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joe/Documents/FIU /Manuscripts/BCI Stocks Paper/Nature Geosciences Submission/"/>
    </mc:Choice>
  </mc:AlternateContent>
  <xr:revisionPtr revIDLastSave="0" documentId="13_ncr:1_{CB1F25C4-83A1-AD4D-8C61-1D7B5FB9E70F}" xr6:coauthVersionLast="47" xr6:coauthVersionMax="47" xr10:uidLastSave="{00000000-0000-0000-0000-000000000000}"/>
  <bookViews>
    <workbookView xWindow="-38400" yWindow="520" windowWidth="38400" windowHeight="21100" activeTab="4" xr2:uid="{E0C2267F-ED39-A94D-8481-E281958545B0}"/>
  </bookViews>
  <sheets>
    <sheet name="Metadata" sheetId="3" r:id="rId1"/>
    <sheet name="Variable description" sheetId="4" r:id="rId2"/>
    <sheet name="Study information" sheetId="9" r:id="rId3"/>
    <sheet name="Core data" sheetId="7" r:id="rId4"/>
    <sheet name="Carbon stocks" sheetId="5" r:id="rId5"/>
  </sheets>
  <definedNames>
    <definedName name="_xlnm._FilterDatabase" localSheetId="4" hidden="1">'Carbon stocks'!$B$1:$C$2611</definedName>
    <definedName name="_xlnm._FilterDatabase" localSheetId="2" hidden="1">'Study information'!$B$2:$B$2934</definedName>
    <definedName name="_xlnm.Extract" localSheetId="2">'Study information'!$R:$R</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2" i="5" l="1"/>
  <c r="AQ2" i="5"/>
  <c r="K15868" i="7"/>
  <c r="K15869" i="7"/>
  <c r="K15870" i="7"/>
  <c r="K15871" i="7"/>
  <c r="K15872" i="7"/>
  <c r="K15873" i="7"/>
  <c r="K15874" i="7"/>
  <c r="K15875" i="7"/>
  <c r="K15877" i="7"/>
  <c r="K15878" i="7"/>
  <c r="K15879" i="7"/>
  <c r="K15880" i="7"/>
  <c r="K15881" i="7"/>
  <c r="K15882" i="7"/>
  <c r="K15883" i="7"/>
  <c r="K15885" i="7"/>
  <c r="K15886" i="7"/>
  <c r="K15887" i="7"/>
  <c r="K15888" i="7"/>
  <c r="K15889" i="7"/>
  <c r="K15890" i="7"/>
  <c r="K15891" i="7"/>
  <c r="K15892" i="7"/>
  <c r="K15893" i="7"/>
  <c r="K15895" i="7"/>
  <c r="K15896" i="7"/>
  <c r="K15897" i="7"/>
  <c r="K15898" i="7"/>
  <c r="K15899" i="7"/>
  <c r="K15900" i="7"/>
  <c r="K15901" i="7"/>
  <c r="K15902" i="7"/>
  <c r="K15903" i="7"/>
  <c r="K15905" i="7"/>
  <c r="K15906" i="7"/>
  <c r="K15907" i="7"/>
  <c r="K15908" i="7"/>
  <c r="K15909" i="7"/>
  <c r="K15910" i="7"/>
  <c r="K15911" i="7"/>
  <c r="K15912" i="7"/>
  <c r="K15913" i="7"/>
  <c r="K15844" i="7"/>
  <c r="K15845" i="7"/>
  <c r="K15846" i="7"/>
  <c r="K15847" i="7"/>
  <c r="K15849" i="7"/>
  <c r="K15850" i="7"/>
  <c r="K15851" i="7"/>
  <c r="K15852" i="7"/>
  <c r="K15853" i="7"/>
  <c r="K15854" i="7"/>
  <c r="K15855" i="7"/>
  <c r="K15856" i="7"/>
  <c r="K15857" i="7"/>
  <c r="K15859" i="7"/>
  <c r="K15860" i="7"/>
  <c r="K15861" i="7"/>
  <c r="K15862" i="7"/>
  <c r="K15863" i="7"/>
  <c r="K15864" i="7"/>
  <c r="K15865" i="7"/>
  <c r="K15867" i="7"/>
  <c r="K15830" i="7"/>
  <c r="K15831" i="7"/>
  <c r="K15832" i="7"/>
  <c r="K15833" i="7"/>
  <c r="K15834" i="7"/>
  <c r="K15835" i="7"/>
  <c r="K15836" i="7"/>
  <c r="K15838" i="7"/>
  <c r="K15839" i="7"/>
  <c r="K15840" i="7"/>
  <c r="K15841" i="7"/>
  <c r="K15842" i="7"/>
  <c r="K15843" i="7"/>
  <c r="K15826" i="7"/>
  <c r="K15827" i="7"/>
  <c r="K15828" i="7"/>
  <c r="K15825" i="7"/>
  <c r="K15792" i="7"/>
  <c r="K15793" i="7"/>
  <c r="K15794" i="7"/>
  <c r="K15795" i="7"/>
  <c r="K15796" i="7"/>
  <c r="K15797" i="7"/>
  <c r="K15791" i="7"/>
  <c r="Y19365" i="7"/>
  <c r="W19365" i="7"/>
  <c r="Y19427" i="7"/>
  <c r="W19427" i="7"/>
  <c r="Z19594" i="7"/>
  <c r="Y19594" i="7"/>
  <c r="W19594" i="7"/>
  <c r="Z19591" i="7"/>
  <c r="Y19591" i="7"/>
  <c r="W19591" i="7"/>
  <c r="Y19588" i="7"/>
  <c r="W19588" i="7"/>
  <c r="Z19585" i="7"/>
  <c r="Y19585" i="7"/>
  <c r="W19585" i="7"/>
  <c r="Z19582" i="7"/>
  <c r="Y19582" i="7"/>
  <c r="W19582" i="7"/>
  <c r="Z19579" i="7"/>
  <c r="Y19579" i="7"/>
  <c r="W19579" i="7"/>
  <c r="Z19576" i="7"/>
  <c r="Y19576" i="7"/>
  <c r="W19576" i="7"/>
  <c r="AA19574" i="7"/>
  <c r="Z19573" i="7"/>
  <c r="Y19573" i="7"/>
  <c r="W19573" i="7"/>
  <c r="Z19570" i="7"/>
  <c r="Y19570" i="7"/>
  <c r="W19570" i="7"/>
  <c r="Z19567" i="7"/>
  <c r="Y19567" i="7"/>
  <c r="W19567" i="7"/>
  <c r="Z19564" i="7"/>
  <c r="Y19564" i="7"/>
  <c r="W19564" i="7"/>
  <c r="Y19561" i="7"/>
  <c r="W19561" i="7"/>
  <c r="Y19558" i="7"/>
  <c r="W19558" i="7"/>
  <c r="Y19555" i="7"/>
  <c r="W19555" i="7"/>
  <c r="Y19552" i="7"/>
  <c r="W19552" i="7"/>
  <c r="Y19549" i="7"/>
  <c r="W19549" i="7"/>
  <c r="Z19546" i="7"/>
  <c r="Y19546" i="7"/>
  <c r="W19546" i="7"/>
  <c r="Z19543" i="7"/>
  <c r="Y19543" i="7"/>
  <c r="W19543" i="7"/>
  <c r="Z19540" i="7"/>
  <c r="Y19540" i="7"/>
  <c r="W19540" i="7"/>
  <c r="Z19537" i="7"/>
  <c r="Y19537" i="7"/>
  <c r="W19537" i="7"/>
  <c r="Z19534" i="7"/>
  <c r="Y19534" i="7"/>
  <c r="W19534" i="7"/>
  <c r="Z19531" i="7"/>
  <c r="Y19531" i="7"/>
  <c r="W19531" i="7"/>
  <c r="AA19530" i="7"/>
  <c r="AB19529" i="7"/>
  <c r="Z19528" i="7"/>
  <c r="Y19528" i="7"/>
  <c r="W19528" i="7"/>
  <c r="Y19525" i="7"/>
  <c r="W19525" i="7"/>
  <c r="Z19522" i="7"/>
  <c r="Y19522" i="7"/>
  <c r="W19522" i="7"/>
  <c r="Y19519" i="7"/>
  <c r="W19519" i="7"/>
  <c r="Y19516" i="7"/>
  <c r="W19516" i="7"/>
  <c r="Z19513" i="7"/>
  <c r="Y19513" i="7"/>
  <c r="W19513" i="7"/>
  <c r="Y19510" i="7"/>
  <c r="W19510" i="7"/>
  <c r="Y19507" i="7"/>
  <c r="W19507" i="7"/>
  <c r="Y19504" i="7"/>
  <c r="W19504" i="7"/>
  <c r="Y19501" i="7"/>
  <c r="W19501" i="7"/>
  <c r="Y19498" i="7"/>
  <c r="W19498" i="7"/>
  <c r="Y19495" i="7"/>
  <c r="W19495" i="7"/>
  <c r="AB19493" i="7"/>
  <c r="Y19492" i="7"/>
  <c r="W19492" i="7"/>
  <c r="Y19489" i="7"/>
  <c r="W19489" i="7"/>
  <c r="Y19486" i="7"/>
  <c r="W19486" i="7"/>
  <c r="Y19483" i="7"/>
  <c r="W19483" i="7"/>
  <c r="Y19480" i="7"/>
  <c r="W19480" i="7"/>
  <c r="Y19477" i="7"/>
  <c r="W19477" i="7"/>
  <c r="Y19474" i="7"/>
  <c r="W19474" i="7"/>
  <c r="Y19471" i="7"/>
  <c r="W19471" i="7"/>
  <c r="Y19468" i="7"/>
  <c r="W19468" i="7"/>
  <c r="Z19465" i="7"/>
  <c r="Y19465" i="7"/>
  <c r="W19465" i="7"/>
  <c r="Z19462" i="7"/>
  <c r="Y19462" i="7"/>
  <c r="W19462" i="7"/>
  <c r="Z19459" i="7"/>
  <c r="Y19459" i="7"/>
  <c r="W19459" i="7"/>
  <c r="Y19456" i="7"/>
  <c r="W19456" i="7"/>
  <c r="Y19453" i="7"/>
  <c r="W19453" i="7"/>
  <c r="Y19450" i="7"/>
  <c r="W19450" i="7"/>
  <c r="Z19447" i="7"/>
  <c r="Y19447" i="7"/>
  <c r="W19447" i="7"/>
  <c r="Z19444" i="7"/>
  <c r="Y19444" i="7"/>
  <c r="W19444" i="7"/>
  <c r="Z19441" i="7"/>
  <c r="Y19441" i="7"/>
  <c r="W19441" i="7"/>
  <c r="Z19438" i="7"/>
  <c r="Y19438" i="7"/>
  <c r="W19438" i="7"/>
  <c r="Z19435" i="7"/>
  <c r="Y19435" i="7"/>
  <c r="W19435" i="7"/>
  <c r="Z19432" i="7"/>
  <c r="Y19432" i="7"/>
  <c r="W19432" i="7"/>
  <c r="Z19429" i="7"/>
  <c r="Y19429" i="7"/>
  <c r="W19429" i="7"/>
  <c r="Z19424" i="7"/>
  <c r="Y19424" i="7"/>
  <c r="W19424" i="7"/>
  <c r="Z19421" i="7"/>
  <c r="Y19421" i="7"/>
  <c r="W19421" i="7"/>
  <c r="Z19418" i="7"/>
  <c r="Y19418" i="7"/>
  <c r="W19418" i="7"/>
  <c r="Z19415" i="7"/>
  <c r="Y19415" i="7"/>
  <c r="W19415" i="7"/>
  <c r="Z19412" i="7"/>
  <c r="Y19412" i="7"/>
  <c r="W19412" i="7"/>
  <c r="Z19409" i="7"/>
  <c r="Y19409" i="7"/>
  <c r="W19409" i="7"/>
  <c r="Z19406" i="7"/>
  <c r="Y19406" i="7"/>
  <c r="W19406" i="7"/>
  <c r="Z19403" i="7"/>
  <c r="Y19403" i="7"/>
  <c r="W19403" i="7"/>
  <c r="AB19401" i="7"/>
  <c r="Z19400" i="7"/>
  <c r="Y19400" i="7"/>
  <c r="W19400" i="7"/>
  <c r="Z19397" i="7"/>
  <c r="Y19397" i="7"/>
  <c r="W19397" i="7"/>
  <c r="Z19394" i="7"/>
  <c r="Y19394" i="7"/>
  <c r="W19394" i="7"/>
  <c r="Z19391" i="7"/>
  <c r="Y19391" i="7"/>
  <c r="W19391" i="7"/>
  <c r="Z19388" i="7"/>
  <c r="Y19388" i="7"/>
  <c r="W19388" i="7"/>
  <c r="Z19385" i="7"/>
  <c r="Y19385" i="7"/>
  <c r="W19385" i="7"/>
  <c r="Y19382" i="7"/>
  <c r="W19382" i="7"/>
  <c r="Y19379" i="7"/>
  <c r="W19379" i="7"/>
  <c r="Y19376" i="7"/>
  <c r="W19376" i="7"/>
  <c r="Y19373" i="7"/>
  <c r="W19373" i="7"/>
  <c r="Z19370" i="7"/>
  <c r="Y19370" i="7"/>
  <c r="W19370" i="7"/>
  <c r="Y19360" i="7"/>
  <c r="W19360" i="7"/>
  <c r="Y19358" i="7"/>
  <c r="W19358" i="7"/>
  <c r="AB19357" i="7"/>
  <c r="Y19356" i="7"/>
  <c r="W19356" i="7"/>
  <c r="Z19367" i="7"/>
  <c r="Y19367" i="7"/>
  <c r="W19367" i="7"/>
  <c r="Y19362" i="7"/>
  <c r="W19362" i="7"/>
  <c r="Z19353" i="7"/>
  <c r="Y19353" i="7"/>
  <c r="W19353" i="7"/>
  <c r="AA19351" i="7"/>
  <c r="Z19350" i="7"/>
  <c r="Y19350" i="7"/>
  <c r="W19350" i="7"/>
  <c r="Z19347" i="7"/>
  <c r="Y19347" i="7"/>
  <c r="W19347" i="7"/>
  <c r="Z19344" i="7"/>
  <c r="Y19344" i="7"/>
  <c r="W19344" i="7"/>
  <c r="Z19341" i="7"/>
  <c r="Y19341" i="7"/>
  <c r="W19341" i="7"/>
  <c r="Z19338" i="7"/>
  <c r="Y19338" i="7"/>
  <c r="W19338" i="7"/>
  <c r="Z19335" i="7"/>
  <c r="Y19335" i="7"/>
  <c r="W19335" i="7"/>
  <c r="AB19334" i="7"/>
  <c r="AB19333" i="7"/>
  <c r="Z19332" i="7"/>
  <c r="Y19332" i="7"/>
  <c r="W19332" i="7"/>
  <c r="Z19329" i="7"/>
  <c r="Y19329" i="7"/>
  <c r="W19329" i="7"/>
  <c r="Z19326" i="7"/>
  <c r="Y19326" i="7"/>
  <c r="W19326" i="7"/>
  <c r="Z19323" i="7"/>
  <c r="Y19323" i="7"/>
  <c r="W19323" i="7"/>
  <c r="Z19320" i="7"/>
  <c r="Y19320" i="7"/>
  <c r="W19320" i="7"/>
  <c r="Z19317" i="7"/>
  <c r="Y19317" i="7"/>
  <c r="W19317" i="7"/>
  <c r="Z19314" i="7"/>
  <c r="Y19314" i="7"/>
  <c r="W19314" i="7"/>
  <c r="Z19311" i="7"/>
  <c r="Y19311" i="7"/>
  <c r="W19311" i="7"/>
  <c r="AB19310" i="7"/>
  <c r="AB19309" i="7"/>
  <c r="Z19308" i="7"/>
  <c r="Y19308" i="7"/>
  <c r="W19308" i="7"/>
  <c r="Z19305" i="7"/>
  <c r="Y19305" i="7"/>
  <c r="W19305" i="7"/>
  <c r="Z19302" i="7"/>
  <c r="Y19302" i="7"/>
  <c r="W19302" i="7"/>
  <c r="Z19299" i="7"/>
  <c r="Y19299" i="7"/>
  <c r="W19299" i="7"/>
  <c r="V19495" i="7"/>
  <c r="V19568" i="7"/>
  <c r="U19300" i="7"/>
  <c r="U19301" i="7"/>
  <c r="V19301" i="7" s="1"/>
  <c r="U19302" i="7"/>
  <c r="U19303" i="7"/>
  <c r="U19304" i="7"/>
  <c r="U19305" i="7"/>
  <c r="AB19306" i="7" s="1"/>
  <c r="U19306" i="7"/>
  <c r="V19306" i="7" s="1"/>
  <c r="U19307" i="7"/>
  <c r="V19307" i="7" s="1"/>
  <c r="U19308" i="7"/>
  <c r="U19309" i="7"/>
  <c r="V19309" i="7" s="1"/>
  <c r="U19310" i="7"/>
  <c r="U19311" i="7"/>
  <c r="U19312" i="7"/>
  <c r="V19312" i="7" s="1"/>
  <c r="U19313" i="7"/>
  <c r="V19313" i="7" s="1"/>
  <c r="U19314" i="7"/>
  <c r="AB19315" i="7" s="1"/>
  <c r="U19315" i="7"/>
  <c r="V19315" i="7" s="1"/>
  <c r="U19316" i="7"/>
  <c r="U19317" i="7"/>
  <c r="AB19318" i="7" s="1"/>
  <c r="U19318" i="7"/>
  <c r="U19319" i="7"/>
  <c r="U19320" i="7"/>
  <c r="U19321" i="7"/>
  <c r="U19322" i="7"/>
  <c r="V19322" i="7" s="1"/>
  <c r="U19323" i="7"/>
  <c r="AB19325" i="7" s="1"/>
  <c r="U19324" i="7"/>
  <c r="U19325" i="7"/>
  <c r="V19325" i="7" s="1"/>
  <c r="U19326" i="7"/>
  <c r="U19327" i="7"/>
  <c r="U19328" i="7"/>
  <c r="V19328" i="7" s="1"/>
  <c r="U19329" i="7"/>
  <c r="U19330" i="7"/>
  <c r="V19330" i="7" s="1"/>
  <c r="U19331" i="7"/>
  <c r="V19331" i="7" s="1"/>
  <c r="U19332" i="7"/>
  <c r="U19333" i="7"/>
  <c r="V19333" i="7" s="1"/>
  <c r="U19334" i="7"/>
  <c r="U19335" i="7"/>
  <c r="U19336" i="7"/>
  <c r="U19337" i="7"/>
  <c r="U19338" i="7"/>
  <c r="AB19339" i="7" s="1"/>
  <c r="U19339" i="7"/>
  <c r="V19339" i="7" s="1"/>
  <c r="U19340" i="7"/>
  <c r="U19341" i="7"/>
  <c r="AB19342" i="7" s="1"/>
  <c r="U19342" i="7"/>
  <c r="U19343" i="7"/>
  <c r="U19344" i="7"/>
  <c r="U19345" i="7"/>
  <c r="U19346" i="7"/>
  <c r="V19346" i="7" s="1"/>
  <c r="U19347" i="7"/>
  <c r="AB19349" i="7" s="1"/>
  <c r="U19348" i="7"/>
  <c r="U19349" i="7"/>
  <c r="V19349" i="7" s="1"/>
  <c r="U19350" i="7"/>
  <c r="U19351" i="7"/>
  <c r="U19352" i="7"/>
  <c r="V19352" i="7" s="1"/>
  <c r="U19353" i="7"/>
  <c r="V19353" i="7" s="1"/>
  <c r="U19354" i="7"/>
  <c r="V19354" i="7" s="1"/>
  <c r="U19355" i="7"/>
  <c r="V19355" i="7" s="1"/>
  <c r="U19356" i="7"/>
  <c r="AB19356" i="7" s="1"/>
  <c r="U19357" i="7"/>
  <c r="U19358" i="7"/>
  <c r="U19359" i="7"/>
  <c r="U19360" i="7"/>
  <c r="U19361" i="7"/>
  <c r="U19362" i="7"/>
  <c r="U19363" i="7"/>
  <c r="U19364" i="7"/>
  <c r="U19365" i="7"/>
  <c r="V19365" i="7" s="1"/>
  <c r="U19366" i="7"/>
  <c r="U19367" i="7"/>
  <c r="U19368" i="7"/>
  <c r="V19368" i="7" s="1"/>
  <c r="U19369" i="7"/>
  <c r="U19370" i="7"/>
  <c r="AB19371" i="7" s="1"/>
  <c r="U19371" i="7"/>
  <c r="V19371" i="7" s="1"/>
  <c r="U19372" i="7"/>
  <c r="U19373" i="7"/>
  <c r="U19374" i="7"/>
  <c r="U19375" i="7"/>
  <c r="U19376" i="7"/>
  <c r="AB19377" i="7" s="1"/>
  <c r="U19377" i="7"/>
  <c r="U19378" i="7"/>
  <c r="V19378" i="7" s="1"/>
  <c r="U19379" i="7"/>
  <c r="AB19381" i="7" s="1"/>
  <c r="U19380" i="7"/>
  <c r="V19380" i="7" s="1"/>
  <c r="U19381" i="7"/>
  <c r="U19382" i="7"/>
  <c r="U19383" i="7"/>
  <c r="U19384" i="7"/>
  <c r="U19385" i="7"/>
  <c r="U19386" i="7"/>
  <c r="U19387" i="7"/>
  <c r="V19387" i="7" s="1"/>
  <c r="U19388" i="7"/>
  <c r="U19389" i="7"/>
  <c r="U19390" i="7"/>
  <c r="U19391" i="7"/>
  <c r="U19392" i="7"/>
  <c r="V19392" i="7" s="1"/>
  <c r="U19393" i="7"/>
  <c r="V19393" i="7" s="1"/>
  <c r="U19394" i="7"/>
  <c r="AB19395" i="7" s="1"/>
  <c r="U19395" i="7"/>
  <c r="V19395" i="7" s="1"/>
  <c r="U19396" i="7"/>
  <c r="V19396" i="7" s="1"/>
  <c r="U19397" i="7"/>
  <c r="U19398" i="7"/>
  <c r="U19399" i="7"/>
  <c r="U19400" i="7"/>
  <c r="U19401" i="7"/>
  <c r="V19401" i="7" s="1"/>
  <c r="U19402" i="7"/>
  <c r="U19403" i="7"/>
  <c r="V19403" i="7" s="1"/>
  <c r="U19404" i="7"/>
  <c r="V19404" i="7" s="1"/>
  <c r="U19405" i="7"/>
  <c r="U19406" i="7"/>
  <c r="AB19407" i="7" s="1"/>
  <c r="U19407" i="7"/>
  <c r="V19407" i="7" s="1"/>
  <c r="U19408" i="7"/>
  <c r="V19408" i="7" s="1"/>
  <c r="U19409" i="7"/>
  <c r="AB19411" i="7" s="1"/>
  <c r="U19410" i="7"/>
  <c r="U19411" i="7"/>
  <c r="V19411" i="7" s="1"/>
  <c r="U19412" i="7"/>
  <c r="U19413" i="7"/>
  <c r="U19414" i="7"/>
  <c r="U19415" i="7"/>
  <c r="U19416" i="7"/>
  <c r="U19417" i="7"/>
  <c r="V19417" i="7" s="1"/>
  <c r="U19418" i="7"/>
  <c r="AB19419" i="7" s="1"/>
  <c r="U19419" i="7"/>
  <c r="V19419" i="7" s="1"/>
  <c r="U19420" i="7"/>
  <c r="V19420" i="7" s="1"/>
  <c r="U19421" i="7"/>
  <c r="U19422" i="7"/>
  <c r="U19423" i="7"/>
  <c r="U19424" i="7"/>
  <c r="U19425" i="7"/>
  <c r="V19425" i="7" s="1"/>
  <c r="U19426" i="7"/>
  <c r="U19427" i="7"/>
  <c r="AB19428" i="7" s="1"/>
  <c r="U19428" i="7"/>
  <c r="V19428" i="7" s="1"/>
  <c r="U19429" i="7"/>
  <c r="U19430" i="7"/>
  <c r="U19431" i="7"/>
  <c r="U19432" i="7"/>
  <c r="AB19434" i="7" s="1"/>
  <c r="U19433" i="7"/>
  <c r="V19433" i="7" s="1"/>
  <c r="U19434" i="7"/>
  <c r="U19435" i="7"/>
  <c r="AB19436" i="7" s="1"/>
  <c r="U19436" i="7"/>
  <c r="V19436" i="7" s="1"/>
  <c r="U19437" i="7"/>
  <c r="U19438" i="7"/>
  <c r="U19439" i="7"/>
  <c r="U19440" i="7"/>
  <c r="U19441" i="7"/>
  <c r="U19442" i="7"/>
  <c r="U19443" i="7"/>
  <c r="V19443" i="7" s="1"/>
  <c r="U19444" i="7"/>
  <c r="AB19445" i="7" s="1"/>
  <c r="U19445" i="7"/>
  <c r="U19446" i="7"/>
  <c r="U19447" i="7"/>
  <c r="U19448" i="7"/>
  <c r="U19449" i="7"/>
  <c r="V19449" i="7" s="1"/>
  <c r="U19450" i="7"/>
  <c r="AB19452" i="7" s="1"/>
  <c r="U19451" i="7"/>
  <c r="U19452" i="7"/>
  <c r="U19453" i="7"/>
  <c r="U19454" i="7"/>
  <c r="U19455" i="7"/>
  <c r="U19456" i="7"/>
  <c r="U19457" i="7"/>
  <c r="U19458" i="7"/>
  <c r="U19459" i="7"/>
  <c r="AB19460" i="7" s="1"/>
  <c r="U19460" i="7"/>
  <c r="V19460" i="7" s="1"/>
  <c r="U19461" i="7"/>
  <c r="U19462" i="7"/>
  <c r="U19463" i="7"/>
  <c r="V19463" i="7" s="1"/>
  <c r="U19464" i="7"/>
  <c r="V19464" i="7" s="1"/>
  <c r="U19465" i="7"/>
  <c r="U19466" i="7"/>
  <c r="U19467" i="7"/>
  <c r="V19467" i="7" s="1"/>
  <c r="U19468" i="7"/>
  <c r="U19469" i="7"/>
  <c r="V19469" i="7" s="1"/>
  <c r="U19470" i="7"/>
  <c r="U19471" i="7"/>
  <c r="U19472" i="7"/>
  <c r="U19473" i="7"/>
  <c r="U19474" i="7"/>
  <c r="AB19476" i="7" s="1"/>
  <c r="U19475" i="7"/>
  <c r="V19475" i="7" s="1"/>
  <c r="U19476" i="7"/>
  <c r="U19477" i="7"/>
  <c r="U19478" i="7"/>
  <c r="U19479" i="7"/>
  <c r="U19480" i="7"/>
  <c r="U19481" i="7"/>
  <c r="U19482" i="7"/>
  <c r="V19482" i="7" s="1"/>
  <c r="U19483" i="7"/>
  <c r="AB19485" i="7" s="1"/>
  <c r="U19484" i="7"/>
  <c r="V19484" i="7" s="1"/>
  <c r="U19485" i="7"/>
  <c r="U19486" i="7"/>
  <c r="AB19487" i="7" s="1"/>
  <c r="U19487" i="7"/>
  <c r="U19488" i="7"/>
  <c r="U19489" i="7"/>
  <c r="U19490" i="7"/>
  <c r="U19491" i="7"/>
  <c r="U19492" i="7"/>
  <c r="U19493" i="7"/>
  <c r="U19494" i="7"/>
  <c r="U19495" i="7"/>
  <c r="U19496" i="7"/>
  <c r="U19497" i="7"/>
  <c r="U19498" i="7"/>
  <c r="V19498" i="7" s="1"/>
  <c r="U19499" i="7"/>
  <c r="U19500" i="7"/>
  <c r="U19501" i="7"/>
  <c r="V19501" i="7" s="1"/>
  <c r="U19502" i="7"/>
  <c r="U19503" i="7"/>
  <c r="U19504" i="7"/>
  <c r="U19505" i="7"/>
  <c r="U19506" i="7"/>
  <c r="V19506" i="7" s="1"/>
  <c r="U19507" i="7"/>
  <c r="AB19509" i="7" s="1"/>
  <c r="U19508" i="7"/>
  <c r="U19509" i="7"/>
  <c r="U19510" i="7"/>
  <c r="U19511" i="7"/>
  <c r="U19512" i="7"/>
  <c r="U19513" i="7"/>
  <c r="AB19515" i="7" s="1"/>
  <c r="U19514" i="7"/>
  <c r="V19514" i="7" s="1"/>
  <c r="U19515" i="7"/>
  <c r="U19516" i="7"/>
  <c r="U19517" i="7"/>
  <c r="AB19517" i="7" s="1"/>
  <c r="U19518" i="7"/>
  <c r="U19519" i="7"/>
  <c r="U19520" i="7"/>
  <c r="V19520" i="7" s="1"/>
  <c r="U19521" i="7"/>
  <c r="U19522" i="7"/>
  <c r="U19523" i="7"/>
  <c r="V19523" i="7" s="1"/>
  <c r="U19524" i="7"/>
  <c r="U19525" i="7"/>
  <c r="U19526" i="7"/>
  <c r="U19527" i="7"/>
  <c r="U19528" i="7"/>
  <c r="U19529" i="7"/>
  <c r="U19530" i="7"/>
  <c r="U19531" i="7"/>
  <c r="AB19532" i="7" s="1"/>
  <c r="U19532" i="7"/>
  <c r="U19533" i="7"/>
  <c r="U19534" i="7"/>
  <c r="U19535" i="7"/>
  <c r="U19536" i="7"/>
  <c r="U19537" i="7"/>
  <c r="U19538" i="7"/>
  <c r="U19539" i="7"/>
  <c r="V19539" i="7" s="1"/>
  <c r="U19540" i="7"/>
  <c r="U19541" i="7"/>
  <c r="V19541" i="7" s="1"/>
  <c r="U19542" i="7"/>
  <c r="U19543" i="7"/>
  <c r="U19544" i="7"/>
  <c r="U19545" i="7"/>
  <c r="U19546" i="7"/>
  <c r="U19547" i="7"/>
  <c r="V19547" i="7" s="1"/>
  <c r="U19548" i="7"/>
  <c r="U19549" i="7"/>
  <c r="U19550" i="7"/>
  <c r="U19551" i="7"/>
  <c r="U19552" i="7"/>
  <c r="U19553" i="7"/>
  <c r="U19554" i="7"/>
  <c r="V19554" i="7" s="1"/>
  <c r="U19555" i="7"/>
  <c r="AB19556" i="7" s="1"/>
  <c r="U19556" i="7"/>
  <c r="U19557" i="7"/>
  <c r="U19558" i="7"/>
  <c r="U19559" i="7"/>
  <c r="U19560" i="7"/>
  <c r="U19561" i="7"/>
  <c r="U19562" i="7"/>
  <c r="U19563" i="7"/>
  <c r="U19564" i="7"/>
  <c r="U19565" i="7"/>
  <c r="V19565" i="7" s="1"/>
  <c r="U19566" i="7"/>
  <c r="V19566" i="7" s="1"/>
  <c r="U19567" i="7"/>
  <c r="U19568" i="7"/>
  <c r="U19569" i="7"/>
  <c r="U19570" i="7"/>
  <c r="U19571" i="7"/>
  <c r="V19571" i="7" s="1"/>
  <c r="U19572" i="7"/>
  <c r="U19573" i="7"/>
  <c r="V19573" i="7" s="1"/>
  <c r="U19574" i="7"/>
  <c r="U19575" i="7"/>
  <c r="U19576" i="7"/>
  <c r="AB19577" i="7" s="1"/>
  <c r="U19577" i="7"/>
  <c r="U19578" i="7"/>
  <c r="V19578" i="7" s="1"/>
  <c r="U19579" i="7"/>
  <c r="V19579" i="7" s="1"/>
  <c r="U19580" i="7"/>
  <c r="U19581" i="7"/>
  <c r="V19581" i="7" s="1"/>
  <c r="U19582" i="7"/>
  <c r="U19583" i="7"/>
  <c r="U19584" i="7"/>
  <c r="V19584" i="7" s="1"/>
  <c r="U19585" i="7"/>
  <c r="U19586" i="7"/>
  <c r="V19586" i="7" s="1"/>
  <c r="U19587" i="7"/>
  <c r="V19587" i="7" s="1"/>
  <c r="U19588" i="7"/>
  <c r="AB19589" i="7" s="1"/>
  <c r="U19589" i="7"/>
  <c r="U19590" i="7"/>
  <c r="U19591" i="7"/>
  <c r="U19592" i="7"/>
  <c r="AB19592" i="7" s="1"/>
  <c r="U19593" i="7"/>
  <c r="V19593" i="7" s="1"/>
  <c r="U19594" i="7"/>
  <c r="AB19595" i="7" s="1"/>
  <c r="U19595" i="7"/>
  <c r="V19595" i="7" s="1"/>
  <c r="U19596" i="7"/>
  <c r="U19299" i="7"/>
  <c r="AB19301" i="7" s="1"/>
  <c r="T19300" i="7"/>
  <c r="T19301" i="7"/>
  <c r="T19302" i="7"/>
  <c r="T19303" i="7"/>
  <c r="T19304" i="7"/>
  <c r="T19305" i="7"/>
  <c r="AA19307" i="7" s="1"/>
  <c r="T19306" i="7"/>
  <c r="T19307" i="7"/>
  <c r="T19308" i="7"/>
  <c r="AA19309" i="7" s="1"/>
  <c r="T19309" i="7"/>
  <c r="T19310" i="7"/>
  <c r="T19311" i="7"/>
  <c r="T19312" i="7"/>
  <c r="T19313" i="7"/>
  <c r="T19314" i="7"/>
  <c r="T19315" i="7"/>
  <c r="T19316" i="7"/>
  <c r="T19317" i="7"/>
  <c r="T19318" i="7"/>
  <c r="T19319" i="7"/>
  <c r="T19320" i="7"/>
  <c r="AA19321" i="7" s="1"/>
  <c r="T19321" i="7"/>
  <c r="T19322" i="7"/>
  <c r="T19323" i="7"/>
  <c r="T19324" i="7"/>
  <c r="T19325" i="7"/>
  <c r="T19326" i="7"/>
  <c r="T19327" i="7"/>
  <c r="T19328" i="7"/>
  <c r="T19329" i="7"/>
  <c r="AA19331" i="7" s="1"/>
  <c r="T19330" i="7"/>
  <c r="T19331" i="7"/>
  <c r="T19332" i="7"/>
  <c r="AA19333" i="7" s="1"/>
  <c r="T19333" i="7"/>
  <c r="T19334" i="7"/>
  <c r="T19335" i="7"/>
  <c r="AA19337" i="7" s="1"/>
  <c r="T19336" i="7"/>
  <c r="V19336" i="7" s="1"/>
  <c r="T19337" i="7"/>
  <c r="V19337" i="7" s="1"/>
  <c r="T19338" i="7"/>
  <c r="T19339" i="7"/>
  <c r="T19340" i="7"/>
  <c r="T19341" i="7"/>
  <c r="T19342" i="7"/>
  <c r="T19343" i="7"/>
  <c r="T19344" i="7"/>
  <c r="T19345" i="7"/>
  <c r="T19346" i="7"/>
  <c r="T19347" i="7"/>
  <c r="T19348" i="7"/>
  <c r="T19349" i="7"/>
  <c r="T19350" i="7"/>
  <c r="T19351" i="7"/>
  <c r="T19352" i="7"/>
  <c r="T19353" i="7"/>
  <c r="AA19354" i="7" s="1"/>
  <c r="T19354" i="7"/>
  <c r="T19355" i="7"/>
  <c r="T19362" i="7"/>
  <c r="T19365" i="7"/>
  <c r="T19366" i="7"/>
  <c r="T19368" i="7"/>
  <c r="T19369" i="7"/>
  <c r="T19370" i="7"/>
  <c r="AA19371" i="7" s="1"/>
  <c r="T19371" i="7"/>
  <c r="T19372" i="7"/>
  <c r="T19374" i="7"/>
  <c r="T19375" i="7"/>
  <c r="T19377" i="7"/>
  <c r="T19378" i="7"/>
  <c r="T19379" i="7"/>
  <c r="T19380" i="7"/>
  <c r="T19385" i="7"/>
  <c r="T19386" i="7"/>
  <c r="T19387" i="7"/>
  <c r="T19388" i="7"/>
  <c r="T19389" i="7"/>
  <c r="V19389" i="7" s="1"/>
  <c r="T19390" i="7"/>
  <c r="T19391" i="7"/>
  <c r="AA19392" i="7" s="1"/>
  <c r="T19392" i="7"/>
  <c r="T19393" i="7"/>
  <c r="T19394" i="7"/>
  <c r="AA19396" i="7" s="1"/>
  <c r="T19395" i="7"/>
  <c r="T19396" i="7"/>
  <c r="T19397" i="7"/>
  <c r="T19398" i="7"/>
  <c r="T19399" i="7"/>
  <c r="T19400" i="7"/>
  <c r="AA19401" i="7" s="1"/>
  <c r="T19401" i="7"/>
  <c r="T19402" i="7"/>
  <c r="T19403" i="7"/>
  <c r="T19404" i="7"/>
  <c r="T19405" i="7"/>
  <c r="V19405" i="7" s="1"/>
  <c r="T19406" i="7"/>
  <c r="T19407" i="7"/>
  <c r="AA19408" i="7" s="1"/>
  <c r="T19408" i="7"/>
  <c r="T19409" i="7"/>
  <c r="T19410" i="7"/>
  <c r="T19411" i="7"/>
  <c r="T19412" i="7"/>
  <c r="T19413" i="7"/>
  <c r="V19413" i="7" s="1"/>
  <c r="T19414" i="7"/>
  <c r="T19415" i="7"/>
  <c r="V19415" i="7" s="1"/>
  <c r="T19416" i="7"/>
  <c r="T19417" i="7"/>
  <c r="T19418" i="7"/>
  <c r="AA19420" i="7" s="1"/>
  <c r="T19419" i="7"/>
  <c r="T19420" i="7"/>
  <c r="T19421" i="7"/>
  <c r="AA19422" i="7" s="1"/>
  <c r="T19422" i="7"/>
  <c r="T19423" i="7"/>
  <c r="T19424" i="7"/>
  <c r="AA19425" i="7" s="1"/>
  <c r="T19425" i="7"/>
  <c r="T19426" i="7"/>
  <c r="T19427" i="7"/>
  <c r="T19428" i="7"/>
  <c r="T19429" i="7"/>
  <c r="T19430" i="7"/>
  <c r="T19431" i="7"/>
  <c r="V19431" i="7" s="1"/>
  <c r="T19432" i="7"/>
  <c r="AA19433" i="7" s="1"/>
  <c r="T19433" i="7"/>
  <c r="T19434" i="7"/>
  <c r="T19435" i="7"/>
  <c r="T19436" i="7"/>
  <c r="T19437" i="7"/>
  <c r="V19437" i="7" s="1"/>
  <c r="T19438" i="7"/>
  <c r="T19439" i="7"/>
  <c r="T19440" i="7"/>
  <c r="T19441" i="7"/>
  <c r="T19442" i="7"/>
  <c r="AA19442" i="7" s="1"/>
  <c r="T19443" i="7"/>
  <c r="T19444" i="7"/>
  <c r="T19445" i="7"/>
  <c r="V19445" i="7" s="1"/>
  <c r="T19446" i="7"/>
  <c r="T19447" i="7"/>
  <c r="AA19449" i="7" s="1"/>
  <c r="T19448" i="7"/>
  <c r="T19449" i="7"/>
  <c r="T19450" i="7"/>
  <c r="T19459" i="7"/>
  <c r="T19460" i="7"/>
  <c r="T19461" i="7"/>
  <c r="V19461" i="7" s="1"/>
  <c r="T19462" i="7"/>
  <c r="T19463" i="7"/>
  <c r="T19464" i="7"/>
  <c r="T19465" i="7"/>
  <c r="T19466" i="7"/>
  <c r="T19467" i="7"/>
  <c r="T19469" i="7"/>
  <c r="T19472" i="7"/>
  <c r="T19473" i="7"/>
  <c r="T19475" i="7"/>
  <c r="T19476" i="7"/>
  <c r="V19476" i="7" s="1"/>
  <c r="T19478" i="7"/>
  <c r="T19479" i="7"/>
  <c r="T19482" i="7"/>
  <c r="T19484" i="7"/>
  <c r="T19485" i="7"/>
  <c r="V19485" i="7" s="1"/>
  <c r="T19495" i="7"/>
  <c r="T19498" i="7"/>
  <c r="T19501" i="7"/>
  <c r="T19506" i="7"/>
  <c r="T19513" i="7"/>
  <c r="T19514" i="7"/>
  <c r="T19515" i="7"/>
  <c r="T19520" i="7"/>
  <c r="T19522" i="7"/>
  <c r="T19523" i="7"/>
  <c r="T19524" i="7"/>
  <c r="V19524" i="7" s="1"/>
  <c r="T19526" i="7"/>
  <c r="T19527" i="7"/>
  <c r="T19528" i="7"/>
  <c r="T19529" i="7"/>
  <c r="T19530" i="7"/>
  <c r="T19531" i="7"/>
  <c r="AA19533" i="7" s="1"/>
  <c r="T19532" i="7"/>
  <c r="V19532" i="7" s="1"/>
  <c r="T19533" i="7"/>
  <c r="V19533" i="7" s="1"/>
  <c r="T19534" i="7"/>
  <c r="T19535" i="7"/>
  <c r="T19536" i="7"/>
  <c r="T19537" i="7"/>
  <c r="T19538" i="7"/>
  <c r="T19539" i="7"/>
  <c r="T19540" i="7"/>
  <c r="AA19541" i="7" s="1"/>
  <c r="T19541" i="7"/>
  <c r="T19542" i="7"/>
  <c r="T19543" i="7"/>
  <c r="T19544" i="7"/>
  <c r="T19545" i="7"/>
  <c r="T19546" i="7"/>
  <c r="T19547" i="7"/>
  <c r="AA19547" i="7" s="1"/>
  <c r="T19548" i="7"/>
  <c r="V19548" i="7" s="1"/>
  <c r="T19551" i="7"/>
  <c r="V19551" i="7" s="1"/>
  <c r="T19554" i="7"/>
  <c r="T19564" i="7"/>
  <c r="T19565" i="7"/>
  <c r="T19566" i="7"/>
  <c r="T19567" i="7"/>
  <c r="V19567" i="7" s="1"/>
  <c r="T19568" i="7"/>
  <c r="T19569" i="7"/>
  <c r="V19569" i="7" s="1"/>
  <c r="T19570" i="7"/>
  <c r="T19571" i="7"/>
  <c r="T19572" i="7"/>
  <c r="T19573" i="7"/>
  <c r="T19574" i="7"/>
  <c r="T19575" i="7"/>
  <c r="T19576" i="7"/>
  <c r="AA19577" i="7" s="1"/>
  <c r="T19577" i="7"/>
  <c r="T19578" i="7"/>
  <c r="T19579" i="7"/>
  <c r="T19580" i="7"/>
  <c r="T19581" i="7"/>
  <c r="T19582" i="7"/>
  <c r="T19583" i="7"/>
  <c r="V19583" i="7" s="1"/>
  <c r="T19584" i="7"/>
  <c r="T19585" i="7"/>
  <c r="T19586" i="7"/>
  <c r="T19587" i="7"/>
  <c r="T19588" i="7"/>
  <c r="T19591" i="7"/>
  <c r="T19592" i="7"/>
  <c r="T19593" i="7"/>
  <c r="T19594" i="7"/>
  <c r="T19595" i="7"/>
  <c r="T19596" i="7"/>
  <c r="V19596" i="7" s="1"/>
  <c r="T19299" i="7"/>
  <c r="M19359" i="7"/>
  <c r="M19358" i="7"/>
  <c r="M19596" i="7"/>
  <c r="M19595" i="7"/>
  <c r="M19594" i="7"/>
  <c r="M19593" i="7"/>
  <c r="M19592" i="7"/>
  <c r="M19591" i="7"/>
  <c r="M19590" i="7"/>
  <c r="M19589" i="7"/>
  <c r="M19588" i="7"/>
  <c r="M19587" i="7"/>
  <c r="M19586" i="7"/>
  <c r="M19585" i="7"/>
  <c r="M19584" i="7"/>
  <c r="M19583" i="7"/>
  <c r="M19582" i="7"/>
  <c r="M19581" i="7"/>
  <c r="M19580" i="7"/>
  <c r="M19579" i="7"/>
  <c r="M19578" i="7"/>
  <c r="M19577" i="7"/>
  <c r="M19576" i="7"/>
  <c r="M19575" i="7"/>
  <c r="M19574" i="7"/>
  <c r="M19573" i="7"/>
  <c r="M19572" i="7"/>
  <c r="M19571" i="7"/>
  <c r="M19570" i="7"/>
  <c r="M19569" i="7"/>
  <c r="M19568" i="7"/>
  <c r="M19567" i="7"/>
  <c r="M19566" i="7"/>
  <c r="M19565" i="7"/>
  <c r="M19564" i="7"/>
  <c r="M19563" i="7"/>
  <c r="M19562" i="7"/>
  <c r="M19561" i="7"/>
  <c r="M19560" i="7"/>
  <c r="M19559" i="7"/>
  <c r="M19558" i="7"/>
  <c r="M19557" i="7"/>
  <c r="M19556" i="7"/>
  <c r="M19555" i="7"/>
  <c r="M19554" i="7"/>
  <c r="M19553" i="7"/>
  <c r="M19552" i="7"/>
  <c r="M19551" i="7"/>
  <c r="M19550" i="7"/>
  <c r="M19549" i="7"/>
  <c r="M19548" i="7"/>
  <c r="M19547" i="7"/>
  <c r="M19546" i="7"/>
  <c r="M19545" i="7"/>
  <c r="M19544" i="7"/>
  <c r="M19543" i="7"/>
  <c r="M19542" i="7"/>
  <c r="M19541" i="7"/>
  <c r="M19540" i="7"/>
  <c r="M19539" i="7"/>
  <c r="M19538" i="7"/>
  <c r="M19537" i="7"/>
  <c r="M19536" i="7"/>
  <c r="M19535" i="7"/>
  <c r="M19534" i="7"/>
  <c r="M19533" i="7"/>
  <c r="M19532" i="7"/>
  <c r="M19531" i="7"/>
  <c r="M19530" i="7"/>
  <c r="M19529" i="7"/>
  <c r="M19528" i="7"/>
  <c r="M19527" i="7"/>
  <c r="M19526" i="7"/>
  <c r="M19525" i="7"/>
  <c r="M19524" i="7"/>
  <c r="M19523" i="7"/>
  <c r="M19522" i="7"/>
  <c r="M19521" i="7"/>
  <c r="M19520" i="7"/>
  <c r="M19519" i="7"/>
  <c r="M19518" i="7"/>
  <c r="M19517" i="7"/>
  <c r="M19516" i="7"/>
  <c r="M19515" i="7"/>
  <c r="M19514" i="7"/>
  <c r="M19513" i="7"/>
  <c r="M19512" i="7"/>
  <c r="M19511" i="7"/>
  <c r="M19510" i="7"/>
  <c r="M19509" i="7"/>
  <c r="M19508" i="7"/>
  <c r="M19507" i="7"/>
  <c r="M19506" i="7"/>
  <c r="M19505" i="7"/>
  <c r="M19504" i="7"/>
  <c r="M19503" i="7"/>
  <c r="M19502" i="7"/>
  <c r="M19501" i="7"/>
  <c r="M19500" i="7"/>
  <c r="M19499" i="7"/>
  <c r="M19498" i="7"/>
  <c r="M19497" i="7"/>
  <c r="M19496" i="7"/>
  <c r="M19495" i="7"/>
  <c r="M19494" i="7"/>
  <c r="M19493" i="7"/>
  <c r="M19492" i="7"/>
  <c r="M19491" i="7"/>
  <c r="M19490" i="7"/>
  <c r="M19489" i="7"/>
  <c r="M19488" i="7"/>
  <c r="M19487" i="7"/>
  <c r="M19486" i="7"/>
  <c r="M19485" i="7"/>
  <c r="M19484" i="7"/>
  <c r="M19483" i="7"/>
  <c r="M19482" i="7"/>
  <c r="M19481" i="7"/>
  <c r="M19480" i="7"/>
  <c r="M19479" i="7"/>
  <c r="M19478" i="7"/>
  <c r="M19477" i="7"/>
  <c r="M19476" i="7"/>
  <c r="M19475" i="7"/>
  <c r="M19474" i="7"/>
  <c r="M19473" i="7"/>
  <c r="M19472" i="7"/>
  <c r="M19471" i="7"/>
  <c r="M19470" i="7"/>
  <c r="M19469" i="7"/>
  <c r="M19468" i="7"/>
  <c r="M19467" i="7"/>
  <c r="M19466" i="7"/>
  <c r="M19465" i="7"/>
  <c r="M19464" i="7"/>
  <c r="M19463" i="7"/>
  <c r="M19462" i="7"/>
  <c r="M19461" i="7"/>
  <c r="M19460" i="7"/>
  <c r="M19459" i="7"/>
  <c r="M19458" i="7"/>
  <c r="M19457" i="7"/>
  <c r="M19456" i="7"/>
  <c r="M19455" i="7"/>
  <c r="M19454" i="7"/>
  <c r="M19453" i="7"/>
  <c r="M19452" i="7"/>
  <c r="M19451" i="7"/>
  <c r="M19450" i="7"/>
  <c r="M19449" i="7"/>
  <c r="M19448" i="7"/>
  <c r="M19447" i="7"/>
  <c r="M19446" i="7"/>
  <c r="M19445" i="7"/>
  <c r="M19444" i="7"/>
  <c r="M19443" i="7"/>
  <c r="M19442" i="7"/>
  <c r="M19441" i="7"/>
  <c r="M19440" i="7"/>
  <c r="M19439" i="7"/>
  <c r="M19438" i="7"/>
  <c r="M19437" i="7"/>
  <c r="M19436" i="7"/>
  <c r="M19435" i="7"/>
  <c r="M19434" i="7"/>
  <c r="M19433" i="7"/>
  <c r="M19432" i="7"/>
  <c r="M19431" i="7"/>
  <c r="M19430" i="7"/>
  <c r="M19429" i="7"/>
  <c r="M19428" i="7"/>
  <c r="M19427" i="7"/>
  <c r="M19426" i="7"/>
  <c r="M19425" i="7"/>
  <c r="M19424" i="7"/>
  <c r="M19423" i="7"/>
  <c r="M19422" i="7"/>
  <c r="M19421" i="7"/>
  <c r="M19420" i="7"/>
  <c r="M19419" i="7"/>
  <c r="M19418" i="7"/>
  <c r="M19417" i="7"/>
  <c r="M19416" i="7"/>
  <c r="M19415" i="7"/>
  <c r="M19414" i="7"/>
  <c r="M19413" i="7"/>
  <c r="M19412" i="7"/>
  <c r="M19411" i="7"/>
  <c r="M19410" i="7"/>
  <c r="M19409" i="7"/>
  <c r="M19408" i="7"/>
  <c r="M19407" i="7"/>
  <c r="M19406" i="7"/>
  <c r="M19405" i="7"/>
  <c r="M19404" i="7"/>
  <c r="M19403" i="7"/>
  <c r="M19402" i="7"/>
  <c r="M19401" i="7"/>
  <c r="M19400" i="7"/>
  <c r="M19399" i="7"/>
  <c r="M19398" i="7"/>
  <c r="M19397" i="7"/>
  <c r="M19396" i="7"/>
  <c r="M19395" i="7"/>
  <c r="M19394" i="7"/>
  <c r="M19393" i="7"/>
  <c r="M19392" i="7"/>
  <c r="M19391" i="7"/>
  <c r="M19390" i="7"/>
  <c r="M19389" i="7"/>
  <c r="M19388" i="7"/>
  <c r="M19387" i="7"/>
  <c r="M19386" i="7"/>
  <c r="M19385" i="7"/>
  <c r="M19384" i="7"/>
  <c r="M19383" i="7"/>
  <c r="M19382" i="7"/>
  <c r="M19381" i="7"/>
  <c r="M19380" i="7"/>
  <c r="M19379" i="7"/>
  <c r="M19378" i="7"/>
  <c r="M19377" i="7"/>
  <c r="M19376" i="7"/>
  <c r="M19375" i="7"/>
  <c r="M19374" i="7"/>
  <c r="M19373" i="7"/>
  <c r="M19372" i="7"/>
  <c r="M19371" i="7"/>
  <c r="M19370" i="7"/>
  <c r="M19369" i="7"/>
  <c r="M19368" i="7"/>
  <c r="M19367" i="7"/>
  <c r="M19366" i="7"/>
  <c r="M19365" i="7"/>
  <c r="M19364" i="7"/>
  <c r="M19363" i="7"/>
  <c r="M19362" i="7"/>
  <c r="M19361" i="7"/>
  <c r="M19360" i="7"/>
  <c r="M19357" i="7"/>
  <c r="M19356" i="7"/>
  <c r="M19355" i="7"/>
  <c r="M19354" i="7"/>
  <c r="M19353" i="7"/>
  <c r="M19352" i="7"/>
  <c r="M19351" i="7"/>
  <c r="M19350" i="7"/>
  <c r="M19349" i="7"/>
  <c r="M19348" i="7"/>
  <c r="M19347" i="7"/>
  <c r="M19346" i="7"/>
  <c r="M19345" i="7"/>
  <c r="M19344" i="7"/>
  <c r="M19343" i="7"/>
  <c r="M19342" i="7"/>
  <c r="M19341" i="7"/>
  <c r="M19340" i="7"/>
  <c r="M19339" i="7"/>
  <c r="M19338" i="7"/>
  <c r="M19337" i="7"/>
  <c r="M19336" i="7"/>
  <c r="M19335" i="7"/>
  <c r="M19334" i="7"/>
  <c r="M19333" i="7"/>
  <c r="M19332" i="7"/>
  <c r="M19331" i="7"/>
  <c r="M19330" i="7"/>
  <c r="M19329" i="7"/>
  <c r="M19328" i="7"/>
  <c r="M19327" i="7"/>
  <c r="M19326" i="7"/>
  <c r="M19325" i="7"/>
  <c r="M19324" i="7"/>
  <c r="M19323" i="7"/>
  <c r="M19322" i="7"/>
  <c r="M19321" i="7"/>
  <c r="M19320" i="7"/>
  <c r="M19319" i="7"/>
  <c r="M19318" i="7"/>
  <c r="M19317" i="7"/>
  <c r="M19316" i="7"/>
  <c r="M19315" i="7"/>
  <c r="M19314" i="7"/>
  <c r="M19313" i="7"/>
  <c r="M19312" i="7"/>
  <c r="M19311" i="7"/>
  <c r="M19310" i="7"/>
  <c r="M19309" i="7"/>
  <c r="M19308" i="7"/>
  <c r="M19307" i="7"/>
  <c r="M19306" i="7"/>
  <c r="M19305" i="7"/>
  <c r="M19304" i="7"/>
  <c r="M19303" i="7"/>
  <c r="M19302" i="7"/>
  <c r="M19301" i="7"/>
  <c r="M19300" i="7"/>
  <c r="M19299" i="7"/>
  <c r="AA19346" i="7" l="1"/>
  <c r="AB19572" i="7"/>
  <c r="AB19316" i="7"/>
  <c r="AA19448" i="7"/>
  <c r="AA19595" i="7"/>
  <c r="AA19524" i="7"/>
  <c r="AA19440" i="7"/>
  <c r="AB19586" i="7"/>
  <c r="V19473" i="7"/>
  <c r="V19369" i="7"/>
  <c r="V19345" i="7"/>
  <c r="V19321" i="7"/>
  <c r="V19594" i="7"/>
  <c r="V19531" i="7"/>
  <c r="V19370" i="7"/>
  <c r="V19538" i="7"/>
  <c r="AA19581" i="7"/>
  <c r="AA19466" i="7"/>
  <c r="AA19434" i="7"/>
  <c r="AA19426" i="7"/>
  <c r="AA19402" i="7"/>
  <c r="AA19372" i="7"/>
  <c r="V19540" i="7"/>
  <c r="V19447" i="7"/>
  <c r="V19391" i="7"/>
  <c r="AA19355" i="7"/>
  <c r="AB19378" i="7"/>
  <c r="AB19469" i="7"/>
  <c r="AB19499" i="7"/>
  <c r="AB19571" i="7"/>
  <c r="AB19548" i="7"/>
  <c r="V19424" i="7"/>
  <c r="V19305" i="7"/>
  <c r="AB19547" i="7"/>
  <c r="AA19464" i="7"/>
  <c r="AA19312" i="7"/>
  <c r="V19577" i="7"/>
  <c r="AB19387" i="7"/>
  <c r="AB19331" i="7"/>
  <c r="AA19352" i="7"/>
  <c r="AA19339" i="7"/>
  <c r="AA19315" i="7"/>
  <c r="AB19413" i="7"/>
  <c r="AB19389" i="7"/>
  <c r="V19570" i="7"/>
  <c r="V19432" i="7"/>
  <c r="AB19500" i="7"/>
  <c r="AB19533" i="7"/>
  <c r="AA19596" i="7"/>
  <c r="V19379" i="7"/>
  <c r="AB19372" i="7"/>
  <c r="AA19463" i="7"/>
  <c r="AB19557" i="7"/>
  <c r="AB19596" i="7"/>
  <c r="AA19407" i="7"/>
  <c r="AA19322" i="7"/>
  <c r="AA19345" i="7"/>
  <c r="AA19578" i="7"/>
  <c r="AB19562" i="7"/>
  <c r="AA19328" i="7"/>
  <c r="AA19586" i="7"/>
  <c r="AA19417" i="7"/>
  <c r="AA19369" i="7"/>
  <c r="AB19437" i="7"/>
  <c r="AB19475" i="7"/>
  <c r="AB19587" i="7"/>
  <c r="AA19583" i="7"/>
  <c r="V19575" i="7"/>
  <c r="V19439" i="7"/>
  <c r="V19423" i="7"/>
  <c r="V19399" i="7"/>
  <c r="V19351" i="7"/>
  <c r="V19343" i="7"/>
  <c r="V19327" i="7"/>
  <c r="V19319" i="7"/>
  <c r="V19303" i="7"/>
  <c r="V19585" i="7"/>
  <c r="AB19324" i="7"/>
  <c r="AB19330" i="7"/>
  <c r="AA19368" i="7"/>
  <c r="AB19404" i="7"/>
  <c r="AA19416" i="7"/>
  <c r="AB19581" i="7"/>
  <c r="AB19365" i="7"/>
  <c r="AA19542" i="7"/>
  <c r="AA19393" i="7"/>
  <c r="AB19523" i="7"/>
  <c r="AA19532" i="7"/>
  <c r="AA19336" i="7"/>
  <c r="AB19307" i="7"/>
  <c r="AB19340" i="7"/>
  <c r="AA19548" i="7"/>
  <c r="V19530" i="7"/>
  <c r="AA19398" i="7"/>
  <c r="AA19304" i="7"/>
  <c r="AB19506" i="7"/>
  <c r="AB19482" i="7"/>
  <c r="AB19458" i="7"/>
  <c r="V19448" i="7"/>
  <c r="V19440" i="7"/>
  <c r="V19416" i="7"/>
  <c r="V19400" i="7"/>
  <c r="AB19360" i="7"/>
  <c r="V19344" i="7"/>
  <c r="V19304" i="7"/>
  <c r="V19329" i="7"/>
  <c r="AA19306" i="7"/>
  <c r="AA19330" i="7"/>
  <c r="AB19580" i="7"/>
  <c r="AA19348" i="7"/>
  <c r="AA19324" i="7"/>
  <c r="AA19301" i="7"/>
  <c r="AB19551" i="7"/>
  <c r="V19542" i="7"/>
  <c r="AB19536" i="7"/>
  <c r="AB19512" i="7"/>
  <c r="AB19494" i="7"/>
  <c r="V19478" i="7"/>
  <c r="AB19470" i="7"/>
  <c r="V19462" i="7"/>
  <c r="AB19454" i="7"/>
  <c r="V19446" i="7"/>
  <c r="V19438" i="7"/>
  <c r="AB19431" i="7"/>
  <c r="V19422" i="7"/>
  <c r="V19414" i="7"/>
  <c r="V19398" i="7"/>
  <c r="V19390" i="7"/>
  <c r="AB19384" i="7"/>
  <c r="V19374" i="7"/>
  <c r="V19366" i="7"/>
  <c r="V19342" i="7"/>
  <c r="V19334" i="7"/>
  <c r="V19318" i="7"/>
  <c r="V19310" i="7"/>
  <c r="V19522" i="7"/>
  <c r="V19314" i="7"/>
  <c r="AB19348" i="7"/>
  <c r="AB19405" i="7"/>
  <c r="AB19366" i="7"/>
  <c r="AB19439" i="7"/>
  <c r="AB19440" i="7"/>
  <c r="AA19386" i="7"/>
  <c r="V19574" i="7"/>
  <c r="AB19574" i="7"/>
  <c r="AA19325" i="7"/>
  <c r="AA19514" i="7"/>
  <c r="AA19515" i="7"/>
  <c r="V19335" i="7"/>
  <c r="AB19336" i="7"/>
  <c r="AA19535" i="7"/>
  <c r="AA19443" i="7"/>
  <c r="AB19359" i="7"/>
  <c r="AB19328" i="7"/>
  <c r="AB19304" i="7"/>
  <c r="AA19310" i="7"/>
  <c r="AA19572" i="7"/>
  <c r="V19588" i="7"/>
  <c r="V19580" i="7"/>
  <c r="V19572" i="7"/>
  <c r="V19564" i="7"/>
  <c r="AB19542" i="7"/>
  <c r="AB19518" i="7"/>
  <c r="AB19446" i="7"/>
  <c r="V19372" i="7"/>
  <c r="AB19351" i="7"/>
  <c r="AB19422" i="7"/>
  <c r="V19515" i="7"/>
  <c r="V19348" i="7"/>
  <c r="V19340" i="7"/>
  <c r="V19332" i="7"/>
  <c r="V19324" i="7"/>
  <c r="V19316" i="7"/>
  <c r="V19308" i="7"/>
  <c r="V19300" i="7"/>
  <c r="V19430" i="7"/>
  <c r="AA19327" i="7"/>
  <c r="AA19584" i="7"/>
  <c r="V19582" i="7"/>
  <c r="AB19583" i="7"/>
  <c r="AA19566" i="7"/>
  <c r="AA19565" i="7"/>
  <c r="AB19560" i="7"/>
  <c r="AB19559" i="7"/>
  <c r="AB19527" i="7"/>
  <c r="AB19526" i="7"/>
  <c r="V19526" i="7"/>
  <c r="AB19464" i="7"/>
  <c r="AB19463" i="7"/>
  <c r="V19311" i="7"/>
  <c r="AB19312" i="7"/>
  <c r="AA19410" i="7"/>
  <c r="AB19455" i="7"/>
  <c r="AB19375" i="7"/>
  <c r="V19466" i="7"/>
  <c r="V19434" i="7"/>
  <c r="V19410" i="7"/>
  <c r="V19386" i="7"/>
  <c r="V19406" i="7"/>
  <c r="AB19511" i="7"/>
  <c r="AB19584" i="7"/>
  <c r="AA19569" i="7"/>
  <c r="AA19568" i="7"/>
  <c r="V19429" i="7"/>
  <c r="AA19430" i="7"/>
  <c r="AA19423" i="7"/>
  <c r="V19421" i="7"/>
  <c r="V19397" i="7"/>
  <c r="AA19399" i="7"/>
  <c r="V19545" i="7"/>
  <c r="AB19538" i="7"/>
  <c r="V19537" i="7"/>
  <c r="AB19539" i="7"/>
  <c r="V19529" i="7"/>
  <c r="AB19514" i="7"/>
  <c r="V19513" i="7"/>
  <c r="AB19491" i="7"/>
  <c r="AB19490" i="7"/>
  <c r="AB19467" i="7"/>
  <c r="AB19466" i="7"/>
  <c r="V19465" i="7"/>
  <c r="AB19443" i="7"/>
  <c r="AB19442" i="7"/>
  <c r="V19441" i="7"/>
  <c r="AB19410" i="7"/>
  <c r="V19409" i="7"/>
  <c r="AB19386" i="7"/>
  <c r="V19385" i="7"/>
  <c r="V19377" i="7"/>
  <c r="AB19363" i="7"/>
  <c r="V19362" i="7"/>
  <c r="AB19364" i="7"/>
  <c r="AA19303" i="7"/>
  <c r="AB19337" i="7"/>
  <c r="AB19361" i="7"/>
  <c r="AB19408" i="7"/>
  <c r="AA19431" i="7"/>
  <c r="AB19488" i="7"/>
  <c r="AB19535" i="7"/>
  <c r="V19534" i="7"/>
  <c r="AA19580" i="7"/>
  <c r="AB19550" i="7"/>
  <c r="AB19503" i="7"/>
  <c r="AB19423" i="7"/>
  <c r="AA19300" i="7"/>
  <c r="V19450" i="7"/>
  <c r="V19426" i="7"/>
  <c r="V19402" i="7"/>
  <c r="AB19327" i="7"/>
  <c r="AA19419" i="7"/>
  <c r="AA19539" i="7"/>
  <c r="AA19538" i="7"/>
  <c r="AA19446" i="7"/>
  <c r="AA19445" i="7"/>
  <c r="AA19414" i="7"/>
  <c r="AA19413" i="7"/>
  <c r="AA19390" i="7"/>
  <c r="AA19389" i="7"/>
  <c r="V19592" i="7"/>
  <c r="AB19578" i="7"/>
  <c r="AB19554" i="7"/>
  <c r="AB19553" i="7"/>
  <c r="V19544" i="7"/>
  <c r="V19536" i="7"/>
  <c r="V19528" i="7"/>
  <c r="AB19530" i="7"/>
  <c r="V19472" i="7"/>
  <c r="AB19457" i="7"/>
  <c r="AB19433" i="7"/>
  <c r="AB19426" i="7"/>
  <c r="AB19402" i="7"/>
  <c r="AB19355" i="7"/>
  <c r="V19576" i="7"/>
  <c r="AB19303" i="7"/>
  <c r="AA19313" i="7"/>
  <c r="AB19383" i="7"/>
  <c r="AA19395" i="7"/>
  <c r="AB19481" i="7"/>
  <c r="AB19505" i="7"/>
  <c r="AB19563" i="7"/>
  <c r="AA19545" i="7"/>
  <c r="AA19544" i="7"/>
  <c r="AA19467" i="7"/>
  <c r="AA19349" i="7"/>
  <c r="AB19479" i="7"/>
  <c r="AB19399" i="7"/>
  <c r="AB19352" i="7"/>
  <c r="V19442" i="7"/>
  <c r="V19418" i="7"/>
  <c r="V19394" i="7"/>
  <c r="AB19398" i="7"/>
  <c r="AB19430" i="7"/>
  <c r="AA19593" i="7"/>
  <c r="AA19575" i="7"/>
  <c r="AA19529" i="7"/>
  <c r="AA19461" i="7"/>
  <c r="AA19460" i="7"/>
  <c r="AA19436" i="7"/>
  <c r="AA19437" i="7"/>
  <c r="AA19404" i="7"/>
  <c r="AA19343" i="7"/>
  <c r="AA19342" i="7"/>
  <c r="AA19319" i="7"/>
  <c r="AA19318" i="7"/>
  <c r="V19591" i="7"/>
  <c r="AB19593" i="7"/>
  <c r="AB19569" i="7"/>
  <c r="AB19568" i="7"/>
  <c r="V19543" i="7"/>
  <c r="AB19545" i="7"/>
  <c r="AB19544" i="7"/>
  <c r="V19535" i="7"/>
  <c r="V19527" i="7"/>
  <c r="AB19520" i="7"/>
  <c r="AB19497" i="7"/>
  <c r="AB19496" i="7"/>
  <c r="V19479" i="7"/>
  <c r="AB19473" i="7"/>
  <c r="AB19472" i="7"/>
  <c r="AB19449" i="7"/>
  <c r="AB19448" i="7"/>
  <c r="AB19417" i="7"/>
  <c r="AB19416" i="7"/>
  <c r="AB19393" i="7"/>
  <c r="AB19392" i="7"/>
  <c r="V19375" i="7"/>
  <c r="AB19369" i="7"/>
  <c r="AB19368" i="7"/>
  <c r="AB19346" i="7"/>
  <c r="AB19345" i="7"/>
  <c r="AB19322" i="7"/>
  <c r="AB19321" i="7"/>
  <c r="V19546" i="7"/>
  <c r="V19338" i="7"/>
  <c r="V19320" i="7"/>
  <c r="AB19313" i="7"/>
  <c r="AA19334" i="7"/>
  <c r="AB19354" i="7"/>
  <c r="AA19405" i="7"/>
  <c r="AB19425" i="7"/>
  <c r="AB19521" i="7"/>
  <c r="AA19592" i="7"/>
  <c r="V19299" i="7"/>
  <c r="V19347" i="7"/>
  <c r="V19323" i="7"/>
  <c r="AA19316" i="7"/>
  <c r="AB19319" i="7"/>
  <c r="AA19340" i="7"/>
  <c r="AB19343" i="7"/>
  <c r="AA19387" i="7"/>
  <c r="AB19390" i="7"/>
  <c r="AA19411" i="7"/>
  <c r="AB19414" i="7"/>
  <c r="AB19451" i="7"/>
  <c r="AB19461" i="7"/>
  <c r="AB19524" i="7"/>
  <c r="AA19536" i="7"/>
  <c r="AB19566" i="7"/>
  <c r="AA19587" i="7"/>
  <c r="AA19571" i="7"/>
  <c r="V19444" i="7"/>
  <c r="V19412" i="7"/>
  <c r="V19388" i="7"/>
  <c r="V19350" i="7"/>
  <c r="V19326" i="7"/>
  <c r="V19302" i="7"/>
  <c r="AB19300" i="7"/>
  <c r="AB19374" i="7"/>
  <c r="AB19380" i="7"/>
  <c r="AA19439" i="7"/>
  <c r="AB19478" i="7"/>
  <c r="AB19484" i="7"/>
  <c r="AB19502" i="7"/>
  <c r="AB19508" i="7"/>
  <c r="AA19523" i="7"/>
  <c r="AB19541" i="7"/>
  <c r="AB19575" i="7"/>
  <c r="AB19590" i="7"/>
  <c r="V19459" i="7"/>
  <c r="V19435" i="7"/>
  <c r="V19427" i="7"/>
  <c r="V19341" i="7"/>
  <c r="V19317" i="7"/>
  <c r="AB19358" i="7"/>
  <c r="AB19396" i="7"/>
  <c r="AB19420" i="7"/>
  <c r="AB19565" i="7"/>
  <c r="AB19427" i="7"/>
  <c r="Y19282" i="7"/>
  <c r="W19282" i="7"/>
  <c r="Y19267" i="7"/>
  <c r="W19267" i="7"/>
  <c r="Y19256" i="7"/>
  <c r="W19256" i="7"/>
  <c r="Y19228" i="7"/>
  <c r="W19228" i="7"/>
  <c r="W19242" i="7"/>
  <c r="Y19242" i="7"/>
  <c r="Y19211" i="7"/>
  <c r="W19211" i="7"/>
  <c r="Y19194" i="7"/>
  <c r="W19194" i="7"/>
  <c r="Y19177" i="7"/>
  <c r="W19177" i="7"/>
  <c r="Y19160" i="7"/>
  <c r="W19160" i="7"/>
  <c r="Y19143" i="7"/>
  <c r="W19143" i="7"/>
  <c r="Y19126" i="7"/>
  <c r="W19126" i="7"/>
  <c r="Y19109" i="7"/>
  <c r="W19109" i="7"/>
  <c r="Y19092" i="7"/>
  <c r="W19092" i="7"/>
  <c r="Y19075" i="7"/>
  <c r="W19075" i="7"/>
  <c r="Y19058" i="7"/>
  <c r="W19058" i="7"/>
  <c r="Y19041" i="7"/>
  <c r="W19041" i="7"/>
  <c r="Y19024" i="7"/>
  <c r="W19024" i="7"/>
  <c r="Y19007" i="7"/>
  <c r="W19007" i="7"/>
  <c r="Y18994" i="7"/>
  <c r="W18994" i="7"/>
  <c r="Y18978" i="7"/>
  <c r="W18978" i="7"/>
  <c r="Y18961" i="7"/>
  <c r="W18961" i="7"/>
  <c r="Y18945" i="7"/>
  <c r="W18945" i="7"/>
  <c r="Y18928" i="7"/>
  <c r="W18928" i="7"/>
  <c r="Y18911" i="7"/>
  <c r="W18911" i="7"/>
  <c r="Y18895" i="7"/>
  <c r="W18895" i="7"/>
  <c r="W18878" i="7"/>
  <c r="Y18878" i="7"/>
  <c r="W18863" i="7"/>
  <c r="Y18863" i="7"/>
  <c r="W18846" i="7"/>
  <c r="Y18846" i="7"/>
  <c r="Y18830" i="7"/>
  <c r="W18830" i="7"/>
  <c r="Y18813" i="7"/>
  <c r="W18813" i="7"/>
  <c r="Y18797" i="7"/>
  <c r="W18797" i="7"/>
  <c r="Y18782" i="7"/>
  <c r="W18782" i="7"/>
  <c r="Y18766" i="7"/>
  <c r="W18766" i="7"/>
  <c r="W18750" i="7"/>
  <c r="Y18750" i="7"/>
  <c r="Y18735" i="7"/>
  <c r="W18735" i="7"/>
  <c r="Y18719" i="7"/>
  <c r="W18719" i="7"/>
  <c r="AB18715" i="7"/>
  <c r="AB18714" i="7"/>
  <c r="Y18712" i="7"/>
  <c r="W18712" i="7"/>
  <c r="Y18704" i="7"/>
  <c r="W18704" i="7"/>
  <c r="Y18689" i="7"/>
  <c r="W18689" i="7"/>
  <c r="Y18677" i="7"/>
  <c r="W18677" i="7"/>
  <c r="Y18662" i="7"/>
  <c r="W18662" i="7"/>
  <c r="U18530" i="7"/>
  <c r="U18531" i="7"/>
  <c r="U18532" i="7"/>
  <c r="U18533" i="7"/>
  <c r="AB18533" i="7" s="1"/>
  <c r="U18534" i="7"/>
  <c r="U18535" i="7"/>
  <c r="U18536" i="7"/>
  <c r="U18537" i="7"/>
  <c r="AB18538" i="7" s="1"/>
  <c r="U18538" i="7"/>
  <c r="U18539" i="7"/>
  <c r="U18540" i="7"/>
  <c r="U18541" i="7"/>
  <c r="U18542" i="7"/>
  <c r="U18543" i="7"/>
  <c r="U18544" i="7"/>
  <c r="U18545" i="7"/>
  <c r="U18546" i="7"/>
  <c r="U18547" i="7"/>
  <c r="U18548" i="7"/>
  <c r="U18549" i="7"/>
  <c r="U18550" i="7"/>
  <c r="U18551" i="7"/>
  <c r="U18552" i="7"/>
  <c r="U18553" i="7"/>
  <c r="U18554" i="7"/>
  <c r="U18555" i="7"/>
  <c r="U18556" i="7"/>
  <c r="U18557" i="7"/>
  <c r="AB18557" i="7" s="1"/>
  <c r="U18558" i="7"/>
  <c r="U18559" i="7"/>
  <c r="U18560" i="7"/>
  <c r="U18561" i="7"/>
  <c r="U18562" i="7"/>
  <c r="U18563" i="7"/>
  <c r="U18564" i="7"/>
  <c r="U18565" i="7"/>
  <c r="U18566" i="7"/>
  <c r="U18567" i="7"/>
  <c r="U18568" i="7"/>
  <c r="U18569" i="7"/>
  <c r="U18570" i="7"/>
  <c r="U18571" i="7"/>
  <c r="U18572" i="7"/>
  <c r="U18573" i="7"/>
  <c r="U18574" i="7"/>
  <c r="U18575" i="7"/>
  <c r="U18576" i="7"/>
  <c r="U18577" i="7"/>
  <c r="U18578" i="7"/>
  <c r="U18579" i="7"/>
  <c r="U18580" i="7"/>
  <c r="U18581" i="7"/>
  <c r="U18582" i="7"/>
  <c r="U18583" i="7"/>
  <c r="U18584" i="7"/>
  <c r="U18585" i="7"/>
  <c r="U18586" i="7"/>
  <c r="U18587" i="7"/>
  <c r="U18588" i="7"/>
  <c r="U18589" i="7"/>
  <c r="U18590" i="7"/>
  <c r="U18591" i="7"/>
  <c r="U18592" i="7"/>
  <c r="U18593" i="7"/>
  <c r="U18594" i="7"/>
  <c r="U18595" i="7"/>
  <c r="U18596" i="7"/>
  <c r="U18597" i="7"/>
  <c r="U18598" i="7"/>
  <c r="U18599" i="7"/>
  <c r="U18600" i="7"/>
  <c r="U18601" i="7"/>
  <c r="U18602" i="7"/>
  <c r="U18603" i="7"/>
  <c r="U18604" i="7"/>
  <c r="U18605" i="7"/>
  <c r="U18606" i="7"/>
  <c r="U18607" i="7"/>
  <c r="U18608" i="7"/>
  <c r="U18609" i="7"/>
  <c r="U18610" i="7"/>
  <c r="U18611" i="7"/>
  <c r="U18612" i="7"/>
  <c r="U18613" i="7"/>
  <c r="U18614" i="7"/>
  <c r="U18615" i="7"/>
  <c r="U18616" i="7"/>
  <c r="U18617" i="7"/>
  <c r="U18618" i="7"/>
  <c r="U18619" i="7"/>
  <c r="U18620" i="7"/>
  <c r="U18621" i="7"/>
  <c r="U18622" i="7"/>
  <c r="U18623" i="7"/>
  <c r="U18624" i="7"/>
  <c r="U18625" i="7"/>
  <c r="U18626" i="7"/>
  <c r="U18627" i="7"/>
  <c r="U18628" i="7"/>
  <c r="U18629" i="7"/>
  <c r="U18630" i="7"/>
  <c r="U18631" i="7"/>
  <c r="U18632" i="7"/>
  <c r="U18633" i="7"/>
  <c r="U18634" i="7"/>
  <c r="U18635" i="7"/>
  <c r="U18636" i="7"/>
  <c r="U18637" i="7"/>
  <c r="U18638" i="7"/>
  <c r="U18639" i="7"/>
  <c r="U18640" i="7"/>
  <c r="U18641" i="7"/>
  <c r="U18642" i="7"/>
  <c r="U18643" i="7"/>
  <c r="U18644" i="7"/>
  <c r="U18645" i="7"/>
  <c r="U18646" i="7"/>
  <c r="U18647" i="7"/>
  <c r="AB18656" i="7" s="1"/>
  <c r="U18648" i="7"/>
  <c r="U18649" i="7"/>
  <c r="U18650" i="7"/>
  <c r="U18651" i="7"/>
  <c r="U18652" i="7"/>
  <c r="U18653" i="7"/>
  <c r="U18654" i="7"/>
  <c r="U18655" i="7"/>
  <c r="U18656" i="7"/>
  <c r="U18657" i="7"/>
  <c r="U18658" i="7"/>
  <c r="U18659" i="7"/>
  <c r="U18660" i="7"/>
  <c r="U18661" i="7"/>
  <c r="U18662" i="7"/>
  <c r="U18663" i="7"/>
  <c r="U18664" i="7"/>
  <c r="U18665" i="7"/>
  <c r="U18666" i="7"/>
  <c r="U18667" i="7"/>
  <c r="U18668" i="7"/>
  <c r="U18669" i="7"/>
  <c r="U18670" i="7"/>
  <c r="U18671" i="7"/>
  <c r="U18672" i="7"/>
  <c r="U18673" i="7"/>
  <c r="U18674" i="7"/>
  <c r="U18675" i="7"/>
  <c r="U18676" i="7"/>
  <c r="U18677" i="7"/>
  <c r="U18678" i="7"/>
  <c r="U18679" i="7"/>
  <c r="U18680" i="7"/>
  <c r="U18681" i="7"/>
  <c r="U18682" i="7"/>
  <c r="U18683" i="7"/>
  <c r="U18684" i="7"/>
  <c r="U18685" i="7"/>
  <c r="U18686" i="7"/>
  <c r="U18687" i="7"/>
  <c r="U18688" i="7"/>
  <c r="U18689" i="7"/>
  <c r="U18690" i="7"/>
  <c r="U18691" i="7"/>
  <c r="U18692" i="7"/>
  <c r="U18693" i="7"/>
  <c r="AB18695" i="7" s="1"/>
  <c r="U18694" i="7"/>
  <c r="U18695" i="7"/>
  <c r="U18696" i="7"/>
  <c r="U18697" i="7"/>
  <c r="U18698" i="7"/>
  <c r="U18699" i="7"/>
  <c r="U18700" i="7"/>
  <c r="U18701" i="7"/>
  <c r="U18702" i="7"/>
  <c r="U18703" i="7"/>
  <c r="U18704" i="7"/>
  <c r="U18705" i="7"/>
  <c r="U18706" i="7"/>
  <c r="U18707" i="7"/>
  <c r="U18708" i="7"/>
  <c r="U18709" i="7"/>
  <c r="U18710" i="7"/>
  <c r="U18711" i="7"/>
  <c r="U18712" i="7"/>
  <c r="U18713" i="7"/>
  <c r="U18714" i="7"/>
  <c r="U18715" i="7"/>
  <c r="U18716" i="7"/>
  <c r="U18717" i="7"/>
  <c r="U18718" i="7"/>
  <c r="U18719" i="7"/>
  <c r="U18720" i="7"/>
  <c r="U18721" i="7"/>
  <c r="U18722" i="7"/>
  <c r="U18723" i="7"/>
  <c r="U18724" i="7"/>
  <c r="U18725" i="7"/>
  <c r="U18726" i="7"/>
  <c r="U18727" i="7"/>
  <c r="U18728" i="7"/>
  <c r="U18729" i="7"/>
  <c r="U18730" i="7"/>
  <c r="U18731" i="7"/>
  <c r="U18732" i="7"/>
  <c r="U18733" i="7"/>
  <c r="U18734" i="7"/>
  <c r="U18735" i="7"/>
  <c r="U18736" i="7"/>
  <c r="U18737" i="7"/>
  <c r="U18738" i="7"/>
  <c r="U18739" i="7"/>
  <c r="U18740" i="7"/>
  <c r="U18741" i="7"/>
  <c r="U18742" i="7"/>
  <c r="U18743" i="7"/>
  <c r="U18744" i="7"/>
  <c r="U18745" i="7"/>
  <c r="U18746" i="7"/>
  <c r="U18747" i="7"/>
  <c r="U18748" i="7"/>
  <c r="U18749" i="7"/>
  <c r="U18750" i="7"/>
  <c r="U18751" i="7"/>
  <c r="U18752" i="7"/>
  <c r="U18753" i="7"/>
  <c r="U18754" i="7"/>
  <c r="U18755" i="7"/>
  <c r="U18756" i="7"/>
  <c r="U18757" i="7"/>
  <c r="U18758" i="7"/>
  <c r="U18759" i="7"/>
  <c r="U18760" i="7"/>
  <c r="U18761" i="7"/>
  <c r="U18762" i="7"/>
  <c r="U18763" i="7"/>
  <c r="U18764" i="7"/>
  <c r="U18765" i="7"/>
  <c r="U18766" i="7"/>
  <c r="U18767" i="7"/>
  <c r="U18768" i="7"/>
  <c r="U18769" i="7"/>
  <c r="U18770" i="7"/>
  <c r="U18771" i="7"/>
  <c r="U18772" i="7"/>
  <c r="U18773" i="7"/>
  <c r="U18774" i="7"/>
  <c r="U18775" i="7"/>
  <c r="U18776" i="7"/>
  <c r="U18777" i="7"/>
  <c r="U18778" i="7"/>
  <c r="U18779" i="7"/>
  <c r="U18780" i="7"/>
  <c r="U18781" i="7"/>
  <c r="U18782" i="7"/>
  <c r="U18783" i="7"/>
  <c r="U18784" i="7"/>
  <c r="U18785" i="7"/>
  <c r="U18786" i="7"/>
  <c r="U18787" i="7"/>
  <c r="U18788" i="7"/>
  <c r="U18789" i="7"/>
  <c r="U18790" i="7"/>
  <c r="U18791" i="7"/>
  <c r="U18792" i="7"/>
  <c r="U18793" i="7"/>
  <c r="U18794" i="7"/>
  <c r="U18795" i="7"/>
  <c r="U18796" i="7"/>
  <c r="U18797" i="7"/>
  <c r="U18798" i="7"/>
  <c r="U18799" i="7"/>
  <c r="U18800" i="7"/>
  <c r="U18801" i="7"/>
  <c r="U18802" i="7"/>
  <c r="U18803" i="7"/>
  <c r="U18804" i="7"/>
  <c r="U18805" i="7"/>
  <c r="U18806" i="7"/>
  <c r="U18807" i="7"/>
  <c r="U18808" i="7"/>
  <c r="U18809" i="7"/>
  <c r="U18810" i="7"/>
  <c r="U18811" i="7"/>
  <c r="U18812" i="7"/>
  <c r="U18813" i="7"/>
  <c r="U18814" i="7"/>
  <c r="U18815" i="7"/>
  <c r="U18816" i="7"/>
  <c r="U18817" i="7"/>
  <c r="U18818" i="7"/>
  <c r="U18819" i="7"/>
  <c r="U18820" i="7"/>
  <c r="U18821" i="7"/>
  <c r="U18822" i="7"/>
  <c r="U18823" i="7"/>
  <c r="U18824" i="7"/>
  <c r="U18825" i="7"/>
  <c r="U18826" i="7"/>
  <c r="U18827" i="7"/>
  <c r="U18828" i="7"/>
  <c r="U18829" i="7"/>
  <c r="U18830" i="7"/>
  <c r="U18831" i="7"/>
  <c r="U18832" i="7"/>
  <c r="U18833" i="7"/>
  <c r="U18834" i="7"/>
  <c r="U18835" i="7"/>
  <c r="U18836" i="7"/>
  <c r="U18837" i="7"/>
  <c r="U18838" i="7"/>
  <c r="U18839" i="7"/>
  <c r="U18840" i="7"/>
  <c r="U18841" i="7"/>
  <c r="U18842" i="7"/>
  <c r="U18843" i="7"/>
  <c r="U18844" i="7"/>
  <c r="U18845" i="7"/>
  <c r="U18846" i="7"/>
  <c r="U18847" i="7"/>
  <c r="U18848" i="7"/>
  <c r="U18849" i="7"/>
  <c r="U18850" i="7"/>
  <c r="U18851" i="7"/>
  <c r="U18852" i="7"/>
  <c r="U18853" i="7"/>
  <c r="U18854" i="7"/>
  <c r="U18855" i="7"/>
  <c r="U18856" i="7"/>
  <c r="U18857" i="7"/>
  <c r="U18858" i="7"/>
  <c r="U18859" i="7"/>
  <c r="U18860" i="7"/>
  <c r="U18861" i="7"/>
  <c r="U18862" i="7"/>
  <c r="U18863" i="7"/>
  <c r="U18864" i="7"/>
  <c r="U18865" i="7"/>
  <c r="U18866" i="7"/>
  <c r="U18867" i="7"/>
  <c r="U18868" i="7"/>
  <c r="U18869" i="7"/>
  <c r="U18870" i="7"/>
  <c r="U18871" i="7"/>
  <c r="U18872" i="7"/>
  <c r="U18873" i="7"/>
  <c r="U18874" i="7"/>
  <c r="U18875" i="7"/>
  <c r="U18876" i="7"/>
  <c r="U18877" i="7"/>
  <c r="U18878" i="7"/>
  <c r="U18879" i="7"/>
  <c r="U18880" i="7"/>
  <c r="U18881" i="7"/>
  <c r="U18882" i="7"/>
  <c r="U18883" i="7"/>
  <c r="U18884" i="7"/>
  <c r="U18885" i="7"/>
  <c r="U18886" i="7"/>
  <c r="U18887" i="7"/>
  <c r="U18888" i="7"/>
  <c r="U18889" i="7"/>
  <c r="U18890" i="7"/>
  <c r="U18891" i="7"/>
  <c r="U18892" i="7"/>
  <c r="U18893" i="7"/>
  <c r="U18894" i="7"/>
  <c r="U18895" i="7"/>
  <c r="U18896" i="7"/>
  <c r="U18897" i="7"/>
  <c r="U18898" i="7"/>
  <c r="U18899" i="7"/>
  <c r="U18900" i="7"/>
  <c r="U18901" i="7"/>
  <c r="U18902" i="7"/>
  <c r="U18903" i="7"/>
  <c r="U18904" i="7"/>
  <c r="U18905" i="7"/>
  <c r="U18906" i="7"/>
  <c r="U18907" i="7"/>
  <c r="U18908" i="7"/>
  <c r="U18909" i="7"/>
  <c r="U18910" i="7"/>
  <c r="U18911" i="7"/>
  <c r="AB18916" i="7" s="1"/>
  <c r="U18912" i="7"/>
  <c r="U18913" i="7"/>
  <c r="U18914" i="7"/>
  <c r="U18915" i="7"/>
  <c r="U18916" i="7"/>
  <c r="U18917" i="7"/>
  <c r="U18918" i="7"/>
  <c r="U18919" i="7"/>
  <c r="U18920" i="7"/>
  <c r="U18921" i="7"/>
  <c r="U18922" i="7"/>
  <c r="U18923" i="7"/>
  <c r="U18924" i="7"/>
  <c r="U18925" i="7"/>
  <c r="U18926" i="7"/>
  <c r="U18927" i="7"/>
  <c r="U18928" i="7"/>
  <c r="U18929" i="7"/>
  <c r="U18930" i="7"/>
  <c r="U18931" i="7"/>
  <c r="U18932" i="7"/>
  <c r="U18933" i="7"/>
  <c r="U18934" i="7"/>
  <c r="U18935" i="7"/>
  <c r="U18936" i="7"/>
  <c r="U18937" i="7"/>
  <c r="U18938" i="7"/>
  <c r="U18939" i="7"/>
  <c r="U18940" i="7"/>
  <c r="U18941" i="7"/>
  <c r="U18942" i="7"/>
  <c r="U18943" i="7"/>
  <c r="U18944" i="7"/>
  <c r="U18945" i="7"/>
  <c r="U18946" i="7"/>
  <c r="U18947" i="7"/>
  <c r="U18948" i="7"/>
  <c r="U18949" i="7"/>
  <c r="U18950" i="7"/>
  <c r="U18951" i="7"/>
  <c r="U18952" i="7"/>
  <c r="U18953" i="7"/>
  <c r="U18954" i="7"/>
  <c r="U18955" i="7"/>
  <c r="U18956" i="7"/>
  <c r="U18957" i="7"/>
  <c r="U18958" i="7"/>
  <c r="U18959" i="7"/>
  <c r="U18960" i="7"/>
  <c r="U18961" i="7"/>
  <c r="U18962" i="7"/>
  <c r="U18963" i="7"/>
  <c r="U18964" i="7"/>
  <c r="U18965" i="7"/>
  <c r="U18966" i="7"/>
  <c r="U18967" i="7"/>
  <c r="U18968" i="7"/>
  <c r="U18969" i="7"/>
  <c r="U18970" i="7"/>
  <c r="U18971" i="7"/>
  <c r="U18972" i="7"/>
  <c r="U18973" i="7"/>
  <c r="U18974" i="7"/>
  <c r="U18975" i="7"/>
  <c r="U18976" i="7"/>
  <c r="U18977" i="7"/>
  <c r="U18978" i="7"/>
  <c r="U18979" i="7"/>
  <c r="U18980" i="7"/>
  <c r="U18981" i="7"/>
  <c r="U18982" i="7"/>
  <c r="U18983" i="7"/>
  <c r="U18984" i="7"/>
  <c r="U18985" i="7"/>
  <c r="U18986" i="7"/>
  <c r="U18987" i="7"/>
  <c r="U18988" i="7"/>
  <c r="U18989" i="7"/>
  <c r="U18990" i="7"/>
  <c r="U18991" i="7"/>
  <c r="U18992" i="7"/>
  <c r="U18993" i="7"/>
  <c r="U18994" i="7"/>
  <c r="U18995" i="7"/>
  <c r="U18996" i="7"/>
  <c r="U18997" i="7"/>
  <c r="U18998" i="7"/>
  <c r="U18999" i="7"/>
  <c r="U19000" i="7"/>
  <c r="U19001" i="7"/>
  <c r="U19002" i="7"/>
  <c r="U19003" i="7"/>
  <c r="U19004" i="7"/>
  <c r="U19005" i="7"/>
  <c r="U19006" i="7"/>
  <c r="U19007" i="7"/>
  <c r="U19008" i="7"/>
  <c r="U19009" i="7"/>
  <c r="U19010" i="7"/>
  <c r="U19011" i="7"/>
  <c r="U19012" i="7"/>
  <c r="U19013" i="7"/>
  <c r="U19014" i="7"/>
  <c r="U19015" i="7"/>
  <c r="U19016" i="7"/>
  <c r="U19017" i="7"/>
  <c r="U19018" i="7"/>
  <c r="U19019" i="7"/>
  <c r="U19020" i="7"/>
  <c r="U19021" i="7"/>
  <c r="U19022" i="7"/>
  <c r="U19023" i="7"/>
  <c r="U19024" i="7"/>
  <c r="U19025" i="7"/>
  <c r="U19026" i="7"/>
  <c r="U19027" i="7"/>
  <c r="U19028" i="7"/>
  <c r="U19029" i="7"/>
  <c r="U19030" i="7"/>
  <c r="U19031" i="7"/>
  <c r="U19032" i="7"/>
  <c r="U19033" i="7"/>
  <c r="U19034" i="7"/>
  <c r="U19035" i="7"/>
  <c r="U19036" i="7"/>
  <c r="U19037" i="7"/>
  <c r="U19038" i="7"/>
  <c r="U19039" i="7"/>
  <c r="U19040" i="7"/>
  <c r="U19041" i="7"/>
  <c r="U19042" i="7"/>
  <c r="U19043" i="7"/>
  <c r="U19044" i="7"/>
  <c r="U19045" i="7"/>
  <c r="U19046" i="7"/>
  <c r="U19047" i="7"/>
  <c r="U19048" i="7"/>
  <c r="U19049" i="7"/>
  <c r="U19050" i="7"/>
  <c r="U19051" i="7"/>
  <c r="U19052" i="7"/>
  <c r="U19053" i="7"/>
  <c r="U19054" i="7"/>
  <c r="U19055" i="7"/>
  <c r="U19056" i="7"/>
  <c r="U19057" i="7"/>
  <c r="U19058" i="7"/>
  <c r="U19059" i="7"/>
  <c r="U19060" i="7"/>
  <c r="U19061" i="7"/>
  <c r="U19062" i="7"/>
  <c r="U19063" i="7"/>
  <c r="U19064" i="7"/>
  <c r="U19065" i="7"/>
  <c r="U19066" i="7"/>
  <c r="U19067" i="7"/>
  <c r="U19068" i="7"/>
  <c r="U19069" i="7"/>
  <c r="U19070" i="7"/>
  <c r="U19071" i="7"/>
  <c r="U19072" i="7"/>
  <c r="U19073" i="7"/>
  <c r="U19074" i="7"/>
  <c r="U19075" i="7"/>
  <c r="U19076" i="7"/>
  <c r="U19077" i="7"/>
  <c r="U19078" i="7"/>
  <c r="U19079" i="7"/>
  <c r="U19080" i="7"/>
  <c r="U19081" i="7"/>
  <c r="U19082" i="7"/>
  <c r="U19083" i="7"/>
  <c r="U19084" i="7"/>
  <c r="U19085" i="7"/>
  <c r="U19086" i="7"/>
  <c r="U19087" i="7"/>
  <c r="U19088" i="7"/>
  <c r="U19089" i="7"/>
  <c r="U19090" i="7"/>
  <c r="U19091" i="7"/>
  <c r="U19092" i="7"/>
  <c r="U19093" i="7"/>
  <c r="U19094" i="7"/>
  <c r="U19095" i="7"/>
  <c r="U19096" i="7"/>
  <c r="U19097" i="7"/>
  <c r="U19098" i="7"/>
  <c r="U19099" i="7"/>
  <c r="U19100" i="7"/>
  <c r="U19101" i="7"/>
  <c r="U19102" i="7"/>
  <c r="U19103" i="7"/>
  <c r="U19104" i="7"/>
  <c r="U19105" i="7"/>
  <c r="U19106" i="7"/>
  <c r="U19107" i="7"/>
  <c r="U19108" i="7"/>
  <c r="U19109" i="7"/>
  <c r="U19110" i="7"/>
  <c r="U19111" i="7"/>
  <c r="U19112" i="7"/>
  <c r="U19113" i="7"/>
  <c r="U19114" i="7"/>
  <c r="U19115" i="7"/>
  <c r="U19116" i="7"/>
  <c r="U19117" i="7"/>
  <c r="U19118" i="7"/>
  <c r="U19119" i="7"/>
  <c r="U19120" i="7"/>
  <c r="U19121" i="7"/>
  <c r="U19122" i="7"/>
  <c r="U19123" i="7"/>
  <c r="U19124" i="7"/>
  <c r="U19125" i="7"/>
  <c r="U19126" i="7"/>
  <c r="U19127" i="7"/>
  <c r="U19128" i="7"/>
  <c r="U19129" i="7"/>
  <c r="U19130" i="7"/>
  <c r="U19131" i="7"/>
  <c r="U19132" i="7"/>
  <c r="U19133" i="7"/>
  <c r="U19134" i="7"/>
  <c r="U19135" i="7"/>
  <c r="U19136" i="7"/>
  <c r="U19137" i="7"/>
  <c r="U19138" i="7"/>
  <c r="U19139" i="7"/>
  <c r="U19140" i="7"/>
  <c r="U19141" i="7"/>
  <c r="U19142" i="7"/>
  <c r="U19143" i="7"/>
  <c r="U19144" i="7"/>
  <c r="U19145" i="7"/>
  <c r="U19146" i="7"/>
  <c r="U19147" i="7"/>
  <c r="U19148" i="7"/>
  <c r="U19149" i="7"/>
  <c r="U19150" i="7"/>
  <c r="U19151" i="7"/>
  <c r="U19152" i="7"/>
  <c r="U19153" i="7"/>
  <c r="U19154" i="7"/>
  <c r="U19155" i="7"/>
  <c r="U19156" i="7"/>
  <c r="U19157" i="7"/>
  <c r="U19158" i="7"/>
  <c r="U19159" i="7"/>
  <c r="U19160" i="7"/>
  <c r="U19161" i="7"/>
  <c r="U19162" i="7"/>
  <c r="U19163" i="7"/>
  <c r="U19164" i="7"/>
  <c r="U19165" i="7"/>
  <c r="U19166" i="7"/>
  <c r="U19167" i="7"/>
  <c r="U19168" i="7"/>
  <c r="U19169" i="7"/>
  <c r="U19170" i="7"/>
  <c r="U19171" i="7"/>
  <c r="U19172" i="7"/>
  <c r="U19173" i="7"/>
  <c r="U19174" i="7"/>
  <c r="U19175" i="7"/>
  <c r="U19176" i="7"/>
  <c r="U19177" i="7"/>
  <c r="U19178" i="7"/>
  <c r="U19179" i="7"/>
  <c r="U19180" i="7"/>
  <c r="U19181" i="7"/>
  <c r="U19182" i="7"/>
  <c r="U19183" i="7"/>
  <c r="U19184" i="7"/>
  <c r="U19185" i="7"/>
  <c r="U19186" i="7"/>
  <c r="U19187" i="7"/>
  <c r="U19188" i="7"/>
  <c r="U19189" i="7"/>
  <c r="U19190" i="7"/>
  <c r="U19191" i="7"/>
  <c r="U19192" i="7"/>
  <c r="U19193" i="7"/>
  <c r="U19194" i="7"/>
  <c r="U19195" i="7"/>
  <c r="U19196" i="7"/>
  <c r="U19197" i="7"/>
  <c r="U19198" i="7"/>
  <c r="U19199" i="7"/>
  <c r="U19200" i="7"/>
  <c r="U19201" i="7"/>
  <c r="U19202" i="7"/>
  <c r="U19203" i="7"/>
  <c r="U19204" i="7"/>
  <c r="U19205" i="7"/>
  <c r="U19206" i="7"/>
  <c r="U19207" i="7"/>
  <c r="U19208" i="7"/>
  <c r="U19209" i="7"/>
  <c r="U19210" i="7"/>
  <c r="U19211" i="7"/>
  <c r="U19212" i="7"/>
  <c r="U19213" i="7"/>
  <c r="U19214" i="7"/>
  <c r="U19215" i="7"/>
  <c r="U19216" i="7"/>
  <c r="U19217" i="7"/>
  <c r="U19218" i="7"/>
  <c r="U19219" i="7"/>
  <c r="U19220" i="7"/>
  <c r="U19221" i="7"/>
  <c r="U19222" i="7"/>
  <c r="U19223" i="7"/>
  <c r="U19224" i="7"/>
  <c r="U19225" i="7"/>
  <c r="U19226" i="7"/>
  <c r="U19227" i="7"/>
  <c r="U19228" i="7"/>
  <c r="U19229" i="7"/>
  <c r="U19230" i="7"/>
  <c r="U19231" i="7"/>
  <c r="U19232" i="7"/>
  <c r="U19233" i="7"/>
  <c r="U19234" i="7"/>
  <c r="U19235" i="7"/>
  <c r="U19236" i="7"/>
  <c r="U19237" i="7"/>
  <c r="U19238" i="7"/>
  <c r="U19239" i="7"/>
  <c r="U19240" i="7"/>
  <c r="U19241" i="7"/>
  <c r="U19242" i="7"/>
  <c r="U19243" i="7"/>
  <c r="U19244" i="7"/>
  <c r="U19245" i="7"/>
  <c r="U19246" i="7"/>
  <c r="U19247" i="7"/>
  <c r="U19248" i="7"/>
  <c r="U19249" i="7"/>
  <c r="U19250" i="7"/>
  <c r="U19251" i="7"/>
  <c r="U19252" i="7"/>
  <c r="U19253" i="7"/>
  <c r="U19254" i="7"/>
  <c r="U19255" i="7"/>
  <c r="U19256" i="7"/>
  <c r="U19257" i="7"/>
  <c r="U19258" i="7"/>
  <c r="U19259" i="7"/>
  <c r="U19260" i="7"/>
  <c r="U19261" i="7"/>
  <c r="U19262" i="7"/>
  <c r="U19263" i="7"/>
  <c r="U19264" i="7"/>
  <c r="U19265" i="7"/>
  <c r="U19266" i="7"/>
  <c r="U19267" i="7"/>
  <c r="U19268" i="7"/>
  <c r="U19269" i="7"/>
  <c r="U19270" i="7"/>
  <c r="U19271" i="7"/>
  <c r="U19272" i="7"/>
  <c r="U19273" i="7"/>
  <c r="U19274" i="7"/>
  <c r="U19275" i="7"/>
  <c r="U19276" i="7"/>
  <c r="U19277" i="7"/>
  <c r="U19278" i="7"/>
  <c r="U19279" i="7"/>
  <c r="U19280" i="7"/>
  <c r="U19281" i="7"/>
  <c r="U19282" i="7"/>
  <c r="U19283" i="7"/>
  <c r="U19284" i="7"/>
  <c r="U19285" i="7"/>
  <c r="U19286" i="7"/>
  <c r="U19287" i="7"/>
  <c r="U19288" i="7"/>
  <c r="U19289" i="7"/>
  <c r="U19290" i="7"/>
  <c r="U19291" i="7"/>
  <c r="U19292" i="7"/>
  <c r="U19293" i="7"/>
  <c r="U19294" i="7"/>
  <c r="U19295" i="7"/>
  <c r="U19296" i="7"/>
  <c r="U19297" i="7"/>
  <c r="U19298" i="7"/>
  <c r="U18529" i="7"/>
  <c r="U18517" i="7"/>
  <c r="Y18647" i="7"/>
  <c r="W18647" i="7"/>
  <c r="Y18633" i="7"/>
  <c r="W18633" i="7"/>
  <c r="W18619" i="7"/>
  <c r="Y18619" i="7"/>
  <c r="W18605" i="7"/>
  <c r="Y18605" i="7"/>
  <c r="Y18590" i="7"/>
  <c r="W18590" i="7"/>
  <c r="Y18582" i="7"/>
  <c r="W18582" i="7"/>
  <c r="Y18572" i="7"/>
  <c r="W18572" i="7"/>
  <c r="Y18563" i="7"/>
  <c r="W18563" i="7"/>
  <c r="W18553" i="7"/>
  <c r="Y18553" i="7"/>
  <c r="AB18552" i="7"/>
  <c r="Y18543" i="7"/>
  <c r="W18543" i="7"/>
  <c r="W18536" i="7"/>
  <c r="Y18536" i="7"/>
  <c r="W18529" i="7"/>
  <c r="Y18529" i="7"/>
  <c r="Y18510" i="7"/>
  <c r="M19298" i="7"/>
  <c r="M19297" i="7"/>
  <c r="M19296" i="7"/>
  <c r="M19295" i="7"/>
  <c r="M19294" i="7"/>
  <c r="M19293" i="7"/>
  <c r="M19292" i="7"/>
  <c r="M19291" i="7"/>
  <c r="M19290" i="7"/>
  <c r="M19289" i="7"/>
  <c r="M19288" i="7"/>
  <c r="M19287" i="7"/>
  <c r="M19286" i="7"/>
  <c r="M19285" i="7"/>
  <c r="M19284" i="7"/>
  <c r="M19283" i="7"/>
  <c r="M19282" i="7"/>
  <c r="M19281" i="7"/>
  <c r="M19280" i="7"/>
  <c r="M19279" i="7"/>
  <c r="M19278" i="7"/>
  <c r="M19277" i="7"/>
  <c r="M19276" i="7"/>
  <c r="M19275" i="7"/>
  <c r="M19274" i="7"/>
  <c r="M19273" i="7"/>
  <c r="M19272" i="7"/>
  <c r="M19271" i="7"/>
  <c r="M19270" i="7"/>
  <c r="M19269" i="7"/>
  <c r="M19268" i="7"/>
  <c r="M19267" i="7"/>
  <c r="M19266" i="7"/>
  <c r="M19265" i="7"/>
  <c r="M19264" i="7"/>
  <c r="M19263" i="7"/>
  <c r="M19262" i="7"/>
  <c r="M19261" i="7"/>
  <c r="M19260" i="7"/>
  <c r="M19259" i="7"/>
  <c r="M19258" i="7"/>
  <c r="M19257" i="7"/>
  <c r="M19256" i="7"/>
  <c r="M19255" i="7"/>
  <c r="M19254" i="7"/>
  <c r="M19253" i="7"/>
  <c r="M19252" i="7"/>
  <c r="M19251" i="7"/>
  <c r="M19250" i="7"/>
  <c r="M19249" i="7"/>
  <c r="M19248" i="7"/>
  <c r="M19247" i="7"/>
  <c r="M19246" i="7"/>
  <c r="M19245" i="7"/>
  <c r="M19244" i="7"/>
  <c r="M19243" i="7"/>
  <c r="M19242" i="7"/>
  <c r="M19241" i="7"/>
  <c r="M19240" i="7"/>
  <c r="M19239" i="7"/>
  <c r="M19238" i="7"/>
  <c r="M19237" i="7"/>
  <c r="M19236" i="7"/>
  <c r="M19235" i="7"/>
  <c r="M19234" i="7"/>
  <c r="M19233" i="7"/>
  <c r="M19232" i="7"/>
  <c r="M19231" i="7"/>
  <c r="M19230" i="7"/>
  <c r="M19229" i="7"/>
  <c r="M19228" i="7"/>
  <c r="M19227" i="7"/>
  <c r="M19226" i="7"/>
  <c r="M19225" i="7"/>
  <c r="M19224" i="7"/>
  <c r="M19223" i="7"/>
  <c r="M19222" i="7"/>
  <c r="M19221" i="7"/>
  <c r="M19220" i="7"/>
  <c r="M19219" i="7"/>
  <c r="M19218" i="7"/>
  <c r="M19217" i="7"/>
  <c r="M19216" i="7"/>
  <c r="M19215" i="7"/>
  <c r="M19214" i="7"/>
  <c r="M19213" i="7"/>
  <c r="M19212" i="7"/>
  <c r="M19211" i="7"/>
  <c r="M19210" i="7"/>
  <c r="M19209" i="7"/>
  <c r="M19208" i="7"/>
  <c r="M19207" i="7"/>
  <c r="M19206" i="7"/>
  <c r="M19205" i="7"/>
  <c r="M19204" i="7"/>
  <c r="M19203" i="7"/>
  <c r="M19202" i="7"/>
  <c r="M19201" i="7"/>
  <c r="M19200" i="7"/>
  <c r="M19199" i="7"/>
  <c r="M19198" i="7"/>
  <c r="M19197" i="7"/>
  <c r="M19196" i="7"/>
  <c r="M19195" i="7"/>
  <c r="M19194" i="7"/>
  <c r="M19193" i="7"/>
  <c r="M19192" i="7"/>
  <c r="M19191" i="7"/>
  <c r="M19190" i="7"/>
  <c r="M19189" i="7"/>
  <c r="M19188" i="7"/>
  <c r="M19187" i="7"/>
  <c r="M19186" i="7"/>
  <c r="M19185" i="7"/>
  <c r="M19184" i="7"/>
  <c r="M19183" i="7"/>
  <c r="M19182" i="7"/>
  <c r="M19181" i="7"/>
  <c r="M19180" i="7"/>
  <c r="M19179" i="7"/>
  <c r="M19178" i="7"/>
  <c r="M19177" i="7"/>
  <c r="M19176" i="7"/>
  <c r="M19175" i="7"/>
  <c r="M19174" i="7"/>
  <c r="M19173" i="7"/>
  <c r="M19172" i="7"/>
  <c r="M19171" i="7"/>
  <c r="M19170" i="7"/>
  <c r="M19169" i="7"/>
  <c r="M19168" i="7"/>
  <c r="M19167" i="7"/>
  <c r="M19166" i="7"/>
  <c r="M19165" i="7"/>
  <c r="M19164" i="7"/>
  <c r="M19163" i="7"/>
  <c r="M19162" i="7"/>
  <c r="M19161" i="7"/>
  <c r="M19160" i="7"/>
  <c r="M19159" i="7"/>
  <c r="M19158" i="7"/>
  <c r="M19157" i="7"/>
  <c r="M19156" i="7"/>
  <c r="M19155" i="7"/>
  <c r="M19154" i="7"/>
  <c r="M19153" i="7"/>
  <c r="M19152" i="7"/>
  <c r="M19151" i="7"/>
  <c r="M19150" i="7"/>
  <c r="M19149" i="7"/>
  <c r="M19148" i="7"/>
  <c r="M19147" i="7"/>
  <c r="M19146" i="7"/>
  <c r="M19145" i="7"/>
  <c r="M19144" i="7"/>
  <c r="M19143" i="7"/>
  <c r="M19142" i="7"/>
  <c r="M19141" i="7"/>
  <c r="M19140" i="7"/>
  <c r="M19139" i="7"/>
  <c r="M19138" i="7"/>
  <c r="M19137" i="7"/>
  <c r="M19136" i="7"/>
  <c r="M19135" i="7"/>
  <c r="M19134" i="7"/>
  <c r="M19133" i="7"/>
  <c r="M19132" i="7"/>
  <c r="M19131" i="7"/>
  <c r="M19130" i="7"/>
  <c r="M19129" i="7"/>
  <c r="M19128" i="7"/>
  <c r="M19127" i="7"/>
  <c r="M19126" i="7"/>
  <c r="M19125" i="7"/>
  <c r="M19124" i="7"/>
  <c r="M19123" i="7"/>
  <c r="M19122" i="7"/>
  <c r="M19121" i="7"/>
  <c r="M19120" i="7"/>
  <c r="M19119" i="7"/>
  <c r="M19118" i="7"/>
  <c r="M19117" i="7"/>
  <c r="M19116" i="7"/>
  <c r="M19115" i="7"/>
  <c r="M19114" i="7"/>
  <c r="M19113" i="7"/>
  <c r="M19112" i="7"/>
  <c r="M19111" i="7"/>
  <c r="M19110" i="7"/>
  <c r="M19109" i="7"/>
  <c r="M19108" i="7"/>
  <c r="M19107" i="7"/>
  <c r="M19106" i="7"/>
  <c r="M19105" i="7"/>
  <c r="M19104" i="7"/>
  <c r="M19103" i="7"/>
  <c r="M19102" i="7"/>
  <c r="M19101" i="7"/>
  <c r="M19100" i="7"/>
  <c r="M19099" i="7"/>
  <c r="M19098" i="7"/>
  <c r="M19097" i="7"/>
  <c r="M19096" i="7"/>
  <c r="M19095" i="7"/>
  <c r="M19094" i="7"/>
  <c r="M19093" i="7"/>
  <c r="M19092" i="7"/>
  <c r="M19075" i="7"/>
  <c r="M19076" i="7"/>
  <c r="M19077" i="7"/>
  <c r="M19078" i="7"/>
  <c r="M19079" i="7"/>
  <c r="M19080" i="7"/>
  <c r="M19081" i="7"/>
  <c r="M19082" i="7"/>
  <c r="M19083" i="7"/>
  <c r="M19084" i="7"/>
  <c r="M19085" i="7"/>
  <c r="M19086" i="7"/>
  <c r="M19087" i="7"/>
  <c r="M19088" i="7"/>
  <c r="M19089" i="7"/>
  <c r="M19090" i="7"/>
  <c r="M19091" i="7"/>
  <c r="M19074" i="7"/>
  <c r="M19073" i="7"/>
  <c r="M19072" i="7"/>
  <c r="M19071" i="7"/>
  <c r="M19070" i="7"/>
  <c r="M19069" i="7"/>
  <c r="M19068" i="7"/>
  <c r="M19067" i="7"/>
  <c r="M19066" i="7"/>
  <c r="M19065" i="7"/>
  <c r="M19064" i="7"/>
  <c r="M19063" i="7"/>
  <c r="M19062" i="7"/>
  <c r="M19061" i="7"/>
  <c r="M19060" i="7"/>
  <c r="M19059" i="7"/>
  <c r="M19058" i="7"/>
  <c r="M19041" i="7"/>
  <c r="M19042" i="7"/>
  <c r="M19043" i="7"/>
  <c r="M19044" i="7"/>
  <c r="M19045" i="7"/>
  <c r="M19046" i="7"/>
  <c r="M19047" i="7"/>
  <c r="M19048" i="7"/>
  <c r="M19049" i="7"/>
  <c r="M19050" i="7"/>
  <c r="M19051" i="7"/>
  <c r="M19052" i="7"/>
  <c r="M19053" i="7"/>
  <c r="M19054" i="7"/>
  <c r="M19055" i="7"/>
  <c r="M19056" i="7"/>
  <c r="M19057" i="7"/>
  <c r="M19024" i="7"/>
  <c r="M19025" i="7"/>
  <c r="M19026" i="7"/>
  <c r="M19027" i="7"/>
  <c r="M19028" i="7"/>
  <c r="M19029" i="7"/>
  <c r="M19030" i="7"/>
  <c r="M19031" i="7"/>
  <c r="M19032" i="7"/>
  <c r="M19033" i="7"/>
  <c r="M19034" i="7"/>
  <c r="M19035" i="7"/>
  <c r="M19036" i="7"/>
  <c r="M19037" i="7"/>
  <c r="M19038" i="7"/>
  <c r="M19039" i="7"/>
  <c r="M19040" i="7"/>
  <c r="M19023" i="7"/>
  <c r="M19022" i="7"/>
  <c r="M19021" i="7"/>
  <c r="M19020" i="7"/>
  <c r="M19019" i="7"/>
  <c r="M19018" i="7"/>
  <c r="M19017" i="7"/>
  <c r="M19016" i="7"/>
  <c r="M19015" i="7"/>
  <c r="M19014" i="7"/>
  <c r="M19013" i="7"/>
  <c r="M19012" i="7"/>
  <c r="M19011" i="7"/>
  <c r="M19010" i="7"/>
  <c r="M19009" i="7"/>
  <c r="M19008" i="7"/>
  <c r="M19007" i="7"/>
  <c r="AB18707" i="7" l="1"/>
  <c r="AB19159" i="7"/>
  <c r="AB18673" i="7"/>
  <c r="AB18542" i="7"/>
  <c r="AB18894" i="7"/>
  <c r="AB18808" i="7"/>
  <c r="AB18757" i="7"/>
  <c r="AB18596" i="7"/>
  <c r="AB19240" i="7"/>
  <c r="AB19057" i="7"/>
  <c r="AB18900" i="7"/>
  <c r="AB19261" i="7"/>
  <c r="AB19165" i="7"/>
  <c r="AB19029" i="7"/>
  <c r="AB18940" i="7"/>
  <c r="AB19019" i="7"/>
  <c r="AB18907" i="7"/>
  <c r="AB18875" i="7"/>
  <c r="AB18746" i="7"/>
  <c r="AB18730" i="7"/>
  <c r="AB18796" i="7"/>
  <c r="AB18781" i="7"/>
  <c r="AB18761" i="7"/>
  <c r="AB18726" i="7"/>
  <c r="AB19121" i="7"/>
  <c r="AB18919" i="7"/>
  <c r="AB18789" i="7"/>
  <c r="AB18688" i="7"/>
  <c r="AB18579" i="7"/>
  <c r="AB19168" i="7"/>
  <c r="AB19032" i="7"/>
  <c r="AB18990" i="7"/>
  <c r="AB19275" i="7"/>
  <c r="AB19254" i="7"/>
  <c r="AB19216" i="7"/>
  <c r="AB19199" i="7"/>
  <c r="AB19087" i="7"/>
  <c r="AB19063" i="7"/>
  <c r="AB19006" i="7"/>
  <c r="AB18986" i="7"/>
  <c r="AB18838" i="7"/>
  <c r="AB18793" i="7"/>
  <c r="AB18742" i="7"/>
  <c r="AB18718" i="7"/>
  <c r="AB18653" i="7"/>
  <c r="AB18632" i="7"/>
  <c r="AB18567" i="7"/>
  <c r="AB18547" i="7"/>
  <c r="AB18531" i="7"/>
  <c r="AB18842" i="7"/>
  <c r="AB18944" i="7"/>
  <c r="AB18877" i="7"/>
  <c r="AB18818" i="7"/>
  <c r="AB18773" i="7"/>
  <c r="AB18676" i="7"/>
  <c r="AB18550" i="7"/>
  <c r="AB19193" i="7"/>
  <c r="AB19097" i="7"/>
  <c r="AB18923" i="7"/>
  <c r="AB18854" i="7"/>
  <c r="AB19298" i="7"/>
  <c r="AB19247" i="7"/>
  <c r="AB19210" i="7"/>
  <c r="AB19074" i="7"/>
  <c r="AB19002" i="7"/>
  <c r="AB18983" i="7"/>
  <c r="AB18668" i="7"/>
  <c r="AB19142" i="7"/>
  <c r="AB18862" i="7"/>
  <c r="AB18858" i="7"/>
  <c r="AB18966" i="7"/>
  <c r="AB18804" i="7"/>
  <c r="AB18835" i="7"/>
  <c r="AB19189" i="7"/>
  <c r="AB19172" i="7"/>
  <c r="AB19155" i="7"/>
  <c r="AB19131" i="7"/>
  <c r="AB19053" i="7"/>
  <c r="AB19036" i="7"/>
  <c r="AB19023" i="7"/>
  <c r="AB18977" i="7"/>
  <c r="AB18957" i="7"/>
  <c r="AB18927" i="7"/>
  <c r="AB18910" i="7"/>
  <c r="AB18890" i="7"/>
  <c r="AB18871" i="7"/>
  <c r="AB18845" i="7"/>
  <c r="AB18749" i="7"/>
  <c r="AB18713" i="7"/>
  <c r="AB18708" i="7"/>
  <c r="AB18703" i="7"/>
  <c r="AB18658" i="7"/>
  <c r="AB18604" i="7"/>
  <c r="AB18706" i="7"/>
  <c r="AB18683" i="7"/>
  <c r="AB18829" i="7"/>
  <c r="AB18686" i="7"/>
  <c r="AB18825" i="7"/>
  <c r="AB18883" i="7"/>
  <c r="AB18903" i="7"/>
  <c r="AB18969" i="7"/>
  <c r="AB18993" i="7"/>
  <c r="AB19012" i="7"/>
  <c r="AB19080" i="7"/>
  <c r="AB19104" i="7"/>
  <c r="AB19148" i="7"/>
  <c r="AB18821" i="7"/>
  <c r="AB18868" i="7"/>
  <c r="AB18886" i="7"/>
  <c r="AB18950" i="7"/>
  <c r="AB18973" i="7"/>
  <c r="AB18999" i="7"/>
  <c r="AB19015" i="7"/>
  <c r="AB19040" i="7"/>
  <c r="AB19083" i="7"/>
  <c r="AB19108" i="7"/>
  <c r="AB19151" i="7"/>
  <c r="AB19176" i="7"/>
  <c r="AB19219" i="7"/>
  <c r="AB19250" i="7"/>
  <c r="AB19279" i="7"/>
  <c r="AB19281" i="7"/>
  <c r="AB18812" i="7"/>
  <c r="AB19100" i="7"/>
  <c r="AB19125" i="7"/>
  <c r="AB19223" i="7"/>
  <c r="AB18711" i="7"/>
  <c r="AB18539" i="7"/>
  <c r="AB18698" i="7"/>
  <c r="AB18734" i="7"/>
  <c r="AB18777" i="7"/>
  <c r="AB18933" i="7"/>
  <c r="AB18953" i="7"/>
  <c r="AB19066" i="7"/>
  <c r="AB19091" i="7"/>
  <c r="AB19134" i="7"/>
  <c r="AB19202" i="7"/>
  <c r="AB19227" i="7"/>
  <c r="AB19255" i="7"/>
  <c r="AB19264" i="7"/>
  <c r="AB18960" i="7"/>
  <c r="AB18710" i="7"/>
  <c r="AB18661" i="7"/>
  <c r="AB18570" i="7"/>
  <c r="AB18671" i="7"/>
  <c r="AB18700" i="7"/>
  <c r="AB18765" i="7"/>
  <c r="AB18851" i="7"/>
  <c r="AB18936" i="7"/>
  <c r="AB19046" i="7"/>
  <c r="AB19070" i="7"/>
  <c r="AB19114" i="7"/>
  <c r="AB19138" i="7"/>
  <c r="AB19182" i="7"/>
  <c r="AB19206" i="7"/>
  <c r="AB19233" i="7"/>
  <c r="AB19266" i="7"/>
  <c r="AB19241" i="7"/>
  <c r="AB18646" i="7"/>
  <c r="AB18625" i="7"/>
  <c r="AB18618" i="7"/>
  <c r="AB18589" i="7"/>
  <c r="AB18576" i="7"/>
  <c r="AB18571" i="7"/>
  <c r="AB18560" i="7"/>
  <c r="AB18535" i="7"/>
  <c r="AB19049" i="7"/>
  <c r="AB19117" i="7"/>
  <c r="AB19185" i="7"/>
  <c r="AB19236" i="7"/>
  <c r="AB19287" i="7"/>
  <c r="AB19290" i="7"/>
  <c r="AB19272" i="7"/>
  <c r="AB19294" i="7"/>
  <c r="AB18562" i="7"/>
  <c r="AB18581" i="7"/>
  <c r="AB18588" i="7"/>
  <c r="AB18611" i="7"/>
  <c r="AB18639" i="7"/>
  <c r="M18994" i="7"/>
  <c r="M18995" i="7"/>
  <c r="M18996" i="7"/>
  <c r="M18997" i="7"/>
  <c r="M18998" i="7"/>
  <c r="M18999" i="7"/>
  <c r="M19000" i="7"/>
  <c r="M19001" i="7"/>
  <c r="M19002" i="7"/>
  <c r="M19003" i="7"/>
  <c r="M19004" i="7"/>
  <c r="M19005" i="7"/>
  <c r="M19006" i="7"/>
  <c r="M18978" i="7"/>
  <c r="M18979" i="7"/>
  <c r="M18980" i="7"/>
  <c r="M18981" i="7"/>
  <c r="M18982" i="7"/>
  <c r="M18983" i="7"/>
  <c r="M18984" i="7"/>
  <c r="M18985" i="7"/>
  <c r="M18986" i="7"/>
  <c r="M18987" i="7"/>
  <c r="M18988" i="7"/>
  <c r="M18989" i="7"/>
  <c r="M18990" i="7"/>
  <c r="M18991" i="7"/>
  <c r="M18992" i="7"/>
  <c r="M18993" i="7"/>
  <c r="M18961" i="7"/>
  <c r="M18962" i="7"/>
  <c r="M18963" i="7"/>
  <c r="M18964" i="7"/>
  <c r="M18965" i="7"/>
  <c r="M18966" i="7"/>
  <c r="M18967" i="7"/>
  <c r="M18968" i="7"/>
  <c r="M18969" i="7"/>
  <c r="M18970" i="7"/>
  <c r="M18971" i="7"/>
  <c r="M18972" i="7"/>
  <c r="M18973" i="7"/>
  <c r="M18974" i="7"/>
  <c r="M18975" i="7"/>
  <c r="M18976" i="7"/>
  <c r="M18977" i="7"/>
  <c r="M18954" i="7"/>
  <c r="M18955" i="7"/>
  <c r="M18956" i="7"/>
  <c r="M18957" i="7"/>
  <c r="M18958" i="7"/>
  <c r="M18959" i="7"/>
  <c r="M18960" i="7"/>
  <c r="M18921" i="7"/>
  <c r="M18922" i="7"/>
  <c r="M18923" i="7"/>
  <c r="M18924" i="7"/>
  <c r="M18925" i="7"/>
  <c r="M18926" i="7"/>
  <c r="M18927" i="7"/>
  <c r="M18928" i="7"/>
  <c r="M18929" i="7"/>
  <c r="M18930" i="7"/>
  <c r="M18931" i="7"/>
  <c r="M18932" i="7"/>
  <c r="M18933" i="7"/>
  <c r="M18934" i="7"/>
  <c r="M18935" i="7"/>
  <c r="M18936" i="7"/>
  <c r="M18937" i="7"/>
  <c r="M18938" i="7"/>
  <c r="M18939" i="7"/>
  <c r="M18940" i="7"/>
  <c r="M18941" i="7"/>
  <c r="M18942" i="7"/>
  <c r="M18943" i="7"/>
  <c r="M18944" i="7"/>
  <c r="M18945" i="7"/>
  <c r="M18946" i="7"/>
  <c r="M18947" i="7"/>
  <c r="M18948" i="7"/>
  <c r="M18949" i="7"/>
  <c r="M18950" i="7"/>
  <c r="M18951" i="7"/>
  <c r="M18952" i="7"/>
  <c r="M18953" i="7"/>
  <c r="M18878" i="7"/>
  <c r="M18879" i="7"/>
  <c r="M18880" i="7"/>
  <c r="M18881" i="7"/>
  <c r="M18882" i="7"/>
  <c r="M18883" i="7"/>
  <c r="M18884" i="7"/>
  <c r="M18885" i="7"/>
  <c r="M18886" i="7"/>
  <c r="M18887" i="7"/>
  <c r="M18888" i="7"/>
  <c r="M18889" i="7"/>
  <c r="M18890" i="7"/>
  <c r="M18891" i="7"/>
  <c r="M18892" i="7"/>
  <c r="M18893" i="7"/>
  <c r="M18894" i="7"/>
  <c r="M18895" i="7"/>
  <c r="M18896" i="7"/>
  <c r="M18897" i="7"/>
  <c r="M18898" i="7"/>
  <c r="M18899" i="7"/>
  <c r="M18900" i="7"/>
  <c r="M18901" i="7"/>
  <c r="M18902" i="7"/>
  <c r="M18903" i="7"/>
  <c r="M18904" i="7"/>
  <c r="M18905" i="7"/>
  <c r="M18906" i="7"/>
  <c r="M18907" i="7"/>
  <c r="M18908" i="7"/>
  <c r="M18909" i="7"/>
  <c r="M18910" i="7"/>
  <c r="M18911" i="7"/>
  <c r="M18912" i="7"/>
  <c r="M18913" i="7"/>
  <c r="M18914" i="7"/>
  <c r="M18915" i="7"/>
  <c r="M18916" i="7"/>
  <c r="M18917" i="7"/>
  <c r="M18918" i="7"/>
  <c r="M18919" i="7"/>
  <c r="M18920" i="7"/>
  <c r="M18862" i="7"/>
  <c r="M18863" i="7"/>
  <c r="M18864" i="7"/>
  <c r="M18865" i="7"/>
  <c r="M18866" i="7"/>
  <c r="M18867" i="7"/>
  <c r="M18868" i="7"/>
  <c r="M18869" i="7"/>
  <c r="M18870" i="7"/>
  <c r="M18871" i="7"/>
  <c r="M18872" i="7"/>
  <c r="M18873" i="7"/>
  <c r="M18874" i="7"/>
  <c r="M18875" i="7"/>
  <c r="M18876" i="7"/>
  <c r="M18877" i="7"/>
  <c r="M18846" i="7"/>
  <c r="M18847" i="7"/>
  <c r="M18848" i="7"/>
  <c r="M18849" i="7"/>
  <c r="M18850" i="7"/>
  <c r="M18851" i="7"/>
  <c r="M18852" i="7"/>
  <c r="M18853" i="7"/>
  <c r="M18854" i="7"/>
  <c r="M18855" i="7"/>
  <c r="M18856" i="7"/>
  <c r="M18857" i="7"/>
  <c r="M18858" i="7"/>
  <c r="M18859" i="7"/>
  <c r="M18860" i="7"/>
  <c r="M18861" i="7"/>
  <c r="M18830" i="7"/>
  <c r="M18831" i="7"/>
  <c r="M18832" i="7"/>
  <c r="M18833" i="7"/>
  <c r="M18834" i="7"/>
  <c r="M18835" i="7"/>
  <c r="M18836" i="7"/>
  <c r="M18837" i="7"/>
  <c r="M18838" i="7"/>
  <c r="M18839" i="7"/>
  <c r="M18840" i="7"/>
  <c r="M18841" i="7"/>
  <c r="M18842" i="7"/>
  <c r="M18843" i="7"/>
  <c r="M18844" i="7"/>
  <c r="M18845" i="7"/>
  <c r="M18812" i="7"/>
  <c r="M18813" i="7"/>
  <c r="M18814" i="7"/>
  <c r="M18815" i="7"/>
  <c r="M18816" i="7"/>
  <c r="M18817" i="7"/>
  <c r="M18818" i="7"/>
  <c r="M18819" i="7"/>
  <c r="M18820" i="7"/>
  <c r="M18821" i="7"/>
  <c r="M18822" i="7"/>
  <c r="M18823" i="7"/>
  <c r="M18824" i="7"/>
  <c r="M18825" i="7"/>
  <c r="M18826" i="7"/>
  <c r="M18827" i="7"/>
  <c r="M18828" i="7"/>
  <c r="M18829" i="7"/>
  <c r="M18797" i="7"/>
  <c r="M18798" i="7"/>
  <c r="M18799" i="7"/>
  <c r="M18800" i="7"/>
  <c r="M18801" i="7"/>
  <c r="M18802" i="7"/>
  <c r="M18803" i="7"/>
  <c r="M18804" i="7"/>
  <c r="M18805" i="7"/>
  <c r="M18806" i="7"/>
  <c r="M18807" i="7"/>
  <c r="M18808" i="7"/>
  <c r="M18809" i="7"/>
  <c r="M18810" i="7"/>
  <c r="M18811" i="7"/>
  <c r="M18782" i="7"/>
  <c r="M18783" i="7"/>
  <c r="M18784" i="7"/>
  <c r="M18785" i="7"/>
  <c r="M18786" i="7"/>
  <c r="M18787" i="7"/>
  <c r="M18788" i="7"/>
  <c r="M18789" i="7"/>
  <c r="M18790" i="7"/>
  <c r="M18791" i="7"/>
  <c r="M18792" i="7"/>
  <c r="M18793" i="7"/>
  <c r="M18794" i="7"/>
  <c r="M18795" i="7"/>
  <c r="M18796" i="7"/>
  <c r="M18766" i="7"/>
  <c r="M18767" i="7"/>
  <c r="M18768" i="7"/>
  <c r="M18769" i="7"/>
  <c r="M18770" i="7"/>
  <c r="M18771" i="7"/>
  <c r="M18772" i="7"/>
  <c r="M18773" i="7"/>
  <c r="M18774" i="7"/>
  <c r="M18775" i="7"/>
  <c r="M18776" i="7"/>
  <c r="M18777" i="7"/>
  <c r="M18778" i="7"/>
  <c r="M18779" i="7"/>
  <c r="M18780" i="7"/>
  <c r="M18781" i="7"/>
  <c r="M18748" i="7"/>
  <c r="M18749" i="7"/>
  <c r="M18750" i="7"/>
  <c r="M18751" i="7"/>
  <c r="M18752" i="7"/>
  <c r="M18753" i="7"/>
  <c r="M18754" i="7"/>
  <c r="M18755" i="7"/>
  <c r="M18756" i="7"/>
  <c r="M18757" i="7"/>
  <c r="M18758" i="7"/>
  <c r="M18759" i="7"/>
  <c r="M18760" i="7"/>
  <c r="M18761" i="7"/>
  <c r="M18762" i="7"/>
  <c r="M18763" i="7"/>
  <c r="M18764" i="7"/>
  <c r="M18765" i="7"/>
  <c r="M18735" i="7"/>
  <c r="M18736" i="7"/>
  <c r="M18737" i="7"/>
  <c r="M18738" i="7"/>
  <c r="M18739" i="7"/>
  <c r="M18740" i="7"/>
  <c r="M18741" i="7"/>
  <c r="M18742" i="7"/>
  <c r="M18743" i="7"/>
  <c r="M18744" i="7"/>
  <c r="M18745" i="7"/>
  <c r="M18746" i="7"/>
  <c r="M18747" i="7"/>
  <c r="M18721" i="7"/>
  <c r="M18722" i="7"/>
  <c r="M18723" i="7"/>
  <c r="M18724" i="7"/>
  <c r="M18725" i="7"/>
  <c r="M18726" i="7"/>
  <c r="M18727" i="7"/>
  <c r="M18728" i="7"/>
  <c r="M18729" i="7"/>
  <c r="M18730" i="7"/>
  <c r="M18731" i="7"/>
  <c r="M18732" i="7"/>
  <c r="M18733" i="7"/>
  <c r="M18734" i="7"/>
  <c r="M18720" i="7"/>
  <c r="M18719" i="7"/>
  <c r="M18718" i="7"/>
  <c r="M18717" i="7"/>
  <c r="M18716" i="7"/>
  <c r="M18715" i="7"/>
  <c r="M18714" i="7"/>
  <c r="M18713" i="7"/>
  <c r="M18712" i="7"/>
  <c r="M18711" i="7"/>
  <c r="M18710" i="7"/>
  <c r="M18709" i="7"/>
  <c r="M18708" i="7"/>
  <c r="M18707" i="7"/>
  <c r="M18706" i="7"/>
  <c r="M18705" i="7"/>
  <c r="M18704" i="7"/>
  <c r="M18703" i="7"/>
  <c r="M18702" i="7"/>
  <c r="M18701" i="7"/>
  <c r="M18700" i="7"/>
  <c r="M18699" i="7"/>
  <c r="M18698" i="7"/>
  <c r="M18697" i="7"/>
  <c r="M18696" i="7"/>
  <c r="M18695" i="7"/>
  <c r="M18694" i="7"/>
  <c r="M18693" i="7"/>
  <c r="M18692" i="7"/>
  <c r="M18691" i="7"/>
  <c r="M18690" i="7"/>
  <c r="M18689" i="7"/>
  <c r="M18688" i="7"/>
  <c r="M18687" i="7"/>
  <c r="M18686" i="7"/>
  <c r="M18685" i="7"/>
  <c r="M18684" i="7"/>
  <c r="M18683" i="7"/>
  <c r="M18682" i="7"/>
  <c r="M18681" i="7"/>
  <c r="M18680" i="7"/>
  <c r="M18679" i="7"/>
  <c r="M18678" i="7"/>
  <c r="M18677" i="7"/>
  <c r="M18676" i="7"/>
  <c r="M18675" i="7"/>
  <c r="M18674" i="7"/>
  <c r="M18673" i="7"/>
  <c r="M18672" i="7"/>
  <c r="M18671" i="7"/>
  <c r="M18670" i="7"/>
  <c r="M18669" i="7"/>
  <c r="M18668" i="7"/>
  <c r="M18667" i="7"/>
  <c r="M18666" i="7"/>
  <c r="M18665" i="7"/>
  <c r="M18664" i="7"/>
  <c r="M18663" i="7"/>
  <c r="M18662" i="7"/>
  <c r="M18655" i="7"/>
  <c r="M18656" i="7"/>
  <c r="M18657" i="7"/>
  <c r="M18658" i="7"/>
  <c r="M18659" i="7"/>
  <c r="M18660" i="7"/>
  <c r="M18661" i="7"/>
  <c r="M18654" i="7"/>
  <c r="M18653" i="7"/>
  <c r="M18652" i="7"/>
  <c r="M18651" i="7"/>
  <c r="M18650" i="7"/>
  <c r="M18649" i="7"/>
  <c r="M18648" i="7"/>
  <c r="M18647" i="7"/>
  <c r="M18646" i="7"/>
  <c r="M18645" i="7"/>
  <c r="M18644" i="7"/>
  <c r="M18643" i="7"/>
  <c r="M18642" i="7"/>
  <c r="M18641" i="7"/>
  <c r="M18640" i="7"/>
  <c r="M18639" i="7"/>
  <c r="M18638" i="7"/>
  <c r="M18637" i="7"/>
  <c r="M18636" i="7"/>
  <c r="M18635" i="7"/>
  <c r="M18634" i="7"/>
  <c r="M18633" i="7"/>
  <c r="M18632" i="7"/>
  <c r="M18631" i="7"/>
  <c r="M18630" i="7"/>
  <c r="M18629" i="7"/>
  <c r="M18628" i="7"/>
  <c r="M18627" i="7"/>
  <c r="M18626" i="7"/>
  <c r="M18625" i="7"/>
  <c r="M18624" i="7"/>
  <c r="M18623" i="7"/>
  <c r="M18622" i="7"/>
  <c r="M18621" i="7"/>
  <c r="M18620" i="7"/>
  <c r="M18619" i="7"/>
  <c r="M18618" i="7"/>
  <c r="M18617" i="7"/>
  <c r="M18616" i="7"/>
  <c r="M18615" i="7"/>
  <c r="M18614" i="7"/>
  <c r="M18613" i="7"/>
  <c r="M18612" i="7"/>
  <c r="M18611" i="7"/>
  <c r="M18610" i="7"/>
  <c r="M18609" i="7"/>
  <c r="M18608" i="7"/>
  <c r="M18607" i="7"/>
  <c r="M18606" i="7"/>
  <c r="M18605" i="7"/>
  <c r="M18589" i="7"/>
  <c r="M18590" i="7"/>
  <c r="M18591" i="7"/>
  <c r="M18592" i="7"/>
  <c r="M18593" i="7"/>
  <c r="M18594" i="7"/>
  <c r="M18595" i="7"/>
  <c r="M18596" i="7"/>
  <c r="M18597" i="7"/>
  <c r="M18598" i="7"/>
  <c r="M18599" i="7"/>
  <c r="M18600" i="7"/>
  <c r="M18601" i="7"/>
  <c r="M18602" i="7"/>
  <c r="M18603" i="7"/>
  <c r="M18604" i="7"/>
  <c r="M18588" i="7"/>
  <c r="M18587" i="7"/>
  <c r="M18586" i="7"/>
  <c r="M18585" i="7"/>
  <c r="M18584" i="7"/>
  <c r="M18583" i="7"/>
  <c r="M18582" i="7"/>
  <c r="M18572" i="7"/>
  <c r="M18573" i="7"/>
  <c r="M18574" i="7"/>
  <c r="M18575" i="7"/>
  <c r="M18576" i="7"/>
  <c r="M18577" i="7"/>
  <c r="M18578" i="7"/>
  <c r="M18579" i="7"/>
  <c r="M18580" i="7"/>
  <c r="M18581" i="7"/>
  <c r="M18571" i="7"/>
  <c r="M18570" i="7"/>
  <c r="M18569" i="7"/>
  <c r="M18568" i="7"/>
  <c r="M18567" i="7"/>
  <c r="M18566" i="7"/>
  <c r="M18565" i="7"/>
  <c r="M18564" i="7"/>
  <c r="M18563" i="7"/>
  <c r="M18562" i="7"/>
  <c r="M18561" i="7"/>
  <c r="M18560" i="7"/>
  <c r="M18559" i="7"/>
  <c r="M18558" i="7"/>
  <c r="M18557" i="7"/>
  <c r="M18556" i="7"/>
  <c r="M18555" i="7"/>
  <c r="M18554" i="7"/>
  <c r="M18553" i="7"/>
  <c r="M18552" i="7"/>
  <c r="M18551" i="7"/>
  <c r="M18550" i="7"/>
  <c r="M18549" i="7"/>
  <c r="M18548" i="7"/>
  <c r="M18547" i="7"/>
  <c r="M18546" i="7"/>
  <c r="M18545" i="7"/>
  <c r="M18544" i="7"/>
  <c r="M18543" i="7"/>
  <c r="M18542" i="7"/>
  <c r="M18541" i="7"/>
  <c r="M18540" i="7"/>
  <c r="M18539" i="7"/>
  <c r="M18538" i="7"/>
  <c r="M18537" i="7"/>
  <c r="M18536" i="7"/>
  <c r="M18534" i="7"/>
  <c r="M18533" i="7"/>
  <c r="M18532" i="7"/>
  <c r="M18531" i="7"/>
  <c r="M18530" i="7"/>
  <c r="M18529" i="7"/>
  <c r="W18510" i="7" l="1"/>
  <c r="W18494" i="7"/>
  <c r="Y18494" i="7"/>
  <c r="Y18475" i="7"/>
  <c r="W18475" i="7"/>
  <c r="Y18454" i="7"/>
  <c r="W18454" i="7"/>
  <c r="Y18448" i="7"/>
  <c r="W18448" i="7"/>
  <c r="W18442" i="7"/>
  <c r="Y18442" i="7"/>
  <c r="U18442" i="7"/>
  <c r="U18443" i="7"/>
  <c r="U18444" i="7"/>
  <c r="AB18444" i="7" s="1"/>
  <c r="U18445" i="7"/>
  <c r="U18446" i="7"/>
  <c r="U18447" i="7"/>
  <c r="U18448" i="7"/>
  <c r="U18449" i="7"/>
  <c r="U18450" i="7"/>
  <c r="U18451" i="7"/>
  <c r="U18452" i="7"/>
  <c r="U18453" i="7"/>
  <c r="U18454" i="7"/>
  <c r="U18455" i="7"/>
  <c r="U18456" i="7"/>
  <c r="U18457" i="7"/>
  <c r="U18458" i="7"/>
  <c r="U18459" i="7"/>
  <c r="U18460" i="7"/>
  <c r="U18461" i="7"/>
  <c r="U18462" i="7"/>
  <c r="U18463" i="7"/>
  <c r="U18464" i="7"/>
  <c r="U18465" i="7"/>
  <c r="U18466" i="7"/>
  <c r="U18467" i="7"/>
  <c r="U18468" i="7"/>
  <c r="U18469" i="7"/>
  <c r="U18470" i="7"/>
  <c r="U18471" i="7"/>
  <c r="U18472" i="7"/>
  <c r="U18473" i="7"/>
  <c r="U18474" i="7"/>
  <c r="U18475" i="7"/>
  <c r="U18476" i="7"/>
  <c r="U18477" i="7"/>
  <c r="U18478" i="7"/>
  <c r="U18479" i="7"/>
  <c r="U18480" i="7"/>
  <c r="U18481" i="7"/>
  <c r="U18482" i="7"/>
  <c r="U18483" i="7"/>
  <c r="U18484" i="7"/>
  <c r="U18485" i="7"/>
  <c r="U18486" i="7"/>
  <c r="U18487" i="7"/>
  <c r="U18488" i="7"/>
  <c r="U18489" i="7"/>
  <c r="U18490" i="7"/>
  <c r="U18491" i="7"/>
  <c r="U18492" i="7"/>
  <c r="U18493" i="7"/>
  <c r="U18494" i="7"/>
  <c r="U18495" i="7"/>
  <c r="U18496" i="7"/>
  <c r="U18497" i="7"/>
  <c r="U18498" i="7"/>
  <c r="U18499" i="7"/>
  <c r="U18500" i="7"/>
  <c r="U18501" i="7"/>
  <c r="U18502" i="7"/>
  <c r="U18503" i="7"/>
  <c r="U18504" i="7"/>
  <c r="U18505" i="7"/>
  <c r="U18506" i="7"/>
  <c r="U18507" i="7"/>
  <c r="U18508" i="7"/>
  <c r="U18509" i="7"/>
  <c r="U18510" i="7"/>
  <c r="U18511" i="7"/>
  <c r="U18512" i="7"/>
  <c r="U18513" i="7"/>
  <c r="U18514" i="7"/>
  <c r="U18515" i="7"/>
  <c r="U18516" i="7"/>
  <c r="U18518" i="7"/>
  <c r="U18519" i="7"/>
  <c r="U18520" i="7"/>
  <c r="U18521" i="7"/>
  <c r="U18522" i="7"/>
  <c r="U18523" i="7"/>
  <c r="U18524" i="7"/>
  <c r="U18525" i="7"/>
  <c r="U18526" i="7"/>
  <c r="U18527" i="7"/>
  <c r="U18528" i="7"/>
  <c r="M18462" i="7"/>
  <c r="M18463" i="7"/>
  <c r="M18464" i="7"/>
  <c r="M18465" i="7"/>
  <c r="M18466" i="7"/>
  <c r="M18467" i="7"/>
  <c r="M18468" i="7"/>
  <c r="M18469" i="7"/>
  <c r="M18470" i="7"/>
  <c r="M18471" i="7"/>
  <c r="M18472" i="7"/>
  <c r="M18473" i="7"/>
  <c r="M18474" i="7"/>
  <c r="M18475" i="7"/>
  <c r="M18476" i="7"/>
  <c r="M18477" i="7"/>
  <c r="M18478" i="7"/>
  <c r="M18479" i="7"/>
  <c r="M18480" i="7"/>
  <c r="M18481" i="7"/>
  <c r="M18482" i="7"/>
  <c r="M18483" i="7"/>
  <c r="M18484" i="7"/>
  <c r="M18485" i="7"/>
  <c r="M18486" i="7"/>
  <c r="M18487" i="7"/>
  <c r="M18488" i="7"/>
  <c r="M18489" i="7"/>
  <c r="M18490" i="7"/>
  <c r="M18491" i="7"/>
  <c r="M18492" i="7"/>
  <c r="M18493" i="7"/>
  <c r="M18494" i="7"/>
  <c r="M18495" i="7"/>
  <c r="M18496" i="7"/>
  <c r="M18497" i="7"/>
  <c r="M18498" i="7"/>
  <c r="M18499" i="7"/>
  <c r="M18500" i="7"/>
  <c r="M18501" i="7"/>
  <c r="M18502" i="7"/>
  <c r="M18503" i="7"/>
  <c r="M18504" i="7"/>
  <c r="M18505" i="7"/>
  <c r="M18506" i="7"/>
  <c r="M18507" i="7"/>
  <c r="M18508" i="7"/>
  <c r="M18509" i="7"/>
  <c r="M18510" i="7"/>
  <c r="M18511" i="7"/>
  <c r="M18512" i="7"/>
  <c r="M18513" i="7"/>
  <c r="M18514" i="7"/>
  <c r="M18515" i="7"/>
  <c r="M18516" i="7"/>
  <c r="M18517" i="7"/>
  <c r="M18518" i="7"/>
  <c r="M18519" i="7"/>
  <c r="M18520" i="7"/>
  <c r="M18521" i="7"/>
  <c r="M18522" i="7"/>
  <c r="M18523" i="7"/>
  <c r="M18524" i="7"/>
  <c r="M18525" i="7"/>
  <c r="M18526" i="7"/>
  <c r="M18527" i="7"/>
  <c r="M18528" i="7"/>
  <c r="M18461" i="7"/>
  <c r="M18455" i="7"/>
  <c r="M18456" i="7"/>
  <c r="M18457" i="7"/>
  <c r="M18458" i="7"/>
  <c r="M18459" i="7"/>
  <c r="M18460" i="7"/>
  <c r="M18454" i="7"/>
  <c r="M18453" i="7"/>
  <c r="M18452" i="7"/>
  <c r="M18451" i="7"/>
  <c r="M18450" i="7"/>
  <c r="M18449" i="7"/>
  <c r="M18448" i="7"/>
  <c r="M18447" i="7"/>
  <c r="M18446" i="7"/>
  <c r="M18445" i="7"/>
  <c r="M18444" i="7"/>
  <c r="M18443" i="7"/>
  <c r="M18442" i="7"/>
  <c r="Y18432" i="7"/>
  <c r="W18432" i="7"/>
  <c r="Y18422" i="7"/>
  <c r="W18422" i="7"/>
  <c r="Y18412" i="7"/>
  <c r="W18412" i="7"/>
  <c r="U18413" i="7"/>
  <c r="U18414" i="7"/>
  <c r="U18415" i="7"/>
  <c r="U18416" i="7"/>
  <c r="U18417" i="7"/>
  <c r="U18418" i="7"/>
  <c r="U18419" i="7"/>
  <c r="U18420" i="7"/>
  <c r="U18421" i="7"/>
  <c r="U18422" i="7"/>
  <c r="U18423" i="7"/>
  <c r="U18424" i="7"/>
  <c r="U18425" i="7"/>
  <c r="U18426" i="7"/>
  <c r="U18427" i="7"/>
  <c r="U18428" i="7"/>
  <c r="U18429" i="7"/>
  <c r="U18430" i="7"/>
  <c r="U18431" i="7"/>
  <c r="U18432" i="7"/>
  <c r="U18433" i="7"/>
  <c r="U18434" i="7"/>
  <c r="U18435" i="7"/>
  <c r="U18436" i="7"/>
  <c r="U18437" i="7"/>
  <c r="U18438" i="7"/>
  <c r="U18439" i="7"/>
  <c r="U18440" i="7"/>
  <c r="U18441" i="7"/>
  <c r="U18412" i="7"/>
  <c r="M18441" i="7"/>
  <c r="M18440" i="7"/>
  <c r="M18439" i="7"/>
  <c r="M18438" i="7"/>
  <c r="M18437" i="7"/>
  <c r="M18436" i="7"/>
  <c r="M18435" i="7"/>
  <c r="M18434" i="7"/>
  <c r="M18433" i="7"/>
  <c r="M18432" i="7"/>
  <c r="M18431" i="7"/>
  <c r="M18430" i="7"/>
  <c r="M18429" i="7"/>
  <c r="M18428" i="7"/>
  <c r="M18427" i="7"/>
  <c r="M18426" i="7"/>
  <c r="M18425" i="7"/>
  <c r="M18424" i="7"/>
  <c r="M18423" i="7"/>
  <c r="M18422" i="7"/>
  <c r="M18413" i="7"/>
  <c r="M18414" i="7"/>
  <c r="M18415" i="7"/>
  <c r="M18416" i="7"/>
  <c r="M18417" i="7"/>
  <c r="M18418" i="7"/>
  <c r="M18419" i="7"/>
  <c r="M18420" i="7"/>
  <c r="M18421" i="7"/>
  <c r="M18412" i="7"/>
  <c r="AI19" i="5"/>
  <c r="AI11" i="5"/>
  <c r="AI2577" i="5"/>
  <c r="AI2023" i="5"/>
  <c r="AI2024" i="5"/>
  <c r="AI2026" i="5"/>
  <c r="AI2579" i="5"/>
  <c r="AI1936" i="5"/>
  <c r="AI1937" i="5"/>
  <c r="AF19" i="5"/>
  <c r="AF11" i="5"/>
  <c r="AF2577" i="5"/>
  <c r="AF2023" i="5"/>
  <c r="AF2024" i="5"/>
  <c r="AF2578" i="5"/>
  <c r="AF2025" i="5"/>
  <c r="AF2026" i="5"/>
  <c r="AF2579" i="5"/>
  <c r="AF1936" i="5"/>
  <c r="AF1937" i="5"/>
  <c r="AC19" i="5"/>
  <c r="AC11" i="5"/>
  <c r="AC2577" i="5"/>
  <c r="AC2023" i="5"/>
  <c r="AC2024" i="5"/>
  <c r="AC2578" i="5"/>
  <c r="AC2025" i="5"/>
  <c r="AC2026" i="5"/>
  <c r="AC2579" i="5"/>
  <c r="AC1936" i="5"/>
  <c r="AC1937" i="5"/>
  <c r="T19" i="5"/>
  <c r="U19" i="5"/>
  <c r="T11" i="5"/>
  <c r="U11" i="5"/>
  <c r="T2577" i="5"/>
  <c r="U2577" i="5"/>
  <c r="T2023" i="5"/>
  <c r="U2023" i="5"/>
  <c r="T2024" i="5"/>
  <c r="U2024" i="5"/>
  <c r="T2578" i="5"/>
  <c r="U2578" i="5"/>
  <c r="T2025" i="5"/>
  <c r="U2025" i="5"/>
  <c r="T2026" i="5"/>
  <c r="U2026" i="5"/>
  <c r="T2579" i="5"/>
  <c r="U2579" i="5"/>
  <c r="T1936" i="5"/>
  <c r="U1936" i="5"/>
  <c r="T1937" i="5"/>
  <c r="U1937" i="5"/>
  <c r="Z19" i="5"/>
  <c r="Z11" i="5"/>
  <c r="Z2577" i="5"/>
  <c r="Z2023" i="5"/>
  <c r="Z2024" i="5"/>
  <c r="Z2578" i="5"/>
  <c r="Z2025" i="5"/>
  <c r="Z2026" i="5"/>
  <c r="Z2579" i="5"/>
  <c r="Z1936" i="5"/>
  <c r="Z1937" i="5"/>
  <c r="T18147" i="7"/>
  <c r="U18147" i="7"/>
  <c r="T18148" i="7"/>
  <c r="U18148" i="7"/>
  <c r="T18149" i="7"/>
  <c r="U18149" i="7"/>
  <c r="T18150" i="7"/>
  <c r="U18150" i="7"/>
  <c r="T18151" i="7"/>
  <c r="U18151" i="7"/>
  <c r="T18152" i="7"/>
  <c r="U18152" i="7"/>
  <c r="T18153" i="7"/>
  <c r="U18153" i="7"/>
  <c r="T18154" i="7"/>
  <c r="U18154" i="7"/>
  <c r="T18155" i="7"/>
  <c r="U18155" i="7"/>
  <c r="T18156" i="7"/>
  <c r="U18156" i="7"/>
  <c r="T18157" i="7"/>
  <c r="U18157" i="7"/>
  <c r="T18158" i="7"/>
  <c r="U18158" i="7"/>
  <c r="T18159" i="7"/>
  <c r="U18159" i="7"/>
  <c r="T18160" i="7"/>
  <c r="U18160" i="7"/>
  <c r="T18161" i="7"/>
  <c r="U18161" i="7"/>
  <c r="T18162" i="7"/>
  <c r="U18162" i="7"/>
  <c r="T18163" i="7"/>
  <c r="U18163" i="7"/>
  <c r="T18164" i="7"/>
  <c r="U18164" i="7"/>
  <c r="T18165" i="7"/>
  <c r="U18165" i="7"/>
  <c r="T18166" i="7"/>
  <c r="U18166" i="7"/>
  <c r="T18167" i="7"/>
  <c r="U18167" i="7"/>
  <c r="T18168" i="7"/>
  <c r="U18168" i="7"/>
  <c r="T18169" i="7"/>
  <c r="U18169" i="7"/>
  <c r="T18170" i="7"/>
  <c r="U18170" i="7"/>
  <c r="T18171" i="7"/>
  <c r="U18171" i="7"/>
  <c r="T18172" i="7"/>
  <c r="U18172" i="7"/>
  <c r="T18173" i="7"/>
  <c r="U18173" i="7"/>
  <c r="T18174" i="7"/>
  <c r="U18174" i="7"/>
  <c r="T18175" i="7"/>
  <c r="U18175" i="7"/>
  <c r="T18176" i="7"/>
  <c r="U18176" i="7"/>
  <c r="T18177" i="7"/>
  <c r="U18177" i="7"/>
  <c r="T18178" i="7"/>
  <c r="U18178" i="7"/>
  <c r="T18179" i="7"/>
  <c r="U18179" i="7"/>
  <c r="T18180" i="7"/>
  <c r="U18180" i="7"/>
  <c r="T18181" i="7"/>
  <c r="U18181" i="7"/>
  <c r="T18182" i="7"/>
  <c r="U18182" i="7"/>
  <c r="T18183" i="7"/>
  <c r="U18183" i="7"/>
  <c r="T18184" i="7"/>
  <c r="U18184" i="7"/>
  <c r="T18185" i="7"/>
  <c r="U18185" i="7"/>
  <c r="T18186" i="7"/>
  <c r="U18186" i="7"/>
  <c r="T18187" i="7"/>
  <c r="U18187" i="7"/>
  <c r="T18188" i="7"/>
  <c r="U18188" i="7"/>
  <c r="T18189" i="7"/>
  <c r="U18189" i="7"/>
  <c r="T18190" i="7"/>
  <c r="U18190" i="7"/>
  <c r="T18191" i="7"/>
  <c r="U18191" i="7"/>
  <c r="T18192" i="7"/>
  <c r="U18192" i="7"/>
  <c r="T18193" i="7"/>
  <c r="U18193" i="7"/>
  <c r="T18194" i="7"/>
  <c r="U18194" i="7"/>
  <c r="T18195" i="7"/>
  <c r="U18195" i="7"/>
  <c r="T18196" i="7"/>
  <c r="U18196" i="7"/>
  <c r="T18197" i="7"/>
  <c r="U18197" i="7"/>
  <c r="T18198" i="7"/>
  <c r="U18198" i="7"/>
  <c r="T18199" i="7"/>
  <c r="U18199" i="7"/>
  <c r="T18200" i="7"/>
  <c r="U18200" i="7"/>
  <c r="T18201" i="7"/>
  <c r="U18201" i="7"/>
  <c r="T18202" i="7"/>
  <c r="U18202" i="7"/>
  <c r="T18203" i="7"/>
  <c r="U18203" i="7"/>
  <c r="T18204" i="7"/>
  <c r="U18204" i="7"/>
  <c r="T18205" i="7"/>
  <c r="U18205" i="7"/>
  <c r="T18206" i="7"/>
  <c r="U18206" i="7"/>
  <c r="T18207" i="7"/>
  <c r="U18207" i="7"/>
  <c r="T18208" i="7"/>
  <c r="U18208" i="7"/>
  <c r="T18209" i="7"/>
  <c r="U18209" i="7"/>
  <c r="T18210" i="7"/>
  <c r="U18210" i="7"/>
  <c r="T18211" i="7"/>
  <c r="U18211" i="7"/>
  <c r="T18212" i="7"/>
  <c r="U18212" i="7"/>
  <c r="T18213" i="7"/>
  <c r="U18213" i="7"/>
  <c r="T18214" i="7"/>
  <c r="U18214" i="7"/>
  <c r="T18215" i="7"/>
  <c r="U18215" i="7"/>
  <c r="T18216" i="7"/>
  <c r="U18216" i="7"/>
  <c r="T18217" i="7"/>
  <c r="U18217" i="7"/>
  <c r="T18218" i="7"/>
  <c r="U18218" i="7"/>
  <c r="T18219" i="7"/>
  <c r="U18219" i="7"/>
  <c r="T18220" i="7"/>
  <c r="U18220" i="7"/>
  <c r="T18221" i="7"/>
  <c r="U18221" i="7"/>
  <c r="T18222" i="7"/>
  <c r="U18222" i="7"/>
  <c r="T18223" i="7"/>
  <c r="U18223" i="7"/>
  <c r="T18224" i="7"/>
  <c r="U18224" i="7"/>
  <c r="T18225" i="7"/>
  <c r="U18225" i="7"/>
  <c r="T18226" i="7"/>
  <c r="U18226" i="7"/>
  <c r="T18227" i="7"/>
  <c r="U18227" i="7"/>
  <c r="T18228" i="7"/>
  <c r="U18228" i="7"/>
  <c r="T18229" i="7"/>
  <c r="U18229" i="7"/>
  <c r="T18230" i="7"/>
  <c r="U18230" i="7"/>
  <c r="T18231" i="7"/>
  <c r="U18231" i="7"/>
  <c r="T18232" i="7"/>
  <c r="U18232" i="7"/>
  <c r="T18233" i="7"/>
  <c r="U18233" i="7"/>
  <c r="T18234" i="7"/>
  <c r="U18234" i="7"/>
  <c r="T18235" i="7"/>
  <c r="U18235" i="7"/>
  <c r="T18236" i="7"/>
  <c r="U18236" i="7"/>
  <c r="T18237" i="7"/>
  <c r="U18237" i="7"/>
  <c r="T18238" i="7"/>
  <c r="U18238" i="7"/>
  <c r="T18239" i="7"/>
  <c r="U18239" i="7"/>
  <c r="T18240" i="7"/>
  <c r="U18240" i="7"/>
  <c r="T18241" i="7"/>
  <c r="U18241" i="7"/>
  <c r="T18242" i="7"/>
  <c r="U18242" i="7"/>
  <c r="T18243" i="7"/>
  <c r="U18243" i="7"/>
  <c r="T18244" i="7"/>
  <c r="U18244" i="7"/>
  <c r="T18245" i="7"/>
  <c r="U18245" i="7"/>
  <c r="T18246" i="7"/>
  <c r="U18246" i="7"/>
  <c r="T18247" i="7"/>
  <c r="U18247" i="7"/>
  <c r="T18248" i="7"/>
  <c r="U18248" i="7"/>
  <c r="T18249" i="7"/>
  <c r="U18249" i="7"/>
  <c r="T18250" i="7"/>
  <c r="U18250" i="7"/>
  <c r="T18251" i="7"/>
  <c r="U18251" i="7"/>
  <c r="T18252" i="7"/>
  <c r="U18252" i="7"/>
  <c r="T18253" i="7"/>
  <c r="U18253" i="7"/>
  <c r="T18254" i="7"/>
  <c r="U18254" i="7"/>
  <c r="T18255" i="7"/>
  <c r="U18255" i="7"/>
  <c r="T18256" i="7"/>
  <c r="U18256" i="7"/>
  <c r="T18257" i="7"/>
  <c r="U18257" i="7"/>
  <c r="T18258" i="7"/>
  <c r="U18258" i="7"/>
  <c r="T18259" i="7"/>
  <c r="U18259" i="7"/>
  <c r="T18260" i="7"/>
  <c r="U18260" i="7"/>
  <c r="T18261" i="7"/>
  <c r="U18261" i="7"/>
  <c r="T18262" i="7"/>
  <c r="U18262" i="7"/>
  <c r="T18263" i="7"/>
  <c r="U18263" i="7"/>
  <c r="T18264" i="7"/>
  <c r="U18264" i="7"/>
  <c r="T18265" i="7"/>
  <c r="U18265" i="7"/>
  <c r="T18266" i="7"/>
  <c r="U18266" i="7"/>
  <c r="T18267" i="7"/>
  <c r="U18267" i="7"/>
  <c r="T18268" i="7"/>
  <c r="U18268" i="7"/>
  <c r="T18269" i="7"/>
  <c r="U18269" i="7"/>
  <c r="T18270" i="7"/>
  <c r="U18270" i="7"/>
  <c r="T18271" i="7"/>
  <c r="U18271" i="7"/>
  <c r="T18272" i="7"/>
  <c r="U18272" i="7"/>
  <c r="T18273" i="7"/>
  <c r="U18273" i="7"/>
  <c r="T18274" i="7"/>
  <c r="U18274" i="7"/>
  <c r="T18275" i="7"/>
  <c r="U18275" i="7"/>
  <c r="T18276" i="7"/>
  <c r="U18276" i="7"/>
  <c r="T18277" i="7"/>
  <c r="U18277" i="7"/>
  <c r="T18278" i="7"/>
  <c r="U18278" i="7"/>
  <c r="T18279" i="7"/>
  <c r="U18279" i="7"/>
  <c r="T18280" i="7"/>
  <c r="U18280" i="7"/>
  <c r="T18281" i="7"/>
  <c r="U18281" i="7"/>
  <c r="T18282" i="7"/>
  <c r="U18282" i="7"/>
  <c r="T18283" i="7"/>
  <c r="U18283" i="7"/>
  <c r="T18284" i="7"/>
  <c r="U18284" i="7"/>
  <c r="T18285" i="7"/>
  <c r="U18285" i="7"/>
  <c r="T18286" i="7"/>
  <c r="U18286" i="7"/>
  <c r="T18287" i="7"/>
  <c r="U18287" i="7"/>
  <c r="T18288" i="7"/>
  <c r="U18288" i="7"/>
  <c r="T18289" i="7"/>
  <c r="U18289" i="7"/>
  <c r="T18290" i="7"/>
  <c r="U18290" i="7"/>
  <c r="T18291" i="7"/>
  <c r="U18291" i="7"/>
  <c r="T18292" i="7"/>
  <c r="U18292" i="7"/>
  <c r="T18293" i="7"/>
  <c r="U18293" i="7"/>
  <c r="T18294" i="7"/>
  <c r="U18294" i="7"/>
  <c r="T18295" i="7"/>
  <c r="U18295" i="7"/>
  <c r="T18296" i="7"/>
  <c r="U18296" i="7"/>
  <c r="T18297" i="7"/>
  <c r="U18297" i="7"/>
  <c r="T18298" i="7"/>
  <c r="U18298" i="7"/>
  <c r="T18299" i="7"/>
  <c r="U18299" i="7"/>
  <c r="T18300" i="7"/>
  <c r="U18300" i="7"/>
  <c r="T18301" i="7"/>
  <c r="U18301" i="7"/>
  <c r="T18302" i="7"/>
  <c r="U18302" i="7"/>
  <c r="T18303" i="7"/>
  <c r="U18303" i="7"/>
  <c r="T18304" i="7"/>
  <c r="U18304" i="7"/>
  <c r="T18305" i="7"/>
  <c r="U18305" i="7"/>
  <c r="T18306" i="7"/>
  <c r="U18306" i="7"/>
  <c r="T18307" i="7"/>
  <c r="U18307" i="7"/>
  <c r="T18308" i="7"/>
  <c r="U18308" i="7"/>
  <c r="T18309" i="7"/>
  <c r="U18309" i="7"/>
  <c r="T18310" i="7"/>
  <c r="U18310" i="7"/>
  <c r="T18311" i="7"/>
  <c r="U18311" i="7"/>
  <c r="T18312" i="7"/>
  <c r="U18312" i="7"/>
  <c r="T18313" i="7"/>
  <c r="U18313" i="7"/>
  <c r="T18314" i="7"/>
  <c r="U18314" i="7"/>
  <c r="T18315" i="7"/>
  <c r="U18315" i="7"/>
  <c r="T18316" i="7"/>
  <c r="U18316" i="7"/>
  <c r="T18317" i="7"/>
  <c r="U18317" i="7"/>
  <c r="T18318" i="7"/>
  <c r="U18318" i="7"/>
  <c r="T18319" i="7"/>
  <c r="U18319" i="7"/>
  <c r="T18320" i="7"/>
  <c r="U18320" i="7"/>
  <c r="T18321" i="7"/>
  <c r="U18321" i="7"/>
  <c r="T18322" i="7"/>
  <c r="U18322" i="7"/>
  <c r="T18323" i="7"/>
  <c r="U18323" i="7"/>
  <c r="T18324" i="7"/>
  <c r="U18324" i="7"/>
  <c r="T18325" i="7"/>
  <c r="U18325" i="7"/>
  <c r="T18326" i="7"/>
  <c r="U18326" i="7"/>
  <c r="T18327" i="7"/>
  <c r="U18327" i="7"/>
  <c r="T18328" i="7"/>
  <c r="U18328" i="7"/>
  <c r="T18329" i="7"/>
  <c r="U18329" i="7"/>
  <c r="T18330" i="7"/>
  <c r="U18330" i="7"/>
  <c r="T18331" i="7"/>
  <c r="U18331" i="7"/>
  <c r="T18332" i="7"/>
  <c r="U18332" i="7"/>
  <c r="T18333" i="7"/>
  <c r="U18333" i="7"/>
  <c r="T18334" i="7"/>
  <c r="U18334" i="7"/>
  <c r="T18335" i="7"/>
  <c r="U18335" i="7"/>
  <c r="T18336" i="7"/>
  <c r="U18336" i="7"/>
  <c r="T18337" i="7"/>
  <c r="U18337" i="7"/>
  <c r="T18338" i="7"/>
  <c r="U18338" i="7"/>
  <c r="T18339" i="7"/>
  <c r="U18339" i="7"/>
  <c r="T18340" i="7"/>
  <c r="U18340" i="7"/>
  <c r="T18341" i="7"/>
  <c r="U18341" i="7"/>
  <c r="T18342" i="7"/>
  <c r="U18342" i="7"/>
  <c r="T18343" i="7"/>
  <c r="U18343" i="7"/>
  <c r="T18344" i="7"/>
  <c r="U18344" i="7"/>
  <c r="T18345" i="7"/>
  <c r="U18345" i="7"/>
  <c r="T18346" i="7"/>
  <c r="U18346" i="7"/>
  <c r="T18347" i="7"/>
  <c r="U18347" i="7"/>
  <c r="T18348" i="7"/>
  <c r="U18348" i="7"/>
  <c r="T18349" i="7"/>
  <c r="U18349" i="7"/>
  <c r="T18350" i="7"/>
  <c r="U18350" i="7"/>
  <c r="T18351" i="7"/>
  <c r="U18351" i="7"/>
  <c r="T18352" i="7"/>
  <c r="U18352" i="7"/>
  <c r="T18353" i="7"/>
  <c r="U18353" i="7"/>
  <c r="T18354" i="7"/>
  <c r="U18354" i="7"/>
  <c r="T18355" i="7"/>
  <c r="U18355" i="7"/>
  <c r="T18356" i="7"/>
  <c r="U18356" i="7"/>
  <c r="T18357" i="7"/>
  <c r="U18357" i="7"/>
  <c r="T18358" i="7"/>
  <c r="U18358" i="7"/>
  <c r="T18359" i="7"/>
  <c r="U18359" i="7"/>
  <c r="T18360" i="7"/>
  <c r="U18360" i="7"/>
  <c r="T18361" i="7"/>
  <c r="U18361" i="7"/>
  <c r="T18362" i="7"/>
  <c r="U18362" i="7"/>
  <c r="T18363" i="7"/>
  <c r="U18363" i="7"/>
  <c r="T18364" i="7"/>
  <c r="U18364" i="7"/>
  <c r="T18365" i="7"/>
  <c r="U18365" i="7"/>
  <c r="T18366" i="7"/>
  <c r="U18366" i="7"/>
  <c r="T18367" i="7"/>
  <c r="U18367" i="7"/>
  <c r="T18368" i="7"/>
  <c r="U18368" i="7"/>
  <c r="T18369" i="7"/>
  <c r="U18369" i="7"/>
  <c r="T18370" i="7"/>
  <c r="U18370" i="7"/>
  <c r="T18371" i="7"/>
  <c r="U18371" i="7"/>
  <c r="T18372" i="7"/>
  <c r="U18372" i="7"/>
  <c r="T18373" i="7"/>
  <c r="U18373" i="7"/>
  <c r="T18374" i="7"/>
  <c r="U18374" i="7"/>
  <c r="T18375" i="7"/>
  <c r="U18375" i="7"/>
  <c r="T18376" i="7"/>
  <c r="U18376" i="7"/>
  <c r="T18377" i="7"/>
  <c r="U18377" i="7"/>
  <c r="T18378" i="7"/>
  <c r="U18378" i="7"/>
  <c r="T18379" i="7"/>
  <c r="U18379" i="7"/>
  <c r="T18380" i="7"/>
  <c r="U18380" i="7"/>
  <c r="T18381" i="7"/>
  <c r="U18381" i="7"/>
  <c r="T18382" i="7"/>
  <c r="U18382" i="7"/>
  <c r="T18383" i="7"/>
  <c r="U18383" i="7"/>
  <c r="T18384" i="7"/>
  <c r="U18384" i="7"/>
  <c r="T18385" i="7"/>
  <c r="U18385" i="7"/>
  <c r="T18386" i="7"/>
  <c r="U18386" i="7"/>
  <c r="T18387" i="7"/>
  <c r="U18387" i="7"/>
  <c r="T18388" i="7"/>
  <c r="U18388" i="7"/>
  <c r="T18389" i="7"/>
  <c r="U18389" i="7"/>
  <c r="T18390" i="7"/>
  <c r="U18390" i="7"/>
  <c r="T18391" i="7"/>
  <c r="U18391" i="7"/>
  <c r="T18392" i="7"/>
  <c r="U18392" i="7"/>
  <c r="T18393" i="7"/>
  <c r="U18393" i="7"/>
  <c r="T18394" i="7"/>
  <c r="U18394" i="7"/>
  <c r="T18395" i="7"/>
  <c r="U18395" i="7"/>
  <c r="T18396" i="7"/>
  <c r="U18396" i="7"/>
  <c r="T18397" i="7"/>
  <c r="U18397" i="7"/>
  <c r="T18398" i="7"/>
  <c r="U18398" i="7"/>
  <c r="T18399" i="7"/>
  <c r="U18399" i="7"/>
  <c r="T18400" i="7"/>
  <c r="U18400" i="7"/>
  <c r="T18401" i="7"/>
  <c r="U18401" i="7"/>
  <c r="T18402" i="7"/>
  <c r="U18402" i="7"/>
  <c r="T18403" i="7"/>
  <c r="U18403" i="7"/>
  <c r="T18404" i="7"/>
  <c r="U18404" i="7"/>
  <c r="T18405" i="7"/>
  <c r="U18405" i="7"/>
  <c r="T18406" i="7"/>
  <c r="U18406" i="7"/>
  <c r="T18407" i="7"/>
  <c r="U18407" i="7"/>
  <c r="T18408" i="7"/>
  <c r="U18408" i="7"/>
  <c r="T18409" i="7"/>
  <c r="U18409" i="7"/>
  <c r="T18410" i="7"/>
  <c r="U18410" i="7"/>
  <c r="T18411" i="7"/>
  <c r="U18411" i="7"/>
  <c r="AI17" i="5"/>
  <c r="AI2576" i="5"/>
  <c r="AF2576" i="5"/>
  <c r="AF17" i="5"/>
  <c r="AC2576" i="5"/>
  <c r="AC17" i="5"/>
  <c r="Z2576" i="5"/>
  <c r="Z17" i="5"/>
  <c r="U17" i="5"/>
  <c r="T2576" i="5"/>
  <c r="T17" i="5"/>
  <c r="U2576" i="5"/>
  <c r="T18122" i="7"/>
  <c r="U18122" i="7"/>
  <c r="T18123" i="7"/>
  <c r="U18123" i="7"/>
  <c r="T18124" i="7"/>
  <c r="U18124" i="7"/>
  <c r="T18125" i="7"/>
  <c r="U18125" i="7"/>
  <c r="T18126" i="7"/>
  <c r="U18126" i="7"/>
  <c r="T18127" i="7"/>
  <c r="U18127" i="7"/>
  <c r="T18128" i="7"/>
  <c r="U18128" i="7"/>
  <c r="T18129" i="7"/>
  <c r="U18129" i="7"/>
  <c r="T18130" i="7"/>
  <c r="U18130" i="7"/>
  <c r="T18131" i="7"/>
  <c r="U18131" i="7"/>
  <c r="T18132" i="7"/>
  <c r="U18132" i="7"/>
  <c r="T18133" i="7"/>
  <c r="U18133" i="7"/>
  <c r="T18134" i="7"/>
  <c r="U18134" i="7"/>
  <c r="T18135" i="7"/>
  <c r="U18135" i="7"/>
  <c r="T18136" i="7"/>
  <c r="U18136" i="7"/>
  <c r="T18137" i="7"/>
  <c r="U18137" i="7"/>
  <c r="T18138" i="7"/>
  <c r="U18138" i="7"/>
  <c r="T18139" i="7"/>
  <c r="U18139" i="7"/>
  <c r="T18140" i="7"/>
  <c r="U18140" i="7"/>
  <c r="T18141" i="7"/>
  <c r="U18141" i="7"/>
  <c r="T18142" i="7"/>
  <c r="U18142" i="7"/>
  <c r="T18143" i="7"/>
  <c r="U18143" i="7"/>
  <c r="T18144" i="7"/>
  <c r="U18144" i="7"/>
  <c r="T18145" i="7"/>
  <c r="U18145" i="7"/>
  <c r="T18146" i="7"/>
  <c r="U18146" i="7"/>
  <c r="T25" i="5"/>
  <c r="T26" i="5"/>
  <c r="Z26" i="5"/>
  <c r="AC26" i="5"/>
  <c r="AF26" i="5"/>
  <c r="Z25" i="5"/>
  <c r="AC25" i="5"/>
  <c r="AF25" i="5"/>
  <c r="U26" i="5"/>
  <c r="U25" i="5"/>
  <c r="Z18" i="5"/>
  <c r="AF16" i="5"/>
  <c r="AF2575" i="5"/>
  <c r="AF18" i="5"/>
  <c r="AI18" i="5"/>
  <c r="AC18" i="5"/>
  <c r="T18" i="5"/>
  <c r="U18" i="5"/>
  <c r="Z2575" i="5"/>
  <c r="AC2575" i="5"/>
  <c r="AI2575" i="5"/>
  <c r="T2575" i="5"/>
  <c r="U2575" i="5"/>
  <c r="AC16" i="5"/>
  <c r="T16" i="5"/>
  <c r="U16" i="5"/>
  <c r="Z2574" i="5"/>
  <c r="AC2574" i="5"/>
  <c r="AF2574" i="5"/>
  <c r="AI2574" i="5"/>
  <c r="T2574" i="5"/>
  <c r="U2574" i="5"/>
  <c r="Z18389" i="7"/>
  <c r="Y18389" i="7"/>
  <c r="W18389" i="7"/>
  <c r="Z18364" i="7"/>
  <c r="Y18364" i="7"/>
  <c r="W18364" i="7"/>
  <c r="Z18339" i="7"/>
  <c r="Y18339" i="7"/>
  <c r="W18339" i="7"/>
  <c r="Z18314" i="7"/>
  <c r="Y18314" i="7"/>
  <c r="W18314" i="7"/>
  <c r="Z18291" i="7"/>
  <c r="Y18291" i="7"/>
  <c r="W18291" i="7"/>
  <c r="Z18272" i="7"/>
  <c r="Y18272" i="7"/>
  <c r="W18272" i="7"/>
  <c r="Z18247" i="7"/>
  <c r="Y18247" i="7"/>
  <c r="W18247" i="7"/>
  <c r="Z18222" i="7"/>
  <c r="Y18222" i="7"/>
  <c r="W18222" i="7"/>
  <c r="Z18197" i="7"/>
  <c r="Y18197" i="7"/>
  <c r="W18197" i="7"/>
  <c r="T222" i="5"/>
  <c r="U222" i="5"/>
  <c r="T221" i="5"/>
  <c r="U221" i="5"/>
  <c r="T220" i="5"/>
  <c r="U220" i="5"/>
  <c r="Y17895" i="7"/>
  <c r="W17895" i="7"/>
  <c r="Z18172" i="7"/>
  <c r="Y18172" i="7"/>
  <c r="W18172" i="7"/>
  <c r="Z18147" i="7"/>
  <c r="Y18147" i="7"/>
  <c r="W18147" i="7"/>
  <c r="Z18122" i="7"/>
  <c r="Y18122" i="7"/>
  <c r="W18122" i="7"/>
  <c r="T18097" i="7"/>
  <c r="U18097" i="7"/>
  <c r="T18098" i="7"/>
  <c r="U18098" i="7"/>
  <c r="T18099" i="7"/>
  <c r="U18099" i="7"/>
  <c r="T18100" i="7"/>
  <c r="U18100" i="7"/>
  <c r="T18101" i="7"/>
  <c r="U18101" i="7"/>
  <c r="T18102" i="7"/>
  <c r="U18102" i="7"/>
  <c r="T18103" i="7"/>
  <c r="U18103" i="7"/>
  <c r="T18104" i="7"/>
  <c r="U18104" i="7"/>
  <c r="T18105" i="7"/>
  <c r="U18105" i="7"/>
  <c r="T18106" i="7"/>
  <c r="U18106" i="7"/>
  <c r="T18107" i="7"/>
  <c r="U18107" i="7"/>
  <c r="T18108" i="7"/>
  <c r="U18108" i="7"/>
  <c r="T18109" i="7"/>
  <c r="U18109" i="7"/>
  <c r="T18110" i="7"/>
  <c r="U18110" i="7"/>
  <c r="T18111" i="7"/>
  <c r="U18111" i="7"/>
  <c r="T18112" i="7"/>
  <c r="U18112" i="7"/>
  <c r="T18113" i="7"/>
  <c r="U18113" i="7"/>
  <c r="T18114" i="7"/>
  <c r="U18114" i="7"/>
  <c r="T18115" i="7"/>
  <c r="U18115" i="7"/>
  <c r="T18116" i="7"/>
  <c r="U18116" i="7"/>
  <c r="T18117" i="7"/>
  <c r="U18117" i="7"/>
  <c r="T18118" i="7"/>
  <c r="U18118" i="7"/>
  <c r="T18119" i="7"/>
  <c r="U18119" i="7"/>
  <c r="T18120" i="7"/>
  <c r="U18120" i="7"/>
  <c r="T18121" i="7"/>
  <c r="U18121" i="7"/>
  <c r="T18049" i="7"/>
  <c r="U18049" i="7"/>
  <c r="T18050" i="7"/>
  <c r="U18050" i="7"/>
  <c r="T18051" i="7"/>
  <c r="U18051" i="7"/>
  <c r="T18052" i="7"/>
  <c r="U18052" i="7"/>
  <c r="T18053" i="7"/>
  <c r="U18053" i="7"/>
  <c r="T18054" i="7"/>
  <c r="U18054" i="7"/>
  <c r="T18055" i="7"/>
  <c r="U18055" i="7"/>
  <c r="T18056" i="7"/>
  <c r="U18056" i="7"/>
  <c r="T18057" i="7"/>
  <c r="U18057" i="7"/>
  <c r="T18058" i="7"/>
  <c r="U18058" i="7"/>
  <c r="T18059" i="7"/>
  <c r="U18059" i="7"/>
  <c r="T18060" i="7"/>
  <c r="U18060" i="7"/>
  <c r="T18061" i="7"/>
  <c r="U18061" i="7"/>
  <c r="T18062" i="7"/>
  <c r="U18062" i="7"/>
  <c r="T18063" i="7"/>
  <c r="U18063" i="7"/>
  <c r="T18064" i="7"/>
  <c r="U18064" i="7"/>
  <c r="T18065" i="7"/>
  <c r="U18065" i="7"/>
  <c r="T18066" i="7"/>
  <c r="U18066" i="7"/>
  <c r="T18067" i="7"/>
  <c r="U18067" i="7"/>
  <c r="T18068" i="7"/>
  <c r="U18068" i="7"/>
  <c r="T18069" i="7"/>
  <c r="U18069" i="7"/>
  <c r="T18070" i="7"/>
  <c r="U18070" i="7"/>
  <c r="T18071" i="7"/>
  <c r="U18071" i="7"/>
  <c r="T18072" i="7"/>
  <c r="U18072" i="7"/>
  <c r="T18073" i="7"/>
  <c r="U18073" i="7"/>
  <c r="T18074" i="7"/>
  <c r="U18074" i="7"/>
  <c r="T18075" i="7"/>
  <c r="U18075" i="7"/>
  <c r="T18076" i="7"/>
  <c r="U18076" i="7"/>
  <c r="T18077" i="7"/>
  <c r="U18077" i="7"/>
  <c r="T18078" i="7"/>
  <c r="U18078" i="7"/>
  <c r="T18079" i="7"/>
  <c r="U18079" i="7"/>
  <c r="T18080" i="7"/>
  <c r="U18080" i="7"/>
  <c r="T18081" i="7"/>
  <c r="U18081" i="7"/>
  <c r="T18082" i="7"/>
  <c r="U18082" i="7"/>
  <c r="T18083" i="7"/>
  <c r="U18083" i="7"/>
  <c r="T18084" i="7"/>
  <c r="U18084" i="7"/>
  <c r="T18085" i="7"/>
  <c r="U18085" i="7"/>
  <c r="T18086" i="7"/>
  <c r="U18086" i="7"/>
  <c r="T18087" i="7"/>
  <c r="U18087" i="7"/>
  <c r="T18088" i="7"/>
  <c r="U18088" i="7"/>
  <c r="T18089" i="7"/>
  <c r="U18089" i="7"/>
  <c r="T18090" i="7"/>
  <c r="U18090" i="7"/>
  <c r="T18091" i="7"/>
  <c r="U18091" i="7"/>
  <c r="T18092" i="7"/>
  <c r="U18092" i="7"/>
  <c r="T18093" i="7"/>
  <c r="U18093" i="7"/>
  <c r="T18094" i="7"/>
  <c r="U18094" i="7"/>
  <c r="T18095" i="7"/>
  <c r="U18095" i="7"/>
  <c r="T18096" i="7"/>
  <c r="U18096" i="7"/>
  <c r="Z18097" i="7"/>
  <c r="Y18097" i="7"/>
  <c r="W18097" i="7"/>
  <c r="Z18072" i="7"/>
  <c r="Y18072" i="7"/>
  <c r="W18072" i="7"/>
  <c r="Z18049" i="7"/>
  <c r="Y18049" i="7"/>
  <c r="W18049" i="7"/>
  <c r="T18000" i="7"/>
  <c r="U18000" i="7"/>
  <c r="T18001" i="7"/>
  <c r="U18001" i="7"/>
  <c r="T18002" i="7"/>
  <c r="U18002" i="7"/>
  <c r="T18003" i="7"/>
  <c r="U18003" i="7"/>
  <c r="T18004" i="7"/>
  <c r="U18004" i="7"/>
  <c r="T18005" i="7"/>
  <c r="U18005" i="7"/>
  <c r="T18006" i="7"/>
  <c r="U18006" i="7"/>
  <c r="T18007" i="7"/>
  <c r="U18007" i="7"/>
  <c r="T18008" i="7"/>
  <c r="U18008" i="7"/>
  <c r="T18009" i="7"/>
  <c r="U18009" i="7"/>
  <c r="T18010" i="7"/>
  <c r="U18010" i="7"/>
  <c r="T18011" i="7"/>
  <c r="U18011" i="7"/>
  <c r="T18012" i="7"/>
  <c r="U18012" i="7"/>
  <c r="T18013" i="7"/>
  <c r="U18013" i="7"/>
  <c r="T18014" i="7"/>
  <c r="U18014" i="7"/>
  <c r="T18015" i="7"/>
  <c r="U18015" i="7"/>
  <c r="T18016" i="7"/>
  <c r="U18016" i="7"/>
  <c r="T18017" i="7"/>
  <c r="U18017" i="7"/>
  <c r="T18018" i="7"/>
  <c r="U18018" i="7"/>
  <c r="T18019" i="7"/>
  <c r="U18019" i="7"/>
  <c r="T18020" i="7"/>
  <c r="U18020" i="7"/>
  <c r="T18021" i="7"/>
  <c r="U18021" i="7"/>
  <c r="T18022" i="7"/>
  <c r="U18022" i="7"/>
  <c r="T18023" i="7"/>
  <c r="U18023" i="7"/>
  <c r="T18024" i="7"/>
  <c r="U18024" i="7"/>
  <c r="T18025" i="7"/>
  <c r="U18025" i="7"/>
  <c r="T18026" i="7"/>
  <c r="U18026" i="7"/>
  <c r="T18027" i="7"/>
  <c r="U18027" i="7"/>
  <c r="T18028" i="7"/>
  <c r="U18028" i="7"/>
  <c r="T18029" i="7"/>
  <c r="U18029" i="7"/>
  <c r="T18030" i="7"/>
  <c r="U18030" i="7"/>
  <c r="T18031" i="7"/>
  <c r="U18031" i="7"/>
  <c r="T18032" i="7"/>
  <c r="U18032" i="7"/>
  <c r="T18033" i="7"/>
  <c r="U18033" i="7"/>
  <c r="T18034" i="7"/>
  <c r="U18034" i="7"/>
  <c r="T18035" i="7"/>
  <c r="U18035" i="7"/>
  <c r="T18036" i="7"/>
  <c r="U18036" i="7"/>
  <c r="T18037" i="7"/>
  <c r="U18037" i="7"/>
  <c r="T18038" i="7"/>
  <c r="U18038" i="7"/>
  <c r="T18039" i="7"/>
  <c r="U18039" i="7"/>
  <c r="T18040" i="7"/>
  <c r="U18040" i="7"/>
  <c r="T18041" i="7"/>
  <c r="U18041" i="7"/>
  <c r="T18042" i="7"/>
  <c r="U18042" i="7"/>
  <c r="T18043" i="7"/>
  <c r="U18043" i="7"/>
  <c r="T18044" i="7"/>
  <c r="U18044" i="7"/>
  <c r="T18045" i="7"/>
  <c r="U18045" i="7"/>
  <c r="T18046" i="7"/>
  <c r="U18046" i="7"/>
  <c r="T18047" i="7"/>
  <c r="U18047" i="7"/>
  <c r="T18048" i="7"/>
  <c r="U18048" i="7"/>
  <c r="Z18024" i="7"/>
  <c r="Y18024" i="7"/>
  <c r="W18024" i="7"/>
  <c r="Z18000" i="7"/>
  <c r="Y18000" i="7"/>
  <c r="W18000" i="7"/>
  <c r="Z17981" i="7"/>
  <c r="Y17981" i="7"/>
  <c r="W17981" i="7"/>
  <c r="T17981" i="7"/>
  <c r="U17981" i="7"/>
  <c r="T17982" i="7"/>
  <c r="U17982" i="7"/>
  <c r="T17983" i="7"/>
  <c r="U17983" i="7"/>
  <c r="T17984" i="7"/>
  <c r="U17984" i="7"/>
  <c r="T17985" i="7"/>
  <c r="U17985" i="7"/>
  <c r="T17986" i="7"/>
  <c r="U17986" i="7"/>
  <c r="T17987" i="7"/>
  <c r="U17987" i="7"/>
  <c r="T17988" i="7"/>
  <c r="U17988" i="7"/>
  <c r="T17989" i="7"/>
  <c r="U17989" i="7"/>
  <c r="T17990" i="7"/>
  <c r="U17990" i="7"/>
  <c r="T17991" i="7"/>
  <c r="U17991" i="7"/>
  <c r="T17992" i="7"/>
  <c r="U17992" i="7"/>
  <c r="T17993" i="7"/>
  <c r="U17993" i="7"/>
  <c r="T17994" i="7"/>
  <c r="U17994" i="7"/>
  <c r="T17995" i="7"/>
  <c r="U17995" i="7"/>
  <c r="T17996" i="7"/>
  <c r="U17996" i="7"/>
  <c r="T17997" i="7"/>
  <c r="U17997" i="7"/>
  <c r="T17998" i="7"/>
  <c r="U17998" i="7"/>
  <c r="T17999" i="7"/>
  <c r="U17999" i="7"/>
  <c r="Z17956" i="7"/>
  <c r="Y17956" i="7"/>
  <c r="W17956" i="7"/>
  <c r="T17956" i="7"/>
  <c r="U17956" i="7"/>
  <c r="T17957" i="7"/>
  <c r="U17957" i="7"/>
  <c r="T17958" i="7"/>
  <c r="U17958" i="7"/>
  <c r="T17959" i="7"/>
  <c r="U17959" i="7"/>
  <c r="T17960" i="7"/>
  <c r="U17960" i="7"/>
  <c r="T17961" i="7"/>
  <c r="U17961" i="7"/>
  <c r="T17962" i="7"/>
  <c r="U17962" i="7"/>
  <c r="T17963" i="7"/>
  <c r="U17963" i="7"/>
  <c r="T17964" i="7"/>
  <c r="U17964" i="7"/>
  <c r="T17965" i="7"/>
  <c r="U17965" i="7"/>
  <c r="T17966" i="7"/>
  <c r="U17966" i="7"/>
  <c r="T17967" i="7"/>
  <c r="U17967" i="7"/>
  <c r="T17968" i="7"/>
  <c r="U17968" i="7"/>
  <c r="T17969" i="7"/>
  <c r="U17969" i="7"/>
  <c r="T17970" i="7"/>
  <c r="U17970" i="7"/>
  <c r="T17971" i="7"/>
  <c r="U17971" i="7"/>
  <c r="T17972" i="7"/>
  <c r="U17972" i="7"/>
  <c r="T17973" i="7"/>
  <c r="U17973" i="7"/>
  <c r="T17974" i="7"/>
  <c r="U17974" i="7"/>
  <c r="T17975" i="7"/>
  <c r="U17975" i="7"/>
  <c r="T17976" i="7"/>
  <c r="U17976" i="7"/>
  <c r="T17977" i="7"/>
  <c r="U17977" i="7"/>
  <c r="T17978" i="7"/>
  <c r="U17978" i="7"/>
  <c r="T17979" i="7"/>
  <c r="U17979" i="7"/>
  <c r="T17980" i="7"/>
  <c r="U17980" i="7"/>
  <c r="AI222" i="5"/>
  <c r="AF221" i="5"/>
  <c r="AF222" i="5"/>
  <c r="AC221" i="5"/>
  <c r="AC222" i="5"/>
  <c r="Z221" i="5"/>
  <c r="Z222" i="5"/>
  <c r="Z17933" i="7"/>
  <c r="Y17933" i="7"/>
  <c r="W17933" i="7"/>
  <c r="Z17914" i="7"/>
  <c r="Y17914" i="7"/>
  <c r="W17914" i="7"/>
  <c r="T17933" i="7"/>
  <c r="U17933" i="7"/>
  <c r="T17934" i="7"/>
  <c r="U17934" i="7"/>
  <c r="T17935" i="7"/>
  <c r="U17935" i="7"/>
  <c r="T17936" i="7"/>
  <c r="U17936" i="7"/>
  <c r="T17937" i="7"/>
  <c r="U17937" i="7"/>
  <c r="T17938" i="7"/>
  <c r="U17938" i="7"/>
  <c r="T17939" i="7"/>
  <c r="U17939" i="7"/>
  <c r="T17940" i="7"/>
  <c r="U17940" i="7"/>
  <c r="T17941" i="7"/>
  <c r="U17941" i="7"/>
  <c r="T17942" i="7"/>
  <c r="U17942" i="7"/>
  <c r="T17943" i="7"/>
  <c r="U17943" i="7"/>
  <c r="T17944" i="7"/>
  <c r="U17944" i="7"/>
  <c r="T17945" i="7"/>
  <c r="U17945" i="7"/>
  <c r="T17946" i="7"/>
  <c r="U17946" i="7"/>
  <c r="T17947" i="7"/>
  <c r="U17947" i="7"/>
  <c r="T17948" i="7"/>
  <c r="U17948" i="7"/>
  <c r="T17949" i="7"/>
  <c r="U17949" i="7"/>
  <c r="T17950" i="7"/>
  <c r="U17950" i="7"/>
  <c r="T17951" i="7"/>
  <c r="U17951" i="7"/>
  <c r="T17952" i="7"/>
  <c r="U17952" i="7"/>
  <c r="T17953" i="7"/>
  <c r="U17953" i="7"/>
  <c r="T17954" i="7"/>
  <c r="U17954" i="7"/>
  <c r="T17955" i="7"/>
  <c r="U17955" i="7"/>
  <c r="T17914" i="7"/>
  <c r="U17914" i="7"/>
  <c r="T17915" i="7"/>
  <c r="U17915" i="7"/>
  <c r="T17916" i="7"/>
  <c r="U17916" i="7"/>
  <c r="T17917" i="7"/>
  <c r="U17917" i="7"/>
  <c r="T17918" i="7"/>
  <c r="U17918" i="7"/>
  <c r="T17919" i="7"/>
  <c r="U17919" i="7"/>
  <c r="T17920" i="7"/>
  <c r="U17920" i="7"/>
  <c r="T17921" i="7"/>
  <c r="U17921" i="7"/>
  <c r="T17922" i="7"/>
  <c r="U17922" i="7"/>
  <c r="T17923" i="7"/>
  <c r="U17923" i="7"/>
  <c r="T17924" i="7"/>
  <c r="U17924" i="7"/>
  <c r="T17925" i="7"/>
  <c r="U17925" i="7"/>
  <c r="T17926" i="7"/>
  <c r="U17926" i="7"/>
  <c r="T17927" i="7"/>
  <c r="U17927" i="7"/>
  <c r="T17928" i="7"/>
  <c r="U17928" i="7"/>
  <c r="T17929" i="7"/>
  <c r="U17929" i="7"/>
  <c r="T17930" i="7"/>
  <c r="U17930" i="7"/>
  <c r="T17931" i="7"/>
  <c r="U17931" i="7"/>
  <c r="T17932" i="7"/>
  <c r="U17932" i="7"/>
  <c r="Z220" i="5"/>
  <c r="AC220" i="5"/>
  <c r="AF220" i="5"/>
  <c r="T2573" i="5"/>
  <c r="U2573" i="5"/>
  <c r="Z2573" i="5"/>
  <c r="AC2573" i="5"/>
  <c r="AF2573" i="5"/>
  <c r="AI2573" i="5"/>
  <c r="T6" i="5"/>
  <c r="U6" i="5"/>
  <c r="Z6" i="5"/>
  <c r="AC6" i="5"/>
  <c r="AF6" i="5"/>
  <c r="AI6" i="5"/>
  <c r="W17845" i="7"/>
  <c r="T17877" i="7"/>
  <c r="U17877" i="7"/>
  <c r="T17878" i="7"/>
  <c r="U17878" i="7"/>
  <c r="T17879" i="7"/>
  <c r="U17879" i="7"/>
  <c r="T17880" i="7"/>
  <c r="U17880" i="7"/>
  <c r="T17881" i="7"/>
  <c r="U17881" i="7"/>
  <c r="T17882" i="7"/>
  <c r="U17882" i="7"/>
  <c r="T17883" i="7"/>
  <c r="U17883" i="7"/>
  <c r="T17884" i="7"/>
  <c r="U17884" i="7"/>
  <c r="T17885" i="7"/>
  <c r="U17885" i="7"/>
  <c r="T17886" i="7"/>
  <c r="U17886" i="7"/>
  <c r="T17887" i="7"/>
  <c r="U17887" i="7"/>
  <c r="T17888" i="7"/>
  <c r="U17888" i="7"/>
  <c r="T17889" i="7"/>
  <c r="U17889" i="7"/>
  <c r="T17890" i="7"/>
  <c r="U17890" i="7"/>
  <c r="T17891" i="7"/>
  <c r="U17891" i="7"/>
  <c r="T17892" i="7"/>
  <c r="U17892" i="7"/>
  <c r="T17893" i="7"/>
  <c r="U17893" i="7"/>
  <c r="T17894" i="7"/>
  <c r="U17894" i="7"/>
  <c r="T17895" i="7"/>
  <c r="U17895" i="7"/>
  <c r="T17896" i="7"/>
  <c r="U17896" i="7"/>
  <c r="T17897" i="7"/>
  <c r="U17897" i="7"/>
  <c r="T17898" i="7"/>
  <c r="U17898" i="7"/>
  <c r="T17899" i="7"/>
  <c r="U17899" i="7"/>
  <c r="T17900" i="7"/>
  <c r="U17900" i="7"/>
  <c r="T17901" i="7"/>
  <c r="U17901" i="7"/>
  <c r="T17902" i="7"/>
  <c r="U17902" i="7"/>
  <c r="T17903" i="7"/>
  <c r="U17903" i="7"/>
  <c r="T17904" i="7"/>
  <c r="U17904" i="7"/>
  <c r="T17905" i="7"/>
  <c r="U17905" i="7"/>
  <c r="T17906" i="7"/>
  <c r="U17906" i="7"/>
  <c r="T17907" i="7"/>
  <c r="U17907" i="7"/>
  <c r="T17908" i="7"/>
  <c r="U17908" i="7"/>
  <c r="T17909" i="7"/>
  <c r="U17909" i="7"/>
  <c r="T17910" i="7"/>
  <c r="U17910" i="7"/>
  <c r="T17911" i="7"/>
  <c r="U17911" i="7"/>
  <c r="T17912" i="7"/>
  <c r="U17912" i="7"/>
  <c r="T17913" i="7"/>
  <c r="U17913" i="7"/>
  <c r="T17853" i="7"/>
  <c r="U17853" i="7"/>
  <c r="T17854" i="7"/>
  <c r="U17854" i="7"/>
  <c r="T17855" i="7"/>
  <c r="U17855" i="7"/>
  <c r="T17856" i="7"/>
  <c r="U17856" i="7"/>
  <c r="T17857" i="7"/>
  <c r="U17857" i="7"/>
  <c r="T17858" i="7"/>
  <c r="U17858" i="7"/>
  <c r="T17859" i="7"/>
  <c r="U17859" i="7"/>
  <c r="T17860" i="7"/>
  <c r="U17860" i="7"/>
  <c r="T17861" i="7"/>
  <c r="U17861" i="7"/>
  <c r="T17862" i="7"/>
  <c r="U17862" i="7"/>
  <c r="T17863" i="7"/>
  <c r="U17863" i="7"/>
  <c r="T17864" i="7"/>
  <c r="U17864" i="7"/>
  <c r="T17865" i="7"/>
  <c r="U17865" i="7"/>
  <c r="T17866" i="7"/>
  <c r="U17866" i="7"/>
  <c r="T17867" i="7"/>
  <c r="U17867" i="7"/>
  <c r="T17868" i="7"/>
  <c r="U17868" i="7"/>
  <c r="T17869" i="7"/>
  <c r="U17869" i="7"/>
  <c r="T17870" i="7"/>
  <c r="U17870" i="7"/>
  <c r="T17871" i="7"/>
  <c r="U17871" i="7"/>
  <c r="T17872" i="7"/>
  <c r="U17872" i="7"/>
  <c r="T17873" i="7"/>
  <c r="U17873" i="7"/>
  <c r="T17874" i="7"/>
  <c r="U17874" i="7"/>
  <c r="T17875" i="7"/>
  <c r="U17875" i="7"/>
  <c r="T17876" i="7"/>
  <c r="U17876" i="7"/>
  <c r="T17844" i="7"/>
  <c r="U17844" i="7"/>
  <c r="T17845" i="7"/>
  <c r="U17845" i="7"/>
  <c r="T17846" i="7"/>
  <c r="U17846" i="7"/>
  <c r="T17847" i="7"/>
  <c r="U17847" i="7"/>
  <c r="T17848" i="7"/>
  <c r="U17848" i="7"/>
  <c r="T17849" i="7"/>
  <c r="U17849" i="7"/>
  <c r="T17850" i="7"/>
  <c r="U17850" i="7"/>
  <c r="T17851" i="7"/>
  <c r="U17851" i="7"/>
  <c r="T17852" i="7"/>
  <c r="U17852" i="7"/>
  <c r="U17843" i="7"/>
  <c r="T17842" i="7"/>
  <c r="U17836" i="7"/>
  <c r="Z17895" i="7"/>
  <c r="Z17870" i="7"/>
  <c r="Y17870" i="7"/>
  <c r="W17870" i="7"/>
  <c r="Z17845" i="7"/>
  <c r="Y17845" i="7"/>
  <c r="Z2572" i="5"/>
  <c r="AC2572" i="5"/>
  <c r="AF2572" i="5"/>
  <c r="AI2572" i="5"/>
  <c r="T17821" i="7"/>
  <c r="T17822" i="7"/>
  <c r="T17823" i="7"/>
  <c r="T17824" i="7"/>
  <c r="T17825" i="7"/>
  <c r="T17826" i="7"/>
  <c r="T17827" i="7"/>
  <c r="T17828" i="7"/>
  <c r="T17829" i="7"/>
  <c r="T17830" i="7"/>
  <c r="T17831" i="7"/>
  <c r="T17832" i="7"/>
  <c r="T17833" i="7"/>
  <c r="T17834" i="7"/>
  <c r="T17835" i="7"/>
  <c r="T17836" i="7"/>
  <c r="T17837" i="7"/>
  <c r="T17838" i="7"/>
  <c r="T17839" i="7"/>
  <c r="T17840" i="7"/>
  <c r="T17841" i="7"/>
  <c r="T17843" i="7"/>
  <c r="T17820" i="7"/>
  <c r="U17821" i="7"/>
  <c r="U17822" i="7"/>
  <c r="U17823" i="7"/>
  <c r="U17824" i="7"/>
  <c r="U17825" i="7"/>
  <c r="U17826" i="7"/>
  <c r="U17827" i="7"/>
  <c r="U17828" i="7"/>
  <c r="U17829" i="7"/>
  <c r="U17830" i="7"/>
  <c r="U17831" i="7"/>
  <c r="U17832" i="7"/>
  <c r="U17833" i="7"/>
  <c r="U17834" i="7"/>
  <c r="U17835" i="7"/>
  <c r="U17837" i="7"/>
  <c r="U17838" i="7"/>
  <c r="U17839" i="7"/>
  <c r="U17840" i="7"/>
  <c r="U17841" i="7"/>
  <c r="U17842" i="7"/>
  <c r="U17820" i="7"/>
  <c r="U2572" i="5"/>
  <c r="T2572" i="5"/>
  <c r="Z17820" i="7"/>
  <c r="Y17820" i="7"/>
  <c r="W17820" i="7"/>
  <c r="AA756" i="5"/>
  <c r="AA757" i="5"/>
  <c r="AA758" i="5"/>
  <c r="AA759" i="5"/>
  <c r="AA760" i="5"/>
  <c r="AA761" i="5"/>
  <c r="AA762" i="5"/>
  <c r="AA763" i="5"/>
  <c r="AA764" i="5"/>
  <c r="AA765" i="5"/>
  <c r="AA766" i="5"/>
  <c r="AA767" i="5"/>
  <c r="AA768" i="5"/>
  <c r="AA2188" i="5"/>
  <c r="T2175" i="5"/>
  <c r="U2175" i="5"/>
  <c r="T2176" i="5"/>
  <c r="U2176" i="5"/>
  <c r="AF2175" i="5"/>
  <c r="AF2176" i="5"/>
  <c r="AC2175" i="5"/>
  <c r="AC2176" i="5"/>
  <c r="Z2175" i="5"/>
  <c r="Z2176" i="5"/>
  <c r="AI1748" i="5"/>
  <c r="AI1753" i="5"/>
  <c r="AF1748" i="5"/>
  <c r="AF1753" i="5"/>
  <c r="AC1748" i="5"/>
  <c r="AC1753" i="5"/>
  <c r="Z1748" i="5"/>
  <c r="Z1753" i="5"/>
  <c r="T1748" i="5"/>
  <c r="U1748" i="5"/>
  <c r="T1753" i="5"/>
  <c r="U1753" i="5"/>
  <c r="T1750" i="5"/>
  <c r="U1750" i="5"/>
  <c r="T1751" i="5"/>
  <c r="U1751" i="5"/>
  <c r="AI1750" i="5"/>
  <c r="AI1751" i="5"/>
  <c r="AF1750" i="5"/>
  <c r="AF1751" i="5"/>
  <c r="AC1750" i="5"/>
  <c r="AC1751" i="5"/>
  <c r="Z1750" i="5"/>
  <c r="Z1751" i="5"/>
  <c r="U1752" i="5"/>
  <c r="T1752" i="5"/>
  <c r="U1749" i="5"/>
  <c r="T1749" i="5"/>
  <c r="Z1752" i="5"/>
  <c r="Z1749" i="5"/>
  <c r="AC1752" i="5"/>
  <c r="AC1749" i="5"/>
  <c r="AI1752" i="5"/>
  <c r="AI1749" i="5"/>
  <c r="AF1752" i="5"/>
  <c r="AF1749" i="5"/>
  <c r="T2" i="5"/>
  <c r="U2" i="5"/>
  <c r="T3" i="5"/>
  <c r="U3" i="5"/>
  <c r="AF2" i="5"/>
  <c r="AF3" i="5"/>
  <c r="AC2" i="5"/>
  <c r="AC3" i="5"/>
  <c r="Z2" i="5"/>
  <c r="Z3" i="5"/>
  <c r="AF14" i="5"/>
  <c r="AF15" i="5"/>
  <c r="AC14" i="5"/>
  <c r="AC15" i="5"/>
  <c r="Z14" i="5"/>
  <c r="Z15" i="5"/>
  <c r="U15" i="5"/>
  <c r="T15" i="5"/>
  <c r="U14" i="5"/>
  <c r="T14" i="5"/>
  <c r="AF173" i="5"/>
  <c r="AF172" i="5"/>
  <c r="AF171" i="5"/>
  <c r="AC173" i="5"/>
  <c r="AC172" i="5"/>
  <c r="AC171" i="5"/>
  <c r="Z173" i="5"/>
  <c r="Z172" i="5"/>
  <c r="Z171" i="5"/>
  <c r="U173" i="5"/>
  <c r="T173" i="5"/>
  <c r="U172" i="5"/>
  <c r="T172" i="5"/>
  <c r="U171" i="5"/>
  <c r="T171" i="5"/>
  <c r="U167" i="5"/>
  <c r="T167" i="5"/>
  <c r="AC167" i="5"/>
  <c r="Z167" i="5"/>
  <c r="Z169" i="5"/>
  <c r="AF169" i="5"/>
  <c r="AC169" i="5"/>
  <c r="U169" i="5"/>
  <c r="T169" i="5"/>
  <c r="U175" i="5"/>
  <c r="T175" i="5"/>
  <c r="U174" i="5"/>
  <c r="T174" i="5"/>
  <c r="AF175" i="5"/>
  <c r="AF174" i="5"/>
  <c r="AC175" i="5"/>
  <c r="AC174" i="5"/>
  <c r="Z175" i="5"/>
  <c r="Z174" i="5"/>
  <c r="T194" i="5"/>
  <c r="U194" i="5"/>
  <c r="T195" i="5"/>
  <c r="U195" i="5"/>
  <c r="AF195" i="5"/>
  <c r="AF194" i="5"/>
  <c r="AC195" i="5"/>
  <c r="AC194" i="5"/>
  <c r="Z195" i="5"/>
  <c r="Z194" i="5"/>
  <c r="AC181" i="5"/>
  <c r="AC180" i="5"/>
  <c r="Z181" i="5"/>
  <c r="Z180" i="5"/>
  <c r="U181" i="5"/>
  <c r="T181" i="5"/>
  <c r="U180" i="5"/>
  <c r="T180" i="5"/>
  <c r="AF200" i="5"/>
  <c r="AF199" i="5"/>
  <c r="AC200" i="5"/>
  <c r="AC199" i="5"/>
  <c r="Z200" i="5"/>
  <c r="Z199" i="5"/>
  <c r="U200" i="5"/>
  <c r="T200" i="5"/>
  <c r="U199" i="5"/>
  <c r="T199" i="5"/>
  <c r="AC205" i="5"/>
  <c r="AC204" i="5"/>
  <c r="Z205" i="5"/>
  <c r="Z204" i="5"/>
  <c r="U205" i="5"/>
  <c r="T205" i="5"/>
  <c r="U204" i="5"/>
  <c r="T204" i="5"/>
  <c r="T202" i="5"/>
  <c r="U202" i="5"/>
  <c r="T201" i="5"/>
  <c r="U201" i="5"/>
  <c r="AF201" i="5"/>
  <c r="AF202" i="5"/>
  <c r="AC201" i="5"/>
  <c r="AC202" i="5"/>
  <c r="Z201" i="5"/>
  <c r="Z202" i="5"/>
  <c r="Z209" i="5"/>
  <c r="AF208" i="5"/>
  <c r="AF207" i="5"/>
  <c r="AC208" i="5"/>
  <c r="AC207" i="5"/>
  <c r="Z208" i="5"/>
  <c r="Z207" i="5"/>
  <c r="U208" i="5"/>
  <c r="T208" i="5"/>
  <c r="U207" i="5"/>
  <c r="T207" i="5"/>
  <c r="AC210" i="5"/>
  <c r="Z210" i="5"/>
  <c r="T210" i="5"/>
  <c r="U210" i="5"/>
  <c r="AC209" i="5"/>
  <c r="U209" i="5"/>
  <c r="T209" i="5"/>
  <c r="Z190" i="5"/>
  <c r="Z191" i="5"/>
  <c r="AC190" i="5"/>
  <c r="AC191" i="5"/>
  <c r="AF190" i="5"/>
  <c r="AF191" i="5"/>
  <c r="T191" i="5"/>
  <c r="U190" i="5"/>
  <c r="U191" i="5"/>
  <c r="T190" i="5"/>
  <c r="Z189" i="5"/>
  <c r="AF189" i="5"/>
  <c r="AC189" i="5"/>
  <c r="U189" i="5"/>
  <c r="T189" i="5"/>
  <c r="N17469" i="7"/>
  <c r="N17470" i="7"/>
  <c r="N17471" i="7"/>
  <c r="N17472" i="7"/>
  <c r="N17473" i="7"/>
  <c r="N17474" i="7"/>
  <c r="N17475" i="7"/>
  <c r="N17476" i="7"/>
  <c r="N17410" i="7"/>
  <c r="N17409" i="7"/>
  <c r="N17408" i="7"/>
  <c r="N17407" i="7"/>
  <c r="N17406" i="7"/>
  <c r="N17405" i="7"/>
  <c r="N17404" i="7"/>
  <c r="N17413" i="7"/>
  <c r="N17414" i="7"/>
  <c r="N17415" i="7"/>
  <c r="N17416" i="7"/>
  <c r="N17417" i="7"/>
  <c r="N17418" i="7"/>
  <c r="N17419" i="7"/>
  <c r="N17420" i="7"/>
  <c r="N17421" i="7"/>
  <c r="N17422" i="7"/>
  <c r="N17423" i="7"/>
  <c r="N17424" i="7"/>
  <c r="N17425" i="7"/>
  <c r="N17426" i="7"/>
  <c r="N17427" i="7"/>
  <c r="N17428" i="7"/>
  <c r="N17429" i="7"/>
  <c r="N17430" i="7"/>
  <c r="N17431" i="7"/>
  <c r="N17432" i="7"/>
  <c r="N17433" i="7"/>
  <c r="N17434" i="7"/>
  <c r="N17435" i="7"/>
  <c r="N17436" i="7"/>
  <c r="N17437" i="7"/>
  <c r="N17438" i="7"/>
  <c r="N17439" i="7"/>
  <c r="N17440" i="7"/>
  <c r="N17441" i="7"/>
  <c r="N17442" i="7"/>
  <c r="N17443" i="7"/>
  <c r="N17444" i="7"/>
  <c r="N17445" i="7"/>
  <c r="N17446" i="7"/>
  <c r="N17447" i="7"/>
  <c r="N17448" i="7"/>
  <c r="N17449" i="7"/>
  <c r="N17450" i="7"/>
  <c r="N17451" i="7"/>
  <c r="N17452" i="7"/>
  <c r="N17453" i="7"/>
  <c r="N17454" i="7"/>
  <c r="N17455" i="7"/>
  <c r="N17456" i="7"/>
  <c r="N17457" i="7"/>
  <c r="N17458" i="7"/>
  <c r="N17459" i="7"/>
  <c r="N17460" i="7"/>
  <c r="N17461" i="7"/>
  <c r="N17462" i="7"/>
  <c r="N17463" i="7"/>
  <c r="N17464" i="7"/>
  <c r="N17465" i="7"/>
  <c r="N17466" i="7"/>
  <c r="N17467" i="7"/>
  <c r="N17412" i="7"/>
  <c r="AA572" i="5"/>
  <c r="AA554" i="5"/>
  <c r="AA573" i="5"/>
  <c r="AA556" i="5"/>
  <c r="AA559" i="5"/>
  <c r="AA574" i="5"/>
  <c r="AA575" i="5"/>
  <c r="AA576" i="5"/>
  <c r="AA577" i="5"/>
  <c r="AA530" i="5"/>
  <c r="AA578" i="5"/>
  <c r="AA531" i="5"/>
  <c r="AA555" i="5"/>
  <c r="AA553" i="5"/>
  <c r="AA579" i="5"/>
  <c r="AA580" i="5"/>
  <c r="AA532" i="5"/>
  <c r="AA533" i="5"/>
  <c r="AA581" i="5"/>
  <c r="AA534" i="5"/>
  <c r="AA535" i="5"/>
  <c r="AA536" i="5"/>
  <c r="AA537" i="5"/>
  <c r="AA538" i="5"/>
  <c r="AA539" i="5"/>
  <c r="AA540" i="5"/>
  <c r="AA541" i="5"/>
  <c r="AA542" i="5"/>
  <c r="AA543" i="5"/>
  <c r="AA544" i="5"/>
  <c r="AA560" i="5"/>
  <c r="AA561" i="5"/>
  <c r="AA562" i="5"/>
  <c r="AA563" i="5"/>
  <c r="AA564" i="5"/>
  <c r="AA565" i="5"/>
  <c r="AA566" i="5"/>
  <c r="AA567" i="5"/>
  <c r="AA568" i="5"/>
  <c r="AA569" i="5"/>
  <c r="AA570" i="5"/>
  <c r="AA571" i="5"/>
  <c r="AA545" i="5"/>
  <c r="AA546" i="5"/>
  <c r="AA547" i="5"/>
  <c r="AA548" i="5"/>
  <c r="AA549" i="5"/>
  <c r="AA550" i="5"/>
  <c r="AA551" i="5"/>
  <c r="AA552" i="5"/>
  <c r="AA558" i="5"/>
  <c r="AA557" i="5"/>
  <c r="AB18451" i="7" l="1"/>
  <c r="AB18424" i="7"/>
  <c r="AA18259" i="7"/>
  <c r="AB18449" i="7"/>
  <c r="AB18427" i="7"/>
  <c r="AB18441" i="7"/>
  <c r="AB18493" i="7"/>
  <c r="AB18514" i="7"/>
  <c r="AB18498" i="7"/>
  <c r="AB18458" i="7"/>
  <c r="AB18443" i="7"/>
  <c r="AB18421" i="7"/>
  <c r="AB18290" i="7"/>
  <c r="AB18479" i="7"/>
  <c r="AB18446" i="7"/>
  <c r="AA18290" i="7"/>
  <c r="AB18431" i="7"/>
  <c r="AB18528" i="7"/>
  <c r="AB18501" i="7"/>
  <c r="AB18461" i="7"/>
  <c r="AB18417" i="7"/>
  <c r="AB18452" i="7"/>
  <c r="AB18445" i="7"/>
  <c r="AB18450" i="7"/>
  <c r="AB18465" i="7"/>
  <c r="AB18505" i="7"/>
  <c r="AB18313" i="7"/>
  <c r="AB18392" i="7"/>
  <c r="AB18367" i="7"/>
  <c r="AB18154" i="7"/>
  <c r="AB18434" i="7"/>
  <c r="AA18401" i="7"/>
  <c r="AA18275" i="7"/>
  <c r="AA18200" i="7"/>
  <c r="AA18175" i="7"/>
  <c r="AA18150" i="7"/>
  <c r="AB18437" i="7"/>
  <c r="AB18447" i="7"/>
  <c r="AB18474" i="7"/>
  <c r="AB18509" i="7"/>
  <c r="AB18482" i="7"/>
  <c r="AB18517" i="7"/>
  <c r="AB18486" i="7"/>
  <c r="AB18521" i="7"/>
  <c r="AB18414" i="7"/>
  <c r="AB18376" i="7"/>
  <c r="AA18209" i="7"/>
  <c r="AB18279" i="7"/>
  <c r="AB18225" i="7"/>
  <c r="AB18196" i="7"/>
  <c r="AA18279" i="7"/>
  <c r="AA18196" i="7"/>
  <c r="AA18154" i="7"/>
  <c r="AB18150" i="7"/>
  <c r="AA18294" i="7"/>
  <c r="AA18313" i="7"/>
  <c r="AA18388" i="7"/>
  <c r="AB16" i="5"/>
  <c r="AB18200" i="7"/>
  <c r="AB18259" i="7"/>
  <c r="AA18023" i="7"/>
  <c r="AB18071" i="7"/>
  <c r="AB18275" i="7"/>
  <c r="AA18392" i="7"/>
  <c r="AA18071" i="7"/>
  <c r="AB18342" i="7"/>
  <c r="AB18326" i="7"/>
  <c r="AA18411" i="7"/>
  <c r="AA17980" i="7"/>
  <c r="AA16" i="5"/>
  <c r="AB18411" i="7"/>
  <c r="AB18204" i="7"/>
  <c r="AB18246" i="7"/>
  <c r="AA18396" i="7"/>
  <c r="AB18396" i="7"/>
  <c r="AB18317" i="7"/>
  <c r="AB18234" i="7"/>
  <c r="AA18367" i="7"/>
  <c r="AA18321" i="7"/>
  <c r="AA18284" i="7"/>
  <c r="AA18246" i="7"/>
  <c r="AB18363" i="7"/>
  <c r="AB18303" i="7"/>
  <c r="AB18254" i="7"/>
  <c r="AB18184" i="7"/>
  <c r="AB18171" i="7"/>
  <c r="AA18376" i="7"/>
  <c r="AA18363" i="7"/>
  <c r="AA18303" i="7"/>
  <c r="AA18254" i="7"/>
  <c r="AA18184" i="7"/>
  <c r="AB18388" i="7"/>
  <c r="AB17999" i="7"/>
  <c r="AA18342" i="7"/>
  <c r="AB18134" i="7"/>
  <c r="AA18225" i="7"/>
  <c r="AA18146" i="7"/>
  <c r="AA18271" i="7"/>
  <c r="AB18321" i="7"/>
  <c r="AA18346" i="7"/>
  <c r="AB18125" i="7"/>
  <c r="AB18371" i="7"/>
  <c r="AB18023" i="7"/>
  <c r="AA18204" i="7"/>
  <c r="AA18229" i="7"/>
  <c r="AA18326" i="7"/>
  <c r="AA18125" i="7"/>
  <c r="AA18338" i="7"/>
  <c r="AB18159" i="7"/>
  <c r="AA18179" i="7"/>
  <c r="AA18221" i="7"/>
  <c r="AB18229" i="7"/>
  <c r="AA18250" i="7"/>
  <c r="AB18284" i="7"/>
  <c r="AA18298" i="7"/>
  <c r="AB18338" i="7"/>
  <c r="AA18351" i="7"/>
  <c r="AA18159" i="7"/>
  <c r="AB18175" i="7"/>
  <c r="AB18209" i="7"/>
  <c r="AB18271" i="7"/>
  <c r="AB18294" i="7"/>
  <c r="AB18346" i="7"/>
  <c r="AB18401" i="7"/>
  <c r="AA18171" i="7"/>
  <c r="AB18179" i="7"/>
  <c r="AB18221" i="7"/>
  <c r="AA18234" i="7"/>
  <c r="AB18250" i="7"/>
  <c r="AB18298" i="7"/>
  <c r="AA18317" i="7"/>
  <c r="AB18351" i="7"/>
  <c r="AA18371" i="7"/>
  <c r="AA18129" i="7"/>
  <c r="AB18129" i="7"/>
  <c r="AB18146" i="7"/>
  <c r="AA18134" i="7"/>
  <c r="AA17999" i="7"/>
  <c r="AA17955" i="7"/>
  <c r="AB17955" i="7"/>
  <c r="AB17932" i="7"/>
  <c r="AA17873" i="7"/>
  <c r="AA17932" i="7"/>
  <c r="AB17823" i="7"/>
  <c r="AB17940" i="7"/>
  <c r="AB17963" i="7"/>
  <c r="AB18075" i="7"/>
  <c r="AA17877" i="7"/>
  <c r="AB17913" i="7"/>
  <c r="AA17945" i="7"/>
  <c r="AA17913" i="7"/>
  <c r="AA18007" i="7"/>
  <c r="AB17945" i="7"/>
  <c r="AB17988" i="7"/>
  <c r="AA18027" i="7"/>
  <c r="AA17926" i="7"/>
  <c r="AA17917" i="7"/>
  <c r="AA17963" i="7"/>
  <c r="AA17988" i="7"/>
  <c r="AB18007" i="7"/>
  <c r="AB18052" i="7"/>
  <c r="AB17827" i="7"/>
  <c r="AB17993" i="7"/>
  <c r="AA18075" i="7"/>
  <c r="AB17936" i="7"/>
  <c r="AB17980" i="7"/>
  <c r="AA17921" i="7"/>
  <c r="AA17959" i="7"/>
  <c r="AB18061" i="7"/>
  <c r="AB18109" i="7"/>
  <c r="AA18109" i="7"/>
  <c r="AA17898" i="7"/>
  <c r="AB17917" i="7"/>
  <c r="AA17832" i="7"/>
  <c r="AA17936" i="7"/>
  <c r="AB17898" i="7"/>
  <c r="AB17894" i="7"/>
  <c r="AA17848" i="7"/>
  <c r="AB17926" i="7"/>
  <c r="AA17940" i="7"/>
  <c r="AB17959" i="7"/>
  <c r="AA17993" i="7"/>
  <c r="AB18121" i="7"/>
  <c r="AA18096" i="7"/>
  <c r="AA18061" i="7"/>
  <c r="AA17968" i="7"/>
  <c r="AB18048" i="7"/>
  <c r="AB18084" i="7"/>
  <c r="AB17873" i="7"/>
  <c r="AB17857" i="7"/>
  <c r="AB17968" i="7"/>
  <c r="AA17844" i="7"/>
  <c r="AA18036" i="7"/>
  <c r="AA18003" i="7"/>
  <c r="AA18100" i="7"/>
  <c r="AB18104" i="7"/>
  <c r="AA17827" i="7"/>
  <c r="AB17921" i="7"/>
  <c r="AB18036" i="7"/>
  <c r="AA18079" i="7"/>
  <c r="AA18104" i="7"/>
  <c r="AB17844" i="7"/>
  <c r="AB17877" i="7"/>
  <c r="AA17823" i="7"/>
  <c r="AB18079" i="7"/>
  <c r="AA18121" i="7"/>
  <c r="AB18100" i="7"/>
  <c r="AB18096" i="7"/>
  <c r="AB18056" i="7"/>
  <c r="AA18084" i="7"/>
  <c r="AA18052" i="7"/>
  <c r="AA18056" i="7"/>
  <c r="AB18027" i="7"/>
  <c r="AB18003" i="7"/>
  <c r="AA18048" i="7"/>
  <c r="AA18012" i="7"/>
  <c r="AA18031" i="7"/>
  <c r="AB18031" i="7"/>
  <c r="AB18012" i="7"/>
  <c r="AB17907" i="7"/>
  <c r="AB17869" i="7"/>
  <c r="AB17882" i="7"/>
  <c r="AB17848" i="7"/>
  <c r="AB17852" i="7"/>
  <c r="AA17882" i="7"/>
  <c r="AA17857" i="7"/>
  <c r="AA17894" i="7"/>
  <c r="AA17869" i="7"/>
  <c r="AA17852" i="7"/>
  <c r="AA17902" i="7"/>
  <c r="AB17902" i="7"/>
  <c r="AA17907" i="7"/>
  <c r="AB17832" i="7"/>
  <c r="AI664" i="5"/>
  <c r="AI663" i="5"/>
  <c r="AI662" i="5"/>
  <c r="AI661" i="5"/>
  <c r="AF664" i="5"/>
  <c r="AF663" i="5"/>
  <c r="AF662" i="5"/>
  <c r="AF661" i="5"/>
  <c r="AC664" i="5"/>
  <c r="AC663" i="5"/>
  <c r="AC662" i="5"/>
  <c r="AC661" i="5"/>
  <c r="Z662" i="5"/>
  <c r="Z663" i="5"/>
  <c r="Z664" i="5"/>
  <c r="Z661" i="5"/>
  <c r="U662" i="5"/>
  <c r="U663" i="5"/>
  <c r="U664" i="5"/>
  <c r="U661" i="5"/>
  <c r="T662" i="5"/>
  <c r="T663" i="5"/>
  <c r="T664" i="5"/>
  <c r="T661" i="5"/>
  <c r="N17257" i="7"/>
  <c r="N17161" i="7"/>
  <c r="N17160" i="7"/>
  <c r="N17159" i="7"/>
  <c r="N17158" i="7"/>
  <c r="N17157" i="7"/>
  <c r="N17156" i="7"/>
  <c r="N17155" i="7"/>
  <c r="N17154" i="7"/>
  <c r="N17153" i="7"/>
  <c r="N17152" i="7"/>
  <c r="N17151" i="7"/>
  <c r="N17150" i="7"/>
  <c r="N17149" i="7"/>
  <c r="N17148" i="7"/>
  <c r="N17147" i="7"/>
  <c r="N17146" i="7"/>
  <c r="N17145" i="7"/>
  <c r="N17144" i="7"/>
  <c r="N17143" i="7"/>
  <c r="N17142" i="7"/>
  <c r="N17141" i="7"/>
  <c r="N17140" i="7"/>
  <c r="N17139" i="7"/>
  <c r="N17138" i="7"/>
  <c r="N17137" i="7"/>
  <c r="N17136" i="7"/>
  <c r="N17135" i="7"/>
  <c r="N17134" i="7"/>
  <c r="N17133" i="7"/>
  <c r="N17132" i="7"/>
  <c r="N17131" i="7"/>
  <c r="N17130" i="7"/>
  <c r="N17129" i="7"/>
  <c r="N17128" i="7"/>
  <c r="N17127" i="7"/>
  <c r="N17126" i="7"/>
  <c r="N17125" i="7"/>
  <c r="N17124" i="7"/>
  <c r="N17123" i="7"/>
  <c r="N17122" i="7"/>
  <c r="N17121" i="7"/>
  <c r="N17120" i="7"/>
  <c r="N17119" i="7"/>
  <c r="N17118" i="7"/>
  <c r="N17117" i="7"/>
  <c r="N17116" i="7"/>
  <c r="N17115" i="7"/>
  <c r="AO1421" i="5"/>
  <c r="AO1466" i="5"/>
  <c r="AO1420" i="5"/>
  <c r="AO1419" i="5"/>
  <c r="AO1461" i="5"/>
  <c r="AO1417" i="5"/>
  <c r="AO1418" i="5"/>
  <c r="AO1412" i="5"/>
  <c r="AO1416" i="5"/>
  <c r="AO1415" i="5"/>
  <c r="AO1414" i="5"/>
  <c r="AO1462" i="5"/>
  <c r="AO1413" i="5"/>
  <c r="AO335" i="5"/>
  <c r="AO1411" i="5"/>
  <c r="AO1410" i="5"/>
  <c r="AO1356" i="5"/>
  <c r="AO1408" i="5"/>
  <c r="AO407" i="5"/>
  <c r="AO408" i="5"/>
  <c r="AO1407" i="5"/>
  <c r="AO1409" i="5"/>
  <c r="AO1406" i="5"/>
  <c r="AO405" i="5"/>
  <c r="AO406" i="5"/>
  <c r="AO409" i="5"/>
  <c r="AO1463" i="5"/>
  <c r="AO1467" i="5"/>
  <c r="AO1464" i="5"/>
  <c r="AO1465" i="5"/>
  <c r="AO1405" i="5"/>
  <c r="AO334" i="5"/>
  <c r="AO1404" i="5"/>
  <c r="AO78" i="5"/>
  <c r="AO75" i="5"/>
  <c r="AO72" i="5"/>
  <c r="AO73" i="5"/>
  <c r="AO79" i="5"/>
  <c r="AO76" i="5"/>
  <c r="AO74" i="5"/>
  <c r="AO77" i="5"/>
  <c r="AO71" i="5"/>
  <c r="AO1938" i="5"/>
  <c r="AO1496" i="5"/>
  <c r="AO1489" i="5"/>
  <c r="AO1486" i="5"/>
  <c r="AO1487" i="5"/>
  <c r="AO1460" i="5"/>
  <c r="AO1491" i="5"/>
  <c r="AO1488" i="5"/>
  <c r="AO1493" i="5"/>
  <c r="AO1495" i="5"/>
  <c r="AO2071" i="5"/>
  <c r="AO1490" i="5"/>
  <c r="AO1372" i="5"/>
  <c r="AO1371" i="5"/>
  <c r="AO1494" i="5"/>
  <c r="AO2452" i="5"/>
  <c r="AO2381" i="5"/>
  <c r="AO1388" i="5"/>
  <c r="AO1390" i="5"/>
  <c r="AO1948" i="5"/>
  <c r="AO1492" i="5"/>
  <c r="AO1389" i="5"/>
  <c r="AO1959" i="5"/>
  <c r="AO1940" i="5"/>
  <c r="AO1386" i="5"/>
  <c r="AO1385" i="5"/>
  <c r="AO1387" i="5"/>
  <c r="AO1945" i="5"/>
  <c r="AO1391" i="5"/>
  <c r="AO2451" i="5"/>
  <c r="AO2070" i="5"/>
  <c r="AO2021" i="5"/>
  <c r="AO1934" i="5"/>
  <c r="AO1949" i="5"/>
  <c r="AO1935" i="5"/>
  <c r="AO1943" i="5"/>
  <c r="AO1939" i="5"/>
  <c r="AO1960" i="5"/>
  <c r="AO1941" i="5"/>
  <c r="AO12" i="5"/>
  <c r="AO24" i="5"/>
  <c r="AO1970" i="5"/>
  <c r="AO1932" i="5"/>
  <c r="AO2488" i="5"/>
  <c r="AO2487" i="5"/>
  <c r="AO1957" i="5"/>
  <c r="AO1969" i="5"/>
  <c r="AO1952" i="5"/>
  <c r="AO2001" i="5"/>
  <c r="AO2489" i="5"/>
  <c r="AO20" i="5"/>
  <c r="AO188" i="5"/>
  <c r="AO1947" i="5"/>
  <c r="AO1958" i="5"/>
  <c r="AO1944" i="5"/>
  <c r="AO1933" i="5"/>
  <c r="AO1946" i="5"/>
  <c r="AO825" i="5"/>
  <c r="AO824" i="5"/>
  <c r="AO828" i="5"/>
  <c r="AO827" i="5"/>
  <c r="AO826" i="5"/>
  <c r="AO2069" i="5"/>
  <c r="AO381" i="5"/>
  <c r="AO2052" i="5"/>
  <c r="AO253" i="5"/>
  <c r="AO2009" i="5"/>
  <c r="AO384" i="5"/>
  <c r="AO2053" i="5"/>
  <c r="AO1985" i="5"/>
  <c r="AO1973" i="5"/>
  <c r="AO1968" i="5"/>
  <c r="AO2066" i="5"/>
  <c r="AO1381" i="5"/>
  <c r="AO1376" i="5"/>
  <c r="AO371" i="5"/>
  <c r="AO2447" i="5"/>
  <c r="AO382" i="5"/>
  <c r="AO1380" i="5"/>
  <c r="AO370" i="5"/>
  <c r="AO2054" i="5"/>
  <c r="AO1350" i="5"/>
  <c r="AO369" i="5"/>
  <c r="AO368" i="5"/>
  <c r="AO1375" i="5"/>
  <c r="AO1992" i="5"/>
  <c r="AO2470" i="5"/>
  <c r="AO1999" i="5"/>
  <c r="AO1986" i="5"/>
  <c r="AO229" i="5"/>
  <c r="AO2469" i="5"/>
  <c r="AO1956" i="5"/>
  <c r="AO2060" i="5"/>
  <c r="AO2468" i="5"/>
  <c r="AO2051" i="5"/>
  <c r="AO2467" i="5"/>
  <c r="AO2386" i="5"/>
  <c r="AO367" i="5"/>
  <c r="AO1951" i="5"/>
  <c r="AO2068" i="5"/>
  <c r="AO2048" i="5"/>
  <c r="AO2466" i="5"/>
  <c r="AO2465" i="5"/>
  <c r="AO1351" i="5"/>
  <c r="AO383" i="5"/>
  <c r="AO2059" i="5"/>
  <c r="AO366" i="5"/>
  <c r="AO1963" i="5"/>
  <c r="AO1988" i="5"/>
  <c r="AO2047" i="5"/>
  <c r="AO1962" i="5"/>
  <c r="AO2450" i="5"/>
  <c r="AO361" i="5"/>
  <c r="AO1987" i="5"/>
  <c r="AO2449" i="5"/>
  <c r="AO1352" i="5"/>
  <c r="AO228" i="5"/>
  <c r="AO1977" i="5"/>
  <c r="AO2062" i="5"/>
  <c r="AO2050" i="5"/>
  <c r="AO2049" i="5"/>
  <c r="AO1978" i="5"/>
  <c r="AO1961" i="5"/>
  <c r="AO2067" i="5"/>
  <c r="AO2065" i="5"/>
  <c r="AO2383" i="5"/>
  <c r="AO1173" i="5"/>
  <c r="AO2479" i="5"/>
  <c r="AO2441" i="5"/>
  <c r="AO2064" i="5"/>
  <c r="AO344" i="5"/>
  <c r="AO343" i="5"/>
  <c r="AO2382" i="5"/>
  <c r="AO2063" i="5"/>
  <c r="AO2061" i="5"/>
  <c r="AO2385" i="5"/>
  <c r="AO2384" i="5"/>
  <c r="AO2081" i="5"/>
  <c r="AO2074" i="5"/>
  <c r="AO2082" i="5"/>
  <c r="AO350" i="5"/>
  <c r="AO2083" i="5"/>
  <c r="AO2080" i="5"/>
  <c r="AO2079" i="5"/>
  <c r="AO2417" i="5"/>
  <c r="AO352" i="5"/>
  <c r="AO351" i="5"/>
  <c r="AO2448" i="5"/>
  <c r="AO2446" i="5"/>
  <c r="AO2445" i="5"/>
  <c r="AO2444" i="5"/>
  <c r="AO2443" i="5"/>
  <c r="AO2442" i="5"/>
  <c r="AO2440" i="5"/>
  <c r="AO2072" i="5"/>
  <c r="AO2073" i="5"/>
  <c r="AO2418" i="5"/>
  <c r="AO358" i="5"/>
  <c r="AO2078" i="5"/>
  <c r="AO2077" i="5"/>
  <c r="AO357" i="5"/>
  <c r="AO356" i="5"/>
  <c r="AO354" i="5"/>
  <c r="AO2076" i="5"/>
  <c r="AO2075" i="5"/>
  <c r="AO360" i="5"/>
  <c r="AO355" i="5"/>
  <c r="AO353" i="5"/>
  <c r="AO359" i="5"/>
  <c r="AO342" i="5"/>
  <c r="AO348" i="5"/>
  <c r="AO2305" i="5"/>
  <c r="AO2306" i="5"/>
  <c r="AO347" i="5"/>
  <c r="AO67" i="5"/>
  <c r="AO70" i="5"/>
  <c r="AO69" i="5"/>
  <c r="AO2433" i="5"/>
  <c r="AO2454" i="5"/>
  <c r="AO68" i="5"/>
  <c r="AO2437" i="5"/>
  <c r="AO2304" i="5"/>
  <c r="AO2485" i="5"/>
  <c r="AO2316" i="5"/>
  <c r="AO2431" i="5"/>
  <c r="AO2478" i="5"/>
  <c r="AO2434" i="5"/>
  <c r="AO2432" i="5"/>
  <c r="AO2455" i="5"/>
  <c r="AO2302" i="5"/>
  <c r="AO2300" i="5"/>
  <c r="AO349" i="5"/>
  <c r="AO2476" i="5"/>
  <c r="AO376" i="5"/>
  <c r="AO2303" i="5"/>
  <c r="AO362" i="5"/>
  <c r="AO2301" i="5"/>
  <c r="AO364" i="5"/>
  <c r="AO1396" i="5"/>
  <c r="AO375" i="5"/>
  <c r="AO2307" i="5"/>
  <c r="AO1506" i="5"/>
  <c r="AO374" i="5"/>
  <c r="AO1403" i="5"/>
  <c r="AO1393" i="5"/>
  <c r="AO2315" i="5"/>
  <c r="AO239" i="5"/>
  <c r="AO1402" i="5"/>
  <c r="AO1400" i="5"/>
  <c r="AO218" i="5"/>
  <c r="AO211" i="5"/>
  <c r="AO2314" i="5"/>
  <c r="AO338" i="5"/>
  <c r="AO223" i="5"/>
  <c r="AO2438" i="5"/>
  <c r="AO1497" i="5"/>
  <c r="AO1395" i="5"/>
  <c r="AO2308" i="5"/>
  <c r="AO2474" i="5"/>
  <c r="AO2439" i="5"/>
  <c r="AO32" i="5"/>
  <c r="AO2475" i="5"/>
  <c r="AO1401" i="5"/>
  <c r="AO2436" i="5"/>
  <c r="AO373" i="5"/>
  <c r="AO2453" i="5"/>
  <c r="AO2459" i="5"/>
  <c r="AO185" i="5"/>
  <c r="AO2313" i="5"/>
  <c r="AO277" i="5"/>
  <c r="AO1398" i="5"/>
  <c r="AO1394" i="5"/>
  <c r="AO1399" i="5"/>
  <c r="AO1397" i="5"/>
  <c r="AO271" i="5"/>
  <c r="AO2311" i="5"/>
  <c r="AO2430" i="5"/>
  <c r="AO2312" i="5"/>
  <c r="AO2429" i="5"/>
  <c r="AO2486" i="5"/>
  <c r="AO2309" i="5"/>
  <c r="AO263" i="5"/>
  <c r="AO2427" i="5"/>
  <c r="AO2473" i="5"/>
  <c r="AO2428" i="5"/>
  <c r="AO2419" i="5"/>
  <c r="AO272" i="5"/>
  <c r="AO2456" i="5"/>
  <c r="AO2435" i="5"/>
  <c r="AO2310" i="5"/>
  <c r="AO585" i="5"/>
  <c r="AO586" i="5"/>
  <c r="AO582" i="5"/>
  <c r="AO583" i="5"/>
  <c r="AO1590" i="5"/>
  <c r="AO584" i="5"/>
  <c r="AO588" i="5"/>
  <c r="AO1379" i="5"/>
  <c r="AO1377" i="5"/>
  <c r="AO1378" i="5"/>
  <c r="AO387" i="5"/>
  <c r="AO2144" i="5"/>
  <c r="AO378" i="5"/>
  <c r="AO389" i="5"/>
  <c r="AO1499" i="5"/>
  <c r="AO2056" i="5"/>
  <c r="AO2113" i="5"/>
  <c r="AO395" i="5"/>
  <c r="AO1591" i="5"/>
  <c r="AO2112" i="5"/>
  <c r="AO1501" i="5"/>
  <c r="AO391" i="5"/>
  <c r="AO386" i="5"/>
  <c r="AO2423" i="5"/>
  <c r="AO1592" i="5"/>
  <c r="AO1500" i="5"/>
  <c r="AO2143" i="5"/>
  <c r="AO1498" i="5"/>
  <c r="AO397" i="5"/>
  <c r="AO2123" i="5"/>
  <c r="AO1502" i="5"/>
  <c r="AO1172" i="5"/>
  <c r="AO392" i="5"/>
  <c r="AO2145" i="5"/>
  <c r="AO1503" i="5"/>
  <c r="AO1595" i="5"/>
  <c r="AO2287" i="5"/>
  <c r="AO1996" i="5"/>
  <c r="AO1171" i="5"/>
  <c r="AO2111" i="5"/>
  <c r="AO1504" i="5"/>
  <c r="AO2057" i="5"/>
  <c r="AO2296" i="5"/>
  <c r="AO388" i="5"/>
  <c r="AO2294" i="5"/>
  <c r="AO2146" i="5"/>
  <c r="AO2094" i="5"/>
  <c r="AO1598" i="5"/>
  <c r="AO2103" i="5"/>
  <c r="AO2092" i="5"/>
  <c r="AO2285" i="5"/>
  <c r="AO385" i="5"/>
  <c r="AO1459" i="5"/>
  <c r="AO390" i="5"/>
  <c r="AO2295" i="5"/>
  <c r="AO2101" i="5"/>
  <c r="AO2102" i="5"/>
  <c r="AO2286" i="5"/>
  <c r="AO1374" i="5"/>
  <c r="AO396" i="5"/>
  <c r="AO243" i="5"/>
  <c r="AO2154" i="5"/>
  <c r="AO1966" i="5"/>
  <c r="AO266" i="5"/>
  <c r="AO2097" i="5"/>
  <c r="AO2100" i="5"/>
  <c r="AO66" i="5"/>
  <c r="AO1373" i="5"/>
  <c r="AO2387" i="5"/>
  <c r="AO2109" i="5"/>
  <c r="AO2098" i="5"/>
  <c r="AO1473" i="5"/>
  <c r="AO380" i="5"/>
  <c r="AO1137" i="5"/>
  <c r="AO2290" i="5"/>
  <c r="AO2099" i="5"/>
  <c r="AO2293" i="5"/>
  <c r="AO2096" i="5"/>
  <c r="AO2422" i="5"/>
  <c r="AO379" i="5"/>
  <c r="AO377" i="5"/>
  <c r="AO2292" i="5"/>
  <c r="AO2289" i="5"/>
  <c r="AO2091" i="5"/>
  <c r="AO2291" i="5"/>
  <c r="AO2107" i="5"/>
  <c r="AO2104" i="5"/>
  <c r="AO1435" i="5"/>
  <c r="AO2297" i="5"/>
  <c r="AO2288" i="5"/>
  <c r="AO2095" i="5"/>
  <c r="AO206" i="5"/>
  <c r="AO2458" i="5"/>
  <c r="AO363" i="5"/>
  <c r="AO2483" i="5"/>
  <c r="AO292" i="5"/>
  <c r="AO2055" i="5"/>
  <c r="AO2457" i="5"/>
  <c r="AO403" i="5"/>
  <c r="AO399" i="5"/>
  <c r="AO2139" i="5"/>
  <c r="AO2147" i="5"/>
  <c r="AO2298" i="5"/>
  <c r="AO1596" i="5"/>
  <c r="AO212" i="5"/>
  <c r="AO2058" i="5"/>
  <c r="AO2299" i="5"/>
  <c r="AO2110" i="5"/>
  <c r="AO1594" i="5"/>
  <c r="AO2142" i="5"/>
  <c r="AO1505" i="5"/>
  <c r="AO2284" i="5"/>
  <c r="AO1972" i="5"/>
  <c r="AO2114" i="5"/>
  <c r="AO400" i="5"/>
  <c r="AO2108" i="5"/>
  <c r="AO2106" i="5"/>
  <c r="AO2484" i="5"/>
  <c r="AO1597" i="5"/>
  <c r="AO2105" i="5"/>
  <c r="AO1436" i="5"/>
  <c r="AO402" i="5"/>
  <c r="AO2093" i="5"/>
  <c r="AO1198" i="5"/>
  <c r="AO332" i="5"/>
  <c r="AO1482" i="5"/>
  <c r="AO2389" i="5"/>
  <c r="AO393" i="5"/>
  <c r="AO2141" i="5"/>
  <c r="AO333" i="5"/>
  <c r="AO2462" i="5"/>
  <c r="AO1434" i="5"/>
  <c r="AO346" i="5"/>
  <c r="AO394" i="5"/>
  <c r="AO2460" i="5"/>
  <c r="AO1422" i="5"/>
  <c r="AO2149" i="5"/>
  <c r="AO2148" i="5"/>
  <c r="AO1370" i="5"/>
  <c r="AO2115" i="5"/>
  <c r="AO1437" i="5"/>
  <c r="AO1188" i="5"/>
  <c r="AO2140" i="5"/>
  <c r="AO2461" i="5"/>
  <c r="AO1427" i="5"/>
  <c r="AO2122" i="5"/>
  <c r="AO238" i="5"/>
  <c r="AO2426" i="5"/>
  <c r="AO2156" i="5"/>
  <c r="AO404" i="5"/>
  <c r="AO2088" i="5"/>
  <c r="AO1440" i="5"/>
  <c r="AO365" i="5"/>
  <c r="AO184" i="5"/>
  <c r="AO1205" i="5"/>
  <c r="AO187" i="5"/>
  <c r="AO1507" i="5"/>
  <c r="AO2084" i="5"/>
  <c r="AO331" i="5"/>
  <c r="AO1197" i="5"/>
  <c r="AO1194" i="5"/>
  <c r="AO1193" i="5"/>
  <c r="AO1190" i="5"/>
  <c r="AO65" i="5"/>
  <c r="AO401" i="5"/>
  <c r="AO2388" i="5"/>
  <c r="AO1355" i="5"/>
  <c r="AO2125" i="5"/>
  <c r="AO2121" i="5"/>
  <c r="AO1433" i="5"/>
  <c r="AO398" i="5"/>
  <c r="AO1425" i="5"/>
  <c r="AO1443" i="5"/>
  <c r="AO1208" i="5"/>
  <c r="AO2391" i="5"/>
  <c r="AO2390" i="5"/>
  <c r="AO587" i="5"/>
  <c r="AO1593" i="5"/>
  <c r="AO2120" i="5"/>
  <c r="AO1471" i="5"/>
  <c r="AO1186" i="5"/>
  <c r="AO1212" i="5"/>
  <c r="AO2155" i="5"/>
  <c r="AO2090" i="5"/>
  <c r="AO2087" i="5"/>
  <c r="AO1441" i="5"/>
  <c r="AO1423" i="5"/>
  <c r="AO1468" i="5"/>
  <c r="AO1444" i="5"/>
  <c r="AO1458" i="5"/>
  <c r="AO267" i="5"/>
  <c r="AO2086" i="5"/>
  <c r="AO1442" i="5"/>
  <c r="AO1424" i="5"/>
  <c r="AO2425" i="5"/>
  <c r="AO1452" i="5"/>
  <c r="AO1445" i="5"/>
  <c r="AO1432" i="5"/>
  <c r="AO1426" i="5"/>
  <c r="AO1201" i="5"/>
  <c r="AO1196" i="5"/>
  <c r="AO1200" i="5"/>
  <c r="AO2124" i="5"/>
  <c r="AO1450" i="5"/>
  <c r="AO1448" i="5"/>
  <c r="AO1430" i="5"/>
  <c r="AO1428" i="5"/>
  <c r="AO1479" i="5"/>
  <c r="AO1477" i="5"/>
  <c r="AO1472" i="5"/>
  <c r="AO2464" i="5"/>
  <c r="AO1353" i="5"/>
  <c r="AO1451" i="5"/>
  <c r="AO1446" i="5"/>
  <c r="AO1431" i="5"/>
  <c r="AO1183" i="5"/>
  <c r="AO1187" i="5"/>
  <c r="AO1185" i="5"/>
  <c r="AO2118" i="5"/>
  <c r="AO2089" i="5"/>
  <c r="AO1453" i="5"/>
  <c r="AO1449" i="5"/>
  <c r="AO1485" i="5"/>
  <c r="AO1484" i="5"/>
  <c r="AO1483" i="5"/>
  <c r="AO1478" i="5"/>
  <c r="AO1476" i="5"/>
  <c r="AO1469" i="5"/>
  <c r="AO1429" i="5"/>
  <c r="AO1213" i="5"/>
  <c r="AO1199" i="5"/>
  <c r="AO1454" i="5"/>
  <c r="AO1447" i="5"/>
  <c r="AO1475" i="5"/>
  <c r="AO1195" i="5"/>
  <c r="AO1209" i="5"/>
  <c r="AO1191" i="5"/>
  <c r="AO1481" i="5"/>
  <c r="AO1480" i="5"/>
  <c r="AO1474" i="5"/>
  <c r="AO1470" i="5"/>
  <c r="AO1192" i="5"/>
  <c r="AO176" i="5"/>
  <c r="AO2116" i="5"/>
  <c r="AO2424" i="5"/>
  <c r="AO2117" i="5"/>
  <c r="AO1202" i="5"/>
  <c r="AO1204" i="5"/>
  <c r="AO1610" i="5"/>
  <c r="AO1392" i="5"/>
  <c r="AO1608" i="5"/>
  <c r="AO1457" i="5"/>
  <c r="AO1456" i="5"/>
  <c r="AO1611" i="5"/>
  <c r="AO2119" i="5"/>
  <c r="AO2164" i="5"/>
  <c r="AO1455" i="5"/>
  <c r="AO1609" i="5"/>
  <c r="AO183" i="5"/>
  <c r="Z16" i="5" l="1"/>
  <c r="V1715" i="5"/>
  <c r="V1714" i="5"/>
  <c r="V1699" i="5"/>
  <c r="V1706" i="5"/>
  <c r="V1702" i="5"/>
  <c r="V1697" i="5"/>
  <c r="V1707" i="5"/>
  <c r="V1701" i="5"/>
  <c r="V1711" i="5"/>
  <c r="V1703" i="5"/>
  <c r="V1710" i="5"/>
  <c r="V1698" i="5"/>
  <c r="V1712" i="5"/>
  <c r="V1704" i="5"/>
  <c r="V1700" i="5"/>
  <c r="V1713" i="5"/>
  <c r="V1705" i="5"/>
  <c r="V1709" i="5"/>
  <c r="V1708" i="5"/>
  <c r="L17107" i="7"/>
  <c r="L17108" i="7"/>
  <c r="L17109" i="7"/>
  <c r="L17110" i="7"/>
  <c r="L17111" i="7"/>
  <c r="L17112" i="7"/>
  <c r="L17113" i="7"/>
  <c r="L17114" i="7"/>
  <c r="L17106" i="7"/>
  <c r="L17105" i="7"/>
  <c r="L17104" i="7"/>
  <c r="L17103" i="7"/>
  <c r="L17102" i="7"/>
  <c r="L17101" i="7"/>
  <c r="L17100" i="7"/>
  <c r="L17099" i="7"/>
  <c r="L17098" i="7"/>
  <c r="L17097" i="7"/>
  <c r="L17096" i="7"/>
  <c r="L17095" i="7"/>
  <c r="L17094" i="7"/>
  <c r="L17093" i="7"/>
  <c r="L17092" i="7"/>
  <c r="L17091" i="7"/>
  <c r="L17090" i="7"/>
  <c r="L17089" i="7"/>
  <c r="L17088" i="7"/>
  <c r="L17087" i="7"/>
  <c r="L17086" i="7"/>
  <c r="L17085" i="7"/>
  <c r="L17084" i="7"/>
  <c r="L17083" i="7"/>
  <c r="L17082" i="7"/>
  <c r="L17068" i="7"/>
  <c r="L17069" i="7"/>
  <c r="L17070" i="7"/>
  <c r="L17071" i="7"/>
  <c r="L17072" i="7"/>
  <c r="L17073" i="7"/>
  <c r="L17074" i="7"/>
  <c r="L17075" i="7"/>
  <c r="L17076" i="7"/>
  <c r="L17077" i="7"/>
  <c r="L17078" i="7"/>
  <c r="L17079" i="7"/>
  <c r="L17080" i="7"/>
  <c r="L17081" i="7"/>
  <c r="L17044" i="7"/>
  <c r="L17045" i="7"/>
  <c r="L17046" i="7"/>
  <c r="L17047" i="7"/>
  <c r="L17048" i="7"/>
  <c r="L17049" i="7"/>
  <c r="L17050" i="7"/>
  <c r="L17051" i="7"/>
  <c r="L17052" i="7"/>
  <c r="L17053" i="7"/>
  <c r="L17054" i="7"/>
  <c r="L17055" i="7"/>
  <c r="L17056" i="7"/>
  <c r="L17057" i="7"/>
  <c r="L17058" i="7"/>
  <c r="L17059" i="7"/>
  <c r="L17060" i="7"/>
  <c r="L17061" i="7"/>
  <c r="L17062" i="7"/>
  <c r="L17063" i="7"/>
  <c r="L17064" i="7"/>
  <c r="L17065" i="7"/>
  <c r="L17066" i="7"/>
  <c r="L17067" i="7"/>
  <c r="L17043" i="7"/>
  <c r="L17034" i="7"/>
  <c r="L17035" i="7"/>
  <c r="L17036" i="7"/>
  <c r="L17037" i="7"/>
  <c r="L17038" i="7"/>
  <c r="L17039" i="7"/>
  <c r="L17040" i="7"/>
  <c r="L17041" i="7"/>
  <c r="L17042" i="7"/>
  <c r="L17033" i="7"/>
  <c r="U607" i="5"/>
  <c r="Z607" i="5"/>
  <c r="AF607" i="5"/>
  <c r="AC607" i="5"/>
  <c r="AF606" i="5"/>
  <c r="AC606" i="5"/>
  <c r="Z606" i="5"/>
  <c r="U606" i="5"/>
  <c r="U604" i="5"/>
  <c r="U605" i="5"/>
  <c r="AF605" i="5"/>
  <c r="AC605" i="5"/>
  <c r="Z605" i="5"/>
  <c r="Z604" i="5"/>
  <c r="U603" i="5"/>
  <c r="U2160" i="5"/>
  <c r="U2161" i="5"/>
  <c r="U599" i="5"/>
  <c r="U600" i="5"/>
  <c r="U601" i="5"/>
  <c r="AC603" i="5"/>
  <c r="Z603" i="5"/>
  <c r="T602" i="5"/>
  <c r="U602" i="5"/>
  <c r="Z602" i="5"/>
  <c r="AF602" i="5"/>
  <c r="AC602" i="5"/>
  <c r="AC2161" i="5"/>
  <c r="Z2161" i="5"/>
  <c r="Z2160" i="5"/>
  <c r="AC2160" i="5"/>
  <c r="T598" i="5"/>
  <c r="T597" i="5"/>
  <c r="T2158" i="5"/>
  <c r="T2159" i="5"/>
  <c r="U597" i="5"/>
  <c r="U598" i="5"/>
  <c r="U2157" i="5"/>
  <c r="U2158" i="5"/>
  <c r="Y2159" i="5"/>
  <c r="U2159" i="5" s="1"/>
  <c r="Z2159" i="5"/>
  <c r="AF2159" i="5"/>
  <c r="AC2159" i="5"/>
  <c r="AF2158" i="5"/>
  <c r="AC2158" i="5"/>
  <c r="Z2158" i="5"/>
  <c r="Z2157" i="5"/>
  <c r="Z598" i="5"/>
  <c r="AC598" i="5"/>
  <c r="AF598" i="5"/>
  <c r="AF597" i="5"/>
  <c r="AC597" i="5"/>
  <c r="Z597" i="5"/>
  <c r="Z596" i="5"/>
  <c r="U595" i="5" l="1"/>
  <c r="U90" i="5"/>
  <c r="Z595" i="5"/>
  <c r="AC595" i="5"/>
  <c r="U594" i="5"/>
  <c r="AF90" i="5"/>
  <c r="AC90" i="5"/>
  <c r="Z90" i="5"/>
  <c r="U593" i="5"/>
  <c r="AF594" i="5"/>
  <c r="AC594" i="5"/>
  <c r="Z594" i="5"/>
  <c r="U592" i="5"/>
  <c r="Z593" i="5"/>
  <c r="AC593" i="5"/>
  <c r="U591" i="5"/>
  <c r="Z592" i="5"/>
  <c r="Z591" i="5"/>
  <c r="U590" i="5"/>
  <c r="AC590" i="5"/>
  <c r="Z590" i="5"/>
  <c r="U1604" i="5"/>
  <c r="U1605" i="5"/>
  <c r="U1606" i="5"/>
  <c r="U1607" i="5"/>
  <c r="U589" i="5"/>
  <c r="AI1604" i="5"/>
  <c r="AF1604" i="5"/>
  <c r="AC1604" i="5"/>
  <c r="Z1604" i="5"/>
  <c r="U2150" i="5"/>
  <c r="U2151" i="5"/>
  <c r="U2152" i="5"/>
  <c r="U2153" i="5"/>
  <c r="U1599" i="5"/>
  <c r="U1600" i="5"/>
  <c r="U1601" i="5"/>
  <c r="U1602" i="5"/>
  <c r="U1603" i="5"/>
  <c r="AF1747" i="5"/>
  <c r="AI1747" i="5"/>
  <c r="AC1747" i="5"/>
  <c r="Z1747" i="5"/>
  <c r="AF1746" i="5"/>
  <c r="AI1746" i="5"/>
  <c r="Z1746" i="5"/>
  <c r="AC1746" i="5"/>
  <c r="AI1745" i="5"/>
  <c r="AF1745" i="5"/>
  <c r="Z1745" i="5"/>
  <c r="AC1745" i="5"/>
  <c r="AI1744" i="5"/>
  <c r="AF1744" i="5"/>
  <c r="Z1744" i="5"/>
  <c r="AC1744" i="5"/>
  <c r="AC1743" i="5"/>
  <c r="Z1743" i="5"/>
  <c r="AC1742" i="5"/>
  <c r="Z1742" i="5"/>
  <c r="T1739" i="5"/>
  <c r="U1739" i="5"/>
  <c r="T1740" i="5"/>
  <c r="U1740" i="5"/>
  <c r="T1741" i="5"/>
  <c r="U1741" i="5"/>
  <c r="T1742" i="5"/>
  <c r="U1742" i="5"/>
  <c r="T1743" i="5"/>
  <c r="U1743" i="5"/>
  <c r="T1744" i="5"/>
  <c r="U1744" i="5"/>
  <c r="T1745" i="5"/>
  <c r="U1745" i="5"/>
  <c r="T1746" i="5"/>
  <c r="U1746" i="5"/>
  <c r="T1747" i="5"/>
  <c r="U1747" i="5"/>
  <c r="Z1739" i="5"/>
  <c r="Z1740" i="5"/>
  <c r="Z1741" i="5"/>
  <c r="AC1739" i="5"/>
  <c r="AC1740" i="5"/>
  <c r="AC1741" i="5"/>
  <c r="AF1739" i="5"/>
  <c r="AF1740" i="5"/>
  <c r="AF1741" i="5"/>
  <c r="AI1739" i="5"/>
  <c r="AI1740" i="5"/>
  <c r="AI1741" i="5"/>
  <c r="AI1737" i="5"/>
  <c r="AI1738" i="5"/>
  <c r="AF1737" i="5"/>
  <c r="AF1738" i="5"/>
  <c r="AC1737" i="5"/>
  <c r="AB1738" i="5"/>
  <c r="Z1738" i="5" s="1"/>
  <c r="AD1738" i="5"/>
  <c r="AC1738" i="5" s="1"/>
  <c r="AB1737" i="5"/>
  <c r="Z1737" i="5" s="1"/>
  <c r="T1737" i="5"/>
  <c r="U1737" i="5"/>
  <c r="T1738" i="5"/>
  <c r="U1738" i="5"/>
  <c r="AC1736" i="5"/>
  <c r="AF1736" i="5"/>
  <c r="AI1736" i="5"/>
  <c r="AA1736" i="5"/>
  <c r="Z1736" i="5" s="1"/>
  <c r="U1736" i="5"/>
  <c r="T1736" i="5"/>
  <c r="AD1734" i="5"/>
  <c r="AA1734" i="5"/>
  <c r="AA1732" i="5"/>
  <c r="T1731" i="5"/>
  <c r="U1731" i="5"/>
  <c r="Z1731" i="5"/>
  <c r="AC1731" i="5"/>
  <c r="AF1731" i="5"/>
  <c r="AI1731" i="5"/>
  <c r="Z1730" i="5"/>
  <c r="AC1730" i="5"/>
  <c r="AF1730" i="5"/>
  <c r="AI1730" i="5"/>
  <c r="U1730" i="5"/>
  <c r="T1730" i="5"/>
  <c r="T1718" i="5"/>
  <c r="T1719" i="5"/>
  <c r="U1718" i="5"/>
  <c r="U1719" i="5"/>
  <c r="Z1718" i="5"/>
  <c r="Z1719" i="5"/>
  <c r="AC1718" i="5"/>
  <c r="AC1719" i="5"/>
  <c r="AF1718" i="5"/>
  <c r="AF1719" i="5"/>
  <c r="AI1718" i="5"/>
  <c r="AI1719" i="5"/>
  <c r="T1717" i="5"/>
  <c r="U1717" i="5"/>
  <c r="Z1717" i="5"/>
  <c r="AC1717" i="5"/>
  <c r="AF1717" i="5"/>
  <c r="AI1717" i="5"/>
  <c r="AC2085" i="5"/>
  <c r="Z2085" i="5"/>
  <c r="AI2012" i="5"/>
  <c r="AF2012" i="5"/>
  <c r="AC2012" i="5"/>
  <c r="Z2012" i="5"/>
  <c r="AF1206" i="5"/>
  <c r="AF2252" i="5"/>
  <c r="AC1206" i="5"/>
  <c r="AC2252" i="5"/>
  <c r="Z1206" i="5"/>
  <c r="Z2252" i="5"/>
  <c r="Z1180" i="5"/>
  <c r="AC1180" i="5"/>
  <c r="AF1180" i="5"/>
  <c r="AF2005" i="5"/>
  <c r="AC2005" i="5"/>
  <c r="Z2005" i="5"/>
  <c r="AI2005" i="5"/>
  <c r="Z1176" i="5"/>
  <c r="AC1176" i="5"/>
  <c r="AF1176" i="5"/>
  <c r="Z2471" i="5"/>
  <c r="AC2471" i="5"/>
  <c r="AF2471" i="5"/>
  <c r="Z2019" i="5"/>
  <c r="AC2019" i="5"/>
  <c r="AF2019" i="5"/>
  <c r="Z1439" i="5" l="1"/>
  <c r="Z2463" i="5"/>
  <c r="Z1438" i="5"/>
  <c r="U1346" i="5" l="1"/>
  <c r="U1347" i="5"/>
  <c r="AF1347" i="5"/>
  <c r="AC1347" i="5"/>
  <c r="Z1347" i="5"/>
  <c r="AI1346" i="5"/>
  <c r="AF1346" i="5"/>
  <c r="AC1346" i="5"/>
  <c r="Z1346" i="5"/>
  <c r="Z1345" i="5"/>
  <c r="AC1345" i="5"/>
  <c r="AF1345" i="5"/>
  <c r="T1345" i="5"/>
  <c r="Z1150" i="5"/>
  <c r="AC1150" i="5"/>
  <c r="AF1150" i="5"/>
  <c r="AF1149" i="5"/>
  <c r="AC1149" i="5"/>
  <c r="Z1149" i="5"/>
  <c r="Z1170" i="5"/>
  <c r="AC1170" i="5"/>
  <c r="AF1170" i="5"/>
  <c r="AI1170" i="5"/>
  <c r="AI1169" i="5"/>
  <c r="AF1169" i="5"/>
  <c r="Z1169" i="5"/>
  <c r="AC1169" i="5"/>
  <c r="Z1143" i="5"/>
  <c r="AI1143" i="5"/>
  <c r="AF1143" i="5"/>
  <c r="AC1143" i="5"/>
  <c r="AI1142" i="5"/>
  <c r="AF1142" i="5"/>
  <c r="AC1142" i="5"/>
  <c r="Z1142" i="5"/>
  <c r="AI1141" i="5"/>
  <c r="AF1141" i="5"/>
  <c r="AC1141" i="5"/>
  <c r="Z1141" i="5"/>
  <c r="AI1140" i="5"/>
  <c r="AF1140" i="5"/>
  <c r="AC1140" i="5"/>
  <c r="U1140" i="5"/>
  <c r="Z1140" i="5"/>
  <c r="L10037" i="7" l="1"/>
  <c r="L10038" i="7"/>
  <c r="L10039" i="7"/>
  <c r="L10040" i="7"/>
  <c r="L10041" i="7"/>
  <c r="L10042" i="7"/>
  <c r="L10043" i="7"/>
  <c r="L10044" i="7"/>
  <c r="L10045" i="7"/>
  <c r="L10046" i="7"/>
  <c r="L10047" i="7"/>
  <c r="L10048" i="7"/>
  <c r="L10049" i="7"/>
  <c r="L10050" i="7"/>
  <c r="L10051" i="7"/>
  <c r="L10052" i="7"/>
  <c r="L10053" i="7"/>
  <c r="L10054" i="7"/>
  <c r="L10055" i="7"/>
  <c r="L10056" i="7"/>
  <c r="L10057" i="7"/>
  <c r="L10058" i="7"/>
  <c r="L10059" i="7"/>
  <c r="L10060" i="7"/>
  <c r="L10061" i="7"/>
  <c r="L10062" i="7"/>
  <c r="L10063" i="7"/>
  <c r="L10064" i="7"/>
  <c r="L10065" i="7"/>
  <c r="L10066" i="7"/>
  <c r="L10067" i="7"/>
  <c r="L10068" i="7"/>
  <c r="L10069" i="7"/>
  <c r="L10070" i="7"/>
  <c r="L10071" i="7"/>
  <c r="L10072" i="7"/>
  <c r="L10073" i="7"/>
  <c r="L10074" i="7"/>
  <c r="L10075" i="7"/>
  <c r="L10076" i="7"/>
  <c r="L10077" i="7"/>
  <c r="L10078" i="7"/>
  <c r="L10079" i="7"/>
  <c r="L10080" i="7"/>
  <c r="L10081" i="7"/>
  <c r="L10082" i="7"/>
  <c r="L10083" i="7"/>
  <c r="L10084" i="7"/>
  <c r="L10085" i="7"/>
  <c r="L10086" i="7"/>
  <c r="L10087" i="7"/>
  <c r="L10088" i="7"/>
  <c r="L10089" i="7"/>
  <c r="L10090" i="7"/>
  <c r="L10091" i="7"/>
  <c r="L10092" i="7"/>
  <c r="L10093" i="7"/>
  <c r="L10094" i="7"/>
  <c r="L10095" i="7"/>
  <c r="L10096" i="7"/>
  <c r="L10097" i="7"/>
  <c r="L10098" i="7"/>
  <c r="L10099" i="7"/>
  <c r="L10100" i="7"/>
  <c r="L10101" i="7"/>
  <c r="L10102" i="7"/>
  <c r="L10103" i="7"/>
  <c r="L10104" i="7"/>
  <c r="L10105" i="7"/>
  <c r="L10106" i="7"/>
  <c r="L10107" i="7"/>
  <c r="L10108" i="7"/>
  <c r="L10109" i="7"/>
  <c r="L10110" i="7"/>
  <c r="L10111" i="7"/>
  <c r="L10112" i="7"/>
  <c r="L10113" i="7"/>
  <c r="L10114" i="7"/>
  <c r="L10115" i="7"/>
  <c r="L10116" i="7"/>
  <c r="L10117" i="7"/>
  <c r="L10118" i="7"/>
  <c r="L10119" i="7"/>
  <c r="L10120" i="7"/>
  <c r="L10121" i="7"/>
  <c r="L10122" i="7"/>
  <c r="L10123" i="7"/>
  <c r="L10124" i="7"/>
  <c r="L10125" i="7"/>
  <c r="L10126" i="7"/>
  <c r="L10127" i="7"/>
  <c r="L10128" i="7"/>
  <c r="L10129" i="7"/>
  <c r="L10130" i="7"/>
  <c r="L10131" i="7"/>
  <c r="L10132" i="7"/>
  <c r="L10133" i="7"/>
  <c r="L10134" i="7"/>
  <c r="L10135" i="7"/>
  <c r="L10136" i="7"/>
  <c r="L10137" i="7"/>
  <c r="L10138" i="7"/>
  <c r="L10139" i="7"/>
  <c r="L10140" i="7"/>
  <c r="L10141" i="7"/>
  <c r="L10142" i="7"/>
  <c r="L10143" i="7"/>
  <c r="L10144" i="7"/>
  <c r="L10145" i="7"/>
  <c r="L10146" i="7"/>
  <c r="L10147" i="7"/>
  <c r="L10148" i="7"/>
  <c r="L10149" i="7"/>
  <c r="L10150" i="7"/>
  <c r="L10151" i="7"/>
  <c r="L10152" i="7"/>
  <c r="L10153" i="7"/>
  <c r="L10154" i="7"/>
  <c r="L10155" i="7"/>
  <c r="L10156" i="7"/>
  <c r="L10157" i="7"/>
  <c r="L10158" i="7"/>
  <c r="L10159" i="7"/>
  <c r="L10160" i="7"/>
  <c r="L10161" i="7"/>
  <c r="L10162" i="7"/>
  <c r="L10163" i="7"/>
  <c r="L10164" i="7"/>
  <c r="L10165" i="7"/>
  <c r="L10166" i="7"/>
  <c r="L10167" i="7"/>
  <c r="L10168" i="7"/>
  <c r="L10169" i="7"/>
  <c r="L10170" i="7"/>
  <c r="L10171" i="7"/>
  <c r="L10172" i="7"/>
  <c r="L10173" i="7"/>
  <c r="L10174" i="7"/>
  <c r="L10175" i="7"/>
  <c r="L10176" i="7"/>
  <c r="L10177" i="7"/>
  <c r="L10178" i="7"/>
  <c r="L10179" i="7"/>
  <c r="L10180" i="7"/>
  <c r="L10181" i="7"/>
  <c r="L10182" i="7"/>
  <c r="L10183" i="7"/>
  <c r="L10184" i="7"/>
  <c r="L10185" i="7"/>
  <c r="L10186" i="7"/>
  <c r="L10187" i="7"/>
  <c r="L10188" i="7"/>
  <c r="L10189" i="7"/>
  <c r="L10190" i="7"/>
  <c r="L10191" i="7"/>
  <c r="L10192" i="7"/>
  <c r="L10193" i="7"/>
  <c r="L10194" i="7"/>
  <c r="L10195" i="7"/>
  <c r="L10196" i="7"/>
  <c r="L10197" i="7"/>
  <c r="L10198" i="7"/>
  <c r="L10199" i="7"/>
  <c r="L10200" i="7"/>
  <c r="L10201" i="7"/>
  <c r="L10202" i="7"/>
  <c r="L10203" i="7"/>
  <c r="L10204" i="7"/>
  <c r="L10205" i="7"/>
  <c r="L10206" i="7"/>
  <c r="L10207" i="7"/>
  <c r="L10208" i="7"/>
  <c r="L10209" i="7"/>
  <c r="L10210" i="7"/>
  <c r="L10211" i="7"/>
  <c r="L10212" i="7"/>
  <c r="L10213" i="7"/>
  <c r="L10214" i="7"/>
  <c r="L10215" i="7"/>
  <c r="L10216" i="7"/>
  <c r="L10217" i="7"/>
  <c r="L10218" i="7"/>
  <c r="L10219" i="7"/>
  <c r="L10220" i="7"/>
  <c r="L10221" i="7"/>
  <c r="L10222" i="7"/>
  <c r="L10223" i="7"/>
  <c r="L10224" i="7"/>
  <c r="L10225" i="7"/>
  <c r="L10226" i="7"/>
  <c r="L10227" i="7"/>
  <c r="L10228" i="7"/>
  <c r="L10229" i="7"/>
  <c r="L10230" i="7"/>
  <c r="L10231" i="7"/>
  <c r="L10232" i="7"/>
  <c r="L10233" i="7"/>
  <c r="L10234" i="7"/>
  <c r="L10235" i="7"/>
  <c r="L10236" i="7"/>
  <c r="L10237" i="7"/>
  <c r="L10238" i="7"/>
  <c r="L10239" i="7"/>
  <c r="L10240" i="7"/>
  <c r="L10241" i="7"/>
  <c r="L10242" i="7"/>
  <c r="L10243" i="7"/>
  <c r="L10244" i="7"/>
  <c r="L10245" i="7"/>
  <c r="L10246" i="7"/>
  <c r="L10247" i="7"/>
  <c r="L10248" i="7"/>
  <c r="L10249" i="7"/>
  <c r="L10250" i="7"/>
  <c r="L10251" i="7"/>
  <c r="L10252" i="7"/>
  <c r="L10253" i="7"/>
  <c r="L10254" i="7"/>
  <c r="L10255" i="7"/>
  <c r="L10256" i="7"/>
  <c r="L10257" i="7"/>
  <c r="L10258" i="7"/>
  <c r="L10259" i="7"/>
  <c r="L10260" i="7"/>
  <c r="L10261" i="7"/>
  <c r="L10262" i="7"/>
  <c r="L10263" i="7"/>
  <c r="L10264" i="7"/>
  <c r="L10265" i="7"/>
  <c r="L10266" i="7"/>
  <c r="L10267" i="7"/>
  <c r="L10268" i="7"/>
  <c r="L10269" i="7"/>
  <c r="L10270" i="7"/>
  <c r="L10271" i="7"/>
  <c r="L10272" i="7"/>
  <c r="L10273" i="7"/>
  <c r="L10274" i="7"/>
  <c r="L10275" i="7"/>
  <c r="L10276" i="7"/>
  <c r="L10277" i="7"/>
  <c r="L10278" i="7"/>
  <c r="L10279" i="7"/>
  <c r="L10280" i="7"/>
  <c r="L10281" i="7"/>
  <c r="L10282" i="7"/>
  <c r="L10283" i="7"/>
  <c r="L10284" i="7"/>
  <c r="L10285" i="7"/>
  <c r="L10286" i="7"/>
  <c r="L10287" i="7"/>
  <c r="L10288" i="7"/>
  <c r="L10289" i="7"/>
  <c r="L10290" i="7"/>
  <c r="L10291" i="7"/>
  <c r="L10292" i="7"/>
  <c r="L10293" i="7"/>
  <c r="L10294" i="7"/>
  <c r="L10295" i="7"/>
  <c r="L10296" i="7"/>
  <c r="L10297" i="7"/>
  <c r="L10298" i="7"/>
  <c r="L10299" i="7"/>
  <c r="L10300" i="7"/>
  <c r="L10301" i="7"/>
  <c r="L10302" i="7"/>
  <c r="L10303" i="7"/>
  <c r="L10304" i="7"/>
  <c r="L10305" i="7"/>
  <c r="L10306" i="7"/>
  <c r="L10307" i="7"/>
  <c r="L10308" i="7"/>
  <c r="L10309" i="7"/>
  <c r="L10310" i="7"/>
  <c r="L10311" i="7"/>
  <c r="L10312" i="7"/>
  <c r="L10313" i="7"/>
  <c r="L10314" i="7"/>
  <c r="L10315" i="7"/>
  <c r="L10316" i="7"/>
  <c r="L10317" i="7"/>
  <c r="L10318" i="7"/>
  <c r="L10319" i="7"/>
  <c r="L10320" i="7"/>
  <c r="L10321" i="7"/>
  <c r="L10322" i="7"/>
  <c r="L10323" i="7"/>
  <c r="L10324" i="7"/>
  <c r="L10325" i="7"/>
  <c r="L10326" i="7"/>
  <c r="L10327" i="7"/>
  <c r="L10328" i="7"/>
  <c r="L10329" i="7"/>
  <c r="L10330" i="7"/>
  <c r="L10331" i="7"/>
  <c r="L10332" i="7"/>
  <c r="L10333" i="7"/>
  <c r="L10334" i="7"/>
  <c r="L10335" i="7"/>
  <c r="L10336" i="7"/>
  <c r="L10337" i="7"/>
  <c r="L10338" i="7"/>
  <c r="L10339" i="7"/>
  <c r="L10340" i="7"/>
  <c r="L10341" i="7"/>
  <c r="L10342" i="7"/>
  <c r="L10343" i="7"/>
  <c r="L10344" i="7"/>
  <c r="L10345" i="7"/>
  <c r="L10346" i="7"/>
  <c r="L10347" i="7"/>
  <c r="L10348" i="7"/>
  <c r="L10349" i="7"/>
  <c r="L10350" i="7"/>
  <c r="L10351" i="7"/>
  <c r="L10352" i="7"/>
  <c r="L10353" i="7"/>
  <c r="L10354" i="7"/>
  <c r="L10355" i="7"/>
  <c r="L10356" i="7"/>
  <c r="L10357" i="7"/>
  <c r="L10358" i="7"/>
  <c r="L10359" i="7"/>
  <c r="L10360" i="7"/>
  <c r="L10361" i="7"/>
  <c r="L10362" i="7"/>
  <c r="L10363" i="7"/>
  <c r="L10364" i="7"/>
  <c r="L10365" i="7"/>
  <c r="L10366" i="7"/>
  <c r="L10367" i="7"/>
  <c r="L10368" i="7"/>
  <c r="L10369" i="7"/>
  <c r="L10370" i="7"/>
  <c r="L10371" i="7"/>
  <c r="L10372" i="7"/>
  <c r="L10373" i="7"/>
  <c r="L10374" i="7"/>
  <c r="L10375" i="7"/>
  <c r="L10376" i="7"/>
  <c r="L10377" i="7"/>
  <c r="L10378" i="7"/>
  <c r="L10379" i="7"/>
  <c r="L10380" i="7"/>
  <c r="L10381" i="7"/>
  <c r="L10382" i="7"/>
  <c r="L10383" i="7"/>
  <c r="L10384" i="7"/>
  <c r="L10385" i="7"/>
  <c r="L10386" i="7"/>
  <c r="L10387" i="7"/>
  <c r="L10388" i="7"/>
  <c r="L10389" i="7"/>
  <c r="L10390" i="7"/>
  <c r="L10391" i="7"/>
  <c r="L10392" i="7"/>
  <c r="L10393" i="7"/>
  <c r="L10394" i="7"/>
  <c r="L10395" i="7"/>
  <c r="L10396" i="7"/>
  <c r="L10397" i="7"/>
  <c r="L10398" i="7"/>
  <c r="L10399" i="7"/>
  <c r="L10400" i="7"/>
  <c r="L10401" i="7"/>
  <c r="L10402" i="7"/>
  <c r="L10403" i="7"/>
  <c r="L10404" i="7"/>
  <c r="L10405" i="7"/>
  <c r="L10406" i="7"/>
  <c r="L10407" i="7"/>
  <c r="L10408" i="7"/>
  <c r="L10409" i="7"/>
  <c r="L10410" i="7"/>
  <c r="L10411" i="7"/>
  <c r="L10412" i="7"/>
  <c r="L10413" i="7"/>
  <c r="L10414" i="7"/>
  <c r="L10415" i="7"/>
  <c r="L10416" i="7"/>
  <c r="L10417" i="7"/>
  <c r="L10418" i="7"/>
  <c r="L10419" i="7"/>
  <c r="L10420" i="7"/>
  <c r="L10421" i="7"/>
  <c r="L10422" i="7"/>
  <c r="L10423" i="7"/>
  <c r="L10424" i="7"/>
  <c r="L10425" i="7"/>
  <c r="L10426" i="7"/>
  <c r="L10427" i="7"/>
  <c r="L10428" i="7"/>
  <c r="L10429" i="7"/>
  <c r="L10430" i="7"/>
  <c r="L10431" i="7"/>
  <c r="L10432" i="7"/>
  <c r="L10433" i="7"/>
  <c r="L10434" i="7"/>
  <c r="L10435" i="7"/>
  <c r="L10436" i="7"/>
  <c r="L10437" i="7"/>
  <c r="L10438" i="7"/>
  <c r="L10439" i="7"/>
  <c r="L10440" i="7"/>
  <c r="L10441" i="7"/>
  <c r="L10442" i="7"/>
  <c r="L10443" i="7"/>
  <c r="L10444" i="7"/>
  <c r="L10445" i="7"/>
  <c r="L10446" i="7"/>
  <c r="L10447" i="7"/>
  <c r="L10448" i="7"/>
  <c r="L10449" i="7"/>
  <c r="L10450" i="7"/>
  <c r="L10451" i="7"/>
  <c r="L10452" i="7"/>
  <c r="L10453" i="7"/>
  <c r="L10454" i="7"/>
  <c r="L10455" i="7"/>
  <c r="L10456" i="7"/>
  <c r="L10457" i="7"/>
  <c r="L10458" i="7"/>
  <c r="L10459" i="7"/>
  <c r="L10460" i="7"/>
  <c r="L10461" i="7"/>
  <c r="L10462" i="7"/>
  <c r="L10463" i="7"/>
  <c r="L10464" i="7"/>
  <c r="L10465" i="7"/>
  <c r="L10466" i="7"/>
  <c r="L10467" i="7"/>
  <c r="L10468" i="7"/>
  <c r="L10469" i="7"/>
  <c r="L10470" i="7"/>
  <c r="L10471" i="7"/>
  <c r="L10472" i="7"/>
  <c r="L10473" i="7"/>
  <c r="L10474" i="7"/>
  <c r="L10475" i="7"/>
  <c r="L10476" i="7"/>
  <c r="L10477" i="7"/>
  <c r="L10478" i="7"/>
  <c r="L10479" i="7"/>
  <c r="L10480" i="7"/>
  <c r="L10481" i="7"/>
  <c r="L10482" i="7"/>
  <c r="L10483" i="7"/>
  <c r="L10484" i="7"/>
  <c r="L10485" i="7"/>
  <c r="L10486" i="7"/>
  <c r="L10487" i="7"/>
  <c r="L10488" i="7"/>
  <c r="L10489" i="7"/>
  <c r="L10490" i="7"/>
  <c r="L10491" i="7"/>
  <c r="L10492" i="7"/>
  <c r="L10493" i="7"/>
  <c r="L10494" i="7"/>
  <c r="L10495" i="7"/>
  <c r="L10496" i="7"/>
  <c r="L10497" i="7"/>
  <c r="L10498" i="7"/>
  <c r="L10499" i="7"/>
  <c r="L10500" i="7"/>
  <c r="L10501" i="7"/>
  <c r="L10502" i="7"/>
  <c r="L10503" i="7"/>
  <c r="L10504" i="7"/>
  <c r="L10505" i="7"/>
  <c r="L10506" i="7"/>
  <c r="L10507" i="7"/>
  <c r="L10508" i="7"/>
  <c r="L10509" i="7"/>
  <c r="L10510" i="7"/>
  <c r="L10511" i="7"/>
  <c r="L10512" i="7"/>
  <c r="L10513" i="7"/>
  <c r="L10514" i="7"/>
  <c r="L10515" i="7"/>
  <c r="L10516" i="7"/>
  <c r="L10517" i="7"/>
  <c r="L10518" i="7"/>
  <c r="L10519" i="7"/>
  <c r="L10520" i="7"/>
  <c r="L10521" i="7"/>
  <c r="L10522" i="7"/>
  <c r="L10523" i="7"/>
  <c r="L10524" i="7"/>
  <c r="L10525" i="7"/>
  <c r="L10526" i="7"/>
  <c r="L10527" i="7"/>
  <c r="L10528" i="7"/>
  <c r="L10529" i="7"/>
  <c r="L10530" i="7"/>
  <c r="L10531" i="7"/>
  <c r="L10532" i="7"/>
  <c r="L10533" i="7"/>
  <c r="L10534" i="7"/>
  <c r="L10535" i="7"/>
  <c r="L10536" i="7"/>
  <c r="L10537" i="7"/>
  <c r="L10538" i="7"/>
  <c r="L10539" i="7"/>
  <c r="L10540" i="7"/>
  <c r="L10541" i="7"/>
  <c r="L10542" i="7"/>
  <c r="L10543" i="7"/>
  <c r="L10544" i="7"/>
  <c r="L10545" i="7"/>
  <c r="L10546" i="7"/>
  <c r="L10547" i="7"/>
  <c r="L10548" i="7"/>
  <c r="L10549" i="7"/>
  <c r="L10550" i="7"/>
  <c r="L10551" i="7"/>
  <c r="L10552" i="7"/>
  <c r="L10553" i="7"/>
  <c r="L10554" i="7"/>
  <c r="L10555" i="7"/>
  <c r="L10556" i="7"/>
  <c r="L10557" i="7"/>
  <c r="L10558" i="7"/>
  <c r="L10559" i="7"/>
  <c r="L10560" i="7"/>
  <c r="L10561" i="7"/>
  <c r="L10562" i="7"/>
  <c r="L10563" i="7"/>
  <c r="L10564" i="7"/>
  <c r="L10565" i="7"/>
  <c r="L10566" i="7"/>
  <c r="L10567" i="7"/>
  <c r="L10568" i="7"/>
  <c r="L10569" i="7"/>
  <c r="L10570" i="7"/>
  <c r="L10571" i="7"/>
  <c r="L10572" i="7"/>
  <c r="L10573" i="7"/>
  <c r="L10574" i="7"/>
  <c r="L10575" i="7"/>
  <c r="L10576" i="7"/>
  <c r="L10577" i="7"/>
  <c r="L10578" i="7"/>
  <c r="L10579" i="7"/>
  <c r="L10580" i="7"/>
  <c r="L10581" i="7"/>
  <c r="L10582" i="7"/>
  <c r="L10583" i="7"/>
  <c r="L10584" i="7"/>
  <c r="L10585" i="7"/>
  <c r="L10586" i="7"/>
  <c r="L10587" i="7"/>
  <c r="L10588" i="7"/>
  <c r="L10589" i="7"/>
  <c r="L10590" i="7"/>
  <c r="L10591" i="7"/>
  <c r="L10592" i="7"/>
  <c r="L10593" i="7"/>
  <c r="L10594" i="7"/>
  <c r="L10595" i="7"/>
  <c r="L10596" i="7"/>
  <c r="L10597" i="7"/>
  <c r="L10598" i="7"/>
  <c r="L10599" i="7"/>
  <c r="L10600" i="7"/>
  <c r="L10601" i="7"/>
  <c r="L10602" i="7"/>
  <c r="L10603" i="7"/>
  <c r="L10604" i="7"/>
  <c r="L10605" i="7"/>
  <c r="L10606" i="7"/>
  <c r="L10607" i="7"/>
  <c r="L10608" i="7"/>
  <c r="L10609" i="7"/>
  <c r="L10610" i="7"/>
  <c r="L10611" i="7"/>
  <c r="L10612" i="7"/>
  <c r="L10613" i="7"/>
  <c r="L10614" i="7"/>
  <c r="L10615" i="7"/>
  <c r="L10616" i="7"/>
  <c r="L10617" i="7"/>
  <c r="L10618" i="7"/>
  <c r="L10619" i="7"/>
  <c r="L10620" i="7"/>
  <c r="L10621" i="7"/>
  <c r="L10622" i="7"/>
  <c r="L10623" i="7"/>
  <c r="L10624" i="7"/>
  <c r="L10625" i="7"/>
  <c r="L10626" i="7"/>
  <c r="L10627" i="7"/>
  <c r="L10628" i="7"/>
  <c r="L10629" i="7"/>
  <c r="L10630" i="7"/>
  <c r="L10631" i="7"/>
  <c r="L10632" i="7"/>
  <c r="L10633" i="7"/>
  <c r="L10634" i="7"/>
  <c r="L10635" i="7"/>
  <c r="L10636" i="7"/>
  <c r="L10637" i="7"/>
  <c r="L10638" i="7"/>
  <c r="L10639" i="7"/>
  <c r="L10640" i="7"/>
  <c r="L10641" i="7"/>
  <c r="L10642" i="7"/>
  <c r="L10643" i="7"/>
  <c r="L10644" i="7"/>
  <c r="L10645" i="7"/>
  <c r="L10646" i="7"/>
  <c r="L10647" i="7"/>
  <c r="L10648" i="7"/>
  <c r="L10649" i="7"/>
  <c r="L10650" i="7"/>
  <c r="L10651" i="7"/>
  <c r="L10652" i="7"/>
  <c r="L10653" i="7"/>
  <c r="L10654" i="7"/>
  <c r="L10655" i="7"/>
  <c r="L10656" i="7"/>
  <c r="L10657" i="7"/>
  <c r="L10658" i="7"/>
  <c r="L10659" i="7"/>
  <c r="L10660" i="7"/>
  <c r="L10661" i="7"/>
  <c r="L10662" i="7"/>
  <c r="L10663" i="7"/>
  <c r="L10664" i="7"/>
  <c r="L10665" i="7"/>
  <c r="L10666" i="7"/>
  <c r="L10667" i="7"/>
  <c r="L10668" i="7"/>
  <c r="L10669" i="7"/>
  <c r="L10670" i="7"/>
  <c r="L10671" i="7"/>
  <c r="L10672" i="7"/>
  <c r="L10673" i="7"/>
  <c r="L10674" i="7"/>
  <c r="L10675" i="7"/>
  <c r="L10676" i="7"/>
  <c r="L10677" i="7"/>
  <c r="L10678" i="7"/>
  <c r="L10679" i="7"/>
  <c r="L10680" i="7"/>
  <c r="L10681" i="7"/>
  <c r="L10682" i="7"/>
  <c r="L10683" i="7"/>
  <c r="L10684" i="7"/>
  <c r="L10685" i="7"/>
  <c r="L10686" i="7"/>
  <c r="L10687" i="7"/>
  <c r="L10688" i="7"/>
  <c r="L10689" i="7"/>
  <c r="L10690" i="7"/>
  <c r="L10691" i="7"/>
  <c r="L10692" i="7"/>
  <c r="L10693" i="7"/>
  <c r="L10694" i="7"/>
  <c r="L10695" i="7"/>
  <c r="L10696" i="7"/>
  <c r="L10697" i="7"/>
  <c r="L10698" i="7"/>
  <c r="L10699" i="7"/>
  <c r="L10700" i="7"/>
  <c r="L10701" i="7"/>
  <c r="L10702" i="7"/>
  <c r="L10703" i="7"/>
  <c r="L10704" i="7"/>
  <c r="L10705" i="7"/>
  <c r="L10706" i="7"/>
  <c r="L10707" i="7"/>
  <c r="L10708" i="7"/>
  <c r="L10709" i="7"/>
  <c r="L10710" i="7"/>
  <c r="L10711" i="7"/>
  <c r="L10712" i="7"/>
  <c r="L10713" i="7"/>
  <c r="L10714" i="7"/>
  <c r="L10715" i="7"/>
  <c r="L10716" i="7"/>
  <c r="L10717" i="7"/>
  <c r="L10718" i="7"/>
  <c r="L10719" i="7"/>
  <c r="L10720" i="7"/>
  <c r="L10721" i="7"/>
  <c r="L10722" i="7"/>
  <c r="L10723" i="7"/>
  <c r="L10724" i="7"/>
  <c r="L10725" i="7"/>
  <c r="L10726" i="7"/>
  <c r="L10727" i="7"/>
  <c r="L10728" i="7"/>
  <c r="L10729" i="7"/>
  <c r="L10730" i="7"/>
  <c r="L10731" i="7"/>
  <c r="L10732" i="7"/>
  <c r="L10733" i="7"/>
  <c r="L10734" i="7"/>
  <c r="L10735" i="7"/>
  <c r="L10736" i="7"/>
  <c r="L10737" i="7"/>
  <c r="L10738" i="7"/>
  <c r="L10739" i="7"/>
  <c r="L10740" i="7"/>
  <c r="L10741" i="7"/>
  <c r="L10742" i="7"/>
  <c r="L10743" i="7"/>
  <c r="L10744" i="7"/>
  <c r="L10745" i="7"/>
  <c r="L10746" i="7"/>
  <c r="L10747" i="7"/>
  <c r="L10748" i="7"/>
  <c r="L10749" i="7"/>
  <c r="L10750" i="7"/>
  <c r="L10751" i="7"/>
  <c r="L10752" i="7"/>
  <c r="L10753" i="7"/>
  <c r="L10754" i="7"/>
  <c r="L10755" i="7"/>
  <c r="L10756" i="7"/>
  <c r="L10757" i="7"/>
  <c r="L10758" i="7"/>
  <c r="L10759" i="7"/>
  <c r="L10760" i="7"/>
  <c r="L10761" i="7"/>
  <c r="L10762" i="7"/>
  <c r="L10763" i="7"/>
  <c r="L10764" i="7"/>
  <c r="L10765" i="7"/>
  <c r="L10766" i="7"/>
  <c r="L10767" i="7"/>
  <c r="L10768" i="7"/>
  <c r="L10769" i="7"/>
  <c r="L10770" i="7"/>
  <c r="L10771" i="7"/>
  <c r="L10772" i="7"/>
  <c r="L10773" i="7"/>
  <c r="L10774" i="7"/>
  <c r="L10775" i="7"/>
  <c r="L10776" i="7"/>
  <c r="L10777" i="7"/>
  <c r="L10778" i="7"/>
  <c r="L10779" i="7"/>
  <c r="L10780" i="7"/>
  <c r="L10781" i="7"/>
  <c r="L10782" i="7"/>
  <c r="L10783" i="7"/>
  <c r="L10784" i="7"/>
  <c r="L10785" i="7"/>
  <c r="L10786" i="7"/>
  <c r="L10787" i="7"/>
  <c r="L10788" i="7"/>
  <c r="L10789" i="7"/>
  <c r="L10790" i="7"/>
  <c r="L10791" i="7"/>
  <c r="L10792" i="7"/>
  <c r="L10793" i="7"/>
  <c r="L10794" i="7"/>
  <c r="L10795" i="7"/>
  <c r="L10796" i="7"/>
  <c r="L10797" i="7"/>
  <c r="L10798" i="7"/>
  <c r="L10799" i="7"/>
  <c r="L10800" i="7"/>
  <c r="L10801" i="7"/>
  <c r="L10802" i="7"/>
  <c r="L10803" i="7"/>
  <c r="L10804" i="7"/>
  <c r="L10805" i="7"/>
  <c r="L10806" i="7"/>
  <c r="L10807" i="7"/>
  <c r="L10808" i="7"/>
  <c r="L10809" i="7"/>
  <c r="L10810" i="7"/>
  <c r="L10811" i="7"/>
  <c r="L10812" i="7"/>
  <c r="L10813" i="7"/>
  <c r="L10814" i="7"/>
  <c r="L10815" i="7"/>
  <c r="L10816" i="7"/>
  <c r="L10817" i="7"/>
  <c r="L10818" i="7"/>
  <c r="L10819" i="7"/>
  <c r="L10820" i="7"/>
  <c r="L10821" i="7"/>
  <c r="L10822" i="7"/>
  <c r="L10823" i="7"/>
  <c r="L10824" i="7"/>
  <c r="L10825" i="7"/>
  <c r="L10826" i="7"/>
  <c r="L10827" i="7"/>
  <c r="L10828" i="7"/>
  <c r="L10829" i="7"/>
  <c r="L10830" i="7"/>
  <c r="L10831" i="7"/>
  <c r="L10832" i="7"/>
  <c r="L10833" i="7"/>
  <c r="L10834" i="7"/>
  <c r="L10835" i="7"/>
  <c r="L10836" i="7"/>
  <c r="L10837" i="7"/>
  <c r="L10838" i="7"/>
  <c r="L10839" i="7"/>
  <c r="L10840" i="7"/>
  <c r="L10841" i="7"/>
  <c r="L10842" i="7"/>
  <c r="L10843" i="7"/>
  <c r="L10844" i="7"/>
  <c r="L10845" i="7"/>
  <c r="L10846" i="7"/>
  <c r="L10847" i="7"/>
  <c r="L10848" i="7"/>
  <c r="L10849" i="7"/>
  <c r="L10850" i="7"/>
  <c r="L10851" i="7"/>
  <c r="L10852" i="7"/>
  <c r="L10853" i="7"/>
  <c r="L10854" i="7"/>
  <c r="L10855" i="7"/>
  <c r="L10856" i="7"/>
  <c r="L10857" i="7"/>
  <c r="L10858" i="7"/>
  <c r="L10859" i="7"/>
  <c r="L10860" i="7"/>
  <c r="L10861" i="7"/>
  <c r="L10862" i="7"/>
  <c r="L10863" i="7"/>
  <c r="L10864" i="7"/>
  <c r="L10865" i="7"/>
  <c r="L10866" i="7"/>
  <c r="L10867" i="7"/>
  <c r="L10868" i="7"/>
  <c r="L10869" i="7"/>
  <c r="L10870" i="7"/>
  <c r="L10871" i="7"/>
  <c r="L10872" i="7"/>
  <c r="L10873" i="7"/>
  <c r="L10874" i="7"/>
  <c r="L10875" i="7"/>
  <c r="L10876" i="7"/>
  <c r="L10877" i="7"/>
  <c r="L10878" i="7"/>
  <c r="L10879" i="7"/>
  <c r="L10880" i="7"/>
  <c r="L10881" i="7"/>
  <c r="L10882" i="7"/>
  <c r="L10883" i="7"/>
  <c r="L10884" i="7"/>
  <c r="L10885" i="7"/>
  <c r="L10886" i="7"/>
  <c r="L10887" i="7"/>
  <c r="L10888" i="7"/>
  <c r="L10889" i="7"/>
  <c r="L10890" i="7"/>
  <c r="L10891" i="7"/>
  <c r="L10892" i="7"/>
  <c r="L10893" i="7"/>
  <c r="L10894" i="7"/>
  <c r="L10895" i="7"/>
  <c r="L10896" i="7"/>
  <c r="L10897" i="7"/>
  <c r="L10898" i="7"/>
  <c r="L10899" i="7"/>
  <c r="L10900" i="7"/>
  <c r="L10901" i="7"/>
  <c r="L10902" i="7"/>
  <c r="L10903" i="7"/>
  <c r="L10904" i="7"/>
  <c r="L10905" i="7"/>
  <c r="L10906" i="7"/>
  <c r="L10907" i="7"/>
  <c r="L10908" i="7"/>
  <c r="L10909" i="7"/>
  <c r="L10910" i="7"/>
  <c r="L10911" i="7"/>
  <c r="L10912" i="7"/>
  <c r="L10913" i="7"/>
  <c r="L10914" i="7"/>
  <c r="L10915" i="7"/>
  <c r="L10916" i="7"/>
  <c r="L10917" i="7"/>
  <c r="L10918" i="7"/>
  <c r="L10919" i="7"/>
  <c r="L10920" i="7"/>
  <c r="L10921" i="7"/>
  <c r="L10922" i="7"/>
  <c r="L10923" i="7"/>
  <c r="L10924" i="7"/>
  <c r="L10925" i="7"/>
  <c r="L10926" i="7"/>
  <c r="L10927" i="7"/>
  <c r="L10928" i="7"/>
  <c r="L10929" i="7"/>
  <c r="L10930" i="7"/>
  <c r="L10931" i="7"/>
  <c r="L10932" i="7"/>
  <c r="L10933" i="7"/>
  <c r="L10934" i="7"/>
  <c r="L10935" i="7"/>
  <c r="L10936" i="7"/>
  <c r="L10937" i="7"/>
  <c r="L10938" i="7"/>
  <c r="L10939" i="7"/>
  <c r="L10940" i="7"/>
  <c r="L10941" i="7"/>
  <c r="L10942" i="7"/>
  <c r="L10943" i="7"/>
  <c r="L10944" i="7"/>
  <c r="L10945" i="7"/>
  <c r="L10946" i="7"/>
  <c r="L10947" i="7"/>
  <c r="L10948" i="7"/>
  <c r="L10949" i="7"/>
  <c r="L10950" i="7"/>
  <c r="L10951" i="7"/>
  <c r="L10952" i="7"/>
  <c r="L10953" i="7"/>
  <c r="L10954" i="7"/>
  <c r="L10955" i="7"/>
  <c r="L10956" i="7"/>
  <c r="L10957" i="7"/>
  <c r="L10958" i="7"/>
  <c r="L10959" i="7"/>
  <c r="L10960" i="7"/>
  <c r="L10961" i="7"/>
  <c r="L10962" i="7"/>
  <c r="L10963" i="7"/>
  <c r="L10964" i="7"/>
  <c r="L10965" i="7"/>
  <c r="L10966" i="7"/>
  <c r="L10967" i="7"/>
  <c r="L10968" i="7"/>
  <c r="L10969" i="7"/>
  <c r="L10970" i="7"/>
  <c r="L10971" i="7"/>
  <c r="L10972" i="7"/>
  <c r="L10973" i="7"/>
  <c r="L10974" i="7"/>
  <c r="L10975" i="7"/>
  <c r="L10976" i="7"/>
  <c r="L10977" i="7"/>
  <c r="L10978" i="7"/>
  <c r="L10979" i="7"/>
  <c r="L10980" i="7"/>
  <c r="L10981" i="7"/>
  <c r="L10982" i="7"/>
  <c r="L10983" i="7"/>
  <c r="L10984" i="7"/>
  <c r="L10985" i="7"/>
  <c r="L10986" i="7"/>
  <c r="L10987" i="7"/>
  <c r="L10988" i="7"/>
  <c r="L10989" i="7"/>
  <c r="L10990" i="7"/>
  <c r="L10991" i="7"/>
  <c r="L10992" i="7"/>
  <c r="L10993" i="7"/>
  <c r="L10994" i="7"/>
  <c r="L10995" i="7"/>
  <c r="L10996" i="7"/>
  <c r="L10997" i="7"/>
  <c r="L10998" i="7"/>
  <c r="L10999" i="7"/>
  <c r="L11000" i="7"/>
  <c r="L11001" i="7"/>
  <c r="L11002" i="7"/>
  <c r="L11003" i="7"/>
  <c r="L11004" i="7"/>
  <c r="L11005" i="7"/>
  <c r="L11006" i="7"/>
  <c r="L11007" i="7"/>
  <c r="L11008" i="7"/>
  <c r="L11009" i="7"/>
  <c r="L11010" i="7"/>
  <c r="L11011" i="7"/>
  <c r="L11012" i="7"/>
  <c r="L11013" i="7"/>
  <c r="L11014" i="7"/>
  <c r="L11015" i="7"/>
  <c r="L11016" i="7"/>
  <c r="L11017" i="7"/>
  <c r="L11018" i="7"/>
  <c r="L11019" i="7"/>
  <c r="L11020" i="7"/>
  <c r="L11021" i="7"/>
  <c r="L11022" i="7"/>
  <c r="L11023" i="7"/>
  <c r="L11024" i="7"/>
  <c r="L11025" i="7"/>
  <c r="L11026" i="7"/>
  <c r="L11027" i="7"/>
  <c r="L11028" i="7"/>
  <c r="L11029" i="7"/>
  <c r="L11030" i="7"/>
  <c r="L11031" i="7"/>
  <c r="L11032" i="7"/>
  <c r="L11033" i="7"/>
  <c r="L11034" i="7"/>
  <c r="L11035" i="7"/>
  <c r="L11036" i="7"/>
  <c r="L11037" i="7"/>
  <c r="L11038" i="7"/>
  <c r="L11039" i="7"/>
  <c r="L11040" i="7"/>
  <c r="L11041" i="7"/>
  <c r="L11042" i="7"/>
  <c r="L11043" i="7"/>
  <c r="L11044" i="7"/>
  <c r="L11045" i="7"/>
  <c r="L11046" i="7"/>
  <c r="L11047" i="7"/>
  <c r="L11048" i="7"/>
  <c r="L11049" i="7"/>
  <c r="L11050" i="7"/>
  <c r="L11051" i="7"/>
  <c r="L11052" i="7"/>
  <c r="L11053" i="7"/>
  <c r="L11054" i="7"/>
  <c r="L11055" i="7"/>
  <c r="L11056" i="7"/>
  <c r="L11057" i="7"/>
  <c r="L11058" i="7"/>
  <c r="L11059" i="7"/>
  <c r="L11060" i="7"/>
  <c r="L11061" i="7"/>
  <c r="L11062" i="7"/>
  <c r="L11063" i="7"/>
  <c r="L11064" i="7"/>
  <c r="L11065" i="7"/>
  <c r="L11066" i="7"/>
  <c r="L11067" i="7"/>
  <c r="L11068" i="7"/>
  <c r="L11069" i="7"/>
  <c r="L11070" i="7"/>
  <c r="L11071" i="7"/>
  <c r="L11072" i="7"/>
  <c r="L11073" i="7"/>
  <c r="L11074" i="7"/>
  <c r="L11075" i="7"/>
  <c r="L11076" i="7"/>
  <c r="L11077" i="7"/>
  <c r="L11078" i="7"/>
  <c r="L11079" i="7"/>
  <c r="L11080" i="7"/>
  <c r="L11081" i="7"/>
  <c r="L11082" i="7"/>
  <c r="L11083" i="7"/>
  <c r="L11084" i="7"/>
  <c r="L11085" i="7"/>
  <c r="L11086" i="7"/>
  <c r="L11087" i="7"/>
  <c r="L11088" i="7"/>
  <c r="L11089" i="7"/>
  <c r="L11090" i="7"/>
  <c r="L11091" i="7"/>
  <c r="L11092" i="7"/>
  <c r="L11093" i="7"/>
  <c r="L11094" i="7"/>
  <c r="L11095" i="7"/>
  <c r="L11096" i="7"/>
  <c r="L11097" i="7"/>
  <c r="L11098" i="7"/>
  <c r="L11099" i="7"/>
  <c r="L11100" i="7"/>
  <c r="L11101" i="7"/>
  <c r="L11102" i="7"/>
  <c r="L11103" i="7"/>
  <c r="L11104" i="7"/>
  <c r="L11105" i="7"/>
  <c r="L11106" i="7"/>
  <c r="L11107" i="7"/>
  <c r="L11108" i="7"/>
  <c r="L11109" i="7"/>
  <c r="L11110" i="7"/>
  <c r="L11111" i="7"/>
  <c r="L11112" i="7"/>
  <c r="L11113" i="7"/>
  <c r="L11114" i="7"/>
  <c r="L11115" i="7"/>
  <c r="L11116" i="7"/>
  <c r="L11117" i="7"/>
  <c r="L11118" i="7"/>
  <c r="L11119" i="7"/>
  <c r="L11120" i="7"/>
  <c r="L11121" i="7"/>
  <c r="L11122" i="7"/>
  <c r="L11123" i="7"/>
  <c r="L11124" i="7"/>
  <c r="L11125" i="7"/>
  <c r="L11126" i="7"/>
  <c r="L11127" i="7"/>
  <c r="L11128" i="7"/>
  <c r="L11129" i="7"/>
  <c r="L11130" i="7"/>
  <c r="L11131" i="7"/>
  <c r="L11132" i="7"/>
  <c r="L11133" i="7"/>
  <c r="L11134" i="7"/>
  <c r="L11135" i="7"/>
  <c r="L11136" i="7"/>
  <c r="L11137" i="7"/>
  <c r="L11138" i="7"/>
  <c r="L11139" i="7"/>
  <c r="L11140" i="7"/>
  <c r="L11141" i="7"/>
  <c r="L11142" i="7"/>
  <c r="L11143" i="7"/>
  <c r="L11144" i="7"/>
  <c r="L11145" i="7"/>
  <c r="L11146" i="7"/>
  <c r="L11147" i="7"/>
  <c r="L11148" i="7"/>
  <c r="L11149" i="7"/>
  <c r="L11150" i="7"/>
  <c r="L11151" i="7"/>
  <c r="L11152" i="7"/>
  <c r="L11153" i="7"/>
  <c r="L11154" i="7"/>
  <c r="L11155" i="7"/>
  <c r="L11156" i="7"/>
  <c r="L11157" i="7"/>
  <c r="L11158" i="7"/>
  <c r="L11159" i="7"/>
  <c r="L11160" i="7"/>
  <c r="L11161" i="7"/>
  <c r="L11162" i="7"/>
  <c r="L11163" i="7"/>
  <c r="L11164" i="7"/>
  <c r="L11165" i="7"/>
  <c r="L11166" i="7"/>
  <c r="L11167" i="7"/>
  <c r="L11168" i="7"/>
  <c r="L11169" i="7"/>
  <c r="L11170" i="7"/>
  <c r="L11171" i="7"/>
  <c r="L11172" i="7"/>
  <c r="L11173" i="7"/>
  <c r="L11174" i="7"/>
  <c r="L11175" i="7"/>
  <c r="L11176" i="7"/>
  <c r="L11177" i="7"/>
  <c r="L11178" i="7"/>
  <c r="L11179" i="7"/>
  <c r="L11180" i="7"/>
  <c r="L11181" i="7"/>
  <c r="L11182" i="7"/>
  <c r="L11183" i="7"/>
  <c r="L11184" i="7"/>
  <c r="L11185" i="7"/>
  <c r="L11186" i="7"/>
  <c r="L11187" i="7"/>
  <c r="L11188" i="7"/>
  <c r="L11189" i="7"/>
  <c r="L11190" i="7"/>
  <c r="L11191" i="7"/>
  <c r="L11192" i="7"/>
  <c r="L11193" i="7"/>
  <c r="L11194" i="7"/>
  <c r="L11195" i="7"/>
  <c r="L11196" i="7"/>
  <c r="L11197" i="7"/>
  <c r="L11198" i="7"/>
  <c r="L11199" i="7"/>
  <c r="L11200" i="7"/>
  <c r="L11201" i="7"/>
  <c r="L11202" i="7"/>
  <c r="L11203" i="7"/>
  <c r="L11204" i="7"/>
  <c r="L11205" i="7"/>
  <c r="L11206" i="7"/>
  <c r="L11207" i="7"/>
  <c r="L11208" i="7"/>
  <c r="L11209" i="7"/>
  <c r="L11210" i="7"/>
  <c r="L11211" i="7"/>
  <c r="L11212" i="7"/>
  <c r="L11213" i="7"/>
  <c r="L11214" i="7"/>
  <c r="L11215" i="7"/>
  <c r="L11216" i="7"/>
  <c r="L11217" i="7"/>
  <c r="L11218" i="7"/>
  <c r="L11219" i="7"/>
  <c r="L11220" i="7"/>
  <c r="L11221" i="7"/>
  <c r="L11222" i="7"/>
  <c r="L11223" i="7"/>
  <c r="L11224" i="7"/>
  <c r="L11225" i="7"/>
  <c r="L11226" i="7"/>
  <c r="L11227" i="7"/>
  <c r="L11228" i="7"/>
  <c r="L11229" i="7"/>
  <c r="L11230" i="7"/>
  <c r="L11231" i="7"/>
  <c r="L11232" i="7"/>
  <c r="L11233" i="7"/>
  <c r="L11234" i="7"/>
  <c r="L11235" i="7"/>
  <c r="L11236" i="7"/>
  <c r="L11237" i="7"/>
  <c r="L11238" i="7"/>
  <c r="L11239" i="7"/>
  <c r="L11240" i="7"/>
  <c r="L11241" i="7"/>
  <c r="L11242" i="7"/>
  <c r="L11243" i="7"/>
  <c r="L11244" i="7"/>
  <c r="L11245" i="7"/>
  <c r="L11246" i="7"/>
  <c r="L11247" i="7"/>
  <c r="L11248" i="7"/>
  <c r="L11249" i="7"/>
  <c r="L11250" i="7"/>
  <c r="L11251" i="7"/>
  <c r="L11252" i="7"/>
  <c r="L11253" i="7"/>
  <c r="L11254" i="7"/>
  <c r="L11255" i="7"/>
  <c r="L11256" i="7"/>
  <c r="L11257" i="7"/>
  <c r="L11258" i="7"/>
  <c r="L11259" i="7"/>
  <c r="L11260" i="7"/>
  <c r="L11261" i="7"/>
  <c r="L11262" i="7"/>
  <c r="L11263" i="7"/>
  <c r="L11264" i="7"/>
  <c r="L11265" i="7"/>
  <c r="L11266" i="7"/>
  <c r="L11267" i="7"/>
  <c r="L11268" i="7"/>
  <c r="L11269" i="7"/>
  <c r="L11270" i="7"/>
  <c r="L11271" i="7"/>
  <c r="L11272" i="7"/>
  <c r="L11273" i="7"/>
  <c r="L11274" i="7"/>
  <c r="L11275" i="7"/>
  <c r="L11276" i="7"/>
  <c r="L11277" i="7"/>
  <c r="L11278" i="7"/>
  <c r="L11279" i="7"/>
  <c r="L11280" i="7"/>
  <c r="L11281" i="7"/>
  <c r="L11282" i="7"/>
  <c r="L11283" i="7"/>
  <c r="L11284" i="7"/>
  <c r="L11285" i="7"/>
  <c r="L11286" i="7"/>
  <c r="L11287" i="7"/>
  <c r="L11288" i="7"/>
  <c r="L11289" i="7"/>
  <c r="L11290" i="7"/>
  <c r="L11291" i="7"/>
  <c r="L11292" i="7"/>
  <c r="L11293" i="7"/>
  <c r="L11294" i="7"/>
  <c r="L11295" i="7"/>
  <c r="L11296" i="7"/>
  <c r="L11297" i="7"/>
  <c r="L11298" i="7"/>
  <c r="L11299" i="7"/>
  <c r="L11300" i="7"/>
  <c r="L11301" i="7"/>
  <c r="L11302" i="7"/>
  <c r="L11303" i="7"/>
  <c r="L11304" i="7"/>
  <c r="L11305" i="7"/>
  <c r="L11306" i="7"/>
  <c r="L11307" i="7"/>
  <c r="L11308" i="7"/>
  <c r="L11309" i="7"/>
  <c r="L11310" i="7"/>
  <c r="L11311" i="7"/>
  <c r="L11312" i="7"/>
  <c r="L11313" i="7"/>
  <c r="L11314" i="7"/>
  <c r="L11315" i="7"/>
  <c r="L11316" i="7"/>
  <c r="L11317" i="7"/>
  <c r="L11318" i="7"/>
  <c r="L11319" i="7"/>
  <c r="L11320" i="7"/>
  <c r="L11321" i="7"/>
  <c r="L11322" i="7"/>
  <c r="L11323" i="7"/>
  <c r="L11324" i="7"/>
  <c r="L11325" i="7"/>
  <c r="L11326" i="7"/>
  <c r="L11327" i="7"/>
  <c r="L11328" i="7"/>
  <c r="L11329" i="7"/>
  <c r="L11330" i="7"/>
  <c r="L11331" i="7"/>
  <c r="L11332" i="7"/>
  <c r="L11333" i="7"/>
  <c r="L11334" i="7"/>
  <c r="L11335" i="7"/>
  <c r="L11336" i="7"/>
  <c r="L11337" i="7"/>
  <c r="L11338" i="7"/>
  <c r="L11339" i="7"/>
  <c r="L11340" i="7"/>
  <c r="L11341" i="7"/>
  <c r="L11342" i="7"/>
  <c r="L11343" i="7"/>
  <c r="L11344" i="7"/>
  <c r="L11345" i="7"/>
  <c r="L11346" i="7"/>
  <c r="L11347" i="7"/>
  <c r="L11348" i="7"/>
  <c r="L11349" i="7"/>
  <c r="L11350" i="7"/>
  <c r="L11351" i="7"/>
  <c r="L11352" i="7"/>
  <c r="L11353" i="7"/>
  <c r="L11354" i="7"/>
  <c r="L11355" i="7"/>
  <c r="L11356" i="7"/>
  <c r="L11357" i="7"/>
  <c r="L11358" i="7"/>
  <c r="L11359" i="7"/>
  <c r="L11360" i="7"/>
  <c r="L11361" i="7"/>
  <c r="L11362" i="7"/>
  <c r="L11363" i="7"/>
  <c r="L11364" i="7"/>
  <c r="L11365" i="7"/>
  <c r="L11366" i="7"/>
  <c r="L11367" i="7"/>
  <c r="L11368" i="7"/>
  <c r="L11369" i="7"/>
  <c r="L11370" i="7"/>
  <c r="L11371" i="7"/>
  <c r="L11372" i="7"/>
  <c r="L11373" i="7"/>
  <c r="L11374" i="7"/>
  <c r="L11375" i="7"/>
  <c r="L11376" i="7"/>
  <c r="L11377" i="7"/>
  <c r="L11378" i="7"/>
  <c r="L11379" i="7"/>
  <c r="L11380" i="7"/>
  <c r="L11381" i="7"/>
  <c r="L11382" i="7"/>
  <c r="L11383" i="7"/>
  <c r="L11384" i="7"/>
  <c r="L11385" i="7"/>
  <c r="L11386" i="7"/>
  <c r="L11387" i="7"/>
  <c r="L11388" i="7"/>
  <c r="L11389" i="7"/>
  <c r="L11398" i="7"/>
  <c r="L11399" i="7"/>
  <c r="L11400" i="7"/>
  <c r="L11401" i="7"/>
  <c r="L11402" i="7"/>
  <c r="L11403" i="7"/>
  <c r="L11404" i="7"/>
  <c r="L11405" i="7"/>
  <c r="L11406" i="7"/>
  <c r="L11407" i="7"/>
  <c r="L11408" i="7"/>
  <c r="L11409" i="7"/>
  <c r="L11410" i="7"/>
  <c r="L11411" i="7"/>
  <c r="L11412" i="7"/>
  <c r="L11413" i="7"/>
  <c r="L11414" i="7"/>
  <c r="L11415" i="7"/>
  <c r="L11416" i="7"/>
  <c r="L11417" i="7"/>
  <c r="L11418" i="7"/>
  <c r="L11419" i="7"/>
  <c r="L11420" i="7"/>
  <c r="L11421" i="7"/>
  <c r="L11422" i="7"/>
  <c r="L11423" i="7"/>
  <c r="L11424" i="7"/>
  <c r="L11425" i="7"/>
  <c r="L11426" i="7"/>
  <c r="L11428" i="7"/>
  <c r="L11429" i="7"/>
  <c r="L11430" i="7"/>
  <c r="L11431" i="7"/>
  <c r="L11432" i="7"/>
  <c r="L11433" i="7"/>
  <c r="L11434" i="7"/>
  <c r="L11435" i="7"/>
  <c r="L11436" i="7"/>
  <c r="L11437" i="7"/>
  <c r="L11438" i="7"/>
  <c r="L11439" i="7"/>
  <c r="L11440" i="7"/>
  <c r="L11441" i="7"/>
  <c r="L11442" i="7"/>
  <c r="L11443" i="7"/>
  <c r="L11444" i="7"/>
  <c r="L11445" i="7"/>
  <c r="L11446" i="7"/>
  <c r="L11447" i="7"/>
  <c r="L11448" i="7"/>
  <c r="L11449" i="7"/>
  <c r="L11450" i="7"/>
  <c r="L11451" i="7"/>
  <c r="L11452" i="7"/>
  <c r="L11453" i="7"/>
  <c r="L11454" i="7"/>
  <c r="L11455" i="7"/>
  <c r="L11456" i="7"/>
  <c r="L11457" i="7"/>
  <c r="L11458" i="7"/>
  <c r="L11459" i="7"/>
  <c r="L11460" i="7"/>
  <c r="L11461" i="7"/>
  <c r="L11462" i="7"/>
  <c r="L11463" i="7"/>
  <c r="L11464" i="7"/>
  <c r="L11465" i="7"/>
  <c r="L11466" i="7"/>
  <c r="L11467" i="7"/>
  <c r="L11468" i="7"/>
  <c r="L11469" i="7"/>
  <c r="L11470" i="7"/>
  <c r="L11471" i="7"/>
  <c r="L11472" i="7"/>
  <c r="L11473" i="7"/>
  <c r="L11474" i="7"/>
  <c r="L11475" i="7"/>
  <c r="L11476" i="7"/>
  <c r="L11477" i="7"/>
  <c r="L11478" i="7"/>
  <c r="L11479" i="7"/>
  <c r="L11480" i="7"/>
  <c r="L11481" i="7"/>
  <c r="L11482" i="7"/>
  <c r="L11483" i="7"/>
  <c r="L11484" i="7"/>
  <c r="L11485" i="7"/>
  <c r="L11486" i="7"/>
  <c r="L11487" i="7"/>
  <c r="L11488" i="7"/>
  <c r="L11489" i="7"/>
  <c r="L11490" i="7"/>
  <c r="L11491" i="7"/>
  <c r="L11492" i="7"/>
  <c r="L11493" i="7"/>
  <c r="L11494" i="7"/>
  <c r="L11495" i="7"/>
  <c r="L11496" i="7"/>
  <c r="L11497" i="7"/>
  <c r="L11498" i="7"/>
  <c r="L11499" i="7"/>
  <c r="L11500" i="7"/>
  <c r="L11501" i="7"/>
  <c r="L11502" i="7"/>
  <c r="L11503" i="7"/>
  <c r="L11504" i="7"/>
  <c r="L11505" i="7"/>
  <c r="L11506" i="7"/>
  <c r="L11507" i="7"/>
  <c r="L11508" i="7"/>
  <c r="L11509" i="7"/>
  <c r="L11510" i="7"/>
  <c r="L11511" i="7"/>
  <c r="L11512" i="7"/>
  <c r="L11513" i="7"/>
  <c r="L11514" i="7"/>
  <c r="L11515" i="7"/>
  <c r="L11516" i="7"/>
  <c r="L11517" i="7"/>
  <c r="L11518" i="7"/>
  <c r="L11519" i="7"/>
  <c r="L11520" i="7"/>
  <c r="L11521" i="7"/>
  <c r="L11522" i="7"/>
  <c r="L11523" i="7"/>
  <c r="L11524" i="7"/>
  <c r="L11525" i="7"/>
  <c r="L11526" i="7"/>
  <c r="L11527" i="7"/>
  <c r="L11528" i="7"/>
  <c r="L11529" i="7"/>
  <c r="L11530" i="7"/>
  <c r="L11531" i="7"/>
  <c r="L11532" i="7"/>
  <c r="L11533" i="7"/>
  <c r="L11534" i="7"/>
  <c r="L11535" i="7"/>
  <c r="L11536" i="7"/>
  <c r="L11537" i="7"/>
  <c r="L11538" i="7"/>
  <c r="L11539" i="7"/>
  <c r="L11540" i="7"/>
  <c r="L11541" i="7"/>
  <c r="L11542" i="7"/>
  <c r="L11543" i="7"/>
  <c r="L11544" i="7"/>
  <c r="L11545" i="7"/>
  <c r="L11546" i="7"/>
  <c r="L11547" i="7"/>
  <c r="L11548" i="7"/>
  <c r="L11549" i="7"/>
  <c r="L11550" i="7"/>
  <c r="L11551" i="7"/>
  <c r="L11552" i="7"/>
  <c r="L11553" i="7"/>
  <c r="L11554" i="7"/>
  <c r="L11555" i="7"/>
  <c r="L11556" i="7"/>
  <c r="L11557" i="7"/>
  <c r="L11558" i="7"/>
  <c r="L11559" i="7"/>
  <c r="L11560" i="7"/>
  <c r="L11561" i="7"/>
  <c r="L11562" i="7"/>
  <c r="L11563" i="7"/>
  <c r="L11564" i="7"/>
  <c r="L11565" i="7"/>
  <c r="L11566" i="7"/>
  <c r="L11567" i="7"/>
  <c r="L11568" i="7"/>
  <c r="L11569" i="7"/>
  <c r="L11570" i="7"/>
  <c r="L11571" i="7"/>
  <c r="L11572" i="7"/>
  <c r="L11573" i="7"/>
  <c r="L11574" i="7"/>
  <c r="L11575" i="7"/>
  <c r="L11576" i="7"/>
  <c r="L11577" i="7"/>
  <c r="L11578" i="7"/>
  <c r="L11579" i="7"/>
  <c r="L11580" i="7"/>
  <c r="L11581" i="7"/>
  <c r="L11582" i="7"/>
  <c r="L11583" i="7"/>
  <c r="L11584" i="7"/>
  <c r="L11585" i="7"/>
  <c r="L11586" i="7"/>
  <c r="L11587" i="7"/>
  <c r="L11588" i="7"/>
  <c r="L11589" i="7"/>
  <c r="L11590" i="7"/>
  <c r="L11591" i="7"/>
  <c r="L11592" i="7"/>
  <c r="L11593" i="7"/>
  <c r="L11594" i="7"/>
  <c r="L11595" i="7"/>
  <c r="L11596" i="7"/>
  <c r="L11597" i="7"/>
  <c r="L11598" i="7"/>
  <c r="L11599" i="7"/>
  <c r="L11600" i="7"/>
  <c r="L11601" i="7"/>
  <c r="L11602" i="7"/>
  <c r="L11603" i="7"/>
  <c r="L11604" i="7"/>
  <c r="L11605" i="7"/>
  <c r="L11606" i="7"/>
  <c r="L11607" i="7"/>
  <c r="L11608" i="7"/>
  <c r="L11609" i="7"/>
  <c r="L11610" i="7"/>
  <c r="L11611" i="7"/>
  <c r="L11612" i="7"/>
  <c r="L11613" i="7"/>
  <c r="L11614" i="7"/>
  <c r="L11615" i="7"/>
  <c r="L11616" i="7"/>
  <c r="L11617" i="7"/>
  <c r="L11618" i="7"/>
  <c r="L11619" i="7"/>
  <c r="L11620" i="7"/>
  <c r="L11621" i="7"/>
  <c r="L11622" i="7"/>
  <c r="L11623" i="7"/>
  <c r="L11624" i="7"/>
  <c r="L11625" i="7"/>
  <c r="L11626" i="7"/>
  <c r="L11627" i="7"/>
  <c r="L11628" i="7"/>
  <c r="L11629" i="7"/>
  <c r="L11630" i="7"/>
  <c r="L11631" i="7"/>
  <c r="L11632" i="7"/>
  <c r="L11633" i="7"/>
  <c r="L11634" i="7"/>
  <c r="L11635" i="7"/>
  <c r="L11636" i="7"/>
  <c r="L11637" i="7"/>
  <c r="L11638" i="7"/>
  <c r="L11639" i="7"/>
  <c r="L11640" i="7"/>
  <c r="L11641" i="7"/>
  <c r="L11642" i="7"/>
  <c r="L11643" i="7"/>
  <c r="L11644" i="7"/>
  <c r="L11645" i="7"/>
  <c r="L11646" i="7"/>
  <c r="L11647" i="7"/>
  <c r="L11648" i="7"/>
  <c r="L11649" i="7"/>
  <c r="L11650" i="7"/>
  <c r="L11651" i="7"/>
  <c r="L11652" i="7"/>
  <c r="L11653" i="7"/>
  <c r="L11654" i="7"/>
  <c r="L11655" i="7"/>
  <c r="L11656" i="7"/>
  <c r="L11657" i="7"/>
  <c r="L11658" i="7"/>
  <c r="L11659" i="7"/>
  <c r="L11660" i="7"/>
  <c r="L11661" i="7"/>
  <c r="L11662" i="7"/>
  <c r="L11663" i="7"/>
  <c r="L11664" i="7"/>
  <c r="L11665" i="7"/>
  <c r="L11666" i="7"/>
  <c r="L11667" i="7"/>
  <c r="L11668" i="7"/>
  <c r="L11669" i="7"/>
  <c r="L11670" i="7"/>
  <c r="L11671" i="7"/>
  <c r="L11672" i="7"/>
  <c r="L11673" i="7"/>
  <c r="L11674" i="7"/>
  <c r="L11675" i="7"/>
  <c r="L11676" i="7"/>
  <c r="L11677" i="7"/>
  <c r="L11678" i="7"/>
  <c r="L11679" i="7"/>
  <c r="L11680" i="7"/>
  <c r="L11681" i="7"/>
  <c r="L11682" i="7"/>
  <c r="L11683" i="7"/>
  <c r="L11684" i="7"/>
  <c r="L11685" i="7"/>
  <c r="L11686" i="7"/>
  <c r="L11687" i="7"/>
  <c r="L11688" i="7"/>
  <c r="L11689" i="7"/>
  <c r="L11690" i="7"/>
  <c r="L11691" i="7"/>
  <c r="L11692" i="7"/>
  <c r="L11693" i="7"/>
  <c r="L11694" i="7"/>
  <c r="L11695" i="7"/>
  <c r="L11696" i="7"/>
  <c r="L11697" i="7"/>
  <c r="L11698" i="7"/>
  <c r="L11699" i="7"/>
  <c r="L11700" i="7"/>
  <c r="L11701" i="7"/>
  <c r="L11702" i="7"/>
  <c r="L11703" i="7"/>
  <c r="L11704" i="7"/>
  <c r="L11705" i="7"/>
  <c r="L11706" i="7"/>
  <c r="L11707" i="7"/>
  <c r="L11708" i="7"/>
  <c r="L11709" i="7"/>
  <c r="L11710" i="7"/>
  <c r="L11711" i="7"/>
  <c r="L11712" i="7"/>
  <c r="L11713" i="7"/>
  <c r="L11714" i="7"/>
  <c r="L11715" i="7"/>
  <c r="L11716" i="7"/>
  <c r="L11717" i="7"/>
  <c r="L11718" i="7"/>
  <c r="L11719" i="7"/>
  <c r="L11720" i="7"/>
  <c r="L11721" i="7"/>
  <c r="L11722" i="7"/>
  <c r="L11723" i="7"/>
  <c r="L11724" i="7"/>
  <c r="L11725" i="7"/>
  <c r="L11726" i="7"/>
  <c r="L11727" i="7"/>
  <c r="L11728" i="7"/>
  <c r="L11729" i="7"/>
  <c r="L11730" i="7"/>
  <c r="L11731" i="7"/>
  <c r="L11732" i="7"/>
  <c r="L11733" i="7"/>
  <c r="L11734" i="7"/>
  <c r="L11735" i="7"/>
  <c r="L11736" i="7"/>
  <c r="L11737" i="7"/>
  <c r="L11738" i="7"/>
  <c r="L11739" i="7"/>
  <c r="L11740" i="7"/>
  <c r="L11741" i="7"/>
  <c r="L11742" i="7"/>
  <c r="L11743" i="7"/>
  <c r="L11744" i="7"/>
  <c r="L11745" i="7"/>
  <c r="L11746" i="7"/>
  <c r="L11747" i="7"/>
  <c r="L11748" i="7"/>
  <c r="L11749" i="7"/>
  <c r="L11750" i="7"/>
  <c r="L11751" i="7"/>
  <c r="L11752" i="7"/>
  <c r="L11753" i="7"/>
  <c r="L11754" i="7"/>
  <c r="L11755" i="7"/>
  <c r="L11756" i="7"/>
  <c r="L11757" i="7"/>
  <c r="L11758" i="7"/>
  <c r="L11759" i="7"/>
  <c r="L11760" i="7"/>
  <c r="L11761" i="7"/>
  <c r="L11762" i="7"/>
  <c r="L11763" i="7"/>
  <c r="L11764" i="7"/>
  <c r="L11765" i="7"/>
  <c r="L11766" i="7"/>
  <c r="L11767" i="7"/>
  <c r="L11768" i="7"/>
  <c r="L11769" i="7"/>
  <c r="L11770" i="7"/>
  <c r="L11771" i="7"/>
  <c r="L11772" i="7"/>
  <c r="L11773" i="7"/>
  <c r="L11774" i="7"/>
  <c r="L11775" i="7"/>
  <c r="L11776" i="7"/>
  <c r="L11777" i="7"/>
  <c r="L11778" i="7"/>
  <c r="L11779" i="7"/>
  <c r="L11780" i="7"/>
  <c r="L11781" i="7"/>
  <c r="L11782" i="7"/>
  <c r="L11783" i="7"/>
  <c r="L11784" i="7"/>
  <c r="L11785" i="7"/>
  <c r="L11786" i="7"/>
  <c r="L11787" i="7"/>
  <c r="L11788" i="7"/>
  <c r="L11789" i="7"/>
  <c r="L11790" i="7"/>
  <c r="L11791" i="7"/>
  <c r="L11792" i="7"/>
  <c r="L11793" i="7"/>
  <c r="L11794" i="7"/>
  <c r="L11795" i="7"/>
  <c r="L11796" i="7"/>
  <c r="L11797" i="7"/>
  <c r="L11798" i="7"/>
  <c r="L11799" i="7"/>
  <c r="L11800" i="7"/>
  <c r="L11801" i="7"/>
  <c r="L11802" i="7"/>
  <c r="L11803" i="7"/>
  <c r="L11804" i="7"/>
  <c r="L11805" i="7"/>
  <c r="L11806" i="7"/>
  <c r="L11807" i="7"/>
  <c r="L11808" i="7"/>
  <c r="L11809" i="7"/>
  <c r="L11810" i="7"/>
  <c r="L11811" i="7"/>
  <c r="L11812" i="7"/>
  <c r="L11813" i="7"/>
  <c r="L11814" i="7"/>
  <c r="L11815" i="7"/>
  <c r="L11816" i="7"/>
  <c r="L11817" i="7"/>
  <c r="L11818" i="7"/>
  <c r="L11819" i="7"/>
  <c r="L11820" i="7"/>
  <c r="L11821" i="7"/>
  <c r="L11822" i="7"/>
  <c r="L11823" i="7"/>
  <c r="L11824" i="7"/>
  <c r="L11825" i="7"/>
  <c r="L11826" i="7"/>
  <c r="L11827" i="7"/>
  <c r="L11828" i="7"/>
  <c r="L11829" i="7"/>
  <c r="L11830" i="7"/>
  <c r="L11831" i="7"/>
  <c r="L11832" i="7"/>
  <c r="L11833" i="7"/>
  <c r="L11834" i="7"/>
  <c r="L11835" i="7"/>
  <c r="L11836" i="7"/>
  <c r="L11837" i="7"/>
  <c r="L11838" i="7"/>
  <c r="L11839" i="7"/>
  <c r="L11840" i="7"/>
  <c r="L11841" i="7"/>
  <c r="L11842" i="7"/>
  <c r="L11843" i="7"/>
  <c r="L11844" i="7"/>
  <c r="L11845" i="7"/>
  <c r="L11846" i="7"/>
  <c r="L11847" i="7"/>
  <c r="L11848" i="7"/>
  <c r="L11849" i="7"/>
  <c r="L11850" i="7"/>
  <c r="L11851" i="7"/>
  <c r="L11852" i="7"/>
  <c r="L11853" i="7"/>
  <c r="L11854" i="7"/>
  <c r="L11855" i="7"/>
  <c r="L11856" i="7"/>
  <c r="L11857" i="7"/>
  <c r="L11858" i="7"/>
  <c r="L11859" i="7"/>
  <c r="L11860" i="7"/>
  <c r="L11861" i="7"/>
  <c r="L11862" i="7"/>
  <c r="L11863" i="7"/>
  <c r="L11864" i="7"/>
  <c r="L11865" i="7"/>
  <c r="L11866" i="7"/>
  <c r="L11867" i="7"/>
  <c r="L11868" i="7"/>
  <c r="L11869" i="7"/>
  <c r="L11870" i="7"/>
  <c r="L11871" i="7"/>
  <c r="L11872" i="7"/>
  <c r="L11873" i="7"/>
  <c r="L11874" i="7"/>
  <c r="L11875" i="7"/>
  <c r="L11876" i="7"/>
  <c r="L11877" i="7"/>
  <c r="L11878" i="7"/>
  <c r="L11879" i="7"/>
  <c r="L11880" i="7"/>
  <c r="L11881" i="7"/>
  <c r="L11882" i="7"/>
  <c r="L11883" i="7"/>
  <c r="L11884" i="7"/>
  <c r="L11885" i="7"/>
  <c r="L11886" i="7"/>
  <c r="L11887" i="7"/>
  <c r="L11888" i="7"/>
  <c r="L11889" i="7"/>
  <c r="L11890" i="7"/>
  <c r="L11891" i="7"/>
  <c r="L11892" i="7"/>
  <c r="L11893" i="7"/>
  <c r="L11894" i="7"/>
  <c r="L11895" i="7"/>
  <c r="L11896" i="7"/>
  <c r="L11897" i="7"/>
  <c r="L11898" i="7"/>
  <c r="L11899" i="7"/>
  <c r="L11900" i="7"/>
  <c r="L11901" i="7"/>
  <c r="L11902" i="7"/>
  <c r="L11903" i="7"/>
  <c r="L11904" i="7"/>
  <c r="L11905" i="7"/>
  <c r="L11906" i="7"/>
  <c r="L11907" i="7"/>
  <c r="L11908" i="7"/>
  <c r="L11909" i="7"/>
  <c r="L11910" i="7"/>
  <c r="L11911" i="7"/>
  <c r="L11912" i="7"/>
  <c r="L11913" i="7"/>
  <c r="L11914" i="7"/>
  <c r="L11915" i="7"/>
  <c r="L11916" i="7"/>
  <c r="L11917" i="7"/>
  <c r="L11918" i="7"/>
  <c r="L11919" i="7"/>
  <c r="L11920" i="7"/>
  <c r="L11921" i="7"/>
  <c r="L11922" i="7"/>
  <c r="L11923" i="7"/>
  <c r="L11924" i="7"/>
  <c r="L11925" i="7"/>
  <c r="L11926" i="7"/>
  <c r="L11927" i="7"/>
  <c r="L11928" i="7"/>
  <c r="L11929" i="7"/>
  <c r="L11930" i="7"/>
  <c r="L11931" i="7"/>
  <c r="L11932" i="7"/>
  <c r="L11933" i="7"/>
  <c r="L11934" i="7"/>
  <c r="L11935" i="7"/>
  <c r="L11936" i="7"/>
  <c r="L11937" i="7"/>
  <c r="L11938" i="7"/>
  <c r="L11939" i="7"/>
  <c r="L11940" i="7"/>
  <c r="L11941" i="7"/>
  <c r="L11942" i="7"/>
  <c r="L11943" i="7"/>
  <c r="L11944" i="7"/>
  <c r="L11945" i="7"/>
  <c r="L11946" i="7"/>
  <c r="L11947" i="7"/>
  <c r="L11948" i="7"/>
  <c r="L11949" i="7"/>
  <c r="L11950" i="7"/>
  <c r="L11951" i="7"/>
  <c r="L11952" i="7"/>
  <c r="L11953" i="7"/>
  <c r="L11954" i="7"/>
  <c r="L11955" i="7"/>
  <c r="L11956" i="7"/>
  <c r="L11957" i="7"/>
  <c r="L11958" i="7"/>
  <c r="L11959" i="7"/>
  <c r="L11960" i="7"/>
  <c r="L11961" i="7"/>
  <c r="L11962" i="7"/>
  <c r="L11963" i="7"/>
  <c r="L11964" i="7"/>
  <c r="L11965" i="7"/>
  <c r="L11966" i="7"/>
  <c r="L11967" i="7"/>
  <c r="L11968" i="7"/>
  <c r="L11969" i="7"/>
  <c r="L11970" i="7"/>
  <c r="L11971" i="7"/>
  <c r="L11972" i="7"/>
  <c r="L11973" i="7"/>
  <c r="L11974" i="7"/>
  <c r="L11975" i="7"/>
  <c r="L11976" i="7"/>
  <c r="L11977" i="7"/>
  <c r="L11978" i="7"/>
  <c r="L11979" i="7"/>
  <c r="L11980" i="7"/>
  <c r="L11981" i="7"/>
  <c r="L11982" i="7"/>
  <c r="L11983" i="7"/>
  <c r="L11984" i="7"/>
  <c r="L11985" i="7"/>
  <c r="L11986" i="7"/>
  <c r="L11987" i="7"/>
  <c r="L11988" i="7"/>
  <c r="L11989" i="7"/>
  <c r="L11990" i="7"/>
  <c r="L11991" i="7"/>
  <c r="L11992" i="7"/>
  <c r="L11993" i="7"/>
  <c r="L11994" i="7"/>
  <c r="L11995" i="7"/>
  <c r="L11996" i="7"/>
  <c r="L11997" i="7"/>
  <c r="L11998" i="7"/>
  <c r="L11999" i="7"/>
  <c r="L12000" i="7"/>
  <c r="L12001" i="7"/>
  <c r="L12002" i="7"/>
  <c r="L12003" i="7"/>
  <c r="L12004" i="7"/>
  <c r="L12005" i="7"/>
  <c r="L12006" i="7"/>
  <c r="L12007" i="7"/>
  <c r="L12008" i="7"/>
  <c r="L12009" i="7"/>
  <c r="L12010" i="7"/>
  <c r="L12011" i="7"/>
  <c r="L12012" i="7"/>
  <c r="L12013" i="7"/>
  <c r="L12014" i="7"/>
  <c r="L12015" i="7"/>
  <c r="L12016" i="7"/>
  <c r="L12017" i="7"/>
  <c r="L12018" i="7"/>
  <c r="L12019" i="7"/>
  <c r="L12020" i="7"/>
  <c r="L12021" i="7"/>
  <c r="L12022" i="7"/>
  <c r="L12023" i="7"/>
  <c r="L12024" i="7"/>
  <c r="L12025" i="7"/>
  <c r="L12026" i="7"/>
  <c r="L12027" i="7"/>
  <c r="L12028" i="7"/>
  <c r="L12029" i="7"/>
  <c r="L12030" i="7"/>
  <c r="L12031" i="7"/>
  <c r="L12032" i="7"/>
  <c r="L12033" i="7"/>
  <c r="L12034" i="7"/>
  <c r="L12035" i="7"/>
  <c r="L12036" i="7"/>
  <c r="L12037" i="7"/>
  <c r="L12038" i="7"/>
  <c r="L12039" i="7"/>
  <c r="L12040" i="7"/>
  <c r="L12041" i="7"/>
  <c r="L12042" i="7"/>
  <c r="L12043" i="7"/>
  <c r="L12044" i="7"/>
  <c r="L12045" i="7"/>
  <c r="L12046" i="7"/>
  <c r="L12047" i="7"/>
  <c r="L12048" i="7"/>
  <c r="L12049" i="7"/>
  <c r="L12050" i="7"/>
  <c r="L12051" i="7"/>
  <c r="L12052" i="7"/>
  <c r="L12053" i="7"/>
  <c r="L12054" i="7"/>
  <c r="L12055" i="7"/>
  <c r="L12056" i="7"/>
  <c r="L12057" i="7"/>
  <c r="L12058" i="7"/>
  <c r="L12059" i="7"/>
  <c r="L12060" i="7"/>
  <c r="L12061" i="7"/>
  <c r="L12062" i="7"/>
  <c r="L12063" i="7"/>
  <c r="L12064" i="7"/>
  <c r="L12065" i="7"/>
  <c r="L12066" i="7"/>
  <c r="L12067" i="7"/>
  <c r="L12068" i="7"/>
  <c r="L12069" i="7"/>
  <c r="L12070" i="7"/>
  <c r="L12071" i="7"/>
  <c r="L12072" i="7"/>
  <c r="L12073" i="7"/>
  <c r="L12074" i="7"/>
  <c r="L12075" i="7"/>
  <c r="L12076" i="7"/>
  <c r="L12077" i="7"/>
  <c r="L12078" i="7"/>
  <c r="L12079" i="7"/>
  <c r="L12080" i="7"/>
  <c r="L12081" i="7"/>
  <c r="L12082" i="7"/>
  <c r="L12083" i="7"/>
  <c r="L12084" i="7"/>
  <c r="L12085" i="7"/>
  <c r="L12086" i="7"/>
  <c r="L12087" i="7"/>
  <c r="L12088" i="7"/>
  <c r="L12089" i="7"/>
  <c r="L12090" i="7"/>
  <c r="L12091" i="7"/>
  <c r="L12092" i="7"/>
  <c r="L12093" i="7"/>
  <c r="L12094" i="7"/>
  <c r="L12095" i="7"/>
  <c r="L12096" i="7"/>
  <c r="L12097" i="7"/>
  <c r="L12098" i="7"/>
  <c r="L12099" i="7"/>
  <c r="L12100" i="7"/>
  <c r="L12101" i="7"/>
  <c r="L12102" i="7"/>
  <c r="L12103" i="7"/>
  <c r="L12104" i="7"/>
  <c r="L12105" i="7"/>
  <c r="L12106" i="7"/>
  <c r="L12107" i="7"/>
  <c r="L12108" i="7"/>
  <c r="L12109" i="7"/>
  <c r="L12110" i="7"/>
  <c r="L12111" i="7"/>
  <c r="L12112" i="7"/>
  <c r="L12113" i="7"/>
  <c r="L12114" i="7"/>
  <c r="L12115" i="7"/>
  <c r="L12116" i="7"/>
  <c r="L12117" i="7"/>
  <c r="L12118" i="7"/>
  <c r="L12119" i="7"/>
  <c r="L12120" i="7"/>
  <c r="L12121" i="7"/>
  <c r="L12122" i="7"/>
  <c r="L12123" i="7"/>
  <c r="L12124" i="7"/>
  <c r="L12125" i="7"/>
  <c r="L12126" i="7"/>
  <c r="L12127" i="7"/>
  <c r="L12128" i="7"/>
  <c r="L12129" i="7"/>
  <c r="L12130" i="7"/>
  <c r="L12131" i="7"/>
  <c r="L12132" i="7"/>
  <c r="L12133" i="7"/>
  <c r="L12134" i="7"/>
  <c r="L12135" i="7"/>
  <c r="L12136" i="7"/>
  <c r="L12137" i="7"/>
  <c r="L12138" i="7"/>
  <c r="L12139" i="7"/>
  <c r="L12140" i="7"/>
  <c r="L12141" i="7"/>
  <c r="L12142" i="7"/>
  <c r="L12143" i="7"/>
  <c r="L12144" i="7"/>
  <c r="L12145" i="7"/>
  <c r="L12146" i="7"/>
  <c r="L12147" i="7"/>
  <c r="L12148" i="7"/>
  <c r="L12149" i="7"/>
  <c r="L12150" i="7"/>
  <c r="L12151" i="7"/>
  <c r="L12152" i="7"/>
  <c r="L12153" i="7"/>
  <c r="L12154" i="7"/>
  <c r="L12155" i="7"/>
  <c r="L12156" i="7"/>
  <c r="L12157" i="7"/>
  <c r="L12158" i="7"/>
  <c r="L12159" i="7"/>
  <c r="L12160" i="7"/>
  <c r="L12161" i="7"/>
  <c r="L12162" i="7"/>
  <c r="L12163" i="7"/>
  <c r="L12164" i="7"/>
  <c r="L12165" i="7"/>
  <c r="L12166" i="7"/>
  <c r="L12167" i="7"/>
  <c r="L12168" i="7"/>
  <c r="L12169" i="7"/>
  <c r="L12170" i="7"/>
  <c r="L12171" i="7"/>
  <c r="L12172" i="7"/>
  <c r="L12173" i="7"/>
  <c r="L12174" i="7"/>
  <c r="L12175" i="7"/>
  <c r="L12176" i="7"/>
  <c r="L12177" i="7"/>
  <c r="L12178" i="7"/>
  <c r="L12179" i="7"/>
  <c r="L12180" i="7"/>
  <c r="L12181" i="7"/>
  <c r="L12182" i="7"/>
  <c r="L12183" i="7"/>
  <c r="L12184" i="7"/>
  <c r="L12185" i="7"/>
  <c r="L12186" i="7"/>
  <c r="L12187" i="7"/>
  <c r="L12188" i="7"/>
  <c r="L12189" i="7"/>
  <c r="L12190" i="7"/>
  <c r="L12191" i="7"/>
  <c r="L12192" i="7"/>
  <c r="L12193" i="7"/>
  <c r="L12194" i="7"/>
  <c r="L12195" i="7"/>
  <c r="L12196" i="7"/>
  <c r="L12197" i="7"/>
  <c r="L12198" i="7"/>
  <c r="L12199" i="7"/>
  <c r="L12200" i="7"/>
  <c r="L12201" i="7"/>
  <c r="L12202" i="7"/>
  <c r="L12203" i="7"/>
  <c r="L12204" i="7"/>
  <c r="L12205" i="7"/>
  <c r="L12206" i="7"/>
  <c r="L12207" i="7"/>
  <c r="L12208" i="7"/>
  <c r="L12209" i="7"/>
  <c r="L12210" i="7"/>
  <c r="L12211" i="7"/>
  <c r="L12212" i="7"/>
  <c r="L12213" i="7"/>
  <c r="L12214" i="7"/>
  <c r="L12215" i="7"/>
  <c r="L12216" i="7"/>
  <c r="L12217" i="7"/>
  <c r="L12218" i="7"/>
  <c r="L12219" i="7"/>
  <c r="L12220" i="7"/>
  <c r="L12221" i="7"/>
  <c r="L12222" i="7"/>
  <c r="L12223" i="7"/>
  <c r="L12224" i="7"/>
  <c r="L12225" i="7"/>
  <c r="L12226" i="7"/>
  <c r="L12227" i="7"/>
  <c r="L12228" i="7"/>
  <c r="L12229" i="7"/>
  <c r="L12230" i="7"/>
  <c r="L12231" i="7"/>
  <c r="L12232" i="7"/>
  <c r="L12233" i="7"/>
  <c r="L12234" i="7"/>
  <c r="L12235" i="7"/>
  <c r="L12236" i="7"/>
  <c r="L12237" i="7"/>
  <c r="L12238" i="7"/>
  <c r="L12239" i="7"/>
  <c r="L12240" i="7"/>
  <c r="L12241" i="7"/>
  <c r="L12242" i="7"/>
  <c r="L12243" i="7"/>
  <c r="L12244" i="7"/>
  <c r="L12245" i="7"/>
  <c r="L12246" i="7"/>
  <c r="L12247" i="7"/>
  <c r="L12248" i="7"/>
  <c r="L12249" i="7"/>
  <c r="L12250" i="7"/>
  <c r="L12251" i="7"/>
  <c r="L12252" i="7"/>
  <c r="L12253" i="7"/>
  <c r="L12254" i="7"/>
  <c r="L12255" i="7"/>
  <c r="L12256" i="7"/>
  <c r="L12257" i="7"/>
  <c r="L12258" i="7"/>
  <c r="L12259" i="7"/>
  <c r="L12260" i="7"/>
  <c r="L12261" i="7"/>
  <c r="L12262" i="7"/>
  <c r="L12263" i="7"/>
  <c r="L12264" i="7"/>
  <c r="L12265" i="7"/>
  <c r="L12266" i="7"/>
  <c r="L12267" i="7"/>
  <c r="L12268" i="7"/>
  <c r="L12269" i="7"/>
  <c r="L12270" i="7"/>
  <c r="L12271" i="7"/>
  <c r="L12272" i="7"/>
  <c r="L12273" i="7"/>
  <c r="L12274" i="7"/>
  <c r="L12275" i="7"/>
  <c r="L12276" i="7"/>
  <c r="L12277" i="7"/>
  <c r="L12278" i="7"/>
  <c r="L12279" i="7"/>
  <c r="L12280" i="7"/>
  <c r="L12281" i="7"/>
  <c r="L12282" i="7"/>
  <c r="L12283" i="7"/>
  <c r="L12284" i="7"/>
  <c r="L12285" i="7"/>
  <c r="L12286" i="7"/>
  <c r="L12287" i="7"/>
  <c r="L12288" i="7"/>
  <c r="L12289" i="7"/>
  <c r="L12290" i="7"/>
  <c r="L12291" i="7"/>
  <c r="L12292" i="7"/>
  <c r="L12293" i="7"/>
  <c r="L12294" i="7"/>
  <c r="L12295" i="7"/>
  <c r="L12296" i="7"/>
  <c r="L12297" i="7"/>
  <c r="L12298" i="7"/>
  <c r="L12299" i="7"/>
  <c r="L12300" i="7"/>
  <c r="L12301" i="7"/>
  <c r="L12302" i="7"/>
  <c r="L12303" i="7"/>
  <c r="L12304" i="7"/>
  <c r="L12305" i="7"/>
  <c r="L12306" i="7"/>
  <c r="L12307" i="7"/>
  <c r="L12308" i="7"/>
  <c r="L12309" i="7"/>
  <c r="L12310" i="7"/>
  <c r="L12311" i="7"/>
  <c r="L12312" i="7"/>
  <c r="L12313" i="7"/>
  <c r="L12314" i="7"/>
  <c r="L12315" i="7"/>
  <c r="L12316" i="7"/>
  <c r="L12317" i="7"/>
  <c r="L12318" i="7"/>
  <c r="L12319" i="7"/>
  <c r="L12320" i="7"/>
  <c r="L12321" i="7"/>
  <c r="L12322" i="7"/>
  <c r="L12323" i="7"/>
  <c r="L12324" i="7"/>
  <c r="L12325" i="7"/>
  <c r="L12326" i="7"/>
  <c r="L12327" i="7"/>
  <c r="L12328" i="7"/>
  <c r="L12329" i="7"/>
  <c r="L12330" i="7"/>
  <c r="L12331" i="7"/>
  <c r="L12332" i="7"/>
  <c r="L12333" i="7"/>
  <c r="L12334" i="7"/>
  <c r="L12335" i="7"/>
  <c r="L12336" i="7"/>
  <c r="L12337" i="7"/>
  <c r="L12338" i="7"/>
  <c r="L12339" i="7"/>
  <c r="L12340" i="7"/>
  <c r="L12341" i="7"/>
  <c r="L12342" i="7"/>
  <c r="L12343" i="7"/>
  <c r="L12344" i="7"/>
  <c r="L12345" i="7"/>
  <c r="L12346" i="7"/>
  <c r="L12347" i="7"/>
  <c r="L12348" i="7"/>
  <c r="L12349" i="7"/>
  <c r="L12350" i="7"/>
  <c r="L12351" i="7"/>
  <c r="L12352" i="7"/>
  <c r="L12353" i="7"/>
  <c r="L12354" i="7"/>
  <c r="L12355" i="7"/>
  <c r="L12356" i="7"/>
  <c r="L12357" i="7"/>
  <c r="L12358" i="7"/>
  <c r="L12359" i="7"/>
  <c r="L12360" i="7"/>
  <c r="L12361" i="7"/>
  <c r="L12362" i="7"/>
  <c r="L12363" i="7"/>
  <c r="L12364" i="7"/>
  <c r="L12365" i="7"/>
  <c r="L12366" i="7"/>
  <c r="L12367" i="7"/>
  <c r="L12368" i="7"/>
  <c r="L12369" i="7"/>
  <c r="L12370" i="7"/>
  <c r="L12371" i="7"/>
  <c r="L12372" i="7"/>
  <c r="L12373" i="7"/>
  <c r="L12374" i="7"/>
  <c r="L12375" i="7"/>
  <c r="L12376" i="7"/>
  <c r="L12377" i="7"/>
  <c r="L12378" i="7"/>
  <c r="L12379" i="7"/>
  <c r="L12380" i="7"/>
  <c r="L12381" i="7"/>
  <c r="L12382" i="7"/>
  <c r="L12383" i="7"/>
  <c r="L12384" i="7"/>
  <c r="L12385" i="7"/>
  <c r="L12386" i="7"/>
  <c r="L12387" i="7"/>
  <c r="L12388" i="7"/>
  <c r="L12389" i="7"/>
  <c r="L12390" i="7"/>
  <c r="L12391" i="7"/>
  <c r="L12392" i="7"/>
  <c r="L12393" i="7"/>
  <c r="L12394" i="7"/>
  <c r="L12395" i="7"/>
  <c r="L12396" i="7"/>
  <c r="L12397" i="7"/>
  <c r="L12398" i="7"/>
  <c r="L12399" i="7"/>
  <c r="L12400" i="7"/>
  <c r="L12401" i="7"/>
  <c r="L12402" i="7"/>
  <c r="L12403" i="7"/>
  <c r="L12404" i="7"/>
  <c r="L12405" i="7"/>
  <c r="L12406" i="7"/>
  <c r="L12407" i="7"/>
  <c r="L12408" i="7"/>
  <c r="L12409" i="7"/>
  <c r="L12410" i="7"/>
  <c r="L12411" i="7"/>
  <c r="L12412" i="7"/>
  <c r="L12413" i="7"/>
  <c r="L12414" i="7"/>
  <c r="L12415" i="7"/>
  <c r="L12416" i="7"/>
  <c r="L12417" i="7"/>
  <c r="L12418" i="7"/>
  <c r="L12419" i="7"/>
  <c r="L12420" i="7"/>
  <c r="L12421" i="7"/>
  <c r="L12422" i="7"/>
  <c r="L12423" i="7"/>
  <c r="L12424" i="7"/>
  <c r="L12425" i="7"/>
  <c r="L12426" i="7"/>
  <c r="L12427" i="7"/>
  <c r="L12428" i="7"/>
  <c r="L12429" i="7"/>
  <c r="L12430" i="7"/>
  <c r="L12431" i="7"/>
  <c r="L12432" i="7"/>
  <c r="L12433" i="7"/>
  <c r="L12434" i="7"/>
  <c r="L12435" i="7"/>
  <c r="L12436" i="7"/>
  <c r="L12437" i="7"/>
  <c r="L12438" i="7"/>
  <c r="L12439" i="7"/>
  <c r="L12440" i="7"/>
  <c r="L12441" i="7"/>
  <c r="L12442" i="7"/>
  <c r="L12443" i="7"/>
  <c r="L12444" i="7"/>
  <c r="L12445" i="7"/>
  <c r="L12446" i="7"/>
  <c r="L12447" i="7"/>
  <c r="L12448" i="7"/>
  <c r="L12449" i="7"/>
  <c r="L12450" i="7"/>
  <c r="L12451" i="7"/>
  <c r="L12452" i="7"/>
  <c r="L12453" i="7"/>
  <c r="L12454" i="7"/>
  <c r="L12455" i="7"/>
  <c r="L12456" i="7"/>
  <c r="L12457" i="7"/>
  <c r="L12458" i="7"/>
  <c r="L12459" i="7"/>
  <c r="L12460" i="7"/>
  <c r="L12461" i="7"/>
  <c r="L12462" i="7"/>
  <c r="L12463" i="7"/>
  <c r="L12464" i="7"/>
  <c r="L12465" i="7"/>
  <c r="L12466" i="7"/>
  <c r="L12467" i="7"/>
  <c r="L12468" i="7"/>
  <c r="L12469" i="7"/>
  <c r="L12470" i="7"/>
  <c r="L12471" i="7"/>
  <c r="L12472" i="7"/>
  <c r="L12473" i="7"/>
  <c r="L12474" i="7"/>
  <c r="L12475" i="7"/>
  <c r="L12476" i="7"/>
  <c r="L12477" i="7"/>
  <c r="L12478" i="7"/>
  <c r="L12479" i="7"/>
  <c r="L12480" i="7"/>
  <c r="L12481" i="7"/>
  <c r="L12482" i="7"/>
  <c r="L12483" i="7"/>
  <c r="L12484" i="7"/>
  <c r="L12485" i="7"/>
  <c r="L12486" i="7"/>
  <c r="L12487" i="7"/>
  <c r="L12488" i="7"/>
  <c r="L12489" i="7"/>
  <c r="L12490" i="7"/>
  <c r="L12491" i="7"/>
  <c r="L12492" i="7"/>
  <c r="L12493" i="7"/>
  <c r="L12494" i="7"/>
  <c r="L12495" i="7"/>
  <c r="L12496" i="7"/>
  <c r="L12497" i="7"/>
  <c r="L12498" i="7"/>
  <c r="L12499" i="7"/>
  <c r="L12500" i="7"/>
  <c r="L12501" i="7"/>
  <c r="L12502" i="7"/>
  <c r="L12503" i="7"/>
  <c r="L12504" i="7"/>
  <c r="L12505" i="7"/>
  <c r="L12506" i="7"/>
  <c r="L12507" i="7"/>
  <c r="L12508" i="7"/>
  <c r="L12509" i="7"/>
  <c r="L12510" i="7"/>
  <c r="L12511" i="7"/>
  <c r="L12512" i="7"/>
  <c r="L12513" i="7"/>
  <c r="L12514" i="7"/>
  <c r="L12515" i="7"/>
  <c r="L12516" i="7"/>
  <c r="L12517" i="7"/>
  <c r="L12518" i="7"/>
  <c r="L12519" i="7"/>
  <c r="L12520" i="7"/>
  <c r="L12521" i="7"/>
  <c r="L12522" i="7"/>
  <c r="L12523" i="7"/>
  <c r="L12524" i="7"/>
  <c r="L12525" i="7"/>
  <c r="L12526" i="7"/>
  <c r="L12527" i="7"/>
  <c r="L12528" i="7"/>
  <c r="L12529" i="7"/>
  <c r="L12530" i="7"/>
  <c r="L12531" i="7"/>
  <c r="L12532" i="7"/>
  <c r="L12533" i="7"/>
  <c r="L12534" i="7"/>
  <c r="L12535" i="7"/>
  <c r="L12536" i="7"/>
  <c r="L12537" i="7"/>
  <c r="L12538" i="7"/>
  <c r="L12539" i="7"/>
  <c r="L12540" i="7"/>
  <c r="L12541" i="7"/>
  <c r="L12542" i="7"/>
  <c r="L12543" i="7"/>
  <c r="L12544" i="7"/>
  <c r="L12545" i="7"/>
  <c r="L12546" i="7"/>
  <c r="L12547" i="7"/>
  <c r="L12548" i="7"/>
  <c r="L12549" i="7"/>
  <c r="L12550" i="7"/>
  <c r="L12551" i="7"/>
  <c r="L12552" i="7"/>
  <c r="L12553" i="7"/>
  <c r="L12554" i="7"/>
  <c r="L12555" i="7"/>
  <c r="L12556" i="7"/>
  <c r="L12557" i="7"/>
  <c r="L12558" i="7"/>
  <c r="L12559" i="7"/>
  <c r="L12560" i="7"/>
  <c r="L12561" i="7"/>
  <c r="L12562" i="7"/>
  <c r="L12563" i="7"/>
  <c r="L12564" i="7"/>
  <c r="L12565" i="7"/>
  <c r="L12566" i="7"/>
  <c r="L12567" i="7"/>
  <c r="L12568" i="7"/>
  <c r="L12569" i="7"/>
  <c r="L12570" i="7"/>
  <c r="L12571" i="7"/>
  <c r="L12572" i="7"/>
  <c r="L12573" i="7"/>
  <c r="L12574" i="7"/>
  <c r="L12575" i="7"/>
  <c r="L12576" i="7"/>
  <c r="L12577" i="7"/>
  <c r="L12578" i="7"/>
  <c r="L12579" i="7"/>
  <c r="L12580" i="7"/>
  <c r="L12581" i="7"/>
  <c r="L12582" i="7"/>
  <c r="L12583" i="7"/>
  <c r="L12584" i="7"/>
  <c r="L12585" i="7"/>
  <c r="L12586" i="7"/>
  <c r="L12587" i="7"/>
  <c r="L12588" i="7"/>
  <c r="L12589" i="7"/>
  <c r="L12590" i="7"/>
  <c r="L12591" i="7"/>
  <c r="L12592" i="7"/>
  <c r="L12593" i="7"/>
  <c r="L12594" i="7"/>
  <c r="L12595" i="7"/>
  <c r="L12596" i="7"/>
  <c r="L12597" i="7"/>
  <c r="L12598" i="7"/>
  <c r="L12599" i="7"/>
  <c r="L12600" i="7"/>
  <c r="L12601" i="7"/>
  <c r="L12602" i="7"/>
  <c r="L12603" i="7"/>
  <c r="L12604" i="7"/>
  <c r="L12605" i="7"/>
  <c r="L12606" i="7"/>
  <c r="L12607" i="7"/>
  <c r="L12608" i="7"/>
  <c r="L12609" i="7"/>
  <c r="L12610" i="7"/>
  <c r="L12611" i="7"/>
  <c r="L12612" i="7"/>
  <c r="L12613" i="7"/>
  <c r="L12614" i="7"/>
  <c r="L12615" i="7"/>
  <c r="L12616" i="7"/>
  <c r="L12617" i="7"/>
  <c r="L12618" i="7"/>
  <c r="L12619" i="7"/>
  <c r="L12620" i="7"/>
  <c r="L12621" i="7"/>
  <c r="L12622" i="7"/>
  <c r="L12623" i="7"/>
  <c r="L12624" i="7"/>
  <c r="L12625" i="7"/>
  <c r="L12626" i="7"/>
  <c r="L12627" i="7"/>
  <c r="L12628" i="7"/>
  <c r="L12629" i="7"/>
  <c r="L12630" i="7"/>
  <c r="L12631" i="7"/>
  <c r="L12632" i="7"/>
  <c r="L12633" i="7"/>
  <c r="L12634" i="7"/>
  <c r="L12635" i="7"/>
  <c r="L12636" i="7"/>
  <c r="L12637" i="7"/>
  <c r="L12638" i="7"/>
  <c r="L12639" i="7"/>
  <c r="L12640" i="7"/>
  <c r="L12641" i="7"/>
  <c r="L12642" i="7"/>
  <c r="L12643" i="7"/>
  <c r="L12644" i="7"/>
  <c r="L12645" i="7"/>
  <c r="L12646" i="7"/>
  <c r="L12647" i="7"/>
  <c r="L12648" i="7"/>
  <c r="L12649" i="7"/>
  <c r="L12650" i="7"/>
  <c r="L12651" i="7"/>
  <c r="L12652" i="7"/>
  <c r="L12653" i="7"/>
  <c r="L12654" i="7"/>
  <c r="L12655" i="7"/>
  <c r="L12656" i="7"/>
  <c r="L12657" i="7"/>
  <c r="L12658" i="7"/>
  <c r="L12659" i="7"/>
  <c r="L12660" i="7"/>
  <c r="L12661" i="7"/>
  <c r="L12662" i="7"/>
  <c r="L12663" i="7"/>
  <c r="L12664" i="7"/>
  <c r="L12665" i="7"/>
  <c r="L12666" i="7"/>
  <c r="L12667" i="7"/>
  <c r="L12668" i="7"/>
  <c r="L12669" i="7"/>
  <c r="L12670" i="7"/>
  <c r="L12671" i="7"/>
  <c r="L12672" i="7"/>
  <c r="L12673" i="7"/>
  <c r="L12674" i="7"/>
  <c r="L12675" i="7"/>
  <c r="L12676" i="7"/>
  <c r="L12677" i="7"/>
  <c r="L12678" i="7"/>
  <c r="L12679" i="7"/>
  <c r="L12680" i="7"/>
  <c r="L12681" i="7"/>
  <c r="L12682" i="7"/>
  <c r="L12683" i="7"/>
  <c r="L12684" i="7"/>
  <c r="L12685" i="7"/>
  <c r="L12686" i="7"/>
  <c r="L12687" i="7"/>
  <c r="L12688" i="7"/>
  <c r="L12689" i="7"/>
  <c r="L12690" i="7"/>
  <c r="L12691" i="7"/>
  <c r="L12692" i="7"/>
  <c r="L12693" i="7"/>
  <c r="L12694" i="7"/>
  <c r="L12695" i="7"/>
  <c r="L12696" i="7"/>
  <c r="L12697" i="7"/>
  <c r="L12698" i="7"/>
  <c r="L12699" i="7"/>
  <c r="L12700" i="7"/>
  <c r="L12701" i="7"/>
  <c r="L12702" i="7"/>
  <c r="L12703" i="7"/>
  <c r="L12704" i="7"/>
  <c r="L12705" i="7"/>
  <c r="L12706" i="7"/>
  <c r="L12707" i="7"/>
  <c r="L12708" i="7"/>
  <c r="L12709" i="7"/>
  <c r="L12710" i="7"/>
  <c r="L12711" i="7"/>
  <c r="L12712" i="7"/>
  <c r="L12713" i="7"/>
  <c r="L12714" i="7"/>
  <c r="L12715" i="7"/>
  <c r="L12716" i="7"/>
  <c r="L12717" i="7"/>
  <c r="L12718" i="7"/>
  <c r="L12719" i="7"/>
  <c r="L12720" i="7"/>
  <c r="L12721" i="7"/>
  <c r="L12722" i="7"/>
  <c r="L12723" i="7"/>
  <c r="L12724" i="7"/>
  <c r="L12725" i="7"/>
  <c r="L12726" i="7"/>
  <c r="L12727" i="7"/>
  <c r="L12728" i="7"/>
  <c r="L12729" i="7"/>
  <c r="L12730" i="7"/>
  <c r="L12731" i="7"/>
  <c r="L12732" i="7"/>
  <c r="L12733" i="7"/>
  <c r="L12734" i="7"/>
  <c r="L12735" i="7"/>
  <c r="L12736" i="7"/>
  <c r="L12737" i="7"/>
  <c r="L12738" i="7"/>
  <c r="L12739" i="7"/>
  <c r="L12740" i="7"/>
  <c r="L12741" i="7"/>
  <c r="L12742" i="7"/>
  <c r="L12743" i="7"/>
  <c r="L12744" i="7"/>
  <c r="L12745" i="7"/>
  <c r="L12746" i="7"/>
  <c r="L12747" i="7"/>
  <c r="L12748" i="7"/>
  <c r="L12749" i="7"/>
  <c r="L12750" i="7"/>
  <c r="L12751" i="7"/>
  <c r="L12752" i="7"/>
  <c r="L12753" i="7"/>
  <c r="L12754" i="7"/>
  <c r="L12755" i="7"/>
  <c r="L12756" i="7"/>
  <c r="L12757" i="7"/>
  <c r="L12758" i="7"/>
  <c r="L12759" i="7"/>
  <c r="L12760" i="7"/>
  <c r="L12761" i="7"/>
  <c r="L12762" i="7"/>
  <c r="L12763" i="7"/>
  <c r="L12764" i="7"/>
  <c r="L12765" i="7"/>
  <c r="L12766" i="7"/>
  <c r="L12767" i="7"/>
  <c r="L12768" i="7"/>
  <c r="L12769" i="7"/>
  <c r="L12770" i="7"/>
  <c r="L12771" i="7"/>
  <c r="L12772" i="7"/>
  <c r="L12773" i="7"/>
  <c r="L12774" i="7"/>
  <c r="L12775" i="7"/>
  <c r="L12776" i="7"/>
  <c r="L12777" i="7"/>
  <c r="L12778" i="7"/>
  <c r="L12779" i="7"/>
  <c r="L12780" i="7"/>
  <c r="L12781" i="7"/>
  <c r="L12782" i="7"/>
  <c r="L12783" i="7"/>
  <c r="L12784" i="7"/>
  <c r="L12785" i="7"/>
  <c r="L12786" i="7"/>
  <c r="L12787" i="7"/>
  <c r="L12788" i="7"/>
  <c r="L12789" i="7"/>
  <c r="L12790" i="7"/>
  <c r="L12791" i="7"/>
  <c r="L12792" i="7"/>
  <c r="L12793" i="7"/>
  <c r="L12794" i="7"/>
  <c r="L12795" i="7"/>
  <c r="L12796" i="7"/>
  <c r="L12797" i="7"/>
  <c r="L12798" i="7"/>
  <c r="L12799" i="7"/>
  <c r="L12800" i="7"/>
  <c r="L12801" i="7"/>
  <c r="L12802" i="7"/>
  <c r="L12803" i="7"/>
  <c r="L12804" i="7"/>
  <c r="L12805" i="7"/>
  <c r="L12806" i="7"/>
  <c r="L12807" i="7"/>
  <c r="L12808" i="7"/>
  <c r="L12809" i="7"/>
  <c r="L12810" i="7"/>
  <c r="L12811" i="7"/>
  <c r="L12812" i="7"/>
  <c r="L12813" i="7"/>
  <c r="L12814" i="7"/>
  <c r="L12815" i="7"/>
  <c r="L12816" i="7"/>
  <c r="L12817" i="7"/>
  <c r="L12818" i="7"/>
  <c r="L12819" i="7"/>
  <c r="L12820" i="7"/>
  <c r="L12821" i="7"/>
  <c r="L12822" i="7"/>
  <c r="L12823" i="7"/>
  <c r="L12824" i="7"/>
  <c r="L12825" i="7"/>
  <c r="L12826" i="7"/>
  <c r="L12827" i="7"/>
  <c r="L12828" i="7"/>
  <c r="L12829" i="7"/>
  <c r="L12830" i="7"/>
  <c r="L12831" i="7"/>
  <c r="L12832" i="7"/>
  <c r="L12833" i="7"/>
  <c r="L12834" i="7"/>
  <c r="L12835" i="7"/>
  <c r="L12836" i="7"/>
  <c r="L12837" i="7"/>
  <c r="L12838" i="7"/>
  <c r="L12839" i="7"/>
  <c r="L12840" i="7"/>
  <c r="L12841" i="7"/>
  <c r="L12842" i="7"/>
  <c r="L12843" i="7"/>
  <c r="L12844" i="7"/>
  <c r="L12845" i="7"/>
  <c r="L12846" i="7"/>
  <c r="L12847" i="7"/>
  <c r="L12848" i="7"/>
  <c r="L12849" i="7"/>
  <c r="L12850" i="7"/>
  <c r="L12851" i="7"/>
  <c r="L12852" i="7"/>
  <c r="L12853" i="7"/>
  <c r="L12854" i="7"/>
  <c r="L12855" i="7"/>
  <c r="L12856" i="7"/>
  <c r="L12857" i="7"/>
  <c r="L12858" i="7"/>
  <c r="L12859" i="7"/>
  <c r="L12860" i="7"/>
  <c r="L12861" i="7"/>
  <c r="L12862" i="7"/>
  <c r="L12863" i="7"/>
  <c r="L12864" i="7"/>
  <c r="L12865" i="7"/>
  <c r="L12866" i="7"/>
  <c r="L12867" i="7"/>
  <c r="L12868" i="7"/>
  <c r="L12869" i="7"/>
  <c r="L12870" i="7"/>
  <c r="L12871" i="7"/>
  <c r="L12872" i="7"/>
  <c r="L12873" i="7"/>
  <c r="L12874" i="7"/>
  <c r="L12875" i="7"/>
  <c r="L12876" i="7"/>
  <c r="L12877" i="7"/>
  <c r="L12878" i="7"/>
  <c r="L12879" i="7"/>
  <c r="L12880" i="7"/>
  <c r="L12881" i="7"/>
  <c r="L12882" i="7"/>
  <c r="L12883" i="7"/>
  <c r="L12884" i="7"/>
  <c r="L12885" i="7"/>
  <c r="L12886" i="7"/>
  <c r="L12887" i="7"/>
  <c r="L12888" i="7"/>
  <c r="L12889" i="7"/>
  <c r="L12890" i="7"/>
  <c r="L12891" i="7"/>
  <c r="L12892" i="7"/>
  <c r="L12893" i="7"/>
  <c r="L12894" i="7"/>
  <c r="L12895" i="7"/>
  <c r="L12896" i="7"/>
  <c r="L12897" i="7"/>
  <c r="L12898" i="7"/>
  <c r="L12899" i="7"/>
  <c r="L12900" i="7"/>
  <c r="L12901" i="7"/>
  <c r="L12902" i="7"/>
  <c r="L12903" i="7"/>
  <c r="L12904" i="7"/>
  <c r="L12905" i="7"/>
  <c r="L12906" i="7"/>
  <c r="L12907" i="7"/>
  <c r="L12908" i="7"/>
  <c r="L12909" i="7"/>
  <c r="L12910" i="7"/>
  <c r="L12911" i="7"/>
  <c r="L12912" i="7"/>
  <c r="L12913" i="7"/>
  <c r="L12914" i="7"/>
  <c r="L12915" i="7"/>
  <c r="L12916" i="7"/>
  <c r="L12917" i="7"/>
  <c r="L12918" i="7"/>
  <c r="L12919" i="7"/>
  <c r="L12920" i="7"/>
  <c r="L12921" i="7"/>
  <c r="L12922" i="7"/>
  <c r="L12923" i="7"/>
  <c r="L12924" i="7"/>
  <c r="L12925" i="7"/>
  <c r="L12926" i="7"/>
  <c r="L12927" i="7"/>
  <c r="L12928" i="7"/>
  <c r="L12929" i="7"/>
  <c r="L12930" i="7"/>
  <c r="L12931" i="7"/>
  <c r="L12932" i="7"/>
  <c r="L12933" i="7"/>
  <c r="L12934" i="7"/>
  <c r="L12935" i="7"/>
  <c r="L12936" i="7"/>
  <c r="L12937" i="7"/>
  <c r="L12938" i="7"/>
  <c r="L12939" i="7"/>
  <c r="L12940" i="7"/>
  <c r="L12941" i="7"/>
  <c r="L12942" i="7"/>
  <c r="L12943" i="7"/>
  <c r="L12944" i="7"/>
  <c r="L12945" i="7"/>
  <c r="L12946" i="7"/>
  <c r="L12947" i="7"/>
  <c r="L12948" i="7"/>
  <c r="L12949" i="7"/>
  <c r="L12950" i="7"/>
  <c r="L12951" i="7"/>
  <c r="L12952" i="7"/>
  <c r="L12953" i="7"/>
  <c r="L12954" i="7"/>
  <c r="L12955" i="7"/>
  <c r="L12956" i="7"/>
  <c r="L12957" i="7"/>
  <c r="L12958" i="7"/>
  <c r="L12959" i="7"/>
  <c r="L12960" i="7"/>
  <c r="L12961" i="7"/>
  <c r="L12962" i="7"/>
  <c r="L12963" i="7"/>
  <c r="L12964" i="7"/>
  <c r="L12965" i="7"/>
  <c r="L12966" i="7"/>
  <c r="L12967" i="7"/>
  <c r="L12968" i="7"/>
  <c r="L12969" i="7"/>
  <c r="L12970" i="7"/>
  <c r="L12971" i="7"/>
  <c r="L12972" i="7"/>
  <c r="L12973" i="7"/>
  <c r="L12974" i="7"/>
  <c r="L12975" i="7"/>
  <c r="L12976" i="7"/>
  <c r="L12977" i="7"/>
  <c r="L12978" i="7"/>
  <c r="L12979" i="7"/>
  <c r="L12980" i="7"/>
  <c r="L12981" i="7"/>
  <c r="L12982" i="7"/>
  <c r="L12983" i="7"/>
  <c r="L12984" i="7"/>
  <c r="L12985" i="7"/>
  <c r="L12986" i="7"/>
  <c r="L12987" i="7"/>
  <c r="L12988" i="7"/>
  <c r="L12989" i="7"/>
  <c r="L12990" i="7"/>
  <c r="L12991" i="7"/>
  <c r="L12992" i="7"/>
  <c r="L12993" i="7"/>
  <c r="L12994" i="7"/>
  <c r="L12995" i="7"/>
  <c r="L12996" i="7"/>
  <c r="L12997" i="7"/>
  <c r="L12998" i="7"/>
  <c r="L12999" i="7"/>
  <c r="L13000" i="7"/>
  <c r="L13001" i="7"/>
  <c r="L13002" i="7"/>
  <c r="L13003" i="7"/>
  <c r="L13004" i="7"/>
  <c r="L13005" i="7"/>
  <c r="L13006" i="7"/>
  <c r="L13007" i="7"/>
  <c r="L13008" i="7"/>
  <c r="L13009" i="7"/>
  <c r="L13010" i="7"/>
  <c r="L13011" i="7"/>
  <c r="L13012" i="7"/>
  <c r="L13013" i="7"/>
  <c r="L13014" i="7"/>
  <c r="L13015" i="7"/>
  <c r="L13016" i="7"/>
  <c r="L13017" i="7"/>
  <c r="L13018" i="7"/>
  <c r="L13019" i="7"/>
  <c r="L13020" i="7"/>
  <c r="L13021" i="7"/>
  <c r="L13022" i="7"/>
  <c r="L13023" i="7"/>
  <c r="L13024" i="7"/>
  <c r="L13025" i="7"/>
  <c r="L13026" i="7"/>
  <c r="L13027" i="7"/>
  <c r="L13028" i="7"/>
  <c r="L13029" i="7"/>
  <c r="L13030" i="7"/>
  <c r="L13031" i="7"/>
  <c r="L13032" i="7"/>
  <c r="L13033" i="7"/>
  <c r="L13034" i="7"/>
  <c r="L13035" i="7"/>
  <c r="L13036" i="7"/>
  <c r="L13037" i="7"/>
  <c r="L13038" i="7"/>
  <c r="L13039" i="7"/>
  <c r="L13040" i="7"/>
  <c r="L13041" i="7"/>
  <c r="L13042" i="7"/>
  <c r="L13043" i="7"/>
  <c r="L13044" i="7"/>
  <c r="L13045" i="7"/>
  <c r="L13046" i="7"/>
  <c r="L13047" i="7"/>
  <c r="L13048" i="7"/>
  <c r="L13049" i="7"/>
  <c r="L13050" i="7"/>
  <c r="L13051" i="7"/>
  <c r="L13052" i="7"/>
  <c r="L13053" i="7"/>
  <c r="L13054" i="7"/>
  <c r="L13055" i="7"/>
  <c r="L13056" i="7"/>
  <c r="L13057" i="7"/>
  <c r="L13058" i="7"/>
  <c r="L13059" i="7"/>
  <c r="L13060" i="7"/>
  <c r="L13061" i="7"/>
  <c r="L13062" i="7"/>
  <c r="L13063" i="7"/>
  <c r="L13064" i="7"/>
  <c r="L13065" i="7"/>
  <c r="L13066" i="7"/>
  <c r="L13067" i="7"/>
  <c r="L13068" i="7"/>
  <c r="L13069" i="7"/>
  <c r="L13070" i="7"/>
  <c r="L13071" i="7"/>
  <c r="L13072" i="7"/>
  <c r="L13073" i="7"/>
  <c r="L13074" i="7"/>
  <c r="L13075" i="7"/>
  <c r="L13076" i="7"/>
  <c r="L13077" i="7"/>
  <c r="L13078" i="7"/>
  <c r="L13079" i="7"/>
  <c r="L13080" i="7"/>
  <c r="L13081" i="7"/>
  <c r="L13082" i="7"/>
  <c r="L13083" i="7"/>
  <c r="L13084" i="7"/>
  <c r="L13085" i="7"/>
  <c r="L13086" i="7"/>
  <c r="L13087" i="7"/>
  <c r="L13088" i="7"/>
  <c r="L13089" i="7"/>
  <c r="L13090" i="7"/>
  <c r="L13091" i="7"/>
  <c r="L13092" i="7"/>
  <c r="L13093" i="7"/>
  <c r="L13094" i="7"/>
  <c r="L13095" i="7"/>
  <c r="L13096" i="7"/>
  <c r="L13097" i="7"/>
  <c r="L13098" i="7"/>
  <c r="L13099" i="7"/>
  <c r="L13100" i="7"/>
  <c r="L13101" i="7"/>
  <c r="L13102" i="7"/>
  <c r="L13103" i="7"/>
  <c r="L13104" i="7"/>
  <c r="L13105" i="7"/>
  <c r="L13106" i="7"/>
  <c r="L13107" i="7"/>
  <c r="L13108" i="7"/>
  <c r="L13109" i="7"/>
  <c r="L13110" i="7"/>
  <c r="L13111" i="7"/>
  <c r="L13112" i="7"/>
  <c r="L13113" i="7"/>
  <c r="L13114" i="7"/>
  <c r="L13115" i="7"/>
  <c r="L13116" i="7"/>
  <c r="L13117" i="7"/>
  <c r="L13118" i="7"/>
  <c r="L13119" i="7"/>
  <c r="L13120" i="7"/>
  <c r="L13121" i="7"/>
  <c r="L13122" i="7"/>
  <c r="L13123" i="7"/>
  <c r="L13124" i="7"/>
  <c r="L13125" i="7"/>
  <c r="L13126" i="7"/>
  <c r="L13127" i="7"/>
  <c r="L13128" i="7"/>
  <c r="L13129" i="7"/>
  <c r="L13130" i="7"/>
  <c r="L13131" i="7"/>
  <c r="L13132" i="7"/>
  <c r="L13133" i="7"/>
  <c r="L13134" i="7"/>
  <c r="L13135" i="7"/>
  <c r="L13136" i="7"/>
  <c r="L13137" i="7"/>
  <c r="L13138" i="7"/>
  <c r="L13139" i="7"/>
  <c r="L13140" i="7"/>
  <c r="L13141" i="7"/>
  <c r="L13142" i="7"/>
  <c r="L13143" i="7"/>
  <c r="L13144" i="7"/>
  <c r="L13145" i="7"/>
  <c r="L13146" i="7"/>
  <c r="L13147" i="7"/>
  <c r="L13148" i="7"/>
  <c r="L13149" i="7"/>
  <c r="L13150" i="7"/>
  <c r="L13151" i="7"/>
  <c r="L13152" i="7"/>
  <c r="L13153" i="7"/>
  <c r="L13154" i="7"/>
  <c r="L13155" i="7"/>
  <c r="L13156" i="7"/>
  <c r="L13157" i="7"/>
  <c r="L13158" i="7"/>
  <c r="L13159" i="7"/>
  <c r="L13160" i="7"/>
  <c r="L13161" i="7"/>
  <c r="L13162" i="7"/>
  <c r="L13163" i="7"/>
  <c r="L13164" i="7"/>
  <c r="L13165" i="7"/>
  <c r="L13166" i="7"/>
  <c r="L13167" i="7"/>
  <c r="L13168" i="7"/>
  <c r="L13169" i="7"/>
  <c r="L13170" i="7"/>
  <c r="L13171" i="7"/>
  <c r="L13172" i="7"/>
  <c r="L13173" i="7"/>
  <c r="L13174" i="7"/>
  <c r="L13175" i="7"/>
  <c r="L13176" i="7"/>
  <c r="L13177" i="7"/>
  <c r="L13178" i="7"/>
  <c r="L13179" i="7"/>
  <c r="L13180" i="7"/>
  <c r="L13181" i="7"/>
  <c r="L13182" i="7"/>
  <c r="L13183" i="7"/>
  <c r="L13184" i="7"/>
  <c r="L13185" i="7"/>
  <c r="L13186" i="7"/>
  <c r="L13187" i="7"/>
  <c r="L13188" i="7"/>
  <c r="L13189" i="7"/>
  <c r="L13190" i="7"/>
  <c r="L13191" i="7"/>
  <c r="L13192" i="7"/>
  <c r="L13193" i="7"/>
  <c r="L13194" i="7"/>
  <c r="L13195" i="7"/>
  <c r="L13196" i="7"/>
  <c r="L13197" i="7"/>
  <c r="L13198" i="7"/>
  <c r="L13199" i="7"/>
  <c r="L13200" i="7"/>
  <c r="L13201" i="7"/>
  <c r="L13202" i="7"/>
  <c r="L13203" i="7"/>
  <c r="L13204" i="7"/>
  <c r="L13205" i="7"/>
  <c r="L13206" i="7"/>
  <c r="L13207" i="7"/>
  <c r="L13208" i="7"/>
  <c r="L13209" i="7"/>
  <c r="L13210" i="7"/>
  <c r="L13211" i="7"/>
  <c r="L13212" i="7"/>
  <c r="L13213" i="7"/>
  <c r="L13214" i="7"/>
  <c r="L13215" i="7"/>
  <c r="L13216" i="7"/>
  <c r="L13217" i="7"/>
  <c r="L13218" i="7"/>
  <c r="L13219" i="7"/>
  <c r="L13220" i="7"/>
  <c r="L13221" i="7"/>
  <c r="L13222" i="7"/>
  <c r="L13223" i="7"/>
  <c r="L13224" i="7"/>
  <c r="L13225" i="7"/>
  <c r="L13226" i="7"/>
  <c r="L13227" i="7"/>
  <c r="L13228" i="7"/>
  <c r="L13229" i="7"/>
  <c r="L13230" i="7"/>
  <c r="L13231" i="7"/>
  <c r="L13232" i="7"/>
  <c r="L13233" i="7"/>
  <c r="L13234" i="7"/>
  <c r="L13235" i="7"/>
  <c r="L13236" i="7"/>
  <c r="L13237" i="7"/>
  <c r="L13238" i="7"/>
  <c r="L13239" i="7"/>
  <c r="L13240" i="7"/>
  <c r="L13241" i="7"/>
  <c r="L13242" i="7"/>
  <c r="L13243" i="7"/>
  <c r="L13244" i="7"/>
  <c r="L13245" i="7"/>
  <c r="L13246" i="7"/>
  <c r="L13247" i="7"/>
  <c r="L13248" i="7"/>
  <c r="L13249" i="7"/>
  <c r="L13250" i="7"/>
  <c r="L13251" i="7"/>
  <c r="L13252" i="7"/>
  <c r="L13253" i="7"/>
  <c r="L13254" i="7"/>
  <c r="L13255" i="7"/>
  <c r="L13256" i="7"/>
  <c r="L13257" i="7"/>
  <c r="L13258" i="7"/>
  <c r="L13259" i="7"/>
  <c r="L13260" i="7"/>
  <c r="L13261" i="7"/>
  <c r="L13262" i="7"/>
  <c r="L13263" i="7"/>
  <c r="L13264" i="7"/>
  <c r="L13265" i="7"/>
  <c r="L13266" i="7"/>
  <c r="L13267" i="7"/>
  <c r="L13268" i="7"/>
  <c r="L13269" i="7"/>
  <c r="L13270" i="7"/>
  <c r="L13271" i="7"/>
  <c r="L13272" i="7"/>
  <c r="L13273" i="7"/>
  <c r="L13274" i="7"/>
  <c r="L13275" i="7"/>
  <c r="L13276" i="7"/>
  <c r="L13277" i="7"/>
  <c r="L13278" i="7"/>
  <c r="L13279" i="7"/>
  <c r="L13280" i="7"/>
  <c r="L13281" i="7"/>
  <c r="L13282" i="7"/>
  <c r="L13283" i="7"/>
  <c r="L13284" i="7"/>
  <c r="L13285" i="7"/>
  <c r="L13286" i="7"/>
  <c r="L13287" i="7"/>
  <c r="L13288" i="7"/>
  <c r="L13289" i="7"/>
  <c r="L13290" i="7"/>
  <c r="L13291" i="7"/>
  <c r="L13292" i="7"/>
  <c r="L13293" i="7"/>
  <c r="L13294" i="7"/>
  <c r="L13295" i="7"/>
  <c r="L13296" i="7"/>
  <c r="L13297" i="7"/>
  <c r="L13298" i="7"/>
  <c r="L13299" i="7"/>
  <c r="L13300" i="7"/>
  <c r="L13301" i="7"/>
  <c r="L13302" i="7"/>
  <c r="L13303" i="7"/>
  <c r="L13304" i="7"/>
  <c r="L13305" i="7"/>
  <c r="L13306" i="7"/>
  <c r="L13307" i="7"/>
  <c r="L13308" i="7"/>
  <c r="L13309" i="7"/>
  <c r="L13310" i="7"/>
  <c r="L13311" i="7"/>
  <c r="L13312" i="7"/>
  <c r="L13313" i="7"/>
  <c r="L13314" i="7"/>
  <c r="L13315" i="7"/>
  <c r="L13316" i="7"/>
  <c r="L13317" i="7"/>
  <c r="L13318" i="7"/>
  <c r="L13319" i="7"/>
  <c r="L13320" i="7"/>
  <c r="L13321" i="7"/>
  <c r="L13322" i="7"/>
  <c r="L13323" i="7"/>
  <c r="L13324" i="7"/>
  <c r="L13325" i="7"/>
  <c r="L13326" i="7"/>
  <c r="L13327" i="7"/>
  <c r="L13328" i="7"/>
  <c r="L13329" i="7"/>
  <c r="L13330" i="7"/>
  <c r="L13331" i="7"/>
  <c r="L13332" i="7"/>
  <c r="L13333" i="7"/>
  <c r="L13334" i="7"/>
  <c r="L13335" i="7"/>
  <c r="L13336" i="7"/>
  <c r="L13337" i="7"/>
  <c r="L13338" i="7"/>
  <c r="L13339" i="7"/>
  <c r="L13340" i="7"/>
  <c r="L13341" i="7"/>
  <c r="L13342" i="7"/>
  <c r="L13343" i="7"/>
  <c r="L13344" i="7"/>
  <c r="L13345" i="7"/>
  <c r="L13346" i="7"/>
  <c r="L13347" i="7"/>
  <c r="L13348" i="7"/>
  <c r="L13349" i="7"/>
  <c r="L13350" i="7"/>
  <c r="L13351" i="7"/>
  <c r="L13352" i="7"/>
  <c r="L13353" i="7"/>
  <c r="L13354" i="7"/>
  <c r="L13355" i="7"/>
  <c r="L13356" i="7"/>
  <c r="L13357" i="7"/>
  <c r="L13358" i="7"/>
  <c r="L13359" i="7"/>
  <c r="L13360" i="7"/>
  <c r="L13361" i="7"/>
  <c r="L13362" i="7"/>
  <c r="L13363" i="7"/>
  <c r="L13364" i="7"/>
  <c r="L13365" i="7"/>
  <c r="L13366" i="7"/>
  <c r="L13367" i="7"/>
  <c r="L13368" i="7"/>
  <c r="L13369" i="7"/>
  <c r="L13370" i="7"/>
  <c r="L13371" i="7"/>
  <c r="L13372" i="7"/>
  <c r="L13373" i="7"/>
  <c r="L13374" i="7"/>
  <c r="L13375" i="7"/>
  <c r="L13376" i="7"/>
  <c r="L13377" i="7"/>
  <c r="L13378" i="7"/>
  <c r="L13379" i="7"/>
  <c r="L13380" i="7"/>
  <c r="L13381" i="7"/>
  <c r="L13382" i="7"/>
  <c r="L13383" i="7"/>
  <c r="L13384" i="7"/>
  <c r="L13385" i="7"/>
  <c r="L13386" i="7"/>
  <c r="L13387" i="7"/>
  <c r="L13388" i="7"/>
  <c r="L13389" i="7"/>
  <c r="L13390" i="7"/>
  <c r="L13391" i="7"/>
  <c r="L13392" i="7"/>
  <c r="L13393" i="7"/>
  <c r="L13394" i="7"/>
  <c r="L13395" i="7"/>
  <c r="L13396" i="7"/>
  <c r="L13397" i="7"/>
  <c r="L13398" i="7"/>
  <c r="L13399" i="7"/>
  <c r="L13400" i="7"/>
  <c r="L13401" i="7"/>
  <c r="L13402" i="7"/>
  <c r="L13403" i="7"/>
  <c r="L13404" i="7"/>
  <c r="L13405" i="7"/>
  <c r="L13406" i="7"/>
  <c r="L13407" i="7"/>
  <c r="L13408" i="7"/>
  <c r="L13409" i="7"/>
  <c r="L13410" i="7"/>
  <c r="L13411" i="7"/>
  <c r="L13412" i="7"/>
  <c r="L13413" i="7"/>
  <c r="L13414" i="7"/>
  <c r="L13415" i="7"/>
  <c r="L13416" i="7"/>
  <c r="L13417" i="7"/>
  <c r="L13418" i="7"/>
  <c r="L13419" i="7"/>
  <c r="L13420" i="7"/>
  <c r="L13421" i="7"/>
  <c r="L13422" i="7"/>
  <c r="L13423" i="7"/>
  <c r="L13424" i="7"/>
  <c r="L13425" i="7"/>
  <c r="L13426" i="7"/>
  <c r="L13427" i="7"/>
  <c r="L13428" i="7"/>
  <c r="L13429" i="7"/>
  <c r="L13430" i="7"/>
  <c r="L13431" i="7"/>
  <c r="L13432" i="7"/>
  <c r="L13433" i="7"/>
  <c r="L13434" i="7"/>
  <c r="L13435" i="7"/>
  <c r="L13436" i="7"/>
  <c r="L13437" i="7"/>
  <c r="L13438" i="7"/>
  <c r="L13439" i="7"/>
  <c r="L13440" i="7"/>
  <c r="L13441" i="7"/>
  <c r="L13442" i="7"/>
  <c r="L13443" i="7"/>
  <c r="L13444" i="7"/>
  <c r="L13445" i="7"/>
  <c r="L13446" i="7"/>
  <c r="L13447" i="7"/>
  <c r="L13448" i="7"/>
  <c r="L13449" i="7"/>
  <c r="L13450" i="7"/>
  <c r="L13451" i="7"/>
  <c r="L13452" i="7"/>
  <c r="L13453" i="7"/>
  <c r="L13454" i="7"/>
  <c r="L13455" i="7"/>
  <c r="L13456" i="7"/>
  <c r="L13457" i="7"/>
  <c r="L13458" i="7"/>
  <c r="L13459" i="7"/>
  <c r="L13460" i="7"/>
  <c r="L13461" i="7"/>
  <c r="L13462" i="7"/>
  <c r="L13463" i="7"/>
  <c r="L13464" i="7"/>
  <c r="L13465" i="7"/>
  <c r="L13466" i="7"/>
  <c r="L13467" i="7"/>
  <c r="L13468" i="7"/>
  <c r="L13469" i="7"/>
  <c r="L13470" i="7"/>
  <c r="L13471" i="7"/>
  <c r="L13472" i="7"/>
  <c r="L13473" i="7"/>
  <c r="L13474" i="7"/>
  <c r="L13475" i="7"/>
  <c r="L13476" i="7"/>
  <c r="L13477" i="7"/>
  <c r="L13478" i="7"/>
  <c r="L13479" i="7"/>
  <c r="L13480" i="7"/>
  <c r="L13481" i="7"/>
  <c r="L13482" i="7"/>
  <c r="L13483" i="7"/>
  <c r="L13484" i="7"/>
  <c r="L13485" i="7"/>
  <c r="L13486" i="7"/>
  <c r="L13487" i="7"/>
  <c r="L13488" i="7"/>
  <c r="L13489" i="7"/>
  <c r="L13490" i="7"/>
  <c r="L13491" i="7"/>
  <c r="L13492" i="7"/>
  <c r="L13493" i="7"/>
  <c r="L13494" i="7"/>
  <c r="L13495" i="7"/>
  <c r="L13496" i="7"/>
  <c r="L13497" i="7"/>
  <c r="L13498" i="7"/>
  <c r="L13499" i="7"/>
  <c r="L13500" i="7"/>
  <c r="L13501" i="7"/>
  <c r="L13502" i="7"/>
  <c r="L13503" i="7"/>
  <c r="L13504" i="7"/>
  <c r="L13505" i="7"/>
  <c r="L13506" i="7"/>
  <c r="L13507" i="7"/>
  <c r="L13508" i="7"/>
  <c r="L13509" i="7"/>
  <c r="L13510" i="7"/>
  <c r="L13511" i="7"/>
  <c r="L13512" i="7"/>
  <c r="L13513" i="7"/>
  <c r="L13514" i="7"/>
  <c r="L13515" i="7"/>
  <c r="L13516" i="7"/>
  <c r="L13517" i="7"/>
  <c r="L13518" i="7"/>
  <c r="L13519" i="7"/>
  <c r="L13520" i="7"/>
  <c r="L13521" i="7"/>
  <c r="L13522" i="7"/>
  <c r="L13523" i="7"/>
  <c r="L13524" i="7"/>
  <c r="L13525" i="7"/>
  <c r="L13526" i="7"/>
  <c r="L13527" i="7"/>
  <c r="L13528" i="7"/>
  <c r="L13529" i="7"/>
  <c r="L13530" i="7"/>
  <c r="L13531" i="7"/>
  <c r="L13532" i="7"/>
  <c r="L13533" i="7"/>
  <c r="L13534" i="7"/>
  <c r="L13535" i="7"/>
  <c r="L13536" i="7"/>
  <c r="L13537" i="7"/>
  <c r="L13538" i="7"/>
  <c r="L13539" i="7"/>
  <c r="L13540" i="7"/>
  <c r="L13541" i="7"/>
  <c r="L13542" i="7"/>
  <c r="L13543" i="7"/>
  <c r="L13544" i="7"/>
  <c r="L13545" i="7"/>
  <c r="L13546" i="7"/>
  <c r="L13547" i="7"/>
  <c r="L13548" i="7"/>
  <c r="L13549" i="7"/>
  <c r="L13550" i="7"/>
  <c r="L13551" i="7"/>
  <c r="L13552" i="7"/>
  <c r="L13553" i="7"/>
  <c r="L13554" i="7"/>
  <c r="L13555" i="7"/>
  <c r="L13556" i="7"/>
  <c r="L13557" i="7"/>
  <c r="L13558" i="7"/>
  <c r="L13559" i="7"/>
  <c r="L13560" i="7"/>
  <c r="L13561" i="7"/>
  <c r="L13562" i="7"/>
  <c r="L13563" i="7"/>
  <c r="L13564" i="7"/>
  <c r="L13565" i="7"/>
  <c r="L13566" i="7"/>
  <c r="L13567" i="7"/>
  <c r="L13568" i="7"/>
  <c r="L13569" i="7"/>
  <c r="L13570" i="7"/>
  <c r="L13571" i="7"/>
  <c r="L13572" i="7"/>
  <c r="L13573" i="7"/>
  <c r="L13574" i="7"/>
  <c r="L13575" i="7"/>
  <c r="L13576" i="7"/>
  <c r="L13577" i="7"/>
  <c r="L13578" i="7"/>
  <c r="L13579" i="7"/>
  <c r="L13580" i="7"/>
  <c r="L13581" i="7"/>
  <c r="L13582" i="7"/>
  <c r="L13583" i="7"/>
  <c r="L13584" i="7"/>
  <c r="L13585" i="7"/>
  <c r="L13586" i="7"/>
  <c r="L13587" i="7"/>
  <c r="L13588" i="7"/>
  <c r="L13589" i="7"/>
  <c r="L13590" i="7"/>
  <c r="L13591" i="7"/>
  <c r="L13592" i="7"/>
  <c r="L13593" i="7"/>
  <c r="L13594" i="7"/>
  <c r="L13595" i="7"/>
  <c r="L13596" i="7"/>
  <c r="L13597" i="7"/>
  <c r="L13598" i="7"/>
  <c r="L13599" i="7"/>
  <c r="L13600" i="7"/>
  <c r="L13601" i="7"/>
  <c r="L13602" i="7"/>
  <c r="L13603" i="7"/>
  <c r="L13604" i="7"/>
  <c r="L13605" i="7"/>
  <c r="L13606" i="7"/>
  <c r="L13607" i="7"/>
  <c r="L13608" i="7"/>
  <c r="L13609" i="7"/>
  <c r="L13610" i="7"/>
  <c r="L13611" i="7"/>
  <c r="L13612" i="7"/>
  <c r="L13613" i="7"/>
  <c r="L13614" i="7"/>
  <c r="L13615" i="7"/>
  <c r="L13616" i="7"/>
  <c r="L13617" i="7"/>
  <c r="L13618" i="7"/>
  <c r="L13619" i="7"/>
  <c r="L13620" i="7"/>
  <c r="L13621" i="7"/>
  <c r="L13622" i="7"/>
  <c r="L13623" i="7"/>
  <c r="L13624" i="7"/>
  <c r="L13625" i="7"/>
  <c r="L13626" i="7"/>
  <c r="L13627" i="7"/>
  <c r="L13628" i="7"/>
  <c r="L13629" i="7"/>
  <c r="L13630" i="7"/>
  <c r="L13631" i="7"/>
  <c r="L13632" i="7"/>
  <c r="L13633" i="7"/>
  <c r="L13634" i="7"/>
  <c r="L13635" i="7"/>
  <c r="L13636" i="7"/>
  <c r="L13637" i="7"/>
  <c r="L13638" i="7"/>
  <c r="L13639" i="7"/>
  <c r="L13640" i="7"/>
  <c r="L13641" i="7"/>
  <c r="L13642" i="7"/>
  <c r="L13643" i="7"/>
  <c r="L13644" i="7"/>
  <c r="L13645" i="7"/>
  <c r="L13646" i="7"/>
  <c r="L13647" i="7"/>
  <c r="L13648" i="7"/>
  <c r="L13649" i="7"/>
  <c r="L13650" i="7"/>
  <c r="L13651" i="7"/>
  <c r="L13652" i="7"/>
  <c r="L13653" i="7"/>
  <c r="L13654" i="7"/>
  <c r="L13655" i="7"/>
  <c r="L13656" i="7"/>
  <c r="L13657" i="7"/>
  <c r="L13658" i="7"/>
  <c r="L13659" i="7"/>
  <c r="L13660" i="7"/>
  <c r="L13661" i="7"/>
  <c r="L13662" i="7"/>
  <c r="L13663" i="7"/>
  <c r="L13664" i="7"/>
  <c r="L13665" i="7"/>
  <c r="L13666" i="7"/>
  <c r="L13667" i="7"/>
  <c r="L13668" i="7"/>
  <c r="L13669" i="7"/>
  <c r="L13670" i="7"/>
  <c r="L13671" i="7"/>
  <c r="L13672" i="7"/>
  <c r="L13673" i="7"/>
  <c r="L13674" i="7"/>
  <c r="L13675" i="7"/>
  <c r="L13676" i="7"/>
  <c r="L13677" i="7"/>
  <c r="L13678" i="7"/>
  <c r="L13679" i="7"/>
  <c r="L13680" i="7"/>
  <c r="L13681" i="7"/>
  <c r="L13682" i="7"/>
  <c r="L13683" i="7"/>
  <c r="L13684" i="7"/>
  <c r="L13685" i="7"/>
  <c r="L13686" i="7"/>
  <c r="L13687" i="7"/>
  <c r="L13688" i="7"/>
  <c r="L13689" i="7"/>
  <c r="L13690" i="7"/>
  <c r="L13691" i="7"/>
  <c r="L13692" i="7"/>
  <c r="L13693" i="7"/>
  <c r="L13694" i="7"/>
  <c r="L13695" i="7"/>
  <c r="L13696" i="7"/>
  <c r="L13697" i="7"/>
  <c r="L13698" i="7"/>
  <c r="L13699" i="7"/>
  <c r="L13700" i="7"/>
  <c r="L13701" i="7"/>
  <c r="L13702" i="7"/>
  <c r="L13703" i="7"/>
  <c r="L13704" i="7"/>
  <c r="L13705" i="7"/>
  <c r="L13706" i="7"/>
  <c r="L13707" i="7"/>
  <c r="L13708" i="7"/>
  <c r="L13709" i="7"/>
  <c r="L13710" i="7"/>
  <c r="L13711" i="7"/>
  <c r="L13712" i="7"/>
  <c r="L13713" i="7"/>
  <c r="L13714" i="7"/>
  <c r="L13715" i="7"/>
  <c r="L13716" i="7"/>
  <c r="L13717" i="7"/>
  <c r="L13718" i="7"/>
  <c r="L13719" i="7"/>
  <c r="L13720" i="7"/>
  <c r="L13721" i="7"/>
  <c r="L13722" i="7"/>
  <c r="L13723" i="7"/>
  <c r="L13724" i="7"/>
  <c r="L13725" i="7"/>
  <c r="L13726" i="7"/>
  <c r="L13727" i="7"/>
  <c r="L13728" i="7"/>
  <c r="L13729" i="7"/>
  <c r="L13730" i="7"/>
  <c r="L13731" i="7"/>
  <c r="L13732" i="7"/>
  <c r="L13733" i="7"/>
  <c r="L13734" i="7"/>
  <c r="L13735" i="7"/>
  <c r="L13736" i="7"/>
  <c r="L13737" i="7"/>
  <c r="L13738" i="7"/>
  <c r="L13739" i="7"/>
  <c r="L13740" i="7"/>
  <c r="L13741" i="7"/>
  <c r="L13742" i="7"/>
  <c r="L13743" i="7"/>
  <c r="L13744" i="7"/>
  <c r="L13745" i="7"/>
  <c r="L13746" i="7"/>
  <c r="L13747" i="7"/>
  <c r="L13748" i="7"/>
  <c r="L13749" i="7"/>
  <c r="L13750" i="7"/>
  <c r="L13751" i="7"/>
  <c r="L13752" i="7"/>
  <c r="L13753" i="7"/>
  <c r="L13754" i="7"/>
  <c r="L13755" i="7"/>
  <c r="L13756" i="7"/>
  <c r="L13757" i="7"/>
  <c r="L13758" i="7"/>
  <c r="L13759" i="7"/>
  <c r="L13760" i="7"/>
  <c r="L13761" i="7"/>
  <c r="L13762" i="7"/>
  <c r="L13763" i="7"/>
  <c r="L13764" i="7"/>
  <c r="L13765" i="7"/>
  <c r="L13766" i="7"/>
  <c r="L13767" i="7"/>
  <c r="L13768" i="7"/>
  <c r="L13769" i="7"/>
  <c r="L13770" i="7"/>
  <c r="L13771" i="7"/>
  <c r="L13772" i="7"/>
  <c r="L13773" i="7"/>
  <c r="L13774" i="7"/>
  <c r="L13775" i="7"/>
  <c r="L13776" i="7"/>
  <c r="L13777" i="7"/>
  <c r="L13778" i="7"/>
  <c r="L13779" i="7"/>
  <c r="L13780" i="7"/>
  <c r="L13781" i="7"/>
  <c r="L13782" i="7"/>
  <c r="L13783" i="7"/>
  <c r="L13784" i="7"/>
  <c r="L13785" i="7"/>
  <c r="L13786" i="7"/>
  <c r="L13787" i="7"/>
  <c r="L13788" i="7"/>
  <c r="L13789" i="7"/>
  <c r="L13790" i="7"/>
  <c r="L13791" i="7"/>
  <c r="L13792" i="7"/>
  <c r="L13793" i="7"/>
  <c r="L13794" i="7"/>
  <c r="L13795" i="7"/>
  <c r="L13796" i="7"/>
  <c r="L13797" i="7"/>
  <c r="L13798" i="7"/>
  <c r="L13799" i="7"/>
  <c r="L13800" i="7"/>
  <c r="L13801" i="7"/>
  <c r="L13802" i="7"/>
  <c r="L13803" i="7"/>
  <c r="L13804" i="7"/>
  <c r="L13805" i="7"/>
  <c r="L13806" i="7"/>
  <c r="L13807" i="7"/>
  <c r="L13808" i="7"/>
  <c r="L13809" i="7"/>
  <c r="L13810" i="7"/>
  <c r="L13811" i="7"/>
  <c r="L13812" i="7"/>
  <c r="L13813" i="7"/>
  <c r="L13814" i="7"/>
  <c r="L13815" i="7"/>
  <c r="L13816" i="7"/>
  <c r="L13817" i="7"/>
  <c r="L13818" i="7"/>
  <c r="L13819" i="7"/>
  <c r="L13820" i="7"/>
  <c r="L13821" i="7"/>
  <c r="L13822" i="7"/>
  <c r="L13823" i="7"/>
  <c r="L13824" i="7"/>
  <c r="L13825" i="7"/>
  <c r="L13826" i="7"/>
  <c r="L13827" i="7"/>
  <c r="L13828" i="7"/>
  <c r="L13829" i="7"/>
  <c r="L13830" i="7"/>
  <c r="L13831" i="7"/>
  <c r="L13832" i="7"/>
  <c r="L13833" i="7"/>
  <c r="L13834" i="7"/>
  <c r="L13835" i="7"/>
  <c r="L13836" i="7"/>
  <c r="L13837" i="7"/>
  <c r="L13838" i="7"/>
  <c r="L13839" i="7"/>
  <c r="L13840" i="7"/>
  <c r="L13841" i="7"/>
  <c r="L13842" i="7"/>
  <c r="L13843" i="7"/>
  <c r="L13844" i="7"/>
  <c r="L13845" i="7"/>
  <c r="L13846" i="7"/>
  <c r="L13847" i="7"/>
  <c r="L13848" i="7"/>
  <c r="L13849" i="7"/>
  <c r="L13850" i="7"/>
  <c r="L13851" i="7"/>
  <c r="L13852" i="7"/>
  <c r="L13853" i="7"/>
  <c r="L13854" i="7"/>
  <c r="L13855" i="7"/>
  <c r="L13856" i="7"/>
  <c r="L13857" i="7"/>
  <c r="L13858" i="7"/>
  <c r="L13859" i="7"/>
  <c r="L13860" i="7"/>
  <c r="L13861" i="7"/>
  <c r="L13862" i="7"/>
  <c r="L13863" i="7"/>
  <c r="L13864" i="7"/>
  <c r="L13865" i="7"/>
  <c r="L13866" i="7"/>
  <c r="L13867" i="7"/>
  <c r="L13868" i="7"/>
  <c r="L13869" i="7"/>
  <c r="L13870" i="7"/>
  <c r="L13871" i="7"/>
  <c r="L13872" i="7"/>
  <c r="L13873" i="7"/>
  <c r="L13874" i="7"/>
  <c r="L13875" i="7"/>
  <c r="L13876" i="7"/>
  <c r="L13877" i="7"/>
  <c r="L13878" i="7"/>
  <c r="L13879" i="7"/>
  <c r="L13880" i="7"/>
  <c r="L13881" i="7"/>
  <c r="L13882" i="7"/>
  <c r="L13883" i="7"/>
  <c r="L13884" i="7"/>
  <c r="L13885" i="7"/>
  <c r="L13886" i="7"/>
  <c r="L13887" i="7"/>
  <c r="L13888" i="7"/>
  <c r="L13889" i="7"/>
  <c r="L13890" i="7"/>
  <c r="L13891" i="7"/>
  <c r="L13892" i="7"/>
  <c r="L10026" i="7"/>
  <c r="L10027" i="7"/>
  <c r="L10028" i="7"/>
  <c r="L10029" i="7"/>
  <c r="L10030" i="7"/>
  <c r="L10031" i="7"/>
  <c r="L10032" i="7"/>
  <c r="L10033" i="7"/>
  <c r="L10034" i="7"/>
  <c r="L10035" i="7"/>
  <c r="L10036" i="7"/>
  <c r="L10020" i="7"/>
  <c r="L10021" i="7"/>
  <c r="L10022" i="7"/>
  <c r="L10023" i="7"/>
  <c r="L10024" i="7"/>
  <c r="L10025" i="7"/>
  <c r="L10019" i="7"/>
  <c r="K10019" i="7"/>
  <c r="K10020" i="7"/>
  <c r="K10021" i="7"/>
  <c r="K10022" i="7"/>
  <c r="K10023" i="7"/>
  <c r="K10024" i="7"/>
  <c r="K10025" i="7"/>
  <c r="K10026" i="7"/>
  <c r="K10027" i="7"/>
  <c r="K10028" i="7"/>
  <c r="K10029" i="7"/>
  <c r="K10030" i="7"/>
  <c r="K10031" i="7"/>
  <c r="K10032" i="7"/>
  <c r="K10033" i="7"/>
  <c r="K10034" i="7"/>
  <c r="K10035" i="7"/>
  <c r="K10036" i="7"/>
  <c r="K10037" i="7"/>
  <c r="K10038" i="7"/>
  <c r="K10039" i="7"/>
  <c r="K10040" i="7"/>
  <c r="K10041" i="7"/>
  <c r="K10042" i="7"/>
  <c r="K10043" i="7"/>
  <c r="K10044" i="7"/>
  <c r="K10045" i="7"/>
  <c r="K10046" i="7"/>
  <c r="K10047" i="7"/>
  <c r="K10048" i="7"/>
  <c r="K10049" i="7"/>
  <c r="K10050" i="7"/>
  <c r="K10051" i="7"/>
  <c r="K10052" i="7"/>
  <c r="K10053" i="7"/>
  <c r="K10054" i="7"/>
  <c r="K10055" i="7"/>
  <c r="K10056" i="7"/>
  <c r="K10057" i="7"/>
  <c r="K10058" i="7"/>
  <c r="K10059" i="7"/>
  <c r="K10060" i="7"/>
  <c r="K10061" i="7"/>
  <c r="K10062" i="7"/>
  <c r="K10063" i="7"/>
  <c r="K10064" i="7"/>
  <c r="K10065" i="7"/>
  <c r="K10066" i="7"/>
  <c r="K10067" i="7"/>
  <c r="K10068" i="7"/>
  <c r="K10069" i="7"/>
  <c r="K10070" i="7"/>
  <c r="K10071" i="7"/>
  <c r="K10072" i="7"/>
  <c r="K10073" i="7"/>
  <c r="K10074" i="7"/>
  <c r="K10075" i="7"/>
  <c r="K10076" i="7"/>
  <c r="K10077" i="7"/>
  <c r="K10078" i="7"/>
  <c r="K10079" i="7"/>
  <c r="K10080" i="7"/>
  <c r="K10081" i="7"/>
  <c r="K10082" i="7"/>
  <c r="K10083" i="7"/>
  <c r="K10084" i="7"/>
  <c r="K10085" i="7"/>
  <c r="K10086" i="7"/>
  <c r="K10087" i="7"/>
  <c r="K10088" i="7"/>
  <c r="K10089" i="7"/>
  <c r="K10090" i="7"/>
  <c r="K10091" i="7"/>
  <c r="K10092" i="7"/>
  <c r="K10093" i="7"/>
  <c r="K10094" i="7"/>
  <c r="K10095" i="7"/>
  <c r="K10096" i="7"/>
  <c r="K10097" i="7"/>
  <c r="K10098" i="7"/>
  <c r="K10099" i="7"/>
  <c r="K10100" i="7"/>
  <c r="K10101" i="7"/>
  <c r="K10102" i="7"/>
  <c r="K10103" i="7"/>
  <c r="K10104" i="7"/>
  <c r="K10105" i="7"/>
  <c r="K10106" i="7"/>
  <c r="K10107" i="7"/>
  <c r="K10108" i="7"/>
  <c r="K10109" i="7"/>
  <c r="K10110" i="7"/>
  <c r="K10111" i="7"/>
  <c r="K10112" i="7"/>
  <c r="K10113" i="7"/>
  <c r="K10114" i="7"/>
  <c r="K10115" i="7"/>
  <c r="K10116" i="7"/>
  <c r="K10117" i="7"/>
  <c r="K10118" i="7"/>
  <c r="K10119" i="7"/>
  <c r="K10120" i="7"/>
  <c r="K10121" i="7"/>
  <c r="K10122" i="7"/>
  <c r="K10123" i="7"/>
  <c r="K10124" i="7"/>
  <c r="K10125" i="7"/>
  <c r="K10126" i="7"/>
  <c r="K10127" i="7"/>
  <c r="K10128" i="7"/>
  <c r="K10129" i="7"/>
  <c r="K10130" i="7"/>
  <c r="K10131" i="7"/>
  <c r="K10132" i="7"/>
  <c r="K10133" i="7"/>
  <c r="K10134" i="7"/>
  <c r="K10135" i="7"/>
  <c r="K10136" i="7"/>
  <c r="K10137" i="7"/>
  <c r="K10138" i="7"/>
  <c r="K10139" i="7"/>
  <c r="K10140" i="7"/>
  <c r="K10141" i="7"/>
  <c r="K10142" i="7"/>
  <c r="K10143" i="7"/>
  <c r="K10144" i="7"/>
  <c r="K10145" i="7"/>
  <c r="K10146" i="7"/>
  <c r="K10147" i="7"/>
  <c r="K10148" i="7"/>
  <c r="K10149" i="7"/>
  <c r="K10150" i="7"/>
  <c r="K10151" i="7"/>
  <c r="K10152" i="7"/>
  <c r="K10153" i="7"/>
  <c r="K10154" i="7"/>
  <c r="K10155" i="7"/>
  <c r="K10156" i="7"/>
  <c r="K10157" i="7"/>
  <c r="K10158" i="7"/>
  <c r="K10159" i="7"/>
  <c r="K10160" i="7"/>
  <c r="K10161" i="7"/>
  <c r="K10162" i="7"/>
  <c r="K10163" i="7"/>
  <c r="K10164" i="7"/>
  <c r="K10165" i="7"/>
  <c r="K10166" i="7"/>
  <c r="K10167" i="7"/>
  <c r="K10168" i="7"/>
  <c r="K10169" i="7"/>
  <c r="K10170" i="7"/>
  <c r="K10171" i="7"/>
  <c r="K10172" i="7"/>
  <c r="K10173" i="7"/>
  <c r="K10174" i="7"/>
  <c r="K10175" i="7"/>
  <c r="K10176" i="7"/>
  <c r="K10177" i="7"/>
  <c r="K10178" i="7"/>
  <c r="K10179" i="7"/>
  <c r="K10180" i="7"/>
  <c r="K10181" i="7"/>
  <c r="K10182" i="7"/>
  <c r="K10183" i="7"/>
  <c r="K10184" i="7"/>
  <c r="K10185" i="7"/>
  <c r="K10186" i="7"/>
  <c r="K10187" i="7"/>
  <c r="K10188" i="7"/>
  <c r="K10189" i="7"/>
  <c r="K10190" i="7"/>
  <c r="K10191" i="7"/>
  <c r="K10192" i="7"/>
  <c r="K10193" i="7"/>
  <c r="K10194" i="7"/>
  <c r="K10195" i="7"/>
  <c r="K10196" i="7"/>
  <c r="K10197" i="7"/>
  <c r="K10198" i="7"/>
  <c r="K10199" i="7"/>
  <c r="K10200" i="7"/>
  <c r="K10201" i="7"/>
  <c r="K10202" i="7"/>
  <c r="K10203" i="7"/>
  <c r="K10204" i="7"/>
  <c r="K10205" i="7"/>
  <c r="K10206" i="7"/>
  <c r="K10207" i="7"/>
  <c r="K10208" i="7"/>
  <c r="K10209" i="7"/>
  <c r="K10210" i="7"/>
  <c r="K10211" i="7"/>
  <c r="K10212" i="7"/>
  <c r="K10213" i="7"/>
  <c r="K10214" i="7"/>
  <c r="K10215" i="7"/>
  <c r="K10216" i="7"/>
  <c r="K10217" i="7"/>
  <c r="K10218" i="7"/>
  <c r="K10219" i="7"/>
  <c r="K10220" i="7"/>
  <c r="K10221" i="7"/>
  <c r="K10222" i="7"/>
  <c r="K10223" i="7"/>
  <c r="K10224" i="7"/>
  <c r="K10225" i="7"/>
  <c r="K10226" i="7"/>
  <c r="K10227" i="7"/>
  <c r="K10228" i="7"/>
  <c r="K10229" i="7"/>
  <c r="K10230" i="7"/>
  <c r="K10231" i="7"/>
  <c r="K10232" i="7"/>
  <c r="K10233" i="7"/>
  <c r="K10234" i="7"/>
  <c r="K10235" i="7"/>
  <c r="K10236" i="7"/>
  <c r="K10237" i="7"/>
  <c r="K10238" i="7"/>
  <c r="K10239" i="7"/>
  <c r="K10240" i="7"/>
  <c r="K10241" i="7"/>
  <c r="K10242" i="7"/>
  <c r="K10243" i="7"/>
  <c r="K10244" i="7"/>
  <c r="K10245" i="7"/>
  <c r="K10246" i="7"/>
  <c r="K10247" i="7"/>
  <c r="K10248" i="7"/>
  <c r="K10249" i="7"/>
  <c r="K10250" i="7"/>
  <c r="K10251" i="7"/>
  <c r="K10252" i="7"/>
  <c r="K10253" i="7"/>
  <c r="K10254" i="7"/>
  <c r="K10255" i="7"/>
  <c r="K10256" i="7"/>
  <c r="K10257" i="7"/>
  <c r="K10258" i="7"/>
  <c r="K10259" i="7"/>
  <c r="K10260" i="7"/>
  <c r="K10261" i="7"/>
  <c r="K10262" i="7"/>
  <c r="K10263" i="7"/>
  <c r="K10264" i="7"/>
  <c r="K10265" i="7"/>
  <c r="K10266" i="7"/>
  <c r="K10267" i="7"/>
  <c r="K10268" i="7"/>
  <c r="K10269" i="7"/>
  <c r="K10270" i="7"/>
  <c r="K10271" i="7"/>
  <c r="K10272" i="7"/>
  <c r="K10273" i="7"/>
  <c r="K10274" i="7"/>
  <c r="K10275" i="7"/>
  <c r="K10276" i="7"/>
  <c r="K10277" i="7"/>
  <c r="K10278" i="7"/>
  <c r="K10279" i="7"/>
  <c r="K10280" i="7"/>
  <c r="K10281" i="7"/>
  <c r="K10282" i="7"/>
  <c r="K10283" i="7"/>
  <c r="K10284" i="7"/>
  <c r="K10285" i="7"/>
  <c r="K10286" i="7"/>
  <c r="K10287" i="7"/>
  <c r="K10288" i="7"/>
  <c r="K10289" i="7"/>
  <c r="K10290" i="7"/>
  <c r="K10291" i="7"/>
  <c r="K10292" i="7"/>
  <c r="K10293" i="7"/>
  <c r="K10294" i="7"/>
  <c r="K10295" i="7"/>
  <c r="K10296" i="7"/>
  <c r="K10297" i="7"/>
  <c r="K10298" i="7"/>
  <c r="K10299" i="7"/>
  <c r="K10300" i="7"/>
  <c r="K10301" i="7"/>
  <c r="K10302" i="7"/>
  <c r="K10303" i="7"/>
  <c r="K10304" i="7"/>
  <c r="K10305" i="7"/>
  <c r="K10306" i="7"/>
  <c r="K10307" i="7"/>
  <c r="K10308" i="7"/>
  <c r="K10309" i="7"/>
  <c r="K10310" i="7"/>
  <c r="K10311" i="7"/>
  <c r="K10312" i="7"/>
  <c r="K10313" i="7"/>
  <c r="K10314" i="7"/>
  <c r="K10315" i="7"/>
  <c r="K10316" i="7"/>
  <c r="K10317" i="7"/>
  <c r="K10318" i="7"/>
  <c r="K10319" i="7"/>
  <c r="K10320" i="7"/>
  <c r="K10321" i="7"/>
  <c r="K10322" i="7"/>
  <c r="K10323" i="7"/>
  <c r="K10324" i="7"/>
  <c r="K10325" i="7"/>
  <c r="K10326" i="7"/>
  <c r="K10327" i="7"/>
  <c r="K10328" i="7"/>
  <c r="K10329" i="7"/>
  <c r="K10330" i="7"/>
  <c r="K10331" i="7"/>
  <c r="K10332" i="7"/>
  <c r="K10333" i="7"/>
  <c r="K10334" i="7"/>
  <c r="K10335" i="7"/>
  <c r="K10336" i="7"/>
  <c r="K10337" i="7"/>
  <c r="K10338" i="7"/>
  <c r="K10339" i="7"/>
  <c r="K10340" i="7"/>
  <c r="K10341" i="7"/>
  <c r="K10342" i="7"/>
  <c r="K10343" i="7"/>
  <c r="K10344" i="7"/>
  <c r="K10345" i="7"/>
  <c r="K10346" i="7"/>
  <c r="K10347" i="7"/>
  <c r="K10348" i="7"/>
  <c r="K10349" i="7"/>
  <c r="K10350" i="7"/>
  <c r="K10351" i="7"/>
  <c r="K10352" i="7"/>
  <c r="K10353" i="7"/>
  <c r="K10354" i="7"/>
  <c r="K10355" i="7"/>
  <c r="K10356" i="7"/>
  <c r="K10357" i="7"/>
  <c r="K10358" i="7"/>
  <c r="K10359" i="7"/>
  <c r="K10360" i="7"/>
  <c r="K10361" i="7"/>
  <c r="K10362" i="7"/>
  <c r="K10363" i="7"/>
  <c r="K10364" i="7"/>
  <c r="K10365" i="7"/>
  <c r="K10366" i="7"/>
  <c r="K10367" i="7"/>
  <c r="K10368" i="7"/>
  <c r="K10369" i="7"/>
  <c r="K10370" i="7"/>
  <c r="K10371" i="7"/>
  <c r="K10372" i="7"/>
  <c r="K10373" i="7"/>
  <c r="K10374" i="7"/>
  <c r="K10375" i="7"/>
  <c r="K10376" i="7"/>
  <c r="K10377" i="7"/>
  <c r="K10378" i="7"/>
  <c r="K10379" i="7"/>
  <c r="K10380" i="7"/>
  <c r="K10381" i="7"/>
  <c r="K10382" i="7"/>
  <c r="K10383" i="7"/>
  <c r="K10384" i="7"/>
  <c r="K10385" i="7"/>
  <c r="K10386" i="7"/>
  <c r="K10387" i="7"/>
  <c r="K10388" i="7"/>
  <c r="K10389" i="7"/>
  <c r="K10390" i="7"/>
  <c r="K10391" i="7"/>
  <c r="K10392" i="7"/>
  <c r="K10393" i="7"/>
  <c r="K10394" i="7"/>
  <c r="K10395" i="7"/>
  <c r="K10396" i="7"/>
  <c r="K10397" i="7"/>
  <c r="K10398" i="7"/>
  <c r="K10399" i="7"/>
  <c r="K10400" i="7"/>
  <c r="K10401" i="7"/>
  <c r="K10402" i="7"/>
  <c r="K10403" i="7"/>
  <c r="K10404" i="7"/>
  <c r="K10405" i="7"/>
  <c r="K10406" i="7"/>
  <c r="K10407" i="7"/>
  <c r="K10408" i="7"/>
  <c r="K10409" i="7"/>
  <c r="K10410" i="7"/>
  <c r="K10411" i="7"/>
  <c r="K10412" i="7"/>
  <c r="K10413" i="7"/>
  <c r="K10414" i="7"/>
  <c r="K10415" i="7"/>
  <c r="K10416" i="7"/>
  <c r="K10417" i="7"/>
  <c r="K10418" i="7"/>
  <c r="K10419" i="7"/>
  <c r="K10420" i="7"/>
  <c r="K10421" i="7"/>
  <c r="K10422" i="7"/>
  <c r="K10423" i="7"/>
  <c r="K10424" i="7"/>
  <c r="K10425" i="7"/>
  <c r="K10426" i="7"/>
  <c r="K10427" i="7"/>
  <c r="K10428" i="7"/>
  <c r="K10429" i="7"/>
  <c r="K10430" i="7"/>
  <c r="K10431" i="7"/>
  <c r="K10432" i="7"/>
  <c r="K10433" i="7"/>
  <c r="K10434" i="7"/>
  <c r="K10435" i="7"/>
  <c r="K10436" i="7"/>
  <c r="K10437" i="7"/>
  <c r="K10438" i="7"/>
  <c r="K10439" i="7"/>
  <c r="K10440" i="7"/>
  <c r="K10441" i="7"/>
  <c r="K10442" i="7"/>
  <c r="K10443" i="7"/>
  <c r="K10444" i="7"/>
  <c r="K10445" i="7"/>
  <c r="K10446" i="7"/>
  <c r="K10447" i="7"/>
  <c r="K10448" i="7"/>
  <c r="K10449" i="7"/>
  <c r="K10450" i="7"/>
  <c r="K10451" i="7"/>
  <c r="K10452" i="7"/>
  <c r="K10453" i="7"/>
  <c r="K10454" i="7"/>
  <c r="K10455" i="7"/>
  <c r="K10456" i="7"/>
  <c r="K10457" i="7"/>
  <c r="K10458" i="7"/>
  <c r="K10459" i="7"/>
  <c r="K10460" i="7"/>
  <c r="K10461" i="7"/>
  <c r="K10462" i="7"/>
  <c r="K10463" i="7"/>
  <c r="K10464" i="7"/>
  <c r="K10465" i="7"/>
  <c r="K10466" i="7"/>
  <c r="K10467" i="7"/>
  <c r="K10468" i="7"/>
  <c r="K10469" i="7"/>
  <c r="K10470" i="7"/>
  <c r="K10471" i="7"/>
  <c r="K10472" i="7"/>
  <c r="K10473" i="7"/>
  <c r="K10474" i="7"/>
  <c r="K10475" i="7"/>
  <c r="K10476" i="7"/>
  <c r="K10477" i="7"/>
  <c r="K10478" i="7"/>
  <c r="K10479" i="7"/>
  <c r="K10480" i="7"/>
  <c r="K10481" i="7"/>
  <c r="K10482" i="7"/>
  <c r="K10483" i="7"/>
  <c r="K10484" i="7"/>
  <c r="K10485" i="7"/>
  <c r="K10486" i="7"/>
  <c r="K10487" i="7"/>
  <c r="K10488" i="7"/>
  <c r="K10489" i="7"/>
  <c r="K10490" i="7"/>
  <c r="K10491" i="7"/>
  <c r="K10492" i="7"/>
  <c r="K10493" i="7"/>
  <c r="K10494" i="7"/>
  <c r="K10495" i="7"/>
  <c r="K10496" i="7"/>
  <c r="K10497" i="7"/>
  <c r="K10498" i="7"/>
  <c r="K10499" i="7"/>
  <c r="K10500" i="7"/>
  <c r="K10501" i="7"/>
  <c r="K10502" i="7"/>
  <c r="K10503" i="7"/>
  <c r="K10504" i="7"/>
  <c r="K10505" i="7"/>
  <c r="K10506" i="7"/>
  <c r="K10507" i="7"/>
  <c r="K10508" i="7"/>
  <c r="K10509" i="7"/>
  <c r="K10510" i="7"/>
  <c r="K10511" i="7"/>
  <c r="K10512" i="7"/>
  <c r="K10513" i="7"/>
  <c r="K10514" i="7"/>
  <c r="K10515" i="7"/>
  <c r="K10516" i="7"/>
  <c r="K10517" i="7"/>
  <c r="K10518" i="7"/>
  <c r="K10519" i="7"/>
  <c r="K10520" i="7"/>
  <c r="K10521" i="7"/>
  <c r="K10522" i="7"/>
  <c r="K10523" i="7"/>
  <c r="K10524" i="7"/>
  <c r="K10525" i="7"/>
  <c r="K10526" i="7"/>
  <c r="K10527" i="7"/>
  <c r="K10528" i="7"/>
  <c r="K10529" i="7"/>
  <c r="K10530" i="7"/>
  <c r="K10531" i="7"/>
  <c r="K10532" i="7"/>
  <c r="K10533" i="7"/>
  <c r="K10534" i="7"/>
  <c r="K10535" i="7"/>
  <c r="K10536" i="7"/>
  <c r="K10537" i="7"/>
  <c r="K10538" i="7"/>
  <c r="K10539" i="7"/>
  <c r="K10540" i="7"/>
  <c r="K10541" i="7"/>
  <c r="K10542" i="7"/>
  <c r="K10543" i="7"/>
  <c r="K10544" i="7"/>
  <c r="K10545" i="7"/>
  <c r="K10546" i="7"/>
  <c r="K10547" i="7"/>
  <c r="K10548" i="7"/>
  <c r="K10549" i="7"/>
  <c r="K10550" i="7"/>
  <c r="K10551" i="7"/>
  <c r="K10552" i="7"/>
  <c r="K10553" i="7"/>
  <c r="K10554" i="7"/>
  <c r="K10555" i="7"/>
  <c r="K10556" i="7"/>
  <c r="K10557" i="7"/>
  <c r="K10558" i="7"/>
  <c r="K10559" i="7"/>
  <c r="K10560" i="7"/>
  <c r="K10561" i="7"/>
  <c r="K10562" i="7"/>
  <c r="K10563" i="7"/>
  <c r="K10564" i="7"/>
  <c r="K10565" i="7"/>
  <c r="K10566" i="7"/>
  <c r="K10567" i="7"/>
  <c r="K10568" i="7"/>
  <c r="K10569" i="7"/>
  <c r="K10570" i="7"/>
  <c r="K10571" i="7"/>
  <c r="K10572" i="7"/>
  <c r="K10573" i="7"/>
  <c r="K10574" i="7"/>
  <c r="K10575" i="7"/>
  <c r="K10576" i="7"/>
  <c r="K10577" i="7"/>
  <c r="K10578" i="7"/>
  <c r="K10579" i="7"/>
  <c r="K10580" i="7"/>
  <c r="K10581" i="7"/>
  <c r="K10582" i="7"/>
  <c r="K10583" i="7"/>
  <c r="K10584" i="7"/>
  <c r="K10585" i="7"/>
  <c r="K10586" i="7"/>
  <c r="K10587" i="7"/>
  <c r="K10588" i="7"/>
  <c r="K10589" i="7"/>
  <c r="K10590" i="7"/>
  <c r="K10591" i="7"/>
  <c r="K10592" i="7"/>
  <c r="K10593" i="7"/>
  <c r="K10594" i="7"/>
  <c r="K10595" i="7"/>
  <c r="K10596" i="7"/>
  <c r="K10597" i="7"/>
  <c r="K10598" i="7"/>
  <c r="K10599" i="7"/>
  <c r="K10600" i="7"/>
  <c r="K10601" i="7"/>
  <c r="K10602" i="7"/>
  <c r="K10603" i="7"/>
  <c r="K10604" i="7"/>
  <c r="K10605" i="7"/>
  <c r="K10606" i="7"/>
  <c r="K10607" i="7"/>
  <c r="K10608" i="7"/>
  <c r="K10609" i="7"/>
  <c r="K10610" i="7"/>
  <c r="K10611" i="7"/>
  <c r="K10612" i="7"/>
  <c r="K10613" i="7"/>
  <c r="K10614" i="7"/>
  <c r="K10615" i="7"/>
  <c r="K10616" i="7"/>
  <c r="K10617" i="7"/>
  <c r="K10618" i="7"/>
  <c r="K10619" i="7"/>
  <c r="K10620" i="7"/>
  <c r="K10621" i="7"/>
  <c r="K10622" i="7"/>
  <c r="K10623" i="7"/>
  <c r="K10624" i="7"/>
  <c r="K10625" i="7"/>
  <c r="K10626" i="7"/>
  <c r="K10627" i="7"/>
  <c r="K10628" i="7"/>
  <c r="K10629" i="7"/>
  <c r="K10630" i="7"/>
  <c r="K10631" i="7"/>
  <c r="K10632" i="7"/>
  <c r="K10633" i="7"/>
  <c r="K10634" i="7"/>
  <c r="K10635" i="7"/>
  <c r="K10636" i="7"/>
  <c r="K10637" i="7"/>
  <c r="K10638" i="7"/>
  <c r="K10639" i="7"/>
  <c r="K10640" i="7"/>
  <c r="K10641" i="7"/>
  <c r="K10642" i="7"/>
  <c r="K10643" i="7"/>
  <c r="K10644" i="7"/>
  <c r="K10645" i="7"/>
  <c r="K10646" i="7"/>
  <c r="K10647" i="7"/>
  <c r="K10648" i="7"/>
  <c r="K10649" i="7"/>
  <c r="K10650" i="7"/>
  <c r="K10651" i="7"/>
  <c r="K10652" i="7"/>
  <c r="K10653" i="7"/>
  <c r="K10654" i="7"/>
  <c r="K10655" i="7"/>
  <c r="K10656" i="7"/>
  <c r="K10657" i="7"/>
  <c r="K10658" i="7"/>
  <c r="K10659" i="7"/>
  <c r="K10660" i="7"/>
  <c r="K10661" i="7"/>
  <c r="K10662" i="7"/>
  <c r="K10663" i="7"/>
  <c r="K10664" i="7"/>
  <c r="K10665" i="7"/>
  <c r="K10666" i="7"/>
  <c r="K10667" i="7"/>
  <c r="K10668" i="7"/>
  <c r="K10669" i="7"/>
  <c r="K10670" i="7"/>
  <c r="K10671" i="7"/>
  <c r="K10672" i="7"/>
  <c r="K10673" i="7"/>
  <c r="K10674" i="7"/>
  <c r="K10675" i="7"/>
  <c r="K10676" i="7"/>
  <c r="K10677" i="7"/>
  <c r="K10678" i="7"/>
  <c r="K10679" i="7"/>
  <c r="K10680" i="7"/>
  <c r="K10681" i="7"/>
  <c r="K10682" i="7"/>
  <c r="K10683" i="7"/>
  <c r="K10684" i="7"/>
  <c r="K10685" i="7"/>
  <c r="K10686" i="7"/>
  <c r="K10687" i="7"/>
  <c r="K10688" i="7"/>
  <c r="K10689" i="7"/>
  <c r="K10690" i="7"/>
  <c r="K10691" i="7"/>
  <c r="K10692" i="7"/>
  <c r="K10693" i="7"/>
  <c r="K10694" i="7"/>
  <c r="K10695" i="7"/>
  <c r="K10696" i="7"/>
  <c r="K10697" i="7"/>
  <c r="K10698" i="7"/>
  <c r="K10699" i="7"/>
  <c r="K10700" i="7"/>
  <c r="K10701" i="7"/>
  <c r="K10702" i="7"/>
  <c r="K10703" i="7"/>
  <c r="K10704" i="7"/>
  <c r="K10705" i="7"/>
  <c r="K10706" i="7"/>
  <c r="K10707" i="7"/>
  <c r="K10708" i="7"/>
  <c r="K10709" i="7"/>
  <c r="K10710" i="7"/>
  <c r="K10711" i="7"/>
  <c r="K10712" i="7"/>
  <c r="K10713" i="7"/>
  <c r="K10714" i="7"/>
  <c r="K10715" i="7"/>
  <c r="K10716" i="7"/>
  <c r="K10717" i="7"/>
  <c r="K10718" i="7"/>
  <c r="K10719" i="7"/>
  <c r="K10720" i="7"/>
  <c r="K10721" i="7"/>
  <c r="K10722" i="7"/>
  <c r="K10723" i="7"/>
  <c r="K10724" i="7"/>
  <c r="K10725" i="7"/>
  <c r="K10726" i="7"/>
  <c r="K10727" i="7"/>
  <c r="K10728" i="7"/>
  <c r="K10729" i="7"/>
  <c r="K10730" i="7"/>
  <c r="K10731" i="7"/>
  <c r="K10732" i="7"/>
  <c r="K10733" i="7"/>
  <c r="K10734" i="7"/>
  <c r="K10735" i="7"/>
  <c r="K10736" i="7"/>
  <c r="K10737" i="7"/>
  <c r="K10738" i="7"/>
  <c r="K10739" i="7"/>
  <c r="K10740" i="7"/>
  <c r="K10741" i="7"/>
  <c r="K10742" i="7"/>
  <c r="K10743" i="7"/>
  <c r="K10744" i="7"/>
  <c r="K10745" i="7"/>
  <c r="K10746" i="7"/>
  <c r="K10747" i="7"/>
  <c r="K10748" i="7"/>
  <c r="K10749" i="7"/>
  <c r="K10750" i="7"/>
  <c r="K10751" i="7"/>
  <c r="K10752" i="7"/>
  <c r="K10753" i="7"/>
  <c r="K10754" i="7"/>
  <c r="K10755" i="7"/>
  <c r="K10756" i="7"/>
  <c r="K10757" i="7"/>
  <c r="K10758" i="7"/>
  <c r="K10759" i="7"/>
  <c r="K10760" i="7"/>
  <c r="K10761" i="7"/>
  <c r="K10762" i="7"/>
  <c r="K10763" i="7"/>
  <c r="K10764" i="7"/>
  <c r="K10765" i="7"/>
  <c r="K10766" i="7"/>
  <c r="K10767" i="7"/>
  <c r="K10768" i="7"/>
  <c r="K10769" i="7"/>
  <c r="K10770" i="7"/>
  <c r="K10771" i="7"/>
  <c r="K10772" i="7"/>
  <c r="K10773" i="7"/>
  <c r="K10774" i="7"/>
  <c r="K10775" i="7"/>
  <c r="K10776" i="7"/>
  <c r="K10777" i="7"/>
  <c r="K10778" i="7"/>
  <c r="K10779" i="7"/>
  <c r="K10780" i="7"/>
  <c r="K10781" i="7"/>
  <c r="K10782" i="7"/>
  <c r="K10783" i="7"/>
  <c r="K10784" i="7"/>
  <c r="K10785" i="7"/>
  <c r="K10786" i="7"/>
  <c r="K10787" i="7"/>
  <c r="K10788" i="7"/>
  <c r="K10789" i="7"/>
  <c r="K10790" i="7"/>
  <c r="K10791" i="7"/>
  <c r="K10792" i="7"/>
  <c r="K10793" i="7"/>
  <c r="K10794" i="7"/>
  <c r="K10795" i="7"/>
  <c r="K10796" i="7"/>
  <c r="K10797" i="7"/>
  <c r="K10798" i="7"/>
  <c r="K10799" i="7"/>
  <c r="K10800" i="7"/>
  <c r="K10801" i="7"/>
  <c r="K10802" i="7"/>
  <c r="K10803" i="7"/>
  <c r="K10804" i="7"/>
  <c r="K10805" i="7"/>
  <c r="K10806" i="7"/>
  <c r="K10807" i="7"/>
  <c r="K10808" i="7"/>
  <c r="K10809" i="7"/>
  <c r="K10810" i="7"/>
  <c r="K10811" i="7"/>
  <c r="K10812" i="7"/>
  <c r="K10813" i="7"/>
  <c r="K10814" i="7"/>
  <c r="K10815" i="7"/>
  <c r="K10816" i="7"/>
  <c r="K10817" i="7"/>
  <c r="K10818" i="7"/>
  <c r="K10819" i="7"/>
  <c r="K10820" i="7"/>
  <c r="K10821" i="7"/>
  <c r="K10822" i="7"/>
  <c r="K10823" i="7"/>
  <c r="K10824" i="7"/>
  <c r="K10825" i="7"/>
  <c r="K10826" i="7"/>
  <c r="K10827" i="7"/>
  <c r="K10828" i="7"/>
  <c r="K10829" i="7"/>
  <c r="K10830" i="7"/>
  <c r="K10831" i="7"/>
  <c r="K10832" i="7"/>
  <c r="K10833" i="7"/>
  <c r="K10834" i="7"/>
  <c r="K10835" i="7"/>
  <c r="K10836" i="7"/>
  <c r="K10837" i="7"/>
  <c r="K10838" i="7"/>
  <c r="K10839" i="7"/>
  <c r="K10840" i="7"/>
  <c r="K10841" i="7"/>
  <c r="K10842" i="7"/>
  <c r="K10843" i="7"/>
  <c r="K10844" i="7"/>
  <c r="K10845" i="7"/>
  <c r="K10846" i="7"/>
  <c r="K10847" i="7"/>
  <c r="K10848" i="7"/>
  <c r="K10849" i="7"/>
  <c r="K10850" i="7"/>
  <c r="K10851" i="7"/>
  <c r="K10852" i="7"/>
  <c r="K10853" i="7"/>
  <c r="K10854" i="7"/>
  <c r="K10855" i="7"/>
  <c r="K10856" i="7"/>
  <c r="K10857" i="7"/>
  <c r="K10858" i="7"/>
  <c r="K10859" i="7"/>
  <c r="K10860" i="7"/>
  <c r="K10861" i="7"/>
  <c r="K10862" i="7"/>
  <c r="K10863" i="7"/>
  <c r="K10864" i="7"/>
  <c r="K10865" i="7"/>
  <c r="K10866" i="7"/>
  <c r="K10867" i="7"/>
  <c r="K10868" i="7"/>
  <c r="K10869" i="7"/>
  <c r="K10870" i="7"/>
  <c r="K10871" i="7"/>
  <c r="K10872" i="7"/>
  <c r="K10873" i="7"/>
  <c r="K10874" i="7"/>
  <c r="K10875" i="7"/>
  <c r="K10876" i="7"/>
  <c r="K10877" i="7"/>
  <c r="K10878" i="7"/>
  <c r="K10879" i="7"/>
  <c r="K10880" i="7"/>
  <c r="K10881" i="7"/>
  <c r="K10882" i="7"/>
  <c r="K10883" i="7"/>
  <c r="K10884" i="7"/>
  <c r="K10885" i="7"/>
  <c r="K10886" i="7"/>
  <c r="K10887" i="7"/>
  <c r="K10888" i="7"/>
  <c r="K10889" i="7"/>
  <c r="K10890" i="7"/>
  <c r="K10891" i="7"/>
  <c r="K10892" i="7"/>
  <c r="K10893" i="7"/>
  <c r="K10894" i="7"/>
  <c r="K10895" i="7"/>
  <c r="K10896" i="7"/>
  <c r="K10897" i="7"/>
  <c r="K10898" i="7"/>
  <c r="K10899" i="7"/>
  <c r="K10900" i="7"/>
  <c r="K10901" i="7"/>
  <c r="K10902" i="7"/>
  <c r="K10903" i="7"/>
  <c r="K10904" i="7"/>
  <c r="K10905" i="7"/>
  <c r="K10906" i="7"/>
  <c r="K10907" i="7"/>
  <c r="K10908" i="7"/>
  <c r="K10909" i="7"/>
  <c r="K10910" i="7"/>
  <c r="K10911" i="7"/>
  <c r="K10912" i="7"/>
  <c r="K10913" i="7"/>
  <c r="K10914" i="7"/>
  <c r="K10915" i="7"/>
  <c r="K10916" i="7"/>
  <c r="K10917" i="7"/>
  <c r="K10918" i="7"/>
  <c r="K10919" i="7"/>
  <c r="K10920" i="7"/>
  <c r="K10921" i="7"/>
  <c r="K10922" i="7"/>
  <c r="K10923" i="7"/>
  <c r="K10924" i="7"/>
  <c r="K10925" i="7"/>
  <c r="K10926" i="7"/>
  <c r="K10927" i="7"/>
  <c r="K10928" i="7"/>
  <c r="K10929" i="7"/>
  <c r="K10930" i="7"/>
  <c r="K10931" i="7"/>
  <c r="K10932" i="7"/>
  <c r="K10933" i="7"/>
  <c r="K10934" i="7"/>
  <c r="K10935" i="7"/>
  <c r="K10936" i="7"/>
  <c r="K10937" i="7"/>
  <c r="K10938" i="7"/>
  <c r="K10939" i="7"/>
  <c r="K10940" i="7"/>
  <c r="K10941" i="7"/>
  <c r="K10942" i="7"/>
  <c r="K10943" i="7"/>
  <c r="K10944" i="7"/>
  <c r="K10945" i="7"/>
  <c r="K10946" i="7"/>
  <c r="K10947" i="7"/>
  <c r="K10948" i="7"/>
  <c r="K10949" i="7"/>
  <c r="K10950" i="7"/>
  <c r="K10951" i="7"/>
  <c r="K10952" i="7"/>
  <c r="K10953" i="7"/>
  <c r="K10954" i="7"/>
  <c r="K10955" i="7"/>
  <c r="K10956" i="7"/>
  <c r="K10957" i="7"/>
  <c r="K10958" i="7"/>
  <c r="K10959" i="7"/>
  <c r="K10960" i="7"/>
  <c r="K10961" i="7"/>
  <c r="K10962" i="7"/>
  <c r="K10963" i="7"/>
  <c r="K10964" i="7"/>
  <c r="K10965" i="7"/>
  <c r="K10966" i="7"/>
  <c r="K10967" i="7"/>
  <c r="K10968" i="7"/>
  <c r="K10969" i="7"/>
  <c r="K10970" i="7"/>
  <c r="K10971" i="7"/>
  <c r="K10972" i="7"/>
  <c r="K10973" i="7"/>
  <c r="K10974" i="7"/>
  <c r="K10975" i="7"/>
  <c r="K10976" i="7"/>
  <c r="K10977" i="7"/>
  <c r="K10978" i="7"/>
  <c r="K10979" i="7"/>
  <c r="K10980" i="7"/>
  <c r="K10981" i="7"/>
  <c r="K10982" i="7"/>
  <c r="K10983" i="7"/>
  <c r="K10984" i="7"/>
  <c r="K10985" i="7"/>
  <c r="K10986" i="7"/>
  <c r="K10987" i="7"/>
  <c r="K10988" i="7"/>
  <c r="K10989" i="7"/>
  <c r="K10990" i="7"/>
  <c r="K10991" i="7"/>
  <c r="K10992" i="7"/>
  <c r="K10993" i="7"/>
  <c r="K10994" i="7"/>
  <c r="K10995" i="7"/>
  <c r="K10996" i="7"/>
  <c r="K10997" i="7"/>
  <c r="K10998" i="7"/>
  <c r="K10999" i="7"/>
  <c r="K11000" i="7"/>
  <c r="K11001" i="7"/>
  <c r="K11002" i="7"/>
  <c r="K11003" i="7"/>
  <c r="K11004" i="7"/>
  <c r="K11005" i="7"/>
  <c r="K11006" i="7"/>
  <c r="K11007" i="7"/>
  <c r="K11008" i="7"/>
  <c r="K11009" i="7"/>
  <c r="K11010" i="7"/>
  <c r="K11011" i="7"/>
  <c r="K11012" i="7"/>
  <c r="K11013" i="7"/>
  <c r="K11014" i="7"/>
  <c r="K11015" i="7"/>
  <c r="K11016" i="7"/>
  <c r="K11017" i="7"/>
  <c r="K11018" i="7"/>
  <c r="K11019" i="7"/>
  <c r="K11020" i="7"/>
  <c r="K11021" i="7"/>
  <c r="K11022" i="7"/>
  <c r="K11023" i="7"/>
  <c r="K11024" i="7"/>
  <c r="K11025" i="7"/>
  <c r="K11026" i="7"/>
  <c r="K11027" i="7"/>
  <c r="K11028" i="7"/>
  <c r="K11029" i="7"/>
  <c r="K11030" i="7"/>
  <c r="K11031" i="7"/>
  <c r="K11032" i="7"/>
  <c r="K11033" i="7"/>
  <c r="K11034" i="7"/>
  <c r="K11035" i="7"/>
  <c r="K11036" i="7"/>
  <c r="K11037" i="7"/>
  <c r="K11038" i="7"/>
  <c r="K11039" i="7"/>
  <c r="K11040" i="7"/>
  <c r="K11041" i="7"/>
  <c r="K11042" i="7"/>
  <c r="K11043" i="7"/>
  <c r="K11044" i="7"/>
  <c r="K11045" i="7"/>
  <c r="K11046" i="7"/>
  <c r="K11047" i="7"/>
  <c r="K11048" i="7"/>
  <c r="K11049" i="7"/>
  <c r="K11050" i="7"/>
  <c r="K11051" i="7"/>
  <c r="K11052" i="7"/>
  <c r="K11053" i="7"/>
  <c r="K11054" i="7"/>
  <c r="K11055" i="7"/>
  <c r="K11056" i="7"/>
  <c r="K11057" i="7"/>
  <c r="K11058" i="7"/>
  <c r="K11059" i="7"/>
  <c r="K11060" i="7"/>
  <c r="K11061" i="7"/>
  <c r="K11062" i="7"/>
  <c r="K11063" i="7"/>
  <c r="K11064" i="7"/>
  <c r="K11065" i="7"/>
  <c r="K11066" i="7"/>
  <c r="K11067" i="7"/>
  <c r="K11068" i="7"/>
  <c r="K11069" i="7"/>
  <c r="K11070" i="7"/>
  <c r="K11071" i="7"/>
  <c r="K11072" i="7"/>
  <c r="K11073" i="7"/>
  <c r="K11074" i="7"/>
  <c r="K11075" i="7"/>
  <c r="K11076" i="7"/>
  <c r="K11077" i="7"/>
  <c r="K11078" i="7"/>
  <c r="K11079" i="7"/>
  <c r="K11080" i="7"/>
  <c r="K11081" i="7"/>
  <c r="K11082" i="7"/>
  <c r="K11083" i="7"/>
  <c r="K11084" i="7"/>
  <c r="K11085" i="7"/>
  <c r="K11086" i="7"/>
  <c r="K11087" i="7"/>
  <c r="K11088" i="7"/>
  <c r="K11089" i="7"/>
  <c r="K11090" i="7"/>
  <c r="K11091" i="7"/>
  <c r="K11092" i="7"/>
  <c r="K11093" i="7"/>
  <c r="K11094" i="7"/>
  <c r="K11095" i="7"/>
  <c r="K11096" i="7"/>
  <c r="K11097" i="7"/>
  <c r="K11098" i="7"/>
  <c r="K11099" i="7"/>
  <c r="K11100" i="7"/>
  <c r="K11101" i="7"/>
  <c r="K11102" i="7"/>
  <c r="K11103" i="7"/>
  <c r="K11104" i="7"/>
  <c r="K11105" i="7"/>
  <c r="K11106" i="7"/>
  <c r="K11107" i="7"/>
  <c r="K11108" i="7"/>
  <c r="K11109" i="7"/>
  <c r="K11110" i="7"/>
  <c r="K11111" i="7"/>
  <c r="K11112" i="7"/>
  <c r="K11113" i="7"/>
  <c r="K11114" i="7"/>
  <c r="K11115" i="7"/>
  <c r="K11116" i="7"/>
  <c r="K11117" i="7"/>
  <c r="K11118" i="7"/>
  <c r="K11119" i="7"/>
  <c r="K11120" i="7"/>
  <c r="K11121" i="7"/>
  <c r="K11122" i="7"/>
  <c r="K11123" i="7"/>
  <c r="K11124" i="7"/>
  <c r="K11125" i="7"/>
  <c r="K11126" i="7"/>
  <c r="K11127" i="7"/>
  <c r="K11128" i="7"/>
  <c r="K11129" i="7"/>
  <c r="K11130" i="7"/>
  <c r="K11131" i="7"/>
  <c r="K11132" i="7"/>
  <c r="K11133" i="7"/>
  <c r="K11134" i="7"/>
  <c r="K11135" i="7"/>
  <c r="K11136" i="7"/>
  <c r="K11137" i="7"/>
  <c r="K11138" i="7"/>
  <c r="K11139" i="7"/>
  <c r="K11140" i="7"/>
  <c r="K11141" i="7"/>
  <c r="K11142" i="7"/>
  <c r="K11143" i="7"/>
  <c r="K11144" i="7"/>
  <c r="K11145" i="7"/>
  <c r="K11146" i="7"/>
  <c r="K11147" i="7"/>
  <c r="K11148" i="7"/>
  <c r="K11149" i="7"/>
  <c r="K11150" i="7"/>
  <c r="K11151" i="7"/>
  <c r="K11152" i="7"/>
  <c r="K11153" i="7"/>
  <c r="K11154" i="7"/>
  <c r="K11155" i="7"/>
  <c r="K11156" i="7"/>
  <c r="K11157" i="7"/>
  <c r="K11158" i="7"/>
  <c r="K11159" i="7"/>
  <c r="K11160" i="7"/>
  <c r="K11161" i="7"/>
  <c r="K11162" i="7"/>
  <c r="K11163" i="7"/>
  <c r="K11164" i="7"/>
  <c r="K11165" i="7"/>
  <c r="K11166" i="7"/>
  <c r="K11167" i="7"/>
  <c r="K11168" i="7"/>
  <c r="K11169" i="7"/>
  <c r="K11170" i="7"/>
  <c r="K11171" i="7"/>
  <c r="K11172" i="7"/>
  <c r="K11173" i="7"/>
  <c r="K11174" i="7"/>
  <c r="K11175" i="7"/>
  <c r="K11176" i="7"/>
  <c r="K11177" i="7"/>
  <c r="K11178" i="7"/>
  <c r="K11179" i="7"/>
  <c r="K11180" i="7"/>
  <c r="K11181" i="7"/>
  <c r="K11182" i="7"/>
  <c r="K11183" i="7"/>
  <c r="K11184" i="7"/>
  <c r="K11185" i="7"/>
  <c r="K11186" i="7"/>
  <c r="K11187" i="7"/>
  <c r="K11188" i="7"/>
  <c r="K11189" i="7"/>
  <c r="K11190" i="7"/>
  <c r="K11191" i="7"/>
  <c r="K11192" i="7"/>
  <c r="K11193" i="7"/>
  <c r="K11194" i="7"/>
  <c r="K11195" i="7"/>
  <c r="K11196" i="7"/>
  <c r="K11197" i="7"/>
  <c r="K11198" i="7"/>
  <c r="K11199" i="7"/>
  <c r="K11200" i="7"/>
  <c r="K11201" i="7"/>
  <c r="K11202" i="7"/>
  <c r="K11203" i="7"/>
  <c r="K11204" i="7"/>
  <c r="K11205" i="7"/>
  <c r="K11206" i="7"/>
  <c r="K11207" i="7"/>
  <c r="K11208" i="7"/>
  <c r="K11209" i="7"/>
  <c r="K11210" i="7"/>
  <c r="K11211" i="7"/>
  <c r="K11212" i="7"/>
  <c r="K11213" i="7"/>
  <c r="K11214" i="7"/>
  <c r="K11215" i="7"/>
  <c r="K11216" i="7"/>
  <c r="K11217" i="7"/>
  <c r="K11218" i="7"/>
  <c r="K11219" i="7"/>
  <c r="K11220" i="7"/>
  <c r="K11221" i="7"/>
  <c r="K11222" i="7"/>
  <c r="K11223" i="7"/>
  <c r="K11224" i="7"/>
  <c r="K11225" i="7"/>
  <c r="K11226" i="7"/>
  <c r="K11227" i="7"/>
  <c r="K11228" i="7"/>
  <c r="K11229" i="7"/>
  <c r="K11230" i="7"/>
  <c r="K11231" i="7"/>
  <c r="K11232" i="7"/>
  <c r="K11233" i="7"/>
  <c r="K11234" i="7"/>
  <c r="K11235" i="7"/>
  <c r="K11236" i="7"/>
  <c r="K11237" i="7"/>
  <c r="K11238" i="7"/>
  <c r="K11239" i="7"/>
  <c r="K11240" i="7"/>
  <c r="K11241" i="7"/>
  <c r="K11242" i="7"/>
  <c r="K11243" i="7"/>
  <c r="K11244" i="7"/>
  <c r="K11245" i="7"/>
  <c r="K11246" i="7"/>
  <c r="K11247" i="7"/>
  <c r="K11248" i="7"/>
  <c r="K11249" i="7"/>
  <c r="K11250" i="7"/>
  <c r="K11251" i="7"/>
  <c r="K11252" i="7"/>
  <c r="K11253" i="7"/>
  <c r="K11254" i="7"/>
  <c r="K11255" i="7"/>
  <c r="K11256" i="7"/>
  <c r="K11257" i="7"/>
  <c r="K11258" i="7"/>
  <c r="K11259" i="7"/>
  <c r="K11260" i="7"/>
  <c r="K11261" i="7"/>
  <c r="K11262" i="7"/>
  <c r="K11263" i="7"/>
  <c r="K11264" i="7"/>
  <c r="K11265" i="7"/>
  <c r="K11266" i="7"/>
  <c r="K11267" i="7"/>
  <c r="K11268" i="7"/>
  <c r="K11269" i="7"/>
  <c r="K11270" i="7"/>
  <c r="K11271" i="7"/>
  <c r="K11272" i="7"/>
  <c r="K11273" i="7"/>
  <c r="K11274" i="7"/>
  <c r="K11275" i="7"/>
  <c r="K11276" i="7"/>
  <c r="K11277" i="7"/>
  <c r="K11278" i="7"/>
  <c r="K11279" i="7"/>
  <c r="K11280" i="7"/>
  <c r="K11281" i="7"/>
  <c r="K11282" i="7"/>
  <c r="K11283" i="7"/>
  <c r="K11284" i="7"/>
  <c r="K11285" i="7"/>
  <c r="K11286" i="7"/>
  <c r="K11287" i="7"/>
  <c r="K11288" i="7"/>
  <c r="K11289" i="7"/>
  <c r="K11290" i="7"/>
  <c r="K11291" i="7"/>
  <c r="K11292" i="7"/>
  <c r="K11293" i="7"/>
  <c r="K11294" i="7"/>
  <c r="K11295" i="7"/>
  <c r="K11296" i="7"/>
  <c r="K11297" i="7"/>
  <c r="K11298" i="7"/>
  <c r="K11299" i="7"/>
  <c r="K11300" i="7"/>
  <c r="K11301" i="7"/>
  <c r="K11302" i="7"/>
  <c r="K11303" i="7"/>
  <c r="K11304" i="7"/>
  <c r="K11305" i="7"/>
  <c r="K11306" i="7"/>
  <c r="K11307" i="7"/>
  <c r="K11308" i="7"/>
  <c r="K11309" i="7"/>
  <c r="K11310" i="7"/>
  <c r="K11311" i="7"/>
  <c r="K11312" i="7"/>
  <c r="K11313" i="7"/>
  <c r="K11314" i="7"/>
  <c r="K11315" i="7"/>
  <c r="K11316" i="7"/>
  <c r="K11317" i="7"/>
  <c r="K11318" i="7"/>
  <c r="K11319" i="7"/>
  <c r="K11320" i="7"/>
  <c r="K11321" i="7"/>
  <c r="K11322" i="7"/>
  <c r="K11323" i="7"/>
  <c r="K11324" i="7"/>
  <c r="K11325" i="7"/>
  <c r="K11326" i="7"/>
  <c r="K11327" i="7"/>
  <c r="K11328" i="7"/>
  <c r="K11329" i="7"/>
  <c r="K11330" i="7"/>
  <c r="K11331" i="7"/>
  <c r="K11332" i="7"/>
  <c r="K11333" i="7"/>
  <c r="K11334" i="7"/>
  <c r="K11335" i="7"/>
  <c r="K11336" i="7"/>
  <c r="K11337" i="7"/>
  <c r="K11338" i="7"/>
  <c r="K11339" i="7"/>
  <c r="K11340" i="7"/>
  <c r="K11341" i="7"/>
  <c r="K11342" i="7"/>
  <c r="K11343" i="7"/>
  <c r="K11344" i="7"/>
  <c r="K11345" i="7"/>
  <c r="K11346" i="7"/>
  <c r="K11347" i="7"/>
  <c r="K11348" i="7"/>
  <c r="K11349" i="7"/>
  <c r="K11350" i="7"/>
  <c r="K11351" i="7"/>
  <c r="K11352" i="7"/>
  <c r="K11353" i="7"/>
  <c r="K11354" i="7"/>
  <c r="K11355" i="7"/>
  <c r="K11356" i="7"/>
  <c r="K11357" i="7"/>
  <c r="K11358" i="7"/>
  <c r="K11359" i="7"/>
  <c r="K11360" i="7"/>
  <c r="K11361" i="7"/>
  <c r="K11362" i="7"/>
  <c r="K11363" i="7"/>
  <c r="K11364" i="7"/>
  <c r="K11365" i="7"/>
  <c r="K11366" i="7"/>
  <c r="K11367" i="7"/>
  <c r="K11368" i="7"/>
  <c r="K11369" i="7"/>
  <c r="K11370" i="7"/>
  <c r="K11371" i="7"/>
  <c r="K11372" i="7"/>
  <c r="K11373" i="7"/>
  <c r="K11374" i="7"/>
  <c r="K11375" i="7"/>
  <c r="K11376" i="7"/>
  <c r="K11377" i="7"/>
  <c r="K11378" i="7"/>
  <c r="K11379" i="7"/>
  <c r="K11380" i="7"/>
  <c r="K11381" i="7"/>
  <c r="K11382" i="7"/>
  <c r="K11383" i="7"/>
  <c r="K11384" i="7"/>
  <c r="K11385" i="7"/>
  <c r="K11386" i="7"/>
  <c r="K11387" i="7"/>
  <c r="K11388" i="7"/>
  <c r="K11389" i="7"/>
  <c r="K11398" i="7"/>
  <c r="K11399" i="7"/>
  <c r="K11400" i="7"/>
  <c r="K11401" i="7"/>
  <c r="K11402" i="7"/>
  <c r="K11403" i="7"/>
  <c r="K11404" i="7"/>
  <c r="K11405" i="7"/>
  <c r="K11406" i="7"/>
  <c r="K11407" i="7"/>
  <c r="K11408" i="7"/>
  <c r="K11409" i="7"/>
  <c r="K11410" i="7"/>
  <c r="K11411" i="7"/>
  <c r="K11412" i="7"/>
  <c r="K11413" i="7"/>
  <c r="K11414" i="7"/>
  <c r="K11415" i="7"/>
  <c r="K11416" i="7"/>
  <c r="K11417" i="7"/>
  <c r="K11418" i="7"/>
  <c r="K11419" i="7"/>
  <c r="K11420" i="7"/>
  <c r="K11421" i="7"/>
  <c r="K11422" i="7"/>
  <c r="K11423" i="7"/>
  <c r="K11424" i="7"/>
  <c r="K11425" i="7"/>
  <c r="K11426" i="7"/>
  <c r="K11428" i="7"/>
  <c r="K11429" i="7"/>
  <c r="K11430" i="7"/>
  <c r="K11431" i="7"/>
  <c r="K11432" i="7"/>
  <c r="K11433" i="7"/>
  <c r="K11434" i="7"/>
  <c r="K11435" i="7"/>
  <c r="K11436" i="7"/>
  <c r="K11437" i="7"/>
  <c r="K11438" i="7"/>
  <c r="K11439" i="7"/>
  <c r="K11440" i="7"/>
  <c r="K11441" i="7"/>
  <c r="K11442" i="7"/>
  <c r="K11443" i="7"/>
  <c r="K11444" i="7"/>
  <c r="K11445" i="7"/>
  <c r="K11446" i="7"/>
  <c r="K11447" i="7"/>
  <c r="K11448" i="7"/>
  <c r="K11449" i="7"/>
  <c r="K11450" i="7"/>
  <c r="K11451" i="7"/>
  <c r="K11452" i="7"/>
  <c r="K11453" i="7"/>
  <c r="K11454" i="7"/>
  <c r="K11455" i="7"/>
  <c r="K11456" i="7"/>
  <c r="K11457" i="7"/>
  <c r="K11458" i="7"/>
  <c r="K11459" i="7"/>
  <c r="K11460" i="7"/>
  <c r="K11461" i="7"/>
  <c r="K11462" i="7"/>
  <c r="K11463" i="7"/>
  <c r="K11464" i="7"/>
  <c r="K11465" i="7"/>
  <c r="K11466" i="7"/>
  <c r="K11467" i="7"/>
  <c r="K11468" i="7"/>
  <c r="K11469" i="7"/>
  <c r="K11470" i="7"/>
  <c r="K11471" i="7"/>
  <c r="K11472" i="7"/>
  <c r="K11473" i="7"/>
  <c r="K11474" i="7"/>
  <c r="K11475" i="7"/>
  <c r="K11476" i="7"/>
  <c r="K11477" i="7"/>
  <c r="K11478" i="7"/>
  <c r="K11479" i="7"/>
  <c r="K11480" i="7"/>
  <c r="K11481" i="7"/>
  <c r="K11482" i="7"/>
  <c r="K11483" i="7"/>
  <c r="K11484" i="7"/>
  <c r="K11485" i="7"/>
  <c r="K11486" i="7"/>
  <c r="K11487" i="7"/>
  <c r="K11488" i="7"/>
  <c r="K11489" i="7"/>
  <c r="K11490" i="7"/>
  <c r="K11491" i="7"/>
  <c r="K11492" i="7"/>
  <c r="K11493" i="7"/>
  <c r="K11494" i="7"/>
  <c r="K11495" i="7"/>
  <c r="K11496" i="7"/>
  <c r="K11497" i="7"/>
  <c r="K11498" i="7"/>
  <c r="K11499" i="7"/>
  <c r="K11500" i="7"/>
  <c r="K11501" i="7"/>
  <c r="K11502" i="7"/>
  <c r="K11503" i="7"/>
  <c r="K11504" i="7"/>
  <c r="K11505" i="7"/>
  <c r="K11506" i="7"/>
  <c r="K11507" i="7"/>
  <c r="K11508" i="7"/>
  <c r="K11509" i="7"/>
  <c r="K11510" i="7"/>
  <c r="K11511" i="7"/>
  <c r="K11512" i="7"/>
  <c r="K11513" i="7"/>
  <c r="K11514" i="7"/>
  <c r="K11515" i="7"/>
  <c r="K11516" i="7"/>
  <c r="K11517" i="7"/>
  <c r="K11518" i="7"/>
  <c r="K11519" i="7"/>
  <c r="K11520" i="7"/>
  <c r="K11521" i="7"/>
  <c r="K11522" i="7"/>
  <c r="K11523" i="7"/>
  <c r="K11524" i="7"/>
  <c r="K11525" i="7"/>
  <c r="K11526" i="7"/>
  <c r="K11527" i="7"/>
  <c r="K11528" i="7"/>
  <c r="K11529" i="7"/>
  <c r="K11530" i="7"/>
  <c r="K11531" i="7"/>
  <c r="K11532" i="7"/>
  <c r="K11533" i="7"/>
  <c r="K11534" i="7"/>
  <c r="K11535" i="7"/>
  <c r="K11536" i="7"/>
  <c r="K11537" i="7"/>
  <c r="K11538" i="7"/>
  <c r="K11539" i="7"/>
  <c r="K11540" i="7"/>
  <c r="K11541" i="7"/>
  <c r="K11542" i="7"/>
  <c r="K11543" i="7"/>
  <c r="K11544" i="7"/>
  <c r="K11545" i="7"/>
  <c r="K11546" i="7"/>
  <c r="K11547" i="7"/>
  <c r="K11548" i="7"/>
  <c r="K11549" i="7"/>
  <c r="K11550" i="7"/>
  <c r="K11551" i="7"/>
  <c r="K11552" i="7"/>
  <c r="K11553" i="7"/>
  <c r="K11554" i="7"/>
  <c r="K11555" i="7"/>
  <c r="K11556" i="7"/>
  <c r="K11557" i="7"/>
  <c r="K11558" i="7"/>
  <c r="K11559" i="7"/>
  <c r="K11560" i="7"/>
  <c r="K11561" i="7"/>
  <c r="K11562" i="7"/>
  <c r="K11563" i="7"/>
  <c r="K11564" i="7"/>
  <c r="K11565" i="7"/>
  <c r="K11566" i="7"/>
  <c r="K11567" i="7"/>
  <c r="K11568" i="7"/>
  <c r="K11569" i="7"/>
  <c r="K11570" i="7"/>
  <c r="K11571" i="7"/>
  <c r="K11572" i="7"/>
  <c r="K11573" i="7"/>
  <c r="K11574" i="7"/>
  <c r="K11575" i="7"/>
  <c r="K11576" i="7"/>
  <c r="K11577" i="7"/>
  <c r="K11578" i="7"/>
  <c r="K11579" i="7"/>
  <c r="K11580" i="7"/>
  <c r="K11581" i="7"/>
  <c r="K11582" i="7"/>
  <c r="K11583" i="7"/>
  <c r="K11584" i="7"/>
  <c r="K11585" i="7"/>
  <c r="K11586" i="7"/>
  <c r="K11587" i="7"/>
  <c r="K11588" i="7"/>
  <c r="K11589" i="7"/>
  <c r="K11590" i="7"/>
  <c r="K11591" i="7"/>
  <c r="K11592" i="7"/>
  <c r="K11593" i="7"/>
  <c r="K11594" i="7"/>
  <c r="K11595" i="7"/>
  <c r="K11596" i="7"/>
  <c r="K11597" i="7"/>
  <c r="K11598" i="7"/>
  <c r="K11599" i="7"/>
  <c r="K11600" i="7"/>
  <c r="K11601" i="7"/>
  <c r="K11602" i="7"/>
  <c r="K11603" i="7"/>
  <c r="K11604" i="7"/>
  <c r="K11605" i="7"/>
  <c r="K11606" i="7"/>
  <c r="K11607" i="7"/>
  <c r="K11608" i="7"/>
  <c r="K11609" i="7"/>
  <c r="K11610" i="7"/>
  <c r="K11611" i="7"/>
  <c r="K11612" i="7"/>
  <c r="K11613" i="7"/>
  <c r="K11614" i="7"/>
  <c r="K11615" i="7"/>
  <c r="K11616" i="7"/>
  <c r="K11617" i="7"/>
  <c r="K11618" i="7"/>
  <c r="K11619" i="7"/>
  <c r="K11620" i="7"/>
  <c r="K11621" i="7"/>
  <c r="K11622" i="7"/>
  <c r="K11623" i="7"/>
  <c r="K11624" i="7"/>
  <c r="K11625" i="7"/>
  <c r="K11626" i="7"/>
  <c r="K11627" i="7"/>
  <c r="K11628" i="7"/>
  <c r="K11629" i="7"/>
  <c r="K11630" i="7"/>
  <c r="K11631" i="7"/>
  <c r="K11632" i="7"/>
  <c r="K11633" i="7"/>
  <c r="K11634" i="7"/>
  <c r="K11635" i="7"/>
  <c r="K11636" i="7"/>
  <c r="K11637" i="7"/>
  <c r="K11638" i="7"/>
  <c r="K11639" i="7"/>
  <c r="K11640" i="7"/>
  <c r="K11641" i="7"/>
  <c r="K11642" i="7"/>
  <c r="K11643" i="7"/>
  <c r="K11644" i="7"/>
  <c r="K11645" i="7"/>
  <c r="K11646" i="7"/>
  <c r="K11647" i="7"/>
  <c r="K11648" i="7"/>
  <c r="K11649" i="7"/>
  <c r="K11650" i="7"/>
  <c r="K11651" i="7"/>
  <c r="K11652" i="7"/>
  <c r="K11653" i="7"/>
  <c r="K11654" i="7"/>
  <c r="K11655" i="7"/>
  <c r="K11656" i="7"/>
  <c r="K11657" i="7"/>
  <c r="K11658" i="7"/>
  <c r="K11659" i="7"/>
  <c r="K11660" i="7"/>
  <c r="K11661" i="7"/>
  <c r="K11662" i="7"/>
  <c r="K11663" i="7"/>
  <c r="K11664" i="7"/>
  <c r="K11665" i="7"/>
  <c r="K11666" i="7"/>
  <c r="K11667" i="7"/>
  <c r="K11668" i="7"/>
  <c r="K11669" i="7"/>
  <c r="K11670" i="7"/>
  <c r="K11671" i="7"/>
  <c r="K11672" i="7"/>
  <c r="K11673" i="7"/>
  <c r="K11674" i="7"/>
  <c r="K11675" i="7"/>
  <c r="K11676" i="7"/>
  <c r="K11677" i="7"/>
  <c r="K11678" i="7"/>
  <c r="K11679" i="7"/>
  <c r="K11680" i="7"/>
  <c r="K11681" i="7"/>
  <c r="K11682" i="7"/>
  <c r="K11683" i="7"/>
  <c r="K11684" i="7"/>
  <c r="K11685" i="7"/>
  <c r="K11686" i="7"/>
  <c r="K11687" i="7"/>
  <c r="K11688" i="7"/>
  <c r="K11689" i="7"/>
  <c r="K11690" i="7"/>
  <c r="K11691" i="7"/>
  <c r="K11692" i="7"/>
  <c r="K11693" i="7"/>
  <c r="K11694" i="7"/>
  <c r="K11695" i="7"/>
  <c r="K11696" i="7"/>
  <c r="K11697" i="7"/>
  <c r="K11698" i="7"/>
  <c r="K11699" i="7"/>
  <c r="K11700" i="7"/>
  <c r="K11701" i="7"/>
  <c r="K11702" i="7"/>
  <c r="K11703" i="7"/>
  <c r="K11704" i="7"/>
  <c r="K11705" i="7"/>
  <c r="K11706" i="7"/>
  <c r="K11707" i="7"/>
  <c r="K11708" i="7"/>
  <c r="K11709" i="7"/>
  <c r="K11710" i="7"/>
  <c r="K11711" i="7"/>
  <c r="K11712" i="7"/>
  <c r="K11713" i="7"/>
  <c r="K11714" i="7"/>
  <c r="K11715" i="7"/>
  <c r="K11716" i="7"/>
  <c r="K11717" i="7"/>
  <c r="K11718" i="7"/>
  <c r="K11719" i="7"/>
  <c r="K11720" i="7"/>
  <c r="K11721" i="7"/>
  <c r="K11722" i="7"/>
  <c r="K11723" i="7"/>
  <c r="K11724" i="7"/>
  <c r="K11725" i="7"/>
  <c r="K11726" i="7"/>
  <c r="K11727" i="7"/>
  <c r="K11728" i="7"/>
  <c r="K11729" i="7"/>
  <c r="K11730" i="7"/>
  <c r="K11731" i="7"/>
  <c r="K11732" i="7"/>
  <c r="K11733" i="7"/>
  <c r="K11734" i="7"/>
  <c r="K11735" i="7"/>
  <c r="K11736" i="7"/>
  <c r="K11737" i="7"/>
  <c r="K11738" i="7"/>
  <c r="K11739" i="7"/>
  <c r="K11740" i="7"/>
  <c r="K11741" i="7"/>
  <c r="K11742" i="7"/>
  <c r="K11743" i="7"/>
  <c r="K11744" i="7"/>
  <c r="K11745" i="7"/>
  <c r="K11746" i="7"/>
  <c r="K11747" i="7"/>
  <c r="K11748" i="7"/>
  <c r="K11749" i="7"/>
  <c r="K11750" i="7"/>
  <c r="K11751" i="7"/>
  <c r="K11752" i="7"/>
  <c r="K11753" i="7"/>
  <c r="K11754" i="7"/>
  <c r="K11755" i="7"/>
  <c r="K11756" i="7"/>
  <c r="K11757" i="7"/>
  <c r="K11758" i="7"/>
  <c r="K11759" i="7"/>
  <c r="K11760" i="7"/>
  <c r="K11761" i="7"/>
  <c r="K11762" i="7"/>
  <c r="K11763" i="7"/>
  <c r="K11764" i="7"/>
  <c r="K11765" i="7"/>
  <c r="K11766" i="7"/>
  <c r="K11767" i="7"/>
  <c r="K11768" i="7"/>
  <c r="K11769" i="7"/>
  <c r="K11770" i="7"/>
  <c r="K11771" i="7"/>
  <c r="K11772" i="7"/>
  <c r="K11773" i="7"/>
  <c r="K11774" i="7"/>
  <c r="K11775" i="7"/>
  <c r="K11776" i="7"/>
  <c r="K11777" i="7"/>
  <c r="K11778" i="7"/>
  <c r="K11779" i="7"/>
  <c r="K11780" i="7"/>
  <c r="K11781" i="7"/>
  <c r="K11782" i="7"/>
  <c r="K11783" i="7"/>
  <c r="K11784" i="7"/>
  <c r="K11785" i="7"/>
  <c r="K11786" i="7"/>
  <c r="K11787" i="7"/>
  <c r="K11788" i="7"/>
  <c r="K11789" i="7"/>
  <c r="K11790" i="7"/>
  <c r="K11791" i="7"/>
  <c r="K11792" i="7"/>
  <c r="K11793" i="7"/>
  <c r="K11794" i="7"/>
  <c r="K11795" i="7"/>
  <c r="K11796" i="7"/>
  <c r="K11797" i="7"/>
  <c r="K11798" i="7"/>
  <c r="K11799" i="7"/>
  <c r="K11800" i="7"/>
  <c r="K11801" i="7"/>
  <c r="K11802" i="7"/>
  <c r="K11803" i="7"/>
  <c r="K11804" i="7"/>
  <c r="K11805" i="7"/>
  <c r="K11806" i="7"/>
  <c r="K11807" i="7"/>
  <c r="K11808" i="7"/>
  <c r="K11809" i="7"/>
  <c r="K11810" i="7"/>
  <c r="K11811" i="7"/>
  <c r="K11812" i="7"/>
  <c r="K11813" i="7"/>
  <c r="K11814" i="7"/>
  <c r="K11815" i="7"/>
  <c r="K11816" i="7"/>
  <c r="K11817" i="7"/>
  <c r="K11818" i="7"/>
  <c r="K11819" i="7"/>
  <c r="K11820" i="7"/>
  <c r="K11821" i="7"/>
  <c r="K11822" i="7"/>
  <c r="K11823" i="7"/>
  <c r="K11824" i="7"/>
  <c r="K11825" i="7"/>
  <c r="K11826" i="7"/>
  <c r="K11827" i="7"/>
  <c r="K11828" i="7"/>
  <c r="K11829" i="7"/>
  <c r="K11830" i="7"/>
  <c r="K11831" i="7"/>
  <c r="K11832" i="7"/>
  <c r="K11833" i="7"/>
  <c r="K11834" i="7"/>
  <c r="K11835" i="7"/>
  <c r="K11836" i="7"/>
  <c r="K11837" i="7"/>
  <c r="K11838" i="7"/>
  <c r="K11839" i="7"/>
  <c r="K11840" i="7"/>
  <c r="K11841" i="7"/>
  <c r="K11842" i="7"/>
  <c r="K11843" i="7"/>
  <c r="K11844" i="7"/>
  <c r="K11845" i="7"/>
  <c r="K11846" i="7"/>
  <c r="K11847" i="7"/>
  <c r="K11848" i="7"/>
  <c r="K11849" i="7"/>
  <c r="K11850" i="7"/>
  <c r="K11851" i="7"/>
  <c r="K11852" i="7"/>
  <c r="K11853" i="7"/>
  <c r="K11854" i="7"/>
  <c r="K11855" i="7"/>
  <c r="K11856" i="7"/>
  <c r="K11857" i="7"/>
  <c r="K11858" i="7"/>
  <c r="K11859" i="7"/>
  <c r="K11860" i="7"/>
  <c r="K11861" i="7"/>
  <c r="K11862" i="7"/>
  <c r="K11863" i="7"/>
  <c r="K11864" i="7"/>
  <c r="K11865" i="7"/>
  <c r="K11866" i="7"/>
  <c r="K11867" i="7"/>
  <c r="K11868" i="7"/>
  <c r="K11869" i="7"/>
  <c r="K11870" i="7"/>
  <c r="K11871" i="7"/>
  <c r="K11872" i="7"/>
  <c r="K11873" i="7"/>
  <c r="K11874" i="7"/>
  <c r="K11875" i="7"/>
  <c r="K11876" i="7"/>
  <c r="K11877" i="7"/>
  <c r="K11878" i="7"/>
  <c r="K11879" i="7"/>
  <c r="K11880" i="7"/>
  <c r="K11881" i="7"/>
  <c r="K11882" i="7"/>
  <c r="K11883" i="7"/>
  <c r="K11884" i="7"/>
  <c r="K11885" i="7"/>
  <c r="K11886" i="7"/>
  <c r="K11887" i="7"/>
  <c r="K11888" i="7"/>
  <c r="K11889" i="7"/>
  <c r="K11890" i="7"/>
  <c r="K11891" i="7"/>
  <c r="K11892" i="7"/>
  <c r="K11893" i="7"/>
  <c r="K11894" i="7"/>
  <c r="K11895" i="7"/>
  <c r="K11896" i="7"/>
  <c r="K11897" i="7"/>
  <c r="K11898" i="7"/>
  <c r="K11899" i="7"/>
  <c r="K11900" i="7"/>
  <c r="K11901" i="7"/>
  <c r="K11902" i="7"/>
  <c r="K11903" i="7"/>
  <c r="K11904" i="7"/>
  <c r="K11905" i="7"/>
  <c r="K11906" i="7"/>
  <c r="K11907" i="7"/>
  <c r="K11908" i="7"/>
  <c r="K11909" i="7"/>
  <c r="K11910" i="7"/>
  <c r="K11911" i="7"/>
  <c r="K11912" i="7"/>
  <c r="K11913" i="7"/>
  <c r="K11914" i="7"/>
  <c r="K11915" i="7"/>
  <c r="K11916" i="7"/>
  <c r="K11917" i="7"/>
  <c r="K11918" i="7"/>
  <c r="K11919" i="7"/>
  <c r="K11920" i="7"/>
  <c r="K11921" i="7"/>
  <c r="K11922" i="7"/>
  <c r="K11923" i="7"/>
  <c r="K11924" i="7"/>
  <c r="K11925" i="7"/>
  <c r="K11926" i="7"/>
  <c r="K11927" i="7"/>
  <c r="K11928" i="7"/>
  <c r="K11929" i="7"/>
  <c r="K11930" i="7"/>
  <c r="K11931" i="7"/>
  <c r="K11932" i="7"/>
  <c r="K11933" i="7"/>
  <c r="K11934" i="7"/>
  <c r="K11935" i="7"/>
  <c r="K11936" i="7"/>
  <c r="K11937" i="7"/>
  <c r="K11938" i="7"/>
  <c r="K11939" i="7"/>
  <c r="K11940" i="7"/>
  <c r="K11941" i="7"/>
  <c r="K11942" i="7"/>
  <c r="K11943" i="7"/>
  <c r="K11944" i="7"/>
  <c r="K11945" i="7"/>
  <c r="K11946" i="7"/>
  <c r="K11947" i="7"/>
  <c r="K11948" i="7"/>
  <c r="K11949" i="7"/>
  <c r="K11950" i="7"/>
  <c r="K11951" i="7"/>
  <c r="K11952" i="7"/>
  <c r="K11953" i="7"/>
  <c r="K11954" i="7"/>
  <c r="K11955" i="7"/>
  <c r="K11956" i="7"/>
  <c r="K11957" i="7"/>
  <c r="K11958" i="7"/>
  <c r="K11959" i="7"/>
  <c r="K11960" i="7"/>
  <c r="K11961" i="7"/>
  <c r="K11962" i="7"/>
  <c r="K11963" i="7"/>
  <c r="K11964" i="7"/>
  <c r="K11965" i="7"/>
  <c r="K11966" i="7"/>
  <c r="K11967" i="7"/>
  <c r="K11968" i="7"/>
  <c r="K11969" i="7"/>
  <c r="K11970" i="7"/>
  <c r="K11971" i="7"/>
  <c r="K11972" i="7"/>
  <c r="K11973" i="7"/>
  <c r="K11974" i="7"/>
  <c r="K11975" i="7"/>
  <c r="K11976" i="7"/>
  <c r="K11977" i="7"/>
  <c r="K11978" i="7"/>
  <c r="K11979" i="7"/>
  <c r="K11980" i="7"/>
  <c r="K11981" i="7"/>
  <c r="K11982" i="7"/>
  <c r="K11983" i="7"/>
  <c r="K11984" i="7"/>
  <c r="K11985" i="7"/>
  <c r="K11986" i="7"/>
  <c r="K11987" i="7"/>
  <c r="K11988" i="7"/>
  <c r="K11989" i="7"/>
  <c r="K11990" i="7"/>
  <c r="K11991" i="7"/>
  <c r="K11992" i="7"/>
  <c r="K11993" i="7"/>
  <c r="K11994" i="7"/>
  <c r="K11995" i="7"/>
  <c r="K11996" i="7"/>
  <c r="K11997" i="7"/>
  <c r="K11998" i="7"/>
  <c r="K11999" i="7"/>
  <c r="K12000" i="7"/>
  <c r="K12001" i="7"/>
  <c r="K12002" i="7"/>
  <c r="K12003" i="7"/>
  <c r="K12004" i="7"/>
  <c r="K12005" i="7"/>
  <c r="K12006" i="7"/>
  <c r="K12007" i="7"/>
  <c r="K12008" i="7"/>
  <c r="K12009" i="7"/>
  <c r="K12010" i="7"/>
  <c r="K12011" i="7"/>
  <c r="K12012" i="7"/>
  <c r="K12013" i="7"/>
  <c r="K12014" i="7"/>
  <c r="K12015" i="7"/>
  <c r="K12016" i="7"/>
  <c r="K12017" i="7"/>
  <c r="K12018" i="7"/>
  <c r="K12019" i="7"/>
  <c r="K12020" i="7"/>
  <c r="K12021" i="7"/>
  <c r="K12022" i="7"/>
  <c r="K12023" i="7"/>
  <c r="K12024" i="7"/>
  <c r="K12025" i="7"/>
  <c r="K12026" i="7"/>
  <c r="K12027" i="7"/>
  <c r="K12028" i="7"/>
  <c r="K12029" i="7"/>
  <c r="K12030" i="7"/>
  <c r="K12031" i="7"/>
  <c r="K12032" i="7"/>
  <c r="K12033" i="7"/>
  <c r="K12034" i="7"/>
  <c r="K12035" i="7"/>
  <c r="K12036" i="7"/>
  <c r="K12037" i="7"/>
  <c r="K12038" i="7"/>
  <c r="K12039" i="7"/>
  <c r="K12040" i="7"/>
  <c r="K12041" i="7"/>
  <c r="K12042" i="7"/>
  <c r="K12043" i="7"/>
  <c r="K12044" i="7"/>
  <c r="K12045" i="7"/>
  <c r="K12046" i="7"/>
  <c r="K12047" i="7"/>
  <c r="K12048" i="7"/>
  <c r="K12049" i="7"/>
  <c r="K12050" i="7"/>
  <c r="K12051" i="7"/>
  <c r="K12052" i="7"/>
  <c r="K12053" i="7"/>
  <c r="K12054" i="7"/>
  <c r="K12055" i="7"/>
  <c r="K12056" i="7"/>
  <c r="K12057" i="7"/>
  <c r="K12058" i="7"/>
  <c r="K12059" i="7"/>
  <c r="K12060" i="7"/>
  <c r="K12061" i="7"/>
  <c r="K12062" i="7"/>
  <c r="K12063" i="7"/>
  <c r="K12064" i="7"/>
  <c r="K12065" i="7"/>
  <c r="K12066" i="7"/>
  <c r="K12067" i="7"/>
  <c r="K12068" i="7"/>
  <c r="K12069" i="7"/>
  <c r="K12070" i="7"/>
  <c r="K12071" i="7"/>
  <c r="K12072" i="7"/>
  <c r="K12073" i="7"/>
  <c r="K12074" i="7"/>
  <c r="K12075" i="7"/>
  <c r="K12076" i="7"/>
  <c r="K12077" i="7"/>
  <c r="K12078" i="7"/>
  <c r="K12079" i="7"/>
  <c r="K12080" i="7"/>
  <c r="K12081" i="7"/>
  <c r="K12082" i="7"/>
  <c r="K12083" i="7"/>
  <c r="K12084" i="7"/>
  <c r="K12085" i="7"/>
  <c r="K12086" i="7"/>
  <c r="K12087" i="7"/>
  <c r="K12088" i="7"/>
  <c r="K12089" i="7"/>
  <c r="K12090" i="7"/>
  <c r="K12091" i="7"/>
  <c r="K12092" i="7"/>
  <c r="K12093" i="7"/>
  <c r="K12094" i="7"/>
  <c r="K12095" i="7"/>
  <c r="K12096" i="7"/>
  <c r="K12097" i="7"/>
  <c r="K12098" i="7"/>
  <c r="K12099" i="7"/>
  <c r="K12100" i="7"/>
  <c r="K12101" i="7"/>
  <c r="K12102" i="7"/>
  <c r="K12103" i="7"/>
  <c r="K12104" i="7"/>
  <c r="K12105" i="7"/>
  <c r="K12106" i="7"/>
  <c r="K12107" i="7"/>
  <c r="K12108" i="7"/>
  <c r="K12109" i="7"/>
  <c r="K12110" i="7"/>
  <c r="K12111" i="7"/>
  <c r="K12112" i="7"/>
  <c r="K12113" i="7"/>
  <c r="K12114" i="7"/>
  <c r="K12115" i="7"/>
  <c r="K12116" i="7"/>
  <c r="K12117" i="7"/>
  <c r="K12118" i="7"/>
  <c r="K12119" i="7"/>
  <c r="K12120" i="7"/>
  <c r="K12121" i="7"/>
  <c r="K12122" i="7"/>
  <c r="K12123" i="7"/>
  <c r="K12124" i="7"/>
  <c r="K12125" i="7"/>
  <c r="K12126" i="7"/>
  <c r="K12127" i="7"/>
  <c r="K12128" i="7"/>
  <c r="K12129" i="7"/>
  <c r="K12130" i="7"/>
  <c r="K12131" i="7"/>
  <c r="K12132" i="7"/>
  <c r="K12133" i="7"/>
  <c r="K12134" i="7"/>
  <c r="K12135" i="7"/>
  <c r="K12136" i="7"/>
  <c r="K12137" i="7"/>
  <c r="K12138" i="7"/>
  <c r="K12139" i="7"/>
  <c r="K12140" i="7"/>
  <c r="K12141" i="7"/>
  <c r="K12142" i="7"/>
  <c r="K12143" i="7"/>
  <c r="K12144" i="7"/>
  <c r="K12145" i="7"/>
  <c r="K12146" i="7"/>
  <c r="K12147" i="7"/>
  <c r="K12148" i="7"/>
  <c r="K12149" i="7"/>
  <c r="K12150" i="7"/>
  <c r="K12151" i="7"/>
  <c r="K12152" i="7"/>
  <c r="K12153" i="7"/>
  <c r="K12154" i="7"/>
  <c r="K12155" i="7"/>
  <c r="K12156" i="7"/>
  <c r="K12157" i="7"/>
  <c r="K12158" i="7"/>
  <c r="K12159" i="7"/>
  <c r="K12160" i="7"/>
  <c r="K12161" i="7"/>
  <c r="K12162" i="7"/>
  <c r="K12163" i="7"/>
  <c r="K12164" i="7"/>
  <c r="K12165" i="7"/>
  <c r="K12166" i="7"/>
  <c r="K12167" i="7"/>
  <c r="K12168" i="7"/>
  <c r="K12169" i="7"/>
  <c r="K12170" i="7"/>
  <c r="K12171" i="7"/>
  <c r="K12172" i="7"/>
  <c r="K12173" i="7"/>
  <c r="K12174" i="7"/>
  <c r="K12175" i="7"/>
  <c r="K12176" i="7"/>
  <c r="K12177" i="7"/>
  <c r="K12178" i="7"/>
  <c r="K12179" i="7"/>
  <c r="K12180" i="7"/>
  <c r="K12181" i="7"/>
  <c r="K12182" i="7"/>
  <c r="K12183" i="7"/>
  <c r="K12184" i="7"/>
  <c r="K12185" i="7"/>
  <c r="K12186" i="7"/>
  <c r="K12187" i="7"/>
  <c r="K12188" i="7"/>
  <c r="K12189" i="7"/>
  <c r="K12190" i="7"/>
  <c r="K12191" i="7"/>
  <c r="K12192" i="7"/>
  <c r="K12193" i="7"/>
  <c r="K12194" i="7"/>
  <c r="K12195" i="7"/>
  <c r="K12196" i="7"/>
  <c r="K12197" i="7"/>
  <c r="K12198" i="7"/>
  <c r="K12199" i="7"/>
  <c r="K12200" i="7"/>
  <c r="K12201" i="7"/>
  <c r="K12202" i="7"/>
  <c r="K12203" i="7"/>
  <c r="K12204" i="7"/>
  <c r="K12205" i="7"/>
  <c r="K12206" i="7"/>
  <c r="K12207" i="7"/>
  <c r="K12208" i="7"/>
  <c r="K12209" i="7"/>
  <c r="K12210" i="7"/>
  <c r="K12211" i="7"/>
  <c r="K12212" i="7"/>
  <c r="K12213" i="7"/>
  <c r="K12214" i="7"/>
  <c r="K12215" i="7"/>
  <c r="K12216" i="7"/>
  <c r="K12217" i="7"/>
  <c r="K12218" i="7"/>
  <c r="K12219" i="7"/>
  <c r="K12220" i="7"/>
  <c r="K12221" i="7"/>
  <c r="K12222" i="7"/>
  <c r="K12223" i="7"/>
  <c r="K12224" i="7"/>
  <c r="K12225" i="7"/>
  <c r="K12226" i="7"/>
  <c r="K12227" i="7"/>
  <c r="K12228" i="7"/>
  <c r="K12229" i="7"/>
  <c r="K12230" i="7"/>
  <c r="K12231" i="7"/>
  <c r="K12232" i="7"/>
  <c r="K12233" i="7"/>
  <c r="K12234" i="7"/>
  <c r="K12235" i="7"/>
  <c r="K12236" i="7"/>
  <c r="K12237" i="7"/>
  <c r="K12238" i="7"/>
  <c r="K12239" i="7"/>
  <c r="K12240" i="7"/>
  <c r="K12241" i="7"/>
  <c r="K12242" i="7"/>
  <c r="K12243" i="7"/>
  <c r="K12244" i="7"/>
  <c r="K12245" i="7"/>
  <c r="K12246" i="7"/>
  <c r="K12247" i="7"/>
  <c r="K12248" i="7"/>
  <c r="K12249" i="7"/>
  <c r="K12250" i="7"/>
  <c r="K12251" i="7"/>
  <c r="K12252" i="7"/>
  <c r="K12253" i="7"/>
  <c r="K12254" i="7"/>
  <c r="K12255" i="7"/>
  <c r="K12256" i="7"/>
  <c r="K12257" i="7"/>
  <c r="K12258" i="7"/>
  <c r="K12259" i="7"/>
  <c r="K12260" i="7"/>
  <c r="K12261" i="7"/>
  <c r="K12262" i="7"/>
  <c r="K12263" i="7"/>
  <c r="K12264" i="7"/>
  <c r="K12265" i="7"/>
  <c r="K12266" i="7"/>
  <c r="K12267" i="7"/>
  <c r="K12268" i="7"/>
  <c r="K12269" i="7"/>
  <c r="K12270" i="7"/>
  <c r="K12271" i="7"/>
  <c r="K12272" i="7"/>
  <c r="K12273" i="7"/>
  <c r="K12274" i="7"/>
  <c r="K12275" i="7"/>
  <c r="K12276" i="7"/>
  <c r="K12277" i="7"/>
  <c r="K12278" i="7"/>
  <c r="K12279" i="7"/>
  <c r="K12280" i="7"/>
  <c r="K12281" i="7"/>
  <c r="K12282" i="7"/>
  <c r="K12283" i="7"/>
  <c r="K12284" i="7"/>
  <c r="K12285" i="7"/>
  <c r="K12286" i="7"/>
  <c r="K12287" i="7"/>
  <c r="K12288" i="7"/>
  <c r="K12289" i="7"/>
  <c r="K12290" i="7"/>
  <c r="K12291" i="7"/>
  <c r="K12292" i="7"/>
  <c r="K12293" i="7"/>
  <c r="K12294" i="7"/>
  <c r="K12295" i="7"/>
  <c r="K12296" i="7"/>
  <c r="K12297" i="7"/>
  <c r="K12298" i="7"/>
  <c r="K12299" i="7"/>
  <c r="K12300" i="7"/>
  <c r="K12301" i="7"/>
  <c r="K12302" i="7"/>
  <c r="K12303" i="7"/>
  <c r="K12304" i="7"/>
  <c r="K12305" i="7"/>
  <c r="K12306" i="7"/>
  <c r="K12307" i="7"/>
  <c r="K12308" i="7"/>
  <c r="K12309" i="7"/>
  <c r="K12310" i="7"/>
  <c r="K12311" i="7"/>
  <c r="K12312" i="7"/>
  <c r="K12313" i="7"/>
  <c r="K12314" i="7"/>
  <c r="K12315" i="7"/>
  <c r="K12316" i="7"/>
  <c r="K12317" i="7"/>
  <c r="K12318" i="7"/>
  <c r="K12319" i="7"/>
  <c r="K12320" i="7"/>
  <c r="K12321" i="7"/>
  <c r="K12322" i="7"/>
  <c r="K12323" i="7"/>
  <c r="K12324" i="7"/>
  <c r="K12325" i="7"/>
  <c r="K12326" i="7"/>
  <c r="K12327" i="7"/>
  <c r="K12328" i="7"/>
  <c r="K12329" i="7"/>
  <c r="K12330" i="7"/>
  <c r="K12331" i="7"/>
  <c r="K12332" i="7"/>
  <c r="K12333" i="7"/>
  <c r="K12334" i="7"/>
  <c r="K12335" i="7"/>
  <c r="K12336" i="7"/>
  <c r="K12337" i="7"/>
  <c r="K12338" i="7"/>
  <c r="K12339" i="7"/>
  <c r="K12340" i="7"/>
  <c r="K12341" i="7"/>
  <c r="K12342" i="7"/>
  <c r="K12343" i="7"/>
  <c r="K12344" i="7"/>
  <c r="K12345" i="7"/>
  <c r="K12346" i="7"/>
  <c r="K12347" i="7"/>
  <c r="K12348" i="7"/>
  <c r="K12349" i="7"/>
  <c r="K12350" i="7"/>
  <c r="K12351" i="7"/>
  <c r="K12352" i="7"/>
  <c r="K12353" i="7"/>
  <c r="K12354" i="7"/>
  <c r="K12355" i="7"/>
  <c r="K12356" i="7"/>
  <c r="K12357" i="7"/>
  <c r="K12358" i="7"/>
  <c r="K12359" i="7"/>
  <c r="K12360" i="7"/>
  <c r="K12361" i="7"/>
  <c r="K12362" i="7"/>
  <c r="K12363" i="7"/>
  <c r="K12364" i="7"/>
  <c r="K12365" i="7"/>
  <c r="K12366" i="7"/>
  <c r="K12367" i="7"/>
  <c r="K12368" i="7"/>
  <c r="K12369" i="7"/>
  <c r="K12370" i="7"/>
  <c r="K12371" i="7"/>
  <c r="K12372" i="7"/>
  <c r="K12373" i="7"/>
  <c r="K12374" i="7"/>
  <c r="K12375" i="7"/>
  <c r="K12376" i="7"/>
  <c r="K12377" i="7"/>
  <c r="K12378" i="7"/>
  <c r="K12379" i="7"/>
  <c r="K12380" i="7"/>
  <c r="K12381" i="7"/>
  <c r="K12382" i="7"/>
  <c r="K12383" i="7"/>
  <c r="K12384" i="7"/>
  <c r="K12385" i="7"/>
  <c r="K12386" i="7"/>
  <c r="K12387" i="7"/>
  <c r="K12388" i="7"/>
  <c r="K12389" i="7"/>
  <c r="K12390" i="7"/>
  <c r="K12391" i="7"/>
  <c r="K12392" i="7"/>
  <c r="K12393" i="7"/>
  <c r="K12394" i="7"/>
  <c r="K12395" i="7"/>
  <c r="K12396" i="7"/>
  <c r="K12397" i="7"/>
  <c r="K12398" i="7"/>
  <c r="K12399" i="7"/>
  <c r="K12400" i="7"/>
  <c r="K12401" i="7"/>
  <c r="K12402" i="7"/>
  <c r="K12403" i="7"/>
  <c r="K12404" i="7"/>
  <c r="K12405" i="7"/>
  <c r="K12406" i="7"/>
  <c r="K12407" i="7"/>
  <c r="K12408" i="7"/>
  <c r="K12409" i="7"/>
  <c r="K12410" i="7"/>
  <c r="K12411" i="7"/>
  <c r="K12412" i="7"/>
  <c r="K12413" i="7"/>
  <c r="K12414" i="7"/>
  <c r="K12415" i="7"/>
  <c r="K12416" i="7"/>
  <c r="K12417" i="7"/>
  <c r="K12418" i="7"/>
  <c r="K12419" i="7"/>
  <c r="K12420" i="7"/>
  <c r="K12421" i="7"/>
  <c r="K12422" i="7"/>
  <c r="K12423" i="7"/>
  <c r="K12424" i="7"/>
  <c r="K12425" i="7"/>
  <c r="K12426" i="7"/>
  <c r="K12427" i="7"/>
  <c r="K12428" i="7"/>
  <c r="K12429" i="7"/>
  <c r="K12430" i="7"/>
  <c r="K12431" i="7"/>
  <c r="K12432" i="7"/>
  <c r="K12433" i="7"/>
  <c r="K12434" i="7"/>
  <c r="K12435" i="7"/>
  <c r="K12436" i="7"/>
  <c r="K12437" i="7"/>
  <c r="K12438" i="7"/>
  <c r="K12439" i="7"/>
  <c r="K12440" i="7"/>
  <c r="K12441" i="7"/>
  <c r="K12442" i="7"/>
  <c r="K12443" i="7"/>
  <c r="K12444" i="7"/>
  <c r="K12445" i="7"/>
  <c r="K12446" i="7"/>
  <c r="K12447" i="7"/>
  <c r="K12448" i="7"/>
  <c r="K12449" i="7"/>
  <c r="K12450" i="7"/>
  <c r="K12451" i="7"/>
  <c r="K12452" i="7"/>
  <c r="K12453" i="7"/>
  <c r="K12454" i="7"/>
  <c r="K12455" i="7"/>
  <c r="K12456" i="7"/>
  <c r="K12457" i="7"/>
  <c r="K12458" i="7"/>
  <c r="K12459" i="7"/>
  <c r="K12460" i="7"/>
  <c r="K12461" i="7"/>
  <c r="K12462" i="7"/>
  <c r="K12463" i="7"/>
  <c r="K12464" i="7"/>
  <c r="K12465" i="7"/>
  <c r="K12466" i="7"/>
  <c r="K12467" i="7"/>
  <c r="K12468" i="7"/>
  <c r="K12469" i="7"/>
  <c r="K12470" i="7"/>
  <c r="K12471" i="7"/>
  <c r="K12472" i="7"/>
  <c r="K12473" i="7"/>
  <c r="K12474" i="7"/>
  <c r="K12475" i="7"/>
  <c r="K12476" i="7"/>
  <c r="K12477" i="7"/>
  <c r="K12478" i="7"/>
  <c r="K12479" i="7"/>
  <c r="K12480" i="7"/>
  <c r="K12481" i="7"/>
  <c r="K12482" i="7"/>
  <c r="K12483" i="7"/>
  <c r="K12484" i="7"/>
  <c r="K12485" i="7"/>
  <c r="K12486" i="7"/>
  <c r="K12487" i="7"/>
  <c r="K12488" i="7"/>
  <c r="K12489" i="7"/>
  <c r="K12490" i="7"/>
  <c r="K12491" i="7"/>
  <c r="K12492" i="7"/>
  <c r="K12493" i="7"/>
  <c r="K12494" i="7"/>
  <c r="K12495" i="7"/>
  <c r="K12496" i="7"/>
  <c r="K12497" i="7"/>
  <c r="K12498" i="7"/>
  <c r="K12499" i="7"/>
  <c r="K12500" i="7"/>
  <c r="K12501" i="7"/>
  <c r="K12502" i="7"/>
  <c r="K12503" i="7"/>
  <c r="K12504" i="7"/>
  <c r="K12505" i="7"/>
  <c r="K12506" i="7"/>
  <c r="K12507" i="7"/>
  <c r="K12508" i="7"/>
  <c r="K12509" i="7"/>
  <c r="K12510" i="7"/>
  <c r="K12511" i="7"/>
  <c r="K12512" i="7"/>
  <c r="K12513" i="7"/>
  <c r="K12514" i="7"/>
  <c r="K12515" i="7"/>
  <c r="K12516" i="7"/>
  <c r="K12517" i="7"/>
  <c r="K12518" i="7"/>
  <c r="K12519" i="7"/>
  <c r="K12520" i="7"/>
  <c r="K12521" i="7"/>
  <c r="K12522" i="7"/>
  <c r="K12523" i="7"/>
  <c r="K12524" i="7"/>
  <c r="K12525" i="7"/>
  <c r="K12526" i="7"/>
  <c r="K12527" i="7"/>
  <c r="K12528" i="7"/>
  <c r="K12529" i="7"/>
  <c r="K12530" i="7"/>
  <c r="K12531" i="7"/>
  <c r="K12532" i="7"/>
  <c r="K12533" i="7"/>
  <c r="K12534" i="7"/>
  <c r="K12535" i="7"/>
  <c r="K12536" i="7"/>
  <c r="K12537" i="7"/>
  <c r="K12538" i="7"/>
  <c r="K12539" i="7"/>
  <c r="K12540" i="7"/>
  <c r="K12541" i="7"/>
  <c r="K12542" i="7"/>
  <c r="K12543" i="7"/>
  <c r="K12544" i="7"/>
  <c r="K12545" i="7"/>
  <c r="K12546" i="7"/>
  <c r="K12547" i="7"/>
  <c r="K12548" i="7"/>
  <c r="K12549" i="7"/>
  <c r="K12550" i="7"/>
  <c r="K12551" i="7"/>
  <c r="K12552" i="7"/>
  <c r="K12553" i="7"/>
  <c r="K12554" i="7"/>
  <c r="K12555" i="7"/>
  <c r="K12556" i="7"/>
  <c r="K12557" i="7"/>
  <c r="K12558" i="7"/>
  <c r="K12559" i="7"/>
  <c r="K12560" i="7"/>
  <c r="K12561" i="7"/>
  <c r="K12562" i="7"/>
  <c r="K12563" i="7"/>
  <c r="K12564" i="7"/>
  <c r="K12565" i="7"/>
  <c r="K12566" i="7"/>
  <c r="K12567" i="7"/>
  <c r="K12568" i="7"/>
  <c r="K12569" i="7"/>
  <c r="K12570" i="7"/>
  <c r="K12571" i="7"/>
  <c r="K12572" i="7"/>
  <c r="K12573" i="7"/>
  <c r="K12574" i="7"/>
  <c r="K12575" i="7"/>
  <c r="K12576" i="7"/>
  <c r="K12577" i="7"/>
  <c r="K12578" i="7"/>
  <c r="K12579" i="7"/>
  <c r="K12580" i="7"/>
  <c r="K12581" i="7"/>
  <c r="K12582" i="7"/>
  <c r="K12583" i="7"/>
  <c r="K12584" i="7"/>
  <c r="K12585" i="7"/>
  <c r="K12586" i="7"/>
  <c r="K12587" i="7"/>
  <c r="K12588" i="7"/>
  <c r="K12589" i="7"/>
  <c r="K12590" i="7"/>
  <c r="K12591" i="7"/>
  <c r="K12592" i="7"/>
  <c r="K12593" i="7"/>
  <c r="K12594" i="7"/>
  <c r="K12595" i="7"/>
  <c r="K12596" i="7"/>
  <c r="K12597" i="7"/>
  <c r="K12598" i="7"/>
  <c r="K12599" i="7"/>
  <c r="K12600" i="7"/>
  <c r="K12601" i="7"/>
  <c r="K12602" i="7"/>
  <c r="K12603" i="7"/>
  <c r="K12604" i="7"/>
  <c r="K12605" i="7"/>
  <c r="K12606" i="7"/>
  <c r="K12607" i="7"/>
  <c r="K12608" i="7"/>
  <c r="K12609" i="7"/>
  <c r="K12610" i="7"/>
  <c r="K12611" i="7"/>
  <c r="K12612" i="7"/>
  <c r="K12613" i="7"/>
  <c r="K12614" i="7"/>
  <c r="K12615" i="7"/>
  <c r="K12616" i="7"/>
  <c r="K12617" i="7"/>
  <c r="K12618" i="7"/>
  <c r="K12619" i="7"/>
  <c r="K12620" i="7"/>
  <c r="K12621" i="7"/>
  <c r="K12622" i="7"/>
  <c r="K12623" i="7"/>
  <c r="K12624" i="7"/>
  <c r="K12625" i="7"/>
  <c r="K12626" i="7"/>
  <c r="K12627" i="7"/>
  <c r="K12628" i="7"/>
  <c r="K12629" i="7"/>
  <c r="K12630" i="7"/>
  <c r="K12631" i="7"/>
  <c r="K12632" i="7"/>
  <c r="K12633" i="7"/>
  <c r="K12634" i="7"/>
  <c r="K12635" i="7"/>
  <c r="K12636" i="7"/>
  <c r="K12637" i="7"/>
  <c r="K12638" i="7"/>
  <c r="K12639" i="7"/>
  <c r="K12640" i="7"/>
  <c r="K12641" i="7"/>
  <c r="K12642" i="7"/>
  <c r="K12643" i="7"/>
  <c r="K12644" i="7"/>
  <c r="K12645" i="7"/>
  <c r="K12646" i="7"/>
  <c r="K12647" i="7"/>
  <c r="K12648" i="7"/>
  <c r="K12649" i="7"/>
  <c r="K12650" i="7"/>
  <c r="K12651" i="7"/>
  <c r="K12652" i="7"/>
  <c r="K12653" i="7"/>
  <c r="K12654" i="7"/>
  <c r="K12655" i="7"/>
  <c r="K12656" i="7"/>
  <c r="K12657" i="7"/>
  <c r="K12658" i="7"/>
  <c r="K12659" i="7"/>
  <c r="K12660" i="7"/>
  <c r="K12661" i="7"/>
  <c r="K12662" i="7"/>
  <c r="K12663" i="7"/>
  <c r="K12664" i="7"/>
  <c r="K12665" i="7"/>
  <c r="K12666" i="7"/>
  <c r="K12667" i="7"/>
  <c r="K12668" i="7"/>
  <c r="K12669" i="7"/>
  <c r="K12670" i="7"/>
  <c r="K12671" i="7"/>
  <c r="K12672" i="7"/>
  <c r="K12673" i="7"/>
  <c r="K12674" i="7"/>
  <c r="K12675" i="7"/>
  <c r="K12676" i="7"/>
  <c r="K12677" i="7"/>
  <c r="K12678" i="7"/>
  <c r="K12679" i="7"/>
  <c r="K12680" i="7"/>
  <c r="K12681" i="7"/>
  <c r="K12682" i="7"/>
  <c r="K12683" i="7"/>
  <c r="K12684" i="7"/>
  <c r="K12685" i="7"/>
  <c r="K12686" i="7"/>
  <c r="K12687" i="7"/>
  <c r="K12688" i="7"/>
  <c r="K12689" i="7"/>
  <c r="K12690" i="7"/>
  <c r="K12691" i="7"/>
  <c r="K12692" i="7"/>
  <c r="K12693" i="7"/>
  <c r="K12694" i="7"/>
  <c r="K12695" i="7"/>
  <c r="K12696" i="7"/>
  <c r="K12697" i="7"/>
  <c r="K12698" i="7"/>
  <c r="K12699" i="7"/>
  <c r="K12700" i="7"/>
  <c r="K12701" i="7"/>
  <c r="K12702" i="7"/>
  <c r="K12703" i="7"/>
  <c r="K12704" i="7"/>
  <c r="K12705" i="7"/>
  <c r="K12706" i="7"/>
  <c r="K12707" i="7"/>
  <c r="K12708" i="7"/>
  <c r="K12709" i="7"/>
  <c r="K12710" i="7"/>
  <c r="K12711" i="7"/>
  <c r="K12712" i="7"/>
  <c r="K12713" i="7"/>
  <c r="K12714" i="7"/>
  <c r="K12715" i="7"/>
  <c r="K12716" i="7"/>
  <c r="K12717" i="7"/>
  <c r="K12718" i="7"/>
  <c r="K12719" i="7"/>
  <c r="K12720" i="7"/>
  <c r="K12721" i="7"/>
  <c r="K12722" i="7"/>
  <c r="K12723" i="7"/>
  <c r="K12724" i="7"/>
  <c r="K12725" i="7"/>
  <c r="K12726" i="7"/>
  <c r="K12727" i="7"/>
  <c r="K12728" i="7"/>
  <c r="K12729" i="7"/>
  <c r="K12730" i="7"/>
  <c r="K12731" i="7"/>
  <c r="K12732" i="7"/>
  <c r="K12733" i="7"/>
  <c r="K12734" i="7"/>
  <c r="K12735" i="7"/>
  <c r="K12736" i="7"/>
  <c r="K12737" i="7"/>
  <c r="K12738" i="7"/>
  <c r="K12739" i="7"/>
  <c r="K12740" i="7"/>
  <c r="K12741" i="7"/>
  <c r="K12742" i="7"/>
  <c r="K12743" i="7"/>
  <c r="K12744" i="7"/>
  <c r="K12745" i="7"/>
  <c r="K12746" i="7"/>
  <c r="K12747" i="7"/>
  <c r="K12748" i="7"/>
  <c r="K12749" i="7"/>
  <c r="K12750" i="7"/>
  <c r="K12751" i="7"/>
  <c r="K12752" i="7"/>
  <c r="K12753" i="7"/>
  <c r="K12754" i="7"/>
  <c r="K12755" i="7"/>
  <c r="K12756" i="7"/>
  <c r="K12757" i="7"/>
  <c r="K12758" i="7"/>
  <c r="K12759" i="7"/>
  <c r="K12760" i="7"/>
  <c r="K12761" i="7"/>
  <c r="K12762" i="7"/>
  <c r="K12763" i="7"/>
  <c r="K12764" i="7"/>
  <c r="K12765" i="7"/>
  <c r="K12766" i="7"/>
  <c r="K12767" i="7"/>
  <c r="K12768" i="7"/>
  <c r="K12769" i="7"/>
  <c r="K12770" i="7"/>
  <c r="K12771" i="7"/>
  <c r="K12772" i="7"/>
  <c r="K12773" i="7"/>
  <c r="K12774" i="7"/>
  <c r="K12775" i="7"/>
  <c r="K12776" i="7"/>
  <c r="K12777" i="7"/>
  <c r="K12778" i="7"/>
  <c r="K12779" i="7"/>
  <c r="K12780" i="7"/>
  <c r="K12781" i="7"/>
  <c r="K12782" i="7"/>
  <c r="K12783" i="7"/>
  <c r="K12784" i="7"/>
  <c r="K12785" i="7"/>
  <c r="K12786" i="7"/>
  <c r="K12787" i="7"/>
  <c r="K12788" i="7"/>
  <c r="K12789" i="7"/>
  <c r="K12790" i="7"/>
  <c r="K12791" i="7"/>
  <c r="K12792" i="7"/>
  <c r="K12793" i="7"/>
  <c r="K12794" i="7"/>
  <c r="K12795" i="7"/>
  <c r="K12796" i="7"/>
  <c r="K12797" i="7"/>
  <c r="K12798" i="7"/>
  <c r="K12799" i="7"/>
  <c r="K12800" i="7"/>
  <c r="K12801" i="7"/>
  <c r="K12802" i="7"/>
  <c r="K12803" i="7"/>
  <c r="K12804" i="7"/>
  <c r="K12805" i="7"/>
  <c r="K12806" i="7"/>
  <c r="K12807" i="7"/>
  <c r="K12808" i="7"/>
  <c r="K12809" i="7"/>
  <c r="K12810" i="7"/>
  <c r="K12811" i="7"/>
  <c r="K12812" i="7"/>
  <c r="K12813" i="7"/>
  <c r="K12814" i="7"/>
  <c r="K12815" i="7"/>
  <c r="K12816" i="7"/>
  <c r="K12817" i="7"/>
  <c r="K12818" i="7"/>
  <c r="K12819" i="7"/>
  <c r="K12820" i="7"/>
  <c r="K12821" i="7"/>
  <c r="K12822" i="7"/>
  <c r="K12823" i="7"/>
  <c r="K12824" i="7"/>
  <c r="K12825" i="7"/>
  <c r="K12826" i="7"/>
  <c r="K12827" i="7"/>
  <c r="K12828" i="7"/>
  <c r="K12829" i="7"/>
  <c r="K12830" i="7"/>
  <c r="K12831" i="7"/>
  <c r="K12832" i="7"/>
  <c r="K12833" i="7"/>
  <c r="K12834" i="7"/>
  <c r="K12835" i="7"/>
  <c r="K12836" i="7"/>
  <c r="K12837" i="7"/>
  <c r="K12838" i="7"/>
  <c r="K12839" i="7"/>
  <c r="K12840" i="7"/>
  <c r="K12841" i="7"/>
  <c r="K12842" i="7"/>
  <c r="K12843" i="7"/>
  <c r="K12844" i="7"/>
  <c r="K12845" i="7"/>
  <c r="K12846" i="7"/>
  <c r="K12847" i="7"/>
  <c r="K12848" i="7"/>
  <c r="K12849" i="7"/>
  <c r="K12850" i="7"/>
  <c r="K12851" i="7"/>
  <c r="K12852" i="7"/>
  <c r="K12853" i="7"/>
  <c r="K12854" i="7"/>
  <c r="K12855" i="7"/>
  <c r="K12856" i="7"/>
  <c r="K12857" i="7"/>
  <c r="K12858" i="7"/>
  <c r="K12859" i="7"/>
  <c r="K12860" i="7"/>
  <c r="K12861" i="7"/>
  <c r="K12862" i="7"/>
  <c r="K12863" i="7"/>
  <c r="K12864" i="7"/>
  <c r="K12865" i="7"/>
  <c r="K12866" i="7"/>
  <c r="K12867" i="7"/>
  <c r="K12868" i="7"/>
  <c r="K12869" i="7"/>
  <c r="K12870" i="7"/>
  <c r="K12871" i="7"/>
  <c r="K12872" i="7"/>
  <c r="K12873" i="7"/>
  <c r="K12874" i="7"/>
  <c r="K12875" i="7"/>
  <c r="K12876" i="7"/>
  <c r="K12877" i="7"/>
  <c r="K12878" i="7"/>
  <c r="K12879" i="7"/>
  <c r="K12880" i="7"/>
  <c r="K12881" i="7"/>
  <c r="K12882" i="7"/>
  <c r="K12883" i="7"/>
  <c r="K12884" i="7"/>
  <c r="K12885" i="7"/>
  <c r="K12886" i="7"/>
  <c r="K12887" i="7"/>
  <c r="K12888" i="7"/>
  <c r="K12889" i="7"/>
  <c r="K12890" i="7"/>
  <c r="K12891" i="7"/>
  <c r="K12892" i="7"/>
  <c r="K12893" i="7"/>
  <c r="K12894" i="7"/>
  <c r="K12895" i="7"/>
  <c r="K12896" i="7"/>
  <c r="K12897" i="7"/>
  <c r="K12898" i="7"/>
  <c r="K12899" i="7"/>
  <c r="K12900" i="7"/>
  <c r="K12901" i="7"/>
  <c r="K12902" i="7"/>
  <c r="K12903" i="7"/>
  <c r="K12904" i="7"/>
  <c r="K12905" i="7"/>
  <c r="K12906" i="7"/>
  <c r="K12907" i="7"/>
  <c r="K12908" i="7"/>
  <c r="K12909" i="7"/>
  <c r="K12910" i="7"/>
  <c r="K12911" i="7"/>
  <c r="K12912" i="7"/>
  <c r="K12913" i="7"/>
  <c r="K12914" i="7"/>
  <c r="K12915" i="7"/>
  <c r="K12916" i="7"/>
  <c r="K12917" i="7"/>
  <c r="K12918" i="7"/>
  <c r="K12919" i="7"/>
  <c r="K12920" i="7"/>
  <c r="K12921" i="7"/>
  <c r="K12922" i="7"/>
  <c r="K12923" i="7"/>
  <c r="K12924" i="7"/>
  <c r="K12925" i="7"/>
  <c r="K12926" i="7"/>
  <c r="K12927" i="7"/>
  <c r="K12928" i="7"/>
  <c r="K12929" i="7"/>
  <c r="K12930" i="7"/>
  <c r="K12931" i="7"/>
  <c r="K12932" i="7"/>
  <c r="K12933" i="7"/>
  <c r="K12934" i="7"/>
  <c r="K12935" i="7"/>
  <c r="K12936" i="7"/>
  <c r="K12937" i="7"/>
  <c r="K12938" i="7"/>
  <c r="K12939" i="7"/>
  <c r="K12940" i="7"/>
  <c r="K12941" i="7"/>
  <c r="K12942" i="7"/>
  <c r="K12943" i="7"/>
  <c r="K12944" i="7"/>
  <c r="K12945" i="7"/>
  <c r="K12946" i="7"/>
  <c r="K12947" i="7"/>
  <c r="K12948" i="7"/>
  <c r="K12949" i="7"/>
  <c r="K12950" i="7"/>
  <c r="K12951" i="7"/>
  <c r="K12952" i="7"/>
  <c r="K12953" i="7"/>
  <c r="K12954" i="7"/>
  <c r="K12955" i="7"/>
  <c r="K12956" i="7"/>
  <c r="K12957" i="7"/>
  <c r="K12958" i="7"/>
  <c r="K12959" i="7"/>
  <c r="K12960" i="7"/>
  <c r="K12961" i="7"/>
  <c r="K12962" i="7"/>
  <c r="K12963" i="7"/>
  <c r="K12964" i="7"/>
  <c r="K12965" i="7"/>
  <c r="K12966" i="7"/>
  <c r="K12967" i="7"/>
  <c r="K12968" i="7"/>
  <c r="K12969" i="7"/>
  <c r="K12970" i="7"/>
  <c r="K12971" i="7"/>
  <c r="K12972" i="7"/>
  <c r="K12973" i="7"/>
  <c r="K12974" i="7"/>
  <c r="K12975" i="7"/>
  <c r="K12976" i="7"/>
  <c r="K12977" i="7"/>
  <c r="K12978" i="7"/>
  <c r="K12979" i="7"/>
  <c r="K12980" i="7"/>
  <c r="K12981" i="7"/>
  <c r="K12982" i="7"/>
  <c r="K12983" i="7"/>
  <c r="K12984" i="7"/>
  <c r="K12985" i="7"/>
  <c r="K12986" i="7"/>
  <c r="K12987" i="7"/>
  <c r="K12988" i="7"/>
  <c r="K12989" i="7"/>
  <c r="K12990" i="7"/>
  <c r="K12991" i="7"/>
  <c r="K12992" i="7"/>
  <c r="K12993" i="7"/>
  <c r="K12994" i="7"/>
  <c r="K12995" i="7"/>
  <c r="K12996" i="7"/>
  <c r="K12997" i="7"/>
  <c r="K12998" i="7"/>
  <c r="K12999" i="7"/>
  <c r="K13000" i="7"/>
  <c r="K13001" i="7"/>
  <c r="K13002" i="7"/>
  <c r="K13003" i="7"/>
  <c r="K13004" i="7"/>
  <c r="K13005" i="7"/>
  <c r="K13006" i="7"/>
  <c r="K13007" i="7"/>
  <c r="K13008" i="7"/>
  <c r="K13009" i="7"/>
  <c r="K13010" i="7"/>
  <c r="K13011" i="7"/>
  <c r="K13012" i="7"/>
  <c r="K13013" i="7"/>
  <c r="K13014" i="7"/>
  <c r="K13015" i="7"/>
  <c r="K13016" i="7"/>
  <c r="K13017" i="7"/>
  <c r="K13018" i="7"/>
  <c r="K13019" i="7"/>
  <c r="K13020" i="7"/>
  <c r="K13021" i="7"/>
  <c r="K13022" i="7"/>
  <c r="K13023" i="7"/>
  <c r="K13024" i="7"/>
  <c r="K13025" i="7"/>
  <c r="K13026" i="7"/>
  <c r="K13027" i="7"/>
  <c r="K13028" i="7"/>
  <c r="K13029" i="7"/>
  <c r="K13030" i="7"/>
  <c r="K13031" i="7"/>
  <c r="K13032" i="7"/>
  <c r="K13033" i="7"/>
  <c r="K13034" i="7"/>
  <c r="K13035" i="7"/>
  <c r="K13036" i="7"/>
  <c r="K13037" i="7"/>
  <c r="K13038" i="7"/>
  <c r="K13039" i="7"/>
  <c r="K13040" i="7"/>
  <c r="K13041" i="7"/>
  <c r="K13042" i="7"/>
  <c r="K13043" i="7"/>
  <c r="K13044" i="7"/>
  <c r="K13045" i="7"/>
  <c r="K13046" i="7"/>
  <c r="K13047" i="7"/>
  <c r="K13048" i="7"/>
  <c r="K13049" i="7"/>
  <c r="K13050" i="7"/>
  <c r="K13051" i="7"/>
  <c r="K13052" i="7"/>
  <c r="K13053" i="7"/>
  <c r="K13054" i="7"/>
  <c r="K13055" i="7"/>
  <c r="K13056" i="7"/>
  <c r="K13057" i="7"/>
  <c r="K13058" i="7"/>
  <c r="K13059" i="7"/>
  <c r="K13060" i="7"/>
  <c r="K13061" i="7"/>
  <c r="K13062" i="7"/>
  <c r="K13063" i="7"/>
  <c r="K13064" i="7"/>
  <c r="K13065" i="7"/>
  <c r="K13066" i="7"/>
  <c r="K13067" i="7"/>
  <c r="K13068" i="7"/>
  <c r="K13069" i="7"/>
  <c r="K13070" i="7"/>
  <c r="K13071" i="7"/>
  <c r="K13072" i="7"/>
  <c r="K13073" i="7"/>
  <c r="K13074" i="7"/>
  <c r="K13075" i="7"/>
  <c r="K13076" i="7"/>
  <c r="K13077" i="7"/>
  <c r="K13078" i="7"/>
  <c r="K13079" i="7"/>
  <c r="K13080" i="7"/>
  <c r="K13081" i="7"/>
  <c r="K13082" i="7"/>
  <c r="K13083" i="7"/>
  <c r="K13084" i="7"/>
  <c r="K13085" i="7"/>
  <c r="K13086" i="7"/>
  <c r="K13087" i="7"/>
  <c r="K13088" i="7"/>
  <c r="K13089" i="7"/>
  <c r="K13090" i="7"/>
  <c r="K13091" i="7"/>
  <c r="K13092" i="7"/>
  <c r="K13093" i="7"/>
  <c r="K13094" i="7"/>
  <c r="K13095" i="7"/>
  <c r="K13096" i="7"/>
  <c r="K13097" i="7"/>
  <c r="K13098" i="7"/>
  <c r="K13099" i="7"/>
  <c r="K13100" i="7"/>
  <c r="K13101" i="7"/>
  <c r="K13102" i="7"/>
  <c r="K13103" i="7"/>
  <c r="K13104" i="7"/>
  <c r="K13105" i="7"/>
  <c r="K13106" i="7"/>
  <c r="K13107" i="7"/>
  <c r="K13108" i="7"/>
  <c r="K13109" i="7"/>
  <c r="K13110" i="7"/>
  <c r="K13111" i="7"/>
  <c r="K13112" i="7"/>
  <c r="K13113" i="7"/>
  <c r="K13114" i="7"/>
  <c r="K13115" i="7"/>
  <c r="K13116" i="7"/>
  <c r="K13117" i="7"/>
  <c r="K13118" i="7"/>
  <c r="K13119" i="7"/>
  <c r="K13120" i="7"/>
  <c r="K13121" i="7"/>
  <c r="K13122" i="7"/>
  <c r="K13123" i="7"/>
  <c r="K13124" i="7"/>
  <c r="K13125" i="7"/>
  <c r="K13126" i="7"/>
  <c r="K13127" i="7"/>
  <c r="K13128" i="7"/>
  <c r="K13129" i="7"/>
  <c r="K13130" i="7"/>
  <c r="K13131" i="7"/>
  <c r="K13132" i="7"/>
  <c r="K13133" i="7"/>
  <c r="K13134" i="7"/>
  <c r="K13135" i="7"/>
  <c r="K13136" i="7"/>
  <c r="K13137" i="7"/>
  <c r="K13138" i="7"/>
  <c r="K13139" i="7"/>
  <c r="K13140" i="7"/>
  <c r="K13141" i="7"/>
  <c r="K13142" i="7"/>
  <c r="K13143" i="7"/>
  <c r="K13144" i="7"/>
  <c r="K13145" i="7"/>
  <c r="K13146" i="7"/>
  <c r="K13147" i="7"/>
  <c r="K13148" i="7"/>
  <c r="K13149" i="7"/>
  <c r="K13150" i="7"/>
  <c r="K13151" i="7"/>
  <c r="K13152" i="7"/>
  <c r="K13153" i="7"/>
  <c r="K13154" i="7"/>
  <c r="K13155" i="7"/>
  <c r="K13156" i="7"/>
  <c r="K13157" i="7"/>
  <c r="K13158" i="7"/>
  <c r="K13159" i="7"/>
  <c r="K13160" i="7"/>
  <c r="K13161" i="7"/>
  <c r="K13162" i="7"/>
  <c r="K13163" i="7"/>
  <c r="K13164" i="7"/>
  <c r="K13165" i="7"/>
  <c r="K13166" i="7"/>
  <c r="K13167" i="7"/>
  <c r="K13168" i="7"/>
  <c r="K13169" i="7"/>
  <c r="K13170" i="7"/>
  <c r="K13171" i="7"/>
  <c r="K13172" i="7"/>
  <c r="K13173" i="7"/>
  <c r="K13174" i="7"/>
  <c r="K13175" i="7"/>
  <c r="K13176" i="7"/>
  <c r="K13177" i="7"/>
  <c r="K13178" i="7"/>
  <c r="K13179" i="7"/>
  <c r="K13180" i="7"/>
  <c r="K13181" i="7"/>
  <c r="K13182" i="7"/>
  <c r="K13183" i="7"/>
  <c r="K13184" i="7"/>
  <c r="K13185" i="7"/>
  <c r="K13186" i="7"/>
  <c r="K13187" i="7"/>
  <c r="K13188" i="7"/>
  <c r="K13189" i="7"/>
  <c r="K13190" i="7"/>
  <c r="K13191" i="7"/>
  <c r="K13192" i="7"/>
  <c r="K13193" i="7"/>
  <c r="K13194" i="7"/>
  <c r="K13195" i="7"/>
  <c r="K13196" i="7"/>
  <c r="K13197" i="7"/>
  <c r="K13198" i="7"/>
  <c r="K13199" i="7"/>
  <c r="K13200" i="7"/>
  <c r="K13201" i="7"/>
  <c r="K13202" i="7"/>
  <c r="K13203" i="7"/>
  <c r="K13204" i="7"/>
  <c r="K13205" i="7"/>
  <c r="K13206" i="7"/>
  <c r="K13207" i="7"/>
  <c r="K13208" i="7"/>
  <c r="K13209" i="7"/>
  <c r="K13210" i="7"/>
  <c r="K13211" i="7"/>
  <c r="K13212" i="7"/>
  <c r="K13213" i="7"/>
  <c r="K13214" i="7"/>
  <c r="K13215" i="7"/>
  <c r="K13216" i="7"/>
  <c r="K13217" i="7"/>
  <c r="K13218" i="7"/>
  <c r="K13219" i="7"/>
  <c r="K13220" i="7"/>
  <c r="K13221" i="7"/>
  <c r="K13222" i="7"/>
  <c r="K13223" i="7"/>
  <c r="K13224" i="7"/>
  <c r="K13225" i="7"/>
  <c r="K13226" i="7"/>
  <c r="K13227" i="7"/>
  <c r="K13228" i="7"/>
  <c r="K13229" i="7"/>
  <c r="K13230" i="7"/>
  <c r="K13231" i="7"/>
  <c r="K13232" i="7"/>
  <c r="K13233" i="7"/>
  <c r="K13234" i="7"/>
  <c r="K13235" i="7"/>
  <c r="K13236" i="7"/>
  <c r="K13237" i="7"/>
  <c r="K13238" i="7"/>
  <c r="K13239" i="7"/>
  <c r="K13240" i="7"/>
  <c r="K13241" i="7"/>
  <c r="K13242" i="7"/>
  <c r="K13243" i="7"/>
  <c r="K13244" i="7"/>
  <c r="K13245" i="7"/>
  <c r="K13246" i="7"/>
  <c r="K13247" i="7"/>
  <c r="K13248" i="7"/>
  <c r="K13249" i="7"/>
  <c r="K13250" i="7"/>
  <c r="K13251" i="7"/>
  <c r="K13252" i="7"/>
  <c r="K13253" i="7"/>
  <c r="K13254" i="7"/>
  <c r="K13255" i="7"/>
  <c r="K13256" i="7"/>
  <c r="K13257" i="7"/>
  <c r="K13258" i="7"/>
  <c r="K13259" i="7"/>
  <c r="K13260" i="7"/>
  <c r="K13261" i="7"/>
  <c r="K13262" i="7"/>
  <c r="K13263" i="7"/>
  <c r="K13264" i="7"/>
  <c r="K13265" i="7"/>
  <c r="K13266" i="7"/>
  <c r="K13267" i="7"/>
  <c r="K13268" i="7"/>
  <c r="K13269" i="7"/>
  <c r="K13270" i="7"/>
  <c r="K13271" i="7"/>
  <c r="K13272" i="7"/>
  <c r="K13273" i="7"/>
  <c r="K13274" i="7"/>
  <c r="K13275" i="7"/>
  <c r="K13276" i="7"/>
  <c r="K13277" i="7"/>
  <c r="K13278" i="7"/>
  <c r="K13279" i="7"/>
  <c r="K13280" i="7"/>
  <c r="K13281" i="7"/>
  <c r="K13282" i="7"/>
  <c r="K13283" i="7"/>
  <c r="K13284" i="7"/>
  <c r="K13285" i="7"/>
  <c r="K13286" i="7"/>
  <c r="K13287" i="7"/>
  <c r="K13288" i="7"/>
  <c r="K13289" i="7"/>
  <c r="K13290" i="7"/>
  <c r="K13291" i="7"/>
  <c r="K13292" i="7"/>
  <c r="K13293" i="7"/>
  <c r="K13294" i="7"/>
  <c r="K13295" i="7"/>
  <c r="K13296" i="7"/>
  <c r="K13297" i="7"/>
  <c r="K13298" i="7"/>
  <c r="K13299" i="7"/>
  <c r="K13300" i="7"/>
  <c r="K13301" i="7"/>
  <c r="K13302" i="7"/>
  <c r="K13303" i="7"/>
  <c r="K13304" i="7"/>
  <c r="K13305" i="7"/>
  <c r="K13306" i="7"/>
  <c r="K13307" i="7"/>
  <c r="K13308" i="7"/>
  <c r="K13309" i="7"/>
  <c r="K13310" i="7"/>
  <c r="K13311" i="7"/>
  <c r="K13312" i="7"/>
  <c r="K13313" i="7"/>
  <c r="K13314" i="7"/>
  <c r="K13315" i="7"/>
  <c r="K13316" i="7"/>
  <c r="K13317" i="7"/>
  <c r="K13318" i="7"/>
  <c r="K13319" i="7"/>
  <c r="K13320" i="7"/>
  <c r="K13321" i="7"/>
  <c r="K13322" i="7"/>
  <c r="K13323" i="7"/>
  <c r="K13324" i="7"/>
  <c r="K13325" i="7"/>
  <c r="K13326" i="7"/>
  <c r="K13327" i="7"/>
  <c r="K13328" i="7"/>
  <c r="K13329" i="7"/>
  <c r="K13330" i="7"/>
  <c r="K13331" i="7"/>
  <c r="K13332" i="7"/>
  <c r="K13333" i="7"/>
  <c r="K13334" i="7"/>
  <c r="K13335" i="7"/>
  <c r="K13336" i="7"/>
  <c r="K13337" i="7"/>
  <c r="K13338" i="7"/>
  <c r="K13339" i="7"/>
  <c r="K13340" i="7"/>
  <c r="K13341" i="7"/>
  <c r="K13342" i="7"/>
  <c r="K13343" i="7"/>
  <c r="K13344" i="7"/>
  <c r="K13345" i="7"/>
  <c r="K13346" i="7"/>
  <c r="K13347" i="7"/>
  <c r="K13348" i="7"/>
  <c r="K13349" i="7"/>
  <c r="K13350" i="7"/>
  <c r="K13351" i="7"/>
  <c r="K13352" i="7"/>
  <c r="K13353" i="7"/>
  <c r="K13354" i="7"/>
  <c r="K13355" i="7"/>
  <c r="K13356" i="7"/>
  <c r="K13357" i="7"/>
  <c r="K13358" i="7"/>
  <c r="K13359" i="7"/>
  <c r="K13360" i="7"/>
  <c r="K13361" i="7"/>
  <c r="K13362" i="7"/>
  <c r="K13363" i="7"/>
  <c r="K13364" i="7"/>
  <c r="K13365" i="7"/>
  <c r="K13366" i="7"/>
  <c r="K13367" i="7"/>
  <c r="K13368" i="7"/>
  <c r="K13369" i="7"/>
  <c r="K13370" i="7"/>
  <c r="K13371" i="7"/>
  <c r="K13372" i="7"/>
  <c r="K13373" i="7"/>
  <c r="K13374" i="7"/>
  <c r="K13375" i="7"/>
  <c r="K13376" i="7"/>
  <c r="K13377" i="7"/>
  <c r="K13378" i="7"/>
  <c r="K13379" i="7"/>
  <c r="K13380" i="7"/>
  <c r="K13381" i="7"/>
  <c r="K13382" i="7"/>
  <c r="K13383" i="7"/>
  <c r="K13384" i="7"/>
  <c r="K13385" i="7"/>
  <c r="K13386" i="7"/>
  <c r="K13387" i="7"/>
  <c r="K13388" i="7"/>
  <c r="K13389" i="7"/>
  <c r="K13390" i="7"/>
  <c r="K13391" i="7"/>
  <c r="K13392" i="7"/>
  <c r="K13393" i="7"/>
  <c r="K13394" i="7"/>
  <c r="K13395" i="7"/>
  <c r="K13396" i="7"/>
  <c r="K13397" i="7"/>
  <c r="K13398" i="7"/>
  <c r="K13399" i="7"/>
  <c r="K13400" i="7"/>
  <c r="K13401" i="7"/>
  <c r="K13402" i="7"/>
  <c r="K13403" i="7"/>
  <c r="K13404" i="7"/>
  <c r="K13405" i="7"/>
  <c r="K13406" i="7"/>
  <c r="K13407" i="7"/>
  <c r="K13408" i="7"/>
  <c r="K13409" i="7"/>
  <c r="K13410" i="7"/>
  <c r="K13411" i="7"/>
  <c r="K13412" i="7"/>
  <c r="K13413" i="7"/>
  <c r="K13414" i="7"/>
  <c r="K13415" i="7"/>
  <c r="K13416" i="7"/>
  <c r="K13417" i="7"/>
  <c r="K13418" i="7"/>
  <c r="K13419" i="7"/>
  <c r="K13420" i="7"/>
  <c r="K13421" i="7"/>
  <c r="K13422" i="7"/>
  <c r="K13423" i="7"/>
  <c r="K13424" i="7"/>
  <c r="K13425" i="7"/>
  <c r="K13426" i="7"/>
  <c r="K13427" i="7"/>
  <c r="K13428" i="7"/>
  <c r="K13429" i="7"/>
  <c r="K13430" i="7"/>
  <c r="K13431" i="7"/>
  <c r="K13432" i="7"/>
  <c r="K13433" i="7"/>
  <c r="K13434" i="7"/>
  <c r="K13435" i="7"/>
  <c r="K13436" i="7"/>
  <c r="K13437" i="7"/>
  <c r="K13438" i="7"/>
  <c r="K13439" i="7"/>
  <c r="K13440" i="7"/>
  <c r="K13441" i="7"/>
  <c r="K13442" i="7"/>
  <c r="K13443" i="7"/>
  <c r="K13444" i="7"/>
  <c r="K13445" i="7"/>
  <c r="K13446" i="7"/>
  <c r="K13447" i="7"/>
  <c r="K13448" i="7"/>
  <c r="K13449" i="7"/>
  <c r="K13450" i="7"/>
  <c r="K13451" i="7"/>
  <c r="K13452" i="7"/>
  <c r="K13453" i="7"/>
  <c r="K13454" i="7"/>
  <c r="K13455" i="7"/>
  <c r="K13456" i="7"/>
  <c r="K13457" i="7"/>
  <c r="K13458" i="7"/>
  <c r="K13459" i="7"/>
  <c r="K13460" i="7"/>
  <c r="K13461" i="7"/>
  <c r="K13462" i="7"/>
  <c r="K13463" i="7"/>
  <c r="K13464" i="7"/>
  <c r="K13465" i="7"/>
  <c r="K13466" i="7"/>
  <c r="K13467" i="7"/>
  <c r="K13468" i="7"/>
  <c r="K13469" i="7"/>
  <c r="K13470" i="7"/>
  <c r="K13471" i="7"/>
  <c r="K13472" i="7"/>
  <c r="K13473" i="7"/>
  <c r="K13474" i="7"/>
  <c r="K13475" i="7"/>
  <c r="K13476" i="7"/>
  <c r="K13477" i="7"/>
  <c r="K13478" i="7"/>
  <c r="K13479" i="7"/>
  <c r="K13480" i="7"/>
  <c r="K13481" i="7"/>
  <c r="K13482" i="7"/>
  <c r="K13483" i="7"/>
  <c r="K13484" i="7"/>
  <c r="K13485" i="7"/>
  <c r="K13486" i="7"/>
  <c r="K13487" i="7"/>
  <c r="K13488" i="7"/>
  <c r="K13489" i="7"/>
  <c r="K13490" i="7"/>
  <c r="K13491" i="7"/>
  <c r="K13492" i="7"/>
  <c r="K13493" i="7"/>
  <c r="K13494" i="7"/>
  <c r="K13495" i="7"/>
  <c r="K13496" i="7"/>
  <c r="K13497" i="7"/>
  <c r="K13498" i="7"/>
  <c r="K13499" i="7"/>
  <c r="K13500" i="7"/>
  <c r="K13501" i="7"/>
  <c r="K13502" i="7"/>
  <c r="K13503" i="7"/>
  <c r="K13504" i="7"/>
  <c r="K13505" i="7"/>
  <c r="K13506" i="7"/>
  <c r="K13507" i="7"/>
  <c r="K13508" i="7"/>
  <c r="K13509" i="7"/>
  <c r="K13510" i="7"/>
  <c r="K13511" i="7"/>
  <c r="K13512" i="7"/>
  <c r="K13513" i="7"/>
  <c r="K13514" i="7"/>
  <c r="K13515" i="7"/>
  <c r="K13516" i="7"/>
  <c r="K13517" i="7"/>
  <c r="K13518" i="7"/>
  <c r="K13519" i="7"/>
  <c r="K13520" i="7"/>
  <c r="K13521" i="7"/>
  <c r="K13522" i="7"/>
  <c r="K13523" i="7"/>
  <c r="K13524" i="7"/>
  <c r="K13525" i="7"/>
  <c r="K13526" i="7"/>
  <c r="K13527" i="7"/>
  <c r="K13528" i="7"/>
  <c r="K13529" i="7"/>
  <c r="K13530" i="7"/>
  <c r="K13531" i="7"/>
  <c r="K13532" i="7"/>
  <c r="K13533" i="7"/>
  <c r="K13534" i="7"/>
  <c r="K13535" i="7"/>
  <c r="K13536" i="7"/>
  <c r="K13537" i="7"/>
  <c r="K13538" i="7"/>
  <c r="K13539" i="7"/>
  <c r="K13540" i="7"/>
  <c r="K13541" i="7"/>
  <c r="K13542" i="7"/>
  <c r="K13543" i="7"/>
  <c r="K13544" i="7"/>
  <c r="K13545" i="7"/>
  <c r="K13546" i="7"/>
  <c r="K13547" i="7"/>
  <c r="K13548" i="7"/>
  <c r="K13549" i="7"/>
  <c r="K13550" i="7"/>
  <c r="K13551" i="7"/>
  <c r="K13552" i="7"/>
  <c r="K13553" i="7"/>
  <c r="K13554" i="7"/>
  <c r="K13555" i="7"/>
  <c r="K13556" i="7"/>
  <c r="K13557" i="7"/>
  <c r="K13558" i="7"/>
  <c r="K13559" i="7"/>
  <c r="K13560" i="7"/>
  <c r="K13561" i="7"/>
  <c r="K13562" i="7"/>
  <c r="K13563" i="7"/>
  <c r="K13564" i="7"/>
  <c r="K13565" i="7"/>
  <c r="K13566" i="7"/>
  <c r="K13567" i="7"/>
  <c r="K13568" i="7"/>
  <c r="K13569" i="7"/>
  <c r="K13570" i="7"/>
  <c r="K13571" i="7"/>
  <c r="K13572" i="7"/>
  <c r="K13573" i="7"/>
  <c r="K13574" i="7"/>
  <c r="K13575" i="7"/>
  <c r="K13576" i="7"/>
  <c r="K13577" i="7"/>
  <c r="K13578" i="7"/>
  <c r="K13579" i="7"/>
  <c r="K13580" i="7"/>
  <c r="K13581" i="7"/>
  <c r="K13582" i="7"/>
  <c r="K13583" i="7"/>
  <c r="K13584" i="7"/>
  <c r="K13585" i="7"/>
  <c r="K13586" i="7"/>
  <c r="K13587" i="7"/>
  <c r="K13588" i="7"/>
  <c r="K13589" i="7"/>
  <c r="K13590" i="7"/>
  <c r="K13591" i="7"/>
  <c r="K13592" i="7"/>
  <c r="K13593" i="7"/>
  <c r="K13594" i="7"/>
  <c r="K13595" i="7"/>
  <c r="K13596" i="7"/>
  <c r="K13597" i="7"/>
  <c r="K13598" i="7"/>
  <c r="K13599" i="7"/>
  <c r="K13600" i="7"/>
  <c r="K13601" i="7"/>
  <c r="K13602" i="7"/>
  <c r="K13603" i="7"/>
  <c r="K13604" i="7"/>
  <c r="K13605" i="7"/>
  <c r="K13606" i="7"/>
  <c r="K13607" i="7"/>
  <c r="K13608" i="7"/>
  <c r="K13609" i="7"/>
  <c r="K13610" i="7"/>
  <c r="K13611" i="7"/>
  <c r="K13612" i="7"/>
  <c r="K13613" i="7"/>
  <c r="K13614" i="7"/>
  <c r="K13615" i="7"/>
  <c r="K13616" i="7"/>
  <c r="K13617" i="7"/>
  <c r="K13618" i="7"/>
  <c r="K13619" i="7"/>
  <c r="K13620" i="7"/>
  <c r="K13621" i="7"/>
  <c r="K13622" i="7"/>
  <c r="K13623" i="7"/>
  <c r="K13624" i="7"/>
  <c r="K13625" i="7"/>
  <c r="K13626" i="7"/>
  <c r="K13627" i="7"/>
  <c r="K13628" i="7"/>
  <c r="K13629" i="7"/>
  <c r="K13630" i="7"/>
  <c r="K13631" i="7"/>
  <c r="K13632" i="7"/>
  <c r="K13633" i="7"/>
  <c r="K13634" i="7"/>
  <c r="K13635" i="7"/>
  <c r="K13636" i="7"/>
  <c r="K13637" i="7"/>
  <c r="K13638" i="7"/>
  <c r="K13639" i="7"/>
  <c r="K13640" i="7"/>
  <c r="K13641" i="7"/>
  <c r="K13642" i="7"/>
  <c r="K13643" i="7"/>
  <c r="K13644" i="7"/>
  <c r="K13645" i="7"/>
  <c r="K13646" i="7"/>
  <c r="K13647" i="7"/>
  <c r="K13648" i="7"/>
  <c r="K13649" i="7"/>
  <c r="K13650" i="7"/>
  <c r="K13651" i="7"/>
  <c r="K13652" i="7"/>
  <c r="K13653" i="7"/>
  <c r="K13654" i="7"/>
  <c r="K13655" i="7"/>
  <c r="K13656" i="7"/>
  <c r="K13657" i="7"/>
  <c r="K13658" i="7"/>
  <c r="K13659" i="7"/>
  <c r="K13660" i="7"/>
  <c r="K13661" i="7"/>
  <c r="K13662" i="7"/>
  <c r="K13663" i="7"/>
  <c r="K13664" i="7"/>
  <c r="K13665" i="7"/>
  <c r="K13666" i="7"/>
  <c r="K13667" i="7"/>
  <c r="K13668" i="7"/>
  <c r="K13669" i="7"/>
  <c r="K13670" i="7"/>
  <c r="K13671" i="7"/>
  <c r="K13672" i="7"/>
  <c r="K13673" i="7"/>
  <c r="K13674" i="7"/>
  <c r="K13675" i="7"/>
  <c r="K13676" i="7"/>
  <c r="K13677" i="7"/>
  <c r="K13678" i="7"/>
  <c r="K13679" i="7"/>
  <c r="K13680" i="7"/>
  <c r="K13681" i="7"/>
  <c r="K13682" i="7"/>
  <c r="K13683" i="7"/>
  <c r="K13684" i="7"/>
  <c r="K13685" i="7"/>
  <c r="K13686" i="7"/>
  <c r="K13687" i="7"/>
  <c r="K13688" i="7"/>
  <c r="K13689" i="7"/>
  <c r="K13690" i="7"/>
  <c r="K13691" i="7"/>
  <c r="K13692" i="7"/>
  <c r="K13693" i="7"/>
  <c r="K13694" i="7"/>
  <c r="K13695" i="7"/>
  <c r="K13696" i="7"/>
  <c r="K13697" i="7"/>
  <c r="K13698" i="7"/>
  <c r="K13699" i="7"/>
  <c r="K13700" i="7"/>
  <c r="K13701" i="7"/>
  <c r="K13702" i="7"/>
  <c r="K13703" i="7"/>
  <c r="K13704" i="7"/>
  <c r="K13705" i="7"/>
  <c r="K13706" i="7"/>
  <c r="K13707" i="7"/>
  <c r="K13708" i="7"/>
  <c r="K13709" i="7"/>
  <c r="K13710" i="7"/>
  <c r="K13711" i="7"/>
  <c r="K13712" i="7"/>
  <c r="K13713" i="7"/>
  <c r="K13714" i="7"/>
  <c r="K13715" i="7"/>
  <c r="K13716" i="7"/>
  <c r="K13717" i="7"/>
  <c r="K13718" i="7"/>
  <c r="K13719" i="7"/>
  <c r="K13720" i="7"/>
  <c r="K13721" i="7"/>
  <c r="K13722" i="7"/>
  <c r="K13723" i="7"/>
  <c r="K13724" i="7"/>
  <c r="K13725" i="7"/>
  <c r="K13726" i="7"/>
  <c r="K13727" i="7"/>
  <c r="K13728" i="7"/>
  <c r="K13729" i="7"/>
  <c r="K13730" i="7"/>
  <c r="K13731" i="7"/>
  <c r="K13732" i="7"/>
  <c r="K13733" i="7"/>
  <c r="K13734" i="7"/>
  <c r="K13735" i="7"/>
  <c r="K13736" i="7"/>
  <c r="K13737" i="7"/>
  <c r="K13738" i="7"/>
  <c r="K13739" i="7"/>
  <c r="K13740" i="7"/>
  <c r="K13741" i="7"/>
  <c r="K13742" i="7"/>
  <c r="K13743" i="7"/>
  <c r="K13744" i="7"/>
  <c r="K13745" i="7"/>
  <c r="K13746" i="7"/>
  <c r="K13747" i="7"/>
  <c r="K13748" i="7"/>
  <c r="K13749" i="7"/>
  <c r="K13750" i="7"/>
  <c r="K13751" i="7"/>
  <c r="K13752" i="7"/>
  <c r="K13753" i="7"/>
  <c r="K13754" i="7"/>
  <c r="K13755" i="7"/>
  <c r="K13756" i="7"/>
  <c r="K13757" i="7"/>
  <c r="K13758" i="7"/>
  <c r="K13759" i="7"/>
  <c r="K13760" i="7"/>
  <c r="K13761" i="7"/>
  <c r="K13762" i="7"/>
  <c r="K13763" i="7"/>
  <c r="K13764" i="7"/>
  <c r="K13765" i="7"/>
  <c r="K13766" i="7"/>
  <c r="K13767" i="7"/>
  <c r="K13768" i="7"/>
  <c r="K13769" i="7"/>
  <c r="K13770" i="7"/>
  <c r="K13771" i="7"/>
  <c r="K13772" i="7"/>
  <c r="K13773" i="7"/>
  <c r="K13774" i="7"/>
  <c r="K13775" i="7"/>
  <c r="K13776" i="7"/>
  <c r="K13777" i="7"/>
  <c r="K13778" i="7"/>
  <c r="K13779" i="7"/>
  <c r="K13780" i="7"/>
  <c r="K13781" i="7"/>
  <c r="K13782" i="7"/>
  <c r="K13783" i="7"/>
  <c r="K13784" i="7"/>
  <c r="K13785" i="7"/>
  <c r="K13786" i="7"/>
  <c r="K13787" i="7"/>
  <c r="K13788" i="7"/>
  <c r="K13789" i="7"/>
  <c r="K13790" i="7"/>
  <c r="K13791" i="7"/>
  <c r="K13792" i="7"/>
  <c r="K13793" i="7"/>
  <c r="K13794" i="7"/>
  <c r="K13795" i="7"/>
  <c r="K13796" i="7"/>
  <c r="K13797" i="7"/>
  <c r="K13798" i="7"/>
  <c r="K13799" i="7"/>
  <c r="K13800" i="7"/>
  <c r="K13801" i="7"/>
  <c r="K13802" i="7"/>
  <c r="K13803" i="7"/>
  <c r="K13804" i="7"/>
  <c r="K13805" i="7"/>
  <c r="K13806" i="7"/>
  <c r="K13807" i="7"/>
  <c r="K13808" i="7"/>
  <c r="K13809" i="7"/>
  <c r="K13810" i="7"/>
  <c r="K13811" i="7"/>
  <c r="K13812" i="7"/>
  <c r="K13813" i="7"/>
  <c r="K13814" i="7"/>
  <c r="K13815" i="7"/>
  <c r="K13816" i="7"/>
  <c r="K13817" i="7"/>
  <c r="K13818" i="7"/>
  <c r="K13819" i="7"/>
  <c r="K13820" i="7"/>
  <c r="K13821" i="7"/>
  <c r="K13822" i="7"/>
  <c r="K13823" i="7"/>
  <c r="K13824" i="7"/>
  <c r="K13825" i="7"/>
  <c r="K13826" i="7"/>
  <c r="K13827" i="7"/>
  <c r="K13828" i="7"/>
  <c r="K13829" i="7"/>
  <c r="K13830" i="7"/>
  <c r="K13831" i="7"/>
  <c r="K13832" i="7"/>
  <c r="K13833" i="7"/>
  <c r="K13834" i="7"/>
  <c r="K13835" i="7"/>
  <c r="K13836" i="7"/>
  <c r="K13837" i="7"/>
  <c r="K13838" i="7"/>
  <c r="K13839" i="7"/>
  <c r="K13840" i="7"/>
  <c r="K13841" i="7"/>
  <c r="K13842" i="7"/>
  <c r="K13843" i="7"/>
  <c r="K13844" i="7"/>
  <c r="K13845" i="7"/>
  <c r="K13846" i="7"/>
  <c r="K13847" i="7"/>
  <c r="K13848" i="7"/>
  <c r="K13849" i="7"/>
  <c r="K13850" i="7"/>
  <c r="K13851" i="7"/>
  <c r="K13852" i="7"/>
  <c r="K13853" i="7"/>
  <c r="K13854" i="7"/>
  <c r="K13855" i="7"/>
  <c r="K13856" i="7"/>
  <c r="K13857" i="7"/>
  <c r="K13858" i="7"/>
  <c r="K13859" i="7"/>
  <c r="K13860" i="7"/>
  <c r="K13861" i="7"/>
  <c r="K13862" i="7"/>
  <c r="K13863" i="7"/>
  <c r="K13864" i="7"/>
  <c r="K13865" i="7"/>
  <c r="K13866" i="7"/>
  <c r="K13867" i="7"/>
  <c r="K13868" i="7"/>
  <c r="K13869" i="7"/>
  <c r="K13870" i="7"/>
  <c r="K13871" i="7"/>
  <c r="K13872" i="7"/>
  <c r="K13873" i="7"/>
  <c r="K13874" i="7"/>
  <c r="K13875" i="7"/>
  <c r="K13876" i="7"/>
  <c r="K13877" i="7"/>
  <c r="K13878" i="7"/>
  <c r="K13879" i="7"/>
  <c r="K13880" i="7"/>
  <c r="K13881" i="7"/>
  <c r="K13882" i="7"/>
  <c r="K13883" i="7"/>
  <c r="K13884" i="7"/>
  <c r="K13885" i="7"/>
  <c r="K13886" i="7"/>
  <c r="K13887" i="7"/>
  <c r="K13888" i="7"/>
  <c r="K13889" i="7"/>
  <c r="K13890" i="7"/>
  <c r="K13891" i="7"/>
  <c r="K13892" i="7"/>
</calcChain>
</file>

<file path=xl/sharedStrings.xml><?xml version="1.0" encoding="utf-8"?>
<sst xmlns="http://schemas.openxmlformats.org/spreadsheetml/2006/main" count="161009" uniqueCount="3276">
  <si>
    <t>(insert)</t>
  </si>
  <si>
    <t>Reference:</t>
  </si>
  <si>
    <t>Email:</t>
  </si>
  <si>
    <t>Name:</t>
  </si>
  <si>
    <t>Organisation:</t>
  </si>
  <si>
    <t>Version:</t>
  </si>
  <si>
    <t>Purpose of creation:</t>
  </si>
  <si>
    <t>Global</t>
  </si>
  <si>
    <t>Geographical range:</t>
  </si>
  <si>
    <t>Description:</t>
  </si>
  <si>
    <t>Title:</t>
  </si>
  <si>
    <t>Metadata</t>
  </si>
  <si>
    <t>Additional identification</t>
  </si>
  <si>
    <t>See dropdown list for species and species groupings</t>
  </si>
  <si>
    <t>See dropdown list for species and species assemblages</t>
  </si>
  <si>
    <t>Seagrass species</t>
  </si>
  <si>
    <t>Assigns seagrass species to one of 4 functional groups. See drop down list</t>
  </si>
  <si>
    <t>Classifies biogeographic regions based on one of 12 'marine realms' in Spalding M.D. et al (2007). Marine Ecoregions of the World: A Bioregionalization of Coastal and Shelf Areas. BioScience, Vol. 57, No. 7: 573-583. Defined as: Very large regions of coastal, benthic or pelagic ocean across which biotas are internally coherent at higher taxonomic levels, as a result of a shared and unique evolutionary history. Realms have high levels of endemism, including unique taxa at generic and family levels in some groups. Driving factors behind the development of such unique biotas include water temperature, historical and broadscale isolation, and the proximity of the benthos.</t>
  </si>
  <si>
    <t>Bioregion</t>
  </si>
  <si>
    <t>Classifies coastlines into one of 7 typologies following: Dürr, H.H., Laruelle, G.G., van Kempen, C.M. et al. Worldwide Typology of Nearshore Coastal Systems: Defining the Estuarine Filter of River Inputs to the Oceans. Estuaries and Coasts 34, 441–458 (2011). https://doi.org/10.1007/s12237-011-9381-y</t>
  </si>
  <si>
    <t>Coastal typology</t>
  </si>
  <si>
    <t>Longitude of the study site (decimal degrees) (see this link to convert degree, minutes, second format to decimal degree: http://www.rapidtables.com/convert/number/degrees-minutes-seconds-to-degrees.htm)</t>
  </si>
  <si>
    <t>Longitude</t>
  </si>
  <si>
    <t>Latitude of the study site (decimal degrees) (see this link to convert degree, minutes, second format to decimal degree: http://www.rapidtables.com/convert/number/degrees-minutes-seconds-to-degrees.htm)</t>
  </si>
  <si>
    <t>Latitude</t>
  </si>
  <si>
    <t>Country where the study was conducted</t>
  </si>
  <si>
    <t>Country</t>
  </si>
  <si>
    <t>The name of the site where the study was conducted</t>
  </si>
  <si>
    <t>Study site</t>
  </si>
  <si>
    <t>% organic matter in sediments (e.g. seagrass and algae detritus)</t>
  </si>
  <si>
    <t>Extrapolation to 1m: ≥30 cm – extrapolate to 1m (and 50cm)</t>
  </si>
  <si>
    <t>Extrapolation to 50cm: if cores are ≥15cm - &lt;30 cm – extrapolate to 30 cm and 50cm (not 1m)</t>
  </si>
  <si>
    <t>Extrapolation to 30cm: if cores are ≥5cm - &lt;15cm – extrapolate to 15cm and 30cm (not 50cm or 1m)</t>
  </si>
  <si>
    <t>Extrapolation to 15cm: if cores are surface (&lt;5cm); extrapolate to 15cm (not 30cm, 50cm, or 1m)</t>
  </si>
  <si>
    <t>Soil inorganic carbon content as a % of dry weight</t>
  </si>
  <si>
    <t>Sum of SOC and SIC as a % of dw</t>
  </si>
  <si>
    <t>Sum of SOC and SIC</t>
  </si>
  <si>
    <t>Year article published</t>
  </si>
  <si>
    <t>Publication year</t>
  </si>
  <si>
    <t>Where data is extracted from additional references cited (e.g. from data in a table with multiple sources)</t>
  </si>
  <si>
    <t>Secondary reference</t>
  </si>
  <si>
    <t>Full citation for primary article (APA style from Google scholar)</t>
  </si>
  <si>
    <t>Primary reference</t>
  </si>
  <si>
    <t>A unique ID for systematic review. Start with name of data extractors initial followed with 3 numbers (i.e.: CC_001 for Clint Cameron data no. 1)</t>
  </si>
  <si>
    <t>Article ID</t>
  </si>
  <si>
    <t>Description</t>
  </si>
  <si>
    <t>Shallow  a. (0-3m)</t>
  </si>
  <si>
    <t>Thalassia sp.</t>
  </si>
  <si>
    <t>Group C: Persistent (Amphibolis, Thalassia, Phyllospadix, Posidonia, Enhalus sp.)</t>
  </si>
  <si>
    <t>Central Indo-Pacific</t>
  </si>
  <si>
    <t>Type VI: Karst</t>
  </si>
  <si>
    <t>Australia</t>
  </si>
  <si>
    <t>Lizard Island, GBR</t>
  </si>
  <si>
    <t>York, P.H., P.I. Macreadie, and M.A. Rasheed, Erratum: Blue Carbon stocks of Great Barrier Reef deep-water seagrasses (Biology Letters (2018) 12 (20180529) DOI: 10.1098/rsbl.2018.0529). Biology Letters, 2020.</t>
  </si>
  <si>
    <t>CC_148</t>
  </si>
  <si>
    <t>Halodule sp.</t>
  </si>
  <si>
    <t>Group B: Intermediate (Halodule, Zostera, Heterozostera, Syringodium, Cymodocea sp.)</t>
  </si>
  <si>
    <t>Unvegetated</t>
  </si>
  <si>
    <t>Mid (8-12m)</t>
  </si>
  <si>
    <t>Deep (18-24m)</t>
  </si>
  <si>
    <t>Halophila sp.</t>
  </si>
  <si>
    <t>Group A: Ephemeral (Halophila, Ruppia sp.)</t>
  </si>
  <si>
    <t>Zostera sp.</t>
  </si>
  <si>
    <t>Zostera marina</t>
  </si>
  <si>
    <t>Temperate Northern Pacific</t>
  </si>
  <si>
    <t>Type 1: Small deltas</t>
  </si>
  <si>
    <t>USA</t>
  </si>
  <si>
    <t>Tomales Bay</t>
  </si>
  <si>
    <t>Ward, M.A., Hill, T.M., Souza, C., Filipczyk, T., Ricart, A.M., Merolla, S., Capece, L.R., O'Donnell, B.C., Elsmore, K., Oechel, W.C. and Beheshti, K.M., 2021. Blue carbon stocks and exchanges along the California coast. Biogeosciences, 18(16), pp.4717-4732.</t>
  </si>
  <si>
    <t>CC_147</t>
  </si>
  <si>
    <t>Tomales Bay (bare sediment)</t>
  </si>
  <si>
    <t>Mission Bay</t>
  </si>
  <si>
    <t>Mission Bay (bare sediment)</t>
  </si>
  <si>
    <t>Newport Bay</t>
  </si>
  <si>
    <t>Humbolt Bay (bare sediment)</t>
  </si>
  <si>
    <t>Humbolt Bay</t>
  </si>
  <si>
    <t>Bodega Bay</t>
  </si>
  <si>
    <t>Bodega Bay (bare sediment)</t>
  </si>
  <si>
    <t>Station 2</t>
  </si>
  <si>
    <t>Enhalus sp.</t>
  </si>
  <si>
    <t>Enhalus acoroides</t>
  </si>
  <si>
    <t>Indonesia</t>
  </si>
  <si>
    <t>Ambon Island, Maluka</t>
  </si>
  <si>
    <t>Tupan, C. I., &amp; Wawo, M. (2020, June). Carbon stock of the seagrass Enhalus acoroides and Thalassia hemprichii in Tanjung Tiram coastal waters, Poka, Ambon Island. In IOP Conference Series: Earth and Environmental Science (Vol. 517, No. 1, p. 012008). IOP Publishing.</t>
  </si>
  <si>
    <t>CC_144</t>
  </si>
  <si>
    <t>Thalassia hemprichii</t>
  </si>
  <si>
    <t>Station 1</t>
  </si>
  <si>
    <t>Halophila beccarii</t>
  </si>
  <si>
    <t>Type II: Tidal systems</t>
  </si>
  <si>
    <t>China</t>
  </si>
  <si>
    <t>Ronggenshan tidal flats, Shatian Penisula</t>
  </si>
  <si>
    <t>Su, Z., Qiu, G., Fan, H., Li, M., &amp; Fang, C. (2020). Changes in carbon storage and macrobenthic communities in a mangrove-seagrass ecosystem after the invasion of smooth cordgrass in southern China. Marine Pollution Bulletin, 152, 110887.</t>
  </si>
  <si>
    <t>CC_143</t>
  </si>
  <si>
    <t>C stock mean reported (table 1)</t>
  </si>
  <si>
    <t>Zostera noltii</t>
  </si>
  <si>
    <t>Temperate Northern Atlantic</t>
  </si>
  <si>
    <t>Type III: Lagoons</t>
  </si>
  <si>
    <t>Portugal</t>
  </si>
  <si>
    <t>Ria de Averiro coastal lagoon</t>
  </si>
  <si>
    <t>Sousa, A. I., da Silva, J. F., Azevedo, A., &amp; Lillebø, A. I. (2019). Blue Carbon stock in Zostera noltei meadows at Ria de Aveiro coastal lagoon (Portugal) over a decade. Scientific reports, 9(1), 1-13.</t>
  </si>
  <si>
    <t>CC_142</t>
  </si>
  <si>
    <t>Eastern Indo-Pacific</t>
  </si>
  <si>
    <t>Fiji</t>
  </si>
  <si>
    <t>Korotogo, Sigatoka</t>
  </si>
  <si>
    <t>Singh, S., Lal, M. M., Southgate, P. C., Wairiu, M., &amp; Singh, A. (2022). Blue carbon storage in Fijian seagrass meadows: First insights into carbon, nitrogen and phosphorus content from a tropical southwest Pacific Island. Marine Pollution Bulletin, 176, 113432.</t>
  </si>
  <si>
    <t>CC_141</t>
  </si>
  <si>
    <t>Halodule uninervis</t>
  </si>
  <si>
    <t>Halodule pinifolia</t>
  </si>
  <si>
    <t>Halophila ovalis</t>
  </si>
  <si>
    <t>Nasese, Suva</t>
  </si>
  <si>
    <t>Net Corg per ha (sum 0-12cm core and divided by meadow extent which is 6km 2 [600ha]</t>
  </si>
  <si>
    <t xml:space="preserve">South Bay, Virginia Coast Reserve </t>
  </si>
  <si>
    <t>Oreska, M., K. McGlathery, and J. Porter, Seagrass blue carbon spatial patterns at the meadow-scale. PloS one, 2017.</t>
  </si>
  <si>
    <t>CC_139</t>
  </si>
  <si>
    <t>Goose Southwest</t>
  </si>
  <si>
    <t>Type IV: Fjords and fjaerds</t>
  </si>
  <si>
    <t>Canada</t>
  </si>
  <si>
    <t>Prentice, C., Hessing‐Lewis, M., Sanders‐Smith, R., &amp; Salomon, A. K. (2019). Reduced water motion enhances organic carbon stocks in temperate eelgrass meadows. Limnology and Oceanography, 64(6), 2389-2404.</t>
  </si>
  <si>
    <t>CC_138</t>
  </si>
  <si>
    <t>Koeye Estuary</t>
  </si>
  <si>
    <t>Choked Pass</t>
  </si>
  <si>
    <t>McMullins North</t>
  </si>
  <si>
    <t>Pruth Bay</t>
  </si>
  <si>
    <t>Triquet Bay</t>
  </si>
  <si>
    <t>S20m</t>
  </si>
  <si>
    <t>Zostera muelleri</t>
  </si>
  <si>
    <t>Pelican Banks, Port Curtis Harbour, Queensland</t>
  </si>
  <si>
    <t>Ricart, A. M., York, P. H., Rasheed, M. A., Pérez, M., Romero, J., Bryant, C. V., &amp; Macreadie, P. I. (2015). Variability of sedimentary organic carbon in patchy seagrass landscapes. Marine Pollution Bulletin, 100(1), 476-482.</t>
  </si>
  <si>
    <t>CC_134</t>
  </si>
  <si>
    <t xml:space="preserve">S10m </t>
  </si>
  <si>
    <t>S0.5m</t>
  </si>
  <si>
    <t>B0.5m</t>
  </si>
  <si>
    <t>B10m</t>
  </si>
  <si>
    <t>uses 'ηg Corg cm3' so not sure if the 'η' needs to be multiplied to get to grams</t>
  </si>
  <si>
    <t>B20m</t>
  </si>
  <si>
    <t>S3 (max biomass)</t>
  </si>
  <si>
    <t>Ruppia sp.</t>
  </si>
  <si>
    <t>Ruppia filifolia</t>
  </si>
  <si>
    <t>Temperate South America</t>
  </si>
  <si>
    <t>Chile</t>
  </si>
  <si>
    <t>Skyring Sound</t>
  </si>
  <si>
    <t>Murcia, S., et al., Phenology, biomass and productivity of sub-Antarctic Ruppia filifolia. Polar Biology, 2015.</t>
  </si>
  <si>
    <t>CC_132</t>
  </si>
  <si>
    <t>S2 (max biomass)</t>
  </si>
  <si>
    <t>S1 (max biomass)</t>
  </si>
  <si>
    <t>Biomass (b): Upper range</t>
  </si>
  <si>
    <t>Thalassia testudinum</t>
  </si>
  <si>
    <t>Lower Laguna Madre, Texas</t>
  </si>
  <si>
    <t>Kaldy, J.E. and K.H. Dunton, Above- and below-ground production, biomass and reproductive ecology of Thalassia testudinum (turtle grass) in a subtropical coastal lagoon. Marine Ecology Progress Series, 2000.</t>
  </si>
  <si>
    <t>CC_131</t>
  </si>
  <si>
    <t>Biomass (b): Lower range</t>
  </si>
  <si>
    <t>Biomass (a): Upper range</t>
  </si>
  <si>
    <t>Biomass (a): Lower range</t>
  </si>
  <si>
    <t>Median</t>
  </si>
  <si>
    <t>Seagrasses (species / assemblages not specified)</t>
  </si>
  <si>
    <t>Western Indo-Pacific</t>
  </si>
  <si>
    <t>Type VII: Arheic</t>
  </si>
  <si>
    <t>UAE</t>
  </si>
  <si>
    <t xml:space="preserve">Not specified </t>
  </si>
  <si>
    <t>Schile, L. M., Kauffman, J. B., Crooks, S., Fourqurean, J. W., Glavan, J., &amp; Megonigal, J. P. (2017). Limits on carbon sequestration in arid blue carbon ecosystems. Ecological Applications, 27(3), 859-874.</t>
  </si>
  <si>
    <t>CC_129</t>
  </si>
  <si>
    <t>Mean</t>
  </si>
  <si>
    <t>Upper range</t>
  </si>
  <si>
    <t>Lower range</t>
  </si>
  <si>
    <t xml:space="preserve">Estuarine depositional environment </t>
  </si>
  <si>
    <t>Posidonia sp.</t>
  </si>
  <si>
    <t>Posidonia oceanica</t>
  </si>
  <si>
    <t>France</t>
  </si>
  <si>
    <t>East coast of Corsica</t>
  </si>
  <si>
    <t>Monnier, B., Pergent, G., Mateo, M. Á., Clabaut, P., &amp; Pergent-Martini, C. (2022). Quantification of blue carbon stocks associated with Posidonia oceanica seagrass meadows in Corsica (NW Mediterranean). Science of The Total Environment, 155864.</t>
  </si>
  <si>
    <t>CC_127</t>
  </si>
  <si>
    <t>Coastal depositional environment</t>
  </si>
  <si>
    <t>Rocky substrate</t>
  </si>
  <si>
    <t>Sandy substrate</t>
  </si>
  <si>
    <t>40m depth</t>
  </si>
  <si>
    <t>30m depth</t>
  </si>
  <si>
    <t>20m depth</t>
  </si>
  <si>
    <t>15m depth</t>
  </si>
  <si>
    <t>10m depth</t>
  </si>
  <si>
    <t>Sweden</t>
  </si>
  <si>
    <t>Gullmarsfjord</t>
  </si>
  <si>
    <t>Moksnes, P. O., Röhr, M. E., Holmer, M., Eklöf, J. S., Eriander, L., Infantes, E., &amp; Boström, C. (2021). Major impacts and societal costs of seagrass loss on sediment carbon and nitrogen stocks. Ecosphere, 12(7), e03658.</t>
  </si>
  <si>
    <t>CC_126</t>
  </si>
  <si>
    <t>−124.2265</t>
  </si>
  <si>
    <t>Humboldt Eelgrass</t>
  </si>
  <si>
    <t>Kauffman, J.B., Giovanonni, L., Kelly, J., Dunstan, N., Borde, A., Diefenderfer, H., Cornu, C., Janousek, C., Apple, J. and Brophy, L., 2020. Total ecosystem carbon stocks at the marine‐terrestrial interface: Blue carbon of the Pacific Northwest Coast, United States. Global Change Biology, 26(10), pp.5679-5692.</t>
  </si>
  <si>
    <t>CC_125</t>
  </si>
  <si>
    <t>−124.0212</t>
  </si>
  <si>
    <t>Sallie's Bend</t>
  </si>
  <si>
    <t>−124.3191</t>
  </si>
  <si>
    <t xml:space="preserve">Valino Island </t>
  </si>
  <si>
    <t>−124.3186</t>
  </si>
  <si>
    <t xml:space="preserve">Barview </t>
  </si>
  <si>
    <t>−122.4909</t>
  </si>
  <si>
    <t>Padilla Upper</t>
  </si>
  <si>
    <t>Zostera japonica</t>
  </si>
  <si>
    <t>−122.5323</t>
  </si>
  <si>
    <t>Padilla Lower</t>
  </si>
  <si>
    <t>Type V: Large rivers</t>
  </si>
  <si>
    <t>DY-3, Yellow River Delta, Dongying, Shandong Province</t>
  </si>
  <si>
    <t>Yue, S., Zhang, X., Xu, S., Liu, M., Qiao, Y., Zhang, Y., Liang, J., Wang, A. and Zhou, Y., 2021. The super typhoon Lekima (2019) resulted in massive losses in large seagrass (Zostera japonica) meadows, soil organic carbon and nitrogen pools in the intertidal Yellow River Delta, China. Science of The Total Environment, 793, p.148398.</t>
  </si>
  <si>
    <t>LKE_124</t>
  </si>
  <si>
    <t>DY-2, Yellow River Delta, Dongying, Shandong Province</t>
  </si>
  <si>
    <t>DY-1, Yellow River Delta, Dongying, Shandong Province</t>
  </si>
  <si>
    <t>India</t>
  </si>
  <si>
    <t>Palk Bay</t>
  </si>
  <si>
    <t>Ganguly, D., Singh, G., Purvaja, R., Bhatta, R., Selvam, A. P., Banerjee, K., &amp; Ramesh, R. (2018). Valuing the carbon sequestration regulation service by seagrass ecosystems of Palk Bay and Chilika, India. Ocean &amp; Coastal Management, 159, 26-33.</t>
  </si>
  <si>
    <t>LKE_123</t>
  </si>
  <si>
    <t>Syringodium isoetifolium</t>
  </si>
  <si>
    <t>Syringodium sp.</t>
  </si>
  <si>
    <t>Cymodocea sp.</t>
  </si>
  <si>
    <t>Cymodocea serrulata</t>
  </si>
  <si>
    <t>Chilika Lagoon</t>
  </si>
  <si>
    <t>Corsica</t>
  </si>
  <si>
    <t>Monnier, B., Pergent, G., Valette-Sansevin, A., Boudouresque, C. F., Mateo, M. A., &amp; Pergent-Martini, C. (2020). The Posidonia oceanica matte: A unique coastal carbon sink for climate change mitigation and implications for management. Vie et Milieu/Life &amp; Environment, 70.</t>
  </si>
  <si>
    <t>CC_122</t>
  </si>
  <si>
    <t>Ungrazed</t>
  </si>
  <si>
    <t>Tropical Atlantic</t>
  </si>
  <si>
    <t>Cayman Islands</t>
  </si>
  <si>
    <t>Little Cayman</t>
  </si>
  <si>
    <t>Johnson, R. A., Gulick, A. G., Bolten, A. B., &amp; Bjorndal, K. A. (2017). Blue carbon stores in tropical seagrass meadows maintained under green turtle grazing. Scientific Reports, 7(1), 1-11.</t>
  </si>
  <si>
    <t>CC_121</t>
  </si>
  <si>
    <t>Grazed</t>
  </si>
  <si>
    <t>Reference</t>
  </si>
  <si>
    <t>Clipped</t>
  </si>
  <si>
    <t>Site 14</t>
  </si>
  <si>
    <t>Mixed sp.</t>
  </si>
  <si>
    <t>Mixed</t>
  </si>
  <si>
    <t>Thailand</t>
  </si>
  <si>
    <t>Trang</t>
  </si>
  <si>
    <t>Miyajima, T., M. Hamaguchi, and M. Hori, Evaluation of the baseline carbon sequestration rates of Indo-Pacific temperate and tropical seagrass meadow sediments. Ecological Research, 2021.</t>
  </si>
  <si>
    <t>CC_120</t>
  </si>
  <si>
    <t>Site 13</t>
  </si>
  <si>
    <t>Kuraburi</t>
  </si>
  <si>
    <t>Site 12</t>
  </si>
  <si>
    <t>Japan</t>
  </si>
  <si>
    <t>Fukido</t>
  </si>
  <si>
    <t>Site 11</t>
  </si>
  <si>
    <t>Site 10</t>
  </si>
  <si>
    <t>Shiraho</t>
  </si>
  <si>
    <t>Site 8</t>
  </si>
  <si>
    <t>Nakatsu</t>
  </si>
  <si>
    <t>Site 7</t>
  </si>
  <si>
    <t>Site 6</t>
  </si>
  <si>
    <t>Imabari</t>
  </si>
  <si>
    <t>Site 5</t>
  </si>
  <si>
    <t>Omishima</t>
  </si>
  <si>
    <t>Site 4</t>
  </si>
  <si>
    <t>Site 3</t>
  </si>
  <si>
    <t>Ikunoshima</t>
  </si>
  <si>
    <t>Site 2</t>
  </si>
  <si>
    <t>Site 1</t>
  </si>
  <si>
    <t>Takehara</t>
  </si>
  <si>
    <t>Mexico</t>
  </si>
  <si>
    <t>Bahía de San Quintín, Baja California</t>
  </si>
  <si>
    <t>Krause, J.R., Hinojosa‐Corona, A., Gray, A.B., Herguera, J.C., McDonnell, J., Schaefer, M.V., Ying, S.C. and Watson, E.B., 2022. Beyond habitat boundaries: Organic matter cycling requires a system‐wide approach for accurate blue carbon accounting. Limnology and Oceanography.</t>
  </si>
  <si>
    <t>CC_119</t>
  </si>
  <si>
    <t>Pulicat Lake</t>
  </si>
  <si>
    <t>Kaladharan, P., Vijayakumaran, K., Edward, L., Lavanya, S., &amp; Dash, B. (2021). Blue carbon stock of seagrass meadows of Chilika and Pulicat Lakes along the Eastern coast of India. Fishery Technology, 58, 143-146.</t>
  </si>
  <si>
    <t>CC_118</t>
  </si>
  <si>
    <t>Chilika Lake</t>
  </si>
  <si>
    <t xml:space="preserve">Low elevation </t>
  </si>
  <si>
    <t>Taiwan</t>
  </si>
  <si>
    <t>Wanliton</t>
  </si>
  <si>
    <t>Zou, Y.F., K.Y. Chen, and H.J. Lin, Significance of belowground production to the long-term carbon sequestration of intertidal seagrass beds. Science of the Total Environment, 2021.</t>
  </si>
  <si>
    <t>CC_115</t>
  </si>
  <si>
    <t>Low elevation</t>
  </si>
  <si>
    <t>Nanwan</t>
  </si>
  <si>
    <t>High elevation</t>
  </si>
  <si>
    <t>Dakwan</t>
  </si>
  <si>
    <t>Ryde</t>
  </si>
  <si>
    <t>Zostera angustifolia</t>
  </si>
  <si>
    <t>Solent Region</t>
  </si>
  <si>
    <t>Lima, M.A.C., R.D. Ward, and C.B. Joyce, Environmental drivers of sediment carbon storage in temperate seagrass meadows. Hydrobiologia, 2020.</t>
  </si>
  <si>
    <t>CC_112</t>
  </si>
  <si>
    <t>Cowes</t>
  </si>
  <si>
    <t>Farlington Marshes</t>
  </si>
  <si>
    <t>Porchester</t>
  </si>
  <si>
    <t>Creek Rythe</t>
  </si>
  <si>
    <t>Hayling Island</t>
  </si>
  <si>
    <t>Station 4</t>
  </si>
  <si>
    <t>Ria Formosa</t>
  </si>
  <si>
    <t>Martins, M., et al., Carbon and Nitrogen Stocks and Burial Rates in Intertidal Vegetated Habitats of a Mesotidal Coastal Lagoon. Ecosystems, 2021.</t>
  </si>
  <si>
    <t>CC_111</t>
  </si>
  <si>
    <t>Station 3</t>
  </si>
  <si>
    <t>North coast</t>
  </si>
  <si>
    <t>Dongsha Island, South China Sea</t>
  </si>
  <si>
    <t>Huang, Y.H., et al., Carbon budgets of multispecies seagrass beds at Dongsha Island in the South China Sea. Marine Environmental Research, 2015.</t>
  </si>
  <si>
    <t>CC_109</t>
  </si>
  <si>
    <t>Lagoon</t>
  </si>
  <si>
    <t>Roscoff, western English Channel</t>
  </si>
  <si>
    <t>Ouisse, V., A. Migné, and D. Davoult, Community-level carbon flux variability over a tidal cycle in Zostera marina and Z. Noltii beds. Marine Ecology Progress Series, 2011.</t>
  </si>
  <si>
    <t>CC_108</t>
  </si>
  <si>
    <t>Biomass data</t>
  </si>
  <si>
    <t>Yinggehai, Hainan Island</t>
  </si>
  <si>
    <t>Jiang, Z., et al., Contrasting root length, nutrient content and carbon sequestration of seagrass growing in offshore carbonate and onshore terrigenous sediments in the South China Sea. Science of the Total Environment, 2019.</t>
  </si>
  <si>
    <t>CC_106</t>
  </si>
  <si>
    <t>Cymodocea rotundata</t>
  </si>
  <si>
    <t>Xincun Bay, Hainan Island</t>
  </si>
  <si>
    <t>Xisha Islands, Xuande Atoll, Qilianyu</t>
  </si>
  <si>
    <t>Xisha Islands, Xuande Atoll, Yongxing Island</t>
  </si>
  <si>
    <t>Soil data</t>
  </si>
  <si>
    <t>Xisha Islands, Xuande Atoll</t>
  </si>
  <si>
    <t>EM3</t>
  </si>
  <si>
    <t>Malaysia</t>
  </si>
  <si>
    <t>East Merambong, Sungai Pulai estuary</t>
  </si>
  <si>
    <t>Hidayah, N., Tahirin, S. A., Fairoz, M., &amp; Rozaimi, M. (2019). Carbon stock and? 13C data of sediment samples collected from a tropical seagrass meadow in Malaysia. Plant Science Today, 6(2), 132-136.</t>
  </si>
  <si>
    <t>CC_105</t>
  </si>
  <si>
    <t>EM2</t>
  </si>
  <si>
    <t>EM1</t>
  </si>
  <si>
    <t>WM6</t>
  </si>
  <si>
    <t>West Merambong, Sungai Pulai estuary</t>
  </si>
  <si>
    <t>WM5</t>
  </si>
  <si>
    <t>WM4</t>
  </si>
  <si>
    <t>WM3</t>
  </si>
  <si>
    <t>WM2</t>
  </si>
  <si>
    <t>WM1</t>
  </si>
  <si>
    <t>TA13</t>
  </si>
  <si>
    <t>Tanjung Adang, Sungai Pulai estuary</t>
  </si>
  <si>
    <t>TA12</t>
  </si>
  <si>
    <t>TA11</t>
  </si>
  <si>
    <t>TA10</t>
  </si>
  <si>
    <t>TA9</t>
  </si>
  <si>
    <t>TA8</t>
  </si>
  <si>
    <t>TA7</t>
  </si>
  <si>
    <t>TA6</t>
  </si>
  <si>
    <t>TA5</t>
  </si>
  <si>
    <t>TA4</t>
  </si>
  <si>
    <t>TA3</t>
  </si>
  <si>
    <t>TA2</t>
  </si>
  <si>
    <t>TA1</t>
  </si>
  <si>
    <t>Site 9</t>
  </si>
  <si>
    <t>Saudi Arabia</t>
  </si>
  <si>
    <t>Red Sea</t>
  </si>
  <si>
    <t>Garcias-Bonet, N. and C. Duarte, Methane production by seagrass ecosystems in the Red Sea. Frontiers in Marine Science, 2017.</t>
  </si>
  <si>
    <t>CC_104</t>
  </si>
  <si>
    <t>Thalassodendron ciliatum</t>
  </si>
  <si>
    <t>Halophila decipiens</t>
  </si>
  <si>
    <t>Wet season; Cymodocea serrulata (70%), Syringodium isoetifolium (30%)</t>
  </si>
  <si>
    <t>Devipattinam, Palk Bay</t>
  </si>
  <si>
    <t>Ganguly, D., et al., Seagrass metabolism and carbon dynamics in a tropical coastal embayment. Ambio, 2017.</t>
  </si>
  <si>
    <t>LKE_103</t>
  </si>
  <si>
    <t>Dry season; Cymodocea serrulata (70%), Syringodium isoetifolium (30%)</t>
  </si>
  <si>
    <t>Wet season</t>
  </si>
  <si>
    <t>Mandapam, Palk Bay</t>
  </si>
  <si>
    <t>Dry season</t>
  </si>
  <si>
    <t>Ganguly, D., Singh, G., Ramachandran, P., Selvam, A. P., Banerjee, K., &amp; Ramachandran, R. (2017). Seagrass metabolism and carbon dynamics in a tropical coastal embayment. Ambio, 46(6), 667-679.</t>
  </si>
  <si>
    <t>Enhalus acrocoides, Halophila ovalis; station 15</t>
  </si>
  <si>
    <t>Middle Bank, Penang Straits</t>
  </si>
  <si>
    <t>Gallagher, J.B., V. Prahalad, and J. Aalders, Inorganic and Black Carbon Hotspots Constrain Blue Carbon Mitigation Services Across Tropical Seagrass and Temperate Tidal Marshes. Wetlands, 2021.</t>
  </si>
  <si>
    <t>LKE_102</t>
  </si>
  <si>
    <t>Enhalus acrocoides, Halophila ovalis; station 14</t>
  </si>
  <si>
    <t>Enhalus acrocoides, Halophila ovalis; station 13</t>
  </si>
  <si>
    <t>Enhalus acrocoides, Halophila ovalis; station 12</t>
  </si>
  <si>
    <t>Enhalus acrocoides, Halophila ovalis; station 11</t>
  </si>
  <si>
    <t>Enhalus acrocoides, Halophila ovalis; station 10</t>
  </si>
  <si>
    <t>Enhalus acrocoides, Halophila ovalis; station 9</t>
  </si>
  <si>
    <t>Enhalus acrocoides, Halophila ovalis; station 8</t>
  </si>
  <si>
    <t>Enhalus acrocoides, Halophila ovalis; station 7</t>
  </si>
  <si>
    <t>Enhalus acrocoides, Halophila ovalis; station 6</t>
  </si>
  <si>
    <t>Enhalus acrocoides, Halophila ovalis; station 5</t>
  </si>
  <si>
    <t>Enhalus acrocoides, Halophila ovalis; station 4</t>
  </si>
  <si>
    <t>Enhalus acrocoides, Halophila ovalis; station 3</t>
  </si>
  <si>
    <t>Enhalus acrocoides, Halophila ovalis; station 2</t>
  </si>
  <si>
    <t>Enhalus acrocoides, Halophila ovalis; station 1</t>
  </si>
  <si>
    <t>Mengkabong, MF</t>
  </si>
  <si>
    <t>Salut-Mengkabong Lagoon</t>
  </si>
  <si>
    <t>Gallagher, J.B., et al., Valuing Carbon Stocks across a Tropical Lagoon after Accounting for Black and Inorganic Carbon: Bulk Density Proxies for Monitoring. Journal of Coastal Research, 2020.</t>
  </si>
  <si>
    <t>LKE_101</t>
  </si>
  <si>
    <t>Mengkabong, ME</t>
  </si>
  <si>
    <t>Mengkabong, MD</t>
  </si>
  <si>
    <t>Mengkabong, MC</t>
  </si>
  <si>
    <t>Mengkabong, MB</t>
  </si>
  <si>
    <t>Mengkabong, MA</t>
  </si>
  <si>
    <t>Lower Salut, SLF</t>
  </si>
  <si>
    <t>Lower Salut, SLE</t>
  </si>
  <si>
    <t>Lower Salut, SLD</t>
  </si>
  <si>
    <t>Lower Salut, SLC</t>
  </si>
  <si>
    <t>Lower Salut, SLB</t>
  </si>
  <si>
    <t>Lower Salut, SLA</t>
  </si>
  <si>
    <t>Upper Salut, SUF</t>
  </si>
  <si>
    <t>Upper Salut, SUE</t>
  </si>
  <si>
    <t>Upper Salut, SUD</t>
  </si>
  <si>
    <t>Upper Salut, SUC</t>
  </si>
  <si>
    <t>Upper Salut, SUB</t>
  </si>
  <si>
    <t>Upper Salut, SUA</t>
  </si>
  <si>
    <t>Gallagher, J. B., Chew, S. T., Madin, J., &amp; Thorhaug, A. (2020). Valuing carbon stocks across a tropical lagoon after accounting for black and inorganic carbon: bulk density proxies for monitoring. Journal of Coastal Research, 36(5), 1029-1039.</t>
  </si>
  <si>
    <t>Mixed seagrass meadow</t>
  </si>
  <si>
    <t>109.3E</t>
  </si>
  <si>
    <t>12.4N</t>
  </si>
  <si>
    <t>Vietnam</t>
  </si>
  <si>
    <t>My Giang 2</t>
  </si>
  <si>
    <t>Gacia, E., Duarte, C. M., Marbà, N., Terrados, J., Kennedy, H., Fortes, M. D., &amp; Tri, N. H. (2003). Sediment deposition and production in SE-Asia seagrass meadows. Estuarine, Coastal and Shelf Science, 56(5-6), 909-919.</t>
  </si>
  <si>
    <t>CC_100</t>
  </si>
  <si>
    <t>109.2E</t>
  </si>
  <si>
    <t>My Giang 1</t>
  </si>
  <si>
    <t>12.2N</t>
  </si>
  <si>
    <t>Dam Gia</t>
  </si>
  <si>
    <t>Bai Tien</t>
  </si>
  <si>
    <t>118.7E</t>
  </si>
  <si>
    <t>10.0N</t>
  </si>
  <si>
    <t>The Philippines</t>
  </si>
  <si>
    <t>Umalagan</t>
  </si>
  <si>
    <t>118.8E</t>
  </si>
  <si>
    <t>Buenavista</t>
  </si>
  <si>
    <t>119.9E</t>
  </si>
  <si>
    <t>16.3N</t>
  </si>
  <si>
    <t>St. Barbara</t>
  </si>
  <si>
    <t>Pislatan</t>
  </si>
  <si>
    <t>16.4N</t>
  </si>
  <si>
    <t>Silaqui</t>
  </si>
  <si>
    <t>All regions</t>
  </si>
  <si>
    <t>Temperate Australasia</t>
  </si>
  <si>
    <t>Ewers Lewis, C. J., Carnell, P. E., Sanderman, J., Baldock, J. A., &amp; Macreadie, P. I. (2018). Variability and vulnerability of coastal ‘blue carbon’stocks: a case study from southeast Australia. Ecosystems, 21(2), 263-279.</t>
  </si>
  <si>
    <t>CC_099</t>
  </si>
  <si>
    <t>East Gippsland</t>
  </si>
  <si>
    <t>West Gippsland</t>
  </si>
  <si>
    <t>Port Phillip Westernport</t>
  </si>
  <si>
    <t>Corangamite</t>
  </si>
  <si>
    <t>Glenelg Hopkins</t>
  </si>
  <si>
    <t>Glenelg Hopkins, Victoria</t>
  </si>
  <si>
    <t>Zoestera nigricaulis</t>
  </si>
  <si>
    <t>Victoria</t>
  </si>
  <si>
    <t>Ewers Lewis, C.J., Young, M.A., Ierodiaconou, D., Baldock, J.A., Hawke, B., Sanderman, J., Carnell, P.E. and Macreadie, P.I., 2020. Drivers and modelling of blue carbon stock variability in sediments of southeastern Australia. Biogeosciences, 17(7), pp.2041-2059.</t>
  </si>
  <si>
    <t>CC_098</t>
  </si>
  <si>
    <t>Ruppia megacarpa</t>
  </si>
  <si>
    <t>Posidonia australis</t>
  </si>
  <si>
    <t xml:space="preserve">Lepilaena sp. </t>
  </si>
  <si>
    <t>Lepilaena marina</t>
  </si>
  <si>
    <t>Site F</t>
  </si>
  <si>
    <t>Mexican Caribbean</t>
  </si>
  <si>
    <t>Enríquez, S., Olivé, I., Cayabyab, N., &amp; Hedley, J. D. (2019). Structural complexity governs seagrass acclimatization to depth with relevant consequences for meadow production, macrophyte diversity and habitat carbon storage capacity. Scientific Reports, 9(1), 1-14.</t>
  </si>
  <si>
    <t>CC_097</t>
  </si>
  <si>
    <t>Site E</t>
  </si>
  <si>
    <t>Site D</t>
  </si>
  <si>
    <t>Site C</t>
  </si>
  <si>
    <t>Site B</t>
  </si>
  <si>
    <t>Site A</t>
  </si>
  <si>
    <t>New Zealand</t>
  </si>
  <si>
    <t>Tauranga Harbour</t>
  </si>
  <si>
    <t>Ha, N.T., et al., The use of radar and optical satellite imagery combined with advanced machine learning and metaheuristic optimization techniques to detect and quantify above ground biomass of intertidal seagrass in a New Zealand estuary. International Journal of Remote Sensing, 2021.</t>
  </si>
  <si>
    <t>CC_096</t>
  </si>
  <si>
    <t>Max</t>
  </si>
  <si>
    <t>Min</t>
  </si>
  <si>
    <t>Hastings River</t>
  </si>
  <si>
    <t>Sanders, C. J., Maher, D. T., Smoak, J. M., &amp; Eyre, B. D. (2019). Large variability in organic carbon and CaCO3 burial in seagrass meadows: a case study from three Australian estuaries. Marine Ecology Progress Series, 616, 211-218.</t>
  </si>
  <si>
    <t>CC_094</t>
  </si>
  <si>
    <t>Camden Haven</t>
  </si>
  <si>
    <t>Zostera capricorni</t>
  </si>
  <si>
    <t>Wallis Lake</t>
  </si>
  <si>
    <t>Global values</t>
  </si>
  <si>
    <t>Mcleod, E., Chmura, G.L., Bouillon, S., Salm, R., Björk, M., Duarte, C.M., Lovelock, C.E., Schlesinger, W.H. and Silliman, B.R., 2011. A blueprint for blue carbon: toward an improved understanding of the role of vegetated coastal habitats in sequestering CO2. Frontiers in Ecology and the Environment, 9(10), pp.552-560.</t>
  </si>
  <si>
    <t>Cuellar-Martinez, T., et al., Temporal records of organic carbon stocks and burial rates in Mexican blue carbon coastal ecosystems throughout the Anthropocene. Global and Planetary Change, 2020.</t>
  </si>
  <si>
    <t>CC_093</t>
  </si>
  <si>
    <t>Howard, J., Hoyt, S., Isensee, K., Telszewski, M., &amp; Pidgeon, E. (2014). Coastal blue carbon: methods for assessing carbon stocks and emissions factors in mangroves, tidal salt marshes, and seagrasses.</t>
  </si>
  <si>
    <t>Gulf of Mexico</t>
  </si>
  <si>
    <t>Thorhaug, A. L., Poulos, H. M., López-Portillo, J., Barr, J., Lara-Domínguez, A. L., Ku, T. C., &amp; Berlyn, G. P. (2019). Gulf of Mexico estuarine blue carbon stock, extent and flux: Mangroves, marshes, and seagrasses: A North American hotspot. Science of the total environment, 653, 1253-1261.</t>
  </si>
  <si>
    <t>Central Red Sea, Saudi Arabia</t>
  </si>
  <si>
    <t>Serrano, O., Almahasheer, H., Duarte, C. M., &amp; Irigoien, X. (2018). Carbon stocks and accumulation rates in Red Sea seagrass meadows. Scientific reports, 8(1), 1-13.</t>
  </si>
  <si>
    <t>Western Arabian Gulf</t>
  </si>
  <si>
    <t>Cusack, M., Saderne, V., Arias-Ortiz, A., Masque, P., Krishnakumar, P.K., Rabaoui, L., Qurban, M.A., Qasem, A.M., Prihartato, P., Loughland, R.A. and Elyas, A.A., 2018. Organic carbon sequestration and storage in vegetated coastal habitats along the western coast of the Arabian Gulf. Environmental Research Letters, 13(7), p.074007.</t>
  </si>
  <si>
    <t>East coast of Australia</t>
  </si>
  <si>
    <t>Moreton Bay, Australia</t>
  </si>
  <si>
    <t>Samper-Villarreal, J., Mumby, P.J., Saunders, M.I., Barry, L.A., Zawadzki, A., Heijnis, H., Morelli, G. and Lovelock, C.E., 2018. Vertical accretion and carbon burial rates in subtropical seagrass meadows increased following anthropogenic pressure from European colonisation. Estuarine, Coastal and Shelf Science, 202, pp.40-53.</t>
  </si>
  <si>
    <t>Abu Dhabi, United Arab Emirates</t>
  </si>
  <si>
    <t>Campbell, J. E., Lacey, E. A., Decker, R. A., Crooks, S., &amp; Fourqurean, J. W. (2015). Carbon storage in seagrass beds of Abu Dhabi, United Arab emirates. Estuaries and Coasts, 38(1), 242-251.</t>
  </si>
  <si>
    <t>Alongi, D.M., Murdiyarso, D., Fourqurean, J.W., Kauffman, J.B., Hutahaean, A., Crooks, S., Lovelock, C.E., Howard, J., Herr, D., Fortes, M. and Pidgeon, E., 2016. Indonesia’s blue carbon: a globally significant and vulnerable sink for seagrass and mangrove carbon. Wetlands Ecology and Management, 24(1), pp.3-13.</t>
  </si>
  <si>
    <t>Términos Lagoon</t>
  </si>
  <si>
    <t>Ruiz-Fernández, A. C., Sanchez-Cabeza, J. A., Cuéllar-Martínez, T., Pérez-Bernal, L. H., Carnero-Bravo, V., Ávila, E., &amp; Cardoso-Mohedano, J. G. (2020). Increasing salinization and organic carbon burial rates in seagrass meadows from an anthropogenically-modified coastal lagoon in southern Gulf of Mexico. Estuarine, Coastal and Shelf Science, 242, 106843.</t>
  </si>
  <si>
    <t>Lower rangfe (Syringodium filiforme, Halodule wrigthii, T. testudinum)</t>
  </si>
  <si>
    <t>Cancún-Riviera Maya</t>
  </si>
  <si>
    <t>López-Mendoza, P. G., Ruiz-Fernández, A. C., Sanchez-Cabeza, J. A., van Tussenbroek, B. I., Cuellar-Martinez, T., &amp; Pérez-Bernal, L. H. (2020). Temporal trends of organic carbon accumulation in seagrass meadows from the northern Mexican Caribbean. Catena, 194, 104645.</t>
  </si>
  <si>
    <t>San Quintín Bay</t>
  </si>
  <si>
    <t>Cuellar-Martinez, T., Ruiz-Fernández, A. C., Sanchez-Cabeza, J. A., Perez-Bernal, L. H., &amp; Sandoval-Gil, J. (2019). Relevance of carbon burial and storage in two contrasting blue carbon ecosystems of a north-east Pacific coastal lagoon. Science of the Total Environment, 675, 581-593.</t>
  </si>
  <si>
    <t>Lower range (Zostera mainra, Ruppia sp)</t>
  </si>
  <si>
    <t>Control site</t>
  </si>
  <si>
    <t>The Netherlands</t>
  </si>
  <si>
    <t>Eems estuary</t>
  </si>
  <si>
    <t>Bos, A. R., Bouma, T. J., de Kort, G. L., &amp; van Katwijk, M. M. (2007). Ecosystem engineering by annual intertidal seagrass beds: sediment accretion and modification. Estuarine, Coastal and Shelf Science, 74(1-2), 344-348.</t>
  </si>
  <si>
    <t>CC_089</t>
  </si>
  <si>
    <t>Planting unit</t>
  </si>
  <si>
    <t>Corg to the same depth as CAR (0-19)</t>
  </si>
  <si>
    <t>Laguna de Terminos, Yucatan, Mexico</t>
  </si>
  <si>
    <t>Gonneea, M. E., Paytan, A., and Herrera-Silveira, J. A. (2004). Tracing organic matter sources and carbon burial in mangrove sediments over the past 160 years. Estuarine Coastal and Shelf Science 61, 211-227.</t>
  </si>
  <si>
    <t>MD_088</t>
  </si>
  <si>
    <t>Corg to the same depth as CAR (0-22)</t>
  </si>
  <si>
    <t>Halodule wrightii and Ruppia maritima</t>
  </si>
  <si>
    <t>Celestun Lagoon, Yucatan, Mexico</t>
  </si>
  <si>
    <t>Corg to the same depth as CAR (0-59)</t>
  </si>
  <si>
    <t>Halodule wrightii</t>
  </si>
  <si>
    <t>Chelem Lagoon, Yucatan, Mexico</t>
  </si>
  <si>
    <t>Florida Bay</t>
  </si>
  <si>
    <t>Fourqurean, J.W., Duarte, C.M., Kennedy, H., Marbà, N., Holmer, M., Mateo, M.A., Apostolaki, E.T., Kendrick, G.A., Krause-Jensen, D., McGlathery, K.J. and Serrano, O., 2012. Seagrass ecosystems as a globally significant carbon stock. Nature geoscience, 5(7), pp.505-509.</t>
  </si>
  <si>
    <t>MD_087</t>
  </si>
  <si>
    <t>Corg to the same depth as CAR (0 - 16)</t>
  </si>
  <si>
    <t>Skagerrak</t>
  </si>
  <si>
    <t>Dahl, M., Asplund, M.E., Bergman, S., Björk, M., Braun, S., Löfgren, E., Martí, E., Masque, P., Svensson, R. and Gullström, M., 2023. First assessment of seagrass carbon accumulation rates in Sweden: A field study from a fjord system at the Skagerrak coast. PLOS Climate, 2(1), p.e0000099.</t>
  </si>
  <si>
    <t>MD_086</t>
  </si>
  <si>
    <t>Corg to the same depth as CAR (0 - 12)</t>
  </si>
  <si>
    <t>Corg to the same depth as CAR (0 - 11)</t>
  </si>
  <si>
    <t>Corg stocks during 1900s (same age as CAR values)</t>
  </si>
  <si>
    <t>Tanzania</t>
  </si>
  <si>
    <t>Mbweni, Zanzibar</t>
  </si>
  <si>
    <t>Dahl, M., Ismail, R., Braun, S., Masqué, P., Lavery, P.S., Gullström, M., Arias-Ortiz, A., Asplund, M.E., Garbaras, A., Lyimo, L.D. and Mtolera, M.S., 2022. Impacts of land-use change and urban development on carbon sequestration in tropical seagrass meadow sediments. Marine Environmental Research, 176, p.105608.</t>
  </si>
  <si>
    <t>MD_084</t>
  </si>
  <si>
    <t>Stone Town, Zanzibar</t>
  </si>
  <si>
    <t>Big Lagoon</t>
  </si>
  <si>
    <t>Serrano, O., Lavery, P. S., Lopez-Merino, L., Ballesteros, E., &amp; Mateo, M. A. (2016). Location and associated carbon storage of erosional escarpments of seagrass Posidonia mats. Frontiers in Marine Science, 3, 42.</t>
  </si>
  <si>
    <t>MD_083</t>
  </si>
  <si>
    <t>Port Broughton</t>
  </si>
  <si>
    <t>Port Pirie</t>
  </si>
  <si>
    <t>Waychinicup Inlet</t>
  </si>
  <si>
    <t>Oyster Harbour, Western Australia</t>
  </si>
  <si>
    <t>Malta</t>
  </si>
  <si>
    <t>Salina Bay</t>
  </si>
  <si>
    <t>Mellieha Bay</t>
  </si>
  <si>
    <t>Italy</t>
  </si>
  <si>
    <t>Ischia</t>
  </si>
  <si>
    <t>Spain</t>
  </si>
  <si>
    <t>Es Pujols Cove</t>
  </si>
  <si>
    <t>Talamanca Cove</t>
  </si>
  <si>
    <t>Portligat</t>
  </si>
  <si>
    <t>Serrano, O., Lavery, P. S, Rozaimi, M., and Mateo, M. A. (2014). Influence of water depth on the carbon sequestration capacity of seagrasses. Global Biogeochem. Cycles 28, 950–961. doi: 10.1002/2014GB004872</t>
  </si>
  <si>
    <t>Serrano, O., Mateo, M. A., Renom, P., and Julia, R. (2012). Characterization of soils beneath a Posidonia oceanica meadow. Geoderma 185, 26–36. doi: 10.1016/j.geoderma.2012.03.020</t>
  </si>
  <si>
    <t>Villajoyosa</t>
  </si>
  <si>
    <t>Lo Iacono, C., Mateo, M. A., Gracia, E., Guasch, L., Carbonell, R., Serrano, L., et al. (2008). Very high-resolution seismo-acoustic imaging of seagrass meadows (Mediterranean Sea): implications for carbon sink estimates. Geophys. Res. Lett. 35, 1–5. doi: 10.1029/2008GL034773</t>
  </si>
  <si>
    <t>Mateo, M. A., Renom, P., Guallar, C., and Garrido, D. (2005). “Posidonia oceanica: un archivo orgánico milenario,” in Evolucion Paleoambiental de los Puertos y Fondeaderos Antiguos en el Mediterraneo Occidental, eds L. De Maria and R. Turcheti (Roma: Rubettino Editore), 219–229.</t>
  </si>
  <si>
    <t>Medas Island</t>
  </si>
  <si>
    <t>Mateo, M. A., Romero, J., Pérez, M., Littler, M. M., and Littler, D. S. (1997). Dynamics of millenary organic deposits resulting from the growth of the Mediterranean seagrass Posidonia oceanica. Estuar. Coastal Shelf Sci. 44, 103–110.</t>
  </si>
  <si>
    <t>Tabarca Island South</t>
  </si>
  <si>
    <t>Tabarca Island North</t>
  </si>
  <si>
    <t>Campello</t>
  </si>
  <si>
    <t>Cala Culip</t>
  </si>
  <si>
    <t>Estimates of depth from graph</t>
  </si>
  <si>
    <t>Ref site</t>
  </si>
  <si>
    <t>Kennedy Cove, Pacific coast</t>
  </si>
  <si>
    <t>Postlethwaite, V. R., McGowan, A. E., Kohfeld, K. E., Robinson, C. L., &amp; Pellatt, M. G. (2018). Low blue carbon storage in eelgrass (Zostera marina) meadows on the Pacific Coast of Canada. PloS one, 13(6), e0198348.</t>
  </si>
  <si>
    <t>MD_082</t>
  </si>
  <si>
    <t>Grice Bay, Pacific coast</t>
  </si>
  <si>
    <t>Robert Point, Pacific coast</t>
  </si>
  <si>
    <t>subtidal</t>
  </si>
  <si>
    <t>intertidal</t>
  </si>
  <si>
    <t>Sta. Maria, Cabrera</t>
  </si>
  <si>
    <t>Mazarrasa, I., Marbà, N., Garcia‐Orellana, J., Masqué, P., Arias‐Ortiz, A., &amp; Duarte, C. M. (2017). Effect of environmental factors (wave exposure and depth) and anthropogenic pressure in the C sink capacity of Posidonia oceanica meadows. Limnology and Oceanography, 62(4), 1436-1450.</t>
  </si>
  <si>
    <t>MD_081</t>
  </si>
  <si>
    <t>Es Castell, Cabrera</t>
  </si>
  <si>
    <t>Es Port, Cabrera</t>
  </si>
  <si>
    <t>Magalluf, Mallorca</t>
  </si>
  <si>
    <t>Portocolom, Mallorca</t>
  </si>
  <si>
    <t>Cala d'Or, Mallorca</t>
  </si>
  <si>
    <t>Sta. Ponça, Mallorca</t>
  </si>
  <si>
    <t>Pollença, Mallorca</t>
  </si>
  <si>
    <t>Corg stocks in 0-10 cm</t>
  </si>
  <si>
    <t>Poland</t>
  </si>
  <si>
    <t>Gulf of Gdańsk</t>
  </si>
  <si>
    <t>Jankowska, E., Michel, L. N., Zaborska, A., &amp; Włodarska‐Kowalczuk, M. (2016). Sediment carbon sink in low‐density temperate eelgrass meadows (Baltic Sea). Journal of Geophysical Research: Biogeosciences, 121(12), 2918-2934.</t>
  </si>
  <si>
    <t>MD_079</t>
  </si>
  <si>
    <t>Corg stocks in 0-25 cm</t>
  </si>
  <si>
    <t>Global average</t>
  </si>
  <si>
    <t>Mcleod, E., Chmura, G. L., Bouillon, S., Salm, R., Björk, M., Duarte, C. M., Lovelock, C. E., Schlesinger, W. H., &amp; Silliman, B. R. (2011). A blueprint for blue carbon: Toward an improved understanding of the role of vegetated coastal habitats in sequestering CO2. Frontiers in Ecology and the Environment, 9(10), 552– 560. https://doi.org/10.1890/110004</t>
  </si>
  <si>
    <t>Prentice, C., Poppe, K.L., Lutz, M., Murray, E., Stephens, T.A., Spooner, A., Hessing‐Lewis, M., Sanders‐Smith, R., Rybczyk, J.M., Apple, J. and Short, F.T., 2020. A synthesis of blue carbon stocks, sources, and accumulation rates in eelgrass (Zostera marina) meadows in the Northeast Pacific. Global Biogeochemical Cycles, 34(2), p.e2019GB006345.</t>
  </si>
  <si>
    <t>MD_078</t>
  </si>
  <si>
    <t>Serrano, O., Almahasheer, H., Duarte, C. M., &amp; Irigoien, X. (2018). Carbon stocks and accumulation rates in Red Sea seagrass meadows. Scientific reports, 8(1), 1-13.</t>
  </si>
  <si>
    <t>Seto Inland sea</t>
  </si>
  <si>
    <t>Miyajima, T., Hori, M., Hamaguchi, M., Shimabukuro, H., &amp; Yoshida, G. (2017). Geophysical constraints for organic carbon sequestration capacity of Zostera marina seagrass meadows and surrounding habitats. Limnology and Oceanography, 62(3), 954– 972.</t>
  </si>
  <si>
    <t>Hidden Creek, Oregan</t>
  </si>
  <si>
    <t>Short, F. T., Hessing-Lewis, M., Prentice, C., Sanders-Smith, R., Gaeckle, J., &amp; Helms, A. (2017). Seagrass Sediment Sampling Protocol and Field Study: British Columbia, Washington and Oregon. 12 Pp. Montreal, Canada: Commission for Environmental Cooperation. Available from:. http://www.cec.org/islandora/en/item/11726-seagrass-sediment-samplingprotocol-and-field-study-british-columbia-washington-en.pdf</t>
  </si>
  <si>
    <t>Valino Island, Oregan</t>
  </si>
  <si>
    <t>Skagit Bay</t>
  </si>
  <si>
    <t>Lutz, M., Poppe, K. L., Rybczyk, J. M., Lanphear, M., Kaminsky, M., &amp; Johnson, C. (2018). A search for eelgrass blue carbon across Skagit County bays.</t>
  </si>
  <si>
    <t>Samish Bay</t>
  </si>
  <si>
    <t>Padilla Bay, Washington</t>
  </si>
  <si>
    <t>Poppe, K. L., &amp; Rybczyk, J. M. (2018). Carbon sequestration in a Pacific northwest eelgrass (Zostera marina) meadow. Northwest Science, 92(2), 80– 91. https://doi.org/10.3955/046.092.0208</t>
  </si>
  <si>
    <t>Poppe, K. L., &amp; Rybczyk, J. M. (2018). Carbon sequestration in a Pacific northwest eelgrass (Zostera marina) meadow. Northwest Science, 92(2), 80– 91. https://doi.org/10.3955/046.092.0207</t>
  </si>
  <si>
    <t>Poppe, K. L., &amp; Rybczyk, J. M. (2018). Carbon sequestration in a Pacific northwest eelgrass (Zostera marina) meadow. Northwest Science, 92(2), 80– 91. https://doi.org/10.3955/046.092.0206</t>
  </si>
  <si>
    <t>Poppe, K. L., &amp; Rybczyk, J. M. (2018). Carbon sequestration in a Pacific northwest eelgrass (Zostera marina) meadow. Northwest Science, 92(2), 80– 91. https://doi.org/10.3955/046.092.0205</t>
  </si>
  <si>
    <t>Poppe, K. L., &amp; Rybczyk, J. M. (2018). Carbon sequestration in a Pacific northwest eelgrass (Zostera marina) meadow. Northwest Science, 92(2), 80– 91. https://doi.org/10.3955/046.092.0204</t>
  </si>
  <si>
    <t>Poppe, K. L., &amp; Rybczyk, J. M. (2018). Carbon sequestration in a Pacific northwest eelgrass (Zostera marina) meadow. Northwest Science, 92(2), 80– 91. https://doi.org/10.3955/046.092.0203</t>
  </si>
  <si>
    <t>Poppe, K. L., &amp; Rybczyk, J. M. (2018). Carbon sequestration in a Pacific northwest eelgrass (Zostera marina) meadow. Northwest Science, 92(2), 80– 91. https://doi.org/10.3955/046.092.0202</t>
  </si>
  <si>
    <t>K'omoks Estuary</t>
  </si>
  <si>
    <t>Spooner, A. (2015). Blue Carbon Sequestration Potential in Zostera marina Eelgrass Beds of the K'ómoks Estuary, British Columbia. MSc Thesis: Royal Road University.</t>
  </si>
  <si>
    <t>McMullins N</t>
  </si>
  <si>
    <t>Choked Passage, BC</t>
  </si>
  <si>
    <t>98.3262˚E</t>
  </si>
  <si>
    <t>9.2296˚N</t>
  </si>
  <si>
    <t>Southern Thailand (Ts3), Kuraburi seagrass meadow</t>
  </si>
  <si>
    <t>Miyajima, T., Hori, M., Hamaguchi, M., Shimabukuro, H., Adachi, H., Yamano, H., &amp; Nakaoka, M. (2015). Geographic variability in organic carbon stock and accumulation rate in sediments of East and Southeast Asian seagrass meadows. Global Biogeochemical Cycles, 29(4), 397-415.</t>
  </si>
  <si>
    <t>MD_076</t>
  </si>
  <si>
    <t>99.3419˚E</t>
  </si>
  <si>
    <t>7.4096˚N</t>
  </si>
  <si>
    <t>Southern Thailand (Tb2), bare area</t>
  </si>
  <si>
    <t xml:space="preserve"> 99.3275˚E</t>
  </si>
  <si>
    <t>7.3893˚N</t>
  </si>
  <si>
    <t>Southern Thailand (Ts2)</t>
  </si>
  <si>
    <t>98.3358˚E</t>
  </si>
  <si>
    <t>9.2520˚N</t>
  </si>
  <si>
    <t>Southern Thailand (Tb1), bare area</t>
  </si>
  <si>
    <t xml:space="preserve"> 98.3394˚E</t>
  </si>
  <si>
    <t>9.2513˚N</t>
  </si>
  <si>
    <t>Southern Thailand (Ts1), Kuraburi seagrass meadow</t>
  </si>
  <si>
    <t>124.2279˚E</t>
  </si>
  <si>
    <t>24.4884˚N</t>
  </si>
  <si>
    <t>Ishigaki Island (C3)</t>
  </si>
  <si>
    <t>124.2277˚E</t>
  </si>
  <si>
    <t>24.4883˚N</t>
  </si>
  <si>
    <t>Ishigaki Island (C2)</t>
  </si>
  <si>
    <t>124.2502˚E</t>
  </si>
  <si>
    <t>24.3652˚N</t>
  </si>
  <si>
    <t>Ishigaki Island (C1)</t>
  </si>
  <si>
    <t>131.2376˚E</t>
  </si>
  <si>
    <t>33.6062˚N</t>
  </si>
  <si>
    <t>Nakatsu tidal flat, bare area (Bj)</t>
  </si>
  <si>
    <t>131.2348˚E</t>
  </si>
  <si>
    <t>33.6073˚N</t>
  </si>
  <si>
    <t>Nakatsu tidal flat (Zj)</t>
  </si>
  <si>
    <t>132.9855˚E</t>
  </si>
  <si>
    <t>34.2311˚N</t>
  </si>
  <si>
    <t>Seto Inland Sea (Z5)</t>
  </si>
  <si>
    <t>132.9736˚E</t>
  </si>
  <si>
    <t>34.2578˚N</t>
  </si>
  <si>
    <t>Seto Inland Sea (Z4)</t>
  </si>
  <si>
    <t>132.9150˚E</t>
  </si>
  <si>
    <t>34.2966˚N</t>
  </si>
  <si>
    <t>Seto Inland Sea (B3)</t>
  </si>
  <si>
    <t>132.8949˚E</t>
  </si>
  <si>
    <t>34.3246˚N</t>
  </si>
  <si>
    <t>Seto Inland Sea (B2)</t>
  </si>
  <si>
    <t>132.8959˚E</t>
  </si>
  <si>
    <t>34.3254˚N</t>
  </si>
  <si>
    <t>Seto Inland Sea (B1)</t>
  </si>
  <si>
    <t>132.9154˚E</t>
  </si>
  <si>
    <t>34.2967˚N</t>
  </si>
  <si>
    <t>Seto Inland Sea (Z3)</t>
  </si>
  <si>
    <t>132.8938˚E</t>
  </si>
  <si>
    <t>34.3238˚N</t>
  </si>
  <si>
    <t>Seto Inland Sea (Z2)</t>
  </si>
  <si>
    <t>132.8944˚E</t>
  </si>
  <si>
    <t>34.3242˚N</t>
  </si>
  <si>
    <t>Seto Inland Sea (Z1)</t>
  </si>
  <si>
    <t>Kobbefjord </t>
  </si>
  <si>
    <t>Artic</t>
  </si>
  <si>
    <t>Greenland</t>
  </si>
  <si>
    <t>Marbà, N., Krause-Jensen, D., Masqué, P., &amp; Duarte, C. M. (2018). Expanding Greenland seagrass meadows contribute new sediment carbon sinks. Scientific Reports, 8(1), 1-8.</t>
  </si>
  <si>
    <t>MD_075</t>
  </si>
  <si>
    <t>Kapisillit</t>
  </si>
  <si>
    <t>Ameralik</t>
  </si>
  <si>
    <t xml:space="preserve">Heterozostera chilensis </t>
  </si>
  <si>
    <t>Puerto Aldea - Chile</t>
  </si>
  <si>
    <t>Marbà, Ramajo, Prado unpublished</t>
  </si>
  <si>
    <t>CC_074</t>
  </si>
  <si>
    <t>June sampling period</t>
  </si>
  <si>
    <t>South Bay, Virginia</t>
  </si>
  <si>
    <t>Berg, P., et al., Dynamics of benthic metabolism, O2, and pCO2 in a temperate seagrass meadow. Limnology and Oceanography, 2019.</t>
  </si>
  <si>
    <t>LKE_073</t>
  </si>
  <si>
    <t>April sampling period</t>
  </si>
  <si>
    <t>Magalluf Bay, Mallorca Island</t>
  </si>
  <si>
    <t>Barrón, C., Duarte, C. M., Frankignoulle, M., &amp; Borges, A. V. (2006). Organic carbon metabolism and carbonate dynamics in a Mediterranean seagrass (Posidonia oceanica), meadow. Estuaries and Coasts, 29(3), 417-426.</t>
  </si>
  <si>
    <t>LKE_072</t>
  </si>
  <si>
    <t>Surface samples</t>
  </si>
  <si>
    <t>March - did not differentiate between the two species</t>
  </si>
  <si>
    <t>Tropical Eastern Pacific</t>
  </si>
  <si>
    <t>Costa Rica</t>
  </si>
  <si>
    <t>Samara Bay</t>
  </si>
  <si>
    <t>Samper-Villarreal, J., Moya-Ramírez, J., &amp; Cortés, J. (2022). First characterization of seagrasses at Sámara Bay, Pacific coast of Costa Rica. Aquatic Botany, 178, 103486.</t>
  </si>
  <si>
    <t>LKE_071</t>
  </si>
  <si>
    <t>August - did not differentiate between the two species</t>
  </si>
  <si>
    <t>March. Listed as Halodule beaudettei in the paper</t>
  </si>
  <si>
    <t>August</t>
  </si>
  <si>
    <t xml:space="preserve">March </t>
  </si>
  <si>
    <t>Halophila baillonii</t>
  </si>
  <si>
    <t>Bahía Matapalito</t>
  </si>
  <si>
    <t>Samper-Villarreal, J., Bolaños, R. C., Heidemeyer, M., Vargas, M. M., &amp; Vargas, R. M. (2020). Characterization of seagrasses at two new locations in the Eastern Tropical Pacific (El Jobo and Matapalito, Costa Rica). Aquatic botany, 165, 103237.</t>
  </si>
  <si>
    <t>LKE_070</t>
  </si>
  <si>
    <t>Biomass from Aug 17 sampling, soil from Dec 17 sampling</t>
  </si>
  <si>
    <t>Bahía El Jobo</t>
  </si>
  <si>
    <t>Golfo Dulce</t>
  </si>
  <si>
    <t>Samper-Villarreal, J., Bourg, A., Sibaja-Cordero, J. A., &amp; Cortés, J. (2014). Presence of a Halophila baillonii Asch.(Hydrocharitaceae) Seagrass Meadow and Associated Macrofauna on the Pacific Coast of Costa Rica1. Pacific Science, 68(3), 435-444.</t>
  </si>
  <si>
    <t>Samper‐Villarreal, J., Lovelock, C. E., Saunders, M. I., Roelfsema, C., &amp; Mumby, P. J. (2016). Organic carbon in seagrass sediments is influenced by seagrass canopy complexity, turbidity, wave height, and water depth. Limnology and Oceanography, 61(3), 938-952.</t>
  </si>
  <si>
    <t>LKE_069</t>
  </si>
  <si>
    <t>Halophila baillonii, Halodule wrightii</t>
  </si>
  <si>
    <t>Bahía Potrero</t>
  </si>
  <si>
    <t>Samper-Villarreal, J., Rojas-Ortega, G., Luis, V. A. J., &amp; Cortés, J. (2018). New sighting of seagrasses in the Eastern Tropical Pacific (Bahía Potrero, Costa Rica). Aquatic Botany, 151, 25-29.</t>
  </si>
  <si>
    <t>Golfito, Golfo Dulce</t>
  </si>
  <si>
    <t>Samper-Villarreal, J., &amp; Cortés, J. (2020). Seagrass characterization on the southern Pacific coast of Costa Rica: history, vegetation, and environment. Botanica Marina, 63(5), 429-438.</t>
  </si>
  <si>
    <t>LKE_068</t>
  </si>
  <si>
    <t>Refugio Animal, Golfo Dulce</t>
  </si>
  <si>
    <t>Playa Colibri, Golfo Dulce</t>
  </si>
  <si>
    <t>Puerto Jimenez, Golfo Dulce</t>
  </si>
  <si>
    <t>winter, site 6</t>
  </si>
  <si>
    <t>Zostera capensis</t>
  </si>
  <si>
    <t>Temperate Southern Africa</t>
  </si>
  <si>
    <t>South Africa</t>
  </si>
  <si>
    <t>Swartkops Estuary, Gqeberha</t>
  </si>
  <si>
    <t>Human, L. R., Els, J., Wasserman, J., &amp; Adams, J. B. (2022). Blue carbon and nutrient stocks in salt marsh and seagrass from an urban African estuary. Science of The Total Environment, 842, 156955.</t>
  </si>
  <si>
    <t>LKE_067</t>
  </si>
  <si>
    <t>winter, site 5</t>
  </si>
  <si>
    <t>winter, site 4</t>
  </si>
  <si>
    <t>winter, site 3</t>
  </si>
  <si>
    <t>winter, site 2</t>
  </si>
  <si>
    <t>winter, site 1</t>
  </si>
  <si>
    <t>summer, site 6</t>
  </si>
  <si>
    <t>summer, site 5</t>
  </si>
  <si>
    <t>summer, site 4</t>
  </si>
  <si>
    <t>summer, site 3</t>
  </si>
  <si>
    <t>summer, site 2</t>
  </si>
  <si>
    <t>summer, site 1</t>
  </si>
  <si>
    <t xml:space="preserve">Overall avg. </t>
  </si>
  <si>
    <t>winter avg.</t>
  </si>
  <si>
    <t>summer avg.</t>
  </si>
  <si>
    <t>Thalassia testudinum, Halodule wrightii, Syringodium filiforme, Halophila decipiens, Halophila engelmanni</t>
  </si>
  <si>
    <t>Florida Keys</t>
  </si>
  <si>
    <t>Howard, J. L., Lopes, C. C., Wilson, S. S., McGee-Absten, V., Carrión, C. I., &amp; Fourqurean, J. W. (2021). Decomposition Rates of Surficial and Buried Organic Matter and the Lability of Soil Carbon Stocks Across a Large Tropical Seagrass Landscape. Estuaries and Coasts, 44(3), 846-866.</t>
  </si>
  <si>
    <t>LKE_066</t>
  </si>
  <si>
    <t>Eastern Florida Bay</t>
  </si>
  <si>
    <t>Western Florida Bay</t>
  </si>
  <si>
    <t>Thalassia testudinum, Halodule wrightii</t>
  </si>
  <si>
    <t>Trout Cove</t>
  </si>
  <si>
    <t>Howard, J. L., Creed, J. C., Aguiar, M. V., &amp; Fourqurean, J. W. (2018). CO2 released by carbonate sediment production in some coastal areas may offset the benefits of seagrass “Blue Carbon” storage. Limnology and Oceanography, 63(1), 160-172.</t>
  </si>
  <si>
    <t>LKE_065</t>
  </si>
  <si>
    <t>Russell Bank</t>
  </si>
  <si>
    <t>Bob Allen Keys, Florida Bay</t>
  </si>
  <si>
    <t>Nine Mile Bank, Florida Bay</t>
  </si>
  <si>
    <t>Brazil</t>
  </si>
  <si>
    <t>Santa Cruz</t>
  </si>
  <si>
    <t>Halophila emarginata</t>
  </si>
  <si>
    <t>Vitoria</t>
  </si>
  <si>
    <t>Vila Velha</t>
  </si>
  <si>
    <t>Praia dos Ossos</t>
  </si>
  <si>
    <t>Paraia da Ferradura</t>
  </si>
  <si>
    <t>Manguinhos</t>
  </si>
  <si>
    <t>Ilha do Japones - site 2</t>
  </si>
  <si>
    <t>Ilha do Japones - site 1</t>
  </si>
  <si>
    <t>Arraial do Cabo</t>
  </si>
  <si>
    <t>Urca</t>
  </si>
  <si>
    <t>Ilha Grande - site 2</t>
  </si>
  <si>
    <t>Ilha Grande - site 1</t>
  </si>
  <si>
    <t>Bracui - site 2</t>
  </si>
  <si>
    <t>Bracui - site 1</t>
  </si>
  <si>
    <t>Predominantly Thalassia testudinum interspersed with Halodule wrightii</t>
  </si>
  <si>
    <t>Site 5 (Bird perch), Cross Bank, Florida Bay</t>
  </si>
  <si>
    <t>Howard, J. L., Perez, A., Lopes, C. C., &amp; Fourqurean, J. W. (2016). Fertilization changes seagrass community structure but not blue carbon storage: results from a 30-year field experiment. Estuaries and Coasts, 39(5), 1422-1434.</t>
  </si>
  <si>
    <t>LKE_064</t>
  </si>
  <si>
    <t>Site 5 (control), Cross Bank, Florida Bay</t>
  </si>
  <si>
    <t>Site 4 (Bird perch), Cross Bank, Florida Bay</t>
  </si>
  <si>
    <t>Site 4 (control), Cross Bank, Florida Bay</t>
  </si>
  <si>
    <t>Site 3 (Bird perch), Cross Bank, Florida Bay</t>
  </si>
  <si>
    <t>Site 3 (control), Cross Bank, Florida Bay</t>
  </si>
  <si>
    <t>Site 2 (Bird perch), Cross Bank, Florida Bay</t>
  </si>
  <si>
    <t>Site 2 (control), Cross Bank, Florida Bay</t>
  </si>
  <si>
    <t>Site 1 (Bird perch), Cross Bank, Florida Bay</t>
  </si>
  <si>
    <t>Site 1 (control), Cross Bank, Florida Bay</t>
  </si>
  <si>
    <t>3-6cm (3 cm depth of core)</t>
  </si>
  <si>
    <t>Site 18</t>
  </si>
  <si>
    <t>Oreska, M. P., Wilkinson, G. M., McGlathery, K. J., Bost, M., &amp; McKee, B. A. (2018). Non‐seagrass carbon contributions to seagrass sediment blue carbon. Limnology and Oceanography, 63(S1), S3-S18.</t>
  </si>
  <si>
    <t>LKE_063</t>
  </si>
  <si>
    <t>Site 17</t>
  </si>
  <si>
    <t>Site 16</t>
  </si>
  <si>
    <t>Site 15</t>
  </si>
  <si>
    <t>Mozambique</t>
  </si>
  <si>
    <t>Southern Bay, Inhaca Island</t>
  </si>
  <si>
    <t>Martins, A.R.O. and S.O. Bandeira, Biomass distribution and leaf nutrient concentrations and resorption of Thalassia hemprichii at Inhaca Island, Mozambique. South African Journal of Botany, 2001.</t>
  </si>
  <si>
    <t>LKE_062</t>
  </si>
  <si>
    <t>Northern Bay, Inhaca Island</t>
  </si>
  <si>
    <t>SOC extrapolated to 1m</t>
  </si>
  <si>
    <t>bare sediment</t>
  </si>
  <si>
    <t>S2, Al Kharar</t>
  </si>
  <si>
    <t>Burkholz, C., Garcias-Bonet, N., &amp; Duarte, C. M. (2020). Warming enhances carbon dioxide and methane fluxes from Red Sea seagrass (Halophila stipulacea) sediments. Biogeosciences, 17(7), 1717-1730.</t>
  </si>
  <si>
    <t>LKE_060</t>
  </si>
  <si>
    <t>vegetated sediment</t>
  </si>
  <si>
    <t>Halophila stipulacea</t>
  </si>
  <si>
    <t>S1, Al Kharar</t>
  </si>
  <si>
    <t>Thalassia testudinum, Halodule wrightii, Syringodium filiforme</t>
  </si>
  <si>
    <t>Sprigger Bank, Florida Bay</t>
  </si>
  <si>
    <t>Armitage, A. and J. Fourqurean, Carbon storage in seagrass soils: long-term nutrient history exceeds the effects of near-term nutrient enrichment. Biogeosciences, 2016.</t>
  </si>
  <si>
    <t>LKE_059</t>
  </si>
  <si>
    <t>Rabbit Key, Florida Bay</t>
  </si>
  <si>
    <t>South Nest Key, Florida Bay</t>
  </si>
  <si>
    <t>Duck Key, Florida Bay</t>
  </si>
  <si>
    <t>C4, Libong Island, Trang</t>
  </si>
  <si>
    <t>Stankovic, M., Hayashizaki, K. I., Tuntiprapas, P., Rattanachot, E., &amp; Prathep, A. (2021). Two decades of seagrass area change: Organic carbon sources and stock. Marine Pollution Bulletin, 163, 111913.</t>
  </si>
  <si>
    <t>LKE_058</t>
  </si>
  <si>
    <t>DBD and C stocks estimated using equation</t>
  </si>
  <si>
    <t>C3, Libong Island, Trang</t>
  </si>
  <si>
    <t>C2, Libong Island, Trang</t>
  </si>
  <si>
    <t>Stankovic, M., Tantipisanuh, N., &amp; Prathep, A. (2018). Carbon storage in seagrass ecosystems along the Andaman coast of Thailand. Botanica Marina, 61(5), 429-440.</t>
  </si>
  <si>
    <t>C1, Libong Island, Trang</t>
  </si>
  <si>
    <t>Barranglompo Island, South Sulawesi Province</t>
  </si>
  <si>
    <t>Mashoreng, S., et al., Changes in seagrass carbon stock: Implications of decreasing area and percentage cover of seagrass beds in Barranglompo Island, Spermonde archipelago, South Sulawesi, Indonesia. IOP Conference Series: Earth and Environmental Science, 2021.</t>
  </si>
  <si>
    <t>LKE_057</t>
  </si>
  <si>
    <t>Kenya</t>
  </si>
  <si>
    <t>Gazi Bay</t>
  </si>
  <si>
    <t>Harcourt, W.D., R.A. Briers, and M. Huxham, The thin(ning) green line? Investigating changes in Kenya’s seagrass coverage. Biology Letters, 2018.</t>
  </si>
  <si>
    <t>LKE_056</t>
  </si>
  <si>
    <t>Halophila ovalis, Halodule uninervis, Enhalus acroides</t>
  </si>
  <si>
    <t>110°22'34.40"E</t>
  </si>
  <si>
    <t>Meilan District (Haikou), Li'an Harbor (Lingshui), Xincun Harbor (Lingshui), Haitou village (Wenchang); Hainan</t>
  </si>
  <si>
    <t>Gao, T., Ding, D., Guan, W., &amp; Liao, B. (2018). Carbon stocks of coastal wetland ecosystems on Hainan Island, China. Polish Journal of Environmental Studies, 27(3), 1061-1069.</t>
  </si>
  <si>
    <t>Fu, C., Li, Y., Zeng, L., Zhang, H., Tu, C., Zhou, Q., Xiong, K., Wu, J., Duarte, C.M., Christie, P. and Luo, Y., 2021. Stocks and losses of soil organic carbon from Chinese vegetated coastal habitats. Global Change Biology, 27(1), pp.202-214.</t>
  </si>
  <si>
    <t>LKE_055</t>
  </si>
  <si>
    <t>Zhenzhu Bay (Guiming), Guangxi</t>
  </si>
  <si>
    <t xml:space="preserve">Li, M. (2018). Carbon storage in the seagrass sediments of Guangxi. China. Nanning Normal University, Master Dissertation. (in Chinese). </t>
  </si>
  <si>
    <t>Zhenzhu Bay (Jiaodong), Guangxi</t>
  </si>
  <si>
    <t>Lianzhou Bay, Guangxi</t>
  </si>
  <si>
    <t>Zulin, Guangxi</t>
  </si>
  <si>
    <t>Lingshui Bay, Hainan</t>
  </si>
  <si>
    <t>Gangdong Village, Hainan</t>
  </si>
  <si>
    <t>Zhenzhu Bay, Guangxi</t>
  </si>
  <si>
    <t>Shabei, Guangxi</t>
  </si>
  <si>
    <t>Liusha Bay, Guangdong</t>
  </si>
  <si>
    <t>Qingdao Bay, Shandong</t>
  </si>
  <si>
    <t>Swan Lake, Shandong</t>
  </si>
  <si>
    <t>Fisherman Wharf, Shandong_2</t>
  </si>
  <si>
    <t>Fisherman Wharf, Shandong</t>
  </si>
  <si>
    <t>Yellow River Delta, Shandong</t>
  </si>
  <si>
    <t>Long Island, Hebei</t>
  </si>
  <si>
    <t>Zhangzi Island, Liaoning</t>
  </si>
  <si>
    <t>Outer part of the meadow (natural/intact)</t>
  </si>
  <si>
    <t>South Bay</t>
  </si>
  <si>
    <t>Aoki, L. R., McGlathery, K. J., Wiberg, P. L., Oreska, M. P., Berger, A. C., Berg, P., &amp; Orth, R. J. (2021). Seagrass recovery following marine heat wave influences sediment carbon stocks. Frontiers in Marine Science, 7, 1170.</t>
  </si>
  <si>
    <t>CC_054</t>
  </si>
  <si>
    <t>Inner part of the meadow (natural/intact)</t>
  </si>
  <si>
    <t>10 year old restored site</t>
  </si>
  <si>
    <t>Greiner, J. T., McGlathery, K. J., Gunnell, J., &amp; McKee, B. A. (2013). Seagrass restoration enhances “blue carbon” sequestration in coastal waters. PloS one, 8(8), e72469.</t>
  </si>
  <si>
    <t>CC_053</t>
  </si>
  <si>
    <t>4 year old restored site</t>
  </si>
  <si>
    <t>Hog Island, Virginia</t>
  </si>
  <si>
    <t>Unguja Island, Zanzibar</t>
  </si>
  <si>
    <t>Belshe, E.F., Hoeijmakers, D., Herran, N., Mtolera, M. and Teichberg, M., 2018. Seagrass community-level controls over organic carbon storage are constrained by geophysical attributes within meadows of Zanzibar, Tanzania. Biogeosciences, 15(14), pp.4609-4626.</t>
  </si>
  <si>
    <t>Ruiz-Fernández, A. C., Sanchez-Cabeza, J. A., Cuéllar-Martínez, T., Pérez-Bernal, L. H., Carnero-Bravo, V., Ávila, E., &amp; Cardoso-Mohedano, J. G. (2020). Increasing salinization and organic carbon burial rates in seagrass meadows from an anthropogenically-modified coastal lagoon in southern Gulf of Mexico. Estuarine, Coastal and Shelf Science, 242, 106843.</t>
  </si>
  <si>
    <t>LKE_052</t>
  </si>
  <si>
    <t>Cusack, M., Saderne, V., Arias-Ortiz, A., Masque, P., Krishnakumar, P.K., Rabaoui, L., Qurban, M.A., Qasem, A.M., Prihartato, P., Loughland, R.A. and Elyas, A.A., 2018. Organic carbon sequestration and storage in vegetated coastal habitats along the western coast of the Arabian Gulf. Environmental Research Letters, 13(7), p.074007.</t>
  </si>
  <si>
    <t>Central Red Sea</t>
  </si>
  <si>
    <t>Singapore</t>
  </si>
  <si>
    <t>Chek Jawa</t>
  </si>
  <si>
    <t>Phang, V. X., Chou, L. M., &amp; Friess, D. A. (2015). Ecosystem carbon stocks across a tropical intertidal habitat mosaic of mangrove forest, seagrass meadow, mudflat and sandbar. Earth Surface Processes and Landforms, 40(10), 1387-1400.</t>
  </si>
  <si>
    <t xml:space="preserve">Numerous sites acxross Indonesia </t>
  </si>
  <si>
    <t>Indonesia coastal wetlands</t>
  </si>
  <si>
    <t>Alongi, D.M., Murdiyarso, D., Fourqurean, J.W., Kauffman, J.B., Hutahaean, A., Crooks, S., Lovelock, C.E., Howard, J., Herr, D., Fortes, M. and Pidgeon, E., 2016. Indonesia’s blue carbon: a globally significant and vulnerable sink for seagrass and mangrove carbon. Wetlands Ecology and Management, 24(1), pp.3-13.</t>
  </si>
  <si>
    <t>Coffs Harbour</t>
  </si>
  <si>
    <t>Brown, D.R., Conrad, S., Akkerman, K., Fairfax, S., Fredericks, J., Hanrio, E., Sanders, L.M., Scott, E., Skillington, A., Tucker, J. and van Santen, M.L., 2016. Seagrass, mangrove and saltmarsh sedimentary carbon stocks in an urban estuary; Coffs Harbour, Australia. Regional Studies in Marine Science, 8, pp.1-6.</t>
  </si>
  <si>
    <t>Jervis Bay</t>
  </si>
  <si>
    <t>Macreadie, P. I., Trevathan-Tackett, S. M., Skilbeck, C. G., Sanderman, J., Curlevski, N., Jacobsen, G., &amp; Seymour, J. R. (2015). Losses and recovery of organic carbon from a seagrass ecosystem following disturbance. Proceedings of the Royal Society B: Biological Sciences, 282(1817), 20151537.</t>
  </si>
  <si>
    <t>Shark Bay</t>
  </si>
  <si>
    <t>Fourqurean, J. W., Kendrick, G. A., Collins, L. S., Chambers, R. M., &amp; Vanderklift, M. A. (2012). Carbon, nitrogen and phosphorus storage in subtropical seagrass meadows: examples from Florida Bay and Shark Bay. Marine and Freshwater Research, 63(11), 967-983.</t>
  </si>
  <si>
    <t>These are bioregion specific - remove from analysis</t>
  </si>
  <si>
    <t>South Australia</t>
  </si>
  <si>
    <t>Mediterranean</t>
  </si>
  <si>
    <t>South Atlantic</t>
  </si>
  <si>
    <t>Tropical Western Atlantic</t>
  </si>
  <si>
    <t>Thorhaug, A. L., Poulos, H. M., López-Portillo, J., Barr, J., Lara-Domínguez, A. L., Ku, T. C., &amp; Berlyn, G. P. (2019). Gulf of Mexico estuarine blue carbon stock, extent and flux: Mangroves, marshes, and seagrasses: A North American hotspot. Science of the total environment, 653, 1253-1261.</t>
  </si>
  <si>
    <t>Clayoquot Sound</t>
  </si>
  <si>
    <t>LTLD3, La Deseada Creek, northern Terminos Lagoon</t>
  </si>
  <si>
    <t>LTLD2, La Deseada Creek, northern Terminos Lagoon</t>
  </si>
  <si>
    <t>Syringodium filiforme</t>
  </si>
  <si>
    <t>LTLD1, La Deseada Creek, northern Terminos Lagoon</t>
  </si>
  <si>
    <t>Boambee Creek 3, New South Wales</t>
  </si>
  <si>
    <t>Cacho, C.V., et al., Local geomorphological gradients affect sedimentary organic carbon storage: A Blue Carbon case study from sub-tropical Australia. Regional Studies in Marine Science, 2021.</t>
  </si>
  <si>
    <t>LKE_051</t>
  </si>
  <si>
    <t>Boambee Creek 2, New South Wales</t>
  </si>
  <si>
    <t>Boambee Creek 1, New South Wales</t>
  </si>
  <si>
    <t>Coffs Creek 3, New South Wales</t>
  </si>
  <si>
    <t>Coffs Creek 2, New South Wales</t>
  </si>
  <si>
    <t>Coffs Creek 1, New South Wales</t>
  </si>
  <si>
    <t>Wooli River 3, New South Wales</t>
  </si>
  <si>
    <t>Wooli River 2, New South Wales</t>
  </si>
  <si>
    <t>Wooli River 1, New South Wales</t>
  </si>
  <si>
    <t>Sites from northern Australia - (Shark Bay, Pilbara, Kimberley, and GBR)</t>
  </si>
  <si>
    <t>Collier, C.J., Langlois, L.M., McMahon, K.M., Udy, J., Rasheed, M., Lawrence, E., Carter, A.B., Fraser, M.W. and McKenzie, L.J., 2021. What lies beneath: Predicting seagrass below-ground biomass from above-ground biomass, environmental conditions and seagrass community composition. Ecological Indicators, 121, p.107156.</t>
  </si>
  <si>
    <t>LKE_050</t>
  </si>
  <si>
    <t>Amphibolis sp.</t>
  </si>
  <si>
    <t>Amphibolis antarctica</t>
  </si>
  <si>
    <t>Cymodocea angustata</t>
  </si>
  <si>
    <t>Halophila spinulosa</t>
  </si>
  <si>
    <t>Halophila tricostata</t>
  </si>
  <si>
    <t>Adelaide Metropolitan Coast, South Australia</t>
  </si>
  <si>
    <t>Tanner, J. E., McSkimming, C., Russell, B. D., &amp; Connell, S. D. (2021). Rapid restoration of belowground structure and fauna of a seagrass habitat. Restoration Ecology, 29(1), e13289.</t>
  </si>
  <si>
    <t>Reyes, A. G. B., Vergara, M. C. S., Blanco, A. C., &amp; Salmo III, S. G. (2022). Seagrass biomass and sediment carbon in conserved and disturbed seascape. Ecological Research, 37(1), 67-79.</t>
  </si>
  <si>
    <t>LKE_049</t>
  </si>
  <si>
    <t>Pearl Bay, Guangxi</t>
  </si>
  <si>
    <t>Su, Z., Qiu, G., Fan, H., &amp; Fang, C. (2020). Seagrass beds store less carbon but support more macrobenthos than mangrove forests. Marine Environmental Research, 162, 105162.</t>
  </si>
  <si>
    <t xml:space="preserve">Upper range </t>
  </si>
  <si>
    <t>Moreton Bay, SE Queensland</t>
  </si>
  <si>
    <t>upper range</t>
  </si>
  <si>
    <t>Terminos Lagoon, Gulf of Mexico</t>
  </si>
  <si>
    <t>lower range</t>
  </si>
  <si>
    <t>Sungai Pulai Estuary, Johor</t>
  </si>
  <si>
    <t>Rozaimi, M., Fairoz, M., Hakimi, T. M., Hamdan, N. H., Omar, R., Ali, M. M., &amp; Tahirin, S. A. (2017). Carbon stores from a tropical seagrass meadow in the midst of anthropogenic disturbance. Marine pollution bulletin, 119(2), 253-260.</t>
  </si>
  <si>
    <t>Albany, Western Australia</t>
  </si>
  <si>
    <t>Rozaimi, M., Lavery, P. S., Serrano, O., &amp; Kyrwood, D. (2016). Long-term carbon storage and its recent loss in an estuarine Posidonia australis meadow (Albany, Western Australia). Estuarine, Coastal and Shelf Science, 171, 58-65.</t>
  </si>
  <si>
    <t xml:space="preserve">Port Curtis, Pelican Banks </t>
  </si>
  <si>
    <t>Ricart, A. M., York, P. H., Bryant, C. V., Rasheed, M. A., Ierodiaconou, D., &amp; Macreadie, P. I. (2020). High variability of Blue Carbon storage in seagrass meadows at the estuary scale. Scientific Reports, 10(1), 1-12.</t>
  </si>
  <si>
    <t>Marine Poton Bako</t>
  </si>
  <si>
    <t>RAHMAN, F. A., QAYIM, I., &amp; WARDIATNO, Y. (2018). Carbon storage variability in seagrass meadows of Marine Poton Bako, East Lombok, West Nusa Tenggara, Indonesia. Biodiversitas Journal of Biological Diversity, 19(5), 1626-1631.</t>
  </si>
  <si>
    <t>Spermonde Island</t>
  </si>
  <si>
    <t>Rahayu, Y. P., Solihuddin, T., Kusumaningtyas, M. A., Afi Ati, R. N., Salim, H. L., Rixen, T., &amp; Hutahaean, A. A. (2019). The sources of organic matter in seagrass sediments and their contribution to carbon stocks in the Spermonde Islands, Indonesia. Aquatic Geochemistry, 25(3), 161-178.</t>
  </si>
  <si>
    <t>Andaman and Nicobar Islands</t>
  </si>
  <si>
    <t>Mishra, A. K., &amp; Apte, D. (2020). Ecological connectivity with mangroves influences tropical seagrass population longevity and meadow traits within an island ecosystem. Marine Ecology Progress Series, 644, 47-63.</t>
  </si>
  <si>
    <t>Philippines</t>
  </si>
  <si>
    <t>Ulugan Bay</t>
  </si>
  <si>
    <t>Marbà, N., Duarte, C. M., Terrados, J., Halun, Z., Gacia, E., &amp; Fortes, M. D. (2010). Effects of seagrass rhizospheres on sediment redox conditions in SE Asian coastal ecosystems. Estuaries and Coasts, 33(1), 107-117.</t>
  </si>
  <si>
    <t>Nha Trang</t>
  </si>
  <si>
    <t>Ha Long Bay</t>
  </si>
  <si>
    <t>Bolinao</t>
  </si>
  <si>
    <t>Quintana Roo, Mexican Caribbean</t>
  </si>
  <si>
    <t>López-Mendoza, P. G., Ruiz-Fernández, A. C., Sanchez-Cabeza, J. A., van Tussenbroek, B. I., Cuellar-Martinez, T., &amp; Pérez-Bernal, L. H. (2020). Temporal trends of organic carbon accumulation in seagrass meadows from the northern Mexican Caribbean. Catena, 194, 104645.</t>
  </si>
  <si>
    <t>Australia, 17 sites</t>
  </si>
  <si>
    <t>Lavery, P. S., Mateo, M. Á., Serrano, O., &amp; Rozaimi, M. (2013). Variability in the carbon storage of seagrass habitats and its implications for global estimates of blue carbon ecosystem service. PloS one, 8(9), e73748.</t>
  </si>
  <si>
    <t>C stocks of natural/intact seagrass beds</t>
  </si>
  <si>
    <t>False Bay, South Australia</t>
  </si>
  <si>
    <t>Lafratta, A., Serrano, O., Masqué, P., Mateo, M. A., Fernandes, M., Gaylard, S., &amp; Lavery, P. S. (2020). Challenges to select suitable habitats and demonstrate ‘additionality’in Blue Carbon projects: A seagrass case study. Ocean &amp; Coastal Management, 197, 105295.</t>
  </si>
  <si>
    <t>Juma, G. A., Magana, A. M., Michael, G. N., &amp; Kairo, J. G. (2020). Variation in seagrass carbon stocks between tropical estuarine and marine mangrove-fringed creeks. Frontiers in Marine Science, 7, 696.</t>
  </si>
  <si>
    <t>Florida Bay and Florida Keys</t>
  </si>
  <si>
    <t>Colombia</t>
  </si>
  <si>
    <t>San Andres Island</t>
  </si>
  <si>
    <t>Guerra-Vargas, L. A., Gillis, L. G., &amp; Mancera-Pineda, J. E. (2020). Stronger together: do coral reefs enhance seagrass meadows “blue carbon” potential?. Frontiers in Marine Science, 628.</t>
  </si>
  <si>
    <t>Githaiga, M. N., Kairo, J. G., Gilpin, L., &amp; Huxham, M. (2017). Carbon storage in the seagrass meadows of Gazi Bay, Kenya. PloS one, 12(5), e0177001.</t>
  </si>
  <si>
    <t>Fortes, M.D., Go, G.A., Bolisay, K., Nakaoka, M., Uy, W.H., Lopez, M.R., Leopardas, V., Leriorato, J., Pantallano, A., Paciencia, F.J. and Watai, M., 2012, July. Seagrass response to mariculture-induced physico-chemical gradients in Bolinao, northwestern Philippines. In Proc 12th Int Coral Reef Symp (pp. 9-13).</t>
  </si>
  <si>
    <t>Abu Dhabi</t>
  </si>
  <si>
    <t>Campbell, J. E., Lacey, E. A., Decker, R. A., Crooks, S., &amp; Fourqurean, J. W. (2015). Carbon storage in seagrass beds of Abu Dhabi, United Arab emirates. Estuaries and Coasts, 38(1), 242-251.</t>
  </si>
  <si>
    <t>Tairua Estuary</t>
  </si>
  <si>
    <t>Bulmer, R. H., Stephenson, F., Jones, H. F., Townsend, M., Hillman, J. R., Schwendenmann, L., &amp; Lundquist, C. J. (2020). Blue carbon stocks and cross-habitat subsidies. Frontiers in Marine Science, 380.</t>
  </si>
  <si>
    <t>Rottnest Island Marine Park</t>
  </si>
  <si>
    <t>Bedulli, C., Lavery, P. S., Harvey, M., Duarte, C. M., &amp; Serrano, O. (2020). Contribution of seagrass blue carbon toward carbon neutral policies in a touristic and environmentally-friendly island. Frontiers in Marine Science, 7, 1.</t>
  </si>
  <si>
    <t>Arney, R. N., Shepherd, A. K., Alexander, H. D., &amp; Rahman, A. F. (2021). Soil carbon and nitrogen storage in natural and prop-scarred Thalassia testudinum seagrass meadows. Estuaries and Coasts, 44(1), 178-188.</t>
  </si>
  <si>
    <t>Shark Bay, Western Australia</t>
  </si>
  <si>
    <t>Arias-Ortiz, A., Serrano, O., Masqué, P., Lavery, P.S., Mueller, U., Kendrick, G.A., Rozaimi, M., Esteban, A., Fourqurean, J.W., Marbà, N.J.N.C.C. and Mateo, M.A., 2018. A marine heatwave drives massive losses from the world’s largest seagrass carbon stocks. Nature Climate Change, 8(4), pp.338-344.</t>
  </si>
  <si>
    <t>Distrubed site</t>
  </si>
  <si>
    <t>Oyon Bay (RA)</t>
  </si>
  <si>
    <t>Oyon Bay (AC)</t>
  </si>
  <si>
    <t>Oyon Bay (CP)</t>
  </si>
  <si>
    <t>Ea, Cr, Hp, Si species</t>
  </si>
  <si>
    <t>Oyon Bay (MF)</t>
  </si>
  <si>
    <t>Oyon Bay (CR)</t>
  </si>
  <si>
    <t>Oyon Bay (SM)</t>
  </si>
  <si>
    <t>Seagrasses were: Cr, Ea, Th)</t>
  </si>
  <si>
    <t>Pahang Island</t>
  </si>
  <si>
    <t>Astuty, I. S., &amp; Wicaksono, P. (2019, November). Seagrass species composition and above-ground carbon stock mapping in Parang Island using Planetscope image. In Sixth Geoinformation Science Symposium (Vol. 11311, pp. 11-20). SPIE.</t>
  </si>
  <si>
    <t>LKE_048</t>
  </si>
  <si>
    <t>Tanah Merah</t>
  </si>
  <si>
    <t>Alemu, J. B., Yaakub, S. M., Yando, E. S., San Lau, R. Y., Lim, C. C., Puah, J. Y., &amp; Friess, D. A. (2022). Geomorphic gradients in shallow seagrass carbon stocks. Estuarine, Coastal and Shelf Science, 265, 107681.</t>
  </si>
  <si>
    <t>LKE_047</t>
  </si>
  <si>
    <t>SJI Jetty</t>
  </si>
  <si>
    <t>Pulau Semakau</t>
  </si>
  <si>
    <t>Labrador Nature Reserve</t>
  </si>
  <si>
    <t>Eagle Bay</t>
  </si>
  <si>
    <t>Cyrene Reef</t>
  </si>
  <si>
    <t>Chek Jawa - inner meadow</t>
  </si>
  <si>
    <t>Chek Jawa - outer meadow</t>
  </si>
  <si>
    <t>Changi Beach</t>
  </si>
  <si>
    <t>Grain size is in the Phi scale - need to convert to mm</t>
  </si>
  <si>
    <t>Bendera Bay</t>
  </si>
  <si>
    <t>Vaucluse Shores, Chesapeake Bay, Virginia</t>
  </si>
  <si>
    <t>Kenworthy, J. W., &amp; Thayer, G. W. (1984). Production and decomposition of the roots and rhizomes of seagrasses, Zostera marina and Thalassia testudinum, in temperate and subtropical marine ecosystems. Bulletin of Marine Science, 35(3), 364-379.</t>
  </si>
  <si>
    <t>CC_045</t>
  </si>
  <si>
    <t>Back Sound, North Carolina</t>
  </si>
  <si>
    <t>Inhambane</t>
  </si>
  <si>
    <t>Gullström, M., Dahl, M., Lindén, O., Vorhies, F., Forsberg, S., Ismail, R. O., &amp; Björk, M. (2021). Coastal blue carbon stocks in Tanzania and Mozambique: support for climate adaptation and mitigation actions.</t>
  </si>
  <si>
    <t>CC_041</t>
  </si>
  <si>
    <t>Bazaruto</t>
  </si>
  <si>
    <t>Mtwara</t>
  </si>
  <si>
    <t>Mafia Island</t>
  </si>
  <si>
    <t>Zanzibar</t>
  </si>
  <si>
    <t>Inhaca</t>
  </si>
  <si>
    <t>Lindi</t>
  </si>
  <si>
    <t>Dar es salaam</t>
  </si>
  <si>
    <t>Maputo City</t>
  </si>
  <si>
    <t>Pwani</t>
  </si>
  <si>
    <t>Gullström, M., Lyimo, L.D., Dahl, M., Samuelsson, G.S., Eggertsen, M., Anderberg, E., Rasmusson, L.M., Linderholm, H.W., Knudby, A., Bandeira, S. and Nordlund, L.M., 2018. Blue carbon storage in tropical seagrass meadows relates to carbonate stock dynamics, plant–sediment processes, and landscape context: insights from the western Indian Ocean. Ecosystems, 21(3), pp.551-566.</t>
  </si>
  <si>
    <t>CC_040</t>
  </si>
  <si>
    <t>Madagascar</t>
  </si>
  <si>
    <t>Tsimipaika Bay, North Madagascar</t>
  </si>
  <si>
    <t>Asplund, M.E., Dahl, M., Ismail, R.O., Arias-Ortiz, A., Deyanova, D., Franco, J.N., Hammar, L., Hoamby, A.I., Linderholm, H.W., Lyimo, L.D. and Perry, D., 2021. Dynamics and fate of blue carbon in a mangrove–seagrass seascape: influence of landscape configuration and land-use change. Landscape Ecology, 36(5), pp.1489-1509.</t>
  </si>
  <si>
    <t>CC_039</t>
  </si>
  <si>
    <t>Winter</t>
  </si>
  <si>
    <t>Inhaca Island, Mozambique</t>
  </si>
  <si>
    <t>de Boer, W. F. (2000). Biomass dynamics of seagrasses and the role of mangrove and seagrass vegetation as different nutrient sources for an intertidal ecosystem. Aquatic Botany, 66(3), 225-239.</t>
  </si>
  <si>
    <t>CC_038</t>
  </si>
  <si>
    <t>Summer</t>
  </si>
  <si>
    <t>71.64W</t>
  </si>
  <si>
    <t>41.37N</t>
  </si>
  <si>
    <t>Charlestown, RI</t>
  </si>
  <si>
    <t>Novak, A.B., Pelletier, M.C., Colarusso, P., Simpson, J., Gutierrez, M.N., Arias-Ortiz, A., Charpentier, M., Masque, P. and Vella, P., 2020. Factors influencing carbon stocks and accumulation rates in eelgrass meadows across New England, USA. Estuaries and Coasts, 43(8), pp.2076-2091.</t>
  </si>
  <si>
    <t>HK_037</t>
  </si>
  <si>
    <t>70.6W</t>
  </si>
  <si>
    <t>41.46N</t>
  </si>
  <si>
    <t>Martha’s Vineyard, MA</t>
  </si>
  <si>
    <t>71.32W</t>
  </si>
  <si>
    <t>41.58N</t>
  </si>
  <si>
    <t>Prudence Island, RI</t>
  </si>
  <si>
    <t>70.65W</t>
  </si>
  <si>
    <t>41.61N</t>
  </si>
  <si>
    <t>W. Falmouth, MA</t>
  </si>
  <si>
    <t>69.95W</t>
  </si>
  <si>
    <t>41.75N</t>
  </si>
  <si>
    <t>Orleans, MA</t>
  </si>
  <si>
    <t>70.78W</t>
  </si>
  <si>
    <t>42.25N</t>
  </si>
  <si>
    <t>Cohasset, MA</t>
  </si>
  <si>
    <t>70.92W</t>
  </si>
  <si>
    <t>42.42N</t>
  </si>
  <si>
    <t>Nahant, MA</t>
  </si>
  <si>
    <t>70.66W</t>
  </si>
  <si>
    <t>42.6N</t>
  </si>
  <si>
    <t>Gloucester, MA</t>
  </si>
  <si>
    <t>%silt+clay in top 5cm of ssediment</t>
  </si>
  <si>
    <t>70.88W</t>
  </si>
  <si>
    <t>43.07N</t>
  </si>
  <si>
    <t>Great Bay, NH</t>
  </si>
  <si>
    <t>70.24W</t>
  </si>
  <si>
    <t>43.67N</t>
  </si>
  <si>
    <t>Portland, ME</t>
  </si>
  <si>
    <t>Includes seagrass and unvegeated comparisons for each site, see CN sheet</t>
  </si>
  <si>
    <t>Beralas Pasir Island</t>
  </si>
  <si>
    <t xml:space="preserve">Nugraha, A. H., Kawaroe, M., Srimariana, E. S., Jaya, I., Apdillah, D., &amp; Deswati, S. R. (2019, May). Carbon storage in seagrass meadow of Teluk Bakau–Bintan Island. In IOP Conference Series: Earth and Environmental Science (Vol. 278, No. 1, p. 012051). IOP Publishing. https://iopscience.iop.org/article/10.1088/1755-1315/278/1/012051/meta </t>
  </si>
  <si>
    <t>HK_36</t>
  </si>
  <si>
    <t>Bintan Island</t>
  </si>
  <si>
    <t>Z.japonica + Halophila beccarii</t>
  </si>
  <si>
    <t>Boao  Hainan Island</t>
  </si>
  <si>
    <t>Meng, W., Feagin, R. A., Hu, B., He, M., &amp; Li, H. (2019). The spatial distribution of blue carbon in the coastal wetlands of China. Estuarine, Coastal and Shelf Science, 222, 13-20</t>
  </si>
  <si>
    <t>Jiang, Z., Liu,S., Zhang,J., Zhao,C., Wu, Y., Yu, S., Zhang,X., Huang,C., Huang,X., Kumar,M.,2017 Newly discovered seagrass beds and their potential for blue carbon in the coastal seas of Hainan Island, South China Sea. Marine Pollution Bulletin,125,1–2,513-521,https://doi.org/10.1016/j.marpolbul.2017.07.066.</t>
  </si>
  <si>
    <t>HK_035</t>
  </si>
  <si>
    <t>Halodule pinifolia + H. ovalis</t>
  </si>
  <si>
    <t>Yingge Hainan Island</t>
  </si>
  <si>
    <t>R.brevipedunculata+ H.ovalis</t>
  </si>
  <si>
    <t>Xinlong  Hainan Island</t>
  </si>
  <si>
    <t>Yangpu Hainan Island</t>
  </si>
  <si>
    <t>H. ovalis</t>
  </si>
  <si>
    <t>Huanglong Hainan Island</t>
  </si>
  <si>
    <t>T. hemprichii</t>
  </si>
  <si>
    <t>Baocai Hainan Island</t>
  </si>
  <si>
    <t>Have added silt and clay % together for this value.</t>
  </si>
  <si>
    <t>H. ovalis + H. uninervis</t>
  </si>
  <si>
    <t>Hongpai Hainan Island</t>
  </si>
  <si>
    <t>Reference given is Meng et al 2019 for the stocks, but all data retrieved from the secondary ref Jiang et al2019</t>
  </si>
  <si>
    <t>Donshui Hainan Island</t>
  </si>
  <si>
    <t>Mairetahi Creek</t>
  </si>
  <si>
    <t>Mairetahi Creek, Kaipara Harbour</t>
  </si>
  <si>
    <t>Drylie, T. P., Lohrer, A. M., Needham, H. R., Bulmer, R. H., &amp; Pilditch, C. A. (2018). Benthic primary production in emerged intertidal habitats provides resilience to high water column turbidity. Journal of sea research, 142, 101-112.</t>
  </si>
  <si>
    <t>CC_033</t>
  </si>
  <si>
    <t>Kakaraia Flat</t>
  </si>
  <si>
    <t>Kakaraia Flat, Kaipara Harbour</t>
  </si>
  <si>
    <t>Tapora Bank</t>
  </si>
  <si>
    <t>Tapora Bank, Kaipara Harbour</t>
  </si>
  <si>
    <t>Biomass</t>
  </si>
  <si>
    <t>Pokemon Beach, Karimunjawa</t>
  </si>
  <si>
    <t>Ramadona, D. N., Ain, C., Febrianto, S., &amp; Latifah, N. (2021). POTENSI SIMPANAN KARBON PADANG LAMUN DI PANTAI POKEMON, KARIMUNJAWA. Jurnal Ilmu dan Teknologi Kelautan Tropis, 13(2), 319-332.</t>
  </si>
  <si>
    <t>LW_032</t>
  </si>
  <si>
    <t>Mauritania</t>
  </si>
  <si>
    <t>Banc d’Arguin</t>
  </si>
  <si>
    <t>Clavier, J., Chauvaud, L., Carlier, A., Amice, E., Van der Geest, M., Labrosse, P., Diagne, A. and Hily, C., 2011. Aerial and underwater carbon metabolism of a Zostera noltii seagrass bed in the Banc d’Arguin, Mauritania. Aquatic Botany, 95(1), pp.24-30.</t>
  </si>
  <si>
    <t>CC_030</t>
  </si>
  <si>
    <t>Papua New Guinea</t>
  </si>
  <si>
    <t>Bootless Bay</t>
  </si>
  <si>
    <t>Brouns, J. and F. Heijs, Production and biomass of the seagrass Enhalus acoroides (Lf) Royle and its epiphytes. Aquatic Botany, 1986.</t>
  </si>
  <si>
    <t>CC_029</t>
  </si>
  <si>
    <t>Average</t>
  </si>
  <si>
    <t>Boutahar, L., Espinosa, F., Richir, J., Lepoint, G., Gobert, S., Maanan, M., &amp; Bazairi, H. (2020). Deep-water Zostera marina meadows in the Mediterranean. Aquatic Botany, 166, 103269.</t>
  </si>
  <si>
    <t>CC_028</t>
  </si>
  <si>
    <t>Oued El mersa</t>
  </si>
  <si>
    <t>Belyounech</t>
  </si>
  <si>
    <t>Morocco</t>
  </si>
  <si>
    <t>Jbel Moussa</t>
  </si>
  <si>
    <t>Thalassia hemprichii, Cymodocea
rotundata, Halodule pinifolia, Halodule uninervis, and Halophila ovalis</t>
  </si>
  <si>
    <t>Putri Menjangan, Bali</t>
  </si>
  <si>
    <t>Angrelina, I., A. Sartimbul, and A.J. Wahyudi, The potential of seagrass beds on the coast of Putri Menjangan as a carbon sequestration ecosystem on Bali Island. 2nd International Conference on Integrated Coastal Management and Marine Biotechnology (IC-ICMMBT), 2018.</t>
  </si>
  <si>
    <t>CC_027</t>
  </si>
  <si>
    <t>Mean of study site</t>
  </si>
  <si>
    <t>San Andrés</t>
  </si>
  <si>
    <t>Alberto Guerra-Vargas, L., L. Gwen Gillis, and J. Ernesto Mancera-Pineda, Stronger Together: Do Coral Reefs Enhance Seagrass Meadows "Blue Carbon" Potential? Frontiers in Marine Science, 2020.</t>
  </si>
  <si>
    <t>CC_022</t>
  </si>
  <si>
    <t>Al Dabiya3, Abu Dhabi</t>
  </si>
  <si>
    <t>Mazarrasa, I., Marbà, N., Lovelock, C.E., Serrano, O., Lavery, P.S., Fourqurean, J.W., Kennedy, H., Mateo, M.A., Krause-Jensen, D., Steven, A.D. and Duarte, C.M., 2015. Seagrass meadows as a globally significant carbonate reservoir. Biogeosciences, 12(16), pp.4993-5003.</t>
  </si>
  <si>
    <t>CC_021</t>
  </si>
  <si>
    <t>Al Dabiya3,  Abu Dhabi</t>
  </si>
  <si>
    <t>Al Dabiya2, Abu Dhabi</t>
  </si>
  <si>
    <t>Al Dabiya1, Abu Dhabi</t>
  </si>
  <si>
    <t>Bu Tina 3, Abu Dhabi</t>
  </si>
  <si>
    <t>Bu Tina 2, Abu Dhabi</t>
  </si>
  <si>
    <t>Bu Tina SE, Abu Dhabi</t>
  </si>
  <si>
    <t>Abu al Abyab, Abu Dhabi</t>
  </si>
  <si>
    <t>Fasht al Basm, Abu Dhabi</t>
  </si>
  <si>
    <t>Marawah, Abu Dhabi</t>
  </si>
  <si>
    <t>Halat Idai, Abu Dhabi</t>
  </si>
  <si>
    <t>Jazirat, Abu Dhabi</t>
  </si>
  <si>
    <t>Ras Muhayjij, Abu Dhabi</t>
  </si>
  <si>
    <t>Dahwat an Nahklah, Abu Dhabi</t>
  </si>
  <si>
    <t>Sila peninsula, Abu Dhabi</t>
  </si>
  <si>
    <t>Umm Al Hatam, Abu Dhabi</t>
  </si>
  <si>
    <t>Ghurab NE, Abu Dhabi</t>
  </si>
  <si>
    <t>Ghurab NN, Abu Dhabi</t>
  </si>
  <si>
    <t>Ghurab N, Abu Dhabi</t>
  </si>
  <si>
    <t>Oyster Harbour, WA, Australia</t>
  </si>
  <si>
    <t>Marbà, N., Arias‐Ortiz, A., Masqué, P., Kendrick, G. A., Mazarrasa, I., Bastyan, G. R., Gracia-Orellana, J. and Duarte, C. M. (2015). Impact of seagrass loss and subsequent revegetation on carbon sequestration and stocks. Journal of Ecology, 103(2), 296-302.</t>
  </si>
  <si>
    <t>Portlligat, Spain</t>
  </si>
  <si>
    <t>Serrano, O., Mateo, M. A., Renom, P., and Julià, R. (2012). Characterization of soils beneath a Posidonia oceanica meadow. Geoderma, 185, 26-36.</t>
  </si>
  <si>
    <t>NA</t>
  </si>
  <si>
    <t>Nang Bay, Ambon, Indonesia</t>
  </si>
  <si>
    <t xml:space="preserve">Deiongh, H. H., Wenno, B. J., and Meelis, E. (1995). Seagrass distribution and seasonal biomass changes in relation to dugong grazing in the Moluccas, East Indonesia. Aquatic Botany 50, 1-19. </t>
  </si>
  <si>
    <t>Sta. María, Balearic Islands, Spain</t>
  </si>
  <si>
    <t>Holmer, M., Duarte, C. M., and Marbá, N. (2003). Sulfur cycling and seagrass (Posidonia oceanica) status in carbonate sediments. Biogeochemistry, 66(3), 223-239.</t>
  </si>
  <si>
    <t>Sa Paret, Balearic Islands, Spain</t>
  </si>
  <si>
    <t>Es Castell, Balearic Islands, Spain</t>
  </si>
  <si>
    <t>Platja Cabrera, Balearic Islands, Spain</t>
  </si>
  <si>
    <t>Porto Colom , Balearic Islands, Spain</t>
  </si>
  <si>
    <t>Magalluf, Balearic Islands, Spain</t>
  </si>
  <si>
    <t>Virgin Islands</t>
  </si>
  <si>
    <t>Coral Bay, The Virgin Islands</t>
  </si>
  <si>
    <t>Holmer, M., Pedersen, O., Krause-Jensen, D., Olesen, B., Hedegård Petersen, M., Schopmeyer, S., Koch, M., Lomstein, B.Aa and Jensen, H. S. (2009). Sulfide intrusion in the tropical seagrasses Thalassia testudinum and Syringodium filiforme. Estuarine, Coastal and Shelf Science, 85(2), 319-326.</t>
  </si>
  <si>
    <t>Salt River Bay, The Virgin Islands</t>
  </si>
  <si>
    <t>Great Lameshur Bay, The Virgin Islands</t>
  </si>
  <si>
    <t>Teaque Bay, The Virgin Islands</t>
  </si>
  <si>
    <t>Silaqui, Cape Bolinao, The Philippines</t>
  </si>
  <si>
    <t>Terrados, J., Agawin, N. S., Duarte, C. M., Fortes, M. D., Kamp-Nielsen, L., and Borum, J. (1999). Nutrient limitation of the tropical seagrass Enhalus acoroides (L.) Royle in Cape Bolinao, NW Philippines. Aquatic Botany, 65(1), 123-139.</t>
  </si>
  <si>
    <t>Binabalian Loob,Cape Bolinao,  The Philippines</t>
  </si>
  <si>
    <t>Pislatan, Cape Bolinao, The Philippines</t>
  </si>
  <si>
    <t>Sta.Barbara,Cape Bolinao, The Philippines</t>
  </si>
  <si>
    <t>Perry and Beavington-Penney, 2005</t>
  </si>
  <si>
    <t>Cockle Bay 2, Mid-tide station, Queensland, Australia</t>
  </si>
  <si>
    <t>Fisher, R., and Sheaves, M. J. (2003). Community structure and spatial variability of marine nematodes in tropical Australian pioneer seagrass meadows. Hydrobiologia, 495(1-3), 143-158.</t>
  </si>
  <si>
    <t xml:space="preserve">Cockle Bay 2, Intermediate water neap station, Queensland, Australia </t>
  </si>
  <si>
    <t>Cockle Bay 2,  Low water neap station,  Queensland, Australia</t>
  </si>
  <si>
    <t>Cockle Bay 1, Mid-tide station, Queensland, Australia</t>
  </si>
  <si>
    <t xml:space="preserve">Cockle Bay 1, Intermediate water neap station, Queensland, Australia </t>
  </si>
  <si>
    <t>Cockle Bay 1,  Low water neap station,  Queensland, Australia</t>
  </si>
  <si>
    <t>Haycock 2, Mid-tide station, Queensland, Australia</t>
  </si>
  <si>
    <t xml:space="preserve">Haycock 2, Intermediate water neap station, Queensland, Australia </t>
  </si>
  <si>
    <t>Haycock 2,  Low water neap station,  Queensland, Australia</t>
  </si>
  <si>
    <t>Haycock 1, Mid-tide station, Queensland, Australia</t>
  </si>
  <si>
    <t xml:space="preserve">Haycock 1, Intermediate water neap station, Queensland, Australia </t>
  </si>
  <si>
    <t>Haycock 1,  Low water neap station,  Queensland, Australia</t>
  </si>
  <si>
    <t>Golf of Oristano, Sardinia, Italy</t>
  </si>
  <si>
    <t>De Falco, G., Baroli, M., Cucco, A., and  Simeone, S. (2008). Intrabasinal conditions promoting the development of a biogenic carbonate sedimentary facies associated with the seagrass Posidonia oceanica. Continental Shelf Research, 28(6), 797-812.</t>
  </si>
  <si>
    <t>Como, S., Magni, P., Casu, D., Floris, A., Giordani, G., Natale, S., Fenzi, G.A. and De Falco, G. (2007). Sediment characteristics and macrofauna distribution along a human-modified inlet in the Gulf of Oristano (Sardinia, Italy). Marine Pollution Bulletin, 54(6), 733-744.</t>
  </si>
  <si>
    <t>Ensenada San Simón, Galicia,Spain</t>
  </si>
  <si>
    <t>Cacabelos, E., Moreira, J., and Troncoso, J. S. (2008). Distribution of Polychaeta in soft-bottoms of a Galician Ria (NW Spain). Scientia Marina, 72(4), 655-667.</t>
  </si>
  <si>
    <t>Zostera marina, Zostera noltii</t>
  </si>
  <si>
    <t>Zoster marina</t>
  </si>
  <si>
    <t>Texas, Gulf of Mexico</t>
  </si>
  <si>
    <t>Congdon, V.M., S.S. Wilson, and K.H. Dunton, Evaluation of relationships between cover estimates and biomass in subtropical seagrass meadows and application to landscape estimates of carbon storage. Southeastern Geographer, 2017.</t>
  </si>
  <si>
    <t>CC_019</t>
  </si>
  <si>
    <t>Avg</t>
  </si>
  <si>
    <t>Röhr, M.E., Holmer, M., Baum, J.K., Björk, M., Boyer, K., Chin, D., Chalifour, L., Cimon, S., Cusson, M., Dahl, M. and Deyanova, D., 2018. Blue carbon storage capacity of temperate eelgrass (Zostera marina) meadows. Global Biogeochemical Cycles, 32(10), pp.1457-1475.</t>
  </si>
  <si>
    <t>CC_018</t>
  </si>
  <si>
    <t>Mediterranean Sea</t>
  </si>
  <si>
    <t> </t>
  </si>
  <si>
    <t>Kattegatt-Skagerrak</t>
  </si>
  <si>
    <t>Denmark</t>
  </si>
  <si>
    <t>Korea</t>
  </si>
  <si>
    <t>Western Pacific</t>
  </si>
  <si>
    <t>Eastern Pacific</t>
  </si>
  <si>
    <t>Western Atlantic</t>
  </si>
  <si>
    <t>Eastern Atlantic</t>
  </si>
  <si>
    <t>Northern Ireland</t>
  </si>
  <si>
    <t>Bulgaria</t>
  </si>
  <si>
    <t>Black Sea</t>
  </si>
  <si>
    <t>Baltic Sea</t>
  </si>
  <si>
    <t>Finland</t>
  </si>
  <si>
    <t>Thorhaug, A. L., Poulos, H. M., López-Portillo, J., Barr, J., Lara-Domínguez, A. L., Ku, T. C., &amp; Berlyn, G. P. (2019). Gulf of Mexico estuarine blue carbon stock, extent and flux: Mangroves, marshes, and seagrasses: A North American hotspot. Science of the Total Environment, 653, 1253-1261.</t>
  </si>
  <si>
    <t>Serrano, O., Gómez-López, D.I., Sánchez-Valencia, L., Acosta-Chaparro, A., Navas-Camacho, R., González-Corredor, J., Salinas, C., Masque, P., Bernal, C.A. and Marbà, N., 2021. Seagrass blue carbon stocks and sequestration rates in the Colombian Caribbean. Scientific reports, 11(1), pp.1-12.</t>
  </si>
  <si>
    <t>CC_017</t>
  </si>
  <si>
    <t>Puck Bay</t>
  </si>
  <si>
    <t>Jankowska, E., Michel, L. N., Zaborska, A., &amp; Włodarska‐Kowalczuk, M. (2016). Sediment carbon sink in low‐density temperate eelgrass meadows (Baltic Sea). Journal of Geophysical Research: Biogeosciences, 121(12), 2918-2934.</t>
  </si>
  <si>
    <t>Western coast of Persian Gulf</t>
  </si>
  <si>
    <t>Cuellar-Martinez, T., Ruiz-Fernández, A. C., Sanchez-Cabeza, J. A., Pérez-Bernal, L. H., &amp; Sandoval-Gil, J. (2019). Relevance of carbon burial and storage in two contrasting blue carbon ecosystems of a north-east Pacific coastal lagoon. Science of The Total Environment, 675, 581-593.</t>
  </si>
  <si>
    <t>Halodule uninervis, Halophila ovalis and Halophila stipulacea</t>
  </si>
  <si>
    <t>Campbell, J. E., Lacey, E. A., Decker, R. A., Crooks, S., &amp; Fourqurean, J. W. (2015). Carbon storage in seagrass beds of Abu Dhabi, United Arab Emirates. Estuaries and Coasts, 38(1), 242-251.</t>
  </si>
  <si>
    <t>Yucatan Penisula region of Mexico</t>
  </si>
  <si>
    <t>Herrera-Silveira JA, Pech-Cardenas MA, Morales-Ojeda SM, Cinco-Castro S, Camacho-Rico A, Caamal Sosa JP, Mendoza-Martinez JE, Pech-Poot EY, Montero J, Teutli-Hernandez C. 2020. Blue carbon of Mexico, carbon stocks and fluxes: a systematic review. PeerJ 8:e8790 http://doi.org/10.7717/peerj.8790</t>
  </si>
  <si>
    <t>Gulf of Mexico region of Mexico</t>
  </si>
  <si>
    <t>North Pacific region of Mexico</t>
  </si>
  <si>
    <t>Average for Mexico</t>
  </si>
  <si>
    <t xml:space="preserve">Multiple sites across Australia </t>
  </si>
  <si>
    <t>Serrano, O., Lovelock, C.E., B Atwood, T., Macreadie, P.I., Canto, R., Phinn, S., Arias-Ortiz, A., Bai, L., Baldock, J., Bedulli, C. and Carnell, P., 2019. Australian vegetated coastal ecosystems as global hotspots for climate change mitigation. Nature communications, 10(1), pp.1-10.</t>
  </si>
  <si>
    <t>Zostera marina, Enhalus acoroides, Thalassia hemprichii</t>
  </si>
  <si>
    <t>Andaman Sea</t>
  </si>
  <si>
    <t>Miyajima, T., Hori, M., Hamaguchi, M., Shimabukuro, H., Adachi, H., Yamano, H., &amp; Nakaoka, M. (2015). Geographic variability in organic carbon stock and accumulation rate in sediments of East and Southeast Asian seagrass meadows. Global Biogeochemical Cycles, 29(4), 397-415.</t>
  </si>
  <si>
    <t>Seto Inland Sea, Ishigaki Island</t>
  </si>
  <si>
    <t>E. acoroides, C. rotundata, C. serrulata, Thalassodendron ciliatum, T. hemprichii, Halodule uninervis, Syringodium isoetifolium</t>
  </si>
  <si>
    <t>Numerous sites across Indonesia</t>
  </si>
  <si>
    <t>Southwest Coast</t>
  </si>
  <si>
    <t>Green, A., Chadwick, M. A., &amp; Jones, P. J. (2018). Variability of UK seagrass sediment carbon: Implications for blue carbon estimates and marine conservation management. PloS one, 13(9).</t>
  </si>
  <si>
    <t>Thalassia and mix</t>
  </si>
  <si>
    <t>Dutch Caribbean</t>
  </si>
  <si>
    <t>Aruba, Curacao, Naint Maarten, Bonaire, Saba, and St Eustatius</t>
  </si>
  <si>
    <t xml:space="preserve">Tamis, J. E., &amp; Foekema, E. M. (2016). Blue carbon in the Dutch Caribbean: Memo. IMARES Wageningen UR. Paper attached </t>
  </si>
  <si>
    <t>Baltic Sea sites</t>
  </si>
  <si>
    <t>Röhr, M. E., Boström, C., Canal-Vergés, P., &amp; Holmer, M. (2016). Blue carbon stocks in Baltic Sea eelgrass (Zostera marina) meadows. Biogeosciences, 13(22), 6139-6153.</t>
  </si>
  <si>
    <t>Limfjorden and Funen</t>
  </si>
  <si>
    <t>Cymodocea rotundata, Halodule uninervis, Halophila beccarii, Halophila ovalis, and Halophila spinulosa. Halophila ovalis</t>
  </si>
  <si>
    <t>Gulf of Mexico portion in Mexico</t>
  </si>
  <si>
    <t>Thorhaug, A., Poulos, H. M., López-Portillo, J., Ku, T. C., &amp; Berlyn, G. P. (2017). Seagrass blue carbon dynamics in the Gulf of Mexico: Stocks, losses from anthropogenic disturbance, and gains through seagrass restoration. Science of the total environment, 605, 626-636.</t>
  </si>
  <si>
    <t>Thalassia testudinum, Syringodium filiforme, Halodule wrigthii, Halophila decipiens</t>
  </si>
  <si>
    <t>Florida and Laguna Madre, Texas</t>
  </si>
  <si>
    <t>Mellieha Bay and Salina Bay, Malta</t>
  </si>
  <si>
    <t>Oyster Harbour, Big Lagoon, Waychinicup Inlet, Port Pirie</t>
  </si>
  <si>
    <t>Queen Charlotte Sound, Prince of Wales Island, Vancouver Island</t>
  </si>
  <si>
    <t>Prentice, C., Poppe, K. L., Lutz, M., Murray, E., Stephens, T. A., Spooner, A., &amp; Short, F. T. (2019). A synthesis of blue carbon stocks, sources and accumulation rates in eelgrass (Zostera marina) meadows in the Northeast Pacific. Global Biogeochemical Cycles.</t>
  </si>
  <si>
    <t>Washington &amp; Oregon</t>
  </si>
  <si>
    <t xml:space="preserve">Avg </t>
  </si>
  <si>
    <t>TOTAL</t>
  </si>
  <si>
    <t>CTBG3</t>
  </si>
  <si>
    <t>Cartagena Bay, Bocagrande</t>
  </si>
  <si>
    <t>CTBG2</t>
  </si>
  <si>
    <t>CTBG1</t>
  </si>
  <si>
    <t>CTBC3</t>
  </si>
  <si>
    <t>Cartagena Bay, Bahia Cocon</t>
  </si>
  <si>
    <t>CTBC2</t>
  </si>
  <si>
    <t>CTBC1</t>
  </si>
  <si>
    <t>CTPA3*</t>
  </si>
  <si>
    <t>Cartagena Bay, Punta Arena</t>
  </si>
  <si>
    <t>CTPA2*</t>
  </si>
  <si>
    <t>CTPA1*</t>
  </si>
  <si>
    <t>CTTB3*</t>
  </si>
  <si>
    <t>Cartagena Bay, Tierra Bomba</t>
  </si>
  <si>
    <t>CTTB2*</t>
  </si>
  <si>
    <t>CTTB1*</t>
  </si>
  <si>
    <t>CLV3</t>
  </si>
  <si>
    <t>Cartagena Bay, La Virgen</t>
  </si>
  <si>
    <t>CLV2</t>
  </si>
  <si>
    <t>CLV1</t>
  </si>
  <si>
    <t>SMCH4</t>
  </si>
  <si>
    <t>Tayrona, Bahia Chengue</t>
  </si>
  <si>
    <t>SMCH3</t>
  </si>
  <si>
    <t>SMCH2</t>
  </si>
  <si>
    <t>SMCH1</t>
  </si>
  <si>
    <t>SACC3</t>
  </si>
  <si>
    <t>San Andres, Cotton Cay</t>
  </si>
  <si>
    <t>SACC2</t>
  </si>
  <si>
    <t>SACC1</t>
  </si>
  <si>
    <t>SABH3</t>
  </si>
  <si>
    <t>San Andres, Bahia Hooker</t>
  </si>
  <si>
    <t>SABH2</t>
  </si>
  <si>
    <t>SABH1</t>
  </si>
  <si>
    <t>SAMA3</t>
  </si>
  <si>
    <t>San Andres, Mar Azul</t>
  </si>
  <si>
    <t>SAMA2</t>
  </si>
  <si>
    <t>SAMA1</t>
  </si>
  <si>
    <t>MGMC3</t>
  </si>
  <si>
    <t>Media Guajira, Musichi</t>
  </si>
  <si>
    <t>MGMC2</t>
  </si>
  <si>
    <t>MGMC1</t>
  </si>
  <si>
    <t>MGCZ12*</t>
  </si>
  <si>
    <t>Media Guajira, Carrizal</t>
  </si>
  <si>
    <t>MGCZ11*</t>
  </si>
  <si>
    <t>MGCZ10*</t>
  </si>
  <si>
    <t>MGCZ9</t>
  </si>
  <si>
    <t>MGCZ8</t>
  </si>
  <si>
    <t>MGCZ7</t>
  </si>
  <si>
    <t>MGCZ6*</t>
  </si>
  <si>
    <t>MGCZ5*</t>
  </si>
  <si>
    <t>MGCZ4*</t>
  </si>
  <si>
    <t>MGCZ3</t>
  </si>
  <si>
    <t>MGCZ2</t>
  </si>
  <si>
    <t>MGCZ1</t>
  </si>
  <si>
    <t>AGBH8</t>
  </si>
  <si>
    <t>Alta Guajira, Bahia Hondita</t>
  </si>
  <si>
    <t>AGBH7</t>
  </si>
  <si>
    <t>AGBH6</t>
  </si>
  <si>
    <t>AGBH5</t>
  </si>
  <si>
    <t>AGBH4</t>
  </si>
  <si>
    <t>AGBH3</t>
  </si>
  <si>
    <t>AGBH2</t>
  </si>
  <si>
    <t>AGBH1</t>
  </si>
  <si>
    <t>AGBP5</t>
  </si>
  <si>
    <t>Alta Guajira, Bahia Portete</t>
  </si>
  <si>
    <t>AGBP4</t>
  </si>
  <si>
    <t>AGBP3</t>
  </si>
  <si>
    <t>AGBP2</t>
  </si>
  <si>
    <t>AGBP1</t>
  </si>
  <si>
    <t>AGCV5</t>
  </si>
  <si>
    <t>Alta Guajira, Cabo de la Vela</t>
  </si>
  <si>
    <t>AGCV4</t>
  </si>
  <si>
    <t>AGCV3</t>
  </si>
  <si>
    <t>AGCV2</t>
  </si>
  <si>
    <t>AGCV1</t>
  </si>
  <si>
    <t>Overall</t>
  </si>
  <si>
    <t>Mean/ overall</t>
  </si>
  <si>
    <t>CC_016</t>
  </si>
  <si>
    <t>KA10</t>
  </si>
  <si>
    <t>Khor Alkharar</t>
  </si>
  <si>
    <t>KA9</t>
  </si>
  <si>
    <t>KA8</t>
  </si>
  <si>
    <t>KA7</t>
  </si>
  <si>
    <t>KA6</t>
  </si>
  <si>
    <t>KA5</t>
  </si>
  <si>
    <t>KA4</t>
  </si>
  <si>
    <t>KA3</t>
  </si>
  <si>
    <t>KA2</t>
  </si>
  <si>
    <t>KA1</t>
  </si>
  <si>
    <t>PR4</t>
  </si>
  <si>
    <t>Petro Rabigh</t>
  </si>
  <si>
    <t>PR3</t>
  </si>
  <si>
    <t>PR2</t>
  </si>
  <si>
    <t>PR1</t>
  </si>
  <si>
    <t>EC10</t>
  </si>
  <si>
    <t>Economic City</t>
  </si>
  <si>
    <t>EC9</t>
  </si>
  <si>
    <t>EC8</t>
  </si>
  <si>
    <t>EC7</t>
  </si>
  <si>
    <t>EC6</t>
  </si>
  <si>
    <t>EC5</t>
  </si>
  <si>
    <t>EC4</t>
  </si>
  <si>
    <t>EC3</t>
  </si>
  <si>
    <t>EC2</t>
  </si>
  <si>
    <t>EC1</t>
  </si>
  <si>
    <t>T3</t>
  </si>
  <si>
    <t>Thuwal Island</t>
  </si>
  <si>
    <t>T2</t>
  </si>
  <si>
    <t>T1</t>
  </si>
  <si>
    <t>Clyde estuary, Hunterston Sands</t>
  </si>
  <si>
    <t>HK_015</t>
  </si>
  <si>
    <t>Clyde estuary, Southannon Sands</t>
  </si>
  <si>
    <t>Clyde estuary, Cardross</t>
  </si>
  <si>
    <t>Loch Ryan</t>
  </si>
  <si>
    <t>Solway Firth Kirkcudbright</t>
  </si>
  <si>
    <t>Solway Firth Rockcliffe</t>
  </si>
  <si>
    <t>Solway Firth Auchencairn</t>
  </si>
  <si>
    <t>Dornoch Firth, Cuthill</t>
  </si>
  <si>
    <t>Dornoch Firth, Tain</t>
  </si>
  <si>
    <t>Cromarty Firth, Dalmore</t>
  </si>
  <si>
    <t>Cromarty Firth, Cromarty</t>
  </si>
  <si>
    <t>Cromarty Firth, Alness</t>
  </si>
  <si>
    <t>Cromarty Firth, Nigg</t>
  </si>
  <si>
    <t>Moray firth Nairn</t>
  </si>
  <si>
    <t>Moray firth Findhorn</t>
  </si>
  <si>
    <t>Beauly firth</t>
  </si>
  <si>
    <t>Montrose basin</t>
  </si>
  <si>
    <t>Tay estuary, Tayport site 2</t>
  </si>
  <si>
    <t>Tay estuary, Tayport site1</t>
  </si>
  <si>
    <t>Firth of Forth Torry Bay</t>
  </si>
  <si>
    <t>Firth of Forth Blackness</t>
  </si>
  <si>
    <t>Firth of Forth Drum Sands</t>
  </si>
  <si>
    <t>M. Potouroglou, D. Whitlock, L. Milatovic, G. MacKinnon, H. Kennedy, K. Diele, M. Huxham (2021) The sediment carbon stocks of intertidal seagrass meadows in Scotland Estuar. Coast Shelf Sci., 258 (2021), Article 107493</t>
  </si>
  <si>
    <t>Zosteraceae</t>
  </si>
  <si>
    <t>Cromarty Firth Dalmore</t>
  </si>
  <si>
    <t>Cromarty Firth Cromarty</t>
  </si>
  <si>
    <t>Cromarty Firth Alness</t>
  </si>
  <si>
    <t>Cromarty Firth Nigg</t>
  </si>
  <si>
    <t>M. Potouroglou, D. Whitlock, L. Milatovic, G. MacKinnon, H. Kennedy, K. Diele, M. Huxham (2021) The sediment carbon stocks of intertidal seagrass meadows in Scotland Estuar. Coast Shelf Sci., 258 (2021), Article 107442</t>
  </si>
  <si>
    <t>Spermonde Archipelago, Indonesia</t>
  </si>
  <si>
    <t>Erftemeijer, P. L., &amp; Middelburg, J. J. (1993). Sediment-nutrient interactions in tropical seagrass beds: a comparison between a terrigenous and a carbonate sedimentary environment in South Sulawesi (Indonesia). Marine Ecology Progress Series, 187-198.</t>
  </si>
  <si>
    <t>Duarte, C., et al., Seagrass community metabolism: Assessing the carbon sink capacity of seagrass meadows. Global …, 2010.</t>
  </si>
  <si>
    <t>CC_013</t>
  </si>
  <si>
    <t>Ria Formosa, Portugal</t>
  </si>
  <si>
    <t>Asmus, H., &amp; Asmus, R. (2000). Material exchange and food web of seagrass beds in the Sylt-Rømø Bight: how significant are community changes at the ecosystem level?. Helgoland Marine Research, 54(2), 137-150.</t>
  </si>
  <si>
    <t>FIGUEIREDO, J., SILVA, R. W., &amp; Catarino, J. B. (2005). Changing use of the estuarine system of the Ria de Aveiro, Portugal, and resultant impact on tidal flat sediments. RMZ-Materials and Geoenvironment, 52(1), 111-114.</t>
  </si>
  <si>
    <t>Thau laggon, France</t>
  </si>
  <si>
    <t>Plus, M., Deslous-Paoli, J. M., Auby, I., &amp; Dagault, F. (2001). Factors influencing primary production of seagrass beds (Zostera noltii Hornem.) in the Thau lagoon (French Mediterranean coast). Journal of Experimental Marine Biology and Ecology, 259(1), 63-84.</t>
  </si>
  <si>
    <t>Bassin of Arcachon, France</t>
  </si>
  <si>
    <t>Viaroli, P., Bartoli, M., Bondavalli, C., Christian, R. R., Giordani, G., &amp; Naldi, M. (1996). Macrophyte communities and their impact on benthic fluxes of oxygen, sulphide and nutrients in shallow eutrophic environments. In Coastal Lagoon Eutrophication and ANaerobic Processes (CLE AN.) (pp. 105-119). Springer, Dordrecht.</t>
  </si>
  <si>
    <t>Silva and Santos unpublished</t>
  </si>
  <si>
    <t>Santos, R., Silva, J., &amp; Cunha, A. (2004). Relatório final do estudo de caracterização dos bancos de fanerogâmicas e macroalgas no estuário do Rio Arade. Centre of Marine Sciences, Faro, Portugal, 15.</t>
  </si>
  <si>
    <t>Bassin de Arcachor, France</t>
  </si>
  <si>
    <t>Welsh, D. T. (2000). Nitrogen fixation in seagrass meadows: regulation, plant–bacteria interactions and significance to primary productivity. Ecology Letters, 3(1), 58-71.</t>
  </si>
  <si>
    <t>Cheasapeake Bay, Virginia, USA</t>
  </si>
  <si>
    <t>Murray, L., &amp; Wetzel, R. L. (1987). Oxygen production and consumption associated with the major autotrophic components in two temperate seagrass communities. Mar Ecol Prog Ser, 38, 231-239.</t>
  </si>
  <si>
    <t>Germany</t>
  </si>
  <si>
    <t>Sylt-Rømø Bay, Wadden Sea, Germany</t>
  </si>
  <si>
    <t>Squiffec, Bay of Brest, France</t>
  </si>
  <si>
    <t>Martin, S., Clavier, J., Guarini, J.M., Chauvaud, L., Hily, C., Grall, J., Thouzeau, G., Jean, F. and Richard, J., 2005. Comparison of Zostera marina and maerl community metabolism. Aquatic Botany, 83(3), pp.161-174.</t>
  </si>
  <si>
    <t>Padilla Bay Washington</t>
  </si>
  <si>
    <t>Caffrey, J. M. (2004). Factors controlling net ecosystem metabolism in US estuaries. Estuaries, 27(1), 90-101.</t>
  </si>
  <si>
    <t>Great Bay New Hampshire</t>
  </si>
  <si>
    <t>Waquoit Bay Metoxit Pt, USA</t>
  </si>
  <si>
    <t>Waquoit Bay Central Basin, USA</t>
  </si>
  <si>
    <t>Chesapeake Bay Goodwin Islands, USA</t>
  </si>
  <si>
    <t>Ninigret Pond, Rhode Island, USA</t>
  </si>
  <si>
    <t>Nixon, S. W., &amp; Oviatt, C. A. (1972). Preliminary measurements of midsummer metabolism in beds of eelgrass, Zostera marina. Ecology, 53(1), 150-153.</t>
  </si>
  <si>
    <t>Norway</t>
  </si>
  <si>
    <t>Hopavagen lagoon, Norway</t>
  </si>
  <si>
    <t>Duarte, C. M., Martı́nez, R., &amp; Barrón, C. (2002). Biomass, production and rhizome growth near the northern limit of seagrass (Zostera marina) distribution. Aquatic Botany, 72(2), 183-189.</t>
  </si>
  <si>
    <t>Vejlby Fed-Limfjorden, Denmark</t>
  </si>
  <si>
    <t>Risgaard-Petersen, N., &amp; Ottosen, L. D. M. (2000). Nitrogen cycling in two temperate Zostera marina beds: seasonal variation. Marine Ecology Progress Series, 198, 93-107.</t>
  </si>
  <si>
    <t>Junget Beach-Limfjorden, Denmark</t>
  </si>
  <si>
    <t>Wium-Andersen, S., &amp; Borum, J. (1984). Biomass variation and autotrophic production of an epiphyte-macrophyte community in a coastal Danish area: I. Eelgrass (Zostera marina L.) biomass and net production. Ophelia, 23(1), 33-46.</t>
  </si>
  <si>
    <t>North Carolina, USA</t>
  </si>
  <si>
    <t>Penhale, P. A. (1977). Macrophyte-epiphyte biomass and productivity in an eelgrass (Zostera marina L.) community. Journal of Experimental Marine Biology and Ecology, 26(2), 211-224.</t>
  </si>
  <si>
    <t>Lagoons, east coast of Australia</t>
  </si>
  <si>
    <t>Eyre, B. D., &amp; Ferguson, A. J. (2002). Comparison of carbon production and decomposition, benthic nutrient fluxes and denitrification in seagrass, phytoplankton, benthic microalgae-and macroalgae-dominated warm-temperate Australian lagoons. Marine Ecology Progress Series, 229, 43-59.</t>
  </si>
  <si>
    <t>Redfish Bay, Texas, USA</t>
  </si>
  <si>
    <t>Odum, H. T. (1963). Productivity measurements in Texas turtle sea grass and the effects of dredging an intercoastal channel.</t>
  </si>
  <si>
    <t>Lower Laguna Madre, USA</t>
  </si>
  <si>
    <t>Odum, H. T., &amp; Wilson, R. F. (1962). Further studies on reaeration and metabolism of Texas bays, 1958-1960.</t>
  </si>
  <si>
    <t>Nichupte Lagoon, Mexico</t>
  </si>
  <si>
    <t>Reyes, E., &amp; Merino, M. (1991). Diel dissolved oxygen dynamics and eutrophication in a shallow, well-mixed tropical lagoon (Cancun, Mexico). Estuaries, 14(4), 372-381.</t>
  </si>
  <si>
    <t>Bojorquez Lagoon, Mexico</t>
  </si>
  <si>
    <t>Florida Bay - Johnson Key, USA</t>
  </si>
  <si>
    <t>Yarbro, L. A., &amp; Carlson, P. R. (2008). Community oxygen and nutrient fluxes in seagrass beds of Florida Bay, USA. Estuaries and Coasts, 31(5), 877-897.</t>
  </si>
  <si>
    <t>Florida Bay - Rabbit Key, USA</t>
  </si>
  <si>
    <t>Florida Bay - Rankin Lake, USA</t>
  </si>
  <si>
    <t>Florida Bay - Calusa Keys, USA</t>
  </si>
  <si>
    <t>Florida Bay - Swash Keys, USA</t>
  </si>
  <si>
    <t>Grand Bahama Island - channel margin, USA</t>
  </si>
  <si>
    <t>Koch, M. S., &amp; Madden, C. J. (2001). Patterns of primary production and nutrient availability in a Bahamas lagoon with fringing mangroves. Marine ecology progress series, 219, 109-119.</t>
  </si>
  <si>
    <t>Grand Bahama Island - central lagoon, USA</t>
  </si>
  <si>
    <t>Grand Bahama Island - adjacent to mangroves, USA</t>
  </si>
  <si>
    <t>Florida Bay - Bob Allen Key Bank, USA</t>
  </si>
  <si>
    <t>Thyberg and Fourqurean unpublished</t>
  </si>
  <si>
    <t>Florida Bay, Nine Mile, USA</t>
  </si>
  <si>
    <t>Herbert and Fourqurean unpublished</t>
  </si>
  <si>
    <t>Florida Bay, Rabbit Key, USA</t>
  </si>
  <si>
    <t>Florida Bay, Bob Allen, USA</t>
  </si>
  <si>
    <t>Florida Bay, South Nest, USA</t>
  </si>
  <si>
    <t>Florida Bay, Duck Key, USA</t>
  </si>
  <si>
    <t>Cross Bank, Florida Bay, USA</t>
  </si>
  <si>
    <t>Herbert, D. A., &amp; Fourqurean, J. W. (2008). Ecosystem structure and function still altered two decades after short-term fertilization of a seagrass meadow. Ecosystems, 11(5), 688-700.</t>
  </si>
  <si>
    <t>Rabbit -basin-, Florida Bay, USA</t>
  </si>
  <si>
    <t>Nagel, J. L. (2007). Plant-sediment interactions and biogeochemical cycling for seagrass communities in Chesapeake and Florida Bays. University of Maryland, College Park.</t>
  </si>
  <si>
    <t>Rabbit -bank-, Florida Bay, USA</t>
  </si>
  <si>
    <t>Barnes -basin-, Florida Bay, USA</t>
  </si>
  <si>
    <t>Barnes -bank-, Florida Bay, USA</t>
  </si>
  <si>
    <t>Sunset Cove, Florida Bay, USA</t>
  </si>
  <si>
    <t>Barnes, Florida Bay, USA</t>
  </si>
  <si>
    <t>Rabbit, Florida Bay, USA</t>
  </si>
  <si>
    <t>Rankin, Florida Bay, USA</t>
  </si>
  <si>
    <t>Little Madeira, Florida Bay, USA</t>
  </si>
  <si>
    <t>Gulf coast of Florida, USA</t>
  </si>
  <si>
    <t>unpublished</t>
  </si>
  <si>
    <t>Calleja, M. L., Barrón, C., Hale, J. A., Frazer, T. K., &amp; Duarte, C. M. (2006). Light regulation of benthic sulfate reduction rates mediated by seagrass (Thalassia testudinum) metabolism. Estuaries and Coasts, 29(6), 1255-1264.</t>
  </si>
  <si>
    <t>Laguna Madre, Texas, USA</t>
  </si>
  <si>
    <t>Ziegler, S., &amp; Benner, R. (1999). Dissolved organic carbon cycling in a subtropical seagrass-dominated lagoon. Marine Ecology Progress Series, 180, 149-160.</t>
  </si>
  <si>
    <t>Puerto Rico</t>
  </si>
  <si>
    <t>Chanel North, Isla Magueyes, Puerto Rico</t>
  </si>
  <si>
    <t>Odum, E. P., &amp; Smalley, A. E. (1959). Comparison of population energy flow of a herbivorous and a deposit-feeding invertebrate in a salt marsh ecosystem. Proceedings of the National Academy of Sciences of the United States of America, 45(4), 617.</t>
  </si>
  <si>
    <t>La Gata Feef, Puerto Rico</t>
  </si>
  <si>
    <t>Long Key, Florida, USA</t>
  </si>
  <si>
    <t>Odum, H. T. (1956). Primary production in flowing waters 1. Limnology and oceanography, 1(2), 102-117.</t>
  </si>
  <si>
    <t>Indian River, Vero Beach, USA</t>
  </si>
  <si>
    <t>Heffernan, J. J., &amp; Gibson, R. A. (1983). A comparison of primary production rates in Indian River, Florida seagrass systems. Florida Scientist, 295-306.</t>
  </si>
  <si>
    <t>Indian River, Link Port, USA</t>
  </si>
  <si>
    <t>Silaqui, Philipines</t>
  </si>
  <si>
    <t>Gacia, E., Kennedy, H., Duarte, C. M., Terrados, J., Marbà, N., Papadimitriou, S., &amp; Fortes, M. (2005). Light-dependence of the metabolic balance of a highly productive Philippine seagrass community. Journal of Experimental Marine Biology and Ecology, 316(1), 55-67.</t>
  </si>
  <si>
    <t>Kavaratti Atoll, Laccadives, India</t>
  </si>
  <si>
    <t>Qasim, S. Z., &amp; Bhattathiri, P. M. A. (1971). Primary production of a seagrass bed on Kavaratti Atoll (Laccadives). Hydrobiologia, 38(1), 29-38.</t>
  </si>
  <si>
    <t>Gulf of Carpentaria, Australia</t>
  </si>
  <si>
    <t>Moriarty, D. J. W., Roberts, D. G., &amp; Pollard, P. C. (1990). Primary and bacterial productivity of tropical seagrass communities in the Gulf of Carpentaria, Australia. Marine Ecology Progress Series, 145-157.</t>
  </si>
  <si>
    <t>Flores Sea, Indonesia</t>
  </si>
  <si>
    <t>Lindeboom, H. J., &amp; Sandee, A. J. J. (1989). Production and consumption of tropical seagrass fields in eastern Indonesia measured with bell jars and microelectrodes. Netherlands Journal of Sea Research, 23(2), 181-190.</t>
  </si>
  <si>
    <t>Dravuni Island, Fijii</t>
  </si>
  <si>
    <t>Pollard, P. C., &amp; Kogure, K. (1993). The role of epiphytic and epibenthic algal productivity in a tropical seagrass, Syringodium isoetifolium (Aschers.) Dandy, community. Marine and Freshwater Research, 44(1), 141-154.</t>
  </si>
  <si>
    <t>Florida Bay, Sprigger, USA</t>
  </si>
  <si>
    <t>Ruppia maritima</t>
  </si>
  <si>
    <t>Neavitt, Chesapeake Bay, USA</t>
  </si>
  <si>
    <t>Ferry cove, Chesapeake Bay, USA</t>
  </si>
  <si>
    <t>Claiborne, Chesapeake Bay, USA</t>
  </si>
  <si>
    <t>Elberts Cove, Chesapeake Bay, USA</t>
  </si>
  <si>
    <t>Bay of Calvi, Corsica, France</t>
  </si>
  <si>
    <t>Frankignoulle, M., &amp; Bouquegneau, J. M. (1987). Seasonal variation of the diel carbon budget of a marine macrophyte ecosystem. Mar. Ecol. Prog. Ser, 38, 197-199.</t>
  </si>
  <si>
    <t>Cap Ses Salines, Mallorca, Spain</t>
  </si>
  <si>
    <t>Greece</t>
  </si>
  <si>
    <t>Sounion, Greece</t>
  </si>
  <si>
    <t>Apostolaki, E. T., Holmer, M., Marbà, N., &amp; Karakassis, I. (2010). Degrading seagrass (Posidonia oceanica) ecosystems: a source of dissolved matter in the Mediterranean. Hydrobiologia, 649(1), 13-23.</t>
  </si>
  <si>
    <t>Es Cargol, Mallorca, Spain</t>
  </si>
  <si>
    <t>Gacia et al unpublished</t>
  </si>
  <si>
    <t>Cap enderrocat, Mallorca, Spain</t>
  </si>
  <si>
    <t>Gazeau, F., Duarte, C.M., Gattuso, J.P., Barrón, C., Navarro, N., Ruiz, S., Prairie, Y.T., Calleja, M., Delille, B., Frankignoulle, M. and Borges, A.V., 2005. Whole-system metabolism and CO 2 fluxes in a Mediterranean Bay dominated by seagrass beds (Palma Bay, NW Mediterranean). Biogeosciences, 2(1), pp.43-60.</t>
  </si>
  <si>
    <t>Magalluf, Mallorca, Spain</t>
  </si>
  <si>
    <t>Barrón, C., &amp; Duarte, C. M. (2009). Dissolved organic matter release in a Posidonia oceanica meadow. Marine Ecology Progress Series, 374, 75-84.</t>
  </si>
  <si>
    <t>Sa Paret, Cabrera, Spain</t>
  </si>
  <si>
    <t>Holmer, M., Duarte, C. M., Boschker, H. T. S., &amp; Barrón, C. (2004). Carbon cycling and bacterial carbon sources in pristine and impacted Mediterranean seagrass sediments. Aquatic Microbial Ecology, 36(3), 227-237.</t>
  </si>
  <si>
    <t>Santa María, Cabrera, Spain</t>
  </si>
  <si>
    <t>Porto Colom, Mallorca, Spain</t>
  </si>
  <si>
    <t>Kee's Bayou, Peridido Bay, Florida, USA</t>
  </si>
  <si>
    <t>Stutes, J., Cebrian, J., Stutes, A. L., Hunter, A., &amp; Corcoran, A. A. (2007). Benthic metabolism across a gradient of anthropogenic impact in three shallow coastal lagoons in NW Florida. Marine Ecology Progress Series, 348, 55-70.</t>
  </si>
  <si>
    <t>State Park, Peridido Bay, Florida, USA</t>
  </si>
  <si>
    <t>Sandy Bay, Alabama, USA</t>
  </si>
  <si>
    <t>Anton, A., Cebrian, J., Duarte, C. M., Heck Jr, K. L., &amp; Goff, J. (2009). Low impact of Hurricane Katrina on seagrass community structure and functioning in the northern Gulf of Mexico. Bulletin of Marine Science, 85(1), 45-59.</t>
  </si>
  <si>
    <t>Indian River, Jim Island, USA</t>
  </si>
  <si>
    <t>Heffernan, J. J., &amp; Gibson, R. A. (1983). A comparison of primary production rates in Indian River, Florida seagrass systems. Florida Scientist, 295-306.</t>
  </si>
  <si>
    <t>Mississipi Sound, USA</t>
  </si>
  <si>
    <t>Moncreiff, C. A., Sullivan, M. J., &amp; Daehnick, A. E. (1992). Primary production dynamics in seagrass beds of Mississippi Sound: the contributions of seagrass, epiphytic algae, sand microflora, and phytoplankton. Marine Ecology-Progress Series, 87, 161-161.</t>
  </si>
  <si>
    <t>Gulf of Mexico, USA</t>
  </si>
  <si>
    <t>Morgan, M. D., &amp; Kitting, C. L. (1984). Productivity and utilization of the seagrass Halodule wrightii and its attached epiphytes 1. Limnology and Oceanography, 29(5), 1066-1076.</t>
  </si>
  <si>
    <t xml:space="preserve">Halodule beaudetti </t>
  </si>
  <si>
    <t>Jamacia</t>
  </si>
  <si>
    <t>Oyster Bay, Jamaica</t>
  </si>
  <si>
    <t>Blackburn, T. H., Nedwell, D. B., &amp; Wiebe, W. J. (1994). Active mineral cycling in a Jamaican seagrass sediment. Marine Ecology Progress Series, 233-239.</t>
  </si>
  <si>
    <t>Bangrong  area, Phuket, Thailand</t>
  </si>
  <si>
    <t>Kristensen, E., Andersen, F. Ø., Holmboe, N., Holmer, M., &amp; Thongtham, N. (2000). Carbon and nitrogen mineralization in sediments of the Bangrong mangrove area, Phuket, Thailand. Aquatic Microbial Ecology, 22(2), 199-213.</t>
  </si>
  <si>
    <t>Phuket Island, Thailand</t>
  </si>
  <si>
    <t>Holmer, M., Andersen, F. Ø., Nielsen, S. L., &amp; Boschker, H. T. (2001). The importance of mineralization based on sulfate reduction for nutrient regeneration in tropical seagrass sediments. Aquatic Botany, 71(1), 1-17.</t>
  </si>
  <si>
    <t>Cymodocea nodosa</t>
  </si>
  <si>
    <t>Santos et al. 2004</t>
  </si>
  <si>
    <t>Cabrera, Spain</t>
  </si>
  <si>
    <t>Ebro Delta, Spain</t>
  </si>
  <si>
    <t>Barrón, C., Marbé, N., Terrados, J., Kennedy, H., &amp; Duarte, C. M. (2004). Community metabolism and carbon budget along a gradient of seagrass (Cymodocea nodosa) colonization. Limnology and Oceanography, 49(5), 1642-1651.</t>
  </si>
  <si>
    <t>will need to find / drop pins manualy - job  for second paper</t>
  </si>
  <si>
    <t>Patos Lagoon Estuary, Rio Grande, BRAZIL</t>
  </si>
  <si>
    <t>M. Copertino, unpubliished data</t>
  </si>
  <si>
    <t>Fourqurean, J.W., Duarte, C.M., Kennedy, H., Marbà, N., Holmer, M., Mateo, M.A., Apostolaki, E.T., Kendrick, G.A., Krause-Jensen, D., McGlathery, K.J. and Serrano, O., 2012. Seagrass ecosystems as a globally significant carbon stock. Nature geoscience, 5(7), pp.505-509.</t>
  </si>
  <si>
    <t>CC_012</t>
  </si>
  <si>
    <t>H. A. Kennedy unpublished</t>
  </si>
  <si>
    <t>Cuba</t>
  </si>
  <si>
    <t>Batabanó Gulf, Cuba</t>
  </si>
  <si>
    <t>C. M. Duarte unpublished</t>
  </si>
  <si>
    <t>Belize</t>
  </si>
  <si>
    <t>Belize Barrier Reef</t>
  </si>
  <si>
    <t>Abed-Navandi D and Dworschak P.C. 2005 Food sources of a tropical thalassinidean shrimps: a stable isotope study. Mar. Ecol. Prog. Ser. 291, 159-168</t>
  </si>
  <si>
    <t>Wilson Inlet, WA, Australia</t>
  </si>
  <si>
    <t>Volkman JK, Revill AT, Holdsworth DG, Fredericks D. 2008. Organic matter sources in an enclosed coastal inlet assessed using lipid biomarkers and stable isotopes. Organic Geochemistry 39: 689-710</t>
  </si>
  <si>
    <t>Bay of Cadiz</t>
  </si>
  <si>
    <t>van Engeland (thesis)</t>
  </si>
  <si>
    <t>Heterozostera nigraulis</t>
  </si>
  <si>
    <t>Rottnest, Australia</t>
  </si>
  <si>
    <t>M. Holmer, Unpublished</t>
  </si>
  <si>
    <t>Amphibolis australis</t>
  </si>
  <si>
    <t>Posidonia sinuosa</t>
  </si>
  <si>
    <t>Woodman Point, Australia</t>
  </si>
  <si>
    <t>Phuket, Thailand</t>
  </si>
  <si>
    <t xml:space="preserve">Holmer M, Andersen FØ, Nielsen SL, Boschker HTS (2001). The importance of sulfate reduction based mineralization for nutrient regeneration in tropical seagrass sediments. Aquat. Bot. 71:1-17
</t>
  </si>
  <si>
    <t>882: HA-3</t>
  </si>
  <si>
    <t>Haderslev-st. 3</t>
  </si>
  <si>
    <t>Krause-Jensen, D., Carstensen, J., Nielsen, S. L., Dalsgaard, T., Christensen, P. B., Fossing, H., and Rasmussen, M. B. (2011). Sea bottom characteristics affect depth limits of eelgrass Zostera marina. Marine Ecology-Progress Series 425, 91-102. doi:10.3354/meps09026 and D. Krause-Jensen, Unpublished</t>
  </si>
  <si>
    <t>881: BS-8</t>
  </si>
  <si>
    <t>Barsø-st. 8</t>
  </si>
  <si>
    <t>Als Fjord-st. 14</t>
  </si>
  <si>
    <t>879: AF-13</t>
  </si>
  <si>
    <t>Als Fjord-st. 13</t>
  </si>
  <si>
    <t>878: WB</t>
  </si>
  <si>
    <t>Weddelsborg</t>
  </si>
  <si>
    <t>877: LB-4</t>
  </si>
  <si>
    <t>Lillebælt syd-st. 4</t>
  </si>
  <si>
    <t>876: LB-5</t>
  </si>
  <si>
    <t>Lillebælt syd-st. 5</t>
  </si>
  <si>
    <t>875: LB-16</t>
  </si>
  <si>
    <t>Lillebælt syd-st. 16</t>
  </si>
  <si>
    <t>874: VF-5</t>
  </si>
  <si>
    <t>Vejle Fjord-st. 5</t>
  </si>
  <si>
    <t>873: VF-4</t>
  </si>
  <si>
    <t>Vejle Fjord-st. 4</t>
  </si>
  <si>
    <t>872: VF-3</t>
  </si>
  <si>
    <t>Vejle Fjord-st. 3</t>
  </si>
  <si>
    <t>871: VF-2</t>
  </si>
  <si>
    <t>Vejle Fjord-st. 2</t>
  </si>
  <si>
    <t>870: VF-1</t>
  </si>
  <si>
    <t>Vejle Fjord-st. 1</t>
  </si>
  <si>
    <t>Horsens Fjord-st. 3</t>
  </si>
  <si>
    <t>Horsens Fjord-st. 2</t>
  </si>
  <si>
    <t>Horsens Fjord-st. 1</t>
  </si>
  <si>
    <t>866: OF-4</t>
  </si>
  <si>
    <t>Odense Fjord-st. 4</t>
  </si>
  <si>
    <t>865: OF-3</t>
  </si>
  <si>
    <t>Odense Fjord-st. 3</t>
  </si>
  <si>
    <t>864: OF-2</t>
  </si>
  <si>
    <t>Odense Fjord-st. 2</t>
  </si>
  <si>
    <t>863: OF-1</t>
  </si>
  <si>
    <t>Odense Fjord-st. 1</t>
  </si>
  <si>
    <t>862: AAB-17</t>
  </si>
  <si>
    <t>Århus Bugt-st. 17</t>
  </si>
  <si>
    <t>Århus Bugt-st. 15</t>
  </si>
  <si>
    <t>Århus Bugt-st. 10</t>
  </si>
  <si>
    <t>859: AAB-09</t>
  </si>
  <si>
    <t>Århus Bugt-st. 9</t>
  </si>
  <si>
    <t>858: AAB-07</t>
  </si>
  <si>
    <t>Århus Bugt-st. 7</t>
  </si>
  <si>
    <t>Århus Bugt-st. 5</t>
  </si>
  <si>
    <t>856: AAB-03</t>
  </si>
  <si>
    <t>Århus Bugt-st. 3</t>
  </si>
  <si>
    <t>855: NI-45</t>
  </si>
  <si>
    <t>Nibe Bredning-st. 45</t>
  </si>
  <si>
    <t>854: NI-34</t>
  </si>
  <si>
    <t>Nibe Bredning-st. 34</t>
  </si>
  <si>
    <t>853: NI-33</t>
  </si>
  <si>
    <t>Nibe Bredning-st. 33</t>
  </si>
  <si>
    <t>852: LS-43</t>
  </si>
  <si>
    <t>Løgstør Bredning-st. 43</t>
  </si>
  <si>
    <t>851: LV-26</t>
  </si>
  <si>
    <t>Lovns Bredning-st. 26</t>
  </si>
  <si>
    <t>850: SK-29</t>
  </si>
  <si>
    <t>Skive Fjord-st. 29</t>
  </si>
  <si>
    <t>Skive Fjord-st. 28</t>
  </si>
  <si>
    <t>848: SK-13</t>
  </si>
  <si>
    <t>Skive Fjord-st. 13</t>
  </si>
  <si>
    <t>847: TH-9</t>
  </si>
  <si>
    <t>Thisted Bredning-st. 9</t>
  </si>
  <si>
    <t>Dragstrup Vig-st. 7</t>
  </si>
  <si>
    <t>845: AG-11</t>
  </si>
  <si>
    <t>Agerø-st.11</t>
  </si>
  <si>
    <t>844: AG-8</t>
  </si>
  <si>
    <t>Agerø-st. 8</t>
  </si>
  <si>
    <t>Agerø-st. 5</t>
  </si>
  <si>
    <t>842: AG-2</t>
  </si>
  <si>
    <t>Agerø-st. 2</t>
  </si>
  <si>
    <t>841: NI-31</t>
  </si>
  <si>
    <t>Nissum Bredning-st. 31</t>
  </si>
  <si>
    <t>Oued Tahaddart</t>
  </si>
  <si>
    <t>M. A. Mateo and O. Serrano, unpublished</t>
  </si>
  <si>
    <t>Santander Bay</t>
  </si>
  <si>
    <t>Cádiz Bay</t>
  </si>
  <si>
    <t>Phuket</t>
  </si>
  <si>
    <t>Kamp-Nielsen, L., Vermaat, J. E., Wesseling, I., Borum, J., and Geertz-Hansen, O. (2002). Sediment properties along gradients of siltation in South-East Asia. Estuarine Coastal and Shelf Science 54, 127-138. doi:10.1006/ecss.2001.0822 and CERDS project unpublished data</t>
  </si>
  <si>
    <t>El Nido</t>
  </si>
  <si>
    <t>Puerto Galera</t>
  </si>
  <si>
    <t>Es Cargol, Balearic Islands, Spain</t>
  </si>
  <si>
    <t>Gacia et al submitted</t>
  </si>
  <si>
    <t>K. Povidisa and Delefosse, unpublished</t>
  </si>
  <si>
    <t>Pulau Tinggi Malasia</t>
  </si>
  <si>
    <t>Ooi, J. L. S., Kendrick, G. A., Van Niel, K. P., and Affendi, Y. A. (2011). Knowledge gaps in tropical Southeast Asian seagrass systems. Estuarine Coastal and Shelf Science 92, 118-131. doi:10.1016/j.ecss.2010.12.021</t>
  </si>
  <si>
    <t>641: Halodule uninervis, Halophila ovalis</t>
  </si>
  <si>
    <t>640: Thalassia hemprichii, Cymodocea rotundata</t>
  </si>
  <si>
    <t>639: Halopohila ovalis, Halodule uninervis</t>
  </si>
  <si>
    <t>638: Halophila ovalis, Halodule uninervis, Cymodocea serrulata</t>
  </si>
  <si>
    <t>636: Halopohila ovalis, Halodule uninervis</t>
  </si>
  <si>
    <t>635: Halopohila ovalis, Halodule uninervis</t>
  </si>
  <si>
    <t>634: Halopohila ovalis, Halodule uninervis</t>
  </si>
  <si>
    <t>633: Halophila ovalis, Cymodocea serrulata</t>
  </si>
  <si>
    <t>632: Halodule uninervis, Halophila ovalis, Syringodium isoetifolium</t>
  </si>
  <si>
    <t>631: Halophila decipiens, Halophila ovalis</t>
  </si>
  <si>
    <t>630: Halophila ovalis, Halodule uninervis, Syringodium isoetifolium, Cymodocea serrulata</t>
  </si>
  <si>
    <t>629: Halophila ovalis, Halodule uninervis, Cymodocea serrulata</t>
  </si>
  <si>
    <t>628: Cymodocea serrulata, Halophila ovalis</t>
  </si>
  <si>
    <t xml:space="preserve">627: Halodule uninervis, Halophila ovalis </t>
  </si>
  <si>
    <t>626: Halophila ovalis, Cymodocea serrulata</t>
  </si>
  <si>
    <t xml:space="preserve">625: Halodule uninervis, Halophila ovalis </t>
  </si>
  <si>
    <t xml:space="preserve">624: Halodule uninervis, Halophila ovalis </t>
  </si>
  <si>
    <t>621: Halodule uninervis, Halophila ovalis, Cymodocea serrulata</t>
  </si>
  <si>
    <t>620: Halopohila ovalis, Halodule uninervis</t>
  </si>
  <si>
    <t>Santa Rosa Sound, Florida USA</t>
  </si>
  <si>
    <t>Devereux, R., Yates, D. F., Aukamp, J., Quarles, R. L., Jordan, S. J., Stanley, R. S., and Eldridge, P. M. (2011). Interactions of Thalassia testudinum and sediment biogeochemsistry in Santa Rosa Sound, NW Florida. Marine Biology Research 7, 317-331. doi:10.1080/17451000.2010.515227</t>
  </si>
  <si>
    <t>Little Belt area, Denmark</t>
  </si>
  <si>
    <t>Krause-Jensen, D., Carstensen, J., Nielsen, S. L., Dalsgaard, T., Christensen, P. B., Fossing, H., and Rasmussen, M. B. (2011). Sea bottom characteristics affect depth limits of eelgrass Zostera marina. Marine Ecology-Progress Series 425, 91-102. doi:10.3354/meps09026</t>
  </si>
  <si>
    <t>Odense Fjord, Denmark</t>
  </si>
  <si>
    <t>Vejle Fjord, Denmark</t>
  </si>
  <si>
    <t>Horsens Fjord, Denmark</t>
  </si>
  <si>
    <t>Aarhus Bay, Denmark</t>
  </si>
  <si>
    <t>Limfjorden, Denmark</t>
  </si>
  <si>
    <t xml:space="preserve">Kenig, F., Huc, A. Y., Purser, B. H., and Oudin, J. L. (1990). Sedimentation, distribution and diagenesis of organic-matter in a recent carbonate environment, Abu-Dhabi, UAE. Organic Geochemistry 16, 735-747. </t>
  </si>
  <si>
    <t>Jordan</t>
  </si>
  <si>
    <t>Gulf of Aqaba, Jordan</t>
  </si>
  <si>
    <t>Al-Rousan, S. A., Rasheed, M. Y., Khalaf, M. A., and Badran, M. I. (2005). Ecological and geochemical characteristics of bottom habitats at the northern Jordanian coast of the Gulf of Aqaba. Chemistry and Ecology 21, 227-239. doi:10.1080/02757540500211277</t>
  </si>
  <si>
    <t>Seungbong Island, Korea</t>
  </si>
  <si>
    <t>Lee, S. Y., Oh, J. H., Choi, C. I., Suh, Y., and Mukai, H. (2005). Leaf growth and population dynamics of intertidal Zostera japonica on the western coast of Korea. Aquatic Botany 83, 263-280. doi:10.1016/j.aquabot.2005.07.004</t>
  </si>
  <si>
    <t>Mondego Estuary. Portugal</t>
  </si>
  <si>
    <t>Lillebo, A. I., Flindt, M. R., Pardal, M. A., and Marques, J. C. (2006). The effect of Zostera noltii, Spartina maritima and Scirpus maritimus on sediment pore-water profiles in a temperate intertidal estuary. Hydrobiologia 555, 175-183. doi:10.1007/s10750-005-1114-4</t>
  </si>
  <si>
    <t>Khung Krabaen bay, Thailand</t>
  </si>
  <si>
    <t xml:space="preserve">Thimdee, W., Deein, G., Sangrungruang, C., Nishioka, J., and Matsunaga, K. (2003). Sources and fate of organic matter in Khung Krabaen Bay (Thailand) as traced by delta C-13 and C/N atomic ratios. Wetlands 23, 729-738. </t>
  </si>
  <si>
    <t>Redland Bay, Queensland</t>
  </si>
  <si>
    <t xml:space="preserve">Oakes, J. M., and Connolly, R. M. (2004). Causes of sulfur isotope variability in the seagrass, Zostera capricorni. Journal of Experimental Marine Biology and Ecology 302, 153-164. </t>
  </si>
  <si>
    <t>Yaquina Bay Oregon</t>
  </si>
  <si>
    <t>Hebert, A. B., Morse, J. W., and Eldridge, P. M. (2007). Small-scale heterogeneity in the geochemistry of seagrass vegetated and non-vegetated estuarine sediments: causes and consequences. Aquatic Geochemistry 13, 19-39. doi:10.1007/s10498-006-9007-3</t>
  </si>
  <si>
    <t>Baffin Bay, Tx</t>
  </si>
  <si>
    <t>Cotner, J. B., Suplee, M. W., Chen, N. W., and Shormann, D. E. (2004). Nutrient, sulfur and carbon dynamics in a hypersaline lagoon. Estuarine Coastal and Shelf Science 59, 639-652. doi:10.1016/j.ecss.2003.11.008</t>
  </si>
  <si>
    <t>Virginia Coastal Bays</t>
  </si>
  <si>
    <t>McGlathery, K. J., Reynolds, L. K., Cole, L. W., Orth, R. J., Marion, S. R., and Schwarzschild, A. (In Press). Trajectories in structural and functional characteristics of a recovering temperate seagrass system. Marine Ecology Progress Series</t>
  </si>
  <si>
    <t>Zostera capensis</t>
  </si>
  <si>
    <t>Paula, J., Costa, P. F. E., Martins, A., and Gove, D. (2001). Patterns of abundance of seagrasses and associated infaunal communities at Inhaca Island, Mozambique. Estuarine Coastal and Shelf Science 53, 307-318. doi:10.1006/ecss.2001.0809</t>
  </si>
  <si>
    <t xml:space="preserve">Kristensen, E., Andersen, F. O., Holmboe, N., Holmer, M., and Thongtham, N. (2000). Carbon and nitrogen mineralization in sediments of the Bangrong mangrove area, Phuket, Thailand. Aquatic Microbial Ecology 22, 199-213. </t>
  </si>
  <si>
    <t>Goodwin islands, Virginia</t>
  </si>
  <si>
    <t xml:space="preserve">Buzzelli, C. P. (1998). Dynamic simulation of littoral zone habitats in lower Chesapeake Bay. I. Ecosystem characterization related to model development. Estuaries 21, 659-672. </t>
  </si>
  <si>
    <t>Bahamas</t>
  </si>
  <si>
    <t xml:space="preserve">Stoner, A. W., Ray-Culp, M., and O'Connell, S. M. (1998). Settlement and recruitment of queen conch, Strombus gigas, in seagrass meadows: Associations with habitat and micropredators. Fishery Bulletin 96, 885-899. </t>
  </si>
  <si>
    <t>Beaufort North Carolina USA</t>
  </si>
  <si>
    <t xml:space="preserve">Townsend, E. C., and Fonseca, M. S. (1998). Bioturbation as a potential mechanism influencing spatial heterogeneity of North Carolina seagrass beds. Marine Ecology-Progress Series 169, 123-132. </t>
  </si>
  <si>
    <t>509: Halodule wrightii, Zostera marina, Ruppia maritima</t>
  </si>
  <si>
    <t>508: Ruppia maritima, Zostera marina, Halodule wirghtii</t>
  </si>
  <si>
    <t>507: Zostera marina, Halodule wrightii</t>
  </si>
  <si>
    <t>506: Halodule wrightii, Zostera marina, Ruppia maritima</t>
  </si>
  <si>
    <t>505: Halodule wrightii, Zostera marina, Ruppia maritima</t>
  </si>
  <si>
    <t>504: Halodule wrightii, Ruppia maritima, Zostera marina</t>
  </si>
  <si>
    <t>503: Halodule wrightii, Zostera marina, Ruppia maritima</t>
  </si>
  <si>
    <t>502: Halodule wrightii, Zostera marina</t>
  </si>
  <si>
    <t>500: Zostera marina, Halodule wrightii</t>
  </si>
  <si>
    <t>499: Ruppia maritima, Halodule wrightii, Zostera marina</t>
  </si>
  <si>
    <t>498: Halodule wrightii, Zostera marina, Ruppia maritima</t>
  </si>
  <si>
    <t>497: Halodule wrightii, Zostera marina</t>
  </si>
  <si>
    <t>496: Halodule wrightii, Zostera marina, Ruppia maritima</t>
  </si>
  <si>
    <t>495: Halodule wrightii, Zostera marina</t>
  </si>
  <si>
    <t>494: Halodule wrightii, Zostera marina</t>
  </si>
  <si>
    <t>493: Halodule wrightii, Zostera marina</t>
  </si>
  <si>
    <t>Arcachon, France</t>
  </si>
  <si>
    <t xml:space="preserve">Isaksen, M. F., and Finster, K. (1996). Sulphate reduction in the root zone of the seagrass Zostera noltii on the intertidal flats of a coastal lagoon (Arcachon, France). Marine Ecology-Progress Series 137, 187-194. </t>
  </si>
  <si>
    <t>Cape Bolinao, Philippines</t>
  </si>
  <si>
    <t xml:space="preserve">Agawin, N. S. R., Duarte, C. M., and Fortes, M. D. (1996). Nutrient limitation of Philippine seagrasses (Cape Bolinao, NW Philippines): in situ experimental evidence. Marine Ecology Progress Series 138, 233-243. </t>
  </si>
  <si>
    <t>Gulf of Marconi, Italy</t>
  </si>
  <si>
    <t xml:space="preserve">Danovaro, R., Fabiano, M., and Boyer, M. (1994). Seasonal-changes of benthic bacteria in a seagrass bed (Posidonia oceanica) of the Liguran Sea in relation to origin, composition and fate of the sediment organic matter. Marine Biology 119, 489-500. </t>
  </si>
  <si>
    <t>470: Thalassia hemprichii, Halodule uninervis, Cymodocea rotundata</t>
  </si>
  <si>
    <t>469: Thalassia hemprichii, Halodule uninervis, Cymodocea rotundata</t>
  </si>
  <si>
    <t>468: Thalassia hemprichii, Halodule uninervis, Cymodocea rotundata</t>
  </si>
  <si>
    <t>Gazi Bay, Kenya</t>
  </si>
  <si>
    <t xml:space="preserve">Hemminga, M. A., Slim, F. J., Kazungu, J., Ganssen, G. M., Nieuwewnhuize, J., and Kruyt, N. M. (1994). Carbon outwelling from a mangrove forest with adjacent seagrass beds and coral reefs (Gazi Bay, Kenya). Marine Ecology Progress Series 106, 291-301. </t>
  </si>
  <si>
    <t>Jimmy Key, Florida Bay</t>
  </si>
  <si>
    <t xml:space="preserve">Burns, S. J., and Swart, P. K. (1992). Diagenetic processes in Holocene carbonate sediments - Florida Bay mudbanks and islands. Sedimentology 39, 285-304. </t>
  </si>
  <si>
    <t>Gusung Tallang, Indonesia</t>
  </si>
  <si>
    <t xml:space="preserve">Erftemeijer, P. L. A., and Middelburg, J. J. (1993). Sediment-nutrient interactions in tropical seagrass beds: a comparison between a terrigenous and a carbonate sedimentary environments in South Sulawesi (Indonesia). Marine Ecology Progress Series 102, 187-198. </t>
  </si>
  <si>
    <t>457: Thalassia hemprichii and Enhalus acoroides</t>
  </si>
  <si>
    <t>Barrang Lompo, Indonesia</t>
  </si>
  <si>
    <t>Pittwater, NSW, Australia</t>
  </si>
  <si>
    <t>Fonseca, G., Hutchings, P., and Gallucci, F. (2011). Meiobenthic communities of seagrass beds (Zostera capricorni) and unvegetated sediments along the coast of New South Wales, Australia. Estuarine Coastal and Shelf Science 91, 69-77. doi:10.1016/j.ecss.2010.10.003</t>
  </si>
  <si>
    <t>Port Hacking, NSW, Australia</t>
  </si>
  <si>
    <t>Lake Conjola, NSW, Australia</t>
  </si>
  <si>
    <t>Shark Bay, WA</t>
  </si>
  <si>
    <t>J. W. Fourqurean and G. A. Kendrick, Unpublished</t>
  </si>
  <si>
    <t>449: Amphibolis antarctica and Halodule uninervis</t>
  </si>
  <si>
    <t>437: Amphibolis antarctica and Halodule uninervis</t>
  </si>
  <si>
    <t>434: Amphibolis antarctica and Halodule uninervis</t>
  </si>
  <si>
    <t>427: Amphibolis antarctica and Halodule uninervis</t>
  </si>
  <si>
    <t>416: Amphibolis antarctica and Halodule uninervis</t>
  </si>
  <si>
    <t>415: Amphibolis antarctica and Halodule uninervis</t>
  </si>
  <si>
    <t>408: Amphibolis antarctica and Halodule uninervis</t>
  </si>
  <si>
    <t>407: Amphibolis antarctica and Halodule uninervis</t>
  </si>
  <si>
    <t>398: Amphibolis antarctica and Halodule uninervis</t>
  </si>
  <si>
    <t>397: Amphibolis antarctica and Halodule uninervis</t>
  </si>
  <si>
    <t>395: Amphibolis antarctica and Halodule uninervis</t>
  </si>
  <si>
    <t>681: Amphibolis antarctica and Halodule uninervis</t>
  </si>
  <si>
    <t>680: Halophila ovalis and Halodule uninervis</t>
  </si>
  <si>
    <t>Western Australia, Swan River Claremont</t>
  </si>
  <si>
    <t>679: Amphibolis antarctica and Halodule uninervis</t>
  </si>
  <si>
    <t>Shark Bay, WA, 116</t>
  </si>
  <si>
    <t>Shark Bay, WA, W4b</t>
  </si>
  <si>
    <t>Shark Bay, WA, F10b</t>
  </si>
  <si>
    <t>Shark Bay, WA, F17b</t>
  </si>
  <si>
    <t>675: Amphibolis antarctica and Halodule uninervis</t>
  </si>
  <si>
    <t>Shark Bay, WA, 128</t>
  </si>
  <si>
    <t>Shark Bay, WA, 431</t>
  </si>
  <si>
    <t>Shark Bay, WA, W11-2</t>
  </si>
  <si>
    <t>672: Amphibolis antarctica and Halodule uninervis</t>
  </si>
  <si>
    <t>Shark Bay, WA, W12-2</t>
  </si>
  <si>
    <t>Ischia Italy</t>
  </si>
  <si>
    <t xml:space="preserve">Amon, R. M. W., and Herndl, G. J. (1991). DEPOSIT FEEDING AND SEDIMENT .1. INTERRELATIONSHIP BETWEEN HOLOTHURIA-TUBULOSA (HOLOTHURIOIDA, ECHINODERMATA) AND THE SEDIMENT MICROBIAL COMMUNITY. Marine Ecology-Pubblicazioni Della Stazione Zoologica Di Napoli I 12, 163-174. </t>
  </si>
  <si>
    <t>Laguna Madre, Florida</t>
  </si>
  <si>
    <t xml:space="preserve">Koepfler, E. T., Benner, R., and Montagna, P. A. (1993). Variability of dissolved organic carbon in sediments of a seagrass bed and an unvegetated area within an estuary in southern Texas. Estuaries 16, 391-404. </t>
  </si>
  <si>
    <t>NW Marconi, Italy</t>
  </si>
  <si>
    <t>Danovaro, R. (1996). Detritus-bacteria-meiofauna interactions in a seagrass bed (Posidonia oceanica) of the NW Mediterranean. Marine Biology 127, 1-13. doi:10.1007/bf00993652</t>
  </si>
  <si>
    <t>Danovaro, R. (1996). Detritus-bacteria-meiofauna interactions in a seagrass bed (Posidonia oceanica) of the NW Mediterranean. Marine Biology 127, 1-13. doi:10.1007/bf00993651</t>
  </si>
  <si>
    <t>Danovaro, R. (1996). Detritus-bacteria-meiofauna interactions in a seagrass bed (Posidonia oceanica) of the NW Mediterranean. Marine Biology 127, 1-13. doi:10.1007/bf00993650</t>
  </si>
  <si>
    <t>Danovaro, R. (1996). Detritus-bacteria-meiofauna interactions in a seagrass bed (Posidonia oceanica) of the NW Mediterranean. Marine Biology 127, 1-13. doi:10.1007/bf00993649</t>
  </si>
  <si>
    <t>Danovaro, R. (1996). Detritus-bacteria-meiofauna interactions in a seagrass bed (Posidonia oceanica) of the NW Mediterranean. Marine Biology 127, 1-13. doi:10.1007/bf00993648</t>
  </si>
  <si>
    <t>Danovaro, R. (1996). Detritus-bacteria-meiofauna interactions in a seagrass bed (Posidonia oceanica) of the NW Mediterranean. Marine Biology 127, 1-13. doi:10.1007/bf00993647</t>
  </si>
  <si>
    <t>Danovaro, R. (1996). Detritus-bacteria-meiofauna interactions in a seagrass bed (Posidonia oceanica) of the NW Mediterranean. Marine Biology 127, 1-13. doi:10.1007/bf00993646</t>
  </si>
  <si>
    <t>Danovaro, R. (1996). Detritus-bacteria-meiofauna interactions in a seagrass bed (Posidonia oceanica) of the NW Mediterranean. Marine Biology 127, 1-13. doi:10.1007/bf00993645</t>
  </si>
  <si>
    <t>Danovaro, R. (1996). Detritus-bacteria-meiofauna interactions in a seagrass bed (Posidonia oceanica) of the NW Mediterranean. Marine Biology 127, 1-13. doi:10.1007/bf00993644</t>
  </si>
  <si>
    <t>Danovaro, R. (1996). Detritus-bacteria-meiofauna interactions in a seagrass bed (Posidonia oceanica) of the NW Mediterranean. Marine Biology 127, 1-13. doi:10.1007/bf00993643</t>
  </si>
  <si>
    <t>Danovaro, R. (1996). Detritus-bacteria-meiofauna interactions in a seagrass bed (Posidonia oceanica) of the NW Mediterranean. Marine Biology 127, 1-13. doi:10.1007/bf00993642</t>
  </si>
  <si>
    <t>Danovaro, R. (1996). Detritus-bacteria-meiofauna interactions in a seagrass bed (Posidonia oceanica) of the NW Mediterranean. Marine Biology 127, 1-13. doi:10.1007/bf00993641</t>
  </si>
  <si>
    <t>Danovaro, R. (1996). Detritus-bacteria-meiofauna interactions in a seagrass bed (Posidonia oceanica) of the NW Mediterranean. Marine Biology 127, 1-13. doi:10.1007/bf00993640</t>
  </si>
  <si>
    <t>Danovaro, R. (1996). Detritus-bacteria-meiofauna interactions in a seagrass bed (Posidonia oceanica) of the NW Mediterranean. Marine Biology 127, 1-13. doi:10.1007/bf00993639</t>
  </si>
  <si>
    <t>Danovaro, R. (1996). Detritus-bacteria-meiofauna interactions in a seagrass bed (Posidonia oceanica) of the NW Mediterranean. Marine Biology 127, 1-13. doi:10.1007/bf00993638</t>
  </si>
  <si>
    <t>665: Thalassia hemprichii, Cymodocea serrulata, Syringodium isoetifolium, Halodule uninervis</t>
  </si>
  <si>
    <t>Green Island Great Barrier Reef, Australia</t>
  </si>
  <si>
    <t>Miyajima, T., Koike, I., Yamano, H., and Iizumi, H. (1998). Accumulation and transport of seagrass-derived organic matter in reef flat sediment of Green Island, Great Barrier Reef. Marine Ecology-Progress Series 175, 251-259. doi:10.3354/meps175255</t>
  </si>
  <si>
    <t>Miyajima, T., Koike, I., Yamano, H., and Iizumi, H. (1998). Accumulation and transport of seagrass-derived organic matter in reef flat sediment of Green Island, Great Barrier Reef. Marine Ecology-Progress Series 175, 251-259. doi:10.3354/meps175251</t>
  </si>
  <si>
    <t>Petta di Po - Venice, Italy</t>
  </si>
  <si>
    <t>Sfriso, A., and Marcomini, A. (1999). Macrophyte production in a shallow coastal lagoon. Part II: Coupling with sediment, SPM and tissue carbon, nitrogen and phosphorus concentrations. Marine Environmental Research 47, 285-309. doi:10.1016/s0141-1136(98)00122-6</t>
  </si>
  <si>
    <t>Eastern Grand Bahama</t>
  </si>
  <si>
    <t>Koch, M. S., and Madden, C. J. (2001). Patterns of primary production and nutrient availability in a Bahamas lagoon with fringing mangroves. Marine Ecology-Progress Series 219, 109-119. doi:10.3354/meps219113</t>
  </si>
  <si>
    <t>Koch, M. S., and Madden, C. J. (2001). Patterns of primary production and nutrient availability in a Bahamas lagoon with fringing mangroves. Marine Ecology-Progress Series 219, 109-119. doi:10.3354/meps219111</t>
  </si>
  <si>
    <t>Koch, M. S., and Madden, C. J. (2001). Patterns of primary production and nutrient availability in a Bahamas lagoon with fringing mangroves. Marine Ecology-Progress Series 219, 109-119. doi:10.3354/meps219109</t>
  </si>
  <si>
    <t>Fanals point, Spain</t>
  </si>
  <si>
    <t xml:space="preserve">Gacia, E., Duarte, C. M., and Middleburg, J. J. (2002). Carbon and nutrient deposition in a Mediterranean seagrass (Posidonia oceanica) meadow. Limnology and Oceanography 47, 23-32. </t>
  </si>
  <si>
    <t>Lake Macquarie, Australia</t>
  </si>
  <si>
    <t>Eyre, B. D., and Ferguson, A. J. P. (2002). Comparison of carbon production and decomposition, benthic nutrient fluxes and denitrification in seagrass, phytoplankton, benthic microalgae- and macroalgae-dominated warm-temperate Australian lagoons. Marine Ecology-Progress Series 229, 43-59. doi:10.3354/meps229044</t>
  </si>
  <si>
    <t>Eyre, B. D., and Ferguson, A. J. P. (2002). Comparison of carbon production and decomposition, benthic nutrient fluxes and denitrification in seagrass, phytoplankton, benthic microalgae- and macroalgae-dominated warm-temperate Australian lagoons. Marine Ecology-Progress Series 229, 43-59. doi:10.3354/meps229043</t>
  </si>
  <si>
    <t>Danovaro, R., and Gambi, C. (2002). Biodiversity and trophic structure of nematode assemblages in seagrass systems: evidence for a coupling with changes in food availability. Marine Biology 141, 667-677. doi:10.1007/s00227-002-0857-y</t>
  </si>
  <si>
    <t>Larned, S. T. (2003). Effects of the invasive, nonindigenous seagrass Zostera japonica on nutrient fluxes between the water column and benthos in a NE Pacific estuary. Marine Ecology-Progress Series 254, 69-80. doi:10.3354/meps254074</t>
  </si>
  <si>
    <t>Larned, S. T. (2003). Effects of the invasive, nonindigenous seagrass Zostera japonica on nutrient fluxes between the water column and benthos in a NE Pacific estuary. Marine Ecology-Progress Series 254, 69-80. doi:10.3354/meps254073</t>
  </si>
  <si>
    <t>Larned, S. T. (2003). Effects of the invasive, nonindigenous seagrass Zostera japonica on nutrient fluxes between the water column and benthos in a NE Pacific estuary. Marine Ecology-Progress Series 254, 69-80. doi:10.3354/meps254072</t>
  </si>
  <si>
    <t>Larned, S. T. (2003). Effects of the invasive, nonindigenous seagrass Zostera japonica on nutrient fluxes between the water column and benthos in a NE Pacific estuary. Marine Ecology-Progress Series 254, 69-80. doi:10.3354/meps254071</t>
  </si>
  <si>
    <t>Larned, S. T. (2003). Effects of the invasive, nonindigenous seagrass Zostera japonica on nutrient fluxes between the water column and benthos in a NE Pacific estuary. Marine Ecology-Progress Series 254, 69-80. doi:10.3354/meps254070</t>
  </si>
  <si>
    <t>Larned, S. T. (2003). Effects of the invasive, nonindigenous seagrass Zostera japonica on nutrient fluxes between the water column and benthos in a NE Pacific estuary. Marine Ecology-Progress Series 254, 69-80. doi:10.3354/meps254069</t>
  </si>
  <si>
    <t>New Caledonia</t>
  </si>
  <si>
    <t>Noumea New Caledonia</t>
  </si>
  <si>
    <t>Grenz, C., Denis, L., Boucher, G., Chauvaud, L., Clavier, J., Fichez, R., and Pringault, O. (2003). Spatial variability in Sediment Oxygen Consumption under winter conditions in a lagoonal system in New Caledonia (South Pacific). Journal of Experimental Marine Biology and Ecology 285, 33-47. doi:10.1016/s0022-0981(02)00518-x</t>
  </si>
  <si>
    <t>Thau lagoon, France</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</si>
  <si>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doi:10.1016/j.biortech.2003.12.041</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</si>
  <si>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doi:10.1016/j.biortech.2003.12.040</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</si>
  <si>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doi:10.1016/j.biortech.2003.12.039</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</si>
  <si>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doi:10.1016/j.biortech.2003.12.038</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</si>
  <si>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doi:10.1016/j.biortech.2003.12.037</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</si>
  <si>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doi:10.1016/j.biortech.2003.12.036</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</si>
  <si>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doi:10.1016/j.biortech.2003.12.035</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</si>
  <si>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doi:10.1016/j.biortech.2003.12.034</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</si>
  <si>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doi:10.1016/j.biortech.2003.12.033</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</si>
  <si>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doi:10.1016/j.biortech.2003.12.032</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</si>
  <si>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doi:10.1016/j.biortech.2003.12.031</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</si>
  <si>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doi:10.1016/j.biortech.2003.12.030</t>
  </si>
  <si>
    <t>351: Zostera marina, Zostera noltii, Cymodocea nodosa</t>
  </si>
  <si>
    <t>Venice lagoon, Italy</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</si>
  <si>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doi:10.1016/j.biortech.2003.12.029</t>
  </si>
  <si>
    <t>350: Zostera marina, Zostera noltii, Cymodocea nodosa</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</si>
  <si>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doi:10.1016/j.biortech.2003.12.028</t>
  </si>
  <si>
    <t>349: Zostera marina, Zostera noltii, Cymodocea nodosa</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</si>
  <si>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doi:10.1016/j.biortech.2003.12.027</t>
  </si>
  <si>
    <t>348: Zostera marina, Zostera noltii, Cymodocea nodosa</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</si>
  <si>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doi:10.1016/j.biortech.2003.12.026</t>
  </si>
  <si>
    <t>347: Zostera marina, Zostera noltii, Cymodocea nodosa</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</si>
  <si>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doi:10.1016/j.biortech.2003.12.025</t>
  </si>
  <si>
    <t>346: Zostera marina, Zostera noltii, Cymodocea nodosa</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</si>
  <si>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doi:10.1016/j.biortech.2003.12.024</t>
  </si>
  <si>
    <t>345: Zostera marina, Zostera noltii, Cymodocea nodosa</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</si>
  <si>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doi:10.1016/j.biortech.2003.12.023</t>
  </si>
  <si>
    <t>344: Zostera marina, Zostera noltii, Cymodocea nodosa</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</si>
  <si>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doi:10.1016/j.biortech.2003.12.022</t>
  </si>
  <si>
    <t>343: Zostera marina, Zostera noltii, Cymodocea nodosa</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</si>
  <si>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doi:10.1016/j.biortech.2003.12.021</t>
  </si>
  <si>
    <t>342: Zostera marina, Zostera noltii, Cymodocea nodosa</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</si>
  <si>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doi:10.1016/j.biortech.2003.12.020</t>
  </si>
  <si>
    <t>341: Zostera marina, Zostera noltii, Cymodocea nodosa</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</si>
  <si>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doi:10.1016/j.biortech.2003.12.019</t>
  </si>
  <si>
    <t>340: Zostera marina, Zostera noltii, Cymodocea nodosa</t>
  </si>
  <si>
    <t>Rigollet, V., Sfriso, A., Marcomini, A., and De Casabianca, M. L. (2004). Seasonal evolution of heavy metal concentrations in the surface sediments of two Mediterranean Zostera marina L. beds at Thau lagoon (France) and Venice lagoon (Italy). Bioresource Technology 95, 159-167. doi:10.1016/j.biortech.2003.12.018</t>
  </si>
  <si>
    <t>Gazi bay, Kenya</t>
  </si>
  <si>
    <t xml:space="preserve">Bouillon, S., Moens, T., and Dehairs, F. (2004). Carbon sources supporting benthic mineralization in mangrove and adjacent seagrass sediments (Gazi Bay, Kenya). Biogeosciences 1, 71-78. </t>
  </si>
  <si>
    <t>Lake Illawara, Australia</t>
  </si>
  <si>
    <t>Qu, W. C., Morrison, R. J., West, R. J., and Su, C. W. (2006). Organic matter and benthic metabolism in Lake Illawarra, Australia. Continental Shelf Research 26, 1756-1774. doi:10.1016/j.csr.2006.05.011</t>
  </si>
  <si>
    <t>Qu, W. C., Morrison, R. J., West, R. J., and Su, C. W. (2006). Organic matter and benthic metabolism in Lake Illawarra, Australia. Continental Shelf Research 26, 1756-1774. doi:10.1016/j.csr.2006.05.010</t>
  </si>
  <si>
    <t>Qu, W. C., Morrison, R. J., West, R. J., and Su, C. W. (2006). Organic matter and benthic metabolism in Lake Illawarra, Australia. Continental Shelf Research 26, 1756-1774. doi:10.1016/j.csr.2006.05.009</t>
  </si>
  <si>
    <t>Qu, W. C., Morrison, R. J., West, R. J., and Su, C. W. (2006). Organic matter and benthic metabolism in Lake Illawarra, Australia. Continental Shelf Research 26, 1756-1774. doi:10.1016/j.csr.2006.05.008</t>
  </si>
  <si>
    <t>Qu, W. C., Morrison, R. J., West, R. J., and Su, C. W. (2006). Organic matter and benthic metabolism in Lake Illawarra, Australia. Continental Shelf Research 26, 1756-1774. doi:10.1016/j.csr.2006.05.007</t>
  </si>
  <si>
    <t>Little Duck Key, Florida</t>
  </si>
  <si>
    <t>Lewis, M. A., Dantin, D. D., Chancy, C. A., Abel, K. C., and Lewis, C. G. (2007). Florida seagrass habitat evaluation: A comparative survey for chemical quality. Environmental Pollution 146, 206-218. doi:10.1016/j.envpol.2006.04.066</t>
  </si>
  <si>
    <t>Ohio Key, Florida</t>
  </si>
  <si>
    <t>Lewis, M. A., Dantin, D. D., Chancy, C. A., Abel, K. C., and Lewis, C. G. (2007). Florida seagrass habitat evaluation: A comparative survey for chemical quality. Environmental Pollution 146, 206-218. doi:10.1016/j.envpol.2006.04.065</t>
  </si>
  <si>
    <t>St Joseph Bay, Florida</t>
  </si>
  <si>
    <t>Lewis, M. A., Dantin, D. D., Chancy, C. A., Abel, K. C., and Lewis, C. G. (2007). Florida seagrass habitat evaluation: A comparative survey for chemical quality. Environmental Pollution 146, 206-218. doi:10.1016/j.envpol.2006.04.064</t>
  </si>
  <si>
    <t>Lewis, M. A., Dantin, D. D., Chancy, C. A., Abel, K. C., and Lewis, C. G. (2007). Florida seagrass habitat evaluation: A comparative survey for chemical quality. Environmental Pollution 146, 206-218. doi:10.1016/j.envpol.2006.04.063</t>
  </si>
  <si>
    <t>Bonito Bay, Florida</t>
  </si>
  <si>
    <t>Lewis, M. A., Dantin, D. D., Chancy, C. A., Abel, K. C., and Lewis, C. G. (2007). Florida seagrass habitat evaluation: A comparative survey for chemical quality. Environmental Pollution 146, 206-218. doi:10.1016/j.envpol.2006.04.062</t>
  </si>
  <si>
    <t>Choctwhatchee Bay, Florida</t>
  </si>
  <si>
    <t>Lewis, M. A., Dantin, D. D., Chancy, C. A., Abel, K. C., and Lewis, C. G. (2007). Florida seagrass habitat evaluation: A comparative survey for chemical quality. Environmental Pollution 146, 206-218. doi:10.1016/j.envpol.2006.04.061</t>
  </si>
  <si>
    <t>Little Sabine Bay, Florida</t>
  </si>
  <si>
    <t>Lewis, M. A., Dantin, D. D., Chancy, C. A., Abel, K. C., and Lewis, C. G. (2007). Florida seagrass habitat evaluation: A comparative survey for chemical quality. Environmental Pollution 146, 206-218. doi:10.1016/j.envpol.2006.04.060</t>
  </si>
  <si>
    <t>Santa Rosa Sound, Florida</t>
  </si>
  <si>
    <t>Lewis, M. A., Dantin, D. D., Chancy, C. A., Abel, K. C., and Lewis, C. G. (2007). Florida seagrass habitat evaluation: A comparative survey for chemical quality. Environmental Pollution 146, 206-218. doi:10.1016/j.envpol.2006.04.059</t>
  </si>
  <si>
    <t>Lewis, M. A., Dantin, D. D., Chancy, C. A., Abel, K. C., and Lewis, C. G. (2007). Florida seagrass habitat evaluation: A comparative survey for chemical quality. Environmental Pollution 146, 206-218. doi:10.1016/j.envpol.2006.04.058</t>
  </si>
  <si>
    <t>Lewis, M. A., Dantin, D. D., Chancy, C. A., Abel, K. C., and Lewis, C. G. (2007). Florida seagrass habitat evaluation: A comparative survey for chemical quality. Environmental Pollution 146, 206-218. doi:10.1016/j.envpol.2006.04.057</t>
  </si>
  <si>
    <t>Lewis, M. A., Dantin, D. D., Chancy, C. A., Abel, K. C., and Lewis, C. G. (2007). Florida seagrass habitat evaluation: A comparative survey for chemical quality. Environmental Pollution 146, 206-218. doi:10.1016/j.envpol.2006.04.056</t>
  </si>
  <si>
    <t>Lewis, M. A., Dantin, D. D., Chancy, C. A., Abel, K. C., and Lewis, C. G. (2007). Florida seagrass habitat evaluation: A comparative survey for chemical quality. Environmental Pollution 146, 206-218. doi:10.1016/j.envpol.2006.04.055</t>
  </si>
  <si>
    <t>Lewis, M. A., Dantin, D. D., Chancy, C. A., Abel, K. C., and Lewis, C. G. (2007). Florida seagrass habitat evaluation: A comparative survey for chemical quality. Environmental Pollution 146, 206-218. doi:10.1016/j.envpol.2006.04.054</t>
  </si>
  <si>
    <t>303: Thalassia testudinum. Halodule wrigthii</t>
  </si>
  <si>
    <t>Lewis, M. A., Dantin, D. D., Chancy, C. A., Abel, K. C., and Lewis, C. G. (2007). Florida seagrass habitat evaluation: A comparative survey for chemical quality. Environmental Pollution 146, 206-218. doi:10.1016/j.envpol.2006.04.053</t>
  </si>
  <si>
    <t>302: Thalassia testudinum. Halodule wrigthii</t>
  </si>
  <si>
    <t>Lewis, M. A., Dantin, D. D., Chancy, C. A., Abel, K. C., and Lewis, C. G. (2007). Florida seagrass habitat evaluation: A comparative survey for chemical quality. Environmental Pollution 146, 206-218. doi:10.1016/j.envpol.2006.04.052</t>
  </si>
  <si>
    <t>301: Thalassia testudinum. Halodule wrigthii</t>
  </si>
  <si>
    <t>Lewis, M. A., Dantin, D. D., Chancy, C. A., Abel, K. C., and Lewis, C. G. (2007). Florida seagrass habitat evaluation: A comparative survey for chemical quality. Environmental Pollution 146, 206-218. doi:10.1016/j.envpol.2006.04.051</t>
  </si>
  <si>
    <t>300: Thalassia testudinum. Halodule wrigthii</t>
  </si>
  <si>
    <t>Lewis, M. A., Dantin, D. D., Chancy, C. A., Abel, K. C., and Lewis, C. G. (2007). Florida seagrass habitat evaluation: A comparative survey for chemical quality. Environmental Pollution 146, 206-218. doi:10.1016/j.envpol.2006.04.050</t>
  </si>
  <si>
    <t>299: Thalassia testudinum. Halodule wrigthii</t>
  </si>
  <si>
    <t>Lewis, M. A., Dantin, D. D., Chancy, C. A., Abel, K. C., and Lewis, C. G. (2007). Florida seagrass habitat evaluation: A comparative survey for chemical quality. Environmental Pollution 146, 206-218. doi:10.1016/j.envpol.2006.04.049</t>
  </si>
  <si>
    <t>298: Thalassia testudinum. Halodule wrigthii</t>
  </si>
  <si>
    <t>Lewis, M. A., Dantin, D. D., Chancy, C. A., Abel, K. C., and Lewis, C. G. (2007). Florida seagrass habitat evaluation: A comparative survey for chemical quality. Environmental Pollution 146, 206-218. doi:10.1016/j.envpol.2006.04.048</t>
  </si>
  <si>
    <t>297: Thalassia testudinum. Halodule wrigthii</t>
  </si>
  <si>
    <t>Lewis, M. A., Dantin, D. D., Chancy, C. A., Abel, K. C., and Lewis, C. G. (2007). Florida seagrass habitat evaluation: A comparative survey for chemical quality. Environmental Pollution 146, 206-218. doi:10.1016/j.envpol.2006.04.047</t>
  </si>
  <si>
    <t>296: Thalassia testudinum. Halodule wrigthii</t>
  </si>
  <si>
    <t>Lewis, M. A., Dantin, D. D., Chancy, C. A., Abel, K. C., and Lewis, C. G. (2007). Florida seagrass habitat evaluation: A comparative survey for chemical quality. Environmental Pollution 146, 206-218. doi:10.1016/j.envpol.2006.04.046</t>
  </si>
  <si>
    <t>295: Thalassia testudinum. Halodule wrigthii</t>
  </si>
  <si>
    <t>Lewis, M. A., Dantin, D. D., Chancy, C. A., Abel, K. C., and Lewis, C. G. (2007). Florida seagrass habitat evaluation: A comparative survey for chemical quality. Environmental Pollution 146, 206-218. doi:10.1016/j.envpol.2006.04.045</t>
  </si>
  <si>
    <t>294: Thalassia testudinum. Halodule wrigthii</t>
  </si>
  <si>
    <t>Lewis, M. A., Dantin, D. D., Chancy, C. A., Abel, K. C., and Lewis, C. G. (2007). Florida seagrass habitat evaluation: A comparative survey for chemical quality. Environmental Pollution 146, 206-218. doi:10.1016/j.envpol.2006.04.044</t>
  </si>
  <si>
    <t>293: Thalassia testudinum. Halodule wrigthii</t>
  </si>
  <si>
    <t>Lewis, M. A., Dantin, D. D., Chancy, C. A., Abel, K. C., and Lewis, C. G. (2007). Florida seagrass habitat evaluation: A comparative survey for chemical quality. Environmental Pollution 146, 206-218. doi:10.1016/j.envpol.2006.04.043</t>
  </si>
  <si>
    <t>292: Thalassia testudinum. Halodule wrigthii</t>
  </si>
  <si>
    <t>Lewis, M. A., Dantin, D. D., Chancy, C. A., Abel, K. C., and Lewis, C. G. (2007). Florida seagrass habitat evaluation: A comparative survey for chemical quality. Environmental Pollution 146, 206-218. doi:10.1016/j.envpol.2006.04.042</t>
  </si>
  <si>
    <t>291: Thalassia testudinum. Halodule wrigthii</t>
  </si>
  <si>
    <t>Lewis, M. A., Dantin, D. D., Chancy, C. A., Abel, K. C., and Lewis, C. G. (2007). Florida seagrass habitat evaluation: A comparative survey for chemical quality. Environmental Pollution 146, 206-218. doi:10.1016/j.envpol.2006.04.041</t>
  </si>
  <si>
    <t>290: Thalassia testudinum, Halodule wrightii, Syringodium filiforme</t>
  </si>
  <si>
    <t>Florida Bay, Johnson Key Basin</t>
  </si>
  <si>
    <t>Yarbro, L. A., and Carlson, P. R. (2008). Community oxygen and nutrient fluxes in seagrass beds of Florida Bay, USA. Estuaries and Coasts 31, 877-897. doi:10.1007/s12237-008-9071-10</t>
  </si>
  <si>
    <t>289: Thalassia testudinum, Halodule wrightii, Syringodium filiforme</t>
  </si>
  <si>
    <t>Florida Bay, Rabbit Key Basin</t>
  </si>
  <si>
    <t>Yarbro, L. A., and Carlson, P. R. (2008). Community oxygen and nutrient fluxes in seagrass beds of Florida Bay, USA. Estuaries and Coasts 31, 877-897. doi:10.1007/s12237-008-9071-9</t>
  </si>
  <si>
    <t>288: Thalassia testudinum, Halodule wrightii</t>
  </si>
  <si>
    <t>Florida Bay, Rankin Lake</t>
  </si>
  <si>
    <t>Yarbro, L. A., and Carlson, P. R. (2008). Community oxygen and nutrient fluxes in seagrass beds of Florida Bay, USA. Estuaries and Coasts 31, 877-897. doi:10.1007/s12237-008-9071-8</t>
  </si>
  <si>
    <t>287: Thalassia testudinum, Halodule wrightii</t>
  </si>
  <si>
    <t>Florida Bay, Calusa Key</t>
  </si>
  <si>
    <t>Yarbro, L. A., and Carlson, P. R. (2008). Community oxygen and nutrient fluxes in seagrass beds of Florida Bay, USA. Estuaries and Coasts 31, 877-897. doi:10.1007/s12237-008-9071-7</t>
  </si>
  <si>
    <t>286: Thalassia testudinum, Halodule wrightii</t>
  </si>
  <si>
    <t>Florida Bay, Swash Keys</t>
  </si>
  <si>
    <t>Yarbro, L. A., and Carlson, P. R. (2008). Community oxygen and nutrient fluxes in seagrass beds of Florida Bay, USA. Estuaries and Coasts 31, 877-897. doi:10.1007/s12237-008-9071-6</t>
  </si>
  <si>
    <t>Robbins Passage, Tasmania</t>
  </si>
  <si>
    <t>Spruzen, F. L., Richardson, A. M. M., and Woehler, E. J. (2008). Spatial variation of intertidal macroinvertebrates and environmental variables in Robbins Passage wetlands, NW Tasmania. Hydrobiologia 598, 325-342. doi:10.1007/s10750-007-9166-13</t>
  </si>
  <si>
    <t>Spruzen, F. L., Richardson, A. M. M., and Woehler, E. J. (2008). Spatial variation of intertidal macroinvertebrates and environmental variables in Robbins Passage wetlands, NW Tasmania. Hydrobiologia 598, 325-342. doi:10.1007/s10750-007-9166-12</t>
  </si>
  <si>
    <t>Spruzen, F. L., Richardson, A. M. M., and Woehler, E. J. (2008). Spatial variation of intertidal macroinvertebrates and environmental variables in Robbins Passage wetlands, NW Tasmania. Hydrobiologia 598, 325-342. doi:10.1007/s10750-007-9166-11</t>
  </si>
  <si>
    <t>Spruzen, F. L., Richardson, A. M. M., and Woehler, E. J. (2008). Spatial variation of intertidal macroinvertebrates and environmental variables in Robbins Passage wetlands, NW Tasmania. Hydrobiologia 598, 325-342. doi:10.1007/s10750-007-9166-10</t>
  </si>
  <si>
    <t>Spruzen, F. L., Richardson, A. M. M., and Woehler, E. J. (2008). Spatial variation of intertidal macroinvertebrates and environmental variables in Robbins Passage wetlands, NW Tasmania. Hydrobiologia 598, 325-342. doi:10.1007/s10750-007-9166-9</t>
  </si>
  <si>
    <t>Spruzen, F. L., Richardson, A. M. M., and Woehler, E. J. (2008). Spatial variation of intertidal macroinvertebrates and environmental variables in Robbins Passage wetlands, NW Tasmania. Hydrobiologia 598, 325-342. doi:10.1007/s10750-007-9166-8</t>
  </si>
  <si>
    <t>Spruzen, F. L., Richardson, A. M. M., and Woehler, E. J. (2008). Spatial variation of intertidal macroinvertebrates and environmental variables in Robbins Passage wetlands, NW Tasmania. Hydrobiologia 598, 325-342. doi:10.1007/s10750-007-9166-7</t>
  </si>
  <si>
    <t>Spruzen, F. L., Richardson, A. M. M., and Woehler, E. J. (2008). Spatial variation of intertidal macroinvertebrates and environmental variables in Robbins Passage wetlands, NW Tasmania. Hydrobiologia 598, 325-342. doi:10.1007/s10750-007-9166-6</t>
  </si>
  <si>
    <t>Spruzen, F. L., Richardson, A. M. M., and Woehler, E. J. (2008). Spatial variation of intertidal macroinvertebrates and environmental variables in Robbins Passage wetlands, NW Tasmania. Hydrobiologia 598, 325-342. doi:10.1007/s10750-007-9166-5</t>
  </si>
  <si>
    <t>Spruzen, F. L., Richardson, A. M. M., and Woehler, E. J. (2008). Spatial variation of intertidal macroinvertebrates and environmental variables in Robbins Passage wetlands, NW Tasmania. Hydrobiologia 598, 325-342. doi:10.1007/s10750-007-9166-4</t>
  </si>
  <si>
    <t>Spruzen, F. L., Richardson, A. M. M., and Woehler, E. J. (2008). Spatial variation of intertidal macroinvertebrates and environmental variables in Robbins Passage wetlands, NW Tasmania. Hydrobiologia 598, 325-342. doi:10.1007/s10750-007-9166-3</t>
  </si>
  <si>
    <t>Spruzen, F. L., Richardson, A. M. M., and Woehler, E. J. (2008). Spatial variation of intertidal macroinvertebrates and environmental variables in Robbins Passage wetlands, NW Tasmania. Hydrobiologia 598, 325-342. doi:10.1007/s10750-007-9166-2</t>
  </si>
  <si>
    <t>273: Enhalus acoroides, Halodule uninervis, Cymodocea rotundata</t>
  </si>
  <si>
    <t>S Sulawesi, Indonesia</t>
  </si>
  <si>
    <t>Alongi, D. M., Trott, L. A., Undu, M. C., and Tirendi, F. (2008). Benthic microbial metabolism in seagrass meadows along a carbonate gradient in Sulawesi, Indonesia. Aquatic Microbial Ecology 51, 141-152. doi:10.3354/ame01191</t>
  </si>
  <si>
    <t>272: Enhalus acoroides, Halodule uninervis, Cymodocea rotundata</t>
  </si>
  <si>
    <t>271: Enhalus acoroides, Halodule uninervis, Cymodocea rotundata</t>
  </si>
  <si>
    <t>Spivak, A. C., Canuel, E. A., Duffy, J. E., Douglass, J. G., and Richardson, J. P. (2009). Epifaunal community composition and nutrient addition alter sediment organic matter composition in a natural eelgrass Zostera marina bed: a field experiment. Marine Ecology-Progress Series 376, 55-67. doi:10.3354/meps07813</t>
  </si>
  <si>
    <t>Thomas Bay, Malta</t>
  </si>
  <si>
    <t>Borg, J. A., Rowden, A. A., Attrill, M. J., Schembri, P. J., and Jones, M. B. (2010). Spatial variation in the composition of motile macroinvertebrate assemblages associated with two bed types of the seagrass Posidonia oceanica. Marine Ecology-Progress Series 406, 91-104. doi:10.3354/meps08534</t>
  </si>
  <si>
    <t>White Rocks, Malta</t>
  </si>
  <si>
    <t>Mellieha Bay, Malta</t>
  </si>
  <si>
    <t>Ramla Bay, Malta</t>
  </si>
  <si>
    <t>Wallis Lake, Australia</t>
  </si>
  <si>
    <t>Maher, D. T., and Eyre, B. D. (2010). Benthic fluxes of dissolved organic carbon in three temperate Australian estuaries: Implications for global estimates of benthic DOC fluxes. Journal of Geophysical Research-Biogeosciences 115doi:G04039</t>
  </si>
  <si>
    <t>Halophila australis</t>
  </si>
  <si>
    <t>Camden Haven, Australia</t>
  </si>
  <si>
    <t>Hastings River, Australia</t>
  </si>
  <si>
    <t>Psaromoura Crete, Greece</t>
  </si>
  <si>
    <t>E. T. Apostolaki, Unpublished</t>
  </si>
  <si>
    <t>Padilla Bay, Oregon</t>
  </si>
  <si>
    <t>Kairis, P. A., and Rybczyk, J. M. (2010). Sea level rise and eelgrass (Zostera marina) production: A spatially explicit relative elevation model for Padilla Bay, WA. Ecological Modelling 221, 1005-1016. doi:10.1016/j.ecolmodel.2009.01.025</t>
  </si>
  <si>
    <t>Cyprus</t>
  </si>
  <si>
    <t>Holmer, M., and Frederiksen, M. S. (2007). Stimulation of sulfate reduction rates in Mediterranean fish farm sediments inhabited by the seagrass Posidonia oceanica. Biogeochemistry 85, 169-184. doi:10.1007/s10533-007-9127-x</t>
  </si>
  <si>
    <t>Port Lligat, Spain, W Mediterranean</t>
  </si>
  <si>
    <t>Lo Iacono, C., Mateo, M. A., Gracia, E., Gasch, L., Carbonell, R., Serrano, L., and Danobeitia, J. (2008). Very high-resolution seismo-acoustic imaging of seagrass meadows (Mediterranean Sea): Implications for carbon sink estimates. Geophysical Research Letters, L18601. doi:10.1029/2008GL034773</t>
  </si>
  <si>
    <t>Medes, Spain, W Mediterranean</t>
  </si>
  <si>
    <t>Mateo, M. A., and Romero, J. (1997). Detritus dynamics in the seagrass Posidonia oceanica: elements for an ecosystem carbon and nutrient budget. Marine Ecology Progress Series 151, 43-53.  Mateo, M. A., Romero, J., Pérez, M., Littler, M. M., and Littler, D. S. (1997). Dynamics of millenary organic deposits resulting from the growth of the Mediterranean seagrass Posidonia oceanica. Estuarine, Coastal and Shelf Science 44</t>
  </si>
  <si>
    <t>Tabarca2, Spain, W Mediterranean</t>
  </si>
  <si>
    <t>Tabarca 1, Spain, W Mediterranean</t>
  </si>
  <si>
    <t>Campello, Spain, W Mediterranean</t>
  </si>
  <si>
    <t>Culip, Spain, W Mediterranean</t>
  </si>
  <si>
    <t>Ischia, Italy, W Mediterranean</t>
  </si>
  <si>
    <t>Sounion, Greece, E Mediterranean</t>
  </si>
  <si>
    <t>Sicily, Italy, W Mediterranean</t>
  </si>
  <si>
    <t>Porto Colom, Balearic Islands, Spain, W Mediterranean</t>
  </si>
  <si>
    <t xml:space="preserve">Calleja, M. L., Marba, N., and Duarte, C. M. (2007). The relationship between seagrass (Posidonia oceanica) decline and sulfide porewater concentration in carbonate sediments. Estuarine Coastal and Shelf Science 73, 583-588. </t>
  </si>
  <si>
    <t>Cala Millor, Balearic Islands, Spain, W Mediterranean</t>
  </si>
  <si>
    <t>Pollença, Balearic Islands, Spain, W Mediterranean</t>
  </si>
  <si>
    <t>Magalluf, Balearic Islands, Spain, W Mediterranean</t>
  </si>
  <si>
    <t>Sta Maria , Balearic Islands, Spain, W Mediterranean</t>
  </si>
  <si>
    <t>Sa Paret, Balearic Islands, Spain, W Mediterranean</t>
  </si>
  <si>
    <t>Es Castell, Balearic Islands, Spain, W Mediterranean</t>
  </si>
  <si>
    <t>Ebro Delta, Spain, W Mediterranean</t>
  </si>
  <si>
    <t xml:space="preserve">Barrón, C., Marbà, N., Terrados, J., Kennedy, H., and Duarte, C. M. (2004). Community metabolism and carbon budget along a gradient of seagrass (Cymodocea nodosa) colonization. Limnology and Oceanography 49, 1642-1651. </t>
  </si>
  <si>
    <t>Pedersen, M. F., Duarte, C. M., and Cebrian, J. (1997). Rates of changes in organic matter and nutrient stocks during seagrass Cymodocea nodosa colonization and stand development. Marine Ecology-Progress Series 159, 29-36. doi:10.3354/meps159029</t>
  </si>
  <si>
    <t>Dravuni Is, Fiji</t>
  </si>
  <si>
    <t xml:space="preserve">Yamamuro, M., Koike, I., and Iizumi, H. (1993). Partitioning of the nitrogen stock in the vicinity of a Fijian seagrass bed dominated by Syringodium isoetifolium (Ascherson) Dandy. Australian Journal of Marine and Freshwater Research 44, 101-115. </t>
  </si>
  <si>
    <t>Dravuni Is. Fiji</t>
  </si>
  <si>
    <t>Papanui Inlet, Southern New Zealand</t>
  </si>
  <si>
    <t>Leduc, D., and Probert, P. K. (2011). Small-scale effect of intertidal seagrass (Zostera muelleri) on meiofaunal abundance, biomass, and nematode community structure. Journal of the MArine Biological Association of the United Kingdomdoi:10.1017/S0025315410001645</t>
  </si>
  <si>
    <t>Mallorca, Bare</t>
  </si>
  <si>
    <t>Holmer, M., Marba, N., Lamote, M., and Duarte, C. M. (2009). Deterioration of Sediment Quality in Seagrass Meadows (Posidonia oceanica) Invaded by Macroalgae (Caulerpa sp.). Estuaries and Coasts 32, 456-466. doi:10.1007/s12237-009-9133-4</t>
  </si>
  <si>
    <t>Mallorca, PO C.taxifolia</t>
  </si>
  <si>
    <t>Mallorca, PO C.racemosa</t>
  </si>
  <si>
    <t>Mallorca, PO C.prolifera</t>
  </si>
  <si>
    <t>Denmark, S-september</t>
  </si>
  <si>
    <t>Holmer, M., Carta, C., and Andersen, F. O. (2006). Biogeochemical implications for phosphorus cycling in sandy and muddy rhizosphere sediments of Zostera marina meadows (Denmark). Marine Ecology-Progress Series 320, 141-151. doi:10.3354/meps320141</t>
  </si>
  <si>
    <t>Denmark, M-september</t>
  </si>
  <si>
    <t>Denmark, S-august</t>
  </si>
  <si>
    <t>Denmark, M-august</t>
  </si>
  <si>
    <t>Denmark, S-july</t>
  </si>
  <si>
    <t>Denmark, M-july</t>
  </si>
  <si>
    <t>Denmark, S-june</t>
  </si>
  <si>
    <t>Denmark, M-june</t>
  </si>
  <si>
    <t>Denmark, S</t>
  </si>
  <si>
    <t xml:space="preserve">Vichkovitten, T., and Holmer, M. (2005). Dissolved and particulate organic matter in contrasting Zostera marina (eelgrass) sediments. Journal of Experimental Marine Biology and Ecology 316, 183-201. </t>
  </si>
  <si>
    <t>Denmark, M</t>
  </si>
  <si>
    <t>Europe, FB</t>
  </si>
  <si>
    <t>Boschker, H. T. S., Wielemaker, A., Schaub, B. E. M., and Holmer, M. (in press). Limited coupling of macrophyte production and bacterial carbon cycling in the sediments of Zostera meadows. Marine Ecology Progress Series</t>
  </si>
  <si>
    <t>Europe, FA</t>
  </si>
  <si>
    <t>Europe, F1</t>
  </si>
  <si>
    <t>Europe, N1</t>
  </si>
  <si>
    <t>Europe, D2</t>
  </si>
  <si>
    <t>Europe, D1</t>
  </si>
  <si>
    <t>Mallorca, Sa Paret</t>
  </si>
  <si>
    <t xml:space="preserve">Holmer, M., Duarte, C. M., and Marbà, N. (2003). Sulfur cycling and seagrass seagrass (Posidonia oceanica) status in carbonate sediments. Biogeochemistry 66, 223-239. </t>
  </si>
  <si>
    <t>Mallorca, Sta. Maria</t>
  </si>
  <si>
    <t>Mallorca, Es Castell</t>
  </si>
  <si>
    <t>Mallorca, Porto Colom</t>
  </si>
  <si>
    <t>Mallorca, Magalluf</t>
  </si>
  <si>
    <t>Mallorca, Platja</t>
  </si>
  <si>
    <t xml:space="preserve">De Troch, M., Van Gansbeke, D., and Vincx, M. (2006). Resource availability and meiofauna in sediment of tropical seagrass beds: Local versus global trends. Marine Environmental Research 61, 59-73. </t>
  </si>
  <si>
    <t>111: Thalassia, Halodule and Syringodium</t>
  </si>
  <si>
    <t>Pujada Bay, Philippines</t>
  </si>
  <si>
    <t>110: Thalassia, Halodule and Syringodium</t>
  </si>
  <si>
    <t>Punta Allen, Mexico</t>
  </si>
  <si>
    <t>Aburatsubo Bay, Japan</t>
  </si>
  <si>
    <t xml:space="preserve">Furuta, A., Ishikawa, Y., Hagawa, T., Yamamoto, Y., and Suzuki, Y. (2002). Cycling of organic carbon and nitrogen in seagrass beds at Aburatsubo Bay. Geoscience Reports from Shizuoka University 29, 13-21. </t>
  </si>
  <si>
    <t>Gulf of Oristano, Sardinia</t>
  </si>
  <si>
    <t xml:space="preserve">De Falco, G., Baroli, M., Murru, E., Piergallini, G., and Cancemi, G. (2006). Sediment analysis evidences two different depositional phenomena influencing seagrass sistribution in the Gulf of Oristano (Sardinia, Western Mediterranean). Journal of Coastal Research 22, 1043-1050. </t>
  </si>
  <si>
    <t>Halodule wrightii, Halophila engelmanni and Ruppia maritima</t>
  </si>
  <si>
    <t xml:space="preserve">Pulich, W. M., Jr. (1987). Subtropical seagrasses and trace metals cycling. In 'Proceedings of a symposium on subtropical-tropical seagrasses of the southeastern United States.  Florida Marine Research Publication No. 42'. (Eds M. J. Durako, R. C. Phillips and R. R. Lewis, III.) pp. 39-52. (Florida Department of Natural Resources, Bureau of Marine Research: St. Petersburgh.) </t>
  </si>
  <si>
    <t>Redfish Bay, Tx, USA</t>
  </si>
  <si>
    <t>St. Andrews Bay Florida USA</t>
  </si>
  <si>
    <t xml:space="preserve">Grady, J. R. (1981). Properties of sea grass and sand flat sediments from the intertidal zone of St. Andrew Bay, Florida. Estuaries 4, 335-344. </t>
  </si>
  <si>
    <t>93: Thalassia and Halodule</t>
  </si>
  <si>
    <t>92: Thalassia and Halodule</t>
  </si>
  <si>
    <t>91: Thalassia and Halodule</t>
  </si>
  <si>
    <t>90: Thalassia and Halodule</t>
  </si>
  <si>
    <t>89: Thalassia and Halodule</t>
  </si>
  <si>
    <t>Anglesey</t>
  </si>
  <si>
    <t>N. Marba, unpublished data</t>
  </si>
  <si>
    <t>Nefyn, Wales</t>
  </si>
  <si>
    <t>Bolinao,Philipines</t>
  </si>
  <si>
    <t>83: Enhalus  &amp; Cymodocea</t>
  </si>
  <si>
    <t>Laguna de Terminos, Yucatan, Mx</t>
  </si>
  <si>
    <t xml:space="preserve">Gonneea, M. E., Paytan, A., and Herrera-Silveira, J. A. (2004). Tracing organic matter sources and carbon burial in mangrove sediments over the past 160 years. Estuarine Coastal and Shelf Science 61, 211-227. </t>
  </si>
  <si>
    <t>81: Halodule wrightii and Ruppia maritima</t>
  </si>
  <si>
    <t>mixed</t>
  </si>
  <si>
    <t>Celestun Lagoon, Yucatan, Mx</t>
  </si>
  <si>
    <t>Marconi Gulf, Italy</t>
  </si>
  <si>
    <t xml:space="preserve">Danovaro, R., and Fabiano, M. (1995). Seasonal and Inter-annual Variation of Bacteria in a Seagrass Bed of the Mediterranean Sea: Relationship with Labile Organic Compounds and other Environmental Factors. Aquatic Microbial Ecology 9, 17-26. </t>
  </si>
  <si>
    <t>Port Dennison, Queensland</t>
  </si>
  <si>
    <t xml:space="preserve">Mellors, J., Marsh, H., Carruthers, T. J. B., and Waycott, M. (2002). Testing the sediment-trapping paradigm of seagrass: Do seagrasses influence nutrient status and sediment structure in tropical intertidal environments? Bulletin of Marine Science 71, 1215-1226. </t>
  </si>
  <si>
    <t>Windy Point, Queensland</t>
  </si>
  <si>
    <t>Halophila minor</t>
  </si>
  <si>
    <t>Bolger Bay, Queensland</t>
  </si>
  <si>
    <t>Geoffrey Bay, Queensland</t>
  </si>
  <si>
    <t>Horseshoe Bay, Queesland</t>
  </si>
  <si>
    <t>Meunga Creek, Queensland</t>
  </si>
  <si>
    <t>Lugger Bay, Queensland</t>
  </si>
  <si>
    <t>Ellie Pt, Queensland</t>
  </si>
  <si>
    <t xml:space="preserve">Rosenfeld, J. K. (1979). Interstitial water and sediment chemistry of two cores from Florida Bay. Journal of Sedimentary Petrology 49, 989-994. </t>
  </si>
  <si>
    <t>Panama</t>
  </si>
  <si>
    <t>Outer Lagoon, Bocas del Toro Panama</t>
  </si>
  <si>
    <t xml:space="preserve">Carruthers, T. J. B., Barnes, P. A. G., Jacome, G. E., and Fourqurean, J. W. (2005). Lagoon scale processes in a coastally influenced Caribbean system: implications for the seagrass Thalassia testudinum. Caribbean Journal of Science 41, 441-455. </t>
  </si>
  <si>
    <t>Laguna de Chiriqui Panama</t>
  </si>
  <si>
    <t>Bahia Almirante, Panama</t>
  </si>
  <si>
    <t>66: Thalassia testudinum and Syringodium filiforme</t>
  </si>
  <si>
    <t xml:space="preserve">Fourqurean, J. W., Muth, M. F., and Boyer, J. N. (2010). Epiphyte loads on seagrasses and microphytobenthos abundance are not reliable indicators of nutrient availability in coastal ecosystems. Marine Pollution Bulletin 60, 971-983. Fourqurean, J. W., Willsie, A. W., Rose, C. D., and Rutten, L. M. (2001). Spatial and temporal pattern in seagrass community composition and productivity in south Florida. Marine Biology 138, 341-354. </t>
  </si>
  <si>
    <t>65: Thalassia testudinum and Syringodium filiforme</t>
  </si>
  <si>
    <t>63: Thalassia testudinum and Syringodium filiforme</t>
  </si>
  <si>
    <t>62: Syringodium filiforme, Thalassia testudinum and Halodule wrightii</t>
  </si>
  <si>
    <t>61: Thalassia testudinum and Syringodium filiforme</t>
  </si>
  <si>
    <t>60: Thalassia testudinum and Syringodium filiforme</t>
  </si>
  <si>
    <t>59: Thalassia testudinum, Syringodium filiforme and Halodule wrightii</t>
  </si>
  <si>
    <t>57: Syringodium filiforme, Thalassia testudinum and Halodule wrightii</t>
  </si>
  <si>
    <t>56: Thalassia testudinum and Syringodium filiforme</t>
  </si>
  <si>
    <t>52: Thalassia testudinum and Syringodium filiforme</t>
  </si>
  <si>
    <t>49: Thalassia testudinum and Syringodium filiforme</t>
  </si>
  <si>
    <t>48: Thalassia testudinum and Syringodium filiforme</t>
  </si>
  <si>
    <t>46: Thalassia testudinum, Syringodium filiforme and Halodule wrightii</t>
  </si>
  <si>
    <t>45: Thalassia testudinum and Syringodium filiforme</t>
  </si>
  <si>
    <t>42: Thalassia testudinum and Syringodium filiforme</t>
  </si>
  <si>
    <t>39: Thalassia testudinum, Syringodium filiforme and Halodule wrightii</t>
  </si>
  <si>
    <t>38: Thalassia testudinum and Syringodium filiforme</t>
  </si>
  <si>
    <t>Nanozostera noltii</t>
  </si>
  <si>
    <t>Ria de Aveiro, Portugal</t>
  </si>
  <si>
    <t xml:space="preserve">Figueiredo da Silva, J., Duck, R. W., and Catarino, J. B. (2009). Nutrient retention in the sediments and the submerged aquatic vegetation of the coastal lagoon of the Ria de Aveiro, Portugal. Journal of Sea Research 62, 276-285. </t>
  </si>
  <si>
    <t xml:space="preserve">Orem, W. H., Holmes, C. W., Kendall, C., Lerch, H. E., Bates, A. L., Silva, S. R., Boylan, A., Corum, M., Marot, M., and Hedgeman, C. (1999). Geochemistry of Florida Bay sediments: nutrient history at five sites in eastern and central Florida Bay. Journal of Coastal Research 15, 1055-1071. </t>
  </si>
  <si>
    <t>J. W. Fourqurean, unpublished data</t>
  </si>
  <si>
    <t>LW_011</t>
  </si>
  <si>
    <t>Miyajima, T., Hori, M., Hamaguchi, M., Shimabukuro, H., Adachi, H., Yamano, H., Nakaoka, M., 2015. Geographic variability in organic carbon stock and accumulation
rate in sediments of East and Southeast Asian seagrass meadows. Global
Biogeochem. Cycles 29 (4), 397–415.
et al.,
2015</t>
  </si>
  <si>
    <t>Wu, J., Zhang, H., Pan, Y., Krause-Jensen, D., He, Z., Fan, W., Xiao, X., Chung, I., Marba, N., Serrano, O. and Rivkin, R.B., 2020. Opportunities for blue carbon strategies in China. Ocean &amp; coastal management, 194, p.105241.</t>
  </si>
  <si>
    <t xml:space="preserve">Mean </t>
  </si>
  <si>
    <t>Kalmar Sound</t>
  </si>
  <si>
    <t>Jephson, T., Nyström, P., Moksnes, P. O., &amp; Baden, S. P. (2008). Trophic interactions in Zostera marina beds along the Swedish coast. Marine Ecology Progress Series, 369, 63-76.</t>
  </si>
  <si>
    <t>LW_010</t>
  </si>
  <si>
    <t>Fredshög</t>
  </si>
  <si>
    <t>Gullmar Fjord</t>
  </si>
  <si>
    <t>LaRoche, C. K., Goldstein, B. R., Cybulski, J. D., Raymundo, L. J., Aoki, L. R., &amp; Kim, K. (2018). Decade of change in Enhalus acoroides seagrass meadows in Guam, Mariana Islands. Marine and Freshwater Research, 70(2), 246-254.</t>
  </si>
  <si>
    <t>CC_008</t>
  </si>
  <si>
    <t>Trang Province, Thailand</t>
  </si>
  <si>
    <t>Wirachwong, P., &amp; Holmer, M. (2010). Nutrient dynamics in 3 morphological different tropical seagrasses and their sediments. Aquatic Botany, 93(3), 170-178.</t>
  </si>
  <si>
    <t>Andeman Sea, Thailand (10 stations in Phuket, Krabi, and Trang)</t>
  </si>
  <si>
    <t>Poovachiranon, S., &amp; Chansang, H. (1994). Community structure and biomass of seagrass beds in the Andaman Sea. I. Mangrove-associated seagrass beds. Phuket Marine Biological Center Research Bulletin, 59, 53-64.</t>
  </si>
  <si>
    <t>Haad Chao Mai National Park, Trang Province, Thailand</t>
  </si>
  <si>
    <t>Nakaoka, M., &amp; Supanwanid, C. (2000). Quantitative estimation of the distribution and biomass of seagrasses at Haad Chao Mai National Park, Trang Province, Thailand. Journal of Fisheries and Environment, 22, 10-22.</t>
  </si>
  <si>
    <t>Above ground biomass 2</t>
  </si>
  <si>
    <t>Chwaka Bay</t>
  </si>
  <si>
    <t>Gullström, M., Lundén, B., Bodin, M., Kangwe, J., Öhman, M. C., Mtolera, M. S., &amp; Björk, M. (2006). Assessment of changes in the seagrass-dominated submerged vegetation of tropical Chwaka Bay (Zanzibar) using satellite remote sensing. Estuarine, Coastal and Shelf Science, 67(3), 399-408.</t>
  </si>
  <si>
    <t>Above ground biomass 1</t>
  </si>
  <si>
    <t>Vermaat, J. E., Agawin, N. S., Duarte, C. M., Fortes, M. D., Marba, N., &amp; Uri, J. S. (1995). Meadow maintenance, growth and productivity of a mixed Philippine seagrass bed. Marine Ecology Progress Series, 124, 215-225.</t>
  </si>
  <si>
    <t>Duarte, C.M., Merino, M., Agawin, N.S., Uri, J., Fortes, M.D., Gallegos, M.E., Marbá, N. and Hemminga, M.A., 1998. Root production and belowground seagrass biomass. Marine Ecology Progress Series, 171, pp.97-108.</t>
  </si>
  <si>
    <t>Micronesia</t>
  </si>
  <si>
    <t>Orr, D. W., &amp; Ogden, J. C. (1992). The impact of Hurricane Andrew on the ecosystems of South Florida. Conservation Biology, 6(4), 488-490.</t>
  </si>
  <si>
    <t>Guam</t>
  </si>
  <si>
    <t>South Sulawesi</t>
  </si>
  <si>
    <t>Erftemeijer, P. L., &amp; Herman, P. M. (1994). Seasonal changes in environmental variables, biomass, production and nutrient contents in two contrasting tropical intertidal seagrass beds in South Sulawesi, Indonesia. Oecologia, 99(1), 45-59.</t>
  </si>
  <si>
    <t>Erftemeijer, P. L. (1994). Differences in nutrient concentrations and resources between seagrass communities on carbonate and terrigenous sediments in South Sulawesi, Indonesia. Bulletin of Marine Science, 54(2), 403-419.</t>
  </si>
  <si>
    <t>Port of Karumba, Queensland</t>
  </si>
  <si>
    <t>Rasheed, M. A., &amp; Unsworth, R. K. (2011). Long-term climate-associated dynamics of a tropical seagrass meadow: implications for the future. Marine Ecology Progress Series, 422, 93-103.</t>
  </si>
  <si>
    <t>Summer upper range</t>
  </si>
  <si>
    <t>Olesen, B., &amp; Sand-Jensen, K. (1994). Biomass-density patterns in the temperate seagrass Zostera marina. Marine Ecology-Progress Series, 109, 283-283.</t>
  </si>
  <si>
    <t>CC_007</t>
  </si>
  <si>
    <t>Summer lower range</t>
  </si>
  <si>
    <t>Summer mean</t>
  </si>
  <si>
    <t>Winter upper range</t>
  </si>
  <si>
    <t>Winter lower range</t>
  </si>
  <si>
    <t>Winter mean</t>
  </si>
  <si>
    <t>29 different eelgrass populations ranging in latitude from 30 to 56° N in North America, Europe, Japan</t>
  </si>
  <si>
    <t>Upper range biomass</t>
  </si>
  <si>
    <t>Adams, J. B. (2016). Distribution and status of Zostera capensis in South African estuaries—a review. South African Journal of Botany, 107, 63-73.</t>
  </si>
  <si>
    <t>CC_006</t>
  </si>
  <si>
    <t>Lower range biomass</t>
  </si>
  <si>
    <t>Various South African estuaries</t>
  </si>
  <si>
    <t>4 other species as well</t>
  </si>
  <si>
    <t>Waychinicup Inlet, Western Australia</t>
  </si>
  <si>
    <t>Kaal, J., Serrano, O., Cortizas, A. M., Baldock, J. A., &amp; Lavery, P. S. (2019). Millennial-scale changes in the molecular composition of Posidonia australis seagrass deposits: Implications for Blue Carbon sequestration. Organic Geochemistry, 137, 103898.</t>
  </si>
  <si>
    <t>CC_005</t>
  </si>
  <si>
    <t>PP12</t>
  </si>
  <si>
    <t>Mazarrasa, I., Lavery, P., Duarte, C.M., Lafratta, A., Lovelock, C.E., Macreadie, P.I., Samper‐Villarreal, J., Salinas, C., Sanders, C., Trevathan‐Tackett, S. and Young, M., 2021. Factors determining seagrass Blue Carbon across bioregions and geomorphologies. Global Biogeochemical Cycles, p.e2021GB006935.</t>
  </si>
  <si>
    <t>CC_004</t>
  </si>
  <si>
    <t>PP11</t>
  </si>
  <si>
    <t>PP10</t>
  </si>
  <si>
    <t>PP7</t>
  </si>
  <si>
    <t>PP6</t>
  </si>
  <si>
    <t>PP8</t>
  </si>
  <si>
    <t>PP5</t>
  </si>
  <si>
    <t>PP3</t>
  </si>
  <si>
    <t>PP2</t>
  </si>
  <si>
    <t>PP1</t>
  </si>
  <si>
    <t>A11</t>
  </si>
  <si>
    <t>West Beach/torrens</t>
  </si>
  <si>
    <t>A9</t>
  </si>
  <si>
    <t>A8</t>
  </si>
  <si>
    <t>A7</t>
  </si>
  <si>
    <t>A6</t>
  </si>
  <si>
    <t>Corindi</t>
  </si>
  <si>
    <t>Coffs</t>
  </si>
  <si>
    <t>Boambee Creek</t>
  </si>
  <si>
    <t>G34</t>
  </si>
  <si>
    <t>South Deception Bay, Moreton Bay</t>
  </si>
  <si>
    <t>N2-3</t>
  </si>
  <si>
    <t>Nudgee, Moreton Bay</t>
  </si>
  <si>
    <t>N2-2</t>
  </si>
  <si>
    <t>N2-1</t>
  </si>
  <si>
    <t>N4</t>
  </si>
  <si>
    <t>N3</t>
  </si>
  <si>
    <t>L5</t>
  </si>
  <si>
    <t>Lota, Moreton Bay</t>
  </si>
  <si>
    <t>L4</t>
  </si>
  <si>
    <t>L2</t>
  </si>
  <si>
    <t>L1</t>
  </si>
  <si>
    <t>NDB2-3</t>
  </si>
  <si>
    <t>North Deception Bay, Moreton Bay</t>
  </si>
  <si>
    <t>NDB2-2</t>
  </si>
  <si>
    <t>NDBI - 2</t>
  </si>
  <si>
    <t>NDBI - 1</t>
  </si>
  <si>
    <t>Maroom3</t>
  </si>
  <si>
    <t>Maroom, Eastern Banks, Moreton Bay</t>
  </si>
  <si>
    <t>Maroom2</t>
  </si>
  <si>
    <t>Maroom1</t>
  </si>
  <si>
    <t>Wanga2</t>
  </si>
  <si>
    <t>Wanga Wallen, Eastern Banks, Moreton Bay</t>
  </si>
  <si>
    <t>Wanga1</t>
  </si>
  <si>
    <t>DE1</t>
  </si>
  <si>
    <t>Oyster Harbour</t>
  </si>
  <si>
    <t>A36</t>
  </si>
  <si>
    <t>Whyalla</t>
  </si>
  <si>
    <t>A35</t>
  </si>
  <si>
    <t>A34</t>
  </si>
  <si>
    <t>VWS7</t>
  </si>
  <si>
    <t>Vasse Wonnerup</t>
  </si>
  <si>
    <t>VWS6</t>
  </si>
  <si>
    <t>VWS5</t>
  </si>
  <si>
    <t>VWS4</t>
  </si>
  <si>
    <t>VWS3</t>
  </si>
  <si>
    <t>VWS2</t>
  </si>
  <si>
    <t>VWS1</t>
  </si>
  <si>
    <t>A39</t>
  </si>
  <si>
    <t>A38</t>
  </si>
  <si>
    <t>A37</t>
  </si>
  <si>
    <t>A33</t>
  </si>
  <si>
    <t>A32</t>
  </si>
  <si>
    <t>A31</t>
  </si>
  <si>
    <t>A30</t>
  </si>
  <si>
    <t>A29</t>
  </si>
  <si>
    <t>A28</t>
  </si>
  <si>
    <t>A27</t>
  </si>
  <si>
    <t>A26</t>
  </si>
  <si>
    <t>A15</t>
  </si>
  <si>
    <t>A13</t>
  </si>
  <si>
    <t>A12</t>
  </si>
  <si>
    <t>A5</t>
  </si>
  <si>
    <t>Barker Inlet</t>
  </si>
  <si>
    <t>A4</t>
  </si>
  <si>
    <t>A3</t>
  </si>
  <si>
    <t>A2</t>
  </si>
  <si>
    <t>A1</t>
  </si>
  <si>
    <t>CCC 82b</t>
  </si>
  <si>
    <t>Cockburn Sound</t>
  </si>
  <si>
    <t>#U</t>
  </si>
  <si>
    <t>Waychinicup</t>
  </si>
  <si>
    <t>geo siesta park</t>
  </si>
  <si>
    <t>cairnsellie point</t>
  </si>
  <si>
    <t>greennw corner</t>
  </si>
  <si>
    <t>cairnswater marks</t>
  </si>
  <si>
    <t>cairnsbessie point</t>
  </si>
  <si>
    <t>FCP1</t>
  </si>
  <si>
    <t>FWD2</t>
  </si>
  <si>
    <t>AJ</t>
  </si>
  <si>
    <t>CCC 21</t>
  </si>
  <si>
    <t>CCC 55</t>
  </si>
  <si>
    <t>Jurien Bay</t>
  </si>
  <si>
    <t>CCC 37</t>
  </si>
  <si>
    <t>CCC 41</t>
  </si>
  <si>
    <t>CCC 30</t>
  </si>
  <si>
    <t>CCC 19</t>
  </si>
  <si>
    <t>CCC 54</t>
  </si>
  <si>
    <t>CCC 52</t>
  </si>
  <si>
    <t>CCC 20</t>
  </si>
  <si>
    <t>CCC 40</t>
  </si>
  <si>
    <t>CCC 51</t>
  </si>
  <si>
    <t>CCC 45</t>
  </si>
  <si>
    <t>CCC 46</t>
  </si>
  <si>
    <t>CCC 35</t>
  </si>
  <si>
    <t>CCC 28</t>
  </si>
  <si>
    <t>CCC 22</t>
  </si>
  <si>
    <t>Carnarvon</t>
  </si>
  <si>
    <t>CCC 48</t>
  </si>
  <si>
    <t>CP5</t>
  </si>
  <si>
    <t>Lake Macleod</t>
  </si>
  <si>
    <t>CP6</t>
  </si>
  <si>
    <t>CP4</t>
  </si>
  <si>
    <t>GB3</t>
  </si>
  <si>
    <t>GB2</t>
  </si>
  <si>
    <t>AK</t>
  </si>
  <si>
    <t>O</t>
  </si>
  <si>
    <t>Garden Island</t>
  </si>
  <si>
    <t>CCC 83b</t>
  </si>
  <si>
    <t>CCC 84b</t>
  </si>
  <si>
    <t>CS1</t>
  </si>
  <si>
    <t>81b</t>
  </si>
  <si>
    <t>AB</t>
  </si>
  <si>
    <t>Frenchman's Bay</t>
  </si>
  <si>
    <t>#BL</t>
  </si>
  <si>
    <t>Botany Bay</t>
  </si>
  <si>
    <t>#BK</t>
  </si>
  <si>
    <t>#BJ</t>
  </si>
  <si>
    <t>#BI</t>
  </si>
  <si>
    <t>Lal Bank</t>
  </si>
  <si>
    <t>#BH</t>
  </si>
  <si>
    <t>#BG</t>
  </si>
  <si>
    <t>#BF</t>
  </si>
  <si>
    <t>Point Peron</t>
  </si>
  <si>
    <t>#BE</t>
  </si>
  <si>
    <t>#BD</t>
  </si>
  <si>
    <t>#BC</t>
  </si>
  <si>
    <t>Shark Bay #1</t>
  </si>
  <si>
    <t>#BB</t>
  </si>
  <si>
    <t>#BA</t>
  </si>
  <si>
    <t>#AZ</t>
  </si>
  <si>
    <t>#AY</t>
  </si>
  <si>
    <t>#AX</t>
  </si>
  <si>
    <t>#AW</t>
  </si>
  <si>
    <t>Harvey Inlet</t>
  </si>
  <si>
    <t>#AU</t>
  </si>
  <si>
    <t>#AT</t>
  </si>
  <si>
    <t>#AR</t>
  </si>
  <si>
    <t>Leschenault Inlet</t>
  </si>
  <si>
    <t>#AQ</t>
  </si>
  <si>
    <t>#AP</t>
  </si>
  <si>
    <t>#AN</t>
  </si>
  <si>
    <t>Lucky Bay, Swan River</t>
  </si>
  <si>
    <t>#AM</t>
  </si>
  <si>
    <t>#AL</t>
  </si>
  <si>
    <t>#AH</t>
  </si>
  <si>
    <t>Princess Royal Harbour</t>
  </si>
  <si>
    <t>#AG</t>
  </si>
  <si>
    <t>#AF</t>
  </si>
  <si>
    <t>#AA</t>
  </si>
  <si>
    <t>#Z</t>
  </si>
  <si>
    <t>#Y</t>
  </si>
  <si>
    <t>#X</t>
  </si>
  <si>
    <t>#V</t>
  </si>
  <si>
    <t>#T</t>
  </si>
  <si>
    <t>#S</t>
  </si>
  <si>
    <t>#R</t>
  </si>
  <si>
    <t>#E</t>
  </si>
  <si>
    <t>#D</t>
  </si>
  <si>
    <t>AC</t>
  </si>
  <si>
    <t>AD</t>
  </si>
  <si>
    <t>AE</t>
  </si>
  <si>
    <t>CCC 50</t>
  </si>
  <si>
    <t>CCC 90</t>
  </si>
  <si>
    <t>CCC10</t>
  </si>
  <si>
    <t>Parakeet Bay</t>
  </si>
  <si>
    <t>CCC 7</t>
  </si>
  <si>
    <t>Rottnest Island</t>
  </si>
  <si>
    <t>CCC 81</t>
  </si>
  <si>
    <t>Parker Point</t>
  </si>
  <si>
    <t>CCC 79</t>
  </si>
  <si>
    <t>CCC 11</t>
  </si>
  <si>
    <t>CCC 10</t>
  </si>
  <si>
    <t>CCC 5</t>
  </si>
  <si>
    <t>CCC 4</t>
  </si>
  <si>
    <t>CCC 6</t>
  </si>
  <si>
    <t>CCC 9</t>
  </si>
  <si>
    <t>CCC 2</t>
  </si>
  <si>
    <t>CCC 1</t>
  </si>
  <si>
    <t>Tasmania 6</t>
  </si>
  <si>
    <t>Tasmania</t>
  </si>
  <si>
    <t>Tasmania 5</t>
  </si>
  <si>
    <t>Tasmania 4</t>
  </si>
  <si>
    <t>Tasmania 3</t>
  </si>
  <si>
    <t>Tasmania 2</t>
  </si>
  <si>
    <t>Tasmania 1</t>
  </si>
  <si>
    <t>Thomson Bay (Western Australia)</t>
  </si>
  <si>
    <t>Stark Bay (Western Australia)</t>
  </si>
  <si>
    <t>Lucero, T. C. C., &amp; Herrera-Silveira, J. A. (2021). Seagrass contribution to blue carbon in a shallow karstic coastal area of the Gulf of Mexico. PeerJ, 9, e12109.</t>
  </si>
  <si>
    <t>Q</t>
  </si>
  <si>
    <t>Garden Island (Western Australia)</t>
  </si>
  <si>
    <t>P</t>
  </si>
  <si>
    <t>K</t>
  </si>
  <si>
    <t>J</t>
  </si>
  <si>
    <t>M</t>
  </si>
  <si>
    <t>F</t>
  </si>
  <si>
    <t>Hoopo Bay</t>
  </si>
  <si>
    <t>Lee, J. S., Kang, D. J., Hineva, E., Slabakova, V., Todorova, V., Park, J., &amp; Cho, J. H. (2017). Estimation of net ecosystem metabolism of seagrass meadows in the coastal waters of the East Sea and Black Sea using the noninvasive eddy covariance technique. Ocean Science Journal, 52(2), 243-256.</t>
  </si>
  <si>
    <t>CC_003</t>
  </si>
  <si>
    <t>Bulgeria:Dry weight: AGB 19.5 g dw m2, BGB 85.5 g dw m2</t>
  </si>
  <si>
    <t>Byala Bay, Black Sea, Varna</t>
  </si>
  <si>
    <t>Average SOC %dw across all months</t>
  </si>
  <si>
    <t>NW Marconi</t>
  </si>
  <si>
    <t>CC_002</t>
  </si>
  <si>
    <t>Seagrass community is composed of three species (Thalassia testudinum, 54%, Syringodium filiforme, 45%, and Halodule wrightii, 27%). Seagrass meadows and macroalgae occupied 82% (149,613 ha) of the LPBR (181, 991 ha). The remainder was substrate without vegetation (31,069 ha) (Fig. 2A). Mixing meadows dominated this area with 51,884 ha of MxMa macroalgae (Fig. 2B). The supervised classification allowed for mapping with 73% accuracy. Average values across all depths (1-5m)</t>
  </si>
  <si>
    <t>Los Petenes Biosfera Reserve, Yucatan</t>
  </si>
  <si>
    <t>CC_001</t>
  </si>
  <si>
    <t>Notes</t>
  </si>
  <si>
    <t xml:space="preserve">Australia </t>
  </si>
  <si>
    <t>Halophila stipulacea, Halodule uninervis</t>
  </si>
  <si>
    <t>Halodule uninervis, Halophila stipulacea</t>
  </si>
  <si>
    <t>Thalassia hemprichii, Halodule uninervis, Cymodocea rotundata</t>
  </si>
  <si>
    <t>Thalassia testudinum, Syringodium filiforme</t>
  </si>
  <si>
    <t>Thalassia hemiprichii</t>
  </si>
  <si>
    <t>Halodule uninervis, Halophila ovalis</t>
  </si>
  <si>
    <t>Zostera nolti</t>
  </si>
  <si>
    <t>Thalassodendrum ciliatum</t>
  </si>
  <si>
    <t>Melieha Bay</t>
  </si>
  <si>
    <t>M. A. Mateo, unpublished</t>
  </si>
  <si>
    <t>Saline Bay</t>
  </si>
  <si>
    <t>Es Pujols</t>
  </si>
  <si>
    <t>Talamanca</t>
  </si>
  <si>
    <t>Mateo, M. A., Romero, J., Pérez, M., Littler, M. M., and Littler, D. S. (1997). Dynamics of millenary organic deposits resulting from the growth of the Mediterranean seagrass Posidonia oceanica. Estuarine, Coastal and Shelf Science 44</t>
  </si>
  <si>
    <t>Medes Islands</t>
  </si>
  <si>
    <t>Culip</t>
  </si>
  <si>
    <t>Portlligat III</t>
  </si>
  <si>
    <t>Portlligat II</t>
  </si>
  <si>
    <t>Serrano O, Mateo MA, Renom P, Julià R. (Submitted). Insights in the mat of Posidonia oceanica: coring, dating and description. Geoderma</t>
  </si>
  <si>
    <t>Portlligat I</t>
  </si>
  <si>
    <t>El Campello</t>
  </si>
  <si>
    <t>Tabarca North</t>
  </si>
  <si>
    <t>Tabarca South</t>
  </si>
  <si>
    <t>Thassia hemprichii, Cymodocea rotundata, Enhalus acoroides</t>
  </si>
  <si>
    <t xml:space="preserve">Enhalus acoroides </t>
  </si>
  <si>
    <t xml:space="preserve">Amphibolis antarctica </t>
  </si>
  <si>
    <t>Cymodocea_Halodule</t>
  </si>
  <si>
    <t>Cymodocea_Syringodium</t>
  </si>
  <si>
    <t>Posidonia_Amphibolis</t>
  </si>
  <si>
    <t>LKE_64</t>
  </si>
  <si>
    <t>Posidonia</t>
  </si>
  <si>
    <t>Amphibolis</t>
  </si>
  <si>
    <t>Zostera</t>
  </si>
  <si>
    <t>bare</t>
  </si>
  <si>
    <t>nan</t>
  </si>
  <si>
    <t>Halophila</t>
  </si>
  <si>
    <t>Cymodocea</t>
  </si>
  <si>
    <t>Ruppia</t>
  </si>
  <si>
    <t>Halodule</t>
  </si>
  <si>
    <t>Mateo and Serrano, unpublished</t>
  </si>
  <si>
    <t>Thalassia hemprichii, Cymodocea rotundata</t>
  </si>
  <si>
    <t>Halopohila ovalis, Halodule uninervis</t>
  </si>
  <si>
    <t>Halophila ovalis, Halodule uninervis, Cymodocea serrulata</t>
  </si>
  <si>
    <t>Halophila ovalis, Cymodocea serrulata</t>
  </si>
  <si>
    <t>Halodule uninervis, Halophila ovalis, Syringodium isoetifolium</t>
  </si>
  <si>
    <t>Halophila decipiens, Halophila ovalis</t>
  </si>
  <si>
    <t>Halophila ovalis, Halodule uninervis, Syringodium isoetifolium, Cymodocea serrulata</t>
  </si>
  <si>
    <t>Cymodocea serrulata, Halophila ovalis</t>
  </si>
  <si>
    <t xml:space="preserve">Halodule uninervis, Halophila ovalis </t>
  </si>
  <si>
    <t>Halodule uninervis, Halophila ovalis, Cymodocea serrulata</t>
  </si>
  <si>
    <t>Halodule wrightii, Zostera marina, Ruppia maritima</t>
  </si>
  <si>
    <t>Ruppia maritima, Zostera marina, Halodule wirghtii</t>
  </si>
  <si>
    <t>Zostera marina, Halodule wrightii</t>
  </si>
  <si>
    <t>Halodule wrightii, Ruppia maritima, Zostera marina</t>
  </si>
  <si>
    <t>Halodule wrightii, Zostera marina</t>
  </si>
  <si>
    <t>Ruppia maritima, Halodule wrightii, Zostera marina</t>
  </si>
  <si>
    <t>Thalassia hemprichii and Enhalus acoroides</t>
  </si>
  <si>
    <t>Amphibolis antarctica and Halodule uninervis</t>
  </si>
  <si>
    <t>Halophila ovalis and Halodule uninervis</t>
  </si>
  <si>
    <t>amphibolis antartica</t>
  </si>
  <si>
    <t>Miyajima, T., Koike, I., Yamano, H., and Iizumi, H. (1998). Accumulation and transport of seagrass-derived organic matter in reef flat sediment of Green Island, Great Barrier Reef. Marine Ecology-Progress Series 175, 251-259. doi:10.3354/meps175258</t>
  </si>
  <si>
    <t>Miyajima, T., Koike, I., Yamano, H., and Iizumi, H. (1998). Accumulation and transport of seagrass-derived organic matter in reef flat sediment of Green Island, Great Barrier Reef. Marine Ecology-Progress Series 175, 251-259. doi:10.3354/meps175257</t>
  </si>
  <si>
    <t>Miyajima, T., Koike, I., Yamano, H., and Iizumi, H. (1998). Accumulation and transport of seagrass-derived organic matter in reef flat sediment of Green Island, Great Barrier Reef. Marine Ecology-Progress Series 175, 251-259. doi:10.3354/meps175256</t>
  </si>
  <si>
    <t>Thalassia hemprichii, Cymodocea serrulata, Syringodium isoetifolium, Halodule uninervis</t>
  </si>
  <si>
    <t>Miyajima, T., Koike, I., Yamano, H., and Iizumi, H. (1998). Accumulation and transport of seagrass-derived organic matter in reef flat sediment of Green Island, Great Barrier Reef. Marine Ecology-Progress Series 175, 251-259. doi:10.3354/meps175254</t>
  </si>
  <si>
    <t>Miyajima, T., Koike, I., Yamano, H., and Iizumi, H. (1998). Accumulation and transport of seagrass-derived organic matter in reef flat sediment of Green Island, Great Barrier Reef. Marine Ecology-Progress Series 175, 251-259. doi:10.3354/meps175253</t>
  </si>
  <si>
    <t>Miyajima, T., Koike, I., Yamano, H., and Iizumi, H. (1998). Accumulation and transport of seagrass-derived organic matter in reef flat sediment of Green Island, Great Barrier Reef. Marine Ecology-Progress Series 175, 251-259. doi:10.3354/meps175252</t>
  </si>
  <si>
    <t>Sfriso, A., and Marcomini, A. (1999). Macrophyte production in a shallow coastal lagoon. Part II: Coupling with sediment, SPM and tissue carbon, nitrogen and phosphorus concentrations. Marine Environmental Research 47, 285-309. doi:10.1016/s0141-1136(98)00122-8</t>
  </si>
  <si>
    <t>Sfriso, A., and Marcomini, A. (1999). Macrophyte production in a shallow coastal lagoon. Part II: Coupling with sediment, SPM and tissue carbon, nitrogen and phosphorus concentrations. Marine Environmental Research 47, 285-309. doi:10.1016/s0141-1136(98)00122-7</t>
  </si>
  <si>
    <t>Koch, M. S., and Madden, C. J. (2001). Patterns of primary production and nutrient availability in a Bahamas lagoon with fringing mangroves. Marine Ecology-Progress Series 219, 109-119. doi:10.3354/meps219115</t>
  </si>
  <si>
    <t>Koch, M. S., and Madden, C. J. (2001). Patterns of primary production and nutrient availability in a Bahamas lagoon with fringing mangroves. Marine Ecology-Progress Series 219, 109-119. doi:10.3354/meps219114</t>
  </si>
  <si>
    <t>Koch, M. S., and Madden, C. J. (2001). Patterns of primary production and nutrient availability in a Bahamas lagoon with fringing mangroves. Marine Ecology-Progress Series 219, 109-119. doi:10.3354/meps219112</t>
  </si>
  <si>
    <t>Koch, M. S., and Madden, C. J. (2001). Patterns of primary production and nutrient availability in a Bahamas lagoon with fringing mangroves. Marine Ecology-Progress Series 219, 109-119. doi:10.3354/meps219110</t>
  </si>
  <si>
    <t>Zostera marina, Zostera noltii, Cymodocea nodosa</t>
  </si>
  <si>
    <t>Thalassia testudinum. Halodule wrigthii</t>
  </si>
  <si>
    <t>Enhalus acoroides, Halodule uninervis, Cymodocea rotundata</t>
  </si>
  <si>
    <t>Thalassia, Halodule and Syringodium</t>
  </si>
  <si>
    <t>Aburatsubo Bay, japan</t>
  </si>
  <si>
    <t>Laguna Madre, Tx, USA</t>
  </si>
  <si>
    <t>Thalassia and Halodule</t>
  </si>
  <si>
    <t>Enhalus</t>
  </si>
  <si>
    <t>Enhalus  &amp; Cymodocea</t>
  </si>
  <si>
    <t>Ellie Pt, Queesnland</t>
  </si>
  <si>
    <t>Thalassia testudinum and Syringodium filiforme</t>
  </si>
  <si>
    <t>Syringodium filiforme, Thalassia testudinum and Halodule wrightii</t>
  </si>
  <si>
    <t>Thalassia testudinum, Syringodium filiforme and Halodule wrightii</t>
  </si>
  <si>
    <t>C througout soil profile</t>
  </si>
  <si>
    <t>Campbell et al.2014/Fourqurean, unpublished</t>
  </si>
  <si>
    <t>LKE_65</t>
  </si>
  <si>
    <t>Depth of core</t>
  </si>
  <si>
    <t>Species</t>
  </si>
  <si>
    <t>Site name</t>
  </si>
  <si>
    <t xml:space="preserve">Annual average </t>
  </si>
  <si>
    <t>Van Dam, B.R., Zeller, M.A., Lopes, C., Smyth, A.R., Böttcher, M.E., Osburn, C.L., Zimmerman, T., Pröfrock, D., Fourqurean, J.W. and Thomas, H., 2021. Calcification-driven CO2 emissions exceed “Blue Carbon” sequestration in a carbonate seagrass meadow. Science Advances, 7(51), p.eabj1372.</t>
  </si>
  <si>
    <t>CC_146</t>
  </si>
  <si>
    <t>NEP upper range</t>
  </si>
  <si>
    <t>Turk, D., Yates, K.K., Vega-Rodriguez, M., Toro-Farmer, G., Esperance, C.L., Melo, N., Ramsewak, D., Dowd, M., Estrada, S.C., Muller-Karger, F.E. and Herwitz, S.R., 2015. Community metabolism in shallow coral reef and seagrass ecosystems, lower Florida Keys. Marine Ecology Progress Series, 538, pp.35-52.</t>
  </si>
  <si>
    <t>CC_145</t>
  </si>
  <si>
    <t>NEP lower range</t>
  </si>
  <si>
    <t>Subtropical site - upper range</t>
  </si>
  <si>
    <t>The Fukido estuary</t>
  </si>
  <si>
    <t>Tokoro, T., Hosokawa, S., Miyoshi, E., Tada, K., Watanabe, K., Montani, S., Kayanne, H. and Kuwae, T., 2014. Net uptake of atmospheric CO 2 by coastal submerged aquatic vegetation. Global change biology, 20(6), pp.1873-1884.</t>
  </si>
  <si>
    <t>CC_140</t>
  </si>
  <si>
    <t>Subtropical site - lower range</t>
  </si>
  <si>
    <t>Boreal site</t>
  </si>
  <si>
    <t>Furen lagoon, Hokkaido</t>
  </si>
  <si>
    <t>Station 1, high tide, July 2008</t>
  </si>
  <si>
    <t>Arcachon Bay, France</t>
  </si>
  <si>
    <t>Polsenaere, P., Lamaud, E., Lafon, V., Bonnefond, J.M., Bretel, P., Delille, B., Deborde, J., Loustau, D. and Abril, G., 2012. Spatial and temporal CO 2 exchanges measured by Eddy Covariance over a temperate intertidal flat and their relationships to net ecosystem production. Biogeosciences, 9(1), pp.249-268.</t>
  </si>
  <si>
    <t>CC_137</t>
  </si>
  <si>
    <t>Station 2, low tide, September/October 2007</t>
  </si>
  <si>
    <t>Station 1, low tide, July/September 2008</t>
  </si>
  <si>
    <t>Commonwealth of the Northern Mariana Islands </t>
  </si>
  <si>
    <t>San Roque, Saipan Lagoon</t>
  </si>
  <si>
    <t>Perez, D. I., Phinn, S. R., Roelfsema, C. M., Shaw, E., Johnston, L., &amp; Iguel, J. (2018). Primary production and calcification rates of algae‐dominated reef flat and seagrass communities. Journal of Geophysical Research: Biogeosciences, 123(8), 2362-2375.</t>
  </si>
  <si>
    <t>CC_136</t>
  </si>
  <si>
    <t>Sector 14</t>
  </si>
  <si>
    <t>Eastern coastline of Corsica</t>
  </si>
  <si>
    <t>Pergent-Martini, C., Pergent, G., Monnier, B., Boudouresque, C. F., Mori, C., &amp; Valette-Sansevin, A. (2021). Contribution of Posidonia oceanica meadows in the context of climate change mitigation in the Mediterranean Sea. Marine Environmental Research, 165, 105236.</t>
  </si>
  <si>
    <t>CC_135</t>
  </si>
  <si>
    <t>Sector 13</t>
  </si>
  <si>
    <t>Sector 12</t>
  </si>
  <si>
    <t>Sector 11</t>
  </si>
  <si>
    <t>Sector 10</t>
  </si>
  <si>
    <t>Sector 9</t>
  </si>
  <si>
    <t>Sector 8</t>
  </si>
  <si>
    <t>Sector 7</t>
  </si>
  <si>
    <t>Sector 6</t>
  </si>
  <si>
    <t>Sector 5</t>
  </si>
  <si>
    <t>Sector 4</t>
  </si>
  <si>
    <t>Sector 3</t>
  </si>
  <si>
    <t>Sector 2</t>
  </si>
  <si>
    <t>Sector 1</t>
  </si>
  <si>
    <t xml:space="preserve">Lower range </t>
  </si>
  <si>
    <t>Swan Bay, Port Phillip (Victoria)</t>
  </si>
  <si>
    <t>Ollivier, Q. R., Maher, D. T., Pitfield, C., &amp; Macreadie, P. I. (2022). Net Drawdown of Greenhouse Gases (CO2, CH4 and N2O) by a Temperate Australian Seagrass Meadow. Estuaries and Coasts, 1-14.</t>
  </si>
  <si>
    <t>CC_133</t>
  </si>
  <si>
    <t>NPP: Upper range</t>
  </si>
  <si>
    <t>NPP: Lower range</t>
  </si>
  <si>
    <t>SM25: Subsoil &gt;25cm</t>
  </si>
  <si>
    <t>Santa Maria, Cabrera</t>
  </si>
  <si>
    <t>Belshe, E. F., Sanjuan, J., Leiva‐Dueñas, C., Piñeiro‐Juncal, N., Serrano, O., Lavery, P., &amp; Mateo, M. A. (2019). Modeling organic carbon accumulation rates and residence times in coastal vegetated ecosystems. Journal of Geophysical Research: Biogeosciences, 124(11), 3652-3671.</t>
  </si>
  <si>
    <t>CC_130</t>
  </si>
  <si>
    <t>SM25: Rhizosphere &lt;25cm</t>
  </si>
  <si>
    <t>SM25: Whole core</t>
  </si>
  <si>
    <t>SM15: Subsoil &gt;25cm</t>
  </si>
  <si>
    <t>SM15: Rhizosphere &lt;25cm</t>
  </si>
  <si>
    <t>SM15: Whole core</t>
  </si>
  <si>
    <t>SM10: Subsoil &gt;25cm</t>
  </si>
  <si>
    <t>SM10: Rhizosphere &lt;25cm</t>
  </si>
  <si>
    <t>SM10: Whole core</t>
  </si>
  <si>
    <t>SM05: Subsoil &gt;25cm</t>
  </si>
  <si>
    <t>SM05: Rhizosphere &lt;25cm</t>
  </si>
  <si>
    <t>SM05: Whole core</t>
  </si>
  <si>
    <t>EP05: Subsoil &gt;25cm</t>
  </si>
  <si>
    <t>Es Port Bay, Cabrera</t>
  </si>
  <si>
    <t>EP05: Rhizosphere &lt;25cm</t>
  </si>
  <si>
    <t>EP05: Whole core</t>
  </si>
  <si>
    <t>Bare sediment</t>
  </si>
  <si>
    <t>Santos, R., Silva, J., Alexandre, A., Navarro, N., Barrón, C., &amp; Duarte, C. M. (2004). Ecosystem metabolism and carbon fluxes of a tidally-dominated coastal lagoon. Estuaries, 27(6), 977-985.</t>
  </si>
  <si>
    <t>CC_128</t>
  </si>
  <si>
    <t>Wet season; Thalassia hemprichii (60%), Syringodium isoetifolium (30%)</t>
  </si>
  <si>
    <t>Dry season; Thalassia hemprichii (60%), Syringodium isoetifolium (30%)</t>
  </si>
  <si>
    <t>Budget 3</t>
  </si>
  <si>
    <t>Kaldy, J.E., et al., Carbon budget for a subtropical seagrass dominated coastal lagoon: How important are seagrasses to total ecosystem net primary production? Estuaries, 2002.</t>
  </si>
  <si>
    <t>CC_117</t>
  </si>
  <si>
    <t>Budget 2</t>
  </si>
  <si>
    <t>Budget 1</t>
  </si>
  <si>
    <t>Kaldy, J. E., Onuf, C. P., Eldridge, P. M., &amp; Cifuentes, L. A. (2002). Carbon budget for a subtropical seagrass dominated coastal lagoon: how important are seagrasses to total ecosystem net primary production?. Estuaries, 25(4), 528-539.</t>
  </si>
  <si>
    <t xml:space="preserve">Millennial </t>
  </si>
  <si>
    <t>Komuke Lagoon</t>
  </si>
  <si>
    <t>Watanabe, K. and T. Kuwae, An unintended ecological benefit from human intervention: The enhancement of carbon storage in seagrass meadows. Journal of Applied Ecology, 2021.</t>
  </si>
  <si>
    <t>CC_116</t>
  </si>
  <si>
    <t>Centennial (0-120 cal year BP)</t>
  </si>
  <si>
    <t xml:space="preserve">Period I (64-120 cal year BP) </t>
  </si>
  <si>
    <t>Period II (39-64 cal year BP)</t>
  </si>
  <si>
    <t>Period III (0-39 cal year BP)</t>
  </si>
  <si>
    <t>Lower sand, Z noltei: End of summer</t>
  </si>
  <si>
    <t>Bay of Morlaix</t>
  </si>
  <si>
    <t>Ouisse, V., Migné, A., &amp; Davoult, D. (2010). Seasonal variations of community production, respiration and biomass of different primary producers in an intertidal Zostera noltii bed (Western English Channel, France). Hydrobiologia, 649(1), 3-11.</t>
  </si>
  <si>
    <t>Migné, A., et al., Spatial and temporal variability of CO2 fluxes at the sediment-air interface in a tidal flat of a temperate lagoon (Arcachon Bay, France). Journal of Sea Research, 2016.</t>
  </si>
  <si>
    <t>CC_114</t>
  </si>
  <si>
    <t>Lower sand, Z noltei: Spring</t>
  </si>
  <si>
    <t>Lower sand, Z noltei: End of winter</t>
  </si>
  <si>
    <t>Mid, mud: End of summer</t>
  </si>
  <si>
    <t>Bay of Mt. St Michel</t>
  </si>
  <si>
    <t>Davoult, D., Migné, A., Créach, A., Gevaert, F., Hubas, C., Spilmont, N., &amp; Boucher, G. (2009). Spatio-temporal variability of intertidal benthic primary production and respiration in the western part of the Mont Saint-Michel Bay (Western English Channel, France). Hydrobiologia, 620(1), 163-172.</t>
  </si>
  <si>
    <t>Mid, mud: Spring</t>
  </si>
  <si>
    <t>Mid, mud: End of winter</t>
  </si>
  <si>
    <t>Bay of Seine</t>
  </si>
  <si>
    <t>Spilmont, N., Davoult, D., &amp; Migné, A. (2006). Benthic primary production during emersion: in situ measurements and potential primary production in the Seine Estuary (English Channel, France). Marine pollution bulletin, 53(1-4), 49-55.</t>
  </si>
  <si>
    <t>Mid, muddy sand: End of summer</t>
  </si>
  <si>
    <t>Bay of Somme</t>
  </si>
  <si>
    <t>Migné, A., Spilmont, N., &amp; Davoult, D. (2004). In situ measurements of benthic primary production during emersion: seasonal variations and annual production in the Bay of Somme (eastern English Channel, France). Continental Shelf Research, 24(13-14), 1437-1449.</t>
  </si>
  <si>
    <t>Mid, muddy sand: Spring</t>
  </si>
  <si>
    <t>Mid, muddy sand: End of winter</t>
  </si>
  <si>
    <t>Upper, sand: End of summer</t>
  </si>
  <si>
    <t>Roscoff Aber bay</t>
  </si>
  <si>
    <t>Migné, A., Ouisse, V., Hubas, C., &amp; Davoult, D. (2011). Freshwater seepages and ephemeral macroalgae proliferation in an intertidal bay: II. Effect on benthic biomass and metabolism. Estuarine, Coastal and Shelf Science, 92(1), 161-168.</t>
  </si>
  <si>
    <t>Upper, sand: Spring</t>
  </si>
  <si>
    <t>Upper, sand: End of winter</t>
  </si>
  <si>
    <t>Wimereux beach</t>
  </si>
  <si>
    <t>Spilmont, N., Migné, A., Lefebvre, A., Artigas, L. F., Rauch, M., &amp; Davoult, D. (2005). Temporal variability of intertidal benthic metabolism under emersed conditions in an exposed sandy beach (Wimereux, eastern English Channel, France). Journal of Sea Research, 53(3), 161-167.</t>
  </si>
  <si>
    <t>S3 (Z. noltei): End of summer</t>
  </si>
  <si>
    <t>S3 (Z. noltei): Spring</t>
  </si>
  <si>
    <t>S3 (Z. noltei): End of winter</t>
  </si>
  <si>
    <t>S2 (mid, mud): End of summer</t>
  </si>
  <si>
    <t>S2 (mid, mud): Spring</t>
  </si>
  <si>
    <t>S2 (mid, mud): End of winter</t>
  </si>
  <si>
    <t>S1 (upper sand): End of summer</t>
  </si>
  <si>
    <t>S1 (upper sand): Spring</t>
  </si>
  <si>
    <t>S1 (upper sand): End of winter</t>
  </si>
  <si>
    <t>Stagnone di Marsala, Western Sicily</t>
  </si>
  <si>
    <t>La Loggia, G., et al., Influence of hydrodynamic conditions on the production and fate of Posidonia oceanica in a semi-enclosed shallow basin (Stagnone di Marsala, western Sicily). Chemistry and Ecology, 2004.</t>
  </si>
  <si>
    <t>CC_113</t>
  </si>
  <si>
    <t>Ouisse, V., A. Migné, and D. Davoult, Seasonal variations of community production, respiration and biomass of different primary producers in an intertidal Zostera noltii bed (Western English Channel, France). Hydrobiologia, 2010.</t>
  </si>
  <si>
    <t>CC_110</t>
  </si>
  <si>
    <t>July: Upper range</t>
  </si>
  <si>
    <t>Omura Bay</t>
  </si>
  <si>
    <t>Hinode, K., et al., The phenology of gross ecosystem production in a macroalga and seagrass canopy is driven by seasonal temperature. Phycological Research, 2020.</t>
  </si>
  <si>
    <t>CC_107</t>
  </si>
  <si>
    <t>July: Lower range</t>
  </si>
  <si>
    <t>July: Mean</t>
  </si>
  <si>
    <t>August: Upper range</t>
  </si>
  <si>
    <t>August: Lower range</t>
  </si>
  <si>
    <t>August: Mean</t>
  </si>
  <si>
    <t>January: Upper range</t>
  </si>
  <si>
    <t>January: Lower range</t>
  </si>
  <si>
    <t>January: Mean</t>
  </si>
  <si>
    <t>Hinode, K., Punchai, P., Saitsu, M., Nishihara, G. N., Inoue, Y., &amp; Terada, R. (2020). The phenology of gross ecosystem production in a macroalga and seagrass canopy is driven by seasonal temperature. Phycological Research, 68(4), 298-312.</t>
  </si>
  <si>
    <t>Ria Formosa, Portuga</t>
  </si>
  <si>
    <t>Bahlmann, E., Weinberg, I., Lavrič, J., Eckhardt, T., Michaelis, W., Santos, R., et al. (2015). Tidal controls on trace gas dynamics in a seagrass meadow of the Ria Formosa lagoon (southern Portugal). Biogeosciences 12, 1683–1696. doi: 10.5194/bg-12-1683-2015</t>
  </si>
  <si>
    <t>Deborde, J., Anschutz, P., Guérin, F., Poirier, D., Marty, D., Boucher, G., et al. (2010). Methane sources, sinks and fluxes in a temperate tidal Lagoon: the Arcachon lagoon (SW France). Estuarine Coastal Shelf Sci. 89, 256–266. doi: 10.1016/j.ecss.2010.07.013</t>
  </si>
  <si>
    <t>Sulawesi, Indonesia</t>
  </si>
  <si>
    <t>Alongi, D. M., Trott, L. A., Undu, M. C., and Tirendi, F. (2008). Benthic microbial metabolism in seagrass meadows along a carbonate gradient in Sulawesi, Indonesia. Aquat. Microb. Ecol. 51, 141–152. doi: 10.3354/ame01191</t>
  </si>
  <si>
    <t>Florida, USA</t>
  </si>
  <si>
    <t>Barber, T. R., and Carlson, P. R. (1993). “Effects of seagrass die-off on benthic fluxes and porewater concentrations of ∑CO2, ∑H2S, and CH4 in florida bay sediments,” in Biogeochemistry of Global Change, ed R. S. Oremland (Boston, MA: Springer), 530–550. doi: 10.1007/978-1-4615-2812-8_29</t>
  </si>
  <si>
    <t>Oremland, R. S., and Taylor, B. F. (1977). Diurnal fluctuations of O2, N2, and CH4 in the rhizosphere of Thalassia testudinum. Limnol. Oceanogr. 22, 566–570. doi: 10.4319/lo.1977.22.3.0567</t>
  </si>
  <si>
    <t>The Bahamas</t>
  </si>
  <si>
    <t>Bimini</t>
  </si>
  <si>
    <t>Oremland, R. S., and Taylor, B. F. (1977). Diurnal fluctuations of O2, N2, and CH4 in the rhizosphere of Thalassia testudinum. Limnol. Oceanogr. 22, 566–570. doi: 10.4319/lo.1977.22.3.0566</t>
  </si>
  <si>
    <t>LAI 2 (dense coverage)</t>
  </si>
  <si>
    <t>Great Bahama Banks</t>
  </si>
  <si>
    <t>Dierssen, H.M., et al., Benthic ecology from space: Optics and net primary production in seagrass and benthic algae across the Great Bahama Bank. Marine Ecology Progress Series, 2010.</t>
  </si>
  <si>
    <t>CC_095</t>
  </si>
  <si>
    <t>LAI 1.5</t>
  </si>
  <si>
    <t>LAI 1</t>
  </si>
  <si>
    <t>LAI 0.5 (sparse coverage)</t>
  </si>
  <si>
    <t>Maher, D. T., &amp; Eyre, B. D. (2012). Carbon budgets for three autotrophic Australian estuaries: Implications for global estimates of the coastal air‐water CO2 flux. Global Biogeochemical Cycles, 26(1).</t>
  </si>
  <si>
    <t>Eyre, B. D., &amp; Maher, D. T. (2010). Structure and function of warm temperate east Australian coastal lagoons: implications for natural and anthropogenic changes. In Coastal lagoons: critical habitats of environmental change (pp. 457-482). CRC Press.</t>
  </si>
  <si>
    <t>Corrigendum to: A synthesis of methane emissions from shallow vegetated coastal ecosystems (Global Change Biology, (2020), 26, 5, (2988-3005), 10.1111/gcb.15046). Global Change Biology, 2020.</t>
  </si>
  <si>
    <t>CC_092</t>
  </si>
  <si>
    <t>Davidson, N. C., &amp; Finlayson, C. M. (2019). Updating global coastal wetland areas presented in Davidson and Finlayson (2018). Marine and Freshwater Research, 70(8), https://doi.org/10.1071/MF19010</t>
  </si>
  <si>
    <t>Jayathilake, D. R. M., &amp; Costello, M. J. (2018). A modelled global distribution of the seagrass biome. Biological Conservation, 226, 120– 126. https://doi.org/10.1016/J.BIOCON.2018.07.009</t>
  </si>
  <si>
    <t>Cebrian, J. and C. Duarte, Detrital stocks and dynamics of the seagrass Posidonia oceanica (L.) Delile in the Spanish Mediterranean. Aquatic botany, 2001.</t>
  </si>
  <si>
    <t>CC_091</t>
  </si>
  <si>
    <t>Aguadulce</t>
  </si>
  <si>
    <t>Rodalquilar</t>
  </si>
  <si>
    <t>Agu Amarga</t>
  </si>
  <si>
    <t>Villaricos</t>
  </si>
  <si>
    <t>Calnegre</t>
  </si>
  <si>
    <t>Bolnuevo</t>
  </si>
  <si>
    <t>El Mojon</t>
  </si>
  <si>
    <t>Punta Prima</t>
  </si>
  <si>
    <t>Els Estudiants</t>
  </si>
  <si>
    <t>L’Albir</t>
  </si>
  <si>
    <t>L’Olla</t>
  </si>
  <si>
    <t>La Fossa</t>
  </si>
  <si>
    <t>Plagetes</t>
  </si>
  <si>
    <t>Sant Jordi d’ Alfama</t>
  </si>
  <si>
    <t>Boadella</t>
  </si>
  <si>
    <t>Herbivory calculated as proportion of leaf blades+sheaths consumbed</t>
  </si>
  <si>
    <t>Jonquet</t>
  </si>
  <si>
    <t>Gulf of Palermo, Sicily</t>
  </si>
  <si>
    <t>Calvo, S., et al., Performance Assessment of Posidonia oceanica (L.) Delile Restoration Experiment on Dead matte Twelve Years after Planting-Structural and Functional Meadow Features. Water, 2021.</t>
  </si>
  <si>
    <t>CC_090</t>
  </si>
  <si>
    <t>Transplanted site (12 years)</t>
  </si>
  <si>
    <t>33.01608°E</t>
  </si>
  <si>
    <t>34.64297°N</t>
  </si>
  <si>
    <t>Port, Cyprus</t>
  </si>
  <si>
    <t>Wesselmann, M., Geraldi, N.R., Duarte, C.M., Garcia‐Orellana, J., Díaz‐Rúa, R., Arias‐Ortiz, A., Hendriks, I.E., Apostolaki, E.T. and Marbà, N., 2021. Seagrass (Halophila stipulacea) invasion enhances carbon sequestration in the Mediterranean Sea. Global Change Biology, 27(11), pp.2592-2607.</t>
  </si>
  <si>
    <t>MD_085</t>
  </si>
  <si>
    <t>Limassol, Cyprus</t>
  </si>
  <si>
    <t>Kalami, Crete</t>
  </si>
  <si>
    <t>Marbà, N., Arias‐Ortiz, A., Masqué, P., Kendrick, G.A., Mazarrasa, I., Bastyan, G.R., Garcia‐Orellana, J. and Duarte, C.M., 2015. Impact of seagrass loss and subsequent revegetation on carbon sequestration and stocks. Journal of ecology, 103(2), pp.296-302.</t>
  </si>
  <si>
    <t>MD_080</t>
  </si>
  <si>
    <t>Martins, M., de los Santos, C. B., Masqué, P., Carrasco, A. R., Veiga-Pires, C., &amp; Santos, R. (2022). Carbon and nitrogen stocks and burial rates in intertidal vegetated habitats of a mesotidal coastal lagoon. Ecosystems, 25(2), 372-386.</t>
  </si>
  <si>
    <t>MD_077</t>
  </si>
  <si>
    <t>Enhalus acorides/Thalassia hemprichii</t>
  </si>
  <si>
    <t>Sounion, Aegean Sea</t>
  </si>
  <si>
    <t>Apostolaki, E.T., et al., Reduced carbon sequestration in a Mediterranean seagrass (Posidonia oceanica) ecosystem impacted by fish farming. Aquaculture Environment Interactions, 2011.</t>
  </si>
  <si>
    <t>LKE_061</t>
  </si>
  <si>
    <t>Enhalus acoroides, Thalassia hemprichii, Cymodocea rotundata, Halodule uninervis, Halodule ovalis, Syringodium isoetifolium</t>
  </si>
  <si>
    <t>Carbon stocks</t>
  </si>
  <si>
    <t>Seagrass area in 2016</t>
  </si>
  <si>
    <t>Vanga Bay</t>
  </si>
  <si>
    <t>Watamu-Malindi</t>
  </si>
  <si>
    <t>Pate Island</t>
  </si>
  <si>
    <t>Sanya, Hainan</t>
  </si>
  <si>
    <t>Xiong, H., Peng, Y., Chen, Y., Chen, Z., Xu, F., &amp; Chen, G. (2013). New record of sea grass bed in Zhanjiang Mangrove National Nature Reserve. Wetland Science &amp; Management, 9, 61-62.  (in Chinese).</t>
  </si>
  <si>
    <t>Danshuikou, Guangxi</t>
  </si>
  <si>
    <t>Gaoshatou, Guangxi</t>
  </si>
  <si>
    <t>Beimu-Qinglongsha, Guangxi</t>
  </si>
  <si>
    <t>Shabei-Xialongwei, Guangxi</t>
  </si>
  <si>
    <t>Ronggenshan, Guangxi</t>
  </si>
  <si>
    <t>Shanliao, Guangxi</t>
  </si>
  <si>
    <t>Yingluo Bay (Bay mouth), Guangxi</t>
  </si>
  <si>
    <t>Fan, H., Peng, S., Shi, Y., &amp; Zheng, X. (2007). The situations of seagrass resources and researches along Guangxi coasts of Beibu Gulf. Guangxi Sciences, 14, 289-295. (in Chinese).</t>
  </si>
  <si>
    <t>Yingluo Bay, Guangxi</t>
  </si>
  <si>
    <t>Deng, C. (2002). Dugong (Dugong dugon) and  marine biodiversity of the Beibu Gulf. Guangxi Science and Technology Press, Nanning, China. (in Chinese) .</t>
  </si>
  <si>
    <t>Furong Island (Qingdao), Shandong</t>
  </si>
  <si>
    <t>Ye, C., &amp; Zhao, K. (2002). Advances in the study on the marine higher plant eelgrass (Zostera marina L.) and its adaptation to submerged life in seawater. Chinese Bulletin of Botany, 19, 184-193. (in  Chinese).</t>
  </si>
  <si>
    <t>Weihai, Shandong</t>
  </si>
  <si>
    <t>Zheng, F., Qiu, G., Fan, H., &amp; Zhang, W. (2013). Diversity, distribution and conservation of Chinese seagrass species. Biodiversity Science, 21, 517-526. (in Chinese).</t>
  </si>
  <si>
    <t>Natural</t>
  </si>
  <si>
    <t>Restored</t>
  </si>
  <si>
    <t>Lower range: Thalassia hemprichii, Enhalus acoroides, Halophila stipulacea, Thalassodendrum ciliatum and Halodule uninervis</t>
  </si>
  <si>
    <t>Upper range: Thalassia hemprichii, Enhalus acoroides, Halophila stipulacea, Thalassodendrum ciliatum and Halodule uninervis</t>
  </si>
  <si>
    <t>Seven seagrass species have been reported in this region, with Zostera muelleri being the most abundant. Halophila ovalis and Halodule uninervis are abundant in areas of high dugong grazing (eastern and northern bay), Halophila decipiens and Halophila spinulosa are found at deeper sites, and Syringodium isoetifolium and Cymodocea serrulata are found in areas of limited megaherbivore grazing, mostly at Wanga Wallen banks in the south-eastern region of the Eastern Banks</t>
  </si>
  <si>
    <t>Six species from two families were found in the seagrass meadows, i.e., Cymodocea rotundata, Enhalus acoroides, Halophila minor, Holodule uninervis, Thalassia hemprichii and Thalassodendron ciliatum</t>
  </si>
  <si>
    <t>The seagrass species found in the Spermonde Islands are, in estimated order of abundance (Rustam et al. 2017): Enhalus acoroides, Thalassia hemprichii, Halophila decipiens, Halophila ovalis, Cymodocea rotundata, Halodule uninervis, Halodule pinifolia and Syringodium isoetifolium</t>
  </si>
  <si>
    <t>E. acoroides, T. hemprichii and others</t>
  </si>
  <si>
    <t>Four dominant species: T. ciliatum, T. hemprichii, E. acroides, S. isoetiflium</t>
  </si>
  <si>
    <t>Amphibolis &amp; Posidoina &amp; Halophila ovalis</t>
  </si>
  <si>
    <t>Murray, L. and R.L. Wetzel. 1987. Oxygen production and consumption associated with the major autotrophic components in two temperate
seagrass communities. Mar. Ecol. Progr. Ser. 38: 231-239.</t>
  </si>
  <si>
    <t>CC_046</t>
  </si>
  <si>
    <t>Erftemeier P., R. Osinga and M. Astrid. 1993. Primary production of seagrass beds in South Sulawesi (Indonesia): a comparison of habitats,
methods and species. Aquat. Bot. 46: 67-90.</t>
  </si>
  <si>
    <t>CC_044</t>
  </si>
  <si>
    <t>US Virgin Islands</t>
  </si>
  <si>
    <t>Tague Bay, St. Croix</t>
  </si>
  <si>
    <t>Zieman, J. C., G. Thayer, M. Robblee and R.Zieman. 1979. Production and export of seagrasses from a tropical bay, p. 21-33. In R. J. Livingston
[ed.], Ecological Processes in Coastal and Marine Systems, Plenum Press.</t>
  </si>
  <si>
    <t>Cebrian, J., Variability and control of carbon consumption, export, and accumulation in marine communities. Limnology and Oceanography, 2002.</t>
  </si>
  <si>
    <t>CC_043</t>
  </si>
  <si>
    <t>Wetzel, R. L., &amp; Penhale, P. A. PHOTOSYNTHESIS, LIGHT RESPONSE AND METABOLISM OF SUBMERGED MACROPHYTE COMMUNITIES. Structural and Functional Aspects of the Ecology of Submerged Aquatic Macrophyte Communities in the Lower Chesapeake Bay Volume I: Studies on Structure and Function of a Temperate, Estuarine Seagrass Community: Vaucluse Shores, Lower Chesapeake Bay, Virginia, USA, 50.</t>
  </si>
  <si>
    <t>St. Croix</t>
  </si>
  <si>
    <t>Tertsching, W. 1989. Diel activity patterns and foraging dynamics of the sea urchin Tripneustes ventricosus in a tropical seagrass community and
a reef environment (Virgin Islands). Mar. Ecol. 10: 3-21.</t>
  </si>
  <si>
    <t>Lacco Ameno</t>
  </si>
  <si>
    <t>Romero, J., Pergent, G., Pergent-Martini, C., Mateo, M. A. &amp; Regnier, C.The detritic compartment in a Posidonia oceanica meadow: litter
features, decomposition rates and mineral stocks. P. S. Z. N. I. Mar. Ecol. 13, 69-83 (1992)</t>
  </si>
  <si>
    <t>York River, Virginia</t>
  </si>
  <si>
    <t>Rizzo, W. M., &amp; Wetzel, R. L. (1985). Intertidal and shoal benthic community metabolism in a temperate estuary: studies of spatial and temporal scales of variability. Estuaries, 8(4), 342-351.</t>
  </si>
  <si>
    <t>Kavaratti Atoll</t>
  </si>
  <si>
    <t>Ischia, Gulf of Naples</t>
  </si>
  <si>
    <t>Pergent, G., Romero, J., Pergent-Martini, C., Mateo, M. A., &amp; Boudouresque, C. F. (1994). Primary production, stocks and fluxes in the Mediterranean seagrass Posidonia oceanica. Marine Ecology Progress Series, 139-146.</t>
  </si>
  <si>
    <t>Lake Grevelingen</t>
  </si>
  <si>
    <t>Pellikaan, G. C., &amp; Nienhuis, P. H. (1988). Nutrient uptake and release during growth and decomposition of eelgrass, Zostera marina L., and its effects on the nutrient dynamics of Lake Grevelingen. Aquatic botany, 30(3), 189-214.</t>
  </si>
  <si>
    <t>Ott, J., &amp; Maurer, L. (1977). Strategies of energy transfer from marine macrophytes to consumer levels: the Posidonia oceanica example. In Biology of benthic organisms (pp. 493-502). Pergamon.</t>
  </si>
  <si>
    <t>Ott, J. A. (1980). Growth and production in Posidonia oceanica (L.) Delile. Marine Ecology, 1(1), 47-64.</t>
  </si>
  <si>
    <t>Charlestown, New England</t>
  </si>
  <si>
    <t>Nixon S. and C. Oviatt. 1972. Preliminary measurements of midsummer metabolism in beds of eelgrass, Zostera marina. Ecology 53:150-153.</t>
  </si>
  <si>
    <t>Nienhuis, P. &amp; Groenendijk, A. Consumption of eelgrass (Zostera marina) by birds and invertebrates: an annual budget. Mar. Ecol. Prog. Ser. 29,
29-35 (1986).</t>
  </si>
  <si>
    <t>Primary publication does not differnetiate between Ruppia martima and Zostera marina. See CC_046</t>
  </si>
  <si>
    <t>Cancun</t>
  </si>
  <si>
    <t>Merino, M., González, A., Reyes, E., Gallegos, M., &amp; Czitrom, S. (1992). Eutrophication in the lagoons of Cancún, México. In Marine Coastal Eutrophication (pp. 861-870). Elsevier.</t>
  </si>
  <si>
    <t xml:space="preserve">Seagrass in general - not clear where numbers cited come from, however. </t>
  </si>
  <si>
    <t>Mann, K. H. (1982). Ecology of Coastal Water.</t>
  </si>
  <si>
    <t>Flores Sea</t>
  </si>
  <si>
    <t>Lindeboom, H. J., &amp; Sandee, A. J. J. (1989). Production and consumption of tropical seagrass fields in eastern Indonesia measured with bell jars and microelectrodes. Netherlands Journal of Sea Research, 23(2), 181-190.</t>
  </si>
  <si>
    <t>Lindeboom, H. J., &amp; De Bree, B. H. H. (1982). Daily production and consumption in an eelgrass (Zostera marina) community in saline Lake Grevelingen: discrepancies between the O 2 and 14 C method. Netherlands Journal of Sea Research, 16.</t>
  </si>
  <si>
    <t>Klumpp, D. W., Salita-Espinosa, J. T., &amp; Fortes, M. D. (1993). Feeding ecology and trophic role of sea urchins in a tropical seagrass community. Aquatic Botany, 45(2-3), 205-229.</t>
  </si>
  <si>
    <t>Davies Reef, GRB</t>
  </si>
  <si>
    <t>Klumpp, D. W., &amp; Polunin, N. V. C. (1989). Partitioning among grazers of food resources within damselfish territories on a coral reef. Journal of Experimental Marine Biology and Ecology, 125(2), 145-169.</t>
  </si>
  <si>
    <t>Port Hacking, NSW</t>
  </si>
  <si>
    <t>Kirkman, H., &amp; Reid, D. D. (1979). A study of the role of the seagrass Posidonia australis in the carbon budget of an estuary. Aquatic Botany, 7, 173-183.</t>
  </si>
  <si>
    <t>Galeta Point, Caribbean Panama</t>
  </si>
  <si>
    <t>Kilar, J. A., &amp; Norris, J. N. (1988). Composition, export, and import of drift vegetation on a tropical, plant-dominated, fringing-reef platform (Caribbean Panama). Coral Reefs, 7(2), 93-103.</t>
  </si>
  <si>
    <t>Great Bay, New Hampshire</t>
  </si>
  <si>
    <t>Josselyn, M. N., &amp; Mathieson, A. C. (1980). Seasonal influx and decomposition of autochthonous macrophyte litter in a north temperate estuary. 10750obiologia, 71(3), 197-208.</t>
  </si>
  <si>
    <t>Terschelling</t>
  </si>
  <si>
    <t>Jacobs, R. P. W. M., Den Hartog, C., Braster, B. F., &amp; Carriere, F. C. (1981). Grazing of the seagrass Zostera noltii by birds at Terschelling (Dutch Wadden Sea). Aquatic Botany, 10, 241-259.</t>
  </si>
  <si>
    <t>Kingston Harbour</t>
  </si>
  <si>
    <t>Greenway, M. (1976). The grazing of Thalassia testudinum in Kingston harbour, Jamaica. Aquatic Botany, 2, 117-126.</t>
  </si>
  <si>
    <t>Indian River Lagoon, Florida</t>
  </si>
  <si>
    <t>Fry, B., &amp; Virnstein, R. W. (1988). Leaf production and export of the seagrass Syringodium filiforme Kütz. In Indian river Lagoon, Florida. Aquatic botany, 30(3), 261-266.</t>
  </si>
  <si>
    <t>Bay of Calvi, Corsica</t>
  </si>
  <si>
    <t>Frankignoulle, M., Bouquegneau, J. M., Ernst, E., Biondo, R., Rigo, M., &amp; Bay, D. (1984). Contribution de l’activité de l’herbier de posidonies au metabolisme global de la Baie de Calvi. Premiers resultats. In International Workshop Posidonia oceanica Beds (pp. 277-282).</t>
  </si>
  <si>
    <t>Spermonde Archipelago, South Sulawesi</t>
  </si>
  <si>
    <t>Alfacs Bay</t>
  </si>
  <si>
    <t>Cebrián, J., Pedersen, M. F., Kroeger, K. D., &amp; Valiela, I. (2000). Fate of production of the seagrass Cymodocea nodosa in different stages of meadow formation. Marine Ecology Progress Series, 204, 119-130.</t>
  </si>
  <si>
    <t>Boundary Bay, British Columbia</t>
  </si>
  <si>
    <t>Baldwin, J. R., &amp; Lovvorn, J. R. (1994). Expansion of seagrass habitat by the exotic Zostera japonica, and its use by dabbling ducks and brant in Boundary Bay, British Columbia. Marine ecology progress series. Oldendorf, 103(1), 119-127.</t>
  </si>
  <si>
    <t>Ems-Dollard Estuary</t>
  </si>
  <si>
    <t>Baird, D., &amp; Ulanowicz, R. E. (1993). Comparative study on the trophic structure, cycling and ecosystem properties of four tidal estuaries. Marine Ecology Progress Series, 221-237.</t>
  </si>
  <si>
    <t>Kromme Estuary</t>
  </si>
  <si>
    <t>Ythan Estuary</t>
  </si>
  <si>
    <t>Swartkops Estuary</t>
  </si>
  <si>
    <t>Beaufort, North Carolina</t>
  </si>
  <si>
    <t>Bach, S. D., Thayer, G. W., &amp; LaCroix, M. W. (1986). Export of detritus from eelgrass (Zostera marina) beds near Beaufort, North Carolina, USA. Mar Ecol Prog Ser, 28, 265-278.</t>
  </si>
  <si>
    <t>Apostolaki, E. T., Marbà, N., Holmer, M., &amp; Karakassis, I. (2009). Fish farming enhances biomass and nutrient loss in Posidonia oceanica (L.) Delile. Estuarine, Coastal and Shelf Science, 81(3), 390-400.</t>
  </si>
  <si>
    <t>CC_042</t>
  </si>
  <si>
    <t>Novak, A.B., Pelletier, M.C., Colarusso, P., Simpson, J., Gutierrez, M.N., Arias-Ortiz, A., Charpentier, M., Masque, P. and Vella, P., 2020. Factors influencing carbon stocks and accumulation rates in eelgrass meadows across New England, USA. Estuaries and Coasts, 43(8), pp.2076-2091. https://link.springer.com/article/10.1007/s12237-020-00754-9</t>
  </si>
  <si>
    <t>HK_37</t>
  </si>
  <si>
    <t>Zhijian Jiang, Songlin Liu, Jingping Zhang, Chunyu Zhao, Yunchao Wu, Shuo Yu, Xia Zhang, Chi Huang, Xiaoping Huang, Manoj Kumar, 2017 Newly discovered seagrass beds and their potential for blue carbon in the coastal seas of Hainan Island, South China Sea, Marine Pollution Bulletin, 125, (1–2), 513-521</t>
  </si>
  <si>
    <t>HK_35</t>
  </si>
  <si>
    <t xml:space="preserve">Meng, W., Feagin, R. A., Hu, B., He, M., &amp; Li, H. (2019). The spatial distribution of blue carbon in the coastal wetlands of China. Estuarine, Coastal and Shelf Science, 222, 13-20. https://www.sciencedirect.com/science/article/pii/S0272771418308734?casa_token=U5WaWURJ0XAAAAAA:nNnd2ju5i7vUcq8wgLtz5rgctI4lnrbOAA-WWwnjEshLDzvpHv-C4CYeJCesH-7_U1mintcaGFHa </t>
  </si>
  <si>
    <t>Geoje Bay</t>
  </si>
  <si>
    <t>Choi, S. K., Kim, S., Lee, K. S., Li, W. T., &amp; Park, S. R. (2016). The ecological importance of the dwarf seagrass Zostera japonica in intertidal areas on the southern coast of Korea. Ocean Science Journal, 51(1), 1-12.</t>
  </si>
  <si>
    <t>CC_034</t>
  </si>
  <si>
    <t>Autochthonous organic carbon burial (average of the three rivers)</t>
  </si>
  <si>
    <t>Yangtze, Yellow, and Pearl Rivers</t>
  </si>
  <si>
    <t>Li, Y., Fu, C., Zeng, L., Zhou, Q., Zhang, H., Tu, C., Li, L. and Luo, Y., 2021. Black Carbon Contributes Substantially to Allochthonous Carbon Storage in Deltaic Vegetated Coastal Habitats. Environmental Science &amp; Technology, 55(9), pp.6495-6504.</t>
  </si>
  <si>
    <t>CC_026</t>
  </si>
  <si>
    <t>Palma Harbour, Mallorca</t>
  </si>
  <si>
    <t>CC_025</t>
  </si>
  <si>
    <t>CaCO3 dissolution (sedimentation/burial)</t>
  </si>
  <si>
    <t>Bay of Revellata, Corsica</t>
  </si>
  <si>
    <t>Champenois, W. and A.V. Borges, Net community metabolism of a Posidonia oceanica meadow. Limnology and Oceanography, 2021.</t>
  </si>
  <si>
    <t>CC_024</t>
  </si>
  <si>
    <t>Champenois, W. and A.V. Borges, Inter-annual variations over a decade of primary production of the seagrass Posidonia oceanica. Limnology and Oceanography, 2019.</t>
  </si>
  <si>
    <t>CC_023</t>
  </si>
  <si>
    <t>Apostolaki, E. T., Vizzini, S., Hendriks, I. E., &amp; Olsen, Y. S. (2014). Seagrass ecosystem response to long-term high CO2 in a Mediterranean volcanic vent. Marine environmental research, 99, 9-15.</t>
  </si>
  <si>
    <t>Alongi, D. M. (2018). Blue carbon: Coastal sequestration for climate change mitigation. Cham, Switzerland: Springer.</t>
  </si>
  <si>
    <t>CC_020</t>
  </si>
  <si>
    <t>Bocas del Toro, Panama</t>
  </si>
  <si>
    <t>López-Calderón, J. M., Guzmán, H. M., Jácome, G. E., &amp; Barnes, P. A. (2013). Decadal increase in seagrass biomass and temperature at the CARICOMP site in Bocas del Toro, Panama. Revista de Biología Tropical, 61(4), 1815-1826.</t>
  </si>
  <si>
    <t>Banc d'Arguin, Mauritania</t>
  </si>
  <si>
    <t>Clavier, J., Chauvaud, L., Amice, E., Lazure, P., Van Der Geest, M., Labrosse, P., Diagne, A., Carlier, A. and Chauvaud, S., 2014. Benthic metabolism in shallow coastal ecosystems of the Banc d’Arguin, Mauritania. Marine Ecology Progress Series, 501, pp.11-23.</t>
  </si>
  <si>
    <t>Champenois, W., &amp; Borges, A. (2014). Seasonal and inter-annual variations of community metabolism rates of a Posidonia oceanica seagrass meadow based on continuous oxygen measurements with optodes.</t>
  </si>
  <si>
    <t>Kavaratti, Laccadive Archipelago, India</t>
  </si>
  <si>
    <t>Bhattathiri, P. M. A., &amp; Qasim, S. Z. (1971). Primary production of a seagrass bed on Kavaratti Atoll (Laccadives).</t>
  </si>
  <si>
    <t>Alexandre, A., Silva, J., Buapet, P., Björk, M., &amp; Santos, R. (2012). Effects of CO 2 enrichment on photosynthesis, growth, and nitrogen metabolism of the seagrass Z ostera noltii. Ecology and Evolution, 2(10), 2625-2635, Bahlmann, E., Weinberg, I., Lavrič, J. V., Eckhardt, T., Michaelis, W., Santos, R., &amp; Seifert, R. (2015). Tidal controls on trace gas dynamics in a seagrass meadow of the Ria Formosa lagoon (southern Portugal). Biogeosciences, 12(6), 1683-1696.</t>
  </si>
  <si>
    <t>Alexandre, A., Silva, J., Buapet, P., Björk, M., &amp; Santos, R. (2012). Effects of CO 2 enrichment on photosynthesis, growth, and nitrogen metabolism of the seagrass Z ostera noltii. Ecology and Evolution, 2(10), 2625-2635. Bahlmann, E., Weinberg, I., Lavrič, J. V., Eckhardt, T., Michaelis, W., Santos, R., &amp; Seifert, R. (2015). Tidal controls on trace gas dynamics in a seagrass meadow of the Ria Formosa lagoon (southern Portugal). Biogeosciences, 12(6), 1683-1696.</t>
  </si>
  <si>
    <t>Levante Bay, Vulcano Island</t>
  </si>
  <si>
    <t>Aegean Sea</t>
  </si>
  <si>
    <t>mean</t>
  </si>
  <si>
    <t>Core 3</t>
  </si>
  <si>
    <t>Core 2</t>
  </si>
  <si>
    <t>Core 1</t>
  </si>
  <si>
    <t>Varibales not specified - China wide (spans two bioregions)</t>
  </si>
  <si>
    <t>Duan, X.N., Fei, X.K., 2008. Carbon sequestration and its potential by wetland
ecosystems in China. Acta Ecol. Sin. 28 (2), 463–469.</t>
  </si>
  <si>
    <t>Virginia Coastal Bays, USA (summer)</t>
  </si>
  <si>
    <t>Rheuban JE, Berg P, McGlathery KJ (2014) Multiple timescale processes drive ecosystem metabolism in eelgrass (Zostera marina) meadows. Mar Ecol-Prog Ser 507:1–13</t>
  </si>
  <si>
    <t>Hume, A. C., Berg, P., &amp; McGlathery, K. J. (2011). Dissolved oxygen fluxes and ecosystem metabolism in an eelgrass (Zostera marina) meadow measured with the eddy correlation technique. Limnology and Oceanography, 56(1), 86-96.</t>
  </si>
  <si>
    <t>Chesapeake Bay, Virginia, USA</t>
  </si>
  <si>
    <t>Murray, L., &amp; Wetzel, R. L. (1987). Oxygen production and consumption associated with the major autotrophic components in two temperate seagrass communities. Mar Ecol Prog Ser, 38, 231-239.</t>
  </si>
  <si>
    <t>Martin, S., Clavier, J., Guarini, J.M., Chauvaud, L., Hily, C., Grall, J., Thouzeau, G., Jean, F. and Richard, J., 2005. Comparison of Zostera marina and maerl community metabolism. Aquatic Botany, 83(3), pp.161-174.</t>
  </si>
  <si>
    <t>Padilla Bay, Washington, USA</t>
  </si>
  <si>
    <t>Caffrey, J. M. (2004). Factors controlling net ecosystem metabolism in US estuaries. Estuaries, 27(1), 90-101.</t>
  </si>
  <si>
    <t>Great Bay, New Hampshire, USA</t>
  </si>
  <si>
    <t>Waquit Bay, Metoxit Pt, USA</t>
  </si>
  <si>
    <t>Waquit Bay, Central Basin, USA</t>
  </si>
  <si>
    <t>Chesapeake Bay, Goodwin Island, USA</t>
  </si>
  <si>
    <t>Ninigret Pond, Rhode Island</t>
  </si>
  <si>
    <t>Nixon, S. W., &amp; Oviatt, C. A. (1972). Preliminary measurements of midsummer metabolism in beds of eelgrass, Zostera marina. Ecology, 53(1), 150-153.</t>
  </si>
  <si>
    <t>Hopavagen Lagoon, Norway</t>
  </si>
  <si>
    <t>Duarte, C. M., Martı́nez, R., &amp; Barrón, C. (2002). Biomass, production and rhizome growth near the northern limit of seagrass (Zostera marina) distribution. Aquatic Botany, 72(2), 183-189.</t>
  </si>
  <si>
    <t>Vejlby Fed-Limfjorden</t>
  </si>
  <si>
    <t>Risgaard-Petersen, N., &amp; Ottosen, L. D. M. (2000). Nitrogen cycling in two temperate Zostera marina beds: seasonal variation. Marine Ecology Progress Series, 198, 93-107.</t>
  </si>
  <si>
    <t>Junget Beach-Limfjorden</t>
  </si>
  <si>
    <t>Data sheet</t>
  </si>
  <si>
    <t>Variable name</t>
  </si>
  <si>
    <t>Unit</t>
  </si>
  <si>
    <t>Study Information</t>
  </si>
  <si>
    <t>Core data</t>
  </si>
  <si>
    <t>Latitude of the study site</t>
  </si>
  <si>
    <t>Decimal degrees</t>
  </si>
  <si>
    <t>Longitude of the study site</t>
  </si>
  <si>
    <t>Assigns seagrass species to functional groups: Ephemeral, Intermediate, Persistent, Mixed, Unvegetated, Unspecified, Seagrass epiphytes</t>
  </si>
  <si>
    <t>Either seagrass species name, or mixed, unvegetated, not specified</t>
  </si>
  <si>
    <t>Either seagrass genus name, or mixed, unvegetated, not specified</t>
  </si>
  <si>
    <t>Misc. information, such as ID core / plot numbers, mixed seagrass assemblages, or what extracted values relate to (e.g. average for the site, upper or lower range, mean for the dataset reported etc) where reported in original publications.</t>
  </si>
  <si>
    <t>mm</t>
  </si>
  <si>
    <t>Seagrass functional-morphological group</t>
  </si>
  <si>
    <t>Seagrass genus</t>
  </si>
  <si>
    <t>Depth at center of slice</t>
  </si>
  <si>
    <t>Top of section</t>
  </si>
  <si>
    <t>Bottom of section</t>
  </si>
  <si>
    <t>Thickness sediment slice</t>
  </si>
  <si>
    <t>cm</t>
  </si>
  <si>
    <t>Identifier of core within primary study</t>
  </si>
  <si>
    <t>Shallow boundary of core slice</t>
  </si>
  <si>
    <t>Deep boundary of core slice</t>
  </si>
  <si>
    <t>Depth at midpoint of core slice</t>
  </si>
  <si>
    <t>Thickness of core slice</t>
  </si>
  <si>
    <t>g DW cm-3</t>
  </si>
  <si>
    <t>Dry Bulk Density</t>
  </si>
  <si>
    <t>OM density</t>
  </si>
  <si>
    <t>Organic matter denisty</t>
  </si>
  <si>
    <t>Mass of dried sediment per sediment volume</t>
  </si>
  <si>
    <t>%</t>
  </si>
  <si>
    <t>% DW</t>
  </si>
  <si>
    <t>OM content</t>
  </si>
  <si>
    <t>Organic matter content, by mass</t>
  </si>
  <si>
    <t>Corg</t>
  </si>
  <si>
    <t>Cinorg</t>
  </si>
  <si>
    <t>Inorganic matter content, by mass of dry weight</t>
  </si>
  <si>
    <t>Organic matter content, by mass of dry weight</t>
  </si>
  <si>
    <t>Inorganic carbon stock per depth increment</t>
  </si>
  <si>
    <t>Organic carbon stock per depth increment</t>
  </si>
  <si>
    <t>Tot al carbon stock per depth increment</t>
  </si>
  <si>
    <t>Cinorg stock increment</t>
  </si>
  <si>
    <t>Corg stock increment</t>
  </si>
  <si>
    <t>Ctot stock increment</t>
  </si>
  <si>
    <t>DBD core</t>
  </si>
  <si>
    <t>OM content core</t>
  </si>
  <si>
    <t>Corg core</t>
  </si>
  <si>
    <t>Cinorg core</t>
  </si>
  <si>
    <t>Organic matter content, averaged over entire core</t>
  </si>
  <si>
    <t>Dry bulk density, averaged over entire core</t>
  </si>
  <si>
    <t>Organic carbon content, averaged over entire core</t>
  </si>
  <si>
    <t>Inorganic carbon content, averaged over entire core</t>
  </si>
  <si>
    <t>Cinorg stock core</t>
  </si>
  <si>
    <t>Corg stock core</t>
  </si>
  <si>
    <t>Organic carbon stock of entire core</t>
  </si>
  <si>
    <t>Inorganic carbon stock of entire core</t>
  </si>
  <si>
    <t>Ctot stock core</t>
  </si>
  <si>
    <t>Total carbon stock of entire core</t>
  </si>
  <si>
    <t>Total core length</t>
  </si>
  <si>
    <t>Seagrass functionalmorphological group</t>
  </si>
  <si>
    <t>Above-ground biomass</t>
  </si>
  <si>
    <t>Below-ground biomass</t>
  </si>
  <si>
    <t>Total biomass</t>
  </si>
  <si>
    <t>Ctot content</t>
  </si>
  <si>
    <t>Ctot stock</t>
  </si>
  <si>
    <t>Corg stock</t>
  </si>
  <si>
    <t>Corg content</t>
  </si>
  <si>
    <t>Cinorg stock</t>
  </si>
  <si>
    <t>Cinorg content</t>
  </si>
  <si>
    <t>Ctot stock 15cm</t>
  </si>
  <si>
    <t>Corg stock 15cm</t>
  </si>
  <si>
    <t>Cinorg stock 15cm</t>
  </si>
  <si>
    <t>Ctot stock 30cm</t>
  </si>
  <si>
    <t>Corg stock 30cm</t>
  </si>
  <si>
    <t>Cinorg stock 30cm</t>
  </si>
  <si>
    <t>Ctot stock 50cm</t>
  </si>
  <si>
    <t>Corg stock 50cm</t>
  </si>
  <si>
    <t>Cinorg stock 50cm</t>
  </si>
  <si>
    <t>Ctot stock 100cm</t>
  </si>
  <si>
    <t>Corg stock 100cm</t>
  </si>
  <si>
    <t>Cinorg stock 100cm</t>
  </si>
  <si>
    <t>Porosity</t>
  </si>
  <si>
    <t>g cm-3</t>
  </si>
  <si>
    <t>Average grain size</t>
  </si>
  <si>
    <t>Grain size avg</t>
  </si>
  <si>
    <t>Fraction mud</t>
  </si>
  <si>
    <t>Ratio of the depth to which sediment was collected and the depth of core</t>
  </si>
  <si>
    <t>Ratio sampled to core depth</t>
  </si>
  <si>
    <t>Dataset collection for seagrass systematic review_Version 2</t>
  </si>
  <si>
    <t>University of Queensland / Florida International University / Conservation International</t>
  </si>
  <si>
    <t>Dr. Clint Cameron / Dr. Johannes R. Krause</t>
  </si>
  <si>
    <t>jkrause@fiu.edu / johannes.r.krause@gmail.com</t>
  </si>
  <si>
    <t>Mg C ha-1</t>
  </si>
  <si>
    <t>mg mL-1</t>
  </si>
  <si>
    <t>Core ID</t>
  </si>
  <si>
    <t>NEW: Total Corg stock from downcore data, using actual core length</t>
  </si>
  <si>
    <t>NEW: Average of measured DBD;  OLD:  Predicted DBD for carbon (where stated) using the equation to estimate DBD from C%: =EXP((X-2.2016)/-5.2941)</t>
  </si>
  <si>
    <t>Soil organic carbon content as a % of dry weight (NEW: Average of measured core data)</t>
  </si>
  <si>
    <t>Sampling depth</t>
  </si>
  <si>
    <t>Maximum depth of core or grab sample</t>
  </si>
  <si>
    <t>555-1</t>
  </si>
  <si>
    <t>555-2</t>
  </si>
  <si>
    <t>555-3</t>
  </si>
  <si>
    <t>555-4</t>
  </si>
  <si>
    <t>555-5</t>
  </si>
  <si>
    <t>555-6</t>
  </si>
  <si>
    <t>555-7</t>
  </si>
  <si>
    <t>555-8</t>
  </si>
  <si>
    <t>555-9</t>
  </si>
  <si>
    <t>555-10</t>
  </si>
  <si>
    <t>555-11</t>
  </si>
  <si>
    <t>555-12</t>
  </si>
  <si>
    <t>555-13</t>
  </si>
  <si>
    <t>555-14</t>
  </si>
  <si>
    <t>555-15</t>
  </si>
  <si>
    <t>555-16</t>
  </si>
  <si>
    <t>555-17</t>
  </si>
  <si>
    <t>555-18</t>
  </si>
  <si>
    <t>555-19</t>
  </si>
  <si>
    <t>555-20</t>
  </si>
  <si>
    <t>JK_089</t>
  </si>
  <si>
    <t>Thalassia testudinum &amp; Syringodium filiforme</t>
  </si>
  <si>
    <t>MGCZ4</t>
  </si>
  <si>
    <t>MGCZ5</t>
  </si>
  <si>
    <t>MGCZ6</t>
  </si>
  <si>
    <t>MGCZ10</t>
  </si>
  <si>
    <t>MGCZ11</t>
  </si>
  <si>
    <t>MGCZ12</t>
  </si>
  <si>
    <t>CTTB1</t>
  </si>
  <si>
    <t>CTTB2</t>
  </si>
  <si>
    <t>CTTB3</t>
  </si>
  <si>
    <t>CTPA1</t>
  </si>
  <si>
    <t>CTPA2</t>
  </si>
  <si>
    <t>CTPA3</t>
  </si>
  <si>
    <t>CRM1</t>
  </si>
  <si>
    <t>CRM2</t>
  </si>
  <si>
    <t>CRM3</t>
  </si>
  <si>
    <t>CRM4</t>
  </si>
  <si>
    <t>BF-1</t>
  </si>
  <si>
    <t>BF-2</t>
  </si>
  <si>
    <t>BSQ-1</t>
  </si>
  <si>
    <t>AR-15</t>
  </si>
  <si>
    <t>ML-20</t>
  </si>
  <si>
    <t>BG-10</t>
  </si>
  <si>
    <t>BG-20</t>
  </si>
  <si>
    <t>BG-30</t>
  </si>
  <si>
    <t>GM-10</t>
  </si>
  <si>
    <t>GD-40</t>
  </si>
  <si>
    <t>TV-10</t>
  </si>
  <si>
    <t>TV-20</t>
  </si>
  <si>
    <t>TV-30</t>
  </si>
  <si>
    <t>TM-20</t>
  </si>
  <si>
    <t>UB-10</t>
  </si>
  <si>
    <t>UB-20</t>
  </si>
  <si>
    <t>UB-30</t>
  </si>
  <si>
    <t>UB-40</t>
  </si>
  <si>
    <t>SM-10</t>
  </si>
  <si>
    <t>SM-20</t>
  </si>
  <si>
    <t>CN-10</t>
  </si>
  <si>
    <t>FT-10</t>
  </si>
  <si>
    <t>DBD was 1.091 - recalculated from %Corg and corrected stocks</t>
  </si>
  <si>
    <t>Arctic</t>
  </si>
  <si>
    <t>Type I: Small deltas</t>
  </si>
  <si>
    <t>LTLD1: Syringodium filiforme, Halodule wrigthii, T. testudinum</t>
  </si>
  <si>
    <t>LTLD2: Syringodium filiforme, Halodule wrigthii, T. testudinum</t>
  </si>
  <si>
    <t>CTBC1: Syringodium filiforme, Halodule wrigthii, T. testudinum</t>
  </si>
  <si>
    <t>BSQP2: Z. marina, R. maritima</t>
  </si>
  <si>
    <t>BSQP1: Z. marina, R. maritima</t>
  </si>
  <si>
    <t>Not specified</t>
  </si>
  <si>
    <t>Seagrass Bioregion</t>
  </si>
  <si>
    <t>Seagrass bioregion</t>
  </si>
  <si>
    <t>Classifies biogeographic regions based on one of 6 'seagrass bioregions' in Short et al. (2007).</t>
  </si>
  <si>
    <t>Temperate Southern Oceans</t>
  </si>
  <si>
    <t>Tropical Indo-Pacific</t>
  </si>
  <si>
    <t>Temperate North Pacific</t>
  </si>
  <si>
    <t>Temperate North Atlantic</t>
  </si>
  <si>
    <t xml:space="preserve">San Quintin Bay </t>
  </si>
  <si>
    <t>Coronado</t>
  </si>
  <si>
    <t>Shackleford Islands</t>
  </si>
  <si>
    <t>Dongdae</t>
  </si>
  <si>
    <t>Culatra</t>
  </si>
  <si>
    <t>Goodwin Islands</t>
  </si>
  <si>
    <t>Point San Pablo</t>
  </si>
  <si>
    <t>Shinnecock</t>
  </si>
  <si>
    <t>Ropotamo</t>
  </si>
  <si>
    <t>Dorothy Cove</t>
  </si>
  <si>
    <t>Garden</t>
  </si>
  <si>
    <t>Akkeshi-ko</t>
  </si>
  <si>
    <t>Bouzigues</t>
  </si>
  <si>
    <t>Yaquina Bay</t>
  </si>
  <si>
    <t>Willapa Bay</t>
  </si>
  <si>
    <t>Tsawwassen</t>
  </si>
  <si>
    <t>Baie-St-Ludger</t>
  </si>
  <si>
    <t>Porth</t>
  </si>
  <si>
    <t>Prince Rupert</t>
  </si>
  <si>
    <t>Lunkebugt</t>
  </si>
  <si>
    <t>Thurøbund</t>
  </si>
  <si>
    <t>Nyborg</t>
  </si>
  <si>
    <t>Kertinge</t>
  </si>
  <si>
    <t>Dalby</t>
  </si>
  <si>
    <t>Lovns</t>
  </si>
  <si>
    <t>Agero</t>
  </si>
  <si>
    <t>Visby</t>
  </si>
  <si>
    <t>Løgstør</t>
  </si>
  <si>
    <t>Storebrorn</t>
  </si>
  <si>
    <t>Wallhamn</t>
  </si>
  <si>
    <t>Hakefjord</t>
  </si>
  <si>
    <t>Bökevik</t>
  </si>
  <si>
    <t>Kristineberg</t>
  </si>
  <si>
    <t>Lindholmen</t>
  </si>
  <si>
    <t>Finnsbo</t>
  </si>
  <si>
    <t>Torgestad</t>
  </si>
  <si>
    <t>Snäckebackebukten</t>
  </si>
  <si>
    <t>Långskär</t>
  </si>
  <si>
    <t>Stora</t>
  </si>
  <si>
    <t>Torö</t>
  </si>
  <si>
    <t>Kolaviken</t>
  </si>
  <si>
    <t>Ryssholmen</t>
  </si>
  <si>
    <t>Tvärminne</t>
  </si>
  <si>
    <t>Långören</t>
  </si>
  <si>
    <t>Fårö</t>
  </si>
  <si>
    <t>Ängsö</t>
  </si>
  <si>
    <t>Sackholm</t>
  </si>
  <si>
    <t>Lyddaren</t>
  </si>
  <si>
    <t>Rövika</t>
  </si>
  <si>
    <t>ZAN10</t>
  </si>
  <si>
    <t>ZAN14</t>
  </si>
  <si>
    <t>ZAN13</t>
  </si>
  <si>
    <t>Core 1: Thalassia testudinum, Halodule wrightii</t>
  </si>
  <si>
    <t>Core 2: Thalassia testudinum, Halodule wrightii</t>
  </si>
  <si>
    <t>JK_090</t>
  </si>
  <si>
    <t>-7.83</t>
  </si>
  <si>
    <t>-85.5104538</t>
  </si>
  <si>
    <t>-85.5104539</t>
  </si>
  <si>
    <t>Thalassodendron sp.</t>
  </si>
  <si>
    <t>JK_150</t>
  </si>
  <si>
    <t>Siargao Island</t>
  </si>
  <si>
    <t>Yaakub unpublished</t>
  </si>
  <si>
    <t>3A-1 upper</t>
  </si>
  <si>
    <t>3A-2 upper</t>
  </si>
  <si>
    <t>3A-3 low</t>
  </si>
  <si>
    <t>3A-4 low</t>
  </si>
  <si>
    <t>3B-5 upper</t>
  </si>
  <si>
    <t>3B-6 upper</t>
  </si>
  <si>
    <t>3B-7a lower</t>
  </si>
  <si>
    <t>3C-8 upper</t>
  </si>
  <si>
    <t>3C-9 low</t>
  </si>
  <si>
    <t>3C-10 low</t>
  </si>
  <si>
    <t>3C-11 low</t>
  </si>
  <si>
    <t>3B-7B low</t>
  </si>
  <si>
    <t>UK</t>
  </si>
  <si>
    <t>JK_151</t>
  </si>
  <si>
    <t>Green, A., Chadwick, M.A., Jones, P.J.S., 2018. Variability of UK seagrass sediment carbon: Implications for blue carbon estimates and marine conservation management. PLoS ONE 13, e0204431. https://doi.org/10.1371/journal.pone.0204431</t>
  </si>
  <si>
    <t>Looe</t>
  </si>
  <si>
    <t>Cawsands</t>
  </si>
  <si>
    <t>Firestone Bay</t>
  </si>
  <si>
    <t>Drakes Island</t>
  </si>
  <si>
    <t>Jennycliff Bay</t>
  </si>
  <si>
    <t>Yealm CC</t>
  </si>
  <si>
    <t>Tomb Rock</t>
  </si>
  <si>
    <t>Elbery Cove</t>
  </si>
  <si>
    <t>Torre Abbey</t>
  </si>
  <si>
    <t>Fishcombe Cove</t>
  </si>
  <si>
    <t>Hopes Cove</t>
  </si>
  <si>
    <t>Fleet</t>
  </si>
  <si>
    <t>Studland Bay</t>
  </si>
  <si>
    <t>Exposed</t>
  </si>
  <si>
    <t>Partly sheltered</t>
  </si>
  <si>
    <t>Sheltered</t>
  </si>
  <si>
    <t>Very exposed</t>
  </si>
  <si>
    <t>Very sheltered</t>
  </si>
  <si>
    <t>Qiu unpublished</t>
  </si>
  <si>
    <t>DJ-BTF</t>
  </si>
  <si>
    <t>JK_152</t>
  </si>
  <si>
    <t>DJ-HB</t>
  </si>
  <si>
    <t>Lianzhou Bay</t>
    <phoneticPr fontId="0" type="noConversion"/>
  </si>
  <si>
    <t>GM-BTF</t>
  </si>
  <si>
    <t>Guiming</t>
  </si>
  <si>
    <t>GM-ZJ1</t>
  </si>
  <si>
    <t>GM-ZJ2</t>
  </si>
  <si>
    <t>GM-ZJ3</t>
  </si>
  <si>
    <t>Jiaodong</t>
  </si>
  <si>
    <t>JD-BTF</t>
  </si>
  <si>
    <t>JD-HB</t>
  </si>
  <si>
    <t>ZL-BTF</t>
  </si>
  <si>
    <t>Zhulin</t>
  </si>
  <si>
    <t>ZL-HO</t>
  </si>
  <si>
    <t>Xincun Bay</t>
  </si>
  <si>
    <t>CKC-SG1</t>
  </si>
  <si>
    <t>CKC-SG2</t>
  </si>
  <si>
    <t>DZG-BTF</t>
  </si>
  <si>
    <t>Dongzhai</t>
  </si>
  <si>
    <t>DZG-SG</t>
  </si>
  <si>
    <t>HW-HB</t>
  </si>
  <si>
    <t>HW-HO</t>
  </si>
  <si>
    <t>LAG-BTF</t>
  </si>
  <si>
    <t>LAG-SG1</t>
  </si>
  <si>
    <t>LAG-SG2</t>
  </si>
  <si>
    <t>XCG-BTF</t>
  </si>
  <si>
    <t>XCG-SG1</t>
  </si>
  <si>
    <t>XCG-SG2</t>
  </si>
  <si>
    <t>YLJ-BTF</t>
  </si>
  <si>
    <t>YLJ-SG1</t>
  </si>
  <si>
    <t>YLJ-SG2</t>
  </si>
  <si>
    <t>Yingliangjiao</t>
  </si>
  <si>
    <t>Haiwei</t>
  </si>
  <si>
    <t>Li'an Bay</t>
  </si>
  <si>
    <t>Gonggang</t>
  </si>
  <si>
    <t xml:space="preserve">Macapá River </t>
  </si>
  <si>
    <t xml:space="preserve">Copertino, Kennedy unpublished </t>
  </si>
  <si>
    <t>JK_153</t>
  </si>
  <si>
    <t>NE-1</t>
  </si>
  <si>
    <t>NE-2</t>
  </si>
  <si>
    <t>NE-3</t>
  </si>
  <si>
    <t>NE-4</t>
  </si>
  <si>
    <t>NE-5</t>
  </si>
  <si>
    <t>NE-6</t>
  </si>
  <si>
    <t>Nóbrega, G.N., Romero, D.J., Otero, X.L., Ferreira, T.O., 2018. Pedological Studies of Subaqueous Soils as a Contribution to the Protection of Seagrass Meadows in Brazil. Rev. Bras. Ciênc. Solo 42. https://doi.org/10.1590/18069657rbcs20170117</t>
  </si>
  <si>
    <t>Timonha River</t>
  </si>
  <si>
    <t>Porto Grande Beach</t>
  </si>
  <si>
    <t>SE-1</t>
  </si>
  <si>
    <t>SE-2</t>
  </si>
  <si>
    <t>SE-3</t>
  </si>
  <si>
    <t>SE-4</t>
  </si>
  <si>
    <t>SE-5</t>
  </si>
  <si>
    <t>SE-6</t>
  </si>
  <si>
    <t>Armazém Lagoon</t>
  </si>
  <si>
    <t>Copertino&amp;Kennedy unpublished (Josiah´s DATA)</t>
  </si>
  <si>
    <t>RS-Arm1</t>
  </si>
  <si>
    <t>RS-Arm2</t>
  </si>
  <si>
    <t>RS-Arm3</t>
  </si>
  <si>
    <t>RS-Arm4</t>
  </si>
  <si>
    <t>RS-Arm5</t>
  </si>
  <si>
    <t>Patos Lagoon</t>
  </si>
  <si>
    <t>S-1</t>
  </si>
  <si>
    <t>S-2</t>
  </si>
  <si>
    <t>S-3</t>
  </si>
  <si>
    <t>S-4</t>
  </si>
  <si>
    <t>S-5</t>
  </si>
  <si>
    <t>S-6</t>
  </si>
  <si>
    <t>T1-3</t>
  </si>
  <si>
    <t>Patterson, Copertino, Johnson  unpublished</t>
  </si>
  <si>
    <t>T1-5</t>
  </si>
  <si>
    <t>T2-3</t>
  </si>
  <si>
    <t>T2-5</t>
  </si>
  <si>
    <t>T3-3</t>
  </si>
  <si>
    <t>T3-5</t>
  </si>
  <si>
    <t>pc1</t>
  </si>
  <si>
    <t>Silva, Copertino, Lanari, 2022 unpublished</t>
  </si>
  <si>
    <t>Pombas</t>
  </si>
  <si>
    <t>Quitéra</t>
  </si>
  <si>
    <t>Guilherme</t>
  </si>
  <si>
    <t>Polvora</t>
  </si>
  <si>
    <t>pc2</t>
  </si>
  <si>
    <t>pc3</t>
  </si>
  <si>
    <t>pc4</t>
  </si>
  <si>
    <t>pc5</t>
  </si>
  <si>
    <t>pc6</t>
  </si>
  <si>
    <t>pm1</t>
  </si>
  <si>
    <t>Mangueira</t>
  </si>
  <si>
    <t>pm2</t>
  </si>
  <si>
    <t>pm3</t>
  </si>
  <si>
    <t>pm4</t>
  </si>
  <si>
    <t>pm5</t>
  </si>
  <si>
    <t>pm6</t>
  </si>
  <si>
    <t>pv1</t>
  </si>
  <si>
    <t>pv2</t>
  </si>
  <si>
    <t>pv3</t>
  </si>
  <si>
    <t>pv4</t>
  </si>
  <si>
    <t>pv5</t>
  </si>
  <si>
    <t>pv6</t>
  </si>
  <si>
    <t>pj1</t>
  </si>
  <si>
    <t>Justino</t>
  </si>
  <si>
    <t>pj2</t>
  </si>
  <si>
    <t>pj3</t>
  </si>
  <si>
    <t>pj4</t>
  </si>
  <si>
    <t>pj5</t>
  </si>
  <si>
    <t>pj6</t>
  </si>
  <si>
    <t>Quitéria</t>
  </si>
  <si>
    <t>qv1</t>
  </si>
  <si>
    <t>qv2</t>
  </si>
  <si>
    <t>qv3</t>
  </si>
  <si>
    <t>qv4</t>
  </si>
  <si>
    <t>qv5</t>
  </si>
  <si>
    <t>qv6</t>
  </si>
  <si>
    <t>BAH-1</t>
  </si>
  <si>
    <t>Barwon Heads</t>
  </si>
  <si>
    <t>BAH-2</t>
  </si>
  <si>
    <t>BAH-3</t>
  </si>
  <si>
    <t>Barwon River</t>
  </si>
  <si>
    <t>BAR-1</t>
  </si>
  <si>
    <t>BAR-2</t>
  </si>
  <si>
    <t>Geelong</t>
  </si>
  <si>
    <t>GEE-1</t>
  </si>
  <si>
    <t>GEE-2</t>
  </si>
  <si>
    <t>GEE-3</t>
  </si>
  <si>
    <t>Limeburners Lagoon</t>
  </si>
  <si>
    <t>LIM-1</t>
  </si>
  <si>
    <t>LIM-2</t>
  </si>
  <si>
    <t>LIM-3</t>
  </si>
  <si>
    <t>Swan Bay Jetty</t>
  </si>
  <si>
    <t>SBJ-1</t>
  </si>
  <si>
    <t>SBJ-2</t>
  </si>
  <si>
    <t>SBJ-3</t>
  </si>
  <si>
    <t>SBN-1</t>
  </si>
  <si>
    <t>SBN-2</t>
  </si>
  <si>
    <t>SBN-3</t>
  </si>
  <si>
    <t>Swan Bay North</t>
  </si>
  <si>
    <t>Swan Bay South</t>
  </si>
  <si>
    <t>SBS-2</t>
  </si>
  <si>
    <t>SBS-3</t>
  </si>
  <si>
    <t>BEM-1</t>
  </si>
  <si>
    <t>BEM-2</t>
  </si>
  <si>
    <t>BEM-3</t>
  </si>
  <si>
    <t>Bemm River</t>
  </si>
  <si>
    <t>Lakes Entrance</t>
  </si>
  <si>
    <t>LAE-1</t>
  </si>
  <si>
    <t>LAE-2</t>
  </si>
  <si>
    <t>LAK-1</t>
  </si>
  <si>
    <t>LAK-2</t>
  </si>
  <si>
    <t>LAK-3</t>
  </si>
  <si>
    <t>Mallacoota Wilderness</t>
  </si>
  <si>
    <t>MAL-1</t>
  </si>
  <si>
    <t>MAL-2</t>
  </si>
  <si>
    <t>MAL-3</t>
  </si>
  <si>
    <t>NELS-1</t>
  </si>
  <si>
    <t>NELS-2</t>
  </si>
  <si>
    <t>NELS-3</t>
  </si>
  <si>
    <t>Nelson</t>
  </si>
  <si>
    <t>Petersborough</t>
  </si>
  <si>
    <t>PET-1</t>
  </si>
  <si>
    <t>PET-2</t>
  </si>
  <si>
    <t>PET-3</t>
  </si>
  <si>
    <t>PFW-4</t>
  </si>
  <si>
    <t>Port Fairy</t>
  </si>
  <si>
    <t>Portland</t>
  </si>
  <si>
    <t>PFW-5</t>
  </si>
  <si>
    <t>PFW-6</t>
  </si>
  <si>
    <t>PLD-4</t>
  </si>
  <si>
    <t>PLD-5</t>
  </si>
  <si>
    <t>PLD-6</t>
  </si>
  <si>
    <t>Tyrendarra</t>
  </si>
  <si>
    <t>TYR-1</t>
  </si>
  <si>
    <t>TYR-2</t>
  </si>
  <si>
    <t>TYR-3</t>
  </si>
  <si>
    <t>TYR-4</t>
  </si>
  <si>
    <t>Warrnambool</t>
  </si>
  <si>
    <t>WBL-4</t>
  </si>
  <si>
    <t>WBL-5</t>
  </si>
  <si>
    <t>WBL-6</t>
  </si>
  <si>
    <t>Yambuk</t>
  </si>
  <si>
    <t>YAM-1</t>
  </si>
  <si>
    <t>YAM-2</t>
  </si>
  <si>
    <t>YAM-3</t>
  </si>
  <si>
    <t>Churchill Island</t>
  </si>
  <si>
    <t>CHU-7</t>
  </si>
  <si>
    <t>CHU-8</t>
  </si>
  <si>
    <t>CHU-9</t>
  </si>
  <si>
    <t>Jawbone</t>
  </si>
  <si>
    <t>JAW-8</t>
  </si>
  <si>
    <t>JAW-7</t>
  </si>
  <si>
    <t>JAW-9</t>
  </si>
  <si>
    <t>Rhyll</t>
  </si>
  <si>
    <t>RHY-1</t>
  </si>
  <si>
    <t>RHY-2</t>
  </si>
  <si>
    <t>RHY-3</t>
  </si>
  <si>
    <t>Rhyll Inlet</t>
  </si>
  <si>
    <t>RHYI-1</t>
  </si>
  <si>
    <t>RHYI-2</t>
  </si>
  <si>
    <t>RHYI-3</t>
  </si>
  <si>
    <t>Warneet</t>
  </si>
  <si>
    <t>WAR-3</t>
  </si>
  <si>
    <t>WAR-4</t>
  </si>
  <si>
    <t>WAR-7</t>
  </si>
  <si>
    <t>Lepilaena sp.</t>
  </si>
  <si>
    <t>Werribee River</t>
  </si>
  <si>
    <t>WBS-1</t>
  </si>
  <si>
    <t>WBS-2</t>
  </si>
  <si>
    <t>WBS-3</t>
  </si>
  <si>
    <t>Yaringa</t>
  </si>
  <si>
    <t>YBR-1</t>
  </si>
  <si>
    <t>YBR-4</t>
  </si>
  <si>
    <t>YBR-5</t>
  </si>
  <si>
    <t>Foster Beach</t>
  </si>
  <si>
    <t>FOS-1</t>
  </si>
  <si>
    <t>FOS-2</t>
  </si>
  <si>
    <t>FOS-3</t>
  </si>
  <si>
    <t>Mcloughlins Beach</t>
  </si>
  <si>
    <t>MCL-1</t>
  </si>
  <si>
    <t>MCL-2</t>
  </si>
  <si>
    <t>MCL-3</t>
  </si>
  <si>
    <t>Manns Beach</t>
  </si>
  <si>
    <t>MNB-1</t>
  </si>
  <si>
    <t>MNB-2</t>
  </si>
  <si>
    <t>MNB-3</t>
  </si>
  <si>
    <t>Noormunga</t>
  </si>
  <si>
    <t>NOORA-4</t>
  </si>
  <si>
    <t>NOORA-5</t>
  </si>
  <si>
    <t>NOORA-6</t>
  </si>
  <si>
    <t>Port Albert</t>
  </si>
  <si>
    <t>PA-1</t>
  </si>
  <si>
    <t>PA-2</t>
  </si>
  <si>
    <t>PA-3</t>
  </si>
  <si>
    <t>Port Welshpool</t>
  </si>
  <si>
    <t>PWH-2</t>
  </si>
  <si>
    <t>PWH-3</t>
  </si>
  <si>
    <t>Sandy Point</t>
  </si>
  <si>
    <t>SP-1</t>
  </si>
  <si>
    <t>SP-2</t>
  </si>
  <si>
    <t>SP-3</t>
  </si>
  <si>
    <t>Sunday Island</t>
  </si>
  <si>
    <t>SUNDAY-6</t>
  </si>
  <si>
    <t>SUNDAY-7</t>
  </si>
  <si>
    <t>SUNDAY-8</t>
  </si>
  <si>
    <t>SUNDAY-9</t>
  </si>
  <si>
    <t>SUNDAY-10</t>
  </si>
  <si>
    <t>Venus Bay</t>
  </si>
  <si>
    <t>VB-1</t>
  </si>
  <si>
    <t>VB-2</t>
  </si>
  <si>
    <t>VB-3</t>
  </si>
  <si>
    <t>Zostera nigricaulis</t>
  </si>
  <si>
    <t>Althenia marina</t>
  </si>
  <si>
    <t>Althenia sp.</t>
  </si>
  <si>
    <t xml:space="preserve">The dataset contains collection of carbon stocks in seagrass ecosystems extracted from various databases. The dataset is an updated version of database version 1.0 which was compiled through collaborative work between a number of organisations. </t>
  </si>
  <si>
    <t>This dataset has been produced as a systematic review on carbon stocks associated with seagrass ecosystems. It represents an updated version on the database created by Dr. Clint Cameron</t>
  </si>
  <si>
    <t xml:space="preserve">The current dataset is version 2.0 (May 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</si>
</sst>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2">
    <font>
      <sz val="12"/>
      <color theme="1"/>
      <name val="Calibri"/>
      <family val="2"/>
      <scheme val="minor"/>
    </font>
    <font>
      <b/>
      <sz val="12"/>
      <color theme="1"/>
      <name val="Calibri"/>
      <family val="2"/>
      <scheme val="minor"/>
    </font>
    <font>
      <sz val="12"/>
      <color rgb="FF000000"/>
      <name val="Calibri"/>
      <family val="2"/>
      <scheme val="minor"/>
    </font>
    <font>
      <sz val="8"/>
      <name val="Calibri"/>
      <family val="2"/>
      <scheme val="minor"/>
    </font>
    <font>
      <sz val="11"/>
      <color rgb="FF000000"/>
      <name val="Calibri"/>
      <family val="2"/>
      <scheme val="minor"/>
    </font>
    <font>
      <sz val="11"/>
      <color theme="1"/>
      <name val="Calibri"/>
      <family val="2"/>
      <scheme val="minor"/>
    </font>
    <font>
      <sz val="10"/>
      <color indexed="8"/>
      <name val="MS Sans Serif"/>
      <family val="2"/>
    </font>
    <font>
      <sz val="10"/>
      <color theme="1"/>
      <name val="Arial"/>
      <family val="2"/>
    </font>
    <font>
      <sz val="11"/>
      <color indexed="8"/>
      <name val="Calibri"/>
      <family val="2"/>
      <scheme val="minor"/>
    </font>
    <font>
      <b/>
      <sz val="11"/>
      <color indexed="8"/>
      <name val="Calibri"/>
      <family val="2"/>
      <scheme val="minor"/>
    </font>
    <font>
      <sz val="12"/>
      <color rgb="FFFF0000"/>
      <name val="Calibri"/>
      <family val="2"/>
      <scheme val="minor"/>
    </font>
    <font>
      <sz val="11"/>
      <color rgb="FFFF0000"/>
      <name val="Calibri"/>
      <family val="2"/>
      <scheme val="minor"/>
    </font>
  </fonts>
  <fills count="3">
    <fill>
      <patternFill patternType="none"/>
    </fill>
    <fill>
      <patternFill patternType="gray125"/>
    </fill>
    <fill>
      <patternFill patternType="solid">
        <fgColor theme="7" tint="0.39997558519241921"/>
        <bgColor indexed="64"/>
      </patternFill>
    </fill>
  </fills>
  <borders count="1">
    <border>
      <left/>
      <right/>
      <top/>
      <bottom/>
      <diagonal/>
    </border>
  </borders>
  <cellStyleXfs count="2">
    <xf numFmtId="0" fontId="0" fillId="0" borderId="0"/>
    <xf numFmtId="0" fontId="6" fillId="0" borderId="0"/>
  </cellStyleXfs>
  <cellXfs count="27">
    <xf numFmtId="0" fontId="0" fillId="0" borderId="0" xfId="0"/>
    <xf numFmtId="14" fontId="0" fillId="0" borderId="0" xfId="0" applyNumberFormat="1"/>
    <xf numFmtId="20" fontId="0" fillId="0" borderId="0" xfId="0" applyNumberFormat="1"/>
    <xf numFmtId="16" fontId="0" fillId="0" borderId="0" xfId="0" applyNumberFormat="1"/>
    <xf numFmtId="0" fontId="1" fillId="0" borderId="0" xfId="0" applyFont="1"/>
    <xf numFmtId="0" fontId="2" fillId="0" borderId="0" xfId="0" applyFont="1"/>
    <xf numFmtId="0" fontId="5" fillId="0" borderId="0" xfId="0" applyFont="1"/>
    <xf numFmtId="0" fontId="4" fillId="0" borderId="0" xfId="0" applyFont="1"/>
    <xf numFmtId="0" fontId="8" fillId="0" borderId="0" xfId="0" applyFont="1"/>
    <xf numFmtId="0" fontId="10" fillId="2" borderId="0" xfId="0" applyFont="1" applyFill="1"/>
    <xf numFmtId="2" fontId="0" fillId="0" borderId="0" xfId="0" applyNumberFormat="1" applyAlignment="1">
      <alignment horizontal="left" indent="1"/>
    </xf>
    <xf numFmtId="2" fontId="4" fillId="0" borderId="0" xfId="0" applyNumberFormat="1" applyFont="1" applyAlignment="1">
      <alignment horizontal="left" indent="1"/>
    </xf>
    <xf numFmtId="164" fontId="0" fillId="0" borderId="0" xfId="0" applyNumberFormat="1"/>
    <xf numFmtId="1" fontId="0" fillId="0" borderId="0" xfId="0" applyNumberFormat="1" applyAlignment="1">
      <alignment horizontal="left" indent="1"/>
    </xf>
    <xf numFmtId="165" fontId="0" fillId="0" borderId="0" xfId="0" applyNumberFormat="1" applyAlignment="1">
      <alignment horizontal="left" indent="1"/>
    </xf>
    <xf numFmtId="165" fontId="0" fillId="0" borderId="0" xfId="0" applyNumberFormat="1"/>
    <xf numFmtId="0" fontId="7" fillId="0" borderId="0" xfId="1" applyFont="1"/>
    <xf numFmtId="0" fontId="0" fillId="0" borderId="0" xfId="0" applyAlignment="1">
      <alignment horizontal="right"/>
    </xf>
    <xf numFmtId="0" fontId="10" fillId="0" borderId="0" xfId="0" applyFont="1"/>
    <xf numFmtId="0" fontId="11" fillId="0" borderId="0" xfId="0" applyFont="1"/>
    <xf numFmtId="1" fontId="10" fillId="0" borderId="0" xfId="0" applyNumberFormat="1" applyFont="1" applyAlignment="1">
      <alignment horizontal="right" vertical="center"/>
    </xf>
    <xf numFmtId="1" fontId="0" fillId="0" borderId="0" xfId="0" applyNumberFormat="1" applyAlignment="1">
      <alignment horizontal="right" vertical="center"/>
    </xf>
    <xf numFmtId="1" fontId="8" fillId="0" borderId="0" xfId="0" applyNumberFormat="1" applyFont="1" applyAlignment="1">
      <alignment horizontal="right"/>
    </xf>
    <xf numFmtId="1" fontId="9" fillId="0" borderId="0" xfId="0" applyNumberFormat="1" applyFont="1" applyAlignment="1">
      <alignment horizontal="right"/>
    </xf>
    <xf numFmtId="0" fontId="5" fillId="0" borderId="0" xfId="1" applyFont="1"/>
    <xf numFmtId="0" fontId="0" fillId="0" borderId="0" xfId="0" applyAlignment="1">
      <alignment horizontal="center"/>
    </xf>
    <xf numFmtId="49" fontId="0" fillId="0" borderId="0" xfId="0" applyNumberFormat="1"/>
  </cellXfs>
  <cellStyles count="2">
    <cellStyle name="Normal" xfId="0" builtinId="0"/>
    <cellStyle name="常规 2" xfId="1" xr:uid="{358D4705-FD3F-FB46-A7FE-C5C3701886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B43F3-98EF-034C-AEA0-03729F1A8697}">
  <dimension ref="A1:B10"/>
  <sheetViews>
    <sheetView workbookViewId="0">
      <selection activeCell="B7" sqref="B7"/>
    </sheetView>
  </sheetViews>
  <sheetFormatPr baseColWidth="10" defaultRowHeight="16"/>
  <cols>
    <col min="1" max="1" width="30.33203125" customWidth="1"/>
  </cols>
  <sheetData>
    <row r="1" spans="1:2">
      <c r="A1" t="s">
        <v>11</v>
      </c>
    </row>
    <row r="2" spans="1:2">
      <c r="A2" t="s">
        <v>10</v>
      </c>
      <c r="B2" t="s">
        <v>2838</v>
      </c>
    </row>
    <row r="3" spans="1:2">
      <c r="A3" t="s">
        <v>9</v>
      </c>
      <c r="B3" t="s">
        <v>3273</v>
      </c>
    </row>
    <row r="4" spans="1:2">
      <c r="A4" t="s">
        <v>8</v>
      </c>
      <c r="B4" t="s">
        <v>7</v>
      </c>
    </row>
    <row r="5" spans="1:2">
      <c r="A5" t="s">
        <v>6</v>
      </c>
      <c r="B5" t="s">
        <v>3274</v>
      </c>
    </row>
    <row r="6" spans="1:2">
      <c r="A6" t="s">
        <v>5</v>
      </c>
      <c r="B6" t="s">
        <v>3275</v>
      </c>
    </row>
    <row r="7" spans="1:2">
      <c r="A7" t="s">
        <v>4</v>
      </c>
      <c r="B7" t="s">
        <v>2839</v>
      </c>
    </row>
    <row r="8" spans="1:2">
      <c r="A8" t="s">
        <v>3</v>
      </c>
      <c r="B8" t="s">
        <v>2840</v>
      </c>
    </row>
    <row r="9" spans="1:2">
      <c r="A9" t="s">
        <v>2</v>
      </c>
      <c r="B9" t="s">
        <v>2841</v>
      </c>
    </row>
    <row r="10" spans="1:2">
      <c r="A10" t="s">
        <v>1</v>
      </c>
      <c r="B10" t="s">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A1C78-929B-A84A-890B-9F8D30F74A6A}">
  <dimension ref="A1:E16359"/>
  <sheetViews>
    <sheetView topLeftCell="A8" workbookViewId="0">
      <selection activeCell="E47" sqref="E47"/>
    </sheetView>
  </sheetViews>
  <sheetFormatPr baseColWidth="10" defaultRowHeight="16"/>
  <cols>
    <col min="1" max="2" width="25.6640625" customWidth="1"/>
    <col min="3" max="3" width="34.33203125" customWidth="1"/>
    <col min="4" max="4" width="27.33203125" customWidth="1"/>
    <col min="5" max="5" width="127.83203125" customWidth="1"/>
  </cols>
  <sheetData>
    <row r="1" spans="1:5" s="4" customFormat="1">
      <c r="A1" s="4" t="s">
        <v>2750</v>
      </c>
      <c r="C1" s="4" t="s">
        <v>2751</v>
      </c>
      <c r="D1" s="4" t="s">
        <v>2752</v>
      </c>
      <c r="E1" s="4" t="s">
        <v>45</v>
      </c>
    </row>
    <row r="2" spans="1:5">
      <c r="A2" t="s">
        <v>2753</v>
      </c>
      <c r="C2" t="s">
        <v>44</v>
      </c>
      <c r="E2" t="s">
        <v>43</v>
      </c>
    </row>
    <row r="3" spans="1:5">
      <c r="C3" t="s">
        <v>42</v>
      </c>
      <c r="E3" t="s">
        <v>41</v>
      </c>
    </row>
    <row r="4" spans="1:5">
      <c r="C4" t="s">
        <v>40</v>
      </c>
      <c r="E4" t="s">
        <v>39</v>
      </c>
    </row>
    <row r="5" spans="1:5">
      <c r="C5" t="s">
        <v>38</v>
      </c>
      <c r="E5" t="s">
        <v>37</v>
      </c>
    </row>
    <row r="6" spans="1:5">
      <c r="C6" t="s">
        <v>26</v>
      </c>
      <c r="E6" t="s">
        <v>25</v>
      </c>
    </row>
    <row r="7" spans="1:5">
      <c r="C7" t="s">
        <v>24</v>
      </c>
      <c r="D7" t="s">
        <v>2756</v>
      </c>
      <c r="E7" t="s">
        <v>2755</v>
      </c>
    </row>
    <row r="8" spans="1:5">
      <c r="C8" t="s">
        <v>22</v>
      </c>
      <c r="D8" t="s">
        <v>2756</v>
      </c>
      <c r="E8" t="s">
        <v>2757</v>
      </c>
    </row>
    <row r="9" spans="1:5">
      <c r="C9" t="s">
        <v>20</v>
      </c>
      <c r="E9" t="s">
        <v>19</v>
      </c>
    </row>
    <row r="10" spans="1:5">
      <c r="C10" t="s">
        <v>18</v>
      </c>
      <c r="E10" t="s">
        <v>17</v>
      </c>
    </row>
    <row r="11" spans="1:5">
      <c r="C11" t="s">
        <v>2763</v>
      </c>
      <c r="E11" t="s">
        <v>2758</v>
      </c>
    </row>
    <row r="12" spans="1:5">
      <c r="C12" t="s">
        <v>15</v>
      </c>
      <c r="E12" t="s">
        <v>2759</v>
      </c>
    </row>
    <row r="13" spans="1:5">
      <c r="C13" t="s">
        <v>2764</v>
      </c>
      <c r="E13" t="s">
        <v>2760</v>
      </c>
    </row>
    <row r="14" spans="1:5">
      <c r="C14" t="s">
        <v>12</v>
      </c>
      <c r="E14" t="s">
        <v>2761</v>
      </c>
    </row>
    <row r="15" spans="1:5">
      <c r="A15" t="s">
        <v>2754</v>
      </c>
      <c r="C15" t="s">
        <v>44</v>
      </c>
      <c r="E15" t="s">
        <v>43</v>
      </c>
    </row>
    <row r="16" spans="1:5">
      <c r="C16" t="s">
        <v>42</v>
      </c>
      <c r="E16" t="s">
        <v>41</v>
      </c>
    </row>
    <row r="17" spans="3:5">
      <c r="C17" t="s">
        <v>40</v>
      </c>
      <c r="E17" t="s">
        <v>39</v>
      </c>
    </row>
    <row r="18" spans="3:5">
      <c r="C18" t="s">
        <v>38</v>
      </c>
      <c r="E18" t="s">
        <v>37</v>
      </c>
    </row>
    <row r="19" spans="3:5">
      <c r="C19" t="s">
        <v>2393</v>
      </c>
      <c r="E19" t="s">
        <v>27</v>
      </c>
    </row>
    <row r="20" spans="3:5">
      <c r="C20" t="s">
        <v>26</v>
      </c>
      <c r="E20" t="s">
        <v>25</v>
      </c>
    </row>
    <row r="21" spans="3:5">
      <c r="C21" t="s">
        <v>24</v>
      </c>
      <c r="D21" t="s">
        <v>2756</v>
      </c>
      <c r="E21" t="s">
        <v>23</v>
      </c>
    </row>
    <row r="22" spans="3:5">
      <c r="C22" t="s">
        <v>22</v>
      </c>
      <c r="D22" t="s">
        <v>2756</v>
      </c>
      <c r="E22" t="s">
        <v>21</v>
      </c>
    </row>
    <row r="23" spans="3:5">
      <c r="C23" t="s">
        <v>2392</v>
      </c>
      <c r="E23" t="s">
        <v>2759</v>
      </c>
    </row>
    <row r="24" spans="3:5">
      <c r="C24" t="s">
        <v>2844</v>
      </c>
      <c r="E24" t="s">
        <v>2770</v>
      </c>
    </row>
    <row r="25" spans="3:5">
      <c r="C25" t="s">
        <v>2766</v>
      </c>
      <c r="D25" t="s">
        <v>2769</v>
      </c>
      <c r="E25" t="s">
        <v>2771</v>
      </c>
    </row>
    <row r="26" spans="3:5">
      <c r="C26" t="s">
        <v>2767</v>
      </c>
      <c r="D26" t="s">
        <v>2769</v>
      </c>
      <c r="E26" t="s">
        <v>2772</v>
      </c>
    </row>
    <row r="27" spans="3:5">
      <c r="C27" t="s">
        <v>2765</v>
      </c>
      <c r="D27" t="s">
        <v>2769</v>
      </c>
      <c r="E27" t="s">
        <v>2773</v>
      </c>
    </row>
    <row r="28" spans="3:5">
      <c r="C28" t="s">
        <v>2768</v>
      </c>
      <c r="D28" t="s">
        <v>2769</v>
      </c>
      <c r="E28" t="s">
        <v>2774</v>
      </c>
    </row>
    <row r="29" spans="3:5">
      <c r="C29" t="s">
        <v>2776</v>
      </c>
      <c r="D29" t="s">
        <v>2775</v>
      </c>
      <c r="E29" t="s">
        <v>2779</v>
      </c>
    </row>
    <row r="30" spans="3:5">
      <c r="C30" t="s">
        <v>2782</v>
      </c>
      <c r="D30" t="s">
        <v>2780</v>
      </c>
      <c r="E30" t="s">
        <v>2783</v>
      </c>
    </row>
    <row r="31" spans="3:5">
      <c r="C31" t="s">
        <v>2777</v>
      </c>
      <c r="D31" t="s">
        <v>2843</v>
      </c>
      <c r="E31" t="s">
        <v>2778</v>
      </c>
    </row>
    <row r="32" spans="3:5">
      <c r="C32" t="s">
        <v>2784</v>
      </c>
      <c r="D32" t="s">
        <v>2781</v>
      </c>
      <c r="E32" t="s">
        <v>2787</v>
      </c>
    </row>
    <row r="33" spans="1:5">
      <c r="C33" t="s">
        <v>2785</v>
      </c>
      <c r="D33" t="s">
        <v>2781</v>
      </c>
      <c r="E33" t="s">
        <v>2786</v>
      </c>
    </row>
    <row r="34" spans="1:5">
      <c r="C34" t="s">
        <v>2791</v>
      </c>
      <c r="D34" t="s">
        <v>2842</v>
      </c>
      <c r="E34" t="s">
        <v>2788</v>
      </c>
    </row>
    <row r="35" spans="1:5">
      <c r="C35" t="s">
        <v>2792</v>
      </c>
      <c r="D35" t="s">
        <v>2842</v>
      </c>
      <c r="E35" t="s">
        <v>2789</v>
      </c>
    </row>
    <row r="36" spans="1:5">
      <c r="C36" t="s">
        <v>2793</v>
      </c>
      <c r="D36" t="s">
        <v>2842</v>
      </c>
      <c r="E36" t="s">
        <v>2790</v>
      </c>
    </row>
    <row r="37" spans="1:5">
      <c r="C37" t="s">
        <v>2794</v>
      </c>
      <c r="D37" t="s">
        <v>2775</v>
      </c>
      <c r="E37" t="s">
        <v>2799</v>
      </c>
    </row>
    <row r="38" spans="1:5">
      <c r="C38" t="s">
        <v>2795</v>
      </c>
      <c r="D38" t="s">
        <v>2780</v>
      </c>
      <c r="E38" t="s">
        <v>2798</v>
      </c>
    </row>
    <row r="39" spans="1:5">
      <c r="C39" t="s">
        <v>2796</v>
      </c>
      <c r="D39" t="s">
        <v>2781</v>
      </c>
      <c r="E39" t="s">
        <v>2800</v>
      </c>
    </row>
    <row r="40" spans="1:5">
      <c r="C40" t="s">
        <v>2797</v>
      </c>
      <c r="D40" t="s">
        <v>2781</v>
      </c>
      <c r="E40" t="s">
        <v>2801</v>
      </c>
    </row>
    <row r="41" spans="1:5">
      <c r="C41" t="s">
        <v>2802</v>
      </c>
      <c r="D41" t="s">
        <v>2842</v>
      </c>
      <c r="E41" t="s">
        <v>2804</v>
      </c>
    </row>
    <row r="42" spans="1:5">
      <c r="C42" t="s">
        <v>2803</v>
      </c>
      <c r="D42" t="s">
        <v>2842</v>
      </c>
      <c r="E42" t="s">
        <v>2805</v>
      </c>
    </row>
    <row r="43" spans="1:5">
      <c r="C43" t="s">
        <v>2806</v>
      </c>
      <c r="D43" t="s">
        <v>2842</v>
      </c>
      <c r="E43" t="s">
        <v>2807</v>
      </c>
    </row>
    <row r="44" spans="1:5">
      <c r="C44" t="s">
        <v>2391</v>
      </c>
      <c r="D44" t="s">
        <v>2769</v>
      </c>
      <c r="E44" t="s">
        <v>2808</v>
      </c>
    </row>
    <row r="45" spans="1:5">
      <c r="A45" t="s">
        <v>2595</v>
      </c>
      <c r="B45" s="4"/>
      <c r="C45" t="s">
        <v>44</v>
      </c>
      <c r="E45" t="s">
        <v>43</v>
      </c>
    </row>
    <row r="46" spans="1:5">
      <c r="B46" s="4"/>
      <c r="C46" t="s">
        <v>42</v>
      </c>
      <c r="E46" t="s">
        <v>41</v>
      </c>
    </row>
    <row r="47" spans="1:5">
      <c r="B47" s="4"/>
      <c r="C47" t="s">
        <v>40</v>
      </c>
      <c r="E47" t="s">
        <v>39</v>
      </c>
    </row>
    <row r="48" spans="1:5">
      <c r="B48" s="4"/>
      <c r="C48" t="s">
        <v>38</v>
      </c>
      <c r="E48" t="s">
        <v>37</v>
      </c>
    </row>
    <row r="49" spans="2:5">
      <c r="B49" s="4"/>
      <c r="C49" t="s">
        <v>28</v>
      </c>
      <c r="E49" t="s">
        <v>27</v>
      </c>
    </row>
    <row r="50" spans="2:5">
      <c r="B50" s="4"/>
      <c r="C50" t="s">
        <v>26</v>
      </c>
      <c r="E50" t="s">
        <v>25</v>
      </c>
    </row>
    <row r="51" spans="2:5">
      <c r="B51" s="4"/>
      <c r="C51" t="s">
        <v>24</v>
      </c>
      <c r="D51" t="s">
        <v>2756</v>
      </c>
      <c r="E51" t="s">
        <v>2755</v>
      </c>
    </row>
    <row r="52" spans="2:5">
      <c r="B52" s="4"/>
      <c r="C52" t="s">
        <v>22</v>
      </c>
      <c r="D52" t="s">
        <v>2756</v>
      </c>
      <c r="E52" t="s">
        <v>2757</v>
      </c>
    </row>
    <row r="53" spans="2:5">
      <c r="B53" s="4"/>
      <c r="C53" t="s">
        <v>20</v>
      </c>
      <c r="E53" t="s">
        <v>19</v>
      </c>
    </row>
    <row r="54" spans="2:5">
      <c r="B54" s="4"/>
      <c r="C54" t="s">
        <v>18</v>
      </c>
      <c r="E54" t="s">
        <v>17</v>
      </c>
    </row>
    <row r="55" spans="2:5">
      <c r="B55" s="4"/>
      <c r="C55" t="s">
        <v>2920</v>
      </c>
      <c r="E55" t="s">
        <v>2921</v>
      </c>
    </row>
    <row r="56" spans="2:5">
      <c r="B56" s="4"/>
      <c r="C56" t="s">
        <v>2763</v>
      </c>
      <c r="E56" t="s">
        <v>16</v>
      </c>
    </row>
    <row r="57" spans="2:5">
      <c r="B57" s="4"/>
      <c r="C57" t="s">
        <v>15</v>
      </c>
      <c r="E57" t="s">
        <v>14</v>
      </c>
    </row>
    <row r="58" spans="2:5">
      <c r="B58" s="4"/>
      <c r="C58" t="s">
        <v>2764</v>
      </c>
      <c r="E58" t="s">
        <v>13</v>
      </c>
    </row>
    <row r="59" spans="2:5">
      <c r="B59" s="4"/>
      <c r="C59" t="s">
        <v>12</v>
      </c>
      <c r="E59" t="s">
        <v>2761</v>
      </c>
    </row>
    <row r="60" spans="2:5">
      <c r="B60" s="4"/>
      <c r="C60" t="s">
        <v>2810</v>
      </c>
      <c r="D60" t="s">
        <v>2842</v>
      </c>
    </row>
    <row r="61" spans="2:5">
      <c r="B61" s="4"/>
      <c r="C61" t="s">
        <v>2811</v>
      </c>
      <c r="D61" t="s">
        <v>2842</v>
      </c>
    </row>
    <row r="62" spans="2:5">
      <c r="B62" s="4"/>
      <c r="C62" t="s">
        <v>2812</v>
      </c>
      <c r="D62" t="s">
        <v>2842</v>
      </c>
    </row>
    <row r="63" spans="2:5">
      <c r="B63" s="4"/>
      <c r="C63" t="s">
        <v>2848</v>
      </c>
      <c r="D63" t="s">
        <v>2769</v>
      </c>
      <c r="E63" t="s">
        <v>2849</v>
      </c>
    </row>
    <row r="64" spans="2:5">
      <c r="B64" s="4"/>
      <c r="C64" t="s">
        <v>2814</v>
      </c>
      <c r="D64" t="s">
        <v>2842</v>
      </c>
      <c r="E64" t="s">
        <v>36</v>
      </c>
    </row>
    <row r="65" spans="2:5">
      <c r="B65" s="4"/>
      <c r="C65" t="s">
        <v>2813</v>
      </c>
      <c r="D65" t="s">
        <v>2781</v>
      </c>
      <c r="E65" t="s">
        <v>35</v>
      </c>
    </row>
    <row r="66" spans="2:5">
      <c r="B66" s="4"/>
      <c r="C66" t="s">
        <v>2815</v>
      </c>
      <c r="D66" t="s">
        <v>2842</v>
      </c>
      <c r="E66" t="s">
        <v>2845</v>
      </c>
    </row>
    <row r="67" spans="2:5">
      <c r="B67" s="4"/>
      <c r="C67" t="s">
        <v>2816</v>
      </c>
      <c r="D67" t="s">
        <v>2781</v>
      </c>
      <c r="E67" t="s">
        <v>2847</v>
      </c>
    </row>
    <row r="68" spans="2:5">
      <c r="B68" s="4"/>
      <c r="C68" t="s">
        <v>2817</v>
      </c>
      <c r="D68" t="s">
        <v>2842</v>
      </c>
    </row>
    <row r="69" spans="2:5">
      <c r="B69" s="4"/>
      <c r="C69" t="s">
        <v>2818</v>
      </c>
      <c r="E69" t="s">
        <v>34</v>
      </c>
    </row>
    <row r="70" spans="2:5">
      <c r="B70" s="4"/>
      <c r="C70" t="s">
        <v>2819</v>
      </c>
      <c r="D70" t="s">
        <v>2842</v>
      </c>
      <c r="E70" t="s">
        <v>33</v>
      </c>
    </row>
    <row r="71" spans="2:5">
      <c r="B71" s="4"/>
      <c r="C71" t="s">
        <v>2820</v>
      </c>
      <c r="D71" t="s">
        <v>2842</v>
      </c>
    </row>
    <row r="72" spans="2:5">
      <c r="B72" s="4"/>
      <c r="C72" t="s">
        <v>2821</v>
      </c>
      <c r="D72" t="s">
        <v>2842</v>
      </c>
    </row>
    <row r="73" spans="2:5">
      <c r="B73" s="4"/>
      <c r="C73" t="s">
        <v>2822</v>
      </c>
      <c r="D73" t="s">
        <v>2842</v>
      </c>
      <c r="E73" t="s">
        <v>32</v>
      </c>
    </row>
    <row r="74" spans="2:5">
      <c r="B74" s="4"/>
      <c r="C74" t="s">
        <v>2823</v>
      </c>
      <c r="D74" t="s">
        <v>2842</v>
      </c>
    </row>
    <row r="75" spans="2:5">
      <c r="B75" s="4"/>
      <c r="C75" t="s">
        <v>2824</v>
      </c>
      <c r="D75" t="s">
        <v>2842</v>
      </c>
    </row>
    <row r="76" spans="2:5">
      <c r="B76" s="4"/>
      <c r="C76" t="s">
        <v>2825</v>
      </c>
      <c r="D76" t="s">
        <v>2842</v>
      </c>
      <c r="E76" t="s">
        <v>31</v>
      </c>
    </row>
    <row r="77" spans="2:5">
      <c r="B77" s="4"/>
      <c r="C77" t="s">
        <v>2826</v>
      </c>
      <c r="D77" t="s">
        <v>2842</v>
      </c>
    </row>
    <row r="78" spans="2:5">
      <c r="B78" s="4"/>
      <c r="C78" t="s">
        <v>2827</v>
      </c>
      <c r="D78" t="s">
        <v>2842</v>
      </c>
    </row>
    <row r="79" spans="2:5">
      <c r="B79" s="4"/>
      <c r="C79" t="s">
        <v>2828</v>
      </c>
      <c r="D79" t="s">
        <v>2842</v>
      </c>
      <c r="E79" t="s">
        <v>30</v>
      </c>
    </row>
    <row r="80" spans="2:5">
      <c r="B80" s="4"/>
      <c r="C80" t="s">
        <v>2829</v>
      </c>
      <c r="D80" t="s">
        <v>2842</v>
      </c>
    </row>
    <row r="81" spans="2:5">
      <c r="B81" s="4"/>
      <c r="C81" t="s">
        <v>2830</v>
      </c>
      <c r="D81" t="s">
        <v>2842</v>
      </c>
    </row>
    <row r="82" spans="2:5">
      <c r="B82" s="4"/>
      <c r="C82" t="s">
        <v>2782</v>
      </c>
      <c r="D82" t="s">
        <v>2780</v>
      </c>
      <c r="E82" t="s">
        <v>29</v>
      </c>
    </row>
    <row r="83" spans="2:5">
      <c r="B83" s="4"/>
      <c r="C83" t="s">
        <v>2837</v>
      </c>
      <c r="D83" t="s">
        <v>2769</v>
      </c>
      <c r="E83" t="s">
        <v>2836</v>
      </c>
    </row>
    <row r="84" spans="2:5">
      <c r="B84" s="4"/>
      <c r="C84" t="s">
        <v>2831</v>
      </c>
      <c r="D84" t="s">
        <v>2780</v>
      </c>
    </row>
    <row r="85" spans="2:5">
      <c r="B85" s="4"/>
      <c r="C85" t="s">
        <v>2776</v>
      </c>
      <c r="D85" t="s">
        <v>2832</v>
      </c>
      <c r="E85" t="s">
        <v>2846</v>
      </c>
    </row>
    <row r="86" spans="2:5">
      <c r="B86" s="4"/>
      <c r="C86" t="s">
        <v>2834</v>
      </c>
      <c r="D86" t="s">
        <v>2762</v>
      </c>
      <c r="E86" t="s">
        <v>2833</v>
      </c>
    </row>
    <row r="87" spans="2:5">
      <c r="B87" s="4"/>
      <c r="C87" t="s">
        <v>2835</v>
      </c>
      <c r="D87" t="s">
        <v>2780</v>
      </c>
    </row>
    <row r="88" spans="2:5">
      <c r="B88" s="4"/>
      <c r="C88" t="s">
        <v>2300</v>
      </c>
    </row>
    <row r="89" spans="2:5">
      <c r="B89" s="4"/>
    </row>
    <row r="90" spans="2:5">
      <c r="B90" s="4"/>
    </row>
    <row r="91" spans="2:5">
      <c r="B91" s="4"/>
    </row>
    <row r="92" spans="2:5">
      <c r="B92" s="4"/>
    </row>
    <row r="93" spans="2:5">
      <c r="B93" s="4"/>
    </row>
    <row r="94" spans="2:5">
      <c r="B94" s="4"/>
    </row>
    <row r="95" spans="2:5">
      <c r="B95" s="4"/>
    </row>
    <row r="96" spans="2:5">
      <c r="B96" s="4"/>
    </row>
    <row r="97" spans="2:2">
      <c r="B97" s="4"/>
    </row>
    <row r="98" spans="2:2">
      <c r="B98" s="4"/>
    </row>
    <row r="99" spans="2:2">
      <c r="B99" s="4"/>
    </row>
    <row r="100" spans="2:2">
      <c r="B100" s="4"/>
    </row>
    <row r="101" spans="2:2">
      <c r="B101" s="4"/>
    </row>
    <row r="102" spans="2:2">
      <c r="B102" s="4"/>
    </row>
    <row r="103" spans="2:2">
      <c r="B103" s="4"/>
    </row>
    <row r="104" spans="2:2">
      <c r="B104" s="4"/>
    </row>
    <row r="105" spans="2:2">
      <c r="B105" s="4"/>
    </row>
    <row r="106" spans="2:2">
      <c r="B106" s="4"/>
    </row>
    <row r="107" spans="2:2">
      <c r="B107" s="4"/>
    </row>
    <row r="108" spans="2:2">
      <c r="B108" s="4"/>
    </row>
    <row r="109" spans="2:2">
      <c r="B109" s="4"/>
    </row>
    <row r="110" spans="2:2">
      <c r="B110" s="4"/>
    </row>
    <row r="111" spans="2:2">
      <c r="B111" s="4"/>
    </row>
    <row r="112" spans="2:2">
      <c r="B112" s="4"/>
    </row>
    <row r="113" spans="2:2">
      <c r="B113" s="4"/>
    </row>
    <row r="114" spans="2:2">
      <c r="B114" s="4"/>
    </row>
    <row r="115" spans="2:2">
      <c r="B115" s="4"/>
    </row>
    <row r="116" spans="2:2">
      <c r="B116" s="4"/>
    </row>
    <row r="117" spans="2:2">
      <c r="B117" s="4"/>
    </row>
    <row r="118" spans="2:2">
      <c r="B118" s="4"/>
    </row>
    <row r="119" spans="2:2">
      <c r="B119" s="4"/>
    </row>
    <row r="120" spans="2:2">
      <c r="B120" s="4"/>
    </row>
    <row r="121" spans="2:2">
      <c r="B121" s="4"/>
    </row>
    <row r="122" spans="2:2">
      <c r="B122" s="4"/>
    </row>
    <row r="123" spans="2:2">
      <c r="B123" s="4"/>
    </row>
    <row r="124" spans="2:2">
      <c r="B124" s="4"/>
    </row>
    <row r="125" spans="2:2">
      <c r="B125" s="4"/>
    </row>
    <row r="126" spans="2:2">
      <c r="B126" s="4"/>
    </row>
    <row r="127" spans="2:2">
      <c r="B127" s="4"/>
    </row>
    <row r="128" spans="2:2">
      <c r="B128" s="4"/>
    </row>
    <row r="129" spans="2:2">
      <c r="B129" s="4"/>
    </row>
    <row r="130" spans="2:2">
      <c r="B130" s="4"/>
    </row>
    <row r="131" spans="2:2">
      <c r="B131" s="4"/>
    </row>
    <row r="132" spans="2:2">
      <c r="B132" s="4"/>
    </row>
    <row r="133" spans="2:2">
      <c r="B133" s="4"/>
    </row>
    <row r="134" spans="2:2">
      <c r="B134" s="4"/>
    </row>
    <row r="135" spans="2:2">
      <c r="B135" s="4"/>
    </row>
    <row r="136" spans="2:2">
      <c r="B136" s="4"/>
    </row>
    <row r="137" spans="2:2">
      <c r="B137" s="4"/>
    </row>
    <row r="138" spans="2:2">
      <c r="B138" s="4"/>
    </row>
    <row r="139" spans="2:2">
      <c r="B139" s="4"/>
    </row>
    <row r="140" spans="2:2">
      <c r="B140" s="4"/>
    </row>
    <row r="141" spans="2:2">
      <c r="B141" s="4"/>
    </row>
    <row r="142" spans="2:2">
      <c r="B142" s="4"/>
    </row>
    <row r="143" spans="2:2">
      <c r="B143" s="4"/>
    </row>
    <row r="144" spans="2:2">
      <c r="B144" s="4"/>
    </row>
    <row r="145" spans="2:2">
      <c r="B145" s="4"/>
    </row>
    <row r="146" spans="2:2">
      <c r="B146" s="4"/>
    </row>
    <row r="147" spans="2:2">
      <c r="B147" s="4"/>
    </row>
    <row r="148" spans="2:2">
      <c r="B148" s="4"/>
    </row>
    <row r="149" spans="2:2">
      <c r="B149" s="4"/>
    </row>
    <row r="150" spans="2:2">
      <c r="B150" s="4"/>
    </row>
    <row r="151" spans="2:2">
      <c r="B151" s="4"/>
    </row>
    <row r="152" spans="2:2">
      <c r="B152" s="4"/>
    </row>
    <row r="153" spans="2:2">
      <c r="B153" s="4"/>
    </row>
    <row r="154" spans="2:2">
      <c r="B154" s="4"/>
    </row>
    <row r="155" spans="2:2">
      <c r="B155" s="4"/>
    </row>
    <row r="156" spans="2:2">
      <c r="B156" s="4"/>
    </row>
    <row r="157" spans="2:2">
      <c r="B157" s="4"/>
    </row>
    <row r="158" spans="2:2">
      <c r="B158" s="4"/>
    </row>
    <row r="159" spans="2:2">
      <c r="B159" s="4"/>
    </row>
    <row r="160" spans="2:2">
      <c r="B160" s="4"/>
    </row>
    <row r="161" spans="2:2">
      <c r="B161" s="4"/>
    </row>
    <row r="162" spans="2:2">
      <c r="B162" s="4"/>
    </row>
    <row r="163" spans="2:2">
      <c r="B163" s="4"/>
    </row>
    <row r="164" spans="2:2">
      <c r="B164" s="4"/>
    </row>
    <row r="165" spans="2:2">
      <c r="B165" s="4"/>
    </row>
    <row r="166" spans="2:2">
      <c r="B166" s="4"/>
    </row>
    <row r="167" spans="2:2">
      <c r="B167" s="4"/>
    </row>
    <row r="168" spans="2:2">
      <c r="B168" s="4"/>
    </row>
    <row r="169" spans="2:2">
      <c r="B169" s="4"/>
    </row>
    <row r="170" spans="2:2">
      <c r="B170" s="4"/>
    </row>
    <row r="171" spans="2:2">
      <c r="B171" s="4"/>
    </row>
    <row r="172" spans="2:2">
      <c r="B172" s="4"/>
    </row>
    <row r="173" spans="2:2">
      <c r="B173" s="4"/>
    </row>
    <row r="174" spans="2:2">
      <c r="B174" s="4"/>
    </row>
    <row r="175" spans="2:2">
      <c r="B175" s="4"/>
    </row>
    <row r="176" spans="2:2">
      <c r="B176" s="4"/>
    </row>
    <row r="177" spans="2:2">
      <c r="B177" s="4"/>
    </row>
    <row r="178" spans="2:2">
      <c r="B178" s="4"/>
    </row>
    <row r="179" spans="2:2">
      <c r="B179" s="4"/>
    </row>
    <row r="180" spans="2:2">
      <c r="B180" s="4"/>
    </row>
    <row r="181" spans="2:2">
      <c r="B181" s="4"/>
    </row>
    <row r="182" spans="2:2">
      <c r="B182" s="4"/>
    </row>
    <row r="183" spans="2:2">
      <c r="B183" s="4"/>
    </row>
    <row r="184" spans="2:2">
      <c r="B184" s="4"/>
    </row>
    <row r="185" spans="2:2">
      <c r="B185" s="4"/>
    </row>
    <row r="186" spans="2:2">
      <c r="B186" s="4"/>
    </row>
    <row r="187" spans="2:2">
      <c r="B187" s="4"/>
    </row>
    <row r="188" spans="2:2">
      <c r="B188" s="4"/>
    </row>
    <row r="189" spans="2:2">
      <c r="B189" s="4"/>
    </row>
    <row r="190" spans="2:2">
      <c r="B190" s="4"/>
    </row>
    <row r="191" spans="2:2">
      <c r="B191" s="4"/>
    </row>
    <row r="192" spans="2:2">
      <c r="B192" s="4"/>
    </row>
    <row r="193" spans="2:2">
      <c r="B193" s="4"/>
    </row>
    <row r="194" spans="2:2">
      <c r="B194" s="4"/>
    </row>
    <row r="195" spans="2:2">
      <c r="B195" s="4"/>
    </row>
    <row r="196" spans="2:2">
      <c r="B196" s="4"/>
    </row>
    <row r="197" spans="2:2">
      <c r="B197" s="4"/>
    </row>
    <row r="198" spans="2:2">
      <c r="B198" s="4"/>
    </row>
    <row r="199" spans="2:2">
      <c r="B199" s="4"/>
    </row>
    <row r="200" spans="2:2">
      <c r="B200" s="4"/>
    </row>
    <row r="201" spans="2:2">
      <c r="B201" s="4"/>
    </row>
    <row r="202" spans="2:2">
      <c r="B202" s="4"/>
    </row>
    <row r="203" spans="2:2">
      <c r="B203" s="4"/>
    </row>
    <row r="204" spans="2:2">
      <c r="B204" s="4"/>
    </row>
    <row r="205" spans="2:2">
      <c r="B205" s="4"/>
    </row>
    <row r="206" spans="2:2">
      <c r="B206" s="4"/>
    </row>
    <row r="207" spans="2:2">
      <c r="B207" s="4"/>
    </row>
    <row r="208" spans="2:2">
      <c r="B208" s="4"/>
    </row>
    <row r="209" spans="2:2">
      <c r="B209" s="4"/>
    </row>
    <row r="210" spans="2:2">
      <c r="B210" s="4"/>
    </row>
    <row r="211" spans="2:2">
      <c r="B211" s="4"/>
    </row>
    <row r="212" spans="2:2">
      <c r="B212" s="4"/>
    </row>
    <row r="213" spans="2:2">
      <c r="B213" s="4"/>
    </row>
    <row r="214" spans="2:2">
      <c r="B214" s="4"/>
    </row>
    <row r="215" spans="2:2">
      <c r="B215" s="4"/>
    </row>
    <row r="216" spans="2:2">
      <c r="B216" s="4"/>
    </row>
    <row r="217" spans="2:2">
      <c r="B217" s="4"/>
    </row>
    <row r="218" spans="2:2">
      <c r="B218" s="4"/>
    </row>
    <row r="219" spans="2:2">
      <c r="B219" s="4"/>
    </row>
    <row r="220" spans="2:2">
      <c r="B220" s="4"/>
    </row>
    <row r="221" spans="2:2">
      <c r="B221" s="4"/>
    </row>
    <row r="222" spans="2:2">
      <c r="B222" s="4"/>
    </row>
    <row r="223" spans="2:2">
      <c r="B223" s="4"/>
    </row>
    <row r="224" spans="2:2">
      <c r="B224" s="4"/>
    </row>
    <row r="225" spans="2:2">
      <c r="B225" s="4"/>
    </row>
    <row r="226" spans="2:2">
      <c r="B226" s="4"/>
    </row>
    <row r="227" spans="2:2">
      <c r="B227" s="4"/>
    </row>
    <row r="228" spans="2:2">
      <c r="B228" s="4"/>
    </row>
    <row r="229" spans="2:2">
      <c r="B229" s="4"/>
    </row>
    <row r="230" spans="2:2">
      <c r="B230" s="4"/>
    </row>
    <row r="231" spans="2:2">
      <c r="B231" s="4"/>
    </row>
    <row r="232" spans="2:2">
      <c r="B232" s="4"/>
    </row>
    <row r="233" spans="2:2">
      <c r="B233" s="4"/>
    </row>
    <row r="234" spans="2:2">
      <c r="B234" s="4"/>
    </row>
    <row r="235" spans="2:2">
      <c r="B235" s="4"/>
    </row>
    <row r="236" spans="2:2">
      <c r="B236" s="4"/>
    </row>
    <row r="237" spans="2:2">
      <c r="B237" s="4"/>
    </row>
    <row r="238" spans="2:2">
      <c r="B238" s="4"/>
    </row>
    <row r="239" spans="2:2">
      <c r="B239" s="4"/>
    </row>
    <row r="240" spans="2:2">
      <c r="B240" s="4"/>
    </row>
    <row r="241" spans="2:2">
      <c r="B241" s="4"/>
    </row>
    <row r="242" spans="2:2">
      <c r="B242" s="4"/>
    </row>
    <row r="243" spans="2:2">
      <c r="B243" s="4"/>
    </row>
    <row r="244" spans="2:2">
      <c r="B244" s="4"/>
    </row>
    <row r="245" spans="2:2">
      <c r="B245" s="4"/>
    </row>
    <row r="246" spans="2:2">
      <c r="B246" s="4"/>
    </row>
    <row r="247" spans="2:2">
      <c r="B247" s="4"/>
    </row>
    <row r="248" spans="2:2">
      <c r="B248" s="4"/>
    </row>
    <row r="249" spans="2:2">
      <c r="B249" s="4"/>
    </row>
    <row r="250" spans="2:2">
      <c r="B250" s="4"/>
    </row>
    <row r="251" spans="2:2">
      <c r="B251" s="4"/>
    </row>
    <row r="252" spans="2:2">
      <c r="B252" s="4"/>
    </row>
    <row r="253" spans="2:2">
      <c r="B253" s="4"/>
    </row>
    <row r="254" spans="2:2">
      <c r="B254" s="4"/>
    </row>
    <row r="255" spans="2:2">
      <c r="B255" s="4"/>
    </row>
    <row r="256" spans="2:2">
      <c r="B256" s="4"/>
    </row>
    <row r="257" spans="2:2">
      <c r="B257" s="4"/>
    </row>
    <row r="258" spans="2:2">
      <c r="B258" s="4"/>
    </row>
    <row r="259" spans="2:2">
      <c r="B259" s="4"/>
    </row>
    <row r="260" spans="2:2">
      <c r="B260" s="4"/>
    </row>
    <row r="261" spans="2:2">
      <c r="B261" s="4"/>
    </row>
    <row r="262" spans="2:2">
      <c r="B262" s="4"/>
    </row>
    <row r="263" spans="2:2">
      <c r="B263" s="4"/>
    </row>
    <row r="264" spans="2:2">
      <c r="B264" s="4"/>
    </row>
    <row r="265" spans="2:2">
      <c r="B265" s="4"/>
    </row>
    <row r="266" spans="2:2">
      <c r="B266" s="4"/>
    </row>
    <row r="267" spans="2:2">
      <c r="B267" s="4"/>
    </row>
    <row r="268" spans="2:2">
      <c r="B268" s="4"/>
    </row>
    <row r="269" spans="2:2">
      <c r="B269" s="4"/>
    </row>
    <row r="270" spans="2:2">
      <c r="B270" s="4"/>
    </row>
    <row r="271" spans="2:2">
      <c r="B271" s="4"/>
    </row>
    <row r="272" spans="2:2">
      <c r="B272" s="4"/>
    </row>
    <row r="273" spans="2:2">
      <c r="B273" s="4"/>
    </row>
    <row r="274" spans="2:2">
      <c r="B274" s="4"/>
    </row>
    <row r="275" spans="2:2">
      <c r="B275" s="4"/>
    </row>
    <row r="276" spans="2:2">
      <c r="B276" s="4"/>
    </row>
    <row r="277" spans="2:2">
      <c r="B277" s="4"/>
    </row>
    <row r="278" spans="2:2">
      <c r="B278" s="4"/>
    </row>
    <row r="279" spans="2:2">
      <c r="B279" s="4"/>
    </row>
    <row r="280" spans="2:2">
      <c r="B280" s="4"/>
    </row>
    <row r="281" spans="2:2">
      <c r="B281" s="4"/>
    </row>
    <row r="282" spans="2:2">
      <c r="B282" s="4"/>
    </row>
    <row r="283" spans="2:2">
      <c r="B283" s="4"/>
    </row>
    <row r="284" spans="2:2">
      <c r="B284" s="4"/>
    </row>
    <row r="285" spans="2:2">
      <c r="B285" s="4"/>
    </row>
    <row r="286" spans="2:2">
      <c r="B286" s="4"/>
    </row>
    <row r="287" spans="2:2">
      <c r="B287" s="4"/>
    </row>
    <row r="288" spans="2:2">
      <c r="B288" s="4"/>
    </row>
    <row r="289" spans="2:2">
      <c r="B289" s="4"/>
    </row>
    <row r="290" spans="2:2">
      <c r="B290" s="4"/>
    </row>
    <row r="291" spans="2:2">
      <c r="B291" s="4"/>
    </row>
    <row r="292" spans="2:2">
      <c r="B292" s="4"/>
    </row>
    <row r="293" spans="2:2">
      <c r="B293" s="4"/>
    </row>
    <row r="294" spans="2:2">
      <c r="B294" s="4"/>
    </row>
    <row r="295" spans="2:2">
      <c r="B295" s="4"/>
    </row>
    <row r="296" spans="2:2">
      <c r="B296" s="4"/>
    </row>
    <row r="297" spans="2:2">
      <c r="B297" s="4"/>
    </row>
    <row r="298" spans="2:2">
      <c r="B298" s="4"/>
    </row>
    <row r="299" spans="2:2">
      <c r="B299" s="4"/>
    </row>
    <row r="300" spans="2:2">
      <c r="B300" s="4"/>
    </row>
    <row r="301" spans="2:2">
      <c r="B301" s="4"/>
    </row>
    <row r="302" spans="2:2">
      <c r="B302" s="4"/>
    </row>
    <row r="303" spans="2:2">
      <c r="B303" s="4"/>
    </row>
    <row r="304" spans="2:2">
      <c r="B304" s="4"/>
    </row>
    <row r="305" spans="2:2">
      <c r="B305" s="4"/>
    </row>
    <row r="306" spans="2:2">
      <c r="B306" s="4"/>
    </row>
    <row r="307" spans="2:2">
      <c r="B307" s="4"/>
    </row>
    <row r="308" spans="2:2">
      <c r="B308" s="4"/>
    </row>
    <row r="309" spans="2:2">
      <c r="B309" s="4"/>
    </row>
    <row r="310" spans="2:2">
      <c r="B310" s="4"/>
    </row>
    <row r="311" spans="2:2">
      <c r="B311" s="4"/>
    </row>
    <row r="312" spans="2:2">
      <c r="B312" s="4"/>
    </row>
    <row r="313" spans="2:2">
      <c r="B313" s="4"/>
    </row>
    <row r="314" spans="2:2">
      <c r="B314" s="4"/>
    </row>
    <row r="315" spans="2:2">
      <c r="B315" s="4"/>
    </row>
    <row r="316" spans="2:2">
      <c r="B316" s="4"/>
    </row>
    <row r="317" spans="2:2">
      <c r="B317" s="4"/>
    </row>
    <row r="318" spans="2:2">
      <c r="B318" s="4"/>
    </row>
    <row r="319" spans="2:2">
      <c r="B319" s="4"/>
    </row>
    <row r="320" spans="2:2">
      <c r="B320" s="4"/>
    </row>
    <row r="321" spans="2:2">
      <c r="B321" s="4"/>
    </row>
    <row r="322" spans="2:2">
      <c r="B322" s="4"/>
    </row>
    <row r="323" spans="2:2">
      <c r="B323" s="4"/>
    </row>
    <row r="324" spans="2:2">
      <c r="B324" s="4"/>
    </row>
    <row r="325" spans="2:2">
      <c r="B325" s="4"/>
    </row>
    <row r="326" spans="2:2">
      <c r="B326" s="4"/>
    </row>
    <row r="327" spans="2:2">
      <c r="B327" s="4"/>
    </row>
    <row r="328" spans="2:2">
      <c r="B328" s="4"/>
    </row>
    <row r="329" spans="2:2">
      <c r="B329" s="4"/>
    </row>
    <row r="330" spans="2:2">
      <c r="B330" s="4"/>
    </row>
    <row r="331" spans="2:2">
      <c r="B331" s="4"/>
    </row>
    <row r="332" spans="2:2">
      <c r="B332" s="4"/>
    </row>
    <row r="333" spans="2:2">
      <c r="B333" s="4"/>
    </row>
    <row r="334" spans="2:2">
      <c r="B334" s="4"/>
    </row>
    <row r="335" spans="2:2">
      <c r="B335" s="4"/>
    </row>
    <row r="336" spans="2:2">
      <c r="B336" s="4"/>
    </row>
    <row r="337" spans="2:2">
      <c r="B337" s="4"/>
    </row>
    <row r="338" spans="2:2">
      <c r="B338" s="4"/>
    </row>
    <row r="339" spans="2:2">
      <c r="B339" s="4"/>
    </row>
    <row r="340" spans="2:2">
      <c r="B340" s="4"/>
    </row>
    <row r="341" spans="2:2">
      <c r="B341" s="4"/>
    </row>
    <row r="342" spans="2:2">
      <c r="B342" s="4"/>
    </row>
    <row r="343" spans="2:2">
      <c r="B343" s="4"/>
    </row>
    <row r="344" spans="2:2">
      <c r="B344" s="4"/>
    </row>
    <row r="345" spans="2:2">
      <c r="B345" s="4"/>
    </row>
    <row r="346" spans="2:2">
      <c r="B346" s="4"/>
    </row>
    <row r="347" spans="2:2">
      <c r="B347" s="4"/>
    </row>
    <row r="348" spans="2:2">
      <c r="B348" s="4"/>
    </row>
    <row r="349" spans="2:2">
      <c r="B349" s="4"/>
    </row>
    <row r="350" spans="2:2">
      <c r="B350" s="4"/>
    </row>
    <row r="351" spans="2:2">
      <c r="B351" s="4"/>
    </row>
    <row r="352" spans="2:2">
      <c r="B352" s="4"/>
    </row>
    <row r="353" spans="2:2">
      <c r="B353" s="4"/>
    </row>
    <row r="354" spans="2:2">
      <c r="B354" s="4"/>
    </row>
    <row r="355" spans="2:2">
      <c r="B355" s="4"/>
    </row>
    <row r="356" spans="2:2">
      <c r="B356" s="4"/>
    </row>
    <row r="357" spans="2:2">
      <c r="B357" s="4"/>
    </row>
    <row r="358" spans="2:2">
      <c r="B358" s="4"/>
    </row>
    <row r="359" spans="2:2">
      <c r="B359" s="4"/>
    </row>
    <row r="360" spans="2:2">
      <c r="B360" s="4"/>
    </row>
    <row r="361" spans="2:2">
      <c r="B361" s="4"/>
    </row>
    <row r="362" spans="2:2">
      <c r="B362" s="4"/>
    </row>
    <row r="363" spans="2:2">
      <c r="B363" s="4"/>
    </row>
    <row r="364" spans="2:2">
      <c r="B364" s="4"/>
    </row>
    <row r="365" spans="2:2">
      <c r="B365" s="4"/>
    </row>
    <row r="366" spans="2:2">
      <c r="B366" s="4"/>
    </row>
    <row r="367" spans="2:2">
      <c r="B367" s="4"/>
    </row>
    <row r="368" spans="2:2">
      <c r="B368" s="4"/>
    </row>
    <row r="369" spans="2:2">
      <c r="B369" s="4"/>
    </row>
    <row r="370" spans="2:2">
      <c r="B370" s="4"/>
    </row>
    <row r="371" spans="2:2">
      <c r="B371" s="4"/>
    </row>
    <row r="372" spans="2:2">
      <c r="B372" s="4"/>
    </row>
    <row r="373" spans="2:2">
      <c r="B373" s="4"/>
    </row>
    <row r="374" spans="2:2">
      <c r="B374" s="4"/>
    </row>
    <row r="375" spans="2:2">
      <c r="B375" s="4"/>
    </row>
    <row r="376" spans="2:2">
      <c r="B376" s="4"/>
    </row>
    <row r="377" spans="2:2">
      <c r="B377" s="4"/>
    </row>
    <row r="378" spans="2:2">
      <c r="B378" s="4"/>
    </row>
    <row r="379" spans="2:2">
      <c r="B379" s="4"/>
    </row>
    <row r="380" spans="2:2">
      <c r="B380" s="4"/>
    </row>
    <row r="381" spans="2:2">
      <c r="B381" s="4"/>
    </row>
    <row r="382" spans="2:2">
      <c r="B382" s="4"/>
    </row>
    <row r="383" spans="2:2">
      <c r="B383" s="4"/>
    </row>
    <row r="384" spans="2:2">
      <c r="B384" s="4"/>
    </row>
    <row r="385" spans="2:2">
      <c r="B385" s="4"/>
    </row>
    <row r="386" spans="2:2">
      <c r="B386" s="4"/>
    </row>
    <row r="387" spans="2:2">
      <c r="B387" s="4"/>
    </row>
    <row r="388" spans="2:2">
      <c r="B388" s="4"/>
    </row>
    <row r="389" spans="2:2">
      <c r="B389" s="4"/>
    </row>
    <row r="390" spans="2:2">
      <c r="B390" s="4"/>
    </row>
    <row r="391" spans="2:2">
      <c r="B391" s="4"/>
    </row>
    <row r="392" spans="2:2">
      <c r="B392" s="4"/>
    </row>
    <row r="393" spans="2:2">
      <c r="B393" s="4"/>
    </row>
    <row r="394" spans="2:2">
      <c r="B394" s="4"/>
    </row>
    <row r="395" spans="2:2">
      <c r="B395" s="4"/>
    </row>
    <row r="396" spans="2:2">
      <c r="B396" s="4"/>
    </row>
    <row r="397" spans="2:2">
      <c r="B397" s="4"/>
    </row>
    <row r="398" spans="2:2">
      <c r="B398" s="4"/>
    </row>
    <row r="399" spans="2:2">
      <c r="B399" s="4"/>
    </row>
    <row r="400" spans="2:2">
      <c r="B400" s="4"/>
    </row>
    <row r="401" spans="2:2">
      <c r="B401" s="4"/>
    </row>
    <row r="402" spans="2:2">
      <c r="B402" s="4"/>
    </row>
    <row r="403" spans="2:2">
      <c r="B403" s="4"/>
    </row>
    <row r="404" spans="2:2">
      <c r="B404" s="4"/>
    </row>
    <row r="405" spans="2:2">
      <c r="B405" s="4"/>
    </row>
    <row r="406" spans="2:2">
      <c r="B406" s="4"/>
    </row>
    <row r="407" spans="2:2">
      <c r="B407" s="4"/>
    </row>
    <row r="408" spans="2:2">
      <c r="B408" s="4"/>
    </row>
    <row r="409" spans="2:2">
      <c r="B409" s="4"/>
    </row>
    <row r="410" spans="2:2">
      <c r="B410" s="4"/>
    </row>
    <row r="411" spans="2:2">
      <c r="B411" s="4"/>
    </row>
    <row r="412" spans="2:2">
      <c r="B412" s="4"/>
    </row>
    <row r="413" spans="2:2">
      <c r="B413" s="4"/>
    </row>
    <row r="414" spans="2:2">
      <c r="B414" s="4"/>
    </row>
    <row r="415" spans="2:2">
      <c r="B415" s="4"/>
    </row>
    <row r="416" spans="2:2">
      <c r="B416" s="4"/>
    </row>
    <row r="417" spans="2:2">
      <c r="B417" s="4"/>
    </row>
    <row r="418" spans="2:2">
      <c r="B418" s="4"/>
    </row>
    <row r="419" spans="2:2">
      <c r="B419" s="4"/>
    </row>
    <row r="420" spans="2:2">
      <c r="B420" s="4"/>
    </row>
    <row r="421" spans="2:2">
      <c r="B421" s="4"/>
    </row>
    <row r="422" spans="2:2">
      <c r="B422" s="4"/>
    </row>
    <row r="423" spans="2:2">
      <c r="B423" s="4"/>
    </row>
    <row r="424" spans="2:2">
      <c r="B424" s="4"/>
    </row>
    <row r="425" spans="2:2">
      <c r="B425" s="4"/>
    </row>
    <row r="426" spans="2:2">
      <c r="B426" s="4"/>
    </row>
    <row r="427" spans="2:2">
      <c r="B427" s="4"/>
    </row>
    <row r="428" spans="2:2">
      <c r="B428" s="4"/>
    </row>
    <row r="429" spans="2:2">
      <c r="B429" s="4"/>
    </row>
    <row r="430" spans="2:2">
      <c r="B430" s="4"/>
    </row>
    <row r="431" spans="2:2">
      <c r="B431" s="4"/>
    </row>
    <row r="432" spans="2:2">
      <c r="B432" s="4"/>
    </row>
    <row r="433" spans="2:2">
      <c r="B433" s="4"/>
    </row>
    <row r="434" spans="2:2">
      <c r="B434" s="4"/>
    </row>
    <row r="435" spans="2:2">
      <c r="B435" s="4"/>
    </row>
    <row r="436" spans="2:2">
      <c r="B436" s="4"/>
    </row>
    <row r="437" spans="2:2">
      <c r="B437" s="4"/>
    </row>
    <row r="438" spans="2:2">
      <c r="B438" s="4"/>
    </row>
    <row r="439" spans="2:2">
      <c r="B439" s="4"/>
    </row>
    <row r="440" spans="2:2">
      <c r="B440" s="4"/>
    </row>
    <row r="441" spans="2:2">
      <c r="B441" s="4"/>
    </row>
    <row r="442" spans="2:2">
      <c r="B442" s="4"/>
    </row>
    <row r="443" spans="2:2">
      <c r="B443" s="4"/>
    </row>
    <row r="444" spans="2:2">
      <c r="B444" s="4"/>
    </row>
    <row r="445" spans="2:2">
      <c r="B445" s="4"/>
    </row>
    <row r="446" spans="2:2">
      <c r="B446" s="4"/>
    </row>
    <row r="447" spans="2:2">
      <c r="B447" s="4"/>
    </row>
    <row r="448" spans="2:2">
      <c r="B448" s="4"/>
    </row>
    <row r="449" spans="2:2">
      <c r="B449" s="4"/>
    </row>
    <row r="450" spans="2:2">
      <c r="B450" s="4"/>
    </row>
    <row r="451" spans="2:2">
      <c r="B451" s="4"/>
    </row>
    <row r="452" spans="2:2">
      <c r="B452" s="4"/>
    </row>
    <row r="453" spans="2:2">
      <c r="B453" s="4"/>
    </row>
    <row r="454" spans="2:2">
      <c r="B454" s="4"/>
    </row>
    <row r="455" spans="2:2">
      <c r="B455" s="4"/>
    </row>
    <row r="456" spans="2:2">
      <c r="B456" s="4"/>
    </row>
    <row r="457" spans="2:2">
      <c r="B457" s="4"/>
    </row>
    <row r="458" spans="2:2">
      <c r="B458" s="4"/>
    </row>
    <row r="459" spans="2:2">
      <c r="B459" s="4"/>
    </row>
    <row r="460" spans="2:2">
      <c r="B460" s="4"/>
    </row>
    <row r="461" spans="2:2">
      <c r="B461" s="4"/>
    </row>
    <row r="462" spans="2:2">
      <c r="B462" s="4"/>
    </row>
    <row r="463" spans="2:2">
      <c r="B463" s="4"/>
    </row>
    <row r="464" spans="2:2">
      <c r="B464" s="4"/>
    </row>
    <row r="465" spans="2:2">
      <c r="B465" s="4"/>
    </row>
    <row r="466" spans="2:2">
      <c r="B466" s="4"/>
    </row>
    <row r="467" spans="2:2">
      <c r="B467" s="4"/>
    </row>
    <row r="468" spans="2:2">
      <c r="B468" s="4"/>
    </row>
    <row r="469" spans="2:2">
      <c r="B469" s="4"/>
    </row>
    <row r="470" spans="2:2">
      <c r="B470" s="4"/>
    </row>
    <row r="471" spans="2:2">
      <c r="B471" s="4"/>
    </row>
    <row r="472" spans="2:2">
      <c r="B472" s="4"/>
    </row>
    <row r="473" spans="2:2">
      <c r="B473" s="4"/>
    </row>
    <row r="474" spans="2:2">
      <c r="B474" s="4"/>
    </row>
    <row r="475" spans="2:2">
      <c r="B475" s="4"/>
    </row>
    <row r="476" spans="2:2">
      <c r="B476" s="4"/>
    </row>
    <row r="477" spans="2:2">
      <c r="B477" s="4"/>
    </row>
    <row r="478" spans="2:2">
      <c r="B478" s="4"/>
    </row>
    <row r="479" spans="2:2">
      <c r="B479" s="4"/>
    </row>
    <row r="480" spans="2:2">
      <c r="B480" s="4"/>
    </row>
    <row r="481" spans="2:2">
      <c r="B481" s="4"/>
    </row>
    <row r="482" spans="2:2">
      <c r="B482" s="4"/>
    </row>
    <row r="483" spans="2:2">
      <c r="B483" s="4"/>
    </row>
    <row r="484" spans="2:2">
      <c r="B484" s="4"/>
    </row>
    <row r="485" spans="2:2">
      <c r="B485" s="4"/>
    </row>
    <row r="486" spans="2:2">
      <c r="B486" s="4"/>
    </row>
    <row r="487" spans="2:2">
      <c r="B487" s="4"/>
    </row>
    <row r="488" spans="2:2">
      <c r="B488" s="4"/>
    </row>
    <row r="489" spans="2:2">
      <c r="B489" s="4"/>
    </row>
    <row r="490" spans="2:2">
      <c r="B490" s="4"/>
    </row>
    <row r="491" spans="2:2">
      <c r="B491" s="4"/>
    </row>
    <row r="492" spans="2:2">
      <c r="B492" s="4"/>
    </row>
    <row r="493" spans="2:2">
      <c r="B493" s="4"/>
    </row>
    <row r="494" spans="2:2">
      <c r="B494" s="4"/>
    </row>
    <row r="495" spans="2:2">
      <c r="B495" s="4"/>
    </row>
    <row r="496" spans="2:2">
      <c r="B496" s="4"/>
    </row>
    <row r="497" spans="2:2">
      <c r="B497" s="4"/>
    </row>
    <row r="498" spans="2:2">
      <c r="B498" s="4"/>
    </row>
    <row r="499" spans="2:2">
      <c r="B499" s="4"/>
    </row>
    <row r="500" spans="2:2">
      <c r="B500" s="4"/>
    </row>
    <row r="501" spans="2:2">
      <c r="B501" s="4"/>
    </row>
    <row r="502" spans="2:2">
      <c r="B502" s="4"/>
    </row>
    <row r="503" spans="2:2">
      <c r="B503" s="4"/>
    </row>
    <row r="504" spans="2:2">
      <c r="B504" s="4"/>
    </row>
    <row r="505" spans="2:2">
      <c r="B505" s="4"/>
    </row>
    <row r="506" spans="2:2">
      <c r="B506" s="4"/>
    </row>
    <row r="507" spans="2:2">
      <c r="B507" s="4"/>
    </row>
    <row r="508" spans="2:2">
      <c r="B508" s="4"/>
    </row>
    <row r="509" spans="2:2">
      <c r="B509" s="4"/>
    </row>
    <row r="510" spans="2:2">
      <c r="B510" s="4"/>
    </row>
    <row r="511" spans="2:2">
      <c r="B511" s="4"/>
    </row>
    <row r="512" spans="2:2">
      <c r="B512" s="4"/>
    </row>
    <row r="513" spans="2:2">
      <c r="B513" s="4"/>
    </row>
    <row r="514" spans="2:2">
      <c r="B514" s="4"/>
    </row>
    <row r="515" spans="2:2">
      <c r="B515" s="4"/>
    </row>
    <row r="516" spans="2:2">
      <c r="B516" s="4"/>
    </row>
    <row r="517" spans="2:2">
      <c r="B517" s="4"/>
    </row>
    <row r="518" spans="2:2">
      <c r="B518" s="4"/>
    </row>
    <row r="519" spans="2:2">
      <c r="B519" s="4"/>
    </row>
    <row r="520" spans="2:2">
      <c r="B520" s="4"/>
    </row>
    <row r="521" spans="2:2">
      <c r="B521" s="4"/>
    </row>
    <row r="522" spans="2:2">
      <c r="B522" s="4"/>
    </row>
    <row r="523" spans="2:2">
      <c r="B523" s="4"/>
    </row>
    <row r="524" spans="2:2">
      <c r="B524" s="4"/>
    </row>
    <row r="525" spans="2:2">
      <c r="B525" s="4"/>
    </row>
    <row r="526" spans="2:2">
      <c r="B526" s="4"/>
    </row>
    <row r="527" spans="2:2">
      <c r="B527" s="4"/>
    </row>
    <row r="528" spans="2:2">
      <c r="B528" s="4"/>
    </row>
    <row r="529" spans="2:2">
      <c r="B529" s="4"/>
    </row>
    <row r="530" spans="2:2">
      <c r="B530" s="4"/>
    </row>
    <row r="531" spans="2:2">
      <c r="B531" s="4"/>
    </row>
    <row r="532" spans="2:2">
      <c r="B532" s="4"/>
    </row>
    <row r="533" spans="2:2">
      <c r="B533" s="4"/>
    </row>
    <row r="534" spans="2:2">
      <c r="B534" s="4"/>
    </row>
    <row r="535" spans="2:2">
      <c r="B535" s="4"/>
    </row>
    <row r="536" spans="2:2">
      <c r="B536" s="4"/>
    </row>
    <row r="537" spans="2:2">
      <c r="B537" s="4"/>
    </row>
    <row r="538" spans="2:2">
      <c r="B538" s="4"/>
    </row>
    <row r="539" spans="2:2">
      <c r="B539" s="4"/>
    </row>
    <row r="540" spans="2:2">
      <c r="B540" s="4"/>
    </row>
    <row r="541" spans="2:2">
      <c r="B541" s="4"/>
    </row>
    <row r="542" spans="2:2">
      <c r="B542" s="4"/>
    </row>
    <row r="543" spans="2:2">
      <c r="B543" s="4"/>
    </row>
    <row r="544" spans="2:2">
      <c r="B544" s="4"/>
    </row>
    <row r="545" spans="2:2">
      <c r="B545" s="4"/>
    </row>
    <row r="546" spans="2:2">
      <c r="B546" s="4"/>
    </row>
    <row r="547" spans="2:2">
      <c r="B547" s="4"/>
    </row>
    <row r="548" spans="2:2">
      <c r="B548" s="4"/>
    </row>
    <row r="549" spans="2:2">
      <c r="B549" s="4"/>
    </row>
    <row r="550" spans="2:2">
      <c r="B550" s="4"/>
    </row>
    <row r="551" spans="2:2">
      <c r="B551" s="4"/>
    </row>
    <row r="552" spans="2:2">
      <c r="B552" s="4"/>
    </row>
    <row r="553" spans="2:2">
      <c r="B553" s="4"/>
    </row>
    <row r="554" spans="2:2">
      <c r="B554" s="4"/>
    </row>
    <row r="555" spans="2:2">
      <c r="B555" s="4"/>
    </row>
    <row r="556" spans="2:2">
      <c r="B556" s="4"/>
    </row>
    <row r="557" spans="2:2">
      <c r="B557" s="4"/>
    </row>
    <row r="558" spans="2:2">
      <c r="B558" s="4"/>
    </row>
    <row r="559" spans="2:2">
      <c r="B559" s="4"/>
    </row>
    <row r="560" spans="2:2">
      <c r="B560" s="4"/>
    </row>
    <row r="561" spans="2:2">
      <c r="B561" s="4"/>
    </row>
    <row r="562" spans="2:2">
      <c r="B562" s="4"/>
    </row>
    <row r="563" spans="2:2">
      <c r="B563" s="4"/>
    </row>
    <row r="564" spans="2:2">
      <c r="B564" s="4"/>
    </row>
    <row r="565" spans="2:2">
      <c r="B565" s="4"/>
    </row>
    <row r="566" spans="2:2">
      <c r="B566" s="4"/>
    </row>
    <row r="567" spans="2:2">
      <c r="B567" s="4"/>
    </row>
    <row r="568" spans="2:2">
      <c r="B568" s="4"/>
    </row>
    <row r="569" spans="2:2">
      <c r="B569" s="4"/>
    </row>
    <row r="570" spans="2:2">
      <c r="B570" s="4"/>
    </row>
    <row r="571" spans="2:2">
      <c r="B571" s="4"/>
    </row>
    <row r="572" spans="2:2">
      <c r="B572" s="4"/>
    </row>
    <row r="573" spans="2:2">
      <c r="B573" s="4"/>
    </row>
    <row r="574" spans="2:2">
      <c r="B574" s="4"/>
    </row>
    <row r="575" spans="2:2">
      <c r="B575" s="4"/>
    </row>
    <row r="576" spans="2:2">
      <c r="B576" s="4"/>
    </row>
    <row r="577" spans="2:2">
      <c r="B577" s="4"/>
    </row>
    <row r="578" spans="2:2">
      <c r="B578" s="4"/>
    </row>
    <row r="579" spans="2:2">
      <c r="B579" s="4"/>
    </row>
    <row r="580" spans="2:2">
      <c r="B580" s="4"/>
    </row>
    <row r="581" spans="2:2">
      <c r="B581" s="4"/>
    </row>
    <row r="582" spans="2:2">
      <c r="B582" s="4"/>
    </row>
    <row r="583" spans="2:2">
      <c r="B583" s="4"/>
    </row>
    <row r="584" spans="2:2">
      <c r="B584" s="4"/>
    </row>
    <row r="585" spans="2:2">
      <c r="B585" s="4"/>
    </row>
    <row r="586" spans="2:2">
      <c r="B586" s="4"/>
    </row>
    <row r="587" spans="2:2">
      <c r="B587" s="4"/>
    </row>
    <row r="588" spans="2:2">
      <c r="B588" s="4"/>
    </row>
    <row r="589" spans="2:2">
      <c r="B589" s="4"/>
    </row>
    <row r="590" spans="2:2">
      <c r="B590" s="4"/>
    </row>
    <row r="591" spans="2:2">
      <c r="B591" s="4"/>
    </row>
    <row r="592" spans="2:2">
      <c r="B592" s="4"/>
    </row>
    <row r="593" spans="2:2">
      <c r="B593" s="4"/>
    </row>
    <row r="594" spans="2:2">
      <c r="B594" s="4"/>
    </row>
    <row r="595" spans="2:2">
      <c r="B595" s="4"/>
    </row>
    <row r="596" spans="2:2">
      <c r="B596" s="4"/>
    </row>
    <row r="597" spans="2:2">
      <c r="B597" s="4"/>
    </row>
    <row r="598" spans="2:2">
      <c r="B598" s="4"/>
    </row>
    <row r="599" spans="2:2">
      <c r="B599" s="4"/>
    </row>
    <row r="600" spans="2:2">
      <c r="B600" s="4"/>
    </row>
    <row r="601" spans="2:2">
      <c r="B601" s="4"/>
    </row>
    <row r="602" spans="2:2">
      <c r="B602" s="4"/>
    </row>
    <row r="603" spans="2:2">
      <c r="B603" s="4"/>
    </row>
    <row r="604" spans="2:2">
      <c r="B604" s="4"/>
    </row>
    <row r="605" spans="2:2">
      <c r="B605" s="4"/>
    </row>
    <row r="606" spans="2:2">
      <c r="B606" s="4"/>
    </row>
    <row r="607" spans="2:2">
      <c r="B607" s="4"/>
    </row>
    <row r="608" spans="2:2">
      <c r="B608" s="4"/>
    </row>
    <row r="609" spans="2:2">
      <c r="B609" s="4"/>
    </row>
    <row r="610" spans="2:2">
      <c r="B610" s="4"/>
    </row>
    <row r="611" spans="2:2">
      <c r="B611" s="4"/>
    </row>
    <row r="612" spans="2:2">
      <c r="B612" s="4"/>
    </row>
    <row r="613" spans="2:2">
      <c r="B613" s="4"/>
    </row>
    <row r="614" spans="2:2">
      <c r="B614" s="4"/>
    </row>
    <row r="615" spans="2:2">
      <c r="B615" s="4"/>
    </row>
    <row r="616" spans="2:2">
      <c r="B616" s="4"/>
    </row>
    <row r="617" spans="2:2">
      <c r="B617" s="4"/>
    </row>
    <row r="618" spans="2:2">
      <c r="B618" s="4"/>
    </row>
    <row r="619" spans="2:2">
      <c r="B619" s="4"/>
    </row>
    <row r="620" spans="2:2">
      <c r="B620" s="4"/>
    </row>
    <row r="621" spans="2:2">
      <c r="B621" s="4"/>
    </row>
    <row r="622" spans="2:2">
      <c r="B622" s="4"/>
    </row>
    <row r="623" spans="2:2">
      <c r="B623" s="4"/>
    </row>
    <row r="624" spans="2:2">
      <c r="B624" s="4"/>
    </row>
    <row r="625" spans="2:2">
      <c r="B625" s="4"/>
    </row>
    <row r="626" spans="2:2">
      <c r="B626" s="4"/>
    </row>
    <row r="627" spans="2:2">
      <c r="B627" s="4"/>
    </row>
    <row r="628" spans="2:2">
      <c r="B628" s="4"/>
    </row>
    <row r="629" spans="2:2">
      <c r="B629" s="4"/>
    </row>
    <row r="630" spans="2:2">
      <c r="B630" s="4"/>
    </row>
    <row r="631" spans="2:2">
      <c r="B631" s="4"/>
    </row>
    <row r="632" spans="2:2">
      <c r="B632" s="4"/>
    </row>
    <row r="633" spans="2:2">
      <c r="B633" s="4"/>
    </row>
    <row r="634" spans="2:2">
      <c r="B634" s="4"/>
    </row>
    <row r="635" spans="2:2">
      <c r="B635" s="4"/>
    </row>
    <row r="636" spans="2:2">
      <c r="B636" s="4"/>
    </row>
    <row r="637" spans="2:2">
      <c r="B637" s="4"/>
    </row>
    <row r="638" spans="2:2">
      <c r="B638" s="4"/>
    </row>
    <row r="639" spans="2:2">
      <c r="B639" s="4"/>
    </row>
    <row r="640" spans="2:2">
      <c r="B640" s="4"/>
    </row>
    <row r="641" spans="2:2">
      <c r="B641" s="4"/>
    </row>
    <row r="642" spans="2:2">
      <c r="B642" s="4"/>
    </row>
    <row r="643" spans="2:2">
      <c r="B643" s="4"/>
    </row>
    <row r="644" spans="2:2">
      <c r="B644" s="4"/>
    </row>
    <row r="645" spans="2:2">
      <c r="B645" s="4"/>
    </row>
    <row r="646" spans="2:2">
      <c r="B646" s="4"/>
    </row>
    <row r="647" spans="2:2">
      <c r="B647" s="4"/>
    </row>
    <row r="648" spans="2:2">
      <c r="B648" s="4"/>
    </row>
    <row r="649" spans="2:2">
      <c r="B649" s="4"/>
    </row>
    <row r="650" spans="2:2">
      <c r="B650" s="4"/>
    </row>
    <row r="651" spans="2:2">
      <c r="B651" s="4"/>
    </row>
    <row r="652" spans="2:2">
      <c r="B652" s="4"/>
    </row>
    <row r="653" spans="2:2">
      <c r="B653" s="4"/>
    </row>
    <row r="654" spans="2:2">
      <c r="B654" s="4"/>
    </row>
    <row r="655" spans="2:2">
      <c r="B655" s="4"/>
    </row>
    <row r="656" spans="2:2">
      <c r="B656" s="4"/>
    </row>
    <row r="657" spans="2:2">
      <c r="B657" s="4"/>
    </row>
    <row r="658" spans="2:2">
      <c r="B658" s="4"/>
    </row>
    <row r="659" spans="2:2">
      <c r="B659" s="4"/>
    </row>
    <row r="660" spans="2:2">
      <c r="B660" s="4"/>
    </row>
    <row r="661" spans="2:2">
      <c r="B661" s="4"/>
    </row>
    <row r="662" spans="2:2">
      <c r="B662" s="4"/>
    </row>
    <row r="663" spans="2:2">
      <c r="B663" s="4"/>
    </row>
    <row r="664" spans="2:2">
      <c r="B664" s="4"/>
    </row>
    <row r="665" spans="2:2">
      <c r="B665" s="4"/>
    </row>
    <row r="666" spans="2:2">
      <c r="B666" s="4"/>
    </row>
    <row r="667" spans="2:2">
      <c r="B667" s="4"/>
    </row>
    <row r="668" spans="2:2">
      <c r="B668" s="4"/>
    </row>
    <row r="669" spans="2:2">
      <c r="B669" s="4"/>
    </row>
    <row r="670" spans="2:2">
      <c r="B670" s="4"/>
    </row>
    <row r="671" spans="2:2">
      <c r="B671" s="4"/>
    </row>
    <row r="672" spans="2:2">
      <c r="B672" s="4"/>
    </row>
    <row r="673" spans="2:2">
      <c r="B673" s="4"/>
    </row>
    <row r="674" spans="2:2">
      <c r="B674" s="4"/>
    </row>
    <row r="675" spans="2:2">
      <c r="B675" s="4"/>
    </row>
    <row r="676" spans="2:2">
      <c r="B676" s="4"/>
    </row>
    <row r="677" spans="2:2">
      <c r="B677" s="4"/>
    </row>
    <row r="678" spans="2:2">
      <c r="B678" s="4"/>
    </row>
    <row r="679" spans="2:2">
      <c r="B679" s="4"/>
    </row>
    <row r="680" spans="2:2">
      <c r="B680" s="4"/>
    </row>
    <row r="681" spans="2:2">
      <c r="B681" s="4"/>
    </row>
    <row r="682" spans="2:2">
      <c r="B682" s="4"/>
    </row>
    <row r="683" spans="2:2">
      <c r="B683" s="4"/>
    </row>
    <row r="684" spans="2:2">
      <c r="B684" s="4"/>
    </row>
    <row r="685" spans="2:2">
      <c r="B685" s="4"/>
    </row>
    <row r="686" spans="2:2">
      <c r="B686" s="4"/>
    </row>
    <row r="687" spans="2:2">
      <c r="B687" s="4"/>
    </row>
    <row r="688" spans="2:2">
      <c r="B688" s="4"/>
    </row>
    <row r="689" spans="2:2">
      <c r="B689" s="4"/>
    </row>
    <row r="690" spans="2:2">
      <c r="B690" s="4"/>
    </row>
    <row r="691" spans="2:2">
      <c r="B691" s="4"/>
    </row>
    <row r="692" spans="2:2">
      <c r="B692" s="4"/>
    </row>
    <row r="693" spans="2:2">
      <c r="B693" s="4"/>
    </row>
    <row r="694" spans="2:2">
      <c r="B694" s="4"/>
    </row>
    <row r="695" spans="2:2">
      <c r="B695" s="4"/>
    </row>
    <row r="696" spans="2:2">
      <c r="B696" s="4"/>
    </row>
    <row r="697" spans="2:2">
      <c r="B697" s="4"/>
    </row>
    <row r="698" spans="2:2">
      <c r="B698" s="4"/>
    </row>
    <row r="699" spans="2:2">
      <c r="B699" s="4"/>
    </row>
    <row r="700" spans="2:2">
      <c r="B700" s="4"/>
    </row>
    <row r="701" spans="2:2">
      <c r="B701" s="4"/>
    </row>
    <row r="702" spans="2:2">
      <c r="B702" s="4"/>
    </row>
    <row r="703" spans="2:2">
      <c r="B703" s="4"/>
    </row>
    <row r="704" spans="2:2">
      <c r="B704" s="4"/>
    </row>
    <row r="705" spans="2:2">
      <c r="B705" s="4"/>
    </row>
    <row r="706" spans="2:2">
      <c r="B706" s="4"/>
    </row>
    <row r="707" spans="2:2">
      <c r="B707" s="4"/>
    </row>
    <row r="708" spans="2:2">
      <c r="B708" s="4"/>
    </row>
    <row r="709" spans="2:2">
      <c r="B709" s="4"/>
    </row>
    <row r="710" spans="2:2">
      <c r="B710" s="4"/>
    </row>
    <row r="711" spans="2:2">
      <c r="B711" s="4"/>
    </row>
    <row r="712" spans="2:2">
      <c r="B712" s="4"/>
    </row>
    <row r="713" spans="2:2">
      <c r="B713" s="4"/>
    </row>
    <row r="714" spans="2:2">
      <c r="B714" s="4"/>
    </row>
    <row r="715" spans="2:2">
      <c r="B715" s="4"/>
    </row>
    <row r="716" spans="2:2">
      <c r="B716" s="4"/>
    </row>
    <row r="717" spans="2:2">
      <c r="B717" s="4"/>
    </row>
    <row r="718" spans="2:2">
      <c r="B718" s="4"/>
    </row>
    <row r="719" spans="2:2">
      <c r="B719" s="4"/>
    </row>
    <row r="720" spans="2:2">
      <c r="B720" s="4"/>
    </row>
    <row r="721" spans="2:2">
      <c r="B721" s="4"/>
    </row>
    <row r="722" spans="2:2">
      <c r="B722" s="4"/>
    </row>
    <row r="723" spans="2:2">
      <c r="B723" s="4"/>
    </row>
    <row r="724" spans="2:2">
      <c r="B724" s="4"/>
    </row>
    <row r="725" spans="2:2">
      <c r="B725" s="4"/>
    </row>
    <row r="726" spans="2:2">
      <c r="B726" s="4"/>
    </row>
    <row r="727" spans="2:2">
      <c r="B727" s="4"/>
    </row>
    <row r="728" spans="2:2">
      <c r="B728" s="4"/>
    </row>
    <row r="729" spans="2:2">
      <c r="B729" s="4"/>
    </row>
    <row r="730" spans="2:2">
      <c r="B730" s="4"/>
    </row>
    <row r="731" spans="2:2">
      <c r="B731" s="4"/>
    </row>
    <row r="732" spans="2:2">
      <c r="B732" s="4"/>
    </row>
    <row r="733" spans="2:2">
      <c r="B733" s="4"/>
    </row>
    <row r="734" spans="2:2">
      <c r="B734" s="4"/>
    </row>
    <row r="735" spans="2:2">
      <c r="B735" s="4"/>
    </row>
    <row r="736" spans="2:2">
      <c r="B736" s="4"/>
    </row>
    <row r="737" spans="2:2">
      <c r="B737" s="4"/>
    </row>
    <row r="738" spans="2:2">
      <c r="B738" s="4"/>
    </row>
    <row r="739" spans="2:2">
      <c r="B739" s="4"/>
    </row>
    <row r="740" spans="2:2">
      <c r="B740" s="4"/>
    </row>
    <row r="741" spans="2:2">
      <c r="B741" s="4"/>
    </row>
    <row r="742" spans="2:2">
      <c r="B742" s="4"/>
    </row>
    <row r="743" spans="2:2">
      <c r="B743" s="4"/>
    </row>
    <row r="744" spans="2:2">
      <c r="B744" s="4"/>
    </row>
    <row r="745" spans="2:2">
      <c r="B745" s="4"/>
    </row>
    <row r="746" spans="2:2">
      <c r="B746" s="4"/>
    </row>
    <row r="747" spans="2:2">
      <c r="B747" s="4"/>
    </row>
    <row r="748" spans="2:2">
      <c r="B748" s="4"/>
    </row>
    <row r="749" spans="2:2">
      <c r="B749" s="4"/>
    </row>
    <row r="750" spans="2:2">
      <c r="B750" s="4"/>
    </row>
    <row r="751" spans="2:2">
      <c r="B751" s="4"/>
    </row>
    <row r="752" spans="2:2">
      <c r="B752" s="4"/>
    </row>
    <row r="753" spans="2:2">
      <c r="B753" s="4"/>
    </row>
    <row r="754" spans="2:2">
      <c r="B754" s="4"/>
    </row>
    <row r="755" spans="2:2">
      <c r="B755" s="4"/>
    </row>
    <row r="756" spans="2:2">
      <c r="B756" s="4"/>
    </row>
    <row r="757" spans="2:2">
      <c r="B757" s="4"/>
    </row>
    <row r="758" spans="2:2">
      <c r="B758" s="4"/>
    </row>
    <row r="759" spans="2:2">
      <c r="B759" s="4"/>
    </row>
    <row r="760" spans="2:2">
      <c r="B760" s="4"/>
    </row>
    <row r="761" spans="2:2">
      <c r="B761" s="4"/>
    </row>
    <row r="762" spans="2:2">
      <c r="B762" s="4"/>
    </row>
    <row r="763" spans="2:2">
      <c r="B763" s="4"/>
    </row>
    <row r="764" spans="2:2">
      <c r="B764" s="4"/>
    </row>
    <row r="765" spans="2:2">
      <c r="B765" s="4"/>
    </row>
    <row r="766" spans="2:2">
      <c r="B766" s="4"/>
    </row>
    <row r="767" spans="2:2">
      <c r="B767" s="4"/>
    </row>
    <row r="768" spans="2:2">
      <c r="B768" s="4"/>
    </row>
    <row r="769" spans="2:2">
      <c r="B769" s="4"/>
    </row>
    <row r="770" spans="2:2">
      <c r="B770" s="4"/>
    </row>
    <row r="771" spans="2:2">
      <c r="B771" s="4"/>
    </row>
    <row r="772" spans="2:2">
      <c r="B772" s="4"/>
    </row>
    <row r="773" spans="2:2">
      <c r="B773" s="4"/>
    </row>
    <row r="774" spans="2:2">
      <c r="B774" s="4"/>
    </row>
    <row r="775" spans="2:2">
      <c r="B775" s="4"/>
    </row>
    <row r="776" spans="2:2">
      <c r="B776" s="4"/>
    </row>
    <row r="777" spans="2:2">
      <c r="B777" s="4"/>
    </row>
    <row r="778" spans="2:2">
      <c r="B778" s="4"/>
    </row>
    <row r="779" spans="2:2">
      <c r="B779" s="4"/>
    </row>
    <row r="780" spans="2:2">
      <c r="B780" s="4"/>
    </row>
    <row r="781" spans="2:2">
      <c r="B781" s="4"/>
    </row>
    <row r="782" spans="2:2">
      <c r="B782" s="4"/>
    </row>
    <row r="783" spans="2:2">
      <c r="B783" s="4"/>
    </row>
    <row r="784" spans="2:2">
      <c r="B784" s="4"/>
    </row>
    <row r="785" spans="2:2">
      <c r="B785" s="4"/>
    </row>
    <row r="786" spans="2:2">
      <c r="B786" s="4"/>
    </row>
    <row r="787" spans="2:2">
      <c r="B787" s="4"/>
    </row>
    <row r="788" spans="2:2">
      <c r="B788" s="4"/>
    </row>
    <row r="789" spans="2:2">
      <c r="B789" s="4"/>
    </row>
    <row r="790" spans="2:2">
      <c r="B790" s="4"/>
    </row>
    <row r="791" spans="2:2">
      <c r="B791" s="4"/>
    </row>
    <row r="792" spans="2:2">
      <c r="B792" s="4"/>
    </row>
    <row r="793" spans="2:2">
      <c r="B793" s="4"/>
    </row>
    <row r="794" spans="2:2">
      <c r="B794" s="4"/>
    </row>
    <row r="795" spans="2:2">
      <c r="B795" s="4"/>
    </row>
    <row r="796" spans="2:2">
      <c r="B796" s="4"/>
    </row>
    <row r="797" spans="2:2">
      <c r="B797" s="4"/>
    </row>
    <row r="798" spans="2:2">
      <c r="B798" s="4"/>
    </row>
    <row r="799" spans="2:2">
      <c r="B799" s="4"/>
    </row>
    <row r="800" spans="2:2">
      <c r="B800" s="4"/>
    </row>
    <row r="801" spans="2:2">
      <c r="B801" s="4"/>
    </row>
    <row r="802" spans="2:2">
      <c r="B802" s="4"/>
    </row>
    <row r="803" spans="2:2">
      <c r="B803" s="4"/>
    </row>
    <row r="804" spans="2:2">
      <c r="B804" s="4"/>
    </row>
    <row r="805" spans="2:2">
      <c r="B805" s="4"/>
    </row>
    <row r="806" spans="2:2">
      <c r="B806" s="4"/>
    </row>
    <row r="807" spans="2:2">
      <c r="B807" s="4"/>
    </row>
    <row r="808" spans="2:2">
      <c r="B808" s="4"/>
    </row>
    <row r="809" spans="2:2">
      <c r="B809" s="4"/>
    </row>
    <row r="810" spans="2:2">
      <c r="B810" s="4"/>
    </row>
    <row r="811" spans="2:2">
      <c r="B811" s="4"/>
    </row>
    <row r="812" spans="2:2">
      <c r="B812" s="4"/>
    </row>
    <row r="813" spans="2:2">
      <c r="B813" s="4"/>
    </row>
    <row r="814" spans="2:2">
      <c r="B814" s="4"/>
    </row>
    <row r="815" spans="2:2">
      <c r="B815" s="4"/>
    </row>
    <row r="816" spans="2:2">
      <c r="B816" s="4"/>
    </row>
    <row r="817" spans="2:2">
      <c r="B817" s="4"/>
    </row>
    <row r="818" spans="2:2">
      <c r="B818" s="4"/>
    </row>
    <row r="819" spans="2:2">
      <c r="B819" s="4"/>
    </row>
    <row r="820" spans="2:2">
      <c r="B820" s="4"/>
    </row>
    <row r="821" spans="2:2">
      <c r="B821" s="4"/>
    </row>
    <row r="822" spans="2:2">
      <c r="B822" s="4"/>
    </row>
    <row r="823" spans="2:2">
      <c r="B823" s="4"/>
    </row>
    <row r="824" spans="2:2">
      <c r="B824" s="4"/>
    </row>
    <row r="825" spans="2:2">
      <c r="B825" s="4"/>
    </row>
    <row r="826" spans="2:2">
      <c r="B826" s="4"/>
    </row>
    <row r="827" spans="2:2">
      <c r="B827" s="4"/>
    </row>
    <row r="828" spans="2:2">
      <c r="B828" s="4"/>
    </row>
    <row r="829" spans="2:2">
      <c r="B829" s="4"/>
    </row>
    <row r="830" spans="2:2">
      <c r="B830" s="4"/>
    </row>
    <row r="831" spans="2:2">
      <c r="B831" s="4"/>
    </row>
    <row r="832" spans="2:2">
      <c r="B832" s="4"/>
    </row>
    <row r="833" spans="2:2">
      <c r="B833" s="4"/>
    </row>
    <row r="834" spans="2:2">
      <c r="B834" s="4"/>
    </row>
    <row r="835" spans="2:2">
      <c r="B835" s="4"/>
    </row>
    <row r="836" spans="2:2">
      <c r="B836" s="4"/>
    </row>
    <row r="837" spans="2:2">
      <c r="B837" s="4"/>
    </row>
    <row r="838" spans="2:2">
      <c r="B838" s="4"/>
    </row>
    <row r="839" spans="2:2">
      <c r="B839" s="4"/>
    </row>
    <row r="840" spans="2:2">
      <c r="B840" s="4"/>
    </row>
    <row r="841" spans="2:2">
      <c r="B841" s="4"/>
    </row>
    <row r="842" spans="2:2">
      <c r="B842" s="4"/>
    </row>
    <row r="843" spans="2:2">
      <c r="B843" s="4"/>
    </row>
    <row r="844" spans="2:2">
      <c r="B844" s="4"/>
    </row>
    <row r="845" spans="2:2">
      <c r="B845" s="4"/>
    </row>
    <row r="846" spans="2:2">
      <c r="B846" s="4"/>
    </row>
    <row r="847" spans="2:2">
      <c r="B847" s="4"/>
    </row>
    <row r="848" spans="2:2">
      <c r="B848" s="4"/>
    </row>
    <row r="849" spans="2:2">
      <c r="B849" s="4"/>
    </row>
    <row r="850" spans="2:2">
      <c r="B850" s="4"/>
    </row>
    <row r="851" spans="2:2">
      <c r="B851" s="4"/>
    </row>
    <row r="852" spans="2:2">
      <c r="B852" s="4"/>
    </row>
    <row r="853" spans="2:2">
      <c r="B853" s="4"/>
    </row>
    <row r="854" spans="2:2">
      <c r="B854" s="4"/>
    </row>
    <row r="855" spans="2:2">
      <c r="B855" s="4"/>
    </row>
    <row r="856" spans="2:2">
      <c r="B856" s="4"/>
    </row>
    <row r="857" spans="2:2">
      <c r="B857" s="4"/>
    </row>
    <row r="858" spans="2:2">
      <c r="B858" s="4"/>
    </row>
    <row r="859" spans="2:2">
      <c r="B859" s="4"/>
    </row>
    <row r="860" spans="2:2">
      <c r="B860" s="4"/>
    </row>
    <row r="861" spans="2:2">
      <c r="B861" s="4"/>
    </row>
    <row r="862" spans="2:2">
      <c r="B862" s="4"/>
    </row>
    <row r="863" spans="2:2">
      <c r="B863" s="4"/>
    </row>
    <row r="864" spans="2:2">
      <c r="B864" s="4"/>
    </row>
    <row r="865" spans="2:2">
      <c r="B865" s="4"/>
    </row>
    <row r="866" spans="2:2">
      <c r="B866" s="4"/>
    </row>
    <row r="867" spans="2:2">
      <c r="B867" s="4"/>
    </row>
    <row r="868" spans="2:2">
      <c r="B868" s="4"/>
    </row>
    <row r="869" spans="2:2">
      <c r="B869" s="4"/>
    </row>
    <row r="870" spans="2:2">
      <c r="B870" s="4"/>
    </row>
    <row r="871" spans="2:2">
      <c r="B871" s="4"/>
    </row>
    <row r="872" spans="2:2">
      <c r="B872" s="4"/>
    </row>
    <row r="873" spans="2:2">
      <c r="B873" s="4"/>
    </row>
    <row r="874" spans="2:2">
      <c r="B874" s="4"/>
    </row>
    <row r="875" spans="2:2">
      <c r="B875" s="4"/>
    </row>
    <row r="876" spans="2:2">
      <c r="B876" s="4"/>
    </row>
    <row r="877" spans="2:2">
      <c r="B877" s="4"/>
    </row>
    <row r="878" spans="2:2">
      <c r="B878" s="4"/>
    </row>
    <row r="879" spans="2:2">
      <c r="B879" s="4"/>
    </row>
    <row r="880" spans="2:2">
      <c r="B880" s="4"/>
    </row>
    <row r="881" spans="2:2">
      <c r="B881" s="4"/>
    </row>
    <row r="882" spans="2:2">
      <c r="B882" s="4"/>
    </row>
    <row r="883" spans="2:2">
      <c r="B883" s="4"/>
    </row>
    <row r="884" spans="2:2">
      <c r="B884" s="4"/>
    </row>
    <row r="885" spans="2:2">
      <c r="B885" s="4"/>
    </row>
    <row r="886" spans="2:2">
      <c r="B886" s="4"/>
    </row>
    <row r="887" spans="2:2">
      <c r="B887" s="4"/>
    </row>
    <row r="888" spans="2:2">
      <c r="B888" s="4"/>
    </row>
    <row r="889" spans="2:2">
      <c r="B889" s="4"/>
    </row>
    <row r="890" spans="2:2">
      <c r="B890" s="4"/>
    </row>
    <row r="891" spans="2:2">
      <c r="B891" s="4"/>
    </row>
    <row r="892" spans="2:2">
      <c r="B892" s="4"/>
    </row>
    <row r="893" spans="2:2">
      <c r="B893" s="4"/>
    </row>
    <row r="894" spans="2:2">
      <c r="B894" s="4"/>
    </row>
    <row r="895" spans="2:2">
      <c r="B895" s="4"/>
    </row>
    <row r="896" spans="2:2">
      <c r="B896" s="4"/>
    </row>
    <row r="897" spans="2:2">
      <c r="B897" s="4"/>
    </row>
    <row r="898" spans="2:2">
      <c r="B898" s="4"/>
    </row>
    <row r="899" spans="2:2">
      <c r="B899" s="4"/>
    </row>
    <row r="900" spans="2:2">
      <c r="B900" s="4"/>
    </row>
    <row r="901" spans="2:2">
      <c r="B901" s="4"/>
    </row>
    <row r="902" spans="2:2">
      <c r="B902" s="4"/>
    </row>
    <row r="903" spans="2:2">
      <c r="B903" s="4"/>
    </row>
    <row r="904" spans="2:2">
      <c r="B904" s="4"/>
    </row>
    <row r="905" spans="2:2">
      <c r="B905" s="4"/>
    </row>
    <row r="906" spans="2:2">
      <c r="B906" s="4"/>
    </row>
    <row r="907" spans="2:2">
      <c r="B907" s="4"/>
    </row>
    <row r="908" spans="2:2">
      <c r="B908" s="4"/>
    </row>
    <row r="909" spans="2:2">
      <c r="B909" s="4"/>
    </row>
    <row r="910" spans="2:2">
      <c r="B910" s="4"/>
    </row>
    <row r="911" spans="2:2">
      <c r="B911" s="4"/>
    </row>
    <row r="912" spans="2:2">
      <c r="B912" s="4"/>
    </row>
    <row r="913" spans="2:2">
      <c r="B913" s="4"/>
    </row>
    <row r="914" spans="2:2">
      <c r="B914" s="4"/>
    </row>
    <row r="915" spans="2:2">
      <c r="B915" s="4"/>
    </row>
    <row r="916" spans="2:2">
      <c r="B916" s="4"/>
    </row>
    <row r="917" spans="2:2">
      <c r="B917" s="4"/>
    </row>
    <row r="918" spans="2:2">
      <c r="B918" s="4"/>
    </row>
    <row r="919" spans="2:2">
      <c r="B919" s="4"/>
    </row>
    <row r="920" spans="2:2">
      <c r="B920" s="4"/>
    </row>
    <row r="921" spans="2:2">
      <c r="B921" s="4"/>
    </row>
    <row r="922" spans="2:2">
      <c r="B922" s="4"/>
    </row>
    <row r="923" spans="2:2">
      <c r="B923" s="4"/>
    </row>
    <row r="924" spans="2:2">
      <c r="B924" s="4"/>
    </row>
    <row r="925" spans="2:2">
      <c r="B925" s="4"/>
    </row>
    <row r="926" spans="2:2">
      <c r="B926" s="4"/>
    </row>
    <row r="927" spans="2:2">
      <c r="B927" s="4"/>
    </row>
    <row r="928" spans="2:2">
      <c r="B928" s="4"/>
    </row>
    <row r="929" spans="2:2">
      <c r="B929" s="4"/>
    </row>
    <row r="930" spans="2:2">
      <c r="B930" s="4"/>
    </row>
    <row r="931" spans="2:2">
      <c r="B931" s="4"/>
    </row>
    <row r="932" spans="2:2">
      <c r="B932" s="4"/>
    </row>
    <row r="933" spans="2:2">
      <c r="B933" s="4"/>
    </row>
    <row r="934" spans="2:2">
      <c r="B934" s="4"/>
    </row>
    <row r="935" spans="2:2">
      <c r="B935" s="4"/>
    </row>
    <row r="936" spans="2:2">
      <c r="B936" s="4"/>
    </row>
    <row r="937" spans="2:2">
      <c r="B937" s="4"/>
    </row>
    <row r="938" spans="2:2">
      <c r="B938" s="4"/>
    </row>
    <row r="939" spans="2:2">
      <c r="B939" s="4"/>
    </row>
    <row r="940" spans="2:2">
      <c r="B940" s="4"/>
    </row>
    <row r="941" spans="2:2">
      <c r="B941" s="4"/>
    </row>
    <row r="942" spans="2:2">
      <c r="B942" s="4"/>
    </row>
    <row r="943" spans="2:2">
      <c r="B943" s="4"/>
    </row>
    <row r="944" spans="2:2">
      <c r="B944" s="4"/>
    </row>
    <row r="945" spans="2:2">
      <c r="B945" s="4"/>
    </row>
    <row r="946" spans="2:2">
      <c r="B946" s="4"/>
    </row>
    <row r="947" spans="2:2">
      <c r="B947" s="4"/>
    </row>
    <row r="948" spans="2:2">
      <c r="B948" s="4"/>
    </row>
    <row r="949" spans="2:2">
      <c r="B949" s="4"/>
    </row>
    <row r="950" spans="2:2">
      <c r="B950" s="4"/>
    </row>
    <row r="951" spans="2:2">
      <c r="B951" s="4"/>
    </row>
    <row r="952" spans="2:2">
      <c r="B952" s="4"/>
    </row>
    <row r="953" spans="2:2">
      <c r="B953" s="4"/>
    </row>
    <row r="954" spans="2:2">
      <c r="B954" s="4"/>
    </row>
    <row r="955" spans="2:2">
      <c r="B955" s="4"/>
    </row>
    <row r="956" spans="2:2">
      <c r="B956" s="4"/>
    </row>
    <row r="957" spans="2:2">
      <c r="B957" s="4"/>
    </row>
    <row r="958" spans="2:2">
      <c r="B958" s="4"/>
    </row>
    <row r="959" spans="2:2">
      <c r="B959" s="4"/>
    </row>
    <row r="960" spans="2:2">
      <c r="B960" s="4"/>
    </row>
    <row r="961" spans="2:2">
      <c r="B961" s="4"/>
    </row>
    <row r="962" spans="2:2">
      <c r="B962" s="4"/>
    </row>
    <row r="963" spans="2:2">
      <c r="B963" s="4"/>
    </row>
    <row r="964" spans="2:2">
      <c r="B964" s="4"/>
    </row>
    <row r="965" spans="2:2">
      <c r="B965" s="4"/>
    </row>
    <row r="966" spans="2:2">
      <c r="B966" s="4"/>
    </row>
    <row r="967" spans="2:2">
      <c r="B967" s="4"/>
    </row>
    <row r="968" spans="2:2">
      <c r="B968" s="4"/>
    </row>
    <row r="969" spans="2:2">
      <c r="B969" s="4"/>
    </row>
    <row r="970" spans="2:2">
      <c r="B970" s="4"/>
    </row>
    <row r="971" spans="2:2">
      <c r="B971" s="4"/>
    </row>
    <row r="972" spans="2:2">
      <c r="B972" s="4"/>
    </row>
    <row r="973" spans="2:2">
      <c r="B973" s="4"/>
    </row>
    <row r="974" spans="2:2">
      <c r="B974" s="4"/>
    </row>
    <row r="975" spans="2:2">
      <c r="B975" s="4"/>
    </row>
    <row r="976" spans="2:2">
      <c r="B976" s="4"/>
    </row>
    <row r="977" spans="2:2">
      <c r="B977" s="4"/>
    </row>
    <row r="978" spans="2:2">
      <c r="B978" s="4"/>
    </row>
    <row r="979" spans="2:2">
      <c r="B979" s="4"/>
    </row>
    <row r="980" spans="2:2">
      <c r="B980" s="4"/>
    </row>
    <row r="981" spans="2:2">
      <c r="B981" s="4"/>
    </row>
    <row r="982" spans="2:2">
      <c r="B982" s="4"/>
    </row>
    <row r="983" spans="2:2">
      <c r="B983" s="4"/>
    </row>
    <row r="984" spans="2:2">
      <c r="B984" s="4"/>
    </row>
    <row r="985" spans="2:2">
      <c r="B985" s="4"/>
    </row>
    <row r="986" spans="2:2">
      <c r="B986" s="4"/>
    </row>
    <row r="987" spans="2:2">
      <c r="B987" s="4"/>
    </row>
    <row r="988" spans="2:2">
      <c r="B988" s="4"/>
    </row>
    <row r="989" spans="2:2">
      <c r="B989" s="4"/>
    </row>
    <row r="990" spans="2:2">
      <c r="B990" s="4"/>
    </row>
    <row r="991" spans="2:2">
      <c r="B991" s="4"/>
    </row>
    <row r="992" spans="2:2">
      <c r="B992" s="4"/>
    </row>
    <row r="993" spans="2:2">
      <c r="B993" s="4"/>
    </row>
    <row r="994" spans="2:2">
      <c r="B994" s="4"/>
    </row>
    <row r="995" spans="2:2">
      <c r="B995" s="4"/>
    </row>
    <row r="996" spans="2:2">
      <c r="B996" s="4"/>
    </row>
    <row r="997" spans="2:2">
      <c r="B997" s="4"/>
    </row>
    <row r="998" spans="2:2">
      <c r="B998" s="4"/>
    </row>
    <row r="999" spans="2:2">
      <c r="B999" s="4"/>
    </row>
    <row r="1000" spans="2:2">
      <c r="B1000" s="4"/>
    </row>
    <row r="1001" spans="2:2">
      <c r="B1001" s="4"/>
    </row>
    <row r="1002" spans="2:2">
      <c r="B1002" s="4"/>
    </row>
    <row r="1003" spans="2:2">
      <c r="B1003" s="4"/>
    </row>
    <row r="1004" spans="2:2">
      <c r="B1004" s="4"/>
    </row>
    <row r="1005" spans="2:2">
      <c r="B1005" s="4"/>
    </row>
    <row r="1006" spans="2:2">
      <c r="B1006" s="4"/>
    </row>
    <row r="1007" spans="2:2">
      <c r="B1007" s="4"/>
    </row>
    <row r="1008" spans="2:2">
      <c r="B1008" s="4"/>
    </row>
    <row r="1009" spans="2:2">
      <c r="B1009" s="4"/>
    </row>
    <row r="1010" spans="2:2">
      <c r="B1010" s="4"/>
    </row>
    <row r="1011" spans="2:2">
      <c r="B1011" s="4"/>
    </row>
    <row r="1012" spans="2:2">
      <c r="B1012" s="4"/>
    </row>
    <row r="1013" spans="2:2">
      <c r="B1013" s="4"/>
    </row>
    <row r="1014" spans="2:2">
      <c r="B1014" s="4"/>
    </row>
    <row r="1015" spans="2:2">
      <c r="B1015" s="4"/>
    </row>
    <row r="1016" spans="2:2">
      <c r="B1016" s="4"/>
    </row>
    <row r="1017" spans="2:2">
      <c r="B1017" s="4"/>
    </row>
    <row r="1018" spans="2:2">
      <c r="B1018" s="4"/>
    </row>
    <row r="1019" spans="2:2">
      <c r="B1019" s="4"/>
    </row>
    <row r="1020" spans="2:2">
      <c r="B1020" s="4"/>
    </row>
    <row r="1021" spans="2:2">
      <c r="B1021" s="4"/>
    </row>
    <row r="1022" spans="2:2">
      <c r="B1022" s="4"/>
    </row>
    <row r="1023" spans="2:2">
      <c r="B1023" s="4"/>
    </row>
    <row r="1024" spans="2:2">
      <c r="B1024" s="4"/>
    </row>
    <row r="1025" spans="2:2">
      <c r="B1025" s="4"/>
    </row>
    <row r="1026" spans="2:2">
      <c r="B1026" s="4"/>
    </row>
    <row r="1027" spans="2:2">
      <c r="B1027" s="4"/>
    </row>
    <row r="1028" spans="2:2">
      <c r="B1028" s="4"/>
    </row>
    <row r="1029" spans="2:2">
      <c r="B1029" s="4"/>
    </row>
    <row r="1030" spans="2:2">
      <c r="B1030" s="4"/>
    </row>
    <row r="1031" spans="2:2">
      <c r="B1031" s="4"/>
    </row>
    <row r="1032" spans="2:2">
      <c r="B1032" s="4"/>
    </row>
    <row r="1033" spans="2:2">
      <c r="B1033" s="4"/>
    </row>
    <row r="1034" spans="2:2">
      <c r="B1034" s="4"/>
    </row>
    <row r="1035" spans="2:2">
      <c r="B1035" s="4"/>
    </row>
    <row r="1036" spans="2:2">
      <c r="B1036" s="4"/>
    </row>
    <row r="1037" spans="2:2">
      <c r="B1037" s="4"/>
    </row>
    <row r="1038" spans="2:2">
      <c r="B1038" s="4"/>
    </row>
    <row r="1039" spans="2:2">
      <c r="B1039" s="4"/>
    </row>
    <row r="1040" spans="2:2">
      <c r="B1040" s="4"/>
    </row>
    <row r="1041" spans="2:2">
      <c r="B1041" s="4"/>
    </row>
    <row r="1042" spans="2:2">
      <c r="B1042" s="4"/>
    </row>
    <row r="1043" spans="2:2">
      <c r="B1043" s="4"/>
    </row>
    <row r="1044" spans="2:2">
      <c r="B1044" s="4"/>
    </row>
    <row r="1045" spans="2:2">
      <c r="B1045" s="4"/>
    </row>
    <row r="1046" spans="2:2">
      <c r="B1046" s="4"/>
    </row>
    <row r="1047" spans="2:2">
      <c r="B1047" s="4"/>
    </row>
    <row r="1048" spans="2:2">
      <c r="B1048" s="4"/>
    </row>
    <row r="1049" spans="2:2">
      <c r="B1049" s="4"/>
    </row>
    <row r="1050" spans="2:2">
      <c r="B1050" s="4"/>
    </row>
    <row r="1051" spans="2:2">
      <c r="B1051" s="4"/>
    </row>
    <row r="1052" spans="2:2">
      <c r="B1052" s="4"/>
    </row>
    <row r="1053" spans="2:2">
      <c r="B1053" s="4"/>
    </row>
    <row r="1054" spans="2:2">
      <c r="B1054" s="4"/>
    </row>
    <row r="1055" spans="2:2">
      <c r="B1055" s="4"/>
    </row>
    <row r="1056" spans="2:2">
      <c r="B1056" s="4"/>
    </row>
    <row r="1057" spans="2:2">
      <c r="B1057" s="4"/>
    </row>
    <row r="1058" spans="2:2">
      <c r="B1058" s="4"/>
    </row>
    <row r="1059" spans="2:2">
      <c r="B1059" s="4"/>
    </row>
    <row r="1060" spans="2:2">
      <c r="B1060" s="4"/>
    </row>
    <row r="1061" spans="2:2">
      <c r="B1061" s="4"/>
    </row>
    <row r="1062" spans="2:2">
      <c r="B1062" s="4"/>
    </row>
    <row r="1063" spans="2:2">
      <c r="B1063" s="4"/>
    </row>
    <row r="1064" spans="2:2">
      <c r="B1064" s="4"/>
    </row>
    <row r="1065" spans="2:2">
      <c r="B1065" s="4"/>
    </row>
    <row r="1066" spans="2:2">
      <c r="B1066" s="4"/>
    </row>
    <row r="1067" spans="2:2">
      <c r="B1067" s="4"/>
    </row>
    <row r="1068" spans="2:2">
      <c r="B1068" s="4"/>
    </row>
    <row r="1069" spans="2:2">
      <c r="B1069" s="4"/>
    </row>
    <row r="1070" spans="2:2">
      <c r="B1070" s="4"/>
    </row>
    <row r="1071" spans="2:2">
      <c r="B1071" s="4"/>
    </row>
    <row r="1072" spans="2:2">
      <c r="B1072" s="4"/>
    </row>
    <row r="1073" spans="2:2">
      <c r="B1073" s="4"/>
    </row>
    <row r="1074" spans="2:2">
      <c r="B1074" s="4"/>
    </row>
    <row r="1075" spans="2:2">
      <c r="B1075" s="4"/>
    </row>
    <row r="1076" spans="2:2">
      <c r="B1076" s="4"/>
    </row>
    <row r="1077" spans="2:2">
      <c r="B1077" s="4"/>
    </row>
    <row r="1078" spans="2:2">
      <c r="B1078" s="4"/>
    </row>
    <row r="1079" spans="2:2">
      <c r="B1079" s="4"/>
    </row>
    <row r="1080" spans="2:2">
      <c r="B1080" s="4"/>
    </row>
    <row r="1081" spans="2:2">
      <c r="B1081" s="4"/>
    </row>
    <row r="1082" spans="2:2">
      <c r="B1082" s="4"/>
    </row>
    <row r="1083" spans="2:2">
      <c r="B1083" s="4"/>
    </row>
    <row r="1084" spans="2:2">
      <c r="B1084" s="4"/>
    </row>
    <row r="1085" spans="2:2">
      <c r="B1085" s="4"/>
    </row>
    <row r="1086" spans="2:2">
      <c r="B1086" s="4"/>
    </row>
    <row r="1087" spans="2:2">
      <c r="B1087" s="4"/>
    </row>
    <row r="1088" spans="2:2">
      <c r="B1088" s="4"/>
    </row>
    <row r="1089" spans="2:2">
      <c r="B1089" s="4"/>
    </row>
    <row r="1090" spans="2:2">
      <c r="B1090" s="4"/>
    </row>
    <row r="1091" spans="2:2">
      <c r="B1091" s="4"/>
    </row>
    <row r="1092" spans="2:2">
      <c r="B1092" s="4"/>
    </row>
    <row r="1093" spans="2:2">
      <c r="B1093" s="4"/>
    </row>
    <row r="1094" spans="2:2">
      <c r="B1094" s="4"/>
    </row>
    <row r="1095" spans="2:2">
      <c r="B1095" s="4"/>
    </row>
    <row r="1096" spans="2:2">
      <c r="B1096" s="4"/>
    </row>
    <row r="1097" spans="2:2">
      <c r="B1097" s="4"/>
    </row>
    <row r="1098" spans="2:2">
      <c r="B1098" s="4"/>
    </row>
    <row r="1099" spans="2:2">
      <c r="B1099" s="4"/>
    </row>
    <row r="1100" spans="2:2">
      <c r="B1100" s="4"/>
    </row>
    <row r="1101" spans="2:2">
      <c r="B1101" s="4"/>
    </row>
    <row r="1102" spans="2:2">
      <c r="B1102" s="4"/>
    </row>
    <row r="1103" spans="2:2">
      <c r="B1103" s="4"/>
    </row>
    <row r="1104" spans="2:2">
      <c r="B1104" s="4"/>
    </row>
    <row r="1105" spans="2:2">
      <c r="B1105" s="4"/>
    </row>
    <row r="1106" spans="2:2">
      <c r="B1106" s="4"/>
    </row>
    <row r="1107" spans="2:2">
      <c r="B1107" s="4"/>
    </row>
    <row r="1108" spans="2:2">
      <c r="B1108" s="4"/>
    </row>
    <row r="1109" spans="2:2">
      <c r="B1109" s="4"/>
    </row>
    <row r="1110" spans="2:2">
      <c r="B1110" s="4"/>
    </row>
    <row r="1111" spans="2:2">
      <c r="B1111" s="4"/>
    </row>
    <row r="1112" spans="2:2">
      <c r="B1112" s="4"/>
    </row>
    <row r="1113" spans="2:2">
      <c r="B1113" s="4"/>
    </row>
    <row r="1114" spans="2:2">
      <c r="B1114" s="4"/>
    </row>
    <row r="1115" spans="2:2">
      <c r="B1115" s="4"/>
    </row>
    <row r="1116" spans="2:2">
      <c r="B1116" s="4"/>
    </row>
    <row r="1117" spans="2:2">
      <c r="B1117" s="4"/>
    </row>
    <row r="1118" spans="2:2">
      <c r="B1118" s="4"/>
    </row>
    <row r="1119" spans="2:2">
      <c r="B1119" s="4"/>
    </row>
    <row r="1120" spans="2:2">
      <c r="B1120" s="4"/>
    </row>
    <row r="1121" spans="2:2">
      <c r="B1121" s="4"/>
    </row>
    <row r="1122" spans="2:2">
      <c r="B1122" s="4"/>
    </row>
    <row r="1123" spans="2:2">
      <c r="B1123" s="4"/>
    </row>
    <row r="1124" spans="2:2">
      <c r="B1124" s="4"/>
    </row>
    <row r="1125" spans="2:2">
      <c r="B1125" s="4"/>
    </row>
    <row r="1126" spans="2:2">
      <c r="B1126" s="4"/>
    </row>
    <row r="1127" spans="2:2">
      <c r="B1127" s="4"/>
    </row>
    <row r="1128" spans="2:2">
      <c r="B1128" s="4"/>
    </row>
    <row r="1129" spans="2:2">
      <c r="B1129" s="4"/>
    </row>
    <row r="1130" spans="2:2">
      <c r="B1130" s="4"/>
    </row>
    <row r="1131" spans="2:2">
      <c r="B1131" s="4"/>
    </row>
    <row r="1132" spans="2:2">
      <c r="B1132" s="4"/>
    </row>
    <row r="1133" spans="2:2">
      <c r="B1133" s="4"/>
    </row>
    <row r="1134" spans="2:2">
      <c r="B1134" s="4"/>
    </row>
    <row r="1135" spans="2:2">
      <c r="B1135" s="4"/>
    </row>
    <row r="1136" spans="2:2">
      <c r="B1136" s="4"/>
    </row>
    <row r="1137" spans="2:2">
      <c r="B1137" s="4"/>
    </row>
    <row r="1138" spans="2:2">
      <c r="B1138" s="4"/>
    </row>
    <row r="1139" spans="2:2">
      <c r="B1139" s="4"/>
    </row>
    <row r="1140" spans="2:2">
      <c r="B1140" s="4"/>
    </row>
    <row r="1141" spans="2:2">
      <c r="B1141" s="4"/>
    </row>
    <row r="1142" spans="2:2">
      <c r="B1142" s="4"/>
    </row>
    <row r="1143" spans="2:2">
      <c r="B1143" s="4"/>
    </row>
    <row r="1144" spans="2:2">
      <c r="B1144" s="4"/>
    </row>
    <row r="1145" spans="2:2">
      <c r="B1145" s="4"/>
    </row>
    <row r="1146" spans="2:2">
      <c r="B1146" s="4"/>
    </row>
    <row r="1147" spans="2:2">
      <c r="B1147" s="4"/>
    </row>
    <row r="1148" spans="2:2">
      <c r="B1148" s="4"/>
    </row>
    <row r="1149" spans="2:2">
      <c r="B1149" s="4"/>
    </row>
    <row r="1150" spans="2:2">
      <c r="B1150" s="4"/>
    </row>
    <row r="1151" spans="2:2">
      <c r="B1151" s="4"/>
    </row>
    <row r="1152" spans="2:2">
      <c r="B1152" s="4"/>
    </row>
    <row r="1153" spans="2:2">
      <c r="B1153" s="4"/>
    </row>
    <row r="1154" spans="2:2">
      <c r="B1154" s="4"/>
    </row>
    <row r="1155" spans="2:2">
      <c r="B1155" s="4"/>
    </row>
    <row r="1156" spans="2:2">
      <c r="B1156" s="4"/>
    </row>
    <row r="1157" spans="2:2">
      <c r="B1157" s="4"/>
    </row>
    <row r="1158" spans="2:2">
      <c r="B1158" s="4"/>
    </row>
    <row r="1159" spans="2:2">
      <c r="B1159" s="4"/>
    </row>
    <row r="1160" spans="2:2">
      <c r="B1160" s="4"/>
    </row>
    <row r="1161" spans="2:2">
      <c r="B1161" s="4"/>
    </row>
    <row r="1162" spans="2:2">
      <c r="B1162" s="4"/>
    </row>
    <row r="1163" spans="2:2">
      <c r="B1163" s="4"/>
    </row>
    <row r="1164" spans="2:2">
      <c r="B1164" s="4"/>
    </row>
    <row r="1165" spans="2:2">
      <c r="B1165" s="4"/>
    </row>
    <row r="1166" spans="2:2">
      <c r="B1166" s="4"/>
    </row>
    <row r="1167" spans="2:2">
      <c r="B1167" s="4"/>
    </row>
    <row r="1168" spans="2:2">
      <c r="B1168" s="4"/>
    </row>
    <row r="1169" spans="2:2">
      <c r="B1169" s="4"/>
    </row>
    <row r="1170" spans="2:2">
      <c r="B1170" s="4"/>
    </row>
    <row r="1171" spans="2:2">
      <c r="B1171" s="4"/>
    </row>
    <row r="1172" spans="2:2">
      <c r="B1172" s="4"/>
    </row>
    <row r="1173" spans="2:2">
      <c r="B1173" s="4"/>
    </row>
    <row r="1174" spans="2:2">
      <c r="B1174" s="4"/>
    </row>
    <row r="1175" spans="2:2">
      <c r="B1175" s="4"/>
    </row>
    <row r="1176" spans="2:2">
      <c r="B1176" s="4"/>
    </row>
    <row r="1177" spans="2:2">
      <c r="B1177" s="4"/>
    </row>
    <row r="1178" spans="2:2">
      <c r="B1178" s="4"/>
    </row>
    <row r="1179" spans="2:2">
      <c r="B1179" s="4"/>
    </row>
    <row r="1180" spans="2:2">
      <c r="B1180" s="4"/>
    </row>
    <row r="1181" spans="2:2">
      <c r="B1181" s="4"/>
    </row>
    <row r="1182" spans="2:2">
      <c r="B1182" s="4"/>
    </row>
    <row r="1183" spans="2:2">
      <c r="B1183" s="4"/>
    </row>
    <row r="1184" spans="2:2">
      <c r="B1184" s="4"/>
    </row>
    <row r="1185" spans="2:2">
      <c r="B1185" s="4"/>
    </row>
    <row r="1186" spans="2:2">
      <c r="B1186" s="4"/>
    </row>
    <row r="1187" spans="2:2">
      <c r="B1187" s="4"/>
    </row>
    <row r="1188" spans="2:2">
      <c r="B1188" s="4"/>
    </row>
    <row r="1189" spans="2:2">
      <c r="B1189" s="4"/>
    </row>
    <row r="1190" spans="2:2">
      <c r="B1190" s="4"/>
    </row>
    <row r="1191" spans="2:2">
      <c r="B1191" s="4"/>
    </row>
    <row r="1192" spans="2:2">
      <c r="B1192" s="4"/>
    </row>
    <row r="1193" spans="2:2">
      <c r="B1193" s="4"/>
    </row>
    <row r="1194" spans="2:2">
      <c r="B1194" s="4"/>
    </row>
    <row r="1195" spans="2:2">
      <c r="B1195" s="4"/>
    </row>
    <row r="1196" spans="2:2">
      <c r="B1196" s="4"/>
    </row>
    <row r="1197" spans="2:2">
      <c r="B1197" s="4"/>
    </row>
    <row r="1198" spans="2:2">
      <c r="B1198" s="4"/>
    </row>
    <row r="1199" spans="2:2">
      <c r="B1199" s="4"/>
    </row>
    <row r="1200" spans="2:2">
      <c r="B1200" s="4"/>
    </row>
    <row r="1201" spans="2:2">
      <c r="B1201" s="4"/>
    </row>
    <row r="1202" spans="2:2">
      <c r="B1202" s="4"/>
    </row>
    <row r="1203" spans="2:2">
      <c r="B1203" s="4"/>
    </row>
    <row r="1204" spans="2:2">
      <c r="B1204" s="4"/>
    </row>
    <row r="1205" spans="2:2">
      <c r="B1205" s="4"/>
    </row>
    <row r="1206" spans="2:2">
      <c r="B1206" s="4"/>
    </row>
    <row r="1207" spans="2:2">
      <c r="B1207" s="4"/>
    </row>
    <row r="1208" spans="2:2">
      <c r="B1208" s="4"/>
    </row>
    <row r="1209" spans="2:2">
      <c r="B1209" s="4"/>
    </row>
    <row r="1210" spans="2:2">
      <c r="B1210" s="4"/>
    </row>
    <row r="1211" spans="2:2">
      <c r="B1211" s="4"/>
    </row>
    <row r="1212" spans="2:2">
      <c r="B1212" s="4"/>
    </row>
    <row r="1213" spans="2:2">
      <c r="B1213" s="4"/>
    </row>
    <row r="1214" spans="2:2">
      <c r="B1214" s="4"/>
    </row>
    <row r="1215" spans="2:2">
      <c r="B1215" s="4"/>
    </row>
    <row r="1216" spans="2:2">
      <c r="B1216" s="4"/>
    </row>
    <row r="1217" spans="2:2">
      <c r="B1217" s="4"/>
    </row>
    <row r="1218" spans="2:2">
      <c r="B1218" s="4"/>
    </row>
    <row r="1219" spans="2:2">
      <c r="B1219" s="4"/>
    </row>
    <row r="1220" spans="2:2">
      <c r="B1220" s="4"/>
    </row>
    <row r="1221" spans="2:2">
      <c r="B1221" s="4"/>
    </row>
    <row r="1222" spans="2:2">
      <c r="B1222" s="4"/>
    </row>
    <row r="1223" spans="2:2">
      <c r="B1223" s="4"/>
    </row>
    <row r="1224" spans="2:2">
      <c r="B1224" s="4"/>
    </row>
    <row r="1225" spans="2:2">
      <c r="B1225" s="4"/>
    </row>
    <row r="1226" spans="2:2">
      <c r="B1226" s="4"/>
    </row>
    <row r="1227" spans="2:2">
      <c r="B1227" s="4"/>
    </row>
    <row r="1228" spans="2:2">
      <c r="B1228" s="4"/>
    </row>
    <row r="1229" spans="2:2">
      <c r="B1229" s="4"/>
    </row>
    <row r="1230" spans="2:2">
      <c r="B1230" s="4"/>
    </row>
    <row r="1231" spans="2:2">
      <c r="B1231" s="4"/>
    </row>
    <row r="1232" spans="2:2">
      <c r="B1232" s="4"/>
    </row>
    <row r="1233" spans="2:2">
      <c r="B1233" s="4"/>
    </row>
    <row r="1234" spans="2:2">
      <c r="B1234" s="4"/>
    </row>
    <row r="1235" spans="2:2">
      <c r="B1235" s="4"/>
    </row>
    <row r="1236" spans="2:2">
      <c r="B1236" s="4"/>
    </row>
    <row r="1237" spans="2:2">
      <c r="B1237" s="4"/>
    </row>
    <row r="1238" spans="2:2">
      <c r="B1238" s="4"/>
    </row>
    <row r="1239" spans="2:2">
      <c r="B1239" s="4"/>
    </row>
    <row r="1240" spans="2:2">
      <c r="B1240" s="4"/>
    </row>
    <row r="1241" spans="2:2">
      <c r="B1241" s="4"/>
    </row>
    <row r="1242" spans="2:2">
      <c r="B1242" s="4"/>
    </row>
    <row r="1243" spans="2:2">
      <c r="B1243" s="4"/>
    </row>
    <row r="1244" spans="2:2">
      <c r="B1244" s="4"/>
    </row>
    <row r="1245" spans="2:2">
      <c r="B1245" s="4"/>
    </row>
    <row r="1246" spans="2:2">
      <c r="B1246" s="4"/>
    </row>
    <row r="1247" spans="2:2">
      <c r="B1247" s="4"/>
    </row>
    <row r="1248" spans="2:2">
      <c r="B1248" s="4"/>
    </row>
    <row r="1249" spans="2:2">
      <c r="B1249" s="4"/>
    </row>
    <row r="1250" spans="2:2">
      <c r="B1250" s="4"/>
    </row>
    <row r="1251" spans="2:2">
      <c r="B1251" s="4"/>
    </row>
    <row r="1252" spans="2:2">
      <c r="B1252" s="4"/>
    </row>
    <row r="1253" spans="2:2">
      <c r="B1253" s="4"/>
    </row>
    <row r="1254" spans="2:2">
      <c r="B1254" s="4"/>
    </row>
    <row r="1255" spans="2:2">
      <c r="B1255" s="4"/>
    </row>
    <row r="1256" spans="2:2">
      <c r="B1256" s="4"/>
    </row>
    <row r="1257" spans="2:2">
      <c r="B1257" s="4"/>
    </row>
    <row r="1258" spans="2:2">
      <c r="B1258" s="4"/>
    </row>
    <row r="1259" spans="2:2">
      <c r="B1259" s="4"/>
    </row>
    <row r="1260" spans="2:2">
      <c r="B1260" s="4"/>
    </row>
    <row r="1261" spans="2:2">
      <c r="B1261" s="4"/>
    </row>
    <row r="1262" spans="2:2">
      <c r="B1262" s="4"/>
    </row>
    <row r="1263" spans="2:2">
      <c r="B1263" s="4"/>
    </row>
    <row r="1264" spans="2:2">
      <c r="B1264" s="4"/>
    </row>
    <row r="1265" spans="2:2">
      <c r="B1265" s="4"/>
    </row>
    <row r="1266" spans="2:2">
      <c r="B1266" s="4"/>
    </row>
    <row r="1267" spans="2:2">
      <c r="B1267" s="4"/>
    </row>
    <row r="1268" spans="2:2">
      <c r="B1268" s="4"/>
    </row>
    <row r="1269" spans="2:2">
      <c r="B1269" s="4"/>
    </row>
    <row r="1270" spans="2:2">
      <c r="B1270" s="4"/>
    </row>
    <row r="1271" spans="2:2">
      <c r="B1271" s="4"/>
    </row>
    <row r="1272" spans="2:2">
      <c r="B1272" s="4"/>
    </row>
    <row r="1273" spans="2:2">
      <c r="B1273" s="4"/>
    </row>
    <row r="1274" spans="2:2">
      <c r="B1274" s="4"/>
    </row>
    <row r="1275" spans="2:2">
      <c r="B1275" s="4"/>
    </row>
    <row r="1276" spans="2:2">
      <c r="B1276" s="4"/>
    </row>
    <row r="1277" spans="2:2">
      <c r="B1277" s="4"/>
    </row>
    <row r="1278" spans="2:2">
      <c r="B1278" s="4"/>
    </row>
    <row r="1279" spans="2:2">
      <c r="B1279" s="4"/>
    </row>
    <row r="1280" spans="2:2">
      <c r="B1280" s="4"/>
    </row>
    <row r="1281" spans="2:2">
      <c r="B1281" s="4"/>
    </row>
    <row r="1282" spans="2:2">
      <c r="B1282" s="4"/>
    </row>
    <row r="1283" spans="2:2">
      <c r="B1283" s="4"/>
    </row>
    <row r="1284" spans="2:2">
      <c r="B1284" s="4"/>
    </row>
    <row r="1285" spans="2:2">
      <c r="B1285" s="4"/>
    </row>
    <row r="1286" spans="2:2">
      <c r="B1286" s="4"/>
    </row>
    <row r="1287" spans="2:2">
      <c r="B1287" s="4"/>
    </row>
    <row r="1288" spans="2:2">
      <c r="B1288" s="4"/>
    </row>
    <row r="1289" spans="2:2">
      <c r="B1289" s="4"/>
    </row>
    <row r="1290" spans="2:2">
      <c r="B1290" s="4"/>
    </row>
    <row r="1291" spans="2:2">
      <c r="B1291" s="4"/>
    </row>
    <row r="1292" spans="2:2">
      <c r="B1292" s="4"/>
    </row>
    <row r="1293" spans="2:2">
      <c r="B1293" s="4"/>
    </row>
    <row r="1294" spans="2:2">
      <c r="B1294" s="4"/>
    </row>
    <row r="1295" spans="2:2">
      <c r="B1295" s="4"/>
    </row>
    <row r="1296" spans="2:2">
      <c r="B1296" s="4"/>
    </row>
    <row r="1297" spans="2:2">
      <c r="B1297" s="4"/>
    </row>
    <row r="1298" spans="2:2">
      <c r="B1298" s="4"/>
    </row>
    <row r="1299" spans="2:2">
      <c r="B1299" s="4"/>
    </row>
    <row r="1300" spans="2:2">
      <c r="B1300" s="4"/>
    </row>
    <row r="1301" spans="2:2">
      <c r="B1301" s="4"/>
    </row>
    <row r="1302" spans="2:2">
      <c r="B1302" s="4"/>
    </row>
    <row r="1303" spans="2:2">
      <c r="B1303" s="4"/>
    </row>
    <row r="1304" spans="2:2">
      <c r="B1304" s="4"/>
    </row>
    <row r="1305" spans="2:2">
      <c r="B1305" s="4"/>
    </row>
    <row r="1306" spans="2:2">
      <c r="B1306" s="4"/>
    </row>
    <row r="1307" spans="2:2">
      <c r="B1307" s="4"/>
    </row>
    <row r="1308" spans="2:2">
      <c r="B1308" s="4"/>
    </row>
    <row r="1309" spans="2:2">
      <c r="B1309" s="4"/>
    </row>
    <row r="1310" spans="2:2">
      <c r="B1310" s="4"/>
    </row>
    <row r="1311" spans="2:2">
      <c r="B1311" s="4"/>
    </row>
    <row r="1312" spans="2:2">
      <c r="B1312" s="4"/>
    </row>
    <row r="1313" spans="2:2">
      <c r="B1313" s="4"/>
    </row>
    <row r="1314" spans="2:2">
      <c r="B1314" s="4"/>
    </row>
    <row r="1315" spans="2:2">
      <c r="B1315" s="4"/>
    </row>
    <row r="1316" spans="2:2">
      <c r="B1316" s="4"/>
    </row>
    <row r="1317" spans="2:2">
      <c r="B1317" s="4"/>
    </row>
    <row r="1318" spans="2:2">
      <c r="B1318" s="4"/>
    </row>
    <row r="1319" spans="2:2">
      <c r="B1319" s="4"/>
    </row>
    <row r="1320" spans="2:2">
      <c r="B1320" s="4"/>
    </row>
    <row r="1321" spans="2:2">
      <c r="B1321" s="4"/>
    </row>
    <row r="1322" spans="2:2">
      <c r="B1322" s="4"/>
    </row>
    <row r="1323" spans="2:2">
      <c r="B1323" s="4"/>
    </row>
    <row r="1324" spans="2:2">
      <c r="B1324" s="4"/>
    </row>
    <row r="1325" spans="2:2">
      <c r="B1325" s="4"/>
    </row>
    <row r="1326" spans="2:2">
      <c r="B1326" s="4"/>
    </row>
    <row r="1327" spans="2:2">
      <c r="B1327" s="4"/>
    </row>
    <row r="1328" spans="2:2">
      <c r="B1328" s="4"/>
    </row>
    <row r="1329" spans="2:2">
      <c r="B1329" s="4"/>
    </row>
    <row r="1330" spans="2:2">
      <c r="B1330" s="4"/>
    </row>
    <row r="1331" spans="2:2">
      <c r="B1331" s="4"/>
    </row>
    <row r="1332" spans="2:2">
      <c r="B1332" s="4"/>
    </row>
    <row r="1333" spans="2:2">
      <c r="B1333" s="4"/>
    </row>
    <row r="1334" spans="2:2">
      <c r="B1334" s="4"/>
    </row>
    <row r="1335" spans="2:2">
      <c r="B1335" s="4"/>
    </row>
    <row r="1336" spans="2:2">
      <c r="B1336" s="4"/>
    </row>
    <row r="1337" spans="2:2">
      <c r="B1337" s="4"/>
    </row>
    <row r="1338" spans="2:2">
      <c r="B1338" s="4"/>
    </row>
    <row r="1339" spans="2:2">
      <c r="B1339" s="4"/>
    </row>
    <row r="1340" spans="2:2">
      <c r="B1340" s="4"/>
    </row>
    <row r="1341" spans="2:2">
      <c r="B1341" s="4"/>
    </row>
    <row r="1342" spans="2:2">
      <c r="B1342" s="4"/>
    </row>
    <row r="1343" spans="2:2">
      <c r="B1343" s="4"/>
    </row>
    <row r="1344" spans="2:2">
      <c r="B1344" s="4"/>
    </row>
    <row r="1345" spans="2:2">
      <c r="B1345" s="4"/>
    </row>
    <row r="1346" spans="2:2">
      <c r="B1346" s="4"/>
    </row>
    <row r="1347" spans="2:2">
      <c r="B1347" s="4"/>
    </row>
    <row r="1348" spans="2:2">
      <c r="B1348" s="4"/>
    </row>
    <row r="1349" spans="2:2">
      <c r="B1349" s="4"/>
    </row>
    <row r="1350" spans="2:2">
      <c r="B1350" s="4"/>
    </row>
    <row r="1351" spans="2:2">
      <c r="B1351" s="4"/>
    </row>
    <row r="1352" spans="2:2">
      <c r="B1352" s="4"/>
    </row>
    <row r="1353" spans="2:2">
      <c r="B1353" s="4"/>
    </row>
    <row r="1354" spans="2:2">
      <c r="B1354" s="4"/>
    </row>
    <row r="1355" spans="2:2">
      <c r="B1355" s="4"/>
    </row>
    <row r="1356" spans="2:2">
      <c r="B1356" s="4"/>
    </row>
    <row r="1357" spans="2:2">
      <c r="B1357" s="4"/>
    </row>
    <row r="1358" spans="2:2">
      <c r="B1358" s="4"/>
    </row>
    <row r="1359" spans="2:2">
      <c r="B1359" s="4"/>
    </row>
    <row r="1360" spans="2:2">
      <c r="B1360" s="4"/>
    </row>
    <row r="1361" spans="2:2">
      <c r="B1361" s="4"/>
    </row>
    <row r="1362" spans="2:2">
      <c r="B1362" s="4"/>
    </row>
    <row r="1363" spans="2:2">
      <c r="B1363" s="4"/>
    </row>
    <row r="1364" spans="2:2">
      <c r="B1364" s="4"/>
    </row>
    <row r="1365" spans="2:2">
      <c r="B1365" s="4"/>
    </row>
    <row r="1366" spans="2:2">
      <c r="B1366" s="4"/>
    </row>
    <row r="1367" spans="2:2">
      <c r="B1367" s="4"/>
    </row>
    <row r="1368" spans="2:2">
      <c r="B1368" s="4"/>
    </row>
    <row r="1369" spans="2:2">
      <c r="B1369" s="4"/>
    </row>
    <row r="1370" spans="2:2">
      <c r="B1370" s="4"/>
    </row>
    <row r="1371" spans="2:2">
      <c r="B1371" s="4"/>
    </row>
    <row r="1372" spans="2:2">
      <c r="B1372" s="4"/>
    </row>
    <row r="1373" spans="2:2">
      <c r="B1373" s="4"/>
    </row>
    <row r="1374" spans="2:2">
      <c r="B1374" s="4"/>
    </row>
    <row r="1375" spans="2:2">
      <c r="B1375" s="4"/>
    </row>
    <row r="1376" spans="2:2">
      <c r="B1376" s="4"/>
    </row>
    <row r="1377" spans="2:2">
      <c r="B1377" s="4"/>
    </row>
    <row r="1378" spans="2:2">
      <c r="B1378" s="4"/>
    </row>
    <row r="1379" spans="2:2">
      <c r="B1379" s="4"/>
    </row>
    <row r="1380" spans="2:2">
      <c r="B1380" s="4"/>
    </row>
    <row r="1381" spans="2:2">
      <c r="B1381" s="4"/>
    </row>
    <row r="1382" spans="2:2">
      <c r="B1382" s="4"/>
    </row>
    <row r="1383" spans="2:2">
      <c r="B1383" s="4"/>
    </row>
    <row r="1384" spans="2:2">
      <c r="B1384" s="4"/>
    </row>
    <row r="1385" spans="2:2">
      <c r="B1385" s="4"/>
    </row>
    <row r="1386" spans="2:2">
      <c r="B1386" s="4"/>
    </row>
    <row r="1387" spans="2:2">
      <c r="B1387" s="4"/>
    </row>
    <row r="1388" spans="2:2">
      <c r="B1388" s="4"/>
    </row>
    <row r="1389" spans="2:2">
      <c r="B1389" s="4"/>
    </row>
    <row r="1390" spans="2:2">
      <c r="B1390" s="4"/>
    </row>
    <row r="1391" spans="2:2">
      <c r="B1391" s="4"/>
    </row>
    <row r="1392" spans="2:2">
      <c r="B1392" s="4"/>
    </row>
    <row r="1393" spans="2:2">
      <c r="B1393" s="4"/>
    </row>
    <row r="1394" spans="2:2">
      <c r="B1394" s="4"/>
    </row>
    <row r="1395" spans="2:2">
      <c r="B1395" s="4"/>
    </row>
    <row r="1396" spans="2:2">
      <c r="B1396" s="4"/>
    </row>
    <row r="1397" spans="2:2">
      <c r="B1397" s="4"/>
    </row>
    <row r="1398" spans="2:2">
      <c r="B1398" s="4"/>
    </row>
    <row r="1399" spans="2:2">
      <c r="B1399" s="4"/>
    </row>
    <row r="1400" spans="2:2">
      <c r="B1400" s="4"/>
    </row>
    <row r="1401" spans="2:2">
      <c r="B1401" s="4"/>
    </row>
    <row r="1402" spans="2:2">
      <c r="B1402" s="4"/>
    </row>
    <row r="1403" spans="2:2">
      <c r="B1403" s="4"/>
    </row>
    <row r="1404" spans="2:2">
      <c r="B1404" s="4"/>
    </row>
    <row r="1405" spans="2:2">
      <c r="B1405" s="4"/>
    </row>
    <row r="1406" spans="2:2">
      <c r="B1406" s="4"/>
    </row>
    <row r="1407" spans="2:2">
      <c r="B1407" s="4"/>
    </row>
    <row r="1408" spans="2:2">
      <c r="B1408" s="4"/>
    </row>
    <row r="1409" spans="2:2">
      <c r="B1409" s="4"/>
    </row>
    <row r="1410" spans="2:2">
      <c r="B1410" s="4"/>
    </row>
    <row r="1411" spans="2:2">
      <c r="B1411" s="4"/>
    </row>
    <row r="1412" spans="2:2">
      <c r="B1412" s="4"/>
    </row>
    <row r="1413" spans="2:2">
      <c r="B1413" s="4"/>
    </row>
    <row r="1414" spans="2:2">
      <c r="B1414" s="4"/>
    </row>
    <row r="1415" spans="2:2">
      <c r="B1415" s="4"/>
    </row>
    <row r="1416" spans="2:2">
      <c r="B1416" s="4"/>
    </row>
    <row r="1417" spans="2:2">
      <c r="B1417" s="4"/>
    </row>
    <row r="1418" spans="2:2">
      <c r="B1418" s="4"/>
    </row>
    <row r="1419" spans="2:2">
      <c r="B1419" s="4"/>
    </row>
    <row r="1420" spans="2:2">
      <c r="B1420" s="4"/>
    </row>
    <row r="1421" spans="2:2">
      <c r="B1421" s="4"/>
    </row>
    <row r="1422" spans="2:2">
      <c r="B1422" s="4"/>
    </row>
    <row r="1423" spans="2:2">
      <c r="B1423" s="4"/>
    </row>
    <row r="1424" spans="2:2">
      <c r="B1424" s="4"/>
    </row>
    <row r="1425" spans="2:2">
      <c r="B1425" s="4"/>
    </row>
    <row r="1426" spans="2:2">
      <c r="B1426" s="4"/>
    </row>
    <row r="1427" spans="2:2">
      <c r="B1427" s="4"/>
    </row>
    <row r="1428" spans="2:2">
      <c r="B1428" s="4"/>
    </row>
    <row r="1429" spans="2:2">
      <c r="B1429" s="4"/>
    </row>
    <row r="1430" spans="2:2">
      <c r="B1430" s="4"/>
    </row>
    <row r="1431" spans="2:2">
      <c r="B1431" s="4"/>
    </row>
    <row r="1432" spans="2:2">
      <c r="B1432" s="4"/>
    </row>
    <row r="1433" spans="2:2">
      <c r="B1433" s="4"/>
    </row>
    <row r="1434" spans="2:2">
      <c r="B1434" s="4"/>
    </row>
    <row r="1435" spans="2:2">
      <c r="B1435" s="4"/>
    </row>
    <row r="1436" spans="2:2">
      <c r="B1436" s="4"/>
    </row>
    <row r="1437" spans="2:2">
      <c r="B1437" s="4"/>
    </row>
    <row r="1438" spans="2:2">
      <c r="B1438" s="4"/>
    </row>
    <row r="1439" spans="2:2">
      <c r="B1439" s="4"/>
    </row>
    <row r="1440" spans="2:2">
      <c r="B1440" s="4"/>
    </row>
    <row r="1441" spans="2:2">
      <c r="B1441" s="4"/>
    </row>
    <row r="1442" spans="2:2">
      <c r="B1442" s="4"/>
    </row>
    <row r="1443" spans="2:2">
      <c r="B1443" s="4"/>
    </row>
    <row r="1444" spans="2:2">
      <c r="B1444" s="4"/>
    </row>
    <row r="1445" spans="2:2">
      <c r="B1445" s="4"/>
    </row>
    <row r="1446" spans="2:2">
      <c r="B1446" s="4"/>
    </row>
    <row r="1447" spans="2:2">
      <c r="B1447" s="4"/>
    </row>
    <row r="1448" spans="2:2">
      <c r="B1448" s="4"/>
    </row>
    <row r="1449" spans="2:2">
      <c r="B1449" s="4"/>
    </row>
    <row r="1450" spans="2:2">
      <c r="B1450" s="4"/>
    </row>
    <row r="1451" spans="2:2">
      <c r="B1451" s="4"/>
    </row>
    <row r="1452" spans="2:2">
      <c r="B1452" s="4"/>
    </row>
    <row r="1453" spans="2:2">
      <c r="B1453" s="4"/>
    </row>
    <row r="1454" spans="2:2">
      <c r="B1454" s="4"/>
    </row>
    <row r="1455" spans="2:2">
      <c r="B1455" s="4"/>
    </row>
    <row r="1456" spans="2:2">
      <c r="B1456" s="4"/>
    </row>
    <row r="1457" spans="2:2">
      <c r="B1457" s="4"/>
    </row>
    <row r="1458" spans="2:2">
      <c r="B1458" s="4"/>
    </row>
    <row r="1459" spans="2:2">
      <c r="B1459" s="4"/>
    </row>
    <row r="1460" spans="2:2">
      <c r="B1460" s="4"/>
    </row>
    <row r="1461" spans="2:2">
      <c r="B1461" s="4"/>
    </row>
    <row r="1462" spans="2:2">
      <c r="B1462" s="4"/>
    </row>
    <row r="1463" spans="2:2">
      <c r="B1463" s="4"/>
    </row>
    <row r="1464" spans="2:2">
      <c r="B1464" s="4"/>
    </row>
    <row r="1465" spans="2:2">
      <c r="B1465" s="4"/>
    </row>
    <row r="1466" spans="2:2">
      <c r="B1466" s="4"/>
    </row>
    <row r="1467" spans="2:2">
      <c r="B1467" s="4"/>
    </row>
    <row r="1468" spans="2:2">
      <c r="B1468" s="4"/>
    </row>
    <row r="1469" spans="2:2">
      <c r="B1469" s="4"/>
    </row>
    <row r="1470" spans="2:2">
      <c r="B1470" s="4"/>
    </row>
    <row r="1471" spans="2:2">
      <c r="B1471" s="4"/>
    </row>
    <row r="1472" spans="2:2">
      <c r="B1472" s="4"/>
    </row>
    <row r="1473" spans="2:2">
      <c r="B1473" s="4"/>
    </row>
    <row r="1474" spans="2:2">
      <c r="B1474" s="4"/>
    </row>
    <row r="1475" spans="2:2">
      <c r="B1475" s="4"/>
    </row>
    <row r="1476" spans="2:2">
      <c r="B1476" s="4"/>
    </row>
    <row r="1477" spans="2:2">
      <c r="B1477" s="4"/>
    </row>
    <row r="1478" spans="2:2">
      <c r="B1478" s="4"/>
    </row>
    <row r="1479" spans="2:2">
      <c r="B1479" s="4"/>
    </row>
    <row r="1480" spans="2:2">
      <c r="B1480" s="4"/>
    </row>
    <row r="1481" spans="2:2">
      <c r="B1481" s="4"/>
    </row>
    <row r="1482" spans="2:2">
      <c r="B1482" s="4"/>
    </row>
    <row r="1483" spans="2:2">
      <c r="B1483" s="4"/>
    </row>
    <row r="1484" spans="2:2">
      <c r="B1484" s="4"/>
    </row>
    <row r="1485" spans="2:2">
      <c r="B1485" s="4"/>
    </row>
    <row r="1486" spans="2:2">
      <c r="B1486" s="4"/>
    </row>
    <row r="1487" spans="2:2">
      <c r="B1487" s="4"/>
    </row>
    <row r="1488" spans="2:2">
      <c r="B1488" s="4"/>
    </row>
    <row r="1489" spans="2:2">
      <c r="B1489" s="4"/>
    </row>
    <row r="1490" spans="2:2">
      <c r="B1490" s="4"/>
    </row>
    <row r="1491" spans="2:2">
      <c r="B1491" s="4"/>
    </row>
    <row r="1492" spans="2:2">
      <c r="B1492" s="4"/>
    </row>
    <row r="1493" spans="2:2">
      <c r="B1493" s="4"/>
    </row>
    <row r="1494" spans="2:2">
      <c r="B1494" s="4"/>
    </row>
    <row r="1495" spans="2:2">
      <c r="B1495" s="4"/>
    </row>
    <row r="1496" spans="2:2">
      <c r="B1496" s="4"/>
    </row>
    <row r="1497" spans="2:2">
      <c r="B1497" s="4"/>
    </row>
    <row r="1498" spans="2:2">
      <c r="B1498" s="4"/>
    </row>
    <row r="1499" spans="2:2">
      <c r="B1499" s="4"/>
    </row>
    <row r="1500" spans="2:2">
      <c r="B1500" s="4"/>
    </row>
    <row r="1501" spans="2:2">
      <c r="B1501" s="4"/>
    </row>
    <row r="1502" spans="2:2">
      <c r="B1502" s="4"/>
    </row>
    <row r="1503" spans="2:2">
      <c r="B1503" s="4"/>
    </row>
    <row r="1504" spans="2:2">
      <c r="B1504" s="4"/>
    </row>
    <row r="1505" spans="2:2">
      <c r="B1505" s="4"/>
    </row>
    <row r="1506" spans="2:2">
      <c r="B1506" s="4"/>
    </row>
    <row r="1507" spans="2:2">
      <c r="B1507" s="4"/>
    </row>
    <row r="1508" spans="2:2">
      <c r="B1508" s="4"/>
    </row>
    <row r="1509" spans="2:2">
      <c r="B1509" s="4"/>
    </row>
    <row r="1510" spans="2:2">
      <c r="B1510" s="4"/>
    </row>
    <row r="1511" spans="2:2">
      <c r="B1511" s="4"/>
    </row>
    <row r="1512" spans="2:2">
      <c r="B1512" s="4"/>
    </row>
    <row r="1513" spans="2:2">
      <c r="B1513" s="4"/>
    </row>
    <row r="1514" spans="2:2">
      <c r="B1514" s="4"/>
    </row>
    <row r="1515" spans="2:2">
      <c r="B1515" s="4"/>
    </row>
    <row r="1516" spans="2:2">
      <c r="B1516" s="4"/>
    </row>
    <row r="1517" spans="2:2">
      <c r="B1517" s="4"/>
    </row>
    <row r="1518" spans="2:2">
      <c r="B1518" s="4"/>
    </row>
    <row r="1519" spans="2:2">
      <c r="B1519" s="4"/>
    </row>
    <row r="1520" spans="2:2">
      <c r="B1520" s="4"/>
    </row>
    <row r="1521" spans="2:2">
      <c r="B1521" s="4"/>
    </row>
    <row r="1522" spans="2:2">
      <c r="B1522" s="4"/>
    </row>
    <row r="1523" spans="2:2">
      <c r="B1523" s="4"/>
    </row>
    <row r="1524" spans="2:2">
      <c r="B1524" s="4"/>
    </row>
    <row r="1525" spans="2:2">
      <c r="B1525" s="4"/>
    </row>
    <row r="1526" spans="2:2">
      <c r="B1526" s="4"/>
    </row>
    <row r="1527" spans="2:2">
      <c r="B1527" s="4"/>
    </row>
    <row r="1528" spans="2:2">
      <c r="B1528" s="4"/>
    </row>
    <row r="1529" spans="2:2">
      <c r="B1529" s="4"/>
    </row>
    <row r="1530" spans="2:2">
      <c r="B1530" s="4"/>
    </row>
    <row r="1531" spans="2:2">
      <c r="B1531" s="4"/>
    </row>
    <row r="1532" spans="2:2">
      <c r="B1532" s="4"/>
    </row>
    <row r="1533" spans="2:2">
      <c r="B1533" s="4"/>
    </row>
    <row r="1534" spans="2:2">
      <c r="B1534" s="4"/>
    </row>
    <row r="1535" spans="2:2">
      <c r="B1535" s="4"/>
    </row>
    <row r="1536" spans="2:2">
      <c r="B1536" s="4"/>
    </row>
    <row r="1537" spans="2:2">
      <c r="B1537" s="4"/>
    </row>
    <row r="1538" spans="2:2">
      <c r="B1538" s="4"/>
    </row>
    <row r="1539" spans="2:2">
      <c r="B1539" s="4"/>
    </row>
    <row r="1540" spans="2:2">
      <c r="B1540" s="4"/>
    </row>
    <row r="1541" spans="2:2">
      <c r="B1541" s="4"/>
    </row>
    <row r="1542" spans="2:2">
      <c r="B1542" s="4"/>
    </row>
    <row r="1543" spans="2:2">
      <c r="B1543" s="4"/>
    </row>
    <row r="1544" spans="2:2">
      <c r="B1544" s="4"/>
    </row>
    <row r="1545" spans="2:2">
      <c r="B1545" s="4"/>
    </row>
    <row r="1546" spans="2:2">
      <c r="B1546" s="4"/>
    </row>
    <row r="1547" spans="2:2">
      <c r="B1547" s="4"/>
    </row>
    <row r="1548" spans="2:2">
      <c r="B1548" s="4"/>
    </row>
    <row r="1549" spans="2:2">
      <c r="B1549" s="4"/>
    </row>
    <row r="1550" spans="2:2">
      <c r="B1550" s="4"/>
    </row>
    <row r="1551" spans="2:2">
      <c r="B1551" s="4"/>
    </row>
    <row r="1552" spans="2:2">
      <c r="B1552" s="4"/>
    </row>
    <row r="1553" spans="2:2">
      <c r="B1553" s="4"/>
    </row>
    <row r="1554" spans="2:2">
      <c r="B1554" s="4"/>
    </row>
    <row r="1555" spans="2:2">
      <c r="B1555" s="4"/>
    </row>
    <row r="1556" spans="2:2">
      <c r="B1556" s="4"/>
    </row>
    <row r="1557" spans="2:2">
      <c r="B1557" s="4"/>
    </row>
    <row r="1558" spans="2:2">
      <c r="B1558" s="4"/>
    </row>
    <row r="1559" spans="2:2">
      <c r="B1559" s="4"/>
    </row>
    <row r="1560" spans="2:2">
      <c r="B1560" s="4"/>
    </row>
    <row r="1561" spans="2:2">
      <c r="B1561" s="4"/>
    </row>
    <row r="1562" spans="2:2">
      <c r="B1562" s="4"/>
    </row>
    <row r="1563" spans="2:2">
      <c r="B1563" s="4"/>
    </row>
    <row r="1564" spans="2:2">
      <c r="B1564" s="4"/>
    </row>
    <row r="1565" spans="2:2">
      <c r="B1565" s="4"/>
    </row>
    <row r="1566" spans="2:2">
      <c r="B1566" s="4"/>
    </row>
    <row r="1567" spans="2:2">
      <c r="B1567" s="4"/>
    </row>
    <row r="1568" spans="2:2">
      <c r="B1568" s="4"/>
    </row>
    <row r="1569" spans="2:2">
      <c r="B1569" s="4"/>
    </row>
    <row r="1570" spans="2:2">
      <c r="B1570" s="4"/>
    </row>
    <row r="1571" spans="2:2">
      <c r="B1571" s="4"/>
    </row>
    <row r="1572" spans="2:2">
      <c r="B1572" s="4"/>
    </row>
    <row r="1573" spans="2:2">
      <c r="B1573" s="4"/>
    </row>
    <row r="1574" spans="2:2">
      <c r="B1574" s="4"/>
    </row>
    <row r="1575" spans="2:2">
      <c r="B1575" s="4"/>
    </row>
    <row r="1576" spans="2:2">
      <c r="B1576" s="4"/>
    </row>
    <row r="1577" spans="2:2">
      <c r="B1577" s="4"/>
    </row>
    <row r="1578" spans="2:2">
      <c r="B1578" s="4"/>
    </row>
    <row r="1579" spans="2:2">
      <c r="B1579" s="4"/>
    </row>
    <row r="1580" spans="2:2">
      <c r="B1580" s="4"/>
    </row>
    <row r="1581" spans="2:2">
      <c r="B1581" s="4"/>
    </row>
    <row r="1582" spans="2:2">
      <c r="B1582" s="4"/>
    </row>
    <row r="1583" spans="2:2">
      <c r="B1583" s="4"/>
    </row>
    <row r="1584" spans="2:2">
      <c r="B1584" s="4"/>
    </row>
    <row r="1585" spans="2:2">
      <c r="B1585" s="4"/>
    </row>
    <row r="1586" spans="2:2">
      <c r="B1586" s="4"/>
    </row>
    <row r="1587" spans="2:2">
      <c r="B1587" s="4"/>
    </row>
    <row r="1588" spans="2:2">
      <c r="B1588" s="4"/>
    </row>
    <row r="1589" spans="2:2">
      <c r="B1589" s="4"/>
    </row>
    <row r="1590" spans="2:2">
      <c r="B1590" s="4"/>
    </row>
    <row r="1591" spans="2:2">
      <c r="B1591" s="4"/>
    </row>
    <row r="1592" spans="2:2">
      <c r="B1592" s="4"/>
    </row>
    <row r="1593" spans="2:2">
      <c r="B1593" s="4"/>
    </row>
    <row r="1594" spans="2:2">
      <c r="B1594" s="4"/>
    </row>
    <row r="1595" spans="2:2">
      <c r="B1595" s="4"/>
    </row>
    <row r="1596" spans="2:2">
      <c r="B1596" s="4"/>
    </row>
    <row r="1597" spans="2:2">
      <c r="B1597" s="4"/>
    </row>
    <row r="1598" spans="2:2">
      <c r="B1598" s="4"/>
    </row>
    <row r="1599" spans="2:2">
      <c r="B1599" s="4"/>
    </row>
    <row r="1600" spans="2:2">
      <c r="B1600" s="4"/>
    </row>
    <row r="1601" spans="2:2">
      <c r="B1601" s="4"/>
    </row>
    <row r="1602" spans="2:2">
      <c r="B1602" s="4"/>
    </row>
    <row r="1603" spans="2:2">
      <c r="B1603" s="4"/>
    </row>
    <row r="1604" spans="2:2">
      <c r="B1604" s="4"/>
    </row>
    <row r="1605" spans="2:2">
      <c r="B1605" s="4"/>
    </row>
    <row r="1606" spans="2:2">
      <c r="B1606" s="4"/>
    </row>
    <row r="1607" spans="2:2">
      <c r="B1607" s="4"/>
    </row>
    <row r="1608" spans="2:2">
      <c r="B1608" s="4"/>
    </row>
    <row r="1609" spans="2:2">
      <c r="B1609" s="4"/>
    </row>
    <row r="1610" spans="2:2">
      <c r="B1610" s="4"/>
    </row>
    <row r="1611" spans="2:2">
      <c r="B1611" s="4"/>
    </row>
    <row r="1612" spans="2:2">
      <c r="B1612" s="4"/>
    </row>
    <row r="1613" spans="2:2">
      <c r="B1613" s="4"/>
    </row>
    <row r="1614" spans="2:2">
      <c r="B1614" s="4"/>
    </row>
    <row r="1615" spans="2:2">
      <c r="B1615" s="4"/>
    </row>
    <row r="1616" spans="2:2">
      <c r="B1616" s="4"/>
    </row>
    <row r="1617" spans="2:2">
      <c r="B1617" s="4"/>
    </row>
    <row r="1618" spans="2:2">
      <c r="B1618" s="4"/>
    </row>
    <row r="1619" spans="2:2">
      <c r="B1619" s="4"/>
    </row>
    <row r="1620" spans="2:2">
      <c r="B1620" s="4"/>
    </row>
    <row r="1621" spans="2:2">
      <c r="B1621" s="4"/>
    </row>
    <row r="1622" spans="2:2">
      <c r="B1622" s="4"/>
    </row>
    <row r="1623" spans="2:2">
      <c r="B1623" s="4"/>
    </row>
    <row r="1624" spans="2:2">
      <c r="B1624" s="4"/>
    </row>
    <row r="1625" spans="2:2">
      <c r="B1625" s="4"/>
    </row>
    <row r="1626" spans="2:2">
      <c r="B1626" s="4"/>
    </row>
    <row r="1627" spans="2:2">
      <c r="B1627" s="4"/>
    </row>
    <row r="1628" spans="2:2">
      <c r="B1628" s="4"/>
    </row>
    <row r="1629" spans="2:2">
      <c r="B1629" s="4"/>
    </row>
    <row r="1630" spans="2:2">
      <c r="B1630" s="4"/>
    </row>
    <row r="1631" spans="2:2">
      <c r="B1631" s="4"/>
    </row>
    <row r="1632" spans="2:2">
      <c r="B1632" s="4"/>
    </row>
    <row r="1633" spans="2:2">
      <c r="B1633" s="4"/>
    </row>
    <row r="1634" spans="2:2">
      <c r="B1634" s="4"/>
    </row>
    <row r="1635" spans="2:2">
      <c r="B1635" s="4"/>
    </row>
    <row r="1636" spans="2:2">
      <c r="B1636" s="4"/>
    </row>
    <row r="1637" spans="2:2">
      <c r="B1637" s="4"/>
    </row>
    <row r="1638" spans="2:2">
      <c r="B1638" s="4"/>
    </row>
    <row r="1639" spans="2:2">
      <c r="B1639" s="4"/>
    </row>
    <row r="1640" spans="2:2">
      <c r="B1640" s="4"/>
    </row>
    <row r="1641" spans="2:2">
      <c r="B1641" s="4"/>
    </row>
    <row r="1642" spans="2:2">
      <c r="B1642" s="4"/>
    </row>
    <row r="1643" spans="2:2">
      <c r="B1643" s="4"/>
    </row>
    <row r="1644" spans="2:2">
      <c r="B1644" s="4"/>
    </row>
    <row r="1645" spans="2:2">
      <c r="B1645" s="4"/>
    </row>
    <row r="1646" spans="2:2">
      <c r="B1646" s="4"/>
    </row>
    <row r="1647" spans="2:2">
      <c r="B1647" s="4"/>
    </row>
    <row r="1648" spans="2:2">
      <c r="B1648" s="4"/>
    </row>
    <row r="1649" spans="2:2">
      <c r="B1649" s="4"/>
    </row>
    <row r="1650" spans="2:2">
      <c r="B1650" s="4"/>
    </row>
    <row r="1651" spans="2:2">
      <c r="B1651" s="4"/>
    </row>
    <row r="1652" spans="2:2">
      <c r="B1652" s="4"/>
    </row>
    <row r="1653" spans="2:2">
      <c r="B1653" s="4"/>
    </row>
    <row r="1654" spans="2:2">
      <c r="B1654" s="4"/>
    </row>
    <row r="1655" spans="2:2">
      <c r="B1655" s="4"/>
    </row>
    <row r="1656" spans="2:2">
      <c r="B1656" s="4"/>
    </row>
    <row r="1657" spans="2:2">
      <c r="B1657" s="4"/>
    </row>
    <row r="1658" spans="2:2">
      <c r="B1658" s="4"/>
    </row>
    <row r="1659" spans="2:2">
      <c r="B1659" s="4"/>
    </row>
    <row r="1660" spans="2:2">
      <c r="B1660" s="4"/>
    </row>
    <row r="1661" spans="2:2">
      <c r="B1661" s="4"/>
    </row>
    <row r="1662" spans="2:2">
      <c r="B1662" s="4"/>
    </row>
    <row r="1663" spans="2:2">
      <c r="B1663" s="4"/>
    </row>
    <row r="1664" spans="2:2">
      <c r="B1664" s="4"/>
    </row>
    <row r="1665" spans="2:2">
      <c r="B1665" s="4"/>
    </row>
    <row r="1666" spans="2:2">
      <c r="B1666" s="4"/>
    </row>
    <row r="1667" spans="2:2">
      <c r="B1667" s="4"/>
    </row>
    <row r="1668" spans="2:2">
      <c r="B1668" s="4"/>
    </row>
    <row r="1669" spans="2:2">
      <c r="B1669" s="4"/>
    </row>
    <row r="1670" spans="2:2">
      <c r="B1670" s="4"/>
    </row>
    <row r="1671" spans="2:2">
      <c r="B1671" s="4"/>
    </row>
    <row r="1672" spans="2:2">
      <c r="B1672" s="4"/>
    </row>
    <row r="1673" spans="2:2">
      <c r="B1673" s="4"/>
    </row>
    <row r="1674" spans="2:2">
      <c r="B1674" s="4"/>
    </row>
    <row r="1675" spans="2:2">
      <c r="B1675" s="4"/>
    </row>
    <row r="1676" spans="2:2">
      <c r="B1676" s="4"/>
    </row>
    <row r="1677" spans="2:2">
      <c r="B1677" s="4"/>
    </row>
    <row r="1678" spans="2:2">
      <c r="B1678" s="4"/>
    </row>
    <row r="1679" spans="2:2">
      <c r="B1679" s="4"/>
    </row>
    <row r="1680" spans="2:2">
      <c r="B1680" s="4"/>
    </row>
    <row r="1681" spans="2:2">
      <c r="B1681" s="4"/>
    </row>
    <row r="1682" spans="2:2">
      <c r="B1682" s="4"/>
    </row>
    <row r="1683" spans="2:2">
      <c r="B1683" s="4"/>
    </row>
    <row r="1684" spans="2:2">
      <c r="B1684" s="4"/>
    </row>
    <row r="1685" spans="2:2">
      <c r="B1685" s="4"/>
    </row>
    <row r="1686" spans="2:2">
      <c r="B1686" s="4"/>
    </row>
    <row r="1687" spans="2:2">
      <c r="B1687" s="4"/>
    </row>
    <row r="1688" spans="2:2">
      <c r="B1688" s="4"/>
    </row>
    <row r="1689" spans="2:2">
      <c r="B1689" s="4"/>
    </row>
    <row r="1690" spans="2:2">
      <c r="B1690" s="4"/>
    </row>
    <row r="1691" spans="2:2">
      <c r="B1691" s="4"/>
    </row>
    <row r="1692" spans="2:2">
      <c r="B1692" s="4"/>
    </row>
    <row r="1693" spans="2:2">
      <c r="B1693" s="4"/>
    </row>
    <row r="1694" spans="2:2">
      <c r="B1694" s="4"/>
    </row>
    <row r="1695" spans="2:2">
      <c r="B1695" s="4"/>
    </row>
    <row r="1696" spans="2:2">
      <c r="B1696" s="4"/>
    </row>
    <row r="1697" spans="2:2">
      <c r="B1697" s="4"/>
    </row>
    <row r="1698" spans="2:2">
      <c r="B1698" s="4"/>
    </row>
    <row r="1699" spans="2:2">
      <c r="B1699" s="4"/>
    </row>
    <row r="1700" spans="2:2">
      <c r="B1700" s="4"/>
    </row>
    <row r="1701" spans="2:2">
      <c r="B1701" s="4"/>
    </row>
    <row r="1702" spans="2:2">
      <c r="B1702" s="4"/>
    </row>
    <row r="1703" spans="2:2">
      <c r="B1703" s="4"/>
    </row>
    <row r="1704" spans="2:2">
      <c r="B1704" s="4"/>
    </row>
    <row r="1705" spans="2:2">
      <c r="B1705" s="4"/>
    </row>
    <row r="1706" spans="2:2">
      <c r="B1706" s="4"/>
    </row>
    <row r="1707" spans="2:2">
      <c r="B1707" s="4"/>
    </row>
    <row r="1708" spans="2:2">
      <c r="B1708" s="4"/>
    </row>
    <row r="1709" spans="2:2">
      <c r="B1709" s="4"/>
    </row>
    <row r="1710" spans="2:2">
      <c r="B1710" s="4"/>
    </row>
    <row r="1711" spans="2:2">
      <c r="B1711" s="4"/>
    </row>
    <row r="1712" spans="2:2">
      <c r="B1712" s="4"/>
    </row>
    <row r="1713" spans="2:2">
      <c r="B1713" s="4"/>
    </row>
    <row r="1714" spans="2:2">
      <c r="B1714" s="4"/>
    </row>
    <row r="1715" spans="2:2">
      <c r="B1715" s="4"/>
    </row>
    <row r="1716" spans="2:2">
      <c r="B1716" s="4"/>
    </row>
    <row r="1717" spans="2:2">
      <c r="B1717" s="4"/>
    </row>
    <row r="1718" spans="2:2">
      <c r="B1718" s="4"/>
    </row>
    <row r="1719" spans="2:2">
      <c r="B1719" s="4"/>
    </row>
    <row r="1720" spans="2:2">
      <c r="B1720" s="4"/>
    </row>
    <row r="1721" spans="2:2">
      <c r="B1721" s="4"/>
    </row>
    <row r="1722" spans="2:2">
      <c r="B1722" s="4"/>
    </row>
    <row r="1723" spans="2:2">
      <c r="B1723" s="4"/>
    </row>
    <row r="1724" spans="2:2">
      <c r="B1724" s="4"/>
    </row>
    <row r="1725" spans="2:2">
      <c r="B1725" s="4"/>
    </row>
    <row r="1726" spans="2:2">
      <c r="B1726" s="4"/>
    </row>
    <row r="1727" spans="2:2">
      <c r="B1727" s="4"/>
    </row>
    <row r="1728" spans="2:2">
      <c r="B1728" s="4"/>
    </row>
    <row r="1729" spans="2:2">
      <c r="B1729" s="4"/>
    </row>
    <row r="1730" spans="2:2">
      <c r="B1730" s="4"/>
    </row>
    <row r="1731" spans="2:2">
      <c r="B1731" s="4"/>
    </row>
    <row r="1732" spans="2:2">
      <c r="B1732" s="4"/>
    </row>
    <row r="1733" spans="2:2">
      <c r="B1733" s="4"/>
    </row>
    <row r="1734" spans="2:2">
      <c r="B1734" s="4"/>
    </row>
    <row r="1735" spans="2:2">
      <c r="B1735" s="4"/>
    </row>
    <row r="1736" spans="2:2">
      <c r="B1736" s="4"/>
    </row>
    <row r="1737" spans="2:2">
      <c r="B1737" s="4"/>
    </row>
    <row r="1738" spans="2:2">
      <c r="B1738" s="4"/>
    </row>
    <row r="1739" spans="2:2">
      <c r="B1739" s="4"/>
    </row>
    <row r="1740" spans="2:2">
      <c r="B1740" s="4"/>
    </row>
    <row r="1741" spans="2:2">
      <c r="B1741" s="4"/>
    </row>
    <row r="1742" spans="2:2">
      <c r="B1742" s="4"/>
    </row>
    <row r="1743" spans="2:2">
      <c r="B1743" s="4"/>
    </row>
    <row r="1744" spans="2:2">
      <c r="B1744" s="4"/>
    </row>
    <row r="1745" spans="2:2">
      <c r="B1745" s="4"/>
    </row>
    <row r="1746" spans="2:2">
      <c r="B1746" s="4"/>
    </row>
    <row r="1747" spans="2:2">
      <c r="B1747" s="4"/>
    </row>
    <row r="1748" spans="2:2">
      <c r="B1748" s="4"/>
    </row>
    <row r="1749" spans="2:2">
      <c r="B1749" s="4"/>
    </row>
    <row r="1750" spans="2:2">
      <c r="B1750" s="4"/>
    </row>
    <row r="1751" spans="2:2">
      <c r="B1751" s="4"/>
    </row>
    <row r="1752" spans="2:2">
      <c r="B1752" s="4"/>
    </row>
    <row r="1753" spans="2:2">
      <c r="B1753" s="4"/>
    </row>
    <row r="1754" spans="2:2">
      <c r="B1754" s="4"/>
    </row>
    <row r="1755" spans="2:2">
      <c r="B1755" s="4"/>
    </row>
    <row r="1756" spans="2:2">
      <c r="B1756" s="4"/>
    </row>
    <row r="1757" spans="2:2">
      <c r="B1757" s="4"/>
    </row>
    <row r="1758" spans="2:2">
      <c r="B1758" s="4"/>
    </row>
    <row r="1759" spans="2:2">
      <c r="B1759" s="4"/>
    </row>
    <row r="1760" spans="2:2">
      <c r="B1760" s="4"/>
    </row>
    <row r="1761" spans="2:2">
      <c r="B1761" s="4"/>
    </row>
    <row r="1762" spans="2:2">
      <c r="B1762" s="4"/>
    </row>
    <row r="1763" spans="2:2">
      <c r="B1763" s="4"/>
    </row>
    <row r="1764" spans="2:2">
      <c r="B1764" s="4"/>
    </row>
    <row r="1765" spans="2:2">
      <c r="B1765" s="4"/>
    </row>
    <row r="1766" spans="2:2">
      <c r="B1766" s="4"/>
    </row>
    <row r="1767" spans="2:2">
      <c r="B1767" s="4"/>
    </row>
    <row r="1768" spans="2:2">
      <c r="B1768" s="4"/>
    </row>
    <row r="1769" spans="2:2">
      <c r="B1769" s="4"/>
    </row>
    <row r="1770" spans="2:2">
      <c r="B1770" s="4"/>
    </row>
    <row r="1771" spans="2:2">
      <c r="B1771" s="4"/>
    </row>
    <row r="1772" spans="2:2">
      <c r="B1772" s="4"/>
    </row>
    <row r="1773" spans="2:2">
      <c r="B1773" s="4"/>
    </row>
    <row r="1774" spans="2:2">
      <c r="B1774" s="4"/>
    </row>
    <row r="1775" spans="2:2">
      <c r="B1775" s="4"/>
    </row>
    <row r="1776" spans="2:2">
      <c r="B1776" s="4"/>
    </row>
    <row r="1777" spans="2:2">
      <c r="B1777" s="4"/>
    </row>
    <row r="1778" spans="2:2">
      <c r="B1778" s="4"/>
    </row>
    <row r="1779" spans="2:2">
      <c r="B1779" s="4"/>
    </row>
    <row r="1780" spans="2:2">
      <c r="B1780" s="4"/>
    </row>
    <row r="1781" spans="2:2">
      <c r="B1781" s="4"/>
    </row>
    <row r="1782" spans="2:2">
      <c r="B1782" s="4"/>
    </row>
    <row r="1783" spans="2:2">
      <c r="B1783" s="4"/>
    </row>
    <row r="1784" spans="2:2">
      <c r="B1784" s="4"/>
    </row>
    <row r="1785" spans="2:2">
      <c r="B1785" s="4"/>
    </row>
    <row r="1786" spans="2:2">
      <c r="B1786" s="4"/>
    </row>
    <row r="1787" spans="2:2">
      <c r="B1787" s="4"/>
    </row>
    <row r="1788" spans="2:2">
      <c r="B1788" s="4"/>
    </row>
    <row r="1789" spans="2:2">
      <c r="B1789" s="4"/>
    </row>
    <row r="1790" spans="2:2">
      <c r="B1790" s="4"/>
    </row>
    <row r="1791" spans="2:2">
      <c r="B1791" s="4"/>
    </row>
    <row r="1792" spans="2:2">
      <c r="B1792" s="4"/>
    </row>
    <row r="1793" spans="2:2">
      <c r="B1793" s="4"/>
    </row>
    <row r="1794" spans="2:2">
      <c r="B1794" s="4"/>
    </row>
    <row r="1795" spans="2:2">
      <c r="B1795" s="4"/>
    </row>
    <row r="1796" spans="2:2">
      <c r="B1796" s="4"/>
    </row>
    <row r="1797" spans="2:2">
      <c r="B1797" s="4"/>
    </row>
    <row r="1798" spans="2:2">
      <c r="B1798" s="4"/>
    </row>
    <row r="1799" spans="2:2">
      <c r="B1799" s="4"/>
    </row>
    <row r="1800" spans="2:2">
      <c r="B1800" s="4"/>
    </row>
    <row r="1801" spans="2:2">
      <c r="B1801" s="4"/>
    </row>
    <row r="1802" spans="2:2">
      <c r="B1802" s="4"/>
    </row>
    <row r="1803" spans="2:2">
      <c r="B1803" s="4"/>
    </row>
    <row r="1804" spans="2:2">
      <c r="B1804" s="4"/>
    </row>
    <row r="1805" spans="2:2">
      <c r="B1805" s="4"/>
    </row>
    <row r="1806" spans="2:2">
      <c r="B1806" s="4"/>
    </row>
    <row r="1807" spans="2:2">
      <c r="B1807" s="4"/>
    </row>
    <row r="1808" spans="2:2">
      <c r="B1808" s="4"/>
    </row>
    <row r="1809" spans="2:2">
      <c r="B1809" s="4"/>
    </row>
    <row r="1810" spans="2:2">
      <c r="B1810" s="4"/>
    </row>
    <row r="1811" spans="2:2">
      <c r="B1811" s="4"/>
    </row>
    <row r="1812" spans="2:2">
      <c r="B1812" s="4"/>
    </row>
    <row r="1813" spans="2:2">
      <c r="B1813" s="4"/>
    </row>
    <row r="1814" spans="2:2">
      <c r="B1814" s="4"/>
    </row>
    <row r="1815" spans="2:2">
      <c r="B1815" s="4"/>
    </row>
    <row r="1816" spans="2:2">
      <c r="B1816" s="4"/>
    </row>
    <row r="1817" spans="2:2">
      <c r="B1817" s="4"/>
    </row>
    <row r="1818" spans="2:2">
      <c r="B1818" s="4"/>
    </row>
    <row r="1819" spans="2:2">
      <c r="B1819" s="4"/>
    </row>
    <row r="1820" spans="2:2">
      <c r="B1820" s="4"/>
    </row>
    <row r="1821" spans="2:2">
      <c r="B1821" s="4"/>
    </row>
    <row r="1822" spans="2:2">
      <c r="B1822" s="4"/>
    </row>
    <row r="1823" spans="2:2">
      <c r="B1823" s="4"/>
    </row>
    <row r="1824" spans="2:2">
      <c r="B1824" s="4"/>
    </row>
    <row r="1825" spans="2:2">
      <c r="B1825" s="4"/>
    </row>
    <row r="1826" spans="2:2">
      <c r="B1826" s="4"/>
    </row>
    <row r="1827" spans="2:2">
      <c r="B1827" s="4"/>
    </row>
    <row r="1828" spans="2:2">
      <c r="B1828" s="4"/>
    </row>
    <row r="1829" spans="2:2">
      <c r="B1829" s="4"/>
    </row>
    <row r="1830" spans="2:2">
      <c r="B1830" s="4"/>
    </row>
    <row r="1831" spans="2:2">
      <c r="B1831" s="4"/>
    </row>
    <row r="1832" spans="2:2">
      <c r="B1832" s="4"/>
    </row>
    <row r="1833" spans="2:2">
      <c r="B1833" s="4"/>
    </row>
    <row r="1834" spans="2:2">
      <c r="B1834" s="4"/>
    </row>
    <row r="1835" spans="2:2">
      <c r="B1835" s="4"/>
    </row>
    <row r="1836" spans="2:2">
      <c r="B1836" s="4"/>
    </row>
    <row r="1837" spans="2:2">
      <c r="B1837" s="4"/>
    </row>
    <row r="1838" spans="2:2">
      <c r="B1838" s="4"/>
    </row>
    <row r="1839" spans="2:2">
      <c r="B1839" s="4"/>
    </row>
    <row r="1840" spans="2:2">
      <c r="B1840" s="4"/>
    </row>
    <row r="1841" spans="2:2">
      <c r="B1841" s="4"/>
    </row>
    <row r="1842" spans="2:2">
      <c r="B1842" s="4"/>
    </row>
    <row r="1843" spans="2:2">
      <c r="B1843" s="4"/>
    </row>
    <row r="1844" spans="2:2">
      <c r="B1844" s="4"/>
    </row>
    <row r="1845" spans="2:2">
      <c r="B1845" s="4"/>
    </row>
    <row r="1846" spans="2:2">
      <c r="B1846" s="4"/>
    </row>
    <row r="1847" spans="2:2">
      <c r="B1847" s="4"/>
    </row>
    <row r="1848" spans="2:2">
      <c r="B1848" s="4"/>
    </row>
    <row r="1849" spans="2:2">
      <c r="B1849" s="4"/>
    </row>
    <row r="1850" spans="2:2">
      <c r="B1850" s="4"/>
    </row>
    <row r="1851" spans="2:2">
      <c r="B1851" s="4"/>
    </row>
    <row r="1852" spans="2:2">
      <c r="B1852" s="4"/>
    </row>
    <row r="1853" spans="2:2">
      <c r="B1853" s="4"/>
    </row>
    <row r="1854" spans="2:2">
      <c r="B1854" s="4"/>
    </row>
    <row r="1855" spans="2:2">
      <c r="B1855" s="4"/>
    </row>
    <row r="1856" spans="2:2">
      <c r="B1856" s="4"/>
    </row>
    <row r="1857" spans="2:2">
      <c r="B1857" s="4"/>
    </row>
    <row r="1858" spans="2:2">
      <c r="B1858" s="4"/>
    </row>
    <row r="1859" spans="2:2">
      <c r="B1859" s="4"/>
    </row>
    <row r="1860" spans="2:2">
      <c r="B1860" s="4"/>
    </row>
    <row r="1861" spans="2:2">
      <c r="B1861" s="4"/>
    </row>
    <row r="1862" spans="2:2">
      <c r="B1862" s="4"/>
    </row>
    <row r="1863" spans="2:2">
      <c r="B1863" s="4"/>
    </row>
    <row r="1864" spans="2:2">
      <c r="B1864" s="4"/>
    </row>
    <row r="1865" spans="2:2">
      <c r="B1865" s="4"/>
    </row>
    <row r="1866" spans="2:2">
      <c r="B1866" s="4"/>
    </row>
    <row r="1867" spans="2:2">
      <c r="B1867" s="4"/>
    </row>
    <row r="1868" spans="2:2">
      <c r="B1868" s="4"/>
    </row>
    <row r="1869" spans="2:2">
      <c r="B1869" s="4"/>
    </row>
    <row r="1870" spans="2:2">
      <c r="B1870" s="4"/>
    </row>
    <row r="1871" spans="2:2">
      <c r="B1871" s="4"/>
    </row>
    <row r="1872" spans="2:2">
      <c r="B1872" s="4"/>
    </row>
    <row r="1873" spans="2:2">
      <c r="B1873" s="4"/>
    </row>
    <row r="1874" spans="2:2">
      <c r="B1874" s="4"/>
    </row>
    <row r="1875" spans="2:2">
      <c r="B1875" s="4"/>
    </row>
    <row r="1876" spans="2:2">
      <c r="B1876" s="4"/>
    </row>
    <row r="1877" spans="2:2">
      <c r="B1877" s="4"/>
    </row>
    <row r="1878" spans="2:2">
      <c r="B1878" s="4"/>
    </row>
    <row r="1879" spans="2:2">
      <c r="B1879" s="4"/>
    </row>
    <row r="1880" spans="2:2">
      <c r="B1880" s="4"/>
    </row>
    <row r="1881" spans="2:2">
      <c r="B1881" s="4"/>
    </row>
    <row r="1882" spans="2:2">
      <c r="B1882" s="4"/>
    </row>
    <row r="1883" spans="2:2">
      <c r="B1883" s="4"/>
    </row>
    <row r="1884" spans="2:2">
      <c r="B1884" s="4"/>
    </row>
    <row r="1885" spans="2:2">
      <c r="B1885" s="4"/>
    </row>
    <row r="1886" spans="2:2">
      <c r="B1886" s="4"/>
    </row>
    <row r="1887" spans="2:2">
      <c r="B1887" s="4"/>
    </row>
    <row r="1888" spans="2:2">
      <c r="B1888" s="4"/>
    </row>
    <row r="1889" spans="2:2">
      <c r="B1889" s="4"/>
    </row>
    <row r="1890" spans="2:2">
      <c r="B1890" s="4"/>
    </row>
    <row r="1891" spans="2:2">
      <c r="B1891" s="4"/>
    </row>
    <row r="1892" spans="2:2">
      <c r="B1892" s="4"/>
    </row>
    <row r="1893" spans="2:2">
      <c r="B1893" s="4"/>
    </row>
    <row r="1894" spans="2:2">
      <c r="B1894" s="4"/>
    </row>
    <row r="1895" spans="2:2">
      <c r="B1895" s="4"/>
    </row>
    <row r="1896" spans="2:2">
      <c r="B1896" s="4"/>
    </row>
    <row r="1897" spans="2:2">
      <c r="B1897" s="4"/>
    </row>
    <row r="1898" spans="2:2">
      <c r="B1898" s="4"/>
    </row>
    <row r="1899" spans="2:2">
      <c r="B1899" s="4"/>
    </row>
    <row r="1900" spans="2:2">
      <c r="B1900" s="4"/>
    </row>
    <row r="1901" spans="2:2">
      <c r="B1901" s="4"/>
    </row>
    <row r="1902" spans="2:2">
      <c r="B1902" s="4"/>
    </row>
    <row r="1903" spans="2:2">
      <c r="B1903" s="4"/>
    </row>
    <row r="1904" spans="2:2">
      <c r="B1904" s="4"/>
    </row>
    <row r="1905" spans="2:2">
      <c r="B1905" s="4"/>
    </row>
    <row r="1906" spans="2:2">
      <c r="B1906" s="4"/>
    </row>
    <row r="1907" spans="2:2">
      <c r="B1907" s="4"/>
    </row>
    <row r="1908" spans="2:2">
      <c r="B1908" s="4"/>
    </row>
    <row r="1909" spans="2:2">
      <c r="B1909" s="4"/>
    </row>
    <row r="1910" spans="2:2">
      <c r="B1910" s="4"/>
    </row>
    <row r="1911" spans="2:2">
      <c r="B1911" s="4"/>
    </row>
    <row r="1912" spans="2:2">
      <c r="B1912" s="4"/>
    </row>
    <row r="1913" spans="2:2">
      <c r="B1913" s="4"/>
    </row>
    <row r="1914" spans="2:2">
      <c r="B1914" s="4"/>
    </row>
    <row r="1915" spans="2:2">
      <c r="B1915" s="4"/>
    </row>
    <row r="1916" spans="2:2">
      <c r="B1916" s="4"/>
    </row>
    <row r="1917" spans="2:2">
      <c r="B1917" s="4"/>
    </row>
    <row r="1918" spans="2:2">
      <c r="B1918" s="4"/>
    </row>
    <row r="1919" spans="2:2">
      <c r="B1919" s="4"/>
    </row>
    <row r="1920" spans="2:2">
      <c r="B1920" s="4"/>
    </row>
    <row r="1921" spans="2:2">
      <c r="B1921" s="4"/>
    </row>
    <row r="1922" spans="2:2">
      <c r="B1922" s="4"/>
    </row>
    <row r="1923" spans="2:2">
      <c r="B1923" s="4"/>
    </row>
    <row r="1924" spans="2:2">
      <c r="B1924" s="4"/>
    </row>
    <row r="1925" spans="2:2">
      <c r="B1925" s="4"/>
    </row>
    <row r="1926" spans="2:2">
      <c r="B1926" s="4"/>
    </row>
    <row r="1927" spans="2:2">
      <c r="B1927" s="4"/>
    </row>
    <row r="1928" spans="2:2">
      <c r="B1928" s="4"/>
    </row>
    <row r="1929" spans="2:2">
      <c r="B1929" s="4"/>
    </row>
    <row r="1930" spans="2:2">
      <c r="B1930" s="4"/>
    </row>
    <row r="1931" spans="2:2">
      <c r="B1931" s="4"/>
    </row>
    <row r="1932" spans="2:2">
      <c r="B1932" s="4"/>
    </row>
    <row r="1933" spans="2:2">
      <c r="B1933" s="4"/>
    </row>
    <row r="1934" spans="2:2">
      <c r="B1934" s="4"/>
    </row>
    <row r="1935" spans="2:2">
      <c r="B1935" s="4"/>
    </row>
    <row r="1936" spans="2:2">
      <c r="B1936" s="4"/>
    </row>
    <row r="1937" spans="2:2">
      <c r="B1937" s="4"/>
    </row>
    <row r="1938" spans="2:2">
      <c r="B1938" s="4"/>
    </row>
    <row r="1939" spans="2:2">
      <c r="B1939" s="4"/>
    </row>
    <row r="1940" spans="2:2">
      <c r="B1940" s="4"/>
    </row>
    <row r="1941" spans="2:2">
      <c r="B1941" s="4"/>
    </row>
    <row r="1942" spans="2:2">
      <c r="B1942" s="4"/>
    </row>
    <row r="1943" spans="2:2">
      <c r="B1943" s="4"/>
    </row>
    <row r="1944" spans="2:2">
      <c r="B1944" s="4"/>
    </row>
    <row r="1945" spans="2:2">
      <c r="B1945" s="4"/>
    </row>
    <row r="1946" spans="2:2">
      <c r="B1946" s="4"/>
    </row>
    <row r="1947" spans="2:2">
      <c r="B1947" s="4"/>
    </row>
    <row r="1948" spans="2:2">
      <c r="B1948" s="4"/>
    </row>
    <row r="1949" spans="2:2">
      <c r="B1949" s="4"/>
    </row>
    <row r="1950" spans="2:2">
      <c r="B1950" s="4"/>
    </row>
    <row r="1951" spans="2:2">
      <c r="B1951" s="4"/>
    </row>
    <row r="1952" spans="2:2">
      <c r="B1952" s="4"/>
    </row>
    <row r="1953" spans="2:2">
      <c r="B1953" s="4"/>
    </row>
    <row r="1954" spans="2:2">
      <c r="B1954" s="4"/>
    </row>
    <row r="1955" spans="2:2">
      <c r="B1955" s="4"/>
    </row>
    <row r="1956" spans="2:2">
      <c r="B1956" s="4"/>
    </row>
    <row r="1957" spans="2:2">
      <c r="B1957" s="4"/>
    </row>
    <row r="1958" spans="2:2">
      <c r="B1958" s="4"/>
    </row>
    <row r="1959" spans="2:2">
      <c r="B1959" s="4"/>
    </row>
    <row r="1960" spans="2:2">
      <c r="B1960" s="4"/>
    </row>
    <row r="1961" spans="2:2">
      <c r="B1961" s="4"/>
    </row>
    <row r="1962" spans="2:2">
      <c r="B1962" s="4"/>
    </row>
    <row r="1963" spans="2:2">
      <c r="B1963" s="4"/>
    </row>
    <row r="1964" spans="2:2">
      <c r="B1964" s="4"/>
    </row>
    <row r="1965" spans="2:2">
      <c r="B1965" s="4"/>
    </row>
    <row r="1966" spans="2:2">
      <c r="B1966" s="4"/>
    </row>
    <row r="1967" spans="2:2">
      <c r="B1967" s="4"/>
    </row>
    <row r="1968" spans="2:2">
      <c r="B1968" s="4"/>
    </row>
    <row r="1969" spans="2:2">
      <c r="B1969" s="4"/>
    </row>
    <row r="1970" spans="2:2">
      <c r="B1970" s="4"/>
    </row>
    <row r="1971" spans="2:2">
      <c r="B1971" s="4"/>
    </row>
    <row r="1972" spans="2:2">
      <c r="B1972" s="4"/>
    </row>
    <row r="1973" spans="2:2">
      <c r="B1973" s="4"/>
    </row>
    <row r="1974" spans="2:2">
      <c r="B1974" s="4"/>
    </row>
    <row r="1975" spans="2:2">
      <c r="B1975" s="4"/>
    </row>
    <row r="1976" spans="2:2">
      <c r="B1976" s="4"/>
    </row>
    <row r="1977" spans="2:2">
      <c r="B1977" s="4"/>
    </row>
    <row r="1978" spans="2:2">
      <c r="B1978" s="4"/>
    </row>
    <row r="1979" spans="2:2">
      <c r="B1979" s="4"/>
    </row>
    <row r="1980" spans="2:2">
      <c r="B1980" s="4"/>
    </row>
    <row r="1981" spans="2:2">
      <c r="B1981" s="4"/>
    </row>
    <row r="1982" spans="2:2">
      <c r="B1982" s="4"/>
    </row>
    <row r="1983" spans="2:2">
      <c r="B1983" s="4"/>
    </row>
    <row r="1984" spans="2:2">
      <c r="B1984" s="4"/>
    </row>
    <row r="1985" spans="2:2">
      <c r="B1985" s="4"/>
    </row>
    <row r="1986" spans="2:2">
      <c r="B1986" s="4"/>
    </row>
    <row r="1987" spans="2:2">
      <c r="B1987" s="4"/>
    </row>
    <row r="1988" spans="2:2">
      <c r="B1988" s="4"/>
    </row>
    <row r="1989" spans="2:2">
      <c r="B1989" s="4"/>
    </row>
    <row r="1990" spans="2:2">
      <c r="B1990" s="4"/>
    </row>
    <row r="1991" spans="2:2">
      <c r="B1991" s="4"/>
    </row>
    <row r="1992" spans="2:2">
      <c r="B1992" s="4"/>
    </row>
    <row r="1993" spans="2:2">
      <c r="B1993" s="4"/>
    </row>
    <row r="1994" spans="2:2">
      <c r="B1994" s="4"/>
    </row>
    <row r="1995" spans="2:2">
      <c r="B1995" s="4"/>
    </row>
    <row r="1996" spans="2:2">
      <c r="B1996" s="4"/>
    </row>
    <row r="1997" spans="2:2">
      <c r="B1997" s="4"/>
    </row>
    <row r="1998" spans="2:2">
      <c r="B1998" s="4"/>
    </row>
    <row r="1999" spans="2:2">
      <c r="B1999" s="4"/>
    </row>
    <row r="2000" spans="2:2">
      <c r="B2000" s="4"/>
    </row>
    <row r="2001" spans="2:2">
      <c r="B2001" s="4"/>
    </row>
    <row r="2002" spans="2:2">
      <c r="B2002" s="4"/>
    </row>
    <row r="2003" spans="2:2">
      <c r="B2003" s="4"/>
    </row>
    <row r="2004" spans="2:2">
      <c r="B2004" s="4"/>
    </row>
    <row r="2005" spans="2:2">
      <c r="B2005" s="4"/>
    </row>
    <row r="2006" spans="2:2">
      <c r="B2006" s="4"/>
    </row>
    <row r="2007" spans="2:2">
      <c r="B2007" s="4"/>
    </row>
    <row r="2008" spans="2:2">
      <c r="B2008" s="4"/>
    </row>
    <row r="2009" spans="2:2">
      <c r="B2009" s="4"/>
    </row>
    <row r="2010" spans="2:2">
      <c r="B2010" s="4"/>
    </row>
    <row r="2011" spans="2:2">
      <c r="B2011" s="4"/>
    </row>
    <row r="2012" spans="2:2">
      <c r="B2012" s="4"/>
    </row>
    <row r="2013" spans="2:2">
      <c r="B2013" s="4"/>
    </row>
    <row r="2014" spans="2:2">
      <c r="B2014" s="4"/>
    </row>
    <row r="2015" spans="2:2">
      <c r="B2015" s="4"/>
    </row>
    <row r="2016" spans="2:2">
      <c r="B2016" s="4"/>
    </row>
    <row r="2017" spans="2:2">
      <c r="B2017" s="4"/>
    </row>
    <row r="2018" spans="2:2">
      <c r="B2018" s="4"/>
    </row>
    <row r="2019" spans="2:2">
      <c r="B2019" s="4"/>
    </row>
    <row r="2020" spans="2:2">
      <c r="B2020" s="4"/>
    </row>
    <row r="2021" spans="2:2">
      <c r="B2021" s="4"/>
    </row>
    <row r="2022" spans="2:2">
      <c r="B2022" s="4"/>
    </row>
    <row r="2023" spans="2:2">
      <c r="B2023" s="4"/>
    </row>
    <row r="2024" spans="2:2">
      <c r="B2024" s="4"/>
    </row>
    <row r="2025" spans="2:2">
      <c r="B2025" s="4"/>
    </row>
    <row r="2026" spans="2:2">
      <c r="B2026" s="4"/>
    </row>
    <row r="2027" spans="2:2">
      <c r="B2027" s="4"/>
    </row>
    <row r="2028" spans="2:2">
      <c r="B2028" s="4"/>
    </row>
    <row r="2029" spans="2:2">
      <c r="B2029" s="4"/>
    </row>
    <row r="2030" spans="2:2">
      <c r="B2030" s="4"/>
    </row>
    <row r="2031" spans="2:2">
      <c r="B2031" s="4"/>
    </row>
    <row r="2032" spans="2:2">
      <c r="B2032" s="4"/>
    </row>
    <row r="2033" spans="2:2">
      <c r="B2033" s="4"/>
    </row>
    <row r="2034" spans="2:2">
      <c r="B2034" s="4"/>
    </row>
    <row r="2035" spans="2:2">
      <c r="B2035" s="4"/>
    </row>
    <row r="2036" spans="2:2">
      <c r="B2036" s="4"/>
    </row>
    <row r="2037" spans="2:2">
      <c r="B2037" s="4"/>
    </row>
    <row r="2038" spans="2:2">
      <c r="B2038" s="4"/>
    </row>
    <row r="2039" spans="2:2">
      <c r="B2039" s="4"/>
    </row>
    <row r="2040" spans="2:2">
      <c r="B2040" s="4"/>
    </row>
    <row r="2041" spans="2:2">
      <c r="B2041" s="4"/>
    </row>
    <row r="2042" spans="2:2">
      <c r="B2042" s="4"/>
    </row>
    <row r="2043" spans="2:2">
      <c r="B2043" s="4"/>
    </row>
    <row r="2044" spans="2:2">
      <c r="B2044" s="4"/>
    </row>
    <row r="2045" spans="2:2">
      <c r="B2045" s="4"/>
    </row>
    <row r="2046" spans="2:2">
      <c r="B2046" s="4"/>
    </row>
    <row r="2047" spans="2:2">
      <c r="B2047" s="4"/>
    </row>
    <row r="2048" spans="2:2">
      <c r="B2048" s="4"/>
    </row>
    <row r="2049" spans="2:2">
      <c r="B2049" s="4"/>
    </row>
    <row r="2050" spans="2:2">
      <c r="B2050" s="4"/>
    </row>
    <row r="2051" spans="2:2">
      <c r="B2051" s="4"/>
    </row>
    <row r="2052" spans="2:2">
      <c r="B2052" s="4"/>
    </row>
    <row r="2053" spans="2:2">
      <c r="B2053" s="4"/>
    </row>
    <row r="2054" spans="2:2">
      <c r="B2054" s="4"/>
    </row>
    <row r="2055" spans="2:2">
      <c r="B2055" s="4"/>
    </row>
    <row r="2056" spans="2:2">
      <c r="B2056" s="4"/>
    </row>
    <row r="2057" spans="2:2">
      <c r="B2057" s="4"/>
    </row>
    <row r="2058" spans="2:2">
      <c r="B2058" s="4"/>
    </row>
    <row r="2059" spans="2:2">
      <c r="B2059" s="4"/>
    </row>
    <row r="2060" spans="2:2">
      <c r="B2060" s="4"/>
    </row>
    <row r="2061" spans="2:2">
      <c r="B2061" s="4"/>
    </row>
    <row r="2062" spans="2:2">
      <c r="B2062" s="4"/>
    </row>
    <row r="2063" spans="2:2">
      <c r="B2063" s="4"/>
    </row>
    <row r="2064" spans="2:2">
      <c r="B2064" s="4"/>
    </row>
    <row r="2065" spans="2:2">
      <c r="B2065" s="4"/>
    </row>
    <row r="2066" spans="2:2">
      <c r="B2066" s="4"/>
    </row>
    <row r="2067" spans="2:2">
      <c r="B2067" s="4"/>
    </row>
    <row r="2068" spans="2:2">
      <c r="B2068" s="4"/>
    </row>
    <row r="2069" spans="2:2">
      <c r="B2069" s="4"/>
    </row>
    <row r="2070" spans="2:2">
      <c r="B2070" s="4"/>
    </row>
    <row r="2071" spans="2:2">
      <c r="B2071" s="4"/>
    </row>
    <row r="2072" spans="2:2">
      <c r="B2072" s="4"/>
    </row>
    <row r="2073" spans="2:2">
      <c r="B2073" s="4"/>
    </row>
    <row r="2074" spans="2:2">
      <c r="B2074" s="4"/>
    </row>
    <row r="2075" spans="2:2">
      <c r="B2075" s="4"/>
    </row>
    <row r="2076" spans="2:2">
      <c r="B2076" s="4"/>
    </row>
    <row r="2077" spans="2:2">
      <c r="B2077" s="4"/>
    </row>
    <row r="2078" spans="2:2">
      <c r="B2078" s="4"/>
    </row>
    <row r="2079" spans="2:2">
      <c r="B2079" s="4"/>
    </row>
    <row r="2080" spans="2:2">
      <c r="B2080" s="4"/>
    </row>
    <row r="2081" spans="2:2">
      <c r="B2081" s="4"/>
    </row>
    <row r="2082" spans="2:2">
      <c r="B2082" s="4"/>
    </row>
    <row r="2083" spans="2:2">
      <c r="B2083" s="4"/>
    </row>
    <row r="2084" spans="2:2">
      <c r="B2084" s="4"/>
    </row>
    <row r="2085" spans="2:2">
      <c r="B2085" s="4"/>
    </row>
    <row r="2086" spans="2:2">
      <c r="B2086" s="4"/>
    </row>
    <row r="2087" spans="2:2">
      <c r="B2087" s="4"/>
    </row>
    <row r="2088" spans="2:2">
      <c r="B2088" s="4"/>
    </row>
    <row r="2089" spans="2:2">
      <c r="B2089" s="4"/>
    </row>
    <row r="2090" spans="2:2">
      <c r="B2090" s="4"/>
    </row>
    <row r="2091" spans="2:2">
      <c r="B2091" s="4"/>
    </row>
    <row r="2092" spans="2:2">
      <c r="B2092" s="4"/>
    </row>
    <row r="2093" spans="2:2">
      <c r="B2093" s="4"/>
    </row>
    <row r="2094" spans="2:2">
      <c r="B2094" s="4"/>
    </row>
    <row r="2095" spans="2:2">
      <c r="B2095" s="4"/>
    </row>
    <row r="2096" spans="2:2">
      <c r="B2096" s="4"/>
    </row>
    <row r="2097" spans="2:2">
      <c r="B2097" s="4"/>
    </row>
    <row r="2098" spans="2:2">
      <c r="B2098" s="4"/>
    </row>
    <row r="2099" spans="2:2">
      <c r="B2099" s="4"/>
    </row>
    <row r="2100" spans="2:2">
      <c r="B2100" s="4"/>
    </row>
    <row r="2101" spans="2:2">
      <c r="B2101" s="4"/>
    </row>
    <row r="2102" spans="2:2">
      <c r="B2102" s="4"/>
    </row>
    <row r="2103" spans="2:2">
      <c r="B2103" s="4"/>
    </row>
    <row r="2104" spans="2:2">
      <c r="B2104" s="4"/>
    </row>
    <row r="2105" spans="2:2">
      <c r="B2105" s="4"/>
    </row>
    <row r="2106" spans="2:2">
      <c r="B2106" s="4"/>
    </row>
    <row r="2107" spans="2:2">
      <c r="B2107" s="4"/>
    </row>
    <row r="2108" spans="2:2">
      <c r="B2108" s="4"/>
    </row>
    <row r="2109" spans="2:2">
      <c r="B2109" s="4"/>
    </row>
    <row r="2110" spans="2:2">
      <c r="B2110" s="4"/>
    </row>
    <row r="2111" spans="2:2">
      <c r="B2111" s="4"/>
    </row>
    <row r="2112" spans="2:2">
      <c r="B2112" s="4"/>
    </row>
    <row r="2113" spans="2:2">
      <c r="B2113" s="4"/>
    </row>
    <row r="2114" spans="2:2">
      <c r="B2114" s="4"/>
    </row>
    <row r="2115" spans="2:2">
      <c r="B2115" s="4"/>
    </row>
    <row r="2116" spans="2:2">
      <c r="B2116" s="4"/>
    </row>
    <row r="2117" spans="2:2">
      <c r="B2117" s="4"/>
    </row>
    <row r="2118" spans="2:2">
      <c r="B2118" s="4"/>
    </row>
    <row r="2119" spans="2:2">
      <c r="B2119" s="4"/>
    </row>
    <row r="2120" spans="2:2">
      <c r="B2120" s="4"/>
    </row>
    <row r="2121" spans="2:2">
      <c r="B2121" s="4"/>
    </row>
    <row r="2122" spans="2:2">
      <c r="B2122" s="4"/>
    </row>
    <row r="2123" spans="2:2">
      <c r="B2123" s="4"/>
    </row>
    <row r="2124" spans="2:2">
      <c r="B2124" s="4"/>
    </row>
    <row r="2125" spans="2:2">
      <c r="B2125" s="4"/>
    </row>
    <row r="2126" spans="2:2">
      <c r="B2126" s="4"/>
    </row>
    <row r="2127" spans="2:2">
      <c r="B2127" s="4"/>
    </row>
    <row r="2128" spans="2:2">
      <c r="B2128" s="4"/>
    </row>
    <row r="2129" spans="2:2">
      <c r="B2129" s="4"/>
    </row>
    <row r="2130" spans="2:2">
      <c r="B2130" s="4"/>
    </row>
    <row r="2131" spans="2:2">
      <c r="B2131" s="4"/>
    </row>
    <row r="2132" spans="2:2">
      <c r="B2132" s="4"/>
    </row>
    <row r="2133" spans="2:2">
      <c r="B2133" s="4"/>
    </row>
    <row r="2134" spans="2:2">
      <c r="B2134" s="4"/>
    </row>
    <row r="2135" spans="2:2">
      <c r="B2135" s="4"/>
    </row>
    <row r="2136" spans="2:2">
      <c r="B2136" s="4"/>
    </row>
    <row r="2137" spans="2:2">
      <c r="B2137" s="4"/>
    </row>
    <row r="2138" spans="2:2">
      <c r="B2138" s="4"/>
    </row>
    <row r="2139" spans="2:2">
      <c r="B2139" s="4"/>
    </row>
    <row r="2140" spans="2:2">
      <c r="B2140" s="4"/>
    </row>
    <row r="2141" spans="2:2">
      <c r="B2141" s="4"/>
    </row>
    <row r="2142" spans="2:2">
      <c r="B2142" s="4"/>
    </row>
    <row r="2143" spans="2:2">
      <c r="B2143" s="4"/>
    </row>
    <row r="2144" spans="2:2">
      <c r="B2144" s="4"/>
    </row>
    <row r="2145" spans="2:2">
      <c r="B2145" s="4"/>
    </row>
    <row r="2146" spans="2:2">
      <c r="B2146" s="4"/>
    </row>
    <row r="2147" spans="2:2">
      <c r="B2147" s="4"/>
    </row>
    <row r="2148" spans="2:2">
      <c r="B2148" s="4"/>
    </row>
    <row r="2149" spans="2:2">
      <c r="B2149" s="4"/>
    </row>
    <row r="2150" spans="2:2">
      <c r="B2150" s="4"/>
    </row>
    <row r="2151" spans="2:2">
      <c r="B2151" s="4"/>
    </row>
    <row r="2152" spans="2:2">
      <c r="B2152" s="4"/>
    </row>
    <row r="2153" spans="2:2">
      <c r="B2153" s="4"/>
    </row>
    <row r="2154" spans="2:2">
      <c r="B2154" s="4"/>
    </row>
    <row r="2155" spans="2:2">
      <c r="B2155" s="4"/>
    </row>
    <row r="2156" spans="2:2">
      <c r="B2156" s="4"/>
    </row>
    <row r="2157" spans="2:2">
      <c r="B2157" s="4"/>
    </row>
    <row r="2158" spans="2:2">
      <c r="B2158" s="4"/>
    </row>
    <row r="2159" spans="2:2">
      <c r="B2159" s="4"/>
    </row>
    <row r="2160" spans="2:2">
      <c r="B2160" s="4"/>
    </row>
    <row r="2161" spans="2:2">
      <c r="B2161" s="4"/>
    </row>
    <row r="2162" spans="2:2">
      <c r="B2162" s="4"/>
    </row>
    <row r="2163" spans="2:2">
      <c r="B2163" s="4"/>
    </row>
    <row r="2164" spans="2:2">
      <c r="B2164" s="4"/>
    </row>
    <row r="2165" spans="2:2">
      <c r="B2165" s="4"/>
    </row>
    <row r="2166" spans="2:2">
      <c r="B2166" s="4"/>
    </row>
    <row r="2167" spans="2:2">
      <c r="B2167" s="4"/>
    </row>
    <row r="2168" spans="2:2">
      <c r="B2168" s="4"/>
    </row>
    <row r="2169" spans="2:2">
      <c r="B2169" s="4"/>
    </row>
    <row r="2170" spans="2:2">
      <c r="B2170" s="4"/>
    </row>
    <row r="2171" spans="2:2">
      <c r="B2171" s="4"/>
    </row>
    <row r="2172" spans="2:2">
      <c r="B2172" s="4"/>
    </row>
    <row r="2173" spans="2:2">
      <c r="B2173" s="4"/>
    </row>
    <row r="2174" spans="2:2">
      <c r="B2174" s="4"/>
    </row>
    <row r="2175" spans="2:2">
      <c r="B2175" s="4"/>
    </row>
    <row r="2176" spans="2:2">
      <c r="B2176" s="4"/>
    </row>
    <row r="2177" spans="2:2">
      <c r="B2177" s="4"/>
    </row>
    <row r="2178" spans="2:2">
      <c r="B2178" s="4"/>
    </row>
    <row r="2179" spans="2:2">
      <c r="B2179" s="4"/>
    </row>
    <row r="2180" spans="2:2">
      <c r="B2180" s="4"/>
    </row>
    <row r="2181" spans="2:2">
      <c r="B2181" s="4"/>
    </row>
    <row r="2182" spans="2:2">
      <c r="B2182" s="4"/>
    </row>
    <row r="2183" spans="2:2">
      <c r="B2183" s="4"/>
    </row>
    <row r="2184" spans="2:2">
      <c r="B2184" s="4"/>
    </row>
    <row r="2185" spans="2:2">
      <c r="B2185" s="4"/>
    </row>
    <row r="2186" spans="2:2">
      <c r="B2186" s="4"/>
    </row>
    <row r="2187" spans="2:2">
      <c r="B2187" s="4"/>
    </row>
    <row r="2188" spans="2:2">
      <c r="B2188" s="4"/>
    </row>
    <row r="2189" spans="2:2">
      <c r="B2189" s="4"/>
    </row>
    <row r="2190" spans="2:2">
      <c r="B2190" s="4"/>
    </row>
    <row r="2191" spans="2:2">
      <c r="B2191" s="4"/>
    </row>
    <row r="2192" spans="2:2">
      <c r="B2192" s="4"/>
    </row>
    <row r="2193" spans="2:2">
      <c r="B2193" s="4"/>
    </row>
    <row r="2194" spans="2:2">
      <c r="B2194" s="4"/>
    </row>
    <row r="2195" spans="2:2">
      <c r="B2195" s="4"/>
    </row>
    <row r="2196" spans="2:2">
      <c r="B2196" s="4"/>
    </row>
    <row r="2197" spans="2:2">
      <c r="B2197" s="4"/>
    </row>
    <row r="2198" spans="2:2">
      <c r="B2198" s="4"/>
    </row>
    <row r="2199" spans="2:2">
      <c r="B2199" s="4"/>
    </row>
    <row r="2200" spans="2:2">
      <c r="B2200" s="4"/>
    </row>
    <row r="2201" spans="2:2">
      <c r="B2201" s="4"/>
    </row>
    <row r="2202" spans="2:2">
      <c r="B2202" s="4"/>
    </row>
    <row r="2203" spans="2:2">
      <c r="B2203" s="4"/>
    </row>
    <row r="2204" spans="2:2">
      <c r="B2204" s="4"/>
    </row>
    <row r="2205" spans="2:2">
      <c r="B2205" s="4"/>
    </row>
    <row r="2206" spans="2:2">
      <c r="B2206" s="4"/>
    </row>
    <row r="2207" spans="2:2">
      <c r="B2207" s="4"/>
    </row>
    <row r="2208" spans="2:2">
      <c r="B2208" s="4"/>
    </row>
    <row r="2209" spans="2:2">
      <c r="B2209" s="4"/>
    </row>
    <row r="2210" spans="2:2">
      <c r="B2210" s="4"/>
    </row>
    <row r="2211" spans="2:2">
      <c r="B2211" s="4"/>
    </row>
    <row r="2212" spans="2:2">
      <c r="B2212" s="4"/>
    </row>
    <row r="2213" spans="2:2">
      <c r="B2213" s="4"/>
    </row>
    <row r="2214" spans="2:2">
      <c r="B2214" s="4"/>
    </row>
    <row r="2215" spans="2:2">
      <c r="B2215" s="4"/>
    </row>
    <row r="2216" spans="2:2">
      <c r="B2216" s="4"/>
    </row>
    <row r="2217" spans="2:2">
      <c r="B2217" s="4"/>
    </row>
    <row r="2218" spans="2:2">
      <c r="B2218" s="4"/>
    </row>
    <row r="2219" spans="2:2">
      <c r="B2219" s="4"/>
    </row>
    <row r="2220" spans="2:2">
      <c r="B2220" s="4"/>
    </row>
    <row r="2221" spans="2:2">
      <c r="B2221" s="4"/>
    </row>
    <row r="2222" spans="2:2">
      <c r="B2222" s="4"/>
    </row>
    <row r="2223" spans="2:2">
      <c r="B2223" s="4"/>
    </row>
    <row r="2224" spans="2:2">
      <c r="B2224" s="4"/>
    </row>
    <row r="2225" spans="2:2">
      <c r="B2225" s="4"/>
    </row>
    <row r="2226" spans="2:2">
      <c r="B2226" s="4"/>
    </row>
    <row r="2227" spans="2:2">
      <c r="B2227" s="4"/>
    </row>
    <row r="2228" spans="2:2">
      <c r="B2228" s="4"/>
    </row>
    <row r="2229" spans="2:2">
      <c r="B2229" s="4"/>
    </row>
    <row r="2230" spans="2:2">
      <c r="B2230" s="4"/>
    </row>
    <row r="2231" spans="2:2">
      <c r="B2231" s="4"/>
    </row>
    <row r="2232" spans="2:2">
      <c r="B2232" s="4"/>
    </row>
    <row r="2233" spans="2:2">
      <c r="B2233" s="4"/>
    </row>
    <row r="2234" spans="2:2">
      <c r="B2234" s="4"/>
    </row>
    <row r="2235" spans="2:2">
      <c r="B2235" s="4"/>
    </row>
    <row r="2236" spans="2:2">
      <c r="B2236" s="4"/>
    </row>
    <row r="2237" spans="2:2">
      <c r="B2237" s="4"/>
    </row>
    <row r="2238" spans="2:2">
      <c r="B2238" s="4"/>
    </row>
    <row r="2239" spans="2:2">
      <c r="B2239" s="4"/>
    </row>
    <row r="2240" spans="2:2">
      <c r="B2240" s="4"/>
    </row>
    <row r="2241" spans="2:2">
      <c r="B2241" s="4"/>
    </row>
    <row r="2242" spans="2:2">
      <c r="B2242" s="4"/>
    </row>
    <row r="2243" spans="2:2">
      <c r="B2243" s="4"/>
    </row>
    <row r="2244" spans="2:2">
      <c r="B2244" s="4"/>
    </row>
    <row r="2245" spans="2:2">
      <c r="B2245" s="4"/>
    </row>
    <row r="2246" spans="2:2">
      <c r="B2246" s="4"/>
    </row>
    <row r="2247" spans="2:2">
      <c r="B2247" s="4"/>
    </row>
    <row r="2248" spans="2:2">
      <c r="B2248" s="4"/>
    </row>
    <row r="2249" spans="2:2">
      <c r="B2249" s="4"/>
    </row>
    <row r="2250" spans="2:2">
      <c r="B2250" s="4"/>
    </row>
    <row r="2251" spans="2:2">
      <c r="B2251" s="4"/>
    </row>
    <row r="2252" spans="2:2">
      <c r="B2252" s="4"/>
    </row>
    <row r="2253" spans="2:2">
      <c r="B2253" s="4"/>
    </row>
    <row r="2254" spans="2:2">
      <c r="B2254" s="4"/>
    </row>
    <row r="2255" spans="2:2">
      <c r="B2255" s="4"/>
    </row>
    <row r="2256" spans="2:2">
      <c r="B2256" s="4"/>
    </row>
    <row r="2257" spans="2:2">
      <c r="B2257" s="4"/>
    </row>
    <row r="2258" spans="2:2">
      <c r="B2258" s="4"/>
    </row>
    <row r="2259" spans="2:2">
      <c r="B2259" s="4"/>
    </row>
    <row r="2260" spans="2:2">
      <c r="B2260" s="4"/>
    </row>
    <row r="2261" spans="2:2">
      <c r="B2261" s="4"/>
    </row>
    <row r="2262" spans="2:2">
      <c r="B2262" s="4"/>
    </row>
    <row r="2263" spans="2:2">
      <c r="B2263" s="4"/>
    </row>
    <row r="2264" spans="2:2">
      <c r="B2264" s="4"/>
    </row>
    <row r="2265" spans="2:2">
      <c r="B2265" s="4"/>
    </row>
    <row r="2266" spans="2:2">
      <c r="B2266" s="4"/>
    </row>
    <row r="2267" spans="2:2">
      <c r="B2267" s="4"/>
    </row>
    <row r="2268" spans="2:2">
      <c r="B2268" s="4"/>
    </row>
    <row r="2269" spans="2:2">
      <c r="B2269" s="4"/>
    </row>
    <row r="2270" spans="2:2">
      <c r="B2270" s="4"/>
    </row>
    <row r="2271" spans="2:2">
      <c r="B2271" s="4"/>
    </row>
    <row r="2272" spans="2:2">
      <c r="B2272" s="4"/>
    </row>
    <row r="2273" spans="2:2">
      <c r="B2273" s="4"/>
    </row>
    <row r="2274" spans="2:2">
      <c r="B2274" s="4"/>
    </row>
    <row r="2275" spans="2:2">
      <c r="B2275" s="4"/>
    </row>
    <row r="2276" spans="2:2">
      <c r="B2276" s="4"/>
    </row>
    <row r="2277" spans="2:2">
      <c r="B2277" s="4"/>
    </row>
    <row r="2278" spans="2:2">
      <c r="B2278" s="4"/>
    </row>
    <row r="2279" spans="2:2">
      <c r="B2279" s="4"/>
    </row>
    <row r="2280" spans="2:2">
      <c r="B2280" s="4"/>
    </row>
    <row r="2281" spans="2:2">
      <c r="B2281" s="4"/>
    </row>
    <row r="2282" spans="2:2">
      <c r="B2282" s="4"/>
    </row>
    <row r="2283" spans="2:2">
      <c r="B2283" s="4"/>
    </row>
    <row r="2284" spans="2:2">
      <c r="B2284" s="4"/>
    </row>
    <row r="2285" spans="2:2">
      <c r="B2285" s="4"/>
    </row>
    <row r="2286" spans="2:2">
      <c r="B2286" s="4"/>
    </row>
    <row r="2287" spans="2:2">
      <c r="B2287" s="4"/>
    </row>
    <row r="2288" spans="2:2">
      <c r="B2288" s="4"/>
    </row>
    <row r="2289" spans="2:2">
      <c r="B2289" s="4"/>
    </row>
    <row r="2290" spans="2:2">
      <c r="B2290" s="4"/>
    </row>
    <row r="2291" spans="2:2">
      <c r="B2291" s="4"/>
    </row>
    <row r="2292" spans="2:2">
      <c r="B2292" s="4"/>
    </row>
    <row r="2293" spans="2:2">
      <c r="B2293" s="4"/>
    </row>
    <row r="2294" spans="2:2">
      <c r="B2294" s="4"/>
    </row>
    <row r="2295" spans="2:2">
      <c r="B2295" s="4"/>
    </row>
    <row r="2296" spans="2:2">
      <c r="B2296" s="4"/>
    </row>
    <row r="2297" spans="2:2">
      <c r="B2297" s="4"/>
    </row>
    <row r="2298" spans="2:2">
      <c r="B2298" s="4"/>
    </row>
    <row r="2299" spans="2:2">
      <c r="B2299" s="4"/>
    </row>
    <row r="2300" spans="2:2">
      <c r="B2300" s="4"/>
    </row>
    <row r="2301" spans="2:2">
      <c r="B2301" s="4"/>
    </row>
    <row r="2302" spans="2:2">
      <c r="B2302" s="4"/>
    </row>
    <row r="2303" spans="2:2">
      <c r="B2303" s="4"/>
    </row>
    <row r="2304" spans="2:2">
      <c r="B2304" s="4"/>
    </row>
    <row r="2305" spans="2:2">
      <c r="B2305" s="4"/>
    </row>
    <row r="2306" spans="2:2">
      <c r="B2306" s="4"/>
    </row>
    <row r="2307" spans="2:2">
      <c r="B2307" s="4"/>
    </row>
    <row r="2308" spans="2:2">
      <c r="B2308" s="4"/>
    </row>
    <row r="2309" spans="2:2">
      <c r="B2309" s="4"/>
    </row>
    <row r="2310" spans="2:2">
      <c r="B2310" s="4"/>
    </row>
    <row r="2311" spans="2:2">
      <c r="B2311" s="4"/>
    </row>
    <row r="2312" spans="2:2">
      <c r="B2312" s="4"/>
    </row>
    <row r="2313" spans="2:2">
      <c r="B2313" s="4"/>
    </row>
    <row r="2314" spans="2:2">
      <c r="B2314" s="4"/>
    </row>
    <row r="2315" spans="2:2">
      <c r="B2315" s="4"/>
    </row>
    <row r="2316" spans="2:2">
      <c r="B2316" s="4"/>
    </row>
    <row r="2317" spans="2:2">
      <c r="B2317" s="4"/>
    </row>
    <row r="2318" spans="2:2">
      <c r="B2318" s="4"/>
    </row>
    <row r="2319" spans="2:2">
      <c r="B2319" s="4"/>
    </row>
    <row r="2320" spans="2:2">
      <c r="B2320" s="4"/>
    </row>
    <row r="2321" spans="2:2">
      <c r="B2321" s="4"/>
    </row>
    <row r="2322" spans="2:2">
      <c r="B2322" s="4"/>
    </row>
    <row r="2323" spans="2:2">
      <c r="B2323" s="4"/>
    </row>
    <row r="2324" spans="2:2">
      <c r="B2324" s="4"/>
    </row>
    <row r="2325" spans="2:2">
      <c r="B2325" s="4"/>
    </row>
    <row r="2326" spans="2:2">
      <c r="B2326" s="4"/>
    </row>
    <row r="2327" spans="2:2">
      <c r="B2327" s="4"/>
    </row>
    <row r="2328" spans="2:2">
      <c r="B2328" s="4"/>
    </row>
    <row r="2329" spans="2:2">
      <c r="B2329" s="4"/>
    </row>
    <row r="2330" spans="2:2">
      <c r="B2330" s="4"/>
    </row>
    <row r="2331" spans="2:2">
      <c r="B2331" s="4"/>
    </row>
    <row r="2332" spans="2:2">
      <c r="B2332" s="4"/>
    </row>
    <row r="2333" spans="2:2">
      <c r="B2333" s="4"/>
    </row>
    <row r="2334" spans="2:2">
      <c r="B2334" s="4"/>
    </row>
    <row r="2335" spans="2:2">
      <c r="B2335" s="4"/>
    </row>
    <row r="2336" spans="2:2">
      <c r="B2336" s="4"/>
    </row>
    <row r="2337" spans="2:2">
      <c r="B2337" s="4"/>
    </row>
    <row r="2338" spans="2:2">
      <c r="B2338" s="4"/>
    </row>
    <row r="2339" spans="2:2">
      <c r="B2339" s="4"/>
    </row>
    <row r="2340" spans="2:2">
      <c r="B2340" s="4"/>
    </row>
    <row r="2341" spans="2:2">
      <c r="B2341" s="4"/>
    </row>
    <row r="2342" spans="2:2">
      <c r="B2342" s="4"/>
    </row>
    <row r="2343" spans="2:2">
      <c r="B2343" s="4"/>
    </row>
    <row r="2344" spans="2:2">
      <c r="B2344" s="4"/>
    </row>
    <row r="2345" spans="2:2">
      <c r="B2345" s="4"/>
    </row>
    <row r="2346" spans="2:2">
      <c r="B2346" s="4"/>
    </row>
    <row r="2347" spans="2:2">
      <c r="B2347" s="4"/>
    </row>
    <row r="2348" spans="2:2">
      <c r="B2348" s="4"/>
    </row>
    <row r="2349" spans="2:2">
      <c r="B2349" s="4"/>
    </row>
    <row r="2350" spans="2:2">
      <c r="B2350" s="4"/>
    </row>
    <row r="2351" spans="2:2">
      <c r="B2351" s="4"/>
    </row>
    <row r="2352" spans="2:2">
      <c r="B2352" s="4"/>
    </row>
    <row r="2353" spans="2:2">
      <c r="B2353" s="4"/>
    </row>
    <row r="2354" spans="2:2">
      <c r="B2354" s="4"/>
    </row>
    <row r="2355" spans="2:2">
      <c r="B2355" s="4"/>
    </row>
    <row r="2356" spans="2:2">
      <c r="B2356" s="4"/>
    </row>
    <row r="2357" spans="2:2">
      <c r="B2357" s="4"/>
    </row>
    <row r="2358" spans="2:2">
      <c r="B2358" s="4"/>
    </row>
    <row r="2359" spans="2:2">
      <c r="B2359" s="4"/>
    </row>
    <row r="2360" spans="2:2">
      <c r="B2360" s="4"/>
    </row>
    <row r="2361" spans="2:2">
      <c r="B2361" s="4"/>
    </row>
    <row r="2362" spans="2:2">
      <c r="B2362" s="4"/>
    </row>
    <row r="2363" spans="2:2">
      <c r="B2363" s="4"/>
    </row>
    <row r="2364" spans="2:2">
      <c r="B2364" s="4"/>
    </row>
    <row r="2365" spans="2:2">
      <c r="B2365" s="4"/>
    </row>
    <row r="2366" spans="2:2">
      <c r="B2366" s="4"/>
    </row>
    <row r="2367" spans="2:2">
      <c r="B2367" s="4"/>
    </row>
    <row r="2368" spans="2:2">
      <c r="B2368" s="4"/>
    </row>
    <row r="2369" spans="2:2">
      <c r="B2369" s="4"/>
    </row>
    <row r="2370" spans="2:2">
      <c r="B2370" s="4"/>
    </row>
    <row r="2371" spans="2:2">
      <c r="B2371" s="4"/>
    </row>
    <row r="2372" spans="2:2">
      <c r="B2372" s="4"/>
    </row>
    <row r="2373" spans="2:2">
      <c r="B2373" s="4"/>
    </row>
    <row r="2374" spans="2:2">
      <c r="B2374" s="4"/>
    </row>
    <row r="2375" spans="2:2">
      <c r="B2375" s="4"/>
    </row>
    <row r="2376" spans="2:2">
      <c r="B2376" s="4"/>
    </row>
    <row r="2377" spans="2:2">
      <c r="B2377" s="4"/>
    </row>
    <row r="2378" spans="2:2">
      <c r="B2378" s="4"/>
    </row>
    <row r="2379" spans="2:2">
      <c r="B2379" s="4"/>
    </row>
    <row r="2380" spans="2:2">
      <c r="B2380" s="4"/>
    </row>
    <row r="2381" spans="2:2">
      <c r="B2381" s="4"/>
    </row>
    <row r="2382" spans="2:2">
      <c r="B2382" s="4"/>
    </row>
    <row r="2383" spans="2:2">
      <c r="B2383" s="4"/>
    </row>
    <row r="2384" spans="2:2">
      <c r="B2384" s="4"/>
    </row>
    <row r="2385" spans="2:2">
      <c r="B2385" s="4"/>
    </row>
    <row r="2386" spans="2:2">
      <c r="B2386" s="4"/>
    </row>
    <row r="2387" spans="2:2">
      <c r="B2387" s="4"/>
    </row>
    <row r="2388" spans="2:2">
      <c r="B2388" s="4"/>
    </row>
    <row r="2389" spans="2:2">
      <c r="B2389" s="4"/>
    </row>
    <row r="2390" spans="2:2">
      <c r="B2390" s="4"/>
    </row>
    <row r="2391" spans="2:2">
      <c r="B2391" s="4"/>
    </row>
    <row r="2392" spans="2:2">
      <c r="B2392" s="4"/>
    </row>
    <row r="2393" spans="2:2">
      <c r="B2393" s="4"/>
    </row>
    <row r="2394" spans="2:2">
      <c r="B2394" s="4"/>
    </row>
    <row r="2395" spans="2:2">
      <c r="B2395" s="4"/>
    </row>
    <row r="2396" spans="2:2">
      <c r="B2396" s="4"/>
    </row>
    <row r="2397" spans="2:2">
      <c r="B2397" s="4"/>
    </row>
    <row r="2398" spans="2:2">
      <c r="B2398" s="4"/>
    </row>
    <row r="2399" spans="2:2">
      <c r="B2399" s="4"/>
    </row>
    <row r="2400" spans="2:2">
      <c r="B2400" s="4"/>
    </row>
    <row r="2401" spans="2:2">
      <c r="B2401" s="4"/>
    </row>
    <row r="2402" spans="2:2">
      <c r="B2402" s="4"/>
    </row>
    <row r="2403" spans="2:2">
      <c r="B2403" s="4"/>
    </row>
    <row r="2404" spans="2:2">
      <c r="B2404" s="4"/>
    </row>
    <row r="2405" spans="2:2">
      <c r="B2405" s="4"/>
    </row>
    <row r="2406" spans="2:2">
      <c r="B2406" s="4"/>
    </row>
    <row r="2407" spans="2:2">
      <c r="B2407" s="4"/>
    </row>
    <row r="2408" spans="2:2">
      <c r="B2408" s="4"/>
    </row>
    <row r="2409" spans="2:2">
      <c r="B2409" s="4"/>
    </row>
    <row r="2410" spans="2:2">
      <c r="B2410" s="4"/>
    </row>
    <row r="2411" spans="2:2">
      <c r="B2411" s="4"/>
    </row>
    <row r="2412" spans="2:2">
      <c r="B2412" s="4"/>
    </row>
    <row r="2413" spans="2:2">
      <c r="B2413" s="4"/>
    </row>
    <row r="2414" spans="2:2">
      <c r="B2414" s="4"/>
    </row>
    <row r="2415" spans="2:2">
      <c r="B2415" s="4"/>
    </row>
    <row r="2416" spans="2:2">
      <c r="B2416" s="4"/>
    </row>
    <row r="2417" spans="2:2">
      <c r="B2417" s="4"/>
    </row>
    <row r="2418" spans="2:2">
      <c r="B2418" s="4"/>
    </row>
    <row r="2419" spans="2:2">
      <c r="B2419" s="4"/>
    </row>
    <row r="2420" spans="2:2">
      <c r="B2420" s="4"/>
    </row>
    <row r="2421" spans="2:2">
      <c r="B2421" s="4"/>
    </row>
    <row r="2422" spans="2:2">
      <c r="B2422" s="4"/>
    </row>
    <row r="2423" spans="2:2">
      <c r="B2423" s="4"/>
    </row>
    <row r="2424" spans="2:2">
      <c r="B2424" s="4"/>
    </row>
    <row r="2425" spans="2:2">
      <c r="B2425" s="4"/>
    </row>
    <row r="2426" spans="2:2">
      <c r="B2426" s="4"/>
    </row>
    <row r="2427" spans="2:2">
      <c r="B2427" s="4"/>
    </row>
    <row r="2428" spans="2:2">
      <c r="B2428" s="4"/>
    </row>
    <row r="2429" spans="2:2">
      <c r="B2429" s="4"/>
    </row>
    <row r="2430" spans="2:2">
      <c r="B2430" s="4"/>
    </row>
    <row r="2431" spans="2:2">
      <c r="B2431" s="4"/>
    </row>
    <row r="2432" spans="2:2">
      <c r="B2432" s="4"/>
    </row>
    <row r="2433" spans="2:2">
      <c r="B2433" s="4"/>
    </row>
    <row r="2434" spans="2:2">
      <c r="B2434" s="4"/>
    </row>
    <row r="2435" spans="2:2">
      <c r="B2435" s="4"/>
    </row>
    <row r="2436" spans="2:2">
      <c r="B2436" s="4"/>
    </row>
    <row r="2437" spans="2:2">
      <c r="B2437" s="4"/>
    </row>
    <row r="2438" spans="2:2">
      <c r="B2438" s="4"/>
    </row>
    <row r="2439" spans="2:2">
      <c r="B2439" s="4"/>
    </row>
    <row r="2440" spans="2:2">
      <c r="B2440" s="4"/>
    </row>
    <row r="2441" spans="2:2">
      <c r="B2441" s="4"/>
    </row>
    <row r="2442" spans="2:2">
      <c r="B2442" s="4"/>
    </row>
    <row r="2443" spans="2:2">
      <c r="B2443" s="4"/>
    </row>
    <row r="2444" spans="2:2">
      <c r="B2444" s="4"/>
    </row>
    <row r="2445" spans="2:2">
      <c r="B2445" s="4"/>
    </row>
    <row r="2446" spans="2:2">
      <c r="B2446" s="4"/>
    </row>
    <row r="2447" spans="2:2">
      <c r="B2447" s="4"/>
    </row>
    <row r="2448" spans="2:2">
      <c r="B2448" s="4"/>
    </row>
    <row r="2449" spans="2:2">
      <c r="B2449" s="4"/>
    </row>
    <row r="2450" spans="2:2">
      <c r="B2450" s="4"/>
    </row>
    <row r="2451" spans="2:2">
      <c r="B2451" s="4"/>
    </row>
    <row r="2452" spans="2:2">
      <c r="B2452" s="4"/>
    </row>
    <row r="2453" spans="2:2">
      <c r="B2453" s="4"/>
    </row>
    <row r="2454" spans="2:2">
      <c r="B2454" s="4"/>
    </row>
    <row r="2455" spans="2:2">
      <c r="B2455" s="4"/>
    </row>
    <row r="2456" spans="2:2">
      <c r="B2456" s="4"/>
    </row>
    <row r="2457" spans="2:2">
      <c r="B2457" s="4"/>
    </row>
    <row r="2458" spans="2:2">
      <c r="B2458" s="4"/>
    </row>
    <row r="2459" spans="2:2">
      <c r="B2459" s="4"/>
    </row>
    <row r="2460" spans="2:2">
      <c r="B2460" s="4"/>
    </row>
    <row r="2461" spans="2:2">
      <c r="B2461" s="4"/>
    </row>
    <row r="2462" spans="2:2">
      <c r="B2462" s="4"/>
    </row>
    <row r="2463" spans="2:2">
      <c r="B2463" s="4"/>
    </row>
    <row r="2464" spans="2:2">
      <c r="B2464" s="4"/>
    </row>
    <row r="2465" spans="2:2">
      <c r="B2465" s="4"/>
    </row>
    <row r="2466" spans="2:2">
      <c r="B2466" s="4"/>
    </row>
    <row r="2467" spans="2:2">
      <c r="B2467" s="4"/>
    </row>
    <row r="2468" spans="2:2">
      <c r="B2468" s="4"/>
    </row>
    <row r="2469" spans="2:2">
      <c r="B2469" s="4"/>
    </row>
    <row r="2470" spans="2:2">
      <c r="B2470" s="4"/>
    </row>
    <row r="2471" spans="2:2">
      <c r="B2471" s="4"/>
    </row>
    <row r="2472" spans="2:2">
      <c r="B2472" s="4"/>
    </row>
    <row r="2473" spans="2:2">
      <c r="B2473" s="4"/>
    </row>
    <row r="2474" spans="2:2">
      <c r="B2474" s="4"/>
    </row>
    <row r="2475" spans="2:2">
      <c r="B2475" s="4"/>
    </row>
    <row r="2476" spans="2:2">
      <c r="B2476" s="4"/>
    </row>
    <row r="2477" spans="2:2">
      <c r="B2477" s="4"/>
    </row>
    <row r="2478" spans="2:2">
      <c r="B2478" s="4"/>
    </row>
    <row r="2479" spans="2:2">
      <c r="B2479" s="4"/>
    </row>
    <row r="2480" spans="2:2">
      <c r="B2480" s="4"/>
    </row>
    <row r="2481" spans="2:2">
      <c r="B2481" s="4"/>
    </row>
    <row r="2482" spans="2:2">
      <c r="B2482" s="4"/>
    </row>
    <row r="2483" spans="2:2">
      <c r="B2483" s="4"/>
    </row>
    <row r="2484" spans="2:2">
      <c r="B2484" s="4"/>
    </row>
    <row r="2485" spans="2:2">
      <c r="B2485" s="4"/>
    </row>
    <row r="2486" spans="2:2">
      <c r="B2486" s="4"/>
    </row>
    <row r="2487" spans="2:2">
      <c r="B2487" s="4"/>
    </row>
    <row r="2488" spans="2:2">
      <c r="B2488" s="4"/>
    </row>
    <row r="2489" spans="2:2">
      <c r="B2489" s="4"/>
    </row>
    <row r="2490" spans="2:2">
      <c r="B2490" s="4"/>
    </row>
    <row r="2491" spans="2:2">
      <c r="B2491" s="4"/>
    </row>
    <row r="2492" spans="2:2">
      <c r="B2492" s="4"/>
    </row>
    <row r="2493" spans="2:2">
      <c r="B2493" s="4"/>
    </row>
    <row r="2494" spans="2:2">
      <c r="B2494" s="4"/>
    </row>
    <row r="2495" spans="2:2">
      <c r="B2495" s="4"/>
    </row>
    <row r="2496" spans="2:2">
      <c r="B2496" s="4"/>
    </row>
    <row r="2497" spans="2:2">
      <c r="B2497" s="4"/>
    </row>
    <row r="2498" spans="2:2">
      <c r="B2498" s="4"/>
    </row>
    <row r="2499" spans="2:2">
      <c r="B2499" s="4"/>
    </row>
    <row r="2500" spans="2:2">
      <c r="B2500" s="4"/>
    </row>
    <row r="2501" spans="2:2">
      <c r="B2501" s="4"/>
    </row>
    <row r="2502" spans="2:2">
      <c r="B2502" s="4"/>
    </row>
    <row r="2503" spans="2:2">
      <c r="B2503" s="4"/>
    </row>
    <row r="2504" spans="2:2">
      <c r="B2504" s="4"/>
    </row>
    <row r="2505" spans="2:2">
      <c r="B2505" s="4"/>
    </row>
    <row r="2506" spans="2:2">
      <c r="B2506" s="4"/>
    </row>
    <row r="2507" spans="2:2">
      <c r="B2507" s="4"/>
    </row>
    <row r="2508" spans="2:2">
      <c r="B2508" s="4"/>
    </row>
    <row r="2509" spans="2:2">
      <c r="B2509" s="4"/>
    </row>
    <row r="2510" spans="2:2">
      <c r="B2510" s="4"/>
    </row>
    <row r="2511" spans="2:2">
      <c r="B2511" s="4"/>
    </row>
    <row r="2512" spans="2:2">
      <c r="B2512" s="4"/>
    </row>
    <row r="2513" spans="2:2">
      <c r="B2513" s="4"/>
    </row>
    <row r="2514" spans="2:2">
      <c r="B2514" s="4"/>
    </row>
    <row r="2515" spans="2:2">
      <c r="B2515" s="4"/>
    </row>
    <row r="2516" spans="2:2">
      <c r="B2516" s="4"/>
    </row>
    <row r="2517" spans="2:2">
      <c r="B2517" s="4"/>
    </row>
    <row r="2518" spans="2:2">
      <c r="B2518" s="4"/>
    </row>
    <row r="2519" spans="2:2">
      <c r="B2519" s="4"/>
    </row>
    <row r="2520" spans="2:2">
      <c r="B2520" s="4"/>
    </row>
    <row r="2521" spans="2:2">
      <c r="B2521" s="4"/>
    </row>
    <row r="2522" spans="2:2">
      <c r="B2522" s="4"/>
    </row>
    <row r="2523" spans="2:2">
      <c r="B2523" s="4"/>
    </row>
    <row r="2524" spans="2:2">
      <c r="B2524" s="4"/>
    </row>
    <row r="2525" spans="2:2">
      <c r="B2525" s="4"/>
    </row>
    <row r="2526" spans="2:2">
      <c r="B2526" s="4"/>
    </row>
    <row r="2527" spans="2:2">
      <c r="B2527" s="4"/>
    </row>
    <row r="2528" spans="2:2">
      <c r="B2528" s="4"/>
    </row>
    <row r="2529" spans="2:2">
      <c r="B2529" s="4"/>
    </row>
    <row r="2530" spans="2:2">
      <c r="B2530" s="4"/>
    </row>
    <row r="2531" spans="2:2">
      <c r="B2531" s="4"/>
    </row>
    <row r="2532" spans="2:2">
      <c r="B2532" s="4"/>
    </row>
    <row r="2533" spans="2:2">
      <c r="B2533" s="4"/>
    </row>
    <row r="2534" spans="2:2">
      <c r="B2534" s="4"/>
    </row>
    <row r="2535" spans="2:2">
      <c r="B2535" s="4"/>
    </row>
    <row r="2536" spans="2:2">
      <c r="B2536" s="4"/>
    </row>
    <row r="2537" spans="2:2">
      <c r="B2537" s="4"/>
    </row>
    <row r="2538" spans="2:2">
      <c r="B2538" s="4"/>
    </row>
    <row r="2539" spans="2:2">
      <c r="B2539" s="4"/>
    </row>
    <row r="2540" spans="2:2">
      <c r="B2540" s="4"/>
    </row>
    <row r="2541" spans="2:2">
      <c r="B2541" s="4"/>
    </row>
    <row r="2542" spans="2:2">
      <c r="B2542" s="4"/>
    </row>
    <row r="2543" spans="2:2">
      <c r="B2543" s="4"/>
    </row>
    <row r="2544" spans="2:2">
      <c r="B2544" s="4"/>
    </row>
    <row r="2545" spans="2:2">
      <c r="B2545" s="4"/>
    </row>
    <row r="2546" spans="2:2">
      <c r="B2546" s="4"/>
    </row>
    <row r="2547" spans="2:2">
      <c r="B2547" s="4"/>
    </row>
    <row r="2548" spans="2:2">
      <c r="B2548" s="4"/>
    </row>
    <row r="2549" spans="2:2">
      <c r="B2549" s="4"/>
    </row>
    <row r="2550" spans="2:2">
      <c r="B2550" s="4"/>
    </row>
    <row r="2551" spans="2:2">
      <c r="B2551" s="4"/>
    </row>
    <row r="2552" spans="2:2">
      <c r="B2552" s="4"/>
    </row>
    <row r="2553" spans="2:2">
      <c r="B2553" s="4"/>
    </row>
    <row r="2554" spans="2:2">
      <c r="B2554" s="4"/>
    </row>
    <row r="2555" spans="2:2">
      <c r="B2555" s="4"/>
    </row>
    <row r="2556" spans="2:2">
      <c r="B2556" s="4"/>
    </row>
    <row r="2557" spans="2:2">
      <c r="B2557" s="4"/>
    </row>
    <row r="2558" spans="2:2">
      <c r="B2558" s="4"/>
    </row>
    <row r="2559" spans="2:2">
      <c r="B2559" s="4"/>
    </row>
    <row r="2560" spans="2:2">
      <c r="B2560" s="4"/>
    </row>
    <row r="2561" spans="2:2">
      <c r="B2561" s="4"/>
    </row>
    <row r="2562" spans="2:2">
      <c r="B2562" s="4"/>
    </row>
    <row r="2563" spans="2:2">
      <c r="B2563" s="4"/>
    </row>
    <row r="2564" spans="2:2">
      <c r="B2564" s="4"/>
    </row>
    <row r="2565" spans="2:2">
      <c r="B2565" s="4"/>
    </row>
    <row r="2566" spans="2:2">
      <c r="B2566" s="4"/>
    </row>
    <row r="2567" spans="2:2">
      <c r="B2567" s="4"/>
    </row>
    <row r="2568" spans="2:2">
      <c r="B2568" s="4"/>
    </row>
    <row r="2569" spans="2:2">
      <c r="B2569" s="4"/>
    </row>
    <row r="2570" spans="2:2">
      <c r="B2570" s="4"/>
    </row>
    <row r="2571" spans="2:2">
      <c r="B2571" s="4"/>
    </row>
    <row r="2572" spans="2:2">
      <c r="B2572" s="4"/>
    </row>
    <row r="2573" spans="2:2">
      <c r="B2573" s="4"/>
    </row>
    <row r="2574" spans="2:2">
      <c r="B2574" s="4"/>
    </row>
    <row r="2575" spans="2:2">
      <c r="B2575" s="4"/>
    </row>
    <row r="2576" spans="2:2">
      <c r="B2576" s="4"/>
    </row>
    <row r="2577" spans="2:2">
      <c r="B2577" s="4"/>
    </row>
    <row r="2578" spans="2:2">
      <c r="B2578" s="4"/>
    </row>
    <row r="2579" spans="2:2">
      <c r="B2579" s="4"/>
    </row>
    <row r="2580" spans="2:2">
      <c r="B2580" s="4"/>
    </row>
    <row r="2581" spans="2:2">
      <c r="B2581" s="4"/>
    </row>
    <row r="2582" spans="2:2">
      <c r="B2582" s="4"/>
    </row>
    <row r="2583" spans="2:2">
      <c r="B2583" s="4"/>
    </row>
    <row r="2584" spans="2:2">
      <c r="B2584" s="4"/>
    </row>
    <row r="2585" spans="2:2">
      <c r="B2585" s="4"/>
    </row>
    <row r="2586" spans="2:2">
      <c r="B2586" s="4"/>
    </row>
    <row r="2587" spans="2:2">
      <c r="B2587" s="4"/>
    </row>
    <row r="2588" spans="2:2">
      <c r="B2588" s="4"/>
    </row>
    <row r="2589" spans="2:2">
      <c r="B2589" s="4"/>
    </row>
    <row r="2590" spans="2:2">
      <c r="B2590" s="4"/>
    </row>
    <row r="2591" spans="2:2">
      <c r="B2591" s="4"/>
    </row>
    <row r="2592" spans="2:2">
      <c r="B2592" s="4"/>
    </row>
    <row r="2593" spans="2:2">
      <c r="B2593" s="4"/>
    </row>
    <row r="2594" spans="2:2">
      <c r="B2594" s="4"/>
    </row>
    <row r="2595" spans="2:2">
      <c r="B2595" s="4"/>
    </row>
    <row r="2596" spans="2:2">
      <c r="B2596" s="4"/>
    </row>
    <row r="2597" spans="2:2">
      <c r="B2597" s="4"/>
    </row>
    <row r="2598" spans="2:2">
      <c r="B2598" s="4"/>
    </row>
    <row r="2599" spans="2:2">
      <c r="B2599" s="4"/>
    </row>
    <row r="2600" spans="2:2">
      <c r="B2600" s="4"/>
    </row>
    <row r="2601" spans="2:2">
      <c r="B2601" s="4"/>
    </row>
    <row r="2602" spans="2:2">
      <c r="B2602" s="4"/>
    </row>
    <row r="2603" spans="2:2">
      <c r="B2603" s="4"/>
    </row>
    <row r="2604" spans="2:2">
      <c r="B2604" s="4"/>
    </row>
    <row r="2605" spans="2:2">
      <c r="B2605" s="4"/>
    </row>
    <row r="2606" spans="2:2">
      <c r="B2606" s="4"/>
    </row>
    <row r="2607" spans="2:2">
      <c r="B2607" s="4"/>
    </row>
    <row r="2608" spans="2:2">
      <c r="B2608" s="4"/>
    </row>
    <row r="2609" spans="2:2">
      <c r="B2609" s="4"/>
    </row>
    <row r="2610" spans="2:2">
      <c r="B2610" s="4"/>
    </row>
    <row r="2611" spans="2:2">
      <c r="B2611" s="4"/>
    </row>
    <row r="2612" spans="2:2">
      <c r="B2612" s="4"/>
    </row>
    <row r="2613" spans="2:2">
      <c r="B2613" s="4"/>
    </row>
    <row r="2614" spans="2:2">
      <c r="B2614" s="4"/>
    </row>
    <row r="2615" spans="2:2">
      <c r="B2615" s="4"/>
    </row>
    <row r="2616" spans="2:2">
      <c r="B2616" s="4"/>
    </row>
    <row r="2617" spans="2:2">
      <c r="B2617" s="4"/>
    </row>
    <row r="2618" spans="2:2">
      <c r="B2618" s="4"/>
    </row>
    <row r="2619" spans="2:2">
      <c r="B2619" s="4"/>
    </row>
    <row r="2620" spans="2:2">
      <c r="B2620" s="4"/>
    </row>
    <row r="2621" spans="2:2">
      <c r="B2621" s="4"/>
    </row>
    <row r="2622" spans="2:2">
      <c r="B2622" s="4"/>
    </row>
    <row r="2623" spans="2:2">
      <c r="B2623" s="4"/>
    </row>
    <row r="2624" spans="2:2">
      <c r="B2624" s="4"/>
    </row>
    <row r="2625" spans="2:2">
      <c r="B2625" s="4"/>
    </row>
    <row r="2626" spans="2:2">
      <c r="B2626" s="4"/>
    </row>
    <row r="2627" spans="2:2">
      <c r="B2627" s="4"/>
    </row>
    <row r="2628" spans="2:2">
      <c r="B2628" s="4"/>
    </row>
    <row r="2629" spans="2:2">
      <c r="B2629" s="4"/>
    </row>
    <row r="2630" spans="2:2">
      <c r="B2630" s="4"/>
    </row>
    <row r="2631" spans="2:2">
      <c r="B2631" s="4"/>
    </row>
    <row r="2632" spans="2:2">
      <c r="B2632" s="4"/>
    </row>
    <row r="2633" spans="2:2">
      <c r="B2633" s="4"/>
    </row>
    <row r="2634" spans="2:2">
      <c r="B2634" s="4"/>
    </row>
    <row r="2635" spans="2:2">
      <c r="B2635" s="4"/>
    </row>
    <row r="2636" spans="2:2">
      <c r="B2636" s="4"/>
    </row>
    <row r="2637" spans="2:2">
      <c r="B2637" s="4"/>
    </row>
    <row r="2638" spans="2:2">
      <c r="B2638" s="4"/>
    </row>
    <row r="2639" spans="2:2">
      <c r="B2639" s="4"/>
    </row>
    <row r="2640" spans="2:2">
      <c r="B2640" s="4"/>
    </row>
    <row r="2641" spans="2:2">
      <c r="B2641" s="4"/>
    </row>
    <row r="2642" spans="2:2">
      <c r="B2642" s="4"/>
    </row>
    <row r="2643" spans="2:2">
      <c r="B2643" s="4"/>
    </row>
    <row r="2644" spans="2:2">
      <c r="B2644" s="4"/>
    </row>
    <row r="2645" spans="2:2">
      <c r="B2645" s="4"/>
    </row>
    <row r="2646" spans="2:2">
      <c r="B2646" s="4"/>
    </row>
    <row r="2647" spans="2:2">
      <c r="B2647" s="4"/>
    </row>
    <row r="2648" spans="2:2">
      <c r="B2648" s="4"/>
    </row>
    <row r="2649" spans="2:2">
      <c r="B2649" s="4"/>
    </row>
    <row r="2650" spans="2:2">
      <c r="B2650" s="4"/>
    </row>
    <row r="2651" spans="2:2">
      <c r="B2651" s="4"/>
    </row>
    <row r="2652" spans="2:2">
      <c r="B2652" s="4"/>
    </row>
    <row r="2653" spans="2:2">
      <c r="B2653" s="4"/>
    </row>
    <row r="2654" spans="2:2">
      <c r="B2654" s="4"/>
    </row>
    <row r="2655" spans="2:2">
      <c r="B2655" s="4"/>
    </row>
    <row r="2656" spans="2:2">
      <c r="B2656" s="4"/>
    </row>
    <row r="2657" spans="2:2">
      <c r="B2657" s="4"/>
    </row>
    <row r="2658" spans="2:2">
      <c r="B2658" s="4"/>
    </row>
    <row r="2659" spans="2:2">
      <c r="B2659" s="4"/>
    </row>
    <row r="2660" spans="2:2">
      <c r="B2660" s="4"/>
    </row>
    <row r="2661" spans="2:2">
      <c r="B2661" s="4"/>
    </row>
    <row r="2662" spans="2:2">
      <c r="B2662" s="4"/>
    </row>
    <row r="2663" spans="2:2">
      <c r="B2663" s="4"/>
    </row>
    <row r="2664" spans="2:2">
      <c r="B2664" s="4"/>
    </row>
    <row r="2665" spans="2:2">
      <c r="B2665" s="4"/>
    </row>
    <row r="2666" spans="2:2">
      <c r="B2666" s="4"/>
    </row>
    <row r="2667" spans="2:2">
      <c r="B2667" s="4"/>
    </row>
    <row r="2668" spans="2:2">
      <c r="B2668" s="4"/>
    </row>
    <row r="2669" spans="2:2">
      <c r="B2669" s="4"/>
    </row>
    <row r="2670" spans="2:2">
      <c r="B2670" s="4"/>
    </row>
    <row r="2671" spans="2:2">
      <c r="B2671" s="4"/>
    </row>
    <row r="2672" spans="2:2">
      <c r="B2672" s="4"/>
    </row>
    <row r="2673" spans="2:2">
      <c r="B2673" s="4"/>
    </row>
    <row r="2674" spans="2:2">
      <c r="B2674" s="4"/>
    </row>
    <row r="2675" spans="2:2">
      <c r="B2675" s="4"/>
    </row>
    <row r="2676" spans="2:2">
      <c r="B2676" s="4"/>
    </row>
    <row r="2677" spans="2:2">
      <c r="B2677" s="4"/>
    </row>
    <row r="2678" spans="2:2">
      <c r="B2678" s="4"/>
    </row>
    <row r="2679" spans="2:2">
      <c r="B2679" s="4"/>
    </row>
    <row r="2680" spans="2:2">
      <c r="B2680" s="4"/>
    </row>
    <row r="2681" spans="2:2">
      <c r="B2681" s="4"/>
    </row>
    <row r="2682" spans="2:2">
      <c r="B2682" s="4"/>
    </row>
    <row r="2683" spans="2:2">
      <c r="B2683" s="4"/>
    </row>
    <row r="2684" spans="2:2">
      <c r="B2684" s="4"/>
    </row>
    <row r="2685" spans="2:2">
      <c r="B2685" s="4"/>
    </row>
    <row r="2686" spans="2:2">
      <c r="B2686" s="4"/>
    </row>
    <row r="2687" spans="2:2">
      <c r="B2687" s="4"/>
    </row>
    <row r="2688" spans="2:2">
      <c r="B2688" s="4"/>
    </row>
    <row r="2689" spans="2:2">
      <c r="B2689" s="4"/>
    </row>
    <row r="2690" spans="2:2">
      <c r="B2690" s="4"/>
    </row>
    <row r="2691" spans="2:2">
      <c r="B2691" s="4"/>
    </row>
    <row r="2692" spans="2:2">
      <c r="B2692" s="4"/>
    </row>
    <row r="2693" spans="2:2">
      <c r="B2693" s="4"/>
    </row>
    <row r="2694" spans="2:2">
      <c r="B2694" s="4"/>
    </row>
    <row r="2695" spans="2:2">
      <c r="B2695" s="4"/>
    </row>
    <row r="2696" spans="2:2">
      <c r="B2696" s="4"/>
    </row>
    <row r="2697" spans="2:2">
      <c r="B2697" s="4"/>
    </row>
    <row r="2698" spans="2:2">
      <c r="B2698" s="4"/>
    </row>
    <row r="2699" spans="2:2">
      <c r="B2699" s="4"/>
    </row>
    <row r="2700" spans="2:2">
      <c r="B2700" s="4"/>
    </row>
    <row r="2701" spans="2:2">
      <c r="B2701" s="4"/>
    </row>
    <row r="2702" spans="2:2">
      <c r="B2702" s="4"/>
    </row>
    <row r="2703" spans="2:2">
      <c r="B2703" s="4"/>
    </row>
    <row r="2704" spans="2:2">
      <c r="B2704" s="4"/>
    </row>
    <row r="2705" spans="2:2">
      <c r="B2705" s="4"/>
    </row>
    <row r="2706" spans="2:2">
      <c r="B2706" s="4"/>
    </row>
    <row r="2707" spans="2:2">
      <c r="B2707" s="4"/>
    </row>
    <row r="2708" spans="2:2">
      <c r="B2708" s="4"/>
    </row>
    <row r="2709" spans="2:2">
      <c r="B2709" s="4"/>
    </row>
    <row r="2710" spans="2:2">
      <c r="B2710" s="4"/>
    </row>
    <row r="2711" spans="2:2">
      <c r="B2711" s="4"/>
    </row>
    <row r="2712" spans="2:2">
      <c r="B2712" s="4"/>
    </row>
    <row r="2713" spans="2:2">
      <c r="B2713" s="4"/>
    </row>
    <row r="2714" spans="2:2">
      <c r="B2714" s="4"/>
    </row>
    <row r="2715" spans="2:2">
      <c r="B2715" s="4"/>
    </row>
    <row r="2716" spans="2:2">
      <c r="B2716" s="4"/>
    </row>
    <row r="2717" spans="2:2">
      <c r="B2717" s="4"/>
    </row>
    <row r="2718" spans="2:2">
      <c r="B2718" s="4"/>
    </row>
    <row r="2719" spans="2:2">
      <c r="B2719" s="4"/>
    </row>
    <row r="2720" spans="2:2">
      <c r="B2720" s="4"/>
    </row>
    <row r="2721" spans="2:2">
      <c r="B2721" s="4"/>
    </row>
    <row r="2722" spans="2:2">
      <c r="B2722" s="4"/>
    </row>
    <row r="2723" spans="2:2">
      <c r="B2723" s="4"/>
    </row>
    <row r="2724" spans="2:2">
      <c r="B2724" s="4"/>
    </row>
    <row r="2725" spans="2:2">
      <c r="B2725" s="4"/>
    </row>
    <row r="2726" spans="2:2">
      <c r="B2726" s="4"/>
    </row>
    <row r="2727" spans="2:2">
      <c r="B2727" s="4"/>
    </row>
    <row r="2728" spans="2:2">
      <c r="B2728" s="4"/>
    </row>
    <row r="2729" spans="2:2">
      <c r="B2729" s="4"/>
    </row>
    <row r="2730" spans="2:2">
      <c r="B2730" s="4"/>
    </row>
    <row r="2731" spans="2:2">
      <c r="B2731" s="4"/>
    </row>
    <row r="2732" spans="2:2">
      <c r="B2732" s="4"/>
    </row>
    <row r="2733" spans="2:2">
      <c r="B2733" s="4"/>
    </row>
    <row r="2734" spans="2:2">
      <c r="B2734" s="4"/>
    </row>
    <row r="2735" spans="2:2">
      <c r="B2735" s="4"/>
    </row>
    <row r="2736" spans="2:2">
      <c r="B2736" s="4"/>
    </row>
    <row r="2737" spans="2:2">
      <c r="B2737" s="4"/>
    </row>
    <row r="2738" spans="2:2">
      <c r="B2738" s="4"/>
    </row>
    <row r="2739" spans="2:2">
      <c r="B2739" s="4"/>
    </row>
    <row r="2740" spans="2:2">
      <c r="B2740" s="4"/>
    </row>
    <row r="2741" spans="2:2">
      <c r="B2741" s="4"/>
    </row>
    <row r="2742" spans="2:2">
      <c r="B2742" s="4"/>
    </row>
    <row r="2743" spans="2:2">
      <c r="B2743" s="4"/>
    </row>
    <row r="2744" spans="2:2">
      <c r="B2744" s="4"/>
    </row>
    <row r="2745" spans="2:2">
      <c r="B2745" s="4"/>
    </row>
    <row r="2746" spans="2:2">
      <c r="B2746" s="4"/>
    </row>
    <row r="2747" spans="2:2">
      <c r="B2747" s="4"/>
    </row>
    <row r="2748" spans="2:2">
      <c r="B2748" s="4"/>
    </row>
    <row r="2749" spans="2:2">
      <c r="B2749" s="4"/>
    </row>
    <row r="2750" spans="2:2">
      <c r="B2750" s="4"/>
    </row>
    <row r="2751" spans="2:2">
      <c r="B2751" s="4"/>
    </row>
    <row r="2752" spans="2:2">
      <c r="B2752" s="4"/>
    </row>
    <row r="2753" spans="2:2">
      <c r="B2753" s="4"/>
    </row>
    <row r="2754" spans="2:2">
      <c r="B2754" s="4"/>
    </row>
    <row r="2755" spans="2:2">
      <c r="B2755" s="4"/>
    </row>
    <row r="2756" spans="2:2">
      <c r="B2756" s="4"/>
    </row>
    <row r="2757" spans="2:2">
      <c r="B2757" s="4"/>
    </row>
    <row r="2758" spans="2:2">
      <c r="B2758" s="4"/>
    </row>
    <row r="2759" spans="2:2">
      <c r="B2759" s="4"/>
    </row>
    <row r="2760" spans="2:2">
      <c r="B2760" s="4"/>
    </row>
    <row r="2761" spans="2:2">
      <c r="B2761" s="4"/>
    </row>
    <row r="2762" spans="2:2">
      <c r="B2762" s="4"/>
    </row>
    <row r="2763" spans="2:2">
      <c r="B2763" s="4"/>
    </row>
    <row r="2764" spans="2:2">
      <c r="B2764" s="4"/>
    </row>
    <row r="2765" spans="2:2">
      <c r="B2765" s="4"/>
    </row>
    <row r="2766" spans="2:2">
      <c r="B2766" s="4"/>
    </row>
    <row r="2767" spans="2:2">
      <c r="B2767" s="4"/>
    </row>
    <row r="2768" spans="2:2">
      <c r="B2768" s="4"/>
    </row>
    <row r="2769" spans="2:2">
      <c r="B2769" s="4"/>
    </row>
    <row r="2770" spans="2:2">
      <c r="B2770" s="4"/>
    </row>
    <row r="2771" spans="2:2">
      <c r="B2771" s="4"/>
    </row>
    <row r="2772" spans="2:2">
      <c r="B2772" s="4"/>
    </row>
    <row r="2773" spans="2:2">
      <c r="B2773" s="4"/>
    </row>
    <row r="2774" spans="2:2">
      <c r="B2774" s="4"/>
    </row>
    <row r="2775" spans="2:2">
      <c r="B2775" s="4"/>
    </row>
    <row r="2776" spans="2:2">
      <c r="B2776" s="4"/>
    </row>
    <row r="2777" spans="2:2">
      <c r="B2777" s="4"/>
    </row>
    <row r="2778" spans="2:2">
      <c r="B2778" s="4"/>
    </row>
    <row r="2779" spans="2:2">
      <c r="B2779" s="4"/>
    </row>
    <row r="2780" spans="2:2">
      <c r="B2780" s="4"/>
    </row>
    <row r="2781" spans="2:2">
      <c r="B2781" s="4"/>
    </row>
    <row r="2782" spans="2:2">
      <c r="B2782" s="4"/>
    </row>
    <row r="2783" spans="2:2">
      <c r="B2783" s="4"/>
    </row>
    <row r="2784" spans="2:2">
      <c r="B2784" s="4"/>
    </row>
    <row r="2785" spans="2:2">
      <c r="B2785" s="4"/>
    </row>
    <row r="2786" spans="2:2">
      <c r="B2786" s="4"/>
    </row>
    <row r="2787" spans="2:2">
      <c r="B2787" s="4"/>
    </row>
    <row r="2788" spans="2:2">
      <c r="B2788" s="4"/>
    </row>
    <row r="2789" spans="2:2">
      <c r="B2789" s="4"/>
    </row>
    <row r="2790" spans="2:2">
      <c r="B2790" s="4"/>
    </row>
    <row r="2791" spans="2:2">
      <c r="B2791" s="4"/>
    </row>
    <row r="2792" spans="2:2">
      <c r="B2792" s="4"/>
    </row>
    <row r="2793" spans="2:2">
      <c r="B2793" s="4"/>
    </row>
    <row r="2794" spans="2:2">
      <c r="B2794" s="4"/>
    </row>
    <row r="2795" spans="2:2">
      <c r="B2795" s="4"/>
    </row>
    <row r="2796" spans="2:2">
      <c r="B2796" s="4"/>
    </row>
    <row r="2797" spans="2:2">
      <c r="B2797" s="4"/>
    </row>
    <row r="2798" spans="2:2">
      <c r="B2798" s="4"/>
    </row>
    <row r="2799" spans="2:2">
      <c r="B2799" s="4"/>
    </row>
    <row r="2800" spans="2:2">
      <c r="B2800" s="4"/>
    </row>
    <row r="2801" spans="2:2">
      <c r="B2801" s="4"/>
    </row>
    <row r="2802" spans="2:2">
      <c r="B2802" s="4"/>
    </row>
    <row r="2803" spans="2:2">
      <c r="B2803" s="4"/>
    </row>
    <row r="2804" spans="2:2">
      <c r="B2804" s="4"/>
    </row>
    <row r="2805" spans="2:2">
      <c r="B2805" s="4"/>
    </row>
    <row r="2806" spans="2:2">
      <c r="B2806" s="4"/>
    </row>
    <row r="2807" spans="2:2">
      <c r="B2807" s="4"/>
    </row>
    <row r="2808" spans="2:2">
      <c r="B2808" s="4"/>
    </row>
    <row r="2809" spans="2:2">
      <c r="B2809" s="4"/>
    </row>
    <row r="2810" spans="2:2">
      <c r="B2810" s="4"/>
    </row>
    <row r="2811" spans="2:2">
      <c r="B2811" s="4"/>
    </row>
    <row r="2812" spans="2:2">
      <c r="B2812" s="4"/>
    </row>
    <row r="2813" spans="2:2">
      <c r="B2813" s="4"/>
    </row>
    <row r="2814" spans="2:2">
      <c r="B2814" s="4"/>
    </row>
    <row r="2815" spans="2:2">
      <c r="B2815" s="4"/>
    </row>
    <row r="2816" spans="2:2">
      <c r="B2816" s="4"/>
    </row>
    <row r="2817" spans="2:2">
      <c r="B2817" s="4"/>
    </row>
    <row r="2818" spans="2:2">
      <c r="B2818" s="4"/>
    </row>
    <row r="2819" spans="2:2">
      <c r="B2819" s="4"/>
    </row>
    <row r="2820" spans="2:2">
      <c r="B2820" s="4"/>
    </row>
    <row r="2821" spans="2:2">
      <c r="B2821" s="4"/>
    </row>
    <row r="2822" spans="2:2">
      <c r="B2822" s="4"/>
    </row>
    <row r="2823" spans="2:2">
      <c r="B2823" s="4"/>
    </row>
    <row r="2824" spans="2:2">
      <c r="B2824" s="4"/>
    </row>
    <row r="2825" spans="2:2">
      <c r="B2825" s="4"/>
    </row>
    <row r="2826" spans="2:2">
      <c r="B2826" s="4"/>
    </row>
    <row r="2827" spans="2:2">
      <c r="B2827" s="4"/>
    </row>
    <row r="2828" spans="2:2">
      <c r="B2828" s="4"/>
    </row>
    <row r="2829" spans="2:2">
      <c r="B2829" s="4"/>
    </row>
    <row r="2830" spans="2:2">
      <c r="B2830" s="4"/>
    </row>
    <row r="2831" spans="2:2">
      <c r="B2831" s="4"/>
    </row>
    <row r="2832" spans="2:2">
      <c r="B2832" s="4"/>
    </row>
    <row r="2833" spans="2:2">
      <c r="B2833" s="4"/>
    </row>
    <row r="2834" spans="2:2">
      <c r="B2834" s="4"/>
    </row>
    <row r="2835" spans="2:2">
      <c r="B2835" s="4"/>
    </row>
    <row r="2836" spans="2:2">
      <c r="B2836" s="4"/>
    </row>
    <row r="2837" spans="2:2">
      <c r="B2837" s="4"/>
    </row>
    <row r="2838" spans="2:2">
      <c r="B2838" s="4"/>
    </row>
    <row r="2839" spans="2:2">
      <c r="B2839" s="4"/>
    </row>
    <row r="2840" spans="2:2">
      <c r="B2840" s="4"/>
    </row>
    <row r="2841" spans="2:2">
      <c r="B2841" s="4"/>
    </row>
    <row r="2842" spans="2:2">
      <c r="B2842" s="4"/>
    </row>
    <row r="2843" spans="2:2">
      <c r="B2843" s="4"/>
    </row>
    <row r="2844" spans="2:2">
      <c r="B2844" s="4"/>
    </row>
    <row r="2845" spans="2:2">
      <c r="B2845" s="4"/>
    </row>
    <row r="2846" spans="2:2">
      <c r="B2846" s="4"/>
    </row>
    <row r="2847" spans="2:2">
      <c r="B2847" s="4"/>
    </row>
    <row r="2848" spans="2:2">
      <c r="B2848" s="4"/>
    </row>
    <row r="2849" spans="2:2">
      <c r="B2849" s="4"/>
    </row>
    <row r="2850" spans="2:2">
      <c r="B2850" s="4"/>
    </row>
    <row r="2851" spans="2:2">
      <c r="B2851" s="4"/>
    </row>
    <row r="2852" spans="2:2">
      <c r="B2852" s="4"/>
    </row>
    <row r="2853" spans="2:2">
      <c r="B2853" s="4"/>
    </row>
    <row r="2854" spans="2:2">
      <c r="B2854" s="4"/>
    </row>
    <row r="2855" spans="2:2">
      <c r="B2855" s="4"/>
    </row>
    <row r="2856" spans="2:2">
      <c r="B2856" s="4"/>
    </row>
    <row r="2857" spans="2:2">
      <c r="B2857" s="4"/>
    </row>
    <row r="2858" spans="2:2">
      <c r="B2858" s="4"/>
    </row>
    <row r="2859" spans="2:2">
      <c r="B2859" s="4"/>
    </row>
    <row r="2860" spans="2:2">
      <c r="B2860" s="4"/>
    </row>
    <row r="2861" spans="2:2">
      <c r="B2861" s="4"/>
    </row>
    <row r="2862" spans="2:2">
      <c r="B2862" s="4"/>
    </row>
    <row r="2863" spans="2:2">
      <c r="B2863" s="4"/>
    </row>
    <row r="2864" spans="2:2">
      <c r="B2864" s="4"/>
    </row>
    <row r="2865" spans="2:2">
      <c r="B2865" s="4"/>
    </row>
    <row r="2866" spans="2:2">
      <c r="B2866" s="4"/>
    </row>
    <row r="2867" spans="2:2">
      <c r="B2867" s="4"/>
    </row>
    <row r="2868" spans="2:2">
      <c r="B2868" s="4"/>
    </row>
    <row r="2869" spans="2:2">
      <c r="B2869" s="4"/>
    </row>
    <row r="2870" spans="2:2">
      <c r="B2870" s="4"/>
    </row>
    <row r="2871" spans="2:2">
      <c r="B2871" s="4"/>
    </row>
    <row r="2872" spans="2:2">
      <c r="B2872" s="4"/>
    </row>
    <row r="2873" spans="2:2">
      <c r="B2873" s="4"/>
    </row>
    <row r="2874" spans="2:2">
      <c r="B2874" s="4"/>
    </row>
    <row r="2875" spans="2:2">
      <c r="B2875" s="4"/>
    </row>
    <row r="2876" spans="2:2">
      <c r="B2876" s="4"/>
    </row>
    <row r="2877" spans="2:2">
      <c r="B2877" s="4"/>
    </row>
    <row r="2878" spans="2:2">
      <c r="B2878" s="4"/>
    </row>
    <row r="2879" spans="2:2">
      <c r="B2879" s="4"/>
    </row>
    <row r="2880" spans="2:2">
      <c r="B2880" s="4"/>
    </row>
    <row r="2881" spans="2:2">
      <c r="B2881" s="4"/>
    </row>
    <row r="2882" spans="2:2">
      <c r="B2882" s="4"/>
    </row>
    <row r="2883" spans="2:2">
      <c r="B2883" s="4"/>
    </row>
    <row r="2884" spans="2:2">
      <c r="B2884" s="4"/>
    </row>
    <row r="2885" spans="2:2">
      <c r="B2885" s="4"/>
    </row>
    <row r="2886" spans="2:2">
      <c r="B2886" s="4"/>
    </row>
    <row r="2887" spans="2:2">
      <c r="B2887" s="4"/>
    </row>
    <row r="2888" spans="2:2">
      <c r="B2888" s="4"/>
    </row>
    <row r="2889" spans="2:2">
      <c r="B2889" s="4"/>
    </row>
    <row r="2890" spans="2:2">
      <c r="B2890" s="4"/>
    </row>
    <row r="2891" spans="2:2">
      <c r="B2891" s="4"/>
    </row>
    <row r="2892" spans="2:2">
      <c r="B2892" s="4"/>
    </row>
    <row r="2893" spans="2:2">
      <c r="B2893" s="4"/>
    </row>
    <row r="2894" spans="2:2">
      <c r="B2894" s="4"/>
    </row>
    <row r="2895" spans="2:2">
      <c r="B2895" s="4"/>
    </row>
    <row r="2896" spans="2:2">
      <c r="B2896" s="4"/>
    </row>
    <row r="2897" spans="2:2">
      <c r="B2897" s="4"/>
    </row>
    <row r="2898" spans="2:2">
      <c r="B2898" s="4"/>
    </row>
    <row r="2899" spans="2:2">
      <c r="B2899" s="4"/>
    </row>
    <row r="2900" spans="2:2">
      <c r="B2900" s="4"/>
    </row>
    <row r="2901" spans="2:2">
      <c r="B2901" s="4"/>
    </row>
    <row r="2902" spans="2:2">
      <c r="B2902" s="4"/>
    </row>
    <row r="2903" spans="2:2">
      <c r="B2903" s="4"/>
    </row>
    <row r="2904" spans="2:2">
      <c r="B2904" s="4"/>
    </row>
    <row r="2905" spans="2:2">
      <c r="B2905" s="4"/>
    </row>
    <row r="2906" spans="2:2">
      <c r="B2906" s="4"/>
    </row>
    <row r="2907" spans="2:2">
      <c r="B2907" s="4"/>
    </row>
    <row r="2908" spans="2:2">
      <c r="B2908" s="4"/>
    </row>
    <row r="2909" spans="2:2">
      <c r="B2909" s="4"/>
    </row>
    <row r="2910" spans="2:2">
      <c r="B2910" s="4"/>
    </row>
    <row r="2911" spans="2:2">
      <c r="B2911" s="4"/>
    </row>
    <row r="2912" spans="2:2">
      <c r="B2912" s="4"/>
    </row>
    <row r="2913" spans="2:2">
      <c r="B2913" s="4"/>
    </row>
    <row r="2914" spans="2:2">
      <c r="B2914" s="4"/>
    </row>
    <row r="2915" spans="2:2">
      <c r="B2915" s="4"/>
    </row>
    <row r="2916" spans="2:2">
      <c r="B2916" s="4"/>
    </row>
    <row r="2917" spans="2:2">
      <c r="B2917" s="4"/>
    </row>
    <row r="2918" spans="2:2">
      <c r="B2918" s="4"/>
    </row>
    <row r="2919" spans="2:2">
      <c r="B2919" s="4"/>
    </row>
    <row r="2920" spans="2:2">
      <c r="B2920" s="4"/>
    </row>
    <row r="2921" spans="2:2">
      <c r="B2921" s="4"/>
    </row>
    <row r="2922" spans="2:2">
      <c r="B2922" s="4"/>
    </row>
    <row r="2923" spans="2:2">
      <c r="B2923" s="4"/>
    </row>
    <row r="2924" spans="2:2">
      <c r="B2924" s="4"/>
    </row>
    <row r="2925" spans="2:2">
      <c r="B2925" s="4"/>
    </row>
    <row r="2926" spans="2:2">
      <c r="B2926" s="4"/>
    </row>
    <row r="2927" spans="2:2">
      <c r="B2927" s="4"/>
    </row>
    <row r="2928" spans="2:2">
      <c r="B2928" s="4"/>
    </row>
    <row r="2929" spans="2:2">
      <c r="B2929" s="4"/>
    </row>
    <row r="2930" spans="2:2">
      <c r="B2930" s="4"/>
    </row>
    <row r="2931" spans="2:2">
      <c r="B2931" s="4"/>
    </row>
    <row r="2932" spans="2:2">
      <c r="B2932" s="4"/>
    </row>
    <row r="2933" spans="2:2">
      <c r="B2933" s="4"/>
    </row>
    <row r="2934" spans="2:2">
      <c r="B2934" s="4"/>
    </row>
    <row r="2935" spans="2:2">
      <c r="B2935" s="4"/>
    </row>
    <row r="2936" spans="2:2">
      <c r="B2936" s="4"/>
    </row>
    <row r="2937" spans="2:2">
      <c r="B2937" s="4"/>
    </row>
    <row r="2938" spans="2:2">
      <c r="B2938" s="4"/>
    </row>
    <row r="2939" spans="2:2">
      <c r="B2939" s="4"/>
    </row>
    <row r="2940" spans="2:2">
      <c r="B2940" s="4"/>
    </row>
    <row r="2941" spans="2:2">
      <c r="B2941" s="4"/>
    </row>
    <row r="2942" spans="2:2">
      <c r="B2942" s="4"/>
    </row>
    <row r="2943" spans="2:2">
      <c r="B2943" s="4"/>
    </row>
    <row r="2944" spans="2:2">
      <c r="B2944" s="4"/>
    </row>
    <row r="2945" spans="2:2">
      <c r="B2945" s="4"/>
    </row>
    <row r="2946" spans="2:2">
      <c r="B2946" s="4"/>
    </row>
    <row r="2947" spans="2:2">
      <c r="B2947" s="4"/>
    </row>
    <row r="2948" spans="2:2">
      <c r="B2948" s="4"/>
    </row>
    <row r="2949" spans="2:2">
      <c r="B2949" s="4"/>
    </row>
    <row r="2950" spans="2:2">
      <c r="B2950" s="4"/>
    </row>
    <row r="2951" spans="2:2">
      <c r="B2951" s="4"/>
    </row>
    <row r="2952" spans="2:2">
      <c r="B2952" s="4"/>
    </row>
    <row r="2953" spans="2:2">
      <c r="B2953" s="4"/>
    </row>
    <row r="2954" spans="2:2">
      <c r="B2954" s="4"/>
    </row>
    <row r="2955" spans="2:2">
      <c r="B2955" s="4"/>
    </row>
    <row r="2956" spans="2:2">
      <c r="B2956" s="4"/>
    </row>
    <row r="2957" spans="2:2">
      <c r="B2957" s="4"/>
    </row>
    <row r="2958" spans="2:2">
      <c r="B2958" s="4"/>
    </row>
    <row r="2959" spans="2:2">
      <c r="B2959" s="4"/>
    </row>
    <row r="2960" spans="2:2">
      <c r="B2960" s="4"/>
    </row>
    <row r="2961" spans="2:2">
      <c r="B2961" s="4"/>
    </row>
    <row r="2962" spans="2:2">
      <c r="B2962" s="4"/>
    </row>
    <row r="2963" spans="2:2">
      <c r="B2963" s="4"/>
    </row>
    <row r="2964" spans="2:2">
      <c r="B2964" s="4"/>
    </row>
    <row r="2965" spans="2:2">
      <c r="B2965" s="4"/>
    </row>
    <row r="2966" spans="2:2">
      <c r="B2966" s="4"/>
    </row>
    <row r="2967" spans="2:2">
      <c r="B2967" s="4"/>
    </row>
    <row r="2968" spans="2:2">
      <c r="B2968" s="4"/>
    </row>
    <row r="2969" spans="2:2">
      <c r="B2969" s="4"/>
    </row>
    <row r="2970" spans="2:2">
      <c r="B2970" s="4"/>
    </row>
    <row r="2971" spans="2:2">
      <c r="B2971" s="4"/>
    </row>
    <row r="2972" spans="2:2">
      <c r="B2972" s="4"/>
    </row>
    <row r="2973" spans="2:2">
      <c r="B2973" s="4"/>
    </row>
    <row r="2974" spans="2:2">
      <c r="B2974" s="4"/>
    </row>
    <row r="2975" spans="2:2">
      <c r="B2975" s="4"/>
    </row>
    <row r="2976" spans="2:2">
      <c r="B2976" s="4"/>
    </row>
    <row r="2977" spans="2:2">
      <c r="B2977" s="4"/>
    </row>
    <row r="2978" spans="2:2">
      <c r="B2978" s="4"/>
    </row>
    <row r="2979" spans="2:2">
      <c r="B2979" s="4"/>
    </row>
    <row r="2980" spans="2:2">
      <c r="B2980" s="4"/>
    </row>
    <row r="2981" spans="2:2">
      <c r="B2981" s="4"/>
    </row>
    <row r="2982" spans="2:2">
      <c r="B2982" s="4"/>
    </row>
    <row r="2983" spans="2:2">
      <c r="B2983" s="4"/>
    </row>
    <row r="2984" spans="2:2">
      <c r="B2984" s="4"/>
    </row>
    <row r="2985" spans="2:2">
      <c r="B2985" s="4"/>
    </row>
    <row r="2986" spans="2:2">
      <c r="B2986" s="4"/>
    </row>
    <row r="2987" spans="2:2">
      <c r="B2987" s="4"/>
    </row>
    <row r="2988" spans="2:2">
      <c r="B2988" s="4"/>
    </row>
    <row r="2989" spans="2:2">
      <c r="B2989" s="4"/>
    </row>
    <row r="2990" spans="2:2">
      <c r="B2990" s="4"/>
    </row>
    <row r="2991" spans="2:2">
      <c r="B2991" s="4"/>
    </row>
    <row r="2992" spans="2:2">
      <c r="B2992" s="4"/>
    </row>
    <row r="2993" spans="2:2">
      <c r="B2993" s="4"/>
    </row>
    <row r="2994" spans="2:2">
      <c r="B2994" s="4"/>
    </row>
    <row r="2995" spans="2:2">
      <c r="B2995" s="4"/>
    </row>
    <row r="2996" spans="2:2">
      <c r="B2996" s="4"/>
    </row>
    <row r="2997" spans="2:2">
      <c r="B2997" s="4"/>
    </row>
    <row r="2998" spans="2:2">
      <c r="B2998" s="4"/>
    </row>
    <row r="2999" spans="2:2">
      <c r="B2999" s="4"/>
    </row>
    <row r="3000" spans="2:2">
      <c r="B3000" s="4"/>
    </row>
    <row r="3001" spans="2:2">
      <c r="B3001" s="4"/>
    </row>
    <row r="3002" spans="2:2">
      <c r="B3002" s="4"/>
    </row>
    <row r="3003" spans="2:2">
      <c r="B3003" s="4"/>
    </row>
    <row r="3004" spans="2:2">
      <c r="B3004" s="4"/>
    </row>
    <row r="3005" spans="2:2">
      <c r="B3005" s="4"/>
    </row>
    <row r="3006" spans="2:2">
      <c r="B3006" s="4"/>
    </row>
    <row r="3007" spans="2:2">
      <c r="B3007" s="4"/>
    </row>
    <row r="3008" spans="2:2">
      <c r="B3008" s="4"/>
    </row>
    <row r="3009" spans="2:2">
      <c r="B3009" s="4"/>
    </row>
    <row r="3010" spans="2:2">
      <c r="B3010" s="4"/>
    </row>
    <row r="3011" spans="2:2">
      <c r="B3011" s="4"/>
    </row>
    <row r="3012" spans="2:2">
      <c r="B3012" s="4"/>
    </row>
    <row r="3013" spans="2:2">
      <c r="B3013" s="4"/>
    </row>
    <row r="3014" spans="2:2">
      <c r="B3014" s="4"/>
    </row>
    <row r="3015" spans="2:2">
      <c r="B3015" s="4"/>
    </row>
    <row r="3016" spans="2:2">
      <c r="B3016" s="4"/>
    </row>
    <row r="3017" spans="2:2">
      <c r="B3017" s="4"/>
    </row>
    <row r="3018" spans="2:2">
      <c r="B3018" s="4"/>
    </row>
    <row r="3019" spans="2:2">
      <c r="B3019" s="4"/>
    </row>
    <row r="3020" spans="2:2">
      <c r="B3020" s="4"/>
    </row>
    <row r="3021" spans="2:2">
      <c r="B3021" s="4"/>
    </row>
    <row r="3022" spans="2:2">
      <c r="B3022" s="4"/>
    </row>
    <row r="3023" spans="2:2">
      <c r="B3023" s="4"/>
    </row>
    <row r="3024" spans="2:2">
      <c r="B3024" s="4"/>
    </row>
    <row r="3025" spans="2:2">
      <c r="B3025" s="4"/>
    </row>
    <row r="3026" spans="2:2">
      <c r="B3026" s="4"/>
    </row>
    <row r="3027" spans="2:2">
      <c r="B3027" s="4"/>
    </row>
    <row r="3028" spans="2:2">
      <c r="B3028" s="4"/>
    </row>
    <row r="3029" spans="2:2">
      <c r="B3029" s="4"/>
    </row>
    <row r="3030" spans="2:2">
      <c r="B3030" s="4"/>
    </row>
    <row r="3031" spans="2:2">
      <c r="B3031" s="4"/>
    </row>
    <row r="3032" spans="2:2">
      <c r="B3032" s="4"/>
    </row>
    <row r="3033" spans="2:2">
      <c r="B3033" s="4"/>
    </row>
    <row r="3034" spans="2:2">
      <c r="B3034" s="4"/>
    </row>
    <row r="3035" spans="2:2">
      <c r="B3035" s="4"/>
    </row>
    <row r="3036" spans="2:2">
      <c r="B3036" s="4"/>
    </row>
    <row r="3037" spans="2:2">
      <c r="B3037" s="4"/>
    </row>
    <row r="3038" spans="2:2">
      <c r="B3038" s="4"/>
    </row>
    <row r="3039" spans="2:2">
      <c r="B3039" s="4"/>
    </row>
    <row r="3040" spans="2:2">
      <c r="B3040" s="4"/>
    </row>
    <row r="3041" spans="2:2">
      <c r="B3041" s="4"/>
    </row>
    <row r="3042" spans="2:2">
      <c r="B3042" s="4"/>
    </row>
    <row r="3043" spans="2:2">
      <c r="B3043" s="4"/>
    </row>
    <row r="3044" spans="2:2">
      <c r="B3044" s="4"/>
    </row>
    <row r="3045" spans="2:2">
      <c r="B3045" s="4"/>
    </row>
    <row r="3046" spans="2:2">
      <c r="B3046" s="4"/>
    </row>
    <row r="3047" spans="2:2">
      <c r="B3047" s="4"/>
    </row>
    <row r="3048" spans="2:2">
      <c r="B3048" s="4"/>
    </row>
    <row r="3049" spans="2:2">
      <c r="B3049" s="4"/>
    </row>
    <row r="3050" spans="2:2">
      <c r="B3050" s="4"/>
    </row>
    <row r="3051" spans="2:2">
      <c r="B3051" s="4"/>
    </row>
    <row r="3052" spans="2:2">
      <c r="B3052" s="4"/>
    </row>
    <row r="3053" spans="2:2">
      <c r="B3053" s="4"/>
    </row>
    <row r="3054" spans="2:2">
      <c r="B3054" s="4"/>
    </row>
    <row r="3055" spans="2:2">
      <c r="B3055" s="4"/>
    </row>
    <row r="3056" spans="2:2">
      <c r="B3056" s="4"/>
    </row>
    <row r="3057" spans="2:2">
      <c r="B3057" s="4"/>
    </row>
    <row r="3058" spans="2:2">
      <c r="B3058" s="4"/>
    </row>
    <row r="3059" spans="2:2">
      <c r="B3059" s="4"/>
    </row>
    <row r="3060" spans="2:2">
      <c r="B3060" s="4"/>
    </row>
    <row r="3061" spans="2:2">
      <c r="B3061" s="4"/>
    </row>
    <row r="3062" spans="2:2">
      <c r="B3062" s="4"/>
    </row>
    <row r="3063" spans="2:2">
      <c r="B3063" s="4"/>
    </row>
    <row r="3064" spans="2:2">
      <c r="B3064" s="4"/>
    </row>
    <row r="3065" spans="2:2">
      <c r="B3065" s="4"/>
    </row>
    <row r="3066" spans="2:2">
      <c r="B3066" s="4"/>
    </row>
    <row r="3067" spans="2:2">
      <c r="B3067" s="4"/>
    </row>
    <row r="3068" spans="2:2">
      <c r="B3068" s="4"/>
    </row>
    <row r="3069" spans="2:2">
      <c r="B3069" s="4"/>
    </row>
    <row r="3070" spans="2:2">
      <c r="B3070" s="4"/>
    </row>
    <row r="3071" spans="2:2">
      <c r="B3071" s="4"/>
    </row>
    <row r="3072" spans="2:2">
      <c r="B3072" s="4"/>
    </row>
    <row r="3073" spans="2:2">
      <c r="B3073" s="4"/>
    </row>
    <row r="3074" spans="2:2">
      <c r="B3074" s="4"/>
    </row>
    <row r="3075" spans="2:2">
      <c r="B3075" s="4"/>
    </row>
    <row r="3076" spans="2:2">
      <c r="B3076" s="4"/>
    </row>
    <row r="3077" spans="2:2">
      <c r="B3077" s="4"/>
    </row>
    <row r="3078" spans="2:2">
      <c r="B3078" s="4"/>
    </row>
    <row r="3079" spans="2:2">
      <c r="B3079" s="4"/>
    </row>
    <row r="3080" spans="2:2">
      <c r="B3080" s="4"/>
    </row>
    <row r="3081" spans="2:2">
      <c r="B3081" s="4"/>
    </row>
    <row r="3082" spans="2:2">
      <c r="B3082" s="4"/>
    </row>
    <row r="3083" spans="2:2">
      <c r="B3083" s="4"/>
    </row>
    <row r="3084" spans="2:2">
      <c r="B3084" s="4"/>
    </row>
    <row r="3085" spans="2:2">
      <c r="B3085" s="4"/>
    </row>
    <row r="3086" spans="2:2">
      <c r="B3086" s="4"/>
    </row>
    <row r="3087" spans="2:2">
      <c r="B3087" s="4"/>
    </row>
    <row r="3088" spans="2:2">
      <c r="B3088" s="4"/>
    </row>
    <row r="3089" spans="2:2">
      <c r="B3089" s="4"/>
    </row>
    <row r="3090" spans="2:2">
      <c r="B3090" s="4"/>
    </row>
    <row r="3091" spans="2:2">
      <c r="B3091" s="4"/>
    </row>
    <row r="3092" spans="2:2">
      <c r="B3092" s="4"/>
    </row>
    <row r="3093" spans="2:2">
      <c r="B3093" s="4"/>
    </row>
    <row r="3094" spans="2:2">
      <c r="B3094" s="4"/>
    </row>
    <row r="3095" spans="2:2">
      <c r="B3095" s="4"/>
    </row>
    <row r="3096" spans="2:2">
      <c r="B3096" s="4"/>
    </row>
    <row r="3097" spans="2:2">
      <c r="B3097" s="4"/>
    </row>
    <row r="3098" spans="2:2">
      <c r="B3098" s="4"/>
    </row>
    <row r="3099" spans="2:2">
      <c r="B3099" s="4"/>
    </row>
    <row r="3100" spans="2:2">
      <c r="B3100" s="4"/>
    </row>
    <row r="3101" spans="2:2">
      <c r="B3101" s="4"/>
    </row>
    <row r="3102" spans="2:2">
      <c r="B3102" s="4"/>
    </row>
    <row r="3103" spans="2:2">
      <c r="B3103" s="4"/>
    </row>
    <row r="3104" spans="2:2">
      <c r="B3104" s="4"/>
    </row>
    <row r="3105" spans="2:2">
      <c r="B3105" s="4"/>
    </row>
    <row r="3106" spans="2:2">
      <c r="B3106" s="4"/>
    </row>
    <row r="3107" spans="2:2">
      <c r="B3107" s="4"/>
    </row>
    <row r="3108" spans="2:2">
      <c r="B3108" s="4"/>
    </row>
    <row r="3109" spans="2:2">
      <c r="B3109" s="4"/>
    </row>
    <row r="3110" spans="2:2">
      <c r="B3110" s="4"/>
    </row>
    <row r="3111" spans="2:2">
      <c r="B3111" s="4"/>
    </row>
    <row r="3112" spans="2:2">
      <c r="B3112" s="4"/>
    </row>
    <row r="3113" spans="2:2">
      <c r="B3113" s="4"/>
    </row>
    <row r="3114" spans="2:2">
      <c r="B3114" s="4"/>
    </row>
    <row r="3115" spans="2:2">
      <c r="B3115" s="4"/>
    </row>
    <row r="3116" spans="2:2">
      <c r="B3116" s="4"/>
    </row>
    <row r="3117" spans="2:2">
      <c r="B3117" s="4"/>
    </row>
    <row r="3118" spans="2:2">
      <c r="B3118" s="4"/>
    </row>
    <row r="3119" spans="2:2">
      <c r="B3119" s="4"/>
    </row>
    <row r="3120" spans="2:2">
      <c r="B3120" s="4"/>
    </row>
    <row r="3121" spans="2:2">
      <c r="B3121" s="4"/>
    </row>
    <row r="3122" spans="2:2">
      <c r="B3122" s="4"/>
    </row>
    <row r="3123" spans="2:2">
      <c r="B3123" s="4"/>
    </row>
    <row r="3124" spans="2:2">
      <c r="B3124" s="4"/>
    </row>
    <row r="3125" spans="2:2">
      <c r="B3125" s="4"/>
    </row>
    <row r="3126" spans="2:2">
      <c r="B3126" s="4"/>
    </row>
    <row r="3127" spans="2:2">
      <c r="B3127" s="4"/>
    </row>
    <row r="3128" spans="2:2">
      <c r="B3128" s="4"/>
    </row>
    <row r="3129" spans="2:2">
      <c r="B3129" s="4"/>
    </row>
    <row r="3130" spans="2:2">
      <c r="B3130" s="4"/>
    </row>
    <row r="3131" spans="2:2">
      <c r="B3131" s="4"/>
    </row>
    <row r="3132" spans="2:2">
      <c r="B3132" s="4"/>
    </row>
    <row r="3133" spans="2:2">
      <c r="B3133" s="4"/>
    </row>
    <row r="3134" spans="2:2">
      <c r="B3134" s="4"/>
    </row>
    <row r="3135" spans="2:2">
      <c r="B3135" s="4"/>
    </row>
    <row r="3136" spans="2:2">
      <c r="B3136" s="4"/>
    </row>
    <row r="3137" spans="2:2">
      <c r="B3137" s="4"/>
    </row>
    <row r="3138" spans="2:2">
      <c r="B3138" s="4"/>
    </row>
    <row r="3139" spans="2:2">
      <c r="B3139" s="4"/>
    </row>
    <row r="3140" spans="2:2">
      <c r="B3140" s="4"/>
    </row>
    <row r="3141" spans="2:2">
      <c r="B3141" s="4"/>
    </row>
    <row r="3142" spans="2:2">
      <c r="B3142" s="4"/>
    </row>
    <row r="3143" spans="2:2">
      <c r="B3143" s="4"/>
    </row>
    <row r="3144" spans="2:2">
      <c r="B3144" s="4"/>
    </row>
    <row r="3145" spans="2:2">
      <c r="B3145" s="4"/>
    </row>
    <row r="3146" spans="2:2">
      <c r="B3146" s="4"/>
    </row>
    <row r="3147" spans="2:2">
      <c r="B3147" s="4"/>
    </row>
    <row r="3148" spans="2:2">
      <c r="B3148" s="4"/>
    </row>
    <row r="3149" spans="2:2">
      <c r="B3149" s="4"/>
    </row>
    <row r="3150" spans="2:2">
      <c r="B3150" s="4"/>
    </row>
    <row r="3151" spans="2:2">
      <c r="B3151" s="4"/>
    </row>
    <row r="3152" spans="2:2">
      <c r="B3152" s="4"/>
    </row>
    <row r="3153" spans="2:2">
      <c r="B3153" s="4"/>
    </row>
    <row r="3154" spans="2:2">
      <c r="B3154" s="4"/>
    </row>
    <row r="3155" spans="2:2">
      <c r="B3155" s="4"/>
    </row>
    <row r="3156" spans="2:2">
      <c r="B3156" s="4"/>
    </row>
    <row r="3157" spans="2:2">
      <c r="B3157" s="4"/>
    </row>
    <row r="3158" spans="2:2">
      <c r="B3158" s="4"/>
    </row>
    <row r="3159" spans="2:2">
      <c r="B3159" s="4"/>
    </row>
    <row r="3160" spans="2:2">
      <c r="B3160" s="4"/>
    </row>
    <row r="3161" spans="2:2">
      <c r="B3161" s="4"/>
    </row>
    <row r="3162" spans="2:2">
      <c r="B3162" s="4"/>
    </row>
    <row r="3163" spans="2:2">
      <c r="B3163" s="4"/>
    </row>
    <row r="3164" spans="2:2">
      <c r="B3164" s="4"/>
    </row>
    <row r="3165" spans="2:2">
      <c r="B3165" s="4"/>
    </row>
    <row r="3166" spans="2:2">
      <c r="B3166" s="4"/>
    </row>
    <row r="3167" spans="2:2">
      <c r="B3167" s="4"/>
    </row>
    <row r="3168" spans="2:2">
      <c r="B3168" s="4"/>
    </row>
    <row r="3169" spans="2:2">
      <c r="B3169" s="4"/>
    </row>
    <row r="3170" spans="2:2">
      <c r="B3170" s="4"/>
    </row>
    <row r="3171" spans="2:2">
      <c r="B3171" s="4"/>
    </row>
    <row r="3172" spans="2:2">
      <c r="B3172" s="4"/>
    </row>
    <row r="3173" spans="2:2">
      <c r="B3173" s="4"/>
    </row>
    <row r="3174" spans="2:2">
      <c r="B3174" s="4"/>
    </row>
    <row r="3175" spans="2:2">
      <c r="B3175" s="4"/>
    </row>
    <row r="3176" spans="2:2">
      <c r="B3176" s="4"/>
    </row>
    <row r="3177" spans="2:2">
      <c r="B3177" s="4"/>
    </row>
    <row r="3178" spans="2:2">
      <c r="B3178" s="4"/>
    </row>
    <row r="3179" spans="2:2">
      <c r="B3179" s="4"/>
    </row>
    <row r="3180" spans="2:2">
      <c r="B3180" s="4"/>
    </row>
    <row r="3181" spans="2:2">
      <c r="B3181" s="4"/>
    </row>
    <row r="3182" spans="2:2">
      <c r="B3182" s="4"/>
    </row>
    <row r="3183" spans="2:2">
      <c r="B3183" s="4"/>
    </row>
    <row r="3184" spans="2:2">
      <c r="B3184" s="4"/>
    </row>
    <row r="3185" spans="2:2">
      <c r="B3185" s="4"/>
    </row>
    <row r="3186" spans="2:2">
      <c r="B3186" s="4"/>
    </row>
    <row r="3187" spans="2:2">
      <c r="B3187" s="4"/>
    </row>
    <row r="3188" spans="2:2">
      <c r="B3188" s="4"/>
    </row>
    <row r="3189" spans="2:2">
      <c r="B3189" s="4"/>
    </row>
    <row r="3190" spans="2:2">
      <c r="B3190" s="4"/>
    </row>
    <row r="3191" spans="2:2">
      <c r="B3191" s="4"/>
    </row>
    <row r="3192" spans="2:2">
      <c r="B3192" s="4"/>
    </row>
    <row r="3193" spans="2:2">
      <c r="B3193" s="4"/>
    </row>
    <row r="3194" spans="2:2">
      <c r="B3194" s="4"/>
    </row>
    <row r="3195" spans="2:2">
      <c r="B3195" s="4"/>
    </row>
    <row r="3196" spans="2:2">
      <c r="B3196" s="4"/>
    </row>
    <row r="3197" spans="2:2">
      <c r="B3197" s="4"/>
    </row>
    <row r="3198" spans="2:2">
      <c r="B3198" s="4"/>
    </row>
    <row r="3199" spans="2:2">
      <c r="B3199" s="4"/>
    </row>
    <row r="3200" spans="2:2">
      <c r="B3200" s="4"/>
    </row>
    <row r="3201" spans="2:2">
      <c r="B3201" s="4"/>
    </row>
    <row r="3202" spans="2:2">
      <c r="B3202" s="4"/>
    </row>
    <row r="3203" spans="2:2">
      <c r="B3203" s="4"/>
    </row>
    <row r="3204" spans="2:2">
      <c r="B3204" s="4"/>
    </row>
    <row r="3205" spans="2:2">
      <c r="B3205" s="4"/>
    </row>
    <row r="3206" spans="2:2">
      <c r="B3206" s="4"/>
    </row>
    <row r="3207" spans="2:2">
      <c r="B3207" s="4"/>
    </row>
    <row r="3208" spans="2:2">
      <c r="B3208" s="4"/>
    </row>
    <row r="3209" spans="2:2">
      <c r="B3209" s="4"/>
    </row>
    <row r="3210" spans="2:2">
      <c r="B3210" s="4"/>
    </row>
    <row r="3211" spans="2:2">
      <c r="B3211" s="4"/>
    </row>
    <row r="3212" spans="2:2">
      <c r="B3212" s="4"/>
    </row>
    <row r="3213" spans="2:2">
      <c r="B3213" s="4"/>
    </row>
    <row r="3214" spans="2:2">
      <c r="B3214" s="4"/>
    </row>
    <row r="3215" spans="2:2">
      <c r="B3215" s="4"/>
    </row>
    <row r="3216" spans="2:2">
      <c r="B3216" s="4"/>
    </row>
    <row r="3217" spans="2:2">
      <c r="B3217" s="4"/>
    </row>
    <row r="3218" spans="2:2">
      <c r="B3218" s="4"/>
    </row>
    <row r="3219" spans="2:2">
      <c r="B3219" s="4"/>
    </row>
    <row r="3220" spans="2:2">
      <c r="B3220" s="4"/>
    </row>
    <row r="3221" spans="2:2">
      <c r="B3221" s="4"/>
    </row>
    <row r="3222" spans="2:2">
      <c r="B3222" s="4"/>
    </row>
    <row r="3223" spans="2:2">
      <c r="B3223" s="4"/>
    </row>
    <row r="3224" spans="2:2">
      <c r="B3224" s="4"/>
    </row>
    <row r="3225" spans="2:2">
      <c r="B3225" s="4"/>
    </row>
    <row r="3226" spans="2:2">
      <c r="B3226" s="4"/>
    </row>
    <row r="3227" spans="2:2">
      <c r="B3227" s="4"/>
    </row>
    <row r="3228" spans="2:2">
      <c r="B3228" s="4"/>
    </row>
    <row r="3229" spans="2:2">
      <c r="B3229" s="4"/>
    </row>
    <row r="3230" spans="2:2">
      <c r="B3230" s="4"/>
    </row>
    <row r="3231" spans="2:2">
      <c r="B3231" s="4"/>
    </row>
    <row r="3232" spans="2:2">
      <c r="B3232" s="4"/>
    </row>
    <row r="3233" spans="2:2">
      <c r="B3233" s="4"/>
    </row>
    <row r="3234" spans="2:2">
      <c r="B3234" s="4"/>
    </row>
    <row r="3235" spans="2:2">
      <c r="B3235" s="4"/>
    </row>
    <row r="3236" spans="2:2">
      <c r="B3236" s="4"/>
    </row>
    <row r="3237" spans="2:2">
      <c r="B3237" s="4"/>
    </row>
    <row r="3238" spans="2:2">
      <c r="B3238" s="4"/>
    </row>
    <row r="3239" spans="2:2">
      <c r="B3239" s="4"/>
    </row>
    <row r="3240" spans="2:2">
      <c r="B3240" s="4"/>
    </row>
    <row r="3241" spans="2:2">
      <c r="B3241" s="4"/>
    </row>
    <row r="3242" spans="2:2">
      <c r="B3242" s="4"/>
    </row>
    <row r="3243" spans="2:2">
      <c r="B3243" s="4"/>
    </row>
    <row r="3244" spans="2:2">
      <c r="B3244" s="4"/>
    </row>
    <row r="3245" spans="2:2">
      <c r="B3245" s="4"/>
    </row>
    <row r="3246" spans="2:2">
      <c r="B3246" s="4"/>
    </row>
    <row r="3247" spans="2:2">
      <c r="B3247" s="4"/>
    </row>
    <row r="3248" spans="2:2">
      <c r="B3248" s="4"/>
    </row>
    <row r="3249" spans="2:2">
      <c r="B3249" s="4"/>
    </row>
    <row r="3250" spans="2:2">
      <c r="B3250" s="4"/>
    </row>
    <row r="3251" spans="2:2">
      <c r="B3251" s="4"/>
    </row>
    <row r="3252" spans="2:2">
      <c r="B3252" s="4"/>
    </row>
    <row r="3253" spans="2:2">
      <c r="B3253" s="4"/>
    </row>
    <row r="3254" spans="2:2">
      <c r="B3254" s="4"/>
    </row>
    <row r="3255" spans="2:2">
      <c r="B3255" s="4"/>
    </row>
    <row r="3256" spans="2:2">
      <c r="B3256" s="4"/>
    </row>
    <row r="3257" spans="2:2">
      <c r="B3257" s="4"/>
    </row>
    <row r="3258" spans="2:2">
      <c r="B3258" s="4"/>
    </row>
    <row r="3259" spans="2:2">
      <c r="B3259" s="4"/>
    </row>
    <row r="3260" spans="2:2">
      <c r="B3260" s="4"/>
    </row>
    <row r="3261" spans="2:2">
      <c r="B3261" s="4"/>
    </row>
    <row r="3262" spans="2:2">
      <c r="B3262" s="4"/>
    </row>
    <row r="3263" spans="2:2">
      <c r="B3263" s="4"/>
    </row>
    <row r="3264" spans="2:2">
      <c r="B3264" s="4"/>
    </row>
    <row r="3265" spans="2:2">
      <c r="B3265" s="4"/>
    </row>
    <row r="3266" spans="2:2">
      <c r="B3266" s="4"/>
    </row>
    <row r="3267" spans="2:2">
      <c r="B3267" s="4"/>
    </row>
    <row r="3268" spans="2:2">
      <c r="B3268" s="4"/>
    </row>
    <row r="3269" spans="2:2">
      <c r="B3269" s="4"/>
    </row>
    <row r="3270" spans="2:2">
      <c r="B3270" s="4"/>
    </row>
    <row r="3271" spans="2:2">
      <c r="B3271" s="4"/>
    </row>
    <row r="3272" spans="2:2">
      <c r="B3272" s="4"/>
    </row>
    <row r="3273" spans="2:2">
      <c r="B3273" s="4"/>
    </row>
    <row r="3274" spans="2:2">
      <c r="B3274" s="4"/>
    </row>
    <row r="3275" spans="2:2">
      <c r="B3275" s="4"/>
    </row>
    <row r="3276" spans="2:2">
      <c r="B3276" s="4"/>
    </row>
    <row r="3277" spans="2:2">
      <c r="B3277" s="4"/>
    </row>
    <row r="3278" spans="2:2">
      <c r="B3278" s="4"/>
    </row>
    <row r="3279" spans="2:2">
      <c r="B3279" s="4"/>
    </row>
    <row r="3280" spans="2:2">
      <c r="B3280" s="4"/>
    </row>
    <row r="3281" spans="2:2">
      <c r="B3281" s="4"/>
    </row>
    <row r="3282" spans="2:2">
      <c r="B3282" s="4"/>
    </row>
    <row r="3283" spans="2:2">
      <c r="B3283" s="4"/>
    </row>
    <row r="3284" spans="2:2">
      <c r="B3284" s="4"/>
    </row>
    <row r="3285" spans="2:2">
      <c r="B3285" s="4"/>
    </row>
    <row r="3286" spans="2:2">
      <c r="B3286" s="4"/>
    </row>
    <row r="3287" spans="2:2">
      <c r="B3287" s="4"/>
    </row>
    <row r="3288" spans="2:2">
      <c r="B3288" s="4"/>
    </row>
    <row r="3289" spans="2:2">
      <c r="B3289" s="4"/>
    </row>
    <row r="3290" spans="2:2">
      <c r="B3290" s="4"/>
    </row>
    <row r="3291" spans="2:2">
      <c r="B3291" s="4"/>
    </row>
    <row r="3292" spans="2:2">
      <c r="B3292" s="4"/>
    </row>
    <row r="3293" spans="2:2">
      <c r="B3293" s="4"/>
    </row>
    <row r="3294" spans="2:2">
      <c r="B3294" s="4"/>
    </row>
    <row r="3295" spans="2:2">
      <c r="B3295" s="4"/>
    </row>
    <row r="3296" spans="2:2">
      <c r="B3296" s="4"/>
    </row>
    <row r="3297" spans="2:2">
      <c r="B3297" s="4"/>
    </row>
    <row r="3298" spans="2:2">
      <c r="B3298" s="4"/>
    </row>
    <row r="3299" spans="2:2">
      <c r="B3299" s="4"/>
    </row>
    <row r="3300" spans="2:2">
      <c r="B3300" s="4"/>
    </row>
    <row r="3301" spans="2:2">
      <c r="B3301" s="4"/>
    </row>
    <row r="3302" spans="2:2">
      <c r="B3302" s="4"/>
    </row>
    <row r="3303" spans="2:2">
      <c r="B3303" s="4"/>
    </row>
    <row r="3304" spans="2:2">
      <c r="B3304" s="4"/>
    </row>
    <row r="3305" spans="2:2">
      <c r="B3305" s="4"/>
    </row>
    <row r="3306" spans="2:2">
      <c r="B3306" s="4"/>
    </row>
    <row r="3307" spans="2:2">
      <c r="B3307" s="4"/>
    </row>
    <row r="3308" spans="2:2">
      <c r="B3308" s="4"/>
    </row>
    <row r="3309" spans="2:2">
      <c r="B3309" s="4"/>
    </row>
    <row r="3310" spans="2:2">
      <c r="B3310" s="4"/>
    </row>
    <row r="3311" spans="2:2">
      <c r="B3311" s="4"/>
    </row>
    <row r="3312" spans="2:2">
      <c r="B3312" s="4"/>
    </row>
    <row r="3313" spans="2:2">
      <c r="B3313" s="4"/>
    </row>
    <row r="3314" spans="2:2">
      <c r="B3314" s="4"/>
    </row>
    <row r="3315" spans="2:2">
      <c r="B3315" s="4"/>
    </row>
    <row r="3316" spans="2:2">
      <c r="B3316" s="4"/>
    </row>
    <row r="3317" spans="2:2">
      <c r="B3317" s="4"/>
    </row>
    <row r="3318" spans="2:2">
      <c r="B3318" s="4"/>
    </row>
    <row r="3319" spans="2:2">
      <c r="B3319" s="4"/>
    </row>
    <row r="3320" spans="2:2">
      <c r="B3320" s="4"/>
    </row>
    <row r="3321" spans="2:2">
      <c r="B3321" s="4"/>
    </row>
    <row r="3322" spans="2:2">
      <c r="B3322" s="4"/>
    </row>
    <row r="3323" spans="2:2">
      <c r="B3323" s="4"/>
    </row>
    <row r="3324" spans="2:2">
      <c r="B3324" s="4"/>
    </row>
    <row r="3325" spans="2:2">
      <c r="B3325" s="4"/>
    </row>
    <row r="3326" spans="2:2">
      <c r="B3326" s="4"/>
    </row>
    <row r="3327" spans="2:2">
      <c r="B3327" s="4"/>
    </row>
    <row r="3328" spans="2:2">
      <c r="B3328" s="4"/>
    </row>
    <row r="3329" spans="2:2">
      <c r="B3329" s="4"/>
    </row>
    <row r="3330" spans="2:2">
      <c r="B3330" s="4"/>
    </row>
    <row r="3331" spans="2:2">
      <c r="B3331" s="4"/>
    </row>
    <row r="3332" spans="2:2">
      <c r="B3332" s="4"/>
    </row>
    <row r="3333" spans="2:2">
      <c r="B3333" s="4"/>
    </row>
    <row r="3334" spans="2:2">
      <c r="B3334" s="4"/>
    </row>
    <row r="3335" spans="2:2">
      <c r="B3335" s="4"/>
    </row>
    <row r="3336" spans="2:2">
      <c r="B3336" s="4"/>
    </row>
    <row r="3337" spans="2:2">
      <c r="B3337" s="4"/>
    </row>
    <row r="3338" spans="2:2">
      <c r="B3338" s="4"/>
    </row>
    <row r="3339" spans="2:2">
      <c r="B3339" s="4"/>
    </row>
    <row r="3340" spans="2:2">
      <c r="B3340" s="4"/>
    </row>
    <row r="3341" spans="2:2">
      <c r="B3341" s="4"/>
    </row>
    <row r="3342" spans="2:2">
      <c r="B3342" s="4"/>
    </row>
    <row r="3343" spans="2:2">
      <c r="B3343" s="4"/>
    </row>
    <row r="3344" spans="2:2">
      <c r="B3344" s="4"/>
    </row>
    <row r="3345" spans="2:2">
      <c r="B3345" s="4"/>
    </row>
    <row r="3346" spans="2:2">
      <c r="B3346" s="4"/>
    </row>
    <row r="3347" spans="2:2">
      <c r="B3347" s="4"/>
    </row>
    <row r="3348" spans="2:2">
      <c r="B3348" s="4"/>
    </row>
    <row r="3349" spans="2:2">
      <c r="B3349" s="4"/>
    </row>
    <row r="3350" spans="2:2">
      <c r="B3350" s="4"/>
    </row>
    <row r="3351" spans="2:2">
      <c r="B3351" s="4"/>
    </row>
    <row r="3352" spans="2:2">
      <c r="B3352" s="4"/>
    </row>
    <row r="3353" spans="2:2">
      <c r="B3353" s="4"/>
    </row>
    <row r="3354" spans="2:2">
      <c r="B3354" s="4"/>
    </row>
    <row r="3355" spans="2:2">
      <c r="B3355" s="4"/>
    </row>
    <row r="3356" spans="2:2">
      <c r="B3356" s="4"/>
    </row>
    <row r="3357" spans="2:2">
      <c r="B3357" s="4"/>
    </row>
    <row r="3358" spans="2:2">
      <c r="B3358" s="4"/>
    </row>
    <row r="3359" spans="2:2">
      <c r="B3359" s="4"/>
    </row>
    <row r="3360" spans="2:2">
      <c r="B3360" s="4"/>
    </row>
    <row r="3361" spans="2:2">
      <c r="B3361" s="4"/>
    </row>
    <row r="3362" spans="2:2">
      <c r="B3362" s="4"/>
    </row>
    <row r="3363" spans="2:2">
      <c r="B3363" s="4"/>
    </row>
    <row r="3364" spans="2:2">
      <c r="B3364" s="4"/>
    </row>
    <row r="3365" spans="2:2">
      <c r="B3365" s="4"/>
    </row>
    <row r="3366" spans="2:2">
      <c r="B3366" s="4"/>
    </row>
    <row r="3367" spans="2:2">
      <c r="B3367" s="4"/>
    </row>
    <row r="3368" spans="2:2">
      <c r="B3368" s="4"/>
    </row>
    <row r="3369" spans="2:2">
      <c r="B3369" s="4"/>
    </row>
    <row r="3370" spans="2:2">
      <c r="B3370" s="4"/>
    </row>
    <row r="3371" spans="2:2">
      <c r="B3371" s="4"/>
    </row>
    <row r="3372" spans="2:2">
      <c r="B3372" s="4"/>
    </row>
    <row r="3373" spans="2:2">
      <c r="B3373" s="4"/>
    </row>
    <row r="3374" spans="2:2">
      <c r="B3374" s="4"/>
    </row>
    <row r="3375" spans="2:2">
      <c r="B3375" s="4"/>
    </row>
    <row r="3376" spans="2:2">
      <c r="B3376" s="4"/>
    </row>
    <row r="3377" spans="2:2">
      <c r="B3377" s="4"/>
    </row>
    <row r="3378" spans="2:2">
      <c r="B3378" s="4"/>
    </row>
    <row r="3379" spans="2:2">
      <c r="B3379" s="4"/>
    </row>
    <row r="3380" spans="2:2">
      <c r="B3380" s="4"/>
    </row>
    <row r="3381" spans="2:2">
      <c r="B3381" s="4"/>
    </row>
    <row r="3382" spans="2:2">
      <c r="B3382" s="4"/>
    </row>
    <row r="3383" spans="2:2">
      <c r="B3383" s="4"/>
    </row>
    <row r="3384" spans="2:2">
      <c r="B3384" s="4"/>
    </row>
    <row r="3385" spans="2:2">
      <c r="B3385" s="4"/>
    </row>
    <row r="3386" spans="2:2">
      <c r="B3386" s="4"/>
    </row>
    <row r="3387" spans="2:2">
      <c r="B3387" s="4"/>
    </row>
    <row r="3388" spans="2:2">
      <c r="B3388" s="4"/>
    </row>
    <row r="3389" spans="2:2">
      <c r="B3389" s="4"/>
    </row>
    <row r="3390" spans="2:2">
      <c r="B3390" s="4"/>
    </row>
    <row r="3391" spans="2:2">
      <c r="B3391" s="4"/>
    </row>
    <row r="3392" spans="2:2">
      <c r="B3392" s="4"/>
    </row>
    <row r="3393" spans="2:2">
      <c r="B3393" s="4"/>
    </row>
    <row r="3394" spans="2:2">
      <c r="B3394" s="4"/>
    </row>
    <row r="3395" spans="2:2">
      <c r="B3395" s="4"/>
    </row>
    <row r="3396" spans="2:2">
      <c r="B3396" s="4"/>
    </row>
    <row r="3397" spans="2:2">
      <c r="B3397" s="4"/>
    </row>
    <row r="3398" spans="2:2">
      <c r="B3398" s="4"/>
    </row>
    <row r="3399" spans="2:2">
      <c r="B3399" s="4"/>
    </row>
    <row r="3400" spans="2:2">
      <c r="B3400" s="4"/>
    </row>
    <row r="3401" spans="2:2">
      <c r="B3401" s="4"/>
    </row>
    <row r="3402" spans="2:2">
      <c r="B3402" s="4"/>
    </row>
    <row r="3403" spans="2:2">
      <c r="B3403" s="4"/>
    </row>
    <row r="3404" spans="2:2">
      <c r="B3404" s="4"/>
    </row>
    <row r="3405" spans="2:2">
      <c r="B3405" s="4"/>
    </row>
    <row r="3406" spans="2:2">
      <c r="B3406" s="4"/>
    </row>
    <row r="3407" spans="2:2">
      <c r="B3407" s="4"/>
    </row>
    <row r="3408" spans="2:2">
      <c r="B3408" s="4"/>
    </row>
    <row r="3409" spans="2:2">
      <c r="B3409" s="4"/>
    </row>
    <row r="3410" spans="2:2">
      <c r="B3410" s="4"/>
    </row>
    <row r="3411" spans="2:2">
      <c r="B3411" s="4"/>
    </row>
    <row r="3412" spans="2:2">
      <c r="B3412" s="4"/>
    </row>
    <row r="3413" spans="2:2">
      <c r="B3413" s="4"/>
    </row>
    <row r="3414" spans="2:2">
      <c r="B3414" s="4"/>
    </row>
    <row r="3415" spans="2:2">
      <c r="B3415" s="4"/>
    </row>
    <row r="3416" spans="2:2">
      <c r="B3416" s="4"/>
    </row>
    <row r="3417" spans="2:2">
      <c r="B3417" s="4"/>
    </row>
    <row r="3418" spans="2:2">
      <c r="B3418" s="4"/>
    </row>
    <row r="3419" spans="2:2">
      <c r="B3419" s="4"/>
    </row>
    <row r="3420" spans="2:2">
      <c r="B3420" s="4"/>
    </row>
    <row r="3421" spans="2:2">
      <c r="B3421" s="4"/>
    </row>
    <row r="3422" spans="2:2">
      <c r="B3422" s="4"/>
    </row>
    <row r="3423" spans="2:2">
      <c r="B3423" s="4"/>
    </row>
    <row r="3424" spans="2:2">
      <c r="B3424" s="4"/>
    </row>
    <row r="3425" spans="2:2">
      <c r="B3425" s="4"/>
    </row>
    <row r="3426" spans="2:2">
      <c r="B3426" s="4"/>
    </row>
    <row r="3427" spans="2:2">
      <c r="B3427" s="4"/>
    </row>
    <row r="3428" spans="2:2">
      <c r="B3428" s="4"/>
    </row>
    <row r="3429" spans="2:2">
      <c r="B3429" s="4"/>
    </row>
    <row r="3430" spans="2:2">
      <c r="B3430" s="4"/>
    </row>
    <row r="3431" spans="2:2">
      <c r="B3431" s="4"/>
    </row>
    <row r="3432" spans="2:2">
      <c r="B3432" s="4"/>
    </row>
    <row r="3433" spans="2:2">
      <c r="B3433" s="4"/>
    </row>
    <row r="3434" spans="2:2">
      <c r="B3434" s="4"/>
    </row>
    <row r="3435" spans="2:2">
      <c r="B3435" s="4"/>
    </row>
    <row r="3436" spans="2:2">
      <c r="B3436" s="4"/>
    </row>
    <row r="3437" spans="2:2">
      <c r="B3437" s="4"/>
    </row>
    <row r="3438" spans="2:2">
      <c r="B3438" s="4"/>
    </row>
    <row r="3439" spans="2:2">
      <c r="B3439" s="4"/>
    </row>
    <row r="3440" spans="2:2">
      <c r="B3440" s="4"/>
    </row>
    <row r="3441" spans="2:2">
      <c r="B3441" s="4"/>
    </row>
    <row r="3442" spans="2:2">
      <c r="B3442" s="4"/>
    </row>
    <row r="3443" spans="2:2">
      <c r="B3443" s="4"/>
    </row>
    <row r="3444" spans="2:2">
      <c r="B3444" s="4"/>
    </row>
    <row r="3445" spans="2:2">
      <c r="B3445" s="4"/>
    </row>
    <row r="3446" spans="2:2">
      <c r="B3446" s="4"/>
    </row>
    <row r="3447" spans="2:2">
      <c r="B3447" s="4"/>
    </row>
    <row r="3448" spans="2:2">
      <c r="B3448" s="4"/>
    </row>
    <row r="3449" spans="2:2">
      <c r="B3449" s="4"/>
    </row>
    <row r="3450" spans="2:2">
      <c r="B3450" s="4"/>
    </row>
    <row r="3451" spans="2:2">
      <c r="B3451" s="4"/>
    </row>
    <row r="3452" spans="2:2">
      <c r="B3452" s="4"/>
    </row>
    <row r="3453" spans="2:2">
      <c r="B3453" s="4"/>
    </row>
    <row r="3454" spans="2:2">
      <c r="B3454" s="4"/>
    </row>
    <row r="3455" spans="2:2">
      <c r="B3455" s="4"/>
    </row>
    <row r="3456" spans="2:2">
      <c r="B3456" s="4"/>
    </row>
    <row r="3457" spans="2:2">
      <c r="B3457" s="4"/>
    </row>
    <row r="3458" spans="2:2">
      <c r="B3458" s="4"/>
    </row>
    <row r="3459" spans="2:2">
      <c r="B3459" s="4"/>
    </row>
    <row r="3460" spans="2:2">
      <c r="B3460" s="4"/>
    </row>
    <row r="3461" spans="2:2">
      <c r="B3461" s="4"/>
    </row>
    <row r="3462" spans="2:2">
      <c r="B3462" s="4"/>
    </row>
    <row r="3463" spans="2:2">
      <c r="B3463" s="4"/>
    </row>
    <row r="3464" spans="2:2">
      <c r="B3464" s="4"/>
    </row>
    <row r="3465" spans="2:2">
      <c r="B3465" s="4"/>
    </row>
    <row r="3466" spans="2:2">
      <c r="B3466" s="4"/>
    </row>
    <row r="3467" spans="2:2">
      <c r="B3467" s="4"/>
    </row>
    <row r="3468" spans="2:2">
      <c r="B3468" s="4"/>
    </row>
    <row r="3469" spans="2:2">
      <c r="B3469" s="4"/>
    </row>
    <row r="3470" spans="2:2">
      <c r="B3470" s="4"/>
    </row>
    <row r="3471" spans="2:2">
      <c r="B3471" s="4"/>
    </row>
    <row r="3472" spans="2:2">
      <c r="B3472" s="4"/>
    </row>
    <row r="3473" spans="2:2">
      <c r="B3473" s="4"/>
    </row>
    <row r="3474" spans="2:2">
      <c r="B3474" s="4"/>
    </row>
    <row r="3475" spans="2:2">
      <c r="B3475" s="4"/>
    </row>
    <row r="3476" spans="2:2">
      <c r="B3476" s="4"/>
    </row>
    <row r="3477" spans="2:2">
      <c r="B3477" s="4"/>
    </row>
    <row r="3478" spans="2:2">
      <c r="B3478" s="4"/>
    </row>
    <row r="3479" spans="2:2">
      <c r="B3479" s="4"/>
    </row>
    <row r="3480" spans="2:2">
      <c r="B3480" s="4"/>
    </row>
    <row r="3481" spans="2:2">
      <c r="B3481" s="4"/>
    </row>
    <row r="3482" spans="2:2">
      <c r="B3482" s="4"/>
    </row>
    <row r="3483" spans="2:2">
      <c r="B3483" s="4"/>
    </row>
    <row r="3484" spans="2:2">
      <c r="B3484" s="4"/>
    </row>
    <row r="3485" spans="2:2">
      <c r="B3485" s="4"/>
    </row>
    <row r="3486" spans="2:2">
      <c r="B3486" s="4"/>
    </row>
    <row r="3487" spans="2:2">
      <c r="B3487" s="4"/>
    </row>
    <row r="3488" spans="2:2">
      <c r="B3488" s="4"/>
    </row>
    <row r="3489" spans="2:2">
      <c r="B3489" s="4"/>
    </row>
    <row r="3490" spans="2:2">
      <c r="B3490" s="4"/>
    </row>
    <row r="3491" spans="2:2">
      <c r="B3491" s="4"/>
    </row>
    <row r="3492" spans="2:2">
      <c r="B3492" s="4"/>
    </row>
    <row r="3493" spans="2:2">
      <c r="B3493" s="4"/>
    </row>
    <row r="3494" spans="2:2">
      <c r="B3494" s="4"/>
    </row>
    <row r="3495" spans="2:2">
      <c r="B3495" s="4"/>
    </row>
    <row r="3496" spans="2:2">
      <c r="B3496" s="4"/>
    </row>
    <row r="3497" spans="2:2">
      <c r="B3497" s="4"/>
    </row>
    <row r="3498" spans="2:2">
      <c r="B3498" s="4"/>
    </row>
    <row r="3499" spans="2:2">
      <c r="B3499" s="4"/>
    </row>
    <row r="3500" spans="2:2">
      <c r="B3500" s="4"/>
    </row>
    <row r="3501" spans="2:2">
      <c r="B3501" s="4"/>
    </row>
    <row r="3502" spans="2:2">
      <c r="B3502" s="4"/>
    </row>
    <row r="3503" spans="2:2">
      <c r="B3503" s="4"/>
    </row>
    <row r="3504" spans="2:2">
      <c r="B3504" s="4"/>
    </row>
    <row r="3505" spans="2:2">
      <c r="B3505" s="4"/>
    </row>
    <row r="3506" spans="2:2">
      <c r="B3506" s="4"/>
    </row>
    <row r="3507" spans="2:2">
      <c r="B3507" s="4"/>
    </row>
    <row r="3508" spans="2:2">
      <c r="B3508" s="4"/>
    </row>
    <row r="3509" spans="2:2">
      <c r="B3509" s="4"/>
    </row>
    <row r="3510" spans="2:2">
      <c r="B3510" s="4"/>
    </row>
    <row r="3511" spans="2:2">
      <c r="B3511" s="4"/>
    </row>
    <row r="3512" spans="2:2">
      <c r="B3512" s="4"/>
    </row>
    <row r="3513" spans="2:2">
      <c r="B3513" s="4"/>
    </row>
    <row r="3514" spans="2:2">
      <c r="B3514" s="4"/>
    </row>
    <row r="3515" spans="2:2">
      <c r="B3515" s="4"/>
    </row>
    <row r="3516" spans="2:2">
      <c r="B3516" s="4"/>
    </row>
    <row r="3517" spans="2:2">
      <c r="B3517" s="4"/>
    </row>
    <row r="3518" spans="2:2">
      <c r="B3518" s="4"/>
    </row>
    <row r="3519" spans="2:2">
      <c r="B3519" s="4"/>
    </row>
    <row r="3520" spans="2:2">
      <c r="B3520" s="4"/>
    </row>
    <row r="3521" spans="2:2">
      <c r="B3521" s="4"/>
    </row>
    <row r="3522" spans="2:2">
      <c r="B3522" s="4"/>
    </row>
    <row r="3523" spans="2:2">
      <c r="B3523" s="4"/>
    </row>
    <row r="3524" spans="2:2">
      <c r="B3524" s="4"/>
    </row>
    <row r="3525" spans="2:2">
      <c r="B3525" s="4"/>
    </row>
    <row r="3526" spans="2:2">
      <c r="B3526" s="4"/>
    </row>
    <row r="3527" spans="2:2">
      <c r="B3527" s="4"/>
    </row>
    <row r="3528" spans="2:2">
      <c r="B3528" s="4"/>
    </row>
    <row r="3529" spans="2:2">
      <c r="B3529" s="4"/>
    </row>
    <row r="3530" spans="2:2">
      <c r="B3530" s="4"/>
    </row>
    <row r="3531" spans="2:2">
      <c r="B3531" s="4"/>
    </row>
    <row r="3532" spans="2:2">
      <c r="B3532" s="4"/>
    </row>
    <row r="3533" spans="2:2">
      <c r="B3533" s="4"/>
    </row>
    <row r="3534" spans="2:2">
      <c r="B3534" s="4"/>
    </row>
    <row r="3535" spans="2:2">
      <c r="B3535" s="4"/>
    </row>
    <row r="3536" spans="2:2">
      <c r="B3536" s="4"/>
    </row>
    <row r="3537" spans="2:2">
      <c r="B3537" s="4"/>
    </row>
    <row r="3538" spans="2:2">
      <c r="B3538" s="4"/>
    </row>
    <row r="3539" spans="2:2">
      <c r="B3539" s="4"/>
    </row>
    <row r="3540" spans="2:2">
      <c r="B3540" s="4"/>
    </row>
    <row r="3541" spans="2:2">
      <c r="B3541" s="4"/>
    </row>
    <row r="3542" spans="2:2">
      <c r="B3542" s="4"/>
    </row>
    <row r="3543" spans="2:2">
      <c r="B3543" s="4"/>
    </row>
    <row r="3544" spans="2:2">
      <c r="B3544" s="4"/>
    </row>
    <row r="3545" spans="2:2">
      <c r="B3545" s="4"/>
    </row>
    <row r="3546" spans="2:2">
      <c r="B3546" s="4"/>
    </row>
    <row r="3547" spans="2:2">
      <c r="B3547" s="4"/>
    </row>
    <row r="3548" spans="2:2">
      <c r="B3548" s="4"/>
    </row>
    <row r="3549" spans="2:2">
      <c r="B3549" s="4"/>
    </row>
    <row r="3550" spans="2:2">
      <c r="B3550" s="4"/>
    </row>
    <row r="3551" spans="2:2">
      <c r="B3551" s="4"/>
    </row>
    <row r="3552" spans="2:2">
      <c r="B3552" s="4"/>
    </row>
    <row r="3553" spans="2:2">
      <c r="B3553" s="4"/>
    </row>
    <row r="3554" spans="2:2">
      <c r="B3554" s="4"/>
    </row>
    <row r="3555" spans="2:2">
      <c r="B3555" s="4"/>
    </row>
    <row r="3556" spans="2:2">
      <c r="B3556" s="4"/>
    </row>
    <row r="3557" spans="2:2">
      <c r="B3557" s="4"/>
    </row>
    <row r="3558" spans="2:2">
      <c r="B3558" s="4"/>
    </row>
    <row r="3559" spans="2:2">
      <c r="B3559" s="4"/>
    </row>
    <row r="3560" spans="2:2">
      <c r="B3560" s="4"/>
    </row>
    <row r="3561" spans="2:2">
      <c r="B3561" s="4"/>
    </row>
    <row r="3562" spans="2:2">
      <c r="B3562" s="4"/>
    </row>
    <row r="3563" spans="2:2">
      <c r="B3563" s="4"/>
    </row>
    <row r="3564" spans="2:2">
      <c r="B3564" s="4"/>
    </row>
    <row r="3565" spans="2:2">
      <c r="B3565" s="4"/>
    </row>
    <row r="3566" spans="2:2">
      <c r="B3566" s="4"/>
    </row>
    <row r="3567" spans="2:2">
      <c r="B3567" s="4"/>
    </row>
    <row r="3568" spans="2:2">
      <c r="B3568" s="4"/>
    </row>
    <row r="3569" spans="2:2">
      <c r="B3569" s="4"/>
    </row>
    <row r="3570" spans="2:2">
      <c r="B3570" s="4"/>
    </row>
    <row r="3571" spans="2:2">
      <c r="B3571" s="4"/>
    </row>
    <row r="3572" spans="2:2">
      <c r="B3572" s="4"/>
    </row>
    <row r="3573" spans="2:2">
      <c r="B3573" s="4"/>
    </row>
    <row r="3574" spans="2:2">
      <c r="B3574" s="4"/>
    </row>
    <row r="3575" spans="2:2">
      <c r="B3575" s="4"/>
    </row>
    <row r="3576" spans="2:2">
      <c r="B3576" s="4"/>
    </row>
    <row r="3577" spans="2:2">
      <c r="B3577" s="4"/>
    </row>
    <row r="3578" spans="2:2">
      <c r="B3578" s="4"/>
    </row>
    <row r="3579" spans="2:2">
      <c r="B3579" s="4"/>
    </row>
    <row r="3580" spans="2:2">
      <c r="B3580" s="4"/>
    </row>
    <row r="3581" spans="2:2">
      <c r="B3581" s="4"/>
    </row>
    <row r="3582" spans="2:2">
      <c r="B3582" s="4"/>
    </row>
    <row r="3583" spans="2:2">
      <c r="B3583" s="4"/>
    </row>
    <row r="3584" spans="2:2">
      <c r="B3584" s="4"/>
    </row>
    <row r="3585" spans="2:2">
      <c r="B3585" s="4"/>
    </row>
    <row r="3586" spans="2:2">
      <c r="B3586" s="4"/>
    </row>
    <row r="3587" spans="2:2">
      <c r="B3587" s="4"/>
    </row>
    <row r="3588" spans="2:2">
      <c r="B3588" s="4"/>
    </row>
    <row r="3589" spans="2:2">
      <c r="B3589" s="4"/>
    </row>
    <row r="3590" spans="2:2">
      <c r="B3590" s="4"/>
    </row>
    <row r="3591" spans="2:2">
      <c r="B3591" s="4"/>
    </row>
    <row r="3592" spans="2:2">
      <c r="B3592" s="4"/>
    </row>
    <row r="3593" spans="2:2">
      <c r="B3593" s="4"/>
    </row>
    <row r="3594" spans="2:2">
      <c r="B3594" s="4"/>
    </row>
    <row r="3595" spans="2:2">
      <c r="B3595" s="4"/>
    </row>
    <row r="3596" spans="2:2">
      <c r="B3596" s="4"/>
    </row>
    <row r="3597" spans="2:2">
      <c r="B3597" s="4"/>
    </row>
    <row r="3598" spans="2:2">
      <c r="B3598" s="4"/>
    </row>
    <row r="3599" spans="2:2">
      <c r="B3599" s="4"/>
    </row>
    <row r="3600" spans="2:2">
      <c r="B3600" s="4"/>
    </row>
    <row r="3601" spans="2:2">
      <c r="B3601" s="4"/>
    </row>
    <row r="3602" spans="2:2">
      <c r="B3602" s="4"/>
    </row>
    <row r="3603" spans="2:2">
      <c r="B3603" s="4"/>
    </row>
    <row r="3604" spans="2:2">
      <c r="B3604" s="4"/>
    </row>
    <row r="3605" spans="2:2">
      <c r="B3605" s="4"/>
    </row>
    <row r="3606" spans="2:2">
      <c r="B3606" s="4"/>
    </row>
    <row r="3607" spans="2:2">
      <c r="B3607" s="4"/>
    </row>
    <row r="3608" spans="2:2">
      <c r="B3608" s="4"/>
    </row>
    <row r="3609" spans="2:2">
      <c r="B3609" s="4"/>
    </row>
    <row r="3610" spans="2:2">
      <c r="B3610" s="4"/>
    </row>
    <row r="3611" spans="2:2">
      <c r="B3611" s="4"/>
    </row>
    <row r="3612" spans="2:2">
      <c r="B3612" s="4"/>
    </row>
    <row r="3613" spans="2:2">
      <c r="B3613" s="4"/>
    </row>
    <row r="3614" spans="2:2">
      <c r="B3614" s="4"/>
    </row>
    <row r="3615" spans="2:2">
      <c r="B3615" s="4"/>
    </row>
    <row r="3616" spans="2:2">
      <c r="B3616" s="4"/>
    </row>
    <row r="3617" spans="2:2">
      <c r="B3617" s="4"/>
    </row>
    <row r="3618" spans="2:2">
      <c r="B3618" s="4"/>
    </row>
    <row r="3619" spans="2:2">
      <c r="B3619" s="4"/>
    </row>
    <row r="3620" spans="2:2">
      <c r="B3620" s="4"/>
    </row>
    <row r="3621" spans="2:2">
      <c r="B3621" s="4"/>
    </row>
    <row r="3622" spans="2:2">
      <c r="B3622" s="4"/>
    </row>
    <row r="3623" spans="2:2">
      <c r="B3623" s="4"/>
    </row>
    <row r="3624" spans="2:2">
      <c r="B3624" s="4"/>
    </row>
    <row r="3625" spans="2:2">
      <c r="B3625" s="4"/>
    </row>
    <row r="3626" spans="2:2">
      <c r="B3626" s="4"/>
    </row>
    <row r="3627" spans="2:2">
      <c r="B3627" s="4"/>
    </row>
    <row r="3628" spans="2:2">
      <c r="B3628" s="4"/>
    </row>
    <row r="3629" spans="2:2">
      <c r="B3629" s="4"/>
    </row>
    <row r="3630" spans="2:2">
      <c r="B3630" s="4"/>
    </row>
    <row r="3631" spans="2:2">
      <c r="B3631" s="4"/>
    </row>
    <row r="3632" spans="2:2">
      <c r="B3632" s="4"/>
    </row>
    <row r="3633" spans="2:2">
      <c r="B3633" s="4"/>
    </row>
    <row r="3634" spans="2:2">
      <c r="B3634" s="4"/>
    </row>
    <row r="3635" spans="2:2">
      <c r="B3635" s="4"/>
    </row>
    <row r="3636" spans="2:2">
      <c r="B3636" s="4"/>
    </row>
    <row r="3637" spans="2:2">
      <c r="B3637" s="4"/>
    </row>
    <row r="3638" spans="2:2">
      <c r="B3638" s="4"/>
    </row>
    <row r="3639" spans="2:2">
      <c r="B3639" s="4"/>
    </row>
    <row r="3640" spans="2:2">
      <c r="B3640" s="4"/>
    </row>
    <row r="3641" spans="2:2">
      <c r="B3641" s="4"/>
    </row>
    <row r="3642" spans="2:2">
      <c r="B3642" s="4"/>
    </row>
    <row r="3643" spans="2:2">
      <c r="B3643" s="4"/>
    </row>
    <row r="3644" spans="2:2">
      <c r="B3644" s="4"/>
    </row>
    <row r="3645" spans="2:2">
      <c r="B3645" s="4"/>
    </row>
    <row r="3646" spans="2:2">
      <c r="B3646" s="4"/>
    </row>
    <row r="3647" spans="2:2">
      <c r="B3647" s="4"/>
    </row>
    <row r="3648" spans="2:2">
      <c r="B3648" s="4"/>
    </row>
    <row r="3649" spans="2:2">
      <c r="B3649" s="4"/>
    </row>
    <row r="3650" spans="2:2">
      <c r="B3650" s="4"/>
    </row>
    <row r="3651" spans="2:2">
      <c r="B3651" s="4"/>
    </row>
    <row r="3652" spans="2:2">
      <c r="B3652" s="4"/>
    </row>
    <row r="3653" spans="2:2">
      <c r="B3653" s="4"/>
    </row>
    <row r="3654" spans="2:2">
      <c r="B3654" s="4"/>
    </row>
    <row r="3655" spans="2:2">
      <c r="B3655" s="4"/>
    </row>
    <row r="3656" spans="2:2">
      <c r="B3656" s="4"/>
    </row>
    <row r="3657" spans="2:2">
      <c r="B3657" s="4"/>
    </row>
    <row r="3658" spans="2:2">
      <c r="B3658" s="4"/>
    </row>
    <row r="3659" spans="2:2">
      <c r="B3659" s="4"/>
    </row>
    <row r="3660" spans="2:2">
      <c r="B3660" s="4"/>
    </row>
    <row r="3661" spans="2:2">
      <c r="B3661" s="4"/>
    </row>
    <row r="3662" spans="2:2">
      <c r="B3662" s="4"/>
    </row>
    <row r="3663" spans="2:2">
      <c r="B3663" s="4"/>
    </row>
    <row r="3664" spans="2:2">
      <c r="B3664" s="4"/>
    </row>
    <row r="3665" spans="2:2">
      <c r="B3665" s="4"/>
    </row>
    <row r="3666" spans="2:2">
      <c r="B3666" s="4"/>
    </row>
    <row r="3667" spans="2:2">
      <c r="B3667" s="4"/>
    </row>
    <row r="3668" spans="2:2">
      <c r="B3668" s="4"/>
    </row>
    <row r="3669" spans="2:2">
      <c r="B3669" s="4"/>
    </row>
    <row r="3670" spans="2:2">
      <c r="B3670" s="4"/>
    </row>
    <row r="3671" spans="2:2">
      <c r="B3671" s="4"/>
    </row>
    <row r="3672" spans="2:2">
      <c r="B3672" s="4"/>
    </row>
    <row r="3673" spans="2:2">
      <c r="B3673" s="4"/>
    </row>
    <row r="3674" spans="2:2">
      <c r="B3674" s="4"/>
    </row>
    <row r="3675" spans="2:2">
      <c r="B3675" s="4"/>
    </row>
    <row r="3676" spans="2:2">
      <c r="B3676" s="4"/>
    </row>
    <row r="3677" spans="2:2">
      <c r="B3677" s="4"/>
    </row>
    <row r="3678" spans="2:2">
      <c r="B3678" s="4"/>
    </row>
    <row r="3679" spans="2:2">
      <c r="B3679" s="4"/>
    </row>
    <row r="3680" spans="2:2">
      <c r="B3680" s="4"/>
    </row>
    <row r="3681" spans="2:2">
      <c r="B3681" s="4"/>
    </row>
    <row r="3682" spans="2:2">
      <c r="B3682" s="4"/>
    </row>
    <row r="3683" spans="2:2">
      <c r="B3683" s="4"/>
    </row>
    <row r="3684" spans="2:2">
      <c r="B3684" s="4"/>
    </row>
    <row r="3685" spans="2:2">
      <c r="B3685" s="4"/>
    </row>
    <row r="3686" spans="2:2">
      <c r="B3686" s="4"/>
    </row>
    <row r="3687" spans="2:2">
      <c r="B3687" s="4"/>
    </row>
    <row r="3688" spans="2:2">
      <c r="B3688" s="4"/>
    </row>
    <row r="3689" spans="2:2">
      <c r="B3689" s="4"/>
    </row>
    <row r="3690" spans="2:2">
      <c r="B3690" s="4"/>
    </row>
    <row r="3691" spans="2:2">
      <c r="B3691" s="4"/>
    </row>
    <row r="3692" spans="2:2">
      <c r="B3692" s="4"/>
    </row>
    <row r="3693" spans="2:2">
      <c r="B3693" s="4"/>
    </row>
    <row r="3694" spans="2:2">
      <c r="B3694" s="4"/>
    </row>
    <row r="3695" spans="2:2">
      <c r="B3695" s="4"/>
    </row>
    <row r="3696" spans="2:2">
      <c r="B3696" s="4"/>
    </row>
    <row r="3697" spans="2:2">
      <c r="B3697" s="4"/>
    </row>
    <row r="3698" spans="2:2">
      <c r="B3698" s="4"/>
    </row>
    <row r="3699" spans="2:2">
      <c r="B3699" s="4"/>
    </row>
    <row r="3700" spans="2:2">
      <c r="B3700" s="4"/>
    </row>
    <row r="3701" spans="2:2">
      <c r="B3701" s="4"/>
    </row>
    <row r="3702" spans="2:2">
      <c r="B3702" s="4"/>
    </row>
    <row r="3703" spans="2:2">
      <c r="B3703" s="4"/>
    </row>
    <row r="3704" spans="2:2">
      <c r="B3704" s="4"/>
    </row>
    <row r="3705" spans="2:2">
      <c r="B3705" s="4"/>
    </row>
    <row r="3706" spans="2:2">
      <c r="B3706" s="4"/>
    </row>
    <row r="3707" spans="2:2">
      <c r="B3707" s="4"/>
    </row>
    <row r="3708" spans="2:2">
      <c r="B3708" s="4"/>
    </row>
    <row r="3709" spans="2:2">
      <c r="B3709" s="4"/>
    </row>
    <row r="3710" spans="2:2">
      <c r="B3710" s="4"/>
    </row>
    <row r="3711" spans="2:2">
      <c r="B3711" s="4"/>
    </row>
    <row r="3712" spans="2:2">
      <c r="B3712" s="4"/>
    </row>
    <row r="3713" spans="2:2">
      <c r="B3713" s="4"/>
    </row>
    <row r="3714" spans="2:2">
      <c r="B3714" s="4"/>
    </row>
    <row r="3715" spans="2:2">
      <c r="B3715" s="4"/>
    </row>
    <row r="3716" spans="2:2">
      <c r="B3716" s="4"/>
    </row>
    <row r="3717" spans="2:2">
      <c r="B3717" s="4"/>
    </row>
    <row r="3718" spans="2:2">
      <c r="B3718" s="4"/>
    </row>
    <row r="3719" spans="2:2">
      <c r="B3719" s="4"/>
    </row>
    <row r="3720" spans="2:2">
      <c r="B3720" s="4"/>
    </row>
    <row r="3721" spans="2:2">
      <c r="B3721" s="4"/>
    </row>
    <row r="3722" spans="2:2">
      <c r="B3722" s="4"/>
    </row>
    <row r="3723" spans="2:2">
      <c r="B3723" s="4"/>
    </row>
    <row r="3724" spans="2:2">
      <c r="B3724" s="4"/>
    </row>
    <row r="3725" spans="2:2">
      <c r="B3725" s="4"/>
    </row>
    <row r="3726" spans="2:2">
      <c r="B3726" s="4"/>
    </row>
    <row r="3727" spans="2:2">
      <c r="B3727" s="4"/>
    </row>
    <row r="3728" spans="2:2">
      <c r="B3728" s="4"/>
    </row>
    <row r="3729" spans="2:2">
      <c r="B3729" s="4"/>
    </row>
    <row r="3730" spans="2:2">
      <c r="B3730" s="4"/>
    </row>
    <row r="3731" spans="2:2">
      <c r="B3731" s="4"/>
    </row>
    <row r="3732" spans="2:2">
      <c r="B3732" s="4"/>
    </row>
    <row r="3733" spans="2:2">
      <c r="B3733" s="4"/>
    </row>
    <row r="3734" spans="2:2">
      <c r="B3734" s="4"/>
    </row>
    <row r="3735" spans="2:2">
      <c r="B3735" s="4"/>
    </row>
    <row r="3736" spans="2:2">
      <c r="B3736" s="4"/>
    </row>
    <row r="3737" spans="2:2">
      <c r="B3737" s="4"/>
    </row>
    <row r="3738" spans="2:2">
      <c r="B3738" s="4"/>
    </row>
    <row r="3739" spans="2:2">
      <c r="B3739" s="4"/>
    </row>
    <row r="3740" spans="2:2">
      <c r="B3740" s="4"/>
    </row>
    <row r="3741" spans="2:2">
      <c r="B3741" s="4"/>
    </row>
    <row r="3742" spans="2:2">
      <c r="B3742" s="4"/>
    </row>
    <row r="3743" spans="2:2">
      <c r="B3743" s="4"/>
    </row>
    <row r="3744" spans="2:2">
      <c r="B3744" s="4"/>
    </row>
    <row r="3745" spans="2:2">
      <c r="B3745" s="4"/>
    </row>
    <row r="3746" spans="2:2">
      <c r="B3746" s="4"/>
    </row>
    <row r="3747" spans="2:2">
      <c r="B3747" s="4"/>
    </row>
    <row r="3748" spans="2:2">
      <c r="B3748" s="4"/>
    </row>
    <row r="3749" spans="2:2">
      <c r="B3749" s="4"/>
    </row>
    <row r="3750" spans="2:2">
      <c r="B3750" s="4"/>
    </row>
    <row r="3751" spans="2:2">
      <c r="B3751" s="4"/>
    </row>
    <row r="3752" spans="2:2">
      <c r="B3752" s="4"/>
    </row>
    <row r="3753" spans="2:2">
      <c r="B3753" s="4"/>
    </row>
    <row r="3754" spans="2:2">
      <c r="B3754" s="4"/>
    </row>
    <row r="3755" spans="2:2">
      <c r="B3755" s="4"/>
    </row>
    <row r="3756" spans="2:2">
      <c r="B3756" s="4"/>
    </row>
    <row r="3757" spans="2:2">
      <c r="B3757" s="4"/>
    </row>
    <row r="3758" spans="2:2">
      <c r="B3758" s="4"/>
    </row>
    <row r="3759" spans="2:2">
      <c r="B3759" s="4"/>
    </row>
    <row r="3760" spans="2:2">
      <c r="B3760" s="4"/>
    </row>
    <row r="3761" spans="2:2">
      <c r="B3761" s="4"/>
    </row>
    <row r="3762" spans="2:2">
      <c r="B3762" s="4"/>
    </row>
    <row r="3763" spans="2:2">
      <c r="B3763" s="4"/>
    </row>
    <row r="3764" spans="2:2">
      <c r="B3764" s="4"/>
    </row>
    <row r="3765" spans="2:2">
      <c r="B3765" s="4"/>
    </row>
    <row r="3766" spans="2:2">
      <c r="B3766" s="4"/>
    </row>
    <row r="3767" spans="2:2">
      <c r="B3767" s="4"/>
    </row>
    <row r="3768" spans="2:2">
      <c r="B3768" s="4"/>
    </row>
    <row r="3769" spans="2:2">
      <c r="B3769" s="4"/>
    </row>
    <row r="3770" spans="2:2">
      <c r="B3770" s="4"/>
    </row>
    <row r="3771" spans="2:2">
      <c r="B3771" s="4"/>
    </row>
    <row r="3772" spans="2:2">
      <c r="B3772" s="4"/>
    </row>
    <row r="3773" spans="2:2">
      <c r="B3773" s="4"/>
    </row>
    <row r="3774" spans="2:2">
      <c r="B3774" s="4"/>
    </row>
    <row r="3775" spans="2:2">
      <c r="B3775" s="4"/>
    </row>
    <row r="3776" spans="2:2">
      <c r="B3776" s="4"/>
    </row>
    <row r="3777" spans="2:2">
      <c r="B3777" s="4"/>
    </row>
    <row r="3778" spans="2:2">
      <c r="B3778" s="4"/>
    </row>
    <row r="3779" spans="2:2">
      <c r="B3779" s="4"/>
    </row>
    <row r="3780" spans="2:2">
      <c r="B3780" s="4"/>
    </row>
    <row r="3781" spans="2:2">
      <c r="B3781" s="4"/>
    </row>
    <row r="3782" spans="2:2">
      <c r="B3782" s="4"/>
    </row>
    <row r="3783" spans="2:2">
      <c r="B3783" s="4"/>
    </row>
    <row r="3784" spans="2:2">
      <c r="B3784" s="4"/>
    </row>
    <row r="3785" spans="2:2">
      <c r="B3785" s="4"/>
    </row>
    <row r="3786" spans="2:2">
      <c r="B3786" s="4"/>
    </row>
    <row r="3787" spans="2:2">
      <c r="B3787" s="4"/>
    </row>
    <row r="3788" spans="2:2">
      <c r="B3788" s="4"/>
    </row>
    <row r="3789" spans="2:2">
      <c r="B3789" s="4"/>
    </row>
    <row r="3790" spans="2:2">
      <c r="B3790" s="4"/>
    </row>
    <row r="3791" spans="2:2">
      <c r="B3791" s="4"/>
    </row>
    <row r="3792" spans="2:2">
      <c r="B3792" s="4"/>
    </row>
    <row r="3793" spans="2:2">
      <c r="B3793" s="4"/>
    </row>
    <row r="3794" spans="2:2">
      <c r="B3794" s="4"/>
    </row>
    <row r="3795" spans="2:2">
      <c r="B3795" s="4"/>
    </row>
    <row r="3796" spans="2:2">
      <c r="B3796" s="4"/>
    </row>
    <row r="3797" spans="2:2">
      <c r="B3797" s="4"/>
    </row>
    <row r="3798" spans="2:2">
      <c r="B3798" s="4"/>
    </row>
    <row r="3799" spans="2:2">
      <c r="B3799" s="4"/>
    </row>
    <row r="3800" spans="2:2">
      <c r="B3800" s="4"/>
    </row>
    <row r="3801" spans="2:2">
      <c r="B3801" s="4"/>
    </row>
    <row r="3802" spans="2:2">
      <c r="B3802" s="4"/>
    </row>
    <row r="3803" spans="2:2">
      <c r="B3803" s="4"/>
    </row>
    <row r="3804" spans="2:2">
      <c r="B3804" s="4"/>
    </row>
    <row r="3805" spans="2:2">
      <c r="B3805" s="4"/>
    </row>
    <row r="3806" spans="2:2">
      <c r="B3806" s="4"/>
    </row>
    <row r="3807" spans="2:2">
      <c r="B3807" s="4"/>
    </row>
    <row r="3808" spans="2:2">
      <c r="B3808" s="4"/>
    </row>
    <row r="3809" spans="2:2">
      <c r="B3809" s="4"/>
    </row>
    <row r="3810" spans="2:2">
      <c r="B3810" s="4"/>
    </row>
    <row r="3811" spans="2:2">
      <c r="B3811" s="4"/>
    </row>
    <row r="3812" spans="2:2">
      <c r="B3812" s="4"/>
    </row>
    <row r="3813" spans="2:2">
      <c r="B3813" s="4"/>
    </row>
    <row r="3814" spans="2:2">
      <c r="B3814" s="4"/>
    </row>
    <row r="3815" spans="2:2">
      <c r="B3815" s="4"/>
    </row>
    <row r="3816" spans="2:2">
      <c r="B3816" s="4"/>
    </row>
    <row r="3817" spans="2:2">
      <c r="B3817" s="4"/>
    </row>
    <row r="3818" spans="2:2">
      <c r="B3818" s="4"/>
    </row>
    <row r="3819" spans="2:2">
      <c r="B3819" s="4"/>
    </row>
    <row r="3820" spans="2:2">
      <c r="B3820" s="4"/>
    </row>
    <row r="3821" spans="2:2">
      <c r="B3821" s="4"/>
    </row>
    <row r="3822" spans="2:2">
      <c r="B3822" s="4"/>
    </row>
    <row r="3823" spans="2:2">
      <c r="B3823" s="4"/>
    </row>
    <row r="3824" spans="2:2">
      <c r="B3824" s="4"/>
    </row>
    <row r="3825" spans="2:2">
      <c r="B3825" s="4"/>
    </row>
    <row r="3826" spans="2:2">
      <c r="B3826" s="4"/>
    </row>
    <row r="3827" spans="2:2">
      <c r="B3827" s="4"/>
    </row>
    <row r="3828" spans="2:2">
      <c r="B3828" s="4"/>
    </row>
    <row r="3829" spans="2:2">
      <c r="B3829" s="4"/>
    </row>
    <row r="3830" spans="2:2">
      <c r="B3830" s="4"/>
    </row>
    <row r="3831" spans="2:2">
      <c r="B3831" s="4"/>
    </row>
    <row r="3832" spans="2:2">
      <c r="B3832" s="4"/>
    </row>
    <row r="3833" spans="2:2">
      <c r="B3833" s="4"/>
    </row>
    <row r="3834" spans="2:2">
      <c r="B3834" s="4"/>
    </row>
    <row r="3835" spans="2:2">
      <c r="B3835" s="4"/>
    </row>
    <row r="3836" spans="2:2">
      <c r="B3836" s="4"/>
    </row>
    <row r="3837" spans="2:2">
      <c r="B3837" s="4"/>
    </row>
    <row r="3838" spans="2:2">
      <c r="B3838" s="4"/>
    </row>
    <row r="3839" spans="2:2">
      <c r="B3839" s="4"/>
    </row>
    <row r="3840" spans="2:2">
      <c r="B3840" s="4"/>
    </row>
    <row r="3841" spans="2:2">
      <c r="B3841" s="4"/>
    </row>
    <row r="3842" spans="2:2">
      <c r="B3842" s="4"/>
    </row>
    <row r="3843" spans="2:2">
      <c r="B3843" s="4"/>
    </row>
    <row r="3844" spans="2:2">
      <c r="B3844" s="4"/>
    </row>
    <row r="3845" spans="2:2">
      <c r="B3845" s="4"/>
    </row>
    <row r="3846" spans="2:2">
      <c r="B3846" s="4"/>
    </row>
    <row r="3847" spans="2:2">
      <c r="B3847" s="4"/>
    </row>
    <row r="3848" spans="2:2">
      <c r="B3848" s="4"/>
    </row>
    <row r="3849" spans="2:2">
      <c r="B3849" s="4"/>
    </row>
    <row r="3850" spans="2:2">
      <c r="B3850" s="4"/>
    </row>
    <row r="3851" spans="2:2">
      <c r="B3851" s="4"/>
    </row>
    <row r="3852" spans="2:2">
      <c r="B3852" s="4"/>
    </row>
    <row r="3853" spans="2:2">
      <c r="B3853" s="4"/>
    </row>
    <row r="3854" spans="2:2">
      <c r="B3854" s="4"/>
    </row>
    <row r="3855" spans="2:2">
      <c r="B3855" s="4"/>
    </row>
    <row r="3856" spans="2:2">
      <c r="B3856" s="4"/>
    </row>
    <row r="3857" spans="2:2">
      <c r="B3857" s="4"/>
    </row>
    <row r="3858" spans="2:2">
      <c r="B3858" s="4"/>
    </row>
    <row r="3859" spans="2:2">
      <c r="B3859" s="4"/>
    </row>
    <row r="3860" spans="2:2">
      <c r="B3860" s="4"/>
    </row>
    <row r="3861" spans="2:2">
      <c r="B3861" s="4"/>
    </row>
    <row r="3862" spans="2:2">
      <c r="B3862" s="4"/>
    </row>
    <row r="3863" spans="2:2">
      <c r="B3863" s="4"/>
    </row>
    <row r="3864" spans="2:2">
      <c r="B3864" s="4"/>
    </row>
    <row r="3865" spans="2:2">
      <c r="B3865" s="4"/>
    </row>
    <row r="3866" spans="2:2">
      <c r="B3866" s="4"/>
    </row>
    <row r="3867" spans="2:2">
      <c r="B3867" s="4"/>
    </row>
    <row r="3868" spans="2:2">
      <c r="B3868" s="4"/>
    </row>
    <row r="3869" spans="2:2">
      <c r="B3869" s="4"/>
    </row>
    <row r="3870" spans="2:2">
      <c r="B3870" s="4"/>
    </row>
    <row r="3871" spans="2:2">
      <c r="B3871" s="4"/>
    </row>
    <row r="3872" spans="2:2">
      <c r="B3872" s="4"/>
    </row>
    <row r="3873" spans="2:2">
      <c r="B3873" s="4"/>
    </row>
    <row r="3874" spans="2:2">
      <c r="B3874" s="4"/>
    </row>
    <row r="3875" spans="2:2">
      <c r="B3875" s="4"/>
    </row>
    <row r="3876" spans="2:2">
      <c r="B3876" s="4"/>
    </row>
    <row r="3877" spans="2:2">
      <c r="B3877" s="4"/>
    </row>
    <row r="3878" spans="2:2">
      <c r="B3878" s="4"/>
    </row>
    <row r="3879" spans="2:2">
      <c r="B3879" s="4"/>
    </row>
    <row r="3880" spans="2:2">
      <c r="B3880" s="4"/>
    </row>
    <row r="3881" spans="2:2">
      <c r="B3881" s="4"/>
    </row>
    <row r="3882" spans="2:2">
      <c r="B3882" s="4"/>
    </row>
    <row r="3883" spans="2:2">
      <c r="B3883" s="4"/>
    </row>
    <row r="3884" spans="2:2">
      <c r="B3884" s="4"/>
    </row>
    <row r="3885" spans="2:2">
      <c r="B3885" s="4"/>
    </row>
    <row r="3886" spans="2:2">
      <c r="B3886" s="4"/>
    </row>
    <row r="3887" spans="2:2">
      <c r="B3887" s="4"/>
    </row>
    <row r="3888" spans="2:2">
      <c r="B3888" s="4"/>
    </row>
    <row r="3889" spans="2:2">
      <c r="B3889" s="4"/>
    </row>
    <row r="3890" spans="2:2">
      <c r="B3890" s="4"/>
    </row>
    <row r="3891" spans="2:2">
      <c r="B3891" s="4"/>
    </row>
    <row r="3892" spans="2:2">
      <c r="B3892" s="4"/>
    </row>
    <row r="3893" spans="2:2">
      <c r="B3893" s="4"/>
    </row>
    <row r="3894" spans="2:2">
      <c r="B3894" s="4"/>
    </row>
    <row r="3895" spans="2:2">
      <c r="B3895" s="4"/>
    </row>
    <row r="3896" spans="2:2">
      <c r="B3896" s="4"/>
    </row>
    <row r="3897" spans="2:2">
      <c r="B3897" s="4"/>
    </row>
    <row r="3898" spans="2:2">
      <c r="B3898" s="4"/>
    </row>
    <row r="3899" spans="2:2">
      <c r="B3899" s="4"/>
    </row>
    <row r="3900" spans="2:2">
      <c r="B3900" s="4"/>
    </row>
    <row r="3901" spans="2:2">
      <c r="B3901" s="4"/>
    </row>
    <row r="3902" spans="2:2">
      <c r="B3902" s="4"/>
    </row>
    <row r="3903" spans="2:2">
      <c r="B3903" s="4"/>
    </row>
    <row r="3904" spans="2:2">
      <c r="B3904" s="4"/>
    </row>
    <row r="3905" spans="2:2">
      <c r="B3905" s="4"/>
    </row>
    <row r="3906" spans="2:2">
      <c r="B3906" s="4"/>
    </row>
    <row r="3907" spans="2:2">
      <c r="B3907" s="4"/>
    </row>
    <row r="3908" spans="2:2">
      <c r="B3908" s="4"/>
    </row>
    <row r="3909" spans="2:2">
      <c r="B3909" s="4"/>
    </row>
    <row r="3910" spans="2:2">
      <c r="B3910" s="4"/>
    </row>
    <row r="3911" spans="2:2">
      <c r="B3911" s="4"/>
    </row>
    <row r="3912" spans="2:2">
      <c r="B3912" s="4"/>
    </row>
    <row r="3913" spans="2:2">
      <c r="B3913" s="4"/>
    </row>
    <row r="3914" spans="2:2">
      <c r="B3914" s="4"/>
    </row>
    <row r="3915" spans="2:2">
      <c r="B3915" s="4"/>
    </row>
    <row r="3916" spans="2:2">
      <c r="B3916" s="4"/>
    </row>
    <row r="3917" spans="2:2">
      <c r="B3917" s="4"/>
    </row>
    <row r="3918" spans="2:2">
      <c r="B3918" s="4"/>
    </row>
    <row r="3919" spans="2:2">
      <c r="B3919" s="4"/>
    </row>
    <row r="3920" spans="2:2">
      <c r="B3920" s="4"/>
    </row>
    <row r="3921" spans="2:2">
      <c r="B3921" s="4"/>
    </row>
    <row r="3922" spans="2:2">
      <c r="B3922" s="4"/>
    </row>
    <row r="3923" spans="2:2">
      <c r="B3923" s="4"/>
    </row>
    <row r="3924" spans="2:2">
      <c r="B3924" s="4"/>
    </row>
    <row r="3925" spans="2:2">
      <c r="B3925" s="4"/>
    </row>
    <row r="3926" spans="2:2">
      <c r="B3926" s="4"/>
    </row>
    <row r="3927" spans="2:2">
      <c r="B3927" s="4"/>
    </row>
    <row r="3928" spans="2:2">
      <c r="B3928" s="4"/>
    </row>
    <row r="3929" spans="2:2">
      <c r="B3929" s="4"/>
    </row>
    <row r="3930" spans="2:2">
      <c r="B3930" s="4"/>
    </row>
    <row r="3931" spans="2:2">
      <c r="B3931" s="4"/>
    </row>
    <row r="3932" spans="2:2">
      <c r="B3932" s="4"/>
    </row>
    <row r="3933" spans="2:2">
      <c r="B3933" s="4"/>
    </row>
    <row r="3934" spans="2:2">
      <c r="B3934" s="4"/>
    </row>
    <row r="3935" spans="2:2">
      <c r="B3935" s="4"/>
    </row>
    <row r="3936" spans="2:2">
      <c r="B3936" s="4"/>
    </row>
    <row r="3937" spans="2:2">
      <c r="B3937" s="4"/>
    </row>
    <row r="3938" spans="2:2">
      <c r="B3938" s="4"/>
    </row>
    <row r="3939" spans="2:2">
      <c r="B3939" s="4"/>
    </row>
    <row r="3940" spans="2:2">
      <c r="B3940" s="4"/>
    </row>
    <row r="3941" spans="2:2">
      <c r="B3941" s="4"/>
    </row>
    <row r="3942" spans="2:2">
      <c r="B3942" s="4"/>
    </row>
    <row r="3943" spans="2:2">
      <c r="B3943" s="4"/>
    </row>
    <row r="3944" spans="2:2">
      <c r="B3944" s="4"/>
    </row>
    <row r="3945" spans="2:2">
      <c r="B3945" s="4"/>
    </row>
    <row r="3946" spans="2:2">
      <c r="B3946" s="4"/>
    </row>
    <row r="3947" spans="2:2">
      <c r="B3947" s="4"/>
    </row>
    <row r="3948" spans="2:2">
      <c r="B3948" s="4"/>
    </row>
    <row r="3949" spans="2:2">
      <c r="B3949" s="4"/>
    </row>
    <row r="3950" spans="2:2">
      <c r="B3950" s="4"/>
    </row>
    <row r="3951" spans="2:2">
      <c r="B3951" s="4"/>
    </row>
    <row r="3952" spans="2:2">
      <c r="B3952" s="4"/>
    </row>
    <row r="3953" spans="2:2">
      <c r="B3953" s="4"/>
    </row>
    <row r="3954" spans="2:2">
      <c r="B3954" s="4"/>
    </row>
    <row r="3955" spans="2:2">
      <c r="B3955" s="4"/>
    </row>
    <row r="3956" spans="2:2">
      <c r="B3956" s="4"/>
    </row>
    <row r="3957" spans="2:2">
      <c r="B3957" s="4"/>
    </row>
    <row r="3958" spans="2:2">
      <c r="B3958" s="4"/>
    </row>
    <row r="3959" spans="2:2">
      <c r="B3959" s="4"/>
    </row>
    <row r="3960" spans="2:2">
      <c r="B3960" s="4"/>
    </row>
    <row r="3961" spans="2:2">
      <c r="B3961" s="4"/>
    </row>
    <row r="3962" spans="2:2">
      <c r="B3962" s="4"/>
    </row>
    <row r="3963" spans="2:2">
      <c r="B3963" s="4"/>
    </row>
    <row r="3964" spans="2:2">
      <c r="B3964" s="4"/>
    </row>
    <row r="3965" spans="2:2">
      <c r="B3965" s="4"/>
    </row>
    <row r="3966" spans="2:2">
      <c r="B3966" s="4"/>
    </row>
    <row r="3967" spans="2:2">
      <c r="B3967" s="4"/>
    </row>
    <row r="3968" spans="2:2">
      <c r="B3968" s="4"/>
    </row>
    <row r="3969" spans="2:2">
      <c r="B3969" s="4"/>
    </row>
    <row r="3970" spans="2:2">
      <c r="B3970" s="4"/>
    </row>
    <row r="3971" spans="2:2">
      <c r="B3971" s="4"/>
    </row>
    <row r="3972" spans="2:2">
      <c r="B3972" s="4"/>
    </row>
    <row r="3973" spans="2:2">
      <c r="B3973" s="4"/>
    </row>
    <row r="3974" spans="2:2">
      <c r="B3974" s="4"/>
    </row>
    <row r="3975" spans="2:2">
      <c r="B3975" s="4"/>
    </row>
    <row r="3976" spans="2:2">
      <c r="B3976" s="4"/>
    </row>
    <row r="3977" spans="2:2">
      <c r="B3977" s="4"/>
    </row>
    <row r="3978" spans="2:2">
      <c r="B3978" s="4"/>
    </row>
    <row r="3979" spans="2:2">
      <c r="B3979" s="4"/>
    </row>
    <row r="3980" spans="2:2">
      <c r="B3980" s="4"/>
    </row>
    <row r="3981" spans="2:2">
      <c r="B3981" s="4"/>
    </row>
    <row r="3982" spans="2:2">
      <c r="B3982" s="4"/>
    </row>
    <row r="3983" spans="2:2">
      <c r="B3983" s="4"/>
    </row>
    <row r="3984" spans="2:2">
      <c r="B3984" s="4"/>
    </row>
    <row r="3985" spans="2:2">
      <c r="B3985" s="4"/>
    </row>
    <row r="3986" spans="2:2">
      <c r="B3986" s="4"/>
    </row>
    <row r="3987" spans="2:2">
      <c r="B3987" s="4"/>
    </row>
    <row r="3988" spans="2:2">
      <c r="B3988" s="4"/>
    </row>
    <row r="3989" spans="2:2">
      <c r="B3989" s="4"/>
    </row>
    <row r="3990" spans="2:2">
      <c r="B3990" s="4"/>
    </row>
    <row r="3991" spans="2:2">
      <c r="B3991" s="4"/>
    </row>
    <row r="3992" spans="2:2">
      <c r="B3992" s="4"/>
    </row>
    <row r="3993" spans="2:2">
      <c r="B3993" s="4"/>
    </row>
    <row r="3994" spans="2:2">
      <c r="B3994" s="4"/>
    </row>
    <row r="3995" spans="2:2">
      <c r="B3995" s="4"/>
    </row>
    <row r="3996" spans="2:2">
      <c r="B3996" s="4"/>
    </row>
    <row r="3997" spans="2:2">
      <c r="B3997" s="4"/>
    </row>
    <row r="3998" spans="2:2">
      <c r="B3998" s="4"/>
    </row>
    <row r="3999" spans="2:2">
      <c r="B3999" s="4"/>
    </row>
    <row r="4000" spans="2:2">
      <c r="B4000" s="4"/>
    </row>
    <row r="4001" spans="2:2">
      <c r="B4001" s="4"/>
    </row>
    <row r="4002" spans="2:2">
      <c r="B4002" s="4"/>
    </row>
    <row r="4003" spans="2:2">
      <c r="B4003" s="4"/>
    </row>
    <row r="4004" spans="2:2">
      <c r="B4004" s="4"/>
    </row>
    <row r="4005" spans="2:2">
      <c r="B4005" s="4"/>
    </row>
    <row r="4006" spans="2:2">
      <c r="B4006" s="4"/>
    </row>
    <row r="4007" spans="2:2">
      <c r="B4007" s="4"/>
    </row>
    <row r="4008" spans="2:2">
      <c r="B4008" s="4"/>
    </row>
    <row r="4009" spans="2:2">
      <c r="B4009" s="4"/>
    </row>
    <row r="4010" spans="2:2">
      <c r="B4010" s="4"/>
    </row>
    <row r="4011" spans="2:2">
      <c r="B4011" s="4"/>
    </row>
    <row r="4012" spans="2:2">
      <c r="B4012" s="4"/>
    </row>
    <row r="4013" spans="2:2">
      <c r="B4013" s="4"/>
    </row>
    <row r="4014" spans="2:2">
      <c r="B4014" s="4"/>
    </row>
    <row r="4015" spans="2:2">
      <c r="B4015" s="4"/>
    </row>
    <row r="4016" spans="2:2">
      <c r="B4016" s="4"/>
    </row>
    <row r="4017" spans="2:2">
      <c r="B4017" s="4"/>
    </row>
    <row r="4018" spans="2:2">
      <c r="B4018" s="4"/>
    </row>
    <row r="4019" spans="2:2">
      <c r="B4019" s="4"/>
    </row>
    <row r="4020" spans="2:2">
      <c r="B4020" s="4"/>
    </row>
    <row r="4021" spans="2:2">
      <c r="B4021" s="4"/>
    </row>
    <row r="4022" spans="2:2">
      <c r="B4022" s="4"/>
    </row>
    <row r="4023" spans="2:2">
      <c r="B4023" s="4"/>
    </row>
    <row r="4024" spans="2:2">
      <c r="B4024" s="4"/>
    </row>
    <row r="4025" spans="2:2">
      <c r="B4025" s="4"/>
    </row>
    <row r="4026" spans="2:2">
      <c r="B4026" s="4"/>
    </row>
    <row r="4027" spans="2:2">
      <c r="B4027" s="4"/>
    </row>
    <row r="4028" spans="2:2">
      <c r="B4028" s="4"/>
    </row>
    <row r="4029" spans="2:2">
      <c r="B4029" s="4"/>
    </row>
    <row r="4030" spans="2:2">
      <c r="B4030" s="4"/>
    </row>
    <row r="4031" spans="2:2">
      <c r="B4031" s="4"/>
    </row>
    <row r="4032" spans="2:2">
      <c r="B4032" s="4"/>
    </row>
    <row r="4033" spans="2:2">
      <c r="B4033" s="4"/>
    </row>
    <row r="4034" spans="2:2">
      <c r="B4034" s="4"/>
    </row>
    <row r="4035" spans="2:2">
      <c r="B4035" s="4"/>
    </row>
    <row r="4036" spans="2:2">
      <c r="B4036" s="4"/>
    </row>
    <row r="4037" spans="2:2">
      <c r="B4037" s="4"/>
    </row>
    <row r="4038" spans="2:2">
      <c r="B4038" s="4"/>
    </row>
    <row r="4039" spans="2:2">
      <c r="B4039" s="4"/>
    </row>
    <row r="4040" spans="2:2">
      <c r="B4040" s="4"/>
    </row>
    <row r="4041" spans="2:2">
      <c r="B4041" s="4"/>
    </row>
    <row r="4042" spans="2:2">
      <c r="B4042" s="4"/>
    </row>
    <row r="4043" spans="2:2">
      <c r="B4043" s="4"/>
    </row>
    <row r="4044" spans="2:2">
      <c r="B4044" s="4"/>
    </row>
    <row r="4045" spans="2:2">
      <c r="B4045" s="4"/>
    </row>
    <row r="4046" spans="2:2">
      <c r="B4046" s="4"/>
    </row>
    <row r="4047" spans="2:2">
      <c r="B4047" s="4"/>
    </row>
    <row r="4048" spans="2:2">
      <c r="B4048" s="4"/>
    </row>
    <row r="4049" spans="2:2">
      <c r="B4049" s="4"/>
    </row>
    <row r="4050" spans="2:2">
      <c r="B4050" s="4"/>
    </row>
    <row r="4051" spans="2:2">
      <c r="B4051" s="4"/>
    </row>
    <row r="4052" spans="2:2">
      <c r="B4052" s="4"/>
    </row>
    <row r="4053" spans="2:2">
      <c r="B4053" s="4"/>
    </row>
    <row r="4054" spans="2:2">
      <c r="B4054" s="4"/>
    </row>
    <row r="4055" spans="2:2">
      <c r="B4055" s="4"/>
    </row>
    <row r="4056" spans="2:2">
      <c r="B4056" s="4"/>
    </row>
    <row r="4057" spans="2:2">
      <c r="B4057" s="4"/>
    </row>
    <row r="4058" spans="2:2">
      <c r="B4058" s="4"/>
    </row>
    <row r="4059" spans="2:2">
      <c r="B4059" s="4"/>
    </row>
    <row r="4060" spans="2:2">
      <c r="B4060" s="4"/>
    </row>
    <row r="4061" spans="2:2">
      <c r="B4061" s="4"/>
    </row>
    <row r="4062" spans="2:2">
      <c r="B4062" s="4"/>
    </row>
    <row r="4063" spans="2:2">
      <c r="B4063" s="4"/>
    </row>
    <row r="4064" spans="2:2">
      <c r="B4064" s="4"/>
    </row>
    <row r="4065" spans="2:2">
      <c r="B4065" s="4"/>
    </row>
    <row r="4066" spans="2:2">
      <c r="B4066" s="4"/>
    </row>
    <row r="4067" spans="2:2">
      <c r="B4067" s="4"/>
    </row>
    <row r="4068" spans="2:2">
      <c r="B4068" s="4"/>
    </row>
    <row r="4069" spans="2:2">
      <c r="B4069" s="4"/>
    </row>
    <row r="4070" spans="2:2">
      <c r="B4070" s="4"/>
    </row>
    <row r="4071" spans="2:2">
      <c r="B4071" s="4"/>
    </row>
    <row r="4072" spans="2:2">
      <c r="B4072" s="4"/>
    </row>
    <row r="4073" spans="2:2">
      <c r="B4073" s="4"/>
    </row>
    <row r="4074" spans="2:2">
      <c r="B4074" s="4"/>
    </row>
    <row r="4075" spans="2:2">
      <c r="B4075" s="4"/>
    </row>
    <row r="4076" spans="2:2">
      <c r="B4076" s="4"/>
    </row>
    <row r="4077" spans="2:2">
      <c r="B4077" s="4"/>
    </row>
    <row r="4078" spans="2:2">
      <c r="B4078" s="4"/>
    </row>
    <row r="4079" spans="2:2">
      <c r="B4079" s="4"/>
    </row>
    <row r="4080" spans="2:2">
      <c r="B4080" s="4"/>
    </row>
    <row r="4081" spans="2:2">
      <c r="B4081" s="4"/>
    </row>
    <row r="4082" spans="2:2">
      <c r="B4082" s="4"/>
    </row>
    <row r="4083" spans="2:2">
      <c r="B4083" s="4"/>
    </row>
    <row r="4084" spans="2:2">
      <c r="B4084" s="4"/>
    </row>
    <row r="4085" spans="2:2">
      <c r="B4085" s="4"/>
    </row>
    <row r="4086" spans="2:2">
      <c r="B4086" s="4"/>
    </row>
    <row r="4087" spans="2:2">
      <c r="B4087" s="4"/>
    </row>
    <row r="4088" spans="2:2">
      <c r="B4088" s="4"/>
    </row>
    <row r="4089" spans="2:2">
      <c r="B4089" s="4"/>
    </row>
    <row r="4090" spans="2:2">
      <c r="B4090" s="4"/>
    </row>
    <row r="4091" spans="2:2">
      <c r="B4091" s="4"/>
    </row>
    <row r="4092" spans="2:2">
      <c r="B4092" s="4"/>
    </row>
    <row r="4093" spans="2:2">
      <c r="B4093" s="4"/>
    </row>
    <row r="4094" spans="2:2">
      <c r="B4094" s="4"/>
    </row>
    <row r="4095" spans="2:2">
      <c r="B4095" s="4"/>
    </row>
    <row r="4096" spans="2:2">
      <c r="B4096" s="4"/>
    </row>
    <row r="4097" spans="2:2">
      <c r="B4097" s="4"/>
    </row>
    <row r="4098" spans="2:2">
      <c r="B4098" s="4"/>
    </row>
    <row r="4099" spans="2:2">
      <c r="B4099" s="4"/>
    </row>
    <row r="4100" spans="2:2">
      <c r="B4100" s="4"/>
    </row>
    <row r="4101" spans="2:2">
      <c r="B4101" s="4"/>
    </row>
    <row r="4102" spans="2:2">
      <c r="B4102" s="4"/>
    </row>
    <row r="4103" spans="2:2">
      <c r="B4103" s="4"/>
    </row>
    <row r="4104" spans="2:2">
      <c r="B4104" s="4"/>
    </row>
    <row r="4105" spans="2:2">
      <c r="B4105" s="4"/>
    </row>
    <row r="4106" spans="2:2">
      <c r="B4106" s="4"/>
    </row>
    <row r="4107" spans="2:2">
      <c r="B4107" s="4"/>
    </row>
    <row r="4108" spans="2:2">
      <c r="B4108" s="4"/>
    </row>
    <row r="4109" spans="2:2">
      <c r="B4109" s="4"/>
    </row>
    <row r="4110" spans="2:2">
      <c r="B4110" s="4"/>
    </row>
    <row r="4111" spans="2:2">
      <c r="B4111" s="4"/>
    </row>
    <row r="4112" spans="2:2">
      <c r="B4112" s="4"/>
    </row>
    <row r="4113" spans="2:2">
      <c r="B4113" s="4"/>
    </row>
    <row r="4114" spans="2:2">
      <c r="B4114" s="4"/>
    </row>
    <row r="4115" spans="2:2">
      <c r="B4115" s="4"/>
    </row>
    <row r="4116" spans="2:2">
      <c r="B4116" s="4"/>
    </row>
    <row r="4117" spans="2:2">
      <c r="B4117" s="4"/>
    </row>
    <row r="4118" spans="2:2">
      <c r="B4118" s="4"/>
    </row>
    <row r="4119" spans="2:2">
      <c r="B4119" s="4"/>
    </row>
    <row r="4120" spans="2:2">
      <c r="B4120" s="4"/>
    </row>
    <row r="4121" spans="2:2">
      <c r="B4121" s="4"/>
    </row>
    <row r="4122" spans="2:2">
      <c r="B4122" s="4"/>
    </row>
    <row r="4123" spans="2:2">
      <c r="B4123" s="4"/>
    </row>
    <row r="4124" spans="2:2">
      <c r="B4124" s="4"/>
    </row>
    <row r="4125" spans="2:2">
      <c r="B4125" s="4"/>
    </row>
    <row r="4126" spans="2:2">
      <c r="B4126" s="4"/>
    </row>
    <row r="4127" spans="2:2">
      <c r="B4127" s="4"/>
    </row>
    <row r="4128" spans="2:2">
      <c r="B4128" s="4"/>
    </row>
    <row r="4129" spans="2:2">
      <c r="B4129" s="4"/>
    </row>
    <row r="4130" spans="2:2">
      <c r="B4130" s="4"/>
    </row>
    <row r="4131" spans="2:2">
      <c r="B4131" s="4"/>
    </row>
    <row r="4132" spans="2:2">
      <c r="B4132" s="4"/>
    </row>
    <row r="4133" spans="2:2">
      <c r="B4133" s="4"/>
    </row>
    <row r="4134" spans="2:2">
      <c r="B4134" s="4"/>
    </row>
    <row r="4135" spans="2:2">
      <c r="B4135" s="4"/>
    </row>
    <row r="4136" spans="2:2">
      <c r="B4136" s="4"/>
    </row>
    <row r="4137" spans="2:2">
      <c r="B4137" s="4"/>
    </row>
    <row r="4138" spans="2:2">
      <c r="B4138" s="4"/>
    </row>
    <row r="4139" spans="2:2">
      <c r="B4139" s="4"/>
    </row>
    <row r="4140" spans="2:2">
      <c r="B4140" s="4"/>
    </row>
    <row r="4141" spans="2:2">
      <c r="B4141" s="4"/>
    </row>
    <row r="4142" spans="2:2">
      <c r="B4142" s="4"/>
    </row>
    <row r="4143" spans="2:2">
      <c r="B4143" s="4"/>
    </row>
    <row r="4144" spans="2:2">
      <c r="B4144" s="4"/>
    </row>
    <row r="4145" spans="2:2">
      <c r="B4145" s="4"/>
    </row>
    <row r="4146" spans="2:2">
      <c r="B4146" s="4"/>
    </row>
    <row r="4147" spans="2:2">
      <c r="B4147" s="4"/>
    </row>
    <row r="4148" spans="2:2">
      <c r="B4148" s="4"/>
    </row>
    <row r="4149" spans="2:2">
      <c r="B4149" s="4"/>
    </row>
    <row r="4150" spans="2:2">
      <c r="B4150" s="4"/>
    </row>
    <row r="4151" spans="2:2">
      <c r="B4151" s="4"/>
    </row>
    <row r="4152" spans="2:2">
      <c r="B4152" s="4"/>
    </row>
    <row r="4153" spans="2:2">
      <c r="B4153" s="4"/>
    </row>
    <row r="4154" spans="2:2">
      <c r="B4154" s="4"/>
    </row>
    <row r="4155" spans="2:2">
      <c r="B4155" s="4"/>
    </row>
    <row r="4156" spans="2:2">
      <c r="B4156" s="4"/>
    </row>
    <row r="4157" spans="2:2">
      <c r="B4157" s="4"/>
    </row>
    <row r="4158" spans="2:2">
      <c r="B4158" s="4"/>
    </row>
    <row r="4159" spans="2:2">
      <c r="B4159" s="4"/>
    </row>
    <row r="4160" spans="2:2">
      <c r="B4160" s="4"/>
    </row>
    <row r="4161" spans="2:2">
      <c r="B4161" s="4"/>
    </row>
    <row r="4162" spans="2:2">
      <c r="B4162" s="4"/>
    </row>
    <row r="4163" spans="2:2">
      <c r="B4163" s="4"/>
    </row>
    <row r="4164" spans="2:2">
      <c r="B4164" s="4"/>
    </row>
    <row r="4165" spans="2:2">
      <c r="B4165" s="4"/>
    </row>
    <row r="4166" spans="2:2">
      <c r="B4166" s="4"/>
    </row>
    <row r="4167" spans="2:2">
      <c r="B4167" s="4"/>
    </row>
    <row r="4168" spans="2:2">
      <c r="B4168" s="4"/>
    </row>
    <row r="4169" spans="2:2">
      <c r="B4169" s="4"/>
    </row>
    <row r="4170" spans="2:2">
      <c r="B4170" s="4"/>
    </row>
    <row r="4171" spans="2:2">
      <c r="B4171" s="4"/>
    </row>
    <row r="4172" spans="2:2">
      <c r="B4172" s="4"/>
    </row>
    <row r="4173" spans="2:2">
      <c r="B4173" s="4"/>
    </row>
    <row r="4174" spans="2:2">
      <c r="B4174" s="4"/>
    </row>
    <row r="4175" spans="2:2">
      <c r="B4175" s="4"/>
    </row>
    <row r="4176" spans="2:2">
      <c r="B4176" s="4"/>
    </row>
    <row r="4177" spans="2:2">
      <c r="B4177" s="4"/>
    </row>
    <row r="4178" spans="2:2">
      <c r="B4178" s="4"/>
    </row>
    <row r="4179" spans="2:2">
      <c r="B4179" s="4"/>
    </row>
    <row r="4180" spans="2:2">
      <c r="B4180" s="4"/>
    </row>
    <row r="4181" spans="2:2">
      <c r="B4181" s="4"/>
    </row>
    <row r="4182" spans="2:2">
      <c r="B4182" s="4"/>
    </row>
    <row r="4183" spans="2:2">
      <c r="B4183" s="4"/>
    </row>
    <row r="4184" spans="2:2">
      <c r="B4184" s="4"/>
    </row>
    <row r="4185" spans="2:2">
      <c r="B4185" s="4"/>
    </row>
    <row r="4186" spans="2:2">
      <c r="B4186" s="4"/>
    </row>
    <row r="4187" spans="2:2">
      <c r="B4187" s="4"/>
    </row>
    <row r="4188" spans="2:2">
      <c r="B4188" s="4"/>
    </row>
    <row r="4189" spans="2:2">
      <c r="B4189" s="4"/>
    </row>
    <row r="4190" spans="2:2">
      <c r="B4190" s="4"/>
    </row>
    <row r="4191" spans="2:2">
      <c r="B4191" s="4"/>
    </row>
    <row r="4192" spans="2:2">
      <c r="B4192" s="4"/>
    </row>
    <row r="4193" spans="2:2">
      <c r="B4193" s="4"/>
    </row>
    <row r="4194" spans="2:2">
      <c r="B4194" s="4"/>
    </row>
    <row r="4195" spans="2:2">
      <c r="B4195" s="4"/>
    </row>
    <row r="4196" spans="2:2">
      <c r="B4196" s="4"/>
    </row>
    <row r="4197" spans="2:2">
      <c r="B4197" s="4"/>
    </row>
    <row r="4198" spans="2:2">
      <c r="B4198" s="4"/>
    </row>
    <row r="4199" spans="2:2">
      <c r="B4199" s="4"/>
    </row>
    <row r="4200" spans="2:2">
      <c r="B4200" s="4"/>
    </row>
    <row r="4201" spans="2:2">
      <c r="B4201" s="4"/>
    </row>
    <row r="4202" spans="2:2">
      <c r="B4202" s="4"/>
    </row>
    <row r="4203" spans="2:2">
      <c r="B4203" s="4"/>
    </row>
    <row r="4204" spans="2:2">
      <c r="B4204" s="4"/>
    </row>
    <row r="4205" spans="2:2">
      <c r="B4205" s="4"/>
    </row>
    <row r="4206" spans="2:2">
      <c r="B4206" s="4"/>
    </row>
    <row r="4207" spans="2:2">
      <c r="B4207" s="4"/>
    </row>
    <row r="4208" spans="2:2">
      <c r="B4208" s="4"/>
    </row>
    <row r="4209" spans="2:2">
      <c r="B4209" s="4"/>
    </row>
    <row r="4210" spans="2:2">
      <c r="B4210" s="4"/>
    </row>
    <row r="4211" spans="2:2">
      <c r="B4211" s="4"/>
    </row>
    <row r="4212" spans="2:2">
      <c r="B4212" s="4"/>
    </row>
    <row r="4213" spans="2:2">
      <c r="B4213" s="4"/>
    </row>
    <row r="4214" spans="2:2">
      <c r="B4214" s="4"/>
    </row>
    <row r="4215" spans="2:2">
      <c r="B4215" s="4"/>
    </row>
    <row r="4216" spans="2:2">
      <c r="B4216" s="4"/>
    </row>
    <row r="4217" spans="2:2">
      <c r="B4217" s="4"/>
    </row>
    <row r="4218" spans="2:2">
      <c r="B4218" s="4"/>
    </row>
    <row r="4219" spans="2:2">
      <c r="B4219" s="4"/>
    </row>
    <row r="4220" spans="2:2">
      <c r="B4220" s="4"/>
    </row>
    <row r="4221" spans="2:2">
      <c r="B4221" s="4"/>
    </row>
    <row r="4222" spans="2:2">
      <c r="B4222" s="4"/>
    </row>
    <row r="4223" spans="2:2">
      <c r="B4223" s="4"/>
    </row>
    <row r="4224" spans="2:2">
      <c r="B4224" s="4"/>
    </row>
    <row r="4225" spans="2:2">
      <c r="B4225" s="4"/>
    </row>
    <row r="4226" spans="2:2">
      <c r="B4226" s="4"/>
    </row>
    <row r="4227" spans="2:2">
      <c r="B4227" s="4"/>
    </row>
    <row r="4228" spans="2:2">
      <c r="B4228" s="4"/>
    </row>
    <row r="4229" spans="2:2">
      <c r="B4229" s="4"/>
    </row>
    <row r="4230" spans="2:2">
      <c r="B4230" s="4"/>
    </row>
    <row r="4231" spans="2:2">
      <c r="B4231" s="4"/>
    </row>
    <row r="4232" spans="2:2">
      <c r="B4232" s="4"/>
    </row>
    <row r="4233" spans="2:2">
      <c r="B4233" s="4"/>
    </row>
    <row r="4234" spans="2:2">
      <c r="B4234" s="4"/>
    </row>
    <row r="4235" spans="2:2">
      <c r="B4235" s="4"/>
    </row>
    <row r="4236" spans="2:2">
      <c r="B4236" s="4"/>
    </row>
    <row r="4237" spans="2:2">
      <c r="B4237" s="4"/>
    </row>
    <row r="4238" spans="2:2">
      <c r="B4238" s="4"/>
    </row>
    <row r="4239" spans="2:2">
      <c r="B4239" s="4"/>
    </row>
    <row r="4240" spans="2:2">
      <c r="B4240" s="4"/>
    </row>
    <row r="4241" spans="2:2">
      <c r="B4241" s="4"/>
    </row>
    <row r="4242" spans="2:2">
      <c r="B4242" s="4"/>
    </row>
    <row r="4243" spans="2:2">
      <c r="B4243" s="4"/>
    </row>
    <row r="4244" spans="2:2">
      <c r="B4244" s="4"/>
    </row>
    <row r="4245" spans="2:2">
      <c r="B4245" s="4"/>
    </row>
    <row r="4246" spans="2:2">
      <c r="B4246" s="4"/>
    </row>
    <row r="4247" spans="2:2">
      <c r="B4247" s="4"/>
    </row>
    <row r="4248" spans="2:2">
      <c r="B4248" s="4"/>
    </row>
    <row r="4249" spans="2:2">
      <c r="B4249" s="4"/>
    </row>
    <row r="4250" spans="2:2">
      <c r="B4250" s="4"/>
    </row>
    <row r="4251" spans="2:2">
      <c r="B4251" s="4"/>
    </row>
    <row r="4252" spans="2:2">
      <c r="B4252" s="4"/>
    </row>
    <row r="4253" spans="2:2">
      <c r="B4253" s="4"/>
    </row>
    <row r="4254" spans="2:2">
      <c r="B4254" s="4"/>
    </row>
    <row r="4255" spans="2:2">
      <c r="B4255" s="4"/>
    </row>
    <row r="4256" spans="2:2">
      <c r="B4256" s="4"/>
    </row>
    <row r="4257" spans="2:2">
      <c r="B4257" s="4"/>
    </row>
    <row r="4258" spans="2:2">
      <c r="B4258" s="4"/>
    </row>
    <row r="4259" spans="2:2">
      <c r="B4259" s="4"/>
    </row>
    <row r="4260" spans="2:2">
      <c r="B4260" s="4"/>
    </row>
    <row r="4261" spans="2:2">
      <c r="B4261" s="4"/>
    </row>
    <row r="4262" spans="2:2">
      <c r="B4262" s="4"/>
    </row>
    <row r="4263" spans="2:2">
      <c r="B4263" s="4"/>
    </row>
    <row r="4264" spans="2:2">
      <c r="B4264" s="4"/>
    </row>
    <row r="4265" spans="2:2">
      <c r="B4265" s="4"/>
    </row>
    <row r="4266" spans="2:2">
      <c r="B4266" s="4"/>
    </row>
    <row r="4267" spans="2:2">
      <c r="B4267" s="4"/>
    </row>
    <row r="4268" spans="2:2">
      <c r="B4268" s="4"/>
    </row>
    <row r="4269" spans="2:2">
      <c r="B4269" s="4"/>
    </row>
    <row r="4270" spans="2:2">
      <c r="B4270" s="4"/>
    </row>
    <row r="4271" spans="2:2">
      <c r="B4271" s="4"/>
    </row>
    <row r="4272" spans="2:2">
      <c r="B4272" s="4"/>
    </row>
    <row r="4273" spans="2:2">
      <c r="B4273" s="4"/>
    </row>
    <row r="4274" spans="2:2">
      <c r="B4274" s="4"/>
    </row>
    <row r="4275" spans="2:2">
      <c r="B4275" s="4"/>
    </row>
    <row r="4276" spans="2:2">
      <c r="B4276" s="4"/>
    </row>
    <row r="4277" spans="2:2">
      <c r="B4277" s="4"/>
    </row>
    <row r="4278" spans="2:2">
      <c r="B4278" s="4"/>
    </row>
    <row r="4279" spans="2:2">
      <c r="B4279" s="4"/>
    </row>
    <row r="4280" spans="2:2">
      <c r="B4280" s="4"/>
    </row>
    <row r="4281" spans="2:2">
      <c r="B4281" s="4"/>
    </row>
    <row r="4282" spans="2:2">
      <c r="B4282" s="4"/>
    </row>
    <row r="4283" spans="2:2">
      <c r="B4283" s="4"/>
    </row>
    <row r="4284" spans="2:2">
      <c r="B4284" s="4"/>
    </row>
    <row r="4285" spans="2:2">
      <c r="B4285" s="4"/>
    </row>
    <row r="4286" spans="2:2">
      <c r="B4286" s="4"/>
    </row>
    <row r="4287" spans="2:2">
      <c r="B4287" s="4"/>
    </row>
    <row r="4288" spans="2:2">
      <c r="B4288" s="4"/>
    </row>
    <row r="4289" spans="2:2">
      <c r="B4289" s="4"/>
    </row>
    <row r="4290" spans="2:2">
      <c r="B4290" s="4"/>
    </row>
    <row r="4291" spans="2:2">
      <c r="B4291" s="4"/>
    </row>
    <row r="4292" spans="2:2">
      <c r="B4292" s="4"/>
    </row>
    <row r="4293" spans="2:2">
      <c r="B4293" s="4"/>
    </row>
    <row r="4294" spans="2:2">
      <c r="B4294" s="4"/>
    </row>
    <row r="4295" spans="2:2">
      <c r="B4295" s="4"/>
    </row>
    <row r="4296" spans="2:2">
      <c r="B4296" s="4"/>
    </row>
    <row r="4297" spans="2:2">
      <c r="B4297" s="4"/>
    </row>
    <row r="4298" spans="2:2">
      <c r="B4298" s="4"/>
    </row>
    <row r="4299" spans="2:2">
      <c r="B4299" s="4"/>
    </row>
    <row r="4300" spans="2:2">
      <c r="B4300" s="4"/>
    </row>
    <row r="4301" spans="2:2">
      <c r="B4301" s="4"/>
    </row>
    <row r="4302" spans="2:2">
      <c r="B4302" s="4"/>
    </row>
    <row r="4303" spans="2:2">
      <c r="B4303" s="4"/>
    </row>
    <row r="4304" spans="2:2">
      <c r="B4304" s="4"/>
    </row>
    <row r="4305" spans="2:2">
      <c r="B4305" s="4"/>
    </row>
    <row r="4306" spans="2:2">
      <c r="B4306" s="4"/>
    </row>
    <row r="4307" spans="2:2">
      <c r="B4307" s="4"/>
    </row>
    <row r="4308" spans="2:2">
      <c r="B4308" s="4"/>
    </row>
    <row r="4309" spans="2:2">
      <c r="B4309" s="4"/>
    </row>
    <row r="4310" spans="2:2">
      <c r="B4310" s="4"/>
    </row>
    <row r="4311" spans="2:2">
      <c r="B4311" s="4"/>
    </row>
    <row r="4312" spans="2:2">
      <c r="B4312" s="4"/>
    </row>
    <row r="4313" spans="2:2">
      <c r="B4313" s="4"/>
    </row>
    <row r="4314" spans="2:2">
      <c r="B4314" s="4"/>
    </row>
    <row r="4315" spans="2:2">
      <c r="B4315" s="4"/>
    </row>
    <row r="4316" spans="2:2">
      <c r="B4316" s="4"/>
    </row>
    <row r="4317" spans="2:2">
      <c r="B4317" s="4"/>
    </row>
    <row r="4318" spans="2:2">
      <c r="B4318" s="4"/>
    </row>
    <row r="4319" spans="2:2">
      <c r="B4319" s="4"/>
    </row>
    <row r="4320" spans="2:2">
      <c r="B4320" s="4"/>
    </row>
    <row r="4321" spans="2:2">
      <c r="B4321" s="4"/>
    </row>
    <row r="4322" spans="2:2">
      <c r="B4322" s="4"/>
    </row>
    <row r="4323" spans="2:2">
      <c r="B4323" s="4"/>
    </row>
    <row r="4324" spans="2:2">
      <c r="B4324" s="4"/>
    </row>
    <row r="4325" spans="2:2">
      <c r="B4325" s="4"/>
    </row>
    <row r="4326" spans="2:2">
      <c r="B4326" s="4"/>
    </row>
    <row r="4327" spans="2:2">
      <c r="B4327" s="4"/>
    </row>
    <row r="4328" spans="2:2">
      <c r="B4328" s="4"/>
    </row>
    <row r="4329" spans="2:2">
      <c r="B4329" s="4"/>
    </row>
    <row r="4330" spans="2:2">
      <c r="B4330" s="4"/>
    </row>
    <row r="4331" spans="2:2">
      <c r="B4331" s="4"/>
    </row>
    <row r="4332" spans="2:2">
      <c r="B4332" s="4"/>
    </row>
    <row r="4333" spans="2:2">
      <c r="B4333" s="4"/>
    </row>
    <row r="4334" spans="2:2">
      <c r="B4334" s="4"/>
    </row>
    <row r="4335" spans="2:2">
      <c r="B4335" s="4"/>
    </row>
    <row r="4336" spans="2:2">
      <c r="B4336" s="4"/>
    </row>
    <row r="4337" spans="2:2">
      <c r="B4337" s="4"/>
    </row>
    <row r="4338" spans="2:2">
      <c r="B4338" s="4"/>
    </row>
    <row r="4339" spans="2:2">
      <c r="B4339" s="4"/>
    </row>
    <row r="4340" spans="2:2">
      <c r="B4340" s="4"/>
    </row>
    <row r="4341" spans="2:2">
      <c r="B4341" s="4"/>
    </row>
    <row r="4342" spans="2:2">
      <c r="B4342" s="4"/>
    </row>
    <row r="4343" spans="2:2">
      <c r="B4343" s="4"/>
    </row>
    <row r="4344" spans="2:2">
      <c r="B4344" s="4"/>
    </row>
    <row r="4345" spans="2:2">
      <c r="B4345" s="4"/>
    </row>
    <row r="4346" spans="2:2">
      <c r="B4346" s="4"/>
    </row>
    <row r="4347" spans="2:2">
      <c r="B4347" s="4"/>
    </row>
    <row r="4348" spans="2:2">
      <c r="B4348" s="4"/>
    </row>
    <row r="4349" spans="2:2">
      <c r="B4349" s="4"/>
    </row>
    <row r="4350" spans="2:2">
      <c r="B4350" s="4"/>
    </row>
    <row r="4351" spans="2:2">
      <c r="B4351" s="4"/>
    </row>
    <row r="4352" spans="2:2">
      <c r="B4352" s="4"/>
    </row>
    <row r="4353" spans="2:2">
      <c r="B4353" s="4"/>
    </row>
    <row r="4354" spans="2:2">
      <c r="B4354" s="4"/>
    </row>
    <row r="4355" spans="2:2">
      <c r="B4355" s="4"/>
    </row>
    <row r="4356" spans="2:2">
      <c r="B4356" s="4"/>
    </row>
    <row r="4357" spans="2:2">
      <c r="B4357" s="4"/>
    </row>
    <row r="4358" spans="2:2">
      <c r="B4358" s="4"/>
    </row>
    <row r="4359" spans="2:2">
      <c r="B4359" s="4"/>
    </row>
    <row r="4360" spans="2:2">
      <c r="B4360" s="4"/>
    </row>
    <row r="4361" spans="2:2">
      <c r="B4361" s="4"/>
    </row>
    <row r="4362" spans="2:2">
      <c r="B4362" s="4"/>
    </row>
    <row r="4363" spans="2:2">
      <c r="B4363" s="4"/>
    </row>
    <row r="4364" spans="2:2">
      <c r="B4364" s="4"/>
    </row>
    <row r="4365" spans="2:2">
      <c r="B4365" s="4"/>
    </row>
    <row r="4366" spans="2:2">
      <c r="B4366" s="4"/>
    </row>
    <row r="4367" spans="2:2">
      <c r="B4367" s="4"/>
    </row>
    <row r="4368" spans="2:2">
      <c r="B4368" s="4"/>
    </row>
    <row r="4369" spans="2:2">
      <c r="B4369" s="4"/>
    </row>
    <row r="4370" spans="2:2">
      <c r="B4370" s="4"/>
    </row>
    <row r="4371" spans="2:2">
      <c r="B4371" s="4"/>
    </row>
    <row r="4372" spans="2:2">
      <c r="B4372" s="4"/>
    </row>
    <row r="4373" spans="2:2">
      <c r="B4373" s="4"/>
    </row>
    <row r="4374" spans="2:2">
      <c r="B4374" s="4"/>
    </row>
    <row r="4375" spans="2:2">
      <c r="B4375" s="4"/>
    </row>
    <row r="4376" spans="2:2">
      <c r="B4376" s="4"/>
    </row>
    <row r="4377" spans="2:2">
      <c r="B4377" s="4"/>
    </row>
    <row r="4378" spans="2:2">
      <c r="B4378" s="4"/>
    </row>
    <row r="4379" spans="2:2">
      <c r="B4379" s="4"/>
    </row>
    <row r="4380" spans="2:2">
      <c r="B4380" s="4"/>
    </row>
    <row r="4381" spans="2:2">
      <c r="B4381" s="4"/>
    </row>
    <row r="4382" spans="2:2">
      <c r="B4382" s="4"/>
    </row>
    <row r="4383" spans="2:2">
      <c r="B4383" s="4"/>
    </row>
    <row r="4384" spans="2:2">
      <c r="B4384" s="4"/>
    </row>
    <row r="4385" spans="2:2">
      <c r="B4385" s="4"/>
    </row>
    <row r="4386" spans="2:2">
      <c r="B4386" s="4"/>
    </row>
    <row r="4387" spans="2:2">
      <c r="B4387" s="4"/>
    </row>
    <row r="4388" spans="2:2">
      <c r="B4388" s="4"/>
    </row>
    <row r="4389" spans="2:2">
      <c r="B4389" s="4"/>
    </row>
    <row r="4390" spans="2:2">
      <c r="B4390" s="4"/>
    </row>
    <row r="4391" spans="2:2">
      <c r="B4391" s="4"/>
    </row>
    <row r="4392" spans="2:2">
      <c r="B4392" s="4"/>
    </row>
    <row r="4393" spans="2:2">
      <c r="B4393" s="4"/>
    </row>
    <row r="4394" spans="2:2">
      <c r="B4394" s="4"/>
    </row>
    <row r="4395" spans="2:2">
      <c r="B4395" s="4"/>
    </row>
    <row r="4396" spans="2:2">
      <c r="B4396" s="4"/>
    </row>
    <row r="4397" spans="2:2">
      <c r="B4397" s="4"/>
    </row>
    <row r="4398" spans="2:2">
      <c r="B4398" s="4"/>
    </row>
    <row r="4399" spans="2:2">
      <c r="B4399" s="4"/>
    </row>
    <row r="4400" spans="2:2">
      <c r="B4400" s="4"/>
    </row>
    <row r="4401" spans="2:2">
      <c r="B4401" s="4"/>
    </row>
    <row r="4402" spans="2:2">
      <c r="B4402" s="4"/>
    </row>
    <row r="4403" spans="2:2">
      <c r="B4403" s="4"/>
    </row>
    <row r="4404" spans="2:2">
      <c r="B4404" s="4"/>
    </row>
    <row r="4405" spans="2:2">
      <c r="B4405" s="4"/>
    </row>
    <row r="4406" spans="2:2">
      <c r="B4406" s="4"/>
    </row>
    <row r="4407" spans="2:2">
      <c r="B4407" s="4"/>
    </row>
    <row r="4408" spans="2:2">
      <c r="B4408" s="4"/>
    </row>
    <row r="4409" spans="2:2">
      <c r="B4409" s="4"/>
    </row>
    <row r="4410" spans="2:2">
      <c r="B4410" s="4"/>
    </row>
    <row r="4411" spans="2:2">
      <c r="B4411" s="4"/>
    </row>
    <row r="4412" spans="2:2">
      <c r="B4412" s="4"/>
    </row>
    <row r="4413" spans="2:2">
      <c r="B4413" s="4"/>
    </row>
    <row r="4414" spans="2:2">
      <c r="B4414" s="4"/>
    </row>
    <row r="4415" spans="2:2">
      <c r="B4415" s="4"/>
    </row>
    <row r="4416" spans="2:2">
      <c r="B4416" s="4"/>
    </row>
    <row r="4417" spans="2:2">
      <c r="B4417" s="4"/>
    </row>
    <row r="4418" spans="2:2">
      <c r="B4418" s="4"/>
    </row>
    <row r="4419" spans="2:2">
      <c r="B4419" s="4"/>
    </row>
    <row r="4420" spans="2:2">
      <c r="B4420" s="4"/>
    </row>
    <row r="4421" spans="2:2">
      <c r="B4421" s="4"/>
    </row>
    <row r="4422" spans="2:2">
      <c r="B4422" s="4"/>
    </row>
    <row r="4423" spans="2:2">
      <c r="B4423" s="4"/>
    </row>
    <row r="4424" spans="2:2">
      <c r="B4424" s="4"/>
    </row>
    <row r="4425" spans="2:2">
      <c r="B4425" s="4"/>
    </row>
    <row r="4426" spans="2:2">
      <c r="B4426" s="4"/>
    </row>
    <row r="4427" spans="2:2">
      <c r="B4427" s="4"/>
    </row>
    <row r="4428" spans="2:2">
      <c r="B4428" s="4"/>
    </row>
    <row r="4429" spans="2:2">
      <c r="B4429" s="4"/>
    </row>
    <row r="4430" spans="2:2">
      <c r="B4430" s="4"/>
    </row>
    <row r="4431" spans="2:2">
      <c r="B4431" s="4"/>
    </row>
    <row r="4432" spans="2:2">
      <c r="B4432" s="4"/>
    </row>
    <row r="4433" spans="2:2">
      <c r="B4433" s="4"/>
    </row>
    <row r="4434" spans="2:2">
      <c r="B4434" s="4"/>
    </row>
    <row r="4435" spans="2:2">
      <c r="B4435" s="4"/>
    </row>
    <row r="4436" spans="2:2">
      <c r="B4436" s="4"/>
    </row>
    <row r="4437" spans="2:2">
      <c r="B4437" s="4"/>
    </row>
    <row r="4438" spans="2:2">
      <c r="B4438" s="4"/>
    </row>
    <row r="4439" spans="2:2">
      <c r="B4439" s="4"/>
    </row>
    <row r="4440" spans="2:2">
      <c r="B4440" s="4"/>
    </row>
    <row r="4441" spans="2:2">
      <c r="B4441" s="4"/>
    </row>
    <row r="4442" spans="2:2">
      <c r="B4442" s="4"/>
    </row>
    <row r="4443" spans="2:2">
      <c r="B4443" s="4"/>
    </row>
    <row r="4444" spans="2:2">
      <c r="B4444" s="4"/>
    </row>
    <row r="4445" spans="2:2">
      <c r="B4445" s="4"/>
    </row>
    <row r="4446" spans="2:2">
      <c r="B4446" s="4"/>
    </row>
    <row r="4447" spans="2:2">
      <c r="B4447" s="4"/>
    </row>
    <row r="4448" spans="2:2">
      <c r="B4448" s="4"/>
    </row>
    <row r="4449" spans="2:2">
      <c r="B4449" s="4"/>
    </row>
    <row r="4450" spans="2:2">
      <c r="B4450" s="4"/>
    </row>
    <row r="4451" spans="2:2">
      <c r="B4451" s="4"/>
    </row>
    <row r="4452" spans="2:2">
      <c r="B4452" s="4"/>
    </row>
    <row r="4453" spans="2:2">
      <c r="B4453" s="4"/>
    </row>
    <row r="4454" spans="2:2">
      <c r="B4454" s="4"/>
    </row>
    <row r="4455" spans="2:2">
      <c r="B4455" s="4"/>
    </row>
    <row r="4456" spans="2:2">
      <c r="B4456" s="4"/>
    </row>
    <row r="4457" spans="2:2">
      <c r="B4457" s="4"/>
    </row>
    <row r="4458" spans="2:2">
      <c r="B4458" s="4"/>
    </row>
    <row r="4459" spans="2:2">
      <c r="B4459" s="4"/>
    </row>
    <row r="4460" spans="2:2">
      <c r="B4460" s="4"/>
    </row>
    <row r="4461" spans="2:2">
      <c r="B4461" s="4"/>
    </row>
    <row r="4462" spans="2:2">
      <c r="B4462" s="4"/>
    </row>
    <row r="4463" spans="2:2">
      <c r="B4463" s="4"/>
    </row>
    <row r="4464" spans="2:2">
      <c r="B4464" s="4"/>
    </row>
    <row r="4465" spans="2:2">
      <c r="B4465" s="4"/>
    </row>
    <row r="4466" spans="2:2">
      <c r="B4466" s="4"/>
    </row>
    <row r="4467" spans="2:2">
      <c r="B4467" s="4"/>
    </row>
    <row r="4468" spans="2:2">
      <c r="B4468" s="4"/>
    </row>
    <row r="4469" spans="2:2">
      <c r="B4469" s="4"/>
    </row>
    <row r="4470" spans="2:2">
      <c r="B4470" s="4"/>
    </row>
    <row r="4471" spans="2:2">
      <c r="B4471" s="4"/>
    </row>
    <row r="4472" spans="2:2">
      <c r="B4472" s="4"/>
    </row>
    <row r="4473" spans="2:2">
      <c r="B4473" s="4"/>
    </row>
    <row r="4474" spans="2:2">
      <c r="B4474" s="4"/>
    </row>
    <row r="4475" spans="2:2">
      <c r="B4475" s="4"/>
    </row>
    <row r="4476" spans="2:2">
      <c r="B4476" s="4"/>
    </row>
    <row r="4477" spans="2:2">
      <c r="B4477" s="4"/>
    </row>
    <row r="4478" spans="2:2">
      <c r="B4478" s="4"/>
    </row>
    <row r="4479" spans="2:2">
      <c r="B4479" s="4"/>
    </row>
    <row r="4480" spans="2:2">
      <c r="B4480" s="4"/>
    </row>
    <row r="4481" spans="2:2">
      <c r="B4481" s="4"/>
    </row>
    <row r="4482" spans="2:2">
      <c r="B4482" s="4"/>
    </row>
    <row r="4483" spans="2:2">
      <c r="B4483" s="4"/>
    </row>
    <row r="4484" spans="2:2">
      <c r="B4484" s="4"/>
    </row>
    <row r="4485" spans="2:2">
      <c r="B4485" s="4"/>
    </row>
    <row r="4486" spans="2:2">
      <c r="B4486" s="4"/>
    </row>
    <row r="4487" spans="2:2">
      <c r="B4487" s="4"/>
    </row>
    <row r="4488" spans="2:2">
      <c r="B4488" s="4"/>
    </row>
    <row r="4489" spans="2:2">
      <c r="B4489" s="4"/>
    </row>
    <row r="4490" spans="2:2">
      <c r="B4490" s="4"/>
    </row>
    <row r="4491" spans="2:2">
      <c r="B4491" s="4"/>
    </row>
    <row r="4492" spans="2:2">
      <c r="B4492" s="4"/>
    </row>
    <row r="4493" spans="2:2">
      <c r="B4493" s="4"/>
    </row>
    <row r="4494" spans="2:2">
      <c r="B4494" s="4"/>
    </row>
    <row r="4495" spans="2:2">
      <c r="B4495" s="4"/>
    </row>
    <row r="4496" spans="2:2">
      <c r="B4496" s="4"/>
    </row>
    <row r="4497" spans="2:2">
      <c r="B4497" s="4"/>
    </row>
    <row r="4498" spans="2:2">
      <c r="B4498" s="4"/>
    </row>
    <row r="4499" spans="2:2">
      <c r="B4499" s="4"/>
    </row>
    <row r="4500" spans="2:2">
      <c r="B4500" s="4"/>
    </row>
    <row r="4501" spans="2:2">
      <c r="B4501" s="4"/>
    </row>
    <row r="4502" spans="2:2">
      <c r="B4502" s="4"/>
    </row>
    <row r="4503" spans="2:2">
      <c r="B4503" s="4"/>
    </row>
    <row r="4504" spans="2:2">
      <c r="B4504" s="4"/>
    </row>
    <row r="4505" spans="2:2">
      <c r="B4505" s="4"/>
    </row>
    <row r="4506" spans="2:2">
      <c r="B4506" s="4"/>
    </row>
    <row r="4507" spans="2:2">
      <c r="B4507" s="4"/>
    </row>
    <row r="4508" spans="2:2">
      <c r="B4508" s="4"/>
    </row>
    <row r="4509" spans="2:2">
      <c r="B4509" s="4"/>
    </row>
    <row r="4510" spans="2:2">
      <c r="B4510" s="4"/>
    </row>
    <row r="4511" spans="2:2">
      <c r="B4511" s="4"/>
    </row>
    <row r="4512" spans="2:2">
      <c r="B4512" s="4"/>
    </row>
    <row r="4513" spans="2:2">
      <c r="B4513" s="4"/>
    </row>
    <row r="4514" spans="2:2">
      <c r="B4514" s="4"/>
    </row>
    <row r="4515" spans="2:2">
      <c r="B4515" s="4"/>
    </row>
    <row r="4516" spans="2:2">
      <c r="B4516" s="4"/>
    </row>
    <row r="4517" spans="2:2">
      <c r="B4517" s="4"/>
    </row>
    <row r="4518" spans="2:2">
      <c r="B4518" s="4"/>
    </row>
    <row r="4519" spans="2:2">
      <c r="B4519" s="4"/>
    </row>
    <row r="4520" spans="2:2">
      <c r="B4520" s="4"/>
    </row>
    <row r="4521" spans="2:2">
      <c r="B4521" s="4"/>
    </row>
    <row r="4522" spans="2:2">
      <c r="B4522" s="4"/>
    </row>
    <row r="4523" spans="2:2">
      <c r="B4523" s="4"/>
    </row>
    <row r="4524" spans="2:2">
      <c r="B4524" s="4"/>
    </row>
    <row r="4525" spans="2:2">
      <c r="B4525" s="4"/>
    </row>
    <row r="4526" spans="2:2">
      <c r="B4526" s="4"/>
    </row>
    <row r="4527" spans="2:2">
      <c r="B4527" s="4"/>
    </row>
    <row r="4528" spans="2:2">
      <c r="B4528" s="4"/>
    </row>
    <row r="4529" spans="2:2">
      <c r="B4529" s="4"/>
    </row>
    <row r="4530" spans="2:2">
      <c r="B4530" s="4"/>
    </row>
    <row r="4531" spans="2:2">
      <c r="B4531" s="4"/>
    </row>
    <row r="4532" spans="2:2">
      <c r="B4532" s="4"/>
    </row>
    <row r="4533" spans="2:2">
      <c r="B4533" s="4"/>
    </row>
    <row r="4534" spans="2:2">
      <c r="B4534" s="4"/>
    </row>
    <row r="4535" spans="2:2">
      <c r="B4535" s="4"/>
    </row>
    <row r="4536" spans="2:2">
      <c r="B4536" s="4"/>
    </row>
    <row r="4537" spans="2:2">
      <c r="B4537" s="4"/>
    </row>
    <row r="4538" spans="2:2">
      <c r="B4538" s="4"/>
    </row>
    <row r="4539" spans="2:2">
      <c r="B4539" s="4"/>
    </row>
    <row r="4540" spans="2:2">
      <c r="B4540" s="4"/>
    </row>
    <row r="4541" spans="2:2">
      <c r="B4541" s="4"/>
    </row>
    <row r="4542" spans="2:2">
      <c r="B4542" s="4"/>
    </row>
    <row r="4543" spans="2:2">
      <c r="B4543" s="4"/>
    </row>
    <row r="4544" spans="2:2">
      <c r="B4544" s="4"/>
    </row>
    <row r="4545" spans="2:2">
      <c r="B4545" s="4"/>
    </row>
    <row r="4546" spans="2:2">
      <c r="B4546" s="4"/>
    </row>
    <row r="4547" spans="2:2">
      <c r="B4547" s="4"/>
    </row>
    <row r="4548" spans="2:2">
      <c r="B4548" s="4"/>
    </row>
    <row r="4549" spans="2:2">
      <c r="B4549" s="4"/>
    </row>
    <row r="4550" spans="2:2">
      <c r="B4550" s="4"/>
    </row>
    <row r="4551" spans="2:2">
      <c r="B4551" s="4"/>
    </row>
    <row r="4552" spans="2:2">
      <c r="B4552" s="4"/>
    </row>
    <row r="4553" spans="2:2">
      <c r="B4553" s="4"/>
    </row>
    <row r="4554" spans="2:2">
      <c r="B4554" s="4"/>
    </row>
    <row r="4555" spans="2:2">
      <c r="B4555" s="4"/>
    </row>
    <row r="4556" spans="2:2">
      <c r="B4556" s="4"/>
    </row>
    <row r="4557" spans="2:2">
      <c r="B4557" s="4"/>
    </row>
    <row r="4558" spans="2:2">
      <c r="B4558" s="4"/>
    </row>
    <row r="4559" spans="2:2">
      <c r="B4559" s="4"/>
    </row>
    <row r="4560" spans="2:2">
      <c r="B4560" s="4"/>
    </row>
    <row r="4561" spans="2:2">
      <c r="B4561" s="4"/>
    </row>
    <row r="4562" spans="2:2">
      <c r="B4562" s="4"/>
    </row>
    <row r="4563" spans="2:2">
      <c r="B4563" s="4"/>
    </row>
    <row r="4564" spans="2:2">
      <c r="B4564" s="4"/>
    </row>
    <row r="4565" spans="2:2">
      <c r="B4565" s="4"/>
    </row>
    <row r="4566" spans="2:2">
      <c r="B4566" s="4"/>
    </row>
    <row r="4567" spans="2:2">
      <c r="B4567" s="4"/>
    </row>
    <row r="4568" spans="2:2">
      <c r="B4568" s="4"/>
    </row>
    <row r="4569" spans="2:2">
      <c r="B4569" s="4"/>
    </row>
    <row r="4570" spans="2:2">
      <c r="B4570" s="4"/>
    </row>
    <row r="4571" spans="2:2">
      <c r="B4571" s="4"/>
    </row>
    <row r="4572" spans="2:2">
      <c r="B4572" s="4"/>
    </row>
    <row r="4573" spans="2:2">
      <c r="B4573" s="4"/>
    </row>
    <row r="4574" spans="2:2">
      <c r="B4574" s="4"/>
    </row>
    <row r="4575" spans="2:2">
      <c r="B4575" s="4"/>
    </row>
    <row r="4576" spans="2:2">
      <c r="B4576" s="4"/>
    </row>
    <row r="4577" spans="2:2">
      <c r="B4577" s="4"/>
    </row>
    <row r="4578" spans="2:2">
      <c r="B4578" s="4"/>
    </row>
    <row r="4579" spans="2:2">
      <c r="B4579" s="4"/>
    </row>
    <row r="4580" spans="2:2">
      <c r="B4580" s="4"/>
    </row>
    <row r="4581" spans="2:2">
      <c r="B4581" s="4"/>
    </row>
    <row r="4582" spans="2:2">
      <c r="B4582" s="4"/>
    </row>
    <row r="4583" spans="2:2">
      <c r="B4583" s="4"/>
    </row>
    <row r="4584" spans="2:2">
      <c r="B4584" s="4"/>
    </row>
    <row r="4585" spans="2:2">
      <c r="B4585" s="4"/>
    </row>
    <row r="4586" spans="2:2">
      <c r="B4586" s="4"/>
    </row>
    <row r="4587" spans="2:2">
      <c r="B4587" s="4"/>
    </row>
    <row r="4588" spans="2:2">
      <c r="B4588" s="4"/>
    </row>
    <row r="4589" spans="2:2">
      <c r="B4589" s="4"/>
    </row>
    <row r="4590" spans="2:2">
      <c r="B4590" s="4"/>
    </row>
    <row r="4591" spans="2:2">
      <c r="B4591" s="4"/>
    </row>
    <row r="4592" spans="2:2">
      <c r="B4592" s="4"/>
    </row>
    <row r="4593" spans="2:2">
      <c r="B4593" s="4"/>
    </row>
    <row r="4594" spans="2:2">
      <c r="B4594" s="4"/>
    </row>
    <row r="4595" spans="2:2">
      <c r="B4595" s="4"/>
    </row>
    <row r="4596" spans="2:2">
      <c r="B4596" s="4"/>
    </row>
    <row r="4597" spans="2:2">
      <c r="B4597" s="4"/>
    </row>
    <row r="4598" spans="2:2">
      <c r="B4598" s="4"/>
    </row>
    <row r="4599" spans="2:2">
      <c r="B4599" s="4"/>
    </row>
    <row r="4600" spans="2:2">
      <c r="B4600" s="4"/>
    </row>
    <row r="4601" spans="2:2">
      <c r="B4601" s="4"/>
    </row>
    <row r="4602" spans="2:2">
      <c r="B4602" s="4"/>
    </row>
    <row r="4603" spans="2:2">
      <c r="B4603" s="4"/>
    </row>
    <row r="4604" spans="2:2">
      <c r="B4604" s="4"/>
    </row>
    <row r="4605" spans="2:2">
      <c r="B4605" s="4"/>
    </row>
    <row r="4606" spans="2:2">
      <c r="B4606" s="4"/>
    </row>
    <row r="4607" spans="2:2">
      <c r="B4607" s="4"/>
    </row>
    <row r="4608" spans="2:2">
      <c r="B4608" s="4"/>
    </row>
    <row r="4609" spans="2:2">
      <c r="B4609" s="4"/>
    </row>
    <row r="4610" spans="2:2">
      <c r="B4610" s="4"/>
    </row>
    <row r="4611" spans="2:2">
      <c r="B4611" s="4"/>
    </row>
    <row r="4612" spans="2:2">
      <c r="B4612" s="4"/>
    </row>
    <row r="4613" spans="2:2">
      <c r="B4613" s="4"/>
    </row>
    <row r="4614" spans="2:2">
      <c r="B4614" s="4"/>
    </row>
    <row r="4615" spans="2:2">
      <c r="B4615" s="4"/>
    </row>
    <row r="4616" spans="2:2">
      <c r="B4616" s="4"/>
    </row>
    <row r="4617" spans="2:2">
      <c r="B4617" s="4"/>
    </row>
    <row r="4618" spans="2:2">
      <c r="B4618" s="4"/>
    </row>
    <row r="4619" spans="2:2">
      <c r="B4619" s="4"/>
    </row>
    <row r="4620" spans="2:2">
      <c r="B4620" s="4"/>
    </row>
    <row r="4621" spans="2:2">
      <c r="B4621" s="4"/>
    </row>
    <row r="4622" spans="2:2">
      <c r="B4622" s="4"/>
    </row>
    <row r="4623" spans="2:2">
      <c r="B4623" s="4"/>
    </row>
    <row r="4624" spans="2:2">
      <c r="B4624" s="4"/>
    </row>
    <row r="4625" spans="2:2">
      <c r="B4625" s="4"/>
    </row>
    <row r="4626" spans="2:2">
      <c r="B4626" s="4"/>
    </row>
    <row r="4627" spans="2:2">
      <c r="B4627" s="4"/>
    </row>
    <row r="4628" spans="2:2">
      <c r="B4628" s="4"/>
    </row>
    <row r="4629" spans="2:2">
      <c r="B4629" s="4"/>
    </row>
    <row r="4630" spans="2:2">
      <c r="B4630" s="4"/>
    </row>
    <row r="4631" spans="2:2">
      <c r="B4631" s="4"/>
    </row>
    <row r="4632" spans="2:2">
      <c r="B4632" s="4"/>
    </row>
    <row r="4633" spans="2:2">
      <c r="B4633" s="4"/>
    </row>
    <row r="4634" spans="2:2">
      <c r="B4634" s="4"/>
    </row>
    <row r="4635" spans="2:2">
      <c r="B4635" s="4"/>
    </row>
    <row r="4636" spans="2:2">
      <c r="B4636" s="4"/>
    </row>
    <row r="4637" spans="2:2">
      <c r="B4637" s="4"/>
    </row>
    <row r="4638" spans="2:2">
      <c r="B4638" s="4"/>
    </row>
    <row r="4639" spans="2:2">
      <c r="B4639" s="4"/>
    </row>
    <row r="4640" spans="2:2">
      <c r="B4640" s="4"/>
    </row>
    <row r="4641" spans="2:2">
      <c r="B4641" s="4"/>
    </row>
    <row r="4642" spans="2:2">
      <c r="B4642" s="4"/>
    </row>
    <row r="4643" spans="2:2">
      <c r="B4643" s="4"/>
    </row>
    <row r="4644" spans="2:2">
      <c r="B4644" s="4"/>
    </row>
    <row r="4645" spans="2:2">
      <c r="B4645" s="4"/>
    </row>
    <row r="4646" spans="2:2">
      <c r="B4646" s="4"/>
    </row>
    <row r="4647" spans="2:2">
      <c r="B4647" s="4"/>
    </row>
    <row r="4648" spans="2:2">
      <c r="B4648" s="4"/>
    </row>
    <row r="4649" spans="2:2">
      <c r="B4649" s="4"/>
    </row>
    <row r="4650" spans="2:2">
      <c r="B4650" s="4"/>
    </row>
    <row r="4651" spans="2:2">
      <c r="B4651" s="4"/>
    </row>
    <row r="4652" spans="2:2">
      <c r="B4652" s="4"/>
    </row>
    <row r="4653" spans="2:2">
      <c r="B4653" s="4"/>
    </row>
    <row r="4654" spans="2:2">
      <c r="B4654" s="4"/>
    </row>
    <row r="4655" spans="2:2">
      <c r="B4655" s="4"/>
    </row>
    <row r="4656" spans="2:2">
      <c r="B4656" s="4"/>
    </row>
    <row r="4657" spans="2:2">
      <c r="B4657" s="4"/>
    </row>
    <row r="4658" spans="2:2">
      <c r="B4658" s="4"/>
    </row>
    <row r="4659" spans="2:2">
      <c r="B4659" s="4"/>
    </row>
    <row r="4660" spans="2:2">
      <c r="B4660" s="4"/>
    </row>
    <row r="4661" spans="2:2">
      <c r="B4661" s="4"/>
    </row>
    <row r="4662" spans="2:2">
      <c r="B4662" s="4"/>
    </row>
    <row r="4663" spans="2:2">
      <c r="B4663" s="4"/>
    </row>
    <row r="4664" spans="2:2">
      <c r="B4664" s="4"/>
    </row>
    <row r="4665" spans="2:2">
      <c r="B4665" s="4"/>
    </row>
    <row r="4666" spans="2:2">
      <c r="B4666" s="4"/>
    </row>
    <row r="4667" spans="2:2">
      <c r="B4667" s="4"/>
    </row>
    <row r="4668" spans="2:2">
      <c r="B4668" s="4"/>
    </row>
    <row r="4669" spans="2:2">
      <c r="B4669" s="4"/>
    </row>
    <row r="4670" spans="2:2">
      <c r="B4670" s="4"/>
    </row>
    <row r="4671" spans="2:2">
      <c r="B4671" s="4"/>
    </row>
    <row r="4672" spans="2:2">
      <c r="B4672" s="4"/>
    </row>
    <row r="4673" spans="2:2">
      <c r="B4673" s="4"/>
    </row>
    <row r="4674" spans="2:2">
      <c r="B4674" s="4"/>
    </row>
    <row r="4675" spans="2:2">
      <c r="B4675" s="4"/>
    </row>
    <row r="4676" spans="2:2">
      <c r="B4676" s="4"/>
    </row>
    <row r="4677" spans="2:2">
      <c r="B4677" s="4"/>
    </row>
    <row r="4678" spans="2:2">
      <c r="B4678" s="4"/>
    </row>
    <row r="4679" spans="2:2">
      <c r="B4679" s="4"/>
    </row>
    <row r="4680" spans="2:2">
      <c r="B4680" s="4"/>
    </row>
    <row r="4681" spans="2:2">
      <c r="B4681" s="4"/>
    </row>
    <row r="4682" spans="2:2">
      <c r="B4682" s="4"/>
    </row>
    <row r="4683" spans="2:2">
      <c r="B4683" s="4"/>
    </row>
    <row r="4684" spans="2:2">
      <c r="B4684" s="4"/>
    </row>
    <row r="4685" spans="2:2">
      <c r="B4685" s="4"/>
    </row>
    <row r="4686" spans="2:2">
      <c r="B4686" s="4"/>
    </row>
    <row r="4687" spans="2:2">
      <c r="B4687" s="4"/>
    </row>
    <row r="4688" spans="2:2">
      <c r="B4688" s="4"/>
    </row>
    <row r="4689" spans="2:2">
      <c r="B4689" s="4"/>
    </row>
    <row r="4690" spans="2:2">
      <c r="B4690" s="4"/>
    </row>
    <row r="4691" spans="2:2">
      <c r="B4691" s="4"/>
    </row>
    <row r="4692" spans="2:2">
      <c r="B4692" s="4"/>
    </row>
    <row r="4693" spans="2:2">
      <c r="B4693" s="4"/>
    </row>
    <row r="4694" spans="2:2">
      <c r="B4694" s="4"/>
    </row>
    <row r="4695" spans="2:2">
      <c r="B4695" s="4"/>
    </row>
    <row r="4696" spans="2:2">
      <c r="B4696" s="4"/>
    </row>
    <row r="4697" spans="2:2">
      <c r="B4697" s="4"/>
    </row>
    <row r="4698" spans="2:2">
      <c r="B4698" s="4"/>
    </row>
    <row r="4699" spans="2:2">
      <c r="B4699" s="4"/>
    </row>
    <row r="4700" spans="2:2">
      <c r="B4700" s="4"/>
    </row>
    <row r="4701" spans="2:2">
      <c r="B4701" s="4"/>
    </row>
    <row r="4702" spans="2:2">
      <c r="B4702" s="4"/>
    </row>
    <row r="4703" spans="2:2">
      <c r="B4703" s="4"/>
    </row>
    <row r="4704" spans="2:2">
      <c r="B4704" s="4"/>
    </row>
    <row r="4705" spans="2:2">
      <c r="B4705" s="4"/>
    </row>
    <row r="4706" spans="2:2">
      <c r="B4706" s="4"/>
    </row>
    <row r="4707" spans="2:2">
      <c r="B4707" s="4"/>
    </row>
    <row r="4708" spans="2:2">
      <c r="B4708" s="4"/>
    </row>
    <row r="4709" spans="2:2">
      <c r="B4709" s="4"/>
    </row>
    <row r="4710" spans="2:2">
      <c r="B4710" s="4"/>
    </row>
    <row r="4711" spans="2:2">
      <c r="B4711" s="4"/>
    </row>
    <row r="4712" spans="2:2">
      <c r="B4712" s="4"/>
    </row>
    <row r="4713" spans="2:2">
      <c r="B4713" s="4"/>
    </row>
    <row r="4714" spans="2:2">
      <c r="B4714" s="4"/>
    </row>
    <row r="4715" spans="2:2">
      <c r="B4715" s="4"/>
    </row>
    <row r="4716" spans="2:2">
      <c r="B4716" s="4"/>
    </row>
    <row r="4717" spans="2:2">
      <c r="B4717" s="4"/>
    </row>
    <row r="4718" spans="2:2">
      <c r="B4718" s="4"/>
    </row>
    <row r="4719" spans="2:2">
      <c r="B4719" s="4"/>
    </row>
    <row r="4720" spans="2:2">
      <c r="B4720" s="4"/>
    </row>
    <row r="4721" spans="2:2">
      <c r="B4721" s="4"/>
    </row>
    <row r="4722" spans="2:2">
      <c r="B4722" s="4"/>
    </row>
    <row r="4723" spans="2:2">
      <c r="B4723" s="4"/>
    </row>
    <row r="4724" spans="2:2">
      <c r="B4724" s="4"/>
    </row>
    <row r="4725" spans="2:2">
      <c r="B4725" s="4"/>
    </row>
    <row r="4726" spans="2:2">
      <c r="B4726" s="4"/>
    </row>
    <row r="4727" spans="2:2">
      <c r="B4727" s="4"/>
    </row>
    <row r="4728" spans="2:2">
      <c r="B4728" s="4"/>
    </row>
    <row r="4729" spans="2:2">
      <c r="B4729" s="4"/>
    </row>
    <row r="4730" spans="2:2">
      <c r="B4730" s="4"/>
    </row>
    <row r="4731" spans="2:2">
      <c r="B4731" s="4"/>
    </row>
    <row r="4732" spans="2:2">
      <c r="B4732" s="4"/>
    </row>
    <row r="4733" spans="2:2">
      <c r="B4733" s="4"/>
    </row>
    <row r="4734" spans="2:2">
      <c r="B4734" s="4"/>
    </row>
    <row r="4735" spans="2:2">
      <c r="B4735" s="4"/>
    </row>
    <row r="4736" spans="2:2">
      <c r="B4736" s="4"/>
    </row>
    <row r="4737" spans="2:2">
      <c r="B4737" s="4"/>
    </row>
    <row r="4738" spans="2:2">
      <c r="B4738" s="4"/>
    </row>
    <row r="4739" spans="2:2">
      <c r="B4739" s="4"/>
    </row>
    <row r="4740" spans="2:2">
      <c r="B4740" s="4"/>
    </row>
    <row r="4741" spans="2:2">
      <c r="B4741" s="4"/>
    </row>
    <row r="4742" spans="2:2">
      <c r="B4742" s="4"/>
    </row>
    <row r="4743" spans="2:2">
      <c r="B4743" s="4"/>
    </row>
    <row r="4744" spans="2:2">
      <c r="B4744" s="4"/>
    </row>
    <row r="4745" spans="2:2">
      <c r="B4745" s="4"/>
    </row>
    <row r="4746" spans="2:2">
      <c r="B4746" s="4"/>
    </row>
    <row r="4747" spans="2:2">
      <c r="B4747" s="4"/>
    </row>
    <row r="4748" spans="2:2">
      <c r="B4748" s="4"/>
    </row>
    <row r="4749" spans="2:2">
      <c r="B4749" s="4"/>
    </row>
    <row r="4750" spans="2:2">
      <c r="B4750" s="4"/>
    </row>
    <row r="4751" spans="2:2">
      <c r="B4751" s="4"/>
    </row>
    <row r="4752" spans="2:2">
      <c r="B4752" s="4"/>
    </row>
    <row r="4753" spans="2:2">
      <c r="B4753" s="4"/>
    </row>
    <row r="4754" spans="2:2">
      <c r="B4754" s="4"/>
    </row>
    <row r="4755" spans="2:2">
      <c r="B4755" s="4"/>
    </row>
    <row r="4756" spans="2:2">
      <c r="B4756" s="4"/>
    </row>
    <row r="4757" spans="2:2">
      <c r="B4757" s="4"/>
    </row>
    <row r="4758" spans="2:2">
      <c r="B4758" s="4"/>
    </row>
    <row r="4759" spans="2:2">
      <c r="B4759" s="4"/>
    </row>
    <row r="4760" spans="2:2">
      <c r="B4760" s="4"/>
    </row>
    <row r="4761" spans="2:2">
      <c r="B4761" s="4"/>
    </row>
    <row r="4762" spans="2:2">
      <c r="B4762" s="4"/>
    </row>
    <row r="4763" spans="2:2">
      <c r="B4763" s="4"/>
    </row>
    <row r="4764" spans="2:2">
      <c r="B4764" s="4"/>
    </row>
    <row r="4765" spans="2:2">
      <c r="B4765" s="4"/>
    </row>
    <row r="4766" spans="2:2">
      <c r="B4766" s="4"/>
    </row>
    <row r="4767" spans="2:2">
      <c r="B4767" s="4"/>
    </row>
    <row r="4768" spans="2:2">
      <c r="B4768" s="4"/>
    </row>
    <row r="4769" spans="2:2">
      <c r="B4769" s="4"/>
    </row>
    <row r="4770" spans="2:2">
      <c r="B4770" s="4"/>
    </row>
    <row r="4771" spans="2:2">
      <c r="B4771" s="4"/>
    </row>
    <row r="4772" spans="2:2">
      <c r="B4772" s="4"/>
    </row>
    <row r="4773" spans="2:2">
      <c r="B4773" s="4"/>
    </row>
    <row r="4774" spans="2:2">
      <c r="B4774" s="4"/>
    </row>
    <row r="4775" spans="2:2">
      <c r="B4775" s="4"/>
    </row>
    <row r="4776" spans="2:2">
      <c r="B4776" s="4"/>
    </row>
    <row r="4777" spans="2:2">
      <c r="B4777" s="4"/>
    </row>
    <row r="4778" spans="2:2">
      <c r="B4778" s="4"/>
    </row>
    <row r="4779" spans="2:2">
      <c r="B4779" s="4"/>
    </row>
    <row r="4780" spans="2:2">
      <c r="B4780" s="4"/>
    </row>
    <row r="4781" spans="2:2">
      <c r="B4781" s="4"/>
    </row>
    <row r="4782" spans="2:2">
      <c r="B4782" s="4"/>
    </row>
    <row r="4783" spans="2:2">
      <c r="B4783" s="4"/>
    </row>
    <row r="4784" spans="2:2">
      <c r="B4784" s="4"/>
    </row>
    <row r="4785" spans="2:2">
      <c r="B4785" s="4"/>
    </row>
    <row r="4786" spans="2:2">
      <c r="B4786" s="4"/>
    </row>
    <row r="4787" spans="2:2">
      <c r="B4787" s="4"/>
    </row>
    <row r="4788" spans="2:2">
      <c r="B4788" s="4"/>
    </row>
    <row r="4789" spans="2:2">
      <c r="B4789" s="4"/>
    </row>
    <row r="4790" spans="2:2">
      <c r="B4790" s="4"/>
    </row>
    <row r="4791" spans="2:2">
      <c r="B4791" s="4"/>
    </row>
    <row r="4792" spans="2:2">
      <c r="B4792" s="4"/>
    </row>
    <row r="4793" spans="2:2">
      <c r="B4793" s="4"/>
    </row>
    <row r="4794" spans="2:2">
      <c r="B4794" s="4"/>
    </row>
    <row r="4795" spans="2:2">
      <c r="B4795" s="4"/>
    </row>
    <row r="4796" spans="2:2">
      <c r="B4796" s="4"/>
    </row>
    <row r="4797" spans="2:2">
      <c r="B4797" s="4"/>
    </row>
    <row r="4798" spans="2:2">
      <c r="B4798" s="4"/>
    </row>
    <row r="4799" spans="2:2">
      <c r="B4799" s="4"/>
    </row>
    <row r="4800" spans="2:2">
      <c r="B4800" s="4"/>
    </row>
    <row r="4801" spans="2:2">
      <c r="B4801" s="4"/>
    </row>
    <row r="4802" spans="2:2">
      <c r="B4802" s="4"/>
    </row>
    <row r="4803" spans="2:2">
      <c r="B4803" s="4"/>
    </row>
    <row r="4804" spans="2:2">
      <c r="B4804" s="4"/>
    </row>
    <row r="4805" spans="2:2">
      <c r="B4805" s="4"/>
    </row>
    <row r="4806" spans="2:2">
      <c r="B4806" s="4"/>
    </row>
    <row r="4807" spans="2:2">
      <c r="B4807" s="4"/>
    </row>
    <row r="4808" spans="2:2">
      <c r="B4808" s="4"/>
    </row>
    <row r="4809" spans="2:2">
      <c r="B4809" s="4"/>
    </row>
    <row r="4810" spans="2:2">
      <c r="B4810" s="4"/>
    </row>
    <row r="4811" spans="2:2">
      <c r="B4811" s="4"/>
    </row>
    <row r="4812" spans="2:2">
      <c r="B4812" s="4"/>
    </row>
    <row r="4813" spans="2:2">
      <c r="B4813" s="4"/>
    </row>
    <row r="4814" spans="2:2">
      <c r="B4814" s="4"/>
    </row>
    <row r="4815" spans="2:2">
      <c r="B4815" s="4"/>
    </row>
    <row r="4816" spans="2:2">
      <c r="B4816" s="4"/>
    </row>
    <row r="4817" spans="2:2">
      <c r="B4817" s="4"/>
    </row>
    <row r="4818" spans="2:2">
      <c r="B4818" s="4"/>
    </row>
    <row r="4819" spans="2:2">
      <c r="B4819" s="4"/>
    </row>
    <row r="4820" spans="2:2">
      <c r="B4820" s="4"/>
    </row>
    <row r="4821" spans="2:2">
      <c r="B4821" s="4"/>
    </row>
    <row r="4822" spans="2:2">
      <c r="B4822" s="4"/>
    </row>
    <row r="4823" spans="2:2">
      <c r="B4823" s="4"/>
    </row>
    <row r="4824" spans="2:2">
      <c r="B4824" s="4"/>
    </row>
    <row r="4825" spans="2:2">
      <c r="B4825" s="4"/>
    </row>
    <row r="4826" spans="2:2">
      <c r="B4826" s="4"/>
    </row>
    <row r="4827" spans="2:2">
      <c r="B4827" s="4"/>
    </row>
    <row r="4828" spans="2:2">
      <c r="B4828" s="4"/>
    </row>
    <row r="4829" spans="2:2">
      <c r="B4829" s="4"/>
    </row>
    <row r="4830" spans="2:2">
      <c r="B4830" s="4"/>
    </row>
    <row r="4831" spans="2:2">
      <c r="B4831" s="4"/>
    </row>
    <row r="4832" spans="2:2">
      <c r="B4832" s="4"/>
    </row>
    <row r="4833" spans="2:2">
      <c r="B4833" s="4"/>
    </row>
    <row r="4834" spans="2:2">
      <c r="B4834" s="4"/>
    </row>
    <row r="4835" spans="2:2">
      <c r="B4835" s="4"/>
    </row>
    <row r="4836" spans="2:2">
      <c r="B4836" s="4"/>
    </row>
    <row r="4837" spans="2:2">
      <c r="B4837" s="4"/>
    </row>
    <row r="4838" spans="2:2">
      <c r="B4838" s="4"/>
    </row>
    <row r="4839" spans="2:2">
      <c r="B4839" s="4"/>
    </row>
    <row r="4840" spans="2:2">
      <c r="B4840" s="4"/>
    </row>
    <row r="4841" spans="2:2">
      <c r="B4841" s="4"/>
    </row>
    <row r="4842" spans="2:2">
      <c r="B4842" s="4"/>
    </row>
    <row r="4843" spans="2:2">
      <c r="B4843" s="4"/>
    </row>
    <row r="4844" spans="2:2">
      <c r="B4844" s="4"/>
    </row>
    <row r="4845" spans="2:2">
      <c r="B4845" s="4"/>
    </row>
    <row r="4846" spans="2:2">
      <c r="B4846" s="4"/>
    </row>
    <row r="4847" spans="2:2">
      <c r="B4847" s="4"/>
    </row>
    <row r="4848" spans="2:2">
      <c r="B4848" s="4"/>
    </row>
    <row r="4849" spans="2:2">
      <c r="B4849" s="4"/>
    </row>
    <row r="4850" spans="2:2">
      <c r="B4850" s="4"/>
    </row>
    <row r="4851" spans="2:2">
      <c r="B4851" s="4"/>
    </row>
    <row r="4852" spans="2:2">
      <c r="B4852" s="4"/>
    </row>
    <row r="4853" spans="2:2">
      <c r="B4853" s="4"/>
    </row>
    <row r="4854" spans="2:2">
      <c r="B4854" s="4"/>
    </row>
    <row r="4855" spans="2:2">
      <c r="B4855" s="4"/>
    </row>
    <row r="4856" spans="2:2">
      <c r="B4856" s="4"/>
    </row>
    <row r="4857" spans="2:2">
      <c r="B4857" s="4"/>
    </row>
    <row r="4858" spans="2:2">
      <c r="B4858" s="4"/>
    </row>
    <row r="4859" spans="2:2">
      <c r="B4859" s="4"/>
    </row>
    <row r="4860" spans="2:2">
      <c r="B4860" s="4"/>
    </row>
    <row r="4861" spans="2:2">
      <c r="B4861" s="4"/>
    </row>
    <row r="4862" spans="2:2">
      <c r="B4862" s="4"/>
    </row>
    <row r="4863" spans="2:2">
      <c r="B4863" s="4"/>
    </row>
    <row r="4864" spans="2:2">
      <c r="B4864" s="4"/>
    </row>
    <row r="4865" spans="2:2">
      <c r="B4865" s="4"/>
    </row>
    <row r="4866" spans="2:2">
      <c r="B4866" s="4"/>
    </row>
    <row r="4867" spans="2:2">
      <c r="B4867" s="4"/>
    </row>
    <row r="4868" spans="2:2">
      <c r="B4868" s="4"/>
    </row>
    <row r="4869" spans="2:2">
      <c r="B4869" s="4"/>
    </row>
    <row r="4870" spans="2:2">
      <c r="B4870" s="4"/>
    </row>
    <row r="4871" spans="2:2">
      <c r="B4871" s="4"/>
    </row>
    <row r="4872" spans="2:2">
      <c r="B4872" s="4"/>
    </row>
    <row r="4873" spans="2:2">
      <c r="B4873" s="4"/>
    </row>
    <row r="4874" spans="2:2">
      <c r="B4874" s="4"/>
    </row>
    <row r="4875" spans="2:2">
      <c r="B4875" s="4"/>
    </row>
    <row r="4876" spans="2:2">
      <c r="B4876" s="4"/>
    </row>
    <row r="4877" spans="2:2">
      <c r="B4877" s="4"/>
    </row>
    <row r="4878" spans="2:2">
      <c r="B4878" s="4"/>
    </row>
    <row r="4879" spans="2:2">
      <c r="B4879" s="4"/>
    </row>
    <row r="4880" spans="2:2">
      <c r="B4880" s="4"/>
    </row>
    <row r="4881" spans="2:2">
      <c r="B4881" s="4"/>
    </row>
    <row r="4882" spans="2:2">
      <c r="B4882" s="4"/>
    </row>
    <row r="4883" spans="2:2">
      <c r="B4883" s="4"/>
    </row>
    <row r="4884" spans="2:2">
      <c r="B4884" s="4"/>
    </row>
    <row r="4885" spans="2:2">
      <c r="B4885" s="4"/>
    </row>
    <row r="4886" spans="2:2">
      <c r="B4886" s="4"/>
    </row>
    <row r="4887" spans="2:2">
      <c r="B4887" s="4"/>
    </row>
    <row r="4888" spans="2:2">
      <c r="B4888" s="4"/>
    </row>
    <row r="4889" spans="2:2">
      <c r="B4889" s="4"/>
    </row>
    <row r="4890" spans="2:2">
      <c r="B4890" s="4"/>
    </row>
    <row r="4891" spans="2:2">
      <c r="B4891" s="4"/>
    </row>
    <row r="4892" spans="2:2">
      <c r="B4892" s="4"/>
    </row>
    <row r="4893" spans="2:2">
      <c r="B4893" s="4"/>
    </row>
    <row r="4894" spans="2:2">
      <c r="B4894" s="4"/>
    </row>
    <row r="4895" spans="2:2">
      <c r="B4895" s="4"/>
    </row>
    <row r="4896" spans="2:2">
      <c r="B4896" s="4"/>
    </row>
    <row r="4897" spans="2:2">
      <c r="B4897" s="4"/>
    </row>
    <row r="4898" spans="2:2">
      <c r="B4898" s="4"/>
    </row>
    <row r="4899" spans="2:2">
      <c r="B4899" s="4"/>
    </row>
    <row r="4900" spans="2:2">
      <c r="B4900" s="4"/>
    </row>
    <row r="4901" spans="2:2">
      <c r="B4901" s="4"/>
    </row>
    <row r="4902" spans="2:2">
      <c r="B4902" s="4"/>
    </row>
    <row r="4903" spans="2:2">
      <c r="B4903" s="4"/>
    </row>
    <row r="4904" spans="2:2">
      <c r="B4904" s="4"/>
    </row>
    <row r="4905" spans="2:2">
      <c r="B4905" s="4"/>
    </row>
    <row r="4906" spans="2:2">
      <c r="B4906" s="4"/>
    </row>
    <row r="4907" spans="2:2">
      <c r="B4907" s="4"/>
    </row>
    <row r="4908" spans="2:2">
      <c r="B4908" s="4"/>
    </row>
    <row r="4909" spans="2:2">
      <c r="B4909" s="4"/>
    </row>
    <row r="4910" spans="2:2">
      <c r="B4910" s="4"/>
    </row>
    <row r="4911" spans="2:2">
      <c r="B4911" s="4"/>
    </row>
    <row r="4912" spans="2:2">
      <c r="B4912" s="4"/>
    </row>
    <row r="4913" spans="2:2">
      <c r="B4913" s="4"/>
    </row>
    <row r="4914" spans="2:2">
      <c r="B4914" s="4"/>
    </row>
    <row r="4915" spans="2:2">
      <c r="B4915" s="4"/>
    </row>
    <row r="4916" spans="2:2">
      <c r="B4916" s="4"/>
    </row>
    <row r="4917" spans="2:2">
      <c r="B4917" s="4"/>
    </row>
    <row r="4918" spans="2:2">
      <c r="B4918" s="4"/>
    </row>
    <row r="4919" spans="2:2">
      <c r="B4919" s="4"/>
    </row>
    <row r="4920" spans="2:2">
      <c r="B4920" s="4"/>
    </row>
    <row r="4921" spans="2:2">
      <c r="B4921" s="4"/>
    </row>
    <row r="4922" spans="2:2">
      <c r="B4922" s="4"/>
    </row>
    <row r="4923" spans="2:2">
      <c r="B4923" s="4"/>
    </row>
    <row r="4924" spans="2:2">
      <c r="B4924" s="4"/>
    </row>
    <row r="4925" spans="2:2">
      <c r="B4925" s="4"/>
    </row>
    <row r="4926" spans="2:2">
      <c r="B4926" s="4"/>
    </row>
    <row r="4927" spans="2:2">
      <c r="B4927" s="4"/>
    </row>
    <row r="4928" spans="2:2">
      <c r="B4928" s="4"/>
    </row>
    <row r="4929" spans="2:2">
      <c r="B4929" s="4"/>
    </row>
    <row r="4930" spans="2:2">
      <c r="B4930" s="4"/>
    </row>
    <row r="4931" spans="2:2">
      <c r="B4931" s="4"/>
    </row>
    <row r="4932" spans="2:2">
      <c r="B4932" s="4"/>
    </row>
    <row r="4933" spans="2:2">
      <c r="B4933" s="4"/>
    </row>
    <row r="4934" spans="2:2">
      <c r="B4934" s="4"/>
    </row>
    <row r="4935" spans="2:2">
      <c r="B4935" s="4"/>
    </row>
    <row r="4936" spans="2:2">
      <c r="B4936" s="4"/>
    </row>
    <row r="4937" spans="2:2">
      <c r="B4937" s="4"/>
    </row>
    <row r="4938" spans="2:2">
      <c r="B4938" s="4"/>
    </row>
    <row r="4939" spans="2:2">
      <c r="B4939" s="4"/>
    </row>
    <row r="4940" spans="2:2">
      <c r="B4940" s="4"/>
    </row>
    <row r="4941" spans="2:2">
      <c r="B4941" s="4"/>
    </row>
    <row r="4942" spans="2:2">
      <c r="B4942" s="4"/>
    </row>
    <row r="4943" spans="2:2">
      <c r="B4943" s="4"/>
    </row>
    <row r="4944" spans="2:2">
      <c r="B4944" s="4"/>
    </row>
    <row r="4945" spans="2:2">
      <c r="B4945" s="4"/>
    </row>
    <row r="4946" spans="2:2">
      <c r="B4946" s="4"/>
    </row>
    <row r="4947" spans="2:2">
      <c r="B4947" s="4"/>
    </row>
    <row r="4948" spans="2:2">
      <c r="B4948" s="4"/>
    </row>
    <row r="4949" spans="2:2">
      <c r="B4949" s="4"/>
    </row>
    <row r="4950" spans="2:2">
      <c r="B4950" s="4"/>
    </row>
    <row r="4951" spans="2:2">
      <c r="B4951" s="4"/>
    </row>
    <row r="4952" spans="2:2">
      <c r="B4952" s="4"/>
    </row>
    <row r="4953" spans="2:2">
      <c r="B4953" s="4"/>
    </row>
    <row r="4954" spans="2:2">
      <c r="B4954" s="4"/>
    </row>
    <row r="4955" spans="2:2">
      <c r="B4955" s="4"/>
    </row>
    <row r="4956" spans="2:2">
      <c r="B4956" s="4"/>
    </row>
    <row r="4957" spans="2:2">
      <c r="B4957" s="4"/>
    </row>
    <row r="4958" spans="2:2">
      <c r="B4958" s="4"/>
    </row>
    <row r="4959" spans="2:2">
      <c r="B4959" s="4"/>
    </row>
    <row r="4960" spans="2:2">
      <c r="B4960" s="4"/>
    </row>
    <row r="4961" spans="2:2">
      <c r="B4961" s="4"/>
    </row>
    <row r="4962" spans="2:2">
      <c r="B4962" s="4"/>
    </row>
    <row r="4963" spans="2:2">
      <c r="B4963" s="4"/>
    </row>
    <row r="4964" spans="2:2">
      <c r="B4964" s="4"/>
    </row>
    <row r="4965" spans="2:2">
      <c r="B4965" s="4"/>
    </row>
    <row r="4966" spans="2:2">
      <c r="B4966" s="4"/>
    </row>
    <row r="4967" spans="2:2">
      <c r="B4967" s="4"/>
    </row>
    <row r="4968" spans="2:2">
      <c r="B4968" s="4"/>
    </row>
    <row r="4969" spans="2:2">
      <c r="B4969" s="4"/>
    </row>
    <row r="4970" spans="2:2">
      <c r="B4970" s="4"/>
    </row>
    <row r="4971" spans="2:2">
      <c r="B4971" s="4"/>
    </row>
    <row r="4972" spans="2:2">
      <c r="B4972" s="4"/>
    </row>
    <row r="4973" spans="2:2">
      <c r="B4973" s="4"/>
    </row>
    <row r="4974" spans="2:2">
      <c r="B4974" s="4"/>
    </row>
    <row r="4975" spans="2:2">
      <c r="B4975" s="4"/>
    </row>
    <row r="4976" spans="2:2">
      <c r="B4976" s="4"/>
    </row>
    <row r="4977" spans="2:2">
      <c r="B4977" s="4"/>
    </row>
    <row r="4978" spans="2:2">
      <c r="B4978" s="4"/>
    </row>
    <row r="4979" spans="2:2">
      <c r="B4979" s="4"/>
    </row>
    <row r="4980" spans="2:2">
      <c r="B4980" s="4"/>
    </row>
    <row r="4981" spans="2:2">
      <c r="B4981" s="4"/>
    </row>
    <row r="4982" spans="2:2">
      <c r="B4982" s="4"/>
    </row>
    <row r="4983" spans="2:2">
      <c r="B4983" s="4"/>
    </row>
    <row r="4984" spans="2:2">
      <c r="B4984" s="4"/>
    </row>
    <row r="4985" spans="2:2">
      <c r="B4985" s="4"/>
    </row>
    <row r="4986" spans="2:2">
      <c r="B4986" s="4"/>
    </row>
    <row r="4987" spans="2:2">
      <c r="B4987" s="4"/>
    </row>
    <row r="4988" spans="2:2">
      <c r="B4988" s="4"/>
    </row>
    <row r="4989" spans="2:2">
      <c r="B4989" s="4"/>
    </row>
    <row r="4990" spans="2:2">
      <c r="B4990" s="4"/>
    </row>
    <row r="4991" spans="2:2">
      <c r="B4991" s="4"/>
    </row>
    <row r="4992" spans="2:2">
      <c r="B4992" s="4"/>
    </row>
    <row r="4993" spans="2:2">
      <c r="B4993" s="4"/>
    </row>
    <row r="4994" spans="2:2">
      <c r="B4994" s="4"/>
    </row>
    <row r="4995" spans="2:2">
      <c r="B4995" s="4"/>
    </row>
    <row r="4996" spans="2:2">
      <c r="B4996" s="4"/>
    </row>
    <row r="4997" spans="2:2">
      <c r="B4997" s="4"/>
    </row>
    <row r="4998" spans="2:2">
      <c r="B4998" s="4"/>
    </row>
    <row r="4999" spans="2:2">
      <c r="B4999" s="4"/>
    </row>
    <row r="5000" spans="2:2">
      <c r="B5000" s="4"/>
    </row>
    <row r="5001" spans="2:2">
      <c r="B5001" s="4"/>
    </row>
    <row r="5002" spans="2:2">
      <c r="B5002" s="4"/>
    </row>
    <row r="5003" spans="2:2">
      <c r="B5003" s="4"/>
    </row>
    <row r="5004" spans="2:2">
      <c r="B5004" s="4"/>
    </row>
    <row r="5005" spans="2:2">
      <c r="B5005" s="4"/>
    </row>
    <row r="5006" spans="2:2">
      <c r="B5006" s="4"/>
    </row>
    <row r="5007" spans="2:2">
      <c r="B5007" s="4"/>
    </row>
    <row r="5008" spans="2:2">
      <c r="B5008" s="4"/>
    </row>
    <row r="5009" spans="2:2">
      <c r="B5009" s="4"/>
    </row>
    <row r="5010" spans="2:2">
      <c r="B5010" s="4"/>
    </row>
    <row r="5011" spans="2:2">
      <c r="B5011" s="4"/>
    </row>
    <row r="5012" spans="2:2">
      <c r="B5012" s="4"/>
    </row>
    <row r="5013" spans="2:2">
      <c r="B5013" s="4"/>
    </row>
    <row r="5014" spans="2:2">
      <c r="B5014" s="4"/>
    </row>
    <row r="5015" spans="2:2">
      <c r="B5015" s="4"/>
    </row>
    <row r="5016" spans="2:2">
      <c r="B5016" s="4"/>
    </row>
    <row r="5017" spans="2:2">
      <c r="B5017" s="4"/>
    </row>
    <row r="5018" spans="2:2">
      <c r="B5018" s="4"/>
    </row>
    <row r="5019" spans="2:2">
      <c r="B5019" s="4"/>
    </row>
    <row r="5020" spans="2:2">
      <c r="B5020" s="4"/>
    </row>
    <row r="5021" spans="2:2">
      <c r="B5021" s="4"/>
    </row>
    <row r="5022" spans="2:2">
      <c r="B5022" s="4"/>
    </row>
    <row r="5023" spans="2:2">
      <c r="B5023" s="4"/>
    </row>
    <row r="5024" spans="2:2">
      <c r="B5024" s="4"/>
    </row>
    <row r="5025" spans="2:2">
      <c r="B5025" s="4"/>
    </row>
    <row r="5026" spans="2:2">
      <c r="B5026" s="4"/>
    </row>
    <row r="5027" spans="2:2">
      <c r="B5027" s="4"/>
    </row>
    <row r="5028" spans="2:2">
      <c r="B5028" s="4"/>
    </row>
    <row r="5029" spans="2:2">
      <c r="B5029" s="4"/>
    </row>
    <row r="5030" spans="2:2">
      <c r="B5030" s="4"/>
    </row>
    <row r="5031" spans="2:2">
      <c r="B5031" s="4"/>
    </row>
    <row r="5032" spans="2:2">
      <c r="B5032" s="4"/>
    </row>
    <row r="5033" spans="2:2">
      <c r="B5033" s="4"/>
    </row>
    <row r="5034" spans="2:2">
      <c r="B5034" s="4"/>
    </row>
    <row r="5035" spans="2:2">
      <c r="B5035" s="4"/>
    </row>
    <row r="5036" spans="2:2">
      <c r="B5036" s="4"/>
    </row>
    <row r="5037" spans="2:2">
      <c r="B5037" s="4"/>
    </row>
    <row r="5038" spans="2:2">
      <c r="B5038" s="4"/>
    </row>
    <row r="5039" spans="2:2">
      <c r="B5039" s="4"/>
    </row>
    <row r="5040" spans="2:2">
      <c r="B5040" s="4"/>
    </row>
    <row r="5041" spans="2:2">
      <c r="B5041" s="4"/>
    </row>
    <row r="5042" spans="2:2">
      <c r="B5042" s="4"/>
    </row>
    <row r="5043" spans="2:2">
      <c r="B5043" s="4"/>
    </row>
    <row r="5044" spans="2:2">
      <c r="B5044" s="4"/>
    </row>
    <row r="5045" spans="2:2">
      <c r="B5045" s="4"/>
    </row>
    <row r="5046" spans="2:2">
      <c r="B5046" s="4"/>
    </row>
    <row r="5047" spans="2:2">
      <c r="B5047" s="4"/>
    </row>
    <row r="5048" spans="2:2">
      <c r="B5048" s="4"/>
    </row>
    <row r="5049" spans="2:2">
      <c r="B5049" s="4"/>
    </row>
    <row r="5050" spans="2:2">
      <c r="B5050" s="4"/>
    </row>
    <row r="5051" spans="2:2">
      <c r="B5051" s="4"/>
    </row>
    <row r="5052" spans="2:2">
      <c r="B5052" s="4"/>
    </row>
    <row r="5053" spans="2:2">
      <c r="B5053" s="4"/>
    </row>
    <row r="5054" spans="2:2">
      <c r="B5054" s="4"/>
    </row>
    <row r="5055" spans="2:2">
      <c r="B5055" s="4"/>
    </row>
    <row r="5056" spans="2:2">
      <c r="B5056" s="4"/>
    </row>
    <row r="5057" spans="2:2">
      <c r="B5057" s="4"/>
    </row>
    <row r="5058" spans="2:2">
      <c r="B5058" s="4"/>
    </row>
    <row r="5059" spans="2:2">
      <c r="B5059" s="4"/>
    </row>
    <row r="5060" spans="2:2">
      <c r="B5060" s="4"/>
    </row>
    <row r="5061" spans="2:2">
      <c r="B5061" s="4"/>
    </row>
    <row r="5062" spans="2:2">
      <c r="B5062" s="4"/>
    </row>
    <row r="5063" spans="2:2">
      <c r="B5063" s="4"/>
    </row>
    <row r="5064" spans="2:2">
      <c r="B5064" s="4"/>
    </row>
    <row r="5065" spans="2:2">
      <c r="B5065" s="4"/>
    </row>
    <row r="5066" spans="2:2">
      <c r="B5066" s="4"/>
    </row>
    <row r="5067" spans="2:2">
      <c r="B5067" s="4"/>
    </row>
    <row r="5068" spans="2:2">
      <c r="B5068" s="4"/>
    </row>
    <row r="5069" spans="2:2">
      <c r="B5069" s="4"/>
    </row>
    <row r="5070" spans="2:2">
      <c r="B5070" s="4"/>
    </row>
    <row r="5071" spans="2:2">
      <c r="B5071" s="4"/>
    </row>
    <row r="5072" spans="2:2">
      <c r="B5072" s="4"/>
    </row>
    <row r="5073" spans="2:2">
      <c r="B5073" s="4"/>
    </row>
    <row r="5074" spans="2:2">
      <c r="B5074" s="4"/>
    </row>
    <row r="5075" spans="2:2">
      <c r="B5075" s="4"/>
    </row>
    <row r="5076" spans="2:2">
      <c r="B5076" s="4"/>
    </row>
    <row r="5077" spans="2:2">
      <c r="B5077" s="4"/>
    </row>
    <row r="5078" spans="2:2">
      <c r="B5078" s="4"/>
    </row>
    <row r="5079" spans="2:2">
      <c r="B5079" s="4"/>
    </row>
    <row r="5080" spans="2:2">
      <c r="B5080" s="4"/>
    </row>
    <row r="5081" spans="2:2">
      <c r="B5081" s="4"/>
    </row>
    <row r="5082" spans="2:2">
      <c r="B5082" s="4"/>
    </row>
    <row r="5083" spans="2:2">
      <c r="B5083" s="4"/>
    </row>
    <row r="5084" spans="2:2">
      <c r="B5084" s="4"/>
    </row>
    <row r="5085" spans="2:2">
      <c r="B5085" s="4"/>
    </row>
    <row r="5086" spans="2:2">
      <c r="B5086" s="4"/>
    </row>
    <row r="5087" spans="2:2">
      <c r="B5087" s="4"/>
    </row>
    <row r="5088" spans="2:2">
      <c r="B5088" s="4"/>
    </row>
    <row r="5089" spans="2:2">
      <c r="B5089" s="4"/>
    </row>
    <row r="5090" spans="2:2">
      <c r="B5090" s="4"/>
    </row>
    <row r="5091" spans="2:2">
      <c r="B5091" s="4"/>
    </row>
    <row r="5092" spans="2:2">
      <c r="B5092" s="4"/>
    </row>
    <row r="5093" spans="2:2">
      <c r="B5093" s="4"/>
    </row>
    <row r="5094" spans="2:2">
      <c r="B5094" s="4"/>
    </row>
    <row r="5095" spans="2:2">
      <c r="B5095" s="4"/>
    </row>
    <row r="5096" spans="2:2">
      <c r="B5096" s="4"/>
    </row>
    <row r="5097" spans="2:2">
      <c r="B5097" s="4"/>
    </row>
    <row r="5098" spans="2:2">
      <c r="B5098" s="4"/>
    </row>
    <row r="5099" spans="2:2">
      <c r="B5099" s="4"/>
    </row>
    <row r="5100" spans="2:2">
      <c r="B5100" s="4"/>
    </row>
    <row r="5101" spans="2:2">
      <c r="B5101" s="4"/>
    </row>
    <row r="5102" spans="2:2">
      <c r="B5102" s="4"/>
    </row>
    <row r="5103" spans="2:2">
      <c r="B5103" s="4"/>
    </row>
    <row r="5104" spans="2:2">
      <c r="B5104" s="4"/>
    </row>
    <row r="5105" spans="2:2">
      <c r="B5105" s="4"/>
    </row>
    <row r="5106" spans="2:2">
      <c r="B5106" s="4"/>
    </row>
    <row r="5107" spans="2:2">
      <c r="B5107" s="4"/>
    </row>
    <row r="5108" spans="2:2">
      <c r="B5108" s="4"/>
    </row>
    <row r="5109" spans="2:2">
      <c r="B5109" s="4"/>
    </row>
    <row r="5110" spans="2:2">
      <c r="B5110" s="4"/>
    </row>
    <row r="5111" spans="2:2">
      <c r="B5111" s="4"/>
    </row>
    <row r="5112" spans="2:2">
      <c r="B5112" s="4"/>
    </row>
    <row r="5113" spans="2:2">
      <c r="B5113" s="4"/>
    </row>
    <row r="5114" spans="2:2">
      <c r="B5114" s="4"/>
    </row>
    <row r="5115" spans="2:2">
      <c r="B5115" s="4"/>
    </row>
    <row r="5116" spans="2:2">
      <c r="B5116" s="4"/>
    </row>
    <row r="5117" spans="2:2">
      <c r="B5117" s="4"/>
    </row>
    <row r="5118" spans="2:2">
      <c r="B5118" s="4"/>
    </row>
    <row r="5119" spans="2:2">
      <c r="B5119" s="4"/>
    </row>
    <row r="5120" spans="2:2">
      <c r="B5120" s="4"/>
    </row>
    <row r="5121" spans="2:2">
      <c r="B5121" s="4"/>
    </row>
    <row r="5122" spans="2:2">
      <c r="B5122" s="4"/>
    </row>
    <row r="5123" spans="2:2">
      <c r="B5123" s="4"/>
    </row>
    <row r="5124" spans="2:2">
      <c r="B5124" s="4"/>
    </row>
    <row r="5125" spans="2:2">
      <c r="B5125" s="4"/>
    </row>
    <row r="5126" spans="2:2">
      <c r="B5126" s="4"/>
    </row>
    <row r="5127" spans="2:2">
      <c r="B5127" s="4"/>
    </row>
    <row r="5128" spans="2:2">
      <c r="B5128" s="4"/>
    </row>
    <row r="5129" spans="2:2">
      <c r="B5129" s="4"/>
    </row>
    <row r="5130" spans="2:2">
      <c r="B5130" s="4"/>
    </row>
    <row r="5131" spans="2:2">
      <c r="B5131" s="4"/>
    </row>
    <row r="5132" spans="2:2">
      <c r="B5132" s="4"/>
    </row>
    <row r="5133" spans="2:2">
      <c r="B5133" s="4"/>
    </row>
    <row r="5134" spans="2:2">
      <c r="B5134" s="4"/>
    </row>
    <row r="5135" spans="2:2">
      <c r="B5135" s="4"/>
    </row>
    <row r="5136" spans="2:2">
      <c r="B5136" s="4"/>
    </row>
    <row r="5137" spans="2:2">
      <c r="B5137" s="4"/>
    </row>
    <row r="5138" spans="2:2">
      <c r="B5138" s="4"/>
    </row>
    <row r="5139" spans="2:2">
      <c r="B5139" s="4"/>
    </row>
    <row r="5140" spans="2:2">
      <c r="B5140" s="4"/>
    </row>
    <row r="5141" spans="2:2">
      <c r="B5141" s="4"/>
    </row>
    <row r="5142" spans="2:2">
      <c r="B5142" s="4"/>
    </row>
    <row r="5143" spans="2:2">
      <c r="B5143" s="4"/>
    </row>
    <row r="5144" spans="2:2">
      <c r="B5144" s="4"/>
    </row>
    <row r="5145" spans="2:2">
      <c r="B5145" s="4"/>
    </row>
    <row r="5146" spans="2:2">
      <c r="B5146" s="4"/>
    </row>
    <row r="5147" spans="2:2">
      <c r="B5147" s="4"/>
    </row>
    <row r="5148" spans="2:2">
      <c r="B5148" s="4"/>
    </row>
    <row r="5149" spans="2:2">
      <c r="B5149" s="4"/>
    </row>
    <row r="5150" spans="2:2">
      <c r="B5150" s="4"/>
    </row>
    <row r="5151" spans="2:2">
      <c r="B5151" s="4"/>
    </row>
    <row r="5152" spans="2:2">
      <c r="B5152" s="4"/>
    </row>
    <row r="5153" spans="2:2">
      <c r="B5153" s="4"/>
    </row>
    <row r="5154" spans="2:2">
      <c r="B5154" s="4"/>
    </row>
    <row r="5155" spans="2:2">
      <c r="B5155" s="4"/>
    </row>
    <row r="5156" spans="2:2">
      <c r="B5156" s="4"/>
    </row>
    <row r="5157" spans="2:2">
      <c r="B5157" s="4"/>
    </row>
    <row r="5158" spans="2:2">
      <c r="B5158" s="4"/>
    </row>
    <row r="5159" spans="2:2">
      <c r="B5159" s="4"/>
    </row>
    <row r="5160" spans="2:2">
      <c r="B5160" s="4"/>
    </row>
    <row r="5161" spans="2:2">
      <c r="B5161" s="4"/>
    </row>
    <row r="5162" spans="2:2">
      <c r="B5162" s="4"/>
    </row>
    <row r="5163" spans="2:2">
      <c r="B5163" s="4"/>
    </row>
    <row r="5164" spans="2:2">
      <c r="B5164" s="4"/>
    </row>
    <row r="5165" spans="2:2">
      <c r="B5165" s="4"/>
    </row>
    <row r="5166" spans="2:2">
      <c r="B5166" s="4"/>
    </row>
    <row r="5167" spans="2:2">
      <c r="B5167" s="4"/>
    </row>
    <row r="5168" spans="2:2">
      <c r="B5168" s="4"/>
    </row>
    <row r="5169" spans="2:2">
      <c r="B5169" s="4"/>
    </row>
    <row r="5170" spans="2:2">
      <c r="B5170" s="4"/>
    </row>
    <row r="5171" spans="2:2">
      <c r="B5171" s="4"/>
    </row>
    <row r="5172" spans="2:2">
      <c r="B5172" s="4"/>
    </row>
    <row r="5173" spans="2:2">
      <c r="B5173" s="4"/>
    </row>
    <row r="5174" spans="2:2">
      <c r="B5174" s="4"/>
    </row>
    <row r="5175" spans="2:2">
      <c r="B5175" s="4"/>
    </row>
    <row r="5176" spans="2:2">
      <c r="B5176" s="4"/>
    </row>
    <row r="5177" spans="2:2">
      <c r="B5177" s="4"/>
    </row>
    <row r="5178" spans="2:2">
      <c r="B5178" s="4"/>
    </row>
    <row r="5179" spans="2:2">
      <c r="B5179" s="4"/>
    </row>
    <row r="5180" spans="2:2">
      <c r="B5180" s="4"/>
    </row>
    <row r="5181" spans="2:2">
      <c r="B5181" s="4"/>
    </row>
    <row r="5182" spans="2:2">
      <c r="B5182" s="4"/>
    </row>
    <row r="5183" spans="2:2">
      <c r="B5183" s="4"/>
    </row>
    <row r="5184" spans="2:2">
      <c r="B5184" s="4"/>
    </row>
    <row r="5185" spans="2:2">
      <c r="B5185" s="4"/>
    </row>
    <row r="5186" spans="2:2">
      <c r="B5186" s="4"/>
    </row>
    <row r="5187" spans="2:2">
      <c r="B5187" s="4"/>
    </row>
    <row r="5188" spans="2:2">
      <c r="B5188" s="4"/>
    </row>
    <row r="5189" spans="2:2">
      <c r="B5189" s="4"/>
    </row>
    <row r="5190" spans="2:2">
      <c r="B5190" s="4"/>
    </row>
    <row r="5191" spans="2:2">
      <c r="B5191" s="4"/>
    </row>
    <row r="5192" spans="2:2">
      <c r="B5192" s="4"/>
    </row>
    <row r="5193" spans="2:2">
      <c r="B5193" s="4"/>
    </row>
    <row r="5194" spans="2:2">
      <c r="B5194" s="4"/>
    </row>
    <row r="5195" spans="2:2">
      <c r="B5195" s="4"/>
    </row>
    <row r="5196" spans="2:2">
      <c r="B5196" s="4"/>
    </row>
    <row r="5197" spans="2:2">
      <c r="B5197" s="4"/>
    </row>
    <row r="5198" spans="2:2">
      <c r="B5198" s="4"/>
    </row>
    <row r="5199" spans="2:2">
      <c r="B5199" s="4"/>
    </row>
    <row r="5200" spans="2:2">
      <c r="B5200" s="4"/>
    </row>
    <row r="5201" spans="2:2">
      <c r="B5201" s="4"/>
    </row>
    <row r="5202" spans="2:2">
      <c r="B5202" s="4"/>
    </row>
    <row r="5203" spans="2:2">
      <c r="B5203" s="4"/>
    </row>
    <row r="5204" spans="2:2">
      <c r="B5204" s="4"/>
    </row>
    <row r="5205" spans="2:2">
      <c r="B5205" s="4"/>
    </row>
    <row r="5206" spans="2:2">
      <c r="B5206" s="4"/>
    </row>
    <row r="5207" spans="2:2">
      <c r="B5207" s="4"/>
    </row>
    <row r="5208" spans="2:2">
      <c r="B5208" s="4"/>
    </row>
    <row r="5209" spans="2:2">
      <c r="B5209" s="4"/>
    </row>
    <row r="5210" spans="2:2">
      <c r="B5210" s="4"/>
    </row>
    <row r="5211" spans="2:2">
      <c r="B5211" s="4"/>
    </row>
    <row r="5212" spans="2:2">
      <c r="B5212" s="4"/>
    </row>
    <row r="5213" spans="2:2">
      <c r="B5213" s="4"/>
    </row>
    <row r="5214" spans="2:2">
      <c r="B5214" s="4"/>
    </row>
    <row r="5215" spans="2:2">
      <c r="B5215" s="4"/>
    </row>
    <row r="5216" spans="2:2">
      <c r="B5216" s="4"/>
    </row>
    <row r="5217" spans="2:2">
      <c r="B5217" s="4"/>
    </row>
    <row r="5218" spans="2:2">
      <c r="B5218" s="4"/>
    </row>
    <row r="5219" spans="2:2">
      <c r="B5219" s="4"/>
    </row>
    <row r="5220" spans="2:2">
      <c r="B5220" s="4"/>
    </row>
    <row r="5221" spans="2:2">
      <c r="B5221" s="4"/>
    </row>
    <row r="5222" spans="2:2">
      <c r="B5222" s="4"/>
    </row>
    <row r="5223" spans="2:2">
      <c r="B5223" s="4"/>
    </row>
    <row r="5224" spans="2:2">
      <c r="B5224" s="4"/>
    </row>
    <row r="5225" spans="2:2">
      <c r="B5225" s="4"/>
    </row>
    <row r="5226" spans="2:2">
      <c r="B5226" s="4"/>
    </row>
    <row r="5227" spans="2:2">
      <c r="B5227" s="4"/>
    </row>
    <row r="5228" spans="2:2">
      <c r="B5228" s="4"/>
    </row>
    <row r="5229" spans="2:2">
      <c r="B5229" s="4"/>
    </row>
    <row r="5230" spans="2:2">
      <c r="B5230" s="4"/>
    </row>
    <row r="5231" spans="2:2">
      <c r="B5231" s="4"/>
    </row>
    <row r="5232" spans="2:2">
      <c r="B5232" s="4"/>
    </row>
    <row r="5233" spans="2:2">
      <c r="B5233" s="4"/>
    </row>
    <row r="5234" spans="2:2">
      <c r="B5234" s="4"/>
    </row>
    <row r="5235" spans="2:2">
      <c r="B5235" s="4"/>
    </row>
    <row r="5236" spans="2:2">
      <c r="B5236" s="4"/>
    </row>
    <row r="5237" spans="2:2">
      <c r="B5237" s="4"/>
    </row>
    <row r="5238" spans="2:2">
      <c r="B5238" s="4"/>
    </row>
    <row r="5239" spans="2:2">
      <c r="B5239" s="4"/>
    </row>
    <row r="5240" spans="2:2">
      <c r="B5240" s="4"/>
    </row>
    <row r="5241" spans="2:2">
      <c r="B5241" s="4"/>
    </row>
    <row r="5242" spans="2:2">
      <c r="B5242" s="4"/>
    </row>
    <row r="5243" spans="2:2">
      <c r="B5243" s="4"/>
    </row>
    <row r="5244" spans="2:2">
      <c r="B5244" s="4"/>
    </row>
    <row r="5245" spans="2:2">
      <c r="B5245" s="4"/>
    </row>
    <row r="5246" spans="2:2">
      <c r="B5246" s="4"/>
    </row>
    <row r="5247" spans="2:2">
      <c r="B5247" s="4"/>
    </row>
    <row r="5248" spans="2:2">
      <c r="B5248" s="4"/>
    </row>
    <row r="5249" spans="2:2">
      <c r="B5249" s="4"/>
    </row>
    <row r="5250" spans="2:2">
      <c r="B5250" s="4"/>
    </row>
    <row r="5251" spans="2:2">
      <c r="B5251" s="4"/>
    </row>
    <row r="5252" spans="2:2">
      <c r="B5252" s="4"/>
    </row>
    <row r="5253" spans="2:2">
      <c r="B5253" s="4"/>
    </row>
    <row r="5254" spans="2:2">
      <c r="B5254" s="4"/>
    </row>
    <row r="5255" spans="2:2">
      <c r="B5255" s="4"/>
    </row>
    <row r="5256" spans="2:2">
      <c r="B5256" s="4"/>
    </row>
    <row r="5257" spans="2:2">
      <c r="B5257" s="4"/>
    </row>
    <row r="5258" spans="2:2">
      <c r="B5258" s="4"/>
    </row>
    <row r="5259" spans="2:2">
      <c r="B5259" s="4"/>
    </row>
    <row r="5260" spans="2:2">
      <c r="B5260" s="4"/>
    </row>
    <row r="5261" spans="2:2">
      <c r="B5261" s="4"/>
    </row>
    <row r="5262" spans="2:2">
      <c r="B5262" s="4"/>
    </row>
    <row r="5263" spans="2:2">
      <c r="B5263" s="4"/>
    </row>
    <row r="5264" spans="2:2">
      <c r="B5264" s="4"/>
    </row>
    <row r="5265" spans="2:2">
      <c r="B5265" s="4"/>
    </row>
    <row r="5266" spans="2:2">
      <c r="B5266" s="4"/>
    </row>
    <row r="5267" spans="2:2">
      <c r="B5267" s="4"/>
    </row>
    <row r="5268" spans="2:2">
      <c r="B5268" s="4"/>
    </row>
    <row r="5269" spans="2:2">
      <c r="B5269" s="4"/>
    </row>
    <row r="5270" spans="2:2">
      <c r="B5270" s="4"/>
    </row>
    <row r="5271" spans="2:2">
      <c r="B5271" s="4"/>
    </row>
    <row r="5272" spans="2:2">
      <c r="B5272" s="4"/>
    </row>
    <row r="5273" spans="2:2">
      <c r="B5273" s="4"/>
    </row>
    <row r="5274" spans="2:2">
      <c r="B5274" s="4"/>
    </row>
    <row r="5275" spans="2:2">
      <c r="B5275" s="4"/>
    </row>
    <row r="5276" spans="2:2">
      <c r="B5276" s="4"/>
    </row>
    <row r="5277" spans="2:2">
      <c r="B5277" s="4"/>
    </row>
    <row r="5278" spans="2:2">
      <c r="B5278" s="4"/>
    </row>
    <row r="5279" spans="2:2">
      <c r="B5279" s="4"/>
    </row>
    <row r="5280" spans="2:2">
      <c r="B5280" s="4"/>
    </row>
    <row r="5281" spans="2:2">
      <c r="B5281" s="4"/>
    </row>
    <row r="5282" spans="2:2">
      <c r="B5282" s="4"/>
    </row>
    <row r="5283" spans="2:2">
      <c r="B5283" s="4"/>
    </row>
    <row r="5284" spans="2:2">
      <c r="B5284" s="4"/>
    </row>
    <row r="5285" spans="2:2">
      <c r="B5285" s="4"/>
    </row>
    <row r="5286" spans="2:2">
      <c r="B5286" s="4"/>
    </row>
    <row r="5287" spans="2:2">
      <c r="B5287" s="4"/>
    </row>
    <row r="5288" spans="2:2">
      <c r="B5288" s="4"/>
    </row>
    <row r="5289" spans="2:2">
      <c r="B5289" s="4"/>
    </row>
    <row r="5290" spans="2:2">
      <c r="B5290" s="4"/>
    </row>
    <row r="5291" spans="2:2">
      <c r="B5291" s="4"/>
    </row>
    <row r="5292" spans="2:2">
      <c r="B5292" s="4"/>
    </row>
    <row r="5293" spans="2:2">
      <c r="B5293" s="4"/>
    </row>
    <row r="5294" spans="2:2">
      <c r="B5294" s="4"/>
    </row>
    <row r="5295" spans="2:2">
      <c r="B5295" s="4"/>
    </row>
    <row r="5296" spans="2:2">
      <c r="B5296" s="4"/>
    </row>
    <row r="5297" spans="2:2">
      <c r="B5297" s="4"/>
    </row>
    <row r="5298" spans="2:2">
      <c r="B5298" s="4"/>
    </row>
    <row r="5299" spans="2:2">
      <c r="B5299" s="4"/>
    </row>
    <row r="5300" spans="2:2">
      <c r="B5300" s="4"/>
    </row>
    <row r="5301" spans="2:2">
      <c r="B5301" s="4"/>
    </row>
    <row r="5302" spans="2:2">
      <c r="B5302" s="4"/>
    </row>
    <row r="5303" spans="2:2">
      <c r="B5303" s="4"/>
    </row>
    <row r="5304" spans="2:2">
      <c r="B5304" s="4"/>
    </row>
    <row r="5305" spans="2:2">
      <c r="B5305" s="4"/>
    </row>
    <row r="5306" spans="2:2">
      <c r="B5306" s="4"/>
    </row>
    <row r="5307" spans="2:2">
      <c r="B5307" s="4"/>
    </row>
    <row r="5308" spans="2:2">
      <c r="B5308" s="4"/>
    </row>
    <row r="5309" spans="2:2">
      <c r="B5309" s="4"/>
    </row>
    <row r="5310" spans="2:2">
      <c r="B5310" s="4"/>
    </row>
    <row r="5311" spans="2:2">
      <c r="B5311" s="4"/>
    </row>
    <row r="5312" spans="2:2">
      <c r="B5312" s="4"/>
    </row>
    <row r="5313" spans="2:2">
      <c r="B5313" s="4"/>
    </row>
    <row r="5314" spans="2:2">
      <c r="B5314" s="4"/>
    </row>
    <row r="5315" spans="2:2">
      <c r="B5315" s="4"/>
    </row>
    <row r="5316" spans="2:2">
      <c r="B5316" s="4"/>
    </row>
    <row r="5317" spans="2:2">
      <c r="B5317" s="4"/>
    </row>
    <row r="5318" spans="2:2">
      <c r="B5318" s="4"/>
    </row>
    <row r="5319" spans="2:2">
      <c r="B5319" s="4"/>
    </row>
    <row r="5320" spans="2:2">
      <c r="B5320" s="4"/>
    </row>
    <row r="5321" spans="2:2">
      <c r="B5321" s="4"/>
    </row>
    <row r="5322" spans="2:2">
      <c r="B5322" s="4"/>
    </row>
    <row r="5323" spans="2:2">
      <c r="B5323" s="4"/>
    </row>
    <row r="5324" spans="2:2">
      <c r="B5324" s="4"/>
    </row>
    <row r="5325" spans="2:2">
      <c r="B5325" s="4"/>
    </row>
    <row r="5326" spans="2:2">
      <c r="B5326" s="4"/>
    </row>
    <row r="5327" spans="2:2">
      <c r="B5327" s="4"/>
    </row>
    <row r="5328" spans="2:2">
      <c r="B5328" s="4"/>
    </row>
    <row r="5329" spans="2:2">
      <c r="B5329" s="4"/>
    </row>
    <row r="5330" spans="2:2">
      <c r="B5330" s="4"/>
    </row>
    <row r="5331" spans="2:2">
      <c r="B5331" s="4"/>
    </row>
    <row r="5332" spans="2:2">
      <c r="B5332" s="4"/>
    </row>
    <row r="5333" spans="2:2">
      <c r="B5333" s="4"/>
    </row>
    <row r="5334" spans="2:2">
      <c r="B5334" s="4"/>
    </row>
    <row r="5335" spans="2:2">
      <c r="B5335" s="4"/>
    </row>
    <row r="5336" spans="2:2">
      <c r="B5336" s="4"/>
    </row>
    <row r="5337" spans="2:2">
      <c r="B5337" s="4"/>
    </row>
    <row r="5338" spans="2:2">
      <c r="B5338" s="4"/>
    </row>
    <row r="5339" spans="2:2">
      <c r="B5339" s="4"/>
    </row>
    <row r="5340" spans="2:2">
      <c r="B5340" s="4"/>
    </row>
    <row r="5341" spans="2:2">
      <c r="B5341" s="4"/>
    </row>
    <row r="5342" spans="2:2">
      <c r="B5342" s="4"/>
    </row>
    <row r="5343" spans="2:2">
      <c r="B5343" s="4"/>
    </row>
    <row r="5344" spans="2:2">
      <c r="B5344" s="4"/>
    </row>
    <row r="5345" spans="2:2">
      <c r="B5345" s="4"/>
    </row>
    <row r="5346" spans="2:2">
      <c r="B5346" s="4"/>
    </row>
    <row r="5347" spans="2:2">
      <c r="B5347" s="4"/>
    </row>
    <row r="5348" spans="2:2">
      <c r="B5348" s="4"/>
    </row>
    <row r="5349" spans="2:2">
      <c r="B5349" s="4"/>
    </row>
    <row r="5350" spans="2:2">
      <c r="B5350" s="4"/>
    </row>
    <row r="5351" spans="2:2">
      <c r="B5351" s="4"/>
    </row>
    <row r="5352" spans="2:2">
      <c r="B5352" s="4"/>
    </row>
    <row r="5353" spans="2:2">
      <c r="B5353" s="4"/>
    </row>
    <row r="5354" spans="2:2">
      <c r="B5354" s="4"/>
    </row>
    <row r="5355" spans="2:2">
      <c r="B5355" s="4"/>
    </row>
    <row r="5356" spans="2:2">
      <c r="B5356" s="4"/>
    </row>
    <row r="5357" spans="2:2">
      <c r="B5357" s="4"/>
    </row>
    <row r="5358" spans="2:2">
      <c r="B5358" s="4"/>
    </row>
    <row r="5359" spans="2:2">
      <c r="B5359" s="4"/>
    </row>
    <row r="5360" spans="2:2">
      <c r="B5360" s="4"/>
    </row>
    <row r="5361" spans="2:2">
      <c r="B5361" s="4"/>
    </row>
    <row r="5362" spans="2:2">
      <c r="B5362" s="4"/>
    </row>
    <row r="5363" spans="2:2">
      <c r="B5363" s="4"/>
    </row>
    <row r="5364" spans="2:2">
      <c r="B5364" s="4"/>
    </row>
    <row r="5365" spans="2:2">
      <c r="B5365" s="4"/>
    </row>
    <row r="5366" spans="2:2">
      <c r="B5366" s="4"/>
    </row>
    <row r="5367" spans="2:2">
      <c r="B5367" s="4"/>
    </row>
    <row r="5368" spans="2:2">
      <c r="B5368" s="4"/>
    </row>
    <row r="5369" spans="2:2">
      <c r="B5369" s="4"/>
    </row>
    <row r="5370" spans="2:2">
      <c r="B5370" s="4"/>
    </row>
    <row r="5371" spans="2:2">
      <c r="B5371" s="4"/>
    </row>
    <row r="5372" spans="2:2">
      <c r="B5372" s="4"/>
    </row>
    <row r="5373" spans="2:2">
      <c r="B5373" s="4"/>
    </row>
    <row r="5374" spans="2:2">
      <c r="B5374" s="4"/>
    </row>
    <row r="5375" spans="2:2">
      <c r="B5375" s="4"/>
    </row>
    <row r="5376" spans="2:2">
      <c r="B5376" s="4"/>
    </row>
    <row r="5377" spans="2:2">
      <c r="B5377" s="4"/>
    </row>
    <row r="5378" spans="2:2">
      <c r="B5378" s="4"/>
    </row>
    <row r="5379" spans="2:2">
      <c r="B5379" s="4"/>
    </row>
    <row r="5380" spans="2:2">
      <c r="B5380" s="4"/>
    </row>
    <row r="5381" spans="2:2">
      <c r="B5381" s="4"/>
    </row>
    <row r="5382" spans="2:2">
      <c r="B5382" s="4"/>
    </row>
    <row r="5383" spans="2:2">
      <c r="B5383" s="4"/>
    </row>
    <row r="5384" spans="2:2">
      <c r="B5384" s="4"/>
    </row>
    <row r="5385" spans="2:2">
      <c r="B5385" s="4"/>
    </row>
    <row r="5386" spans="2:2">
      <c r="B5386" s="4"/>
    </row>
    <row r="5387" spans="2:2">
      <c r="B5387" s="4"/>
    </row>
    <row r="5388" spans="2:2">
      <c r="B5388" s="4"/>
    </row>
    <row r="5389" spans="2:2">
      <c r="B5389" s="4"/>
    </row>
    <row r="5390" spans="2:2">
      <c r="B5390" s="4"/>
    </row>
    <row r="5391" spans="2:2">
      <c r="B5391" s="4"/>
    </row>
    <row r="5392" spans="2:2">
      <c r="B5392" s="4"/>
    </row>
    <row r="5393" spans="2:2">
      <c r="B5393" s="4"/>
    </row>
    <row r="5394" spans="2:2">
      <c r="B5394" s="4"/>
    </row>
    <row r="5395" spans="2:2">
      <c r="B5395" s="4"/>
    </row>
    <row r="5396" spans="2:2">
      <c r="B5396" s="4"/>
    </row>
    <row r="5397" spans="2:2">
      <c r="B5397" s="4"/>
    </row>
    <row r="5398" spans="2:2">
      <c r="B5398" s="4"/>
    </row>
    <row r="5399" spans="2:2">
      <c r="B5399" s="4"/>
    </row>
    <row r="5400" spans="2:2">
      <c r="B5400" s="4"/>
    </row>
    <row r="5401" spans="2:2">
      <c r="B5401" s="4"/>
    </row>
    <row r="5402" spans="2:2">
      <c r="B5402" s="4"/>
    </row>
    <row r="5403" spans="2:2">
      <c r="B5403" s="4"/>
    </row>
    <row r="5404" spans="2:2">
      <c r="B5404" s="4"/>
    </row>
    <row r="5405" spans="2:2">
      <c r="B5405" s="4"/>
    </row>
    <row r="5406" spans="2:2">
      <c r="B5406" s="4"/>
    </row>
    <row r="5407" spans="2:2">
      <c r="B5407" s="4"/>
    </row>
    <row r="5408" spans="2:2">
      <c r="B5408" s="4"/>
    </row>
    <row r="5409" spans="2:2">
      <c r="B5409" s="4"/>
    </row>
    <row r="5410" spans="2:2">
      <c r="B5410" s="4"/>
    </row>
    <row r="5411" spans="2:2">
      <c r="B5411" s="4"/>
    </row>
    <row r="5412" spans="2:2">
      <c r="B5412" s="4"/>
    </row>
    <row r="5413" spans="2:2">
      <c r="B5413" s="4"/>
    </row>
    <row r="5414" spans="2:2">
      <c r="B5414" s="4"/>
    </row>
    <row r="5415" spans="2:2">
      <c r="B5415" s="4"/>
    </row>
    <row r="5416" spans="2:2">
      <c r="B5416" s="4"/>
    </row>
    <row r="5417" spans="2:2">
      <c r="B5417" s="4"/>
    </row>
    <row r="5418" spans="2:2">
      <c r="B5418" s="4"/>
    </row>
    <row r="5419" spans="2:2">
      <c r="B5419" s="4"/>
    </row>
    <row r="5420" spans="2:2">
      <c r="B5420" s="4"/>
    </row>
    <row r="5421" spans="2:2">
      <c r="B5421" s="4"/>
    </row>
    <row r="5422" spans="2:2">
      <c r="B5422" s="4"/>
    </row>
    <row r="5423" spans="2:2">
      <c r="B5423" s="4"/>
    </row>
    <row r="5424" spans="2:2">
      <c r="B5424" s="4"/>
    </row>
    <row r="5425" spans="2:2">
      <c r="B5425" s="4"/>
    </row>
    <row r="5426" spans="2:2">
      <c r="B5426" s="4"/>
    </row>
    <row r="5427" spans="2:2">
      <c r="B5427" s="4"/>
    </row>
    <row r="5428" spans="2:2">
      <c r="B5428" s="4"/>
    </row>
    <row r="5429" spans="2:2">
      <c r="B5429" s="4"/>
    </row>
    <row r="5430" spans="2:2">
      <c r="B5430" s="4"/>
    </row>
    <row r="5431" spans="2:2">
      <c r="B5431" s="4"/>
    </row>
    <row r="5432" spans="2:2">
      <c r="B5432" s="4"/>
    </row>
    <row r="5433" spans="2:2">
      <c r="B5433" s="4"/>
    </row>
    <row r="5434" spans="2:2">
      <c r="B5434" s="4"/>
    </row>
    <row r="5435" spans="2:2">
      <c r="B5435" s="4"/>
    </row>
    <row r="5436" spans="2:2">
      <c r="B5436" s="4"/>
    </row>
    <row r="5437" spans="2:2">
      <c r="B5437" s="4"/>
    </row>
    <row r="5438" spans="2:2">
      <c r="B5438" s="4"/>
    </row>
    <row r="5439" spans="2:2">
      <c r="B5439" s="4"/>
    </row>
    <row r="5440" spans="2:2">
      <c r="B5440" s="4"/>
    </row>
    <row r="5441" spans="2:2">
      <c r="B5441" s="4"/>
    </row>
    <row r="5442" spans="2:2">
      <c r="B5442" s="4"/>
    </row>
    <row r="5443" spans="2:2">
      <c r="B5443" s="4"/>
    </row>
    <row r="5444" spans="2:2">
      <c r="B5444" s="4"/>
    </row>
    <row r="5445" spans="2:2">
      <c r="B5445" s="4"/>
    </row>
    <row r="5446" spans="2:2">
      <c r="B5446" s="4"/>
    </row>
    <row r="5447" spans="2:2">
      <c r="B5447" s="4"/>
    </row>
    <row r="5448" spans="2:2">
      <c r="B5448" s="4"/>
    </row>
    <row r="5449" spans="2:2">
      <c r="B5449" s="4"/>
    </row>
    <row r="5450" spans="2:2">
      <c r="B5450" s="4"/>
    </row>
    <row r="5451" spans="2:2">
      <c r="B5451" s="4"/>
    </row>
    <row r="5452" spans="2:2">
      <c r="B5452" s="4"/>
    </row>
    <row r="5453" spans="2:2">
      <c r="B5453" s="4"/>
    </row>
    <row r="5454" spans="2:2">
      <c r="B5454" s="4"/>
    </row>
    <row r="5455" spans="2:2">
      <c r="B5455" s="4"/>
    </row>
    <row r="5456" spans="2:2">
      <c r="B5456" s="4"/>
    </row>
    <row r="5457" spans="2:2">
      <c r="B5457" s="4"/>
    </row>
    <row r="5458" spans="2:2">
      <c r="B5458" s="4"/>
    </row>
    <row r="5459" spans="2:2">
      <c r="B5459" s="4"/>
    </row>
    <row r="5460" spans="2:2">
      <c r="B5460" s="4"/>
    </row>
    <row r="5461" spans="2:2">
      <c r="B5461" s="4"/>
    </row>
    <row r="5462" spans="2:2">
      <c r="B5462" s="4"/>
    </row>
    <row r="5463" spans="2:2">
      <c r="B5463" s="4"/>
    </row>
    <row r="5464" spans="2:2">
      <c r="B5464" s="4"/>
    </row>
    <row r="5465" spans="2:2">
      <c r="B5465" s="4"/>
    </row>
    <row r="5466" spans="2:2">
      <c r="B5466" s="4"/>
    </row>
    <row r="5467" spans="2:2">
      <c r="B5467" s="4"/>
    </row>
    <row r="5468" spans="2:2">
      <c r="B5468" s="4"/>
    </row>
    <row r="5469" spans="2:2">
      <c r="B5469" s="4"/>
    </row>
    <row r="5470" spans="2:2">
      <c r="B5470" s="4"/>
    </row>
    <row r="5471" spans="2:2">
      <c r="B5471" s="4"/>
    </row>
    <row r="5472" spans="2:2">
      <c r="B5472" s="4"/>
    </row>
    <row r="5473" spans="2:2">
      <c r="B5473" s="4"/>
    </row>
    <row r="5474" spans="2:2">
      <c r="B5474" s="4"/>
    </row>
    <row r="5475" spans="2:2">
      <c r="B5475" s="4"/>
    </row>
    <row r="5476" spans="2:2">
      <c r="B5476" s="4"/>
    </row>
    <row r="5477" spans="2:2">
      <c r="B5477" s="4"/>
    </row>
    <row r="5478" spans="2:2">
      <c r="B5478" s="4"/>
    </row>
    <row r="5479" spans="2:2">
      <c r="B5479" s="4"/>
    </row>
    <row r="5480" spans="2:2">
      <c r="B5480" s="4"/>
    </row>
    <row r="5481" spans="2:2">
      <c r="B5481" s="4"/>
    </row>
    <row r="5482" spans="2:2">
      <c r="B5482" s="4"/>
    </row>
    <row r="5483" spans="2:2">
      <c r="B5483" s="4"/>
    </row>
    <row r="5484" spans="2:2">
      <c r="B5484" s="4"/>
    </row>
    <row r="5485" spans="2:2">
      <c r="B5485" s="4"/>
    </row>
    <row r="5486" spans="2:2">
      <c r="B5486" s="4"/>
    </row>
    <row r="5487" spans="2:2">
      <c r="B5487" s="4"/>
    </row>
    <row r="5488" spans="2:2">
      <c r="B5488" s="4"/>
    </row>
    <row r="5489" spans="2:2">
      <c r="B5489" s="4"/>
    </row>
    <row r="5490" spans="2:2">
      <c r="B5490" s="4"/>
    </row>
    <row r="5491" spans="2:2">
      <c r="B5491" s="4"/>
    </row>
    <row r="5492" spans="2:2">
      <c r="B5492" s="4"/>
    </row>
    <row r="5493" spans="2:2">
      <c r="B5493" s="4"/>
    </row>
    <row r="5494" spans="2:2">
      <c r="B5494" s="4"/>
    </row>
    <row r="5495" spans="2:2">
      <c r="B5495" s="4"/>
    </row>
    <row r="5496" spans="2:2">
      <c r="B5496" s="4"/>
    </row>
    <row r="5497" spans="2:2">
      <c r="B5497" s="4"/>
    </row>
    <row r="5498" spans="2:2">
      <c r="B5498" s="4"/>
    </row>
    <row r="5499" spans="2:2">
      <c r="B5499" s="4"/>
    </row>
    <row r="5500" spans="2:2">
      <c r="B5500" s="4"/>
    </row>
    <row r="5501" spans="2:2">
      <c r="B5501" s="4"/>
    </row>
    <row r="5502" spans="2:2">
      <c r="B5502" s="4"/>
    </row>
    <row r="5503" spans="2:2">
      <c r="B5503" s="4"/>
    </row>
    <row r="5504" spans="2:2">
      <c r="B5504" s="4"/>
    </row>
    <row r="5505" spans="2:2">
      <c r="B5505" s="4"/>
    </row>
    <row r="5506" spans="2:2">
      <c r="B5506" s="4"/>
    </row>
    <row r="5507" spans="2:2">
      <c r="B5507" s="4"/>
    </row>
    <row r="5508" spans="2:2">
      <c r="B5508" s="4"/>
    </row>
    <row r="5509" spans="2:2">
      <c r="B5509" s="4"/>
    </row>
    <row r="5510" spans="2:2">
      <c r="B5510" s="4"/>
    </row>
    <row r="5511" spans="2:2">
      <c r="B5511" s="4"/>
    </row>
    <row r="5512" spans="2:2">
      <c r="B5512" s="4"/>
    </row>
    <row r="5513" spans="2:2">
      <c r="B5513" s="4"/>
    </row>
    <row r="5514" spans="2:2">
      <c r="B5514" s="4"/>
    </row>
    <row r="5515" spans="2:2">
      <c r="B5515" s="4"/>
    </row>
    <row r="5516" spans="2:2">
      <c r="B5516" s="4"/>
    </row>
    <row r="5517" spans="2:2">
      <c r="B5517" s="4"/>
    </row>
    <row r="5518" spans="2:2">
      <c r="B5518" s="4"/>
    </row>
    <row r="5519" spans="2:2">
      <c r="B5519" s="4"/>
    </row>
    <row r="5520" spans="2:2">
      <c r="B5520" s="4"/>
    </row>
    <row r="5521" spans="2:2">
      <c r="B5521" s="4"/>
    </row>
    <row r="5522" spans="2:2">
      <c r="B5522" s="4"/>
    </row>
    <row r="5523" spans="2:2">
      <c r="B5523" s="4"/>
    </row>
    <row r="5524" spans="2:2">
      <c r="B5524" s="4"/>
    </row>
    <row r="5525" spans="2:2">
      <c r="B5525" s="4"/>
    </row>
    <row r="5526" spans="2:2">
      <c r="B5526" s="4"/>
    </row>
    <row r="5527" spans="2:2">
      <c r="B5527" s="4"/>
    </row>
    <row r="5528" spans="2:2">
      <c r="B5528" s="4"/>
    </row>
    <row r="5529" spans="2:2">
      <c r="B5529" s="4"/>
    </row>
    <row r="5530" spans="2:2">
      <c r="B5530" s="4"/>
    </row>
    <row r="5531" spans="2:2">
      <c r="B5531" s="4"/>
    </row>
    <row r="5532" spans="2:2">
      <c r="B5532" s="4"/>
    </row>
    <row r="5533" spans="2:2">
      <c r="B5533" s="4"/>
    </row>
    <row r="5534" spans="2:2">
      <c r="B5534" s="4"/>
    </row>
    <row r="5535" spans="2:2">
      <c r="B5535" s="4"/>
    </row>
    <row r="5536" spans="2:2">
      <c r="B5536" s="4"/>
    </row>
    <row r="5537" spans="2:2">
      <c r="B5537" s="4"/>
    </row>
    <row r="5538" spans="2:2">
      <c r="B5538" s="4"/>
    </row>
    <row r="5539" spans="2:2">
      <c r="B5539" s="4"/>
    </row>
    <row r="5540" spans="2:2">
      <c r="B5540" s="4"/>
    </row>
    <row r="5541" spans="2:2">
      <c r="B5541" s="4"/>
    </row>
    <row r="5542" spans="2:2">
      <c r="B5542" s="4"/>
    </row>
    <row r="5543" spans="2:2">
      <c r="B5543" s="4"/>
    </row>
    <row r="5544" spans="2:2">
      <c r="B5544" s="4"/>
    </row>
    <row r="5545" spans="2:2">
      <c r="B5545" s="4"/>
    </row>
    <row r="5546" spans="2:2">
      <c r="B5546" s="4"/>
    </row>
    <row r="5547" spans="2:2">
      <c r="B5547" s="4"/>
    </row>
    <row r="5548" spans="2:2">
      <c r="B5548" s="4"/>
    </row>
    <row r="5549" spans="2:2">
      <c r="B5549" s="4"/>
    </row>
    <row r="5550" spans="2:2">
      <c r="B5550" s="4"/>
    </row>
    <row r="5551" spans="2:2">
      <c r="B5551" s="4"/>
    </row>
    <row r="5552" spans="2:2">
      <c r="B5552" s="4"/>
    </row>
    <row r="5553" spans="2:2">
      <c r="B5553" s="4"/>
    </row>
    <row r="5554" spans="2:2">
      <c r="B5554" s="4"/>
    </row>
    <row r="5555" spans="2:2">
      <c r="B5555" s="4"/>
    </row>
    <row r="5556" spans="2:2">
      <c r="B5556" s="4"/>
    </row>
    <row r="5557" spans="2:2">
      <c r="B5557" s="4"/>
    </row>
    <row r="5558" spans="2:2">
      <c r="B5558" s="4"/>
    </row>
    <row r="5559" spans="2:2">
      <c r="B5559" s="4"/>
    </row>
    <row r="5560" spans="2:2">
      <c r="B5560" s="4"/>
    </row>
    <row r="5561" spans="2:2">
      <c r="B5561" s="4"/>
    </row>
    <row r="5562" spans="2:2">
      <c r="B5562" s="4"/>
    </row>
    <row r="5563" spans="2:2">
      <c r="B5563" s="4"/>
    </row>
    <row r="5564" spans="2:2">
      <c r="B5564" s="4"/>
    </row>
    <row r="5565" spans="2:2">
      <c r="B5565" s="4"/>
    </row>
    <row r="5566" spans="2:2">
      <c r="B5566" s="4"/>
    </row>
    <row r="5567" spans="2:2">
      <c r="B5567" s="4"/>
    </row>
    <row r="5568" spans="2:2">
      <c r="B5568" s="4"/>
    </row>
    <row r="5569" spans="2:2">
      <c r="B5569" s="4"/>
    </row>
    <row r="5570" spans="2:2">
      <c r="B5570" s="4"/>
    </row>
    <row r="5571" spans="2:2">
      <c r="B5571" s="4"/>
    </row>
    <row r="5572" spans="2:2">
      <c r="B5572" s="4"/>
    </row>
    <row r="5573" spans="2:2">
      <c r="B5573" s="4"/>
    </row>
    <row r="5574" spans="2:2">
      <c r="B5574" s="4"/>
    </row>
    <row r="5575" spans="2:2">
      <c r="B5575" s="4"/>
    </row>
    <row r="5576" spans="2:2">
      <c r="B5576" s="4"/>
    </row>
    <row r="5577" spans="2:2">
      <c r="B5577" s="4"/>
    </row>
    <row r="5578" spans="2:2">
      <c r="B5578" s="4"/>
    </row>
    <row r="5579" spans="2:2">
      <c r="B5579" s="4"/>
    </row>
    <row r="5580" spans="2:2">
      <c r="B5580" s="4"/>
    </row>
    <row r="5581" spans="2:2">
      <c r="B5581" s="4"/>
    </row>
    <row r="5582" spans="2:2">
      <c r="B5582" s="4"/>
    </row>
    <row r="5583" spans="2:2">
      <c r="B5583" s="4"/>
    </row>
    <row r="5584" spans="2:2">
      <c r="B5584" s="4"/>
    </row>
    <row r="5585" spans="2:2">
      <c r="B5585" s="4"/>
    </row>
    <row r="5586" spans="2:2">
      <c r="B5586" s="4"/>
    </row>
    <row r="5587" spans="2:2">
      <c r="B5587" s="4"/>
    </row>
    <row r="5588" spans="2:2">
      <c r="B5588" s="4"/>
    </row>
    <row r="5589" spans="2:2">
      <c r="B5589" s="4"/>
    </row>
    <row r="5590" spans="2:2">
      <c r="B5590" s="4"/>
    </row>
    <row r="5591" spans="2:2">
      <c r="B5591" s="4"/>
    </row>
    <row r="5592" spans="2:2">
      <c r="B5592" s="4"/>
    </row>
    <row r="5593" spans="2:2">
      <c r="B5593" s="4"/>
    </row>
    <row r="5594" spans="2:2">
      <c r="B5594" s="4"/>
    </row>
    <row r="5595" spans="2:2">
      <c r="B5595" s="4"/>
    </row>
    <row r="5596" spans="2:2">
      <c r="B5596" s="4"/>
    </row>
    <row r="5597" spans="2:2">
      <c r="B5597" s="4"/>
    </row>
    <row r="5598" spans="2:2">
      <c r="B5598" s="4"/>
    </row>
    <row r="5599" spans="2:2">
      <c r="B5599" s="4"/>
    </row>
    <row r="5600" spans="2:2">
      <c r="B5600" s="4"/>
    </row>
    <row r="5601" spans="2:2">
      <c r="B5601" s="4"/>
    </row>
    <row r="5602" spans="2:2">
      <c r="B5602" s="4"/>
    </row>
    <row r="5603" spans="2:2">
      <c r="B5603" s="4"/>
    </row>
    <row r="5604" spans="2:2">
      <c r="B5604" s="4"/>
    </row>
    <row r="5605" spans="2:2">
      <c r="B5605" s="4"/>
    </row>
    <row r="5606" spans="2:2">
      <c r="B5606" s="4"/>
    </row>
    <row r="5607" spans="2:2">
      <c r="B5607" s="4"/>
    </row>
    <row r="5608" spans="2:2">
      <c r="B5608" s="4"/>
    </row>
    <row r="5609" spans="2:2">
      <c r="B5609" s="4"/>
    </row>
    <row r="5610" spans="2:2">
      <c r="B5610" s="4"/>
    </row>
    <row r="5611" spans="2:2">
      <c r="B5611" s="4"/>
    </row>
    <row r="5612" spans="2:2">
      <c r="B5612" s="4"/>
    </row>
    <row r="5613" spans="2:2">
      <c r="B5613" s="4"/>
    </row>
    <row r="5614" spans="2:2">
      <c r="B5614" s="4"/>
    </row>
    <row r="5615" spans="2:2">
      <c r="B5615" s="4"/>
    </row>
    <row r="5616" spans="2:2">
      <c r="B5616" s="4"/>
    </row>
    <row r="5617" spans="2:2">
      <c r="B5617" s="4"/>
    </row>
    <row r="5618" spans="2:2">
      <c r="B5618" s="4"/>
    </row>
    <row r="5619" spans="2:2">
      <c r="B5619" s="4"/>
    </row>
    <row r="5620" spans="2:2">
      <c r="B5620" s="4"/>
    </row>
    <row r="5621" spans="2:2">
      <c r="B5621" s="4"/>
    </row>
    <row r="5622" spans="2:2">
      <c r="B5622" s="4"/>
    </row>
    <row r="5623" spans="2:2">
      <c r="B5623" s="4"/>
    </row>
    <row r="5624" spans="2:2">
      <c r="B5624" s="4"/>
    </row>
    <row r="5625" spans="2:2">
      <c r="B5625" s="4"/>
    </row>
    <row r="5626" spans="2:2">
      <c r="B5626" s="4"/>
    </row>
    <row r="5627" spans="2:2">
      <c r="B5627" s="4"/>
    </row>
    <row r="5628" spans="2:2">
      <c r="B5628" s="4"/>
    </row>
    <row r="5629" spans="2:2">
      <c r="B5629" s="4"/>
    </row>
    <row r="5630" spans="2:2">
      <c r="B5630" s="4"/>
    </row>
    <row r="5631" spans="2:2">
      <c r="B5631" s="4"/>
    </row>
    <row r="5632" spans="2:2">
      <c r="B5632" s="4"/>
    </row>
    <row r="5633" spans="2:2">
      <c r="B5633" s="4"/>
    </row>
    <row r="5634" spans="2:2">
      <c r="B5634" s="4"/>
    </row>
    <row r="5635" spans="2:2">
      <c r="B5635" s="4"/>
    </row>
    <row r="5636" spans="2:2">
      <c r="B5636" s="4"/>
    </row>
    <row r="5637" spans="2:2">
      <c r="B5637" s="4"/>
    </row>
    <row r="5638" spans="2:2">
      <c r="B5638" s="4"/>
    </row>
    <row r="5639" spans="2:2">
      <c r="B5639" s="4"/>
    </row>
    <row r="5640" spans="2:2">
      <c r="B5640" s="4"/>
    </row>
    <row r="5641" spans="2:2">
      <c r="B5641" s="4"/>
    </row>
    <row r="5642" spans="2:2">
      <c r="B5642" s="4"/>
    </row>
    <row r="5643" spans="2:2">
      <c r="B5643" s="4"/>
    </row>
    <row r="5644" spans="2:2">
      <c r="B5644" s="4"/>
    </row>
    <row r="5645" spans="2:2">
      <c r="B5645" s="4"/>
    </row>
    <row r="5646" spans="2:2">
      <c r="B5646" s="4"/>
    </row>
    <row r="5647" spans="2:2">
      <c r="B5647" s="4"/>
    </row>
    <row r="5648" spans="2:2">
      <c r="B5648" s="4"/>
    </row>
    <row r="5649" spans="2:2">
      <c r="B5649" s="4"/>
    </row>
    <row r="5650" spans="2:2">
      <c r="B5650" s="4"/>
    </row>
    <row r="5651" spans="2:2">
      <c r="B5651" s="4"/>
    </row>
    <row r="5652" spans="2:2">
      <c r="B5652" s="4"/>
    </row>
    <row r="5653" spans="2:2">
      <c r="B5653" s="4"/>
    </row>
    <row r="5654" spans="2:2">
      <c r="B5654" s="4"/>
    </row>
    <row r="5655" spans="2:2">
      <c r="B5655" s="4"/>
    </row>
    <row r="5656" spans="2:2">
      <c r="B5656" s="4"/>
    </row>
    <row r="5657" spans="2:2">
      <c r="B5657" s="4"/>
    </row>
    <row r="5658" spans="2:2">
      <c r="B5658" s="4"/>
    </row>
    <row r="5659" spans="2:2">
      <c r="B5659" s="4"/>
    </row>
    <row r="5660" spans="2:2">
      <c r="B5660" s="4"/>
    </row>
    <row r="5661" spans="2:2">
      <c r="B5661" s="4"/>
    </row>
    <row r="5662" spans="2:2">
      <c r="B5662" s="4"/>
    </row>
    <row r="5663" spans="2:2">
      <c r="B5663" s="4"/>
    </row>
    <row r="5664" spans="2:2">
      <c r="B5664" s="4"/>
    </row>
    <row r="5665" spans="2:2">
      <c r="B5665" s="4"/>
    </row>
    <row r="5666" spans="2:2">
      <c r="B5666" s="4"/>
    </row>
    <row r="5667" spans="2:2">
      <c r="B5667" s="4"/>
    </row>
    <row r="5668" spans="2:2">
      <c r="B5668" s="4"/>
    </row>
    <row r="5669" spans="2:2">
      <c r="B5669" s="4"/>
    </row>
    <row r="5670" spans="2:2">
      <c r="B5670" s="4"/>
    </row>
    <row r="5671" spans="2:2">
      <c r="B5671" s="4"/>
    </row>
    <row r="5672" spans="2:2">
      <c r="B5672" s="4"/>
    </row>
    <row r="5673" spans="2:2">
      <c r="B5673" s="4"/>
    </row>
    <row r="5674" spans="2:2">
      <c r="B5674" s="4"/>
    </row>
    <row r="5675" spans="2:2">
      <c r="B5675" s="4"/>
    </row>
    <row r="5676" spans="2:2">
      <c r="B5676" s="4"/>
    </row>
    <row r="5677" spans="2:2">
      <c r="B5677" s="4"/>
    </row>
    <row r="5678" spans="2:2">
      <c r="B5678" s="4"/>
    </row>
    <row r="5679" spans="2:2">
      <c r="B5679" s="4"/>
    </row>
    <row r="5680" spans="2:2">
      <c r="B5680" s="4"/>
    </row>
    <row r="5681" spans="2:2">
      <c r="B5681" s="4"/>
    </row>
    <row r="5682" spans="2:2">
      <c r="B5682" s="4"/>
    </row>
    <row r="5683" spans="2:2">
      <c r="B5683" s="4"/>
    </row>
    <row r="5684" spans="2:2">
      <c r="B5684" s="4"/>
    </row>
    <row r="5685" spans="2:2">
      <c r="B5685" s="4"/>
    </row>
    <row r="5686" spans="2:2">
      <c r="B5686" s="4"/>
    </row>
    <row r="5687" spans="2:2">
      <c r="B5687" s="4"/>
    </row>
    <row r="5688" spans="2:2">
      <c r="B5688" s="4"/>
    </row>
    <row r="5689" spans="2:2">
      <c r="B5689" s="4"/>
    </row>
    <row r="5690" spans="2:2">
      <c r="B5690" s="4"/>
    </row>
    <row r="5691" spans="2:2">
      <c r="B5691" s="4"/>
    </row>
    <row r="5692" spans="2:2">
      <c r="B5692" s="4"/>
    </row>
    <row r="5693" spans="2:2">
      <c r="B5693" s="4"/>
    </row>
    <row r="5694" spans="2:2">
      <c r="B5694" s="4"/>
    </row>
    <row r="5695" spans="2:2">
      <c r="B5695" s="4"/>
    </row>
    <row r="5696" spans="2:2">
      <c r="B5696" s="4"/>
    </row>
    <row r="5697" spans="2:2">
      <c r="B5697" s="4"/>
    </row>
    <row r="5698" spans="2:2">
      <c r="B5698" s="4"/>
    </row>
    <row r="5699" spans="2:2">
      <c r="B5699" s="4"/>
    </row>
    <row r="5700" spans="2:2">
      <c r="B5700" s="4"/>
    </row>
    <row r="5701" spans="2:2">
      <c r="B5701" s="4"/>
    </row>
    <row r="5702" spans="2:2">
      <c r="B5702" s="4"/>
    </row>
    <row r="5703" spans="2:2">
      <c r="B5703" s="4"/>
    </row>
    <row r="5704" spans="2:2">
      <c r="B5704" s="4"/>
    </row>
    <row r="5705" spans="2:2">
      <c r="B5705" s="4"/>
    </row>
    <row r="5706" spans="2:2">
      <c r="B5706" s="4"/>
    </row>
    <row r="5707" spans="2:2">
      <c r="B5707" s="4"/>
    </row>
    <row r="5708" spans="2:2">
      <c r="B5708" s="4"/>
    </row>
    <row r="5709" spans="2:2">
      <c r="B5709" s="4"/>
    </row>
    <row r="5710" spans="2:2">
      <c r="B5710" s="4"/>
    </row>
    <row r="5711" spans="2:2">
      <c r="B5711" s="4"/>
    </row>
    <row r="5712" spans="2:2">
      <c r="B5712" s="4"/>
    </row>
    <row r="5713" spans="2:2">
      <c r="B5713" s="4"/>
    </row>
    <row r="5714" spans="2:2">
      <c r="B5714" s="4"/>
    </row>
    <row r="5715" spans="2:2">
      <c r="B5715" s="4"/>
    </row>
    <row r="5716" spans="2:2">
      <c r="B5716" s="4"/>
    </row>
    <row r="5717" spans="2:2">
      <c r="B5717" s="4"/>
    </row>
    <row r="5718" spans="2:2">
      <c r="B5718" s="4"/>
    </row>
    <row r="5719" spans="2:2">
      <c r="B5719" s="4"/>
    </row>
    <row r="5720" spans="2:2">
      <c r="B5720" s="4"/>
    </row>
    <row r="5721" spans="2:2">
      <c r="B5721" s="4"/>
    </row>
    <row r="5722" spans="2:2">
      <c r="B5722" s="4"/>
    </row>
    <row r="5723" spans="2:2">
      <c r="B5723" s="4"/>
    </row>
    <row r="5724" spans="2:2">
      <c r="B5724" s="4"/>
    </row>
    <row r="5725" spans="2:2">
      <c r="B5725" s="4"/>
    </row>
    <row r="5726" spans="2:2">
      <c r="B5726" s="4"/>
    </row>
    <row r="5727" spans="2:2">
      <c r="B5727" s="4"/>
    </row>
    <row r="5728" spans="2:2">
      <c r="B5728" s="4"/>
    </row>
    <row r="5729" spans="2:2">
      <c r="B5729" s="4"/>
    </row>
    <row r="5730" spans="2:2">
      <c r="B5730" s="4"/>
    </row>
    <row r="5731" spans="2:2">
      <c r="B5731" s="4"/>
    </row>
    <row r="5732" spans="2:2">
      <c r="B5732" s="4"/>
    </row>
    <row r="5733" spans="2:2">
      <c r="B5733" s="4"/>
    </row>
    <row r="5734" spans="2:2">
      <c r="B5734" s="4"/>
    </row>
    <row r="5735" spans="2:2">
      <c r="B5735" s="4"/>
    </row>
    <row r="5736" spans="2:2">
      <c r="B5736" s="4"/>
    </row>
    <row r="5737" spans="2:2">
      <c r="B5737" s="4"/>
    </row>
    <row r="5738" spans="2:2">
      <c r="B5738" s="4"/>
    </row>
    <row r="5739" spans="2:2">
      <c r="B5739" s="4"/>
    </row>
    <row r="5740" spans="2:2">
      <c r="B5740" s="4"/>
    </row>
    <row r="5741" spans="2:2">
      <c r="B5741" s="4"/>
    </row>
    <row r="5742" spans="2:2">
      <c r="B5742" s="4"/>
    </row>
    <row r="5743" spans="2:2">
      <c r="B5743" s="4"/>
    </row>
    <row r="5744" spans="2:2">
      <c r="B5744" s="4"/>
    </row>
    <row r="5745" spans="2:2">
      <c r="B5745" s="4"/>
    </row>
    <row r="5746" spans="2:2">
      <c r="B5746" s="4"/>
    </row>
    <row r="5747" spans="2:2">
      <c r="B5747" s="4"/>
    </row>
    <row r="5748" spans="2:2">
      <c r="B5748" s="4"/>
    </row>
    <row r="5749" spans="2:2">
      <c r="B5749" s="4"/>
    </row>
    <row r="5750" spans="2:2">
      <c r="B5750" s="4"/>
    </row>
    <row r="5751" spans="2:2">
      <c r="B5751" s="4"/>
    </row>
    <row r="5752" spans="2:2">
      <c r="B5752" s="4"/>
    </row>
    <row r="5753" spans="2:2">
      <c r="B5753" s="4"/>
    </row>
    <row r="5754" spans="2:2">
      <c r="B5754" s="4"/>
    </row>
    <row r="5755" spans="2:2">
      <c r="B5755" s="4"/>
    </row>
    <row r="5756" spans="2:2">
      <c r="B5756" s="4"/>
    </row>
    <row r="5757" spans="2:2">
      <c r="B5757" s="4"/>
    </row>
    <row r="5758" spans="2:2">
      <c r="B5758" s="4"/>
    </row>
    <row r="5759" spans="2:2">
      <c r="B5759" s="4"/>
    </row>
    <row r="5760" spans="2:2">
      <c r="B5760" s="4"/>
    </row>
    <row r="5761" spans="2:2">
      <c r="B5761" s="4"/>
    </row>
    <row r="5762" spans="2:2">
      <c r="B5762" s="4"/>
    </row>
    <row r="5763" spans="2:2">
      <c r="B5763" s="4"/>
    </row>
    <row r="5764" spans="2:2">
      <c r="B5764" s="4"/>
    </row>
    <row r="5765" spans="2:2">
      <c r="B5765" s="4"/>
    </row>
    <row r="5766" spans="2:2">
      <c r="B5766" s="4"/>
    </row>
    <row r="5767" spans="2:2">
      <c r="B5767" s="4"/>
    </row>
    <row r="5768" spans="2:2">
      <c r="B5768" s="4"/>
    </row>
    <row r="5769" spans="2:2">
      <c r="B5769" s="4"/>
    </row>
    <row r="5770" spans="2:2">
      <c r="B5770" s="4"/>
    </row>
    <row r="5771" spans="2:2">
      <c r="B5771" s="4"/>
    </row>
    <row r="5772" spans="2:2">
      <c r="B5772" s="4"/>
    </row>
    <row r="5773" spans="2:2">
      <c r="B5773" s="4"/>
    </row>
    <row r="5774" spans="2:2">
      <c r="B5774" s="4"/>
    </row>
    <row r="5775" spans="2:2">
      <c r="B5775" s="4"/>
    </row>
    <row r="5776" spans="2:2">
      <c r="B5776" s="4"/>
    </row>
    <row r="5777" spans="2:2">
      <c r="B5777" s="4"/>
    </row>
    <row r="5778" spans="2:2">
      <c r="B5778" s="4"/>
    </row>
    <row r="5779" spans="2:2">
      <c r="B5779" s="4"/>
    </row>
    <row r="5780" spans="2:2">
      <c r="B5780" s="4"/>
    </row>
    <row r="5781" spans="2:2">
      <c r="B5781" s="4"/>
    </row>
    <row r="5782" spans="2:2">
      <c r="B5782" s="4"/>
    </row>
    <row r="5783" spans="2:2">
      <c r="B5783" s="4"/>
    </row>
    <row r="5784" spans="2:2">
      <c r="B5784" s="4"/>
    </row>
    <row r="5785" spans="2:2">
      <c r="B5785" s="4"/>
    </row>
    <row r="5786" spans="2:2">
      <c r="B5786" s="4"/>
    </row>
    <row r="5787" spans="2:2">
      <c r="B5787" s="4"/>
    </row>
    <row r="5788" spans="2:2">
      <c r="B5788" s="4"/>
    </row>
    <row r="5789" spans="2:2">
      <c r="B5789" s="4"/>
    </row>
    <row r="5790" spans="2:2">
      <c r="B5790" s="4"/>
    </row>
    <row r="5791" spans="2:2">
      <c r="B5791" s="4"/>
    </row>
    <row r="5792" spans="2:2">
      <c r="B5792" s="4"/>
    </row>
    <row r="5793" spans="2:2">
      <c r="B5793" s="4"/>
    </row>
    <row r="5794" spans="2:2">
      <c r="B5794" s="4"/>
    </row>
    <row r="5795" spans="2:2">
      <c r="B5795" s="4"/>
    </row>
    <row r="5796" spans="2:2">
      <c r="B5796" s="4"/>
    </row>
    <row r="5797" spans="2:2">
      <c r="B5797" s="4"/>
    </row>
    <row r="5798" spans="2:2">
      <c r="B5798" s="4"/>
    </row>
    <row r="5799" spans="2:2">
      <c r="B5799" s="4"/>
    </row>
    <row r="5800" spans="2:2">
      <c r="B5800" s="4"/>
    </row>
    <row r="5801" spans="2:2">
      <c r="B5801" s="4"/>
    </row>
    <row r="5802" spans="2:2">
      <c r="B5802" s="4"/>
    </row>
    <row r="5803" spans="2:2">
      <c r="B5803" s="4"/>
    </row>
    <row r="5804" spans="2:2">
      <c r="B5804" s="4"/>
    </row>
    <row r="5805" spans="2:2">
      <c r="B5805" s="4"/>
    </row>
    <row r="5806" spans="2:2">
      <c r="B5806" s="4"/>
    </row>
    <row r="5807" spans="2:2">
      <c r="B5807" s="4"/>
    </row>
    <row r="5808" spans="2:2">
      <c r="B5808" s="4"/>
    </row>
    <row r="5809" spans="2:2">
      <c r="B5809" s="4"/>
    </row>
    <row r="5810" spans="2:2">
      <c r="B5810" s="4"/>
    </row>
    <row r="5811" spans="2:2">
      <c r="B5811" s="4"/>
    </row>
    <row r="5812" spans="2:2">
      <c r="B5812" s="4"/>
    </row>
    <row r="5813" spans="2:2">
      <c r="B5813" s="4"/>
    </row>
    <row r="5814" spans="2:2">
      <c r="B5814" s="4"/>
    </row>
    <row r="5815" spans="2:2">
      <c r="B5815" s="4"/>
    </row>
    <row r="5816" spans="2:2">
      <c r="B5816" s="4"/>
    </row>
    <row r="5817" spans="2:2">
      <c r="B5817" s="4"/>
    </row>
    <row r="5818" spans="2:2">
      <c r="B5818" s="4"/>
    </row>
    <row r="5819" spans="2:2">
      <c r="B5819" s="4"/>
    </row>
    <row r="5820" spans="2:2">
      <c r="B5820" s="4"/>
    </row>
    <row r="5821" spans="2:2">
      <c r="B5821" s="4"/>
    </row>
    <row r="5822" spans="2:2">
      <c r="B5822" s="4"/>
    </row>
    <row r="5823" spans="2:2">
      <c r="B5823" s="4"/>
    </row>
    <row r="5824" spans="2:2">
      <c r="B5824" s="4"/>
    </row>
    <row r="5825" spans="2:2">
      <c r="B5825" s="4"/>
    </row>
    <row r="5826" spans="2:2">
      <c r="B5826" s="4"/>
    </row>
    <row r="5827" spans="2:2">
      <c r="B5827" s="4"/>
    </row>
    <row r="5828" spans="2:2">
      <c r="B5828" s="4"/>
    </row>
    <row r="5829" spans="2:2">
      <c r="B5829" s="4"/>
    </row>
    <row r="5830" spans="2:2">
      <c r="B5830" s="4"/>
    </row>
    <row r="5831" spans="2:2">
      <c r="B5831" s="4"/>
    </row>
    <row r="5832" spans="2:2">
      <c r="B5832" s="4"/>
    </row>
    <row r="5833" spans="2:2">
      <c r="B5833" s="4"/>
    </row>
    <row r="5834" spans="2:2">
      <c r="B5834" s="4"/>
    </row>
    <row r="5835" spans="2:2">
      <c r="B5835" s="4"/>
    </row>
    <row r="5836" spans="2:2">
      <c r="B5836" s="4"/>
    </row>
    <row r="5837" spans="2:2">
      <c r="B5837" s="4"/>
    </row>
    <row r="5838" spans="2:2">
      <c r="B5838" s="4"/>
    </row>
    <row r="5839" spans="2:2">
      <c r="B5839" s="4"/>
    </row>
    <row r="5840" spans="2:2">
      <c r="B5840" s="4"/>
    </row>
    <row r="5841" spans="2:2">
      <c r="B5841" s="4"/>
    </row>
    <row r="5842" spans="2:2">
      <c r="B5842" s="4"/>
    </row>
    <row r="5843" spans="2:2">
      <c r="B5843" s="4"/>
    </row>
    <row r="5844" spans="2:2">
      <c r="B5844" s="4"/>
    </row>
    <row r="5845" spans="2:2">
      <c r="B5845" s="4"/>
    </row>
    <row r="5846" spans="2:2">
      <c r="B5846" s="4"/>
    </row>
    <row r="5847" spans="2:2">
      <c r="B5847" s="4"/>
    </row>
    <row r="5848" spans="2:2">
      <c r="B5848" s="4"/>
    </row>
    <row r="5849" spans="2:2">
      <c r="B5849" s="4"/>
    </row>
    <row r="5850" spans="2:2">
      <c r="B5850" s="4"/>
    </row>
    <row r="5851" spans="2:2">
      <c r="B5851" s="4"/>
    </row>
    <row r="5852" spans="2:2">
      <c r="B5852" s="4"/>
    </row>
    <row r="5853" spans="2:2">
      <c r="B5853" s="4"/>
    </row>
    <row r="5854" spans="2:2">
      <c r="B5854" s="4"/>
    </row>
    <row r="5855" spans="2:2">
      <c r="B5855" s="4"/>
    </row>
    <row r="5856" spans="2:2">
      <c r="B5856" s="4"/>
    </row>
    <row r="5857" spans="2:2">
      <c r="B5857" s="4"/>
    </row>
    <row r="5858" spans="2:2">
      <c r="B5858" s="4"/>
    </row>
    <row r="5859" spans="2:2">
      <c r="B5859" s="4"/>
    </row>
    <row r="5860" spans="2:2">
      <c r="B5860" s="4"/>
    </row>
    <row r="5861" spans="2:2">
      <c r="B5861" s="4"/>
    </row>
    <row r="5862" spans="2:2">
      <c r="B5862" s="4"/>
    </row>
    <row r="5863" spans="2:2">
      <c r="B5863" s="4"/>
    </row>
    <row r="5864" spans="2:2">
      <c r="B5864" s="4"/>
    </row>
    <row r="5865" spans="2:2">
      <c r="B5865" s="4"/>
    </row>
    <row r="5866" spans="2:2">
      <c r="B5866" s="4"/>
    </row>
    <row r="5867" spans="2:2">
      <c r="B5867" s="4"/>
    </row>
    <row r="5868" spans="2:2">
      <c r="B5868" s="4"/>
    </row>
    <row r="5869" spans="2:2">
      <c r="B5869" s="4"/>
    </row>
    <row r="5870" spans="2:2">
      <c r="B5870" s="4"/>
    </row>
    <row r="5871" spans="2:2">
      <c r="B5871" s="4"/>
    </row>
    <row r="5872" spans="2:2">
      <c r="B5872" s="4"/>
    </row>
    <row r="5873" spans="2:2">
      <c r="B5873" s="4"/>
    </row>
    <row r="5874" spans="2:2">
      <c r="B5874" s="4"/>
    </row>
    <row r="5875" spans="2:2">
      <c r="B5875" s="4"/>
    </row>
    <row r="5876" spans="2:2">
      <c r="B5876" s="4"/>
    </row>
    <row r="5877" spans="2:2">
      <c r="B5877" s="4"/>
    </row>
    <row r="5878" spans="2:2">
      <c r="B5878" s="4"/>
    </row>
    <row r="5879" spans="2:2">
      <c r="B5879" s="4"/>
    </row>
    <row r="5880" spans="2:2">
      <c r="B5880" s="4"/>
    </row>
    <row r="5881" spans="2:2">
      <c r="B5881" s="4"/>
    </row>
    <row r="5882" spans="2:2">
      <c r="B5882" s="4"/>
    </row>
    <row r="5883" spans="2:2">
      <c r="B5883" s="4"/>
    </row>
    <row r="5884" spans="2:2">
      <c r="B5884" s="4"/>
    </row>
    <row r="5885" spans="2:2">
      <c r="B5885" s="4"/>
    </row>
    <row r="5886" spans="2:2">
      <c r="B5886" s="4"/>
    </row>
    <row r="5887" spans="2:2">
      <c r="B5887" s="4"/>
    </row>
    <row r="5888" spans="2:2">
      <c r="B5888" s="4"/>
    </row>
    <row r="5889" spans="2:2">
      <c r="B5889" s="4"/>
    </row>
    <row r="5890" spans="2:2">
      <c r="B5890" s="4"/>
    </row>
    <row r="5891" spans="2:2">
      <c r="B5891" s="4"/>
    </row>
    <row r="5892" spans="2:2">
      <c r="B5892" s="4"/>
    </row>
    <row r="5893" spans="2:2">
      <c r="B5893" s="4"/>
    </row>
    <row r="5894" spans="2:2">
      <c r="B5894" s="4"/>
    </row>
    <row r="5895" spans="2:2">
      <c r="B5895" s="4"/>
    </row>
    <row r="5896" spans="2:2">
      <c r="B5896" s="4"/>
    </row>
    <row r="5897" spans="2:2">
      <c r="B5897" s="4"/>
    </row>
    <row r="5898" spans="2:2">
      <c r="B5898" s="4"/>
    </row>
    <row r="5899" spans="2:2">
      <c r="B5899" s="4"/>
    </row>
    <row r="5900" spans="2:2">
      <c r="B5900" s="4"/>
    </row>
    <row r="5901" spans="2:2">
      <c r="B5901" s="4"/>
    </row>
    <row r="5902" spans="2:2">
      <c r="B5902" s="4"/>
    </row>
    <row r="5903" spans="2:2">
      <c r="B5903" s="4"/>
    </row>
    <row r="5904" spans="2:2">
      <c r="B5904" s="4"/>
    </row>
    <row r="5905" spans="2:2">
      <c r="B5905" s="4"/>
    </row>
    <row r="5906" spans="2:2">
      <c r="B5906" s="4"/>
    </row>
    <row r="5907" spans="2:2">
      <c r="B5907" s="4"/>
    </row>
    <row r="5908" spans="2:2">
      <c r="B5908" s="4"/>
    </row>
    <row r="5909" spans="2:2">
      <c r="B5909" s="4"/>
    </row>
    <row r="5910" spans="2:2">
      <c r="B5910" s="4"/>
    </row>
    <row r="5911" spans="2:2">
      <c r="B5911" s="4"/>
    </row>
    <row r="5912" spans="2:2">
      <c r="B5912" s="4"/>
    </row>
    <row r="5913" spans="2:2">
      <c r="B5913" s="4"/>
    </row>
    <row r="5914" spans="2:2">
      <c r="B5914" s="4"/>
    </row>
    <row r="5915" spans="2:2">
      <c r="B5915" s="4"/>
    </row>
    <row r="5916" spans="2:2">
      <c r="B5916" s="4"/>
    </row>
    <row r="5917" spans="2:2">
      <c r="B5917" s="4"/>
    </row>
    <row r="5918" spans="2:2">
      <c r="B5918" s="4"/>
    </row>
    <row r="5919" spans="2:2">
      <c r="B5919" s="4"/>
    </row>
    <row r="5920" spans="2:2">
      <c r="B5920" s="4"/>
    </row>
    <row r="5921" spans="2:2">
      <c r="B5921" s="4"/>
    </row>
    <row r="5922" spans="2:2">
      <c r="B5922" s="4"/>
    </row>
    <row r="5923" spans="2:2">
      <c r="B5923" s="4"/>
    </row>
    <row r="5924" spans="2:2">
      <c r="B5924" s="4"/>
    </row>
    <row r="5925" spans="2:2">
      <c r="B5925" s="4"/>
    </row>
    <row r="5926" spans="2:2">
      <c r="B5926" s="4"/>
    </row>
    <row r="5927" spans="2:2">
      <c r="B5927" s="4"/>
    </row>
    <row r="5928" spans="2:2">
      <c r="B5928" s="4"/>
    </row>
    <row r="5929" spans="2:2">
      <c r="B5929" s="4"/>
    </row>
    <row r="5930" spans="2:2">
      <c r="B5930" s="4"/>
    </row>
    <row r="5931" spans="2:2">
      <c r="B5931" s="4"/>
    </row>
    <row r="5932" spans="2:2">
      <c r="B5932" s="4"/>
    </row>
    <row r="5933" spans="2:2">
      <c r="B5933" s="4"/>
    </row>
    <row r="5934" spans="2:2">
      <c r="B5934" s="4"/>
    </row>
    <row r="5935" spans="2:2">
      <c r="B5935" s="4"/>
    </row>
    <row r="5936" spans="2:2">
      <c r="B5936" s="4"/>
    </row>
    <row r="5937" spans="2:2">
      <c r="B5937" s="4"/>
    </row>
    <row r="5938" spans="2:2">
      <c r="B5938" s="4"/>
    </row>
    <row r="5939" spans="2:2">
      <c r="B5939" s="4"/>
    </row>
    <row r="5940" spans="2:2">
      <c r="B5940" s="4"/>
    </row>
    <row r="5941" spans="2:2">
      <c r="B5941" s="4"/>
    </row>
    <row r="5942" spans="2:2">
      <c r="B5942" s="4"/>
    </row>
    <row r="5943" spans="2:2">
      <c r="B5943" s="4"/>
    </row>
    <row r="5944" spans="2:2">
      <c r="B5944" s="4"/>
    </row>
    <row r="5945" spans="2:2">
      <c r="B5945" s="4"/>
    </row>
    <row r="5946" spans="2:2">
      <c r="B5946" s="4"/>
    </row>
    <row r="5947" spans="2:2">
      <c r="B5947" s="4"/>
    </row>
    <row r="5948" spans="2:2">
      <c r="B5948" s="4"/>
    </row>
    <row r="5949" spans="2:2">
      <c r="B5949" s="4"/>
    </row>
    <row r="5950" spans="2:2">
      <c r="B5950" s="4"/>
    </row>
    <row r="5951" spans="2:2">
      <c r="B5951" s="4"/>
    </row>
    <row r="5952" spans="2:2">
      <c r="B5952" s="4"/>
    </row>
    <row r="5953" spans="2:2">
      <c r="B5953" s="4"/>
    </row>
    <row r="5954" spans="2:2">
      <c r="B5954" s="4"/>
    </row>
    <row r="5955" spans="2:2">
      <c r="B5955" s="4"/>
    </row>
    <row r="5956" spans="2:2">
      <c r="B5956" s="4"/>
    </row>
    <row r="5957" spans="2:2">
      <c r="B5957" s="4"/>
    </row>
    <row r="5958" spans="2:2">
      <c r="B5958" s="4"/>
    </row>
    <row r="5959" spans="2:2">
      <c r="B5959" s="4"/>
    </row>
    <row r="5960" spans="2:2">
      <c r="B5960" s="4"/>
    </row>
    <row r="5961" spans="2:2">
      <c r="B5961" s="4"/>
    </row>
    <row r="5962" spans="2:2">
      <c r="B5962" s="4"/>
    </row>
    <row r="5963" spans="2:2">
      <c r="B5963" s="4"/>
    </row>
    <row r="5964" spans="2:2">
      <c r="B5964" s="4"/>
    </row>
    <row r="5965" spans="2:2">
      <c r="B5965" s="4"/>
    </row>
    <row r="5966" spans="2:2">
      <c r="B5966" s="4"/>
    </row>
    <row r="5967" spans="2:2">
      <c r="B5967" s="4"/>
    </row>
    <row r="5968" spans="2:2">
      <c r="B5968" s="4"/>
    </row>
    <row r="5969" spans="2:2">
      <c r="B5969" s="4"/>
    </row>
    <row r="5970" spans="2:2">
      <c r="B5970" s="4"/>
    </row>
    <row r="5971" spans="2:2">
      <c r="B5971" s="4"/>
    </row>
    <row r="5972" spans="2:2">
      <c r="B5972" s="4"/>
    </row>
    <row r="5973" spans="2:2">
      <c r="B5973" s="4"/>
    </row>
    <row r="5974" spans="2:2">
      <c r="B5974" s="4"/>
    </row>
    <row r="5975" spans="2:2">
      <c r="B5975" s="4"/>
    </row>
    <row r="5976" spans="2:2">
      <c r="B5976" s="4"/>
    </row>
    <row r="5977" spans="2:2">
      <c r="B5977" s="4"/>
    </row>
    <row r="5978" spans="2:2">
      <c r="B5978" s="4"/>
    </row>
    <row r="5979" spans="2:2">
      <c r="B5979" s="4"/>
    </row>
    <row r="5980" spans="2:2">
      <c r="B5980" s="4"/>
    </row>
    <row r="5981" spans="2:2">
      <c r="B5981" s="4"/>
    </row>
    <row r="5982" spans="2:2">
      <c r="B5982" s="4"/>
    </row>
    <row r="5983" spans="2:2">
      <c r="B5983" s="4"/>
    </row>
    <row r="5984" spans="2:2">
      <c r="B5984" s="4"/>
    </row>
    <row r="5985" spans="2:2">
      <c r="B5985" s="4"/>
    </row>
    <row r="5986" spans="2:2">
      <c r="B5986" s="4"/>
    </row>
    <row r="5987" spans="2:2">
      <c r="B5987" s="4"/>
    </row>
    <row r="5988" spans="2:2">
      <c r="B5988" s="4"/>
    </row>
    <row r="5989" spans="2:2">
      <c r="B5989" s="4"/>
    </row>
    <row r="5990" spans="2:2">
      <c r="B5990" s="4"/>
    </row>
    <row r="5991" spans="2:2">
      <c r="B5991" s="4"/>
    </row>
    <row r="5992" spans="2:2">
      <c r="B5992" s="4"/>
    </row>
    <row r="5993" spans="2:2">
      <c r="B5993" s="4"/>
    </row>
    <row r="5994" spans="2:2">
      <c r="B5994" s="4"/>
    </row>
    <row r="5995" spans="2:2">
      <c r="B5995" s="4"/>
    </row>
    <row r="5996" spans="2:2">
      <c r="B5996" s="4"/>
    </row>
    <row r="5997" spans="2:2">
      <c r="B5997" s="4"/>
    </row>
    <row r="5998" spans="2:2">
      <c r="B5998" s="4"/>
    </row>
    <row r="5999" spans="2:2">
      <c r="B5999" s="4"/>
    </row>
    <row r="6000" spans="2:2">
      <c r="B6000" s="4"/>
    </row>
    <row r="6001" spans="2:2">
      <c r="B6001" s="4"/>
    </row>
    <row r="6002" spans="2:2">
      <c r="B6002" s="4"/>
    </row>
    <row r="6003" spans="2:2">
      <c r="B6003" s="4"/>
    </row>
    <row r="6004" spans="2:2">
      <c r="B6004" s="4"/>
    </row>
    <row r="6005" spans="2:2">
      <c r="B6005" s="4"/>
    </row>
    <row r="6006" spans="2:2">
      <c r="B6006" s="4"/>
    </row>
    <row r="6007" spans="2:2">
      <c r="B6007" s="4"/>
    </row>
    <row r="6008" spans="2:2">
      <c r="B6008" s="4"/>
    </row>
    <row r="6009" spans="2:2">
      <c r="B6009" s="4"/>
    </row>
    <row r="6010" spans="2:2">
      <c r="B6010" s="4"/>
    </row>
    <row r="6011" spans="2:2">
      <c r="B6011" s="4"/>
    </row>
    <row r="6012" spans="2:2">
      <c r="B6012" s="4"/>
    </row>
    <row r="6013" spans="2:2">
      <c r="B6013" s="4"/>
    </row>
    <row r="6014" spans="2:2">
      <c r="B6014" s="4"/>
    </row>
    <row r="6015" spans="2:2">
      <c r="B6015" s="4"/>
    </row>
    <row r="6016" spans="2:2">
      <c r="B6016" s="4"/>
    </row>
    <row r="6017" spans="2:2">
      <c r="B6017" s="4"/>
    </row>
    <row r="6018" spans="2:2">
      <c r="B6018" s="4"/>
    </row>
    <row r="6019" spans="2:2">
      <c r="B6019" s="4"/>
    </row>
    <row r="6020" spans="2:2">
      <c r="B6020" s="4"/>
    </row>
    <row r="6021" spans="2:2">
      <c r="B6021" s="4"/>
    </row>
    <row r="6022" spans="2:2">
      <c r="B6022" s="4"/>
    </row>
    <row r="6023" spans="2:2">
      <c r="B6023" s="4"/>
    </row>
    <row r="6024" spans="2:2">
      <c r="B6024" s="4"/>
    </row>
    <row r="6025" spans="2:2">
      <c r="B6025" s="4"/>
    </row>
    <row r="6026" spans="2:2">
      <c r="B6026" s="4"/>
    </row>
    <row r="6027" spans="2:2">
      <c r="B6027" s="4"/>
    </row>
    <row r="6028" spans="2:2">
      <c r="B6028" s="4"/>
    </row>
    <row r="6029" spans="2:2">
      <c r="B6029" s="4"/>
    </row>
    <row r="6030" spans="2:2">
      <c r="B6030" s="4"/>
    </row>
    <row r="6031" spans="2:2">
      <c r="B6031" s="4"/>
    </row>
    <row r="6032" spans="2:2">
      <c r="B6032" s="4"/>
    </row>
    <row r="6033" spans="2:2">
      <c r="B6033" s="4"/>
    </row>
    <row r="6034" spans="2:2">
      <c r="B6034" s="4"/>
    </row>
    <row r="6035" spans="2:2">
      <c r="B6035" s="4"/>
    </row>
    <row r="6036" spans="2:2">
      <c r="B6036" s="4"/>
    </row>
    <row r="6037" spans="2:2">
      <c r="B6037" s="4"/>
    </row>
    <row r="6038" spans="2:2">
      <c r="B6038" s="4"/>
    </row>
    <row r="6039" spans="2:2">
      <c r="B6039" s="4"/>
    </row>
    <row r="6040" spans="2:2">
      <c r="B6040" s="4"/>
    </row>
    <row r="6041" spans="2:2">
      <c r="B6041" s="4"/>
    </row>
    <row r="6042" spans="2:2">
      <c r="B6042" s="4"/>
    </row>
    <row r="6043" spans="2:2">
      <c r="B6043" s="4"/>
    </row>
    <row r="6044" spans="2:2">
      <c r="B6044" s="4"/>
    </row>
    <row r="6045" spans="2:2">
      <c r="B6045" s="4"/>
    </row>
    <row r="6046" spans="2:2">
      <c r="B6046" s="4"/>
    </row>
    <row r="6047" spans="2:2">
      <c r="B6047" s="4"/>
    </row>
    <row r="6048" spans="2:2">
      <c r="B6048" s="4"/>
    </row>
    <row r="6049" spans="2:2">
      <c r="B6049" s="4"/>
    </row>
    <row r="6050" spans="2:2">
      <c r="B6050" s="4"/>
    </row>
    <row r="6051" spans="2:2">
      <c r="B6051" s="4"/>
    </row>
    <row r="6052" spans="2:2">
      <c r="B6052" s="4"/>
    </row>
    <row r="6053" spans="2:2">
      <c r="B6053" s="4"/>
    </row>
    <row r="6054" spans="2:2">
      <c r="B6054" s="4"/>
    </row>
    <row r="6055" spans="2:2">
      <c r="B6055" s="4"/>
    </row>
    <row r="6056" spans="2:2">
      <c r="B6056" s="4"/>
    </row>
    <row r="6057" spans="2:2">
      <c r="B6057" s="4"/>
    </row>
    <row r="6058" spans="2:2">
      <c r="B6058" s="4"/>
    </row>
    <row r="6059" spans="2:2">
      <c r="B6059" s="4"/>
    </row>
    <row r="6060" spans="2:2">
      <c r="B6060" s="4"/>
    </row>
    <row r="6061" spans="2:2">
      <c r="B6061" s="4"/>
    </row>
    <row r="6062" spans="2:2">
      <c r="B6062" s="4"/>
    </row>
    <row r="6063" spans="2:2">
      <c r="B6063" s="4"/>
    </row>
    <row r="6064" spans="2:2">
      <c r="B6064" s="4"/>
    </row>
    <row r="6065" spans="2:2">
      <c r="B6065" s="4"/>
    </row>
    <row r="6066" spans="2:2">
      <c r="B6066" s="4"/>
    </row>
    <row r="6067" spans="2:2">
      <c r="B6067" s="4"/>
    </row>
    <row r="6068" spans="2:2">
      <c r="B6068" s="4"/>
    </row>
    <row r="6069" spans="2:2">
      <c r="B6069" s="4"/>
    </row>
    <row r="6070" spans="2:2">
      <c r="B6070" s="4"/>
    </row>
    <row r="6071" spans="2:2">
      <c r="B6071" s="4"/>
    </row>
    <row r="6072" spans="2:2">
      <c r="B6072" s="4"/>
    </row>
    <row r="6073" spans="2:2">
      <c r="B6073" s="4"/>
    </row>
    <row r="6074" spans="2:2">
      <c r="B6074" s="4"/>
    </row>
    <row r="6075" spans="2:2">
      <c r="B6075" s="4"/>
    </row>
    <row r="6076" spans="2:2">
      <c r="B6076" s="4"/>
    </row>
    <row r="6077" spans="2:2">
      <c r="B6077" s="4"/>
    </row>
    <row r="6078" spans="2:2">
      <c r="B6078" s="4"/>
    </row>
    <row r="6079" spans="2:2">
      <c r="B6079" s="4"/>
    </row>
    <row r="6080" spans="2:2">
      <c r="B6080" s="4"/>
    </row>
    <row r="6081" spans="2:2">
      <c r="B6081" s="4"/>
    </row>
    <row r="6082" spans="2:2">
      <c r="B6082" s="4"/>
    </row>
    <row r="6083" spans="2:2">
      <c r="B6083" s="4"/>
    </row>
    <row r="6084" spans="2:2">
      <c r="B6084" s="4"/>
    </row>
    <row r="6085" spans="2:2">
      <c r="B6085" s="4"/>
    </row>
    <row r="6086" spans="2:2">
      <c r="B6086" s="4"/>
    </row>
    <row r="6087" spans="2:2">
      <c r="B6087" s="4"/>
    </row>
    <row r="6088" spans="2:2">
      <c r="B6088" s="4"/>
    </row>
    <row r="6089" spans="2:2">
      <c r="B6089" s="4"/>
    </row>
    <row r="6090" spans="2:2">
      <c r="B6090" s="4"/>
    </row>
    <row r="6091" spans="2:2">
      <c r="B6091" s="4"/>
    </row>
    <row r="6092" spans="2:2">
      <c r="B6092" s="4"/>
    </row>
    <row r="6093" spans="2:2">
      <c r="B6093" s="4"/>
    </row>
    <row r="6094" spans="2:2">
      <c r="B6094" s="4"/>
    </row>
    <row r="6095" spans="2:2">
      <c r="B6095" s="4"/>
    </row>
    <row r="6096" spans="2:2">
      <c r="B6096" s="4"/>
    </row>
    <row r="6097" spans="2:2">
      <c r="B6097" s="4"/>
    </row>
    <row r="6098" spans="2:2">
      <c r="B6098" s="4"/>
    </row>
    <row r="6099" spans="2:2">
      <c r="B6099" s="4"/>
    </row>
    <row r="6100" spans="2:2">
      <c r="B6100" s="4"/>
    </row>
    <row r="6101" spans="2:2">
      <c r="B6101" s="4"/>
    </row>
    <row r="6102" spans="2:2">
      <c r="B6102" s="4"/>
    </row>
    <row r="6103" spans="2:2">
      <c r="B6103" s="4"/>
    </row>
    <row r="6104" spans="2:2">
      <c r="B6104" s="4"/>
    </row>
    <row r="6105" spans="2:2">
      <c r="B6105" s="4"/>
    </row>
    <row r="6106" spans="2:2">
      <c r="B6106" s="4"/>
    </row>
    <row r="6107" spans="2:2">
      <c r="B6107" s="4"/>
    </row>
    <row r="6108" spans="2:2">
      <c r="B6108" s="4"/>
    </row>
    <row r="6109" spans="2:2">
      <c r="B6109" s="4"/>
    </row>
    <row r="6110" spans="2:2">
      <c r="B6110" s="4"/>
    </row>
    <row r="6111" spans="2:2">
      <c r="B6111" s="4"/>
    </row>
    <row r="6112" spans="2:2">
      <c r="B6112" s="4"/>
    </row>
    <row r="6113" spans="2:2">
      <c r="B6113" s="4"/>
    </row>
    <row r="6114" spans="2:2">
      <c r="B6114" s="4"/>
    </row>
    <row r="6115" spans="2:2">
      <c r="B6115" s="4"/>
    </row>
    <row r="6116" spans="2:2">
      <c r="B6116" s="4"/>
    </row>
    <row r="6117" spans="2:2">
      <c r="B6117" s="4"/>
    </row>
    <row r="6118" spans="2:2">
      <c r="B6118" s="4"/>
    </row>
    <row r="6119" spans="2:2">
      <c r="B6119" s="4"/>
    </row>
    <row r="6120" spans="2:2">
      <c r="B6120" s="4"/>
    </row>
    <row r="6121" spans="2:2">
      <c r="B6121" s="4"/>
    </row>
    <row r="6122" spans="2:2">
      <c r="B6122" s="4"/>
    </row>
    <row r="6123" spans="2:2">
      <c r="B6123" s="4"/>
    </row>
    <row r="6124" spans="2:2">
      <c r="B6124" s="4"/>
    </row>
    <row r="6125" spans="2:2">
      <c r="B6125" s="4"/>
    </row>
    <row r="6126" spans="2:2">
      <c r="B6126" s="4"/>
    </row>
    <row r="6127" spans="2:2">
      <c r="B6127" s="4"/>
    </row>
    <row r="6128" spans="2:2">
      <c r="B6128" s="4"/>
    </row>
    <row r="6129" spans="2:2">
      <c r="B6129" s="4"/>
    </row>
    <row r="6130" spans="2:2">
      <c r="B6130" s="4"/>
    </row>
    <row r="6131" spans="2:2">
      <c r="B6131" s="4"/>
    </row>
    <row r="6132" spans="2:2">
      <c r="B6132" s="4"/>
    </row>
    <row r="6133" spans="2:2">
      <c r="B6133" s="4"/>
    </row>
    <row r="6134" spans="2:2">
      <c r="B6134" s="4"/>
    </row>
    <row r="6135" spans="2:2">
      <c r="B6135" s="4"/>
    </row>
    <row r="6136" spans="2:2">
      <c r="B6136" s="4"/>
    </row>
    <row r="6137" spans="2:2">
      <c r="B6137" s="4"/>
    </row>
    <row r="6138" spans="2:2">
      <c r="B6138" s="4"/>
    </row>
    <row r="6139" spans="2:2">
      <c r="B6139" s="4"/>
    </row>
    <row r="6140" spans="2:2">
      <c r="B6140" s="4"/>
    </row>
    <row r="6141" spans="2:2">
      <c r="B6141" s="4"/>
    </row>
    <row r="6142" spans="2:2">
      <c r="B6142" s="4"/>
    </row>
    <row r="6143" spans="2:2">
      <c r="B6143" s="4"/>
    </row>
    <row r="6144" spans="2:2">
      <c r="B6144" s="4"/>
    </row>
    <row r="6145" spans="2:2">
      <c r="B6145" s="4"/>
    </row>
    <row r="6146" spans="2:2">
      <c r="B6146" s="4"/>
    </row>
    <row r="6147" spans="2:2">
      <c r="B6147" s="4"/>
    </row>
    <row r="6148" spans="2:2">
      <c r="B6148" s="4"/>
    </row>
    <row r="6149" spans="2:2">
      <c r="B6149" s="4"/>
    </row>
    <row r="6150" spans="2:2">
      <c r="B6150" s="4"/>
    </row>
    <row r="6151" spans="2:2">
      <c r="B6151" s="4"/>
    </row>
    <row r="6152" spans="2:2">
      <c r="B6152" s="4"/>
    </row>
    <row r="6153" spans="2:2">
      <c r="B6153" s="4"/>
    </row>
    <row r="6154" spans="2:2">
      <c r="B6154" s="4"/>
    </row>
    <row r="6155" spans="2:2">
      <c r="B6155" s="4"/>
    </row>
    <row r="6156" spans="2:2">
      <c r="B6156" s="4"/>
    </row>
    <row r="6157" spans="2:2">
      <c r="B6157" s="4"/>
    </row>
    <row r="6158" spans="2:2">
      <c r="B6158" s="4"/>
    </row>
    <row r="6159" spans="2:2">
      <c r="B6159" s="4"/>
    </row>
    <row r="6160" spans="2:2">
      <c r="B6160" s="4"/>
    </row>
    <row r="6161" spans="2:2">
      <c r="B6161" s="4"/>
    </row>
    <row r="6162" spans="2:2">
      <c r="B6162" s="4"/>
    </row>
    <row r="6163" spans="2:2">
      <c r="B6163" s="4"/>
    </row>
    <row r="6164" spans="2:2">
      <c r="B6164" s="4"/>
    </row>
    <row r="6165" spans="2:2">
      <c r="B6165" s="4"/>
    </row>
    <row r="6166" spans="2:2">
      <c r="B6166" s="4"/>
    </row>
    <row r="6167" spans="2:2">
      <c r="B6167" s="4"/>
    </row>
    <row r="6168" spans="2:2">
      <c r="B6168" s="4"/>
    </row>
    <row r="6169" spans="2:2">
      <c r="B6169" s="4"/>
    </row>
    <row r="6170" spans="2:2">
      <c r="B6170" s="4"/>
    </row>
    <row r="6171" spans="2:2">
      <c r="B6171" s="4"/>
    </row>
    <row r="6172" spans="2:2">
      <c r="B6172" s="4"/>
    </row>
    <row r="6173" spans="2:2">
      <c r="B6173" s="4"/>
    </row>
    <row r="6174" spans="2:2">
      <c r="B6174" s="4"/>
    </row>
    <row r="6175" spans="2:2">
      <c r="B6175" s="4"/>
    </row>
    <row r="6176" spans="2:2">
      <c r="B6176" s="4"/>
    </row>
    <row r="6177" spans="2:2">
      <c r="B6177" s="4"/>
    </row>
    <row r="6178" spans="2:2">
      <c r="B6178" s="4"/>
    </row>
    <row r="6179" spans="2:2">
      <c r="B6179" s="4"/>
    </row>
    <row r="6180" spans="2:2">
      <c r="B6180" s="4"/>
    </row>
    <row r="6181" spans="2:2">
      <c r="B6181" s="4"/>
    </row>
    <row r="6182" spans="2:2">
      <c r="B6182" s="4"/>
    </row>
    <row r="6183" spans="2:2">
      <c r="B6183" s="4"/>
    </row>
    <row r="6184" spans="2:2">
      <c r="B6184" s="4"/>
    </row>
    <row r="6185" spans="2:2">
      <c r="B6185" s="4"/>
    </row>
    <row r="6186" spans="2:2">
      <c r="B6186" s="4"/>
    </row>
    <row r="6187" spans="2:2">
      <c r="B6187" s="4"/>
    </row>
    <row r="6188" spans="2:2">
      <c r="B6188" s="4"/>
    </row>
    <row r="6189" spans="2:2">
      <c r="B6189" s="4"/>
    </row>
    <row r="6190" spans="2:2">
      <c r="B6190" s="4"/>
    </row>
    <row r="6191" spans="2:2">
      <c r="B6191" s="4"/>
    </row>
    <row r="6192" spans="2:2">
      <c r="B6192" s="4"/>
    </row>
    <row r="6193" spans="2:2">
      <c r="B6193" s="4"/>
    </row>
    <row r="6194" spans="2:2">
      <c r="B6194" s="4"/>
    </row>
    <row r="6195" spans="2:2">
      <c r="B6195" s="4"/>
    </row>
    <row r="6196" spans="2:2">
      <c r="B6196" s="4"/>
    </row>
    <row r="6197" spans="2:2">
      <c r="B6197" s="4"/>
    </row>
    <row r="6198" spans="2:2">
      <c r="B6198" s="4"/>
    </row>
    <row r="6199" spans="2:2">
      <c r="B6199" s="4"/>
    </row>
    <row r="6200" spans="2:2">
      <c r="B6200" s="4"/>
    </row>
    <row r="6201" spans="2:2">
      <c r="B6201" s="4"/>
    </row>
    <row r="6202" spans="2:2">
      <c r="B6202" s="4"/>
    </row>
    <row r="6203" spans="2:2">
      <c r="B6203" s="4"/>
    </row>
    <row r="6204" spans="2:2">
      <c r="B6204" s="4"/>
    </row>
    <row r="6205" spans="2:2">
      <c r="B6205" s="4"/>
    </row>
    <row r="6206" spans="2:2">
      <c r="B6206" s="4"/>
    </row>
    <row r="6207" spans="2:2">
      <c r="B6207" s="4"/>
    </row>
    <row r="6208" spans="2:2">
      <c r="B6208" s="4"/>
    </row>
    <row r="6209" spans="2:2">
      <c r="B6209" s="4"/>
    </row>
    <row r="6210" spans="2:2">
      <c r="B6210" s="4"/>
    </row>
    <row r="6211" spans="2:2">
      <c r="B6211" s="4"/>
    </row>
    <row r="6212" spans="2:2">
      <c r="B6212" s="4"/>
    </row>
    <row r="6213" spans="2:2">
      <c r="B6213" s="4"/>
    </row>
    <row r="6214" spans="2:2">
      <c r="B6214" s="4"/>
    </row>
    <row r="6215" spans="2:2">
      <c r="B6215" s="4"/>
    </row>
    <row r="6216" spans="2:2">
      <c r="B6216" s="4"/>
    </row>
    <row r="6217" spans="2:2">
      <c r="B6217" s="4"/>
    </row>
    <row r="6218" spans="2:2">
      <c r="B6218" s="4"/>
    </row>
    <row r="6219" spans="2:2">
      <c r="B6219" s="4"/>
    </row>
    <row r="6220" spans="2:2">
      <c r="B6220" s="4"/>
    </row>
    <row r="6221" spans="2:2">
      <c r="B6221" s="4"/>
    </row>
    <row r="6222" spans="2:2">
      <c r="B6222" s="4"/>
    </row>
    <row r="6223" spans="2:2">
      <c r="B6223" s="4"/>
    </row>
    <row r="6224" spans="2:2">
      <c r="B6224" s="4"/>
    </row>
    <row r="6225" spans="2:2">
      <c r="B6225" s="4"/>
    </row>
    <row r="6226" spans="2:2">
      <c r="B6226" s="4"/>
    </row>
    <row r="6227" spans="2:2">
      <c r="B6227" s="4"/>
    </row>
    <row r="6228" spans="2:2">
      <c r="B6228" s="4"/>
    </row>
    <row r="6229" spans="2:2">
      <c r="B6229" s="4"/>
    </row>
    <row r="6230" spans="2:2">
      <c r="B6230" s="4"/>
    </row>
    <row r="6231" spans="2:2">
      <c r="B6231" s="4"/>
    </row>
    <row r="6232" spans="2:2">
      <c r="B6232" s="4"/>
    </row>
    <row r="6233" spans="2:2">
      <c r="B6233" s="4"/>
    </row>
    <row r="6234" spans="2:2">
      <c r="B6234" s="4"/>
    </row>
    <row r="6235" spans="2:2">
      <c r="B6235" s="4"/>
    </row>
    <row r="6236" spans="2:2">
      <c r="B6236" s="4"/>
    </row>
    <row r="6237" spans="2:2">
      <c r="B6237" s="4"/>
    </row>
    <row r="6238" spans="2:2">
      <c r="B6238" s="4"/>
    </row>
    <row r="6239" spans="2:2">
      <c r="B6239" s="4"/>
    </row>
    <row r="6240" spans="2:2">
      <c r="B6240" s="4"/>
    </row>
    <row r="6241" spans="2:2">
      <c r="B6241" s="4"/>
    </row>
    <row r="6242" spans="2:2">
      <c r="B6242" s="4"/>
    </row>
    <row r="6243" spans="2:2">
      <c r="B6243" s="4"/>
    </row>
    <row r="6244" spans="2:2">
      <c r="B6244" s="4"/>
    </row>
    <row r="6245" spans="2:2">
      <c r="B6245" s="4"/>
    </row>
    <row r="6246" spans="2:2">
      <c r="B6246" s="4"/>
    </row>
    <row r="6247" spans="2:2">
      <c r="B6247" s="4"/>
    </row>
    <row r="6248" spans="2:2">
      <c r="B6248" s="4"/>
    </row>
    <row r="6249" spans="2:2">
      <c r="B6249" s="4"/>
    </row>
    <row r="6250" spans="2:2">
      <c r="B6250" s="4"/>
    </row>
    <row r="6251" spans="2:2">
      <c r="B6251" s="4"/>
    </row>
    <row r="6252" spans="2:2">
      <c r="B6252" s="4"/>
    </row>
    <row r="6253" spans="2:2">
      <c r="B6253" s="4"/>
    </row>
    <row r="6254" spans="2:2">
      <c r="B6254" s="4"/>
    </row>
    <row r="6255" spans="2:2">
      <c r="B6255" s="4"/>
    </row>
    <row r="6256" spans="2:2">
      <c r="B6256" s="4"/>
    </row>
    <row r="6257" spans="2:2">
      <c r="B6257" s="4"/>
    </row>
    <row r="6258" spans="2:2">
      <c r="B6258" s="4"/>
    </row>
    <row r="6259" spans="2:2">
      <c r="B6259" s="4"/>
    </row>
    <row r="6260" spans="2:2">
      <c r="B6260" s="4"/>
    </row>
    <row r="6261" spans="2:2">
      <c r="B6261" s="4"/>
    </row>
    <row r="6262" spans="2:2">
      <c r="B6262" s="4"/>
    </row>
    <row r="6263" spans="2:2">
      <c r="B6263" s="4"/>
    </row>
    <row r="6264" spans="2:2">
      <c r="B6264" s="4"/>
    </row>
    <row r="6265" spans="2:2">
      <c r="B6265" s="4"/>
    </row>
    <row r="6266" spans="2:2">
      <c r="B6266" s="4"/>
    </row>
    <row r="6267" spans="2:2">
      <c r="B6267" s="4"/>
    </row>
    <row r="6268" spans="2:2">
      <c r="B6268" s="4"/>
    </row>
    <row r="6269" spans="2:2">
      <c r="B6269" s="4"/>
    </row>
    <row r="6270" spans="2:2">
      <c r="B6270" s="4"/>
    </row>
    <row r="6271" spans="2:2">
      <c r="B6271" s="4"/>
    </row>
    <row r="6272" spans="2:2">
      <c r="B6272" s="4"/>
    </row>
    <row r="6273" spans="2:2">
      <c r="B6273" s="4"/>
    </row>
    <row r="6274" spans="2:2">
      <c r="B6274" s="4"/>
    </row>
    <row r="6275" spans="2:2">
      <c r="B6275" s="4"/>
    </row>
    <row r="6276" spans="2:2">
      <c r="B6276" s="4"/>
    </row>
    <row r="6277" spans="2:2">
      <c r="B6277" s="4"/>
    </row>
    <row r="6278" spans="2:2">
      <c r="B6278" s="4"/>
    </row>
    <row r="6279" spans="2:2">
      <c r="B6279" s="4"/>
    </row>
    <row r="6280" spans="2:2">
      <c r="B6280" s="4"/>
    </row>
    <row r="6281" spans="2:2">
      <c r="B6281" s="4"/>
    </row>
    <row r="6282" spans="2:2">
      <c r="B6282" s="4"/>
    </row>
    <row r="6283" spans="2:2">
      <c r="B6283" s="4"/>
    </row>
    <row r="6284" spans="2:2">
      <c r="B6284" s="4"/>
    </row>
    <row r="6285" spans="2:2">
      <c r="B6285" s="4"/>
    </row>
    <row r="6286" spans="2:2">
      <c r="B6286" s="4"/>
    </row>
    <row r="6287" spans="2:2">
      <c r="B6287" s="4"/>
    </row>
    <row r="6288" spans="2:2">
      <c r="B6288" s="4"/>
    </row>
    <row r="6289" spans="2:2">
      <c r="B6289" s="4"/>
    </row>
    <row r="6290" spans="2:2">
      <c r="B6290" s="4"/>
    </row>
    <row r="6291" spans="2:2">
      <c r="B6291" s="4"/>
    </row>
    <row r="6292" spans="2:2">
      <c r="B6292" s="4"/>
    </row>
    <row r="6293" spans="2:2">
      <c r="B6293" s="4"/>
    </row>
    <row r="6294" spans="2:2">
      <c r="B6294" s="4"/>
    </row>
    <row r="6295" spans="2:2">
      <c r="B6295" s="4"/>
    </row>
    <row r="6296" spans="2:2">
      <c r="B6296" s="4"/>
    </row>
    <row r="6297" spans="2:2">
      <c r="B6297" s="4"/>
    </row>
    <row r="6298" spans="2:2">
      <c r="B6298" s="4"/>
    </row>
    <row r="6299" spans="2:2">
      <c r="B6299" s="4"/>
    </row>
    <row r="6300" spans="2:2">
      <c r="B6300" s="4"/>
    </row>
    <row r="6301" spans="2:2">
      <c r="B6301" s="4"/>
    </row>
    <row r="6302" spans="2:2">
      <c r="B6302" s="4"/>
    </row>
    <row r="6303" spans="2:2">
      <c r="B6303" s="4"/>
    </row>
    <row r="6304" spans="2:2">
      <c r="B6304" s="4"/>
    </row>
    <row r="6305" spans="2:2">
      <c r="B6305" s="4"/>
    </row>
    <row r="6306" spans="2:2">
      <c r="B6306" s="4"/>
    </row>
    <row r="6307" spans="2:2">
      <c r="B6307" s="4"/>
    </row>
    <row r="6308" spans="2:2">
      <c r="B6308" s="4"/>
    </row>
    <row r="6309" spans="2:2">
      <c r="B6309" s="4"/>
    </row>
    <row r="6310" spans="2:2">
      <c r="B6310" s="4"/>
    </row>
    <row r="6311" spans="2:2">
      <c r="B6311" s="4"/>
    </row>
    <row r="6312" spans="2:2">
      <c r="B6312" s="4"/>
    </row>
    <row r="6313" spans="2:2">
      <c r="B6313" s="4"/>
    </row>
    <row r="6314" spans="2:2">
      <c r="B6314" s="4"/>
    </row>
    <row r="6315" spans="2:2">
      <c r="B6315" s="4"/>
    </row>
    <row r="6316" spans="2:2">
      <c r="B6316" s="4"/>
    </row>
    <row r="6317" spans="2:2">
      <c r="B6317" s="4"/>
    </row>
    <row r="6318" spans="2:2">
      <c r="B6318" s="4"/>
    </row>
    <row r="6319" spans="2:2">
      <c r="B6319" s="4"/>
    </row>
    <row r="6320" spans="2:2">
      <c r="B6320" s="4"/>
    </row>
    <row r="6321" spans="2:2">
      <c r="B6321" s="4"/>
    </row>
    <row r="6322" spans="2:2">
      <c r="B6322" s="4"/>
    </row>
    <row r="6323" spans="2:2">
      <c r="B6323" s="4"/>
    </row>
    <row r="6324" spans="2:2">
      <c r="B6324" s="4"/>
    </row>
    <row r="6325" spans="2:2">
      <c r="B6325" s="4"/>
    </row>
    <row r="6326" spans="2:2">
      <c r="B6326" s="4"/>
    </row>
    <row r="6327" spans="2:2">
      <c r="B6327" s="4"/>
    </row>
    <row r="6328" spans="2:2">
      <c r="B6328" s="4"/>
    </row>
    <row r="6329" spans="2:2">
      <c r="B6329" s="4"/>
    </row>
    <row r="6330" spans="2:2">
      <c r="B6330" s="4"/>
    </row>
    <row r="6331" spans="2:2">
      <c r="B6331" s="4"/>
    </row>
    <row r="6332" spans="2:2">
      <c r="B6332" s="4"/>
    </row>
    <row r="6333" spans="2:2">
      <c r="B6333" s="4"/>
    </row>
    <row r="6334" spans="2:2">
      <c r="B6334" s="4"/>
    </row>
    <row r="6335" spans="2:2">
      <c r="B6335" s="4"/>
    </row>
    <row r="6336" spans="2:2">
      <c r="B6336" s="4"/>
    </row>
    <row r="6337" spans="2:2">
      <c r="B6337" s="4"/>
    </row>
    <row r="6338" spans="2:2">
      <c r="B6338" s="4"/>
    </row>
    <row r="6339" spans="2:2">
      <c r="B6339" s="4"/>
    </row>
    <row r="6340" spans="2:2">
      <c r="B6340" s="4"/>
    </row>
    <row r="6341" spans="2:2">
      <c r="B6341" s="4"/>
    </row>
    <row r="6342" spans="2:2">
      <c r="B6342" s="4"/>
    </row>
    <row r="6343" spans="2:2">
      <c r="B6343" s="4"/>
    </row>
    <row r="6344" spans="2:2">
      <c r="B6344" s="4"/>
    </row>
    <row r="6345" spans="2:2">
      <c r="B6345" s="4"/>
    </row>
    <row r="6346" spans="2:2">
      <c r="B6346" s="4"/>
    </row>
    <row r="6347" spans="2:2">
      <c r="B6347" s="4"/>
    </row>
    <row r="6348" spans="2:2">
      <c r="B6348" s="4"/>
    </row>
    <row r="6349" spans="2:2">
      <c r="B6349" s="4"/>
    </row>
    <row r="6350" spans="2:2">
      <c r="B6350" s="4"/>
    </row>
    <row r="6351" spans="2:2">
      <c r="B6351" s="4"/>
    </row>
    <row r="6352" spans="2:2">
      <c r="B6352" s="4"/>
    </row>
    <row r="6353" spans="2:2">
      <c r="B6353" s="4"/>
    </row>
    <row r="6354" spans="2:2">
      <c r="B6354" s="4"/>
    </row>
    <row r="6355" spans="2:2">
      <c r="B6355" s="4"/>
    </row>
    <row r="6356" spans="2:2">
      <c r="B6356" s="4"/>
    </row>
    <row r="6357" spans="2:2">
      <c r="B6357" s="4"/>
    </row>
    <row r="6358" spans="2:2">
      <c r="B6358" s="4"/>
    </row>
    <row r="6359" spans="2:2">
      <c r="B6359" s="4"/>
    </row>
    <row r="6360" spans="2:2">
      <c r="B6360" s="4"/>
    </row>
    <row r="6361" spans="2:2">
      <c r="B6361" s="4"/>
    </row>
    <row r="6362" spans="2:2">
      <c r="B6362" s="4"/>
    </row>
    <row r="6363" spans="2:2">
      <c r="B6363" s="4"/>
    </row>
    <row r="6364" spans="2:2">
      <c r="B6364" s="4"/>
    </row>
    <row r="6365" spans="2:2">
      <c r="B6365" s="4"/>
    </row>
    <row r="6366" spans="2:2">
      <c r="B6366" s="4"/>
    </row>
    <row r="6367" spans="2:2">
      <c r="B6367" s="4"/>
    </row>
    <row r="6368" spans="2:2">
      <c r="B6368" s="4"/>
    </row>
    <row r="6369" spans="2:2">
      <c r="B6369" s="4"/>
    </row>
    <row r="6370" spans="2:2">
      <c r="B6370" s="4"/>
    </row>
    <row r="6371" spans="2:2">
      <c r="B6371" s="4"/>
    </row>
    <row r="6372" spans="2:2">
      <c r="B6372" s="4"/>
    </row>
    <row r="6373" spans="2:2">
      <c r="B6373" s="4"/>
    </row>
    <row r="6374" spans="2:2">
      <c r="B6374" s="4"/>
    </row>
    <row r="6375" spans="2:2">
      <c r="B6375" s="4"/>
    </row>
    <row r="6376" spans="2:2">
      <c r="B6376" s="4"/>
    </row>
    <row r="6377" spans="2:2">
      <c r="B6377" s="4"/>
    </row>
    <row r="6378" spans="2:2">
      <c r="B6378" s="4"/>
    </row>
    <row r="6379" spans="2:2">
      <c r="B6379" s="4"/>
    </row>
    <row r="6380" spans="2:2">
      <c r="B6380" s="4"/>
    </row>
    <row r="6381" spans="2:2">
      <c r="B6381" s="4"/>
    </row>
    <row r="6382" spans="2:2">
      <c r="B6382" s="4"/>
    </row>
    <row r="6383" spans="2:2">
      <c r="B6383" s="4"/>
    </row>
    <row r="6384" spans="2:2">
      <c r="B6384" s="4"/>
    </row>
    <row r="6385" spans="2:2">
      <c r="B6385" s="4"/>
    </row>
    <row r="6386" spans="2:2">
      <c r="B6386" s="4"/>
    </row>
    <row r="6387" spans="2:2">
      <c r="B6387" s="4"/>
    </row>
    <row r="6388" spans="2:2">
      <c r="B6388" s="4"/>
    </row>
    <row r="6389" spans="2:2">
      <c r="B6389" s="4"/>
    </row>
    <row r="6390" spans="2:2">
      <c r="B6390" s="4"/>
    </row>
    <row r="6391" spans="2:2">
      <c r="B6391" s="4"/>
    </row>
    <row r="6392" spans="2:2">
      <c r="B6392" s="4"/>
    </row>
    <row r="6393" spans="2:2">
      <c r="B6393" s="4"/>
    </row>
    <row r="6394" spans="2:2">
      <c r="B6394" s="4"/>
    </row>
    <row r="6395" spans="2:2">
      <c r="B6395" s="4"/>
    </row>
    <row r="6396" spans="2:2">
      <c r="B6396" s="4"/>
    </row>
    <row r="6397" spans="2:2">
      <c r="B6397" s="4"/>
    </row>
    <row r="6398" spans="2:2">
      <c r="B6398" s="4"/>
    </row>
    <row r="6399" spans="2:2">
      <c r="B6399" s="4"/>
    </row>
    <row r="6400" spans="2:2">
      <c r="B6400" s="4"/>
    </row>
    <row r="6401" spans="2:2">
      <c r="B6401" s="4"/>
    </row>
    <row r="6402" spans="2:2">
      <c r="B6402" s="4"/>
    </row>
    <row r="6403" spans="2:2">
      <c r="B6403" s="4"/>
    </row>
    <row r="6404" spans="2:2">
      <c r="B6404" s="4"/>
    </row>
    <row r="6405" spans="2:2">
      <c r="B6405" s="4"/>
    </row>
    <row r="6406" spans="2:2">
      <c r="B6406" s="4"/>
    </row>
    <row r="6407" spans="2:2">
      <c r="B6407" s="4"/>
    </row>
    <row r="6408" spans="2:2">
      <c r="B6408" s="4"/>
    </row>
    <row r="6409" spans="2:2">
      <c r="B6409" s="4"/>
    </row>
    <row r="6410" spans="2:2">
      <c r="B6410" s="4"/>
    </row>
    <row r="6411" spans="2:2">
      <c r="B6411" s="4"/>
    </row>
    <row r="6412" spans="2:2">
      <c r="B6412" s="4"/>
    </row>
    <row r="6413" spans="2:2">
      <c r="B6413" s="4"/>
    </row>
    <row r="6414" spans="2:2">
      <c r="B6414" s="4"/>
    </row>
    <row r="6415" spans="2:2">
      <c r="B6415" s="4"/>
    </row>
    <row r="6416" spans="2:2">
      <c r="B6416" s="4"/>
    </row>
    <row r="6417" spans="2:2">
      <c r="B6417" s="4"/>
    </row>
    <row r="6418" spans="2:2">
      <c r="B6418" s="4"/>
    </row>
    <row r="6419" spans="2:2">
      <c r="B6419" s="4"/>
    </row>
    <row r="6420" spans="2:2">
      <c r="B6420" s="4"/>
    </row>
    <row r="6421" spans="2:2">
      <c r="B6421" s="4"/>
    </row>
    <row r="6422" spans="2:2">
      <c r="B6422" s="4"/>
    </row>
    <row r="6423" spans="2:2">
      <c r="B6423" s="4"/>
    </row>
    <row r="6424" spans="2:2">
      <c r="B6424" s="4"/>
    </row>
    <row r="6425" spans="2:2">
      <c r="B6425" s="4"/>
    </row>
    <row r="6426" spans="2:2">
      <c r="B6426" s="4"/>
    </row>
    <row r="6427" spans="2:2">
      <c r="B6427" s="4"/>
    </row>
    <row r="6428" spans="2:2">
      <c r="B6428" s="4"/>
    </row>
    <row r="6429" spans="2:2">
      <c r="B6429" s="4"/>
    </row>
    <row r="6430" spans="2:2">
      <c r="B6430" s="4"/>
    </row>
    <row r="6431" spans="2:2">
      <c r="B6431" s="4"/>
    </row>
    <row r="6432" spans="2:2">
      <c r="B6432" s="4"/>
    </row>
    <row r="6433" spans="2:2">
      <c r="B6433" s="4"/>
    </row>
    <row r="6434" spans="2:2">
      <c r="B6434" s="4"/>
    </row>
    <row r="6435" spans="2:2">
      <c r="B6435" s="4"/>
    </row>
    <row r="6436" spans="2:2">
      <c r="B6436" s="4"/>
    </row>
    <row r="6437" spans="2:2">
      <c r="B6437" s="4"/>
    </row>
    <row r="6438" spans="2:2">
      <c r="B6438" s="4"/>
    </row>
    <row r="6439" spans="2:2">
      <c r="B6439" s="4"/>
    </row>
    <row r="6440" spans="2:2">
      <c r="B6440" s="4"/>
    </row>
    <row r="6441" spans="2:2">
      <c r="B6441" s="4"/>
    </row>
    <row r="6442" spans="2:2">
      <c r="B6442" s="4"/>
    </row>
    <row r="6443" spans="2:2">
      <c r="B6443" s="4"/>
    </row>
    <row r="6444" spans="2:2">
      <c r="B6444" s="4"/>
    </row>
    <row r="6445" spans="2:2">
      <c r="B6445" s="4"/>
    </row>
    <row r="6446" spans="2:2">
      <c r="B6446" s="4"/>
    </row>
    <row r="6447" spans="2:2">
      <c r="B6447" s="4"/>
    </row>
    <row r="6448" spans="2:2">
      <c r="B6448" s="4"/>
    </row>
    <row r="6449" spans="2:2">
      <c r="B6449" s="4"/>
    </row>
    <row r="6450" spans="2:2">
      <c r="B6450" s="4"/>
    </row>
    <row r="6451" spans="2:2">
      <c r="B6451" s="4"/>
    </row>
    <row r="6452" spans="2:2">
      <c r="B6452" s="4"/>
    </row>
    <row r="6453" spans="2:2">
      <c r="B6453" s="4"/>
    </row>
    <row r="6454" spans="2:2">
      <c r="B6454" s="4"/>
    </row>
    <row r="6455" spans="2:2">
      <c r="B6455" s="4"/>
    </row>
    <row r="6456" spans="2:2">
      <c r="B6456" s="4"/>
    </row>
    <row r="6457" spans="2:2">
      <c r="B6457" s="4"/>
    </row>
    <row r="6458" spans="2:2">
      <c r="B6458" s="4"/>
    </row>
    <row r="6459" spans="2:2">
      <c r="B6459" s="4"/>
    </row>
    <row r="6460" spans="2:2">
      <c r="B6460" s="4"/>
    </row>
    <row r="6461" spans="2:2">
      <c r="B6461" s="4"/>
    </row>
    <row r="6462" spans="2:2">
      <c r="B6462" s="4"/>
    </row>
    <row r="6463" spans="2:2">
      <c r="B6463" s="4"/>
    </row>
    <row r="6464" spans="2:2">
      <c r="B6464" s="4"/>
    </row>
    <row r="6465" spans="2:2">
      <c r="B6465" s="4"/>
    </row>
    <row r="6466" spans="2:2">
      <c r="B6466" s="4"/>
    </row>
    <row r="6467" spans="2:2">
      <c r="B6467" s="4"/>
    </row>
    <row r="6468" spans="2:2">
      <c r="B6468" s="4"/>
    </row>
    <row r="6469" spans="2:2">
      <c r="B6469" s="4"/>
    </row>
    <row r="6470" spans="2:2">
      <c r="B6470" s="4"/>
    </row>
    <row r="6471" spans="2:2">
      <c r="B6471" s="4"/>
    </row>
    <row r="6472" spans="2:2">
      <c r="B6472" s="4"/>
    </row>
    <row r="6473" spans="2:2">
      <c r="B6473" s="4"/>
    </row>
    <row r="6474" spans="2:2">
      <c r="B6474" s="4"/>
    </row>
    <row r="6475" spans="2:2">
      <c r="B6475" s="4"/>
    </row>
    <row r="6476" spans="2:2">
      <c r="B6476" s="4"/>
    </row>
    <row r="6477" spans="2:2">
      <c r="B6477" s="4"/>
    </row>
    <row r="6478" spans="2:2">
      <c r="B6478" s="4"/>
    </row>
    <row r="6479" spans="2:2">
      <c r="B6479" s="4"/>
    </row>
    <row r="6480" spans="2:2">
      <c r="B6480" s="4"/>
    </row>
    <row r="6481" spans="2:2">
      <c r="B6481" s="4"/>
    </row>
    <row r="6482" spans="2:2">
      <c r="B6482" s="4"/>
    </row>
    <row r="6483" spans="2:2">
      <c r="B6483" s="4"/>
    </row>
    <row r="6484" spans="2:2">
      <c r="B6484" s="4"/>
    </row>
    <row r="6485" spans="2:2">
      <c r="B6485" s="4"/>
    </row>
    <row r="6486" spans="2:2">
      <c r="B6486" s="4"/>
    </row>
    <row r="6487" spans="2:2">
      <c r="B6487" s="4"/>
    </row>
    <row r="6488" spans="2:2">
      <c r="B6488" s="4"/>
    </row>
    <row r="6489" spans="2:2">
      <c r="B6489" s="4"/>
    </row>
    <row r="6490" spans="2:2">
      <c r="B6490" s="4"/>
    </row>
    <row r="6491" spans="2:2">
      <c r="B6491" s="4"/>
    </row>
    <row r="6492" spans="2:2">
      <c r="B6492" s="4"/>
    </row>
    <row r="6493" spans="2:2">
      <c r="B6493" s="4"/>
    </row>
    <row r="6494" spans="2:2">
      <c r="B6494" s="4"/>
    </row>
    <row r="6495" spans="2:2">
      <c r="B6495" s="4"/>
    </row>
    <row r="6496" spans="2:2">
      <c r="B6496" s="4"/>
    </row>
    <row r="6497" spans="2:2">
      <c r="B6497" s="4"/>
    </row>
    <row r="6498" spans="2:2">
      <c r="B6498" s="4"/>
    </row>
    <row r="6499" spans="2:2">
      <c r="B6499" s="4"/>
    </row>
    <row r="6500" spans="2:2">
      <c r="B6500" s="4"/>
    </row>
    <row r="6501" spans="2:2">
      <c r="B6501" s="4"/>
    </row>
    <row r="6502" spans="2:2">
      <c r="B6502" s="4"/>
    </row>
    <row r="6503" spans="2:2">
      <c r="B6503" s="4"/>
    </row>
    <row r="6504" spans="2:2">
      <c r="B6504" s="4"/>
    </row>
    <row r="6505" spans="2:2">
      <c r="B6505" s="4"/>
    </row>
    <row r="6506" spans="2:2">
      <c r="B6506" s="4"/>
    </row>
    <row r="6507" spans="2:2">
      <c r="B6507" s="4"/>
    </row>
    <row r="6508" spans="2:2">
      <c r="B6508" s="4"/>
    </row>
    <row r="6509" spans="2:2">
      <c r="B6509" s="4"/>
    </row>
    <row r="6510" spans="2:2">
      <c r="B6510" s="4"/>
    </row>
    <row r="6511" spans="2:2">
      <c r="B6511" s="4"/>
    </row>
    <row r="6512" spans="2:2">
      <c r="B6512" s="4"/>
    </row>
    <row r="6513" spans="2:2">
      <c r="B6513" s="4"/>
    </row>
    <row r="6514" spans="2:2">
      <c r="B6514" s="4"/>
    </row>
    <row r="6515" spans="2:2">
      <c r="B6515" s="4"/>
    </row>
    <row r="6516" spans="2:2">
      <c r="B6516" s="4"/>
    </row>
    <row r="6517" spans="2:2">
      <c r="B6517" s="4"/>
    </row>
    <row r="6518" spans="2:2">
      <c r="B6518" s="4"/>
    </row>
    <row r="6519" spans="2:2">
      <c r="B6519" s="4"/>
    </row>
    <row r="6520" spans="2:2">
      <c r="B6520" s="4"/>
    </row>
    <row r="6521" spans="2:2">
      <c r="B6521" s="4"/>
    </row>
    <row r="6522" spans="2:2">
      <c r="B6522" s="4"/>
    </row>
    <row r="6523" spans="2:2">
      <c r="B6523" s="4"/>
    </row>
    <row r="6524" spans="2:2">
      <c r="B6524" s="4"/>
    </row>
    <row r="6525" spans="2:2">
      <c r="B6525" s="4"/>
    </row>
    <row r="6526" spans="2:2">
      <c r="B6526" s="4"/>
    </row>
    <row r="6527" spans="2:2">
      <c r="B6527" s="4"/>
    </row>
    <row r="6528" spans="2:2">
      <c r="B6528" s="4"/>
    </row>
    <row r="6529" spans="2:2">
      <c r="B6529" s="4"/>
    </row>
    <row r="6530" spans="2:2">
      <c r="B6530" s="4"/>
    </row>
    <row r="6531" spans="2:2">
      <c r="B6531" s="4"/>
    </row>
    <row r="6532" spans="2:2">
      <c r="B6532" s="4"/>
    </row>
    <row r="6533" spans="2:2">
      <c r="B6533" s="4"/>
    </row>
    <row r="6534" spans="2:2">
      <c r="B6534" s="4"/>
    </row>
    <row r="6535" spans="2:2">
      <c r="B6535" s="4"/>
    </row>
    <row r="6536" spans="2:2">
      <c r="B6536" s="4"/>
    </row>
    <row r="6537" spans="2:2">
      <c r="B6537" s="4"/>
    </row>
    <row r="6538" spans="2:2">
      <c r="B6538" s="4"/>
    </row>
    <row r="6539" spans="2:2">
      <c r="B6539" s="4"/>
    </row>
    <row r="6540" spans="2:2">
      <c r="B6540" s="4"/>
    </row>
    <row r="6541" spans="2:2">
      <c r="B6541" s="4"/>
    </row>
    <row r="6542" spans="2:2">
      <c r="B6542" s="4"/>
    </row>
    <row r="6543" spans="2:2">
      <c r="B6543" s="4"/>
    </row>
    <row r="6544" spans="2:2">
      <c r="B6544" s="4"/>
    </row>
    <row r="6545" spans="2:2">
      <c r="B6545" s="4"/>
    </row>
    <row r="6546" spans="2:2">
      <c r="B6546" s="4"/>
    </row>
    <row r="6547" spans="2:2">
      <c r="B6547" s="4"/>
    </row>
    <row r="6548" spans="2:2">
      <c r="B6548" s="4"/>
    </row>
    <row r="6549" spans="2:2">
      <c r="B6549" s="4"/>
    </row>
    <row r="6550" spans="2:2">
      <c r="B6550" s="4"/>
    </row>
    <row r="6551" spans="2:2">
      <c r="B6551" s="4"/>
    </row>
    <row r="6552" spans="2:2">
      <c r="B6552" s="4"/>
    </row>
    <row r="6553" spans="2:2">
      <c r="B6553" s="4"/>
    </row>
    <row r="6554" spans="2:2">
      <c r="B6554" s="4"/>
    </row>
    <row r="6555" spans="2:2">
      <c r="B6555" s="4"/>
    </row>
    <row r="6556" spans="2:2">
      <c r="B6556" s="4"/>
    </row>
    <row r="6557" spans="2:2">
      <c r="B6557" s="4"/>
    </row>
    <row r="6558" spans="2:2">
      <c r="B6558" s="4"/>
    </row>
    <row r="6559" spans="2:2">
      <c r="B6559" s="4"/>
    </row>
    <row r="6560" spans="2:2">
      <c r="B6560" s="4"/>
    </row>
    <row r="6561" spans="2:2">
      <c r="B6561" s="4"/>
    </row>
    <row r="6562" spans="2:2">
      <c r="B6562" s="4"/>
    </row>
    <row r="6563" spans="2:2">
      <c r="B6563" s="4"/>
    </row>
    <row r="6564" spans="2:2">
      <c r="B6564" s="4"/>
    </row>
    <row r="6565" spans="2:2">
      <c r="B6565" s="4"/>
    </row>
    <row r="6566" spans="2:2">
      <c r="B6566" s="4"/>
    </row>
    <row r="6567" spans="2:2">
      <c r="B6567" s="4"/>
    </row>
    <row r="6568" spans="2:2">
      <c r="B6568" s="4"/>
    </row>
    <row r="6569" spans="2:2">
      <c r="B6569" s="4"/>
    </row>
    <row r="6570" spans="2:2">
      <c r="B6570" s="4"/>
    </row>
    <row r="6571" spans="2:2">
      <c r="B6571" s="4"/>
    </row>
    <row r="6572" spans="2:2">
      <c r="B6572" s="4"/>
    </row>
    <row r="6573" spans="2:2">
      <c r="B6573" s="4"/>
    </row>
    <row r="6574" spans="2:2">
      <c r="B6574" s="4"/>
    </row>
    <row r="6575" spans="2:2">
      <c r="B6575" s="4"/>
    </row>
    <row r="6576" spans="2:2">
      <c r="B6576" s="4"/>
    </row>
    <row r="6577" spans="2:2">
      <c r="B6577" s="4"/>
    </row>
    <row r="6578" spans="2:2">
      <c r="B6578" s="4"/>
    </row>
    <row r="6579" spans="2:2">
      <c r="B6579" s="4"/>
    </row>
    <row r="6580" spans="2:2">
      <c r="B6580" s="4"/>
    </row>
    <row r="6581" spans="2:2">
      <c r="B6581" s="4"/>
    </row>
    <row r="6582" spans="2:2">
      <c r="B6582" s="4"/>
    </row>
    <row r="6583" spans="2:2">
      <c r="B6583" s="4"/>
    </row>
    <row r="6584" spans="2:2">
      <c r="B6584" s="4"/>
    </row>
    <row r="6585" spans="2:2">
      <c r="B6585" s="4"/>
    </row>
    <row r="6586" spans="2:2">
      <c r="B6586" s="4"/>
    </row>
    <row r="6587" spans="2:2">
      <c r="B6587" s="4"/>
    </row>
    <row r="6588" spans="2:2">
      <c r="B6588" s="4"/>
    </row>
    <row r="6589" spans="2:2">
      <c r="B6589" s="4"/>
    </row>
    <row r="6590" spans="2:2">
      <c r="B6590" s="4"/>
    </row>
    <row r="6591" spans="2:2">
      <c r="B6591" s="4"/>
    </row>
    <row r="6592" spans="2:2">
      <c r="B6592" s="4"/>
    </row>
    <row r="6593" spans="2:2">
      <c r="B6593" s="4"/>
    </row>
    <row r="6594" spans="2:2">
      <c r="B6594" s="4"/>
    </row>
    <row r="6595" spans="2:2">
      <c r="B6595" s="4"/>
    </row>
    <row r="6596" spans="2:2">
      <c r="B6596" s="4"/>
    </row>
    <row r="6597" spans="2:2">
      <c r="B6597" s="4"/>
    </row>
    <row r="6598" spans="2:2">
      <c r="B6598" s="4"/>
    </row>
    <row r="6599" spans="2:2">
      <c r="B6599" s="4"/>
    </row>
    <row r="6600" spans="2:2">
      <c r="B6600" s="4"/>
    </row>
    <row r="6601" spans="2:2">
      <c r="B6601" s="4"/>
    </row>
    <row r="6602" spans="2:2">
      <c r="B6602" s="4"/>
    </row>
    <row r="6603" spans="2:2">
      <c r="B6603" s="4"/>
    </row>
    <row r="6604" spans="2:2">
      <c r="B6604" s="4"/>
    </row>
    <row r="6605" spans="2:2">
      <c r="B6605" s="4"/>
    </row>
    <row r="6606" spans="2:2">
      <c r="B6606" s="4"/>
    </row>
    <row r="6607" spans="2:2">
      <c r="B6607" s="4"/>
    </row>
    <row r="6608" spans="2:2">
      <c r="B6608" s="4"/>
    </row>
    <row r="6609" spans="2:2">
      <c r="B6609" s="4"/>
    </row>
    <row r="6610" spans="2:2">
      <c r="B6610" s="4"/>
    </row>
    <row r="6611" spans="2:2">
      <c r="B6611" s="4"/>
    </row>
    <row r="6612" spans="2:2">
      <c r="B6612" s="4"/>
    </row>
    <row r="6613" spans="2:2">
      <c r="B6613" s="4"/>
    </row>
    <row r="6614" spans="2:2">
      <c r="B6614" s="4"/>
    </row>
    <row r="6615" spans="2:2">
      <c r="B6615" s="4"/>
    </row>
    <row r="6616" spans="2:2">
      <c r="B6616" s="4"/>
    </row>
    <row r="6617" spans="2:2">
      <c r="B6617" s="4"/>
    </row>
    <row r="6618" spans="2:2">
      <c r="B6618" s="4"/>
    </row>
    <row r="6619" spans="2:2">
      <c r="B6619" s="4"/>
    </row>
    <row r="6620" spans="2:2">
      <c r="B6620" s="4"/>
    </row>
    <row r="6621" spans="2:2">
      <c r="B6621" s="4"/>
    </row>
    <row r="6622" spans="2:2">
      <c r="B6622" s="4"/>
    </row>
    <row r="6623" spans="2:2">
      <c r="B6623" s="4"/>
    </row>
    <row r="6624" spans="2:2">
      <c r="B6624" s="4"/>
    </row>
    <row r="6625" spans="2:2">
      <c r="B6625" s="4"/>
    </row>
    <row r="6626" spans="2:2">
      <c r="B6626" s="4"/>
    </row>
    <row r="6627" spans="2:2">
      <c r="B6627" s="4"/>
    </row>
    <row r="6628" spans="2:2">
      <c r="B6628" s="4"/>
    </row>
    <row r="6629" spans="2:2">
      <c r="B6629" s="4"/>
    </row>
    <row r="6630" spans="2:2">
      <c r="B6630" s="4"/>
    </row>
    <row r="6631" spans="2:2">
      <c r="B6631" s="4"/>
    </row>
    <row r="6632" spans="2:2">
      <c r="B6632" s="4"/>
    </row>
    <row r="6633" spans="2:2">
      <c r="B6633" s="4"/>
    </row>
    <row r="6634" spans="2:2">
      <c r="B6634" s="4"/>
    </row>
    <row r="6635" spans="2:2">
      <c r="B6635" s="4"/>
    </row>
    <row r="6636" spans="2:2">
      <c r="B6636" s="4"/>
    </row>
    <row r="6637" spans="2:2">
      <c r="B6637" s="4"/>
    </row>
    <row r="6638" spans="2:2">
      <c r="B6638" s="4"/>
    </row>
    <row r="6639" spans="2:2">
      <c r="B6639" s="4"/>
    </row>
    <row r="6640" spans="2:2">
      <c r="B6640" s="4"/>
    </row>
    <row r="6641" spans="2:2">
      <c r="B6641" s="4"/>
    </row>
    <row r="6642" spans="2:2">
      <c r="B6642" s="4"/>
    </row>
    <row r="6643" spans="2:2">
      <c r="B6643" s="4"/>
    </row>
    <row r="6644" spans="2:2">
      <c r="B6644" s="4"/>
    </row>
    <row r="6645" spans="2:2">
      <c r="B6645" s="4"/>
    </row>
    <row r="6646" spans="2:2">
      <c r="B6646" s="4"/>
    </row>
    <row r="6647" spans="2:2">
      <c r="B6647" s="4"/>
    </row>
    <row r="6648" spans="2:2">
      <c r="B6648" s="4"/>
    </row>
    <row r="6649" spans="2:2">
      <c r="B6649" s="4"/>
    </row>
    <row r="6650" spans="2:2">
      <c r="B6650" s="4"/>
    </row>
    <row r="6651" spans="2:2">
      <c r="B6651" s="4"/>
    </row>
    <row r="6652" spans="2:2">
      <c r="B6652" s="4"/>
    </row>
    <row r="6653" spans="2:2">
      <c r="B6653" s="4"/>
    </row>
    <row r="6654" spans="2:2">
      <c r="B6654" s="4"/>
    </row>
    <row r="6655" spans="2:2">
      <c r="B6655" s="4"/>
    </row>
    <row r="6656" spans="2:2">
      <c r="B6656" s="4"/>
    </row>
    <row r="6657" spans="2:2">
      <c r="B6657" s="4"/>
    </row>
    <row r="6658" spans="2:2">
      <c r="B6658" s="4"/>
    </row>
    <row r="6659" spans="2:2">
      <c r="B6659" s="4"/>
    </row>
    <row r="6660" spans="2:2">
      <c r="B6660" s="4"/>
    </row>
    <row r="6661" spans="2:2">
      <c r="B6661" s="4"/>
    </row>
    <row r="6662" spans="2:2">
      <c r="B6662" s="4"/>
    </row>
    <row r="6663" spans="2:2">
      <c r="B6663" s="4"/>
    </row>
    <row r="6664" spans="2:2">
      <c r="B6664" s="4"/>
    </row>
    <row r="6665" spans="2:2">
      <c r="B6665" s="4"/>
    </row>
    <row r="6666" spans="2:2">
      <c r="B6666" s="4"/>
    </row>
    <row r="6667" spans="2:2">
      <c r="B6667" s="4"/>
    </row>
    <row r="6668" spans="2:2">
      <c r="B6668" s="4"/>
    </row>
    <row r="6669" spans="2:2">
      <c r="B6669" s="4"/>
    </row>
    <row r="6670" spans="2:2">
      <c r="B6670" s="4"/>
    </row>
    <row r="6671" spans="2:2">
      <c r="B6671" s="4"/>
    </row>
    <row r="6672" spans="2:2">
      <c r="B6672" s="4"/>
    </row>
    <row r="6673" spans="2:2">
      <c r="B6673" s="4"/>
    </row>
    <row r="6674" spans="2:2">
      <c r="B6674" s="4"/>
    </row>
    <row r="6675" spans="2:2">
      <c r="B6675" s="4"/>
    </row>
    <row r="6676" spans="2:2">
      <c r="B6676" s="4"/>
    </row>
    <row r="6677" spans="2:2">
      <c r="B6677" s="4"/>
    </row>
    <row r="6678" spans="2:2">
      <c r="B6678" s="4"/>
    </row>
    <row r="6679" spans="2:2">
      <c r="B6679" s="4"/>
    </row>
    <row r="6680" spans="2:2">
      <c r="B6680" s="4"/>
    </row>
    <row r="6681" spans="2:2">
      <c r="B6681" s="4"/>
    </row>
    <row r="6682" spans="2:2">
      <c r="B6682" s="4"/>
    </row>
    <row r="6683" spans="2:2">
      <c r="B6683" s="4"/>
    </row>
    <row r="6684" spans="2:2">
      <c r="B6684" s="4"/>
    </row>
    <row r="6685" spans="2:2">
      <c r="B6685" s="4"/>
    </row>
    <row r="6686" spans="2:2">
      <c r="B6686" s="4"/>
    </row>
    <row r="6687" spans="2:2">
      <c r="B6687" s="4"/>
    </row>
    <row r="6688" spans="2:2">
      <c r="B6688" s="4"/>
    </row>
    <row r="6689" spans="2:2">
      <c r="B6689" s="4"/>
    </row>
    <row r="6690" spans="2:2">
      <c r="B6690" s="4"/>
    </row>
    <row r="6691" spans="2:2">
      <c r="B6691" s="4"/>
    </row>
    <row r="6692" spans="2:2">
      <c r="B6692" s="4"/>
    </row>
    <row r="6693" spans="2:2">
      <c r="B6693" s="4"/>
    </row>
    <row r="6694" spans="2:2">
      <c r="B6694" s="4"/>
    </row>
    <row r="6695" spans="2:2">
      <c r="B6695" s="4"/>
    </row>
    <row r="6696" spans="2:2">
      <c r="B6696" s="4"/>
    </row>
    <row r="6697" spans="2:2">
      <c r="B6697" s="4"/>
    </row>
    <row r="6698" spans="2:2">
      <c r="B6698" s="4"/>
    </row>
    <row r="6699" spans="2:2">
      <c r="B6699" s="4"/>
    </row>
    <row r="6700" spans="2:2">
      <c r="B6700" s="4"/>
    </row>
    <row r="6701" spans="2:2">
      <c r="B6701" s="4"/>
    </row>
    <row r="6702" spans="2:2">
      <c r="B6702" s="4"/>
    </row>
    <row r="6703" spans="2:2">
      <c r="B6703" s="4"/>
    </row>
    <row r="6704" spans="2:2">
      <c r="B6704" s="4"/>
    </row>
    <row r="6705" spans="2:2">
      <c r="B6705" s="4"/>
    </row>
    <row r="6706" spans="2:2">
      <c r="B6706" s="4"/>
    </row>
    <row r="6707" spans="2:2">
      <c r="B6707" s="4"/>
    </row>
    <row r="6708" spans="2:2">
      <c r="B6708" s="4"/>
    </row>
    <row r="6709" spans="2:2">
      <c r="B6709" s="4"/>
    </row>
    <row r="6710" spans="2:2">
      <c r="B6710" s="4"/>
    </row>
    <row r="6711" spans="2:2">
      <c r="B6711" s="4"/>
    </row>
    <row r="6712" spans="2:2">
      <c r="B6712" s="4"/>
    </row>
    <row r="6713" spans="2:2">
      <c r="B6713" s="4"/>
    </row>
    <row r="6714" spans="2:2">
      <c r="B6714" s="4"/>
    </row>
    <row r="6715" spans="2:2">
      <c r="B6715" s="4"/>
    </row>
    <row r="6716" spans="2:2">
      <c r="B6716" s="4"/>
    </row>
    <row r="6717" spans="2:2">
      <c r="B6717" s="4"/>
    </row>
    <row r="6718" spans="2:2">
      <c r="B6718" s="4"/>
    </row>
    <row r="6719" spans="2:2">
      <c r="B6719" s="4"/>
    </row>
    <row r="6720" spans="2:2">
      <c r="B6720" s="4"/>
    </row>
    <row r="6721" spans="2:2">
      <c r="B6721" s="4"/>
    </row>
    <row r="6722" spans="2:2">
      <c r="B6722" s="4"/>
    </row>
    <row r="6723" spans="2:2">
      <c r="B6723" s="4"/>
    </row>
    <row r="6724" spans="2:2">
      <c r="B6724" s="4"/>
    </row>
    <row r="6725" spans="2:2">
      <c r="B6725" s="4"/>
    </row>
    <row r="6726" spans="2:2">
      <c r="B6726" s="4"/>
    </row>
    <row r="6727" spans="2:2">
      <c r="B6727" s="4"/>
    </row>
    <row r="6728" spans="2:2">
      <c r="B6728" s="4"/>
    </row>
    <row r="6729" spans="2:2">
      <c r="B6729" s="4"/>
    </row>
    <row r="6730" spans="2:2">
      <c r="B6730" s="4"/>
    </row>
    <row r="6731" spans="2:2">
      <c r="B6731" s="4"/>
    </row>
    <row r="6732" spans="2:2">
      <c r="B6732" s="4"/>
    </row>
    <row r="6733" spans="2:2">
      <c r="B6733" s="4"/>
    </row>
    <row r="6734" spans="2:2">
      <c r="B6734" s="4"/>
    </row>
    <row r="6735" spans="2:2">
      <c r="B6735" s="4"/>
    </row>
    <row r="6736" spans="2:2">
      <c r="B6736" s="4"/>
    </row>
    <row r="6737" spans="2:2">
      <c r="B6737" s="4"/>
    </row>
    <row r="6738" spans="2:2">
      <c r="B6738" s="4"/>
    </row>
    <row r="6739" spans="2:2">
      <c r="B6739" s="4"/>
    </row>
    <row r="6740" spans="2:2">
      <c r="B6740" s="4"/>
    </row>
    <row r="6741" spans="2:2">
      <c r="B6741" s="4"/>
    </row>
    <row r="6742" spans="2:2">
      <c r="B6742" s="4"/>
    </row>
    <row r="6743" spans="2:2">
      <c r="B6743" s="4"/>
    </row>
    <row r="6744" spans="2:2">
      <c r="B6744" s="4"/>
    </row>
    <row r="6745" spans="2:2">
      <c r="B6745" s="4"/>
    </row>
    <row r="6746" spans="2:2">
      <c r="B6746" s="4"/>
    </row>
    <row r="6747" spans="2:2">
      <c r="B6747" s="4"/>
    </row>
    <row r="6748" spans="2:2">
      <c r="B6748" s="4"/>
    </row>
    <row r="6749" spans="2:2">
      <c r="B6749" s="4"/>
    </row>
    <row r="6750" spans="2:2">
      <c r="B6750" s="4"/>
    </row>
    <row r="6751" spans="2:2">
      <c r="B6751" s="4"/>
    </row>
    <row r="6752" spans="2:2">
      <c r="B6752" s="4"/>
    </row>
    <row r="6753" spans="2:2">
      <c r="B6753" s="4"/>
    </row>
    <row r="6754" spans="2:2">
      <c r="B6754" s="4"/>
    </row>
    <row r="6755" spans="2:2">
      <c r="B6755" s="4"/>
    </row>
    <row r="6756" spans="2:2">
      <c r="B6756" s="4"/>
    </row>
    <row r="6757" spans="2:2">
      <c r="B6757" s="4"/>
    </row>
    <row r="6758" spans="2:2">
      <c r="B6758" s="4"/>
    </row>
    <row r="6759" spans="2:2">
      <c r="B6759" s="4"/>
    </row>
    <row r="6760" spans="2:2">
      <c r="B6760" s="4"/>
    </row>
    <row r="6761" spans="2:2">
      <c r="B6761" s="4"/>
    </row>
    <row r="6762" spans="2:2">
      <c r="B6762" s="4"/>
    </row>
    <row r="6763" spans="2:2">
      <c r="B6763" s="4"/>
    </row>
    <row r="6764" spans="2:2">
      <c r="B6764" s="4"/>
    </row>
    <row r="6765" spans="2:2">
      <c r="B6765" s="4"/>
    </row>
    <row r="6766" spans="2:2">
      <c r="B6766" s="4"/>
    </row>
    <row r="6767" spans="2:2">
      <c r="B6767" s="4"/>
    </row>
    <row r="6768" spans="2:2">
      <c r="B6768" s="4"/>
    </row>
    <row r="6769" spans="2:2">
      <c r="B6769" s="4"/>
    </row>
    <row r="6770" spans="2:2">
      <c r="B6770" s="4"/>
    </row>
    <row r="6771" spans="2:2">
      <c r="B6771" s="4"/>
    </row>
    <row r="6772" spans="2:2">
      <c r="B6772" s="4"/>
    </row>
    <row r="6773" spans="2:2">
      <c r="B6773" s="4"/>
    </row>
    <row r="6774" spans="2:2">
      <c r="B6774" s="4"/>
    </row>
    <row r="6775" spans="2:2">
      <c r="B6775" s="4"/>
    </row>
    <row r="6776" spans="2:2">
      <c r="B6776" s="4"/>
    </row>
    <row r="6777" spans="2:2">
      <c r="B6777" s="4"/>
    </row>
    <row r="6778" spans="2:2">
      <c r="B6778" s="4"/>
    </row>
    <row r="6779" spans="2:2">
      <c r="B6779" s="4"/>
    </row>
    <row r="6780" spans="2:2">
      <c r="B6780" s="4"/>
    </row>
    <row r="6781" spans="2:2">
      <c r="B6781" s="4"/>
    </row>
    <row r="6782" spans="2:2">
      <c r="B6782" s="4"/>
    </row>
    <row r="6783" spans="2:2">
      <c r="B6783" s="4"/>
    </row>
    <row r="6784" spans="2:2">
      <c r="B6784" s="4"/>
    </row>
    <row r="6785" spans="2:2">
      <c r="B6785" s="4"/>
    </row>
    <row r="6786" spans="2:2">
      <c r="B6786" s="4"/>
    </row>
    <row r="6787" spans="2:2">
      <c r="B6787" s="4"/>
    </row>
    <row r="6788" spans="2:2">
      <c r="B6788" s="4"/>
    </row>
    <row r="6789" spans="2:2">
      <c r="B6789" s="4"/>
    </row>
    <row r="6790" spans="2:2">
      <c r="B6790" s="4"/>
    </row>
    <row r="6791" spans="2:2">
      <c r="B6791" s="4"/>
    </row>
    <row r="6792" spans="2:2">
      <c r="B6792" s="4"/>
    </row>
    <row r="6793" spans="2:2">
      <c r="B6793" s="4"/>
    </row>
    <row r="6794" spans="2:2">
      <c r="B6794" s="4"/>
    </row>
    <row r="6795" spans="2:2">
      <c r="B6795" s="4"/>
    </row>
    <row r="6796" spans="2:2">
      <c r="B6796" s="4"/>
    </row>
    <row r="6797" spans="2:2">
      <c r="B6797" s="4"/>
    </row>
    <row r="6798" spans="2:2">
      <c r="B6798" s="4"/>
    </row>
    <row r="6799" spans="2:2">
      <c r="B6799" s="4"/>
    </row>
    <row r="6800" spans="2:2">
      <c r="B6800" s="4"/>
    </row>
    <row r="6801" spans="2:2">
      <c r="B6801" s="4"/>
    </row>
    <row r="6802" spans="2:2">
      <c r="B6802" s="4"/>
    </row>
    <row r="6803" spans="2:2">
      <c r="B6803" s="4"/>
    </row>
    <row r="6804" spans="2:2">
      <c r="B6804" s="4"/>
    </row>
    <row r="6805" spans="2:2">
      <c r="B6805" s="4"/>
    </row>
    <row r="6806" spans="2:2">
      <c r="B6806" s="4"/>
    </row>
    <row r="6807" spans="2:2">
      <c r="B6807" s="4"/>
    </row>
    <row r="6808" spans="2:2">
      <c r="B6808" s="4"/>
    </row>
    <row r="6809" spans="2:2">
      <c r="B6809" s="4"/>
    </row>
    <row r="6810" spans="2:2">
      <c r="B6810" s="4"/>
    </row>
    <row r="6811" spans="2:2">
      <c r="B6811" s="4"/>
    </row>
    <row r="6812" spans="2:2">
      <c r="B6812" s="4"/>
    </row>
    <row r="6813" spans="2:2">
      <c r="B6813" s="4"/>
    </row>
    <row r="6814" spans="2:2">
      <c r="B6814" s="4"/>
    </row>
    <row r="6815" spans="2:2">
      <c r="B6815" s="4"/>
    </row>
    <row r="6816" spans="2:2">
      <c r="B6816" s="4"/>
    </row>
    <row r="6817" spans="2:2">
      <c r="B6817" s="4"/>
    </row>
    <row r="6818" spans="2:2">
      <c r="B6818" s="4"/>
    </row>
    <row r="6819" spans="2:2">
      <c r="B6819" s="4"/>
    </row>
    <row r="6820" spans="2:2">
      <c r="B6820" s="4"/>
    </row>
    <row r="6821" spans="2:2">
      <c r="B6821" s="4"/>
    </row>
    <row r="6822" spans="2:2">
      <c r="B6822" s="4"/>
    </row>
    <row r="6823" spans="2:2">
      <c r="B6823" s="4"/>
    </row>
    <row r="6824" spans="2:2">
      <c r="B6824" s="4"/>
    </row>
    <row r="6825" spans="2:2">
      <c r="B6825" s="4"/>
    </row>
    <row r="6826" spans="2:2">
      <c r="B6826" s="4"/>
    </row>
    <row r="6827" spans="2:2">
      <c r="B6827" s="4"/>
    </row>
    <row r="6828" spans="2:2">
      <c r="B6828" s="4"/>
    </row>
    <row r="6829" spans="2:2">
      <c r="B6829" s="4"/>
    </row>
    <row r="6830" spans="2:2">
      <c r="B6830" s="4"/>
    </row>
    <row r="6831" spans="2:2">
      <c r="B6831" s="4"/>
    </row>
    <row r="6832" spans="2:2">
      <c r="B6832" s="4"/>
    </row>
    <row r="6833" spans="2:2">
      <c r="B6833" s="4"/>
    </row>
    <row r="6834" spans="2:2">
      <c r="B6834" s="4"/>
    </row>
    <row r="6835" spans="2:2">
      <c r="B6835" s="4"/>
    </row>
    <row r="6836" spans="2:2">
      <c r="B6836" s="4"/>
    </row>
    <row r="6837" spans="2:2">
      <c r="B6837" s="4"/>
    </row>
    <row r="6838" spans="2:2">
      <c r="B6838" s="4"/>
    </row>
    <row r="6839" spans="2:2">
      <c r="B6839" s="4"/>
    </row>
    <row r="6840" spans="2:2">
      <c r="B6840" s="4"/>
    </row>
    <row r="6841" spans="2:2">
      <c r="B6841" s="4"/>
    </row>
    <row r="6842" spans="2:2">
      <c r="B6842" s="4"/>
    </row>
    <row r="6843" spans="2:2">
      <c r="B6843" s="4"/>
    </row>
    <row r="6844" spans="2:2">
      <c r="B6844" s="4"/>
    </row>
    <row r="6845" spans="2:2">
      <c r="B6845" s="4"/>
    </row>
    <row r="6846" spans="2:2">
      <c r="B6846" s="4"/>
    </row>
    <row r="6847" spans="2:2">
      <c r="B6847" s="4"/>
    </row>
    <row r="6848" spans="2:2">
      <c r="B6848" s="4"/>
    </row>
    <row r="6849" spans="2:2">
      <c r="B6849" s="4"/>
    </row>
    <row r="6850" spans="2:2">
      <c r="B6850" s="4"/>
    </row>
    <row r="6851" spans="2:2">
      <c r="B6851" s="4"/>
    </row>
    <row r="6852" spans="2:2">
      <c r="B6852" s="4"/>
    </row>
    <row r="6853" spans="2:2">
      <c r="B6853" s="4"/>
    </row>
    <row r="6854" spans="2:2">
      <c r="B6854" s="4"/>
    </row>
    <row r="6855" spans="2:2">
      <c r="B6855" s="4"/>
    </row>
    <row r="6856" spans="2:2">
      <c r="B6856" s="4"/>
    </row>
    <row r="6857" spans="2:2">
      <c r="B6857" s="4"/>
    </row>
    <row r="6858" spans="2:2">
      <c r="B6858" s="4"/>
    </row>
    <row r="6859" spans="2:2">
      <c r="B6859" s="4"/>
    </row>
    <row r="6860" spans="2:2">
      <c r="B6860" s="4"/>
    </row>
    <row r="6861" spans="2:2">
      <c r="B6861" s="4"/>
    </row>
    <row r="6862" spans="2:2">
      <c r="B6862" s="4"/>
    </row>
    <row r="6863" spans="2:2">
      <c r="B6863" s="4"/>
    </row>
    <row r="6864" spans="2:2">
      <c r="B6864" s="4"/>
    </row>
    <row r="6865" spans="2:2">
      <c r="B6865" s="4"/>
    </row>
    <row r="6866" spans="2:2">
      <c r="B6866" s="4"/>
    </row>
    <row r="6867" spans="2:2">
      <c r="B6867" s="4"/>
    </row>
    <row r="6868" spans="2:2">
      <c r="B6868" s="4"/>
    </row>
    <row r="6869" spans="2:2">
      <c r="B6869" s="4"/>
    </row>
    <row r="6870" spans="2:2">
      <c r="B6870" s="4"/>
    </row>
    <row r="6871" spans="2:2">
      <c r="B6871" s="4"/>
    </row>
    <row r="6872" spans="2:2">
      <c r="B6872" s="4"/>
    </row>
    <row r="6873" spans="2:2">
      <c r="B6873" s="4"/>
    </row>
    <row r="6874" spans="2:2">
      <c r="B6874" s="4"/>
    </row>
    <row r="6875" spans="2:2">
      <c r="B6875" s="4"/>
    </row>
    <row r="6876" spans="2:2">
      <c r="B6876" s="4"/>
    </row>
    <row r="6877" spans="2:2">
      <c r="B6877" s="4"/>
    </row>
    <row r="6878" spans="2:2">
      <c r="B6878" s="4"/>
    </row>
    <row r="6879" spans="2:2">
      <c r="B6879" s="4"/>
    </row>
    <row r="6880" spans="2:2">
      <c r="B6880" s="4"/>
    </row>
    <row r="6881" spans="2:2">
      <c r="B6881" s="4"/>
    </row>
    <row r="6882" spans="2:2">
      <c r="B6882" s="4"/>
    </row>
    <row r="6883" spans="2:2">
      <c r="B6883" s="4"/>
    </row>
    <row r="6884" spans="2:2">
      <c r="B6884" s="4"/>
    </row>
    <row r="6885" spans="2:2">
      <c r="B6885" s="4"/>
    </row>
    <row r="6886" spans="2:2">
      <c r="B6886" s="4"/>
    </row>
    <row r="6887" spans="2:2">
      <c r="B6887" s="4"/>
    </row>
    <row r="6888" spans="2:2">
      <c r="B6888" s="4"/>
    </row>
    <row r="6889" spans="2:2">
      <c r="B6889" s="4"/>
    </row>
    <row r="6890" spans="2:2">
      <c r="B6890" s="4"/>
    </row>
    <row r="6891" spans="2:2">
      <c r="B6891" s="4"/>
    </row>
    <row r="6892" spans="2:2">
      <c r="B6892" s="4"/>
    </row>
    <row r="6893" spans="2:2">
      <c r="B6893" s="4"/>
    </row>
    <row r="6894" spans="2:2">
      <c r="B6894" s="4"/>
    </row>
    <row r="6895" spans="2:2">
      <c r="B6895" s="4"/>
    </row>
    <row r="6896" spans="2:2">
      <c r="B6896" s="4"/>
    </row>
    <row r="6897" spans="2:2">
      <c r="B6897" s="4"/>
    </row>
    <row r="6898" spans="2:2">
      <c r="B6898" s="4"/>
    </row>
    <row r="6899" spans="2:2">
      <c r="B6899" s="4"/>
    </row>
    <row r="6900" spans="2:2">
      <c r="B6900" s="4"/>
    </row>
    <row r="6901" spans="2:2">
      <c r="B6901" s="4"/>
    </row>
    <row r="6902" spans="2:2">
      <c r="B6902" s="4"/>
    </row>
    <row r="6903" spans="2:2">
      <c r="B6903" s="4"/>
    </row>
    <row r="6904" spans="2:2">
      <c r="B6904" s="4"/>
    </row>
    <row r="6905" spans="2:2">
      <c r="B6905" s="4"/>
    </row>
    <row r="6906" spans="2:2">
      <c r="B6906" s="4"/>
    </row>
    <row r="6907" spans="2:2">
      <c r="B6907" s="4"/>
    </row>
    <row r="6908" spans="2:2">
      <c r="B6908" s="4"/>
    </row>
    <row r="6909" spans="2:2">
      <c r="B6909" s="4"/>
    </row>
    <row r="6910" spans="2:2">
      <c r="B6910" s="4"/>
    </row>
    <row r="6911" spans="2:2">
      <c r="B6911" s="4"/>
    </row>
    <row r="6912" spans="2:2">
      <c r="B6912" s="4"/>
    </row>
    <row r="6913" spans="2:2">
      <c r="B6913" s="4"/>
    </row>
    <row r="6914" spans="2:2">
      <c r="B6914" s="4"/>
    </row>
    <row r="6915" spans="2:2">
      <c r="B6915" s="4"/>
    </row>
    <row r="6916" spans="2:2">
      <c r="B6916" s="4"/>
    </row>
    <row r="6917" spans="2:2">
      <c r="B6917" s="4"/>
    </row>
    <row r="6918" spans="2:2">
      <c r="B6918" s="4"/>
    </row>
    <row r="6919" spans="2:2">
      <c r="B6919" s="4"/>
    </row>
    <row r="6920" spans="2:2">
      <c r="B6920" s="4"/>
    </row>
    <row r="6921" spans="2:2">
      <c r="B6921" s="4"/>
    </row>
    <row r="6922" spans="2:2">
      <c r="B6922" s="4"/>
    </row>
    <row r="6923" spans="2:2">
      <c r="B6923" s="4"/>
    </row>
    <row r="6924" spans="2:2">
      <c r="B6924" s="4"/>
    </row>
    <row r="6925" spans="2:2">
      <c r="B6925" s="4"/>
    </row>
    <row r="6926" spans="2:2">
      <c r="B6926" s="4"/>
    </row>
    <row r="6927" spans="2:2">
      <c r="B6927" s="4"/>
    </row>
    <row r="6928" spans="2:2">
      <c r="B6928" s="4"/>
    </row>
    <row r="6929" spans="2:2">
      <c r="B6929" s="4"/>
    </row>
    <row r="6930" spans="2:2">
      <c r="B6930" s="4"/>
    </row>
    <row r="6931" spans="2:2">
      <c r="B6931" s="4"/>
    </row>
    <row r="6932" spans="2:2">
      <c r="B6932" s="4"/>
    </row>
    <row r="6933" spans="2:2">
      <c r="B6933" s="4"/>
    </row>
    <row r="6934" spans="2:2">
      <c r="B6934" s="4"/>
    </row>
    <row r="6935" spans="2:2">
      <c r="B6935" s="4"/>
    </row>
    <row r="6936" spans="2:2">
      <c r="B6936" s="4"/>
    </row>
    <row r="6937" spans="2:2">
      <c r="B6937" s="4"/>
    </row>
    <row r="6938" spans="2:2">
      <c r="B6938" s="4"/>
    </row>
    <row r="6939" spans="2:2">
      <c r="B6939" s="4"/>
    </row>
    <row r="6940" spans="2:2">
      <c r="B6940" s="4"/>
    </row>
    <row r="6941" spans="2:2">
      <c r="B6941" s="4"/>
    </row>
    <row r="6942" spans="2:2">
      <c r="B6942" s="4"/>
    </row>
    <row r="6943" spans="2:2">
      <c r="B6943" s="4"/>
    </row>
    <row r="6944" spans="2:2">
      <c r="B6944" s="4"/>
    </row>
    <row r="6945" spans="2:2">
      <c r="B6945" s="4"/>
    </row>
    <row r="6946" spans="2:2">
      <c r="B6946" s="4"/>
    </row>
    <row r="6947" spans="2:2">
      <c r="B6947" s="4"/>
    </row>
    <row r="6948" spans="2:2">
      <c r="B6948" s="4"/>
    </row>
    <row r="6949" spans="2:2">
      <c r="B6949" s="4"/>
    </row>
    <row r="6950" spans="2:2">
      <c r="B6950" s="4"/>
    </row>
    <row r="6951" spans="2:2">
      <c r="B6951" s="4"/>
    </row>
    <row r="6952" spans="2:2">
      <c r="B6952" s="4"/>
    </row>
    <row r="6953" spans="2:2">
      <c r="B6953" s="4"/>
    </row>
    <row r="6954" spans="2:2">
      <c r="B6954" s="4"/>
    </row>
    <row r="6955" spans="2:2">
      <c r="B6955" s="4"/>
    </row>
    <row r="6956" spans="2:2">
      <c r="B6956" s="4"/>
    </row>
    <row r="6957" spans="2:2">
      <c r="B6957" s="4"/>
    </row>
    <row r="6958" spans="2:2">
      <c r="B6958" s="4"/>
    </row>
    <row r="6959" spans="2:2">
      <c r="B6959" s="4"/>
    </row>
    <row r="6960" spans="2:2">
      <c r="B6960" s="4"/>
    </row>
    <row r="6961" spans="2:2">
      <c r="B6961" s="4"/>
    </row>
    <row r="6962" spans="2:2">
      <c r="B6962" s="4"/>
    </row>
    <row r="6963" spans="2:2">
      <c r="B6963" s="4"/>
    </row>
    <row r="6964" spans="2:2">
      <c r="B6964" s="4"/>
    </row>
    <row r="6965" spans="2:2">
      <c r="B6965" s="4"/>
    </row>
    <row r="6966" spans="2:2">
      <c r="B6966" s="4"/>
    </row>
    <row r="6967" spans="2:2">
      <c r="B6967" s="4"/>
    </row>
    <row r="6968" spans="2:2">
      <c r="B6968" s="4"/>
    </row>
    <row r="6969" spans="2:2">
      <c r="B6969" s="4"/>
    </row>
    <row r="6970" spans="2:2">
      <c r="B6970" s="4"/>
    </row>
    <row r="6971" spans="2:2">
      <c r="B6971" s="4"/>
    </row>
    <row r="6972" spans="2:2">
      <c r="B6972" s="4"/>
    </row>
    <row r="6973" spans="2:2">
      <c r="B6973" s="4"/>
    </row>
    <row r="6974" spans="2:2">
      <c r="B6974" s="4"/>
    </row>
    <row r="6975" spans="2:2">
      <c r="B6975" s="4"/>
    </row>
    <row r="6976" spans="2:2">
      <c r="B6976" s="4"/>
    </row>
    <row r="6977" spans="2:2">
      <c r="B6977" s="4"/>
    </row>
    <row r="6978" spans="2:2">
      <c r="B6978" s="4"/>
    </row>
    <row r="6979" spans="2:2">
      <c r="B6979" s="4"/>
    </row>
    <row r="6980" spans="2:2">
      <c r="B6980" s="4"/>
    </row>
    <row r="6981" spans="2:2">
      <c r="B6981" s="4"/>
    </row>
    <row r="6982" spans="2:2">
      <c r="B6982" s="4"/>
    </row>
    <row r="6983" spans="2:2">
      <c r="B6983" s="4"/>
    </row>
    <row r="6984" spans="2:2">
      <c r="B6984" s="4"/>
    </row>
    <row r="6985" spans="2:2">
      <c r="B6985" s="4"/>
    </row>
    <row r="6986" spans="2:2">
      <c r="B6986" s="4"/>
    </row>
    <row r="6987" spans="2:2">
      <c r="B6987" s="4"/>
    </row>
    <row r="6988" spans="2:2">
      <c r="B6988" s="4"/>
    </row>
    <row r="6989" spans="2:2">
      <c r="B6989" s="4"/>
    </row>
    <row r="6990" spans="2:2">
      <c r="B6990" s="4"/>
    </row>
    <row r="6991" spans="2:2">
      <c r="B6991" s="4"/>
    </row>
    <row r="6992" spans="2:2">
      <c r="B6992" s="4"/>
    </row>
    <row r="6993" spans="2:2">
      <c r="B6993" s="4"/>
    </row>
    <row r="6994" spans="2:2">
      <c r="B6994" s="4"/>
    </row>
    <row r="6995" spans="2:2">
      <c r="B6995" s="4"/>
    </row>
    <row r="6996" spans="2:2">
      <c r="B6996" s="4"/>
    </row>
    <row r="6997" spans="2:2">
      <c r="B6997" s="4"/>
    </row>
    <row r="6998" spans="2:2">
      <c r="B6998" s="4"/>
    </row>
    <row r="6999" spans="2:2">
      <c r="B6999" s="4"/>
    </row>
    <row r="7000" spans="2:2">
      <c r="B7000" s="4"/>
    </row>
    <row r="7001" spans="2:2">
      <c r="B7001" s="4"/>
    </row>
    <row r="7002" spans="2:2">
      <c r="B7002" s="4"/>
    </row>
    <row r="7003" spans="2:2">
      <c r="B7003" s="4"/>
    </row>
    <row r="7004" spans="2:2">
      <c r="B7004" s="4"/>
    </row>
    <row r="7005" spans="2:2">
      <c r="B7005" s="4"/>
    </row>
    <row r="7006" spans="2:2">
      <c r="B7006" s="4"/>
    </row>
    <row r="7007" spans="2:2">
      <c r="B7007" s="4"/>
    </row>
    <row r="7008" spans="2:2">
      <c r="B7008" s="4"/>
    </row>
    <row r="7009" spans="2:2">
      <c r="B7009" s="4"/>
    </row>
    <row r="7010" spans="2:2">
      <c r="B7010" s="4"/>
    </row>
    <row r="7011" spans="2:2">
      <c r="B7011" s="4"/>
    </row>
    <row r="7012" spans="2:2">
      <c r="B7012" s="4"/>
    </row>
    <row r="7013" spans="2:2">
      <c r="B7013" s="4"/>
    </row>
    <row r="7014" spans="2:2">
      <c r="B7014" s="4"/>
    </row>
    <row r="7015" spans="2:2">
      <c r="B7015" s="4"/>
    </row>
    <row r="7016" spans="2:2">
      <c r="B7016" s="4"/>
    </row>
    <row r="7017" spans="2:2">
      <c r="B7017" s="4"/>
    </row>
    <row r="7018" spans="2:2">
      <c r="B7018" s="4"/>
    </row>
    <row r="7019" spans="2:2">
      <c r="B7019" s="4"/>
    </row>
    <row r="7020" spans="2:2">
      <c r="B7020" s="4"/>
    </row>
    <row r="7021" spans="2:2">
      <c r="B7021" s="4"/>
    </row>
    <row r="7022" spans="2:2">
      <c r="B7022" s="4"/>
    </row>
    <row r="7023" spans="2:2">
      <c r="B7023" s="4"/>
    </row>
    <row r="7024" spans="2:2">
      <c r="B7024" s="4"/>
    </row>
    <row r="7025" spans="2:2">
      <c r="B7025" s="4"/>
    </row>
    <row r="7026" spans="2:2">
      <c r="B7026" s="4"/>
    </row>
    <row r="7027" spans="2:2">
      <c r="B7027" s="4"/>
    </row>
    <row r="7028" spans="2:2">
      <c r="B7028" s="4"/>
    </row>
    <row r="7029" spans="2:2">
      <c r="B7029" s="4"/>
    </row>
    <row r="7030" spans="2:2">
      <c r="B7030" s="4"/>
    </row>
    <row r="7031" spans="2:2">
      <c r="B7031" s="4"/>
    </row>
    <row r="7032" spans="2:2">
      <c r="B7032" s="4"/>
    </row>
    <row r="7033" spans="2:2">
      <c r="B7033" s="4"/>
    </row>
    <row r="7034" spans="2:2">
      <c r="B7034" s="4"/>
    </row>
    <row r="7035" spans="2:2">
      <c r="B7035" s="4"/>
    </row>
    <row r="7036" spans="2:2">
      <c r="B7036" s="4"/>
    </row>
    <row r="7037" spans="2:2">
      <c r="B7037" s="4"/>
    </row>
    <row r="7038" spans="2:2">
      <c r="B7038" s="4"/>
    </row>
    <row r="7039" spans="2:2">
      <c r="B7039" s="4"/>
    </row>
    <row r="7040" spans="2:2">
      <c r="B7040" s="4"/>
    </row>
    <row r="7041" spans="2:2">
      <c r="B7041" s="4"/>
    </row>
    <row r="7042" spans="2:2">
      <c r="B7042" s="4"/>
    </row>
    <row r="7043" spans="2:2">
      <c r="B7043" s="4"/>
    </row>
    <row r="7044" spans="2:2">
      <c r="B7044" s="4"/>
    </row>
    <row r="7045" spans="2:2">
      <c r="B7045" s="4"/>
    </row>
    <row r="7046" spans="2:2">
      <c r="B7046" s="4"/>
    </row>
    <row r="7047" spans="2:2">
      <c r="B7047" s="4"/>
    </row>
    <row r="7048" spans="2:2">
      <c r="B7048" s="4"/>
    </row>
    <row r="7049" spans="2:2">
      <c r="B7049" s="4"/>
    </row>
    <row r="7050" spans="2:2">
      <c r="B7050" s="4"/>
    </row>
    <row r="7051" spans="2:2">
      <c r="B7051" s="4"/>
    </row>
    <row r="7052" spans="2:2">
      <c r="B7052" s="4"/>
    </row>
    <row r="7053" spans="2:2">
      <c r="B7053" s="4"/>
    </row>
    <row r="7054" spans="2:2">
      <c r="B7054" s="4"/>
    </row>
    <row r="7055" spans="2:2">
      <c r="B7055" s="4"/>
    </row>
    <row r="7056" spans="2:2">
      <c r="B7056" s="4"/>
    </row>
    <row r="7057" spans="2:2">
      <c r="B7057" s="4"/>
    </row>
    <row r="7058" spans="2:2">
      <c r="B7058" s="4"/>
    </row>
    <row r="7059" spans="2:2">
      <c r="B7059" s="4"/>
    </row>
    <row r="7060" spans="2:2">
      <c r="B7060" s="4"/>
    </row>
    <row r="7061" spans="2:2">
      <c r="B7061" s="4"/>
    </row>
    <row r="7062" spans="2:2">
      <c r="B7062" s="4"/>
    </row>
    <row r="7063" spans="2:2">
      <c r="B7063" s="4"/>
    </row>
    <row r="7064" spans="2:2">
      <c r="B7064" s="4"/>
    </row>
    <row r="7065" spans="2:2">
      <c r="B7065" s="4"/>
    </row>
    <row r="7066" spans="2:2">
      <c r="B7066" s="4"/>
    </row>
    <row r="7067" spans="2:2">
      <c r="B7067" s="4"/>
    </row>
    <row r="7068" spans="2:2">
      <c r="B7068" s="4"/>
    </row>
    <row r="7069" spans="2:2">
      <c r="B7069" s="4"/>
    </row>
    <row r="7070" spans="2:2">
      <c r="B7070" s="4"/>
    </row>
    <row r="7071" spans="2:2">
      <c r="B7071" s="4"/>
    </row>
    <row r="7072" spans="2:2">
      <c r="B7072" s="4"/>
    </row>
    <row r="7073" spans="2:2">
      <c r="B7073" s="4"/>
    </row>
    <row r="7074" spans="2:2">
      <c r="B7074" s="4"/>
    </row>
    <row r="7075" spans="2:2">
      <c r="B7075" s="4"/>
    </row>
    <row r="7076" spans="2:2">
      <c r="B7076" s="4"/>
    </row>
    <row r="7077" spans="2:2">
      <c r="B7077" s="4"/>
    </row>
    <row r="7078" spans="2:2">
      <c r="B7078" s="4"/>
    </row>
    <row r="7079" spans="2:2">
      <c r="B7079" s="4"/>
    </row>
    <row r="7080" spans="2:2">
      <c r="B7080" s="4"/>
    </row>
    <row r="7081" spans="2:2">
      <c r="B7081" s="4"/>
    </row>
    <row r="7082" spans="2:2">
      <c r="B7082" s="4"/>
    </row>
    <row r="7083" spans="2:2">
      <c r="B7083" s="4"/>
    </row>
    <row r="7084" spans="2:2">
      <c r="B7084" s="4"/>
    </row>
    <row r="7085" spans="2:2">
      <c r="B7085" s="4"/>
    </row>
    <row r="7086" spans="2:2">
      <c r="B7086" s="4"/>
    </row>
    <row r="7087" spans="2:2">
      <c r="B7087" s="4"/>
    </row>
    <row r="7088" spans="2:2">
      <c r="B7088" s="4"/>
    </row>
    <row r="7089" spans="2:2">
      <c r="B7089" s="4"/>
    </row>
    <row r="7090" spans="2:2">
      <c r="B7090" s="4"/>
    </row>
    <row r="7091" spans="2:2">
      <c r="B7091" s="4"/>
    </row>
    <row r="7092" spans="2:2">
      <c r="B7092" s="4"/>
    </row>
    <row r="7093" spans="2:2">
      <c r="B7093" s="4"/>
    </row>
    <row r="7094" spans="2:2">
      <c r="B7094" s="4"/>
    </row>
    <row r="7095" spans="2:2">
      <c r="B7095" s="4"/>
    </row>
    <row r="7096" spans="2:2">
      <c r="B7096" s="4"/>
    </row>
    <row r="7097" spans="2:2">
      <c r="B7097" s="4"/>
    </row>
    <row r="7098" spans="2:2">
      <c r="B7098" s="4"/>
    </row>
    <row r="7099" spans="2:2">
      <c r="B7099" s="4"/>
    </row>
    <row r="7100" spans="2:2">
      <c r="B7100" s="4"/>
    </row>
    <row r="7101" spans="2:2">
      <c r="B7101" s="4"/>
    </row>
    <row r="7102" spans="2:2">
      <c r="B7102" s="4"/>
    </row>
    <row r="7103" spans="2:2">
      <c r="B7103" s="4"/>
    </row>
    <row r="7104" spans="2:2">
      <c r="B7104" s="4"/>
    </row>
    <row r="7105" spans="2:2">
      <c r="B7105" s="4"/>
    </row>
    <row r="7106" spans="2:2">
      <c r="B7106" s="4"/>
    </row>
    <row r="7107" spans="2:2">
      <c r="B7107" s="4"/>
    </row>
    <row r="7108" spans="2:2">
      <c r="B7108" s="4"/>
    </row>
    <row r="7109" spans="2:2">
      <c r="B7109" s="4"/>
    </row>
    <row r="7110" spans="2:2">
      <c r="B7110" s="4"/>
    </row>
    <row r="7111" spans="2:2">
      <c r="B7111" s="4"/>
    </row>
    <row r="7112" spans="2:2">
      <c r="B7112" s="4"/>
    </row>
    <row r="7113" spans="2:2">
      <c r="B7113" s="4"/>
    </row>
    <row r="7114" spans="2:2">
      <c r="B7114" s="4"/>
    </row>
    <row r="7115" spans="2:2">
      <c r="B7115" s="4"/>
    </row>
    <row r="7116" spans="2:2">
      <c r="B7116" s="4"/>
    </row>
    <row r="7117" spans="2:2">
      <c r="B7117" s="4"/>
    </row>
    <row r="7118" spans="2:2">
      <c r="B7118" s="4"/>
    </row>
    <row r="7119" spans="2:2">
      <c r="B7119" s="4"/>
    </row>
    <row r="7120" spans="2:2">
      <c r="B7120" s="4"/>
    </row>
    <row r="7121" spans="2:2">
      <c r="B7121" s="4"/>
    </row>
    <row r="7122" spans="2:2">
      <c r="B7122" s="4"/>
    </row>
    <row r="7123" spans="2:2">
      <c r="B7123" s="4"/>
    </row>
    <row r="7124" spans="2:2">
      <c r="B7124" s="4"/>
    </row>
    <row r="7125" spans="2:2">
      <c r="B7125" s="4"/>
    </row>
    <row r="7126" spans="2:2">
      <c r="B7126" s="4"/>
    </row>
    <row r="7127" spans="2:2">
      <c r="B7127" s="4"/>
    </row>
    <row r="7128" spans="2:2">
      <c r="B7128" s="4"/>
    </row>
    <row r="7129" spans="2:2">
      <c r="B7129" s="4"/>
    </row>
    <row r="7130" spans="2:2">
      <c r="B7130" s="4"/>
    </row>
    <row r="7131" spans="2:2">
      <c r="B7131" s="4"/>
    </row>
    <row r="7132" spans="2:2">
      <c r="B7132" s="4"/>
    </row>
    <row r="7133" spans="2:2">
      <c r="B7133" s="4"/>
    </row>
    <row r="7134" spans="2:2">
      <c r="B7134" s="4"/>
    </row>
    <row r="7135" spans="2:2">
      <c r="B7135" s="4"/>
    </row>
    <row r="7136" spans="2:2">
      <c r="B7136" s="4"/>
    </row>
    <row r="7137" spans="2:2">
      <c r="B7137" s="4"/>
    </row>
    <row r="7138" spans="2:2">
      <c r="B7138" s="4"/>
    </row>
    <row r="7139" spans="2:2">
      <c r="B7139" s="4"/>
    </row>
    <row r="7140" spans="2:2">
      <c r="B7140" s="4"/>
    </row>
    <row r="7141" spans="2:2">
      <c r="B7141" s="4"/>
    </row>
    <row r="7142" spans="2:2">
      <c r="B7142" s="4"/>
    </row>
    <row r="7143" spans="2:2">
      <c r="B7143" s="4"/>
    </row>
    <row r="7144" spans="2:2">
      <c r="B7144" s="4"/>
    </row>
    <row r="7145" spans="2:2">
      <c r="B7145" s="4"/>
    </row>
    <row r="7146" spans="2:2">
      <c r="B7146" s="4"/>
    </row>
    <row r="7147" spans="2:2">
      <c r="B7147" s="4"/>
    </row>
    <row r="7148" spans="2:2">
      <c r="B7148" s="4"/>
    </row>
    <row r="7149" spans="2:2">
      <c r="B7149" s="4"/>
    </row>
    <row r="7150" spans="2:2">
      <c r="B7150" s="4"/>
    </row>
    <row r="7151" spans="2:2">
      <c r="B7151" s="4"/>
    </row>
    <row r="7152" spans="2:2">
      <c r="B7152" s="4"/>
    </row>
    <row r="7153" spans="2:2">
      <c r="B7153" s="4"/>
    </row>
    <row r="7154" spans="2:2">
      <c r="B7154" s="4"/>
    </row>
    <row r="7155" spans="2:2">
      <c r="B7155" s="4"/>
    </row>
    <row r="7156" spans="2:2">
      <c r="B7156" s="4"/>
    </row>
    <row r="7157" spans="2:2">
      <c r="B7157" s="4"/>
    </row>
    <row r="7158" spans="2:2">
      <c r="B7158" s="4"/>
    </row>
    <row r="7159" spans="2:2">
      <c r="B7159" s="4"/>
    </row>
    <row r="7160" spans="2:2">
      <c r="B7160" s="4"/>
    </row>
    <row r="7161" spans="2:2">
      <c r="B7161" s="4"/>
    </row>
    <row r="7162" spans="2:2">
      <c r="B7162" s="4"/>
    </row>
    <row r="7163" spans="2:2">
      <c r="B7163" s="4"/>
    </row>
    <row r="7164" spans="2:2">
      <c r="B7164" s="4"/>
    </row>
    <row r="7165" spans="2:2">
      <c r="B7165" s="4"/>
    </row>
    <row r="7166" spans="2:2">
      <c r="B7166" s="4"/>
    </row>
    <row r="7167" spans="2:2">
      <c r="B7167" s="4"/>
    </row>
    <row r="7168" spans="2:2">
      <c r="B7168" s="4"/>
    </row>
    <row r="7169" spans="2:2">
      <c r="B7169" s="4"/>
    </row>
    <row r="7170" spans="2:2">
      <c r="B7170" s="4"/>
    </row>
    <row r="7171" spans="2:2">
      <c r="B7171" s="4"/>
    </row>
    <row r="7172" spans="2:2">
      <c r="B7172" s="4"/>
    </row>
    <row r="7173" spans="2:2">
      <c r="B7173" s="4"/>
    </row>
    <row r="7174" spans="2:2">
      <c r="B7174" s="4"/>
    </row>
    <row r="7175" spans="2:2">
      <c r="B7175" s="4"/>
    </row>
    <row r="7176" spans="2:2">
      <c r="B7176" s="4"/>
    </row>
    <row r="7177" spans="2:2">
      <c r="B7177" s="4"/>
    </row>
    <row r="7178" spans="2:2">
      <c r="B7178" s="4"/>
    </row>
    <row r="7179" spans="2:2">
      <c r="B7179" s="4"/>
    </row>
    <row r="7180" spans="2:2">
      <c r="B7180" s="4"/>
    </row>
    <row r="7181" spans="2:2">
      <c r="B7181" s="4"/>
    </row>
    <row r="7182" spans="2:2">
      <c r="B7182" s="4"/>
    </row>
    <row r="7183" spans="2:2">
      <c r="B7183" s="4"/>
    </row>
    <row r="7184" spans="2:2">
      <c r="B7184" s="4"/>
    </row>
    <row r="7185" spans="2:2">
      <c r="B7185" s="4"/>
    </row>
    <row r="7186" spans="2:2">
      <c r="B7186" s="4"/>
    </row>
    <row r="7187" spans="2:2">
      <c r="B7187" s="4"/>
    </row>
    <row r="7188" spans="2:2">
      <c r="B7188" s="4"/>
    </row>
    <row r="7189" spans="2:2">
      <c r="B7189" s="4"/>
    </row>
    <row r="7190" spans="2:2">
      <c r="B7190" s="4"/>
    </row>
    <row r="7191" spans="2:2">
      <c r="B7191" s="4"/>
    </row>
    <row r="7192" spans="2:2">
      <c r="B7192" s="4"/>
    </row>
    <row r="7193" spans="2:2">
      <c r="B7193" s="4"/>
    </row>
    <row r="7194" spans="2:2">
      <c r="B7194" s="4"/>
    </row>
    <row r="7195" spans="2:2">
      <c r="B7195" s="4"/>
    </row>
    <row r="7196" spans="2:2">
      <c r="B7196" s="4"/>
    </row>
    <row r="7197" spans="2:2">
      <c r="B7197" s="4"/>
    </row>
    <row r="7198" spans="2:2">
      <c r="B7198" s="4"/>
    </row>
    <row r="7199" spans="2:2">
      <c r="B7199" s="4"/>
    </row>
    <row r="7200" spans="2:2">
      <c r="B7200" s="4"/>
    </row>
    <row r="7201" spans="2:2">
      <c r="B7201" s="4"/>
    </row>
    <row r="7202" spans="2:2">
      <c r="B7202" s="4"/>
    </row>
    <row r="7203" spans="2:2">
      <c r="B7203" s="4"/>
    </row>
    <row r="7204" spans="2:2">
      <c r="B7204" s="4"/>
    </row>
    <row r="7205" spans="2:2">
      <c r="B7205" s="4"/>
    </row>
    <row r="7206" spans="2:2">
      <c r="B7206" s="4"/>
    </row>
    <row r="7207" spans="2:2">
      <c r="B7207" s="4"/>
    </row>
    <row r="7208" spans="2:2">
      <c r="B7208" s="4"/>
    </row>
    <row r="7209" spans="2:2">
      <c r="B7209" s="4"/>
    </row>
    <row r="7210" spans="2:2">
      <c r="B7210" s="4"/>
    </row>
    <row r="7211" spans="2:2">
      <c r="B7211" s="4"/>
    </row>
    <row r="7212" spans="2:2">
      <c r="B7212" s="4"/>
    </row>
    <row r="7213" spans="2:2">
      <c r="B7213" s="4"/>
    </row>
    <row r="7214" spans="2:2">
      <c r="B7214" s="4"/>
    </row>
    <row r="7215" spans="2:2">
      <c r="B7215" s="4"/>
    </row>
    <row r="7216" spans="2:2">
      <c r="B7216" s="4"/>
    </row>
    <row r="7217" spans="2:2">
      <c r="B7217" s="4"/>
    </row>
    <row r="7218" spans="2:2">
      <c r="B7218" s="4"/>
    </row>
    <row r="7219" spans="2:2">
      <c r="B7219" s="4"/>
    </row>
    <row r="7220" spans="2:2">
      <c r="B7220" s="4"/>
    </row>
    <row r="7221" spans="2:2">
      <c r="B7221" s="4"/>
    </row>
    <row r="7222" spans="2:2">
      <c r="B7222" s="4"/>
    </row>
    <row r="7223" spans="2:2">
      <c r="B7223" s="4"/>
    </row>
    <row r="7224" spans="2:2">
      <c r="B7224" s="4"/>
    </row>
    <row r="7225" spans="2:2">
      <c r="B7225" s="4"/>
    </row>
    <row r="7226" spans="2:2">
      <c r="B7226" s="4"/>
    </row>
    <row r="7227" spans="2:2">
      <c r="B7227" s="4"/>
    </row>
    <row r="7228" spans="2:2">
      <c r="B7228" s="4"/>
    </row>
    <row r="7229" spans="2:2">
      <c r="B7229" s="4"/>
    </row>
    <row r="7230" spans="2:2">
      <c r="B7230" s="4"/>
    </row>
    <row r="7231" spans="2:2">
      <c r="B7231" s="4"/>
    </row>
    <row r="7232" spans="2:2">
      <c r="B7232" s="4"/>
    </row>
    <row r="7233" spans="2:2">
      <c r="B7233" s="4"/>
    </row>
    <row r="7234" spans="2:2">
      <c r="B7234" s="4"/>
    </row>
    <row r="7235" spans="2:2">
      <c r="B7235" s="4"/>
    </row>
    <row r="7236" spans="2:2">
      <c r="B7236" s="4"/>
    </row>
    <row r="7237" spans="2:2">
      <c r="B7237" s="4"/>
    </row>
    <row r="7238" spans="2:2">
      <c r="B7238" s="4"/>
    </row>
    <row r="7239" spans="2:2">
      <c r="B7239" s="4"/>
    </row>
    <row r="7240" spans="2:2">
      <c r="B7240" s="4"/>
    </row>
    <row r="7241" spans="2:2">
      <c r="B7241" s="4"/>
    </row>
    <row r="7242" spans="2:2">
      <c r="B7242" s="4"/>
    </row>
    <row r="7243" spans="2:2">
      <c r="B7243" s="4"/>
    </row>
    <row r="7244" spans="2:2">
      <c r="B7244" s="4"/>
    </row>
    <row r="7245" spans="2:2">
      <c r="B7245" s="4"/>
    </row>
    <row r="7246" spans="2:2">
      <c r="B7246" s="4"/>
    </row>
    <row r="7247" spans="2:2">
      <c r="B7247" s="4"/>
    </row>
    <row r="7248" spans="2:2">
      <c r="B7248" s="4"/>
    </row>
    <row r="7249" spans="2:2">
      <c r="B7249" s="4"/>
    </row>
    <row r="7250" spans="2:2">
      <c r="B7250" s="4"/>
    </row>
    <row r="7251" spans="2:2">
      <c r="B7251" s="4"/>
    </row>
    <row r="7252" spans="2:2">
      <c r="B7252" s="4"/>
    </row>
    <row r="7253" spans="2:2">
      <c r="B7253" s="4"/>
    </row>
    <row r="7254" spans="2:2">
      <c r="B7254" s="4"/>
    </row>
    <row r="7255" spans="2:2">
      <c r="B7255" s="4"/>
    </row>
    <row r="7256" spans="2:2">
      <c r="B7256" s="4"/>
    </row>
    <row r="7257" spans="2:2">
      <c r="B7257" s="4"/>
    </row>
    <row r="7258" spans="2:2">
      <c r="B7258" s="4"/>
    </row>
    <row r="7259" spans="2:2">
      <c r="B7259" s="4"/>
    </row>
    <row r="7260" spans="2:2">
      <c r="B7260" s="4"/>
    </row>
    <row r="7261" spans="2:2">
      <c r="B7261" s="4"/>
    </row>
    <row r="7262" spans="2:2">
      <c r="B7262" s="4"/>
    </row>
    <row r="7263" spans="2:2">
      <c r="B7263" s="4"/>
    </row>
    <row r="7264" spans="2:2">
      <c r="B7264" s="4"/>
    </row>
    <row r="7265" spans="2:2">
      <c r="B7265" s="4"/>
    </row>
    <row r="7266" spans="2:2">
      <c r="B7266" s="4"/>
    </row>
    <row r="7267" spans="2:2">
      <c r="B7267" s="4"/>
    </row>
    <row r="7268" spans="2:2">
      <c r="B7268" s="4"/>
    </row>
    <row r="7269" spans="2:2">
      <c r="B7269" s="4"/>
    </row>
    <row r="7270" spans="2:2">
      <c r="B7270" s="4"/>
    </row>
    <row r="7271" spans="2:2">
      <c r="B7271" s="4"/>
    </row>
    <row r="7272" spans="2:2">
      <c r="B7272" s="4"/>
    </row>
    <row r="7273" spans="2:2">
      <c r="B7273" s="4"/>
    </row>
    <row r="7274" spans="2:2">
      <c r="B7274" s="4"/>
    </row>
    <row r="7275" spans="2:2">
      <c r="B7275" s="4"/>
    </row>
    <row r="7276" spans="2:2">
      <c r="B7276" s="4"/>
    </row>
    <row r="7277" spans="2:2">
      <c r="B7277" s="4"/>
    </row>
    <row r="7278" spans="2:2">
      <c r="B7278" s="4"/>
    </row>
    <row r="7279" spans="2:2">
      <c r="B7279" s="4"/>
    </row>
    <row r="7280" spans="2:2">
      <c r="B7280" s="4"/>
    </row>
    <row r="7281" spans="2:2">
      <c r="B7281" s="4"/>
    </row>
    <row r="7282" spans="2:2">
      <c r="B7282" s="4"/>
    </row>
    <row r="7283" spans="2:2">
      <c r="B7283" s="4"/>
    </row>
    <row r="7284" spans="2:2">
      <c r="B7284" s="4"/>
    </row>
    <row r="7285" spans="2:2">
      <c r="B7285" s="4"/>
    </row>
    <row r="7286" spans="2:2">
      <c r="B7286" s="4"/>
    </row>
    <row r="7287" spans="2:2">
      <c r="B7287" s="4"/>
    </row>
    <row r="7288" spans="2:2">
      <c r="B7288" s="4"/>
    </row>
    <row r="7289" spans="2:2">
      <c r="B7289" s="4"/>
    </row>
    <row r="7290" spans="2:2">
      <c r="B7290" s="4"/>
    </row>
    <row r="7291" spans="2:2">
      <c r="B7291" s="4"/>
    </row>
    <row r="7292" spans="2:2">
      <c r="B7292" s="4"/>
    </row>
    <row r="7293" spans="2:2">
      <c r="B7293" s="4"/>
    </row>
    <row r="7294" spans="2:2">
      <c r="B7294" s="4"/>
    </row>
    <row r="7295" spans="2:2">
      <c r="B7295" s="4"/>
    </row>
    <row r="7296" spans="2:2">
      <c r="B7296" s="4"/>
    </row>
    <row r="7297" spans="2:2">
      <c r="B7297" s="4"/>
    </row>
    <row r="7298" spans="2:2">
      <c r="B7298" s="4"/>
    </row>
    <row r="7299" spans="2:2">
      <c r="B7299" s="4"/>
    </row>
    <row r="7300" spans="2:2">
      <c r="B7300" s="4"/>
    </row>
    <row r="7301" spans="2:2">
      <c r="B7301" s="4"/>
    </row>
    <row r="7302" spans="2:2">
      <c r="B7302" s="4"/>
    </row>
    <row r="7303" spans="2:2">
      <c r="B7303" s="4"/>
    </row>
    <row r="7304" spans="2:2">
      <c r="B7304" s="4"/>
    </row>
    <row r="7305" spans="2:2">
      <c r="B7305" s="4"/>
    </row>
    <row r="7306" spans="2:2">
      <c r="B7306" s="4"/>
    </row>
    <row r="7307" spans="2:2">
      <c r="B7307" s="4"/>
    </row>
    <row r="7308" spans="2:2">
      <c r="B7308" s="4"/>
    </row>
    <row r="7309" spans="2:2">
      <c r="B7309" s="4"/>
    </row>
    <row r="7310" spans="2:2">
      <c r="B7310" s="4"/>
    </row>
    <row r="7311" spans="2:2">
      <c r="B7311" s="4"/>
    </row>
    <row r="7312" spans="2:2">
      <c r="B7312" s="4"/>
    </row>
    <row r="7313" spans="2:2">
      <c r="B7313" s="4"/>
    </row>
    <row r="7314" spans="2:2">
      <c r="B7314" s="4"/>
    </row>
    <row r="7315" spans="2:2">
      <c r="B7315" s="4"/>
    </row>
    <row r="7316" spans="2:2">
      <c r="B7316" s="4"/>
    </row>
    <row r="7317" spans="2:2">
      <c r="B7317" s="4"/>
    </row>
    <row r="7318" spans="2:2">
      <c r="B7318" s="4"/>
    </row>
    <row r="7319" spans="2:2">
      <c r="B7319" s="4"/>
    </row>
    <row r="7320" spans="2:2">
      <c r="B7320" s="4"/>
    </row>
    <row r="7321" spans="2:2">
      <c r="B7321" s="4"/>
    </row>
    <row r="7322" spans="2:2">
      <c r="B7322" s="4"/>
    </row>
    <row r="7323" spans="2:2">
      <c r="B7323" s="4"/>
    </row>
    <row r="7324" spans="2:2">
      <c r="B7324" s="4"/>
    </row>
    <row r="7325" spans="2:2">
      <c r="B7325" s="4"/>
    </row>
    <row r="7326" spans="2:2">
      <c r="B7326" s="4"/>
    </row>
    <row r="7327" spans="2:2">
      <c r="B7327" s="4"/>
    </row>
    <row r="7328" spans="2:2">
      <c r="B7328" s="4"/>
    </row>
    <row r="7329" spans="2:2">
      <c r="B7329" s="4"/>
    </row>
    <row r="7330" spans="2:2">
      <c r="B7330" s="4"/>
    </row>
    <row r="7331" spans="2:2">
      <c r="B7331" s="4"/>
    </row>
    <row r="7332" spans="2:2">
      <c r="B7332" s="4"/>
    </row>
    <row r="7333" spans="2:2">
      <c r="B7333" s="4"/>
    </row>
    <row r="7334" spans="2:2">
      <c r="B7334" s="4"/>
    </row>
    <row r="7335" spans="2:2">
      <c r="B7335" s="4"/>
    </row>
    <row r="7336" spans="2:2">
      <c r="B7336" s="4"/>
    </row>
    <row r="7337" spans="2:2">
      <c r="B7337" s="4"/>
    </row>
    <row r="7338" spans="2:2">
      <c r="B7338" s="4"/>
    </row>
    <row r="7339" spans="2:2">
      <c r="B7339" s="4"/>
    </row>
    <row r="7340" spans="2:2">
      <c r="B7340" s="4"/>
    </row>
    <row r="7341" spans="2:2">
      <c r="B7341" s="4"/>
    </row>
    <row r="7342" spans="2:2">
      <c r="B7342" s="4"/>
    </row>
    <row r="7343" spans="2:2">
      <c r="B7343" s="4"/>
    </row>
    <row r="7344" spans="2:2">
      <c r="B7344" s="4"/>
    </row>
    <row r="7345" spans="2:2">
      <c r="B7345" s="4"/>
    </row>
    <row r="7346" spans="2:2">
      <c r="B7346" s="4"/>
    </row>
    <row r="7347" spans="2:2">
      <c r="B7347" s="4"/>
    </row>
    <row r="7348" spans="2:2">
      <c r="B7348" s="4"/>
    </row>
    <row r="7349" spans="2:2">
      <c r="B7349" s="4"/>
    </row>
    <row r="7350" spans="2:2">
      <c r="B7350" s="4"/>
    </row>
    <row r="7351" spans="2:2">
      <c r="B7351" s="4"/>
    </row>
    <row r="7352" spans="2:2">
      <c r="B7352" s="4"/>
    </row>
    <row r="7353" spans="2:2">
      <c r="B7353" s="4"/>
    </row>
    <row r="7354" spans="2:2">
      <c r="B7354" s="4"/>
    </row>
    <row r="7355" spans="2:2">
      <c r="B7355" s="4"/>
    </row>
    <row r="7356" spans="2:2">
      <c r="B7356" s="4"/>
    </row>
    <row r="7357" spans="2:2">
      <c r="B7357" s="4"/>
    </row>
    <row r="7358" spans="2:2">
      <c r="B7358" s="4"/>
    </row>
    <row r="7359" spans="2:2">
      <c r="B7359" s="4"/>
    </row>
    <row r="7360" spans="2:2">
      <c r="B7360" s="4"/>
    </row>
    <row r="7361" spans="2:2">
      <c r="B7361" s="4"/>
    </row>
    <row r="7362" spans="2:2">
      <c r="B7362" s="4"/>
    </row>
    <row r="7363" spans="2:2">
      <c r="B7363" s="4"/>
    </row>
    <row r="7364" spans="2:2">
      <c r="B7364" s="4"/>
    </row>
    <row r="7365" spans="2:2">
      <c r="B7365" s="4"/>
    </row>
    <row r="7366" spans="2:2">
      <c r="B7366" s="4"/>
    </row>
    <row r="7367" spans="2:2">
      <c r="B7367" s="4"/>
    </row>
    <row r="7368" spans="2:2">
      <c r="B7368" s="4"/>
    </row>
    <row r="7369" spans="2:2">
      <c r="B7369" s="4"/>
    </row>
    <row r="7370" spans="2:2">
      <c r="B7370" s="4"/>
    </row>
    <row r="7371" spans="2:2">
      <c r="B7371" s="4"/>
    </row>
    <row r="7372" spans="2:2">
      <c r="B7372" s="4"/>
    </row>
    <row r="7373" spans="2:2">
      <c r="B7373" s="4"/>
    </row>
    <row r="7374" spans="2:2">
      <c r="B7374" s="4"/>
    </row>
    <row r="7375" spans="2:2">
      <c r="B7375" s="4"/>
    </row>
    <row r="7376" spans="2:2">
      <c r="B7376" s="4"/>
    </row>
    <row r="7377" spans="2:2">
      <c r="B7377" s="4"/>
    </row>
    <row r="7378" spans="2:2">
      <c r="B7378" s="4"/>
    </row>
    <row r="7379" spans="2:2">
      <c r="B7379" s="4"/>
    </row>
    <row r="7380" spans="2:2">
      <c r="B7380" s="4"/>
    </row>
    <row r="7381" spans="2:2">
      <c r="B7381" s="4"/>
    </row>
    <row r="7382" spans="2:2">
      <c r="B7382" s="4"/>
    </row>
    <row r="7383" spans="2:2">
      <c r="B7383" s="4"/>
    </row>
    <row r="7384" spans="2:2">
      <c r="B7384" s="4"/>
    </row>
    <row r="7385" spans="2:2">
      <c r="B7385" s="4"/>
    </row>
    <row r="7386" spans="2:2">
      <c r="B7386" s="4"/>
    </row>
    <row r="7387" spans="2:2">
      <c r="B7387" s="4"/>
    </row>
    <row r="7388" spans="2:2">
      <c r="B7388" s="4"/>
    </row>
    <row r="7389" spans="2:2">
      <c r="B7389" s="4"/>
    </row>
    <row r="7390" spans="2:2">
      <c r="B7390" s="4"/>
    </row>
    <row r="7391" spans="2:2">
      <c r="B7391" s="4"/>
    </row>
    <row r="7392" spans="2:2">
      <c r="B7392" s="4"/>
    </row>
    <row r="7393" spans="2:2">
      <c r="B7393" s="4"/>
    </row>
    <row r="7394" spans="2:2">
      <c r="B7394" s="4"/>
    </row>
    <row r="7395" spans="2:2">
      <c r="B7395" s="4"/>
    </row>
    <row r="7396" spans="2:2">
      <c r="B7396" s="4"/>
    </row>
    <row r="7397" spans="2:2">
      <c r="B7397" s="4"/>
    </row>
    <row r="7398" spans="2:2">
      <c r="B7398" s="4"/>
    </row>
    <row r="7399" spans="2:2">
      <c r="B7399" s="4"/>
    </row>
    <row r="7400" spans="2:2">
      <c r="B7400" s="4"/>
    </row>
    <row r="7401" spans="2:2">
      <c r="B7401" s="4"/>
    </row>
    <row r="7402" spans="2:2">
      <c r="B7402" s="4"/>
    </row>
    <row r="7403" spans="2:2">
      <c r="B7403" s="4"/>
    </row>
    <row r="7404" spans="2:2">
      <c r="B7404" s="4"/>
    </row>
    <row r="7405" spans="2:2">
      <c r="B7405" s="4"/>
    </row>
    <row r="7406" spans="2:2">
      <c r="B7406" s="4"/>
    </row>
    <row r="7407" spans="2:2">
      <c r="B7407" s="4"/>
    </row>
    <row r="7408" spans="2:2">
      <c r="B7408" s="4"/>
    </row>
    <row r="7409" spans="2:2">
      <c r="B7409" s="4"/>
    </row>
    <row r="7410" spans="2:2">
      <c r="B7410" s="4"/>
    </row>
    <row r="7411" spans="2:2">
      <c r="B7411" s="4"/>
    </row>
    <row r="7412" spans="2:2">
      <c r="B7412" s="4"/>
    </row>
    <row r="7413" spans="2:2">
      <c r="B7413" s="4"/>
    </row>
    <row r="7414" spans="2:2">
      <c r="B7414" s="4"/>
    </row>
    <row r="7415" spans="2:2">
      <c r="B7415" s="4"/>
    </row>
    <row r="7416" spans="2:2">
      <c r="B7416" s="4"/>
    </row>
    <row r="7417" spans="2:2">
      <c r="B7417" s="4"/>
    </row>
    <row r="7418" spans="2:2">
      <c r="B7418" s="4"/>
    </row>
    <row r="7419" spans="2:2">
      <c r="B7419" s="4"/>
    </row>
    <row r="7420" spans="2:2">
      <c r="B7420" s="4"/>
    </row>
    <row r="7421" spans="2:2">
      <c r="B7421" s="4"/>
    </row>
    <row r="7422" spans="2:2">
      <c r="B7422" s="4"/>
    </row>
    <row r="7423" spans="2:2">
      <c r="B7423" s="4"/>
    </row>
    <row r="7424" spans="2:2">
      <c r="B7424" s="4"/>
    </row>
    <row r="7425" spans="2:2">
      <c r="B7425" s="4"/>
    </row>
    <row r="7426" spans="2:2">
      <c r="B7426" s="4"/>
    </row>
    <row r="7427" spans="2:2">
      <c r="B7427" s="4"/>
    </row>
    <row r="7428" spans="2:2">
      <c r="B7428" s="4"/>
    </row>
    <row r="7429" spans="2:2">
      <c r="B7429" s="4"/>
    </row>
    <row r="7430" spans="2:2">
      <c r="B7430" s="4"/>
    </row>
    <row r="7431" spans="2:2">
      <c r="B7431" s="4"/>
    </row>
    <row r="7432" spans="2:2">
      <c r="B7432" s="4"/>
    </row>
    <row r="7433" spans="2:2">
      <c r="B7433" s="4"/>
    </row>
    <row r="7434" spans="2:2">
      <c r="B7434" s="4"/>
    </row>
    <row r="7435" spans="2:2">
      <c r="B7435" s="4"/>
    </row>
    <row r="7436" spans="2:2">
      <c r="B7436" s="4"/>
    </row>
    <row r="7437" spans="2:2">
      <c r="B7437" s="4"/>
    </row>
    <row r="7438" spans="2:2">
      <c r="B7438" s="4"/>
    </row>
    <row r="7439" spans="2:2">
      <c r="B7439" s="4"/>
    </row>
    <row r="7440" spans="2:2">
      <c r="B7440" s="4"/>
    </row>
    <row r="7441" spans="2:2">
      <c r="B7441" s="4"/>
    </row>
    <row r="7442" spans="2:2">
      <c r="B7442" s="4"/>
    </row>
    <row r="7443" spans="2:2">
      <c r="B7443" s="4"/>
    </row>
    <row r="7444" spans="2:2">
      <c r="B7444" s="4"/>
    </row>
    <row r="7445" spans="2:2">
      <c r="B7445" s="4"/>
    </row>
    <row r="7446" spans="2:2">
      <c r="B7446" s="4"/>
    </row>
    <row r="7447" spans="2:2">
      <c r="B7447" s="4"/>
    </row>
    <row r="7448" spans="2:2">
      <c r="B7448" s="4"/>
    </row>
    <row r="7449" spans="2:2">
      <c r="B7449" s="4"/>
    </row>
    <row r="7450" spans="2:2">
      <c r="B7450" s="4"/>
    </row>
    <row r="7451" spans="2:2">
      <c r="B7451" s="4"/>
    </row>
    <row r="7452" spans="2:2">
      <c r="B7452" s="4"/>
    </row>
    <row r="7453" spans="2:2">
      <c r="B7453" s="4"/>
    </row>
    <row r="7454" spans="2:2">
      <c r="B7454" s="4"/>
    </row>
    <row r="7455" spans="2:2">
      <c r="B7455" s="4"/>
    </row>
    <row r="7456" spans="2:2">
      <c r="B7456" s="4"/>
    </row>
    <row r="7457" spans="2:2">
      <c r="B7457" s="4"/>
    </row>
    <row r="7458" spans="2:2">
      <c r="B7458" s="4"/>
    </row>
    <row r="7459" spans="2:2">
      <c r="B7459" s="4"/>
    </row>
    <row r="7460" spans="2:2">
      <c r="B7460" s="4"/>
    </row>
    <row r="7461" spans="2:2">
      <c r="B7461" s="4"/>
    </row>
    <row r="7462" spans="2:2">
      <c r="B7462" s="4"/>
    </row>
    <row r="7463" spans="2:2">
      <c r="B7463" s="4"/>
    </row>
    <row r="7464" spans="2:2">
      <c r="B7464" s="4"/>
    </row>
    <row r="7465" spans="2:2">
      <c r="B7465" s="4"/>
    </row>
    <row r="7466" spans="2:2">
      <c r="B7466" s="4"/>
    </row>
    <row r="7467" spans="2:2">
      <c r="B7467" s="4"/>
    </row>
    <row r="7468" spans="2:2">
      <c r="B7468" s="4"/>
    </row>
    <row r="7469" spans="2:2">
      <c r="B7469" s="4"/>
    </row>
    <row r="7470" spans="2:2">
      <c r="B7470" s="4"/>
    </row>
    <row r="7471" spans="2:2">
      <c r="B7471" s="4"/>
    </row>
    <row r="7472" spans="2:2">
      <c r="B7472" s="4"/>
    </row>
    <row r="7473" spans="2:2">
      <c r="B7473" s="4"/>
    </row>
    <row r="7474" spans="2:2">
      <c r="B7474" s="4"/>
    </row>
    <row r="7475" spans="2:2">
      <c r="B7475" s="4"/>
    </row>
    <row r="7476" spans="2:2">
      <c r="B7476" s="4"/>
    </row>
    <row r="7477" spans="2:2">
      <c r="B7477" s="4"/>
    </row>
    <row r="7478" spans="2:2">
      <c r="B7478" s="4"/>
    </row>
    <row r="7479" spans="2:2">
      <c r="B7479" s="4"/>
    </row>
    <row r="7480" spans="2:2">
      <c r="B7480" s="4"/>
    </row>
    <row r="7481" spans="2:2">
      <c r="B7481" s="4"/>
    </row>
    <row r="7482" spans="2:2">
      <c r="B7482" s="4"/>
    </row>
    <row r="7483" spans="2:2">
      <c r="B7483" s="4"/>
    </row>
    <row r="7484" spans="2:2">
      <c r="B7484" s="4"/>
    </row>
    <row r="7485" spans="2:2">
      <c r="B7485" s="4"/>
    </row>
    <row r="7486" spans="2:2">
      <c r="B7486" s="4"/>
    </row>
    <row r="7487" spans="2:2">
      <c r="B7487" s="4"/>
    </row>
    <row r="7488" spans="2:2">
      <c r="B7488" s="4"/>
    </row>
    <row r="7489" spans="2:2">
      <c r="B7489" s="4"/>
    </row>
    <row r="7490" spans="2:2">
      <c r="B7490" s="4"/>
    </row>
    <row r="7491" spans="2:2">
      <c r="B7491" s="4"/>
    </row>
    <row r="7492" spans="2:2">
      <c r="B7492" s="4"/>
    </row>
    <row r="7493" spans="2:2">
      <c r="B7493" s="4"/>
    </row>
    <row r="7494" spans="2:2">
      <c r="B7494" s="4"/>
    </row>
    <row r="7495" spans="2:2">
      <c r="B7495" s="4"/>
    </row>
    <row r="7496" spans="2:2">
      <c r="B7496" s="4"/>
    </row>
    <row r="7497" spans="2:2">
      <c r="B7497" s="4"/>
    </row>
    <row r="7498" spans="2:2">
      <c r="B7498" s="4"/>
    </row>
    <row r="7499" spans="2:2">
      <c r="B7499" s="4"/>
    </row>
    <row r="7500" spans="2:2">
      <c r="B7500" s="4"/>
    </row>
    <row r="7501" spans="2:2">
      <c r="B7501" s="4"/>
    </row>
    <row r="7502" spans="2:2">
      <c r="B7502" s="4"/>
    </row>
    <row r="7503" spans="2:2">
      <c r="B7503" s="4"/>
    </row>
    <row r="7504" spans="2:2">
      <c r="B7504" s="4"/>
    </row>
    <row r="7505" spans="2:2">
      <c r="B7505" s="4"/>
    </row>
    <row r="7506" spans="2:2">
      <c r="B7506" s="4"/>
    </row>
    <row r="7507" spans="2:2">
      <c r="B7507" s="4"/>
    </row>
    <row r="7508" spans="2:2">
      <c r="B7508" s="4"/>
    </row>
    <row r="7509" spans="2:2">
      <c r="B7509" s="4"/>
    </row>
    <row r="7510" spans="2:2">
      <c r="B7510" s="4"/>
    </row>
    <row r="7511" spans="2:2">
      <c r="B7511" s="4"/>
    </row>
    <row r="7512" spans="2:2">
      <c r="B7512" s="4"/>
    </row>
    <row r="7513" spans="2:2">
      <c r="B7513" s="4"/>
    </row>
    <row r="7514" spans="2:2">
      <c r="B7514" s="4"/>
    </row>
    <row r="7515" spans="2:2">
      <c r="B7515" s="4"/>
    </row>
    <row r="7516" spans="2:2">
      <c r="B7516" s="4"/>
    </row>
    <row r="7517" spans="2:2">
      <c r="B7517" s="4"/>
    </row>
    <row r="7518" spans="2:2">
      <c r="B7518" s="4"/>
    </row>
    <row r="7519" spans="2:2">
      <c r="B7519" s="4"/>
    </row>
    <row r="7520" spans="2:2">
      <c r="B7520" s="4"/>
    </row>
    <row r="7521" spans="2:2">
      <c r="B7521" s="4"/>
    </row>
    <row r="7522" spans="2:2">
      <c r="B7522" s="4"/>
    </row>
    <row r="7523" spans="2:2">
      <c r="B7523" s="4"/>
    </row>
    <row r="7524" spans="2:2">
      <c r="B7524" s="4"/>
    </row>
    <row r="7525" spans="2:2">
      <c r="B7525" s="4"/>
    </row>
    <row r="7526" spans="2:2">
      <c r="B7526" s="4"/>
    </row>
    <row r="7527" spans="2:2">
      <c r="B7527" s="4"/>
    </row>
    <row r="7528" spans="2:2">
      <c r="B7528" s="4"/>
    </row>
    <row r="7529" spans="2:2">
      <c r="B7529" s="4"/>
    </row>
    <row r="7530" spans="2:2">
      <c r="B7530" s="4"/>
    </row>
    <row r="7531" spans="2:2">
      <c r="B7531" s="4"/>
    </row>
    <row r="7532" spans="2:2">
      <c r="B7532" s="4"/>
    </row>
    <row r="7533" spans="2:2">
      <c r="B7533" s="4"/>
    </row>
    <row r="7534" spans="2:2">
      <c r="B7534" s="4"/>
    </row>
    <row r="7535" spans="2:2">
      <c r="B7535" s="4"/>
    </row>
    <row r="7536" spans="2:2">
      <c r="B7536" s="4"/>
    </row>
    <row r="7537" spans="2:2">
      <c r="B7537" s="4"/>
    </row>
    <row r="7538" spans="2:2">
      <c r="B7538" s="4"/>
    </row>
    <row r="7539" spans="2:2">
      <c r="B7539" s="4"/>
    </row>
    <row r="7540" spans="2:2">
      <c r="B7540" s="4"/>
    </row>
    <row r="7541" spans="2:2">
      <c r="B7541" s="4"/>
    </row>
    <row r="7542" spans="2:2">
      <c r="B7542" s="4"/>
    </row>
    <row r="7543" spans="2:2">
      <c r="B7543" s="4"/>
    </row>
    <row r="7544" spans="2:2">
      <c r="B7544" s="4"/>
    </row>
    <row r="7545" spans="2:2">
      <c r="B7545" s="4"/>
    </row>
    <row r="7546" spans="2:2">
      <c r="B7546" s="4"/>
    </row>
    <row r="7547" spans="2:2">
      <c r="B7547" s="4"/>
    </row>
    <row r="7548" spans="2:2">
      <c r="B7548" s="4"/>
    </row>
    <row r="7549" spans="2:2">
      <c r="B7549" s="4"/>
    </row>
    <row r="7550" spans="2:2">
      <c r="B7550" s="4"/>
    </row>
    <row r="7551" spans="2:2">
      <c r="B7551" s="4"/>
    </row>
    <row r="7552" spans="2:2">
      <c r="B7552" s="4"/>
    </row>
    <row r="7553" spans="2:2">
      <c r="B7553" s="4"/>
    </row>
    <row r="7554" spans="2:2">
      <c r="B7554" s="4"/>
    </row>
    <row r="7555" spans="2:2">
      <c r="B7555" s="4"/>
    </row>
    <row r="7556" spans="2:2">
      <c r="B7556" s="4"/>
    </row>
    <row r="7557" spans="2:2">
      <c r="B7557" s="4"/>
    </row>
    <row r="7558" spans="2:2">
      <c r="B7558" s="4"/>
    </row>
    <row r="7559" spans="2:2">
      <c r="B7559" s="4"/>
    </row>
    <row r="7560" spans="2:2">
      <c r="B7560" s="4"/>
    </row>
    <row r="7561" spans="2:2">
      <c r="B7561" s="4"/>
    </row>
    <row r="7562" spans="2:2">
      <c r="B7562" s="4"/>
    </row>
    <row r="7563" spans="2:2">
      <c r="B7563" s="4"/>
    </row>
    <row r="7564" spans="2:2">
      <c r="B7564" s="4"/>
    </row>
    <row r="7565" spans="2:2">
      <c r="B7565" s="4"/>
    </row>
    <row r="7566" spans="2:2">
      <c r="B7566" s="4"/>
    </row>
    <row r="7567" spans="2:2">
      <c r="B7567" s="4"/>
    </row>
    <row r="7568" spans="2:2">
      <c r="B7568" s="4"/>
    </row>
    <row r="7569" spans="2:2">
      <c r="B7569" s="4"/>
    </row>
    <row r="7570" spans="2:2">
      <c r="B7570" s="4"/>
    </row>
    <row r="7571" spans="2:2">
      <c r="B7571" s="4"/>
    </row>
    <row r="7572" spans="2:2">
      <c r="B7572" s="4"/>
    </row>
    <row r="7573" spans="2:2">
      <c r="B7573" s="4"/>
    </row>
    <row r="7574" spans="2:2">
      <c r="B7574" s="4"/>
    </row>
    <row r="7575" spans="2:2">
      <c r="B7575" s="4"/>
    </row>
    <row r="7576" spans="2:2">
      <c r="B7576" s="4"/>
    </row>
    <row r="7577" spans="2:2">
      <c r="B7577" s="4"/>
    </row>
    <row r="7578" spans="2:2">
      <c r="B7578" s="4"/>
    </row>
    <row r="7579" spans="2:2">
      <c r="B7579" s="4"/>
    </row>
    <row r="7580" spans="2:2">
      <c r="B7580" s="4"/>
    </row>
    <row r="7581" spans="2:2">
      <c r="B7581" s="4"/>
    </row>
    <row r="7582" spans="2:2">
      <c r="B7582" s="4"/>
    </row>
    <row r="7583" spans="2:2">
      <c r="B7583" s="4"/>
    </row>
    <row r="7584" spans="2:2">
      <c r="B7584" s="4"/>
    </row>
    <row r="7585" spans="2:2">
      <c r="B7585" s="4"/>
    </row>
    <row r="7586" spans="2:2">
      <c r="B7586" s="4"/>
    </row>
    <row r="7587" spans="2:2">
      <c r="B7587" s="4"/>
    </row>
    <row r="7588" spans="2:2">
      <c r="B7588" s="4"/>
    </row>
    <row r="7589" spans="2:2">
      <c r="B7589" s="4"/>
    </row>
    <row r="7590" spans="2:2">
      <c r="B7590" s="4"/>
    </row>
    <row r="7591" spans="2:2">
      <c r="B7591" s="4"/>
    </row>
    <row r="7592" spans="2:2">
      <c r="B7592" s="4"/>
    </row>
    <row r="7593" spans="2:2">
      <c r="B7593" s="4"/>
    </row>
    <row r="7594" spans="2:2">
      <c r="B7594" s="4"/>
    </row>
    <row r="7595" spans="2:2">
      <c r="B7595" s="4"/>
    </row>
    <row r="7596" spans="2:2">
      <c r="B7596" s="4"/>
    </row>
    <row r="7597" spans="2:2">
      <c r="B7597" s="4"/>
    </row>
    <row r="7598" spans="2:2">
      <c r="B7598" s="4"/>
    </row>
    <row r="7599" spans="2:2">
      <c r="B7599" s="4"/>
    </row>
    <row r="7600" spans="2:2">
      <c r="B7600" s="4"/>
    </row>
    <row r="7601" spans="2:2">
      <c r="B7601" s="4"/>
    </row>
    <row r="7602" spans="2:2">
      <c r="B7602" s="4"/>
    </row>
    <row r="7603" spans="2:2">
      <c r="B7603" s="4"/>
    </row>
    <row r="7604" spans="2:2">
      <c r="B7604" s="4"/>
    </row>
    <row r="7605" spans="2:2">
      <c r="B7605" s="4"/>
    </row>
    <row r="7606" spans="2:2">
      <c r="B7606" s="4"/>
    </row>
    <row r="7607" spans="2:2">
      <c r="B7607" s="4"/>
    </row>
    <row r="7608" spans="2:2">
      <c r="B7608" s="4"/>
    </row>
    <row r="7609" spans="2:2">
      <c r="B7609" s="4"/>
    </row>
    <row r="7610" spans="2:2">
      <c r="B7610" s="4"/>
    </row>
    <row r="7611" spans="2:2">
      <c r="B7611" s="4"/>
    </row>
    <row r="7612" spans="2:2">
      <c r="B7612" s="4"/>
    </row>
    <row r="7613" spans="2:2">
      <c r="B7613" s="4"/>
    </row>
    <row r="7614" spans="2:2">
      <c r="B7614" s="4"/>
    </row>
    <row r="7615" spans="2:2">
      <c r="B7615" s="4"/>
    </row>
    <row r="7616" spans="2:2">
      <c r="B7616" s="4"/>
    </row>
    <row r="7617" spans="2:2">
      <c r="B7617" s="4"/>
    </row>
    <row r="7618" spans="2:2">
      <c r="B7618" s="4"/>
    </row>
    <row r="7619" spans="2:2">
      <c r="B7619" s="4"/>
    </row>
    <row r="7620" spans="2:2">
      <c r="B7620" s="4"/>
    </row>
    <row r="7621" spans="2:2">
      <c r="B7621" s="4"/>
    </row>
    <row r="7622" spans="2:2">
      <c r="B7622" s="4"/>
    </row>
    <row r="7623" spans="2:2">
      <c r="B7623" s="4"/>
    </row>
    <row r="7624" spans="2:2">
      <c r="B7624" s="4"/>
    </row>
    <row r="7625" spans="2:2">
      <c r="B7625" s="4"/>
    </row>
    <row r="7626" spans="2:2">
      <c r="B7626" s="4"/>
    </row>
    <row r="7627" spans="2:2">
      <c r="B7627" s="4"/>
    </row>
    <row r="7628" spans="2:2">
      <c r="B7628" s="4"/>
    </row>
    <row r="7629" spans="2:2">
      <c r="B7629" s="4"/>
    </row>
    <row r="7630" spans="2:2">
      <c r="B7630" s="4"/>
    </row>
    <row r="7631" spans="2:2">
      <c r="B7631" s="4"/>
    </row>
    <row r="7632" spans="2:2">
      <c r="B7632" s="4"/>
    </row>
    <row r="7633" spans="2:2">
      <c r="B7633" s="4"/>
    </row>
    <row r="7634" spans="2:2">
      <c r="B7634" s="4"/>
    </row>
    <row r="7635" spans="2:2">
      <c r="B7635" s="4"/>
    </row>
    <row r="7636" spans="2:2">
      <c r="B7636" s="4"/>
    </row>
    <row r="7637" spans="2:2">
      <c r="B7637" s="4"/>
    </row>
    <row r="7638" spans="2:2">
      <c r="B7638" s="4"/>
    </row>
    <row r="7639" spans="2:2">
      <c r="B7639" s="4"/>
    </row>
    <row r="7640" spans="2:2">
      <c r="B7640" s="4"/>
    </row>
    <row r="7641" spans="2:2">
      <c r="B7641" s="4"/>
    </row>
    <row r="7642" spans="2:2">
      <c r="B7642" s="4"/>
    </row>
    <row r="7643" spans="2:2">
      <c r="B7643" s="4"/>
    </row>
    <row r="7644" spans="2:2">
      <c r="B7644" s="4"/>
    </row>
    <row r="7645" spans="2:2">
      <c r="B7645" s="4"/>
    </row>
    <row r="7646" spans="2:2">
      <c r="B7646" s="4"/>
    </row>
    <row r="7647" spans="2:2">
      <c r="B7647" s="4"/>
    </row>
    <row r="7648" spans="2:2">
      <c r="B7648" s="4"/>
    </row>
    <row r="7649" spans="2:2">
      <c r="B7649" s="4"/>
    </row>
    <row r="7650" spans="2:2">
      <c r="B7650" s="4"/>
    </row>
    <row r="7651" spans="2:2">
      <c r="B7651" s="4"/>
    </row>
    <row r="7652" spans="2:2">
      <c r="B7652" s="4"/>
    </row>
    <row r="7653" spans="2:2">
      <c r="B7653" s="4"/>
    </row>
    <row r="7654" spans="2:2">
      <c r="B7654" s="4"/>
    </row>
    <row r="7655" spans="2:2">
      <c r="B7655" s="4"/>
    </row>
    <row r="7656" spans="2:2">
      <c r="B7656" s="4"/>
    </row>
    <row r="7657" spans="2:2">
      <c r="B7657" s="4"/>
    </row>
    <row r="7658" spans="2:2">
      <c r="B7658" s="4"/>
    </row>
    <row r="7659" spans="2:2">
      <c r="B7659" s="4"/>
    </row>
    <row r="7660" spans="2:2">
      <c r="B7660" s="4"/>
    </row>
    <row r="7661" spans="2:2">
      <c r="B7661" s="4"/>
    </row>
    <row r="7662" spans="2:2">
      <c r="B7662" s="4"/>
    </row>
    <row r="7663" spans="2:2">
      <c r="B7663" s="4"/>
    </row>
    <row r="7664" spans="2:2">
      <c r="B7664" s="4"/>
    </row>
    <row r="7665" spans="2:2">
      <c r="B7665" s="4"/>
    </row>
    <row r="7666" spans="2:2">
      <c r="B7666" s="4"/>
    </row>
    <row r="7667" spans="2:2">
      <c r="B7667" s="4"/>
    </row>
    <row r="7668" spans="2:2">
      <c r="B7668" s="4"/>
    </row>
    <row r="7669" spans="2:2">
      <c r="B7669" s="4"/>
    </row>
    <row r="7670" spans="2:2">
      <c r="B7670" s="4"/>
    </row>
    <row r="7671" spans="2:2">
      <c r="B7671" s="4"/>
    </row>
    <row r="7672" spans="2:2">
      <c r="B7672" s="4"/>
    </row>
    <row r="7673" spans="2:2">
      <c r="B7673" s="4"/>
    </row>
    <row r="7674" spans="2:2">
      <c r="B7674" s="4"/>
    </row>
    <row r="7675" spans="2:2">
      <c r="B7675" s="4"/>
    </row>
    <row r="7676" spans="2:2">
      <c r="B7676" s="4"/>
    </row>
    <row r="7677" spans="2:2">
      <c r="B7677" s="4"/>
    </row>
    <row r="7678" spans="2:2">
      <c r="B7678" s="4"/>
    </row>
    <row r="7679" spans="2:2">
      <c r="B7679" s="4"/>
    </row>
    <row r="7680" spans="2:2">
      <c r="B7680" s="4"/>
    </row>
    <row r="7681" spans="2:2">
      <c r="B7681" s="4"/>
    </row>
    <row r="7682" spans="2:2">
      <c r="B7682" s="4"/>
    </row>
    <row r="7683" spans="2:2">
      <c r="B7683" s="4"/>
    </row>
    <row r="7684" spans="2:2">
      <c r="B7684" s="4"/>
    </row>
    <row r="7685" spans="2:2">
      <c r="B7685" s="4"/>
    </row>
    <row r="7686" spans="2:2">
      <c r="B7686" s="4"/>
    </row>
    <row r="7687" spans="2:2">
      <c r="B7687" s="4"/>
    </row>
    <row r="7688" spans="2:2">
      <c r="B7688" s="4"/>
    </row>
    <row r="7689" spans="2:2">
      <c r="B7689" s="4"/>
    </row>
    <row r="7690" spans="2:2">
      <c r="B7690" s="4"/>
    </row>
    <row r="7691" spans="2:2">
      <c r="B7691" s="4"/>
    </row>
    <row r="7692" spans="2:2">
      <c r="B7692" s="4"/>
    </row>
    <row r="7693" spans="2:2">
      <c r="B7693" s="4"/>
    </row>
    <row r="7694" spans="2:2">
      <c r="B7694" s="4"/>
    </row>
    <row r="7695" spans="2:2">
      <c r="B7695" s="4"/>
    </row>
    <row r="7696" spans="2:2">
      <c r="B7696" s="4"/>
    </row>
    <row r="7697" spans="2:2">
      <c r="B7697" s="4"/>
    </row>
    <row r="7698" spans="2:2">
      <c r="B7698" s="4"/>
    </row>
    <row r="7699" spans="2:2">
      <c r="B7699" s="4"/>
    </row>
    <row r="7700" spans="2:2">
      <c r="B7700" s="4"/>
    </row>
    <row r="7701" spans="2:2">
      <c r="B7701" s="4"/>
    </row>
    <row r="7702" spans="2:2">
      <c r="B7702" s="4"/>
    </row>
    <row r="7703" spans="2:2">
      <c r="B7703" s="4"/>
    </row>
    <row r="7704" spans="2:2">
      <c r="B7704" s="4"/>
    </row>
    <row r="7705" spans="2:2">
      <c r="B7705" s="4"/>
    </row>
    <row r="7706" spans="2:2">
      <c r="B7706" s="4"/>
    </row>
    <row r="7707" spans="2:2">
      <c r="B7707" s="4"/>
    </row>
    <row r="7708" spans="2:2">
      <c r="B7708" s="4"/>
    </row>
    <row r="7709" spans="2:2">
      <c r="B7709" s="4"/>
    </row>
    <row r="7710" spans="2:2">
      <c r="B7710" s="4"/>
    </row>
    <row r="7711" spans="2:2">
      <c r="B7711" s="4"/>
    </row>
    <row r="7712" spans="2:2">
      <c r="B7712" s="4"/>
    </row>
    <row r="7713" spans="2:2">
      <c r="B7713" s="4"/>
    </row>
    <row r="7714" spans="2:2">
      <c r="B7714" s="4"/>
    </row>
    <row r="7715" spans="2:2">
      <c r="B7715" s="4"/>
    </row>
    <row r="7716" spans="2:2">
      <c r="B7716" s="4"/>
    </row>
    <row r="7717" spans="2:2">
      <c r="B7717" s="4"/>
    </row>
    <row r="7718" spans="2:2">
      <c r="B7718" s="4"/>
    </row>
    <row r="7719" spans="2:2">
      <c r="B7719" s="4"/>
    </row>
    <row r="7720" spans="2:2">
      <c r="B7720" s="4"/>
    </row>
    <row r="7721" spans="2:2">
      <c r="B7721" s="4"/>
    </row>
    <row r="7722" spans="2:2">
      <c r="B7722" s="4"/>
    </row>
    <row r="7723" spans="2:2">
      <c r="B7723" s="4"/>
    </row>
    <row r="7724" spans="2:2">
      <c r="B7724" s="4"/>
    </row>
    <row r="7725" spans="2:2">
      <c r="B7725" s="4"/>
    </row>
    <row r="7726" spans="2:2">
      <c r="B7726" s="4"/>
    </row>
    <row r="7727" spans="2:2">
      <c r="B7727" s="4"/>
    </row>
    <row r="7728" spans="2:2">
      <c r="B7728" s="4"/>
    </row>
    <row r="7729" spans="2:2">
      <c r="B7729" s="4"/>
    </row>
    <row r="7730" spans="2:2">
      <c r="B7730" s="4"/>
    </row>
    <row r="7731" spans="2:2">
      <c r="B7731" s="4"/>
    </row>
    <row r="7732" spans="2:2">
      <c r="B7732" s="4"/>
    </row>
    <row r="7733" spans="2:2">
      <c r="B7733" s="4"/>
    </row>
    <row r="7734" spans="2:2">
      <c r="B7734" s="4"/>
    </row>
    <row r="7735" spans="2:2">
      <c r="B7735" s="4"/>
    </row>
    <row r="7736" spans="2:2">
      <c r="B7736" s="4"/>
    </row>
    <row r="7737" spans="2:2">
      <c r="B7737" s="4"/>
    </row>
    <row r="7738" spans="2:2">
      <c r="B7738" s="4"/>
    </row>
    <row r="7739" spans="2:2">
      <c r="B7739" s="4"/>
    </row>
    <row r="7740" spans="2:2">
      <c r="B7740" s="4"/>
    </row>
    <row r="7741" spans="2:2">
      <c r="B7741" s="4"/>
    </row>
    <row r="7742" spans="2:2">
      <c r="B7742" s="4"/>
    </row>
    <row r="7743" spans="2:2">
      <c r="B7743" s="4"/>
    </row>
    <row r="7744" spans="2:2">
      <c r="B7744" s="4"/>
    </row>
    <row r="7745" spans="2:2">
      <c r="B7745" s="4"/>
    </row>
    <row r="7746" spans="2:2">
      <c r="B7746" s="4"/>
    </row>
    <row r="7747" spans="2:2">
      <c r="B7747" s="4"/>
    </row>
    <row r="7748" spans="2:2">
      <c r="B7748" s="4"/>
    </row>
    <row r="7749" spans="2:2">
      <c r="B7749" s="4"/>
    </row>
    <row r="7750" spans="2:2">
      <c r="B7750" s="4"/>
    </row>
    <row r="7751" spans="2:2">
      <c r="B7751" s="4"/>
    </row>
    <row r="7752" spans="2:2">
      <c r="B7752" s="4"/>
    </row>
    <row r="7753" spans="2:2">
      <c r="B7753" s="4"/>
    </row>
    <row r="7754" spans="2:2">
      <c r="B7754" s="4"/>
    </row>
    <row r="7755" spans="2:2">
      <c r="B7755" s="4"/>
    </row>
    <row r="7756" spans="2:2">
      <c r="B7756" s="4"/>
    </row>
    <row r="7757" spans="2:2">
      <c r="B7757" s="4"/>
    </row>
    <row r="7758" spans="2:2">
      <c r="B7758" s="4"/>
    </row>
    <row r="7759" spans="2:2">
      <c r="B7759" s="4"/>
    </row>
    <row r="7760" spans="2:2">
      <c r="B7760" s="4"/>
    </row>
    <row r="7761" spans="2:2">
      <c r="B7761" s="4"/>
    </row>
    <row r="7762" spans="2:2">
      <c r="B7762" s="4"/>
    </row>
    <row r="7763" spans="2:2">
      <c r="B7763" s="4"/>
    </row>
    <row r="7764" spans="2:2">
      <c r="B7764" s="4"/>
    </row>
    <row r="7765" spans="2:2">
      <c r="B7765" s="4"/>
    </row>
    <row r="7766" spans="2:2">
      <c r="B7766" s="4"/>
    </row>
    <row r="7767" spans="2:2">
      <c r="B7767" s="4"/>
    </row>
    <row r="7768" spans="2:2">
      <c r="B7768" s="4"/>
    </row>
    <row r="7769" spans="2:2">
      <c r="B7769" s="4"/>
    </row>
    <row r="7770" spans="2:2">
      <c r="B7770" s="4"/>
    </row>
    <row r="7771" spans="2:2">
      <c r="B7771" s="4"/>
    </row>
    <row r="7772" spans="2:2">
      <c r="B7772" s="4"/>
    </row>
    <row r="7773" spans="2:2">
      <c r="B7773" s="4"/>
    </row>
    <row r="7774" spans="2:2">
      <c r="B7774" s="4"/>
    </row>
    <row r="7775" spans="2:2">
      <c r="B7775" s="4"/>
    </row>
    <row r="7776" spans="2:2">
      <c r="B7776" s="4"/>
    </row>
    <row r="7777" spans="2:2">
      <c r="B7777" s="4"/>
    </row>
    <row r="7778" spans="2:2">
      <c r="B7778" s="4"/>
    </row>
    <row r="7779" spans="2:2">
      <c r="B7779" s="4"/>
    </row>
    <row r="7780" spans="2:2">
      <c r="B7780" s="4"/>
    </row>
    <row r="7781" spans="2:2">
      <c r="B7781" s="4"/>
    </row>
    <row r="7782" spans="2:2">
      <c r="B7782" s="4"/>
    </row>
    <row r="7783" spans="2:2">
      <c r="B7783" s="4"/>
    </row>
    <row r="7784" spans="2:2">
      <c r="B7784" s="4"/>
    </row>
    <row r="7785" spans="2:2">
      <c r="B7785" s="4"/>
    </row>
    <row r="7786" spans="2:2">
      <c r="B7786" s="4"/>
    </row>
    <row r="7787" spans="2:2">
      <c r="B7787" s="4"/>
    </row>
    <row r="7788" spans="2:2">
      <c r="B7788" s="4"/>
    </row>
    <row r="7789" spans="2:2">
      <c r="B7789" s="4"/>
    </row>
    <row r="7790" spans="2:2">
      <c r="B7790" s="4"/>
    </row>
    <row r="7791" spans="2:2">
      <c r="B7791" s="4"/>
    </row>
    <row r="7792" spans="2:2">
      <c r="B7792" s="4"/>
    </row>
    <row r="7793" spans="2:2">
      <c r="B7793" s="4"/>
    </row>
    <row r="7794" spans="2:2">
      <c r="B7794" s="4"/>
    </row>
    <row r="7795" spans="2:2">
      <c r="B7795" s="4"/>
    </row>
    <row r="7796" spans="2:2">
      <c r="B7796" s="4"/>
    </row>
    <row r="7797" spans="2:2">
      <c r="B7797" s="4"/>
    </row>
    <row r="7798" spans="2:2">
      <c r="B7798" s="4"/>
    </row>
    <row r="7799" spans="2:2">
      <c r="B7799" s="4"/>
    </row>
    <row r="7800" spans="2:2">
      <c r="B7800" s="4"/>
    </row>
    <row r="7801" spans="2:2">
      <c r="B7801" s="4"/>
    </row>
    <row r="7802" spans="2:2">
      <c r="B7802" s="4"/>
    </row>
    <row r="7803" spans="2:2">
      <c r="B7803" s="4"/>
    </row>
    <row r="7804" spans="2:2">
      <c r="B7804" s="4"/>
    </row>
    <row r="7805" spans="2:2">
      <c r="B7805" s="4"/>
    </row>
    <row r="7806" spans="2:2">
      <c r="B7806" s="4"/>
    </row>
    <row r="7807" spans="2:2">
      <c r="B7807" s="4"/>
    </row>
    <row r="7808" spans="2:2">
      <c r="B7808" s="4"/>
    </row>
    <row r="7809" spans="2:2">
      <c r="B7809" s="4"/>
    </row>
    <row r="7810" spans="2:2">
      <c r="B7810" s="4"/>
    </row>
    <row r="7811" spans="2:2">
      <c r="B7811" s="4"/>
    </row>
    <row r="7812" spans="2:2">
      <c r="B7812" s="4"/>
    </row>
    <row r="7813" spans="2:2">
      <c r="B7813" s="4"/>
    </row>
    <row r="7814" spans="2:2">
      <c r="B7814" s="4"/>
    </row>
    <row r="7815" spans="2:2">
      <c r="B7815" s="4"/>
    </row>
    <row r="7816" spans="2:2">
      <c r="B7816" s="4"/>
    </row>
    <row r="7817" spans="2:2">
      <c r="B7817" s="4"/>
    </row>
    <row r="7818" spans="2:2">
      <c r="B7818" s="4"/>
    </row>
    <row r="7819" spans="2:2">
      <c r="B7819" s="4"/>
    </row>
    <row r="7820" spans="2:2">
      <c r="B7820" s="4"/>
    </row>
    <row r="7821" spans="2:2">
      <c r="B7821" s="4"/>
    </row>
    <row r="7822" spans="2:2">
      <c r="B7822" s="4"/>
    </row>
    <row r="7823" spans="2:2">
      <c r="B7823" s="4"/>
    </row>
    <row r="7824" spans="2:2">
      <c r="B7824" s="4"/>
    </row>
    <row r="7825" spans="2:2">
      <c r="B7825" s="4"/>
    </row>
    <row r="7826" spans="2:2">
      <c r="B7826" s="4"/>
    </row>
    <row r="7827" spans="2:2">
      <c r="B7827" s="4"/>
    </row>
    <row r="7828" spans="2:2">
      <c r="B7828" s="4"/>
    </row>
    <row r="7829" spans="2:2">
      <c r="B7829" s="4"/>
    </row>
    <row r="7830" spans="2:2">
      <c r="B7830" s="4"/>
    </row>
    <row r="7831" spans="2:2">
      <c r="B7831" s="4"/>
    </row>
    <row r="7832" spans="2:2">
      <c r="B7832" s="4"/>
    </row>
    <row r="7833" spans="2:2">
      <c r="B7833" s="4"/>
    </row>
    <row r="7834" spans="2:2">
      <c r="B7834" s="4"/>
    </row>
    <row r="7835" spans="2:2">
      <c r="B7835" s="4"/>
    </row>
    <row r="7836" spans="2:2">
      <c r="B7836" s="4"/>
    </row>
    <row r="7837" spans="2:2">
      <c r="B7837" s="4"/>
    </row>
    <row r="7838" spans="2:2">
      <c r="B7838" s="4"/>
    </row>
    <row r="7839" spans="2:2">
      <c r="B7839" s="4"/>
    </row>
    <row r="7840" spans="2:2">
      <c r="B7840" s="4"/>
    </row>
    <row r="7841" spans="2:2">
      <c r="B7841" s="4"/>
    </row>
    <row r="7842" spans="2:2">
      <c r="B7842" s="4"/>
    </row>
    <row r="7843" spans="2:2">
      <c r="B7843" s="4"/>
    </row>
    <row r="7844" spans="2:2">
      <c r="B7844" s="4"/>
    </row>
    <row r="7845" spans="2:2">
      <c r="B7845" s="4"/>
    </row>
    <row r="7846" spans="2:2">
      <c r="B7846" s="4"/>
    </row>
    <row r="7847" spans="2:2">
      <c r="B7847" s="4"/>
    </row>
    <row r="7848" spans="2:2">
      <c r="B7848" s="4"/>
    </row>
    <row r="7849" spans="2:2">
      <c r="B7849" s="4"/>
    </row>
    <row r="7850" spans="2:2">
      <c r="B7850" s="4"/>
    </row>
    <row r="7851" spans="2:2">
      <c r="B7851" s="4"/>
    </row>
    <row r="7852" spans="2:2">
      <c r="B7852" s="4"/>
    </row>
    <row r="7853" spans="2:2">
      <c r="B7853" s="4"/>
    </row>
    <row r="7854" spans="2:2">
      <c r="B7854" s="4"/>
    </row>
    <row r="7855" spans="2:2">
      <c r="B7855" s="4"/>
    </row>
    <row r="7856" spans="2:2">
      <c r="B7856" s="4"/>
    </row>
    <row r="7857" spans="2:2">
      <c r="B7857" s="4"/>
    </row>
    <row r="7858" spans="2:2">
      <c r="B7858" s="4"/>
    </row>
    <row r="7859" spans="2:2">
      <c r="B7859" s="4"/>
    </row>
    <row r="7860" spans="2:2">
      <c r="B7860" s="4"/>
    </row>
    <row r="7861" spans="2:2">
      <c r="B7861" s="4"/>
    </row>
    <row r="7862" spans="2:2">
      <c r="B7862" s="4"/>
    </row>
    <row r="7863" spans="2:2">
      <c r="B7863" s="4"/>
    </row>
    <row r="7864" spans="2:2">
      <c r="B7864" s="4"/>
    </row>
    <row r="7865" spans="2:2">
      <c r="B7865" s="4"/>
    </row>
    <row r="7866" spans="2:2">
      <c r="B7866" s="4"/>
    </row>
    <row r="7867" spans="2:2">
      <c r="B7867" s="4"/>
    </row>
    <row r="7868" spans="2:2">
      <c r="B7868" s="4"/>
    </row>
    <row r="7869" spans="2:2">
      <c r="B7869" s="4"/>
    </row>
    <row r="7870" spans="2:2">
      <c r="B7870" s="4"/>
    </row>
    <row r="7871" spans="2:2">
      <c r="B7871" s="4"/>
    </row>
    <row r="7872" spans="2:2">
      <c r="B7872" s="4"/>
    </row>
    <row r="7873" spans="2:2">
      <c r="B7873" s="4"/>
    </row>
    <row r="7874" spans="2:2">
      <c r="B7874" s="4"/>
    </row>
    <row r="7875" spans="2:2">
      <c r="B7875" s="4"/>
    </row>
    <row r="7876" spans="2:2">
      <c r="B7876" s="4"/>
    </row>
    <row r="7877" spans="2:2">
      <c r="B7877" s="4"/>
    </row>
    <row r="7878" spans="2:2">
      <c r="B7878" s="4"/>
    </row>
    <row r="7879" spans="2:2">
      <c r="B7879" s="4"/>
    </row>
    <row r="7880" spans="2:2">
      <c r="B7880" s="4"/>
    </row>
    <row r="7881" spans="2:2">
      <c r="B7881" s="4"/>
    </row>
    <row r="7882" spans="2:2">
      <c r="B7882" s="4"/>
    </row>
    <row r="7883" spans="2:2">
      <c r="B7883" s="4"/>
    </row>
    <row r="7884" spans="2:2">
      <c r="B7884" s="4"/>
    </row>
    <row r="7885" spans="2:2">
      <c r="B7885" s="4"/>
    </row>
    <row r="7886" spans="2:2">
      <c r="B7886" s="4"/>
    </row>
    <row r="7887" spans="2:2">
      <c r="B7887" s="4"/>
    </row>
    <row r="7888" spans="2:2">
      <c r="B7888" s="4"/>
    </row>
    <row r="7889" spans="2:2">
      <c r="B7889" s="4"/>
    </row>
    <row r="7890" spans="2:2">
      <c r="B7890" s="4"/>
    </row>
    <row r="7891" spans="2:2">
      <c r="B7891" s="4"/>
    </row>
    <row r="7892" spans="2:2">
      <c r="B7892" s="4"/>
    </row>
    <row r="7893" spans="2:2">
      <c r="B7893" s="4"/>
    </row>
    <row r="7894" spans="2:2">
      <c r="B7894" s="4"/>
    </row>
    <row r="7895" spans="2:2">
      <c r="B7895" s="4"/>
    </row>
    <row r="7896" spans="2:2">
      <c r="B7896" s="4"/>
    </row>
    <row r="7897" spans="2:2">
      <c r="B7897" s="4"/>
    </row>
    <row r="7898" spans="2:2">
      <c r="B7898" s="4"/>
    </row>
    <row r="7899" spans="2:2">
      <c r="B7899" s="4"/>
    </row>
    <row r="7900" spans="2:2">
      <c r="B7900" s="4"/>
    </row>
    <row r="7901" spans="2:2">
      <c r="B7901" s="4"/>
    </row>
    <row r="7902" spans="2:2">
      <c r="B7902" s="4"/>
    </row>
    <row r="7903" spans="2:2">
      <c r="B7903" s="4"/>
    </row>
    <row r="7904" spans="2:2">
      <c r="B7904" s="4"/>
    </row>
    <row r="7905" spans="2:2">
      <c r="B7905" s="4"/>
    </row>
    <row r="7906" spans="2:2">
      <c r="B7906" s="4"/>
    </row>
    <row r="7907" spans="2:2">
      <c r="B7907" s="4"/>
    </row>
    <row r="7908" spans="2:2">
      <c r="B7908" s="4"/>
    </row>
    <row r="7909" spans="2:2">
      <c r="B7909" s="4"/>
    </row>
    <row r="7910" spans="2:2">
      <c r="B7910" s="4"/>
    </row>
    <row r="7911" spans="2:2">
      <c r="B7911" s="4"/>
    </row>
    <row r="7912" spans="2:2">
      <c r="B7912" s="4"/>
    </row>
    <row r="7913" spans="2:2">
      <c r="B7913" s="4"/>
    </row>
    <row r="7914" spans="2:2">
      <c r="B7914" s="4"/>
    </row>
    <row r="7915" spans="2:2">
      <c r="B7915" s="4"/>
    </row>
    <row r="7916" spans="2:2">
      <c r="B7916" s="4"/>
    </row>
    <row r="7917" spans="2:2">
      <c r="B7917" s="4"/>
    </row>
    <row r="7918" spans="2:2">
      <c r="B7918" s="4"/>
    </row>
    <row r="7919" spans="2:2">
      <c r="B7919" s="4"/>
    </row>
    <row r="7920" spans="2:2">
      <c r="B7920" s="4"/>
    </row>
    <row r="7921" spans="2:2">
      <c r="B7921" s="4"/>
    </row>
    <row r="7922" spans="2:2">
      <c r="B7922" s="4"/>
    </row>
    <row r="7923" spans="2:2">
      <c r="B7923" s="4"/>
    </row>
    <row r="7924" spans="2:2">
      <c r="B7924" s="4"/>
    </row>
    <row r="7925" spans="2:2">
      <c r="B7925" s="4"/>
    </row>
    <row r="7926" spans="2:2">
      <c r="B7926" s="4"/>
    </row>
    <row r="7927" spans="2:2">
      <c r="B7927" s="4"/>
    </row>
    <row r="7928" spans="2:2">
      <c r="B7928" s="4"/>
    </row>
    <row r="7929" spans="2:2">
      <c r="B7929" s="4"/>
    </row>
    <row r="7930" spans="2:2">
      <c r="B7930" s="4"/>
    </row>
    <row r="7931" spans="2:2">
      <c r="B7931" s="4"/>
    </row>
    <row r="7932" spans="2:2">
      <c r="B7932" s="4"/>
    </row>
    <row r="7933" spans="2:2">
      <c r="B7933" s="4"/>
    </row>
    <row r="7934" spans="2:2">
      <c r="B7934" s="4"/>
    </row>
    <row r="7935" spans="2:2">
      <c r="B7935" s="4"/>
    </row>
    <row r="7936" spans="2:2">
      <c r="B7936" s="4"/>
    </row>
    <row r="7937" spans="2:2">
      <c r="B7937" s="4"/>
    </row>
    <row r="7938" spans="2:2">
      <c r="B7938" s="4"/>
    </row>
    <row r="7939" spans="2:2">
      <c r="B7939" s="4"/>
    </row>
    <row r="7940" spans="2:2">
      <c r="B7940" s="4"/>
    </row>
    <row r="7941" spans="2:2">
      <c r="B7941" s="4"/>
    </row>
    <row r="7942" spans="2:2">
      <c r="B7942" s="4"/>
    </row>
    <row r="7943" spans="2:2">
      <c r="B7943" s="4"/>
    </row>
    <row r="7944" spans="2:2">
      <c r="B7944" s="4"/>
    </row>
    <row r="7945" spans="2:2">
      <c r="B7945" s="4"/>
    </row>
    <row r="7946" spans="2:2">
      <c r="B7946" s="4"/>
    </row>
    <row r="7947" spans="2:2">
      <c r="B7947" s="4"/>
    </row>
    <row r="7948" spans="2:2">
      <c r="B7948" s="4"/>
    </row>
    <row r="7949" spans="2:2">
      <c r="B7949" s="4"/>
    </row>
    <row r="7950" spans="2:2">
      <c r="B7950" s="4"/>
    </row>
    <row r="7951" spans="2:2">
      <c r="B7951" s="4"/>
    </row>
    <row r="7952" spans="2:2">
      <c r="B7952" s="4"/>
    </row>
    <row r="7953" spans="2:2">
      <c r="B7953" s="4"/>
    </row>
    <row r="7954" spans="2:2">
      <c r="B7954" s="4"/>
    </row>
    <row r="7955" spans="2:2">
      <c r="B7955" s="4"/>
    </row>
    <row r="7956" spans="2:2">
      <c r="B7956" s="4"/>
    </row>
    <row r="7957" spans="2:2">
      <c r="B7957" s="4"/>
    </row>
    <row r="7958" spans="2:2">
      <c r="B7958" s="4"/>
    </row>
    <row r="7959" spans="2:2">
      <c r="B7959" s="4"/>
    </row>
    <row r="7960" spans="2:2">
      <c r="B7960" s="4"/>
    </row>
    <row r="7961" spans="2:2">
      <c r="B7961" s="4"/>
    </row>
    <row r="7962" spans="2:2">
      <c r="B7962" s="4"/>
    </row>
    <row r="7963" spans="2:2">
      <c r="B7963" s="4"/>
    </row>
    <row r="7964" spans="2:2">
      <c r="B7964" s="4"/>
    </row>
    <row r="7965" spans="2:2">
      <c r="B7965" s="4"/>
    </row>
    <row r="7966" spans="2:2">
      <c r="B7966" s="4"/>
    </row>
    <row r="7967" spans="2:2">
      <c r="B7967" s="4"/>
    </row>
    <row r="7968" spans="2:2">
      <c r="B7968" s="4"/>
    </row>
    <row r="7969" spans="2:2">
      <c r="B7969" s="4"/>
    </row>
    <row r="7970" spans="2:2">
      <c r="B7970" s="4"/>
    </row>
    <row r="7971" spans="2:2">
      <c r="B7971" s="4"/>
    </row>
    <row r="7972" spans="2:2">
      <c r="B7972" s="4"/>
    </row>
    <row r="7973" spans="2:2">
      <c r="B7973" s="4"/>
    </row>
    <row r="7974" spans="2:2">
      <c r="B7974" s="4"/>
    </row>
    <row r="7975" spans="2:2">
      <c r="B7975" s="4"/>
    </row>
    <row r="7976" spans="2:2">
      <c r="B7976" s="4"/>
    </row>
    <row r="7977" spans="2:2">
      <c r="B7977" s="4"/>
    </row>
    <row r="7978" spans="2:2">
      <c r="B7978" s="4"/>
    </row>
    <row r="7979" spans="2:2">
      <c r="B7979" s="4"/>
    </row>
    <row r="7980" spans="2:2">
      <c r="B7980" s="4"/>
    </row>
    <row r="7981" spans="2:2">
      <c r="B7981" s="4"/>
    </row>
    <row r="7982" spans="2:2">
      <c r="B7982" s="4"/>
    </row>
    <row r="7983" spans="2:2">
      <c r="B7983" s="4"/>
    </row>
    <row r="7984" spans="2:2">
      <c r="B7984" s="4"/>
    </row>
    <row r="7985" spans="2:2">
      <c r="B7985" s="4"/>
    </row>
    <row r="7986" spans="2:2">
      <c r="B7986" s="4"/>
    </row>
    <row r="7987" spans="2:2">
      <c r="B7987" s="4"/>
    </row>
    <row r="7988" spans="2:2">
      <c r="B7988" s="4"/>
    </row>
    <row r="7989" spans="2:2">
      <c r="B7989" s="4"/>
    </row>
    <row r="7990" spans="2:2">
      <c r="B7990" s="4"/>
    </row>
    <row r="7991" spans="2:2">
      <c r="B7991" s="4"/>
    </row>
    <row r="7992" spans="2:2">
      <c r="B7992" s="4"/>
    </row>
    <row r="7993" spans="2:2">
      <c r="B7993" s="4"/>
    </row>
    <row r="7994" spans="2:2">
      <c r="B7994" s="4"/>
    </row>
    <row r="7995" spans="2:2">
      <c r="B7995" s="4"/>
    </row>
    <row r="7996" spans="2:2">
      <c r="B7996" s="4"/>
    </row>
    <row r="7997" spans="2:2">
      <c r="B7997" s="4"/>
    </row>
    <row r="7998" spans="2:2">
      <c r="B7998" s="4"/>
    </row>
    <row r="7999" spans="2:2">
      <c r="B7999" s="4"/>
    </row>
    <row r="8000" spans="2:2">
      <c r="B8000" s="4"/>
    </row>
    <row r="8001" spans="2:2">
      <c r="B8001" s="4"/>
    </row>
    <row r="8002" spans="2:2">
      <c r="B8002" s="4"/>
    </row>
    <row r="8003" spans="2:2">
      <c r="B8003" s="4"/>
    </row>
    <row r="8004" spans="2:2">
      <c r="B8004" s="4"/>
    </row>
    <row r="8005" spans="2:2">
      <c r="B8005" s="4"/>
    </row>
    <row r="8006" spans="2:2">
      <c r="B8006" s="4"/>
    </row>
    <row r="8007" spans="2:2">
      <c r="B8007" s="4"/>
    </row>
    <row r="8008" spans="2:2">
      <c r="B8008" s="4"/>
    </row>
    <row r="8009" spans="2:2">
      <c r="B8009" s="4"/>
    </row>
    <row r="8010" spans="2:2">
      <c r="B8010" s="4"/>
    </row>
    <row r="8011" spans="2:2">
      <c r="B8011" s="4"/>
    </row>
    <row r="8012" spans="2:2">
      <c r="B8012" s="4"/>
    </row>
    <row r="8013" spans="2:2">
      <c r="B8013" s="4"/>
    </row>
    <row r="8014" spans="2:2">
      <c r="B8014" s="4"/>
    </row>
    <row r="8015" spans="2:2">
      <c r="B8015" s="4"/>
    </row>
    <row r="8016" spans="2:2">
      <c r="B8016" s="4"/>
    </row>
    <row r="8017" spans="2:2">
      <c r="B8017" s="4"/>
    </row>
    <row r="8018" spans="2:2">
      <c r="B8018" s="4"/>
    </row>
    <row r="8019" spans="2:2">
      <c r="B8019" s="4"/>
    </row>
    <row r="8020" spans="2:2">
      <c r="B8020" s="4"/>
    </row>
    <row r="8021" spans="2:2">
      <c r="B8021" s="4"/>
    </row>
    <row r="8022" spans="2:2">
      <c r="B8022" s="4"/>
    </row>
    <row r="8023" spans="2:2">
      <c r="B8023" s="4"/>
    </row>
    <row r="8024" spans="2:2">
      <c r="B8024" s="4"/>
    </row>
    <row r="8025" spans="2:2">
      <c r="B8025" s="4"/>
    </row>
    <row r="8026" spans="2:2">
      <c r="B8026" s="4"/>
    </row>
    <row r="8027" spans="2:2">
      <c r="B8027" s="4"/>
    </row>
    <row r="8028" spans="2:2">
      <c r="B8028" s="4"/>
    </row>
    <row r="8029" spans="2:2">
      <c r="B8029" s="4"/>
    </row>
    <row r="8030" spans="2:2">
      <c r="B8030" s="4"/>
    </row>
    <row r="8031" spans="2:2">
      <c r="B8031" s="4"/>
    </row>
    <row r="8032" spans="2:2">
      <c r="B8032" s="4"/>
    </row>
    <row r="8033" spans="2:2">
      <c r="B8033" s="4"/>
    </row>
    <row r="8034" spans="2:2">
      <c r="B8034" s="4"/>
    </row>
    <row r="8035" spans="2:2">
      <c r="B8035" s="4"/>
    </row>
    <row r="8036" spans="2:2">
      <c r="B8036" s="4"/>
    </row>
    <row r="8037" spans="2:2">
      <c r="B8037" s="4"/>
    </row>
    <row r="8038" spans="2:2">
      <c r="B8038" s="4"/>
    </row>
    <row r="8039" spans="2:2">
      <c r="B8039" s="4"/>
    </row>
    <row r="8040" spans="2:2">
      <c r="B8040" s="4"/>
    </row>
    <row r="8041" spans="2:2">
      <c r="B8041" s="4"/>
    </row>
    <row r="8042" spans="2:2">
      <c r="B8042" s="4"/>
    </row>
    <row r="8043" spans="2:2">
      <c r="B8043" s="4"/>
    </row>
    <row r="8044" spans="2:2">
      <c r="B8044" s="4"/>
    </row>
    <row r="8045" spans="2:2">
      <c r="B8045" s="4"/>
    </row>
    <row r="8046" spans="2:2">
      <c r="B8046" s="4"/>
    </row>
    <row r="8047" spans="2:2">
      <c r="B8047" s="4"/>
    </row>
    <row r="8048" spans="2:2">
      <c r="B8048" s="4"/>
    </row>
    <row r="8049" spans="2:2">
      <c r="B8049" s="4"/>
    </row>
    <row r="8050" spans="2:2">
      <c r="B8050" s="4"/>
    </row>
    <row r="8051" spans="2:2">
      <c r="B8051" s="4"/>
    </row>
    <row r="8052" spans="2:2">
      <c r="B8052" s="4"/>
    </row>
    <row r="8053" spans="2:2">
      <c r="B8053" s="4"/>
    </row>
    <row r="8054" spans="2:2">
      <c r="B8054" s="4"/>
    </row>
    <row r="8055" spans="2:2">
      <c r="B8055" s="4"/>
    </row>
    <row r="8056" spans="2:2">
      <c r="B8056" s="4"/>
    </row>
    <row r="8057" spans="2:2">
      <c r="B8057" s="4"/>
    </row>
    <row r="8058" spans="2:2">
      <c r="B8058" s="4"/>
    </row>
    <row r="8059" spans="2:2">
      <c r="B8059" s="4"/>
    </row>
    <row r="8060" spans="2:2">
      <c r="B8060" s="4"/>
    </row>
    <row r="8061" spans="2:2">
      <c r="B8061" s="4"/>
    </row>
    <row r="8062" spans="2:2">
      <c r="B8062" s="4"/>
    </row>
    <row r="8063" spans="2:2">
      <c r="B8063" s="4"/>
    </row>
    <row r="8064" spans="2:2">
      <c r="B8064" s="4"/>
    </row>
    <row r="8065" spans="2:2">
      <c r="B8065" s="4"/>
    </row>
    <row r="8066" spans="2:2">
      <c r="B8066" s="4"/>
    </row>
    <row r="8067" spans="2:2">
      <c r="B8067" s="4"/>
    </row>
    <row r="8068" spans="2:2">
      <c r="B8068" s="4"/>
    </row>
    <row r="8069" spans="2:2">
      <c r="B8069" s="4"/>
    </row>
    <row r="8070" spans="2:2">
      <c r="B8070" s="4"/>
    </row>
    <row r="8071" spans="2:2">
      <c r="B8071" s="4"/>
    </row>
    <row r="8072" spans="2:2">
      <c r="B8072" s="4"/>
    </row>
    <row r="8073" spans="2:2">
      <c r="B8073" s="4"/>
    </row>
    <row r="8074" spans="2:2">
      <c r="B8074" s="4"/>
    </row>
    <row r="8075" spans="2:2">
      <c r="B8075" s="4"/>
    </row>
    <row r="8076" spans="2:2">
      <c r="B8076" s="4"/>
    </row>
    <row r="8077" spans="2:2">
      <c r="B8077" s="4"/>
    </row>
    <row r="8078" spans="2:2">
      <c r="B8078" s="4"/>
    </row>
    <row r="8079" spans="2:2">
      <c r="B8079" s="4"/>
    </row>
    <row r="8080" spans="2:2">
      <c r="B8080" s="4"/>
    </row>
    <row r="8081" spans="2:2">
      <c r="B8081" s="4"/>
    </row>
    <row r="8082" spans="2:2">
      <c r="B8082" s="4"/>
    </row>
    <row r="8083" spans="2:2">
      <c r="B8083" s="4"/>
    </row>
    <row r="8084" spans="2:2">
      <c r="B8084" s="4"/>
    </row>
    <row r="8085" spans="2:2">
      <c r="B8085" s="4"/>
    </row>
    <row r="8086" spans="2:2">
      <c r="B8086" s="4"/>
    </row>
    <row r="8087" spans="2:2">
      <c r="B8087" s="4"/>
    </row>
    <row r="8088" spans="2:2">
      <c r="B8088" s="4"/>
    </row>
    <row r="8089" spans="2:2">
      <c r="B8089" s="4"/>
    </row>
    <row r="8090" spans="2:2">
      <c r="B8090" s="4"/>
    </row>
    <row r="8091" spans="2:2">
      <c r="B8091" s="4"/>
    </row>
    <row r="8092" spans="2:2">
      <c r="B8092" s="4"/>
    </row>
    <row r="8093" spans="2:2">
      <c r="B8093" s="4"/>
    </row>
    <row r="8094" spans="2:2">
      <c r="B8094" s="4"/>
    </row>
    <row r="8095" spans="2:2">
      <c r="B8095" s="4"/>
    </row>
    <row r="8096" spans="2:2">
      <c r="B8096" s="4"/>
    </row>
    <row r="8097" spans="2:2">
      <c r="B8097" s="4"/>
    </row>
    <row r="8098" spans="2:2">
      <c r="B8098" s="4"/>
    </row>
    <row r="8099" spans="2:2">
      <c r="B8099" s="4"/>
    </row>
    <row r="8100" spans="2:2">
      <c r="B8100" s="4"/>
    </row>
    <row r="8101" spans="2:2">
      <c r="B8101" s="4"/>
    </row>
    <row r="8102" spans="2:2">
      <c r="B8102" s="4"/>
    </row>
    <row r="8103" spans="2:2">
      <c r="B8103" s="4"/>
    </row>
    <row r="8104" spans="2:2">
      <c r="B8104" s="4"/>
    </row>
    <row r="8105" spans="2:2">
      <c r="B8105" s="4"/>
    </row>
    <row r="8106" spans="2:2">
      <c r="B8106" s="4"/>
    </row>
    <row r="8107" spans="2:2">
      <c r="B8107" s="4"/>
    </row>
    <row r="8108" spans="2:2">
      <c r="B8108" s="4"/>
    </row>
    <row r="8109" spans="2:2">
      <c r="B8109" s="4"/>
    </row>
    <row r="8110" spans="2:2">
      <c r="B8110" s="4"/>
    </row>
    <row r="8111" spans="2:2">
      <c r="B8111" s="4"/>
    </row>
    <row r="8112" spans="2:2">
      <c r="B8112" s="4"/>
    </row>
    <row r="8113" spans="2:2">
      <c r="B8113" s="4"/>
    </row>
    <row r="8114" spans="2:2">
      <c r="B8114" s="4"/>
    </row>
    <row r="8115" spans="2:2">
      <c r="B8115" s="4"/>
    </row>
    <row r="8116" spans="2:2">
      <c r="B8116" s="4"/>
    </row>
    <row r="8117" spans="2:2">
      <c r="B8117" s="4"/>
    </row>
    <row r="8118" spans="2:2">
      <c r="B8118" s="4"/>
    </row>
    <row r="8119" spans="2:2">
      <c r="B8119" s="4"/>
    </row>
    <row r="8120" spans="2:2">
      <c r="B8120" s="4"/>
    </row>
    <row r="8121" spans="2:2">
      <c r="B8121" s="4"/>
    </row>
    <row r="8122" spans="2:2">
      <c r="B8122" s="4"/>
    </row>
    <row r="8123" spans="2:2">
      <c r="B8123" s="4"/>
    </row>
    <row r="8124" spans="2:2">
      <c r="B8124" s="4"/>
    </row>
    <row r="8125" spans="2:2">
      <c r="B8125" s="4"/>
    </row>
    <row r="8126" spans="2:2">
      <c r="B8126" s="4"/>
    </row>
    <row r="8127" spans="2:2">
      <c r="B8127" s="4"/>
    </row>
    <row r="8128" spans="2:2">
      <c r="B8128" s="4"/>
    </row>
    <row r="8129" spans="2:2">
      <c r="B8129" s="4"/>
    </row>
    <row r="8130" spans="2:2">
      <c r="B8130" s="4"/>
    </row>
    <row r="8131" spans="2:2">
      <c r="B8131" s="4"/>
    </row>
    <row r="8132" spans="2:2">
      <c r="B8132" s="4"/>
    </row>
    <row r="8133" spans="2:2">
      <c r="B8133" s="4"/>
    </row>
    <row r="8134" spans="2:2">
      <c r="B8134" s="4"/>
    </row>
    <row r="8135" spans="2:2">
      <c r="B8135" s="4"/>
    </row>
    <row r="8136" spans="2:2">
      <c r="B8136" s="4"/>
    </row>
    <row r="8137" spans="2:2">
      <c r="B8137" s="4"/>
    </row>
    <row r="8138" spans="2:2">
      <c r="B8138" s="4"/>
    </row>
    <row r="8139" spans="2:2">
      <c r="B8139" s="4"/>
    </row>
    <row r="8140" spans="2:2">
      <c r="B8140" s="4"/>
    </row>
    <row r="8141" spans="2:2">
      <c r="B8141" s="4"/>
    </row>
    <row r="8142" spans="2:2">
      <c r="B8142" s="4"/>
    </row>
    <row r="8143" spans="2:2">
      <c r="B8143" s="4"/>
    </row>
    <row r="8144" spans="2:2">
      <c r="B8144" s="4"/>
    </row>
    <row r="8145" spans="2:2">
      <c r="B8145" s="4"/>
    </row>
    <row r="8146" spans="2:2">
      <c r="B8146" s="4"/>
    </row>
    <row r="8147" spans="2:2">
      <c r="B8147" s="4"/>
    </row>
    <row r="8148" spans="2:2">
      <c r="B8148" s="4"/>
    </row>
    <row r="8149" spans="2:2">
      <c r="B8149" s="4"/>
    </row>
    <row r="8150" spans="2:2">
      <c r="B8150" s="4"/>
    </row>
    <row r="8151" spans="2:2">
      <c r="B8151" s="4"/>
    </row>
    <row r="8152" spans="2:2">
      <c r="B8152" s="4"/>
    </row>
    <row r="8153" spans="2:2">
      <c r="B8153" s="4"/>
    </row>
    <row r="8154" spans="2:2">
      <c r="B8154" s="4"/>
    </row>
    <row r="8155" spans="2:2">
      <c r="B8155" s="4"/>
    </row>
    <row r="8156" spans="2:2">
      <c r="B8156" s="4"/>
    </row>
    <row r="8157" spans="2:2">
      <c r="B8157" s="4"/>
    </row>
    <row r="8158" spans="2:2">
      <c r="B8158" s="4"/>
    </row>
    <row r="8159" spans="2:2">
      <c r="B8159" s="4"/>
    </row>
    <row r="8160" spans="2:2">
      <c r="B8160" s="4"/>
    </row>
    <row r="8161" spans="2:2">
      <c r="B8161" s="4"/>
    </row>
    <row r="8162" spans="2:2">
      <c r="B8162" s="4"/>
    </row>
    <row r="8163" spans="2:2">
      <c r="B8163" s="4"/>
    </row>
    <row r="8164" spans="2:2">
      <c r="B8164" s="4"/>
    </row>
    <row r="8165" spans="2:2">
      <c r="B8165" s="4"/>
    </row>
    <row r="8166" spans="2:2">
      <c r="B8166" s="4"/>
    </row>
    <row r="8167" spans="2:2">
      <c r="B8167" s="4"/>
    </row>
    <row r="8168" spans="2:2">
      <c r="B8168" s="4"/>
    </row>
    <row r="8169" spans="2:2">
      <c r="B8169" s="4"/>
    </row>
    <row r="8170" spans="2:2">
      <c r="B8170" s="4"/>
    </row>
    <row r="8171" spans="2:2">
      <c r="B8171" s="4"/>
    </row>
    <row r="8172" spans="2:2">
      <c r="B8172" s="4"/>
    </row>
    <row r="8173" spans="2:2">
      <c r="B8173" s="4"/>
    </row>
    <row r="8174" spans="2:2">
      <c r="B8174" s="4"/>
    </row>
    <row r="8175" spans="2:2">
      <c r="B8175" s="4"/>
    </row>
    <row r="8176" spans="2:2">
      <c r="B8176" s="4"/>
    </row>
    <row r="8177" spans="2:2">
      <c r="B8177" s="4"/>
    </row>
    <row r="8178" spans="2:2">
      <c r="B8178" s="4"/>
    </row>
    <row r="8179" spans="2:2">
      <c r="B8179" s="4"/>
    </row>
    <row r="8180" spans="2:2">
      <c r="B8180" s="4"/>
    </row>
    <row r="8181" spans="2:2">
      <c r="B8181" s="4"/>
    </row>
    <row r="8182" spans="2:2">
      <c r="B8182" s="4"/>
    </row>
    <row r="8183" spans="2:2">
      <c r="B8183" s="4"/>
    </row>
    <row r="8184" spans="2:2">
      <c r="B8184" s="4"/>
    </row>
    <row r="8185" spans="2:2">
      <c r="B8185" s="4"/>
    </row>
    <row r="8186" spans="2:2">
      <c r="B8186" s="4"/>
    </row>
    <row r="8187" spans="2:2">
      <c r="B8187" s="4"/>
    </row>
    <row r="8188" spans="2:2">
      <c r="B8188" s="4"/>
    </row>
    <row r="8189" spans="2:2">
      <c r="B8189" s="4"/>
    </row>
    <row r="8190" spans="2:2">
      <c r="B8190" s="4"/>
    </row>
    <row r="8191" spans="2:2">
      <c r="B8191" s="4"/>
    </row>
    <row r="8192" spans="2:2">
      <c r="B8192" s="4"/>
    </row>
    <row r="8193" spans="2:2">
      <c r="B8193" s="4"/>
    </row>
    <row r="8194" spans="2:2">
      <c r="B8194" s="4"/>
    </row>
    <row r="8195" spans="2:2">
      <c r="B8195" s="4"/>
    </row>
    <row r="8196" spans="2:2">
      <c r="B8196" s="4"/>
    </row>
    <row r="8197" spans="2:2">
      <c r="B8197" s="4"/>
    </row>
    <row r="8198" spans="2:2">
      <c r="B8198" s="4"/>
    </row>
    <row r="8199" spans="2:2">
      <c r="B8199" s="4"/>
    </row>
    <row r="8200" spans="2:2">
      <c r="B8200" s="4"/>
    </row>
    <row r="8201" spans="2:2">
      <c r="B8201" s="4"/>
    </row>
    <row r="8202" spans="2:2">
      <c r="B8202" s="4"/>
    </row>
    <row r="8203" spans="2:2">
      <c r="B8203" s="4"/>
    </row>
    <row r="8204" spans="2:2">
      <c r="B8204" s="4"/>
    </row>
    <row r="8205" spans="2:2">
      <c r="B8205" s="4"/>
    </row>
    <row r="8206" spans="2:2">
      <c r="B8206" s="4"/>
    </row>
    <row r="8207" spans="2:2">
      <c r="B8207" s="4"/>
    </row>
    <row r="8208" spans="2:2">
      <c r="B8208" s="4"/>
    </row>
    <row r="8209" spans="2:2">
      <c r="B8209" s="4"/>
    </row>
    <row r="8210" spans="2:2">
      <c r="B8210" s="4"/>
    </row>
    <row r="8211" spans="2:2">
      <c r="B8211" s="4"/>
    </row>
    <row r="8212" spans="2:2">
      <c r="B8212" s="4"/>
    </row>
    <row r="8213" spans="2:2">
      <c r="B8213" s="4"/>
    </row>
    <row r="8214" spans="2:2">
      <c r="B8214" s="4"/>
    </row>
    <row r="8215" spans="2:2">
      <c r="B8215" s="4"/>
    </row>
    <row r="8216" spans="2:2">
      <c r="B8216" s="4"/>
    </row>
    <row r="8217" spans="2:2">
      <c r="B8217" s="4"/>
    </row>
    <row r="8218" spans="2:2">
      <c r="B8218" s="4"/>
    </row>
    <row r="8219" spans="2:2">
      <c r="B8219" s="4"/>
    </row>
    <row r="8220" spans="2:2">
      <c r="B8220" s="4"/>
    </row>
    <row r="8221" spans="2:2">
      <c r="B8221" s="4"/>
    </row>
    <row r="8222" spans="2:2">
      <c r="B8222" s="4"/>
    </row>
    <row r="8223" spans="2:2">
      <c r="B8223" s="4"/>
    </row>
    <row r="8224" spans="2:2">
      <c r="B8224" s="4"/>
    </row>
    <row r="8225" spans="2:2">
      <c r="B8225" s="4"/>
    </row>
    <row r="8226" spans="2:2">
      <c r="B8226" s="4"/>
    </row>
    <row r="8227" spans="2:2">
      <c r="B8227" s="4"/>
    </row>
    <row r="8228" spans="2:2">
      <c r="B8228" s="4"/>
    </row>
    <row r="8229" spans="2:2">
      <c r="B8229" s="4"/>
    </row>
    <row r="8230" spans="2:2">
      <c r="B8230" s="4"/>
    </row>
    <row r="8231" spans="2:2">
      <c r="B8231" s="4"/>
    </row>
    <row r="8232" spans="2:2">
      <c r="B8232" s="4"/>
    </row>
    <row r="8233" spans="2:2">
      <c r="B8233" s="4"/>
    </row>
    <row r="8234" spans="2:2">
      <c r="B8234" s="4"/>
    </row>
    <row r="8235" spans="2:2">
      <c r="B8235" s="4"/>
    </row>
    <row r="8236" spans="2:2">
      <c r="B8236" s="4"/>
    </row>
    <row r="8237" spans="2:2">
      <c r="B8237" s="4"/>
    </row>
    <row r="8238" spans="2:2">
      <c r="B8238" s="4"/>
    </row>
    <row r="8239" spans="2:2">
      <c r="B8239" s="4"/>
    </row>
    <row r="8240" spans="2:2">
      <c r="B8240" s="4"/>
    </row>
    <row r="8241" spans="2:2">
      <c r="B8241" s="4"/>
    </row>
    <row r="8242" spans="2:2">
      <c r="B8242" s="4"/>
    </row>
    <row r="8243" spans="2:2">
      <c r="B8243" s="4"/>
    </row>
    <row r="8244" spans="2:2">
      <c r="B8244" s="4"/>
    </row>
    <row r="8245" spans="2:2">
      <c r="B8245" s="4"/>
    </row>
    <row r="8246" spans="2:2">
      <c r="B8246" s="4"/>
    </row>
    <row r="8247" spans="2:2">
      <c r="B8247" s="4"/>
    </row>
    <row r="8248" spans="2:2">
      <c r="B8248" s="4"/>
    </row>
    <row r="8249" spans="2:2">
      <c r="B8249" s="4"/>
    </row>
    <row r="8250" spans="2:2">
      <c r="B8250" s="4"/>
    </row>
    <row r="8251" spans="2:2">
      <c r="B8251" s="4"/>
    </row>
    <row r="8252" spans="2:2">
      <c r="B8252" s="4"/>
    </row>
    <row r="8253" spans="2:2">
      <c r="B8253" s="4"/>
    </row>
    <row r="8254" spans="2:2">
      <c r="B8254" s="4"/>
    </row>
    <row r="8255" spans="2:2">
      <c r="B8255" s="4"/>
    </row>
    <row r="8256" spans="2:2">
      <c r="B8256" s="4"/>
    </row>
    <row r="8257" spans="2:2">
      <c r="B8257" s="4"/>
    </row>
    <row r="8258" spans="2:2">
      <c r="B8258" s="4"/>
    </row>
    <row r="8259" spans="2:2">
      <c r="B8259" s="4"/>
    </row>
    <row r="8260" spans="2:2">
      <c r="B8260" s="4"/>
    </row>
    <row r="8261" spans="2:2">
      <c r="B8261" s="4"/>
    </row>
    <row r="8262" spans="2:2">
      <c r="B8262" s="4"/>
    </row>
    <row r="8263" spans="2:2">
      <c r="B8263" s="4"/>
    </row>
    <row r="8264" spans="2:2">
      <c r="B8264" s="4"/>
    </row>
    <row r="8265" spans="2:2">
      <c r="B8265" s="4"/>
    </row>
    <row r="8266" spans="2:2">
      <c r="B8266" s="4"/>
    </row>
    <row r="8267" spans="2:2">
      <c r="B8267" s="4"/>
    </row>
    <row r="8268" spans="2:2">
      <c r="B8268" s="4"/>
    </row>
    <row r="8269" spans="2:2">
      <c r="B8269" s="4"/>
    </row>
    <row r="8270" spans="2:2">
      <c r="B8270" s="4"/>
    </row>
    <row r="8271" spans="2:2">
      <c r="B8271" s="4"/>
    </row>
    <row r="8272" spans="2:2">
      <c r="B8272" s="4"/>
    </row>
    <row r="8273" spans="2:2">
      <c r="B8273" s="4"/>
    </row>
    <row r="8274" spans="2:2">
      <c r="B8274" s="4"/>
    </row>
    <row r="8275" spans="2:2">
      <c r="B8275" s="4"/>
    </row>
    <row r="8276" spans="2:2">
      <c r="B8276" s="4"/>
    </row>
    <row r="8277" spans="2:2">
      <c r="B8277" s="4"/>
    </row>
    <row r="8278" spans="2:2">
      <c r="B8278" s="4"/>
    </row>
    <row r="8279" spans="2:2">
      <c r="B8279" s="4"/>
    </row>
    <row r="8280" spans="2:2">
      <c r="B8280" s="4"/>
    </row>
    <row r="8281" spans="2:2">
      <c r="B8281" s="4"/>
    </row>
    <row r="8282" spans="2:2">
      <c r="B8282" s="4"/>
    </row>
    <row r="8283" spans="2:2">
      <c r="B8283" s="4"/>
    </row>
    <row r="8284" spans="2:2">
      <c r="B8284" s="4"/>
    </row>
    <row r="8285" spans="2:2">
      <c r="B8285" s="4"/>
    </row>
    <row r="8286" spans="2:2">
      <c r="B8286" s="4"/>
    </row>
    <row r="8287" spans="2:2">
      <c r="B8287" s="4"/>
    </row>
    <row r="8288" spans="2:2">
      <c r="B8288" s="4"/>
    </row>
    <row r="8289" spans="2:2">
      <c r="B8289" s="4"/>
    </row>
    <row r="8290" spans="2:2">
      <c r="B8290" s="4"/>
    </row>
    <row r="8291" spans="2:2">
      <c r="B8291" s="4"/>
    </row>
    <row r="8292" spans="2:2">
      <c r="B8292" s="4"/>
    </row>
    <row r="8293" spans="2:2">
      <c r="B8293" s="4"/>
    </row>
    <row r="8294" spans="2:2">
      <c r="B8294" s="4"/>
    </row>
    <row r="8295" spans="2:2">
      <c r="B8295" s="4"/>
    </row>
    <row r="8296" spans="2:2">
      <c r="B8296" s="4"/>
    </row>
    <row r="8297" spans="2:2">
      <c r="B8297" s="4"/>
    </row>
    <row r="8298" spans="2:2">
      <c r="B8298" s="4"/>
    </row>
    <row r="8299" spans="2:2">
      <c r="B8299" s="4"/>
    </row>
    <row r="8300" spans="2:2">
      <c r="B8300" s="4"/>
    </row>
    <row r="8301" spans="2:2">
      <c r="B8301" s="4"/>
    </row>
    <row r="8302" spans="2:2">
      <c r="B8302" s="4"/>
    </row>
    <row r="8303" spans="2:2">
      <c r="B8303" s="4"/>
    </row>
    <row r="8304" spans="2:2">
      <c r="B8304" s="4"/>
    </row>
    <row r="8305" spans="2:2">
      <c r="B8305" s="4"/>
    </row>
    <row r="8306" spans="2:2">
      <c r="B8306" s="4"/>
    </row>
    <row r="8307" spans="2:2">
      <c r="B8307" s="4"/>
    </row>
    <row r="8308" spans="2:2">
      <c r="B8308" s="4"/>
    </row>
    <row r="8309" spans="2:2">
      <c r="B8309" s="4"/>
    </row>
    <row r="8310" spans="2:2">
      <c r="B8310" s="4"/>
    </row>
    <row r="8311" spans="2:2">
      <c r="B8311" s="4"/>
    </row>
    <row r="8312" spans="2:2">
      <c r="B8312" s="4"/>
    </row>
    <row r="8313" spans="2:2">
      <c r="B8313" s="4"/>
    </row>
    <row r="8314" spans="2:2">
      <c r="B8314" s="4"/>
    </row>
    <row r="8315" spans="2:2">
      <c r="B8315" s="4"/>
    </row>
    <row r="8316" spans="2:2">
      <c r="B8316" s="4"/>
    </row>
    <row r="8317" spans="2:2">
      <c r="B8317" s="4"/>
    </row>
    <row r="8318" spans="2:2">
      <c r="B8318" s="4"/>
    </row>
    <row r="8319" spans="2:2">
      <c r="B8319" s="4"/>
    </row>
    <row r="8320" spans="2:2">
      <c r="B8320" s="4"/>
    </row>
    <row r="8321" spans="2:2">
      <c r="B8321" s="4"/>
    </row>
    <row r="8322" spans="2:2">
      <c r="B8322" s="4"/>
    </row>
    <row r="8323" spans="2:2">
      <c r="B8323" s="4"/>
    </row>
    <row r="8324" spans="2:2">
      <c r="B8324" s="4"/>
    </row>
    <row r="8325" spans="2:2">
      <c r="B8325" s="4"/>
    </row>
    <row r="8326" spans="2:2">
      <c r="B8326" s="4"/>
    </row>
    <row r="8327" spans="2:2">
      <c r="B8327" s="4"/>
    </row>
    <row r="8328" spans="2:2">
      <c r="B8328" s="4"/>
    </row>
    <row r="8329" spans="2:2">
      <c r="B8329" s="4"/>
    </row>
    <row r="8330" spans="2:2">
      <c r="B8330" s="4"/>
    </row>
    <row r="8331" spans="2:2">
      <c r="B8331" s="4"/>
    </row>
    <row r="8332" spans="2:2">
      <c r="B8332" s="4"/>
    </row>
    <row r="8333" spans="2:2">
      <c r="B8333" s="4"/>
    </row>
    <row r="8334" spans="2:2">
      <c r="B8334" s="4"/>
    </row>
    <row r="8335" spans="2:2">
      <c r="B8335" s="4"/>
    </row>
    <row r="8336" spans="2:2">
      <c r="B8336" s="4"/>
    </row>
    <row r="8337" spans="2:2">
      <c r="B8337" s="4"/>
    </row>
    <row r="8338" spans="2:2">
      <c r="B8338" s="4"/>
    </row>
    <row r="8339" spans="2:2">
      <c r="B8339" s="4"/>
    </row>
    <row r="8340" spans="2:2">
      <c r="B8340" s="4"/>
    </row>
    <row r="8341" spans="2:2">
      <c r="B8341" s="4"/>
    </row>
    <row r="8342" spans="2:2">
      <c r="B8342" s="4"/>
    </row>
    <row r="8343" spans="2:2">
      <c r="B8343" s="4"/>
    </row>
    <row r="8344" spans="2:2">
      <c r="B8344" s="4"/>
    </row>
    <row r="8345" spans="2:2">
      <c r="B8345" s="4"/>
    </row>
    <row r="8346" spans="2:2">
      <c r="B8346" s="4"/>
    </row>
    <row r="8347" spans="2:2">
      <c r="B8347" s="4"/>
    </row>
    <row r="8348" spans="2:2">
      <c r="B8348" s="4"/>
    </row>
    <row r="8349" spans="2:2">
      <c r="B8349" s="4"/>
    </row>
    <row r="8350" spans="2:2">
      <c r="B8350" s="4"/>
    </row>
    <row r="8351" spans="2:2">
      <c r="B8351" s="4"/>
    </row>
    <row r="8352" spans="2:2">
      <c r="B8352" s="4"/>
    </row>
    <row r="8353" spans="2:2">
      <c r="B8353" s="4"/>
    </row>
    <row r="8354" spans="2:2">
      <c r="B8354" s="4"/>
    </row>
    <row r="8355" spans="2:2">
      <c r="B8355" s="4"/>
    </row>
    <row r="8356" spans="2:2">
      <c r="B8356" s="4"/>
    </row>
    <row r="8357" spans="2:2">
      <c r="B8357" s="4"/>
    </row>
    <row r="8358" spans="2:2">
      <c r="B8358" s="4"/>
    </row>
    <row r="8359" spans="2:2">
      <c r="B8359" s="4"/>
    </row>
    <row r="8360" spans="2:2">
      <c r="B8360" s="4"/>
    </row>
    <row r="8361" spans="2:2">
      <c r="B8361" s="4"/>
    </row>
    <row r="8362" spans="2:2">
      <c r="B8362" s="4"/>
    </row>
    <row r="8363" spans="2:2">
      <c r="B8363" s="4"/>
    </row>
    <row r="8364" spans="2:2">
      <c r="B8364" s="4"/>
    </row>
    <row r="8365" spans="2:2">
      <c r="B8365" s="4"/>
    </row>
    <row r="8366" spans="2:2">
      <c r="B8366" s="4"/>
    </row>
    <row r="8367" spans="2:2">
      <c r="B8367" s="4"/>
    </row>
    <row r="8368" spans="2:2">
      <c r="B8368" s="4"/>
    </row>
    <row r="8369" spans="2:2">
      <c r="B8369" s="4"/>
    </row>
    <row r="8370" spans="2:2">
      <c r="B8370" s="4"/>
    </row>
    <row r="8371" spans="2:2">
      <c r="B8371" s="4"/>
    </row>
    <row r="8372" spans="2:2">
      <c r="B8372" s="4"/>
    </row>
    <row r="8373" spans="2:2">
      <c r="B8373" s="4"/>
    </row>
    <row r="8374" spans="2:2">
      <c r="B8374" s="4"/>
    </row>
    <row r="8375" spans="2:2">
      <c r="B8375" s="4"/>
    </row>
    <row r="8376" spans="2:2">
      <c r="B8376" s="4"/>
    </row>
    <row r="8377" spans="2:2">
      <c r="B8377" s="4"/>
    </row>
    <row r="8378" spans="2:2">
      <c r="B8378" s="4"/>
    </row>
    <row r="8379" spans="2:2">
      <c r="B8379" s="4"/>
    </row>
    <row r="8380" spans="2:2">
      <c r="B8380" s="4"/>
    </row>
    <row r="8381" spans="2:2">
      <c r="B8381" s="4"/>
    </row>
    <row r="8382" spans="2:2">
      <c r="B8382" s="4"/>
    </row>
    <row r="8383" spans="2:2">
      <c r="B8383" s="4"/>
    </row>
    <row r="8384" spans="2:2">
      <c r="B8384" s="4"/>
    </row>
    <row r="8385" spans="2:2">
      <c r="B8385" s="4"/>
    </row>
    <row r="8386" spans="2:2">
      <c r="B8386" s="4"/>
    </row>
    <row r="8387" spans="2:2">
      <c r="B8387" s="4"/>
    </row>
    <row r="8388" spans="2:2">
      <c r="B8388" s="4"/>
    </row>
    <row r="8389" spans="2:2">
      <c r="B8389" s="4"/>
    </row>
    <row r="8390" spans="2:2">
      <c r="B8390" s="4"/>
    </row>
    <row r="8391" spans="2:2">
      <c r="B8391" s="4"/>
    </row>
    <row r="8392" spans="2:2">
      <c r="B8392" s="4"/>
    </row>
    <row r="8393" spans="2:2">
      <c r="B8393" s="4"/>
    </row>
    <row r="8394" spans="2:2">
      <c r="B8394" s="4"/>
    </row>
    <row r="8395" spans="2:2">
      <c r="B8395" s="4"/>
    </row>
    <row r="8396" spans="2:2">
      <c r="B8396" s="4"/>
    </row>
    <row r="8397" spans="2:2">
      <c r="B8397" s="4"/>
    </row>
    <row r="8398" spans="2:2">
      <c r="B8398" s="4"/>
    </row>
    <row r="8399" spans="2:2">
      <c r="B8399" s="4"/>
    </row>
    <row r="8400" spans="2:2">
      <c r="B8400" s="4"/>
    </row>
    <row r="8401" spans="2:2">
      <c r="B8401" s="4"/>
    </row>
    <row r="8402" spans="2:2">
      <c r="B8402" s="4"/>
    </row>
    <row r="8403" spans="2:2">
      <c r="B8403" s="4"/>
    </row>
    <row r="8404" spans="2:2">
      <c r="B8404" s="4"/>
    </row>
    <row r="8405" spans="2:2">
      <c r="B8405" s="4"/>
    </row>
    <row r="8406" spans="2:2">
      <c r="B8406" s="4"/>
    </row>
    <row r="8407" spans="2:2">
      <c r="B8407" s="4"/>
    </row>
    <row r="8408" spans="2:2">
      <c r="B8408" s="4"/>
    </row>
    <row r="8409" spans="2:2">
      <c r="B8409" s="4"/>
    </row>
    <row r="8410" spans="2:2">
      <c r="B8410" s="4"/>
    </row>
    <row r="8411" spans="2:2">
      <c r="B8411" s="4"/>
    </row>
    <row r="8412" spans="2:2">
      <c r="B8412" s="4"/>
    </row>
    <row r="8413" spans="2:2">
      <c r="B8413" s="4"/>
    </row>
    <row r="8414" spans="2:2">
      <c r="B8414" s="4"/>
    </row>
    <row r="8415" spans="2:2">
      <c r="B8415" s="4"/>
    </row>
    <row r="8416" spans="2:2">
      <c r="B8416" s="4"/>
    </row>
    <row r="8417" spans="2:2">
      <c r="B8417" s="4"/>
    </row>
    <row r="8418" spans="2:2">
      <c r="B8418" s="4"/>
    </row>
    <row r="8419" spans="2:2">
      <c r="B8419" s="4"/>
    </row>
    <row r="8420" spans="2:2">
      <c r="B8420" s="4"/>
    </row>
    <row r="8421" spans="2:2">
      <c r="B8421" s="4"/>
    </row>
    <row r="8422" spans="2:2">
      <c r="B8422" s="4"/>
    </row>
    <row r="8423" spans="2:2">
      <c r="B8423" s="4"/>
    </row>
    <row r="8424" spans="2:2">
      <c r="B8424" s="4"/>
    </row>
    <row r="8425" spans="2:2">
      <c r="B8425" s="4"/>
    </row>
    <row r="8426" spans="2:2">
      <c r="B8426" s="4"/>
    </row>
    <row r="8427" spans="2:2">
      <c r="B8427" s="4"/>
    </row>
    <row r="8428" spans="2:2">
      <c r="B8428" s="4"/>
    </row>
    <row r="8429" spans="2:2">
      <c r="B8429" s="4"/>
    </row>
    <row r="8430" spans="2:2">
      <c r="B8430" s="4"/>
    </row>
    <row r="8431" spans="2:2">
      <c r="B8431" s="4"/>
    </row>
    <row r="8432" spans="2:2">
      <c r="B8432" s="4"/>
    </row>
    <row r="8433" spans="2:2">
      <c r="B8433" s="4"/>
    </row>
    <row r="8434" spans="2:2">
      <c r="B8434" s="4"/>
    </row>
    <row r="8435" spans="2:2">
      <c r="B8435" s="4"/>
    </row>
    <row r="8436" spans="2:2">
      <c r="B8436" s="4"/>
    </row>
    <row r="8437" spans="2:2">
      <c r="B8437" s="4"/>
    </row>
    <row r="8438" spans="2:2">
      <c r="B8438" s="4"/>
    </row>
    <row r="8439" spans="2:2">
      <c r="B8439" s="4"/>
    </row>
    <row r="8440" spans="2:2">
      <c r="B8440" s="4"/>
    </row>
    <row r="8441" spans="2:2">
      <c r="B8441" s="4"/>
    </row>
    <row r="8442" spans="2:2">
      <c r="B8442" s="4"/>
    </row>
    <row r="8443" spans="2:2">
      <c r="B8443" s="4"/>
    </row>
    <row r="8444" spans="2:2">
      <c r="B8444" s="4"/>
    </row>
    <row r="8445" spans="2:2">
      <c r="B8445" s="4"/>
    </row>
    <row r="8446" spans="2:2">
      <c r="B8446" s="4"/>
    </row>
    <row r="8447" spans="2:2">
      <c r="B8447" s="4"/>
    </row>
    <row r="8448" spans="2:2">
      <c r="B8448" s="4"/>
    </row>
    <row r="8449" spans="2:2">
      <c r="B8449" s="4"/>
    </row>
    <row r="8450" spans="2:2">
      <c r="B8450" s="4"/>
    </row>
    <row r="8451" spans="2:2">
      <c r="B8451" s="4"/>
    </row>
    <row r="8452" spans="2:2">
      <c r="B8452" s="4"/>
    </row>
    <row r="8453" spans="2:2">
      <c r="B8453" s="4"/>
    </row>
    <row r="8454" spans="2:2">
      <c r="B8454" s="4"/>
    </row>
    <row r="8455" spans="2:2">
      <c r="B8455" s="4"/>
    </row>
    <row r="8456" spans="2:2">
      <c r="B8456" s="4"/>
    </row>
    <row r="8457" spans="2:2">
      <c r="B8457" s="4"/>
    </row>
    <row r="8458" spans="2:2">
      <c r="B8458" s="4"/>
    </row>
    <row r="8459" spans="2:2">
      <c r="B8459" s="4"/>
    </row>
    <row r="8460" spans="2:2">
      <c r="B8460" s="4"/>
    </row>
    <row r="8461" spans="2:2">
      <c r="B8461" s="4"/>
    </row>
    <row r="8462" spans="2:2">
      <c r="B8462" s="4"/>
    </row>
    <row r="8463" spans="2:2">
      <c r="B8463" s="4"/>
    </row>
    <row r="8464" spans="2:2">
      <c r="B8464" s="4"/>
    </row>
    <row r="8465" spans="2:2">
      <c r="B8465" s="4"/>
    </row>
    <row r="8466" spans="2:2">
      <c r="B8466" s="4"/>
    </row>
    <row r="8467" spans="2:2">
      <c r="B8467" s="4"/>
    </row>
    <row r="8468" spans="2:2">
      <c r="B8468" s="4"/>
    </row>
    <row r="8469" spans="2:2">
      <c r="B8469" s="4"/>
    </row>
    <row r="8470" spans="2:2">
      <c r="B8470" s="4"/>
    </row>
    <row r="8471" spans="2:2">
      <c r="B8471" s="4"/>
    </row>
    <row r="8472" spans="2:2">
      <c r="B8472" s="4"/>
    </row>
    <row r="8473" spans="2:2">
      <c r="B8473" s="4"/>
    </row>
    <row r="8474" spans="2:2">
      <c r="B8474" s="4"/>
    </row>
    <row r="8475" spans="2:2">
      <c r="B8475" s="4"/>
    </row>
    <row r="8476" spans="2:2">
      <c r="B8476" s="4"/>
    </row>
    <row r="8477" spans="2:2">
      <c r="B8477" s="4"/>
    </row>
    <row r="8478" spans="2:2">
      <c r="B8478" s="4"/>
    </row>
    <row r="8479" spans="2:2">
      <c r="B8479" s="4"/>
    </row>
    <row r="8480" spans="2:2">
      <c r="B8480" s="4"/>
    </row>
    <row r="8481" spans="2:2">
      <c r="B8481" s="4"/>
    </row>
    <row r="8482" spans="2:2">
      <c r="B8482" s="4"/>
    </row>
    <row r="8483" spans="2:2">
      <c r="B8483" s="4"/>
    </row>
    <row r="8484" spans="2:2">
      <c r="B8484" s="4"/>
    </row>
    <row r="8485" spans="2:2">
      <c r="B8485" s="4"/>
    </row>
    <row r="8486" spans="2:2">
      <c r="B8486" s="4"/>
    </row>
    <row r="8487" spans="2:2">
      <c r="B8487" s="4"/>
    </row>
    <row r="8488" spans="2:2">
      <c r="B8488" s="4"/>
    </row>
    <row r="8489" spans="2:2">
      <c r="B8489" s="4"/>
    </row>
    <row r="8490" spans="2:2">
      <c r="B8490" s="4"/>
    </row>
    <row r="8491" spans="2:2">
      <c r="B8491" s="4"/>
    </row>
    <row r="8492" spans="2:2">
      <c r="B8492" s="4"/>
    </row>
    <row r="8493" spans="2:2">
      <c r="B8493" s="4"/>
    </row>
    <row r="8494" spans="2:2">
      <c r="B8494" s="4"/>
    </row>
    <row r="8495" spans="2:2">
      <c r="B8495" s="4"/>
    </row>
    <row r="8496" spans="2:2">
      <c r="B8496" s="4"/>
    </row>
    <row r="8497" spans="2:2">
      <c r="B8497" s="4"/>
    </row>
    <row r="8498" spans="2:2">
      <c r="B8498" s="4"/>
    </row>
    <row r="8499" spans="2:2">
      <c r="B8499" s="4"/>
    </row>
    <row r="8500" spans="2:2">
      <c r="B8500" s="4"/>
    </row>
    <row r="8501" spans="2:2">
      <c r="B8501" s="4"/>
    </row>
    <row r="8502" spans="2:2">
      <c r="B8502" s="4"/>
    </row>
    <row r="8503" spans="2:2">
      <c r="B8503" s="4"/>
    </row>
    <row r="8504" spans="2:2">
      <c r="B8504" s="4"/>
    </row>
    <row r="8505" spans="2:2">
      <c r="B8505" s="4"/>
    </row>
    <row r="8506" spans="2:2">
      <c r="B8506" s="4"/>
    </row>
    <row r="8507" spans="2:2">
      <c r="B8507" s="4"/>
    </row>
    <row r="8508" spans="2:2">
      <c r="B8508" s="4"/>
    </row>
    <row r="8509" spans="2:2">
      <c r="B8509" s="4"/>
    </row>
    <row r="8510" spans="2:2">
      <c r="B8510" s="4"/>
    </row>
    <row r="8511" spans="2:2">
      <c r="B8511" s="4"/>
    </row>
    <row r="8512" spans="2:2">
      <c r="B8512" s="4"/>
    </row>
    <row r="8513" spans="2:2">
      <c r="B8513" s="4"/>
    </row>
    <row r="8514" spans="2:2">
      <c r="B8514" s="4"/>
    </row>
    <row r="8515" spans="2:2">
      <c r="B8515" s="4"/>
    </row>
    <row r="8516" spans="2:2">
      <c r="B8516" s="4"/>
    </row>
    <row r="8517" spans="2:2">
      <c r="B8517" s="4"/>
    </row>
    <row r="8518" spans="2:2">
      <c r="B8518" s="4"/>
    </row>
    <row r="8519" spans="2:2">
      <c r="B8519" s="4"/>
    </row>
    <row r="8520" spans="2:2">
      <c r="B8520" s="4"/>
    </row>
    <row r="8521" spans="2:2">
      <c r="B8521" s="4"/>
    </row>
    <row r="8522" spans="2:2">
      <c r="B8522" s="4"/>
    </row>
    <row r="8523" spans="2:2">
      <c r="B8523" s="4"/>
    </row>
    <row r="8524" spans="2:2">
      <c r="B8524" s="4"/>
    </row>
    <row r="8525" spans="2:2">
      <c r="B8525" s="4"/>
    </row>
    <row r="8526" spans="2:2">
      <c r="B8526" s="4"/>
    </row>
    <row r="8527" spans="2:2">
      <c r="B8527" s="4"/>
    </row>
    <row r="8528" spans="2:2">
      <c r="B8528" s="4"/>
    </row>
    <row r="8529" spans="2:2">
      <c r="B8529" s="4"/>
    </row>
    <row r="8530" spans="2:2">
      <c r="B8530" s="4"/>
    </row>
    <row r="8531" spans="2:2">
      <c r="B8531" s="4"/>
    </row>
    <row r="8532" spans="2:2">
      <c r="B8532" s="4"/>
    </row>
    <row r="8533" spans="2:2">
      <c r="B8533" s="4"/>
    </row>
    <row r="8534" spans="2:2">
      <c r="B8534" s="4"/>
    </row>
    <row r="8535" spans="2:2">
      <c r="B8535" s="4"/>
    </row>
    <row r="8536" spans="2:2">
      <c r="B8536" s="4"/>
    </row>
    <row r="8537" spans="2:2">
      <c r="B8537" s="4"/>
    </row>
    <row r="8538" spans="2:2">
      <c r="B8538" s="4"/>
    </row>
    <row r="8539" spans="2:2">
      <c r="B8539" s="4"/>
    </row>
    <row r="8540" spans="2:2">
      <c r="B8540" s="4"/>
    </row>
    <row r="8541" spans="2:2">
      <c r="B8541" s="4"/>
    </row>
    <row r="8542" spans="2:2">
      <c r="B8542" s="4"/>
    </row>
    <row r="8543" spans="2:2">
      <c r="B8543" s="4"/>
    </row>
    <row r="8544" spans="2:2">
      <c r="B8544" s="4"/>
    </row>
    <row r="8545" spans="2:2">
      <c r="B8545" s="4"/>
    </row>
    <row r="8546" spans="2:2">
      <c r="B8546" s="4"/>
    </row>
    <row r="8547" spans="2:2">
      <c r="B8547" s="4"/>
    </row>
    <row r="8548" spans="2:2">
      <c r="B8548" s="4"/>
    </row>
    <row r="8549" spans="2:2">
      <c r="B8549" s="4"/>
    </row>
    <row r="8550" spans="2:2">
      <c r="B8550" s="4"/>
    </row>
    <row r="8551" spans="2:2">
      <c r="B8551" s="4"/>
    </row>
    <row r="8552" spans="2:2">
      <c r="B8552" s="4"/>
    </row>
    <row r="8553" spans="2:2">
      <c r="B8553" s="4"/>
    </row>
    <row r="8554" spans="2:2">
      <c r="B8554" s="4"/>
    </row>
    <row r="8555" spans="2:2">
      <c r="B8555" s="4"/>
    </row>
    <row r="8556" spans="2:2">
      <c r="B8556" s="4"/>
    </row>
    <row r="8557" spans="2:2">
      <c r="B8557" s="4"/>
    </row>
    <row r="8558" spans="2:2">
      <c r="B8558" s="4"/>
    </row>
    <row r="8559" spans="2:2">
      <c r="B8559" s="4"/>
    </row>
    <row r="8560" spans="2:2">
      <c r="B8560" s="4"/>
    </row>
    <row r="8561" spans="2:2">
      <c r="B8561" s="4"/>
    </row>
    <row r="8562" spans="2:2">
      <c r="B8562" s="4"/>
    </row>
    <row r="8563" spans="2:2">
      <c r="B8563" s="4"/>
    </row>
    <row r="8564" spans="2:2">
      <c r="B8564" s="4"/>
    </row>
    <row r="8565" spans="2:2">
      <c r="B8565" s="4"/>
    </row>
    <row r="8566" spans="2:2">
      <c r="B8566" s="4"/>
    </row>
    <row r="8567" spans="2:2">
      <c r="B8567" s="4"/>
    </row>
    <row r="8568" spans="2:2">
      <c r="B8568" s="4"/>
    </row>
    <row r="8569" spans="2:2">
      <c r="B8569" s="4"/>
    </row>
    <row r="8570" spans="2:2">
      <c r="B8570" s="4"/>
    </row>
    <row r="8571" spans="2:2">
      <c r="B8571" s="4"/>
    </row>
    <row r="8572" spans="2:2">
      <c r="B8572" s="4"/>
    </row>
    <row r="8573" spans="2:2">
      <c r="B8573" s="4"/>
    </row>
    <row r="8574" spans="2:2">
      <c r="B8574" s="4"/>
    </row>
    <row r="8575" spans="2:2">
      <c r="B8575" s="4"/>
    </row>
    <row r="8576" spans="2:2">
      <c r="B8576" s="4"/>
    </row>
    <row r="8577" spans="2:2">
      <c r="B8577" s="4"/>
    </row>
    <row r="8578" spans="2:2">
      <c r="B8578" s="4"/>
    </row>
    <row r="8579" spans="2:2">
      <c r="B8579" s="4"/>
    </row>
    <row r="8580" spans="2:2">
      <c r="B8580" s="4"/>
    </row>
    <row r="8581" spans="2:2">
      <c r="B8581" s="4"/>
    </row>
    <row r="8582" spans="2:2">
      <c r="B8582" s="4"/>
    </row>
    <row r="8583" spans="2:2">
      <c r="B8583" s="4"/>
    </row>
    <row r="8584" spans="2:2">
      <c r="B8584" s="4"/>
    </row>
    <row r="8585" spans="2:2">
      <c r="B8585" s="4"/>
    </row>
    <row r="8586" spans="2:2">
      <c r="B8586" s="4"/>
    </row>
    <row r="8587" spans="2:2">
      <c r="B8587" s="4"/>
    </row>
    <row r="8588" spans="2:2">
      <c r="B8588" s="4"/>
    </row>
    <row r="8589" spans="2:2">
      <c r="B8589" s="4"/>
    </row>
    <row r="8590" spans="2:2">
      <c r="B8590" s="4"/>
    </row>
    <row r="8591" spans="2:2">
      <c r="B8591" s="4"/>
    </row>
    <row r="8592" spans="2:2">
      <c r="B8592" s="4"/>
    </row>
    <row r="8593" spans="2:2">
      <c r="B8593" s="4"/>
    </row>
    <row r="8594" spans="2:2">
      <c r="B8594" s="4"/>
    </row>
    <row r="8595" spans="2:2">
      <c r="B8595" s="4"/>
    </row>
    <row r="8596" spans="2:2">
      <c r="B8596" s="4"/>
    </row>
    <row r="8597" spans="2:2">
      <c r="B8597" s="4"/>
    </row>
    <row r="8598" spans="2:2">
      <c r="B8598" s="4"/>
    </row>
    <row r="8599" spans="2:2">
      <c r="B8599" s="4"/>
    </row>
    <row r="8600" spans="2:2">
      <c r="B8600" s="4"/>
    </row>
    <row r="8601" spans="2:2">
      <c r="B8601" s="4"/>
    </row>
    <row r="8602" spans="2:2">
      <c r="B8602" s="4"/>
    </row>
    <row r="8603" spans="2:2">
      <c r="B8603" s="4"/>
    </row>
    <row r="8604" spans="2:2">
      <c r="B8604" s="4"/>
    </row>
    <row r="8605" spans="2:2">
      <c r="B8605" s="4"/>
    </row>
    <row r="8606" spans="2:2">
      <c r="B8606" s="4"/>
    </row>
    <row r="8607" spans="2:2">
      <c r="B8607" s="4"/>
    </row>
    <row r="8608" spans="2:2">
      <c r="B8608" s="4"/>
    </row>
    <row r="8609" spans="2:2">
      <c r="B8609" s="4"/>
    </row>
    <row r="8610" spans="2:2">
      <c r="B8610" s="4"/>
    </row>
    <row r="8611" spans="2:2">
      <c r="B8611" s="4"/>
    </row>
    <row r="8612" spans="2:2">
      <c r="B8612" s="4"/>
    </row>
    <row r="8613" spans="2:2">
      <c r="B8613" s="4"/>
    </row>
    <row r="8614" spans="2:2">
      <c r="B8614" s="4"/>
    </row>
    <row r="8615" spans="2:2">
      <c r="B8615" s="4"/>
    </row>
    <row r="8616" spans="2:2">
      <c r="B8616" s="4"/>
    </row>
    <row r="8617" spans="2:2">
      <c r="B8617" s="4"/>
    </row>
    <row r="8618" spans="2:2">
      <c r="B8618" s="4"/>
    </row>
    <row r="8619" spans="2:2">
      <c r="B8619" s="4"/>
    </row>
    <row r="8620" spans="2:2">
      <c r="B8620" s="4"/>
    </row>
    <row r="8621" spans="2:2">
      <c r="B8621" s="4"/>
    </row>
    <row r="8622" spans="2:2">
      <c r="B8622" s="4"/>
    </row>
    <row r="8623" spans="2:2">
      <c r="B8623" s="4"/>
    </row>
    <row r="8624" spans="2:2">
      <c r="B8624" s="4"/>
    </row>
    <row r="8625" spans="2:2">
      <c r="B8625" s="4"/>
    </row>
    <row r="8626" spans="2:2">
      <c r="B8626" s="4"/>
    </row>
    <row r="8627" spans="2:2">
      <c r="B8627" s="4"/>
    </row>
    <row r="8628" spans="2:2">
      <c r="B8628" s="4"/>
    </row>
    <row r="8629" spans="2:2">
      <c r="B8629" s="4"/>
    </row>
    <row r="8630" spans="2:2">
      <c r="B8630" s="4"/>
    </row>
    <row r="8631" spans="2:2">
      <c r="B8631" s="4"/>
    </row>
    <row r="8632" spans="2:2">
      <c r="B8632" s="4"/>
    </row>
    <row r="8633" spans="2:2">
      <c r="B8633" s="4"/>
    </row>
    <row r="8634" spans="2:2">
      <c r="B8634" s="4"/>
    </row>
    <row r="8635" spans="2:2">
      <c r="B8635" s="4"/>
    </row>
    <row r="8636" spans="2:2">
      <c r="B8636" s="4"/>
    </row>
    <row r="8637" spans="2:2">
      <c r="B8637" s="4"/>
    </row>
    <row r="8638" spans="2:2">
      <c r="B8638" s="4"/>
    </row>
    <row r="8639" spans="2:2">
      <c r="B8639" s="4"/>
    </row>
    <row r="8640" spans="2:2">
      <c r="B8640" s="4"/>
    </row>
    <row r="8641" spans="2:2">
      <c r="B8641" s="4"/>
    </row>
    <row r="8642" spans="2:2">
      <c r="B8642" s="4"/>
    </row>
    <row r="8643" spans="2:2">
      <c r="B8643" s="4"/>
    </row>
    <row r="8644" spans="2:2">
      <c r="B8644" s="4"/>
    </row>
    <row r="8645" spans="2:2">
      <c r="B8645" s="4"/>
    </row>
    <row r="8646" spans="2:2">
      <c r="B8646" s="4"/>
    </row>
    <row r="8647" spans="2:2">
      <c r="B8647" s="4"/>
    </row>
    <row r="8648" spans="2:2">
      <c r="B8648" s="4"/>
    </row>
    <row r="8649" spans="2:2">
      <c r="B8649" s="4"/>
    </row>
    <row r="8650" spans="2:2">
      <c r="B8650" s="4"/>
    </row>
    <row r="8651" spans="2:2">
      <c r="B8651" s="4"/>
    </row>
    <row r="8652" spans="2:2">
      <c r="B8652" s="4"/>
    </row>
    <row r="8653" spans="2:2">
      <c r="B8653" s="4"/>
    </row>
    <row r="8654" spans="2:2">
      <c r="B8654" s="4"/>
    </row>
    <row r="8655" spans="2:2">
      <c r="B8655" s="4"/>
    </row>
    <row r="8656" spans="2:2">
      <c r="B8656" s="4"/>
    </row>
    <row r="8657" spans="2:2">
      <c r="B8657" s="4"/>
    </row>
    <row r="8658" spans="2:2">
      <c r="B8658" s="4"/>
    </row>
    <row r="8659" spans="2:2">
      <c r="B8659" s="4"/>
    </row>
    <row r="8660" spans="2:2">
      <c r="B8660" s="4"/>
    </row>
    <row r="8661" spans="2:2">
      <c r="B8661" s="4"/>
    </row>
    <row r="8662" spans="2:2">
      <c r="B8662" s="4"/>
    </row>
    <row r="8663" spans="2:2">
      <c r="B8663" s="4"/>
    </row>
    <row r="8664" spans="2:2">
      <c r="B8664" s="4"/>
    </row>
    <row r="8665" spans="2:2">
      <c r="B8665" s="4"/>
    </row>
    <row r="8666" spans="2:2">
      <c r="B8666" s="4"/>
    </row>
    <row r="8667" spans="2:2">
      <c r="B8667" s="4"/>
    </row>
    <row r="8668" spans="2:2">
      <c r="B8668" s="4"/>
    </row>
    <row r="8669" spans="2:2">
      <c r="B8669" s="4"/>
    </row>
    <row r="8670" spans="2:2">
      <c r="B8670" s="4"/>
    </row>
    <row r="8671" spans="2:2">
      <c r="B8671" s="4"/>
    </row>
    <row r="8672" spans="2:2">
      <c r="B8672" s="4"/>
    </row>
    <row r="8673" spans="2:2">
      <c r="B8673" s="4"/>
    </row>
    <row r="8674" spans="2:2">
      <c r="B8674" s="4"/>
    </row>
    <row r="8675" spans="2:2">
      <c r="B8675" s="4"/>
    </row>
    <row r="8676" spans="2:2">
      <c r="B8676" s="4"/>
    </row>
    <row r="8677" spans="2:2">
      <c r="B8677" s="4"/>
    </row>
    <row r="8678" spans="2:2">
      <c r="B8678" s="4"/>
    </row>
    <row r="8679" spans="2:2">
      <c r="B8679" s="4"/>
    </row>
    <row r="8680" spans="2:2">
      <c r="B8680" s="4"/>
    </row>
    <row r="8681" spans="2:2">
      <c r="B8681" s="4"/>
    </row>
    <row r="8682" spans="2:2">
      <c r="B8682" s="4"/>
    </row>
    <row r="8683" spans="2:2">
      <c r="B8683" s="4"/>
    </row>
    <row r="8684" spans="2:2">
      <c r="B8684" s="4"/>
    </row>
    <row r="8685" spans="2:2">
      <c r="B8685" s="4"/>
    </row>
    <row r="8686" spans="2:2">
      <c r="B8686" s="4"/>
    </row>
    <row r="8687" spans="2:2">
      <c r="B8687" s="4"/>
    </row>
    <row r="8688" spans="2:2">
      <c r="B8688" s="4"/>
    </row>
    <row r="8689" spans="2:2">
      <c r="B8689" s="4"/>
    </row>
    <row r="8690" spans="2:2">
      <c r="B8690" s="4"/>
    </row>
    <row r="8691" spans="2:2">
      <c r="B8691" s="4"/>
    </row>
    <row r="8692" spans="2:2">
      <c r="B8692" s="4"/>
    </row>
    <row r="8693" spans="2:2">
      <c r="B8693" s="4"/>
    </row>
    <row r="8694" spans="2:2">
      <c r="B8694" s="4"/>
    </row>
    <row r="8695" spans="2:2">
      <c r="B8695" s="4"/>
    </row>
    <row r="8696" spans="2:2">
      <c r="B8696" s="4"/>
    </row>
    <row r="8697" spans="2:2">
      <c r="B8697" s="4"/>
    </row>
    <row r="8698" spans="2:2">
      <c r="B8698" s="4"/>
    </row>
    <row r="8699" spans="2:2">
      <c r="B8699" s="4"/>
    </row>
    <row r="8700" spans="2:2">
      <c r="B8700" s="4"/>
    </row>
    <row r="8701" spans="2:2">
      <c r="B8701" s="4"/>
    </row>
    <row r="8702" spans="2:2">
      <c r="B8702" s="4"/>
    </row>
    <row r="8703" spans="2:2">
      <c r="B8703" s="4"/>
    </row>
    <row r="8704" spans="2:2">
      <c r="B8704" s="4"/>
    </row>
    <row r="8705" spans="2:2">
      <c r="B8705" s="4"/>
    </row>
    <row r="8706" spans="2:2">
      <c r="B8706" s="4"/>
    </row>
    <row r="8707" spans="2:2">
      <c r="B8707" s="4"/>
    </row>
    <row r="8708" spans="2:2">
      <c r="B8708" s="4"/>
    </row>
    <row r="8709" spans="2:2">
      <c r="B8709" s="4"/>
    </row>
    <row r="8710" spans="2:2">
      <c r="B8710" s="4"/>
    </row>
    <row r="8711" spans="2:2">
      <c r="B8711" s="4"/>
    </row>
    <row r="8712" spans="2:2">
      <c r="B8712" s="4"/>
    </row>
    <row r="8713" spans="2:2">
      <c r="B8713" s="4"/>
    </row>
    <row r="8714" spans="2:2">
      <c r="B8714" s="4"/>
    </row>
    <row r="8715" spans="2:2">
      <c r="B8715" s="4"/>
    </row>
    <row r="8716" spans="2:2">
      <c r="B8716" s="4"/>
    </row>
    <row r="8717" spans="2:2">
      <c r="B8717" s="4"/>
    </row>
    <row r="8718" spans="2:2">
      <c r="B8718" s="4"/>
    </row>
    <row r="8719" spans="2:2">
      <c r="B8719" s="4"/>
    </row>
    <row r="8720" spans="2:2">
      <c r="B8720" s="4"/>
    </row>
    <row r="8721" spans="2:2">
      <c r="B8721" s="4"/>
    </row>
    <row r="8722" spans="2:2">
      <c r="B8722" s="4"/>
    </row>
    <row r="8723" spans="2:2">
      <c r="B8723" s="4"/>
    </row>
    <row r="8724" spans="2:2">
      <c r="B8724" s="4"/>
    </row>
    <row r="8725" spans="2:2">
      <c r="B8725" s="4"/>
    </row>
    <row r="8726" spans="2:2">
      <c r="B8726" s="4"/>
    </row>
    <row r="8727" spans="2:2">
      <c r="B8727" s="4"/>
    </row>
    <row r="8728" spans="2:2">
      <c r="B8728" s="4"/>
    </row>
    <row r="8729" spans="2:2">
      <c r="B8729" s="4"/>
    </row>
    <row r="8730" spans="2:2">
      <c r="B8730" s="4"/>
    </row>
    <row r="8731" spans="2:2">
      <c r="B8731" s="4"/>
    </row>
    <row r="8732" spans="2:2">
      <c r="B8732" s="4"/>
    </row>
    <row r="8733" spans="2:2">
      <c r="B8733" s="4"/>
    </row>
    <row r="8734" spans="2:2">
      <c r="B8734" s="4"/>
    </row>
    <row r="8735" spans="2:2">
      <c r="B8735" s="4"/>
    </row>
    <row r="8736" spans="2:2">
      <c r="B8736" s="4"/>
    </row>
    <row r="8737" spans="2:2">
      <c r="B8737" s="4"/>
    </row>
    <row r="8738" spans="2:2">
      <c r="B8738" s="4"/>
    </row>
    <row r="8739" spans="2:2">
      <c r="B8739" s="4"/>
    </row>
    <row r="8740" spans="2:2">
      <c r="B8740" s="4"/>
    </row>
    <row r="8741" spans="2:2">
      <c r="B8741" s="4"/>
    </row>
    <row r="8742" spans="2:2">
      <c r="B8742" s="4"/>
    </row>
    <row r="8743" spans="2:2">
      <c r="B8743" s="4"/>
    </row>
    <row r="8744" spans="2:2">
      <c r="B8744" s="4"/>
    </row>
    <row r="8745" spans="2:2">
      <c r="B8745" s="4"/>
    </row>
    <row r="8746" spans="2:2">
      <c r="B8746" s="4"/>
    </row>
    <row r="8747" spans="2:2">
      <c r="B8747" s="4"/>
    </row>
    <row r="8748" spans="2:2">
      <c r="B8748" s="4"/>
    </row>
    <row r="8749" spans="2:2">
      <c r="B8749" s="4"/>
    </row>
    <row r="8750" spans="2:2">
      <c r="B8750" s="4"/>
    </row>
    <row r="8751" spans="2:2">
      <c r="B8751" s="4"/>
    </row>
    <row r="8752" spans="2:2">
      <c r="B8752" s="4"/>
    </row>
    <row r="8753" spans="2:2">
      <c r="B8753" s="4"/>
    </row>
    <row r="8754" spans="2:2">
      <c r="B8754" s="4"/>
    </row>
    <row r="8755" spans="2:2">
      <c r="B8755" s="4"/>
    </row>
    <row r="8756" spans="2:2">
      <c r="B8756" s="4"/>
    </row>
    <row r="8757" spans="2:2">
      <c r="B8757" s="4"/>
    </row>
    <row r="8758" spans="2:2">
      <c r="B8758" s="4"/>
    </row>
    <row r="8759" spans="2:2">
      <c r="B8759" s="4"/>
    </row>
    <row r="8760" spans="2:2">
      <c r="B8760" s="4"/>
    </row>
    <row r="8761" spans="2:2">
      <c r="B8761" s="4"/>
    </row>
    <row r="8762" spans="2:2">
      <c r="B8762" s="4"/>
    </row>
    <row r="8763" spans="2:2">
      <c r="B8763" s="4"/>
    </row>
    <row r="8764" spans="2:2">
      <c r="B8764" s="4"/>
    </row>
    <row r="8765" spans="2:2">
      <c r="B8765" s="4"/>
    </row>
    <row r="8766" spans="2:2">
      <c r="B8766" s="4"/>
    </row>
    <row r="8767" spans="2:2">
      <c r="B8767" s="4"/>
    </row>
    <row r="8768" spans="2:2">
      <c r="B8768" s="4"/>
    </row>
    <row r="8769" spans="2:2">
      <c r="B8769" s="4"/>
    </row>
    <row r="8770" spans="2:2">
      <c r="B8770" s="4"/>
    </row>
    <row r="8771" spans="2:2">
      <c r="B8771" s="4"/>
    </row>
    <row r="8772" spans="2:2">
      <c r="B8772" s="4"/>
    </row>
    <row r="8773" spans="2:2">
      <c r="B8773" s="4"/>
    </row>
    <row r="8774" spans="2:2">
      <c r="B8774" s="4"/>
    </row>
    <row r="8775" spans="2:2">
      <c r="B8775" s="4"/>
    </row>
    <row r="8776" spans="2:2">
      <c r="B8776" s="4"/>
    </row>
    <row r="8777" spans="2:2">
      <c r="B8777" s="4"/>
    </row>
    <row r="8778" spans="2:2">
      <c r="B8778" s="4"/>
    </row>
    <row r="8779" spans="2:2">
      <c r="B8779" s="4"/>
    </row>
    <row r="8780" spans="2:2">
      <c r="B8780" s="4"/>
    </row>
    <row r="8781" spans="2:2">
      <c r="B8781" s="4"/>
    </row>
    <row r="8782" spans="2:2">
      <c r="B8782" s="4"/>
    </row>
    <row r="8783" spans="2:2">
      <c r="B8783" s="4"/>
    </row>
    <row r="8784" spans="2:2">
      <c r="B8784" s="4"/>
    </row>
    <row r="8785" spans="2:2">
      <c r="B8785" s="4"/>
    </row>
    <row r="8786" spans="2:2">
      <c r="B8786" s="4"/>
    </row>
    <row r="8787" spans="2:2">
      <c r="B8787" s="4"/>
    </row>
    <row r="8788" spans="2:2">
      <c r="B8788" s="4"/>
    </row>
    <row r="8789" spans="2:2">
      <c r="B8789" s="4"/>
    </row>
    <row r="8790" spans="2:2">
      <c r="B8790" s="4"/>
    </row>
    <row r="8791" spans="2:2">
      <c r="B8791" s="4"/>
    </row>
    <row r="8792" spans="2:2">
      <c r="B8792" s="4"/>
    </row>
    <row r="8793" spans="2:2">
      <c r="B8793" s="4"/>
    </row>
    <row r="8794" spans="2:2">
      <c r="B8794" s="4"/>
    </row>
    <row r="8795" spans="2:2">
      <c r="B8795" s="4"/>
    </row>
    <row r="8796" spans="2:2">
      <c r="B8796" s="4"/>
    </row>
    <row r="8797" spans="2:2">
      <c r="B8797" s="4"/>
    </row>
    <row r="8798" spans="2:2">
      <c r="B8798" s="4"/>
    </row>
    <row r="8799" spans="2:2">
      <c r="B8799" s="4"/>
    </row>
    <row r="8800" spans="2:2">
      <c r="B8800" s="4"/>
    </row>
    <row r="8801" spans="2:2">
      <c r="B8801" s="4"/>
    </row>
    <row r="8802" spans="2:2">
      <c r="B8802" s="4"/>
    </row>
    <row r="8803" spans="2:2">
      <c r="B8803" s="4"/>
    </row>
    <row r="8804" spans="2:2">
      <c r="B8804" s="4"/>
    </row>
    <row r="8805" spans="2:2">
      <c r="B8805" s="4"/>
    </row>
    <row r="8806" spans="2:2">
      <c r="B8806" s="4"/>
    </row>
    <row r="8807" spans="2:2">
      <c r="B8807" s="4"/>
    </row>
    <row r="8808" spans="2:2">
      <c r="B8808" s="4"/>
    </row>
    <row r="8809" spans="2:2">
      <c r="B8809" s="4"/>
    </row>
    <row r="8810" spans="2:2">
      <c r="B8810" s="4"/>
    </row>
    <row r="8811" spans="2:2">
      <c r="B8811" s="4"/>
    </row>
    <row r="8812" spans="2:2">
      <c r="B8812" s="4"/>
    </row>
    <row r="8813" spans="2:2">
      <c r="B8813" s="4"/>
    </row>
    <row r="8814" spans="2:2">
      <c r="B8814" s="4"/>
    </row>
    <row r="8815" spans="2:2">
      <c r="B8815" s="4"/>
    </row>
    <row r="8816" spans="2:2">
      <c r="B8816" s="4"/>
    </row>
    <row r="8817" spans="2:2">
      <c r="B8817" s="4"/>
    </row>
    <row r="8818" spans="2:2">
      <c r="B8818" s="4"/>
    </row>
    <row r="8819" spans="2:2">
      <c r="B8819" s="4"/>
    </row>
    <row r="8820" spans="2:2">
      <c r="B8820" s="4"/>
    </row>
    <row r="8821" spans="2:2">
      <c r="B8821" s="4"/>
    </row>
    <row r="8822" spans="2:2">
      <c r="B8822" s="4"/>
    </row>
    <row r="8823" spans="2:2">
      <c r="B8823" s="4"/>
    </row>
    <row r="8824" spans="2:2">
      <c r="B8824" s="4"/>
    </row>
    <row r="8825" spans="2:2">
      <c r="B8825" s="4"/>
    </row>
    <row r="8826" spans="2:2">
      <c r="B8826" s="4"/>
    </row>
    <row r="8827" spans="2:2">
      <c r="B8827" s="4"/>
    </row>
    <row r="8828" spans="2:2">
      <c r="B8828" s="4"/>
    </row>
    <row r="8829" spans="2:2">
      <c r="B8829" s="4"/>
    </row>
    <row r="8830" spans="2:2">
      <c r="B8830" s="4"/>
    </row>
    <row r="8831" spans="2:2">
      <c r="B8831" s="4"/>
    </row>
    <row r="8832" spans="2:2">
      <c r="B8832" s="4"/>
    </row>
    <row r="8833" spans="2:2">
      <c r="B8833" s="4"/>
    </row>
    <row r="8834" spans="2:2">
      <c r="B8834" s="4"/>
    </row>
    <row r="8835" spans="2:2">
      <c r="B8835" s="4"/>
    </row>
    <row r="8836" spans="2:2">
      <c r="B8836" s="4"/>
    </row>
    <row r="8837" spans="2:2">
      <c r="B8837" s="4"/>
    </row>
    <row r="8838" spans="2:2">
      <c r="B8838" s="4"/>
    </row>
    <row r="8839" spans="2:2">
      <c r="B8839" s="4"/>
    </row>
    <row r="8840" spans="2:2">
      <c r="B8840" s="4"/>
    </row>
    <row r="8841" spans="2:2">
      <c r="B8841" s="4"/>
    </row>
    <row r="8842" spans="2:2">
      <c r="B8842" s="4"/>
    </row>
    <row r="8843" spans="2:2">
      <c r="B8843" s="4"/>
    </row>
    <row r="8844" spans="2:2">
      <c r="B8844" s="4"/>
    </row>
    <row r="8845" spans="2:2">
      <c r="B8845" s="4"/>
    </row>
    <row r="8846" spans="2:2">
      <c r="B8846" s="4"/>
    </row>
    <row r="8847" spans="2:2">
      <c r="B8847" s="4"/>
    </row>
    <row r="8848" spans="2:2">
      <c r="B8848" s="4"/>
    </row>
    <row r="8849" spans="2:2">
      <c r="B8849" s="4"/>
    </row>
    <row r="8850" spans="2:2">
      <c r="B8850" s="4"/>
    </row>
    <row r="8851" spans="2:2">
      <c r="B8851" s="4"/>
    </row>
    <row r="8852" spans="2:2">
      <c r="B8852" s="4"/>
    </row>
    <row r="8853" spans="2:2">
      <c r="B8853" s="4"/>
    </row>
    <row r="8854" spans="2:2">
      <c r="B8854" s="4"/>
    </row>
    <row r="8855" spans="2:2">
      <c r="B8855" s="4"/>
    </row>
    <row r="8856" spans="2:2">
      <c r="B8856" s="4"/>
    </row>
    <row r="8857" spans="2:2">
      <c r="B8857" s="4"/>
    </row>
    <row r="8858" spans="2:2">
      <c r="B8858" s="4"/>
    </row>
    <row r="8859" spans="2:2">
      <c r="B8859" s="4"/>
    </row>
    <row r="8860" spans="2:2">
      <c r="B8860" s="4"/>
    </row>
    <row r="8861" spans="2:2">
      <c r="B8861" s="4"/>
    </row>
    <row r="8862" spans="2:2">
      <c r="B8862" s="4"/>
    </row>
    <row r="8863" spans="2:2">
      <c r="B8863" s="4"/>
    </row>
    <row r="8864" spans="2:2">
      <c r="B8864" s="4"/>
    </row>
    <row r="8865" spans="2:2">
      <c r="B8865" s="4"/>
    </row>
    <row r="8866" spans="2:2">
      <c r="B8866" s="4"/>
    </row>
    <row r="8867" spans="2:2">
      <c r="B8867" s="4"/>
    </row>
    <row r="8868" spans="2:2">
      <c r="B8868" s="4"/>
    </row>
    <row r="8869" spans="2:2">
      <c r="B8869" s="4"/>
    </row>
    <row r="8870" spans="2:2">
      <c r="B8870" s="4"/>
    </row>
    <row r="8871" spans="2:2">
      <c r="B8871" s="4"/>
    </row>
    <row r="8872" spans="2:2">
      <c r="B8872" s="4"/>
    </row>
    <row r="8873" spans="2:2">
      <c r="B8873" s="4"/>
    </row>
    <row r="8874" spans="2:2">
      <c r="B8874" s="4"/>
    </row>
    <row r="8875" spans="2:2">
      <c r="B8875" s="4"/>
    </row>
    <row r="8876" spans="2:2">
      <c r="B8876" s="4"/>
    </row>
    <row r="8877" spans="2:2">
      <c r="B8877" s="4"/>
    </row>
    <row r="8878" spans="2:2">
      <c r="B8878" s="4"/>
    </row>
    <row r="8879" spans="2:2">
      <c r="B8879" s="4"/>
    </row>
    <row r="8880" spans="2:2">
      <c r="B8880" s="4"/>
    </row>
    <row r="8881" spans="2:2">
      <c r="B8881" s="4"/>
    </row>
    <row r="8882" spans="2:2">
      <c r="B8882" s="4"/>
    </row>
    <row r="8883" spans="2:2">
      <c r="B8883" s="4"/>
    </row>
    <row r="8884" spans="2:2">
      <c r="B8884" s="4"/>
    </row>
    <row r="8885" spans="2:2">
      <c r="B8885" s="4"/>
    </row>
    <row r="8886" spans="2:2">
      <c r="B8886" s="4"/>
    </row>
    <row r="8887" spans="2:2">
      <c r="B8887" s="4"/>
    </row>
    <row r="8888" spans="2:2">
      <c r="B8888" s="4"/>
    </row>
    <row r="8889" spans="2:2">
      <c r="B8889" s="4"/>
    </row>
    <row r="8890" spans="2:2">
      <c r="B8890" s="4"/>
    </row>
    <row r="8891" spans="2:2">
      <c r="B8891" s="4"/>
    </row>
    <row r="8892" spans="2:2">
      <c r="B8892" s="4"/>
    </row>
    <row r="8893" spans="2:2">
      <c r="B8893" s="4"/>
    </row>
    <row r="8894" spans="2:2">
      <c r="B8894" s="4"/>
    </row>
    <row r="8895" spans="2:2">
      <c r="B8895" s="4"/>
    </row>
    <row r="8896" spans="2:2">
      <c r="B8896" s="4"/>
    </row>
    <row r="8897" spans="2:2">
      <c r="B8897" s="4"/>
    </row>
    <row r="8898" spans="2:2">
      <c r="B8898" s="4"/>
    </row>
    <row r="8899" spans="2:2">
      <c r="B8899" s="4"/>
    </row>
    <row r="8900" spans="2:2">
      <c r="B8900" s="4"/>
    </row>
    <row r="8901" spans="2:2">
      <c r="B8901" s="4"/>
    </row>
    <row r="8902" spans="2:2">
      <c r="B8902" s="4"/>
    </row>
    <row r="8903" spans="2:2">
      <c r="B8903" s="4"/>
    </row>
    <row r="8904" spans="2:2">
      <c r="B8904" s="4"/>
    </row>
    <row r="8905" spans="2:2">
      <c r="B8905" s="4"/>
    </row>
    <row r="8906" spans="2:2">
      <c r="B8906" s="4"/>
    </row>
    <row r="8907" spans="2:2">
      <c r="B8907" s="4"/>
    </row>
    <row r="8908" spans="2:2">
      <c r="B8908" s="4"/>
    </row>
    <row r="8909" spans="2:2">
      <c r="B8909" s="4"/>
    </row>
    <row r="8910" spans="2:2">
      <c r="B8910" s="4"/>
    </row>
    <row r="8911" spans="2:2">
      <c r="B8911" s="4"/>
    </row>
    <row r="8912" spans="2:2">
      <c r="B8912" s="4"/>
    </row>
    <row r="8913" spans="2:2">
      <c r="B8913" s="4"/>
    </row>
    <row r="8914" spans="2:2">
      <c r="B8914" s="4"/>
    </row>
    <row r="8915" spans="2:2">
      <c r="B8915" s="4"/>
    </row>
    <row r="8916" spans="2:2">
      <c r="B8916" s="4"/>
    </row>
    <row r="8917" spans="2:2">
      <c r="B8917" s="4"/>
    </row>
    <row r="8918" spans="2:2">
      <c r="B8918" s="4"/>
    </row>
    <row r="8919" spans="2:2">
      <c r="B8919" s="4"/>
    </row>
    <row r="8920" spans="2:2">
      <c r="B8920" s="4"/>
    </row>
    <row r="8921" spans="2:2">
      <c r="B8921" s="4"/>
    </row>
    <row r="8922" spans="2:2">
      <c r="B8922" s="4"/>
    </row>
    <row r="8923" spans="2:2">
      <c r="B8923" s="4"/>
    </row>
    <row r="8924" spans="2:2">
      <c r="B8924" s="4"/>
    </row>
    <row r="8925" spans="2:2">
      <c r="B8925" s="4"/>
    </row>
    <row r="8926" spans="2:2">
      <c r="B8926" s="4"/>
    </row>
    <row r="8927" spans="2:2">
      <c r="B8927" s="4"/>
    </row>
    <row r="8928" spans="2:2">
      <c r="B8928" s="4"/>
    </row>
    <row r="8929" spans="2:2">
      <c r="B8929" s="4"/>
    </row>
    <row r="8930" spans="2:2">
      <c r="B8930" s="4"/>
    </row>
    <row r="8931" spans="2:2">
      <c r="B8931" s="4"/>
    </row>
    <row r="8932" spans="2:2">
      <c r="B8932" s="4"/>
    </row>
    <row r="8933" spans="2:2">
      <c r="B8933" s="4"/>
    </row>
    <row r="8934" spans="2:2">
      <c r="B8934" s="4"/>
    </row>
    <row r="8935" spans="2:2">
      <c r="B8935" s="4"/>
    </row>
    <row r="8936" spans="2:2">
      <c r="B8936" s="4"/>
    </row>
    <row r="8937" spans="2:2">
      <c r="B8937" s="4"/>
    </row>
    <row r="8938" spans="2:2">
      <c r="B8938" s="4"/>
    </row>
    <row r="8939" spans="2:2">
      <c r="B8939" s="4"/>
    </row>
    <row r="8940" spans="2:2">
      <c r="B8940" s="4"/>
    </row>
    <row r="8941" spans="2:2">
      <c r="B8941" s="4"/>
    </row>
    <row r="8942" spans="2:2">
      <c r="B8942" s="4"/>
    </row>
    <row r="8943" spans="2:2">
      <c r="B8943" s="4"/>
    </row>
    <row r="8944" spans="2:2">
      <c r="B8944" s="4"/>
    </row>
    <row r="8945" spans="2:2">
      <c r="B8945" s="4"/>
    </row>
    <row r="8946" spans="2:2">
      <c r="B8946" s="4"/>
    </row>
    <row r="8947" spans="2:2">
      <c r="B8947" s="4"/>
    </row>
    <row r="8948" spans="2:2">
      <c r="B8948" s="4"/>
    </row>
    <row r="8949" spans="2:2">
      <c r="B8949" s="4"/>
    </row>
    <row r="8950" spans="2:2">
      <c r="B8950" s="4"/>
    </row>
    <row r="8951" spans="2:2">
      <c r="B8951" s="4"/>
    </row>
    <row r="8952" spans="2:2">
      <c r="B8952" s="4"/>
    </row>
    <row r="8953" spans="2:2">
      <c r="B8953" s="4"/>
    </row>
    <row r="8954" spans="2:2">
      <c r="B8954" s="4"/>
    </row>
    <row r="8955" spans="2:2">
      <c r="B8955" s="4"/>
    </row>
    <row r="8956" spans="2:2">
      <c r="B8956" s="4"/>
    </row>
    <row r="8957" spans="2:2">
      <c r="B8957" s="4"/>
    </row>
    <row r="8958" spans="2:2">
      <c r="B8958" s="4"/>
    </row>
    <row r="8959" spans="2:2">
      <c r="B8959" s="4"/>
    </row>
    <row r="8960" spans="2:2">
      <c r="B8960" s="4"/>
    </row>
    <row r="8961" spans="2:2">
      <c r="B8961" s="4"/>
    </row>
    <row r="8962" spans="2:2">
      <c r="B8962" s="4"/>
    </row>
    <row r="8963" spans="2:2">
      <c r="B8963" s="4"/>
    </row>
    <row r="8964" spans="2:2">
      <c r="B8964" s="4"/>
    </row>
    <row r="8965" spans="2:2">
      <c r="B8965" s="4"/>
    </row>
    <row r="8966" spans="2:2">
      <c r="B8966" s="4"/>
    </row>
    <row r="8967" spans="2:2">
      <c r="B8967" s="4"/>
    </row>
    <row r="8968" spans="2:2">
      <c r="B8968" s="4"/>
    </row>
    <row r="8969" spans="2:2">
      <c r="B8969" s="4"/>
    </row>
    <row r="8970" spans="2:2">
      <c r="B8970" s="4"/>
    </row>
    <row r="8971" spans="2:2">
      <c r="B8971" s="4"/>
    </row>
    <row r="8972" spans="2:2">
      <c r="B8972" s="4"/>
    </row>
    <row r="8973" spans="2:2">
      <c r="B8973" s="4"/>
    </row>
    <row r="8974" spans="2:2">
      <c r="B8974" s="4"/>
    </row>
    <row r="8975" spans="2:2">
      <c r="B8975" s="4"/>
    </row>
    <row r="8976" spans="2:2">
      <c r="B8976" s="4"/>
    </row>
    <row r="8977" spans="2:2">
      <c r="B8977" s="4"/>
    </row>
    <row r="8978" spans="2:2">
      <c r="B8978" s="4"/>
    </row>
    <row r="8979" spans="2:2">
      <c r="B8979" s="4"/>
    </row>
    <row r="8980" spans="2:2">
      <c r="B8980" s="4"/>
    </row>
    <row r="8981" spans="2:2">
      <c r="B8981" s="4"/>
    </row>
    <row r="8982" spans="2:2">
      <c r="B8982" s="4"/>
    </row>
    <row r="8983" spans="2:2">
      <c r="B8983" s="4"/>
    </row>
    <row r="8984" spans="2:2">
      <c r="B8984" s="4"/>
    </row>
    <row r="8985" spans="2:2">
      <c r="B8985" s="4"/>
    </row>
    <row r="8986" spans="2:2">
      <c r="B8986" s="4"/>
    </row>
    <row r="8987" spans="2:2">
      <c r="B8987" s="4"/>
    </row>
    <row r="8988" spans="2:2">
      <c r="B8988" s="4"/>
    </row>
    <row r="8989" spans="2:2">
      <c r="B8989" s="4"/>
    </row>
    <row r="8990" spans="2:2">
      <c r="B8990" s="4"/>
    </row>
    <row r="8991" spans="2:2">
      <c r="B8991" s="4"/>
    </row>
    <row r="8992" spans="2:2">
      <c r="B8992" s="4"/>
    </row>
    <row r="8993" spans="2:2">
      <c r="B8993" s="4"/>
    </row>
    <row r="8994" spans="2:2">
      <c r="B8994" s="4"/>
    </row>
    <row r="8995" spans="2:2">
      <c r="B8995" s="4"/>
    </row>
    <row r="8996" spans="2:2">
      <c r="B8996" s="4"/>
    </row>
    <row r="8997" spans="2:2">
      <c r="B8997" s="4"/>
    </row>
    <row r="8998" spans="2:2">
      <c r="B8998" s="4"/>
    </row>
    <row r="8999" spans="2:2">
      <c r="B8999" s="4"/>
    </row>
    <row r="9000" spans="2:2">
      <c r="B9000" s="4"/>
    </row>
    <row r="9001" spans="2:2">
      <c r="B9001" s="4"/>
    </row>
    <row r="9002" spans="2:2">
      <c r="B9002" s="4"/>
    </row>
    <row r="9003" spans="2:2">
      <c r="B9003" s="4"/>
    </row>
    <row r="9004" spans="2:2">
      <c r="B9004" s="4"/>
    </row>
    <row r="9005" spans="2:2">
      <c r="B9005" s="4"/>
    </row>
    <row r="9006" spans="2:2">
      <c r="B9006" s="4"/>
    </row>
    <row r="9007" spans="2:2">
      <c r="B9007" s="4"/>
    </row>
    <row r="9008" spans="2:2">
      <c r="B9008" s="4"/>
    </row>
    <row r="9009" spans="2:2">
      <c r="B9009" s="4"/>
    </row>
    <row r="9010" spans="2:2">
      <c r="B9010" s="4"/>
    </row>
    <row r="9011" spans="2:2">
      <c r="B9011" s="4"/>
    </row>
    <row r="9012" spans="2:2">
      <c r="B9012" s="4"/>
    </row>
    <row r="9013" spans="2:2">
      <c r="B9013" s="4"/>
    </row>
    <row r="9014" spans="2:2">
      <c r="B9014" s="4"/>
    </row>
    <row r="9015" spans="2:2">
      <c r="B9015" s="4"/>
    </row>
    <row r="9016" spans="2:2">
      <c r="B9016" s="4"/>
    </row>
    <row r="9017" spans="2:2">
      <c r="B9017" s="4"/>
    </row>
    <row r="9018" spans="2:2">
      <c r="B9018" s="4"/>
    </row>
    <row r="9019" spans="2:2">
      <c r="B9019" s="4"/>
    </row>
    <row r="9020" spans="2:2">
      <c r="B9020" s="4"/>
    </row>
    <row r="9021" spans="2:2">
      <c r="B9021" s="4"/>
    </row>
    <row r="9022" spans="2:2">
      <c r="B9022" s="4"/>
    </row>
    <row r="9023" spans="2:2">
      <c r="B9023" s="4"/>
    </row>
    <row r="9024" spans="2:2">
      <c r="B9024" s="4"/>
    </row>
    <row r="9025" spans="2:2">
      <c r="B9025" s="4"/>
    </row>
    <row r="9026" spans="2:2">
      <c r="B9026" s="4"/>
    </row>
    <row r="9027" spans="2:2">
      <c r="B9027" s="4"/>
    </row>
    <row r="9028" spans="2:2">
      <c r="B9028" s="4"/>
    </row>
    <row r="9029" spans="2:2">
      <c r="B9029" s="4"/>
    </row>
    <row r="9030" spans="2:2">
      <c r="B9030" s="4"/>
    </row>
    <row r="9031" spans="2:2">
      <c r="B9031" s="4"/>
    </row>
    <row r="9032" spans="2:2">
      <c r="B9032" s="4"/>
    </row>
    <row r="9033" spans="2:2">
      <c r="B9033" s="4"/>
    </row>
    <row r="9034" spans="2:2">
      <c r="B9034" s="4"/>
    </row>
    <row r="9035" spans="2:2">
      <c r="B9035" s="4"/>
    </row>
    <row r="9036" spans="2:2">
      <c r="B9036" s="4"/>
    </row>
    <row r="9037" spans="2:2">
      <c r="B9037" s="4"/>
    </row>
    <row r="9038" spans="2:2">
      <c r="B9038" s="4"/>
    </row>
    <row r="9039" spans="2:2">
      <c r="B9039" s="4"/>
    </row>
    <row r="9040" spans="2:2">
      <c r="B9040" s="4"/>
    </row>
    <row r="9041" spans="2:2">
      <c r="B9041" s="4"/>
    </row>
    <row r="9042" spans="2:2">
      <c r="B9042" s="4"/>
    </row>
    <row r="9043" spans="2:2">
      <c r="B9043" s="4"/>
    </row>
    <row r="9044" spans="2:2">
      <c r="B9044" s="4"/>
    </row>
    <row r="9045" spans="2:2">
      <c r="B9045" s="4"/>
    </row>
    <row r="9046" spans="2:2">
      <c r="B9046" s="4"/>
    </row>
    <row r="9047" spans="2:2">
      <c r="B9047" s="4"/>
    </row>
    <row r="9048" spans="2:2">
      <c r="B9048" s="4"/>
    </row>
    <row r="9049" spans="2:2">
      <c r="B9049" s="4"/>
    </row>
    <row r="9050" spans="2:2">
      <c r="B9050" s="4"/>
    </row>
    <row r="9051" spans="2:2">
      <c r="B9051" s="4"/>
    </row>
    <row r="9052" spans="2:2">
      <c r="B9052" s="4"/>
    </row>
    <row r="9053" spans="2:2">
      <c r="B9053" s="4"/>
    </row>
    <row r="9054" spans="2:2">
      <c r="B9054" s="4"/>
    </row>
    <row r="9055" spans="2:2">
      <c r="B9055" s="4"/>
    </row>
    <row r="9056" spans="2:2">
      <c r="B9056" s="4"/>
    </row>
    <row r="9057" spans="2:2">
      <c r="B9057" s="4"/>
    </row>
    <row r="9058" spans="2:2">
      <c r="B9058" s="4"/>
    </row>
    <row r="9059" spans="2:2">
      <c r="B9059" s="4"/>
    </row>
    <row r="9060" spans="2:2">
      <c r="B9060" s="4"/>
    </row>
    <row r="9061" spans="2:2">
      <c r="B9061" s="4"/>
    </row>
    <row r="9062" spans="2:2">
      <c r="B9062" s="4"/>
    </row>
    <row r="9063" spans="2:2">
      <c r="B9063" s="4"/>
    </row>
    <row r="9064" spans="2:2">
      <c r="B9064" s="4"/>
    </row>
    <row r="9065" spans="2:2">
      <c r="B9065" s="4"/>
    </row>
    <row r="9066" spans="2:2">
      <c r="B9066" s="4"/>
    </row>
    <row r="9067" spans="2:2">
      <c r="B9067" s="4"/>
    </row>
    <row r="9068" spans="2:2">
      <c r="B9068" s="4"/>
    </row>
    <row r="9069" spans="2:2">
      <c r="B9069" s="4"/>
    </row>
    <row r="9070" spans="2:2">
      <c r="B9070" s="4"/>
    </row>
    <row r="9071" spans="2:2">
      <c r="B9071" s="4"/>
    </row>
    <row r="9072" spans="2:2">
      <c r="B9072" s="4"/>
    </row>
    <row r="9073" spans="2:2">
      <c r="B9073" s="4"/>
    </row>
    <row r="9074" spans="2:2">
      <c r="B9074" s="4"/>
    </row>
    <row r="9075" spans="2:2">
      <c r="B9075" s="4"/>
    </row>
    <row r="9076" spans="2:2">
      <c r="B9076" s="4"/>
    </row>
    <row r="9077" spans="2:2">
      <c r="B9077" s="4"/>
    </row>
    <row r="9078" spans="2:2">
      <c r="B9078" s="4"/>
    </row>
    <row r="9079" spans="2:2">
      <c r="B9079" s="4"/>
    </row>
    <row r="9080" spans="2:2">
      <c r="B9080" s="4"/>
    </row>
    <row r="9081" spans="2:2">
      <c r="B9081" s="4"/>
    </row>
    <row r="9082" spans="2:2">
      <c r="B9082" s="4"/>
    </row>
    <row r="9083" spans="2:2">
      <c r="B9083" s="4"/>
    </row>
    <row r="9084" spans="2:2">
      <c r="B9084" s="4"/>
    </row>
    <row r="9085" spans="2:2">
      <c r="B9085" s="4"/>
    </row>
    <row r="9086" spans="2:2">
      <c r="B9086" s="4"/>
    </row>
    <row r="9087" spans="2:2">
      <c r="B9087" s="4"/>
    </row>
    <row r="9088" spans="2:2">
      <c r="B9088" s="4"/>
    </row>
    <row r="9089" spans="2:2">
      <c r="B9089" s="4"/>
    </row>
    <row r="9090" spans="2:2">
      <c r="B9090" s="4"/>
    </row>
    <row r="9091" spans="2:2">
      <c r="B9091" s="4"/>
    </row>
    <row r="9092" spans="2:2">
      <c r="B9092" s="4"/>
    </row>
    <row r="9093" spans="2:2">
      <c r="B9093" s="4"/>
    </row>
    <row r="9094" spans="2:2">
      <c r="B9094" s="4"/>
    </row>
    <row r="9095" spans="2:2">
      <c r="B9095" s="4"/>
    </row>
    <row r="9096" spans="2:2">
      <c r="B9096" s="4"/>
    </row>
    <row r="9097" spans="2:2">
      <c r="B9097" s="4"/>
    </row>
    <row r="9098" spans="2:2">
      <c r="B9098" s="4"/>
    </row>
    <row r="9099" spans="2:2">
      <c r="B9099" s="4"/>
    </row>
    <row r="9100" spans="2:2">
      <c r="B9100" s="4"/>
    </row>
    <row r="9101" spans="2:2">
      <c r="B9101" s="4"/>
    </row>
    <row r="9102" spans="2:2">
      <c r="B9102" s="4"/>
    </row>
    <row r="9103" spans="2:2">
      <c r="B9103" s="4"/>
    </row>
    <row r="9104" spans="2:2">
      <c r="B9104" s="4"/>
    </row>
    <row r="9105" spans="2:2">
      <c r="B9105" s="4"/>
    </row>
    <row r="9106" spans="2:2">
      <c r="B9106" s="4"/>
    </row>
    <row r="9107" spans="2:2">
      <c r="B9107" s="4"/>
    </row>
    <row r="9108" spans="2:2">
      <c r="B9108" s="4"/>
    </row>
    <row r="9109" spans="2:2">
      <c r="B9109" s="4"/>
    </row>
    <row r="9110" spans="2:2">
      <c r="B9110" s="4"/>
    </row>
    <row r="9111" spans="2:2">
      <c r="B9111" s="4"/>
    </row>
    <row r="9112" spans="2:2">
      <c r="B9112" s="4"/>
    </row>
    <row r="9113" spans="2:2">
      <c r="B9113" s="4"/>
    </row>
    <row r="9114" spans="2:2">
      <c r="B9114" s="4"/>
    </row>
    <row r="9115" spans="2:2">
      <c r="B9115" s="4"/>
    </row>
    <row r="9116" spans="2:2">
      <c r="B9116" s="4"/>
    </row>
    <row r="9117" spans="2:2">
      <c r="B9117" s="4"/>
    </row>
    <row r="9118" spans="2:2">
      <c r="B9118" s="4"/>
    </row>
    <row r="9119" spans="2:2">
      <c r="B9119" s="4"/>
    </row>
    <row r="9120" spans="2:2">
      <c r="B9120" s="4"/>
    </row>
    <row r="9121" spans="2:2">
      <c r="B9121" s="4"/>
    </row>
    <row r="9122" spans="2:2">
      <c r="B9122" s="4"/>
    </row>
    <row r="9123" spans="2:2">
      <c r="B9123" s="4"/>
    </row>
    <row r="9124" spans="2:2">
      <c r="B9124" s="4"/>
    </row>
    <row r="9125" spans="2:2">
      <c r="B9125" s="4"/>
    </row>
    <row r="9126" spans="2:2">
      <c r="B9126" s="4"/>
    </row>
    <row r="9127" spans="2:2">
      <c r="B9127" s="4"/>
    </row>
    <row r="9128" spans="2:2">
      <c r="B9128" s="4"/>
    </row>
    <row r="9129" spans="2:2">
      <c r="B9129" s="4"/>
    </row>
    <row r="9130" spans="2:2">
      <c r="B9130" s="4"/>
    </row>
    <row r="9131" spans="2:2">
      <c r="B9131" s="4"/>
    </row>
    <row r="9132" spans="2:2">
      <c r="B9132" s="4"/>
    </row>
    <row r="9133" spans="2:2">
      <c r="B9133" s="4"/>
    </row>
    <row r="9134" spans="2:2">
      <c r="B9134" s="4"/>
    </row>
    <row r="9135" spans="2:2">
      <c r="B9135" s="4"/>
    </row>
    <row r="9136" spans="2:2">
      <c r="B9136" s="4"/>
    </row>
    <row r="9137" spans="2:2">
      <c r="B9137" s="4"/>
    </row>
    <row r="9138" spans="2:2">
      <c r="B9138" s="4"/>
    </row>
    <row r="9139" spans="2:2">
      <c r="B9139" s="4"/>
    </row>
    <row r="9140" spans="2:2">
      <c r="B9140" s="4"/>
    </row>
    <row r="9141" spans="2:2">
      <c r="B9141" s="4"/>
    </row>
    <row r="9142" spans="2:2">
      <c r="B9142" s="4"/>
    </row>
    <row r="9143" spans="2:2">
      <c r="B9143" s="4"/>
    </row>
    <row r="9144" spans="2:2">
      <c r="B9144" s="4"/>
    </row>
    <row r="9145" spans="2:2">
      <c r="B9145" s="4"/>
    </row>
    <row r="9146" spans="2:2">
      <c r="B9146" s="4"/>
    </row>
    <row r="9147" spans="2:2">
      <c r="B9147" s="4"/>
    </row>
    <row r="9148" spans="2:2">
      <c r="B9148" s="4"/>
    </row>
    <row r="9149" spans="2:2">
      <c r="B9149" s="4"/>
    </row>
    <row r="9150" spans="2:2">
      <c r="B9150" s="4"/>
    </row>
    <row r="9151" spans="2:2">
      <c r="B9151" s="4"/>
    </row>
    <row r="9152" spans="2:2">
      <c r="B9152" s="4"/>
    </row>
    <row r="9153" spans="2:2">
      <c r="B9153" s="4"/>
    </row>
    <row r="9154" spans="2:2">
      <c r="B9154" s="4"/>
    </row>
    <row r="9155" spans="2:2">
      <c r="B9155" s="4"/>
    </row>
    <row r="9156" spans="2:2">
      <c r="B9156" s="4"/>
    </row>
    <row r="9157" spans="2:2">
      <c r="B9157" s="4"/>
    </row>
    <row r="9158" spans="2:2">
      <c r="B9158" s="4"/>
    </row>
    <row r="9159" spans="2:2">
      <c r="B9159" s="4"/>
    </row>
    <row r="9160" spans="2:2">
      <c r="B9160" s="4"/>
    </row>
    <row r="9161" spans="2:2">
      <c r="B9161" s="4"/>
    </row>
    <row r="9162" spans="2:2">
      <c r="B9162" s="4"/>
    </row>
    <row r="9163" spans="2:2">
      <c r="B9163" s="4"/>
    </row>
    <row r="9164" spans="2:2">
      <c r="B9164" s="4"/>
    </row>
    <row r="9165" spans="2:2">
      <c r="B9165" s="4"/>
    </row>
    <row r="9166" spans="2:2">
      <c r="B9166" s="4"/>
    </row>
    <row r="9167" spans="2:2">
      <c r="B9167" s="4"/>
    </row>
    <row r="9168" spans="2:2">
      <c r="B9168" s="4"/>
    </row>
    <row r="9169" spans="2:2">
      <c r="B9169" s="4"/>
    </row>
    <row r="9170" spans="2:2">
      <c r="B9170" s="4"/>
    </row>
    <row r="9171" spans="2:2">
      <c r="B9171" s="4"/>
    </row>
    <row r="9172" spans="2:2">
      <c r="B9172" s="4"/>
    </row>
    <row r="9173" spans="2:2">
      <c r="B9173" s="4"/>
    </row>
    <row r="9174" spans="2:2">
      <c r="B9174" s="4"/>
    </row>
    <row r="9175" spans="2:2">
      <c r="B9175" s="4"/>
    </row>
    <row r="9176" spans="2:2">
      <c r="B9176" s="4"/>
    </row>
    <row r="9177" spans="2:2">
      <c r="B9177" s="4"/>
    </row>
    <row r="9178" spans="2:2">
      <c r="B9178" s="4"/>
    </row>
    <row r="9179" spans="2:2">
      <c r="B9179" s="4"/>
    </row>
    <row r="9180" spans="2:2">
      <c r="B9180" s="4"/>
    </row>
    <row r="9181" spans="2:2">
      <c r="B9181" s="4"/>
    </row>
    <row r="9182" spans="2:2">
      <c r="B9182" s="4"/>
    </row>
    <row r="9183" spans="2:2">
      <c r="B9183" s="4"/>
    </row>
    <row r="9184" spans="2:2">
      <c r="B9184" s="4"/>
    </row>
    <row r="9185" spans="2:2">
      <c r="B9185" s="4"/>
    </row>
    <row r="9186" spans="2:2">
      <c r="B9186" s="4"/>
    </row>
    <row r="9187" spans="2:2">
      <c r="B9187" s="4"/>
    </row>
    <row r="9188" spans="2:2">
      <c r="B9188" s="4"/>
    </row>
    <row r="9189" spans="2:2">
      <c r="B9189" s="4"/>
    </row>
    <row r="9190" spans="2:2">
      <c r="B9190" s="4"/>
    </row>
    <row r="9191" spans="2:2">
      <c r="B9191" s="4"/>
    </row>
    <row r="9192" spans="2:2">
      <c r="B9192" s="4"/>
    </row>
    <row r="9193" spans="2:2">
      <c r="B9193" s="4"/>
    </row>
    <row r="9194" spans="2:2">
      <c r="B9194" s="4"/>
    </row>
    <row r="9195" spans="2:2">
      <c r="B9195" s="4"/>
    </row>
    <row r="9196" spans="2:2">
      <c r="B9196" s="4"/>
    </row>
    <row r="9197" spans="2:2">
      <c r="B9197" s="4"/>
    </row>
    <row r="9198" spans="2:2">
      <c r="B9198" s="4"/>
    </row>
    <row r="9199" spans="2:2">
      <c r="B9199" s="4"/>
    </row>
    <row r="9200" spans="2:2">
      <c r="B9200" s="4"/>
    </row>
    <row r="9201" spans="2:2">
      <c r="B9201" s="4"/>
    </row>
    <row r="9202" spans="2:2">
      <c r="B9202" s="4"/>
    </row>
    <row r="9203" spans="2:2">
      <c r="B9203" s="4"/>
    </row>
    <row r="9204" spans="2:2">
      <c r="B9204" s="4"/>
    </row>
    <row r="9205" spans="2:2">
      <c r="B9205" s="4"/>
    </row>
    <row r="9206" spans="2:2">
      <c r="B9206" s="4"/>
    </row>
    <row r="9207" spans="2:2">
      <c r="B9207" s="4"/>
    </row>
    <row r="9208" spans="2:2">
      <c r="B9208" s="4"/>
    </row>
    <row r="9209" spans="2:2">
      <c r="B9209" s="4"/>
    </row>
    <row r="9210" spans="2:2">
      <c r="B9210" s="4"/>
    </row>
    <row r="9211" spans="2:2">
      <c r="B9211" s="4"/>
    </row>
    <row r="9212" spans="2:2">
      <c r="B9212" s="4"/>
    </row>
    <row r="9213" spans="2:2">
      <c r="B9213" s="4"/>
    </row>
    <row r="9214" spans="2:2">
      <c r="B9214" s="4"/>
    </row>
    <row r="9215" spans="2:2">
      <c r="B9215" s="4"/>
    </row>
    <row r="9216" spans="2:2">
      <c r="B9216" s="4"/>
    </row>
    <row r="9217" spans="2:2">
      <c r="B9217" s="4"/>
    </row>
    <row r="9218" spans="2:2">
      <c r="B9218" s="4"/>
    </row>
    <row r="9219" spans="2:2">
      <c r="B9219" s="4"/>
    </row>
    <row r="9220" spans="2:2">
      <c r="B9220" s="4"/>
    </row>
    <row r="9221" spans="2:2">
      <c r="B9221" s="4"/>
    </row>
    <row r="9222" spans="2:2">
      <c r="B9222" s="4"/>
    </row>
    <row r="9223" spans="2:2">
      <c r="B9223" s="4"/>
    </row>
    <row r="9224" spans="2:2">
      <c r="B9224" s="4"/>
    </row>
    <row r="9225" spans="2:2">
      <c r="B9225" s="4"/>
    </row>
    <row r="9226" spans="2:2">
      <c r="B9226" s="4"/>
    </row>
    <row r="9227" spans="2:2">
      <c r="B9227" s="4"/>
    </row>
    <row r="9228" spans="2:2">
      <c r="B9228" s="4"/>
    </row>
    <row r="9229" spans="2:2">
      <c r="B9229" s="4"/>
    </row>
    <row r="9230" spans="2:2">
      <c r="B9230" s="4"/>
    </row>
    <row r="9231" spans="2:2">
      <c r="B9231" s="4"/>
    </row>
    <row r="9232" spans="2:2">
      <c r="B9232" s="4"/>
    </row>
    <row r="9233" spans="2:2">
      <c r="B9233" s="4"/>
    </row>
    <row r="9234" spans="2:2">
      <c r="B9234" s="4"/>
    </row>
    <row r="9235" spans="2:2">
      <c r="B9235" s="4"/>
    </row>
    <row r="9236" spans="2:2">
      <c r="B9236" s="4"/>
    </row>
    <row r="9237" spans="2:2">
      <c r="B9237" s="4"/>
    </row>
    <row r="9238" spans="2:2">
      <c r="B9238" s="4"/>
    </row>
    <row r="9239" spans="2:2">
      <c r="B9239" s="4"/>
    </row>
    <row r="9240" spans="2:2">
      <c r="B9240" s="4"/>
    </row>
    <row r="9241" spans="2:2">
      <c r="B9241" s="4"/>
    </row>
    <row r="9242" spans="2:2">
      <c r="B9242" s="4"/>
    </row>
    <row r="9243" spans="2:2">
      <c r="B9243" s="4"/>
    </row>
    <row r="9244" spans="2:2">
      <c r="B9244" s="4"/>
    </row>
    <row r="9245" spans="2:2">
      <c r="B9245" s="4"/>
    </row>
    <row r="9246" spans="2:2">
      <c r="B9246" s="4"/>
    </row>
    <row r="9247" spans="2:2">
      <c r="B9247" s="4"/>
    </row>
    <row r="9248" spans="2:2">
      <c r="B9248" s="4"/>
    </row>
    <row r="9249" spans="2:2">
      <c r="B9249" s="4"/>
    </row>
    <row r="9250" spans="2:2">
      <c r="B9250" s="4"/>
    </row>
    <row r="9251" spans="2:2">
      <c r="B9251" s="4"/>
    </row>
    <row r="9252" spans="2:2">
      <c r="B9252" s="4"/>
    </row>
    <row r="9253" spans="2:2">
      <c r="B9253" s="4"/>
    </row>
    <row r="9254" spans="2:2">
      <c r="B9254" s="4"/>
    </row>
    <row r="9255" spans="2:2">
      <c r="B9255" s="4"/>
    </row>
    <row r="9256" spans="2:2">
      <c r="B9256" s="4"/>
    </row>
    <row r="9257" spans="2:2">
      <c r="B9257" s="4"/>
    </row>
    <row r="9258" spans="2:2">
      <c r="B9258" s="4"/>
    </row>
    <row r="9259" spans="2:2">
      <c r="B9259" s="4"/>
    </row>
    <row r="9260" spans="2:2">
      <c r="B9260" s="4"/>
    </row>
    <row r="9261" spans="2:2">
      <c r="B9261" s="4"/>
    </row>
    <row r="9262" spans="2:2">
      <c r="B9262" s="4"/>
    </row>
    <row r="9263" spans="2:2">
      <c r="B9263" s="4"/>
    </row>
    <row r="9264" spans="2:2">
      <c r="B9264" s="4"/>
    </row>
    <row r="9265" spans="2:2">
      <c r="B9265" s="4"/>
    </row>
    <row r="9266" spans="2:2">
      <c r="B9266" s="4"/>
    </row>
    <row r="9267" spans="2:2">
      <c r="B9267" s="4"/>
    </row>
    <row r="9268" spans="2:2">
      <c r="B9268" s="4"/>
    </row>
    <row r="9269" spans="2:2">
      <c r="B9269" s="4"/>
    </row>
    <row r="9270" spans="2:2">
      <c r="B9270" s="4"/>
    </row>
    <row r="9271" spans="2:2">
      <c r="B9271" s="4"/>
    </row>
    <row r="9272" spans="2:2">
      <c r="B9272" s="4"/>
    </row>
    <row r="9273" spans="2:2">
      <c r="B9273" s="4"/>
    </row>
    <row r="9274" spans="2:2">
      <c r="B9274" s="4"/>
    </row>
    <row r="9275" spans="2:2">
      <c r="B9275" s="4"/>
    </row>
    <row r="9276" spans="2:2">
      <c r="B9276" s="4"/>
    </row>
    <row r="9277" spans="2:2">
      <c r="B9277" s="4"/>
    </row>
    <row r="9278" spans="2:2">
      <c r="B9278" s="4"/>
    </row>
    <row r="9279" spans="2:2">
      <c r="B9279" s="4"/>
    </row>
    <row r="9280" spans="2:2">
      <c r="B9280" s="4"/>
    </row>
    <row r="9281" spans="2:2">
      <c r="B9281" s="4"/>
    </row>
    <row r="9282" spans="2:2">
      <c r="B9282" s="4"/>
    </row>
    <row r="9283" spans="2:2">
      <c r="B9283" s="4"/>
    </row>
    <row r="9284" spans="2:2">
      <c r="B9284" s="4"/>
    </row>
    <row r="9285" spans="2:2">
      <c r="B9285" s="4"/>
    </row>
    <row r="9286" spans="2:2">
      <c r="B9286" s="4"/>
    </row>
    <row r="9287" spans="2:2">
      <c r="B9287" s="4"/>
    </row>
    <row r="9288" spans="2:2">
      <c r="B9288" s="4"/>
    </row>
    <row r="9289" spans="2:2">
      <c r="B9289" s="4"/>
    </row>
    <row r="9290" spans="2:2">
      <c r="B9290" s="4"/>
    </row>
    <row r="9291" spans="2:2">
      <c r="B9291" s="4"/>
    </row>
    <row r="9292" spans="2:2">
      <c r="B9292" s="4"/>
    </row>
    <row r="9293" spans="2:2">
      <c r="B9293" s="4"/>
    </row>
    <row r="9294" spans="2:2">
      <c r="B9294" s="4"/>
    </row>
    <row r="9295" spans="2:2">
      <c r="B9295" s="4"/>
    </row>
    <row r="9296" spans="2:2">
      <c r="B9296" s="4"/>
    </row>
    <row r="9297" spans="2:2">
      <c r="B9297" s="4"/>
    </row>
    <row r="9298" spans="2:2">
      <c r="B9298" s="4"/>
    </row>
    <row r="9299" spans="2:2">
      <c r="B9299" s="4"/>
    </row>
    <row r="9300" spans="2:2">
      <c r="B9300" s="4"/>
    </row>
    <row r="9301" spans="2:2">
      <c r="B9301" s="4"/>
    </row>
    <row r="9302" spans="2:2">
      <c r="B9302" s="4"/>
    </row>
    <row r="9303" spans="2:2">
      <c r="B9303" s="4"/>
    </row>
    <row r="9304" spans="2:2">
      <c r="B9304" s="4"/>
    </row>
    <row r="9305" spans="2:2">
      <c r="B9305" s="4"/>
    </row>
    <row r="9306" spans="2:2">
      <c r="B9306" s="4"/>
    </row>
    <row r="9307" spans="2:2">
      <c r="B9307" s="4"/>
    </row>
    <row r="9308" spans="2:2">
      <c r="B9308" s="4"/>
    </row>
    <row r="9309" spans="2:2">
      <c r="B9309" s="4"/>
    </row>
    <row r="9310" spans="2:2">
      <c r="B9310" s="4"/>
    </row>
    <row r="9311" spans="2:2">
      <c r="B9311" s="4"/>
    </row>
    <row r="9312" spans="2:2">
      <c r="B9312" s="4"/>
    </row>
    <row r="9313" spans="2:2">
      <c r="B9313" s="4"/>
    </row>
    <row r="9314" spans="2:2">
      <c r="B9314" s="4"/>
    </row>
    <row r="9315" spans="2:2">
      <c r="B9315" s="4"/>
    </row>
    <row r="9316" spans="2:2">
      <c r="B9316" s="4"/>
    </row>
    <row r="9317" spans="2:2">
      <c r="B9317" s="4"/>
    </row>
    <row r="9318" spans="2:2">
      <c r="B9318" s="4"/>
    </row>
    <row r="9319" spans="2:2">
      <c r="B9319" s="4"/>
    </row>
    <row r="9320" spans="2:2">
      <c r="B9320" s="4"/>
    </row>
    <row r="9321" spans="2:2">
      <c r="B9321" s="4"/>
    </row>
    <row r="9322" spans="2:2">
      <c r="B9322" s="4"/>
    </row>
    <row r="9323" spans="2:2">
      <c r="B9323" s="4"/>
    </row>
    <row r="9324" spans="2:2">
      <c r="B9324" s="4"/>
    </row>
    <row r="9325" spans="2:2">
      <c r="B9325" s="4"/>
    </row>
    <row r="9326" spans="2:2">
      <c r="B9326" s="4"/>
    </row>
    <row r="9327" spans="2:2">
      <c r="B9327" s="4"/>
    </row>
    <row r="9328" spans="2:2">
      <c r="B9328" s="4"/>
    </row>
    <row r="9329" spans="2:2">
      <c r="B9329" s="4"/>
    </row>
    <row r="9330" spans="2:2">
      <c r="B9330" s="4"/>
    </row>
    <row r="9331" spans="2:2">
      <c r="B9331" s="4"/>
    </row>
    <row r="9332" spans="2:2">
      <c r="B9332" s="4"/>
    </row>
    <row r="9333" spans="2:2">
      <c r="B9333" s="4"/>
    </row>
    <row r="9334" spans="2:2">
      <c r="B9334" s="4"/>
    </row>
    <row r="9335" spans="2:2">
      <c r="B9335" s="4"/>
    </row>
    <row r="9336" spans="2:2">
      <c r="B9336" s="4"/>
    </row>
    <row r="9337" spans="2:2">
      <c r="B9337" s="4"/>
    </row>
    <row r="9338" spans="2:2">
      <c r="B9338" s="4"/>
    </row>
    <row r="9339" spans="2:2">
      <c r="B9339" s="4"/>
    </row>
    <row r="9340" spans="2:2">
      <c r="B9340" s="4"/>
    </row>
    <row r="9341" spans="2:2">
      <c r="B9341" s="4"/>
    </row>
    <row r="9342" spans="2:2">
      <c r="B9342" s="4"/>
    </row>
    <row r="9343" spans="2:2">
      <c r="B9343" s="4"/>
    </row>
    <row r="9344" spans="2:2">
      <c r="B9344" s="4"/>
    </row>
    <row r="9345" spans="2:2">
      <c r="B9345" s="4"/>
    </row>
    <row r="9346" spans="2:2">
      <c r="B9346" s="4"/>
    </row>
    <row r="9347" spans="2:2">
      <c r="B9347" s="4"/>
    </row>
    <row r="9348" spans="2:2">
      <c r="B9348" s="4"/>
    </row>
    <row r="9349" spans="2:2">
      <c r="B9349" s="4"/>
    </row>
    <row r="9350" spans="2:2">
      <c r="B9350" s="4"/>
    </row>
    <row r="9351" spans="2:2">
      <c r="B9351" s="4"/>
    </row>
    <row r="9352" spans="2:2">
      <c r="B9352" s="4"/>
    </row>
    <row r="9353" spans="2:2">
      <c r="B9353" s="4"/>
    </row>
    <row r="9354" spans="2:2">
      <c r="B9354" s="4"/>
    </row>
    <row r="9355" spans="2:2">
      <c r="B9355" s="4"/>
    </row>
    <row r="9356" spans="2:2">
      <c r="B9356" s="4"/>
    </row>
    <row r="9357" spans="2:2">
      <c r="B9357" s="4"/>
    </row>
    <row r="9358" spans="2:2">
      <c r="B9358" s="4"/>
    </row>
    <row r="9359" spans="2:2">
      <c r="B9359" s="4"/>
    </row>
    <row r="9360" spans="2:2">
      <c r="B9360" s="4"/>
    </row>
    <row r="9361" spans="2:2">
      <c r="B9361" s="4"/>
    </row>
    <row r="9362" spans="2:2">
      <c r="B9362" s="4"/>
    </row>
    <row r="9363" spans="2:2">
      <c r="B9363" s="4"/>
    </row>
    <row r="9364" spans="2:2">
      <c r="B9364" s="4"/>
    </row>
    <row r="9365" spans="2:2">
      <c r="B9365" s="4"/>
    </row>
    <row r="9366" spans="2:2">
      <c r="B9366" s="4"/>
    </row>
    <row r="9367" spans="2:2">
      <c r="B9367" s="4"/>
    </row>
    <row r="9368" spans="2:2">
      <c r="B9368" s="4"/>
    </row>
    <row r="9369" spans="2:2">
      <c r="B9369" s="4"/>
    </row>
    <row r="9370" spans="2:2">
      <c r="B9370" s="4"/>
    </row>
    <row r="9371" spans="2:2">
      <c r="B9371" s="4"/>
    </row>
    <row r="9372" spans="2:2">
      <c r="B9372" s="4"/>
    </row>
    <row r="9373" spans="2:2">
      <c r="B9373" s="4"/>
    </row>
    <row r="9374" spans="2:2">
      <c r="B9374" s="4"/>
    </row>
    <row r="9375" spans="2:2">
      <c r="B9375" s="4"/>
    </row>
    <row r="9376" spans="2:2">
      <c r="B9376" s="4"/>
    </row>
    <row r="9377" spans="2:2">
      <c r="B9377" s="4"/>
    </row>
    <row r="9378" spans="2:2">
      <c r="B9378" s="4"/>
    </row>
    <row r="9379" spans="2:2">
      <c r="B9379" s="4"/>
    </row>
    <row r="9380" spans="2:2">
      <c r="B9380" s="4"/>
    </row>
    <row r="9381" spans="2:2">
      <c r="B9381" s="4"/>
    </row>
    <row r="9382" spans="2:2">
      <c r="B9382" s="4"/>
    </row>
    <row r="9383" spans="2:2">
      <c r="B9383" s="4"/>
    </row>
    <row r="9384" spans="2:2">
      <c r="B9384" s="4"/>
    </row>
    <row r="9385" spans="2:2">
      <c r="B9385" s="4"/>
    </row>
    <row r="9386" spans="2:2">
      <c r="B9386" s="4"/>
    </row>
    <row r="9387" spans="2:2">
      <c r="B9387" s="4"/>
    </row>
    <row r="9388" spans="2:2">
      <c r="B9388" s="4"/>
    </row>
    <row r="9389" spans="2:2">
      <c r="B9389" s="4"/>
    </row>
    <row r="9390" spans="2:2">
      <c r="B9390" s="4"/>
    </row>
    <row r="9391" spans="2:2">
      <c r="B9391" s="4"/>
    </row>
    <row r="9392" spans="2:2">
      <c r="B9392" s="4"/>
    </row>
    <row r="9393" spans="2:2">
      <c r="B9393" s="4"/>
    </row>
    <row r="9394" spans="2:2">
      <c r="B9394" s="4"/>
    </row>
    <row r="9395" spans="2:2">
      <c r="B9395" s="4"/>
    </row>
    <row r="9396" spans="2:2">
      <c r="B9396" s="4"/>
    </row>
    <row r="9397" spans="2:2">
      <c r="B9397" s="4"/>
    </row>
    <row r="9398" spans="2:2">
      <c r="B9398" s="4"/>
    </row>
    <row r="9399" spans="2:2">
      <c r="B9399" s="4"/>
    </row>
    <row r="9400" spans="2:2">
      <c r="B9400" s="4"/>
    </row>
    <row r="9401" spans="2:2">
      <c r="B9401" s="4"/>
    </row>
    <row r="9402" spans="2:2">
      <c r="B9402" s="4"/>
    </row>
    <row r="9403" spans="2:2">
      <c r="B9403" s="4"/>
    </row>
    <row r="9404" spans="2:2">
      <c r="B9404" s="4"/>
    </row>
    <row r="9405" spans="2:2">
      <c r="B9405" s="4"/>
    </row>
    <row r="9406" spans="2:2">
      <c r="B9406" s="4"/>
    </row>
    <row r="9407" spans="2:2">
      <c r="B9407" s="4"/>
    </row>
    <row r="9408" spans="2:2">
      <c r="B9408" s="4"/>
    </row>
    <row r="9409" spans="2:2">
      <c r="B9409" s="4"/>
    </row>
    <row r="9410" spans="2:2">
      <c r="B9410" s="4"/>
    </row>
    <row r="9411" spans="2:2">
      <c r="B9411" s="4"/>
    </row>
    <row r="9412" spans="2:2">
      <c r="B9412" s="4"/>
    </row>
    <row r="9413" spans="2:2">
      <c r="B9413" s="4"/>
    </row>
    <row r="9414" spans="2:2">
      <c r="B9414" s="4"/>
    </row>
    <row r="9415" spans="2:2">
      <c r="B9415" s="4"/>
    </row>
    <row r="9416" spans="2:2">
      <c r="B9416" s="4"/>
    </row>
    <row r="9417" spans="2:2">
      <c r="B9417" s="4"/>
    </row>
    <row r="9418" spans="2:2">
      <c r="B9418" s="4"/>
    </row>
    <row r="9419" spans="2:2">
      <c r="B9419" s="4"/>
    </row>
    <row r="9420" spans="2:2">
      <c r="B9420" s="4"/>
    </row>
    <row r="9421" spans="2:2">
      <c r="B9421" s="4"/>
    </row>
    <row r="9422" spans="2:2">
      <c r="B9422" s="4"/>
    </row>
    <row r="9423" spans="2:2">
      <c r="B9423" s="4"/>
    </row>
    <row r="9424" spans="2:2">
      <c r="B9424" s="4"/>
    </row>
    <row r="9425" spans="2:2">
      <c r="B9425" s="4"/>
    </row>
    <row r="9426" spans="2:2">
      <c r="B9426" s="4"/>
    </row>
    <row r="9427" spans="2:2">
      <c r="B9427" s="4"/>
    </row>
    <row r="9428" spans="2:2">
      <c r="B9428" s="4"/>
    </row>
    <row r="9429" spans="2:2">
      <c r="B9429" s="4"/>
    </row>
    <row r="9430" spans="2:2">
      <c r="B9430" s="4"/>
    </row>
    <row r="9431" spans="2:2">
      <c r="B9431" s="4"/>
    </row>
    <row r="9432" spans="2:2">
      <c r="B9432" s="4"/>
    </row>
    <row r="9433" spans="2:2">
      <c r="B9433" s="4"/>
    </row>
    <row r="9434" spans="2:2">
      <c r="B9434" s="4"/>
    </row>
    <row r="9435" spans="2:2">
      <c r="B9435" s="4"/>
    </row>
    <row r="9436" spans="2:2">
      <c r="B9436" s="4"/>
    </row>
    <row r="9437" spans="2:2">
      <c r="B9437" s="4"/>
    </row>
    <row r="9438" spans="2:2">
      <c r="B9438" s="4"/>
    </row>
    <row r="9439" spans="2:2">
      <c r="B9439" s="4"/>
    </row>
    <row r="9440" spans="2:2">
      <c r="B9440" s="4"/>
    </row>
    <row r="9441" spans="2:2">
      <c r="B9441" s="4"/>
    </row>
    <row r="9442" spans="2:2">
      <c r="B9442" s="4"/>
    </row>
    <row r="9443" spans="2:2">
      <c r="B9443" s="4"/>
    </row>
    <row r="9444" spans="2:2">
      <c r="B9444" s="4"/>
    </row>
    <row r="9445" spans="2:2">
      <c r="B9445" s="4"/>
    </row>
    <row r="9446" spans="2:2">
      <c r="B9446" s="4"/>
    </row>
    <row r="9447" spans="2:2">
      <c r="B9447" s="4"/>
    </row>
    <row r="9448" spans="2:2">
      <c r="B9448" s="4"/>
    </row>
    <row r="9449" spans="2:2">
      <c r="B9449" s="4"/>
    </row>
    <row r="9450" spans="2:2">
      <c r="B9450" s="4"/>
    </row>
    <row r="9451" spans="2:2">
      <c r="B9451" s="4"/>
    </row>
    <row r="9452" spans="2:2">
      <c r="B9452" s="4"/>
    </row>
    <row r="9453" spans="2:2">
      <c r="B9453" s="4"/>
    </row>
    <row r="9454" spans="2:2">
      <c r="B9454" s="4"/>
    </row>
    <row r="9455" spans="2:2">
      <c r="B9455" s="4"/>
    </row>
    <row r="9456" spans="2:2">
      <c r="B9456" s="4"/>
    </row>
    <row r="9457" spans="2:2">
      <c r="B9457" s="4"/>
    </row>
    <row r="9458" spans="2:2">
      <c r="B9458" s="4"/>
    </row>
    <row r="9459" spans="2:2">
      <c r="B9459" s="4"/>
    </row>
    <row r="9460" spans="2:2">
      <c r="B9460" s="4"/>
    </row>
    <row r="9461" spans="2:2">
      <c r="B9461" s="4"/>
    </row>
    <row r="9462" spans="2:2">
      <c r="B9462" s="4"/>
    </row>
    <row r="9463" spans="2:2">
      <c r="B9463" s="4"/>
    </row>
    <row r="9464" spans="2:2">
      <c r="B9464" s="4"/>
    </row>
    <row r="9465" spans="2:2">
      <c r="B9465" s="4"/>
    </row>
    <row r="9466" spans="2:2">
      <c r="B9466" s="4"/>
    </row>
    <row r="9467" spans="2:2">
      <c r="B9467" s="4"/>
    </row>
    <row r="9468" spans="2:2">
      <c r="B9468" s="4"/>
    </row>
    <row r="9469" spans="2:2">
      <c r="B9469" s="4"/>
    </row>
    <row r="9470" spans="2:2">
      <c r="B9470" s="4"/>
    </row>
    <row r="9471" spans="2:2">
      <c r="B9471" s="4"/>
    </row>
    <row r="9472" spans="2:2">
      <c r="B9472" s="4"/>
    </row>
    <row r="9473" spans="2:2">
      <c r="B9473" s="4"/>
    </row>
    <row r="9474" spans="2:2">
      <c r="B9474" s="4"/>
    </row>
    <row r="9475" spans="2:2">
      <c r="B9475" s="4"/>
    </row>
    <row r="9476" spans="2:2">
      <c r="B9476" s="4"/>
    </row>
    <row r="9477" spans="2:2">
      <c r="B9477" s="4"/>
    </row>
    <row r="9478" spans="2:2">
      <c r="B9478" s="4"/>
    </row>
    <row r="9479" spans="2:2">
      <c r="B9479" s="4"/>
    </row>
    <row r="9480" spans="2:2">
      <c r="B9480" s="4"/>
    </row>
    <row r="9481" spans="2:2">
      <c r="B9481" s="4"/>
    </row>
    <row r="9482" spans="2:2">
      <c r="B9482" s="4"/>
    </row>
    <row r="9483" spans="2:2">
      <c r="B9483" s="4"/>
    </row>
    <row r="9484" spans="2:2">
      <c r="B9484" s="4"/>
    </row>
    <row r="9485" spans="2:2">
      <c r="B9485" s="4"/>
    </row>
    <row r="9486" spans="2:2">
      <c r="B9486" s="4"/>
    </row>
    <row r="9487" spans="2:2">
      <c r="B9487" s="4"/>
    </row>
    <row r="9488" spans="2:2">
      <c r="B9488" s="4"/>
    </row>
    <row r="9489" spans="2:2">
      <c r="B9489" s="4"/>
    </row>
    <row r="9490" spans="2:2">
      <c r="B9490" s="4"/>
    </row>
    <row r="9491" spans="2:2">
      <c r="B9491" s="4"/>
    </row>
    <row r="9492" spans="2:2">
      <c r="B9492" s="4"/>
    </row>
    <row r="9493" spans="2:2">
      <c r="B9493" s="4"/>
    </row>
    <row r="9494" spans="2:2">
      <c r="B9494" s="4"/>
    </row>
    <row r="9495" spans="2:2">
      <c r="B9495" s="4"/>
    </row>
    <row r="9496" spans="2:2">
      <c r="B9496" s="4"/>
    </row>
    <row r="9497" spans="2:2">
      <c r="B9497" s="4"/>
    </row>
    <row r="9498" spans="2:2">
      <c r="B9498" s="4"/>
    </row>
    <row r="9499" spans="2:2">
      <c r="B9499" s="4"/>
    </row>
    <row r="9500" spans="2:2">
      <c r="B9500" s="4"/>
    </row>
    <row r="9501" spans="2:2">
      <c r="B9501" s="4"/>
    </row>
    <row r="9502" spans="2:2">
      <c r="B9502" s="4"/>
    </row>
    <row r="9503" spans="2:2">
      <c r="B9503" s="4"/>
    </row>
    <row r="9504" spans="2:2">
      <c r="B9504" s="4"/>
    </row>
    <row r="9505" spans="2:2">
      <c r="B9505" s="4"/>
    </row>
    <row r="9506" spans="2:2">
      <c r="B9506" s="4"/>
    </row>
    <row r="9507" spans="2:2">
      <c r="B9507" s="4"/>
    </row>
    <row r="9508" spans="2:2">
      <c r="B9508" s="4"/>
    </row>
    <row r="9509" spans="2:2">
      <c r="B9509" s="4"/>
    </row>
    <row r="9510" spans="2:2">
      <c r="B9510" s="4"/>
    </row>
    <row r="9511" spans="2:2">
      <c r="B9511" s="4"/>
    </row>
    <row r="9512" spans="2:2">
      <c r="B9512" s="4"/>
    </row>
    <row r="9513" spans="2:2">
      <c r="B9513" s="4"/>
    </row>
    <row r="9514" spans="2:2">
      <c r="B9514" s="4"/>
    </row>
    <row r="9515" spans="2:2">
      <c r="B9515" s="4"/>
    </row>
    <row r="9516" spans="2:2">
      <c r="B9516" s="4"/>
    </row>
    <row r="9517" spans="2:2">
      <c r="B9517" s="4"/>
    </row>
    <row r="9518" spans="2:2">
      <c r="B9518" s="4"/>
    </row>
    <row r="9519" spans="2:2">
      <c r="B9519" s="4"/>
    </row>
    <row r="9520" spans="2:2">
      <c r="B9520" s="4"/>
    </row>
    <row r="9521" spans="2:2">
      <c r="B9521" s="4"/>
    </row>
    <row r="9522" spans="2:2">
      <c r="B9522" s="4"/>
    </row>
    <row r="9523" spans="2:2">
      <c r="B9523" s="4"/>
    </row>
    <row r="9524" spans="2:2">
      <c r="B9524" s="4"/>
    </row>
    <row r="9525" spans="2:2">
      <c r="B9525" s="4"/>
    </row>
    <row r="9526" spans="2:2">
      <c r="B9526" s="4"/>
    </row>
    <row r="9527" spans="2:2">
      <c r="B9527" s="4"/>
    </row>
    <row r="9528" spans="2:2">
      <c r="B9528" s="4"/>
    </row>
    <row r="9529" spans="2:2">
      <c r="B9529" s="4"/>
    </row>
    <row r="9530" spans="2:2">
      <c r="B9530" s="4"/>
    </row>
    <row r="9531" spans="2:2">
      <c r="B9531" s="4"/>
    </row>
    <row r="9532" spans="2:2">
      <c r="B9532" s="4"/>
    </row>
    <row r="9533" spans="2:2">
      <c r="B9533" s="4"/>
    </row>
    <row r="9534" spans="2:2">
      <c r="B9534" s="4"/>
    </row>
    <row r="9535" spans="2:2">
      <c r="B9535" s="4"/>
    </row>
    <row r="9536" spans="2:2">
      <c r="B9536" s="4"/>
    </row>
    <row r="9537" spans="2:2">
      <c r="B9537" s="4"/>
    </row>
    <row r="9538" spans="2:2">
      <c r="B9538" s="4"/>
    </row>
    <row r="9539" spans="2:2">
      <c r="B9539" s="4"/>
    </row>
    <row r="9540" spans="2:2">
      <c r="B9540" s="4"/>
    </row>
    <row r="9541" spans="2:2">
      <c r="B9541" s="4"/>
    </row>
    <row r="9542" spans="2:2">
      <c r="B9542" s="4"/>
    </row>
    <row r="9543" spans="2:2">
      <c r="B9543" s="4"/>
    </row>
    <row r="9544" spans="2:2">
      <c r="B9544" s="4"/>
    </row>
    <row r="9545" spans="2:2">
      <c r="B9545" s="4"/>
    </row>
    <row r="9546" spans="2:2">
      <c r="B9546" s="4"/>
    </row>
    <row r="9547" spans="2:2">
      <c r="B9547" s="4"/>
    </row>
    <row r="9548" spans="2:2">
      <c r="B9548" s="4"/>
    </row>
    <row r="9549" spans="2:2">
      <c r="B9549" s="4"/>
    </row>
    <row r="9550" spans="2:2">
      <c r="B9550" s="4"/>
    </row>
    <row r="9551" spans="2:2">
      <c r="B9551" s="4"/>
    </row>
    <row r="9552" spans="2:2">
      <c r="B9552" s="4"/>
    </row>
    <row r="9553" spans="2:2">
      <c r="B9553" s="4"/>
    </row>
    <row r="9554" spans="2:2">
      <c r="B9554" s="4"/>
    </row>
    <row r="9555" spans="2:2">
      <c r="B9555" s="4"/>
    </row>
    <row r="9556" spans="2:2">
      <c r="B9556" s="4"/>
    </row>
    <row r="9557" spans="2:2">
      <c r="B9557" s="4"/>
    </row>
    <row r="9558" spans="2:2">
      <c r="B9558" s="4"/>
    </row>
    <row r="9559" spans="2:2">
      <c r="B9559" s="4"/>
    </row>
    <row r="9560" spans="2:2">
      <c r="B9560" s="4"/>
    </row>
    <row r="9561" spans="2:2">
      <c r="B9561" s="4"/>
    </row>
    <row r="9562" spans="2:2">
      <c r="B9562" s="4"/>
    </row>
    <row r="9563" spans="2:2">
      <c r="B9563" s="4"/>
    </row>
    <row r="9564" spans="2:2">
      <c r="B9564" s="4"/>
    </row>
    <row r="9565" spans="2:2">
      <c r="B9565" s="4"/>
    </row>
    <row r="9566" spans="2:2">
      <c r="B9566" s="4"/>
    </row>
    <row r="9567" spans="2:2">
      <c r="B9567" s="4"/>
    </row>
    <row r="9568" spans="2:2">
      <c r="B9568" s="4"/>
    </row>
    <row r="9569" spans="2:2">
      <c r="B9569" s="4"/>
    </row>
    <row r="9570" spans="2:2">
      <c r="B9570" s="4"/>
    </row>
    <row r="9571" spans="2:2">
      <c r="B9571" s="4"/>
    </row>
    <row r="9572" spans="2:2">
      <c r="B9572" s="4"/>
    </row>
    <row r="9573" spans="2:2">
      <c r="B9573" s="4"/>
    </row>
    <row r="9574" spans="2:2">
      <c r="B9574" s="4"/>
    </row>
    <row r="9575" spans="2:2">
      <c r="B9575" s="4"/>
    </row>
    <row r="9576" spans="2:2">
      <c r="B9576" s="4"/>
    </row>
    <row r="9577" spans="2:2">
      <c r="B9577" s="4"/>
    </row>
    <row r="9578" spans="2:2">
      <c r="B9578" s="4"/>
    </row>
    <row r="9579" spans="2:2">
      <c r="B9579" s="4"/>
    </row>
    <row r="9580" spans="2:2">
      <c r="B9580" s="4"/>
    </row>
    <row r="9581" spans="2:2">
      <c r="B9581" s="4"/>
    </row>
    <row r="9582" spans="2:2">
      <c r="B9582" s="4"/>
    </row>
    <row r="9583" spans="2:2">
      <c r="B9583" s="4"/>
    </row>
    <row r="9584" spans="2:2">
      <c r="B9584" s="4"/>
    </row>
    <row r="9585" spans="2:2">
      <c r="B9585" s="4"/>
    </row>
    <row r="9586" spans="2:2">
      <c r="B9586" s="4"/>
    </row>
    <row r="9587" spans="2:2">
      <c r="B9587" s="4"/>
    </row>
    <row r="9588" spans="2:2">
      <c r="B9588" s="4"/>
    </row>
    <row r="9589" spans="2:2">
      <c r="B9589" s="4"/>
    </row>
    <row r="9590" spans="2:2">
      <c r="B9590" s="4"/>
    </row>
    <row r="9591" spans="2:2">
      <c r="B9591" s="4"/>
    </row>
    <row r="9592" spans="2:2">
      <c r="B9592" s="4"/>
    </row>
    <row r="9593" spans="2:2">
      <c r="B9593" s="4"/>
    </row>
    <row r="9594" spans="2:2">
      <c r="B9594" s="4"/>
    </row>
    <row r="9595" spans="2:2">
      <c r="B9595" s="4"/>
    </row>
    <row r="9596" spans="2:2">
      <c r="B9596" s="4"/>
    </row>
    <row r="9597" spans="2:2">
      <c r="B9597" s="4"/>
    </row>
    <row r="9598" spans="2:2">
      <c r="B9598" s="4"/>
    </row>
    <row r="9599" spans="2:2">
      <c r="B9599" s="4"/>
    </row>
    <row r="9600" spans="2:2">
      <c r="B9600" s="4"/>
    </row>
    <row r="9601" spans="2:2">
      <c r="B9601" s="4"/>
    </row>
    <row r="9602" spans="2:2">
      <c r="B9602" s="4"/>
    </row>
    <row r="9603" spans="2:2">
      <c r="B9603" s="4"/>
    </row>
    <row r="9604" spans="2:2">
      <c r="B9604" s="4"/>
    </row>
    <row r="9605" spans="2:2">
      <c r="B9605" s="4"/>
    </row>
    <row r="9606" spans="2:2">
      <c r="B9606" s="4"/>
    </row>
    <row r="9607" spans="2:2">
      <c r="B9607" s="4"/>
    </row>
    <row r="9608" spans="2:2">
      <c r="B9608" s="4"/>
    </row>
    <row r="9609" spans="2:2">
      <c r="B9609" s="4"/>
    </row>
    <row r="9610" spans="2:2">
      <c r="B9610" s="4"/>
    </row>
    <row r="9611" spans="2:2">
      <c r="B9611" s="4"/>
    </row>
    <row r="9612" spans="2:2">
      <c r="B9612" s="4"/>
    </row>
    <row r="9613" spans="2:2">
      <c r="B9613" s="4"/>
    </row>
    <row r="9614" spans="2:2">
      <c r="B9614" s="4"/>
    </row>
    <row r="9615" spans="2:2">
      <c r="B9615" s="4"/>
    </row>
    <row r="9616" spans="2:2">
      <c r="B9616" s="4"/>
    </row>
    <row r="9617" spans="2:2">
      <c r="B9617" s="4"/>
    </row>
    <row r="9618" spans="2:2">
      <c r="B9618" s="4"/>
    </row>
    <row r="9619" spans="2:2">
      <c r="B9619" s="4"/>
    </row>
    <row r="9620" spans="2:2">
      <c r="B9620" s="4"/>
    </row>
    <row r="9621" spans="2:2">
      <c r="B9621" s="4"/>
    </row>
    <row r="9622" spans="2:2">
      <c r="B9622" s="4"/>
    </row>
    <row r="9623" spans="2:2">
      <c r="B9623" s="4"/>
    </row>
    <row r="9624" spans="2:2">
      <c r="B9624" s="4"/>
    </row>
    <row r="9625" spans="2:2">
      <c r="B9625" s="4"/>
    </row>
    <row r="9626" spans="2:2">
      <c r="B9626" s="4"/>
    </row>
    <row r="9627" spans="2:2">
      <c r="B9627" s="4"/>
    </row>
    <row r="9628" spans="2:2">
      <c r="B9628" s="4"/>
    </row>
    <row r="9629" spans="2:2">
      <c r="B9629" s="4"/>
    </row>
    <row r="9630" spans="2:2">
      <c r="B9630" s="4"/>
    </row>
    <row r="9631" spans="2:2">
      <c r="B9631" s="4"/>
    </row>
    <row r="9632" spans="2:2">
      <c r="B9632" s="4"/>
    </row>
    <row r="9633" spans="2:2">
      <c r="B9633" s="4"/>
    </row>
    <row r="9634" spans="2:2">
      <c r="B9634" s="4"/>
    </row>
    <row r="9635" spans="2:2">
      <c r="B9635" s="4"/>
    </row>
    <row r="9636" spans="2:2">
      <c r="B9636" s="4"/>
    </row>
    <row r="9637" spans="2:2">
      <c r="B9637" s="4"/>
    </row>
    <row r="9638" spans="2:2">
      <c r="B9638" s="4"/>
    </row>
    <row r="9639" spans="2:2">
      <c r="B9639" s="4"/>
    </row>
    <row r="9640" spans="2:2">
      <c r="B9640" s="4"/>
    </row>
    <row r="9641" spans="2:2">
      <c r="B9641" s="4"/>
    </row>
    <row r="9642" spans="2:2">
      <c r="B9642" s="4"/>
    </row>
    <row r="9643" spans="2:2">
      <c r="B9643" s="4"/>
    </row>
    <row r="9644" spans="2:2">
      <c r="B9644" s="4"/>
    </row>
    <row r="9645" spans="2:2">
      <c r="B9645" s="4"/>
    </row>
    <row r="9646" spans="2:2">
      <c r="B9646" s="4"/>
    </row>
    <row r="9647" spans="2:2">
      <c r="B9647" s="4"/>
    </row>
    <row r="9648" spans="2:2">
      <c r="B9648" s="4"/>
    </row>
    <row r="9649" spans="2:2">
      <c r="B9649" s="4"/>
    </row>
    <row r="9650" spans="2:2">
      <c r="B9650" s="4"/>
    </row>
    <row r="9651" spans="2:2">
      <c r="B9651" s="4"/>
    </row>
    <row r="9652" spans="2:2">
      <c r="B9652" s="4"/>
    </row>
    <row r="9653" spans="2:2">
      <c r="B9653" s="4"/>
    </row>
    <row r="9654" spans="2:2">
      <c r="B9654" s="4"/>
    </row>
    <row r="9655" spans="2:2">
      <c r="B9655" s="4"/>
    </row>
    <row r="9656" spans="2:2">
      <c r="B9656" s="4"/>
    </row>
    <row r="9657" spans="2:2">
      <c r="B9657" s="4"/>
    </row>
    <row r="9658" spans="2:2">
      <c r="B9658" s="4"/>
    </row>
    <row r="9659" spans="2:2">
      <c r="B9659" s="4"/>
    </row>
    <row r="9660" spans="2:2">
      <c r="B9660" s="4"/>
    </row>
    <row r="9661" spans="2:2">
      <c r="B9661" s="4"/>
    </row>
    <row r="9662" spans="2:2">
      <c r="B9662" s="4"/>
    </row>
    <row r="9663" spans="2:2">
      <c r="B9663" s="4"/>
    </row>
    <row r="9664" spans="2:2">
      <c r="B9664" s="4"/>
    </row>
    <row r="9665" spans="2:2">
      <c r="B9665" s="4"/>
    </row>
    <row r="9666" spans="2:2">
      <c r="B9666" s="4"/>
    </row>
    <row r="9667" spans="2:2">
      <c r="B9667" s="4"/>
    </row>
    <row r="9668" spans="2:2">
      <c r="B9668" s="4"/>
    </row>
    <row r="9669" spans="2:2">
      <c r="B9669" s="4"/>
    </row>
    <row r="9670" spans="2:2">
      <c r="B9670" s="4"/>
    </row>
    <row r="9671" spans="2:2">
      <c r="B9671" s="4"/>
    </row>
    <row r="9672" spans="2:2">
      <c r="B9672" s="4"/>
    </row>
    <row r="9673" spans="2:2">
      <c r="B9673" s="4"/>
    </row>
    <row r="9674" spans="2:2">
      <c r="B9674" s="4"/>
    </row>
    <row r="9675" spans="2:2">
      <c r="B9675" s="4"/>
    </row>
    <row r="9676" spans="2:2">
      <c r="B9676" s="4"/>
    </row>
    <row r="9677" spans="2:2">
      <c r="B9677" s="4"/>
    </row>
    <row r="9678" spans="2:2">
      <c r="B9678" s="4"/>
    </row>
    <row r="9679" spans="2:2">
      <c r="B9679" s="4"/>
    </row>
    <row r="9680" spans="2:2">
      <c r="B9680" s="4"/>
    </row>
    <row r="9681" spans="2:2">
      <c r="B9681" s="4"/>
    </row>
    <row r="9682" spans="2:2">
      <c r="B9682" s="4"/>
    </row>
    <row r="9683" spans="2:2">
      <c r="B9683" s="4"/>
    </row>
    <row r="9684" spans="2:2">
      <c r="B9684" s="4"/>
    </row>
    <row r="9685" spans="2:2">
      <c r="B9685" s="4"/>
    </row>
    <row r="9686" spans="2:2">
      <c r="B9686" s="4"/>
    </row>
    <row r="9687" spans="2:2">
      <c r="B9687" s="4"/>
    </row>
    <row r="9688" spans="2:2">
      <c r="B9688" s="4"/>
    </row>
    <row r="9689" spans="2:2">
      <c r="B9689" s="4"/>
    </row>
    <row r="9690" spans="2:2">
      <c r="B9690" s="4"/>
    </row>
    <row r="9691" spans="2:2">
      <c r="B9691" s="4"/>
    </row>
    <row r="9692" spans="2:2">
      <c r="B9692" s="4"/>
    </row>
    <row r="9693" spans="2:2">
      <c r="B9693" s="4"/>
    </row>
    <row r="9694" spans="2:2">
      <c r="B9694" s="4"/>
    </row>
    <row r="9695" spans="2:2">
      <c r="B9695" s="4"/>
    </row>
    <row r="9696" spans="2:2">
      <c r="B9696" s="4"/>
    </row>
    <row r="9697" spans="2:2">
      <c r="B9697" s="4"/>
    </row>
    <row r="9698" spans="2:2">
      <c r="B9698" s="4"/>
    </row>
    <row r="9699" spans="2:2">
      <c r="B9699" s="4"/>
    </row>
    <row r="9700" spans="2:2">
      <c r="B9700" s="4"/>
    </row>
    <row r="9701" spans="2:2">
      <c r="B9701" s="4"/>
    </row>
    <row r="9702" spans="2:2">
      <c r="B9702" s="4"/>
    </row>
    <row r="9703" spans="2:2">
      <c r="B9703" s="4"/>
    </row>
    <row r="9704" spans="2:2">
      <c r="B9704" s="4"/>
    </row>
    <row r="9705" spans="2:2">
      <c r="B9705" s="4"/>
    </row>
    <row r="9706" spans="2:2">
      <c r="B9706" s="4"/>
    </row>
    <row r="9707" spans="2:2">
      <c r="B9707" s="4"/>
    </row>
    <row r="9708" spans="2:2">
      <c r="B9708" s="4"/>
    </row>
    <row r="9709" spans="2:2">
      <c r="B9709" s="4"/>
    </row>
    <row r="9710" spans="2:2">
      <c r="B9710" s="4"/>
    </row>
    <row r="9711" spans="2:2">
      <c r="B9711" s="4"/>
    </row>
    <row r="9712" spans="2:2">
      <c r="B9712" s="4"/>
    </row>
    <row r="9713" spans="2:2">
      <c r="B9713" s="4"/>
    </row>
    <row r="9714" spans="2:2">
      <c r="B9714" s="4"/>
    </row>
    <row r="9715" spans="2:2">
      <c r="B9715" s="4"/>
    </row>
    <row r="9716" spans="2:2">
      <c r="B9716" s="4"/>
    </row>
    <row r="9717" spans="2:2">
      <c r="B9717" s="4"/>
    </row>
    <row r="9718" spans="2:2">
      <c r="B9718" s="4"/>
    </row>
    <row r="9719" spans="2:2">
      <c r="B9719" s="4"/>
    </row>
    <row r="9720" spans="2:2">
      <c r="B9720" s="4"/>
    </row>
    <row r="9721" spans="2:2">
      <c r="B9721" s="4"/>
    </row>
    <row r="9722" spans="2:2">
      <c r="B9722" s="4"/>
    </row>
    <row r="9723" spans="2:2">
      <c r="B9723" s="4"/>
    </row>
    <row r="9724" spans="2:2">
      <c r="B9724" s="4"/>
    </row>
    <row r="9725" spans="2:2">
      <c r="B9725" s="4"/>
    </row>
    <row r="9726" spans="2:2">
      <c r="B9726" s="4"/>
    </row>
    <row r="9727" spans="2:2">
      <c r="B9727" s="4"/>
    </row>
    <row r="9728" spans="2:2">
      <c r="B9728" s="4"/>
    </row>
    <row r="9729" spans="2:2">
      <c r="B9729" s="4"/>
    </row>
    <row r="9730" spans="2:2">
      <c r="B9730" s="4"/>
    </row>
    <row r="9731" spans="2:2">
      <c r="B9731" s="4"/>
    </row>
    <row r="9732" spans="2:2">
      <c r="B9732" s="4"/>
    </row>
    <row r="9733" spans="2:2">
      <c r="B9733" s="4"/>
    </row>
    <row r="9734" spans="2:2">
      <c r="B9734" s="4"/>
    </row>
    <row r="9735" spans="2:2">
      <c r="B9735" s="4"/>
    </row>
    <row r="9736" spans="2:2">
      <c r="B9736" s="4"/>
    </row>
    <row r="9737" spans="2:2">
      <c r="B9737" s="4"/>
    </row>
    <row r="9738" spans="2:2">
      <c r="B9738" s="4"/>
    </row>
    <row r="9739" spans="2:2">
      <c r="B9739" s="4"/>
    </row>
    <row r="9740" spans="2:2">
      <c r="B9740" s="4"/>
    </row>
    <row r="9741" spans="2:2">
      <c r="B9741" s="4"/>
    </row>
    <row r="9742" spans="2:2">
      <c r="B9742" s="4"/>
    </row>
    <row r="9743" spans="2:2">
      <c r="B9743" s="4"/>
    </row>
    <row r="9744" spans="2:2">
      <c r="B9744" s="4"/>
    </row>
    <row r="9745" spans="2:2">
      <c r="B9745" s="4"/>
    </row>
    <row r="9746" spans="2:2">
      <c r="B9746" s="4"/>
    </row>
    <row r="9747" spans="2:2">
      <c r="B9747" s="4"/>
    </row>
    <row r="9748" spans="2:2">
      <c r="B9748" s="4"/>
    </row>
    <row r="9749" spans="2:2">
      <c r="B9749" s="4"/>
    </row>
    <row r="9750" spans="2:2">
      <c r="B9750" s="4"/>
    </row>
    <row r="9751" spans="2:2">
      <c r="B9751" s="4"/>
    </row>
    <row r="9752" spans="2:2">
      <c r="B9752" s="4"/>
    </row>
    <row r="9753" spans="2:2">
      <c r="B9753" s="4"/>
    </row>
    <row r="9754" spans="2:2">
      <c r="B9754" s="4"/>
    </row>
    <row r="9755" spans="2:2">
      <c r="B9755" s="4"/>
    </row>
    <row r="9756" spans="2:2">
      <c r="B9756" s="4"/>
    </row>
    <row r="9757" spans="2:2">
      <c r="B9757" s="4"/>
    </row>
    <row r="9758" spans="2:2">
      <c r="B9758" s="4"/>
    </row>
    <row r="9759" spans="2:2">
      <c r="B9759" s="4"/>
    </row>
    <row r="9760" spans="2:2">
      <c r="B9760" s="4"/>
    </row>
    <row r="9761" spans="2:2">
      <c r="B9761" s="4"/>
    </row>
    <row r="9762" spans="2:2">
      <c r="B9762" s="4"/>
    </row>
    <row r="9763" spans="2:2">
      <c r="B9763" s="4"/>
    </row>
    <row r="9764" spans="2:2">
      <c r="B9764" s="4"/>
    </row>
    <row r="9765" spans="2:2">
      <c r="B9765" s="4"/>
    </row>
    <row r="9766" spans="2:2">
      <c r="B9766" s="4"/>
    </row>
    <row r="9767" spans="2:2">
      <c r="B9767" s="4"/>
    </row>
    <row r="9768" spans="2:2">
      <c r="B9768" s="4"/>
    </row>
    <row r="9769" spans="2:2">
      <c r="B9769" s="4"/>
    </row>
    <row r="9770" spans="2:2">
      <c r="B9770" s="4"/>
    </row>
    <row r="9771" spans="2:2">
      <c r="B9771" s="4"/>
    </row>
    <row r="9772" spans="2:2">
      <c r="B9772" s="4"/>
    </row>
    <row r="9773" spans="2:2">
      <c r="B9773" s="4"/>
    </row>
    <row r="9774" spans="2:2">
      <c r="B9774" s="4"/>
    </row>
    <row r="9775" spans="2:2">
      <c r="B9775" s="4"/>
    </row>
    <row r="9776" spans="2:2">
      <c r="B9776" s="4"/>
    </row>
    <row r="9777" spans="2:2">
      <c r="B9777" s="4"/>
    </row>
    <row r="9778" spans="2:2">
      <c r="B9778" s="4"/>
    </row>
    <row r="9779" spans="2:2">
      <c r="B9779" s="4"/>
    </row>
    <row r="9780" spans="2:2">
      <c r="B9780" s="4"/>
    </row>
    <row r="9781" spans="2:2">
      <c r="B9781" s="4"/>
    </row>
    <row r="9782" spans="2:2">
      <c r="B9782" s="4"/>
    </row>
    <row r="9783" spans="2:2">
      <c r="B9783" s="4"/>
    </row>
    <row r="9784" spans="2:2">
      <c r="B9784" s="4"/>
    </row>
    <row r="9785" spans="2:2">
      <c r="B9785" s="4"/>
    </row>
    <row r="9786" spans="2:2">
      <c r="B9786" s="4"/>
    </row>
    <row r="9787" spans="2:2">
      <c r="B9787" s="4"/>
    </row>
    <row r="9788" spans="2:2">
      <c r="B9788" s="4"/>
    </row>
    <row r="9789" spans="2:2">
      <c r="B9789" s="4"/>
    </row>
    <row r="9790" spans="2:2">
      <c r="B9790" s="4"/>
    </row>
    <row r="9791" spans="2:2">
      <c r="B9791" s="4"/>
    </row>
    <row r="9792" spans="2:2">
      <c r="B9792" s="4"/>
    </row>
    <row r="9793" spans="2:2">
      <c r="B9793" s="4"/>
    </row>
    <row r="9794" spans="2:2">
      <c r="B9794" s="4"/>
    </row>
    <row r="9795" spans="2:2">
      <c r="B9795" s="4"/>
    </row>
    <row r="9796" spans="2:2">
      <c r="B9796" s="4"/>
    </row>
    <row r="9797" spans="2:2">
      <c r="B9797" s="4"/>
    </row>
    <row r="9798" spans="2:2">
      <c r="B9798" s="4"/>
    </row>
    <row r="9799" spans="2:2">
      <c r="B9799" s="4"/>
    </row>
    <row r="9800" spans="2:2">
      <c r="B9800" s="4"/>
    </row>
    <row r="9801" spans="2:2">
      <c r="B9801" s="4"/>
    </row>
    <row r="9802" spans="2:2">
      <c r="B9802" s="4"/>
    </row>
    <row r="9803" spans="2:2">
      <c r="B9803" s="4"/>
    </row>
    <row r="9804" spans="2:2">
      <c r="B9804" s="4"/>
    </row>
    <row r="9805" spans="2:2">
      <c r="B9805" s="4"/>
    </row>
    <row r="9806" spans="2:2">
      <c r="B9806" s="4"/>
    </row>
    <row r="9807" spans="2:2">
      <c r="B9807" s="4"/>
    </row>
    <row r="9808" spans="2:2">
      <c r="B9808" s="4"/>
    </row>
    <row r="9809" spans="2:2">
      <c r="B9809" s="4"/>
    </row>
    <row r="9810" spans="2:2">
      <c r="B9810" s="4"/>
    </row>
    <row r="9811" spans="2:2">
      <c r="B9811" s="4"/>
    </row>
    <row r="9812" spans="2:2">
      <c r="B9812" s="4"/>
    </row>
    <row r="9813" spans="2:2">
      <c r="B9813" s="4"/>
    </row>
    <row r="9814" spans="2:2">
      <c r="B9814" s="4"/>
    </row>
    <row r="9815" spans="2:2">
      <c r="B9815" s="4"/>
    </row>
    <row r="9816" spans="2:2">
      <c r="B9816" s="4"/>
    </row>
    <row r="9817" spans="2:2">
      <c r="B9817" s="4"/>
    </row>
    <row r="9818" spans="2:2">
      <c r="B9818" s="4"/>
    </row>
    <row r="9819" spans="2:2">
      <c r="B9819" s="4"/>
    </row>
    <row r="9820" spans="2:2">
      <c r="B9820" s="4"/>
    </row>
    <row r="9821" spans="2:2">
      <c r="B9821" s="4"/>
    </row>
    <row r="9822" spans="2:2">
      <c r="B9822" s="4"/>
    </row>
    <row r="9823" spans="2:2">
      <c r="B9823" s="4"/>
    </row>
    <row r="9824" spans="2:2">
      <c r="B9824" s="4"/>
    </row>
    <row r="9825" spans="2:2">
      <c r="B9825" s="4"/>
    </row>
    <row r="9826" spans="2:2">
      <c r="B9826" s="4"/>
    </row>
    <row r="9827" spans="2:2">
      <c r="B9827" s="4"/>
    </row>
    <row r="9828" spans="2:2">
      <c r="B9828" s="4"/>
    </row>
    <row r="9829" spans="2:2">
      <c r="B9829" s="4"/>
    </row>
    <row r="9830" spans="2:2">
      <c r="B9830" s="4"/>
    </row>
    <row r="9831" spans="2:2">
      <c r="B9831" s="4"/>
    </row>
    <row r="9832" spans="2:2">
      <c r="B9832" s="4"/>
    </row>
    <row r="9833" spans="2:2">
      <c r="B9833" s="4"/>
    </row>
    <row r="9834" spans="2:2">
      <c r="B9834" s="4"/>
    </row>
    <row r="9835" spans="2:2">
      <c r="B9835" s="4"/>
    </row>
    <row r="9836" spans="2:2">
      <c r="B9836" s="4"/>
    </row>
    <row r="9837" spans="2:2">
      <c r="B9837" s="4"/>
    </row>
    <row r="9838" spans="2:2">
      <c r="B9838" s="4"/>
    </row>
    <row r="9839" spans="2:2">
      <c r="B9839" s="4"/>
    </row>
    <row r="9840" spans="2:2">
      <c r="B9840" s="4"/>
    </row>
    <row r="9841" spans="2:2">
      <c r="B9841" s="4"/>
    </row>
    <row r="9842" spans="2:2">
      <c r="B9842" s="4"/>
    </row>
    <row r="9843" spans="2:2">
      <c r="B9843" s="4"/>
    </row>
    <row r="9844" spans="2:2">
      <c r="B9844" s="4"/>
    </row>
    <row r="9845" spans="2:2">
      <c r="B9845" s="4"/>
    </row>
    <row r="9846" spans="2:2">
      <c r="B9846" s="4"/>
    </row>
    <row r="9847" spans="2:2">
      <c r="B9847" s="4"/>
    </row>
    <row r="9848" spans="2:2">
      <c r="B9848" s="4"/>
    </row>
    <row r="9849" spans="2:2">
      <c r="B9849" s="4"/>
    </row>
    <row r="9850" spans="2:2">
      <c r="B9850" s="4"/>
    </row>
    <row r="9851" spans="2:2">
      <c r="B9851" s="4"/>
    </row>
    <row r="9852" spans="2:2">
      <c r="B9852" s="4"/>
    </row>
    <row r="9853" spans="2:2">
      <c r="B9853" s="4"/>
    </row>
    <row r="9854" spans="2:2">
      <c r="B9854" s="4"/>
    </row>
    <row r="9855" spans="2:2">
      <c r="B9855" s="4"/>
    </row>
    <row r="9856" spans="2:2">
      <c r="B9856" s="4"/>
    </row>
    <row r="9857" spans="2:2">
      <c r="B9857" s="4"/>
    </row>
    <row r="9858" spans="2:2">
      <c r="B9858" s="4"/>
    </row>
    <row r="9859" spans="2:2">
      <c r="B9859" s="4"/>
    </row>
    <row r="9860" spans="2:2">
      <c r="B9860" s="4"/>
    </row>
    <row r="9861" spans="2:2">
      <c r="B9861" s="4"/>
    </row>
    <row r="9862" spans="2:2">
      <c r="B9862" s="4"/>
    </row>
    <row r="9863" spans="2:2">
      <c r="B9863" s="4"/>
    </row>
    <row r="9864" spans="2:2">
      <c r="B9864" s="4"/>
    </row>
    <row r="9865" spans="2:2">
      <c r="B9865" s="4"/>
    </row>
    <row r="9866" spans="2:2">
      <c r="B9866" s="4"/>
    </row>
    <row r="9867" spans="2:2">
      <c r="B9867" s="4"/>
    </row>
    <row r="9868" spans="2:2">
      <c r="B9868" s="4"/>
    </row>
    <row r="9869" spans="2:2">
      <c r="B9869" s="4"/>
    </row>
    <row r="9870" spans="2:2">
      <c r="B9870" s="4"/>
    </row>
    <row r="9871" spans="2:2">
      <c r="B9871" s="4"/>
    </row>
    <row r="9872" spans="2:2">
      <c r="B9872" s="4"/>
    </row>
    <row r="9873" spans="2:2">
      <c r="B9873" s="4"/>
    </row>
    <row r="9874" spans="2:2">
      <c r="B9874" s="4"/>
    </row>
    <row r="9875" spans="2:2">
      <c r="B9875" s="4"/>
    </row>
    <row r="9876" spans="2:2">
      <c r="B9876" s="4"/>
    </row>
    <row r="9877" spans="2:2">
      <c r="B9877" s="4"/>
    </row>
    <row r="9878" spans="2:2">
      <c r="B9878" s="4"/>
    </row>
    <row r="9879" spans="2:2">
      <c r="B9879" s="4"/>
    </row>
    <row r="9880" spans="2:2">
      <c r="B9880" s="4"/>
    </row>
    <row r="9881" spans="2:2">
      <c r="B9881" s="4"/>
    </row>
    <row r="9882" spans="2:2">
      <c r="B9882" s="4"/>
    </row>
    <row r="9883" spans="2:2">
      <c r="B9883" s="4"/>
    </row>
    <row r="9884" spans="2:2">
      <c r="B9884" s="4"/>
    </row>
    <row r="9885" spans="2:2">
      <c r="B9885" s="4"/>
    </row>
    <row r="9886" spans="2:2">
      <c r="B9886" s="4"/>
    </row>
    <row r="9887" spans="2:2">
      <c r="B9887" s="4"/>
    </row>
    <row r="9888" spans="2:2">
      <c r="B9888" s="4"/>
    </row>
    <row r="9889" spans="2:2">
      <c r="B9889" s="4"/>
    </row>
    <row r="9890" spans="2:2">
      <c r="B9890" s="4"/>
    </row>
    <row r="9891" spans="2:2">
      <c r="B9891" s="4"/>
    </row>
    <row r="9892" spans="2:2">
      <c r="B9892" s="4"/>
    </row>
    <row r="9893" spans="2:2">
      <c r="B9893" s="4"/>
    </row>
    <row r="9894" spans="2:2">
      <c r="B9894" s="4"/>
    </row>
    <row r="9895" spans="2:2">
      <c r="B9895" s="4"/>
    </row>
    <row r="9896" spans="2:2">
      <c r="B9896" s="4"/>
    </row>
    <row r="9897" spans="2:2">
      <c r="B9897" s="4"/>
    </row>
    <row r="9898" spans="2:2">
      <c r="B9898" s="4"/>
    </row>
    <row r="9899" spans="2:2">
      <c r="B9899" s="4"/>
    </row>
    <row r="9900" spans="2:2">
      <c r="B9900" s="4"/>
    </row>
    <row r="9901" spans="2:2">
      <c r="B9901" s="4"/>
    </row>
    <row r="9902" spans="2:2">
      <c r="B9902" s="4"/>
    </row>
    <row r="9903" spans="2:2">
      <c r="B9903" s="4"/>
    </row>
    <row r="9904" spans="2:2">
      <c r="B9904" s="4"/>
    </row>
    <row r="9905" spans="2:2">
      <c r="B9905" s="4"/>
    </row>
    <row r="9906" spans="2:2">
      <c r="B9906" s="4"/>
    </row>
    <row r="9907" spans="2:2">
      <c r="B9907" s="4"/>
    </row>
    <row r="9908" spans="2:2">
      <c r="B9908" s="4"/>
    </row>
    <row r="9909" spans="2:2">
      <c r="B9909" s="4"/>
    </row>
    <row r="9910" spans="2:2">
      <c r="B9910" s="4"/>
    </row>
    <row r="9911" spans="2:2">
      <c r="B9911" s="4"/>
    </row>
    <row r="9912" spans="2:2">
      <c r="B9912" s="4"/>
    </row>
    <row r="9913" spans="2:2">
      <c r="B9913" s="4"/>
    </row>
    <row r="9914" spans="2:2">
      <c r="B9914" s="4"/>
    </row>
    <row r="9915" spans="2:2">
      <c r="B9915" s="4"/>
    </row>
    <row r="9916" spans="2:2">
      <c r="B9916" s="4"/>
    </row>
    <row r="9917" spans="2:2">
      <c r="B9917" s="4"/>
    </row>
    <row r="9918" spans="2:2">
      <c r="B9918" s="4"/>
    </row>
    <row r="9919" spans="2:2">
      <c r="B9919" s="4"/>
    </row>
    <row r="9920" spans="2:2">
      <c r="B9920" s="4"/>
    </row>
    <row r="9921" spans="2:2">
      <c r="B9921" s="4"/>
    </row>
    <row r="9922" spans="2:2">
      <c r="B9922" s="4"/>
    </row>
    <row r="9923" spans="2:2">
      <c r="B9923" s="4"/>
    </row>
    <row r="9924" spans="2:2">
      <c r="B9924" s="4"/>
    </row>
    <row r="9925" spans="2:2">
      <c r="B9925" s="4"/>
    </row>
    <row r="9926" spans="2:2">
      <c r="B9926" s="4"/>
    </row>
    <row r="9927" spans="2:2">
      <c r="B9927" s="4"/>
    </row>
    <row r="9928" spans="2:2">
      <c r="B9928" s="4"/>
    </row>
    <row r="9929" spans="2:2">
      <c r="B9929" s="4"/>
    </row>
    <row r="9930" spans="2:2">
      <c r="B9930" s="4"/>
    </row>
    <row r="9931" spans="2:2">
      <c r="B9931" s="4"/>
    </row>
    <row r="9932" spans="2:2">
      <c r="B9932" s="4"/>
    </row>
    <row r="9933" spans="2:2">
      <c r="B9933" s="4"/>
    </row>
    <row r="9934" spans="2:2">
      <c r="B9934" s="4"/>
    </row>
    <row r="9935" spans="2:2">
      <c r="B9935" s="4"/>
    </row>
    <row r="9936" spans="2:2">
      <c r="B9936" s="4"/>
    </row>
    <row r="9937" spans="2:2">
      <c r="B9937" s="4"/>
    </row>
    <row r="9938" spans="2:2">
      <c r="B9938" s="4"/>
    </row>
    <row r="9939" spans="2:2">
      <c r="B9939" s="4"/>
    </row>
    <row r="9940" spans="2:2">
      <c r="B9940" s="4"/>
    </row>
    <row r="9941" spans="2:2">
      <c r="B9941" s="4"/>
    </row>
    <row r="9942" spans="2:2">
      <c r="B9942" s="4"/>
    </row>
    <row r="9943" spans="2:2">
      <c r="B9943" s="4"/>
    </row>
    <row r="9944" spans="2:2">
      <c r="B9944" s="4"/>
    </row>
    <row r="9945" spans="2:2">
      <c r="B9945" s="4"/>
    </row>
    <row r="9946" spans="2:2">
      <c r="B9946" s="4"/>
    </row>
    <row r="9947" spans="2:2">
      <c r="B9947" s="4"/>
    </row>
    <row r="9948" spans="2:2">
      <c r="B9948" s="4"/>
    </row>
    <row r="9949" spans="2:2">
      <c r="B9949" s="4"/>
    </row>
    <row r="9950" spans="2:2">
      <c r="B9950" s="4"/>
    </row>
    <row r="9951" spans="2:2">
      <c r="B9951" s="4"/>
    </row>
    <row r="9952" spans="2:2">
      <c r="B9952" s="4"/>
    </row>
    <row r="9953" spans="2:2">
      <c r="B9953" s="4"/>
    </row>
    <row r="9954" spans="2:2">
      <c r="B9954" s="4"/>
    </row>
    <row r="9955" spans="2:2">
      <c r="B9955" s="4"/>
    </row>
    <row r="9956" spans="2:2">
      <c r="B9956" s="4"/>
    </row>
    <row r="9957" spans="2:2">
      <c r="B9957" s="4"/>
    </row>
    <row r="9958" spans="2:2">
      <c r="B9958" s="4"/>
    </row>
    <row r="9959" spans="2:2">
      <c r="B9959" s="4"/>
    </row>
    <row r="9960" spans="2:2">
      <c r="B9960" s="4"/>
    </row>
    <row r="9961" spans="2:2">
      <c r="B9961" s="4"/>
    </row>
    <row r="9962" spans="2:2">
      <c r="B9962" s="4"/>
    </row>
    <row r="9963" spans="2:2">
      <c r="B9963" s="4"/>
    </row>
    <row r="9964" spans="2:2">
      <c r="B9964" s="4"/>
    </row>
    <row r="9965" spans="2:2">
      <c r="B9965" s="4"/>
    </row>
    <row r="9966" spans="2:2">
      <c r="B9966" s="4"/>
    </row>
    <row r="9967" spans="2:2">
      <c r="B9967" s="4"/>
    </row>
    <row r="9968" spans="2:2">
      <c r="B9968" s="4"/>
    </row>
    <row r="9969" spans="2:2">
      <c r="B9969" s="4"/>
    </row>
    <row r="9970" spans="2:2">
      <c r="B9970" s="4"/>
    </row>
    <row r="9971" spans="2:2">
      <c r="B9971" s="4"/>
    </row>
    <row r="9972" spans="2:2">
      <c r="B9972" s="4"/>
    </row>
    <row r="9973" spans="2:2">
      <c r="B9973" s="4"/>
    </row>
    <row r="9974" spans="2:2">
      <c r="B9974" s="4"/>
    </row>
    <row r="9975" spans="2:2">
      <c r="B9975" s="4"/>
    </row>
    <row r="9976" spans="2:2">
      <c r="B9976" s="4"/>
    </row>
    <row r="9977" spans="2:2">
      <c r="B9977" s="4"/>
    </row>
    <row r="9978" spans="2:2">
      <c r="B9978" s="4"/>
    </row>
    <row r="9979" spans="2:2">
      <c r="B9979" s="4"/>
    </row>
    <row r="9980" spans="2:2">
      <c r="B9980" s="4"/>
    </row>
    <row r="9981" spans="2:2">
      <c r="B9981" s="4"/>
    </row>
    <row r="9982" spans="2:2">
      <c r="B9982" s="4"/>
    </row>
    <row r="9983" spans="2:2">
      <c r="B9983" s="4"/>
    </row>
    <row r="9984" spans="2:2">
      <c r="B9984" s="4"/>
    </row>
    <row r="9985" spans="2:2">
      <c r="B9985" s="4"/>
    </row>
    <row r="9986" spans="2:2">
      <c r="B9986" s="4"/>
    </row>
    <row r="9987" spans="2:2">
      <c r="B9987" s="4"/>
    </row>
    <row r="9988" spans="2:2">
      <c r="B9988" s="4"/>
    </row>
    <row r="9989" spans="2:2">
      <c r="B9989" s="4"/>
    </row>
    <row r="9990" spans="2:2">
      <c r="B9990" s="4"/>
    </row>
    <row r="9991" spans="2:2">
      <c r="B9991" s="4"/>
    </row>
    <row r="9992" spans="2:2">
      <c r="B9992" s="4"/>
    </row>
    <row r="9993" spans="2:2">
      <c r="B9993" s="4"/>
    </row>
    <row r="9994" spans="2:2">
      <c r="B9994" s="4"/>
    </row>
    <row r="9995" spans="2:2">
      <c r="B9995" s="4"/>
    </row>
    <row r="9996" spans="2:2">
      <c r="B9996" s="4"/>
    </row>
    <row r="9997" spans="2:2">
      <c r="B9997" s="4"/>
    </row>
    <row r="9998" spans="2:2">
      <c r="B9998" s="4"/>
    </row>
    <row r="9999" spans="2:2">
      <c r="B9999" s="4"/>
    </row>
    <row r="10000" spans="2:2">
      <c r="B10000" s="4"/>
    </row>
    <row r="10001" spans="2:2">
      <c r="B10001" s="4"/>
    </row>
    <row r="10002" spans="2:2">
      <c r="B10002" s="4"/>
    </row>
    <row r="10003" spans="2:2">
      <c r="B10003" s="4"/>
    </row>
    <row r="10004" spans="2:2">
      <c r="B10004" s="4"/>
    </row>
    <row r="10005" spans="2:2">
      <c r="B10005" s="4"/>
    </row>
    <row r="10006" spans="2:2">
      <c r="B10006" s="4"/>
    </row>
    <row r="10007" spans="2:2">
      <c r="B10007" s="4"/>
    </row>
    <row r="10008" spans="2:2">
      <c r="B10008" s="4"/>
    </row>
    <row r="10009" spans="2:2">
      <c r="B10009" s="4"/>
    </row>
    <row r="10010" spans="2:2">
      <c r="B10010" s="4"/>
    </row>
    <row r="10011" spans="2:2">
      <c r="B10011" s="4"/>
    </row>
    <row r="10012" spans="2:2">
      <c r="B10012" s="4"/>
    </row>
    <row r="10013" spans="2:2">
      <c r="B10013" s="4"/>
    </row>
    <row r="10014" spans="2:2">
      <c r="B10014" s="4"/>
    </row>
    <row r="10015" spans="2:2">
      <c r="B10015" s="4"/>
    </row>
    <row r="10016" spans="2:2">
      <c r="B10016" s="4"/>
    </row>
    <row r="10017" spans="2:2">
      <c r="B10017" s="4"/>
    </row>
    <row r="10018" spans="2:2">
      <c r="B10018" s="4"/>
    </row>
    <row r="10019" spans="2:2">
      <c r="B10019" s="4"/>
    </row>
    <row r="10020" spans="2:2">
      <c r="B10020" s="4"/>
    </row>
    <row r="10021" spans="2:2">
      <c r="B10021" s="4"/>
    </row>
    <row r="10022" spans="2:2">
      <c r="B10022" s="4"/>
    </row>
    <row r="10023" spans="2:2">
      <c r="B10023" s="4"/>
    </row>
    <row r="10024" spans="2:2">
      <c r="B10024" s="4"/>
    </row>
    <row r="10025" spans="2:2">
      <c r="B10025" s="4"/>
    </row>
    <row r="10026" spans="2:2">
      <c r="B10026" s="4"/>
    </row>
    <row r="10027" spans="2:2">
      <c r="B10027" s="4"/>
    </row>
    <row r="10028" spans="2:2">
      <c r="B10028" s="4"/>
    </row>
    <row r="10029" spans="2:2">
      <c r="B10029" s="4"/>
    </row>
    <row r="10030" spans="2:2">
      <c r="B10030" s="4"/>
    </row>
    <row r="10031" spans="2:2">
      <c r="B10031" s="4"/>
    </row>
    <row r="10032" spans="2:2">
      <c r="B10032" s="4"/>
    </row>
    <row r="10033" spans="2:2">
      <c r="B10033" s="4"/>
    </row>
    <row r="10034" spans="2:2">
      <c r="B10034" s="4"/>
    </row>
    <row r="10035" spans="2:2">
      <c r="B10035" s="4"/>
    </row>
    <row r="10036" spans="2:2">
      <c r="B10036" s="4"/>
    </row>
    <row r="10037" spans="2:2">
      <c r="B10037" s="4"/>
    </row>
    <row r="10038" spans="2:2">
      <c r="B10038" s="4"/>
    </row>
    <row r="10039" spans="2:2">
      <c r="B10039" s="4"/>
    </row>
    <row r="10040" spans="2:2">
      <c r="B10040" s="4"/>
    </row>
    <row r="10041" spans="2:2">
      <c r="B10041" s="4"/>
    </row>
    <row r="10042" spans="2:2">
      <c r="B10042" s="4"/>
    </row>
    <row r="10043" spans="2:2">
      <c r="B10043" s="4"/>
    </row>
    <row r="10044" spans="2:2">
      <c r="B10044" s="4"/>
    </row>
    <row r="10045" spans="2:2">
      <c r="B10045" s="4"/>
    </row>
    <row r="10046" spans="2:2">
      <c r="B10046" s="4"/>
    </row>
    <row r="10047" spans="2:2">
      <c r="B10047" s="4"/>
    </row>
    <row r="10048" spans="2:2">
      <c r="B10048" s="4"/>
    </row>
    <row r="10049" spans="2:2">
      <c r="B10049" s="4"/>
    </row>
    <row r="10050" spans="2:2">
      <c r="B10050" s="4"/>
    </row>
    <row r="10051" spans="2:2">
      <c r="B10051" s="4"/>
    </row>
    <row r="10052" spans="2:2">
      <c r="B10052" s="4"/>
    </row>
    <row r="10053" spans="2:2">
      <c r="B10053" s="4"/>
    </row>
    <row r="10054" spans="2:2">
      <c r="B10054" s="4"/>
    </row>
    <row r="10055" spans="2:2">
      <c r="B10055" s="4"/>
    </row>
    <row r="10056" spans="2:2">
      <c r="B10056" s="4"/>
    </row>
    <row r="10057" spans="2:2">
      <c r="B10057" s="4"/>
    </row>
    <row r="10058" spans="2:2">
      <c r="B10058" s="4"/>
    </row>
    <row r="10059" spans="2:2">
      <c r="B10059" s="4"/>
    </row>
    <row r="10060" spans="2:2">
      <c r="B10060" s="4"/>
    </row>
    <row r="10061" spans="2:2">
      <c r="B10061" s="4"/>
    </row>
    <row r="10062" spans="2:2">
      <c r="B10062" s="4"/>
    </row>
    <row r="10063" spans="2:2">
      <c r="B10063" s="4"/>
    </row>
    <row r="10064" spans="2:2">
      <c r="B10064" s="4"/>
    </row>
    <row r="10065" spans="2:2">
      <c r="B10065" s="4"/>
    </row>
    <row r="10066" spans="2:2">
      <c r="B10066" s="4"/>
    </row>
    <row r="10067" spans="2:2">
      <c r="B10067" s="4"/>
    </row>
    <row r="10068" spans="2:2">
      <c r="B10068" s="4"/>
    </row>
    <row r="10069" spans="2:2">
      <c r="B10069" s="4"/>
    </row>
    <row r="10070" spans="2:2">
      <c r="B10070" s="4"/>
    </row>
    <row r="10071" spans="2:2">
      <c r="B10071" s="4"/>
    </row>
    <row r="10072" spans="2:2">
      <c r="B10072" s="4"/>
    </row>
    <row r="10073" spans="2:2">
      <c r="B10073" s="4"/>
    </row>
    <row r="10074" spans="2:2">
      <c r="B10074" s="4"/>
    </row>
    <row r="10075" spans="2:2">
      <c r="B10075" s="4"/>
    </row>
    <row r="10076" spans="2:2">
      <c r="B10076" s="4"/>
    </row>
    <row r="10077" spans="2:2">
      <c r="B10077" s="4"/>
    </row>
    <row r="10078" spans="2:2">
      <c r="B10078" s="4"/>
    </row>
    <row r="10079" spans="2:2">
      <c r="B10079" s="4"/>
    </row>
    <row r="10080" spans="2:2">
      <c r="B10080" s="4"/>
    </row>
    <row r="10081" spans="2:2">
      <c r="B10081" s="4"/>
    </row>
    <row r="10082" spans="2:2">
      <c r="B10082" s="4"/>
    </row>
    <row r="10083" spans="2:2">
      <c r="B10083" s="4"/>
    </row>
    <row r="10084" spans="2:2">
      <c r="B10084" s="4"/>
    </row>
    <row r="10085" spans="2:2">
      <c r="B10085" s="4"/>
    </row>
    <row r="10086" spans="2:2">
      <c r="B10086" s="4"/>
    </row>
    <row r="10087" spans="2:2">
      <c r="B10087" s="4"/>
    </row>
    <row r="10088" spans="2:2">
      <c r="B10088" s="4"/>
    </row>
    <row r="10089" spans="2:2">
      <c r="B10089" s="4"/>
    </row>
    <row r="10090" spans="2:2">
      <c r="B10090" s="4"/>
    </row>
    <row r="10091" spans="2:2">
      <c r="B10091" s="4"/>
    </row>
    <row r="10092" spans="2:2">
      <c r="B10092" s="4"/>
    </row>
    <row r="10093" spans="2:2">
      <c r="B10093" s="4"/>
    </row>
    <row r="10094" spans="2:2">
      <c r="B10094" s="4"/>
    </row>
    <row r="10095" spans="2:2">
      <c r="B10095" s="4"/>
    </row>
    <row r="10096" spans="2:2">
      <c r="B10096" s="4"/>
    </row>
    <row r="10097" spans="2:2">
      <c r="B10097" s="4"/>
    </row>
    <row r="10098" spans="2:2">
      <c r="B10098" s="4"/>
    </row>
    <row r="10099" spans="2:2">
      <c r="B10099" s="4"/>
    </row>
    <row r="10100" spans="2:2">
      <c r="B10100" s="4"/>
    </row>
    <row r="10101" spans="2:2">
      <c r="B10101" s="4"/>
    </row>
    <row r="10102" spans="2:2">
      <c r="B10102" s="4"/>
    </row>
    <row r="10103" spans="2:2">
      <c r="B10103" s="4"/>
    </row>
    <row r="10104" spans="2:2">
      <c r="B10104" s="4"/>
    </row>
    <row r="10105" spans="2:2">
      <c r="B10105" s="4"/>
    </row>
    <row r="10106" spans="2:2">
      <c r="B10106" s="4"/>
    </row>
    <row r="10107" spans="2:2">
      <c r="B10107" s="4"/>
    </row>
    <row r="10108" spans="2:2">
      <c r="B10108" s="4"/>
    </row>
    <row r="10109" spans="2:2">
      <c r="B10109" s="4"/>
    </row>
    <row r="10110" spans="2:2">
      <c r="B10110" s="4"/>
    </row>
    <row r="10111" spans="2:2">
      <c r="B10111" s="4"/>
    </row>
    <row r="10112" spans="2:2">
      <c r="B10112" s="4"/>
    </row>
    <row r="10113" spans="2:2">
      <c r="B10113" s="4"/>
    </row>
    <row r="10114" spans="2:2">
      <c r="B10114" s="4"/>
    </row>
    <row r="10115" spans="2:2">
      <c r="B10115" s="4"/>
    </row>
    <row r="10116" spans="2:2">
      <c r="B10116" s="4"/>
    </row>
    <row r="10117" spans="2:2">
      <c r="B10117" s="4"/>
    </row>
    <row r="10118" spans="2:2">
      <c r="B10118" s="4"/>
    </row>
    <row r="10119" spans="2:2">
      <c r="B10119" s="4"/>
    </row>
    <row r="10120" spans="2:2">
      <c r="B10120" s="4"/>
    </row>
    <row r="10121" spans="2:2">
      <c r="B10121" s="4"/>
    </row>
    <row r="10122" spans="2:2">
      <c r="B10122" s="4"/>
    </row>
    <row r="10123" spans="2:2">
      <c r="B10123" s="4"/>
    </row>
    <row r="10124" spans="2:2">
      <c r="B10124" s="4"/>
    </row>
    <row r="10125" spans="2:2">
      <c r="B10125" s="4"/>
    </row>
    <row r="10126" spans="2:2">
      <c r="B10126" s="4"/>
    </row>
    <row r="10127" spans="2:2">
      <c r="B10127" s="4"/>
    </row>
    <row r="10128" spans="2:2">
      <c r="B10128" s="4"/>
    </row>
    <row r="10129" spans="2:2">
      <c r="B10129" s="4"/>
    </row>
    <row r="10130" spans="2:2">
      <c r="B10130" s="4"/>
    </row>
    <row r="10131" spans="2:2">
      <c r="B10131" s="4"/>
    </row>
    <row r="10132" spans="2:2">
      <c r="B10132" s="4"/>
    </row>
    <row r="10133" spans="2:2">
      <c r="B10133" s="4"/>
    </row>
    <row r="10134" spans="2:2">
      <c r="B10134" s="4"/>
    </row>
    <row r="10135" spans="2:2">
      <c r="B10135" s="4"/>
    </row>
    <row r="10136" spans="2:2">
      <c r="B10136" s="4"/>
    </row>
    <row r="10137" spans="2:2">
      <c r="B10137" s="4"/>
    </row>
    <row r="10138" spans="2:2">
      <c r="B10138" s="4"/>
    </row>
    <row r="10139" spans="2:2">
      <c r="B10139" s="4"/>
    </row>
    <row r="10140" spans="2:2">
      <c r="B10140" s="4"/>
    </row>
    <row r="10141" spans="2:2">
      <c r="B10141" s="4"/>
    </row>
    <row r="10142" spans="2:2">
      <c r="B10142" s="4"/>
    </row>
    <row r="10143" spans="2:2">
      <c r="B10143" s="4"/>
    </row>
    <row r="10144" spans="2:2">
      <c r="B10144" s="4"/>
    </row>
    <row r="10145" spans="2:2">
      <c r="B10145" s="4"/>
    </row>
    <row r="10146" spans="2:2">
      <c r="B10146" s="4"/>
    </row>
    <row r="10147" spans="2:2">
      <c r="B10147" s="4"/>
    </row>
    <row r="10148" spans="2:2">
      <c r="B10148" s="4"/>
    </row>
    <row r="10149" spans="2:2">
      <c r="B10149" s="4"/>
    </row>
    <row r="10150" spans="2:2">
      <c r="B10150" s="4"/>
    </row>
    <row r="10151" spans="2:2">
      <c r="B10151" s="4"/>
    </row>
    <row r="10152" spans="2:2">
      <c r="B10152" s="4"/>
    </row>
    <row r="10153" spans="2:2">
      <c r="B10153" s="4"/>
    </row>
    <row r="10154" spans="2:2">
      <c r="B10154" s="4"/>
    </row>
    <row r="10155" spans="2:2">
      <c r="B10155" s="4"/>
    </row>
    <row r="10156" spans="2:2">
      <c r="B10156" s="4"/>
    </row>
    <row r="10157" spans="2:2">
      <c r="B10157" s="4"/>
    </row>
    <row r="10158" spans="2:2">
      <c r="B10158" s="4"/>
    </row>
    <row r="10159" spans="2:2">
      <c r="B10159" s="4"/>
    </row>
    <row r="10160" spans="2:2">
      <c r="B10160" s="4"/>
    </row>
    <row r="10161" spans="2:2">
      <c r="B10161" s="4"/>
    </row>
    <row r="10162" spans="2:2">
      <c r="B10162" s="4"/>
    </row>
    <row r="10163" spans="2:2">
      <c r="B10163" s="4"/>
    </row>
    <row r="10164" spans="2:2">
      <c r="B10164" s="4"/>
    </row>
    <row r="10165" spans="2:2">
      <c r="B10165" s="4"/>
    </row>
    <row r="10166" spans="2:2">
      <c r="B10166" s="4"/>
    </row>
    <row r="10167" spans="2:2">
      <c r="B10167" s="4"/>
    </row>
    <row r="10168" spans="2:2">
      <c r="B10168" s="4"/>
    </row>
    <row r="10169" spans="2:2">
      <c r="B10169" s="4"/>
    </row>
    <row r="10170" spans="2:2">
      <c r="B10170" s="4"/>
    </row>
    <row r="10171" spans="2:2">
      <c r="B10171" s="4"/>
    </row>
    <row r="10172" spans="2:2">
      <c r="B10172" s="4"/>
    </row>
    <row r="10173" spans="2:2">
      <c r="B10173" s="4"/>
    </row>
    <row r="10174" spans="2:2">
      <c r="B10174" s="4"/>
    </row>
    <row r="10175" spans="2:2">
      <c r="B10175" s="4"/>
    </row>
    <row r="10176" spans="2:2">
      <c r="B10176" s="4"/>
    </row>
    <row r="10177" spans="2:2">
      <c r="B10177" s="4"/>
    </row>
    <row r="10178" spans="2:2">
      <c r="B10178" s="4"/>
    </row>
    <row r="10179" spans="2:2">
      <c r="B10179" s="4"/>
    </row>
    <row r="10180" spans="2:2">
      <c r="B10180" s="4"/>
    </row>
    <row r="10181" spans="2:2">
      <c r="B10181" s="4"/>
    </row>
    <row r="10182" spans="2:2">
      <c r="B10182" s="4"/>
    </row>
    <row r="10183" spans="2:2">
      <c r="B10183" s="4"/>
    </row>
    <row r="10184" spans="2:2">
      <c r="B10184" s="4"/>
    </row>
    <row r="10185" spans="2:2">
      <c r="B10185" s="4"/>
    </row>
    <row r="10186" spans="2:2">
      <c r="B10186" s="4"/>
    </row>
    <row r="10187" spans="2:2">
      <c r="B10187" s="4"/>
    </row>
    <row r="10188" spans="2:2">
      <c r="B10188" s="4"/>
    </row>
    <row r="10189" spans="2:2">
      <c r="B10189" s="4"/>
    </row>
    <row r="10190" spans="2:2">
      <c r="B10190" s="4"/>
    </row>
    <row r="10191" spans="2:2">
      <c r="B10191" s="4"/>
    </row>
    <row r="10192" spans="2:2">
      <c r="B10192" s="4"/>
    </row>
    <row r="10193" spans="2:2">
      <c r="B10193" s="4"/>
    </row>
    <row r="10194" spans="2:2">
      <c r="B10194" s="4"/>
    </row>
    <row r="10195" spans="2:2">
      <c r="B10195" s="4"/>
    </row>
    <row r="10196" spans="2:2">
      <c r="B10196" s="4"/>
    </row>
    <row r="10197" spans="2:2">
      <c r="B10197" s="4"/>
    </row>
    <row r="10198" spans="2:2">
      <c r="B10198" s="4"/>
    </row>
    <row r="10199" spans="2:2">
      <c r="B10199" s="4"/>
    </row>
    <row r="10200" spans="2:2">
      <c r="B10200" s="4"/>
    </row>
    <row r="10201" spans="2:2">
      <c r="B10201" s="4"/>
    </row>
    <row r="10202" spans="2:2">
      <c r="B10202" s="4"/>
    </row>
    <row r="10203" spans="2:2">
      <c r="B10203" s="4"/>
    </row>
    <row r="10204" spans="2:2">
      <c r="B10204" s="4"/>
    </row>
    <row r="10205" spans="2:2">
      <c r="B10205" s="4"/>
    </row>
    <row r="10206" spans="2:2">
      <c r="B10206" s="4"/>
    </row>
    <row r="10207" spans="2:2">
      <c r="B10207" s="4"/>
    </row>
    <row r="10208" spans="2:2">
      <c r="B10208" s="4"/>
    </row>
    <row r="10209" spans="2:2">
      <c r="B10209" s="4"/>
    </row>
    <row r="10210" spans="2:2">
      <c r="B10210" s="4"/>
    </row>
    <row r="10211" spans="2:2">
      <c r="B10211" s="4"/>
    </row>
    <row r="10212" spans="2:2">
      <c r="B10212" s="4"/>
    </row>
    <row r="10213" spans="2:2">
      <c r="B10213" s="4"/>
    </row>
    <row r="10214" spans="2:2">
      <c r="B10214" s="4"/>
    </row>
    <row r="10215" spans="2:2">
      <c r="B10215" s="4"/>
    </row>
    <row r="10216" spans="2:2">
      <c r="B10216" s="4"/>
    </row>
    <row r="10217" spans="2:2">
      <c r="B10217" s="4"/>
    </row>
    <row r="10218" spans="2:2">
      <c r="B10218" s="4"/>
    </row>
    <row r="10219" spans="2:2">
      <c r="B10219" s="4"/>
    </row>
    <row r="10220" spans="2:2">
      <c r="B10220" s="4"/>
    </row>
    <row r="10221" spans="2:2">
      <c r="B10221" s="4"/>
    </row>
    <row r="10222" spans="2:2">
      <c r="B10222" s="4"/>
    </row>
    <row r="10223" spans="2:2">
      <c r="B10223" s="4"/>
    </row>
    <row r="10224" spans="2:2">
      <c r="B10224" s="4"/>
    </row>
    <row r="10225" spans="2:2">
      <c r="B10225" s="4"/>
    </row>
    <row r="10226" spans="2:2">
      <c r="B10226" s="4"/>
    </row>
    <row r="10227" spans="2:2">
      <c r="B10227" s="4"/>
    </row>
    <row r="10228" spans="2:2">
      <c r="B10228" s="4"/>
    </row>
    <row r="10229" spans="2:2">
      <c r="B10229" s="4"/>
    </row>
    <row r="10230" spans="2:2">
      <c r="B10230" s="4"/>
    </row>
    <row r="10231" spans="2:2">
      <c r="B10231" s="4"/>
    </row>
    <row r="10232" spans="2:2">
      <c r="B10232" s="4"/>
    </row>
    <row r="10233" spans="2:2">
      <c r="B10233" s="4"/>
    </row>
    <row r="10234" spans="2:2">
      <c r="B10234" s="4"/>
    </row>
    <row r="10235" spans="2:2">
      <c r="B10235" s="4"/>
    </row>
    <row r="10236" spans="2:2">
      <c r="B10236" s="4"/>
    </row>
    <row r="10237" spans="2:2">
      <c r="B10237" s="4"/>
    </row>
    <row r="10238" spans="2:2">
      <c r="B10238" s="4"/>
    </row>
    <row r="10239" spans="2:2">
      <c r="B10239" s="4"/>
    </row>
    <row r="10240" spans="2:2">
      <c r="B10240" s="4"/>
    </row>
    <row r="10241" spans="2:2">
      <c r="B10241" s="4"/>
    </row>
    <row r="10242" spans="2:2">
      <c r="B10242" s="4"/>
    </row>
    <row r="10243" spans="2:2">
      <c r="B10243" s="4"/>
    </row>
    <row r="10244" spans="2:2">
      <c r="B10244" s="4"/>
    </row>
    <row r="10245" spans="2:2">
      <c r="B10245" s="4"/>
    </row>
    <row r="10246" spans="2:2">
      <c r="B10246" s="4"/>
    </row>
    <row r="10247" spans="2:2">
      <c r="B10247" s="4"/>
    </row>
    <row r="10248" spans="2:2">
      <c r="B10248" s="4"/>
    </row>
    <row r="10249" spans="2:2">
      <c r="B10249" s="4"/>
    </row>
    <row r="10250" spans="2:2">
      <c r="B10250" s="4"/>
    </row>
    <row r="10251" spans="2:2">
      <c r="B10251" s="4"/>
    </row>
    <row r="10252" spans="2:2">
      <c r="B10252" s="4"/>
    </row>
    <row r="10253" spans="2:2">
      <c r="B10253" s="4"/>
    </row>
    <row r="10254" spans="2:2">
      <c r="B10254" s="4"/>
    </row>
    <row r="10255" spans="2:2">
      <c r="B10255" s="4"/>
    </row>
    <row r="10256" spans="2:2">
      <c r="B10256" s="4"/>
    </row>
    <row r="10257" spans="2:2">
      <c r="B10257" s="4"/>
    </row>
    <row r="10258" spans="2:2">
      <c r="B10258" s="4"/>
    </row>
    <row r="10259" spans="2:2">
      <c r="B10259" s="4"/>
    </row>
    <row r="10260" spans="2:2">
      <c r="B10260" s="4"/>
    </row>
    <row r="10261" spans="2:2">
      <c r="B10261" s="4"/>
    </row>
    <row r="10262" spans="2:2">
      <c r="B10262" s="4"/>
    </row>
    <row r="10263" spans="2:2">
      <c r="B10263" s="4"/>
    </row>
    <row r="10264" spans="2:2">
      <c r="B10264" s="4"/>
    </row>
    <row r="10265" spans="2:2">
      <c r="B10265" s="4"/>
    </row>
    <row r="10266" spans="2:2">
      <c r="B10266" s="4"/>
    </row>
    <row r="10267" spans="2:2">
      <c r="B10267" s="4"/>
    </row>
    <row r="10268" spans="2:2">
      <c r="B10268" s="4"/>
    </row>
    <row r="10269" spans="2:2">
      <c r="B10269" s="4"/>
    </row>
    <row r="10270" spans="2:2">
      <c r="B10270" s="4"/>
    </row>
    <row r="10271" spans="2:2">
      <c r="B10271" s="4"/>
    </row>
    <row r="10272" spans="2:2">
      <c r="B10272" s="4"/>
    </row>
    <row r="10273" spans="2:2">
      <c r="B10273" s="4"/>
    </row>
    <row r="10274" spans="2:2">
      <c r="B10274" s="4"/>
    </row>
    <row r="10275" spans="2:2">
      <c r="B10275" s="4"/>
    </row>
    <row r="10276" spans="2:2">
      <c r="B10276" s="4"/>
    </row>
    <row r="10277" spans="2:2">
      <c r="B10277" s="4"/>
    </row>
    <row r="10278" spans="2:2">
      <c r="B10278" s="4"/>
    </row>
    <row r="10279" spans="2:2">
      <c r="B10279" s="4"/>
    </row>
    <row r="10280" spans="2:2">
      <c r="B10280" s="4"/>
    </row>
    <row r="10281" spans="2:2">
      <c r="B10281" s="4"/>
    </row>
    <row r="10282" spans="2:2">
      <c r="B10282" s="4"/>
    </row>
    <row r="10283" spans="2:2">
      <c r="B10283" s="4"/>
    </row>
    <row r="10284" spans="2:2">
      <c r="B10284" s="4"/>
    </row>
    <row r="10285" spans="2:2">
      <c r="B10285" s="4"/>
    </row>
    <row r="10286" spans="2:2">
      <c r="B10286" s="4"/>
    </row>
    <row r="10287" spans="2:2">
      <c r="B10287" s="4"/>
    </row>
    <row r="10288" spans="2:2">
      <c r="B10288" s="4"/>
    </row>
    <row r="10289" spans="2:2">
      <c r="B10289" s="4"/>
    </row>
    <row r="10290" spans="2:2">
      <c r="B10290" s="4"/>
    </row>
    <row r="10291" spans="2:2">
      <c r="B10291" s="4"/>
    </row>
    <row r="10292" spans="2:2">
      <c r="B10292" s="4"/>
    </row>
    <row r="10293" spans="2:2">
      <c r="B10293" s="4"/>
    </row>
    <row r="10294" spans="2:2">
      <c r="B10294" s="4"/>
    </row>
    <row r="10295" spans="2:2">
      <c r="B10295" s="4"/>
    </row>
    <row r="10296" spans="2:2">
      <c r="B10296" s="4"/>
    </row>
    <row r="10297" spans="2:2">
      <c r="B10297" s="4"/>
    </row>
    <row r="10298" spans="2:2">
      <c r="B10298" s="4"/>
    </row>
    <row r="10299" spans="2:2">
      <c r="B10299" s="4"/>
    </row>
    <row r="10300" spans="2:2">
      <c r="B10300" s="4"/>
    </row>
    <row r="10301" spans="2:2">
      <c r="B10301" s="4"/>
    </row>
    <row r="10302" spans="2:2">
      <c r="B10302" s="4"/>
    </row>
    <row r="10303" spans="2:2">
      <c r="B10303" s="4"/>
    </row>
    <row r="10304" spans="2:2">
      <c r="B10304" s="4"/>
    </row>
    <row r="10305" spans="2:2">
      <c r="B10305" s="4"/>
    </row>
    <row r="10306" spans="2:2">
      <c r="B10306" s="4"/>
    </row>
    <row r="10307" spans="2:2">
      <c r="B10307" s="4"/>
    </row>
    <row r="10308" spans="2:2">
      <c r="B10308" s="4"/>
    </row>
    <row r="10309" spans="2:2">
      <c r="B10309" s="4"/>
    </row>
    <row r="10310" spans="2:2">
      <c r="B10310" s="4"/>
    </row>
    <row r="10311" spans="2:2">
      <c r="B10311" s="4"/>
    </row>
    <row r="10312" spans="2:2">
      <c r="B10312" s="4"/>
    </row>
    <row r="10313" spans="2:2">
      <c r="B10313" s="4"/>
    </row>
    <row r="10314" spans="2:2">
      <c r="B10314" s="4"/>
    </row>
    <row r="10315" spans="2:2">
      <c r="B10315" s="4"/>
    </row>
    <row r="10316" spans="2:2">
      <c r="B10316" s="4"/>
    </row>
    <row r="10317" spans="2:2">
      <c r="B10317" s="4"/>
    </row>
    <row r="10318" spans="2:2">
      <c r="B10318" s="4"/>
    </row>
    <row r="10319" spans="2:2">
      <c r="B10319" s="4"/>
    </row>
    <row r="10320" spans="2:2">
      <c r="B10320" s="4"/>
    </row>
    <row r="10321" spans="2:2">
      <c r="B10321" s="4"/>
    </row>
    <row r="10322" spans="2:2">
      <c r="B10322" s="4"/>
    </row>
    <row r="10323" spans="2:2">
      <c r="B10323" s="4"/>
    </row>
    <row r="10324" spans="2:2">
      <c r="B10324" s="4"/>
    </row>
    <row r="10325" spans="2:2">
      <c r="B10325" s="4"/>
    </row>
    <row r="10326" spans="2:2">
      <c r="B10326" s="4"/>
    </row>
    <row r="10327" spans="2:2">
      <c r="B10327" s="4"/>
    </row>
    <row r="10328" spans="2:2">
      <c r="B10328" s="4"/>
    </row>
    <row r="10329" spans="2:2">
      <c r="B10329" s="4"/>
    </row>
    <row r="10330" spans="2:2">
      <c r="B10330" s="4"/>
    </row>
    <row r="10331" spans="2:2">
      <c r="B10331" s="4"/>
    </row>
    <row r="10332" spans="2:2">
      <c r="B10332" s="4"/>
    </row>
    <row r="10333" spans="2:2">
      <c r="B10333" s="4"/>
    </row>
    <row r="10334" spans="2:2">
      <c r="B10334" s="4"/>
    </row>
    <row r="10335" spans="2:2">
      <c r="B10335" s="4"/>
    </row>
    <row r="10336" spans="2:2">
      <c r="B10336" s="4"/>
    </row>
    <row r="10337" spans="2:2">
      <c r="B10337" s="4"/>
    </row>
    <row r="10338" spans="2:2">
      <c r="B10338" s="4"/>
    </row>
    <row r="10339" spans="2:2">
      <c r="B10339" s="4"/>
    </row>
    <row r="10340" spans="2:2">
      <c r="B10340" s="4"/>
    </row>
    <row r="10341" spans="2:2">
      <c r="B10341" s="4"/>
    </row>
    <row r="10342" spans="2:2">
      <c r="B10342" s="4"/>
    </row>
    <row r="10343" spans="2:2">
      <c r="B10343" s="4"/>
    </row>
    <row r="10344" spans="2:2">
      <c r="B10344" s="4"/>
    </row>
    <row r="10345" spans="2:2">
      <c r="B10345" s="4"/>
    </row>
    <row r="10346" spans="2:2">
      <c r="B10346" s="4"/>
    </row>
    <row r="10347" spans="2:2">
      <c r="B10347" s="4"/>
    </row>
    <row r="10348" spans="2:2">
      <c r="B10348" s="4"/>
    </row>
    <row r="10349" spans="2:2">
      <c r="B10349" s="4"/>
    </row>
    <row r="10350" spans="2:2">
      <c r="B10350" s="4"/>
    </row>
    <row r="10351" spans="2:2">
      <c r="B10351" s="4"/>
    </row>
    <row r="10352" spans="2:2">
      <c r="B10352" s="4"/>
    </row>
    <row r="10353" spans="2:2">
      <c r="B10353" s="4"/>
    </row>
    <row r="10354" spans="2:2">
      <c r="B10354" s="4"/>
    </row>
    <row r="10355" spans="2:2">
      <c r="B10355" s="4"/>
    </row>
    <row r="10356" spans="2:2">
      <c r="B10356" s="4"/>
    </row>
    <row r="10357" spans="2:2">
      <c r="B10357" s="4"/>
    </row>
    <row r="10358" spans="2:2">
      <c r="B10358" s="4"/>
    </row>
    <row r="10359" spans="2:2">
      <c r="B10359" s="4"/>
    </row>
    <row r="10360" spans="2:2">
      <c r="B10360" s="4"/>
    </row>
    <row r="10361" spans="2:2">
      <c r="B10361" s="4"/>
    </row>
    <row r="10362" spans="2:2">
      <c r="B10362" s="4"/>
    </row>
    <row r="10363" spans="2:2">
      <c r="B10363" s="4"/>
    </row>
    <row r="10364" spans="2:2">
      <c r="B10364" s="4"/>
    </row>
    <row r="10365" spans="2:2">
      <c r="B10365" s="4"/>
    </row>
    <row r="10366" spans="2:2">
      <c r="B10366" s="4"/>
    </row>
    <row r="10367" spans="2:2">
      <c r="B10367" s="4"/>
    </row>
    <row r="10368" spans="2:2">
      <c r="B10368" s="4"/>
    </row>
    <row r="10369" spans="2:2">
      <c r="B10369" s="4"/>
    </row>
    <row r="10370" spans="2:2">
      <c r="B10370" s="4"/>
    </row>
    <row r="10371" spans="2:2">
      <c r="B10371" s="4"/>
    </row>
    <row r="10372" spans="2:2">
      <c r="B10372" s="4"/>
    </row>
    <row r="10373" spans="2:2">
      <c r="B10373" s="4"/>
    </row>
    <row r="10374" spans="2:2">
      <c r="B10374" s="4"/>
    </row>
    <row r="10375" spans="2:2">
      <c r="B10375" s="4"/>
    </row>
    <row r="10376" spans="2:2">
      <c r="B10376" s="4"/>
    </row>
    <row r="10377" spans="2:2">
      <c r="B10377" s="4"/>
    </row>
    <row r="10378" spans="2:2">
      <c r="B10378" s="4"/>
    </row>
    <row r="10379" spans="2:2">
      <c r="B10379" s="4"/>
    </row>
    <row r="10380" spans="2:2">
      <c r="B10380" s="4"/>
    </row>
    <row r="10381" spans="2:2">
      <c r="B10381" s="4"/>
    </row>
    <row r="10382" spans="2:2">
      <c r="B10382" s="4"/>
    </row>
    <row r="10383" spans="2:2">
      <c r="B10383" s="4"/>
    </row>
    <row r="10384" spans="2:2">
      <c r="B10384" s="4"/>
    </row>
    <row r="10385" spans="2:2">
      <c r="B10385" s="4"/>
    </row>
    <row r="10386" spans="2:2">
      <c r="B10386" s="4"/>
    </row>
    <row r="10387" spans="2:2">
      <c r="B10387" s="4"/>
    </row>
    <row r="10388" spans="2:2">
      <c r="B10388" s="4"/>
    </row>
    <row r="10389" spans="2:2">
      <c r="B10389" s="4"/>
    </row>
    <row r="10390" spans="2:2">
      <c r="B10390" s="4"/>
    </row>
    <row r="10391" spans="2:2">
      <c r="B10391" s="4"/>
    </row>
    <row r="10392" spans="2:2">
      <c r="B10392" s="4"/>
    </row>
    <row r="10393" spans="2:2">
      <c r="B10393" s="4"/>
    </row>
    <row r="10394" spans="2:2">
      <c r="B10394" s="4"/>
    </row>
    <row r="10395" spans="2:2">
      <c r="B10395" s="4"/>
    </row>
    <row r="10396" spans="2:2">
      <c r="B10396" s="4"/>
    </row>
    <row r="10397" spans="2:2">
      <c r="B10397" s="4"/>
    </row>
    <row r="10398" spans="2:2">
      <c r="B10398" s="4"/>
    </row>
    <row r="10399" spans="2:2">
      <c r="B10399" s="4"/>
    </row>
    <row r="10400" spans="2:2">
      <c r="B10400" s="4"/>
    </row>
    <row r="10401" spans="2:2">
      <c r="B10401" s="4"/>
    </row>
    <row r="10402" spans="2:2">
      <c r="B10402" s="4"/>
    </row>
    <row r="10403" spans="2:2">
      <c r="B10403" s="4"/>
    </row>
    <row r="10404" spans="2:2">
      <c r="B10404" s="4"/>
    </row>
    <row r="10405" spans="2:2">
      <c r="B10405" s="4"/>
    </row>
    <row r="10406" spans="2:2">
      <c r="B10406" s="4"/>
    </row>
    <row r="10407" spans="2:2">
      <c r="B10407" s="4"/>
    </row>
    <row r="10408" spans="2:2">
      <c r="B10408" s="4"/>
    </row>
    <row r="10409" spans="2:2">
      <c r="B10409" s="4"/>
    </row>
    <row r="10410" spans="2:2">
      <c r="B10410" s="4"/>
    </row>
    <row r="10411" spans="2:2">
      <c r="B10411" s="4"/>
    </row>
    <row r="10412" spans="2:2">
      <c r="B10412" s="4"/>
    </row>
    <row r="10413" spans="2:2">
      <c r="B10413" s="4"/>
    </row>
    <row r="10414" spans="2:2">
      <c r="B10414" s="4"/>
    </row>
    <row r="10415" spans="2:2">
      <c r="B10415" s="4"/>
    </row>
    <row r="10416" spans="2:2">
      <c r="B10416" s="4"/>
    </row>
    <row r="10417" spans="2:2">
      <c r="B10417" s="4"/>
    </row>
    <row r="10418" spans="2:2">
      <c r="B10418" s="4"/>
    </row>
    <row r="10419" spans="2:2">
      <c r="B10419" s="4"/>
    </row>
    <row r="10420" spans="2:2">
      <c r="B10420" s="4"/>
    </row>
    <row r="10421" spans="2:2">
      <c r="B10421" s="4"/>
    </row>
    <row r="10422" spans="2:2">
      <c r="B10422" s="4"/>
    </row>
    <row r="10423" spans="2:2">
      <c r="B10423" s="4"/>
    </row>
    <row r="10424" spans="2:2">
      <c r="B10424" s="4"/>
    </row>
    <row r="10425" spans="2:2">
      <c r="B10425" s="4"/>
    </row>
    <row r="10426" spans="2:2">
      <c r="B10426" s="4"/>
    </row>
    <row r="10427" spans="2:2">
      <c r="B10427" s="4"/>
    </row>
    <row r="10428" spans="2:2">
      <c r="B10428" s="4"/>
    </row>
    <row r="10429" spans="2:2">
      <c r="B10429" s="4"/>
    </row>
    <row r="10430" spans="2:2">
      <c r="B10430" s="4"/>
    </row>
    <row r="10431" spans="2:2">
      <c r="B10431" s="4"/>
    </row>
    <row r="10432" spans="2:2">
      <c r="B10432" s="4"/>
    </row>
    <row r="10433" spans="2:2">
      <c r="B10433" s="4"/>
    </row>
    <row r="10434" spans="2:2">
      <c r="B10434" s="4"/>
    </row>
    <row r="10435" spans="2:2">
      <c r="B10435" s="4"/>
    </row>
    <row r="10436" spans="2:2">
      <c r="B10436" s="4"/>
    </row>
    <row r="10437" spans="2:2">
      <c r="B10437" s="4"/>
    </row>
    <row r="10438" spans="2:2">
      <c r="B10438" s="4"/>
    </row>
    <row r="10439" spans="2:2">
      <c r="B10439" s="4"/>
    </row>
    <row r="10440" spans="2:2">
      <c r="B10440" s="4"/>
    </row>
    <row r="10441" spans="2:2">
      <c r="B10441" s="4"/>
    </row>
    <row r="10442" spans="2:2">
      <c r="B10442" s="4"/>
    </row>
    <row r="10443" spans="2:2">
      <c r="B10443" s="4"/>
    </row>
    <row r="10444" spans="2:2">
      <c r="B10444" s="4"/>
    </row>
    <row r="10445" spans="2:2">
      <c r="B10445" s="4"/>
    </row>
    <row r="10446" spans="2:2">
      <c r="B10446" s="4"/>
    </row>
    <row r="10447" spans="2:2">
      <c r="B10447" s="4"/>
    </row>
    <row r="10448" spans="2:2">
      <c r="B10448" s="4"/>
    </row>
    <row r="10449" spans="2:2">
      <c r="B10449" s="4"/>
    </row>
    <row r="10450" spans="2:2">
      <c r="B10450" s="4"/>
    </row>
    <row r="10451" spans="2:2">
      <c r="B10451" s="4"/>
    </row>
    <row r="10452" spans="2:2">
      <c r="B10452" s="4"/>
    </row>
    <row r="10453" spans="2:2">
      <c r="B10453" s="4"/>
    </row>
    <row r="10454" spans="2:2">
      <c r="B10454" s="4"/>
    </row>
    <row r="10455" spans="2:2">
      <c r="B10455" s="4"/>
    </row>
    <row r="10456" spans="2:2">
      <c r="B10456" s="4"/>
    </row>
    <row r="10457" spans="2:2">
      <c r="B10457" s="4"/>
    </row>
    <row r="10458" spans="2:2">
      <c r="B10458" s="4"/>
    </row>
    <row r="10459" spans="2:2">
      <c r="B10459" s="4"/>
    </row>
    <row r="10460" spans="2:2">
      <c r="B10460" s="4"/>
    </row>
    <row r="10461" spans="2:2">
      <c r="B10461" s="4"/>
    </row>
    <row r="10462" spans="2:2">
      <c r="B10462" s="4"/>
    </row>
    <row r="10463" spans="2:2">
      <c r="B10463" s="4"/>
    </row>
    <row r="10464" spans="2:2">
      <c r="B10464" s="4"/>
    </row>
    <row r="10465" spans="2:2">
      <c r="B10465" s="4"/>
    </row>
    <row r="10466" spans="2:2">
      <c r="B10466" s="4"/>
    </row>
    <row r="10467" spans="2:2">
      <c r="B10467" s="4"/>
    </row>
    <row r="10468" spans="2:2">
      <c r="B10468" s="4"/>
    </row>
    <row r="10469" spans="2:2">
      <c r="B10469" s="4"/>
    </row>
    <row r="10470" spans="2:2">
      <c r="B10470" s="4"/>
    </row>
    <row r="10471" spans="2:2">
      <c r="B10471" s="4"/>
    </row>
    <row r="10472" spans="2:2">
      <c r="B10472" s="4"/>
    </row>
    <row r="10473" spans="2:2">
      <c r="B10473" s="4"/>
    </row>
    <row r="10474" spans="2:2">
      <c r="B10474" s="4"/>
    </row>
    <row r="10475" spans="2:2">
      <c r="B10475" s="4"/>
    </row>
    <row r="10476" spans="2:2">
      <c r="B10476" s="4"/>
    </row>
    <row r="10477" spans="2:2">
      <c r="B10477" s="4"/>
    </row>
    <row r="10478" spans="2:2">
      <c r="B10478" s="4"/>
    </row>
    <row r="10479" spans="2:2">
      <c r="B10479" s="4"/>
    </row>
    <row r="10480" spans="2:2">
      <c r="B10480" s="4"/>
    </row>
    <row r="10481" spans="2:2">
      <c r="B10481" s="4"/>
    </row>
    <row r="10482" spans="2:2">
      <c r="B10482" s="4"/>
    </row>
    <row r="10483" spans="2:2">
      <c r="B10483" s="4"/>
    </row>
    <row r="10484" spans="2:2">
      <c r="B10484" s="4"/>
    </row>
    <row r="10485" spans="2:2">
      <c r="B10485" s="4"/>
    </row>
    <row r="10486" spans="2:2">
      <c r="B10486" s="4"/>
    </row>
    <row r="10487" spans="2:2">
      <c r="B10487" s="4"/>
    </row>
    <row r="10488" spans="2:2">
      <c r="B10488" s="4"/>
    </row>
    <row r="10489" spans="2:2">
      <c r="B10489" s="4"/>
    </row>
    <row r="10490" spans="2:2">
      <c r="B10490" s="4"/>
    </row>
    <row r="10491" spans="2:2">
      <c r="B10491" s="4"/>
    </row>
    <row r="10492" spans="2:2">
      <c r="B10492" s="4"/>
    </row>
    <row r="10493" spans="2:2">
      <c r="B10493" s="4"/>
    </row>
    <row r="10494" spans="2:2">
      <c r="B10494" s="4"/>
    </row>
    <row r="10495" spans="2:2">
      <c r="B10495" s="4"/>
    </row>
    <row r="10496" spans="2:2">
      <c r="B10496" s="4"/>
    </row>
    <row r="10497" spans="2:2">
      <c r="B10497" s="4"/>
    </row>
    <row r="10498" spans="2:2">
      <c r="B10498" s="4"/>
    </row>
    <row r="10499" spans="2:2">
      <c r="B10499" s="4"/>
    </row>
    <row r="10500" spans="2:2">
      <c r="B10500" s="4"/>
    </row>
    <row r="10501" spans="2:2">
      <c r="B10501" s="4"/>
    </row>
    <row r="10502" spans="2:2">
      <c r="B10502" s="4"/>
    </row>
    <row r="10503" spans="2:2">
      <c r="B10503" s="4"/>
    </row>
    <row r="10504" spans="2:2">
      <c r="B10504" s="4"/>
    </row>
    <row r="10505" spans="2:2">
      <c r="B10505" s="4"/>
    </row>
    <row r="10506" spans="2:2">
      <c r="B10506" s="4"/>
    </row>
    <row r="10507" spans="2:2">
      <c r="B10507" s="4"/>
    </row>
    <row r="10508" spans="2:2">
      <c r="B10508" s="4"/>
    </row>
    <row r="10509" spans="2:2">
      <c r="B10509" s="4"/>
    </row>
    <row r="10510" spans="2:2">
      <c r="B10510" s="4"/>
    </row>
    <row r="10511" spans="2:2">
      <c r="B10511" s="4"/>
    </row>
    <row r="10512" spans="2:2">
      <c r="B10512" s="4"/>
    </row>
    <row r="10513" spans="2:2">
      <c r="B10513" s="4"/>
    </row>
    <row r="10514" spans="2:2">
      <c r="B10514" s="4"/>
    </row>
    <row r="10515" spans="2:2">
      <c r="B10515" s="4"/>
    </row>
    <row r="10516" spans="2:2">
      <c r="B10516" s="4"/>
    </row>
    <row r="10517" spans="2:2">
      <c r="B10517" s="4"/>
    </row>
    <row r="10518" spans="2:2">
      <c r="B10518" s="4"/>
    </row>
    <row r="10519" spans="2:2">
      <c r="B10519" s="4"/>
    </row>
    <row r="10520" spans="2:2">
      <c r="B10520" s="4"/>
    </row>
    <row r="10521" spans="2:2">
      <c r="B10521" s="4"/>
    </row>
    <row r="10522" spans="2:2">
      <c r="B10522" s="4"/>
    </row>
    <row r="10523" spans="2:2">
      <c r="B10523" s="4"/>
    </row>
    <row r="10524" spans="2:2">
      <c r="B10524" s="4"/>
    </row>
    <row r="10525" spans="2:2">
      <c r="B10525" s="4"/>
    </row>
    <row r="10526" spans="2:2">
      <c r="B10526" s="4"/>
    </row>
    <row r="10527" spans="2:2">
      <c r="B10527" s="4"/>
    </row>
    <row r="10528" spans="2:2">
      <c r="B10528" s="4"/>
    </row>
    <row r="10529" spans="2:2">
      <c r="B10529" s="4"/>
    </row>
    <row r="10530" spans="2:2">
      <c r="B10530" s="4"/>
    </row>
    <row r="10531" spans="2:2">
      <c r="B10531" s="4"/>
    </row>
    <row r="10532" spans="2:2">
      <c r="B10532" s="4"/>
    </row>
    <row r="10533" spans="2:2">
      <c r="B10533" s="4"/>
    </row>
    <row r="10534" spans="2:2">
      <c r="B10534" s="4"/>
    </row>
    <row r="10535" spans="2:2">
      <c r="B10535" s="4"/>
    </row>
    <row r="10536" spans="2:2">
      <c r="B10536" s="4"/>
    </row>
    <row r="10537" spans="2:2">
      <c r="B10537" s="4"/>
    </row>
    <row r="10538" spans="2:2">
      <c r="B10538" s="4"/>
    </row>
    <row r="10539" spans="2:2">
      <c r="B10539" s="4"/>
    </row>
    <row r="10540" spans="2:2">
      <c r="B10540" s="4"/>
    </row>
    <row r="10541" spans="2:2">
      <c r="B10541" s="4"/>
    </row>
    <row r="10542" spans="2:2">
      <c r="B10542" s="4"/>
    </row>
    <row r="10543" spans="2:2">
      <c r="B10543" s="4"/>
    </row>
    <row r="10544" spans="2:2">
      <c r="B10544" s="4"/>
    </row>
    <row r="10545" spans="2:2">
      <c r="B10545" s="4"/>
    </row>
    <row r="10546" spans="2:2">
      <c r="B10546" s="4"/>
    </row>
    <row r="10547" spans="2:2">
      <c r="B10547" s="4"/>
    </row>
    <row r="10548" spans="2:2">
      <c r="B10548" s="4"/>
    </row>
    <row r="10549" spans="2:2">
      <c r="B10549" s="4"/>
    </row>
    <row r="10550" spans="2:2">
      <c r="B10550" s="4"/>
    </row>
    <row r="10551" spans="2:2">
      <c r="B10551" s="4"/>
    </row>
    <row r="10552" spans="2:2">
      <c r="B10552" s="4"/>
    </row>
    <row r="10553" spans="2:2">
      <c r="B10553" s="4"/>
    </row>
    <row r="10554" spans="2:2">
      <c r="B10554" s="4"/>
    </row>
    <row r="10555" spans="2:2">
      <c r="B10555" s="4"/>
    </row>
    <row r="10556" spans="2:2">
      <c r="B10556" s="4"/>
    </row>
    <row r="10557" spans="2:2">
      <c r="B10557" s="4"/>
    </row>
    <row r="10558" spans="2:2">
      <c r="B10558" s="4"/>
    </row>
    <row r="10559" spans="2:2">
      <c r="B10559" s="4"/>
    </row>
    <row r="10560" spans="2:2">
      <c r="B10560" s="4"/>
    </row>
    <row r="10561" spans="2:2">
      <c r="B10561" s="4"/>
    </row>
    <row r="10562" spans="2:2">
      <c r="B10562" s="4"/>
    </row>
    <row r="10563" spans="2:2">
      <c r="B10563" s="4"/>
    </row>
    <row r="10564" spans="2:2">
      <c r="B10564" s="4"/>
    </row>
    <row r="10565" spans="2:2">
      <c r="B10565" s="4"/>
    </row>
    <row r="10566" spans="2:2">
      <c r="B10566" s="4"/>
    </row>
    <row r="10567" spans="2:2">
      <c r="B10567" s="4"/>
    </row>
    <row r="10568" spans="2:2">
      <c r="B10568" s="4"/>
    </row>
    <row r="10569" spans="2:2">
      <c r="B10569" s="4"/>
    </row>
    <row r="10570" spans="2:2">
      <c r="B10570" s="4"/>
    </row>
    <row r="10571" spans="2:2">
      <c r="B10571" s="4"/>
    </row>
    <row r="10572" spans="2:2">
      <c r="B10572" s="4"/>
    </row>
    <row r="10573" spans="2:2">
      <c r="B10573" s="4"/>
    </row>
    <row r="10574" spans="2:2">
      <c r="B10574" s="4"/>
    </row>
    <row r="10575" spans="2:2">
      <c r="B10575" s="4"/>
    </row>
    <row r="10576" spans="2:2">
      <c r="B10576" s="4"/>
    </row>
    <row r="10577" spans="2:2">
      <c r="B10577" s="4"/>
    </row>
    <row r="10578" spans="2:2">
      <c r="B10578" s="4"/>
    </row>
    <row r="10579" spans="2:2">
      <c r="B10579" s="4"/>
    </row>
    <row r="10580" spans="2:2">
      <c r="B10580" s="4"/>
    </row>
    <row r="10581" spans="2:2">
      <c r="B10581" s="4"/>
    </row>
    <row r="10582" spans="2:2">
      <c r="B10582" s="4"/>
    </row>
    <row r="10583" spans="2:2">
      <c r="B10583" s="4"/>
    </row>
    <row r="10584" spans="2:2">
      <c r="B10584" s="4"/>
    </row>
    <row r="10585" spans="2:2">
      <c r="B10585" s="4"/>
    </row>
    <row r="10586" spans="2:2">
      <c r="B10586" s="4"/>
    </row>
    <row r="10587" spans="2:2">
      <c r="B10587" s="4"/>
    </row>
    <row r="10588" spans="2:2">
      <c r="B10588" s="4"/>
    </row>
    <row r="10589" spans="2:2">
      <c r="B10589" s="4"/>
    </row>
    <row r="10590" spans="2:2">
      <c r="B10590" s="4"/>
    </row>
    <row r="10591" spans="2:2">
      <c r="B10591" s="4"/>
    </row>
    <row r="10592" spans="2:2">
      <c r="B10592" s="4"/>
    </row>
    <row r="10593" spans="2:2">
      <c r="B10593" s="4"/>
    </row>
    <row r="10594" spans="2:2">
      <c r="B10594" s="4"/>
    </row>
    <row r="10595" spans="2:2">
      <c r="B10595" s="4"/>
    </row>
    <row r="10596" spans="2:2">
      <c r="B10596" s="4"/>
    </row>
    <row r="10597" spans="2:2">
      <c r="B10597" s="4"/>
    </row>
    <row r="10598" spans="2:2">
      <c r="B10598" s="4"/>
    </row>
    <row r="10599" spans="2:2">
      <c r="B10599" s="4"/>
    </row>
    <row r="10600" spans="2:2">
      <c r="B10600" s="4"/>
    </row>
    <row r="10601" spans="2:2">
      <c r="B10601" s="4"/>
    </row>
    <row r="10602" spans="2:2">
      <c r="B10602" s="4"/>
    </row>
    <row r="10603" spans="2:2">
      <c r="B10603" s="4"/>
    </row>
    <row r="10604" spans="2:2">
      <c r="B10604" s="4"/>
    </row>
    <row r="10605" spans="2:2">
      <c r="B10605" s="4"/>
    </row>
    <row r="10606" spans="2:2">
      <c r="B10606" s="4"/>
    </row>
    <row r="10607" spans="2:2">
      <c r="B10607" s="4"/>
    </row>
    <row r="10608" spans="2:2">
      <c r="B10608" s="4"/>
    </row>
    <row r="10609" spans="2:2">
      <c r="B10609" s="4"/>
    </row>
    <row r="10610" spans="2:2">
      <c r="B10610" s="4"/>
    </row>
    <row r="10611" spans="2:2">
      <c r="B10611" s="4"/>
    </row>
    <row r="10612" spans="2:2">
      <c r="B10612" s="4"/>
    </row>
    <row r="10613" spans="2:2">
      <c r="B10613" s="4"/>
    </row>
    <row r="10614" spans="2:2">
      <c r="B10614" s="4"/>
    </row>
    <row r="10615" spans="2:2">
      <c r="B10615" s="4"/>
    </row>
    <row r="10616" spans="2:2">
      <c r="B10616" s="4"/>
    </row>
    <row r="10617" spans="2:2">
      <c r="B10617" s="4"/>
    </row>
    <row r="10618" spans="2:2">
      <c r="B10618" s="4"/>
    </row>
    <row r="10619" spans="2:2">
      <c r="B10619" s="4"/>
    </row>
    <row r="10620" spans="2:2">
      <c r="B10620" s="4"/>
    </row>
    <row r="10621" spans="2:2">
      <c r="B10621" s="4"/>
    </row>
    <row r="10622" spans="2:2">
      <c r="B10622" s="4"/>
    </row>
    <row r="10623" spans="2:2">
      <c r="B10623" s="4"/>
    </row>
    <row r="10624" spans="2:2">
      <c r="B10624" s="4"/>
    </row>
    <row r="10625" spans="2:2">
      <c r="B10625" s="4"/>
    </row>
    <row r="10626" spans="2:2">
      <c r="B10626" s="4"/>
    </row>
    <row r="10627" spans="2:2">
      <c r="B10627" s="4"/>
    </row>
    <row r="10628" spans="2:2">
      <c r="B10628" s="4"/>
    </row>
    <row r="10629" spans="2:2">
      <c r="B10629" s="4"/>
    </row>
    <row r="10630" spans="2:2">
      <c r="B10630" s="4"/>
    </row>
    <row r="10631" spans="2:2">
      <c r="B10631" s="4"/>
    </row>
    <row r="10632" spans="2:2">
      <c r="B10632" s="4"/>
    </row>
    <row r="10633" spans="2:2">
      <c r="B10633" s="4"/>
    </row>
    <row r="10634" spans="2:2">
      <c r="B10634" s="4"/>
    </row>
    <row r="10635" spans="2:2">
      <c r="B10635" s="4"/>
    </row>
    <row r="10636" spans="2:2">
      <c r="B10636" s="4"/>
    </row>
    <row r="10637" spans="2:2">
      <c r="B10637" s="4"/>
    </row>
    <row r="10638" spans="2:2">
      <c r="B10638" s="4"/>
    </row>
    <row r="10639" spans="2:2">
      <c r="B10639" s="4"/>
    </row>
    <row r="10640" spans="2:2">
      <c r="B10640" s="4"/>
    </row>
    <row r="10641" spans="2:2">
      <c r="B10641" s="4"/>
    </row>
    <row r="10642" spans="2:2">
      <c r="B10642" s="4"/>
    </row>
    <row r="10643" spans="2:2">
      <c r="B10643" s="4"/>
    </row>
    <row r="10644" spans="2:2">
      <c r="B10644" s="4"/>
    </row>
    <row r="10645" spans="2:2">
      <c r="B10645" s="4"/>
    </row>
    <row r="10646" spans="2:2">
      <c r="B10646" s="4"/>
    </row>
    <row r="10647" spans="2:2">
      <c r="B10647" s="4"/>
    </row>
    <row r="10648" spans="2:2">
      <c r="B10648" s="4"/>
    </row>
    <row r="10649" spans="2:2">
      <c r="B10649" s="4"/>
    </row>
    <row r="10650" spans="2:2">
      <c r="B10650" s="4"/>
    </row>
    <row r="10651" spans="2:2">
      <c r="B10651" s="4"/>
    </row>
    <row r="10652" spans="2:2">
      <c r="B10652" s="4"/>
    </row>
    <row r="10653" spans="2:2">
      <c r="B10653" s="4"/>
    </row>
    <row r="10654" spans="2:2">
      <c r="B10654" s="4"/>
    </row>
    <row r="10655" spans="2:2">
      <c r="B10655" s="4"/>
    </row>
    <row r="10656" spans="2:2">
      <c r="B10656" s="4"/>
    </row>
    <row r="10657" spans="2:2">
      <c r="B10657" s="4"/>
    </row>
    <row r="10658" spans="2:2">
      <c r="B10658" s="4"/>
    </row>
    <row r="10659" spans="2:2">
      <c r="B10659" s="4"/>
    </row>
    <row r="10660" spans="2:2">
      <c r="B10660" s="4"/>
    </row>
    <row r="10661" spans="2:2">
      <c r="B10661" s="4"/>
    </row>
    <row r="10662" spans="2:2">
      <c r="B10662" s="4"/>
    </row>
    <row r="10663" spans="2:2">
      <c r="B10663" s="4"/>
    </row>
    <row r="10664" spans="2:2">
      <c r="B10664" s="4"/>
    </row>
    <row r="10665" spans="2:2">
      <c r="B10665" s="4"/>
    </row>
    <row r="10666" spans="2:2">
      <c r="B10666" s="4"/>
    </row>
    <row r="10667" spans="2:2">
      <c r="B10667" s="4"/>
    </row>
    <row r="10668" spans="2:2">
      <c r="B10668" s="4"/>
    </row>
    <row r="10669" spans="2:2">
      <c r="B10669" s="4"/>
    </row>
    <row r="10670" spans="2:2">
      <c r="B10670" s="4"/>
    </row>
    <row r="10671" spans="2:2">
      <c r="B10671" s="4"/>
    </row>
    <row r="10672" spans="2:2">
      <c r="B10672" s="4"/>
    </row>
    <row r="10673" spans="2:2">
      <c r="B10673" s="4"/>
    </row>
    <row r="10674" spans="2:2">
      <c r="B10674" s="4"/>
    </row>
    <row r="10675" spans="2:2">
      <c r="B10675" s="4"/>
    </row>
    <row r="10676" spans="2:2">
      <c r="B10676" s="4"/>
    </row>
    <row r="10677" spans="2:2">
      <c r="B10677" s="4"/>
    </row>
    <row r="10678" spans="2:2">
      <c r="B10678" s="4"/>
    </row>
    <row r="10679" spans="2:2">
      <c r="B10679" s="4"/>
    </row>
    <row r="10680" spans="2:2">
      <c r="B10680" s="4"/>
    </row>
    <row r="10681" spans="2:2">
      <c r="B10681" s="4"/>
    </row>
    <row r="10682" spans="2:2">
      <c r="B10682" s="4"/>
    </row>
    <row r="10683" spans="2:2">
      <c r="B10683" s="4"/>
    </row>
    <row r="10684" spans="2:2">
      <c r="B10684" s="4"/>
    </row>
    <row r="10685" spans="2:2">
      <c r="B10685" s="4"/>
    </row>
    <row r="10686" spans="2:2">
      <c r="B10686" s="4"/>
    </row>
    <row r="10687" spans="2:2">
      <c r="B10687" s="4"/>
    </row>
    <row r="10688" spans="2:2">
      <c r="B10688" s="4"/>
    </row>
    <row r="10689" spans="2:2">
      <c r="B10689" s="4"/>
    </row>
    <row r="10690" spans="2:2">
      <c r="B10690" s="4"/>
    </row>
    <row r="10691" spans="2:2">
      <c r="B10691" s="4"/>
    </row>
    <row r="10692" spans="2:2">
      <c r="B10692" s="4"/>
    </row>
    <row r="10693" spans="2:2">
      <c r="B10693" s="4"/>
    </row>
    <row r="10694" spans="2:2">
      <c r="B10694" s="4"/>
    </row>
    <row r="10695" spans="2:2">
      <c r="B10695" s="4"/>
    </row>
    <row r="10696" spans="2:2">
      <c r="B10696" s="4"/>
    </row>
    <row r="10697" spans="2:2">
      <c r="B10697" s="4"/>
    </row>
    <row r="10698" spans="2:2">
      <c r="B10698" s="4"/>
    </row>
    <row r="10699" spans="2:2">
      <c r="B10699" s="4"/>
    </row>
    <row r="10700" spans="2:2">
      <c r="B10700" s="4"/>
    </row>
    <row r="10701" spans="2:2">
      <c r="B10701" s="4"/>
    </row>
    <row r="10702" spans="2:2">
      <c r="B10702" s="4"/>
    </row>
    <row r="10703" spans="2:2">
      <c r="B10703" s="4"/>
    </row>
    <row r="10704" spans="2:2">
      <c r="B10704" s="4"/>
    </row>
    <row r="10705" spans="2:2">
      <c r="B10705" s="4"/>
    </row>
    <row r="10706" spans="2:2">
      <c r="B10706" s="4"/>
    </row>
    <row r="10707" spans="2:2">
      <c r="B10707" s="4"/>
    </row>
    <row r="10708" spans="2:2">
      <c r="B10708" s="4"/>
    </row>
    <row r="10709" spans="2:2">
      <c r="B10709" s="4"/>
    </row>
    <row r="10710" spans="2:2">
      <c r="B10710" s="4"/>
    </row>
    <row r="10711" spans="2:2">
      <c r="B10711" s="4"/>
    </row>
    <row r="10712" spans="2:2">
      <c r="B10712" s="4"/>
    </row>
    <row r="10713" spans="2:2">
      <c r="B10713" s="4"/>
    </row>
    <row r="10714" spans="2:2">
      <c r="B10714" s="4"/>
    </row>
    <row r="10715" spans="2:2">
      <c r="B10715" s="4"/>
    </row>
    <row r="10716" spans="2:2">
      <c r="B10716" s="4"/>
    </row>
    <row r="10717" spans="2:2">
      <c r="B10717" s="4"/>
    </row>
    <row r="10718" spans="2:2">
      <c r="B10718" s="4"/>
    </row>
    <row r="10719" spans="2:2">
      <c r="B10719" s="4"/>
    </row>
    <row r="10720" spans="2:2">
      <c r="B10720" s="4"/>
    </row>
    <row r="10721" spans="2:2">
      <c r="B10721" s="4"/>
    </row>
    <row r="10722" spans="2:2">
      <c r="B10722" s="4"/>
    </row>
    <row r="10723" spans="2:2">
      <c r="B10723" s="4"/>
    </row>
    <row r="10724" spans="2:2">
      <c r="B10724" s="4"/>
    </row>
    <row r="10725" spans="2:2">
      <c r="B10725" s="4"/>
    </row>
    <row r="10726" spans="2:2">
      <c r="B10726" s="4"/>
    </row>
    <row r="10727" spans="2:2">
      <c r="B10727" s="4"/>
    </row>
    <row r="10728" spans="2:2">
      <c r="B10728" s="4"/>
    </row>
    <row r="10729" spans="2:2">
      <c r="B10729" s="4"/>
    </row>
    <row r="10730" spans="2:2">
      <c r="B10730" s="4"/>
    </row>
    <row r="10731" spans="2:2">
      <c r="B10731" s="4"/>
    </row>
    <row r="10732" spans="2:2">
      <c r="B10732" s="4"/>
    </row>
    <row r="10733" spans="2:2">
      <c r="B10733" s="4"/>
    </row>
    <row r="10734" spans="2:2">
      <c r="B10734" s="4"/>
    </row>
    <row r="10735" spans="2:2">
      <c r="B10735" s="4"/>
    </row>
    <row r="10736" spans="2:2">
      <c r="B10736" s="4"/>
    </row>
    <row r="10737" spans="2:2">
      <c r="B10737" s="4"/>
    </row>
    <row r="10738" spans="2:2">
      <c r="B10738" s="4"/>
    </row>
    <row r="10739" spans="2:2">
      <c r="B10739" s="4"/>
    </row>
    <row r="10740" spans="2:2">
      <c r="B10740" s="4"/>
    </row>
    <row r="10741" spans="2:2">
      <c r="B10741" s="4"/>
    </row>
    <row r="10742" spans="2:2">
      <c r="B10742" s="4"/>
    </row>
    <row r="10743" spans="2:2">
      <c r="B10743" s="4"/>
    </row>
    <row r="10744" spans="2:2">
      <c r="B10744" s="4"/>
    </row>
    <row r="10745" spans="2:2">
      <c r="B10745" s="4"/>
    </row>
    <row r="10746" spans="2:2">
      <c r="B10746" s="4"/>
    </row>
    <row r="10747" spans="2:2">
      <c r="B10747" s="4"/>
    </row>
    <row r="10748" spans="2:2">
      <c r="B10748" s="4"/>
    </row>
    <row r="10749" spans="2:2">
      <c r="B10749" s="4"/>
    </row>
    <row r="10750" spans="2:2">
      <c r="B10750" s="4"/>
    </row>
    <row r="10751" spans="2:2">
      <c r="B10751" s="4"/>
    </row>
    <row r="10752" spans="2:2">
      <c r="B10752" s="4"/>
    </row>
    <row r="10753" spans="2:2">
      <c r="B10753" s="4"/>
    </row>
    <row r="10754" spans="2:2">
      <c r="B10754" s="4"/>
    </row>
    <row r="10755" spans="2:2">
      <c r="B10755" s="4"/>
    </row>
    <row r="10756" spans="2:2">
      <c r="B10756" s="4"/>
    </row>
    <row r="10757" spans="2:2">
      <c r="B10757" s="4"/>
    </row>
    <row r="10758" spans="2:2">
      <c r="B10758" s="4"/>
    </row>
    <row r="10759" spans="2:2">
      <c r="B10759" s="4"/>
    </row>
    <row r="10760" spans="2:2">
      <c r="B10760" s="4"/>
    </row>
    <row r="10761" spans="2:2">
      <c r="B10761" s="4"/>
    </row>
    <row r="10762" spans="2:2">
      <c r="B10762" s="4"/>
    </row>
    <row r="10763" spans="2:2">
      <c r="B10763" s="4"/>
    </row>
    <row r="10764" spans="2:2">
      <c r="B10764" s="4"/>
    </row>
    <row r="10765" spans="2:2">
      <c r="B10765" s="4"/>
    </row>
    <row r="10766" spans="2:2">
      <c r="B10766" s="4"/>
    </row>
    <row r="10767" spans="2:2">
      <c r="B10767" s="4"/>
    </row>
    <row r="10768" spans="2:2">
      <c r="B10768" s="4"/>
    </row>
    <row r="10769" spans="2:2">
      <c r="B10769" s="4"/>
    </row>
    <row r="10770" spans="2:2">
      <c r="B10770" s="4"/>
    </row>
    <row r="10771" spans="2:2">
      <c r="B10771" s="4"/>
    </row>
    <row r="10772" spans="2:2">
      <c r="B10772" s="4"/>
    </row>
    <row r="10773" spans="2:2">
      <c r="B10773" s="4"/>
    </row>
    <row r="10774" spans="2:2">
      <c r="B10774" s="4"/>
    </row>
    <row r="10775" spans="2:2">
      <c r="B10775" s="4"/>
    </row>
    <row r="10776" spans="2:2">
      <c r="B10776" s="4"/>
    </row>
    <row r="10777" spans="2:2">
      <c r="B10777" s="4"/>
    </row>
    <row r="10778" spans="2:2">
      <c r="B10778" s="4"/>
    </row>
    <row r="10779" spans="2:2">
      <c r="B10779" s="4"/>
    </row>
    <row r="10780" spans="2:2">
      <c r="B10780" s="4"/>
    </row>
    <row r="10781" spans="2:2">
      <c r="B10781" s="4"/>
    </row>
    <row r="10782" spans="2:2">
      <c r="B10782" s="4"/>
    </row>
    <row r="10783" spans="2:2">
      <c r="B10783" s="4"/>
    </row>
    <row r="10784" spans="2:2">
      <c r="B10784" s="4"/>
    </row>
    <row r="10785" spans="2:2">
      <c r="B10785" s="4"/>
    </row>
    <row r="10786" spans="2:2">
      <c r="B10786" s="4"/>
    </row>
    <row r="10787" spans="2:2">
      <c r="B10787" s="4"/>
    </row>
    <row r="10788" spans="2:2">
      <c r="B10788" s="4"/>
    </row>
    <row r="10789" spans="2:2">
      <c r="B10789" s="4"/>
    </row>
    <row r="10790" spans="2:2">
      <c r="B10790" s="4"/>
    </row>
    <row r="10791" spans="2:2">
      <c r="B10791" s="4"/>
    </row>
    <row r="10792" spans="2:2">
      <c r="B10792" s="4"/>
    </row>
    <row r="10793" spans="2:2">
      <c r="B10793" s="4"/>
    </row>
    <row r="10794" spans="2:2">
      <c r="B10794" s="4"/>
    </row>
    <row r="10795" spans="2:2">
      <c r="B10795" s="4"/>
    </row>
    <row r="10796" spans="2:2">
      <c r="B10796" s="4"/>
    </row>
    <row r="10797" spans="2:2">
      <c r="B10797" s="4"/>
    </row>
    <row r="10798" spans="2:2">
      <c r="B10798" s="4"/>
    </row>
    <row r="10799" spans="2:2">
      <c r="B10799" s="4"/>
    </row>
    <row r="10800" spans="2:2">
      <c r="B10800" s="4"/>
    </row>
    <row r="10801" spans="2:2">
      <c r="B10801" s="4"/>
    </row>
    <row r="10802" spans="2:2">
      <c r="B10802" s="4"/>
    </row>
    <row r="10803" spans="2:2">
      <c r="B10803" s="4"/>
    </row>
    <row r="10804" spans="2:2">
      <c r="B10804" s="4"/>
    </row>
    <row r="10805" spans="2:2">
      <c r="B10805" s="4"/>
    </row>
    <row r="10806" spans="2:2">
      <c r="B10806" s="4"/>
    </row>
    <row r="10807" spans="2:2">
      <c r="B10807" s="4"/>
    </row>
    <row r="10808" spans="2:2">
      <c r="B10808" s="4"/>
    </row>
    <row r="10809" spans="2:2">
      <c r="B10809" s="4"/>
    </row>
    <row r="10810" spans="2:2">
      <c r="B10810" s="4"/>
    </row>
    <row r="10811" spans="2:2">
      <c r="B10811" s="4"/>
    </row>
    <row r="10812" spans="2:2">
      <c r="B10812" s="4"/>
    </row>
    <row r="10813" spans="2:2">
      <c r="B10813" s="4"/>
    </row>
    <row r="10814" spans="2:2">
      <c r="B10814" s="4"/>
    </row>
    <row r="10815" spans="2:2">
      <c r="B10815" s="4"/>
    </row>
    <row r="10816" spans="2:2">
      <c r="B10816" s="4"/>
    </row>
    <row r="10817" spans="2:2">
      <c r="B10817" s="4"/>
    </row>
    <row r="10818" spans="2:2">
      <c r="B10818" s="4"/>
    </row>
    <row r="10819" spans="2:2">
      <c r="B10819" s="4"/>
    </row>
    <row r="10820" spans="2:2">
      <c r="B10820" s="4"/>
    </row>
    <row r="10821" spans="2:2">
      <c r="B10821" s="4"/>
    </row>
    <row r="10822" spans="2:2">
      <c r="B10822" s="4"/>
    </row>
    <row r="10823" spans="2:2">
      <c r="B10823" s="4"/>
    </row>
    <row r="10824" spans="2:2">
      <c r="B10824" s="4"/>
    </row>
    <row r="10825" spans="2:2">
      <c r="B10825" s="4"/>
    </row>
    <row r="10826" spans="2:2">
      <c r="B10826" s="4"/>
    </row>
    <row r="10827" spans="2:2">
      <c r="B10827" s="4"/>
    </row>
    <row r="10828" spans="2:2">
      <c r="B10828" s="4"/>
    </row>
    <row r="10829" spans="2:2">
      <c r="B10829" s="4"/>
    </row>
    <row r="10830" spans="2:2">
      <c r="B10830" s="4"/>
    </row>
    <row r="10831" spans="2:2">
      <c r="B10831" s="4"/>
    </row>
    <row r="10832" spans="2:2">
      <c r="B10832" s="4"/>
    </row>
    <row r="10833" spans="2:2">
      <c r="B10833" s="4"/>
    </row>
    <row r="10834" spans="2:2">
      <c r="B10834" s="4"/>
    </row>
    <row r="10835" spans="2:2">
      <c r="B10835" s="4"/>
    </row>
    <row r="10836" spans="2:2">
      <c r="B10836" s="4"/>
    </row>
    <row r="10837" spans="2:2">
      <c r="B10837" s="4"/>
    </row>
    <row r="10838" spans="2:2">
      <c r="B10838" s="4"/>
    </row>
    <row r="10839" spans="2:2">
      <c r="B10839" s="4"/>
    </row>
    <row r="10840" spans="2:2">
      <c r="B10840" s="4"/>
    </row>
    <row r="10841" spans="2:2">
      <c r="B10841" s="4"/>
    </row>
    <row r="10842" spans="2:2">
      <c r="B10842" s="4"/>
    </row>
    <row r="10843" spans="2:2">
      <c r="B10843" s="4"/>
    </row>
    <row r="10844" spans="2:2">
      <c r="B10844" s="4"/>
    </row>
    <row r="10845" spans="2:2">
      <c r="B10845" s="4"/>
    </row>
    <row r="10846" spans="2:2">
      <c r="B10846" s="4"/>
    </row>
    <row r="10847" spans="2:2">
      <c r="B10847" s="4"/>
    </row>
    <row r="10848" spans="2:2">
      <c r="B10848" s="4"/>
    </row>
    <row r="10849" spans="2:2">
      <c r="B10849" s="4"/>
    </row>
    <row r="10850" spans="2:2">
      <c r="B10850" s="4"/>
    </row>
    <row r="10851" spans="2:2">
      <c r="B10851" s="4"/>
    </row>
    <row r="10852" spans="2:2">
      <c r="B10852" s="4"/>
    </row>
    <row r="10853" spans="2:2">
      <c r="B10853" s="4"/>
    </row>
    <row r="10854" spans="2:2">
      <c r="B10854" s="4"/>
    </row>
    <row r="10855" spans="2:2">
      <c r="B10855" s="4"/>
    </row>
    <row r="10856" spans="2:2">
      <c r="B10856" s="4"/>
    </row>
    <row r="10857" spans="2:2">
      <c r="B10857" s="4"/>
    </row>
    <row r="10858" spans="2:2">
      <c r="B10858" s="4"/>
    </row>
    <row r="10859" spans="2:2">
      <c r="B10859" s="4"/>
    </row>
    <row r="10860" spans="2:2">
      <c r="B10860" s="4"/>
    </row>
    <row r="10861" spans="2:2">
      <c r="B10861" s="4"/>
    </row>
    <row r="10862" spans="2:2">
      <c r="B10862" s="4"/>
    </row>
    <row r="10863" spans="2:2">
      <c r="B10863" s="4"/>
    </row>
    <row r="10864" spans="2:2">
      <c r="B10864" s="4"/>
    </row>
    <row r="10865" spans="2:2">
      <c r="B10865" s="4"/>
    </row>
    <row r="10866" spans="2:2">
      <c r="B10866" s="4"/>
    </row>
    <row r="10867" spans="2:2">
      <c r="B10867" s="4"/>
    </row>
    <row r="10868" spans="2:2">
      <c r="B10868" s="4"/>
    </row>
    <row r="10869" spans="2:2">
      <c r="B10869" s="4"/>
    </row>
    <row r="10870" spans="2:2">
      <c r="B10870" s="4"/>
    </row>
    <row r="10871" spans="2:2">
      <c r="B10871" s="4"/>
    </row>
    <row r="10872" spans="2:2">
      <c r="B10872" s="4"/>
    </row>
    <row r="10873" spans="2:2">
      <c r="B10873" s="4"/>
    </row>
    <row r="10874" spans="2:2">
      <c r="B10874" s="4"/>
    </row>
    <row r="10875" spans="2:2">
      <c r="B10875" s="4"/>
    </row>
    <row r="10876" spans="2:2">
      <c r="B10876" s="4"/>
    </row>
    <row r="10877" spans="2:2">
      <c r="B10877" s="4"/>
    </row>
    <row r="10878" spans="2:2">
      <c r="B10878" s="4"/>
    </row>
    <row r="10879" spans="2:2">
      <c r="B10879" s="4"/>
    </row>
    <row r="10880" spans="2:2">
      <c r="B10880" s="4"/>
    </row>
    <row r="10881" spans="2:2">
      <c r="B10881" s="4"/>
    </row>
    <row r="10882" spans="2:2">
      <c r="B10882" s="4"/>
    </row>
    <row r="10883" spans="2:2">
      <c r="B10883" s="4"/>
    </row>
    <row r="10884" spans="2:2">
      <c r="B10884" s="4"/>
    </row>
    <row r="10885" spans="2:2">
      <c r="B10885" s="4"/>
    </row>
    <row r="10886" spans="2:2">
      <c r="B10886" s="4"/>
    </row>
    <row r="10887" spans="2:2">
      <c r="B10887" s="4"/>
    </row>
    <row r="10888" spans="2:2">
      <c r="B10888" s="4"/>
    </row>
    <row r="10889" spans="2:2">
      <c r="B10889" s="4"/>
    </row>
    <row r="10890" spans="2:2">
      <c r="B10890" s="4"/>
    </row>
    <row r="10891" spans="2:2">
      <c r="B10891" s="4"/>
    </row>
    <row r="10892" spans="2:2">
      <c r="B10892" s="4"/>
    </row>
    <row r="10893" spans="2:2">
      <c r="B10893" s="4"/>
    </row>
    <row r="10894" spans="2:2">
      <c r="B10894" s="4"/>
    </row>
    <row r="10895" spans="2:2">
      <c r="B10895" s="4"/>
    </row>
    <row r="10896" spans="2:2">
      <c r="B10896" s="4"/>
    </row>
    <row r="10897" spans="2:2">
      <c r="B10897" s="4"/>
    </row>
    <row r="10898" spans="2:2">
      <c r="B10898" s="4"/>
    </row>
    <row r="10899" spans="2:2">
      <c r="B10899" s="4"/>
    </row>
    <row r="10900" spans="2:2">
      <c r="B10900" s="4"/>
    </row>
    <row r="10901" spans="2:2">
      <c r="B10901" s="4"/>
    </row>
    <row r="10902" spans="2:2">
      <c r="B10902" s="4"/>
    </row>
    <row r="10903" spans="2:2">
      <c r="B10903" s="4"/>
    </row>
    <row r="10904" spans="2:2">
      <c r="B10904" s="4"/>
    </row>
    <row r="10905" spans="2:2">
      <c r="B10905" s="4"/>
    </row>
    <row r="10906" spans="2:2">
      <c r="B10906" s="4"/>
    </row>
    <row r="10907" spans="2:2">
      <c r="B10907" s="4"/>
    </row>
    <row r="10908" spans="2:2">
      <c r="B10908" s="4"/>
    </row>
    <row r="10909" spans="2:2">
      <c r="B10909" s="4"/>
    </row>
    <row r="10910" spans="2:2">
      <c r="B10910" s="4"/>
    </row>
    <row r="10911" spans="2:2">
      <c r="B10911" s="4"/>
    </row>
    <row r="10912" spans="2:2">
      <c r="B10912" s="4"/>
    </row>
    <row r="10913" spans="2:2">
      <c r="B10913" s="4"/>
    </row>
    <row r="10914" spans="2:2">
      <c r="B10914" s="4"/>
    </row>
    <row r="10915" spans="2:2">
      <c r="B10915" s="4"/>
    </row>
    <row r="10916" spans="2:2">
      <c r="B10916" s="4"/>
    </row>
    <row r="10917" spans="2:2">
      <c r="B10917" s="4"/>
    </row>
    <row r="10918" spans="2:2">
      <c r="B10918" s="4"/>
    </row>
    <row r="10919" spans="2:2">
      <c r="B10919" s="4"/>
    </row>
    <row r="10920" spans="2:2">
      <c r="B10920" s="4"/>
    </row>
    <row r="10921" spans="2:2">
      <c r="B10921" s="4"/>
    </row>
    <row r="10922" spans="2:2">
      <c r="B10922" s="4"/>
    </row>
    <row r="10923" spans="2:2">
      <c r="B10923" s="4"/>
    </row>
    <row r="10924" spans="2:2">
      <c r="B10924" s="4"/>
    </row>
    <row r="10925" spans="2:2">
      <c r="B10925" s="4"/>
    </row>
    <row r="10926" spans="2:2">
      <c r="B10926" s="4"/>
    </row>
    <row r="10927" spans="2:2">
      <c r="B10927" s="4"/>
    </row>
    <row r="10928" spans="2:2">
      <c r="B10928" s="4"/>
    </row>
    <row r="10929" spans="2:2">
      <c r="B10929" s="4"/>
    </row>
    <row r="10930" spans="2:2">
      <c r="B10930" s="4"/>
    </row>
    <row r="10931" spans="2:2">
      <c r="B10931" s="4"/>
    </row>
    <row r="10932" spans="2:2">
      <c r="B10932" s="4"/>
    </row>
    <row r="10933" spans="2:2">
      <c r="B10933" s="4"/>
    </row>
    <row r="10934" spans="2:2">
      <c r="B10934" s="4"/>
    </row>
    <row r="10935" spans="2:2">
      <c r="B10935" s="4"/>
    </row>
    <row r="10936" spans="2:2">
      <c r="B10936" s="4"/>
    </row>
    <row r="10937" spans="2:2">
      <c r="B10937" s="4"/>
    </row>
    <row r="10938" spans="2:2">
      <c r="B10938" s="4"/>
    </row>
    <row r="10939" spans="2:2">
      <c r="B10939" s="4"/>
    </row>
    <row r="10940" spans="2:2">
      <c r="B10940" s="4"/>
    </row>
    <row r="10941" spans="2:2">
      <c r="B10941" s="4"/>
    </row>
    <row r="10942" spans="2:2">
      <c r="B10942" s="4"/>
    </row>
    <row r="10943" spans="2:2">
      <c r="B10943" s="4"/>
    </row>
    <row r="10944" spans="2:2">
      <c r="B10944" s="4"/>
    </row>
    <row r="10945" spans="2:2">
      <c r="B10945" s="4"/>
    </row>
    <row r="10946" spans="2:2">
      <c r="B10946" s="4"/>
    </row>
    <row r="10947" spans="2:2">
      <c r="B10947" s="4"/>
    </row>
    <row r="10948" spans="2:2">
      <c r="B10948" s="4"/>
    </row>
    <row r="10949" spans="2:2">
      <c r="B10949" s="4"/>
    </row>
    <row r="10950" spans="2:2">
      <c r="B10950" s="4"/>
    </row>
    <row r="10951" spans="2:2">
      <c r="B10951" s="4"/>
    </row>
    <row r="10952" spans="2:2">
      <c r="B10952" s="4"/>
    </row>
    <row r="10953" spans="2:2">
      <c r="B10953" s="4"/>
    </row>
    <row r="10954" spans="2:2">
      <c r="B10954" s="4"/>
    </row>
    <row r="10955" spans="2:2">
      <c r="B10955" s="4"/>
    </row>
    <row r="10956" spans="2:2">
      <c r="B10956" s="4"/>
    </row>
    <row r="10957" spans="2:2">
      <c r="B10957" s="4"/>
    </row>
    <row r="10958" spans="2:2">
      <c r="B10958" s="4"/>
    </row>
    <row r="10959" spans="2:2">
      <c r="B10959" s="4"/>
    </row>
    <row r="10960" spans="2:2">
      <c r="B10960" s="4"/>
    </row>
    <row r="10961" spans="2:2">
      <c r="B10961" s="4"/>
    </row>
    <row r="10962" spans="2:2">
      <c r="B10962" s="4"/>
    </row>
    <row r="10963" spans="2:2">
      <c r="B10963" s="4"/>
    </row>
    <row r="10964" spans="2:2">
      <c r="B10964" s="4"/>
    </row>
    <row r="10965" spans="2:2">
      <c r="B10965" s="4"/>
    </row>
    <row r="10966" spans="2:2">
      <c r="B10966" s="4"/>
    </row>
    <row r="10967" spans="2:2">
      <c r="B10967" s="4"/>
    </row>
    <row r="10968" spans="2:2">
      <c r="B10968" s="4"/>
    </row>
    <row r="10969" spans="2:2">
      <c r="B10969" s="4"/>
    </row>
    <row r="10970" spans="2:2">
      <c r="B10970" s="4"/>
    </row>
    <row r="10971" spans="2:2">
      <c r="B10971" s="4"/>
    </row>
    <row r="10972" spans="2:2">
      <c r="B10972" s="4"/>
    </row>
    <row r="10973" spans="2:2">
      <c r="B10973" s="4"/>
    </row>
    <row r="10974" spans="2:2">
      <c r="B10974" s="4"/>
    </row>
    <row r="10975" spans="2:2">
      <c r="B10975" s="4"/>
    </row>
    <row r="10976" spans="2:2">
      <c r="B10976" s="4"/>
    </row>
    <row r="10977" spans="2:2">
      <c r="B10977" s="4"/>
    </row>
    <row r="10978" spans="2:2">
      <c r="B10978" s="4"/>
    </row>
    <row r="10979" spans="2:2">
      <c r="B10979" s="4"/>
    </row>
    <row r="10980" spans="2:2">
      <c r="B10980" s="4"/>
    </row>
    <row r="10981" spans="2:2">
      <c r="B10981" s="4"/>
    </row>
    <row r="10982" spans="2:2">
      <c r="B10982" s="4"/>
    </row>
    <row r="10983" spans="2:2">
      <c r="B10983" s="4"/>
    </row>
    <row r="10984" spans="2:2">
      <c r="B10984" s="4"/>
    </row>
    <row r="10985" spans="2:2">
      <c r="B10985" s="4"/>
    </row>
    <row r="10986" spans="2:2">
      <c r="B10986" s="4"/>
    </row>
    <row r="10987" spans="2:2">
      <c r="B10987" s="4"/>
    </row>
    <row r="10988" spans="2:2">
      <c r="B10988" s="4"/>
    </row>
    <row r="10989" spans="2:2">
      <c r="B10989" s="4"/>
    </row>
    <row r="10990" spans="2:2">
      <c r="B10990" s="4"/>
    </row>
    <row r="10991" spans="2:2">
      <c r="B10991" s="4"/>
    </row>
    <row r="10992" spans="2:2">
      <c r="B10992" s="4"/>
    </row>
    <row r="10993" spans="2:2">
      <c r="B10993" s="4"/>
    </row>
    <row r="10994" spans="2:2">
      <c r="B10994" s="4"/>
    </row>
    <row r="10995" spans="2:2">
      <c r="B10995" s="4"/>
    </row>
    <row r="10996" spans="2:2">
      <c r="B10996" s="4"/>
    </row>
    <row r="10997" spans="2:2">
      <c r="B10997" s="4"/>
    </row>
    <row r="10998" spans="2:2">
      <c r="B10998" s="4"/>
    </row>
    <row r="10999" spans="2:2">
      <c r="B10999" s="4"/>
    </row>
    <row r="11000" spans="2:2">
      <c r="B11000" s="4"/>
    </row>
    <row r="11001" spans="2:2">
      <c r="B11001" s="4"/>
    </row>
    <row r="11002" spans="2:2">
      <c r="B11002" s="4"/>
    </row>
    <row r="11003" spans="2:2">
      <c r="B11003" s="4"/>
    </row>
    <row r="11004" spans="2:2">
      <c r="B11004" s="4"/>
    </row>
    <row r="11005" spans="2:2">
      <c r="B11005" s="4"/>
    </row>
    <row r="11006" spans="2:2">
      <c r="B11006" s="4"/>
    </row>
    <row r="11007" spans="2:2">
      <c r="B11007" s="4"/>
    </row>
    <row r="11008" spans="2:2">
      <c r="B11008" s="4"/>
    </row>
    <row r="11009" spans="2:2">
      <c r="B11009" s="4"/>
    </row>
    <row r="11010" spans="2:2">
      <c r="B11010" s="4"/>
    </row>
    <row r="11011" spans="2:2">
      <c r="B11011" s="4"/>
    </row>
    <row r="11012" spans="2:2">
      <c r="B11012" s="4"/>
    </row>
    <row r="11013" spans="2:2">
      <c r="B11013" s="4"/>
    </row>
    <row r="11014" spans="2:2">
      <c r="B11014" s="4"/>
    </row>
    <row r="11015" spans="2:2">
      <c r="B11015" s="4"/>
    </row>
    <row r="11016" spans="2:2">
      <c r="B11016" s="4"/>
    </row>
    <row r="11017" spans="2:2">
      <c r="B11017" s="4"/>
    </row>
    <row r="11018" spans="2:2">
      <c r="B11018" s="4"/>
    </row>
    <row r="11019" spans="2:2">
      <c r="B11019" s="4"/>
    </row>
    <row r="11020" spans="2:2">
      <c r="B11020" s="4"/>
    </row>
    <row r="11021" spans="2:2">
      <c r="B11021" s="4"/>
    </row>
    <row r="11022" spans="2:2">
      <c r="B11022" s="4"/>
    </row>
    <row r="11023" spans="2:2">
      <c r="B11023" s="4"/>
    </row>
    <row r="11024" spans="2:2">
      <c r="B11024" s="4"/>
    </row>
    <row r="11025" spans="2:2">
      <c r="B11025" s="4"/>
    </row>
    <row r="11026" spans="2:2">
      <c r="B11026" s="4"/>
    </row>
    <row r="11027" spans="2:2">
      <c r="B11027" s="4"/>
    </row>
    <row r="11028" spans="2:2">
      <c r="B11028" s="4"/>
    </row>
    <row r="11029" spans="2:2">
      <c r="B11029" s="4"/>
    </row>
    <row r="11030" spans="2:2">
      <c r="B11030" s="4"/>
    </row>
    <row r="11031" spans="2:2">
      <c r="B11031" s="4"/>
    </row>
    <row r="11032" spans="2:2">
      <c r="B11032" s="4"/>
    </row>
    <row r="11033" spans="2:2">
      <c r="B11033" s="4"/>
    </row>
    <row r="11034" spans="2:2">
      <c r="B11034" s="4"/>
    </row>
    <row r="11035" spans="2:2">
      <c r="B11035" s="4"/>
    </row>
    <row r="11036" spans="2:2">
      <c r="B11036" s="4"/>
    </row>
    <row r="11037" spans="2:2">
      <c r="B11037" s="4"/>
    </row>
    <row r="11038" spans="2:2">
      <c r="B11038" s="4"/>
    </row>
    <row r="11039" spans="2:2">
      <c r="B11039" s="4"/>
    </row>
    <row r="11040" spans="2:2">
      <c r="B11040" s="4"/>
    </row>
    <row r="11041" spans="2:2">
      <c r="B11041" s="4"/>
    </row>
    <row r="11042" spans="2:2">
      <c r="B11042" s="4"/>
    </row>
    <row r="11043" spans="2:2">
      <c r="B11043" s="4"/>
    </row>
    <row r="11044" spans="2:2">
      <c r="B11044" s="4"/>
    </row>
    <row r="11045" spans="2:2">
      <c r="B11045" s="4"/>
    </row>
    <row r="11046" spans="2:2">
      <c r="B11046" s="4"/>
    </row>
    <row r="11047" spans="2:2">
      <c r="B11047" s="4"/>
    </row>
    <row r="11048" spans="2:2">
      <c r="B11048" s="4"/>
    </row>
    <row r="11049" spans="2:2">
      <c r="B11049" s="4"/>
    </row>
    <row r="11050" spans="2:2">
      <c r="B11050" s="4"/>
    </row>
    <row r="11051" spans="2:2">
      <c r="B11051" s="4"/>
    </row>
    <row r="11052" spans="2:2">
      <c r="B11052" s="4"/>
    </row>
    <row r="11053" spans="2:2">
      <c r="B11053" s="4"/>
    </row>
    <row r="11054" spans="2:2">
      <c r="B11054" s="4"/>
    </row>
    <row r="11055" spans="2:2">
      <c r="B11055" s="4"/>
    </row>
    <row r="11056" spans="2:2">
      <c r="B11056" s="4"/>
    </row>
    <row r="11057" spans="2:2">
      <c r="B11057" s="4"/>
    </row>
    <row r="11058" spans="2:2">
      <c r="B11058" s="4"/>
    </row>
    <row r="11059" spans="2:2">
      <c r="B11059" s="4"/>
    </row>
    <row r="11060" spans="2:2">
      <c r="B11060" s="4"/>
    </row>
    <row r="11061" spans="2:2">
      <c r="B11061" s="4"/>
    </row>
    <row r="11062" spans="2:2">
      <c r="B11062" s="4"/>
    </row>
    <row r="11063" spans="2:2">
      <c r="B11063" s="4"/>
    </row>
    <row r="11064" spans="2:2">
      <c r="B11064" s="4"/>
    </row>
    <row r="11065" spans="2:2">
      <c r="B11065" s="4"/>
    </row>
    <row r="11066" spans="2:2">
      <c r="B11066" s="4"/>
    </row>
    <row r="11067" spans="2:2">
      <c r="B11067" s="4"/>
    </row>
    <row r="11068" spans="2:2">
      <c r="B11068" s="4"/>
    </row>
    <row r="11069" spans="2:2">
      <c r="B11069" s="4"/>
    </row>
    <row r="11070" spans="2:2">
      <c r="B11070" s="4"/>
    </row>
    <row r="11071" spans="2:2">
      <c r="B11071" s="4"/>
    </row>
    <row r="11072" spans="2:2">
      <c r="B11072" s="4"/>
    </row>
    <row r="11073" spans="2:2">
      <c r="B11073" s="4"/>
    </row>
    <row r="11074" spans="2:2">
      <c r="B11074" s="4"/>
    </row>
    <row r="11075" spans="2:2">
      <c r="B11075" s="4"/>
    </row>
    <row r="11076" spans="2:2">
      <c r="B11076" s="4"/>
    </row>
    <row r="11077" spans="2:2">
      <c r="B11077" s="4"/>
    </row>
    <row r="11078" spans="2:2">
      <c r="B11078" s="4"/>
    </row>
    <row r="11079" spans="2:2">
      <c r="B11079" s="4"/>
    </row>
    <row r="11080" spans="2:2">
      <c r="B11080" s="4"/>
    </row>
    <row r="11081" spans="2:2">
      <c r="B11081" s="4"/>
    </row>
    <row r="11082" spans="2:2">
      <c r="B11082" s="4"/>
    </row>
    <row r="11083" spans="2:2">
      <c r="B11083" s="4"/>
    </row>
    <row r="11084" spans="2:2">
      <c r="B11084" s="4"/>
    </row>
    <row r="11085" spans="2:2">
      <c r="B11085" s="4"/>
    </row>
    <row r="11086" spans="2:2">
      <c r="B11086" s="4"/>
    </row>
    <row r="11087" spans="2:2">
      <c r="B11087" s="4"/>
    </row>
    <row r="11088" spans="2:2">
      <c r="B11088" s="4"/>
    </row>
    <row r="11089" spans="2:2">
      <c r="B11089" s="4"/>
    </row>
    <row r="11090" spans="2:2">
      <c r="B11090" s="4"/>
    </row>
    <row r="11091" spans="2:2">
      <c r="B11091" s="4"/>
    </row>
    <row r="11092" spans="2:2">
      <c r="B11092" s="4"/>
    </row>
    <row r="11093" spans="2:2">
      <c r="B11093" s="4"/>
    </row>
    <row r="11094" spans="2:2">
      <c r="B11094" s="4"/>
    </row>
    <row r="11095" spans="2:2">
      <c r="B11095" s="4"/>
    </row>
    <row r="11096" spans="2:2">
      <c r="B11096" s="4"/>
    </row>
    <row r="11097" spans="2:2">
      <c r="B11097" s="4"/>
    </row>
    <row r="11098" spans="2:2">
      <c r="B11098" s="4"/>
    </row>
    <row r="11099" spans="2:2">
      <c r="B11099" s="4"/>
    </row>
    <row r="11100" spans="2:2">
      <c r="B11100" s="4"/>
    </row>
    <row r="11101" spans="2:2">
      <c r="B11101" s="4"/>
    </row>
    <row r="11102" spans="2:2">
      <c r="B11102" s="4"/>
    </row>
    <row r="11103" spans="2:2">
      <c r="B11103" s="4"/>
    </row>
    <row r="11104" spans="2:2">
      <c r="B11104" s="4"/>
    </row>
    <row r="11105" spans="2:2">
      <c r="B11105" s="4"/>
    </row>
    <row r="11106" spans="2:2">
      <c r="B11106" s="4"/>
    </row>
    <row r="11107" spans="2:2">
      <c r="B11107" s="4"/>
    </row>
    <row r="11108" spans="2:2">
      <c r="B11108" s="4"/>
    </row>
    <row r="11109" spans="2:2">
      <c r="B11109" s="4"/>
    </row>
    <row r="11110" spans="2:2">
      <c r="B11110" s="4"/>
    </row>
    <row r="11111" spans="2:2">
      <c r="B11111" s="4"/>
    </row>
    <row r="11112" spans="2:2">
      <c r="B11112" s="4"/>
    </row>
    <row r="11113" spans="2:2">
      <c r="B11113" s="4"/>
    </row>
    <row r="11114" spans="2:2">
      <c r="B11114" s="4"/>
    </row>
    <row r="11115" spans="2:2">
      <c r="B11115" s="4"/>
    </row>
    <row r="11116" spans="2:2">
      <c r="B11116" s="4"/>
    </row>
    <row r="11117" spans="2:2">
      <c r="B11117" s="4"/>
    </row>
    <row r="11118" spans="2:2">
      <c r="B11118" s="4"/>
    </row>
    <row r="11119" spans="2:2">
      <c r="B11119" s="4"/>
    </row>
    <row r="11120" spans="2:2">
      <c r="B11120" s="4"/>
    </row>
    <row r="11121" spans="2:2">
      <c r="B11121" s="4"/>
    </row>
    <row r="11122" spans="2:2">
      <c r="B11122" s="4"/>
    </row>
    <row r="11123" spans="2:2">
      <c r="B11123" s="4"/>
    </row>
    <row r="11124" spans="2:2">
      <c r="B11124" s="4"/>
    </row>
    <row r="11125" spans="2:2">
      <c r="B11125" s="4"/>
    </row>
    <row r="11126" spans="2:2">
      <c r="B11126" s="4"/>
    </row>
    <row r="11127" spans="2:2">
      <c r="B11127" s="4"/>
    </row>
    <row r="11128" spans="2:2">
      <c r="B11128" s="4"/>
    </row>
    <row r="11129" spans="2:2">
      <c r="B11129" s="4"/>
    </row>
    <row r="11130" spans="2:2">
      <c r="B11130" s="4"/>
    </row>
    <row r="11131" spans="2:2">
      <c r="B11131" s="4"/>
    </row>
    <row r="11132" spans="2:2">
      <c r="B11132" s="4"/>
    </row>
    <row r="11133" spans="2:2">
      <c r="B11133" s="4"/>
    </row>
    <row r="11134" spans="2:2">
      <c r="B11134" s="4"/>
    </row>
    <row r="11135" spans="2:2">
      <c r="B11135" s="4"/>
    </row>
    <row r="11136" spans="2:2">
      <c r="B11136" s="4"/>
    </row>
    <row r="11137" spans="2:2">
      <c r="B11137" s="4"/>
    </row>
    <row r="11138" spans="2:2">
      <c r="B11138" s="4"/>
    </row>
    <row r="11139" spans="2:2">
      <c r="B11139" s="4"/>
    </row>
    <row r="11140" spans="2:2">
      <c r="B11140" s="4"/>
    </row>
    <row r="11141" spans="2:2">
      <c r="B11141" s="4"/>
    </row>
    <row r="11142" spans="2:2">
      <c r="B11142" s="4"/>
    </row>
    <row r="11143" spans="2:2">
      <c r="B11143" s="4"/>
    </row>
    <row r="11144" spans="2:2">
      <c r="B11144" s="4"/>
    </row>
    <row r="11145" spans="2:2">
      <c r="B11145" s="4"/>
    </row>
    <row r="11146" spans="2:2">
      <c r="B11146" s="4"/>
    </row>
    <row r="11147" spans="2:2">
      <c r="B11147" s="4"/>
    </row>
    <row r="11148" spans="2:2">
      <c r="B11148" s="4"/>
    </row>
    <row r="11149" spans="2:2">
      <c r="B11149" s="4"/>
    </row>
    <row r="11150" spans="2:2">
      <c r="B11150" s="4"/>
    </row>
    <row r="11151" spans="2:2">
      <c r="B11151" s="4"/>
    </row>
    <row r="11152" spans="2:2">
      <c r="B11152" s="4"/>
    </row>
    <row r="11153" spans="2:2">
      <c r="B11153" s="4"/>
    </row>
    <row r="11154" spans="2:2">
      <c r="B11154" s="4"/>
    </row>
    <row r="11155" spans="2:2">
      <c r="B11155" s="4"/>
    </row>
    <row r="11156" spans="2:2">
      <c r="B11156" s="4"/>
    </row>
    <row r="11157" spans="2:2">
      <c r="B11157" s="4"/>
    </row>
    <row r="11158" spans="2:2">
      <c r="B11158" s="4"/>
    </row>
    <row r="11159" spans="2:2">
      <c r="B11159" s="4"/>
    </row>
    <row r="11160" spans="2:2">
      <c r="B11160" s="4"/>
    </row>
    <row r="11161" spans="2:2">
      <c r="B11161" s="4"/>
    </row>
    <row r="11162" spans="2:2">
      <c r="B11162" s="4"/>
    </row>
    <row r="11163" spans="2:2">
      <c r="B11163" s="4"/>
    </row>
    <row r="11164" spans="2:2">
      <c r="B11164" s="4"/>
    </row>
    <row r="11165" spans="2:2">
      <c r="B11165" s="4"/>
    </row>
    <row r="11166" spans="2:2">
      <c r="B11166" s="4"/>
    </row>
    <row r="11167" spans="2:2">
      <c r="B11167" s="4"/>
    </row>
    <row r="11168" spans="2:2">
      <c r="B11168" s="4"/>
    </row>
    <row r="11169" spans="2:2">
      <c r="B11169" s="4"/>
    </row>
    <row r="11170" spans="2:2">
      <c r="B11170" s="4"/>
    </row>
    <row r="11171" spans="2:2">
      <c r="B11171" s="4"/>
    </row>
    <row r="11172" spans="2:2">
      <c r="B11172" s="4"/>
    </row>
    <row r="11173" spans="2:2">
      <c r="B11173" s="4"/>
    </row>
    <row r="11174" spans="2:2">
      <c r="B11174" s="4"/>
    </row>
    <row r="11175" spans="2:2">
      <c r="B11175" s="4"/>
    </row>
    <row r="11176" spans="2:2">
      <c r="B11176" s="4"/>
    </row>
    <row r="11177" spans="2:2">
      <c r="B11177" s="4"/>
    </row>
    <row r="11178" spans="2:2">
      <c r="B11178" s="4"/>
    </row>
    <row r="11179" spans="2:2">
      <c r="B11179" s="4"/>
    </row>
    <row r="11180" spans="2:2">
      <c r="B11180" s="4"/>
    </row>
    <row r="11181" spans="2:2">
      <c r="B11181" s="4"/>
    </row>
    <row r="11182" spans="2:2">
      <c r="B11182" s="4"/>
    </row>
    <row r="11183" spans="2:2">
      <c r="B11183" s="4"/>
    </row>
    <row r="11184" spans="2:2">
      <c r="B11184" s="4"/>
    </row>
    <row r="11185" spans="2:2">
      <c r="B11185" s="4"/>
    </row>
    <row r="11186" spans="2:2">
      <c r="B11186" s="4"/>
    </row>
    <row r="11187" spans="2:2">
      <c r="B11187" s="4"/>
    </row>
    <row r="11188" spans="2:2">
      <c r="B11188" s="4"/>
    </row>
    <row r="11189" spans="2:2">
      <c r="B11189" s="4"/>
    </row>
    <row r="11190" spans="2:2">
      <c r="B11190" s="4"/>
    </row>
    <row r="11191" spans="2:2">
      <c r="B11191" s="4"/>
    </row>
    <row r="11192" spans="2:2">
      <c r="B11192" s="4"/>
    </row>
    <row r="11193" spans="2:2">
      <c r="B11193" s="4"/>
    </row>
    <row r="11194" spans="2:2">
      <c r="B11194" s="4"/>
    </row>
    <row r="11195" spans="2:2">
      <c r="B11195" s="4"/>
    </row>
    <row r="11196" spans="2:2">
      <c r="B11196" s="4"/>
    </row>
    <row r="11197" spans="2:2">
      <c r="B11197" s="4"/>
    </row>
    <row r="11198" spans="2:2">
      <c r="B11198" s="4"/>
    </row>
    <row r="11199" spans="2:2">
      <c r="B11199" s="4"/>
    </row>
    <row r="11200" spans="2:2">
      <c r="B11200" s="4"/>
    </row>
    <row r="11201" spans="2:2">
      <c r="B11201" s="4"/>
    </row>
    <row r="11202" spans="2:2">
      <c r="B11202" s="4"/>
    </row>
    <row r="11203" spans="2:2">
      <c r="B11203" s="4"/>
    </row>
    <row r="11204" spans="2:2">
      <c r="B11204" s="4"/>
    </row>
    <row r="11205" spans="2:2">
      <c r="B11205" s="4"/>
    </row>
    <row r="11206" spans="2:2">
      <c r="B11206" s="4"/>
    </row>
    <row r="11207" spans="2:2">
      <c r="B11207" s="4"/>
    </row>
    <row r="11208" spans="2:2">
      <c r="B11208" s="4"/>
    </row>
    <row r="11209" spans="2:2">
      <c r="B11209" s="4"/>
    </row>
    <row r="11210" spans="2:2">
      <c r="B11210" s="4"/>
    </row>
    <row r="11211" spans="2:2">
      <c r="B11211" s="4"/>
    </row>
    <row r="11212" spans="2:2">
      <c r="B11212" s="4"/>
    </row>
    <row r="11213" spans="2:2">
      <c r="B11213" s="4"/>
    </row>
    <row r="11214" spans="2:2">
      <c r="B11214" s="4"/>
    </row>
    <row r="11215" spans="2:2">
      <c r="B11215" s="4"/>
    </row>
    <row r="11216" spans="2:2">
      <c r="B11216" s="4"/>
    </row>
    <row r="11217" spans="2:2">
      <c r="B11217" s="4"/>
    </row>
    <row r="11218" spans="2:2">
      <c r="B11218" s="4"/>
    </row>
    <row r="11219" spans="2:2">
      <c r="B11219" s="4"/>
    </row>
    <row r="11220" spans="2:2">
      <c r="B11220" s="4"/>
    </row>
    <row r="11221" spans="2:2">
      <c r="B11221" s="4"/>
    </row>
    <row r="11222" spans="2:2">
      <c r="B11222" s="4"/>
    </row>
    <row r="11223" spans="2:2">
      <c r="B11223" s="4"/>
    </row>
    <row r="11224" spans="2:2">
      <c r="B11224" s="4"/>
    </row>
    <row r="11225" spans="2:2">
      <c r="B11225" s="4"/>
    </row>
    <row r="11226" spans="2:2">
      <c r="B11226" s="4"/>
    </row>
    <row r="11227" spans="2:2">
      <c r="B11227" s="4"/>
    </row>
    <row r="11228" spans="2:2">
      <c r="B11228" s="4"/>
    </row>
    <row r="11229" spans="2:2">
      <c r="B11229" s="4"/>
    </row>
    <row r="11230" spans="2:2">
      <c r="B11230" s="4"/>
    </row>
    <row r="11231" spans="2:2">
      <c r="B11231" s="4"/>
    </row>
    <row r="11232" spans="2:2">
      <c r="B11232" s="4"/>
    </row>
    <row r="11233" spans="2:2">
      <c r="B11233" s="4"/>
    </row>
    <row r="11234" spans="2:2">
      <c r="B11234" s="4"/>
    </row>
    <row r="11235" spans="2:2">
      <c r="B11235" s="4"/>
    </row>
    <row r="11236" spans="2:2">
      <c r="B11236" s="4"/>
    </row>
    <row r="11237" spans="2:2">
      <c r="B11237" s="4"/>
    </row>
    <row r="11238" spans="2:2">
      <c r="B11238" s="4"/>
    </row>
    <row r="11239" spans="2:2">
      <c r="B11239" s="4"/>
    </row>
    <row r="11240" spans="2:2">
      <c r="B11240" s="4"/>
    </row>
    <row r="11241" spans="2:2">
      <c r="B11241" s="4"/>
    </row>
    <row r="11242" spans="2:2">
      <c r="B11242" s="4"/>
    </row>
    <row r="11243" spans="2:2">
      <c r="B11243" s="4"/>
    </row>
    <row r="11244" spans="2:2">
      <c r="B11244" s="4"/>
    </row>
    <row r="11245" spans="2:2">
      <c r="B11245" s="4"/>
    </row>
    <row r="11246" spans="2:2">
      <c r="B11246" s="4"/>
    </row>
    <row r="11247" spans="2:2">
      <c r="B11247" s="4"/>
    </row>
    <row r="11248" spans="2:2">
      <c r="B11248" s="4"/>
    </row>
    <row r="11249" spans="2:2">
      <c r="B11249" s="4"/>
    </row>
    <row r="11250" spans="2:2">
      <c r="B11250" s="4"/>
    </row>
    <row r="11251" spans="2:2">
      <c r="B11251" s="4"/>
    </row>
    <row r="11252" spans="2:2">
      <c r="B11252" s="4"/>
    </row>
    <row r="11253" spans="2:2">
      <c r="B11253" s="4"/>
    </row>
    <row r="11254" spans="2:2">
      <c r="B11254" s="4"/>
    </row>
    <row r="11255" spans="2:2">
      <c r="B11255" s="4"/>
    </row>
    <row r="11256" spans="2:2">
      <c r="B11256" s="4"/>
    </row>
    <row r="11257" spans="2:2">
      <c r="B11257" s="4"/>
    </row>
    <row r="11258" spans="2:2">
      <c r="B11258" s="4"/>
    </row>
    <row r="11259" spans="2:2">
      <c r="B11259" s="4"/>
    </row>
    <row r="11260" spans="2:2">
      <c r="B11260" s="4"/>
    </row>
    <row r="11261" spans="2:2">
      <c r="B11261" s="4"/>
    </row>
    <row r="11262" spans="2:2">
      <c r="B11262" s="4"/>
    </row>
    <row r="11263" spans="2:2">
      <c r="B11263" s="4"/>
    </row>
    <row r="11264" spans="2:2">
      <c r="B11264" s="4"/>
    </row>
    <row r="11265" spans="2:2">
      <c r="B11265" s="4"/>
    </row>
    <row r="11266" spans="2:2">
      <c r="B11266" s="4"/>
    </row>
    <row r="11267" spans="2:2">
      <c r="B11267" s="4"/>
    </row>
    <row r="11268" spans="2:2">
      <c r="B11268" s="4"/>
    </row>
    <row r="11269" spans="2:2">
      <c r="B11269" s="4"/>
    </row>
    <row r="11270" spans="2:2">
      <c r="B11270" s="4"/>
    </row>
    <row r="11271" spans="2:2">
      <c r="B11271" s="4"/>
    </row>
    <row r="11272" spans="2:2">
      <c r="B11272" s="4"/>
    </row>
    <row r="11273" spans="2:2">
      <c r="B11273" s="4"/>
    </row>
    <row r="11274" spans="2:2">
      <c r="B11274" s="4"/>
    </row>
    <row r="11275" spans="2:2">
      <c r="B11275" s="4"/>
    </row>
    <row r="11276" spans="2:2">
      <c r="B11276" s="4"/>
    </row>
    <row r="11277" spans="2:2">
      <c r="B11277" s="4"/>
    </row>
    <row r="11278" spans="2:2">
      <c r="B11278" s="4"/>
    </row>
    <row r="11279" spans="2:2">
      <c r="B11279" s="4"/>
    </row>
    <row r="11280" spans="2:2">
      <c r="B11280" s="4"/>
    </row>
    <row r="11281" spans="2:2">
      <c r="B11281" s="4"/>
    </row>
    <row r="11282" spans="2:2">
      <c r="B11282" s="4"/>
    </row>
    <row r="11283" spans="2:2">
      <c r="B11283" s="4"/>
    </row>
    <row r="11284" spans="2:2">
      <c r="B11284" s="4"/>
    </row>
    <row r="11285" spans="2:2">
      <c r="B11285" s="4"/>
    </row>
    <row r="11286" spans="2:2">
      <c r="B11286" s="4"/>
    </row>
    <row r="11287" spans="2:2">
      <c r="B11287" s="4"/>
    </row>
    <row r="11288" spans="2:2">
      <c r="B11288" s="4"/>
    </row>
    <row r="11289" spans="2:2">
      <c r="B11289" s="4"/>
    </row>
    <row r="11290" spans="2:2">
      <c r="B11290" s="4"/>
    </row>
    <row r="11291" spans="2:2">
      <c r="B11291" s="4"/>
    </row>
    <row r="11292" spans="2:2">
      <c r="B11292" s="4"/>
    </row>
    <row r="11293" spans="2:2">
      <c r="B11293" s="4"/>
    </row>
    <row r="11294" spans="2:2">
      <c r="B11294" s="4"/>
    </row>
    <row r="11295" spans="2:2">
      <c r="B11295" s="4"/>
    </row>
    <row r="11296" spans="2:2">
      <c r="B11296" s="4"/>
    </row>
    <row r="11297" spans="2:2">
      <c r="B11297" s="4"/>
    </row>
    <row r="11298" spans="2:2">
      <c r="B11298" s="4"/>
    </row>
    <row r="11299" spans="2:2">
      <c r="B11299" s="4"/>
    </row>
    <row r="11300" spans="2:2">
      <c r="B11300" s="4"/>
    </row>
    <row r="11301" spans="2:2">
      <c r="B11301" s="4"/>
    </row>
    <row r="11302" spans="2:2">
      <c r="B11302" s="4"/>
    </row>
    <row r="11303" spans="2:2">
      <c r="B11303" s="4"/>
    </row>
    <row r="11304" spans="2:2">
      <c r="B11304" s="4"/>
    </row>
    <row r="11305" spans="2:2">
      <c r="B11305" s="4"/>
    </row>
    <row r="11306" spans="2:2">
      <c r="B11306" s="4"/>
    </row>
    <row r="11307" spans="2:2">
      <c r="B11307" s="4"/>
    </row>
    <row r="11308" spans="2:2">
      <c r="B11308" s="4"/>
    </row>
    <row r="11309" spans="2:2">
      <c r="B11309" s="4"/>
    </row>
    <row r="11310" spans="2:2">
      <c r="B11310" s="4"/>
    </row>
    <row r="11311" spans="2:2">
      <c r="B11311" s="4"/>
    </row>
    <row r="11312" spans="2:2">
      <c r="B11312" s="4"/>
    </row>
    <row r="11313" spans="2:2">
      <c r="B11313" s="4"/>
    </row>
    <row r="11314" spans="2:2">
      <c r="B11314" s="4"/>
    </row>
    <row r="11315" spans="2:2">
      <c r="B11315" s="4"/>
    </row>
    <row r="11316" spans="2:2">
      <c r="B11316" s="4"/>
    </row>
    <row r="11317" spans="2:2">
      <c r="B11317" s="4"/>
    </row>
    <row r="11318" spans="2:2">
      <c r="B11318" s="4"/>
    </row>
    <row r="11319" spans="2:2">
      <c r="B11319" s="4"/>
    </row>
    <row r="11320" spans="2:2">
      <c r="B11320" s="4"/>
    </row>
    <row r="11321" spans="2:2">
      <c r="B11321" s="4"/>
    </row>
    <row r="11322" spans="2:2">
      <c r="B11322" s="4"/>
    </row>
    <row r="11323" spans="2:2">
      <c r="B11323" s="4"/>
    </row>
    <row r="11324" spans="2:2">
      <c r="B11324" s="4"/>
    </row>
    <row r="11325" spans="2:2">
      <c r="B11325" s="4"/>
    </row>
    <row r="11326" spans="2:2">
      <c r="B11326" s="4"/>
    </row>
    <row r="11327" spans="2:2">
      <c r="B11327" s="4"/>
    </row>
    <row r="11328" spans="2:2">
      <c r="B11328" s="4"/>
    </row>
    <row r="11329" spans="2:2">
      <c r="B11329" s="4"/>
    </row>
    <row r="11330" spans="2:2">
      <c r="B11330" s="4"/>
    </row>
    <row r="11331" spans="2:2">
      <c r="B11331" s="4"/>
    </row>
    <row r="11332" spans="2:2">
      <c r="B11332" s="4"/>
    </row>
    <row r="11333" spans="2:2">
      <c r="B11333" s="4"/>
    </row>
    <row r="11334" spans="2:2">
      <c r="B11334" s="4"/>
    </row>
    <row r="11335" spans="2:2">
      <c r="B11335" s="4"/>
    </row>
    <row r="11336" spans="2:2">
      <c r="B11336" s="4"/>
    </row>
    <row r="11337" spans="2:2">
      <c r="B11337" s="4"/>
    </row>
    <row r="11338" spans="2:2">
      <c r="B11338" s="4"/>
    </row>
    <row r="11339" spans="2:2">
      <c r="B11339" s="4"/>
    </row>
    <row r="11340" spans="2:2">
      <c r="B11340" s="4"/>
    </row>
    <row r="11341" spans="2:2">
      <c r="B11341" s="4"/>
    </row>
    <row r="11342" spans="2:2">
      <c r="B11342" s="4"/>
    </row>
    <row r="11343" spans="2:2">
      <c r="B11343" s="4"/>
    </row>
    <row r="11344" spans="2:2">
      <c r="B11344" s="4"/>
    </row>
    <row r="11345" spans="2:2">
      <c r="B11345" s="4"/>
    </row>
    <row r="11346" spans="2:2">
      <c r="B11346" s="4"/>
    </row>
    <row r="11347" spans="2:2">
      <c r="B11347" s="4"/>
    </row>
    <row r="11348" spans="2:2">
      <c r="B11348" s="4"/>
    </row>
    <row r="11349" spans="2:2">
      <c r="B11349" s="4"/>
    </row>
    <row r="11350" spans="2:2">
      <c r="B11350" s="4"/>
    </row>
    <row r="11351" spans="2:2">
      <c r="B11351" s="4"/>
    </row>
    <row r="11352" spans="2:2">
      <c r="B11352" s="4"/>
    </row>
    <row r="11353" spans="2:2">
      <c r="B11353" s="4"/>
    </row>
    <row r="11354" spans="2:2">
      <c r="B11354" s="4"/>
    </row>
    <row r="11355" spans="2:2">
      <c r="B11355" s="4"/>
    </row>
    <row r="11356" spans="2:2">
      <c r="B11356" s="4"/>
    </row>
    <row r="11357" spans="2:2">
      <c r="B11357" s="4"/>
    </row>
    <row r="11358" spans="2:2">
      <c r="B11358" s="4"/>
    </row>
    <row r="11359" spans="2:2">
      <c r="B11359" s="4"/>
    </row>
    <row r="11360" spans="2:2">
      <c r="B11360" s="4"/>
    </row>
    <row r="11361" spans="2:2">
      <c r="B11361" s="4"/>
    </row>
    <row r="11362" spans="2:2">
      <c r="B11362" s="4"/>
    </row>
    <row r="11363" spans="2:2">
      <c r="B11363" s="4"/>
    </row>
    <row r="11364" spans="2:2">
      <c r="B11364" s="4"/>
    </row>
    <row r="11365" spans="2:2">
      <c r="B11365" s="4"/>
    </row>
    <row r="11366" spans="2:2">
      <c r="B11366" s="4"/>
    </row>
    <row r="11367" spans="2:2">
      <c r="B11367" s="4"/>
    </row>
    <row r="11368" spans="2:2">
      <c r="B11368" s="4"/>
    </row>
    <row r="11369" spans="2:2">
      <c r="B11369" s="4"/>
    </row>
    <row r="11370" spans="2:2">
      <c r="B11370" s="4"/>
    </row>
    <row r="11371" spans="2:2">
      <c r="B11371" s="4"/>
    </row>
    <row r="11372" spans="2:2">
      <c r="B11372" s="4"/>
    </row>
    <row r="11373" spans="2:2">
      <c r="B11373" s="4"/>
    </row>
    <row r="11374" spans="2:2">
      <c r="B11374" s="4"/>
    </row>
    <row r="11375" spans="2:2">
      <c r="B11375" s="4"/>
    </row>
    <row r="11376" spans="2:2">
      <c r="B11376" s="4"/>
    </row>
    <row r="11377" spans="2:2">
      <c r="B11377" s="4"/>
    </row>
    <row r="11378" spans="2:2">
      <c r="B11378" s="4"/>
    </row>
    <row r="11379" spans="2:2">
      <c r="B11379" s="4"/>
    </row>
    <row r="11380" spans="2:2">
      <c r="B11380" s="4"/>
    </row>
    <row r="11381" spans="2:2">
      <c r="B11381" s="4"/>
    </row>
    <row r="11382" spans="2:2">
      <c r="B11382" s="4"/>
    </row>
    <row r="11383" spans="2:2">
      <c r="B11383" s="4"/>
    </row>
    <row r="11384" spans="2:2">
      <c r="B11384" s="4"/>
    </row>
    <row r="11385" spans="2:2">
      <c r="B11385" s="4"/>
    </row>
    <row r="11386" spans="2:2">
      <c r="B11386" s="4"/>
    </row>
    <row r="11387" spans="2:2">
      <c r="B11387" s="4"/>
    </row>
    <row r="11388" spans="2:2">
      <c r="B11388" s="4"/>
    </row>
    <row r="11389" spans="2:2">
      <c r="B11389" s="4"/>
    </row>
    <row r="11390" spans="2:2">
      <c r="B11390" s="4"/>
    </row>
    <row r="11391" spans="2:2">
      <c r="B11391" s="4"/>
    </row>
    <row r="11392" spans="2:2">
      <c r="B11392" s="4"/>
    </row>
    <row r="11393" spans="2:2">
      <c r="B11393" s="4"/>
    </row>
    <row r="11394" spans="2:2">
      <c r="B11394" s="4"/>
    </row>
    <row r="11395" spans="2:2">
      <c r="B11395" s="4"/>
    </row>
    <row r="11396" spans="2:2">
      <c r="B11396" s="4"/>
    </row>
    <row r="11397" spans="2:2">
      <c r="B11397" s="4"/>
    </row>
    <row r="11398" spans="2:2">
      <c r="B11398" s="4"/>
    </row>
    <row r="11399" spans="2:2">
      <c r="B11399" s="4"/>
    </row>
    <row r="11400" spans="2:2">
      <c r="B11400" s="4"/>
    </row>
    <row r="11401" spans="2:2">
      <c r="B11401" s="4"/>
    </row>
    <row r="11402" spans="2:2">
      <c r="B11402" s="4"/>
    </row>
    <row r="11403" spans="2:2">
      <c r="B11403" s="4"/>
    </row>
    <row r="11404" spans="2:2">
      <c r="B11404" s="4"/>
    </row>
    <row r="11405" spans="2:2">
      <c r="B11405" s="4"/>
    </row>
    <row r="11406" spans="2:2">
      <c r="B11406" s="4"/>
    </row>
    <row r="11407" spans="2:2">
      <c r="B11407" s="4"/>
    </row>
    <row r="11408" spans="2:2">
      <c r="B11408" s="4"/>
    </row>
    <row r="11409" spans="2:2">
      <c r="B11409" s="4"/>
    </row>
    <row r="11410" spans="2:2">
      <c r="B11410" s="4"/>
    </row>
    <row r="11411" spans="2:2">
      <c r="B11411" s="4"/>
    </row>
    <row r="11412" spans="2:2">
      <c r="B11412" s="4"/>
    </row>
    <row r="11413" spans="2:2">
      <c r="B11413" s="4"/>
    </row>
    <row r="11414" spans="2:2">
      <c r="B11414" s="4"/>
    </row>
    <row r="11415" spans="2:2">
      <c r="B11415" s="4"/>
    </row>
    <row r="11416" spans="2:2">
      <c r="B11416" s="4"/>
    </row>
    <row r="11417" spans="2:2">
      <c r="B11417" s="4"/>
    </row>
    <row r="11418" spans="2:2">
      <c r="B11418" s="4"/>
    </row>
    <row r="11419" spans="2:2">
      <c r="B11419" s="4"/>
    </row>
    <row r="11420" spans="2:2">
      <c r="B11420" s="4"/>
    </row>
    <row r="11421" spans="2:2">
      <c r="B11421" s="4"/>
    </row>
    <row r="11422" spans="2:2">
      <c r="B11422" s="4"/>
    </row>
    <row r="11423" spans="2:2">
      <c r="B11423" s="4"/>
    </row>
    <row r="11424" spans="2:2">
      <c r="B11424" s="4"/>
    </row>
    <row r="11425" spans="2:2">
      <c r="B11425" s="4"/>
    </row>
    <row r="11426" spans="2:2">
      <c r="B11426" s="4"/>
    </row>
    <row r="11427" spans="2:2">
      <c r="B11427" s="4"/>
    </row>
    <row r="11428" spans="2:2">
      <c r="B11428" s="4"/>
    </row>
    <row r="11429" spans="2:2">
      <c r="B11429" s="4"/>
    </row>
    <row r="11430" spans="2:2">
      <c r="B11430" s="4"/>
    </row>
    <row r="11431" spans="2:2">
      <c r="B11431" s="4"/>
    </row>
    <row r="11432" spans="2:2">
      <c r="B11432" s="4"/>
    </row>
    <row r="11433" spans="2:2">
      <c r="B11433" s="4"/>
    </row>
    <row r="11434" spans="2:2">
      <c r="B11434" s="4"/>
    </row>
    <row r="11435" spans="2:2">
      <c r="B11435" s="4"/>
    </row>
    <row r="11436" spans="2:2">
      <c r="B11436" s="4"/>
    </row>
    <row r="11437" spans="2:2">
      <c r="B11437" s="4"/>
    </row>
    <row r="11438" spans="2:2">
      <c r="B11438" s="4"/>
    </row>
    <row r="11439" spans="2:2">
      <c r="B11439" s="4"/>
    </row>
    <row r="11440" spans="2:2">
      <c r="B11440" s="4"/>
    </row>
    <row r="11441" spans="2:2">
      <c r="B11441" s="4"/>
    </row>
    <row r="11442" spans="2:2">
      <c r="B11442" s="4"/>
    </row>
    <row r="11443" spans="2:2">
      <c r="B11443" s="4"/>
    </row>
    <row r="11444" spans="2:2">
      <c r="B11444" s="4"/>
    </row>
    <row r="11445" spans="2:2">
      <c r="B11445" s="4"/>
    </row>
    <row r="11446" spans="2:2">
      <c r="B11446" s="4"/>
    </row>
    <row r="11447" spans="2:2">
      <c r="B11447" s="4"/>
    </row>
    <row r="11448" spans="2:2">
      <c r="B11448" s="4"/>
    </row>
    <row r="11449" spans="2:2">
      <c r="B11449" s="4"/>
    </row>
    <row r="11450" spans="2:2">
      <c r="B11450" s="4"/>
    </row>
    <row r="11451" spans="2:2">
      <c r="B11451" s="4"/>
    </row>
    <row r="11452" spans="2:2">
      <c r="B11452" s="4"/>
    </row>
    <row r="11453" spans="2:2">
      <c r="B11453" s="4"/>
    </row>
    <row r="11454" spans="2:2">
      <c r="B11454" s="4"/>
    </row>
    <row r="11455" spans="2:2">
      <c r="B11455" s="4"/>
    </row>
    <row r="11456" spans="2:2">
      <c r="B11456" s="4"/>
    </row>
    <row r="11457" spans="2:2">
      <c r="B11457" s="4"/>
    </row>
    <row r="11458" spans="2:2">
      <c r="B11458" s="4"/>
    </row>
    <row r="11459" spans="2:2">
      <c r="B11459" s="4"/>
    </row>
    <row r="11460" spans="2:2">
      <c r="B11460" s="4"/>
    </row>
    <row r="11461" spans="2:2">
      <c r="B11461" s="4"/>
    </row>
    <row r="11462" spans="2:2">
      <c r="B11462" s="4"/>
    </row>
    <row r="11463" spans="2:2">
      <c r="B11463" s="4"/>
    </row>
    <row r="11464" spans="2:2">
      <c r="B11464" s="4"/>
    </row>
    <row r="11465" spans="2:2">
      <c r="B11465" s="4"/>
    </row>
    <row r="11466" spans="2:2">
      <c r="B11466" s="4"/>
    </row>
    <row r="11467" spans="2:2">
      <c r="B11467" s="4"/>
    </row>
    <row r="11468" spans="2:2">
      <c r="B11468" s="4"/>
    </row>
    <row r="11469" spans="2:2">
      <c r="B11469" s="4"/>
    </row>
    <row r="11470" spans="2:2">
      <c r="B11470" s="4"/>
    </row>
    <row r="11471" spans="2:2">
      <c r="B11471" s="4"/>
    </row>
    <row r="11472" spans="2:2">
      <c r="B11472" s="4"/>
    </row>
    <row r="11473" spans="2:2">
      <c r="B11473" s="4"/>
    </row>
    <row r="11474" spans="2:2">
      <c r="B11474" s="4"/>
    </row>
    <row r="11475" spans="2:2">
      <c r="B11475" s="4"/>
    </row>
    <row r="11476" spans="2:2">
      <c r="B11476" s="4"/>
    </row>
    <row r="11477" spans="2:2">
      <c r="B11477" s="4"/>
    </row>
    <row r="11478" spans="2:2">
      <c r="B11478" s="4"/>
    </row>
    <row r="11479" spans="2:2">
      <c r="B11479" s="4"/>
    </row>
    <row r="11480" spans="2:2">
      <c r="B11480" s="4"/>
    </row>
    <row r="11481" spans="2:2">
      <c r="B11481" s="4"/>
    </row>
    <row r="11482" spans="2:2">
      <c r="B11482" s="4"/>
    </row>
    <row r="11483" spans="2:2">
      <c r="B11483" s="4"/>
    </row>
    <row r="11484" spans="2:2">
      <c r="B11484" s="4"/>
    </row>
    <row r="11485" spans="2:2">
      <c r="B11485" s="4"/>
    </row>
    <row r="11486" spans="2:2">
      <c r="B11486" s="4"/>
    </row>
    <row r="11487" spans="2:2">
      <c r="B11487" s="4"/>
    </row>
    <row r="11488" spans="2:2">
      <c r="B11488" s="4"/>
    </row>
    <row r="11489" spans="2:2">
      <c r="B11489" s="4"/>
    </row>
    <row r="11490" spans="2:2">
      <c r="B11490" s="4"/>
    </row>
    <row r="11491" spans="2:2">
      <c r="B11491" s="4"/>
    </row>
    <row r="11492" spans="2:2">
      <c r="B11492" s="4"/>
    </row>
    <row r="11493" spans="2:2">
      <c r="B11493" s="4"/>
    </row>
    <row r="11494" spans="2:2">
      <c r="B11494" s="4"/>
    </row>
    <row r="11495" spans="2:2">
      <c r="B11495" s="4"/>
    </row>
    <row r="11496" spans="2:2">
      <c r="B11496" s="4"/>
    </row>
    <row r="11497" spans="2:2">
      <c r="B11497" s="4"/>
    </row>
    <row r="11498" spans="2:2">
      <c r="B11498" s="4"/>
    </row>
    <row r="11499" spans="2:2">
      <c r="B11499" s="4"/>
    </row>
    <row r="11500" spans="2:2">
      <c r="B11500" s="4"/>
    </row>
    <row r="11501" spans="2:2">
      <c r="B11501" s="4"/>
    </row>
    <row r="11502" spans="2:2">
      <c r="B11502" s="4"/>
    </row>
    <row r="11503" spans="2:2">
      <c r="B11503" s="4"/>
    </row>
    <row r="11504" spans="2:2">
      <c r="B11504" s="4"/>
    </row>
    <row r="11505" spans="2:2">
      <c r="B11505" s="4"/>
    </row>
    <row r="11506" spans="2:2">
      <c r="B11506" s="4"/>
    </row>
    <row r="11507" spans="2:2">
      <c r="B11507" s="4"/>
    </row>
    <row r="11508" spans="2:2">
      <c r="B11508" s="4"/>
    </row>
    <row r="11509" spans="2:2">
      <c r="B11509" s="4"/>
    </row>
    <row r="11510" spans="2:2">
      <c r="B11510" s="4"/>
    </row>
    <row r="11511" spans="2:2">
      <c r="B11511" s="4"/>
    </row>
    <row r="11512" spans="2:2">
      <c r="B11512" s="4"/>
    </row>
    <row r="11513" spans="2:2">
      <c r="B11513" s="4"/>
    </row>
    <row r="11514" spans="2:2">
      <c r="B11514" s="4"/>
    </row>
    <row r="11515" spans="2:2">
      <c r="B11515" s="4"/>
    </row>
    <row r="11516" spans="2:2">
      <c r="B11516" s="4"/>
    </row>
    <row r="11517" spans="2:2">
      <c r="B11517" s="4"/>
    </row>
    <row r="11518" spans="2:2">
      <c r="B11518" s="4"/>
    </row>
    <row r="11519" spans="2:2">
      <c r="B11519" s="4"/>
    </row>
    <row r="11520" spans="2:2">
      <c r="B11520" s="4"/>
    </row>
    <row r="11521" spans="2:2">
      <c r="B11521" s="4"/>
    </row>
    <row r="11522" spans="2:2">
      <c r="B11522" s="4"/>
    </row>
    <row r="11523" spans="2:2">
      <c r="B11523" s="4"/>
    </row>
    <row r="11524" spans="2:2">
      <c r="B11524" s="4"/>
    </row>
    <row r="11525" spans="2:2">
      <c r="B11525" s="4"/>
    </row>
    <row r="11526" spans="2:2">
      <c r="B11526" s="4"/>
    </row>
    <row r="11527" spans="2:2">
      <c r="B11527" s="4"/>
    </row>
    <row r="11528" spans="2:2">
      <c r="B11528" s="4"/>
    </row>
    <row r="11529" spans="2:2">
      <c r="B11529" s="4"/>
    </row>
    <row r="11530" spans="2:2">
      <c r="B11530" s="4"/>
    </row>
    <row r="11531" spans="2:2">
      <c r="B11531" s="4"/>
    </row>
    <row r="11532" spans="2:2">
      <c r="B11532" s="4"/>
    </row>
    <row r="11533" spans="2:2">
      <c r="B11533" s="4"/>
    </row>
    <row r="11534" spans="2:2">
      <c r="B11534" s="4"/>
    </row>
    <row r="11535" spans="2:2">
      <c r="B11535" s="4"/>
    </row>
    <row r="11536" spans="2:2">
      <c r="B11536" s="4"/>
    </row>
    <row r="11537" spans="2:2">
      <c r="B11537" s="4"/>
    </row>
    <row r="11538" spans="2:2">
      <c r="B11538" s="4"/>
    </row>
    <row r="11539" spans="2:2">
      <c r="B11539" s="4"/>
    </row>
    <row r="11540" spans="2:2">
      <c r="B11540" s="4"/>
    </row>
    <row r="11541" spans="2:2">
      <c r="B11541" s="4"/>
    </row>
    <row r="11542" spans="2:2">
      <c r="B11542" s="4"/>
    </row>
    <row r="11543" spans="2:2">
      <c r="B11543" s="4"/>
    </row>
    <row r="11544" spans="2:2">
      <c r="B11544" s="4"/>
    </row>
    <row r="11545" spans="2:2">
      <c r="B11545" s="4"/>
    </row>
    <row r="11546" spans="2:2">
      <c r="B11546" s="4"/>
    </row>
    <row r="11547" spans="2:2">
      <c r="B11547" s="4"/>
    </row>
    <row r="11548" spans="2:2">
      <c r="B11548" s="4"/>
    </row>
    <row r="11549" spans="2:2">
      <c r="B11549" s="4"/>
    </row>
    <row r="11550" spans="2:2">
      <c r="B11550" s="4"/>
    </row>
    <row r="11551" spans="2:2">
      <c r="B11551" s="4"/>
    </row>
    <row r="11552" spans="2:2">
      <c r="B11552" s="4"/>
    </row>
    <row r="11553" spans="2:2">
      <c r="B11553" s="4"/>
    </row>
    <row r="11554" spans="2:2">
      <c r="B11554" s="4"/>
    </row>
    <row r="11555" spans="2:2">
      <c r="B11555" s="4"/>
    </row>
    <row r="11556" spans="2:2">
      <c r="B11556" s="4"/>
    </row>
    <row r="11557" spans="2:2">
      <c r="B11557" s="4"/>
    </row>
    <row r="11558" spans="2:2">
      <c r="B11558" s="4"/>
    </row>
    <row r="11559" spans="2:2">
      <c r="B11559" s="4"/>
    </row>
    <row r="11560" spans="2:2">
      <c r="B11560" s="4"/>
    </row>
    <row r="11561" spans="2:2">
      <c r="B11561" s="4"/>
    </row>
    <row r="11562" spans="2:2">
      <c r="B11562" s="4"/>
    </row>
    <row r="11563" spans="2:2">
      <c r="B11563" s="4"/>
    </row>
    <row r="11564" spans="2:2">
      <c r="B11564" s="4"/>
    </row>
    <row r="11565" spans="2:2">
      <c r="B11565" s="4"/>
    </row>
    <row r="11566" spans="2:2">
      <c r="B11566" s="4"/>
    </row>
    <row r="11567" spans="2:2">
      <c r="B11567" s="4"/>
    </row>
    <row r="11568" spans="2:2">
      <c r="B11568" s="4"/>
    </row>
    <row r="11569" spans="2:2">
      <c r="B11569" s="4"/>
    </row>
    <row r="11570" spans="2:2">
      <c r="B11570" s="4"/>
    </row>
    <row r="11571" spans="2:2">
      <c r="B11571" s="4"/>
    </row>
    <row r="11572" spans="2:2">
      <c r="B11572" s="4"/>
    </row>
    <row r="11573" spans="2:2">
      <c r="B11573" s="4"/>
    </row>
    <row r="11574" spans="2:2">
      <c r="B11574" s="4"/>
    </row>
    <row r="11575" spans="2:2">
      <c r="B11575" s="4"/>
    </row>
    <row r="11576" spans="2:2">
      <c r="B11576" s="4"/>
    </row>
    <row r="11577" spans="2:2">
      <c r="B11577" s="4"/>
    </row>
    <row r="11578" spans="2:2">
      <c r="B11578" s="4"/>
    </row>
    <row r="11579" spans="2:2">
      <c r="B11579" s="4"/>
    </row>
    <row r="11580" spans="2:2">
      <c r="B11580" s="4"/>
    </row>
    <row r="11581" spans="2:2">
      <c r="B11581" s="4"/>
    </row>
    <row r="11582" spans="2:2">
      <c r="B11582" s="4"/>
    </row>
    <row r="11583" spans="2:2">
      <c r="B11583" s="4"/>
    </row>
    <row r="11584" spans="2:2">
      <c r="B11584" s="4"/>
    </row>
    <row r="11585" spans="2:2">
      <c r="B11585" s="4"/>
    </row>
    <row r="11586" spans="2:2">
      <c r="B11586" s="4"/>
    </row>
    <row r="11587" spans="2:2">
      <c r="B11587" s="4"/>
    </row>
    <row r="11588" spans="2:2">
      <c r="B11588" s="4"/>
    </row>
    <row r="11589" spans="2:2">
      <c r="B11589" s="4"/>
    </row>
    <row r="11590" spans="2:2">
      <c r="B11590" s="4"/>
    </row>
    <row r="11591" spans="2:2">
      <c r="B11591" s="4"/>
    </row>
    <row r="11592" spans="2:2">
      <c r="B11592" s="4"/>
    </row>
    <row r="11593" spans="2:2">
      <c r="B11593" s="4"/>
    </row>
    <row r="11594" spans="2:2">
      <c r="B11594" s="4"/>
    </row>
    <row r="11595" spans="2:2">
      <c r="B11595" s="4"/>
    </row>
    <row r="11596" spans="2:2">
      <c r="B11596" s="4"/>
    </row>
    <row r="11597" spans="2:2">
      <c r="B11597" s="4"/>
    </row>
    <row r="11598" spans="2:2">
      <c r="B11598" s="4"/>
    </row>
    <row r="11599" spans="2:2">
      <c r="B11599" s="4"/>
    </row>
    <row r="11600" spans="2:2">
      <c r="B11600" s="4"/>
    </row>
    <row r="11601" spans="2:2">
      <c r="B11601" s="4"/>
    </row>
    <row r="11602" spans="2:2">
      <c r="B11602" s="4"/>
    </row>
    <row r="11603" spans="2:2">
      <c r="B11603" s="4"/>
    </row>
    <row r="11604" spans="2:2">
      <c r="B11604" s="4"/>
    </row>
    <row r="11605" spans="2:2">
      <c r="B11605" s="4"/>
    </row>
    <row r="11606" spans="2:2">
      <c r="B11606" s="4"/>
    </row>
    <row r="11607" spans="2:2">
      <c r="B11607" s="4"/>
    </row>
    <row r="11608" spans="2:2">
      <c r="B11608" s="4"/>
    </row>
    <row r="11609" spans="2:2">
      <c r="B11609" s="4"/>
    </row>
    <row r="11610" spans="2:2">
      <c r="B11610" s="4"/>
    </row>
    <row r="11611" spans="2:2">
      <c r="B11611" s="4"/>
    </row>
    <row r="11612" spans="2:2">
      <c r="B11612" s="4"/>
    </row>
    <row r="11613" spans="2:2">
      <c r="B11613" s="4"/>
    </row>
    <row r="11614" spans="2:2">
      <c r="B11614" s="4"/>
    </row>
    <row r="11615" spans="2:2">
      <c r="B11615" s="4"/>
    </row>
    <row r="11616" spans="2:2">
      <c r="B11616" s="4"/>
    </row>
    <row r="11617" spans="2:2">
      <c r="B11617" s="4"/>
    </row>
    <row r="11618" spans="2:2">
      <c r="B11618" s="4"/>
    </row>
    <row r="11619" spans="2:2">
      <c r="B11619" s="4"/>
    </row>
    <row r="11620" spans="2:2">
      <c r="B11620" s="4"/>
    </row>
    <row r="11621" spans="2:2">
      <c r="B11621" s="4"/>
    </row>
    <row r="11622" spans="2:2">
      <c r="B11622" s="4"/>
    </row>
    <row r="11623" spans="2:2">
      <c r="B11623" s="4"/>
    </row>
    <row r="11624" spans="2:2">
      <c r="B11624" s="4"/>
    </row>
    <row r="11625" spans="2:2">
      <c r="B11625" s="4"/>
    </row>
    <row r="11626" spans="2:2">
      <c r="B11626" s="4"/>
    </row>
    <row r="11627" spans="2:2">
      <c r="B11627" s="4"/>
    </row>
    <row r="11628" spans="2:2">
      <c r="B11628" s="4"/>
    </row>
    <row r="11629" spans="2:2">
      <c r="B11629" s="4"/>
    </row>
    <row r="11630" spans="2:2">
      <c r="B11630" s="4"/>
    </row>
    <row r="11631" spans="2:2">
      <c r="B11631" s="4"/>
    </row>
    <row r="11632" spans="2:2">
      <c r="B11632" s="4"/>
    </row>
    <row r="11633" spans="2:2">
      <c r="B11633" s="4"/>
    </row>
    <row r="11634" spans="2:2">
      <c r="B11634" s="4"/>
    </row>
    <row r="11635" spans="2:2">
      <c r="B11635" s="4"/>
    </row>
    <row r="11636" spans="2:2">
      <c r="B11636" s="4"/>
    </row>
    <row r="11637" spans="2:2">
      <c r="B11637" s="4"/>
    </row>
    <row r="11638" spans="2:2">
      <c r="B11638" s="4"/>
    </row>
    <row r="11639" spans="2:2">
      <c r="B11639" s="4"/>
    </row>
    <row r="11640" spans="2:2">
      <c r="B11640" s="4"/>
    </row>
    <row r="11641" spans="2:2">
      <c r="B11641" s="4"/>
    </row>
    <row r="11642" spans="2:2">
      <c r="B11642" s="4"/>
    </row>
    <row r="11643" spans="2:2">
      <c r="B11643" s="4"/>
    </row>
    <row r="11644" spans="2:2">
      <c r="B11644" s="4"/>
    </row>
    <row r="11645" spans="2:2">
      <c r="B11645" s="4"/>
    </row>
    <row r="11646" spans="2:2">
      <c r="B11646" s="4"/>
    </row>
    <row r="11647" spans="2:2">
      <c r="B11647" s="4"/>
    </row>
    <row r="11648" spans="2:2">
      <c r="B11648" s="4"/>
    </row>
    <row r="11649" spans="2:2">
      <c r="B11649" s="4"/>
    </row>
    <row r="11650" spans="2:2">
      <c r="B11650" s="4"/>
    </row>
    <row r="11651" spans="2:2">
      <c r="B11651" s="4"/>
    </row>
    <row r="11652" spans="2:2">
      <c r="B11652" s="4"/>
    </row>
    <row r="11653" spans="2:2">
      <c r="B11653" s="4"/>
    </row>
    <row r="11654" spans="2:2">
      <c r="B11654" s="4"/>
    </row>
    <row r="11655" spans="2:2">
      <c r="B11655" s="4"/>
    </row>
    <row r="11656" spans="2:2">
      <c r="B11656" s="4"/>
    </row>
    <row r="11657" spans="2:2">
      <c r="B11657" s="4"/>
    </row>
    <row r="11658" spans="2:2">
      <c r="B11658" s="4"/>
    </row>
    <row r="11659" spans="2:2">
      <c r="B11659" s="4"/>
    </row>
    <row r="11660" spans="2:2">
      <c r="B11660" s="4"/>
    </row>
    <row r="11661" spans="2:2">
      <c r="B11661" s="4"/>
    </row>
    <row r="11662" spans="2:2">
      <c r="B11662" s="4"/>
    </row>
    <row r="11663" spans="2:2">
      <c r="B11663" s="4"/>
    </row>
    <row r="11664" spans="2:2">
      <c r="B11664" s="4"/>
    </row>
    <row r="11665" spans="2:2">
      <c r="B11665" s="4"/>
    </row>
    <row r="11666" spans="2:2">
      <c r="B11666" s="4"/>
    </row>
    <row r="11667" spans="2:2">
      <c r="B11667" s="4"/>
    </row>
    <row r="11668" spans="2:2">
      <c r="B11668" s="4"/>
    </row>
    <row r="11669" spans="2:2">
      <c r="B11669" s="4"/>
    </row>
    <row r="11670" spans="2:2">
      <c r="B11670" s="4"/>
    </row>
    <row r="11671" spans="2:2">
      <c r="B11671" s="4"/>
    </row>
    <row r="11672" spans="2:2">
      <c r="B11672" s="4"/>
    </row>
    <row r="11673" spans="2:2">
      <c r="B11673" s="4"/>
    </row>
    <row r="11674" spans="2:2">
      <c r="B11674" s="4"/>
    </row>
    <row r="11675" spans="2:2">
      <c r="B11675" s="4"/>
    </row>
    <row r="11676" spans="2:2">
      <c r="B11676" s="4"/>
    </row>
    <row r="11677" spans="2:2">
      <c r="B11677" s="4"/>
    </row>
    <row r="11678" spans="2:2">
      <c r="B11678" s="4"/>
    </row>
    <row r="11679" spans="2:2">
      <c r="B11679" s="4"/>
    </row>
    <row r="11680" spans="2:2">
      <c r="B11680" s="4"/>
    </row>
    <row r="11681" spans="2:2">
      <c r="B11681" s="4"/>
    </row>
    <row r="11682" spans="2:2">
      <c r="B11682" s="4"/>
    </row>
    <row r="11683" spans="2:2">
      <c r="B11683" s="4"/>
    </row>
    <row r="11684" spans="2:2">
      <c r="B11684" s="4"/>
    </row>
    <row r="11685" spans="2:2">
      <c r="B11685" s="4"/>
    </row>
    <row r="11686" spans="2:2">
      <c r="B11686" s="4"/>
    </row>
    <row r="11687" spans="2:2">
      <c r="B11687" s="4"/>
    </row>
    <row r="11688" spans="2:2">
      <c r="B11688" s="4"/>
    </row>
    <row r="11689" spans="2:2">
      <c r="B11689" s="4"/>
    </row>
    <row r="11690" spans="2:2">
      <c r="B11690" s="4"/>
    </row>
    <row r="11691" spans="2:2">
      <c r="B11691" s="4"/>
    </row>
    <row r="11692" spans="2:2">
      <c r="B11692" s="4"/>
    </row>
    <row r="11693" spans="2:2">
      <c r="B11693" s="4"/>
    </row>
    <row r="11694" spans="2:2">
      <c r="B11694" s="4"/>
    </row>
    <row r="11695" spans="2:2">
      <c r="B11695" s="4"/>
    </row>
    <row r="11696" spans="2:2">
      <c r="B11696" s="4"/>
    </row>
    <row r="11697" spans="2:2">
      <c r="B11697" s="4"/>
    </row>
    <row r="11698" spans="2:2">
      <c r="B11698" s="4"/>
    </row>
    <row r="11699" spans="2:2">
      <c r="B11699" s="4"/>
    </row>
    <row r="11700" spans="2:2">
      <c r="B11700" s="4"/>
    </row>
    <row r="11701" spans="2:2">
      <c r="B11701" s="4"/>
    </row>
    <row r="11702" spans="2:2">
      <c r="B11702" s="4"/>
    </row>
    <row r="11703" spans="2:2">
      <c r="B11703" s="4"/>
    </row>
    <row r="11704" spans="2:2">
      <c r="B11704" s="4"/>
    </row>
    <row r="11705" spans="2:2">
      <c r="B11705" s="4"/>
    </row>
    <row r="11706" spans="2:2">
      <c r="B11706" s="4"/>
    </row>
    <row r="11707" spans="2:2">
      <c r="B11707" s="4"/>
    </row>
    <row r="11708" spans="2:2">
      <c r="B11708" s="4"/>
    </row>
    <row r="11709" spans="2:2">
      <c r="B11709" s="4"/>
    </row>
    <row r="11710" spans="2:2">
      <c r="B11710" s="4"/>
    </row>
    <row r="11711" spans="2:2">
      <c r="B11711" s="4"/>
    </row>
    <row r="11712" spans="2:2">
      <c r="B11712" s="4"/>
    </row>
    <row r="11713" spans="2:2">
      <c r="B11713" s="4"/>
    </row>
    <row r="11714" spans="2:2">
      <c r="B11714" s="4"/>
    </row>
    <row r="11715" spans="2:2">
      <c r="B11715" s="4"/>
    </row>
    <row r="11716" spans="2:2">
      <c r="B11716" s="4"/>
    </row>
    <row r="11717" spans="2:2">
      <c r="B11717" s="4"/>
    </row>
    <row r="11718" spans="2:2">
      <c r="B11718" s="4"/>
    </row>
    <row r="11719" spans="2:2">
      <c r="B11719" s="4"/>
    </row>
    <row r="11720" spans="2:2">
      <c r="B11720" s="4"/>
    </row>
    <row r="11721" spans="2:2">
      <c r="B11721" s="4"/>
    </row>
    <row r="11722" spans="2:2">
      <c r="B11722" s="4"/>
    </row>
    <row r="11723" spans="2:2">
      <c r="B11723" s="4"/>
    </row>
    <row r="11724" spans="2:2">
      <c r="B11724" s="4"/>
    </row>
    <row r="11725" spans="2:2">
      <c r="B11725" s="4"/>
    </row>
    <row r="11726" spans="2:2">
      <c r="B11726" s="4"/>
    </row>
    <row r="11727" spans="2:2">
      <c r="B11727" s="4"/>
    </row>
    <row r="11728" spans="2:2">
      <c r="B11728" s="4"/>
    </row>
    <row r="11729" spans="2:2">
      <c r="B11729" s="4"/>
    </row>
    <row r="11730" spans="2:2">
      <c r="B11730" s="4"/>
    </row>
    <row r="11731" spans="2:2">
      <c r="B11731" s="4"/>
    </row>
    <row r="11732" spans="2:2">
      <c r="B11732" s="4"/>
    </row>
    <row r="11733" spans="2:2">
      <c r="B11733" s="4"/>
    </row>
    <row r="11734" spans="2:2">
      <c r="B11734" s="4"/>
    </row>
    <row r="11735" spans="2:2">
      <c r="B11735" s="4"/>
    </row>
    <row r="11736" spans="2:2">
      <c r="B11736" s="4"/>
    </row>
    <row r="11737" spans="2:2">
      <c r="B11737" s="4"/>
    </row>
    <row r="11738" spans="2:2">
      <c r="B11738" s="4"/>
    </row>
    <row r="11739" spans="2:2">
      <c r="B11739" s="4"/>
    </row>
    <row r="11740" spans="2:2">
      <c r="B11740" s="4"/>
    </row>
    <row r="11741" spans="2:2">
      <c r="B11741" s="4"/>
    </row>
    <row r="11742" spans="2:2">
      <c r="B11742" s="4"/>
    </row>
    <row r="11743" spans="2:2">
      <c r="B11743" s="4"/>
    </row>
    <row r="11744" spans="2:2">
      <c r="B11744" s="4"/>
    </row>
    <row r="11745" spans="2:2">
      <c r="B11745" s="4"/>
    </row>
    <row r="11746" spans="2:2">
      <c r="B11746" s="4"/>
    </row>
    <row r="11747" spans="2:2">
      <c r="B11747" s="4"/>
    </row>
    <row r="11748" spans="2:2">
      <c r="B11748" s="4"/>
    </row>
    <row r="11749" spans="2:2">
      <c r="B11749" s="4"/>
    </row>
    <row r="11750" spans="2:2">
      <c r="B11750" s="4"/>
    </row>
    <row r="11751" spans="2:2">
      <c r="B11751" s="4"/>
    </row>
    <row r="11752" spans="2:2">
      <c r="B11752" s="4"/>
    </row>
    <row r="11753" spans="2:2">
      <c r="B11753" s="4"/>
    </row>
    <row r="11754" spans="2:2">
      <c r="B11754" s="4"/>
    </row>
    <row r="11755" spans="2:2">
      <c r="B11755" s="4"/>
    </row>
    <row r="11756" spans="2:2">
      <c r="B11756" s="4"/>
    </row>
    <row r="11757" spans="2:2">
      <c r="B11757" s="4"/>
    </row>
    <row r="11758" spans="2:2">
      <c r="B11758" s="4"/>
    </row>
    <row r="11759" spans="2:2">
      <c r="B11759" s="4"/>
    </row>
    <row r="11760" spans="2:2">
      <c r="B11760" s="4"/>
    </row>
    <row r="11761" spans="2:2">
      <c r="B11761" s="4"/>
    </row>
    <row r="11762" spans="2:2">
      <c r="B11762" s="4"/>
    </row>
    <row r="11763" spans="2:2">
      <c r="B11763" s="4"/>
    </row>
    <row r="11764" spans="2:2">
      <c r="B11764" s="4"/>
    </row>
    <row r="11765" spans="2:2">
      <c r="B11765" s="4"/>
    </row>
    <row r="11766" spans="2:2">
      <c r="B11766" s="4"/>
    </row>
    <row r="11767" spans="2:2">
      <c r="B11767" s="4"/>
    </row>
    <row r="11768" spans="2:2">
      <c r="B11768" s="4"/>
    </row>
    <row r="11769" spans="2:2">
      <c r="B11769" s="4"/>
    </row>
    <row r="11770" spans="2:2">
      <c r="B11770" s="4"/>
    </row>
    <row r="11771" spans="2:2">
      <c r="B11771" s="4"/>
    </row>
    <row r="11772" spans="2:2">
      <c r="B11772" s="4"/>
    </row>
    <row r="11773" spans="2:2">
      <c r="B11773" s="4"/>
    </row>
    <row r="11774" spans="2:2">
      <c r="B11774" s="4"/>
    </row>
    <row r="11775" spans="2:2">
      <c r="B11775" s="4"/>
    </row>
    <row r="11776" spans="2:2">
      <c r="B11776" s="4"/>
    </row>
    <row r="11777" spans="2:2">
      <c r="B11777" s="4"/>
    </row>
    <row r="11778" spans="2:2">
      <c r="B11778" s="4"/>
    </row>
    <row r="11779" spans="2:2">
      <c r="B11779" s="4"/>
    </row>
    <row r="11780" spans="2:2">
      <c r="B11780" s="4"/>
    </row>
    <row r="11781" spans="2:2">
      <c r="B11781" s="4"/>
    </row>
    <row r="11782" spans="2:2">
      <c r="B11782" s="4"/>
    </row>
    <row r="11783" spans="2:2">
      <c r="B11783" s="4"/>
    </row>
    <row r="11784" spans="2:2">
      <c r="B11784" s="4"/>
    </row>
    <row r="11785" spans="2:2">
      <c r="B11785" s="4"/>
    </row>
    <row r="11786" spans="2:2">
      <c r="B11786" s="4"/>
    </row>
    <row r="11787" spans="2:2">
      <c r="B11787" s="4"/>
    </row>
    <row r="11788" spans="2:2">
      <c r="B11788" s="4"/>
    </row>
    <row r="11789" spans="2:2">
      <c r="B11789" s="4"/>
    </row>
    <row r="11790" spans="2:2">
      <c r="B11790" s="4"/>
    </row>
    <row r="11791" spans="2:2">
      <c r="B11791" s="4"/>
    </row>
    <row r="11792" spans="2:2">
      <c r="B11792" s="4"/>
    </row>
    <row r="11793" spans="2:2">
      <c r="B11793" s="4"/>
    </row>
    <row r="11794" spans="2:2">
      <c r="B11794" s="4"/>
    </row>
    <row r="11795" spans="2:2">
      <c r="B11795" s="4"/>
    </row>
    <row r="11796" spans="2:2">
      <c r="B11796" s="4"/>
    </row>
    <row r="11797" spans="2:2">
      <c r="B11797" s="4"/>
    </row>
    <row r="11798" spans="2:2">
      <c r="B11798" s="4"/>
    </row>
    <row r="11799" spans="2:2">
      <c r="B11799" s="4"/>
    </row>
    <row r="11800" spans="2:2">
      <c r="B11800" s="4"/>
    </row>
    <row r="11801" spans="2:2">
      <c r="B11801" s="4"/>
    </row>
    <row r="11802" spans="2:2">
      <c r="B11802" s="4"/>
    </row>
    <row r="11803" spans="2:2">
      <c r="B11803" s="4"/>
    </row>
    <row r="11804" spans="2:2">
      <c r="B11804" s="4"/>
    </row>
    <row r="11805" spans="2:2">
      <c r="B11805" s="4"/>
    </row>
    <row r="11806" spans="2:2">
      <c r="B11806" s="4"/>
    </row>
    <row r="11807" spans="2:2">
      <c r="B11807" s="4"/>
    </row>
    <row r="11808" spans="2:2">
      <c r="B11808" s="4"/>
    </row>
    <row r="11809" spans="2:2">
      <c r="B11809" s="4"/>
    </row>
    <row r="11810" spans="2:2">
      <c r="B11810" s="4"/>
    </row>
    <row r="11811" spans="2:2">
      <c r="B11811" s="4"/>
    </row>
    <row r="11812" spans="2:2">
      <c r="B11812" s="4"/>
    </row>
    <row r="11813" spans="2:2">
      <c r="B11813" s="4"/>
    </row>
    <row r="11814" spans="2:2">
      <c r="B11814" s="4"/>
    </row>
    <row r="11815" spans="2:2">
      <c r="B11815" s="4"/>
    </row>
    <row r="11816" spans="2:2">
      <c r="B11816" s="4"/>
    </row>
    <row r="11817" spans="2:2">
      <c r="B11817" s="4"/>
    </row>
    <row r="11818" spans="2:2">
      <c r="B11818" s="4"/>
    </row>
    <row r="11819" spans="2:2">
      <c r="B11819" s="4"/>
    </row>
    <row r="11820" spans="2:2">
      <c r="B11820" s="4"/>
    </row>
    <row r="11821" spans="2:2">
      <c r="B11821" s="4"/>
    </row>
    <row r="11822" spans="2:2">
      <c r="B11822" s="4"/>
    </row>
    <row r="11823" spans="2:2">
      <c r="B11823" s="4"/>
    </row>
    <row r="11824" spans="2:2">
      <c r="B11824" s="4"/>
    </row>
    <row r="11825" spans="2:2">
      <c r="B11825" s="4"/>
    </row>
    <row r="11826" spans="2:2">
      <c r="B11826" s="4"/>
    </row>
    <row r="11827" spans="2:2">
      <c r="B11827" s="4"/>
    </row>
    <row r="11828" spans="2:2">
      <c r="B11828" s="4"/>
    </row>
    <row r="11829" spans="2:2">
      <c r="B11829" s="4"/>
    </row>
    <row r="11830" spans="2:2">
      <c r="B11830" s="4"/>
    </row>
    <row r="11831" spans="2:2">
      <c r="B11831" s="4"/>
    </row>
    <row r="11832" spans="2:2">
      <c r="B11832" s="4"/>
    </row>
    <row r="11833" spans="2:2">
      <c r="B11833" s="4"/>
    </row>
    <row r="11834" spans="2:2">
      <c r="B11834" s="4"/>
    </row>
    <row r="11835" spans="2:2">
      <c r="B11835" s="4"/>
    </row>
    <row r="11836" spans="2:2">
      <c r="B11836" s="4"/>
    </row>
    <row r="11837" spans="2:2">
      <c r="B11837" s="4"/>
    </row>
    <row r="11838" spans="2:2">
      <c r="B11838" s="4"/>
    </row>
    <row r="11839" spans="2:2">
      <c r="B11839" s="4"/>
    </row>
    <row r="11840" spans="2:2">
      <c r="B11840" s="4"/>
    </row>
    <row r="11841" spans="2:2">
      <c r="B11841" s="4"/>
    </row>
    <row r="11842" spans="2:2">
      <c r="B11842" s="4"/>
    </row>
    <row r="11843" spans="2:2">
      <c r="B11843" s="4"/>
    </row>
    <row r="11844" spans="2:2">
      <c r="B11844" s="4"/>
    </row>
    <row r="11845" spans="2:2">
      <c r="B11845" s="4"/>
    </row>
    <row r="11846" spans="2:2">
      <c r="B11846" s="4"/>
    </row>
    <row r="11847" spans="2:2">
      <c r="B11847" s="4"/>
    </row>
    <row r="11848" spans="2:2">
      <c r="B11848" s="4"/>
    </row>
    <row r="11849" spans="2:2">
      <c r="B11849" s="4"/>
    </row>
    <row r="11850" spans="2:2">
      <c r="B11850" s="4"/>
    </row>
    <row r="11851" spans="2:2">
      <c r="B11851" s="4"/>
    </row>
    <row r="11852" spans="2:2">
      <c r="B11852" s="4"/>
    </row>
    <row r="11853" spans="2:2">
      <c r="B11853" s="4"/>
    </row>
    <row r="11854" spans="2:2">
      <c r="B11854" s="4"/>
    </row>
    <row r="11855" spans="2:2">
      <c r="B11855" s="4"/>
    </row>
    <row r="11856" spans="2:2">
      <c r="B11856" s="4"/>
    </row>
    <row r="11857" spans="2:2">
      <c r="B11857" s="4"/>
    </row>
    <row r="11858" spans="2:2">
      <c r="B11858" s="4"/>
    </row>
    <row r="11859" spans="2:2">
      <c r="B11859" s="4"/>
    </row>
    <row r="11860" spans="2:2">
      <c r="B11860" s="4"/>
    </row>
    <row r="11861" spans="2:2">
      <c r="B11861" s="4"/>
    </row>
    <row r="11862" spans="2:2">
      <c r="B11862" s="4"/>
    </row>
    <row r="11863" spans="2:2">
      <c r="B11863" s="4"/>
    </row>
    <row r="11864" spans="2:2">
      <c r="B11864" s="4"/>
    </row>
    <row r="11865" spans="2:2">
      <c r="B11865" s="4"/>
    </row>
    <row r="11866" spans="2:2">
      <c r="B11866" s="4"/>
    </row>
    <row r="11867" spans="2:2">
      <c r="B11867" s="4"/>
    </row>
    <row r="11868" spans="2:2">
      <c r="B11868" s="4"/>
    </row>
    <row r="11869" spans="2:2">
      <c r="B11869" s="4"/>
    </row>
    <row r="11870" spans="2:2">
      <c r="B11870" s="4"/>
    </row>
    <row r="11871" spans="2:2">
      <c r="B11871" s="4"/>
    </row>
    <row r="11872" spans="2:2">
      <c r="B11872" s="4"/>
    </row>
    <row r="11873" spans="2:2">
      <c r="B11873" s="4"/>
    </row>
    <row r="11874" spans="2:2">
      <c r="B11874" s="4"/>
    </row>
    <row r="11875" spans="2:2">
      <c r="B11875" s="4"/>
    </row>
    <row r="11876" spans="2:2">
      <c r="B11876" s="4"/>
    </row>
    <row r="11877" spans="2:2">
      <c r="B11877" s="4"/>
    </row>
    <row r="11878" spans="2:2">
      <c r="B11878" s="4"/>
    </row>
    <row r="11879" spans="2:2">
      <c r="B11879" s="4"/>
    </row>
    <row r="11880" spans="2:2">
      <c r="B11880" s="4"/>
    </row>
    <row r="11881" spans="2:2">
      <c r="B11881" s="4"/>
    </row>
    <row r="11882" spans="2:2">
      <c r="B11882" s="4"/>
    </row>
    <row r="11883" spans="2:2">
      <c r="B11883" s="4"/>
    </row>
    <row r="11884" spans="2:2">
      <c r="B11884" s="4"/>
    </row>
    <row r="11885" spans="2:2">
      <c r="B11885" s="4"/>
    </row>
    <row r="11886" spans="2:2">
      <c r="B11886" s="4"/>
    </row>
    <row r="11887" spans="2:2">
      <c r="B11887" s="4"/>
    </row>
    <row r="11888" spans="2:2">
      <c r="B11888" s="4"/>
    </row>
    <row r="11889" spans="2:2">
      <c r="B11889" s="4"/>
    </row>
    <row r="11890" spans="2:2">
      <c r="B11890" s="4"/>
    </row>
    <row r="11891" spans="2:2">
      <c r="B11891" s="4"/>
    </row>
    <row r="11892" spans="2:2">
      <c r="B11892" s="4"/>
    </row>
    <row r="11893" spans="2:2">
      <c r="B11893" s="4"/>
    </row>
    <row r="11894" spans="2:2">
      <c r="B11894" s="4"/>
    </row>
    <row r="11895" spans="2:2">
      <c r="B11895" s="4"/>
    </row>
    <row r="11896" spans="2:2">
      <c r="B11896" s="4"/>
    </row>
    <row r="11897" spans="2:2">
      <c r="B11897" s="4"/>
    </row>
    <row r="11898" spans="2:2">
      <c r="B11898" s="4"/>
    </row>
    <row r="11899" spans="2:2">
      <c r="B11899" s="4"/>
    </row>
    <row r="11900" spans="2:2">
      <c r="B11900" s="4"/>
    </row>
    <row r="11901" spans="2:2">
      <c r="B11901" s="4"/>
    </row>
    <row r="11902" spans="2:2">
      <c r="B11902" s="4"/>
    </row>
    <row r="11903" spans="2:2">
      <c r="B11903" s="4"/>
    </row>
    <row r="11904" spans="2:2">
      <c r="B11904" s="4"/>
    </row>
    <row r="11905" spans="2:2">
      <c r="B11905" s="4"/>
    </row>
    <row r="11906" spans="2:2">
      <c r="B11906" s="4"/>
    </row>
    <row r="11907" spans="2:2">
      <c r="B11907" s="4"/>
    </row>
    <row r="11908" spans="2:2">
      <c r="B11908" s="4"/>
    </row>
    <row r="11909" spans="2:2">
      <c r="B11909" s="4"/>
    </row>
    <row r="11910" spans="2:2">
      <c r="B11910" s="4"/>
    </row>
    <row r="11911" spans="2:2">
      <c r="B11911" s="4"/>
    </row>
    <row r="11912" spans="2:2">
      <c r="B11912" s="4"/>
    </row>
    <row r="11913" spans="2:2">
      <c r="B11913" s="4"/>
    </row>
    <row r="11914" spans="2:2">
      <c r="B11914" s="4"/>
    </row>
    <row r="11915" spans="2:2">
      <c r="B11915" s="4"/>
    </row>
    <row r="11916" spans="2:2">
      <c r="B11916" s="4"/>
    </row>
    <row r="11917" spans="2:2">
      <c r="B11917" s="4"/>
    </row>
    <row r="11918" spans="2:2">
      <c r="B11918" s="4"/>
    </row>
    <row r="11919" spans="2:2">
      <c r="B11919" s="4"/>
    </row>
    <row r="11920" spans="2:2">
      <c r="B11920" s="4"/>
    </row>
    <row r="11921" spans="2:2">
      <c r="B11921" s="4"/>
    </row>
    <row r="11922" spans="2:2">
      <c r="B11922" s="4"/>
    </row>
    <row r="11923" spans="2:2">
      <c r="B11923" s="4"/>
    </row>
    <row r="11924" spans="2:2">
      <c r="B11924" s="4"/>
    </row>
    <row r="11925" spans="2:2">
      <c r="B11925" s="4"/>
    </row>
    <row r="11926" spans="2:2">
      <c r="B11926" s="4"/>
    </row>
    <row r="11927" spans="2:2">
      <c r="B11927" s="4"/>
    </row>
    <row r="11928" spans="2:2">
      <c r="B11928" s="4"/>
    </row>
    <row r="11929" spans="2:2">
      <c r="B11929" s="4"/>
    </row>
    <row r="11930" spans="2:2">
      <c r="B11930" s="4"/>
    </row>
    <row r="11931" spans="2:2">
      <c r="B11931" s="4"/>
    </row>
    <row r="11932" spans="2:2">
      <c r="B11932" s="4"/>
    </row>
    <row r="11933" spans="2:2">
      <c r="B11933" s="4"/>
    </row>
    <row r="11934" spans="2:2">
      <c r="B11934" s="4"/>
    </row>
    <row r="11935" spans="2:2">
      <c r="B11935" s="4"/>
    </row>
    <row r="11936" spans="2:2">
      <c r="B11936" s="4"/>
    </row>
    <row r="11937" spans="2:2">
      <c r="B11937" s="4"/>
    </row>
    <row r="11938" spans="2:2">
      <c r="B11938" s="4"/>
    </row>
    <row r="11939" spans="2:2">
      <c r="B11939" s="4"/>
    </row>
    <row r="11940" spans="2:2">
      <c r="B11940" s="4"/>
    </row>
    <row r="11941" spans="2:2">
      <c r="B11941" s="4"/>
    </row>
    <row r="11942" spans="2:2">
      <c r="B11942" s="4"/>
    </row>
    <row r="11943" spans="2:2">
      <c r="B11943" s="4"/>
    </row>
    <row r="11944" spans="2:2">
      <c r="B11944" s="4"/>
    </row>
    <row r="11945" spans="2:2">
      <c r="B11945" s="4"/>
    </row>
    <row r="11946" spans="2:2">
      <c r="B11946" s="4"/>
    </row>
    <row r="11947" spans="2:2">
      <c r="B11947" s="4"/>
    </row>
    <row r="11948" spans="2:2">
      <c r="B11948" s="4"/>
    </row>
    <row r="11949" spans="2:2">
      <c r="B11949" s="4"/>
    </row>
    <row r="11950" spans="2:2">
      <c r="B11950" s="4"/>
    </row>
    <row r="11951" spans="2:2">
      <c r="B11951" s="4"/>
    </row>
    <row r="11952" spans="2:2">
      <c r="B11952" s="4"/>
    </row>
    <row r="11953" spans="2:2">
      <c r="B11953" s="4"/>
    </row>
    <row r="11954" spans="2:2">
      <c r="B11954" s="4"/>
    </row>
    <row r="11955" spans="2:2">
      <c r="B11955" s="4"/>
    </row>
    <row r="11956" spans="2:2">
      <c r="B11956" s="4"/>
    </row>
    <row r="11957" spans="2:2">
      <c r="B11957" s="4"/>
    </row>
    <row r="11958" spans="2:2">
      <c r="B11958" s="4"/>
    </row>
    <row r="11959" spans="2:2">
      <c r="B11959" s="4"/>
    </row>
    <row r="11960" spans="2:2">
      <c r="B11960" s="4"/>
    </row>
    <row r="11961" spans="2:2">
      <c r="B11961" s="4"/>
    </row>
    <row r="11962" spans="2:2">
      <c r="B11962" s="4"/>
    </row>
    <row r="11963" spans="2:2">
      <c r="B11963" s="4"/>
    </row>
    <row r="11964" spans="2:2">
      <c r="B11964" s="4"/>
    </row>
    <row r="11965" spans="2:2">
      <c r="B11965" s="4"/>
    </row>
    <row r="11966" spans="2:2">
      <c r="B11966" s="4"/>
    </row>
    <row r="11967" spans="2:2">
      <c r="B11967" s="4"/>
    </row>
    <row r="11968" spans="2:2">
      <c r="B11968" s="4"/>
    </row>
    <row r="11969" spans="2:2">
      <c r="B11969" s="4"/>
    </row>
    <row r="11970" spans="2:2">
      <c r="B11970" s="4"/>
    </row>
    <row r="11971" spans="2:2">
      <c r="B11971" s="4"/>
    </row>
    <row r="11972" spans="2:2">
      <c r="B11972" s="4"/>
    </row>
    <row r="11973" spans="2:2">
      <c r="B11973" s="4"/>
    </row>
    <row r="11974" spans="2:2">
      <c r="B11974" s="4"/>
    </row>
    <row r="11975" spans="2:2">
      <c r="B11975" s="4"/>
    </row>
    <row r="11976" spans="2:2">
      <c r="B11976" s="4"/>
    </row>
    <row r="11977" spans="2:2">
      <c r="B11977" s="4"/>
    </row>
    <row r="11978" spans="2:2">
      <c r="B11978" s="4"/>
    </row>
    <row r="11979" spans="2:2">
      <c r="B11979" s="4"/>
    </row>
    <row r="11980" spans="2:2">
      <c r="B11980" s="4"/>
    </row>
    <row r="11981" spans="2:2">
      <c r="B11981" s="4"/>
    </row>
    <row r="11982" spans="2:2">
      <c r="B11982" s="4"/>
    </row>
    <row r="11983" spans="2:2">
      <c r="B11983" s="4"/>
    </row>
    <row r="11984" spans="2:2">
      <c r="B11984" s="4"/>
    </row>
    <row r="11985" spans="2:2">
      <c r="B11985" s="4"/>
    </row>
    <row r="11986" spans="2:2">
      <c r="B11986" s="4"/>
    </row>
    <row r="11987" spans="2:2">
      <c r="B11987" s="4"/>
    </row>
    <row r="11988" spans="2:2">
      <c r="B11988" s="4"/>
    </row>
    <row r="11989" spans="2:2">
      <c r="B11989" s="4"/>
    </row>
    <row r="11990" spans="2:2">
      <c r="B11990" s="4"/>
    </row>
    <row r="11991" spans="2:2">
      <c r="B11991" s="4"/>
    </row>
    <row r="11992" spans="2:2">
      <c r="B11992" s="4"/>
    </row>
    <row r="11993" spans="2:2">
      <c r="B11993" s="4"/>
    </row>
    <row r="11994" spans="2:2">
      <c r="B11994" s="4"/>
    </row>
    <row r="11995" spans="2:2">
      <c r="B11995" s="4"/>
    </row>
    <row r="11996" spans="2:2">
      <c r="B11996" s="4"/>
    </row>
    <row r="11997" spans="2:2">
      <c r="B11997" s="4"/>
    </row>
    <row r="11998" spans="2:2">
      <c r="B11998" s="4"/>
    </row>
    <row r="11999" spans="2:2">
      <c r="B11999" s="4"/>
    </row>
    <row r="12000" spans="2:2">
      <c r="B12000" s="4"/>
    </row>
    <row r="12001" spans="2:2">
      <c r="B12001" s="4"/>
    </row>
    <row r="12002" spans="2:2">
      <c r="B12002" s="4"/>
    </row>
    <row r="12003" spans="2:2">
      <c r="B12003" s="4"/>
    </row>
    <row r="12004" spans="2:2">
      <c r="B12004" s="4"/>
    </row>
    <row r="12005" spans="2:2">
      <c r="B12005" s="4"/>
    </row>
    <row r="12006" spans="2:2">
      <c r="B12006" s="4"/>
    </row>
    <row r="12007" spans="2:2">
      <c r="B12007" s="4"/>
    </row>
    <row r="12008" spans="2:2">
      <c r="B12008" s="4"/>
    </row>
    <row r="12009" spans="2:2">
      <c r="B12009" s="4"/>
    </row>
    <row r="12010" spans="2:2">
      <c r="B12010" s="4"/>
    </row>
    <row r="12011" spans="2:2">
      <c r="B12011" s="4"/>
    </row>
    <row r="12012" spans="2:2">
      <c r="B12012" s="4"/>
    </row>
    <row r="12013" spans="2:2">
      <c r="B12013" s="4"/>
    </row>
    <row r="12014" spans="2:2">
      <c r="B12014" s="4"/>
    </row>
    <row r="12015" spans="2:2">
      <c r="B12015" s="4"/>
    </row>
    <row r="12016" spans="2:2">
      <c r="B12016" s="4"/>
    </row>
    <row r="12017" spans="2:2">
      <c r="B12017" s="4"/>
    </row>
    <row r="12018" spans="2:2">
      <c r="B12018" s="4"/>
    </row>
    <row r="12019" spans="2:2">
      <c r="B12019" s="4"/>
    </row>
    <row r="12020" spans="2:2">
      <c r="B12020" s="4"/>
    </row>
    <row r="12021" spans="2:2">
      <c r="B12021" s="4"/>
    </row>
    <row r="12022" spans="2:2">
      <c r="B12022" s="4"/>
    </row>
    <row r="12023" spans="2:2">
      <c r="B12023" s="4"/>
    </row>
    <row r="12024" spans="2:2">
      <c r="B12024" s="4"/>
    </row>
    <row r="12025" spans="2:2">
      <c r="B12025" s="4"/>
    </row>
    <row r="12026" spans="2:2">
      <c r="B12026" s="4"/>
    </row>
    <row r="12027" spans="2:2">
      <c r="B12027" s="4"/>
    </row>
    <row r="12028" spans="2:2">
      <c r="B12028" s="4"/>
    </row>
    <row r="12029" spans="2:2">
      <c r="B12029" s="4"/>
    </row>
    <row r="12030" spans="2:2">
      <c r="B12030" s="4"/>
    </row>
    <row r="12031" spans="2:2">
      <c r="B12031" s="4"/>
    </row>
    <row r="12032" spans="2:2">
      <c r="B12032" s="4"/>
    </row>
    <row r="12033" spans="2:2">
      <c r="B12033" s="4"/>
    </row>
    <row r="12034" spans="2:2">
      <c r="B12034" s="4"/>
    </row>
    <row r="12035" spans="2:2">
      <c r="B12035" s="4"/>
    </row>
    <row r="12036" spans="2:2">
      <c r="B12036" s="4"/>
    </row>
    <row r="12037" spans="2:2">
      <c r="B12037" s="4"/>
    </row>
    <row r="12038" spans="2:2">
      <c r="B12038" s="4"/>
    </row>
    <row r="12039" spans="2:2">
      <c r="B12039" s="4"/>
    </row>
    <row r="12040" spans="2:2">
      <c r="B12040" s="4"/>
    </row>
    <row r="12041" spans="2:2">
      <c r="B12041" s="4"/>
    </row>
    <row r="12042" spans="2:2">
      <c r="B12042" s="4"/>
    </row>
    <row r="12043" spans="2:2">
      <c r="B12043" s="4"/>
    </row>
    <row r="12044" spans="2:2">
      <c r="B12044" s="4"/>
    </row>
    <row r="12045" spans="2:2">
      <c r="B12045" s="4"/>
    </row>
    <row r="12046" spans="2:2">
      <c r="B12046" s="4"/>
    </row>
    <row r="12047" spans="2:2">
      <c r="B12047" s="4"/>
    </row>
    <row r="12048" spans="2:2">
      <c r="B12048" s="4"/>
    </row>
    <row r="12049" spans="2:2">
      <c r="B12049" s="4"/>
    </row>
    <row r="12050" spans="2:2">
      <c r="B12050" s="4"/>
    </row>
    <row r="12051" spans="2:2">
      <c r="B12051" s="4"/>
    </row>
    <row r="12052" spans="2:2">
      <c r="B12052" s="4"/>
    </row>
    <row r="12053" spans="2:2">
      <c r="B12053" s="4"/>
    </row>
    <row r="12054" spans="2:2">
      <c r="B12054" s="4"/>
    </row>
    <row r="12055" spans="2:2">
      <c r="B12055" s="4"/>
    </row>
    <row r="12056" spans="2:2">
      <c r="B12056" s="4"/>
    </row>
    <row r="12057" spans="2:2">
      <c r="B12057" s="4"/>
    </row>
    <row r="12058" spans="2:2">
      <c r="B12058" s="4"/>
    </row>
    <row r="12059" spans="2:2">
      <c r="B12059" s="4"/>
    </row>
    <row r="12060" spans="2:2">
      <c r="B12060" s="4"/>
    </row>
    <row r="12061" spans="2:2">
      <c r="B12061" s="4"/>
    </row>
    <row r="12062" spans="2:2">
      <c r="B12062" s="4"/>
    </row>
    <row r="12063" spans="2:2">
      <c r="B12063" s="4"/>
    </row>
    <row r="12064" spans="2:2">
      <c r="B12064" s="4"/>
    </row>
    <row r="12065" spans="2:2">
      <c r="B12065" s="4"/>
    </row>
    <row r="12066" spans="2:2">
      <c r="B12066" s="4"/>
    </row>
    <row r="12067" spans="2:2">
      <c r="B12067" s="4"/>
    </row>
    <row r="12068" spans="2:2">
      <c r="B12068" s="4"/>
    </row>
    <row r="12069" spans="2:2">
      <c r="B12069" s="4"/>
    </row>
    <row r="12070" spans="2:2">
      <c r="B12070" s="4"/>
    </row>
    <row r="12071" spans="2:2">
      <c r="B12071" s="4"/>
    </row>
    <row r="12072" spans="2:2">
      <c r="B12072" s="4"/>
    </row>
    <row r="12073" spans="2:2">
      <c r="B12073" s="4"/>
    </row>
    <row r="12074" spans="2:2">
      <c r="B12074" s="4"/>
    </row>
    <row r="12075" spans="2:2">
      <c r="B12075" s="4"/>
    </row>
    <row r="12076" spans="2:2">
      <c r="B12076" s="4"/>
    </row>
    <row r="12077" spans="2:2">
      <c r="B12077" s="4"/>
    </row>
    <row r="12078" spans="2:2">
      <c r="B12078" s="4"/>
    </row>
    <row r="12079" spans="2:2">
      <c r="B12079" s="4"/>
    </row>
    <row r="12080" spans="2:2">
      <c r="B12080" s="4"/>
    </row>
    <row r="12081" spans="2:2">
      <c r="B12081" s="4"/>
    </row>
    <row r="12082" spans="2:2">
      <c r="B12082" s="4"/>
    </row>
    <row r="12083" spans="2:2">
      <c r="B12083" s="4"/>
    </row>
    <row r="12084" spans="2:2">
      <c r="B12084" s="4"/>
    </row>
    <row r="12085" spans="2:2">
      <c r="B12085" s="4"/>
    </row>
    <row r="12086" spans="2:2">
      <c r="B12086" s="4"/>
    </row>
    <row r="12087" spans="2:2">
      <c r="B12087" s="4"/>
    </row>
    <row r="12088" spans="2:2">
      <c r="B12088" s="4"/>
    </row>
    <row r="12089" spans="2:2">
      <c r="B12089" s="4"/>
    </row>
    <row r="12090" spans="2:2">
      <c r="B12090" s="4"/>
    </row>
    <row r="12091" spans="2:2">
      <c r="B12091" s="4"/>
    </row>
    <row r="12092" spans="2:2">
      <c r="B12092" s="4"/>
    </row>
    <row r="12093" spans="2:2">
      <c r="B12093" s="4"/>
    </row>
    <row r="12094" spans="2:2">
      <c r="B12094" s="4"/>
    </row>
    <row r="12095" spans="2:2">
      <c r="B12095" s="4"/>
    </row>
    <row r="12096" spans="2:2">
      <c r="B12096" s="4"/>
    </row>
    <row r="12097" spans="2:2">
      <c r="B12097" s="4"/>
    </row>
    <row r="12098" spans="2:2">
      <c r="B12098" s="4"/>
    </row>
    <row r="12099" spans="2:2">
      <c r="B12099" s="4"/>
    </row>
    <row r="12100" spans="2:2">
      <c r="B12100" s="4"/>
    </row>
    <row r="12101" spans="2:2">
      <c r="B12101" s="4"/>
    </row>
    <row r="12102" spans="2:2">
      <c r="B12102" s="4"/>
    </row>
    <row r="12103" spans="2:2">
      <c r="B12103" s="4"/>
    </row>
    <row r="12104" spans="2:2">
      <c r="B12104" s="4"/>
    </row>
    <row r="12105" spans="2:2">
      <c r="B12105" s="4"/>
    </row>
    <row r="12106" spans="2:2">
      <c r="B12106" s="4"/>
    </row>
    <row r="12107" spans="2:2">
      <c r="B12107" s="4"/>
    </row>
    <row r="12108" spans="2:2">
      <c r="B12108" s="4"/>
    </row>
    <row r="12109" spans="2:2">
      <c r="B12109" s="4"/>
    </row>
    <row r="12110" spans="2:2">
      <c r="B12110" s="4"/>
    </row>
    <row r="12111" spans="2:2">
      <c r="B12111" s="4"/>
    </row>
    <row r="12112" spans="2:2">
      <c r="B12112" s="4"/>
    </row>
    <row r="12113" spans="2:2">
      <c r="B12113" s="4"/>
    </row>
    <row r="12114" spans="2:2">
      <c r="B12114" s="4"/>
    </row>
    <row r="12115" spans="2:2">
      <c r="B12115" s="4"/>
    </row>
    <row r="12116" spans="2:2">
      <c r="B12116" s="4"/>
    </row>
    <row r="12117" spans="2:2">
      <c r="B12117" s="4"/>
    </row>
    <row r="12118" spans="2:2">
      <c r="B12118" s="4"/>
    </row>
    <row r="12119" spans="2:2">
      <c r="B12119" s="4"/>
    </row>
    <row r="12120" spans="2:2">
      <c r="B12120" s="4"/>
    </row>
    <row r="12121" spans="2:2">
      <c r="B12121" s="4"/>
    </row>
    <row r="12122" spans="2:2">
      <c r="B12122" s="4"/>
    </row>
    <row r="12123" spans="2:2">
      <c r="B12123" s="4"/>
    </row>
    <row r="12124" spans="2:2">
      <c r="B12124" s="4"/>
    </row>
    <row r="12125" spans="2:2">
      <c r="B12125" s="4"/>
    </row>
    <row r="12126" spans="2:2">
      <c r="B12126" s="4"/>
    </row>
    <row r="12127" spans="2:2">
      <c r="B12127" s="4"/>
    </row>
    <row r="12128" spans="2:2">
      <c r="B12128" s="4"/>
    </row>
    <row r="12129" spans="2:2">
      <c r="B12129" s="4"/>
    </row>
    <row r="12130" spans="2:2">
      <c r="B12130" s="4"/>
    </row>
    <row r="12131" spans="2:2">
      <c r="B12131" s="4"/>
    </row>
    <row r="12132" spans="2:2">
      <c r="B12132" s="4"/>
    </row>
    <row r="12133" spans="2:2">
      <c r="B12133" s="4"/>
    </row>
    <row r="12134" spans="2:2">
      <c r="B12134" s="4"/>
    </row>
    <row r="12135" spans="2:2">
      <c r="B12135" s="4"/>
    </row>
    <row r="12136" spans="2:2">
      <c r="B12136" s="4"/>
    </row>
    <row r="12137" spans="2:2">
      <c r="B12137" s="4"/>
    </row>
    <row r="12138" spans="2:2">
      <c r="B12138" s="4"/>
    </row>
    <row r="12139" spans="2:2">
      <c r="B12139" s="4"/>
    </row>
    <row r="12140" spans="2:2">
      <c r="B12140" s="4"/>
    </row>
    <row r="12141" spans="2:2">
      <c r="B12141" s="4"/>
    </row>
    <row r="12142" spans="2:2">
      <c r="B12142" s="4"/>
    </row>
    <row r="12143" spans="2:2">
      <c r="B12143" s="4"/>
    </row>
    <row r="12144" spans="2:2">
      <c r="B12144" s="4"/>
    </row>
    <row r="12145" spans="2:2">
      <c r="B12145" s="4"/>
    </row>
    <row r="12146" spans="2:2">
      <c r="B12146" s="4"/>
    </row>
    <row r="12147" spans="2:2">
      <c r="B12147" s="4"/>
    </row>
    <row r="12148" spans="2:2">
      <c r="B12148" s="4"/>
    </row>
    <row r="12149" spans="2:2">
      <c r="B12149" s="4"/>
    </row>
    <row r="12150" spans="2:2">
      <c r="B12150" s="4"/>
    </row>
    <row r="12151" spans="2:2">
      <c r="B12151" s="4"/>
    </row>
    <row r="12152" spans="2:2">
      <c r="B12152" s="4"/>
    </row>
    <row r="12153" spans="2:2">
      <c r="B12153" s="4"/>
    </row>
    <row r="12154" spans="2:2">
      <c r="B12154" s="4"/>
    </row>
    <row r="12155" spans="2:2">
      <c r="B12155" s="4"/>
    </row>
    <row r="12156" spans="2:2">
      <c r="B12156" s="4"/>
    </row>
    <row r="12157" spans="2:2">
      <c r="B12157" s="4"/>
    </row>
    <row r="12158" spans="2:2">
      <c r="B12158" s="4"/>
    </row>
    <row r="12159" spans="2:2">
      <c r="B12159" s="4"/>
    </row>
    <row r="12160" spans="2:2">
      <c r="B12160" s="4"/>
    </row>
    <row r="12161" spans="2:2">
      <c r="B12161" s="4"/>
    </row>
    <row r="12162" spans="2:2">
      <c r="B12162" s="4"/>
    </row>
    <row r="12163" spans="2:2">
      <c r="B12163" s="4"/>
    </row>
    <row r="12164" spans="2:2">
      <c r="B12164" s="4"/>
    </row>
    <row r="12165" spans="2:2">
      <c r="B12165" s="4"/>
    </row>
    <row r="12166" spans="2:2">
      <c r="B12166" s="4"/>
    </row>
    <row r="12167" spans="2:2">
      <c r="B12167" s="4"/>
    </row>
    <row r="12168" spans="2:2">
      <c r="B12168" s="4"/>
    </row>
    <row r="12169" spans="2:2">
      <c r="B12169" s="4"/>
    </row>
    <row r="12170" spans="2:2">
      <c r="B12170" s="4"/>
    </row>
    <row r="12171" spans="2:2">
      <c r="B12171" s="4"/>
    </row>
    <row r="12172" spans="2:2">
      <c r="B12172" s="4"/>
    </row>
    <row r="12173" spans="2:2">
      <c r="B12173" s="4"/>
    </row>
    <row r="12174" spans="2:2">
      <c r="B12174" s="4"/>
    </row>
    <row r="12175" spans="2:2">
      <c r="B12175" s="4"/>
    </row>
    <row r="12176" spans="2:2">
      <c r="B12176" s="4"/>
    </row>
    <row r="12177" spans="2:2">
      <c r="B12177" s="4"/>
    </row>
    <row r="12178" spans="2:2">
      <c r="B12178" s="4"/>
    </row>
    <row r="12179" spans="2:2">
      <c r="B12179" s="4"/>
    </row>
    <row r="12180" spans="2:2">
      <c r="B12180" s="4"/>
    </row>
    <row r="12181" spans="2:2">
      <c r="B12181" s="4"/>
    </row>
    <row r="12182" spans="2:2">
      <c r="B12182" s="4"/>
    </row>
    <row r="12183" spans="2:2">
      <c r="B12183" s="4"/>
    </row>
    <row r="12184" spans="2:2">
      <c r="B12184" s="4"/>
    </row>
    <row r="12185" spans="2:2">
      <c r="B12185" s="4"/>
    </row>
    <row r="12186" spans="2:2">
      <c r="B12186" s="4"/>
    </row>
    <row r="12187" spans="2:2">
      <c r="B12187" s="4"/>
    </row>
    <row r="12188" spans="2:2">
      <c r="B12188" s="4"/>
    </row>
    <row r="12189" spans="2:2">
      <c r="B12189" s="4"/>
    </row>
    <row r="12190" spans="2:2">
      <c r="B12190" s="4"/>
    </row>
    <row r="12191" spans="2:2">
      <c r="B12191" s="4"/>
    </row>
    <row r="12192" spans="2:2">
      <c r="B12192" s="4"/>
    </row>
    <row r="12193" spans="2:2">
      <c r="B12193" s="4"/>
    </row>
    <row r="12194" spans="2:2">
      <c r="B12194" s="4"/>
    </row>
    <row r="12195" spans="2:2">
      <c r="B12195" s="4"/>
    </row>
    <row r="12196" spans="2:2">
      <c r="B12196" s="4"/>
    </row>
    <row r="12197" spans="2:2">
      <c r="B12197" s="4"/>
    </row>
    <row r="12198" spans="2:2">
      <c r="B12198" s="4"/>
    </row>
    <row r="12199" spans="2:2">
      <c r="B12199" s="4"/>
    </row>
    <row r="12200" spans="2:2">
      <c r="B12200" s="4"/>
    </row>
    <row r="12201" spans="2:2">
      <c r="B12201" s="4"/>
    </row>
    <row r="12202" spans="2:2">
      <c r="B12202" s="4"/>
    </row>
    <row r="12203" spans="2:2">
      <c r="B12203" s="4"/>
    </row>
    <row r="12204" spans="2:2">
      <c r="B12204" s="4"/>
    </row>
    <row r="12205" spans="2:2">
      <c r="B12205" s="4"/>
    </row>
    <row r="12206" spans="2:2">
      <c r="B12206" s="4"/>
    </row>
    <row r="12207" spans="2:2">
      <c r="B12207" s="4"/>
    </row>
    <row r="12208" spans="2:2">
      <c r="B12208" s="4"/>
    </row>
    <row r="12209" spans="2:2">
      <c r="B12209" s="4"/>
    </row>
    <row r="12210" spans="2:2">
      <c r="B12210" s="4"/>
    </row>
    <row r="12211" spans="2:2">
      <c r="B12211" s="4"/>
    </row>
    <row r="12212" spans="2:2">
      <c r="B12212" s="4"/>
    </row>
    <row r="12213" spans="2:2">
      <c r="B12213" s="4"/>
    </row>
    <row r="12214" spans="2:2">
      <c r="B12214" s="4"/>
    </row>
    <row r="12215" spans="2:2">
      <c r="B12215" s="4"/>
    </row>
    <row r="12216" spans="2:2">
      <c r="B12216" s="4"/>
    </row>
    <row r="12217" spans="2:2">
      <c r="B12217" s="4"/>
    </row>
    <row r="12218" spans="2:2">
      <c r="B12218" s="4"/>
    </row>
    <row r="12219" spans="2:2">
      <c r="B12219" s="4"/>
    </row>
    <row r="12220" spans="2:2">
      <c r="B12220" s="4"/>
    </row>
    <row r="12221" spans="2:2">
      <c r="B12221" s="4"/>
    </row>
    <row r="12222" spans="2:2">
      <c r="B12222" s="4"/>
    </row>
    <row r="12223" spans="2:2">
      <c r="B12223" s="4"/>
    </row>
    <row r="12224" spans="2:2">
      <c r="B12224" s="4"/>
    </row>
    <row r="12225" spans="2:2">
      <c r="B12225" s="4"/>
    </row>
    <row r="12226" spans="2:2">
      <c r="B12226" s="4"/>
    </row>
    <row r="12227" spans="2:2">
      <c r="B12227" s="4"/>
    </row>
    <row r="12228" spans="2:2">
      <c r="B12228" s="4"/>
    </row>
    <row r="12229" spans="2:2">
      <c r="B12229" s="4"/>
    </row>
    <row r="12230" spans="2:2">
      <c r="B12230" s="4"/>
    </row>
    <row r="12231" spans="2:2">
      <c r="B12231" s="4"/>
    </row>
    <row r="12232" spans="2:2">
      <c r="B12232" s="4"/>
    </row>
    <row r="12233" spans="2:2">
      <c r="B12233" s="4"/>
    </row>
    <row r="12234" spans="2:2">
      <c r="B12234" s="4"/>
    </row>
    <row r="12235" spans="2:2">
      <c r="B12235" s="4"/>
    </row>
    <row r="12236" spans="2:2">
      <c r="B12236" s="4"/>
    </row>
    <row r="12237" spans="2:2">
      <c r="B12237" s="4"/>
    </row>
    <row r="12238" spans="2:2">
      <c r="B12238" s="4"/>
    </row>
    <row r="12239" spans="2:2">
      <c r="B12239" s="4"/>
    </row>
    <row r="12240" spans="2:2">
      <c r="B12240" s="4"/>
    </row>
    <row r="12241" spans="2:2">
      <c r="B12241" s="4"/>
    </row>
    <row r="12242" spans="2:2">
      <c r="B12242" s="4"/>
    </row>
    <row r="12243" spans="2:2">
      <c r="B12243" s="4"/>
    </row>
    <row r="12244" spans="2:2">
      <c r="B12244" s="4"/>
    </row>
    <row r="12245" spans="2:2">
      <c r="B12245" s="4"/>
    </row>
    <row r="12246" spans="2:2">
      <c r="B12246" s="4"/>
    </row>
    <row r="12247" spans="2:2">
      <c r="B12247" s="4"/>
    </row>
    <row r="12248" spans="2:2">
      <c r="B12248" s="4"/>
    </row>
    <row r="12249" spans="2:2">
      <c r="B12249" s="4"/>
    </row>
    <row r="12250" spans="2:2">
      <c r="B12250" s="4"/>
    </row>
    <row r="12251" spans="2:2">
      <c r="B12251" s="4"/>
    </row>
    <row r="12252" spans="2:2">
      <c r="B12252" s="4"/>
    </row>
    <row r="12253" spans="2:2">
      <c r="B12253" s="4"/>
    </row>
    <row r="12254" spans="2:2">
      <c r="B12254" s="4"/>
    </row>
    <row r="12255" spans="2:2">
      <c r="B12255" s="4"/>
    </row>
    <row r="12256" spans="2:2">
      <c r="B12256" s="4"/>
    </row>
    <row r="12257" spans="2:2">
      <c r="B12257" s="4"/>
    </row>
    <row r="12258" spans="2:2">
      <c r="B12258" s="4"/>
    </row>
    <row r="12259" spans="2:2">
      <c r="B12259" s="4"/>
    </row>
    <row r="12260" spans="2:2">
      <c r="B12260" s="4"/>
    </row>
    <row r="12261" spans="2:2">
      <c r="B12261" s="4"/>
    </row>
    <row r="12262" spans="2:2">
      <c r="B12262" s="4"/>
    </row>
    <row r="12263" spans="2:2">
      <c r="B12263" s="4"/>
    </row>
    <row r="12264" spans="2:2">
      <c r="B12264" s="4"/>
    </row>
    <row r="12265" spans="2:2">
      <c r="B12265" s="4"/>
    </row>
    <row r="12266" spans="2:2">
      <c r="B12266" s="4"/>
    </row>
    <row r="12267" spans="2:2">
      <c r="B12267" s="4"/>
    </row>
    <row r="12268" spans="2:2">
      <c r="B12268" s="4"/>
    </row>
    <row r="12269" spans="2:2">
      <c r="B12269" s="4"/>
    </row>
    <row r="12270" spans="2:2">
      <c r="B12270" s="4"/>
    </row>
    <row r="12271" spans="2:2">
      <c r="B12271" s="4"/>
    </row>
    <row r="12272" spans="2:2">
      <c r="B12272" s="4"/>
    </row>
    <row r="12273" spans="2:2">
      <c r="B12273" s="4"/>
    </row>
    <row r="12274" spans="2:2">
      <c r="B12274" s="4"/>
    </row>
    <row r="12275" spans="2:2">
      <c r="B12275" s="4"/>
    </row>
    <row r="12276" spans="2:2">
      <c r="B12276" s="4"/>
    </row>
    <row r="12277" spans="2:2">
      <c r="B12277" s="4"/>
    </row>
    <row r="12278" spans="2:2">
      <c r="B12278" s="4"/>
    </row>
    <row r="12279" spans="2:2">
      <c r="B12279" s="4"/>
    </row>
    <row r="12280" spans="2:2">
      <c r="B12280" s="4"/>
    </row>
    <row r="12281" spans="2:2">
      <c r="B12281" s="4"/>
    </row>
    <row r="12282" spans="2:2">
      <c r="B12282" s="4"/>
    </row>
    <row r="12283" spans="2:2">
      <c r="B12283" s="4"/>
    </row>
    <row r="12284" spans="2:2">
      <c r="B12284" s="4"/>
    </row>
    <row r="12285" spans="2:2">
      <c r="B12285" s="4"/>
    </row>
    <row r="12286" spans="2:2">
      <c r="B12286" s="4"/>
    </row>
    <row r="12287" spans="2:2">
      <c r="B12287" s="4"/>
    </row>
    <row r="12288" spans="2:2">
      <c r="B12288" s="4"/>
    </row>
    <row r="12289" spans="2:2">
      <c r="B12289" s="4"/>
    </row>
    <row r="12290" spans="2:2">
      <c r="B12290" s="4"/>
    </row>
    <row r="12291" spans="2:2">
      <c r="B12291" s="4"/>
    </row>
    <row r="12292" spans="2:2">
      <c r="B12292" s="4"/>
    </row>
    <row r="12293" spans="2:2">
      <c r="B12293" s="4"/>
    </row>
    <row r="12294" spans="2:2">
      <c r="B12294" s="4"/>
    </row>
    <row r="12295" spans="2:2">
      <c r="B12295" s="4"/>
    </row>
    <row r="12296" spans="2:2">
      <c r="B12296" s="4"/>
    </row>
    <row r="12297" spans="2:2">
      <c r="B12297" s="4"/>
    </row>
    <row r="12298" spans="2:2">
      <c r="B12298" s="4"/>
    </row>
    <row r="12299" spans="2:2">
      <c r="B12299" s="4"/>
    </row>
    <row r="12300" spans="2:2">
      <c r="B12300" s="4"/>
    </row>
    <row r="12301" spans="2:2">
      <c r="B12301" s="4"/>
    </row>
    <row r="12302" spans="2:2">
      <c r="B12302" s="4"/>
    </row>
    <row r="12303" spans="2:2">
      <c r="B12303" s="4"/>
    </row>
    <row r="12304" spans="2:2">
      <c r="B12304" s="4"/>
    </row>
    <row r="12305" spans="2:2">
      <c r="B12305" s="4"/>
    </row>
    <row r="12306" spans="2:2">
      <c r="B12306" s="4"/>
    </row>
    <row r="12307" spans="2:2">
      <c r="B12307" s="4"/>
    </row>
    <row r="12308" spans="2:2">
      <c r="B12308" s="4"/>
    </row>
    <row r="12309" spans="2:2">
      <c r="B12309" s="4"/>
    </row>
    <row r="12310" spans="2:2">
      <c r="B12310" s="4"/>
    </row>
    <row r="12311" spans="2:2">
      <c r="B12311" s="4"/>
    </row>
    <row r="12312" spans="2:2">
      <c r="B12312" s="4"/>
    </row>
    <row r="12313" spans="2:2">
      <c r="B12313" s="4"/>
    </row>
    <row r="12314" spans="2:2">
      <c r="B12314" s="4"/>
    </row>
    <row r="12315" spans="2:2">
      <c r="B12315" s="4"/>
    </row>
    <row r="12316" spans="2:2">
      <c r="B12316" s="4"/>
    </row>
    <row r="12317" spans="2:2">
      <c r="B12317" s="4"/>
    </row>
    <row r="12318" spans="2:2">
      <c r="B12318" s="4"/>
    </row>
    <row r="12319" spans="2:2">
      <c r="B12319" s="4"/>
    </row>
    <row r="12320" spans="2:2">
      <c r="B12320" s="4"/>
    </row>
    <row r="12321" spans="2:2">
      <c r="B12321" s="4"/>
    </row>
    <row r="12322" spans="2:2">
      <c r="B12322" s="4"/>
    </row>
    <row r="12323" spans="2:2">
      <c r="B12323" s="4"/>
    </row>
    <row r="12324" spans="2:2">
      <c r="B12324" s="4"/>
    </row>
    <row r="12325" spans="2:2">
      <c r="B12325" s="4"/>
    </row>
    <row r="12326" spans="2:2">
      <c r="B12326" s="4"/>
    </row>
    <row r="12327" spans="2:2">
      <c r="B12327" s="4"/>
    </row>
    <row r="12328" spans="2:2">
      <c r="B12328" s="4"/>
    </row>
    <row r="12329" spans="2:2">
      <c r="B12329" s="4"/>
    </row>
    <row r="12330" spans="2:2">
      <c r="B12330" s="4"/>
    </row>
    <row r="12331" spans="2:2">
      <c r="B12331" s="4"/>
    </row>
    <row r="12332" spans="2:2">
      <c r="B12332" s="4"/>
    </row>
    <row r="12333" spans="2:2">
      <c r="B12333" s="4"/>
    </row>
    <row r="12334" spans="2:2">
      <c r="B12334" s="4"/>
    </row>
    <row r="12335" spans="2:2">
      <c r="B12335" s="4"/>
    </row>
    <row r="12336" spans="2:2">
      <c r="B12336" s="4"/>
    </row>
    <row r="12337" spans="2:2">
      <c r="B12337" s="4"/>
    </row>
    <row r="12338" spans="2:2">
      <c r="B12338" s="4"/>
    </row>
    <row r="12339" spans="2:2">
      <c r="B12339" s="4"/>
    </row>
    <row r="12340" spans="2:2">
      <c r="B12340" s="4"/>
    </row>
    <row r="12341" spans="2:2">
      <c r="B12341" s="4"/>
    </row>
    <row r="12342" spans="2:2">
      <c r="B12342" s="4"/>
    </row>
    <row r="12343" spans="2:2">
      <c r="B12343" s="4"/>
    </row>
    <row r="12344" spans="2:2">
      <c r="B12344" s="4"/>
    </row>
    <row r="12345" spans="2:2">
      <c r="B12345" s="4"/>
    </row>
    <row r="12346" spans="2:2">
      <c r="B12346" s="4"/>
    </row>
    <row r="12347" spans="2:2">
      <c r="B12347" s="4"/>
    </row>
    <row r="12348" spans="2:2">
      <c r="B12348" s="4"/>
    </row>
    <row r="12349" spans="2:2">
      <c r="B12349" s="4"/>
    </row>
    <row r="12350" spans="2:2">
      <c r="B12350" s="4"/>
    </row>
    <row r="12351" spans="2:2">
      <c r="B12351" s="4"/>
    </row>
    <row r="12352" spans="2:2">
      <c r="B12352" s="4"/>
    </row>
    <row r="12353" spans="2:2">
      <c r="B12353" s="4"/>
    </row>
    <row r="12354" spans="2:2">
      <c r="B12354" s="4"/>
    </row>
    <row r="12355" spans="2:2">
      <c r="B12355" s="4"/>
    </row>
    <row r="12356" spans="2:2">
      <c r="B12356" s="4"/>
    </row>
    <row r="12357" spans="2:2">
      <c r="B12357" s="4"/>
    </row>
    <row r="12358" spans="2:2">
      <c r="B12358" s="4"/>
    </row>
    <row r="12359" spans="2:2">
      <c r="B12359" s="4"/>
    </row>
    <row r="12360" spans="2:2">
      <c r="B12360" s="4"/>
    </row>
    <row r="12361" spans="2:2">
      <c r="B12361" s="4"/>
    </row>
    <row r="12362" spans="2:2">
      <c r="B12362" s="4"/>
    </row>
    <row r="12363" spans="2:2">
      <c r="B12363" s="4"/>
    </row>
    <row r="12364" spans="2:2">
      <c r="B12364" s="4"/>
    </row>
    <row r="12365" spans="2:2">
      <c r="B12365" s="4"/>
    </row>
    <row r="12366" spans="2:2">
      <c r="B12366" s="4"/>
    </row>
    <row r="12367" spans="2:2">
      <c r="B12367" s="4"/>
    </row>
    <row r="12368" spans="2:2">
      <c r="B12368" s="4"/>
    </row>
    <row r="12369" spans="2:2">
      <c r="B12369" s="4"/>
    </row>
    <row r="12370" spans="2:2">
      <c r="B12370" s="4"/>
    </row>
    <row r="12371" spans="2:2">
      <c r="B12371" s="4"/>
    </row>
    <row r="12372" spans="2:2">
      <c r="B12372" s="4"/>
    </row>
    <row r="12373" spans="2:2">
      <c r="B12373" s="4"/>
    </row>
    <row r="12374" spans="2:2">
      <c r="B12374" s="4"/>
    </row>
    <row r="12375" spans="2:2">
      <c r="B12375" s="4"/>
    </row>
    <row r="12376" spans="2:2">
      <c r="B12376" s="4"/>
    </row>
    <row r="12377" spans="2:2">
      <c r="B12377" s="4"/>
    </row>
    <row r="12378" spans="2:2">
      <c r="B12378" s="4"/>
    </row>
    <row r="12379" spans="2:2">
      <c r="B12379" s="4"/>
    </row>
    <row r="12380" spans="2:2">
      <c r="B12380" s="4"/>
    </row>
    <row r="12381" spans="2:2">
      <c r="B12381" s="4"/>
    </row>
    <row r="12382" spans="2:2">
      <c r="B12382" s="4"/>
    </row>
    <row r="12383" spans="2:2">
      <c r="B12383" s="4"/>
    </row>
    <row r="12384" spans="2:2">
      <c r="B12384" s="4"/>
    </row>
    <row r="12385" spans="2:2">
      <c r="B12385" s="4"/>
    </row>
    <row r="12386" spans="2:2">
      <c r="B12386" s="4"/>
    </row>
    <row r="12387" spans="2:2">
      <c r="B12387" s="4"/>
    </row>
    <row r="12388" spans="2:2">
      <c r="B12388" s="4"/>
    </row>
    <row r="12389" spans="2:2">
      <c r="B12389" s="4"/>
    </row>
    <row r="12390" spans="2:2">
      <c r="B12390" s="4"/>
    </row>
    <row r="12391" spans="2:2">
      <c r="B12391" s="4"/>
    </row>
    <row r="12392" spans="2:2">
      <c r="B12392" s="4"/>
    </row>
    <row r="12393" spans="2:2">
      <c r="B12393" s="4"/>
    </row>
    <row r="12394" spans="2:2">
      <c r="B12394" s="4"/>
    </row>
    <row r="12395" spans="2:2">
      <c r="B12395" s="4"/>
    </row>
    <row r="12396" spans="2:2">
      <c r="B12396" s="4"/>
    </row>
    <row r="12397" spans="2:2">
      <c r="B12397" s="4"/>
    </row>
    <row r="12398" spans="2:2">
      <c r="B12398" s="4"/>
    </row>
    <row r="12399" spans="2:2">
      <c r="B12399" s="4"/>
    </row>
    <row r="12400" spans="2:2">
      <c r="B12400" s="4"/>
    </row>
    <row r="12401" spans="2:2">
      <c r="B12401" s="4"/>
    </row>
    <row r="12402" spans="2:2">
      <c r="B12402" s="4"/>
    </row>
    <row r="12403" spans="2:2">
      <c r="B12403" s="4"/>
    </row>
    <row r="12404" spans="2:2">
      <c r="B12404" s="4"/>
    </row>
    <row r="12405" spans="2:2">
      <c r="B12405" s="4"/>
    </row>
    <row r="12406" spans="2:2">
      <c r="B12406" s="4"/>
    </row>
    <row r="12407" spans="2:2">
      <c r="B12407" s="4"/>
    </row>
    <row r="12408" spans="2:2">
      <c r="B12408" s="4"/>
    </row>
    <row r="12409" spans="2:2">
      <c r="B12409" s="4"/>
    </row>
    <row r="12410" spans="2:2">
      <c r="B12410" s="4"/>
    </row>
    <row r="12411" spans="2:2">
      <c r="B12411" s="4"/>
    </row>
    <row r="12412" spans="2:2">
      <c r="B12412" s="4"/>
    </row>
    <row r="12413" spans="2:2">
      <c r="B12413" s="4"/>
    </row>
    <row r="12414" spans="2:2">
      <c r="B12414" s="4"/>
    </row>
    <row r="12415" spans="2:2">
      <c r="B12415" s="4"/>
    </row>
    <row r="12416" spans="2:2">
      <c r="B12416" s="4"/>
    </row>
    <row r="12417" spans="2:2">
      <c r="B12417" s="4"/>
    </row>
    <row r="12418" spans="2:2">
      <c r="B12418" s="4"/>
    </row>
    <row r="12419" spans="2:2">
      <c r="B12419" s="4"/>
    </row>
    <row r="12420" spans="2:2">
      <c r="B12420" s="4"/>
    </row>
    <row r="12421" spans="2:2">
      <c r="B12421" s="4"/>
    </row>
    <row r="12422" spans="2:2">
      <c r="B12422" s="4"/>
    </row>
    <row r="12423" spans="2:2">
      <c r="B12423" s="4"/>
    </row>
    <row r="12424" spans="2:2">
      <c r="B12424" s="4"/>
    </row>
    <row r="12425" spans="2:2">
      <c r="B12425" s="4"/>
    </row>
    <row r="12426" spans="2:2">
      <c r="B12426" s="4"/>
    </row>
    <row r="12427" spans="2:2">
      <c r="B12427" s="4"/>
    </row>
    <row r="12428" spans="2:2">
      <c r="B12428" s="4"/>
    </row>
    <row r="12429" spans="2:2">
      <c r="B12429" s="4"/>
    </row>
    <row r="12430" spans="2:2">
      <c r="B12430" s="4"/>
    </row>
    <row r="12431" spans="2:2">
      <c r="B12431" s="4"/>
    </row>
    <row r="12432" spans="2:2">
      <c r="B12432" s="4"/>
    </row>
    <row r="12433" spans="2:2">
      <c r="B12433" s="4"/>
    </row>
    <row r="12434" spans="2:2">
      <c r="B12434" s="4"/>
    </row>
    <row r="12435" spans="2:2">
      <c r="B12435" s="4"/>
    </row>
    <row r="12436" spans="2:2">
      <c r="B12436" s="4"/>
    </row>
    <row r="12437" spans="2:2">
      <c r="B12437" s="4"/>
    </row>
    <row r="12438" spans="2:2">
      <c r="B12438" s="4"/>
    </row>
    <row r="12439" spans="2:2">
      <c r="B12439" s="4"/>
    </row>
    <row r="12440" spans="2:2">
      <c r="B12440" s="4"/>
    </row>
    <row r="12441" spans="2:2">
      <c r="B12441" s="4"/>
    </row>
    <row r="12442" spans="2:2">
      <c r="B12442" s="4"/>
    </row>
    <row r="12443" spans="2:2">
      <c r="B12443" s="4"/>
    </row>
    <row r="12444" spans="2:2">
      <c r="B12444" s="4"/>
    </row>
    <row r="12445" spans="2:2">
      <c r="B12445" s="4"/>
    </row>
    <row r="12446" spans="2:2">
      <c r="B12446" s="4"/>
    </row>
    <row r="12447" spans="2:2">
      <c r="B12447" s="4"/>
    </row>
    <row r="12448" spans="2:2">
      <c r="B12448" s="4"/>
    </row>
    <row r="12449" spans="2:2">
      <c r="B12449" s="4"/>
    </row>
    <row r="12450" spans="2:2">
      <c r="B12450" s="4"/>
    </row>
    <row r="12451" spans="2:2">
      <c r="B12451" s="4"/>
    </row>
    <row r="12452" spans="2:2">
      <c r="B12452" s="4"/>
    </row>
    <row r="12453" spans="2:2">
      <c r="B12453" s="4"/>
    </row>
    <row r="12454" spans="2:2">
      <c r="B12454" s="4"/>
    </row>
    <row r="12455" spans="2:2">
      <c r="B12455" s="4"/>
    </row>
    <row r="12456" spans="2:2">
      <c r="B12456" s="4"/>
    </row>
    <row r="12457" spans="2:2">
      <c r="B12457" s="4"/>
    </row>
    <row r="12458" spans="2:2">
      <c r="B12458" s="4"/>
    </row>
    <row r="12459" spans="2:2">
      <c r="B12459" s="4"/>
    </row>
    <row r="12460" spans="2:2">
      <c r="B12460" s="4"/>
    </row>
    <row r="12461" spans="2:2">
      <c r="B12461" s="4"/>
    </row>
    <row r="12462" spans="2:2">
      <c r="B12462" s="4"/>
    </row>
    <row r="12463" spans="2:2">
      <c r="B12463" s="4"/>
    </row>
    <row r="12464" spans="2:2">
      <c r="B12464" s="4"/>
    </row>
    <row r="12465" spans="2:2">
      <c r="B12465" s="4"/>
    </row>
    <row r="12466" spans="2:2">
      <c r="B12466" s="4"/>
    </row>
    <row r="12467" spans="2:2">
      <c r="B12467" s="4"/>
    </row>
    <row r="12468" spans="2:2">
      <c r="B12468" s="4"/>
    </row>
    <row r="12469" spans="2:2">
      <c r="B12469" s="4"/>
    </row>
    <row r="12470" spans="2:2">
      <c r="B12470" s="4"/>
    </row>
    <row r="12471" spans="2:2">
      <c r="B12471" s="4"/>
    </row>
    <row r="12472" spans="2:2">
      <c r="B12472" s="4"/>
    </row>
    <row r="12473" spans="2:2">
      <c r="B12473" s="4"/>
    </row>
    <row r="12474" spans="2:2">
      <c r="B12474" s="4"/>
    </row>
    <row r="12475" spans="2:2">
      <c r="B12475" s="4"/>
    </row>
    <row r="12476" spans="2:2">
      <c r="B12476" s="4"/>
    </row>
    <row r="12477" spans="2:2">
      <c r="B12477" s="4"/>
    </row>
    <row r="12478" spans="2:2">
      <c r="B12478" s="4"/>
    </row>
    <row r="12479" spans="2:2">
      <c r="B12479" s="4"/>
    </row>
    <row r="12480" spans="2:2">
      <c r="B12480" s="4"/>
    </row>
    <row r="12481" spans="2:2">
      <c r="B12481" s="4"/>
    </row>
    <row r="12482" spans="2:2">
      <c r="B12482" s="4"/>
    </row>
    <row r="12483" spans="2:2">
      <c r="B12483" s="4"/>
    </row>
    <row r="12484" spans="2:2">
      <c r="B12484" s="4"/>
    </row>
    <row r="12485" spans="2:2">
      <c r="B12485" s="4"/>
    </row>
    <row r="12486" spans="2:2">
      <c r="B12486" s="4"/>
    </row>
    <row r="12487" spans="2:2">
      <c r="B12487" s="4"/>
    </row>
    <row r="12488" spans="2:2">
      <c r="B12488" s="4"/>
    </row>
    <row r="12489" spans="2:2">
      <c r="B12489" s="4"/>
    </row>
    <row r="12490" spans="2:2">
      <c r="B12490" s="4"/>
    </row>
    <row r="12491" spans="2:2">
      <c r="B12491" s="4"/>
    </row>
    <row r="12492" spans="2:2">
      <c r="B12492" s="4"/>
    </row>
    <row r="12493" spans="2:2">
      <c r="B12493" s="4"/>
    </row>
    <row r="12494" spans="2:2">
      <c r="B12494" s="4"/>
    </row>
    <row r="12495" spans="2:2">
      <c r="B12495" s="4"/>
    </row>
    <row r="12496" spans="2:2">
      <c r="B12496" s="4"/>
    </row>
    <row r="12497" spans="2:2">
      <c r="B12497" s="4"/>
    </row>
    <row r="12498" spans="2:2">
      <c r="B12498" s="4"/>
    </row>
    <row r="12499" spans="2:2">
      <c r="B12499" s="4"/>
    </row>
    <row r="12500" spans="2:2">
      <c r="B12500" s="4"/>
    </row>
    <row r="12501" spans="2:2">
      <c r="B12501" s="4"/>
    </row>
    <row r="12502" spans="2:2">
      <c r="B12502" s="4"/>
    </row>
    <row r="12503" spans="2:2">
      <c r="B12503" s="4"/>
    </row>
    <row r="12504" spans="2:2">
      <c r="B12504" s="4"/>
    </row>
    <row r="12505" spans="2:2">
      <c r="B12505" s="4"/>
    </row>
    <row r="12506" spans="2:2">
      <c r="B12506" s="4"/>
    </row>
    <row r="12507" spans="2:2">
      <c r="B12507" s="4"/>
    </row>
    <row r="12508" spans="2:2">
      <c r="B12508" s="4"/>
    </row>
    <row r="12509" spans="2:2">
      <c r="B12509" s="4"/>
    </row>
    <row r="12510" spans="2:2">
      <c r="B12510" s="4"/>
    </row>
    <row r="12511" spans="2:2">
      <c r="B12511" s="4"/>
    </row>
    <row r="12512" spans="2:2">
      <c r="B12512" s="4"/>
    </row>
    <row r="12513" spans="2:2">
      <c r="B12513" s="4"/>
    </row>
    <row r="12514" spans="2:2">
      <c r="B12514" s="4"/>
    </row>
    <row r="12515" spans="2:2">
      <c r="B12515" s="4"/>
    </row>
    <row r="12516" spans="2:2">
      <c r="B12516" s="4"/>
    </row>
    <row r="12517" spans="2:2">
      <c r="B12517" s="4"/>
    </row>
    <row r="12518" spans="2:2">
      <c r="B12518" s="4"/>
    </row>
    <row r="12519" spans="2:2">
      <c r="B12519" s="4"/>
    </row>
    <row r="12520" spans="2:2">
      <c r="B12520" s="4"/>
    </row>
    <row r="12521" spans="2:2">
      <c r="B12521" s="4"/>
    </row>
    <row r="12522" spans="2:2">
      <c r="B12522" s="4"/>
    </row>
    <row r="12523" spans="2:2">
      <c r="B12523" s="4"/>
    </row>
    <row r="12524" spans="2:2">
      <c r="B12524" s="4"/>
    </row>
    <row r="12525" spans="2:2">
      <c r="B12525" s="4"/>
    </row>
    <row r="12526" spans="2:2">
      <c r="B12526" s="4"/>
    </row>
    <row r="12527" spans="2:2">
      <c r="B12527" s="4"/>
    </row>
    <row r="12528" spans="2:2">
      <c r="B12528" s="4"/>
    </row>
    <row r="12529" spans="2:2">
      <c r="B12529" s="4"/>
    </row>
    <row r="12530" spans="2:2">
      <c r="B12530" s="4"/>
    </row>
    <row r="12531" spans="2:2">
      <c r="B12531" s="4"/>
    </row>
    <row r="12532" spans="2:2">
      <c r="B12532" s="4"/>
    </row>
    <row r="12533" spans="2:2">
      <c r="B12533" s="4"/>
    </row>
    <row r="12534" spans="2:2">
      <c r="B12534" s="4"/>
    </row>
    <row r="12535" spans="2:2">
      <c r="B12535" s="4"/>
    </row>
    <row r="12536" spans="2:2">
      <c r="B12536" s="4"/>
    </row>
    <row r="12537" spans="2:2">
      <c r="B12537" s="4"/>
    </row>
    <row r="12538" spans="2:2">
      <c r="B12538" s="4"/>
    </row>
    <row r="12539" spans="2:2">
      <c r="B12539" s="4"/>
    </row>
    <row r="12540" spans="2:2">
      <c r="B12540" s="4"/>
    </row>
    <row r="12541" spans="2:2">
      <c r="B12541" s="4"/>
    </row>
    <row r="12542" spans="2:2">
      <c r="B12542" s="4"/>
    </row>
    <row r="12543" spans="2:2">
      <c r="B12543" s="4"/>
    </row>
    <row r="12544" spans="2:2">
      <c r="B12544" s="4"/>
    </row>
    <row r="12545" spans="2:2">
      <c r="B12545" s="4"/>
    </row>
    <row r="12546" spans="2:2">
      <c r="B12546" s="4"/>
    </row>
    <row r="12547" spans="2:2">
      <c r="B12547" s="4"/>
    </row>
    <row r="12548" spans="2:2">
      <c r="B12548" s="4"/>
    </row>
    <row r="12549" spans="2:2">
      <c r="B12549" s="4"/>
    </row>
    <row r="12550" spans="2:2">
      <c r="B12550" s="4"/>
    </row>
    <row r="12551" spans="2:2">
      <c r="B12551" s="4"/>
    </row>
    <row r="12552" spans="2:2">
      <c r="B12552" s="4"/>
    </row>
    <row r="12553" spans="2:2">
      <c r="B12553" s="4"/>
    </row>
    <row r="12554" spans="2:2">
      <c r="B12554" s="4"/>
    </row>
    <row r="12555" spans="2:2">
      <c r="B12555" s="4"/>
    </row>
    <row r="12556" spans="2:2">
      <c r="B12556" s="4"/>
    </row>
    <row r="12557" spans="2:2">
      <c r="B12557" s="4"/>
    </row>
    <row r="12558" spans="2:2">
      <c r="B12558" s="4"/>
    </row>
    <row r="12559" spans="2:2">
      <c r="B12559" s="4"/>
    </row>
    <row r="12560" spans="2:2">
      <c r="B12560" s="4"/>
    </row>
    <row r="12561" spans="2:2">
      <c r="B12561" s="4"/>
    </row>
    <row r="12562" spans="2:2">
      <c r="B12562" s="4"/>
    </row>
    <row r="12563" spans="2:2">
      <c r="B12563" s="4"/>
    </row>
    <row r="12564" spans="2:2">
      <c r="B12564" s="4"/>
    </row>
    <row r="12565" spans="2:2">
      <c r="B12565" s="4"/>
    </row>
    <row r="12566" spans="2:2">
      <c r="B12566" s="4"/>
    </row>
    <row r="12567" spans="2:2">
      <c r="B12567" s="4"/>
    </row>
    <row r="12568" spans="2:2">
      <c r="B12568" s="4"/>
    </row>
    <row r="12569" spans="2:2">
      <c r="B12569" s="4"/>
    </row>
    <row r="12570" spans="2:2">
      <c r="B12570" s="4"/>
    </row>
    <row r="12571" spans="2:2">
      <c r="B12571" s="4"/>
    </row>
    <row r="12572" spans="2:2">
      <c r="B12572" s="4"/>
    </row>
    <row r="12573" spans="2:2">
      <c r="B12573" s="4"/>
    </row>
    <row r="12574" spans="2:2">
      <c r="B12574" s="4"/>
    </row>
    <row r="12575" spans="2:2">
      <c r="B12575" s="4"/>
    </row>
    <row r="12576" spans="2:2">
      <c r="B12576" s="4"/>
    </row>
    <row r="12577" spans="2:2">
      <c r="B12577" s="4"/>
    </row>
    <row r="12578" spans="2:2">
      <c r="B12578" s="4"/>
    </row>
    <row r="12579" spans="2:2">
      <c r="B12579" s="4"/>
    </row>
    <row r="12580" spans="2:2">
      <c r="B12580" s="4"/>
    </row>
    <row r="12581" spans="2:2">
      <c r="B12581" s="4"/>
    </row>
    <row r="12582" spans="2:2">
      <c r="B12582" s="4"/>
    </row>
    <row r="12583" spans="2:2">
      <c r="B12583" s="4"/>
    </row>
    <row r="12584" spans="2:2">
      <c r="B12584" s="4"/>
    </row>
    <row r="12585" spans="2:2">
      <c r="B12585" s="4"/>
    </row>
    <row r="12586" spans="2:2">
      <c r="B12586" s="4"/>
    </row>
    <row r="12587" spans="2:2">
      <c r="B12587" s="4"/>
    </row>
    <row r="12588" spans="2:2">
      <c r="B12588" s="4"/>
    </row>
    <row r="12589" spans="2:2">
      <c r="B12589" s="4"/>
    </row>
    <row r="12590" spans="2:2">
      <c r="B12590" s="4"/>
    </row>
    <row r="12591" spans="2:2">
      <c r="B12591" s="4"/>
    </row>
    <row r="12592" spans="2:2">
      <c r="B12592" s="4"/>
    </row>
    <row r="12593" spans="2:2">
      <c r="B12593" s="4"/>
    </row>
    <row r="12594" spans="2:2">
      <c r="B12594" s="4"/>
    </row>
    <row r="12595" spans="2:2">
      <c r="B12595" s="4"/>
    </row>
    <row r="12596" spans="2:2">
      <c r="B12596" s="4"/>
    </row>
    <row r="12597" spans="2:2">
      <c r="B12597" s="4"/>
    </row>
    <row r="12598" spans="2:2">
      <c r="B12598" s="4"/>
    </row>
    <row r="12599" spans="2:2">
      <c r="B12599" s="4"/>
    </row>
    <row r="12600" spans="2:2">
      <c r="B12600" s="4"/>
    </row>
    <row r="12601" spans="2:2">
      <c r="B12601" s="4"/>
    </row>
    <row r="12602" spans="2:2">
      <c r="B12602" s="4"/>
    </row>
    <row r="12603" spans="2:2">
      <c r="B12603" s="4"/>
    </row>
    <row r="12604" spans="2:2">
      <c r="B12604" s="4"/>
    </row>
    <row r="12605" spans="2:2">
      <c r="B12605" s="4"/>
    </row>
    <row r="12606" spans="2:2">
      <c r="B12606" s="4"/>
    </row>
    <row r="12607" spans="2:2">
      <c r="B12607" s="4"/>
    </row>
    <row r="12608" spans="2:2">
      <c r="B12608" s="4"/>
    </row>
    <row r="12609" spans="2:2">
      <c r="B12609" s="4"/>
    </row>
    <row r="12610" spans="2:2">
      <c r="B12610" s="4"/>
    </row>
    <row r="12611" spans="2:2">
      <c r="B12611" s="4"/>
    </row>
    <row r="12612" spans="2:2">
      <c r="B12612" s="4"/>
    </row>
    <row r="12613" spans="2:2">
      <c r="B12613" s="4"/>
    </row>
    <row r="12614" spans="2:2">
      <c r="B12614" s="4"/>
    </row>
    <row r="12615" spans="2:2">
      <c r="B12615" s="4"/>
    </row>
    <row r="12616" spans="2:2">
      <c r="B12616" s="4"/>
    </row>
    <row r="12617" spans="2:2">
      <c r="B12617" s="4"/>
    </row>
    <row r="12618" spans="2:2">
      <c r="B12618" s="4"/>
    </row>
    <row r="12619" spans="2:2">
      <c r="B12619" s="4"/>
    </row>
    <row r="12620" spans="2:2">
      <c r="B12620" s="4"/>
    </row>
    <row r="12621" spans="2:2">
      <c r="B12621" s="4"/>
    </row>
    <row r="12622" spans="2:2">
      <c r="B12622" s="4"/>
    </row>
    <row r="12623" spans="2:2">
      <c r="B12623" s="4"/>
    </row>
    <row r="12624" spans="2:2">
      <c r="B12624" s="4"/>
    </row>
    <row r="12625" spans="2:2">
      <c r="B12625" s="4"/>
    </row>
    <row r="12626" spans="2:2">
      <c r="B12626" s="4"/>
    </row>
    <row r="12627" spans="2:2">
      <c r="B12627" s="4"/>
    </row>
    <row r="12628" spans="2:2">
      <c r="B12628" s="4"/>
    </row>
    <row r="12629" spans="2:2">
      <c r="B12629" s="4"/>
    </row>
    <row r="12630" spans="2:2">
      <c r="B12630" s="4"/>
    </row>
    <row r="12631" spans="2:2">
      <c r="B12631" s="4"/>
    </row>
    <row r="12632" spans="2:2">
      <c r="B12632" s="4"/>
    </row>
    <row r="12633" spans="2:2">
      <c r="B12633" s="4"/>
    </row>
    <row r="12634" spans="2:2">
      <c r="B12634" s="4"/>
    </row>
    <row r="12635" spans="2:2">
      <c r="B12635" s="4"/>
    </row>
    <row r="12636" spans="2:2">
      <c r="B12636" s="4"/>
    </row>
    <row r="12637" spans="2:2">
      <c r="B12637" s="4"/>
    </row>
    <row r="12638" spans="2:2">
      <c r="B12638" s="4"/>
    </row>
    <row r="12639" spans="2:2">
      <c r="B12639" s="4"/>
    </row>
    <row r="12640" spans="2:2">
      <c r="B12640" s="4"/>
    </row>
    <row r="12641" spans="2:2">
      <c r="B12641" s="4"/>
    </row>
    <row r="12642" spans="2:2">
      <c r="B12642" s="4"/>
    </row>
    <row r="12643" spans="2:2">
      <c r="B12643" s="4"/>
    </row>
    <row r="12644" spans="2:2">
      <c r="B12644" s="4"/>
    </row>
    <row r="12645" spans="2:2">
      <c r="B12645" s="4"/>
    </row>
    <row r="12646" spans="2:2">
      <c r="B12646" s="4"/>
    </row>
    <row r="12647" spans="2:2">
      <c r="B12647" s="4"/>
    </row>
    <row r="12648" spans="2:2">
      <c r="B12648" s="4"/>
    </row>
    <row r="12649" spans="2:2">
      <c r="B12649" s="4"/>
    </row>
    <row r="12650" spans="2:2">
      <c r="B12650" s="4"/>
    </row>
    <row r="12651" spans="2:2">
      <c r="B12651" s="4"/>
    </row>
    <row r="12652" spans="2:2">
      <c r="B12652" s="4"/>
    </row>
    <row r="12653" spans="2:2">
      <c r="B12653" s="4"/>
    </row>
    <row r="12654" spans="2:2">
      <c r="B12654" s="4"/>
    </row>
    <row r="12655" spans="2:2">
      <c r="B12655" s="4"/>
    </row>
    <row r="12656" spans="2:2">
      <c r="B12656" s="4"/>
    </row>
    <row r="12657" spans="2:2">
      <c r="B12657" s="4"/>
    </row>
    <row r="12658" spans="2:2">
      <c r="B12658" s="4"/>
    </row>
    <row r="12659" spans="2:2">
      <c r="B12659" s="4"/>
    </row>
    <row r="12660" spans="2:2">
      <c r="B12660" s="4"/>
    </row>
    <row r="12661" spans="2:2">
      <c r="B12661" s="4"/>
    </row>
    <row r="12662" spans="2:2">
      <c r="B12662" s="4"/>
    </row>
    <row r="12663" spans="2:2">
      <c r="B12663" s="4"/>
    </row>
    <row r="12664" spans="2:2">
      <c r="B12664" s="4"/>
    </row>
    <row r="12665" spans="2:2">
      <c r="B12665" s="4"/>
    </row>
    <row r="12666" spans="2:2">
      <c r="B12666" s="4"/>
    </row>
    <row r="12667" spans="2:2">
      <c r="B12667" s="4"/>
    </row>
    <row r="12668" spans="2:2">
      <c r="B12668" s="4"/>
    </row>
    <row r="12669" spans="2:2">
      <c r="B12669" s="4"/>
    </row>
    <row r="12670" spans="2:2">
      <c r="B12670" s="4"/>
    </row>
    <row r="12671" spans="2:2">
      <c r="B12671" s="4"/>
    </row>
    <row r="12672" spans="2:2">
      <c r="B12672" s="4"/>
    </row>
    <row r="12673" spans="2:2">
      <c r="B12673" s="4"/>
    </row>
    <row r="12674" spans="2:2">
      <c r="B12674" s="4"/>
    </row>
    <row r="12675" spans="2:2">
      <c r="B12675" s="4"/>
    </row>
    <row r="12676" spans="2:2">
      <c r="B12676" s="4"/>
    </row>
    <row r="12677" spans="2:2">
      <c r="B12677" s="4"/>
    </row>
    <row r="12678" spans="2:2">
      <c r="B12678" s="4"/>
    </row>
    <row r="12679" spans="2:2">
      <c r="B12679" s="4"/>
    </row>
    <row r="12680" spans="2:2">
      <c r="B12680" s="4"/>
    </row>
    <row r="12681" spans="2:2">
      <c r="B12681" s="4"/>
    </row>
    <row r="12682" spans="2:2">
      <c r="B12682" s="4"/>
    </row>
    <row r="12683" spans="2:2">
      <c r="B12683" s="4"/>
    </row>
    <row r="12684" spans="2:2">
      <c r="B12684" s="4"/>
    </row>
    <row r="12685" spans="2:2">
      <c r="B12685" s="4"/>
    </row>
    <row r="12686" spans="2:2">
      <c r="B12686" s="4"/>
    </row>
    <row r="12687" spans="2:2">
      <c r="B12687" s="4"/>
    </row>
    <row r="12688" spans="2:2">
      <c r="B12688" s="4"/>
    </row>
    <row r="12689" spans="2:2">
      <c r="B12689" s="4"/>
    </row>
    <row r="12690" spans="2:2">
      <c r="B12690" s="4"/>
    </row>
    <row r="12691" spans="2:2">
      <c r="B12691" s="4"/>
    </row>
    <row r="12692" spans="2:2">
      <c r="B12692" s="4"/>
    </row>
    <row r="12693" spans="2:2">
      <c r="B12693" s="4"/>
    </row>
    <row r="12694" spans="2:2">
      <c r="B12694" s="4"/>
    </row>
    <row r="12695" spans="2:2">
      <c r="B12695" s="4"/>
    </row>
    <row r="12696" spans="2:2">
      <c r="B12696" s="4"/>
    </row>
    <row r="12697" spans="2:2">
      <c r="B12697" s="4"/>
    </row>
    <row r="12698" spans="2:2">
      <c r="B12698" s="4"/>
    </row>
    <row r="12699" spans="2:2">
      <c r="B12699" s="4"/>
    </row>
    <row r="12700" spans="2:2">
      <c r="B12700" s="4"/>
    </row>
    <row r="12701" spans="2:2">
      <c r="B12701" s="4"/>
    </row>
    <row r="12702" spans="2:2">
      <c r="B12702" s="4"/>
    </row>
    <row r="12703" spans="2:2">
      <c r="B12703" s="4"/>
    </row>
    <row r="12704" spans="2:2">
      <c r="B12704" s="4"/>
    </row>
    <row r="12705" spans="2:2">
      <c r="B12705" s="4"/>
    </row>
    <row r="12706" spans="2:2">
      <c r="B12706" s="4"/>
    </row>
    <row r="12707" spans="2:2">
      <c r="B12707" s="4"/>
    </row>
    <row r="12708" spans="2:2">
      <c r="B12708" s="4"/>
    </row>
    <row r="12709" spans="2:2">
      <c r="B12709" s="4"/>
    </row>
    <row r="12710" spans="2:2">
      <c r="B12710" s="4"/>
    </row>
    <row r="12711" spans="2:2">
      <c r="B12711" s="4"/>
    </row>
    <row r="12712" spans="2:2">
      <c r="B12712" s="4"/>
    </row>
    <row r="12713" spans="2:2">
      <c r="B12713" s="4"/>
    </row>
    <row r="12714" spans="2:2">
      <c r="B12714" s="4"/>
    </row>
    <row r="12715" spans="2:2">
      <c r="B12715" s="4"/>
    </row>
    <row r="12716" spans="2:2">
      <c r="B12716" s="4"/>
    </row>
    <row r="12717" spans="2:2">
      <c r="B12717" s="4"/>
    </row>
    <row r="12718" spans="2:2">
      <c r="B12718" s="4"/>
    </row>
    <row r="12719" spans="2:2">
      <c r="B12719" s="4"/>
    </row>
    <row r="12720" spans="2:2">
      <c r="B12720" s="4"/>
    </row>
    <row r="12721" spans="2:2">
      <c r="B12721" s="4"/>
    </row>
    <row r="12722" spans="2:2">
      <c r="B12722" s="4"/>
    </row>
    <row r="12723" spans="2:2">
      <c r="B12723" s="4"/>
    </row>
    <row r="12724" spans="2:2">
      <c r="B12724" s="4"/>
    </row>
    <row r="12725" spans="2:2">
      <c r="B12725" s="4"/>
    </row>
    <row r="12726" spans="2:2">
      <c r="B12726" s="4"/>
    </row>
    <row r="12727" spans="2:2">
      <c r="B12727" s="4"/>
    </row>
    <row r="12728" spans="2:2">
      <c r="B12728" s="4"/>
    </row>
    <row r="12729" spans="2:2">
      <c r="B12729" s="4"/>
    </row>
    <row r="12730" spans="2:2">
      <c r="B12730" s="4"/>
    </row>
    <row r="12731" spans="2:2">
      <c r="B12731" s="4"/>
    </row>
    <row r="12732" spans="2:2">
      <c r="B12732" s="4"/>
    </row>
    <row r="12733" spans="2:2">
      <c r="B12733" s="4"/>
    </row>
    <row r="12734" spans="2:2">
      <c r="B12734" s="4"/>
    </row>
    <row r="12735" spans="2:2">
      <c r="B12735" s="4"/>
    </row>
    <row r="12736" spans="2:2">
      <c r="B12736" s="4"/>
    </row>
    <row r="12737" spans="2:2">
      <c r="B12737" s="4"/>
    </row>
    <row r="12738" spans="2:2">
      <c r="B12738" s="4"/>
    </row>
    <row r="12739" spans="2:2">
      <c r="B12739" s="4"/>
    </row>
    <row r="12740" spans="2:2">
      <c r="B12740" s="4"/>
    </row>
    <row r="12741" spans="2:2">
      <c r="B12741" s="4"/>
    </row>
    <row r="12742" spans="2:2">
      <c r="B12742" s="4"/>
    </row>
    <row r="12743" spans="2:2">
      <c r="B12743" s="4"/>
    </row>
    <row r="12744" spans="2:2">
      <c r="B12744" s="4"/>
    </row>
    <row r="12745" spans="2:2">
      <c r="B12745" s="4"/>
    </row>
    <row r="12746" spans="2:2">
      <c r="B12746" s="4"/>
    </row>
    <row r="12747" spans="2:2">
      <c r="B12747" s="4"/>
    </row>
    <row r="12748" spans="2:2">
      <c r="B12748" s="4"/>
    </row>
    <row r="12749" spans="2:2">
      <c r="B12749" s="4"/>
    </row>
    <row r="12750" spans="2:2">
      <c r="B12750" s="4"/>
    </row>
    <row r="12751" spans="2:2">
      <c r="B12751" s="4"/>
    </row>
    <row r="12752" spans="2:2">
      <c r="B12752" s="4"/>
    </row>
    <row r="12753" spans="2:2">
      <c r="B12753" s="4"/>
    </row>
    <row r="12754" spans="2:2">
      <c r="B12754" s="4"/>
    </row>
    <row r="12755" spans="2:2">
      <c r="B12755" s="4"/>
    </row>
    <row r="12756" spans="2:2">
      <c r="B12756" s="4"/>
    </row>
    <row r="12757" spans="2:2">
      <c r="B12757" s="4"/>
    </row>
    <row r="12758" spans="2:2">
      <c r="B12758" s="4"/>
    </row>
    <row r="12759" spans="2:2">
      <c r="B12759" s="4"/>
    </row>
    <row r="12760" spans="2:2">
      <c r="B12760" s="4"/>
    </row>
    <row r="12761" spans="2:2">
      <c r="B12761" s="4"/>
    </row>
    <row r="12762" spans="2:2">
      <c r="B12762" s="4"/>
    </row>
    <row r="12763" spans="2:2">
      <c r="B12763" s="4"/>
    </row>
    <row r="12764" spans="2:2">
      <c r="B12764" s="4"/>
    </row>
    <row r="12765" spans="2:2">
      <c r="B12765" s="4"/>
    </row>
    <row r="12766" spans="2:2">
      <c r="B12766" s="4"/>
    </row>
    <row r="12767" spans="2:2">
      <c r="B12767" s="4"/>
    </row>
    <row r="12768" spans="2:2">
      <c r="B12768" s="4"/>
    </row>
    <row r="12769" spans="2:2">
      <c r="B12769" s="4"/>
    </row>
    <row r="12770" spans="2:2">
      <c r="B12770" s="4"/>
    </row>
    <row r="12771" spans="2:2">
      <c r="B12771" s="4"/>
    </row>
    <row r="12772" spans="2:2">
      <c r="B12772" s="4"/>
    </row>
    <row r="12773" spans="2:2">
      <c r="B12773" s="4"/>
    </row>
    <row r="12774" spans="2:2">
      <c r="B12774" s="4"/>
    </row>
    <row r="12775" spans="2:2">
      <c r="B12775" s="4"/>
    </row>
    <row r="12776" spans="2:2">
      <c r="B12776" s="4"/>
    </row>
    <row r="12777" spans="2:2">
      <c r="B12777" s="4"/>
    </row>
    <row r="12778" spans="2:2">
      <c r="B12778" s="4"/>
    </row>
    <row r="12779" spans="2:2">
      <c r="B12779" s="4"/>
    </row>
    <row r="12780" spans="2:2">
      <c r="B12780" s="4"/>
    </row>
    <row r="12781" spans="2:2">
      <c r="B12781" s="4"/>
    </row>
    <row r="12782" spans="2:2">
      <c r="B12782" s="4"/>
    </row>
    <row r="12783" spans="2:2">
      <c r="B12783" s="4"/>
    </row>
    <row r="12784" spans="2:2">
      <c r="B12784" s="4"/>
    </row>
    <row r="12785" spans="2:2">
      <c r="B12785" s="4"/>
    </row>
    <row r="12786" spans="2:2">
      <c r="B12786" s="4"/>
    </row>
    <row r="12787" spans="2:2">
      <c r="B12787" s="4"/>
    </row>
    <row r="12788" spans="2:2">
      <c r="B12788" s="4"/>
    </row>
    <row r="12789" spans="2:2">
      <c r="B12789" s="4"/>
    </row>
    <row r="12790" spans="2:2">
      <c r="B12790" s="4"/>
    </row>
    <row r="12791" spans="2:2">
      <c r="B12791" s="4"/>
    </row>
    <row r="12792" spans="2:2">
      <c r="B12792" s="4"/>
    </row>
    <row r="12793" spans="2:2">
      <c r="B12793" s="4"/>
    </row>
    <row r="12794" spans="2:2">
      <c r="B12794" s="4"/>
    </row>
    <row r="12795" spans="2:2">
      <c r="B12795" s="4"/>
    </row>
    <row r="12796" spans="2:2">
      <c r="B12796" s="4"/>
    </row>
    <row r="12797" spans="2:2">
      <c r="B12797" s="4"/>
    </row>
    <row r="12798" spans="2:2">
      <c r="B12798" s="4"/>
    </row>
    <row r="12799" spans="2:2">
      <c r="B12799" s="4"/>
    </row>
    <row r="12800" spans="2:2">
      <c r="B12800" s="4"/>
    </row>
    <row r="12801" spans="2:2">
      <c r="B12801" s="4"/>
    </row>
    <row r="12802" spans="2:2">
      <c r="B12802" s="4"/>
    </row>
    <row r="12803" spans="2:2">
      <c r="B12803" s="4"/>
    </row>
    <row r="12804" spans="2:2">
      <c r="B12804" s="4"/>
    </row>
    <row r="12805" spans="2:2">
      <c r="B12805" s="4"/>
    </row>
    <row r="12806" spans="2:2">
      <c r="B12806" s="4"/>
    </row>
    <row r="12807" spans="2:2">
      <c r="B12807" s="4"/>
    </row>
    <row r="12808" spans="2:2">
      <c r="B12808" s="4"/>
    </row>
    <row r="12809" spans="2:2">
      <c r="B12809" s="4"/>
    </row>
    <row r="12810" spans="2:2">
      <c r="B12810" s="4"/>
    </row>
    <row r="12811" spans="2:2">
      <c r="B12811" s="4"/>
    </row>
    <row r="12812" spans="2:2">
      <c r="B12812" s="4"/>
    </row>
    <row r="12813" spans="2:2">
      <c r="B12813" s="4"/>
    </row>
    <row r="12814" spans="2:2">
      <c r="B12814" s="4"/>
    </row>
    <row r="12815" spans="2:2">
      <c r="B12815" s="4"/>
    </row>
    <row r="12816" spans="2:2">
      <c r="B12816" s="4"/>
    </row>
    <row r="12817" spans="2:2">
      <c r="B12817" s="4"/>
    </row>
    <row r="12818" spans="2:2">
      <c r="B12818" s="4"/>
    </row>
    <row r="12819" spans="2:2">
      <c r="B12819" s="4"/>
    </row>
    <row r="12820" spans="2:2">
      <c r="B12820" s="4"/>
    </row>
    <row r="12821" spans="2:2">
      <c r="B12821" s="4"/>
    </row>
    <row r="12822" spans="2:2">
      <c r="B12822" s="4"/>
    </row>
    <row r="12823" spans="2:2">
      <c r="B12823" s="4"/>
    </row>
    <row r="12824" spans="2:2">
      <c r="B12824" s="4"/>
    </row>
    <row r="12825" spans="2:2">
      <c r="B12825" s="4"/>
    </row>
    <row r="12826" spans="2:2">
      <c r="B12826" s="4"/>
    </row>
    <row r="12827" spans="2:2">
      <c r="B12827" s="4"/>
    </row>
    <row r="12828" spans="2:2">
      <c r="B12828" s="4"/>
    </row>
    <row r="12829" spans="2:2">
      <c r="B12829" s="4"/>
    </row>
    <row r="12830" spans="2:2">
      <c r="B12830" s="4"/>
    </row>
    <row r="12831" spans="2:2">
      <c r="B12831" s="4"/>
    </row>
    <row r="12832" spans="2:2">
      <c r="B12832" s="4"/>
    </row>
    <row r="12833" spans="2:2">
      <c r="B12833" s="4"/>
    </row>
    <row r="12834" spans="2:2">
      <c r="B12834" s="4"/>
    </row>
    <row r="12835" spans="2:2">
      <c r="B12835" s="4"/>
    </row>
    <row r="12836" spans="2:2">
      <c r="B12836" s="4"/>
    </row>
    <row r="12837" spans="2:2">
      <c r="B12837" s="4"/>
    </row>
    <row r="12838" spans="2:2">
      <c r="B12838" s="4"/>
    </row>
    <row r="12839" spans="2:2">
      <c r="B12839" s="4"/>
    </row>
    <row r="12840" spans="2:2">
      <c r="B12840" s="4"/>
    </row>
    <row r="12841" spans="2:2">
      <c r="B12841" s="4"/>
    </row>
    <row r="12842" spans="2:2">
      <c r="B12842" s="4"/>
    </row>
    <row r="12843" spans="2:2">
      <c r="B12843" s="4"/>
    </row>
    <row r="12844" spans="2:2">
      <c r="B12844" s="4"/>
    </row>
    <row r="12845" spans="2:2">
      <c r="B12845" s="4"/>
    </row>
    <row r="12846" spans="2:2">
      <c r="B12846" s="4"/>
    </row>
    <row r="12847" spans="2:2">
      <c r="B12847" s="4"/>
    </row>
    <row r="12848" spans="2:2">
      <c r="B12848" s="4"/>
    </row>
    <row r="12849" spans="2:2">
      <c r="B12849" s="4"/>
    </row>
    <row r="12850" spans="2:2">
      <c r="B12850" s="4"/>
    </row>
    <row r="12851" spans="2:2">
      <c r="B12851" s="4"/>
    </row>
    <row r="12852" spans="2:2">
      <c r="B12852" s="4"/>
    </row>
    <row r="12853" spans="2:2">
      <c r="B12853" s="4"/>
    </row>
    <row r="12854" spans="2:2">
      <c r="B12854" s="4"/>
    </row>
    <row r="12855" spans="2:2">
      <c r="B12855" s="4"/>
    </row>
    <row r="12856" spans="2:2">
      <c r="B12856" s="4"/>
    </row>
    <row r="12857" spans="2:2">
      <c r="B12857" s="4"/>
    </row>
    <row r="12858" spans="2:2">
      <c r="B12858" s="4"/>
    </row>
    <row r="12859" spans="2:2">
      <c r="B12859" s="4"/>
    </row>
    <row r="12860" spans="2:2">
      <c r="B12860" s="4"/>
    </row>
    <row r="12861" spans="2:2">
      <c r="B12861" s="4"/>
    </row>
    <row r="12862" spans="2:2">
      <c r="B12862" s="4"/>
    </row>
    <row r="12863" spans="2:2">
      <c r="B12863" s="4"/>
    </row>
    <row r="12864" spans="2:2">
      <c r="B12864" s="4"/>
    </row>
    <row r="12865" spans="2:2">
      <c r="B12865" s="4"/>
    </row>
    <row r="12866" spans="2:2">
      <c r="B12866" s="4"/>
    </row>
    <row r="12867" spans="2:2">
      <c r="B12867" s="4"/>
    </row>
    <row r="12868" spans="2:2">
      <c r="B12868" s="4"/>
    </row>
    <row r="12869" spans="2:2">
      <c r="B12869" s="4"/>
    </row>
    <row r="12870" spans="2:2">
      <c r="B12870" s="4"/>
    </row>
    <row r="12871" spans="2:2">
      <c r="B12871" s="4"/>
    </row>
    <row r="12872" spans="2:2">
      <c r="B12872" s="4"/>
    </row>
    <row r="12873" spans="2:2">
      <c r="B12873" s="4"/>
    </row>
    <row r="12874" spans="2:2">
      <c r="B12874" s="4"/>
    </row>
    <row r="12875" spans="2:2">
      <c r="B12875" s="4"/>
    </row>
    <row r="12876" spans="2:2">
      <c r="B12876" s="4"/>
    </row>
    <row r="12877" spans="2:2">
      <c r="B12877" s="4"/>
    </row>
    <row r="12878" spans="2:2">
      <c r="B12878" s="4"/>
    </row>
    <row r="12879" spans="2:2">
      <c r="B12879" s="4"/>
    </row>
    <row r="12880" spans="2:2">
      <c r="B12880" s="4"/>
    </row>
    <row r="12881" spans="2:2">
      <c r="B12881" s="4"/>
    </row>
    <row r="12882" spans="2:2">
      <c r="B12882" s="4"/>
    </row>
    <row r="12883" spans="2:2">
      <c r="B12883" s="4"/>
    </row>
    <row r="12884" spans="2:2">
      <c r="B12884" s="4"/>
    </row>
    <row r="12885" spans="2:2">
      <c r="B12885" s="4"/>
    </row>
    <row r="12886" spans="2:2">
      <c r="B12886" s="4"/>
    </row>
    <row r="12887" spans="2:2">
      <c r="B12887" s="4"/>
    </row>
    <row r="12888" spans="2:2">
      <c r="B12888" s="4"/>
    </row>
    <row r="12889" spans="2:2">
      <c r="B12889" s="4"/>
    </row>
    <row r="12890" spans="2:2">
      <c r="B12890" s="4"/>
    </row>
    <row r="12891" spans="2:2">
      <c r="B12891" s="4"/>
    </row>
    <row r="12892" spans="2:2">
      <c r="B12892" s="4"/>
    </row>
    <row r="12893" spans="2:2">
      <c r="B12893" s="4"/>
    </row>
    <row r="12894" spans="2:2">
      <c r="B12894" s="4"/>
    </row>
    <row r="12895" spans="2:2">
      <c r="B12895" s="4"/>
    </row>
    <row r="12896" spans="2:2">
      <c r="B12896" s="4"/>
    </row>
    <row r="12897" spans="2:2">
      <c r="B12897" s="4"/>
    </row>
    <row r="12898" spans="2:2">
      <c r="B12898" s="4"/>
    </row>
    <row r="12899" spans="2:2">
      <c r="B12899" s="4"/>
    </row>
    <row r="12900" spans="2:2">
      <c r="B12900" s="4"/>
    </row>
    <row r="12901" spans="2:2">
      <c r="B12901" s="4"/>
    </row>
    <row r="12902" spans="2:2">
      <c r="B12902" s="4"/>
    </row>
    <row r="12903" spans="2:2">
      <c r="B12903" s="4"/>
    </row>
    <row r="12904" spans="2:2">
      <c r="B12904" s="4"/>
    </row>
    <row r="12905" spans="2:2">
      <c r="B12905" s="4"/>
    </row>
    <row r="12906" spans="2:2">
      <c r="B12906" s="4"/>
    </row>
    <row r="12907" spans="2:2">
      <c r="B12907" s="4"/>
    </row>
    <row r="12908" spans="2:2">
      <c r="B12908" s="4"/>
    </row>
    <row r="12909" spans="2:2">
      <c r="B12909" s="4"/>
    </row>
    <row r="12910" spans="2:2">
      <c r="B12910" s="4"/>
    </row>
    <row r="12911" spans="2:2">
      <c r="B12911" s="4"/>
    </row>
    <row r="12912" spans="2:2">
      <c r="B12912" s="4"/>
    </row>
    <row r="12913" spans="2:2">
      <c r="B12913" s="4"/>
    </row>
    <row r="12914" spans="2:2">
      <c r="B12914" s="4"/>
    </row>
    <row r="12915" spans="2:2">
      <c r="B12915" s="4"/>
    </row>
    <row r="12916" spans="2:2">
      <c r="B12916" s="4"/>
    </row>
    <row r="12917" spans="2:2">
      <c r="B12917" s="4"/>
    </row>
    <row r="12918" spans="2:2">
      <c r="B12918" s="4"/>
    </row>
    <row r="12919" spans="2:2">
      <c r="B12919" s="4"/>
    </row>
    <row r="12920" spans="2:2">
      <c r="B12920" s="4"/>
    </row>
    <row r="12921" spans="2:2">
      <c r="B12921" s="4"/>
    </row>
    <row r="12922" spans="2:2">
      <c r="B12922" s="4"/>
    </row>
    <row r="12923" spans="2:2">
      <c r="B12923" s="4"/>
    </row>
    <row r="12924" spans="2:2">
      <c r="B12924" s="4"/>
    </row>
    <row r="12925" spans="2:2">
      <c r="B12925" s="4"/>
    </row>
    <row r="12926" spans="2:2">
      <c r="B12926" s="4"/>
    </row>
    <row r="12927" spans="2:2">
      <c r="B12927" s="4"/>
    </row>
    <row r="12928" spans="2:2">
      <c r="B12928" s="4"/>
    </row>
    <row r="12929" spans="2:2">
      <c r="B12929" s="4"/>
    </row>
    <row r="12930" spans="2:2">
      <c r="B12930" s="4"/>
    </row>
    <row r="12931" spans="2:2">
      <c r="B12931" s="4"/>
    </row>
    <row r="12932" spans="2:2">
      <c r="B12932" s="4"/>
    </row>
    <row r="12933" spans="2:2">
      <c r="B12933" s="4"/>
    </row>
    <row r="12934" spans="2:2">
      <c r="B12934" s="4"/>
    </row>
    <row r="12935" spans="2:2">
      <c r="B12935" s="4"/>
    </row>
    <row r="12936" spans="2:2">
      <c r="B12936" s="4"/>
    </row>
    <row r="12937" spans="2:2">
      <c r="B12937" s="4"/>
    </row>
    <row r="12938" spans="2:2">
      <c r="B12938" s="4"/>
    </row>
    <row r="12939" spans="2:2">
      <c r="B12939" s="4"/>
    </row>
    <row r="12940" spans="2:2">
      <c r="B12940" s="4"/>
    </row>
    <row r="12941" spans="2:2">
      <c r="B12941" s="4"/>
    </row>
    <row r="12942" spans="2:2">
      <c r="B12942" s="4"/>
    </row>
    <row r="12943" spans="2:2">
      <c r="B12943" s="4"/>
    </row>
    <row r="12944" spans="2:2">
      <c r="B12944" s="4"/>
    </row>
    <row r="12945" spans="2:2">
      <c r="B12945" s="4"/>
    </row>
    <row r="12946" spans="2:2">
      <c r="B12946" s="4"/>
    </row>
    <row r="12947" spans="2:2">
      <c r="B12947" s="4"/>
    </row>
    <row r="12948" spans="2:2">
      <c r="B12948" s="4"/>
    </row>
    <row r="12949" spans="2:2">
      <c r="B12949" s="4"/>
    </row>
    <row r="12950" spans="2:2">
      <c r="B12950" s="4"/>
    </row>
    <row r="12951" spans="2:2">
      <c r="B12951" s="4"/>
    </row>
    <row r="12952" spans="2:2">
      <c r="B12952" s="4"/>
    </row>
    <row r="12953" spans="2:2">
      <c r="B12953" s="4"/>
    </row>
    <row r="12954" spans="2:2">
      <c r="B12954" s="4"/>
    </row>
    <row r="12955" spans="2:2">
      <c r="B12955" s="4"/>
    </row>
    <row r="12956" spans="2:2">
      <c r="B12956" s="4"/>
    </row>
    <row r="12957" spans="2:2">
      <c r="B12957" s="4"/>
    </row>
    <row r="12958" spans="2:2">
      <c r="B12958" s="4"/>
    </row>
    <row r="12959" spans="2:2">
      <c r="B12959" s="4"/>
    </row>
    <row r="12960" spans="2:2">
      <c r="B12960" s="4"/>
    </row>
    <row r="12961" spans="2:2">
      <c r="B12961" s="4"/>
    </row>
    <row r="12962" spans="2:2">
      <c r="B12962" s="4"/>
    </row>
    <row r="12963" spans="2:2">
      <c r="B12963" s="4"/>
    </row>
    <row r="12964" spans="2:2">
      <c r="B12964" s="4"/>
    </row>
    <row r="12965" spans="2:2">
      <c r="B12965" s="4"/>
    </row>
    <row r="12966" spans="2:2">
      <c r="B12966" s="4"/>
    </row>
    <row r="12967" spans="2:2">
      <c r="B12967" s="4"/>
    </row>
    <row r="12968" spans="2:2">
      <c r="B12968" s="4"/>
    </row>
    <row r="12969" spans="2:2">
      <c r="B12969" s="4"/>
    </row>
    <row r="12970" spans="2:2">
      <c r="B12970" s="4"/>
    </row>
    <row r="12971" spans="2:2">
      <c r="B12971" s="4"/>
    </row>
    <row r="12972" spans="2:2">
      <c r="B12972" s="4"/>
    </row>
    <row r="12973" spans="2:2">
      <c r="B12973" s="4"/>
    </row>
    <row r="12974" spans="2:2">
      <c r="B12974" s="4"/>
    </row>
    <row r="12975" spans="2:2">
      <c r="B12975" s="4"/>
    </row>
    <row r="12976" spans="2:2">
      <c r="B12976" s="4"/>
    </row>
    <row r="12977" spans="2:2">
      <c r="B12977" s="4"/>
    </row>
    <row r="12978" spans="2:2">
      <c r="B12978" s="4"/>
    </row>
    <row r="12979" spans="2:2">
      <c r="B12979" s="4"/>
    </row>
    <row r="12980" spans="2:2">
      <c r="B12980" s="4"/>
    </row>
    <row r="12981" spans="2:2">
      <c r="B12981" s="4"/>
    </row>
    <row r="12982" spans="2:2">
      <c r="B12982" s="4"/>
    </row>
    <row r="12983" spans="2:2">
      <c r="B12983" s="4"/>
    </row>
    <row r="12984" spans="2:2">
      <c r="B12984" s="4"/>
    </row>
    <row r="12985" spans="2:2">
      <c r="B12985" s="4"/>
    </row>
    <row r="12986" spans="2:2">
      <c r="B12986" s="4"/>
    </row>
    <row r="12987" spans="2:2">
      <c r="B12987" s="4"/>
    </row>
    <row r="12988" spans="2:2">
      <c r="B12988" s="4"/>
    </row>
    <row r="12989" spans="2:2">
      <c r="B12989" s="4"/>
    </row>
    <row r="12990" spans="2:2">
      <c r="B12990" s="4"/>
    </row>
    <row r="12991" spans="2:2">
      <c r="B12991" s="4"/>
    </row>
    <row r="12992" spans="2:2">
      <c r="B12992" s="4"/>
    </row>
    <row r="12993" spans="2:2">
      <c r="B12993" s="4"/>
    </row>
    <row r="12994" spans="2:2">
      <c r="B12994" s="4"/>
    </row>
    <row r="12995" spans="2:2">
      <c r="B12995" s="4"/>
    </row>
    <row r="12996" spans="2:2">
      <c r="B12996" s="4"/>
    </row>
    <row r="12997" spans="2:2">
      <c r="B12997" s="4"/>
    </row>
    <row r="12998" spans="2:2">
      <c r="B12998" s="4"/>
    </row>
    <row r="12999" spans="2:2">
      <c r="B12999" s="4"/>
    </row>
    <row r="13000" spans="2:2">
      <c r="B13000" s="4"/>
    </row>
    <row r="13001" spans="2:2">
      <c r="B13001" s="4"/>
    </row>
    <row r="13002" spans="2:2">
      <c r="B13002" s="4"/>
    </row>
    <row r="13003" spans="2:2">
      <c r="B13003" s="4"/>
    </row>
    <row r="13004" spans="2:2">
      <c r="B13004" s="4"/>
    </row>
    <row r="13005" spans="2:2">
      <c r="B13005" s="4"/>
    </row>
    <row r="13006" spans="2:2">
      <c r="B13006" s="4"/>
    </row>
    <row r="13007" spans="2:2">
      <c r="B13007" s="4"/>
    </row>
    <row r="13008" spans="2:2">
      <c r="B13008" s="4"/>
    </row>
    <row r="13009" spans="2:2">
      <c r="B13009" s="4"/>
    </row>
    <row r="13010" spans="2:2">
      <c r="B13010" s="4"/>
    </row>
    <row r="13011" spans="2:2">
      <c r="B13011" s="4"/>
    </row>
    <row r="13012" spans="2:2">
      <c r="B13012" s="4"/>
    </row>
    <row r="13013" spans="2:2">
      <c r="B13013" s="4"/>
    </row>
    <row r="13014" spans="2:2">
      <c r="B13014" s="4"/>
    </row>
    <row r="13015" spans="2:2">
      <c r="B13015" s="4"/>
    </row>
    <row r="13016" spans="2:2">
      <c r="B13016" s="4"/>
    </row>
    <row r="13017" spans="2:2">
      <c r="B13017" s="4"/>
    </row>
    <row r="13018" spans="2:2">
      <c r="B13018" s="4"/>
    </row>
    <row r="13019" spans="2:2">
      <c r="B13019" s="4"/>
    </row>
    <row r="13020" spans="2:2">
      <c r="B13020" s="4"/>
    </row>
    <row r="13021" spans="2:2">
      <c r="B13021" s="4"/>
    </row>
    <row r="13022" spans="2:2">
      <c r="B13022" s="4"/>
    </row>
    <row r="13023" spans="2:2">
      <c r="B13023" s="4"/>
    </row>
    <row r="13024" spans="2:2">
      <c r="B13024" s="4"/>
    </row>
    <row r="13025" spans="2:2">
      <c r="B13025" s="4"/>
    </row>
    <row r="13026" spans="2:2">
      <c r="B13026" s="4"/>
    </row>
    <row r="13027" spans="2:2">
      <c r="B13027" s="4"/>
    </row>
    <row r="13028" spans="2:2">
      <c r="B13028" s="4"/>
    </row>
    <row r="13029" spans="2:2">
      <c r="B13029" s="4"/>
    </row>
    <row r="13030" spans="2:2">
      <c r="B13030" s="4"/>
    </row>
    <row r="13031" spans="2:2">
      <c r="B13031" s="4"/>
    </row>
    <row r="13032" spans="2:2">
      <c r="B13032" s="4"/>
    </row>
    <row r="13033" spans="2:2">
      <c r="B13033" s="4"/>
    </row>
    <row r="13034" spans="2:2">
      <c r="B13034" s="4"/>
    </row>
    <row r="13035" spans="2:2">
      <c r="B13035" s="4"/>
    </row>
    <row r="13036" spans="2:2">
      <c r="B13036" s="4"/>
    </row>
    <row r="13037" spans="2:2">
      <c r="B13037" s="4"/>
    </row>
    <row r="13038" spans="2:2">
      <c r="B13038" s="4"/>
    </row>
    <row r="13039" spans="2:2">
      <c r="B13039" s="4"/>
    </row>
    <row r="13040" spans="2:2">
      <c r="B13040" s="4"/>
    </row>
    <row r="13041" spans="2:2">
      <c r="B13041" s="4"/>
    </row>
    <row r="13042" spans="2:2">
      <c r="B13042" s="4"/>
    </row>
    <row r="13043" spans="2:2">
      <c r="B13043" s="4"/>
    </row>
    <row r="13044" spans="2:2">
      <c r="B13044" s="4"/>
    </row>
    <row r="13045" spans="2:2">
      <c r="B13045" s="4"/>
    </row>
    <row r="13046" spans="2:2">
      <c r="B13046" s="4"/>
    </row>
    <row r="13047" spans="2:2">
      <c r="B13047" s="4"/>
    </row>
    <row r="13048" spans="2:2">
      <c r="B13048" s="4"/>
    </row>
    <row r="13049" spans="2:2">
      <c r="B13049" s="4"/>
    </row>
    <row r="13050" spans="2:2">
      <c r="B13050" s="4"/>
    </row>
    <row r="13051" spans="2:2">
      <c r="B13051" s="4"/>
    </row>
    <row r="13052" spans="2:2">
      <c r="B13052" s="4"/>
    </row>
    <row r="13053" spans="2:2">
      <c r="B13053" s="4"/>
    </row>
    <row r="13054" spans="2:2">
      <c r="B13054" s="4"/>
    </row>
    <row r="13055" spans="2:2">
      <c r="B13055" s="4"/>
    </row>
    <row r="13056" spans="2:2">
      <c r="B13056" s="4"/>
    </row>
    <row r="13057" spans="2:2">
      <c r="B13057" s="4"/>
    </row>
    <row r="13058" spans="2:2">
      <c r="B13058" s="4"/>
    </row>
    <row r="13059" spans="2:2">
      <c r="B13059" s="4"/>
    </row>
    <row r="13060" spans="2:2">
      <c r="B13060" s="4"/>
    </row>
    <row r="13061" spans="2:2">
      <c r="B13061" s="4"/>
    </row>
    <row r="13062" spans="2:2">
      <c r="B13062" s="4"/>
    </row>
    <row r="13063" spans="2:2">
      <c r="B13063" s="4"/>
    </row>
    <row r="13064" spans="2:2">
      <c r="B13064" s="4"/>
    </row>
    <row r="13065" spans="2:2">
      <c r="B13065" s="4"/>
    </row>
    <row r="13066" spans="2:2">
      <c r="B13066" s="4"/>
    </row>
    <row r="13067" spans="2:2">
      <c r="B13067" s="4"/>
    </row>
    <row r="13068" spans="2:2">
      <c r="B13068" s="4"/>
    </row>
    <row r="13069" spans="2:2">
      <c r="B13069" s="4"/>
    </row>
    <row r="13070" spans="2:2">
      <c r="B13070" s="4"/>
    </row>
    <row r="13071" spans="2:2">
      <c r="B13071" s="4"/>
    </row>
    <row r="13072" spans="2:2">
      <c r="B13072" s="4"/>
    </row>
    <row r="13073" spans="2:2">
      <c r="B13073" s="4"/>
    </row>
    <row r="13074" spans="2:2">
      <c r="B13074" s="4"/>
    </row>
    <row r="13075" spans="2:2">
      <c r="B13075" s="4"/>
    </row>
    <row r="13076" spans="2:2">
      <c r="B13076" s="4"/>
    </row>
    <row r="13077" spans="2:2">
      <c r="B13077" s="4"/>
    </row>
    <row r="13078" spans="2:2">
      <c r="B13078" s="4"/>
    </row>
    <row r="13079" spans="2:2">
      <c r="B13079" s="4"/>
    </row>
    <row r="13080" spans="2:2">
      <c r="B13080" s="4"/>
    </row>
    <row r="13081" spans="2:2">
      <c r="B13081" s="4"/>
    </row>
    <row r="13082" spans="2:2">
      <c r="B13082" s="4"/>
    </row>
    <row r="13083" spans="2:2">
      <c r="B13083" s="4"/>
    </row>
    <row r="13084" spans="2:2">
      <c r="B13084" s="4"/>
    </row>
    <row r="13085" spans="2:2">
      <c r="B13085" s="4"/>
    </row>
    <row r="13086" spans="2:2">
      <c r="B13086" s="4"/>
    </row>
    <row r="13087" spans="2:2">
      <c r="B13087" s="4"/>
    </row>
    <row r="13088" spans="2:2">
      <c r="B13088" s="4"/>
    </row>
    <row r="13089" spans="2:2">
      <c r="B13089" s="4"/>
    </row>
    <row r="13090" spans="2:2">
      <c r="B13090" s="4"/>
    </row>
    <row r="13091" spans="2:2">
      <c r="B13091" s="4"/>
    </row>
    <row r="13092" spans="2:2">
      <c r="B13092" s="4"/>
    </row>
    <row r="13093" spans="2:2">
      <c r="B13093" s="4"/>
    </row>
    <row r="13094" spans="2:2">
      <c r="B13094" s="4"/>
    </row>
    <row r="13095" spans="2:2">
      <c r="B13095" s="4"/>
    </row>
    <row r="13096" spans="2:2">
      <c r="B13096" s="4"/>
    </row>
    <row r="13097" spans="2:2">
      <c r="B13097" s="4"/>
    </row>
    <row r="13098" spans="2:2">
      <c r="B13098" s="4"/>
    </row>
    <row r="13099" spans="2:2">
      <c r="B13099" s="4"/>
    </row>
    <row r="13100" spans="2:2">
      <c r="B13100" s="4"/>
    </row>
    <row r="13101" spans="2:2">
      <c r="B13101" s="4"/>
    </row>
    <row r="13102" spans="2:2">
      <c r="B13102" s="4"/>
    </row>
    <row r="13103" spans="2:2">
      <c r="B13103" s="4"/>
    </row>
    <row r="13104" spans="2:2">
      <c r="B13104" s="4"/>
    </row>
    <row r="13105" spans="2:2">
      <c r="B13105" s="4"/>
    </row>
    <row r="13106" spans="2:2">
      <c r="B13106" s="4"/>
    </row>
    <row r="13107" spans="2:2">
      <c r="B13107" s="4"/>
    </row>
    <row r="13108" spans="2:2">
      <c r="B13108" s="4"/>
    </row>
    <row r="13109" spans="2:2">
      <c r="B13109" s="4"/>
    </row>
    <row r="13110" spans="2:2">
      <c r="B13110" s="4"/>
    </row>
    <row r="13111" spans="2:2">
      <c r="B13111" s="4"/>
    </row>
    <row r="13112" spans="2:2">
      <c r="B13112" s="4"/>
    </row>
    <row r="13113" spans="2:2">
      <c r="B13113" s="4"/>
    </row>
    <row r="13114" spans="2:2">
      <c r="B13114" s="4"/>
    </row>
    <row r="13115" spans="2:2">
      <c r="B13115" s="4"/>
    </row>
    <row r="13116" spans="2:2">
      <c r="B13116" s="4"/>
    </row>
    <row r="13117" spans="2:2">
      <c r="B13117" s="4"/>
    </row>
    <row r="13118" spans="2:2">
      <c r="B13118" s="4"/>
    </row>
    <row r="13119" spans="2:2">
      <c r="B13119" s="4"/>
    </row>
    <row r="13120" spans="2:2">
      <c r="B13120" s="4"/>
    </row>
    <row r="13121" spans="2:2">
      <c r="B13121" s="4"/>
    </row>
    <row r="13122" spans="2:2">
      <c r="B13122" s="4"/>
    </row>
    <row r="13123" spans="2:2">
      <c r="B13123" s="4"/>
    </row>
    <row r="13124" spans="2:2">
      <c r="B13124" s="4"/>
    </row>
    <row r="13125" spans="2:2">
      <c r="B13125" s="4"/>
    </row>
    <row r="13126" spans="2:2">
      <c r="B13126" s="4"/>
    </row>
    <row r="13127" spans="2:2">
      <c r="B13127" s="4"/>
    </row>
    <row r="13128" spans="2:2">
      <c r="B13128" s="4"/>
    </row>
    <row r="13129" spans="2:2">
      <c r="B13129" s="4"/>
    </row>
    <row r="13130" spans="2:2">
      <c r="B13130" s="4"/>
    </row>
    <row r="13131" spans="2:2">
      <c r="B13131" s="4"/>
    </row>
    <row r="13132" spans="2:2">
      <c r="B13132" s="4"/>
    </row>
    <row r="13133" spans="2:2">
      <c r="B13133" s="4"/>
    </row>
    <row r="13134" spans="2:2">
      <c r="B13134" s="4"/>
    </row>
    <row r="13135" spans="2:2">
      <c r="B13135" s="4"/>
    </row>
    <row r="13136" spans="2:2">
      <c r="B13136" s="4"/>
    </row>
    <row r="13137" spans="2:2">
      <c r="B13137" s="4"/>
    </row>
    <row r="13138" spans="2:2">
      <c r="B13138" s="4"/>
    </row>
    <row r="13139" spans="2:2">
      <c r="B13139" s="4"/>
    </row>
    <row r="13140" spans="2:2">
      <c r="B13140" s="4"/>
    </row>
    <row r="13141" spans="2:2">
      <c r="B13141" s="4"/>
    </row>
    <row r="13142" spans="2:2">
      <c r="B13142" s="4"/>
    </row>
    <row r="13143" spans="2:2">
      <c r="B13143" s="4"/>
    </row>
    <row r="13144" spans="2:2">
      <c r="B13144" s="4"/>
    </row>
    <row r="13145" spans="2:2">
      <c r="B13145" s="4"/>
    </row>
    <row r="13146" spans="2:2">
      <c r="B13146" s="4"/>
    </row>
    <row r="13147" spans="2:2">
      <c r="B13147" s="4"/>
    </row>
    <row r="13148" spans="2:2">
      <c r="B13148" s="4"/>
    </row>
    <row r="13149" spans="2:2">
      <c r="B13149" s="4"/>
    </row>
    <row r="13150" spans="2:2">
      <c r="B13150" s="4"/>
    </row>
    <row r="13151" spans="2:2">
      <c r="B13151" s="4"/>
    </row>
    <row r="13152" spans="2:2">
      <c r="B13152" s="4"/>
    </row>
    <row r="13153" spans="2:2">
      <c r="B13153" s="4"/>
    </row>
    <row r="13154" spans="2:2">
      <c r="B13154" s="4"/>
    </row>
    <row r="13155" spans="2:2">
      <c r="B13155" s="4"/>
    </row>
    <row r="13156" spans="2:2">
      <c r="B13156" s="4"/>
    </row>
    <row r="13157" spans="2:2">
      <c r="B13157" s="4"/>
    </row>
    <row r="13158" spans="2:2">
      <c r="B13158" s="4"/>
    </row>
    <row r="13159" spans="2:2">
      <c r="B13159" s="4"/>
    </row>
    <row r="13160" spans="2:2">
      <c r="B13160" s="4"/>
    </row>
    <row r="13161" spans="2:2">
      <c r="B13161" s="4"/>
    </row>
    <row r="13162" spans="2:2">
      <c r="B13162" s="4"/>
    </row>
    <row r="13163" spans="2:2">
      <c r="B13163" s="4"/>
    </row>
    <row r="13164" spans="2:2">
      <c r="B13164" s="4"/>
    </row>
    <row r="13165" spans="2:2">
      <c r="B13165" s="4"/>
    </row>
    <row r="13166" spans="2:2">
      <c r="B13166" s="4"/>
    </row>
    <row r="13167" spans="2:2">
      <c r="B13167" s="4"/>
    </row>
    <row r="13168" spans="2:2">
      <c r="B13168" s="4"/>
    </row>
    <row r="13169" spans="2:2">
      <c r="B13169" s="4"/>
    </row>
    <row r="13170" spans="2:2">
      <c r="B13170" s="4"/>
    </row>
    <row r="13171" spans="2:2">
      <c r="B13171" s="4"/>
    </row>
    <row r="13172" spans="2:2">
      <c r="B13172" s="4"/>
    </row>
    <row r="13173" spans="2:2">
      <c r="B13173" s="4"/>
    </row>
    <row r="13174" spans="2:2">
      <c r="B13174" s="4"/>
    </row>
    <row r="13175" spans="2:2">
      <c r="B13175" s="4"/>
    </row>
    <row r="13176" spans="2:2">
      <c r="B13176" s="4"/>
    </row>
    <row r="13177" spans="2:2">
      <c r="B13177" s="4"/>
    </row>
    <row r="13178" spans="2:2">
      <c r="B13178" s="4"/>
    </row>
    <row r="13179" spans="2:2">
      <c r="B13179" s="4"/>
    </row>
    <row r="13180" spans="2:2">
      <c r="B13180" s="4"/>
    </row>
    <row r="13181" spans="2:2">
      <c r="B13181" s="4"/>
    </row>
    <row r="13182" spans="2:2">
      <c r="B13182" s="4"/>
    </row>
    <row r="13183" spans="2:2">
      <c r="B13183" s="4"/>
    </row>
    <row r="13184" spans="2:2">
      <c r="B13184" s="4"/>
    </row>
    <row r="13185" spans="2:2">
      <c r="B13185" s="4"/>
    </row>
    <row r="13186" spans="2:2">
      <c r="B13186" s="4"/>
    </row>
    <row r="13187" spans="2:2">
      <c r="B13187" s="4"/>
    </row>
    <row r="13188" spans="2:2">
      <c r="B13188" s="4"/>
    </row>
    <row r="13189" spans="2:2">
      <c r="B13189" s="4"/>
    </row>
    <row r="13190" spans="2:2">
      <c r="B13190" s="4"/>
    </row>
    <row r="13191" spans="2:2">
      <c r="B13191" s="4"/>
    </row>
    <row r="13192" spans="2:2">
      <c r="B13192" s="4"/>
    </row>
    <row r="13193" spans="2:2">
      <c r="B13193" s="4"/>
    </row>
    <row r="13194" spans="2:2">
      <c r="B13194" s="4"/>
    </row>
    <row r="13195" spans="2:2">
      <c r="B13195" s="4"/>
    </row>
    <row r="13196" spans="2:2">
      <c r="B13196" s="4"/>
    </row>
    <row r="13197" spans="2:2">
      <c r="B13197" s="4"/>
    </row>
    <row r="13198" spans="2:2">
      <c r="B13198" s="4"/>
    </row>
    <row r="13199" spans="2:2">
      <c r="B13199" s="4"/>
    </row>
    <row r="13200" spans="2:2">
      <c r="B13200" s="4"/>
    </row>
    <row r="13201" spans="2:2">
      <c r="B13201" s="4"/>
    </row>
    <row r="13202" spans="2:2">
      <c r="B13202" s="4"/>
    </row>
    <row r="13203" spans="2:2">
      <c r="B13203" s="4"/>
    </row>
    <row r="13204" spans="2:2">
      <c r="B13204" s="4"/>
    </row>
    <row r="13205" spans="2:2">
      <c r="B13205" s="4"/>
    </row>
    <row r="13206" spans="2:2">
      <c r="B13206" s="4"/>
    </row>
    <row r="13207" spans="2:2">
      <c r="B13207" s="4"/>
    </row>
    <row r="13208" spans="2:2">
      <c r="B13208" s="4"/>
    </row>
    <row r="13209" spans="2:2">
      <c r="B13209" s="4"/>
    </row>
    <row r="13210" spans="2:2">
      <c r="B13210" s="4"/>
    </row>
    <row r="13211" spans="2:2">
      <c r="B13211" s="4"/>
    </row>
    <row r="13212" spans="2:2">
      <c r="B13212" s="4"/>
    </row>
    <row r="13213" spans="2:2">
      <c r="B13213" s="4"/>
    </row>
    <row r="13214" spans="2:2">
      <c r="B13214" s="4"/>
    </row>
    <row r="13215" spans="2:2">
      <c r="B13215" s="4"/>
    </row>
    <row r="13216" spans="2:2">
      <c r="B13216" s="4"/>
    </row>
    <row r="13217" spans="2:2">
      <c r="B13217" s="4"/>
    </row>
    <row r="13218" spans="2:2">
      <c r="B13218" s="4"/>
    </row>
    <row r="13219" spans="2:2">
      <c r="B13219" s="4"/>
    </row>
    <row r="13220" spans="2:2">
      <c r="B13220" s="4"/>
    </row>
    <row r="13221" spans="2:2">
      <c r="B13221" s="4"/>
    </row>
    <row r="13222" spans="2:2">
      <c r="B13222" s="4"/>
    </row>
    <row r="13223" spans="2:2">
      <c r="B13223" s="4"/>
    </row>
    <row r="13224" spans="2:2">
      <c r="B13224" s="4"/>
    </row>
    <row r="13225" spans="2:2">
      <c r="B13225" s="4"/>
    </row>
    <row r="13226" spans="2:2">
      <c r="B13226" s="4"/>
    </row>
    <row r="13227" spans="2:2">
      <c r="B13227" s="4"/>
    </row>
    <row r="13228" spans="2:2">
      <c r="B13228" s="4"/>
    </row>
    <row r="13229" spans="2:2">
      <c r="B13229" s="4"/>
    </row>
    <row r="13230" spans="2:2">
      <c r="B13230" s="4"/>
    </row>
    <row r="13231" spans="2:2">
      <c r="B13231" s="4"/>
    </row>
    <row r="13232" spans="2:2">
      <c r="B13232" s="4"/>
    </row>
    <row r="13233" spans="2:2">
      <c r="B13233" s="4"/>
    </row>
    <row r="13234" spans="2:2">
      <c r="B13234" s="4"/>
    </row>
    <row r="13235" spans="2:2">
      <c r="B13235" s="4"/>
    </row>
    <row r="13236" spans="2:2">
      <c r="B13236" s="4"/>
    </row>
    <row r="13237" spans="2:2">
      <c r="B13237" s="4"/>
    </row>
    <row r="13238" spans="2:2">
      <c r="B13238" s="4"/>
    </row>
    <row r="13239" spans="2:2">
      <c r="B13239" s="4"/>
    </row>
    <row r="13240" spans="2:2">
      <c r="B13240" s="4"/>
    </row>
    <row r="13241" spans="2:2">
      <c r="B13241" s="4"/>
    </row>
    <row r="13242" spans="2:2">
      <c r="B13242" s="4"/>
    </row>
    <row r="13243" spans="2:2">
      <c r="B13243" s="4"/>
    </row>
    <row r="13244" spans="2:2">
      <c r="B13244" s="4"/>
    </row>
    <row r="13245" spans="2:2">
      <c r="B13245" s="4"/>
    </row>
    <row r="13246" spans="2:2">
      <c r="B13246" s="4"/>
    </row>
    <row r="13247" spans="2:2">
      <c r="B13247" s="4"/>
    </row>
    <row r="13248" spans="2:2">
      <c r="B13248" s="4"/>
    </row>
    <row r="13249" spans="2:2">
      <c r="B13249" s="4"/>
    </row>
    <row r="13250" spans="2:2">
      <c r="B13250" s="4"/>
    </row>
    <row r="13251" spans="2:2">
      <c r="B13251" s="4"/>
    </row>
    <row r="13252" spans="2:2">
      <c r="B13252" s="4"/>
    </row>
    <row r="13253" spans="2:2">
      <c r="B13253" s="4"/>
    </row>
    <row r="13254" spans="2:2">
      <c r="B13254" s="4"/>
    </row>
    <row r="13255" spans="2:2">
      <c r="B13255" s="4"/>
    </row>
    <row r="13256" spans="2:2">
      <c r="B13256" s="4"/>
    </row>
    <row r="13257" spans="2:2">
      <c r="B13257" s="4"/>
    </row>
    <row r="13258" spans="2:2">
      <c r="B13258" s="4"/>
    </row>
    <row r="13259" spans="2:2">
      <c r="B13259" s="4"/>
    </row>
    <row r="13260" spans="2:2">
      <c r="B13260" s="4"/>
    </row>
    <row r="13261" spans="2:2">
      <c r="B13261" s="4"/>
    </row>
    <row r="13262" spans="2:2">
      <c r="B13262" s="4"/>
    </row>
    <row r="13263" spans="2:2">
      <c r="B13263" s="4"/>
    </row>
    <row r="13264" spans="2:2">
      <c r="B13264" s="4"/>
    </row>
    <row r="13265" spans="2:2">
      <c r="B13265" s="4"/>
    </row>
    <row r="13266" spans="2:2">
      <c r="B13266" s="4"/>
    </row>
    <row r="13267" spans="2:2">
      <c r="B13267" s="4"/>
    </row>
    <row r="13268" spans="2:2">
      <c r="B13268" s="4"/>
    </row>
    <row r="13269" spans="2:2">
      <c r="B13269" s="4"/>
    </row>
    <row r="13270" spans="2:2">
      <c r="B13270" s="4"/>
    </row>
    <row r="13271" spans="2:2">
      <c r="B13271" s="4"/>
    </row>
    <row r="13272" spans="2:2">
      <c r="B13272" s="4"/>
    </row>
    <row r="13273" spans="2:2">
      <c r="B13273" s="4"/>
    </row>
    <row r="13274" spans="2:2">
      <c r="B13274" s="4"/>
    </row>
    <row r="13275" spans="2:2">
      <c r="B13275" s="4"/>
    </row>
    <row r="13276" spans="2:2">
      <c r="B13276" s="4"/>
    </row>
    <row r="13277" spans="2:2">
      <c r="B13277" s="4"/>
    </row>
    <row r="13278" spans="2:2">
      <c r="B13278" s="4"/>
    </row>
    <row r="13279" spans="2:2">
      <c r="B13279" s="4"/>
    </row>
    <row r="13280" spans="2:2">
      <c r="B13280" s="4"/>
    </row>
    <row r="13281" spans="2:2">
      <c r="B13281" s="4"/>
    </row>
    <row r="13282" spans="2:2">
      <c r="B13282" s="4"/>
    </row>
    <row r="13283" spans="2:2">
      <c r="B13283" s="4"/>
    </row>
    <row r="13284" spans="2:2">
      <c r="B13284" s="4"/>
    </row>
    <row r="13285" spans="2:2">
      <c r="B13285" s="4"/>
    </row>
    <row r="13286" spans="2:2">
      <c r="B13286" s="4"/>
    </row>
    <row r="13287" spans="2:2">
      <c r="B13287" s="4"/>
    </row>
    <row r="13288" spans="2:2">
      <c r="B13288" s="4"/>
    </row>
    <row r="13289" spans="2:2">
      <c r="B13289" s="4"/>
    </row>
    <row r="13290" spans="2:2">
      <c r="B13290" s="4"/>
    </row>
    <row r="13291" spans="2:2">
      <c r="B13291" s="4"/>
    </row>
    <row r="13292" spans="2:2">
      <c r="B13292" s="4"/>
    </row>
    <row r="13293" spans="2:2">
      <c r="B13293" s="4"/>
    </row>
    <row r="13294" spans="2:2">
      <c r="B13294" s="4"/>
    </row>
    <row r="13295" spans="2:2">
      <c r="B13295" s="4"/>
    </row>
    <row r="13296" spans="2:2">
      <c r="B13296" s="4"/>
    </row>
    <row r="13297" spans="2:2">
      <c r="B13297" s="4"/>
    </row>
    <row r="13298" spans="2:2">
      <c r="B13298" s="4"/>
    </row>
    <row r="13299" spans="2:2">
      <c r="B13299" s="4"/>
    </row>
    <row r="13300" spans="2:2">
      <c r="B13300" s="4"/>
    </row>
    <row r="13301" spans="2:2">
      <c r="B13301" s="4"/>
    </row>
    <row r="13302" spans="2:2">
      <c r="B13302" s="4"/>
    </row>
    <row r="13303" spans="2:2">
      <c r="B13303" s="4"/>
    </row>
    <row r="13304" spans="2:2">
      <c r="B13304" s="4"/>
    </row>
    <row r="13305" spans="2:2">
      <c r="B13305" s="4"/>
    </row>
    <row r="13306" spans="2:2">
      <c r="B13306" s="4"/>
    </row>
    <row r="13307" spans="2:2">
      <c r="B13307" s="4"/>
    </row>
    <row r="13308" spans="2:2">
      <c r="B13308" s="4"/>
    </row>
    <row r="13309" spans="2:2">
      <c r="B13309" s="4"/>
    </row>
    <row r="13310" spans="2:2">
      <c r="B13310" s="4"/>
    </row>
    <row r="13311" spans="2:2">
      <c r="B13311" s="4"/>
    </row>
    <row r="13312" spans="2:2">
      <c r="B13312" s="4"/>
    </row>
    <row r="13313" spans="2:2">
      <c r="B13313" s="4"/>
    </row>
    <row r="13314" spans="2:2">
      <c r="B13314" s="4"/>
    </row>
    <row r="13315" spans="2:2">
      <c r="B13315" s="4"/>
    </row>
    <row r="13316" spans="2:2">
      <c r="B13316" s="4"/>
    </row>
    <row r="13317" spans="2:2">
      <c r="B13317" s="4"/>
    </row>
    <row r="13318" spans="2:2">
      <c r="B13318" s="4"/>
    </row>
    <row r="13319" spans="2:2">
      <c r="B13319" s="4"/>
    </row>
    <row r="13320" spans="2:2">
      <c r="B13320" s="4"/>
    </row>
    <row r="13321" spans="2:2">
      <c r="B13321" s="4"/>
    </row>
    <row r="13322" spans="2:2">
      <c r="B13322" s="4"/>
    </row>
    <row r="13323" spans="2:2">
      <c r="B13323" s="4"/>
    </row>
    <row r="13324" spans="2:2">
      <c r="B13324" s="4"/>
    </row>
    <row r="13325" spans="2:2">
      <c r="B13325" s="4"/>
    </row>
    <row r="13326" spans="2:2">
      <c r="B13326" s="4"/>
    </row>
    <row r="13327" spans="2:2">
      <c r="B13327" s="4"/>
    </row>
    <row r="13328" spans="2:2">
      <c r="B13328" s="4"/>
    </row>
    <row r="13329" spans="2:2">
      <c r="B13329" s="4"/>
    </row>
    <row r="13330" spans="2:2">
      <c r="B13330" s="4"/>
    </row>
    <row r="13331" spans="2:2">
      <c r="B13331" s="4"/>
    </row>
    <row r="13332" spans="2:2">
      <c r="B13332" s="4"/>
    </row>
    <row r="13333" spans="2:2">
      <c r="B13333" s="4"/>
    </row>
    <row r="13334" spans="2:2">
      <c r="B13334" s="4"/>
    </row>
    <row r="13335" spans="2:2">
      <c r="B13335" s="4"/>
    </row>
    <row r="13336" spans="2:2">
      <c r="B13336" s="4"/>
    </row>
    <row r="13337" spans="2:2">
      <c r="B13337" s="4"/>
    </row>
    <row r="13338" spans="2:2">
      <c r="B13338" s="4"/>
    </row>
    <row r="13339" spans="2:2">
      <c r="B13339" s="4"/>
    </row>
    <row r="13340" spans="2:2">
      <c r="B13340" s="4"/>
    </row>
    <row r="13341" spans="2:2">
      <c r="B13341" s="4"/>
    </row>
    <row r="13342" spans="2:2">
      <c r="B13342" s="4"/>
    </row>
    <row r="13343" spans="2:2">
      <c r="B13343" s="4"/>
    </row>
    <row r="13344" spans="2:2">
      <c r="B13344" s="4"/>
    </row>
    <row r="13345" spans="2:2">
      <c r="B13345" s="4"/>
    </row>
    <row r="13346" spans="2:2">
      <c r="B13346" s="4"/>
    </row>
    <row r="13347" spans="2:2">
      <c r="B13347" s="4"/>
    </row>
    <row r="13348" spans="2:2">
      <c r="B13348" s="4"/>
    </row>
    <row r="13349" spans="2:2">
      <c r="B13349" s="4"/>
    </row>
    <row r="13350" spans="2:2">
      <c r="B13350" s="4"/>
    </row>
    <row r="13351" spans="2:2">
      <c r="B13351" s="4"/>
    </row>
    <row r="13352" spans="2:2">
      <c r="B13352" s="4"/>
    </row>
    <row r="13353" spans="2:2">
      <c r="B13353" s="4"/>
    </row>
    <row r="13354" spans="2:2">
      <c r="B13354" s="4"/>
    </row>
    <row r="13355" spans="2:2">
      <c r="B13355" s="4"/>
    </row>
    <row r="13356" spans="2:2">
      <c r="B13356" s="4"/>
    </row>
    <row r="13357" spans="2:2">
      <c r="B13357" s="4"/>
    </row>
    <row r="13358" spans="2:2">
      <c r="B13358" s="4"/>
    </row>
    <row r="13359" spans="2:2">
      <c r="B13359" s="4"/>
    </row>
    <row r="13360" spans="2:2">
      <c r="B13360" s="4"/>
    </row>
    <row r="13361" spans="2:2">
      <c r="B13361" s="4"/>
    </row>
    <row r="13362" spans="2:2">
      <c r="B13362" s="4"/>
    </row>
    <row r="13363" spans="2:2">
      <c r="B13363" s="4"/>
    </row>
    <row r="13364" spans="2:2">
      <c r="B13364" s="4"/>
    </row>
    <row r="13365" spans="2:2">
      <c r="B13365" s="4"/>
    </row>
    <row r="13366" spans="2:2">
      <c r="B13366" s="4"/>
    </row>
    <row r="13367" spans="2:2">
      <c r="B13367" s="4"/>
    </row>
    <row r="13368" spans="2:2">
      <c r="B13368" s="4"/>
    </row>
    <row r="13369" spans="2:2">
      <c r="B13369" s="4"/>
    </row>
    <row r="13370" spans="2:2">
      <c r="B13370" s="4"/>
    </row>
    <row r="13371" spans="2:2">
      <c r="B13371" s="4"/>
    </row>
    <row r="13372" spans="2:2">
      <c r="B13372" s="4"/>
    </row>
    <row r="13373" spans="2:2">
      <c r="B13373" s="4"/>
    </row>
    <row r="13374" spans="2:2">
      <c r="B13374" s="4"/>
    </row>
    <row r="13375" spans="2:2">
      <c r="B13375" s="4"/>
    </row>
    <row r="13376" spans="2:2">
      <c r="B13376" s="4"/>
    </row>
    <row r="13377" spans="2:2">
      <c r="B13377" s="4"/>
    </row>
    <row r="13378" spans="2:2">
      <c r="B13378" s="4"/>
    </row>
    <row r="13379" spans="2:2">
      <c r="B13379" s="4"/>
    </row>
    <row r="13380" spans="2:2">
      <c r="B13380" s="4"/>
    </row>
    <row r="13381" spans="2:2">
      <c r="B13381" s="4"/>
    </row>
    <row r="13382" spans="2:2">
      <c r="B13382" s="4"/>
    </row>
    <row r="13383" spans="2:2">
      <c r="B13383" s="4"/>
    </row>
    <row r="13384" spans="2:2">
      <c r="B13384" s="4"/>
    </row>
    <row r="13385" spans="2:2">
      <c r="B13385" s="4"/>
    </row>
    <row r="13386" spans="2:2">
      <c r="B13386" s="4"/>
    </row>
    <row r="13387" spans="2:2">
      <c r="B13387" s="4"/>
    </row>
    <row r="13388" spans="2:2">
      <c r="B13388" s="4"/>
    </row>
    <row r="13389" spans="2:2">
      <c r="B13389" s="4"/>
    </row>
    <row r="13390" spans="2:2">
      <c r="B13390" s="4"/>
    </row>
    <row r="13391" spans="2:2">
      <c r="B13391" s="4"/>
    </row>
    <row r="13392" spans="2:2">
      <c r="B13392" s="4"/>
    </row>
    <row r="13393" spans="2:2">
      <c r="B13393" s="4"/>
    </row>
    <row r="13394" spans="2:2">
      <c r="B13394" s="4"/>
    </row>
    <row r="13395" spans="2:2">
      <c r="B13395" s="4"/>
    </row>
    <row r="13396" spans="2:2">
      <c r="B13396" s="4"/>
    </row>
    <row r="13397" spans="2:2">
      <c r="B13397" s="4"/>
    </row>
    <row r="13398" spans="2:2">
      <c r="B13398" s="4"/>
    </row>
    <row r="13399" spans="2:2">
      <c r="B13399" s="4"/>
    </row>
    <row r="13400" spans="2:2">
      <c r="B13400" s="4"/>
    </row>
    <row r="13401" spans="2:2">
      <c r="B13401" s="4"/>
    </row>
    <row r="13402" spans="2:2">
      <c r="B13402" s="4"/>
    </row>
    <row r="13403" spans="2:2">
      <c r="B13403" s="4"/>
    </row>
    <row r="13404" spans="2:2">
      <c r="B13404" s="4"/>
    </row>
    <row r="13405" spans="2:2">
      <c r="B13405" s="4"/>
    </row>
    <row r="13406" spans="2:2">
      <c r="B13406" s="4"/>
    </row>
    <row r="13407" spans="2:2">
      <c r="B13407" s="4"/>
    </row>
    <row r="13408" spans="2:2">
      <c r="B13408" s="4"/>
    </row>
    <row r="13409" spans="2:2">
      <c r="B13409" s="4"/>
    </row>
    <row r="13410" spans="2:2">
      <c r="B13410" s="4"/>
    </row>
    <row r="13411" spans="2:2">
      <c r="B13411" s="4"/>
    </row>
    <row r="13412" spans="2:2">
      <c r="B13412" s="4"/>
    </row>
    <row r="13413" spans="2:2">
      <c r="B13413" s="4"/>
    </row>
    <row r="13414" spans="2:2">
      <c r="B13414" s="4"/>
    </row>
    <row r="13415" spans="2:2">
      <c r="B13415" s="4"/>
    </row>
    <row r="13416" spans="2:2">
      <c r="B13416" s="4"/>
    </row>
    <row r="13417" spans="2:2">
      <c r="B13417" s="4"/>
    </row>
    <row r="13418" spans="2:2">
      <c r="B13418" s="4"/>
    </row>
    <row r="13419" spans="2:2">
      <c r="B13419" s="4"/>
    </row>
    <row r="13420" spans="2:2">
      <c r="B13420" s="4"/>
    </row>
    <row r="13421" spans="2:2">
      <c r="B13421" s="4"/>
    </row>
    <row r="13422" spans="2:2">
      <c r="B13422" s="4"/>
    </row>
    <row r="13423" spans="2:2">
      <c r="B13423" s="4"/>
    </row>
    <row r="13424" spans="2:2">
      <c r="B13424" s="4"/>
    </row>
    <row r="13425" spans="2:2">
      <c r="B13425" s="4"/>
    </row>
    <row r="13426" spans="2:2">
      <c r="B13426" s="4"/>
    </row>
    <row r="13427" spans="2:2">
      <c r="B13427" s="4"/>
    </row>
    <row r="13428" spans="2:2">
      <c r="B13428" s="4"/>
    </row>
    <row r="13429" spans="2:2">
      <c r="B13429" s="4"/>
    </row>
    <row r="13430" spans="2:2">
      <c r="B13430" s="4"/>
    </row>
    <row r="13431" spans="2:2">
      <c r="B13431" s="4"/>
    </row>
    <row r="13432" spans="2:2">
      <c r="B13432" s="4"/>
    </row>
    <row r="13433" spans="2:2">
      <c r="B13433" s="4"/>
    </row>
    <row r="13434" spans="2:2">
      <c r="B13434" s="4"/>
    </row>
    <row r="13435" spans="2:2">
      <c r="B13435" s="4"/>
    </row>
    <row r="13436" spans="2:2">
      <c r="B13436" s="4"/>
    </row>
    <row r="13437" spans="2:2">
      <c r="B13437" s="4"/>
    </row>
    <row r="13438" spans="2:2">
      <c r="B13438" s="4"/>
    </row>
    <row r="13439" spans="2:2">
      <c r="B13439" s="4"/>
    </row>
    <row r="13440" spans="2:2">
      <c r="B13440" s="4"/>
    </row>
    <row r="13441" spans="2:2">
      <c r="B13441" s="4"/>
    </row>
    <row r="13442" spans="2:2">
      <c r="B13442" s="4"/>
    </row>
    <row r="13443" spans="2:2">
      <c r="B13443" s="4"/>
    </row>
    <row r="13444" spans="2:2">
      <c r="B13444" s="4"/>
    </row>
    <row r="13445" spans="2:2">
      <c r="B13445" s="4"/>
    </row>
    <row r="13446" spans="2:2">
      <c r="B13446" s="4"/>
    </row>
    <row r="13447" spans="2:2">
      <c r="B13447" s="4"/>
    </row>
    <row r="13448" spans="2:2">
      <c r="B13448" s="4"/>
    </row>
    <row r="13449" spans="2:2">
      <c r="B13449" s="4"/>
    </row>
    <row r="13450" spans="2:2">
      <c r="B13450" s="4"/>
    </row>
    <row r="13451" spans="2:2">
      <c r="B13451" s="4"/>
    </row>
    <row r="13452" spans="2:2">
      <c r="B13452" s="4"/>
    </row>
    <row r="13453" spans="2:2">
      <c r="B13453" s="4"/>
    </row>
    <row r="13454" spans="2:2">
      <c r="B13454" s="4"/>
    </row>
    <row r="13455" spans="2:2">
      <c r="B13455" s="4"/>
    </row>
    <row r="13456" spans="2:2">
      <c r="B13456" s="4"/>
    </row>
    <row r="13457" spans="2:2">
      <c r="B13457" s="4"/>
    </row>
    <row r="13458" spans="2:2">
      <c r="B13458" s="4"/>
    </row>
    <row r="13459" spans="2:2">
      <c r="B13459" s="4"/>
    </row>
    <row r="13460" spans="2:2">
      <c r="B13460" s="4"/>
    </row>
    <row r="13461" spans="2:2">
      <c r="B13461" s="4"/>
    </row>
    <row r="13462" spans="2:2">
      <c r="B13462" s="4"/>
    </row>
    <row r="13463" spans="2:2">
      <c r="B13463" s="4"/>
    </row>
    <row r="13464" spans="2:2">
      <c r="B13464" s="4"/>
    </row>
    <row r="13465" spans="2:2">
      <c r="B13465" s="4"/>
    </row>
    <row r="13466" spans="2:2">
      <c r="B13466" s="4"/>
    </row>
    <row r="13467" spans="2:2">
      <c r="B13467" s="4"/>
    </row>
    <row r="13468" spans="2:2">
      <c r="B13468" s="4"/>
    </row>
    <row r="13469" spans="2:2">
      <c r="B13469" s="4"/>
    </row>
    <row r="13470" spans="2:2">
      <c r="B13470" s="4"/>
    </row>
    <row r="13471" spans="2:2">
      <c r="B13471" s="4"/>
    </row>
    <row r="13472" spans="2:2">
      <c r="B13472" s="4"/>
    </row>
    <row r="13473" spans="2:2">
      <c r="B13473" s="4"/>
    </row>
    <row r="13474" spans="2:2">
      <c r="B13474" s="4"/>
    </row>
    <row r="13475" spans="2:2">
      <c r="B13475" s="4"/>
    </row>
    <row r="13476" spans="2:2">
      <c r="B13476" s="4"/>
    </row>
    <row r="13477" spans="2:2">
      <c r="B13477" s="4"/>
    </row>
    <row r="13478" spans="2:2">
      <c r="B13478" s="4"/>
    </row>
    <row r="13479" spans="2:2">
      <c r="B13479" s="4"/>
    </row>
    <row r="13480" spans="2:2">
      <c r="B13480" s="4"/>
    </row>
    <row r="13481" spans="2:2">
      <c r="B13481" s="4"/>
    </row>
    <row r="13482" spans="2:2">
      <c r="B13482" s="4"/>
    </row>
    <row r="13483" spans="2:2">
      <c r="B13483" s="4"/>
    </row>
    <row r="13484" spans="2:2">
      <c r="B13484" s="4"/>
    </row>
    <row r="13485" spans="2:2">
      <c r="B13485" s="4"/>
    </row>
    <row r="13486" spans="2:2">
      <c r="B13486" s="4"/>
    </row>
    <row r="13487" spans="2:2">
      <c r="B13487" s="4"/>
    </row>
    <row r="13488" spans="2:2">
      <c r="B13488" s="4"/>
    </row>
    <row r="13489" spans="2:2">
      <c r="B13489" s="4"/>
    </row>
    <row r="13490" spans="2:2">
      <c r="B13490" s="4"/>
    </row>
    <row r="13491" spans="2:2">
      <c r="B13491" s="4"/>
    </row>
    <row r="13492" spans="2:2">
      <c r="B13492" s="4"/>
    </row>
    <row r="13493" spans="2:2">
      <c r="B13493" s="4"/>
    </row>
    <row r="13494" spans="2:2">
      <c r="B13494" s="4"/>
    </row>
    <row r="13495" spans="2:2">
      <c r="B13495" s="4"/>
    </row>
    <row r="13496" spans="2:2">
      <c r="B13496" s="4"/>
    </row>
    <row r="13497" spans="2:2">
      <c r="B13497" s="4"/>
    </row>
    <row r="13498" spans="2:2">
      <c r="B13498" s="4"/>
    </row>
    <row r="13499" spans="2:2">
      <c r="B13499" s="4"/>
    </row>
    <row r="13500" spans="2:2">
      <c r="B13500" s="4"/>
    </row>
    <row r="13501" spans="2:2">
      <c r="B13501" s="4"/>
    </row>
    <row r="13502" spans="2:2">
      <c r="B13502" s="4"/>
    </row>
    <row r="13503" spans="2:2">
      <c r="B13503" s="4"/>
    </row>
    <row r="13504" spans="2:2">
      <c r="B13504" s="4"/>
    </row>
    <row r="13505" spans="2:2">
      <c r="B13505" s="4"/>
    </row>
    <row r="13506" spans="2:2">
      <c r="B13506" s="4"/>
    </row>
    <row r="13507" spans="2:2">
      <c r="B13507" s="4"/>
    </row>
    <row r="13508" spans="2:2">
      <c r="B13508" s="4"/>
    </row>
    <row r="13509" spans="2:2">
      <c r="B13509" s="4"/>
    </row>
    <row r="13510" spans="2:2">
      <c r="B13510" s="4"/>
    </row>
    <row r="13511" spans="2:2">
      <c r="B13511" s="4"/>
    </row>
    <row r="13512" spans="2:2">
      <c r="B13512" s="4"/>
    </row>
    <row r="13513" spans="2:2">
      <c r="B13513" s="4"/>
    </row>
    <row r="13514" spans="2:2">
      <c r="B13514" s="4"/>
    </row>
    <row r="13515" spans="2:2">
      <c r="B13515" s="4"/>
    </row>
    <row r="13516" spans="2:2">
      <c r="B13516" s="4"/>
    </row>
    <row r="13517" spans="2:2">
      <c r="B13517" s="4"/>
    </row>
    <row r="13518" spans="2:2">
      <c r="B13518" s="4"/>
    </row>
    <row r="13519" spans="2:2">
      <c r="B13519" s="4"/>
    </row>
    <row r="13520" spans="2:2">
      <c r="B13520" s="4"/>
    </row>
    <row r="13521" spans="2:2">
      <c r="B13521" s="4"/>
    </row>
    <row r="13522" spans="2:2">
      <c r="B13522" s="4"/>
    </row>
    <row r="13523" spans="2:2">
      <c r="B13523" s="4"/>
    </row>
    <row r="13524" spans="2:2">
      <c r="B13524" s="4"/>
    </row>
    <row r="13525" spans="2:2">
      <c r="B13525" s="4"/>
    </row>
    <row r="13526" spans="2:2">
      <c r="B13526" s="4"/>
    </row>
    <row r="13527" spans="2:2">
      <c r="B13527" s="4"/>
    </row>
    <row r="13528" spans="2:2">
      <c r="B13528" s="4"/>
    </row>
    <row r="13529" spans="2:2">
      <c r="B13529" s="4"/>
    </row>
    <row r="13530" spans="2:2">
      <c r="B13530" s="4"/>
    </row>
    <row r="13531" spans="2:2">
      <c r="B13531" s="4"/>
    </row>
    <row r="13532" spans="2:2">
      <c r="B13532" s="4"/>
    </row>
    <row r="13533" spans="2:2">
      <c r="B13533" s="4"/>
    </row>
    <row r="13534" spans="2:2">
      <c r="B13534" s="4"/>
    </row>
    <row r="13535" spans="2:2">
      <c r="B13535" s="4"/>
    </row>
    <row r="13536" spans="2:2">
      <c r="B13536" s="4"/>
    </row>
    <row r="13537" spans="2:2">
      <c r="B13537" s="4"/>
    </row>
    <row r="13538" spans="2:2">
      <c r="B13538" s="4"/>
    </row>
    <row r="13539" spans="2:2">
      <c r="B13539" s="4"/>
    </row>
    <row r="13540" spans="2:2">
      <c r="B13540" s="4"/>
    </row>
    <row r="13541" spans="2:2">
      <c r="B13541" s="4"/>
    </row>
    <row r="13542" spans="2:2">
      <c r="B13542" s="4"/>
    </row>
    <row r="13543" spans="2:2">
      <c r="B13543" s="4"/>
    </row>
    <row r="13544" spans="2:2">
      <c r="B13544" s="4"/>
    </row>
    <row r="13545" spans="2:2">
      <c r="B13545" s="4"/>
    </row>
    <row r="13546" spans="2:2">
      <c r="B13546" s="4"/>
    </row>
    <row r="13547" spans="2:2">
      <c r="B13547" s="4"/>
    </row>
    <row r="13548" spans="2:2">
      <c r="B13548" s="4"/>
    </row>
    <row r="13549" spans="2:2">
      <c r="B13549" s="4"/>
    </row>
    <row r="13550" spans="2:2">
      <c r="B13550" s="4"/>
    </row>
    <row r="13551" spans="2:2">
      <c r="B13551" s="4"/>
    </row>
    <row r="13552" spans="2:2">
      <c r="B13552" s="4"/>
    </row>
    <row r="13553" spans="2:2">
      <c r="B13553" s="4"/>
    </row>
    <row r="13554" spans="2:2">
      <c r="B13554" s="4"/>
    </row>
    <row r="13555" spans="2:2">
      <c r="B13555" s="4"/>
    </row>
    <row r="13556" spans="2:2">
      <c r="B13556" s="4"/>
    </row>
    <row r="13557" spans="2:2">
      <c r="B13557" s="4"/>
    </row>
    <row r="13558" spans="2:2">
      <c r="B13558" s="4"/>
    </row>
    <row r="13559" spans="2:2">
      <c r="B13559" s="4"/>
    </row>
    <row r="13560" spans="2:2">
      <c r="B13560" s="4"/>
    </row>
    <row r="13561" spans="2:2">
      <c r="B13561" s="4"/>
    </row>
    <row r="13562" spans="2:2">
      <c r="B13562" s="4"/>
    </row>
    <row r="13563" spans="2:2">
      <c r="B13563" s="4"/>
    </row>
    <row r="13564" spans="2:2">
      <c r="B13564" s="4"/>
    </row>
    <row r="13565" spans="2:2">
      <c r="B13565" s="4"/>
    </row>
    <row r="13566" spans="2:2">
      <c r="B13566" s="4"/>
    </row>
    <row r="13567" spans="2:2">
      <c r="B13567" s="4"/>
    </row>
    <row r="13568" spans="2:2">
      <c r="B13568" s="4"/>
    </row>
    <row r="13569" spans="2:2">
      <c r="B13569" s="4"/>
    </row>
    <row r="13570" spans="2:2">
      <c r="B13570" s="4"/>
    </row>
    <row r="13571" spans="2:2">
      <c r="B13571" s="4"/>
    </row>
    <row r="13572" spans="2:2">
      <c r="B13572" s="4"/>
    </row>
    <row r="13573" spans="2:2">
      <c r="B13573" s="4"/>
    </row>
    <row r="13574" spans="2:2">
      <c r="B13574" s="4"/>
    </row>
    <row r="13575" spans="2:2">
      <c r="B13575" s="4"/>
    </row>
    <row r="13576" spans="2:2">
      <c r="B13576" s="4"/>
    </row>
    <row r="13577" spans="2:2">
      <c r="B13577" s="4"/>
    </row>
    <row r="13578" spans="2:2">
      <c r="B13578" s="4"/>
    </row>
    <row r="13579" spans="2:2">
      <c r="B13579" s="4"/>
    </row>
    <row r="13580" spans="2:2">
      <c r="B13580" s="4"/>
    </row>
    <row r="13581" spans="2:2">
      <c r="B13581" s="4"/>
    </row>
    <row r="13582" spans="2:2">
      <c r="B13582" s="4"/>
    </row>
    <row r="13583" spans="2:2">
      <c r="B13583" s="4"/>
    </row>
    <row r="13584" spans="2:2">
      <c r="B13584" s="4"/>
    </row>
    <row r="13585" spans="2:2">
      <c r="B13585" s="4"/>
    </row>
    <row r="13586" spans="2:2">
      <c r="B13586" s="4"/>
    </row>
    <row r="13587" spans="2:2">
      <c r="B13587" s="4"/>
    </row>
    <row r="13588" spans="2:2">
      <c r="B13588" s="4"/>
    </row>
    <row r="13589" spans="2:2">
      <c r="B13589" s="4"/>
    </row>
    <row r="13590" spans="2:2">
      <c r="B13590" s="4"/>
    </row>
    <row r="13591" spans="2:2">
      <c r="B13591" s="4"/>
    </row>
    <row r="13592" spans="2:2">
      <c r="B13592" s="4"/>
    </row>
    <row r="13593" spans="2:2">
      <c r="B13593" s="4"/>
    </row>
    <row r="13594" spans="2:2">
      <c r="B13594" s="4"/>
    </row>
    <row r="13595" spans="2:2">
      <c r="B13595" s="4"/>
    </row>
    <row r="13596" spans="2:2">
      <c r="B13596" s="4"/>
    </row>
    <row r="13597" spans="2:2">
      <c r="B13597" s="4"/>
    </row>
    <row r="13598" spans="2:2">
      <c r="B13598" s="4"/>
    </row>
    <row r="13599" spans="2:2">
      <c r="B13599" s="4"/>
    </row>
    <row r="13600" spans="2:2">
      <c r="B13600" s="4"/>
    </row>
    <row r="13601" spans="2:2">
      <c r="B13601" s="4"/>
    </row>
    <row r="13602" spans="2:2">
      <c r="B13602" s="4"/>
    </row>
    <row r="13603" spans="2:2">
      <c r="B13603" s="4"/>
    </row>
    <row r="13604" spans="2:2">
      <c r="B13604" s="4"/>
    </row>
    <row r="13605" spans="2:2">
      <c r="B13605" s="4"/>
    </row>
    <row r="13606" spans="2:2">
      <c r="B13606" s="4"/>
    </row>
    <row r="13607" spans="2:2">
      <c r="B13607" s="4"/>
    </row>
    <row r="13608" spans="2:2">
      <c r="B13608" s="4"/>
    </row>
    <row r="13609" spans="2:2">
      <c r="B13609" s="4"/>
    </row>
    <row r="13610" spans="2:2">
      <c r="B13610" s="4"/>
    </row>
    <row r="13611" spans="2:2">
      <c r="B13611" s="4"/>
    </row>
    <row r="13612" spans="2:2">
      <c r="B13612" s="4"/>
    </row>
    <row r="13613" spans="2:2">
      <c r="B13613" s="4"/>
    </row>
    <row r="13614" spans="2:2">
      <c r="B13614" s="4"/>
    </row>
    <row r="13615" spans="2:2">
      <c r="B13615" s="4"/>
    </row>
    <row r="13616" spans="2:2">
      <c r="B13616" s="4"/>
    </row>
    <row r="13617" spans="2:2">
      <c r="B13617" s="4"/>
    </row>
    <row r="13618" spans="2:2">
      <c r="B13618" s="4"/>
    </row>
    <row r="13619" spans="2:2">
      <c r="B13619" s="4"/>
    </row>
    <row r="13620" spans="2:2">
      <c r="B13620" s="4"/>
    </row>
    <row r="13621" spans="2:2">
      <c r="B13621" s="4"/>
    </row>
    <row r="13622" spans="2:2">
      <c r="B13622" s="4"/>
    </row>
    <row r="13623" spans="2:2">
      <c r="B13623" s="4"/>
    </row>
    <row r="13624" spans="2:2">
      <c r="B13624" s="4"/>
    </row>
    <row r="13625" spans="2:2">
      <c r="B13625" s="4"/>
    </row>
    <row r="13626" spans="2:2">
      <c r="B13626" s="4"/>
    </row>
    <row r="13627" spans="2:2">
      <c r="B13627" s="4"/>
    </row>
    <row r="13628" spans="2:2">
      <c r="B13628" s="4"/>
    </row>
    <row r="13629" spans="2:2">
      <c r="B13629" s="4"/>
    </row>
    <row r="13630" spans="2:2">
      <c r="B13630" s="4"/>
    </row>
    <row r="13631" spans="2:2">
      <c r="B13631" s="4"/>
    </row>
    <row r="13632" spans="2:2">
      <c r="B13632" s="4"/>
    </row>
    <row r="13633" spans="2:2">
      <c r="B13633" s="4"/>
    </row>
    <row r="13634" spans="2:2">
      <c r="B13634" s="4"/>
    </row>
    <row r="13635" spans="2:2">
      <c r="B13635" s="4"/>
    </row>
    <row r="13636" spans="2:2">
      <c r="B13636" s="4"/>
    </row>
    <row r="13637" spans="2:2">
      <c r="B13637" s="4"/>
    </row>
    <row r="13638" spans="2:2">
      <c r="B13638" s="4"/>
    </row>
    <row r="13639" spans="2:2">
      <c r="B13639" s="4"/>
    </row>
    <row r="13640" spans="2:2">
      <c r="B13640" s="4"/>
    </row>
    <row r="13641" spans="2:2">
      <c r="B13641" s="4"/>
    </row>
    <row r="13642" spans="2:2">
      <c r="B13642" s="4"/>
    </row>
    <row r="13643" spans="2:2">
      <c r="B13643" s="4"/>
    </row>
    <row r="13644" spans="2:2">
      <c r="B13644" s="4"/>
    </row>
    <row r="13645" spans="2:2">
      <c r="B13645" s="4"/>
    </row>
    <row r="13646" spans="2:2">
      <c r="B13646" s="4"/>
    </row>
    <row r="13647" spans="2:2">
      <c r="B13647" s="4"/>
    </row>
    <row r="13648" spans="2:2">
      <c r="B13648" s="4"/>
    </row>
    <row r="13649" spans="2:2">
      <c r="B13649" s="4"/>
    </row>
    <row r="13650" spans="2:2">
      <c r="B13650" s="4"/>
    </row>
    <row r="13651" spans="2:2">
      <c r="B13651" s="4"/>
    </row>
    <row r="13652" spans="2:2">
      <c r="B13652" s="4"/>
    </row>
    <row r="13653" spans="2:2">
      <c r="B13653" s="4"/>
    </row>
    <row r="13654" spans="2:2">
      <c r="B13654" s="4"/>
    </row>
    <row r="13655" spans="2:2">
      <c r="B13655" s="4"/>
    </row>
    <row r="13656" spans="2:2">
      <c r="B13656" s="4"/>
    </row>
    <row r="13657" spans="2:2">
      <c r="B13657" s="4"/>
    </row>
    <row r="13658" spans="2:2">
      <c r="B13658" s="4"/>
    </row>
    <row r="13659" spans="2:2">
      <c r="B13659" s="4"/>
    </row>
    <row r="13660" spans="2:2">
      <c r="B13660" s="4"/>
    </row>
    <row r="13661" spans="2:2">
      <c r="B13661" s="4"/>
    </row>
    <row r="13662" spans="2:2">
      <c r="B13662" s="4"/>
    </row>
    <row r="13663" spans="2:2">
      <c r="B13663" s="4"/>
    </row>
    <row r="13664" spans="2:2">
      <c r="B13664" s="4"/>
    </row>
    <row r="13665" spans="2:2">
      <c r="B13665" s="4"/>
    </row>
    <row r="13666" spans="2:2">
      <c r="B13666" s="4"/>
    </row>
    <row r="13667" spans="2:2">
      <c r="B13667" s="4"/>
    </row>
    <row r="13668" spans="2:2">
      <c r="B13668" s="4"/>
    </row>
    <row r="13669" spans="2:2">
      <c r="B13669" s="4"/>
    </row>
    <row r="13670" spans="2:2">
      <c r="B13670" s="4"/>
    </row>
    <row r="13671" spans="2:2">
      <c r="B13671" s="4"/>
    </row>
    <row r="13672" spans="2:2">
      <c r="B13672" s="4"/>
    </row>
    <row r="13673" spans="2:2">
      <c r="B13673" s="4"/>
    </row>
    <row r="13674" spans="2:2">
      <c r="B13674" s="4"/>
    </row>
    <row r="13675" spans="2:2">
      <c r="B13675" s="4"/>
    </row>
    <row r="13676" spans="2:2">
      <c r="B13676" s="4"/>
    </row>
    <row r="13677" spans="2:2">
      <c r="B13677" s="4"/>
    </row>
    <row r="13678" spans="2:2">
      <c r="B13678" s="4"/>
    </row>
    <row r="13679" spans="2:2">
      <c r="B13679" s="4"/>
    </row>
    <row r="13680" spans="2:2">
      <c r="B13680" s="4"/>
    </row>
    <row r="13681" spans="2:2">
      <c r="B13681" s="4"/>
    </row>
    <row r="13682" spans="2:2">
      <c r="B13682" s="4"/>
    </row>
    <row r="13683" spans="2:2">
      <c r="B13683" s="4"/>
    </row>
    <row r="13684" spans="2:2">
      <c r="B13684" s="4"/>
    </row>
    <row r="13685" spans="2:2">
      <c r="B13685" s="4"/>
    </row>
    <row r="13686" spans="2:2">
      <c r="B13686" s="4"/>
    </row>
    <row r="13687" spans="2:2">
      <c r="B13687" s="4"/>
    </row>
    <row r="13688" spans="2:2">
      <c r="B13688" s="4"/>
    </row>
    <row r="13689" spans="2:2">
      <c r="B13689" s="4"/>
    </row>
    <row r="13690" spans="2:2">
      <c r="B13690" s="4"/>
    </row>
    <row r="13691" spans="2:2">
      <c r="B13691" s="4"/>
    </row>
    <row r="13692" spans="2:2">
      <c r="B13692" s="4"/>
    </row>
    <row r="13693" spans="2:2">
      <c r="B13693" s="4"/>
    </row>
    <row r="13694" spans="2:2">
      <c r="B13694" s="4"/>
    </row>
    <row r="13695" spans="2:2">
      <c r="B13695" s="4"/>
    </row>
    <row r="13696" spans="2:2">
      <c r="B13696" s="4"/>
    </row>
    <row r="13697" spans="2:2">
      <c r="B13697" s="4"/>
    </row>
    <row r="13698" spans="2:2">
      <c r="B13698" s="4"/>
    </row>
    <row r="13699" spans="2:2">
      <c r="B13699" s="4"/>
    </row>
    <row r="13700" spans="2:2">
      <c r="B13700" s="4"/>
    </row>
    <row r="13701" spans="2:2">
      <c r="B13701" s="4"/>
    </row>
    <row r="13702" spans="2:2">
      <c r="B13702" s="4"/>
    </row>
    <row r="13703" spans="2:2">
      <c r="B13703" s="4"/>
    </row>
    <row r="13704" spans="2:2">
      <c r="B13704" s="4"/>
    </row>
    <row r="13705" spans="2:2">
      <c r="B13705" s="4"/>
    </row>
    <row r="13706" spans="2:2">
      <c r="B13706" s="4"/>
    </row>
    <row r="13707" spans="2:2">
      <c r="B13707" s="4"/>
    </row>
    <row r="13708" spans="2:2">
      <c r="B13708" s="4"/>
    </row>
    <row r="13709" spans="2:2">
      <c r="B13709" s="4"/>
    </row>
    <row r="13710" spans="2:2">
      <c r="B13710" s="4"/>
    </row>
    <row r="13711" spans="2:2">
      <c r="B13711" s="4"/>
    </row>
    <row r="13712" spans="2:2">
      <c r="B13712" s="4"/>
    </row>
    <row r="13713" spans="2:2">
      <c r="B13713" s="4"/>
    </row>
    <row r="13714" spans="2:2">
      <c r="B13714" s="4"/>
    </row>
    <row r="13715" spans="2:2">
      <c r="B13715" s="4"/>
    </row>
    <row r="13716" spans="2:2">
      <c r="B13716" s="4"/>
    </row>
    <row r="13717" spans="2:2">
      <c r="B13717" s="4"/>
    </row>
    <row r="13718" spans="2:2">
      <c r="B13718" s="4"/>
    </row>
    <row r="13719" spans="2:2">
      <c r="B13719" s="4"/>
    </row>
    <row r="13720" spans="2:2">
      <c r="B13720" s="4"/>
    </row>
    <row r="13721" spans="2:2">
      <c r="B13721" s="4"/>
    </row>
    <row r="13722" spans="2:2">
      <c r="B13722" s="4"/>
    </row>
    <row r="13723" spans="2:2">
      <c r="B13723" s="4"/>
    </row>
    <row r="13724" spans="2:2">
      <c r="B13724" s="4"/>
    </row>
    <row r="13725" spans="2:2">
      <c r="B13725" s="4"/>
    </row>
    <row r="13726" spans="2:2">
      <c r="B13726" s="4"/>
    </row>
    <row r="13727" spans="2:2">
      <c r="B13727" s="4"/>
    </row>
    <row r="13728" spans="2:2">
      <c r="B13728" s="4"/>
    </row>
    <row r="13729" spans="2:2">
      <c r="B13729" s="4"/>
    </row>
    <row r="13730" spans="2:2">
      <c r="B13730" s="4"/>
    </row>
    <row r="13731" spans="2:2">
      <c r="B13731" s="4"/>
    </row>
    <row r="13732" spans="2:2">
      <c r="B13732" s="4"/>
    </row>
    <row r="13733" spans="2:2">
      <c r="B13733" s="4"/>
    </row>
    <row r="13734" spans="2:2">
      <c r="B13734" s="4"/>
    </row>
    <row r="13735" spans="2:2">
      <c r="B13735" s="4"/>
    </row>
    <row r="13736" spans="2:2">
      <c r="B13736" s="4"/>
    </row>
    <row r="13737" spans="2:2">
      <c r="B13737" s="4"/>
    </row>
    <row r="13738" spans="2:2">
      <c r="B13738" s="4"/>
    </row>
    <row r="13739" spans="2:2">
      <c r="B13739" s="4"/>
    </row>
    <row r="13740" spans="2:2">
      <c r="B13740" s="4"/>
    </row>
    <row r="13741" spans="2:2">
      <c r="B13741" s="4"/>
    </row>
    <row r="13742" spans="2:2">
      <c r="B13742" s="4"/>
    </row>
    <row r="13743" spans="2:2">
      <c r="B13743" s="4"/>
    </row>
    <row r="13744" spans="2:2">
      <c r="B13744" s="4"/>
    </row>
    <row r="13745" spans="2:2">
      <c r="B13745" s="4"/>
    </row>
    <row r="13746" spans="2:2">
      <c r="B13746" s="4"/>
    </row>
    <row r="13747" spans="2:2">
      <c r="B13747" s="4"/>
    </row>
    <row r="13748" spans="2:2">
      <c r="B13748" s="4"/>
    </row>
    <row r="13749" spans="2:2">
      <c r="B13749" s="4"/>
    </row>
    <row r="13750" spans="2:2">
      <c r="B13750" s="4"/>
    </row>
    <row r="13751" spans="2:2">
      <c r="B13751" s="4"/>
    </row>
    <row r="13752" spans="2:2">
      <c r="B13752" s="4"/>
    </row>
    <row r="13753" spans="2:2">
      <c r="B13753" s="4"/>
    </row>
    <row r="13754" spans="2:2">
      <c r="B13754" s="4"/>
    </row>
    <row r="13755" spans="2:2">
      <c r="B13755" s="4"/>
    </row>
    <row r="13756" spans="2:2">
      <c r="B13756" s="4"/>
    </row>
    <row r="13757" spans="2:2">
      <c r="B13757" s="4"/>
    </row>
    <row r="13758" spans="2:2">
      <c r="B13758" s="4"/>
    </row>
    <row r="13759" spans="2:2">
      <c r="B13759" s="4"/>
    </row>
    <row r="13760" spans="2:2">
      <c r="B13760" s="4"/>
    </row>
    <row r="13761" spans="2:2">
      <c r="B13761" s="4"/>
    </row>
    <row r="13762" spans="2:2">
      <c r="B13762" s="4"/>
    </row>
    <row r="13763" spans="2:2">
      <c r="B13763" s="4"/>
    </row>
    <row r="13764" spans="2:2">
      <c r="B13764" s="4"/>
    </row>
    <row r="13765" spans="2:2">
      <c r="B13765" s="4"/>
    </row>
    <row r="13766" spans="2:2">
      <c r="B13766" s="4"/>
    </row>
    <row r="13767" spans="2:2">
      <c r="B13767" s="4"/>
    </row>
    <row r="13768" spans="2:2">
      <c r="B13768" s="4"/>
    </row>
    <row r="13769" spans="2:2">
      <c r="B13769" s="4"/>
    </row>
    <row r="13770" spans="2:2">
      <c r="B13770" s="4"/>
    </row>
    <row r="13771" spans="2:2">
      <c r="B13771" s="4"/>
    </row>
    <row r="13772" spans="2:2">
      <c r="B13772" s="4"/>
    </row>
    <row r="13773" spans="2:2">
      <c r="B13773" s="4"/>
    </row>
    <row r="13774" spans="2:2">
      <c r="B13774" s="4"/>
    </row>
    <row r="13775" spans="2:2">
      <c r="B13775" s="4"/>
    </row>
    <row r="13776" spans="2:2">
      <c r="B13776" s="4"/>
    </row>
    <row r="13777" spans="2:2">
      <c r="B13777" s="4"/>
    </row>
    <row r="13778" spans="2:2">
      <c r="B13778" s="4"/>
    </row>
    <row r="13779" spans="2:2">
      <c r="B13779" s="4"/>
    </row>
    <row r="13780" spans="2:2">
      <c r="B13780" s="4"/>
    </row>
    <row r="13781" spans="2:2">
      <c r="B13781" s="4"/>
    </row>
    <row r="13782" spans="2:2">
      <c r="B13782" s="4"/>
    </row>
    <row r="13783" spans="2:2">
      <c r="B13783" s="4"/>
    </row>
    <row r="13784" spans="2:2">
      <c r="B13784" s="4"/>
    </row>
    <row r="13785" spans="2:2">
      <c r="B13785" s="4"/>
    </row>
    <row r="13786" spans="2:2">
      <c r="B13786" s="4"/>
    </row>
    <row r="13787" spans="2:2">
      <c r="B13787" s="4"/>
    </row>
    <row r="13788" spans="2:2">
      <c r="B13788" s="4"/>
    </row>
    <row r="13789" spans="2:2">
      <c r="B13789" s="4"/>
    </row>
    <row r="13790" spans="2:2">
      <c r="B13790" s="4"/>
    </row>
    <row r="13791" spans="2:2">
      <c r="B13791" s="4"/>
    </row>
    <row r="13792" spans="2:2">
      <c r="B13792" s="4"/>
    </row>
    <row r="13793" spans="2:2">
      <c r="B13793" s="4"/>
    </row>
    <row r="13794" spans="2:2">
      <c r="B13794" s="4"/>
    </row>
    <row r="13795" spans="2:2">
      <c r="B13795" s="4"/>
    </row>
    <row r="13796" spans="2:2">
      <c r="B13796" s="4"/>
    </row>
    <row r="13797" spans="2:2">
      <c r="B13797" s="4"/>
    </row>
    <row r="13798" spans="2:2">
      <c r="B13798" s="4"/>
    </row>
    <row r="13799" spans="2:2">
      <c r="B13799" s="4"/>
    </row>
    <row r="13800" spans="2:2">
      <c r="B13800" s="4"/>
    </row>
    <row r="13801" spans="2:2">
      <c r="B13801" s="4"/>
    </row>
    <row r="13802" spans="2:2">
      <c r="B13802" s="4"/>
    </row>
    <row r="13803" spans="2:2">
      <c r="B13803" s="4"/>
    </row>
    <row r="13804" spans="2:2">
      <c r="B13804" s="4"/>
    </row>
    <row r="13805" spans="2:2">
      <c r="B13805" s="4"/>
    </row>
    <row r="13806" spans="2:2">
      <c r="B13806" s="4"/>
    </row>
    <row r="13807" spans="2:2">
      <c r="B13807" s="4"/>
    </row>
    <row r="13808" spans="2:2">
      <c r="B13808" s="4"/>
    </row>
    <row r="13809" spans="2:2">
      <c r="B13809" s="4"/>
    </row>
    <row r="13810" spans="2:2">
      <c r="B13810" s="4"/>
    </row>
    <row r="13811" spans="2:2">
      <c r="B13811" s="4"/>
    </row>
    <row r="13812" spans="2:2">
      <c r="B13812" s="4"/>
    </row>
    <row r="13813" spans="2:2">
      <c r="B13813" s="4"/>
    </row>
    <row r="13814" spans="2:2">
      <c r="B13814" s="4"/>
    </row>
    <row r="13815" spans="2:2">
      <c r="B13815" s="4"/>
    </row>
    <row r="13816" spans="2:2">
      <c r="B13816" s="4"/>
    </row>
    <row r="13817" spans="2:2">
      <c r="B13817" s="4"/>
    </row>
    <row r="13818" spans="2:2">
      <c r="B13818" s="4"/>
    </row>
    <row r="13819" spans="2:2">
      <c r="B13819" s="4"/>
    </row>
    <row r="13820" spans="2:2">
      <c r="B13820" s="4"/>
    </row>
    <row r="13821" spans="2:2">
      <c r="B13821" s="4"/>
    </row>
    <row r="13822" spans="2:2">
      <c r="B13822" s="4"/>
    </row>
    <row r="13823" spans="2:2">
      <c r="B13823" s="4"/>
    </row>
    <row r="13824" spans="2:2">
      <c r="B13824" s="4"/>
    </row>
    <row r="13825" spans="2:2">
      <c r="B13825" s="4"/>
    </row>
    <row r="13826" spans="2:2">
      <c r="B13826" s="4"/>
    </row>
    <row r="13827" spans="2:2">
      <c r="B13827" s="4"/>
    </row>
    <row r="13828" spans="2:2">
      <c r="B13828" s="4"/>
    </row>
    <row r="13829" spans="2:2">
      <c r="B13829" s="4"/>
    </row>
    <row r="13830" spans="2:2">
      <c r="B13830" s="4"/>
    </row>
    <row r="13831" spans="2:2">
      <c r="B13831" s="4"/>
    </row>
    <row r="13832" spans="2:2">
      <c r="B13832" s="4"/>
    </row>
    <row r="13833" spans="2:2">
      <c r="B13833" s="4"/>
    </row>
    <row r="13834" spans="2:2">
      <c r="B13834" s="4"/>
    </row>
    <row r="13835" spans="2:2">
      <c r="B13835" s="4"/>
    </row>
    <row r="13836" spans="2:2">
      <c r="B13836" s="4"/>
    </row>
    <row r="13837" spans="2:2">
      <c r="B13837" s="4"/>
    </row>
    <row r="13838" spans="2:2">
      <c r="B13838" s="4"/>
    </row>
    <row r="13839" spans="2:2">
      <c r="B13839" s="4"/>
    </row>
    <row r="13840" spans="2:2">
      <c r="B13840" s="4"/>
    </row>
    <row r="13841" spans="2:2">
      <c r="B13841" s="4"/>
    </row>
    <row r="13842" spans="2:2">
      <c r="B13842" s="4"/>
    </row>
    <row r="13843" spans="2:2">
      <c r="B13843" s="4"/>
    </row>
    <row r="13844" spans="2:2">
      <c r="B13844" s="4"/>
    </row>
    <row r="13845" spans="2:2">
      <c r="B13845" s="4"/>
    </row>
    <row r="13846" spans="2:2">
      <c r="B13846" s="4"/>
    </row>
    <row r="13847" spans="2:2">
      <c r="B13847" s="4"/>
    </row>
    <row r="13848" spans="2:2">
      <c r="B13848" s="4"/>
    </row>
    <row r="13849" spans="2:2">
      <c r="B13849" s="4"/>
    </row>
    <row r="13850" spans="2:2">
      <c r="B13850" s="4"/>
    </row>
    <row r="13851" spans="2:2">
      <c r="B13851" s="4"/>
    </row>
    <row r="13852" spans="2:2">
      <c r="B13852" s="4"/>
    </row>
    <row r="13853" spans="2:2">
      <c r="B13853" s="4"/>
    </row>
    <row r="13854" spans="2:2">
      <c r="B13854" s="4"/>
    </row>
    <row r="13855" spans="2:2">
      <c r="B13855" s="4"/>
    </row>
    <row r="13856" spans="2:2">
      <c r="B13856" s="4"/>
    </row>
    <row r="13857" spans="2:2">
      <c r="B13857" s="4"/>
    </row>
    <row r="13858" spans="2:2">
      <c r="B13858" s="4"/>
    </row>
    <row r="13859" spans="2:2">
      <c r="B13859" s="4"/>
    </row>
    <row r="13860" spans="2:2">
      <c r="B13860" s="4"/>
    </row>
    <row r="13861" spans="2:2">
      <c r="B13861" s="4"/>
    </row>
    <row r="13862" spans="2:2">
      <c r="B13862" s="4"/>
    </row>
    <row r="13863" spans="2:2">
      <c r="B13863" s="4"/>
    </row>
    <row r="13864" spans="2:2">
      <c r="B13864" s="4"/>
    </row>
    <row r="13865" spans="2:2">
      <c r="B13865" s="4"/>
    </row>
    <row r="13866" spans="2:2">
      <c r="B13866" s="4"/>
    </row>
    <row r="13867" spans="2:2">
      <c r="B13867" s="4"/>
    </row>
    <row r="13868" spans="2:2">
      <c r="B13868" s="4"/>
    </row>
    <row r="13869" spans="2:2">
      <c r="B13869" s="4"/>
    </row>
    <row r="13870" spans="2:2">
      <c r="B13870" s="4"/>
    </row>
    <row r="13871" spans="2:2">
      <c r="B13871" s="4"/>
    </row>
    <row r="13872" spans="2:2">
      <c r="B13872" s="4"/>
    </row>
    <row r="13873" spans="2:2">
      <c r="B13873" s="4"/>
    </row>
    <row r="13874" spans="2:2">
      <c r="B13874" s="4"/>
    </row>
    <row r="13875" spans="2:2">
      <c r="B13875" s="4"/>
    </row>
    <row r="13876" spans="2:2">
      <c r="B13876" s="4"/>
    </row>
    <row r="13877" spans="2:2">
      <c r="B13877" s="4"/>
    </row>
    <row r="13878" spans="2:2">
      <c r="B13878" s="4"/>
    </row>
    <row r="13879" spans="2:2">
      <c r="B13879" s="4"/>
    </row>
    <row r="13880" spans="2:2">
      <c r="B13880" s="4"/>
    </row>
    <row r="13881" spans="2:2">
      <c r="B13881" s="4"/>
    </row>
    <row r="13882" spans="2:2">
      <c r="B13882" s="4"/>
    </row>
    <row r="13883" spans="2:2">
      <c r="B13883" s="4"/>
    </row>
    <row r="13884" spans="2:2">
      <c r="B13884" s="4"/>
    </row>
    <row r="13885" spans="2:2">
      <c r="B13885" s="4"/>
    </row>
    <row r="13886" spans="2:2">
      <c r="B13886" s="4"/>
    </row>
    <row r="13887" spans="2:2">
      <c r="B13887" s="4"/>
    </row>
    <row r="13888" spans="2:2">
      <c r="B13888" s="4"/>
    </row>
    <row r="13889" spans="2:2">
      <c r="B13889" s="4"/>
    </row>
    <row r="13890" spans="2:2">
      <c r="B13890" s="4"/>
    </row>
    <row r="13891" spans="2:2">
      <c r="B13891" s="4"/>
    </row>
    <row r="13892" spans="2:2">
      <c r="B13892" s="4"/>
    </row>
    <row r="13893" spans="2:2">
      <c r="B13893" s="4"/>
    </row>
    <row r="13894" spans="2:2">
      <c r="B13894" s="4"/>
    </row>
    <row r="13895" spans="2:2">
      <c r="B13895" s="4"/>
    </row>
    <row r="13896" spans="2:2">
      <c r="B13896" s="4"/>
    </row>
    <row r="13897" spans="2:2">
      <c r="B13897" s="4"/>
    </row>
    <row r="13898" spans="2:2">
      <c r="B13898" s="4"/>
    </row>
    <row r="13899" spans="2:2">
      <c r="B13899" s="4"/>
    </row>
    <row r="13900" spans="2:2">
      <c r="B13900" s="4"/>
    </row>
    <row r="13901" spans="2:2">
      <c r="B13901" s="4"/>
    </row>
    <row r="13902" spans="2:2">
      <c r="B13902" s="4"/>
    </row>
    <row r="13903" spans="2:2">
      <c r="B13903" s="4"/>
    </row>
    <row r="13904" spans="2:2">
      <c r="B13904" s="4"/>
    </row>
    <row r="13905" spans="2:2">
      <c r="B13905" s="4"/>
    </row>
    <row r="13906" spans="2:2">
      <c r="B13906" s="4"/>
    </row>
    <row r="13907" spans="2:2">
      <c r="B13907" s="4"/>
    </row>
    <row r="13908" spans="2:2">
      <c r="B13908" s="4"/>
    </row>
    <row r="13909" spans="2:2">
      <c r="B13909" s="4"/>
    </row>
    <row r="13910" spans="2:2">
      <c r="B13910" s="4"/>
    </row>
    <row r="13911" spans="2:2">
      <c r="B13911" s="4"/>
    </row>
    <row r="13912" spans="2:2">
      <c r="B13912" s="4"/>
    </row>
    <row r="13913" spans="2:2">
      <c r="B13913" s="4"/>
    </row>
    <row r="13914" spans="2:2">
      <c r="B13914" s="4"/>
    </row>
    <row r="13915" spans="2:2">
      <c r="B13915" s="4"/>
    </row>
    <row r="13916" spans="2:2">
      <c r="B13916" s="4"/>
    </row>
    <row r="13917" spans="2:2">
      <c r="B13917" s="4"/>
    </row>
    <row r="13918" spans="2:2">
      <c r="B13918" s="4"/>
    </row>
    <row r="13919" spans="2:2">
      <c r="B13919" s="4"/>
    </row>
    <row r="13920" spans="2:2">
      <c r="B13920" s="4"/>
    </row>
    <row r="13921" spans="2:2">
      <c r="B13921" s="4"/>
    </row>
    <row r="13922" spans="2:2">
      <c r="B13922" s="4"/>
    </row>
    <row r="13923" spans="2:2">
      <c r="B13923" s="4"/>
    </row>
    <row r="13924" spans="2:2">
      <c r="B13924" s="4"/>
    </row>
    <row r="13925" spans="2:2">
      <c r="B13925" s="4"/>
    </row>
    <row r="13926" spans="2:2">
      <c r="B13926" s="4"/>
    </row>
    <row r="13927" spans="2:2">
      <c r="B13927" s="4"/>
    </row>
    <row r="13928" spans="2:2">
      <c r="B13928" s="4"/>
    </row>
    <row r="13929" spans="2:2">
      <c r="B13929" s="4"/>
    </row>
    <row r="13930" spans="2:2">
      <c r="B13930" s="4"/>
    </row>
    <row r="13931" spans="2:2">
      <c r="B13931" s="4"/>
    </row>
    <row r="13932" spans="2:2">
      <c r="B13932" s="4"/>
    </row>
    <row r="13933" spans="2:2">
      <c r="B13933" s="4"/>
    </row>
    <row r="13934" spans="2:2">
      <c r="B13934" s="4"/>
    </row>
    <row r="13935" spans="2:2">
      <c r="B13935" s="4"/>
    </row>
    <row r="13936" spans="2:2">
      <c r="B13936" s="4"/>
    </row>
    <row r="13937" spans="2:2">
      <c r="B13937" s="4"/>
    </row>
    <row r="13938" spans="2:2">
      <c r="B13938" s="4"/>
    </row>
    <row r="13939" spans="2:2">
      <c r="B13939" s="4"/>
    </row>
    <row r="13940" spans="2:2">
      <c r="B13940" s="4"/>
    </row>
    <row r="13941" spans="2:2">
      <c r="B13941" s="4"/>
    </row>
    <row r="13942" spans="2:2">
      <c r="B13942" s="4"/>
    </row>
    <row r="13943" spans="2:2">
      <c r="B13943" s="4"/>
    </row>
    <row r="13944" spans="2:2">
      <c r="B13944" s="4"/>
    </row>
    <row r="13945" spans="2:2">
      <c r="B13945" s="4"/>
    </row>
    <row r="13946" spans="2:2">
      <c r="B13946" s="4"/>
    </row>
    <row r="13947" spans="2:2">
      <c r="B13947" s="4"/>
    </row>
    <row r="13948" spans="2:2">
      <c r="B13948" s="4"/>
    </row>
    <row r="13949" spans="2:2">
      <c r="B13949" s="4"/>
    </row>
    <row r="13950" spans="2:2">
      <c r="B13950" s="4"/>
    </row>
    <row r="13951" spans="2:2">
      <c r="B13951" s="4"/>
    </row>
    <row r="13952" spans="2:2">
      <c r="B13952" s="4"/>
    </row>
    <row r="13953" spans="2:2">
      <c r="B13953" s="4"/>
    </row>
    <row r="13954" spans="2:2">
      <c r="B13954" s="4"/>
    </row>
    <row r="13955" spans="2:2">
      <c r="B13955" s="4"/>
    </row>
    <row r="13956" spans="2:2">
      <c r="B13956" s="4"/>
    </row>
    <row r="13957" spans="2:2">
      <c r="B13957" s="4"/>
    </row>
    <row r="13958" spans="2:2">
      <c r="B13958" s="4"/>
    </row>
    <row r="13959" spans="2:2">
      <c r="B13959" s="4"/>
    </row>
    <row r="13960" spans="2:2">
      <c r="B13960" s="4"/>
    </row>
    <row r="13961" spans="2:2">
      <c r="B13961" s="4"/>
    </row>
    <row r="13962" spans="2:2">
      <c r="B13962" s="4"/>
    </row>
    <row r="13963" spans="2:2">
      <c r="B13963" s="4"/>
    </row>
    <row r="13964" spans="2:2">
      <c r="B13964" s="4"/>
    </row>
    <row r="13965" spans="2:2">
      <c r="B13965" s="4"/>
    </row>
    <row r="13966" spans="2:2">
      <c r="B13966" s="4"/>
    </row>
    <row r="13967" spans="2:2">
      <c r="B13967" s="4"/>
    </row>
    <row r="13968" spans="2:2">
      <c r="B13968" s="4"/>
    </row>
    <row r="13969" spans="2:2">
      <c r="B13969" s="4"/>
    </row>
    <row r="13970" spans="2:2">
      <c r="B13970" s="4"/>
    </row>
    <row r="13971" spans="2:2">
      <c r="B13971" s="4"/>
    </row>
    <row r="13972" spans="2:2">
      <c r="B13972" s="4"/>
    </row>
    <row r="13973" spans="2:2">
      <c r="B13973" s="4"/>
    </row>
    <row r="13974" spans="2:2">
      <c r="B13974" s="4"/>
    </row>
    <row r="13975" spans="2:2">
      <c r="B13975" s="4"/>
    </row>
    <row r="13976" spans="2:2">
      <c r="B13976" s="4"/>
    </row>
    <row r="13977" spans="2:2">
      <c r="B13977" s="4"/>
    </row>
    <row r="13978" spans="2:2">
      <c r="B13978" s="4"/>
    </row>
    <row r="13979" spans="2:2">
      <c r="B13979" s="4"/>
    </row>
    <row r="13980" spans="2:2">
      <c r="B13980" s="4"/>
    </row>
    <row r="13981" spans="2:2">
      <c r="B13981" s="4"/>
    </row>
    <row r="13982" spans="2:2">
      <c r="B13982" s="4"/>
    </row>
    <row r="13983" spans="2:2">
      <c r="B13983" s="4"/>
    </row>
    <row r="13984" spans="2:2">
      <c r="B13984" s="4"/>
    </row>
    <row r="13985" spans="2:2">
      <c r="B13985" s="4"/>
    </row>
    <row r="13986" spans="2:2">
      <c r="B13986" s="4"/>
    </row>
    <row r="13987" spans="2:2">
      <c r="B13987" s="4"/>
    </row>
    <row r="13988" spans="2:2">
      <c r="B13988" s="4"/>
    </row>
    <row r="13989" spans="2:2">
      <c r="B13989" s="4"/>
    </row>
    <row r="13990" spans="2:2">
      <c r="B13990" s="4"/>
    </row>
    <row r="13991" spans="2:2">
      <c r="B13991" s="4"/>
    </row>
    <row r="13992" spans="2:2">
      <c r="B13992" s="4"/>
    </row>
    <row r="13993" spans="2:2">
      <c r="B13993" s="4"/>
    </row>
    <row r="13994" spans="2:2">
      <c r="B13994" s="4"/>
    </row>
    <row r="13995" spans="2:2">
      <c r="B13995" s="4"/>
    </row>
    <row r="13996" spans="2:2">
      <c r="B13996" s="4"/>
    </row>
    <row r="13997" spans="2:2">
      <c r="B13997" s="4"/>
    </row>
    <row r="13998" spans="2:2">
      <c r="B13998" s="4"/>
    </row>
    <row r="13999" spans="2:2">
      <c r="B13999" s="4"/>
    </row>
    <row r="14000" spans="2:2">
      <c r="B14000" s="4"/>
    </row>
    <row r="14001" spans="2:2">
      <c r="B14001" s="4"/>
    </row>
    <row r="14002" spans="2:2">
      <c r="B14002" s="4"/>
    </row>
    <row r="14003" spans="2:2">
      <c r="B14003" s="4"/>
    </row>
    <row r="14004" spans="2:2">
      <c r="B14004" s="4"/>
    </row>
    <row r="14005" spans="2:2">
      <c r="B14005" s="4"/>
    </row>
    <row r="14006" spans="2:2">
      <c r="B14006" s="4"/>
    </row>
    <row r="14007" spans="2:2">
      <c r="B14007" s="4"/>
    </row>
    <row r="14008" spans="2:2">
      <c r="B14008" s="4"/>
    </row>
    <row r="14009" spans="2:2">
      <c r="B14009" s="4"/>
    </row>
    <row r="14010" spans="2:2">
      <c r="B14010" s="4"/>
    </row>
    <row r="14011" spans="2:2">
      <c r="B14011" s="4"/>
    </row>
    <row r="14012" spans="2:2">
      <c r="B14012" s="4"/>
    </row>
    <row r="14013" spans="2:2">
      <c r="B14013" s="4"/>
    </row>
    <row r="14014" spans="2:2">
      <c r="B14014" s="4"/>
    </row>
    <row r="14015" spans="2:2">
      <c r="B14015" s="4"/>
    </row>
    <row r="14016" spans="2:2">
      <c r="B14016" s="4"/>
    </row>
    <row r="14017" spans="2:2">
      <c r="B14017" s="4"/>
    </row>
    <row r="14018" spans="2:2">
      <c r="B14018" s="4"/>
    </row>
    <row r="14019" spans="2:2">
      <c r="B14019" s="4"/>
    </row>
    <row r="14020" spans="2:2">
      <c r="B14020" s="4"/>
    </row>
    <row r="14021" spans="2:2">
      <c r="B14021" s="4"/>
    </row>
    <row r="14022" spans="2:2">
      <c r="B14022" s="4"/>
    </row>
    <row r="14023" spans="2:2">
      <c r="B14023" s="4"/>
    </row>
    <row r="14024" spans="2:2">
      <c r="B14024" s="4"/>
    </row>
    <row r="14025" spans="2:2">
      <c r="B14025" s="4"/>
    </row>
    <row r="14026" spans="2:2">
      <c r="B14026" s="4"/>
    </row>
    <row r="14027" spans="2:2">
      <c r="B14027" s="4"/>
    </row>
    <row r="14028" spans="2:2">
      <c r="B14028" s="4"/>
    </row>
    <row r="14029" spans="2:2">
      <c r="B14029" s="4"/>
    </row>
    <row r="14030" spans="2:2">
      <c r="B14030" s="4"/>
    </row>
    <row r="14031" spans="2:2">
      <c r="B14031" s="4"/>
    </row>
    <row r="14032" spans="2:2">
      <c r="B14032" s="4"/>
    </row>
    <row r="14033" spans="2:2">
      <c r="B14033" s="4"/>
    </row>
    <row r="14034" spans="2:2">
      <c r="B14034" s="4"/>
    </row>
    <row r="14035" spans="2:2">
      <c r="B14035" s="4"/>
    </row>
    <row r="14036" spans="2:2">
      <c r="B14036" s="4"/>
    </row>
    <row r="14037" spans="2:2">
      <c r="B14037" s="4"/>
    </row>
    <row r="14038" spans="2:2">
      <c r="B14038" s="4"/>
    </row>
    <row r="14039" spans="2:2">
      <c r="B14039" s="4"/>
    </row>
    <row r="14040" spans="2:2">
      <c r="B14040" s="4"/>
    </row>
    <row r="14041" spans="2:2">
      <c r="B14041" s="4"/>
    </row>
    <row r="14042" spans="2:2">
      <c r="B14042" s="4"/>
    </row>
    <row r="14043" spans="2:2">
      <c r="B14043" s="4"/>
    </row>
    <row r="14044" spans="2:2">
      <c r="B14044" s="4"/>
    </row>
    <row r="14045" spans="2:2">
      <c r="B14045" s="4"/>
    </row>
    <row r="14046" spans="2:2">
      <c r="B14046" s="4"/>
    </row>
    <row r="14047" spans="2:2">
      <c r="B14047" s="4"/>
    </row>
    <row r="14048" spans="2:2">
      <c r="B14048" s="4"/>
    </row>
    <row r="14049" spans="2:2">
      <c r="B14049" s="4"/>
    </row>
    <row r="14050" spans="2:2">
      <c r="B14050" s="4"/>
    </row>
    <row r="14051" spans="2:2">
      <c r="B14051" s="4"/>
    </row>
    <row r="14052" spans="2:2">
      <c r="B14052" s="4"/>
    </row>
    <row r="14053" spans="2:2">
      <c r="B14053" s="4"/>
    </row>
    <row r="14054" spans="2:2">
      <c r="B14054" s="4"/>
    </row>
    <row r="14055" spans="2:2">
      <c r="B14055" s="4"/>
    </row>
    <row r="14056" spans="2:2">
      <c r="B14056" s="4"/>
    </row>
    <row r="14057" spans="2:2">
      <c r="B14057" s="4"/>
    </row>
    <row r="14058" spans="2:2">
      <c r="B14058" s="4"/>
    </row>
    <row r="14059" spans="2:2">
      <c r="B14059" s="4"/>
    </row>
    <row r="14060" spans="2:2">
      <c r="B14060" s="4"/>
    </row>
    <row r="14061" spans="2:2">
      <c r="B14061" s="4"/>
    </row>
    <row r="14062" spans="2:2">
      <c r="B14062" s="4"/>
    </row>
    <row r="14063" spans="2:2">
      <c r="B14063" s="4"/>
    </row>
    <row r="14064" spans="2:2">
      <c r="B14064" s="4"/>
    </row>
    <row r="14065" spans="2:2">
      <c r="B14065" s="4"/>
    </row>
    <row r="14066" spans="2:2">
      <c r="B14066" s="4"/>
    </row>
    <row r="14067" spans="2:2">
      <c r="B14067" s="4"/>
    </row>
    <row r="14068" spans="2:2">
      <c r="B14068" s="4"/>
    </row>
    <row r="14069" spans="2:2">
      <c r="B14069" s="4"/>
    </row>
    <row r="14070" spans="2:2">
      <c r="B14070" s="4"/>
    </row>
    <row r="14071" spans="2:2">
      <c r="B14071" s="4"/>
    </row>
    <row r="14072" spans="2:2">
      <c r="B14072" s="4"/>
    </row>
    <row r="14073" spans="2:2">
      <c r="B14073" s="4"/>
    </row>
    <row r="14074" spans="2:2">
      <c r="B14074" s="4"/>
    </row>
    <row r="14075" spans="2:2">
      <c r="B14075" s="4"/>
    </row>
    <row r="14076" spans="2:2">
      <c r="B14076" s="4"/>
    </row>
    <row r="14077" spans="2:2">
      <c r="B14077" s="4"/>
    </row>
    <row r="14078" spans="2:2">
      <c r="B14078" s="4"/>
    </row>
    <row r="14079" spans="2:2">
      <c r="B14079" s="4"/>
    </row>
    <row r="14080" spans="2:2">
      <c r="B14080" s="4"/>
    </row>
    <row r="14081" spans="2:2">
      <c r="B14081" s="4"/>
    </row>
    <row r="14082" spans="2:2">
      <c r="B14082" s="4"/>
    </row>
    <row r="14083" spans="2:2">
      <c r="B14083" s="4"/>
    </row>
    <row r="14084" spans="2:2">
      <c r="B14084" s="4"/>
    </row>
    <row r="14085" spans="2:2">
      <c r="B14085" s="4"/>
    </row>
    <row r="14086" spans="2:2">
      <c r="B14086" s="4"/>
    </row>
    <row r="14087" spans="2:2">
      <c r="B14087" s="4"/>
    </row>
    <row r="14088" spans="2:2">
      <c r="B14088" s="4"/>
    </row>
    <row r="14089" spans="2:2">
      <c r="B14089" s="4"/>
    </row>
    <row r="14090" spans="2:2">
      <c r="B14090" s="4"/>
    </row>
    <row r="14091" spans="2:2">
      <c r="B14091" s="4"/>
    </row>
    <row r="14092" spans="2:2">
      <c r="B14092" s="4"/>
    </row>
    <row r="14093" spans="2:2">
      <c r="B14093" s="4"/>
    </row>
    <row r="14094" spans="2:2">
      <c r="B14094" s="4"/>
    </row>
    <row r="14095" spans="2:2">
      <c r="B14095" s="4"/>
    </row>
    <row r="14096" spans="2:2">
      <c r="B14096" s="4"/>
    </row>
    <row r="14097" spans="2:2">
      <c r="B14097" s="4"/>
    </row>
    <row r="14098" spans="2:2">
      <c r="B14098" s="4"/>
    </row>
    <row r="14099" spans="2:2">
      <c r="B14099" s="4"/>
    </row>
    <row r="14100" spans="2:2">
      <c r="B14100" s="4"/>
    </row>
    <row r="14101" spans="2:2">
      <c r="B14101" s="4"/>
    </row>
    <row r="14102" spans="2:2">
      <c r="B14102" s="4"/>
    </row>
    <row r="14103" spans="2:2">
      <c r="B14103" s="4"/>
    </row>
    <row r="14104" spans="2:2">
      <c r="B14104" s="4"/>
    </row>
    <row r="14105" spans="2:2">
      <c r="B14105" s="4"/>
    </row>
    <row r="14106" spans="2:2">
      <c r="B14106" s="4"/>
    </row>
    <row r="14107" spans="2:2">
      <c r="B14107" s="4"/>
    </row>
    <row r="14108" spans="2:2">
      <c r="B14108" s="4"/>
    </row>
    <row r="14109" spans="2:2">
      <c r="B14109" s="4"/>
    </row>
    <row r="14110" spans="2:2">
      <c r="B14110" s="4"/>
    </row>
    <row r="14111" spans="2:2">
      <c r="B14111" s="4"/>
    </row>
    <row r="14112" spans="2:2">
      <c r="B14112" s="4"/>
    </row>
    <row r="14113" spans="2:2">
      <c r="B14113" s="4"/>
    </row>
    <row r="14114" spans="2:2">
      <c r="B14114" s="4"/>
    </row>
    <row r="14115" spans="2:2">
      <c r="B14115" s="4"/>
    </row>
    <row r="14116" spans="2:2">
      <c r="B14116" s="4"/>
    </row>
    <row r="14117" spans="2:2">
      <c r="B14117" s="4"/>
    </row>
    <row r="14118" spans="2:2">
      <c r="B14118" s="4"/>
    </row>
    <row r="14119" spans="2:2">
      <c r="B14119" s="4"/>
    </row>
    <row r="14120" spans="2:2">
      <c r="B14120" s="4"/>
    </row>
    <row r="14121" spans="2:2">
      <c r="B14121" s="4"/>
    </row>
    <row r="14122" spans="2:2">
      <c r="B14122" s="4"/>
    </row>
    <row r="14123" spans="2:2">
      <c r="B14123" s="4"/>
    </row>
    <row r="14124" spans="2:2">
      <c r="B14124" s="4"/>
    </row>
    <row r="14125" spans="2:2">
      <c r="B14125" s="4"/>
    </row>
    <row r="14126" spans="2:2">
      <c r="B14126" s="4"/>
    </row>
    <row r="14127" spans="2:2">
      <c r="B14127" s="4"/>
    </row>
    <row r="14128" spans="2:2">
      <c r="B14128" s="4"/>
    </row>
    <row r="14129" spans="2:2">
      <c r="B14129" s="4"/>
    </row>
    <row r="14130" spans="2:2">
      <c r="B14130" s="4"/>
    </row>
    <row r="14131" spans="2:2">
      <c r="B14131" s="4"/>
    </row>
    <row r="14132" spans="2:2">
      <c r="B14132" s="4"/>
    </row>
    <row r="14133" spans="2:2">
      <c r="B14133" s="4"/>
    </row>
    <row r="14134" spans="2:2">
      <c r="B14134" s="4"/>
    </row>
    <row r="14135" spans="2:2">
      <c r="B14135" s="4"/>
    </row>
    <row r="14136" spans="2:2">
      <c r="B14136" s="4"/>
    </row>
    <row r="14137" spans="2:2">
      <c r="B14137" s="4"/>
    </row>
    <row r="14138" spans="2:2">
      <c r="B14138" s="4"/>
    </row>
    <row r="14139" spans="2:2">
      <c r="B14139" s="4"/>
    </row>
    <row r="14140" spans="2:2">
      <c r="B14140" s="4"/>
    </row>
    <row r="14141" spans="2:2">
      <c r="B14141" s="4"/>
    </row>
    <row r="14142" spans="2:2">
      <c r="B14142" s="4"/>
    </row>
    <row r="14143" spans="2:2">
      <c r="B14143" s="4"/>
    </row>
    <row r="14144" spans="2:2">
      <c r="B14144" s="4"/>
    </row>
    <row r="14145" spans="2:2">
      <c r="B14145" s="4"/>
    </row>
    <row r="14146" spans="2:2">
      <c r="B14146" s="4"/>
    </row>
    <row r="14147" spans="2:2">
      <c r="B14147" s="4"/>
    </row>
    <row r="14148" spans="2:2">
      <c r="B14148" s="4"/>
    </row>
    <row r="14149" spans="2:2">
      <c r="B14149" s="4"/>
    </row>
    <row r="14150" spans="2:2">
      <c r="B14150" s="4"/>
    </row>
    <row r="14151" spans="2:2">
      <c r="B14151" s="4"/>
    </row>
    <row r="14152" spans="2:2">
      <c r="B14152" s="4"/>
    </row>
    <row r="14153" spans="2:2">
      <c r="B14153" s="4"/>
    </row>
    <row r="14154" spans="2:2">
      <c r="B14154" s="4"/>
    </row>
    <row r="14155" spans="2:2">
      <c r="B14155" s="4"/>
    </row>
    <row r="14156" spans="2:2">
      <c r="B14156" s="4"/>
    </row>
    <row r="14157" spans="2:2">
      <c r="B14157" s="4"/>
    </row>
    <row r="14158" spans="2:2">
      <c r="B14158" s="4"/>
    </row>
    <row r="14159" spans="2:2">
      <c r="B14159" s="4"/>
    </row>
    <row r="14160" spans="2:2">
      <c r="B14160" s="4"/>
    </row>
    <row r="14161" spans="2:2">
      <c r="B14161" s="4"/>
    </row>
    <row r="14162" spans="2:2">
      <c r="B14162" s="4"/>
    </row>
    <row r="14163" spans="2:2">
      <c r="B14163" s="4"/>
    </row>
    <row r="14164" spans="2:2">
      <c r="B14164" s="4"/>
    </row>
    <row r="14165" spans="2:2">
      <c r="B14165" s="4"/>
    </row>
    <row r="14166" spans="2:2">
      <c r="B14166" s="4"/>
    </row>
    <row r="14167" spans="2:2">
      <c r="B14167" s="4"/>
    </row>
    <row r="14168" spans="2:2">
      <c r="B14168" s="4"/>
    </row>
    <row r="14169" spans="2:2">
      <c r="B14169" s="4"/>
    </row>
    <row r="14170" spans="2:2">
      <c r="B14170" s="4"/>
    </row>
    <row r="14171" spans="2:2">
      <c r="B14171" s="4"/>
    </row>
    <row r="14172" spans="2:2">
      <c r="B14172" s="4"/>
    </row>
    <row r="14173" spans="2:2">
      <c r="B14173" s="4"/>
    </row>
    <row r="14174" spans="2:2">
      <c r="B14174" s="4"/>
    </row>
    <row r="14175" spans="2:2">
      <c r="B14175" s="4"/>
    </row>
    <row r="14176" spans="2:2">
      <c r="B14176" s="4"/>
    </row>
    <row r="14177" spans="2:2">
      <c r="B14177" s="4"/>
    </row>
    <row r="14178" spans="2:2">
      <c r="B14178" s="4"/>
    </row>
    <row r="14179" spans="2:2">
      <c r="B14179" s="4"/>
    </row>
    <row r="14180" spans="2:2">
      <c r="B14180" s="4"/>
    </row>
    <row r="14181" spans="2:2">
      <c r="B14181" s="4"/>
    </row>
    <row r="14182" spans="2:2">
      <c r="B14182" s="4"/>
    </row>
    <row r="14183" spans="2:2">
      <c r="B14183" s="4"/>
    </row>
    <row r="14184" spans="2:2">
      <c r="B14184" s="4"/>
    </row>
    <row r="14185" spans="2:2">
      <c r="B14185" s="4"/>
    </row>
    <row r="14186" spans="2:2">
      <c r="B14186" s="4"/>
    </row>
    <row r="14187" spans="2:2">
      <c r="B14187" s="4"/>
    </row>
    <row r="14188" spans="2:2">
      <c r="B14188" s="4"/>
    </row>
    <row r="14189" spans="2:2">
      <c r="B14189" s="4"/>
    </row>
    <row r="14190" spans="2:2">
      <c r="B14190" s="4"/>
    </row>
    <row r="14191" spans="2:2">
      <c r="B14191" s="4"/>
    </row>
    <row r="14192" spans="2:2">
      <c r="B14192" s="4"/>
    </row>
    <row r="14193" spans="2:2">
      <c r="B14193" s="4"/>
    </row>
    <row r="14194" spans="2:2">
      <c r="B14194" s="4"/>
    </row>
    <row r="14195" spans="2:2">
      <c r="B14195" s="4"/>
    </row>
    <row r="14196" spans="2:2">
      <c r="B14196" s="4"/>
    </row>
    <row r="14197" spans="2:2">
      <c r="B14197" s="4"/>
    </row>
    <row r="14198" spans="2:2">
      <c r="B14198" s="4"/>
    </row>
    <row r="14199" spans="2:2">
      <c r="B14199" s="4"/>
    </row>
    <row r="14200" spans="2:2">
      <c r="B14200" s="4"/>
    </row>
    <row r="14201" spans="2:2">
      <c r="B14201" s="4"/>
    </row>
    <row r="14202" spans="2:2">
      <c r="B14202" s="4"/>
    </row>
    <row r="14203" spans="2:2">
      <c r="B14203" s="4"/>
    </row>
    <row r="14204" spans="2:2">
      <c r="B14204" s="4"/>
    </row>
    <row r="14205" spans="2:2">
      <c r="B14205" s="4"/>
    </row>
    <row r="14206" spans="2:2">
      <c r="B14206" s="4"/>
    </row>
    <row r="14207" spans="2:2">
      <c r="B14207" s="4"/>
    </row>
    <row r="14208" spans="2:2">
      <c r="B14208" s="4"/>
    </row>
    <row r="14209" spans="2:2">
      <c r="B14209" s="4"/>
    </row>
    <row r="14210" spans="2:2">
      <c r="B14210" s="4"/>
    </row>
    <row r="14211" spans="2:2">
      <c r="B14211" s="4"/>
    </row>
    <row r="14212" spans="2:2">
      <c r="B14212" s="4"/>
    </row>
    <row r="14213" spans="2:2">
      <c r="B14213" s="4"/>
    </row>
    <row r="14214" spans="2:2">
      <c r="B14214" s="4"/>
    </row>
    <row r="14215" spans="2:2">
      <c r="B14215" s="4"/>
    </row>
    <row r="14216" spans="2:2">
      <c r="B14216" s="4"/>
    </row>
    <row r="14217" spans="2:2">
      <c r="B14217" s="4"/>
    </row>
    <row r="14218" spans="2:2">
      <c r="B14218" s="4"/>
    </row>
    <row r="14219" spans="2:2">
      <c r="B14219" s="4"/>
    </row>
    <row r="14220" spans="2:2">
      <c r="B14220" s="4"/>
    </row>
    <row r="14221" spans="2:2">
      <c r="B14221" s="4"/>
    </row>
    <row r="14222" spans="2:2">
      <c r="B14222" s="4"/>
    </row>
    <row r="14223" spans="2:2">
      <c r="B14223" s="4"/>
    </row>
    <row r="14224" spans="2:2">
      <c r="B14224" s="4"/>
    </row>
    <row r="14225" spans="2:2">
      <c r="B14225" s="4"/>
    </row>
    <row r="14226" spans="2:2">
      <c r="B14226" s="4"/>
    </row>
    <row r="14227" spans="2:2">
      <c r="B14227" s="4"/>
    </row>
    <row r="14228" spans="2:2">
      <c r="B14228" s="4"/>
    </row>
    <row r="14229" spans="2:2">
      <c r="B14229" s="4"/>
    </row>
    <row r="14230" spans="2:2">
      <c r="B14230" s="4"/>
    </row>
    <row r="14231" spans="2:2">
      <c r="B14231" s="4"/>
    </row>
    <row r="14232" spans="2:2">
      <c r="B14232" s="4"/>
    </row>
    <row r="14233" spans="2:2">
      <c r="B14233" s="4"/>
    </row>
    <row r="14234" spans="2:2">
      <c r="B14234" s="4"/>
    </row>
    <row r="14235" spans="2:2">
      <c r="B14235" s="4"/>
    </row>
    <row r="14236" spans="2:2">
      <c r="B14236" s="4"/>
    </row>
    <row r="14237" spans="2:2">
      <c r="B14237" s="4"/>
    </row>
    <row r="14238" spans="2:2">
      <c r="B14238" s="4"/>
    </row>
    <row r="14239" spans="2:2">
      <c r="B14239" s="4"/>
    </row>
    <row r="14240" spans="2:2">
      <c r="B14240" s="4"/>
    </row>
    <row r="14241" spans="2:2">
      <c r="B14241" s="4"/>
    </row>
    <row r="14242" spans="2:2">
      <c r="B14242" s="4"/>
    </row>
    <row r="14243" spans="2:2">
      <c r="B14243" s="4"/>
    </row>
    <row r="14244" spans="2:2">
      <c r="B14244" s="4"/>
    </row>
    <row r="14245" spans="2:2">
      <c r="B14245" s="4"/>
    </row>
    <row r="14246" spans="2:2">
      <c r="B14246" s="4"/>
    </row>
    <row r="14247" spans="2:2">
      <c r="B14247" s="4"/>
    </row>
    <row r="14248" spans="2:2">
      <c r="B14248" s="4"/>
    </row>
    <row r="14249" spans="2:2">
      <c r="B14249" s="4"/>
    </row>
    <row r="14250" spans="2:2">
      <c r="B14250" s="4"/>
    </row>
    <row r="14251" spans="2:2">
      <c r="B14251" s="4"/>
    </row>
    <row r="14252" spans="2:2">
      <c r="B14252" s="4"/>
    </row>
    <row r="14253" spans="2:2">
      <c r="B14253" s="4"/>
    </row>
    <row r="14254" spans="2:2">
      <c r="B14254" s="4"/>
    </row>
    <row r="14255" spans="2:2">
      <c r="B14255" s="4"/>
    </row>
    <row r="14256" spans="2:2">
      <c r="B14256" s="4"/>
    </row>
    <row r="14257" spans="2:2">
      <c r="B14257" s="4"/>
    </row>
    <row r="14258" spans="2:2">
      <c r="B14258" s="4"/>
    </row>
    <row r="14259" spans="2:2">
      <c r="B14259" s="4"/>
    </row>
    <row r="14260" spans="2:2">
      <c r="B14260" s="4"/>
    </row>
    <row r="14261" spans="2:2">
      <c r="B14261" s="4"/>
    </row>
    <row r="14262" spans="2:2">
      <c r="B14262" s="4"/>
    </row>
    <row r="14263" spans="2:2">
      <c r="B14263" s="4"/>
    </row>
    <row r="14264" spans="2:2">
      <c r="B14264" s="4"/>
    </row>
    <row r="14265" spans="2:2">
      <c r="B14265" s="4"/>
    </row>
    <row r="14266" spans="2:2">
      <c r="B14266" s="4"/>
    </row>
    <row r="14267" spans="2:2">
      <c r="B14267" s="4"/>
    </row>
    <row r="14268" spans="2:2">
      <c r="B14268" s="4"/>
    </row>
    <row r="14269" spans="2:2">
      <c r="B14269" s="4"/>
    </row>
    <row r="14270" spans="2:2">
      <c r="B14270" s="4"/>
    </row>
    <row r="14271" spans="2:2">
      <c r="B14271" s="4"/>
    </row>
    <row r="14272" spans="2:2">
      <c r="B14272" s="4"/>
    </row>
    <row r="14273" spans="2:2">
      <c r="B14273" s="4"/>
    </row>
    <row r="14274" spans="2:2">
      <c r="B14274" s="4"/>
    </row>
    <row r="14275" spans="2:2">
      <c r="B14275" s="4"/>
    </row>
    <row r="14276" spans="2:2">
      <c r="B14276" s="4"/>
    </row>
    <row r="14277" spans="2:2">
      <c r="B14277" s="4"/>
    </row>
    <row r="14278" spans="2:2">
      <c r="B14278" s="4"/>
    </row>
    <row r="14279" spans="2:2">
      <c r="B14279" s="4"/>
    </row>
    <row r="14280" spans="2:2">
      <c r="B14280" s="4"/>
    </row>
    <row r="14281" spans="2:2">
      <c r="B14281" s="4"/>
    </row>
    <row r="14282" spans="2:2">
      <c r="B14282" s="4"/>
    </row>
    <row r="14283" spans="2:2">
      <c r="B14283" s="4"/>
    </row>
    <row r="14284" spans="2:2">
      <c r="B14284" s="4"/>
    </row>
    <row r="14285" spans="2:2">
      <c r="B14285" s="4"/>
    </row>
    <row r="14286" spans="2:2">
      <c r="B14286" s="4"/>
    </row>
    <row r="14287" spans="2:2">
      <c r="B14287" s="4"/>
    </row>
    <row r="14288" spans="2:2">
      <c r="B14288" s="4"/>
    </row>
    <row r="14289" spans="2:2">
      <c r="B14289" s="4"/>
    </row>
    <row r="14290" spans="2:2">
      <c r="B14290" s="4"/>
    </row>
    <row r="14291" spans="2:2">
      <c r="B14291" s="4"/>
    </row>
    <row r="14292" spans="2:2">
      <c r="B14292" s="4"/>
    </row>
    <row r="14293" spans="2:2">
      <c r="B14293" s="4"/>
    </row>
    <row r="14294" spans="2:2">
      <c r="B14294" s="4"/>
    </row>
    <row r="14295" spans="2:2">
      <c r="B14295" s="4"/>
    </row>
    <row r="14296" spans="2:2">
      <c r="B14296" s="4"/>
    </row>
    <row r="14297" spans="2:2">
      <c r="B14297" s="4"/>
    </row>
    <row r="14298" spans="2:2">
      <c r="B14298" s="4"/>
    </row>
    <row r="14299" spans="2:2">
      <c r="B14299" s="4"/>
    </row>
    <row r="14300" spans="2:2">
      <c r="B14300" s="4"/>
    </row>
    <row r="14301" spans="2:2">
      <c r="B14301" s="4"/>
    </row>
    <row r="14302" spans="2:2">
      <c r="B14302" s="4"/>
    </row>
    <row r="14303" spans="2:2">
      <c r="B14303" s="4"/>
    </row>
    <row r="14304" spans="2:2">
      <c r="B14304" s="4"/>
    </row>
    <row r="14305" spans="2:2">
      <c r="B14305" s="4"/>
    </row>
    <row r="14306" spans="2:2">
      <c r="B14306" s="4"/>
    </row>
    <row r="14307" spans="2:2">
      <c r="B14307" s="4"/>
    </row>
    <row r="14308" spans="2:2">
      <c r="B14308" s="4"/>
    </row>
    <row r="14309" spans="2:2">
      <c r="B14309" s="4"/>
    </row>
    <row r="14310" spans="2:2">
      <c r="B14310" s="4"/>
    </row>
    <row r="14311" spans="2:2">
      <c r="B14311" s="4"/>
    </row>
    <row r="14312" spans="2:2">
      <c r="B14312" s="4"/>
    </row>
    <row r="14313" spans="2:2">
      <c r="B14313" s="4"/>
    </row>
    <row r="14314" spans="2:2">
      <c r="B14314" s="4"/>
    </row>
    <row r="14315" spans="2:2">
      <c r="B14315" s="4"/>
    </row>
    <row r="14316" spans="2:2">
      <c r="B14316" s="4"/>
    </row>
    <row r="14317" spans="2:2">
      <c r="B14317" s="4"/>
    </row>
    <row r="14318" spans="2:2">
      <c r="B14318" s="4"/>
    </row>
    <row r="14319" spans="2:2">
      <c r="B14319" s="4"/>
    </row>
    <row r="14320" spans="2:2">
      <c r="B14320" s="4"/>
    </row>
    <row r="14321" spans="2:2">
      <c r="B14321" s="4"/>
    </row>
    <row r="14322" spans="2:2">
      <c r="B14322" s="4"/>
    </row>
    <row r="14323" spans="2:2">
      <c r="B14323" s="4"/>
    </row>
    <row r="14324" spans="2:2">
      <c r="B14324" s="4"/>
    </row>
    <row r="14325" spans="2:2">
      <c r="B14325" s="4"/>
    </row>
    <row r="14326" spans="2:2">
      <c r="B14326" s="4"/>
    </row>
    <row r="14327" spans="2:2">
      <c r="B14327" s="4"/>
    </row>
    <row r="14328" spans="2:2">
      <c r="B14328" s="4"/>
    </row>
    <row r="14329" spans="2:2">
      <c r="B14329" s="4"/>
    </row>
    <row r="14330" spans="2:2">
      <c r="B14330" s="4"/>
    </row>
    <row r="14331" spans="2:2">
      <c r="B14331" s="4"/>
    </row>
    <row r="14332" spans="2:2">
      <c r="B14332" s="4"/>
    </row>
    <row r="14333" spans="2:2">
      <c r="B14333" s="4"/>
    </row>
    <row r="14334" spans="2:2">
      <c r="B14334" s="4"/>
    </row>
    <row r="14335" spans="2:2">
      <c r="B14335" s="4"/>
    </row>
    <row r="14336" spans="2:2">
      <c r="B14336" s="4"/>
    </row>
    <row r="14337" spans="2:2">
      <c r="B14337" s="4"/>
    </row>
    <row r="14338" spans="2:2">
      <c r="B14338" s="4"/>
    </row>
    <row r="14339" spans="2:2">
      <c r="B14339" s="4"/>
    </row>
    <row r="14340" spans="2:2">
      <c r="B14340" s="4"/>
    </row>
    <row r="14341" spans="2:2">
      <c r="B14341" s="4"/>
    </row>
    <row r="14342" spans="2:2">
      <c r="B14342" s="4"/>
    </row>
    <row r="14343" spans="2:2">
      <c r="B14343" s="4"/>
    </row>
    <row r="14344" spans="2:2">
      <c r="B14344" s="4"/>
    </row>
    <row r="14345" spans="2:2">
      <c r="B14345" s="4"/>
    </row>
    <row r="14346" spans="2:2">
      <c r="B14346" s="4"/>
    </row>
    <row r="14347" spans="2:2">
      <c r="B14347" s="4"/>
    </row>
    <row r="14348" spans="2:2">
      <c r="B14348" s="4"/>
    </row>
    <row r="14349" spans="2:2">
      <c r="B14349" s="4"/>
    </row>
    <row r="14350" spans="2:2">
      <c r="B14350" s="4"/>
    </row>
    <row r="14351" spans="2:2">
      <c r="B14351" s="4"/>
    </row>
    <row r="14352" spans="2:2">
      <c r="B14352" s="4"/>
    </row>
    <row r="14353" spans="2:2">
      <c r="B14353" s="4"/>
    </row>
    <row r="14354" spans="2:2">
      <c r="B14354" s="4"/>
    </row>
    <row r="14355" spans="2:2">
      <c r="B14355" s="4"/>
    </row>
    <row r="14356" spans="2:2">
      <c r="B14356" s="4"/>
    </row>
    <row r="14357" spans="2:2">
      <c r="B14357" s="4"/>
    </row>
    <row r="14358" spans="2:2">
      <c r="B14358" s="4"/>
    </row>
    <row r="14359" spans="2:2">
      <c r="B14359" s="4"/>
    </row>
    <row r="14360" spans="2:2">
      <c r="B14360" s="4"/>
    </row>
    <row r="14361" spans="2:2">
      <c r="B14361" s="4"/>
    </row>
    <row r="14362" spans="2:2">
      <c r="B14362" s="4"/>
    </row>
    <row r="14363" spans="2:2">
      <c r="B14363" s="4"/>
    </row>
    <row r="14364" spans="2:2">
      <c r="B14364" s="4"/>
    </row>
    <row r="14365" spans="2:2">
      <c r="B14365" s="4"/>
    </row>
    <row r="14366" spans="2:2">
      <c r="B14366" s="4"/>
    </row>
    <row r="14367" spans="2:2">
      <c r="B14367" s="4"/>
    </row>
    <row r="14368" spans="2:2">
      <c r="B14368" s="4"/>
    </row>
    <row r="14369" spans="2:2">
      <c r="B14369" s="4"/>
    </row>
    <row r="14370" spans="2:2">
      <c r="B14370" s="4"/>
    </row>
    <row r="14371" spans="2:2">
      <c r="B14371" s="4"/>
    </row>
    <row r="14372" spans="2:2">
      <c r="B14372" s="4"/>
    </row>
    <row r="14373" spans="2:2">
      <c r="B14373" s="4"/>
    </row>
    <row r="14374" spans="2:2">
      <c r="B14374" s="4"/>
    </row>
    <row r="14375" spans="2:2">
      <c r="B14375" s="4"/>
    </row>
    <row r="14376" spans="2:2">
      <c r="B14376" s="4"/>
    </row>
    <row r="14377" spans="2:2">
      <c r="B14377" s="4"/>
    </row>
    <row r="14378" spans="2:2">
      <c r="B14378" s="4"/>
    </row>
    <row r="14379" spans="2:2">
      <c r="B14379" s="4"/>
    </row>
    <row r="14380" spans="2:2">
      <c r="B14380" s="4"/>
    </row>
    <row r="14381" spans="2:2">
      <c r="B14381" s="4"/>
    </row>
    <row r="14382" spans="2:2">
      <c r="B14382" s="4"/>
    </row>
    <row r="14383" spans="2:2">
      <c r="B14383" s="4"/>
    </row>
    <row r="14384" spans="2:2">
      <c r="B14384" s="4"/>
    </row>
    <row r="14385" spans="2:2">
      <c r="B14385" s="4"/>
    </row>
    <row r="14386" spans="2:2">
      <c r="B14386" s="4"/>
    </row>
    <row r="14387" spans="2:2">
      <c r="B14387" s="4"/>
    </row>
    <row r="14388" spans="2:2">
      <c r="B14388" s="4"/>
    </row>
    <row r="14389" spans="2:2">
      <c r="B14389" s="4"/>
    </row>
    <row r="14390" spans="2:2">
      <c r="B14390" s="4"/>
    </row>
    <row r="14391" spans="2:2">
      <c r="B14391" s="4"/>
    </row>
    <row r="14392" spans="2:2">
      <c r="B14392" s="4"/>
    </row>
    <row r="14393" spans="2:2">
      <c r="B14393" s="4"/>
    </row>
    <row r="14394" spans="2:2">
      <c r="B14394" s="4"/>
    </row>
    <row r="14395" spans="2:2">
      <c r="B14395" s="4"/>
    </row>
    <row r="14396" spans="2:2">
      <c r="B14396" s="4"/>
    </row>
    <row r="14397" spans="2:2">
      <c r="B14397" s="4"/>
    </row>
    <row r="14398" spans="2:2">
      <c r="B14398" s="4"/>
    </row>
    <row r="14399" spans="2:2">
      <c r="B14399" s="4"/>
    </row>
    <row r="14400" spans="2:2">
      <c r="B14400" s="4"/>
    </row>
    <row r="14401" spans="2:2">
      <c r="B14401" s="4"/>
    </row>
    <row r="14402" spans="2:2">
      <c r="B14402" s="4"/>
    </row>
    <row r="14403" spans="2:2">
      <c r="B14403" s="4"/>
    </row>
    <row r="14404" spans="2:2">
      <c r="B14404" s="4"/>
    </row>
    <row r="14405" spans="2:2">
      <c r="B14405" s="4"/>
    </row>
    <row r="14406" spans="2:2">
      <c r="B14406" s="4"/>
    </row>
    <row r="14407" spans="2:2">
      <c r="B14407" s="4"/>
    </row>
    <row r="14408" spans="2:2">
      <c r="B14408" s="4"/>
    </row>
    <row r="14409" spans="2:2">
      <c r="B14409" s="4"/>
    </row>
    <row r="14410" spans="2:2">
      <c r="B14410" s="4"/>
    </row>
    <row r="14411" spans="2:2">
      <c r="B14411" s="4"/>
    </row>
    <row r="14412" spans="2:2">
      <c r="B14412" s="4"/>
    </row>
    <row r="14413" spans="2:2">
      <c r="B14413" s="4"/>
    </row>
    <row r="14414" spans="2:2">
      <c r="B14414" s="4"/>
    </row>
    <row r="14415" spans="2:2">
      <c r="B14415" s="4"/>
    </row>
    <row r="14416" spans="2:2">
      <c r="B14416" s="4"/>
    </row>
    <row r="14417" spans="2:2">
      <c r="B14417" s="4"/>
    </row>
    <row r="14418" spans="2:2">
      <c r="B14418" s="4"/>
    </row>
    <row r="14419" spans="2:2">
      <c r="B14419" s="4"/>
    </row>
    <row r="14420" spans="2:2">
      <c r="B14420" s="4"/>
    </row>
    <row r="14421" spans="2:2">
      <c r="B14421" s="4"/>
    </row>
    <row r="14422" spans="2:2">
      <c r="B14422" s="4"/>
    </row>
    <row r="14423" spans="2:2">
      <c r="B14423" s="4"/>
    </row>
    <row r="14424" spans="2:2">
      <c r="B14424" s="4"/>
    </row>
    <row r="14425" spans="2:2">
      <c r="B14425" s="4"/>
    </row>
    <row r="14426" spans="2:2">
      <c r="B14426" s="4"/>
    </row>
    <row r="14427" spans="2:2">
      <c r="B14427" s="4"/>
    </row>
    <row r="14428" spans="2:2">
      <c r="B14428" s="4"/>
    </row>
    <row r="14429" spans="2:2">
      <c r="B14429" s="4"/>
    </row>
    <row r="14430" spans="2:2">
      <c r="B14430" s="4"/>
    </row>
    <row r="14431" spans="2:2">
      <c r="B14431" s="4"/>
    </row>
    <row r="14432" spans="2:2">
      <c r="B14432" s="4"/>
    </row>
    <row r="14433" spans="2:2">
      <c r="B14433" s="4"/>
    </row>
    <row r="14434" spans="2:2">
      <c r="B14434" s="4"/>
    </row>
    <row r="14435" spans="2:2">
      <c r="B14435" s="4"/>
    </row>
    <row r="14436" spans="2:2">
      <c r="B14436" s="4"/>
    </row>
    <row r="14437" spans="2:2">
      <c r="B14437" s="4"/>
    </row>
    <row r="14438" spans="2:2">
      <c r="B14438" s="4"/>
    </row>
    <row r="14439" spans="2:2">
      <c r="B14439" s="4"/>
    </row>
    <row r="14440" spans="2:2">
      <c r="B14440" s="4"/>
    </row>
    <row r="14441" spans="2:2">
      <c r="B14441" s="4"/>
    </row>
    <row r="14442" spans="2:2">
      <c r="B14442" s="4"/>
    </row>
    <row r="14443" spans="2:2">
      <c r="B14443" s="4"/>
    </row>
    <row r="14444" spans="2:2">
      <c r="B14444" s="4"/>
    </row>
    <row r="14445" spans="2:2">
      <c r="B14445" s="4"/>
    </row>
    <row r="14446" spans="2:2">
      <c r="B14446" s="4"/>
    </row>
    <row r="14447" spans="2:2">
      <c r="B14447" s="4"/>
    </row>
    <row r="14448" spans="2:2">
      <c r="B14448" s="4"/>
    </row>
    <row r="14449" spans="2:2">
      <c r="B14449" s="4"/>
    </row>
    <row r="14450" spans="2:2">
      <c r="B14450" s="4"/>
    </row>
    <row r="14451" spans="2:2">
      <c r="B14451" s="4"/>
    </row>
    <row r="14452" spans="2:2">
      <c r="B14452" s="4"/>
    </row>
    <row r="14453" spans="2:2">
      <c r="B14453" s="4"/>
    </row>
    <row r="14454" spans="2:2">
      <c r="B14454" s="4"/>
    </row>
    <row r="14455" spans="2:2">
      <c r="B14455" s="4"/>
    </row>
    <row r="14456" spans="2:2">
      <c r="B14456" s="4"/>
    </row>
    <row r="14457" spans="2:2">
      <c r="B14457" s="4"/>
    </row>
    <row r="14458" spans="2:2">
      <c r="B14458" s="4"/>
    </row>
    <row r="14459" spans="2:2">
      <c r="B14459" s="4"/>
    </row>
    <row r="14460" spans="2:2">
      <c r="B14460" s="4"/>
    </row>
    <row r="14461" spans="2:2">
      <c r="B14461" s="4"/>
    </row>
    <row r="14462" spans="2:2">
      <c r="B14462" s="4"/>
    </row>
    <row r="14463" spans="2:2">
      <c r="B14463" s="4"/>
    </row>
    <row r="14464" spans="2:2">
      <c r="B14464" s="4"/>
    </row>
    <row r="14465" spans="2:2">
      <c r="B14465" s="4"/>
    </row>
    <row r="14466" spans="2:2">
      <c r="B14466" s="4"/>
    </row>
    <row r="14467" spans="2:2">
      <c r="B14467" s="4"/>
    </row>
    <row r="14468" spans="2:2">
      <c r="B14468" s="4"/>
    </row>
    <row r="14469" spans="2:2">
      <c r="B14469" s="4"/>
    </row>
    <row r="14470" spans="2:2">
      <c r="B14470" s="4"/>
    </row>
    <row r="14471" spans="2:2">
      <c r="B14471" s="4"/>
    </row>
    <row r="14472" spans="2:2">
      <c r="B14472" s="4"/>
    </row>
    <row r="14473" spans="2:2">
      <c r="B14473" s="4"/>
    </row>
    <row r="14474" spans="2:2">
      <c r="B14474" s="4"/>
    </row>
    <row r="14475" spans="2:2">
      <c r="B14475" s="4"/>
    </row>
    <row r="14476" spans="2:2">
      <c r="B14476" s="4"/>
    </row>
    <row r="14477" spans="2:2">
      <c r="B14477" s="4"/>
    </row>
    <row r="14478" spans="2:2">
      <c r="B14478" s="4"/>
    </row>
    <row r="14479" spans="2:2">
      <c r="B14479" s="4"/>
    </row>
    <row r="14480" spans="2:2">
      <c r="B14480" s="4"/>
    </row>
    <row r="14481" spans="2:2">
      <c r="B14481" s="4"/>
    </row>
    <row r="14482" spans="2:2">
      <c r="B14482" s="4"/>
    </row>
    <row r="14483" spans="2:2">
      <c r="B14483" s="4"/>
    </row>
    <row r="14484" spans="2:2">
      <c r="B14484" s="4"/>
    </row>
    <row r="14485" spans="2:2">
      <c r="B14485" s="4"/>
    </row>
    <row r="14486" spans="2:2">
      <c r="B14486" s="4"/>
    </row>
    <row r="14487" spans="2:2">
      <c r="B14487" s="4"/>
    </row>
    <row r="14488" spans="2:2">
      <c r="B14488" s="4"/>
    </row>
    <row r="14489" spans="2:2">
      <c r="B14489" s="4"/>
    </row>
    <row r="14490" spans="2:2">
      <c r="B14490" s="4"/>
    </row>
    <row r="14491" spans="2:2">
      <c r="B14491" s="4"/>
    </row>
    <row r="14492" spans="2:2">
      <c r="B14492" s="4"/>
    </row>
    <row r="14493" spans="2:2">
      <c r="B14493" s="4"/>
    </row>
    <row r="14494" spans="2:2">
      <c r="B14494" s="4"/>
    </row>
    <row r="14495" spans="2:2">
      <c r="B14495" s="4"/>
    </row>
    <row r="14496" spans="2:2">
      <c r="B14496" s="4"/>
    </row>
    <row r="14497" spans="2:2">
      <c r="B14497" s="4"/>
    </row>
    <row r="14498" spans="2:2">
      <c r="B14498" s="4"/>
    </row>
    <row r="14499" spans="2:2">
      <c r="B14499" s="4"/>
    </row>
    <row r="14500" spans="2:2">
      <c r="B14500" s="4"/>
    </row>
    <row r="14501" spans="2:2">
      <c r="B14501" s="4"/>
    </row>
    <row r="14502" spans="2:2">
      <c r="B14502" s="4"/>
    </row>
    <row r="14503" spans="2:2">
      <c r="B14503" s="4"/>
    </row>
    <row r="14504" spans="2:2">
      <c r="B14504" s="4"/>
    </row>
    <row r="14505" spans="2:2">
      <c r="B14505" s="4"/>
    </row>
    <row r="14506" spans="2:2">
      <c r="B14506" s="4"/>
    </row>
    <row r="14507" spans="2:2">
      <c r="B14507" s="4"/>
    </row>
    <row r="14508" spans="2:2">
      <c r="B14508" s="4"/>
    </row>
    <row r="14509" spans="2:2">
      <c r="B14509" s="4"/>
    </row>
    <row r="14510" spans="2:2">
      <c r="B14510" s="4"/>
    </row>
    <row r="14511" spans="2:2">
      <c r="B14511" s="4"/>
    </row>
    <row r="14512" spans="2:2">
      <c r="B14512" s="4"/>
    </row>
    <row r="14513" spans="2:2">
      <c r="B14513" s="4"/>
    </row>
    <row r="14514" spans="2:2">
      <c r="B14514" s="4"/>
    </row>
    <row r="14515" spans="2:2">
      <c r="B14515" s="4"/>
    </row>
    <row r="14516" spans="2:2">
      <c r="B14516" s="4"/>
    </row>
    <row r="14517" spans="2:2">
      <c r="B14517" s="4"/>
    </row>
    <row r="14518" spans="2:2">
      <c r="B14518" s="4"/>
    </row>
    <row r="14519" spans="2:2">
      <c r="B14519" s="4"/>
    </row>
    <row r="14520" spans="2:2">
      <c r="B14520" s="4"/>
    </row>
    <row r="14521" spans="2:2">
      <c r="B14521" s="4"/>
    </row>
    <row r="14522" spans="2:2">
      <c r="B14522" s="4"/>
    </row>
    <row r="14523" spans="2:2">
      <c r="B14523" s="4"/>
    </row>
    <row r="14524" spans="2:2">
      <c r="B14524" s="4"/>
    </row>
    <row r="14525" spans="2:2">
      <c r="B14525" s="4"/>
    </row>
    <row r="14526" spans="2:2">
      <c r="B14526" s="4"/>
    </row>
    <row r="14527" spans="2:2">
      <c r="B14527" s="4"/>
    </row>
    <row r="14528" spans="2:2">
      <c r="B14528" s="4"/>
    </row>
    <row r="14529" spans="2:2">
      <c r="B14529" s="4"/>
    </row>
    <row r="14530" spans="2:2">
      <c r="B14530" s="4"/>
    </row>
    <row r="14531" spans="2:2">
      <c r="B14531" s="4"/>
    </row>
    <row r="14532" spans="2:2">
      <c r="B14532" s="4"/>
    </row>
    <row r="14533" spans="2:2">
      <c r="B14533" s="4"/>
    </row>
    <row r="14534" spans="2:2">
      <c r="B14534" s="4"/>
    </row>
    <row r="14535" spans="2:2">
      <c r="B14535" s="4"/>
    </row>
    <row r="14536" spans="2:2">
      <c r="B14536" s="4"/>
    </row>
    <row r="14537" spans="2:2">
      <c r="B14537" s="4"/>
    </row>
    <row r="14538" spans="2:2">
      <c r="B14538" s="4"/>
    </row>
    <row r="14539" spans="2:2">
      <c r="B14539" s="4"/>
    </row>
    <row r="14540" spans="2:2">
      <c r="B14540" s="4"/>
    </row>
    <row r="14541" spans="2:2">
      <c r="B14541" s="4"/>
    </row>
    <row r="14542" spans="2:2">
      <c r="B14542" s="4"/>
    </row>
    <row r="14543" spans="2:2">
      <c r="B14543" s="4"/>
    </row>
    <row r="14544" spans="2:2">
      <c r="B14544" s="4"/>
    </row>
    <row r="14545" spans="2:2">
      <c r="B14545" s="4"/>
    </row>
    <row r="14546" spans="2:2">
      <c r="B14546" s="4"/>
    </row>
    <row r="14547" spans="2:2">
      <c r="B14547" s="4"/>
    </row>
    <row r="14548" spans="2:2">
      <c r="B14548" s="4"/>
    </row>
    <row r="14549" spans="2:2">
      <c r="B14549" s="4"/>
    </row>
    <row r="14550" spans="2:2">
      <c r="B14550" s="4"/>
    </row>
    <row r="14551" spans="2:2">
      <c r="B14551" s="4"/>
    </row>
    <row r="14552" spans="2:2">
      <c r="B14552" s="4"/>
    </row>
    <row r="14553" spans="2:2">
      <c r="B14553" s="4"/>
    </row>
    <row r="14554" spans="2:2">
      <c r="B14554" s="4"/>
    </row>
    <row r="14555" spans="2:2">
      <c r="B14555" s="4"/>
    </row>
    <row r="14556" spans="2:2">
      <c r="B14556" s="4"/>
    </row>
    <row r="14557" spans="2:2">
      <c r="B14557" s="4"/>
    </row>
    <row r="14558" spans="2:2">
      <c r="B14558" s="4"/>
    </row>
    <row r="14559" spans="2:2">
      <c r="B14559" s="4"/>
    </row>
    <row r="14560" spans="2:2">
      <c r="B14560" s="4"/>
    </row>
    <row r="14561" spans="2:2">
      <c r="B14561" s="4"/>
    </row>
    <row r="14562" spans="2:2">
      <c r="B14562" s="4"/>
    </row>
    <row r="14563" spans="2:2">
      <c r="B14563" s="4"/>
    </row>
    <row r="14564" spans="2:2">
      <c r="B14564" s="4"/>
    </row>
    <row r="14565" spans="2:2">
      <c r="B14565" s="4"/>
    </row>
    <row r="14566" spans="2:2">
      <c r="B14566" s="4"/>
    </row>
    <row r="14567" spans="2:2">
      <c r="B14567" s="4"/>
    </row>
    <row r="14568" spans="2:2">
      <c r="B14568" s="4"/>
    </row>
    <row r="14569" spans="2:2">
      <c r="B14569" s="4"/>
    </row>
    <row r="14570" spans="2:2">
      <c r="B14570" s="4"/>
    </row>
    <row r="14571" spans="2:2">
      <c r="B14571" s="4"/>
    </row>
    <row r="14572" spans="2:2">
      <c r="B14572" s="4"/>
    </row>
    <row r="14573" spans="2:2">
      <c r="B14573" s="4"/>
    </row>
    <row r="14574" spans="2:2">
      <c r="B14574" s="4"/>
    </row>
    <row r="14575" spans="2:2">
      <c r="B14575" s="4"/>
    </row>
    <row r="14576" spans="2:2">
      <c r="B14576" s="4"/>
    </row>
    <row r="14577" spans="2:2">
      <c r="B14577" s="4"/>
    </row>
    <row r="14578" spans="2:2">
      <c r="B14578" s="4"/>
    </row>
    <row r="14579" spans="2:2">
      <c r="B14579" s="4"/>
    </row>
    <row r="14580" spans="2:2">
      <c r="B14580" s="4"/>
    </row>
    <row r="14581" spans="2:2">
      <c r="B14581" s="4"/>
    </row>
    <row r="14582" spans="2:2">
      <c r="B14582" s="4"/>
    </row>
    <row r="14583" spans="2:2">
      <c r="B14583" s="4"/>
    </row>
    <row r="14584" spans="2:2">
      <c r="B14584" s="4"/>
    </row>
    <row r="14585" spans="2:2">
      <c r="B14585" s="4"/>
    </row>
    <row r="14586" spans="2:2">
      <c r="B14586" s="4"/>
    </row>
    <row r="14587" spans="2:2">
      <c r="B14587" s="4"/>
    </row>
    <row r="14588" spans="2:2">
      <c r="B14588" s="4"/>
    </row>
    <row r="14589" spans="2:2">
      <c r="B14589" s="4"/>
    </row>
    <row r="14590" spans="2:2">
      <c r="B14590" s="4"/>
    </row>
    <row r="14591" spans="2:2">
      <c r="B14591" s="4"/>
    </row>
    <row r="14592" spans="2:2">
      <c r="B14592" s="4"/>
    </row>
    <row r="14593" spans="2:2">
      <c r="B14593" s="4"/>
    </row>
    <row r="14594" spans="2:2">
      <c r="B14594" s="4"/>
    </row>
    <row r="14595" spans="2:2">
      <c r="B14595" s="4"/>
    </row>
    <row r="14596" spans="2:2">
      <c r="B14596" s="4"/>
    </row>
    <row r="14597" spans="2:2">
      <c r="B14597" s="4"/>
    </row>
    <row r="14598" spans="2:2">
      <c r="B14598" s="4"/>
    </row>
    <row r="14599" spans="2:2">
      <c r="B14599" s="4"/>
    </row>
    <row r="14600" spans="2:2">
      <c r="B14600" s="4"/>
    </row>
    <row r="14601" spans="2:2">
      <c r="B14601" s="4"/>
    </row>
    <row r="14602" spans="2:2">
      <c r="B14602" s="4"/>
    </row>
    <row r="14603" spans="2:2">
      <c r="B14603" s="4"/>
    </row>
    <row r="14604" spans="2:2">
      <c r="B14604" s="4"/>
    </row>
    <row r="14605" spans="2:2">
      <c r="B14605" s="4"/>
    </row>
    <row r="14606" spans="2:2">
      <c r="B14606" s="4"/>
    </row>
    <row r="14607" spans="2:2">
      <c r="B14607" s="4"/>
    </row>
    <row r="14608" spans="2:2">
      <c r="B14608" s="4"/>
    </row>
    <row r="14609" spans="2:2">
      <c r="B14609" s="4"/>
    </row>
    <row r="14610" spans="2:2">
      <c r="B14610" s="4"/>
    </row>
    <row r="14611" spans="2:2">
      <c r="B14611" s="4"/>
    </row>
    <row r="14612" spans="2:2">
      <c r="B14612" s="4"/>
    </row>
    <row r="14613" spans="2:2">
      <c r="B14613" s="4"/>
    </row>
    <row r="14614" spans="2:2">
      <c r="B14614" s="4"/>
    </row>
    <row r="14615" spans="2:2">
      <c r="B14615" s="4"/>
    </row>
    <row r="14616" spans="2:2">
      <c r="B14616" s="4"/>
    </row>
    <row r="14617" spans="2:2">
      <c r="B14617" s="4"/>
    </row>
    <row r="14618" spans="2:2">
      <c r="B14618" s="4"/>
    </row>
    <row r="14619" spans="2:2">
      <c r="B14619" s="4"/>
    </row>
    <row r="14620" spans="2:2">
      <c r="B14620" s="4"/>
    </row>
    <row r="14621" spans="2:2">
      <c r="B14621" s="4"/>
    </row>
    <row r="14622" spans="2:2">
      <c r="B14622" s="4"/>
    </row>
    <row r="14623" spans="2:2">
      <c r="B14623" s="4"/>
    </row>
    <row r="14624" spans="2:2">
      <c r="B14624" s="4"/>
    </row>
    <row r="14625" spans="2:2">
      <c r="B14625" s="4"/>
    </row>
    <row r="14626" spans="2:2">
      <c r="B14626" s="4"/>
    </row>
    <row r="14627" spans="2:2">
      <c r="B14627" s="4"/>
    </row>
    <row r="14628" spans="2:2">
      <c r="B14628" s="4"/>
    </row>
    <row r="14629" spans="2:2">
      <c r="B14629" s="4"/>
    </row>
    <row r="14630" spans="2:2">
      <c r="B14630" s="4"/>
    </row>
    <row r="14631" spans="2:2">
      <c r="B14631" s="4"/>
    </row>
    <row r="14632" spans="2:2">
      <c r="B14632" s="4"/>
    </row>
    <row r="14633" spans="2:2">
      <c r="B14633" s="4"/>
    </row>
    <row r="14634" spans="2:2">
      <c r="B14634" s="4"/>
    </row>
    <row r="14635" spans="2:2">
      <c r="B14635" s="4"/>
    </row>
    <row r="14636" spans="2:2">
      <c r="B14636" s="4"/>
    </row>
    <row r="14637" spans="2:2">
      <c r="B14637" s="4"/>
    </row>
    <row r="14638" spans="2:2">
      <c r="B14638" s="4"/>
    </row>
    <row r="14639" spans="2:2">
      <c r="B14639" s="4"/>
    </row>
    <row r="14640" spans="2:2">
      <c r="B14640" s="4"/>
    </row>
    <row r="14641" spans="2:2">
      <c r="B14641" s="4"/>
    </row>
    <row r="14642" spans="2:2">
      <c r="B14642" s="4"/>
    </row>
    <row r="14643" spans="2:2">
      <c r="B14643" s="4"/>
    </row>
    <row r="14644" spans="2:2">
      <c r="B14644" s="4"/>
    </row>
    <row r="14645" spans="2:2">
      <c r="B14645" s="4"/>
    </row>
    <row r="14646" spans="2:2">
      <c r="B14646" s="4"/>
    </row>
    <row r="14647" spans="2:2">
      <c r="B14647" s="4"/>
    </row>
    <row r="14648" spans="2:2">
      <c r="B14648" s="4"/>
    </row>
    <row r="14649" spans="2:2">
      <c r="B14649" s="4"/>
    </row>
    <row r="14650" spans="2:2">
      <c r="B14650" s="4"/>
    </row>
    <row r="14651" spans="2:2">
      <c r="B14651" s="4"/>
    </row>
    <row r="14652" spans="2:2">
      <c r="B14652" s="4"/>
    </row>
    <row r="14653" spans="2:2">
      <c r="B14653" s="4"/>
    </row>
    <row r="14654" spans="2:2">
      <c r="B14654" s="4"/>
    </row>
    <row r="14655" spans="2:2">
      <c r="B14655" s="4"/>
    </row>
    <row r="14656" spans="2:2">
      <c r="B14656" s="4"/>
    </row>
    <row r="14657" spans="2:2">
      <c r="B14657" s="4"/>
    </row>
    <row r="14658" spans="2:2">
      <c r="B14658" s="4"/>
    </row>
    <row r="14659" spans="2:2">
      <c r="B14659" s="4"/>
    </row>
    <row r="14660" spans="2:2">
      <c r="B14660" s="4"/>
    </row>
    <row r="14661" spans="2:2">
      <c r="B14661" s="4"/>
    </row>
    <row r="14662" spans="2:2">
      <c r="B14662" s="4"/>
    </row>
    <row r="14663" spans="2:2">
      <c r="B14663" s="4"/>
    </row>
    <row r="14664" spans="2:2">
      <c r="B14664" s="4"/>
    </row>
    <row r="14665" spans="2:2">
      <c r="B14665" s="4"/>
    </row>
    <row r="14666" spans="2:2">
      <c r="B14666" s="4"/>
    </row>
    <row r="14667" spans="2:2">
      <c r="B14667" s="4"/>
    </row>
    <row r="14668" spans="2:2">
      <c r="B14668" s="4"/>
    </row>
    <row r="14669" spans="2:2">
      <c r="B14669" s="4"/>
    </row>
    <row r="14670" spans="2:2">
      <c r="B14670" s="4"/>
    </row>
    <row r="14671" spans="2:2">
      <c r="B14671" s="4"/>
    </row>
    <row r="14672" spans="2:2">
      <c r="B14672" s="4"/>
    </row>
    <row r="14673" spans="2:2">
      <c r="B14673" s="4"/>
    </row>
    <row r="14674" spans="2:2">
      <c r="B14674" s="4"/>
    </row>
    <row r="14675" spans="2:2">
      <c r="B14675" s="4"/>
    </row>
    <row r="14676" spans="2:2">
      <c r="B14676" s="4"/>
    </row>
    <row r="14677" spans="2:2">
      <c r="B14677" s="4"/>
    </row>
    <row r="14678" spans="2:2">
      <c r="B14678" s="4"/>
    </row>
    <row r="14679" spans="2:2">
      <c r="B14679" s="4"/>
    </row>
    <row r="14680" spans="2:2">
      <c r="B14680" s="4"/>
    </row>
    <row r="14681" spans="2:2">
      <c r="B14681" s="4"/>
    </row>
    <row r="14682" spans="2:2">
      <c r="B14682" s="4"/>
    </row>
    <row r="14683" spans="2:2">
      <c r="B14683" s="4"/>
    </row>
    <row r="14684" spans="2:2">
      <c r="B14684" s="4"/>
    </row>
    <row r="14685" spans="2:2">
      <c r="B14685" s="4"/>
    </row>
    <row r="14686" spans="2:2">
      <c r="B14686" s="4"/>
    </row>
    <row r="14687" spans="2:2">
      <c r="B14687" s="4"/>
    </row>
    <row r="14688" spans="2:2">
      <c r="B14688" s="4"/>
    </row>
    <row r="14689" spans="2:2">
      <c r="B14689" s="4"/>
    </row>
    <row r="14690" spans="2:2">
      <c r="B14690" s="4"/>
    </row>
    <row r="14691" spans="2:2">
      <c r="B14691" s="4"/>
    </row>
    <row r="14692" spans="2:2">
      <c r="B14692" s="4"/>
    </row>
    <row r="14693" spans="2:2">
      <c r="B14693" s="4"/>
    </row>
    <row r="14694" spans="2:2">
      <c r="B14694" s="4"/>
    </row>
    <row r="14695" spans="2:2">
      <c r="B14695" s="4"/>
    </row>
    <row r="14696" spans="2:2">
      <c r="B14696" s="4"/>
    </row>
    <row r="14697" spans="2:2">
      <c r="B14697" s="4"/>
    </row>
    <row r="14698" spans="2:2">
      <c r="B14698" s="4"/>
    </row>
    <row r="14699" spans="2:2">
      <c r="B14699" s="4"/>
    </row>
    <row r="14700" spans="2:2">
      <c r="B14700" s="4"/>
    </row>
    <row r="14701" spans="2:2">
      <c r="B14701" s="4"/>
    </row>
    <row r="14702" spans="2:2">
      <c r="B14702" s="4"/>
    </row>
    <row r="14703" spans="2:2">
      <c r="B14703" s="4"/>
    </row>
    <row r="14704" spans="2:2">
      <c r="B14704" s="4"/>
    </row>
    <row r="14705" spans="2:2">
      <c r="B14705" s="4"/>
    </row>
    <row r="14706" spans="2:2">
      <c r="B14706" s="4"/>
    </row>
    <row r="14707" spans="2:2">
      <c r="B14707" s="4"/>
    </row>
    <row r="14708" spans="2:2">
      <c r="B14708" s="4"/>
    </row>
    <row r="14709" spans="2:2">
      <c r="B14709" s="4"/>
    </row>
    <row r="14710" spans="2:2">
      <c r="B14710" s="4"/>
    </row>
    <row r="14711" spans="2:2">
      <c r="B14711" s="4"/>
    </row>
    <row r="14712" spans="2:2">
      <c r="B14712" s="4"/>
    </row>
    <row r="14713" spans="2:2">
      <c r="B14713" s="4"/>
    </row>
    <row r="14714" spans="2:2">
      <c r="B14714" s="4"/>
    </row>
    <row r="14715" spans="2:2">
      <c r="B14715" s="4"/>
    </row>
    <row r="14716" spans="2:2">
      <c r="B14716" s="4"/>
    </row>
    <row r="14717" spans="2:2">
      <c r="B14717" s="4"/>
    </row>
    <row r="14718" spans="2:2">
      <c r="B14718" s="4"/>
    </row>
    <row r="14719" spans="2:2">
      <c r="B14719" s="4"/>
    </row>
    <row r="14720" spans="2:2">
      <c r="B14720" s="4"/>
    </row>
    <row r="14721" spans="2:2">
      <c r="B14721" s="4"/>
    </row>
    <row r="14722" spans="2:2">
      <c r="B14722" s="4"/>
    </row>
    <row r="14723" spans="2:2">
      <c r="B14723" s="4"/>
    </row>
    <row r="14724" spans="2:2">
      <c r="B14724" s="4"/>
    </row>
    <row r="14725" spans="2:2">
      <c r="B14725" s="4"/>
    </row>
    <row r="14726" spans="2:2">
      <c r="B14726" s="4"/>
    </row>
    <row r="14727" spans="2:2">
      <c r="B14727" s="4"/>
    </row>
    <row r="14728" spans="2:2">
      <c r="B14728" s="4"/>
    </row>
    <row r="14729" spans="2:2">
      <c r="B14729" s="4"/>
    </row>
    <row r="14730" spans="2:2">
      <c r="B14730" s="4"/>
    </row>
    <row r="14731" spans="2:2">
      <c r="B14731" s="4"/>
    </row>
    <row r="14732" spans="2:2">
      <c r="B14732" s="4"/>
    </row>
    <row r="14733" spans="2:2">
      <c r="B14733" s="4"/>
    </row>
    <row r="14734" spans="2:2">
      <c r="B14734" s="4"/>
    </row>
    <row r="14735" spans="2:2">
      <c r="B14735" s="4"/>
    </row>
    <row r="14736" spans="2:2">
      <c r="B14736" s="4"/>
    </row>
    <row r="14737" spans="2:2">
      <c r="B14737" s="4"/>
    </row>
    <row r="14738" spans="2:2">
      <c r="B14738" s="4"/>
    </row>
    <row r="14739" spans="2:2">
      <c r="B14739" s="4"/>
    </row>
    <row r="14740" spans="2:2">
      <c r="B14740" s="4"/>
    </row>
    <row r="14741" spans="2:2">
      <c r="B14741" s="4"/>
    </row>
    <row r="14742" spans="2:2">
      <c r="B14742" s="4"/>
    </row>
    <row r="14743" spans="2:2">
      <c r="B14743" s="4"/>
    </row>
    <row r="14744" spans="2:2">
      <c r="B14744" s="4"/>
    </row>
    <row r="14745" spans="2:2">
      <c r="B14745" s="4"/>
    </row>
    <row r="14746" spans="2:2">
      <c r="B14746" s="4"/>
    </row>
    <row r="14747" spans="2:2">
      <c r="B14747" s="4"/>
    </row>
    <row r="14748" spans="2:2">
      <c r="B14748" s="4"/>
    </row>
    <row r="14749" spans="2:2">
      <c r="B14749" s="4"/>
    </row>
    <row r="14750" spans="2:2">
      <c r="B14750" s="4"/>
    </row>
    <row r="14751" spans="2:2">
      <c r="B14751" s="4"/>
    </row>
    <row r="14752" spans="2:2">
      <c r="B14752" s="4"/>
    </row>
    <row r="14753" spans="2:2">
      <c r="B14753" s="4"/>
    </row>
    <row r="14754" spans="2:2">
      <c r="B14754" s="4"/>
    </row>
    <row r="14755" spans="2:2">
      <c r="B14755" s="4"/>
    </row>
    <row r="14756" spans="2:2">
      <c r="B14756" s="4"/>
    </row>
    <row r="14757" spans="2:2">
      <c r="B14757" s="4"/>
    </row>
    <row r="14758" spans="2:2">
      <c r="B14758" s="4"/>
    </row>
    <row r="14759" spans="2:2">
      <c r="B14759" s="4"/>
    </row>
    <row r="14760" spans="2:2">
      <c r="B14760" s="4"/>
    </row>
    <row r="14761" spans="2:2">
      <c r="B14761" s="4"/>
    </row>
    <row r="14762" spans="2:2">
      <c r="B14762" s="4"/>
    </row>
    <row r="14763" spans="2:2">
      <c r="B14763" s="4"/>
    </row>
    <row r="14764" spans="2:2">
      <c r="B14764" s="4"/>
    </row>
    <row r="14765" spans="2:2">
      <c r="B14765" s="4"/>
    </row>
    <row r="14766" spans="2:2">
      <c r="B14766" s="4"/>
    </row>
    <row r="14767" spans="2:2">
      <c r="B14767" s="4"/>
    </row>
    <row r="14768" spans="2:2">
      <c r="B14768" s="4"/>
    </row>
    <row r="14769" spans="2:2">
      <c r="B14769" s="4"/>
    </row>
    <row r="14770" spans="2:2">
      <c r="B14770" s="4"/>
    </row>
    <row r="14771" spans="2:2">
      <c r="B14771" s="4"/>
    </row>
    <row r="14772" spans="2:2">
      <c r="B14772" s="4"/>
    </row>
    <row r="14773" spans="2:2">
      <c r="B14773" s="4"/>
    </row>
    <row r="14774" spans="2:2">
      <c r="B14774" s="4"/>
    </row>
    <row r="14775" spans="2:2">
      <c r="B14775" s="4"/>
    </row>
    <row r="14776" spans="2:2">
      <c r="B14776" s="4"/>
    </row>
    <row r="14777" spans="2:2">
      <c r="B14777" s="4"/>
    </row>
    <row r="14778" spans="2:2">
      <c r="B14778" s="4"/>
    </row>
    <row r="14779" spans="2:2">
      <c r="B14779" s="4"/>
    </row>
    <row r="14780" spans="2:2">
      <c r="B14780" s="4"/>
    </row>
    <row r="14781" spans="2:2">
      <c r="B14781" s="4"/>
    </row>
    <row r="14782" spans="2:2">
      <c r="B14782" s="4"/>
    </row>
    <row r="14783" spans="2:2">
      <c r="B14783" s="4"/>
    </row>
    <row r="14784" spans="2:2">
      <c r="B14784" s="4"/>
    </row>
    <row r="14785" spans="2:2">
      <c r="B14785" s="4"/>
    </row>
    <row r="14786" spans="2:2">
      <c r="B14786" s="4"/>
    </row>
    <row r="14787" spans="2:2">
      <c r="B14787" s="4"/>
    </row>
    <row r="14788" spans="2:2">
      <c r="B14788" s="4"/>
    </row>
    <row r="14789" spans="2:2">
      <c r="B14789" s="4"/>
    </row>
    <row r="14790" spans="2:2">
      <c r="B14790" s="4"/>
    </row>
    <row r="14791" spans="2:2">
      <c r="B14791" s="4"/>
    </row>
    <row r="14792" spans="2:2">
      <c r="B14792" s="4"/>
    </row>
    <row r="14793" spans="2:2">
      <c r="B14793" s="4"/>
    </row>
    <row r="14794" spans="2:2">
      <c r="B14794" s="4"/>
    </row>
    <row r="14795" spans="2:2">
      <c r="B14795" s="4"/>
    </row>
    <row r="14796" spans="2:2">
      <c r="B14796" s="4"/>
    </row>
    <row r="14797" spans="2:2">
      <c r="B14797" s="4"/>
    </row>
    <row r="14798" spans="2:2">
      <c r="B14798" s="4"/>
    </row>
    <row r="14799" spans="2:2">
      <c r="B14799" s="4"/>
    </row>
    <row r="14800" spans="2:2">
      <c r="B14800" s="4"/>
    </row>
    <row r="14801" spans="2:2">
      <c r="B14801" s="4"/>
    </row>
    <row r="14802" spans="2:2">
      <c r="B14802" s="4"/>
    </row>
    <row r="14803" spans="2:2">
      <c r="B14803" s="4"/>
    </row>
    <row r="14804" spans="2:2">
      <c r="B14804" s="4"/>
    </row>
    <row r="14805" spans="2:2">
      <c r="B14805" s="4"/>
    </row>
    <row r="14806" spans="2:2">
      <c r="B14806" s="4"/>
    </row>
    <row r="14807" spans="2:2">
      <c r="B14807" s="4"/>
    </row>
    <row r="14808" spans="2:2">
      <c r="B14808" s="4"/>
    </row>
    <row r="14809" spans="2:2">
      <c r="B14809" s="4"/>
    </row>
    <row r="14810" spans="2:2">
      <c r="B14810" s="4"/>
    </row>
    <row r="14811" spans="2:2">
      <c r="B14811" s="4"/>
    </row>
    <row r="14812" spans="2:2">
      <c r="B14812" s="4"/>
    </row>
    <row r="14813" spans="2:2">
      <c r="B14813" s="4"/>
    </row>
    <row r="14814" spans="2:2">
      <c r="B14814" s="4"/>
    </row>
    <row r="14815" spans="2:2">
      <c r="B14815" s="4"/>
    </row>
    <row r="14816" spans="2:2">
      <c r="B14816" s="4"/>
    </row>
    <row r="14817" spans="2:2">
      <c r="B14817" s="4"/>
    </row>
    <row r="14818" spans="2:2">
      <c r="B14818" s="4"/>
    </row>
    <row r="14819" spans="2:2">
      <c r="B14819" s="4"/>
    </row>
    <row r="14820" spans="2:2">
      <c r="B14820" s="4"/>
    </row>
    <row r="14821" spans="2:2">
      <c r="B14821" s="4"/>
    </row>
    <row r="14822" spans="2:2">
      <c r="B14822" s="4"/>
    </row>
    <row r="14823" spans="2:2">
      <c r="B14823" s="4"/>
    </row>
    <row r="14824" spans="2:2">
      <c r="B14824" s="4"/>
    </row>
    <row r="14825" spans="2:2">
      <c r="B14825" s="4"/>
    </row>
    <row r="14826" spans="2:2">
      <c r="B14826" s="4"/>
    </row>
    <row r="14827" spans="2:2">
      <c r="B14827" s="4"/>
    </row>
    <row r="14828" spans="2:2">
      <c r="B14828" s="4"/>
    </row>
    <row r="14829" spans="2:2">
      <c r="B14829" s="4"/>
    </row>
    <row r="14830" spans="2:2">
      <c r="B14830" s="4"/>
    </row>
    <row r="14831" spans="2:2">
      <c r="B14831" s="4"/>
    </row>
    <row r="14832" spans="2:2">
      <c r="B14832" s="4"/>
    </row>
    <row r="14833" spans="2:2">
      <c r="B14833" s="4"/>
    </row>
    <row r="14834" spans="2:2">
      <c r="B14834" s="4"/>
    </row>
    <row r="14835" spans="2:2">
      <c r="B14835" s="4"/>
    </row>
    <row r="14836" spans="2:2">
      <c r="B14836" s="4"/>
    </row>
    <row r="14837" spans="2:2">
      <c r="B14837" s="4"/>
    </row>
    <row r="14838" spans="2:2">
      <c r="B14838" s="4"/>
    </row>
    <row r="14839" spans="2:2">
      <c r="B14839" s="4"/>
    </row>
    <row r="14840" spans="2:2">
      <c r="B14840" s="4"/>
    </row>
    <row r="14841" spans="2:2">
      <c r="B14841" s="4"/>
    </row>
    <row r="14842" spans="2:2">
      <c r="B14842" s="4"/>
    </row>
    <row r="14843" spans="2:2">
      <c r="B14843" s="4"/>
    </row>
    <row r="14844" spans="2:2">
      <c r="B14844" s="4"/>
    </row>
    <row r="14845" spans="2:2">
      <c r="B14845" s="4"/>
    </row>
    <row r="14846" spans="2:2">
      <c r="B14846" s="4"/>
    </row>
    <row r="14847" spans="2:2">
      <c r="B14847" s="4"/>
    </row>
    <row r="14848" spans="2:2">
      <c r="B14848" s="4"/>
    </row>
    <row r="14849" spans="2:2">
      <c r="B14849" s="4"/>
    </row>
    <row r="14850" spans="2:2">
      <c r="B14850" s="4"/>
    </row>
    <row r="14851" spans="2:2">
      <c r="B14851" s="4"/>
    </row>
    <row r="14852" spans="2:2">
      <c r="B14852" s="4"/>
    </row>
    <row r="14853" spans="2:2">
      <c r="B14853" s="4"/>
    </row>
    <row r="14854" spans="2:2">
      <c r="B14854" s="4"/>
    </row>
    <row r="14855" spans="2:2">
      <c r="B14855" s="4"/>
    </row>
    <row r="14856" spans="2:2">
      <c r="B14856" s="4"/>
    </row>
    <row r="14857" spans="2:2">
      <c r="B14857" s="4"/>
    </row>
    <row r="14858" spans="2:2">
      <c r="B14858" s="4"/>
    </row>
    <row r="14859" spans="2:2">
      <c r="B14859" s="4"/>
    </row>
    <row r="14860" spans="2:2">
      <c r="B14860" s="4"/>
    </row>
    <row r="14861" spans="2:2">
      <c r="B14861" s="4"/>
    </row>
    <row r="14862" spans="2:2">
      <c r="B14862" s="4"/>
    </row>
    <row r="14863" spans="2:2">
      <c r="B14863" s="4"/>
    </row>
    <row r="14864" spans="2:2">
      <c r="B14864" s="4"/>
    </row>
    <row r="14865" spans="2:2">
      <c r="B14865" s="4"/>
    </row>
    <row r="14866" spans="2:2">
      <c r="B14866" s="4"/>
    </row>
    <row r="14867" spans="2:2">
      <c r="B14867" s="4"/>
    </row>
    <row r="14868" spans="2:2">
      <c r="B14868" s="4"/>
    </row>
    <row r="14869" spans="2:2">
      <c r="B14869" s="4"/>
    </row>
    <row r="14870" spans="2:2">
      <c r="B14870" s="4"/>
    </row>
    <row r="14871" spans="2:2">
      <c r="B14871" s="4"/>
    </row>
    <row r="14872" spans="2:2">
      <c r="B14872" s="4"/>
    </row>
    <row r="14873" spans="2:2">
      <c r="B14873" s="4"/>
    </row>
    <row r="14874" spans="2:2">
      <c r="B14874" s="4"/>
    </row>
    <row r="14875" spans="2:2">
      <c r="B14875" s="4"/>
    </row>
    <row r="14876" spans="2:2">
      <c r="B14876" s="4"/>
    </row>
    <row r="14877" spans="2:2">
      <c r="B14877" s="4"/>
    </row>
    <row r="14878" spans="2:2">
      <c r="B14878" s="4"/>
    </row>
    <row r="14879" spans="2:2">
      <c r="B14879" s="4"/>
    </row>
    <row r="14880" spans="2:2">
      <c r="B14880" s="4"/>
    </row>
    <row r="14881" spans="2:2">
      <c r="B14881" s="4"/>
    </row>
    <row r="14882" spans="2:2">
      <c r="B14882" s="4"/>
    </row>
    <row r="14883" spans="2:2">
      <c r="B14883" s="4"/>
    </row>
    <row r="14884" spans="2:2">
      <c r="B14884" s="4"/>
    </row>
    <row r="14885" spans="2:2">
      <c r="B14885" s="4"/>
    </row>
    <row r="14886" spans="2:2">
      <c r="B14886" s="4"/>
    </row>
    <row r="14887" spans="2:2">
      <c r="B14887" s="4"/>
    </row>
    <row r="14888" spans="2:2">
      <c r="B14888" s="4"/>
    </row>
    <row r="14889" spans="2:2">
      <c r="B14889" s="4"/>
    </row>
    <row r="14890" spans="2:2">
      <c r="B14890" s="4"/>
    </row>
    <row r="14891" spans="2:2">
      <c r="B14891" s="4"/>
    </row>
    <row r="14892" spans="2:2">
      <c r="B14892" s="4"/>
    </row>
    <row r="14893" spans="2:2">
      <c r="B14893" s="4"/>
    </row>
    <row r="14894" spans="2:2">
      <c r="B14894" s="4"/>
    </row>
    <row r="14895" spans="2:2">
      <c r="B14895" s="4"/>
    </row>
    <row r="14896" spans="2:2">
      <c r="B14896" s="4"/>
    </row>
    <row r="14897" spans="2:2">
      <c r="B14897" s="4"/>
    </row>
    <row r="14898" spans="2:2">
      <c r="B14898" s="4"/>
    </row>
    <row r="14899" spans="2:2">
      <c r="B14899" s="4"/>
    </row>
    <row r="14900" spans="2:2">
      <c r="B14900" s="4"/>
    </row>
    <row r="14901" spans="2:2">
      <c r="B14901" s="4"/>
    </row>
    <row r="14902" spans="2:2">
      <c r="B14902" s="4"/>
    </row>
    <row r="14903" spans="2:2">
      <c r="B14903" s="4"/>
    </row>
    <row r="14904" spans="2:2">
      <c r="B14904" s="4"/>
    </row>
    <row r="14905" spans="2:2">
      <c r="B14905" s="4"/>
    </row>
    <row r="14906" spans="2:2">
      <c r="B14906" s="4"/>
    </row>
    <row r="14907" spans="2:2">
      <c r="B14907" s="4"/>
    </row>
    <row r="14908" spans="2:2">
      <c r="B14908" s="4"/>
    </row>
    <row r="14909" spans="2:2">
      <c r="B14909" s="4"/>
    </row>
    <row r="14910" spans="2:2">
      <c r="B14910" s="4"/>
    </row>
    <row r="14911" spans="2:2">
      <c r="B14911" s="4"/>
    </row>
    <row r="14912" spans="2:2">
      <c r="B14912" s="4"/>
    </row>
    <row r="14913" spans="2:2">
      <c r="B14913" s="4"/>
    </row>
    <row r="14914" spans="2:2">
      <c r="B14914" s="4"/>
    </row>
    <row r="14915" spans="2:2">
      <c r="B14915" s="4"/>
    </row>
    <row r="14916" spans="2:2">
      <c r="B14916" s="4"/>
    </row>
    <row r="14917" spans="2:2">
      <c r="B14917" s="4"/>
    </row>
    <row r="14918" spans="2:2">
      <c r="B14918" s="4"/>
    </row>
    <row r="14919" spans="2:2">
      <c r="B14919" s="4"/>
    </row>
    <row r="14920" spans="2:2">
      <c r="B14920" s="4"/>
    </row>
    <row r="14921" spans="2:2">
      <c r="B14921" s="4"/>
    </row>
    <row r="14922" spans="2:2">
      <c r="B14922" s="4"/>
    </row>
    <row r="14923" spans="2:2">
      <c r="B14923" s="4"/>
    </row>
    <row r="14924" spans="2:2">
      <c r="B14924" s="4"/>
    </row>
    <row r="14925" spans="2:2">
      <c r="B14925" s="4"/>
    </row>
    <row r="14926" spans="2:2">
      <c r="B14926" s="4"/>
    </row>
    <row r="14927" spans="2:2">
      <c r="B14927" s="4"/>
    </row>
    <row r="14928" spans="2:2">
      <c r="B14928" s="4"/>
    </row>
    <row r="14929" spans="2:2">
      <c r="B14929" s="4"/>
    </row>
    <row r="14930" spans="2:2">
      <c r="B14930" s="4"/>
    </row>
    <row r="14931" spans="2:2">
      <c r="B14931" s="4"/>
    </row>
    <row r="14932" spans="2:2">
      <c r="B14932" s="4"/>
    </row>
    <row r="14933" spans="2:2">
      <c r="B14933" s="4"/>
    </row>
    <row r="14934" spans="2:2">
      <c r="B14934" s="4"/>
    </row>
    <row r="14935" spans="2:2">
      <c r="B14935" s="4"/>
    </row>
    <row r="14936" spans="2:2">
      <c r="B14936" s="4"/>
    </row>
    <row r="14937" spans="2:2">
      <c r="B14937" s="4"/>
    </row>
    <row r="14938" spans="2:2">
      <c r="B14938" s="4"/>
    </row>
    <row r="14939" spans="2:2">
      <c r="B14939" s="4"/>
    </row>
    <row r="14940" spans="2:2">
      <c r="B14940" s="4"/>
    </row>
    <row r="14941" spans="2:2">
      <c r="B14941" s="4"/>
    </row>
    <row r="14942" spans="2:2">
      <c r="B14942" s="4"/>
    </row>
    <row r="14943" spans="2:2">
      <c r="B14943" s="4"/>
    </row>
    <row r="14944" spans="2:2">
      <c r="B14944" s="4"/>
    </row>
    <row r="14945" spans="2:2">
      <c r="B14945" s="4"/>
    </row>
    <row r="14946" spans="2:2">
      <c r="B14946" s="4"/>
    </row>
    <row r="14947" spans="2:2">
      <c r="B14947" s="4"/>
    </row>
    <row r="14948" spans="2:2">
      <c r="B14948" s="4"/>
    </row>
    <row r="14949" spans="2:2">
      <c r="B14949" s="4"/>
    </row>
    <row r="14950" spans="2:2">
      <c r="B14950" s="4"/>
    </row>
    <row r="14951" spans="2:2">
      <c r="B14951" s="4"/>
    </row>
    <row r="14952" spans="2:2">
      <c r="B14952" s="4"/>
    </row>
    <row r="14953" spans="2:2">
      <c r="B14953" s="4"/>
    </row>
    <row r="14954" spans="2:2">
      <c r="B14954" s="4"/>
    </row>
    <row r="14955" spans="2:2">
      <c r="B14955" s="4"/>
    </row>
    <row r="14956" spans="2:2">
      <c r="B14956" s="4"/>
    </row>
    <row r="14957" spans="2:2">
      <c r="B14957" s="4"/>
    </row>
    <row r="14958" spans="2:2">
      <c r="B14958" s="4"/>
    </row>
    <row r="14959" spans="2:2">
      <c r="B14959" s="4"/>
    </row>
    <row r="14960" spans="2:2">
      <c r="B14960" s="4"/>
    </row>
    <row r="14961" spans="2:2">
      <c r="B14961" s="4"/>
    </row>
    <row r="14962" spans="2:2">
      <c r="B14962" s="4"/>
    </row>
    <row r="14963" spans="2:2">
      <c r="B14963" s="4"/>
    </row>
    <row r="14964" spans="2:2">
      <c r="B14964" s="4"/>
    </row>
    <row r="14965" spans="2:2">
      <c r="B14965" s="4"/>
    </row>
    <row r="14966" spans="2:2">
      <c r="B14966" s="4"/>
    </row>
    <row r="14967" spans="2:2">
      <c r="B14967" s="4"/>
    </row>
    <row r="14968" spans="2:2">
      <c r="B14968" s="4"/>
    </row>
    <row r="14969" spans="2:2">
      <c r="B14969" s="4"/>
    </row>
    <row r="14970" spans="2:2">
      <c r="B14970" s="4"/>
    </row>
    <row r="14971" spans="2:2">
      <c r="B14971" s="4"/>
    </row>
    <row r="14972" spans="2:2">
      <c r="B14972" s="4"/>
    </row>
    <row r="14973" spans="2:2">
      <c r="B14973" s="4"/>
    </row>
    <row r="14974" spans="2:2">
      <c r="B14974" s="4"/>
    </row>
    <row r="14975" spans="2:2">
      <c r="B14975" s="4"/>
    </row>
    <row r="14976" spans="2:2">
      <c r="B14976" s="4"/>
    </row>
    <row r="14977" spans="2:2">
      <c r="B14977" s="4"/>
    </row>
    <row r="14978" spans="2:2">
      <c r="B14978" s="4"/>
    </row>
    <row r="14979" spans="2:2">
      <c r="B14979" s="4"/>
    </row>
    <row r="14980" spans="2:2">
      <c r="B14980" s="4"/>
    </row>
    <row r="14981" spans="2:2">
      <c r="B14981" s="4"/>
    </row>
    <row r="14982" spans="2:2">
      <c r="B14982" s="4"/>
    </row>
    <row r="14983" spans="2:2">
      <c r="B14983" s="4"/>
    </row>
    <row r="14984" spans="2:2">
      <c r="B14984" s="4"/>
    </row>
    <row r="14985" spans="2:2">
      <c r="B14985" s="4"/>
    </row>
    <row r="14986" spans="2:2">
      <c r="B14986" s="4"/>
    </row>
    <row r="14987" spans="2:2">
      <c r="B14987" s="4"/>
    </row>
    <row r="14988" spans="2:2">
      <c r="B14988" s="4"/>
    </row>
    <row r="14989" spans="2:2">
      <c r="B14989" s="4"/>
    </row>
    <row r="14990" spans="2:2">
      <c r="B14990" s="4"/>
    </row>
    <row r="14991" spans="2:2">
      <c r="B14991" s="4"/>
    </row>
    <row r="14992" spans="2:2">
      <c r="B14992" s="4"/>
    </row>
    <row r="14993" spans="2:2">
      <c r="B14993" s="4"/>
    </row>
    <row r="14994" spans="2:2">
      <c r="B14994" s="4"/>
    </row>
    <row r="14995" spans="2:2">
      <c r="B14995" s="4"/>
    </row>
    <row r="14996" spans="2:2">
      <c r="B14996" s="4"/>
    </row>
    <row r="14997" spans="2:2">
      <c r="B14997" s="4"/>
    </row>
    <row r="14998" spans="2:2">
      <c r="B14998" s="4"/>
    </row>
    <row r="14999" spans="2:2">
      <c r="B14999" s="4"/>
    </row>
    <row r="15000" spans="2:2">
      <c r="B15000" s="4"/>
    </row>
    <row r="15001" spans="2:2">
      <c r="B15001" s="4"/>
    </row>
    <row r="15002" spans="2:2">
      <c r="B15002" s="4"/>
    </row>
    <row r="15003" spans="2:2">
      <c r="B15003" s="4"/>
    </row>
    <row r="15004" spans="2:2">
      <c r="B15004" s="4"/>
    </row>
    <row r="15005" spans="2:2">
      <c r="B15005" s="4"/>
    </row>
    <row r="15006" spans="2:2">
      <c r="B15006" s="4"/>
    </row>
    <row r="15007" spans="2:2">
      <c r="B15007" s="4"/>
    </row>
    <row r="15008" spans="2:2">
      <c r="B15008" s="4"/>
    </row>
    <row r="15009" spans="2:2">
      <c r="B15009" s="4"/>
    </row>
    <row r="15010" spans="2:2">
      <c r="B15010" s="4"/>
    </row>
    <row r="15011" spans="2:2">
      <c r="B15011" s="4"/>
    </row>
    <row r="15012" spans="2:2">
      <c r="B15012" s="4"/>
    </row>
    <row r="15013" spans="2:2">
      <c r="B15013" s="4"/>
    </row>
    <row r="15014" spans="2:2">
      <c r="B15014" s="4"/>
    </row>
    <row r="15015" spans="2:2">
      <c r="B15015" s="4"/>
    </row>
    <row r="15016" spans="2:2">
      <c r="B15016" s="4"/>
    </row>
    <row r="15017" spans="2:2">
      <c r="B15017" s="4"/>
    </row>
    <row r="15018" spans="2:2">
      <c r="B15018" s="4"/>
    </row>
    <row r="15019" spans="2:2">
      <c r="B15019" s="4"/>
    </row>
    <row r="15020" spans="2:2">
      <c r="B15020" s="4"/>
    </row>
    <row r="15021" spans="2:2">
      <c r="B15021" s="4"/>
    </row>
    <row r="15022" spans="2:2">
      <c r="B15022" s="4"/>
    </row>
    <row r="15023" spans="2:2">
      <c r="B15023" s="4"/>
    </row>
    <row r="15024" spans="2:2">
      <c r="B15024" s="4"/>
    </row>
    <row r="15025" spans="2:2">
      <c r="B15025" s="4"/>
    </row>
    <row r="15026" spans="2:2">
      <c r="B15026" s="4"/>
    </row>
    <row r="15027" spans="2:2">
      <c r="B15027" s="4"/>
    </row>
    <row r="15028" spans="2:2">
      <c r="B15028" s="4"/>
    </row>
    <row r="15029" spans="2:2">
      <c r="B15029" s="4"/>
    </row>
    <row r="15030" spans="2:2">
      <c r="B15030" s="4"/>
    </row>
    <row r="15031" spans="2:2">
      <c r="B15031" s="4"/>
    </row>
    <row r="15032" spans="2:2">
      <c r="B15032" s="4"/>
    </row>
    <row r="15033" spans="2:2">
      <c r="B15033" s="4"/>
    </row>
    <row r="15034" spans="2:2">
      <c r="B15034" s="4"/>
    </row>
    <row r="15035" spans="2:2">
      <c r="B15035" s="4"/>
    </row>
    <row r="15036" spans="2:2">
      <c r="B15036" s="4"/>
    </row>
    <row r="15037" spans="2:2">
      <c r="B15037" s="4"/>
    </row>
    <row r="15038" spans="2:2">
      <c r="B15038" s="4"/>
    </row>
    <row r="15039" spans="2:2">
      <c r="B15039" s="4"/>
    </row>
    <row r="15040" spans="2:2">
      <c r="B15040" s="4"/>
    </row>
    <row r="15041" spans="2:2">
      <c r="B15041" s="4"/>
    </row>
    <row r="15042" spans="2:2">
      <c r="B15042" s="4"/>
    </row>
    <row r="15043" spans="2:2">
      <c r="B15043" s="4"/>
    </row>
    <row r="15044" spans="2:2">
      <c r="B15044" s="4"/>
    </row>
    <row r="15045" spans="2:2">
      <c r="B15045" s="4"/>
    </row>
    <row r="15046" spans="2:2">
      <c r="B15046" s="4"/>
    </row>
    <row r="15047" spans="2:2">
      <c r="B15047" s="4"/>
    </row>
    <row r="15048" spans="2:2">
      <c r="B15048" s="4"/>
    </row>
    <row r="15049" spans="2:2">
      <c r="B15049" s="4"/>
    </row>
    <row r="15050" spans="2:2">
      <c r="B15050" s="4"/>
    </row>
    <row r="15051" spans="2:2">
      <c r="B15051" s="4"/>
    </row>
    <row r="15052" spans="2:2">
      <c r="B15052" s="4"/>
    </row>
    <row r="15053" spans="2:2">
      <c r="B15053" s="4"/>
    </row>
    <row r="15054" spans="2:2">
      <c r="B15054" s="4"/>
    </row>
    <row r="15055" spans="2:2">
      <c r="B15055" s="4"/>
    </row>
    <row r="15056" spans="2:2">
      <c r="B15056" s="4"/>
    </row>
    <row r="15057" spans="2:2">
      <c r="B15057" s="4"/>
    </row>
    <row r="15058" spans="2:2">
      <c r="B15058" s="4"/>
    </row>
    <row r="15059" spans="2:2">
      <c r="B15059" s="4"/>
    </row>
    <row r="15060" spans="2:2">
      <c r="B15060" s="4"/>
    </row>
    <row r="15061" spans="2:2">
      <c r="B15061" s="4"/>
    </row>
    <row r="15062" spans="2:2">
      <c r="B15062" s="4"/>
    </row>
    <row r="15063" spans="2:2">
      <c r="B15063" s="4"/>
    </row>
    <row r="15064" spans="2:2">
      <c r="B15064" s="4"/>
    </row>
    <row r="15065" spans="2:2">
      <c r="B15065" s="4"/>
    </row>
    <row r="15066" spans="2:2">
      <c r="B15066" s="4"/>
    </row>
    <row r="15067" spans="2:2">
      <c r="B15067" s="4"/>
    </row>
    <row r="15068" spans="2:2">
      <c r="B15068" s="4"/>
    </row>
    <row r="15069" spans="2:2">
      <c r="B15069" s="4"/>
    </row>
    <row r="15070" spans="2:2">
      <c r="B15070" s="4"/>
    </row>
    <row r="15071" spans="2:2">
      <c r="B15071" s="4"/>
    </row>
    <row r="15072" spans="2:2">
      <c r="B15072" s="4"/>
    </row>
    <row r="15073" spans="2:2">
      <c r="B15073" s="4"/>
    </row>
    <row r="15074" spans="2:2">
      <c r="B15074" s="4"/>
    </row>
    <row r="15075" spans="2:2">
      <c r="B15075" s="4"/>
    </row>
    <row r="15076" spans="2:2">
      <c r="B15076" s="4"/>
    </row>
    <row r="15077" spans="2:2">
      <c r="B15077" s="4"/>
    </row>
    <row r="15078" spans="2:2">
      <c r="B15078" s="4"/>
    </row>
    <row r="15079" spans="2:2">
      <c r="B15079" s="4"/>
    </row>
    <row r="15080" spans="2:2">
      <c r="B15080" s="4"/>
    </row>
    <row r="15081" spans="2:2">
      <c r="B15081" s="4"/>
    </row>
    <row r="15082" spans="2:2">
      <c r="B15082" s="4"/>
    </row>
    <row r="15083" spans="2:2">
      <c r="B15083" s="4"/>
    </row>
    <row r="15084" spans="2:2">
      <c r="B15084" s="4"/>
    </row>
    <row r="15085" spans="2:2">
      <c r="B15085" s="4"/>
    </row>
    <row r="15086" spans="2:2">
      <c r="B15086" s="4"/>
    </row>
    <row r="15087" spans="2:2">
      <c r="B15087" s="4"/>
    </row>
    <row r="15088" spans="2:2">
      <c r="B15088" s="4"/>
    </row>
    <row r="15089" spans="2:2">
      <c r="B15089" s="4"/>
    </row>
    <row r="15090" spans="2:2">
      <c r="B15090" s="4"/>
    </row>
    <row r="15091" spans="2:2">
      <c r="B15091" s="4"/>
    </row>
    <row r="15092" spans="2:2">
      <c r="B15092" s="4"/>
    </row>
    <row r="15093" spans="2:2">
      <c r="B15093" s="4"/>
    </row>
    <row r="15094" spans="2:2">
      <c r="B15094" s="4"/>
    </row>
    <row r="15095" spans="2:2">
      <c r="B15095" s="4"/>
    </row>
    <row r="15096" spans="2:2">
      <c r="B15096" s="4"/>
    </row>
    <row r="15097" spans="2:2">
      <c r="B15097" s="4"/>
    </row>
    <row r="15098" spans="2:2">
      <c r="B15098" s="4"/>
    </row>
    <row r="15099" spans="2:2">
      <c r="B15099" s="4"/>
    </row>
    <row r="15100" spans="2:2">
      <c r="B15100" s="4"/>
    </row>
    <row r="15101" spans="2:2">
      <c r="B15101" s="4"/>
    </row>
    <row r="15102" spans="2:2">
      <c r="B15102" s="4"/>
    </row>
    <row r="15103" spans="2:2">
      <c r="B15103" s="4"/>
    </row>
    <row r="15104" spans="2:2">
      <c r="B15104" s="4"/>
    </row>
    <row r="15105" spans="2:2">
      <c r="B15105" s="4"/>
    </row>
    <row r="15106" spans="2:2">
      <c r="B15106" s="4"/>
    </row>
    <row r="15107" spans="2:2">
      <c r="B15107" s="4"/>
    </row>
    <row r="15108" spans="2:2">
      <c r="B15108" s="4"/>
    </row>
    <row r="15109" spans="2:2">
      <c r="B15109" s="4"/>
    </row>
    <row r="15110" spans="2:2">
      <c r="B15110" s="4"/>
    </row>
    <row r="15111" spans="2:2">
      <c r="B15111" s="4"/>
    </row>
    <row r="15112" spans="2:2">
      <c r="B15112" s="4"/>
    </row>
    <row r="15113" spans="2:2">
      <c r="B15113" s="4"/>
    </row>
    <row r="15114" spans="2:2">
      <c r="B15114" s="4"/>
    </row>
    <row r="15115" spans="2:2">
      <c r="B15115" s="4"/>
    </row>
    <row r="15116" spans="2:2">
      <c r="B15116" s="4"/>
    </row>
    <row r="15117" spans="2:2">
      <c r="B15117" s="4"/>
    </row>
    <row r="15118" spans="2:2">
      <c r="B15118" s="4"/>
    </row>
    <row r="15119" spans="2:2">
      <c r="B15119" s="4"/>
    </row>
    <row r="15120" spans="2:2">
      <c r="B15120" s="4"/>
    </row>
    <row r="15121" spans="2:2">
      <c r="B15121" s="4"/>
    </row>
    <row r="15122" spans="2:2">
      <c r="B15122" s="4"/>
    </row>
    <row r="15123" spans="2:2">
      <c r="B15123" s="4"/>
    </row>
    <row r="15124" spans="2:2">
      <c r="B15124" s="4"/>
    </row>
    <row r="15125" spans="2:2">
      <c r="B15125" s="4"/>
    </row>
    <row r="15126" spans="2:2">
      <c r="B15126" s="4"/>
    </row>
    <row r="15127" spans="2:2">
      <c r="B15127" s="4"/>
    </row>
    <row r="15128" spans="2:2">
      <c r="B15128" s="4"/>
    </row>
    <row r="15129" spans="2:2">
      <c r="B15129" s="4"/>
    </row>
    <row r="15130" spans="2:2">
      <c r="B15130" s="4"/>
    </row>
    <row r="15131" spans="2:2">
      <c r="B15131" s="4"/>
    </row>
    <row r="15132" spans="2:2">
      <c r="B15132" s="4"/>
    </row>
    <row r="15133" spans="2:2">
      <c r="B15133" s="4"/>
    </row>
    <row r="15134" spans="2:2">
      <c r="B15134" s="4"/>
    </row>
    <row r="15135" spans="2:2">
      <c r="B15135" s="4"/>
    </row>
    <row r="15136" spans="2:2">
      <c r="B15136" s="4"/>
    </row>
    <row r="15137" spans="2:2">
      <c r="B15137" s="4"/>
    </row>
    <row r="15138" spans="2:2">
      <c r="B15138" s="4"/>
    </row>
    <row r="15139" spans="2:2">
      <c r="B15139" s="4"/>
    </row>
    <row r="15140" spans="2:2">
      <c r="B15140" s="4"/>
    </row>
    <row r="15141" spans="2:2">
      <c r="B15141" s="4"/>
    </row>
    <row r="15142" spans="2:2">
      <c r="B15142" s="4"/>
    </row>
    <row r="15143" spans="2:2">
      <c r="B15143" s="4"/>
    </row>
    <row r="15144" spans="2:2">
      <c r="B15144" s="4"/>
    </row>
    <row r="15145" spans="2:2">
      <c r="B15145" s="4"/>
    </row>
    <row r="15146" spans="2:2">
      <c r="B15146" s="4"/>
    </row>
    <row r="15147" spans="2:2">
      <c r="B15147" s="4"/>
    </row>
    <row r="15148" spans="2:2">
      <c r="B15148" s="4"/>
    </row>
    <row r="15149" spans="2:2">
      <c r="B15149" s="4"/>
    </row>
    <row r="15150" spans="2:2">
      <c r="B15150" s="4"/>
    </row>
    <row r="15151" spans="2:2">
      <c r="B15151" s="4"/>
    </row>
    <row r="15152" spans="2:2">
      <c r="B15152" s="4"/>
    </row>
    <row r="15153" spans="2:2">
      <c r="B15153" s="4"/>
    </row>
    <row r="15154" spans="2:2">
      <c r="B15154" s="4"/>
    </row>
    <row r="15155" spans="2:2">
      <c r="B15155" s="4"/>
    </row>
    <row r="15156" spans="2:2">
      <c r="B15156" s="4"/>
    </row>
    <row r="15157" spans="2:2">
      <c r="B15157" s="4"/>
    </row>
    <row r="15158" spans="2:2">
      <c r="B15158" s="4"/>
    </row>
    <row r="15159" spans="2:2">
      <c r="B15159" s="4"/>
    </row>
    <row r="15160" spans="2:2">
      <c r="B15160" s="4"/>
    </row>
    <row r="15161" spans="2:2">
      <c r="B15161" s="4"/>
    </row>
    <row r="15162" spans="2:2">
      <c r="B15162" s="4"/>
    </row>
    <row r="15163" spans="2:2">
      <c r="B15163" s="4"/>
    </row>
    <row r="15164" spans="2:2">
      <c r="B15164" s="4"/>
    </row>
    <row r="15165" spans="2:2">
      <c r="B15165" s="4"/>
    </row>
    <row r="15166" spans="2:2">
      <c r="B15166" s="4"/>
    </row>
    <row r="15167" spans="2:2">
      <c r="B15167" s="4"/>
    </row>
    <row r="15168" spans="2:2">
      <c r="B15168" s="4"/>
    </row>
    <row r="15169" spans="2:2">
      <c r="B15169" s="4"/>
    </row>
    <row r="15170" spans="2:2">
      <c r="B15170" s="4"/>
    </row>
    <row r="15171" spans="2:2">
      <c r="B15171" s="4"/>
    </row>
    <row r="15172" spans="2:2">
      <c r="B15172" s="4"/>
    </row>
    <row r="15173" spans="2:2">
      <c r="B15173" s="4"/>
    </row>
    <row r="15174" spans="2:2">
      <c r="B15174" s="4"/>
    </row>
    <row r="15175" spans="2:2">
      <c r="B15175" s="4"/>
    </row>
    <row r="15176" spans="2:2">
      <c r="B15176" s="4"/>
    </row>
    <row r="15177" spans="2:2">
      <c r="B15177" s="4"/>
    </row>
    <row r="15178" spans="2:2">
      <c r="B15178" s="4"/>
    </row>
    <row r="15179" spans="2:2">
      <c r="B15179" s="4"/>
    </row>
    <row r="15180" spans="2:2">
      <c r="B15180" s="4"/>
    </row>
    <row r="15181" spans="2:2">
      <c r="B15181" s="4"/>
    </row>
    <row r="15182" spans="2:2">
      <c r="B15182" s="4"/>
    </row>
    <row r="15183" spans="2:2">
      <c r="B15183" s="4"/>
    </row>
    <row r="15184" spans="2:2">
      <c r="B15184" s="4"/>
    </row>
    <row r="15185" spans="2:2">
      <c r="B15185" s="4"/>
    </row>
    <row r="15186" spans="2:2">
      <c r="B15186" s="4"/>
    </row>
    <row r="15187" spans="2:2">
      <c r="B15187" s="4"/>
    </row>
    <row r="15188" spans="2:2">
      <c r="B15188" s="4"/>
    </row>
    <row r="15189" spans="2:2">
      <c r="B15189" s="4"/>
    </row>
    <row r="15190" spans="2:2">
      <c r="B15190" s="4"/>
    </row>
    <row r="15191" spans="2:2">
      <c r="B15191" s="4"/>
    </row>
    <row r="15192" spans="2:2">
      <c r="B15192" s="4"/>
    </row>
    <row r="15193" spans="2:2">
      <c r="B15193" s="4"/>
    </row>
    <row r="15194" spans="2:2">
      <c r="B15194" s="4"/>
    </row>
    <row r="15195" spans="2:2">
      <c r="B15195" s="4"/>
    </row>
    <row r="15196" spans="2:2">
      <c r="B15196" s="4"/>
    </row>
    <row r="15197" spans="2:2">
      <c r="B15197" s="4"/>
    </row>
    <row r="15198" spans="2:2">
      <c r="B15198" s="4"/>
    </row>
    <row r="15199" spans="2:2">
      <c r="B15199" s="4"/>
    </row>
    <row r="15200" spans="2:2">
      <c r="B15200" s="4"/>
    </row>
    <row r="15201" spans="2:2">
      <c r="B15201" s="4"/>
    </row>
    <row r="15202" spans="2:2">
      <c r="B15202" s="4"/>
    </row>
    <row r="15203" spans="2:2">
      <c r="B15203" s="4"/>
    </row>
    <row r="15204" spans="2:2">
      <c r="B15204" s="4"/>
    </row>
    <row r="15205" spans="2:2">
      <c r="B15205" s="4"/>
    </row>
    <row r="15206" spans="2:2">
      <c r="B15206" s="4"/>
    </row>
    <row r="15207" spans="2:2">
      <c r="B15207" s="4"/>
    </row>
    <row r="15208" spans="2:2">
      <c r="B15208" s="4"/>
    </row>
    <row r="15209" spans="2:2">
      <c r="B15209" s="4"/>
    </row>
    <row r="15210" spans="2:2">
      <c r="B15210" s="4"/>
    </row>
    <row r="15211" spans="2:2">
      <c r="B15211" s="4"/>
    </row>
    <row r="15212" spans="2:2">
      <c r="B15212" s="4"/>
    </row>
    <row r="15213" spans="2:2">
      <c r="B15213" s="4"/>
    </row>
    <row r="15214" spans="2:2">
      <c r="B15214" s="4"/>
    </row>
    <row r="15215" spans="2:2">
      <c r="B15215" s="4"/>
    </row>
    <row r="15216" spans="2:2">
      <c r="B15216" s="4"/>
    </row>
    <row r="15217" spans="2:2">
      <c r="B15217" s="4"/>
    </row>
    <row r="15218" spans="2:2">
      <c r="B15218" s="4"/>
    </row>
    <row r="15219" spans="2:2">
      <c r="B15219" s="4"/>
    </row>
    <row r="15220" spans="2:2">
      <c r="B15220" s="4"/>
    </row>
    <row r="15221" spans="2:2">
      <c r="B15221" s="4"/>
    </row>
    <row r="15222" spans="2:2">
      <c r="B15222" s="4"/>
    </row>
    <row r="15223" spans="2:2">
      <c r="B15223" s="4"/>
    </row>
    <row r="15224" spans="2:2">
      <c r="B15224" s="4"/>
    </row>
    <row r="15225" spans="2:2">
      <c r="B15225" s="4"/>
    </row>
    <row r="15226" spans="2:2">
      <c r="B15226" s="4"/>
    </row>
    <row r="15227" spans="2:2">
      <c r="B15227" s="4"/>
    </row>
    <row r="15228" spans="2:2">
      <c r="B15228" s="4"/>
    </row>
    <row r="15229" spans="2:2">
      <c r="B15229" s="4"/>
    </row>
    <row r="15230" spans="2:2">
      <c r="B15230" s="4"/>
    </row>
    <row r="15231" spans="2:2">
      <c r="B15231" s="4"/>
    </row>
    <row r="15232" spans="2:2">
      <c r="B15232" s="4"/>
    </row>
    <row r="15233" spans="2:2">
      <c r="B15233" s="4"/>
    </row>
    <row r="15234" spans="2:2">
      <c r="B15234" s="4"/>
    </row>
    <row r="15235" spans="2:2">
      <c r="B15235" s="4"/>
    </row>
    <row r="15236" spans="2:2">
      <c r="B15236" s="4"/>
    </row>
    <row r="15237" spans="2:2">
      <c r="B15237" s="4"/>
    </row>
    <row r="15238" spans="2:2">
      <c r="B15238" s="4"/>
    </row>
    <row r="15239" spans="2:2">
      <c r="B15239" s="4"/>
    </row>
    <row r="15240" spans="2:2">
      <c r="B15240" s="4"/>
    </row>
    <row r="15241" spans="2:2">
      <c r="B15241" s="4"/>
    </row>
    <row r="15242" spans="2:2">
      <c r="B15242" s="4"/>
    </row>
    <row r="15243" spans="2:2">
      <c r="B15243" s="4"/>
    </row>
    <row r="15244" spans="2:2">
      <c r="B15244" s="4"/>
    </row>
    <row r="15245" spans="2:2">
      <c r="B15245" s="4"/>
    </row>
    <row r="15246" spans="2:2">
      <c r="B15246" s="4"/>
    </row>
    <row r="15247" spans="2:2">
      <c r="B15247" s="4"/>
    </row>
    <row r="15248" spans="2:2">
      <c r="B15248" s="4"/>
    </row>
    <row r="15249" spans="2:2">
      <c r="B15249" s="4"/>
    </row>
    <row r="15250" spans="2:2">
      <c r="B15250" s="4"/>
    </row>
    <row r="15251" spans="2:2">
      <c r="B15251" s="4"/>
    </row>
    <row r="15252" spans="2:2">
      <c r="B15252" s="4"/>
    </row>
    <row r="15253" spans="2:2">
      <c r="B15253" s="4"/>
    </row>
    <row r="15254" spans="2:2">
      <c r="B15254" s="4"/>
    </row>
    <row r="15255" spans="2:2">
      <c r="B15255" s="4"/>
    </row>
    <row r="15256" spans="2:2">
      <c r="B15256" s="4"/>
    </row>
    <row r="15257" spans="2:2">
      <c r="B15257" s="4"/>
    </row>
    <row r="15258" spans="2:2">
      <c r="B15258" s="4"/>
    </row>
    <row r="15259" spans="2:2">
      <c r="B15259" s="4"/>
    </row>
    <row r="15260" spans="2:2">
      <c r="B15260" s="4"/>
    </row>
    <row r="15261" spans="2:2">
      <c r="B15261" s="4"/>
    </row>
    <row r="15262" spans="2:2">
      <c r="B15262" s="4"/>
    </row>
    <row r="15263" spans="2:2">
      <c r="B15263" s="4"/>
    </row>
    <row r="15264" spans="2:2">
      <c r="B15264" s="4"/>
    </row>
    <row r="15265" spans="2:2">
      <c r="B15265" s="4"/>
    </row>
    <row r="15266" spans="2:2">
      <c r="B15266" s="4"/>
    </row>
    <row r="15267" spans="2:2">
      <c r="B15267" s="4"/>
    </row>
    <row r="15268" spans="2:2">
      <c r="B15268" s="4"/>
    </row>
    <row r="15269" spans="2:2">
      <c r="B15269" s="4"/>
    </row>
    <row r="15270" spans="2:2">
      <c r="B15270" s="4"/>
    </row>
    <row r="15271" spans="2:2">
      <c r="B15271" s="4"/>
    </row>
    <row r="15272" spans="2:2">
      <c r="B15272" s="4"/>
    </row>
    <row r="15273" spans="2:2">
      <c r="B15273" s="4"/>
    </row>
    <row r="15274" spans="2:2">
      <c r="B15274" s="4"/>
    </row>
    <row r="15275" spans="2:2">
      <c r="B15275" s="4"/>
    </row>
    <row r="15276" spans="2:2">
      <c r="B15276" s="4"/>
    </row>
    <row r="15277" spans="2:2">
      <c r="B15277" s="4"/>
    </row>
    <row r="15278" spans="2:2">
      <c r="B15278" s="4"/>
    </row>
    <row r="15279" spans="2:2">
      <c r="B15279" s="4"/>
    </row>
    <row r="15280" spans="2:2">
      <c r="B15280" s="4"/>
    </row>
    <row r="15281" spans="2:2">
      <c r="B15281" s="4"/>
    </row>
    <row r="15282" spans="2:2">
      <c r="B15282" s="4"/>
    </row>
    <row r="15283" spans="2:2">
      <c r="B15283" s="4"/>
    </row>
    <row r="15284" spans="2:2">
      <c r="B15284" s="4"/>
    </row>
    <row r="15285" spans="2:2">
      <c r="B15285" s="4"/>
    </row>
    <row r="15286" spans="2:2">
      <c r="B15286" s="4"/>
    </row>
    <row r="15287" spans="2:2">
      <c r="B15287" s="4"/>
    </row>
    <row r="15288" spans="2:2">
      <c r="B15288" s="4"/>
    </row>
    <row r="15289" spans="2:2">
      <c r="B15289" s="4"/>
    </row>
    <row r="15290" spans="2:2">
      <c r="B15290" s="4"/>
    </row>
    <row r="15291" spans="2:2">
      <c r="B15291" s="4"/>
    </row>
    <row r="15292" spans="2:2">
      <c r="B15292" s="4"/>
    </row>
    <row r="15293" spans="2:2">
      <c r="B15293" s="4"/>
    </row>
    <row r="15294" spans="2:2">
      <c r="B15294" s="4"/>
    </row>
    <row r="15295" spans="2:2">
      <c r="B15295" s="4"/>
    </row>
    <row r="15296" spans="2:2">
      <c r="B15296" s="4"/>
    </row>
    <row r="15297" spans="2:2">
      <c r="B15297" s="4"/>
    </row>
    <row r="15298" spans="2:2">
      <c r="B15298" s="4"/>
    </row>
    <row r="15299" spans="2:2">
      <c r="B15299" s="4"/>
    </row>
    <row r="15300" spans="2:2">
      <c r="B15300" s="4"/>
    </row>
    <row r="15301" spans="2:2">
      <c r="B15301" s="4"/>
    </row>
    <row r="15302" spans="2:2">
      <c r="B15302" s="4"/>
    </row>
    <row r="15303" spans="2:2">
      <c r="B15303" s="4"/>
    </row>
    <row r="15304" spans="2:2">
      <c r="B15304" s="4"/>
    </row>
    <row r="15305" spans="2:2">
      <c r="B15305" s="4"/>
    </row>
    <row r="15306" spans="2:2">
      <c r="B15306" s="4"/>
    </row>
    <row r="15307" spans="2:2">
      <c r="B15307" s="4"/>
    </row>
    <row r="15308" spans="2:2">
      <c r="B15308" s="4"/>
    </row>
    <row r="15309" spans="2:2">
      <c r="B15309" s="4"/>
    </row>
    <row r="15310" spans="2:2">
      <c r="B15310" s="4"/>
    </row>
    <row r="15311" spans="2:2">
      <c r="B15311" s="4"/>
    </row>
    <row r="15312" spans="2:2">
      <c r="B15312" s="4"/>
    </row>
    <row r="15313" spans="2:2">
      <c r="B15313" s="4"/>
    </row>
    <row r="15314" spans="2:2">
      <c r="B15314" s="4"/>
    </row>
    <row r="15315" spans="2:2">
      <c r="B15315" s="4"/>
    </row>
    <row r="15316" spans="2:2">
      <c r="B15316" s="4"/>
    </row>
    <row r="15317" spans="2:2">
      <c r="B15317" s="4"/>
    </row>
    <row r="15318" spans="2:2">
      <c r="B15318" s="4"/>
    </row>
    <row r="15319" spans="2:2">
      <c r="B15319" s="4"/>
    </row>
    <row r="15320" spans="2:2">
      <c r="B15320" s="4"/>
    </row>
    <row r="15321" spans="2:2">
      <c r="B15321" s="4"/>
    </row>
    <row r="15322" spans="2:2">
      <c r="B15322" s="4"/>
    </row>
    <row r="15323" spans="2:2">
      <c r="B15323" s="4"/>
    </row>
    <row r="15324" spans="2:2">
      <c r="B15324" s="4"/>
    </row>
    <row r="15325" spans="2:2">
      <c r="B15325" s="4"/>
    </row>
    <row r="15326" spans="2:2">
      <c r="B15326" s="4"/>
    </row>
    <row r="15327" spans="2:2">
      <c r="B15327" s="4"/>
    </row>
    <row r="15328" spans="2:2">
      <c r="B15328" s="4"/>
    </row>
    <row r="15329" spans="2:2">
      <c r="B15329" s="4"/>
    </row>
    <row r="15330" spans="2:2">
      <c r="B15330" s="4"/>
    </row>
    <row r="15331" spans="2:2">
      <c r="B15331" s="4"/>
    </row>
    <row r="15332" spans="2:2">
      <c r="B15332" s="4"/>
    </row>
    <row r="15333" spans="2:2">
      <c r="B15333" s="4"/>
    </row>
    <row r="15334" spans="2:2">
      <c r="B15334" s="4"/>
    </row>
    <row r="15335" spans="2:2">
      <c r="B15335" s="4"/>
    </row>
    <row r="15336" spans="2:2">
      <c r="B15336" s="4"/>
    </row>
    <row r="15337" spans="2:2">
      <c r="B15337" s="4"/>
    </row>
    <row r="15338" spans="2:2">
      <c r="B15338" s="4"/>
    </row>
    <row r="15339" spans="2:2">
      <c r="B15339" s="4"/>
    </row>
    <row r="15340" spans="2:2">
      <c r="B15340" s="4"/>
    </row>
    <row r="15341" spans="2:2">
      <c r="B15341" s="4"/>
    </row>
    <row r="15342" spans="2:2">
      <c r="B15342" s="4"/>
    </row>
    <row r="15343" spans="2:2">
      <c r="B15343" s="4"/>
    </row>
    <row r="15344" spans="2:2">
      <c r="B15344" s="4"/>
    </row>
    <row r="15345" spans="2:2">
      <c r="B15345" s="4"/>
    </row>
    <row r="15346" spans="2:2">
      <c r="B15346" s="4"/>
    </row>
    <row r="15347" spans="2:2">
      <c r="B15347" s="4"/>
    </row>
    <row r="15348" spans="2:2">
      <c r="B15348" s="4"/>
    </row>
    <row r="15349" spans="2:2">
      <c r="B15349" s="4"/>
    </row>
    <row r="15350" spans="2:2">
      <c r="B15350" s="4"/>
    </row>
    <row r="15351" spans="2:2">
      <c r="B15351" s="4"/>
    </row>
    <row r="15352" spans="2:2">
      <c r="B15352" s="4"/>
    </row>
    <row r="15353" spans="2:2">
      <c r="B15353" s="4"/>
    </row>
    <row r="15354" spans="2:2">
      <c r="B15354" s="4"/>
    </row>
    <row r="15355" spans="2:2">
      <c r="B15355" s="4"/>
    </row>
    <row r="15356" spans="2:2">
      <c r="B15356" s="4"/>
    </row>
    <row r="15357" spans="2:2">
      <c r="B15357" s="4"/>
    </row>
    <row r="15358" spans="2:2">
      <c r="B15358" s="4"/>
    </row>
    <row r="15359" spans="2:2">
      <c r="B15359" s="4"/>
    </row>
    <row r="15360" spans="2:2">
      <c r="B15360" s="4"/>
    </row>
    <row r="15361" spans="2:2">
      <c r="B15361" s="4"/>
    </row>
    <row r="15362" spans="2:2">
      <c r="B15362" s="4"/>
    </row>
    <row r="15363" spans="2:2">
      <c r="B15363" s="4"/>
    </row>
    <row r="15364" spans="2:2">
      <c r="B15364" s="4"/>
    </row>
    <row r="15365" spans="2:2">
      <c r="B15365" s="4"/>
    </row>
    <row r="15366" spans="2:2">
      <c r="B15366" s="4"/>
    </row>
    <row r="15367" spans="2:2">
      <c r="B15367" s="4"/>
    </row>
    <row r="15368" spans="2:2">
      <c r="B15368" s="4"/>
    </row>
    <row r="15369" spans="2:2">
      <c r="B15369" s="4"/>
    </row>
    <row r="15370" spans="2:2">
      <c r="B15370" s="4"/>
    </row>
    <row r="15371" spans="2:2">
      <c r="B15371" s="4"/>
    </row>
    <row r="15372" spans="2:2">
      <c r="B15372" s="4"/>
    </row>
    <row r="15373" spans="2:2">
      <c r="B15373" s="4"/>
    </row>
    <row r="15374" spans="2:2">
      <c r="B15374" s="4"/>
    </row>
    <row r="15375" spans="2:2">
      <c r="B15375" s="4"/>
    </row>
    <row r="15376" spans="2:2">
      <c r="B15376" s="4"/>
    </row>
    <row r="15377" spans="2:2">
      <c r="B15377" s="4"/>
    </row>
    <row r="15378" spans="2:2">
      <c r="B15378" s="4"/>
    </row>
    <row r="15379" spans="2:2">
      <c r="B15379" s="4"/>
    </row>
    <row r="15380" spans="2:2">
      <c r="B15380" s="4"/>
    </row>
    <row r="15381" spans="2:2">
      <c r="B15381" s="4"/>
    </row>
    <row r="15382" spans="2:2">
      <c r="B15382" s="4"/>
    </row>
    <row r="15383" spans="2:2">
      <c r="B15383" s="4"/>
    </row>
    <row r="15384" spans="2:2">
      <c r="B15384" s="4"/>
    </row>
    <row r="15385" spans="2:2">
      <c r="B15385" s="4"/>
    </row>
    <row r="15386" spans="2:2">
      <c r="B15386" s="4"/>
    </row>
    <row r="15387" spans="2:2">
      <c r="B15387" s="4"/>
    </row>
    <row r="15388" spans="2:2">
      <c r="B15388" s="4"/>
    </row>
    <row r="15389" spans="2:2">
      <c r="B15389" s="4"/>
    </row>
    <row r="15390" spans="2:2">
      <c r="B15390" s="4"/>
    </row>
    <row r="15391" spans="2:2">
      <c r="B15391" s="4"/>
    </row>
    <row r="15392" spans="2:2">
      <c r="B15392" s="4"/>
    </row>
    <row r="15393" spans="2:2">
      <c r="B15393" s="4"/>
    </row>
    <row r="15394" spans="2:2">
      <c r="B15394" s="4"/>
    </row>
    <row r="15395" spans="2:2">
      <c r="B15395" s="4"/>
    </row>
    <row r="15396" spans="2:2">
      <c r="B15396" s="4"/>
    </row>
    <row r="15397" spans="2:2">
      <c r="B15397" s="4"/>
    </row>
    <row r="15398" spans="2:2">
      <c r="B15398" s="4"/>
    </row>
    <row r="15399" spans="2:2">
      <c r="B15399" s="4"/>
    </row>
    <row r="15400" spans="2:2">
      <c r="B15400" s="4"/>
    </row>
    <row r="15401" spans="2:2">
      <c r="B15401" s="4"/>
    </row>
    <row r="15402" spans="2:2">
      <c r="B15402" s="4"/>
    </row>
    <row r="15403" spans="2:2">
      <c r="B15403" s="4"/>
    </row>
    <row r="15404" spans="2:2">
      <c r="B15404" s="4"/>
    </row>
    <row r="15405" spans="2:2">
      <c r="B15405" s="4"/>
    </row>
    <row r="15406" spans="2:2">
      <c r="B15406" s="4"/>
    </row>
    <row r="15407" spans="2:2">
      <c r="B15407" s="4"/>
    </row>
    <row r="15408" spans="2:2">
      <c r="B15408" s="4"/>
    </row>
    <row r="15409" spans="2:2">
      <c r="B15409" s="4"/>
    </row>
    <row r="15410" spans="2:2">
      <c r="B15410" s="4"/>
    </row>
    <row r="15411" spans="2:2">
      <c r="B15411" s="4"/>
    </row>
    <row r="15412" spans="2:2">
      <c r="B15412" s="4"/>
    </row>
    <row r="15413" spans="2:2">
      <c r="B15413" s="4"/>
    </row>
    <row r="15414" spans="2:2">
      <c r="B15414" s="4"/>
    </row>
    <row r="15415" spans="2:2">
      <c r="B15415" s="4"/>
    </row>
    <row r="15416" spans="2:2">
      <c r="B15416" s="4"/>
    </row>
    <row r="15417" spans="2:2">
      <c r="B15417" s="4"/>
    </row>
    <row r="15418" spans="2:2">
      <c r="B15418" s="4"/>
    </row>
    <row r="15419" spans="2:2">
      <c r="B15419" s="4"/>
    </row>
    <row r="15420" spans="2:2">
      <c r="B15420" s="4"/>
    </row>
    <row r="15421" spans="2:2">
      <c r="B15421" s="4"/>
    </row>
    <row r="15422" spans="2:2">
      <c r="B15422" s="4"/>
    </row>
    <row r="15423" spans="2:2">
      <c r="B15423" s="4"/>
    </row>
    <row r="15424" spans="2:2">
      <c r="B15424" s="4"/>
    </row>
    <row r="15425" spans="2:2">
      <c r="B15425" s="4"/>
    </row>
    <row r="15426" spans="2:2">
      <c r="B15426" s="4"/>
    </row>
    <row r="15427" spans="2:2">
      <c r="B15427" s="4"/>
    </row>
    <row r="15428" spans="2:2">
      <c r="B15428" s="4"/>
    </row>
    <row r="15429" spans="2:2">
      <c r="B15429" s="4"/>
    </row>
    <row r="15430" spans="2:2">
      <c r="B15430" s="4"/>
    </row>
    <row r="15431" spans="2:2">
      <c r="B15431" s="4"/>
    </row>
    <row r="15432" spans="2:2">
      <c r="B15432" s="4"/>
    </row>
    <row r="15433" spans="2:2">
      <c r="B15433" s="4"/>
    </row>
    <row r="15434" spans="2:2">
      <c r="B15434" s="4"/>
    </row>
    <row r="15435" spans="2:2">
      <c r="B15435" s="4"/>
    </row>
    <row r="15436" spans="2:2">
      <c r="B15436" s="4"/>
    </row>
    <row r="15437" spans="2:2">
      <c r="B15437" s="4"/>
    </row>
    <row r="15438" spans="2:2">
      <c r="B15438" s="4"/>
    </row>
    <row r="15439" spans="2:2">
      <c r="B15439" s="4"/>
    </row>
    <row r="15440" spans="2:2">
      <c r="B15440" s="4"/>
    </row>
    <row r="15441" spans="2:2">
      <c r="B15441" s="4"/>
    </row>
    <row r="15442" spans="2:2">
      <c r="B15442" s="4"/>
    </row>
    <row r="15443" spans="2:2">
      <c r="B15443" s="4"/>
    </row>
    <row r="15444" spans="2:2">
      <c r="B15444" s="4"/>
    </row>
    <row r="15445" spans="2:2">
      <c r="B15445" s="4"/>
    </row>
    <row r="15446" spans="2:2">
      <c r="B15446" s="4"/>
    </row>
    <row r="15447" spans="2:2">
      <c r="B15447" s="4"/>
    </row>
    <row r="15448" spans="2:2">
      <c r="B15448" s="4"/>
    </row>
    <row r="15449" spans="2:2">
      <c r="B15449" s="4"/>
    </row>
    <row r="15450" spans="2:2">
      <c r="B15450" s="4"/>
    </row>
    <row r="15451" spans="2:2">
      <c r="B15451" s="4"/>
    </row>
    <row r="15452" spans="2:2">
      <c r="B15452" s="4"/>
    </row>
    <row r="15453" spans="2:2">
      <c r="B15453" s="4"/>
    </row>
    <row r="15454" spans="2:2">
      <c r="B15454" s="4"/>
    </row>
    <row r="15455" spans="2:2">
      <c r="B15455" s="4"/>
    </row>
    <row r="15456" spans="2:2">
      <c r="B15456" s="4"/>
    </row>
    <row r="15457" spans="2:2">
      <c r="B15457" s="4"/>
    </row>
    <row r="15458" spans="2:2">
      <c r="B15458" s="4"/>
    </row>
    <row r="15459" spans="2:2">
      <c r="B15459" s="4"/>
    </row>
    <row r="15460" spans="2:2">
      <c r="B15460" s="4"/>
    </row>
    <row r="15461" spans="2:2">
      <c r="B15461" s="4"/>
    </row>
    <row r="15462" spans="2:2">
      <c r="B15462" s="4"/>
    </row>
    <row r="15463" spans="2:2">
      <c r="B15463" s="4"/>
    </row>
    <row r="15464" spans="2:2">
      <c r="B15464" s="4"/>
    </row>
    <row r="15465" spans="2:2">
      <c r="B15465" s="4"/>
    </row>
    <row r="15466" spans="2:2">
      <c r="B15466" s="4"/>
    </row>
    <row r="15467" spans="2:2">
      <c r="B15467" s="4"/>
    </row>
    <row r="15468" spans="2:2">
      <c r="B15468" s="4"/>
    </row>
    <row r="15469" spans="2:2">
      <c r="B15469" s="4"/>
    </row>
    <row r="15470" spans="2:2">
      <c r="B15470" s="4"/>
    </row>
    <row r="15471" spans="2:2">
      <c r="B15471" s="4"/>
    </row>
    <row r="15472" spans="2:2">
      <c r="B15472" s="4"/>
    </row>
    <row r="15473" spans="2:2">
      <c r="B15473" s="4"/>
    </row>
    <row r="15474" spans="2:2">
      <c r="B15474" s="4"/>
    </row>
    <row r="15475" spans="2:2">
      <c r="B15475" s="4"/>
    </row>
    <row r="15476" spans="2:2">
      <c r="B15476" s="4"/>
    </row>
    <row r="15477" spans="2:2">
      <c r="B15477" s="4"/>
    </row>
    <row r="15478" spans="2:2">
      <c r="B15478" s="4"/>
    </row>
    <row r="15479" spans="2:2">
      <c r="B15479" s="4"/>
    </row>
    <row r="15480" spans="2:2">
      <c r="B15480" s="4"/>
    </row>
    <row r="15481" spans="2:2">
      <c r="B15481" s="4"/>
    </row>
    <row r="15482" spans="2:2">
      <c r="B15482" s="4"/>
    </row>
    <row r="15483" spans="2:2">
      <c r="B15483" s="4"/>
    </row>
    <row r="15484" spans="2:2">
      <c r="B15484" s="4"/>
    </row>
    <row r="15485" spans="2:2">
      <c r="B15485" s="4"/>
    </row>
    <row r="15486" spans="2:2">
      <c r="B15486" s="4"/>
    </row>
    <row r="15487" spans="2:2">
      <c r="B15487" s="4"/>
    </row>
    <row r="15488" spans="2:2">
      <c r="B15488" s="4"/>
    </row>
    <row r="15489" spans="2:2">
      <c r="B15489" s="4"/>
    </row>
    <row r="15490" spans="2:2">
      <c r="B15490" s="4"/>
    </row>
    <row r="15491" spans="2:2">
      <c r="B15491" s="4"/>
    </row>
    <row r="15492" spans="2:2">
      <c r="B15492" s="4"/>
    </row>
    <row r="15493" spans="2:2">
      <c r="B15493" s="4"/>
    </row>
    <row r="15494" spans="2:2">
      <c r="B15494" s="4"/>
    </row>
    <row r="15495" spans="2:2">
      <c r="B15495" s="4"/>
    </row>
    <row r="15496" spans="2:2">
      <c r="B15496" s="4"/>
    </row>
    <row r="15497" spans="2:2">
      <c r="B15497" s="4"/>
    </row>
    <row r="15498" spans="2:2">
      <c r="B15498" s="4"/>
    </row>
    <row r="15499" spans="2:2">
      <c r="B15499" s="4"/>
    </row>
    <row r="15500" spans="2:2">
      <c r="B15500" s="4"/>
    </row>
    <row r="15501" spans="2:2">
      <c r="B15501" s="4"/>
    </row>
    <row r="15502" spans="2:2">
      <c r="B15502" s="4"/>
    </row>
    <row r="15503" spans="2:2">
      <c r="B15503" s="4"/>
    </row>
    <row r="15504" spans="2:2">
      <c r="B15504" s="4"/>
    </row>
    <row r="15505" spans="2:2">
      <c r="B15505" s="4"/>
    </row>
    <row r="15506" spans="2:2">
      <c r="B15506" s="4"/>
    </row>
    <row r="15507" spans="2:2">
      <c r="B15507" s="4"/>
    </row>
    <row r="15508" spans="2:2">
      <c r="B15508" s="4"/>
    </row>
    <row r="15509" spans="2:2">
      <c r="B15509" s="4"/>
    </row>
    <row r="15510" spans="2:2">
      <c r="B15510" s="4"/>
    </row>
    <row r="15511" spans="2:2">
      <c r="B15511" s="4"/>
    </row>
    <row r="15512" spans="2:2">
      <c r="B15512" s="4"/>
    </row>
    <row r="15513" spans="2:2">
      <c r="B15513" s="4"/>
    </row>
    <row r="15514" spans="2:2">
      <c r="B15514" s="4"/>
    </row>
    <row r="15515" spans="2:2">
      <c r="B15515" s="4"/>
    </row>
    <row r="15516" spans="2:2">
      <c r="B15516" s="4"/>
    </row>
    <row r="15517" spans="2:2">
      <c r="B15517" s="4"/>
    </row>
    <row r="15518" spans="2:2">
      <c r="B15518" s="4"/>
    </row>
    <row r="15519" spans="2:2">
      <c r="B15519" s="4"/>
    </row>
    <row r="15520" spans="2:2">
      <c r="B15520" s="4"/>
    </row>
    <row r="15521" spans="2:2">
      <c r="B15521" s="4"/>
    </row>
    <row r="15522" spans="2:2">
      <c r="B15522" s="4"/>
    </row>
    <row r="15523" spans="2:2">
      <c r="B15523" s="4"/>
    </row>
    <row r="15524" spans="2:2">
      <c r="B15524" s="4"/>
    </row>
    <row r="15525" spans="2:2">
      <c r="B15525" s="4"/>
    </row>
    <row r="15526" spans="2:2">
      <c r="B15526" s="4"/>
    </row>
    <row r="15527" spans="2:2">
      <c r="B15527" s="4"/>
    </row>
    <row r="15528" spans="2:2">
      <c r="B15528" s="4"/>
    </row>
    <row r="15529" spans="2:2">
      <c r="B15529" s="4"/>
    </row>
    <row r="15530" spans="2:2">
      <c r="B15530" s="4"/>
    </row>
    <row r="15531" spans="2:2">
      <c r="B15531" s="4"/>
    </row>
    <row r="15532" spans="2:2">
      <c r="B15532" s="4"/>
    </row>
    <row r="15533" spans="2:2">
      <c r="B15533" s="4"/>
    </row>
    <row r="15534" spans="2:2">
      <c r="B15534" s="4"/>
    </row>
    <row r="15535" spans="2:2">
      <c r="B15535" s="4"/>
    </row>
    <row r="15536" spans="2:2">
      <c r="B15536" s="4"/>
    </row>
    <row r="15537" spans="2:2">
      <c r="B15537" s="4"/>
    </row>
    <row r="15538" spans="2:2">
      <c r="B15538" s="4"/>
    </row>
    <row r="15539" spans="2:2">
      <c r="B15539" s="4"/>
    </row>
    <row r="15540" spans="2:2">
      <c r="B15540" s="4"/>
    </row>
    <row r="15541" spans="2:2">
      <c r="B15541" s="4"/>
    </row>
    <row r="15542" spans="2:2">
      <c r="B15542" s="4"/>
    </row>
    <row r="15543" spans="2:2">
      <c r="B15543" s="4"/>
    </row>
    <row r="15544" spans="2:2">
      <c r="B15544" s="4"/>
    </row>
    <row r="15545" spans="2:2">
      <c r="B15545" s="4"/>
    </row>
    <row r="15546" spans="2:2">
      <c r="B15546" s="4"/>
    </row>
    <row r="15547" spans="2:2">
      <c r="B15547" s="4"/>
    </row>
    <row r="15548" spans="2:2">
      <c r="B15548" s="4"/>
    </row>
    <row r="15549" spans="2:2">
      <c r="B15549" s="4"/>
    </row>
    <row r="15550" spans="2:2">
      <c r="B15550" s="4"/>
    </row>
    <row r="15551" spans="2:2">
      <c r="B15551" s="4"/>
    </row>
    <row r="15552" spans="2:2">
      <c r="B15552" s="4"/>
    </row>
    <row r="15553" spans="2:2">
      <c r="B15553" s="4"/>
    </row>
    <row r="15554" spans="2:2">
      <c r="B15554" s="4"/>
    </row>
    <row r="15555" spans="2:2">
      <c r="B15555" s="4"/>
    </row>
    <row r="15556" spans="2:2">
      <c r="B15556" s="4"/>
    </row>
    <row r="15557" spans="2:2">
      <c r="B15557" s="4"/>
    </row>
    <row r="15558" spans="2:2">
      <c r="B15558" s="4"/>
    </row>
    <row r="15559" spans="2:2">
      <c r="B15559" s="4"/>
    </row>
    <row r="15560" spans="2:2">
      <c r="B15560" s="4"/>
    </row>
    <row r="15561" spans="2:2">
      <c r="B15561" s="4"/>
    </row>
    <row r="15562" spans="2:2">
      <c r="B15562" s="4"/>
    </row>
    <row r="15563" spans="2:2">
      <c r="B15563" s="4"/>
    </row>
    <row r="15564" spans="2:2">
      <c r="B15564" s="4"/>
    </row>
    <row r="15565" spans="2:2">
      <c r="B15565" s="4"/>
    </row>
    <row r="15566" spans="2:2">
      <c r="B15566" s="4"/>
    </row>
    <row r="15567" spans="2:2">
      <c r="B15567" s="4"/>
    </row>
    <row r="15568" spans="2:2">
      <c r="B15568" s="4"/>
    </row>
    <row r="15569" spans="2:2">
      <c r="B15569" s="4"/>
    </row>
    <row r="15570" spans="2:2">
      <c r="B15570" s="4"/>
    </row>
    <row r="15571" spans="2:2">
      <c r="B15571" s="4"/>
    </row>
    <row r="15572" spans="2:2">
      <c r="B15572" s="4"/>
    </row>
    <row r="15573" spans="2:2">
      <c r="B15573" s="4"/>
    </row>
    <row r="15574" spans="2:2">
      <c r="B15574" s="4"/>
    </row>
    <row r="15575" spans="2:2">
      <c r="B15575" s="4"/>
    </row>
    <row r="15576" spans="2:2">
      <c r="B15576" s="4"/>
    </row>
    <row r="15577" spans="2:2">
      <c r="B15577" s="4"/>
    </row>
    <row r="15578" spans="2:2">
      <c r="B15578" s="4"/>
    </row>
    <row r="15579" spans="2:2">
      <c r="B15579" s="4"/>
    </row>
    <row r="15580" spans="2:2">
      <c r="B15580" s="4"/>
    </row>
    <row r="15581" spans="2:2">
      <c r="B15581" s="4"/>
    </row>
    <row r="15582" spans="2:2">
      <c r="B15582" s="4"/>
    </row>
    <row r="15583" spans="2:2">
      <c r="B15583" s="4"/>
    </row>
    <row r="15584" spans="2:2">
      <c r="B15584" s="4"/>
    </row>
    <row r="15585" spans="2:2">
      <c r="B15585" s="4"/>
    </row>
    <row r="15586" spans="2:2">
      <c r="B15586" s="4"/>
    </row>
    <row r="15587" spans="2:2">
      <c r="B15587" s="4"/>
    </row>
    <row r="15588" spans="2:2">
      <c r="B15588" s="4"/>
    </row>
    <row r="15589" spans="2:2">
      <c r="B15589" s="4"/>
    </row>
    <row r="15590" spans="2:2">
      <c r="B15590" s="4"/>
    </row>
    <row r="15591" spans="2:2">
      <c r="B15591" s="4"/>
    </row>
    <row r="15592" spans="2:2">
      <c r="B15592" s="4"/>
    </row>
    <row r="15593" spans="2:2">
      <c r="B15593" s="4"/>
    </row>
    <row r="15594" spans="2:2">
      <c r="B15594" s="4"/>
    </row>
    <row r="15595" spans="2:2">
      <c r="B15595" s="4"/>
    </row>
    <row r="15596" spans="2:2">
      <c r="B15596" s="4"/>
    </row>
    <row r="15597" spans="2:2">
      <c r="B15597" s="4"/>
    </row>
    <row r="15598" spans="2:2">
      <c r="B15598" s="4"/>
    </row>
    <row r="15599" spans="2:2">
      <c r="B15599" s="4"/>
    </row>
    <row r="15600" spans="2:2">
      <c r="B15600" s="4"/>
    </row>
    <row r="15601" spans="2:2">
      <c r="B15601" s="4"/>
    </row>
    <row r="15602" spans="2:2">
      <c r="B15602" s="4"/>
    </row>
    <row r="15603" spans="2:2">
      <c r="B15603" s="4"/>
    </row>
    <row r="15604" spans="2:2">
      <c r="B15604" s="4"/>
    </row>
    <row r="15605" spans="2:2">
      <c r="B15605" s="4"/>
    </row>
    <row r="15606" spans="2:2">
      <c r="B15606" s="4"/>
    </row>
    <row r="15607" spans="2:2">
      <c r="B15607" s="4"/>
    </row>
    <row r="15608" spans="2:2">
      <c r="B15608" s="4"/>
    </row>
    <row r="15609" spans="2:2">
      <c r="B15609" s="4"/>
    </row>
    <row r="15610" spans="2:2">
      <c r="B15610" s="4"/>
    </row>
    <row r="15611" spans="2:2">
      <c r="B15611" s="4"/>
    </row>
    <row r="15612" spans="2:2">
      <c r="B15612" s="4"/>
    </row>
    <row r="15613" spans="2:2">
      <c r="B15613" s="4"/>
    </row>
    <row r="15614" spans="2:2">
      <c r="B15614" s="4"/>
    </row>
    <row r="15615" spans="2:2">
      <c r="B15615" s="4"/>
    </row>
    <row r="15616" spans="2:2">
      <c r="B15616" s="4"/>
    </row>
    <row r="15617" spans="2:2">
      <c r="B15617" s="4"/>
    </row>
    <row r="15618" spans="2:2">
      <c r="B15618" s="4"/>
    </row>
    <row r="15619" spans="2:2">
      <c r="B15619" s="4"/>
    </row>
    <row r="15620" spans="2:2">
      <c r="B15620" s="4"/>
    </row>
    <row r="15621" spans="2:2">
      <c r="B15621" s="4"/>
    </row>
    <row r="15622" spans="2:2">
      <c r="B15622" s="4"/>
    </row>
    <row r="15623" spans="2:2">
      <c r="B15623" s="4"/>
    </row>
    <row r="15624" spans="2:2">
      <c r="B15624" s="4"/>
    </row>
    <row r="15625" spans="2:2">
      <c r="B15625" s="4"/>
    </row>
    <row r="15626" spans="2:2">
      <c r="B15626" s="4"/>
    </row>
    <row r="15627" spans="2:2">
      <c r="B15627" s="4"/>
    </row>
    <row r="15628" spans="2:2">
      <c r="B15628" s="4"/>
    </row>
    <row r="15629" spans="2:2">
      <c r="B15629" s="4"/>
    </row>
    <row r="15630" spans="2:2">
      <c r="B15630" s="4"/>
    </row>
    <row r="15631" spans="2:2">
      <c r="B15631" s="4"/>
    </row>
    <row r="15632" spans="2:2">
      <c r="B15632" s="4"/>
    </row>
    <row r="15633" spans="2:2">
      <c r="B15633" s="4"/>
    </row>
    <row r="15634" spans="2:2">
      <c r="B15634" s="4"/>
    </row>
    <row r="15635" spans="2:2">
      <c r="B15635" s="4"/>
    </row>
    <row r="15636" spans="2:2">
      <c r="B15636" s="4"/>
    </row>
    <row r="15637" spans="2:2">
      <c r="B15637" s="4"/>
    </row>
    <row r="15638" spans="2:2">
      <c r="B15638" s="4"/>
    </row>
    <row r="15639" spans="2:2">
      <c r="B15639" s="4"/>
    </row>
    <row r="15640" spans="2:2">
      <c r="B15640" s="4"/>
    </row>
    <row r="15641" spans="2:2">
      <c r="B15641" s="4"/>
    </row>
    <row r="15642" spans="2:2">
      <c r="B15642" s="4"/>
    </row>
    <row r="15643" spans="2:2">
      <c r="B15643" s="4"/>
    </row>
    <row r="15644" spans="2:2">
      <c r="B15644" s="4"/>
    </row>
    <row r="15645" spans="2:2">
      <c r="B15645" s="4"/>
    </row>
    <row r="15646" spans="2:2">
      <c r="B15646" s="4"/>
    </row>
    <row r="15647" spans="2:2">
      <c r="B15647" s="4"/>
    </row>
    <row r="15648" spans="2:2">
      <c r="B15648" s="4"/>
    </row>
    <row r="15649" spans="2:2">
      <c r="B15649" s="4"/>
    </row>
    <row r="15650" spans="2:2">
      <c r="B15650" s="4"/>
    </row>
    <row r="15651" spans="2:2">
      <c r="B15651" s="4"/>
    </row>
    <row r="15652" spans="2:2">
      <c r="B15652" s="4"/>
    </row>
    <row r="15653" spans="2:2">
      <c r="B15653" s="4"/>
    </row>
    <row r="15654" spans="2:2">
      <c r="B15654" s="4"/>
    </row>
    <row r="15655" spans="2:2">
      <c r="B15655" s="4"/>
    </row>
    <row r="15656" spans="2:2">
      <c r="B15656" s="4"/>
    </row>
    <row r="15657" spans="2:2">
      <c r="B15657" s="4"/>
    </row>
    <row r="15658" spans="2:2">
      <c r="B15658" s="4"/>
    </row>
    <row r="15659" spans="2:2">
      <c r="B15659" s="4"/>
    </row>
    <row r="15660" spans="2:2">
      <c r="B15660" s="4"/>
    </row>
    <row r="15661" spans="2:2">
      <c r="B15661" s="4"/>
    </row>
    <row r="15662" spans="2:2">
      <c r="B15662" s="4"/>
    </row>
    <row r="15663" spans="2:2">
      <c r="B15663" s="4"/>
    </row>
    <row r="15664" spans="2:2">
      <c r="B15664" s="4"/>
    </row>
    <row r="15665" spans="2:2">
      <c r="B15665" s="4"/>
    </row>
    <row r="15666" spans="2:2">
      <c r="B15666" s="4"/>
    </row>
    <row r="15667" spans="2:2">
      <c r="B15667" s="4"/>
    </row>
    <row r="15668" spans="2:2">
      <c r="B15668" s="4"/>
    </row>
    <row r="15669" spans="2:2">
      <c r="B15669" s="4"/>
    </row>
    <row r="15670" spans="2:2">
      <c r="B15670" s="4"/>
    </row>
    <row r="15671" spans="2:2">
      <c r="B15671" s="4"/>
    </row>
    <row r="15672" spans="2:2">
      <c r="B15672" s="4"/>
    </row>
    <row r="15673" spans="2:2">
      <c r="B15673" s="4"/>
    </row>
    <row r="15674" spans="2:2">
      <c r="B15674" s="4"/>
    </row>
    <row r="15675" spans="2:2">
      <c r="B15675" s="4"/>
    </row>
    <row r="15676" spans="2:2">
      <c r="B15676" s="4"/>
    </row>
    <row r="15677" spans="2:2">
      <c r="B15677" s="4"/>
    </row>
    <row r="15678" spans="2:2">
      <c r="B15678" s="4"/>
    </row>
    <row r="15679" spans="2:2">
      <c r="B15679" s="4"/>
    </row>
    <row r="15680" spans="2:2">
      <c r="B15680" s="4"/>
    </row>
    <row r="15681" spans="2:2">
      <c r="B15681" s="4"/>
    </row>
    <row r="15682" spans="2:2">
      <c r="B15682" s="4"/>
    </row>
    <row r="15683" spans="2:2">
      <c r="B15683" s="4"/>
    </row>
    <row r="15684" spans="2:2">
      <c r="B15684" s="4"/>
    </row>
    <row r="15685" spans="2:2">
      <c r="B15685" s="4"/>
    </row>
    <row r="15686" spans="2:2">
      <c r="B15686" s="4"/>
    </row>
    <row r="15687" spans="2:2">
      <c r="B15687" s="4"/>
    </row>
    <row r="15688" spans="2:2">
      <c r="B15688" s="4"/>
    </row>
    <row r="15689" spans="2:2">
      <c r="B15689" s="4"/>
    </row>
    <row r="15690" spans="2:2">
      <c r="B15690" s="4"/>
    </row>
    <row r="15691" spans="2:2">
      <c r="B15691" s="4"/>
    </row>
    <row r="15692" spans="2:2">
      <c r="B15692" s="4"/>
    </row>
    <row r="15693" spans="2:2">
      <c r="B15693" s="4"/>
    </row>
    <row r="15694" spans="2:2">
      <c r="B15694" s="4"/>
    </row>
    <row r="15695" spans="2:2">
      <c r="B15695" s="4"/>
    </row>
    <row r="15696" spans="2:2">
      <c r="B15696" s="4"/>
    </row>
    <row r="15697" spans="2:2">
      <c r="B15697" s="4"/>
    </row>
    <row r="15698" spans="2:2">
      <c r="B15698" s="4"/>
    </row>
    <row r="15699" spans="2:2">
      <c r="B15699" s="4"/>
    </row>
    <row r="15700" spans="2:2">
      <c r="B15700" s="4"/>
    </row>
    <row r="15701" spans="2:2">
      <c r="B15701" s="4"/>
    </row>
    <row r="15702" spans="2:2">
      <c r="B15702" s="4"/>
    </row>
    <row r="15703" spans="2:2">
      <c r="B15703" s="4"/>
    </row>
    <row r="15704" spans="2:2">
      <c r="B15704" s="4"/>
    </row>
    <row r="15705" spans="2:2">
      <c r="B15705" s="4"/>
    </row>
    <row r="15706" spans="2:2">
      <c r="B15706" s="4"/>
    </row>
    <row r="15707" spans="2:2">
      <c r="B15707" s="4"/>
    </row>
    <row r="15708" spans="2:2">
      <c r="B15708" s="4"/>
    </row>
    <row r="15709" spans="2:2">
      <c r="B15709" s="4"/>
    </row>
    <row r="15710" spans="2:2">
      <c r="B15710" s="4"/>
    </row>
    <row r="15711" spans="2:2">
      <c r="B15711" s="4"/>
    </row>
    <row r="15712" spans="2:2">
      <c r="B15712" s="4"/>
    </row>
    <row r="15713" spans="2:2">
      <c r="B15713" s="4"/>
    </row>
    <row r="15714" spans="2:2">
      <c r="B15714" s="4"/>
    </row>
    <row r="15715" spans="2:2">
      <c r="B15715" s="4"/>
    </row>
    <row r="15716" spans="2:2">
      <c r="B15716" s="4"/>
    </row>
    <row r="15717" spans="2:2">
      <c r="B15717" s="4"/>
    </row>
    <row r="15718" spans="2:2">
      <c r="B15718" s="4"/>
    </row>
    <row r="15719" spans="2:2">
      <c r="B15719" s="4"/>
    </row>
    <row r="15720" spans="2:2">
      <c r="B15720" s="4"/>
    </row>
    <row r="15721" spans="2:2">
      <c r="B15721" s="4"/>
    </row>
    <row r="15722" spans="2:2">
      <c r="B15722" s="4"/>
    </row>
    <row r="15723" spans="2:2">
      <c r="B15723" s="4"/>
    </row>
    <row r="15724" spans="2:2">
      <c r="B15724" s="4"/>
    </row>
    <row r="15725" spans="2:2">
      <c r="B15725" s="4"/>
    </row>
    <row r="15726" spans="2:2">
      <c r="B15726" s="4"/>
    </row>
    <row r="15727" spans="2:2">
      <c r="B15727" s="4"/>
    </row>
    <row r="15728" spans="2:2">
      <c r="B15728" s="4"/>
    </row>
    <row r="15729" spans="2:2">
      <c r="B15729" s="4"/>
    </row>
    <row r="15730" spans="2:2">
      <c r="B15730" s="4"/>
    </row>
    <row r="15731" spans="2:2">
      <c r="B15731" s="4"/>
    </row>
    <row r="15732" spans="2:2">
      <c r="B15732" s="4"/>
    </row>
    <row r="15733" spans="2:2">
      <c r="B15733" s="4"/>
    </row>
    <row r="15734" spans="2:2">
      <c r="B15734" s="4"/>
    </row>
    <row r="15735" spans="2:2">
      <c r="B15735" s="4"/>
    </row>
    <row r="15736" spans="2:2">
      <c r="B15736" s="4"/>
    </row>
    <row r="15737" spans="2:2">
      <c r="B15737" s="4"/>
    </row>
    <row r="15738" spans="2:2">
      <c r="B15738" s="4"/>
    </row>
    <row r="15739" spans="2:2">
      <c r="B15739" s="4"/>
    </row>
    <row r="15740" spans="2:2">
      <c r="B15740" s="4"/>
    </row>
    <row r="15741" spans="2:2">
      <c r="B15741" s="4"/>
    </row>
    <row r="15742" spans="2:2">
      <c r="B15742" s="4"/>
    </row>
    <row r="15743" spans="2:2">
      <c r="B15743" s="4"/>
    </row>
    <row r="15744" spans="2:2">
      <c r="B15744" s="4"/>
    </row>
    <row r="15745" spans="2:2">
      <c r="B15745" s="4"/>
    </row>
    <row r="15746" spans="2:2">
      <c r="B15746" s="4"/>
    </row>
    <row r="15747" spans="2:2">
      <c r="B15747" s="4"/>
    </row>
    <row r="15748" spans="2:2">
      <c r="B15748" s="4"/>
    </row>
    <row r="15749" spans="2:2">
      <c r="B15749" s="4"/>
    </row>
    <row r="15750" spans="2:2">
      <c r="B15750" s="4"/>
    </row>
    <row r="15751" spans="2:2">
      <c r="B15751" s="4"/>
    </row>
    <row r="15752" spans="2:2">
      <c r="B15752" s="4"/>
    </row>
    <row r="15753" spans="2:2">
      <c r="B15753" s="4"/>
    </row>
    <row r="15754" spans="2:2">
      <c r="B15754" s="4"/>
    </row>
    <row r="15755" spans="2:2">
      <c r="B15755" s="4"/>
    </row>
    <row r="15756" spans="2:2">
      <c r="B15756" s="4"/>
    </row>
    <row r="15757" spans="2:2">
      <c r="B15757" s="4"/>
    </row>
    <row r="15758" spans="2:2">
      <c r="B15758" s="4"/>
    </row>
    <row r="15759" spans="2:2">
      <c r="B15759" s="4"/>
    </row>
    <row r="15760" spans="2:2">
      <c r="B15760" s="4"/>
    </row>
    <row r="15761" spans="2:2">
      <c r="B15761" s="4"/>
    </row>
    <row r="15762" spans="2:2">
      <c r="B15762" s="4"/>
    </row>
    <row r="15763" spans="2:2">
      <c r="B15763" s="4"/>
    </row>
    <row r="15764" spans="2:2">
      <c r="B15764" s="4"/>
    </row>
    <row r="15765" spans="2:2">
      <c r="B15765" s="4"/>
    </row>
    <row r="15766" spans="2:2">
      <c r="B15766" s="4"/>
    </row>
    <row r="15767" spans="2:2">
      <c r="B15767" s="4"/>
    </row>
    <row r="15768" spans="2:2">
      <c r="B15768" s="4"/>
    </row>
    <row r="15769" spans="2:2">
      <c r="B15769" s="4"/>
    </row>
    <row r="15770" spans="2:2">
      <c r="B15770" s="4"/>
    </row>
    <row r="15771" spans="2:2">
      <c r="B15771" s="4"/>
    </row>
    <row r="15772" spans="2:2">
      <c r="B15772" s="4"/>
    </row>
    <row r="15773" spans="2:2">
      <c r="B15773" s="4"/>
    </row>
    <row r="15774" spans="2:2">
      <c r="B15774" s="4"/>
    </row>
    <row r="15775" spans="2:2">
      <c r="B15775" s="4"/>
    </row>
    <row r="15776" spans="2:2">
      <c r="B15776" s="4"/>
    </row>
    <row r="15777" spans="2:2">
      <c r="B15777" s="4"/>
    </row>
    <row r="15778" spans="2:2">
      <c r="B15778" s="4"/>
    </row>
    <row r="15779" spans="2:2">
      <c r="B15779" s="4"/>
    </row>
    <row r="15780" spans="2:2">
      <c r="B15780" s="4"/>
    </row>
    <row r="15781" spans="2:2">
      <c r="B15781" s="4"/>
    </row>
    <row r="15782" spans="2:2">
      <c r="B15782" s="4"/>
    </row>
    <row r="15783" spans="2:2">
      <c r="B15783" s="4"/>
    </row>
    <row r="15784" spans="2:2">
      <c r="B15784" s="4"/>
    </row>
    <row r="15785" spans="2:2">
      <c r="B15785" s="4"/>
    </row>
    <row r="15786" spans="2:2">
      <c r="B15786" s="4"/>
    </row>
    <row r="15787" spans="2:2">
      <c r="B15787" s="4"/>
    </row>
    <row r="15788" spans="2:2">
      <c r="B15788" s="4"/>
    </row>
    <row r="15789" spans="2:2">
      <c r="B15789" s="4"/>
    </row>
    <row r="15790" spans="2:2">
      <c r="B15790" s="4"/>
    </row>
    <row r="15791" spans="2:2">
      <c r="B15791" s="4"/>
    </row>
    <row r="15792" spans="2:2">
      <c r="B15792" s="4"/>
    </row>
    <row r="15793" spans="2:2">
      <c r="B15793" s="4"/>
    </row>
    <row r="15794" spans="2:2">
      <c r="B15794" s="4"/>
    </row>
    <row r="15795" spans="2:2">
      <c r="B15795" s="4"/>
    </row>
    <row r="15796" spans="2:2">
      <c r="B15796" s="4"/>
    </row>
    <row r="15797" spans="2:2">
      <c r="B15797" s="4"/>
    </row>
    <row r="15798" spans="2:2">
      <c r="B15798" s="4"/>
    </row>
    <row r="15799" spans="2:2">
      <c r="B15799" s="4"/>
    </row>
    <row r="15800" spans="2:2">
      <c r="B15800" s="4"/>
    </row>
    <row r="15801" spans="2:2">
      <c r="B15801" s="4"/>
    </row>
    <row r="15802" spans="2:2">
      <c r="B15802" s="4"/>
    </row>
    <row r="15803" spans="2:2">
      <c r="B15803" s="4"/>
    </row>
    <row r="15804" spans="2:2">
      <c r="B15804" s="4"/>
    </row>
    <row r="15805" spans="2:2">
      <c r="B15805" s="4"/>
    </row>
    <row r="15806" spans="2:2">
      <c r="B15806" s="4"/>
    </row>
    <row r="15807" spans="2:2">
      <c r="B15807" s="4"/>
    </row>
    <row r="15808" spans="2:2">
      <c r="B15808" s="4"/>
    </row>
    <row r="15809" spans="2:2">
      <c r="B15809" s="4"/>
    </row>
    <row r="15810" spans="2:2">
      <c r="B15810" s="4"/>
    </row>
    <row r="15811" spans="2:2">
      <c r="B15811" s="4"/>
    </row>
    <row r="15812" spans="2:2">
      <c r="B15812" s="4"/>
    </row>
    <row r="15813" spans="2:2">
      <c r="B15813" s="4"/>
    </row>
    <row r="15814" spans="2:2">
      <c r="B15814" s="4"/>
    </row>
    <row r="15815" spans="2:2">
      <c r="B15815" s="4"/>
    </row>
    <row r="15816" spans="2:2">
      <c r="B15816" s="4"/>
    </row>
    <row r="15817" spans="2:2">
      <c r="B15817" s="4"/>
    </row>
    <row r="15818" spans="2:2">
      <c r="B15818" s="4"/>
    </row>
    <row r="15819" spans="2:2">
      <c r="B15819" s="4"/>
    </row>
    <row r="15820" spans="2:2">
      <c r="B15820" s="4"/>
    </row>
    <row r="15821" spans="2:2">
      <c r="B15821" s="4"/>
    </row>
    <row r="15822" spans="2:2">
      <c r="B15822" s="4"/>
    </row>
    <row r="15823" spans="2:2">
      <c r="B15823" s="4"/>
    </row>
    <row r="15824" spans="2:2">
      <c r="B15824" s="4"/>
    </row>
    <row r="15825" spans="2:2">
      <c r="B15825" s="4"/>
    </row>
    <row r="15826" spans="2:2">
      <c r="B15826" s="4"/>
    </row>
    <row r="15827" spans="2:2">
      <c r="B15827" s="4"/>
    </row>
    <row r="15828" spans="2:2">
      <c r="B15828" s="4"/>
    </row>
    <row r="15829" spans="2:2">
      <c r="B15829" s="4"/>
    </row>
    <row r="15830" spans="2:2">
      <c r="B15830" s="4"/>
    </row>
    <row r="15831" spans="2:2">
      <c r="B15831" s="4"/>
    </row>
    <row r="15832" spans="2:2">
      <c r="B15832" s="4"/>
    </row>
    <row r="15833" spans="2:2">
      <c r="B15833" s="4"/>
    </row>
    <row r="15834" spans="2:2">
      <c r="B15834" s="4"/>
    </row>
    <row r="15835" spans="2:2">
      <c r="B15835" s="4"/>
    </row>
    <row r="15836" spans="2:2">
      <c r="B15836" s="4"/>
    </row>
    <row r="15837" spans="2:2">
      <c r="B15837" s="4"/>
    </row>
    <row r="15838" spans="2:2">
      <c r="B15838" s="4"/>
    </row>
    <row r="15839" spans="2:2">
      <c r="B15839" s="4"/>
    </row>
    <row r="15840" spans="2:2">
      <c r="B15840" s="4"/>
    </row>
    <row r="15841" spans="2:2">
      <c r="B15841" s="4"/>
    </row>
    <row r="15842" spans="2:2">
      <c r="B15842" s="4"/>
    </row>
    <row r="15843" spans="2:2">
      <c r="B15843" s="4"/>
    </row>
    <row r="15844" spans="2:2">
      <c r="B15844" s="4"/>
    </row>
    <row r="15845" spans="2:2">
      <c r="B15845" s="4"/>
    </row>
    <row r="15846" spans="2:2">
      <c r="B15846" s="4"/>
    </row>
    <row r="15847" spans="2:2">
      <c r="B15847" s="4"/>
    </row>
    <row r="15848" spans="2:2">
      <c r="B15848" s="4"/>
    </row>
    <row r="15849" spans="2:2">
      <c r="B15849" s="4"/>
    </row>
    <row r="15850" spans="2:2">
      <c r="B15850" s="4"/>
    </row>
    <row r="15851" spans="2:2">
      <c r="B15851" s="4"/>
    </row>
    <row r="15852" spans="2:2">
      <c r="B15852" s="4"/>
    </row>
    <row r="15853" spans="2:2">
      <c r="B15853" s="4"/>
    </row>
    <row r="15854" spans="2:2">
      <c r="B15854" s="4"/>
    </row>
    <row r="15855" spans="2:2">
      <c r="B15855" s="4"/>
    </row>
    <row r="15856" spans="2:2">
      <c r="B15856" s="4"/>
    </row>
    <row r="15857" spans="2:2">
      <c r="B15857" s="4"/>
    </row>
    <row r="15858" spans="2:2">
      <c r="B15858" s="4"/>
    </row>
    <row r="15859" spans="2:2">
      <c r="B15859" s="4"/>
    </row>
    <row r="15860" spans="2:2">
      <c r="B15860" s="4"/>
    </row>
    <row r="15861" spans="2:2">
      <c r="B15861" s="4"/>
    </row>
    <row r="15862" spans="2:2">
      <c r="B15862" s="4"/>
    </row>
    <row r="15863" spans="2:2">
      <c r="B15863" s="4"/>
    </row>
    <row r="15864" spans="2:2">
      <c r="B15864" s="4"/>
    </row>
    <row r="15865" spans="2:2">
      <c r="B15865" s="4"/>
    </row>
    <row r="15866" spans="2:2">
      <c r="B15866" s="4"/>
    </row>
    <row r="15867" spans="2:2">
      <c r="B15867" s="4"/>
    </row>
    <row r="15868" spans="2:2">
      <c r="B15868" s="4"/>
    </row>
    <row r="15869" spans="2:2">
      <c r="B15869" s="4"/>
    </row>
    <row r="15870" spans="2:2">
      <c r="B15870" s="4"/>
    </row>
    <row r="15871" spans="2:2">
      <c r="B15871" s="4"/>
    </row>
    <row r="15872" spans="2:2">
      <c r="B15872" s="4"/>
    </row>
    <row r="15873" spans="2:2">
      <c r="B15873" s="4"/>
    </row>
    <row r="15874" spans="2:2">
      <c r="B15874" s="4"/>
    </row>
    <row r="15875" spans="2:2">
      <c r="B15875" s="4"/>
    </row>
    <row r="15876" spans="2:2">
      <c r="B15876" s="4"/>
    </row>
    <row r="15877" spans="2:2">
      <c r="B15877" s="4"/>
    </row>
    <row r="15878" spans="2:2">
      <c r="B15878" s="4"/>
    </row>
    <row r="15879" spans="2:2">
      <c r="B15879" s="4"/>
    </row>
    <row r="15880" spans="2:2">
      <c r="B15880" s="4"/>
    </row>
    <row r="15881" spans="2:2">
      <c r="B15881" s="4"/>
    </row>
    <row r="15882" spans="2:2">
      <c r="B15882" s="4"/>
    </row>
    <row r="15883" spans="2:2">
      <c r="B15883" s="4"/>
    </row>
    <row r="15884" spans="2:2">
      <c r="B15884" s="4"/>
    </row>
    <row r="15885" spans="2:2">
      <c r="B15885" s="4"/>
    </row>
    <row r="15886" spans="2:2">
      <c r="B15886" s="4"/>
    </row>
    <row r="15887" spans="2:2">
      <c r="B15887" s="4"/>
    </row>
    <row r="15888" spans="2:2">
      <c r="B15888" s="4"/>
    </row>
    <row r="15889" spans="2:2">
      <c r="B15889" s="4"/>
    </row>
    <row r="15890" spans="2:2">
      <c r="B15890" s="4"/>
    </row>
    <row r="15891" spans="2:2">
      <c r="B15891" s="4"/>
    </row>
    <row r="15892" spans="2:2">
      <c r="B15892" s="4"/>
    </row>
    <row r="15893" spans="2:2">
      <c r="B15893" s="4"/>
    </row>
    <row r="15894" spans="2:2">
      <c r="B15894" s="4"/>
    </row>
    <row r="15895" spans="2:2">
      <c r="B15895" s="4"/>
    </row>
    <row r="15896" spans="2:2">
      <c r="B15896" s="4"/>
    </row>
    <row r="15897" spans="2:2">
      <c r="B15897" s="4"/>
    </row>
    <row r="15898" spans="2:2">
      <c r="B15898" s="4"/>
    </row>
    <row r="15899" spans="2:2">
      <c r="B15899" s="4"/>
    </row>
    <row r="15900" spans="2:2">
      <c r="B15900" s="4"/>
    </row>
    <row r="15901" spans="2:2">
      <c r="B15901" s="4"/>
    </row>
    <row r="15902" spans="2:2">
      <c r="B15902" s="4"/>
    </row>
    <row r="15903" spans="2:2">
      <c r="B15903" s="4"/>
    </row>
    <row r="15904" spans="2:2">
      <c r="B15904" s="4"/>
    </row>
    <row r="15905" spans="2:2">
      <c r="B15905" s="4"/>
    </row>
    <row r="15906" spans="2:2">
      <c r="B15906" s="4"/>
    </row>
    <row r="15907" spans="2:2">
      <c r="B15907" s="4"/>
    </row>
    <row r="15908" spans="2:2">
      <c r="B15908" s="4"/>
    </row>
    <row r="15909" spans="2:2">
      <c r="B15909" s="4"/>
    </row>
    <row r="15910" spans="2:2">
      <c r="B15910" s="4"/>
    </row>
    <row r="15911" spans="2:2">
      <c r="B15911" s="4"/>
    </row>
    <row r="15912" spans="2:2">
      <c r="B15912" s="4"/>
    </row>
    <row r="15913" spans="2:2">
      <c r="B15913" s="4"/>
    </row>
    <row r="15914" spans="2:2">
      <c r="B15914" s="4"/>
    </row>
    <row r="15915" spans="2:2">
      <c r="B15915" s="4"/>
    </row>
    <row r="15916" spans="2:2">
      <c r="B15916" s="4"/>
    </row>
    <row r="15917" spans="2:2">
      <c r="B15917" s="4"/>
    </row>
    <row r="15918" spans="2:2">
      <c r="B15918" s="4"/>
    </row>
    <row r="15919" spans="2:2">
      <c r="B15919" s="4"/>
    </row>
    <row r="15920" spans="2:2">
      <c r="B15920" s="4"/>
    </row>
    <row r="15921" spans="2:2">
      <c r="B15921" s="4"/>
    </row>
    <row r="15922" spans="2:2">
      <c r="B15922" s="4"/>
    </row>
    <row r="15923" spans="2:2">
      <c r="B15923" s="4"/>
    </row>
    <row r="15924" spans="2:2">
      <c r="B15924" s="4"/>
    </row>
    <row r="15925" spans="2:2">
      <c r="B15925" s="4"/>
    </row>
    <row r="15926" spans="2:2">
      <c r="B15926" s="4"/>
    </row>
    <row r="15927" spans="2:2">
      <c r="B15927" s="4"/>
    </row>
    <row r="15928" spans="2:2">
      <c r="B15928" s="4"/>
    </row>
    <row r="15929" spans="2:2">
      <c r="B15929" s="4"/>
    </row>
    <row r="15930" spans="2:2">
      <c r="B15930" s="4"/>
    </row>
    <row r="15931" spans="2:2">
      <c r="B15931" s="4"/>
    </row>
    <row r="15932" spans="2:2">
      <c r="B15932" s="4"/>
    </row>
    <row r="15933" spans="2:2">
      <c r="B15933" s="4"/>
    </row>
    <row r="15934" spans="2:2">
      <c r="B15934" s="4"/>
    </row>
    <row r="15935" spans="2:2">
      <c r="B15935" s="4"/>
    </row>
    <row r="15936" spans="2:2">
      <c r="B15936" s="4"/>
    </row>
    <row r="15937" spans="2:2">
      <c r="B15937" s="4"/>
    </row>
    <row r="15938" spans="2:2">
      <c r="B15938" s="4"/>
    </row>
    <row r="15939" spans="2:2">
      <c r="B15939" s="4"/>
    </row>
    <row r="15940" spans="2:2">
      <c r="B15940" s="4"/>
    </row>
    <row r="15941" spans="2:2">
      <c r="B15941" s="4"/>
    </row>
    <row r="15942" spans="2:2">
      <c r="B15942" s="4"/>
    </row>
    <row r="15943" spans="2:2">
      <c r="B15943" s="4"/>
    </row>
    <row r="15944" spans="2:2">
      <c r="B15944" s="4"/>
    </row>
    <row r="15945" spans="2:2">
      <c r="B15945" s="4"/>
    </row>
    <row r="15946" spans="2:2">
      <c r="B15946" s="4"/>
    </row>
    <row r="15947" spans="2:2">
      <c r="B15947" s="4"/>
    </row>
    <row r="15948" spans="2:2">
      <c r="B15948" s="4"/>
    </row>
    <row r="15949" spans="2:2">
      <c r="B15949" s="4"/>
    </row>
    <row r="15950" spans="2:2">
      <c r="B15950" s="4"/>
    </row>
    <row r="15951" spans="2:2">
      <c r="B15951" s="4"/>
    </row>
    <row r="15952" spans="2:2">
      <c r="B15952" s="4"/>
    </row>
    <row r="15953" spans="2:2">
      <c r="B15953" s="4"/>
    </row>
    <row r="15954" spans="2:2">
      <c r="B15954" s="4"/>
    </row>
    <row r="15955" spans="2:2">
      <c r="B15955" s="4"/>
    </row>
    <row r="15956" spans="2:2">
      <c r="B15956" s="4"/>
    </row>
    <row r="15957" spans="2:2">
      <c r="B15957" s="4"/>
    </row>
    <row r="15958" spans="2:2">
      <c r="B15958" s="4"/>
    </row>
    <row r="15959" spans="2:2">
      <c r="B15959" s="4"/>
    </row>
    <row r="15960" spans="2:2">
      <c r="B15960" s="4"/>
    </row>
    <row r="15961" spans="2:2">
      <c r="B15961" s="4"/>
    </row>
    <row r="15962" spans="2:2">
      <c r="B15962" s="4"/>
    </row>
    <row r="15963" spans="2:2">
      <c r="B15963" s="4"/>
    </row>
    <row r="15964" spans="2:2">
      <c r="B15964" s="4"/>
    </row>
    <row r="15965" spans="2:2">
      <c r="B15965" s="4"/>
    </row>
    <row r="15966" spans="2:2">
      <c r="B15966" s="4"/>
    </row>
    <row r="15967" spans="2:2">
      <c r="B15967" s="4"/>
    </row>
    <row r="15968" spans="2:2">
      <c r="B15968" s="4"/>
    </row>
    <row r="15969" spans="2:2">
      <c r="B15969" s="4"/>
    </row>
    <row r="15970" spans="2:2">
      <c r="B15970" s="4"/>
    </row>
    <row r="15971" spans="2:2">
      <c r="B15971" s="4"/>
    </row>
    <row r="15972" spans="2:2">
      <c r="B15972" s="4"/>
    </row>
    <row r="15973" spans="2:2">
      <c r="B15973" s="4"/>
    </row>
    <row r="15974" spans="2:2">
      <c r="B15974" s="4"/>
    </row>
    <row r="15975" spans="2:2">
      <c r="B15975" s="4"/>
    </row>
    <row r="15976" spans="2:2">
      <c r="B15976" s="4"/>
    </row>
    <row r="15977" spans="2:2">
      <c r="B15977" s="4"/>
    </row>
    <row r="15978" spans="2:2">
      <c r="B15978" s="4"/>
    </row>
    <row r="15979" spans="2:2">
      <c r="B15979" s="4"/>
    </row>
    <row r="15980" spans="2:2">
      <c r="B15980" s="4"/>
    </row>
    <row r="15981" spans="2:2">
      <c r="B15981" s="4"/>
    </row>
    <row r="15982" spans="2:2">
      <c r="B15982" s="4"/>
    </row>
    <row r="15983" spans="2:2">
      <c r="B15983" s="4"/>
    </row>
    <row r="15984" spans="2:2">
      <c r="B15984" s="4"/>
    </row>
    <row r="15985" spans="2:2">
      <c r="B15985" s="4"/>
    </row>
    <row r="15986" spans="2:2">
      <c r="B15986" s="4"/>
    </row>
    <row r="15987" spans="2:2">
      <c r="B15987" s="4"/>
    </row>
    <row r="15988" spans="2:2">
      <c r="B15988" s="4"/>
    </row>
    <row r="15989" spans="2:2">
      <c r="B15989" s="4"/>
    </row>
    <row r="15990" spans="2:2">
      <c r="B15990" s="4"/>
    </row>
    <row r="15991" spans="2:2">
      <c r="B15991" s="4"/>
    </row>
    <row r="15992" spans="2:2">
      <c r="B15992" s="4"/>
    </row>
    <row r="15993" spans="2:2">
      <c r="B15993" s="4"/>
    </row>
    <row r="15994" spans="2:2">
      <c r="B15994" s="4"/>
    </row>
    <row r="15995" spans="2:2">
      <c r="B15995" s="4"/>
    </row>
    <row r="15996" spans="2:2">
      <c r="B15996" s="4"/>
    </row>
    <row r="15997" spans="2:2">
      <c r="B15997" s="4"/>
    </row>
    <row r="15998" spans="2:2">
      <c r="B15998" s="4"/>
    </row>
    <row r="15999" spans="2:2">
      <c r="B15999" s="4"/>
    </row>
    <row r="16000" spans="2:2">
      <c r="B16000" s="4"/>
    </row>
    <row r="16001" spans="2:2">
      <c r="B16001" s="4"/>
    </row>
    <row r="16002" spans="2:2">
      <c r="B16002" s="4"/>
    </row>
    <row r="16003" spans="2:2">
      <c r="B16003" s="4"/>
    </row>
    <row r="16004" spans="2:2">
      <c r="B16004" s="4"/>
    </row>
    <row r="16005" spans="2:2">
      <c r="B16005" s="4"/>
    </row>
    <row r="16006" spans="2:2">
      <c r="B16006" s="4"/>
    </row>
    <row r="16007" spans="2:2">
      <c r="B16007" s="4"/>
    </row>
    <row r="16008" spans="2:2">
      <c r="B16008" s="4"/>
    </row>
    <row r="16009" spans="2:2">
      <c r="B16009" s="4"/>
    </row>
    <row r="16010" spans="2:2">
      <c r="B16010" s="4"/>
    </row>
    <row r="16011" spans="2:2">
      <c r="B16011" s="4"/>
    </row>
    <row r="16012" spans="2:2">
      <c r="B16012" s="4"/>
    </row>
    <row r="16013" spans="2:2">
      <c r="B16013" s="4"/>
    </row>
    <row r="16014" spans="2:2">
      <c r="B16014" s="4"/>
    </row>
    <row r="16015" spans="2:2">
      <c r="B16015" s="4"/>
    </row>
    <row r="16016" spans="2:2">
      <c r="B16016" s="4"/>
    </row>
    <row r="16017" spans="2:2">
      <c r="B16017" s="4"/>
    </row>
    <row r="16018" spans="2:2">
      <c r="B16018" s="4"/>
    </row>
    <row r="16019" spans="2:2">
      <c r="B16019" s="4"/>
    </row>
    <row r="16020" spans="2:2">
      <c r="B16020" s="4"/>
    </row>
    <row r="16021" spans="2:2">
      <c r="B16021" s="4"/>
    </row>
    <row r="16022" spans="2:2">
      <c r="B16022" s="4"/>
    </row>
    <row r="16023" spans="2:2">
      <c r="B16023" s="4"/>
    </row>
    <row r="16024" spans="2:2">
      <c r="B16024" s="4"/>
    </row>
    <row r="16025" spans="2:2">
      <c r="B16025" s="4"/>
    </row>
    <row r="16026" spans="2:2">
      <c r="B16026" s="4"/>
    </row>
    <row r="16027" spans="2:2">
      <c r="B16027" s="4"/>
    </row>
    <row r="16028" spans="2:2">
      <c r="B16028" s="4"/>
    </row>
    <row r="16029" spans="2:2">
      <c r="B16029" s="4"/>
    </row>
    <row r="16030" spans="2:2">
      <c r="B16030" s="4"/>
    </row>
    <row r="16031" spans="2:2">
      <c r="B16031" s="4"/>
    </row>
    <row r="16032" spans="2:2">
      <c r="B16032" s="4"/>
    </row>
    <row r="16033" spans="2:2">
      <c r="B16033" s="4"/>
    </row>
    <row r="16034" spans="2:2">
      <c r="B16034" s="4"/>
    </row>
    <row r="16035" spans="2:2">
      <c r="B16035" s="4"/>
    </row>
    <row r="16036" spans="2:2">
      <c r="B16036" s="4"/>
    </row>
    <row r="16037" spans="2:2">
      <c r="B16037" s="4"/>
    </row>
    <row r="16038" spans="2:2">
      <c r="B16038" s="4"/>
    </row>
    <row r="16039" spans="2:2">
      <c r="B16039" s="4"/>
    </row>
    <row r="16040" spans="2:2">
      <c r="B16040" s="4"/>
    </row>
    <row r="16041" spans="2:2">
      <c r="B16041" s="4"/>
    </row>
    <row r="16042" spans="2:2">
      <c r="B16042" s="4"/>
    </row>
    <row r="16043" spans="2:2">
      <c r="B16043" s="4"/>
    </row>
    <row r="16044" spans="2:2">
      <c r="B16044" s="4"/>
    </row>
    <row r="16045" spans="2:2">
      <c r="B16045" s="4"/>
    </row>
    <row r="16046" spans="2:2">
      <c r="B16046" s="4"/>
    </row>
    <row r="16047" spans="2:2">
      <c r="B16047" s="4"/>
    </row>
    <row r="16048" spans="2:2">
      <c r="B16048" s="4"/>
    </row>
    <row r="16049" spans="2:2">
      <c r="B16049" s="4"/>
    </row>
    <row r="16050" spans="2:2">
      <c r="B16050" s="4"/>
    </row>
    <row r="16051" spans="2:2">
      <c r="B16051" s="4"/>
    </row>
    <row r="16052" spans="2:2">
      <c r="B16052" s="4"/>
    </row>
    <row r="16053" spans="2:2">
      <c r="B16053" s="4"/>
    </row>
    <row r="16054" spans="2:2">
      <c r="B16054" s="4"/>
    </row>
    <row r="16055" spans="2:2">
      <c r="B16055" s="4"/>
    </row>
    <row r="16056" spans="2:2">
      <c r="B16056" s="4"/>
    </row>
    <row r="16057" spans="2:2">
      <c r="B16057" s="4"/>
    </row>
    <row r="16058" spans="2:2">
      <c r="B16058" s="4"/>
    </row>
    <row r="16059" spans="2:2">
      <c r="B16059" s="4"/>
    </row>
    <row r="16060" spans="2:2">
      <c r="B16060" s="4"/>
    </row>
    <row r="16061" spans="2:2">
      <c r="B16061" s="4"/>
    </row>
    <row r="16062" spans="2:2">
      <c r="B16062" s="4"/>
    </row>
    <row r="16063" spans="2:2">
      <c r="B16063" s="4"/>
    </row>
    <row r="16064" spans="2:2">
      <c r="B16064" s="4"/>
    </row>
    <row r="16065" spans="2:2">
      <c r="B16065" s="4"/>
    </row>
    <row r="16066" spans="2:2">
      <c r="B16066" s="4"/>
    </row>
    <row r="16067" spans="2:2">
      <c r="B16067" s="4"/>
    </row>
    <row r="16068" spans="2:2">
      <c r="B16068" s="4"/>
    </row>
    <row r="16069" spans="2:2">
      <c r="B16069" s="4"/>
    </row>
    <row r="16070" spans="2:2">
      <c r="B16070" s="4"/>
    </row>
    <row r="16071" spans="2:2">
      <c r="B16071" s="4"/>
    </row>
    <row r="16072" spans="2:2">
      <c r="B16072" s="4"/>
    </row>
    <row r="16073" spans="2:2">
      <c r="B16073" s="4"/>
    </row>
    <row r="16074" spans="2:2">
      <c r="B16074" s="4"/>
    </row>
    <row r="16075" spans="2:2">
      <c r="B16075" s="4"/>
    </row>
    <row r="16076" spans="2:2">
      <c r="B16076" s="4"/>
    </row>
    <row r="16077" spans="2:2">
      <c r="B16077" s="4"/>
    </row>
    <row r="16078" spans="2:2">
      <c r="B16078" s="4"/>
    </row>
    <row r="16079" spans="2:2">
      <c r="B16079" s="4"/>
    </row>
    <row r="16080" spans="2:2">
      <c r="B16080" s="4"/>
    </row>
    <row r="16081" spans="2:2">
      <c r="B16081" s="4"/>
    </row>
    <row r="16082" spans="2:2">
      <c r="B16082" s="4"/>
    </row>
    <row r="16083" spans="2:2">
      <c r="B16083" s="4"/>
    </row>
    <row r="16084" spans="2:2">
      <c r="B16084" s="4"/>
    </row>
    <row r="16085" spans="2:2">
      <c r="B16085" s="4"/>
    </row>
    <row r="16086" spans="2:2">
      <c r="B16086" s="4"/>
    </row>
    <row r="16087" spans="2:2">
      <c r="B16087" s="4"/>
    </row>
    <row r="16088" spans="2:2">
      <c r="B16088" s="4"/>
    </row>
    <row r="16089" spans="2:2">
      <c r="B16089" s="4"/>
    </row>
    <row r="16090" spans="2:2">
      <c r="B16090" s="4"/>
    </row>
    <row r="16091" spans="2:2">
      <c r="B16091" s="4"/>
    </row>
    <row r="16092" spans="2:2">
      <c r="B16092" s="4"/>
    </row>
    <row r="16093" spans="2:2">
      <c r="B16093" s="4"/>
    </row>
    <row r="16094" spans="2:2">
      <c r="B16094" s="4"/>
    </row>
    <row r="16095" spans="2:2">
      <c r="B16095" s="4"/>
    </row>
    <row r="16096" spans="2:2">
      <c r="B16096" s="4"/>
    </row>
    <row r="16097" spans="2:2">
      <c r="B16097" s="4"/>
    </row>
    <row r="16098" spans="2:2">
      <c r="B16098" s="4"/>
    </row>
    <row r="16099" spans="2:2">
      <c r="B16099" s="4"/>
    </row>
    <row r="16100" spans="2:2">
      <c r="B16100" s="4"/>
    </row>
    <row r="16101" spans="2:2">
      <c r="B16101" s="4"/>
    </row>
    <row r="16102" spans="2:2">
      <c r="B16102" s="4"/>
    </row>
    <row r="16103" spans="2:2">
      <c r="B16103" s="4"/>
    </row>
    <row r="16104" spans="2:2">
      <c r="B16104" s="4"/>
    </row>
    <row r="16105" spans="2:2">
      <c r="B16105" s="4"/>
    </row>
    <row r="16106" spans="2:2">
      <c r="B16106" s="4"/>
    </row>
    <row r="16107" spans="2:2">
      <c r="B16107" s="4"/>
    </row>
    <row r="16108" spans="2:2">
      <c r="B16108" s="4"/>
    </row>
    <row r="16109" spans="2:2">
      <c r="B16109" s="4"/>
    </row>
    <row r="16110" spans="2:2">
      <c r="B16110" s="4"/>
    </row>
    <row r="16111" spans="2:2">
      <c r="B16111" s="4"/>
    </row>
    <row r="16112" spans="2:2">
      <c r="B16112" s="4"/>
    </row>
    <row r="16113" spans="2:2">
      <c r="B16113" s="4"/>
    </row>
    <row r="16114" spans="2:2">
      <c r="B16114" s="4"/>
    </row>
    <row r="16115" spans="2:2">
      <c r="B16115" s="4"/>
    </row>
    <row r="16116" spans="2:2">
      <c r="B16116" s="4"/>
    </row>
    <row r="16117" spans="2:2">
      <c r="B16117" s="4"/>
    </row>
    <row r="16118" spans="2:2">
      <c r="B16118" s="4"/>
    </row>
    <row r="16119" spans="2:2">
      <c r="B16119" s="4"/>
    </row>
    <row r="16120" spans="2:2">
      <c r="B16120" s="4"/>
    </row>
    <row r="16121" spans="2:2">
      <c r="B16121" s="4"/>
    </row>
    <row r="16122" spans="2:2">
      <c r="B16122" s="4"/>
    </row>
    <row r="16123" spans="2:2">
      <c r="B16123" s="4"/>
    </row>
    <row r="16124" spans="2:2">
      <c r="B16124" s="4"/>
    </row>
    <row r="16125" spans="2:2">
      <c r="B16125" s="4"/>
    </row>
    <row r="16126" spans="2:2">
      <c r="B16126" s="4"/>
    </row>
    <row r="16127" spans="2:2">
      <c r="B16127" s="4"/>
    </row>
    <row r="16128" spans="2:2">
      <c r="B16128" s="4"/>
    </row>
    <row r="16129" spans="2:2">
      <c r="B16129" s="4"/>
    </row>
    <row r="16130" spans="2:2">
      <c r="B16130" s="4"/>
    </row>
    <row r="16131" spans="2:2">
      <c r="B16131" s="4"/>
    </row>
    <row r="16132" spans="2:2">
      <c r="B16132" s="4"/>
    </row>
    <row r="16133" spans="2:2">
      <c r="B16133" s="4"/>
    </row>
    <row r="16134" spans="2:2">
      <c r="B16134" s="4"/>
    </row>
    <row r="16135" spans="2:2">
      <c r="B16135" s="4"/>
    </row>
    <row r="16136" spans="2:2">
      <c r="B16136" s="4"/>
    </row>
    <row r="16137" spans="2:2">
      <c r="B16137" s="4"/>
    </row>
    <row r="16138" spans="2:2">
      <c r="B16138" s="4"/>
    </row>
    <row r="16139" spans="2:2">
      <c r="B16139" s="4"/>
    </row>
    <row r="16140" spans="2:2">
      <c r="B16140" s="4"/>
    </row>
    <row r="16141" spans="2:2">
      <c r="B16141" s="4"/>
    </row>
    <row r="16142" spans="2:2">
      <c r="B16142" s="4"/>
    </row>
    <row r="16143" spans="2:2">
      <c r="B16143" s="4"/>
    </row>
    <row r="16144" spans="2:2">
      <c r="B16144" s="4"/>
    </row>
    <row r="16145" spans="2:2">
      <c r="B16145" s="4"/>
    </row>
    <row r="16146" spans="2:2">
      <c r="B16146" s="4"/>
    </row>
    <row r="16147" spans="2:2">
      <c r="B16147" s="4"/>
    </row>
    <row r="16148" spans="2:2">
      <c r="B16148" s="4"/>
    </row>
    <row r="16149" spans="2:2">
      <c r="B16149" s="4"/>
    </row>
    <row r="16150" spans="2:2">
      <c r="B16150" s="4"/>
    </row>
    <row r="16151" spans="2:2">
      <c r="B16151" s="4"/>
    </row>
    <row r="16152" spans="2:2">
      <c r="B16152" s="4"/>
    </row>
    <row r="16153" spans="2:2">
      <c r="B16153" s="4"/>
    </row>
    <row r="16154" spans="2:2">
      <c r="B16154" s="4"/>
    </row>
    <row r="16155" spans="2:2">
      <c r="B16155" s="4"/>
    </row>
    <row r="16156" spans="2:2">
      <c r="B16156" s="4"/>
    </row>
    <row r="16157" spans="2:2">
      <c r="B16157" s="4"/>
    </row>
    <row r="16158" spans="2:2">
      <c r="B16158" s="4"/>
    </row>
    <row r="16159" spans="2:2">
      <c r="B16159" s="4"/>
    </row>
    <row r="16160" spans="2:2">
      <c r="B16160" s="4"/>
    </row>
    <row r="16161" spans="2:2">
      <c r="B16161" s="4"/>
    </row>
    <row r="16162" spans="2:2">
      <c r="B16162" s="4"/>
    </row>
    <row r="16163" spans="2:2">
      <c r="B16163" s="4"/>
    </row>
    <row r="16164" spans="2:2">
      <c r="B16164" s="4"/>
    </row>
    <row r="16165" spans="2:2">
      <c r="B16165" s="4"/>
    </row>
    <row r="16166" spans="2:2">
      <c r="B16166" s="4"/>
    </row>
    <row r="16167" spans="2:2">
      <c r="B16167" s="4"/>
    </row>
    <row r="16168" spans="2:2">
      <c r="B16168" s="4"/>
    </row>
    <row r="16169" spans="2:2">
      <c r="B16169" s="4"/>
    </row>
    <row r="16170" spans="2:2">
      <c r="B16170" s="4"/>
    </row>
    <row r="16171" spans="2:2">
      <c r="B16171" s="4"/>
    </row>
    <row r="16172" spans="2:2">
      <c r="B16172" s="4"/>
    </row>
    <row r="16173" spans="2:2">
      <c r="B16173" s="4"/>
    </row>
    <row r="16174" spans="2:2">
      <c r="B16174" s="4"/>
    </row>
    <row r="16175" spans="2:2">
      <c r="B16175" s="4"/>
    </row>
    <row r="16176" spans="2:2">
      <c r="B16176" s="4"/>
    </row>
    <row r="16177" spans="2:2">
      <c r="B16177" s="4"/>
    </row>
    <row r="16178" spans="2:2">
      <c r="B16178" s="4"/>
    </row>
    <row r="16179" spans="2:2">
      <c r="B16179" s="4"/>
    </row>
    <row r="16180" spans="2:2">
      <c r="B16180" s="4"/>
    </row>
    <row r="16181" spans="2:2">
      <c r="B16181" s="4"/>
    </row>
    <row r="16182" spans="2:2">
      <c r="B16182" s="4"/>
    </row>
    <row r="16183" spans="2:2">
      <c r="B16183" s="4"/>
    </row>
    <row r="16184" spans="2:2">
      <c r="B16184" s="4"/>
    </row>
    <row r="16185" spans="2:2">
      <c r="B16185" s="4"/>
    </row>
    <row r="16186" spans="2:2">
      <c r="B16186" s="4"/>
    </row>
    <row r="16187" spans="2:2">
      <c r="B16187" s="4"/>
    </row>
    <row r="16188" spans="2:2">
      <c r="B16188" s="4"/>
    </row>
    <row r="16189" spans="2:2">
      <c r="B16189" s="4"/>
    </row>
    <row r="16190" spans="2:2">
      <c r="B16190" s="4"/>
    </row>
    <row r="16191" spans="2:2">
      <c r="B16191" s="4"/>
    </row>
    <row r="16192" spans="2:2">
      <c r="B16192" s="4"/>
    </row>
    <row r="16193" spans="2:2">
      <c r="B16193" s="4"/>
    </row>
    <row r="16194" spans="2:2">
      <c r="B16194" s="4"/>
    </row>
    <row r="16195" spans="2:2">
      <c r="B16195" s="4"/>
    </row>
    <row r="16196" spans="2:2">
      <c r="B16196" s="4"/>
    </row>
    <row r="16197" spans="2:2">
      <c r="B16197" s="4"/>
    </row>
    <row r="16198" spans="2:2">
      <c r="B16198" s="4"/>
    </row>
    <row r="16199" spans="2:2">
      <c r="B16199" s="4"/>
    </row>
    <row r="16200" spans="2:2">
      <c r="B16200" s="4"/>
    </row>
    <row r="16201" spans="2:2">
      <c r="B16201" s="4"/>
    </row>
    <row r="16202" spans="2:2">
      <c r="B16202" s="4"/>
    </row>
    <row r="16203" spans="2:2">
      <c r="B16203" s="4"/>
    </row>
    <row r="16204" spans="2:2">
      <c r="B16204" s="4"/>
    </row>
    <row r="16205" spans="2:2">
      <c r="B16205" s="4"/>
    </row>
    <row r="16206" spans="2:2">
      <c r="B16206" s="4"/>
    </row>
    <row r="16207" spans="2:2">
      <c r="B16207" s="4"/>
    </row>
    <row r="16208" spans="2:2">
      <c r="B16208" s="4"/>
    </row>
    <row r="16209" spans="2:2">
      <c r="B16209" s="4"/>
    </row>
    <row r="16210" spans="2:2">
      <c r="B16210" s="4"/>
    </row>
    <row r="16211" spans="2:2">
      <c r="B16211" s="4"/>
    </row>
    <row r="16212" spans="2:2">
      <c r="B16212" s="4"/>
    </row>
    <row r="16213" spans="2:2">
      <c r="B16213" s="4"/>
    </row>
    <row r="16214" spans="2:2">
      <c r="B16214" s="4"/>
    </row>
    <row r="16215" spans="2:2">
      <c r="B16215" s="4"/>
    </row>
    <row r="16216" spans="2:2">
      <c r="B16216" s="4"/>
    </row>
    <row r="16217" spans="2:2">
      <c r="B16217" s="4"/>
    </row>
    <row r="16218" spans="2:2">
      <c r="B16218" s="4"/>
    </row>
    <row r="16219" spans="2:2">
      <c r="B16219" s="4"/>
    </row>
    <row r="16220" spans="2:2">
      <c r="B16220" s="4"/>
    </row>
    <row r="16221" spans="2:2">
      <c r="B16221" s="4"/>
    </row>
    <row r="16222" spans="2:2">
      <c r="B16222" s="4"/>
    </row>
    <row r="16223" spans="2:2">
      <c r="B16223" s="4"/>
    </row>
    <row r="16224" spans="2:2">
      <c r="B16224" s="4"/>
    </row>
    <row r="16225" spans="2:2">
      <c r="B16225" s="4"/>
    </row>
    <row r="16226" spans="2:2">
      <c r="B16226" s="4"/>
    </row>
    <row r="16227" spans="2:2">
      <c r="B16227" s="4"/>
    </row>
    <row r="16228" spans="2:2">
      <c r="B16228" s="4"/>
    </row>
    <row r="16229" spans="2:2">
      <c r="B16229" s="4"/>
    </row>
    <row r="16230" spans="2:2">
      <c r="B16230" s="4"/>
    </row>
    <row r="16231" spans="2:2">
      <c r="B16231" s="4"/>
    </row>
    <row r="16232" spans="2:2">
      <c r="B16232" s="4"/>
    </row>
    <row r="16233" spans="2:2">
      <c r="B16233" s="4"/>
    </row>
    <row r="16234" spans="2:2">
      <c r="B16234" s="4"/>
    </row>
    <row r="16235" spans="2:2">
      <c r="B16235" s="4"/>
    </row>
    <row r="16236" spans="2:2">
      <c r="B16236" s="4"/>
    </row>
    <row r="16237" spans="2:2">
      <c r="B16237" s="4"/>
    </row>
    <row r="16238" spans="2:2">
      <c r="B16238" s="4"/>
    </row>
    <row r="16239" spans="2:2">
      <c r="B16239" s="4"/>
    </row>
    <row r="16240" spans="2:2">
      <c r="B16240" s="4"/>
    </row>
    <row r="16241" spans="2:2">
      <c r="B16241" s="4"/>
    </row>
    <row r="16242" spans="2:2">
      <c r="B16242" s="4"/>
    </row>
    <row r="16243" spans="2:2">
      <c r="B16243" s="4"/>
    </row>
    <row r="16244" spans="2:2">
      <c r="B16244" s="4"/>
    </row>
    <row r="16245" spans="2:2">
      <c r="B16245" s="4"/>
    </row>
    <row r="16246" spans="2:2">
      <c r="B16246" s="4"/>
    </row>
    <row r="16247" spans="2:2">
      <c r="B16247" s="4"/>
    </row>
    <row r="16248" spans="2:2">
      <c r="B16248" s="4"/>
    </row>
    <row r="16249" spans="2:2">
      <c r="B16249" s="4"/>
    </row>
    <row r="16250" spans="2:2">
      <c r="B16250" s="4"/>
    </row>
    <row r="16251" spans="2:2">
      <c r="B16251" s="4"/>
    </row>
    <row r="16252" spans="2:2">
      <c r="B16252" s="4"/>
    </row>
    <row r="16253" spans="2:2">
      <c r="B16253" s="4"/>
    </row>
    <row r="16254" spans="2:2">
      <c r="B16254" s="4"/>
    </row>
    <row r="16255" spans="2:2">
      <c r="B16255" s="4"/>
    </row>
    <row r="16256" spans="2:2">
      <c r="B16256" s="4"/>
    </row>
    <row r="16257" spans="2:2">
      <c r="B16257" s="4"/>
    </row>
    <row r="16258" spans="2:2">
      <c r="B16258" s="4"/>
    </row>
    <row r="16259" spans="2:2">
      <c r="B16259" s="4"/>
    </row>
    <row r="16260" spans="2:2">
      <c r="B16260" s="4"/>
    </row>
    <row r="16261" spans="2:2">
      <c r="B16261" s="4"/>
    </row>
    <row r="16262" spans="2:2">
      <c r="B16262" s="4"/>
    </row>
    <row r="16263" spans="2:2">
      <c r="B16263" s="4"/>
    </row>
    <row r="16264" spans="2:2">
      <c r="B16264" s="4"/>
    </row>
    <row r="16265" spans="2:2">
      <c r="B16265" s="4"/>
    </row>
    <row r="16266" spans="2:2">
      <c r="B16266" s="4"/>
    </row>
    <row r="16267" spans="2:2">
      <c r="B16267" s="4"/>
    </row>
    <row r="16268" spans="2:2">
      <c r="B16268" s="4"/>
    </row>
    <row r="16269" spans="2:2">
      <c r="B16269" s="4"/>
    </row>
    <row r="16270" spans="2:2">
      <c r="B16270" s="4"/>
    </row>
    <row r="16271" spans="2:2">
      <c r="B16271" s="4"/>
    </row>
    <row r="16272" spans="2:2">
      <c r="B16272" s="4"/>
    </row>
    <row r="16273" spans="2:2">
      <c r="B16273" s="4"/>
    </row>
    <row r="16274" spans="2:2">
      <c r="B16274" s="4"/>
    </row>
    <row r="16275" spans="2:2">
      <c r="B16275" s="4"/>
    </row>
    <row r="16276" spans="2:2">
      <c r="B16276" s="4"/>
    </row>
    <row r="16277" spans="2:2">
      <c r="B16277" s="4"/>
    </row>
    <row r="16278" spans="2:2">
      <c r="B16278" s="4"/>
    </row>
    <row r="16279" spans="2:2">
      <c r="B16279" s="4"/>
    </row>
    <row r="16280" spans="2:2">
      <c r="B16280" s="4"/>
    </row>
    <row r="16281" spans="2:2">
      <c r="B16281" s="4"/>
    </row>
    <row r="16282" spans="2:2">
      <c r="B16282" s="4"/>
    </row>
    <row r="16283" spans="2:2">
      <c r="B16283" s="4"/>
    </row>
    <row r="16284" spans="2:2">
      <c r="B16284" s="4"/>
    </row>
    <row r="16285" spans="2:2">
      <c r="B16285" s="4"/>
    </row>
    <row r="16286" spans="2:2">
      <c r="B16286" s="4"/>
    </row>
    <row r="16287" spans="2:2">
      <c r="B16287" s="4"/>
    </row>
    <row r="16288" spans="2:2">
      <c r="B16288" s="4"/>
    </row>
    <row r="16289" spans="2:2">
      <c r="B16289" s="4"/>
    </row>
    <row r="16290" spans="2:2">
      <c r="B16290" s="4"/>
    </row>
    <row r="16291" spans="2:2">
      <c r="B16291" s="4"/>
    </row>
    <row r="16292" spans="2:2">
      <c r="B16292" s="4"/>
    </row>
    <row r="16293" spans="2:2">
      <c r="B16293" s="4"/>
    </row>
    <row r="16294" spans="2:2">
      <c r="B16294" s="4"/>
    </row>
    <row r="16295" spans="2:2">
      <c r="B16295" s="4"/>
    </row>
    <row r="16296" spans="2:2">
      <c r="B16296" s="4"/>
    </row>
    <row r="16297" spans="2:2">
      <c r="B16297" s="4"/>
    </row>
    <row r="16298" spans="2:2">
      <c r="B16298" s="4"/>
    </row>
    <row r="16299" spans="2:2">
      <c r="B16299" s="4"/>
    </row>
    <row r="16300" spans="2:2">
      <c r="B16300" s="4"/>
    </row>
    <row r="16301" spans="2:2">
      <c r="B16301" s="4"/>
    </row>
    <row r="16302" spans="2:2">
      <c r="B16302" s="4"/>
    </row>
    <row r="16303" spans="2:2">
      <c r="B16303" s="4"/>
    </row>
    <row r="16304" spans="2:2">
      <c r="B16304" s="4"/>
    </row>
    <row r="16305" spans="2:2">
      <c r="B16305" s="4"/>
    </row>
    <row r="16306" spans="2:2">
      <c r="B16306" s="4"/>
    </row>
    <row r="16307" spans="2:2">
      <c r="B16307" s="4"/>
    </row>
    <row r="16308" spans="2:2">
      <c r="B16308" s="4"/>
    </row>
    <row r="16309" spans="2:2">
      <c r="B16309" s="4"/>
    </row>
    <row r="16310" spans="2:2">
      <c r="B16310" s="4"/>
    </row>
    <row r="16311" spans="2:2">
      <c r="B16311" s="4"/>
    </row>
    <row r="16312" spans="2:2">
      <c r="B16312" s="4"/>
    </row>
    <row r="16313" spans="2:2">
      <c r="B16313" s="4"/>
    </row>
    <row r="16314" spans="2:2">
      <c r="B16314" s="4"/>
    </row>
    <row r="16315" spans="2:2">
      <c r="B16315" s="4"/>
    </row>
    <row r="16316" spans="2:2">
      <c r="B16316" s="4"/>
    </row>
    <row r="16317" spans="2:2">
      <c r="B16317" s="4"/>
    </row>
    <row r="16318" spans="2:2">
      <c r="B16318" s="4"/>
    </row>
    <row r="16319" spans="2:2">
      <c r="B16319" s="4"/>
    </row>
    <row r="16320" spans="2:2">
      <c r="B16320" s="4"/>
    </row>
    <row r="16321" spans="2:2">
      <c r="B16321" s="4"/>
    </row>
    <row r="16322" spans="2:2">
      <c r="B16322" s="4"/>
    </row>
    <row r="16323" spans="2:2">
      <c r="B16323" s="4"/>
    </row>
    <row r="16324" spans="2:2">
      <c r="B16324" s="4"/>
    </row>
    <row r="16325" spans="2:2">
      <c r="B16325" s="4"/>
    </row>
    <row r="16326" spans="2:2">
      <c r="B16326" s="4"/>
    </row>
    <row r="16327" spans="2:2">
      <c r="B16327" s="4"/>
    </row>
    <row r="16328" spans="2:2">
      <c r="B16328" s="4"/>
    </row>
    <row r="16329" spans="2:2">
      <c r="B16329" s="4"/>
    </row>
    <row r="16330" spans="2:2">
      <c r="B16330" s="4"/>
    </row>
    <row r="16331" spans="2:2">
      <c r="B16331" s="4"/>
    </row>
    <row r="16332" spans="2:2">
      <c r="B16332" s="4"/>
    </row>
    <row r="16333" spans="2:2">
      <c r="B16333" s="4"/>
    </row>
    <row r="16334" spans="2:2">
      <c r="B16334" s="4"/>
    </row>
    <row r="16335" spans="2:2">
      <c r="B16335" s="4"/>
    </row>
    <row r="16336" spans="2:2">
      <c r="B16336" s="4"/>
    </row>
    <row r="16337" spans="2:2">
      <c r="B16337" s="4"/>
    </row>
    <row r="16338" spans="2:2">
      <c r="B16338" s="4"/>
    </row>
    <row r="16339" spans="2:2">
      <c r="B16339" s="4"/>
    </row>
    <row r="16340" spans="2:2">
      <c r="B16340" s="4"/>
    </row>
    <row r="16341" spans="2:2">
      <c r="B16341" s="4"/>
    </row>
    <row r="16342" spans="2:2">
      <c r="B16342" s="4"/>
    </row>
    <row r="16343" spans="2:2">
      <c r="B16343" s="4"/>
    </row>
    <row r="16344" spans="2:2">
      <c r="B16344" s="4"/>
    </row>
    <row r="16345" spans="2:2">
      <c r="B16345" s="4"/>
    </row>
    <row r="16346" spans="2:2">
      <c r="B16346" s="4"/>
    </row>
    <row r="16347" spans="2:2">
      <c r="B16347" s="4"/>
    </row>
    <row r="16348" spans="2:2">
      <c r="B16348" s="4"/>
    </row>
    <row r="16349" spans="2:2">
      <c r="B16349" s="4"/>
    </row>
    <row r="16350" spans="2:2">
      <c r="B16350" s="4"/>
    </row>
    <row r="16351" spans="2:2">
      <c r="B16351" s="4"/>
    </row>
    <row r="16352" spans="2:2">
      <c r="B16352" s="4"/>
    </row>
    <row r="16353" spans="2:2">
      <c r="B16353" s="4"/>
    </row>
    <row r="16354" spans="2:2">
      <c r="B16354" s="4"/>
    </row>
    <row r="16355" spans="2:2">
      <c r="B16355" s="4"/>
    </row>
    <row r="16356" spans="2:2">
      <c r="B16356" s="4"/>
    </row>
    <row r="16357" spans="2:2">
      <c r="B16357" s="4"/>
    </row>
    <row r="16358" spans="2:2">
      <c r="B16358" s="4"/>
    </row>
    <row r="16359" spans="2:2">
      <c r="B16359"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CC0E1-36E4-4645-B86E-7126A9EC563A}">
  <dimension ref="A1:N2932"/>
  <sheetViews>
    <sheetView workbookViewId="0">
      <selection activeCell="D1633" sqref="D1633"/>
    </sheetView>
  </sheetViews>
  <sheetFormatPr baseColWidth="10" defaultRowHeight="16"/>
  <sheetData>
    <row r="1" spans="1:14">
      <c r="A1" t="s">
        <v>44</v>
      </c>
      <c r="B1" t="s">
        <v>42</v>
      </c>
      <c r="C1" t="s">
        <v>40</v>
      </c>
      <c r="D1" t="s">
        <v>38</v>
      </c>
      <c r="E1" t="s">
        <v>28</v>
      </c>
      <c r="F1" t="s">
        <v>26</v>
      </c>
      <c r="G1" t="s">
        <v>24</v>
      </c>
      <c r="H1" t="s">
        <v>22</v>
      </c>
      <c r="I1" t="s">
        <v>20</v>
      </c>
      <c r="J1" t="s">
        <v>18</v>
      </c>
      <c r="K1" t="s">
        <v>2763</v>
      </c>
      <c r="L1" t="s">
        <v>15</v>
      </c>
      <c r="M1" t="s">
        <v>2764</v>
      </c>
      <c r="N1" t="s">
        <v>12</v>
      </c>
    </row>
    <row r="2" spans="1:14">
      <c r="A2" t="s">
        <v>2299</v>
      </c>
      <c r="B2" t="s">
        <v>2281</v>
      </c>
      <c r="D2">
        <v>2021</v>
      </c>
      <c r="E2" t="s">
        <v>2298</v>
      </c>
      <c r="F2" t="s">
        <v>253</v>
      </c>
      <c r="G2">
        <v>20.45619722</v>
      </c>
      <c r="H2">
        <v>-90.536758329999998</v>
      </c>
      <c r="I2" t="s">
        <v>96</v>
      </c>
      <c r="J2" t="s">
        <v>217</v>
      </c>
      <c r="K2" t="s">
        <v>226</v>
      </c>
      <c r="L2" t="s">
        <v>227</v>
      </c>
      <c r="M2" t="s">
        <v>226</v>
      </c>
      <c r="N2" t="s">
        <v>2297</v>
      </c>
    </row>
    <row r="3" spans="1:14">
      <c r="A3" t="s">
        <v>2296</v>
      </c>
      <c r="B3" t="s">
        <v>1736</v>
      </c>
      <c r="D3">
        <v>1996</v>
      </c>
      <c r="E3" t="s">
        <v>2295</v>
      </c>
      <c r="F3" t="s">
        <v>516</v>
      </c>
      <c r="G3">
        <v>44.2</v>
      </c>
      <c r="H3">
        <v>9.1199999999999992</v>
      </c>
      <c r="I3" t="s">
        <v>65</v>
      </c>
      <c r="J3" t="s">
        <v>95</v>
      </c>
      <c r="K3" t="s">
        <v>48</v>
      </c>
      <c r="L3" t="s">
        <v>166</v>
      </c>
      <c r="M3" t="s">
        <v>165</v>
      </c>
    </row>
    <row r="4" spans="1:14">
      <c r="A4" t="s">
        <v>2291</v>
      </c>
      <c r="B4" t="s">
        <v>2290</v>
      </c>
      <c r="D4">
        <v>2017</v>
      </c>
      <c r="E4" t="s">
        <v>2293</v>
      </c>
      <c r="F4" t="s">
        <v>1153</v>
      </c>
      <c r="G4">
        <v>42.853611110000003</v>
      </c>
      <c r="H4">
        <v>27.895277780000001</v>
      </c>
      <c r="I4" t="s">
        <v>65</v>
      </c>
      <c r="J4" t="s">
        <v>95</v>
      </c>
      <c r="K4" t="s">
        <v>56</v>
      </c>
      <c r="L4" t="s">
        <v>94</v>
      </c>
      <c r="M4" t="s">
        <v>62</v>
      </c>
      <c r="N4" t="s">
        <v>2294</v>
      </c>
    </row>
    <row r="5" spans="1:14">
      <c r="A5" t="s">
        <v>2291</v>
      </c>
      <c r="B5" t="s">
        <v>2290</v>
      </c>
      <c r="D5">
        <v>2017</v>
      </c>
      <c r="E5" t="s">
        <v>2289</v>
      </c>
      <c r="F5" t="s">
        <v>1147</v>
      </c>
      <c r="G5">
        <v>36.676111110000001</v>
      </c>
      <c r="H5">
        <v>129.45249999999999</v>
      </c>
      <c r="I5" t="s">
        <v>96</v>
      </c>
      <c r="J5" t="s">
        <v>64</v>
      </c>
      <c r="K5" t="s">
        <v>56</v>
      </c>
      <c r="L5" t="s">
        <v>63</v>
      </c>
      <c r="M5" t="s">
        <v>62</v>
      </c>
      <c r="N5" t="s">
        <v>2292</v>
      </c>
    </row>
    <row r="6" spans="1:14">
      <c r="A6" t="s">
        <v>2291</v>
      </c>
      <c r="B6" t="s">
        <v>2290</v>
      </c>
      <c r="C6" t="s">
        <v>2748</v>
      </c>
      <c r="D6">
        <v>2000</v>
      </c>
      <c r="E6" t="s">
        <v>2749</v>
      </c>
      <c r="F6" t="s">
        <v>1146</v>
      </c>
      <c r="G6">
        <v>56.768105560000002</v>
      </c>
      <c r="H6">
        <v>9.1314611110000001</v>
      </c>
      <c r="I6" t="s">
        <v>115</v>
      </c>
      <c r="J6" t="s">
        <v>95</v>
      </c>
      <c r="K6" t="s">
        <v>154</v>
      </c>
      <c r="L6" t="s">
        <v>154</v>
      </c>
      <c r="M6" t="s">
        <v>154</v>
      </c>
    </row>
    <row r="7" spans="1:14">
      <c r="A7" t="s">
        <v>2291</v>
      </c>
      <c r="B7" t="s">
        <v>2290</v>
      </c>
      <c r="C7" t="s">
        <v>2748</v>
      </c>
      <c r="D7">
        <v>2000</v>
      </c>
      <c r="E7" t="s">
        <v>2747</v>
      </c>
      <c r="F7" t="s">
        <v>1146</v>
      </c>
      <c r="G7">
        <v>55.518927779999999</v>
      </c>
      <c r="H7">
        <v>9.8594138890000007</v>
      </c>
      <c r="I7" t="s">
        <v>115</v>
      </c>
      <c r="J7" t="s">
        <v>95</v>
      </c>
      <c r="K7" t="s">
        <v>154</v>
      </c>
      <c r="L7" t="s">
        <v>154</v>
      </c>
      <c r="M7" t="s">
        <v>154</v>
      </c>
    </row>
    <row r="8" spans="1:14">
      <c r="A8" t="s">
        <v>2291</v>
      </c>
      <c r="B8" t="s">
        <v>2290</v>
      </c>
      <c r="C8" t="s">
        <v>2746</v>
      </c>
      <c r="D8">
        <v>2002</v>
      </c>
      <c r="E8" t="s">
        <v>2745</v>
      </c>
      <c r="F8" t="s">
        <v>1368</v>
      </c>
      <c r="G8">
        <v>63.594852779999997</v>
      </c>
      <c r="H8">
        <v>9.5447666669999993</v>
      </c>
      <c r="I8" t="s">
        <v>115</v>
      </c>
      <c r="J8" t="s">
        <v>95</v>
      </c>
      <c r="K8" t="s">
        <v>154</v>
      </c>
      <c r="L8" t="s">
        <v>154</v>
      </c>
      <c r="M8" t="s">
        <v>154</v>
      </c>
    </row>
    <row r="9" spans="1:14">
      <c r="A9" t="s">
        <v>2291</v>
      </c>
      <c r="B9" t="s">
        <v>2290</v>
      </c>
      <c r="C9" t="s">
        <v>2744</v>
      </c>
      <c r="D9">
        <v>1972</v>
      </c>
      <c r="E9" t="s">
        <v>2743</v>
      </c>
      <c r="F9" t="s">
        <v>66</v>
      </c>
      <c r="G9">
        <v>41.354574999999997</v>
      </c>
      <c r="H9">
        <v>-71.671783329999997</v>
      </c>
      <c r="I9" t="s">
        <v>88</v>
      </c>
      <c r="J9" t="s">
        <v>95</v>
      </c>
      <c r="K9" t="s">
        <v>154</v>
      </c>
      <c r="L9" t="s">
        <v>154</v>
      </c>
      <c r="M9" t="s">
        <v>154</v>
      </c>
    </row>
    <row r="10" spans="1:14">
      <c r="A10" t="s">
        <v>2291</v>
      </c>
      <c r="B10" t="s">
        <v>2290</v>
      </c>
      <c r="C10" t="s">
        <v>2738</v>
      </c>
      <c r="D10">
        <v>2004</v>
      </c>
      <c r="E10" t="s">
        <v>2742</v>
      </c>
      <c r="F10" t="s">
        <v>66</v>
      </c>
      <c r="G10">
        <v>37.218863890000002</v>
      </c>
      <c r="H10">
        <v>-76.402741669999997</v>
      </c>
      <c r="I10" t="s">
        <v>88</v>
      </c>
      <c r="J10" t="s">
        <v>95</v>
      </c>
      <c r="K10" t="s">
        <v>154</v>
      </c>
      <c r="L10" t="s">
        <v>154</v>
      </c>
      <c r="M10" t="s">
        <v>154</v>
      </c>
    </row>
    <row r="11" spans="1:14">
      <c r="A11" t="s">
        <v>2291</v>
      </c>
      <c r="B11" t="s">
        <v>2290</v>
      </c>
      <c r="C11" t="s">
        <v>2738</v>
      </c>
      <c r="D11">
        <v>2004</v>
      </c>
      <c r="E11" t="s">
        <v>2741</v>
      </c>
      <c r="F11" t="s">
        <v>66</v>
      </c>
      <c r="G11">
        <v>41.562538889999999</v>
      </c>
      <c r="H11">
        <v>-70.522052779999996</v>
      </c>
      <c r="I11" t="s">
        <v>88</v>
      </c>
      <c r="J11" t="s">
        <v>95</v>
      </c>
      <c r="K11" t="s">
        <v>154</v>
      </c>
      <c r="L11" t="s">
        <v>154</v>
      </c>
      <c r="M11" t="s">
        <v>154</v>
      </c>
    </row>
    <row r="12" spans="1:14">
      <c r="A12" t="s">
        <v>2291</v>
      </c>
      <c r="B12" t="s">
        <v>2290</v>
      </c>
      <c r="C12" t="s">
        <v>2738</v>
      </c>
      <c r="D12">
        <v>2004</v>
      </c>
      <c r="E12" t="s">
        <v>2740</v>
      </c>
      <c r="F12" t="s">
        <v>66</v>
      </c>
      <c r="G12">
        <v>41.562538889999999</v>
      </c>
      <c r="H12">
        <v>-70.522052779999996</v>
      </c>
      <c r="I12" t="s">
        <v>88</v>
      </c>
      <c r="J12" t="s">
        <v>95</v>
      </c>
      <c r="K12" t="s">
        <v>154</v>
      </c>
      <c r="L12" t="s">
        <v>154</v>
      </c>
      <c r="M12" t="s">
        <v>154</v>
      </c>
    </row>
    <row r="13" spans="1:14">
      <c r="A13" t="s">
        <v>2291</v>
      </c>
      <c r="B13" t="s">
        <v>2290</v>
      </c>
      <c r="C13" t="s">
        <v>2738</v>
      </c>
      <c r="D13">
        <v>2004</v>
      </c>
      <c r="E13" t="s">
        <v>2739</v>
      </c>
      <c r="F13" t="s">
        <v>66</v>
      </c>
      <c r="G13">
        <v>43.071288889999998</v>
      </c>
      <c r="H13">
        <v>-70.877397220000006</v>
      </c>
      <c r="I13" t="s">
        <v>88</v>
      </c>
      <c r="J13" t="s">
        <v>95</v>
      </c>
      <c r="K13" t="s">
        <v>154</v>
      </c>
      <c r="L13" t="s">
        <v>154</v>
      </c>
      <c r="M13" t="s">
        <v>154</v>
      </c>
    </row>
    <row r="14" spans="1:14">
      <c r="A14" t="s">
        <v>2291</v>
      </c>
      <c r="B14" t="s">
        <v>2290</v>
      </c>
      <c r="C14" t="s">
        <v>2738</v>
      </c>
      <c r="D14">
        <v>2004</v>
      </c>
      <c r="E14" t="s">
        <v>2737</v>
      </c>
      <c r="F14" t="s">
        <v>66</v>
      </c>
      <c r="G14">
        <v>48.520597219999999</v>
      </c>
      <c r="H14">
        <v>-122.5090833</v>
      </c>
      <c r="I14" t="s">
        <v>115</v>
      </c>
      <c r="J14" t="s">
        <v>64</v>
      </c>
      <c r="K14" t="s">
        <v>154</v>
      </c>
      <c r="L14" t="s">
        <v>154</v>
      </c>
      <c r="M14" t="s">
        <v>154</v>
      </c>
    </row>
    <row r="15" spans="1:14">
      <c r="A15" t="s">
        <v>2291</v>
      </c>
      <c r="B15" t="s">
        <v>2290</v>
      </c>
      <c r="C15" t="s">
        <v>2736</v>
      </c>
      <c r="D15">
        <v>2005</v>
      </c>
      <c r="E15" t="s">
        <v>1358</v>
      </c>
      <c r="F15" t="s">
        <v>167</v>
      </c>
      <c r="G15">
        <v>48.377497220000002</v>
      </c>
      <c r="H15">
        <v>-4.4286555559999998</v>
      </c>
      <c r="I15" t="s">
        <v>88</v>
      </c>
      <c r="J15" t="s">
        <v>95</v>
      </c>
      <c r="K15" t="s">
        <v>154</v>
      </c>
      <c r="L15" t="s">
        <v>154</v>
      </c>
      <c r="M15" t="s">
        <v>154</v>
      </c>
    </row>
    <row r="16" spans="1:14">
      <c r="A16" t="s">
        <v>2291</v>
      </c>
      <c r="B16" t="s">
        <v>2290</v>
      </c>
      <c r="C16" t="s">
        <v>2735</v>
      </c>
      <c r="D16">
        <v>1987</v>
      </c>
      <c r="E16" t="s">
        <v>2734</v>
      </c>
      <c r="F16" t="s">
        <v>66</v>
      </c>
      <c r="G16">
        <v>37.218863890000002</v>
      </c>
      <c r="H16">
        <v>-76.402741669999997</v>
      </c>
      <c r="I16" t="s">
        <v>88</v>
      </c>
      <c r="J16" t="s">
        <v>95</v>
      </c>
      <c r="K16" t="s">
        <v>154</v>
      </c>
      <c r="L16" t="s">
        <v>154</v>
      </c>
      <c r="M16" t="s">
        <v>154</v>
      </c>
    </row>
    <row r="17" spans="1:14">
      <c r="A17" t="s">
        <v>2291</v>
      </c>
      <c r="B17" t="s">
        <v>2290</v>
      </c>
      <c r="C17" t="s">
        <v>2733</v>
      </c>
      <c r="D17">
        <v>2011</v>
      </c>
      <c r="E17" t="s">
        <v>2731</v>
      </c>
      <c r="F17" t="s">
        <v>66</v>
      </c>
      <c r="G17">
        <v>37.024547220000002</v>
      </c>
      <c r="H17">
        <v>-76.219624999999994</v>
      </c>
      <c r="I17" t="s">
        <v>88</v>
      </c>
      <c r="J17" t="s">
        <v>95</v>
      </c>
      <c r="K17" t="s">
        <v>154</v>
      </c>
      <c r="L17" t="s">
        <v>154</v>
      </c>
      <c r="M17" t="s">
        <v>154</v>
      </c>
    </row>
    <row r="18" spans="1:14">
      <c r="A18" t="s">
        <v>2291</v>
      </c>
      <c r="B18" t="s">
        <v>2290</v>
      </c>
      <c r="C18" t="s">
        <v>2732</v>
      </c>
      <c r="D18">
        <v>2014</v>
      </c>
      <c r="E18" t="s">
        <v>2731</v>
      </c>
      <c r="F18" t="s">
        <v>66</v>
      </c>
      <c r="G18">
        <v>37.024547220000002</v>
      </c>
      <c r="H18">
        <v>-76.219624999999994</v>
      </c>
      <c r="I18" t="s">
        <v>88</v>
      </c>
      <c r="J18" t="s">
        <v>95</v>
      </c>
      <c r="K18" t="s">
        <v>154</v>
      </c>
      <c r="L18" t="s">
        <v>154</v>
      </c>
      <c r="M18" t="s">
        <v>154</v>
      </c>
    </row>
    <row r="19" spans="1:14">
      <c r="A19" t="s">
        <v>2083</v>
      </c>
      <c r="B19" t="s">
        <v>2082</v>
      </c>
      <c r="D19">
        <v>2021</v>
      </c>
      <c r="E19" t="s">
        <v>2128</v>
      </c>
      <c r="F19" t="s">
        <v>51</v>
      </c>
      <c r="G19">
        <v>-34.980883329999997</v>
      </c>
      <c r="H19">
        <v>117.9594546</v>
      </c>
      <c r="I19" t="s">
        <v>65</v>
      </c>
      <c r="J19" t="s">
        <v>412</v>
      </c>
      <c r="K19" t="s">
        <v>48</v>
      </c>
      <c r="L19" t="s">
        <v>426</v>
      </c>
      <c r="M19" t="s">
        <v>165</v>
      </c>
      <c r="N19" t="s">
        <v>2288</v>
      </c>
    </row>
    <row r="20" spans="1:14">
      <c r="A20" t="s">
        <v>2083</v>
      </c>
      <c r="B20" t="s">
        <v>2082</v>
      </c>
      <c r="D20">
        <v>2021</v>
      </c>
      <c r="E20" t="s">
        <v>2283</v>
      </c>
      <c r="F20" t="s">
        <v>51</v>
      </c>
      <c r="G20">
        <v>-32.159888889999998</v>
      </c>
      <c r="H20">
        <v>115.6712222</v>
      </c>
      <c r="I20" t="s">
        <v>65</v>
      </c>
      <c r="J20" t="s">
        <v>412</v>
      </c>
      <c r="K20" t="s">
        <v>48</v>
      </c>
      <c r="L20" t="s">
        <v>426</v>
      </c>
      <c r="M20" t="s">
        <v>165</v>
      </c>
      <c r="N20" t="s">
        <v>2287</v>
      </c>
    </row>
    <row r="21" spans="1:14">
      <c r="A21" t="s">
        <v>2083</v>
      </c>
      <c r="B21" t="s">
        <v>2082</v>
      </c>
      <c r="D21">
        <v>2021</v>
      </c>
      <c r="E21" t="s">
        <v>2283</v>
      </c>
      <c r="F21" t="s">
        <v>51</v>
      </c>
      <c r="G21">
        <v>-32.158153249999998</v>
      </c>
      <c r="H21">
        <v>115.6715521</v>
      </c>
      <c r="I21" t="s">
        <v>65</v>
      </c>
      <c r="J21" t="s">
        <v>412</v>
      </c>
      <c r="K21" t="s">
        <v>48</v>
      </c>
      <c r="L21" t="s">
        <v>426</v>
      </c>
      <c r="M21" t="s">
        <v>165</v>
      </c>
      <c r="N21" t="s">
        <v>2286</v>
      </c>
    </row>
    <row r="22" spans="1:14">
      <c r="A22" t="s">
        <v>2083</v>
      </c>
      <c r="B22" t="s">
        <v>2082</v>
      </c>
      <c r="D22">
        <v>2021</v>
      </c>
      <c r="E22" t="s">
        <v>2283</v>
      </c>
      <c r="F22" t="s">
        <v>51</v>
      </c>
      <c r="G22">
        <v>-32.15823108</v>
      </c>
      <c r="H22">
        <v>115.6726723</v>
      </c>
      <c r="I22" t="s">
        <v>65</v>
      </c>
      <c r="J22" t="s">
        <v>412</v>
      </c>
      <c r="K22" t="s">
        <v>48</v>
      </c>
      <c r="L22" t="s">
        <v>426</v>
      </c>
      <c r="M22" t="s">
        <v>165</v>
      </c>
      <c r="N22" t="s">
        <v>2285</v>
      </c>
    </row>
    <row r="23" spans="1:14">
      <c r="A23" t="s">
        <v>2083</v>
      </c>
      <c r="B23" t="s">
        <v>2082</v>
      </c>
      <c r="D23">
        <v>2021</v>
      </c>
      <c r="E23" t="s">
        <v>2283</v>
      </c>
      <c r="F23" t="s">
        <v>51</v>
      </c>
      <c r="G23">
        <v>-32.159901499999997</v>
      </c>
      <c r="H23">
        <v>115.6717469</v>
      </c>
      <c r="I23" t="s">
        <v>65</v>
      </c>
      <c r="J23" t="s">
        <v>412</v>
      </c>
      <c r="K23" t="s">
        <v>48</v>
      </c>
      <c r="L23" t="s">
        <v>426</v>
      </c>
      <c r="M23" t="s">
        <v>165</v>
      </c>
      <c r="N23" t="s">
        <v>2284</v>
      </c>
    </row>
    <row r="24" spans="1:14">
      <c r="A24" t="s">
        <v>2083</v>
      </c>
      <c r="B24" t="s">
        <v>2082</v>
      </c>
      <c r="D24">
        <v>2021</v>
      </c>
      <c r="E24" t="s">
        <v>2283</v>
      </c>
      <c r="F24" t="s">
        <v>51</v>
      </c>
      <c r="G24">
        <v>-32.15</v>
      </c>
      <c r="H24">
        <v>115.66666669999999</v>
      </c>
      <c r="I24" t="s">
        <v>65</v>
      </c>
      <c r="J24" t="s">
        <v>412</v>
      </c>
      <c r="K24" t="s">
        <v>57</v>
      </c>
      <c r="L24" t="s">
        <v>57</v>
      </c>
      <c r="M24" t="s">
        <v>57</v>
      </c>
      <c r="N24" t="s">
        <v>2282</v>
      </c>
    </row>
    <row r="25" spans="1:14">
      <c r="A25" t="s">
        <v>2083</v>
      </c>
      <c r="B25" t="s">
        <v>2082</v>
      </c>
      <c r="D25">
        <v>2021</v>
      </c>
      <c r="E25" t="s">
        <v>2279</v>
      </c>
      <c r="F25" t="s">
        <v>51</v>
      </c>
      <c r="G25">
        <v>-32.000283330000002</v>
      </c>
      <c r="H25">
        <v>115.5480972</v>
      </c>
      <c r="I25" t="s">
        <v>65</v>
      </c>
      <c r="J25" t="s">
        <v>412</v>
      </c>
      <c r="K25" t="s">
        <v>57</v>
      </c>
      <c r="L25" t="s">
        <v>57</v>
      </c>
      <c r="M25" t="s">
        <v>57</v>
      </c>
      <c r="N25">
        <v>67</v>
      </c>
    </row>
    <row r="26" spans="1:14">
      <c r="A26" t="s">
        <v>2083</v>
      </c>
      <c r="B26" t="s">
        <v>2082</v>
      </c>
      <c r="D26">
        <v>2021</v>
      </c>
      <c r="E26" t="s">
        <v>2279</v>
      </c>
      <c r="F26" t="s">
        <v>51</v>
      </c>
      <c r="G26">
        <v>-32.00079444</v>
      </c>
      <c r="H26">
        <v>115.5477389</v>
      </c>
      <c r="I26" t="s">
        <v>65</v>
      </c>
      <c r="J26" t="s">
        <v>412</v>
      </c>
      <c r="K26" t="s">
        <v>57</v>
      </c>
      <c r="L26" t="s">
        <v>57</v>
      </c>
      <c r="M26" t="s">
        <v>57</v>
      </c>
      <c r="N26">
        <v>64</v>
      </c>
    </row>
    <row r="27" spans="1:14">
      <c r="A27" t="s">
        <v>2083</v>
      </c>
      <c r="B27" t="s">
        <v>2082</v>
      </c>
      <c r="D27">
        <v>2021</v>
      </c>
      <c r="E27" t="s">
        <v>2279</v>
      </c>
      <c r="F27" t="s">
        <v>51</v>
      </c>
      <c r="G27">
        <v>-32.000213889999998</v>
      </c>
      <c r="H27">
        <v>115.5471806</v>
      </c>
      <c r="I27" t="s">
        <v>65</v>
      </c>
      <c r="J27" t="s">
        <v>412</v>
      </c>
      <c r="K27" t="s">
        <v>57</v>
      </c>
      <c r="L27" t="s">
        <v>57</v>
      </c>
      <c r="M27" t="s">
        <v>57</v>
      </c>
      <c r="N27">
        <v>65</v>
      </c>
    </row>
    <row r="28" spans="1:14">
      <c r="A28" t="s">
        <v>2083</v>
      </c>
      <c r="B28" t="s">
        <v>2082</v>
      </c>
      <c r="D28">
        <v>2021</v>
      </c>
      <c r="E28" t="s">
        <v>2279</v>
      </c>
      <c r="F28" t="s">
        <v>51</v>
      </c>
      <c r="G28">
        <v>-32.001186109999999</v>
      </c>
      <c r="H28">
        <v>115.54936669999999</v>
      </c>
      <c r="I28" t="s">
        <v>65</v>
      </c>
      <c r="J28" t="s">
        <v>412</v>
      </c>
      <c r="K28" t="s">
        <v>57</v>
      </c>
      <c r="L28" t="s">
        <v>57</v>
      </c>
      <c r="M28" t="s">
        <v>57</v>
      </c>
      <c r="N28">
        <v>66</v>
      </c>
    </row>
    <row r="29" spans="1:14">
      <c r="A29" t="s">
        <v>2083</v>
      </c>
      <c r="B29" t="s">
        <v>2082</v>
      </c>
      <c r="D29">
        <v>2021</v>
      </c>
      <c r="E29" t="s">
        <v>2280</v>
      </c>
      <c r="F29" t="s">
        <v>51</v>
      </c>
      <c r="G29">
        <v>-32.005938890000003</v>
      </c>
      <c r="H29">
        <v>115.48606940000001</v>
      </c>
      <c r="I29" t="s">
        <v>65</v>
      </c>
      <c r="J29" t="s">
        <v>412</v>
      </c>
      <c r="K29" t="s">
        <v>226</v>
      </c>
      <c r="L29" t="s">
        <v>227</v>
      </c>
      <c r="M29" t="s">
        <v>226</v>
      </c>
      <c r="N29">
        <v>72</v>
      </c>
    </row>
    <row r="30" spans="1:14">
      <c r="A30" t="s">
        <v>2083</v>
      </c>
      <c r="B30" t="s">
        <v>2082</v>
      </c>
      <c r="D30">
        <v>2021</v>
      </c>
      <c r="E30" t="s">
        <v>2280</v>
      </c>
      <c r="F30" t="s">
        <v>51</v>
      </c>
      <c r="G30">
        <v>-32.00648056</v>
      </c>
      <c r="H30">
        <v>115.4857111</v>
      </c>
      <c r="I30" t="s">
        <v>65</v>
      </c>
      <c r="J30" t="s">
        <v>412</v>
      </c>
      <c r="K30" t="s">
        <v>57</v>
      </c>
      <c r="L30" t="s">
        <v>57</v>
      </c>
      <c r="M30" t="s">
        <v>57</v>
      </c>
      <c r="N30">
        <v>71</v>
      </c>
    </row>
    <row r="31" spans="1:14">
      <c r="A31" t="s">
        <v>2083</v>
      </c>
      <c r="B31" t="s">
        <v>2082</v>
      </c>
      <c r="D31">
        <v>2021</v>
      </c>
      <c r="E31" t="s">
        <v>2280</v>
      </c>
      <c r="F31" t="s">
        <v>51</v>
      </c>
      <c r="G31">
        <v>-32.006302779999999</v>
      </c>
      <c r="H31">
        <v>115.4857583</v>
      </c>
      <c r="I31" t="s">
        <v>65</v>
      </c>
      <c r="J31" t="s">
        <v>412</v>
      </c>
      <c r="K31" t="s">
        <v>226</v>
      </c>
      <c r="L31" t="s">
        <v>227</v>
      </c>
      <c r="M31" t="s">
        <v>226</v>
      </c>
      <c r="N31">
        <v>74</v>
      </c>
    </row>
    <row r="32" spans="1:14">
      <c r="A32" t="s">
        <v>2083</v>
      </c>
      <c r="B32" t="s">
        <v>2082</v>
      </c>
      <c r="D32">
        <v>2021</v>
      </c>
      <c r="E32" t="s">
        <v>2280</v>
      </c>
      <c r="F32" t="s">
        <v>51</v>
      </c>
      <c r="G32">
        <v>-32.005986110000002</v>
      </c>
      <c r="H32">
        <v>115.48574720000001</v>
      </c>
      <c r="I32" t="s">
        <v>65</v>
      </c>
      <c r="J32" t="s">
        <v>412</v>
      </c>
      <c r="K32" t="s">
        <v>57</v>
      </c>
      <c r="L32" t="s">
        <v>57</v>
      </c>
      <c r="M32" t="s">
        <v>57</v>
      </c>
      <c r="N32">
        <v>75</v>
      </c>
    </row>
    <row r="33" spans="1:14">
      <c r="A33" t="s">
        <v>2083</v>
      </c>
      <c r="B33" t="s">
        <v>2082</v>
      </c>
      <c r="D33">
        <v>2021</v>
      </c>
      <c r="E33" t="s">
        <v>2280</v>
      </c>
      <c r="F33" t="s">
        <v>51</v>
      </c>
      <c r="G33">
        <v>-32.005997219999998</v>
      </c>
      <c r="H33">
        <v>115.4846194</v>
      </c>
      <c r="I33" t="s">
        <v>65</v>
      </c>
      <c r="J33" t="s">
        <v>412</v>
      </c>
      <c r="K33" t="s">
        <v>57</v>
      </c>
      <c r="L33" t="s">
        <v>57</v>
      </c>
      <c r="M33" t="s">
        <v>57</v>
      </c>
      <c r="N33">
        <v>68</v>
      </c>
    </row>
    <row r="34" spans="1:14">
      <c r="A34" t="s">
        <v>2083</v>
      </c>
      <c r="B34" t="s">
        <v>2082</v>
      </c>
      <c r="D34">
        <v>2021</v>
      </c>
      <c r="E34" t="s">
        <v>2280</v>
      </c>
      <c r="F34" t="s">
        <v>51</v>
      </c>
      <c r="G34">
        <v>-32.007097219999999</v>
      </c>
      <c r="H34">
        <v>115.4836528</v>
      </c>
      <c r="I34" t="s">
        <v>65</v>
      </c>
      <c r="J34" t="s">
        <v>412</v>
      </c>
      <c r="K34" t="s">
        <v>226</v>
      </c>
      <c r="L34" t="s">
        <v>227</v>
      </c>
      <c r="M34" t="s">
        <v>226</v>
      </c>
      <c r="N34">
        <v>73</v>
      </c>
    </row>
    <row r="35" spans="1:14">
      <c r="A35" t="s">
        <v>2083</v>
      </c>
      <c r="B35" t="s">
        <v>2082</v>
      </c>
      <c r="D35">
        <v>2021</v>
      </c>
      <c r="E35" t="s">
        <v>2280</v>
      </c>
      <c r="F35" t="s">
        <v>51</v>
      </c>
      <c r="G35">
        <v>-32.006744439999999</v>
      </c>
      <c r="H35">
        <v>115.4836889</v>
      </c>
      <c r="I35" t="s">
        <v>65</v>
      </c>
      <c r="J35" t="s">
        <v>412</v>
      </c>
      <c r="K35" t="s">
        <v>57</v>
      </c>
      <c r="L35" t="s">
        <v>57</v>
      </c>
      <c r="M35" t="s">
        <v>57</v>
      </c>
      <c r="N35">
        <v>70</v>
      </c>
    </row>
    <row r="36" spans="1:14">
      <c r="A36" t="s">
        <v>2083</v>
      </c>
      <c r="B36" t="s">
        <v>2082</v>
      </c>
      <c r="D36">
        <v>2021</v>
      </c>
      <c r="E36" t="s">
        <v>2280</v>
      </c>
      <c r="F36" t="s">
        <v>51</v>
      </c>
      <c r="G36">
        <v>-32.00627222</v>
      </c>
      <c r="H36">
        <v>115.4845639</v>
      </c>
      <c r="I36" t="s">
        <v>65</v>
      </c>
      <c r="J36" t="s">
        <v>412</v>
      </c>
      <c r="K36" t="s">
        <v>226</v>
      </c>
      <c r="L36" t="s">
        <v>227</v>
      </c>
      <c r="M36" t="s">
        <v>226</v>
      </c>
      <c r="N36">
        <v>69</v>
      </c>
    </row>
    <row r="37" spans="1:14">
      <c r="A37" t="s">
        <v>2083</v>
      </c>
      <c r="B37" t="s">
        <v>2082</v>
      </c>
      <c r="D37">
        <v>2021</v>
      </c>
      <c r="E37" t="s">
        <v>2279</v>
      </c>
      <c r="F37" t="s">
        <v>51</v>
      </c>
      <c r="G37">
        <v>-31.998972219999999</v>
      </c>
      <c r="H37">
        <v>115.5450333</v>
      </c>
      <c r="I37" t="s">
        <v>65</v>
      </c>
      <c r="J37" t="s">
        <v>412</v>
      </c>
      <c r="K37" t="s">
        <v>226</v>
      </c>
      <c r="L37" t="s">
        <v>227</v>
      </c>
      <c r="M37" t="s">
        <v>226</v>
      </c>
      <c r="N37">
        <v>16</v>
      </c>
    </row>
    <row r="38" spans="1:14">
      <c r="A38" t="s">
        <v>2083</v>
      </c>
      <c r="B38" t="s">
        <v>2082</v>
      </c>
      <c r="D38">
        <v>2021</v>
      </c>
      <c r="E38" t="s">
        <v>2279</v>
      </c>
      <c r="F38" t="s">
        <v>51</v>
      </c>
      <c r="G38">
        <v>-31.99906944</v>
      </c>
      <c r="H38">
        <v>115.5448694</v>
      </c>
      <c r="I38" t="s">
        <v>65</v>
      </c>
      <c r="J38" t="s">
        <v>412</v>
      </c>
      <c r="K38" t="s">
        <v>226</v>
      </c>
      <c r="L38" t="s">
        <v>227</v>
      </c>
      <c r="M38" t="s">
        <v>226</v>
      </c>
      <c r="N38">
        <v>14</v>
      </c>
    </row>
    <row r="39" spans="1:14">
      <c r="A39" t="s">
        <v>2083</v>
      </c>
      <c r="B39" t="s">
        <v>2082</v>
      </c>
      <c r="D39">
        <v>2021</v>
      </c>
      <c r="E39" t="s">
        <v>2279</v>
      </c>
      <c r="F39" t="s">
        <v>51</v>
      </c>
      <c r="G39">
        <v>-31.999180559999999</v>
      </c>
      <c r="H39">
        <v>115.5447861</v>
      </c>
      <c r="I39" t="s">
        <v>65</v>
      </c>
      <c r="J39" t="s">
        <v>412</v>
      </c>
      <c r="K39" t="s">
        <v>226</v>
      </c>
      <c r="L39" t="s">
        <v>227</v>
      </c>
      <c r="M39" t="s">
        <v>226</v>
      </c>
      <c r="N39">
        <v>13</v>
      </c>
    </row>
    <row r="40" spans="1:14">
      <c r="A40" t="s">
        <v>2083</v>
      </c>
      <c r="B40" t="s">
        <v>2082</v>
      </c>
      <c r="D40">
        <v>2021</v>
      </c>
      <c r="E40" t="s">
        <v>2279</v>
      </c>
      <c r="F40" t="s">
        <v>51</v>
      </c>
      <c r="G40">
        <v>-31.99898889</v>
      </c>
      <c r="H40">
        <v>115.5450694</v>
      </c>
      <c r="I40" t="s">
        <v>65</v>
      </c>
      <c r="J40" t="s">
        <v>412</v>
      </c>
      <c r="K40" t="s">
        <v>226</v>
      </c>
      <c r="L40" t="s">
        <v>227</v>
      </c>
      <c r="M40" t="s">
        <v>226</v>
      </c>
      <c r="N40">
        <v>15</v>
      </c>
    </row>
    <row r="41" spans="1:14">
      <c r="A41" t="s">
        <v>2083</v>
      </c>
      <c r="B41" t="s">
        <v>2082</v>
      </c>
      <c r="D41">
        <v>2021</v>
      </c>
      <c r="E41" t="s">
        <v>2273</v>
      </c>
      <c r="F41" t="s">
        <v>51</v>
      </c>
      <c r="G41">
        <v>-40.665858999999998</v>
      </c>
      <c r="H41">
        <v>144.75903</v>
      </c>
      <c r="I41" t="s">
        <v>88</v>
      </c>
      <c r="J41" t="s">
        <v>412</v>
      </c>
      <c r="K41" t="s">
        <v>48</v>
      </c>
      <c r="L41" t="s">
        <v>426</v>
      </c>
      <c r="M41" t="s">
        <v>165</v>
      </c>
      <c r="N41" t="s">
        <v>2278</v>
      </c>
    </row>
    <row r="42" spans="1:14">
      <c r="A42" t="s">
        <v>2083</v>
      </c>
      <c r="B42" t="s">
        <v>2082</v>
      </c>
      <c r="D42">
        <v>2021</v>
      </c>
      <c r="E42" t="s">
        <v>2273</v>
      </c>
      <c r="F42" t="s">
        <v>51</v>
      </c>
      <c r="G42">
        <v>-40.679786</v>
      </c>
      <c r="H42">
        <v>144.78614300000001</v>
      </c>
      <c r="I42" t="s">
        <v>88</v>
      </c>
      <c r="J42" t="s">
        <v>412</v>
      </c>
      <c r="K42" t="s">
        <v>48</v>
      </c>
      <c r="L42" t="s">
        <v>426</v>
      </c>
      <c r="M42" t="s">
        <v>165</v>
      </c>
      <c r="N42" t="s">
        <v>2277</v>
      </c>
    </row>
    <row r="43" spans="1:14">
      <c r="A43" t="s">
        <v>2083</v>
      </c>
      <c r="B43" t="s">
        <v>2082</v>
      </c>
      <c r="D43">
        <v>2021</v>
      </c>
      <c r="E43" t="s">
        <v>2273</v>
      </c>
      <c r="F43" t="s">
        <v>51</v>
      </c>
      <c r="G43">
        <v>-40.673662</v>
      </c>
      <c r="H43">
        <v>144.787115</v>
      </c>
      <c r="I43" t="s">
        <v>88</v>
      </c>
      <c r="J43" t="s">
        <v>412</v>
      </c>
      <c r="K43" t="s">
        <v>48</v>
      </c>
      <c r="L43" t="s">
        <v>426</v>
      </c>
      <c r="M43" t="s">
        <v>165</v>
      </c>
      <c r="N43" t="s">
        <v>2276</v>
      </c>
    </row>
    <row r="44" spans="1:14">
      <c r="A44" t="s">
        <v>2083</v>
      </c>
      <c r="B44" t="s">
        <v>2082</v>
      </c>
      <c r="D44">
        <v>2021</v>
      </c>
      <c r="E44" t="s">
        <v>2273</v>
      </c>
      <c r="F44" t="s">
        <v>51</v>
      </c>
      <c r="G44">
        <v>-40.683425</v>
      </c>
      <c r="H44">
        <v>144.786134</v>
      </c>
      <c r="I44" t="s">
        <v>88</v>
      </c>
      <c r="J44" t="s">
        <v>412</v>
      </c>
      <c r="K44" t="s">
        <v>48</v>
      </c>
      <c r="L44" t="s">
        <v>426</v>
      </c>
      <c r="M44" t="s">
        <v>165</v>
      </c>
      <c r="N44" t="s">
        <v>2275</v>
      </c>
    </row>
    <row r="45" spans="1:14">
      <c r="A45" t="s">
        <v>2083</v>
      </c>
      <c r="B45" t="s">
        <v>2082</v>
      </c>
      <c r="D45">
        <v>2021</v>
      </c>
      <c r="E45" t="s">
        <v>2273</v>
      </c>
      <c r="F45" t="s">
        <v>51</v>
      </c>
      <c r="G45">
        <v>-40.720885000000003</v>
      </c>
      <c r="H45">
        <v>145.037813</v>
      </c>
      <c r="I45" t="s">
        <v>88</v>
      </c>
      <c r="J45" t="s">
        <v>412</v>
      </c>
      <c r="K45" t="s">
        <v>48</v>
      </c>
      <c r="L45" t="s">
        <v>426</v>
      </c>
      <c r="M45" t="s">
        <v>165</v>
      </c>
      <c r="N45" t="s">
        <v>2274</v>
      </c>
    </row>
    <row r="46" spans="1:14">
      <c r="A46" t="s">
        <v>2083</v>
      </c>
      <c r="B46" t="s">
        <v>2082</v>
      </c>
      <c r="D46">
        <v>2021</v>
      </c>
      <c r="E46" t="s">
        <v>2273</v>
      </c>
      <c r="F46" t="s">
        <v>51</v>
      </c>
      <c r="G46">
        <v>-40.720033999999998</v>
      </c>
      <c r="H46">
        <v>145.048742</v>
      </c>
      <c r="I46" t="s">
        <v>88</v>
      </c>
      <c r="J46" t="s">
        <v>412</v>
      </c>
      <c r="K46" t="s">
        <v>56</v>
      </c>
      <c r="L46" t="s">
        <v>1333</v>
      </c>
      <c r="M46" t="s">
        <v>62</v>
      </c>
      <c r="N46" t="s">
        <v>2272</v>
      </c>
    </row>
    <row r="47" spans="1:14">
      <c r="A47" t="s">
        <v>2083</v>
      </c>
      <c r="B47" t="s">
        <v>2082</v>
      </c>
      <c r="D47">
        <v>2021</v>
      </c>
      <c r="E47" t="s">
        <v>2260</v>
      </c>
      <c r="F47" t="s">
        <v>51</v>
      </c>
      <c r="G47">
        <v>-32.002333329999999</v>
      </c>
      <c r="H47">
        <v>115.5560361</v>
      </c>
      <c r="I47" t="s">
        <v>50</v>
      </c>
      <c r="J47" t="s">
        <v>412</v>
      </c>
      <c r="K47" t="s">
        <v>226</v>
      </c>
      <c r="L47" t="s">
        <v>227</v>
      </c>
      <c r="M47" t="s">
        <v>226</v>
      </c>
      <c r="N47" t="s">
        <v>2271</v>
      </c>
    </row>
    <row r="48" spans="1:14">
      <c r="A48" t="s">
        <v>2083</v>
      </c>
      <c r="B48" t="s">
        <v>2082</v>
      </c>
      <c r="D48">
        <v>2021</v>
      </c>
      <c r="E48" t="s">
        <v>2260</v>
      </c>
      <c r="F48" t="s">
        <v>51</v>
      </c>
      <c r="G48">
        <v>-32.00215</v>
      </c>
      <c r="H48">
        <v>115.55607500000001</v>
      </c>
      <c r="I48" t="s">
        <v>50</v>
      </c>
      <c r="J48" t="s">
        <v>412</v>
      </c>
      <c r="K48" t="s">
        <v>226</v>
      </c>
      <c r="L48" t="s">
        <v>227</v>
      </c>
      <c r="M48" t="s">
        <v>226</v>
      </c>
      <c r="N48" t="s">
        <v>2270</v>
      </c>
    </row>
    <row r="49" spans="1:14">
      <c r="A49" t="s">
        <v>2083</v>
      </c>
      <c r="B49" t="s">
        <v>2082</v>
      </c>
      <c r="D49">
        <v>2021</v>
      </c>
      <c r="E49" t="s">
        <v>2260</v>
      </c>
      <c r="F49" t="s">
        <v>51</v>
      </c>
      <c r="G49">
        <v>-31.988733329999999</v>
      </c>
      <c r="H49">
        <v>115.51721670000001</v>
      </c>
      <c r="I49" t="s">
        <v>50</v>
      </c>
      <c r="J49" t="s">
        <v>412</v>
      </c>
      <c r="K49" t="s">
        <v>48</v>
      </c>
      <c r="L49" t="s">
        <v>426</v>
      </c>
      <c r="M49" t="s">
        <v>165</v>
      </c>
      <c r="N49" t="s">
        <v>2269</v>
      </c>
    </row>
    <row r="50" spans="1:14">
      <c r="A50" t="s">
        <v>2083</v>
      </c>
      <c r="B50" t="s">
        <v>2082</v>
      </c>
      <c r="D50">
        <v>2021</v>
      </c>
      <c r="E50" t="s">
        <v>2260</v>
      </c>
      <c r="F50" t="s">
        <v>51</v>
      </c>
      <c r="G50">
        <v>-32.01621111</v>
      </c>
      <c r="H50">
        <v>115.5314083</v>
      </c>
      <c r="I50" t="s">
        <v>50</v>
      </c>
      <c r="J50" t="s">
        <v>412</v>
      </c>
      <c r="K50" t="s">
        <v>48</v>
      </c>
      <c r="L50" t="s">
        <v>1505</v>
      </c>
      <c r="M50" t="s">
        <v>869</v>
      </c>
      <c r="N50" t="s">
        <v>2268</v>
      </c>
    </row>
    <row r="51" spans="1:14">
      <c r="A51" t="s">
        <v>2083</v>
      </c>
      <c r="B51" t="s">
        <v>2082</v>
      </c>
      <c r="D51">
        <v>2021</v>
      </c>
      <c r="E51" t="s">
        <v>2260</v>
      </c>
      <c r="F51" t="s">
        <v>51</v>
      </c>
      <c r="G51">
        <v>-32.016069440000003</v>
      </c>
      <c r="H51">
        <v>115.5311889</v>
      </c>
      <c r="I51" t="s">
        <v>50</v>
      </c>
      <c r="J51" t="s">
        <v>412</v>
      </c>
      <c r="K51" t="s">
        <v>48</v>
      </c>
      <c r="L51" t="s">
        <v>1505</v>
      </c>
      <c r="M51" t="s">
        <v>869</v>
      </c>
      <c r="N51" t="s">
        <v>2267</v>
      </c>
    </row>
    <row r="52" spans="1:14">
      <c r="A52" t="s">
        <v>2083</v>
      </c>
      <c r="B52" t="s">
        <v>2082</v>
      </c>
      <c r="D52">
        <v>2021</v>
      </c>
      <c r="E52" t="s">
        <v>2260</v>
      </c>
      <c r="F52" t="s">
        <v>51</v>
      </c>
      <c r="G52">
        <v>-32.01633056</v>
      </c>
      <c r="H52">
        <v>115.5316389</v>
      </c>
      <c r="I52" t="s">
        <v>50</v>
      </c>
      <c r="J52" t="s">
        <v>412</v>
      </c>
      <c r="K52" t="s">
        <v>48</v>
      </c>
      <c r="L52" t="s">
        <v>1505</v>
      </c>
      <c r="M52" t="s">
        <v>869</v>
      </c>
      <c r="N52" t="s">
        <v>2266</v>
      </c>
    </row>
    <row r="53" spans="1:14">
      <c r="A53" t="s">
        <v>2083</v>
      </c>
      <c r="B53" t="s">
        <v>2082</v>
      </c>
      <c r="D53">
        <v>2021</v>
      </c>
      <c r="E53" t="s">
        <v>2260</v>
      </c>
      <c r="F53" t="s">
        <v>51</v>
      </c>
      <c r="G53">
        <v>-31.99077222</v>
      </c>
      <c r="H53">
        <v>115.5240611</v>
      </c>
      <c r="I53" t="s">
        <v>50</v>
      </c>
      <c r="J53" t="s">
        <v>412</v>
      </c>
      <c r="K53" t="s">
        <v>48</v>
      </c>
      <c r="L53" t="s">
        <v>426</v>
      </c>
      <c r="M53" t="s">
        <v>165</v>
      </c>
      <c r="N53" t="s">
        <v>2265</v>
      </c>
    </row>
    <row r="54" spans="1:14">
      <c r="A54" t="s">
        <v>2083</v>
      </c>
      <c r="B54" t="s">
        <v>2082</v>
      </c>
      <c r="D54">
        <v>2021</v>
      </c>
      <c r="E54" t="s">
        <v>2260</v>
      </c>
      <c r="F54" t="s">
        <v>51</v>
      </c>
      <c r="G54">
        <v>-31.990752780000001</v>
      </c>
      <c r="H54">
        <v>115.5239833</v>
      </c>
      <c r="I54" t="s">
        <v>50</v>
      </c>
      <c r="J54" t="s">
        <v>412</v>
      </c>
      <c r="K54" t="s">
        <v>48</v>
      </c>
      <c r="L54" t="s">
        <v>426</v>
      </c>
      <c r="M54" t="s">
        <v>165</v>
      </c>
      <c r="N54" t="s">
        <v>2264</v>
      </c>
    </row>
    <row r="55" spans="1:14">
      <c r="A55" t="s">
        <v>2083</v>
      </c>
      <c r="B55" t="s">
        <v>2082</v>
      </c>
      <c r="D55">
        <v>2021</v>
      </c>
      <c r="E55" t="s">
        <v>2262</v>
      </c>
      <c r="F55" t="s">
        <v>51</v>
      </c>
      <c r="G55">
        <v>-32.022852780000001</v>
      </c>
      <c r="H55">
        <v>115.5314111</v>
      </c>
      <c r="I55" t="s">
        <v>65</v>
      </c>
      <c r="J55" t="s">
        <v>412</v>
      </c>
      <c r="K55" t="s">
        <v>61</v>
      </c>
      <c r="L55" t="s">
        <v>60</v>
      </c>
      <c r="M55" t="s">
        <v>60</v>
      </c>
      <c r="N55" t="s">
        <v>2263</v>
      </c>
    </row>
    <row r="56" spans="1:14">
      <c r="A56" t="s">
        <v>2083</v>
      </c>
      <c r="B56" t="s">
        <v>2082</v>
      </c>
      <c r="D56">
        <v>2021</v>
      </c>
      <c r="E56" t="s">
        <v>2262</v>
      </c>
      <c r="F56" t="s">
        <v>51</v>
      </c>
      <c r="G56">
        <v>-32.025352769999998</v>
      </c>
      <c r="H56">
        <v>115.5300111</v>
      </c>
      <c r="I56" t="s">
        <v>65</v>
      </c>
      <c r="J56" t="s">
        <v>412</v>
      </c>
      <c r="K56" t="s">
        <v>61</v>
      </c>
      <c r="L56" t="s">
        <v>60</v>
      </c>
      <c r="M56" t="s">
        <v>60</v>
      </c>
      <c r="N56" t="s">
        <v>2261</v>
      </c>
    </row>
    <row r="57" spans="1:14">
      <c r="A57" t="s">
        <v>2083</v>
      </c>
      <c r="B57" t="s">
        <v>2082</v>
      </c>
      <c r="D57">
        <v>2021</v>
      </c>
      <c r="E57" t="s">
        <v>2260</v>
      </c>
      <c r="F57" t="s">
        <v>51</v>
      </c>
      <c r="G57">
        <v>-31.989225000000001</v>
      </c>
      <c r="H57">
        <v>115.5170806</v>
      </c>
      <c r="I57" t="s">
        <v>50</v>
      </c>
      <c r="J57" t="s">
        <v>412</v>
      </c>
      <c r="K57" t="s">
        <v>48</v>
      </c>
      <c r="L57" t="s">
        <v>1505</v>
      </c>
      <c r="M57" t="s">
        <v>869</v>
      </c>
      <c r="N57" t="s">
        <v>2259</v>
      </c>
    </row>
    <row r="58" spans="1:14">
      <c r="A58" t="s">
        <v>2083</v>
      </c>
      <c r="B58" t="s">
        <v>2082</v>
      </c>
      <c r="D58">
        <v>2021</v>
      </c>
      <c r="E58" t="s">
        <v>2258</v>
      </c>
      <c r="F58" t="s">
        <v>51</v>
      </c>
      <c r="G58">
        <v>-31.989072</v>
      </c>
      <c r="H58">
        <v>115.51912</v>
      </c>
      <c r="I58" t="s">
        <v>65</v>
      </c>
      <c r="J58" t="s">
        <v>412</v>
      </c>
      <c r="K58" t="s">
        <v>61</v>
      </c>
      <c r="L58" t="s">
        <v>60</v>
      </c>
      <c r="M58" t="s">
        <v>60</v>
      </c>
      <c r="N58" t="s">
        <v>2257</v>
      </c>
    </row>
    <row r="59" spans="1:14">
      <c r="A59" t="s">
        <v>2083</v>
      </c>
      <c r="B59" t="s">
        <v>2082</v>
      </c>
      <c r="D59">
        <v>2021</v>
      </c>
      <c r="E59" t="s">
        <v>2162</v>
      </c>
      <c r="F59" t="s">
        <v>51</v>
      </c>
      <c r="G59">
        <v>-32.270949999999999</v>
      </c>
      <c r="H59">
        <v>115.7037167</v>
      </c>
      <c r="I59" t="s">
        <v>65</v>
      </c>
      <c r="J59" t="s">
        <v>412</v>
      </c>
      <c r="K59" t="s">
        <v>48</v>
      </c>
      <c r="L59" t="s">
        <v>426</v>
      </c>
      <c r="M59" t="s">
        <v>165</v>
      </c>
      <c r="N59" t="s">
        <v>2256</v>
      </c>
    </row>
    <row r="60" spans="1:14">
      <c r="A60" t="s">
        <v>2083</v>
      </c>
      <c r="B60" t="s">
        <v>2082</v>
      </c>
      <c r="D60">
        <v>2021</v>
      </c>
      <c r="E60" t="s">
        <v>842</v>
      </c>
      <c r="F60" t="s">
        <v>51</v>
      </c>
      <c r="G60">
        <v>-25.777899999999999</v>
      </c>
      <c r="H60">
        <v>113.4483333</v>
      </c>
      <c r="I60" t="s">
        <v>156</v>
      </c>
      <c r="J60" t="s">
        <v>412</v>
      </c>
      <c r="K60" t="s">
        <v>48</v>
      </c>
      <c r="L60" t="s">
        <v>426</v>
      </c>
      <c r="M60" t="s">
        <v>165</v>
      </c>
      <c r="N60" t="s">
        <v>2255</v>
      </c>
    </row>
    <row r="61" spans="1:14">
      <c r="A61" t="s">
        <v>2083</v>
      </c>
      <c r="B61" t="s">
        <v>2082</v>
      </c>
      <c r="D61">
        <v>2021</v>
      </c>
      <c r="E61" t="s">
        <v>2206</v>
      </c>
      <c r="F61" t="s">
        <v>51</v>
      </c>
      <c r="G61">
        <v>-35.091207249999997</v>
      </c>
      <c r="H61">
        <v>117.9488094</v>
      </c>
      <c r="I61" t="s">
        <v>65</v>
      </c>
      <c r="J61" t="s">
        <v>412</v>
      </c>
      <c r="K61" t="s">
        <v>48</v>
      </c>
      <c r="L61" t="s">
        <v>426</v>
      </c>
      <c r="M61" t="s">
        <v>165</v>
      </c>
      <c r="N61" t="s">
        <v>2254</v>
      </c>
    </row>
    <row r="62" spans="1:14">
      <c r="A62" t="s">
        <v>2083</v>
      </c>
      <c r="B62" t="s">
        <v>2082</v>
      </c>
      <c r="D62">
        <v>2021</v>
      </c>
      <c r="E62" t="s">
        <v>2206</v>
      </c>
      <c r="F62" t="s">
        <v>51</v>
      </c>
      <c r="G62">
        <v>-35.091245440000002</v>
      </c>
      <c r="H62">
        <v>117.9488777</v>
      </c>
      <c r="I62" t="s">
        <v>65</v>
      </c>
      <c r="J62" t="s">
        <v>412</v>
      </c>
      <c r="K62" t="s">
        <v>48</v>
      </c>
      <c r="L62" t="s">
        <v>426</v>
      </c>
      <c r="M62" t="s">
        <v>165</v>
      </c>
      <c r="N62" t="s">
        <v>2253</v>
      </c>
    </row>
    <row r="63" spans="1:14">
      <c r="A63" t="s">
        <v>2083</v>
      </c>
      <c r="B63" t="s">
        <v>2082</v>
      </c>
      <c r="D63">
        <v>2021</v>
      </c>
      <c r="E63" t="s">
        <v>2206</v>
      </c>
      <c r="F63" t="s">
        <v>51</v>
      </c>
      <c r="G63">
        <v>-35.091308249999997</v>
      </c>
      <c r="H63">
        <v>117.9489576</v>
      </c>
      <c r="I63" t="s">
        <v>65</v>
      </c>
      <c r="J63" t="s">
        <v>412</v>
      </c>
      <c r="K63" t="s">
        <v>48</v>
      </c>
      <c r="L63" t="s">
        <v>426</v>
      </c>
      <c r="M63" t="s">
        <v>165</v>
      </c>
      <c r="N63" t="s">
        <v>2252</v>
      </c>
    </row>
    <row r="64" spans="1:14">
      <c r="A64" t="s">
        <v>2083</v>
      </c>
      <c r="B64" t="s">
        <v>2082</v>
      </c>
      <c r="D64">
        <v>2021</v>
      </c>
      <c r="E64" t="s">
        <v>2128</v>
      </c>
      <c r="F64" t="s">
        <v>51</v>
      </c>
      <c r="G64">
        <v>-34.980883329999997</v>
      </c>
      <c r="H64">
        <v>117.9594546</v>
      </c>
      <c r="I64" t="s">
        <v>65</v>
      </c>
      <c r="J64" t="s">
        <v>412</v>
      </c>
      <c r="K64" t="s">
        <v>48</v>
      </c>
      <c r="L64" t="s">
        <v>426</v>
      </c>
      <c r="M64" t="s">
        <v>165</v>
      </c>
      <c r="N64" t="s">
        <v>2251</v>
      </c>
    </row>
    <row r="65" spans="1:14">
      <c r="A65" t="s">
        <v>2083</v>
      </c>
      <c r="B65" t="s">
        <v>2082</v>
      </c>
      <c r="D65">
        <v>2021</v>
      </c>
      <c r="E65" t="s">
        <v>2128</v>
      </c>
      <c r="F65" t="s">
        <v>51</v>
      </c>
      <c r="G65">
        <v>-34.980883329999997</v>
      </c>
      <c r="H65">
        <v>117.9594546</v>
      </c>
      <c r="I65" t="s">
        <v>65</v>
      </c>
      <c r="J65" t="s">
        <v>412</v>
      </c>
      <c r="K65" t="s">
        <v>48</v>
      </c>
      <c r="L65" t="s">
        <v>426</v>
      </c>
      <c r="M65" t="s">
        <v>165</v>
      </c>
      <c r="N65" t="s">
        <v>2250</v>
      </c>
    </row>
    <row r="66" spans="1:14">
      <c r="A66" t="s">
        <v>2083</v>
      </c>
      <c r="B66" t="s">
        <v>2082</v>
      </c>
      <c r="D66">
        <v>2021</v>
      </c>
      <c r="E66" t="s">
        <v>2164</v>
      </c>
      <c r="F66" t="s">
        <v>51</v>
      </c>
      <c r="G66">
        <v>-34.893947220000001</v>
      </c>
      <c r="H66">
        <v>118.333175</v>
      </c>
      <c r="I66" t="s">
        <v>65</v>
      </c>
      <c r="J66" t="s">
        <v>412</v>
      </c>
      <c r="K66" t="s">
        <v>48</v>
      </c>
      <c r="L66" t="s">
        <v>426</v>
      </c>
      <c r="M66" t="s">
        <v>165</v>
      </c>
      <c r="N66" t="s">
        <v>2249</v>
      </c>
    </row>
    <row r="67" spans="1:14">
      <c r="A67" t="s">
        <v>2083</v>
      </c>
      <c r="B67" t="s">
        <v>2082</v>
      </c>
      <c r="D67">
        <v>2021</v>
      </c>
      <c r="E67" t="s">
        <v>2164</v>
      </c>
      <c r="F67" t="s">
        <v>51</v>
      </c>
      <c r="G67">
        <v>-34.893962309999999</v>
      </c>
      <c r="H67">
        <v>118.33339290000001</v>
      </c>
      <c r="I67" t="s">
        <v>65</v>
      </c>
      <c r="J67" t="s">
        <v>412</v>
      </c>
      <c r="K67" t="s">
        <v>48</v>
      </c>
      <c r="L67" t="s">
        <v>426</v>
      </c>
      <c r="M67" t="s">
        <v>165</v>
      </c>
      <c r="N67" t="s">
        <v>2248</v>
      </c>
    </row>
    <row r="68" spans="1:14">
      <c r="A68" t="s">
        <v>2083</v>
      </c>
      <c r="B68" t="s">
        <v>2082</v>
      </c>
      <c r="D68">
        <v>2021</v>
      </c>
      <c r="E68" t="s">
        <v>2164</v>
      </c>
      <c r="F68" t="s">
        <v>51</v>
      </c>
      <c r="G68">
        <v>-34.893883590000002</v>
      </c>
      <c r="H68">
        <v>118.3333164</v>
      </c>
      <c r="I68" t="s">
        <v>65</v>
      </c>
      <c r="J68" t="s">
        <v>412</v>
      </c>
      <c r="K68" t="s">
        <v>48</v>
      </c>
      <c r="L68" t="s">
        <v>426</v>
      </c>
      <c r="M68" t="s">
        <v>165</v>
      </c>
      <c r="N68" t="s">
        <v>2247</v>
      </c>
    </row>
    <row r="69" spans="1:14">
      <c r="A69" t="s">
        <v>2083</v>
      </c>
      <c r="B69" t="s">
        <v>2082</v>
      </c>
      <c r="D69">
        <v>2021</v>
      </c>
      <c r="E69" t="s">
        <v>2128</v>
      </c>
      <c r="F69" t="s">
        <v>51</v>
      </c>
      <c r="G69">
        <v>-34.982849999999999</v>
      </c>
      <c r="H69">
        <v>117.97498330000001</v>
      </c>
      <c r="I69" t="s">
        <v>65</v>
      </c>
      <c r="J69" t="s">
        <v>412</v>
      </c>
      <c r="K69" t="s">
        <v>48</v>
      </c>
      <c r="L69" t="s">
        <v>426</v>
      </c>
      <c r="M69" t="s">
        <v>165</v>
      </c>
      <c r="N69" t="s">
        <v>2246</v>
      </c>
    </row>
    <row r="70" spans="1:14">
      <c r="A70" t="s">
        <v>2083</v>
      </c>
      <c r="B70" t="s">
        <v>2082</v>
      </c>
      <c r="D70">
        <v>2021</v>
      </c>
      <c r="E70" t="s">
        <v>2128</v>
      </c>
      <c r="F70" t="s">
        <v>51</v>
      </c>
      <c r="G70">
        <v>-34.893883590000002</v>
      </c>
      <c r="H70">
        <v>118.3333164</v>
      </c>
      <c r="I70" t="s">
        <v>65</v>
      </c>
      <c r="J70" t="s">
        <v>412</v>
      </c>
      <c r="K70" t="s">
        <v>48</v>
      </c>
      <c r="L70" t="s">
        <v>426</v>
      </c>
      <c r="M70" t="s">
        <v>165</v>
      </c>
      <c r="N70" t="s">
        <v>2245</v>
      </c>
    </row>
    <row r="71" spans="1:14">
      <c r="A71" t="s">
        <v>2083</v>
      </c>
      <c r="B71" t="s">
        <v>2082</v>
      </c>
      <c r="D71">
        <v>2021</v>
      </c>
      <c r="E71" t="s">
        <v>2206</v>
      </c>
      <c r="F71" t="s">
        <v>51</v>
      </c>
      <c r="G71">
        <v>-35.091586890000002</v>
      </c>
      <c r="H71">
        <v>117.94902519999999</v>
      </c>
      <c r="I71" t="s">
        <v>65</v>
      </c>
      <c r="J71" t="s">
        <v>412</v>
      </c>
      <c r="K71" t="s">
        <v>48</v>
      </c>
      <c r="L71" t="s">
        <v>426</v>
      </c>
      <c r="M71" t="s">
        <v>165</v>
      </c>
      <c r="N71" t="s">
        <v>2244</v>
      </c>
    </row>
    <row r="72" spans="1:14">
      <c r="A72" t="s">
        <v>2083</v>
      </c>
      <c r="B72" t="s">
        <v>2082</v>
      </c>
      <c r="D72">
        <v>2021</v>
      </c>
      <c r="E72" t="s">
        <v>2206</v>
      </c>
      <c r="F72" t="s">
        <v>51</v>
      </c>
      <c r="G72">
        <v>-35.09153774</v>
      </c>
      <c r="H72">
        <v>117.9491596</v>
      </c>
      <c r="I72" t="s">
        <v>65</v>
      </c>
      <c r="J72" t="s">
        <v>412</v>
      </c>
      <c r="K72" t="s">
        <v>48</v>
      </c>
      <c r="L72" t="s">
        <v>426</v>
      </c>
      <c r="M72" t="s">
        <v>165</v>
      </c>
      <c r="N72" t="s">
        <v>2243</v>
      </c>
    </row>
    <row r="73" spans="1:14">
      <c r="A73" t="s">
        <v>2083</v>
      </c>
      <c r="B73" t="s">
        <v>2082</v>
      </c>
      <c r="D73">
        <v>2021</v>
      </c>
      <c r="E73" t="s">
        <v>2206</v>
      </c>
      <c r="F73" t="s">
        <v>51</v>
      </c>
      <c r="G73">
        <v>-35.091467649999998</v>
      </c>
      <c r="H73">
        <v>117.94907329999999</v>
      </c>
      <c r="I73" t="s">
        <v>65</v>
      </c>
      <c r="J73" t="s">
        <v>412</v>
      </c>
      <c r="K73" t="s">
        <v>48</v>
      </c>
      <c r="L73" t="s">
        <v>426</v>
      </c>
      <c r="M73" t="s">
        <v>165</v>
      </c>
      <c r="N73" t="s">
        <v>2242</v>
      </c>
    </row>
    <row r="74" spans="1:14">
      <c r="A74" t="s">
        <v>2083</v>
      </c>
      <c r="B74" t="s">
        <v>2082</v>
      </c>
      <c r="D74">
        <v>2021</v>
      </c>
      <c r="E74" t="s">
        <v>2239</v>
      </c>
      <c r="F74" t="s">
        <v>51</v>
      </c>
      <c r="G74">
        <v>-35.07053106</v>
      </c>
      <c r="H74">
        <v>117.8899655</v>
      </c>
      <c r="I74" t="s">
        <v>65</v>
      </c>
      <c r="J74" t="s">
        <v>412</v>
      </c>
      <c r="K74" t="s">
        <v>48</v>
      </c>
      <c r="L74" t="s">
        <v>426</v>
      </c>
      <c r="M74" t="s">
        <v>165</v>
      </c>
      <c r="N74" t="s">
        <v>2241</v>
      </c>
    </row>
    <row r="75" spans="1:14">
      <c r="A75" t="s">
        <v>2083</v>
      </c>
      <c r="B75" t="s">
        <v>2082</v>
      </c>
      <c r="D75">
        <v>2021</v>
      </c>
      <c r="E75" t="s">
        <v>2239</v>
      </c>
      <c r="F75" t="s">
        <v>51</v>
      </c>
      <c r="G75">
        <v>-35.07081522</v>
      </c>
      <c r="H75">
        <v>117.89051480000001</v>
      </c>
      <c r="I75" t="s">
        <v>65</v>
      </c>
      <c r="J75" t="s">
        <v>412</v>
      </c>
      <c r="K75" t="s">
        <v>48</v>
      </c>
      <c r="L75" t="s">
        <v>426</v>
      </c>
      <c r="M75" t="s">
        <v>165</v>
      </c>
      <c r="N75" t="s">
        <v>2240</v>
      </c>
    </row>
    <row r="76" spans="1:14">
      <c r="A76" t="s">
        <v>2083</v>
      </c>
      <c r="B76" t="s">
        <v>2082</v>
      </c>
      <c r="D76">
        <v>2021</v>
      </c>
      <c r="E76" t="s">
        <v>2239</v>
      </c>
      <c r="F76" t="s">
        <v>51</v>
      </c>
      <c r="G76">
        <v>-35.07053106</v>
      </c>
      <c r="H76">
        <v>117.8899655</v>
      </c>
      <c r="I76" t="s">
        <v>65</v>
      </c>
      <c r="J76" t="s">
        <v>412</v>
      </c>
      <c r="K76" t="s">
        <v>48</v>
      </c>
      <c r="L76" t="s">
        <v>426</v>
      </c>
      <c r="M76" t="s">
        <v>165</v>
      </c>
      <c r="N76" t="s">
        <v>2238</v>
      </c>
    </row>
    <row r="77" spans="1:14">
      <c r="A77" t="s">
        <v>2083</v>
      </c>
      <c r="B77" t="s">
        <v>2082</v>
      </c>
      <c r="D77">
        <v>2021</v>
      </c>
      <c r="E77" t="s">
        <v>2235</v>
      </c>
      <c r="F77" t="s">
        <v>51</v>
      </c>
      <c r="G77">
        <v>-32.013061999999998</v>
      </c>
      <c r="H77">
        <v>115.79578619999999</v>
      </c>
      <c r="I77" t="s">
        <v>65</v>
      </c>
      <c r="J77" t="s">
        <v>412</v>
      </c>
      <c r="K77" t="s">
        <v>61</v>
      </c>
      <c r="L77" t="s">
        <v>60</v>
      </c>
      <c r="M77" t="s">
        <v>60</v>
      </c>
      <c r="N77" t="s">
        <v>2237</v>
      </c>
    </row>
    <row r="78" spans="1:14">
      <c r="A78" t="s">
        <v>2083</v>
      </c>
      <c r="B78" t="s">
        <v>2082</v>
      </c>
      <c r="D78">
        <v>2021</v>
      </c>
      <c r="E78" t="s">
        <v>2235</v>
      </c>
      <c r="F78" t="s">
        <v>51</v>
      </c>
      <c r="G78">
        <v>-32.012762639999998</v>
      </c>
      <c r="H78">
        <v>115.7961129</v>
      </c>
      <c r="I78" t="s">
        <v>65</v>
      </c>
      <c r="J78" t="s">
        <v>412</v>
      </c>
      <c r="K78" t="s">
        <v>61</v>
      </c>
      <c r="L78" t="s">
        <v>60</v>
      </c>
      <c r="M78" t="s">
        <v>60</v>
      </c>
      <c r="N78" t="s">
        <v>2236</v>
      </c>
    </row>
    <row r="79" spans="1:14">
      <c r="A79" t="s">
        <v>2083</v>
      </c>
      <c r="B79" t="s">
        <v>2082</v>
      </c>
      <c r="D79">
        <v>2021</v>
      </c>
      <c r="E79" t="s">
        <v>2235</v>
      </c>
      <c r="F79" t="s">
        <v>51</v>
      </c>
      <c r="G79">
        <v>-32.013138439999999</v>
      </c>
      <c r="H79">
        <v>115.796182</v>
      </c>
      <c r="I79" t="s">
        <v>65</v>
      </c>
      <c r="J79" t="s">
        <v>412</v>
      </c>
      <c r="K79" t="s">
        <v>61</v>
      </c>
      <c r="L79" t="s">
        <v>60</v>
      </c>
      <c r="M79" t="s">
        <v>60</v>
      </c>
      <c r="N79" t="s">
        <v>2234</v>
      </c>
    </row>
    <row r="80" spans="1:14">
      <c r="A80" t="s">
        <v>2083</v>
      </c>
      <c r="B80" t="s">
        <v>2082</v>
      </c>
      <c r="D80">
        <v>2021</v>
      </c>
      <c r="E80" t="s">
        <v>2231</v>
      </c>
      <c r="F80" t="s">
        <v>51</v>
      </c>
      <c r="G80">
        <v>-33.27230556</v>
      </c>
      <c r="H80">
        <v>115.6956778</v>
      </c>
      <c r="I80" t="s">
        <v>65</v>
      </c>
      <c r="J80" t="s">
        <v>412</v>
      </c>
      <c r="K80" t="s">
        <v>61</v>
      </c>
      <c r="L80" t="s">
        <v>60</v>
      </c>
      <c r="M80" t="s">
        <v>60</v>
      </c>
      <c r="N80" t="s">
        <v>2233</v>
      </c>
    </row>
    <row r="81" spans="1:14">
      <c r="A81" t="s">
        <v>2083</v>
      </c>
      <c r="B81" t="s">
        <v>2082</v>
      </c>
      <c r="D81">
        <v>2021</v>
      </c>
      <c r="E81" t="s">
        <v>2231</v>
      </c>
      <c r="F81" t="s">
        <v>51</v>
      </c>
      <c r="G81">
        <v>-33.273322219999997</v>
      </c>
      <c r="H81">
        <v>115.6911944</v>
      </c>
      <c r="I81" t="s">
        <v>65</v>
      </c>
      <c r="J81" t="s">
        <v>412</v>
      </c>
      <c r="K81" t="s">
        <v>61</v>
      </c>
      <c r="L81" t="s">
        <v>60</v>
      </c>
      <c r="M81" t="s">
        <v>60</v>
      </c>
      <c r="N81" t="s">
        <v>2232</v>
      </c>
    </row>
    <row r="82" spans="1:14">
      <c r="A82" t="s">
        <v>2083</v>
      </c>
      <c r="B82" t="s">
        <v>2082</v>
      </c>
      <c r="D82">
        <v>2021</v>
      </c>
      <c r="E82" t="s">
        <v>2231</v>
      </c>
      <c r="F82" t="s">
        <v>51</v>
      </c>
      <c r="G82">
        <v>-33.273374939999997</v>
      </c>
      <c r="H82">
        <v>115.69150550000001</v>
      </c>
      <c r="I82" t="s">
        <v>65</v>
      </c>
      <c r="J82" t="s">
        <v>412</v>
      </c>
      <c r="K82" t="s">
        <v>61</v>
      </c>
      <c r="L82" t="s">
        <v>60</v>
      </c>
      <c r="M82" t="s">
        <v>60</v>
      </c>
      <c r="N82" t="s">
        <v>2230</v>
      </c>
    </row>
    <row r="83" spans="1:14">
      <c r="A83" t="s">
        <v>2083</v>
      </c>
      <c r="B83" t="s">
        <v>2082</v>
      </c>
      <c r="D83">
        <v>2021</v>
      </c>
      <c r="E83" t="s">
        <v>2227</v>
      </c>
      <c r="F83" t="s">
        <v>51</v>
      </c>
      <c r="G83">
        <v>-32.633425000000003</v>
      </c>
      <c r="H83">
        <v>115.6477</v>
      </c>
      <c r="I83" t="s">
        <v>65</v>
      </c>
      <c r="J83" t="s">
        <v>412</v>
      </c>
      <c r="K83" t="s">
        <v>61</v>
      </c>
      <c r="L83" t="s">
        <v>60</v>
      </c>
      <c r="M83" t="s">
        <v>60</v>
      </c>
      <c r="N83" t="s">
        <v>2229</v>
      </c>
    </row>
    <row r="84" spans="1:14">
      <c r="A84" t="s">
        <v>2083</v>
      </c>
      <c r="B84" t="s">
        <v>2082</v>
      </c>
      <c r="D84">
        <v>2021</v>
      </c>
      <c r="E84" t="s">
        <v>2227</v>
      </c>
      <c r="F84" t="s">
        <v>51</v>
      </c>
      <c r="G84">
        <v>-32.633639840000001</v>
      </c>
      <c r="H84">
        <v>115.6478501</v>
      </c>
      <c r="I84" t="s">
        <v>65</v>
      </c>
      <c r="J84" t="s">
        <v>412</v>
      </c>
      <c r="K84" t="s">
        <v>61</v>
      </c>
      <c r="L84" t="s">
        <v>60</v>
      </c>
      <c r="M84" t="s">
        <v>60</v>
      </c>
      <c r="N84" t="s">
        <v>2228</v>
      </c>
    </row>
    <row r="85" spans="1:14">
      <c r="A85" t="s">
        <v>2083</v>
      </c>
      <c r="B85" t="s">
        <v>2082</v>
      </c>
      <c r="D85">
        <v>2021</v>
      </c>
      <c r="E85" t="s">
        <v>2227</v>
      </c>
      <c r="F85" t="s">
        <v>51</v>
      </c>
      <c r="G85">
        <v>-32.660786109999997</v>
      </c>
      <c r="H85">
        <v>115.6580472</v>
      </c>
      <c r="I85" t="s">
        <v>65</v>
      </c>
      <c r="J85" t="s">
        <v>412</v>
      </c>
      <c r="K85" t="s">
        <v>61</v>
      </c>
      <c r="L85" t="s">
        <v>60</v>
      </c>
      <c r="M85" t="s">
        <v>60</v>
      </c>
      <c r="N85" t="s">
        <v>2226</v>
      </c>
    </row>
    <row r="86" spans="1:14">
      <c r="A86" t="s">
        <v>2083</v>
      </c>
      <c r="B86" t="s">
        <v>2082</v>
      </c>
      <c r="D86">
        <v>2021</v>
      </c>
      <c r="E86" t="s">
        <v>2220</v>
      </c>
      <c r="F86" t="s">
        <v>51</v>
      </c>
      <c r="G86">
        <v>-25.847549999999998</v>
      </c>
      <c r="H86">
        <v>113.8352306</v>
      </c>
      <c r="I86" t="s">
        <v>156</v>
      </c>
      <c r="J86" t="s">
        <v>412</v>
      </c>
      <c r="K86" t="s">
        <v>48</v>
      </c>
      <c r="L86" t="s">
        <v>426</v>
      </c>
      <c r="M86" t="s">
        <v>165</v>
      </c>
      <c r="N86" t="s">
        <v>2225</v>
      </c>
    </row>
    <row r="87" spans="1:14">
      <c r="A87" t="s">
        <v>2083</v>
      </c>
      <c r="B87" t="s">
        <v>2082</v>
      </c>
      <c r="D87">
        <v>2021</v>
      </c>
      <c r="E87" t="s">
        <v>2220</v>
      </c>
      <c r="F87" t="s">
        <v>51</v>
      </c>
      <c r="G87">
        <v>-25.847436160000001</v>
      </c>
      <c r="H87">
        <v>113.8355538</v>
      </c>
      <c r="I87" t="s">
        <v>156</v>
      </c>
      <c r="J87" t="s">
        <v>412</v>
      </c>
      <c r="K87" t="s">
        <v>48</v>
      </c>
      <c r="L87" t="s">
        <v>426</v>
      </c>
      <c r="M87" t="s">
        <v>165</v>
      </c>
      <c r="N87" t="s">
        <v>2224</v>
      </c>
    </row>
    <row r="88" spans="1:14">
      <c r="A88" t="s">
        <v>2083</v>
      </c>
      <c r="B88" t="s">
        <v>2082</v>
      </c>
      <c r="D88">
        <v>2021</v>
      </c>
      <c r="E88" t="s">
        <v>2220</v>
      </c>
      <c r="F88" t="s">
        <v>51</v>
      </c>
      <c r="G88">
        <v>-25.84263056</v>
      </c>
      <c r="H88">
        <v>113.83584999999999</v>
      </c>
      <c r="I88" t="s">
        <v>156</v>
      </c>
      <c r="J88" t="s">
        <v>412</v>
      </c>
      <c r="K88" t="s">
        <v>48</v>
      </c>
      <c r="L88" t="s">
        <v>426</v>
      </c>
      <c r="M88" t="s">
        <v>165</v>
      </c>
      <c r="N88" t="s">
        <v>2223</v>
      </c>
    </row>
    <row r="89" spans="1:14">
      <c r="A89" t="s">
        <v>2083</v>
      </c>
      <c r="B89" t="s">
        <v>2082</v>
      </c>
      <c r="D89">
        <v>2021</v>
      </c>
      <c r="E89" t="s">
        <v>2220</v>
      </c>
      <c r="F89" t="s">
        <v>51</v>
      </c>
      <c r="G89">
        <v>-25.771899999999999</v>
      </c>
      <c r="H89">
        <v>113.8226667</v>
      </c>
      <c r="I89" t="s">
        <v>156</v>
      </c>
      <c r="J89" t="s">
        <v>412</v>
      </c>
      <c r="K89" t="s">
        <v>48</v>
      </c>
      <c r="L89" t="s">
        <v>426</v>
      </c>
      <c r="M89" t="s">
        <v>165</v>
      </c>
      <c r="N89" t="s">
        <v>2222</v>
      </c>
    </row>
    <row r="90" spans="1:14">
      <c r="A90" t="s">
        <v>2083</v>
      </c>
      <c r="B90" t="s">
        <v>2082</v>
      </c>
      <c r="D90">
        <v>2021</v>
      </c>
      <c r="E90" t="s">
        <v>2220</v>
      </c>
      <c r="F90" t="s">
        <v>51</v>
      </c>
      <c r="G90">
        <v>-25.772318630000001</v>
      </c>
      <c r="H90">
        <v>113.8236086</v>
      </c>
      <c r="I90" t="s">
        <v>156</v>
      </c>
      <c r="J90" t="s">
        <v>412</v>
      </c>
      <c r="K90" t="s">
        <v>48</v>
      </c>
      <c r="L90" t="s">
        <v>426</v>
      </c>
      <c r="M90" t="s">
        <v>165</v>
      </c>
      <c r="N90" t="s">
        <v>2221</v>
      </c>
    </row>
    <row r="91" spans="1:14">
      <c r="A91" t="s">
        <v>2083</v>
      </c>
      <c r="B91" t="s">
        <v>2082</v>
      </c>
      <c r="D91">
        <v>2021</v>
      </c>
      <c r="E91" t="s">
        <v>2220</v>
      </c>
      <c r="F91" t="s">
        <v>51</v>
      </c>
      <c r="G91">
        <v>-25.77256246</v>
      </c>
      <c r="H91">
        <v>113.82500400000001</v>
      </c>
      <c r="I91" t="s">
        <v>156</v>
      </c>
      <c r="J91" t="s">
        <v>412</v>
      </c>
      <c r="K91" t="s">
        <v>48</v>
      </c>
      <c r="L91" t="s">
        <v>426</v>
      </c>
      <c r="M91" t="s">
        <v>165</v>
      </c>
      <c r="N91" t="s">
        <v>2219</v>
      </c>
    </row>
    <row r="92" spans="1:14">
      <c r="A92" t="s">
        <v>2083</v>
      </c>
      <c r="B92" t="s">
        <v>2082</v>
      </c>
      <c r="D92">
        <v>2021</v>
      </c>
      <c r="E92" t="s">
        <v>2216</v>
      </c>
      <c r="F92" t="s">
        <v>51</v>
      </c>
      <c r="G92">
        <v>-32.272720300000003</v>
      </c>
      <c r="H92">
        <v>115.68964130000001</v>
      </c>
      <c r="I92" t="s">
        <v>65</v>
      </c>
      <c r="J92" t="s">
        <v>412</v>
      </c>
      <c r="K92" t="s">
        <v>48</v>
      </c>
      <c r="L92" t="s">
        <v>426</v>
      </c>
      <c r="M92" t="s">
        <v>165</v>
      </c>
      <c r="N92" t="s">
        <v>2218</v>
      </c>
    </row>
    <row r="93" spans="1:14">
      <c r="A93" t="s">
        <v>2083</v>
      </c>
      <c r="B93" t="s">
        <v>2082</v>
      </c>
      <c r="D93">
        <v>2021</v>
      </c>
      <c r="E93" t="s">
        <v>2216</v>
      </c>
      <c r="F93" t="s">
        <v>51</v>
      </c>
      <c r="G93">
        <v>-32.272623029999998</v>
      </c>
      <c r="H93">
        <v>115.689831</v>
      </c>
      <c r="I93" t="s">
        <v>65</v>
      </c>
      <c r="J93" t="s">
        <v>412</v>
      </c>
      <c r="K93" t="s">
        <v>48</v>
      </c>
      <c r="L93" t="s">
        <v>426</v>
      </c>
      <c r="M93" t="s">
        <v>165</v>
      </c>
      <c r="N93" t="s">
        <v>2217</v>
      </c>
    </row>
    <row r="94" spans="1:14">
      <c r="A94" t="s">
        <v>2083</v>
      </c>
      <c r="B94" t="s">
        <v>2082</v>
      </c>
      <c r="D94">
        <v>2021</v>
      </c>
      <c r="E94" t="s">
        <v>2216</v>
      </c>
      <c r="F94" t="s">
        <v>51</v>
      </c>
      <c r="G94">
        <v>-32.272421979999997</v>
      </c>
      <c r="H94">
        <v>115.6899166</v>
      </c>
      <c r="I94" t="s">
        <v>65</v>
      </c>
      <c r="J94" t="s">
        <v>412</v>
      </c>
      <c r="K94" t="s">
        <v>48</v>
      </c>
      <c r="L94" t="s">
        <v>426</v>
      </c>
      <c r="M94" t="s">
        <v>165</v>
      </c>
      <c r="N94" t="s">
        <v>2215</v>
      </c>
    </row>
    <row r="95" spans="1:14">
      <c r="A95" t="s">
        <v>2083</v>
      </c>
      <c r="B95" t="s">
        <v>2082</v>
      </c>
      <c r="D95">
        <v>2021</v>
      </c>
      <c r="E95" t="s">
        <v>2212</v>
      </c>
      <c r="F95" t="s">
        <v>51</v>
      </c>
      <c r="G95">
        <v>-31.81131371</v>
      </c>
      <c r="H95">
        <v>115.71726099999999</v>
      </c>
      <c r="I95" t="s">
        <v>65</v>
      </c>
      <c r="J95" t="s">
        <v>412</v>
      </c>
      <c r="K95" t="s">
        <v>48</v>
      </c>
      <c r="L95" t="s">
        <v>426</v>
      </c>
      <c r="M95" t="s">
        <v>165</v>
      </c>
      <c r="N95" t="s">
        <v>2214</v>
      </c>
    </row>
    <row r="96" spans="1:14">
      <c r="A96" t="s">
        <v>2083</v>
      </c>
      <c r="B96" t="s">
        <v>2082</v>
      </c>
      <c r="D96">
        <v>2021</v>
      </c>
      <c r="E96" t="s">
        <v>2212</v>
      </c>
      <c r="F96" t="s">
        <v>51</v>
      </c>
      <c r="G96">
        <v>-31.81147095</v>
      </c>
      <c r="H96">
        <v>115.7167786</v>
      </c>
      <c r="I96" t="s">
        <v>65</v>
      </c>
      <c r="J96" t="s">
        <v>412</v>
      </c>
      <c r="K96" t="s">
        <v>48</v>
      </c>
      <c r="L96" t="s">
        <v>426</v>
      </c>
      <c r="M96" t="s">
        <v>165</v>
      </c>
      <c r="N96" t="s">
        <v>2213</v>
      </c>
    </row>
    <row r="97" spans="1:14">
      <c r="A97" t="s">
        <v>2083</v>
      </c>
      <c r="B97" t="s">
        <v>2082</v>
      </c>
      <c r="D97">
        <v>2021</v>
      </c>
      <c r="E97" t="s">
        <v>2212</v>
      </c>
      <c r="F97" t="s">
        <v>51</v>
      </c>
      <c r="G97">
        <v>-31.811571969999999</v>
      </c>
      <c r="H97">
        <v>115.7162716</v>
      </c>
      <c r="I97" t="s">
        <v>65</v>
      </c>
      <c r="J97" t="s">
        <v>412</v>
      </c>
      <c r="K97" t="s">
        <v>48</v>
      </c>
      <c r="L97" t="s">
        <v>426</v>
      </c>
      <c r="M97" t="s">
        <v>165</v>
      </c>
      <c r="N97" t="s">
        <v>2211</v>
      </c>
    </row>
    <row r="98" spans="1:14">
      <c r="A98" t="s">
        <v>2083</v>
      </c>
      <c r="B98" t="s">
        <v>2082</v>
      </c>
      <c r="D98">
        <v>2021</v>
      </c>
      <c r="E98" t="s">
        <v>2208</v>
      </c>
      <c r="F98" t="s">
        <v>51</v>
      </c>
      <c r="G98">
        <v>-34.009269439999997</v>
      </c>
      <c r="H98">
        <v>151.18803059999999</v>
      </c>
      <c r="I98" t="s">
        <v>88</v>
      </c>
      <c r="J98" t="s">
        <v>412</v>
      </c>
      <c r="K98" t="s">
        <v>48</v>
      </c>
      <c r="L98" t="s">
        <v>426</v>
      </c>
      <c r="M98" t="s">
        <v>165</v>
      </c>
      <c r="N98" t="s">
        <v>2210</v>
      </c>
    </row>
    <row r="99" spans="1:14">
      <c r="A99" t="s">
        <v>2083</v>
      </c>
      <c r="B99" t="s">
        <v>2082</v>
      </c>
      <c r="D99">
        <v>2021</v>
      </c>
      <c r="E99" t="s">
        <v>2208</v>
      </c>
      <c r="F99" t="s">
        <v>51</v>
      </c>
      <c r="G99">
        <v>-34.009421240000002</v>
      </c>
      <c r="H99">
        <v>151.18825949999999</v>
      </c>
      <c r="I99" t="s">
        <v>88</v>
      </c>
      <c r="J99" t="s">
        <v>412</v>
      </c>
      <c r="K99" t="s">
        <v>48</v>
      </c>
      <c r="L99" t="s">
        <v>426</v>
      </c>
      <c r="M99" t="s">
        <v>165</v>
      </c>
      <c r="N99" t="s">
        <v>2209</v>
      </c>
    </row>
    <row r="100" spans="1:14">
      <c r="A100" t="s">
        <v>2083</v>
      </c>
      <c r="B100" t="s">
        <v>2082</v>
      </c>
      <c r="D100">
        <v>2021</v>
      </c>
      <c r="E100" t="s">
        <v>2208</v>
      </c>
      <c r="F100" t="s">
        <v>51</v>
      </c>
      <c r="G100">
        <v>-34.009332690000001</v>
      </c>
      <c r="H100">
        <v>151.1876796</v>
      </c>
      <c r="I100" t="s">
        <v>88</v>
      </c>
      <c r="J100" t="s">
        <v>412</v>
      </c>
      <c r="K100" t="s">
        <v>48</v>
      </c>
      <c r="L100" t="s">
        <v>426</v>
      </c>
      <c r="M100" t="s">
        <v>165</v>
      </c>
      <c r="N100" t="s">
        <v>2207</v>
      </c>
    </row>
    <row r="101" spans="1:14">
      <c r="A101" t="s">
        <v>2083</v>
      </c>
      <c r="B101" t="s">
        <v>2082</v>
      </c>
      <c r="D101">
        <v>2021</v>
      </c>
      <c r="E101" t="s">
        <v>2206</v>
      </c>
      <c r="F101" t="s">
        <v>51</v>
      </c>
      <c r="G101">
        <v>-35.09137836</v>
      </c>
      <c r="H101">
        <v>117.9490284</v>
      </c>
      <c r="I101" t="s">
        <v>65</v>
      </c>
      <c r="J101" t="s">
        <v>412</v>
      </c>
      <c r="K101" t="s">
        <v>48</v>
      </c>
      <c r="L101" t="s">
        <v>426</v>
      </c>
      <c r="M101" t="s">
        <v>165</v>
      </c>
      <c r="N101" t="s">
        <v>2205</v>
      </c>
    </row>
    <row r="102" spans="1:14">
      <c r="A102" t="s">
        <v>2083</v>
      </c>
      <c r="B102" t="s">
        <v>2082</v>
      </c>
      <c r="D102">
        <v>2021</v>
      </c>
      <c r="E102" t="s">
        <v>2162</v>
      </c>
      <c r="F102" t="s">
        <v>51</v>
      </c>
      <c r="G102">
        <v>-32.193716670000001</v>
      </c>
      <c r="H102">
        <v>115.7471833</v>
      </c>
      <c r="I102" t="s">
        <v>65</v>
      </c>
      <c r="J102" t="s">
        <v>412</v>
      </c>
      <c r="K102" t="s">
        <v>48</v>
      </c>
      <c r="L102" t="s">
        <v>426</v>
      </c>
      <c r="M102" t="s">
        <v>165</v>
      </c>
      <c r="N102">
        <v>88</v>
      </c>
    </row>
    <row r="103" spans="1:14">
      <c r="A103" t="s">
        <v>2083</v>
      </c>
      <c r="B103" t="s">
        <v>2082</v>
      </c>
      <c r="D103">
        <v>2021</v>
      </c>
      <c r="E103" t="s">
        <v>2162</v>
      </c>
      <c r="F103" t="s">
        <v>51</v>
      </c>
      <c r="G103">
        <v>-32.182016670000003</v>
      </c>
      <c r="H103">
        <v>115.7732333</v>
      </c>
      <c r="I103" t="s">
        <v>65</v>
      </c>
      <c r="J103" t="s">
        <v>412</v>
      </c>
      <c r="K103" t="s">
        <v>57</v>
      </c>
      <c r="L103" t="s">
        <v>57</v>
      </c>
      <c r="M103" t="s">
        <v>57</v>
      </c>
      <c r="N103">
        <v>91</v>
      </c>
    </row>
    <row r="104" spans="1:14">
      <c r="A104" t="s">
        <v>2083</v>
      </c>
      <c r="B104" t="s">
        <v>2082</v>
      </c>
      <c r="D104">
        <v>2021</v>
      </c>
      <c r="E104" t="s">
        <v>2162</v>
      </c>
      <c r="F104" t="s">
        <v>51</v>
      </c>
      <c r="G104">
        <v>-32.135899999999999</v>
      </c>
      <c r="H104">
        <v>115.7504667</v>
      </c>
      <c r="I104" t="s">
        <v>65</v>
      </c>
      <c r="J104" t="s">
        <v>412</v>
      </c>
      <c r="K104" t="s">
        <v>48</v>
      </c>
      <c r="L104" t="s">
        <v>426</v>
      </c>
      <c r="M104" t="s">
        <v>165</v>
      </c>
      <c r="N104">
        <v>77</v>
      </c>
    </row>
    <row r="105" spans="1:14">
      <c r="A105" t="s">
        <v>2083</v>
      </c>
      <c r="B105" t="s">
        <v>2082</v>
      </c>
      <c r="D105">
        <v>2021</v>
      </c>
      <c r="E105" t="s">
        <v>2162</v>
      </c>
      <c r="F105" t="s">
        <v>51</v>
      </c>
      <c r="G105">
        <v>-32.19308333</v>
      </c>
      <c r="H105">
        <v>115.7474167</v>
      </c>
      <c r="I105" t="s">
        <v>65</v>
      </c>
      <c r="J105" t="s">
        <v>412</v>
      </c>
      <c r="K105" t="s">
        <v>48</v>
      </c>
      <c r="L105" t="s">
        <v>426</v>
      </c>
      <c r="M105" t="s">
        <v>165</v>
      </c>
      <c r="N105">
        <v>87</v>
      </c>
    </row>
    <row r="106" spans="1:14">
      <c r="A106" t="s">
        <v>2083</v>
      </c>
      <c r="B106" t="s">
        <v>2082</v>
      </c>
      <c r="D106">
        <v>2021</v>
      </c>
      <c r="E106" t="s">
        <v>2162</v>
      </c>
      <c r="F106" t="s">
        <v>51</v>
      </c>
      <c r="G106">
        <v>-32.136000000000003</v>
      </c>
      <c r="H106">
        <v>115.7424833</v>
      </c>
      <c r="I106" t="s">
        <v>65</v>
      </c>
      <c r="J106" t="s">
        <v>412</v>
      </c>
      <c r="K106" t="s">
        <v>48</v>
      </c>
      <c r="L106" t="s">
        <v>426</v>
      </c>
      <c r="M106" t="s">
        <v>165</v>
      </c>
      <c r="N106">
        <v>78</v>
      </c>
    </row>
    <row r="107" spans="1:14">
      <c r="A107" t="s">
        <v>2083</v>
      </c>
      <c r="B107" t="s">
        <v>2082</v>
      </c>
      <c r="D107">
        <v>2021</v>
      </c>
      <c r="E107" t="s">
        <v>2162</v>
      </c>
      <c r="F107" t="s">
        <v>51</v>
      </c>
      <c r="G107">
        <v>-32.181033329999998</v>
      </c>
      <c r="H107">
        <v>115.7458833</v>
      </c>
      <c r="I107" t="s">
        <v>65</v>
      </c>
      <c r="J107" t="s">
        <v>412</v>
      </c>
      <c r="K107" t="s">
        <v>57</v>
      </c>
      <c r="L107" t="s">
        <v>57</v>
      </c>
      <c r="M107" t="s">
        <v>57</v>
      </c>
      <c r="N107">
        <v>85</v>
      </c>
    </row>
    <row r="108" spans="1:14">
      <c r="A108" t="s">
        <v>2083</v>
      </c>
      <c r="B108" t="s">
        <v>2082</v>
      </c>
      <c r="D108">
        <v>2021</v>
      </c>
      <c r="E108" t="s">
        <v>2162</v>
      </c>
      <c r="F108" t="s">
        <v>51</v>
      </c>
      <c r="G108">
        <v>-32.186683330000001</v>
      </c>
      <c r="H108">
        <v>115.7736833</v>
      </c>
      <c r="I108" t="s">
        <v>65</v>
      </c>
      <c r="J108" t="s">
        <v>412</v>
      </c>
      <c r="K108" t="s">
        <v>57</v>
      </c>
      <c r="L108" t="s">
        <v>57</v>
      </c>
      <c r="M108" t="s">
        <v>57</v>
      </c>
      <c r="N108">
        <v>92</v>
      </c>
    </row>
    <row r="109" spans="1:14">
      <c r="A109" t="s">
        <v>2083</v>
      </c>
      <c r="B109" t="s">
        <v>2082</v>
      </c>
      <c r="D109">
        <v>2021</v>
      </c>
      <c r="E109" t="s">
        <v>2162</v>
      </c>
      <c r="F109" t="s">
        <v>51</v>
      </c>
      <c r="G109">
        <v>-32.197850000000003</v>
      </c>
      <c r="H109">
        <v>115.7551</v>
      </c>
      <c r="I109" t="s">
        <v>65</v>
      </c>
      <c r="J109" t="s">
        <v>412</v>
      </c>
      <c r="K109" t="s">
        <v>57</v>
      </c>
      <c r="L109" t="s">
        <v>57</v>
      </c>
      <c r="M109" t="s">
        <v>57</v>
      </c>
      <c r="N109">
        <v>89</v>
      </c>
    </row>
    <row r="110" spans="1:14">
      <c r="A110" t="s">
        <v>2083</v>
      </c>
      <c r="B110" t="s">
        <v>2082</v>
      </c>
      <c r="D110">
        <v>2021</v>
      </c>
      <c r="E110" t="s">
        <v>2162</v>
      </c>
      <c r="F110" t="s">
        <v>51</v>
      </c>
      <c r="G110">
        <v>-32.024652779999997</v>
      </c>
      <c r="H110">
        <v>115.5301917</v>
      </c>
      <c r="I110" t="s">
        <v>65</v>
      </c>
      <c r="J110" t="s">
        <v>412</v>
      </c>
      <c r="K110" t="s">
        <v>48</v>
      </c>
      <c r="L110" t="s">
        <v>426</v>
      </c>
      <c r="M110" t="s">
        <v>165</v>
      </c>
      <c r="N110">
        <v>80</v>
      </c>
    </row>
    <row r="111" spans="1:14">
      <c r="A111" t="s">
        <v>2083</v>
      </c>
      <c r="B111" t="s">
        <v>2082</v>
      </c>
      <c r="D111">
        <v>2021</v>
      </c>
      <c r="E111" t="s">
        <v>2162</v>
      </c>
      <c r="F111" t="s">
        <v>51</v>
      </c>
      <c r="G111">
        <v>-32.197866670000003</v>
      </c>
      <c r="H111">
        <v>115.7547833</v>
      </c>
      <c r="I111" t="s">
        <v>65</v>
      </c>
      <c r="J111" t="s">
        <v>412</v>
      </c>
      <c r="K111" t="s">
        <v>57</v>
      </c>
      <c r="L111" t="s">
        <v>57</v>
      </c>
      <c r="M111" t="s">
        <v>57</v>
      </c>
      <c r="N111" t="s">
        <v>2204</v>
      </c>
    </row>
    <row r="112" spans="1:14">
      <c r="A112" t="s">
        <v>2083</v>
      </c>
      <c r="B112" t="s">
        <v>2082</v>
      </c>
      <c r="D112">
        <v>2021</v>
      </c>
      <c r="E112" t="s">
        <v>2162</v>
      </c>
      <c r="F112" t="s">
        <v>51</v>
      </c>
      <c r="G112">
        <v>-32.168333330000003</v>
      </c>
      <c r="H112">
        <v>115.7542667</v>
      </c>
      <c r="I112" t="s">
        <v>65</v>
      </c>
      <c r="J112" t="s">
        <v>412</v>
      </c>
      <c r="K112" t="s">
        <v>57</v>
      </c>
      <c r="L112" t="s">
        <v>57</v>
      </c>
      <c r="M112" t="s">
        <v>57</v>
      </c>
      <c r="N112">
        <v>82</v>
      </c>
    </row>
    <row r="113" spans="1:14">
      <c r="A113" t="s">
        <v>2083</v>
      </c>
      <c r="B113" t="s">
        <v>2082</v>
      </c>
      <c r="D113">
        <v>2021</v>
      </c>
      <c r="E113" t="s">
        <v>2162</v>
      </c>
      <c r="F113" t="s">
        <v>51</v>
      </c>
      <c r="G113">
        <v>-32.158616670000001</v>
      </c>
      <c r="H113">
        <v>115.7398833</v>
      </c>
      <c r="I113" t="s">
        <v>65</v>
      </c>
      <c r="J113" t="s">
        <v>412</v>
      </c>
      <c r="K113" t="s">
        <v>57</v>
      </c>
      <c r="L113" t="s">
        <v>57</v>
      </c>
      <c r="M113" t="s">
        <v>57</v>
      </c>
      <c r="N113" t="s">
        <v>2203</v>
      </c>
    </row>
    <row r="114" spans="1:14">
      <c r="A114" t="s">
        <v>2083</v>
      </c>
      <c r="B114" t="s">
        <v>2082</v>
      </c>
      <c r="D114">
        <v>2021</v>
      </c>
      <c r="E114" t="s">
        <v>2162</v>
      </c>
      <c r="F114" t="s">
        <v>51</v>
      </c>
      <c r="G114">
        <v>-32.170650000000002</v>
      </c>
      <c r="H114">
        <v>115.7563</v>
      </c>
      <c r="I114" t="s">
        <v>65</v>
      </c>
      <c r="J114" t="s">
        <v>412</v>
      </c>
      <c r="K114" t="s">
        <v>57</v>
      </c>
      <c r="L114" t="s">
        <v>57</v>
      </c>
      <c r="M114" t="s">
        <v>57</v>
      </c>
      <c r="N114">
        <v>84</v>
      </c>
    </row>
    <row r="115" spans="1:14">
      <c r="A115" t="s">
        <v>2083</v>
      </c>
      <c r="B115" t="s">
        <v>2082</v>
      </c>
      <c r="D115">
        <v>2021</v>
      </c>
      <c r="E115" t="s">
        <v>2162</v>
      </c>
      <c r="F115" t="s">
        <v>51</v>
      </c>
      <c r="G115">
        <v>-32.193833329999997</v>
      </c>
      <c r="H115">
        <v>115.7478167</v>
      </c>
      <c r="I115" t="s">
        <v>65</v>
      </c>
      <c r="J115" t="s">
        <v>412</v>
      </c>
      <c r="K115" t="s">
        <v>48</v>
      </c>
      <c r="L115" t="s">
        <v>426</v>
      </c>
      <c r="M115" t="s">
        <v>165</v>
      </c>
      <c r="N115">
        <v>86</v>
      </c>
    </row>
    <row r="116" spans="1:14">
      <c r="A116" t="s">
        <v>2083</v>
      </c>
      <c r="B116" t="s">
        <v>2082</v>
      </c>
      <c r="D116">
        <v>2021</v>
      </c>
      <c r="E116" t="s">
        <v>2162</v>
      </c>
      <c r="F116" t="s">
        <v>51</v>
      </c>
      <c r="G116">
        <v>-32.136299999999999</v>
      </c>
      <c r="H116">
        <v>115.74213330000001</v>
      </c>
      <c r="I116" t="s">
        <v>65</v>
      </c>
      <c r="J116" t="s">
        <v>412</v>
      </c>
      <c r="K116" t="s">
        <v>57</v>
      </c>
      <c r="L116" t="s">
        <v>57</v>
      </c>
      <c r="M116" t="s">
        <v>57</v>
      </c>
      <c r="N116">
        <v>76</v>
      </c>
    </row>
    <row r="117" spans="1:14">
      <c r="A117" t="s">
        <v>2083</v>
      </c>
      <c r="B117" t="s">
        <v>2082</v>
      </c>
      <c r="D117">
        <v>2021</v>
      </c>
      <c r="E117" t="s">
        <v>2162</v>
      </c>
      <c r="F117" t="s">
        <v>51</v>
      </c>
      <c r="G117">
        <v>-32.136775</v>
      </c>
      <c r="H117">
        <v>115.74826109999999</v>
      </c>
      <c r="I117" t="s">
        <v>65</v>
      </c>
      <c r="J117" t="s">
        <v>412</v>
      </c>
      <c r="K117" t="s">
        <v>57</v>
      </c>
      <c r="L117" t="s">
        <v>57</v>
      </c>
      <c r="M117" t="s">
        <v>57</v>
      </c>
      <c r="N117">
        <v>83</v>
      </c>
    </row>
    <row r="118" spans="1:14">
      <c r="A118" t="s">
        <v>2083</v>
      </c>
      <c r="B118" t="s">
        <v>2082</v>
      </c>
      <c r="D118">
        <v>2021</v>
      </c>
      <c r="E118" t="s">
        <v>2162</v>
      </c>
      <c r="F118" t="s">
        <v>51</v>
      </c>
      <c r="G118">
        <v>-32.135899999999999</v>
      </c>
      <c r="H118">
        <v>115.7504667</v>
      </c>
      <c r="I118" t="s">
        <v>65</v>
      </c>
      <c r="J118" t="s">
        <v>412</v>
      </c>
      <c r="K118" t="s">
        <v>57</v>
      </c>
      <c r="L118" t="s">
        <v>57</v>
      </c>
      <c r="M118" t="s">
        <v>57</v>
      </c>
      <c r="N118" t="s">
        <v>2202</v>
      </c>
    </row>
    <row r="119" spans="1:14">
      <c r="A119" t="s">
        <v>2083</v>
      </c>
      <c r="B119" t="s">
        <v>2082</v>
      </c>
      <c r="D119">
        <v>2021</v>
      </c>
      <c r="E119" t="s">
        <v>2162</v>
      </c>
      <c r="F119" t="s">
        <v>51</v>
      </c>
      <c r="G119">
        <v>-32.135899999999999</v>
      </c>
      <c r="H119">
        <v>115.7504667</v>
      </c>
      <c r="I119" t="s">
        <v>65</v>
      </c>
      <c r="J119" t="s">
        <v>412</v>
      </c>
      <c r="K119" t="s">
        <v>57</v>
      </c>
      <c r="L119" t="s">
        <v>57</v>
      </c>
      <c r="M119" t="s">
        <v>57</v>
      </c>
      <c r="N119" t="s">
        <v>2201</v>
      </c>
    </row>
    <row r="120" spans="1:14">
      <c r="A120" t="s">
        <v>2083</v>
      </c>
      <c r="B120" t="s">
        <v>2082</v>
      </c>
      <c r="D120">
        <v>2021</v>
      </c>
      <c r="E120" t="s">
        <v>2200</v>
      </c>
      <c r="F120" t="s">
        <v>51</v>
      </c>
      <c r="G120">
        <v>-32.160104650000001</v>
      </c>
      <c r="H120">
        <v>115.6713573</v>
      </c>
      <c r="I120" t="s">
        <v>96</v>
      </c>
      <c r="J120" t="s">
        <v>412</v>
      </c>
      <c r="K120" t="s">
        <v>48</v>
      </c>
      <c r="L120" t="s">
        <v>426</v>
      </c>
      <c r="M120" t="s">
        <v>165</v>
      </c>
      <c r="N120" t="s">
        <v>2199</v>
      </c>
    </row>
    <row r="121" spans="1:14">
      <c r="A121" t="s">
        <v>2083</v>
      </c>
      <c r="B121" t="s">
        <v>2082</v>
      </c>
      <c r="D121">
        <v>2021</v>
      </c>
      <c r="E121" t="s">
        <v>2128</v>
      </c>
      <c r="F121" t="s">
        <v>51</v>
      </c>
      <c r="G121">
        <v>-34.982893429999997</v>
      </c>
      <c r="H121">
        <v>117.97410600000001</v>
      </c>
      <c r="I121" t="s">
        <v>65</v>
      </c>
      <c r="J121" t="s">
        <v>412</v>
      </c>
      <c r="K121" t="s">
        <v>48</v>
      </c>
      <c r="L121" t="s">
        <v>426</v>
      </c>
      <c r="M121" t="s">
        <v>165</v>
      </c>
      <c r="N121" t="s">
        <v>2198</v>
      </c>
    </row>
    <row r="122" spans="1:14">
      <c r="A122" t="s">
        <v>2083</v>
      </c>
      <c r="B122" t="s">
        <v>2082</v>
      </c>
      <c r="D122">
        <v>2021</v>
      </c>
      <c r="E122" t="s">
        <v>2193</v>
      </c>
      <c r="F122" t="s">
        <v>51</v>
      </c>
      <c r="G122">
        <v>-23.970366670000001</v>
      </c>
      <c r="H122">
        <v>113.61113330000001</v>
      </c>
      <c r="I122" t="s">
        <v>65</v>
      </c>
      <c r="J122" t="s">
        <v>49</v>
      </c>
      <c r="K122" t="s">
        <v>61</v>
      </c>
      <c r="L122" t="s">
        <v>136</v>
      </c>
      <c r="M122" t="s">
        <v>136</v>
      </c>
      <c r="N122" t="s">
        <v>2197</v>
      </c>
    </row>
    <row r="123" spans="1:14">
      <c r="A123" t="s">
        <v>2083</v>
      </c>
      <c r="B123" t="s">
        <v>2082</v>
      </c>
      <c r="D123">
        <v>2021</v>
      </c>
      <c r="E123" t="s">
        <v>2193</v>
      </c>
      <c r="F123" t="s">
        <v>51</v>
      </c>
      <c r="G123">
        <v>-23.97076667</v>
      </c>
      <c r="H123">
        <v>113.61106669999999</v>
      </c>
      <c r="I123" t="s">
        <v>65</v>
      </c>
      <c r="J123" t="s">
        <v>49</v>
      </c>
      <c r="K123" t="s">
        <v>57</v>
      </c>
      <c r="L123" t="s">
        <v>57</v>
      </c>
      <c r="M123" t="s">
        <v>57</v>
      </c>
      <c r="N123" t="s">
        <v>2196</v>
      </c>
    </row>
    <row r="124" spans="1:14">
      <c r="A124" t="s">
        <v>2083</v>
      </c>
      <c r="B124" t="s">
        <v>2082</v>
      </c>
      <c r="D124">
        <v>2021</v>
      </c>
      <c r="E124" t="s">
        <v>2193</v>
      </c>
      <c r="F124" t="s">
        <v>51</v>
      </c>
      <c r="G124">
        <v>-23.95986667</v>
      </c>
      <c r="H124">
        <v>113.6362</v>
      </c>
      <c r="I124" t="s">
        <v>65</v>
      </c>
      <c r="J124" t="s">
        <v>49</v>
      </c>
      <c r="K124" t="s">
        <v>56</v>
      </c>
      <c r="L124" t="s">
        <v>55</v>
      </c>
      <c r="M124" t="s">
        <v>55</v>
      </c>
      <c r="N124" t="s">
        <v>2195</v>
      </c>
    </row>
    <row r="125" spans="1:14">
      <c r="A125" t="s">
        <v>2083</v>
      </c>
      <c r="B125" t="s">
        <v>2082</v>
      </c>
      <c r="D125">
        <v>2021</v>
      </c>
      <c r="E125" t="s">
        <v>2193</v>
      </c>
      <c r="F125" t="s">
        <v>51</v>
      </c>
      <c r="G125">
        <v>-23.974119439999999</v>
      </c>
      <c r="H125">
        <v>113.6180806</v>
      </c>
      <c r="I125" t="s">
        <v>65</v>
      </c>
      <c r="J125" t="s">
        <v>49</v>
      </c>
      <c r="K125" t="s">
        <v>61</v>
      </c>
      <c r="L125" t="s">
        <v>136</v>
      </c>
      <c r="M125" t="s">
        <v>136</v>
      </c>
      <c r="N125" t="s">
        <v>2194</v>
      </c>
    </row>
    <row r="126" spans="1:14">
      <c r="A126" t="s">
        <v>2083</v>
      </c>
      <c r="B126" t="s">
        <v>2082</v>
      </c>
      <c r="D126">
        <v>2021</v>
      </c>
      <c r="E126" t="s">
        <v>2193</v>
      </c>
      <c r="F126" t="s">
        <v>51</v>
      </c>
      <c r="G126">
        <v>-23.959816669999999</v>
      </c>
      <c r="H126">
        <v>113.6362833</v>
      </c>
      <c r="I126" t="s">
        <v>65</v>
      </c>
      <c r="J126" t="s">
        <v>49</v>
      </c>
      <c r="K126" t="s">
        <v>61</v>
      </c>
      <c r="L126" t="s">
        <v>136</v>
      </c>
      <c r="M126" t="s">
        <v>136</v>
      </c>
      <c r="N126" t="s">
        <v>2192</v>
      </c>
    </row>
    <row r="127" spans="1:14">
      <c r="A127" t="s">
        <v>2083</v>
      </c>
      <c r="B127" t="s">
        <v>2082</v>
      </c>
      <c r="D127">
        <v>2021</v>
      </c>
      <c r="E127" t="s">
        <v>842</v>
      </c>
      <c r="F127" t="s">
        <v>51</v>
      </c>
      <c r="G127">
        <v>-25.863516669999999</v>
      </c>
      <c r="H127">
        <v>113.4927667</v>
      </c>
      <c r="I127" t="s">
        <v>156</v>
      </c>
      <c r="J127" t="s">
        <v>49</v>
      </c>
      <c r="K127" t="s">
        <v>48</v>
      </c>
      <c r="L127" t="s">
        <v>426</v>
      </c>
      <c r="M127" t="s">
        <v>165</v>
      </c>
      <c r="N127" t="s">
        <v>2191</v>
      </c>
    </row>
    <row r="128" spans="1:14">
      <c r="A128" t="s">
        <v>2083</v>
      </c>
      <c r="B128" t="s">
        <v>2082</v>
      </c>
      <c r="D128">
        <v>2021</v>
      </c>
      <c r="E128" t="s">
        <v>2190</v>
      </c>
      <c r="F128" t="s">
        <v>51</v>
      </c>
      <c r="G128">
        <v>-24.901578990000001</v>
      </c>
      <c r="H128">
        <v>113.6418307</v>
      </c>
      <c r="I128" t="s">
        <v>65</v>
      </c>
      <c r="J128" t="s">
        <v>49</v>
      </c>
      <c r="K128" t="s">
        <v>56</v>
      </c>
      <c r="L128" t="s">
        <v>55</v>
      </c>
      <c r="M128" t="s">
        <v>55</v>
      </c>
      <c r="N128" t="s">
        <v>2189</v>
      </c>
    </row>
    <row r="129" spans="1:14">
      <c r="A129" t="s">
        <v>2083</v>
      </c>
      <c r="B129" t="s">
        <v>2082</v>
      </c>
      <c r="D129">
        <v>2021</v>
      </c>
      <c r="E129" t="s">
        <v>842</v>
      </c>
      <c r="F129" t="s">
        <v>51</v>
      </c>
      <c r="G129">
        <v>-25.889383330000001</v>
      </c>
      <c r="H129">
        <v>113.84103330000001</v>
      </c>
      <c r="I129" t="s">
        <v>156</v>
      </c>
      <c r="J129" t="s">
        <v>49</v>
      </c>
      <c r="K129" t="s">
        <v>226</v>
      </c>
      <c r="L129" t="s">
        <v>227</v>
      </c>
      <c r="M129" t="s">
        <v>226</v>
      </c>
      <c r="N129" t="s">
        <v>2188</v>
      </c>
    </row>
    <row r="130" spans="1:14">
      <c r="A130" t="s">
        <v>2083</v>
      </c>
      <c r="B130" t="s">
        <v>2082</v>
      </c>
      <c r="D130">
        <v>2021</v>
      </c>
      <c r="E130" t="s">
        <v>842</v>
      </c>
      <c r="F130" t="s">
        <v>51</v>
      </c>
      <c r="G130">
        <v>-25.78701667</v>
      </c>
      <c r="H130">
        <v>113.85161669999999</v>
      </c>
      <c r="I130" t="s">
        <v>156</v>
      </c>
      <c r="J130" t="s">
        <v>49</v>
      </c>
      <c r="K130" t="s">
        <v>48</v>
      </c>
      <c r="L130" t="s">
        <v>426</v>
      </c>
      <c r="M130" t="s">
        <v>165</v>
      </c>
      <c r="N130" t="s">
        <v>2187</v>
      </c>
    </row>
    <row r="131" spans="1:14">
      <c r="A131" t="s">
        <v>2083</v>
      </c>
      <c r="B131" t="s">
        <v>2082</v>
      </c>
      <c r="D131">
        <v>2021</v>
      </c>
      <c r="E131" t="s">
        <v>842</v>
      </c>
      <c r="F131" t="s">
        <v>51</v>
      </c>
      <c r="G131">
        <v>-25.691448099999999</v>
      </c>
      <c r="H131">
        <v>113.5986449</v>
      </c>
      <c r="I131" t="s">
        <v>156</v>
      </c>
      <c r="J131" t="s">
        <v>49</v>
      </c>
      <c r="K131" t="s">
        <v>48</v>
      </c>
      <c r="L131" t="s">
        <v>1505</v>
      </c>
      <c r="M131" t="s">
        <v>869</v>
      </c>
      <c r="N131" t="s">
        <v>2186</v>
      </c>
    </row>
    <row r="132" spans="1:14">
      <c r="A132" t="s">
        <v>2083</v>
      </c>
      <c r="B132" t="s">
        <v>2082</v>
      </c>
      <c r="D132">
        <v>2021</v>
      </c>
      <c r="E132" t="s">
        <v>842</v>
      </c>
      <c r="F132" t="s">
        <v>51</v>
      </c>
      <c r="G132">
        <v>-25.62091667</v>
      </c>
      <c r="H132">
        <v>113.5897167</v>
      </c>
      <c r="I132" t="s">
        <v>156</v>
      </c>
      <c r="J132" t="s">
        <v>49</v>
      </c>
      <c r="K132" t="s">
        <v>226</v>
      </c>
      <c r="L132" t="s">
        <v>227</v>
      </c>
      <c r="M132" t="s">
        <v>226</v>
      </c>
      <c r="N132" t="s">
        <v>2185</v>
      </c>
    </row>
    <row r="133" spans="1:14">
      <c r="A133" t="s">
        <v>2083</v>
      </c>
      <c r="B133" t="s">
        <v>2082</v>
      </c>
      <c r="D133">
        <v>2021</v>
      </c>
      <c r="E133" t="s">
        <v>2175</v>
      </c>
      <c r="F133" t="s">
        <v>51</v>
      </c>
      <c r="G133">
        <v>-30.31041493</v>
      </c>
      <c r="H133">
        <v>115.00810869999999</v>
      </c>
      <c r="I133" t="s">
        <v>156</v>
      </c>
      <c r="J133" t="s">
        <v>412</v>
      </c>
      <c r="K133" t="s">
        <v>48</v>
      </c>
      <c r="L133" t="s">
        <v>1505</v>
      </c>
      <c r="M133" t="s">
        <v>869</v>
      </c>
      <c r="N133" t="s">
        <v>2184</v>
      </c>
    </row>
    <row r="134" spans="1:14">
      <c r="A134" t="s">
        <v>2083</v>
      </c>
      <c r="B134" t="s">
        <v>2082</v>
      </c>
      <c r="D134">
        <v>2021</v>
      </c>
      <c r="E134" t="s">
        <v>842</v>
      </c>
      <c r="F134" t="s">
        <v>51</v>
      </c>
      <c r="G134">
        <v>-26.05468333</v>
      </c>
      <c r="H134">
        <v>113.3972</v>
      </c>
      <c r="I134" t="s">
        <v>156</v>
      </c>
      <c r="J134" t="s">
        <v>49</v>
      </c>
      <c r="K134" t="s">
        <v>48</v>
      </c>
      <c r="L134" t="s">
        <v>1505</v>
      </c>
      <c r="M134" t="s">
        <v>869</v>
      </c>
      <c r="N134" t="s">
        <v>2183</v>
      </c>
    </row>
    <row r="135" spans="1:14">
      <c r="A135" t="s">
        <v>2083</v>
      </c>
      <c r="B135" t="s">
        <v>2082</v>
      </c>
      <c r="D135">
        <v>2021</v>
      </c>
      <c r="E135" t="s">
        <v>842</v>
      </c>
      <c r="F135" t="s">
        <v>51</v>
      </c>
      <c r="G135">
        <v>-25.974730560000001</v>
      </c>
      <c r="H135">
        <v>114.12401939999999</v>
      </c>
      <c r="I135" t="s">
        <v>156</v>
      </c>
      <c r="J135" t="s">
        <v>49</v>
      </c>
      <c r="K135" t="s">
        <v>48</v>
      </c>
      <c r="L135" t="s">
        <v>426</v>
      </c>
      <c r="M135" t="s">
        <v>165</v>
      </c>
      <c r="N135" t="s">
        <v>2182</v>
      </c>
    </row>
    <row r="136" spans="1:14">
      <c r="A136" t="s">
        <v>2083</v>
      </c>
      <c r="B136" t="s">
        <v>2082</v>
      </c>
      <c r="D136">
        <v>2021</v>
      </c>
      <c r="E136" t="s">
        <v>2175</v>
      </c>
      <c r="F136" t="s">
        <v>51</v>
      </c>
      <c r="G136">
        <v>-30.310252649999999</v>
      </c>
      <c r="H136">
        <v>115.0077347</v>
      </c>
      <c r="I136" t="s">
        <v>156</v>
      </c>
      <c r="J136" t="s">
        <v>412</v>
      </c>
      <c r="K136" t="s">
        <v>48</v>
      </c>
      <c r="L136" t="s">
        <v>1505</v>
      </c>
      <c r="M136" t="s">
        <v>869</v>
      </c>
      <c r="N136" t="s">
        <v>2181</v>
      </c>
    </row>
    <row r="137" spans="1:14">
      <c r="A137" t="s">
        <v>2083</v>
      </c>
      <c r="B137" t="s">
        <v>2082</v>
      </c>
      <c r="D137">
        <v>2021</v>
      </c>
      <c r="E137" t="s">
        <v>2175</v>
      </c>
      <c r="F137" t="s">
        <v>51</v>
      </c>
      <c r="G137">
        <v>-30.312294439999999</v>
      </c>
      <c r="H137">
        <v>115.0005139</v>
      </c>
      <c r="I137" t="s">
        <v>156</v>
      </c>
      <c r="J137" t="s">
        <v>412</v>
      </c>
      <c r="K137" t="s">
        <v>48</v>
      </c>
      <c r="L137" t="s">
        <v>426</v>
      </c>
      <c r="M137" t="s">
        <v>165</v>
      </c>
      <c r="N137" t="s">
        <v>2180</v>
      </c>
    </row>
    <row r="138" spans="1:14">
      <c r="A138" t="s">
        <v>2083</v>
      </c>
      <c r="B138" t="s">
        <v>2082</v>
      </c>
      <c r="D138">
        <v>2021</v>
      </c>
      <c r="E138" t="s">
        <v>842</v>
      </c>
      <c r="F138" t="s">
        <v>51</v>
      </c>
      <c r="G138">
        <v>-25.962649089999999</v>
      </c>
      <c r="H138">
        <v>114.1560692</v>
      </c>
      <c r="I138" t="s">
        <v>156</v>
      </c>
      <c r="J138" t="s">
        <v>49</v>
      </c>
      <c r="K138" t="s">
        <v>48</v>
      </c>
      <c r="L138" t="s">
        <v>1505</v>
      </c>
      <c r="M138" t="s">
        <v>869</v>
      </c>
      <c r="N138" t="s">
        <v>2179</v>
      </c>
    </row>
    <row r="139" spans="1:14">
      <c r="A139" t="s">
        <v>2083</v>
      </c>
      <c r="B139" t="s">
        <v>2082</v>
      </c>
      <c r="D139">
        <v>2021</v>
      </c>
      <c r="E139" t="s">
        <v>842</v>
      </c>
      <c r="F139" t="s">
        <v>51</v>
      </c>
      <c r="G139">
        <v>-25.889350719999999</v>
      </c>
      <c r="H139">
        <v>113.8408585</v>
      </c>
      <c r="I139" t="s">
        <v>156</v>
      </c>
      <c r="J139" t="s">
        <v>49</v>
      </c>
      <c r="K139" t="s">
        <v>226</v>
      </c>
      <c r="L139" t="s">
        <v>227</v>
      </c>
      <c r="M139" t="s">
        <v>226</v>
      </c>
      <c r="N139" t="s">
        <v>2178</v>
      </c>
    </row>
    <row r="140" spans="1:14">
      <c r="A140" t="s">
        <v>2083</v>
      </c>
      <c r="B140" t="s">
        <v>2082</v>
      </c>
      <c r="D140">
        <v>2021</v>
      </c>
      <c r="E140" t="s">
        <v>842</v>
      </c>
      <c r="F140" t="s">
        <v>51</v>
      </c>
      <c r="G140">
        <v>-26.05468333</v>
      </c>
      <c r="H140">
        <v>113.3972</v>
      </c>
      <c r="I140" t="s">
        <v>156</v>
      </c>
      <c r="J140" t="s">
        <v>49</v>
      </c>
      <c r="K140" t="s">
        <v>48</v>
      </c>
      <c r="L140" t="s">
        <v>1505</v>
      </c>
      <c r="M140" t="s">
        <v>869</v>
      </c>
      <c r="N140" t="s">
        <v>2177</v>
      </c>
    </row>
    <row r="141" spans="1:14">
      <c r="A141" t="s">
        <v>2083</v>
      </c>
      <c r="B141" t="s">
        <v>2082</v>
      </c>
      <c r="D141">
        <v>2021</v>
      </c>
      <c r="E141" t="s">
        <v>842</v>
      </c>
      <c r="F141" t="s">
        <v>51</v>
      </c>
      <c r="G141">
        <v>-25.78699615</v>
      </c>
      <c r="H141">
        <v>113.8518485</v>
      </c>
      <c r="I141" t="s">
        <v>156</v>
      </c>
      <c r="J141" t="s">
        <v>49</v>
      </c>
      <c r="K141" t="s">
        <v>48</v>
      </c>
      <c r="L141" t="s">
        <v>426</v>
      </c>
      <c r="M141" t="s">
        <v>165</v>
      </c>
      <c r="N141" t="s">
        <v>2176</v>
      </c>
    </row>
    <row r="142" spans="1:14">
      <c r="A142" t="s">
        <v>2083</v>
      </c>
      <c r="B142" t="s">
        <v>2082</v>
      </c>
      <c r="D142">
        <v>2021</v>
      </c>
      <c r="E142" t="s">
        <v>2175</v>
      </c>
      <c r="F142" t="s">
        <v>51</v>
      </c>
      <c r="G142">
        <v>-30.312327589999999</v>
      </c>
      <c r="H142">
        <v>115.0009529</v>
      </c>
      <c r="I142" t="s">
        <v>156</v>
      </c>
      <c r="J142" t="s">
        <v>412</v>
      </c>
      <c r="K142" t="s">
        <v>48</v>
      </c>
      <c r="L142" t="s">
        <v>426</v>
      </c>
      <c r="M142" t="s">
        <v>165</v>
      </c>
      <c r="N142" t="s">
        <v>2174</v>
      </c>
    </row>
    <row r="143" spans="1:14">
      <c r="A143" t="s">
        <v>2083</v>
      </c>
      <c r="B143" t="s">
        <v>2082</v>
      </c>
      <c r="D143">
        <v>2021</v>
      </c>
      <c r="E143" t="s">
        <v>842</v>
      </c>
      <c r="F143" t="s">
        <v>51</v>
      </c>
      <c r="G143">
        <v>-25.978860000000001</v>
      </c>
      <c r="H143">
        <v>114.06838</v>
      </c>
      <c r="I143" t="s">
        <v>156</v>
      </c>
      <c r="J143" t="s">
        <v>49</v>
      </c>
      <c r="K143" t="s">
        <v>48</v>
      </c>
      <c r="L143" t="s">
        <v>1505</v>
      </c>
      <c r="M143" t="s">
        <v>869</v>
      </c>
      <c r="N143" t="s">
        <v>2173</v>
      </c>
    </row>
    <row r="144" spans="1:14">
      <c r="A144" t="s">
        <v>2083</v>
      </c>
      <c r="B144" t="s">
        <v>2082</v>
      </c>
      <c r="D144">
        <v>2021</v>
      </c>
      <c r="E144" t="s">
        <v>2128</v>
      </c>
      <c r="F144" t="s">
        <v>51</v>
      </c>
      <c r="G144">
        <v>-34.983155119999999</v>
      </c>
      <c r="H144">
        <v>117.9745089</v>
      </c>
      <c r="I144" t="s">
        <v>65</v>
      </c>
      <c r="J144" t="s">
        <v>412</v>
      </c>
      <c r="K144" t="s">
        <v>57</v>
      </c>
      <c r="L144" t="s">
        <v>57</v>
      </c>
      <c r="M144" t="s">
        <v>57</v>
      </c>
      <c r="N144" t="s">
        <v>2172</v>
      </c>
    </row>
    <row r="145" spans="1:14">
      <c r="A145" t="s">
        <v>2083</v>
      </c>
      <c r="B145" t="s">
        <v>2082</v>
      </c>
      <c r="D145">
        <v>2021</v>
      </c>
      <c r="E145" t="s">
        <v>842</v>
      </c>
      <c r="F145" t="s">
        <v>51</v>
      </c>
      <c r="G145">
        <v>-25.849993999999999</v>
      </c>
      <c r="H145">
        <v>114.10203</v>
      </c>
      <c r="I145" t="s">
        <v>156</v>
      </c>
      <c r="J145" t="s">
        <v>49</v>
      </c>
      <c r="K145" t="s">
        <v>48</v>
      </c>
      <c r="L145" t="s">
        <v>1505</v>
      </c>
      <c r="M145" t="s">
        <v>869</v>
      </c>
      <c r="N145" t="s">
        <v>2171</v>
      </c>
    </row>
    <row r="146" spans="1:14">
      <c r="A146" t="s">
        <v>2083</v>
      </c>
      <c r="B146" t="s">
        <v>2082</v>
      </c>
      <c r="D146">
        <v>2021</v>
      </c>
      <c r="E146" t="s">
        <v>842</v>
      </c>
      <c r="F146" t="s">
        <v>51</v>
      </c>
      <c r="G146">
        <v>-25.9849</v>
      </c>
      <c r="H146">
        <v>114.032883</v>
      </c>
      <c r="I146" t="s">
        <v>156</v>
      </c>
      <c r="J146" t="s">
        <v>49</v>
      </c>
      <c r="K146" t="s">
        <v>57</v>
      </c>
      <c r="L146" t="s">
        <v>57</v>
      </c>
      <c r="M146" t="s">
        <v>57</v>
      </c>
      <c r="N146" t="s">
        <v>2170</v>
      </c>
    </row>
    <row r="147" spans="1:14">
      <c r="A147" t="s">
        <v>2083</v>
      </c>
      <c r="B147" t="s">
        <v>2082</v>
      </c>
      <c r="D147">
        <v>2021</v>
      </c>
      <c r="E147" t="s">
        <v>2166</v>
      </c>
      <c r="F147" t="s">
        <v>51</v>
      </c>
      <c r="G147">
        <v>-16.885833000000002</v>
      </c>
      <c r="H147">
        <v>145.775902</v>
      </c>
      <c r="I147" t="s">
        <v>65</v>
      </c>
      <c r="J147" t="s">
        <v>49</v>
      </c>
      <c r="K147" t="s">
        <v>56</v>
      </c>
      <c r="L147" t="s">
        <v>210</v>
      </c>
      <c r="M147" t="s">
        <v>210</v>
      </c>
      <c r="N147">
        <v>1</v>
      </c>
    </row>
    <row r="148" spans="1:14">
      <c r="A148" t="s">
        <v>2083</v>
      </c>
      <c r="B148" t="s">
        <v>2082</v>
      </c>
      <c r="D148">
        <v>2021</v>
      </c>
      <c r="E148" t="s">
        <v>2166</v>
      </c>
      <c r="F148" t="s">
        <v>51</v>
      </c>
      <c r="G148">
        <v>-16.885833000000002</v>
      </c>
      <c r="H148">
        <v>145.775902</v>
      </c>
      <c r="I148" t="s">
        <v>65</v>
      </c>
      <c r="J148" t="s">
        <v>49</v>
      </c>
      <c r="K148" t="s">
        <v>56</v>
      </c>
      <c r="L148" t="s">
        <v>210</v>
      </c>
      <c r="M148" t="s">
        <v>210</v>
      </c>
      <c r="N148">
        <v>2</v>
      </c>
    </row>
    <row r="149" spans="1:14">
      <c r="A149" t="s">
        <v>2083</v>
      </c>
      <c r="B149" t="s">
        <v>2082</v>
      </c>
      <c r="D149">
        <v>2021</v>
      </c>
      <c r="E149" t="s">
        <v>2166</v>
      </c>
      <c r="F149" t="s">
        <v>51</v>
      </c>
      <c r="G149">
        <v>-16.885833000000002</v>
      </c>
      <c r="H149">
        <v>145.775902</v>
      </c>
      <c r="I149" t="s">
        <v>65</v>
      </c>
      <c r="J149" t="s">
        <v>49</v>
      </c>
      <c r="K149" t="s">
        <v>56</v>
      </c>
      <c r="L149" t="s">
        <v>210</v>
      </c>
      <c r="M149" t="s">
        <v>210</v>
      </c>
      <c r="N149">
        <v>3</v>
      </c>
    </row>
    <row r="150" spans="1:14">
      <c r="A150" t="s">
        <v>2083</v>
      </c>
      <c r="B150" t="s">
        <v>2082</v>
      </c>
      <c r="D150">
        <v>2021</v>
      </c>
      <c r="E150" t="s">
        <v>2169</v>
      </c>
      <c r="F150" t="s">
        <v>51</v>
      </c>
      <c r="G150">
        <v>-16.897362999999999</v>
      </c>
      <c r="H150">
        <v>145.81238300000001</v>
      </c>
      <c r="I150" t="s">
        <v>65</v>
      </c>
      <c r="J150" t="s">
        <v>49</v>
      </c>
      <c r="K150" t="s">
        <v>56</v>
      </c>
      <c r="L150" t="s">
        <v>55</v>
      </c>
      <c r="M150" t="s">
        <v>55</v>
      </c>
      <c r="N150">
        <v>5</v>
      </c>
    </row>
    <row r="151" spans="1:14">
      <c r="A151" t="s">
        <v>2083</v>
      </c>
      <c r="B151" t="s">
        <v>2082</v>
      </c>
      <c r="D151">
        <v>2021</v>
      </c>
      <c r="E151" t="s">
        <v>2169</v>
      </c>
      <c r="F151" t="s">
        <v>51</v>
      </c>
      <c r="G151">
        <v>-16.897362999999999</v>
      </c>
      <c r="H151">
        <v>145.81227000000001</v>
      </c>
      <c r="I151" t="s">
        <v>65</v>
      </c>
      <c r="J151" t="s">
        <v>49</v>
      </c>
      <c r="K151" t="s">
        <v>56</v>
      </c>
      <c r="L151" t="s">
        <v>55</v>
      </c>
      <c r="M151" t="s">
        <v>55</v>
      </c>
      <c r="N151">
        <v>7</v>
      </c>
    </row>
    <row r="152" spans="1:14">
      <c r="A152" t="s">
        <v>2083</v>
      </c>
      <c r="B152" t="s">
        <v>2082</v>
      </c>
      <c r="D152">
        <v>2021</v>
      </c>
      <c r="E152" t="s">
        <v>2169</v>
      </c>
      <c r="F152" t="s">
        <v>51</v>
      </c>
      <c r="G152">
        <v>-16.897362999999999</v>
      </c>
      <c r="H152">
        <v>145.81227000000001</v>
      </c>
      <c r="I152" t="s">
        <v>65</v>
      </c>
      <c r="J152" t="s">
        <v>49</v>
      </c>
      <c r="K152" t="s">
        <v>56</v>
      </c>
      <c r="L152" t="s">
        <v>55</v>
      </c>
      <c r="M152" t="s">
        <v>55</v>
      </c>
      <c r="N152">
        <v>9</v>
      </c>
    </row>
    <row r="153" spans="1:14">
      <c r="A153" t="s">
        <v>2083</v>
      </c>
      <c r="B153" t="s">
        <v>2082</v>
      </c>
      <c r="D153">
        <v>2021</v>
      </c>
      <c r="E153" t="s">
        <v>2168</v>
      </c>
      <c r="F153" t="s">
        <v>51</v>
      </c>
      <c r="G153">
        <v>-16.91366713</v>
      </c>
      <c r="H153">
        <v>145.7808617</v>
      </c>
      <c r="I153" t="s">
        <v>65</v>
      </c>
      <c r="J153" t="s">
        <v>49</v>
      </c>
      <c r="K153" t="s">
        <v>61</v>
      </c>
      <c r="L153" t="s">
        <v>60</v>
      </c>
      <c r="M153" t="s">
        <v>60</v>
      </c>
      <c r="N153">
        <v>10</v>
      </c>
    </row>
    <row r="154" spans="1:14">
      <c r="A154" t="s">
        <v>2083</v>
      </c>
      <c r="B154" t="s">
        <v>2082</v>
      </c>
      <c r="D154">
        <v>2021</v>
      </c>
      <c r="E154" t="s">
        <v>2168</v>
      </c>
      <c r="F154" t="s">
        <v>51</v>
      </c>
      <c r="G154">
        <v>-16.91366713</v>
      </c>
      <c r="H154">
        <v>145.7808617</v>
      </c>
      <c r="I154" t="s">
        <v>65</v>
      </c>
      <c r="J154" t="s">
        <v>49</v>
      </c>
      <c r="K154" t="s">
        <v>61</v>
      </c>
      <c r="L154" t="s">
        <v>60</v>
      </c>
      <c r="M154" t="s">
        <v>60</v>
      </c>
      <c r="N154">
        <v>11</v>
      </c>
    </row>
    <row r="155" spans="1:14">
      <c r="A155" t="s">
        <v>2083</v>
      </c>
      <c r="B155" t="s">
        <v>2082</v>
      </c>
      <c r="D155">
        <v>2021</v>
      </c>
      <c r="E155" t="s">
        <v>2168</v>
      </c>
      <c r="F155" t="s">
        <v>51</v>
      </c>
      <c r="G155">
        <v>-16.91366713</v>
      </c>
      <c r="H155">
        <v>145.7808617</v>
      </c>
      <c r="I155" t="s">
        <v>65</v>
      </c>
      <c r="J155" t="s">
        <v>49</v>
      </c>
      <c r="K155" t="s">
        <v>61</v>
      </c>
      <c r="L155" t="s">
        <v>60</v>
      </c>
      <c r="M155" t="s">
        <v>60</v>
      </c>
      <c r="N155">
        <v>12</v>
      </c>
    </row>
    <row r="156" spans="1:14">
      <c r="A156" t="s">
        <v>2083</v>
      </c>
      <c r="B156" t="s">
        <v>2082</v>
      </c>
      <c r="D156">
        <v>2021</v>
      </c>
      <c r="E156" t="s">
        <v>2167</v>
      </c>
      <c r="F156" t="s">
        <v>51</v>
      </c>
      <c r="G156">
        <v>-16.903689020000002</v>
      </c>
      <c r="H156">
        <v>145.79221509999999</v>
      </c>
      <c r="I156" t="s">
        <v>65</v>
      </c>
      <c r="J156" t="s">
        <v>49</v>
      </c>
      <c r="K156" t="s">
        <v>226</v>
      </c>
      <c r="L156" t="s">
        <v>227</v>
      </c>
      <c r="M156" t="s">
        <v>226</v>
      </c>
      <c r="N156">
        <v>1</v>
      </c>
    </row>
    <row r="157" spans="1:14">
      <c r="A157" t="s">
        <v>2083</v>
      </c>
      <c r="B157" t="s">
        <v>2082</v>
      </c>
      <c r="D157">
        <v>2021</v>
      </c>
      <c r="E157" t="s">
        <v>2167</v>
      </c>
      <c r="F157" t="s">
        <v>51</v>
      </c>
      <c r="G157">
        <v>-16.903689020000002</v>
      </c>
      <c r="H157">
        <v>145.79221509999999</v>
      </c>
      <c r="I157" t="s">
        <v>65</v>
      </c>
      <c r="J157" t="s">
        <v>49</v>
      </c>
      <c r="K157" t="s">
        <v>226</v>
      </c>
      <c r="L157" t="s">
        <v>227</v>
      </c>
      <c r="M157" t="s">
        <v>226</v>
      </c>
      <c r="N157">
        <v>2</v>
      </c>
    </row>
    <row r="158" spans="1:14">
      <c r="A158" t="s">
        <v>2083</v>
      </c>
      <c r="B158" t="s">
        <v>2082</v>
      </c>
      <c r="D158" s="2">
        <v>0</v>
      </c>
      <c r="E158" t="s">
        <v>2167</v>
      </c>
      <c r="F158" t="s">
        <v>51</v>
      </c>
      <c r="G158">
        <v>-16.903689020000002</v>
      </c>
      <c r="H158">
        <v>145.79221509999999</v>
      </c>
      <c r="I158" t="s">
        <v>65</v>
      </c>
      <c r="J158" t="s">
        <v>49</v>
      </c>
      <c r="K158" t="s">
        <v>226</v>
      </c>
      <c r="L158" t="s">
        <v>227</v>
      </c>
      <c r="M158" t="s">
        <v>226</v>
      </c>
      <c r="N158">
        <v>3</v>
      </c>
    </row>
    <row r="159" spans="1:14">
      <c r="A159" t="s">
        <v>2083</v>
      </c>
      <c r="B159" t="s">
        <v>2082</v>
      </c>
      <c r="D159" s="2">
        <v>0</v>
      </c>
      <c r="E159" t="s">
        <v>2167</v>
      </c>
      <c r="F159" t="s">
        <v>51</v>
      </c>
      <c r="G159">
        <v>-16.903689020000002</v>
      </c>
      <c r="H159">
        <v>145.79221509999999</v>
      </c>
      <c r="I159" t="s">
        <v>65</v>
      </c>
      <c r="J159" t="s">
        <v>49</v>
      </c>
      <c r="K159" t="s">
        <v>226</v>
      </c>
      <c r="L159" t="s">
        <v>227</v>
      </c>
      <c r="M159" t="s">
        <v>226</v>
      </c>
      <c r="N159">
        <v>4</v>
      </c>
    </row>
    <row r="160" spans="1:14">
      <c r="A160" t="s">
        <v>2083</v>
      </c>
      <c r="B160" t="s">
        <v>2082</v>
      </c>
      <c r="D160">
        <v>2021</v>
      </c>
      <c r="E160" t="s">
        <v>2167</v>
      </c>
      <c r="F160" t="s">
        <v>51</v>
      </c>
      <c r="G160">
        <v>-16.903689020000002</v>
      </c>
      <c r="H160">
        <v>145.79221509999999</v>
      </c>
      <c r="I160" t="s">
        <v>65</v>
      </c>
      <c r="J160" t="s">
        <v>49</v>
      </c>
      <c r="K160" t="s">
        <v>226</v>
      </c>
      <c r="L160" t="s">
        <v>227</v>
      </c>
      <c r="M160" t="s">
        <v>226</v>
      </c>
      <c r="N160">
        <v>5</v>
      </c>
    </row>
    <row r="161" spans="1:14">
      <c r="A161" t="s">
        <v>2083</v>
      </c>
      <c r="B161" t="s">
        <v>2082</v>
      </c>
      <c r="D161">
        <v>2021</v>
      </c>
      <c r="E161" t="s">
        <v>2167</v>
      </c>
      <c r="F161" t="s">
        <v>51</v>
      </c>
      <c r="G161">
        <v>-16.903689020000002</v>
      </c>
      <c r="H161">
        <v>145.79221509999999</v>
      </c>
      <c r="I161" t="s">
        <v>65</v>
      </c>
      <c r="J161" t="s">
        <v>49</v>
      </c>
      <c r="K161" t="s">
        <v>226</v>
      </c>
      <c r="L161" t="s">
        <v>227</v>
      </c>
      <c r="M161" t="s">
        <v>226</v>
      </c>
      <c r="N161">
        <v>6</v>
      </c>
    </row>
    <row r="162" spans="1:14">
      <c r="A162" t="s">
        <v>2083</v>
      </c>
      <c r="B162" t="s">
        <v>2082</v>
      </c>
      <c r="D162">
        <v>2021</v>
      </c>
      <c r="E162" t="s">
        <v>2166</v>
      </c>
      <c r="F162" t="s">
        <v>51</v>
      </c>
      <c r="G162">
        <v>-16.898357000000001</v>
      </c>
      <c r="H162">
        <v>145.812264</v>
      </c>
      <c r="I162" t="s">
        <v>65</v>
      </c>
      <c r="J162" t="s">
        <v>49</v>
      </c>
      <c r="K162" t="s">
        <v>56</v>
      </c>
      <c r="L162" t="s">
        <v>1333</v>
      </c>
      <c r="M162" t="s">
        <v>62</v>
      </c>
      <c r="N162">
        <v>13</v>
      </c>
    </row>
    <row r="163" spans="1:14">
      <c r="A163" t="s">
        <v>2083</v>
      </c>
      <c r="B163" t="s">
        <v>2082</v>
      </c>
      <c r="D163">
        <v>2021</v>
      </c>
      <c r="E163" t="s">
        <v>2166</v>
      </c>
      <c r="F163" t="s">
        <v>51</v>
      </c>
      <c r="G163">
        <v>-16.898357000000001</v>
      </c>
      <c r="H163">
        <v>145.812264</v>
      </c>
      <c r="I163" t="s">
        <v>65</v>
      </c>
      <c r="J163" t="s">
        <v>49</v>
      </c>
      <c r="K163" t="s">
        <v>56</v>
      </c>
      <c r="L163" t="s">
        <v>1333</v>
      </c>
      <c r="M163" t="s">
        <v>62</v>
      </c>
      <c r="N163">
        <v>14</v>
      </c>
    </row>
    <row r="164" spans="1:14">
      <c r="A164" t="s">
        <v>2083</v>
      </c>
      <c r="B164" t="s">
        <v>2082</v>
      </c>
      <c r="D164">
        <v>2021</v>
      </c>
      <c r="E164" t="s">
        <v>2166</v>
      </c>
      <c r="F164" t="s">
        <v>51</v>
      </c>
      <c r="G164">
        <v>-16.898357000000001</v>
      </c>
      <c r="H164">
        <v>145.812264</v>
      </c>
      <c r="I164" t="s">
        <v>65</v>
      </c>
      <c r="J164" t="s">
        <v>49</v>
      </c>
      <c r="K164" t="s">
        <v>56</v>
      </c>
      <c r="L164" t="s">
        <v>1333</v>
      </c>
      <c r="M164" t="s">
        <v>62</v>
      </c>
      <c r="N164">
        <v>15</v>
      </c>
    </row>
    <row r="165" spans="1:14">
      <c r="A165" t="s">
        <v>2083</v>
      </c>
      <c r="B165" t="s">
        <v>2082</v>
      </c>
      <c r="D165">
        <v>2021</v>
      </c>
      <c r="E165" t="s">
        <v>2165</v>
      </c>
      <c r="F165" t="s">
        <v>51</v>
      </c>
      <c r="G165">
        <v>-33.586967999999999</v>
      </c>
      <c r="H165">
        <v>115.30277</v>
      </c>
      <c r="I165" t="s">
        <v>65</v>
      </c>
      <c r="J165" t="s">
        <v>412</v>
      </c>
      <c r="K165" t="s">
        <v>48</v>
      </c>
      <c r="L165" t="s">
        <v>1505</v>
      </c>
      <c r="M165" t="s">
        <v>869</v>
      </c>
      <c r="N165">
        <v>3</v>
      </c>
    </row>
    <row r="166" spans="1:14">
      <c r="A166" t="s">
        <v>2083</v>
      </c>
      <c r="B166" t="s">
        <v>2082</v>
      </c>
      <c r="D166">
        <v>2021</v>
      </c>
      <c r="E166" t="s">
        <v>2165</v>
      </c>
      <c r="F166" t="s">
        <v>51</v>
      </c>
      <c r="G166">
        <v>-33.622516390000001</v>
      </c>
      <c r="H166">
        <v>115.3641734</v>
      </c>
      <c r="I166" t="s">
        <v>65</v>
      </c>
      <c r="J166" t="s">
        <v>412</v>
      </c>
      <c r="K166" t="s">
        <v>48</v>
      </c>
      <c r="L166" t="s">
        <v>426</v>
      </c>
      <c r="M166" t="s">
        <v>165</v>
      </c>
      <c r="N166">
        <v>5</v>
      </c>
    </row>
    <row r="167" spans="1:14">
      <c r="A167" t="s">
        <v>2083</v>
      </c>
      <c r="B167" t="s">
        <v>2082</v>
      </c>
      <c r="D167">
        <v>2021</v>
      </c>
      <c r="E167" t="s">
        <v>2165</v>
      </c>
      <c r="F167" t="s">
        <v>51</v>
      </c>
      <c r="G167">
        <v>-33.622516390000001</v>
      </c>
      <c r="H167">
        <v>115.3641734</v>
      </c>
      <c r="I167" t="s">
        <v>65</v>
      </c>
      <c r="J167" t="s">
        <v>412</v>
      </c>
      <c r="K167" t="s">
        <v>48</v>
      </c>
      <c r="L167" t="s">
        <v>426</v>
      </c>
      <c r="M167" t="s">
        <v>165</v>
      </c>
      <c r="N167">
        <v>6</v>
      </c>
    </row>
    <row r="168" spans="1:14">
      <c r="A168" t="s">
        <v>2083</v>
      </c>
      <c r="B168" t="s">
        <v>2082</v>
      </c>
      <c r="D168">
        <v>2021</v>
      </c>
      <c r="E168" t="s">
        <v>2165</v>
      </c>
      <c r="F168" t="s">
        <v>51</v>
      </c>
      <c r="G168">
        <v>-33.622516390000001</v>
      </c>
      <c r="H168">
        <v>115.3641734</v>
      </c>
      <c r="I168" t="s">
        <v>65</v>
      </c>
      <c r="J168" t="s">
        <v>412</v>
      </c>
      <c r="K168" t="s">
        <v>48</v>
      </c>
      <c r="L168" t="s">
        <v>426</v>
      </c>
      <c r="M168" t="s">
        <v>165</v>
      </c>
      <c r="N168">
        <v>9</v>
      </c>
    </row>
    <row r="169" spans="1:14">
      <c r="A169" t="s">
        <v>2083</v>
      </c>
      <c r="B169" t="s">
        <v>2082</v>
      </c>
      <c r="D169">
        <v>2021</v>
      </c>
      <c r="E169" t="s">
        <v>2165</v>
      </c>
      <c r="F169" t="s">
        <v>51</v>
      </c>
      <c r="G169">
        <v>-33.622516390000001</v>
      </c>
      <c r="H169">
        <v>115.3641734</v>
      </c>
      <c r="I169" t="s">
        <v>65</v>
      </c>
      <c r="J169" t="s">
        <v>412</v>
      </c>
      <c r="K169" t="s">
        <v>48</v>
      </c>
      <c r="L169" t="s">
        <v>426</v>
      </c>
      <c r="M169" t="s">
        <v>165</v>
      </c>
      <c r="N169">
        <v>15</v>
      </c>
    </row>
    <row r="170" spans="1:14">
      <c r="A170" t="s">
        <v>2083</v>
      </c>
      <c r="B170" t="s">
        <v>2082</v>
      </c>
      <c r="D170">
        <v>2021</v>
      </c>
      <c r="E170" t="s">
        <v>2165</v>
      </c>
      <c r="F170" t="s">
        <v>51</v>
      </c>
      <c r="G170">
        <v>-33.622516390000001</v>
      </c>
      <c r="H170">
        <v>115.3641734</v>
      </c>
      <c r="I170" t="s">
        <v>65</v>
      </c>
      <c r="J170" t="s">
        <v>412</v>
      </c>
      <c r="K170" t="s">
        <v>48</v>
      </c>
      <c r="L170" t="s">
        <v>426</v>
      </c>
      <c r="M170" t="s">
        <v>165</v>
      </c>
      <c r="N170">
        <v>11</v>
      </c>
    </row>
    <row r="171" spans="1:14">
      <c r="A171" t="s">
        <v>2083</v>
      </c>
      <c r="B171" t="s">
        <v>2082</v>
      </c>
      <c r="D171">
        <v>2021</v>
      </c>
      <c r="E171" t="s">
        <v>2165</v>
      </c>
      <c r="F171" t="s">
        <v>51</v>
      </c>
      <c r="G171">
        <v>-33.601927000000003</v>
      </c>
      <c r="H171">
        <v>115.421896</v>
      </c>
      <c r="I171" t="s">
        <v>65</v>
      </c>
      <c r="J171" t="s">
        <v>412</v>
      </c>
      <c r="K171" t="s">
        <v>48</v>
      </c>
      <c r="L171" t="s">
        <v>1505</v>
      </c>
      <c r="M171" t="s">
        <v>869</v>
      </c>
      <c r="N171">
        <v>12</v>
      </c>
    </row>
    <row r="172" spans="1:14">
      <c r="A172" t="s">
        <v>2083</v>
      </c>
      <c r="B172" t="s">
        <v>2082</v>
      </c>
      <c r="D172">
        <v>2021</v>
      </c>
      <c r="E172" t="s">
        <v>2165</v>
      </c>
      <c r="F172" t="s">
        <v>51</v>
      </c>
      <c r="G172">
        <v>-33.601927000000003</v>
      </c>
      <c r="H172">
        <v>115.421896</v>
      </c>
      <c r="I172" t="s">
        <v>65</v>
      </c>
      <c r="J172" t="s">
        <v>412</v>
      </c>
      <c r="K172" t="s">
        <v>48</v>
      </c>
      <c r="L172" t="s">
        <v>1505</v>
      </c>
      <c r="M172" t="s">
        <v>869</v>
      </c>
      <c r="N172">
        <v>13</v>
      </c>
    </row>
    <row r="173" spans="1:14">
      <c r="A173" t="s">
        <v>2083</v>
      </c>
      <c r="B173" t="s">
        <v>2082</v>
      </c>
      <c r="D173">
        <v>2021</v>
      </c>
      <c r="E173" t="s">
        <v>2165</v>
      </c>
      <c r="F173" t="s">
        <v>51</v>
      </c>
      <c r="G173">
        <v>-33.601927000000003</v>
      </c>
      <c r="H173">
        <v>115.421896</v>
      </c>
      <c r="I173" t="s">
        <v>65</v>
      </c>
      <c r="J173" t="s">
        <v>412</v>
      </c>
      <c r="K173" t="s">
        <v>48</v>
      </c>
      <c r="L173" t="s">
        <v>1505</v>
      </c>
      <c r="M173" t="s">
        <v>869</v>
      </c>
      <c r="N173">
        <v>14</v>
      </c>
    </row>
    <row r="174" spans="1:14">
      <c r="A174" t="s">
        <v>2083</v>
      </c>
      <c r="B174" t="s">
        <v>2082</v>
      </c>
      <c r="D174">
        <v>2021</v>
      </c>
      <c r="E174" t="s">
        <v>2165</v>
      </c>
      <c r="F174" t="s">
        <v>51</v>
      </c>
      <c r="G174">
        <v>-33.622516390000001</v>
      </c>
      <c r="H174">
        <v>115.3641734</v>
      </c>
      <c r="I174" t="s">
        <v>65</v>
      </c>
      <c r="J174" t="s">
        <v>412</v>
      </c>
      <c r="K174" t="s">
        <v>48</v>
      </c>
      <c r="L174" t="s">
        <v>426</v>
      </c>
      <c r="M174" t="s">
        <v>165</v>
      </c>
      <c r="N174">
        <v>16</v>
      </c>
    </row>
    <row r="175" spans="1:14">
      <c r="A175" t="s">
        <v>2083</v>
      </c>
      <c r="B175" t="s">
        <v>2082</v>
      </c>
      <c r="D175">
        <v>2021</v>
      </c>
      <c r="E175" t="s">
        <v>2165</v>
      </c>
      <c r="F175" t="s">
        <v>51</v>
      </c>
      <c r="G175">
        <v>-33.622516390000001</v>
      </c>
      <c r="H175">
        <v>115.3641734</v>
      </c>
      <c r="I175" t="s">
        <v>65</v>
      </c>
      <c r="J175" t="s">
        <v>412</v>
      </c>
      <c r="K175" t="s">
        <v>48</v>
      </c>
      <c r="L175" t="s">
        <v>426</v>
      </c>
      <c r="M175" t="s">
        <v>165</v>
      </c>
      <c r="N175">
        <v>17</v>
      </c>
    </row>
    <row r="176" spans="1:14">
      <c r="A176" t="s">
        <v>2083</v>
      </c>
      <c r="B176" t="s">
        <v>2082</v>
      </c>
      <c r="D176">
        <v>2021</v>
      </c>
      <c r="E176" t="s">
        <v>2165</v>
      </c>
      <c r="F176" t="s">
        <v>51</v>
      </c>
      <c r="G176">
        <v>-33.622516390000001</v>
      </c>
      <c r="H176">
        <v>115.3641734</v>
      </c>
      <c r="I176" t="s">
        <v>65</v>
      </c>
      <c r="J176" t="s">
        <v>412</v>
      </c>
      <c r="K176" t="s">
        <v>48</v>
      </c>
      <c r="L176" t="s">
        <v>426</v>
      </c>
      <c r="M176" t="s">
        <v>165</v>
      </c>
      <c r="N176">
        <v>18</v>
      </c>
    </row>
    <row r="177" spans="1:14">
      <c r="A177" t="s">
        <v>2083</v>
      </c>
      <c r="B177" t="s">
        <v>2082</v>
      </c>
      <c r="D177">
        <v>2021</v>
      </c>
      <c r="E177" t="s">
        <v>842</v>
      </c>
      <c r="F177" t="s">
        <v>51</v>
      </c>
      <c r="G177">
        <v>-25.9847605</v>
      </c>
      <c r="H177">
        <v>113.78490600000001</v>
      </c>
      <c r="I177" t="s">
        <v>156</v>
      </c>
      <c r="J177" t="s">
        <v>49</v>
      </c>
      <c r="K177" t="s">
        <v>48</v>
      </c>
      <c r="L177" t="s">
        <v>426</v>
      </c>
      <c r="M177" t="s">
        <v>165</v>
      </c>
      <c r="N177">
        <v>4</v>
      </c>
    </row>
    <row r="178" spans="1:14">
      <c r="A178" t="s">
        <v>2083</v>
      </c>
      <c r="B178" t="s">
        <v>2082</v>
      </c>
      <c r="D178">
        <v>2021</v>
      </c>
      <c r="E178" t="s">
        <v>842</v>
      </c>
      <c r="F178" t="s">
        <v>51</v>
      </c>
      <c r="G178">
        <v>-25.9847605</v>
      </c>
      <c r="H178">
        <v>113.78490600000001</v>
      </c>
      <c r="I178" t="s">
        <v>156</v>
      </c>
      <c r="J178" t="s">
        <v>49</v>
      </c>
      <c r="K178" t="s">
        <v>48</v>
      </c>
      <c r="L178" t="s">
        <v>426</v>
      </c>
      <c r="M178" t="s">
        <v>165</v>
      </c>
      <c r="N178">
        <v>8</v>
      </c>
    </row>
    <row r="179" spans="1:14">
      <c r="A179" t="s">
        <v>2083</v>
      </c>
      <c r="B179" t="s">
        <v>2082</v>
      </c>
      <c r="D179">
        <v>2021</v>
      </c>
      <c r="E179" t="s">
        <v>842</v>
      </c>
      <c r="F179" t="s">
        <v>51</v>
      </c>
      <c r="G179">
        <v>-25.9847605</v>
      </c>
      <c r="H179">
        <v>113.78490600000001</v>
      </c>
      <c r="I179" t="s">
        <v>156</v>
      </c>
      <c r="J179" t="s">
        <v>49</v>
      </c>
      <c r="K179" t="s">
        <v>48</v>
      </c>
      <c r="L179" t="s">
        <v>1505</v>
      </c>
      <c r="M179" t="s">
        <v>869</v>
      </c>
      <c r="N179">
        <v>6</v>
      </c>
    </row>
    <row r="180" spans="1:14">
      <c r="A180" t="s">
        <v>2083</v>
      </c>
      <c r="B180" t="s">
        <v>2082</v>
      </c>
      <c r="D180">
        <v>2021</v>
      </c>
      <c r="E180" t="s">
        <v>842</v>
      </c>
      <c r="F180" t="s">
        <v>51</v>
      </c>
      <c r="G180">
        <v>-25.9847605</v>
      </c>
      <c r="H180">
        <v>113.78490600000001</v>
      </c>
      <c r="I180" t="s">
        <v>156</v>
      </c>
      <c r="J180" t="s">
        <v>49</v>
      </c>
      <c r="K180" t="s">
        <v>48</v>
      </c>
      <c r="L180" t="s">
        <v>1505</v>
      </c>
      <c r="M180" t="s">
        <v>869</v>
      </c>
      <c r="N180">
        <v>7</v>
      </c>
    </row>
    <row r="181" spans="1:14">
      <c r="A181" t="s">
        <v>2083</v>
      </c>
      <c r="B181" t="s">
        <v>2082</v>
      </c>
      <c r="D181">
        <v>2021</v>
      </c>
      <c r="E181" t="s">
        <v>842</v>
      </c>
      <c r="F181" t="s">
        <v>51</v>
      </c>
      <c r="G181">
        <v>-25.9847605</v>
      </c>
      <c r="H181">
        <v>113.78490600000001</v>
      </c>
      <c r="I181" t="s">
        <v>156</v>
      </c>
      <c r="J181" t="s">
        <v>49</v>
      </c>
      <c r="K181" t="s">
        <v>48</v>
      </c>
      <c r="L181" t="s">
        <v>1505</v>
      </c>
      <c r="M181" t="s">
        <v>869</v>
      </c>
      <c r="N181">
        <v>9</v>
      </c>
    </row>
    <row r="182" spans="1:14">
      <c r="A182" t="s">
        <v>2083</v>
      </c>
      <c r="B182" t="s">
        <v>2082</v>
      </c>
      <c r="D182">
        <v>2021</v>
      </c>
      <c r="E182" t="s">
        <v>842</v>
      </c>
      <c r="F182" t="s">
        <v>51</v>
      </c>
      <c r="G182">
        <v>-25.9847605</v>
      </c>
      <c r="H182">
        <v>113.78490600000001</v>
      </c>
      <c r="I182" t="s">
        <v>156</v>
      </c>
      <c r="J182" t="s">
        <v>49</v>
      </c>
      <c r="K182" t="s">
        <v>48</v>
      </c>
      <c r="L182" t="s">
        <v>1505</v>
      </c>
      <c r="M182" t="s">
        <v>869</v>
      </c>
      <c r="N182">
        <v>10</v>
      </c>
    </row>
    <row r="183" spans="1:14">
      <c r="A183" t="s">
        <v>2083</v>
      </c>
      <c r="B183" t="s">
        <v>2082</v>
      </c>
      <c r="D183">
        <v>2021</v>
      </c>
      <c r="E183" t="s">
        <v>842</v>
      </c>
      <c r="F183" t="s">
        <v>51</v>
      </c>
      <c r="G183">
        <v>-25.9847605</v>
      </c>
      <c r="H183">
        <v>113.78490600000001</v>
      </c>
      <c r="I183" t="s">
        <v>156</v>
      </c>
      <c r="J183" t="s">
        <v>49</v>
      </c>
      <c r="K183" t="s">
        <v>48</v>
      </c>
      <c r="L183" t="s">
        <v>1505</v>
      </c>
      <c r="M183" t="s">
        <v>869</v>
      </c>
      <c r="N183">
        <v>11</v>
      </c>
    </row>
    <row r="184" spans="1:14">
      <c r="A184" t="s">
        <v>2083</v>
      </c>
      <c r="B184" t="s">
        <v>2082</v>
      </c>
      <c r="D184">
        <v>2021</v>
      </c>
      <c r="E184" t="s">
        <v>842</v>
      </c>
      <c r="F184" t="s">
        <v>51</v>
      </c>
      <c r="G184">
        <v>-25.9847605</v>
      </c>
      <c r="H184">
        <v>113.78490600000001</v>
      </c>
      <c r="I184" t="s">
        <v>156</v>
      </c>
      <c r="J184" t="s">
        <v>49</v>
      </c>
      <c r="K184" t="s">
        <v>48</v>
      </c>
      <c r="L184" t="s">
        <v>1505</v>
      </c>
      <c r="M184" t="s">
        <v>869</v>
      </c>
      <c r="N184">
        <v>12</v>
      </c>
    </row>
    <row r="185" spans="1:14">
      <c r="A185" t="s">
        <v>2083</v>
      </c>
      <c r="B185" t="s">
        <v>2082</v>
      </c>
      <c r="D185">
        <v>2021</v>
      </c>
      <c r="E185" t="s">
        <v>842</v>
      </c>
      <c r="F185" t="s">
        <v>51</v>
      </c>
      <c r="G185">
        <v>-25.9847605</v>
      </c>
      <c r="H185">
        <v>113.78490600000001</v>
      </c>
      <c r="I185" t="s">
        <v>156</v>
      </c>
      <c r="J185" t="s">
        <v>49</v>
      </c>
      <c r="K185" t="s">
        <v>48</v>
      </c>
      <c r="L185" t="s">
        <v>426</v>
      </c>
      <c r="M185" t="s">
        <v>165</v>
      </c>
      <c r="N185">
        <v>13</v>
      </c>
    </row>
    <row r="186" spans="1:14">
      <c r="A186" t="s">
        <v>2083</v>
      </c>
      <c r="B186" t="s">
        <v>2082</v>
      </c>
      <c r="D186">
        <v>2021</v>
      </c>
      <c r="E186" t="s">
        <v>842</v>
      </c>
      <c r="F186" t="s">
        <v>51</v>
      </c>
      <c r="G186">
        <v>-25.9847605</v>
      </c>
      <c r="H186">
        <v>113.78490600000001</v>
      </c>
      <c r="I186" t="s">
        <v>156</v>
      </c>
      <c r="J186" t="s">
        <v>49</v>
      </c>
      <c r="K186" t="s">
        <v>48</v>
      </c>
      <c r="L186" t="s">
        <v>426</v>
      </c>
      <c r="M186" t="s">
        <v>165</v>
      </c>
      <c r="N186">
        <v>14</v>
      </c>
    </row>
    <row r="187" spans="1:14">
      <c r="A187" t="s">
        <v>2083</v>
      </c>
      <c r="B187" t="s">
        <v>2082</v>
      </c>
      <c r="D187">
        <v>2021</v>
      </c>
      <c r="E187" t="s">
        <v>842</v>
      </c>
      <c r="F187" t="s">
        <v>51</v>
      </c>
      <c r="G187">
        <v>-25.9847605</v>
      </c>
      <c r="H187">
        <v>113.78490600000001</v>
      </c>
      <c r="I187" t="s">
        <v>156</v>
      </c>
      <c r="J187" t="s">
        <v>49</v>
      </c>
      <c r="K187" t="s">
        <v>48</v>
      </c>
      <c r="L187" t="s">
        <v>426</v>
      </c>
      <c r="M187" t="s">
        <v>165</v>
      </c>
      <c r="N187">
        <v>15</v>
      </c>
    </row>
    <row r="188" spans="1:14">
      <c r="A188" t="s">
        <v>2083</v>
      </c>
      <c r="B188" t="s">
        <v>2082</v>
      </c>
      <c r="D188">
        <v>2021</v>
      </c>
      <c r="E188" t="s">
        <v>2164</v>
      </c>
      <c r="F188" t="s">
        <v>51</v>
      </c>
      <c r="G188">
        <v>-34.893914080000002</v>
      </c>
      <c r="H188">
        <v>118.3332542</v>
      </c>
      <c r="I188" t="s">
        <v>65</v>
      </c>
      <c r="J188" t="s">
        <v>412</v>
      </c>
      <c r="K188" t="s">
        <v>48</v>
      </c>
      <c r="L188" t="s">
        <v>426</v>
      </c>
      <c r="M188" t="s">
        <v>165</v>
      </c>
      <c r="N188" t="s">
        <v>2163</v>
      </c>
    </row>
    <row r="189" spans="1:14">
      <c r="A189" t="s">
        <v>2083</v>
      </c>
      <c r="B189" t="s">
        <v>2082</v>
      </c>
      <c r="D189">
        <v>2021</v>
      </c>
      <c r="E189" t="s">
        <v>2162</v>
      </c>
      <c r="F189" t="s">
        <v>51</v>
      </c>
      <c r="G189">
        <v>-32.135899999999999</v>
      </c>
      <c r="H189">
        <v>115.7504667</v>
      </c>
      <c r="I189" t="s">
        <v>65</v>
      </c>
      <c r="J189" t="s">
        <v>412</v>
      </c>
      <c r="K189" t="s">
        <v>57</v>
      </c>
      <c r="L189" t="s">
        <v>57</v>
      </c>
      <c r="M189" t="s">
        <v>57</v>
      </c>
      <c r="N189" t="s">
        <v>2161</v>
      </c>
    </row>
    <row r="190" spans="1:14">
      <c r="A190" t="s">
        <v>2083</v>
      </c>
      <c r="B190" t="s">
        <v>2082</v>
      </c>
      <c r="D190">
        <v>2021</v>
      </c>
      <c r="E190" t="s">
        <v>2156</v>
      </c>
      <c r="F190" t="s">
        <v>51</v>
      </c>
      <c r="G190">
        <v>-34.716920000000002</v>
      </c>
      <c r="H190">
        <v>138.45589000000001</v>
      </c>
      <c r="I190" t="s">
        <v>96</v>
      </c>
      <c r="J190" t="s">
        <v>412</v>
      </c>
      <c r="K190" t="s">
        <v>48</v>
      </c>
      <c r="L190" t="s">
        <v>426</v>
      </c>
      <c r="M190" t="s">
        <v>165</v>
      </c>
      <c r="N190" t="s">
        <v>2160</v>
      </c>
    </row>
    <row r="191" spans="1:14">
      <c r="A191" t="s">
        <v>2083</v>
      </c>
      <c r="B191" t="s">
        <v>2082</v>
      </c>
      <c r="D191">
        <v>2021</v>
      </c>
      <c r="E191" t="s">
        <v>2156</v>
      </c>
      <c r="F191" t="s">
        <v>51</v>
      </c>
      <c r="G191">
        <v>-34.716920000000002</v>
      </c>
      <c r="H191">
        <v>138.45589000000001</v>
      </c>
      <c r="I191" t="s">
        <v>96</v>
      </c>
      <c r="J191" t="s">
        <v>412</v>
      </c>
      <c r="K191" t="s">
        <v>48</v>
      </c>
      <c r="L191" t="s">
        <v>426</v>
      </c>
      <c r="M191" t="s">
        <v>165</v>
      </c>
      <c r="N191" t="s">
        <v>2159</v>
      </c>
    </row>
    <row r="192" spans="1:14">
      <c r="A192" t="s">
        <v>2083</v>
      </c>
      <c r="B192" t="s">
        <v>2082</v>
      </c>
      <c r="D192">
        <v>2021</v>
      </c>
      <c r="E192" t="s">
        <v>2156</v>
      </c>
      <c r="F192" t="s">
        <v>51</v>
      </c>
      <c r="G192">
        <v>-34.716666670000002</v>
      </c>
      <c r="H192">
        <v>138.44999999999999</v>
      </c>
      <c r="I192" t="s">
        <v>96</v>
      </c>
      <c r="J192" t="s">
        <v>412</v>
      </c>
      <c r="K192" t="s">
        <v>56</v>
      </c>
      <c r="L192" t="s">
        <v>1333</v>
      </c>
      <c r="M192" t="s">
        <v>62</v>
      </c>
      <c r="N192" t="s">
        <v>2158</v>
      </c>
    </row>
    <row r="193" spans="1:14">
      <c r="A193" t="s">
        <v>2083</v>
      </c>
      <c r="B193" t="s">
        <v>2082</v>
      </c>
      <c r="D193">
        <v>2021</v>
      </c>
      <c r="E193" t="s">
        <v>2156</v>
      </c>
      <c r="F193" t="s">
        <v>51</v>
      </c>
      <c r="G193">
        <v>-34.716920000000002</v>
      </c>
      <c r="H193">
        <v>138.45589000000001</v>
      </c>
      <c r="I193" t="s">
        <v>96</v>
      </c>
      <c r="J193" t="s">
        <v>412</v>
      </c>
      <c r="K193" t="s">
        <v>48</v>
      </c>
      <c r="L193" t="s">
        <v>426</v>
      </c>
      <c r="M193" t="s">
        <v>165</v>
      </c>
      <c r="N193" t="s">
        <v>2157</v>
      </c>
    </row>
    <row r="194" spans="1:14">
      <c r="A194" t="s">
        <v>2083</v>
      </c>
      <c r="B194" t="s">
        <v>2082</v>
      </c>
      <c r="D194">
        <v>2021</v>
      </c>
      <c r="E194" t="s">
        <v>2156</v>
      </c>
      <c r="F194" t="s">
        <v>51</v>
      </c>
      <c r="G194">
        <v>-34.71555</v>
      </c>
      <c r="H194">
        <v>138.45372</v>
      </c>
      <c r="I194" t="s">
        <v>96</v>
      </c>
      <c r="J194" t="s">
        <v>412</v>
      </c>
      <c r="K194" t="s">
        <v>57</v>
      </c>
      <c r="L194" t="s">
        <v>57</v>
      </c>
      <c r="M194" t="s">
        <v>57</v>
      </c>
      <c r="N194" t="s">
        <v>2155</v>
      </c>
    </row>
    <row r="195" spans="1:14">
      <c r="A195" t="s">
        <v>2083</v>
      </c>
      <c r="B195" t="s">
        <v>2082</v>
      </c>
      <c r="D195">
        <v>2021</v>
      </c>
      <c r="E195" t="s">
        <v>510</v>
      </c>
      <c r="F195" t="s">
        <v>51</v>
      </c>
      <c r="G195">
        <v>-33.116239999999998</v>
      </c>
      <c r="H195">
        <v>137.96680000000001</v>
      </c>
      <c r="I195" t="s">
        <v>96</v>
      </c>
      <c r="J195" t="s">
        <v>412</v>
      </c>
      <c r="K195" t="s">
        <v>48</v>
      </c>
      <c r="L195" t="s">
        <v>426</v>
      </c>
      <c r="M195" t="s">
        <v>165</v>
      </c>
      <c r="N195" t="s">
        <v>2154</v>
      </c>
    </row>
    <row r="196" spans="1:14">
      <c r="A196" t="s">
        <v>2083</v>
      </c>
      <c r="B196" t="s">
        <v>2082</v>
      </c>
      <c r="D196">
        <v>2021</v>
      </c>
      <c r="E196" t="s">
        <v>510</v>
      </c>
      <c r="F196" t="s">
        <v>51</v>
      </c>
      <c r="G196">
        <v>-33.116239999999998</v>
      </c>
      <c r="H196">
        <v>137.96680000000001</v>
      </c>
      <c r="I196" t="s">
        <v>96</v>
      </c>
      <c r="J196" t="s">
        <v>412</v>
      </c>
      <c r="K196" t="s">
        <v>48</v>
      </c>
      <c r="L196" t="s">
        <v>426</v>
      </c>
      <c r="M196" t="s">
        <v>165</v>
      </c>
      <c r="N196" t="s">
        <v>2153</v>
      </c>
    </row>
    <row r="197" spans="1:14">
      <c r="A197" t="s">
        <v>2083</v>
      </c>
      <c r="B197" t="s">
        <v>2082</v>
      </c>
      <c r="D197">
        <v>2021</v>
      </c>
      <c r="E197" t="s">
        <v>510</v>
      </c>
      <c r="F197" t="s">
        <v>51</v>
      </c>
      <c r="G197">
        <v>-33.116239999999998</v>
      </c>
      <c r="H197">
        <v>137.96680000000001</v>
      </c>
      <c r="I197" t="s">
        <v>96</v>
      </c>
      <c r="J197" t="s">
        <v>412</v>
      </c>
      <c r="K197" t="s">
        <v>48</v>
      </c>
      <c r="L197" t="s">
        <v>426</v>
      </c>
      <c r="M197" t="s">
        <v>165</v>
      </c>
      <c r="N197" t="s">
        <v>2152</v>
      </c>
    </row>
    <row r="198" spans="1:14">
      <c r="A198" t="s">
        <v>2083</v>
      </c>
      <c r="B198" t="s">
        <v>2082</v>
      </c>
      <c r="D198">
        <v>2021</v>
      </c>
      <c r="E198" t="s">
        <v>509</v>
      </c>
      <c r="F198" t="s">
        <v>51</v>
      </c>
      <c r="G198">
        <v>-33.549999999999997</v>
      </c>
      <c r="H198">
        <v>137.91666670000001</v>
      </c>
      <c r="I198" t="s">
        <v>96</v>
      </c>
      <c r="J198" t="s">
        <v>412</v>
      </c>
      <c r="K198" t="s">
        <v>48</v>
      </c>
      <c r="L198" t="s">
        <v>426</v>
      </c>
      <c r="M198" t="s">
        <v>165</v>
      </c>
      <c r="N198" t="s">
        <v>2151</v>
      </c>
    </row>
    <row r="199" spans="1:14">
      <c r="A199" t="s">
        <v>2083</v>
      </c>
      <c r="B199" t="s">
        <v>2082</v>
      </c>
      <c r="D199">
        <v>2021</v>
      </c>
      <c r="E199" t="s">
        <v>509</v>
      </c>
      <c r="F199" t="s">
        <v>51</v>
      </c>
      <c r="G199">
        <v>-33.549999999999997</v>
      </c>
      <c r="H199">
        <v>137.91666670000001</v>
      </c>
      <c r="I199" t="s">
        <v>96</v>
      </c>
      <c r="J199" t="s">
        <v>412</v>
      </c>
      <c r="K199" t="s">
        <v>48</v>
      </c>
      <c r="L199" t="s">
        <v>426</v>
      </c>
      <c r="M199" t="s">
        <v>165</v>
      </c>
      <c r="N199" t="s">
        <v>2150</v>
      </c>
    </row>
    <row r="200" spans="1:14">
      <c r="A200" t="s">
        <v>2083</v>
      </c>
      <c r="B200" t="s">
        <v>2082</v>
      </c>
      <c r="D200">
        <v>2021</v>
      </c>
      <c r="E200" t="s">
        <v>2130</v>
      </c>
      <c r="F200" t="s">
        <v>51</v>
      </c>
      <c r="G200">
        <v>-32.998170000000002</v>
      </c>
      <c r="H200">
        <v>137.62118000000001</v>
      </c>
      <c r="I200" t="s">
        <v>156</v>
      </c>
      <c r="J200" t="s">
        <v>412</v>
      </c>
      <c r="K200" t="s">
        <v>57</v>
      </c>
      <c r="L200" t="s">
        <v>57</v>
      </c>
      <c r="M200" t="s">
        <v>57</v>
      </c>
      <c r="N200" t="s">
        <v>2149</v>
      </c>
    </row>
    <row r="201" spans="1:14">
      <c r="A201" t="s">
        <v>2083</v>
      </c>
      <c r="B201" t="s">
        <v>2082</v>
      </c>
      <c r="D201">
        <v>2021</v>
      </c>
      <c r="E201" t="s">
        <v>2130</v>
      </c>
      <c r="F201" t="s">
        <v>51</v>
      </c>
      <c r="G201">
        <v>-32.998170000000002</v>
      </c>
      <c r="H201">
        <v>137.62118000000001</v>
      </c>
      <c r="I201" t="s">
        <v>156</v>
      </c>
      <c r="J201" t="s">
        <v>412</v>
      </c>
      <c r="K201" t="s">
        <v>57</v>
      </c>
      <c r="L201" t="s">
        <v>57</v>
      </c>
      <c r="M201" t="s">
        <v>57</v>
      </c>
      <c r="N201" t="s">
        <v>2148</v>
      </c>
    </row>
    <row r="202" spans="1:14">
      <c r="A202" t="s">
        <v>2083</v>
      </c>
      <c r="B202" t="s">
        <v>2082</v>
      </c>
      <c r="D202">
        <v>2021</v>
      </c>
      <c r="E202" t="s">
        <v>2130</v>
      </c>
      <c r="F202" t="s">
        <v>51</v>
      </c>
      <c r="G202">
        <v>-32.998170000000002</v>
      </c>
      <c r="H202">
        <v>137.62118000000001</v>
      </c>
      <c r="I202" t="s">
        <v>156</v>
      </c>
      <c r="J202" t="s">
        <v>412</v>
      </c>
      <c r="K202" t="s">
        <v>57</v>
      </c>
      <c r="L202" t="s">
        <v>57</v>
      </c>
      <c r="M202" t="s">
        <v>57</v>
      </c>
      <c r="N202" t="s">
        <v>2147</v>
      </c>
    </row>
    <row r="203" spans="1:14">
      <c r="A203" t="s">
        <v>2083</v>
      </c>
      <c r="B203" t="s">
        <v>2082</v>
      </c>
      <c r="D203">
        <v>2021</v>
      </c>
      <c r="E203" t="s">
        <v>2130</v>
      </c>
      <c r="F203" t="s">
        <v>51</v>
      </c>
      <c r="G203">
        <v>-33.008279999999999</v>
      </c>
      <c r="H203">
        <v>137.60946999999999</v>
      </c>
      <c r="I203" t="s">
        <v>156</v>
      </c>
      <c r="J203" t="s">
        <v>412</v>
      </c>
      <c r="K203" t="s">
        <v>48</v>
      </c>
      <c r="L203" t="s">
        <v>426</v>
      </c>
      <c r="M203" t="s">
        <v>165</v>
      </c>
      <c r="N203" t="s">
        <v>2146</v>
      </c>
    </row>
    <row r="204" spans="1:14">
      <c r="A204" t="s">
        <v>2083</v>
      </c>
      <c r="B204" t="s">
        <v>2082</v>
      </c>
      <c r="D204">
        <v>2021</v>
      </c>
      <c r="E204" t="s">
        <v>2130</v>
      </c>
      <c r="F204" t="s">
        <v>51</v>
      </c>
      <c r="G204">
        <v>-32.979579999999999</v>
      </c>
      <c r="H204">
        <v>137.67195000000001</v>
      </c>
      <c r="I204" t="s">
        <v>156</v>
      </c>
      <c r="J204" t="s">
        <v>412</v>
      </c>
      <c r="K204" t="s">
        <v>48</v>
      </c>
      <c r="L204" t="s">
        <v>426</v>
      </c>
      <c r="M204" t="s">
        <v>165</v>
      </c>
      <c r="N204" t="s">
        <v>2145</v>
      </c>
    </row>
    <row r="205" spans="1:14">
      <c r="A205" t="s">
        <v>2083</v>
      </c>
      <c r="B205" t="s">
        <v>2082</v>
      </c>
      <c r="D205">
        <v>2021</v>
      </c>
      <c r="E205" t="s">
        <v>2130</v>
      </c>
      <c r="F205" t="s">
        <v>51</v>
      </c>
      <c r="G205">
        <v>-32.979579999999999</v>
      </c>
      <c r="H205">
        <v>137.67195000000001</v>
      </c>
      <c r="I205" t="s">
        <v>156</v>
      </c>
      <c r="J205" t="s">
        <v>412</v>
      </c>
      <c r="K205" t="s">
        <v>48</v>
      </c>
      <c r="L205" t="s">
        <v>426</v>
      </c>
      <c r="M205" t="s">
        <v>165</v>
      </c>
      <c r="N205" t="s">
        <v>2144</v>
      </c>
    </row>
    <row r="206" spans="1:14">
      <c r="A206" t="s">
        <v>2083</v>
      </c>
      <c r="B206" t="s">
        <v>2082</v>
      </c>
      <c r="D206">
        <v>2021</v>
      </c>
      <c r="E206" t="s">
        <v>2130</v>
      </c>
      <c r="F206" t="s">
        <v>51</v>
      </c>
      <c r="G206">
        <v>-33.008279999999999</v>
      </c>
      <c r="H206">
        <v>137.60946999999999</v>
      </c>
      <c r="I206" t="s">
        <v>156</v>
      </c>
      <c r="J206" t="s">
        <v>412</v>
      </c>
      <c r="K206" t="s">
        <v>48</v>
      </c>
      <c r="L206" t="s">
        <v>426</v>
      </c>
      <c r="M206" t="s">
        <v>165</v>
      </c>
      <c r="N206" t="s">
        <v>2143</v>
      </c>
    </row>
    <row r="207" spans="1:14">
      <c r="A207" t="s">
        <v>2083</v>
      </c>
      <c r="B207" t="s">
        <v>2082</v>
      </c>
      <c r="D207">
        <v>2021</v>
      </c>
      <c r="E207" t="s">
        <v>2130</v>
      </c>
      <c r="F207" t="s">
        <v>51</v>
      </c>
      <c r="G207">
        <v>-33.008279999999999</v>
      </c>
      <c r="H207">
        <v>137.60946999999999</v>
      </c>
      <c r="I207" t="s">
        <v>156</v>
      </c>
      <c r="J207" t="s">
        <v>412</v>
      </c>
      <c r="K207" t="s">
        <v>48</v>
      </c>
      <c r="L207" t="s">
        <v>426</v>
      </c>
      <c r="M207" t="s">
        <v>165</v>
      </c>
      <c r="N207" t="s">
        <v>2142</v>
      </c>
    </row>
    <row r="208" spans="1:14">
      <c r="A208" t="s">
        <v>2083</v>
      </c>
      <c r="B208" t="s">
        <v>2082</v>
      </c>
      <c r="D208">
        <v>2021</v>
      </c>
      <c r="E208" t="s">
        <v>2130</v>
      </c>
      <c r="F208" t="s">
        <v>51</v>
      </c>
      <c r="G208">
        <v>-32.979579999999999</v>
      </c>
      <c r="H208">
        <v>137.67195000000001</v>
      </c>
      <c r="I208" t="s">
        <v>156</v>
      </c>
      <c r="J208" t="s">
        <v>412</v>
      </c>
      <c r="K208" t="s">
        <v>48</v>
      </c>
      <c r="L208" t="s">
        <v>426</v>
      </c>
      <c r="M208" t="s">
        <v>165</v>
      </c>
      <c r="N208" t="s">
        <v>2141</v>
      </c>
    </row>
    <row r="209" spans="1:14">
      <c r="A209" t="s">
        <v>2083</v>
      </c>
      <c r="B209" t="s">
        <v>2082</v>
      </c>
      <c r="D209">
        <v>2021</v>
      </c>
      <c r="E209" t="s">
        <v>2134</v>
      </c>
      <c r="F209" t="s">
        <v>51</v>
      </c>
      <c r="G209">
        <v>-33.65139722</v>
      </c>
      <c r="H209">
        <v>115.3694528</v>
      </c>
      <c r="I209" t="s">
        <v>65</v>
      </c>
      <c r="J209" t="s">
        <v>412</v>
      </c>
      <c r="K209" t="s">
        <v>61</v>
      </c>
      <c r="L209" t="s">
        <v>136</v>
      </c>
      <c r="M209" t="s">
        <v>136</v>
      </c>
      <c r="N209" t="s">
        <v>2140</v>
      </c>
    </row>
    <row r="210" spans="1:14">
      <c r="A210" t="s">
        <v>2083</v>
      </c>
      <c r="B210" t="s">
        <v>2082</v>
      </c>
      <c r="D210">
        <v>2021</v>
      </c>
      <c r="E210" t="s">
        <v>2134</v>
      </c>
      <c r="F210" t="s">
        <v>51</v>
      </c>
      <c r="G210">
        <v>-33.629759589999999</v>
      </c>
      <c r="H210">
        <v>115.40518160000001</v>
      </c>
      <c r="I210" t="s">
        <v>65</v>
      </c>
      <c r="J210" t="s">
        <v>412</v>
      </c>
      <c r="K210" t="s">
        <v>61</v>
      </c>
      <c r="L210" t="s">
        <v>136</v>
      </c>
      <c r="M210" t="s">
        <v>136</v>
      </c>
      <c r="N210" t="s">
        <v>2139</v>
      </c>
    </row>
    <row r="211" spans="1:14">
      <c r="A211" t="s">
        <v>2083</v>
      </c>
      <c r="B211" t="s">
        <v>2082</v>
      </c>
      <c r="D211">
        <v>2021</v>
      </c>
      <c r="E211" t="s">
        <v>2134</v>
      </c>
      <c r="F211" t="s">
        <v>51</v>
      </c>
      <c r="G211">
        <v>-33.622200280000001</v>
      </c>
      <c r="H211">
        <v>115.4106424</v>
      </c>
      <c r="I211" t="s">
        <v>65</v>
      </c>
      <c r="J211" t="s">
        <v>412</v>
      </c>
      <c r="K211" t="s">
        <v>61</v>
      </c>
      <c r="L211" t="s">
        <v>136</v>
      </c>
      <c r="M211" t="s">
        <v>136</v>
      </c>
      <c r="N211" t="s">
        <v>2138</v>
      </c>
    </row>
    <row r="212" spans="1:14">
      <c r="A212" t="s">
        <v>2083</v>
      </c>
      <c r="B212" t="s">
        <v>2082</v>
      </c>
      <c r="D212">
        <v>2021</v>
      </c>
      <c r="E212" t="s">
        <v>2134</v>
      </c>
      <c r="F212" t="s">
        <v>51</v>
      </c>
      <c r="G212">
        <v>-33.598608970000001</v>
      </c>
      <c r="H212">
        <v>115.4485608</v>
      </c>
      <c r="I212" t="s">
        <v>65</v>
      </c>
      <c r="J212" t="s">
        <v>412</v>
      </c>
      <c r="K212" t="s">
        <v>61</v>
      </c>
      <c r="L212" t="s">
        <v>136</v>
      </c>
      <c r="M212" t="s">
        <v>136</v>
      </c>
      <c r="N212" t="s">
        <v>2137</v>
      </c>
    </row>
    <row r="213" spans="1:14">
      <c r="A213" t="s">
        <v>2083</v>
      </c>
      <c r="B213" t="s">
        <v>2082</v>
      </c>
      <c r="D213">
        <v>2021</v>
      </c>
      <c r="E213" t="s">
        <v>2134</v>
      </c>
      <c r="F213" t="s">
        <v>51</v>
      </c>
      <c r="G213">
        <v>-33.613081680000001</v>
      </c>
      <c r="H213">
        <v>115.44129390000001</v>
      </c>
      <c r="I213" t="s">
        <v>65</v>
      </c>
      <c r="J213" t="s">
        <v>412</v>
      </c>
      <c r="K213" t="s">
        <v>61</v>
      </c>
      <c r="L213" t="s">
        <v>136</v>
      </c>
      <c r="M213" t="s">
        <v>136</v>
      </c>
      <c r="N213" t="s">
        <v>2136</v>
      </c>
    </row>
    <row r="214" spans="1:14">
      <c r="A214" t="s">
        <v>2083</v>
      </c>
      <c r="B214" t="s">
        <v>2082</v>
      </c>
      <c r="D214">
        <v>2021</v>
      </c>
      <c r="E214" t="s">
        <v>2134</v>
      </c>
      <c r="F214" t="s">
        <v>51</v>
      </c>
      <c r="G214">
        <v>-33.617782579999997</v>
      </c>
      <c r="H214">
        <v>115.4357083</v>
      </c>
      <c r="I214" t="s">
        <v>65</v>
      </c>
      <c r="J214" t="s">
        <v>412</v>
      </c>
      <c r="K214" t="s">
        <v>57</v>
      </c>
      <c r="L214" t="s">
        <v>57</v>
      </c>
      <c r="M214" t="s">
        <v>57</v>
      </c>
      <c r="N214" t="s">
        <v>2135</v>
      </c>
    </row>
    <row r="215" spans="1:14">
      <c r="A215" t="s">
        <v>2083</v>
      </c>
      <c r="B215" t="s">
        <v>2082</v>
      </c>
      <c r="D215">
        <v>2021</v>
      </c>
      <c r="E215" t="s">
        <v>2134</v>
      </c>
      <c r="F215" t="s">
        <v>51</v>
      </c>
      <c r="G215">
        <v>-33.617894440000001</v>
      </c>
      <c r="H215">
        <v>115.4164167</v>
      </c>
      <c r="I215" t="s">
        <v>65</v>
      </c>
      <c r="J215" t="s">
        <v>412</v>
      </c>
      <c r="K215" t="s">
        <v>57</v>
      </c>
      <c r="L215" t="s">
        <v>57</v>
      </c>
      <c r="M215" t="s">
        <v>57</v>
      </c>
      <c r="N215" t="s">
        <v>2133</v>
      </c>
    </row>
    <row r="216" spans="1:14">
      <c r="A216" t="s">
        <v>2083</v>
      </c>
      <c r="B216" t="s">
        <v>2082</v>
      </c>
      <c r="D216">
        <v>2021</v>
      </c>
      <c r="E216" t="s">
        <v>2130</v>
      </c>
      <c r="F216" t="s">
        <v>51</v>
      </c>
      <c r="G216">
        <v>-32.998170000000002</v>
      </c>
      <c r="H216">
        <v>137.62118000000001</v>
      </c>
      <c r="I216" t="s">
        <v>156</v>
      </c>
      <c r="J216" t="s">
        <v>412</v>
      </c>
      <c r="K216" t="s">
        <v>48</v>
      </c>
      <c r="L216" t="s">
        <v>426</v>
      </c>
      <c r="M216" t="s">
        <v>165</v>
      </c>
      <c r="N216" t="s">
        <v>2132</v>
      </c>
    </row>
    <row r="217" spans="1:14">
      <c r="A217" t="s">
        <v>2083</v>
      </c>
      <c r="B217" t="s">
        <v>2082</v>
      </c>
      <c r="D217">
        <v>2021</v>
      </c>
      <c r="E217" t="s">
        <v>2130</v>
      </c>
      <c r="F217" t="s">
        <v>51</v>
      </c>
      <c r="G217">
        <v>-32.998170000000002</v>
      </c>
      <c r="H217">
        <v>137.62118000000001</v>
      </c>
      <c r="I217" t="s">
        <v>156</v>
      </c>
      <c r="J217" t="s">
        <v>412</v>
      </c>
      <c r="K217" t="s">
        <v>48</v>
      </c>
      <c r="L217" t="s">
        <v>426</v>
      </c>
      <c r="M217" t="s">
        <v>165</v>
      </c>
      <c r="N217" t="s">
        <v>2131</v>
      </c>
    </row>
    <row r="218" spans="1:14">
      <c r="A218" t="s">
        <v>2083</v>
      </c>
      <c r="B218" t="s">
        <v>2082</v>
      </c>
      <c r="D218">
        <v>2021</v>
      </c>
      <c r="E218" t="s">
        <v>2130</v>
      </c>
      <c r="F218" t="s">
        <v>51</v>
      </c>
      <c r="G218">
        <v>-32.998170000000002</v>
      </c>
      <c r="H218">
        <v>137.62118000000001</v>
      </c>
      <c r="I218" t="s">
        <v>156</v>
      </c>
      <c r="J218" t="s">
        <v>412</v>
      </c>
      <c r="K218" t="s">
        <v>48</v>
      </c>
      <c r="L218" t="s">
        <v>426</v>
      </c>
      <c r="M218" t="s">
        <v>165</v>
      </c>
      <c r="N218" t="s">
        <v>2129</v>
      </c>
    </row>
    <row r="219" spans="1:14">
      <c r="A219" t="s">
        <v>2083</v>
      </c>
      <c r="B219" t="s">
        <v>2082</v>
      </c>
      <c r="D219">
        <v>2021</v>
      </c>
      <c r="E219" t="s">
        <v>2128</v>
      </c>
      <c r="F219" t="s">
        <v>51</v>
      </c>
      <c r="G219">
        <v>-34.967067</v>
      </c>
      <c r="H219">
        <v>117.96120000000001</v>
      </c>
      <c r="I219" t="s">
        <v>65</v>
      </c>
      <c r="J219" t="s">
        <v>412</v>
      </c>
      <c r="K219" t="s">
        <v>48</v>
      </c>
      <c r="L219" t="s">
        <v>426</v>
      </c>
      <c r="M219" t="s">
        <v>165</v>
      </c>
      <c r="N219" t="s">
        <v>2127</v>
      </c>
    </row>
    <row r="220" spans="1:14">
      <c r="A220" t="s">
        <v>2083</v>
      </c>
      <c r="B220" t="s">
        <v>2082</v>
      </c>
      <c r="D220">
        <v>2021</v>
      </c>
      <c r="E220" t="s">
        <v>2125</v>
      </c>
      <c r="F220" t="s">
        <v>51</v>
      </c>
      <c r="G220">
        <v>-27.43638</v>
      </c>
      <c r="H220">
        <v>153.42259000000001</v>
      </c>
      <c r="I220" t="s">
        <v>65</v>
      </c>
      <c r="J220" t="s">
        <v>49</v>
      </c>
      <c r="K220" t="s">
        <v>56</v>
      </c>
      <c r="L220" t="s">
        <v>210</v>
      </c>
      <c r="M220" t="s">
        <v>210</v>
      </c>
      <c r="N220" t="s">
        <v>2126</v>
      </c>
    </row>
    <row r="221" spans="1:14">
      <c r="A221" t="s">
        <v>2083</v>
      </c>
      <c r="B221" t="s">
        <v>2082</v>
      </c>
      <c r="D221">
        <v>2021</v>
      </c>
      <c r="E221" t="s">
        <v>2125</v>
      </c>
      <c r="F221" t="s">
        <v>51</v>
      </c>
      <c r="G221">
        <v>-27.43638</v>
      </c>
      <c r="H221">
        <v>153.42259000000001</v>
      </c>
      <c r="I221" t="s">
        <v>65</v>
      </c>
      <c r="J221" t="s">
        <v>49</v>
      </c>
      <c r="K221" t="s">
        <v>56</v>
      </c>
      <c r="L221" t="s">
        <v>210</v>
      </c>
      <c r="M221" t="s">
        <v>210</v>
      </c>
      <c r="N221" t="s">
        <v>2124</v>
      </c>
    </row>
    <row r="222" spans="1:14">
      <c r="A222" t="s">
        <v>2083</v>
      </c>
      <c r="B222" t="s">
        <v>2082</v>
      </c>
      <c r="D222">
        <v>2021</v>
      </c>
      <c r="E222" t="s">
        <v>2121</v>
      </c>
      <c r="F222" t="s">
        <v>51</v>
      </c>
      <c r="G222">
        <v>-27.428333330000001</v>
      </c>
      <c r="H222">
        <v>153.35499999999999</v>
      </c>
      <c r="I222" t="s">
        <v>65</v>
      </c>
      <c r="J222" t="s">
        <v>49</v>
      </c>
      <c r="K222" t="s">
        <v>61</v>
      </c>
      <c r="L222" t="s">
        <v>60</v>
      </c>
      <c r="M222" t="s">
        <v>60</v>
      </c>
      <c r="N222" t="s">
        <v>2123</v>
      </c>
    </row>
    <row r="223" spans="1:14">
      <c r="A223" t="s">
        <v>2083</v>
      </c>
      <c r="B223" t="s">
        <v>2082</v>
      </c>
      <c r="D223">
        <v>2021</v>
      </c>
      <c r="E223" t="s">
        <v>2121</v>
      </c>
      <c r="F223" t="s">
        <v>51</v>
      </c>
      <c r="G223">
        <v>-27.428333330000001</v>
      </c>
      <c r="H223">
        <v>153.35499999999999</v>
      </c>
      <c r="I223" t="s">
        <v>65</v>
      </c>
      <c r="J223" t="s">
        <v>49</v>
      </c>
      <c r="K223" t="s">
        <v>61</v>
      </c>
      <c r="L223" t="s">
        <v>60</v>
      </c>
      <c r="M223" t="s">
        <v>60</v>
      </c>
      <c r="N223" t="s">
        <v>2122</v>
      </c>
    </row>
    <row r="224" spans="1:14">
      <c r="A224" t="s">
        <v>2083</v>
      </c>
      <c r="B224" t="s">
        <v>2082</v>
      </c>
      <c r="D224">
        <v>2021</v>
      </c>
      <c r="E224" t="s">
        <v>2121</v>
      </c>
      <c r="F224" t="s">
        <v>51</v>
      </c>
      <c r="G224">
        <v>-27.428333330000001</v>
      </c>
      <c r="H224">
        <v>153.35499999999999</v>
      </c>
      <c r="I224" t="s">
        <v>65</v>
      </c>
      <c r="J224" t="s">
        <v>49</v>
      </c>
      <c r="K224" t="s">
        <v>61</v>
      </c>
      <c r="L224" t="s">
        <v>60</v>
      </c>
      <c r="M224" t="s">
        <v>60</v>
      </c>
      <c r="N224" t="s">
        <v>2120</v>
      </c>
    </row>
    <row r="225" spans="1:14">
      <c r="A225" t="s">
        <v>2083</v>
      </c>
      <c r="B225" t="s">
        <v>2082</v>
      </c>
      <c r="D225">
        <v>2021</v>
      </c>
      <c r="E225" t="s">
        <v>2116</v>
      </c>
      <c r="F225" t="s">
        <v>51</v>
      </c>
      <c r="G225">
        <v>-27.09</v>
      </c>
      <c r="H225">
        <v>153.13</v>
      </c>
      <c r="I225" t="s">
        <v>65</v>
      </c>
      <c r="J225" t="s">
        <v>49</v>
      </c>
      <c r="K225" t="s">
        <v>56</v>
      </c>
      <c r="L225" t="s">
        <v>1333</v>
      </c>
      <c r="M225" t="s">
        <v>62</v>
      </c>
      <c r="N225" t="s">
        <v>2119</v>
      </c>
    </row>
    <row r="226" spans="1:14">
      <c r="A226" t="s">
        <v>2083</v>
      </c>
      <c r="B226" t="s">
        <v>2082</v>
      </c>
      <c r="D226">
        <v>2021</v>
      </c>
      <c r="E226" t="s">
        <v>2116</v>
      </c>
      <c r="F226" t="s">
        <v>51</v>
      </c>
      <c r="G226">
        <v>-27.09</v>
      </c>
      <c r="H226">
        <v>153.13</v>
      </c>
      <c r="I226" t="s">
        <v>65</v>
      </c>
      <c r="J226" t="s">
        <v>49</v>
      </c>
      <c r="K226" t="s">
        <v>56</v>
      </c>
      <c r="L226" t="s">
        <v>1333</v>
      </c>
      <c r="M226" t="s">
        <v>62</v>
      </c>
      <c r="N226" t="s">
        <v>2118</v>
      </c>
    </row>
    <row r="227" spans="1:14">
      <c r="A227" t="s">
        <v>2083</v>
      </c>
      <c r="B227" t="s">
        <v>2082</v>
      </c>
      <c r="D227">
        <v>2021</v>
      </c>
      <c r="E227" t="s">
        <v>2116</v>
      </c>
      <c r="F227" t="s">
        <v>51</v>
      </c>
      <c r="G227">
        <v>-27.09</v>
      </c>
      <c r="H227">
        <v>153.13</v>
      </c>
      <c r="I227" t="s">
        <v>65</v>
      </c>
      <c r="J227" t="s">
        <v>49</v>
      </c>
      <c r="K227" t="s">
        <v>56</v>
      </c>
      <c r="L227" t="s">
        <v>1333</v>
      </c>
      <c r="M227" t="s">
        <v>62</v>
      </c>
      <c r="N227" t="s">
        <v>2117</v>
      </c>
    </row>
    <row r="228" spans="1:14">
      <c r="A228" t="s">
        <v>2083</v>
      </c>
      <c r="B228" t="s">
        <v>2082</v>
      </c>
      <c r="D228">
        <v>2021</v>
      </c>
      <c r="E228" t="s">
        <v>2116</v>
      </c>
      <c r="F228" t="s">
        <v>51</v>
      </c>
      <c r="G228">
        <v>-27.09</v>
      </c>
      <c r="H228">
        <v>153.13</v>
      </c>
      <c r="I228" t="s">
        <v>65</v>
      </c>
      <c r="J228" t="s">
        <v>49</v>
      </c>
      <c r="K228" t="s">
        <v>56</v>
      </c>
      <c r="L228" t="s">
        <v>1333</v>
      </c>
      <c r="M228" t="s">
        <v>62</v>
      </c>
      <c r="N228" t="s">
        <v>2115</v>
      </c>
    </row>
    <row r="229" spans="1:14">
      <c r="A229" t="s">
        <v>2083</v>
      </c>
      <c r="B229" t="s">
        <v>2082</v>
      </c>
      <c r="D229">
        <v>2021</v>
      </c>
      <c r="E229" t="s">
        <v>2111</v>
      </c>
      <c r="F229" t="s">
        <v>51</v>
      </c>
      <c r="G229">
        <v>-27.469957000000001</v>
      </c>
      <c r="H229">
        <v>153.19459900000001</v>
      </c>
      <c r="I229" t="s">
        <v>65</v>
      </c>
      <c r="J229" t="s">
        <v>49</v>
      </c>
      <c r="K229" t="s">
        <v>56</v>
      </c>
      <c r="L229" t="s">
        <v>1333</v>
      </c>
      <c r="M229" t="s">
        <v>62</v>
      </c>
      <c r="N229" t="s">
        <v>2114</v>
      </c>
    </row>
    <row r="230" spans="1:14">
      <c r="A230" t="s">
        <v>2083</v>
      </c>
      <c r="B230" t="s">
        <v>2082</v>
      </c>
      <c r="D230">
        <v>2021</v>
      </c>
      <c r="E230" t="s">
        <v>2111</v>
      </c>
      <c r="F230" t="s">
        <v>51</v>
      </c>
      <c r="G230">
        <v>-27.469957000000001</v>
      </c>
      <c r="H230">
        <v>153.19459900000001</v>
      </c>
      <c r="I230" t="s">
        <v>65</v>
      </c>
      <c r="J230" t="s">
        <v>49</v>
      </c>
      <c r="K230" t="s">
        <v>56</v>
      </c>
      <c r="L230" t="s">
        <v>1333</v>
      </c>
      <c r="M230" t="s">
        <v>62</v>
      </c>
      <c r="N230" t="s">
        <v>2113</v>
      </c>
    </row>
    <row r="231" spans="1:14">
      <c r="A231" t="s">
        <v>2083</v>
      </c>
      <c r="B231" t="s">
        <v>2082</v>
      </c>
      <c r="D231">
        <v>2021</v>
      </c>
      <c r="E231" t="s">
        <v>2111</v>
      </c>
      <c r="F231" t="s">
        <v>51</v>
      </c>
      <c r="G231">
        <v>-27.469957000000001</v>
      </c>
      <c r="H231">
        <v>153.19459900000001</v>
      </c>
      <c r="I231" t="s">
        <v>65</v>
      </c>
      <c r="J231" t="s">
        <v>49</v>
      </c>
      <c r="K231" t="s">
        <v>56</v>
      </c>
      <c r="L231" t="s">
        <v>1333</v>
      </c>
      <c r="M231" t="s">
        <v>62</v>
      </c>
      <c r="N231" t="s">
        <v>2112</v>
      </c>
    </row>
    <row r="232" spans="1:14">
      <c r="A232" t="s">
        <v>2083</v>
      </c>
      <c r="B232" t="s">
        <v>2082</v>
      </c>
      <c r="D232">
        <v>2021</v>
      </c>
      <c r="E232" t="s">
        <v>2111</v>
      </c>
      <c r="F232" t="s">
        <v>51</v>
      </c>
      <c r="G232">
        <v>-27.469957000000001</v>
      </c>
      <c r="H232">
        <v>153.19459900000001</v>
      </c>
      <c r="I232" t="s">
        <v>65</v>
      </c>
      <c r="J232" t="s">
        <v>49</v>
      </c>
      <c r="K232" t="s">
        <v>56</v>
      </c>
      <c r="L232" t="s">
        <v>1333</v>
      </c>
      <c r="M232" t="s">
        <v>62</v>
      </c>
      <c r="N232" t="s">
        <v>2110</v>
      </c>
    </row>
    <row r="233" spans="1:14">
      <c r="A233" t="s">
        <v>2083</v>
      </c>
      <c r="B233" t="s">
        <v>2082</v>
      </c>
      <c r="D233">
        <v>2021</v>
      </c>
      <c r="E233" t="s">
        <v>2105</v>
      </c>
      <c r="F233" t="s">
        <v>51</v>
      </c>
      <c r="G233">
        <v>-27.35</v>
      </c>
      <c r="H233">
        <v>153.11000000000001</v>
      </c>
      <c r="I233" t="s">
        <v>65</v>
      </c>
      <c r="J233" t="s">
        <v>49</v>
      </c>
      <c r="K233" t="s">
        <v>57</v>
      </c>
      <c r="L233" t="s">
        <v>57</v>
      </c>
      <c r="M233" t="s">
        <v>57</v>
      </c>
      <c r="N233" t="s">
        <v>2109</v>
      </c>
    </row>
    <row r="234" spans="1:14">
      <c r="A234" t="s">
        <v>2083</v>
      </c>
      <c r="B234" t="s">
        <v>2082</v>
      </c>
      <c r="D234">
        <v>2021</v>
      </c>
      <c r="E234" t="s">
        <v>2105</v>
      </c>
      <c r="F234" t="s">
        <v>51</v>
      </c>
      <c r="G234">
        <v>-27.35</v>
      </c>
      <c r="H234">
        <v>153.11000000000001</v>
      </c>
      <c r="I234" t="s">
        <v>65</v>
      </c>
      <c r="J234" t="s">
        <v>49</v>
      </c>
      <c r="K234" t="s">
        <v>57</v>
      </c>
      <c r="L234" t="s">
        <v>57</v>
      </c>
      <c r="M234" t="s">
        <v>57</v>
      </c>
      <c r="N234" t="s">
        <v>2108</v>
      </c>
    </row>
    <row r="235" spans="1:14">
      <c r="A235" t="s">
        <v>2083</v>
      </c>
      <c r="B235" t="s">
        <v>2082</v>
      </c>
      <c r="D235">
        <v>2021</v>
      </c>
      <c r="E235" t="s">
        <v>2105</v>
      </c>
      <c r="F235" t="s">
        <v>51</v>
      </c>
      <c r="G235">
        <v>-27.35</v>
      </c>
      <c r="H235">
        <v>153.11000000000001</v>
      </c>
      <c r="I235" t="s">
        <v>65</v>
      </c>
      <c r="J235" t="s">
        <v>49</v>
      </c>
      <c r="K235" t="s">
        <v>57</v>
      </c>
      <c r="L235" t="s">
        <v>57</v>
      </c>
      <c r="M235" t="s">
        <v>57</v>
      </c>
      <c r="N235" t="s">
        <v>2107</v>
      </c>
    </row>
    <row r="236" spans="1:14">
      <c r="A236" t="s">
        <v>2083</v>
      </c>
      <c r="B236" t="s">
        <v>2082</v>
      </c>
      <c r="D236">
        <v>2021</v>
      </c>
      <c r="E236" t="s">
        <v>2105</v>
      </c>
      <c r="F236" t="s">
        <v>51</v>
      </c>
      <c r="G236">
        <v>-27.35</v>
      </c>
      <c r="H236">
        <v>153.11000000000001</v>
      </c>
      <c r="I236" t="s">
        <v>65</v>
      </c>
      <c r="J236" t="s">
        <v>49</v>
      </c>
      <c r="K236" t="s">
        <v>57</v>
      </c>
      <c r="L236" t="s">
        <v>57</v>
      </c>
      <c r="M236" t="s">
        <v>57</v>
      </c>
      <c r="N236" t="s">
        <v>2106</v>
      </c>
    </row>
    <row r="237" spans="1:14">
      <c r="A237" t="s">
        <v>2083</v>
      </c>
      <c r="B237" t="s">
        <v>2082</v>
      </c>
      <c r="D237">
        <v>2021</v>
      </c>
      <c r="E237" t="s">
        <v>2105</v>
      </c>
      <c r="F237" t="s">
        <v>51</v>
      </c>
      <c r="G237">
        <v>-27.35</v>
      </c>
      <c r="H237">
        <v>153.11000000000001</v>
      </c>
      <c r="I237" t="s">
        <v>65</v>
      </c>
      <c r="J237" t="s">
        <v>49</v>
      </c>
      <c r="K237" t="s">
        <v>57</v>
      </c>
      <c r="L237" t="s">
        <v>57</v>
      </c>
      <c r="M237" t="s">
        <v>57</v>
      </c>
      <c r="N237" t="s">
        <v>2104</v>
      </c>
    </row>
    <row r="238" spans="1:14">
      <c r="A238" t="s">
        <v>2083</v>
      </c>
      <c r="B238" t="s">
        <v>2082</v>
      </c>
      <c r="D238">
        <v>2021</v>
      </c>
      <c r="E238" t="s">
        <v>2103</v>
      </c>
      <c r="F238" t="s">
        <v>51</v>
      </c>
      <c r="G238">
        <v>-27.2</v>
      </c>
      <c r="H238">
        <v>153.084</v>
      </c>
      <c r="I238" t="s">
        <v>65</v>
      </c>
      <c r="J238" t="s">
        <v>49</v>
      </c>
      <c r="K238" t="s">
        <v>57</v>
      </c>
      <c r="L238" t="s">
        <v>57</v>
      </c>
      <c r="M238" t="s">
        <v>57</v>
      </c>
      <c r="N238" t="s">
        <v>2102</v>
      </c>
    </row>
    <row r="239" spans="1:14">
      <c r="A239" t="s">
        <v>2083</v>
      </c>
      <c r="B239" t="s">
        <v>2082</v>
      </c>
      <c r="D239">
        <v>2021</v>
      </c>
      <c r="E239" t="s">
        <v>2101</v>
      </c>
      <c r="F239" t="s">
        <v>51</v>
      </c>
      <c r="G239">
        <v>-30.349720000000001</v>
      </c>
      <c r="H239">
        <v>153.10003499999999</v>
      </c>
      <c r="I239" t="s">
        <v>65</v>
      </c>
      <c r="J239" t="s">
        <v>412</v>
      </c>
      <c r="K239" t="s">
        <v>56</v>
      </c>
      <c r="L239" t="s">
        <v>1333</v>
      </c>
      <c r="M239" t="s">
        <v>62</v>
      </c>
      <c r="N239" t="s">
        <v>250</v>
      </c>
    </row>
    <row r="240" spans="1:14">
      <c r="A240" t="s">
        <v>2083</v>
      </c>
      <c r="B240" t="s">
        <v>2082</v>
      </c>
      <c r="D240">
        <v>2021</v>
      </c>
      <c r="E240" t="s">
        <v>2101</v>
      </c>
      <c r="F240" t="s">
        <v>51</v>
      </c>
      <c r="G240">
        <v>-30.342061000000001</v>
      </c>
      <c r="H240">
        <v>153.096182</v>
      </c>
      <c r="I240" t="s">
        <v>65</v>
      </c>
      <c r="J240" t="s">
        <v>412</v>
      </c>
      <c r="K240" t="s">
        <v>56</v>
      </c>
      <c r="L240" t="s">
        <v>1333</v>
      </c>
      <c r="M240" t="s">
        <v>62</v>
      </c>
      <c r="N240" t="s">
        <v>245</v>
      </c>
    </row>
    <row r="241" spans="1:14">
      <c r="A241" t="s">
        <v>2083</v>
      </c>
      <c r="B241" t="s">
        <v>2082</v>
      </c>
      <c r="D241">
        <v>2021</v>
      </c>
      <c r="E241" t="s">
        <v>2101</v>
      </c>
      <c r="F241" t="s">
        <v>51</v>
      </c>
      <c r="G241">
        <v>-30.339679</v>
      </c>
      <c r="H241">
        <v>153.097092</v>
      </c>
      <c r="I241" t="s">
        <v>65</v>
      </c>
      <c r="J241" t="s">
        <v>412</v>
      </c>
      <c r="K241" t="s">
        <v>56</v>
      </c>
      <c r="L241" t="s">
        <v>1333</v>
      </c>
      <c r="M241" t="s">
        <v>62</v>
      </c>
      <c r="N241" t="s">
        <v>243</v>
      </c>
    </row>
    <row r="242" spans="1:14">
      <c r="A242" t="s">
        <v>2083</v>
      </c>
      <c r="B242" t="s">
        <v>2082</v>
      </c>
      <c r="D242">
        <v>2021</v>
      </c>
      <c r="E242" t="s">
        <v>2100</v>
      </c>
      <c r="F242" t="s">
        <v>51</v>
      </c>
      <c r="G242">
        <v>-30.29935</v>
      </c>
      <c r="H242">
        <v>153.12485599999999</v>
      </c>
      <c r="I242" t="s">
        <v>65</v>
      </c>
      <c r="J242" t="s">
        <v>412</v>
      </c>
      <c r="K242" t="s">
        <v>56</v>
      </c>
      <c r="L242" t="s">
        <v>1333</v>
      </c>
      <c r="M242" t="s">
        <v>62</v>
      </c>
      <c r="N242" t="s">
        <v>251</v>
      </c>
    </row>
    <row r="243" spans="1:14">
      <c r="A243" t="s">
        <v>2083</v>
      </c>
      <c r="B243" t="s">
        <v>2082</v>
      </c>
      <c r="D243">
        <v>2021</v>
      </c>
      <c r="E243" t="s">
        <v>2099</v>
      </c>
      <c r="F243" t="s">
        <v>51</v>
      </c>
      <c r="G243">
        <v>-29.42595</v>
      </c>
      <c r="H243">
        <v>153.342917</v>
      </c>
      <c r="I243" t="s">
        <v>65</v>
      </c>
      <c r="J243" t="s">
        <v>412</v>
      </c>
      <c r="K243" t="s">
        <v>56</v>
      </c>
      <c r="L243" t="s">
        <v>1333</v>
      </c>
      <c r="M243" t="s">
        <v>62</v>
      </c>
      <c r="N243" t="s">
        <v>251</v>
      </c>
    </row>
    <row r="244" spans="1:14">
      <c r="A244" t="s">
        <v>2083</v>
      </c>
      <c r="B244" t="s">
        <v>2082</v>
      </c>
      <c r="D244">
        <v>2021</v>
      </c>
      <c r="E244" t="s">
        <v>2094</v>
      </c>
      <c r="F244" t="s">
        <v>51</v>
      </c>
      <c r="G244">
        <v>-34.877110000000002</v>
      </c>
      <c r="H244">
        <v>138.46700000000001</v>
      </c>
      <c r="I244" t="s">
        <v>96</v>
      </c>
      <c r="J244" t="s">
        <v>412</v>
      </c>
      <c r="K244" t="s">
        <v>57</v>
      </c>
      <c r="L244" t="s">
        <v>57</v>
      </c>
      <c r="M244" t="s">
        <v>57</v>
      </c>
      <c r="N244" t="s">
        <v>2098</v>
      </c>
    </row>
    <row r="245" spans="1:14">
      <c r="A245" t="s">
        <v>2083</v>
      </c>
      <c r="B245" t="s">
        <v>2082</v>
      </c>
      <c r="D245">
        <v>2021</v>
      </c>
      <c r="E245" t="s">
        <v>2094</v>
      </c>
      <c r="F245" t="s">
        <v>51</v>
      </c>
      <c r="G245">
        <v>-34.877110000000002</v>
      </c>
      <c r="H245">
        <v>138.46700000000001</v>
      </c>
      <c r="I245" t="s">
        <v>96</v>
      </c>
      <c r="J245" t="s">
        <v>412</v>
      </c>
      <c r="K245" t="s">
        <v>48</v>
      </c>
      <c r="L245" t="s">
        <v>426</v>
      </c>
      <c r="M245" t="s">
        <v>165</v>
      </c>
      <c r="N245" t="s">
        <v>2097</v>
      </c>
    </row>
    <row r="246" spans="1:14">
      <c r="A246" t="s">
        <v>2083</v>
      </c>
      <c r="B246" t="s">
        <v>2082</v>
      </c>
      <c r="D246">
        <v>2021</v>
      </c>
      <c r="E246" t="s">
        <v>2094</v>
      </c>
      <c r="F246" t="s">
        <v>51</v>
      </c>
      <c r="G246">
        <v>-34.931460000000001</v>
      </c>
      <c r="H246">
        <v>138.49234000000001</v>
      </c>
      <c r="I246" t="s">
        <v>96</v>
      </c>
      <c r="J246" t="s">
        <v>412</v>
      </c>
      <c r="K246" t="s">
        <v>57</v>
      </c>
      <c r="L246" t="s">
        <v>57</v>
      </c>
      <c r="M246" t="s">
        <v>57</v>
      </c>
      <c r="N246" t="s">
        <v>2096</v>
      </c>
    </row>
    <row r="247" spans="1:14">
      <c r="A247" t="s">
        <v>2083</v>
      </c>
      <c r="B247" t="s">
        <v>2082</v>
      </c>
      <c r="D247">
        <v>2021</v>
      </c>
      <c r="E247" t="s">
        <v>2094</v>
      </c>
      <c r="F247" t="s">
        <v>51</v>
      </c>
      <c r="G247">
        <v>-34.900790000000001</v>
      </c>
      <c r="H247">
        <v>138.48076</v>
      </c>
      <c r="I247" t="s">
        <v>96</v>
      </c>
      <c r="J247" t="s">
        <v>412</v>
      </c>
      <c r="K247" t="s">
        <v>56</v>
      </c>
      <c r="L247" t="s">
        <v>1333</v>
      </c>
      <c r="M247" t="s">
        <v>62</v>
      </c>
      <c r="N247" t="s">
        <v>2095</v>
      </c>
    </row>
    <row r="248" spans="1:14">
      <c r="A248" t="s">
        <v>2083</v>
      </c>
      <c r="B248" t="s">
        <v>2082</v>
      </c>
      <c r="D248">
        <v>2021</v>
      </c>
      <c r="E248" t="s">
        <v>2094</v>
      </c>
      <c r="F248" t="s">
        <v>51</v>
      </c>
      <c r="G248">
        <v>-34.877139999999997</v>
      </c>
      <c r="H248">
        <v>138.47472999999999</v>
      </c>
      <c r="I248" t="s">
        <v>96</v>
      </c>
      <c r="J248" t="s">
        <v>412</v>
      </c>
      <c r="K248" t="s">
        <v>48</v>
      </c>
      <c r="L248" t="s">
        <v>1505</v>
      </c>
      <c r="M248" t="s">
        <v>869</v>
      </c>
      <c r="N248" t="s">
        <v>2093</v>
      </c>
    </row>
    <row r="249" spans="1:14">
      <c r="A249" t="s">
        <v>2083</v>
      </c>
      <c r="B249" t="s">
        <v>2082</v>
      </c>
      <c r="D249">
        <v>2021</v>
      </c>
      <c r="E249" t="s">
        <v>510</v>
      </c>
      <c r="F249" t="s">
        <v>51</v>
      </c>
      <c r="G249">
        <v>-33.119371999999998</v>
      </c>
      <c r="H249">
        <v>138.03058100000001</v>
      </c>
      <c r="I249" t="s">
        <v>96</v>
      </c>
      <c r="J249" t="s">
        <v>412</v>
      </c>
      <c r="K249" t="s">
        <v>48</v>
      </c>
      <c r="L249" t="s">
        <v>426</v>
      </c>
      <c r="M249" t="s">
        <v>165</v>
      </c>
      <c r="N249" t="s">
        <v>2092</v>
      </c>
    </row>
    <row r="250" spans="1:14">
      <c r="A250" t="s">
        <v>2083</v>
      </c>
      <c r="B250" t="s">
        <v>2082</v>
      </c>
      <c r="D250">
        <v>2021</v>
      </c>
      <c r="E250" t="s">
        <v>510</v>
      </c>
      <c r="F250" t="s">
        <v>51</v>
      </c>
      <c r="G250">
        <v>-33.111607999999997</v>
      </c>
      <c r="H250">
        <v>137.990756</v>
      </c>
      <c r="I250" t="s">
        <v>96</v>
      </c>
      <c r="J250" t="s">
        <v>412</v>
      </c>
      <c r="K250" t="s">
        <v>48</v>
      </c>
      <c r="L250" t="s">
        <v>426</v>
      </c>
      <c r="M250" t="s">
        <v>165</v>
      </c>
      <c r="N250" t="s">
        <v>2091</v>
      </c>
    </row>
    <row r="251" spans="1:14">
      <c r="A251" t="s">
        <v>2083</v>
      </c>
      <c r="B251" t="s">
        <v>2082</v>
      </c>
      <c r="D251">
        <v>2021</v>
      </c>
      <c r="E251" t="s">
        <v>510</v>
      </c>
      <c r="F251" t="s">
        <v>51</v>
      </c>
      <c r="G251">
        <v>-33.131157999999999</v>
      </c>
      <c r="H251">
        <v>137.95745299999999</v>
      </c>
      <c r="I251" t="s">
        <v>96</v>
      </c>
      <c r="J251" t="s">
        <v>412</v>
      </c>
      <c r="K251" t="s">
        <v>48</v>
      </c>
      <c r="L251" t="s">
        <v>426</v>
      </c>
      <c r="M251" t="s">
        <v>165</v>
      </c>
      <c r="N251" t="s">
        <v>2090</v>
      </c>
    </row>
    <row r="252" spans="1:14">
      <c r="A252" t="s">
        <v>2083</v>
      </c>
      <c r="B252" t="s">
        <v>2082</v>
      </c>
      <c r="D252">
        <v>2021</v>
      </c>
      <c r="E252" t="s">
        <v>510</v>
      </c>
      <c r="F252" t="s">
        <v>51</v>
      </c>
      <c r="G252">
        <v>-33.119947000000003</v>
      </c>
      <c r="H252">
        <v>137.920717</v>
      </c>
      <c r="I252" t="s">
        <v>96</v>
      </c>
      <c r="J252" t="s">
        <v>412</v>
      </c>
      <c r="K252" t="s">
        <v>48</v>
      </c>
      <c r="L252" t="s">
        <v>426</v>
      </c>
      <c r="M252" t="s">
        <v>165</v>
      </c>
      <c r="N252" t="s">
        <v>2089</v>
      </c>
    </row>
    <row r="253" spans="1:14">
      <c r="A253" t="s">
        <v>2083</v>
      </c>
      <c r="B253" t="s">
        <v>2082</v>
      </c>
      <c r="D253">
        <v>2021</v>
      </c>
      <c r="E253" t="s">
        <v>510</v>
      </c>
      <c r="F253" t="s">
        <v>51</v>
      </c>
      <c r="G253">
        <v>-33.135758000000003</v>
      </c>
      <c r="H253">
        <v>137.892222</v>
      </c>
      <c r="I253" t="s">
        <v>96</v>
      </c>
      <c r="J253" t="s">
        <v>412</v>
      </c>
      <c r="K253" t="s">
        <v>48</v>
      </c>
      <c r="L253" t="s">
        <v>426</v>
      </c>
      <c r="M253" t="s">
        <v>165</v>
      </c>
      <c r="N253" t="s">
        <v>2088</v>
      </c>
    </row>
    <row r="254" spans="1:14">
      <c r="A254" t="s">
        <v>2083</v>
      </c>
      <c r="B254" t="s">
        <v>2082</v>
      </c>
      <c r="D254">
        <v>2021</v>
      </c>
      <c r="E254" t="s">
        <v>510</v>
      </c>
      <c r="F254" t="s">
        <v>51</v>
      </c>
      <c r="G254">
        <v>-33.142083</v>
      </c>
      <c r="H254">
        <v>137.91693900000001</v>
      </c>
      <c r="I254" t="s">
        <v>96</v>
      </c>
      <c r="J254" t="s">
        <v>412</v>
      </c>
      <c r="K254" t="s">
        <v>48</v>
      </c>
      <c r="L254" t="s">
        <v>426</v>
      </c>
      <c r="M254" t="s">
        <v>165</v>
      </c>
      <c r="N254" t="s">
        <v>2087</v>
      </c>
    </row>
    <row r="255" spans="1:14">
      <c r="A255" t="s">
        <v>2083</v>
      </c>
      <c r="B255" t="s">
        <v>2082</v>
      </c>
      <c r="D255">
        <v>2021</v>
      </c>
      <c r="E255" t="s">
        <v>510</v>
      </c>
      <c r="F255" t="s">
        <v>51</v>
      </c>
      <c r="G255">
        <v>-33.157319000000001</v>
      </c>
      <c r="H255">
        <v>137.90458100000001</v>
      </c>
      <c r="I255" t="s">
        <v>96</v>
      </c>
      <c r="J255" t="s">
        <v>412</v>
      </c>
      <c r="K255" t="s">
        <v>48</v>
      </c>
      <c r="L255" t="s">
        <v>426</v>
      </c>
      <c r="M255" t="s">
        <v>165</v>
      </c>
      <c r="N255" t="s">
        <v>2086</v>
      </c>
    </row>
    <row r="256" spans="1:14">
      <c r="A256" t="s">
        <v>2083</v>
      </c>
      <c r="B256" t="s">
        <v>2082</v>
      </c>
      <c r="D256">
        <v>2021</v>
      </c>
      <c r="E256" t="s">
        <v>510</v>
      </c>
      <c r="F256" t="s">
        <v>51</v>
      </c>
      <c r="G256">
        <v>-33.139208000000004</v>
      </c>
      <c r="H256">
        <v>137.858575</v>
      </c>
      <c r="I256" t="s">
        <v>96</v>
      </c>
      <c r="J256" t="s">
        <v>412</v>
      </c>
      <c r="K256" t="s">
        <v>48</v>
      </c>
      <c r="L256" t="s">
        <v>426</v>
      </c>
      <c r="M256" t="s">
        <v>165</v>
      </c>
      <c r="N256" t="s">
        <v>2085</v>
      </c>
    </row>
    <row r="257" spans="1:14">
      <c r="A257" t="s">
        <v>2083</v>
      </c>
      <c r="B257" t="s">
        <v>2082</v>
      </c>
      <c r="D257">
        <v>2021</v>
      </c>
      <c r="E257" t="s">
        <v>510</v>
      </c>
      <c r="F257" t="s">
        <v>51</v>
      </c>
      <c r="G257">
        <v>-33.167952999999997</v>
      </c>
      <c r="H257">
        <v>137.85823300000001</v>
      </c>
      <c r="I257" t="s">
        <v>96</v>
      </c>
      <c r="J257" t="s">
        <v>412</v>
      </c>
      <c r="K257" t="s">
        <v>48</v>
      </c>
      <c r="L257" t="s">
        <v>426</v>
      </c>
      <c r="M257" t="s">
        <v>165</v>
      </c>
      <c r="N257" t="s">
        <v>2084</v>
      </c>
    </row>
    <row r="258" spans="1:14">
      <c r="A258" t="s">
        <v>2083</v>
      </c>
      <c r="B258" t="s">
        <v>2082</v>
      </c>
      <c r="D258">
        <v>2021</v>
      </c>
      <c r="E258" t="s">
        <v>510</v>
      </c>
      <c r="F258" t="s">
        <v>51</v>
      </c>
      <c r="G258">
        <v>-33.144832999999998</v>
      </c>
      <c r="H258">
        <v>137.85891699999999</v>
      </c>
      <c r="I258" t="s">
        <v>96</v>
      </c>
      <c r="J258" t="s">
        <v>412</v>
      </c>
      <c r="K258" t="s">
        <v>48</v>
      </c>
      <c r="L258" t="s">
        <v>426</v>
      </c>
      <c r="M258" t="s">
        <v>165</v>
      </c>
      <c r="N258" t="s">
        <v>2081</v>
      </c>
    </row>
    <row r="259" spans="1:14">
      <c r="A259" t="s">
        <v>2080</v>
      </c>
      <c r="B259" t="s">
        <v>2079</v>
      </c>
      <c r="D259">
        <v>2019</v>
      </c>
      <c r="E259" t="s">
        <v>2078</v>
      </c>
      <c r="F259" t="s">
        <v>51</v>
      </c>
      <c r="G259">
        <v>-34.883333329999999</v>
      </c>
      <c r="H259">
        <v>118.3166667</v>
      </c>
      <c r="I259" t="s">
        <v>65</v>
      </c>
      <c r="J259" t="s">
        <v>412</v>
      </c>
      <c r="K259" t="s">
        <v>48</v>
      </c>
      <c r="L259" t="s">
        <v>426</v>
      </c>
      <c r="M259" t="s">
        <v>165</v>
      </c>
      <c r="N259" t="s">
        <v>2077</v>
      </c>
    </row>
    <row r="260" spans="1:14">
      <c r="A260" t="s">
        <v>2074</v>
      </c>
      <c r="B260" t="s">
        <v>2073</v>
      </c>
      <c r="D260">
        <v>2016</v>
      </c>
      <c r="E260" t="s">
        <v>2076</v>
      </c>
      <c r="F260" t="s">
        <v>691</v>
      </c>
      <c r="G260">
        <v>-34.387608329999999</v>
      </c>
      <c r="H260">
        <v>20.404683330000001</v>
      </c>
      <c r="I260" t="s">
        <v>65</v>
      </c>
      <c r="J260" t="s">
        <v>690</v>
      </c>
      <c r="K260" t="s">
        <v>56</v>
      </c>
      <c r="L260" t="s">
        <v>689</v>
      </c>
      <c r="M260" t="s">
        <v>62</v>
      </c>
      <c r="N260" t="s">
        <v>2075</v>
      </c>
    </row>
    <row r="261" spans="1:14">
      <c r="A261" t="s">
        <v>2074</v>
      </c>
      <c r="B261" t="s">
        <v>2073</v>
      </c>
      <c r="D261">
        <v>2016</v>
      </c>
      <c r="E261" t="s">
        <v>2076</v>
      </c>
      <c r="F261" t="s">
        <v>691</v>
      </c>
      <c r="G261">
        <v>-34.387608329999999</v>
      </c>
      <c r="H261">
        <v>20.404683330000001</v>
      </c>
      <c r="I261" t="s">
        <v>65</v>
      </c>
      <c r="J261" t="s">
        <v>690</v>
      </c>
      <c r="K261" t="s">
        <v>56</v>
      </c>
      <c r="L261" t="s">
        <v>689</v>
      </c>
      <c r="M261" t="s">
        <v>62</v>
      </c>
      <c r="N261" t="s">
        <v>2072</v>
      </c>
    </row>
    <row r="262" spans="1:14">
      <c r="A262" t="s">
        <v>2065</v>
      </c>
      <c r="B262" t="s">
        <v>2064</v>
      </c>
      <c r="D262">
        <v>1994</v>
      </c>
      <c r="E262" t="s">
        <v>2071</v>
      </c>
      <c r="K262" t="s">
        <v>56</v>
      </c>
      <c r="L262" t="s">
        <v>63</v>
      </c>
      <c r="M262" t="s">
        <v>62</v>
      </c>
      <c r="N262" t="s">
        <v>2070</v>
      </c>
    </row>
    <row r="263" spans="1:14">
      <c r="A263" t="s">
        <v>2065</v>
      </c>
      <c r="B263" t="s">
        <v>2064</v>
      </c>
      <c r="K263" t="s">
        <v>56</v>
      </c>
      <c r="L263" t="s">
        <v>63</v>
      </c>
      <c r="M263" t="s">
        <v>62</v>
      </c>
      <c r="N263" t="s">
        <v>2069</v>
      </c>
    </row>
    <row r="264" spans="1:14">
      <c r="A264" t="s">
        <v>2065</v>
      </c>
      <c r="B264" t="s">
        <v>2064</v>
      </c>
      <c r="K264" t="s">
        <v>56</v>
      </c>
      <c r="L264" t="s">
        <v>63</v>
      </c>
      <c r="M264" t="s">
        <v>62</v>
      </c>
      <c r="N264" t="s">
        <v>2068</v>
      </c>
    </row>
    <row r="265" spans="1:14">
      <c r="A265" t="s">
        <v>2065</v>
      </c>
      <c r="B265" t="s">
        <v>2064</v>
      </c>
      <c r="K265" t="s">
        <v>56</v>
      </c>
      <c r="L265" t="s">
        <v>63</v>
      </c>
      <c r="M265" t="s">
        <v>62</v>
      </c>
      <c r="N265" t="s">
        <v>2067</v>
      </c>
    </row>
    <row r="266" spans="1:14">
      <c r="A266" t="s">
        <v>2065</v>
      </c>
      <c r="B266" t="s">
        <v>2064</v>
      </c>
      <c r="K266" t="s">
        <v>56</v>
      </c>
      <c r="L266" t="s">
        <v>63</v>
      </c>
      <c r="M266" t="s">
        <v>62</v>
      </c>
      <c r="N266" t="s">
        <v>2066</v>
      </c>
    </row>
    <row r="267" spans="1:14">
      <c r="A267" t="s">
        <v>2065</v>
      </c>
      <c r="B267" t="s">
        <v>2064</v>
      </c>
      <c r="K267" t="s">
        <v>56</v>
      </c>
      <c r="L267" t="s">
        <v>63</v>
      </c>
      <c r="M267" t="s">
        <v>62</v>
      </c>
      <c r="N267" t="s">
        <v>2063</v>
      </c>
    </row>
    <row r="268" spans="1:14">
      <c r="A268" t="s">
        <v>2042</v>
      </c>
      <c r="B268" t="s">
        <v>2041</v>
      </c>
      <c r="D268">
        <v>2019</v>
      </c>
      <c r="E268" t="s">
        <v>2057</v>
      </c>
      <c r="F268" t="s">
        <v>66</v>
      </c>
      <c r="G268">
        <v>13.253875000000001</v>
      </c>
      <c r="H268">
        <v>144.6755</v>
      </c>
      <c r="I268" t="s">
        <v>50</v>
      </c>
      <c r="J268" t="s">
        <v>49</v>
      </c>
      <c r="K268" t="s">
        <v>48</v>
      </c>
      <c r="L268" t="s">
        <v>80</v>
      </c>
      <c r="M268" t="s">
        <v>79</v>
      </c>
    </row>
    <row r="269" spans="1:14">
      <c r="A269" t="s">
        <v>2042</v>
      </c>
      <c r="B269" t="s">
        <v>2041</v>
      </c>
      <c r="C269" t="s">
        <v>2062</v>
      </c>
      <c r="D269">
        <v>2011</v>
      </c>
      <c r="E269" t="s">
        <v>2061</v>
      </c>
      <c r="F269" t="s">
        <v>51</v>
      </c>
      <c r="G269">
        <v>-17.456294440000001</v>
      </c>
      <c r="H269">
        <v>140.81718609999999</v>
      </c>
      <c r="I269" t="s">
        <v>88</v>
      </c>
      <c r="J269" t="s">
        <v>49</v>
      </c>
      <c r="K269" t="s">
        <v>48</v>
      </c>
      <c r="L269" t="s">
        <v>80</v>
      </c>
      <c r="M269" t="s">
        <v>79</v>
      </c>
    </row>
    <row r="270" spans="1:14">
      <c r="A270" t="s">
        <v>2042</v>
      </c>
      <c r="B270" t="s">
        <v>2041</v>
      </c>
      <c r="C270" t="s">
        <v>2060</v>
      </c>
      <c r="D270">
        <v>1994</v>
      </c>
      <c r="E270" t="s">
        <v>2058</v>
      </c>
      <c r="F270" t="s">
        <v>81</v>
      </c>
      <c r="G270">
        <v>-5.1045527780000004</v>
      </c>
      <c r="H270">
        <v>119.3642583</v>
      </c>
      <c r="I270" t="s">
        <v>65</v>
      </c>
      <c r="J270" t="s">
        <v>49</v>
      </c>
      <c r="K270" t="s">
        <v>48</v>
      </c>
      <c r="L270" t="s">
        <v>80</v>
      </c>
      <c r="M270" t="s">
        <v>79</v>
      </c>
    </row>
    <row r="271" spans="1:14">
      <c r="A271" t="s">
        <v>2042</v>
      </c>
      <c r="B271" t="s">
        <v>2041</v>
      </c>
      <c r="C271" t="s">
        <v>2059</v>
      </c>
      <c r="D271">
        <v>1994</v>
      </c>
      <c r="E271" t="s">
        <v>2058</v>
      </c>
      <c r="F271" t="s">
        <v>81</v>
      </c>
      <c r="G271">
        <v>-5.1045527780000004</v>
      </c>
      <c r="H271">
        <v>119.3642583</v>
      </c>
      <c r="I271" t="s">
        <v>65</v>
      </c>
      <c r="J271" t="s">
        <v>49</v>
      </c>
      <c r="K271" t="s">
        <v>48</v>
      </c>
      <c r="L271" t="s">
        <v>80</v>
      </c>
      <c r="M271" t="s">
        <v>79</v>
      </c>
    </row>
    <row r="272" spans="1:14">
      <c r="A272" t="s">
        <v>2042</v>
      </c>
      <c r="B272" t="s">
        <v>2041</v>
      </c>
      <c r="E272" t="s">
        <v>2057</v>
      </c>
      <c r="F272" t="s">
        <v>66</v>
      </c>
      <c r="G272">
        <v>13.253875000000001</v>
      </c>
      <c r="H272">
        <v>144.6755</v>
      </c>
      <c r="I272" t="s">
        <v>50</v>
      </c>
      <c r="J272" t="s">
        <v>49</v>
      </c>
      <c r="K272" t="s">
        <v>48</v>
      </c>
      <c r="L272" t="s">
        <v>80</v>
      </c>
      <c r="M272" t="s">
        <v>79</v>
      </c>
    </row>
    <row r="273" spans="1:14">
      <c r="A273" t="s">
        <v>2042</v>
      </c>
      <c r="B273" t="s">
        <v>2041</v>
      </c>
      <c r="C273" t="s">
        <v>2056</v>
      </c>
      <c r="D273">
        <v>1992</v>
      </c>
      <c r="E273" t="s">
        <v>2055</v>
      </c>
      <c r="F273" t="s">
        <v>2055</v>
      </c>
      <c r="G273">
        <v>7.5423861109999999</v>
      </c>
      <c r="H273">
        <v>155.14770559999999</v>
      </c>
      <c r="I273" t="s">
        <v>50</v>
      </c>
      <c r="J273" t="s">
        <v>49</v>
      </c>
      <c r="K273" t="s">
        <v>48</v>
      </c>
      <c r="L273" t="s">
        <v>80</v>
      </c>
      <c r="M273" t="s">
        <v>79</v>
      </c>
    </row>
    <row r="274" spans="1:14">
      <c r="A274" t="s">
        <v>2042</v>
      </c>
      <c r="B274" t="s">
        <v>2041</v>
      </c>
      <c r="C274" t="s">
        <v>2054</v>
      </c>
      <c r="D274">
        <v>1998</v>
      </c>
      <c r="E274" t="s">
        <v>897</v>
      </c>
      <c r="F274" t="s">
        <v>897</v>
      </c>
      <c r="G274">
        <v>14.88019167</v>
      </c>
      <c r="H274">
        <v>119.9279611</v>
      </c>
      <c r="I274" t="s">
        <v>65</v>
      </c>
      <c r="J274" t="s">
        <v>49</v>
      </c>
      <c r="K274" t="s">
        <v>48</v>
      </c>
      <c r="L274" t="s">
        <v>80</v>
      </c>
      <c r="M274" t="s">
        <v>79</v>
      </c>
    </row>
    <row r="275" spans="1:14">
      <c r="A275" t="s">
        <v>2042</v>
      </c>
      <c r="B275" t="s">
        <v>2041</v>
      </c>
      <c r="C275" t="s">
        <v>2053</v>
      </c>
      <c r="D275">
        <v>1995</v>
      </c>
      <c r="E275" t="s">
        <v>897</v>
      </c>
      <c r="F275" t="s">
        <v>897</v>
      </c>
      <c r="G275">
        <v>14.88019167</v>
      </c>
      <c r="H275">
        <v>119.9279611</v>
      </c>
      <c r="I275" t="s">
        <v>65</v>
      </c>
      <c r="J275" t="s">
        <v>49</v>
      </c>
      <c r="K275" t="s">
        <v>48</v>
      </c>
      <c r="L275" t="s">
        <v>80</v>
      </c>
      <c r="M275" t="s">
        <v>79</v>
      </c>
    </row>
    <row r="276" spans="1:14">
      <c r="A276" t="s">
        <v>2042</v>
      </c>
      <c r="B276" t="s">
        <v>2041</v>
      </c>
      <c r="C276" t="s">
        <v>2051</v>
      </c>
      <c r="D276">
        <v>2006</v>
      </c>
      <c r="E276" t="s">
        <v>2050</v>
      </c>
      <c r="F276" t="s">
        <v>501</v>
      </c>
      <c r="G276">
        <v>-6.1513027779999998</v>
      </c>
      <c r="H276">
        <v>39.464986109999998</v>
      </c>
      <c r="I276" t="s">
        <v>65</v>
      </c>
      <c r="J276" t="s">
        <v>155</v>
      </c>
      <c r="K276" t="s">
        <v>48</v>
      </c>
      <c r="L276" t="s">
        <v>80</v>
      </c>
      <c r="M276" t="s">
        <v>79</v>
      </c>
    </row>
    <row r="277" spans="1:14">
      <c r="A277" t="s">
        <v>2042</v>
      </c>
      <c r="B277" t="s">
        <v>2041</v>
      </c>
      <c r="C277" t="s">
        <v>2051</v>
      </c>
      <c r="D277">
        <v>2006</v>
      </c>
      <c r="E277" t="s">
        <v>2050</v>
      </c>
      <c r="F277" t="s">
        <v>501</v>
      </c>
      <c r="G277">
        <v>-6.1513027779999998</v>
      </c>
      <c r="H277">
        <v>39.464986109999998</v>
      </c>
      <c r="I277" t="s">
        <v>65</v>
      </c>
      <c r="J277" t="s">
        <v>155</v>
      </c>
      <c r="K277" t="s">
        <v>48</v>
      </c>
      <c r="L277" t="s">
        <v>80</v>
      </c>
      <c r="M277" t="s">
        <v>79</v>
      </c>
    </row>
    <row r="278" spans="1:14">
      <c r="A278" t="s">
        <v>2042</v>
      </c>
      <c r="B278" t="s">
        <v>2041</v>
      </c>
      <c r="C278" t="s">
        <v>2048</v>
      </c>
      <c r="D278">
        <v>2000</v>
      </c>
      <c r="E278" t="s">
        <v>2047</v>
      </c>
      <c r="F278" t="s">
        <v>228</v>
      </c>
      <c r="G278">
        <v>7.4009055559999997</v>
      </c>
      <c r="H278">
        <v>99.32945556</v>
      </c>
      <c r="I278" t="s">
        <v>50</v>
      </c>
      <c r="J278" t="s">
        <v>155</v>
      </c>
      <c r="K278" t="s">
        <v>48</v>
      </c>
      <c r="L278" t="s">
        <v>80</v>
      </c>
      <c r="M278" t="s">
        <v>79</v>
      </c>
    </row>
    <row r="279" spans="1:14">
      <c r="A279" t="s">
        <v>2042</v>
      </c>
      <c r="B279" t="s">
        <v>2041</v>
      </c>
      <c r="C279" t="s">
        <v>2046</v>
      </c>
      <c r="D279">
        <v>1994</v>
      </c>
      <c r="E279" t="s">
        <v>2045</v>
      </c>
      <c r="F279" t="s">
        <v>228</v>
      </c>
      <c r="G279">
        <v>7.9675694439999996</v>
      </c>
      <c r="H279">
        <v>98.658530560000003</v>
      </c>
      <c r="I279" t="s">
        <v>50</v>
      </c>
      <c r="J279" t="s">
        <v>155</v>
      </c>
      <c r="K279" t="s">
        <v>48</v>
      </c>
      <c r="L279" t="s">
        <v>80</v>
      </c>
      <c r="M279" t="s">
        <v>79</v>
      </c>
    </row>
    <row r="280" spans="1:14">
      <c r="A280" t="s">
        <v>2042</v>
      </c>
      <c r="B280" t="s">
        <v>2041</v>
      </c>
      <c r="C280" t="s">
        <v>2044</v>
      </c>
      <c r="D280">
        <v>2010</v>
      </c>
      <c r="E280" t="s">
        <v>2043</v>
      </c>
      <c r="F280" t="s">
        <v>228</v>
      </c>
      <c r="G280">
        <v>7.3049999999999997</v>
      </c>
      <c r="H280">
        <v>99.406999999999996</v>
      </c>
      <c r="I280" t="s">
        <v>50</v>
      </c>
      <c r="J280" t="s">
        <v>155</v>
      </c>
      <c r="K280" t="s">
        <v>48</v>
      </c>
      <c r="L280" t="s">
        <v>80</v>
      </c>
      <c r="M280" t="s">
        <v>79</v>
      </c>
    </row>
    <row r="281" spans="1:14">
      <c r="A281" t="s">
        <v>2038</v>
      </c>
      <c r="B281" t="s">
        <v>2037</v>
      </c>
      <c r="D281">
        <v>2008</v>
      </c>
      <c r="E281" t="s">
        <v>2040</v>
      </c>
      <c r="F281" t="s">
        <v>179</v>
      </c>
      <c r="G281">
        <v>58.242416669999997</v>
      </c>
      <c r="H281">
        <v>11.411944439999999</v>
      </c>
      <c r="I281" t="s">
        <v>115</v>
      </c>
      <c r="J281" t="s">
        <v>95</v>
      </c>
      <c r="K281" t="s">
        <v>56</v>
      </c>
      <c r="L281" t="s">
        <v>63</v>
      </c>
      <c r="M281" t="s">
        <v>62</v>
      </c>
      <c r="N281" t="s">
        <v>2035</v>
      </c>
    </row>
    <row r="282" spans="1:14">
      <c r="A282" t="s">
        <v>2038</v>
      </c>
      <c r="B282" t="s">
        <v>2037</v>
      </c>
      <c r="E282" t="s">
        <v>2040</v>
      </c>
      <c r="F282" t="s">
        <v>179</v>
      </c>
      <c r="G282">
        <v>58.263583330000003</v>
      </c>
      <c r="H282">
        <v>11.496</v>
      </c>
      <c r="I282" t="s">
        <v>115</v>
      </c>
      <c r="J282" t="s">
        <v>95</v>
      </c>
      <c r="K282" t="s">
        <v>56</v>
      </c>
      <c r="L282" t="s">
        <v>63</v>
      </c>
      <c r="M282" t="s">
        <v>62</v>
      </c>
      <c r="N282" t="s">
        <v>2035</v>
      </c>
    </row>
    <row r="283" spans="1:14">
      <c r="A283" t="s">
        <v>2038</v>
      </c>
      <c r="B283" t="s">
        <v>2037</v>
      </c>
      <c r="E283" t="s">
        <v>2039</v>
      </c>
      <c r="F283" t="s">
        <v>179</v>
      </c>
      <c r="G283">
        <v>55.387861110000003</v>
      </c>
      <c r="H283">
        <v>13.010305560000001</v>
      </c>
      <c r="I283" t="s">
        <v>115</v>
      </c>
      <c r="J283" t="s">
        <v>95</v>
      </c>
      <c r="K283" t="s">
        <v>56</v>
      </c>
      <c r="L283" t="s">
        <v>63</v>
      </c>
      <c r="M283" t="s">
        <v>62</v>
      </c>
      <c r="N283" t="s">
        <v>2035</v>
      </c>
    </row>
    <row r="284" spans="1:14">
      <c r="A284" t="s">
        <v>2038</v>
      </c>
      <c r="B284" t="s">
        <v>2037</v>
      </c>
      <c r="E284" t="s">
        <v>2036</v>
      </c>
      <c r="F284" t="s">
        <v>179</v>
      </c>
      <c r="G284">
        <v>56.702666669999999</v>
      </c>
      <c r="H284">
        <v>16.476694439999999</v>
      </c>
      <c r="I284" t="s">
        <v>115</v>
      </c>
      <c r="J284" t="s">
        <v>95</v>
      </c>
      <c r="K284" t="s">
        <v>56</v>
      </c>
      <c r="L284" t="s">
        <v>63</v>
      </c>
      <c r="M284" t="s">
        <v>62</v>
      </c>
      <c r="N284" t="s">
        <v>2035</v>
      </c>
    </row>
    <row r="285" spans="1:14">
      <c r="A285" t="s">
        <v>2038</v>
      </c>
      <c r="B285" t="s">
        <v>2037</v>
      </c>
      <c r="E285" t="s">
        <v>2036</v>
      </c>
      <c r="F285" t="s">
        <v>179</v>
      </c>
      <c r="G285">
        <v>56.608833330000003</v>
      </c>
      <c r="H285">
        <v>16.414416670000001</v>
      </c>
      <c r="I285" t="s">
        <v>115</v>
      </c>
      <c r="J285" t="s">
        <v>95</v>
      </c>
      <c r="K285" t="s">
        <v>56</v>
      </c>
      <c r="L285" t="s">
        <v>63</v>
      </c>
      <c r="M285" t="s">
        <v>62</v>
      </c>
      <c r="N285" t="s">
        <v>2035</v>
      </c>
    </row>
    <row r="286" spans="1:14">
      <c r="A286" t="s">
        <v>2032</v>
      </c>
      <c r="B286" t="s">
        <v>2034</v>
      </c>
      <c r="C286" t="s">
        <v>2730</v>
      </c>
      <c r="D286">
        <v>2020</v>
      </c>
      <c r="E286" t="s">
        <v>89</v>
      </c>
      <c r="F286" t="s">
        <v>89</v>
      </c>
      <c r="I286" t="s">
        <v>88</v>
      </c>
      <c r="J286" t="s">
        <v>64</v>
      </c>
      <c r="K286" t="s">
        <v>154</v>
      </c>
      <c r="L286" t="s">
        <v>154</v>
      </c>
      <c r="M286" t="s">
        <v>154</v>
      </c>
      <c r="N286" t="s">
        <v>2729</v>
      </c>
    </row>
    <row r="287" spans="1:14">
      <c r="A287" t="s">
        <v>2032</v>
      </c>
      <c r="B287" t="s">
        <v>2034</v>
      </c>
      <c r="C287" t="s">
        <v>2033</v>
      </c>
      <c r="D287">
        <v>2015</v>
      </c>
      <c r="E287" t="s">
        <v>89</v>
      </c>
      <c r="F287" t="s">
        <v>89</v>
      </c>
      <c r="I287" t="s">
        <v>88</v>
      </c>
      <c r="J287" t="s">
        <v>64</v>
      </c>
      <c r="K287" t="s">
        <v>154</v>
      </c>
      <c r="L287" t="s">
        <v>154</v>
      </c>
      <c r="M287" t="s">
        <v>154</v>
      </c>
      <c r="N287" t="s">
        <v>2729</v>
      </c>
    </row>
    <row r="288" spans="1:14">
      <c r="A288" t="s">
        <v>1490</v>
      </c>
      <c r="B288" t="s">
        <v>1489</v>
      </c>
      <c r="C288" t="s">
        <v>2031</v>
      </c>
      <c r="E288" t="s">
        <v>491</v>
      </c>
      <c r="F288" t="s">
        <v>66</v>
      </c>
      <c r="G288">
        <v>25.024999999999999</v>
      </c>
      <c r="H288">
        <v>-80.680999999999997</v>
      </c>
      <c r="I288" t="s">
        <v>50</v>
      </c>
      <c r="J288" t="s">
        <v>217</v>
      </c>
      <c r="K288" t="s">
        <v>48</v>
      </c>
      <c r="L288" t="s">
        <v>146</v>
      </c>
      <c r="M288" t="s">
        <v>47</v>
      </c>
      <c r="N288">
        <v>1</v>
      </c>
    </row>
    <row r="289" spans="1:14">
      <c r="A289" t="s">
        <v>1490</v>
      </c>
      <c r="B289" t="s">
        <v>1489</v>
      </c>
      <c r="C289" t="s">
        <v>2031</v>
      </c>
      <c r="E289" t="s">
        <v>491</v>
      </c>
      <c r="F289" t="s">
        <v>66</v>
      </c>
      <c r="G289">
        <v>25.024999999999999</v>
      </c>
      <c r="H289">
        <v>-80.680999999999997</v>
      </c>
      <c r="I289" t="s">
        <v>50</v>
      </c>
      <c r="J289" t="s">
        <v>217</v>
      </c>
      <c r="K289" t="s">
        <v>48</v>
      </c>
      <c r="L289" t="s">
        <v>146</v>
      </c>
      <c r="M289" t="s">
        <v>47</v>
      </c>
      <c r="N289">
        <v>2</v>
      </c>
    </row>
    <row r="290" spans="1:14">
      <c r="A290" t="s">
        <v>1490</v>
      </c>
      <c r="B290" t="s">
        <v>1489</v>
      </c>
      <c r="C290" t="s">
        <v>2031</v>
      </c>
      <c r="E290" t="s">
        <v>491</v>
      </c>
      <c r="F290" t="s">
        <v>66</v>
      </c>
      <c r="G290">
        <v>25.033999999999999</v>
      </c>
      <c r="H290">
        <v>-80.64</v>
      </c>
      <c r="I290" t="s">
        <v>50</v>
      </c>
      <c r="J290" t="s">
        <v>217</v>
      </c>
      <c r="K290" t="s">
        <v>48</v>
      </c>
      <c r="L290" t="s">
        <v>146</v>
      </c>
      <c r="M290" t="s">
        <v>47</v>
      </c>
      <c r="N290">
        <v>3</v>
      </c>
    </row>
    <row r="291" spans="1:14">
      <c r="A291" t="s">
        <v>1490</v>
      </c>
      <c r="B291" t="s">
        <v>1489</v>
      </c>
      <c r="C291" t="s">
        <v>2031</v>
      </c>
      <c r="E291" t="s">
        <v>491</v>
      </c>
      <c r="F291" t="s">
        <v>66</v>
      </c>
      <c r="G291">
        <v>25.033999999999999</v>
      </c>
      <c r="H291">
        <v>-80.64</v>
      </c>
      <c r="I291" t="s">
        <v>50</v>
      </c>
      <c r="J291" t="s">
        <v>217</v>
      </c>
      <c r="K291" t="s">
        <v>48</v>
      </c>
      <c r="L291" t="s">
        <v>146</v>
      </c>
      <c r="M291" t="s">
        <v>47</v>
      </c>
      <c r="N291">
        <v>4</v>
      </c>
    </row>
    <row r="292" spans="1:14">
      <c r="A292" t="s">
        <v>1490</v>
      </c>
      <c r="B292" t="s">
        <v>1489</v>
      </c>
      <c r="C292" t="s">
        <v>2031</v>
      </c>
      <c r="E292" t="s">
        <v>491</v>
      </c>
      <c r="F292" t="s">
        <v>66</v>
      </c>
      <c r="G292">
        <v>24.940999999999999</v>
      </c>
      <c r="H292">
        <v>-80.864000000000004</v>
      </c>
      <c r="I292" t="s">
        <v>50</v>
      </c>
      <c r="J292" t="s">
        <v>217</v>
      </c>
      <c r="K292" t="s">
        <v>48</v>
      </c>
      <c r="L292" t="s">
        <v>146</v>
      </c>
      <c r="M292" t="s">
        <v>47</v>
      </c>
      <c r="N292">
        <v>5</v>
      </c>
    </row>
    <row r="293" spans="1:14">
      <c r="A293" t="s">
        <v>1490</v>
      </c>
      <c r="B293" t="s">
        <v>1489</v>
      </c>
      <c r="C293" t="s">
        <v>2031</v>
      </c>
      <c r="E293" t="s">
        <v>491</v>
      </c>
      <c r="F293" t="s">
        <v>66</v>
      </c>
      <c r="G293">
        <v>24.940999999999999</v>
      </c>
      <c r="H293">
        <v>-80.864000000000004</v>
      </c>
      <c r="I293" t="s">
        <v>50</v>
      </c>
      <c r="J293" t="s">
        <v>217</v>
      </c>
      <c r="K293" t="s">
        <v>48</v>
      </c>
      <c r="L293" t="s">
        <v>146</v>
      </c>
      <c r="M293" t="s">
        <v>47</v>
      </c>
      <c r="N293">
        <v>6</v>
      </c>
    </row>
    <row r="294" spans="1:14">
      <c r="A294" t="s">
        <v>1490</v>
      </c>
      <c r="B294" t="s">
        <v>1489</v>
      </c>
      <c r="C294" t="s">
        <v>2031</v>
      </c>
      <c r="E294" t="s">
        <v>491</v>
      </c>
      <c r="F294" t="s">
        <v>66</v>
      </c>
      <c r="G294">
        <v>25.215</v>
      </c>
      <c r="H294">
        <v>-80.540000000000006</v>
      </c>
      <c r="I294" t="s">
        <v>50</v>
      </c>
      <c r="J294" t="s">
        <v>217</v>
      </c>
      <c r="K294" t="s">
        <v>48</v>
      </c>
      <c r="L294" t="s">
        <v>146</v>
      </c>
      <c r="M294" t="s">
        <v>47</v>
      </c>
      <c r="N294">
        <v>7</v>
      </c>
    </row>
    <row r="295" spans="1:14">
      <c r="A295" t="s">
        <v>1490</v>
      </c>
      <c r="B295" t="s">
        <v>1489</v>
      </c>
      <c r="C295" t="s">
        <v>2031</v>
      </c>
      <c r="E295" t="s">
        <v>491</v>
      </c>
      <c r="F295" t="s">
        <v>66</v>
      </c>
      <c r="G295">
        <v>25.215</v>
      </c>
      <c r="H295">
        <v>-80.540000000000006</v>
      </c>
      <c r="I295" t="s">
        <v>50</v>
      </c>
      <c r="J295" t="s">
        <v>217</v>
      </c>
      <c r="K295" t="s">
        <v>48</v>
      </c>
      <c r="L295" t="s">
        <v>146</v>
      </c>
      <c r="M295" t="s">
        <v>47</v>
      </c>
      <c r="N295">
        <v>8</v>
      </c>
    </row>
    <row r="296" spans="1:14">
      <c r="A296" t="s">
        <v>1490</v>
      </c>
      <c r="B296" t="s">
        <v>1489</v>
      </c>
      <c r="C296" t="s">
        <v>2030</v>
      </c>
      <c r="E296" t="s">
        <v>491</v>
      </c>
      <c r="F296" t="s">
        <v>66</v>
      </c>
      <c r="G296">
        <v>25.148</v>
      </c>
      <c r="H296">
        <v>-80.575000000000003</v>
      </c>
      <c r="I296" t="s">
        <v>50</v>
      </c>
      <c r="J296" t="s">
        <v>217</v>
      </c>
      <c r="K296" t="s">
        <v>48</v>
      </c>
      <c r="L296" t="s">
        <v>146</v>
      </c>
      <c r="M296" t="s">
        <v>47</v>
      </c>
      <c r="N296">
        <v>424</v>
      </c>
    </row>
    <row r="297" spans="1:14">
      <c r="A297" t="s">
        <v>1490</v>
      </c>
      <c r="B297" t="s">
        <v>1489</v>
      </c>
      <c r="C297" t="s">
        <v>2030</v>
      </c>
      <c r="E297" t="s">
        <v>491</v>
      </c>
      <c r="F297" t="s">
        <v>66</v>
      </c>
      <c r="G297">
        <v>25.148</v>
      </c>
      <c r="H297">
        <v>-80.575000000000003</v>
      </c>
      <c r="I297" t="s">
        <v>50</v>
      </c>
      <c r="J297" t="s">
        <v>217</v>
      </c>
      <c r="K297" t="s">
        <v>57</v>
      </c>
      <c r="L297" t="s">
        <v>57</v>
      </c>
      <c r="M297" t="s">
        <v>57</v>
      </c>
      <c r="N297">
        <v>9</v>
      </c>
    </row>
    <row r="298" spans="1:14">
      <c r="A298" t="s">
        <v>1490</v>
      </c>
      <c r="B298" t="s">
        <v>1489</v>
      </c>
      <c r="C298" t="s">
        <v>2030</v>
      </c>
      <c r="E298" t="s">
        <v>491</v>
      </c>
      <c r="F298" t="s">
        <v>66</v>
      </c>
      <c r="G298">
        <v>25.064</v>
      </c>
      <c r="H298">
        <v>-80.628</v>
      </c>
      <c r="I298" t="s">
        <v>50</v>
      </c>
      <c r="J298" t="s">
        <v>217</v>
      </c>
      <c r="K298" t="s">
        <v>48</v>
      </c>
      <c r="L298" t="s">
        <v>146</v>
      </c>
      <c r="M298" t="s">
        <v>47</v>
      </c>
      <c r="N298">
        <v>10</v>
      </c>
    </row>
    <row r="299" spans="1:14">
      <c r="A299" t="s">
        <v>1490</v>
      </c>
      <c r="B299" t="s">
        <v>1489</v>
      </c>
      <c r="C299" t="s">
        <v>2030</v>
      </c>
      <c r="E299" t="s">
        <v>491</v>
      </c>
      <c r="F299" t="s">
        <v>66</v>
      </c>
      <c r="G299">
        <v>25.064</v>
      </c>
      <c r="H299">
        <v>-80.628</v>
      </c>
      <c r="I299" t="s">
        <v>50</v>
      </c>
      <c r="J299" t="s">
        <v>217</v>
      </c>
      <c r="K299" t="s">
        <v>57</v>
      </c>
      <c r="L299" t="s">
        <v>57</v>
      </c>
      <c r="M299" t="s">
        <v>57</v>
      </c>
      <c r="N299">
        <v>11</v>
      </c>
    </row>
    <row r="300" spans="1:14">
      <c r="A300" t="s">
        <v>1490</v>
      </c>
      <c r="B300" t="s">
        <v>1489</v>
      </c>
      <c r="C300" t="s">
        <v>2030</v>
      </c>
      <c r="E300" t="s">
        <v>491</v>
      </c>
      <c r="F300" t="s">
        <v>66</v>
      </c>
      <c r="G300">
        <v>25.024000000000001</v>
      </c>
      <c r="H300">
        <v>-80.653999999999996</v>
      </c>
      <c r="I300" t="s">
        <v>50</v>
      </c>
      <c r="J300" t="s">
        <v>217</v>
      </c>
      <c r="K300" t="s">
        <v>48</v>
      </c>
      <c r="L300" t="s">
        <v>146</v>
      </c>
      <c r="M300" t="s">
        <v>47</v>
      </c>
      <c r="N300">
        <v>12</v>
      </c>
    </row>
    <row r="301" spans="1:14">
      <c r="A301" t="s">
        <v>1490</v>
      </c>
      <c r="B301" t="s">
        <v>1489</v>
      </c>
      <c r="C301" t="s">
        <v>2030</v>
      </c>
      <c r="E301" t="s">
        <v>491</v>
      </c>
      <c r="F301" t="s">
        <v>66</v>
      </c>
      <c r="G301">
        <v>25.024000000000001</v>
      </c>
      <c r="H301">
        <v>-80.653999999999996</v>
      </c>
      <c r="I301" t="s">
        <v>50</v>
      </c>
      <c r="J301" t="s">
        <v>217</v>
      </c>
      <c r="K301" t="s">
        <v>57</v>
      </c>
      <c r="L301" t="s">
        <v>57</v>
      </c>
      <c r="M301" t="s">
        <v>57</v>
      </c>
      <c r="N301">
        <v>13</v>
      </c>
    </row>
    <row r="302" spans="1:14">
      <c r="A302" t="s">
        <v>1490</v>
      </c>
      <c r="B302" t="s">
        <v>1489</v>
      </c>
      <c r="C302" t="s">
        <v>2030</v>
      </c>
      <c r="E302" t="s">
        <v>491</v>
      </c>
      <c r="F302" t="s">
        <v>66</v>
      </c>
      <c r="G302">
        <v>25.074000000000002</v>
      </c>
      <c r="H302">
        <v>-80.736999999999995</v>
      </c>
      <c r="I302" t="s">
        <v>50</v>
      </c>
      <c r="J302" t="s">
        <v>217</v>
      </c>
      <c r="K302" t="s">
        <v>48</v>
      </c>
      <c r="L302" t="s">
        <v>146</v>
      </c>
      <c r="M302" t="s">
        <v>47</v>
      </c>
      <c r="N302">
        <v>14</v>
      </c>
    </row>
    <row r="303" spans="1:14">
      <c r="A303" t="s">
        <v>1490</v>
      </c>
      <c r="B303" t="s">
        <v>1489</v>
      </c>
      <c r="C303" t="s">
        <v>2030</v>
      </c>
      <c r="E303" t="s">
        <v>491</v>
      </c>
      <c r="F303" t="s">
        <v>66</v>
      </c>
      <c r="G303">
        <v>25.053999999999998</v>
      </c>
      <c r="H303">
        <v>-80.754000000000005</v>
      </c>
      <c r="I303" t="s">
        <v>50</v>
      </c>
      <c r="J303" t="s">
        <v>217</v>
      </c>
      <c r="K303" t="s">
        <v>48</v>
      </c>
      <c r="L303" t="s">
        <v>146</v>
      </c>
      <c r="M303" t="s">
        <v>47</v>
      </c>
      <c r="N303">
        <v>15</v>
      </c>
    </row>
    <row r="304" spans="1:14">
      <c r="A304" t="s">
        <v>1490</v>
      </c>
      <c r="B304" t="s">
        <v>1489</v>
      </c>
      <c r="C304" t="s">
        <v>2029</v>
      </c>
      <c r="E304" t="s">
        <v>2028</v>
      </c>
      <c r="F304" t="s">
        <v>97</v>
      </c>
      <c r="G304">
        <v>40.607999999999997</v>
      </c>
      <c r="H304">
        <v>-8.7460000000000004</v>
      </c>
      <c r="I304" t="s">
        <v>88</v>
      </c>
      <c r="J304" t="s">
        <v>95</v>
      </c>
      <c r="K304" t="s">
        <v>56</v>
      </c>
      <c r="L304" t="s">
        <v>2027</v>
      </c>
      <c r="M304" t="s">
        <v>62</v>
      </c>
      <c r="N304">
        <v>16</v>
      </c>
    </row>
    <row r="305" spans="1:14">
      <c r="A305" t="s">
        <v>1490</v>
      </c>
      <c r="B305" t="s">
        <v>1489</v>
      </c>
      <c r="C305" t="s">
        <v>2029</v>
      </c>
      <c r="E305" t="s">
        <v>2028</v>
      </c>
      <c r="F305" t="s">
        <v>97</v>
      </c>
      <c r="G305">
        <v>40.607999999999997</v>
      </c>
      <c r="H305">
        <v>-8.7460000000000004</v>
      </c>
      <c r="I305" t="s">
        <v>88</v>
      </c>
      <c r="J305" t="s">
        <v>95</v>
      </c>
      <c r="K305" t="s">
        <v>57</v>
      </c>
      <c r="L305" t="s">
        <v>57</v>
      </c>
      <c r="M305" t="s">
        <v>57</v>
      </c>
      <c r="N305">
        <v>17</v>
      </c>
    </row>
    <row r="306" spans="1:14">
      <c r="A306" t="s">
        <v>1490</v>
      </c>
      <c r="B306" t="s">
        <v>1489</v>
      </c>
      <c r="C306" t="s">
        <v>2029</v>
      </c>
      <c r="E306" t="s">
        <v>2028</v>
      </c>
      <c r="F306" t="s">
        <v>97</v>
      </c>
      <c r="G306">
        <v>40.637999999999998</v>
      </c>
      <c r="H306">
        <v>-8.7370000000000001</v>
      </c>
      <c r="I306" t="s">
        <v>88</v>
      </c>
      <c r="J306" t="s">
        <v>95</v>
      </c>
      <c r="K306" t="s">
        <v>56</v>
      </c>
      <c r="L306" t="s">
        <v>2027</v>
      </c>
      <c r="M306" t="s">
        <v>62</v>
      </c>
      <c r="N306">
        <v>18</v>
      </c>
    </row>
    <row r="307" spans="1:14">
      <c r="A307" t="s">
        <v>1490</v>
      </c>
      <c r="B307" t="s">
        <v>1489</v>
      </c>
      <c r="C307" t="s">
        <v>2029</v>
      </c>
      <c r="E307" t="s">
        <v>2028</v>
      </c>
      <c r="F307" t="s">
        <v>97</v>
      </c>
      <c r="G307">
        <v>40.637999999999998</v>
      </c>
      <c r="H307">
        <v>-8.7370000000000001</v>
      </c>
      <c r="I307" t="s">
        <v>88</v>
      </c>
      <c r="J307" t="s">
        <v>95</v>
      </c>
      <c r="K307" t="s">
        <v>57</v>
      </c>
      <c r="L307" t="s">
        <v>57</v>
      </c>
      <c r="M307" t="s">
        <v>57</v>
      </c>
      <c r="N307">
        <v>19</v>
      </c>
    </row>
    <row r="308" spans="1:14">
      <c r="A308" t="s">
        <v>1490</v>
      </c>
      <c r="B308" t="s">
        <v>1489</v>
      </c>
      <c r="C308" t="s">
        <v>2029</v>
      </c>
      <c r="E308" t="s">
        <v>2028</v>
      </c>
      <c r="F308" t="s">
        <v>97</v>
      </c>
      <c r="G308">
        <v>40.655000000000001</v>
      </c>
      <c r="H308">
        <v>-8.6989999999999998</v>
      </c>
      <c r="I308" t="s">
        <v>88</v>
      </c>
      <c r="J308" t="s">
        <v>95</v>
      </c>
      <c r="K308" t="s">
        <v>56</v>
      </c>
      <c r="L308" t="s">
        <v>2027</v>
      </c>
      <c r="M308" t="s">
        <v>62</v>
      </c>
      <c r="N308">
        <v>20</v>
      </c>
    </row>
    <row r="309" spans="1:14">
      <c r="A309" t="s">
        <v>1490</v>
      </c>
      <c r="B309" t="s">
        <v>1489</v>
      </c>
      <c r="C309" t="s">
        <v>2029</v>
      </c>
      <c r="E309" t="s">
        <v>2028</v>
      </c>
      <c r="F309" t="s">
        <v>97</v>
      </c>
      <c r="G309">
        <v>40.655000000000001</v>
      </c>
      <c r="H309">
        <v>-8.6989999999999998</v>
      </c>
      <c r="I309" t="s">
        <v>88</v>
      </c>
      <c r="J309" t="s">
        <v>95</v>
      </c>
      <c r="K309" t="s">
        <v>57</v>
      </c>
      <c r="L309" t="s">
        <v>57</v>
      </c>
      <c r="M309" t="s">
        <v>57</v>
      </c>
      <c r="N309">
        <v>21</v>
      </c>
    </row>
    <row r="310" spans="1:14">
      <c r="A310" t="s">
        <v>1490</v>
      </c>
      <c r="B310" t="s">
        <v>1489</v>
      </c>
      <c r="C310" t="s">
        <v>2029</v>
      </c>
      <c r="E310" t="s">
        <v>2028</v>
      </c>
      <c r="F310" t="s">
        <v>97</v>
      </c>
      <c r="G310">
        <v>40.695999999999998</v>
      </c>
      <c r="H310">
        <v>-8.6769999999999996</v>
      </c>
      <c r="I310" t="s">
        <v>88</v>
      </c>
      <c r="J310" t="s">
        <v>95</v>
      </c>
      <c r="K310" t="s">
        <v>56</v>
      </c>
      <c r="L310" t="s">
        <v>2027</v>
      </c>
      <c r="M310" t="s">
        <v>62</v>
      </c>
      <c r="N310">
        <v>22</v>
      </c>
    </row>
    <row r="311" spans="1:14">
      <c r="A311" t="s">
        <v>1490</v>
      </c>
      <c r="B311" t="s">
        <v>1489</v>
      </c>
      <c r="C311" t="s">
        <v>2029</v>
      </c>
      <c r="E311" t="s">
        <v>2028</v>
      </c>
      <c r="F311" t="s">
        <v>97</v>
      </c>
      <c r="G311">
        <v>40.695999999999998</v>
      </c>
      <c r="H311">
        <v>-8.6769999999999996</v>
      </c>
      <c r="I311" t="s">
        <v>88</v>
      </c>
      <c r="J311" t="s">
        <v>95</v>
      </c>
      <c r="K311" t="s">
        <v>57</v>
      </c>
      <c r="L311" t="s">
        <v>57</v>
      </c>
      <c r="M311" t="s">
        <v>57</v>
      </c>
      <c r="N311">
        <v>23</v>
      </c>
    </row>
    <row r="312" spans="1:14">
      <c r="A312" t="s">
        <v>1490</v>
      </c>
      <c r="B312" t="s">
        <v>1489</v>
      </c>
      <c r="C312" t="s">
        <v>2029</v>
      </c>
      <c r="E312" t="s">
        <v>2028</v>
      </c>
      <c r="F312" t="s">
        <v>97</v>
      </c>
      <c r="G312">
        <v>40.713000000000001</v>
      </c>
      <c r="H312">
        <v>-8.6820000000000004</v>
      </c>
      <c r="I312" t="s">
        <v>88</v>
      </c>
      <c r="J312" t="s">
        <v>95</v>
      </c>
      <c r="K312" t="s">
        <v>56</v>
      </c>
      <c r="L312" t="s">
        <v>2027</v>
      </c>
      <c r="M312" t="s">
        <v>62</v>
      </c>
      <c r="N312">
        <v>24</v>
      </c>
    </row>
    <row r="313" spans="1:14">
      <c r="A313" t="s">
        <v>1490</v>
      </c>
      <c r="B313" t="s">
        <v>1489</v>
      </c>
      <c r="C313" t="s">
        <v>2029</v>
      </c>
      <c r="E313" t="s">
        <v>2028</v>
      </c>
      <c r="F313" t="s">
        <v>97</v>
      </c>
      <c r="G313">
        <v>40.713000000000001</v>
      </c>
      <c r="H313">
        <v>-8.6820000000000004</v>
      </c>
      <c r="I313" t="s">
        <v>88</v>
      </c>
      <c r="J313" t="s">
        <v>95</v>
      </c>
      <c r="K313" t="s">
        <v>57</v>
      </c>
      <c r="L313" t="s">
        <v>57</v>
      </c>
      <c r="M313" t="s">
        <v>57</v>
      </c>
      <c r="N313">
        <v>25</v>
      </c>
    </row>
    <row r="314" spans="1:14">
      <c r="A314" t="s">
        <v>1490</v>
      </c>
      <c r="B314" t="s">
        <v>1489</v>
      </c>
      <c r="C314" t="s">
        <v>2029</v>
      </c>
      <c r="E314" t="s">
        <v>2028</v>
      </c>
      <c r="F314" t="s">
        <v>97</v>
      </c>
      <c r="G314">
        <v>40.722999999999999</v>
      </c>
      <c r="H314">
        <v>-8.6910000000000007</v>
      </c>
      <c r="I314" t="s">
        <v>88</v>
      </c>
      <c r="J314" t="s">
        <v>95</v>
      </c>
      <c r="K314" t="s">
        <v>56</v>
      </c>
      <c r="L314" t="s">
        <v>2027</v>
      </c>
      <c r="M314" t="s">
        <v>62</v>
      </c>
      <c r="N314">
        <v>26</v>
      </c>
    </row>
    <row r="315" spans="1:14">
      <c r="A315" t="s">
        <v>1490</v>
      </c>
      <c r="B315" t="s">
        <v>1489</v>
      </c>
      <c r="C315" t="s">
        <v>2029</v>
      </c>
      <c r="E315" t="s">
        <v>2028</v>
      </c>
      <c r="F315" t="s">
        <v>97</v>
      </c>
      <c r="G315">
        <v>40.722999999999999</v>
      </c>
      <c r="H315">
        <v>-8.6910000000000007</v>
      </c>
      <c r="I315" t="s">
        <v>88</v>
      </c>
      <c r="J315" t="s">
        <v>95</v>
      </c>
      <c r="K315" t="s">
        <v>57</v>
      </c>
      <c r="L315" t="s">
        <v>57</v>
      </c>
      <c r="M315" t="s">
        <v>57</v>
      </c>
      <c r="N315">
        <v>27</v>
      </c>
    </row>
    <row r="316" spans="1:14">
      <c r="A316" t="s">
        <v>1490</v>
      </c>
      <c r="B316" t="s">
        <v>1489</v>
      </c>
      <c r="C316" t="s">
        <v>2029</v>
      </c>
      <c r="E316" t="s">
        <v>2028</v>
      </c>
      <c r="F316" t="s">
        <v>97</v>
      </c>
      <c r="G316">
        <v>40.722999999999999</v>
      </c>
      <c r="H316">
        <v>-8.6720000000000006</v>
      </c>
      <c r="I316" t="s">
        <v>88</v>
      </c>
      <c r="J316" t="s">
        <v>95</v>
      </c>
      <c r="K316" t="s">
        <v>57</v>
      </c>
      <c r="L316" t="s">
        <v>57</v>
      </c>
      <c r="M316" t="s">
        <v>57</v>
      </c>
      <c r="N316">
        <v>28</v>
      </c>
    </row>
    <row r="317" spans="1:14">
      <c r="A317" t="s">
        <v>1490</v>
      </c>
      <c r="B317" t="s">
        <v>1489</v>
      </c>
      <c r="C317" t="s">
        <v>2029</v>
      </c>
      <c r="E317" t="s">
        <v>2028</v>
      </c>
      <c r="F317" t="s">
        <v>97</v>
      </c>
      <c r="G317">
        <v>40.725000000000001</v>
      </c>
      <c r="H317">
        <v>-8.6560000000000006</v>
      </c>
      <c r="I317" t="s">
        <v>88</v>
      </c>
      <c r="J317" t="s">
        <v>95</v>
      </c>
      <c r="K317" t="s">
        <v>56</v>
      </c>
      <c r="L317" t="s">
        <v>2027</v>
      </c>
      <c r="M317" t="s">
        <v>62</v>
      </c>
      <c r="N317">
        <v>29</v>
      </c>
    </row>
    <row r="318" spans="1:14">
      <c r="A318" t="s">
        <v>1490</v>
      </c>
      <c r="B318" t="s">
        <v>1489</v>
      </c>
      <c r="C318" t="s">
        <v>2029</v>
      </c>
      <c r="E318" t="s">
        <v>2028</v>
      </c>
      <c r="F318" t="s">
        <v>97</v>
      </c>
      <c r="G318">
        <v>40.738</v>
      </c>
      <c r="H318">
        <v>-8.6850000000000005</v>
      </c>
      <c r="I318" t="s">
        <v>88</v>
      </c>
      <c r="J318" t="s">
        <v>95</v>
      </c>
      <c r="K318" t="s">
        <v>57</v>
      </c>
      <c r="L318" t="s">
        <v>57</v>
      </c>
      <c r="M318" t="s">
        <v>57</v>
      </c>
      <c r="N318">
        <v>30</v>
      </c>
    </row>
    <row r="319" spans="1:14">
      <c r="A319" t="s">
        <v>1490</v>
      </c>
      <c r="B319" t="s">
        <v>1489</v>
      </c>
      <c r="C319" t="s">
        <v>2029</v>
      </c>
      <c r="E319" t="s">
        <v>2028</v>
      </c>
      <c r="F319" t="s">
        <v>97</v>
      </c>
      <c r="G319">
        <v>40.755000000000003</v>
      </c>
      <c r="H319">
        <v>-8.6989999999999998</v>
      </c>
      <c r="I319" t="s">
        <v>88</v>
      </c>
      <c r="J319" t="s">
        <v>95</v>
      </c>
      <c r="K319" t="s">
        <v>56</v>
      </c>
      <c r="L319" t="s">
        <v>2027</v>
      </c>
      <c r="M319" t="s">
        <v>62</v>
      </c>
      <c r="N319">
        <v>31</v>
      </c>
    </row>
    <row r="320" spans="1:14">
      <c r="A320" t="s">
        <v>1490</v>
      </c>
      <c r="B320" t="s">
        <v>1489</v>
      </c>
      <c r="C320" t="s">
        <v>2029</v>
      </c>
      <c r="E320" t="s">
        <v>2028</v>
      </c>
      <c r="F320" t="s">
        <v>97</v>
      </c>
      <c r="G320">
        <v>40.755000000000003</v>
      </c>
      <c r="H320">
        <v>-8.6989999999999998</v>
      </c>
      <c r="I320" t="s">
        <v>88</v>
      </c>
      <c r="J320" t="s">
        <v>95</v>
      </c>
      <c r="K320" t="s">
        <v>57</v>
      </c>
      <c r="L320" t="s">
        <v>57</v>
      </c>
      <c r="M320" t="s">
        <v>57</v>
      </c>
      <c r="N320">
        <v>32</v>
      </c>
    </row>
    <row r="321" spans="1:14">
      <c r="A321" t="s">
        <v>1490</v>
      </c>
      <c r="B321" t="s">
        <v>1489</v>
      </c>
      <c r="C321" t="s">
        <v>2029</v>
      </c>
      <c r="E321" t="s">
        <v>2028</v>
      </c>
      <c r="F321" t="s">
        <v>97</v>
      </c>
      <c r="G321">
        <v>40.780999999999999</v>
      </c>
      <c r="H321">
        <v>-8.6829999999999998</v>
      </c>
      <c r="I321" t="s">
        <v>88</v>
      </c>
      <c r="J321" t="s">
        <v>95</v>
      </c>
      <c r="K321" t="s">
        <v>57</v>
      </c>
      <c r="L321" t="s">
        <v>57</v>
      </c>
      <c r="M321" t="s">
        <v>57</v>
      </c>
      <c r="N321">
        <v>33</v>
      </c>
    </row>
    <row r="322" spans="1:14">
      <c r="A322" t="s">
        <v>1490</v>
      </c>
      <c r="B322" t="s">
        <v>1489</v>
      </c>
      <c r="C322" t="s">
        <v>2029</v>
      </c>
      <c r="E322" t="s">
        <v>2028</v>
      </c>
      <c r="F322" t="s">
        <v>97</v>
      </c>
      <c r="G322">
        <v>40.790999999999997</v>
      </c>
      <c r="H322">
        <v>-8.6620000000000008</v>
      </c>
      <c r="I322" t="s">
        <v>88</v>
      </c>
      <c r="J322" t="s">
        <v>95</v>
      </c>
      <c r="K322" t="s">
        <v>56</v>
      </c>
      <c r="L322" t="s">
        <v>2027</v>
      </c>
      <c r="M322" t="s">
        <v>62</v>
      </c>
      <c r="N322">
        <v>34</v>
      </c>
    </row>
    <row r="323" spans="1:14">
      <c r="A323" t="s">
        <v>1490</v>
      </c>
      <c r="B323" t="s">
        <v>1489</v>
      </c>
      <c r="C323" t="s">
        <v>2029</v>
      </c>
      <c r="E323" t="s">
        <v>2028</v>
      </c>
      <c r="F323" t="s">
        <v>97</v>
      </c>
      <c r="G323">
        <v>40.790999999999997</v>
      </c>
      <c r="H323">
        <v>-8.6620000000000008</v>
      </c>
      <c r="I323" t="s">
        <v>88</v>
      </c>
      <c r="J323" t="s">
        <v>95</v>
      </c>
      <c r="K323" t="s">
        <v>57</v>
      </c>
      <c r="L323" t="s">
        <v>57</v>
      </c>
      <c r="M323" t="s">
        <v>57</v>
      </c>
      <c r="N323">
        <v>35</v>
      </c>
    </row>
    <row r="324" spans="1:14">
      <c r="A324" t="s">
        <v>1490</v>
      </c>
      <c r="B324" t="s">
        <v>1489</v>
      </c>
      <c r="C324" t="s">
        <v>2029</v>
      </c>
      <c r="E324" t="s">
        <v>2028</v>
      </c>
      <c r="F324" t="s">
        <v>97</v>
      </c>
      <c r="G324">
        <v>40.826999999999998</v>
      </c>
      <c r="H324">
        <v>-8.6639999999999997</v>
      </c>
      <c r="I324" t="s">
        <v>88</v>
      </c>
      <c r="J324" t="s">
        <v>95</v>
      </c>
      <c r="K324" t="s">
        <v>56</v>
      </c>
      <c r="L324" t="s">
        <v>2027</v>
      </c>
      <c r="M324" t="s">
        <v>62</v>
      </c>
      <c r="N324">
        <v>36</v>
      </c>
    </row>
    <row r="325" spans="1:14">
      <c r="A325" t="s">
        <v>1490</v>
      </c>
      <c r="B325" t="s">
        <v>1489</v>
      </c>
      <c r="C325" t="s">
        <v>2010</v>
      </c>
      <c r="E325" t="s">
        <v>710</v>
      </c>
      <c r="F325" t="s">
        <v>66</v>
      </c>
      <c r="G325">
        <v>25.244</v>
      </c>
      <c r="H325">
        <v>-80.298000000000002</v>
      </c>
      <c r="I325" t="s">
        <v>50</v>
      </c>
      <c r="J325" t="s">
        <v>217</v>
      </c>
      <c r="K325" t="s">
        <v>48</v>
      </c>
      <c r="L325" t="s">
        <v>146</v>
      </c>
      <c r="M325" t="s">
        <v>47</v>
      </c>
      <c r="N325">
        <v>37</v>
      </c>
    </row>
    <row r="326" spans="1:14">
      <c r="A326" t="s">
        <v>1490</v>
      </c>
      <c r="B326" t="s">
        <v>1489</v>
      </c>
      <c r="C326" t="s">
        <v>2010</v>
      </c>
      <c r="E326" t="s">
        <v>710</v>
      </c>
      <c r="F326" t="s">
        <v>66</v>
      </c>
      <c r="G326">
        <v>25.22</v>
      </c>
      <c r="H326">
        <v>-80.215000000000003</v>
      </c>
      <c r="I326" t="s">
        <v>50</v>
      </c>
      <c r="J326" t="s">
        <v>217</v>
      </c>
      <c r="K326" t="s">
        <v>226</v>
      </c>
      <c r="L326" t="s">
        <v>227</v>
      </c>
      <c r="M326" t="s">
        <v>226</v>
      </c>
      <c r="N326" t="s">
        <v>2026</v>
      </c>
    </row>
    <row r="327" spans="1:14">
      <c r="A327" t="s">
        <v>1490</v>
      </c>
      <c r="B327" t="s">
        <v>1489</v>
      </c>
      <c r="C327" t="s">
        <v>2010</v>
      </c>
      <c r="E327" t="s">
        <v>710</v>
      </c>
      <c r="F327" t="s">
        <v>66</v>
      </c>
      <c r="G327">
        <v>25.178000000000001</v>
      </c>
      <c r="H327">
        <v>-80.254999999999995</v>
      </c>
      <c r="I327" t="s">
        <v>50</v>
      </c>
      <c r="J327" t="s">
        <v>217</v>
      </c>
      <c r="K327" t="s">
        <v>226</v>
      </c>
      <c r="L327" t="s">
        <v>227</v>
      </c>
      <c r="M327" t="s">
        <v>226</v>
      </c>
      <c r="N327" t="s">
        <v>2025</v>
      </c>
    </row>
    <row r="328" spans="1:14">
      <c r="A328" t="s">
        <v>1490</v>
      </c>
      <c r="B328" t="s">
        <v>1489</v>
      </c>
      <c r="C328" t="s">
        <v>2010</v>
      </c>
      <c r="E328" t="s">
        <v>710</v>
      </c>
      <c r="F328" t="s">
        <v>66</v>
      </c>
      <c r="G328">
        <v>25.111999999999998</v>
      </c>
      <c r="H328">
        <v>-80.373000000000005</v>
      </c>
      <c r="I328" t="s">
        <v>50</v>
      </c>
      <c r="J328" t="s">
        <v>217</v>
      </c>
      <c r="K328" t="s">
        <v>48</v>
      </c>
      <c r="L328" t="s">
        <v>146</v>
      </c>
      <c r="M328" t="s">
        <v>47</v>
      </c>
      <c r="N328">
        <v>40</v>
      </c>
    </row>
    <row r="329" spans="1:14">
      <c r="A329" t="s">
        <v>1490</v>
      </c>
      <c r="B329" t="s">
        <v>1489</v>
      </c>
      <c r="C329" t="s">
        <v>2010</v>
      </c>
      <c r="E329" t="s">
        <v>710</v>
      </c>
      <c r="F329" t="s">
        <v>66</v>
      </c>
      <c r="G329">
        <v>25.059000000000001</v>
      </c>
      <c r="H329">
        <v>-80.423000000000002</v>
      </c>
      <c r="I329" t="s">
        <v>50</v>
      </c>
      <c r="J329" t="s">
        <v>217</v>
      </c>
      <c r="K329" t="s">
        <v>48</v>
      </c>
      <c r="L329" t="s">
        <v>146</v>
      </c>
      <c r="M329" t="s">
        <v>47</v>
      </c>
      <c r="N329">
        <v>41</v>
      </c>
    </row>
    <row r="330" spans="1:14">
      <c r="A330" t="s">
        <v>1490</v>
      </c>
      <c r="B330" t="s">
        <v>1489</v>
      </c>
      <c r="C330" t="s">
        <v>2010</v>
      </c>
      <c r="E330" t="s">
        <v>710</v>
      </c>
      <c r="F330" t="s">
        <v>66</v>
      </c>
      <c r="G330">
        <v>25.012</v>
      </c>
      <c r="H330">
        <v>-80.378</v>
      </c>
      <c r="I330" t="s">
        <v>50</v>
      </c>
      <c r="J330" t="s">
        <v>217</v>
      </c>
      <c r="K330" t="s">
        <v>226</v>
      </c>
      <c r="L330" t="s">
        <v>227</v>
      </c>
      <c r="M330" t="s">
        <v>226</v>
      </c>
      <c r="N330" t="s">
        <v>2024</v>
      </c>
    </row>
    <row r="331" spans="1:14">
      <c r="A331" t="s">
        <v>1490</v>
      </c>
      <c r="B331" t="s">
        <v>1489</v>
      </c>
      <c r="C331" t="s">
        <v>2010</v>
      </c>
      <c r="E331" t="s">
        <v>710</v>
      </c>
      <c r="F331" t="s">
        <v>66</v>
      </c>
      <c r="G331">
        <v>25</v>
      </c>
      <c r="H331">
        <v>-80.474999999999994</v>
      </c>
      <c r="I331" t="s">
        <v>50</v>
      </c>
      <c r="J331" t="s">
        <v>217</v>
      </c>
      <c r="K331" t="s">
        <v>48</v>
      </c>
      <c r="L331" t="s">
        <v>146</v>
      </c>
      <c r="M331" t="s">
        <v>47</v>
      </c>
      <c r="N331">
        <v>43</v>
      </c>
    </row>
    <row r="332" spans="1:14">
      <c r="A332" t="s">
        <v>1490</v>
      </c>
      <c r="B332" t="s">
        <v>1489</v>
      </c>
      <c r="C332" t="s">
        <v>2010</v>
      </c>
      <c r="E332" t="s">
        <v>710</v>
      </c>
      <c r="F332" t="s">
        <v>66</v>
      </c>
      <c r="G332">
        <v>24.87</v>
      </c>
      <c r="H332">
        <v>-80.668999999999997</v>
      </c>
      <c r="I332" t="s">
        <v>50</v>
      </c>
      <c r="J332" t="s">
        <v>217</v>
      </c>
      <c r="K332" t="s">
        <v>48</v>
      </c>
      <c r="L332" t="s">
        <v>146</v>
      </c>
      <c r="M332" t="s">
        <v>47</v>
      </c>
      <c r="N332">
        <v>44</v>
      </c>
    </row>
    <row r="333" spans="1:14">
      <c r="A333" t="s">
        <v>1490</v>
      </c>
      <c r="B333" t="s">
        <v>1489</v>
      </c>
      <c r="C333" t="s">
        <v>2010</v>
      </c>
      <c r="E333" t="s">
        <v>710</v>
      </c>
      <c r="F333" t="s">
        <v>66</v>
      </c>
      <c r="G333">
        <v>24.858000000000001</v>
      </c>
      <c r="H333">
        <v>-80.662000000000006</v>
      </c>
      <c r="I333" t="s">
        <v>50</v>
      </c>
      <c r="J333" t="s">
        <v>217</v>
      </c>
      <c r="K333" t="s">
        <v>226</v>
      </c>
      <c r="L333" t="s">
        <v>227</v>
      </c>
      <c r="M333" t="s">
        <v>226</v>
      </c>
      <c r="N333" t="s">
        <v>2023</v>
      </c>
    </row>
    <row r="334" spans="1:14">
      <c r="A334" t="s">
        <v>1490</v>
      </c>
      <c r="B334" t="s">
        <v>1489</v>
      </c>
      <c r="C334" t="s">
        <v>2010</v>
      </c>
      <c r="E334" t="s">
        <v>710</v>
      </c>
      <c r="F334" t="s">
        <v>66</v>
      </c>
      <c r="G334">
        <v>24.800999999999998</v>
      </c>
      <c r="H334">
        <v>-80.715999999999994</v>
      </c>
      <c r="I334" t="s">
        <v>50</v>
      </c>
      <c r="J334" t="s">
        <v>217</v>
      </c>
      <c r="K334" t="s">
        <v>226</v>
      </c>
      <c r="L334" t="s">
        <v>227</v>
      </c>
      <c r="M334" t="s">
        <v>226</v>
      </c>
      <c r="N334" t="s">
        <v>2022</v>
      </c>
    </row>
    <row r="335" spans="1:14">
      <c r="A335" t="s">
        <v>1490</v>
      </c>
      <c r="B335" t="s">
        <v>1489</v>
      </c>
      <c r="C335" t="s">
        <v>2010</v>
      </c>
      <c r="E335" t="s">
        <v>710</v>
      </c>
      <c r="F335" t="s">
        <v>66</v>
      </c>
      <c r="G335">
        <v>24.802</v>
      </c>
      <c r="H335">
        <v>-80.81</v>
      </c>
      <c r="I335" t="s">
        <v>50</v>
      </c>
      <c r="J335" t="s">
        <v>217</v>
      </c>
      <c r="K335" t="s">
        <v>48</v>
      </c>
      <c r="L335" t="s">
        <v>146</v>
      </c>
      <c r="M335" t="s">
        <v>47</v>
      </c>
      <c r="N335">
        <v>47</v>
      </c>
    </row>
    <row r="336" spans="1:14">
      <c r="A336" t="s">
        <v>1490</v>
      </c>
      <c r="B336" t="s">
        <v>1489</v>
      </c>
      <c r="C336" t="s">
        <v>2010</v>
      </c>
      <c r="E336" t="s">
        <v>710</v>
      </c>
      <c r="F336" t="s">
        <v>66</v>
      </c>
      <c r="G336">
        <v>24.731999999999999</v>
      </c>
      <c r="H336">
        <v>-80.784000000000006</v>
      </c>
      <c r="I336" t="s">
        <v>50</v>
      </c>
      <c r="J336" t="s">
        <v>217</v>
      </c>
      <c r="K336" t="s">
        <v>226</v>
      </c>
      <c r="L336" t="s">
        <v>227</v>
      </c>
      <c r="M336" t="s">
        <v>226</v>
      </c>
      <c r="N336" t="s">
        <v>2021</v>
      </c>
    </row>
    <row r="337" spans="1:14">
      <c r="A337" t="s">
        <v>1490</v>
      </c>
      <c r="B337" t="s">
        <v>1489</v>
      </c>
      <c r="C337" t="s">
        <v>2010</v>
      </c>
      <c r="E337" t="s">
        <v>710</v>
      </c>
      <c r="F337" t="s">
        <v>66</v>
      </c>
      <c r="G337">
        <v>24.684000000000001</v>
      </c>
      <c r="H337">
        <v>-80.980999999999995</v>
      </c>
      <c r="I337" t="s">
        <v>50</v>
      </c>
      <c r="J337" t="s">
        <v>217</v>
      </c>
      <c r="K337" t="s">
        <v>226</v>
      </c>
      <c r="L337" t="s">
        <v>227</v>
      </c>
      <c r="M337" t="s">
        <v>226</v>
      </c>
      <c r="N337" t="s">
        <v>2020</v>
      </c>
    </row>
    <row r="338" spans="1:14">
      <c r="A338" t="s">
        <v>1490</v>
      </c>
      <c r="B338" t="s">
        <v>1489</v>
      </c>
      <c r="C338" t="s">
        <v>2010</v>
      </c>
      <c r="E338" t="s">
        <v>710</v>
      </c>
      <c r="F338" t="s">
        <v>66</v>
      </c>
      <c r="G338">
        <v>24.622</v>
      </c>
      <c r="H338">
        <v>-81.245999999999995</v>
      </c>
      <c r="I338" t="s">
        <v>50</v>
      </c>
      <c r="J338" t="s">
        <v>217</v>
      </c>
      <c r="K338" t="s">
        <v>48</v>
      </c>
      <c r="L338" t="s">
        <v>146</v>
      </c>
      <c r="M338" t="s">
        <v>47</v>
      </c>
      <c r="N338">
        <v>50</v>
      </c>
    </row>
    <row r="339" spans="1:14">
      <c r="A339" t="s">
        <v>1490</v>
      </c>
      <c r="B339" t="s">
        <v>1489</v>
      </c>
      <c r="C339" t="s">
        <v>2010</v>
      </c>
      <c r="E339" t="s">
        <v>710</v>
      </c>
      <c r="F339" t="s">
        <v>66</v>
      </c>
      <c r="G339">
        <v>24.625</v>
      </c>
      <c r="H339">
        <v>-81.418000000000006</v>
      </c>
      <c r="I339" t="s">
        <v>50</v>
      </c>
      <c r="J339" t="s">
        <v>217</v>
      </c>
      <c r="K339" t="s">
        <v>48</v>
      </c>
      <c r="L339" t="s">
        <v>146</v>
      </c>
      <c r="M339" t="s">
        <v>47</v>
      </c>
      <c r="N339">
        <v>51</v>
      </c>
    </row>
    <row r="340" spans="1:14">
      <c r="A340" t="s">
        <v>1490</v>
      </c>
      <c r="B340" t="s">
        <v>1489</v>
      </c>
      <c r="C340" t="s">
        <v>2010</v>
      </c>
      <c r="E340" t="s">
        <v>710</v>
      </c>
      <c r="F340" t="s">
        <v>66</v>
      </c>
      <c r="G340">
        <v>24.529</v>
      </c>
      <c r="H340">
        <v>-81.486999999999995</v>
      </c>
      <c r="I340" t="s">
        <v>50</v>
      </c>
      <c r="J340" t="s">
        <v>217</v>
      </c>
      <c r="K340" t="s">
        <v>226</v>
      </c>
      <c r="L340" t="s">
        <v>227</v>
      </c>
      <c r="M340" t="s">
        <v>226</v>
      </c>
      <c r="N340" t="s">
        <v>2019</v>
      </c>
    </row>
    <row r="341" spans="1:14">
      <c r="A341" t="s">
        <v>1490</v>
      </c>
      <c r="B341" t="s">
        <v>1489</v>
      </c>
      <c r="C341" t="s">
        <v>2010</v>
      </c>
      <c r="E341" t="s">
        <v>710</v>
      </c>
      <c r="F341" t="s">
        <v>66</v>
      </c>
      <c r="G341">
        <v>24.558</v>
      </c>
      <c r="H341">
        <v>-81.56</v>
      </c>
      <c r="I341" t="s">
        <v>50</v>
      </c>
      <c r="J341" t="s">
        <v>217</v>
      </c>
      <c r="K341" t="s">
        <v>48</v>
      </c>
      <c r="L341" t="s">
        <v>146</v>
      </c>
      <c r="M341" t="s">
        <v>47</v>
      </c>
      <c r="N341">
        <v>53</v>
      </c>
    </row>
    <row r="342" spans="1:14">
      <c r="A342" t="s">
        <v>1490</v>
      </c>
      <c r="B342" t="s">
        <v>1489</v>
      </c>
      <c r="C342" t="s">
        <v>2010</v>
      </c>
      <c r="E342" t="s">
        <v>710</v>
      </c>
      <c r="F342" t="s">
        <v>66</v>
      </c>
      <c r="G342">
        <v>24.541</v>
      </c>
      <c r="H342">
        <v>-81.745999999999995</v>
      </c>
      <c r="I342" t="s">
        <v>50</v>
      </c>
      <c r="J342" t="s">
        <v>217</v>
      </c>
      <c r="K342" t="s">
        <v>48</v>
      </c>
      <c r="L342" t="s">
        <v>146</v>
      </c>
      <c r="M342" t="s">
        <v>47</v>
      </c>
      <c r="N342">
        <v>54</v>
      </c>
    </row>
    <row r="343" spans="1:14">
      <c r="A343" t="s">
        <v>1490</v>
      </c>
      <c r="B343" t="s">
        <v>1489</v>
      </c>
      <c r="C343" t="s">
        <v>2010</v>
      </c>
      <c r="E343" t="s">
        <v>710</v>
      </c>
      <c r="F343" t="s">
        <v>66</v>
      </c>
      <c r="G343">
        <v>24.484000000000002</v>
      </c>
      <c r="H343">
        <v>-81.712000000000003</v>
      </c>
      <c r="I343" t="s">
        <v>50</v>
      </c>
      <c r="J343" t="s">
        <v>217</v>
      </c>
      <c r="K343" t="s">
        <v>48</v>
      </c>
      <c r="L343" t="s">
        <v>146</v>
      </c>
      <c r="M343" t="s">
        <v>47</v>
      </c>
      <c r="N343">
        <v>55</v>
      </c>
    </row>
    <row r="344" spans="1:14">
      <c r="A344" t="s">
        <v>1490</v>
      </c>
      <c r="B344" t="s">
        <v>1489</v>
      </c>
      <c r="C344" t="s">
        <v>2010</v>
      </c>
      <c r="E344" t="s">
        <v>710</v>
      </c>
      <c r="F344" t="s">
        <v>66</v>
      </c>
      <c r="G344">
        <v>24.515999999999998</v>
      </c>
      <c r="H344">
        <v>-81.63</v>
      </c>
      <c r="I344" t="s">
        <v>50</v>
      </c>
      <c r="J344" t="s">
        <v>217</v>
      </c>
      <c r="K344" t="s">
        <v>226</v>
      </c>
      <c r="L344" t="s">
        <v>227</v>
      </c>
      <c r="M344" t="s">
        <v>226</v>
      </c>
      <c r="N344" t="s">
        <v>2018</v>
      </c>
    </row>
    <row r="345" spans="1:14">
      <c r="A345" t="s">
        <v>1490</v>
      </c>
      <c r="B345" t="s">
        <v>1489</v>
      </c>
      <c r="C345" t="s">
        <v>2010</v>
      </c>
      <c r="E345" t="s">
        <v>710</v>
      </c>
      <c r="F345" t="s">
        <v>66</v>
      </c>
      <c r="G345">
        <v>24.875</v>
      </c>
      <c r="H345">
        <v>-80.957999999999998</v>
      </c>
      <c r="I345" t="s">
        <v>50</v>
      </c>
      <c r="J345" t="s">
        <v>217</v>
      </c>
      <c r="K345" t="s">
        <v>226</v>
      </c>
      <c r="L345" t="s">
        <v>227</v>
      </c>
      <c r="M345" t="s">
        <v>226</v>
      </c>
      <c r="N345" t="s">
        <v>2017</v>
      </c>
    </row>
    <row r="346" spans="1:14">
      <c r="A346" t="s">
        <v>1490</v>
      </c>
      <c r="B346" t="s">
        <v>1489</v>
      </c>
      <c r="C346" t="s">
        <v>2010</v>
      </c>
      <c r="E346" t="s">
        <v>710</v>
      </c>
      <c r="F346" t="s">
        <v>66</v>
      </c>
      <c r="G346">
        <v>24.809000000000001</v>
      </c>
      <c r="H346">
        <v>-80.92</v>
      </c>
      <c r="I346" t="s">
        <v>50</v>
      </c>
      <c r="J346" t="s">
        <v>217</v>
      </c>
      <c r="K346" t="s">
        <v>48</v>
      </c>
      <c r="L346" t="s">
        <v>146</v>
      </c>
      <c r="M346" t="s">
        <v>47</v>
      </c>
      <c r="N346">
        <v>0</v>
      </c>
    </row>
    <row r="347" spans="1:14">
      <c r="A347" t="s">
        <v>1490</v>
      </c>
      <c r="B347" t="s">
        <v>1489</v>
      </c>
      <c r="C347" t="s">
        <v>2010</v>
      </c>
      <c r="E347" t="s">
        <v>710</v>
      </c>
      <c r="F347" t="s">
        <v>66</v>
      </c>
      <c r="G347">
        <v>24.844999999999999</v>
      </c>
      <c r="H347">
        <v>-81.007999999999996</v>
      </c>
      <c r="I347" t="s">
        <v>50</v>
      </c>
      <c r="J347" t="s">
        <v>217</v>
      </c>
      <c r="K347" t="s">
        <v>226</v>
      </c>
      <c r="L347" t="s">
        <v>227</v>
      </c>
      <c r="M347" t="s">
        <v>226</v>
      </c>
      <c r="N347" t="s">
        <v>2016</v>
      </c>
    </row>
    <row r="348" spans="1:14">
      <c r="A348" t="s">
        <v>1490</v>
      </c>
      <c r="B348" t="s">
        <v>1489</v>
      </c>
      <c r="C348" t="s">
        <v>2010</v>
      </c>
      <c r="E348" t="s">
        <v>710</v>
      </c>
      <c r="F348" t="s">
        <v>66</v>
      </c>
      <c r="G348">
        <v>24.815000000000001</v>
      </c>
      <c r="H348">
        <v>-81.147000000000006</v>
      </c>
      <c r="I348" t="s">
        <v>50</v>
      </c>
      <c r="J348" t="s">
        <v>217</v>
      </c>
      <c r="K348" t="s">
        <v>226</v>
      </c>
      <c r="L348" t="s">
        <v>227</v>
      </c>
      <c r="M348" t="s">
        <v>226</v>
      </c>
      <c r="N348" t="s">
        <v>2015</v>
      </c>
    </row>
    <row r="349" spans="1:14">
      <c r="A349" t="s">
        <v>1490</v>
      </c>
      <c r="B349" t="s">
        <v>1489</v>
      </c>
      <c r="C349" t="s">
        <v>2010</v>
      </c>
      <c r="E349" t="s">
        <v>710</v>
      </c>
      <c r="F349" t="s">
        <v>66</v>
      </c>
      <c r="G349">
        <v>24.751999999999999</v>
      </c>
      <c r="H349">
        <v>-81.17</v>
      </c>
      <c r="I349" t="s">
        <v>50</v>
      </c>
      <c r="J349" t="s">
        <v>217</v>
      </c>
      <c r="K349" t="s">
        <v>226</v>
      </c>
      <c r="L349" t="s">
        <v>227</v>
      </c>
      <c r="M349" t="s">
        <v>226</v>
      </c>
      <c r="N349" t="s">
        <v>2014</v>
      </c>
    </row>
    <row r="350" spans="1:14">
      <c r="A350" t="s">
        <v>1490</v>
      </c>
      <c r="B350" t="s">
        <v>1489</v>
      </c>
      <c r="C350" t="s">
        <v>2010</v>
      </c>
      <c r="E350" t="s">
        <v>710</v>
      </c>
      <c r="F350" t="s">
        <v>66</v>
      </c>
      <c r="G350">
        <v>24.786999999999999</v>
      </c>
      <c r="H350">
        <v>-81.287999999999997</v>
      </c>
      <c r="I350" t="s">
        <v>50</v>
      </c>
      <c r="J350" t="s">
        <v>217</v>
      </c>
      <c r="K350" t="s">
        <v>226</v>
      </c>
      <c r="L350" t="s">
        <v>227</v>
      </c>
      <c r="M350" t="s">
        <v>226</v>
      </c>
      <c r="N350" t="s">
        <v>2013</v>
      </c>
    </row>
    <row r="351" spans="1:14">
      <c r="A351" t="s">
        <v>1490</v>
      </c>
      <c r="B351" t="s">
        <v>1489</v>
      </c>
      <c r="C351" t="s">
        <v>2010</v>
      </c>
      <c r="E351" t="s">
        <v>710</v>
      </c>
      <c r="F351" t="s">
        <v>66</v>
      </c>
      <c r="G351">
        <v>24.766999999999999</v>
      </c>
      <c r="H351">
        <v>-81.555000000000007</v>
      </c>
      <c r="I351" t="s">
        <v>50</v>
      </c>
      <c r="J351" t="s">
        <v>217</v>
      </c>
      <c r="K351" t="s">
        <v>226</v>
      </c>
      <c r="L351" t="s">
        <v>227</v>
      </c>
      <c r="M351" t="s">
        <v>226</v>
      </c>
      <c r="N351" t="s">
        <v>2012</v>
      </c>
    </row>
    <row r="352" spans="1:14">
      <c r="A352" t="s">
        <v>1490</v>
      </c>
      <c r="B352" t="s">
        <v>1489</v>
      </c>
      <c r="C352" t="s">
        <v>2010</v>
      </c>
      <c r="E352" t="s">
        <v>710</v>
      </c>
      <c r="F352" t="s">
        <v>66</v>
      </c>
      <c r="G352">
        <v>24.724</v>
      </c>
      <c r="H352">
        <v>-81.521000000000001</v>
      </c>
      <c r="I352" t="s">
        <v>50</v>
      </c>
      <c r="J352" t="s">
        <v>217</v>
      </c>
      <c r="K352" t="s">
        <v>48</v>
      </c>
      <c r="L352" t="s">
        <v>146</v>
      </c>
      <c r="M352" t="s">
        <v>47</v>
      </c>
      <c r="N352">
        <v>0</v>
      </c>
    </row>
    <row r="353" spans="1:14">
      <c r="A353" t="s">
        <v>1490</v>
      </c>
      <c r="B353" t="s">
        <v>1489</v>
      </c>
      <c r="C353" t="s">
        <v>2010</v>
      </c>
      <c r="E353" t="s">
        <v>710</v>
      </c>
      <c r="F353" t="s">
        <v>66</v>
      </c>
      <c r="G353">
        <v>24.696999999999999</v>
      </c>
      <c r="H353">
        <v>-81.683000000000007</v>
      </c>
      <c r="I353" t="s">
        <v>50</v>
      </c>
      <c r="J353" t="s">
        <v>217</v>
      </c>
      <c r="K353" t="s">
        <v>226</v>
      </c>
      <c r="L353" t="s">
        <v>227</v>
      </c>
      <c r="M353" t="s">
        <v>226</v>
      </c>
      <c r="N353" t="s">
        <v>2011</v>
      </c>
    </row>
    <row r="354" spans="1:14">
      <c r="A354" t="s">
        <v>1490</v>
      </c>
      <c r="B354" t="s">
        <v>1489</v>
      </c>
      <c r="C354" t="s">
        <v>2010</v>
      </c>
      <c r="E354" t="s">
        <v>710</v>
      </c>
      <c r="F354" t="s">
        <v>66</v>
      </c>
      <c r="G354">
        <v>24.765999999999998</v>
      </c>
      <c r="H354">
        <v>-81.444999999999993</v>
      </c>
      <c r="I354" t="s">
        <v>50</v>
      </c>
      <c r="J354" t="s">
        <v>217</v>
      </c>
      <c r="K354" t="s">
        <v>226</v>
      </c>
      <c r="L354" t="s">
        <v>227</v>
      </c>
      <c r="M354" t="s">
        <v>226</v>
      </c>
      <c r="N354" t="s">
        <v>2009</v>
      </c>
    </row>
    <row r="355" spans="1:14">
      <c r="A355" t="s">
        <v>1490</v>
      </c>
      <c r="B355" t="s">
        <v>1489</v>
      </c>
      <c r="C355" t="s">
        <v>2006</v>
      </c>
      <c r="E355" t="s">
        <v>2008</v>
      </c>
      <c r="F355" t="s">
        <v>2004</v>
      </c>
      <c r="G355">
        <v>9.3320000000000007</v>
      </c>
      <c r="H355">
        <v>-82.319000000000003</v>
      </c>
      <c r="I355" t="s">
        <v>96</v>
      </c>
      <c r="J355" t="s">
        <v>217</v>
      </c>
      <c r="K355" t="s">
        <v>48</v>
      </c>
      <c r="L355" t="s">
        <v>146</v>
      </c>
      <c r="M355" t="s">
        <v>47</v>
      </c>
      <c r="N355">
        <v>67</v>
      </c>
    </row>
    <row r="356" spans="1:14">
      <c r="A356" t="s">
        <v>1490</v>
      </c>
      <c r="B356" t="s">
        <v>1489</v>
      </c>
      <c r="C356" t="s">
        <v>2006</v>
      </c>
      <c r="E356" t="s">
        <v>2007</v>
      </c>
      <c r="F356" t="s">
        <v>2004</v>
      </c>
      <c r="G356">
        <v>9.0069999999999997</v>
      </c>
      <c r="H356">
        <v>-82.024000000000001</v>
      </c>
      <c r="I356" t="s">
        <v>96</v>
      </c>
      <c r="J356" t="s">
        <v>217</v>
      </c>
      <c r="K356" t="s">
        <v>48</v>
      </c>
      <c r="L356" t="s">
        <v>146</v>
      </c>
      <c r="M356" t="s">
        <v>47</v>
      </c>
      <c r="N356">
        <v>68</v>
      </c>
    </row>
    <row r="357" spans="1:14">
      <c r="A357" t="s">
        <v>1490</v>
      </c>
      <c r="B357" t="s">
        <v>1489</v>
      </c>
      <c r="C357" t="s">
        <v>2006</v>
      </c>
      <c r="E357" t="s">
        <v>2005</v>
      </c>
      <c r="F357" t="s">
        <v>2004</v>
      </c>
      <c r="G357">
        <v>9.2219999999999995</v>
      </c>
      <c r="H357">
        <v>-82.022999999999996</v>
      </c>
      <c r="I357" t="s">
        <v>96</v>
      </c>
      <c r="J357" t="s">
        <v>217</v>
      </c>
      <c r="K357" t="s">
        <v>48</v>
      </c>
      <c r="L357" t="s">
        <v>146</v>
      </c>
      <c r="M357" t="s">
        <v>47</v>
      </c>
      <c r="N357">
        <v>69</v>
      </c>
    </row>
    <row r="358" spans="1:14">
      <c r="A358" t="s">
        <v>1490</v>
      </c>
      <c r="B358" t="s">
        <v>1489</v>
      </c>
      <c r="C358" t="s">
        <v>2003</v>
      </c>
      <c r="E358" t="s">
        <v>491</v>
      </c>
      <c r="F358" t="s">
        <v>66</v>
      </c>
      <c r="G358">
        <v>25.029</v>
      </c>
      <c r="H358">
        <v>-80.540000000000006</v>
      </c>
      <c r="I358" t="s">
        <v>50</v>
      </c>
      <c r="J358" t="s">
        <v>217</v>
      </c>
      <c r="K358" t="s">
        <v>57</v>
      </c>
      <c r="L358" t="s">
        <v>57</v>
      </c>
      <c r="M358" t="s">
        <v>57</v>
      </c>
      <c r="N358">
        <v>70</v>
      </c>
    </row>
    <row r="359" spans="1:14">
      <c r="A359" t="s">
        <v>1490</v>
      </c>
      <c r="B359" t="s">
        <v>1489</v>
      </c>
      <c r="C359" t="s">
        <v>1994</v>
      </c>
      <c r="E359" t="s">
        <v>2002</v>
      </c>
      <c r="F359" t="s">
        <v>51</v>
      </c>
      <c r="G359">
        <v>-16.877300000000002</v>
      </c>
      <c r="H359">
        <v>145.78530000000001</v>
      </c>
      <c r="I359" t="s">
        <v>65</v>
      </c>
      <c r="J359" t="s">
        <v>49</v>
      </c>
      <c r="K359" t="s">
        <v>56</v>
      </c>
      <c r="L359" t="s">
        <v>448</v>
      </c>
      <c r="M359" t="s">
        <v>62</v>
      </c>
      <c r="N359">
        <v>71</v>
      </c>
    </row>
    <row r="360" spans="1:14">
      <c r="A360" t="s">
        <v>1490</v>
      </c>
      <c r="B360" t="s">
        <v>1489</v>
      </c>
      <c r="C360" t="s">
        <v>1994</v>
      </c>
      <c r="E360" t="s">
        <v>2001</v>
      </c>
      <c r="F360" t="s">
        <v>51</v>
      </c>
      <c r="G360">
        <v>-17.948599999999999</v>
      </c>
      <c r="H360">
        <v>146.10560000000001</v>
      </c>
      <c r="I360" t="s">
        <v>65</v>
      </c>
      <c r="J360" t="s">
        <v>49</v>
      </c>
      <c r="K360" t="s">
        <v>56</v>
      </c>
      <c r="L360" t="s">
        <v>106</v>
      </c>
      <c r="M360" t="s">
        <v>55</v>
      </c>
      <c r="N360">
        <v>72</v>
      </c>
    </row>
    <row r="361" spans="1:14">
      <c r="A361" t="s">
        <v>1490</v>
      </c>
      <c r="B361" t="s">
        <v>1489</v>
      </c>
      <c r="C361" t="s">
        <v>1994</v>
      </c>
      <c r="E361" t="s">
        <v>2000</v>
      </c>
      <c r="F361" t="s">
        <v>51</v>
      </c>
      <c r="G361">
        <v>-18.263400000000001</v>
      </c>
      <c r="H361">
        <v>146.03579999999999</v>
      </c>
      <c r="I361" t="s">
        <v>65</v>
      </c>
      <c r="J361" t="s">
        <v>49</v>
      </c>
      <c r="K361" t="s">
        <v>56</v>
      </c>
      <c r="L361" t="s">
        <v>106</v>
      </c>
      <c r="M361" t="s">
        <v>55</v>
      </c>
      <c r="N361">
        <v>73</v>
      </c>
    </row>
    <row r="362" spans="1:14">
      <c r="A362" t="s">
        <v>1490</v>
      </c>
      <c r="B362" t="s">
        <v>1489</v>
      </c>
      <c r="C362" t="s">
        <v>1994</v>
      </c>
      <c r="E362" t="s">
        <v>1999</v>
      </c>
      <c r="F362" t="s">
        <v>51</v>
      </c>
      <c r="G362">
        <v>-19.113299999999999</v>
      </c>
      <c r="H362">
        <v>146.85140000000001</v>
      </c>
      <c r="I362" t="s">
        <v>65</v>
      </c>
      <c r="J362" t="s">
        <v>49</v>
      </c>
      <c r="K362" t="s">
        <v>56</v>
      </c>
      <c r="L362" t="s">
        <v>106</v>
      </c>
      <c r="M362" t="s">
        <v>55</v>
      </c>
      <c r="N362">
        <v>74</v>
      </c>
    </row>
    <row r="363" spans="1:14">
      <c r="A363" t="s">
        <v>1490</v>
      </c>
      <c r="B363" t="s">
        <v>1489</v>
      </c>
      <c r="C363" t="s">
        <v>1994</v>
      </c>
      <c r="E363" t="s">
        <v>1998</v>
      </c>
      <c r="F363" t="s">
        <v>51</v>
      </c>
      <c r="G363">
        <v>-19.167449999999999</v>
      </c>
      <c r="H363">
        <v>146.86019999999999</v>
      </c>
      <c r="I363" t="s">
        <v>65</v>
      </c>
      <c r="J363" t="s">
        <v>49</v>
      </c>
      <c r="K363" t="s">
        <v>56</v>
      </c>
      <c r="L363" t="s">
        <v>106</v>
      </c>
      <c r="M363" t="s">
        <v>55</v>
      </c>
      <c r="N363">
        <v>75</v>
      </c>
    </row>
    <row r="364" spans="1:14">
      <c r="A364" t="s">
        <v>1490</v>
      </c>
      <c r="B364" t="s">
        <v>1489</v>
      </c>
      <c r="C364" t="s">
        <v>1994</v>
      </c>
      <c r="E364" t="s">
        <v>1997</v>
      </c>
      <c r="F364" t="s">
        <v>51</v>
      </c>
      <c r="G364">
        <v>-19.148700000000002</v>
      </c>
      <c r="H364">
        <v>146.79089999999999</v>
      </c>
      <c r="I364" t="s">
        <v>65</v>
      </c>
      <c r="J364" t="s">
        <v>49</v>
      </c>
      <c r="K364" t="s">
        <v>61</v>
      </c>
      <c r="L364" t="s">
        <v>1996</v>
      </c>
      <c r="M364" t="s">
        <v>60</v>
      </c>
      <c r="N364">
        <v>76</v>
      </c>
    </row>
    <row r="365" spans="1:14">
      <c r="A365" t="s">
        <v>1490</v>
      </c>
      <c r="B365" t="s">
        <v>1489</v>
      </c>
      <c r="C365" t="s">
        <v>1994</v>
      </c>
      <c r="E365" t="s">
        <v>1995</v>
      </c>
      <c r="F365" t="s">
        <v>51</v>
      </c>
      <c r="G365">
        <v>-19.784300000000002</v>
      </c>
      <c r="H365">
        <v>147.7543</v>
      </c>
      <c r="I365" t="s">
        <v>65</v>
      </c>
      <c r="J365" t="s">
        <v>49</v>
      </c>
      <c r="K365" t="s">
        <v>56</v>
      </c>
      <c r="L365" t="s">
        <v>448</v>
      </c>
      <c r="M365" t="s">
        <v>62</v>
      </c>
      <c r="N365">
        <v>77</v>
      </c>
    </row>
    <row r="366" spans="1:14">
      <c r="A366" t="s">
        <v>1490</v>
      </c>
      <c r="B366" t="s">
        <v>1489</v>
      </c>
      <c r="C366" t="s">
        <v>1994</v>
      </c>
      <c r="E366" t="s">
        <v>1993</v>
      </c>
      <c r="F366" t="s">
        <v>51</v>
      </c>
      <c r="G366">
        <v>-20.026</v>
      </c>
      <c r="H366">
        <v>148.255</v>
      </c>
      <c r="I366" t="s">
        <v>65</v>
      </c>
      <c r="J366" t="s">
        <v>49</v>
      </c>
      <c r="K366" t="s">
        <v>56</v>
      </c>
      <c r="L366" t="s">
        <v>106</v>
      </c>
      <c r="M366" t="s">
        <v>55</v>
      </c>
      <c r="N366">
        <v>78</v>
      </c>
    </row>
    <row r="367" spans="1:14">
      <c r="A367" t="s">
        <v>1490</v>
      </c>
      <c r="B367" t="s">
        <v>1489</v>
      </c>
      <c r="C367" t="s">
        <v>1992</v>
      </c>
      <c r="E367" t="s">
        <v>1991</v>
      </c>
      <c r="F367" t="s">
        <v>516</v>
      </c>
      <c r="G367">
        <v>44.332099999999997</v>
      </c>
      <c r="H367">
        <v>9.2353000000000005</v>
      </c>
      <c r="I367" t="s">
        <v>65</v>
      </c>
      <c r="J367" t="s">
        <v>95</v>
      </c>
      <c r="K367" t="s">
        <v>48</v>
      </c>
      <c r="L367" t="s">
        <v>166</v>
      </c>
      <c r="M367" t="s">
        <v>165</v>
      </c>
      <c r="N367">
        <v>79</v>
      </c>
    </row>
    <row r="368" spans="1:14">
      <c r="A368" t="s">
        <v>1490</v>
      </c>
      <c r="B368" t="s">
        <v>1489</v>
      </c>
      <c r="C368" t="s">
        <v>1987</v>
      </c>
      <c r="E368" t="s">
        <v>490</v>
      </c>
      <c r="F368" t="s">
        <v>253</v>
      </c>
      <c r="G368">
        <v>21.2746</v>
      </c>
      <c r="H368">
        <v>-89.686300000000003</v>
      </c>
      <c r="I368" t="s">
        <v>50</v>
      </c>
      <c r="J368" t="s">
        <v>217</v>
      </c>
      <c r="K368" t="s">
        <v>56</v>
      </c>
      <c r="L368" t="s">
        <v>489</v>
      </c>
      <c r="M368" t="s">
        <v>55</v>
      </c>
      <c r="N368">
        <v>80</v>
      </c>
    </row>
    <row r="369" spans="1:14">
      <c r="A369" t="s">
        <v>1490</v>
      </c>
      <c r="B369" t="s">
        <v>1489</v>
      </c>
      <c r="C369" t="s">
        <v>1987</v>
      </c>
      <c r="E369" t="s">
        <v>1990</v>
      </c>
      <c r="F369" t="s">
        <v>253</v>
      </c>
      <c r="G369">
        <v>20.9254</v>
      </c>
      <c r="H369">
        <v>-90.3446</v>
      </c>
      <c r="I369" t="s">
        <v>96</v>
      </c>
      <c r="J369" t="s">
        <v>217</v>
      </c>
      <c r="K369" t="s">
        <v>226</v>
      </c>
      <c r="L369" t="s">
        <v>1989</v>
      </c>
      <c r="M369" t="s">
        <v>226</v>
      </c>
      <c r="N369" t="s">
        <v>1988</v>
      </c>
    </row>
    <row r="370" spans="1:14">
      <c r="A370" t="s">
        <v>1490</v>
      </c>
      <c r="B370" t="s">
        <v>1489</v>
      </c>
      <c r="C370" t="s">
        <v>1987</v>
      </c>
      <c r="E370" t="s">
        <v>1986</v>
      </c>
      <c r="F370" t="s">
        <v>253</v>
      </c>
      <c r="G370">
        <v>18.6297</v>
      </c>
      <c r="H370">
        <v>-91.799700000000001</v>
      </c>
      <c r="I370" t="s">
        <v>96</v>
      </c>
      <c r="J370" t="s">
        <v>217</v>
      </c>
      <c r="K370" t="s">
        <v>48</v>
      </c>
      <c r="L370" t="s">
        <v>146</v>
      </c>
      <c r="M370" t="s">
        <v>47</v>
      </c>
      <c r="N370">
        <v>82</v>
      </c>
    </row>
    <row r="371" spans="1:14">
      <c r="A371" t="s">
        <v>1490</v>
      </c>
      <c r="B371" t="s">
        <v>1489</v>
      </c>
      <c r="C371" t="s">
        <v>1982</v>
      </c>
      <c r="E371" t="s">
        <v>1984</v>
      </c>
      <c r="F371" t="s">
        <v>897</v>
      </c>
      <c r="G371">
        <v>16.440000000000001</v>
      </c>
      <c r="H371">
        <v>119.92</v>
      </c>
      <c r="I371" t="s">
        <v>65</v>
      </c>
      <c r="J371" t="s">
        <v>49</v>
      </c>
      <c r="K371" t="s">
        <v>226</v>
      </c>
      <c r="L371" t="s">
        <v>227</v>
      </c>
      <c r="M371" t="s">
        <v>226</v>
      </c>
      <c r="N371" t="s">
        <v>1985</v>
      </c>
    </row>
    <row r="372" spans="1:14">
      <c r="A372" t="s">
        <v>1490</v>
      </c>
      <c r="B372" t="s">
        <v>1489</v>
      </c>
      <c r="C372" t="s">
        <v>1982</v>
      </c>
      <c r="E372" t="s">
        <v>1984</v>
      </c>
      <c r="F372" t="s">
        <v>897</v>
      </c>
      <c r="G372">
        <v>16.37</v>
      </c>
      <c r="H372">
        <v>119.96</v>
      </c>
      <c r="I372" t="s">
        <v>65</v>
      </c>
      <c r="J372" t="s">
        <v>49</v>
      </c>
      <c r="K372" t="s">
        <v>226</v>
      </c>
      <c r="L372" t="s">
        <v>227</v>
      </c>
      <c r="M372" t="s">
        <v>226</v>
      </c>
      <c r="N372">
        <v>84</v>
      </c>
    </row>
    <row r="373" spans="1:14">
      <c r="A373" t="s">
        <v>1490</v>
      </c>
      <c r="B373" t="s">
        <v>1489</v>
      </c>
      <c r="C373" t="s">
        <v>1982</v>
      </c>
      <c r="E373" t="s">
        <v>1984</v>
      </c>
      <c r="F373" t="s">
        <v>897</v>
      </c>
      <c r="G373">
        <v>16.350000000000001</v>
      </c>
      <c r="H373">
        <v>119.94</v>
      </c>
      <c r="I373" t="s">
        <v>65</v>
      </c>
      <c r="J373" t="s">
        <v>49</v>
      </c>
      <c r="K373" t="s">
        <v>48</v>
      </c>
      <c r="L373" t="s">
        <v>80</v>
      </c>
      <c r="M373" t="s">
        <v>79</v>
      </c>
      <c r="N373">
        <v>85</v>
      </c>
    </row>
    <row r="374" spans="1:14">
      <c r="A374" t="s">
        <v>1490</v>
      </c>
      <c r="B374" t="s">
        <v>1489</v>
      </c>
      <c r="C374" t="s">
        <v>1982</v>
      </c>
      <c r="E374" t="s">
        <v>1983</v>
      </c>
      <c r="F374" t="s">
        <v>3000</v>
      </c>
      <c r="G374">
        <v>52.93</v>
      </c>
      <c r="H374">
        <v>-4.57</v>
      </c>
      <c r="I374" t="s">
        <v>88</v>
      </c>
      <c r="J374" t="s">
        <v>95</v>
      </c>
      <c r="K374" t="s">
        <v>56</v>
      </c>
      <c r="L374" t="s">
        <v>63</v>
      </c>
      <c r="M374" t="s">
        <v>62</v>
      </c>
      <c r="N374">
        <v>86</v>
      </c>
    </row>
    <row r="375" spans="1:14">
      <c r="A375" t="s">
        <v>1490</v>
      </c>
      <c r="B375" t="s">
        <v>1489</v>
      </c>
      <c r="C375" t="s">
        <v>1982</v>
      </c>
      <c r="E375" t="s">
        <v>1981</v>
      </c>
      <c r="F375" t="s">
        <v>3000</v>
      </c>
      <c r="G375">
        <v>53.27</v>
      </c>
      <c r="H375">
        <v>-4.58</v>
      </c>
      <c r="I375" t="s">
        <v>88</v>
      </c>
      <c r="J375" t="s">
        <v>95</v>
      </c>
      <c r="K375" t="s">
        <v>56</v>
      </c>
      <c r="L375" t="s">
        <v>94</v>
      </c>
      <c r="M375" t="s">
        <v>62</v>
      </c>
      <c r="N375">
        <v>87</v>
      </c>
    </row>
    <row r="376" spans="1:14">
      <c r="A376" t="s">
        <v>1490</v>
      </c>
      <c r="B376" t="s">
        <v>1489</v>
      </c>
      <c r="C376" t="s">
        <v>1982</v>
      </c>
      <c r="E376" t="s">
        <v>1981</v>
      </c>
      <c r="F376" t="s">
        <v>3000</v>
      </c>
      <c r="G376">
        <v>53.27</v>
      </c>
      <c r="H376">
        <v>-4.58</v>
      </c>
      <c r="I376" t="s">
        <v>88</v>
      </c>
      <c r="J376" t="s">
        <v>95</v>
      </c>
      <c r="K376" t="s">
        <v>56</v>
      </c>
      <c r="L376" t="s">
        <v>94</v>
      </c>
      <c r="M376" t="s">
        <v>62</v>
      </c>
      <c r="N376">
        <v>88</v>
      </c>
    </row>
    <row r="377" spans="1:14">
      <c r="A377" t="s">
        <v>1490</v>
      </c>
      <c r="B377" t="s">
        <v>1489</v>
      </c>
      <c r="C377" t="s">
        <v>1982</v>
      </c>
      <c r="E377" t="s">
        <v>1981</v>
      </c>
      <c r="F377" t="s">
        <v>3000</v>
      </c>
      <c r="G377">
        <v>53.27</v>
      </c>
      <c r="H377">
        <v>-4.58</v>
      </c>
      <c r="I377" t="s">
        <v>88</v>
      </c>
      <c r="J377" t="s">
        <v>95</v>
      </c>
      <c r="K377" t="s">
        <v>56</v>
      </c>
      <c r="L377" t="s">
        <v>94</v>
      </c>
      <c r="M377" t="s">
        <v>62</v>
      </c>
      <c r="N377">
        <v>206</v>
      </c>
    </row>
    <row r="378" spans="1:14">
      <c r="A378" t="s">
        <v>1490</v>
      </c>
      <c r="B378" t="s">
        <v>1489</v>
      </c>
      <c r="C378" t="s">
        <v>1975</v>
      </c>
      <c r="E378" t="s">
        <v>1974</v>
      </c>
      <c r="F378" t="s">
        <v>66</v>
      </c>
      <c r="G378">
        <v>30.128</v>
      </c>
      <c r="H378">
        <v>-85.620999999999995</v>
      </c>
      <c r="I378" t="s">
        <v>96</v>
      </c>
      <c r="J378" t="s">
        <v>217</v>
      </c>
      <c r="K378" t="s">
        <v>226</v>
      </c>
      <c r="L378" t="s">
        <v>227</v>
      </c>
      <c r="M378" t="s">
        <v>226</v>
      </c>
      <c r="N378" t="s">
        <v>1980</v>
      </c>
    </row>
    <row r="379" spans="1:14">
      <c r="A379" t="s">
        <v>1490</v>
      </c>
      <c r="B379" t="s">
        <v>1489</v>
      </c>
      <c r="C379" t="s">
        <v>1975</v>
      </c>
      <c r="E379" t="s">
        <v>1974</v>
      </c>
      <c r="F379" t="s">
        <v>66</v>
      </c>
      <c r="G379">
        <v>30.167000000000002</v>
      </c>
      <c r="H379">
        <v>-85.725999999999999</v>
      </c>
      <c r="I379" t="s">
        <v>96</v>
      </c>
      <c r="J379" t="s">
        <v>217</v>
      </c>
      <c r="K379" t="s">
        <v>226</v>
      </c>
      <c r="L379" t="s">
        <v>227</v>
      </c>
      <c r="M379" t="s">
        <v>226</v>
      </c>
      <c r="N379" t="s">
        <v>1979</v>
      </c>
    </row>
    <row r="380" spans="1:14">
      <c r="A380" t="s">
        <v>1490</v>
      </c>
      <c r="B380" t="s">
        <v>1489</v>
      </c>
      <c r="C380" t="s">
        <v>1975</v>
      </c>
      <c r="E380" t="s">
        <v>1974</v>
      </c>
      <c r="F380" t="s">
        <v>66</v>
      </c>
      <c r="G380">
        <v>30.137</v>
      </c>
      <c r="H380">
        <v>-85.691999999999993</v>
      </c>
      <c r="I380" t="s">
        <v>96</v>
      </c>
      <c r="J380" t="s">
        <v>217</v>
      </c>
      <c r="K380" t="s">
        <v>226</v>
      </c>
      <c r="L380" t="s">
        <v>227</v>
      </c>
      <c r="M380" t="s">
        <v>226</v>
      </c>
      <c r="N380" t="s">
        <v>1978</v>
      </c>
    </row>
    <row r="381" spans="1:14">
      <c r="A381" t="s">
        <v>1490</v>
      </c>
      <c r="B381" t="s">
        <v>1489</v>
      </c>
      <c r="C381" t="s">
        <v>1975</v>
      </c>
      <c r="E381" t="s">
        <v>1974</v>
      </c>
      <c r="F381" t="s">
        <v>66</v>
      </c>
      <c r="G381">
        <v>30.094000000000001</v>
      </c>
      <c r="H381">
        <v>-85.664000000000001</v>
      </c>
      <c r="I381" t="s">
        <v>96</v>
      </c>
      <c r="J381" t="s">
        <v>217</v>
      </c>
      <c r="K381" t="s">
        <v>226</v>
      </c>
      <c r="L381" t="s">
        <v>227</v>
      </c>
      <c r="M381" t="s">
        <v>226</v>
      </c>
      <c r="N381" t="s">
        <v>1977</v>
      </c>
    </row>
    <row r="382" spans="1:14">
      <c r="A382" t="s">
        <v>1490</v>
      </c>
      <c r="B382" t="s">
        <v>1489</v>
      </c>
      <c r="C382" t="s">
        <v>1975</v>
      </c>
      <c r="E382" t="s">
        <v>1974</v>
      </c>
      <c r="F382" t="s">
        <v>66</v>
      </c>
      <c r="G382">
        <v>30.14</v>
      </c>
      <c r="H382">
        <v>-85.64</v>
      </c>
      <c r="I382" t="s">
        <v>96</v>
      </c>
      <c r="J382" t="s">
        <v>217</v>
      </c>
      <c r="K382" t="s">
        <v>226</v>
      </c>
      <c r="L382" t="s">
        <v>227</v>
      </c>
      <c r="M382" t="s">
        <v>226</v>
      </c>
      <c r="N382" t="s">
        <v>1976</v>
      </c>
    </row>
    <row r="383" spans="1:14">
      <c r="A383" t="s">
        <v>1490</v>
      </c>
      <c r="B383" t="s">
        <v>1489</v>
      </c>
      <c r="C383" t="s">
        <v>1975</v>
      </c>
      <c r="E383" t="s">
        <v>1974</v>
      </c>
      <c r="F383" t="s">
        <v>66</v>
      </c>
      <c r="G383">
        <v>30.128</v>
      </c>
      <c r="H383">
        <v>-85.620999999999995</v>
      </c>
      <c r="I383" t="s">
        <v>96</v>
      </c>
      <c r="J383" t="s">
        <v>217</v>
      </c>
      <c r="K383" t="s">
        <v>57</v>
      </c>
      <c r="L383" t="s">
        <v>57</v>
      </c>
      <c r="M383" t="s">
        <v>57</v>
      </c>
      <c r="N383">
        <v>94</v>
      </c>
    </row>
    <row r="384" spans="1:14">
      <c r="A384" t="s">
        <v>1490</v>
      </c>
      <c r="B384" t="s">
        <v>1489</v>
      </c>
      <c r="C384" t="s">
        <v>1975</v>
      </c>
      <c r="E384" t="s">
        <v>1974</v>
      </c>
      <c r="F384" t="s">
        <v>66</v>
      </c>
      <c r="G384">
        <v>30.167000000000002</v>
      </c>
      <c r="H384">
        <v>-85.725999999999999</v>
      </c>
      <c r="I384" t="s">
        <v>96</v>
      </c>
      <c r="J384" t="s">
        <v>217</v>
      </c>
      <c r="K384" t="s">
        <v>57</v>
      </c>
      <c r="L384" t="s">
        <v>57</v>
      </c>
      <c r="M384" t="s">
        <v>57</v>
      </c>
      <c r="N384">
        <v>95</v>
      </c>
    </row>
    <row r="385" spans="1:14">
      <c r="A385" t="s">
        <v>1490</v>
      </c>
      <c r="B385" t="s">
        <v>1489</v>
      </c>
      <c r="C385" t="s">
        <v>1975</v>
      </c>
      <c r="E385" t="s">
        <v>1974</v>
      </c>
      <c r="F385" t="s">
        <v>66</v>
      </c>
      <c r="G385">
        <v>30.137</v>
      </c>
      <c r="H385">
        <v>-85.691999999999993</v>
      </c>
      <c r="I385" t="s">
        <v>96</v>
      </c>
      <c r="J385" t="s">
        <v>217</v>
      </c>
      <c r="K385" t="s">
        <v>57</v>
      </c>
      <c r="L385" t="s">
        <v>57</v>
      </c>
      <c r="M385" t="s">
        <v>57</v>
      </c>
      <c r="N385">
        <v>96</v>
      </c>
    </row>
    <row r="386" spans="1:14">
      <c r="A386" t="s">
        <v>1490</v>
      </c>
      <c r="B386" t="s">
        <v>1489</v>
      </c>
      <c r="C386" t="s">
        <v>1975</v>
      </c>
      <c r="E386" t="s">
        <v>1974</v>
      </c>
      <c r="F386" t="s">
        <v>66</v>
      </c>
      <c r="G386">
        <v>30.094000000000001</v>
      </c>
      <c r="H386">
        <v>-85.664000000000001</v>
      </c>
      <c r="I386" t="s">
        <v>96</v>
      </c>
      <c r="J386" t="s">
        <v>217</v>
      </c>
      <c r="K386" t="s">
        <v>57</v>
      </c>
      <c r="L386" t="s">
        <v>57</v>
      </c>
      <c r="M386" t="s">
        <v>57</v>
      </c>
      <c r="N386">
        <v>97</v>
      </c>
    </row>
    <row r="387" spans="1:14">
      <c r="A387" t="s">
        <v>1490</v>
      </c>
      <c r="B387" t="s">
        <v>1489</v>
      </c>
      <c r="C387" t="s">
        <v>1975</v>
      </c>
      <c r="E387" t="s">
        <v>1974</v>
      </c>
      <c r="F387" t="s">
        <v>66</v>
      </c>
      <c r="G387">
        <v>30.14</v>
      </c>
      <c r="H387">
        <v>-85.64</v>
      </c>
      <c r="I387" t="s">
        <v>96</v>
      </c>
      <c r="J387" t="s">
        <v>217</v>
      </c>
      <c r="K387" t="s">
        <v>57</v>
      </c>
      <c r="L387" t="s">
        <v>57</v>
      </c>
      <c r="M387" t="s">
        <v>57</v>
      </c>
      <c r="N387">
        <v>98</v>
      </c>
    </row>
    <row r="388" spans="1:14">
      <c r="A388" t="s">
        <v>1490</v>
      </c>
      <c r="B388" t="s">
        <v>1489</v>
      </c>
      <c r="C388" t="s">
        <v>1972</v>
      </c>
      <c r="E388" t="s">
        <v>1973</v>
      </c>
      <c r="F388" t="s">
        <v>66</v>
      </c>
      <c r="G388">
        <v>27.75</v>
      </c>
      <c r="H388">
        <v>-97.23</v>
      </c>
      <c r="I388" t="s">
        <v>96</v>
      </c>
      <c r="J388" t="s">
        <v>217</v>
      </c>
      <c r="K388" t="s">
        <v>226</v>
      </c>
      <c r="L388" t="s">
        <v>227</v>
      </c>
      <c r="M388" t="s">
        <v>226</v>
      </c>
      <c r="N388" t="s">
        <v>1971</v>
      </c>
    </row>
    <row r="389" spans="1:14">
      <c r="A389" t="s">
        <v>1490</v>
      </c>
      <c r="B389" t="s">
        <v>1489</v>
      </c>
      <c r="C389" t="s">
        <v>1972</v>
      </c>
      <c r="E389" t="s">
        <v>1137</v>
      </c>
      <c r="F389" t="s">
        <v>66</v>
      </c>
      <c r="G389">
        <v>27.52</v>
      </c>
      <c r="H389">
        <v>-97.3</v>
      </c>
      <c r="I389" t="s">
        <v>96</v>
      </c>
      <c r="J389" t="s">
        <v>217</v>
      </c>
      <c r="K389" t="s">
        <v>226</v>
      </c>
      <c r="L389" t="s">
        <v>227</v>
      </c>
      <c r="M389" t="s">
        <v>226</v>
      </c>
      <c r="N389" t="s">
        <v>1971</v>
      </c>
    </row>
    <row r="390" spans="1:14">
      <c r="A390" t="s">
        <v>1490</v>
      </c>
      <c r="B390" t="s">
        <v>1489</v>
      </c>
      <c r="C390" t="s">
        <v>1970</v>
      </c>
      <c r="E390" t="s">
        <v>1969</v>
      </c>
      <c r="F390" t="s">
        <v>516</v>
      </c>
      <c r="G390">
        <v>39.844999999999999</v>
      </c>
      <c r="H390">
        <v>8.5190000000000001</v>
      </c>
      <c r="I390" t="s">
        <v>65</v>
      </c>
      <c r="J390" t="s">
        <v>95</v>
      </c>
      <c r="K390" t="s">
        <v>48</v>
      </c>
      <c r="L390" t="s">
        <v>166</v>
      </c>
      <c r="M390" t="s">
        <v>165</v>
      </c>
      <c r="N390">
        <v>101</v>
      </c>
    </row>
    <row r="391" spans="1:14">
      <c r="A391" t="s">
        <v>1490</v>
      </c>
      <c r="B391" t="s">
        <v>1489</v>
      </c>
      <c r="C391" t="s">
        <v>1970</v>
      </c>
      <c r="E391" t="s">
        <v>1969</v>
      </c>
      <c r="F391" t="s">
        <v>516</v>
      </c>
      <c r="G391">
        <v>39.844999999999999</v>
      </c>
      <c r="H391">
        <v>8.5190000000000001</v>
      </c>
      <c r="I391" t="s">
        <v>65</v>
      </c>
      <c r="J391" t="s">
        <v>95</v>
      </c>
      <c r="K391" t="s">
        <v>57</v>
      </c>
      <c r="L391" t="s">
        <v>57</v>
      </c>
      <c r="M391" t="s">
        <v>57</v>
      </c>
      <c r="N391">
        <v>102</v>
      </c>
    </row>
    <row r="392" spans="1:14">
      <c r="A392" t="s">
        <v>1490</v>
      </c>
      <c r="B392" t="s">
        <v>1489</v>
      </c>
      <c r="C392" t="s">
        <v>1970</v>
      </c>
      <c r="E392" t="s">
        <v>1969</v>
      </c>
      <c r="F392" t="s">
        <v>516</v>
      </c>
      <c r="G392">
        <v>39.844999999999999</v>
      </c>
      <c r="H392">
        <v>8.5190000000000001</v>
      </c>
      <c r="I392" t="s">
        <v>65</v>
      </c>
      <c r="J392" t="s">
        <v>95</v>
      </c>
      <c r="K392" t="s">
        <v>57</v>
      </c>
      <c r="L392" t="s">
        <v>57</v>
      </c>
      <c r="M392" t="s">
        <v>57</v>
      </c>
      <c r="N392">
        <v>103</v>
      </c>
    </row>
    <row r="393" spans="1:14">
      <c r="A393" t="s">
        <v>1490</v>
      </c>
      <c r="B393" t="s">
        <v>1489</v>
      </c>
      <c r="C393" t="s">
        <v>1968</v>
      </c>
      <c r="E393" t="s">
        <v>1967</v>
      </c>
      <c r="F393" t="s">
        <v>235</v>
      </c>
      <c r="G393">
        <v>35.156999999999996</v>
      </c>
      <c r="H393">
        <v>139.61199999999999</v>
      </c>
      <c r="I393" t="s">
        <v>65</v>
      </c>
      <c r="J393" t="s">
        <v>64</v>
      </c>
      <c r="K393" t="s">
        <v>154</v>
      </c>
      <c r="L393" t="s">
        <v>154</v>
      </c>
      <c r="M393" t="s">
        <v>154</v>
      </c>
      <c r="N393">
        <v>104</v>
      </c>
    </row>
    <row r="394" spans="1:14">
      <c r="A394" t="s">
        <v>1490</v>
      </c>
      <c r="B394" t="s">
        <v>1489</v>
      </c>
      <c r="C394" t="s">
        <v>1968</v>
      </c>
      <c r="E394" t="s">
        <v>1967</v>
      </c>
      <c r="F394" t="s">
        <v>235</v>
      </c>
      <c r="G394">
        <v>35.156999999999996</v>
      </c>
      <c r="H394">
        <v>139.61199999999999</v>
      </c>
      <c r="I394" t="s">
        <v>65</v>
      </c>
      <c r="J394" t="s">
        <v>64</v>
      </c>
      <c r="K394" t="s">
        <v>154</v>
      </c>
      <c r="L394" t="s">
        <v>154</v>
      </c>
      <c r="M394" t="s">
        <v>154</v>
      </c>
      <c r="N394">
        <v>105</v>
      </c>
    </row>
    <row r="395" spans="1:14">
      <c r="A395" t="s">
        <v>1490</v>
      </c>
      <c r="B395" t="s">
        <v>1489</v>
      </c>
      <c r="C395" t="s">
        <v>1968</v>
      </c>
      <c r="E395" t="s">
        <v>1967</v>
      </c>
      <c r="F395" t="s">
        <v>235</v>
      </c>
      <c r="G395">
        <v>35.156999999999996</v>
      </c>
      <c r="H395">
        <v>139.61199999999999</v>
      </c>
      <c r="I395" t="s">
        <v>65</v>
      </c>
      <c r="J395" t="s">
        <v>64</v>
      </c>
      <c r="K395" t="s">
        <v>154</v>
      </c>
      <c r="L395" t="s">
        <v>154</v>
      </c>
      <c r="M395" t="s">
        <v>154</v>
      </c>
      <c r="N395">
        <v>106</v>
      </c>
    </row>
    <row r="396" spans="1:14">
      <c r="A396" t="s">
        <v>1490</v>
      </c>
      <c r="B396" t="s">
        <v>1489</v>
      </c>
      <c r="C396" t="s">
        <v>1968</v>
      </c>
      <c r="E396" t="s">
        <v>1967</v>
      </c>
      <c r="F396" t="s">
        <v>235</v>
      </c>
      <c r="G396">
        <v>35.156999999999996</v>
      </c>
      <c r="H396">
        <v>139.61199999999999</v>
      </c>
      <c r="I396" t="s">
        <v>65</v>
      </c>
      <c r="J396" t="s">
        <v>64</v>
      </c>
      <c r="K396" t="s">
        <v>57</v>
      </c>
      <c r="L396" t="s">
        <v>57</v>
      </c>
      <c r="M396" t="s">
        <v>57</v>
      </c>
      <c r="N396">
        <v>107</v>
      </c>
    </row>
    <row r="397" spans="1:14">
      <c r="A397" t="s">
        <v>1490</v>
      </c>
      <c r="B397" t="s">
        <v>1489</v>
      </c>
      <c r="C397" t="s">
        <v>1968</v>
      </c>
      <c r="E397" t="s">
        <v>1967</v>
      </c>
      <c r="F397" t="s">
        <v>235</v>
      </c>
      <c r="G397">
        <v>35.156999999999996</v>
      </c>
      <c r="H397">
        <v>139.61199999999999</v>
      </c>
      <c r="I397" t="s">
        <v>65</v>
      </c>
      <c r="J397" t="s">
        <v>64</v>
      </c>
      <c r="K397" t="s">
        <v>57</v>
      </c>
      <c r="L397" t="s">
        <v>57</v>
      </c>
      <c r="M397" t="s">
        <v>57</v>
      </c>
      <c r="N397">
        <v>108</v>
      </c>
    </row>
    <row r="398" spans="1:14">
      <c r="A398" t="s">
        <v>1490</v>
      </c>
      <c r="B398" t="s">
        <v>1489</v>
      </c>
      <c r="C398" t="s">
        <v>1968</v>
      </c>
      <c r="E398" t="s">
        <v>1967</v>
      </c>
      <c r="F398" t="s">
        <v>235</v>
      </c>
      <c r="G398">
        <v>35.156999999999996</v>
      </c>
      <c r="H398">
        <v>139.61199999999999</v>
      </c>
      <c r="I398" t="s">
        <v>65</v>
      </c>
      <c r="J398" t="s">
        <v>64</v>
      </c>
      <c r="K398" t="s">
        <v>57</v>
      </c>
      <c r="L398" t="s">
        <v>57</v>
      </c>
      <c r="M398" t="s">
        <v>57</v>
      </c>
      <c r="N398">
        <v>109</v>
      </c>
    </row>
    <row r="399" spans="1:14">
      <c r="A399" t="s">
        <v>1490</v>
      </c>
      <c r="B399" t="s">
        <v>1489</v>
      </c>
      <c r="C399" t="s">
        <v>1962</v>
      </c>
      <c r="E399" t="s">
        <v>1966</v>
      </c>
      <c r="F399" t="s">
        <v>253</v>
      </c>
      <c r="G399">
        <v>19.77</v>
      </c>
      <c r="H399">
        <v>-87.48</v>
      </c>
      <c r="I399" t="s">
        <v>96</v>
      </c>
      <c r="J399" t="s">
        <v>217</v>
      </c>
      <c r="K399" t="s">
        <v>226</v>
      </c>
      <c r="L399" t="s">
        <v>227</v>
      </c>
      <c r="M399" t="s">
        <v>226</v>
      </c>
      <c r="N399" t="s">
        <v>1965</v>
      </c>
    </row>
    <row r="400" spans="1:14">
      <c r="A400" t="s">
        <v>1490</v>
      </c>
      <c r="B400" t="s">
        <v>1489</v>
      </c>
      <c r="C400" t="s">
        <v>1962</v>
      </c>
      <c r="E400" t="s">
        <v>1964</v>
      </c>
      <c r="F400" t="s">
        <v>897</v>
      </c>
      <c r="G400">
        <v>6.8849999999999998</v>
      </c>
      <c r="H400">
        <v>126.23</v>
      </c>
      <c r="I400" t="s">
        <v>65</v>
      </c>
      <c r="J400" t="s">
        <v>49</v>
      </c>
      <c r="K400" t="s">
        <v>226</v>
      </c>
      <c r="L400" t="s">
        <v>227</v>
      </c>
      <c r="M400" t="s">
        <v>226</v>
      </c>
      <c r="N400" t="s">
        <v>1963</v>
      </c>
    </row>
    <row r="401" spans="1:14">
      <c r="A401" t="s">
        <v>1490</v>
      </c>
      <c r="B401" t="s">
        <v>1489</v>
      </c>
      <c r="C401" t="s">
        <v>1962</v>
      </c>
      <c r="E401" t="s">
        <v>1678</v>
      </c>
      <c r="F401" t="s">
        <v>789</v>
      </c>
      <c r="G401">
        <v>-4.6390000000000002</v>
      </c>
      <c r="H401">
        <v>39.277000000000001</v>
      </c>
      <c r="I401" t="s">
        <v>156</v>
      </c>
      <c r="J401" t="s">
        <v>155</v>
      </c>
      <c r="K401" t="s">
        <v>56</v>
      </c>
      <c r="L401" t="s">
        <v>489</v>
      </c>
      <c r="M401" t="s">
        <v>55</v>
      </c>
      <c r="N401">
        <v>112</v>
      </c>
    </row>
    <row r="402" spans="1:14">
      <c r="A402" t="s">
        <v>1490</v>
      </c>
      <c r="B402" t="s">
        <v>1489</v>
      </c>
      <c r="C402" t="s">
        <v>1962</v>
      </c>
      <c r="E402" t="s">
        <v>1678</v>
      </c>
      <c r="F402" t="s">
        <v>789</v>
      </c>
      <c r="G402">
        <v>-4.6390000000000002</v>
      </c>
      <c r="H402">
        <v>39.277000000000001</v>
      </c>
      <c r="I402" t="s">
        <v>156</v>
      </c>
      <c r="J402" t="s">
        <v>155</v>
      </c>
      <c r="K402" t="s">
        <v>48</v>
      </c>
      <c r="L402" t="s">
        <v>85</v>
      </c>
      <c r="M402" t="s">
        <v>47</v>
      </c>
      <c r="N402">
        <v>113</v>
      </c>
    </row>
    <row r="403" spans="1:14">
      <c r="A403" t="s">
        <v>1490</v>
      </c>
      <c r="B403" t="s">
        <v>1489</v>
      </c>
      <c r="C403" t="s">
        <v>1962</v>
      </c>
      <c r="E403" t="s">
        <v>1678</v>
      </c>
      <c r="F403" t="s">
        <v>789</v>
      </c>
      <c r="G403">
        <v>-4.6390000000000002</v>
      </c>
      <c r="H403">
        <v>39.277000000000001</v>
      </c>
      <c r="I403" t="s">
        <v>156</v>
      </c>
      <c r="J403" t="s">
        <v>155</v>
      </c>
      <c r="K403" t="s">
        <v>56</v>
      </c>
      <c r="L403" t="s">
        <v>208</v>
      </c>
      <c r="M403" t="s">
        <v>209</v>
      </c>
      <c r="N403">
        <v>114</v>
      </c>
    </row>
    <row r="404" spans="1:14">
      <c r="A404" t="s">
        <v>1490</v>
      </c>
      <c r="B404" t="s">
        <v>1489</v>
      </c>
      <c r="C404" t="s">
        <v>1956</v>
      </c>
      <c r="E404" t="s">
        <v>1961</v>
      </c>
      <c r="F404" t="s">
        <v>518</v>
      </c>
      <c r="G404">
        <v>39.9</v>
      </c>
      <c r="H404">
        <v>2.56</v>
      </c>
      <c r="I404" t="s">
        <v>65</v>
      </c>
      <c r="J404" t="s">
        <v>95</v>
      </c>
      <c r="K404" t="s">
        <v>48</v>
      </c>
      <c r="L404" t="s">
        <v>166</v>
      </c>
      <c r="M404" t="s">
        <v>165</v>
      </c>
      <c r="N404">
        <v>115</v>
      </c>
    </row>
    <row r="405" spans="1:14">
      <c r="A405" t="s">
        <v>1490</v>
      </c>
      <c r="B405" t="s">
        <v>1489</v>
      </c>
      <c r="C405" t="s">
        <v>1956</v>
      </c>
      <c r="E405" t="s">
        <v>1960</v>
      </c>
      <c r="F405" t="s">
        <v>518</v>
      </c>
      <c r="G405">
        <v>39.9</v>
      </c>
      <c r="H405">
        <v>2.56</v>
      </c>
      <c r="I405" t="s">
        <v>65</v>
      </c>
      <c r="J405" t="s">
        <v>95</v>
      </c>
      <c r="K405" t="s">
        <v>48</v>
      </c>
      <c r="L405" t="s">
        <v>166</v>
      </c>
      <c r="M405" t="s">
        <v>165</v>
      </c>
      <c r="N405">
        <v>116</v>
      </c>
    </row>
    <row r="406" spans="1:14">
      <c r="A406" t="s">
        <v>1490</v>
      </c>
      <c r="B406" t="s">
        <v>1489</v>
      </c>
      <c r="C406" t="s">
        <v>1956</v>
      </c>
      <c r="E406" t="s">
        <v>1959</v>
      </c>
      <c r="F406" t="s">
        <v>518</v>
      </c>
      <c r="G406">
        <v>39.9</v>
      </c>
      <c r="H406">
        <v>2.56</v>
      </c>
      <c r="I406" t="s">
        <v>65</v>
      </c>
      <c r="J406" t="s">
        <v>95</v>
      </c>
      <c r="K406" t="s">
        <v>48</v>
      </c>
      <c r="L406" t="s">
        <v>166</v>
      </c>
      <c r="M406" t="s">
        <v>165</v>
      </c>
      <c r="N406">
        <v>117</v>
      </c>
    </row>
    <row r="407" spans="1:14">
      <c r="A407" t="s">
        <v>1490</v>
      </c>
      <c r="B407" t="s">
        <v>1489</v>
      </c>
      <c r="C407" t="s">
        <v>1956</v>
      </c>
      <c r="E407" t="s">
        <v>1958</v>
      </c>
      <c r="F407" t="s">
        <v>518</v>
      </c>
      <c r="G407">
        <v>39.9</v>
      </c>
      <c r="H407">
        <v>2.56</v>
      </c>
      <c r="I407" t="s">
        <v>65</v>
      </c>
      <c r="J407" t="s">
        <v>95</v>
      </c>
      <c r="K407" t="s">
        <v>48</v>
      </c>
      <c r="L407" t="s">
        <v>166</v>
      </c>
      <c r="M407" t="s">
        <v>165</v>
      </c>
      <c r="N407">
        <v>118</v>
      </c>
    </row>
    <row r="408" spans="1:14">
      <c r="A408" t="s">
        <v>1490</v>
      </c>
      <c r="B408" t="s">
        <v>1489</v>
      </c>
      <c r="C408" t="s">
        <v>1956</v>
      </c>
      <c r="E408" t="s">
        <v>1957</v>
      </c>
      <c r="F408" t="s">
        <v>518</v>
      </c>
      <c r="G408">
        <v>39.9</v>
      </c>
      <c r="H408">
        <v>2.56</v>
      </c>
      <c r="I408" t="s">
        <v>65</v>
      </c>
      <c r="J408" t="s">
        <v>95</v>
      </c>
      <c r="K408" t="s">
        <v>48</v>
      </c>
      <c r="L408" t="s">
        <v>166</v>
      </c>
      <c r="M408" t="s">
        <v>165</v>
      </c>
      <c r="N408">
        <v>119</v>
      </c>
    </row>
    <row r="409" spans="1:14">
      <c r="A409" t="s">
        <v>1490</v>
      </c>
      <c r="B409" t="s">
        <v>1489</v>
      </c>
      <c r="C409" t="s">
        <v>1956</v>
      </c>
      <c r="E409" t="s">
        <v>1955</v>
      </c>
      <c r="F409" t="s">
        <v>518</v>
      </c>
      <c r="G409">
        <v>39.9</v>
      </c>
      <c r="H409">
        <v>2.56</v>
      </c>
      <c r="I409" t="s">
        <v>65</v>
      </c>
      <c r="J409" t="s">
        <v>95</v>
      </c>
      <c r="K409" t="s">
        <v>48</v>
      </c>
      <c r="L409" t="s">
        <v>166</v>
      </c>
      <c r="M409" t="s">
        <v>165</v>
      </c>
      <c r="N409">
        <v>120</v>
      </c>
    </row>
    <row r="410" spans="1:14">
      <c r="A410" t="s">
        <v>1490</v>
      </c>
      <c r="B410" t="s">
        <v>1489</v>
      </c>
      <c r="C410" t="s">
        <v>1956</v>
      </c>
      <c r="E410" t="s">
        <v>1961</v>
      </c>
      <c r="F410" t="s">
        <v>518</v>
      </c>
      <c r="G410">
        <v>39.9</v>
      </c>
      <c r="H410">
        <v>2.56</v>
      </c>
      <c r="I410" t="s">
        <v>65</v>
      </c>
      <c r="J410" t="s">
        <v>95</v>
      </c>
      <c r="K410" t="s">
        <v>57</v>
      </c>
      <c r="L410" t="s">
        <v>57</v>
      </c>
      <c r="M410" t="s">
        <v>57</v>
      </c>
      <c r="N410">
        <v>121</v>
      </c>
    </row>
    <row r="411" spans="1:14">
      <c r="A411" t="s">
        <v>1490</v>
      </c>
      <c r="B411" t="s">
        <v>1489</v>
      </c>
      <c r="C411" t="s">
        <v>1956</v>
      </c>
      <c r="E411" t="s">
        <v>1960</v>
      </c>
      <c r="F411" t="s">
        <v>518</v>
      </c>
      <c r="G411">
        <v>39.9</v>
      </c>
      <c r="H411">
        <v>2.56</v>
      </c>
      <c r="I411" t="s">
        <v>65</v>
      </c>
      <c r="J411" t="s">
        <v>95</v>
      </c>
      <c r="K411" t="s">
        <v>57</v>
      </c>
      <c r="L411" t="s">
        <v>57</v>
      </c>
      <c r="M411" t="s">
        <v>57</v>
      </c>
      <c r="N411">
        <v>122</v>
      </c>
    </row>
    <row r="412" spans="1:14">
      <c r="A412" t="s">
        <v>1490</v>
      </c>
      <c r="B412" t="s">
        <v>1489</v>
      </c>
      <c r="C412" t="s">
        <v>1956</v>
      </c>
      <c r="E412" t="s">
        <v>1959</v>
      </c>
      <c r="F412" t="s">
        <v>518</v>
      </c>
      <c r="G412">
        <v>39.9</v>
      </c>
      <c r="H412">
        <v>2.56</v>
      </c>
      <c r="I412" t="s">
        <v>65</v>
      </c>
      <c r="J412" t="s">
        <v>95</v>
      </c>
      <c r="K412" t="s">
        <v>57</v>
      </c>
      <c r="L412" t="s">
        <v>57</v>
      </c>
      <c r="M412" t="s">
        <v>57</v>
      </c>
      <c r="N412">
        <v>123</v>
      </c>
    </row>
    <row r="413" spans="1:14">
      <c r="A413" t="s">
        <v>1490</v>
      </c>
      <c r="B413" t="s">
        <v>1489</v>
      </c>
      <c r="C413" t="s">
        <v>1956</v>
      </c>
      <c r="E413" t="s">
        <v>1958</v>
      </c>
      <c r="F413" t="s">
        <v>518</v>
      </c>
      <c r="G413">
        <v>39.9</v>
      </c>
      <c r="H413">
        <v>2.56</v>
      </c>
      <c r="I413" t="s">
        <v>65</v>
      </c>
      <c r="J413" t="s">
        <v>95</v>
      </c>
      <c r="K413" t="s">
        <v>57</v>
      </c>
      <c r="L413" t="s">
        <v>57</v>
      </c>
      <c r="M413" t="s">
        <v>57</v>
      </c>
      <c r="N413">
        <v>124</v>
      </c>
    </row>
    <row r="414" spans="1:14">
      <c r="A414" t="s">
        <v>1490</v>
      </c>
      <c r="B414" t="s">
        <v>1489</v>
      </c>
      <c r="C414" t="s">
        <v>1956</v>
      </c>
      <c r="E414" t="s">
        <v>1957</v>
      </c>
      <c r="F414" t="s">
        <v>518</v>
      </c>
      <c r="G414">
        <v>39.9</v>
      </c>
      <c r="H414">
        <v>2.56</v>
      </c>
      <c r="I414" t="s">
        <v>65</v>
      </c>
      <c r="J414" t="s">
        <v>95</v>
      </c>
      <c r="K414" t="s">
        <v>57</v>
      </c>
      <c r="L414" t="s">
        <v>57</v>
      </c>
      <c r="M414" t="s">
        <v>57</v>
      </c>
      <c r="N414">
        <v>125</v>
      </c>
    </row>
    <row r="415" spans="1:14">
      <c r="A415" t="s">
        <v>1490</v>
      </c>
      <c r="B415" t="s">
        <v>1489</v>
      </c>
      <c r="C415" t="s">
        <v>1956</v>
      </c>
      <c r="E415" t="s">
        <v>1955</v>
      </c>
      <c r="F415" t="s">
        <v>518</v>
      </c>
      <c r="G415">
        <v>39.9</v>
      </c>
      <c r="H415">
        <v>2.56</v>
      </c>
      <c r="I415" t="s">
        <v>65</v>
      </c>
      <c r="J415" t="s">
        <v>95</v>
      </c>
      <c r="K415" t="s">
        <v>57</v>
      </c>
      <c r="L415" t="s">
        <v>57</v>
      </c>
      <c r="M415" t="s">
        <v>57</v>
      </c>
      <c r="N415">
        <v>126</v>
      </c>
    </row>
    <row r="416" spans="1:14">
      <c r="A416" t="s">
        <v>1490</v>
      </c>
      <c r="B416" t="s">
        <v>1489</v>
      </c>
      <c r="C416" t="s">
        <v>1949</v>
      </c>
      <c r="E416" t="s">
        <v>1954</v>
      </c>
      <c r="F416" t="s">
        <v>1146</v>
      </c>
      <c r="G416">
        <v>55.171973000000001</v>
      </c>
      <c r="H416">
        <v>12.7</v>
      </c>
      <c r="I416" t="s">
        <v>115</v>
      </c>
      <c r="J416" t="s">
        <v>95</v>
      </c>
      <c r="K416" t="s">
        <v>56</v>
      </c>
      <c r="L416" t="s">
        <v>63</v>
      </c>
      <c r="M416" t="s">
        <v>62</v>
      </c>
      <c r="N416">
        <v>127</v>
      </c>
    </row>
    <row r="417" spans="1:14">
      <c r="A417" t="s">
        <v>1490</v>
      </c>
      <c r="B417" t="s">
        <v>1489</v>
      </c>
      <c r="C417" t="s">
        <v>1949</v>
      </c>
      <c r="E417" t="s">
        <v>1953</v>
      </c>
      <c r="F417" t="s">
        <v>1146</v>
      </c>
      <c r="G417">
        <v>55.171973000000001</v>
      </c>
      <c r="H417">
        <v>10.493102</v>
      </c>
      <c r="I417" t="s">
        <v>115</v>
      </c>
      <c r="J417" t="s">
        <v>95</v>
      </c>
      <c r="K417" t="s">
        <v>56</v>
      </c>
      <c r="L417" t="s">
        <v>63</v>
      </c>
      <c r="M417" t="s">
        <v>62</v>
      </c>
      <c r="N417">
        <v>128</v>
      </c>
    </row>
    <row r="418" spans="1:14">
      <c r="A418" t="s">
        <v>1490</v>
      </c>
      <c r="B418" t="s">
        <v>1489</v>
      </c>
      <c r="C418" t="s">
        <v>1949</v>
      </c>
      <c r="E418" t="s">
        <v>1952</v>
      </c>
      <c r="F418" t="s">
        <v>476</v>
      </c>
      <c r="G418">
        <v>51.36</v>
      </c>
      <c r="H418">
        <v>4.0599999999999996</v>
      </c>
      <c r="I418" t="s">
        <v>88</v>
      </c>
      <c r="J418" t="s">
        <v>95</v>
      </c>
      <c r="K418" t="s">
        <v>56</v>
      </c>
      <c r="L418" t="s">
        <v>63</v>
      </c>
      <c r="M418" t="s">
        <v>62</v>
      </c>
      <c r="N418">
        <v>129</v>
      </c>
    </row>
    <row r="419" spans="1:14">
      <c r="A419" t="s">
        <v>1490</v>
      </c>
      <c r="B419" t="s">
        <v>1489</v>
      </c>
      <c r="C419" t="s">
        <v>1949</v>
      </c>
      <c r="E419" t="s">
        <v>1951</v>
      </c>
      <c r="F419" t="s">
        <v>167</v>
      </c>
      <c r="G419">
        <v>44.39</v>
      </c>
      <c r="H419">
        <v>-1.0900000000000001</v>
      </c>
      <c r="I419" t="s">
        <v>88</v>
      </c>
      <c r="J419" t="s">
        <v>95</v>
      </c>
      <c r="K419" t="s">
        <v>56</v>
      </c>
      <c r="L419" t="s">
        <v>63</v>
      </c>
      <c r="M419" t="s">
        <v>62</v>
      </c>
      <c r="N419">
        <v>131</v>
      </c>
    </row>
    <row r="420" spans="1:14">
      <c r="A420" t="s">
        <v>1490</v>
      </c>
      <c r="B420" t="s">
        <v>1489</v>
      </c>
      <c r="C420" t="s">
        <v>1949</v>
      </c>
      <c r="E420" t="s">
        <v>1950</v>
      </c>
      <c r="F420" t="s">
        <v>167</v>
      </c>
      <c r="G420">
        <v>44.39</v>
      </c>
      <c r="H420">
        <v>-1.0900000000000001</v>
      </c>
      <c r="I420" t="s">
        <v>88</v>
      </c>
      <c r="J420" t="s">
        <v>95</v>
      </c>
      <c r="K420" t="s">
        <v>56</v>
      </c>
      <c r="L420" t="s">
        <v>94</v>
      </c>
      <c r="M420" t="s">
        <v>62</v>
      </c>
      <c r="N420">
        <v>132</v>
      </c>
    </row>
    <row r="421" spans="1:14">
      <c r="A421" t="s">
        <v>1490</v>
      </c>
      <c r="B421" t="s">
        <v>1489</v>
      </c>
      <c r="C421" t="s">
        <v>1949</v>
      </c>
      <c r="E421" t="s">
        <v>1948</v>
      </c>
      <c r="F421" t="s">
        <v>167</v>
      </c>
      <c r="G421">
        <v>44.39</v>
      </c>
      <c r="H421">
        <v>-1.0900000000000001</v>
      </c>
      <c r="I421" t="s">
        <v>88</v>
      </c>
      <c r="J421" t="s">
        <v>95</v>
      </c>
      <c r="K421" t="s">
        <v>56</v>
      </c>
      <c r="L421" t="s">
        <v>94</v>
      </c>
      <c r="M421" t="s">
        <v>62</v>
      </c>
      <c r="N421">
        <v>133</v>
      </c>
    </row>
    <row r="422" spans="1:14">
      <c r="A422" t="s">
        <v>1490</v>
      </c>
      <c r="B422" t="s">
        <v>1489</v>
      </c>
      <c r="C422" t="s">
        <v>1949</v>
      </c>
      <c r="E422" t="s">
        <v>1954</v>
      </c>
      <c r="F422" t="s">
        <v>1146</v>
      </c>
      <c r="G422">
        <v>55.171973000000001</v>
      </c>
      <c r="H422">
        <v>10.493102</v>
      </c>
      <c r="I422" t="s">
        <v>115</v>
      </c>
      <c r="J422" t="s">
        <v>95</v>
      </c>
      <c r="K422" t="s">
        <v>57</v>
      </c>
      <c r="L422" t="s">
        <v>57</v>
      </c>
      <c r="M422" t="s">
        <v>57</v>
      </c>
      <c r="N422">
        <v>134</v>
      </c>
    </row>
    <row r="423" spans="1:14">
      <c r="A423" t="s">
        <v>1490</v>
      </c>
      <c r="B423" t="s">
        <v>1489</v>
      </c>
      <c r="C423" t="s">
        <v>1949</v>
      </c>
      <c r="E423" t="s">
        <v>1953</v>
      </c>
      <c r="F423" t="s">
        <v>1146</v>
      </c>
      <c r="G423">
        <v>55.171973000000001</v>
      </c>
      <c r="H423">
        <v>10.493102</v>
      </c>
      <c r="I423" t="s">
        <v>115</v>
      </c>
      <c r="J423" t="s">
        <v>95</v>
      </c>
      <c r="K423" t="s">
        <v>57</v>
      </c>
      <c r="L423" t="s">
        <v>57</v>
      </c>
      <c r="M423" t="s">
        <v>57</v>
      </c>
      <c r="N423">
        <v>135</v>
      </c>
    </row>
    <row r="424" spans="1:14">
      <c r="A424" t="s">
        <v>1490</v>
      </c>
      <c r="B424" t="s">
        <v>1489</v>
      </c>
      <c r="C424" t="s">
        <v>1949</v>
      </c>
      <c r="E424" t="s">
        <v>1952</v>
      </c>
      <c r="F424" t="s">
        <v>476</v>
      </c>
      <c r="G424">
        <v>51.36</v>
      </c>
      <c r="H424">
        <v>4.0599999999999996</v>
      </c>
      <c r="I424" t="s">
        <v>88</v>
      </c>
      <c r="J424" t="s">
        <v>95</v>
      </c>
      <c r="K424" t="s">
        <v>57</v>
      </c>
      <c r="L424" t="s">
        <v>57</v>
      </c>
      <c r="M424" t="s">
        <v>57</v>
      </c>
      <c r="N424">
        <v>136</v>
      </c>
    </row>
    <row r="425" spans="1:14">
      <c r="A425" t="s">
        <v>1490</v>
      </c>
      <c r="B425" t="s">
        <v>1489</v>
      </c>
      <c r="C425" t="s">
        <v>1949</v>
      </c>
      <c r="E425" t="s">
        <v>1951</v>
      </c>
      <c r="F425" t="s">
        <v>167</v>
      </c>
      <c r="G425">
        <v>44.39</v>
      </c>
      <c r="H425">
        <v>-1.0900000000000001</v>
      </c>
      <c r="I425" t="s">
        <v>88</v>
      </c>
      <c r="J425" t="s">
        <v>95</v>
      </c>
      <c r="K425" t="s">
        <v>57</v>
      </c>
      <c r="L425" t="s">
        <v>57</v>
      </c>
      <c r="M425" t="s">
        <v>57</v>
      </c>
      <c r="N425">
        <v>137</v>
      </c>
    </row>
    <row r="426" spans="1:14">
      <c r="A426" t="s">
        <v>1490</v>
      </c>
      <c r="B426" t="s">
        <v>1489</v>
      </c>
      <c r="C426" t="s">
        <v>1949</v>
      </c>
      <c r="E426" t="s">
        <v>1950</v>
      </c>
      <c r="F426" t="s">
        <v>167</v>
      </c>
      <c r="G426">
        <v>44.39</v>
      </c>
      <c r="H426">
        <v>-1.0900000000000001</v>
      </c>
      <c r="I426" t="s">
        <v>88</v>
      </c>
      <c r="J426" t="s">
        <v>95</v>
      </c>
      <c r="K426" t="s">
        <v>57</v>
      </c>
      <c r="L426" t="s">
        <v>57</v>
      </c>
      <c r="M426" t="s">
        <v>57</v>
      </c>
      <c r="N426">
        <v>138</v>
      </c>
    </row>
    <row r="427" spans="1:14">
      <c r="A427" t="s">
        <v>1490</v>
      </c>
      <c r="B427" t="s">
        <v>1489</v>
      </c>
      <c r="C427" t="s">
        <v>1949</v>
      </c>
      <c r="E427" t="s">
        <v>1948</v>
      </c>
      <c r="F427" t="s">
        <v>167</v>
      </c>
      <c r="G427">
        <v>44.39</v>
      </c>
      <c r="H427">
        <v>-1.0900000000000001</v>
      </c>
      <c r="I427" t="s">
        <v>88</v>
      </c>
      <c r="J427" t="s">
        <v>95</v>
      </c>
      <c r="K427" t="s">
        <v>57</v>
      </c>
      <c r="L427" t="s">
        <v>57</v>
      </c>
      <c r="M427" t="s">
        <v>57</v>
      </c>
      <c r="N427">
        <v>139</v>
      </c>
    </row>
    <row r="428" spans="1:14">
      <c r="A428" t="s">
        <v>1490</v>
      </c>
      <c r="B428" t="s">
        <v>1489</v>
      </c>
      <c r="C428" t="s">
        <v>1946</v>
      </c>
      <c r="E428" t="s">
        <v>1947</v>
      </c>
      <c r="F428" t="s">
        <v>1146</v>
      </c>
      <c r="G428">
        <v>55.28</v>
      </c>
      <c r="H428">
        <v>11.05</v>
      </c>
      <c r="I428" t="s">
        <v>115</v>
      </c>
      <c r="J428" t="s">
        <v>95</v>
      </c>
      <c r="K428" t="s">
        <v>56</v>
      </c>
      <c r="L428" t="s">
        <v>63</v>
      </c>
      <c r="M428" t="s">
        <v>62</v>
      </c>
      <c r="N428">
        <v>140</v>
      </c>
    </row>
    <row r="429" spans="1:14">
      <c r="A429" t="s">
        <v>1490</v>
      </c>
      <c r="B429" t="s">
        <v>1489</v>
      </c>
      <c r="C429" t="s">
        <v>1946</v>
      </c>
      <c r="E429" t="s">
        <v>1945</v>
      </c>
      <c r="F429" t="s">
        <v>1146</v>
      </c>
      <c r="G429">
        <v>55.28</v>
      </c>
      <c r="H429">
        <v>11.05</v>
      </c>
      <c r="I429" t="s">
        <v>115</v>
      </c>
      <c r="J429" t="s">
        <v>95</v>
      </c>
      <c r="K429" t="s">
        <v>56</v>
      </c>
      <c r="L429" t="s">
        <v>63</v>
      </c>
      <c r="M429" t="s">
        <v>62</v>
      </c>
      <c r="N429">
        <v>141</v>
      </c>
    </row>
    <row r="430" spans="1:14">
      <c r="A430" t="s">
        <v>1490</v>
      </c>
      <c r="B430" t="s">
        <v>1489</v>
      </c>
      <c r="C430" t="s">
        <v>1946</v>
      </c>
      <c r="E430" t="s">
        <v>1947</v>
      </c>
      <c r="F430" t="s">
        <v>1146</v>
      </c>
      <c r="G430">
        <v>55.28</v>
      </c>
      <c r="H430">
        <v>11.05</v>
      </c>
      <c r="I430" t="s">
        <v>115</v>
      </c>
      <c r="J430" t="s">
        <v>95</v>
      </c>
      <c r="K430" t="s">
        <v>57</v>
      </c>
      <c r="L430" t="s">
        <v>57</v>
      </c>
      <c r="M430" t="s">
        <v>57</v>
      </c>
      <c r="N430">
        <v>142</v>
      </c>
    </row>
    <row r="431" spans="1:14">
      <c r="A431" t="s">
        <v>1490</v>
      </c>
      <c r="B431" t="s">
        <v>1489</v>
      </c>
      <c r="C431" t="s">
        <v>1946</v>
      </c>
      <c r="E431" t="s">
        <v>1945</v>
      </c>
      <c r="F431" t="s">
        <v>1146</v>
      </c>
      <c r="G431">
        <v>55.28</v>
      </c>
      <c r="H431">
        <v>11.05</v>
      </c>
      <c r="I431" t="s">
        <v>115</v>
      </c>
      <c r="J431" t="s">
        <v>95</v>
      </c>
      <c r="K431" t="s">
        <v>57</v>
      </c>
      <c r="L431" t="s">
        <v>57</v>
      </c>
      <c r="M431" t="s">
        <v>57</v>
      </c>
      <c r="N431">
        <v>143</v>
      </c>
    </row>
    <row r="432" spans="1:14">
      <c r="A432" t="s">
        <v>1490</v>
      </c>
      <c r="B432" t="s">
        <v>1489</v>
      </c>
      <c r="C432" t="s">
        <v>1937</v>
      </c>
      <c r="E432" t="s">
        <v>1944</v>
      </c>
      <c r="F432" t="s">
        <v>1146</v>
      </c>
      <c r="G432">
        <v>55.289549999999998</v>
      </c>
      <c r="H432">
        <v>9.4395600000000002</v>
      </c>
      <c r="I432" t="s">
        <v>115</v>
      </c>
      <c r="J432" t="s">
        <v>95</v>
      </c>
      <c r="K432" t="s">
        <v>56</v>
      </c>
      <c r="L432" t="s">
        <v>63</v>
      </c>
      <c r="M432" t="s">
        <v>62</v>
      </c>
      <c r="N432">
        <v>144</v>
      </c>
    </row>
    <row r="433" spans="1:14">
      <c r="A433" t="s">
        <v>1490</v>
      </c>
      <c r="B433" t="s">
        <v>1489</v>
      </c>
      <c r="C433" t="s">
        <v>1937</v>
      </c>
      <c r="E433" t="s">
        <v>1944</v>
      </c>
      <c r="F433" t="s">
        <v>1146</v>
      </c>
      <c r="G433">
        <v>55.289549999999998</v>
      </c>
      <c r="H433">
        <v>9.4395600000000002</v>
      </c>
      <c r="I433" t="s">
        <v>115</v>
      </c>
      <c r="J433" t="s">
        <v>95</v>
      </c>
      <c r="K433" t="s">
        <v>57</v>
      </c>
      <c r="L433" t="s">
        <v>57</v>
      </c>
      <c r="M433" t="s">
        <v>57</v>
      </c>
      <c r="N433">
        <v>145</v>
      </c>
    </row>
    <row r="434" spans="1:14">
      <c r="A434" t="s">
        <v>1490</v>
      </c>
      <c r="B434" t="s">
        <v>1489</v>
      </c>
      <c r="C434" t="s">
        <v>1937</v>
      </c>
      <c r="E434" t="s">
        <v>1943</v>
      </c>
      <c r="F434" t="s">
        <v>1146</v>
      </c>
      <c r="G434">
        <v>55.289549999999998</v>
      </c>
      <c r="H434">
        <v>9.4395600000000002</v>
      </c>
      <c r="I434" t="s">
        <v>115</v>
      </c>
      <c r="J434" t="s">
        <v>95</v>
      </c>
      <c r="K434" t="s">
        <v>56</v>
      </c>
      <c r="L434" t="s">
        <v>63</v>
      </c>
      <c r="M434" t="s">
        <v>62</v>
      </c>
      <c r="N434">
        <v>146</v>
      </c>
    </row>
    <row r="435" spans="1:14">
      <c r="A435" t="s">
        <v>1490</v>
      </c>
      <c r="B435" t="s">
        <v>1489</v>
      </c>
      <c r="C435" t="s">
        <v>1937</v>
      </c>
      <c r="E435" t="s">
        <v>1943</v>
      </c>
      <c r="F435" t="s">
        <v>1146</v>
      </c>
      <c r="G435">
        <v>55.289549999999998</v>
      </c>
      <c r="H435">
        <v>9.4395600000000002</v>
      </c>
      <c r="I435" t="s">
        <v>115</v>
      </c>
      <c r="J435" t="s">
        <v>95</v>
      </c>
      <c r="K435" t="s">
        <v>57</v>
      </c>
      <c r="L435" t="s">
        <v>57</v>
      </c>
      <c r="M435" t="s">
        <v>57</v>
      </c>
      <c r="N435">
        <v>147</v>
      </c>
    </row>
    <row r="436" spans="1:14">
      <c r="A436" t="s">
        <v>1490</v>
      </c>
      <c r="B436" t="s">
        <v>1489</v>
      </c>
      <c r="C436" t="s">
        <v>1937</v>
      </c>
      <c r="E436" t="s">
        <v>1942</v>
      </c>
      <c r="F436" t="s">
        <v>1146</v>
      </c>
      <c r="G436">
        <v>55.289549999999998</v>
      </c>
      <c r="H436">
        <v>9.4395600000000002</v>
      </c>
      <c r="I436" t="s">
        <v>115</v>
      </c>
      <c r="J436" t="s">
        <v>95</v>
      </c>
      <c r="K436" t="s">
        <v>56</v>
      </c>
      <c r="L436" t="s">
        <v>63</v>
      </c>
      <c r="M436" t="s">
        <v>62</v>
      </c>
      <c r="N436">
        <v>148</v>
      </c>
    </row>
    <row r="437" spans="1:14">
      <c r="A437" t="s">
        <v>1490</v>
      </c>
      <c r="B437" t="s">
        <v>1489</v>
      </c>
      <c r="C437" t="s">
        <v>1937</v>
      </c>
      <c r="E437" t="s">
        <v>1942</v>
      </c>
      <c r="F437" t="s">
        <v>1146</v>
      </c>
      <c r="G437">
        <v>55.289549999999998</v>
      </c>
      <c r="H437">
        <v>9.4395600000000002</v>
      </c>
      <c r="I437" t="s">
        <v>115</v>
      </c>
      <c r="J437" t="s">
        <v>95</v>
      </c>
      <c r="K437" t="s">
        <v>57</v>
      </c>
      <c r="L437" t="s">
        <v>57</v>
      </c>
      <c r="M437" t="s">
        <v>57</v>
      </c>
      <c r="N437">
        <v>149</v>
      </c>
    </row>
    <row r="438" spans="1:14">
      <c r="A438" t="s">
        <v>1490</v>
      </c>
      <c r="B438" t="s">
        <v>1489</v>
      </c>
      <c r="C438" t="s">
        <v>1937</v>
      </c>
      <c r="E438" t="s">
        <v>1941</v>
      </c>
      <c r="F438" t="s">
        <v>1146</v>
      </c>
      <c r="G438">
        <v>55.289549999999998</v>
      </c>
      <c r="H438">
        <v>9.4395600000000002</v>
      </c>
      <c r="I438" t="s">
        <v>115</v>
      </c>
      <c r="J438" t="s">
        <v>95</v>
      </c>
      <c r="K438" t="s">
        <v>56</v>
      </c>
      <c r="L438" t="s">
        <v>63</v>
      </c>
      <c r="M438" t="s">
        <v>62</v>
      </c>
      <c r="N438">
        <v>150</v>
      </c>
    </row>
    <row r="439" spans="1:14">
      <c r="A439" t="s">
        <v>1490</v>
      </c>
      <c r="B439" t="s">
        <v>1489</v>
      </c>
      <c r="C439" t="s">
        <v>1937</v>
      </c>
      <c r="E439" t="s">
        <v>1941</v>
      </c>
      <c r="F439" t="s">
        <v>1146</v>
      </c>
      <c r="G439">
        <v>55.289549999999998</v>
      </c>
      <c r="H439">
        <v>9.4395600000000002</v>
      </c>
      <c r="I439" t="s">
        <v>115</v>
      </c>
      <c r="J439" t="s">
        <v>95</v>
      </c>
      <c r="K439" t="s">
        <v>57</v>
      </c>
      <c r="L439" t="s">
        <v>57</v>
      </c>
      <c r="M439" t="s">
        <v>57</v>
      </c>
      <c r="N439">
        <v>151</v>
      </c>
    </row>
    <row r="440" spans="1:14">
      <c r="A440" t="s">
        <v>1490</v>
      </c>
      <c r="B440" t="s">
        <v>1489</v>
      </c>
      <c r="C440" t="s">
        <v>1937</v>
      </c>
      <c r="E440" t="s">
        <v>1940</v>
      </c>
      <c r="F440" t="s">
        <v>1146</v>
      </c>
      <c r="G440">
        <v>55.289549999999998</v>
      </c>
      <c r="H440">
        <v>9.4395600000000002</v>
      </c>
      <c r="I440" t="s">
        <v>115</v>
      </c>
      <c r="J440" t="s">
        <v>95</v>
      </c>
      <c r="K440" t="s">
        <v>56</v>
      </c>
      <c r="L440" t="s">
        <v>63</v>
      </c>
      <c r="M440" t="s">
        <v>62</v>
      </c>
      <c r="N440">
        <v>152</v>
      </c>
    </row>
    <row r="441" spans="1:14">
      <c r="A441" t="s">
        <v>1490</v>
      </c>
      <c r="B441" t="s">
        <v>1489</v>
      </c>
      <c r="C441" t="s">
        <v>1937</v>
      </c>
      <c r="E441" t="s">
        <v>1940</v>
      </c>
      <c r="F441" t="s">
        <v>1146</v>
      </c>
      <c r="G441">
        <v>55.289549999999998</v>
      </c>
      <c r="H441">
        <v>9.4395600000000002</v>
      </c>
      <c r="I441" t="s">
        <v>115</v>
      </c>
      <c r="J441" t="s">
        <v>95</v>
      </c>
      <c r="K441" t="s">
        <v>57</v>
      </c>
      <c r="L441" t="s">
        <v>57</v>
      </c>
      <c r="M441" t="s">
        <v>57</v>
      </c>
      <c r="N441">
        <v>153</v>
      </c>
    </row>
    <row r="442" spans="1:14">
      <c r="A442" t="s">
        <v>1490</v>
      </c>
      <c r="B442" t="s">
        <v>1489</v>
      </c>
      <c r="C442" t="s">
        <v>1937</v>
      </c>
      <c r="E442" t="s">
        <v>1939</v>
      </c>
      <c r="F442" t="s">
        <v>1146</v>
      </c>
      <c r="G442">
        <v>55.289549999999998</v>
      </c>
      <c r="H442">
        <v>9.4395600000000002</v>
      </c>
      <c r="I442" t="s">
        <v>115</v>
      </c>
      <c r="J442" t="s">
        <v>95</v>
      </c>
      <c r="K442" t="s">
        <v>56</v>
      </c>
      <c r="L442" t="s">
        <v>63</v>
      </c>
      <c r="M442" t="s">
        <v>62</v>
      </c>
      <c r="N442">
        <v>154</v>
      </c>
    </row>
    <row r="443" spans="1:14">
      <c r="A443" t="s">
        <v>1490</v>
      </c>
      <c r="B443" t="s">
        <v>1489</v>
      </c>
      <c r="C443" t="s">
        <v>1937</v>
      </c>
      <c r="E443" t="s">
        <v>1939</v>
      </c>
      <c r="F443" t="s">
        <v>1146</v>
      </c>
      <c r="G443">
        <v>55.289549999999998</v>
      </c>
      <c r="H443">
        <v>9.4395600000000002</v>
      </c>
      <c r="I443" t="s">
        <v>115</v>
      </c>
      <c r="J443" t="s">
        <v>95</v>
      </c>
      <c r="K443" t="s">
        <v>57</v>
      </c>
      <c r="L443" t="s">
        <v>57</v>
      </c>
      <c r="M443" t="s">
        <v>57</v>
      </c>
      <c r="N443">
        <v>155</v>
      </c>
    </row>
    <row r="444" spans="1:14">
      <c r="A444" t="s">
        <v>1490</v>
      </c>
      <c r="B444" t="s">
        <v>1489</v>
      </c>
      <c r="C444" t="s">
        <v>1937</v>
      </c>
      <c r="E444" t="s">
        <v>1938</v>
      </c>
      <c r="F444" t="s">
        <v>1146</v>
      </c>
      <c r="G444">
        <v>55.289549999999998</v>
      </c>
      <c r="H444">
        <v>9.4395600000000002</v>
      </c>
      <c r="I444" t="s">
        <v>115</v>
      </c>
      <c r="J444" t="s">
        <v>95</v>
      </c>
      <c r="K444" t="s">
        <v>56</v>
      </c>
      <c r="L444" t="s">
        <v>63</v>
      </c>
      <c r="M444" t="s">
        <v>62</v>
      </c>
      <c r="N444">
        <v>156</v>
      </c>
    </row>
    <row r="445" spans="1:14">
      <c r="A445" t="s">
        <v>1490</v>
      </c>
      <c r="B445" t="s">
        <v>1489</v>
      </c>
      <c r="C445" t="s">
        <v>1937</v>
      </c>
      <c r="E445" t="s">
        <v>1938</v>
      </c>
      <c r="F445" t="s">
        <v>1146</v>
      </c>
      <c r="G445">
        <v>55.289549999999998</v>
      </c>
      <c r="H445">
        <v>9.4395600000000002</v>
      </c>
      <c r="I445" t="s">
        <v>115</v>
      </c>
      <c r="J445" t="s">
        <v>95</v>
      </c>
      <c r="K445" t="s">
        <v>57</v>
      </c>
      <c r="L445" t="s">
        <v>57</v>
      </c>
      <c r="M445" t="s">
        <v>57</v>
      </c>
      <c r="N445">
        <v>157</v>
      </c>
    </row>
    <row r="446" spans="1:14">
      <c r="A446" t="s">
        <v>1490</v>
      </c>
      <c r="B446" t="s">
        <v>1489</v>
      </c>
      <c r="C446" t="s">
        <v>1937</v>
      </c>
      <c r="E446" t="s">
        <v>1936</v>
      </c>
      <c r="F446" t="s">
        <v>1146</v>
      </c>
      <c r="G446">
        <v>55.289549999999998</v>
      </c>
      <c r="H446">
        <v>9.4395600000000002</v>
      </c>
      <c r="I446" t="s">
        <v>115</v>
      </c>
      <c r="J446" t="s">
        <v>95</v>
      </c>
      <c r="K446" t="s">
        <v>56</v>
      </c>
      <c r="L446" t="s">
        <v>63</v>
      </c>
      <c r="M446" t="s">
        <v>62</v>
      </c>
      <c r="N446">
        <v>158</v>
      </c>
    </row>
    <row r="447" spans="1:14">
      <c r="A447" t="s">
        <v>1490</v>
      </c>
      <c r="B447" t="s">
        <v>1489</v>
      </c>
      <c r="C447" t="s">
        <v>1937</v>
      </c>
      <c r="E447" t="s">
        <v>1936</v>
      </c>
      <c r="F447" t="s">
        <v>1146</v>
      </c>
      <c r="G447">
        <v>55.289549999999998</v>
      </c>
      <c r="H447">
        <v>9.4395600000000002</v>
      </c>
      <c r="I447" t="s">
        <v>115</v>
      </c>
      <c r="J447" t="s">
        <v>95</v>
      </c>
      <c r="K447" t="s">
        <v>57</v>
      </c>
      <c r="L447" t="s">
        <v>57</v>
      </c>
      <c r="M447" t="s">
        <v>57</v>
      </c>
      <c r="N447">
        <v>159</v>
      </c>
    </row>
    <row r="448" spans="1:14">
      <c r="A448" t="s">
        <v>1490</v>
      </c>
      <c r="B448" t="s">
        <v>1489</v>
      </c>
      <c r="C448" t="s">
        <v>1932</v>
      </c>
      <c r="E448" t="s">
        <v>1935</v>
      </c>
      <c r="F448" t="s">
        <v>518</v>
      </c>
      <c r="G448">
        <v>39.220300000000002</v>
      </c>
      <c r="H448">
        <v>3.1373799999999998</v>
      </c>
      <c r="I448" t="s">
        <v>65</v>
      </c>
      <c r="J448" t="s">
        <v>95</v>
      </c>
      <c r="K448" t="s">
        <v>48</v>
      </c>
      <c r="L448" t="s">
        <v>166</v>
      </c>
      <c r="M448" t="s">
        <v>165</v>
      </c>
      <c r="N448">
        <v>160</v>
      </c>
    </row>
    <row r="449" spans="1:14">
      <c r="A449" t="s">
        <v>1490</v>
      </c>
      <c r="B449" t="s">
        <v>1489</v>
      </c>
      <c r="C449" t="s">
        <v>1932</v>
      </c>
      <c r="E449" t="s">
        <v>1931</v>
      </c>
      <c r="F449" t="s">
        <v>518</v>
      </c>
      <c r="G449">
        <v>39.220300000000002</v>
      </c>
      <c r="H449">
        <v>3.1373799999999998</v>
      </c>
      <c r="I449" t="s">
        <v>65</v>
      </c>
      <c r="J449" t="s">
        <v>95</v>
      </c>
      <c r="K449" t="s">
        <v>57</v>
      </c>
      <c r="L449" t="s">
        <v>57</v>
      </c>
      <c r="M449" t="s">
        <v>57</v>
      </c>
      <c r="N449">
        <v>161</v>
      </c>
    </row>
    <row r="450" spans="1:14">
      <c r="A450" t="s">
        <v>1490</v>
      </c>
      <c r="B450" t="s">
        <v>1489</v>
      </c>
      <c r="C450" t="s">
        <v>1932</v>
      </c>
      <c r="E450" t="s">
        <v>1934</v>
      </c>
      <c r="F450" t="s">
        <v>518</v>
      </c>
      <c r="G450">
        <v>39.221640000000001</v>
      </c>
      <c r="H450">
        <v>3.1388699999999998</v>
      </c>
      <c r="I450" t="s">
        <v>65</v>
      </c>
      <c r="J450" t="s">
        <v>95</v>
      </c>
      <c r="K450" t="s">
        <v>48</v>
      </c>
      <c r="L450" t="s">
        <v>166</v>
      </c>
      <c r="M450" t="s">
        <v>165</v>
      </c>
      <c r="N450">
        <v>162</v>
      </c>
    </row>
    <row r="451" spans="1:14">
      <c r="A451" t="s">
        <v>1490</v>
      </c>
      <c r="B451" t="s">
        <v>1489</v>
      </c>
      <c r="C451" t="s">
        <v>1932</v>
      </c>
      <c r="E451" t="s">
        <v>1931</v>
      </c>
      <c r="F451" t="s">
        <v>518</v>
      </c>
      <c r="G451">
        <v>39.221640000000001</v>
      </c>
      <c r="H451">
        <v>3.1388699999999998</v>
      </c>
      <c r="I451" t="s">
        <v>65</v>
      </c>
      <c r="J451" t="s">
        <v>95</v>
      </c>
      <c r="K451" t="s">
        <v>57</v>
      </c>
      <c r="L451" t="s">
        <v>57</v>
      </c>
      <c r="M451" t="s">
        <v>57</v>
      </c>
      <c r="N451">
        <v>163</v>
      </c>
    </row>
    <row r="452" spans="1:14">
      <c r="A452" t="s">
        <v>1490</v>
      </c>
      <c r="B452" t="s">
        <v>1489</v>
      </c>
      <c r="C452" t="s">
        <v>1932</v>
      </c>
      <c r="E452" t="s">
        <v>1933</v>
      </c>
      <c r="F452" t="s">
        <v>518</v>
      </c>
      <c r="G452">
        <v>39.3217</v>
      </c>
      <c r="H452">
        <v>2.4257</v>
      </c>
      <c r="I452" t="s">
        <v>65</v>
      </c>
      <c r="J452" t="s">
        <v>95</v>
      </c>
      <c r="K452" t="s">
        <v>48</v>
      </c>
      <c r="L452" t="s">
        <v>166</v>
      </c>
      <c r="M452" t="s">
        <v>165</v>
      </c>
      <c r="N452">
        <v>164</v>
      </c>
    </row>
    <row r="453" spans="1:14">
      <c r="A453" t="s">
        <v>1490</v>
      </c>
      <c r="B453" t="s">
        <v>1489</v>
      </c>
      <c r="C453" t="s">
        <v>1932</v>
      </c>
      <c r="E453" t="s">
        <v>1931</v>
      </c>
      <c r="F453" t="s">
        <v>518</v>
      </c>
      <c r="G453">
        <v>39.3217</v>
      </c>
      <c r="H453">
        <v>2.4257</v>
      </c>
      <c r="I453" t="s">
        <v>65</v>
      </c>
      <c r="J453" t="s">
        <v>95</v>
      </c>
      <c r="K453" t="s">
        <v>57</v>
      </c>
      <c r="L453" t="s">
        <v>57</v>
      </c>
      <c r="M453" t="s">
        <v>57</v>
      </c>
      <c r="N453">
        <v>165</v>
      </c>
    </row>
    <row r="454" spans="1:14">
      <c r="A454" t="s">
        <v>1490</v>
      </c>
      <c r="B454" t="s">
        <v>1489</v>
      </c>
      <c r="C454" t="s">
        <v>1930</v>
      </c>
      <c r="E454" t="s">
        <v>1929</v>
      </c>
      <c r="F454" t="s">
        <v>438</v>
      </c>
      <c r="G454">
        <v>-45.847468059999997</v>
      </c>
      <c r="H454">
        <v>170.71185600000001</v>
      </c>
      <c r="I454" t="s">
        <v>96</v>
      </c>
      <c r="J454" t="s">
        <v>412</v>
      </c>
      <c r="K454" t="s">
        <v>57</v>
      </c>
      <c r="L454" t="s">
        <v>57</v>
      </c>
      <c r="M454" t="s">
        <v>57</v>
      </c>
      <c r="N454">
        <v>166</v>
      </c>
    </row>
    <row r="455" spans="1:14">
      <c r="A455" t="s">
        <v>1490</v>
      </c>
      <c r="B455" t="s">
        <v>1489</v>
      </c>
      <c r="C455" t="s">
        <v>1930</v>
      </c>
      <c r="E455" t="s">
        <v>1929</v>
      </c>
      <c r="F455" t="s">
        <v>438</v>
      </c>
      <c r="G455">
        <v>-45.847468059999997</v>
      </c>
      <c r="H455">
        <v>170.71185600000001</v>
      </c>
      <c r="I455" t="s">
        <v>96</v>
      </c>
      <c r="J455" t="s">
        <v>412</v>
      </c>
      <c r="K455" t="s">
        <v>57</v>
      </c>
      <c r="L455" t="s">
        <v>57</v>
      </c>
      <c r="M455" t="s">
        <v>57</v>
      </c>
      <c r="N455">
        <v>167</v>
      </c>
    </row>
    <row r="456" spans="1:14">
      <c r="A456" t="s">
        <v>1490</v>
      </c>
      <c r="B456" t="s">
        <v>1489</v>
      </c>
      <c r="C456" t="s">
        <v>1930</v>
      </c>
      <c r="E456" t="s">
        <v>1929</v>
      </c>
      <c r="F456" t="s">
        <v>438</v>
      </c>
      <c r="G456">
        <v>-45.847438889999999</v>
      </c>
      <c r="H456">
        <v>170.71182920000001</v>
      </c>
      <c r="I456" t="s">
        <v>96</v>
      </c>
      <c r="J456" t="s">
        <v>412</v>
      </c>
      <c r="K456" t="s">
        <v>56</v>
      </c>
      <c r="L456" t="s">
        <v>125</v>
      </c>
      <c r="M456" t="s">
        <v>62</v>
      </c>
      <c r="N456">
        <v>168</v>
      </c>
    </row>
    <row r="457" spans="1:14">
      <c r="A457" t="s">
        <v>1490</v>
      </c>
      <c r="B457" t="s">
        <v>1489</v>
      </c>
      <c r="C457" t="s">
        <v>1930</v>
      </c>
      <c r="E457" t="s">
        <v>1929</v>
      </c>
      <c r="F457" t="s">
        <v>438</v>
      </c>
      <c r="G457">
        <v>-45.84744491</v>
      </c>
      <c r="H457">
        <v>170.71183189999999</v>
      </c>
      <c r="I457" t="s">
        <v>96</v>
      </c>
      <c r="J457" t="s">
        <v>412</v>
      </c>
      <c r="K457" t="s">
        <v>56</v>
      </c>
      <c r="L457" t="s">
        <v>125</v>
      </c>
      <c r="M457" t="s">
        <v>62</v>
      </c>
      <c r="N457">
        <v>169</v>
      </c>
    </row>
    <row r="458" spans="1:14">
      <c r="A458" t="s">
        <v>1490</v>
      </c>
      <c r="B458" t="s">
        <v>1489</v>
      </c>
      <c r="C458" t="s">
        <v>1930</v>
      </c>
      <c r="E458" t="s">
        <v>1929</v>
      </c>
      <c r="F458" t="s">
        <v>438</v>
      </c>
      <c r="G458">
        <v>-45.84744491</v>
      </c>
      <c r="H458">
        <v>170.71183189999999</v>
      </c>
      <c r="I458" t="s">
        <v>96</v>
      </c>
      <c r="J458" t="s">
        <v>412</v>
      </c>
      <c r="K458" t="s">
        <v>56</v>
      </c>
      <c r="L458" t="s">
        <v>125</v>
      </c>
      <c r="M458" t="s">
        <v>62</v>
      </c>
      <c r="N458">
        <v>170</v>
      </c>
    </row>
    <row r="459" spans="1:14">
      <c r="A459" t="s">
        <v>1490</v>
      </c>
      <c r="B459" t="s">
        <v>1489</v>
      </c>
      <c r="C459" t="s">
        <v>1927</v>
      </c>
      <c r="E459" t="s">
        <v>1928</v>
      </c>
      <c r="F459" t="s">
        <v>102</v>
      </c>
      <c r="G459">
        <v>-18.75</v>
      </c>
      <c r="H459">
        <v>178.5</v>
      </c>
      <c r="I459" t="s">
        <v>88</v>
      </c>
      <c r="J459" t="s">
        <v>101</v>
      </c>
      <c r="K459" t="s">
        <v>56</v>
      </c>
      <c r="L459" t="s">
        <v>208</v>
      </c>
      <c r="M459" t="s">
        <v>209</v>
      </c>
      <c r="N459">
        <v>171</v>
      </c>
    </row>
    <row r="460" spans="1:14">
      <c r="A460" t="s">
        <v>1490</v>
      </c>
      <c r="B460" t="s">
        <v>1489</v>
      </c>
      <c r="C460" t="s">
        <v>1927</v>
      </c>
      <c r="E460" t="s">
        <v>1926</v>
      </c>
      <c r="F460" t="s">
        <v>102</v>
      </c>
      <c r="G460">
        <v>-18.75</v>
      </c>
      <c r="H460">
        <v>178.5</v>
      </c>
      <c r="I460" t="s">
        <v>88</v>
      </c>
      <c r="J460" t="s">
        <v>101</v>
      </c>
      <c r="K460" t="s">
        <v>57</v>
      </c>
      <c r="L460" t="s">
        <v>57</v>
      </c>
      <c r="M460" t="s">
        <v>57</v>
      </c>
      <c r="N460">
        <v>172</v>
      </c>
    </row>
    <row r="461" spans="1:14">
      <c r="A461" t="s">
        <v>1490</v>
      </c>
      <c r="B461" t="s">
        <v>1489</v>
      </c>
      <c r="C461" t="s">
        <v>1925</v>
      </c>
      <c r="E461" t="s">
        <v>1923</v>
      </c>
      <c r="F461" t="s">
        <v>518</v>
      </c>
      <c r="G461">
        <v>40.6</v>
      </c>
      <c r="H461">
        <v>0.71666666700000003</v>
      </c>
      <c r="I461" t="s">
        <v>65</v>
      </c>
      <c r="J461" t="s">
        <v>95</v>
      </c>
      <c r="K461" t="s">
        <v>56</v>
      </c>
      <c r="L461" t="s">
        <v>1481</v>
      </c>
      <c r="M461" t="s">
        <v>210</v>
      </c>
      <c r="N461">
        <v>173</v>
      </c>
    </row>
    <row r="462" spans="1:14">
      <c r="A462" t="s">
        <v>1490</v>
      </c>
      <c r="B462" t="s">
        <v>1489</v>
      </c>
      <c r="C462" t="s">
        <v>1925</v>
      </c>
      <c r="E462" t="s">
        <v>1923</v>
      </c>
      <c r="F462" t="s">
        <v>518</v>
      </c>
      <c r="G462">
        <v>40.6</v>
      </c>
      <c r="H462">
        <v>0.71666666700000003</v>
      </c>
      <c r="I462" t="s">
        <v>65</v>
      </c>
      <c r="J462" t="s">
        <v>95</v>
      </c>
      <c r="K462" t="s">
        <v>56</v>
      </c>
      <c r="L462" t="s">
        <v>1481</v>
      </c>
      <c r="M462" t="s">
        <v>210</v>
      </c>
      <c r="N462">
        <v>174</v>
      </c>
    </row>
    <row r="463" spans="1:14">
      <c r="A463" t="s">
        <v>1490</v>
      </c>
      <c r="B463" t="s">
        <v>1489</v>
      </c>
      <c r="C463" t="s">
        <v>1924</v>
      </c>
      <c r="E463" t="s">
        <v>1923</v>
      </c>
      <c r="F463" t="s">
        <v>518</v>
      </c>
      <c r="G463">
        <v>40.6</v>
      </c>
      <c r="H463">
        <v>0.71666666700000003</v>
      </c>
      <c r="I463" t="s">
        <v>65</v>
      </c>
      <c r="J463" t="s">
        <v>95</v>
      </c>
      <c r="K463" t="s">
        <v>56</v>
      </c>
      <c r="L463" t="s">
        <v>1481</v>
      </c>
      <c r="M463" t="s">
        <v>210</v>
      </c>
      <c r="N463">
        <v>175</v>
      </c>
    </row>
    <row r="464" spans="1:14">
      <c r="A464" t="s">
        <v>1490</v>
      </c>
      <c r="B464" t="s">
        <v>1489</v>
      </c>
      <c r="C464" t="s">
        <v>1924</v>
      </c>
      <c r="E464" t="s">
        <v>1923</v>
      </c>
      <c r="F464" t="s">
        <v>518</v>
      </c>
      <c r="G464">
        <v>40.6</v>
      </c>
      <c r="H464">
        <v>0.71666666700000003</v>
      </c>
      <c r="I464" t="s">
        <v>65</v>
      </c>
      <c r="J464" t="s">
        <v>95</v>
      </c>
      <c r="K464" t="s">
        <v>56</v>
      </c>
      <c r="L464" t="s">
        <v>1481</v>
      </c>
      <c r="M464" t="s">
        <v>210</v>
      </c>
      <c r="N464">
        <v>176</v>
      </c>
    </row>
    <row r="465" spans="1:14">
      <c r="A465" t="s">
        <v>1490</v>
      </c>
      <c r="B465" t="s">
        <v>1489</v>
      </c>
      <c r="C465" t="s">
        <v>1924</v>
      </c>
      <c r="E465" t="s">
        <v>1923</v>
      </c>
      <c r="F465" t="s">
        <v>518</v>
      </c>
      <c r="G465">
        <v>40.6</v>
      </c>
      <c r="H465">
        <v>0.71666666700000003</v>
      </c>
      <c r="I465" t="s">
        <v>65</v>
      </c>
      <c r="J465" t="s">
        <v>95</v>
      </c>
      <c r="K465" t="s">
        <v>56</v>
      </c>
      <c r="L465" t="s">
        <v>1481</v>
      </c>
      <c r="M465" t="s">
        <v>210</v>
      </c>
      <c r="N465">
        <v>177</v>
      </c>
    </row>
    <row r="466" spans="1:14">
      <c r="A466" t="s">
        <v>1490</v>
      </c>
      <c r="B466" t="s">
        <v>1489</v>
      </c>
      <c r="C466" t="s">
        <v>1924</v>
      </c>
      <c r="E466" t="s">
        <v>1923</v>
      </c>
      <c r="F466" t="s">
        <v>518</v>
      </c>
      <c r="G466">
        <v>40.6</v>
      </c>
      <c r="H466">
        <v>0.71666666700000003</v>
      </c>
      <c r="I466" t="s">
        <v>65</v>
      </c>
      <c r="J466" t="s">
        <v>95</v>
      </c>
      <c r="K466" t="s">
        <v>56</v>
      </c>
      <c r="L466" t="s">
        <v>1481</v>
      </c>
      <c r="M466" t="s">
        <v>210</v>
      </c>
      <c r="N466">
        <v>178</v>
      </c>
    </row>
    <row r="467" spans="1:14">
      <c r="A467" t="s">
        <v>1490</v>
      </c>
      <c r="B467" t="s">
        <v>1489</v>
      </c>
      <c r="C467" t="s">
        <v>1924</v>
      </c>
      <c r="E467" t="s">
        <v>1923</v>
      </c>
      <c r="F467" t="s">
        <v>518</v>
      </c>
      <c r="G467">
        <v>40.6</v>
      </c>
      <c r="H467">
        <v>0.71666666700000003</v>
      </c>
      <c r="I467" t="s">
        <v>65</v>
      </c>
      <c r="J467" t="s">
        <v>95</v>
      </c>
      <c r="K467" t="s">
        <v>56</v>
      </c>
      <c r="L467" t="s">
        <v>1481</v>
      </c>
      <c r="M467" t="s">
        <v>210</v>
      </c>
      <c r="N467">
        <v>179</v>
      </c>
    </row>
    <row r="468" spans="1:14">
      <c r="A468" t="s">
        <v>1490</v>
      </c>
      <c r="B468" t="s">
        <v>1489</v>
      </c>
      <c r="C468" t="s">
        <v>1924</v>
      </c>
      <c r="E468" t="s">
        <v>1923</v>
      </c>
      <c r="F468" t="s">
        <v>518</v>
      </c>
      <c r="G468">
        <v>40.6</v>
      </c>
      <c r="H468">
        <v>0.71666666700000003</v>
      </c>
      <c r="I468" t="s">
        <v>65</v>
      </c>
      <c r="J468" t="s">
        <v>95</v>
      </c>
      <c r="K468" t="s">
        <v>56</v>
      </c>
      <c r="L468" t="s">
        <v>1481</v>
      </c>
      <c r="M468" t="s">
        <v>210</v>
      </c>
      <c r="N468">
        <v>180</v>
      </c>
    </row>
    <row r="469" spans="1:14">
      <c r="A469" t="s">
        <v>1490</v>
      </c>
      <c r="B469" t="s">
        <v>1489</v>
      </c>
      <c r="C469" t="s">
        <v>1924</v>
      </c>
      <c r="E469" t="s">
        <v>1923</v>
      </c>
      <c r="F469" t="s">
        <v>518</v>
      </c>
      <c r="G469">
        <v>40.6</v>
      </c>
      <c r="H469">
        <v>0.71666666700000003</v>
      </c>
      <c r="I469" t="s">
        <v>65</v>
      </c>
      <c r="J469" t="s">
        <v>95</v>
      </c>
      <c r="K469" t="s">
        <v>56</v>
      </c>
      <c r="L469" t="s">
        <v>1481</v>
      </c>
      <c r="M469" t="s">
        <v>210</v>
      </c>
      <c r="N469">
        <v>181</v>
      </c>
    </row>
    <row r="470" spans="1:14">
      <c r="A470" t="s">
        <v>1490</v>
      </c>
      <c r="B470" t="s">
        <v>1489</v>
      </c>
      <c r="C470" t="s">
        <v>1924</v>
      </c>
      <c r="E470" t="s">
        <v>1923</v>
      </c>
      <c r="F470" t="s">
        <v>518</v>
      </c>
      <c r="G470">
        <v>40.6</v>
      </c>
      <c r="H470">
        <v>0.71666666700000003</v>
      </c>
      <c r="I470" t="s">
        <v>65</v>
      </c>
      <c r="J470" t="s">
        <v>95</v>
      </c>
      <c r="K470" t="s">
        <v>56</v>
      </c>
      <c r="L470" t="s">
        <v>1481</v>
      </c>
      <c r="M470" t="s">
        <v>210</v>
      </c>
      <c r="N470">
        <v>182</v>
      </c>
    </row>
    <row r="471" spans="1:14">
      <c r="A471" t="s">
        <v>1490</v>
      </c>
      <c r="B471" t="s">
        <v>1489</v>
      </c>
      <c r="C471" t="s">
        <v>1924</v>
      </c>
      <c r="E471" t="s">
        <v>1923</v>
      </c>
      <c r="F471" t="s">
        <v>518</v>
      </c>
      <c r="G471">
        <v>40.6</v>
      </c>
      <c r="H471">
        <v>0.71666666700000003</v>
      </c>
      <c r="I471" t="s">
        <v>65</v>
      </c>
      <c r="J471" t="s">
        <v>95</v>
      </c>
      <c r="K471" t="s">
        <v>56</v>
      </c>
      <c r="L471" t="s">
        <v>1481</v>
      </c>
      <c r="M471" t="s">
        <v>210</v>
      </c>
      <c r="N471">
        <v>183</v>
      </c>
    </row>
    <row r="472" spans="1:14">
      <c r="A472" t="s">
        <v>1490</v>
      </c>
      <c r="B472" t="s">
        <v>1489</v>
      </c>
      <c r="C472" t="s">
        <v>1924</v>
      </c>
      <c r="E472" t="s">
        <v>1923</v>
      </c>
      <c r="F472" t="s">
        <v>518</v>
      </c>
      <c r="G472">
        <v>40.6</v>
      </c>
      <c r="H472">
        <v>0.71666666700000003</v>
      </c>
      <c r="I472" t="s">
        <v>65</v>
      </c>
      <c r="J472" t="s">
        <v>95</v>
      </c>
      <c r="K472" t="s">
        <v>56</v>
      </c>
      <c r="L472" t="s">
        <v>1481</v>
      </c>
      <c r="M472" t="s">
        <v>210</v>
      </c>
      <c r="N472">
        <v>184</v>
      </c>
    </row>
    <row r="473" spans="1:14">
      <c r="A473" t="s">
        <v>1490</v>
      </c>
      <c r="B473" t="s">
        <v>1489</v>
      </c>
      <c r="C473" t="s">
        <v>1924</v>
      </c>
      <c r="E473" t="s">
        <v>1923</v>
      </c>
      <c r="F473" t="s">
        <v>518</v>
      </c>
      <c r="G473">
        <v>40.6</v>
      </c>
      <c r="H473">
        <v>0.71666666700000003</v>
      </c>
      <c r="I473" t="s">
        <v>65</v>
      </c>
      <c r="J473" t="s">
        <v>95</v>
      </c>
      <c r="K473" t="s">
        <v>56</v>
      </c>
      <c r="L473" t="s">
        <v>1481</v>
      </c>
      <c r="M473" t="s">
        <v>210</v>
      </c>
      <c r="N473">
        <v>185</v>
      </c>
    </row>
    <row r="474" spans="1:14">
      <c r="A474" t="s">
        <v>1490</v>
      </c>
      <c r="B474" t="s">
        <v>1489</v>
      </c>
      <c r="C474" t="s">
        <v>1924</v>
      </c>
      <c r="E474" t="s">
        <v>1923</v>
      </c>
      <c r="F474" t="s">
        <v>518</v>
      </c>
      <c r="G474">
        <v>40.6</v>
      </c>
      <c r="H474">
        <v>0.71666666700000003</v>
      </c>
      <c r="I474" t="s">
        <v>65</v>
      </c>
      <c r="J474" t="s">
        <v>95</v>
      </c>
      <c r="K474" t="s">
        <v>56</v>
      </c>
      <c r="L474" t="s">
        <v>1481</v>
      </c>
      <c r="M474" t="s">
        <v>210</v>
      </c>
      <c r="N474">
        <v>186</v>
      </c>
    </row>
    <row r="475" spans="1:14">
      <c r="A475" t="s">
        <v>1490</v>
      </c>
      <c r="B475" t="s">
        <v>1489</v>
      </c>
      <c r="C475" t="s">
        <v>1916</v>
      </c>
      <c r="E475" t="s">
        <v>1922</v>
      </c>
      <c r="F475" t="s">
        <v>518</v>
      </c>
      <c r="G475">
        <v>39.152666670000002</v>
      </c>
      <c r="H475">
        <v>2.9304999999999999</v>
      </c>
      <c r="I475" t="s">
        <v>65</v>
      </c>
      <c r="J475" t="s">
        <v>95</v>
      </c>
      <c r="K475" t="s">
        <v>48</v>
      </c>
      <c r="L475" t="s">
        <v>166</v>
      </c>
      <c r="M475" t="s">
        <v>165</v>
      </c>
      <c r="N475">
        <v>187</v>
      </c>
    </row>
    <row r="476" spans="1:14">
      <c r="A476" t="s">
        <v>1490</v>
      </c>
      <c r="B476" t="s">
        <v>1489</v>
      </c>
      <c r="C476" t="s">
        <v>1916</v>
      </c>
      <c r="E476" t="s">
        <v>1921</v>
      </c>
      <c r="F476" t="s">
        <v>518</v>
      </c>
      <c r="G476">
        <v>39.14683333</v>
      </c>
      <c r="H476">
        <v>2.931</v>
      </c>
      <c r="I476" t="s">
        <v>65</v>
      </c>
      <c r="J476" t="s">
        <v>95</v>
      </c>
      <c r="K476" t="s">
        <v>48</v>
      </c>
      <c r="L476" t="s">
        <v>166</v>
      </c>
      <c r="M476" t="s">
        <v>165</v>
      </c>
      <c r="N476">
        <v>188</v>
      </c>
    </row>
    <row r="477" spans="1:14">
      <c r="A477" t="s">
        <v>1490</v>
      </c>
      <c r="B477" t="s">
        <v>1489</v>
      </c>
      <c r="C477" t="s">
        <v>1916</v>
      </c>
      <c r="E477" t="s">
        <v>1920</v>
      </c>
      <c r="F477" t="s">
        <v>518</v>
      </c>
      <c r="G477">
        <v>39.151166670000002</v>
      </c>
      <c r="H477">
        <v>2.9486666669999999</v>
      </c>
      <c r="I477" t="s">
        <v>65</v>
      </c>
      <c r="J477" t="s">
        <v>95</v>
      </c>
      <c r="K477" t="s">
        <v>48</v>
      </c>
      <c r="L477" t="s">
        <v>166</v>
      </c>
      <c r="M477" t="s">
        <v>165</v>
      </c>
      <c r="N477">
        <v>189</v>
      </c>
    </row>
    <row r="478" spans="1:14">
      <c r="A478" t="s">
        <v>1490</v>
      </c>
      <c r="B478" t="s">
        <v>1489</v>
      </c>
      <c r="C478" t="s">
        <v>1916</v>
      </c>
      <c r="E478" t="s">
        <v>1919</v>
      </c>
      <c r="F478" t="s">
        <v>518</v>
      </c>
      <c r="G478">
        <v>39.504166669999996</v>
      </c>
      <c r="H478">
        <v>2.5431666669999999</v>
      </c>
      <c r="I478" t="s">
        <v>65</v>
      </c>
      <c r="J478" t="s">
        <v>95</v>
      </c>
      <c r="K478" t="s">
        <v>48</v>
      </c>
      <c r="L478" t="s">
        <v>166</v>
      </c>
      <c r="M478" t="s">
        <v>165</v>
      </c>
      <c r="N478">
        <v>190</v>
      </c>
    </row>
    <row r="479" spans="1:14">
      <c r="A479" t="s">
        <v>1490</v>
      </c>
      <c r="B479" t="s">
        <v>1489</v>
      </c>
      <c r="C479" t="s">
        <v>1916</v>
      </c>
      <c r="E479" t="s">
        <v>1918</v>
      </c>
      <c r="F479" t="s">
        <v>518</v>
      </c>
      <c r="G479">
        <v>39.896500000000003</v>
      </c>
      <c r="H479">
        <v>2.09205</v>
      </c>
      <c r="I479" t="s">
        <v>65</v>
      </c>
      <c r="J479" t="s">
        <v>95</v>
      </c>
      <c r="K479" t="s">
        <v>48</v>
      </c>
      <c r="L479" t="s">
        <v>166</v>
      </c>
      <c r="M479" t="s">
        <v>165</v>
      </c>
      <c r="N479">
        <v>191</v>
      </c>
    </row>
    <row r="480" spans="1:14">
      <c r="A480" t="s">
        <v>1490</v>
      </c>
      <c r="B480" t="s">
        <v>1489</v>
      </c>
      <c r="C480" t="s">
        <v>1916</v>
      </c>
      <c r="E480" t="s">
        <v>1917</v>
      </c>
      <c r="F480" t="s">
        <v>518</v>
      </c>
      <c r="G480">
        <v>39.600633330000001</v>
      </c>
      <c r="H480">
        <v>2.3901666669999999</v>
      </c>
      <c r="I480" t="s">
        <v>65</v>
      </c>
      <c r="J480" t="s">
        <v>95</v>
      </c>
      <c r="K480" t="s">
        <v>48</v>
      </c>
      <c r="L480" t="s">
        <v>166</v>
      </c>
      <c r="M480" t="s">
        <v>165</v>
      </c>
      <c r="N480">
        <v>192</v>
      </c>
    </row>
    <row r="481" spans="1:14">
      <c r="A481" t="s">
        <v>1490</v>
      </c>
      <c r="B481" t="s">
        <v>1489</v>
      </c>
      <c r="C481" t="s">
        <v>1916</v>
      </c>
      <c r="E481" t="s">
        <v>1915</v>
      </c>
      <c r="F481" t="s">
        <v>518</v>
      </c>
      <c r="G481">
        <v>39.417533329999998</v>
      </c>
      <c r="H481">
        <v>2.269716667</v>
      </c>
      <c r="I481" t="s">
        <v>65</v>
      </c>
      <c r="J481" t="s">
        <v>95</v>
      </c>
      <c r="K481" t="s">
        <v>48</v>
      </c>
      <c r="L481" t="s">
        <v>166</v>
      </c>
      <c r="M481" t="s">
        <v>165</v>
      </c>
      <c r="N481">
        <v>193</v>
      </c>
    </row>
    <row r="482" spans="1:14">
      <c r="A482" t="s">
        <v>1490</v>
      </c>
      <c r="B482" t="s">
        <v>1489</v>
      </c>
      <c r="C482" t="s">
        <v>1903</v>
      </c>
      <c r="E482" t="s">
        <v>1914</v>
      </c>
      <c r="F482" t="s">
        <v>516</v>
      </c>
      <c r="G482">
        <v>36.711833329999997</v>
      </c>
      <c r="H482">
        <v>15.14066667</v>
      </c>
      <c r="I482" t="s">
        <v>65</v>
      </c>
      <c r="J482" t="s">
        <v>95</v>
      </c>
      <c r="K482" t="s">
        <v>48</v>
      </c>
      <c r="L482" t="s">
        <v>166</v>
      </c>
      <c r="M482" t="s">
        <v>165</v>
      </c>
      <c r="N482">
        <v>194</v>
      </c>
    </row>
    <row r="483" spans="1:14">
      <c r="A483" t="s">
        <v>1490</v>
      </c>
      <c r="B483" t="s">
        <v>1489</v>
      </c>
      <c r="C483" t="s">
        <v>1903</v>
      </c>
      <c r="E483" t="s">
        <v>1913</v>
      </c>
      <c r="F483" t="s">
        <v>1449</v>
      </c>
      <c r="G483">
        <v>37.659766670000003</v>
      </c>
      <c r="H483">
        <v>23.95483333</v>
      </c>
      <c r="I483" t="s">
        <v>50</v>
      </c>
      <c r="J483" t="s">
        <v>95</v>
      </c>
      <c r="K483" t="s">
        <v>48</v>
      </c>
      <c r="L483" t="s">
        <v>166</v>
      </c>
      <c r="M483" t="s">
        <v>165</v>
      </c>
      <c r="N483">
        <v>195</v>
      </c>
    </row>
    <row r="484" spans="1:14">
      <c r="A484" t="s">
        <v>1490</v>
      </c>
      <c r="B484" t="s">
        <v>1489</v>
      </c>
      <c r="C484" t="s">
        <v>1903</v>
      </c>
      <c r="E484" t="s">
        <v>1913</v>
      </c>
      <c r="F484" t="s">
        <v>1449</v>
      </c>
      <c r="G484">
        <v>37.659766670000003</v>
      </c>
      <c r="H484">
        <v>23.95483333</v>
      </c>
      <c r="I484" t="s">
        <v>50</v>
      </c>
      <c r="J484" t="s">
        <v>95</v>
      </c>
      <c r="K484" t="s">
        <v>48</v>
      </c>
      <c r="L484" t="s">
        <v>166</v>
      </c>
      <c r="M484" t="s">
        <v>165</v>
      </c>
      <c r="N484">
        <v>196</v>
      </c>
    </row>
    <row r="485" spans="1:14">
      <c r="A485" t="s">
        <v>1490</v>
      </c>
      <c r="B485" t="s">
        <v>1489</v>
      </c>
      <c r="C485" t="s">
        <v>1903</v>
      </c>
      <c r="E485" t="s">
        <v>1910</v>
      </c>
      <c r="F485" t="s">
        <v>518</v>
      </c>
      <c r="G485">
        <v>38.420833330000001</v>
      </c>
      <c r="H485">
        <v>-0.34766666699999998</v>
      </c>
      <c r="I485" t="s">
        <v>65</v>
      </c>
      <c r="J485" t="s">
        <v>95</v>
      </c>
      <c r="K485" t="s">
        <v>48</v>
      </c>
      <c r="L485" t="s">
        <v>166</v>
      </c>
      <c r="M485" t="s">
        <v>165</v>
      </c>
      <c r="N485">
        <v>197</v>
      </c>
    </row>
    <row r="486" spans="1:14">
      <c r="A486" t="s">
        <v>1490</v>
      </c>
      <c r="B486" t="s">
        <v>1489</v>
      </c>
      <c r="C486" t="s">
        <v>1907</v>
      </c>
      <c r="E486" t="s">
        <v>1912</v>
      </c>
      <c r="F486" t="s">
        <v>516</v>
      </c>
      <c r="G486">
        <v>40.683333330000004</v>
      </c>
      <c r="H486">
        <v>13.93333333</v>
      </c>
      <c r="I486" t="s">
        <v>65</v>
      </c>
      <c r="J486" t="s">
        <v>95</v>
      </c>
      <c r="K486" t="s">
        <v>48</v>
      </c>
      <c r="L486" t="s">
        <v>166</v>
      </c>
      <c r="M486" t="s">
        <v>165</v>
      </c>
      <c r="N486">
        <v>198</v>
      </c>
    </row>
    <row r="487" spans="1:14">
      <c r="A487" t="s">
        <v>1490</v>
      </c>
      <c r="B487" t="s">
        <v>1489</v>
      </c>
      <c r="C487" t="s">
        <v>1907</v>
      </c>
      <c r="E487" t="s">
        <v>1911</v>
      </c>
      <c r="F487" t="s">
        <v>518</v>
      </c>
      <c r="G487">
        <v>42.322777780000003</v>
      </c>
      <c r="H487">
        <v>3.3094444439999999</v>
      </c>
      <c r="I487" t="s">
        <v>96</v>
      </c>
      <c r="J487" t="s">
        <v>95</v>
      </c>
      <c r="K487" t="s">
        <v>48</v>
      </c>
      <c r="L487" t="s">
        <v>166</v>
      </c>
      <c r="M487" t="s">
        <v>165</v>
      </c>
      <c r="N487">
        <v>199</v>
      </c>
    </row>
    <row r="488" spans="1:14">
      <c r="A488" t="s">
        <v>1490</v>
      </c>
      <c r="B488" t="s">
        <v>1489</v>
      </c>
      <c r="C488" t="s">
        <v>1907</v>
      </c>
      <c r="E488" t="s">
        <v>1904</v>
      </c>
      <c r="F488" t="s">
        <v>518</v>
      </c>
      <c r="G488">
        <v>42.293055559999999</v>
      </c>
      <c r="H488">
        <v>3.2891666669999999</v>
      </c>
      <c r="I488" t="s">
        <v>96</v>
      </c>
      <c r="J488" t="s">
        <v>95</v>
      </c>
      <c r="K488" t="s">
        <v>48</v>
      </c>
      <c r="L488" t="s">
        <v>166</v>
      </c>
      <c r="M488" t="s">
        <v>165</v>
      </c>
      <c r="N488">
        <v>200</v>
      </c>
    </row>
    <row r="489" spans="1:14">
      <c r="A489" t="s">
        <v>1490</v>
      </c>
      <c r="B489" t="s">
        <v>1489</v>
      </c>
      <c r="C489" t="s">
        <v>1907</v>
      </c>
      <c r="E489" t="s">
        <v>1910</v>
      </c>
      <c r="F489" t="s">
        <v>518</v>
      </c>
      <c r="G489">
        <v>38.416666669999998</v>
      </c>
      <c r="H489">
        <v>-0.383333333</v>
      </c>
      <c r="I489" t="s">
        <v>65</v>
      </c>
      <c r="J489" t="s">
        <v>95</v>
      </c>
      <c r="K489" t="s">
        <v>48</v>
      </c>
      <c r="L489" t="s">
        <v>166</v>
      </c>
      <c r="M489" t="s">
        <v>165</v>
      </c>
      <c r="N489">
        <v>201</v>
      </c>
    </row>
    <row r="490" spans="1:14">
      <c r="A490" t="s">
        <v>1490</v>
      </c>
      <c r="B490" t="s">
        <v>1489</v>
      </c>
      <c r="C490" t="s">
        <v>1907</v>
      </c>
      <c r="E490" t="s">
        <v>1909</v>
      </c>
      <c r="F490" t="s">
        <v>518</v>
      </c>
      <c r="G490">
        <v>38.166666669999998</v>
      </c>
      <c r="H490">
        <v>-0.46666666699999998</v>
      </c>
      <c r="I490" t="s">
        <v>65</v>
      </c>
      <c r="J490" t="s">
        <v>95</v>
      </c>
      <c r="K490" t="s">
        <v>48</v>
      </c>
      <c r="L490" t="s">
        <v>166</v>
      </c>
      <c r="M490" t="s">
        <v>165</v>
      </c>
      <c r="N490">
        <v>202</v>
      </c>
    </row>
    <row r="491" spans="1:14">
      <c r="A491" t="s">
        <v>1490</v>
      </c>
      <c r="B491" t="s">
        <v>1489</v>
      </c>
      <c r="C491" t="s">
        <v>1907</v>
      </c>
      <c r="E491" t="s">
        <v>1908</v>
      </c>
      <c r="F491" t="s">
        <v>518</v>
      </c>
      <c r="G491">
        <v>38.15</v>
      </c>
      <c r="H491">
        <v>-0.46666666699999998</v>
      </c>
      <c r="I491" t="s">
        <v>65</v>
      </c>
      <c r="J491" t="s">
        <v>95</v>
      </c>
      <c r="K491" t="s">
        <v>48</v>
      </c>
      <c r="L491" t="s">
        <v>166</v>
      </c>
      <c r="M491" t="s">
        <v>165</v>
      </c>
      <c r="N491">
        <v>203</v>
      </c>
    </row>
    <row r="492" spans="1:14">
      <c r="A492" t="s">
        <v>1490</v>
      </c>
      <c r="B492" t="s">
        <v>1489</v>
      </c>
      <c r="C492" t="s">
        <v>1907</v>
      </c>
      <c r="E492" t="s">
        <v>1906</v>
      </c>
      <c r="F492" t="s">
        <v>518</v>
      </c>
      <c r="G492">
        <v>42.033333329999998</v>
      </c>
      <c r="H492">
        <v>3.2166666670000001</v>
      </c>
      <c r="I492" t="s">
        <v>96</v>
      </c>
      <c r="J492" t="s">
        <v>95</v>
      </c>
      <c r="K492" t="s">
        <v>48</v>
      </c>
      <c r="L492" t="s">
        <v>166</v>
      </c>
      <c r="M492" t="s">
        <v>165</v>
      </c>
      <c r="N492">
        <v>204</v>
      </c>
    </row>
    <row r="493" spans="1:14">
      <c r="A493" t="s">
        <v>1490</v>
      </c>
      <c r="B493" t="s">
        <v>1489</v>
      </c>
      <c r="C493" t="s">
        <v>1905</v>
      </c>
      <c r="E493" t="s">
        <v>1904</v>
      </c>
      <c r="F493" t="s">
        <v>518</v>
      </c>
      <c r="G493">
        <v>42.293055559999999</v>
      </c>
      <c r="H493">
        <v>3.2891666669999999</v>
      </c>
      <c r="I493" t="s">
        <v>96</v>
      </c>
      <c r="J493" t="s">
        <v>95</v>
      </c>
      <c r="K493" t="s">
        <v>48</v>
      </c>
      <c r="L493" t="s">
        <v>166</v>
      </c>
      <c r="M493" t="s">
        <v>165</v>
      </c>
      <c r="N493">
        <v>205</v>
      </c>
    </row>
    <row r="494" spans="1:14">
      <c r="A494" t="s">
        <v>1490</v>
      </c>
      <c r="B494" t="s">
        <v>1489</v>
      </c>
      <c r="C494" t="s">
        <v>1903</v>
      </c>
      <c r="E494" t="s">
        <v>518</v>
      </c>
      <c r="F494" t="s">
        <v>518</v>
      </c>
      <c r="G494">
        <v>38.4208</v>
      </c>
      <c r="H494">
        <v>-0.34770000000000001</v>
      </c>
      <c r="I494" t="s">
        <v>65</v>
      </c>
      <c r="J494" t="s">
        <v>95</v>
      </c>
      <c r="K494" t="s">
        <v>57</v>
      </c>
      <c r="L494" t="s">
        <v>57</v>
      </c>
      <c r="M494" t="s">
        <v>57</v>
      </c>
      <c r="N494">
        <v>207</v>
      </c>
    </row>
    <row r="495" spans="1:14">
      <c r="A495" t="s">
        <v>1490</v>
      </c>
      <c r="B495" t="s">
        <v>1489</v>
      </c>
      <c r="C495" t="s">
        <v>1903</v>
      </c>
      <c r="E495" t="s">
        <v>518</v>
      </c>
      <c r="F495" t="s">
        <v>518</v>
      </c>
      <c r="G495">
        <v>38.4208</v>
      </c>
      <c r="H495">
        <v>-0.34770000000000001</v>
      </c>
      <c r="I495" t="s">
        <v>65</v>
      </c>
      <c r="J495" t="s">
        <v>95</v>
      </c>
      <c r="K495" t="s">
        <v>48</v>
      </c>
      <c r="L495" t="s">
        <v>166</v>
      </c>
      <c r="M495" t="s">
        <v>165</v>
      </c>
      <c r="N495">
        <v>208</v>
      </c>
    </row>
    <row r="496" spans="1:14">
      <c r="A496" t="s">
        <v>1490</v>
      </c>
      <c r="B496" t="s">
        <v>1489</v>
      </c>
      <c r="C496" t="s">
        <v>1903</v>
      </c>
      <c r="E496" t="s">
        <v>1449</v>
      </c>
      <c r="F496" t="s">
        <v>1449</v>
      </c>
      <c r="G496">
        <v>37.394500000000001</v>
      </c>
      <c r="H496">
        <v>23.58</v>
      </c>
      <c r="I496" t="s">
        <v>50</v>
      </c>
      <c r="J496" t="s">
        <v>95</v>
      </c>
      <c r="K496" t="s">
        <v>57</v>
      </c>
      <c r="L496" t="s">
        <v>57</v>
      </c>
      <c r="M496" t="s">
        <v>57</v>
      </c>
      <c r="N496">
        <v>209</v>
      </c>
    </row>
    <row r="497" spans="1:14">
      <c r="A497" t="s">
        <v>1490</v>
      </c>
      <c r="B497" t="s">
        <v>1489</v>
      </c>
      <c r="C497" t="s">
        <v>1903</v>
      </c>
      <c r="E497" t="s">
        <v>1449</v>
      </c>
      <c r="F497" t="s">
        <v>1449</v>
      </c>
      <c r="G497">
        <v>37.394500000000001</v>
      </c>
      <c r="H497">
        <v>23.58</v>
      </c>
      <c r="I497" t="s">
        <v>50</v>
      </c>
      <c r="J497" t="s">
        <v>95</v>
      </c>
      <c r="K497" t="s">
        <v>48</v>
      </c>
      <c r="L497" t="s">
        <v>166</v>
      </c>
      <c r="M497" t="s">
        <v>165</v>
      </c>
      <c r="N497">
        <v>210</v>
      </c>
    </row>
    <row r="498" spans="1:14">
      <c r="A498" t="s">
        <v>1490</v>
      </c>
      <c r="B498" t="s">
        <v>1489</v>
      </c>
      <c r="C498" t="s">
        <v>1903</v>
      </c>
      <c r="E498" t="s">
        <v>1902</v>
      </c>
      <c r="F498" t="s">
        <v>1902</v>
      </c>
      <c r="G498">
        <v>34.401499999999999</v>
      </c>
      <c r="H498">
        <v>33.035800000000002</v>
      </c>
      <c r="I498" t="s">
        <v>65</v>
      </c>
      <c r="J498" t="s">
        <v>95</v>
      </c>
      <c r="K498" t="s">
        <v>57</v>
      </c>
      <c r="L498" t="s">
        <v>57</v>
      </c>
      <c r="M498" t="s">
        <v>57</v>
      </c>
      <c r="N498">
        <v>211</v>
      </c>
    </row>
    <row r="499" spans="1:14">
      <c r="A499" t="s">
        <v>1490</v>
      </c>
      <c r="B499" t="s">
        <v>1489</v>
      </c>
      <c r="C499" t="s">
        <v>1903</v>
      </c>
      <c r="E499" t="s">
        <v>1902</v>
      </c>
      <c r="F499" t="s">
        <v>1902</v>
      </c>
      <c r="G499">
        <v>34.401499999999999</v>
      </c>
      <c r="H499">
        <v>33.035800000000002</v>
      </c>
      <c r="I499" t="s">
        <v>65</v>
      </c>
      <c r="J499" t="s">
        <v>95</v>
      </c>
      <c r="K499" t="s">
        <v>48</v>
      </c>
      <c r="L499" t="s">
        <v>166</v>
      </c>
      <c r="M499" t="s">
        <v>165</v>
      </c>
      <c r="N499">
        <v>212</v>
      </c>
    </row>
    <row r="500" spans="1:14">
      <c r="A500" t="s">
        <v>1490</v>
      </c>
      <c r="B500" t="s">
        <v>1489</v>
      </c>
      <c r="C500" t="s">
        <v>1901</v>
      </c>
      <c r="E500" t="s">
        <v>1900</v>
      </c>
      <c r="F500" t="s">
        <v>66</v>
      </c>
      <c r="G500">
        <v>48.514789999999998</v>
      </c>
      <c r="H500">
        <v>-122.52914</v>
      </c>
      <c r="I500" t="s">
        <v>115</v>
      </c>
      <c r="J500" t="s">
        <v>64</v>
      </c>
      <c r="K500" t="s">
        <v>56</v>
      </c>
      <c r="L500" t="s">
        <v>63</v>
      </c>
      <c r="M500" t="s">
        <v>62</v>
      </c>
      <c r="N500">
        <v>269</v>
      </c>
    </row>
    <row r="501" spans="1:14">
      <c r="A501" t="s">
        <v>1490</v>
      </c>
      <c r="B501" t="s">
        <v>1489</v>
      </c>
      <c r="C501" t="s">
        <v>1899</v>
      </c>
      <c r="E501" t="s">
        <v>1450</v>
      </c>
      <c r="F501" t="s">
        <v>1449</v>
      </c>
      <c r="G501">
        <v>37.39</v>
      </c>
      <c r="H501">
        <v>23.58</v>
      </c>
      <c r="I501" t="s">
        <v>50</v>
      </c>
      <c r="J501" t="s">
        <v>95</v>
      </c>
      <c r="K501" t="s">
        <v>48</v>
      </c>
      <c r="L501" t="s">
        <v>166</v>
      </c>
      <c r="M501" t="s">
        <v>165</v>
      </c>
      <c r="N501">
        <v>213</v>
      </c>
    </row>
    <row r="502" spans="1:14">
      <c r="A502" t="s">
        <v>1490</v>
      </c>
      <c r="B502" t="s">
        <v>1489</v>
      </c>
      <c r="C502" t="s">
        <v>1899</v>
      </c>
      <c r="E502" t="s">
        <v>1450</v>
      </c>
      <c r="F502" t="s">
        <v>1449</v>
      </c>
      <c r="G502">
        <v>37.39</v>
      </c>
      <c r="H502">
        <v>23.58</v>
      </c>
      <c r="I502" t="s">
        <v>50</v>
      </c>
      <c r="J502" t="s">
        <v>95</v>
      </c>
      <c r="K502" t="s">
        <v>48</v>
      </c>
      <c r="L502" t="s">
        <v>166</v>
      </c>
      <c r="M502" t="s">
        <v>165</v>
      </c>
      <c r="N502">
        <v>214</v>
      </c>
    </row>
    <row r="503" spans="1:14">
      <c r="A503" t="s">
        <v>1490</v>
      </c>
      <c r="B503" t="s">
        <v>1489</v>
      </c>
      <c r="C503" t="s">
        <v>1899</v>
      </c>
      <c r="E503" t="s">
        <v>1450</v>
      </c>
      <c r="F503" t="s">
        <v>1449</v>
      </c>
      <c r="G503">
        <v>37.39</v>
      </c>
      <c r="H503">
        <v>23.58</v>
      </c>
      <c r="I503" t="s">
        <v>50</v>
      </c>
      <c r="J503" t="s">
        <v>95</v>
      </c>
      <c r="K503" t="s">
        <v>48</v>
      </c>
      <c r="L503" t="s">
        <v>166</v>
      </c>
      <c r="M503" t="s">
        <v>165</v>
      </c>
      <c r="N503">
        <v>215</v>
      </c>
    </row>
    <row r="504" spans="1:14">
      <c r="A504" t="s">
        <v>1490</v>
      </c>
      <c r="B504" t="s">
        <v>1489</v>
      </c>
      <c r="C504" t="s">
        <v>1899</v>
      </c>
      <c r="E504" t="s">
        <v>1450</v>
      </c>
      <c r="F504" t="s">
        <v>1449</v>
      </c>
      <c r="G504">
        <v>37.39</v>
      </c>
      <c r="H504">
        <v>23.58</v>
      </c>
      <c r="I504" t="s">
        <v>50</v>
      </c>
      <c r="J504" t="s">
        <v>95</v>
      </c>
      <c r="K504" t="s">
        <v>48</v>
      </c>
      <c r="L504" t="s">
        <v>166</v>
      </c>
      <c r="M504" t="s">
        <v>165</v>
      </c>
      <c r="N504">
        <v>216</v>
      </c>
    </row>
    <row r="505" spans="1:14">
      <c r="A505" t="s">
        <v>1490</v>
      </c>
      <c r="B505" t="s">
        <v>1489</v>
      </c>
      <c r="C505" t="s">
        <v>1899</v>
      </c>
      <c r="E505" t="s">
        <v>1450</v>
      </c>
      <c r="F505" t="s">
        <v>1449</v>
      </c>
      <c r="G505">
        <v>37.39</v>
      </c>
      <c r="H505">
        <v>23.58</v>
      </c>
      <c r="I505" t="s">
        <v>50</v>
      </c>
      <c r="J505" t="s">
        <v>95</v>
      </c>
      <c r="K505" t="s">
        <v>48</v>
      </c>
      <c r="L505" t="s">
        <v>166</v>
      </c>
      <c r="M505" t="s">
        <v>165</v>
      </c>
      <c r="N505">
        <v>217</v>
      </c>
    </row>
    <row r="506" spans="1:14">
      <c r="A506" t="s">
        <v>1490</v>
      </c>
      <c r="B506" t="s">
        <v>1489</v>
      </c>
      <c r="C506" t="s">
        <v>1899</v>
      </c>
      <c r="E506" t="s">
        <v>1450</v>
      </c>
      <c r="F506" t="s">
        <v>1449</v>
      </c>
      <c r="G506">
        <v>37.39</v>
      </c>
      <c r="H506">
        <v>23.58</v>
      </c>
      <c r="I506" t="s">
        <v>50</v>
      </c>
      <c r="J506" t="s">
        <v>95</v>
      </c>
      <c r="K506" t="s">
        <v>48</v>
      </c>
      <c r="L506" t="s">
        <v>166</v>
      </c>
      <c r="M506" t="s">
        <v>165</v>
      </c>
      <c r="N506">
        <v>218</v>
      </c>
    </row>
    <row r="507" spans="1:14">
      <c r="A507" t="s">
        <v>1490</v>
      </c>
      <c r="B507" t="s">
        <v>1489</v>
      </c>
      <c r="C507" t="s">
        <v>1899</v>
      </c>
      <c r="E507" t="s">
        <v>1450</v>
      </c>
      <c r="F507" t="s">
        <v>1449</v>
      </c>
      <c r="G507">
        <v>37.39</v>
      </c>
      <c r="H507">
        <v>23.58</v>
      </c>
      <c r="I507" t="s">
        <v>50</v>
      </c>
      <c r="J507" t="s">
        <v>95</v>
      </c>
      <c r="K507" t="s">
        <v>48</v>
      </c>
      <c r="L507" t="s">
        <v>166</v>
      </c>
      <c r="M507" t="s">
        <v>165</v>
      </c>
      <c r="N507">
        <v>219</v>
      </c>
    </row>
    <row r="508" spans="1:14">
      <c r="A508" t="s">
        <v>1490</v>
      </c>
      <c r="B508" t="s">
        <v>1489</v>
      </c>
      <c r="C508" t="s">
        <v>1899</v>
      </c>
      <c r="E508" t="s">
        <v>1898</v>
      </c>
      <c r="F508" t="s">
        <v>1449</v>
      </c>
      <c r="G508">
        <v>35.24</v>
      </c>
      <c r="H508">
        <v>25.01</v>
      </c>
      <c r="I508" t="s">
        <v>65</v>
      </c>
      <c r="J508" t="s">
        <v>95</v>
      </c>
      <c r="K508" t="s">
        <v>48</v>
      </c>
      <c r="L508" t="s">
        <v>166</v>
      </c>
      <c r="M508" t="s">
        <v>165</v>
      </c>
      <c r="N508">
        <v>220</v>
      </c>
    </row>
    <row r="509" spans="1:14">
      <c r="A509" t="s">
        <v>1490</v>
      </c>
      <c r="B509" t="s">
        <v>1489</v>
      </c>
      <c r="C509" t="s">
        <v>1894</v>
      </c>
      <c r="E509" t="s">
        <v>1897</v>
      </c>
      <c r="F509" t="s">
        <v>51</v>
      </c>
      <c r="G509">
        <v>-31.25</v>
      </c>
      <c r="H509">
        <v>152.5</v>
      </c>
      <c r="I509" t="s">
        <v>65</v>
      </c>
      <c r="J509" t="s">
        <v>412</v>
      </c>
      <c r="K509" t="s">
        <v>56</v>
      </c>
      <c r="L509" t="s">
        <v>448</v>
      </c>
      <c r="M509" t="s">
        <v>62</v>
      </c>
      <c r="N509">
        <v>221</v>
      </c>
    </row>
    <row r="510" spans="1:14">
      <c r="A510" t="s">
        <v>1490</v>
      </c>
      <c r="B510" t="s">
        <v>1489</v>
      </c>
      <c r="C510" t="s">
        <v>1894</v>
      </c>
      <c r="E510" t="s">
        <v>1897</v>
      </c>
      <c r="F510" t="s">
        <v>51</v>
      </c>
      <c r="G510">
        <v>-31.25</v>
      </c>
      <c r="H510">
        <v>152.5</v>
      </c>
      <c r="I510" t="s">
        <v>65</v>
      </c>
      <c r="J510" t="s">
        <v>412</v>
      </c>
      <c r="K510" t="s">
        <v>61</v>
      </c>
      <c r="L510" t="s">
        <v>1895</v>
      </c>
      <c r="M510" t="s">
        <v>60</v>
      </c>
      <c r="N510">
        <v>222</v>
      </c>
    </row>
    <row r="511" spans="1:14">
      <c r="A511" t="s">
        <v>1490</v>
      </c>
      <c r="B511" t="s">
        <v>1489</v>
      </c>
      <c r="C511" t="s">
        <v>1894</v>
      </c>
      <c r="E511" t="s">
        <v>1897</v>
      </c>
      <c r="F511" t="s">
        <v>51</v>
      </c>
      <c r="G511">
        <v>-31.25</v>
      </c>
      <c r="H511">
        <v>152.5</v>
      </c>
      <c r="I511" t="s">
        <v>65</v>
      </c>
      <c r="J511" t="s">
        <v>412</v>
      </c>
      <c r="K511" t="s">
        <v>57</v>
      </c>
      <c r="L511" t="s">
        <v>57</v>
      </c>
      <c r="M511" t="s">
        <v>57</v>
      </c>
      <c r="N511">
        <v>223</v>
      </c>
    </row>
    <row r="512" spans="1:14">
      <c r="A512" t="s">
        <v>1490</v>
      </c>
      <c r="B512" t="s">
        <v>1489</v>
      </c>
      <c r="C512" t="s">
        <v>1894</v>
      </c>
      <c r="E512" t="s">
        <v>1897</v>
      </c>
      <c r="F512" t="s">
        <v>51</v>
      </c>
      <c r="G512">
        <v>-31.25</v>
      </c>
      <c r="H512">
        <v>152.5</v>
      </c>
      <c r="I512" t="s">
        <v>65</v>
      </c>
      <c r="J512" t="s">
        <v>412</v>
      </c>
      <c r="K512" t="s">
        <v>57</v>
      </c>
      <c r="L512" t="s">
        <v>57</v>
      </c>
      <c r="M512" t="s">
        <v>57</v>
      </c>
      <c r="N512">
        <v>224</v>
      </c>
    </row>
    <row r="513" spans="1:14">
      <c r="A513" t="s">
        <v>1490</v>
      </c>
      <c r="B513" t="s">
        <v>1489</v>
      </c>
      <c r="C513" t="s">
        <v>1894</v>
      </c>
      <c r="E513" t="s">
        <v>1897</v>
      </c>
      <c r="F513" t="s">
        <v>51</v>
      </c>
      <c r="G513">
        <v>-31.25</v>
      </c>
      <c r="H513">
        <v>152.5</v>
      </c>
      <c r="I513" t="s">
        <v>65</v>
      </c>
      <c r="J513" t="s">
        <v>412</v>
      </c>
      <c r="K513" t="s">
        <v>57</v>
      </c>
      <c r="L513" t="s">
        <v>57</v>
      </c>
      <c r="M513" t="s">
        <v>57</v>
      </c>
      <c r="N513">
        <v>225</v>
      </c>
    </row>
    <row r="514" spans="1:14">
      <c r="A514" t="s">
        <v>1490</v>
      </c>
      <c r="B514" t="s">
        <v>1489</v>
      </c>
      <c r="C514" t="s">
        <v>1894</v>
      </c>
      <c r="E514" t="s">
        <v>1897</v>
      </c>
      <c r="F514" t="s">
        <v>51</v>
      </c>
      <c r="G514">
        <v>-31.25</v>
      </c>
      <c r="H514">
        <v>152.5</v>
      </c>
      <c r="I514" t="s">
        <v>65</v>
      </c>
      <c r="J514" t="s">
        <v>412</v>
      </c>
      <c r="K514" t="s">
        <v>57</v>
      </c>
      <c r="L514" t="s">
        <v>57</v>
      </c>
      <c r="M514" t="s">
        <v>57</v>
      </c>
      <c r="N514">
        <v>226</v>
      </c>
    </row>
    <row r="515" spans="1:14">
      <c r="A515" t="s">
        <v>1490</v>
      </c>
      <c r="B515" t="s">
        <v>1489</v>
      </c>
      <c r="C515" t="s">
        <v>1894</v>
      </c>
      <c r="E515" t="s">
        <v>1896</v>
      </c>
      <c r="F515" t="s">
        <v>51</v>
      </c>
      <c r="G515">
        <v>-31.39</v>
      </c>
      <c r="H515">
        <v>152.47</v>
      </c>
      <c r="I515" t="s">
        <v>88</v>
      </c>
      <c r="J515" t="s">
        <v>412</v>
      </c>
      <c r="K515" t="s">
        <v>56</v>
      </c>
      <c r="L515" t="s">
        <v>448</v>
      </c>
      <c r="M515" t="s">
        <v>62</v>
      </c>
      <c r="N515">
        <v>227</v>
      </c>
    </row>
    <row r="516" spans="1:14">
      <c r="A516" t="s">
        <v>1490</v>
      </c>
      <c r="B516" t="s">
        <v>1489</v>
      </c>
      <c r="C516" t="s">
        <v>1894</v>
      </c>
      <c r="E516" t="s">
        <v>1896</v>
      </c>
      <c r="F516" t="s">
        <v>51</v>
      </c>
      <c r="G516">
        <v>-31.39</v>
      </c>
      <c r="H516">
        <v>152.47</v>
      </c>
      <c r="I516" t="s">
        <v>88</v>
      </c>
      <c r="J516" t="s">
        <v>412</v>
      </c>
      <c r="K516" t="s">
        <v>61</v>
      </c>
      <c r="L516" t="s">
        <v>1895</v>
      </c>
      <c r="M516" t="s">
        <v>60</v>
      </c>
      <c r="N516">
        <v>228</v>
      </c>
    </row>
    <row r="517" spans="1:14">
      <c r="A517" t="s">
        <v>1490</v>
      </c>
      <c r="B517" t="s">
        <v>1489</v>
      </c>
      <c r="C517" t="s">
        <v>1894</v>
      </c>
      <c r="E517" t="s">
        <v>1896</v>
      </c>
      <c r="F517" t="s">
        <v>51</v>
      </c>
      <c r="G517">
        <v>-31.39</v>
      </c>
      <c r="H517">
        <v>152.47</v>
      </c>
      <c r="I517" t="s">
        <v>88</v>
      </c>
      <c r="J517" t="s">
        <v>412</v>
      </c>
      <c r="K517" t="s">
        <v>61</v>
      </c>
      <c r="L517" t="s">
        <v>425</v>
      </c>
      <c r="M517" t="s">
        <v>136</v>
      </c>
      <c r="N517">
        <v>229</v>
      </c>
    </row>
    <row r="518" spans="1:14">
      <c r="A518" t="s">
        <v>1490</v>
      </c>
      <c r="B518" t="s">
        <v>1489</v>
      </c>
      <c r="C518" t="s">
        <v>1894</v>
      </c>
      <c r="E518" t="s">
        <v>1896</v>
      </c>
      <c r="F518" t="s">
        <v>51</v>
      </c>
      <c r="G518">
        <v>-31.39</v>
      </c>
      <c r="H518">
        <v>152.47</v>
      </c>
      <c r="I518" t="s">
        <v>88</v>
      </c>
      <c r="J518" t="s">
        <v>412</v>
      </c>
      <c r="K518" t="s">
        <v>57</v>
      </c>
      <c r="L518" t="s">
        <v>57</v>
      </c>
      <c r="M518" t="s">
        <v>57</v>
      </c>
      <c r="N518">
        <v>230</v>
      </c>
    </row>
    <row r="519" spans="1:14">
      <c r="A519" t="s">
        <v>1490</v>
      </c>
      <c r="B519" t="s">
        <v>1489</v>
      </c>
      <c r="C519" t="s">
        <v>1894</v>
      </c>
      <c r="E519" t="s">
        <v>1896</v>
      </c>
      <c r="F519" t="s">
        <v>51</v>
      </c>
      <c r="G519">
        <v>-31.39</v>
      </c>
      <c r="H519">
        <v>152.47</v>
      </c>
      <c r="I519" t="s">
        <v>88</v>
      </c>
      <c r="J519" t="s">
        <v>412</v>
      </c>
      <c r="K519" t="s">
        <v>57</v>
      </c>
      <c r="L519" t="s">
        <v>57</v>
      </c>
      <c r="M519" t="s">
        <v>57</v>
      </c>
      <c r="N519">
        <v>231</v>
      </c>
    </row>
    <row r="520" spans="1:14">
      <c r="A520" t="s">
        <v>1490</v>
      </c>
      <c r="B520" t="s">
        <v>1489</v>
      </c>
      <c r="C520" t="s">
        <v>1894</v>
      </c>
      <c r="E520" t="s">
        <v>1896</v>
      </c>
      <c r="F520" t="s">
        <v>51</v>
      </c>
      <c r="G520">
        <v>-31.39</v>
      </c>
      <c r="H520">
        <v>152.47</v>
      </c>
      <c r="I520" t="s">
        <v>88</v>
      </c>
      <c r="J520" t="s">
        <v>412</v>
      </c>
      <c r="K520" t="s">
        <v>57</v>
      </c>
      <c r="L520" t="s">
        <v>57</v>
      </c>
      <c r="M520" t="s">
        <v>57</v>
      </c>
      <c r="N520">
        <v>232</v>
      </c>
    </row>
    <row r="521" spans="1:14">
      <c r="A521" t="s">
        <v>1490</v>
      </c>
      <c r="B521" t="s">
        <v>1489</v>
      </c>
      <c r="C521" t="s">
        <v>1894</v>
      </c>
      <c r="E521" t="s">
        <v>1896</v>
      </c>
      <c r="F521" t="s">
        <v>51</v>
      </c>
      <c r="G521">
        <v>-31.39</v>
      </c>
      <c r="H521">
        <v>152.47</v>
      </c>
      <c r="I521" t="s">
        <v>88</v>
      </c>
      <c r="J521" t="s">
        <v>412</v>
      </c>
      <c r="K521" t="s">
        <v>57</v>
      </c>
      <c r="L521" t="s">
        <v>57</v>
      </c>
      <c r="M521" t="s">
        <v>57</v>
      </c>
      <c r="N521">
        <v>233</v>
      </c>
    </row>
    <row r="522" spans="1:14">
      <c r="A522" t="s">
        <v>1490</v>
      </c>
      <c r="B522" t="s">
        <v>1489</v>
      </c>
      <c r="C522" t="s">
        <v>1894</v>
      </c>
      <c r="E522" t="s">
        <v>1896</v>
      </c>
      <c r="F522" t="s">
        <v>51</v>
      </c>
      <c r="G522">
        <v>-31.39</v>
      </c>
      <c r="H522">
        <v>152.47</v>
      </c>
      <c r="I522" t="s">
        <v>88</v>
      </c>
      <c r="J522" t="s">
        <v>412</v>
      </c>
      <c r="K522" t="s">
        <v>57</v>
      </c>
      <c r="L522" t="s">
        <v>57</v>
      </c>
      <c r="M522" t="s">
        <v>57</v>
      </c>
      <c r="N522">
        <v>234</v>
      </c>
    </row>
    <row r="523" spans="1:14">
      <c r="A523" t="s">
        <v>1490</v>
      </c>
      <c r="B523" t="s">
        <v>1489</v>
      </c>
      <c r="C523" t="s">
        <v>1894</v>
      </c>
      <c r="E523" t="s">
        <v>1896</v>
      </c>
      <c r="F523" t="s">
        <v>51</v>
      </c>
      <c r="G523">
        <v>-31.39</v>
      </c>
      <c r="H523">
        <v>152.47</v>
      </c>
      <c r="I523" t="s">
        <v>88</v>
      </c>
      <c r="J523" t="s">
        <v>412</v>
      </c>
      <c r="K523" t="s">
        <v>57</v>
      </c>
      <c r="L523" t="s">
        <v>57</v>
      </c>
      <c r="M523" t="s">
        <v>57</v>
      </c>
      <c r="N523">
        <v>235</v>
      </c>
    </row>
    <row r="524" spans="1:14">
      <c r="A524" t="s">
        <v>1490</v>
      </c>
      <c r="B524" t="s">
        <v>1489</v>
      </c>
      <c r="C524" t="s">
        <v>1894</v>
      </c>
      <c r="E524" t="s">
        <v>1896</v>
      </c>
      <c r="F524" t="s">
        <v>51</v>
      </c>
      <c r="G524">
        <v>-31.39</v>
      </c>
      <c r="H524">
        <v>152.47</v>
      </c>
      <c r="I524" t="s">
        <v>88</v>
      </c>
      <c r="J524" t="s">
        <v>412</v>
      </c>
      <c r="K524" t="s">
        <v>57</v>
      </c>
      <c r="L524" t="s">
        <v>57</v>
      </c>
      <c r="M524" t="s">
        <v>57</v>
      </c>
      <c r="N524">
        <v>236</v>
      </c>
    </row>
    <row r="525" spans="1:14">
      <c r="A525" t="s">
        <v>1490</v>
      </c>
      <c r="B525" t="s">
        <v>1489</v>
      </c>
      <c r="C525" t="s">
        <v>1894</v>
      </c>
      <c r="E525" t="s">
        <v>1896</v>
      </c>
      <c r="F525" t="s">
        <v>51</v>
      </c>
      <c r="G525">
        <v>-31.39</v>
      </c>
      <c r="H525">
        <v>152.47</v>
      </c>
      <c r="I525" t="s">
        <v>88</v>
      </c>
      <c r="J525" t="s">
        <v>412</v>
      </c>
      <c r="K525" t="s">
        <v>57</v>
      </c>
      <c r="L525" t="s">
        <v>57</v>
      </c>
      <c r="M525" t="s">
        <v>57</v>
      </c>
      <c r="N525">
        <v>237</v>
      </c>
    </row>
    <row r="526" spans="1:14">
      <c r="A526" t="s">
        <v>1490</v>
      </c>
      <c r="B526" t="s">
        <v>1489</v>
      </c>
      <c r="C526" t="s">
        <v>1894</v>
      </c>
      <c r="E526" t="s">
        <v>1893</v>
      </c>
      <c r="F526" t="s">
        <v>51</v>
      </c>
      <c r="G526">
        <v>-32.15</v>
      </c>
      <c r="H526">
        <v>152.28</v>
      </c>
      <c r="I526" t="s">
        <v>88</v>
      </c>
      <c r="J526" t="s">
        <v>412</v>
      </c>
      <c r="K526" t="s">
        <v>56</v>
      </c>
      <c r="L526" t="s">
        <v>448</v>
      </c>
      <c r="M526" t="s">
        <v>62</v>
      </c>
      <c r="N526">
        <v>238</v>
      </c>
    </row>
    <row r="527" spans="1:14">
      <c r="A527" t="s">
        <v>1490</v>
      </c>
      <c r="B527" t="s">
        <v>1489</v>
      </c>
      <c r="C527" t="s">
        <v>1894</v>
      </c>
      <c r="E527" t="s">
        <v>1893</v>
      </c>
      <c r="F527" t="s">
        <v>51</v>
      </c>
      <c r="G527">
        <v>-32.15</v>
      </c>
      <c r="H527">
        <v>152.28</v>
      </c>
      <c r="I527" t="s">
        <v>88</v>
      </c>
      <c r="J527" t="s">
        <v>412</v>
      </c>
      <c r="K527" t="s">
        <v>61</v>
      </c>
      <c r="L527" t="s">
        <v>1895</v>
      </c>
      <c r="M527" t="s">
        <v>60</v>
      </c>
      <c r="N527">
        <v>239</v>
      </c>
    </row>
    <row r="528" spans="1:14">
      <c r="A528" t="s">
        <v>1490</v>
      </c>
      <c r="B528" t="s">
        <v>1489</v>
      </c>
      <c r="C528" t="s">
        <v>1894</v>
      </c>
      <c r="E528" t="s">
        <v>1893</v>
      </c>
      <c r="F528" t="s">
        <v>51</v>
      </c>
      <c r="G528">
        <v>-32.15</v>
      </c>
      <c r="H528">
        <v>152.28</v>
      </c>
      <c r="I528" t="s">
        <v>88</v>
      </c>
      <c r="J528" t="s">
        <v>412</v>
      </c>
      <c r="K528" t="s">
        <v>61</v>
      </c>
      <c r="L528" t="s">
        <v>425</v>
      </c>
      <c r="M528" t="s">
        <v>136</v>
      </c>
      <c r="N528">
        <v>240</v>
      </c>
    </row>
    <row r="529" spans="1:14">
      <c r="A529" t="s">
        <v>1490</v>
      </c>
      <c r="B529" t="s">
        <v>1489</v>
      </c>
      <c r="C529" t="s">
        <v>1894</v>
      </c>
      <c r="E529" t="s">
        <v>1893</v>
      </c>
      <c r="F529" t="s">
        <v>51</v>
      </c>
      <c r="G529">
        <v>-32.15</v>
      </c>
      <c r="H529">
        <v>152.28</v>
      </c>
      <c r="I529" t="s">
        <v>88</v>
      </c>
      <c r="J529" t="s">
        <v>412</v>
      </c>
      <c r="K529" t="s">
        <v>48</v>
      </c>
      <c r="L529" t="s">
        <v>426</v>
      </c>
      <c r="M529" t="s">
        <v>165</v>
      </c>
      <c r="N529">
        <v>241</v>
      </c>
    </row>
    <row r="530" spans="1:14">
      <c r="A530" t="s">
        <v>1490</v>
      </c>
      <c r="B530" t="s">
        <v>1489</v>
      </c>
      <c r="C530" t="s">
        <v>1894</v>
      </c>
      <c r="E530" t="s">
        <v>1893</v>
      </c>
      <c r="F530" t="s">
        <v>51</v>
      </c>
      <c r="G530">
        <v>-32.15</v>
      </c>
      <c r="H530">
        <v>152.28</v>
      </c>
      <c r="I530" t="s">
        <v>88</v>
      </c>
      <c r="J530" t="s">
        <v>412</v>
      </c>
      <c r="K530" t="s">
        <v>57</v>
      </c>
      <c r="L530" t="s">
        <v>57</v>
      </c>
      <c r="M530" t="s">
        <v>57</v>
      </c>
      <c r="N530">
        <v>242</v>
      </c>
    </row>
    <row r="531" spans="1:14">
      <c r="A531" t="s">
        <v>1490</v>
      </c>
      <c r="B531" t="s">
        <v>1489</v>
      </c>
      <c r="C531" t="s">
        <v>1894</v>
      </c>
      <c r="E531" t="s">
        <v>1893</v>
      </c>
      <c r="F531" t="s">
        <v>51</v>
      </c>
      <c r="G531">
        <v>-32.15</v>
      </c>
      <c r="H531">
        <v>152.28</v>
      </c>
      <c r="I531" t="s">
        <v>88</v>
      </c>
      <c r="J531" t="s">
        <v>412</v>
      </c>
      <c r="K531" t="s">
        <v>57</v>
      </c>
      <c r="L531" t="s">
        <v>57</v>
      </c>
      <c r="M531" t="s">
        <v>57</v>
      </c>
      <c r="N531">
        <v>243</v>
      </c>
    </row>
    <row r="532" spans="1:14">
      <c r="A532" t="s">
        <v>1490</v>
      </c>
      <c r="B532" t="s">
        <v>1489</v>
      </c>
      <c r="C532" t="s">
        <v>1894</v>
      </c>
      <c r="E532" t="s">
        <v>1893</v>
      </c>
      <c r="F532" t="s">
        <v>51</v>
      </c>
      <c r="G532">
        <v>-32.15</v>
      </c>
      <c r="H532">
        <v>152.28</v>
      </c>
      <c r="I532" t="s">
        <v>88</v>
      </c>
      <c r="J532" t="s">
        <v>412</v>
      </c>
      <c r="K532" t="s">
        <v>57</v>
      </c>
      <c r="L532" t="s">
        <v>57</v>
      </c>
      <c r="M532" t="s">
        <v>57</v>
      </c>
      <c r="N532">
        <v>244</v>
      </c>
    </row>
    <row r="533" spans="1:14">
      <c r="A533" t="s">
        <v>1490</v>
      </c>
      <c r="B533" t="s">
        <v>1489</v>
      </c>
      <c r="C533" t="s">
        <v>1889</v>
      </c>
      <c r="E533" t="s">
        <v>1892</v>
      </c>
      <c r="F533" t="s">
        <v>513</v>
      </c>
      <c r="G533">
        <v>36.03</v>
      </c>
      <c r="H533">
        <v>14.17</v>
      </c>
      <c r="I533" t="s">
        <v>65</v>
      </c>
      <c r="J533" t="s">
        <v>95</v>
      </c>
      <c r="K533" t="s">
        <v>48</v>
      </c>
      <c r="L533" t="s">
        <v>166</v>
      </c>
      <c r="M533" t="s">
        <v>165</v>
      </c>
      <c r="N533">
        <v>245</v>
      </c>
    </row>
    <row r="534" spans="1:14">
      <c r="A534" t="s">
        <v>1490</v>
      </c>
      <c r="B534" t="s">
        <v>1489</v>
      </c>
      <c r="C534" t="s">
        <v>1889</v>
      </c>
      <c r="E534" t="s">
        <v>1892</v>
      </c>
      <c r="F534" t="s">
        <v>513</v>
      </c>
      <c r="G534">
        <v>36.03</v>
      </c>
      <c r="H534">
        <v>14.17</v>
      </c>
      <c r="I534" t="s">
        <v>65</v>
      </c>
      <c r="J534" t="s">
        <v>95</v>
      </c>
      <c r="K534" t="s">
        <v>48</v>
      </c>
      <c r="L534" t="s">
        <v>166</v>
      </c>
      <c r="M534" t="s">
        <v>165</v>
      </c>
      <c r="N534">
        <v>246</v>
      </c>
    </row>
    <row r="535" spans="1:14">
      <c r="A535" t="s">
        <v>1490</v>
      </c>
      <c r="B535" t="s">
        <v>1489</v>
      </c>
      <c r="C535" t="s">
        <v>1889</v>
      </c>
      <c r="E535" t="s">
        <v>1892</v>
      </c>
      <c r="F535" t="s">
        <v>513</v>
      </c>
      <c r="G535">
        <v>36.03</v>
      </c>
      <c r="H535">
        <v>14.17</v>
      </c>
      <c r="I535" t="s">
        <v>65</v>
      </c>
      <c r="J535" t="s">
        <v>95</v>
      </c>
      <c r="K535" t="s">
        <v>48</v>
      </c>
      <c r="L535" t="s">
        <v>166</v>
      </c>
      <c r="M535" t="s">
        <v>165</v>
      </c>
      <c r="N535">
        <v>247</v>
      </c>
    </row>
    <row r="536" spans="1:14">
      <c r="A536" t="s">
        <v>1490</v>
      </c>
      <c r="B536" t="s">
        <v>1489</v>
      </c>
      <c r="C536" t="s">
        <v>1889</v>
      </c>
      <c r="E536" t="s">
        <v>1892</v>
      </c>
      <c r="F536" t="s">
        <v>513</v>
      </c>
      <c r="G536">
        <v>36.03</v>
      </c>
      <c r="H536">
        <v>14.17</v>
      </c>
      <c r="I536" t="s">
        <v>65</v>
      </c>
      <c r="J536" t="s">
        <v>95</v>
      </c>
      <c r="K536" t="s">
        <v>48</v>
      </c>
      <c r="L536" t="s">
        <v>166</v>
      </c>
      <c r="M536" t="s">
        <v>165</v>
      </c>
      <c r="N536">
        <v>248</v>
      </c>
    </row>
    <row r="537" spans="1:14">
      <c r="A537" t="s">
        <v>1490</v>
      </c>
      <c r="B537" t="s">
        <v>1489</v>
      </c>
      <c r="C537" t="s">
        <v>1889</v>
      </c>
      <c r="E537" t="s">
        <v>1892</v>
      </c>
      <c r="F537" t="s">
        <v>513</v>
      </c>
      <c r="G537">
        <v>36.03</v>
      </c>
      <c r="H537">
        <v>14.17</v>
      </c>
      <c r="I537" t="s">
        <v>65</v>
      </c>
      <c r="J537" t="s">
        <v>95</v>
      </c>
      <c r="K537" t="s">
        <v>48</v>
      </c>
      <c r="L537" t="s">
        <v>166</v>
      </c>
      <c r="M537" t="s">
        <v>165</v>
      </c>
      <c r="N537">
        <v>249</v>
      </c>
    </row>
    <row r="538" spans="1:14">
      <c r="A538" t="s">
        <v>1490</v>
      </c>
      <c r="B538" t="s">
        <v>1489</v>
      </c>
      <c r="C538" t="s">
        <v>1889</v>
      </c>
      <c r="E538" t="s">
        <v>1892</v>
      </c>
      <c r="F538" t="s">
        <v>513</v>
      </c>
      <c r="G538">
        <v>36.03</v>
      </c>
      <c r="H538">
        <v>14.17</v>
      </c>
      <c r="I538" t="s">
        <v>65</v>
      </c>
      <c r="J538" t="s">
        <v>95</v>
      </c>
      <c r="K538" t="s">
        <v>48</v>
      </c>
      <c r="L538" t="s">
        <v>166</v>
      </c>
      <c r="M538" t="s">
        <v>165</v>
      </c>
      <c r="N538">
        <v>250</v>
      </c>
    </row>
    <row r="539" spans="1:14">
      <c r="A539" t="s">
        <v>1490</v>
      </c>
      <c r="B539" t="s">
        <v>1489</v>
      </c>
      <c r="C539" t="s">
        <v>1889</v>
      </c>
      <c r="E539" t="s">
        <v>1891</v>
      </c>
      <c r="F539" t="s">
        <v>513</v>
      </c>
      <c r="G539">
        <v>35.58</v>
      </c>
      <c r="H539">
        <v>14.21</v>
      </c>
      <c r="I539" t="s">
        <v>65</v>
      </c>
      <c r="J539" t="s">
        <v>95</v>
      </c>
      <c r="K539" t="s">
        <v>48</v>
      </c>
      <c r="L539" t="s">
        <v>166</v>
      </c>
      <c r="M539" t="s">
        <v>165</v>
      </c>
      <c r="N539">
        <v>251</v>
      </c>
    </row>
    <row r="540" spans="1:14">
      <c r="A540" t="s">
        <v>1490</v>
      </c>
      <c r="B540" t="s">
        <v>1489</v>
      </c>
      <c r="C540" t="s">
        <v>1889</v>
      </c>
      <c r="E540" t="s">
        <v>1891</v>
      </c>
      <c r="F540" t="s">
        <v>513</v>
      </c>
      <c r="G540">
        <v>35.58</v>
      </c>
      <c r="H540">
        <v>14.21</v>
      </c>
      <c r="I540" t="s">
        <v>65</v>
      </c>
      <c r="J540" t="s">
        <v>95</v>
      </c>
      <c r="K540" t="s">
        <v>48</v>
      </c>
      <c r="L540" t="s">
        <v>166</v>
      </c>
      <c r="M540" t="s">
        <v>165</v>
      </c>
      <c r="N540">
        <v>252</v>
      </c>
    </row>
    <row r="541" spans="1:14">
      <c r="A541" t="s">
        <v>1490</v>
      </c>
      <c r="B541" t="s">
        <v>1489</v>
      </c>
      <c r="C541" t="s">
        <v>1889</v>
      </c>
      <c r="E541" t="s">
        <v>1891</v>
      </c>
      <c r="F541" t="s">
        <v>513</v>
      </c>
      <c r="G541">
        <v>35.58</v>
      </c>
      <c r="H541">
        <v>14.21</v>
      </c>
      <c r="I541" t="s">
        <v>65</v>
      </c>
      <c r="J541" t="s">
        <v>95</v>
      </c>
      <c r="K541" t="s">
        <v>48</v>
      </c>
      <c r="L541" t="s">
        <v>166</v>
      </c>
      <c r="M541" t="s">
        <v>165</v>
      </c>
      <c r="N541">
        <v>253</v>
      </c>
    </row>
    <row r="542" spans="1:14">
      <c r="A542" t="s">
        <v>1490</v>
      </c>
      <c r="B542" t="s">
        <v>1489</v>
      </c>
      <c r="C542" t="s">
        <v>1889</v>
      </c>
      <c r="E542" t="s">
        <v>1891</v>
      </c>
      <c r="F542" t="s">
        <v>513</v>
      </c>
      <c r="G542">
        <v>35.58</v>
      </c>
      <c r="H542">
        <v>14.21</v>
      </c>
      <c r="I542" t="s">
        <v>65</v>
      </c>
      <c r="J542" t="s">
        <v>95</v>
      </c>
      <c r="K542" t="s">
        <v>48</v>
      </c>
      <c r="L542" t="s">
        <v>166</v>
      </c>
      <c r="M542" t="s">
        <v>165</v>
      </c>
      <c r="N542">
        <v>254</v>
      </c>
    </row>
    <row r="543" spans="1:14">
      <c r="A543" t="s">
        <v>1490</v>
      </c>
      <c r="B543" t="s">
        <v>1489</v>
      </c>
      <c r="C543" t="s">
        <v>1889</v>
      </c>
      <c r="E543" t="s">
        <v>1891</v>
      </c>
      <c r="F543" t="s">
        <v>513</v>
      </c>
      <c r="G543">
        <v>35.58</v>
      </c>
      <c r="H543">
        <v>14.21</v>
      </c>
      <c r="I543" t="s">
        <v>65</v>
      </c>
      <c r="J543" t="s">
        <v>95</v>
      </c>
      <c r="K543" t="s">
        <v>48</v>
      </c>
      <c r="L543" t="s">
        <v>166</v>
      </c>
      <c r="M543" t="s">
        <v>165</v>
      </c>
      <c r="N543">
        <v>255</v>
      </c>
    </row>
    <row r="544" spans="1:14">
      <c r="A544" t="s">
        <v>1490</v>
      </c>
      <c r="B544" t="s">
        <v>1489</v>
      </c>
      <c r="C544" t="s">
        <v>1889</v>
      </c>
      <c r="E544" t="s">
        <v>1891</v>
      </c>
      <c r="F544" t="s">
        <v>513</v>
      </c>
      <c r="G544">
        <v>35.58</v>
      </c>
      <c r="H544">
        <v>14.21</v>
      </c>
      <c r="I544" t="s">
        <v>65</v>
      </c>
      <c r="J544" t="s">
        <v>95</v>
      </c>
      <c r="K544" t="s">
        <v>48</v>
      </c>
      <c r="L544" t="s">
        <v>166</v>
      </c>
      <c r="M544" t="s">
        <v>165</v>
      </c>
      <c r="N544">
        <v>256</v>
      </c>
    </row>
    <row r="545" spans="1:14">
      <c r="A545" t="s">
        <v>1490</v>
      </c>
      <c r="B545" t="s">
        <v>1489</v>
      </c>
      <c r="C545" t="s">
        <v>1889</v>
      </c>
      <c r="E545" t="s">
        <v>1890</v>
      </c>
      <c r="F545" t="s">
        <v>513</v>
      </c>
      <c r="G545">
        <v>35.56</v>
      </c>
      <c r="H545">
        <v>14.28</v>
      </c>
      <c r="I545" t="s">
        <v>65</v>
      </c>
      <c r="J545" t="s">
        <v>95</v>
      </c>
      <c r="K545" t="s">
        <v>48</v>
      </c>
      <c r="L545" t="s">
        <v>166</v>
      </c>
      <c r="M545" t="s">
        <v>165</v>
      </c>
      <c r="N545">
        <v>257</v>
      </c>
    </row>
    <row r="546" spans="1:14">
      <c r="A546" t="s">
        <v>1490</v>
      </c>
      <c r="B546" t="s">
        <v>1489</v>
      </c>
      <c r="C546" t="s">
        <v>1889</v>
      </c>
      <c r="E546" t="s">
        <v>1890</v>
      </c>
      <c r="F546" t="s">
        <v>513</v>
      </c>
      <c r="G546">
        <v>35.56</v>
      </c>
      <c r="H546">
        <v>14.28</v>
      </c>
      <c r="I546" t="s">
        <v>65</v>
      </c>
      <c r="J546" t="s">
        <v>95</v>
      </c>
      <c r="K546" t="s">
        <v>48</v>
      </c>
      <c r="L546" t="s">
        <v>166</v>
      </c>
      <c r="M546" t="s">
        <v>165</v>
      </c>
      <c r="N546">
        <v>258</v>
      </c>
    </row>
    <row r="547" spans="1:14">
      <c r="A547" t="s">
        <v>1490</v>
      </c>
      <c r="B547" t="s">
        <v>1489</v>
      </c>
      <c r="C547" t="s">
        <v>1889</v>
      </c>
      <c r="E547" t="s">
        <v>1890</v>
      </c>
      <c r="F547" t="s">
        <v>513</v>
      </c>
      <c r="G547">
        <v>35.56</v>
      </c>
      <c r="H547">
        <v>14.28</v>
      </c>
      <c r="I547" t="s">
        <v>65</v>
      </c>
      <c r="J547" t="s">
        <v>95</v>
      </c>
      <c r="K547" t="s">
        <v>48</v>
      </c>
      <c r="L547" t="s">
        <v>166</v>
      </c>
      <c r="M547" t="s">
        <v>165</v>
      </c>
      <c r="N547">
        <v>259</v>
      </c>
    </row>
    <row r="548" spans="1:14">
      <c r="A548" t="s">
        <v>1490</v>
      </c>
      <c r="B548" t="s">
        <v>1489</v>
      </c>
      <c r="C548" t="s">
        <v>1889</v>
      </c>
      <c r="E548" t="s">
        <v>1890</v>
      </c>
      <c r="F548" t="s">
        <v>513</v>
      </c>
      <c r="G548">
        <v>35.56</v>
      </c>
      <c r="H548">
        <v>14.28</v>
      </c>
      <c r="I548" t="s">
        <v>65</v>
      </c>
      <c r="J548" t="s">
        <v>95</v>
      </c>
      <c r="K548" t="s">
        <v>48</v>
      </c>
      <c r="L548" t="s">
        <v>166</v>
      </c>
      <c r="M548" t="s">
        <v>165</v>
      </c>
      <c r="N548">
        <v>260</v>
      </c>
    </row>
    <row r="549" spans="1:14">
      <c r="A549" t="s">
        <v>1490</v>
      </c>
      <c r="B549" t="s">
        <v>1489</v>
      </c>
      <c r="C549" t="s">
        <v>1889</v>
      </c>
      <c r="E549" t="s">
        <v>1890</v>
      </c>
      <c r="F549" t="s">
        <v>513</v>
      </c>
      <c r="G549">
        <v>35.56</v>
      </c>
      <c r="H549">
        <v>14.28</v>
      </c>
      <c r="I549" t="s">
        <v>65</v>
      </c>
      <c r="J549" t="s">
        <v>95</v>
      </c>
      <c r="K549" t="s">
        <v>48</v>
      </c>
      <c r="L549" t="s">
        <v>166</v>
      </c>
      <c r="M549" t="s">
        <v>165</v>
      </c>
      <c r="N549">
        <v>261</v>
      </c>
    </row>
    <row r="550" spans="1:14">
      <c r="A550" t="s">
        <v>1490</v>
      </c>
      <c r="B550" t="s">
        <v>1489</v>
      </c>
      <c r="C550" t="s">
        <v>1889</v>
      </c>
      <c r="E550" t="s">
        <v>1890</v>
      </c>
      <c r="F550" t="s">
        <v>513</v>
      </c>
      <c r="G550">
        <v>35.56</v>
      </c>
      <c r="H550">
        <v>14.28</v>
      </c>
      <c r="I550" t="s">
        <v>65</v>
      </c>
      <c r="J550" t="s">
        <v>95</v>
      </c>
      <c r="K550" t="s">
        <v>48</v>
      </c>
      <c r="L550" t="s">
        <v>166</v>
      </c>
      <c r="M550" t="s">
        <v>165</v>
      </c>
      <c r="N550">
        <v>262</v>
      </c>
    </row>
    <row r="551" spans="1:14">
      <c r="A551" t="s">
        <v>1490</v>
      </c>
      <c r="B551" t="s">
        <v>1489</v>
      </c>
      <c r="C551" t="s">
        <v>1889</v>
      </c>
      <c r="E551" t="s">
        <v>1888</v>
      </c>
      <c r="F551" t="s">
        <v>513</v>
      </c>
      <c r="G551">
        <v>35.51</v>
      </c>
      <c r="H551">
        <v>14.33</v>
      </c>
      <c r="I551" t="s">
        <v>65</v>
      </c>
      <c r="J551" t="s">
        <v>95</v>
      </c>
      <c r="K551" t="s">
        <v>48</v>
      </c>
      <c r="L551" t="s">
        <v>166</v>
      </c>
      <c r="M551" t="s">
        <v>165</v>
      </c>
      <c r="N551">
        <v>263</v>
      </c>
    </row>
    <row r="552" spans="1:14">
      <c r="A552" t="s">
        <v>1490</v>
      </c>
      <c r="B552" t="s">
        <v>1489</v>
      </c>
      <c r="C552" t="s">
        <v>1889</v>
      </c>
      <c r="E552" t="s">
        <v>1888</v>
      </c>
      <c r="F552" t="s">
        <v>513</v>
      </c>
      <c r="G552">
        <v>35.51</v>
      </c>
      <c r="H552">
        <v>14.33</v>
      </c>
      <c r="I552" t="s">
        <v>65</v>
      </c>
      <c r="J552" t="s">
        <v>95</v>
      </c>
      <c r="K552" t="s">
        <v>48</v>
      </c>
      <c r="L552" t="s">
        <v>166</v>
      </c>
      <c r="M552" t="s">
        <v>165</v>
      </c>
      <c r="N552">
        <v>264</v>
      </c>
    </row>
    <row r="553" spans="1:14">
      <c r="A553" t="s">
        <v>1490</v>
      </c>
      <c r="B553" t="s">
        <v>1489</v>
      </c>
      <c r="C553" t="s">
        <v>1889</v>
      </c>
      <c r="E553" t="s">
        <v>1888</v>
      </c>
      <c r="F553" t="s">
        <v>513</v>
      </c>
      <c r="G553">
        <v>35.51</v>
      </c>
      <c r="H553">
        <v>14.33</v>
      </c>
      <c r="I553" t="s">
        <v>65</v>
      </c>
      <c r="J553" t="s">
        <v>95</v>
      </c>
      <c r="K553" t="s">
        <v>48</v>
      </c>
      <c r="L553" t="s">
        <v>166</v>
      </c>
      <c r="M553" t="s">
        <v>165</v>
      </c>
      <c r="N553">
        <v>265</v>
      </c>
    </row>
    <row r="554" spans="1:14">
      <c r="A554" t="s">
        <v>1490</v>
      </c>
      <c r="B554" t="s">
        <v>1489</v>
      </c>
      <c r="C554" t="s">
        <v>1889</v>
      </c>
      <c r="E554" t="s">
        <v>1888</v>
      </c>
      <c r="F554" t="s">
        <v>513</v>
      </c>
      <c r="G554">
        <v>35.51</v>
      </c>
      <c r="H554">
        <v>14.33</v>
      </c>
      <c r="I554" t="s">
        <v>65</v>
      </c>
      <c r="J554" t="s">
        <v>95</v>
      </c>
      <c r="K554" t="s">
        <v>48</v>
      </c>
      <c r="L554" t="s">
        <v>166</v>
      </c>
      <c r="M554" t="s">
        <v>165</v>
      </c>
      <c r="N554">
        <v>266</v>
      </c>
    </row>
    <row r="555" spans="1:14">
      <c r="A555" t="s">
        <v>1490</v>
      </c>
      <c r="B555" t="s">
        <v>1489</v>
      </c>
      <c r="C555" t="s">
        <v>1889</v>
      </c>
      <c r="E555" t="s">
        <v>1888</v>
      </c>
      <c r="F555" t="s">
        <v>513</v>
      </c>
      <c r="G555">
        <v>35.51</v>
      </c>
      <c r="H555">
        <v>14.33</v>
      </c>
      <c r="I555" t="s">
        <v>65</v>
      </c>
      <c r="J555" t="s">
        <v>95</v>
      </c>
      <c r="K555" t="s">
        <v>48</v>
      </c>
      <c r="L555" t="s">
        <v>166</v>
      </c>
      <c r="M555" t="s">
        <v>165</v>
      </c>
      <c r="N555">
        <v>267</v>
      </c>
    </row>
    <row r="556" spans="1:14">
      <c r="A556" t="s">
        <v>1490</v>
      </c>
      <c r="B556" t="s">
        <v>1489</v>
      </c>
      <c r="C556" t="s">
        <v>1889</v>
      </c>
      <c r="E556" t="s">
        <v>1888</v>
      </c>
      <c r="F556" t="s">
        <v>513</v>
      </c>
      <c r="G556">
        <v>35.51</v>
      </c>
      <c r="H556">
        <v>14.33</v>
      </c>
      <c r="I556" t="s">
        <v>65</v>
      </c>
      <c r="J556" t="s">
        <v>95</v>
      </c>
      <c r="K556" t="s">
        <v>48</v>
      </c>
      <c r="L556" t="s">
        <v>166</v>
      </c>
      <c r="M556" t="s">
        <v>165</v>
      </c>
      <c r="N556">
        <v>268</v>
      </c>
    </row>
    <row r="557" spans="1:14">
      <c r="A557" t="s">
        <v>1490</v>
      </c>
      <c r="B557" t="s">
        <v>1489</v>
      </c>
      <c r="C557" t="s">
        <v>1887</v>
      </c>
      <c r="E557" t="s">
        <v>1647</v>
      </c>
      <c r="F557" t="s">
        <v>66</v>
      </c>
      <c r="G557">
        <v>37.226999999999997</v>
      </c>
      <c r="H557">
        <v>-76.388999999999996</v>
      </c>
      <c r="I557" t="s">
        <v>96</v>
      </c>
      <c r="J557" t="s">
        <v>95</v>
      </c>
      <c r="K557" t="s">
        <v>56</v>
      </c>
      <c r="L557" t="s">
        <v>63</v>
      </c>
      <c r="M557" t="s">
        <v>62</v>
      </c>
      <c r="N557">
        <v>270</v>
      </c>
    </row>
    <row r="558" spans="1:14">
      <c r="A558" t="s">
        <v>1490</v>
      </c>
      <c r="B558" t="s">
        <v>1489</v>
      </c>
      <c r="C558" t="s">
        <v>1884</v>
      </c>
      <c r="E558" t="s">
        <v>1883</v>
      </c>
      <c r="F558" t="s">
        <v>81</v>
      </c>
      <c r="G558">
        <v>-4.1399999999999997</v>
      </c>
      <c r="H558">
        <v>119.36</v>
      </c>
      <c r="I558" t="s">
        <v>65</v>
      </c>
      <c r="J558" t="s">
        <v>49</v>
      </c>
      <c r="K558" t="s">
        <v>226</v>
      </c>
      <c r="L558" t="s">
        <v>227</v>
      </c>
      <c r="M558" t="s">
        <v>226</v>
      </c>
      <c r="N558" t="s">
        <v>1886</v>
      </c>
    </row>
    <row r="559" spans="1:14">
      <c r="A559" t="s">
        <v>1490</v>
      </c>
      <c r="B559" t="s">
        <v>1489</v>
      </c>
      <c r="C559" t="s">
        <v>1884</v>
      </c>
      <c r="E559" t="s">
        <v>1883</v>
      </c>
      <c r="F559" t="s">
        <v>81</v>
      </c>
      <c r="G559">
        <v>-4.1399999999999997</v>
      </c>
      <c r="H559">
        <v>119.36</v>
      </c>
      <c r="I559" t="s">
        <v>65</v>
      </c>
      <c r="J559" t="s">
        <v>49</v>
      </c>
      <c r="K559" t="s">
        <v>226</v>
      </c>
      <c r="L559" t="s">
        <v>227</v>
      </c>
      <c r="M559" t="s">
        <v>226</v>
      </c>
      <c r="N559" t="s">
        <v>1885</v>
      </c>
    </row>
    <row r="560" spans="1:14">
      <c r="A560" t="s">
        <v>1490</v>
      </c>
      <c r="B560" t="s">
        <v>1489</v>
      </c>
      <c r="C560" t="s">
        <v>1884</v>
      </c>
      <c r="E560" t="s">
        <v>1883</v>
      </c>
      <c r="F560" t="s">
        <v>81</v>
      </c>
      <c r="G560">
        <v>-4.1399999999999997</v>
      </c>
      <c r="H560">
        <v>119.36</v>
      </c>
      <c r="I560" t="s">
        <v>65</v>
      </c>
      <c r="J560" t="s">
        <v>49</v>
      </c>
      <c r="K560" t="s">
        <v>226</v>
      </c>
      <c r="L560" t="s">
        <v>227</v>
      </c>
      <c r="M560" t="s">
        <v>226</v>
      </c>
      <c r="N560" t="s">
        <v>1882</v>
      </c>
    </row>
    <row r="561" spans="1:14">
      <c r="A561" t="s">
        <v>1490</v>
      </c>
      <c r="B561" t="s">
        <v>1489</v>
      </c>
      <c r="C561" t="s">
        <v>1881</v>
      </c>
      <c r="E561" t="s">
        <v>1869</v>
      </c>
      <c r="F561" t="s">
        <v>51</v>
      </c>
      <c r="G561">
        <v>-40.4</v>
      </c>
      <c r="H561">
        <v>144.5</v>
      </c>
      <c r="I561" t="s">
        <v>88</v>
      </c>
      <c r="J561" t="s">
        <v>412</v>
      </c>
      <c r="K561" t="s">
        <v>48</v>
      </c>
      <c r="L561" t="s">
        <v>426</v>
      </c>
      <c r="M561" t="s">
        <v>165</v>
      </c>
      <c r="N561">
        <v>274</v>
      </c>
    </row>
    <row r="562" spans="1:14">
      <c r="A562" t="s">
        <v>1490</v>
      </c>
      <c r="B562" t="s">
        <v>1489</v>
      </c>
      <c r="C562" t="s">
        <v>1880</v>
      </c>
      <c r="E562" t="s">
        <v>1869</v>
      </c>
      <c r="F562" t="s">
        <v>51</v>
      </c>
      <c r="G562">
        <v>-40.4</v>
      </c>
      <c r="H562">
        <v>144.5</v>
      </c>
      <c r="I562" t="s">
        <v>88</v>
      </c>
      <c r="J562" t="s">
        <v>412</v>
      </c>
      <c r="K562" t="s">
        <v>48</v>
      </c>
      <c r="L562" t="s">
        <v>426</v>
      </c>
      <c r="M562" t="s">
        <v>165</v>
      </c>
      <c r="N562">
        <v>275</v>
      </c>
    </row>
    <row r="563" spans="1:14">
      <c r="A563" t="s">
        <v>1490</v>
      </c>
      <c r="B563" t="s">
        <v>1489</v>
      </c>
      <c r="C563" t="s">
        <v>1879</v>
      </c>
      <c r="E563" t="s">
        <v>1869</v>
      </c>
      <c r="F563" t="s">
        <v>51</v>
      </c>
      <c r="G563">
        <v>-40.4</v>
      </c>
      <c r="H563">
        <v>144.5</v>
      </c>
      <c r="I563" t="s">
        <v>88</v>
      </c>
      <c r="J563" t="s">
        <v>412</v>
      </c>
      <c r="K563" t="s">
        <v>48</v>
      </c>
      <c r="L563" t="s">
        <v>426</v>
      </c>
      <c r="M563" t="s">
        <v>165</v>
      </c>
      <c r="N563">
        <v>276</v>
      </c>
    </row>
    <row r="564" spans="1:14">
      <c r="A564" t="s">
        <v>1490</v>
      </c>
      <c r="B564" t="s">
        <v>1489</v>
      </c>
      <c r="C564" t="s">
        <v>1878</v>
      </c>
      <c r="E564" t="s">
        <v>1869</v>
      </c>
      <c r="F564" t="s">
        <v>51</v>
      </c>
      <c r="G564">
        <v>-40.4</v>
      </c>
      <c r="H564">
        <v>144.5</v>
      </c>
      <c r="I564" t="s">
        <v>88</v>
      </c>
      <c r="J564" t="s">
        <v>412</v>
      </c>
      <c r="K564" t="s">
        <v>48</v>
      </c>
      <c r="L564" t="s">
        <v>426</v>
      </c>
      <c r="M564" t="s">
        <v>165</v>
      </c>
      <c r="N564">
        <v>277</v>
      </c>
    </row>
    <row r="565" spans="1:14">
      <c r="A565" t="s">
        <v>1490</v>
      </c>
      <c r="B565" t="s">
        <v>1489</v>
      </c>
      <c r="C565" t="s">
        <v>1877</v>
      </c>
      <c r="E565" t="s">
        <v>1869</v>
      </c>
      <c r="F565" t="s">
        <v>51</v>
      </c>
      <c r="G565">
        <v>-40.4</v>
      </c>
      <c r="H565">
        <v>144.5</v>
      </c>
      <c r="I565" t="s">
        <v>88</v>
      </c>
      <c r="J565" t="s">
        <v>412</v>
      </c>
      <c r="K565" t="s">
        <v>48</v>
      </c>
      <c r="L565" t="s">
        <v>426</v>
      </c>
      <c r="M565" t="s">
        <v>165</v>
      </c>
      <c r="N565">
        <v>278</v>
      </c>
    </row>
    <row r="566" spans="1:14">
      <c r="A566" t="s">
        <v>1490</v>
      </c>
      <c r="B566" t="s">
        <v>1489</v>
      </c>
      <c r="C566" t="s">
        <v>1876</v>
      </c>
      <c r="E566" t="s">
        <v>1869</v>
      </c>
      <c r="F566" t="s">
        <v>51</v>
      </c>
      <c r="G566">
        <v>-40.4</v>
      </c>
      <c r="H566">
        <v>144.5</v>
      </c>
      <c r="I566" t="s">
        <v>88</v>
      </c>
      <c r="J566" t="s">
        <v>412</v>
      </c>
      <c r="K566" t="s">
        <v>48</v>
      </c>
      <c r="L566" t="s">
        <v>426</v>
      </c>
      <c r="M566" t="s">
        <v>165</v>
      </c>
      <c r="N566">
        <v>279</v>
      </c>
    </row>
    <row r="567" spans="1:14">
      <c r="A567" t="s">
        <v>1490</v>
      </c>
      <c r="B567" t="s">
        <v>1489</v>
      </c>
      <c r="C567" t="s">
        <v>1875</v>
      </c>
      <c r="E567" t="s">
        <v>1869</v>
      </c>
      <c r="F567" t="s">
        <v>51</v>
      </c>
      <c r="G567">
        <v>-40.4</v>
      </c>
      <c r="H567">
        <v>144.5</v>
      </c>
      <c r="I567" t="s">
        <v>88</v>
      </c>
      <c r="J567" t="s">
        <v>412</v>
      </c>
      <c r="K567" t="s">
        <v>48</v>
      </c>
      <c r="L567" t="s">
        <v>426</v>
      </c>
      <c r="M567" t="s">
        <v>165</v>
      </c>
      <c r="N567">
        <v>280</v>
      </c>
    </row>
    <row r="568" spans="1:14">
      <c r="A568" t="s">
        <v>1490</v>
      </c>
      <c r="B568" t="s">
        <v>1489</v>
      </c>
      <c r="C568" t="s">
        <v>1874</v>
      </c>
      <c r="E568" t="s">
        <v>1869</v>
      </c>
      <c r="F568" t="s">
        <v>51</v>
      </c>
      <c r="G568">
        <v>-40.4</v>
      </c>
      <c r="H568">
        <v>144.5</v>
      </c>
      <c r="I568" t="s">
        <v>88</v>
      </c>
      <c r="J568" t="s">
        <v>412</v>
      </c>
      <c r="K568" t="s">
        <v>48</v>
      </c>
      <c r="L568" t="s">
        <v>426</v>
      </c>
      <c r="M568" t="s">
        <v>165</v>
      </c>
      <c r="N568">
        <v>281</v>
      </c>
    </row>
    <row r="569" spans="1:14">
      <c r="A569" t="s">
        <v>1490</v>
      </c>
      <c r="B569" t="s">
        <v>1489</v>
      </c>
      <c r="C569" t="s">
        <v>1873</v>
      </c>
      <c r="E569" t="s">
        <v>1869</v>
      </c>
      <c r="F569" t="s">
        <v>51</v>
      </c>
      <c r="G569">
        <v>-40.4</v>
      </c>
      <c r="H569">
        <v>144.5</v>
      </c>
      <c r="I569" t="s">
        <v>88</v>
      </c>
      <c r="J569" t="s">
        <v>412</v>
      </c>
      <c r="K569" t="s">
        <v>48</v>
      </c>
      <c r="L569" t="s">
        <v>426</v>
      </c>
      <c r="M569" t="s">
        <v>165</v>
      </c>
      <c r="N569">
        <v>282</v>
      </c>
    </row>
    <row r="570" spans="1:14">
      <c r="A570" t="s">
        <v>1490</v>
      </c>
      <c r="B570" t="s">
        <v>1489</v>
      </c>
      <c r="C570" t="s">
        <v>1872</v>
      </c>
      <c r="E570" t="s">
        <v>1869</v>
      </c>
      <c r="F570" t="s">
        <v>51</v>
      </c>
      <c r="G570">
        <v>-40.4</v>
      </c>
      <c r="H570">
        <v>144.5</v>
      </c>
      <c r="I570" t="s">
        <v>88</v>
      </c>
      <c r="J570" t="s">
        <v>412</v>
      </c>
      <c r="K570" t="s">
        <v>48</v>
      </c>
      <c r="L570" t="s">
        <v>426</v>
      </c>
      <c r="M570" t="s">
        <v>165</v>
      </c>
      <c r="N570">
        <v>283</v>
      </c>
    </row>
    <row r="571" spans="1:14">
      <c r="A571" t="s">
        <v>1490</v>
      </c>
      <c r="B571" t="s">
        <v>1489</v>
      </c>
      <c r="C571" t="s">
        <v>1871</v>
      </c>
      <c r="E571" t="s">
        <v>1869</v>
      </c>
      <c r="F571" t="s">
        <v>51</v>
      </c>
      <c r="G571">
        <v>-40.4</v>
      </c>
      <c r="H571">
        <v>144.5</v>
      </c>
      <c r="I571" t="s">
        <v>88</v>
      </c>
      <c r="J571" t="s">
        <v>412</v>
      </c>
      <c r="K571" t="s">
        <v>57</v>
      </c>
      <c r="L571" t="s">
        <v>57</v>
      </c>
      <c r="M571" t="s">
        <v>57</v>
      </c>
      <c r="N571">
        <v>284</v>
      </c>
    </row>
    <row r="572" spans="1:14">
      <c r="A572" t="s">
        <v>1490</v>
      </c>
      <c r="B572" t="s">
        <v>1489</v>
      </c>
      <c r="C572" t="s">
        <v>1870</v>
      </c>
      <c r="E572" t="s">
        <v>1869</v>
      </c>
      <c r="F572" t="s">
        <v>51</v>
      </c>
      <c r="G572">
        <v>-40.4</v>
      </c>
      <c r="H572">
        <v>144.5</v>
      </c>
      <c r="I572" t="s">
        <v>88</v>
      </c>
      <c r="J572" t="s">
        <v>412</v>
      </c>
      <c r="K572" t="s">
        <v>57</v>
      </c>
      <c r="L572" t="s">
        <v>57</v>
      </c>
      <c r="M572" t="s">
        <v>57</v>
      </c>
      <c r="N572">
        <v>285</v>
      </c>
    </row>
    <row r="573" spans="1:14">
      <c r="A573" t="s">
        <v>1490</v>
      </c>
      <c r="B573" t="s">
        <v>1489</v>
      </c>
      <c r="C573" t="s">
        <v>1868</v>
      </c>
      <c r="E573" t="s">
        <v>1867</v>
      </c>
      <c r="F573" t="s">
        <v>66</v>
      </c>
      <c r="G573">
        <v>25.082999999999998</v>
      </c>
      <c r="H573">
        <v>-80.489000000000004</v>
      </c>
      <c r="I573" t="s">
        <v>50</v>
      </c>
      <c r="J573" t="s">
        <v>217</v>
      </c>
      <c r="K573" t="s">
        <v>226</v>
      </c>
      <c r="L573" t="s">
        <v>227</v>
      </c>
      <c r="M573" t="s">
        <v>226</v>
      </c>
      <c r="N573" t="s">
        <v>1866</v>
      </c>
    </row>
    <row r="574" spans="1:14">
      <c r="A574" t="s">
        <v>1490</v>
      </c>
      <c r="B574" t="s">
        <v>1489</v>
      </c>
      <c r="C574" t="s">
        <v>1865</v>
      </c>
      <c r="E574" t="s">
        <v>1864</v>
      </c>
      <c r="F574" t="s">
        <v>66</v>
      </c>
      <c r="G574">
        <v>25.056000000000001</v>
      </c>
      <c r="H574">
        <v>-80.713999999999999</v>
      </c>
      <c r="I574" t="s">
        <v>50</v>
      </c>
      <c r="J574" t="s">
        <v>217</v>
      </c>
      <c r="K574" t="s">
        <v>226</v>
      </c>
      <c r="L574" t="s">
        <v>227</v>
      </c>
      <c r="M574" t="s">
        <v>226</v>
      </c>
      <c r="N574" t="s">
        <v>1863</v>
      </c>
    </row>
    <row r="575" spans="1:14">
      <c r="A575" t="s">
        <v>1490</v>
      </c>
      <c r="B575" t="s">
        <v>1489</v>
      </c>
      <c r="C575" t="s">
        <v>1862</v>
      </c>
      <c r="E575" t="s">
        <v>1861</v>
      </c>
      <c r="F575" t="s">
        <v>66</v>
      </c>
      <c r="G575">
        <v>25.122</v>
      </c>
      <c r="H575">
        <v>-80.802000000000007</v>
      </c>
      <c r="I575" t="s">
        <v>50</v>
      </c>
      <c r="J575" t="s">
        <v>217</v>
      </c>
      <c r="K575" t="s">
        <v>226</v>
      </c>
      <c r="L575" t="s">
        <v>227</v>
      </c>
      <c r="M575" t="s">
        <v>226</v>
      </c>
      <c r="N575" t="s">
        <v>1860</v>
      </c>
    </row>
    <row r="576" spans="1:14">
      <c r="A576" t="s">
        <v>1490</v>
      </c>
      <c r="B576" t="s">
        <v>1489</v>
      </c>
      <c r="C576" t="s">
        <v>1859</v>
      </c>
      <c r="E576" t="s">
        <v>1858</v>
      </c>
      <c r="F576" t="s">
        <v>66</v>
      </c>
      <c r="G576">
        <v>24.989000000000001</v>
      </c>
      <c r="H576">
        <v>-80.84</v>
      </c>
      <c r="I576" t="s">
        <v>50</v>
      </c>
      <c r="J576" t="s">
        <v>217</v>
      </c>
      <c r="K576" t="s">
        <v>226</v>
      </c>
      <c r="L576" t="s">
        <v>227</v>
      </c>
      <c r="M576" t="s">
        <v>226</v>
      </c>
      <c r="N576" t="s">
        <v>1857</v>
      </c>
    </row>
    <row r="577" spans="1:14">
      <c r="A577" t="s">
        <v>1490</v>
      </c>
      <c r="B577" t="s">
        <v>1489</v>
      </c>
      <c r="C577" t="s">
        <v>1856</v>
      </c>
      <c r="E577" t="s">
        <v>1855</v>
      </c>
      <c r="F577" t="s">
        <v>66</v>
      </c>
      <c r="G577">
        <v>25.053000000000001</v>
      </c>
      <c r="H577">
        <v>-80.91</v>
      </c>
      <c r="I577" t="s">
        <v>50</v>
      </c>
      <c r="J577" t="s">
        <v>217</v>
      </c>
      <c r="K577" t="s">
        <v>226</v>
      </c>
      <c r="L577" t="s">
        <v>227</v>
      </c>
      <c r="M577" t="s">
        <v>226</v>
      </c>
      <c r="N577" t="s">
        <v>1854</v>
      </c>
    </row>
    <row r="578" spans="1:14">
      <c r="A578" t="s">
        <v>1490</v>
      </c>
      <c r="B578" t="s">
        <v>1489</v>
      </c>
      <c r="C578" t="s">
        <v>1853</v>
      </c>
      <c r="E578" t="s">
        <v>1821</v>
      </c>
      <c r="F578" t="s">
        <v>66</v>
      </c>
      <c r="G578">
        <v>30.376000000000001</v>
      </c>
      <c r="H578">
        <v>-87.012</v>
      </c>
      <c r="I578" t="s">
        <v>96</v>
      </c>
      <c r="J578" t="s">
        <v>217</v>
      </c>
      <c r="K578" t="s">
        <v>226</v>
      </c>
      <c r="L578" t="s">
        <v>227</v>
      </c>
      <c r="M578" t="s">
        <v>226</v>
      </c>
      <c r="N578" t="s">
        <v>1852</v>
      </c>
    </row>
    <row r="579" spans="1:14">
      <c r="A579" t="s">
        <v>1490</v>
      </c>
      <c r="B579" t="s">
        <v>1489</v>
      </c>
      <c r="C579" t="s">
        <v>1851</v>
      </c>
      <c r="E579" t="s">
        <v>1821</v>
      </c>
      <c r="F579" t="s">
        <v>66</v>
      </c>
      <c r="G579">
        <v>30.376000000000001</v>
      </c>
      <c r="H579">
        <v>-87.012</v>
      </c>
      <c r="I579" t="s">
        <v>96</v>
      </c>
      <c r="J579" t="s">
        <v>217</v>
      </c>
      <c r="K579" t="s">
        <v>226</v>
      </c>
      <c r="L579" t="s">
        <v>227</v>
      </c>
      <c r="M579" t="s">
        <v>226</v>
      </c>
      <c r="N579" t="s">
        <v>1850</v>
      </c>
    </row>
    <row r="580" spans="1:14">
      <c r="A580" t="s">
        <v>1490</v>
      </c>
      <c r="B580" t="s">
        <v>1489</v>
      </c>
      <c r="C580" t="s">
        <v>1849</v>
      </c>
      <c r="E580" t="s">
        <v>1821</v>
      </c>
      <c r="F580" t="s">
        <v>66</v>
      </c>
      <c r="G580">
        <v>30.376000000000001</v>
      </c>
      <c r="H580">
        <v>-87.012</v>
      </c>
      <c r="I580" t="s">
        <v>96</v>
      </c>
      <c r="J580" t="s">
        <v>217</v>
      </c>
      <c r="K580" t="s">
        <v>226</v>
      </c>
      <c r="L580" t="s">
        <v>227</v>
      </c>
      <c r="M580" t="s">
        <v>226</v>
      </c>
      <c r="N580" t="s">
        <v>1848</v>
      </c>
    </row>
    <row r="581" spans="1:14">
      <c r="A581" t="s">
        <v>1490</v>
      </c>
      <c r="B581" t="s">
        <v>1489</v>
      </c>
      <c r="C581" t="s">
        <v>1847</v>
      </c>
      <c r="E581" t="s">
        <v>1821</v>
      </c>
      <c r="F581" t="s">
        <v>66</v>
      </c>
      <c r="G581">
        <v>30.376000000000001</v>
      </c>
      <c r="H581">
        <v>-87.012</v>
      </c>
      <c r="I581" t="s">
        <v>96</v>
      </c>
      <c r="J581" t="s">
        <v>217</v>
      </c>
      <c r="K581" t="s">
        <v>226</v>
      </c>
      <c r="L581" t="s">
        <v>227</v>
      </c>
      <c r="M581" t="s">
        <v>226</v>
      </c>
      <c r="N581" t="s">
        <v>1846</v>
      </c>
    </row>
    <row r="582" spans="1:14">
      <c r="A582" t="s">
        <v>1490</v>
      </c>
      <c r="B582" t="s">
        <v>1489</v>
      </c>
      <c r="C582" t="s">
        <v>1845</v>
      </c>
      <c r="E582" t="s">
        <v>1821</v>
      </c>
      <c r="F582" t="s">
        <v>66</v>
      </c>
      <c r="G582">
        <v>30.376000000000001</v>
      </c>
      <c r="H582">
        <v>-87.012</v>
      </c>
      <c r="I582" t="s">
        <v>96</v>
      </c>
      <c r="J582" t="s">
        <v>217</v>
      </c>
      <c r="K582" t="s">
        <v>226</v>
      </c>
      <c r="L582" t="s">
        <v>227</v>
      </c>
      <c r="M582" t="s">
        <v>226</v>
      </c>
      <c r="N582" t="s">
        <v>1844</v>
      </c>
    </row>
    <row r="583" spans="1:14">
      <c r="A583" t="s">
        <v>1490</v>
      </c>
      <c r="B583" t="s">
        <v>1489</v>
      </c>
      <c r="C583" t="s">
        <v>1843</v>
      </c>
      <c r="E583" t="s">
        <v>1821</v>
      </c>
      <c r="F583" t="s">
        <v>66</v>
      </c>
      <c r="G583">
        <v>30.376000000000001</v>
      </c>
      <c r="H583">
        <v>-87.012</v>
      </c>
      <c r="I583" t="s">
        <v>96</v>
      </c>
      <c r="J583" t="s">
        <v>217</v>
      </c>
      <c r="K583" t="s">
        <v>226</v>
      </c>
      <c r="L583" t="s">
        <v>227</v>
      </c>
      <c r="M583" t="s">
        <v>226</v>
      </c>
      <c r="N583" t="s">
        <v>1842</v>
      </c>
    </row>
    <row r="584" spans="1:14">
      <c r="A584" t="s">
        <v>1490</v>
      </c>
      <c r="B584" t="s">
        <v>1489</v>
      </c>
      <c r="C584" t="s">
        <v>1841</v>
      </c>
      <c r="E584" t="s">
        <v>1819</v>
      </c>
      <c r="F584" t="s">
        <v>66</v>
      </c>
      <c r="G584">
        <v>30.335000000000001</v>
      </c>
      <c r="H584">
        <v>-87.239000000000004</v>
      </c>
      <c r="I584" t="s">
        <v>96</v>
      </c>
      <c r="J584" t="s">
        <v>217</v>
      </c>
      <c r="K584" t="s">
        <v>226</v>
      </c>
      <c r="L584" t="s">
        <v>227</v>
      </c>
      <c r="M584" t="s">
        <v>226</v>
      </c>
      <c r="N584" t="s">
        <v>1840</v>
      </c>
    </row>
    <row r="585" spans="1:14">
      <c r="A585" t="s">
        <v>1490</v>
      </c>
      <c r="B585" t="s">
        <v>1489</v>
      </c>
      <c r="C585" t="s">
        <v>1839</v>
      </c>
      <c r="E585" t="s">
        <v>1817</v>
      </c>
      <c r="F585" t="s">
        <v>66</v>
      </c>
      <c r="G585">
        <v>30.416</v>
      </c>
      <c r="H585">
        <v>-86.572999999999993</v>
      </c>
      <c r="I585" t="s">
        <v>96</v>
      </c>
      <c r="J585" t="s">
        <v>217</v>
      </c>
      <c r="K585" t="s">
        <v>226</v>
      </c>
      <c r="L585" t="s">
        <v>227</v>
      </c>
      <c r="M585" t="s">
        <v>226</v>
      </c>
      <c r="N585" t="s">
        <v>1838</v>
      </c>
    </row>
    <row r="586" spans="1:14">
      <c r="A586" t="s">
        <v>1490</v>
      </c>
      <c r="B586" t="s">
        <v>1489</v>
      </c>
      <c r="C586" t="s">
        <v>1837</v>
      </c>
      <c r="E586" t="s">
        <v>1815</v>
      </c>
      <c r="F586" t="s">
        <v>66</v>
      </c>
      <c r="G586">
        <v>30.081</v>
      </c>
      <c r="H586">
        <v>-85.494</v>
      </c>
      <c r="I586" t="s">
        <v>96</v>
      </c>
      <c r="J586" t="s">
        <v>217</v>
      </c>
      <c r="K586" t="s">
        <v>226</v>
      </c>
      <c r="L586" t="s">
        <v>227</v>
      </c>
      <c r="M586" t="s">
        <v>226</v>
      </c>
      <c r="N586" t="s">
        <v>1836</v>
      </c>
    </row>
    <row r="587" spans="1:14">
      <c r="A587" t="s">
        <v>1490</v>
      </c>
      <c r="B587" t="s">
        <v>1489</v>
      </c>
      <c r="C587" t="s">
        <v>1835</v>
      </c>
      <c r="E587" t="s">
        <v>1812</v>
      </c>
      <c r="F587" t="s">
        <v>66</v>
      </c>
      <c r="G587">
        <v>29.867999999999999</v>
      </c>
      <c r="H587">
        <v>-85.366</v>
      </c>
      <c r="I587" t="s">
        <v>96</v>
      </c>
      <c r="J587" t="s">
        <v>217</v>
      </c>
      <c r="K587" t="s">
        <v>226</v>
      </c>
      <c r="L587" t="s">
        <v>227</v>
      </c>
      <c r="M587" t="s">
        <v>226</v>
      </c>
      <c r="N587" t="s">
        <v>1834</v>
      </c>
    </row>
    <row r="588" spans="1:14">
      <c r="A588" t="s">
        <v>1490</v>
      </c>
      <c r="B588" t="s">
        <v>1489</v>
      </c>
      <c r="C588" t="s">
        <v>1833</v>
      </c>
      <c r="E588" t="s">
        <v>1812</v>
      </c>
      <c r="F588" t="s">
        <v>66</v>
      </c>
      <c r="G588">
        <v>29.867999999999999</v>
      </c>
      <c r="H588">
        <v>-85.366</v>
      </c>
      <c r="I588" t="s">
        <v>96</v>
      </c>
      <c r="J588" t="s">
        <v>217</v>
      </c>
      <c r="K588" t="s">
        <v>226</v>
      </c>
      <c r="L588" t="s">
        <v>227</v>
      </c>
      <c r="M588" t="s">
        <v>226</v>
      </c>
      <c r="N588" t="s">
        <v>1832</v>
      </c>
    </row>
    <row r="589" spans="1:14">
      <c r="A589" t="s">
        <v>1490</v>
      </c>
      <c r="B589" t="s">
        <v>1489</v>
      </c>
      <c r="C589" t="s">
        <v>1831</v>
      </c>
      <c r="E589" t="s">
        <v>1810</v>
      </c>
      <c r="F589" t="s">
        <v>66</v>
      </c>
      <c r="G589">
        <v>24.673999999999999</v>
      </c>
      <c r="H589">
        <v>-81.242000000000004</v>
      </c>
      <c r="I589" t="s">
        <v>50</v>
      </c>
      <c r="J589" t="s">
        <v>217</v>
      </c>
      <c r="K589" t="s">
        <v>226</v>
      </c>
      <c r="L589" t="s">
        <v>227</v>
      </c>
      <c r="M589" t="s">
        <v>226</v>
      </c>
      <c r="N589" t="s">
        <v>1830</v>
      </c>
    </row>
    <row r="590" spans="1:14">
      <c r="A590" t="s">
        <v>1490</v>
      </c>
      <c r="B590" t="s">
        <v>1489</v>
      </c>
      <c r="C590" t="s">
        <v>1829</v>
      </c>
      <c r="E590" t="s">
        <v>1808</v>
      </c>
      <c r="F590" t="s">
        <v>66</v>
      </c>
      <c r="G590">
        <v>24.678999999999998</v>
      </c>
      <c r="H590">
        <v>-81.236000000000004</v>
      </c>
      <c r="I590" t="s">
        <v>50</v>
      </c>
      <c r="J590" t="s">
        <v>217</v>
      </c>
      <c r="K590" t="s">
        <v>226</v>
      </c>
      <c r="L590" t="s">
        <v>227</v>
      </c>
      <c r="M590" t="s">
        <v>226</v>
      </c>
      <c r="N590" t="s">
        <v>1828</v>
      </c>
    </row>
    <row r="591" spans="1:14">
      <c r="A591" t="s">
        <v>1490</v>
      </c>
      <c r="B591" t="s">
        <v>1489</v>
      </c>
      <c r="C591" t="s">
        <v>1827</v>
      </c>
      <c r="E591" t="s">
        <v>1821</v>
      </c>
      <c r="F591" t="s">
        <v>66</v>
      </c>
      <c r="G591">
        <v>30.376000000000001</v>
      </c>
      <c r="H591">
        <v>-87.012</v>
      </c>
      <c r="I591" t="s">
        <v>96</v>
      </c>
      <c r="J591" t="s">
        <v>217</v>
      </c>
      <c r="K591" t="s">
        <v>57</v>
      </c>
      <c r="L591" t="s">
        <v>57</v>
      </c>
      <c r="M591" t="s">
        <v>57</v>
      </c>
      <c r="N591">
        <v>304</v>
      </c>
    </row>
    <row r="592" spans="1:14">
      <c r="A592" t="s">
        <v>1490</v>
      </c>
      <c r="B592" t="s">
        <v>1489</v>
      </c>
      <c r="C592" t="s">
        <v>1826</v>
      </c>
      <c r="E592" t="s">
        <v>1821</v>
      </c>
      <c r="F592" t="s">
        <v>66</v>
      </c>
      <c r="G592">
        <v>30.376000000000001</v>
      </c>
      <c r="H592">
        <v>-87.012</v>
      </c>
      <c r="I592" t="s">
        <v>96</v>
      </c>
      <c r="J592" t="s">
        <v>217</v>
      </c>
      <c r="K592" t="s">
        <v>57</v>
      </c>
      <c r="L592" t="s">
        <v>57</v>
      </c>
      <c r="M592" t="s">
        <v>57</v>
      </c>
      <c r="N592">
        <v>305</v>
      </c>
    </row>
    <row r="593" spans="1:14">
      <c r="A593" t="s">
        <v>1490</v>
      </c>
      <c r="B593" t="s">
        <v>1489</v>
      </c>
      <c r="C593" t="s">
        <v>1825</v>
      </c>
      <c r="E593" t="s">
        <v>1821</v>
      </c>
      <c r="F593" t="s">
        <v>66</v>
      </c>
      <c r="G593">
        <v>30.376000000000001</v>
      </c>
      <c r="H593">
        <v>-87.012</v>
      </c>
      <c r="I593" t="s">
        <v>96</v>
      </c>
      <c r="J593" t="s">
        <v>217</v>
      </c>
      <c r="K593" t="s">
        <v>57</v>
      </c>
      <c r="L593" t="s">
        <v>57</v>
      </c>
      <c r="M593" t="s">
        <v>57</v>
      </c>
      <c r="N593">
        <v>306</v>
      </c>
    </row>
    <row r="594" spans="1:14">
      <c r="A594" t="s">
        <v>1490</v>
      </c>
      <c r="B594" t="s">
        <v>1489</v>
      </c>
      <c r="C594" t="s">
        <v>1824</v>
      </c>
      <c r="E594" t="s">
        <v>1821</v>
      </c>
      <c r="F594" t="s">
        <v>66</v>
      </c>
      <c r="G594">
        <v>30.376000000000001</v>
      </c>
      <c r="H594">
        <v>-87.012</v>
      </c>
      <c r="I594" t="s">
        <v>96</v>
      </c>
      <c r="J594" t="s">
        <v>217</v>
      </c>
      <c r="K594" t="s">
        <v>57</v>
      </c>
      <c r="L594" t="s">
        <v>57</v>
      </c>
      <c r="M594" t="s">
        <v>57</v>
      </c>
      <c r="N594">
        <v>307</v>
      </c>
    </row>
    <row r="595" spans="1:14">
      <c r="A595" t="s">
        <v>1490</v>
      </c>
      <c r="B595" t="s">
        <v>1489</v>
      </c>
      <c r="C595" t="s">
        <v>1823</v>
      </c>
      <c r="E595" t="s">
        <v>1821</v>
      </c>
      <c r="F595" t="s">
        <v>66</v>
      </c>
      <c r="G595">
        <v>30.376000000000001</v>
      </c>
      <c r="H595">
        <v>-87.012</v>
      </c>
      <c r="I595" t="s">
        <v>96</v>
      </c>
      <c r="J595" t="s">
        <v>217</v>
      </c>
      <c r="K595" t="s">
        <v>57</v>
      </c>
      <c r="L595" t="s">
        <v>57</v>
      </c>
      <c r="M595" t="s">
        <v>57</v>
      </c>
      <c r="N595">
        <v>308</v>
      </c>
    </row>
    <row r="596" spans="1:14">
      <c r="A596" t="s">
        <v>1490</v>
      </c>
      <c r="B596" t="s">
        <v>1489</v>
      </c>
      <c r="C596" t="s">
        <v>1822</v>
      </c>
      <c r="E596" t="s">
        <v>1821</v>
      </c>
      <c r="F596" t="s">
        <v>66</v>
      </c>
      <c r="G596">
        <v>30.376000000000001</v>
      </c>
      <c r="H596">
        <v>-87.012</v>
      </c>
      <c r="I596" t="s">
        <v>96</v>
      </c>
      <c r="J596" t="s">
        <v>217</v>
      </c>
      <c r="K596" t="s">
        <v>57</v>
      </c>
      <c r="L596" t="s">
        <v>57</v>
      </c>
      <c r="M596" t="s">
        <v>57</v>
      </c>
      <c r="N596">
        <v>309</v>
      </c>
    </row>
    <row r="597" spans="1:14">
      <c r="A597" t="s">
        <v>1490</v>
      </c>
      <c r="B597" t="s">
        <v>1489</v>
      </c>
      <c r="C597" t="s">
        <v>1820</v>
      </c>
      <c r="E597" t="s">
        <v>1819</v>
      </c>
      <c r="F597" t="s">
        <v>66</v>
      </c>
      <c r="G597">
        <v>30.335000000000001</v>
      </c>
      <c r="H597">
        <v>-87.239000000000004</v>
      </c>
      <c r="I597" t="s">
        <v>96</v>
      </c>
      <c r="J597" t="s">
        <v>217</v>
      </c>
      <c r="K597" t="s">
        <v>57</v>
      </c>
      <c r="L597" t="s">
        <v>57</v>
      </c>
      <c r="M597" t="s">
        <v>57</v>
      </c>
      <c r="N597">
        <v>310</v>
      </c>
    </row>
    <row r="598" spans="1:14">
      <c r="A598" t="s">
        <v>1490</v>
      </c>
      <c r="B598" t="s">
        <v>1489</v>
      </c>
      <c r="C598" t="s">
        <v>1818</v>
      </c>
      <c r="E598" t="s">
        <v>1817</v>
      </c>
      <c r="F598" t="s">
        <v>66</v>
      </c>
      <c r="G598">
        <v>30.416</v>
      </c>
      <c r="H598">
        <v>-86.572999999999993</v>
      </c>
      <c r="I598" t="s">
        <v>96</v>
      </c>
      <c r="J598" t="s">
        <v>217</v>
      </c>
      <c r="K598" t="s">
        <v>57</v>
      </c>
      <c r="L598" t="s">
        <v>57</v>
      </c>
      <c r="M598" t="s">
        <v>57</v>
      </c>
      <c r="N598">
        <v>311</v>
      </c>
    </row>
    <row r="599" spans="1:14">
      <c r="A599" t="s">
        <v>1490</v>
      </c>
      <c r="B599" t="s">
        <v>1489</v>
      </c>
      <c r="C599" t="s">
        <v>1816</v>
      </c>
      <c r="E599" t="s">
        <v>1815</v>
      </c>
      <c r="F599" t="s">
        <v>66</v>
      </c>
      <c r="G599">
        <v>30.081</v>
      </c>
      <c r="H599">
        <v>-85.494</v>
      </c>
      <c r="I599" t="s">
        <v>96</v>
      </c>
      <c r="J599" t="s">
        <v>217</v>
      </c>
      <c r="K599" t="s">
        <v>57</v>
      </c>
      <c r="L599" t="s">
        <v>57</v>
      </c>
      <c r="M599" t="s">
        <v>57</v>
      </c>
      <c r="N599">
        <v>312</v>
      </c>
    </row>
    <row r="600" spans="1:14">
      <c r="A600" t="s">
        <v>1490</v>
      </c>
      <c r="B600" t="s">
        <v>1489</v>
      </c>
      <c r="C600" t="s">
        <v>1814</v>
      </c>
      <c r="E600" t="s">
        <v>1812</v>
      </c>
      <c r="F600" t="s">
        <v>66</v>
      </c>
      <c r="G600">
        <v>29.867999999999999</v>
      </c>
      <c r="H600">
        <v>-85.366</v>
      </c>
      <c r="I600" t="s">
        <v>96</v>
      </c>
      <c r="J600" t="s">
        <v>217</v>
      </c>
      <c r="K600" t="s">
        <v>57</v>
      </c>
      <c r="L600" t="s">
        <v>57</v>
      </c>
      <c r="M600" t="s">
        <v>57</v>
      </c>
      <c r="N600">
        <v>313</v>
      </c>
    </row>
    <row r="601" spans="1:14">
      <c r="A601" t="s">
        <v>1490</v>
      </c>
      <c r="B601" t="s">
        <v>1489</v>
      </c>
      <c r="C601" t="s">
        <v>1813</v>
      </c>
      <c r="E601" t="s">
        <v>1812</v>
      </c>
      <c r="F601" t="s">
        <v>66</v>
      </c>
      <c r="G601">
        <v>29.867999999999999</v>
      </c>
      <c r="H601">
        <v>-85.366</v>
      </c>
      <c r="I601" t="s">
        <v>96</v>
      </c>
      <c r="J601" t="s">
        <v>217</v>
      </c>
      <c r="K601" t="s">
        <v>57</v>
      </c>
      <c r="L601" t="s">
        <v>57</v>
      </c>
      <c r="M601" t="s">
        <v>57</v>
      </c>
      <c r="N601">
        <v>314</v>
      </c>
    </row>
    <row r="602" spans="1:14">
      <c r="A602" t="s">
        <v>1490</v>
      </c>
      <c r="B602" t="s">
        <v>1489</v>
      </c>
      <c r="C602" t="s">
        <v>1811</v>
      </c>
      <c r="E602" t="s">
        <v>1810</v>
      </c>
      <c r="F602" t="s">
        <v>66</v>
      </c>
      <c r="G602">
        <v>24.673999999999999</v>
      </c>
      <c r="H602">
        <v>-81.242000000000004</v>
      </c>
      <c r="I602" t="s">
        <v>50</v>
      </c>
      <c r="J602" t="s">
        <v>217</v>
      </c>
      <c r="K602" t="s">
        <v>57</v>
      </c>
      <c r="L602" t="s">
        <v>57</v>
      </c>
      <c r="M602" t="s">
        <v>57</v>
      </c>
      <c r="N602">
        <v>315</v>
      </c>
    </row>
    <row r="603" spans="1:14">
      <c r="A603" t="s">
        <v>1490</v>
      </c>
      <c r="B603" t="s">
        <v>1489</v>
      </c>
      <c r="C603" t="s">
        <v>1809</v>
      </c>
      <c r="E603" t="s">
        <v>1808</v>
      </c>
      <c r="F603" t="s">
        <v>66</v>
      </c>
      <c r="G603">
        <v>24.678999999999998</v>
      </c>
      <c r="H603">
        <v>-81.236000000000004</v>
      </c>
      <c r="I603" t="s">
        <v>50</v>
      </c>
      <c r="J603" t="s">
        <v>217</v>
      </c>
      <c r="K603" t="s">
        <v>57</v>
      </c>
      <c r="L603" t="s">
        <v>57</v>
      </c>
      <c r="M603" t="s">
        <v>57</v>
      </c>
      <c r="N603">
        <v>316</v>
      </c>
    </row>
    <row r="604" spans="1:14">
      <c r="A604" t="s">
        <v>1490</v>
      </c>
      <c r="B604" t="s">
        <v>1489</v>
      </c>
      <c r="C604" t="s">
        <v>1807</v>
      </c>
      <c r="E604" t="s">
        <v>1802</v>
      </c>
      <c r="F604" t="s">
        <v>51</v>
      </c>
      <c r="G604">
        <v>-34.32</v>
      </c>
      <c r="H604">
        <v>150.5</v>
      </c>
      <c r="I604" t="s">
        <v>88</v>
      </c>
      <c r="J604" t="s">
        <v>412</v>
      </c>
      <c r="K604" t="s">
        <v>57</v>
      </c>
      <c r="L604" t="s">
        <v>57</v>
      </c>
      <c r="M604" t="s">
        <v>57</v>
      </c>
      <c r="N604">
        <v>317</v>
      </c>
    </row>
    <row r="605" spans="1:14">
      <c r="A605" t="s">
        <v>1490</v>
      </c>
      <c r="B605" t="s">
        <v>1489</v>
      </c>
      <c r="C605" t="s">
        <v>1806</v>
      </c>
      <c r="E605" t="s">
        <v>1802</v>
      </c>
      <c r="F605" t="s">
        <v>51</v>
      </c>
      <c r="G605">
        <v>-34.32</v>
      </c>
      <c r="H605">
        <v>150.5</v>
      </c>
      <c r="I605" t="s">
        <v>88</v>
      </c>
      <c r="J605" t="s">
        <v>412</v>
      </c>
      <c r="K605" t="s">
        <v>61</v>
      </c>
      <c r="L605" t="s">
        <v>425</v>
      </c>
      <c r="M605" t="s">
        <v>136</v>
      </c>
      <c r="N605">
        <v>318</v>
      </c>
    </row>
    <row r="606" spans="1:14">
      <c r="A606" t="s">
        <v>1490</v>
      </c>
      <c r="B606" t="s">
        <v>1489</v>
      </c>
      <c r="C606" t="s">
        <v>1805</v>
      </c>
      <c r="E606" t="s">
        <v>1802</v>
      </c>
      <c r="F606" t="s">
        <v>51</v>
      </c>
      <c r="G606">
        <v>-34.32</v>
      </c>
      <c r="H606">
        <v>150.5</v>
      </c>
      <c r="I606" t="s">
        <v>88</v>
      </c>
      <c r="J606" t="s">
        <v>412</v>
      </c>
      <c r="K606" t="s">
        <v>57</v>
      </c>
      <c r="L606" t="s">
        <v>57</v>
      </c>
      <c r="M606" t="s">
        <v>57</v>
      </c>
      <c r="N606">
        <v>319</v>
      </c>
    </row>
    <row r="607" spans="1:14">
      <c r="A607" t="s">
        <v>1490</v>
      </c>
      <c r="B607" t="s">
        <v>1489</v>
      </c>
      <c r="C607" t="s">
        <v>1804</v>
      </c>
      <c r="E607" t="s">
        <v>1802</v>
      </c>
      <c r="F607" t="s">
        <v>51</v>
      </c>
      <c r="G607">
        <v>-34.32</v>
      </c>
      <c r="H607">
        <v>150.5</v>
      </c>
      <c r="I607" t="s">
        <v>88</v>
      </c>
      <c r="J607" t="s">
        <v>412</v>
      </c>
      <c r="K607" t="s">
        <v>57</v>
      </c>
      <c r="L607" t="s">
        <v>57</v>
      </c>
      <c r="M607" t="s">
        <v>57</v>
      </c>
      <c r="N607">
        <v>320</v>
      </c>
    </row>
    <row r="608" spans="1:14">
      <c r="A608" t="s">
        <v>1490</v>
      </c>
      <c r="B608" t="s">
        <v>1489</v>
      </c>
      <c r="C608" t="s">
        <v>1803</v>
      </c>
      <c r="E608" t="s">
        <v>1802</v>
      </c>
      <c r="F608" t="s">
        <v>51</v>
      </c>
      <c r="G608">
        <v>-34.32</v>
      </c>
      <c r="H608">
        <v>150.5</v>
      </c>
      <c r="I608" t="s">
        <v>88</v>
      </c>
      <c r="J608" t="s">
        <v>412</v>
      </c>
      <c r="K608" t="s">
        <v>56</v>
      </c>
      <c r="L608" t="s">
        <v>448</v>
      </c>
      <c r="M608" t="s">
        <v>62</v>
      </c>
      <c r="N608">
        <v>321</v>
      </c>
    </row>
    <row r="609" spans="1:14">
      <c r="A609" t="s">
        <v>1490</v>
      </c>
      <c r="B609" t="s">
        <v>1489</v>
      </c>
      <c r="C609" t="s">
        <v>1801</v>
      </c>
      <c r="E609" t="s">
        <v>1800</v>
      </c>
      <c r="F609" t="s">
        <v>789</v>
      </c>
      <c r="G609">
        <v>-4.22</v>
      </c>
      <c r="H609">
        <v>39.299999999999997</v>
      </c>
      <c r="I609" t="s">
        <v>156</v>
      </c>
      <c r="J609" t="s">
        <v>155</v>
      </c>
      <c r="K609" t="s">
        <v>48</v>
      </c>
      <c r="L609" t="s">
        <v>336</v>
      </c>
      <c r="M609" t="s">
        <v>47</v>
      </c>
      <c r="N609">
        <v>322</v>
      </c>
    </row>
    <row r="610" spans="1:14">
      <c r="A610" t="s">
        <v>1490</v>
      </c>
      <c r="B610" t="s">
        <v>1489</v>
      </c>
      <c r="C610" t="s">
        <v>1801</v>
      </c>
      <c r="E610" t="s">
        <v>1800</v>
      </c>
      <c r="F610" t="s">
        <v>789</v>
      </c>
      <c r="G610">
        <v>-4.22</v>
      </c>
      <c r="H610">
        <v>39.299999999999997</v>
      </c>
      <c r="I610" t="s">
        <v>156</v>
      </c>
      <c r="J610" t="s">
        <v>155</v>
      </c>
      <c r="K610" t="s">
        <v>48</v>
      </c>
      <c r="L610" t="s">
        <v>336</v>
      </c>
      <c r="M610" t="s">
        <v>47</v>
      </c>
      <c r="N610">
        <v>323</v>
      </c>
    </row>
    <row r="611" spans="1:14">
      <c r="A611" t="s">
        <v>1490</v>
      </c>
      <c r="B611" t="s">
        <v>1489</v>
      </c>
      <c r="C611" t="s">
        <v>1801</v>
      </c>
      <c r="E611" t="s">
        <v>1800</v>
      </c>
      <c r="F611" t="s">
        <v>789</v>
      </c>
      <c r="G611">
        <v>-4.22</v>
      </c>
      <c r="H611">
        <v>39.299999999999997</v>
      </c>
      <c r="I611" t="s">
        <v>156</v>
      </c>
      <c r="J611" t="s">
        <v>155</v>
      </c>
      <c r="K611" t="s">
        <v>48</v>
      </c>
      <c r="L611" t="s">
        <v>336</v>
      </c>
      <c r="M611" t="s">
        <v>47</v>
      </c>
      <c r="N611">
        <v>324</v>
      </c>
    </row>
    <row r="612" spans="1:14">
      <c r="A612" t="s">
        <v>1490</v>
      </c>
      <c r="B612" t="s">
        <v>1489</v>
      </c>
      <c r="C612" t="s">
        <v>1801</v>
      </c>
      <c r="E612" t="s">
        <v>1800</v>
      </c>
      <c r="F612" t="s">
        <v>789</v>
      </c>
      <c r="G612">
        <v>-4.22</v>
      </c>
      <c r="H612">
        <v>39.299999999999997</v>
      </c>
      <c r="I612" t="s">
        <v>156</v>
      </c>
      <c r="J612" t="s">
        <v>155</v>
      </c>
      <c r="K612" t="s">
        <v>48</v>
      </c>
      <c r="L612" t="s">
        <v>336</v>
      </c>
      <c r="M612" t="s">
        <v>47</v>
      </c>
      <c r="N612">
        <v>325</v>
      </c>
    </row>
    <row r="613" spans="1:14">
      <c r="A613" t="s">
        <v>1490</v>
      </c>
      <c r="B613" t="s">
        <v>1489</v>
      </c>
      <c r="C613" t="s">
        <v>1801</v>
      </c>
      <c r="E613" t="s">
        <v>1800</v>
      </c>
      <c r="F613" t="s">
        <v>789</v>
      </c>
      <c r="G613">
        <v>-4.22</v>
      </c>
      <c r="H613">
        <v>39.299999999999997</v>
      </c>
      <c r="I613" t="s">
        <v>156</v>
      </c>
      <c r="J613" t="s">
        <v>155</v>
      </c>
      <c r="K613" t="s">
        <v>48</v>
      </c>
      <c r="L613" t="s">
        <v>336</v>
      </c>
      <c r="M613" t="s">
        <v>47</v>
      </c>
      <c r="N613">
        <v>326</v>
      </c>
    </row>
    <row r="614" spans="1:14">
      <c r="A614" t="s">
        <v>1490</v>
      </c>
      <c r="B614" t="s">
        <v>1489</v>
      </c>
      <c r="C614" t="s">
        <v>1801</v>
      </c>
      <c r="E614" t="s">
        <v>1800</v>
      </c>
      <c r="F614" t="s">
        <v>789</v>
      </c>
      <c r="G614">
        <v>-4.22</v>
      </c>
      <c r="H614">
        <v>39.299999999999997</v>
      </c>
      <c r="I614" t="s">
        <v>156</v>
      </c>
      <c r="J614" t="s">
        <v>155</v>
      </c>
      <c r="K614" t="s">
        <v>48</v>
      </c>
      <c r="L614" t="s">
        <v>336</v>
      </c>
      <c r="M614" t="s">
        <v>47</v>
      </c>
      <c r="N614">
        <v>327</v>
      </c>
    </row>
    <row r="615" spans="1:14">
      <c r="A615" t="s">
        <v>1490</v>
      </c>
      <c r="B615" t="s">
        <v>1489</v>
      </c>
      <c r="C615" t="s">
        <v>1801</v>
      </c>
      <c r="E615" t="s">
        <v>1800</v>
      </c>
      <c r="F615" t="s">
        <v>789</v>
      </c>
      <c r="G615">
        <v>-4.22</v>
      </c>
      <c r="H615">
        <v>39.299999999999997</v>
      </c>
      <c r="I615" t="s">
        <v>156</v>
      </c>
      <c r="J615" t="s">
        <v>155</v>
      </c>
      <c r="K615" t="s">
        <v>48</v>
      </c>
      <c r="L615" t="s">
        <v>336</v>
      </c>
      <c r="M615" t="s">
        <v>47</v>
      </c>
      <c r="N615">
        <v>328</v>
      </c>
    </row>
    <row r="616" spans="1:14">
      <c r="A616" t="s">
        <v>1490</v>
      </c>
      <c r="B616" t="s">
        <v>1489</v>
      </c>
      <c r="C616" t="s">
        <v>1801</v>
      </c>
      <c r="E616" t="s">
        <v>1800</v>
      </c>
      <c r="F616" t="s">
        <v>789</v>
      </c>
      <c r="G616">
        <v>-4.22</v>
      </c>
      <c r="H616">
        <v>39.299999999999997</v>
      </c>
      <c r="I616" t="s">
        <v>156</v>
      </c>
      <c r="J616" t="s">
        <v>155</v>
      </c>
      <c r="K616" t="s">
        <v>48</v>
      </c>
      <c r="L616" t="s">
        <v>336</v>
      </c>
      <c r="M616" t="s">
        <v>47</v>
      </c>
      <c r="N616">
        <v>329</v>
      </c>
    </row>
    <row r="617" spans="1:14">
      <c r="A617" t="s">
        <v>1490</v>
      </c>
      <c r="B617" t="s">
        <v>1489</v>
      </c>
      <c r="C617" t="s">
        <v>1801</v>
      </c>
      <c r="E617" t="s">
        <v>1800</v>
      </c>
      <c r="F617" t="s">
        <v>789</v>
      </c>
      <c r="G617">
        <v>-4.22</v>
      </c>
      <c r="H617">
        <v>39.299999999999997</v>
      </c>
      <c r="I617" t="s">
        <v>156</v>
      </c>
      <c r="J617" t="s">
        <v>155</v>
      </c>
      <c r="K617" t="s">
        <v>48</v>
      </c>
      <c r="L617" t="s">
        <v>336</v>
      </c>
      <c r="M617" t="s">
        <v>47</v>
      </c>
      <c r="N617">
        <v>330</v>
      </c>
    </row>
    <row r="618" spans="1:14">
      <c r="A618" t="s">
        <v>1490</v>
      </c>
      <c r="B618" t="s">
        <v>1489</v>
      </c>
      <c r="C618" t="s">
        <v>1801</v>
      </c>
      <c r="E618" t="s">
        <v>1800</v>
      </c>
      <c r="F618" t="s">
        <v>789</v>
      </c>
      <c r="G618">
        <v>-4.22</v>
      </c>
      <c r="H618">
        <v>39.299999999999997</v>
      </c>
      <c r="I618" t="s">
        <v>156</v>
      </c>
      <c r="J618" t="s">
        <v>155</v>
      </c>
      <c r="K618" t="s">
        <v>48</v>
      </c>
      <c r="L618" t="s">
        <v>336</v>
      </c>
      <c r="M618" t="s">
        <v>47</v>
      </c>
      <c r="N618">
        <v>331</v>
      </c>
    </row>
    <row r="619" spans="1:14">
      <c r="A619" t="s">
        <v>1490</v>
      </c>
      <c r="B619" t="s">
        <v>1489</v>
      </c>
      <c r="C619" t="s">
        <v>1801</v>
      </c>
      <c r="E619" t="s">
        <v>1800</v>
      </c>
      <c r="F619" t="s">
        <v>789</v>
      </c>
      <c r="G619">
        <v>-4.22</v>
      </c>
      <c r="H619">
        <v>39.299999999999997</v>
      </c>
      <c r="I619" t="s">
        <v>156</v>
      </c>
      <c r="J619" t="s">
        <v>155</v>
      </c>
      <c r="K619" t="s">
        <v>48</v>
      </c>
      <c r="L619" t="s">
        <v>336</v>
      </c>
      <c r="M619" t="s">
        <v>47</v>
      </c>
      <c r="N619">
        <v>332</v>
      </c>
    </row>
    <row r="620" spans="1:14">
      <c r="A620" t="s">
        <v>1490</v>
      </c>
      <c r="B620" t="s">
        <v>1489</v>
      </c>
      <c r="C620" t="s">
        <v>1801</v>
      </c>
      <c r="E620" t="s">
        <v>1800</v>
      </c>
      <c r="F620" t="s">
        <v>789</v>
      </c>
      <c r="G620">
        <v>-4.22</v>
      </c>
      <c r="H620">
        <v>39.299999999999997</v>
      </c>
      <c r="I620" t="s">
        <v>156</v>
      </c>
      <c r="J620" t="s">
        <v>155</v>
      </c>
      <c r="K620" t="s">
        <v>48</v>
      </c>
      <c r="L620" t="s">
        <v>336</v>
      </c>
      <c r="M620" t="s">
        <v>47</v>
      </c>
      <c r="N620">
        <v>333</v>
      </c>
    </row>
    <row r="621" spans="1:14">
      <c r="A621" t="s">
        <v>1490</v>
      </c>
      <c r="B621" t="s">
        <v>1489</v>
      </c>
      <c r="C621" t="s">
        <v>1801</v>
      </c>
      <c r="E621" t="s">
        <v>1800</v>
      </c>
      <c r="F621" t="s">
        <v>789</v>
      </c>
      <c r="G621">
        <v>-4.22</v>
      </c>
      <c r="H621">
        <v>39.299999999999997</v>
      </c>
      <c r="I621" t="s">
        <v>156</v>
      </c>
      <c r="J621" t="s">
        <v>155</v>
      </c>
      <c r="K621" t="s">
        <v>48</v>
      </c>
      <c r="L621" t="s">
        <v>336</v>
      </c>
      <c r="M621" t="s">
        <v>47</v>
      </c>
      <c r="N621">
        <v>334</v>
      </c>
    </row>
    <row r="622" spans="1:14">
      <c r="A622" t="s">
        <v>1490</v>
      </c>
      <c r="B622" t="s">
        <v>1489</v>
      </c>
      <c r="C622" t="s">
        <v>1801</v>
      </c>
      <c r="E622" t="s">
        <v>1800</v>
      </c>
      <c r="F622" t="s">
        <v>789</v>
      </c>
      <c r="G622">
        <v>-4.22</v>
      </c>
      <c r="H622">
        <v>39.299999999999997</v>
      </c>
      <c r="I622" t="s">
        <v>156</v>
      </c>
      <c r="J622" t="s">
        <v>155</v>
      </c>
      <c r="K622" t="s">
        <v>48</v>
      </c>
      <c r="L622" t="s">
        <v>336</v>
      </c>
      <c r="M622" t="s">
        <v>47</v>
      </c>
      <c r="N622">
        <v>335</v>
      </c>
    </row>
    <row r="623" spans="1:14">
      <c r="A623" t="s">
        <v>1490</v>
      </c>
      <c r="B623" t="s">
        <v>1489</v>
      </c>
      <c r="C623" t="s">
        <v>1801</v>
      </c>
      <c r="E623" t="s">
        <v>1800</v>
      </c>
      <c r="F623" t="s">
        <v>789</v>
      </c>
      <c r="G623">
        <v>-4.22</v>
      </c>
      <c r="H623">
        <v>39.299999999999997</v>
      </c>
      <c r="I623" t="s">
        <v>156</v>
      </c>
      <c r="J623" t="s">
        <v>155</v>
      </c>
      <c r="K623" t="s">
        <v>48</v>
      </c>
      <c r="L623" t="s">
        <v>336</v>
      </c>
      <c r="M623" t="s">
        <v>47</v>
      </c>
      <c r="N623">
        <v>336</v>
      </c>
    </row>
    <row r="624" spans="1:14">
      <c r="A624" t="s">
        <v>1490</v>
      </c>
      <c r="B624" t="s">
        <v>1489</v>
      </c>
      <c r="C624" t="s">
        <v>1801</v>
      </c>
      <c r="E624" t="s">
        <v>1800</v>
      </c>
      <c r="F624" t="s">
        <v>789</v>
      </c>
      <c r="G624">
        <v>-4.22</v>
      </c>
      <c r="H624">
        <v>39.299999999999997</v>
      </c>
      <c r="I624" t="s">
        <v>156</v>
      </c>
      <c r="J624" t="s">
        <v>155</v>
      </c>
      <c r="K624" t="s">
        <v>48</v>
      </c>
      <c r="L624" t="s">
        <v>336</v>
      </c>
      <c r="M624" t="s">
        <v>47</v>
      </c>
      <c r="N624">
        <v>337</v>
      </c>
    </row>
    <row r="625" spans="1:14">
      <c r="A625" t="s">
        <v>1490</v>
      </c>
      <c r="B625" t="s">
        <v>1489</v>
      </c>
      <c r="C625" t="s">
        <v>1801</v>
      </c>
      <c r="E625" t="s">
        <v>1800</v>
      </c>
      <c r="F625" t="s">
        <v>789</v>
      </c>
      <c r="G625">
        <v>-4.22</v>
      </c>
      <c r="H625">
        <v>39.299999999999997</v>
      </c>
      <c r="I625" t="s">
        <v>156</v>
      </c>
      <c r="J625" t="s">
        <v>155</v>
      </c>
      <c r="K625" t="s">
        <v>48</v>
      </c>
      <c r="L625" t="s">
        <v>336</v>
      </c>
      <c r="M625" t="s">
        <v>47</v>
      </c>
      <c r="N625">
        <v>338</v>
      </c>
    </row>
    <row r="626" spans="1:14">
      <c r="A626" t="s">
        <v>1490</v>
      </c>
      <c r="B626" t="s">
        <v>1489</v>
      </c>
      <c r="C626" t="s">
        <v>1801</v>
      </c>
      <c r="E626" t="s">
        <v>1800</v>
      </c>
      <c r="F626" t="s">
        <v>789</v>
      </c>
      <c r="G626">
        <v>-4.22</v>
      </c>
      <c r="H626">
        <v>39.299999999999997</v>
      </c>
      <c r="I626" t="s">
        <v>156</v>
      </c>
      <c r="J626" t="s">
        <v>155</v>
      </c>
      <c r="K626" t="s">
        <v>48</v>
      </c>
      <c r="L626" t="s">
        <v>336</v>
      </c>
      <c r="M626" t="s">
        <v>47</v>
      </c>
      <c r="N626">
        <v>339</v>
      </c>
    </row>
    <row r="627" spans="1:14">
      <c r="A627" t="s">
        <v>1490</v>
      </c>
      <c r="B627" t="s">
        <v>1489</v>
      </c>
      <c r="C627" t="s">
        <v>1799</v>
      </c>
      <c r="E627" t="s">
        <v>1776</v>
      </c>
      <c r="F627" t="s">
        <v>516</v>
      </c>
      <c r="G627">
        <v>45.232999999999997</v>
      </c>
      <c r="H627">
        <v>12.26</v>
      </c>
      <c r="I627" t="s">
        <v>96</v>
      </c>
      <c r="J627" t="s">
        <v>95</v>
      </c>
      <c r="K627" t="s">
        <v>226</v>
      </c>
      <c r="L627" t="s">
        <v>227</v>
      </c>
      <c r="M627" t="s">
        <v>226</v>
      </c>
      <c r="N627" t="s">
        <v>1798</v>
      </c>
    </row>
    <row r="628" spans="1:14">
      <c r="A628" t="s">
        <v>1490</v>
      </c>
      <c r="B628" t="s">
        <v>1489</v>
      </c>
      <c r="C628" t="s">
        <v>1797</v>
      </c>
      <c r="E628" t="s">
        <v>1776</v>
      </c>
      <c r="F628" t="s">
        <v>516</v>
      </c>
      <c r="G628">
        <v>45.232999999999997</v>
      </c>
      <c r="H628">
        <v>12.26</v>
      </c>
      <c r="I628" t="s">
        <v>96</v>
      </c>
      <c r="J628" t="s">
        <v>95</v>
      </c>
      <c r="K628" t="s">
        <v>226</v>
      </c>
      <c r="L628" t="s">
        <v>227</v>
      </c>
      <c r="M628" t="s">
        <v>226</v>
      </c>
      <c r="N628" t="s">
        <v>1796</v>
      </c>
    </row>
    <row r="629" spans="1:14">
      <c r="A629" t="s">
        <v>1490</v>
      </c>
      <c r="B629" t="s">
        <v>1489</v>
      </c>
      <c r="C629" t="s">
        <v>1795</v>
      </c>
      <c r="E629" t="s">
        <v>1776</v>
      </c>
      <c r="F629" t="s">
        <v>516</v>
      </c>
      <c r="G629">
        <v>45.232999999999997</v>
      </c>
      <c r="H629">
        <v>12.26</v>
      </c>
      <c r="I629" t="s">
        <v>96</v>
      </c>
      <c r="J629" t="s">
        <v>95</v>
      </c>
      <c r="K629" t="s">
        <v>226</v>
      </c>
      <c r="L629" t="s">
        <v>227</v>
      </c>
      <c r="M629" t="s">
        <v>226</v>
      </c>
      <c r="N629" t="s">
        <v>1794</v>
      </c>
    </row>
    <row r="630" spans="1:14">
      <c r="A630" t="s">
        <v>1490</v>
      </c>
      <c r="B630" t="s">
        <v>1489</v>
      </c>
      <c r="C630" t="s">
        <v>1793</v>
      </c>
      <c r="E630" t="s">
        <v>1776</v>
      </c>
      <c r="F630" t="s">
        <v>516</v>
      </c>
      <c r="G630">
        <v>45.232999999999997</v>
      </c>
      <c r="H630">
        <v>12.26</v>
      </c>
      <c r="I630" t="s">
        <v>96</v>
      </c>
      <c r="J630" t="s">
        <v>95</v>
      </c>
      <c r="K630" t="s">
        <v>226</v>
      </c>
      <c r="L630" t="s">
        <v>227</v>
      </c>
      <c r="M630" t="s">
        <v>226</v>
      </c>
      <c r="N630" t="s">
        <v>1792</v>
      </c>
    </row>
    <row r="631" spans="1:14">
      <c r="A631" t="s">
        <v>1490</v>
      </c>
      <c r="B631" t="s">
        <v>1489</v>
      </c>
      <c r="C631" t="s">
        <v>1791</v>
      </c>
      <c r="E631" t="s">
        <v>1776</v>
      </c>
      <c r="F631" t="s">
        <v>516</v>
      </c>
      <c r="G631">
        <v>45.232999999999997</v>
      </c>
      <c r="H631">
        <v>12.26</v>
      </c>
      <c r="I631" t="s">
        <v>96</v>
      </c>
      <c r="J631" t="s">
        <v>95</v>
      </c>
      <c r="K631" t="s">
        <v>226</v>
      </c>
      <c r="L631" t="s">
        <v>227</v>
      </c>
      <c r="M631" t="s">
        <v>226</v>
      </c>
      <c r="N631" t="s">
        <v>1790</v>
      </c>
    </row>
    <row r="632" spans="1:14">
      <c r="A632" t="s">
        <v>1490</v>
      </c>
      <c r="B632" t="s">
        <v>1489</v>
      </c>
      <c r="C632" t="s">
        <v>1789</v>
      </c>
      <c r="E632" t="s">
        <v>1776</v>
      </c>
      <c r="F632" t="s">
        <v>516</v>
      </c>
      <c r="G632">
        <v>45.232999999999997</v>
      </c>
      <c r="H632">
        <v>12.26</v>
      </c>
      <c r="I632" t="s">
        <v>96</v>
      </c>
      <c r="J632" t="s">
        <v>95</v>
      </c>
      <c r="K632" t="s">
        <v>226</v>
      </c>
      <c r="L632" t="s">
        <v>227</v>
      </c>
      <c r="M632" t="s">
        <v>226</v>
      </c>
      <c r="N632" t="s">
        <v>1788</v>
      </c>
    </row>
    <row r="633" spans="1:14">
      <c r="A633" t="s">
        <v>1490</v>
      </c>
      <c r="B633" t="s">
        <v>1489</v>
      </c>
      <c r="C633" t="s">
        <v>1787</v>
      </c>
      <c r="E633" t="s">
        <v>1776</v>
      </c>
      <c r="F633" t="s">
        <v>516</v>
      </c>
      <c r="G633">
        <v>45.232999999999997</v>
      </c>
      <c r="H633">
        <v>12.26</v>
      </c>
      <c r="I633" t="s">
        <v>96</v>
      </c>
      <c r="J633" t="s">
        <v>95</v>
      </c>
      <c r="K633" t="s">
        <v>226</v>
      </c>
      <c r="L633" t="s">
        <v>227</v>
      </c>
      <c r="M633" t="s">
        <v>226</v>
      </c>
      <c r="N633" t="s">
        <v>1786</v>
      </c>
    </row>
    <row r="634" spans="1:14">
      <c r="A634" t="s">
        <v>1490</v>
      </c>
      <c r="B634" t="s">
        <v>1489</v>
      </c>
      <c r="C634" t="s">
        <v>1785</v>
      </c>
      <c r="E634" t="s">
        <v>1776</v>
      </c>
      <c r="F634" t="s">
        <v>516</v>
      </c>
      <c r="G634">
        <v>45.232999999999997</v>
      </c>
      <c r="H634">
        <v>12.26</v>
      </c>
      <c r="I634" t="s">
        <v>96</v>
      </c>
      <c r="J634" t="s">
        <v>95</v>
      </c>
      <c r="K634" t="s">
        <v>226</v>
      </c>
      <c r="L634" t="s">
        <v>227</v>
      </c>
      <c r="M634" t="s">
        <v>226</v>
      </c>
      <c r="N634" t="s">
        <v>1784</v>
      </c>
    </row>
    <row r="635" spans="1:14">
      <c r="A635" t="s">
        <v>1490</v>
      </c>
      <c r="B635" t="s">
        <v>1489</v>
      </c>
      <c r="C635" t="s">
        <v>1783</v>
      </c>
      <c r="E635" t="s">
        <v>1776</v>
      </c>
      <c r="F635" t="s">
        <v>516</v>
      </c>
      <c r="G635">
        <v>45.232999999999997</v>
      </c>
      <c r="H635">
        <v>12.26</v>
      </c>
      <c r="I635" t="s">
        <v>96</v>
      </c>
      <c r="J635" t="s">
        <v>95</v>
      </c>
      <c r="K635" t="s">
        <v>226</v>
      </c>
      <c r="L635" t="s">
        <v>227</v>
      </c>
      <c r="M635" t="s">
        <v>226</v>
      </c>
      <c r="N635" t="s">
        <v>1782</v>
      </c>
    </row>
    <row r="636" spans="1:14">
      <c r="A636" t="s">
        <v>1490</v>
      </c>
      <c r="B636" t="s">
        <v>1489</v>
      </c>
      <c r="C636" t="s">
        <v>1781</v>
      </c>
      <c r="E636" t="s">
        <v>1776</v>
      </c>
      <c r="F636" t="s">
        <v>516</v>
      </c>
      <c r="G636">
        <v>45.232999999999997</v>
      </c>
      <c r="H636">
        <v>12.26</v>
      </c>
      <c r="I636" t="s">
        <v>96</v>
      </c>
      <c r="J636" t="s">
        <v>95</v>
      </c>
      <c r="K636" t="s">
        <v>226</v>
      </c>
      <c r="L636" t="s">
        <v>227</v>
      </c>
      <c r="M636" t="s">
        <v>226</v>
      </c>
      <c r="N636" t="s">
        <v>1780</v>
      </c>
    </row>
    <row r="637" spans="1:14">
      <c r="A637" t="s">
        <v>1490</v>
      </c>
      <c r="B637" t="s">
        <v>1489</v>
      </c>
      <c r="C637" t="s">
        <v>1779</v>
      </c>
      <c r="E637" t="s">
        <v>1776</v>
      </c>
      <c r="F637" t="s">
        <v>516</v>
      </c>
      <c r="G637">
        <v>45.232999999999997</v>
      </c>
      <c r="H637">
        <v>12.26</v>
      </c>
      <c r="I637" t="s">
        <v>96</v>
      </c>
      <c r="J637" t="s">
        <v>95</v>
      </c>
      <c r="K637" t="s">
        <v>226</v>
      </c>
      <c r="L637" t="s">
        <v>227</v>
      </c>
      <c r="M637" t="s">
        <v>226</v>
      </c>
      <c r="N637" t="s">
        <v>1778</v>
      </c>
    </row>
    <row r="638" spans="1:14">
      <c r="A638" t="s">
        <v>1490</v>
      </c>
      <c r="B638" t="s">
        <v>1489</v>
      </c>
      <c r="C638" t="s">
        <v>1777</v>
      </c>
      <c r="E638" t="s">
        <v>1776</v>
      </c>
      <c r="F638" t="s">
        <v>516</v>
      </c>
      <c r="G638">
        <v>45.232999999999997</v>
      </c>
      <c r="H638">
        <v>12.26</v>
      </c>
      <c r="I638" t="s">
        <v>96</v>
      </c>
      <c r="J638" t="s">
        <v>95</v>
      </c>
      <c r="K638" t="s">
        <v>226</v>
      </c>
      <c r="L638" t="s">
        <v>227</v>
      </c>
      <c r="M638" t="s">
        <v>226</v>
      </c>
      <c r="N638" t="s">
        <v>1775</v>
      </c>
    </row>
    <row r="639" spans="1:14">
      <c r="A639" t="s">
        <v>1490</v>
      </c>
      <c r="B639" t="s">
        <v>1489</v>
      </c>
      <c r="C639" t="s">
        <v>1774</v>
      </c>
      <c r="E639" t="s">
        <v>1762</v>
      </c>
      <c r="F639" t="s">
        <v>167</v>
      </c>
      <c r="G639">
        <v>43.423000000000002</v>
      </c>
      <c r="H639">
        <v>3.6429999999999998</v>
      </c>
      <c r="I639" t="s">
        <v>96</v>
      </c>
      <c r="J639" t="s">
        <v>95</v>
      </c>
      <c r="K639" t="s">
        <v>56</v>
      </c>
      <c r="L639" t="s">
        <v>63</v>
      </c>
      <c r="M639" t="s">
        <v>62</v>
      </c>
      <c r="N639">
        <v>352</v>
      </c>
    </row>
    <row r="640" spans="1:14">
      <c r="A640" t="s">
        <v>1490</v>
      </c>
      <c r="B640" t="s">
        <v>1489</v>
      </c>
      <c r="C640" t="s">
        <v>1773</v>
      </c>
      <c r="E640" t="s">
        <v>1762</v>
      </c>
      <c r="F640" t="s">
        <v>167</v>
      </c>
      <c r="G640">
        <v>43.423000000000002</v>
      </c>
      <c r="H640">
        <v>3.6429999999999998</v>
      </c>
      <c r="I640" t="s">
        <v>96</v>
      </c>
      <c r="J640" t="s">
        <v>95</v>
      </c>
      <c r="K640" t="s">
        <v>56</v>
      </c>
      <c r="L640" t="s">
        <v>63</v>
      </c>
      <c r="M640" t="s">
        <v>62</v>
      </c>
      <c r="N640">
        <v>353</v>
      </c>
    </row>
    <row r="641" spans="1:14">
      <c r="A641" t="s">
        <v>1490</v>
      </c>
      <c r="B641" t="s">
        <v>1489</v>
      </c>
      <c r="C641" t="s">
        <v>1772</v>
      </c>
      <c r="E641" t="s">
        <v>1762</v>
      </c>
      <c r="F641" t="s">
        <v>167</v>
      </c>
      <c r="G641">
        <v>43.423000000000002</v>
      </c>
      <c r="H641">
        <v>3.6429999999999998</v>
      </c>
      <c r="I641" t="s">
        <v>96</v>
      </c>
      <c r="J641" t="s">
        <v>95</v>
      </c>
      <c r="K641" t="s">
        <v>56</v>
      </c>
      <c r="L641" t="s">
        <v>63</v>
      </c>
      <c r="M641" t="s">
        <v>62</v>
      </c>
      <c r="N641">
        <v>354</v>
      </c>
    </row>
    <row r="642" spans="1:14">
      <c r="A642" t="s">
        <v>1490</v>
      </c>
      <c r="B642" t="s">
        <v>1489</v>
      </c>
      <c r="C642" t="s">
        <v>1771</v>
      </c>
      <c r="E642" t="s">
        <v>1762</v>
      </c>
      <c r="F642" t="s">
        <v>167</v>
      </c>
      <c r="G642">
        <v>43.423000000000002</v>
      </c>
      <c r="H642">
        <v>3.6429999999999998</v>
      </c>
      <c r="I642" t="s">
        <v>96</v>
      </c>
      <c r="J642" t="s">
        <v>95</v>
      </c>
      <c r="K642" t="s">
        <v>56</v>
      </c>
      <c r="L642" t="s">
        <v>63</v>
      </c>
      <c r="M642" t="s">
        <v>62</v>
      </c>
      <c r="N642">
        <v>355</v>
      </c>
    </row>
    <row r="643" spans="1:14">
      <c r="A643" t="s">
        <v>1490</v>
      </c>
      <c r="B643" t="s">
        <v>1489</v>
      </c>
      <c r="C643" t="s">
        <v>1770</v>
      </c>
      <c r="E643" t="s">
        <v>1762</v>
      </c>
      <c r="F643" t="s">
        <v>167</v>
      </c>
      <c r="G643">
        <v>43.423000000000002</v>
      </c>
      <c r="H643">
        <v>3.6429999999999998</v>
      </c>
      <c r="I643" t="s">
        <v>96</v>
      </c>
      <c r="J643" t="s">
        <v>95</v>
      </c>
      <c r="K643" t="s">
        <v>56</v>
      </c>
      <c r="L643" t="s">
        <v>63</v>
      </c>
      <c r="M643" t="s">
        <v>62</v>
      </c>
      <c r="N643">
        <v>356</v>
      </c>
    </row>
    <row r="644" spans="1:14">
      <c r="A644" t="s">
        <v>1490</v>
      </c>
      <c r="B644" t="s">
        <v>1489</v>
      </c>
      <c r="C644" t="s">
        <v>1769</v>
      </c>
      <c r="E644" t="s">
        <v>1762</v>
      </c>
      <c r="F644" t="s">
        <v>167</v>
      </c>
      <c r="G644">
        <v>43.423000000000002</v>
      </c>
      <c r="H644">
        <v>3.6429999999999998</v>
      </c>
      <c r="I644" t="s">
        <v>96</v>
      </c>
      <c r="J644" t="s">
        <v>95</v>
      </c>
      <c r="K644" t="s">
        <v>56</v>
      </c>
      <c r="L644" t="s">
        <v>63</v>
      </c>
      <c r="M644" t="s">
        <v>62</v>
      </c>
      <c r="N644">
        <v>357</v>
      </c>
    </row>
    <row r="645" spans="1:14">
      <c r="A645" t="s">
        <v>1490</v>
      </c>
      <c r="B645" t="s">
        <v>1489</v>
      </c>
      <c r="C645" t="s">
        <v>1768</v>
      </c>
      <c r="E645" t="s">
        <v>1762</v>
      </c>
      <c r="F645" t="s">
        <v>167</v>
      </c>
      <c r="G645">
        <v>43.423000000000002</v>
      </c>
      <c r="H645">
        <v>3.6429999999999998</v>
      </c>
      <c r="I645" t="s">
        <v>96</v>
      </c>
      <c r="J645" t="s">
        <v>95</v>
      </c>
      <c r="K645" t="s">
        <v>56</v>
      </c>
      <c r="L645" t="s">
        <v>63</v>
      </c>
      <c r="M645" t="s">
        <v>62</v>
      </c>
      <c r="N645">
        <v>358</v>
      </c>
    </row>
    <row r="646" spans="1:14">
      <c r="A646" t="s">
        <v>1490</v>
      </c>
      <c r="B646" t="s">
        <v>1489</v>
      </c>
      <c r="C646" t="s">
        <v>1767</v>
      </c>
      <c r="E646" t="s">
        <v>1762</v>
      </c>
      <c r="F646" t="s">
        <v>167</v>
      </c>
      <c r="G646">
        <v>43.423000000000002</v>
      </c>
      <c r="H646">
        <v>3.6429999999999998</v>
      </c>
      <c r="I646" t="s">
        <v>96</v>
      </c>
      <c r="J646" t="s">
        <v>95</v>
      </c>
      <c r="K646" t="s">
        <v>56</v>
      </c>
      <c r="L646" t="s">
        <v>63</v>
      </c>
      <c r="M646" t="s">
        <v>62</v>
      </c>
      <c r="N646">
        <v>359</v>
      </c>
    </row>
    <row r="647" spans="1:14">
      <c r="A647" t="s">
        <v>1490</v>
      </c>
      <c r="B647" t="s">
        <v>1489</v>
      </c>
      <c r="C647" t="s">
        <v>1766</v>
      </c>
      <c r="E647" t="s">
        <v>1762</v>
      </c>
      <c r="F647" t="s">
        <v>167</v>
      </c>
      <c r="G647">
        <v>43.423000000000002</v>
      </c>
      <c r="H647">
        <v>3.6429999999999998</v>
      </c>
      <c r="I647" t="s">
        <v>96</v>
      </c>
      <c r="J647" t="s">
        <v>95</v>
      </c>
      <c r="K647" t="s">
        <v>56</v>
      </c>
      <c r="L647" t="s">
        <v>63</v>
      </c>
      <c r="M647" t="s">
        <v>62</v>
      </c>
      <c r="N647">
        <v>360</v>
      </c>
    </row>
    <row r="648" spans="1:14">
      <c r="A648" t="s">
        <v>1490</v>
      </c>
      <c r="B648" t="s">
        <v>1489</v>
      </c>
      <c r="C648" t="s">
        <v>1765</v>
      </c>
      <c r="E648" t="s">
        <v>1762</v>
      </c>
      <c r="F648" t="s">
        <v>167</v>
      </c>
      <c r="G648">
        <v>43.423000000000002</v>
      </c>
      <c r="H648">
        <v>3.6429999999999998</v>
      </c>
      <c r="I648" t="s">
        <v>96</v>
      </c>
      <c r="J648" t="s">
        <v>95</v>
      </c>
      <c r="K648" t="s">
        <v>56</v>
      </c>
      <c r="L648" t="s">
        <v>63</v>
      </c>
      <c r="M648" t="s">
        <v>62</v>
      </c>
      <c r="N648">
        <v>361</v>
      </c>
    </row>
    <row r="649" spans="1:14">
      <c r="A649" t="s">
        <v>1490</v>
      </c>
      <c r="B649" t="s">
        <v>1489</v>
      </c>
      <c r="C649" t="s">
        <v>1764</v>
      </c>
      <c r="E649" t="s">
        <v>1762</v>
      </c>
      <c r="F649" t="s">
        <v>167</v>
      </c>
      <c r="G649">
        <v>43.423000000000002</v>
      </c>
      <c r="H649">
        <v>3.6429999999999998</v>
      </c>
      <c r="I649" t="s">
        <v>96</v>
      </c>
      <c r="J649" t="s">
        <v>95</v>
      </c>
      <c r="K649" t="s">
        <v>56</v>
      </c>
      <c r="L649" t="s">
        <v>63</v>
      </c>
      <c r="M649" t="s">
        <v>62</v>
      </c>
      <c r="N649">
        <v>362</v>
      </c>
    </row>
    <row r="650" spans="1:14">
      <c r="A650" t="s">
        <v>1490</v>
      </c>
      <c r="B650" t="s">
        <v>1489</v>
      </c>
      <c r="C650" t="s">
        <v>1763</v>
      </c>
      <c r="E650" t="s">
        <v>1762</v>
      </c>
      <c r="F650" t="s">
        <v>167</v>
      </c>
      <c r="G650">
        <v>43.423000000000002</v>
      </c>
      <c r="H650">
        <v>3.6429999999999998</v>
      </c>
      <c r="I650" t="s">
        <v>96</v>
      </c>
      <c r="J650" t="s">
        <v>95</v>
      </c>
      <c r="K650" t="s">
        <v>56</v>
      </c>
      <c r="L650" t="s">
        <v>63</v>
      </c>
      <c r="M650" t="s">
        <v>62</v>
      </c>
      <c r="N650">
        <v>363</v>
      </c>
    </row>
    <row r="651" spans="1:14">
      <c r="A651" t="s">
        <v>1490</v>
      </c>
      <c r="B651" t="s">
        <v>1489</v>
      </c>
      <c r="C651" t="s">
        <v>1761</v>
      </c>
      <c r="E651" t="s">
        <v>1760</v>
      </c>
      <c r="F651" t="s">
        <v>1759</v>
      </c>
      <c r="G651">
        <v>-22</v>
      </c>
      <c r="H651">
        <v>165</v>
      </c>
      <c r="I651" t="s">
        <v>88</v>
      </c>
      <c r="J651" t="s">
        <v>49</v>
      </c>
      <c r="K651" t="s">
        <v>56</v>
      </c>
      <c r="L651" t="s">
        <v>106</v>
      </c>
      <c r="M651" t="s">
        <v>55</v>
      </c>
      <c r="N651">
        <v>364</v>
      </c>
    </row>
    <row r="652" spans="1:14">
      <c r="A652" t="s">
        <v>1490</v>
      </c>
      <c r="B652" t="s">
        <v>1489</v>
      </c>
      <c r="C652" t="s">
        <v>1761</v>
      </c>
      <c r="E652" t="s">
        <v>1760</v>
      </c>
      <c r="F652" t="s">
        <v>1759</v>
      </c>
      <c r="G652">
        <v>-22</v>
      </c>
      <c r="H652">
        <v>165</v>
      </c>
      <c r="I652" t="s">
        <v>88</v>
      </c>
      <c r="J652" t="s">
        <v>49</v>
      </c>
      <c r="K652" t="s">
        <v>57</v>
      </c>
      <c r="L652" t="s">
        <v>57</v>
      </c>
      <c r="M652" t="s">
        <v>57</v>
      </c>
      <c r="N652">
        <v>365</v>
      </c>
    </row>
    <row r="653" spans="1:14">
      <c r="A653" t="s">
        <v>1490</v>
      </c>
      <c r="B653" t="s">
        <v>1489</v>
      </c>
      <c r="C653" t="s">
        <v>1758</v>
      </c>
      <c r="E653" t="s">
        <v>1638</v>
      </c>
      <c r="F653" t="s">
        <v>66</v>
      </c>
      <c r="G653">
        <v>44.6</v>
      </c>
      <c r="H653">
        <v>-124</v>
      </c>
      <c r="I653" t="s">
        <v>65</v>
      </c>
      <c r="J653" t="s">
        <v>64</v>
      </c>
      <c r="K653" t="s">
        <v>56</v>
      </c>
      <c r="L653" t="s">
        <v>195</v>
      </c>
      <c r="M653" t="s">
        <v>62</v>
      </c>
      <c r="N653">
        <v>366</v>
      </c>
    </row>
    <row r="654" spans="1:14">
      <c r="A654" t="s">
        <v>1490</v>
      </c>
      <c r="B654" t="s">
        <v>1489</v>
      </c>
      <c r="C654" t="s">
        <v>1757</v>
      </c>
      <c r="E654" t="s">
        <v>1638</v>
      </c>
      <c r="F654" t="s">
        <v>66</v>
      </c>
      <c r="G654">
        <v>44.6</v>
      </c>
      <c r="H654">
        <v>-124</v>
      </c>
      <c r="I654" t="s">
        <v>65</v>
      </c>
      <c r="J654" t="s">
        <v>64</v>
      </c>
      <c r="K654" t="s">
        <v>56</v>
      </c>
      <c r="L654" t="s">
        <v>195</v>
      </c>
      <c r="M654" t="s">
        <v>62</v>
      </c>
      <c r="N654">
        <v>659</v>
      </c>
    </row>
    <row r="655" spans="1:14">
      <c r="A655" t="s">
        <v>1490</v>
      </c>
      <c r="B655" t="s">
        <v>1489</v>
      </c>
      <c r="C655" t="s">
        <v>1756</v>
      </c>
      <c r="E655" t="s">
        <v>1638</v>
      </c>
      <c r="F655" t="s">
        <v>66</v>
      </c>
      <c r="G655">
        <v>44.6</v>
      </c>
      <c r="H655">
        <v>-124</v>
      </c>
      <c r="I655" t="s">
        <v>65</v>
      </c>
      <c r="J655" t="s">
        <v>64</v>
      </c>
      <c r="K655" t="s">
        <v>57</v>
      </c>
      <c r="L655" t="s">
        <v>57</v>
      </c>
      <c r="M655" t="s">
        <v>57</v>
      </c>
      <c r="N655">
        <v>660</v>
      </c>
    </row>
    <row r="656" spans="1:14">
      <c r="A656" t="s">
        <v>1490</v>
      </c>
      <c r="B656" t="s">
        <v>1489</v>
      </c>
      <c r="C656" t="s">
        <v>1755</v>
      </c>
      <c r="E656" t="s">
        <v>1638</v>
      </c>
      <c r="F656" t="s">
        <v>66</v>
      </c>
      <c r="G656">
        <v>44.6</v>
      </c>
      <c r="H656">
        <v>-124</v>
      </c>
      <c r="I656" t="s">
        <v>65</v>
      </c>
      <c r="J656" t="s">
        <v>64</v>
      </c>
      <c r="K656" t="s">
        <v>57</v>
      </c>
      <c r="L656" t="s">
        <v>57</v>
      </c>
      <c r="M656" t="s">
        <v>57</v>
      </c>
      <c r="N656">
        <v>661</v>
      </c>
    </row>
    <row r="657" spans="1:14">
      <c r="A657" t="s">
        <v>1490</v>
      </c>
      <c r="B657" t="s">
        <v>1489</v>
      </c>
      <c r="C657" t="s">
        <v>1754</v>
      </c>
      <c r="E657" t="s">
        <v>1638</v>
      </c>
      <c r="F657" t="s">
        <v>66</v>
      </c>
      <c r="G657">
        <v>44.6</v>
      </c>
      <c r="H657">
        <v>-124</v>
      </c>
      <c r="I657" t="s">
        <v>65</v>
      </c>
      <c r="J657" t="s">
        <v>64</v>
      </c>
      <c r="K657" t="s">
        <v>56</v>
      </c>
      <c r="L657" t="s">
        <v>195</v>
      </c>
      <c r="M657" t="s">
        <v>62</v>
      </c>
      <c r="N657">
        <v>662</v>
      </c>
    </row>
    <row r="658" spans="1:14">
      <c r="A658" t="s">
        <v>1490</v>
      </c>
      <c r="B658" t="s">
        <v>1489</v>
      </c>
      <c r="C658" t="s">
        <v>1753</v>
      </c>
      <c r="E658" t="s">
        <v>1638</v>
      </c>
      <c r="F658" t="s">
        <v>66</v>
      </c>
      <c r="G658">
        <v>44.6</v>
      </c>
      <c r="H658">
        <v>-124</v>
      </c>
      <c r="I658" t="s">
        <v>65</v>
      </c>
      <c r="J658" t="s">
        <v>64</v>
      </c>
      <c r="K658" t="s">
        <v>56</v>
      </c>
      <c r="L658" t="s">
        <v>63</v>
      </c>
      <c r="M658" t="s">
        <v>62</v>
      </c>
      <c r="N658">
        <v>663</v>
      </c>
    </row>
    <row r="659" spans="1:14">
      <c r="A659" t="s">
        <v>1490</v>
      </c>
      <c r="B659" t="s">
        <v>1489</v>
      </c>
      <c r="C659" t="s">
        <v>1752</v>
      </c>
      <c r="E659" t="s">
        <v>1721</v>
      </c>
      <c r="F659" t="s">
        <v>516</v>
      </c>
      <c r="G659">
        <v>44.2</v>
      </c>
      <c r="H659">
        <v>9.1199999999999992</v>
      </c>
      <c r="I659" t="s">
        <v>65</v>
      </c>
      <c r="J659" t="s">
        <v>95</v>
      </c>
      <c r="K659" t="s">
        <v>48</v>
      </c>
      <c r="L659" t="s">
        <v>166</v>
      </c>
      <c r="M659" t="s">
        <v>165</v>
      </c>
      <c r="N659">
        <v>367</v>
      </c>
    </row>
    <row r="660" spans="1:14">
      <c r="A660" t="s">
        <v>1490</v>
      </c>
      <c r="B660" t="s">
        <v>1489</v>
      </c>
      <c r="C660" t="s">
        <v>1752</v>
      </c>
      <c r="E660" t="s">
        <v>1721</v>
      </c>
      <c r="F660" t="s">
        <v>516</v>
      </c>
      <c r="G660">
        <v>44.2</v>
      </c>
      <c r="H660">
        <v>9.1199999999999992</v>
      </c>
      <c r="I660" t="s">
        <v>65</v>
      </c>
      <c r="J660" t="s">
        <v>95</v>
      </c>
      <c r="K660" t="s">
        <v>48</v>
      </c>
      <c r="L660" t="s">
        <v>166</v>
      </c>
      <c r="M660" t="s">
        <v>165</v>
      </c>
      <c r="N660">
        <v>368</v>
      </c>
    </row>
    <row r="661" spans="1:14">
      <c r="A661" t="s">
        <v>1490</v>
      </c>
      <c r="B661" t="s">
        <v>1489</v>
      </c>
      <c r="C661" t="s">
        <v>1752</v>
      </c>
      <c r="E661" t="s">
        <v>1721</v>
      </c>
      <c r="F661" t="s">
        <v>516</v>
      </c>
      <c r="G661">
        <v>44.2</v>
      </c>
      <c r="H661">
        <v>9.1199999999999992</v>
      </c>
      <c r="I661" t="s">
        <v>65</v>
      </c>
      <c r="J661" t="s">
        <v>95</v>
      </c>
      <c r="K661" t="s">
        <v>48</v>
      </c>
      <c r="L661" t="s">
        <v>166</v>
      </c>
      <c r="M661" t="s">
        <v>165</v>
      </c>
      <c r="N661">
        <v>369</v>
      </c>
    </row>
    <row r="662" spans="1:14">
      <c r="A662" t="s">
        <v>1490</v>
      </c>
      <c r="B662" t="s">
        <v>1489</v>
      </c>
      <c r="C662" t="s">
        <v>1752</v>
      </c>
      <c r="E662" t="s">
        <v>1721</v>
      </c>
      <c r="F662" t="s">
        <v>516</v>
      </c>
      <c r="G662">
        <v>44.2</v>
      </c>
      <c r="H662">
        <v>9.1199999999999992</v>
      </c>
      <c r="I662" t="s">
        <v>65</v>
      </c>
      <c r="J662" t="s">
        <v>95</v>
      </c>
      <c r="K662" t="s">
        <v>48</v>
      </c>
      <c r="L662" t="s">
        <v>166</v>
      </c>
      <c r="M662" t="s">
        <v>165</v>
      </c>
      <c r="N662">
        <v>370</v>
      </c>
    </row>
    <row r="663" spans="1:14">
      <c r="A663" t="s">
        <v>1490</v>
      </c>
      <c r="B663" t="s">
        <v>1489</v>
      </c>
      <c r="C663" t="s">
        <v>1752</v>
      </c>
      <c r="E663" t="s">
        <v>1721</v>
      </c>
      <c r="F663" t="s">
        <v>516</v>
      </c>
      <c r="G663">
        <v>44.2</v>
      </c>
      <c r="H663">
        <v>9.1199999999999992</v>
      </c>
      <c r="I663" t="s">
        <v>65</v>
      </c>
      <c r="J663" t="s">
        <v>95</v>
      </c>
      <c r="K663" t="s">
        <v>48</v>
      </c>
      <c r="L663" t="s">
        <v>166</v>
      </c>
      <c r="M663" t="s">
        <v>165</v>
      </c>
      <c r="N663">
        <v>371</v>
      </c>
    </row>
    <row r="664" spans="1:14">
      <c r="A664" t="s">
        <v>1490</v>
      </c>
      <c r="B664" t="s">
        <v>1489</v>
      </c>
      <c r="C664" t="s">
        <v>1752</v>
      </c>
      <c r="E664" t="s">
        <v>1721</v>
      </c>
      <c r="F664" t="s">
        <v>516</v>
      </c>
      <c r="G664">
        <v>44.2</v>
      </c>
      <c r="H664">
        <v>9.1199999999999992</v>
      </c>
      <c r="I664" t="s">
        <v>65</v>
      </c>
      <c r="J664" t="s">
        <v>95</v>
      </c>
      <c r="K664" t="s">
        <v>48</v>
      </c>
      <c r="L664" t="s">
        <v>166</v>
      </c>
      <c r="M664" t="s">
        <v>165</v>
      </c>
      <c r="N664">
        <v>372</v>
      </c>
    </row>
    <row r="665" spans="1:14">
      <c r="A665" t="s">
        <v>1490</v>
      </c>
      <c r="B665" t="s">
        <v>1489</v>
      </c>
      <c r="C665" t="s">
        <v>1752</v>
      </c>
      <c r="E665" t="s">
        <v>1721</v>
      </c>
      <c r="F665" t="s">
        <v>516</v>
      </c>
      <c r="G665">
        <v>44.2</v>
      </c>
      <c r="H665">
        <v>9.1199999999999992</v>
      </c>
      <c r="I665" t="s">
        <v>65</v>
      </c>
      <c r="J665" t="s">
        <v>95</v>
      </c>
      <c r="K665" t="s">
        <v>48</v>
      </c>
      <c r="L665" t="s">
        <v>166</v>
      </c>
      <c r="M665" t="s">
        <v>165</v>
      </c>
      <c r="N665">
        <v>373</v>
      </c>
    </row>
    <row r="666" spans="1:14">
      <c r="A666" t="s">
        <v>1490</v>
      </c>
      <c r="B666" t="s">
        <v>1489</v>
      </c>
      <c r="C666" t="s">
        <v>1752</v>
      </c>
      <c r="E666" t="s">
        <v>1721</v>
      </c>
      <c r="F666" t="s">
        <v>516</v>
      </c>
      <c r="G666">
        <v>44.2</v>
      </c>
      <c r="H666">
        <v>9.1199999999999992</v>
      </c>
      <c r="I666" t="s">
        <v>65</v>
      </c>
      <c r="J666" t="s">
        <v>95</v>
      </c>
      <c r="K666" t="s">
        <v>48</v>
      </c>
      <c r="L666" t="s">
        <v>166</v>
      </c>
      <c r="M666" t="s">
        <v>165</v>
      </c>
      <c r="N666">
        <v>374</v>
      </c>
    </row>
    <row r="667" spans="1:14">
      <c r="A667" t="s">
        <v>1490</v>
      </c>
      <c r="B667" t="s">
        <v>1489</v>
      </c>
      <c r="C667" t="s">
        <v>1752</v>
      </c>
      <c r="E667" t="s">
        <v>1721</v>
      </c>
      <c r="F667" t="s">
        <v>516</v>
      </c>
      <c r="G667">
        <v>44.2</v>
      </c>
      <c r="H667">
        <v>9.1199999999999992</v>
      </c>
      <c r="I667" t="s">
        <v>65</v>
      </c>
      <c r="J667" t="s">
        <v>95</v>
      </c>
      <c r="K667" t="s">
        <v>48</v>
      </c>
      <c r="L667" t="s">
        <v>166</v>
      </c>
      <c r="M667" t="s">
        <v>165</v>
      </c>
      <c r="N667">
        <v>375</v>
      </c>
    </row>
    <row r="668" spans="1:14">
      <c r="A668" t="s">
        <v>1490</v>
      </c>
      <c r="B668" t="s">
        <v>1489</v>
      </c>
      <c r="C668" t="s">
        <v>1752</v>
      </c>
      <c r="E668" t="s">
        <v>1721</v>
      </c>
      <c r="F668" t="s">
        <v>516</v>
      </c>
      <c r="G668">
        <v>44.2</v>
      </c>
      <c r="H668">
        <v>9.1199999999999992</v>
      </c>
      <c r="I668" t="s">
        <v>65</v>
      </c>
      <c r="J668" t="s">
        <v>95</v>
      </c>
      <c r="K668" t="s">
        <v>48</v>
      </c>
      <c r="L668" t="s">
        <v>166</v>
      </c>
      <c r="M668" t="s">
        <v>165</v>
      </c>
      <c r="N668">
        <v>376</v>
      </c>
    </row>
    <row r="669" spans="1:14">
      <c r="A669" t="s">
        <v>1490</v>
      </c>
      <c r="B669" t="s">
        <v>1489</v>
      </c>
      <c r="C669" t="s">
        <v>1752</v>
      </c>
      <c r="E669" t="s">
        <v>1721</v>
      </c>
      <c r="F669" t="s">
        <v>516</v>
      </c>
      <c r="G669">
        <v>44.2</v>
      </c>
      <c r="H669">
        <v>9.1199999999999992</v>
      </c>
      <c r="I669" t="s">
        <v>65</v>
      </c>
      <c r="J669" t="s">
        <v>95</v>
      </c>
      <c r="K669" t="s">
        <v>48</v>
      </c>
      <c r="L669" t="s">
        <v>166</v>
      </c>
      <c r="M669" t="s">
        <v>165</v>
      </c>
      <c r="N669">
        <v>377</v>
      </c>
    </row>
    <row r="670" spans="1:14">
      <c r="A670" t="s">
        <v>1490</v>
      </c>
      <c r="B670" t="s">
        <v>1489</v>
      </c>
      <c r="C670" t="s">
        <v>1752</v>
      </c>
      <c r="E670" t="s">
        <v>1721</v>
      </c>
      <c r="F670" t="s">
        <v>516</v>
      </c>
      <c r="G670">
        <v>44.2</v>
      </c>
      <c r="H670">
        <v>9.1199999999999992</v>
      </c>
      <c r="I670" t="s">
        <v>65</v>
      </c>
      <c r="J670" t="s">
        <v>95</v>
      </c>
      <c r="K670" t="s">
        <v>48</v>
      </c>
      <c r="L670" t="s">
        <v>166</v>
      </c>
      <c r="M670" t="s">
        <v>165</v>
      </c>
      <c r="N670">
        <v>378</v>
      </c>
    </row>
    <row r="671" spans="1:14">
      <c r="A671" t="s">
        <v>1490</v>
      </c>
      <c r="B671" t="s">
        <v>1489</v>
      </c>
      <c r="C671" t="s">
        <v>1752</v>
      </c>
      <c r="E671" t="s">
        <v>1721</v>
      </c>
      <c r="F671" t="s">
        <v>516</v>
      </c>
      <c r="G671">
        <v>44.2</v>
      </c>
      <c r="H671">
        <v>9.1199999999999992</v>
      </c>
      <c r="I671" t="s">
        <v>65</v>
      </c>
      <c r="J671" t="s">
        <v>95</v>
      </c>
      <c r="K671" t="s">
        <v>48</v>
      </c>
      <c r="L671" t="s">
        <v>166</v>
      </c>
      <c r="M671" t="s">
        <v>165</v>
      </c>
      <c r="N671">
        <v>379</v>
      </c>
    </row>
    <row r="672" spans="1:14">
      <c r="A672" t="s">
        <v>1490</v>
      </c>
      <c r="B672" t="s">
        <v>1489</v>
      </c>
      <c r="C672" t="s">
        <v>1751</v>
      </c>
      <c r="E672" t="s">
        <v>1749</v>
      </c>
      <c r="F672" t="s">
        <v>51</v>
      </c>
      <c r="G672">
        <v>-33.4</v>
      </c>
      <c r="H672">
        <v>151.35</v>
      </c>
      <c r="I672" t="s">
        <v>88</v>
      </c>
      <c r="J672" t="s">
        <v>412</v>
      </c>
      <c r="K672" t="s">
        <v>56</v>
      </c>
      <c r="L672" t="s">
        <v>448</v>
      </c>
      <c r="M672" t="s">
        <v>62</v>
      </c>
      <c r="N672">
        <v>380</v>
      </c>
    </row>
    <row r="673" spans="1:14">
      <c r="A673" t="s">
        <v>1490</v>
      </c>
      <c r="B673" t="s">
        <v>1489</v>
      </c>
      <c r="C673" t="s">
        <v>1751</v>
      </c>
      <c r="E673" t="s">
        <v>1749</v>
      </c>
      <c r="F673" t="s">
        <v>51</v>
      </c>
      <c r="G673">
        <v>-33.4</v>
      </c>
      <c r="H673">
        <v>151.35</v>
      </c>
      <c r="I673" t="s">
        <v>88</v>
      </c>
      <c r="J673" t="s">
        <v>412</v>
      </c>
      <c r="K673" t="s">
        <v>57</v>
      </c>
      <c r="L673" t="s">
        <v>57</v>
      </c>
      <c r="M673" t="s">
        <v>57</v>
      </c>
      <c r="N673">
        <v>381</v>
      </c>
    </row>
    <row r="674" spans="1:14">
      <c r="A674" t="s">
        <v>1490</v>
      </c>
      <c r="B674" t="s">
        <v>1489</v>
      </c>
      <c r="C674" t="s">
        <v>1748</v>
      </c>
      <c r="E674" t="s">
        <v>1747</v>
      </c>
      <c r="F674" t="s">
        <v>518</v>
      </c>
      <c r="G674">
        <v>40.409999999999997</v>
      </c>
      <c r="H674">
        <v>2.52</v>
      </c>
      <c r="I674" t="s">
        <v>65</v>
      </c>
      <c r="J674" t="s">
        <v>95</v>
      </c>
      <c r="K674" t="s">
        <v>48</v>
      </c>
      <c r="L674" t="s">
        <v>166</v>
      </c>
      <c r="M674" t="s">
        <v>165</v>
      </c>
      <c r="N674">
        <v>382</v>
      </c>
    </row>
    <row r="675" spans="1:14">
      <c r="A675" t="s">
        <v>1490</v>
      </c>
      <c r="B675" t="s">
        <v>1489</v>
      </c>
      <c r="C675" t="s">
        <v>1748</v>
      </c>
      <c r="E675" t="s">
        <v>1747</v>
      </c>
      <c r="F675" t="s">
        <v>518</v>
      </c>
      <c r="G675">
        <v>40.409999999999997</v>
      </c>
      <c r="H675">
        <v>2.52</v>
      </c>
      <c r="I675" t="s">
        <v>65</v>
      </c>
      <c r="J675" t="s">
        <v>95</v>
      </c>
      <c r="K675" t="s">
        <v>48</v>
      </c>
      <c r="L675" t="s">
        <v>166</v>
      </c>
      <c r="M675" t="s">
        <v>165</v>
      </c>
      <c r="N675">
        <v>383</v>
      </c>
    </row>
    <row r="676" spans="1:14">
      <c r="A676" t="s">
        <v>1490</v>
      </c>
      <c r="B676" t="s">
        <v>1489</v>
      </c>
      <c r="C676" t="s">
        <v>1748</v>
      </c>
      <c r="E676" t="s">
        <v>1747</v>
      </c>
      <c r="F676" t="s">
        <v>518</v>
      </c>
      <c r="G676">
        <v>40.409999999999997</v>
      </c>
      <c r="H676">
        <v>2.52</v>
      </c>
      <c r="I676" t="s">
        <v>65</v>
      </c>
      <c r="J676" t="s">
        <v>95</v>
      </c>
      <c r="K676" t="s">
        <v>48</v>
      </c>
      <c r="L676" t="s">
        <v>166</v>
      </c>
      <c r="M676" t="s">
        <v>165</v>
      </c>
      <c r="N676">
        <v>384</v>
      </c>
    </row>
    <row r="677" spans="1:14">
      <c r="A677" t="s">
        <v>1490</v>
      </c>
      <c r="B677" t="s">
        <v>1489</v>
      </c>
      <c r="C677" t="s">
        <v>1748</v>
      </c>
      <c r="E677" t="s">
        <v>1747</v>
      </c>
      <c r="F677" t="s">
        <v>518</v>
      </c>
      <c r="G677">
        <v>40.409999999999997</v>
      </c>
      <c r="H677">
        <v>2.52</v>
      </c>
      <c r="I677" t="s">
        <v>65</v>
      </c>
      <c r="J677" t="s">
        <v>95</v>
      </c>
      <c r="K677" t="s">
        <v>57</v>
      </c>
      <c r="L677" t="s">
        <v>57</v>
      </c>
      <c r="M677" t="s">
        <v>57</v>
      </c>
      <c r="N677">
        <v>385</v>
      </c>
    </row>
    <row r="678" spans="1:14">
      <c r="A678" t="s">
        <v>1490</v>
      </c>
      <c r="B678" t="s">
        <v>1489</v>
      </c>
      <c r="C678" t="s">
        <v>1748</v>
      </c>
      <c r="E678" t="s">
        <v>1747</v>
      </c>
      <c r="F678" t="s">
        <v>518</v>
      </c>
      <c r="G678">
        <v>40.409999999999997</v>
      </c>
      <c r="H678">
        <v>2.52</v>
      </c>
      <c r="I678" t="s">
        <v>65</v>
      </c>
      <c r="J678" t="s">
        <v>95</v>
      </c>
      <c r="K678" t="s">
        <v>57</v>
      </c>
      <c r="L678" t="s">
        <v>57</v>
      </c>
      <c r="M678" t="s">
        <v>57</v>
      </c>
      <c r="N678">
        <v>386</v>
      </c>
    </row>
    <row r="679" spans="1:14">
      <c r="A679" t="s">
        <v>1490</v>
      </c>
      <c r="B679" t="s">
        <v>1489</v>
      </c>
      <c r="C679" t="s">
        <v>1748</v>
      </c>
      <c r="E679" t="s">
        <v>1747</v>
      </c>
      <c r="F679" t="s">
        <v>518</v>
      </c>
      <c r="G679">
        <v>40.409999999999997</v>
      </c>
      <c r="H679">
        <v>2.52</v>
      </c>
      <c r="I679" t="s">
        <v>65</v>
      </c>
      <c r="J679" t="s">
        <v>95</v>
      </c>
      <c r="K679" t="s">
        <v>57</v>
      </c>
      <c r="L679" t="s">
        <v>57</v>
      </c>
      <c r="M679" t="s">
        <v>57</v>
      </c>
      <c r="N679">
        <v>387</v>
      </c>
    </row>
    <row r="680" spans="1:14">
      <c r="A680" t="s">
        <v>1490</v>
      </c>
      <c r="B680" t="s">
        <v>1489</v>
      </c>
      <c r="C680" t="s">
        <v>1746</v>
      </c>
      <c r="E680" t="s">
        <v>1743</v>
      </c>
      <c r="F680" t="s">
        <v>1649</v>
      </c>
      <c r="G680">
        <v>26.620999999999999</v>
      </c>
      <c r="H680">
        <v>-77.828000000000003</v>
      </c>
      <c r="I680" t="s">
        <v>50</v>
      </c>
      <c r="J680" t="s">
        <v>217</v>
      </c>
      <c r="K680" t="s">
        <v>48</v>
      </c>
      <c r="L680" t="s">
        <v>146</v>
      </c>
      <c r="M680" t="s">
        <v>47</v>
      </c>
      <c r="N680">
        <v>388</v>
      </c>
    </row>
    <row r="681" spans="1:14">
      <c r="A681" t="s">
        <v>1490</v>
      </c>
      <c r="B681" t="s">
        <v>1489</v>
      </c>
      <c r="C681" t="s">
        <v>1745</v>
      </c>
      <c r="E681" t="s">
        <v>1743</v>
      </c>
      <c r="F681" t="s">
        <v>1649</v>
      </c>
      <c r="G681">
        <v>26.620999999999999</v>
      </c>
      <c r="H681">
        <v>-77.828000000000003</v>
      </c>
      <c r="I681" t="s">
        <v>50</v>
      </c>
      <c r="J681" t="s">
        <v>217</v>
      </c>
      <c r="K681" t="s">
        <v>48</v>
      </c>
      <c r="L681" t="s">
        <v>146</v>
      </c>
      <c r="M681" t="s">
        <v>47</v>
      </c>
      <c r="N681">
        <v>389</v>
      </c>
    </row>
    <row r="682" spans="1:14">
      <c r="A682" t="s">
        <v>1490</v>
      </c>
      <c r="B682" t="s">
        <v>1489</v>
      </c>
      <c r="C682" t="s">
        <v>1744</v>
      </c>
      <c r="E682" t="s">
        <v>1743</v>
      </c>
      <c r="F682" t="s">
        <v>1649</v>
      </c>
      <c r="G682">
        <v>26.620999999999999</v>
      </c>
      <c r="H682">
        <v>-77.828000000000003</v>
      </c>
      <c r="I682" t="s">
        <v>50</v>
      </c>
      <c r="J682" t="s">
        <v>217</v>
      </c>
      <c r="K682" t="s">
        <v>57</v>
      </c>
      <c r="L682" t="s">
        <v>57</v>
      </c>
      <c r="M682" t="s">
        <v>57</v>
      </c>
      <c r="N682">
        <v>340</v>
      </c>
    </row>
    <row r="683" spans="1:14">
      <c r="A683" t="s">
        <v>1490</v>
      </c>
      <c r="B683" t="s">
        <v>1489</v>
      </c>
      <c r="C683" t="s">
        <v>1742</v>
      </c>
      <c r="E683" t="s">
        <v>1741</v>
      </c>
      <c r="F683" t="s">
        <v>516</v>
      </c>
      <c r="G683">
        <v>45.39</v>
      </c>
      <c r="H683">
        <v>12.33</v>
      </c>
      <c r="I683" t="s">
        <v>65</v>
      </c>
      <c r="J683" t="s">
        <v>95</v>
      </c>
      <c r="K683" t="s">
        <v>56</v>
      </c>
      <c r="L683" t="s">
        <v>63</v>
      </c>
      <c r="M683" t="s">
        <v>62</v>
      </c>
      <c r="N683">
        <v>459</v>
      </c>
    </row>
    <row r="684" spans="1:14">
      <c r="A684" t="s">
        <v>1490</v>
      </c>
      <c r="B684" t="s">
        <v>1489</v>
      </c>
      <c r="C684" t="s">
        <v>1740</v>
      </c>
      <c r="E684" t="s">
        <v>1738</v>
      </c>
      <c r="F684" t="s">
        <v>51</v>
      </c>
      <c r="G684">
        <v>-16.45</v>
      </c>
      <c r="H684">
        <v>145.58000000000001</v>
      </c>
      <c r="I684" t="s">
        <v>65</v>
      </c>
      <c r="J684" t="s">
        <v>49</v>
      </c>
      <c r="K684" t="s">
        <v>57</v>
      </c>
      <c r="L684" t="s">
        <v>57</v>
      </c>
      <c r="M684" t="s">
        <v>57</v>
      </c>
      <c r="N684">
        <v>664</v>
      </c>
    </row>
    <row r="685" spans="1:14">
      <c r="A685" t="s">
        <v>1490</v>
      </c>
      <c r="B685" t="s">
        <v>1489</v>
      </c>
      <c r="C685" t="s">
        <v>1739</v>
      </c>
      <c r="E685" t="s">
        <v>1738</v>
      </c>
      <c r="F685" t="s">
        <v>51</v>
      </c>
      <c r="G685">
        <v>-16.45</v>
      </c>
      <c r="H685">
        <v>145.58000000000001</v>
      </c>
      <c r="I685" t="s">
        <v>65</v>
      </c>
      <c r="J685" t="s">
        <v>49</v>
      </c>
      <c r="K685" t="s">
        <v>226</v>
      </c>
      <c r="L685" t="s">
        <v>227</v>
      </c>
      <c r="M685" t="s">
        <v>226</v>
      </c>
      <c r="N685" t="s">
        <v>1737</v>
      </c>
    </row>
    <row r="686" spans="1:14">
      <c r="A686" t="s">
        <v>1490</v>
      </c>
      <c r="B686" t="s">
        <v>1489</v>
      </c>
      <c r="C686" t="s">
        <v>1736</v>
      </c>
      <c r="E686" t="s">
        <v>1721</v>
      </c>
      <c r="F686" t="s">
        <v>516</v>
      </c>
      <c r="G686">
        <v>44.2</v>
      </c>
      <c r="H686">
        <v>9.1199999999999992</v>
      </c>
      <c r="I686" t="s">
        <v>65</v>
      </c>
      <c r="J686" t="s">
        <v>95</v>
      </c>
      <c r="K686" t="s">
        <v>48</v>
      </c>
      <c r="L686" t="s">
        <v>166</v>
      </c>
      <c r="M686" t="s">
        <v>165</v>
      </c>
      <c r="N686">
        <v>666</v>
      </c>
    </row>
    <row r="687" spans="1:14">
      <c r="A687" t="s">
        <v>1490</v>
      </c>
      <c r="B687" t="s">
        <v>1489</v>
      </c>
      <c r="C687" t="s">
        <v>1736</v>
      </c>
      <c r="E687" t="s">
        <v>1721</v>
      </c>
      <c r="F687" t="s">
        <v>516</v>
      </c>
      <c r="G687">
        <v>44.2</v>
      </c>
      <c r="H687">
        <v>9.1199999999999992</v>
      </c>
      <c r="I687" t="s">
        <v>65</v>
      </c>
      <c r="J687" t="s">
        <v>95</v>
      </c>
      <c r="K687" t="s">
        <v>48</v>
      </c>
      <c r="L687" t="s">
        <v>166</v>
      </c>
      <c r="M687" t="s">
        <v>165</v>
      </c>
      <c r="N687">
        <v>667</v>
      </c>
    </row>
    <row r="688" spans="1:14">
      <c r="A688" t="s">
        <v>1490</v>
      </c>
      <c r="B688" t="s">
        <v>1489</v>
      </c>
      <c r="C688" t="s">
        <v>1736</v>
      </c>
      <c r="E688" t="s">
        <v>1721</v>
      </c>
      <c r="F688" t="s">
        <v>516</v>
      </c>
      <c r="G688">
        <v>44.2</v>
      </c>
      <c r="H688">
        <v>9.1199999999999992</v>
      </c>
      <c r="I688" t="s">
        <v>65</v>
      </c>
      <c r="J688" t="s">
        <v>95</v>
      </c>
      <c r="K688" t="s">
        <v>48</v>
      </c>
      <c r="L688" t="s">
        <v>166</v>
      </c>
      <c r="M688" t="s">
        <v>165</v>
      </c>
      <c r="N688">
        <v>668</v>
      </c>
    </row>
    <row r="689" spans="1:14">
      <c r="A689" t="s">
        <v>1490</v>
      </c>
      <c r="B689" t="s">
        <v>1489</v>
      </c>
      <c r="C689" t="s">
        <v>1736</v>
      </c>
      <c r="E689" t="s">
        <v>1721</v>
      </c>
      <c r="F689" t="s">
        <v>516</v>
      </c>
      <c r="G689">
        <v>44.2</v>
      </c>
      <c r="H689">
        <v>9.1199999999999992</v>
      </c>
      <c r="I689" t="s">
        <v>65</v>
      </c>
      <c r="J689" t="s">
        <v>95</v>
      </c>
      <c r="K689" t="s">
        <v>48</v>
      </c>
      <c r="L689" t="s">
        <v>166</v>
      </c>
      <c r="M689" t="s">
        <v>165</v>
      </c>
      <c r="N689">
        <v>669</v>
      </c>
    </row>
    <row r="690" spans="1:14">
      <c r="A690" t="s">
        <v>1490</v>
      </c>
      <c r="B690" t="s">
        <v>1489</v>
      </c>
      <c r="C690" t="s">
        <v>1736</v>
      </c>
      <c r="E690" t="s">
        <v>1721</v>
      </c>
      <c r="F690" t="s">
        <v>516</v>
      </c>
      <c r="G690">
        <v>44.2</v>
      </c>
      <c r="H690">
        <v>9.1199999999999992</v>
      </c>
      <c r="I690" t="s">
        <v>65</v>
      </c>
      <c r="J690" t="s">
        <v>95</v>
      </c>
      <c r="K690" t="s">
        <v>48</v>
      </c>
      <c r="L690" t="s">
        <v>166</v>
      </c>
      <c r="M690" t="s">
        <v>165</v>
      </c>
      <c r="N690">
        <v>670</v>
      </c>
    </row>
    <row r="691" spans="1:14">
      <c r="A691" t="s">
        <v>1490</v>
      </c>
      <c r="B691" t="s">
        <v>1489</v>
      </c>
      <c r="C691" t="s">
        <v>1736</v>
      </c>
      <c r="E691" t="s">
        <v>1721</v>
      </c>
      <c r="F691" t="s">
        <v>516</v>
      </c>
      <c r="G691">
        <v>44.2</v>
      </c>
      <c r="H691">
        <v>9.1199999999999992</v>
      </c>
      <c r="I691" t="s">
        <v>65</v>
      </c>
      <c r="J691" t="s">
        <v>95</v>
      </c>
      <c r="K691" t="s">
        <v>48</v>
      </c>
      <c r="L691" t="s">
        <v>166</v>
      </c>
      <c r="M691" t="s">
        <v>165</v>
      </c>
      <c r="N691">
        <v>671</v>
      </c>
    </row>
    <row r="692" spans="1:14">
      <c r="A692" t="s">
        <v>1490</v>
      </c>
      <c r="B692" t="s">
        <v>1489</v>
      </c>
      <c r="C692" t="s">
        <v>1736</v>
      </c>
      <c r="E692" t="s">
        <v>1721</v>
      </c>
      <c r="F692" t="s">
        <v>516</v>
      </c>
      <c r="G692">
        <v>44.2</v>
      </c>
      <c r="H692">
        <v>9.1199999999999992</v>
      </c>
      <c r="I692" t="s">
        <v>65</v>
      </c>
      <c r="J692" t="s">
        <v>95</v>
      </c>
      <c r="K692" t="s">
        <v>48</v>
      </c>
      <c r="L692" t="s">
        <v>166</v>
      </c>
      <c r="M692" t="s">
        <v>165</v>
      </c>
      <c r="N692">
        <v>672</v>
      </c>
    </row>
    <row r="693" spans="1:14">
      <c r="A693" t="s">
        <v>1490</v>
      </c>
      <c r="B693" t="s">
        <v>1489</v>
      </c>
      <c r="C693" t="s">
        <v>1736</v>
      </c>
      <c r="E693" t="s">
        <v>1721</v>
      </c>
      <c r="F693" t="s">
        <v>516</v>
      </c>
      <c r="G693">
        <v>44.2</v>
      </c>
      <c r="H693">
        <v>9.1199999999999992</v>
      </c>
      <c r="I693" t="s">
        <v>65</v>
      </c>
      <c r="J693" t="s">
        <v>95</v>
      </c>
      <c r="K693" t="s">
        <v>48</v>
      </c>
      <c r="L693" t="s">
        <v>166</v>
      </c>
      <c r="M693" t="s">
        <v>165</v>
      </c>
      <c r="N693">
        <v>673</v>
      </c>
    </row>
    <row r="694" spans="1:14">
      <c r="A694" t="s">
        <v>1490</v>
      </c>
      <c r="B694" t="s">
        <v>1489</v>
      </c>
      <c r="C694" t="s">
        <v>1736</v>
      </c>
      <c r="E694" t="s">
        <v>1721</v>
      </c>
      <c r="F694" t="s">
        <v>516</v>
      </c>
      <c r="G694">
        <v>44.2</v>
      </c>
      <c r="H694">
        <v>9.1199999999999992</v>
      </c>
      <c r="I694" t="s">
        <v>65</v>
      </c>
      <c r="J694" t="s">
        <v>95</v>
      </c>
      <c r="K694" t="s">
        <v>48</v>
      </c>
      <c r="L694" t="s">
        <v>166</v>
      </c>
      <c r="M694" t="s">
        <v>165</v>
      </c>
      <c r="N694">
        <v>674</v>
      </c>
    </row>
    <row r="695" spans="1:14">
      <c r="A695" t="s">
        <v>1490</v>
      </c>
      <c r="B695" t="s">
        <v>1489</v>
      </c>
      <c r="C695" t="s">
        <v>1736</v>
      </c>
      <c r="E695" t="s">
        <v>1721</v>
      </c>
      <c r="F695" t="s">
        <v>516</v>
      </c>
      <c r="G695">
        <v>44.2</v>
      </c>
      <c r="H695">
        <v>9.1199999999999992</v>
      </c>
      <c r="I695" t="s">
        <v>65</v>
      </c>
      <c r="J695" t="s">
        <v>95</v>
      </c>
      <c r="K695" t="s">
        <v>48</v>
      </c>
      <c r="L695" t="s">
        <v>166</v>
      </c>
      <c r="M695" t="s">
        <v>165</v>
      </c>
      <c r="N695">
        <v>675</v>
      </c>
    </row>
    <row r="696" spans="1:14">
      <c r="A696" t="s">
        <v>1490</v>
      </c>
      <c r="B696" t="s">
        <v>1489</v>
      </c>
      <c r="C696" t="s">
        <v>1736</v>
      </c>
      <c r="E696" t="s">
        <v>1721</v>
      </c>
      <c r="F696" t="s">
        <v>516</v>
      </c>
      <c r="G696">
        <v>44.2</v>
      </c>
      <c r="H696">
        <v>9.1199999999999992</v>
      </c>
      <c r="I696" t="s">
        <v>65</v>
      </c>
      <c r="J696" t="s">
        <v>95</v>
      </c>
      <c r="K696" t="s">
        <v>48</v>
      </c>
      <c r="L696" t="s">
        <v>166</v>
      </c>
      <c r="M696" t="s">
        <v>165</v>
      </c>
      <c r="N696">
        <v>676</v>
      </c>
    </row>
    <row r="697" spans="1:14">
      <c r="A697" t="s">
        <v>1490</v>
      </c>
      <c r="B697" t="s">
        <v>1489</v>
      </c>
      <c r="C697" t="s">
        <v>1736</v>
      </c>
      <c r="E697" t="s">
        <v>1721</v>
      </c>
      <c r="F697" t="s">
        <v>516</v>
      </c>
      <c r="G697">
        <v>44.2</v>
      </c>
      <c r="H697">
        <v>9.1199999999999992</v>
      </c>
      <c r="I697" t="s">
        <v>65</v>
      </c>
      <c r="J697" t="s">
        <v>95</v>
      </c>
      <c r="K697" t="s">
        <v>48</v>
      </c>
      <c r="L697" t="s">
        <v>166</v>
      </c>
      <c r="M697" t="s">
        <v>165</v>
      </c>
      <c r="N697">
        <v>678</v>
      </c>
    </row>
    <row r="698" spans="1:14">
      <c r="A698" t="s">
        <v>1490</v>
      </c>
      <c r="B698" t="s">
        <v>1489</v>
      </c>
      <c r="C698" t="s">
        <v>1736</v>
      </c>
      <c r="E698" t="s">
        <v>1721</v>
      </c>
      <c r="F698" t="s">
        <v>516</v>
      </c>
      <c r="G698">
        <v>44.2</v>
      </c>
      <c r="H698">
        <v>9.1199999999999992</v>
      </c>
      <c r="I698" t="s">
        <v>65</v>
      </c>
      <c r="J698" t="s">
        <v>95</v>
      </c>
      <c r="K698" t="s">
        <v>48</v>
      </c>
      <c r="L698" t="s">
        <v>166</v>
      </c>
      <c r="M698" t="s">
        <v>165</v>
      </c>
      <c r="N698">
        <v>679</v>
      </c>
    </row>
    <row r="699" spans="1:14">
      <c r="A699" t="s">
        <v>1490</v>
      </c>
      <c r="B699" t="s">
        <v>1489</v>
      </c>
      <c r="C699" t="s">
        <v>1736</v>
      </c>
      <c r="E699" t="s">
        <v>1721</v>
      </c>
      <c r="F699" t="s">
        <v>516</v>
      </c>
      <c r="G699">
        <v>44.2</v>
      </c>
      <c r="H699">
        <v>9.1199999999999992</v>
      </c>
      <c r="I699" t="s">
        <v>65</v>
      </c>
      <c r="J699" t="s">
        <v>95</v>
      </c>
      <c r="K699" t="s">
        <v>48</v>
      </c>
      <c r="L699" t="s">
        <v>166</v>
      </c>
      <c r="M699" t="s">
        <v>165</v>
      </c>
      <c r="N699">
        <v>680</v>
      </c>
    </row>
    <row r="700" spans="1:14">
      <c r="A700" t="s">
        <v>1490</v>
      </c>
      <c r="B700" t="s">
        <v>1489</v>
      </c>
      <c r="C700" t="s">
        <v>1736</v>
      </c>
      <c r="E700" t="s">
        <v>1721</v>
      </c>
      <c r="F700" t="s">
        <v>516</v>
      </c>
      <c r="G700">
        <v>44.2</v>
      </c>
      <c r="H700">
        <v>9.1199999999999992</v>
      </c>
      <c r="I700" t="s">
        <v>65</v>
      </c>
      <c r="J700" t="s">
        <v>95</v>
      </c>
      <c r="K700" t="s">
        <v>48</v>
      </c>
      <c r="L700" t="s">
        <v>166</v>
      </c>
      <c r="M700" t="s">
        <v>165</v>
      </c>
      <c r="N700">
        <v>681</v>
      </c>
    </row>
    <row r="701" spans="1:14">
      <c r="A701" t="s">
        <v>1490</v>
      </c>
      <c r="B701" t="s">
        <v>1489</v>
      </c>
      <c r="C701" t="s">
        <v>1720</v>
      </c>
      <c r="E701" t="s">
        <v>1719</v>
      </c>
      <c r="F701" t="s">
        <v>66</v>
      </c>
      <c r="G701">
        <v>27.300999999999998</v>
      </c>
      <c r="H701">
        <v>-97.409000000000006</v>
      </c>
      <c r="I701" t="s">
        <v>96</v>
      </c>
      <c r="J701" t="s">
        <v>217</v>
      </c>
      <c r="K701" t="s">
        <v>56</v>
      </c>
      <c r="L701" t="s">
        <v>489</v>
      </c>
      <c r="M701" t="s">
        <v>55</v>
      </c>
      <c r="N701">
        <v>682</v>
      </c>
    </row>
    <row r="702" spans="1:14">
      <c r="A702" t="s">
        <v>1490</v>
      </c>
      <c r="B702" t="s">
        <v>1489</v>
      </c>
      <c r="C702" t="s">
        <v>1720</v>
      </c>
      <c r="E702" t="s">
        <v>1719</v>
      </c>
      <c r="F702" t="s">
        <v>66</v>
      </c>
      <c r="G702">
        <v>27.300999999999998</v>
      </c>
      <c r="H702">
        <v>-97.409000000000006</v>
      </c>
      <c r="I702" t="s">
        <v>96</v>
      </c>
      <c r="J702" t="s">
        <v>217</v>
      </c>
      <c r="K702" t="s">
        <v>56</v>
      </c>
      <c r="L702" t="s">
        <v>489</v>
      </c>
      <c r="M702" t="s">
        <v>55</v>
      </c>
      <c r="N702">
        <v>683</v>
      </c>
    </row>
    <row r="703" spans="1:14">
      <c r="A703" t="s">
        <v>1490</v>
      </c>
      <c r="B703" t="s">
        <v>1489</v>
      </c>
      <c r="C703" t="s">
        <v>1720</v>
      </c>
      <c r="E703" t="s">
        <v>1719</v>
      </c>
      <c r="F703" t="s">
        <v>66</v>
      </c>
      <c r="G703">
        <v>27.300999999999998</v>
      </c>
      <c r="H703">
        <v>-97.409000000000006</v>
      </c>
      <c r="I703" t="s">
        <v>96</v>
      </c>
      <c r="J703" t="s">
        <v>217</v>
      </c>
      <c r="K703" t="s">
        <v>56</v>
      </c>
      <c r="L703" t="s">
        <v>489</v>
      </c>
      <c r="M703" t="s">
        <v>55</v>
      </c>
      <c r="N703">
        <v>685</v>
      </c>
    </row>
    <row r="704" spans="1:14">
      <c r="A704" t="s">
        <v>1490</v>
      </c>
      <c r="B704" t="s">
        <v>1489</v>
      </c>
      <c r="C704" t="s">
        <v>1720</v>
      </c>
      <c r="E704" t="s">
        <v>1719</v>
      </c>
      <c r="F704" t="s">
        <v>66</v>
      </c>
      <c r="G704">
        <v>27.300999999999998</v>
      </c>
      <c r="H704">
        <v>-97.409000000000006</v>
      </c>
      <c r="I704" t="s">
        <v>96</v>
      </c>
      <c r="J704" t="s">
        <v>217</v>
      </c>
      <c r="K704" t="s">
        <v>56</v>
      </c>
      <c r="L704" t="s">
        <v>489</v>
      </c>
      <c r="M704" t="s">
        <v>55</v>
      </c>
      <c r="N704">
        <v>686</v>
      </c>
    </row>
    <row r="705" spans="1:14">
      <c r="A705" t="s">
        <v>1490</v>
      </c>
      <c r="B705" t="s">
        <v>1489</v>
      </c>
      <c r="C705" t="s">
        <v>1720</v>
      </c>
      <c r="E705" t="s">
        <v>1719</v>
      </c>
      <c r="F705" t="s">
        <v>66</v>
      </c>
      <c r="G705">
        <v>27.300999999999998</v>
      </c>
      <c r="H705">
        <v>-97.409000000000006</v>
      </c>
      <c r="I705" t="s">
        <v>96</v>
      </c>
      <c r="J705" t="s">
        <v>217</v>
      </c>
      <c r="K705" t="s">
        <v>56</v>
      </c>
      <c r="L705" t="s">
        <v>489</v>
      </c>
      <c r="M705" t="s">
        <v>55</v>
      </c>
      <c r="N705">
        <v>687</v>
      </c>
    </row>
    <row r="706" spans="1:14">
      <c r="A706" t="s">
        <v>1490</v>
      </c>
      <c r="B706" t="s">
        <v>1489</v>
      </c>
      <c r="C706" t="s">
        <v>1720</v>
      </c>
      <c r="E706" t="s">
        <v>1719</v>
      </c>
      <c r="F706" t="s">
        <v>66</v>
      </c>
      <c r="G706">
        <v>27.300999999999998</v>
      </c>
      <c r="H706">
        <v>-97.409000000000006</v>
      </c>
      <c r="I706" t="s">
        <v>96</v>
      </c>
      <c r="J706" t="s">
        <v>217</v>
      </c>
      <c r="K706" t="s">
        <v>56</v>
      </c>
      <c r="L706" t="s">
        <v>489</v>
      </c>
      <c r="M706" t="s">
        <v>55</v>
      </c>
      <c r="N706">
        <v>688</v>
      </c>
    </row>
    <row r="707" spans="1:14">
      <c r="A707" t="s">
        <v>1490</v>
      </c>
      <c r="B707" t="s">
        <v>1489</v>
      </c>
      <c r="C707" t="s">
        <v>1720</v>
      </c>
      <c r="E707" t="s">
        <v>1719</v>
      </c>
      <c r="F707" t="s">
        <v>66</v>
      </c>
      <c r="G707">
        <v>27.300999999999998</v>
      </c>
      <c r="H707">
        <v>-97.409000000000006</v>
      </c>
      <c r="I707" t="s">
        <v>96</v>
      </c>
      <c r="J707" t="s">
        <v>217</v>
      </c>
      <c r="K707" t="s">
        <v>57</v>
      </c>
      <c r="L707" t="s">
        <v>57</v>
      </c>
      <c r="M707" t="s">
        <v>57</v>
      </c>
      <c r="N707">
        <v>689</v>
      </c>
    </row>
    <row r="708" spans="1:14">
      <c r="A708" t="s">
        <v>1490</v>
      </c>
      <c r="B708" t="s">
        <v>1489</v>
      </c>
      <c r="C708" t="s">
        <v>1720</v>
      </c>
      <c r="E708" t="s">
        <v>1719</v>
      </c>
      <c r="F708" t="s">
        <v>66</v>
      </c>
      <c r="G708">
        <v>27.300999999999998</v>
      </c>
      <c r="H708">
        <v>-97.409000000000006</v>
      </c>
      <c r="I708" t="s">
        <v>96</v>
      </c>
      <c r="J708" t="s">
        <v>217</v>
      </c>
      <c r="K708" t="s">
        <v>57</v>
      </c>
      <c r="L708" t="s">
        <v>57</v>
      </c>
      <c r="M708" t="s">
        <v>57</v>
      </c>
      <c r="N708">
        <v>690</v>
      </c>
    </row>
    <row r="709" spans="1:14">
      <c r="A709" t="s">
        <v>1490</v>
      </c>
      <c r="B709" t="s">
        <v>1489</v>
      </c>
      <c r="C709" t="s">
        <v>1720</v>
      </c>
      <c r="E709" t="s">
        <v>1719</v>
      </c>
      <c r="F709" t="s">
        <v>66</v>
      </c>
      <c r="G709">
        <v>27.300999999999998</v>
      </c>
      <c r="H709">
        <v>-97.409000000000006</v>
      </c>
      <c r="I709" t="s">
        <v>96</v>
      </c>
      <c r="J709" t="s">
        <v>217</v>
      </c>
      <c r="K709" t="s">
        <v>57</v>
      </c>
      <c r="L709" t="s">
        <v>57</v>
      </c>
      <c r="M709" t="s">
        <v>57</v>
      </c>
      <c r="N709">
        <v>691</v>
      </c>
    </row>
    <row r="710" spans="1:14">
      <c r="A710" t="s">
        <v>1490</v>
      </c>
      <c r="B710" t="s">
        <v>1489</v>
      </c>
      <c r="C710" t="s">
        <v>1720</v>
      </c>
      <c r="E710" t="s">
        <v>1719</v>
      </c>
      <c r="F710" t="s">
        <v>66</v>
      </c>
      <c r="G710">
        <v>27.300999999999998</v>
      </c>
      <c r="H710">
        <v>-97.409000000000006</v>
      </c>
      <c r="I710" t="s">
        <v>96</v>
      </c>
      <c r="J710" t="s">
        <v>217</v>
      </c>
      <c r="K710" t="s">
        <v>57</v>
      </c>
      <c r="L710" t="s">
        <v>57</v>
      </c>
      <c r="M710" t="s">
        <v>57</v>
      </c>
      <c r="N710">
        <v>692</v>
      </c>
    </row>
    <row r="711" spans="1:14">
      <c r="A711" t="s">
        <v>1490</v>
      </c>
      <c r="B711" t="s">
        <v>1489</v>
      </c>
      <c r="C711" t="s">
        <v>1720</v>
      </c>
      <c r="E711" t="s">
        <v>1719</v>
      </c>
      <c r="F711" t="s">
        <v>66</v>
      </c>
      <c r="G711">
        <v>27.300999999999998</v>
      </c>
      <c r="H711">
        <v>-97.409000000000006</v>
      </c>
      <c r="I711" t="s">
        <v>96</v>
      </c>
      <c r="J711" t="s">
        <v>217</v>
      </c>
      <c r="K711" t="s">
        <v>57</v>
      </c>
      <c r="L711" t="s">
        <v>57</v>
      </c>
      <c r="M711" t="s">
        <v>57</v>
      </c>
      <c r="N711">
        <v>693</v>
      </c>
    </row>
    <row r="712" spans="1:14">
      <c r="A712" t="s">
        <v>1490</v>
      </c>
      <c r="B712" t="s">
        <v>1489</v>
      </c>
      <c r="C712" t="s">
        <v>1720</v>
      </c>
      <c r="E712" t="s">
        <v>1719</v>
      </c>
      <c r="F712" t="s">
        <v>66</v>
      </c>
      <c r="G712">
        <v>27.300999999999998</v>
      </c>
      <c r="H712">
        <v>-97.409000000000006</v>
      </c>
      <c r="I712" t="s">
        <v>96</v>
      </c>
      <c r="J712" t="s">
        <v>217</v>
      </c>
      <c r="K712" t="s">
        <v>57</v>
      </c>
      <c r="L712" t="s">
        <v>57</v>
      </c>
      <c r="M712" t="s">
        <v>57</v>
      </c>
      <c r="N712">
        <v>694</v>
      </c>
    </row>
    <row r="713" spans="1:14">
      <c r="A713" t="s">
        <v>1490</v>
      </c>
      <c r="B713" t="s">
        <v>1489</v>
      </c>
      <c r="C713" t="s">
        <v>1718</v>
      </c>
      <c r="E713" t="s">
        <v>1717</v>
      </c>
      <c r="F713" t="s">
        <v>516</v>
      </c>
      <c r="G713">
        <v>40.753999999999998</v>
      </c>
      <c r="H713">
        <v>13.891</v>
      </c>
      <c r="I713" t="s">
        <v>65</v>
      </c>
      <c r="J713" t="s">
        <v>95</v>
      </c>
      <c r="K713" t="s">
        <v>48</v>
      </c>
      <c r="L713" t="s">
        <v>166</v>
      </c>
      <c r="M713" t="s">
        <v>165</v>
      </c>
      <c r="N713">
        <v>695</v>
      </c>
    </row>
    <row r="714" spans="1:14">
      <c r="A714" t="s">
        <v>1490</v>
      </c>
      <c r="B714" t="s">
        <v>1489</v>
      </c>
      <c r="C714" t="s">
        <v>1718</v>
      </c>
      <c r="E714" t="s">
        <v>1717</v>
      </c>
      <c r="F714" t="s">
        <v>516</v>
      </c>
      <c r="G714">
        <v>40.753999999999998</v>
      </c>
      <c r="H714">
        <v>13.891</v>
      </c>
      <c r="I714" t="s">
        <v>65</v>
      </c>
      <c r="J714" t="s">
        <v>95</v>
      </c>
      <c r="K714" t="s">
        <v>48</v>
      </c>
      <c r="L714" t="s">
        <v>166</v>
      </c>
      <c r="M714" t="s">
        <v>165</v>
      </c>
      <c r="N714">
        <v>696</v>
      </c>
    </row>
    <row r="715" spans="1:14">
      <c r="A715" t="s">
        <v>1490</v>
      </c>
      <c r="B715" t="s">
        <v>1489</v>
      </c>
      <c r="C715" t="s">
        <v>1718</v>
      </c>
      <c r="E715" t="s">
        <v>1717</v>
      </c>
      <c r="F715" t="s">
        <v>516</v>
      </c>
      <c r="G715">
        <v>40.753999999999998</v>
      </c>
      <c r="H715">
        <v>13.891</v>
      </c>
      <c r="I715" t="s">
        <v>65</v>
      </c>
      <c r="J715" t="s">
        <v>95</v>
      </c>
      <c r="K715" t="s">
        <v>48</v>
      </c>
      <c r="L715" t="s">
        <v>166</v>
      </c>
      <c r="M715" t="s">
        <v>165</v>
      </c>
      <c r="N715">
        <v>670</v>
      </c>
    </row>
    <row r="716" spans="1:14">
      <c r="A716" t="s">
        <v>1490</v>
      </c>
      <c r="B716" t="s">
        <v>1489</v>
      </c>
      <c r="C716" t="s">
        <v>1718</v>
      </c>
      <c r="E716" t="s">
        <v>1717</v>
      </c>
      <c r="F716" t="s">
        <v>516</v>
      </c>
      <c r="G716">
        <v>40.753999999999998</v>
      </c>
      <c r="H716">
        <v>13.891</v>
      </c>
      <c r="I716" t="s">
        <v>65</v>
      </c>
      <c r="J716" t="s">
        <v>95</v>
      </c>
      <c r="K716" t="s">
        <v>48</v>
      </c>
      <c r="L716" t="s">
        <v>166</v>
      </c>
      <c r="M716" t="s">
        <v>165</v>
      </c>
      <c r="N716">
        <v>671</v>
      </c>
    </row>
    <row r="717" spans="1:14">
      <c r="A717" t="s">
        <v>1490</v>
      </c>
      <c r="B717" t="s">
        <v>1489</v>
      </c>
      <c r="C717" t="s">
        <v>1691</v>
      </c>
      <c r="E717" t="s">
        <v>1716</v>
      </c>
      <c r="F717" t="s">
        <v>51</v>
      </c>
      <c r="G717">
        <v>-25.744</v>
      </c>
      <c r="H717">
        <v>114.07299999999999</v>
      </c>
      <c r="I717" t="s">
        <v>156</v>
      </c>
      <c r="J717" t="s">
        <v>49</v>
      </c>
      <c r="K717" t="s">
        <v>226</v>
      </c>
      <c r="L717" t="s">
        <v>227</v>
      </c>
      <c r="M717" t="s">
        <v>226</v>
      </c>
      <c r="N717" t="s">
        <v>1715</v>
      </c>
    </row>
    <row r="718" spans="1:14">
      <c r="A718" t="s">
        <v>1490</v>
      </c>
      <c r="B718" t="s">
        <v>1489</v>
      </c>
      <c r="C718" t="s">
        <v>1691</v>
      </c>
      <c r="E718" t="s">
        <v>1714</v>
      </c>
      <c r="F718" t="s">
        <v>51</v>
      </c>
      <c r="G718">
        <v>-25.745000000000001</v>
      </c>
      <c r="H718">
        <v>114.084</v>
      </c>
      <c r="I718" t="s">
        <v>156</v>
      </c>
      <c r="J718" t="s">
        <v>49</v>
      </c>
      <c r="K718" t="s">
        <v>154</v>
      </c>
      <c r="L718" t="s">
        <v>154</v>
      </c>
      <c r="M718" t="s">
        <v>154</v>
      </c>
      <c r="N718">
        <v>673</v>
      </c>
    </row>
    <row r="719" spans="1:14">
      <c r="A719" t="s">
        <v>1490</v>
      </c>
      <c r="B719" t="s">
        <v>1489</v>
      </c>
      <c r="C719" t="s">
        <v>1691</v>
      </c>
      <c r="E719" t="s">
        <v>1713</v>
      </c>
      <c r="F719" t="s">
        <v>51</v>
      </c>
      <c r="G719">
        <v>-25.93</v>
      </c>
      <c r="H719">
        <v>114.096</v>
      </c>
      <c r="I719" t="s">
        <v>156</v>
      </c>
      <c r="J719" t="s">
        <v>49</v>
      </c>
      <c r="K719" t="s">
        <v>48</v>
      </c>
      <c r="L719" t="s">
        <v>870</v>
      </c>
      <c r="M719" t="s">
        <v>869</v>
      </c>
      <c r="N719">
        <v>674</v>
      </c>
    </row>
    <row r="720" spans="1:14">
      <c r="A720" t="s">
        <v>1490</v>
      </c>
      <c r="B720" t="s">
        <v>1489</v>
      </c>
      <c r="C720" t="s">
        <v>1691</v>
      </c>
      <c r="E720" t="s">
        <v>1712</v>
      </c>
      <c r="F720" t="s">
        <v>51</v>
      </c>
      <c r="G720">
        <v>-25.956</v>
      </c>
      <c r="H720">
        <v>114.17400000000001</v>
      </c>
      <c r="I720" t="s">
        <v>156</v>
      </c>
      <c r="J720" t="s">
        <v>49</v>
      </c>
      <c r="K720" t="s">
        <v>226</v>
      </c>
      <c r="L720" t="s">
        <v>227</v>
      </c>
      <c r="M720" t="s">
        <v>226</v>
      </c>
      <c r="N720" t="s">
        <v>1711</v>
      </c>
    </row>
    <row r="721" spans="1:14">
      <c r="A721" t="s">
        <v>1490</v>
      </c>
      <c r="B721" t="s">
        <v>1489</v>
      </c>
      <c r="C721" t="s">
        <v>1691</v>
      </c>
      <c r="E721" t="s">
        <v>1710</v>
      </c>
      <c r="F721" t="s">
        <v>51</v>
      </c>
      <c r="G721">
        <v>-25.870999999999999</v>
      </c>
      <c r="H721">
        <v>114.006</v>
      </c>
      <c r="I721" t="s">
        <v>156</v>
      </c>
      <c r="J721" t="s">
        <v>49</v>
      </c>
      <c r="K721" t="s">
        <v>48</v>
      </c>
      <c r="L721" t="s">
        <v>870</v>
      </c>
      <c r="M721" t="s">
        <v>869</v>
      </c>
      <c r="N721">
        <v>676</v>
      </c>
    </row>
    <row r="722" spans="1:14">
      <c r="A722" t="s">
        <v>1490</v>
      </c>
      <c r="B722" t="s">
        <v>1489</v>
      </c>
      <c r="C722" t="s">
        <v>1691</v>
      </c>
      <c r="E722" t="s">
        <v>1709</v>
      </c>
      <c r="F722" t="s">
        <v>51</v>
      </c>
      <c r="G722">
        <v>-25.937999999999999</v>
      </c>
      <c r="H722">
        <v>113.93600000000001</v>
      </c>
      <c r="I722" t="s">
        <v>156</v>
      </c>
      <c r="J722" t="s">
        <v>49</v>
      </c>
      <c r="K722" t="s">
        <v>48</v>
      </c>
      <c r="L722" t="s">
        <v>870</v>
      </c>
      <c r="M722" t="s">
        <v>869</v>
      </c>
      <c r="N722">
        <v>677</v>
      </c>
    </row>
    <row r="723" spans="1:14">
      <c r="A723" t="s">
        <v>1490</v>
      </c>
      <c r="B723" t="s">
        <v>1489</v>
      </c>
      <c r="C723" t="s">
        <v>1691</v>
      </c>
      <c r="E723" t="s">
        <v>1708</v>
      </c>
      <c r="F723" t="s">
        <v>51</v>
      </c>
      <c r="G723">
        <v>-25.893999999999998</v>
      </c>
      <c r="H723">
        <v>114.114</v>
      </c>
      <c r="I723" t="s">
        <v>156</v>
      </c>
      <c r="J723" t="s">
        <v>49</v>
      </c>
      <c r="K723" t="s">
        <v>154</v>
      </c>
      <c r="L723" t="s">
        <v>154</v>
      </c>
      <c r="M723" t="s">
        <v>154</v>
      </c>
      <c r="N723">
        <v>678</v>
      </c>
    </row>
    <row r="724" spans="1:14">
      <c r="A724" t="s">
        <v>1490</v>
      </c>
      <c r="B724" t="s">
        <v>1489</v>
      </c>
      <c r="C724" t="s">
        <v>1691</v>
      </c>
      <c r="E724" t="s">
        <v>1707</v>
      </c>
      <c r="F724" t="s">
        <v>51</v>
      </c>
      <c r="G724">
        <v>-25.850999999999999</v>
      </c>
      <c r="H724">
        <v>113.938</v>
      </c>
      <c r="I724" t="s">
        <v>156</v>
      </c>
      <c r="J724" t="s">
        <v>49</v>
      </c>
      <c r="K724" t="s">
        <v>226</v>
      </c>
      <c r="L724" t="s">
        <v>227</v>
      </c>
      <c r="M724" t="s">
        <v>226</v>
      </c>
      <c r="N724" t="s">
        <v>1706</v>
      </c>
    </row>
    <row r="725" spans="1:14">
      <c r="A725" t="s">
        <v>1490</v>
      </c>
      <c r="B725" t="s">
        <v>1489</v>
      </c>
      <c r="C725" t="s">
        <v>1691</v>
      </c>
      <c r="E725" t="s">
        <v>1705</v>
      </c>
      <c r="F725" t="s">
        <v>51</v>
      </c>
      <c r="G725">
        <v>-31.99</v>
      </c>
      <c r="H725">
        <v>116.917</v>
      </c>
      <c r="I725" t="s">
        <v>65</v>
      </c>
      <c r="J725" t="s">
        <v>412</v>
      </c>
      <c r="K725" t="s">
        <v>226</v>
      </c>
      <c r="L725" t="s">
        <v>227</v>
      </c>
      <c r="M725" t="s">
        <v>226</v>
      </c>
      <c r="N725" t="s">
        <v>1704</v>
      </c>
    </row>
    <row r="726" spans="1:14">
      <c r="A726" t="s">
        <v>1490</v>
      </c>
      <c r="B726" t="s">
        <v>1489</v>
      </c>
      <c r="C726" t="s">
        <v>1691</v>
      </c>
      <c r="E726" t="s">
        <v>1690</v>
      </c>
      <c r="F726" t="s">
        <v>51</v>
      </c>
      <c r="G726">
        <v>-25.850999999999999</v>
      </c>
      <c r="H726">
        <v>113.938</v>
      </c>
      <c r="I726" t="s">
        <v>156</v>
      </c>
      <c r="J726" t="s">
        <v>49</v>
      </c>
      <c r="K726" t="s">
        <v>226</v>
      </c>
      <c r="L726" t="s">
        <v>227</v>
      </c>
      <c r="M726" t="s">
        <v>226</v>
      </c>
      <c r="N726" t="s">
        <v>1703</v>
      </c>
    </row>
    <row r="727" spans="1:14">
      <c r="A727" t="s">
        <v>1490</v>
      </c>
      <c r="B727" t="s">
        <v>1489</v>
      </c>
      <c r="C727" t="s">
        <v>1691</v>
      </c>
      <c r="E727" t="s">
        <v>1690</v>
      </c>
      <c r="F727" t="s">
        <v>51</v>
      </c>
      <c r="G727">
        <v>-25.783999999999999</v>
      </c>
      <c r="H727">
        <v>114.09</v>
      </c>
      <c r="I727" t="s">
        <v>156</v>
      </c>
      <c r="J727" t="s">
        <v>49</v>
      </c>
      <c r="K727" t="s">
        <v>154</v>
      </c>
      <c r="L727" t="s">
        <v>154</v>
      </c>
      <c r="M727" t="s">
        <v>154</v>
      </c>
      <c r="N727">
        <v>390</v>
      </c>
    </row>
    <row r="728" spans="1:14">
      <c r="A728" t="s">
        <v>1490</v>
      </c>
      <c r="B728" t="s">
        <v>1489</v>
      </c>
      <c r="C728" t="s">
        <v>1691</v>
      </c>
      <c r="E728" t="s">
        <v>1690</v>
      </c>
      <c r="F728" t="s">
        <v>51</v>
      </c>
      <c r="G728">
        <v>-25.802</v>
      </c>
      <c r="H728">
        <v>114.11799999999999</v>
      </c>
      <c r="I728" t="s">
        <v>156</v>
      </c>
      <c r="J728" t="s">
        <v>49</v>
      </c>
      <c r="K728" t="s">
        <v>48</v>
      </c>
      <c r="L728" t="s">
        <v>870</v>
      </c>
      <c r="M728" t="s">
        <v>869</v>
      </c>
      <c r="N728">
        <v>391</v>
      </c>
    </row>
    <row r="729" spans="1:14">
      <c r="A729" t="s">
        <v>1490</v>
      </c>
      <c r="B729" t="s">
        <v>1489</v>
      </c>
      <c r="C729" t="s">
        <v>1691</v>
      </c>
      <c r="E729" t="s">
        <v>1690</v>
      </c>
      <c r="F729" t="s">
        <v>51</v>
      </c>
      <c r="G729">
        <v>-25.83</v>
      </c>
      <c r="H729">
        <v>114.13800000000001</v>
      </c>
      <c r="I729" t="s">
        <v>156</v>
      </c>
      <c r="J729" t="s">
        <v>49</v>
      </c>
      <c r="K729" t="s">
        <v>56</v>
      </c>
      <c r="L729" t="s">
        <v>106</v>
      </c>
      <c r="M729" t="s">
        <v>55</v>
      </c>
      <c r="N729">
        <v>392</v>
      </c>
    </row>
    <row r="730" spans="1:14">
      <c r="A730" t="s">
        <v>1490</v>
      </c>
      <c r="B730" t="s">
        <v>1489</v>
      </c>
      <c r="C730" t="s">
        <v>1691</v>
      </c>
      <c r="E730" t="s">
        <v>1690</v>
      </c>
      <c r="F730" t="s">
        <v>51</v>
      </c>
      <c r="G730">
        <v>-25.861999999999998</v>
      </c>
      <c r="H730">
        <v>114.148</v>
      </c>
      <c r="I730" t="s">
        <v>156</v>
      </c>
      <c r="J730" t="s">
        <v>49</v>
      </c>
      <c r="K730" t="s">
        <v>48</v>
      </c>
      <c r="L730" t="s">
        <v>870</v>
      </c>
      <c r="M730" t="s">
        <v>869</v>
      </c>
      <c r="N730">
        <v>393</v>
      </c>
    </row>
    <row r="731" spans="1:14">
      <c r="A731" t="s">
        <v>1490</v>
      </c>
      <c r="B731" t="s">
        <v>1489</v>
      </c>
      <c r="C731" t="s">
        <v>1691</v>
      </c>
      <c r="E731" t="s">
        <v>1690</v>
      </c>
      <c r="F731" t="s">
        <v>51</v>
      </c>
      <c r="G731">
        <v>-25.923999999999999</v>
      </c>
      <c r="H731">
        <v>114.164</v>
      </c>
      <c r="I731" t="s">
        <v>156</v>
      </c>
      <c r="J731" t="s">
        <v>49</v>
      </c>
      <c r="K731" t="s">
        <v>56</v>
      </c>
      <c r="L731" t="s">
        <v>106</v>
      </c>
      <c r="M731" t="s">
        <v>55</v>
      </c>
      <c r="N731">
        <v>394</v>
      </c>
    </row>
    <row r="732" spans="1:14">
      <c r="A732" t="s">
        <v>1490</v>
      </c>
      <c r="B732" t="s">
        <v>1489</v>
      </c>
      <c r="C732" t="s">
        <v>1691</v>
      </c>
      <c r="E732" t="s">
        <v>1690</v>
      </c>
      <c r="F732" t="s">
        <v>51</v>
      </c>
      <c r="G732">
        <v>-25.956</v>
      </c>
      <c r="H732">
        <v>114.17400000000001</v>
      </c>
      <c r="I732" t="s">
        <v>156</v>
      </c>
      <c r="J732" t="s">
        <v>49</v>
      </c>
      <c r="K732" t="s">
        <v>226</v>
      </c>
      <c r="L732" t="s">
        <v>227</v>
      </c>
      <c r="M732" t="s">
        <v>226</v>
      </c>
      <c r="N732" t="s">
        <v>1702</v>
      </c>
    </row>
    <row r="733" spans="1:14">
      <c r="A733" t="s">
        <v>1490</v>
      </c>
      <c r="B733" t="s">
        <v>1489</v>
      </c>
      <c r="C733" t="s">
        <v>1691</v>
      </c>
      <c r="E733" t="s">
        <v>1690</v>
      </c>
      <c r="F733" t="s">
        <v>51</v>
      </c>
      <c r="G733">
        <v>-25.93</v>
      </c>
      <c r="H733">
        <v>114.096</v>
      </c>
      <c r="I733" t="s">
        <v>156</v>
      </c>
      <c r="J733" t="s">
        <v>49</v>
      </c>
      <c r="K733" t="s">
        <v>48</v>
      </c>
      <c r="L733" t="s">
        <v>870</v>
      </c>
      <c r="M733" t="s">
        <v>869</v>
      </c>
      <c r="N733">
        <v>396</v>
      </c>
    </row>
    <row r="734" spans="1:14">
      <c r="A734" t="s">
        <v>1490</v>
      </c>
      <c r="B734" t="s">
        <v>1489</v>
      </c>
      <c r="C734" t="s">
        <v>1691</v>
      </c>
      <c r="E734" t="s">
        <v>1690</v>
      </c>
      <c r="F734" t="s">
        <v>51</v>
      </c>
      <c r="G734">
        <v>-25.922000000000001</v>
      </c>
      <c r="H734">
        <v>114.056</v>
      </c>
      <c r="I734" t="s">
        <v>156</v>
      </c>
      <c r="J734" t="s">
        <v>49</v>
      </c>
      <c r="K734" t="s">
        <v>226</v>
      </c>
      <c r="L734" t="s">
        <v>227</v>
      </c>
      <c r="M734" t="s">
        <v>226</v>
      </c>
      <c r="N734" t="s">
        <v>1701</v>
      </c>
    </row>
    <row r="735" spans="1:14">
      <c r="A735" t="s">
        <v>1490</v>
      </c>
      <c r="B735" t="s">
        <v>1489</v>
      </c>
      <c r="C735" t="s">
        <v>1691</v>
      </c>
      <c r="E735" t="s">
        <v>1690</v>
      </c>
      <c r="F735" t="s">
        <v>51</v>
      </c>
      <c r="G735">
        <v>-25.923999999999999</v>
      </c>
      <c r="H735">
        <v>114.015</v>
      </c>
      <c r="I735" t="s">
        <v>156</v>
      </c>
      <c r="J735" t="s">
        <v>49</v>
      </c>
      <c r="K735" t="s">
        <v>226</v>
      </c>
      <c r="L735" t="s">
        <v>227</v>
      </c>
      <c r="M735" t="s">
        <v>226</v>
      </c>
      <c r="N735" t="s">
        <v>1700</v>
      </c>
    </row>
    <row r="736" spans="1:14">
      <c r="A736" t="s">
        <v>1490</v>
      </c>
      <c r="B736" t="s">
        <v>1489</v>
      </c>
      <c r="C736" t="s">
        <v>1691</v>
      </c>
      <c r="E736" t="s">
        <v>1690</v>
      </c>
      <c r="F736" t="s">
        <v>51</v>
      </c>
      <c r="G736">
        <v>-25.919</v>
      </c>
      <c r="H736">
        <v>113.974</v>
      </c>
      <c r="I736" t="s">
        <v>156</v>
      </c>
      <c r="J736" t="s">
        <v>49</v>
      </c>
      <c r="K736" t="s">
        <v>154</v>
      </c>
      <c r="L736" t="s">
        <v>154</v>
      </c>
      <c r="M736" t="s">
        <v>154</v>
      </c>
      <c r="N736">
        <v>399</v>
      </c>
    </row>
    <row r="737" spans="1:14">
      <c r="A737" t="s">
        <v>1490</v>
      </c>
      <c r="B737" t="s">
        <v>1489</v>
      </c>
      <c r="C737" t="s">
        <v>1691</v>
      </c>
      <c r="E737" t="s">
        <v>1690</v>
      </c>
      <c r="F737" t="s">
        <v>51</v>
      </c>
      <c r="G737">
        <v>-25.896000000000001</v>
      </c>
      <c r="H737">
        <v>113.997</v>
      </c>
      <c r="I737" t="s">
        <v>156</v>
      </c>
      <c r="J737" t="s">
        <v>49</v>
      </c>
      <c r="K737" t="s">
        <v>48</v>
      </c>
      <c r="L737" t="s">
        <v>870</v>
      </c>
      <c r="M737" t="s">
        <v>869</v>
      </c>
      <c r="N737">
        <v>400</v>
      </c>
    </row>
    <row r="738" spans="1:14">
      <c r="A738" t="s">
        <v>1490</v>
      </c>
      <c r="B738" t="s">
        <v>1489</v>
      </c>
      <c r="C738" t="s">
        <v>1691</v>
      </c>
      <c r="E738" t="s">
        <v>1690</v>
      </c>
      <c r="F738" t="s">
        <v>51</v>
      </c>
      <c r="G738">
        <v>-25.876999999999999</v>
      </c>
      <c r="H738">
        <v>114.032</v>
      </c>
      <c r="I738" t="s">
        <v>156</v>
      </c>
      <c r="J738" t="s">
        <v>49</v>
      </c>
      <c r="K738" t="s">
        <v>154</v>
      </c>
      <c r="L738" t="s">
        <v>154</v>
      </c>
      <c r="M738" t="s">
        <v>154</v>
      </c>
      <c r="N738">
        <v>401</v>
      </c>
    </row>
    <row r="739" spans="1:14">
      <c r="A739" t="s">
        <v>1490</v>
      </c>
      <c r="B739" t="s">
        <v>1489</v>
      </c>
      <c r="C739" t="s">
        <v>1691</v>
      </c>
      <c r="E739" t="s">
        <v>1690</v>
      </c>
      <c r="F739" t="s">
        <v>51</v>
      </c>
      <c r="G739">
        <v>-25.869</v>
      </c>
      <c r="H739">
        <v>114.072</v>
      </c>
      <c r="I739" t="s">
        <v>156</v>
      </c>
      <c r="J739" t="s">
        <v>49</v>
      </c>
      <c r="K739" t="s">
        <v>154</v>
      </c>
      <c r="L739" t="s">
        <v>154</v>
      </c>
      <c r="M739" t="s">
        <v>154</v>
      </c>
      <c r="N739">
        <v>402</v>
      </c>
    </row>
    <row r="740" spans="1:14">
      <c r="A740" t="s">
        <v>1490</v>
      </c>
      <c r="B740" t="s">
        <v>1489</v>
      </c>
      <c r="C740" t="s">
        <v>1691</v>
      </c>
      <c r="E740" t="s">
        <v>1690</v>
      </c>
      <c r="F740" t="s">
        <v>51</v>
      </c>
      <c r="G740">
        <v>-25.856999999999999</v>
      </c>
      <c r="H740">
        <v>114.107</v>
      </c>
      <c r="I740" t="s">
        <v>156</v>
      </c>
      <c r="J740" t="s">
        <v>49</v>
      </c>
      <c r="K740" t="s">
        <v>48</v>
      </c>
      <c r="L740" t="s">
        <v>870</v>
      </c>
      <c r="M740" t="s">
        <v>869</v>
      </c>
      <c r="N740">
        <v>403</v>
      </c>
    </row>
    <row r="741" spans="1:14">
      <c r="A741" t="s">
        <v>1490</v>
      </c>
      <c r="B741" t="s">
        <v>1489</v>
      </c>
      <c r="C741" t="s">
        <v>1691</v>
      </c>
      <c r="E741" t="s">
        <v>1690</v>
      </c>
      <c r="F741" t="s">
        <v>51</v>
      </c>
      <c r="G741">
        <v>-25.986000000000001</v>
      </c>
      <c r="H741">
        <v>113.926</v>
      </c>
      <c r="I741" t="s">
        <v>156</v>
      </c>
      <c r="J741" t="s">
        <v>49</v>
      </c>
      <c r="K741" t="s">
        <v>154</v>
      </c>
      <c r="L741" t="s">
        <v>154</v>
      </c>
      <c r="M741" t="s">
        <v>154</v>
      </c>
      <c r="N741">
        <v>404</v>
      </c>
    </row>
    <row r="742" spans="1:14">
      <c r="A742" t="s">
        <v>1490</v>
      </c>
      <c r="B742" t="s">
        <v>1489</v>
      </c>
      <c r="C742" t="s">
        <v>1691</v>
      </c>
      <c r="E742" t="s">
        <v>1690</v>
      </c>
      <c r="F742" t="s">
        <v>51</v>
      </c>
      <c r="G742">
        <v>-25.937999999999999</v>
      </c>
      <c r="H742">
        <v>113.93600000000001</v>
      </c>
      <c r="I742" t="s">
        <v>156</v>
      </c>
      <c r="J742" t="s">
        <v>49</v>
      </c>
      <c r="K742" t="s">
        <v>48</v>
      </c>
      <c r="L742" t="s">
        <v>870</v>
      </c>
      <c r="M742" t="s">
        <v>869</v>
      </c>
      <c r="N742">
        <v>405</v>
      </c>
    </row>
    <row r="743" spans="1:14">
      <c r="A743" t="s">
        <v>1490</v>
      </c>
      <c r="B743" t="s">
        <v>1489</v>
      </c>
      <c r="C743" t="s">
        <v>1691</v>
      </c>
      <c r="E743" t="s">
        <v>1690</v>
      </c>
      <c r="F743" t="s">
        <v>51</v>
      </c>
      <c r="G743">
        <v>-25.888999999999999</v>
      </c>
      <c r="H743">
        <v>113.934</v>
      </c>
      <c r="I743" t="s">
        <v>156</v>
      </c>
      <c r="J743" t="s">
        <v>49</v>
      </c>
      <c r="K743" t="s">
        <v>154</v>
      </c>
      <c r="L743" t="s">
        <v>154</v>
      </c>
      <c r="M743" t="s">
        <v>154</v>
      </c>
      <c r="N743">
        <v>406</v>
      </c>
    </row>
    <row r="744" spans="1:14">
      <c r="A744" t="s">
        <v>1490</v>
      </c>
      <c r="B744" t="s">
        <v>1489</v>
      </c>
      <c r="C744" t="s">
        <v>1691</v>
      </c>
      <c r="E744" t="s">
        <v>1690</v>
      </c>
      <c r="F744" t="s">
        <v>51</v>
      </c>
      <c r="G744">
        <v>-25.872</v>
      </c>
      <c r="H744">
        <v>113.955</v>
      </c>
      <c r="I744" t="s">
        <v>156</v>
      </c>
      <c r="J744" t="s">
        <v>49</v>
      </c>
      <c r="K744" t="s">
        <v>226</v>
      </c>
      <c r="L744" t="s">
        <v>227</v>
      </c>
      <c r="M744" t="s">
        <v>226</v>
      </c>
      <c r="N744" t="s">
        <v>1699</v>
      </c>
    </row>
    <row r="745" spans="1:14">
      <c r="A745" t="s">
        <v>1490</v>
      </c>
      <c r="B745" t="s">
        <v>1489</v>
      </c>
      <c r="C745" t="s">
        <v>1691</v>
      </c>
      <c r="E745" t="s">
        <v>1690</v>
      </c>
      <c r="F745" t="s">
        <v>51</v>
      </c>
      <c r="G745">
        <v>-25.905999999999999</v>
      </c>
      <c r="H745">
        <v>113.955</v>
      </c>
      <c r="I745" t="s">
        <v>156</v>
      </c>
      <c r="J745" t="s">
        <v>49</v>
      </c>
      <c r="K745" t="s">
        <v>226</v>
      </c>
      <c r="L745" t="s">
        <v>227</v>
      </c>
      <c r="M745" t="s">
        <v>226</v>
      </c>
      <c r="N745" t="s">
        <v>1698</v>
      </c>
    </row>
    <row r="746" spans="1:14">
      <c r="A746" t="s">
        <v>1490</v>
      </c>
      <c r="B746" t="s">
        <v>1489</v>
      </c>
      <c r="C746" t="s">
        <v>1691</v>
      </c>
      <c r="E746" t="s">
        <v>1690</v>
      </c>
      <c r="F746" t="s">
        <v>51</v>
      </c>
      <c r="G746">
        <v>-25.952000000000002</v>
      </c>
      <c r="H746">
        <v>114.006</v>
      </c>
      <c r="I746" t="s">
        <v>156</v>
      </c>
      <c r="J746" t="s">
        <v>49</v>
      </c>
      <c r="K746" t="s">
        <v>154</v>
      </c>
      <c r="L746" t="s">
        <v>154</v>
      </c>
      <c r="M746" t="s">
        <v>154</v>
      </c>
      <c r="N746">
        <v>409</v>
      </c>
    </row>
    <row r="747" spans="1:14">
      <c r="A747" t="s">
        <v>1490</v>
      </c>
      <c r="B747" t="s">
        <v>1489</v>
      </c>
      <c r="C747" t="s">
        <v>1691</v>
      </c>
      <c r="E747" t="s">
        <v>1690</v>
      </c>
      <c r="F747" t="s">
        <v>51</v>
      </c>
      <c r="G747">
        <v>-25.870999999999999</v>
      </c>
      <c r="H747">
        <v>114.006</v>
      </c>
      <c r="I747" t="s">
        <v>156</v>
      </c>
      <c r="J747" t="s">
        <v>49</v>
      </c>
      <c r="K747" t="s">
        <v>48</v>
      </c>
      <c r="L747" t="s">
        <v>870</v>
      </c>
      <c r="M747" t="s">
        <v>869</v>
      </c>
      <c r="N747">
        <v>410</v>
      </c>
    </row>
    <row r="748" spans="1:14">
      <c r="A748" t="s">
        <v>1490</v>
      </c>
      <c r="B748" t="s">
        <v>1489</v>
      </c>
      <c r="C748" t="s">
        <v>1691</v>
      </c>
      <c r="E748" t="s">
        <v>1690</v>
      </c>
      <c r="F748" t="s">
        <v>51</v>
      </c>
      <c r="G748">
        <v>-25.978999999999999</v>
      </c>
      <c r="H748">
        <v>114.095</v>
      </c>
      <c r="I748" t="s">
        <v>156</v>
      </c>
      <c r="J748" t="s">
        <v>49</v>
      </c>
      <c r="K748" t="s">
        <v>48</v>
      </c>
      <c r="L748" t="s">
        <v>870</v>
      </c>
      <c r="M748" t="s">
        <v>869</v>
      </c>
      <c r="N748">
        <v>411</v>
      </c>
    </row>
    <row r="749" spans="1:14">
      <c r="A749" t="s">
        <v>1490</v>
      </c>
      <c r="B749" t="s">
        <v>1489</v>
      </c>
      <c r="C749" t="s">
        <v>1691</v>
      </c>
      <c r="E749" t="s">
        <v>1690</v>
      </c>
      <c r="F749" t="s">
        <v>51</v>
      </c>
      <c r="G749">
        <v>-25.952000000000002</v>
      </c>
      <c r="H749">
        <v>114.035</v>
      </c>
      <c r="I749" t="s">
        <v>156</v>
      </c>
      <c r="J749" t="s">
        <v>49</v>
      </c>
      <c r="K749" t="s">
        <v>154</v>
      </c>
      <c r="L749" t="s">
        <v>154</v>
      </c>
      <c r="M749" t="s">
        <v>154</v>
      </c>
      <c r="N749">
        <v>412</v>
      </c>
    </row>
    <row r="750" spans="1:14">
      <c r="A750" t="s">
        <v>1490</v>
      </c>
      <c r="B750" t="s">
        <v>1489</v>
      </c>
      <c r="C750" t="s">
        <v>1691</v>
      </c>
      <c r="E750" t="s">
        <v>1690</v>
      </c>
      <c r="F750" t="s">
        <v>51</v>
      </c>
      <c r="G750">
        <v>-25.934000000000001</v>
      </c>
      <c r="H750">
        <v>114.065</v>
      </c>
      <c r="I750" t="s">
        <v>156</v>
      </c>
      <c r="J750" t="s">
        <v>49</v>
      </c>
      <c r="K750" t="s">
        <v>154</v>
      </c>
      <c r="L750" t="s">
        <v>154</v>
      </c>
      <c r="M750" t="s">
        <v>154</v>
      </c>
      <c r="N750">
        <v>413</v>
      </c>
    </row>
    <row r="751" spans="1:14">
      <c r="A751" t="s">
        <v>1490</v>
      </c>
      <c r="B751" t="s">
        <v>1489</v>
      </c>
      <c r="C751" t="s">
        <v>1691</v>
      </c>
      <c r="E751" t="s">
        <v>1690</v>
      </c>
      <c r="F751" t="s">
        <v>51</v>
      </c>
      <c r="G751">
        <v>-25.952000000000002</v>
      </c>
      <c r="H751">
        <v>114.096</v>
      </c>
      <c r="I751" t="s">
        <v>156</v>
      </c>
      <c r="J751" t="s">
        <v>49</v>
      </c>
      <c r="K751" t="s">
        <v>48</v>
      </c>
      <c r="L751" t="s">
        <v>870</v>
      </c>
      <c r="M751" t="s">
        <v>869</v>
      </c>
      <c r="N751">
        <v>414</v>
      </c>
    </row>
    <row r="752" spans="1:14">
      <c r="A752" t="s">
        <v>1490</v>
      </c>
      <c r="B752" t="s">
        <v>1489</v>
      </c>
      <c r="C752" t="s">
        <v>1691</v>
      </c>
      <c r="E752" t="s">
        <v>1690</v>
      </c>
      <c r="F752" t="s">
        <v>51</v>
      </c>
      <c r="G752">
        <v>-25.925000000000001</v>
      </c>
      <c r="H752">
        <v>114.125</v>
      </c>
      <c r="I752" t="s">
        <v>156</v>
      </c>
      <c r="J752" t="s">
        <v>49</v>
      </c>
      <c r="K752" t="s">
        <v>226</v>
      </c>
      <c r="L752" t="s">
        <v>227</v>
      </c>
      <c r="M752" t="s">
        <v>226</v>
      </c>
      <c r="N752" t="s">
        <v>1697</v>
      </c>
    </row>
    <row r="753" spans="1:14">
      <c r="A753" t="s">
        <v>1490</v>
      </c>
      <c r="B753" t="s">
        <v>1489</v>
      </c>
      <c r="C753" t="s">
        <v>1691</v>
      </c>
      <c r="E753" t="s">
        <v>1690</v>
      </c>
      <c r="F753" t="s">
        <v>51</v>
      </c>
      <c r="G753">
        <v>-25.925000000000001</v>
      </c>
      <c r="H753">
        <v>114.145</v>
      </c>
      <c r="I753" t="s">
        <v>156</v>
      </c>
      <c r="J753" t="s">
        <v>49</v>
      </c>
      <c r="K753" t="s">
        <v>226</v>
      </c>
      <c r="L753" t="s">
        <v>227</v>
      </c>
      <c r="M753" t="s">
        <v>226</v>
      </c>
      <c r="N753" t="s">
        <v>1696</v>
      </c>
    </row>
    <row r="754" spans="1:14">
      <c r="A754" t="s">
        <v>1490</v>
      </c>
      <c r="B754" t="s">
        <v>1489</v>
      </c>
      <c r="C754" t="s">
        <v>1691</v>
      </c>
      <c r="E754" t="s">
        <v>1690</v>
      </c>
      <c r="F754" t="s">
        <v>51</v>
      </c>
      <c r="G754">
        <v>-25.870999999999999</v>
      </c>
      <c r="H754">
        <v>114.155</v>
      </c>
      <c r="I754" t="s">
        <v>156</v>
      </c>
      <c r="J754" t="s">
        <v>49</v>
      </c>
      <c r="K754" t="s">
        <v>48</v>
      </c>
      <c r="L754" t="s">
        <v>870</v>
      </c>
      <c r="M754" t="s">
        <v>869</v>
      </c>
      <c r="N754">
        <v>417</v>
      </c>
    </row>
    <row r="755" spans="1:14">
      <c r="A755" t="s">
        <v>1490</v>
      </c>
      <c r="B755" t="s">
        <v>1489</v>
      </c>
      <c r="C755" t="s">
        <v>1691</v>
      </c>
      <c r="E755" t="s">
        <v>1690</v>
      </c>
      <c r="F755" t="s">
        <v>51</v>
      </c>
      <c r="G755">
        <v>-25.88</v>
      </c>
      <c r="H755">
        <v>114.196</v>
      </c>
      <c r="I755" t="s">
        <v>156</v>
      </c>
      <c r="J755" t="s">
        <v>49</v>
      </c>
      <c r="K755" t="s">
        <v>154</v>
      </c>
      <c r="L755" t="s">
        <v>154</v>
      </c>
      <c r="M755" t="s">
        <v>154</v>
      </c>
      <c r="N755">
        <v>418</v>
      </c>
    </row>
    <row r="756" spans="1:14">
      <c r="A756" t="s">
        <v>1490</v>
      </c>
      <c r="B756" t="s">
        <v>1489</v>
      </c>
      <c r="C756" t="s">
        <v>1691</v>
      </c>
      <c r="E756" t="s">
        <v>1690</v>
      </c>
      <c r="F756" t="s">
        <v>51</v>
      </c>
      <c r="G756">
        <v>-25.875</v>
      </c>
      <c r="H756">
        <v>114.215</v>
      </c>
      <c r="I756" t="s">
        <v>156</v>
      </c>
      <c r="J756" t="s">
        <v>49</v>
      </c>
      <c r="K756" t="s">
        <v>154</v>
      </c>
      <c r="L756" t="s">
        <v>154</v>
      </c>
      <c r="M756" t="s">
        <v>154</v>
      </c>
      <c r="N756">
        <v>419</v>
      </c>
    </row>
    <row r="757" spans="1:14">
      <c r="A757" t="s">
        <v>1490</v>
      </c>
      <c r="B757" t="s">
        <v>1489</v>
      </c>
      <c r="C757" t="s">
        <v>1691</v>
      </c>
      <c r="E757" t="s">
        <v>1690</v>
      </c>
      <c r="F757" t="s">
        <v>51</v>
      </c>
      <c r="G757">
        <v>-25.907</v>
      </c>
      <c r="H757">
        <v>114.205</v>
      </c>
      <c r="I757" t="s">
        <v>156</v>
      </c>
      <c r="J757" t="s">
        <v>49</v>
      </c>
      <c r="K757" t="s">
        <v>154</v>
      </c>
      <c r="L757" t="s">
        <v>154</v>
      </c>
      <c r="M757" t="s">
        <v>154</v>
      </c>
      <c r="N757">
        <v>420</v>
      </c>
    </row>
    <row r="758" spans="1:14">
      <c r="A758" t="s">
        <v>1490</v>
      </c>
      <c r="B758" t="s">
        <v>1489</v>
      </c>
      <c r="C758" t="s">
        <v>1691</v>
      </c>
      <c r="E758" t="s">
        <v>1690</v>
      </c>
      <c r="F758" t="s">
        <v>51</v>
      </c>
      <c r="G758">
        <v>-25.899000000000001</v>
      </c>
      <c r="H758">
        <v>114.23399999999999</v>
      </c>
      <c r="I758" t="s">
        <v>156</v>
      </c>
      <c r="J758" t="s">
        <v>49</v>
      </c>
      <c r="K758" t="s">
        <v>154</v>
      </c>
      <c r="L758" t="s">
        <v>154</v>
      </c>
      <c r="M758" t="s">
        <v>154</v>
      </c>
      <c r="N758">
        <v>421</v>
      </c>
    </row>
    <row r="759" spans="1:14">
      <c r="A759" t="s">
        <v>1490</v>
      </c>
      <c r="B759" t="s">
        <v>1489</v>
      </c>
      <c r="C759" t="s">
        <v>1691</v>
      </c>
      <c r="E759" t="s">
        <v>1690</v>
      </c>
      <c r="F759" t="s">
        <v>51</v>
      </c>
      <c r="G759">
        <v>-25.917000000000002</v>
      </c>
      <c r="H759">
        <v>114.235</v>
      </c>
      <c r="I759" t="s">
        <v>156</v>
      </c>
      <c r="J759" t="s">
        <v>49</v>
      </c>
      <c r="K759" t="s">
        <v>154</v>
      </c>
      <c r="L759" t="s">
        <v>154</v>
      </c>
      <c r="M759" t="s">
        <v>154</v>
      </c>
      <c r="N759">
        <v>422</v>
      </c>
    </row>
    <row r="760" spans="1:14">
      <c r="A760" t="s">
        <v>1490</v>
      </c>
      <c r="B760" t="s">
        <v>1489</v>
      </c>
      <c r="C760" t="s">
        <v>1691</v>
      </c>
      <c r="E760" t="s">
        <v>1690</v>
      </c>
      <c r="F760" t="s">
        <v>51</v>
      </c>
      <c r="G760">
        <v>-25.933</v>
      </c>
      <c r="H760">
        <v>114.215</v>
      </c>
      <c r="I760" t="s">
        <v>156</v>
      </c>
      <c r="J760" t="s">
        <v>49</v>
      </c>
      <c r="K760" t="s">
        <v>56</v>
      </c>
      <c r="L760" t="s">
        <v>106</v>
      </c>
      <c r="M760" t="s">
        <v>55</v>
      </c>
      <c r="N760">
        <v>423</v>
      </c>
    </row>
    <row r="761" spans="1:14">
      <c r="A761" t="s">
        <v>1490</v>
      </c>
      <c r="B761" t="s">
        <v>1489</v>
      </c>
      <c r="C761" t="s">
        <v>1691</v>
      </c>
      <c r="E761" t="s">
        <v>1690</v>
      </c>
      <c r="F761" t="s">
        <v>51</v>
      </c>
      <c r="G761">
        <v>-25.978999999999999</v>
      </c>
      <c r="H761">
        <v>114.235</v>
      </c>
      <c r="I761" t="s">
        <v>156</v>
      </c>
      <c r="J761" t="s">
        <v>49</v>
      </c>
      <c r="K761" t="s">
        <v>56</v>
      </c>
      <c r="L761" t="s">
        <v>106</v>
      </c>
      <c r="M761" t="s">
        <v>55</v>
      </c>
      <c r="N761">
        <v>425</v>
      </c>
    </row>
    <row r="762" spans="1:14">
      <c r="A762" t="s">
        <v>1490</v>
      </c>
      <c r="B762" t="s">
        <v>1489</v>
      </c>
      <c r="C762" t="s">
        <v>1691</v>
      </c>
      <c r="E762" t="s">
        <v>1690</v>
      </c>
      <c r="F762" t="s">
        <v>51</v>
      </c>
      <c r="G762">
        <v>-25.969000000000001</v>
      </c>
      <c r="H762">
        <v>114.155</v>
      </c>
      <c r="I762" t="s">
        <v>156</v>
      </c>
      <c r="J762" t="s">
        <v>49</v>
      </c>
      <c r="K762" t="s">
        <v>154</v>
      </c>
      <c r="L762" t="s">
        <v>154</v>
      </c>
      <c r="M762" t="s">
        <v>154</v>
      </c>
      <c r="N762">
        <v>426</v>
      </c>
    </row>
    <row r="763" spans="1:14">
      <c r="A763" t="s">
        <v>1490</v>
      </c>
      <c r="B763" t="s">
        <v>1489</v>
      </c>
      <c r="C763" t="s">
        <v>1691</v>
      </c>
      <c r="E763" t="s">
        <v>1690</v>
      </c>
      <c r="F763" t="s">
        <v>51</v>
      </c>
      <c r="G763">
        <v>-25.969000000000001</v>
      </c>
      <c r="H763">
        <v>114.114</v>
      </c>
      <c r="I763" t="s">
        <v>156</v>
      </c>
      <c r="J763" t="s">
        <v>49</v>
      </c>
      <c r="K763" t="s">
        <v>48</v>
      </c>
      <c r="L763" t="s">
        <v>870</v>
      </c>
      <c r="M763" t="s">
        <v>869</v>
      </c>
      <c r="N763">
        <v>427</v>
      </c>
    </row>
    <row r="764" spans="1:14">
      <c r="A764" t="s">
        <v>1490</v>
      </c>
      <c r="B764" t="s">
        <v>1489</v>
      </c>
      <c r="C764" t="s">
        <v>1691</v>
      </c>
      <c r="E764" t="s">
        <v>1690</v>
      </c>
      <c r="F764" t="s">
        <v>51</v>
      </c>
      <c r="G764">
        <v>-25.951000000000001</v>
      </c>
      <c r="H764">
        <v>113.916</v>
      </c>
      <c r="I764" t="s">
        <v>156</v>
      </c>
      <c r="J764" t="s">
        <v>49</v>
      </c>
      <c r="K764" t="s">
        <v>226</v>
      </c>
      <c r="L764" t="s">
        <v>227</v>
      </c>
      <c r="M764" t="s">
        <v>226</v>
      </c>
      <c r="N764" t="s">
        <v>1695</v>
      </c>
    </row>
    <row r="765" spans="1:14">
      <c r="A765" t="s">
        <v>1490</v>
      </c>
      <c r="B765" t="s">
        <v>1489</v>
      </c>
      <c r="C765" t="s">
        <v>1691</v>
      </c>
      <c r="E765" t="s">
        <v>1690</v>
      </c>
      <c r="F765" t="s">
        <v>51</v>
      </c>
      <c r="G765">
        <v>-25.965</v>
      </c>
      <c r="H765">
        <v>114.224</v>
      </c>
      <c r="I765" t="s">
        <v>156</v>
      </c>
      <c r="J765" t="s">
        <v>49</v>
      </c>
      <c r="K765" t="s">
        <v>154</v>
      </c>
      <c r="L765" t="s">
        <v>154</v>
      </c>
      <c r="M765" t="s">
        <v>154</v>
      </c>
      <c r="N765">
        <v>428</v>
      </c>
    </row>
    <row r="766" spans="1:14">
      <c r="A766" t="s">
        <v>1490</v>
      </c>
      <c r="B766" t="s">
        <v>1489</v>
      </c>
      <c r="C766" t="s">
        <v>1691</v>
      </c>
      <c r="E766" t="s">
        <v>1690</v>
      </c>
      <c r="F766" t="s">
        <v>51</v>
      </c>
      <c r="G766">
        <v>-25.952000000000002</v>
      </c>
      <c r="H766">
        <v>114.233</v>
      </c>
      <c r="I766" t="s">
        <v>156</v>
      </c>
      <c r="J766" t="s">
        <v>49</v>
      </c>
      <c r="K766" t="s">
        <v>56</v>
      </c>
      <c r="L766" t="s">
        <v>106</v>
      </c>
      <c r="M766" t="s">
        <v>55</v>
      </c>
      <c r="N766">
        <v>429</v>
      </c>
    </row>
    <row r="767" spans="1:14">
      <c r="A767" t="s">
        <v>1490</v>
      </c>
      <c r="B767" t="s">
        <v>1489</v>
      </c>
      <c r="C767" t="s">
        <v>1691</v>
      </c>
      <c r="E767" t="s">
        <v>1690</v>
      </c>
      <c r="F767" t="s">
        <v>51</v>
      </c>
      <c r="G767">
        <v>-25.98</v>
      </c>
      <c r="H767">
        <v>114.068</v>
      </c>
      <c r="I767" t="s">
        <v>156</v>
      </c>
      <c r="J767" t="s">
        <v>49</v>
      </c>
      <c r="K767" t="s">
        <v>154</v>
      </c>
      <c r="L767" t="s">
        <v>154</v>
      </c>
      <c r="M767" t="s">
        <v>154</v>
      </c>
      <c r="N767">
        <v>430</v>
      </c>
    </row>
    <row r="768" spans="1:14">
      <c r="A768" t="s">
        <v>1490</v>
      </c>
      <c r="B768" t="s">
        <v>1489</v>
      </c>
      <c r="C768" t="s">
        <v>1691</v>
      </c>
      <c r="E768" t="s">
        <v>1690</v>
      </c>
      <c r="F768" t="s">
        <v>51</v>
      </c>
      <c r="G768">
        <v>-26.001000000000001</v>
      </c>
      <c r="H768">
        <v>114.133</v>
      </c>
      <c r="I768" t="s">
        <v>156</v>
      </c>
      <c r="J768" t="s">
        <v>49</v>
      </c>
      <c r="K768" t="s">
        <v>154</v>
      </c>
      <c r="L768" t="s">
        <v>154</v>
      </c>
      <c r="M768" t="s">
        <v>154</v>
      </c>
      <c r="N768">
        <v>431</v>
      </c>
    </row>
    <row r="769" spans="1:14">
      <c r="A769" t="s">
        <v>1490</v>
      </c>
      <c r="B769" t="s">
        <v>1489</v>
      </c>
      <c r="C769" t="s">
        <v>1691</v>
      </c>
      <c r="E769" t="s">
        <v>1690</v>
      </c>
      <c r="F769" t="s">
        <v>51</v>
      </c>
      <c r="G769">
        <v>-26.001000000000001</v>
      </c>
      <c r="H769">
        <v>113.95399999999999</v>
      </c>
      <c r="I769" t="s">
        <v>156</v>
      </c>
      <c r="J769" t="s">
        <v>49</v>
      </c>
      <c r="K769" t="s">
        <v>48</v>
      </c>
      <c r="L769" t="s">
        <v>870</v>
      </c>
      <c r="M769" t="s">
        <v>869</v>
      </c>
      <c r="N769">
        <v>432</v>
      </c>
    </row>
    <row r="770" spans="1:14">
      <c r="A770" t="s">
        <v>1490</v>
      </c>
      <c r="B770" t="s">
        <v>1489</v>
      </c>
      <c r="C770" t="s">
        <v>1691</v>
      </c>
      <c r="E770" t="s">
        <v>1690</v>
      </c>
      <c r="F770" t="s">
        <v>51</v>
      </c>
      <c r="G770">
        <v>-25.853000000000002</v>
      </c>
      <c r="H770">
        <v>114.193</v>
      </c>
      <c r="I770" t="s">
        <v>156</v>
      </c>
      <c r="J770" t="s">
        <v>49</v>
      </c>
      <c r="K770" t="s">
        <v>154</v>
      </c>
      <c r="L770" t="s">
        <v>154</v>
      </c>
      <c r="M770" t="s">
        <v>154</v>
      </c>
      <c r="N770">
        <v>433</v>
      </c>
    </row>
    <row r="771" spans="1:14">
      <c r="A771" t="s">
        <v>1490</v>
      </c>
      <c r="B771" t="s">
        <v>1489</v>
      </c>
      <c r="C771" t="s">
        <v>1691</v>
      </c>
      <c r="E771" t="s">
        <v>1690</v>
      </c>
      <c r="F771" t="s">
        <v>51</v>
      </c>
      <c r="G771">
        <v>-25.798999999999999</v>
      </c>
      <c r="H771">
        <v>114.104</v>
      </c>
      <c r="I771" t="s">
        <v>156</v>
      </c>
      <c r="J771" t="s">
        <v>49</v>
      </c>
      <c r="K771" t="s">
        <v>226</v>
      </c>
      <c r="L771" t="s">
        <v>227</v>
      </c>
      <c r="M771" t="s">
        <v>226</v>
      </c>
      <c r="N771" t="s">
        <v>1694</v>
      </c>
    </row>
    <row r="772" spans="1:14">
      <c r="A772" t="s">
        <v>1490</v>
      </c>
      <c r="B772" t="s">
        <v>1489</v>
      </c>
      <c r="C772" t="s">
        <v>1691</v>
      </c>
      <c r="E772" t="s">
        <v>1690</v>
      </c>
      <c r="F772" t="s">
        <v>51</v>
      </c>
      <c r="G772">
        <v>-25.817</v>
      </c>
      <c r="H772">
        <v>114.104</v>
      </c>
      <c r="I772" t="s">
        <v>156</v>
      </c>
      <c r="J772" t="s">
        <v>49</v>
      </c>
      <c r="K772" t="s">
        <v>154</v>
      </c>
      <c r="L772" t="s">
        <v>154</v>
      </c>
      <c r="M772" t="s">
        <v>154</v>
      </c>
      <c r="N772">
        <v>435</v>
      </c>
    </row>
    <row r="773" spans="1:14">
      <c r="A773" t="s">
        <v>1490</v>
      </c>
      <c r="B773" t="s">
        <v>1489</v>
      </c>
      <c r="C773" t="s">
        <v>1691</v>
      </c>
      <c r="E773" t="s">
        <v>1690</v>
      </c>
      <c r="F773" t="s">
        <v>51</v>
      </c>
      <c r="G773">
        <v>-25.861000000000001</v>
      </c>
      <c r="H773">
        <v>114.194</v>
      </c>
      <c r="I773" t="s">
        <v>156</v>
      </c>
      <c r="J773" t="s">
        <v>49</v>
      </c>
      <c r="K773" t="s">
        <v>154</v>
      </c>
      <c r="L773" t="s">
        <v>154</v>
      </c>
      <c r="M773" t="s">
        <v>154</v>
      </c>
      <c r="N773">
        <v>436</v>
      </c>
    </row>
    <row r="774" spans="1:14">
      <c r="A774" t="s">
        <v>1490</v>
      </c>
      <c r="B774" t="s">
        <v>1489</v>
      </c>
      <c r="C774" t="s">
        <v>1691</v>
      </c>
      <c r="E774" t="s">
        <v>1690</v>
      </c>
      <c r="F774" t="s">
        <v>51</v>
      </c>
      <c r="G774">
        <v>-25.853000000000002</v>
      </c>
      <c r="H774">
        <v>114.124</v>
      </c>
      <c r="I774" t="s">
        <v>156</v>
      </c>
      <c r="J774" t="s">
        <v>49</v>
      </c>
      <c r="K774" t="s">
        <v>226</v>
      </c>
      <c r="L774" t="s">
        <v>227</v>
      </c>
      <c r="M774" t="s">
        <v>226</v>
      </c>
      <c r="N774" t="s">
        <v>1693</v>
      </c>
    </row>
    <row r="775" spans="1:14">
      <c r="A775" t="s">
        <v>1490</v>
      </c>
      <c r="B775" t="s">
        <v>1489</v>
      </c>
      <c r="C775" t="s">
        <v>1691</v>
      </c>
      <c r="E775" t="s">
        <v>1690</v>
      </c>
      <c r="F775" t="s">
        <v>51</v>
      </c>
      <c r="G775">
        <v>-25.79</v>
      </c>
      <c r="H775">
        <v>114.084</v>
      </c>
      <c r="I775" t="s">
        <v>156</v>
      </c>
      <c r="J775" t="s">
        <v>49</v>
      </c>
      <c r="K775" t="s">
        <v>154</v>
      </c>
      <c r="L775" t="s">
        <v>154</v>
      </c>
      <c r="M775" t="s">
        <v>154</v>
      </c>
      <c r="N775">
        <v>438</v>
      </c>
    </row>
    <row r="776" spans="1:14">
      <c r="A776" t="s">
        <v>1490</v>
      </c>
      <c r="B776" t="s">
        <v>1489</v>
      </c>
      <c r="C776" t="s">
        <v>1691</v>
      </c>
      <c r="E776" t="s">
        <v>1690</v>
      </c>
      <c r="F776" t="s">
        <v>51</v>
      </c>
      <c r="G776">
        <v>-25.835000000000001</v>
      </c>
      <c r="H776">
        <v>114.105</v>
      </c>
      <c r="I776" t="s">
        <v>156</v>
      </c>
      <c r="J776" t="s">
        <v>49</v>
      </c>
      <c r="K776" t="s">
        <v>48</v>
      </c>
      <c r="L776" t="s">
        <v>870</v>
      </c>
      <c r="M776" t="s">
        <v>869</v>
      </c>
      <c r="N776">
        <v>439</v>
      </c>
    </row>
    <row r="777" spans="1:14">
      <c r="A777" t="s">
        <v>1490</v>
      </c>
      <c r="B777" t="s">
        <v>1489</v>
      </c>
      <c r="C777" t="s">
        <v>1691</v>
      </c>
      <c r="E777" t="s">
        <v>1690</v>
      </c>
      <c r="F777" t="s">
        <v>51</v>
      </c>
      <c r="G777">
        <v>-25.888000000000002</v>
      </c>
      <c r="H777">
        <v>114.129</v>
      </c>
      <c r="I777" t="s">
        <v>156</v>
      </c>
      <c r="J777" t="s">
        <v>49</v>
      </c>
      <c r="K777" t="s">
        <v>154</v>
      </c>
      <c r="L777" t="s">
        <v>154</v>
      </c>
      <c r="M777" t="s">
        <v>154</v>
      </c>
      <c r="N777">
        <v>440</v>
      </c>
    </row>
    <row r="778" spans="1:14">
      <c r="A778" t="s">
        <v>1490</v>
      </c>
      <c r="B778" t="s">
        <v>1489</v>
      </c>
      <c r="C778" t="s">
        <v>1691</v>
      </c>
      <c r="E778" t="s">
        <v>1690</v>
      </c>
      <c r="F778" t="s">
        <v>51</v>
      </c>
      <c r="G778">
        <v>-25.893999999999998</v>
      </c>
      <c r="H778">
        <v>114.114</v>
      </c>
      <c r="I778" t="s">
        <v>156</v>
      </c>
      <c r="J778" t="s">
        <v>49</v>
      </c>
      <c r="K778" t="s">
        <v>154</v>
      </c>
      <c r="L778" t="s">
        <v>154</v>
      </c>
      <c r="M778" t="s">
        <v>154</v>
      </c>
      <c r="N778">
        <v>441</v>
      </c>
    </row>
    <row r="779" spans="1:14">
      <c r="A779" t="s">
        <v>1490</v>
      </c>
      <c r="B779" t="s">
        <v>1489</v>
      </c>
      <c r="C779" t="s">
        <v>1691</v>
      </c>
      <c r="E779" t="s">
        <v>1690</v>
      </c>
      <c r="F779" t="s">
        <v>51</v>
      </c>
      <c r="G779">
        <v>-25.798999999999999</v>
      </c>
      <c r="H779">
        <v>114.14400000000001</v>
      </c>
      <c r="I779" t="s">
        <v>156</v>
      </c>
      <c r="J779" t="s">
        <v>49</v>
      </c>
      <c r="K779" t="s">
        <v>154</v>
      </c>
      <c r="L779" t="s">
        <v>154</v>
      </c>
      <c r="M779" t="s">
        <v>154</v>
      </c>
      <c r="N779">
        <v>442</v>
      </c>
    </row>
    <row r="780" spans="1:14">
      <c r="A780" t="s">
        <v>1490</v>
      </c>
      <c r="B780" t="s">
        <v>1489</v>
      </c>
      <c r="C780" t="s">
        <v>1691</v>
      </c>
      <c r="E780" t="s">
        <v>1690</v>
      </c>
      <c r="F780" t="s">
        <v>51</v>
      </c>
      <c r="G780">
        <v>-25.765000000000001</v>
      </c>
      <c r="H780">
        <v>114.084</v>
      </c>
      <c r="I780" t="s">
        <v>156</v>
      </c>
      <c r="J780" t="s">
        <v>49</v>
      </c>
      <c r="K780" t="s">
        <v>154</v>
      </c>
      <c r="L780" t="s">
        <v>154</v>
      </c>
      <c r="M780" t="s">
        <v>154</v>
      </c>
      <c r="N780">
        <v>443</v>
      </c>
    </row>
    <row r="781" spans="1:14">
      <c r="A781" t="s">
        <v>1490</v>
      </c>
      <c r="B781" t="s">
        <v>1489</v>
      </c>
      <c r="C781" t="s">
        <v>1691</v>
      </c>
      <c r="E781" t="s">
        <v>1690</v>
      </c>
      <c r="F781" t="s">
        <v>51</v>
      </c>
      <c r="G781">
        <v>-25.763999999999999</v>
      </c>
      <c r="H781">
        <v>114.105</v>
      </c>
      <c r="I781" t="s">
        <v>156</v>
      </c>
      <c r="J781" t="s">
        <v>49</v>
      </c>
      <c r="K781" t="s">
        <v>154</v>
      </c>
      <c r="L781" t="s">
        <v>154</v>
      </c>
      <c r="M781" t="s">
        <v>154</v>
      </c>
      <c r="N781">
        <v>444</v>
      </c>
    </row>
    <row r="782" spans="1:14">
      <c r="A782" t="s">
        <v>1490</v>
      </c>
      <c r="B782" t="s">
        <v>1489</v>
      </c>
      <c r="C782" t="s">
        <v>1691</v>
      </c>
      <c r="E782" t="s">
        <v>1690</v>
      </c>
      <c r="F782" t="s">
        <v>51</v>
      </c>
      <c r="G782">
        <v>-25.754000000000001</v>
      </c>
      <c r="H782">
        <v>114.104</v>
      </c>
      <c r="I782" t="s">
        <v>156</v>
      </c>
      <c r="J782" t="s">
        <v>49</v>
      </c>
      <c r="K782" t="s">
        <v>154</v>
      </c>
      <c r="L782" t="s">
        <v>154</v>
      </c>
      <c r="M782" t="s">
        <v>154</v>
      </c>
      <c r="N782">
        <v>445</v>
      </c>
    </row>
    <row r="783" spans="1:14">
      <c r="A783" t="s">
        <v>1490</v>
      </c>
      <c r="B783" t="s">
        <v>1489</v>
      </c>
      <c r="C783" t="s">
        <v>1691</v>
      </c>
      <c r="E783" t="s">
        <v>1690</v>
      </c>
      <c r="F783" t="s">
        <v>51</v>
      </c>
      <c r="G783">
        <v>-25.745000000000001</v>
      </c>
      <c r="H783">
        <v>114.084</v>
      </c>
      <c r="I783" t="s">
        <v>156</v>
      </c>
      <c r="J783" t="s">
        <v>49</v>
      </c>
      <c r="K783" t="s">
        <v>154</v>
      </c>
      <c r="L783" t="s">
        <v>154</v>
      </c>
      <c r="M783" t="s">
        <v>154</v>
      </c>
      <c r="N783">
        <v>446</v>
      </c>
    </row>
    <row r="784" spans="1:14">
      <c r="A784" t="s">
        <v>1490</v>
      </c>
      <c r="B784" t="s">
        <v>1489</v>
      </c>
      <c r="C784" t="s">
        <v>1691</v>
      </c>
      <c r="E784" t="s">
        <v>1690</v>
      </c>
      <c r="F784" t="s">
        <v>51</v>
      </c>
      <c r="G784">
        <v>-25.934999999999999</v>
      </c>
      <c r="H784">
        <v>113.93600000000001</v>
      </c>
      <c r="I784" t="s">
        <v>156</v>
      </c>
      <c r="J784" t="s">
        <v>49</v>
      </c>
      <c r="K784" t="s">
        <v>154</v>
      </c>
      <c r="L784" t="s">
        <v>154</v>
      </c>
      <c r="M784" t="s">
        <v>154</v>
      </c>
      <c r="N784">
        <v>447</v>
      </c>
    </row>
    <row r="785" spans="1:14">
      <c r="A785" t="s">
        <v>1490</v>
      </c>
      <c r="B785" t="s">
        <v>1489</v>
      </c>
      <c r="C785" t="s">
        <v>1691</v>
      </c>
      <c r="E785" t="s">
        <v>1690</v>
      </c>
      <c r="F785" t="s">
        <v>51</v>
      </c>
      <c r="G785">
        <v>-25.771999999999998</v>
      </c>
      <c r="H785">
        <v>114.114</v>
      </c>
      <c r="I785" t="s">
        <v>156</v>
      </c>
      <c r="J785" t="s">
        <v>49</v>
      </c>
      <c r="K785" t="s">
        <v>154</v>
      </c>
      <c r="L785" t="s">
        <v>154</v>
      </c>
      <c r="M785" t="s">
        <v>154</v>
      </c>
      <c r="N785">
        <v>448</v>
      </c>
    </row>
    <row r="786" spans="1:14">
      <c r="A786" t="s">
        <v>1490</v>
      </c>
      <c r="B786" t="s">
        <v>1489</v>
      </c>
      <c r="C786" t="s">
        <v>1691</v>
      </c>
      <c r="E786" t="s">
        <v>1690</v>
      </c>
      <c r="F786" t="s">
        <v>51</v>
      </c>
      <c r="G786">
        <v>-25.744</v>
      </c>
      <c r="H786">
        <v>114.07299999999999</v>
      </c>
      <c r="I786" t="s">
        <v>156</v>
      </c>
      <c r="J786" t="s">
        <v>49</v>
      </c>
      <c r="K786" t="s">
        <v>226</v>
      </c>
      <c r="L786" t="s">
        <v>227</v>
      </c>
      <c r="M786" t="s">
        <v>226</v>
      </c>
      <c r="N786" t="s">
        <v>1692</v>
      </c>
    </row>
    <row r="787" spans="1:14">
      <c r="A787" t="s">
        <v>1490</v>
      </c>
      <c r="B787" t="s">
        <v>1489</v>
      </c>
      <c r="C787" t="s">
        <v>1691</v>
      </c>
      <c r="E787" t="s">
        <v>1690</v>
      </c>
      <c r="F787" t="s">
        <v>51</v>
      </c>
      <c r="G787">
        <v>-25.969000000000001</v>
      </c>
      <c r="H787">
        <v>114.155</v>
      </c>
      <c r="I787" t="s">
        <v>156</v>
      </c>
      <c r="J787" t="s">
        <v>49</v>
      </c>
      <c r="K787" t="s">
        <v>154</v>
      </c>
      <c r="L787" t="s">
        <v>154</v>
      </c>
      <c r="M787" t="s">
        <v>154</v>
      </c>
      <c r="N787">
        <v>450</v>
      </c>
    </row>
    <row r="788" spans="1:14">
      <c r="A788" t="s">
        <v>1490</v>
      </c>
      <c r="B788" t="s">
        <v>1489</v>
      </c>
      <c r="C788" t="s">
        <v>1687</v>
      </c>
      <c r="E788" t="s">
        <v>1689</v>
      </c>
      <c r="F788" t="s">
        <v>51</v>
      </c>
      <c r="G788">
        <v>-35.25</v>
      </c>
      <c r="H788">
        <v>150.483</v>
      </c>
      <c r="I788" t="s">
        <v>88</v>
      </c>
      <c r="J788" t="s">
        <v>412</v>
      </c>
      <c r="K788" t="s">
        <v>56</v>
      </c>
      <c r="L788" t="s">
        <v>448</v>
      </c>
      <c r="M788" t="s">
        <v>62</v>
      </c>
      <c r="N788">
        <v>451</v>
      </c>
    </row>
    <row r="789" spans="1:14">
      <c r="A789" t="s">
        <v>1490</v>
      </c>
      <c r="B789" t="s">
        <v>1489</v>
      </c>
      <c r="C789" t="s">
        <v>1687</v>
      </c>
      <c r="E789" t="s">
        <v>1689</v>
      </c>
      <c r="F789" t="s">
        <v>51</v>
      </c>
      <c r="G789">
        <v>-35.25</v>
      </c>
      <c r="H789">
        <v>150.483</v>
      </c>
      <c r="I789" t="s">
        <v>88</v>
      </c>
      <c r="J789" t="s">
        <v>412</v>
      </c>
      <c r="K789" t="s">
        <v>57</v>
      </c>
      <c r="L789" t="s">
        <v>57</v>
      </c>
      <c r="M789" t="s">
        <v>57</v>
      </c>
      <c r="N789">
        <v>452</v>
      </c>
    </row>
    <row r="790" spans="1:14">
      <c r="A790" t="s">
        <v>1490</v>
      </c>
      <c r="B790" t="s">
        <v>1489</v>
      </c>
      <c r="C790" t="s">
        <v>1687</v>
      </c>
      <c r="E790" t="s">
        <v>1688</v>
      </c>
      <c r="F790" t="s">
        <v>51</v>
      </c>
      <c r="G790">
        <v>-34.049999999999997</v>
      </c>
      <c r="H790">
        <v>151.13300000000001</v>
      </c>
      <c r="I790" t="s">
        <v>88</v>
      </c>
      <c r="J790" t="s">
        <v>412</v>
      </c>
      <c r="K790" t="s">
        <v>56</v>
      </c>
      <c r="L790" t="s">
        <v>448</v>
      </c>
      <c r="M790" t="s">
        <v>62</v>
      </c>
      <c r="N790">
        <v>453</v>
      </c>
    </row>
    <row r="791" spans="1:14">
      <c r="A791" t="s">
        <v>1490</v>
      </c>
      <c r="B791" t="s">
        <v>1489</v>
      </c>
      <c r="C791" t="s">
        <v>1687</v>
      </c>
      <c r="E791" t="s">
        <v>1688</v>
      </c>
      <c r="F791" t="s">
        <v>51</v>
      </c>
      <c r="G791">
        <v>-34.049999999999997</v>
      </c>
      <c r="H791">
        <v>151.13300000000001</v>
      </c>
      <c r="I791" t="s">
        <v>88</v>
      </c>
      <c r="J791" t="s">
        <v>412</v>
      </c>
      <c r="K791" t="s">
        <v>57</v>
      </c>
      <c r="L791" t="s">
        <v>57</v>
      </c>
      <c r="M791" t="s">
        <v>57</v>
      </c>
      <c r="N791">
        <v>454</v>
      </c>
    </row>
    <row r="792" spans="1:14">
      <c r="A792" t="s">
        <v>1490</v>
      </c>
      <c r="B792" t="s">
        <v>1489</v>
      </c>
      <c r="C792" t="s">
        <v>1687</v>
      </c>
      <c r="E792" t="s">
        <v>1686</v>
      </c>
      <c r="F792" t="s">
        <v>51</v>
      </c>
      <c r="G792">
        <v>-33.582999999999998</v>
      </c>
      <c r="H792">
        <v>151.267</v>
      </c>
      <c r="I792" t="s">
        <v>88</v>
      </c>
      <c r="J792" t="s">
        <v>412</v>
      </c>
      <c r="K792" t="s">
        <v>56</v>
      </c>
      <c r="L792" t="s">
        <v>448</v>
      </c>
      <c r="M792" t="s">
        <v>62</v>
      </c>
      <c r="N792">
        <v>455</v>
      </c>
    </row>
    <row r="793" spans="1:14">
      <c r="A793" t="s">
        <v>1490</v>
      </c>
      <c r="B793" t="s">
        <v>1489</v>
      </c>
      <c r="C793" t="s">
        <v>1687</v>
      </c>
      <c r="E793" t="s">
        <v>1686</v>
      </c>
      <c r="F793" t="s">
        <v>51</v>
      </c>
      <c r="G793">
        <v>-33.582999999999998</v>
      </c>
      <c r="H793">
        <v>151.267</v>
      </c>
      <c r="I793" t="s">
        <v>88</v>
      </c>
      <c r="J793" t="s">
        <v>412</v>
      </c>
      <c r="K793" t="s">
        <v>57</v>
      </c>
      <c r="L793" t="s">
        <v>57</v>
      </c>
      <c r="M793" t="s">
        <v>57</v>
      </c>
      <c r="N793">
        <v>456</v>
      </c>
    </row>
    <row r="794" spans="1:14">
      <c r="A794" t="s">
        <v>1490</v>
      </c>
      <c r="B794" t="s">
        <v>1489</v>
      </c>
      <c r="C794" t="s">
        <v>1683</v>
      </c>
      <c r="E794" t="s">
        <v>1685</v>
      </c>
      <c r="F794" t="s">
        <v>81</v>
      </c>
      <c r="G794">
        <v>-5.05</v>
      </c>
      <c r="H794">
        <v>119.333</v>
      </c>
      <c r="I794" t="s">
        <v>65</v>
      </c>
      <c r="J794" t="s">
        <v>49</v>
      </c>
      <c r="K794" t="s">
        <v>226</v>
      </c>
      <c r="L794" t="s">
        <v>227</v>
      </c>
      <c r="M794" t="s">
        <v>226</v>
      </c>
      <c r="N794" t="s">
        <v>1684</v>
      </c>
    </row>
    <row r="795" spans="1:14">
      <c r="A795" t="s">
        <v>1490</v>
      </c>
      <c r="B795" t="s">
        <v>1489</v>
      </c>
      <c r="C795" t="s">
        <v>1683</v>
      </c>
      <c r="E795" t="s">
        <v>1682</v>
      </c>
      <c r="F795" t="s">
        <v>81</v>
      </c>
      <c r="G795">
        <v>-5.07</v>
      </c>
      <c r="H795">
        <v>119.45</v>
      </c>
      <c r="I795" t="s">
        <v>65</v>
      </c>
      <c r="J795" t="s">
        <v>49</v>
      </c>
      <c r="K795" t="s">
        <v>48</v>
      </c>
      <c r="L795" t="s">
        <v>80</v>
      </c>
      <c r="M795" t="s">
        <v>79</v>
      </c>
      <c r="N795">
        <v>458</v>
      </c>
    </row>
    <row r="796" spans="1:14">
      <c r="A796" t="s">
        <v>1490</v>
      </c>
      <c r="B796" t="s">
        <v>1489</v>
      </c>
      <c r="C796" t="s">
        <v>1681</v>
      </c>
      <c r="E796" t="s">
        <v>1680</v>
      </c>
      <c r="F796" t="s">
        <v>66</v>
      </c>
      <c r="G796">
        <v>25.045999999999999</v>
      </c>
      <c r="H796">
        <v>-80.644999999999996</v>
      </c>
      <c r="I796" t="s">
        <v>50</v>
      </c>
      <c r="J796" t="s">
        <v>217</v>
      </c>
      <c r="K796" t="s">
        <v>48</v>
      </c>
      <c r="L796" t="s">
        <v>146</v>
      </c>
      <c r="M796" t="s">
        <v>47</v>
      </c>
      <c r="N796">
        <v>460</v>
      </c>
    </row>
    <row r="797" spans="1:14">
      <c r="A797" t="s">
        <v>1490</v>
      </c>
      <c r="B797" t="s">
        <v>1489</v>
      </c>
      <c r="C797" t="s">
        <v>1679</v>
      </c>
      <c r="E797" t="s">
        <v>1678</v>
      </c>
      <c r="F797" t="s">
        <v>789</v>
      </c>
      <c r="G797">
        <v>-4.4169999999999998</v>
      </c>
      <c r="H797">
        <v>39.5</v>
      </c>
      <c r="I797" t="s">
        <v>156</v>
      </c>
      <c r="J797" t="s">
        <v>155</v>
      </c>
      <c r="K797" t="s">
        <v>48</v>
      </c>
      <c r="L797" t="s">
        <v>336</v>
      </c>
      <c r="M797" t="s">
        <v>47</v>
      </c>
      <c r="N797">
        <v>461</v>
      </c>
    </row>
    <row r="798" spans="1:14">
      <c r="A798" t="s">
        <v>1490</v>
      </c>
      <c r="B798" t="s">
        <v>1489</v>
      </c>
      <c r="C798" t="s">
        <v>1679</v>
      </c>
      <c r="E798" t="s">
        <v>1678</v>
      </c>
      <c r="F798" t="s">
        <v>789</v>
      </c>
      <c r="G798">
        <v>-4.4169999999999998</v>
      </c>
      <c r="H798">
        <v>39.5</v>
      </c>
      <c r="I798" t="s">
        <v>156</v>
      </c>
      <c r="J798" t="s">
        <v>155</v>
      </c>
      <c r="K798" t="s">
        <v>48</v>
      </c>
      <c r="L798" t="s">
        <v>336</v>
      </c>
      <c r="M798" t="s">
        <v>47</v>
      </c>
      <c r="N798">
        <v>462</v>
      </c>
    </row>
    <row r="799" spans="1:14">
      <c r="A799" t="s">
        <v>1490</v>
      </c>
      <c r="B799" t="s">
        <v>1489</v>
      </c>
      <c r="C799" t="s">
        <v>1679</v>
      </c>
      <c r="E799" t="s">
        <v>1678</v>
      </c>
      <c r="F799" t="s">
        <v>789</v>
      </c>
      <c r="G799">
        <v>-4.4169999999999998</v>
      </c>
      <c r="H799">
        <v>39.5</v>
      </c>
      <c r="I799" t="s">
        <v>156</v>
      </c>
      <c r="J799" t="s">
        <v>155</v>
      </c>
      <c r="K799" t="s">
        <v>48</v>
      </c>
      <c r="L799" t="s">
        <v>336</v>
      </c>
      <c r="M799" t="s">
        <v>47</v>
      </c>
      <c r="N799">
        <v>463</v>
      </c>
    </row>
    <row r="800" spans="1:14">
      <c r="A800" t="s">
        <v>1490</v>
      </c>
      <c r="B800" t="s">
        <v>1489</v>
      </c>
      <c r="C800" t="s">
        <v>1679</v>
      </c>
      <c r="E800" t="s">
        <v>1678</v>
      </c>
      <c r="F800" t="s">
        <v>789</v>
      </c>
      <c r="G800">
        <v>-4.4169999999999998</v>
      </c>
      <c r="H800">
        <v>39.5</v>
      </c>
      <c r="I800" t="s">
        <v>156</v>
      </c>
      <c r="J800" t="s">
        <v>155</v>
      </c>
      <c r="K800" t="s">
        <v>48</v>
      </c>
      <c r="L800" t="s">
        <v>336</v>
      </c>
      <c r="M800" t="s">
        <v>47</v>
      </c>
      <c r="N800">
        <v>464</v>
      </c>
    </row>
    <row r="801" spans="1:14">
      <c r="A801" t="s">
        <v>1490</v>
      </c>
      <c r="B801" t="s">
        <v>1489</v>
      </c>
      <c r="C801" t="s">
        <v>1679</v>
      </c>
      <c r="E801" t="s">
        <v>1678</v>
      </c>
      <c r="F801" t="s">
        <v>789</v>
      </c>
      <c r="G801">
        <v>-4.4169999999999998</v>
      </c>
      <c r="H801">
        <v>39.5</v>
      </c>
      <c r="I801" t="s">
        <v>156</v>
      </c>
      <c r="J801" t="s">
        <v>155</v>
      </c>
      <c r="K801" t="s">
        <v>48</v>
      </c>
      <c r="L801" t="s">
        <v>336</v>
      </c>
      <c r="M801" t="s">
        <v>47</v>
      </c>
      <c r="N801">
        <v>465</v>
      </c>
    </row>
    <row r="802" spans="1:14">
      <c r="A802" t="s">
        <v>1490</v>
      </c>
      <c r="B802" t="s">
        <v>1489</v>
      </c>
      <c r="C802" t="s">
        <v>1679</v>
      </c>
      <c r="E802" t="s">
        <v>1678</v>
      </c>
      <c r="F802" t="s">
        <v>789</v>
      </c>
      <c r="G802">
        <v>-4.4169999999999998</v>
      </c>
      <c r="H802">
        <v>39.5</v>
      </c>
      <c r="I802" t="s">
        <v>156</v>
      </c>
      <c r="J802" t="s">
        <v>155</v>
      </c>
      <c r="K802" t="s">
        <v>48</v>
      </c>
      <c r="L802" t="s">
        <v>336</v>
      </c>
      <c r="M802" t="s">
        <v>47</v>
      </c>
      <c r="N802">
        <v>466</v>
      </c>
    </row>
    <row r="803" spans="1:14">
      <c r="A803" t="s">
        <v>1490</v>
      </c>
      <c r="B803" t="s">
        <v>1489</v>
      </c>
      <c r="C803" t="s">
        <v>1679</v>
      </c>
      <c r="E803" t="s">
        <v>1678</v>
      </c>
      <c r="F803" t="s">
        <v>789</v>
      </c>
      <c r="G803">
        <v>-4.4169999999999998</v>
      </c>
      <c r="H803">
        <v>39.5</v>
      </c>
      <c r="I803" t="s">
        <v>156</v>
      </c>
      <c r="J803" t="s">
        <v>155</v>
      </c>
      <c r="K803" t="s">
        <v>48</v>
      </c>
      <c r="L803" t="s">
        <v>336</v>
      </c>
      <c r="M803" t="s">
        <v>47</v>
      </c>
      <c r="N803">
        <v>467</v>
      </c>
    </row>
    <row r="804" spans="1:14">
      <c r="A804" t="s">
        <v>1490</v>
      </c>
      <c r="B804" t="s">
        <v>1489</v>
      </c>
      <c r="C804" t="s">
        <v>1097</v>
      </c>
      <c r="E804" t="s">
        <v>1096</v>
      </c>
      <c r="F804" t="s">
        <v>81</v>
      </c>
      <c r="G804">
        <v>-3.9169999999999998</v>
      </c>
      <c r="H804">
        <v>128.833</v>
      </c>
      <c r="I804" t="s">
        <v>65</v>
      </c>
      <c r="J804" t="s">
        <v>49</v>
      </c>
      <c r="K804" t="s">
        <v>226</v>
      </c>
      <c r="L804" t="s">
        <v>227</v>
      </c>
      <c r="M804" t="s">
        <v>226</v>
      </c>
      <c r="N804" t="s">
        <v>1677</v>
      </c>
    </row>
    <row r="805" spans="1:14">
      <c r="A805" t="s">
        <v>1490</v>
      </c>
      <c r="B805" t="s">
        <v>1489</v>
      </c>
      <c r="C805" t="s">
        <v>1097</v>
      </c>
      <c r="E805" t="s">
        <v>1096</v>
      </c>
      <c r="F805" t="s">
        <v>81</v>
      </c>
      <c r="G805">
        <v>-3.9169999999999998</v>
      </c>
      <c r="H805">
        <v>128.833</v>
      </c>
      <c r="I805" t="s">
        <v>65</v>
      </c>
      <c r="J805" t="s">
        <v>49</v>
      </c>
      <c r="K805" t="s">
        <v>226</v>
      </c>
      <c r="L805" t="s">
        <v>227</v>
      </c>
      <c r="M805" t="s">
        <v>226</v>
      </c>
      <c r="N805" t="s">
        <v>1676</v>
      </c>
    </row>
    <row r="806" spans="1:14">
      <c r="A806" t="s">
        <v>1490</v>
      </c>
      <c r="B806" t="s">
        <v>1489</v>
      </c>
      <c r="C806" t="s">
        <v>1097</v>
      </c>
      <c r="E806" t="s">
        <v>1096</v>
      </c>
      <c r="F806" t="s">
        <v>81</v>
      </c>
      <c r="G806">
        <v>-3.9169999999999998</v>
      </c>
      <c r="H806">
        <v>128.833</v>
      </c>
      <c r="I806" t="s">
        <v>65</v>
      </c>
      <c r="J806" t="s">
        <v>49</v>
      </c>
      <c r="K806" t="s">
        <v>226</v>
      </c>
      <c r="L806" t="s">
        <v>227</v>
      </c>
      <c r="M806" t="s">
        <v>226</v>
      </c>
      <c r="N806" t="s">
        <v>1675</v>
      </c>
    </row>
    <row r="807" spans="1:14">
      <c r="A807" t="s">
        <v>1490</v>
      </c>
      <c r="B807" t="s">
        <v>1489</v>
      </c>
      <c r="C807" t="s">
        <v>1674</v>
      </c>
      <c r="E807" t="s">
        <v>1673</v>
      </c>
      <c r="F807" t="s">
        <v>516</v>
      </c>
      <c r="G807">
        <v>44.332999999999998</v>
      </c>
      <c r="H807">
        <v>9.2330000000000005</v>
      </c>
      <c r="I807" t="s">
        <v>65</v>
      </c>
      <c r="J807" t="s">
        <v>95</v>
      </c>
      <c r="K807" t="s">
        <v>48</v>
      </c>
      <c r="L807" t="s">
        <v>166</v>
      </c>
      <c r="M807" t="s">
        <v>165</v>
      </c>
      <c r="N807">
        <v>471</v>
      </c>
    </row>
    <row r="808" spans="1:14">
      <c r="A808" t="s">
        <v>1490</v>
      </c>
      <c r="B808" t="s">
        <v>1489</v>
      </c>
      <c r="C808" t="s">
        <v>1674</v>
      </c>
      <c r="E808" t="s">
        <v>1673</v>
      </c>
      <c r="F808" t="s">
        <v>516</v>
      </c>
      <c r="G808">
        <v>44.332999999999998</v>
      </c>
      <c r="H808">
        <v>9.2330000000000005</v>
      </c>
      <c r="I808" t="s">
        <v>65</v>
      </c>
      <c r="J808" t="s">
        <v>95</v>
      </c>
      <c r="K808" t="s">
        <v>48</v>
      </c>
      <c r="L808" t="s">
        <v>166</v>
      </c>
      <c r="M808" t="s">
        <v>165</v>
      </c>
      <c r="N808">
        <v>472</v>
      </c>
    </row>
    <row r="809" spans="1:14">
      <c r="A809" t="s">
        <v>1490</v>
      </c>
      <c r="B809" t="s">
        <v>1489</v>
      </c>
      <c r="C809" t="s">
        <v>1674</v>
      </c>
      <c r="E809" t="s">
        <v>1673</v>
      </c>
      <c r="F809" t="s">
        <v>516</v>
      </c>
      <c r="G809">
        <v>44.332999999999998</v>
      </c>
      <c r="H809">
        <v>9.2330000000000005</v>
      </c>
      <c r="I809" t="s">
        <v>65</v>
      </c>
      <c r="J809" t="s">
        <v>95</v>
      </c>
      <c r="K809" t="s">
        <v>48</v>
      </c>
      <c r="L809" t="s">
        <v>166</v>
      </c>
      <c r="M809" t="s">
        <v>165</v>
      </c>
      <c r="N809">
        <v>473</v>
      </c>
    </row>
    <row r="810" spans="1:14">
      <c r="A810" t="s">
        <v>1490</v>
      </c>
      <c r="B810" t="s">
        <v>1489</v>
      </c>
      <c r="C810" t="s">
        <v>1674</v>
      </c>
      <c r="E810" t="s">
        <v>1673</v>
      </c>
      <c r="F810" t="s">
        <v>516</v>
      </c>
      <c r="G810">
        <v>44.332999999999998</v>
      </c>
      <c r="H810">
        <v>9.2330000000000005</v>
      </c>
      <c r="I810" t="s">
        <v>65</v>
      </c>
      <c r="J810" t="s">
        <v>95</v>
      </c>
      <c r="K810" t="s">
        <v>48</v>
      </c>
      <c r="L810" t="s">
        <v>166</v>
      </c>
      <c r="M810" t="s">
        <v>165</v>
      </c>
      <c r="N810">
        <v>474</v>
      </c>
    </row>
    <row r="811" spans="1:14">
      <c r="A811" t="s">
        <v>1490</v>
      </c>
      <c r="B811" t="s">
        <v>1489</v>
      </c>
      <c r="C811" t="s">
        <v>1674</v>
      </c>
      <c r="E811" t="s">
        <v>1673</v>
      </c>
      <c r="F811" t="s">
        <v>516</v>
      </c>
      <c r="G811">
        <v>44.332999999999998</v>
      </c>
      <c r="H811">
        <v>9.2330000000000005</v>
      </c>
      <c r="I811" t="s">
        <v>65</v>
      </c>
      <c r="J811" t="s">
        <v>95</v>
      </c>
      <c r="K811" t="s">
        <v>48</v>
      </c>
      <c r="L811" t="s">
        <v>166</v>
      </c>
      <c r="M811" t="s">
        <v>165</v>
      </c>
      <c r="N811">
        <v>475</v>
      </c>
    </row>
    <row r="812" spans="1:14">
      <c r="A812" t="s">
        <v>1490</v>
      </c>
      <c r="B812" t="s">
        <v>1489</v>
      </c>
      <c r="C812" t="s">
        <v>1674</v>
      </c>
      <c r="E812" t="s">
        <v>1673</v>
      </c>
      <c r="F812" t="s">
        <v>516</v>
      </c>
      <c r="G812">
        <v>44.332999999999998</v>
      </c>
      <c r="H812">
        <v>9.2330000000000005</v>
      </c>
      <c r="I812" t="s">
        <v>65</v>
      </c>
      <c r="J812" t="s">
        <v>95</v>
      </c>
      <c r="K812" t="s">
        <v>48</v>
      </c>
      <c r="L812" t="s">
        <v>166</v>
      </c>
      <c r="M812" t="s">
        <v>165</v>
      </c>
      <c r="N812">
        <v>476</v>
      </c>
    </row>
    <row r="813" spans="1:14">
      <c r="A813" t="s">
        <v>1490</v>
      </c>
      <c r="B813" t="s">
        <v>1489</v>
      </c>
      <c r="C813" t="s">
        <v>1674</v>
      </c>
      <c r="E813" t="s">
        <v>1673</v>
      </c>
      <c r="F813" t="s">
        <v>516</v>
      </c>
      <c r="G813">
        <v>44.332999999999998</v>
      </c>
      <c r="H813">
        <v>9.2330000000000005</v>
      </c>
      <c r="I813" t="s">
        <v>65</v>
      </c>
      <c r="J813" t="s">
        <v>95</v>
      </c>
      <c r="K813" t="s">
        <v>48</v>
      </c>
      <c r="L813" t="s">
        <v>166</v>
      </c>
      <c r="M813" t="s">
        <v>165</v>
      </c>
      <c r="N813">
        <v>477</v>
      </c>
    </row>
    <row r="814" spans="1:14">
      <c r="A814" t="s">
        <v>1490</v>
      </c>
      <c r="B814" t="s">
        <v>1489</v>
      </c>
      <c r="C814" t="s">
        <v>1674</v>
      </c>
      <c r="E814" t="s">
        <v>1673</v>
      </c>
      <c r="F814" t="s">
        <v>516</v>
      </c>
      <c r="G814">
        <v>44.332999999999998</v>
      </c>
      <c r="H814">
        <v>9.2330000000000005</v>
      </c>
      <c r="I814" t="s">
        <v>65</v>
      </c>
      <c r="J814" t="s">
        <v>95</v>
      </c>
      <c r="K814" t="s">
        <v>48</v>
      </c>
      <c r="L814" t="s">
        <v>166</v>
      </c>
      <c r="M814" t="s">
        <v>165</v>
      </c>
      <c r="N814">
        <v>478</v>
      </c>
    </row>
    <row r="815" spans="1:14">
      <c r="A815" t="s">
        <v>1490</v>
      </c>
      <c r="B815" t="s">
        <v>1489</v>
      </c>
      <c r="C815" t="s">
        <v>1674</v>
      </c>
      <c r="E815" t="s">
        <v>1673</v>
      </c>
      <c r="F815" t="s">
        <v>516</v>
      </c>
      <c r="G815">
        <v>44.332999999999998</v>
      </c>
      <c r="H815">
        <v>9.2330000000000005</v>
      </c>
      <c r="I815" t="s">
        <v>65</v>
      </c>
      <c r="J815" t="s">
        <v>95</v>
      </c>
      <c r="K815" t="s">
        <v>48</v>
      </c>
      <c r="L815" t="s">
        <v>166</v>
      </c>
      <c r="M815" t="s">
        <v>165</v>
      </c>
      <c r="N815">
        <v>479</v>
      </c>
    </row>
    <row r="816" spans="1:14">
      <c r="A816" t="s">
        <v>1490</v>
      </c>
      <c r="B816" t="s">
        <v>1489</v>
      </c>
      <c r="C816" t="s">
        <v>1674</v>
      </c>
      <c r="E816" t="s">
        <v>1673</v>
      </c>
      <c r="F816" t="s">
        <v>516</v>
      </c>
      <c r="G816">
        <v>44.332999999999998</v>
      </c>
      <c r="H816">
        <v>9.2330000000000005</v>
      </c>
      <c r="I816" t="s">
        <v>65</v>
      </c>
      <c r="J816" t="s">
        <v>95</v>
      </c>
      <c r="K816" t="s">
        <v>48</v>
      </c>
      <c r="L816" t="s">
        <v>166</v>
      </c>
      <c r="M816" t="s">
        <v>165</v>
      </c>
      <c r="N816">
        <v>480</v>
      </c>
    </row>
    <row r="817" spans="1:14">
      <c r="A817" t="s">
        <v>1490</v>
      </c>
      <c r="B817" t="s">
        <v>1489</v>
      </c>
      <c r="C817" t="s">
        <v>1674</v>
      </c>
      <c r="E817" t="s">
        <v>1673</v>
      </c>
      <c r="F817" t="s">
        <v>516</v>
      </c>
      <c r="G817">
        <v>44.332999999999998</v>
      </c>
      <c r="H817">
        <v>9.2330000000000005</v>
      </c>
      <c r="I817" t="s">
        <v>65</v>
      </c>
      <c r="J817" t="s">
        <v>95</v>
      </c>
      <c r="K817" t="s">
        <v>48</v>
      </c>
      <c r="L817" t="s">
        <v>166</v>
      </c>
      <c r="M817" t="s">
        <v>165</v>
      </c>
      <c r="N817">
        <v>481</v>
      </c>
    </row>
    <row r="818" spans="1:14">
      <c r="A818" t="s">
        <v>1490</v>
      </c>
      <c r="B818" t="s">
        <v>1489</v>
      </c>
      <c r="C818" t="s">
        <v>1674</v>
      </c>
      <c r="E818" t="s">
        <v>1673</v>
      </c>
      <c r="F818" t="s">
        <v>516</v>
      </c>
      <c r="G818">
        <v>44.332999999999998</v>
      </c>
      <c r="H818">
        <v>9.2330000000000005</v>
      </c>
      <c r="I818" t="s">
        <v>65</v>
      </c>
      <c r="J818" t="s">
        <v>95</v>
      </c>
      <c r="K818" t="s">
        <v>48</v>
      </c>
      <c r="L818" t="s">
        <v>166</v>
      </c>
      <c r="M818" t="s">
        <v>165</v>
      </c>
      <c r="N818">
        <v>482</v>
      </c>
    </row>
    <row r="819" spans="1:14">
      <c r="A819" t="s">
        <v>1490</v>
      </c>
      <c r="B819" t="s">
        <v>1489</v>
      </c>
      <c r="C819" t="s">
        <v>1674</v>
      </c>
      <c r="E819" t="s">
        <v>1673</v>
      </c>
      <c r="F819" t="s">
        <v>516</v>
      </c>
      <c r="G819">
        <v>44.332999999999998</v>
      </c>
      <c r="H819">
        <v>9.2330000000000005</v>
      </c>
      <c r="I819" t="s">
        <v>65</v>
      </c>
      <c r="J819" t="s">
        <v>95</v>
      </c>
      <c r="K819" t="s">
        <v>48</v>
      </c>
      <c r="L819" t="s">
        <v>166</v>
      </c>
      <c r="M819" t="s">
        <v>165</v>
      </c>
      <c r="N819">
        <v>483</v>
      </c>
    </row>
    <row r="820" spans="1:14">
      <c r="A820" t="s">
        <v>1490</v>
      </c>
      <c r="B820" t="s">
        <v>1489</v>
      </c>
      <c r="C820" t="s">
        <v>1674</v>
      </c>
      <c r="E820" t="s">
        <v>1673</v>
      </c>
      <c r="F820" t="s">
        <v>516</v>
      </c>
      <c r="G820">
        <v>44.332999999999998</v>
      </c>
      <c r="H820">
        <v>9.2330000000000005</v>
      </c>
      <c r="I820" t="s">
        <v>65</v>
      </c>
      <c r="J820" t="s">
        <v>95</v>
      </c>
      <c r="K820" t="s">
        <v>48</v>
      </c>
      <c r="L820" t="s">
        <v>166</v>
      </c>
      <c r="M820" t="s">
        <v>165</v>
      </c>
      <c r="N820">
        <v>484</v>
      </c>
    </row>
    <row r="821" spans="1:14">
      <c r="A821" t="s">
        <v>1490</v>
      </c>
      <c r="B821" t="s">
        <v>1489</v>
      </c>
      <c r="C821" t="s">
        <v>1674</v>
      </c>
      <c r="E821" t="s">
        <v>1673</v>
      </c>
      <c r="F821" t="s">
        <v>516</v>
      </c>
      <c r="G821">
        <v>44.332999999999998</v>
      </c>
      <c r="H821">
        <v>9.2330000000000005</v>
      </c>
      <c r="I821" t="s">
        <v>65</v>
      </c>
      <c r="J821" t="s">
        <v>95</v>
      </c>
      <c r="K821" t="s">
        <v>48</v>
      </c>
      <c r="L821" t="s">
        <v>166</v>
      </c>
      <c r="M821" t="s">
        <v>165</v>
      </c>
      <c r="N821">
        <v>485</v>
      </c>
    </row>
    <row r="822" spans="1:14">
      <c r="A822" t="s">
        <v>1490</v>
      </c>
      <c r="B822" t="s">
        <v>1489</v>
      </c>
      <c r="C822" t="s">
        <v>1674</v>
      </c>
      <c r="E822" t="s">
        <v>1673</v>
      </c>
      <c r="F822" t="s">
        <v>516</v>
      </c>
      <c r="G822">
        <v>44.332999999999998</v>
      </c>
      <c r="H822">
        <v>9.2330000000000005</v>
      </c>
      <c r="I822" t="s">
        <v>65</v>
      </c>
      <c r="J822" t="s">
        <v>95</v>
      </c>
      <c r="K822" t="s">
        <v>48</v>
      </c>
      <c r="L822" t="s">
        <v>166</v>
      </c>
      <c r="M822" t="s">
        <v>165</v>
      </c>
      <c r="N822">
        <v>486</v>
      </c>
    </row>
    <row r="823" spans="1:14">
      <c r="A823" t="s">
        <v>1490</v>
      </c>
      <c r="B823" t="s">
        <v>1489</v>
      </c>
      <c r="C823" t="s">
        <v>1674</v>
      </c>
      <c r="E823" t="s">
        <v>1673</v>
      </c>
      <c r="F823" t="s">
        <v>516</v>
      </c>
      <c r="G823">
        <v>44.332999999999998</v>
      </c>
      <c r="H823">
        <v>9.2330000000000005</v>
      </c>
      <c r="I823" t="s">
        <v>65</v>
      </c>
      <c r="J823" t="s">
        <v>95</v>
      </c>
      <c r="K823" t="s">
        <v>48</v>
      </c>
      <c r="L823" t="s">
        <v>166</v>
      </c>
      <c r="M823" t="s">
        <v>165</v>
      </c>
      <c r="N823">
        <v>487</v>
      </c>
    </row>
    <row r="824" spans="1:14">
      <c r="A824" t="s">
        <v>1490</v>
      </c>
      <c r="B824" t="s">
        <v>1489</v>
      </c>
      <c r="C824" t="s">
        <v>1674</v>
      </c>
      <c r="E824" t="s">
        <v>1673</v>
      </c>
      <c r="F824" t="s">
        <v>516</v>
      </c>
      <c r="G824">
        <v>44.332999999999998</v>
      </c>
      <c r="H824">
        <v>9.2330000000000005</v>
      </c>
      <c r="I824" t="s">
        <v>65</v>
      </c>
      <c r="J824" t="s">
        <v>95</v>
      </c>
      <c r="K824" t="s">
        <v>48</v>
      </c>
      <c r="L824" t="s">
        <v>166</v>
      </c>
      <c r="M824" t="s">
        <v>165</v>
      </c>
      <c r="N824">
        <v>488</v>
      </c>
    </row>
    <row r="825" spans="1:14">
      <c r="A825" t="s">
        <v>1490</v>
      </c>
      <c r="B825" t="s">
        <v>1489</v>
      </c>
      <c r="C825" t="s">
        <v>1672</v>
      </c>
      <c r="E825" t="s">
        <v>1671</v>
      </c>
      <c r="F825" t="s">
        <v>897</v>
      </c>
      <c r="G825">
        <v>16.451000000000001</v>
      </c>
      <c r="H825">
        <v>119.923</v>
      </c>
      <c r="I825" t="s">
        <v>65</v>
      </c>
      <c r="J825" t="s">
        <v>49</v>
      </c>
      <c r="K825" t="s">
        <v>48</v>
      </c>
      <c r="L825" t="s">
        <v>47</v>
      </c>
      <c r="M825" t="s">
        <v>47</v>
      </c>
      <c r="N825">
        <v>489</v>
      </c>
    </row>
    <row r="826" spans="1:14">
      <c r="A826" t="s">
        <v>1490</v>
      </c>
      <c r="B826" t="s">
        <v>1489</v>
      </c>
      <c r="C826" t="s">
        <v>1672</v>
      </c>
      <c r="E826" t="s">
        <v>1671</v>
      </c>
      <c r="F826" t="s">
        <v>897</v>
      </c>
      <c r="G826">
        <v>16.411999999999999</v>
      </c>
      <c r="H826">
        <v>119.907</v>
      </c>
      <c r="I826" t="s">
        <v>65</v>
      </c>
      <c r="J826" t="s">
        <v>49</v>
      </c>
      <c r="K826" t="s">
        <v>48</v>
      </c>
      <c r="L826" t="s">
        <v>47</v>
      </c>
      <c r="M826" t="s">
        <v>47</v>
      </c>
      <c r="N826">
        <v>490</v>
      </c>
    </row>
    <row r="827" spans="1:14">
      <c r="A827" t="s">
        <v>1490</v>
      </c>
      <c r="B827" t="s">
        <v>1489</v>
      </c>
      <c r="C827" t="s">
        <v>1670</v>
      </c>
      <c r="E827" t="s">
        <v>1669</v>
      </c>
      <c r="F827" t="s">
        <v>167</v>
      </c>
      <c r="G827">
        <v>44.677999999999997</v>
      </c>
      <c r="H827">
        <v>-1.667</v>
      </c>
      <c r="I827" t="s">
        <v>88</v>
      </c>
      <c r="J827" t="s">
        <v>95</v>
      </c>
      <c r="K827" t="s">
        <v>56</v>
      </c>
      <c r="L827" t="s">
        <v>94</v>
      </c>
      <c r="M827" t="s">
        <v>62</v>
      </c>
      <c r="N827">
        <v>491</v>
      </c>
    </row>
    <row r="828" spans="1:14">
      <c r="A828" t="s">
        <v>1490</v>
      </c>
      <c r="B828" t="s">
        <v>1489</v>
      </c>
      <c r="C828" t="s">
        <v>1670</v>
      </c>
      <c r="E828" t="s">
        <v>1669</v>
      </c>
      <c r="F828" t="s">
        <v>167</v>
      </c>
      <c r="G828">
        <v>44.677999999999997</v>
      </c>
      <c r="H828">
        <v>-1.667</v>
      </c>
      <c r="I828" t="s">
        <v>88</v>
      </c>
      <c r="J828" t="s">
        <v>95</v>
      </c>
      <c r="K828" t="s">
        <v>57</v>
      </c>
      <c r="L828" t="s">
        <v>57</v>
      </c>
      <c r="M828" t="s">
        <v>57</v>
      </c>
      <c r="N828">
        <v>492</v>
      </c>
    </row>
    <row r="829" spans="1:14">
      <c r="A829" t="s">
        <v>1490</v>
      </c>
      <c r="B829" t="s">
        <v>1489</v>
      </c>
      <c r="C829" t="s">
        <v>1652</v>
      </c>
      <c r="E829" t="s">
        <v>1651</v>
      </c>
      <c r="F829" t="s">
        <v>66</v>
      </c>
      <c r="G829">
        <v>34.749000000000002</v>
      </c>
      <c r="H829">
        <v>-76.45</v>
      </c>
      <c r="I829" t="s">
        <v>96</v>
      </c>
      <c r="J829" t="s">
        <v>95</v>
      </c>
      <c r="K829" t="s">
        <v>226</v>
      </c>
      <c r="L829" t="s">
        <v>227</v>
      </c>
      <c r="M829" t="s">
        <v>226</v>
      </c>
      <c r="N829" t="s">
        <v>1668</v>
      </c>
    </row>
    <row r="830" spans="1:14">
      <c r="A830" t="s">
        <v>1490</v>
      </c>
      <c r="B830" t="s">
        <v>1489</v>
      </c>
      <c r="C830" t="s">
        <v>1652</v>
      </c>
      <c r="E830" t="s">
        <v>1651</v>
      </c>
      <c r="F830" t="s">
        <v>66</v>
      </c>
      <c r="G830">
        <v>34.691000000000003</v>
      </c>
      <c r="H830">
        <v>-76.498000000000005</v>
      </c>
      <c r="I830" t="s">
        <v>96</v>
      </c>
      <c r="J830" t="s">
        <v>95</v>
      </c>
      <c r="K830" t="s">
        <v>226</v>
      </c>
      <c r="L830" t="s">
        <v>227</v>
      </c>
      <c r="M830" t="s">
        <v>226</v>
      </c>
      <c r="N830" t="s">
        <v>1667</v>
      </c>
    </row>
    <row r="831" spans="1:14">
      <c r="A831" t="s">
        <v>1490</v>
      </c>
      <c r="B831" t="s">
        <v>1489</v>
      </c>
      <c r="C831" t="s">
        <v>1652</v>
      </c>
      <c r="E831" t="s">
        <v>1651</v>
      </c>
      <c r="F831" t="s">
        <v>66</v>
      </c>
      <c r="G831">
        <v>34.677</v>
      </c>
      <c r="H831">
        <v>-76.506</v>
      </c>
      <c r="I831" t="s">
        <v>96</v>
      </c>
      <c r="J831" t="s">
        <v>95</v>
      </c>
      <c r="K831" t="s">
        <v>226</v>
      </c>
      <c r="L831" t="s">
        <v>227</v>
      </c>
      <c r="M831" t="s">
        <v>226</v>
      </c>
      <c r="N831" t="s">
        <v>1666</v>
      </c>
    </row>
    <row r="832" spans="1:14">
      <c r="A832" t="s">
        <v>1490</v>
      </c>
      <c r="B832" t="s">
        <v>1489</v>
      </c>
      <c r="C832" t="s">
        <v>1652</v>
      </c>
      <c r="E832" t="s">
        <v>1651</v>
      </c>
      <c r="F832" t="s">
        <v>66</v>
      </c>
      <c r="G832">
        <v>34.664000000000001</v>
      </c>
      <c r="H832">
        <v>-76.52</v>
      </c>
      <c r="I832" t="s">
        <v>96</v>
      </c>
      <c r="J832" t="s">
        <v>95</v>
      </c>
      <c r="K832" t="s">
        <v>226</v>
      </c>
      <c r="L832" t="s">
        <v>227</v>
      </c>
      <c r="M832" t="s">
        <v>226</v>
      </c>
      <c r="N832" t="s">
        <v>1665</v>
      </c>
    </row>
    <row r="833" spans="1:14">
      <c r="A833" t="s">
        <v>1490</v>
      </c>
      <c r="B833" t="s">
        <v>1489</v>
      </c>
      <c r="C833" t="s">
        <v>1652</v>
      </c>
      <c r="E833" t="s">
        <v>1651</v>
      </c>
      <c r="F833" t="s">
        <v>66</v>
      </c>
      <c r="G833">
        <v>34.677</v>
      </c>
      <c r="H833">
        <v>-76.527000000000001</v>
      </c>
      <c r="I833" t="s">
        <v>96</v>
      </c>
      <c r="J833" t="s">
        <v>95</v>
      </c>
      <c r="K833" t="s">
        <v>226</v>
      </c>
      <c r="L833" t="s">
        <v>227</v>
      </c>
      <c r="M833" t="s">
        <v>226</v>
      </c>
      <c r="N833" t="s">
        <v>1664</v>
      </c>
    </row>
    <row r="834" spans="1:14">
      <c r="A834" t="s">
        <v>1490</v>
      </c>
      <c r="B834" t="s">
        <v>1489</v>
      </c>
      <c r="C834" t="s">
        <v>1652</v>
      </c>
      <c r="E834" t="s">
        <v>1651</v>
      </c>
      <c r="F834" t="s">
        <v>66</v>
      </c>
      <c r="G834">
        <v>34.700000000000003</v>
      </c>
      <c r="H834">
        <v>-76.594999999999999</v>
      </c>
      <c r="I834" t="s">
        <v>96</v>
      </c>
      <c r="J834" t="s">
        <v>95</v>
      </c>
      <c r="K834" t="s">
        <v>226</v>
      </c>
      <c r="L834" t="s">
        <v>227</v>
      </c>
      <c r="M834" t="s">
        <v>226</v>
      </c>
      <c r="N834" t="s">
        <v>1663</v>
      </c>
    </row>
    <row r="835" spans="1:14">
      <c r="A835" t="s">
        <v>1490</v>
      </c>
      <c r="B835" t="s">
        <v>1489</v>
      </c>
      <c r="C835" t="s">
        <v>1652</v>
      </c>
      <c r="E835" t="s">
        <v>1651</v>
      </c>
      <c r="F835" t="s">
        <v>66</v>
      </c>
      <c r="G835">
        <v>34.695</v>
      </c>
      <c r="H835">
        <v>-76.596000000000004</v>
      </c>
      <c r="I835" t="s">
        <v>96</v>
      </c>
      <c r="J835" t="s">
        <v>95</v>
      </c>
      <c r="K835" t="s">
        <v>226</v>
      </c>
      <c r="L835" t="s">
        <v>227</v>
      </c>
      <c r="M835" t="s">
        <v>226</v>
      </c>
      <c r="N835" t="s">
        <v>1662</v>
      </c>
    </row>
    <row r="836" spans="1:14">
      <c r="A836" t="s">
        <v>1490</v>
      </c>
      <c r="B836" t="s">
        <v>1489</v>
      </c>
      <c r="C836" t="s">
        <v>1652</v>
      </c>
      <c r="E836" t="s">
        <v>1651</v>
      </c>
      <c r="F836" t="s">
        <v>66</v>
      </c>
      <c r="G836">
        <v>34.673000000000002</v>
      </c>
      <c r="H836">
        <v>-76.525999999999996</v>
      </c>
      <c r="I836" t="s">
        <v>96</v>
      </c>
      <c r="J836" t="s">
        <v>95</v>
      </c>
      <c r="K836" t="s">
        <v>226</v>
      </c>
      <c r="L836" t="s">
        <v>227</v>
      </c>
      <c r="M836" t="s">
        <v>226</v>
      </c>
      <c r="N836" t="s">
        <v>1661</v>
      </c>
    </row>
    <row r="837" spans="1:14">
      <c r="A837" t="s">
        <v>1490</v>
      </c>
      <c r="B837" t="s">
        <v>1489</v>
      </c>
      <c r="C837" t="s">
        <v>1652</v>
      </c>
      <c r="E837" t="s">
        <v>1651</v>
      </c>
      <c r="F837" t="s">
        <v>66</v>
      </c>
      <c r="G837">
        <v>34.732999999999997</v>
      </c>
      <c r="H837">
        <v>-76.447999999999993</v>
      </c>
      <c r="I837" t="s">
        <v>96</v>
      </c>
      <c r="J837" t="s">
        <v>95</v>
      </c>
      <c r="K837" t="s">
        <v>56</v>
      </c>
      <c r="L837" t="s">
        <v>489</v>
      </c>
      <c r="M837" t="s">
        <v>55</v>
      </c>
      <c r="N837">
        <v>501</v>
      </c>
    </row>
    <row r="838" spans="1:14">
      <c r="A838" t="s">
        <v>1490</v>
      </c>
      <c r="B838" t="s">
        <v>1489</v>
      </c>
      <c r="C838" t="s">
        <v>1652</v>
      </c>
      <c r="E838" t="s">
        <v>1651</v>
      </c>
      <c r="F838" t="s">
        <v>66</v>
      </c>
      <c r="G838">
        <v>34.677</v>
      </c>
      <c r="H838">
        <v>-76.501000000000005</v>
      </c>
      <c r="I838" t="s">
        <v>96</v>
      </c>
      <c r="J838" t="s">
        <v>95</v>
      </c>
      <c r="K838" t="s">
        <v>226</v>
      </c>
      <c r="L838" t="s">
        <v>227</v>
      </c>
      <c r="M838" t="s">
        <v>226</v>
      </c>
      <c r="N838" t="s">
        <v>1660</v>
      </c>
    </row>
    <row r="839" spans="1:14">
      <c r="A839" t="s">
        <v>1490</v>
      </c>
      <c r="B839" t="s">
        <v>1489</v>
      </c>
      <c r="C839" t="s">
        <v>1652</v>
      </c>
      <c r="E839" t="s">
        <v>1651</v>
      </c>
      <c r="F839" t="s">
        <v>66</v>
      </c>
      <c r="G839">
        <v>34.671999999999997</v>
      </c>
      <c r="H839">
        <v>-76.596000000000004</v>
      </c>
      <c r="I839" t="s">
        <v>96</v>
      </c>
      <c r="J839" t="s">
        <v>95</v>
      </c>
      <c r="K839" t="s">
        <v>226</v>
      </c>
      <c r="L839" t="s">
        <v>227</v>
      </c>
      <c r="M839" t="s">
        <v>226</v>
      </c>
      <c r="N839" t="s">
        <v>1659</v>
      </c>
    </row>
    <row r="840" spans="1:14">
      <c r="A840" t="s">
        <v>1490</v>
      </c>
      <c r="B840" t="s">
        <v>1489</v>
      </c>
      <c r="C840" t="s">
        <v>1652</v>
      </c>
      <c r="E840" t="s">
        <v>1651</v>
      </c>
      <c r="F840" t="s">
        <v>66</v>
      </c>
      <c r="G840">
        <v>34.680999999999997</v>
      </c>
      <c r="H840">
        <v>-76.611000000000004</v>
      </c>
      <c r="I840" t="s">
        <v>96</v>
      </c>
      <c r="J840" t="s">
        <v>95</v>
      </c>
      <c r="K840" t="s">
        <v>226</v>
      </c>
      <c r="L840" t="s">
        <v>227</v>
      </c>
      <c r="M840" t="s">
        <v>226</v>
      </c>
      <c r="N840" t="s">
        <v>1658</v>
      </c>
    </row>
    <row r="841" spans="1:14">
      <c r="A841" t="s">
        <v>1490</v>
      </c>
      <c r="B841" t="s">
        <v>1489</v>
      </c>
      <c r="C841" t="s">
        <v>1652</v>
      </c>
      <c r="E841" t="s">
        <v>1651</v>
      </c>
      <c r="F841" t="s">
        <v>66</v>
      </c>
      <c r="G841">
        <v>34.655000000000001</v>
      </c>
      <c r="H841">
        <v>-76.522999999999996</v>
      </c>
      <c r="I841" t="s">
        <v>96</v>
      </c>
      <c r="J841" t="s">
        <v>95</v>
      </c>
      <c r="K841" t="s">
        <v>226</v>
      </c>
      <c r="L841" t="s">
        <v>227</v>
      </c>
      <c r="M841" t="s">
        <v>226</v>
      </c>
      <c r="N841" t="s">
        <v>1657</v>
      </c>
    </row>
    <row r="842" spans="1:14">
      <c r="A842" t="s">
        <v>1490</v>
      </c>
      <c r="B842" t="s">
        <v>1489</v>
      </c>
      <c r="C842" t="s">
        <v>1652</v>
      </c>
      <c r="E842" t="s">
        <v>1651</v>
      </c>
      <c r="F842" t="s">
        <v>66</v>
      </c>
      <c r="G842">
        <v>34.720999999999997</v>
      </c>
      <c r="H842">
        <v>-76.575999999999993</v>
      </c>
      <c r="I842" t="s">
        <v>96</v>
      </c>
      <c r="J842" t="s">
        <v>95</v>
      </c>
      <c r="K842" t="s">
        <v>226</v>
      </c>
      <c r="L842" t="s">
        <v>227</v>
      </c>
      <c r="M842" t="s">
        <v>226</v>
      </c>
      <c r="N842" t="s">
        <v>1656</v>
      </c>
    </row>
    <row r="843" spans="1:14">
      <c r="A843" t="s">
        <v>1490</v>
      </c>
      <c r="B843" t="s">
        <v>1489</v>
      </c>
      <c r="C843" t="s">
        <v>1652</v>
      </c>
      <c r="E843" t="s">
        <v>1651</v>
      </c>
      <c r="F843" t="s">
        <v>66</v>
      </c>
      <c r="G843">
        <v>34.667999999999999</v>
      </c>
      <c r="H843">
        <v>-76.582999999999998</v>
      </c>
      <c r="I843" t="s">
        <v>96</v>
      </c>
      <c r="J843" t="s">
        <v>95</v>
      </c>
      <c r="K843" t="s">
        <v>226</v>
      </c>
      <c r="L843" t="s">
        <v>227</v>
      </c>
      <c r="M843" t="s">
        <v>226</v>
      </c>
      <c r="N843" t="s">
        <v>1655</v>
      </c>
    </row>
    <row r="844" spans="1:14">
      <c r="A844" t="s">
        <v>1490</v>
      </c>
      <c r="B844" t="s">
        <v>1489</v>
      </c>
      <c r="C844" t="s">
        <v>1652</v>
      </c>
      <c r="E844" t="s">
        <v>1651</v>
      </c>
      <c r="F844" t="s">
        <v>66</v>
      </c>
      <c r="G844">
        <v>34.722000000000001</v>
      </c>
      <c r="H844">
        <v>-76.578000000000003</v>
      </c>
      <c r="I844" t="s">
        <v>96</v>
      </c>
      <c r="J844" t="s">
        <v>95</v>
      </c>
      <c r="K844" t="s">
        <v>226</v>
      </c>
      <c r="L844" t="s">
        <v>227</v>
      </c>
      <c r="M844" t="s">
        <v>226</v>
      </c>
      <c r="N844" t="s">
        <v>1654</v>
      </c>
    </row>
    <row r="845" spans="1:14">
      <c r="A845" t="s">
        <v>1490</v>
      </c>
      <c r="B845" t="s">
        <v>1489</v>
      </c>
      <c r="C845" t="s">
        <v>1652</v>
      </c>
      <c r="E845" t="s">
        <v>1651</v>
      </c>
      <c r="F845" t="s">
        <v>66</v>
      </c>
      <c r="G845">
        <v>34.692999999999998</v>
      </c>
      <c r="H845">
        <v>-76.619</v>
      </c>
      <c r="I845" t="s">
        <v>96</v>
      </c>
      <c r="J845" t="s">
        <v>95</v>
      </c>
      <c r="K845" t="s">
        <v>226</v>
      </c>
      <c r="L845" t="s">
        <v>227</v>
      </c>
      <c r="M845" t="s">
        <v>226</v>
      </c>
      <c r="N845" t="s">
        <v>1653</v>
      </c>
    </row>
    <row r="846" spans="1:14">
      <c r="A846" t="s">
        <v>1490</v>
      </c>
      <c r="B846" t="s">
        <v>1489</v>
      </c>
      <c r="C846" t="s">
        <v>1652</v>
      </c>
      <c r="E846" t="s">
        <v>1651</v>
      </c>
      <c r="F846" t="s">
        <v>66</v>
      </c>
      <c r="G846">
        <v>34.692999999999998</v>
      </c>
      <c r="H846">
        <v>-76.619</v>
      </c>
      <c r="I846" t="s">
        <v>96</v>
      </c>
      <c r="J846" t="s">
        <v>95</v>
      </c>
      <c r="K846" t="s">
        <v>56</v>
      </c>
      <c r="L846" t="s">
        <v>63</v>
      </c>
      <c r="M846" t="s">
        <v>62</v>
      </c>
      <c r="N846">
        <v>510</v>
      </c>
    </row>
    <row r="847" spans="1:14">
      <c r="A847" t="s">
        <v>1490</v>
      </c>
      <c r="B847" t="s">
        <v>1489</v>
      </c>
      <c r="C847" t="s">
        <v>1650</v>
      </c>
      <c r="E847" t="s">
        <v>1649</v>
      </c>
      <c r="F847" t="s">
        <v>1649</v>
      </c>
      <c r="G847">
        <v>23.777999999999999</v>
      </c>
      <c r="H847">
        <v>-76.119</v>
      </c>
      <c r="I847" t="s">
        <v>50</v>
      </c>
      <c r="J847" t="s">
        <v>217</v>
      </c>
      <c r="K847" t="s">
        <v>48</v>
      </c>
      <c r="L847" t="s">
        <v>146</v>
      </c>
      <c r="M847" t="s">
        <v>47</v>
      </c>
      <c r="N847">
        <v>511</v>
      </c>
    </row>
    <row r="848" spans="1:14">
      <c r="A848" t="s">
        <v>1490</v>
      </c>
      <c r="B848" t="s">
        <v>1489</v>
      </c>
      <c r="C848" t="s">
        <v>1650</v>
      </c>
      <c r="E848" t="s">
        <v>1649</v>
      </c>
      <c r="F848" t="s">
        <v>1649</v>
      </c>
      <c r="G848">
        <v>23.759</v>
      </c>
      <c r="H848">
        <v>-76.116</v>
      </c>
      <c r="I848" t="s">
        <v>50</v>
      </c>
      <c r="J848" t="s">
        <v>217</v>
      </c>
      <c r="K848" t="s">
        <v>48</v>
      </c>
      <c r="L848" t="s">
        <v>146</v>
      </c>
      <c r="M848" t="s">
        <v>47</v>
      </c>
      <c r="N848">
        <v>512</v>
      </c>
    </row>
    <row r="849" spans="1:14">
      <c r="A849" t="s">
        <v>1490</v>
      </c>
      <c r="B849" t="s">
        <v>1489</v>
      </c>
      <c r="C849" t="s">
        <v>1650</v>
      </c>
      <c r="E849" t="s">
        <v>1649</v>
      </c>
      <c r="F849" t="s">
        <v>1649</v>
      </c>
      <c r="G849">
        <v>23.754999999999999</v>
      </c>
      <c r="H849">
        <v>-76.12</v>
      </c>
      <c r="I849" t="s">
        <v>50</v>
      </c>
      <c r="J849" t="s">
        <v>217</v>
      </c>
      <c r="K849" t="s">
        <v>48</v>
      </c>
      <c r="L849" t="s">
        <v>146</v>
      </c>
      <c r="M849" t="s">
        <v>47</v>
      </c>
      <c r="N849">
        <v>513</v>
      </c>
    </row>
    <row r="850" spans="1:14">
      <c r="A850" t="s">
        <v>1490</v>
      </c>
      <c r="B850" t="s">
        <v>1489</v>
      </c>
      <c r="C850" t="s">
        <v>1650</v>
      </c>
      <c r="E850" t="s">
        <v>1649</v>
      </c>
      <c r="F850" t="s">
        <v>1649</v>
      </c>
      <c r="G850">
        <v>23.753</v>
      </c>
      <c r="H850">
        <v>-76.123999999999995</v>
      </c>
      <c r="I850" t="s">
        <v>50</v>
      </c>
      <c r="J850" t="s">
        <v>217</v>
      </c>
      <c r="K850" t="s">
        <v>48</v>
      </c>
      <c r="L850" t="s">
        <v>146</v>
      </c>
      <c r="M850" t="s">
        <v>47</v>
      </c>
      <c r="N850">
        <v>514</v>
      </c>
    </row>
    <row r="851" spans="1:14">
      <c r="A851" t="s">
        <v>1490</v>
      </c>
      <c r="B851" t="s">
        <v>1489</v>
      </c>
      <c r="C851" t="s">
        <v>1650</v>
      </c>
      <c r="E851" t="s">
        <v>1649</v>
      </c>
      <c r="F851" t="s">
        <v>1649</v>
      </c>
      <c r="G851">
        <v>23.75</v>
      </c>
      <c r="H851">
        <v>-76.129000000000005</v>
      </c>
      <c r="I851" t="s">
        <v>50</v>
      </c>
      <c r="J851" t="s">
        <v>217</v>
      </c>
      <c r="K851" t="s">
        <v>48</v>
      </c>
      <c r="L851" t="s">
        <v>146</v>
      </c>
      <c r="M851" t="s">
        <v>47</v>
      </c>
      <c r="N851">
        <v>515</v>
      </c>
    </row>
    <row r="852" spans="1:14">
      <c r="A852" t="s">
        <v>1490</v>
      </c>
      <c r="B852" t="s">
        <v>1489</v>
      </c>
      <c r="C852" t="s">
        <v>1650</v>
      </c>
      <c r="E852" t="s">
        <v>1649</v>
      </c>
      <c r="F852" t="s">
        <v>1649</v>
      </c>
      <c r="G852">
        <v>23.748999999999999</v>
      </c>
      <c r="H852">
        <v>-76.17</v>
      </c>
      <c r="I852" t="s">
        <v>50</v>
      </c>
      <c r="J852" t="s">
        <v>217</v>
      </c>
      <c r="K852" t="s">
        <v>48</v>
      </c>
      <c r="L852" t="s">
        <v>146</v>
      </c>
      <c r="M852" t="s">
        <v>47</v>
      </c>
      <c r="N852">
        <v>516</v>
      </c>
    </row>
    <row r="853" spans="1:14">
      <c r="A853" t="s">
        <v>1490</v>
      </c>
      <c r="B853" t="s">
        <v>1489</v>
      </c>
      <c r="C853" t="s">
        <v>1650</v>
      </c>
      <c r="E853" t="s">
        <v>1649</v>
      </c>
      <c r="F853" t="s">
        <v>1649</v>
      </c>
      <c r="G853">
        <v>23.754999999999999</v>
      </c>
      <c r="H853">
        <v>-76.12</v>
      </c>
      <c r="I853" t="s">
        <v>50</v>
      </c>
      <c r="J853" t="s">
        <v>217</v>
      </c>
      <c r="K853" t="s">
        <v>48</v>
      </c>
      <c r="L853" t="s">
        <v>146</v>
      </c>
      <c r="M853" t="s">
        <v>47</v>
      </c>
      <c r="N853">
        <v>517</v>
      </c>
    </row>
    <row r="854" spans="1:14">
      <c r="A854" t="s">
        <v>1490</v>
      </c>
      <c r="B854" t="s">
        <v>1489</v>
      </c>
      <c r="C854" t="s">
        <v>1650</v>
      </c>
      <c r="E854" t="s">
        <v>1649</v>
      </c>
      <c r="F854" t="s">
        <v>1649</v>
      </c>
      <c r="G854">
        <v>23.754999999999999</v>
      </c>
      <c r="H854">
        <v>-76.12</v>
      </c>
      <c r="I854" t="s">
        <v>50</v>
      </c>
      <c r="J854" t="s">
        <v>217</v>
      </c>
      <c r="K854" t="s">
        <v>48</v>
      </c>
      <c r="L854" t="s">
        <v>146</v>
      </c>
      <c r="M854" t="s">
        <v>47</v>
      </c>
      <c r="N854">
        <v>518</v>
      </c>
    </row>
    <row r="855" spans="1:14">
      <c r="A855" t="s">
        <v>1490</v>
      </c>
      <c r="B855" t="s">
        <v>1489</v>
      </c>
      <c r="C855" t="s">
        <v>1650</v>
      </c>
      <c r="E855" t="s">
        <v>1649</v>
      </c>
      <c r="F855" t="s">
        <v>1649</v>
      </c>
      <c r="G855">
        <v>23.753</v>
      </c>
      <c r="H855">
        <v>-76.123999999999995</v>
      </c>
      <c r="I855" t="s">
        <v>50</v>
      </c>
      <c r="J855" t="s">
        <v>217</v>
      </c>
      <c r="K855" t="s">
        <v>48</v>
      </c>
      <c r="L855" t="s">
        <v>146</v>
      </c>
      <c r="M855" t="s">
        <v>47</v>
      </c>
      <c r="N855">
        <v>519</v>
      </c>
    </row>
    <row r="856" spans="1:14">
      <c r="A856" t="s">
        <v>1490</v>
      </c>
      <c r="B856" t="s">
        <v>1489</v>
      </c>
      <c r="C856" t="s">
        <v>1650</v>
      </c>
      <c r="E856" t="s">
        <v>1649</v>
      </c>
      <c r="F856" t="s">
        <v>1649</v>
      </c>
      <c r="G856">
        <v>23.753</v>
      </c>
      <c r="H856">
        <v>-76.123999999999995</v>
      </c>
      <c r="I856" t="s">
        <v>50</v>
      </c>
      <c r="J856" t="s">
        <v>217</v>
      </c>
      <c r="K856" t="s">
        <v>48</v>
      </c>
      <c r="L856" t="s">
        <v>146</v>
      </c>
      <c r="M856" t="s">
        <v>47</v>
      </c>
      <c r="N856">
        <v>520</v>
      </c>
    </row>
    <row r="857" spans="1:14">
      <c r="A857" t="s">
        <v>1490</v>
      </c>
      <c r="B857" t="s">
        <v>1489</v>
      </c>
      <c r="C857" t="s">
        <v>1650</v>
      </c>
      <c r="E857" t="s">
        <v>1649</v>
      </c>
      <c r="F857" t="s">
        <v>1649</v>
      </c>
      <c r="G857">
        <v>23.753</v>
      </c>
      <c r="H857">
        <v>-76.123999999999995</v>
      </c>
      <c r="I857" t="s">
        <v>50</v>
      </c>
      <c r="J857" t="s">
        <v>217</v>
      </c>
      <c r="K857" t="s">
        <v>48</v>
      </c>
      <c r="L857" t="s">
        <v>146</v>
      </c>
      <c r="M857" t="s">
        <v>47</v>
      </c>
      <c r="N857">
        <v>521</v>
      </c>
    </row>
    <row r="858" spans="1:14">
      <c r="A858" t="s">
        <v>1490</v>
      </c>
      <c r="B858" t="s">
        <v>1489</v>
      </c>
      <c r="C858" t="s">
        <v>1648</v>
      </c>
      <c r="E858" t="s">
        <v>1647</v>
      </c>
      <c r="F858" t="s">
        <v>66</v>
      </c>
      <c r="G858">
        <v>37.213000000000001</v>
      </c>
      <c r="H858">
        <v>-75.603999999999999</v>
      </c>
      <c r="I858" t="s">
        <v>96</v>
      </c>
      <c r="J858" t="s">
        <v>95</v>
      </c>
      <c r="K858" t="s">
        <v>57</v>
      </c>
      <c r="L858" t="s">
        <v>57</v>
      </c>
      <c r="M858" t="s">
        <v>57</v>
      </c>
      <c r="N858">
        <v>522</v>
      </c>
    </row>
    <row r="859" spans="1:14">
      <c r="A859" t="s">
        <v>1490</v>
      </c>
      <c r="B859" t="s">
        <v>1489</v>
      </c>
      <c r="C859" t="s">
        <v>1648</v>
      </c>
      <c r="E859" t="s">
        <v>1647</v>
      </c>
      <c r="F859" t="s">
        <v>66</v>
      </c>
      <c r="G859">
        <v>37.213000000000001</v>
      </c>
      <c r="H859">
        <v>-75.603999999999999</v>
      </c>
      <c r="I859" t="s">
        <v>96</v>
      </c>
      <c r="J859" t="s">
        <v>95</v>
      </c>
      <c r="K859" t="s">
        <v>56</v>
      </c>
      <c r="L859" t="s">
        <v>63</v>
      </c>
      <c r="M859" t="s">
        <v>62</v>
      </c>
      <c r="N859">
        <v>523</v>
      </c>
    </row>
    <row r="860" spans="1:14">
      <c r="A860" t="s">
        <v>1490</v>
      </c>
      <c r="B860" t="s">
        <v>1489</v>
      </c>
      <c r="C860" t="s">
        <v>1648</v>
      </c>
      <c r="E860" t="s">
        <v>1647</v>
      </c>
      <c r="F860" t="s">
        <v>66</v>
      </c>
      <c r="G860">
        <v>37.213000000000001</v>
      </c>
      <c r="H860">
        <v>-75.603999999999999</v>
      </c>
      <c r="I860" t="s">
        <v>96</v>
      </c>
      <c r="J860" t="s">
        <v>95</v>
      </c>
      <c r="K860" t="s">
        <v>56</v>
      </c>
      <c r="L860" t="s">
        <v>63</v>
      </c>
      <c r="M860" t="s">
        <v>62</v>
      </c>
      <c r="N860">
        <v>524</v>
      </c>
    </row>
    <row r="861" spans="1:14">
      <c r="A861" t="s">
        <v>1490</v>
      </c>
      <c r="B861" t="s">
        <v>1489</v>
      </c>
      <c r="C861" t="s">
        <v>1646</v>
      </c>
      <c r="E861" t="s">
        <v>1508</v>
      </c>
      <c r="F861" t="s">
        <v>228</v>
      </c>
      <c r="G861">
        <v>8.0500000000000007</v>
      </c>
      <c r="H861">
        <v>98.417000000000002</v>
      </c>
      <c r="I861" t="s">
        <v>88</v>
      </c>
      <c r="J861" t="s">
        <v>155</v>
      </c>
      <c r="K861" t="s">
        <v>57</v>
      </c>
      <c r="L861" t="s">
        <v>57</v>
      </c>
      <c r="M861" t="s">
        <v>57</v>
      </c>
      <c r="N861">
        <v>525</v>
      </c>
    </row>
    <row r="862" spans="1:14">
      <c r="A862" t="s">
        <v>1490</v>
      </c>
      <c r="B862" t="s">
        <v>1489</v>
      </c>
      <c r="C862" t="s">
        <v>1646</v>
      </c>
      <c r="E862" t="s">
        <v>1508</v>
      </c>
      <c r="F862" t="s">
        <v>228</v>
      </c>
      <c r="G862">
        <v>8.0500000000000007</v>
      </c>
      <c r="H862">
        <v>98.417000000000002</v>
      </c>
      <c r="I862" t="s">
        <v>88</v>
      </c>
      <c r="J862" t="s">
        <v>155</v>
      </c>
      <c r="K862" t="s">
        <v>48</v>
      </c>
      <c r="L862" t="s">
        <v>80</v>
      </c>
      <c r="M862" t="s">
        <v>79</v>
      </c>
      <c r="N862">
        <v>526</v>
      </c>
    </row>
    <row r="863" spans="1:14">
      <c r="A863" t="s">
        <v>1490</v>
      </c>
      <c r="B863" t="s">
        <v>1489</v>
      </c>
      <c r="C863" t="s">
        <v>1645</v>
      </c>
      <c r="E863" t="s">
        <v>974</v>
      </c>
      <c r="F863" t="s">
        <v>758</v>
      </c>
      <c r="G863">
        <v>-26.029</v>
      </c>
      <c r="H863">
        <v>32.878999999999998</v>
      </c>
      <c r="I863" t="s">
        <v>65</v>
      </c>
      <c r="J863" t="s">
        <v>155</v>
      </c>
      <c r="K863" t="s">
        <v>48</v>
      </c>
      <c r="L863" t="s">
        <v>336</v>
      </c>
      <c r="M863" t="s">
        <v>47</v>
      </c>
      <c r="N863">
        <v>527</v>
      </c>
    </row>
    <row r="864" spans="1:14">
      <c r="A864" t="s">
        <v>1490</v>
      </c>
      <c r="B864" t="s">
        <v>1489</v>
      </c>
      <c r="C864" t="s">
        <v>1645</v>
      </c>
      <c r="E864" t="s">
        <v>974</v>
      </c>
      <c r="F864" t="s">
        <v>758</v>
      </c>
      <c r="G864">
        <v>-26.029</v>
      </c>
      <c r="H864">
        <v>32.878999999999998</v>
      </c>
      <c r="I864" t="s">
        <v>65</v>
      </c>
      <c r="J864" t="s">
        <v>155</v>
      </c>
      <c r="K864" t="s">
        <v>48</v>
      </c>
      <c r="L864" t="s">
        <v>336</v>
      </c>
      <c r="M864" t="s">
        <v>47</v>
      </c>
      <c r="N864">
        <v>528</v>
      </c>
    </row>
    <row r="865" spans="1:14">
      <c r="A865" t="s">
        <v>1490</v>
      </c>
      <c r="B865" t="s">
        <v>1489</v>
      </c>
      <c r="C865" t="s">
        <v>1645</v>
      </c>
      <c r="E865" t="s">
        <v>974</v>
      </c>
      <c r="F865" t="s">
        <v>758</v>
      </c>
      <c r="G865">
        <v>-26.056999999999999</v>
      </c>
      <c r="H865">
        <v>32.057000000000002</v>
      </c>
      <c r="I865" t="s">
        <v>65</v>
      </c>
      <c r="J865" t="s">
        <v>155</v>
      </c>
      <c r="K865" t="s">
        <v>48</v>
      </c>
      <c r="L865" t="s">
        <v>85</v>
      </c>
      <c r="M865" t="s">
        <v>47</v>
      </c>
      <c r="N865">
        <v>528</v>
      </c>
    </row>
    <row r="866" spans="1:14">
      <c r="A866" t="s">
        <v>1490</v>
      </c>
      <c r="B866" t="s">
        <v>1489</v>
      </c>
      <c r="C866" t="s">
        <v>1645</v>
      </c>
      <c r="E866" t="s">
        <v>974</v>
      </c>
      <c r="F866" t="s">
        <v>758</v>
      </c>
      <c r="G866">
        <v>-26.056999999999999</v>
      </c>
      <c r="H866">
        <v>32.057000000000002</v>
      </c>
      <c r="I866" t="s">
        <v>65</v>
      </c>
      <c r="J866" t="s">
        <v>155</v>
      </c>
      <c r="K866" t="s">
        <v>48</v>
      </c>
      <c r="L866" t="s">
        <v>85</v>
      </c>
      <c r="M866" t="s">
        <v>47</v>
      </c>
      <c r="N866">
        <v>530</v>
      </c>
    </row>
    <row r="867" spans="1:14">
      <c r="A867" t="s">
        <v>1490</v>
      </c>
      <c r="B867" t="s">
        <v>1489</v>
      </c>
      <c r="C867" t="s">
        <v>1645</v>
      </c>
      <c r="E867" t="s">
        <v>974</v>
      </c>
      <c r="F867" t="s">
        <v>758</v>
      </c>
      <c r="G867">
        <v>-26.065999999999999</v>
      </c>
      <c r="H867">
        <v>32.918999999999997</v>
      </c>
      <c r="I867" t="s">
        <v>65</v>
      </c>
      <c r="J867" t="s">
        <v>155</v>
      </c>
      <c r="K867" t="s">
        <v>56</v>
      </c>
      <c r="L867" t="s">
        <v>1644</v>
      </c>
      <c r="M867" t="s">
        <v>62</v>
      </c>
      <c r="N867">
        <v>531</v>
      </c>
    </row>
    <row r="868" spans="1:14">
      <c r="A868" t="s">
        <v>1490</v>
      </c>
      <c r="B868" t="s">
        <v>1489</v>
      </c>
      <c r="C868" t="s">
        <v>1645</v>
      </c>
      <c r="E868" t="s">
        <v>974</v>
      </c>
      <c r="F868" t="s">
        <v>758</v>
      </c>
      <c r="G868">
        <v>-26.065999999999999</v>
      </c>
      <c r="H868">
        <v>32.918999999999997</v>
      </c>
      <c r="I868" t="s">
        <v>65</v>
      </c>
      <c r="J868" t="s">
        <v>155</v>
      </c>
      <c r="K868" t="s">
        <v>56</v>
      </c>
      <c r="L868" t="s">
        <v>1644</v>
      </c>
      <c r="M868" t="s">
        <v>62</v>
      </c>
      <c r="N868">
        <v>532</v>
      </c>
    </row>
    <row r="869" spans="1:14">
      <c r="A869" t="s">
        <v>1490</v>
      </c>
      <c r="B869" t="s">
        <v>1489</v>
      </c>
      <c r="C869" t="s">
        <v>1645</v>
      </c>
      <c r="E869" t="s">
        <v>974</v>
      </c>
      <c r="F869" t="s">
        <v>758</v>
      </c>
      <c r="G869">
        <v>-26.029</v>
      </c>
      <c r="H869">
        <v>32.878999999999998</v>
      </c>
      <c r="I869" t="s">
        <v>65</v>
      </c>
      <c r="J869" t="s">
        <v>155</v>
      </c>
      <c r="K869" t="s">
        <v>48</v>
      </c>
      <c r="L869" t="s">
        <v>336</v>
      </c>
      <c r="M869" t="s">
        <v>47</v>
      </c>
      <c r="N869">
        <v>533</v>
      </c>
    </row>
    <row r="870" spans="1:14">
      <c r="A870" t="s">
        <v>1490</v>
      </c>
      <c r="B870" t="s">
        <v>1489</v>
      </c>
      <c r="C870" t="s">
        <v>1645</v>
      </c>
      <c r="E870" t="s">
        <v>974</v>
      </c>
      <c r="F870" t="s">
        <v>758</v>
      </c>
      <c r="G870">
        <v>-26.029</v>
      </c>
      <c r="H870">
        <v>32.878999999999998</v>
      </c>
      <c r="I870" t="s">
        <v>65</v>
      </c>
      <c r="J870" t="s">
        <v>155</v>
      </c>
      <c r="K870" t="s">
        <v>48</v>
      </c>
      <c r="L870" t="s">
        <v>336</v>
      </c>
      <c r="M870" t="s">
        <v>47</v>
      </c>
      <c r="N870">
        <v>534</v>
      </c>
    </row>
    <row r="871" spans="1:14">
      <c r="A871" t="s">
        <v>1490</v>
      </c>
      <c r="B871" t="s">
        <v>1489</v>
      </c>
      <c r="C871" t="s">
        <v>1645</v>
      </c>
      <c r="E871" t="s">
        <v>974</v>
      </c>
      <c r="F871" t="s">
        <v>758</v>
      </c>
      <c r="G871">
        <v>-26.056999999999999</v>
      </c>
      <c r="H871">
        <v>32.057000000000002</v>
      </c>
      <c r="I871" t="s">
        <v>65</v>
      </c>
      <c r="J871" t="s">
        <v>155</v>
      </c>
      <c r="K871" t="s">
        <v>48</v>
      </c>
      <c r="L871" t="s">
        <v>85</v>
      </c>
      <c r="M871" t="s">
        <v>47</v>
      </c>
      <c r="N871">
        <v>535</v>
      </c>
    </row>
    <row r="872" spans="1:14">
      <c r="A872" t="s">
        <v>1490</v>
      </c>
      <c r="B872" t="s">
        <v>1489</v>
      </c>
      <c r="C872" t="s">
        <v>1645</v>
      </c>
      <c r="E872" t="s">
        <v>974</v>
      </c>
      <c r="F872" t="s">
        <v>758</v>
      </c>
      <c r="G872">
        <v>-26.056999999999999</v>
      </c>
      <c r="H872">
        <v>32.057000000000002</v>
      </c>
      <c r="I872" t="s">
        <v>65</v>
      </c>
      <c r="J872" t="s">
        <v>155</v>
      </c>
      <c r="K872" t="s">
        <v>48</v>
      </c>
      <c r="L872" t="s">
        <v>85</v>
      </c>
      <c r="M872" t="s">
        <v>47</v>
      </c>
      <c r="N872">
        <v>536</v>
      </c>
    </row>
    <row r="873" spans="1:14">
      <c r="A873" t="s">
        <v>1490</v>
      </c>
      <c r="B873" t="s">
        <v>1489</v>
      </c>
      <c r="C873" t="s">
        <v>1645</v>
      </c>
      <c r="E873" t="s">
        <v>974</v>
      </c>
      <c r="F873" t="s">
        <v>758</v>
      </c>
      <c r="G873">
        <v>-26.065999999999999</v>
      </c>
      <c r="H873">
        <v>32.918999999999997</v>
      </c>
      <c r="I873" t="s">
        <v>65</v>
      </c>
      <c r="J873" t="s">
        <v>155</v>
      </c>
      <c r="K873" t="s">
        <v>56</v>
      </c>
      <c r="L873" t="s">
        <v>1644</v>
      </c>
      <c r="M873" t="s">
        <v>62</v>
      </c>
      <c r="N873">
        <v>537</v>
      </c>
    </row>
    <row r="874" spans="1:14">
      <c r="A874" t="s">
        <v>1490</v>
      </c>
      <c r="B874" t="s">
        <v>1489</v>
      </c>
      <c r="C874" t="s">
        <v>1645</v>
      </c>
      <c r="E874" t="s">
        <v>974</v>
      </c>
      <c r="F874" t="s">
        <v>758</v>
      </c>
      <c r="G874">
        <v>-26.065999999999999</v>
      </c>
      <c r="H874">
        <v>32.918999999999997</v>
      </c>
      <c r="I874" t="s">
        <v>65</v>
      </c>
      <c r="J874" t="s">
        <v>155</v>
      </c>
      <c r="K874" t="s">
        <v>56</v>
      </c>
      <c r="L874" t="s">
        <v>1644</v>
      </c>
      <c r="M874" t="s">
        <v>62</v>
      </c>
      <c r="N874">
        <v>538</v>
      </c>
    </row>
    <row r="875" spans="1:14">
      <c r="A875" t="s">
        <v>1490</v>
      </c>
      <c r="B875" t="s">
        <v>1489</v>
      </c>
      <c r="C875" t="s">
        <v>1643</v>
      </c>
      <c r="E875" t="s">
        <v>1642</v>
      </c>
      <c r="F875" t="s">
        <v>66</v>
      </c>
      <c r="G875">
        <v>37.238999999999997</v>
      </c>
      <c r="H875">
        <v>-75.861000000000004</v>
      </c>
      <c r="I875" t="s">
        <v>96</v>
      </c>
      <c r="J875" t="s">
        <v>95</v>
      </c>
      <c r="K875" t="s">
        <v>57</v>
      </c>
      <c r="L875" t="s">
        <v>57</v>
      </c>
      <c r="M875" t="s">
        <v>57</v>
      </c>
      <c r="N875">
        <v>539</v>
      </c>
    </row>
    <row r="876" spans="1:14">
      <c r="A876" t="s">
        <v>1490</v>
      </c>
      <c r="B876" t="s">
        <v>1489</v>
      </c>
      <c r="C876" t="s">
        <v>1643</v>
      </c>
      <c r="E876" t="s">
        <v>1642</v>
      </c>
      <c r="F876" t="s">
        <v>66</v>
      </c>
      <c r="G876">
        <v>37.24</v>
      </c>
      <c r="H876">
        <v>-75.858000000000004</v>
      </c>
      <c r="I876" t="s">
        <v>96</v>
      </c>
      <c r="J876" t="s">
        <v>95</v>
      </c>
      <c r="K876" t="s">
        <v>57</v>
      </c>
      <c r="L876" t="s">
        <v>57</v>
      </c>
      <c r="M876" t="s">
        <v>57</v>
      </c>
      <c r="N876">
        <v>540</v>
      </c>
    </row>
    <row r="877" spans="1:14">
      <c r="A877" t="s">
        <v>1490</v>
      </c>
      <c r="B877" t="s">
        <v>1489</v>
      </c>
      <c r="C877" t="s">
        <v>1643</v>
      </c>
      <c r="E877" t="s">
        <v>1642</v>
      </c>
      <c r="F877" t="s">
        <v>66</v>
      </c>
      <c r="G877">
        <v>37.271999999999998</v>
      </c>
      <c r="H877">
        <v>-75.822000000000003</v>
      </c>
      <c r="I877" t="s">
        <v>96</v>
      </c>
      <c r="J877" t="s">
        <v>95</v>
      </c>
      <c r="K877" t="s">
        <v>57</v>
      </c>
      <c r="L877" t="s">
        <v>57</v>
      </c>
      <c r="M877" t="s">
        <v>57</v>
      </c>
      <c r="N877">
        <v>541</v>
      </c>
    </row>
    <row r="878" spans="1:14">
      <c r="A878" t="s">
        <v>1490</v>
      </c>
      <c r="B878" t="s">
        <v>1489</v>
      </c>
      <c r="C878" t="s">
        <v>1643</v>
      </c>
      <c r="E878" t="s">
        <v>1642</v>
      </c>
      <c r="F878" t="s">
        <v>66</v>
      </c>
      <c r="G878">
        <v>37.270000000000003</v>
      </c>
      <c r="H878">
        <v>-75.823999999999998</v>
      </c>
      <c r="I878" t="s">
        <v>96</v>
      </c>
      <c r="J878" t="s">
        <v>95</v>
      </c>
      <c r="K878" t="s">
        <v>57</v>
      </c>
      <c r="L878" t="s">
        <v>57</v>
      </c>
      <c r="M878" t="s">
        <v>57</v>
      </c>
      <c r="N878">
        <v>542</v>
      </c>
    </row>
    <row r="879" spans="1:14">
      <c r="A879" t="s">
        <v>1490</v>
      </c>
      <c r="B879" t="s">
        <v>1489</v>
      </c>
      <c r="C879" t="s">
        <v>1643</v>
      </c>
      <c r="E879" t="s">
        <v>1642</v>
      </c>
      <c r="F879" t="s">
        <v>66</v>
      </c>
      <c r="G879">
        <v>37.267000000000003</v>
      </c>
      <c r="H879">
        <v>-75.813000000000002</v>
      </c>
      <c r="I879" t="s">
        <v>96</v>
      </c>
      <c r="J879" t="s">
        <v>95</v>
      </c>
      <c r="K879" t="s">
        <v>56</v>
      </c>
      <c r="L879" t="s">
        <v>63</v>
      </c>
      <c r="M879" t="s">
        <v>62</v>
      </c>
      <c r="N879">
        <v>543</v>
      </c>
    </row>
    <row r="880" spans="1:14">
      <c r="A880" t="s">
        <v>1490</v>
      </c>
      <c r="B880" t="s">
        <v>1489</v>
      </c>
      <c r="C880" t="s">
        <v>1643</v>
      </c>
      <c r="E880" t="s">
        <v>1642</v>
      </c>
      <c r="F880" t="s">
        <v>66</v>
      </c>
      <c r="G880">
        <v>37.265999999999998</v>
      </c>
      <c r="H880">
        <v>-75.813000000000002</v>
      </c>
      <c r="I880" t="s">
        <v>96</v>
      </c>
      <c r="J880" t="s">
        <v>95</v>
      </c>
      <c r="K880" t="s">
        <v>56</v>
      </c>
      <c r="L880" t="s">
        <v>63</v>
      </c>
      <c r="M880" t="s">
        <v>62</v>
      </c>
      <c r="N880">
        <v>544</v>
      </c>
    </row>
    <row r="881" spans="1:14">
      <c r="A881" t="s">
        <v>1490</v>
      </c>
      <c r="B881" t="s">
        <v>1489</v>
      </c>
      <c r="C881" t="s">
        <v>1643</v>
      </c>
      <c r="E881" t="s">
        <v>1642</v>
      </c>
      <c r="F881" t="s">
        <v>66</v>
      </c>
      <c r="G881">
        <v>37.264000000000003</v>
      </c>
      <c r="H881">
        <v>-75.813999999999993</v>
      </c>
      <c r="I881" t="s">
        <v>96</v>
      </c>
      <c r="J881" t="s">
        <v>95</v>
      </c>
      <c r="K881" t="s">
        <v>56</v>
      </c>
      <c r="L881" t="s">
        <v>63</v>
      </c>
      <c r="M881" t="s">
        <v>62</v>
      </c>
      <c r="N881">
        <v>545</v>
      </c>
    </row>
    <row r="882" spans="1:14">
      <c r="A882" t="s">
        <v>1490</v>
      </c>
      <c r="B882" t="s">
        <v>1489</v>
      </c>
      <c r="C882" t="s">
        <v>1643</v>
      </c>
      <c r="E882" t="s">
        <v>1642</v>
      </c>
      <c r="F882" t="s">
        <v>66</v>
      </c>
      <c r="G882">
        <v>37.262999999999998</v>
      </c>
      <c r="H882">
        <v>-75.813000000000002</v>
      </c>
      <c r="I882" t="s">
        <v>96</v>
      </c>
      <c r="J882" t="s">
        <v>95</v>
      </c>
      <c r="K882" t="s">
        <v>56</v>
      </c>
      <c r="L882" t="s">
        <v>63</v>
      </c>
      <c r="M882" t="s">
        <v>62</v>
      </c>
      <c r="N882">
        <v>546</v>
      </c>
    </row>
    <row r="883" spans="1:14">
      <c r="A883" t="s">
        <v>1490</v>
      </c>
      <c r="B883" t="s">
        <v>1489</v>
      </c>
      <c r="C883" t="s">
        <v>1641</v>
      </c>
      <c r="E883" t="s">
        <v>1640</v>
      </c>
      <c r="F883" t="s">
        <v>66</v>
      </c>
      <c r="G883">
        <v>27.344000000000001</v>
      </c>
      <c r="H883">
        <v>-97.641999999999996</v>
      </c>
      <c r="I883" t="s">
        <v>96</v>
      </c>
      <c r="J883" t="s">
        <v>95</v>
      </c>
      <c r="K883" t="s">
        <v>56</v>
      </c>
      <c r="L883" t="s">
        <v>489</v>
      </c>
      <c r="M883" t="s">
        <v>55</v>
      </c>
      <c r="N883">
        <v>547</v>
      </c>
    </row>
    <row r="884" spans="1:14">
      <c r="A884" t="s">
        <v>1490</v>
      </c>
      <c r="B884" t="s">
        <v>1489</v>
      </c>
      <c r="C884" t="s">
        <v>1641</v>
      </c>
      <c r="E884" t="s">
        <v>1640</v>
      </c>
      <c r="F884" t="s">
        <v>66</v>
      </c>
      <c r="G884">
        <v>27.274000000000001</v>
      </c>
      <c r="H884">
        <v>-97.606999999999999</v>
      </c>
      <c r="I884" t="s">
        <v>96</v>
      </c>
      <c r="J884" t="s">
        <v>95</v>
      </c>
      <c r="K884" t="s">
        <v>56</v>
      </c>
      <c r="L884" t="s">
        <v>489</v>
      </c>
      <c r="M884" t="s">
        <v>55</v>
      </c>
      <c r="N884">
        <v>548</v>
      </c>
    </row>
    <row r="885" spans="1:14">
      <c r="A885" t="s">
        <v>1490</v>
      </c>
      <c r="B885" t="s">
        <v>1489</v>
      </c>
      <c r="C885" t="s">
        <v>1641</v>
      </c>
      <c r="E885" t="s">
        <v>1640</v>
      </c>
      <c r="F885" t="s">
        <v>66</v>
      </c>
      <c r="G885">
        <v>27.25</v>
      </c>
      <c r="H885">
        <v>-97.614999999999995</v>
      </c>
      <c r="I885" t="s">
        <v>96</v>
      </c>
      <c r="J885" t="s">
        <v>95</v>
      </c>
      <c r="K885" t="s">
        <v>56</v>
      </c>
      <c r="L885" t="s">
        <v>489</v>
      </c>
      <c r="M885" t="s">
        <v>55</v>
      </c>
      <c r="N885">
        <v>549</v>
      </c>
    </row>
    <row r="886" spans="1:14">
      <c r="A886" t="s">
        <v>1490</v>
      </c>
      <c r="B886" t="s">
        <v>1489</v>
      </c>
      <c r="C886" t="s">
        <v>1641</v>
      </c>
      <c r="E886" t="s">
        <v>1640</v>
      </c>
      <c r="F886" t="s">
        <v>66</v>
      </c>
      <c r="G886">
        <v>27.280999999999999</v>
      </c>
      <c r="H886">
        <v>-97.42</v>
      </c>
      <c r="I886" t="s">
        <v>96</v>
      </c>
      <c r="J886" t="s">
        <v>95</v>
      </c>
      <c r="K886" t="s">
        <v>56</v>
      </c>
      <c r="L886" t="s">
        <v>489</v>
      </c>
      <c r="M886" t="s">
        <v>55</v>
      </c>
      <c r="N886">
        <v>550</v>
      </c>
    </row>
    <row r="887" spans="1:14">
      <c r="A887" t="s">
        <v>1490</v>
      </c>
      <c r="B887" t="s">
        <v>1489</v>
      </c>
      <c r="C887" t="s">
        <v>1639</v>
      </c>
      <c r="E887" t="s">
        <v>1638</v>
      </c>
      <c r="F887" t="s">
        <v>66</v>
      </c>
      <c r="G887">
        <v>44.619</v>
      </c>
      <c r="H887">
        <v>-124.03100000000001</v>
      </c>
      <c r="I887" t="s">
        <v>65</v>
      </c>
      <c r="J887" t="s">
        <v>64</v>
      </c>
      <c r="K887" t="s">
        <v>56</v>
      </c>
      <c r="L887" t="s">
        <v>63</v>
      </c>
      <c r="M887" t="s">
        <v>62</v>
      </c>
      <c r="N887">
        <v>551</v>
      </c>
    </row>
    <row r="888" spans="1:14">
      <c r="A888" t="s">
        <v>1490</v>
      </c>
      <c r="B888" t="s">
        <v>1489</v>
      </c>
      <c r="C888" t="s">
        <v>1639</v>
      </c>
      <c r="E888" t="s">
        <v>1638</v>
      </c>
      <c r="F888" t="s">
        <v>66</v>
      </c>
      <c r="G888">
        <v>44.619</v>
      </c>
      <c r="H888">
        <v>-124.03100000000001</v>
      </c>
      <c r="I888" t="s">
        <v>65</v>
      </c>
      <c r="J888" t="s">
        <v>64</v>
      </c>
      <c r="K888" t="s">
        <v>56</v>
      </c>
      <c r="L888" t="s">
        <v>63</v>
      </c>
      <c r="M888" t="s">
        <v>62</v>
      </c>
      <c r="N888">
        <v>552</v>
      </c>
    </row>
    <row r="889" spans="1:14">
      <c r="A889" t="s">
        <v>1490</v>
      </c>
      <c r="B889" t="s">
        <v>1489</v>
      </c>
      <c r="C889" t="s">
        <v>1639</v>
      </c>
      <c r="E889" t="s">
        <v>1638</v>
      </c>
      <c r="F889" t="s">
        <v>66</v>
      </c>
      <c r="G889">
        <v>44.619</v>
      </c>
      <c r="H889">
        <v>-124.03100000000001</v>
      </c>
      <c r="I889" t="s">
        <v>65</v>
      </c>
      <c r="J889" t="s">
        <v>64</v>
      </c>
      <c r="K889" t="s">
        <v>57</v>
      </c>
      <c r="L889" t="s">
        <v>57</v>
      </c>
      <c r="M889" t="s">
        <v>57</v>
      </c>
      <c r="N889">
        <v>553</v>
      </c>
    </row>
    <row r="890" spans="1:14">
      <c r="A890" t="s">
        <v>1490</v>
      </c>
      <c r="B890" t="s">
        <v>1489</v>
      </c>
      <c r="C890" t="s">
        <v>1639</v>
      </c>
      <c r="E890" t="s">
        <v>1638</v>
      </c>
      <c r="F890" t="s">
        <v>66</v>
      </c>
      <c r="G890">
        <v>44.619</v>
      </c>
      <c r="H890">
        <v>-124.03100000000001</v>
      </c>
      <c r="I890" t="s">
        <v>65</v>
      </c>
      <c r="J890" t="s">
        <v>64</v>
      </c>
      <c r="K890" t="s">
        <v>57</v>
      </c>
      <c r="L890" t="s">
        <v>57</v>
      </c>
      <c r="M890" t="s">
        <v>57</v>
      </c>
      <c r="N890">
        <v>554</v>
      </c>
    </row>
    <row r="891" spans="1:14">
      <c r="A891" t="s">
        <v>1490</v>
      </c>
      <c r="B891" t="s">
        <v>1489</v>
      </c>
      <c r="C891" t="s">
        <v>1637</v>
      </c>
      <c r="E891" t="s">
        <v>1636</v>
      </c>
      <c r="F891" t="s">
        <v>51</v>
      </c>
      <c r="G891">
        <v>-27.533000000000001</v>
      </c>
      <c r="H891">
        <v>153.31700000000001</v>
      </c>
      <c r="I891" t="s">
        <v>65</v>
      </c>
      <c r="J891" t="s">
        <v>49</v>
      </c>
      <c r="K891" t="s">
        <v>56</v>
      </c>
      <c r="L891" t="s">
        <v>448</v>
      </c>
      <c r="M891" t="s">
        <v>62</v>
      </c>
      <c r="N891">
        <v>555</v>
      </c>
    </row>
    <row r="892" spans="1:14">
      <c r="A892" t="s">
        <v>1490</v>
      </c>
      <c r="B892" t="s">
        <v>1489</v>
      </c>
      <c r="C892" t="s">
        <v>1637</v>
      </c>
      <c r="E892" t="s">
        <v>1636</v>
      </c>
      <c r="F892" t="s">
        <v>51</v>
      </c>
      <c r="G892">
        <v>-27.533000000000001</v>
      </c>
      <c r="H892">
        <v>153.31700000000001</v>
      </c>
      <c r="I892" t="s">
        <v>65</v>
      </c>
      <c r="J892" t="s">
        <v>49</v>
      </c>
      <c r="K892" t="s">
        <v>56</v>
      </c>
      <c r="L892" t="s">
        <v>448</v>
      </c>
      <c r="M892" t="s">
        <v>62</v>
      </c>
      <c r="N892">
        <v>555</v>
      </c>
    </row>
    <row r="893" spans="1:14">
      <c r="A893" t="s">
        <v>1490</v>
      </c>
      <c r="B893" t="s">
        <v>1489</v>
      </c>
      <c r="C893" t="s">
        <v>1637</v>
      </c>
      <c r="E893" t="s">
        <v>1636</v>
      </c>
      <c r="F893" t="s">
        <v>51</v>
      </c>
      <c r="G893">
        <v>-27.533000000000001</v>
      </c>
      <c r="H893">
        <v>153.31700000000001</v>
      </c>
      <c r="I893" t="s">
        <v>65</v>
      </c>
      <c r="J893" t="s">
        <v>49</v>
      </c>
      <c r="K893" t="s">
        <v>56</v>
      </c>
      <c r="L893" t="s">
        <v>448</v>
      </c>
      <c r="M893" t="s">
        <v>62</v>
      </c>
      <c r="N893">
        <v>555</v>
      </c>
    </row>
    <row r="894" spans="1:14">
      <c r="A894" t="s">
        <v>1490</v>
      </c>
      <c r="B894" t="s">
        <v>1489</v>
      </c>
      <c r="C894" t="s">
        <v>1637</v>
      </c>
      <c r="E894" t="s">
        <v>1636</v>
      </c>
      <c r="F894" t="s">
        <v>51</v>
      </c>
      <c r="G894">
        <v>-27.533000000000001</v>
      </c>
      <c r="H894">
        <v>153.31700000000001</v>
      </c>
      <c r="I894" t="s">
        <v>65</v>
      </c>
      <c r="J894" t="s">
        <v>49</v>
      </c>
      <c r="K894" t="s">
        <v>56</v>
      </c>
      <c r="L894" t="s">
        <v>448</v>
      </c>
      <c r="M894" t="s">
        <v>62</v>
      </c>
      <c r="N894">
        <v>555</v>
      </c>
    </row>
    <row r="895" spans="1:14">
      <c r="A895" t="s">
        <v>1490</v>
      </c>
      <c r="B895" t="s">
        <v>1489</v>
      </c>
      <c r="C895" t="s">
        <v>1637</v>
      </c>
      <c r="E895" t="s">
        <v>1636</v>
      </c>
      <c r="F895" t="s">
        <v>51</v>
      </c>
      <c r="G895">
        <v>-27.533000000000001</v>
      </c>
      <c r="H895">
        <v>153.31700000000001</v>
      </c>
      <c r="I895" t="s">
        <v>65</v>
      </c>
      <c r="J895" t="s">
        <v>49</v>
      </c>
      <c r="K895" t="s">
        <v>56</v>
      </c>
      <c r="L895" t="s">
        <v>448</v>
      </c>
      <c r="M895" t="s">
        <v>62</v>
      </c>
      <c r="N895">
        <v>555</v>
      </c>
    </row>
    <row r="896" spans="1:14">
      <c r="A896" t="s">
        <v>1490</v>
      </c>
      <c r="B896" t="s">
        <v>1489</v>
      </c>
      <c r="C896" t="s">
        <v>1637</v>
      </c>
      <c r="E896" t="s">
        <v>1636</v>
      </c>
      <c r="F896" t="s">
        <v>51</v>
      </c>
      <c r="G896">
        <v>-27.533000000000001</v>
      </c>
      <c r="H896">
        <v>153.31700000000001</v>
      </c>
      <c r="I896" t="s">
        <v>65</v>
      </c>
      <c r="J896" t="s">
        <v>49</v>
      </c>
      <c r="K896" t="s">
        <v>56</v>
      </c>
      <c r="L896" t="s">
        <v>448</v>
      </c>
      <c r="M896" t="s">
        <v>62</v>
      </c>
      <c r="N896">
        <v>555</v>
      </c>
    </row>
    <row r="897" spans="1:14">
      <c r="A897" t="s">
        <v>1490</v>
      </c>
      <c r="B897" t="s">
        <v>1489</v>
      </c>
      <c r="C897" t="s">
        <v>1637</v>
      </c>
      <c r="E897" t="s">
        <v>1636</v>
      </c>
      <c r="F897" t="s">
        <v>51</v>
      </c>
      <c r="G897">
        <v>-27.533000000000001</v>
      </c>
      <c r="H897">
        <v>153.31700000000001</v>
      </c>
      <c r="I897" t="s">
        <v>65</v>
      </c>
      <c r="J897" t="s">
        <v>49</v>
      </c>
      <c r="K897" t="s">
        <v>56</v>
      </c>
      <c r="L897" t="s">
        <v>448</v>
      </c>
      <c r="M897" t="s">
        <v>62</v>
      </c>
      <c r="N897">
        <v>555</v>
      </c>
    </row>
    <row r="898" spans="1:14">
      <c r="A898" t="s">
        <v>1490</v>
      </c>
      <c r="B898" t="s">
        <v>1489</v>
      </c>
      <c r="C898" t="s">
        <v>1637</v>
      </c>
      <c r="E898" t="s">
        <v>1636</v>
      </c>
      <c r="F898" t="s">
        <v>51</v>
      </c>
      <c r="G898">
        <v>-27.533000000000001</v>
      </c>
      <c r="H898">
        <v>153.31700000000001</v>
      </c>
      <c r="I898" t="s">
        <v>65</v>
      </c>
      <c r="J898" t="s">
        <v>49</v>
      </c>
      <c r="K898" t="s">
        <v>56</v>
      </c>
      <c r="L898" t="s">
        <v>448</v>
      </c>
      <c r="M898" t="s">
        <v>62</v>
      </c>
      <c r="N898">
        <v>555</v>
      </c>
    </row>
    <row r="899" spans="1:14">
      <c r="A899" t="s">
        <v>1490</v>
      </c>
      <c r="B899" t="s">
        <v>1489</v>
      </c>
      <c r="C899" t="s">
        <v>1637</v>
      </c>
      <c r="E899" t="s">
        <v>1636</v>
      </c>
      <c r="F899" t="s">
        <v>51</v>
      </c>
      <c r="G899">
        <v>-27.533000000000001</v>
      </c>
      <c r="H899">
        <v>153.31700000000001</v>
      </c>
      <c r="I899" t="s">
        <v>65</v>
      </c>
      <c r="J899" t="s">
        <v>49</v>
      </c>
      <c r="K899" t="s">
        <v>56</v>
      </c>
      <c r="L899" t="s">
        <v>448</v>
      </c>
      <c r="M899" t="s">
        <v>62</v>
      </c>
      <c r="N899">
        <v>555</v>
      </c>
    </row>
    <row r="900" spans="1:14">
      <c r="A900" t="s">
        <v>1490</v>
      </c>
      <c r="B900" t="s">
        <v>1489</v>
      </c>
      <c r="C900" t="s">
        <v>1637</v>
      </c>
      <c r="E900" t="s">
        <v>1636</v>
      </c>
      <c r="F900" t="s">
        <v>51</v>
      </c>
      <c r="G900">
        <v>-27.533000000000001</v>
      </c>
      <c r="H900">
        <v>153.31700000000001</v>
      </c>
      <c r="I900" t="s">
        <v>65</v>
      </c>
      <c r="J900" t="s">
        <v>49</v>
      </c>
      <c r="K900" t="s">
        <v>56</v>
      </c>
      <c r="L900" t="s">
        <v>448</v>
      </c>
      <c r="M900" t="s">
        <v>62</v>
      </c>
      <c r="N900">
        <v>555</v>
      </c>
    </row>
    <row r="901" spans="1:14">
      <c r="A901" t="s">
        <v>1490</v>
      </c>
      <c r="B901" t="s">
        <v>1489</v>
      </c>
      <c r="C901" t="s">
        <v>1637</v>
      </c>
      <c r="E901" t="s">
        <v>1636</v>
      </c>
      <c r="F901" t="s">
        <v>51</v>
      </c>
      <c r="G901">
        <v>-27.533000000000001</v>
      </c>
      <c r="H901">
        <v>153.31700000000001</v>
      </c>
      <c r="I901" t="s">
        <v>65</v>
      </c>
      <c r="J901" t="s">
        <v>49</v>
      </c>
      <c r="K901" t="s">
        <v>56</v>
      </c>
      <c r="L901" t="s">
        <v>448</v>
      </c>
      <c r="M901" t="s">
        <v>62</v>
      </c>
      <c r="N901">
        <v>555</v>
      </c>
    </row>
    <row r="902" spans="1:14">
      <c r="A902" t="s">
        <v>1490</v>
      </c>
      <c r="B902" t="s">
        <v>1489</v>
      </c>
      <c r="C902" t="s">
        <v>1637</v>
      </c>
      <c r="E902" t="s">
        <v>1636</v>
      </c>
      <c r="F902" t="s">
        <v>51</v>
      </c>
      <c r="G902">
        <v>-27.533000000000001</v>
      </c>
      <c r="H902">
        <v>153.31700000000001</v>
      </c>
      <c r="I902" t="s">
        <v>65</v>
      </c>
      <c r="J902" t="s">
        <v>49</v>
      </c>
      <c r="K902" t="s">
        <v>56</v>
      </c>
      <c r="L902" t="s">
        <v>448</v>
      </c>
      <c r="M902" t="s">
        <v>62</v>
      </c>
      <c r="N902">
        <v>555</v>
      </c>
    </row>
    <row r="903" spans="1:14">
      <c r="A903" t="s">
        <v>1490</v>
      </c>
      <c r="B903" t="s">
        <v>1489</v>
      </c>
      <c r="C903" t="s">
        <v>1637</v>
      </c>
      <c r="E903" t="s">
        <v>1636</v>
      </c>
      <c r="F903" t="s">
        <v>51</v>
      </c>
      <c r="G903">
        <v>-27.533000000000001</v>
      </c>
      <c r="H903">
        <v>153.31700000000001</v>
      </c>
      <c r="I903" t="s">
        <v>65</v>
      </c>
      <c r="J903" t="s">
        <v>49</v>
      </c>
      <c r="K903" t="s">
        <v>56</v>
      </c>
      <c r="L903" t="s">
        <v>448</v>
      </c>
      <c r="M903" t="s">
        <v>62</v>
      </c>
      <c r="N903">
        <v>555</v>
      </c>
    </row>
    <row r="904" spans="1:14">
      <c r="A904" t="s">
        <v>1490</v>
      </c>
      <c r="B904" t="s">
        <v>1489</v>
      </c>
      <c r="C904" t="s">
        <v>1637</v>
      </c>
      <c r="E904" t="s">
        <v>1636</v>
      </c>
      <c r="F904" t="s">
        <v>51</v>
      </c>
      <c r="G904">
        <v>-27.533000000000001</v>
      </c>
      <c r="H904">
        <v>153.31700000000001</v>
      </c>
      <c r="I904" t="s">
        <v>65</v>
      </c>
      <c r="J904" t="s">
        <v>49</v>
      </c>
      <c r="K904" t="s">
        <v>56</v>
      </c>
      <c r="L904" t="s">
        <v>448</v>
      </c>
      <c r="M904" t="s">
        <v>62</v>
      </c>
      <c r="N904">
        <v>555</v>
      </c>
    </row>
    <row r="905" spans="1:14">
      <c r="A905" t="s">
        <v>1490</v>
      </c>
      <c r="B905" t="s">
        <v>1489</v>
      </c>
      <c r="C905" t="s">
        <v>1637</v>
      </c>
      <c r="E905" t="s">
        <v>1636</v>
      </c>
      <c r="F905" t="s">
        <v>51</v>
      </c>
      <c r="G905">
        <v>-27.533000000000001</v>
      </c>
      <c r="H905">
        <v>153.31700000000001</v>
      </c>
      <c r="I905" t="s">
        <v>65</v>
      </c>
      <c r="J905" t="s">
        <v>49</v>
      </c>
      <c r="K905" t="s">
        <v>56</v>
      </c>
      <c r="L905" t="s">
        <v>448</v>
      </c>
      <c r="M905" t="s">
        <v>62</v>
      </c>
      <c r="N905">
        <v>555</v>
      </c>
    </row>
    <row r="906" spans="1:14">
      <c r="A906" t="s">
        <v>1490</v>
      </c>
      <c r="B906" t="s">
        <v>1489</v>
      </c>
      <c r="C906" t="s">
        <v>1637</v>
      </c>
      <c r="E906" t="s">
        <v>1636</v>
      </c>
      <c r="F906" t="s">
        <v>51</v>
      </c>
      <c r="G906">
        <v>-27.533000000000001</v>
      </c>
      <c r="H906">
        <v>153.31700000000001</v>
      </c>
      <c r="I906" t="s">
        <v>65</v>
      </c>
      <c r="J906" t="s">
        <v>49</v>
      </c>
      <c r="K906" t="s">
        <v>56</v>
      </c>
      <c r="L906" t="s">
        <v>448</v>
      </c>
      <c r="M906" t="s">
        <v>62</v>
      </c>
      <c r="N906">
        <v>555</v>
      </c>
    </row>
    <row r="907" spans="1:14">
      <c r="A907" t="s">
        <v>1490</v>
      </c>
      <c r="B907" t="s">
        <v>1489</v>
      </c>
      <c r="C907" t="s">
        <v>1637</v>
      </c>
      <c r="E907" t="s">
        <v>1636</v>
      </c>
      <c r="F907" t="s">
        <v>51</v>
      </c>
      <c r="G907">
        <v>-27.533000000000001</v>
      </c>
      <c r="H907">
        <v>153.31700000000001</v>
      </c>
      <c r="I907" t="s">
        <v>65</v>
      </c>
      <c r="J907" t="s">
        <v>49</v>
      </c>
      <c r="K907" t="s">
        <v>56</v>
      </c>
      <c r="L907" t="s">
        <v>448</v>
      </c>
      <c r="M907" t="s">
        <v>62</v>
      </c>
      <c r="N907">
        <v>555</v>
      </c>
    </row>
    <row r="908" spans="1:14">
      <c r="A908" t="s">
        <v>1490</v>
      </c>
      <c r="B908" t="s">
        <v>1489</v>
      </c>
      <c r="C908" t="s">
        <v>1637</v>
      </c>
      <c r="E908" t="s">
        <v>1636</v>
      </c>
      <c r="F908" t="s">
        <v>51</v>
      </c>
      <c r="G908">
        <v>-27.533000000000001</v>
      </c>
      <c r="H908">
        <v>153.31700000000001</v>
      </c>
      <c r="I908" t="s">
        <v>65</v>
      </c>
      <c r="J908" t="s">
        <v>49</v>
      </c>
      <c r="K908" t="s">
        <v>56</v>
      </c>
      <c r="L908" t="s">
        <v>448</v>
      </c>
      <c r="M908" t="s">
        <v>62</v>
      </c>
      <c r="N908">
        <v>555</v>
      </c>
    </row>
    <row r="909" spans="1:14">
      <c r="A909" t="s">
        <v>1490</v>
      </c>
      <c r="B909" t="s">
        <v>1489</v>
      </c>
      <c r="C909" t="s">
        <v>1637</v>
      </c>
      <c r="E909" t="s">
        <v>1636</v>
      </c>
      <c r="F909" t="s">
        <v>51</v>
      </c>
      <c r="G909">
        <v>-27.533000000000001</v>
      </c>
      <c r="H909">
        <v>153.31700000000001</v>
      </c>
      <c r="I909" t="s">
        <v>65</v>
      </c>
      <c r="J909" t="s">
        <v>49</v>
      </c>
      <c r="K909" t="s">
        <v>56</v>
      </c>
      <c r="L909" t="s">
        <v>448</v>
      </c>
      <c r="M909" t="s">
        <v>62</v>
      </c>
      <c r="N909">
        <v>555</v>
      </c>
    </row>
    <row r="910" spans="1:14">
      <c r="A910" t="s">
        <v>1490</v>
      </c>
      <c r="B910" t="s">
        <v>1489</v>
      </c>
      <c r="C910" t="s">
        <v>1637</v>
      </c>
      <c r="E910" t="s">
        <v>1636</v>
      </c>
      <c r="F910" t="s">
        <v>51</v>
      </c>
      <c r="G910">
        <v>-27.533000000000001</v>
      </c>
      <c r="H910">
        <v>153.31700000000001</v>
      </c>
      <c r="I910" t="s">
        <v>65</v>
      </c>
      <c r="J910" t="s">
        <v>49</v>
      </c>
      <c r="K910" t="s">
        <v>56</v>
      </c>
      <c r="L910" t="s">
        <v>448</v>
      </c>
      <c r="M910" t="s">
        <v>62</v>
      </c>
      <c r="N910">
        <v>555</v>
      </c>
    </row>
    <row r="911" spans="1:14">
      <c r="A911" t="s">
        <v>1490</v>
      </c>
      <c r="B911" t="s">
        <v>1489</v>
      </c>
      <c r="C911" t="s">
        <v>1635</v>
      </c>
      <c r="E911" t="s">
        <v>1634</v>
      </c>
      <c r="F911" t="s">
        <v>228</v>
      </c>
      <c r="G911">
        <v>12.567</v>
      </c>
      <c r="H911">
        <v>101.9</v>
      </c>
      <c r="I911" t="s">
        <v>88</v>
      </c>
      <c r="J911" t="s">
        <v>49</v>
      </c>
      <c r="K911" t="s">
        <v>48</v>
      </c>
      <c r="L911" t="s">
        <v>80</v>
      </c>
      <c r="M911" t="s">
        <v>79</v>
      </c>
      <c r="N911">
        <v>556</v>
      </c>
    </row>
    <row r="912" spans="1:14">
      <c r="A912" t="s">
        <v>1490</v>
      </c>
      <c r="B912" t="s">
        <v>1489</v>
      </c>
      <c r="C912" t="s">
        <v>1633</v>
      </c>
      <c r="E912" t="s">
        <v>1632</v>
      </c>
      <c r="F912" t="s">
        <v>97</v>
      </c>
      <c r="G912">
        <v>40.133000000000003</v>
      </c>
      <c r="H912">
        <v>8.8330000000000002</v>
      </c>
      <c r="I912" t="s">
        <v>88</v>
      </c>
      <c r="J912" t="s">
        <v>95</v>
      </c>
      <c r="K912" t="s">
        <v>56</v>
      </c>
      <c r="L912" t="s">
        <v>94</v>
      </c>
      <c r="M912" t="s">
        <v>62</v>
      </c>
      <c r="N912">
        <v>557</v>
      </c>
    </row>
    <row r="913" spans="1:14">
      <c r="A913" t="s">
        <v>1490</v>
      </c>
      <c r="B913" t="s">
        <v>1489</v>
      </c>
      <c r="C913" t="s">
        <v>1633</v>
      </c>
      <c r="E913" t="s">
        <v>1632</v>
      </c>
      <c r="F913" t="s">
        <v>97</v>
      </c>
      <c r="G913">
        <v>40.133000000000003</v>
      </c>
      <c r="H913">
        <v>8.8330000000000002</v>
      </c>
      <c r="I913" t="s">
        <v>88</v>
      </c>
      <c r="J913" t="s">
        <v>95</v>
      </c>
      <c r="K913" t="s">
        <v>57</v>
      </c>
      <c r="L913" t="s">
        <v>57</v>
      </c>
      <c r="M913" t="s">
        <v>57</v>
      </c>
      <c r="N913">
        <v>558</v>
      </c>
    </row>
    <row r="914" spans="1:14">
      <c r="A914" t="s">
        <v>1490</v>
      </c>
      <c r="B914" t="s">
        <v>1489</v>
      </c>
      <c r="C914" t="s">
        <v>1633</v>
      </c>
      <c r="E914" t="s">
        <v>1632</v>
      </c>
      <c r="F914" t="s">
        <v>97</v>
      </c>
      <c r="G914">
        <v>40.133000000000003</v>
      </c>
      <c r="H914">
        <v>8.8330000000000002</v>
      </c>
      <c r="I914" t="s">
        <v>88</v>
      </c>
      <c r="J914" t="s">
        <v>95</v>
      </c>
      <c r="K914" t="s">
        <v>57</v>
      </c>
      <c r="L914" t="s">
        <v>57</v>
      </c>
      <c r="M914" t="s">
        <v>57</v>
      </c>
      <c r="N914">
        <v>559</v>
      </c>
    </row>
    <row r="915" spans="1:14">
      <c r="A915" t="s">
        <v>1490</v>
      </c>
      <c r="B915" t="s">
        <v>1489</v>
      </c>
      <c r="C915" t="s">
        <v>1631</v>
      </c>
      <c r="E915" t="s">
        <v>1630</v>
      </c>
      <c r="F915" t="s">
        <v>1147</v>
      </c>
      <c r="G915">
        <v>37.15</v>
      </c>
      <c r="H915">
        <v>126.283</v>
      </c>
      <c r="I915" t="s">
        <v>88</v>
      </c>
      <c r="J915" t="s">
        <v>64</v>
      </c>
      <c r="K915" t="s">
        <v>56</v>
      </c>
      <c r="L915" t="s">
        <v>195</v>
      </c>
      <c r="M915" t="s">
        <v>62</v>
      </c>
      <c r="N915">
        <v>560</v>
      </c>
    </row>
    <row r="916" spans="1:14">
      <c r="A916" t="s">
        <v>1490</v>
      </c>
      <c r="B916" t="s">
        <v>1489</v>
      </c>
      <c r="C916" t="s">
        <v>1631</v>
      </c>
      <c r="E916" t="s">
        <v>1630</v>
      </c>
      <c r="F916" t="s">
        <v>1147</v>
      </c>
      <c r="G916">
        <v>37.15</v>
      </c>
      <c r="H916">
        <v>126.283</v>
      </c>
      <c r="I916" t="s">
        <v>88</v>
      </c>
      <c r="J916" t="s">
        <v>64</v>
      </c>
      <c r="K916" t="s">
        <v>56</v>
      </c>
      <c r="L916" t="s">
        <v>195</v>
      </c>
      <c r="M916" t="s">
        <v>62</v>
      </c>
      <c r="N916">
        <v>561</v>
      </c>
    </row>
    <row r="917" spans="1:14">
      <c r="A917" t="s">
        <v>1490</v>
      </c>
      <c r="B917" t="s">
        <v>1489</v>
      </c>
      <c r="C917" t="s">
        <v>1631</v>
      </c>
      <c r="E917" t="s">
        <v>1630</v>
      </c>
      <c r="F917" t="s">
        <v>1147</v>
      </c>
      <c r="G917">
        <v>37.15</v>
      </c>
      <c r="H917">
        <v>126.283</v>
      </c>
      <c r="I917" t="s">
        <v>88</v>
      </c>
      <c r="J917" t="s">
        <v>64</v>
      </c>
      <c r="K917" t="s">
        <v>56</v>
      </c>
      <c r="L917" t="s">
        <v>195</v>
      </c>
      <c r="M917" t="s">
        <v>62</v>
      </c>
      <c r="N917">
        <v>562</v>
      </c>
    </row>
    <row r="918" spans="1:14">
      <c r="A918" t="s">
        <v>1490</v>
      </c>
      <c r="B918" t="s">
        <v>1489</v>
      </c>
      <c r="C918" t="s">
        <v>1629</v>
      </c>
      <c r="E918" t="s">
        <v>1628</v>
      </c>
      <c r="F918" t="s">
        <v>1627</v>
      </c>
      <c r="G918">
        <v>29.53</v>
      </c>
      <c r="H918">
        <v>34.979999999999997</v>
      </c>
      <c r="I918" t="s">
        <v>156</v>
      </c>
      <c r="J918" t="s">
        <v>95</v>
      </c>
      <c r="K918" t="s">
        <v>61</v>
      </c>
      <c r="L918" t="s">
        <v>769</v>
      </c>
      <c r="M918" t="s">
        <v>60</v>
      </c>
      <c r="N918">
        <v>563</v>
      </c>
    </row>
    <row r="919" spans="1:14">
      <c r="A919" t="s">
        <v>1490</v>
      </c>
      <c r="B919" t="s">
        <v>1489</v>
      </c>
      <c r="C919" t="s">
        <v>1629</v>
      </c>
      <c r="E919" t="s">
        <v>1628</v>
      </c>
      <c r="F919" t="s">
        <v>1627</v>
      </c>
      <c r="G919">
        <v>29.53</v>
      </c>
      <c r="H919">
        <v>34.979999999999997</v>
      </c>
      <c r="I919" t="s">
        <v>156</v>
      </c>
      <c r="J919" t="s">
        <v>95</v>
      </c>
      <c r="K919" t="s">
        <v>61</v>
      </c>
      <c r="L919" t="s">
        <v>769</v>
      </c>
      <c r="M919" t="s">
        <v>60</v>
      </c>
      <c r="N919">
        <v>564</v>
      </c>
    </row>
    <row r="920" spans="1:14">
      <c r="A920" t="s">
        <v>1490</v>
      </c>
      <c r="B920" t="s">
        <v>1489</v>
      </c>
      <c r="C920" t="s">
        <v>1629</v>
      </c>
      <c r="E920" t="s">
        <v>1628</v>
      </c>
      <c r="F920" t="s">
        <v>1627</v>
      </c>
      <c r="G920">
        <v>29.53</v>
      </c>
      <c r="H920">
        <v>34.979999999999997</v>
      </c>
      <c r="I920" t="s">
        <v>156</v>
      </c>
      <c r="J920" t="s">
        <v>95</v>
      </c>
      <c r="K920" t="s">
        <v>61</v>
      </c>
      <c r="L920" t="s">
        <v>769</v>
      </c>
      <c r="M920" t="s">
        <v>60</v>
      </c>
      <c r="N920">
        <v>565</v>
      </c>
    </row>
    <row r="921" spans="1:14">
      <c r="A921" t="s">
        <v>1490</v>
      </c>
      <c r="B921" t="s">
        <v>1489</v>
      </c>
      <c r="C921" t="s">
        <v>1629</v>
      </c>
      <c r="E921" t="s">
        <v>1628</v>
      </c>
      <c r="F921" t="s">
        <v>1627</v>
      </c>
      <c r="G921">
        <v>29.53</v>
      </c>
      <c r="H921">
        <v>34.979999999999997</v>
      </c>
      <c r="I921" t="s">
        <v>156</v>
      </c>
      <c r="J921" t="s">
        <v>95</v>
      </c>
      <c r="K921" t="s">
        <v>61</v>
      </c>
      <c r="L921" t="s">
        <v>769</v>
      </c>
      <c r="M921" t="s">
        <v>60</v>
      </c>
      <c r="N921">
        <v>566</v>
      </c>
    </row>
    <row r="922" spans="1:14">
      <c r="A922" t="s">
        <v>1490</v>
      </c>
      <c r="B922" t="s">
        <v>1489</v>
      </c>
      <c r="C922" t="s">
        <v>1629</v>
      </c>
      <c r="E922" t="s">
        <v>1628</v>
      </c>
      <c r="F922" t="s">
        <v>1627</v>
      </c>
      <c r="G922">
        <v>29.53</v>
      </c>
      <c r="H922">
        <v>34.979999999999997</v>
      </c>
      <c r="I922" t="s">
        <v>156</v>
      </c>
      <c r="J922" t="s">
        <v>95</v>
      </c>
      <c r="K922" t="s">
        <v>61</v>
      </c>
      <c r="L922" t="s">
        <v>769</v>
      </c>
      <c r="M922" t="s">
        <v>60</v>
      </c>
      <c r="N922">
        <v>567</v>
      </c>
    </row>
    <row r="923" spans="1:14">
      <c r="A923" t="s">
        <v>1490</v>
      </c>
      <c r="B923" t="s">
        <v>1489</v>
      </c>
      <c r="C923" t="s">
        <v>1629</v>
      </c>
      <c r="E923" t="s">
        <v>1628</v>
      </c>
      <c r="F923" t="s">
        <v>1627</v>
      </c>
      <c r="G923">
        <v>29.53</v>
      </c>
      <c r="H923">
        <v>34.979999999999997</v>
      </c>
      <c r="I923" t="s">
        <v>156</v>
      </c>
      <c r="J923" t="s">
        <v>95</v>
      </c>
      <c r="K923" t="s">
        <v>61</v>
      </c>
      <c r="L923" t="s">
        <v>769</v>
      </c>
      <c r="M923" t="s">
        <v>60</v>
      </c>
      <c r="N923">
        <v>568</v>
      </c>
    </row>
    <row r="924" spans="1:14">
      <c r="A924" t="s">
        <v>1490</v>
      </c>
      <c r="B924" t="s">
        <v>1489</v>
      </c>
      <c r="C924" t="s">
        <v>1629</v>
      </c>
      <c r="E924" t="s">
        <v>1628</v>
      </c>
      <c r="F924" t="s">
        <v>1627</v>
      </c>
      <c r="G924">
        <v>29.53</v>
      </c>
      <c r="H924">
        <v>34.979999999999997</v>
      </c>
      <c r="I924" t="s">
        <v>156</v>
      </c>
      <c r="J924" t="s">
        <v>95</v>
      </c>
      <c r="K924" t="s">
        <v>61</v>
      </c>
      <c r="L924" t="s">
        <v>769</v>
      </c>
      <c r="M924" t="s">
        <v>60</v>
      </c>
      <c r="N924">
        <v>569</v>
      </c>
    </row>
    <row r="925" spans="1:14">
      <c r="A925" t="s">
        <v>1490</v>
      </c>
      <c r="B925" t="s">
        <v>1489</v>
      </c>
      <c r="C925" t="s">
        <v>1629</v>
      </c>
      <c r="E925" t="s">
        <v>1628</v>
      </c>
      <c r="F925" t="s">
        <v>1627</v>
      </c>
      <c r="G925">
        <v>29.46</v>
      </c>
      <c r="H925">
        <v>34.97</v>
      </c>
      <c r="I925" t="s">
        <v>156</v>
      </c>
      <c r="J925" t="s">
        <v>95</v>
      </c>
      <c r="K925" t="s">
        <v>61</v>
      </c>
      <c r="L925" t="s">
        <v>769</v>
      </c>
      <c r="M925" t="s">
        <v>60</v>
      </c>
      <c r="N925">
        <v>570</v>
      </c>
    </row>
    <row r="926" spans="1:14">
      <c r="A926" t="s">
        <v>1490</v>
      </c>
      <c r="B926" t="s">
        <v>1489</v>
      </c>
      <c r="C926" t="s">
        <v>1629</v>
      </c>
      <c r="E926" t="s">
        <v>1628</v>
      </c>
      <c r="F926" t="s">
        <v>1627</v>
      </c>
      <c r="G926">
        <v>29.46</v>
      </c>
      <c r="H926">
        <v>34.97</v>
      </c>
      <c r="I926" t="s">
        <v>156</v>
      </c>
      <c r="J926" t="s">
        <v>95</v>
      </c>
      <c r="K926" t="s">
        <v>61</v>
      </c>
      <c r="L926" t="s">
        <v>769</v>
      </c>
      <c r="M926" t="s">
        <v>60</v>
      </c>
      <c r="N926">
        <v>571</v>
      </c>
    </row>
    <row r="927" spans="1:14">
      <c r="A927" t="s">
        <v>1490</v>
      </c>
      <c r="B927" t="s">
        <v>1489</v>
      </c>
      <c r="C927" t="s">
        <v>1626</v>
      </c>
      <c r="E927" t="s">
        <v>917</v>
      </c>
      <c r="F927" t="s">
        <v>157</v>
      </c>
      <c r="G927">
        <v>24.302</v>
      </c>
      <c r="H927">
        <v>54.366</v>
      </c>
      <c r="I927" t="s">
        <v>156</v>
      </c>
      <c r="J927" t="s">
        <v>155</v>
      </c>
      <c r="K927" t="s">
        <v>56</v>
      </c>
      <c r="L927" t="s">
        <v>55</v>
      </c>
      <c r="M927" t="s">
        <v>55</v>
      </c>
      <c r="N927">
        <v>572</v>
      </c>
    </row>
    <row r="928" spans="1:14">
      <c r="A928" t="s">
        <v>1490</v>
      </c>
      <c r="B928" t="s">
        <v>1489</v>
      </c>
      <c r="C928" t="s">
        <v>1626</v>
      </c>
      <c r="E928" t="s">
        <v>917</v>
      </c>
      <c r="F928" t="s">
        <v>157</v>
      </c>
      <c r="G928">
        <v>24.302</v>
      </c>
      <c r="H928">
        <v>54.366</v>
      </c>
      <c r="I928" t="s">
        <v>156</v>
      </c>
      <c r="J928" t="s">
        <v>155</v>
      </c>
      <c r="K928" t="s">
        <v>56</v>
      </c>
      <c r="L928" t="s">
        <v>55</v>
      </c>
      <c r="M928" t="s">
        <v>55</v>
      </c>
      <c r="N928">
        <v>573</v>
      </c>
    </row>
    <row r="929" spans="1:14">
      <c r="A929" t="s">
        <v>1490</v>
      </c>
      <c r="B929" t="s">
        <v>1489</v>
      </c>
      <c r="C929" t="s">
        <v>1626</v>
      </c>
      <c r="E929" t="s">
        <v>917</v>
      </c>
      <c r="F929" t="s">
        <v>157</v>
      </c>
      <c r="G929">
        <v>24.302</v>
      </c>
      <c r="H929">
        <v>54.366</v>
      </c>
      <c r="I929" t="s">
        <v>156</v>
      </c>
      <c r="J929" t="s">
        <v>155</v>
      </c>
      <c r="K929" t="s">
        <v>56</v>
      </c>
      <c r="L929" t="s">
        <v>55</v>
      </c>
      <c r="M929" t="s">
        <v>55</v>
      </c>
      <c r="N929">
        <v>574</v>
      </c>
    </row>
    <row r="930" spans="1:14">
      <c r="A930" t="s">
        <v>1490</v>
      </c>
      <c r="B930" t="s">
        <v>1489</v>
      </c>
      <c r="C930" t="s">
        <v>1626</v>
      </c>
      <c r="E930" t="s">
        <v>917</v>
      </c>
      <c r="F930" t="s">
        <v>157</v>
      </c>
      <c r="G930">
        <v>24.302</v>
      </c>
      <c r="H930">
        <v>54.366</v>
      </c>
      <c r="I930" t="s">
        <v>156</v>
      </c>
      <c r="J930" t="s">
        <v>155</v>
      </c>
      <c r="K930" t="s">
        <v>56</v>
      </c>
      <c r="L930" t="s">
        <v>55</v>
      </c>
      <c r="M930" t="s">
        <v>55</v>
      </c>
      <c r="N930">
        <v>575</v>
      </c>
    </row>
    <row r="931" spans="1:14">
      <c r="A931" t="s">
        <v>1490</v>
      </c>
      <c r="B931" t="s">
        <v>1489</v>
      </c>
      <c r="C931" t="s">
        <v>1626</v>
      </c>
      <c r="E931" t="s">
        <v>917</v>
      </c>
      <c r="F931" t="s">
        <v>157</v>
      </c>
      <c r="G931">
        <v>24.302</v>
      </c>
      <c r="H931">
        <v>54.366</v>
      </c>
      <c r="I931" t="s">
        <v>156</v>
      </c>
      <c r="J931" t="s">
        <v>155</v>
      </c>
      <c r="K931" t="s">
        <v>56</v>
      </c>
      <c r="L931" t="s">
        <v>55</v>
      </c>
      <c r="M931" t="s">
        <v>55</v>
      </c>
      <c r="N931">
        <v>576</v>
      </c>
    </row>
    <row r="932" spans="1:14">
      <c r="A932" t="s">
        <v>1490</v>
      </c>
      <c r="B932" t="s">
        <v>1489</v>
      </c>
      <c r="C932" t="s">
        <v>1620</v>
      </c>
      <c r="E932" t="s">
        <v>1625</v>
      </c>
      <c r="F932" t="s">
        <v>1146</v>
      </c>
      <c r="G932">
        <v>56.88</v>
      </c>
      <c r="H932">
        <v>9.07</v>
      </c>
      <c r="I932" t="s">
        <v>115</v>
      </c>
      <c r="J932" t="s">
        <v>95</v>
      </c>
      <c r="K932" t="s">
        <v>56</v>
      </c>
      <c r="L932" t="s">
        <v>63</v>
      </c>
      <c r="M932" t="s">
        <v>62</v>
      </c>
      <c r="N932">
        <v>577</v>
      </c>
    </row>
    <row r="933" spans="1:14">
      <c r="A933" t="s">
        <v>1490</v>
      </c>
      <c r="B933" t="s">
        <v>1489</v>
      </c>
      <c r="C933" t="s">
        <v>1620</v>
      </c>
      <c r="E933" t="s">
        <v>1625</v>
      </c>
      <c r="F933" t="s">
        <v>1146</v>
      </c>
      <c r="G933">
        <v>56.88</v>
      </c>
      <c r="H933">
        <v>9.07</v>
      </c>
      <c r="I933" t="s">
        <v>115</v>
      </c>
      <c r="J933" t="s">
        <v>95</v>
      </c>
      <c r="K933" t="s">
        <v>56</v>
      </c>
      <c r="L933" t="s">
        <v>63</v>
      </c>
      <c r="M933" t="s">
        <v>62</v>
      </c>
      <c r="N933">
        <v>578</v>
      </c>
    </row>
    <row r="934" spans="1:14">
      <c r="A934" t="s">
        <v>1490</v>
      </c>
      <c r="B934" t="s">
        <v>1489</v>
      </c>
      <c r="C934" t="s">
        <v>1620</v>
      </c>
      <c r="E934" t="s">
        <v>1625</v>
      </c>
      <c r="F934" t="s">
        <v>1146</v>
      </c>
      <c r="G934">
        <v>56.88</v>
      </c>
      <c r="H934">
        <v>9.07</v>
      </c>
      <c r="I934" t="s">
        <v>115</v>
      </c>
      <c r="J934" t="s">
        <v>95</v>
      </c>
      <c r="K934" t="s">
        <v>56</v>
      </c>
      <c r="L934" t="s">
        <v>63</v>
      </c>
      <c r="M934" t="s">
        <v>62</v>
      </c>
      <c r="N934">
        <v>579</v>
      </c>
    </row>
    <row r="935" spans="1:14">
      <c r="A935" t="s">
        <v>1490</v>
      </c>
      <c r="B935" t="s">
        <v>1489</v>
      </c>
      <c r="C935" t="s">
        <v>1620</v>
      </c>
      <c r="E935" t="s">
        <v>1625</v>
      </c>
      <c r="F935" t="s">
        <v>1146</v>
      </c>
      <c r="G935">
        <v>56.88</v>
      </c>
      <c r="H935">
        <v>9.07</v>
      </c>
      <c r="I935" t="s">
        <v>115</v>
      </c>
      <c r="J935" t="s">
        <v>95</v>
      </c>
      <c r="K935" t="s">
        <v>56</v>
      </c>
      <c r="L935" t="s">
        <v>63</v>
      </c>
      <c r="M935" t="s">
        <v>62</v>
      </c>
      <c r="N935">
        <v>580</v>
      </c>
    </row>
    <row r="936" spans="1:14">
      <c r="A936" t="s">
        <v>1490</v>
      </c>
      <c r="B936" t="s">
        <v>1489</v>
      </c>
      <c r="C936" t="s">
        <v>1620</v>
      </c>
      <c r="E936" t="s">
        <v>1625</v>
      </c>
      <c r="F936" t="s">
        <v>1146</v>
      </c>
      <c r="G936">
        <v>56.88</v>
      </c>
      <c r="H936">
        <v>9.07</v>
      </c>
      <c r="I936" t="s">
        <v>115</v>
      </c>
      <c r="J936" t="s">
        <v>95</v>
      </c>
      <c r="K936" t="s">
        <v>56</v>
      </c>
      <c r="L936" t="s">
        <v>63</v>
      </c>
      <c r="M936" t="s">
        <v>62</v>
      </c>
      <c r="N936">
        <v>581</v>
      </c>
    </row>
    <row r="937" spans="1:14">
      <c r="A937" t="s">
        <v>1490</v>
      </c>
      <c r="B937" t="s">
        <v>1489</v>
      </c>
      <c r="C937" t="s">
        <v>1620</v>
      </c>
      <c r="E937" t="s">
        <v>1625</v>
      </c>
      <c r="F937" t="s">
        <v>1146</v>
      </c>
      <c r="G937">
        <v>56.88</v>
      </c>
      <c r="H937">
        <v>9.07</v>
      </c>
      <c r="I937" t="s">
        <v>115</v>
      </c>
      <c r="J937" t="s">
        <v>95</v>
      </c>
      <c r="K937" t="s">
        <v>56</v>
      </c>
      <c r="L937" t="s">
        <v>63</v>
      </c>
      <c r="M937" t="s">
        <v>62</v>
      </c>
      <c r="N937">
        <v>582</v>
      </c>
    </row>
    <row r="938" spans="1:14">
      <c r="A938" t="s">
        <v>1490</v>
      </c>
      <c r="B938" t="s">
        <v>1489</v>
      </c>
      <c r="C938" t="s">
        <v>1620</v>
      </c>
      <c r="E938" t="s">
        <v>1625</v>
      </c>
      <c r="F938" t="s">
        <v>1146</v>
      </c>
      <c r="G938">
        <v>56.88</v>
      </c>
      <c r="H938">
        <v>9.07</v>
      </c>
      <c r="I938" t="s">
        <v>115</v>
      </c>
      <c r="J938" t="s">
        <v>95</v>
      </c>
      <c r="K938" t="s">
        <v>56</v>
      </c>
      <c r="L938" t="s">
        <v>63</v>
      </c>
      <c r="M938" t="s">
        <v>62</v>
      </c>
      <c r="N938">
        <v>583</v>
      </c>
    </row>
    <row r="939" spans="1:14">
      <c r="A939" t="s">
        <v>1490</v>
      </c>
      <c r="B939" t="s">
        <v>1489</v>
      </c>
      <c r="C939" t="s">
        <v>1620</v>
      </c>
      <c r="E939" t="s">
        <v>1625</v>
      </c>
      <c r="F939" t="s">
        <v>1146</v>
      </c>
      <c r="G939">
        <v>56.88</v>
      </c>
      <c r="H939">
        <v>9.07</v>
      </c>
      <c r="I939" t="s">
        <v>115</v>
      </c>
      <c r="J939" t="s">
        <v>95</v>
      </c>
      <c r="K939" t="s">
        <v>56</v>
      </c>
      <c r="L939" t="s">
        <v>63</v>
      </c>
      <c r="M939" t="s">
        <v>62</v>
      </c>
      <c r="N939">
        <v>584</v>
      </c>
    </row>
    <row r="940" spans="1:14">
      <c r="A940" t="s">
        <v>1490</v>
      </c>
      <c r="B940" t="s">
        <v>1489</v>
      </c>
      <c r="C940" t="s">
        <v>1620</v>
      </c>
      <c r="E940" t="s">
        <v>1625</v>
      </c>
      <c r="F940" t="s">
        <v>1146</v>
      </c>
      <c r="G940">
        <v>56.88</v>
      </c>
      <c r="H940">
        <v>9.07</v>
      </c>
      <c r="I940" t="s">
        <v>115</v>
      </c>
      <c r="J940" t="s">
        <v>95</v>
      </c>
      <c r="K940" t="s">
        <v>56</v>
      </c>
      <c r="L940" t="s">
        <v>63</v>
      </c>
      <c r="M940" t="s">
        <v>62</v>
      </c>
      <c r="N940">
        <v>585</v>
      </c>
    </row>
    <row r="941" spans="1:14">
      <c r="A941" t="s">
        <v>1490</v>
      </c>
      <c r="B941" t="s">
        <v>1489</v>
      </c>
      <c r="C941" t="s">
        <v>1620</v>
      </c>
      <c r="E941" t="s">
        <v>1625</v>
      </c>
      <c r="F941" t="s">
        <v>1146</v>
      </c>
      <c r="G941">
        <v>56.88</v>
      </c>
      <c r="H941">
        <v>9.07</v>
      </c>
      <c r="I941" t="s">
        <v>115</v>
      </c>
      <c r="J941" t="s">
        <v>95</v>
      </c>
      <c r="K941" t="s">
        <v>56</v>
      </c>
      <c r="L941" t="s">
        <v>63</v>
      </c>
      <c r="M941" t="s">
        <v>62</v>
      </c>
      <c r="N941">
        <v>586</v>
      </c>
    </row>
    <row r="942" spans="1:14">
      <c r="A942" t="s">
        <v>1490</v>
      </c>
      <c r="B942" t="s">
        <v>1489</v>
      </c>
      <c r="C942" t="s">
        <v>1620</v>
      </c>
      <c r="E942" t="s">
        <v>1625</v>
      </c>
      <c r="F942" t="s">
        <v>1146</v>
      </c>
      <c r="G942">
        <v>56.88</v>
      </c>
      <c r="H942">
        <v>9.07</v>
      </c>
      <c r="I942" t="s">
        <v>115</v>
      </c>
      <c r="J942" t="s">
        <v>95</v>
      </c>
      <c r="K942" t="s">
        <v>56</v>
      </c>
      <c r="L942" t="s">
        <v>63</v>
      </c>
      <c r="M942" t="s">
        <v>62</v>
      </c>
      <c r="N942">
        <v>587</v>
      </c>
    </row>
    <row r="943" spans="1:14">
      <c r="A943" t="s">
        <v>1490</v>
      </c>
      <c r="B943" t="s">
        <v>1489</v>
      </c>
      <c r="C943" t="s">
        <v>1620</v>
      </c>
      <c r="E943" t="s">
        <v>1625</v>
      </c>
      <c r="F943" t="s">
        <v>1146</v>
      </c>
      <c r="G943">
        <v>56.88</v>
      </c>
      <c r="H943">
        <v>9.07</v>
      </c>
      <c r="I943" t="s">
        <v>115</v>
      </c>
      <c r="J943" t="s">
        <v>95</v>
      </c>
      <c r="K943" t="s">
        <v>56</v>
      </c>
      <c r="L943" t="s">
        <v>63</v>
      </c>
      <c r="M943" t="s">
        <v>62</v>
      </c>
      <c r="N943">
        <v>588</v>
      </c>
    </row>
    <row r="944" spans="1:14">
      <c r="A944" t="s">
        <v>1490</v>
      </c>
      <c r="B944" t="s">
        <v>1489</v>
      </c>
      <c r="C944" t="s">
        <v>1620</v>
      </c>
      <c r="E944" t="s">
        <v>1625</v>
      </c>
      <c r="F944" t="s">
        <v>1146</v>
      </c>
      <c r="G944">
        <v>56.88</v>
      </c>
      <c r="H944">
        <v>9.07</v>
      </c>
      <c r="I944" t="s">
        <v>115</v>
      </c>
      <c r="J944" t="s">
        <v>95</v>
      </c>
      <c r="K944" t="s">
        <v>56</v>
      </c>
      <c r="L944" t="s">
        <v>63</v>
      </c>
      <c r="M944" t="s">
        <v>62</v>
      </c>
      <c r="N944">
        <v>589</v>
      </c>
    </row>
    <row r="945" spans="1:14">
      <c r="A945" t="s">
        <v>1490</v>
      </c>
      <c r="B945" t="s">
        <v>1489</v>
      </c>
      <c r="C945" t="s">
        <v>1620</v>
      </c>
      <c r="E945" t="s">
        <v>1625</v>
      </c>
      <c r="F945" t="s">
        <v>1146</v>
      </c>
      <c r="G945">
        <v>56.88</v>
      </c>
      <c r="H945">
        <v>9.07</v>
      </c>
      <c r="I945" t="s">
        <v>115</v>
      </c>
      <c r="J945" t="s">
        <v>95</v>
      </c>
      <c r="K945" t="s">
        <v>56</v>
      </c>
      <c r="L945" t="s">
        <v>63</v>
      </c>
      <c r="M945" t="s">
        <v>62</v>
      </c>
      <c r="N945">
        <v>590</v>
      </c>
    </row>
    <row r="946" spans="1:14">
      <c r="A946" t="s">
        <v>1490</v>
      </c>
      <c r="B946" t="s">
        <v>1489</v>
      </c>
      <c r="C946" t="s">
        <v>1620</v>
      </c>
      <c r="E946" t="s">
        <v>1625</v>
      </c>
      <c r="F946" t="s">
        <v>1146</v>
      </c>
      <c r="G946">
        <v>56.88</v>
      </c>
      <c r="H946">
        <v>9.07</v>
      </c>
      <c r="I946" t="s">
        <v>115</v>
      </c>
      <c r="J946" t="s">
        <v>95</v>
      </c>
      <c r="K946" t="s">
        <v>56</v>
      </c>
      <c r="L946" t="s">
        <v>63</v>
      </c>
      <c r="M946" t="s">
        <v>62</v>
      </c>
      <c r="N946">
        <v>591</v>
      </c>
    </row>
    <row r="947" spans="1:14">
      <c r="A947" t="s">
        <v>1490</v>
      </c>
      <c r="B947" t="s">
        <v>1489</v>
      </c>
      <c r="C947" t="s">
        <v>1620</v>
      </c>
      <c r="E947" t="s">
        <v>1624</v>
      </c>
      <c r="F947" t="s">
        <v>1146</v>
      </c>
      <c r="G947">
        <v>56.13</v>
      </c>
      <c r="H947">
        <v>10.34</v>
      </c>
      <c r="I947" t="s">
        <v>115</v>
      </c>
      <c r="J947" t="s">
        <v>95</v>
      </c>
      <c r="K947" t="s">
        <v>56</v>
      </c>
      <c r="L947" t="s">
        <v>63</v>
      </c>
      <c r="M947" t="s">
        <v>62</v>
      </c>
      <c r="N947">
        <v>592</v>
      </c>
    </row>
    <row r="948" spans="1:14">
      <c r="A948" t="s">
        <v>1490</v>
      </c>
      <c r="B948" t="s">
        <v>1489</v>
      </c>
      <c r="C948" t="s">
        <v>1620</v>
      </c>
      <c r="E948" t="s">
        <v>1624</v>
      </c>
      <c r="F948" t="s">
        <v>1146</v>
      </c>
      <c r="G948">
        <v>56.13</v>
      </c>
      <c r="H948">
        <v>10.34</v>
      </c>
      <c r="I948" t="s">
        <v>115</v>
      </c>
      <c r="J948" t="s">
        <v>95</v>
      </c>
      <c r="K948" t="s">
        <v>56</v>
      </c>
      <c r="L948" t="s">
        <v>63</v>
      </c>
      <c r="M948" t="s">
        <v>62</v>
      </c>
      <c r="N948">
        <v>593</v>
      </c>
    </row>
    <row r="949" spans="1:14">
      <c r="A949" t="s">
        <v>1490</v>
      </c>
      <c r="B949" t="s">
        <v>1489</v>
      </c>
      <c r="C949" t="s">
        <v>1620</v>
      </c>
      <c r="E949" t="s">
        <v>1624</v>
      </c>
      <c r="F949" t="s">
        <v>1146</v>
      </c>
      <c r="G949">
        <v>56.13</v>
      </c>
      <c r="H949">
        <v>10.34</v>
      </c>
      <c r="I949" t="s">
        <v>115</v>
      </c>
      <c r="J949" t="s">
        <v>95</v>
      </c>
      <c r="K949" t="s">
        <v>56</v>
      </c>
      <c r="L949" t="s">
        <v>63</v>
      </c>
      <c r="M949" t="s">
        <v>62</v>
      </c>
      <c r="N949">
        <v>594</v>
      </c>
    </row>
    <row r="950" spans="1:14">
      <c r="A950" t="s">
        <v>1490</v>
      </c>
      <c r="B950" t="s">
        <v>1489</v>
      </c>
      <c r="C950" t="s">
        <v>1620</v>
      </c>
      <c r="E950" t="s">
        <v>1624</v>
      </c>
      <c r="F950" t="s">
        <v>1146</v>
      </c>
      <c r="G950">
        <v>56.13</v>
      </c>
      <c r="H950">
        <v>10.34</v>
      </c>
      <c r="I950" t="s">
        <v>115</v>
      </c>
      <c r="J950" t="s">
        <v>95</v>
      </c>
      <c r="K950" t="s">
        <v>56</v>
      </c>
      <c r="L950" t="s">
        <v>63</v>
      </c>
      <c r="M950" t="s">
        <v>62</v>
      </c>
      <c r="N950">
        <v>595</v>
      </c>
    </row>
    <row r="951" spans="1:14">
      <c r="A951" t="s">
        <v>1490</v>
      </c>
      <c r="B951" t="s">
        <v>1489</v>
      </c>
      <c r="C951" t="s">
        <v>1620</v>
      </c>
      <c r="E951" t="s">
        <v>1624</v>
      </c>
      <c r="F951" t="s">
        <v>1146</v>
      </c>
      <c r="G951">
        <v>56.13</v>
      </c>
      <c r="H951">
        <v>10.34</v>
      </c>
      <c r="I951" t="s">
        <v>115</v>
      </c>
      <c r="J951" t="s">
        <v>95</v>
      </c>
      <c r="K951" t="s">
        <v>56</v>
      </c>
      <c r="L951" t="s">
        <v>63</v>
      </c>
      <c r="M951" t="s">
        <v>62</v>
      </c>
      <c r="N951">
        <v>596</v>
      </c>
    </row>
    <row r="952" spans="1:14">
      <c r="A952" t="s">
        <v>1490</v>
      </c>
      <c r="B952" t="s">
        <v>1489</v>
      </c>
      <c r="C952" t="s">
        <v>1620</v>
      </c>
      <c r="E952" t="s">
        <v>1624</v>
      </c>
      <c r="F952" t="s">
        <v>1146</v>
      </c>
      <c r="G952">
        <v>56.13</v>
      </c>
      <c r="H952">
        <v>10.34</v>
      </c>
      <c r="I952" t="s">
        <v>115</v>
      </c>
      <c r="J952" t="s">
        <v>95</v>
      </c>
      <c r="K952" t="s">
        <v>56</v>
      </c>
      <c r="L952" t="s">
        <v>63</v>
      </c>
      <c r="M952" t="s">
        <v>62</v>
      </c>
      <c r="N952">
        <v>597</v>
      </c>
    </row>
    <row r="953" spans="1:14">
      <c r="A953" t="s">
        <v>1490</v>
      </c>
      <c r="B953" t="s">
        <v>1489</v>
      </c>
      <c r="C953" t="s">
        <v>1620</v>
      </c>
      <c r="E953" t="s">
        <v>1624</v>
      </c>
      <c r="F953" t="s">
        <v>1146</v>
      </c>
      <c r="G953">
        <v>56.13</v>
      </c>
      <c r="H953">
        <v>10.34</v>
      </c>
      <c r="I953" t="s">
        <v>115</v>
      </c>
      <c r="J953" t="s">
        <v>95</v>
      </c>
      <c r="K953" t="s">
        <v>56</v>
      </c>
      <c r="L953" t="s">
        <v>63</v>
      </c>
      <c r="M953" t="s">
        <v>62</v>
      </c>
      <c r="N953">
        <v>598</v>
      </c>
    </row>
    <row r="954" spans="1:14">
      <c r="A954" t="s">
        <v>1490</v>
      </c>
      <c r="B954" t="s">
        <v>1489</v>
      </c>
      <c r="C954" t="s">
        <v>1620</v>
      </c>
      <c r="E954" t="s">
        <v>1623</v>
      </c>
      <c r="F954" t="s">
        <v>1146</v>
      </c>
      <c r="G954">
        <v>55.82</v>
      </c>
      <c r="H954">
        <v>10.14</v>
      </c>
      <c r="I954" t="s">
        <v>115</v>
      </c>
      <c r="J954" t="s">
        <v>95</v>
      </c>
      <c r="K954" t="s">
        <v>56</v>
      </c>
      <c r="L954" t="s">
        <v>63</v>
      </c>
      <c r="M954" t="s">
        <v>62</v>
      </c>
      <c r="N954">
        <v>599</v>
      </c>
    </row>
    <row r="955" spans="1:14">
      <c r="A955" t="s">
        <v>1490</v>
      </c>
      <c r="B955" t="s">
        <v>1489</v>
      </c>
      <c r="C955" t="s">
        <v>1620</v>
      </c>
      <c r="E955" t="s">
        <v>1623</v>
      </c>
      <c r="F955" t="s">
        <v>1146</v>
      </c>
      <c r="G955">
        <v>55.82</v>
      </c>
      <c r="H955">
        <v>10.14</v>
      </c>
      <c r="I955" t="s">
        <v>115</v>
      </c>
      <c r="J955" t="s">
        <v>95</v>
      </c>
      <c r="K955" t="s">
        <v>56</v>
      </c>
      <c r="L955" t="s">
        <v>63</v>
      </c>
      <c r="M955" t="s">
        <v>62</v>
      </c>
      <c r="N955">
        <v>600</v>
      </c>
    </row>
    <row r="956" spans="1:14">
      <c r="A956" t="s">
        <v>1490</v>
      </c>
      <c r="B956" t="s">
        <v>1489</v>
      </c>
      <c r="C956" t="s">
        <v>1620</v>
      </c>
      <c r="E956" t="s">
        <v>1623</v>
      </c>
      <c r="F956" t="s">
        <v>1146</v>
      </c>
      <c r="G956">
        <v>55.82</v>
      </c>
      <c r="H956">
        <v>10.14</v>
      </c>
      <c r="I956" t="s">
        <v>115</v>
      </c>
      <c r="J956" t="s">
        <v>95</v>
      </c>
      <c r="K956" t="s">
        <v>56</v>
      </c>
      <c r="L956" t="s">
        <v>63</v>
      </c>
      <c r="M956" t="s">
        <v>62</v>
      </c>
      <c r="N956">
        <v>601</v>
      </c>
    </row>
    <row r="957" spans="1:14">
      <c r="A957" t="s">
        <v>1490</v>
      </c>
      <c r="B957" t="s">
        <v>1489</v>
      </c>
      <c r="C957" t="s">
        <v>1620</v>
      </c>
      <c r="E957" t="s">
        <v>1622</v>
      </c>
      <c r="F957" t="s">
        <v>1146</v>
      </c>
      <c r="G957">
        <v>55.64</v>
      </c>
      <c r="H957">
        <v>9.8699999999999992</v>
      </c>
      <c r="I957" t="s">
        <v>115</v>
      </c>
      <c r="J957" t="s">
        <v>95</v>
      </c>
      <c r="K957" t="s">
        <v>56</v>
      </c>
      <c r="L957" t="s">
        <v>63</v>
      </c>
      <c r="M957" t="s">
        <v>62</v>
      </c>
      <c r="N957">
        <v>602</v>
      </c>
    </row>
    <row r="958" spans="1:14">
      <c r="A958" t="s">
        <v>1490</v>
      </c>
      <c r="B958" t="s">
        <v>1489</v>
      </c>
      <c r="C958" t="s">
        <v>1620</v>
      </c>
      <c r="E958" t="s">
        <v>1622</v>
      </c>
      <c r="F958" t="s">
        <v>1146</v>
      </c>
      <c r="G958">
        <v>55.64</v>
      </c>
      <c r="H958">
        <v>9.8699999999999992</v>
      </c>
      <c r="I958" t="s">
        <v>115</v>
      </c>
      <c r="J958" t="s">
        <v>95</v>
      </c>
      <c r="K958" t="s">
        <v>56</v>
      </c>
      <c r="L958" t="s">
        <v>63</v>
      </c>
      <c r="M958" t="s">
        <v>62</v>
      </c>
      <c r="N958">
        <v>603</v>
      </c>
    </row>
    <row r="959" spans="1:14">
      <c r="A959" t="s">
        <v>1490</v>
      </c>
      <c r="B959" t="s">
        <v>1489</v>
      </c>
      <c r="C959" t="s">
        <v>1620</v>
      </c>
      <c r="E959" t="s">
        <v>1622</v>
      </c>
      <c r="F959" t="s">
        <v>1146</v>
      </c>
      <c r="G959">
        <v>55.64</v>
      </c>
      <c r="H959">
        <v>9.8699999999999992</v>
      </c>
      <c r="I959" t="s">
        <v>115</v>
      </c>
      <c r="J959" t="s">
        <v>95</v>
      </c>
      <c r="K959" t="s">
        <v>56</v>
      </c>
      <c r="L959" t="s">
        <v>63</v>
      </c>
      <c r="M959" t="s">
        <v>62</v>
      </c>
      <c r="N959">
        <v>604</v>
      </c>
    </row>
    <row r="960" spans="1:14">
      <c r="A960" t="s">
        <v>1490</v>
      </c>
      <c r="B960" t="s">
        <v>1489</v>
      </c>
      <c r="C960" t="s">
        <v>1620</v>
      </c>
      <c r="E960" t="s">
        <v>1622</v>
      </c>
      <c r="F960" t="s">
        <v>1146</v>
      </c>
      <c r="G960">
        <v>55.64</v>
      </c>
      <c r="H960">
        <v>9.8699999999999992</v>
      </c>
      <c r="I960" t="s">
        <v>115</v>
      </c>
      <c r="J960" t="s">
        <v>95</v>
      </c>
      <c r="K960" t="s">
        <v>56</v>
      </c>
      <c r="L960" t="s">
        <v>63</v>
      </c>
      <c r="M960" t="s">
        <v>62</v>
      </c>
      <c r="N960">
        <v>605</v>
      </c>
    </row>
    <row r="961" spans="1:14">
      <c r="A961" t="s">
        <v>1490</v>
      </c>
      <c r="B961" t="s">
        <v>1489</v>
      </c>
      <c r="C961" t="s">
        <v>1620</v>
      </c>
      <c r="E961" t="s">
        <v>1622</v>
      </c>
      <c r="F961" t="s">
        <v>1146</v>
      </c>
      <c r="G961">
        <v>55.64</v>
      </c>
      <c r="H961">
        <v>9.8699999999999992</v>
      </c>
      <c r="I961" t="s">
        <v>115</v>
      </c>
      <c r="J961" t="s">
        <v>95</v>
      </c>
      <c r="K961" t="s">
        <v>56</v>
      </c>
      <c r="L961" t="s">
        <v>63</v>
      </c>
      <c r="M961" t="s">
        <v>62</v>
      </c>
      <c r="N961">
        <v>606</v>
      </c>
    </row>
    <row r="962" spans="1:14">
      <c r="A962" t="s">
        <v>1490</v>
      </c>
      <c r="B962" t="s">
        <v>1489</v>
      </c>
      <c r="C962" t="s">
        <v>1620</v>
      </c>
      <c r="E962" t="s">
        <v>1621</v>
      </c>
      <c r="F962" t="s">
        <v>1146</v>
      </c>
      <c r="G962">
        <v>55.58</v>
      </c>
      <c r="H962">
        <v>10.53</v>
      </c>
      <c r="I962" t="s">
        <v>115</v>
      </c>
      <c r="J962" t="s">
        <v>95</v>
      </c>
      <c r="K962" t="s">
        <v>56</v>
      </c>
      <c r="L962" t="s">
        <v>63</v>
      </c>
      <c r="M962" t="s">
        <v>62</v>
      </c>
      <c r="N962">
        <v>607</v>
      </c>
    </row>
    <row r="963" spans="1:14">
      <c r="A963" t="s">
        <v>1490</v>
      </c>
      <c r="B963" t="s">
        <v>1489</v>
      </c>
      <c r="C963" t="s">
        <v>1620</v>
      </c>
      <c r="E963" t="s">
        <v>1621</v>
      </c>
      <c r="F963" t="s">
        <v>1146</v>
      </c>
      <c r="G963">
        <v>55.58</v>
      </c>
      <c r="H963">
        <v>10.53</v>
      </c>
      <c r="I963" t="s">
        <v>115</v>
      </c>
      <c r="J963" t="s">
        <v>95</v>
      </c>
      <c r="K963" t="s">
        <v>56</v>
      </c>
      <c r="L963" t="s">
        <v>63</v>
      </c>
      <c r="M963" t="s">
        <v>62</v>
      </c>
      <c r="N963">
        <v>608</v>
      </c>
    </row>
    <row r="964" spans="1:14">
      <c r="A964" t="s">
        <v>1490</v>
      </c>
      <c r="B964" t="s">
        <v>1489</v>
      </c>
      <c r="C964" t="s">
        <v>1620</v>
      </c>
      <c r="E964" t="s">
        <v>1621</v>
      </c>
      <c r="F964" t="s">
        <v>1146</v>
      </c>
      <c r="G964">
        <v>55.58</v>
      </c>
      <c r="H964">
        <v>10.53</v>
      </c>
      <c r="I964" t="s">
        <v>115</v>
      </c>
      <c r="J964" t="s">
        <v>95</v>
      </c>
      <c r="K964" t="s">
        <v>56</v>
      </c>
      <c r="L964" t="s">
        <v>63</v>
      </c>
      <c r="M964" t="s">
        <v>62</v>
      </c>
      <c r="N964">
        <v>609</v>
      </c>
    </row>
    <row r="965" spans="1:14">
      <c r="A965" t="s">
        <v>1490</v>
      </c>
      <c r="B965" t="s">
        <v>1489</v>
      </c>
      <c r="C965" t="s">
        <v>1620</v>
      </c>
      <c r="E965" t="s">
        <v>1621</v>
      </c>
      <c r="F965" t="s">
        <v>1146</v>
      </c>
      <c r="G965">
        <v>55.58</v>
      </c>
      <c r="H965">
        <v>10.53</v>
      </c>
      <c r="I965" t="s">
        <v>115</v>
      </c>
      <c r="J965" t="s">
        <v>95</v>
      </c>
      <c r="K965" t="s">
        <v>56</v>
      </c>
      <c r="L965" t="s">
        <v>63</v>
      </c>
      <c r="M965" t="s">
        <v>62</v>
      </c>
      <c r="N965">
        <v>610</v>
      </c>
    </row>
    <row r="966" spans="1:14">
      <c r="A966" t="s">
        <v>1490</v>
      </c>
      <c r="B966" t="s">
        <v>1489</v>
      </c>
      <c r="C966" t="s">
        <v>1620</v>
      </c>
      <c r="E966" t="s">
        <v>1619</v>
      </c>
      <c r="F966" t="s">
        <v>1146</v>
      </c>
      <c r="G966">
        <v>55.02</v>
      </c>
      <c r="H966">
        <v>10</v>
      </c>
      <c r="I966" t="s">
        <v>115</v>
      </c>
      <c r="J966" t="s">
        <v>95</v>
      </c>
      <c r="K966" t="s">
        <v>56</v>
      </c>
      <c r="L966" t="s">
        <v>63</v>
      </c>
      <c r="M966" t="s">
        <v>62</v>
      </c>
      <c r="N966">
        <v>611</v>
      </c>
    </row>
    <row r="967" spans="1:14">
      <c r="A967" t="s">
        <v>1490</v>
      </c>
      <c r="B967" t="s">
        <v>1489</v>
      </c>
      <c r="C967" t="s">
        <v>1620</v>
      </c>
      <c r="E967" t="s">
        <v>1619</v>
      </c>
      <c r="F967" t="s">
        <v>1146</v>
      </c>
      <c r="G967">
        <v>55.02</v>
      </c>
      <c r="H967">
        <v>10</v>
      </c>
      <c r="I967" t="s">
        <v>115</v>
      </c>
      <c r="J967" t="s">
        <v>95</v>
      </c>
      <c r="K967" t="s">
        <v>56</v>
      </c>
      <c r="L967" t="s">
        <v>63</v>
      </c>
      <c r="M967" t="s">
        <v>62</v>
      </c>
      <c r="N967">
        <v>612</v>
      </c>
    </row>
    <row r="968" spans="1:14">
      <c r="A968" t="s">
        <v>1490</v>
      </c>
      <c r="B968" t="s">
        <v>1489</v>
      </c>
      <c r="C968" t="s">
        <v>1620</v>
      </c>
      <c r="E968" t="s">
        <v>1619</v>
      </c>
      <c r="F968" t="s">
        <v>1146</v>
      </c>
      <c r="G968">
        <v>55.02</v>
      </c>
      <c r="H968">
        <v>10</v>
      </c>
      <c r="I968" t="s">
        <v>115</v>
      </c>
      <c r="J968" t="s">
        <v>95</v>
      </c>
      <c r="K968" t="s">
        <v>56</v>
      </c>
      <c r="L968" t="s">
        <v>63</v>
      </c>
      <c r="M968" t="s">
        <v>62</v>
      </c>
      <c r="N968">
        <v>613</v>
      </c>
    </row>
    <row r="969" spans="1:14">
      <c r="A969" t="s">
        <v>1490</v>
      </c>
      <c r="B969" t="s">
        <v>1489</v>
      </c>
      <c r="C969" t="s">
        <v>1620</v>
      </c>
      <c r="E969" t="s">
        <v>1619</v>
      </c>
      <c r="F969" t="s">
        <v>1146</v>
      </c>
      <c r="G969">
        <v>55.02</v>
      </c>
      <c r="H969">
        <v>10</v>
      </c>
      <c r="I969" t="s">
        <v>115</v>
      </c>
      <c r="J969" t="s">
        <v>95</v>
      </c>
      <c r="K969" t="s">
        <v>56</v>
      </c>
      <c r="L969" t="s">
        <v>63</v>
      </c>
      <c r="M969" t="s">
        <v>62</v>
      </c>
      <c r="N969">
        <v>614</v>
      </c>
    </row>
    <row r="970" spans="1:14">
      <c r="A970" t="s">
        <v>1490</v>
      </c>
      <c r="B970" t="s">
        <v>1489</v>
      </c>
      <c r="C970" t="s">
        <v>1620</v>
      </c>
      <c r="E970" t="s">
        <v>1619</v>
      </c>
      <c r="F970" t="s">
        <v>1146</v>
      </c>
      <c r="G970">
        <v>55.02</v>
      </c>
      <c r="H970">
        <v>10</v>
      </c>
      <c r="I970" t="s">
        <v>115</v>
      </c>
      <c r="J970" t="s">
        <v>95</v>
      </c>
      <c r="K970" t="s">
        <v>56</v>
      </c>
      <c r="L970" t="s">
        <v>63</v>
      </c>
      <c r="M970" t="s">
        <v>62</v>
      </c>
      <c r="N970">
        <v>615</v>
      </c>
    </row>
    <row r="971" spans="1:14">
      <c r="A971" t="s">
        <v>1490</v>
      </c>
      <c r="B971" t="s">
        <v>1489</v>
      </c>
      <c r="C971" t="s">
        <v>1620</v>
      </c>
      <c r="E971" t="s">
        <v>1619</v>
      </c>
      <c r="F971" t="s">
        <v>1146</v>
      </c>
      <c r="G971">
        <v>55.02</v>
      </c>
      <c r="H971">
        <v>10</v>
      </c>
      <c r="I971" t="s">
        <v>115</v>
      </c>
      <c r="J971" t="s">
        <v>95</v>
      </c>
      <c r="K971" t="s">
        <v>56</v>
      </c>
      <c r="L971" t="s">
        <v>63</v>
      </c>
      <c r="M971" t="s">
        <v>62</v>
      </c>
      <c r="N971">
        <v>616</v>
      </c>
    </row>
    <row r="972" spans="1:14">
      <c r="A972" t="s">
        <v>1490</v>
      </c>
      <c r="B972" t="s">
        <v>1489</v>
      </c>
      <c r="C972" t="s">
        <v>1620</v>
      </c>
      <c r="E972" t="s">
        <v>1619</v>
      </c>
      <c r="F972" t="s">
        <v>1146</v>
      </c>
      <c r="G972">
        <v>55.02</v>
      </c>
      <c r="H972">
        <v>10</v>
      </c>
      <c r="I972" t="s">
        <v>115</v>
      </c>
      <c r="J972" t="s">
        <v>95</v>
      </c>
      <c r="K972" t="s">
        <v>56</v>
      </c>
      <c r="L972" t="s">
        <v>63</v>
      </c>
      <c r="M972" t="s">
        <v>62</v>
      </c>
      <c r="N972">
        <v>617</v>
      </c>
    </row>
    <row r="973" spans="1:14">
      <c r="A973" t="s">
        <v>1490</v>
      </c>
      <c r="B973" t="s">
        <v>1489</v>
      </c>
      <c r="C973" t="s">
        <v>1620</v>
      </c>
      <c r="E973" t="s">
        <v>1619</v>
      </c>
      <c r="F973" t="s">
        <v>1146</v>
      </c>
      <c r="G973">
        <v>55.02</v>
      </c>
      <c r="H973">
        <v>10</v>
      </c>
      <c r="I973" t="s">
        <v>115</v>
      </c>
      <c r="J973" t="s">
        <v>95</v>
      </c>
      <c r="K973" t="s">
        <v>56</v>
      </c>
      <c r="L973" t="s">
        <v>63</v>
      </c>
      <c r="M973" t="s">
        <v>62</v>
      </c>
      <c r="N973">
        <v>618</v>
      </c>
    </row>
    <row r="974" spans="1:14">
      <c r="A974" t="s">
        <v>1490</v>
      </c>
      <c r="B974" t="s">
        <v>1489</v>
      </c>
      <c r="C974" t="s">
        <v>1618</v>
      </c>
      <c r="E974" t="s">
        <v>1617</v>
      </c>
      <c r="F974" t="s">
        <v>66</v>
      </c>
      <c r="G974">
        <v>30.2</v>
      </c>
      <c r="H974">
        <v>-87.1</v>
      </c>
      <c r="I974" t="s">
        <v>96</v>
      </c>
      <c r="J974" t="s">
        <v>217</v>
      </c>
      <c r="K974" t="s">
        <v>48</v>
      </c>
      <c r="L974" t="s">
        <v>146</v>
      </c>
      <c r="M974" t="s">
        <v>47</v>
      </c>
      <c r="N974">
        <v>619</v>
      </c>
    </row>
    <row r="975" spans="1:14">
      <c r="A975" t="s">
        <v>1490</v>
      </c>
      <c r="B975" t="s">
        <v>1489</v>
      </c>
      <c r="C975" t="s">
        <v>1597</v>
      </c>
      <c r="E975" t="s">
        <v>1596</v>
      </c>
      <c r="F975" t="s">
        <v>304</v>
      </c>
      <c r="G975">
        <v>2.31</v>
      </c>
      <c r="H975">
        <v>104.093</v>
      </c>
      <c r="I975" t="s">
        <v>50</v>
      </c>
      <c r="J975" t="s">
        <v>49</v>
      </c>
      <c r="K975" t="s">
        <v>226</v>
      </c>
      <c r="L975" t="s">
        <v>227</v>
      </c>
      <c r="M975" t="s">
        <v>226</v>
      </c>
      <c r="N975" t="s">
        <v>1616</v>
      </c>
    </row>
    <row r="976" spans="1:14">
      <c r="A976" t="s">
        <v>1490</v>
      </c>
      <c r="B976" t="s">
        <v>1489</v>
      </c>
      <c r="C976" t="s">
        <v>1597</v>
      </c>
      <c r="E976" t="s">
        <v>1596</v>
      </c>
      <c r="F976" t="s">
        <v>304</v>
      </c>
      <c r="G976">
        <v>2.31</v>
      </c>
      <c r="H976">
        <v>104.092</v>
      </c>
      <c r="I976" t="s">
        <v>50</v>
      </c>
      <c r="J976" t="s">
        <v>49</v>
      </c>
      <c r="K976" t="s">
        <v>226</v>
      </c>
      <c r="L976" t="s">
        <v>227</v>
      </c>
      <c r="M976" t="s">
        <v>226</v>
      </c>
      <c r="N976" t="s">
        <v>1615</v>
      </c>
    </row>
    <row r="977" spans="1:14">
      <c r="A977" t="s">
        <v>1490</v>
      </c>
      <c r="B977" t="s">
        <v>1489</v>
      </c>
      <c r="C977" t="s">
        <v>1597</v>
      </c>
      <c r="E977" t="s">
        <v>1596</v>
      </c>
      <c r="F977" t="s">
        <v>304</v>
      </c>
      <c r="G977">
        <v>2.306</v>
      </c>
      <c r="H977">
        <v>104.093</v>
      </c>
      <c r="I977" t="s">
        <v>50</v>
      </c>
      <c r="J977" t="s">
        <v>49</v>
      </c>
      <c r="K977" t="s">
        <v>61</v>
      </c>
      <c r="L977" t="s">
        <v>108</v>
      </c>
      <c r="M977" t="s">
        <v>60</v>
      </c>
      <c r="N977">
        <v>622</v>
      </c>
    </row>
    <row r="978" spans="1:14">
      <c r="A978" t="s">
        <v>1490</v>
      </c>
      <c r="B978" t="s">
        <v>1489</v>
      </c>
      <c r="C978" t="s">
        <v>1597</v>
      </c>
      <c r="E978" t="s">
        <v>1596</v>
      </c>
      <c r="F978" t="s">
        <v>304</v>
      </c>
      <c r="G978">
        <v>2.3039999999999998</v>
      </c>
      <c r="H978">
        <v>104.09399999999999</v>
      </c>
      <c r="I978" t="s">
        <v>50</v>
      </c>
      <c r="J978" t="s">
        <v>49</v>
      </c>
      <c r="K978" t="s">
        <v>61</v>
      </c>
      <c r="L978" t="s">
        <v>108</v>
      </c>
      <c r="M978" t="s">
        <v>60</v>
      </c>
      <c r="N978">
        <v>623</v>
      </c>
    </row>
    <row r="979" spans="1:14">
      <c r="A979" t="s">
        <v>1490</v>
      </c>
      <c r="B979" t="s">
        <v>1489</v>
      </c>
      <c r="C979" t="s">
        <v>1597</v>
      </c>
      <c r="E979" t="s">
        <v>1596</v>
      </c>
      <c r="F979" t="s">
        <v>304</v>
      </c>
      <c r="G979">
        <v>2.3010000000000002</v>
      </c>
      <c r="H979">
        <v>104.09399999999999</v>
      </c>
      <c r="I979" t="s">
        <v>50</v>
      </c>
      <c r="J979" t="s">
        <v>49</v>
      </c>
      <c r="K979" t="s">
        <v>226</v>
      </c>
      <c r="L979" t="s">
        <v>227</v>
      </c>
      <c r="M979" t="s">
        <v>226</v>
      </c>
      <c r="N979" t="s">
        <v>1614</v>
      </c>
    </row>
    <row r="980" spans="1:14">
      <c r="A980" t="s">
        <v>1490</v>
      </c>
      <c r="B980" t="s">
        <v>1489</v>
      </c>
      <c r="C980" t="s">
        <v>1597</v>
      </c>
      <c r="E980" t="s">
        <v>1596</v>
      </c>
      <c r="F980" t="s">
        <v>304</v>
      </c>
      <c r="G980">
        <v>2.2989999999999999</v>
      </c>
      <c r="H980">
        <v>104.095</v>
      </c>
      <c r="I980" t="s">
        <v>50</v>
      </c>
      <c r="J980" t="s">
        <v>49</v>
      </c>
      <c r="K980" t="s">
        <v>226</v>
      </c>
      <c r="L980" t="s">
        <v>227</v>
      </c>
      <c r="M980" t="s">
        <v>226</v>
      </c>
      <c r="N980" t="s">
        <v>1613</v>
      </c>
    </row>
    <row r="981" spans="1:14">
      <c r="A981" t="s">
        <v>1490</v>
      </c>
      <c r="B981" t="s">
        <v>1489</v>
      </c>
      <c r="C981" t="s">
        <v>1597</v>
      </c>
      <c r="E981" t="s">
        <v>1596</v>
      </c>
      <c r="F981" t="s">
        <v>304</v>
      </c>
      <c r="G981">
        <v>2.294</v>
      </c>
      <c r="H981">
        <v>104.09699999999999</v>
      </c>
      <c r="I981" t="s">
        <v>50</v>
      </c>
      <c r="J981" t="s">
        <v>49</v>
      </c>
      <c r="K981" t="s">
        <v>226</v>
      </c>
      <c r="L981" t="s">
        <v>227</v>
      </c>
      <c r="M981" t="s">
        <v>226</v>
      </c>
      <c r="N981" t="s">
        <v>1612</v>
      </c>
    </row>
    <row r="982" spans="1:14">
      <c r="A982" t="s">
        <v>1490</v>
      </c>
      <c r="B982" t="s">
        <v>1489</v>
      </c>
      <c r="C982" t="s">
        <v>1597</v>
      </c>
      <c r="E982" t="s">
        <v>1596</v>
      </c>
      <c r="F982" t="s">
        <v>304</v>
      </c>
      <c r="G982">
        <v>2.2909999999999999</v>
      </c>
      <c r="H982">
        <v>104.1</v>
      </c>
      <c r="I982" t="s">
        <v>50</v>
      </c>
      <c r="J982" t="s">
        <v>49</v>
      </c>
      <c r="K982" t="s">
        <v>226</v>
      </c>
      <c r="L982" t="s">
        <v>227</v>
      </c>
      <c r="M982" t="s">
        <v>226</v>
      </c>
      <c r="N982" t="s">
        <v>1611</v>
      </c>
    </row>
    <row r="983" spans="1:14">
      <c r="A983" t="s">
        <v>1490</v>
      </c>
      <c r="B983" t="s">
        <v>1489</v>
      </c>
      <c r="C983" t="s">
        <v>1597</v>
      </c>
      <c r="E983" t="s">
        <v>1596</v>
      </c>
      <c r="F983" t="s">
        <v>304</v>
      </c>
      <c r="G983">
        <v>2.2890000000000001</v>
      </c>
      <c r="H983">
        <v>104.107</v>
      </c>
      <c r="I983" t="s">
        <v>50</v>
      </c>
      <c r="J983" t="s">
        <v>49</v>
      </c>
      <c r="K983" t="s">
        <v>226</v>
      </c>
      <c r="L983" t="s">
        <v>227</v>
      </c>
      <c r="M983" t="s">
        <v>226</v>
      </c>
      <c r="N983" t="s">
        <v>1610</v>
      </c>
    </row>
    <row r="984" spans="1:14">
      <c r="A984" t="s">
        <v>1490</v>
      </c>
      <c r="B984" t="s">
        <v>1489</v>
      </c>
      <c r="C984" t="s">
        <v>1597</v>
      </c>
      <c r="E984" t="s">
        <v>1596</v>
      </c>
      <c r="F984" t="s">
        <v>304</v>
      </c>
      <c r="G984">
        <v>2.2879999999999998</v>
      </c>
      <c r="H984">
        <v>104.10599999999999</v>
      </c>
      <c r="I984" t="s">
        <v>50</v>
      </c>
      <c r="J984" t="s">
        <v>49</v>
      </c>
      <c r="K984" t="s">
        <v>226</v>
      </c>
      <c r="L984" t="s">
        <v>227</v>
      </c>
      <c r="M984" t="s">
        <v>226</v>
      </c>
      <c r="N984" t="s">
        <v>1609</v>
      </c>
    </row>
    <row r="985" spans="1:14">
      <c r="A985" t="s">
        <v>1490</v>
      </c>
      <c r="B985" t="s">
        <v>1489</v>
      </c>
      <c r="C985" t="s">
        <v>1597</v>
      </c>
      <c r="E985" t="s">
        <v>1596</v>
      </c>
      <c r="F985" t="s">
        <v>304</v>
      </c>
      <c r="G985">
        <v>2.286</v>
      </c>
      <c r="H985">
        <v>104.10299999999999</v>
      </c>
      <c r="I985" t="s">
        <v>50</v>
      </c>
      <c r="J985" t="s">
        <v>49</v>
      </c>
      <c r="K985" t="s">
        <v>226</v>
      </c>
      <c r="L985" t="s">
        <v>227</v>
      </c>
      <c r="M985" t="s">
        <v>226</v>
      </c>
      <c r="N985" t="s">
        <v>1608</v>
      </c>
    </row>
    <row r="986" spans="1:14">
      <c r="A986" t="s">
        <v>1490</v>
      </c>
      <c r="B986" t="s">
        <v>1489</v>
      </c>
      <c r="C986" t="s">
        <v>1597</v>
      </c>
      <c r="E986" t="s">
        <v>1596</v>
      </c>
      <c r="F986" t="s">
        <v>304</v>
      </c>
      <c r="G986">
        <v>2.2850000000000001</v>
      </c>
      <c r="H986">
        <v>104.10899999999999</v>
      </c>
      <c r="I986" t="s">
        <v>50</v>
      </c>
      <c r="J986" t="s">
        <v>49</v>
      </c>
      <c r="K986" t="s">
        <v>226</v>
      </c>
      <c r="L986" t="s">
        <v>227</v>
      </c>
      <c r="M986" t="s">
        <v>226</v>
      </c>
      <c r="N986" t="s">
        <v>1607</v>
      </c>
    </row>
    <row r="987" spans="1:14">
      <c r="A987" t="s">
        <v>1490</v>
      </c>
      <c r="B987" t="s">
        <v>1489</v>
      </c>
      <c r="C987" t="s">
        <v>1597</v>
      </c>
      <c r="E987" t="s">
        <v>1596</v>
      </c>
      <c r="F987" t="s">
        <v>304</v>
      </c>
      <c r="G987">
        <v>2.2789999999999999</v>
      </c>
      <c r="H987">
        <v>104.108</v>
      </c>
      <c r="I987" t="s">
        <v>50</v>
      </c>
      <c r="J987" t="s">
        <v>49</v>
      </c>
      <c r="K987" t="s">
        <v>226</v>
      </c>
      <c r="L987" t="s">
        <v>227</v>
      </c>
      <c r="M987" t="s">
        <v>226</v>
      </c>
      <c r="N987" t="s">
        <v>1606</v>
      </c>
    </row>
    <row r="988" spans="1:14">
      <c r="A988" t="s">
        <v>1490</v>
      </c>
      <c r="B988" t="s">
        <v>1489</v>
      </c>
      <c r="C988" t="s">
        <v>1597</v>
      </c>
      <c r="E988" t="s">
        <v>1596</v>
      </c>
      <c r="F988" t="s">
        <v>304</v>
      </c>
      <c r="G988">
        <v>2.2839999999999998</v>
      </c>
      <c r="H988">
        <v>104.11199999999999</v>
      </c>
      <c r="I988" t="s">
        <v>50</v>
      </c>
      <c r="J988" t="s">
        <v>49</v>
      </c>
      <c r="K988" t="s">
        <v>226</v>
      </c>
      <c r="L988" t="s">
        <v>227</v>
      </c>
      <c r="M988" t="s">
        <v>226</v>
      </c>
      <c r="N988" t="s">
        <v>1605</v>
      </c>
    </row>
    <row r="989" spans="1:14">
      <c r="A989" t="s">
        <v>1490</v>
      </c>
      <c r="B989" t="s">
        <v>1489</v>
      </c>
      <c r="C989" t="s">
        <v>1597</v>
      </c>
      <c r="E989" t="s">
        <v>1596</v>
      </c>
      <c r="F989" t="s">
        <v>304</v>
      </c>
      <c r="G989">
        <v>2.2799999999999998</v>
      </c>
      <c r="H989">
        <v>104.11499999999999</v>
      </c>
      <c r="I989" t="s">
        <v>50</v>
      </c>
      <c r="J989" t="s">
        <v>49</v>
      </c>
      <c r="K989" t="s">
        <v>226</v>
      </c>
      <c r="L989" t="s">
        <v>227</v>
      </c>
      <c r="M989" t="s">
        <v>226</v>
      </c>
      <c r="N989" t="s">
        <v>1604</v>
      </c>
    </row>
    <row r="990" spans="1:14">
      <c r="A990" t="s">
        <v>1490</v>
      </c>
      <c r="B990" t="s">
        <v>1489</v>
      </c>
      <c r="C990" t="s">
        <v>1597</v>
      </c>
      <c r="E990" t="s">
        <v>1596</v>
      </c>
      <c r="F990" t="s">
        <v>304</v>
      </c>
      <c r="G990">
        <v>2.2749999999999999</v>
      </c>
      <c r="H990">
        <v>104.11799999999999</v>
      </c>
      <c r="I990" t="s">
        <v>50</v>
      </c>
      <c r="J990" t="s">
        <v>49</v>
      </c>
      <c r="K990" t="s">
        <v>226</v>
      </c>
      <c r="L990" t="s">
        <v>227</v>
      </c>
      <c r="M990" t="s">
        <v>226</v>
      </c>
      <c r="N990" t="s">
        <v>1603</v>
      </c>
    </row>
    <row r="991" spans="1:14">
      <c r="A991" t="s">
        <v>1490</v>
      </c>
      <c r="B991" t="s">
        <v>1489</v>
      </c>
      <c r="C991" t="s">
        <v>1597</v>
      </c>
      <c r="E991" t="s">
        <v>1596</v>
      </c>
      <c r="F991" t="s">
        <v>304</v>
      </c>
      <c r="G991">
        <v>2.27</v>
      </c>
      <c r="H991">
        <v>104.11499999999999</v>
      </c>
      <c r="I991" t="s">
        <v>50</v>
      </c>
      <c r="J991" t="s">
        <v>49</v>
      </c>
      <c r="K991" t="s">
        <v>226</v>
      </c>
      <c r="L991" t="s">
        <v>227</v>
      </c>
      <c r="M991" t="s">
        <v>226</v>
      </c>
      <c r="N991" t="s">
        <v>1602</v>
      </c>
    </row>
    <row r="992" spans="1:14">
      <c r="A992" t="s">
        <v>1490</v>
      </c>
      <c r="B992" t="s">
        <v>1489</v>
      </c>
      <c r="C992" t="s">
        <v>1597</v>
      </c>
      <c r="E992" t="s">
        <v>1596</v>
      </c>
      <c r="F992" t="s">
        <v>304</v>
      </c>
      <c r="G992">
        <v>2.2789999999999999</v>
      </c>
      <c r="H992">
        <v>104.129</v>
      </c>
      <c r="I992" t="s">
        <v>50</v>
      </c>
      <c r="J992" t="s">
        <v>49</v>
      </c>
      <c r="K992" t="s">
        <v>56</v>
      </c>
      <c r="L992" t="s">
        <v>106</v>
      </c>
      <c r="M992" t="s">
        <v>55</v>
      </c>
      <c r="N992">
        <v>637</v>
      </c>
    </row>
    <row r="993" spans="1:14">
      <c r="A993" t="s">
        <v>1490</v>
      </c>
      <c r="B993" t="s">
        <v>1489</v>
      </c>
      <c r="C993" t="s">
        <v>1597</v>
      </c>
      <c r="E993" t="s">
        <v>1596</v>
      </c>
      <c r="F993" t="s">
        <v>304</v>
      </c>
      <c r="G993">
        <v>2.2679999999999998</v>
      </c>
      <c r="H993">
        <v>104.125</v>
      </c>
      <c r="I993" t="s">
        <v>50</v>
      </c>
      <c r="J993" t="s">
        <v>49</v>
      </c>
      <c r="K993" t="s">
        <v>226</v>
      </c>
      <c r="L993" t="s">
        <v>227</v>
      </c>
      <c r="M993" t="s">
        <v>226</v>
      </c>
      <c r="N993" t="s">
        <v>1601</v>
      </c>
    </row>
    <row r="994" spans="1:14">
      <c r="A994" t="s">
        <v>1490</v>
      </c>
      <c r="B994" t="s">
        <v>1489</v>
      </c>
      <c r="C994" t="s">
        <v>1597</v>
      </c>
      <c r="E994" t="s">
        <v>1596</v>
      </c>
      <c r="F994" t="s">
        <v>304</v>
      </c>
      <c r="G994">
        <v>2.266</v>
      </c>
      <c r="H994">
        <v>104.124</v>
      </c>
      <c r="I994" t="s">
        <v>50</v>
      </c>
      <c r="J994" t="s">
        <v>49</v>
      </c>
      <c r="K994" t="s">
        <v>226</v>
      </c>
      <c r="L994" t="s">
        <v>227</v>
      </c>
      <c r="M994" t="s">
        <v>226</v>
      </c>
      <c r="N994" t="s">
        <v>1600</v>
      </c>
    </row>
    <row r="995" spans="1:14">
      <c r="A995" t="s">
        <v>1490</v>
      </c>
      <c r="B995" t="s">
        <v>1489</v>
      </c>
      <c r="C995" t="s">
        <v>1597</v>
      </c>
      <c r="E995" t="s">
        <v>1596</v>
      </c>
      <c r="F995" t="s">
        <v>304</v>
      </c>
      <c r="G995">
        <v>2.282</v>
      </c>
      <c r="H995">
        <v>104.133</v>
      </c>
      <c r="I995" t="s">
        <v>50</v>
      </c>
      <c r="J995" t="s">
        <v>49</v>
      </c>
      <c r="K995" t="s">
        <v>226</v>
      </c>
      <c r="L995" t="s">
        <v>227</v>
      </c>
      <c r="M995" t="s">
        <v>226</v>
      </c>
      <c r="N995" t="s">
        <v>1599</v>
      </c>
    </row>
    <row r="996" spans="1:14">
      <c r="A996" t="s">
        <v>1490</v>
      </c>
      <c r="B996" t="s">
        <v>1489</v>
      </c>
      <c r="C996" t="s">
        <v>1597</v>
      </c>
      <c r="E996" t="s">
        <v>1596</v>
      </c>
      <c r="F996" t="s">
        <v>304</v>
      </c>
      <c r="G996">
        <v>2.2810000000000001</v>
      </c>
      <c r="H996">
        <v>104.134</v>
      </c>
      <c r="I996" t="s">
        <v>50</v>
      </c>
      <c r="J996" t="s">
        <v>49</v>
      </c>
      <c r="K996" t="s">
        <v>226</v>
      </c>
      <c r="L996" t="s">
        <v>227</v>
      </c>
      <c r="M996" t="s">
        <v>226</v>
      </c>
      <c r="N996" t="s">
        <v>1598</v>
      </c>
    </row>
    <row r="997" spans="1:14">
      <c r="A997" t="s">
        <v>1490</v>
      </c>
      <c r="B997" t="s">
        <v>1489</v>
      </c>
      <c r="C997" t="s">
        <v>1597</v>
      </c>
      <c r="E997" t="s">
        <v>1596</v>
      </c>
      <c r="F997" t="s">
        <v>304</v>
      </c>
      <c r="G997">
        <v>2.2650000000000001</v>
      </c>
      <c r="H997">
        <v>104.149</v>
      </c>
      <c r="I997" t="s">
        <v>50</v>
      </c>
      <c r="J997" t="s">
        <v>49</v>
      </c>
      <c r="K997" t="s">
        <v>61</v>
      </c>
      <c r="L997" t="s">
        <v>108</v>
      </c>
      <c r="M997" t="s">
        <v>60</v>
      </c>
      <c r="N997">
        <v>642</v>
      </c>
    </row>
    <row r="998" spans="1:14">
      <c r="A998" t="s">
        <v>1490</v>
      </c>
      <c r="B998" t="s">
        <v>1489</v>
      </c>
      <c r="C998" t="s">
        <v>1597</v>
      </c>
      <c r="E998" t="s">
        <v>1596</v>
      </c>
      <c r="F998" t="s">
        <v>304</v>
      </c>
      <c r="G998">
        <v>2.3039999999999998</v>
      </c>
      <c r="H998">
        <v>104.093</v>
      </c>
      <c r="I998" t="s">
        <v>50</v>
      </c>
      <c r="J998" t="s">
        <v>49</v>
      </c>
      <c r="K998" t="s">
        <v>57</v>
      </c>
      <c r="L998" t="s">
        <v>57</v>
      </c>
      <c r="M998" t="s">
        <v>57</v>
      </c>
      <c r="N998">
        <v>643</v>
      </c>
    </row>
    <row r="999" spans="1:14">
      <c r="A999" t="s">
        <v>1490</v>
      </c>
      <c r="B999" t="s">
        <v>1489</v>
      </c>
      <c r="C999" t="s">
        <v>1597</v>
      </c>
      <c r="E999" t="s">
        <v>1596</v>
      </c>
      <c r="F999" t="s">
        <v>304</v>
      </c>
      <c r="G999">
        <v>2.2989999999999999</v>
      </c>
      <c r="H999">
        <v>104.09399999999999</v>
      </c>
      <c r="I999" t="s">
        <v>50</v>
      </c>
      <c r="J999" t="s">
        <v>49</v>
      </c>
      <c r="K999" t="s">
        <v>57</v>
      </c>
      <c r="L999" t="s">
        <v>57</v>
      </c>
      <c r="M999" t="s">
        <v>57</v>
      </c>
      <c r="N999">
        <v>644</v>
      </c>
    </row>
    <row r="1000" spans="1:14">
      <c r="A1000" t="s">
        <v>1490</v>
      </c>
      <c r="B1000" t="s">
        <v>1489</v>
      </c>
      <c r="C1000" t="s">
        <v>1597</v>
      </c>
      <c r="E1000" t="s">
        <v>1596</v>
      </c>
      <c r="F1000" t="s">
        <v>304</v>
      </c>
      <c r="G1000">
        <v>2.2810000000000001</v>
      </c>
      <c r="H1000">
        <v>104.104</v>
      </c>
      <c r="I1000" t="s">
        <v>50</v>
      </c>
      <c r="J1000" t="s">
        <v>49</v>
      </c>
      <c r="K1000" t="s">
        <v>57</v>
      </c>
      <c r="L1000" t="s">
        <v>57</v>
      </c>
      <c r="M1000" t="s">
        <v>57</v>
      </c>
      <c r="N1000">
        <v>645</v>
      </c>
    </row>
    <row r="1001" spans="1:14">
      <c r="A1001" t="s">
        <v>1490</v>
      </c>
      <c r="B1001" t="s">
        <v>1489</v>
      </c>
      <c r="C1001" t="s">
        <v>1595</v>
      </c>
      <c r="E1001" t="s">
        <v>228</v>
      </c>
      <c r="F1001" t="s">
        <v>228</v>
      </c>
      <c r="G1001">
        <v>7.508</v>
      </c>
      <c r="H1001">
        <v>99.302999999999997</v>
      </c>
      <c r="I1001" t="s">
        <v>50</v>
      </c>
      <c r="J1001" t="s">
        <v>155</v>
      </c>
      <c r="K1001" t="s">
        <v>56</v>
      </c>
      <c r="L1001" t="s">
        <v>211</v>
      </c>
      <c r="M1001" t="s">
        <v>210</v>
      </c>
      <c r="N1001">
        <v>646</v>
      </c>
    </row>
    <row r="1002" spans="1:14">
      <c r="A1002" t="s">
        <v>1490</v>
      </c>
      <c r="B1002" t="s">
        <v>1489</v>
      </c>
      <c r="C1002" t="s">
        <v>1595</v>
      </c>
      <c r="E1002" t="s">
        <v>228</v>
      </c>
      <c r="F1002" t="s">
        <v>228</v>
      </c>
      <c r="G1002">
        <v>7.508</v>
      </c>
      <c r="H1002">
        <v>99.302999999999997</v>
      </c>
      <c r="I1002" t="s">
        <v>50</v>
      </c>
      <c r="J1002" t="s">
        <v>155</v>
      </c>
      <c r="K1002" t="s">
        <v>48</v>
      </c>
      <c r="L1002" t="s">
        <v>80</v>
      </c>
      <c r="M1002" t="s">
        <v>79</v>
      </c>
      <c r="N1002">
        <v>647</v>
      </c>
    </row>
    <row r="1003" spans="1:14">
      <c r="A1003" t="s">
        <v>1490</v>
      </c>
      <c r="B1003" t="s">
        <v>1489</v>
      </c>
      <c r="C1003" t="s">
        <v>1595</v>
      </c>
      <c r="E1003" t="s">
        <v>228</v>
      </c>
      <c r="F1003" t="s">
        <v>228</v>
      </c>
      <c r="G1003">
        <v>7.508</v>
      </c>
      <c r="H1003">
        <v>99.302999999999997</v>
      </c>
      <c r="I1003" t="s">
        <v>50</v>
      </c>
      <c r="J1003" t="s">
        <v>155</v>
      </c>
      <c r="K1003" t="s">
        <v>61</v>
      </c>
      <c r="L1003" t="s">
        <v>108</v>
      </c>
      <c r="M1003" t="s">
        <v>60</v>
      </c>
      <c r="N1003">
        <v>648</v>
      </c>
    </row>
    <row r="1004" spans="1:14">
      <c r="A1004" t="s">
        <v>1490</v>
      </c>
      <c r="B1004" t="s">
        <v>1489</v>
      </c>
      <c r="C1004" t="s">
        <v>1595</v>
      </c>
      <c r="E1004" t="s">
        <v>228</v>
      </c>
      <c r="F1004" t="s">
        <v>228</v>
      </c>
      <c r="G1004">
        <v>7.508</v>
      </c>
      <c r="H1004">
        <v>99.302999999999997</v>
      </c>
      <c r="I1004" t="s">
        <v>50</v>
      </c>
      <c r="J1004" t="s">
        <v>155</v>
      </c>
      <c r="K1004" t="s">
        <v>57</v>
      </c>
      <c r="L1004" t="s">
        <v>57</v>
      </c>
      <c r="M1004" t="s">
        <v>57</v>
      </c>
      <c r="N1004">
        <v>649</v>
      </c>
    </row>
    <row r="1005" spans="1:14">
      <c r="A1005" t="s">
        <v>1490</v>
      </c>
      <c r="B1005" t="s">
        <v>1489</v>
      </c>
      <c r="C1005" t="s">
        <v>1595</v>
      </c>
      <c r="E1005" t="s">
        <v>228</v>
      </c>
      <c r="F1005" t="s">
        <v>228</v>
      </c>
      <c r="G1005">
        <v>7.508</v>
      </c>
      <c r="H1005">
        <v>99.302999999999997</v>
      </c>
      <c r="I1005" t="s">
        <v>50</v>
      </c>
      <c r="J1005" t="s">
        <v>155</v>
      </c>
      <c r="K1005" t="s">
        <v>56</v>
      </c>
      <c r="L1005" t="s">
        <v>211</v>
      </c>
      <c r="M1005" t="s">
        <v>210</v>
      </c>
      <c r="N1005">
        <v>650</v>
      </c>
    </row>
    <row r="1006" spans="1:14">
      <c r="A1006" t="s">
        <v>1490</v>
      </c>
      <c r="B1006" t="s">
        <v>1489</v>
      </c>
      <c r="C1006" t="s">
        <v>1595</v>
      </c>
      <c r="E1006" t="s">
        <v>228</v>
      </c>
      <c r="F1006" t="s">
        <v>228</v>
      </c>
      <c r="G1006">
        <v>7.508</v>
      </c>
      <c r="H1006">
        <v>99.302999999999997</v>
      </c>
      <c r="I1006" t="s">
        <v>50</v>
      </c>
      <c r="J1006" t="s">
        <v>155</v>
      </c>
      <c r="K1006" t="s">
        <v>56</v>
      </c>
      <c r="L1006" t="s">
        <v>297</v>
      </c>
      <c r="M1006" t="s">
        <v>210</v>
      </c>
      <c r="N1006">
        <v>651</v>
      </c>
    </row>
    <row r="1007" spans="1:14">
      <c r="A1007" t="s">
        <v>1490</v>
      </c>
      <c r="B1007" t="s">
        <v>1489</v>
      </c>
      <c r="C1007" t="s">
        <v>1595</v>
      </c>
      <c r="E1007" t="s">
        <v>228</v>
      </c>
      <c r="F1007" t="s">
        <v>228</v>
      </c>
      <c r="G1007">
        <v>7.508</v>
      </c>
      <c r="H1007">
        <v>99.302999999999997</v>
      </c>
      <c r="I1007" t="s">
        <v>50</v>
      </c>
      <c r="J1007" t="s">
        <v>155</v>
      </c>
      <c r="K1007" t="s">
        <v>48</v>
      </c>
      <c r="L1007" t="s">
        <v>80</v>
      </c>
      <c r="M1007" t="s">
        <v>79</v>
      </c>
      <c r="N1007">
        <v>652</v>
      </c>
    </row>
    <row r="1008" spans="1:14">
      <c r="A1008" t="s">
        <v>1490</v>
      </c>
      <c r="B1008" t="s">
        <v>1489</v>
      </c>
      <c r="C1008" t="s">
        <v>1595</v>
      </c>
      <c r="E1008" t="s">
        <v>228</v>
      </c>
      <c r="F1008" t="s">
        <v>228</v>
      </c>
      <c r="G1008">
        <v>7.508</v>
      </c>
      <c r="H1008">
        <v>99.302999999999997</v>
      </c>
      <c r="I1008" t="s">
        <v>50</v>
      </c>
      <c r="J1008" t="s">
        <v>155</v>
      </c>
      <c r="K1008" t="s">
        <v>61</v>
      </c>
      <c r="L1008" t="s">
        <v>108</v>
      </c>
      <c r="M1008" t="s">
        <v>60</v>
      </c>
      <c r="N1008">
        <v>653</v>
      </c>
    </row>
    <row r="1009" spans="1:14">
      <c r="A1009" t="s">
        <v>1490</v>
      </c>
      <c r="B1009" t="s">
        <v>1489</v>
      </c>
      <c r="C1009" t="s">
        <v>1595</v>
      </c>
      <c r="E1009" t="s">
        <v>228</v>
      </c>
      <c r="F1009" t="s">
        <v>228</v>
      </c>
      <c r="G1009">
        <v>7.508</v>
      </c>
      <c r="H1009">
        <v>99.302999999999997</v>
      </c>
      <c r="I1009" t="s">
        <v>50</v>
      </c>
      <c r="J1009" t="s">
        <v>155</v>
      </c>
      <c r="K1009" t="s">
        <v>57</v>
      </c>
      <c r="L1009" t="s">
        <v>57</v>
      </c>
      <c r="M1009" t="s">
        <v>57</v>
      </c>
      <c r="N1009">
        <v>654</v>
      </c>
    </row>
    <row r="1010" spans="1:14">
      <c r="A1010" t="s">
        <v>1490</v>
      </c>
      <c r="B1010" t="s">
        <v>1489</v>
      </c>
      <c r="C1010" t="s">
        <v>1595</v>
      </c>
      <c r="E1010" t="s">
        <v>228</v>
      </c>
      <c r="F1010" t="s">
        <v>228</v>
      </c>
      <c r="G1010">
        <v>7.508</v>
      </c>
      <c r="H1010">
        <v>99.302999999999997</v>
      </c>
      <c r="I1010" t="s">
        <v>50</v>
      </c>
      <c r="J1010" t="s">
        <v>155</v>
      </c>
      <c r="K1010" t="s">
        <v>56</v>
      </c>
      <c r="L1010" t="s">
        <v>297</v>
      </c>
      <c r="M1010" t="s">
        <v>210</v>
      </c>
      <c r="N1010">
        <v>655</v>
      </c>
    </row>
    <row r="1011" spans="1:14">
      <c r="A1011" t="s">
        <v>1490</v>
      </c>
      <c r="B1011" t="s">
        <v>1489</v>
      </c>
      <c r="C1011" t="s">
        <v>1595</v>
      </c>
      <c r="E1011" t="s">
        <v>228</v>
      </c>
      <c r="F1011" t="s">
        <v>228</v>
      </c>
      <c r="G1011">
        <v>7.508</v>
      </c>
      <c r="H1011">
        <v>99.302999999999997</v>
      </c>
      <c r="I1011" t="s">
        <v>50</v>
      </c>
      <c r="J1011" t="s">
        <v>155</v>
      </c>
      <c r="K1011" t="s">
        <v>48</v>
      </c>
      <c r="L1011" t="s">
        <v>80</v>
      </c>
      <c r="M1011" t="s">
        <v>79</v>
      </c>
      <c r="N1011">
        <v>656</v>
      </c>
    </row>
    <row r="1012" spans="1:14">
      <c r="A1012" t="s">
        <v>1490</v>
      </c>
      <c r="B1012" t="s">
        <v>1489</v>
      </c>
      <c r="C1012" t="s">
        <v>1595</v>
      </c>
      <c r="E1012" t="s">
        <v>228</v>
      </c>
      <c r="F1012" t="s">
        <v>228</v>
      </c>
      <c r="G1012">
        <v>7.508</v>
      </c>
      <c r="H1012">
        <v>99.302999999999997</v>
      </c>
      <c r="I1012" t="s">
        <v>50</v>
      </c>
      <c r="J1012" t="s">
        <v>155</v>
      </c>
      <c r="K1012" t="s">
        <v>61</v>
      </c>
      <c r="L1012" t="s">
        <v>108</v>
      </c>
      <c r="M1012" t="s">
        <v>60</v>
      </c>
      <c r="N1012">
        <v>657</v>
      </c>
    </row>
    <row r="1013" spans="1:14">
      <c r="A1013" t="s">
        <v>1490</v>
      </c>
      <c r="B1013" t="s">
        <v>1489</v>
      </c>
      <c r="C1013" t="s">
        <v>1595</v>
      </c>
      <c r="E1013" t="s">
        <v>228</v>
      </c>
      <c r="F1013" t="s">
        <v>228</v>
      </c>
      <c r="G1013">
        <v>7.508</v>
      </c>
      <c r="H1013">
        <v>99.302999999999997</v>
      </c>
      <c r="I1013" t="s">
        <v>50</v>
      </c>
      <c r="J1013" t="s">
        <v>155</v>
      </c>
      <c r="K1013" t="s">
        <v>57</v>
      </c>
      <c r="L1013" t="s">
        <v>57</v>
      </c>
      <c r="M1013" t="s">
        <v>57</v>
      </c>
      <c r="N1013">
        <v>658</v>
      </c>
    </row>
    <row r="1014" spans="1:14">
      <c r="A1014" t="s">
        <v>1490</v>
      </c>
      <c r="B1014" t="s">
        <v>1489</v>
      </c>
      <c r="C1014" t="s">
        <v>1594</v>
      </c>
      <c r="E1014" t="s">
        <v>1593</v>
      </c>
      <c r="F1014" t="s">
        <v>518</v>
      </c>
      <c r="G1014">
        <v>39.273000000000003</v>
      </c>
      <c r="H1014">
        <v>3.0409999999999999</v>
      </c>
      <c r="I1014" t="s">
        <v>65</v>
      </c>
      <c r="J1014" t="s">
        <v>95</v>
      </c>
      <c r="K1014" t="s">
        <v>48</v>
      </c>
      <c r="L1014" t="s">
        <v>166</v>
      </c>
      <c r="M1014" t="s">
        <v>165</v>
      </c>
      <c r="N1014">
        <v>697</v>
      </c>
    </row>
    <row r="1015" spans="1:14">
      <c r="A1015" t="s">
        <v>1490</v>
      </c>
      <c r="B1015" t="s">
        <v>1489</v>
      </c>
      <c r="C1015" t="s">
        <v>1590</v>
      </c>
      <c r="E1015" t="s">
        <v>902</v>
      </c>
      <c r="F1015" t="s">
        <v>897</v>
      </c>
      <c r="G1015">
        <v>16.344999999999999</v>
      </c>
      <c r="H1015">
        <v>119.926</v>
      </c>
      <c r="I1015" t="s">
        <v>65</v>
      </c>
      <c r="J1015" t="s">
        <v>49</v>
      </c>
      <c r="K1015" t="s">
        <v>154</v>
      </c>
      <c r="L1015" t="s">
        <v>154</v>
      </c>
      <c r="M1015" t="s">
        <v>154</v>
      </c>
      <c r="N1015">
        <v>698</v>
      </c>
    </row>
    <row r="1016" spans="1:14">
      <c r="A1016" t="s">
        <v>1490</v>
      </c>
      <c r="B1016" t="s">
        <v>1489</v>
      </c>
      <c r="C1016" t="s">
        <v>1590</v>
      </c>
      <c r="E1016" t="s">
        <v>902</v>
      </c>
      <c r="F1016" t="s">
        <v>897</v>
      </c>
      <c r="G1016">
        <v>16.344999999999999</v>
      </c>
      <c r="H1016">
        <v>119.926</v>
      </c>
      <c r="I1016" t="s">
        <v>65</v>
      </c>
      <c r="J1016" t="s">
        <v>49</v>
      </c>
      <c r="K1016" t="s">
        <v>154</v>
      </c>
      <c r="L1016" t="s">
        <v>154</v>
      </c>
      <c r="M1016" t="s">
        <v>154</v>
      </c>
      <c r="N1016">
        <v>699</v>
      </c>
    </row>
    <row r="1017" spans="1:14">
      <c r="A1017" t="s">
        <v>1490</v>
      </c>
      <c r="B1017" t="s">
        <v>1489</v>
      </c>
      <c r="C1017" t="s">
        <v>1590</v>
      </c>
      <c r="E1017" t="s">
        <v>902</v>
      </c>
      <c r="F1017" t="s">
        <v>897</v>
      </c>
      <c r="G1017">
        <v>16.344999999999999</v>
      </c>
      <c r="H1017">
        <v>119.926</v>
      </c>
      <c r="I1017" t="s">
        <v>65</v>
      </c>
      <c r="J1017" t="s">
        <v>49</v>
      </c>
      <c r="K1017" t="s">
        <v>154</v>
      </c>
      <c r="L1017" t="s">
        <v>154</v>
      </c>
      <c r="M1017" t="s">
        <v>154</v>
      </c>
      <c r="N1017">
        <v>700</v>
      </c>
    </row>
    <row r="1018" spans="1:14">
      <c r="A1018" t="s">
        <v>1490</v>
      </c>
      <c r="B1018" t="s">
        <v>1489</v>
      </c>
      <c r="C1018" t="s">
        <v>1590</v>
      </c>
      <c r="E1018" t="s">
        <v>902</v>
      </c>
      <c r="F1018" t="s">
        <v>897</v>
      </c>
      <c r="G1018">
        <v>16.344999999999999</v>
      </c>
      <c r="H1018">
        <v>119.926</v>
      </c>
      <c r="I1018" t="s">
        <v>65</v>
      </c>
      <c r="J1018" t="s">
        <v>49</v>
      </c>
      <c r="K1018" t="s">
        <v>154</v>
      </c>
      <c r="L1018" t="s">
        <v>154</v>
      </c>
      <c r="M1018" t="s">
        <v>154</v>
      </c>
      <c r="N1018">
        <v>701</v>
      </c>
    </row>
    <row r="1019" spans="1:14">
      <c r="A1019" t="s">
        <v>1490</v>
      </c>
      <c r="B1019" t="s">
        <v>1489</v>
      </c>
      <c r="C1019" t="s">
        <v>1590</v>
      </c>
      <c r="E1019" t="s">
        <v>902</v>
      </c>
      <c r="F1019" t="s">
        <v>897</v>
      </c>
      <c r="G1019">
        <v>16.347000000000001</v>
      </c>
      <c r="H1019">
        <v>119.967</v>
      </c>
      <c r="I1019" t="s">
        <v>65</v>
      </c>
      <c r="J1019" t="s">
        <v>49</v>
      </c>
      <c r="K1019" t="s">
        <v>154</v>
      </c>
      <c r="L1019" t="s">
        <v>154</v>
      </c>
      <c r="M1019" t="s">
        <v>154</v>
      </c>
      <c r="N1019">
        <v>702</v>
      </c>
    </row>
    <row r="1020" spans="1:14">
      <c r="A1020" t="s">
        <v>1490</v>
      </c>
      <c r="B1020" t="s">
        <v>1489</v>
      </c>
      <c r="C1020" t="s">
        <v>1590</v>
      </c>
      <c r="E1020" t="s">
        <v>902</v>
      </c>
      <c r="F1020" t="s">
        <v>897</v>
      </c>
      <c r="G1020">
        <v>16.349</v>
      </c>
      <c r="H1020">
        <v>119.965</v>
      </c>
      <c r="I1020" t="s">
        <v>65</v>
      </c>
      <c r="J1020" t="s">
        <v>49</v>
      </c>
      <c r="K1020" t="s">
        <v>154</v>
      </c>
      <c r="L1020" t="s">
        <v>154</v>
      </c>
      <c r="M1020" t="s">
        <v>154</v>
      </c>
      <c r="N1020">
        <v>703</v>
      </c>
    </row>
    <row r="1021" spans="1:14">
      <c r="A1021" t="s">
        <v>1490</v>
      </c>
      <c r="B1021" t="s">
        <v>1489</v>
      </c>
      <c r="C1021" t="s">
        <v>1590</v>
      </c>
      <c r="E1021" t="s">
        <v>902</v>
      </c>
      <c r="F1021" t="s">
        <v>897</v>
      </c>
      <c r="G1021">
        <v>16.367000000000001</v>
      </c>
      <c r="H1021">
        <v>119.959</v>
      </c>
      <c r="I1021" t="s">
        <v>65</v>
      </c>
      <c r="J1021" t="s">
        <v>49</v>
      </c>
      <c r="K1021" t="s">
        <v>154</v>
      </c>
      <c r="L1021" t="s">
        <v>154</v>
      </c>
      <c r="M1021" t="s">
        <v>154</v>
      </c>
      <c r="N1021">
        <v>704</v>
      </c>
    </row>
    <row r="1022" spans="1:14">
      <c r="A1022" t="s">
        <v>1490</v>
      </c>
      <c r="B1022" t="s">
        <v>1489</v>
      </c>
      <c r="C1022" t="s">
        <v>1590</v>
      </c>
      <c r="E1022" t="s">
        <v>902</v>
      </c>
      <c r="F1022" t="s">
        <v>897</v>
      </c>
      <c r="G1022">
        <v>16.369</v>
      </c>
      <c r="H1022">
        <v>119.96</v>
      </c>
      <c r="I1022" t="s">
        <v>65</v>
      </c>
      <c r="J1022" t="s">
        <v>49</v>
      </c>
      <c r="K1022" t="s">
        <v>154</v>
      </c>
      <c r="L1022" t="s">
        <v>154</v>
      </c>
      <c r="M1022" t="s">
        <v>154</v>
      </c>
      <c r="N1022">
        <v>705</v>
      </c>
    </row>
    <row r="1023" spans="1:14">
      <c r="A1023" t="s">
        <v>1490</v>
      </c>
      <c r="B1023" t="s">
        <v>1489</v>
      </c>
      <c r="C1023" t="s">
        <v>1590</v>
      </c>
      <c r="E1023" t="s">
        <v>902</v>
      </c>
      <c r="F1023" t="s">
        <v>897</v>
      </c>
      <c r="G1023">
        <v>16.379000000000001</v>
      </c>
      <c r="H1023">
        <v>119.91200000000001</v>
      </c>
      <c r="I1023" t="s">
        <v>65</v>
      </c>
      <c r="J1023" t="s">
        <v>49</v>
      </c>
      <c r="K1023" t="s">
        <v>154</v>
      </c>
      <c r="L1023" t="s">
        <v>154</v>
      </c>
      <c r="M1023" t="s">
        <v>154</v>
      </c>
      <c r="N1023">
        <v>706</v>
      </c>
    </row>
    <row r="1024" spans="1:14">
      <c r="A1024" t="s">
        <v>1490</v>
      </c>
      <c r="B1024" t="s">
        <v>1489</v>
      </c>
      <c r="C1024" t="s">
        <v>1590</v>
      </c>
      <c r="E1024" t="s">
        <v>902</v>
      </c>
      <c r="F1024" t="s">
        <v>897</v>
      </c>
      <c r="G1024">
        <v>16.385000000000002</v>
      </c>
      <c r="H1024">
        <v>119.913</v>
      </c>
      <c r="I1024" t="s">
        <v>65</v>
      </c>
      <c r="J1024" t="s">
        <v>49</v>
      </c>
      <c r="K1024" t="s">
        <v>154</v>
      </c>
      <c r="L1024" t="s">
        <v>154</v>
      </c>
      <c r="M1024" t="s">
        <v>154</v>
      </c>
      <c r="N1024">
        <v>707</v>
      </c>
    </row>
    <row r="1025" spans="1:14">
      <c r="A1025" t="s">
        <v>1490</v>
      </c>
      <c r="B1025" t="s">
        <v>1489</v>
      </c>
      <c r="C1025" t="s">
        <v>1590</v>
      </c>
      <c r="E1025" t="s">
        <v>902</v>
      </c>
      <c r="F1025" t="s">
        <v>897</v>
      </c>
      <c r="G1025">
        <v>16.367000000000001</v>
      </c>
      <c r="H1025">
        <v>119.85899999999999</v>
      </c>
      <c r="I1025" t="s">
        <v>65</v>
      </c>
      <c r="J1025" t="s">
        <v>49</v>
      </c>
      <c r="K1025" t="s">
        <v>154</v>
      </c>
      <c r="L1025" t="s">
        <v>154</v>
      </c>
      <c r="M1025" t="s">
        <v>154</v>
      </c>
      <c r="N1025">
        <v>708</v>
      </c>
    </row>
    <row r="1026" spans="1:14">
      <c r="A1026" t="s">
        <v>1490</v>
      </c>
      <c r="B1026" t="s">
        <v>1489</v>
      </c>
      <c r="C1026" t="s">
        <v>1590</v>
      </c>
      <c r="E1026" t="s">
        <v>902</v>
      </c>
      <c r="F1026" t="s">
        <v>897</v>
      </c>
      <c r="G1026">
        <v>16.414999999999999</v>
      </c>
      <c r="H1026">
        <v>119.955</v>
      </c>
      <c r="I1026" t="s">
        <v>65</v>
      </c>
      <c r="J1026" t="s">
        <v>49</v>
      </c>
      <c r="K1026" t="s">
        <v>154</v>
      </c>
      <c r="L1026" t="s">
        <v>154</v>
      </c>
      <c r="M1026" t="s">
        <v>154</v>
      </c>
      <c r="N1026">
        <v>709</v>
      </c>
    </row>
    <row r="1027" spans="1:14">
      <c r="A1027" t="s">
        <v>1490</v>
      </c>
      <c r="B1027" t="s">
        <v>1489</v>
      </c>
      <c r="C1027" t="s">
        <v>1590</v>
      </c>
      <c r="E1027" t="s">
        <v>902</v>
      </c>
      <c r="F1027" t="s">
        <v>897</v>
      </c>
      <c r="G1027">
        <v>16.411999999999999</v>
      </c>
      <c r="H1027">
        <v>119.907</v>
      </c>
      <c r="I1027" t="s">
        <v>65</v>
      </c>
      <c r="J1027" t="s">
        <v>49</v>
      </c>
      <c r="K1027" t="s">
        <v>154</v>
      </c>
      <c r="L1027" t="s">
        <v>154</v>
      </c>
      <c r="M1027" t="s">
        <v>154</v>
      </c>
      <c r="N1027">
        <v>710</v>
      </c>
    </row>
    <row r="1028" spans="1:14">
      <c r="A1028" t="s">
        <v>1490</v>
      </c>
      <c r="B1028" t="s">
        <v>1489</v>
      </c>
      <c r="C1028" t="s">
        <v>1590</v>
      </c>
      <c r="E1028" t="s">
        <v>902</v>
      </c>
      <c r="F1028" t="s">
        <v>897</v>
      </c>
      <c r="G1028">
        <v>16.413</v>
      </c>
      <c r="H1028">
        <v>119.90900000000001</v>
      </c>
      <c r="I1028" t="s">
        <v>65</v>
      </c>
      <c r="J1028" t="s">
        <v>49</v>
      </c>
      <c r="K1028" t="s">
        <v>154</v>
      </c>
      <c r="L1028" t="s">
        <v>154</v>
      </c>
      <c r="M1028" t="s">
        <v>154</v>
      </c>
      <c r="N1028">
        <v>711</v>
      </c>
    </row>
    <row r="1029" spans="1:14">
      <c r="A1029" t="s">
        <v>1490</v>
      </c>
      <c r="B1029" t="s">
        <v>1489</v>
      </c>
      <c r="C1029" t="s">
        <v>1590</v>
      </c>
      <c r="E1029" t="s">
        <v>902</v>
      </c>
      <c r="F1029" t="s">
        <v>897</v>
      </c>
      <c r="G1029">
        <v>16.422999999999998</v>
      </c>
      <c r="H1029">
        <v>119.943</v>
      </c>
      <c r="I1029" t="s">
        <v>65</v>
      </c>
      <c r="J1029" t="s">
        <v>49</v>
      </c>
      <c r="K1029" t="s">
        <v>154</v>
      </c>
      <c r="L1029" t="s">
        <v>154</v>
      </c>
      <c r="M1029" t="s">
        <v>154</v>
      </c>
      <c r="N1029">
        <v>712</v>
      </c>
    </row>
    <row r="1030" spans="1:14">
      <c r="A1030" t="s">
        <v>1490</v>
      </c>
      <c r="B1030" t="s">
        <v>1489</v>
      </c>
      <c r="C1030" t="s">
        <v>1590</v>
      </c>
      <c r="E1030" t="s">
        <v>902</v>
      </c>
      <c r="F1030" t="s">
        <v>897</v>
      </c>
      <c r="G1030">
        <v>16.425000000000001</v>
      </c>
      <c r="H1030">
        <v>119.946</v>
      </c>
      <c r="I1030" t="s">
        <v>65</v>
      </c>
      <c r="J1030" t="s">
        <v>49</v>
      </c>
      <c r="K1030" t="s">
        <v>154</v>
      </c>
      <c r="L1030" t="s">
        <v>154</v>
      </c>
      <c r="M1030" t="s">
        <v>154</v>
      </c>
      <c r="N1030">
        <v>713</v>
      </c>
    </row>
    <row r="1031" spans="1:14">
      <c r="A1031" t="s">
        <v>1490</v>
      </c>
      <c r="B1031" t="s">
        <v>1489</v>
      </c>
      <c r="C1031" t="s">
        <v>1590</v>
      </c>
      <c r="E1031" t="s">
        <v>902</v>
      </c>
      <c r="F1031" t="s">
        <v>897</v>
      </c>
      <c r="G1031">
        <v>16.428000000000001</v>
      </c>
      <c r="H1031">
        <v>119.94799999999999</v>
      </c>
      <c r="I1031" t="s">
        <v>65</v>
      </c>
      <c r="J1031" t="s">
        <v>49</v>
      </c>
      <c r="K1031" t="s">
        <v>154</v>
      </c>
      <c r="L1031" t="s">
        <v>154</v>
      </c>
      <c r="M1031" t="s">
        <v>154</v>
      </c>
      <c r="N1031">
        <v>714</v>
      </c>
    </row>
    <row r="1032" spans="1:14">
      <c r="A1032" t="s">
        <v>1490</v>
      </c>
      <c r="B1032" t="s">
        <v>1489</v>
      </c>
      <c r="C1032" t="s">
        <v>1590</v>
      </c>
      <c r="E1032" t="s">
        <v>902</v>
      </c>
      <c r="F1032" t="s">
        <v>897</v>
      </c>
      <c r="G1032">
        <v>16.428000000000001</v>
      </c>
      <c r="H1032">
        <v>119.922</v>
      </c>
      <c r="I1032" t="s">
        <v>65</v>
      </c>
      <c r="J1032" t="s">
        <v>49</v>
      </c>
      <c r="K1032" t="s">
        <v>154</v>
      </c>
      <c r="L1032" t="s">
        <v>154</v>
      </c>
      <c r="M1032" t="s">
        <v>154</v>
      </c>
      <c r="N1032">
        <v>715</v>
      </c>
    </row>
    <row r="1033" spans="1:14">
      <c r="A1033" t="s">
        <v>1490</v>
      </c>
      <c r="B1033" t="s">
        <v>1489</v>
      </c>
      <c r="C1033" t="s">
        <v>1590</v>
      </c>
      <c r="E1033" t="s">
        <v>902</v>
      </c>
      <c r="F1033" t="s">
        <v>897</v>
      </c>
      <c r="G1033">
        <v>16.431000000000001</v>
      </c>
      <c r="H1033">
        <v>119.949</v>
      </c>
      <c r="I1033" t="s">
        <v>65</v>
      </c>
      <c r="J1033" t="s">
        <v>49</v>
      </c>
      <c r="K1033" t="s">
        <v>154</v>
      </c>
      <c r="L1033" t="s">
        <v>154</v>
      </c>
      <c r="M1033" t="s">
        <v>154</v>
      </c>
      <c r="N1033">
        <v>716</v>
      </c>
    </row>
    <row r="1034" spans="1:14">
      <c r="A1034" t="s">
        <v>1490</v>
      </c>
      <c r="B1034" t="s">
        <v>1489</v>
      </c>
      <c r="C1034" t="s">
        <v>1590</v>
      </c>
      <c r="E1034" t="s">
        <v>902</v>
      </c>
      <c r="F1034" t="s">
        <v>897</v>
      </c>
      <c r="G1034">
        <v>16.428999999999998</v>
      </c>
      <c r="H1034">
        <v>119.922</v>
      </c>
      <c r="I1034" t="s">
        <v>65</v>
      </c>
      <c r="J1034" t="s">
        <v>49</v>
      </c>
      <c r="K1034" t="s">
        <v>154</v>
      </c>
      <c r="L1034" t="s">
        <v>154</v>
      </c>
      <c r="M1034" t="s">
        <v>154</v>
      </c>
      <c r="N1034">
        <v>717</v>
      </c>
    </row>
    <row r="1035" spans="1:14">
      <c r="A1035" t="s">
        <v>1490</v>
      </c>
      <c r="B1035" t="s">
        <v>1489</v>
      </c>
      <c r="C1035" t="s">
        <v>1590</v>
      </c>
      <c r="E1035" t="s">
        <v>902</v>
      </c>
      <c r="F1035" t="s">
        <v>897</v>
      </c>
      <c r="G1035">
        <v>16.433</v>
      </c>
      <c r="H1035">
        <v>119.95</v>
      </c>
      <c r="I1035" t="s">
        <v>65</v>
      </c>
      <c r="J1035" t="s">
        <v>49</v>
      </c>
      <c r="K1035" t="s">
        <v>154</v>
      </c>
      <c r="L1035" t="s">
        <v>154</v>
      </c>
      <c r="M1035" t="s">
        <v>154</v>
      </c>
      <c r="N1035">
        <v>718</v>
      </c>
    </row>
    <row r="1036" spans="1:14">
      <c r="A1036" t="s">
        <v>1490</v>
      </c>
      <c r="B1036" t="s">
        <v>1489</v>
      </c>
      <c r="C1036" t="s">
        <v>1590</v>
      </c>
      <c r="E1036" t="s">
        <v>902</v>
      </c>
      <c r="F1036" t="s">
        <v>897</v>
      </c>
      <c r="G1036">
        <v>16.43</v>
      </c>
      <c r="H1036">
        <v>119.917</v>
      </c>
      <c r="I1036" t="s">
        <v>65</v>
      </c>
      <c r="J1036" t="s">
        <v>49</v>
      </c>
      <c r="K1036" t="s">
        <v>154</v>
      </c>
      <c r="L1036" t="s">
        <v>154</v>
      </c>
      <c r="M1036" t="s">
        <v>154</v>
      </c>
      <c r="N1036">
        <v>719</v>
      </c>
    </row>
    <row r="1037" spans="1:14">
      <c r="A1037" t="s">
        <v>1490</v>
      </c>
      <c r="B1037" t="s">
        <v>1489</v>
      </c>
      <c r="C1037" t="s">
        <v>1590</v>
      </c>
      <c r="E1037" t="s">
        <v>902</v>
      </c>
      <c r="F1037" t="s">
        <v>897</v>
      </c>
      <c r="G1037">
        <v>16.431000000000001</v>
      </c>
      <c r="H1037">
        <v>119.923</v>
      </c>
      <c r="I1037" t="s">
        <v>65</v>
      </c>
      <c r="J1037" t="s">
        <v>49</v>
      </c>
      <c r="K1037" t="s">
        <v>154</v>
      </c>
      <c r="L1037" t="s">
        <v>154</v>
      </c>
      <c r="M1037" t="s">
        <v>154</v>
      </c>
      <c r="N1037">
        <v>720</v>
      </c>
    </row>
    <row r="1038" spans="1:14">
      <c r="A1038" t="s">
        <v>1490</v>
      </c>
      <c r="B1038" t="s">
        <v>1489</v>
      </c>
      <c r="C1038" t="s">
        <v>1590</v>
      </c>
      <c r="E1038" t="s">
        <v>902</v>
      </c>
      <c r="F1038" t="s">
        <v>897</v>
      </c>
      <c r="G1038">
        <v>16.434999999999999</v>
      </c>
      <c r="H1038">
        <v>119.95099999999999</v>
      </c>
      <c r="I1038" t="s">
        <v>65</v>
      </c>
      <c r="J1038" t="s">
        <v>49</v>
      </c>
      <c r="K1038" t="s">
        <v>154</v>
      </c>
      <c r="L1038" t="s">
        <v>154</v>
      </c>
      <c r="M1038" t="s">
        <v>154</v>
      </c>
      <c r="N1038">
        <v>721</v>
      </c>
    </row>
    <row r="1039" spans="1:14">
      <c r="A1039" t="s">
        <v>1490</v>
      </c>
      <c r="B1039" t="s">
        <v>1489</v>
      </c>
      <c r="C1039" t="s">
        <v>1590</v>
      </c>
      <c r="E1039" t="s">
        <v>902</v>
      </c>
      <c r="F1039" t="s">
        <v>897</v>
      </c>
      <c r="G1039">
        <v>16.434000000000001</v>
      </c>
      <c r="H1039">
        <v>119.923</v>
      </c>
      <c r="I1039" t="s">
        <v>65</v>
      </c>
      <c r="J1039" t="s">
        <v>49</v>
      </c>
      <c r="K1039" t="s">
        <v>154</v>
      </c>
      <c r="L1039" t="s">
        <v>154</v>
      </c>
      <c r="M1039" t="s">
        <v>154</v>
      </c>
      <c r="N1039">
        <v>722</v>
      </c>
    </row>
    <row r="1040" spans="1:14">
      <c r="A1040" t="s">
        <v>1490</v>
      </c>
      <c r="B1040" t="s">
        <v>1489</v>
      </c>
      <c r="C1040" t="s">
        <v>1590</v>
      </c>
      <c r="E1040" t="s">
        <v>902</v>
      </c>
      <c r="F1040" t="s">
        <v>897</v>
      </c>
      <c r="G1040">
        <v>16.437000000000001</v>
      </c>
      <c r="H1040">
        <v>119.923</v>
      </c>
      <c r="I1040" t="s">
        <v>65</v>
      </c>
      <c r="J1040" t="s">
        <v>49</v>
      </c>
      <c r="K1040" t="s">
        <v>154</v>
      </c>
      <c r="L1040" t="s">
        <v>154</v>
      </c>
      <c r="M1040" t="s">
        <v>154</v>
      </c>
      <c r="N1040">
        <v>723</v>
      </c>
    </row>
    <row r="1041" spans="1:14">
      <c r="A1041" t="s">
        <v>1490</v>
      </c>
      <c r="B1041" t="s">
        <v>1489</v>
      </c>
      <c r="C1041" t="s">
        <v>1590</v>
      </c>
      <c r="E1041" t="s">
        <v>902</v>
      </c>
      <c r="F1041" t="s">
        <v>897</v>
      </c>
      <c r="G1041">
        <v>16.439</v>
      </c>
      <c r="H1041">
        <v>119.92400000000001</v>
      </c>
      <c r="I1041" t="s">
        <v>65</v>
      </c>
      <c r="J1041" t="s">
        <v>49</v>
      </c>
      <c r="K1041" t="s">
        <v>154</v>
      </c>
      <c r="L1041" t="s">
        <v>154</v>
      </c>
      <c r="M1041" t="s">
        <v>154</v>
      </c>
      <c r="N1041">
        <v>724</v>
      </c>
    </row>
    <row r="1042" spans="1:14">
      <c r="A1042" t="s">
        <v>1490</v>
      </c>
      <c r="B1042" t="s">
        <v>1489</v>
      </c>
      <c r="C1042" t="s">
        <v>1590</v>
      </c>
      <c r="E1042" t="s">
        <v>902</v>
      </c>
      <c r="F1042" t="s">
        <v>897</v>
      </c>
      <c r="G1042">
        <v>16.439</v>
      </c>
      <c r="H1042">
        <v>119.92400000000001</v>
      </c>
      <c r="I1042" t="s">
        <v>65</v>
      </c>
      <c r="J1042" t="s">
        <v>49</v>
      </c>
      <c r="K1042" t="s">
        <v>154</v>
      </c>
      <c r="L1042" t="s">
        <v>154</v>
      </c>
      <c r="M1042" t="s">
        <v>154</v>
      </c>
      <c r="N1042">
        <v>725</v>
      </c>
    </row>
    <row r="1043" spans="1:14">
      <c r="A1043" t="s">
        <v>1490</v>
      </c>
      <c r="B1043" t="s">
        <v>1489</v>
      </c>
      <c r="C1043" t="s">
        <v>1590</v>
      </c>
      <c r="E1043" t="s">
        <v>902</v>
      </c>
      <c r="F1043" t="s">
        <v>897</v>
      </c>
      <c r="G1043">
        <v>16.439</v>
      </c>
      <c r="H1043">
        <v>119.92400000000001</v>
      </c>
      <c r="I1043" t="s">
        <v>65</v>
      </c>
      <c r="J1043" t="s">
        <v>49</v>
      </c>
      <c r="K1043" t="s">
        <v>154</v>
      </c>
      <c r="L1043" t="s">
        <v>154</v>
      </c>
      <c r="M1043" t="s">
        <v>154</v>
      </c>
      <c r="N1043">
        <v>726</v>
      </c>
    </row>
    <row r="1044" spans="1:14">
      <c r="A1044" t="s">
        <v>1490</v>
      </c>
      <c r="B1044" t="s">
        <v>1489</v>
      </c>
      <c r="C1044" t="s">
        <v>1590</v>
      </c>
      <c r="E1044" t="s">
        <v>902</v>
      </c>
      <c r="F1044" t="s">
        <v>897</v>
      </c>
      <c r="G1044">
        <v>16.439</v>
      </c>
      <c r="H1044">
        <v>119.92400000000001</v>
      </c>
      <c r="I1044" t="s">
        <v>65</v>
      </c>
      <c r="J1044" t="s">
        <v>49</v>
      </c>
      <c r="K1044" t="s">
        <v>154</v>
      </c>
      <c r="L1044" t="s">
        <v>154</v>
      </c>
      <c r="M1044" t="s">
        <v>154</v>
      </c>
      <c r="N1044">
        <v>727</v>
      </c>
    </row>
    <row r="1045" spans="1:14">
      <c r="A1045" t="s">
        <v>1490</v>
      </c>
      <c r="B1045" t="s">
        <v>1489</v>
      </c>
      <c r="C1045" t="s">
        <v>1590</v>
      </c>
      <c r="E1045" t="s">
        <v>902</v>
      </c>
      <c r="F1045" t="s">
        <v>897</v>
      </c>
      <c r="G1045">
        <v>16.439</v>
      </c>
      <c r="H1045">
        <v>119.92400000000001</v>
      </c>
      <c r="I1045" t="s">
        <v>65</v>
      </c>
      <c r="J1045" t="s">
        <v>49</v>
      </c>
      <c r="K1045" t="s">
        <v>154</v>
      </c>
      <c r="L1045" t="s">
        <v>154</v>
      </c>
      <c r="M1045" t="s">
        <v>154</v>
      </c>
      <c r="N1045">
        <v>728</v>
      </c>
    </row>
    <row r="1046" spans="1:14">
      <c r="A1046" t="s">
        <v>1490</v>
      </c>
      <c r="B1046" t="s">
        <v>1489</v>
      </c>
      <c r="C1046" t="s">
        <v>1590</v>
      </c>
      <c r="E1046" t="s">
        <v>902</v>
      </c>
      <c r="F1046" t="s">
        <v>897</v>
      </c>
      <c r="G1046">
        <v>16.439</v>
      </c>
      <c r="H1046">
        <v>119.92400000000001</v>
      </c>
      <c r="I1046" t="s">
        <v>65</v>
      </c>
      <c r="J1046" t="s">
        <v>49</v>
      </c>
      <c r="K1046" t="s">
        <v>154</v>
      </c>
      <c r="L1046" t="s">
        <v>154</v>
      </c>
      <c r="M1046" t="s">
        <v>154</v>
      </c>
      <c r="N1046">
        <v>729</v>
      </c>
    </row>
    <row r="1047" spans="1:14">
      <c r="A1047" t="s">
        <v>1490</v>
      </c>
      <c r="B1047" t="s">
        <v>1489</v>
      </c>
      <c r="C1047" t="s">
        <v>1590</v>
      </c>
      <c r="E1047" t="s">
        <v>902</v>
      </c>
      <c r="F1047" t="s">
        <v>897</v>
      </c>
      <c r="G1047">
        <v>16.439</v>
      </c>
      <c r="H1047">
        <v>119.92400000000001</v>
      </c>
      <c r="I1047" t="s">
        <v>65</v>
      </c>
      <c r="J1047" t="s">
        <v>49</v>
      </c>
      <c r="K1047" t="s">
        <v>154</v>
      </c>
      <c r="L1047" t="s">
        <v>154</v>
      </c>
      <c r="M1047" t="s">
        <v>154</v>
      </c>
      <c r="N1047">
        <v>730</v>
      </c>
    </row>
    <row r="1048" spans="1:14">
      <c r="A1048" t="s">
        <v>1490</v>
      </c>
      <c r="B1048" t="s">
        <v>1489</v>
      </c>
      <c r="C1048" t="s">
        <v>1590</v>
      </c>
      <c r="E1048" t="s">
        <v>902</v>
      </c>
      <c r="F1048" t="s">
        <v>897</v>
      </c>
      <c r="G1048">
        <v>16.439</v>
      </c>
      <c r="H1048">
        <v>119.92400000000001</v>
      </c>
      <c r="I1048" t="s">
        <v>65</v>
      </c>
      <c r="J1048" t="s">
        <v>49</v>
      </c>
      <c r="K1048" t="s">
        <v>154</v>
      </c>
      <c r="L1048" t="s">
        <v>154</v>
      </c>
      <c r="M1048" t="s">
        <v>154</v>
      </c>
      <c r="N1048">
        <v>731</v>
      </c>
    </row>
    <row r="1049" spans="1:14">
      <c r="A1049" t="s">
        <v>1490</v>
      </c>
      <c r="B1049" t="s">
        <v>1489</v>
      </c>
      <c r="C1049" t="s">
        <v>1590</v>
      </c>
      <c r="E1049" t="s">
        <v>902</v>
      </c>
      <c r="F1049" t="s">
        <v>897</v>
      </c>
      <c r="G1049">
        <v>16.439</v>
      </c>
      <c r="H1049">
        <v>119.92400000000001</v>
      </c>
      <c r="I1049" t="s">
        <v>65</v>
      </c>
      <c r="J1049" t="s">
        <v>49</v>
      </c>
      <c r="K1049" t="s">
        <v>154</v>
      </c>
      <c r="L1049" t="s">
        <v>154</v>
      </c>
      <c r="M1049" t="s">
        <v>154</v>
      </c>
      <c r="N1049">
        <v>732</v>
      </c>
    </row>
    <row r="1050" spans="1:14">
      <c r="A1050" t="s">
        <v>1490</v>
      </c>
      <c r="B1050" t="s">
        <v>1489</v>
      </c>
      <c r="C1050" t="s">
        <v>1590</v>
      </c>
      <c r="E1050" t="s">
        <v>902</v>
      </c>
      <c r="F1050" t="s">
        <v>897</v>
      </c>
      <c r="G1050">
        <v>16.439</v>
      </c>
      <c r="H1050">
        <v>119.92400000000001</v>
      </c>
      <c r="I1050" t="s">
        <v>65</v>
      </c>
      <c r="J1050" t="s">
        <v>49</v>
      </c>
      <c r="K1050" t="s">
        <v>154</v>
      </c>
      <c r="L1050" t="s">
        <v>154</v>
      </c>
      <c r="M1050" t="s">
        <v>154</v>
      </c>
      <c r="N1050">
        <v>733</v>
      </c>
    </row>
    <row r="1051" spans="1:14">
      <c r="A1051" t="s">
        <v>1490</v>
      </c>
      <c r="B1051" t="s">
        <v>1489</v>
      </c>
      <c r="C1051" t="s">
        <v>1590</v>
      </c>
      <c r="E1051" t="s">
        <v>902</v>
      </c>
      <c r="F1051" t="s">
        <v>897</v>
      </c>
      <c r="G1051">
        <v>16.439</v>
      </c>
      <c r="H1051">
        <v>119.92400000000001</v>
      </c>
      <c r="I1051" t="s">
        <v>65</v>
      </c>
      <c r="J1051" t="s">
        <v>49</v>
      </c>
      <c r="K1051" t="s">
        <v>154</v>
      </c>
      <c r="L1051" t="s">
        <v>154</v>
      </c>
      <c r="M1051" t="s">
        <v>154</v>
      </c>
      <c r="N1051">
        <v>734</v>
      </c>
    </row>
    <row r="1052" spans="1:14">
      <c r="A1052" t="s">
        <v>1490</v>
      </c>
      <c r="B1052" t="s">
        <v>1489</v>
      </c>
      <c r="C1052" t="s">
        <v>1590</v>
      </c>
      <c r="E1052" t="s">
        <v>902</v>
      </c>
      <c r="F1052" t="s">
        <v>897</v>
      </c>
      <c r="G1052">
        <v>16.439</v>
      </c>
      <c r="H1052">
        <v>119.92400000000001</v>
      </c>
      <c r="I1052" t="s">
        <v>65</v>
      </c>
      <c r="J1052" t="s">
        <v>49</v>
      </c>
      <c r="K1052" t="s">
        <v>154</v>
      </c>
      <c r="L1052" t="s">
        <v>154</v>
      </c>
      <c r="M1052" t="s">
        <v>154</v>
      </c>
      <c r="N1052">
        <v>735</v>
      </c>
    </row>
    <row r="1053" spans="1:14">
      <c r="A1053" t="s">
        <v>1490</v>
      </c>
      <c r="B1053" t="s">
        <v>1489</v>
      </c>
      <c r="C1053" t="s">
        <v>1590</v>
      </c>
      <c r="E1053" t="s">
        <v>902</v>
      </c>
      <c r="F1053" t="s">
        <v>897</v>
      </c>
      <c r="G1053">
        <v>16.440000000000001</v>
      </c>
      <c r="H1053">
        <v>119.923</v>
      </c>
      <c r="I1053" t="s">
        <v>65</v>
      </c>
      <c r="J1053" t="s">
        <v>49</v>
      </c>
      <c r="K1053" t="s">
        <v>154</v>
      </c>
      <c r="L1053" t="s">
        <v>154</v>
      </c>
      <c r="M1053" t="s">
        <v>154</v>
      </c>
      <c r="N1053">
        <v>736</v>
      </c>
    </row>
    <row r="1054" spans="1:14">
      <c r="A1054" t="s">
        <v>1490</v>
      </c>
      <c r="B1054" t="s">
        <v>1489</v>
      </c>
      <c r="C1054" t="s">
        <v>1590</v>
      </c>
      <c r="E1054" t="s">
        <v>902</v>
      </c>
      <c r="F1054" t="s">
        <v>897</v>
      </c>
      <c r="G1054">
        <v>16.442</v>
      </c>
      <c r="H1054">
        <v>119.92100000000001</v>
      </c>
      <c r="I1054" t="s">
        <v>65</v>
      </c>
      <c r="J1054" t="s">
        <v>49</v>
      </c>
      <c r="K1054" t="s">
        <v>154</v>
      </c>
      <c r="L1054" t="s">
        <v>154</v>
      </c>
      <c r="M1054" t="s">
        <v>154</v>
      </c>
      <c r="N1054">
        <v>737</v>
      </c>
    </row>
    <row r="1055" spans="1:14">
      <c r="A1055" t="s">
        <v>1490</v>
      </c>
      <c r="B1055" t="s">
        <v>1489</v>
      </c>
      <c r="C1055" t="s">
        <v>1590</v>
      </c>
      <c r="E1055" t="s">
        <v>902</v>
      </c>
      <c r="F1055" t="s">
        <v>897</v>
      </c>
      <c r="G1055">
        <v>16.446000000000002</v>
      </c>
      <c r="H1055">
        <v>119.92</v>
      </c>
      <c r="I1055" t="s">
        <v>65</v>
      </c>
      <c r="J1055" t="s">
        <v>49</v>
      </c>
      <c r="K1055" t="s">
        <v>154</v>
      </c>
      <c r="L1055" t="s">
        <v>154</v>
      </c>
      <c r="M1055" t="s">
        <v>154</v>
      </c>
      <c r="N1055">
        <v>738</v>
      </c>
    </row>
    <row r="1056" spans="1:14">
      <c r="A1056" t="s">
        <v>1490</v>
      </c>
      <c r="B1056" t="s">
        <v>1489</v>
      </c>
      <c r="C1056" t="s">
        <v>1590</v>
      </c>
      <c r="E1056" t="s">
        <v>902</v>
      </c>
      <c r="F1056" t="s">
        <v>897</v>
      </c>
      <c r="G1056">
        <v>16.449000000000002</v>
      </c>
      <c r="H1056">
        <v>119.922</v>
      </c>
      <c r="I1056" t="s">
        <v>65</v>
      </c>
      <c r="J1056" t="s">
        <v>49</v>
      </c>
      <c r="K1056" t="s">
        <v>154</v>
      </c>
      <c r="L1056" t="s">
        <v>154</v>
      </c>
      <c r="M1056" t="s">
        <v>154</v>
      </c>
      <c r="N1056">
        <v>739</v>
      </c>
    </row>
    <row r="1057" spans="1:14">
      <c r="A1057" t="s">
        <v>1490</v>
      </c>
      <c r="B1057" t="s">
        <v>1489</v>
      </c>
      <c r="C1057" t="s">
        <v>1590</v>
      </c>
      <c r="E1057" t="s">
        <v>902</v>
      </c>
      <c r="F1057" t="s">
        <v>897</v>
      </c>
      <c r="G1057">
        <v>16.451000000000001</v>
      </c>
      <c r="H1057">
        <v>119.923</v>
      </c>
      <c r="I1057" t="s">
        <v>65</v>
      </c>
      <c r="J1057" t="s">
        <v>49</v>
      </c>
      <c r="K1057" t="s">
        <v>154</v>
      </c>
      <c r="L1057" t="s">
        <v>154</v>
      </c>
      <c r="M1057" t="s">
        <v>154</v>
      </c>
      <c r="N1057">
        <v>740</v>
      </c>
    </row>
    <row r="1058" spans="1:14">
      <c r="A1058" t="s">
        <v>1490</v>
      </c>
      <c r="B1058" t="s">
        <v>1489</v>
      </c>
      <c r="C1058" t="s">
        <v>1590</v>
      </c>
      <c r="E1058" t="s">
        <v>1592</v>
      </c>
      <c r="F1058" t="s">
        <v>897</v>
      </c>
      <c r="G1058">
        <v>13.523</v>
      </c>
      <c r="H1058">
        <v>120.95099999999999</v>
      </c>
      <c r="I1058" t="s">
        <v>65</v>
      </c>
      <c r="J1058" t="s">
        <v>49</v>
      </c>
      <c r="K1058" t="s">
        <v>154</v>
      </c>
      <c r="L1058" t="s">
        <v>154</v>
      </c>
      <c r="M1058" t="s">
        <v>154</v>
      </c>
      <c r="N1058">
        <v>741</v>
      </c>
    </row>
    <row r="1059" spans="1:14">
      <c r="A1059" t="s">
        <v>1490</v>
      </c>
      <c r="B1059" t="s">
        <v>1489</v>
      </c>
      <c r="C1059" t="s">
        <v>1590</v>
      </c>
      <c r="E1059" t="s">
        <v>1592</v>
      </c>
      <c r="F1059" t="s">
        <v>897</v>
      </c>
      <c r="G1059">
        <v>13.507</v>
      </c>
      <c r="H1059">
        <v>120.962</v>
      </c>
      <c r="I1059" t="s">
        <v>65</v>
      </c>
      <c r="J1059" t="s">
        <v>49</v>
      </c>
      <c r="K1059" t="s">
        <v>154</v>
      </c>
      <c r="L1059" t="s">
        <v>154</v>
      </c>
      <c r="M1059" t="s">
        <v>154</v>
      </c>
      <c r="N1059">
        <v>742</v>
      </c>
    </row>
    <row r="1060" spans="1:14">
      <c r="A1060" t="s">
        <v>1490</v>
      </c>
      <c r="B1060" t="s">
        <v>1489</v>
      </c>
      <c r="C1060" t="s">
        <v>1590</v>
      </c>
      <c r="E1060" t="s">
        <v>1592</v>
      </c>
      <c r="F1060" t="s">
        <v>897</v>
      </c>
      <c r="G1060">
        <v>13.542</v>
      </c>
      <c r="H1060">
        <v>120.947</v>
      </c>
      <c r="I1060" t="s">
        <v>65</v>
      </c>
      <c r="J1060" t="s">
        <v>49</v>
      </c>
      <c r="K1060" t="s">
        <v>154</v>
      </c>
      <c r="L1060" t="s">
        <v>154</v>
      </c>
      <c r="M1060" t="s">
        <v>154</v>
      </c>
      <c r="N1060">
        <v>743</v>
      </c>
    </row>
    <row r="1061" spans="1:14">
      <c r="A1061" t="s">
        <v>1490</v>
      </c>
      <c r="B1061" t="s">
        <v>1489</v>
      </c>
      <c r="C1061" t="s">
        <v>1590</v>
      </c>
      <c r="E1061" t="s">
        <v>1592</v>
      </c>
      <c r="F1061" t="s">
        <v>897</v>
      </c>
      <c r="G1061">
        <v>13.519</v>
      </c>
      <c r="H1061">
        <v>120.95399999999999</v>
      </c>
      <c r="I1061" t="s">
        <v>65</v>
      </c>
      <c r="J1061" t="s">
        <v>49</v>
      </c>
      <c r="K1061" t="s">
        <v>154</v>
      </c>
      <c r="L1061" t="s">
        <v>154</v>
      </c>
      <c r="M1061" t="s">
        <v>154</v>
      </c>
      <c r="N1061">
        <v>744</v>
      </c>
    </row>
    <row r="1062" spans="1:14">
      <c r="A1062" t="s">
        <v>1490</v>
      </c>
      <c r="B1062" t="s">
        <v>1489</v>
      </c>
      <c r="C1062" t="s">
        <v>1590</v>
      </c>
      <c r="E1062" t="s">
        <v>1592</v>
      </c>
      <c r="F1062" t="s">
        <v>897</v>
      </c>
      <c r="G1062">
        <v>13.504</v>
      </c>
      <c r="H1062">
        <v>120.95099999999999</v>
      </c>
      <c r="I1062" t="s">
        <v>65</v>
      </c>
      <c r="J1062" t="s">
        <v>49</v>
      </c>
      <c r="K1062" t="s">
        <v>154</v>
      </c>
      <c r="L1062" t="s">
        <v>154</v>
      </c>
      <c r="M1062" t="s">
        <v>154</v>
      </c>
      <c r="N1062">
        <v>745</v>
      </c>
    </row>
    <row r="1063" spans="1:14">
      <c r="A1063" t="s">
        <v>1490</v>
      </c>
      <c r="B1063" t="s">
        <v>1489</v>
      </c>
      <c r="C1063" t="s">
        <v>1590</v>
      </c>
      <c r="E1063" t="s">
        <v>1592</v>
      </c>
      <c r="F1063" t="s">
        <v>897</v>
      </c>
      <c r="G1063">
        <v>13.507999999999999</v>
      </c>
      <c r="H1063">
        <v>120.94199999999999</v>
      </c>
      <c r="I1063" t="s">
        <v>65</v>
      </c>
      <c r="J1063" t="s">
        <v>49</v>
      </c>
      <c r="K1063" t="s">
        <v>154</v>
      </c>
      <c r="L1063" t="s">
        <v>154</v>
      </c>
      <c r="M1063" t="s">
        <v>154</v>
      </c>
      <c r="N1063">
        <v>746</v>
      </c>
    </row>
    <row r="1064" spans="1:14">
      <c r="A1064" t="s">
        <v>1490</v>
      </c>
      <c r="B1064" t="s">
        <v>1489</v>
      </c>
      <c r="C1064" t="s">
        <v>1590</v>
      </c>
      <c r="E1064" t="s">
        <v>1592</v>
      </c>
      <c r="F1064" t="s">
        <v>897</v>
      </c>
      <c r="G1064">
        <v>13.515000000000001</v>
      </c>
      <c r="H1064">
        <v>120.971</v>
      </c>
      <c r="I1064" t="s">
        <v>65</v>
      </c>
      <c r="J1064" t="s">
        <v>49</v>
      </c>
      <c r="K1064" t="s">
        <v>154</v>
      </c>
      <c r="L1064" t="s">
        <v>154</v>
      </c>
      <c r="M1064" t="s">
        <v>154</v>
      </c>
      <c r="N1064">
        <v>747</v>
      </c>
    </row>
    <row r="1065" spans="1:14">
      <c r="A1065" t="s">
        <v>1490</v>
      </c>
      <c r="B1065" t="s">
        <v>1489</v>
      </c>
      <c r="C1065" t="s">
        <v>1590</v>
      </c>
      <c r="E1065" t="s">
        <v>1592</v>
      </c>
      <c r="F1065" t="s">
        <v>897</v>
      </c>
      <c r="G1065">
        <v>13.505000000000001</v>
      </c>
      <c r="H1065">
        <v>120.952</v>
      </c>
      <c r="I1065" t="s">
        <v>65</v>
      </c>
      <c r="J1065" t="s">
        <v>49</v>
      </c>
      <c r="K1065" t="s">
        <v>154</v>
      </c>
      <c r="L1065" t="s">
        <v>154</v>
      </c>
      <c r="M1065" t="s">
        <v>154</v>
      </c>
      <c r="N1065">
        <v>748</v>
      </c>
    </row>
    <row r="1066" spans="1:14">
      <c r="A1066" t="s">
        <v>1490</v>
      </c>
      <c r="B1066" t="s">
        <v>1489</v>
      </c>
      <c r="C1066" t="s">
        <v>1590</v>
      </c>
      <c r="E1066" t="s">
        <v>1592</v>
      </c>
      <c r="F1066" t="s">
        <v>897</v>
      </c>
      <c r="G1066">
        <v>13.504</v>
      </c>
      <c r="H1066">
        <v>120.955</v>
      </c>
      <c r="I1066" t="s">
        <v>65</v>
      </c>
      <c r="J1066" t="s">
        <v>49</v>
      </c>
      <c r="K1066" t="s">
        <v>154</v>
      </c>
      <c r="L1066" t="s">
        <v>154</v>
      </c>
      <c r="M1066" t="s">
        <v>154</v>
      </c>
      <c r="N1066">
        <v>749</v>
      </c>
    </row>
    <row r="1067" spans="1:14">
      <c r="A1067" t="s">
        <v>1490</v>
      </c>
      <c r="B1067" t="s">
        <v>1489</v>
      </c>
      <c r="C1067" t="s">
        <v>1590</v>
      </c>
      <c r="E1067" t="s">
        <v>1592</v>
      </c>
      <c r="F1067" t="s">
        <v>897</v>
      </c>
      <c r="G1067">
        <v>13.503</v>
      </c>
      <c r="H1067">
        <v>120.95</v>
      </c>
      <c r="I1067" t="s">
        <v>65</v>
      </c>
      <c r="J1067" t="s">
        <v>49</v>
      </c>
      <c r="K1067" t="s">
        <v>154</v>
      </c>
      <c r="L1067" t="s">
        <v>154</v>
      </c>
      <c r="M1067" t="s">
        <v>154</v>
      </c>
      <c r="N1067">
        <v>750</v>
      </c>
    </row>
    <row r="1068" spans="1:14">
      <c r="A1068" t="s">
        <v>1490</v>
      </c>
      <c r="B1068" t="s">
        <v>1489</v>
      </c>
      <c r="C1068" t="s">
        <v>1590</v>
      </c>
      <c r="E1068" t="s">
        <v>1591</v>
      </c>
      <c r="F1068" t="s">
        <v>897</v>
      </c>
      <c r="G1068">
        <v>11.111000000000001</v>
      </c>
      <c r="H1068">
        <v>119.422</v>
      </c>
      <c r="I1068" t="s">
        <v>65</v>
      </c>
      <c r="J1068" t="s">
        <v>49</v>
      </c>
      <c r="K1068" t="s">
        <v>154</v>
      </c>
      <c r="L1068" t="s">
        <v>154</v>
      </c>
      <c r="M1068" t="s">
        <v>154</v>
      </c>
      <c r="N1068">
        <v>751</v>
      </c>
    </row>
    <row r="1069" spans="1:14">
      <c r="A1069" t="s">
        <v>1490</v>
      </c>
      <c r="B1069" t="s">
        <v>1489</v>
      </c>
      <c r="C1069" t="s">
        <v>1590</v>
      </c>
      <c r="E1069" t="s">
        <v>1591</v>
      </c>
      <c r="F1069" t="s">
        <v>897</v>
      </c>
      <c r="G1069">
        <v>11.102</v>
      </c>
      <c r="H1069">
        <v>119.417</v>
      </c>
      <c r="I1069" t="s">
        <v>65</v>
      </c>
      <c r="J1069" t="s">
        <v>49</v>
      </c>
      <c r="K1069" t="s">
        <v>154</v>
      </c>
      <c r="L1069" t="s">
        <v>154</v>
      </c>
      <c r="M1069" t="s">
        <v>154</v>
      </c>
      <c r="N1069">
        <v>752</v>
      </c>
    </row>
    <row r="1070" spans="1:14">
      <c r="A1070" t="s">
        <v>1490</v>
      </c>
      <c r="B1070" t="s">
        <v>1489</v>
      </c>
      <c r="C1070" t="s">
        <v>1590</v>
      </c>
      <c r="E1070" t="s">
        <v>1591</v>
      </c>
      <c r="F1070" t="s">
        <v>897</v>
      </c>
      <c r="G1070">
        <v>11.102</v>
      </c>
      <c r="H1070">
        <v>119.40600000000001</v>
      </c>
      <c r="I1070" t="s">
        <v>65</v>
      </c>
      <c r="J1070" t="s">
        <v>49</v>
      </c>
      <c r="K1070" t="s">
        <v>154</v>
      </c>
      <c r="L1070" t="s">
        <v>154</v>
      </c>
      <c r="M1070" t="s">
        <v>154</v>
      </c>
      <c r="N1070">
        <v>753</v>
      </c>
    </row>
    <row r="1071" spans="1:14">
      <c r="A1071" t="s">
        <v>1490</v>
      </c>
      <c r="B1071" t="s">
        <v>1489</v>
      </c>
      <c r="C1071" t="s">
        <v>1590</v>
      </c>
      <c r="E1071" t="s">
        <v>1591</v>
      </c>
      <c r="F1071" t="s">
        <v>897</v>
      </c>
      <c r="G1071">
        <v>11.141</v>
      </c>
      <c r="H1071">
        <v>119.413</v>
      </c>
      <c r="I1071" t="s">
        <v>65</v>
      </c>
      <c r="J1071" t="s">
        <v>49</v>
      </c>
      <c r="K1071" t="s">
        <v>154</v>
      </c>
      <c r="L1071" t="s">
        <v>154</v>
      </c>
      <c r="M1071" t="s">
        <v>154</v>
      </c>
      <c r="N1071">
        <v>754</v>
      </c>
    </row>
    <row r="1072" spans="1:14">
      <c r="A1072" t="s">
        <v>1490</v>
      </c>
      <c r="B1072" t="s">
        <v>1489</v>
      </c>
      <c r="C1072" t="s">
        <v>1590</v>
      </c>
      <c r="E1072" t="s">
        <v>1591</v>
      </c>
      <c r="F1072" t="s">
        <v>897</v>
      </c>
      <c r="G1072">
        <v>11.144</v>
      </c>
      <c r="H1072">
        <v>119.41800000000001</v>
      </c>
      <c r="I1072" t="s">
        <v>65</v>
      </c>
      <c r="J1072" t="s">
        <v>49</v>
      </c>
      <c r="K1072" t="s">
        <v>154</v>
      </c>
      <c r="L1072" t="s">
        <v>154</v>
      </c>
      <c r="M1072" t="s">
        <v>154</v>
      </c>
      <c r="N1072">
        <v>755</v>
      </c>
    </row>
    <row r="1073" spans="1:14">
      <c r="A1073" t="s">
        <v>1490</v>
      </c>
      <c r="B1073" t="s">
        <v>1489</v>
      </c>
      <c r="C1073" t="s">
        <v>1590</v>
      </c>
      <c r="E1073" t="s">
        <v>1591</v>
      </c>
      <c r="F1073" t="s">
        <v>897</v>
      </c>
      <c r="G1073">
        <v>11.144</v>
      </c>
      <c r="H1073">
        <v>119.419</v>
      </c>
      <c r="I1073" t="s">
        <v>65</v>
      </c>
      <c r="J1073" t="s">
        <v>49</v>
      </c>
      <c r="K1073" t="s">
        <v>154</v>
      </c>
      <c r="L1073" t="s">
        <v>154</v>
      </c>
      <c r="M1073" t="s">
        <v>154</v>
      </c>
      <c r="N1073">
        <v>756</v>
      </c>
    </row>
    <row r="1074" spans="1:14">
      <c r="A1074" t="s">
        <v>1490</v>
      </c>
      <c r="B1074" t="s">
        <v>1489</v>
      </c>
      <c r="C1074" t="s">
        <v>1590</v>
      </c>
      <c r="E1074" t="s">
        <v>1591</v>
      </c>
      <c r="F1074" t="s">
        <v>897</v>
      </c>
      <c r="G1074">
        <v>11.144</v>
      </c>
      <c r="H1074">
        <v>119.417</v>
      </c>
      <c r="I1074" t="s">
        <v>65</v>
      </c>
      <c r="J1074" t="s">
        <v>49</v>
      </c>
      <c r="K1074" t="s">
        <v>154</v>
      </c>
      <c r="L1074" t="s">
        <v>154</v>
      </c>
      <c r="M1074" t="s">
        <v>154</v>
      </c>
      <c r="N1074">
        <v>757</v>
      </c>
    </row>
    <row r="1075" spans="1:14">
      <c r="A1075" t="s">
        <v>1490</v>
      </c>
      <c r="B1075" t="s">
        <v>1489</v>
      </c>
      <c r="C1075" t="s">
        <v>1590</v>
      </c>
      <c r="E1075" t="s">
        <v>1591</v>
      </c>
      <c r="F1075" t="s">
        <v>897</v>
      </c>
      <c r="G1075">
        <v>11.146000000000001</v>
      </c>
      <c r="H1075">
        <v>119.42100000000001</v>
      </c>
      <c r="I1075" t="s">
        <v>65</v>
      </c>
      <c r="J1075" t="s">
        <v>49</v>
      </c>
      <c r="K1075" t="s">
        <v>154</v>
      </c>
      <c r="L1075" t="s">
        <v>154</v>
      </c>
      <c r="M1075" t="s">
        <v>154</v>
      </c>
      <c r="N1075">
        <v>758</v>
      </c>
    </row>
    <row r="1076" spans="1:14">
      <c r="A1076" t="s">
        <v>1490</v>
      </c>
      <c r="B1076" t="s">
        <v>1489</v>
      </c>
      <c r="C1076" t="s">
        <v>1590</v>
      </c>
      <c r="E1076" t="s">
        <v>1591</v>
      </c>
      <c r="F1076" t="s">
        <v>897</v>
      </c>
      <c r="G1076">
        <v>11.141</v>
      </c>
      <c r="H1076">
        <v>119.40600000000001</v>
      </c>
      <c r="I1076" t="s">
        <v>65</v>
      </c>
      <c r="J1076" t="s">
        <v>49</v>
      </c>
      <c r="K1076" t="s">
        <v>154</v>
      </c>
      <c r="L1076" t="s">
        <v>154</v>
      </c>
      <c r="M1076" t="s">
        <v>154</v>
      </c>
      <c r="N1076">
        <v>759</v>
      </c>
    </row>
    <row r="1077" spans="1:14">
      <c r="A1077" t="s">
        <v>1490</v>
      </c>
      <c r="B1077" t="s">
        <v>1489</v>
      </c>
      <c r="C1077" t="s">
        <v>1590</v>
      </c>
      <c r="E1077" t="s">
        <v>1591</v>
      </c>
      <c r="F1077" t="s">
        <v>897</v>
      </c>
      <c r="G1077">
        <v>11.147</v>
      </c>
      <c r="H1077">
        <v>119.392</v>
      </c>
      <c r="I1077" t="s">
        <v>65</v>
      </c>
      <c r="J1077" t="s">
        <v>49</v>
      </c>
      <c r="K1077" t="s">
        <v>154</v>
      </c>
      <c r="L1077" t="s">
        <v>154</v>
      </c>
      <c r="M1077" t="s">
        <v>154</v>
      </c>
      <c r="N1077">
        <v>760</v>
      </c>
    </row>
    <row r="1078" spans="1:14">
      <c r="A1078" t="s">
        <v>1490</v>
      </c>
      <c r="B1078" t="s">
        <v>1489</v>
      </c>
      <c r="C1078" t="s">
        <v>1590</v>
      </c>
      <c r="E1078" t="s">
        <v>1591</v>
      </c>
      <c r="F1078" t="s">
        <v>897</v>
      </c>
      <c r="G1078">
        <v>11.042</v>
      </c>
      <c r="H1078">
        <v>119.38500000000001</v>
      </c>
      <c r="I1078" t="s">
        <v>65</v>
      </c>
      <c r="J1078" t="s">
        <v>49</v>
      </c>
      <c r="K1078" t="s">
        <v>154</v>
      </c>
      <c r="L1078" t="s">
        <v>154</v>
      </c>
      <c r="M1078" t="s">
        <v>154</v>
      </c>
      <c r="N1078">
        <v>761</v>
      </c>
    </row>
    <row r="1079" spans="1:14">
      <c r="A1079" t="s">
        <v>1490</v>
      </c>
      <c r="B1079" t="s">
        <v>1489</v>
      </c>
      <c r="C1079" t="s">
        <v>1590</v>
      </c>
      <c r="E1079" t="s">
        <v>1591</v>
      </c>
      <c r="F1079" t="s">
        <v>897</v>
      </c>
      <c r="G1079">
        <v>11.183999999999999</v>
      </c>
      <c r="H1079">
        <v>119.39100000000001</v>
      </c>
      <c r="I1079" t="s">
        <v>65</v>
      </c>
      <c r="J1079" t="s">
        <v>49</v>
      </c>
      <c r="K1079" t="s">
        <v>154</v>
      </c>
      <c r="L1079" t="s">
        <v>154</v>
      </c>
      <c r="M1079" t="s">
        <v>154</v>
      </c>
      <c r="N1079">
        <v>762</v>
      </c>
    </row>
    <row r="1080" spans="1:14">
      <c r="A1080" t="s">
        <v>1490</v>
      </c>
      <c r="B1080" t="s">
        <v>1489</v>
      </c>
      <c r="C1080" t="s">
        <v>1590</v>
      </c>
      <c r="E1080" t="s">
        <v>229</v>
      </c>
      <c r="F1080" t="s">
        <v>228</v>
      </c>
      <c r="G1080">
        <v>7.3049999999999997</v>
      </c>
      <c r="H1080">
        <v>99.406999999999996</v>
      </c>
      <c r="I1080" t="s">
        <v>88</v>
      </c>
      <c r="J1080" t="s">
        <v>155</v>
      </c>
      <c r="K1080" t="s">
        <v>154</v>
      </c>
      <c r="L1080" t="s">
        <v>154</v>
      </c>
      <c r="M1080" t="s">
        <v>154</v>
      </c>
      <c r="N1080">
        <v>763</v>
      </c>
    </row>
    <row r="1081" spans="1:14">
      <c r="A1081" t="s">
        <v>1490</v>
      </c>
      <c r="B1081" t="s">
        <v>1489</v>
      </c>
      <c r="C1081" t="s">
        <v>1590</v>
      </c>
      <c r="E1081" t="s">
        <v>229</v>
      </c>
      <c r="F1081" t="s">
        <v>228</v>
      </c>
      <c r="G1081">
        <v>7.2750000000000004</v>
      </c>
      <c r="H1081">
        <v>99.412999999999997</v>
      </c>
      <c r="I1081" t="s">
        <v>88</v>
      </c>
      <c r="J1081" t="s">
        <v>155</v>
      </c>
      <c r="K1081" t="s">
        <v>154</v>
      </c>
      <c r="L1081" t="s">
        <v>154</v>
      </c>
      <c r="M1081" t="s">
        <v>154</v>
      </c>
      <c r="N1081">
        <v>764</v>
      </c>
    </row>
    <row r="1082" spans="1:14">
      <c r="A1082" t="s">
        <v>1490</v>
      </c>
      <c r="B1082" t="s">
        <v>1489</v>
      </c>
      <c r="C1082" t="s">
        <v>1590</v>
      </c>
      <c r="E1082" t="s">
        <v>229</v>
      </c>
      <c r="F1082" t="s">
        <v>228</v>
      </c>
      <c r="G1082">
        <v>7.2720000000000002</v>
      </c>
      <c r="H1082">
        <v>99.411000000000001</v>
      </c>
      <c r="I1082" t="s">
        <v>88</v>
      </c>
      <c r="J1082" t="s">
        <v>155</v>
      </c>
      <c r="K1082" t="s">
        <v>154</v>
      </c>
      <c r="L1082" t="s">
        <v>154</v>
      </c>
      <c r="M1082" t="s">
        <v>154</v>
      </c>
      <c r="N1082">
        <v>765</v>
      </c>
    </row>
    <row r="1083" spans="1:14">
      <c r="A1083" t="s">
        <v>1490</v>
      </c>
      <c r="B1083" t="s">
        <v>1489</v>
      </c>
      <c r="C1083" t="s">
        <v>1590</v>
      </c>
      <c r="E1083" t="s">
        <v>229</v>
      </c>
      <c r="F1083" t="s">
        <v>228</v>
      </c>
      <c r="G1083">
        <v>7.2450000000000001</v>
      </c>
      <c r="H1083">
        <v>99.421999999999997</v>
      </c>
      <c r="I1083" t="s">
        <v>88</v>
      </c>
      <c r="J1083" t="s">
        <v>155</v>
      </c>
      <c r="K1083" t="s">
        <v>154</v>
      </c>
      <c r="L1083" t="s">
        <v>154</v>
      </c>
      <c r="M1083" t="s">
        <v>154</v>
      </c>
      <c r="N1083">
        <v>766</v>
      </c>
    </row>
    <row r="1084" spans="1:14">
      <c r="A1084" t="s">
        <v>1490</v>
      </c>
      <c r="B1084" t="s">
        <v>1489</v>
      </c>
      <c r="C1084" t="s">
        <v>1590</v>
      </c>
      <c r="E1084" t="s">
        <v>229</v>
      </c>
      <c r="F1084" t="s">
        <v>228</v>
      </c>
      <c r="G1084">
        <v>7.2569999999999997</v>
      </c>
      <c r="H1084">
        <v>99.45</v>
      </c>
      <c r="I1084" t="s">
        <v>88</v>
      </c>
      <c r="J1084" t="s">
        <v>155</v>
      </c>
      <c r="K1084" t="s">
        <v>154</v>
      </c>
      <c r="L1084" t="s">
        <v>154</v>
      </c>
      <c r="M1084" t="s">
        <v>154</v>
      </c>
      <c r="N1084">
        <v>767</v>
      </c>
    </row>
    <row r="1085" spans="1:14">
      <c r="A1085" t="s">
        <v>1490</v>
      </c>
      <c r="B1085" t="s">
        <v>1489</v>
      </c>
      <c r="C1085" t="s">
        <v>1590</v>
      </c>
      <c r="E1085" t="s">
        <v>229</v>
      </c>
      <c r="F1085" t="s">
        <v>228</v>
      </c>
      <c r="G1085">
        <v>7.2720000000000002</v>
      </c>
      <c r="H1085">
        <v>99.463999999999999</v>
      </c>
      <c r="I1085" t="s">
        <v>88</v>
      </c>
      <c r="J1085" t="s">
        <v>155</v>
      </c>
      <c r="K1085" t="s">
        <v>154</v>
      </c>
      <c r="L1085" t="s">
        <v>154</v>
      </c>
      <c r="M1085" t="s">
        <v>154</v>
      </c>
      <c r="N1085">
        <v>768</v>
      </c>
    </row>
    <row r="1086" spans="1:14">
      <c r="A1086" t="s">
        <v>1490</v>
      </c>
      <c r="B1086" t="s">
        <v>1489</v>
      </c>
      <c r="C1086" t="s">
        <v>1590</v>
      </c>
      <c r="E1086" t="s">
        <v>229</v>
      </c>
      <c r="F1086" t="s">
        <v>228</v>
      </c>
      <c r="G1086">
        <v>7.2629999999999999</v>
      </c>
      <c r="H1086">
        <v>99.456999999999994</v>
      </c>
      <c r="I1086" t="s">
        <v>88</v>
      </c>
      <c r="J1086" t="s">
        <v>155</v>
      </c>
      <c r="K1086" t="s">
        <v>154</v>
      </c>
      <c r="L1086" t="s">
        <v>154</v>
      </c>
      <c r="M1086" t="s">
        <v>154</v>
      </c>
      <c r="N1086">
        <v>769</v>
      </c>
    </row>
    <row r="1087" spans="1:14">
      <c r="A1087" t="s">
        <v>1490</v>
      </c>
      <c r="B1087" t="s">
        <v>1489</v>
      </c>
      <c r="C1087" t="s">
        <v>1590</v>
      </c>
      <c r="E1087" t="s">
        <v>229</v>
      </c>
      <c r="F1087" t="s">
        <v>228</v>
      </c>
      <c r="G1087">
        <v>7.2380000000000004</v>
      </c>
      <c r="H1087">
        <v>99.44</v>
      </c>
      <c r="I1087" t="s">
        <v>88</v>
      </c>
      <c r="J1087" t="s">
        <v>155</v>
      </c>
      <c r="K1087" t="s">
        <v>154</v>
      </c>
      <c r="L1087" t="s">
        <v>154</v>
      </c>
      <c r="M1087" t="s">
        <v>154</v>
      </c>
      <c r="N1087">
        <v>770</v>
      </c>
    </row>
    <row r="1088" spans="1:14">
      <c r="A1088" t="s">
        <v>1490</v>
      </c>
      <c r="B1088" t="s">
        <v>1489</v>
      </c>
      <c r="C1088" t="s">
        <v>1590</v>
      </c>
      <c r="E1088" t="s">
        <v>229</v>
      </c>
      <c r="F1088" t="s">
        <v>228</v>
      </c>
      <c r="G1088">
        <v>7.2560000000000002</v>
      </c>
      <c r="H1088">
        <v>99.462000000000003</v>
      </c>
      <c r="I1088" t="s">
        <v>88</v>
      </c>
      <c r="J1088" t="s">
        <v>155</v>
      </c>
      <c r="K1088" t="s">
        <v>154</v>
      </c>
      <c r="L1088" t="s">
        <v>154</v>
      </c>
      <c r="M1088" t="s">
        <v>154</v>
      </c>
      <c r="N1088">
        <v>771</v>
      </c>
    </row>
    <row r="1089" spans="1:14">
      <c r="A1089" t="s">
        <v>1490</v>
      </c>
      <c r="B1089" t="s">
        <v>1489</v>
      </c>
      <c r="C1089" t="s">
        <v>1590</v>
      </c>
      <c r="E1089" t="s">
        <v>229</v>
      </c>
      <c r="F1089" t="s">
        <v>228</v>
      </c>
      <c r="G1089">
        <v>7.2460000000000004</v>
      </c>
      <c r="H1089">
        <v>99.453999999999994</v>
      </c>
      <c r="I1089" t="s">
        <v>88</v>
      </c>
      <c r="J1089" t="s">
        <v>155</v>
      </c>
      <c r="K1089" t="s">
        <v>154</v>
      </c>
      <c r="L1089" t="s">
        <v>154</v>
      </c>
      <c r="M1089" t="s">
        <v>154</v>
      </c>
      <c r="N1089">
        <v>772</v>
      </c>
    </row>
    <row r="1090" spans="1:14">
      <c r="A1090" t="s">
        <v>1490</v>
      </c>
      <c r="B1090" t="s">
        <v>1489</v>
      </c>
      <c r="C1090" t="s">
        <v>1590</v>
      </c>
      <c r="E1090" t="s">
        <v>229</v>
      </c>
      <c r="F1090" t="s">
        <v>228</v>
      </c>
      <c r="G1090">
        <v>7.2720000000000002</v>
      </c>
      <c r="H1090">
        <v>99.475999999999999</v>
      </c>
      <c r="I1090" t="s">
        <v>88</v>
      </c>
      <c r="J1090" t="s">
        <v>155</v>
      </c>
      <c r="K1090" t="s">
        <v>154</v>
      </c>
      <c r="L1090" t="s">
        <v>154</v>
      </c>
      <c r="M1090" t="s">
        <v>154</v>
      </c>
      <c r="N1090">
        <v>773</v>
      </c>
    </row>
    <row r="1091" spans="1:14">
      <c r="A1091" t="s">
        <v>1490</v>
      </c>
      <c r="B1091" t="s">
        <v>1489</v>
      </c>
      <c r="C1091" t="s">
        <v>1590</v>
      </c>
      <c r="E1091" t="s">
        <v>229</v>
      </c>
      <c r="F1091" t="s">
        <v>228</v>
      </c>
      <c r="G1091">
        <v>7.2220000000000004</v>
      </c>
      <c r="H1091">
        <v>99.397000000000006</v>
      </c>
      <c r="I1091" t="s">
        <v>88</v>
      </c>
      <c r="J1091" t="s">
        <v>155</v>
      </c>
      <c r="K1091" t="s">
        <v>154</v>
      </c>
      <c r="L1091" t="s">
        <v>154</v>
      </c>
      <c r="M1091" t="s">
        <v>154</v>
      </c>
      <c r="N1091">
        <v>774</v>
      </c>
    </row>
    <row r="1092" spans="1:14">
      <c r="A1092" t="s">
        <v>1490</v>
      </c>
      <c r="B1092" t="s">
        <v>1489</v>
      </c>
      <c r="C1092" t="s">
        <v>1590</v>
      </c>
      <c r="E1092" t="s">
        <v>229</v>
      </c>
      <c r="F1092" t="s">
        <v>228</v>
      </c>
      <c r="G1092">
        <v>7.2480000000000002</v>
      </c>
      <c r="H1092">
        <v>99.519000000000005</v>
      </c>
      <c r="I1092" t="s">
        <v>88</v>
      </c>
      <c r="J1092" t="s">
        <v>155</v>
      </c>
      <c r="K1092" t="s">
        <v>154</v>
      </c>
      <c r="L1092" t="s">
        <v>154</v>
      </c>
      <c r="M1092" t="s">
        <v>154</v>
      </c>
      <c r="N1092">
        <v>775</v>
      </c>
    </row>
    <row r="1093" spans="1:14">
      <c r="A1093" t="s">
        <v>1490</v>
      </c>
      <c r="B1093" t="s">
        <v>1489</v>
      </c>
      <c r="C1093" t="s">
        <v>1590</v>
      </c>
      <c r="E1093" t="s">
        <v>229</v>
      </c>
      <c r="F1093" t="s">
        <v>228</v>
      </c>
      <c r="G1093">
        <v>7.194</v>
      </c>
      <c r="H1093">
        <v>99.558000000000007</v>
      </c>
      <c r="I1093" t="s">
        <v>88</v>
      </c>
      <c r="J1093" t="s">
        <v>155</v>
      </c>
      <c r="K1093" t="s">
        <v>154</v>
      </c>
      <c r="L1093" t="s">
        <v>154</v>
      </c>
      <c r="M1093" t="s">
        <v>154</v>
      </c>
      <c r="N1093">
        <v>776</v>
      </c>
    </row>
    <row r="1094" spans="1:14">
      <c r="A1094" t="s">
        <v>1490</v>
      </c>
      <c r="B1094" t="s">
        <v>1489</v>
      </c>
      <c r="C1094" t="s">
        <v>1590</v>
      </c>
      <c r="E1094" t="s">
        <v>1589</v>
      </c>
      <c r="F1094" t="s">
        <v>228</v>
      </c>
      <c r="G1094">
        <v>8.0380000000000003</v>
      </c>
      <c r="H1094">
        <v>98.423000000000002</v>
      </c>
      <c r="I1094" t="s">
        <v>88</v>
      </c>
      <c r="J1094" t="s">
        <v>155</v>
      </c>
      <c r="K1094" t="s">
        <v>154</v>
      </c>
      <c r="L1094" t="s">
        <v>154</v>
      </c>
      <c r="M1094" t="s">
        <v>154</v>
      </c>
      <c r="N1094">
        <v>777</v>
      </c>
    </row>
    <row r="1095" spans="1:14">
      <c r="A1095" t="s">
        <v>1490</v>
      </c>
      <c r="B1095" t="s">
        <v>1489</v>
      </c>
      <c r="C1095" t="s">
        <v>1590</v>
      </c>
      <c r="E1095" t="s">
        <v>1589</v>
      </c>
      <c r="F1095" t="s">
        <v>228</v>
      </c>
      <c r="G1095">
        <v>8.0429999999999993</v>
      </c>
      <c r="H1095">
        <v>98.432000000000002</v>
      </c>
      <c r="I1095" t="s">
        <v>88</v>
      </c>
      <c r="J1095" t="s">
        <v>155</v>
      </c>
      <c r="K1095" t="s">
        <v>154</v>
      </c>
      <c r="L1095" t="s">
        <v>154</v>
      </c>
      <c r="M1095" t="s">
        <v>154</v>
      </c>
      <c r="N1095">
        <v>778</v>
      </c>
    </row>
    <row r="1096" spans="1:14">
      <c r="A1096" t="s">
        <v>1490</v>
      </c>
      <c r="B1096" t="s">
        <v>1489</v>
      </c>
      <c r="C1096" t="s">
        <v>1590</v>
      </c>
      <c r="E1096" t="s">
        <v>1589</v>
      </c>
      <c r="F1096" t="s">
        <v>228</v>
      </c>
      <c r="G1096">
        <v>8.0259999999999998</v>
      </c>
      <c r="H1096">
        <v>98.418000000000006</v>
      </c>
      <c r="I1096" t="s">
        <v>88</v>
      </c>
      <c r="J1096" t="s">
        <v>155</v>
      </c>
      <c r="K1096" t="s">
        <v>154</v>
      </c>
      <c r="L1096" t="s">
        <v>154</v>
      </c>
      <c r="M1096" t="s">
        <v>154</v>
      </c>
      <c r="N1096">
        <v>779</v>
      </c>
    </row>
    <row r="1097" spans="1:14">
      <c r="A1097" t="s">
        <v>1490</v>
      </c>
      <c r="B1097" t="s">
        <v>1489</v>
      </c>
      <c r="C1097" t="s">
        <v>1586</v>
      </c>
      <c r="E1097" t="s">
        <v>1588</v>
      </c>
      <c r="F1097" t="s">
        <v>518</v>
      </c>
      <c r="G1097">
        <v>36.542999999999999</v>
      </c>
      <c r="H1097">
        <v>-6.2439999999999998</v>
      </c>
      <c r="I1097" t="s">
        <v>65</v>
      </c>
      <c r="J1097" t="s">
        <v>95</v>
      </c>
      <c r="K1097" t="s">
        <v>56</v>
      </c>
      <c r="L1097" t="s">
        <v>94</v>
      </c>
      <c r="M1097" t="s">
        <v>62</v>
      </c>
      <c r="N1097">
        <v>811</v>
      </c>
    </row>
    <row r="1098" spans="1:14">
      <c r="A1098" t="s">
        <v>1490</v>
      </c>
      <c r="B1098" t="s">
        <v>1489</v>
      </c>
      <c r="C1098" t="s">
        <v>1586</v>
      </c>
      <c r="E1098" t="s">
        <v>1588</v>
      </c>
      <c r="F1098" t="s">
        <v>518</v>
      </c>
      <c r="G1098">
        <v>36.542999999999999</v>
      </c>
      <c r="H1098">
        <v>-6.2439999999999998</v>
      </c>
      <c r="I1098" t="s">
        <v>65</v>
      </c>
      <c r="J1098" t="s">
        <v>95</v>
      </c>
      <c r="K1098" t="s">
        <v>56</v>
      </c>
      <c r="L1098" t="s">
        <v>94</v>
      </c>
      <c r="M1098" t="s">
        <v>62</v>
      </c>
      <c r="N1098">
        <v>812</v>
      </c>
    </row>
    <row r="1099" spans="1:14">
      <c r="A1099" t="s">
        <v>1490</v>
      </c>
      <c r="B1099" t="s">
        <v>1489</v>
      </c>
      <c r="C1099" t="s">
        <v>1586</v>
      </c>
      <c r="E1099" t="s">
        <v>1588</v>
      </c>
      <c r="F1099" t="s">
        <v>518</v>
      </c>
      <c r="G1099">
        <v>36.542999999999999</v>
      </c>
      <c r="H1099">
        <v>-6.2439999999999998</v>
      </c>
      <c r="I1099" t="s">
        <v>65</v>
      </c>
      <c r="J1099" t="s">
        <v>95</v>
      </c>
      <c r="K1099" t="s">
        <v>56</v>
      </c>
      <c r="L1099" t="s">
        <v>94</v>
      </c>
      <c r="M1099" t="s">
        <v>62</v>
      </c>
      <c r="N1099">
        <v>813</v>
      </c>
    </row>
    <row r="1100" spans="1:14">
      <c r="A1100" t="s">
        <v>1490</v>
      </c>
      <c r="B1100" t="s">
        <v>1489</v>
      </c>
      <c r="C1100" t="s">
        <v>1586</v>
      </c>
      <c r="E1100" t="s">
        <v>1588</v>
      </c>
      <c r="F1100" t="s">
        <v>518</v>
      </c>
      <c r="G1100">
        <v>36.542999999999999</v>
      </c>
      <c r="H1100">
        <v>-6.2439999999999998</v>
      </c>
      <c r="I1100" t="s">
        <v>65</v>
      </c>
      <c r="J1100" t="s">
        <v>95</v>
      </c>
      <c r="K1100" t="s">
        <v>57</v>
      </c>
      <c r="L1100" t="s">
        <v>57</v>
      </c>
      <c r="M1100" t="s">
        <v>57</v>
      </c>
      <c r="N1100">
        <v>814</v>
      </c>
    </row>
    <row r="1101" spans="1:14">
      <c r="A1101" t="s">
        <v>1490</v>
      </c>
      <c r="B1101" t="s">
        <v>1489</v>
      </c>
      <c r="C1101" t="s">
        <v>1586</v>
      </c>
      <c r="E1101" t="s">
        <v>1588</v>
      </c>
      <c r="F1101" t="s">
        <v>518</v>
      </c>
      <c r="G1101">
        <v>36.542999999999999</v>
      </c>
      <c r="H1101">
        <v>-6.2439999999999998</v>
      </c>
      <c r="I1101" t="s">
        <v>65</v>
      </c>
      <c r="J1101" t="s">
        <v>95</v>
      </c>
      <c r="K1101" t="s">
        <v>57</v>
      </c>
      <c r="L1101" t="s">
        <v>57</v>
      </c>
      <c r="M1101" t="s">
        <v>57</v>
      </c>
      <c r="N1101">
        <v>815</v>
      </c>
    </row>
    <row r="1102" spans="1:14">
      <c r="A1102" t="s">
        <v>1490</v>
      </c>
      <c r="B1102" t="s">
        <v>1489</v>
      </c>
      <c r="C1102" t="s">
        <v>1586</v>
      </c>
      <c r="E1102" t="s">
        <v>1588</v>
      </c>
      <c r="F1102" t="s">
        <v>518</v>
      </c>
      <c r="G1102">
        <v>36.542999999999999</v>
      </c>
      <c r="H1102">
        <v>-6.2439999999999998</v>
      </c>
      <c r="I1102" t="s">
        <v>65</v>
      </c>
      <c r="J1102" t="s">
        <v>95</v>
      </c>
      <c r="K1102" t="s">
        <v>57</v>
      </c>
      <c r="L1102" t="s">
        <v>57</v>
      </c>
      <c r="M1102" t="s">
        <v>57</v>
      </c>
      <c r="N1102">
        <v>816</v>
      </c>
    </row>
    <row r="1103" spans="1:14">
      <c r="A1103" t="s">
        <v>1490</v>
      </c>
      <c r="B1103" t="s">
        <v>1489</v>
      </c>
      <c r="C1103" t="s">
        <v>1586</v>
      </c>
      <c r="E1103" t="s">
        <v>1587</v>
      </c>
      <c r="F1103" t="s">
        <v>518</v>
      </c>
      <c r="G1103">
        <v>43.439</v>
      </c>
      <c r="H1103">
        <v>-3.7749999999999999</v>
      </c>
      <c r="I1103" t="s">
        <v>88</v>
      </c>
      <c r="J1103" t="s">
        <v>95</v>
      </c>
      <c r="K1103" t="s">
        <v>56</v>
      </c>
      <c r="L1103" t="s">
        <v>94</v>
      </c>
      <c r="M1103" t="s">
        <v>62</v>
      </c>
      <c r="N1103">
        <v>817</v>
      </c>
    </row>
    <row r="1104" spans="1:14">
      <c r="A1104" t="s">
        <v>1490</v>
      </c>
      <c r="B1104" t="s">
        <v>1489</v>
      </c>
      <c r="C1104" t="s">
        <v>1586</v>
      </c>
      <c r="E1104" t="s">
        <v>1587</v>
      </c>
      <c r="F1104" t="s">
        <v>518</v>
      </c>
      <c r="G1104">
        <v>43.439</v>
      </c>
      <c r="H1104">
        <v>-3.7749999999999999</v>
      </c>
      <c r="I1104" t="s">
        <v>88</v>
      </c>
      <c r="J1104" t="s">
        <v>95</v>
      </c>
      <c r="K1104" t="s">
        <v>56</v>
      </c>
      <c r="L1104" t="s">
        <v>94</v>
      </c>
      <c r="M1104" t="s">
        <v>62</v>
      </c>
      <c r="N1104">
        <v>818</v>
      </c>
    </row>
    <row r="1105" spans="1:14">
      <c r="A1105" t="s">
        <v>1490</v>
      </c>
      <c r="B1105" t="s">
        <v>1489</v>
      </c>
      <c r="C1105" t="s">
        <v>1586</v>
      </c>
      <c r="E1105" t="s">
        <v>1587</v>
      </c>
      <c r="F1105" t="s">
        <v>518</v>
      </c>
      <c r="G1105">
        <v>43.439</v>
      </c>
      <c r="H1105">
        <v>-3.7749999999999999</v>
      </c>
      <c r="I1105" t="s">
        <v>88</v>
      </c>
      <c r="J1105" t="s">
        <v>95</v>
      </c>
      <c r="K1105" t="s">
        <v>56</v>
      </c>
      <c r="L1105" t="s">
        <v>94</v>
      </c>
      <c r="M1105" t="s">
        <v>62</v>
      </c>
      <c r="N1105">
        <v>819</v>
      </c>
    </row>
    <row r="1106" spans="1:14">
      <c r="A1106" t="s">
        <v>1490</v>
      </c>
      <c r="B1106" t="s">
        <v>1489</v>
      </c>
      <c r="C1106" t="s">
        <v>1586</v>
      </c>
      <c r="E1106" t="s">
        <v>1587</v>
      </c>
      <c r="F1106" t="s">
        <v>518</v>
      </c>
      <c r="G1106">
        <v>43.439</v>
      </c>
      <c r="H1106">
        <v>-3.7749999999999999</v>
      </c>
      <c r="I1106" t="s">
        <v>88</v>
      </c>
      <c r="J1106" t="s">
        <v>95</v>
      </c>
      <c r="K1106" t="s">
        <v>57</v>
      </c>
      <c r="L1106" t="s">
        <v>57</v>
      </c>
      <c r="M1106" t="s">
        <v>57</v>
      </c>
      <c r="N1106">
        <v>820</v>
      </c>
    </row>
    <row r="1107" spans="1:14">
      <c r="A1107" t="s">
        <v>1490</v>
      </c>
      <c r="B1107" t="s">
        <v>1489</v>
      </c>
      <c r="C1107" t="s">
        <v>1586</v>
      </c>
      <c r="E1107" t="s">
        <v>1587</v>
      </c>
      <c r="F1107" t="s">
        <v>518</v>
      </c>
      <c r="G1107">
        <v>43.439</v>
      </c>
      <c r="H1107">
        <v>-3.7749999999999999</v>
      </c>
      <c r="I1107" t="s">
        <v>88</v>
      </c>
      <c r="J1107" t="s">
        <v>95</v>
      </c>
      <c r="K1107" t="s">
        <v>57</v>
      </c>
      <c r="L1107" t="s">
        <v>57</v>
      </c>
      <c r="M1107" t="s">
        <v>57</v>
      </c>
      <c r="N1107">
        <v>821</v>
      </c>
    </row>
    <row r="1108" spans="1:14">
      <c r="A1108" t="s">
        <v>1490</v>
      </c>
      <c r="B1108" t="s">
        <v>1489</v>
      </c>
      <c r="C1108" t="s">
        <v>1586</v>
      </c>
      <c r="E1108" t="s">
        <v>1587</v>
      </c>
      <c r="F1108" t="s">
        <v>518</v>
      </c>
      <c r="G1108">
        <v>43.439</v>
      </c>
      <c r="H1108">
        <v>-3.7749999999999999</v>
      </c>
      <c r="I1108" t="s">
        <v>88</v>
      </c>
      <c r="J1108" t="s">
        <v>95</v>
      </c>
      <c r="K1108" t="s">
        <v>57</v>
      </c>
      <c r="L1108" t="s">
        <v>57</v>
      </c>
      <c r="M1108" t="s">
        <v>57</v>
      </c>
      <c r="N1108">
        <v>822</v>
      </c>
    </row>
    <row r="1109" spans="1:14">
      <c r="A1109" t="s">
        <v>1490</v>
      </c>
      <c r="B1109" t="s">
        <v>1489</v>
      </c>
      <c r="C1109" t="s">
        <v>1586</v>
      </c>
      <c r="E1109" t="s">
        <v>1587</v>
      </c>
      <c r="F1109" t="s">
        <v>518</v>
      </c>
      <c r="G1109">
        <v>43.439</v>
      </c>
      <c r="H1109">
        <v>-3.7749999999999999</v>
      </c>
      <c r="I1109" t="s">
        <v>88</v>
      </c>
      <c r="J1109" t="s">
        <v>95</v>
      </c>
      <c r="K1109" t="s">
        <v>56</v>
      </c>
      <c r="L1109" t="s">
        <v>63</v>
      </c>
      <c r="M1109" t="s">
        <v>62</v>
      </c>
      <c r="N1109">
        <v>823</v>
      </c>
    </row>
    <row r="1110" spans="1:14">
      <c r="A1110" t="s">
        <v>1490</v>
      </c>
      <c r="B1110" t="s">
        <v>1489</v>
      </c>
      <c r="C1110" t="s">
        <v>1586</v>
      </c>
      <c r="E1110" t="s">
        <v>1587</v>
      </c>
      <c r="F1110" t="s">
        <v>518</v>
      </c>
      <c r="G1110">
        <v>43.439</v>
      </c>
      <c r="H1110">
        <v>-3.7749999999999999</v>
      </c>
      <c r="I1110" t="s">
        <v>88</v>
      </c>
      <c r="J1110" t="s">
        <v>95</v>
      </c>
      <c r="K1110" t="s">
        <v>56</v>
      </c>
      <c r="L1110" t="s">
        <v>63</v>
      </c>
      <c r="M1110" t="s">
        <v>62</v>
      </c>
      <c r="N1110">
        <v>824</v>
      </c>
    </row>
    <row r="1111" spans="1:14">
      <c r="A1111" t="s">
        <v>1490</v>
      </c>
      <c r="B1111" t="s">
        <v>1489</v>
      </c>
      <c r="C1111" t="s">
        <v>1586</v>
      </c>
      <c r="E1111" t="s">
        <v>1587</v>
      </c>
      <c r="F1111" t="s">
        <v>518</v>
      </c>
      <c r="G1111">
        <v>43.439</v>
      </c>
      <c r="H1111">
        <v>-3.7749999999999999</v>
      </c>
      <c r="I1111" t="s">
        <v>88</v>
      </c>
      <c r="J1111" t="s">
        <v>95</v>
      </c>
      <c r="K1111" t="s">
        <v>56</v>
      </c>
      <c r="L1111" t="s">
        <v>63</v>
      </c>
      <c r="M1111" t="s">
        <v>62</v>
      </c>
      <c r="N1111">
        <v>825</v>
      </c>
    </row>
    <row r="1112" spans="1:14">
      <c r="A1112" t="s">
        <v>1490</v>
      </c>
      <c r="B1112" t="s">
        <v>1489</v>
      </c>
      <c r="C1112" t="s">
        <v>1586</v>
      </c>
      <c r="E1112" t="s">
        <v>1587</v>
      </c>
      <c r="F1112" t="s">
        <v>518</v>
      </c>
      <c r="G1112">
        <v>43.439</v>
      </c>
      <c r="H1112">
        <v>-3.7749999999999999</v>
      </c>
      <c r="I1112" t="s">
        <v>88</v>
      </c>
      <c r="J1112" t="s">
        <v>95</v>
      </c>
      <c r="K1112" t="s">
        <v>57</v>
      </c>
      <c r="L1112" t="s">
        <v>57</v>
      </c>
      <c r="M1112" t="s">
        <v>57</v>
      </c>
      <c r="N1112">
        <v>826</v>
      </c>
    </row>
    <row r="1113" spans="1:14">
      <c r="A1113" t="s">
        <v>1490</v>
      </c>
      <c r="B1113" t="s">
        <v>1489</v>
      </c>
      <c r="C1113" t="s">
        <v>1586</v>
      </c>
      <c r="E1113" t="s">
        <v>1587</v>
      </c>
      <c r="F1113" t="s">
        <v>518</v>
      </c>
      <c r="G1113">
        <v>43.439</v>
      </c>
      <c r="H1113">
        <v>-3.7749999999999999</v>
      </c>
      <c r="I1113" t="s">
        <v>88</v>
      </c>
      <c r="J1113" t="s">
        <v>95</v>
      </c>
      <c r="K1113" t="s">
        <v>57</v>
      </c>
      <c r="L1113" t="s">
        <v>57</v>
      </c>
      <c r="M1113" t="s">
        <v>57</v>
      </c>
      <c r="N1113">
        <v>827</v>
      </c>
    </row>
    <row r="1114" spans="1:14">
      <c r="A1114" t="s">
        <v>1490</v>
      </c>
      <c r="B1114" t="s">
        <v>1489</v>
      </c>
      <c r="C1114" t="s">
        <v>1586</v>
      </c>
      <c r="E1114" t="s">
        <v>1587</v>
      </c>
      <c r="F1114" t="s">
        <v>518</v>
      </c>
      <c r="G1114">
        <v>43.439</v>
      </c>
      <c r="H1114">
        <v>-3.7749999999999999</v>
      </c>
      <c r="I1114" t="s">
        <v>88</v>
      </c>
      <c r="J1114" t="s">
        <v>95</v>
      </c>
      <c r="K1114" t="s">
        <v>57</v>
      </c>
      <c r="L1114" t="s">
        <v>57</v>
      </c>
      <c r="M1114" t="s">
        <v>57</v>
      </c>
      <c r="N1114">
        <v>828</v>
      </c>
    </row>
    <row r="1115" spans="1:14">
      <c r="A1115" t="s">
        <v>1490</v>
      </c>
      <c r="B1115" t="s">
        <v>1489</v>
      </c>
      <c r="C1115" t="s">
        <v>1586</v>
      </c>
      <c r="E1115" t="s">
        <v>1585</v>
      </c>
      <c r="F1115" t="s">
        <v>1060</v>
      </c>
      <c r="G1115">
        <v>35.579000000000001</v>
      </c>
      <c r="H1115">
        <v>-5.99</v>
      </c>
      <c r="I1115" t="s">
        <v>65</v>
      </c>
      <c r="J1115" t="s">
        <v>95</v>
      </c>
      <c r="K1115" t="s">
        <v>56</v>
      </c>
      <c r="L1115" t="s">
        <v>94</v>
      </c>
      <c r="M1115" t="s">
        <v>62</v>
      </c>
      <c r="N1115">
        <v>829</v>
      </c>
    </row>
    <row r="1116" spans="1:14">
      <c r="A1116" t="s">
        <v>1490</v>
      </c>
      <c r="B1116" t="s">
        <v>1489</v>
      </c>
      <c r="C1116" t="s">
        <v>1586</v>
      </c>
      <c r="E1116" t="s">
        <v>1585</v>
      </c>
      <c r="F1116" t="s">
        <v>1060</v>
      </c>
      <c r="G1116">
        <v>35.579000000000001</v>
      </c>
      <c r="H1116">
        <v>-5.99</v>
      </c>
      <c r="I1116" t="s">
        <v>65</v>
      </c>
      <c r="J1116" t="s">
        <v>95</v>
      </c>
      <c r="K1116" t="s">
        <v>56</v>
      </c>
      <c r="L1116" t="s">
        <v>94</v>
      </c>
      <c r="M1116" t="s">
        <v>62</v>
      </c>
      <c r="N1116">
        <v>830</v>
      </c>
    </row>
    <row r="1117" spans="1:14">
      <c r="A1117" t="s">
        <v>1490</v>
      </c>
      <c r="B1117" t="s">
        <v>1489</v>
      </c>
      <c r="C1117" t="s">
        <v>1586</v>
      </c>
      <c r="E1117" t="s">
        <v>1585</v>
      </c>
      <c r="F1117" t="s">
        <v>1060</v>
      </c>
      <c r="G1117">
        <v>35.579000000000001</v>
      </c>
      <c r="H1117">
        <v>-5.99</v>
      </c>
      <c r="I1117" t="s">
        <v>65</v>
      </c>
      <c r="J1117" t="s">
        <v>95</v>
      </c>
      <c r="K1117" t="s">
        <v>56</v>
      </c>
      <c r="L1117" t="s">
        <v>94</v>
      </c>
      <c r="M1117" t="s">
        <v>62</v>
      </c>
      <c r="N1117">
        <v>831</v>
      </c>
    </row>
    <row r="1118" spans="1:14">
      <c r="A1118" t="s">
        <v>1490</v>
      </c>
      <c r="B1118" t="s">
        <v>1489</v>
      </c>
      <c r="C1118" t="s">
        <v>1586</v>
      </c>
      <c r="E1118" t="s">
        <v>1585</v>
      </c>
      <c r="F1118" t="s">
        <v>1060</v>
      </c>
      <c r="G1118">
        <v>35.579000000000001</v>
      </c>
      <c r="H1118">
        <v>-5.99</v>
      </c>
      <c r="I1118" t="s">
        <v>65</v>
      </c>
      <c r="J1118" t="s">
        <v>95</v>
      </c>
      <c r="K1118" t="s">
        <v>56</v>
      </c>
      <c r="L1118" t="s">
        <v>94</v>
      </c>
      <c r="M1118" t="s">
        <v>62</v>
      </c>
      <c r="N1118">
        <v>832</v>
      </c>
    </row>
    <row r="1119" spans="1:14">
      <c r="A1119" t="s">
        <v>1490</v>
      </c>
      <c r="B1119" t="s">
        <v>1489</v>
      </c>
      <c r="C1119" t="s">
        <v>1586</v>
      </c>
      <c r="E1119" t="s">
        <v>1585</v>
      </c>
      <c r="F1119" t="s">
        <v>1060</v>
      </c>
      <c r="G1119">
        <v>35.579000000000001</v>
      </c>
      <c r="H1119">
        <v>-5.99</v>
      </c>
      <c r="I1119" t="s">
        <v>65</v>
      </c>
      <c r="J1119" t="s">
        <v>95</v>
      </c>
      <c r="K1119" t="s">
        <v>56</v>
      </c>
      <c r="L1119" t="s">
        <v>94</v>
      </c>
      <c r="M1119" t="s">
        <v>62</v>
      </c>
      <c r="N1119">
        <v>833</v>
      </c>
    </row>
    <row r="1120" spans="1:14">
      <c r="A1120" t="s">
        <v>1490</v>
      </c>
      <c r="B1120" t="s">
        <v>1489</v>
      </c>
      <c r="C1120" t="s">
        <v>1586</v>
      </c>
      <c r="E1120" t="s">
        <v>1585</v>
      </c>
      <c r="F1120" t="s">
        <v>1060</v>
      </c>
      <c r="G1120">
        <v>35.579000000000001</v>
      </c>
      <c r="H1120">
        <v>-5.99</v>
      </c>
      <c r="I1120" t="s">
        <v>65</v>
      </c>
      <c r="J1120" t="s">
        <v>95</v>
      </c>
      <c r="K1120" t="s">
        <v>56</v>
      </c>
      <c r="L1120" t="s">
        <v>94</v>
      </c>
      <c r="M1120" t="s">
        <v>62</v>
      </c>
      <c r="N1120">
        <v>834</v>
      </c>
    </row>
    <row r="1121" spans="1:14">
      <c r="A1121" t="s">
        <v>1490</v>
      </c>
      <c r="B1121" t="s">
        <v>1489</v>
      </c>
      <c r="C1121" t="s">
        <v>1586</v>
      </c>
      <c r="E1121" t="s">
        <v>1585</v>
      </c>
      <c r="F1121" t="s">
        <v>1060</v>
      </c>
      <c r="G1121">
        <v>35.579000000000001</v>
      </c>
      <c r="H1121">
        <v>-5.99</v>
      </c>
      <c r="I1121" t="s">
        <v>65</v>
      </c>
      <c r="J1121" t="s">
        <v>95</v>
      </c>
      <c r="K1121" t="s">
        <v>56</v>
      </c>
      <c r="L1121" t="s">
        <v>94</v>
      </c>
      <c r="M1121" t="s">
        <v>62</v>
      </c>
      <c r="N1121">
        <v>835</v>
      </c>
    </row>
    <row r="1122" spans="1:14">
      <c r="A1122" t="s">
        <v>1490</v>
      </c>
      <c r="B1122" t="s">
        <v>1489</v>
      </c>
      <c r="C1122" t="s">
        <v>1586</v>
      </c>
      <c r="E1122" t="s">
        <v>1585</v>
      </c>
      <c r="F1122" t="s">
        <v>1060</v>
      </c>
      <c r="G1122">
        <v>35.579000000000001</v>
      </c>
      <c r="H1122">
        <v>-5.99</v>
      </c>
      <c r="I1122" t="s">
        <v>65</v>
      </c>
      <c r="J1122" t="s">
        <v>95</v>
      </c>
      <c r="K1122" t="s">
        <v>56</v>
      </c>
      <c r="L1122" t="s">
        <v>94</v>
      </c>
      <c r="M1122" t="s">
        <v>62</v>
      </c>
      <c r="N1122">
        <v>836</v>
      </c>
    </row>
    <row r="1123" spans="1:14">
      <c r="A1123" t="s">
        <v>1490</v>
      </c>
      <c r="B1123" t="s">
        <v>1489</v>
      </c>
      <c r="C1123" t="s">
        <v>1586</v>
      </c>
      <c r="E1123" t="s">
        <v>1585</v>
      </c>
      <c r="F1123" t="s">
        <v>1060</v>
      </c>
      <c r="G1123">
        <v>35.579000000000001</v>
      </c>
      <c r="H1123">
        <v>-5.99</v>
      </c>
      <c r="I1123" t="s">
        <v>65</v>
      </c>
      <c r="J1123" t="s">
        <v>95</v>
      </c>
      <c r="K1123" t="s">
        <v>56</v>
      </c>
      <c r="L1123" t="s">
        <v>94</v>
      </c>
      <c r="M1123" t="s">
        <v>62</v>
      </c>
      <c r="N1123">
        <v>837</v>
      </c>
    </row>
    <row r="1124" spans="1:14">
      <c r="A1124" t="s">
        <v>1490</v>
      </c>
      <c r="B1124" t="s">
        <v>1489</v>
      </c>
      <c r="C1124" t="s">
        <v>1586</v>
      </c>
      <c r="E1124" t="s">
        <v>1585</v>
      </c>
      <c r="F1124" t="s">
        <v>1060</v>
      </c>
      <c r="G1124">
        <v>35.579000000000001</v>
      </c>
      <c r="H1124">
        <v>-5.99</v>
      </c>
      <c r="I1124" t="s">
        <v>65</v>
      </c>
      <c r="J1124" t="s">
        <v>95</v>
      </c>
      <c r="K1124" t="s">
        <v>57</v>
      </c>
      <c r="L1124" t="s">
        <v>57</v>
      </c>
      <c r="M1124" t="s">
        <v>57</v>
      </c>
      <c r="N1124">
        <v>838</v>
      </c>
    </row>
    <row r="1125" spans="1:14">
      <c r="A1125" t="s">
        <v>1490</v>
      </c>
      <c r="B1125" t="s">
        <v>1489</v>
      </c>
      <c r="C1125" t="s">
        <v>1586</v>
      </c>
      <c r="E1125" t="s">
        <v>1585</v>
      </c>
      <c r="F1125" t="s">
        <v>1060</v>
      </c>
      <c r="G1125">
        <v>35.579000000000001</v>
      </c>
      <c r="H1125">
        <v>-5.99</v>
      </c>
      <c r="I1125" t="s">
        <v>65</v>
      </c>
      <c r="J1125" t="s">
        <v>95</v>
      </c>
      <c r="K1125" t="s">
        <v>57</v>
      </c>
      <c r="L1125" t="s">
        <v>57</v>
      </c>
      <c r="M1125" t="s">
        <v>57</v>
      </c>
      <c r="N1125">
        <v>839</v>
      </c>
    </row>
    <row r="1126" spans="1:14">
      <c r="A1126" t="s">
        <v>1490</v>
      </c>
      <c r="B1126" t="s">
        <v>1489</v>
      </c>
      <c r="C1126" t="s">
        <v>1586</v>
      </c>
      <c r="E1126" t="s">
        <v>1585</v>
      </c>
      <c r="F1126" t="s">
        <v>1060</v>
      </c>
      <c r="G1126">
        <v>35.579000000000001</v>
      </c>
      <c r="H1126">
        <v>-5.99</v>
      </c>
      <c r="I1126" t="s">
        <v>65</v>
      </c>
      <c r="J1126" t="s">
        <v>95</v>
      </c>
      <c r="K1126" t="s">
        <v>57</v>
      </c>
      <c r="L1126" t="s">
        <v>57</v>
      </c>
      <c r="M1126" t="s">
        <v>57</v>
      </c>
      <c r="N1126">
        <v>840</v>
      </c>
    </row>
    <row r="1127" spans="1:14">
      <c r="A1127" t="s">
        <v>1490</v>
      </c>
      <c r="B1127" t="s">
        <v>1489</v>
      </c>
      <c r="C1127" t="s">
        <v>1512</v>
      </c>
      <c r="E1127" t="s">
        <v>1584</v>
      </c>
      <c r="F1127" t="s">
        <v>1146</v>
      </c>
      <c r="G1127">
        <v>56.88</v>
      </c>
      <c r="H1127">
        <v>9.07</v>
      </c>
      <c r="I1127" t="s">
        <v>115</v>
      </c>
      <c r="J1127" t="s">
        <v>95</v>
      </c>
      <c r="K1127" t="s">
        <v>56</v>
      </c>
      <c r="L1127" t="s">
        <v>63</v>
      </c>
      <c r="M1127" t="s">
        <v>62</v>
      </c>
      <c r="N1127" t="s">
        <v>1583</v>
      </c>
    </row>
    <row r="1128" spans="1:14">
      <c r="A1128" t="s">
        <v>1490</v>
      </c>
      <c r="B1128" t="s">
        <v>1489</v>
      </c>
      <c r="C1128" t="s">
        <v>1512</v>
      </c>
      <c r="E1128" t="s">
        <v>1582</v>
      </c>
      <c r="F1128" t="s">
        <v>1146</v>
      </c>
      <c r="G1128">
        <v>56.88</v>
      </c>
      <c r="H1128">
        <v>9.07</v>
      </c>
      <c r="I1128" t="s">
        <v>115</v>
      </c>
      <c r="J1128" t="s">
        <v>95</v>
      </c>
      <c r="K1128" t="s">
        <v>56</v>
      </c>
      <c r="L1128" t="s">
        <v>63</v>
      </c>
      <c r="M1128" t="s">
        <v>62</v>
      </c>
      <c r="N1128" t="s">
        <v>1581</v>
      </c>
    </row>
    <row r="1129" spans="1:14">
      <c r="A1129" t="s">
        <v>1490</v>
      </c>
      <c r="B1129" t="s">
        <v>1489</v>
      </c>
      <c r="C1129" t="s">
        <v>1512</v>
      </c>
      <c r="E1129" t="s">
        <v>1580</v>
      </c>
      <c r="F1129" t="s">
        <v>1146</v>
      </c>
      <c r="G1129">
        <v>56.88</v>
      </c>
      <c r="H1129">
        <v>9.07</v>
      </c>
      <c r="I1129" t="s">
        <v>115</v>
      </c>
      <c r="J1129" t="s">
        <v>95</v>
      </c>
      <c r="K1129" t="s">
        <v>56</v>
      </c>
      <c r="L1129" t="s">
        <v>63</v>
      </c>
      <c r="M1129" t="s">
        <v>62</v>
      </c>
      <c r="N1129">
        <v>843</v>
      </c>
    </row>
    <row r="1130" spans="1:14">
      <c r="A1130" t="s">
        <v>1490</v>
      </c>
      <c r="B1130" t="s">
        <v>1489</v>
      </c>
      <c r="C1130" t="s">
        <v>1512</v>
      </c>
      <c r="E1130" t="s">
        <v>1579</v>
      </c>
      <c r="F1130" t="s">
        <v>1146</v>
      </c>
      <c r="G1130">
        <v>56.88</v>
      </c>
      <c r="H1130">
        <v>9.07</v>
      </c>
      <c r="I1130" t="s">
        <v>115</v>
      </c>
      <c r="J1130" t="s">
        <v>95</v>
      </c>
      <c r="K1130" t="s">
        <v>56</v>
      </c>
      <c r="L1130" t="s">
        <v>63</v>
      </c>
      <c r="M1130" t="s">
        <v>62</v>
      </c>
      <c r="N1130" t="s">
        <v>1578</v>
      </c>
    </row>
    <row r="1131" spans="1:14">
      <c r="A1131" t="s">
        <v>1490</v>
      </c>
      <c r="B1131" t="s">
        <v>1489</v>
      </c>
      <c r="C1131" t="s">
        <v>1512</v>
      </c>
      <c r="E1131" t="s">
        <v>1577</v>
      </c>
      <c r="F1131" t="s">
        <v>1146</v>
      </c>
      <c r="G1131">
        <v>56.88</v>
      </c>
      <c r="H1131">
        <v>9.07</v>
      </c>
      <c r="I1131" t="s">
        <v>115</v>
      </c>
      <c r="J1131" t="s">
        <v>95</v>
      </c>
      <c r="K1131" t="s">
        <v>56</v>
      </c>
      <c r="L1131" t="s">
        <v>63</v>
      </c>
      <c r="M1131" t="s">
        <v>62</v>
      </c>
      <c r="N1131" t="s">
        <v>1576</v>
      </c>
    </row>
    <row r="1132" spans="1:14">
      <c r="A1132" t="s">
        <v>1490</v>
      </c>
      <c r="B1132" t="s">
        <v>1489</v>
      </c>
      <c r="C1132" t="s">
        <v>1512</v>
      </c>
      <c r="E1132" t="s">
        <v>1575</v>
      </c>
      <c r="F1132" t="s">
        <v>1146</v>
      </c>
      <c r="G1132">
        <v>56.88</v>
      </c>
      <c r="H1132">
        <v>9.07</v>
      </c>
      <c r="I1132" t="s">
        <v>115</v>
      </c>
      <c r="J1132" t="s">
        <v>95</v>
      </c>
      <c r="K1132" t="s">
        <v>56</v>
      </c>
      <c r="L1132" t="s">
        <v>63</v>
      </c>
      <c r="M1132" t="s">
        <v>62</v>
      </c>
      <c r="N1132">
        <v>846</v>
      </c>
    </row>
    <row r="1133" spans="1:14">
      <c r="A1133" t="s">
        <v>1490</v>
      </c>
      <c r="B1133" t="s">
        <v>1489</v>
      </c>
      <c r="C1133" t="s">
        <v>1512</v>
      </c>
      <c r="E1133" t="s">
        <v>1574</v>
      </c>
      <c r="F1133" t="s">
        <v>1146</v>
      </c>
      <c r="G1133">
        <v>56.88</v>
      </c>
      <c r="H1133">
        <v>9.07</v>
      </c>
      <c r="I1133" t="s">
        <v>115</v>
      </c>
      <c r="J1133" t="s">
        <v>95</v>
      </c>
      <c r="K1133" t="s">
        <v>56</v>
      </c>
      <c r="L1133" t="s">
        <v>63</v>
      </c>
      <c r="M1133" t="s">
        <v>62</v>
      </c>
      <c r="N1133" t="s">
        <v>1573</v>
      </c>
    </row>
    <row r="1134" spans="1:14">
      <c r="A1134" t="s">
        <v>1490</v>
      </c>
      <c r="B1134" t="s">
        <v>1489</v>
      </c>
      <c r="C1134" t="s">
        <v>1512</v>
      </c>
      <c r="E1134" t="s">
        <v>1572</v>
      </c>
      <c r="F1134" t="s">
        <v>1146</v>
      </c>
      <c r="G1134">
        <v>56.88</v>
      </c>
      <c r="H1134">
        <v>9.07</v>
      </c>
      <c r="I1134" t="s">
        <v>115</v>
      </c>
      <c r="J1134" t="s">
        <v>95</v>
      </c>
      <c r="K1134" t="s">
        <v>56</v>
      </c>
      <c r="L1134" t="s">
        <v>63</v>
      </c>
      <c r="M1134" t="s">
        <v>62</v>
      </c>
      <c r="N1134" t="s">
        <v>1571</v>
      </c>
    </row>
    <row r="1135" spans="1:14">
      <c r="A1135" t="s">
        <v>1490</v>
      </c>
      <c r="B1135" t="s">
        <v>1489</v>
      </c>
      <c r="C1135" t="s">
        <v>1512</v>
      </c>
      <c r="E1135" t="s">
        <v>1570</v>
      </c>
      <c r="F1135" t="s">
        <v>1146</v>
      </c>
      <c r="G1135">
        <v>56.88</v>
      </c>
      <c r="H1135">
        <v>9.07</v>
      </c>
      <c r="I1135" t="s">
        <v>115</v>
      </c>
      <c r="J1135" t="s">
        <v>95</v>
      </c>
      <c r="K1135" t="s">
        <v>56</v>
      </c>
      <c r="L1135" t="s">
        <v>63</v>
      </c>
      <c r="M1135" t="s">
        <v>62</v>
      </c>
      <c r="N1135">
        <v>849</v>
      </c>
    </row>
    <row r="1136" spans="1:14">
      <c r="A1136" t="s">
        <v>1490</v>
      </c>
      <c r="B1136" t="s">
        <v>1489</v>
      </c>
      <c r="C1136" t="s">
        <v>1512</v>
      </c>
      <c r="E1136" t="s">
        <v>1569</v>
      </c>
      <c r="F1136" t="s">
        <v>1146</v>
      </c>
      <c r="G1136">
        <v>56.88</v>
      </c>
      <c r="H1136">
        <v>9.07</v>
      </c>
      <c r="I1136" t="s">
        <v>115</v>
      </c>
      <c r="J1136" t="s">
        <v>95</v>
      </c>
      <c r="K1136" t="s">
        <v>56</v>
      </c>
      <c r="L1136" t="s">
        <v>63</v>
      </c>
      <c r="M1136" t="s">
        <v>62</v>
      </c>
      <c r="N1136" t="s">
        <v>1568</v>
      </c>
    </row>
    <row r="1137" spans="1:14">
      <c r="A1137" t="s">
        <v>1490</v>
      </c>
      <c r="B1137" t="s">
        <v>1489</v>
      </c>
      <c r="C1137" t="s">
        <v>1512</v>
      </c>
      <c r="E1137" t="s">
        <v>1567</v>
      </c>
      <c r="F1137" t="s">
        <v>1146</v>
      </c>
      <c r="G1137">
        <v>56.88</v>
      </c>
      <c r="H1137">
        <v>9.07</v>
      </c>
      <c r="I1137" t="s">
        <v>115</v>
      </c>
      <c r="J1137" t="s">
        <v>95</v>
      </c>
      <c r="K1137" t="s">
        <v>56</v>
      </c>
      <c r="L1137" t="s">
        <v>63</v>
      </c>
      <c r="M1137" t="s">
        <v>62</v>
      </c>
      <c r="N1137" t="s">
        <v>1566</v>
      </c>
    </row>
    <row r="1138" spans="1:14">
      <c r="A1138" t="s">
        <v>1490</v>
      </c>
      <c r="B1138" t="s">
        <v>1489</v>
      </c>
      <c r="C1138" t="s">
        <v>1512</v>
      </c>
      <c r="E1138" t="s">
        <v>1565</v>
      </c>
      <c r="F1138" t="s">
        <v>1146</v>
      </c>
      <c r="G1138">
        <v>56.88</v>
      </c>
      <c r="H1138">
        <v>9.07</v>
      </c>
      <c r="I1138" t="s">
        <v>115</v>
      </c>
      <c r="J1138" t="s">
        <v>95</v>
      </c>
      <c r="K1138" t="s">
        <v>56</v>
      </c>
      <c r="L1138" t="s">
        <v>63</v>
      </c>
      <c r="M1138" t="s">
        <v>62</v>
      </c>
      <c r="N1138" t="s">
        <v>1564</v>
      </c>
    </row>
    <row r="1139" spans="1:14">
      <c r="A1139" t="s">
        <v>1490</v>
      </c>
      <c r="B1139" t="s">
        <v>1489</v>
      </c>
      <c r="C1139" t="s">
        <v>1512</v>
      </c>
      <c r="E1139" t="s">
        <v>1563</v>
      </c>
      <c r="F1139" t="s">
        <v>1146</v>
      </c>
      <c r="G1139">
        <v>56.88</v>
      </c>
      <c r="H1139">
        <v>9.07</v>
      </c>
      <c r="I1139" t="s">
        <v>115</v>
      </c>
      <c r="J1139" t="s">
        <v>95</v>
      </c>
      <c r="K1139" t="s">
        <v>56</v>
      </c>
      <c r="L1139" t="s">
        <v>63</v>
      </c>
      <c r="M1139" t="s">
        <v>62</v>
      </c>
      <c r="N1139" t="s">
        <v>1562</v>
      </c>
    </row>
    <row r="1140" spans="1:14">
      <c r="A1140" t="s">
        <v>1490</v>
      </c>
      <c r="B1140" t="s">
        <v>1489</v>
      </c>
      <c r="C1140" t="s">
        <v>1512</v>
      </c>
      <c r="E1140" t="s">
        <v>1561</v>
      </c>
      <c r="F1140" t="s">
        <v>1146</v>
      </c>
      <c r="G1140">
        <v>56.88</v>
      </c>
      <c r="H1140">
        <v>9.07</v>
      </c>
      <c r="I1140" t="s">
        <v>115</v>
      </c>
      <c r="J1140" t="s">
        <v>95</v>
      </c>
      <c r="K1140" t="s">
        <v>56</v>
      </c>
      <c r="L1140" t="s">
        <v>63</v>
      </c>
      <c r="M1140" t="s">
        <v>62</v>
      </c>
      <c r="N1140" t="s">
        <v>1560</v>
      </c>
    </row>
    <row r="1141" spans="1:14">
      <c r="A1141" t="s">
        <v>1490</v>
      </c>
      <c r="B1141" t="s">
        <v>1489</v>
      </c>
      <c r="C1141" t="s">
        <v>1512</v>
      </c>
      <c r="E1141" t="s">
        <v>1559</v>
      </c>
      <c r="F1141" t="s">
        <v>1146</v>
      </c>
      <c r="G1141">
        <v>56.88</v>
      </c>
      <c r="H1141">
        <v>9.07</v>
      </c>
      <c r="I1141" t="s">
        <v>115</v>
      </c>
      <c r="J1141" t="s">
        <v>95</v>
      </c>
      <c r="K1141" t="s">
        <v>56</v>
      </c>
      <c r="L1141" t="s">
        <v>63</v>
      </c>
      <c r="M1141" t="s">
        <v>62</v>
      </c>
      <c r="N1141" t="s">
        <v>1558</v>
      </c>
    </row>
    <row r="1142" spans="1:14">
      <c r="A1142" t="s">
        <v>1490</v>
      </c>
      <c r="B1142" t="s">
        <v>1489</v>
      </c>
      <c r="C1142" t="s">
        <v>1512</v>
      </c>
      <c r="E1142" t="s">
        <v>1557</v>
      </c>
      <c r="F1142" t="s">
        <v>1146</v>
      </c>
      <c r="G1142">
        <v>56.13</v>
      </c>
      <c r="H1142">
        <v>10.34</v>
      </c>
      <c r="I1142" t="s">
        <v>115</v>
      </c>
      <c r="J1142" t="s">
        <v>95</v>
      </c>
      <c r="K1142" t="s">
        <v>56</v>
      </c>
      <c r="L1142" t="s">
        <v>63</v>
      </c>
      <c r="M1142" t="s">
        <v>62</v>
      </c>
      <c r="N1142" t="s">
        <v>1556</v>
      </c>
    </row>
    <row r="1143" spans="1:14">
      <c r="A1143" t="s">
        <v>1490</v>
      </c>
      <c r="B1143" t="s">
        <v>1489</v>
      </c>
      <c r="C1143" t="s">
        <v>1512</v>
      </c>
      <c r="E1143" t="s">
        <v>1555</v>
      </c>
      <c r="F1143" t="s">
        <v>1146</v>
      </c>
      <c r="G1143">
        <v>56.13</v>
      </c>
      <c r="H1143">
        <v>10.34</v>
      </c>
      <c r="I1143" t="s">
        <v>115</v>
      </c>
      <c r="J1143" t="s">
        <v>95</v>
      </c>
      <c r="K1143" t="s">
        <v>56</v>
      </c>
      <c r="L1143" t="s">
        <v>63</v>
      </c>
      <c r="M1143" t="s">
        <v>62</v>
      </c>
      <c r="N1143">
        <v>857</v>
      </c>
    </row>
    <row r="1144" spans="1:14">
      <c r="A1144" t="s">
        <v>1490</v>
      </c>
      <c r="B1144" t="s">
        <v>1489</v>
      </c>
      <c r="C1144" t="s">
        <v>1512</v>
      </c>
      <c r="E1144" t="s">
        <v>1554</v>
      </c>
      <c r="F1144" t="s">
        <v>1146</v>
      </c>
      <c r="G1144">
        <v>56.13</v>
      </c>
      <c r="H1144">
        <v>10.34</v>
      </c>
      <c r="I1144" t="s">
        <v>115</v>
      </c>
      <c r="J1144" t="s">
        <v>95</v>
      </c>
      <c r="K1144" t="s">
        <v>56</v>
      </c>
      <c r="L1144" t="s">
        <v>63</v>
      </c>
      <c r="M1144" t="s">
        <v>62</v>
      </c>
      <c r="N1144" t="s">
        <v>1553</v>
      </c>
    </row>
    <row r="1145" spans="1:14">
      <c r="A1145" t="s">
        <v>1490</v>
      </c>
      <c r="B1145" t="s">
        <v>1489</v>
      </c>
      <c r="C1145" t="s">
        <v>1512</v>
      </c>
      <c r="E1145" t="s">
        <v>1552</v>
      </c>
      <c r="F1145" t="s">
        <v>1146</v>
      </c>
      <c r="G1145">
        <v>56.13</v>
      </c>
      <c r="H1145">
        <v>10.34</v>
      </c>
      <c r="I1145" t="s">
        <v>115</v>
      </c>
      <c r="J1145" t="s">
        <v>95</v>
      </c>
      <c r="K1145" t="s">
        <v>56</v>
      </c>
      <c r="L1145" t="s">
        <v>63</v>
      </c>
      <c r="M1145" t="s">
        <v>62</v>
      </c>
      <c r="N1145" t="s">
        <v>1551</v>
      </c>
    </row>
    <row r="1146" spans="1:14">
      <c r="A1146" t="s">
        <v>1490</v>
      </c>
      <c r="B1146" t="s">
        <v>1489</v>
      </c>
      <c r="C1146" t="s">
        <v>1512</v>
      </c>
      <c r="E1146" t="s">
        <v>1550</v>
      </c>
      <c r="F1146" t="s">
        <v>1146</v>
      </c>
      <c r="G1146">
        <v>56.13</v>
      </c>
      <c r="H1146">
        <v>10.34</v>
      </c>
      <c r="I1146" t="s">
        <v>115</v>
      </c>
      <c r="J1146" t="s">
        <v>95</v>
      </c>
      <c r="K1146" t="s">
        <v>56</v>
      </c>
      <c r="L1146" t="s">
        <v>63</v>
      </c>
      <c r="M1146" t="s">
        <v>62</v>
      </c>
      <c r="N1146">
        <v>860</v>
      </c>
    </row>
    <row r="1147" spans="1:14">
      <c r="A1147" t="s">
        <v>1490</v>
      </c>
      <c r="B1147" t="s">
        <v>1489</v>
      </c>
      <c r="C1147" t="s">
        <v>1512</v>
      </c>
      <c r="E1147" t="s">
        <v>1549</v>
      </c>
      <c r="F1147" t="s">
        <v>1146</v>
      </c>
      <c r="G1147">
        <v>56.13</v>
      </c>
      <c r="H1147">
        <v>10.34</v>
      </c>
      <c r="I1147" t="s">
        <v>115</v>
      </c>
      <c r="J1147" t="s">
        <v>95</v>
      </c>
      <c r="K1147" t="s">
        <v>56</v>
      </c>
      <c r="L1147" t="s">
        <v>63</v>
      </c>
      <c r="M1147" t="s">
        <v>62</v>
      </c>
      <c r="N1147">
        <v>861</v>
      </c>
    </row>
    <row r="1148" spans="1:14">
      <c r="A1148" t="s">
        <v>1490</v>
      </c>
      <c r="B1148" t="s">
        <v>1489</v>
      </c>
      <c r="C1148" t="s">
        <v>1512</v>
      </c>
      <c r="E1148" t="s">
        <v>1548</v>
      </c>
      <c r="F1148" t="s">
        <v>1146</v>
      </c>
      <c r="G1148">
        <v>56.13</v>
      </c>
      <c r="H1148">
        <v>10.34</v>
      </c>
      <c r="I1148" t="s">
        <v>115</v>
      </c>
      <c r="J1148" t="s">
        <v>95</v>
      </c>
      <c r="K1148" t="s">
        <v>56</v>
      </c>
      <c r="L1148" t="s">
        <v>63</v>
      </c>
      <c r="M1148" t="s">
        <v>62</v>
      </c>
      <c r="N1148" t="s">
        <v>1547</v>
      </c>
    </row>
    <row r="1149" spans="1:14">
      <c r="A1149" t="s">
        <v>1490</v>
      </c>
      <c r="B1149" t="s">
        <v>1489</v>
      </c>
      <c r="C1149" t="s">
        <v>1512</v>
      </c>
      <c r="E1149" t="s">
        <v>1546</v>
      </c>
      <c r="F1149" t="s">
        <v>1146</v>
      </c>
      <c r="G1149">
        <v>55.58</v>
      </c>
      <c r="H1149">
        <v>10.53</v>
      </c>
      <c r="I1149" t="s">
        <v>115</v>
      </c>
      <c r="J1149" t="s">
        <v>95</v>
      </c>
      <c r="K1149" t="s">
        <v>56</v>
      </c>
      <c r="L1149" t="s">
        <v>63</v>
      </c>
      <c r="M1149" t="s">
        <v>62</v>
      </c>
      <c r="N1149" t="s">
        <v>1545</v>
      </c>
    </row>
    <row r="1150" spans="1:14">
      <c r="A1150" t="s">
        <v>1490</v>
      </c>
      <c r="B1150" t="s">
        <v>1489</v>
      </c>
      <c r="C1150" t="s">
        <v>1512</v>
      </c>
      <c r="E1150" t="s">
        <v>1544</v>
      </c>
      <c r="F1150" t="s">
        <v>1146</v>
      </c>
      <c r="G1150">
        <v>55.58</v>
      </c>
      <c r="H1150">
        <v>10.53</v>
      </c>
      <c r="I1150" t="s">
        <v>115</v>
      </c>
      <c r="J1150" t="s">
        <v>95</v>
      </c>
      <c r="K1150" t="s">
        <v>56</v>
      </c>
      <c r="L1150" t="s">
        <v>63</v>
      </c>
      <c r="M1150" t="s">
        <v>62</v>
      </c>
      <c r="N1150" t="s">
        <v>1543</v>
      </c>
    </row>
    <row r="1151" spans="1:14">
      <c r="A1151" t="s">
        <v>1490</v>
      </c>
      <c r="B1151" t="s">
        <v>1489</v>
      </c>
      <c r="C1151" t="s">
        <v>1512</v>
      </c>
      <c r="E1151" t="s">
        <v>1542</v>
      </c>
      <c r="F1151" t="s">
        <v>1146</v>
      </c>
      <c r="G1151">
        <v>55.58</v>
      </c>
      <c r="H1151">
        <v>10.53</v>
      </c>
      <c r="I1151" t="s">
        <v>115</v>
      </c>
      <c r="J1151" t="s">
        <v>95</v>
      </c>
      <c r="K1151" t="s">
        <v>56</v>
      </c>
      <c r="L1151" t="s">
        <v>63</v>
      </c>
      <c r="M1151" t="s">
        <v>62</v>
      </c>
      <c r="N1151" t="s">
        <v>1541</v>
      </c>
    </row>
    <row r="1152" spans="1:14">
      <c r="A1152" t="s">
        <v>1490</v>
      </c>
      <c r="B1152" t="s">
        <v>1489</v>
      </c>
      <c r="C1152" t="s">
        <v>1512</v>
      </c>
      <c r="E1152" t="s">
        <v>1540</v>
      </c>
      <c r="F1152" t="s">
        <v>1146</v>
      </c>
      <c r="G1152">
        <v>55.58</v>
      </c>
      <c r="H1152">
        <v>10.53</v>
      </c>
      <c r="I1152" t="s">
        <v>115</v>
      </c>
      <c r="J1152" t="s">
        <v>95</v>
      </c>
      <c r="K1152" t="s">
        <v>56</v>
      </c>
      <c r="L1152" t="s">
        <v>63</v>
      </c>
      <c r="M1152" t="s">
        <v>62</v>
      </c>
      <c r="N1152" t="s">
        <v>1539</v>
      </c>
    </row>
    <row r="1153" spans="1:14">
      <c r="A1153" t="s">
        <v>1490</v>
      </c>
      <c r="B1153" t="s">
        <v>1489</v>
      </c>
      <c r="C1153" t="s">
        <v>1512</v>
      </c>
      <c r="E1153" t="s">
        <v>1538</v>
      </c>
      <c r="F1153" t="s">
        <v>1146</v>
      </c>
      <c r="G1153">
        <v>55.82</v>
      </c>
      <c r="H1153">
        <v>10.14</v>
      </c>
      <c r="I1153" t="s">
        <v>115</v>
      </c>
      <c r="J1153" t="s">
        <v>95</v>
      </c>
      <c r="K1153" t="s">
        <v>56</v>
      </c>
      <c r="L1153" t="s">
        <v>63</v>
      </c>
      <c r="M1153" t="s">
        <v>62</v>
      </c>
      <c r="N1153">
        <v>867</v>
      </c>
    </row>
    <row r="1154" spans="1:14">
      <c r="A1154" t="s">
        <v>1490</v>
      </c>
      <c r="B1154" t="s">
        <v>1489</v>
      </c>
      <c r="C1154" t="s">
        <v>1512</v>
      </c>
      <c r="E1154" t="s">
        <v>1537</v>
      </c>
      <c r="F1154" t="s">
        <v>1146</v>
      </c>
      <c r="G1154">
        <v>55.82</v>
      </c>
      <c r="H1154">
        <v>10.14</v>
      </c>
      <c r="I1154" t="s">
        <v>115</v>
      </c>
      <c r="J1154" t="s">
        <v>95</v>
      </c>
      <c r="K1154" t="s">
        <v>56</v>
      </c>
      <c r="L1154" t="s">
        <v>63</v>
      </c>
      <c r="M1154" t="s">
        <v>62</v>
      </c>
      <c r="N1154">
        <v>868</v>
      </c>
    </row>
    <row r="1155" spans="1:14">
      <c r="A1155" t="s">
        <v>1490</v>
      </c>
      <c r="B1155" t="s">
        <v>1489</v>
      </c>
      <c r="C1155" t="s">
        <v>1512</v>
      </c>
      <c r="E1155" t="s">
        <v>1536</v>
      </c>
      <c r="F1155" t="s">
        <v>1146</v>
      </c>
      <c r="G1155">
        <v>55.82</v>
      </c>
      <c r="H1155">
        <v>10.14</v>
      </c>
      <c r="I1155" t="s">
        <v>115</v>
      </c>
      <c r="J1155" t="s">
        <v>95</v>
      </c>
      <c r="K1155" t="s">
        <v>56</v>
      </c>
      <c r="L1155" t="s">
        <v>63</v>
      </c>
      <c r="M1155" t="s">
        <v>62</v>
      </c>
      <c r="N1155">
        <v>869</v>
      </c>
    </row>
    <row r="1156" spans="1:14">
      <c r="A1156" t="s">
        <v>1490</v>
      </c>
      <c r="B1156" t="s">
        <v>1489</v>
      </c>
      <c r="C1156" t="s">
        <v>1512</v>
      </c>
      <c r="E1156" t="s">
        <v>1535</v>
      </c>
      <c r="F1156" t="s">
        <v>1146</v>
      </c>
      <c r="G1156">
        <v>55.64</v>
      </c>
      <c r="H1156">
        <v>9.8699999999999992</v>
      </c>
      <c r="I1156" t="s">
        <v>115</v>
      </c>
      <c r="J1156" t="s">
        <v>95</v>
      </c>
      <c r="K1156" t="s">
        <v>56</v>
      </c>
      <c r="L1156" t="s">
        <v>63</v>
      </c>
      <c r="M1156" t="s">
        <v>62</v>
      </c>
      <c r="N1156" t="s">
        <v>1534</v>
      </c>
    </row>
    <row r="1157" spans="1:14">
      <c r="A1157" t="s">
        <v>1490</v>
      </c>
      <c r="B1157" t="s">
        <v>1489</v>
      </c>
      <c r="C1157" t="s">
        <v>1512</v>
      </c>
      <c r="E1157" t="s">
        <v>1533</v>
      </c>
      <c r="F1157" t="s">
        <v>1146</v>
      </c>
      <c r="G1157">
        <v>55.64</v>
      </c>
      <c r="H1157">
        <v>9.8699999999999992</v>
      </c>
      <c r="I1157" t="s">
        <v>115</v>
      </c>
      <c r="J1157" t="s">
        <v>95</v>
      </c>
      <c r="K1157" t="s">
        <v>56</v>
      </c>
      <c r="L1157" t="s">
        <v>63</v>
      </c>
      <c r="M1157" t="s">
        <v>62</v>
      </c>
      <c r="N1157" t="s">
        <v>1532</v>
      </c>
    </row>
    <row r="1158" spans="1:14">
      <c r="A1158" t="s">
        <v>1490</v>
      </c>
      <c r="B1158" t="s">
        <v>1489</v>
      </c>
      <c r="C1158" t="s">
        <v>1512</v>
      </c>
      <c r="E1158" t="s">
        <v>1531</v>
      </c>
      <c r="F1158" t="s">
        <v>1146</v>
      </c>
      <c r="G1158">
        <v>55.64</v>
      </c>
      <c r="H1158">
        <v>9.8699999999999992</v>
      </c>
      <c r="I1158" t="s">
        <v>115</v>
      </c>
      <c r="J1158" t="s">
        <v>95</v>
      </c>
      <c r="K1158" t="s">
        <v>56</v>
      </c>
      <c r="L1158" t="s">
        <v>63</v>
      </c>
      <c r="M1158" t="s">
        <v>62</v>
      </c>
      <c r="N1158" t="s">
        <v>1530</v>
      </c>
    </row>
    <row r="1159" spans="1:14">
      <c r="A1159" t="s">
        <v>1490</v>
      </c>
      <c r="B1159" t="s">
        <v>1489</v>
      </c>
      <c r="C1159" t="s">
        <v>1512</v>
      </c>
      <c r="E1159" t="s">
        <v>1529</v>
      </c>
      <c r="F1159" t="s">
        <v>1146</v>
      </c>
      <c r="G1159">
        <v>55.64</v>
      </c>
      <c r="H1159">
        <v>9.8699999999999992</v>
      </c>
      <c r="I1159" t="s">
        <v>115</v>
      </c>
      <c r="J1159" t="s">
        <v>95</v>
      </c>
      <c r="K1159" t="s">
        <v>56</v>
      </c>
      <c r="L1159" t="s">
        <v>63</v>
      </c>
      <c r="M1159" t="s">
        <v>62</v>
      </c>
      <c r="N1159" t="s">
        <v>1528</v>
      </c>
    </row>
    <row r="1160" spans="1:14">
      <c r="A1160" t="s">
        <v>1490</v>
      </c>
      <c r="B1160" t="s">
        <v>1489</v>
      </c>
      <c r="C1160" t="s">
        <v>1512</v>
      </c>
      <c r="E1160" t="s">
        <v>1527</v>
      </c>
      <c r="F1160" t="s">
        <v>1146</v>
      </c>
      <c r="G1160">
        <v>55.64</v>
      </c>
      <c r="H1160">
        <v>9.8699999999999992</v>
      </c>
      <c r="I1160" t="s">
        <v>115</v>
      </c>
      <c r="J1160" t="s">
        <v>95</v>
      </c>
      <c r="K1160" t="s">
        <v>56</v>
      </c>
      <c r="L1160" t="s">
        <v>63</v>
      </c>
      <c r="M1160" t="s">
        <v>62</v>
      </c>
      <c r="N1160" t="s">
        <v>1526</v>
      </c>
    </row>
    <row r="1161" spans="1:14">
      <c r="A1161" t="s">
        <v>1490</v>
      </c>
      <c r="B1161" t="s">
        <v>1489</v>
      </c>
      <c r="C1161" t="s">
        <v>1512</v>
      </c>
      <c r="E1161" t="s">
        <v>1525</v>
      </c>
      <c r="F1161" t="s">
        <v>1146</v>
      </c>
      <c r="G1161">
        <v>55.02</v>
      </c>
      <c r="H1161">
        <v>10</v>
      </c>
      <c r="I1161" t="s">
        <v>115</v>
      </c>
      <c r="J1161" t="s">
        <v>95</v>
      </c>
      <c r="K1161" t="s">
        <v>56</v>
      </c>
      <c r="L1161" t="s">
        <v>63</v>
      </c>
      <c r="M1161" t="s">
        <v>62</v>
      </c>
      <c r="N1161" t="s">
        <v>1524</v>
      </c>
    </row>
    <row r="1162" spans="1:14">
      <c r="A1162" t="s">
        <v>1490</v>
      </c>
      <c r="B1162" t="s">
        <v>1489</v>
      </c>
      <c r="C1162" t="s">
        <v>1512</v>
      </c>
      <c r="E1162" t="s">
        <v>1523</v>
      </c>
      <c r="F1162" t="s">
        <v>1146</v>
      </c>
      <c r="G1162">
        <v>55.02</v>
      </c>
      <c r="H1162">
        <v>10</v>
      </c>
      <c r="I1162" t="s">
        <v>115</v>
      </c>
      <c r="J1162" t="s">
        <v>95</v>
      </c>
      <c r="K1162" t="s">
        <v>56</v>
      </c>
      <c r="L1162" t="s">
        <v>63</v>
      </c>
      <c r="M1162" t="s">
        <v>62</v>
      </c>
      <c r="N1162" t="s">
        <v>1522</v>
      </c>
    </row>
    <row r="1163" spans="1:14">
      <c r="A1163" t="s">
        <v>1490</v>
      </c>
      <c r="B1163" t="s">
        <v>1489</v>
      </c>
      <c r="C1163" t="s">
        <v>1512</v>
      </c>
      <c r="E1163" t="s">
        <v>1521</v>
      </c>
      <c r="F1163" t="s">
        <v>1146</v>
      </c>
      <c r="G1163">
        <v>55.02</v>
      </c>
      <c r="H1163">
        <v>10</v>
      </c>
      <c r="I1163" t="s">
        <v>115</v>
      </c>
      <c r="J1163" t="s">
        <v>95</v>
      </c>
      <c r="K1163" t="s">
        <v>56</v>
      </c>
      <c r="L1163" t="s">
        <v>63</v>
      </c>
      <c r="M1163" t="s">
        <v>62</v>
      </c>
      <c r="N1163" t="s">
        <v>1520</v>
      </c>
    </row>
    <row r="1164" spans="1:14">
      <c r="A1164" t="s">
        <v>1490</v>
      </c>
      <c r="B1164" t="s">
        <v>1489</v>
      </c>
      <c r="C1164" t="s">
        <v>1512</v>
      </c>
      <c r="E1164" t="s">
        <v>1519</v>
      </c>
      <c r="F1164" t="s">
        <v>1146</v>
      </c>
      <c r="G1164">
        <v>55.02</v>
      </c>
      <c r="H1164">
        <v>10</v>
      </c>
      <c r="I1164" t="s">
        <v>115</v>
      </c>
      <c r="J1164" t="s">
        <v>95</v>
      </c>
      <c r="K1164" t="s">
        <v>56</v>
      </c>
      <c r="L1164" t="s">
        <v>63</v>
      </c>
      <c r="M1164" t="s">
        <v>62</v>
      </c>
      <c r="N1164" t="s">
        <v>1518</v>
      </c>
    </row>
    <row r="1165" spans="1:14">
      <c r="A1165" t="s">
        <v>1490</v>
      </c>
      <c r="B1165" t="s">
        <v>1489</v>
      </c>
      <c r="C1165" t="s">
        <v>1512</v>
      </c>
      <c r="E1165" t="s">
        <v>1517</v>
      </c>
      <c r="F1165" t="s">
        <v>1146</v>
      </c>
      <c r="G1165">
        <v>55.02</v>
      </c>
      <c r="H1165">
        <v>10</v>
      </c>
      <c r="I1165" t="s">
        <v>115</v>
      </c>
      <c r="J1165" t="s">
        <v>95</v>
      </c>
      <c r="K1165" t="s">
        <v>56</v>
      </c>
      <c r="L1165" t="s">
        <v>63</v>
      </c>
      <c r="M1165" t="s">
        <v>62</v>
      </c>
      <c r="N1165" t="s">
        <v>1516</v>
      </c>
    </row>
    <row r="1166" spans="1:14">
      <c r="A1166" t="s">
        <v>1490</v>
      </c>
      <c r="B1166" t="s">
        <v>1489</v>
      </c>
      <c r="C1166" t="s">
        <v>1512</v>
      </c>
      <c r="E1166" t="s">
        <v>1515</v>
      </c>
      <c r="F1166" t="s">
        <v>1146</v>
      </c>
      <c r="G1166">
        <v>55.02</v>
      </c>
      <c r="H1166">
        <v>10</v>
      </c>
      <c r="I1166" t="s">
        <v>115</v>
      </c>
      <c r="J1166" t="s">
        <v>95</v>
      </c>
      <c r="K1166" t="s">
        <v>56</v>
      </c>
      <c r="L1166" t="s">
        <v>63</v>
      </c>
      <c r="M1166" t="s">
        <v>62</v>
      </c>
      <c r="N1166">
        <v>880</v>
      </c>
    </row>
    <row r="1167" spans="1:14">
      <c r="A1167" t="s">
        <v>1490</v>
      </c>
      <c r="B1167" t="s">
        <v>1489</v>
      </c>
      <c r="C1167" t="s">
        <v>1512</v>
      </c>
      <c r="E1167" t="s">
        <v>1514</v>
      </c>
      <c r="F1167" t="s">
        <v>1146</v>
      </c>
      <c r="G1167">
        <v>55.02</v>
      </c>
      <c r="H1167">
        <v>10</v>
      </c>
      <c r="I1167" t="s">
        <v>115</v>
      </c>
      <c r="J1167" t="s">
        <v>95</v>
      </c>
      <c r="K1167" t="s">
        <v>56</v>
      </c>
      <c r="L1167" t="s">
        <v>63</v>
      </c>
      <c r="M1167" t="s">
        <v>62</v>
      </c>
      <c r="N1167" t="s">
        <v>1513</v>
      </c>
    </row>
    <row r="1168" spans="1:14">
      <c r="A1168" t="s">
        <v>1490</v>
      </c>
      <c r="B1168" t="s">
        <v>1489</v>
      </c>
      <c r="C1168" t="s">
        <v>1512</v>
      </c>
      <c r="E1168" t="s">
        <v>1511</v>
      </c>
      <c r="F1168" t="s">
        <v>1146</v>
      </c>
      <c r="G1168">
        <v>55.02</v>
      </c>
      <c r="H1168">
        <v>10</v>
      </c>
      <c r="I1168" t="s">
        <v>115</v>
      </c>
      <c r="J1168" t="s">
        <v>95</v>
      </c>
      <c r="K1168" t="s">
        <v>56</v>
      </c>
      <c r="L1168" t="s">
        <v>63</v>
      </c>
      <c r="M1168" t="s">
        <v>62</v>
      </c>
      <c r="N1168" t="s">
        <v>1510</v>
      </c>
    </row>
    <row r="1169" spans="1:14">
      <c r="A1169" t="s">
        <v>1490</v>
      </c>
      <c r="B1169" t="s">
        <v>1489</v>
      </c>
      <c r="C1169" t="s">
        <v>1509</v>
      </c>
      <c r="E1169" t="s">
        <v>1508</v>
      </c>
      <c r="F1169" t="s">
        <v>228</v>
      </c>
      <c r="G1169">
        <v>8.0399999999999991</v>
      </c>
      <c r="H1169">
        <v>98.42</v>
      </c>
      <c r="I1169" t="s">
        <v>88</v>
      </c>
      <c r="J1169" t="s">
        <v>155</v>
      </c>
      <c r="K1169" t="s">
        <v>56</v>
      </c>
      <c r="L1169" t="s">
        <v>297</v>
      </c>
      <c r="M1169" t="s">
        <v>210</v>
      </c>
      <c r="N1169">
        <v>883</v>
      </c>
    </row>
    <row r="1170" spans="1:14">
      <c r="A1170" t="s">
        <v>1490</v>
      </c>
      <c r="B1170" t="s">
        <v>1489</v>
      </c>
      <c r="C1170" t="s">
        <v>1509</v>
      </c>
      <c r="E1170" t="s">
        <v>1508</v>
      </c>
      <c r="F1170" t="s">
        <v>228</v>
      </c>
      <c r="G1170">
        <v>8.0399999999999991</v>
      </c>
      <c r="H1170">
        <v>98.42</v>
      </c>
      <c r="I1170" t="s">
        <v>88</v>
      </c>
      <c r="J1170" t="s">
        <v>155</v>
      </c>
      <c r="K1170" t="s">
        <v>48</v>
      </c>
      <c r="L1170" t="s">
        <v>85</v>
      </c>
      <c r="M1170" t="s">
        <v>47</v>
      </c>
      <c r="N1170">
        <v>884</v>
      </c>
    </row>
    <row r="1171" spans="1:14">
      <c r="A1171" t="s">
        <v>1490</v>
      </c>
      <c r="B1171" t="s">
        <v>1489</v>
      </c>
      <c r="C1171" t="s">
        <v>1504</v>
      </c>
      <c r="E1171" t="s">
        <v>1507</v>
      </c>
      <c r="F1171" t="s">
        <v>51</v>
      </c>
      <c r="G1171">
        <v>-32.136000000000003</v>
      </c>
      <c r="H1171">
        <v>115.741</v>
      </c>
      <c r="I1171" t="s">
        <v>65</v>
      </c>
      <c r="J1171" t="s">
        <v>412</v>
      </c>
      <c r="K1171" t="s">
        <v>48</v>
      </c>
      <c r="L1171" t="s">
        <v>1506</v>
      </c>
      <c r="M1171" t="s">
        <v>165</v>
      </c>
      <c r="N1171">
        <v>885</v>
      </c>
    </row>
    <row r="1172" spans="1:14">
      <c r="A1172" t="s">
        <v>1490</v>
      </c>
      <c r="B1172" t="s">
        <v>1489</v>
      </c>
      <c r="C1172" t="s">
        <v>1504</v>
      </c>
      <c r="E1172" t="s">
        <v>1507</v>
      </c>
      <c r="F1172" t="s">
        <v>51</v>
      </c>
      <c r="G1172">
        <v>-32.136000000000003</v>
      </c>
      <c r="H1172">
        <v>115.741</v>
      </c>
      <c r="I1172" t="s">
        <v>65</v>
      </c>
      <c r="J1172" t="s">
        <v>412</v>
      </c>
      <c r="K1172" t="s">
        <v>48</v>
      </c>
      <c r="L1172" t="s">
        <v>1505</v>
      </c>
      <c r="M1172" t="s">
        <v>869</v>
      </c>
      <c r="N1172">
        <v>886</v>
      </c>
    </row>
    <row r="1173" spans="1:14">
      <c r="A1173" t="s">
        <v>1490</v>
      </c>
      <c r="B1173" t="s">
        <v>1489</v>
      </c>
      <c r="C1173" t="s">
        <v>1504</v>
      </c>
      <c r="E1173" t="s">
        <v>1507</v>
      </c>
      <c r="F1173" t="s">
        <v>51</v>
      </c>
      <c r="G1173">
        <v>-32.136000000000003</v>
      </c>
      <c r="H1173">
        <v>115.741</v>
      </c>
      <c r="I1173" t="s">
        <v>65</v>
      </c>
      <c r="J1173" t="s">
        <v>412</v>
      </c>
      <c r="K1173" t="s">
        <v>56</v>
      </c>
      <c r="L1173" t="s">
        <v>1502</v>
      </c>
      <c r="M1173" t="s">
        <v>62</v>
      </c>
      <c r="N1173">
        <v>887</v>
      </c>
    </row>
    <row r="1174" spans="1:14">
      <c r="A1174" t="s">
        <v>1490</v>
      </c>
      <c r="B1174" t="s">
        <v>1489</v>
      </c>
      <c r="C1174" t="s">
        <v>1504</v>
      </c>
      <c r="E1174" t="s">
        <v>1503</v>
      </c>
      <c r="F1174" t="s">
        <v>51</v>
      </c>
      <c r="G1174">
        <v>-32.01</v>
      </c>
      <c r="H1174">
        <v>115.49299999999999</v>
      </c>
      <c r="I1174" t="s">
        <v>65</v>
      </c>
      <c r="J1174" t="s">
        <v>412</v>
      </c>
      <c r="K1174" t="s">
        <v>48</v>
      </c>
      <c r="L1174" t="s">
        <v>1506</v>
      </c>
      <c r="M1174" t="s">
        <v>165</v>
      </c>
      <c r="N1174">
        <v>888</v>
      </c>
    </row>
    <row r="1175" spans="1:14">
      <c r="A1175" t="s">
        <v>1490</v>
      </c>
      <c r="B1175" t="s">
        <v>1489</v>
      </c>
      <c r="C1175" t="s">
        <v>1504</v>
      </c>
      <c r="E1175" t="s">
        <v>1503</v>
      </c>
      <c r="F1175" t="s">
        <v>51</v>
      </c>
      <c r="G1175">
        <v>-32.01</v>
      </c>
      <c r="H1175">
        <v>115.49299999999999</v>
      </c>
      <c r="I1175" t="s">
        <v>65</v>
      </c>
      <c r="J1175" t="s">
        <v>412</v>
      </c>
      <c r="K1175" t="s">
        <v>48</v>
      </c>
      <c r="L1175" t="s">
        <v>1505</v>
      </c>
      <c r="M1175" t="s">
        <v>869</v>
      </c>
      <c r="N1175">
        <v>889</v>
      </c>
    </row>
    <row r="1176" spans="1:14">
      <c r="A1176" t="s">
        <v>1490</v>
      </c>
      <c r="B1176" t="s">
        <v>1489</v>
      </c>
      <c r="C1176" t="s">
        <v>1504</v>
      </c>
      <c r="E1176" t="s">
        <v>1503</v>
      </c>
      <c r="F1176" t="s">
        <v>51</v>
      </c>
      <c r="G1176">
        <v>-32.01</v>
      </c>
      <c r="H1176">
        <v>115.49299999999999</v>
      </c>
      <c r="I1176" t="s">
        <v>65</v>
      </c>
      <c r="J1176" t="s">
        <v>412</v>
      </c>
      <c r="K1176" t="s">
        <v>56</v>
      </c>
      <c r="L1176" t="s">
        <v>1502</v>
      </c>
      <c r="M1176" t="s">
        <v>62</v>
      </c>
      <c r="N1176">
        <v>890</v>
      </c>
    </row>
    <row r="1177" spans="1:14">
      <c r="A1177" t="s">
        <v>1490</v>
      </c>
      <c r="B1177" t="s">
        <v>1489</v>
      </c>
      <c r="C1177" t="s">
        <v>1501</v>
      </c>
      <c r="E1177" t="s">
        <v>1500</v>
      </c>
      <c r="F1177" t="s">
        <v>518</v>
      </c>
      <c r="G1177">
        <v>36.47</v>
      </c>
      <c r="H1177">
        <v>-6.2519999999999998</v>
      </c>
      <c r="I1177" t="s">
        <v>65</v>
      </c>
      <c r="J1177" t="s">
        <v>95</v>
      </c>
      <c r="K1177" t="s">
        <v>56</v>
      </c>
      <c r="L1177" t="s">
        <v>1481</v>
      </c>
      <c r="M1177" t="s">
        <v>210</v>
      </c>
      <c r="N1177">
        <v>891</v>
      </c>
    </row>
    <row r="1178" spans="1:14">
      <c r="A1178" t="s">
        <v>1490</v>
      </c>
      <c r="B1178" t="s">
        <v>1489</v>
      </c>
      <c r="C1178" t="s">
        <v>1501</v>
      </c>
      <c r="E1178" t="s">
        <v>1500</v>
      </c>
      <c r="F1178" t="s">
        <v>518</v>
      </c>
      <c r="G1178">
        <v>36.47</v>
      </c>
      <c r="H1178">
        <v>-6.2519999999999998</v>
      </c>
      <c r="I1178" t="s">
        <v>65</v>
      </c>
      <c r="J1178" t="s">
        <v>95</v>
      </c>
      <c r="K1178" t="s">
        <v>56</v>
      </c>
      <c r="L1178" t="s">
        <v>94</v>
      </c>
      <c r="M1178" t="s">
        <v>62</v>
      </c>
      <c r="N1178">
        <v>892</v>
      </c>
    </row>
    <row r="1179" spans="1:14">
      <c r="A1179" t="s">
        <v>1490</v>
      </c>
      <c r="B1179" t="s">
        <v>1489</v>
      </c>
      <c r="C1179" t="s">
        <v>1499</v>
      </c>
      <c r="E1179" t="s">
        <v>1498</v>
      </c>
      <c r="F1179" t="s">
        <v>51</v>
      </c>
      <c r="G1179">
        <v>-34.33</v>
      </c>
      <c r="H1179">
        <v>117.41</v>
      </c>
      <c r="I1179" t="s">
        <v>65</v>
      </c>
      <c r="J1179" t="s">
        <v>412</v>
      </c>
      <c r="K1179" t="s">
        <v>61</v>
      </c>
      <c r="L1179" t="s">
        <v>425</v>
      </c>
      <c r="M1179" t="s">
        <v>136</v>
      </c>
      <c r="N1179">
        <v>893</v>
      </c>
    </row>
    <row r="1180" spans="1:14">
      <c r="A1180" t="s">
        <v>1490</v>
      </c>
      <c r="B1180" t="s">
        <v>1489</v>
      </c>
      <c r="C1180" t="s">
        <v>1497</v>
      </c>
      <c r="E1180" t="s">
        <v>1496</v>
      </c>
      <c r="F1180" t="s">
        <v>1495</v>
      </c>
      <c r="G1180">
        <v>16.84</v>
      </c>
      <c r="H1180">
        <v>-88.08</v>
      </c>
      <c r="I1180" t="s">
        <v>96</v>
      </c>
      <c r="J1180" t="s">
        <v>217</v>
      </c>
      <c r="K1180" t="s">
        <v>56</v>
      </c>
      <c r="L1180" t="s">
        <v>853</v>
      </c>
      <c r="M1180" t="s">
        <v>209</v>
      </c>
      <c r="N1180">
        <v>894</v>
      </c>
    </row>
    <row r="1181" spans="1:14">
      <c r="A1181" t="s">
        <v>1490</v>
      </c>
      <c r="B1181" t="s">
        <v>1489</v>
      </c>
      <c r="C1181" t="s">
        <v>1497</v>
      </c>
      <c r="E1181" t="s">
        <v>1496</v>
      </c>
      <c r="F1181" t="s">
        <v>1495</v>
      </c>
      <c r="G1181">
        <v>16.84</v>
      </c>
      <c r="H1181">
        <v>-88.08</v>
      </c>
      <c r="I1181" t="s">
        <v>96</v>
      </c>
      <c r="J1181" t="s">
        <v>217</v>
      </c>
      <c r="K1181" t="s">
        <v>48</v>
      </c>
      <c r="L1181" t="s">
        <v>146</v>
      </c>
      <c r="M1181" t="s">
        <v>47</v>
      </c>
      <c r="N1181">
        <v>895</v>
      </c>
    </row>
    <row r="1182" spans="1:14">
      <c r="A1182" t="s">
        <v>1490</v>
      </c>
      <c r="B1182" t="s">
        <v>1489</v>
      </c>
      <c r="C1182" t="s">
        <v>1494</v>
      </c>
      <c r="E1182" t="s">
        <v>1493</v>
      </c>
      <c r="F1182" t="s">
        <v>1492</v>
      </c>
      <c r="G1182">
        <v>22.585999999999999</v>
      </c>
      <c r="H1182">
        <v>-82.8</v>
      </c>
      <c r="I1182" t="s">
        <v>50</v>
      </c>
      <c r="J1182" t="s">
        <v>217</v>
      </c>
      <c r="K1182" t="s">
        <v>48</v>
      </c>
      <c r="L1182" t="s">
        <v>146</v>
      </c>
      <c r="M1182" t="s">
        <v>47</v>
      </c>
      <c r="N1182">
        <v>896</v>
      </c>
    </row>
    <row r="1183" spans="1:14">
      <c r="A1183" t="s">
        <v>1490</v>
      </c>
      <c r="B1183" t="s">
        <v>1489</v>
      </c>
      <c r="C1183" t="s">
        <v>1494</v>
      </c>
      <c r="E1183" t="s">
        <v>1493</v>
      </c>
      <c r="F1183" t="s">
        <v>1492</v>
      </c>
      <c r="G1183">
        <v>21.776</v>
      </c>
      <c r="H1183">
        <v>-83.129000000000005</v>
      </c>
      <c r="I1183" t="s">
        <v>50</v>
      </c>
      <c r="J1183" t="s">
        <v>217</v>
      </c>
      <c r="K1183" t="s">
        <v>48</v>
      </c>
      <c r="L1183" t="s">
        <v>146</v>
      </c>
      <c r="M1183" t="s">
        <v>47</v>
      </c>
      <c r="N1183">
        <v>897</v>
      </c>
    </row>
    <row r="1184" spans="1:14">
      <c r="A1184" t="s">
        <v>1490</v>
      </c>
      <c r="B1184" t="s">
        <v>1489</v>
      </c>
      <c r="C1184" t="s">
        <v>1494</v>
      </c>
      <c r="E1184" t="s">
        <v>1493</v>
      </c>
      <c r="F1184" t="s">
        <v>1492</v>
      </c>
      <c r="G1184">
        <v>22.026</v>
      </c>
      <c r="H1184">
        <v>-82.340999999999994</v>
      </c>
      <c r="I1184" t="s">
        <v>50</v>
      </c>
      <c r="J1184" t="s">
        <v>217</v>
      </c>
      <c r="K1184" t="s">
        <v>48</v>
      </c>
      <c r="L1184" t="s">
        <v>146</v>
      </c>
      <c r="M1184" t="s">
        <v>47</v>
      </c>
      <c r="N1184">
        <v>898</v>
      </c>
    </row>
    <row r="1185" spans="1:14">
      <c r="A1185" t="s">
        <v>1490</v>
      </c>
      <c r="B1185" t="s">
        <v>1489</v>
      </c>
      <c r="C1185" t="s">
        <v>1494</v>
      </c>
      <c r="E1185" t="s">
        <v>1493</v>
      </c>
      <c r="F1185" t="s">
        <v>1492</v>
      </c>
      <c r="G1185">
        <v>22.126000000000001</v>
      </c>
      <c r="H1185">
        <v>-82.441000000000003</v>
      </c>
      <c r="I1185" t="s">
        <v>50</v>
      </c>
      <c r="J1185" t="s">
        <v>217</v>
      </c>
      <c r="K1185" t="s">
        <v>48</v>
      </c>
      <c r="L1185" t="s">
        <v>146</v>
      </c>
      <c r="M1185" t="s">
        <v>47</v>
      </c>
      <c r="N1185">
        <v>899</v>
      </c>
    </row>
    <row r="1186" spans="1:14">
      <c r="A1186" t="s">
        <v>1490</v>
      </c>
      <c r="B1186" t="s">
        <v>1489</v>
      </c>
      <c r="C1186" t="s">
        <v>1494</v>
      </c>
      <c r="E1186" t="s">
        <v>1493</v>
      </c>
      <c r="F1186" t="s">
        <v>1492</v>
      </c>
      <c r="G1186">
        <v>0</v>
      </c>
      <c r="H1186">
        <v>0</v>
      </c>
      <c r="I1186" t="s">
        <v>50</v>
      </c>
      <c r="J1186" t="s">
        <v>217</v>
      </c>
      <c r="K1186" t="s">
        <v>48</v>
      </c>
      <c r="L1186" t="s">
        <v>146</v>
      </c>
      <c r="M1186" t="s">
        <v>47</v>
      </c>
      <c r="N1186">
        <v>900</v>
      </c>
    </row>
    <row r="1187" spans="1:14">
      <c r="A1187" t="s">
        <v>1490</v>
      </c>
      <c r="B1187" t="s">
        <v>1489</v>
      </c>
      <c r="C1187" t="s">
        <v>1494</v>
      </c>
      <c r="E1187" t="s">
        <v>1493</v>
      </c>
      <c r="F1187" t="s">
        <v>1492</v>
      </c>
      <c r="G1187">
        <v>22.099</v>
      </c>
      <c r="H1187">
        <v>-83.454999999999998</v>
      </c>
      <c r="I1187" t="s">
        <v>50</v>
      </c>
      <c r="J1187" t="s">
        <v>217</v>
      </c>
      <c r="K1187" t="s">
        <v>48</v>
      </c>
      <c r="L1187" t="s">
        <v>146</v>
      </c>
      <c r="M1187" t="s">
        <v>47</v>
      </c>
      <c r="N1187">
        <v>901</v>
      </c>
    </row>
    <row r="1188" spans="1:14">
      <c r="A1188" t="s">
        <v>1490</v>
      </c>
      <c r="B1188" t="s">
        <v>1489</v>
      </c>
      <c r="C1188" t="s">
        <v>1494</v>
      </c>
      <c r="E1188" t="s">
        <v>1493</v>
      </c>
      <c r="F1188" t="s">
        <v>1492</v>
      </c>
      <c r="G1188">
        <v>21.934999999999999</v>
      </c>
      <c r="H1188">
        <v>-82.710999999999999</v>
      </c>
      <c r="I1188" t="s">
        <v>50</v>
      </c>
      <c r="J1188" t="s">
        <v>217</v>
      </c>
      <c r="K1188" t="s">
        <v>48</v>
      </c>
      <c r="L1188" t="s">
        <v>146</v>
      </c>
      <c r="M1188" t="s">
        <v>47</v>
      </c>
      <c r="N1188">
        <v>902</v>
      </c>
    </row>
    <row r="1189" spans="1:14">
      <c r="A1189" t="s">
        <v>1490</v>
      </c>
      <c r="B1189" t="s">
        <v>1489</v>
      </c>
      <c r="C1189" t="s">
        <v>1494</v>
      </c>
      <c r="E1189" t="s">
        <v>1493</v>
      </c>
      <c r="F1189" t="s">
        <v>1492</v>
      </c>
      <c r="G1189">
        <v>21.593</v>
      </c>
      <c r="H1189">
        <v>-82.421999999999997</v>
      </c>
      <c r="I1189" t="s">
        <v>50</v>
      </c>
      <c r="J1189" t="s">
        <v>217</v>
      </c>
      <c r="K1189" t="s">
        <v>48</v>
      </c>
      <c r="L1189" t="s">
        <v>146</v>
      </c>
      <c r="M1189" t="s">
        <v>47</v>
      </c>
      <c r="N1189">
        <v>903</v>
      </c>
    </row>
    <row r="1190" spans="1:14">
      <c r="A1190" t="s">
        <v>1490</v>
      </c>
      <c r="B1190" t="s">
        <v>1489</v>
      </c>
      <c r="C1190" t="s">
        <v>1494</v>
      </c>
      <c r="E1190" t="s">
        <v>1493</v>
      </c>
      <c r="F1190" t="s">
        <v>1492</v>
      </c>
      <c r="G1190">
        <v>0</v>
      </c>
      <c r="H1190">
        <v>0</v>
      </c>
      <c r="I1190" t="s">
        <v>50</v>
      </c>
      <c r="J1190" t="s">
        <v>217</v>
      </c>
      <c r="K1190" t="s">
        <v>48</v>
      </c>
      <c r="L1190" t="s">
        <v>146</v>
      </c>
      <c r="M1190" t="s">
        <v>47</v>
      </c>
      <c r="N1190">
        <v>904</v>
      </c>
    </row>
    <row r="1191" spans="1:14">
      <c r="A1191" t="s">
        <v>1490</v>
      </c>
      <c r="B1191" t="s">
        <v>1489</v>
      </c>
      <c r="C1191" t="s">
        <v>1494</v>
      </c>
      <c r="E1191" t="s">
        <v>1493</v>
      </c>
      <c r="F1191" t="s">
        <v>1492</v>
      </c>
      <c r="G1191">
        <v>21.934999999999999</v>
      </c>
      <c r="H1191">
        <v>-82.710999999999999</v>
      </c>
      <c r="I1191" t="s">
        <v>50</v>
      </c>
      <c r="J1191" t="s">
        <v>217</v>
      </c>
      <c r="K1191" t="s">
        <v>48</v>
      </c>
      <c r="L1191" t="s">
        <v>146</v>
      </c>
      <c r="M1191" t="s">
        <v>47</v>
      </c>
      <c r="N1191">
        <v>905</v>
      </c>
    </row>
    <row r="1192" spans="1:14">
      <c r="A1192" t="s">
        <v>1490</v>
      </c>
      <c r="B1192" t="s">
        <v>1489</v>
      </c>
      <c r="C1192" t="s">
        <v>1494</v>
      </c>
      <c r="E1192" t="s">
        <v>1493</v>
      </c>
      <c r="F1192" t="s">
        <v>1492</v>
      </c>
      <c r="G1192">
        <v>22.666</v>
      </c>
      <c r="H1192">
        <v>-82.545000000000002</v>
      </c>
      <c r="I1192" t="s">
        <v>50</v>
      </c>
      <c r="J1192" t="s">
        <v>217</v>
      </c>
      <c r="K1192" t="s">
        <v>48</v>
      </c>
      <c r="L1192" t="s">
        <v>146</v>
      </c>
      <c r="M1192" t="s">
        <v>47</v>
      </c>
      <c r="N1192">
        <v>906</v>
      </c>
    </row>
    <row r="1193" spans="1:14">
      <c r="A1193" t="s">
        <v>1490</v>
      </c>
      <c r="B1193" t="s">
        <v>1489</v>
      </c>
      <c r="E1193" t="s">
        <v>1493</v>
      </c>
      <c r="F1193" t="s">
        <v>1492</v>
      </c>
      <c r="G1193">
        <v>0</v>
      </c>
      <c r="H1193">
        <v>0</v>
      </c>
      <c r="I1193" t="s">
        <v>50</v>
      </c>
      <c r="J1193" t="s">
        <v>217</v>
      </c>
      <c r="K1193" t="s">
        <v>48</v>
      </c>
      <c r="L1193" t="s">
        <v>146</v>
      </c>
      <c r="M1193" t="s">
        <v>47</v>
      </c>
      <c r="N1193">
        <v>907</v>
      </c>
    </row>
    <row r="1194" spans="1:14">
      <c r="A1194" t="s">
        <v>1490</v>
      </c>
      <c r="B1194" t="s">
        <v>1489</v>
      </c>
      <c r="C1194" t="s">
        <v>1494</v>
      </c>
      <c r="E1194" t="s">
        <v>1493</v>
      </c>
      <c r="F1194" t="s">
        <v>1492</v>
      </c>
      <c r="G1194">
        <v>22.399000000000001</v>
      </c>
      <c r="H1194">
        <v>-82.766000000000005</v>
      </c>
      <c r="I1194" t="s">
        <v>50</v>
      </c>
      <c r="J1194" t="s">
        <v>217</v>
      </c>
      <c r="K1194" t="s">
        <v>48</v>
      </c>
      <c r="L1194" t="s">
        <v>146</v>
      </c>
      <c r="M1194" t="s">
        <v>47</v>
      </c>
      <c r="N1194">
        <v>908</v>
      </c>
    </row>
    <row r="1195" spans="1:14">
      <c r="A1195" t="s">
        <v>1490</v>
      </c>
      <c r="B1195" t="s">
        <v>1489</v>
      </c>
      <c r="C1195" t="s">
        <v>1494</v>
      </c>
      <c r="E1195" t="s">
        <v>1493</v>
      </c>
      <c r="F1195" t="s">
        <v>1492</v>
      </c>
      <c r="G1195">
        <v>21.94</v>
      </c>
      <c r="H1195">
        <v>-82.801000000000002</v>
      </c>
      <c r="I1195" t="s">
        <v>50</v>
      </c>
      <c r="J1195" t="s">
        <v>217</v>
      </c>
      <c r="K1195" t="s">
        <v>48</v>
      </c>
      <c r="L1195" t="s">
        <v>146</v>
      </c>
      <c r="M1195" t="s">
        <v>47</v>
      </c>
      <c r="N1195">
        <v>909</v>
      </c>
    </row>
    <row r="1196" spans="1:14">
      <c r="A1196" t="s">
        <v>1490</v>
      </c>
      <c r="B1196" t="s">
        <v>1489</v>
      </c>
      <c r="C1196" t="s">
        <v>1494</v>
      </c>
      <c r="E1196" t="s">
        <v>1493</v>
      </c>
      <c r="F1196" t="s">
        <v>1492</v>
      </c>
      <c r="G1196">
        <v>0</v>
      </c>
      <c r="H1196">
        <v>0</v>
      </c>
      <c r="I1196" t="s">
        <v>50</v>
      </c>
      <c r="J1196" t="s">
        <v>217</v>
      </c>
      <c r="K1196" t="s">
        <v>48</v>
      </c>
      <c r="L1196" t="s">
        <v>146</v>
      </c>
      <c r="M1196" t="s">
        <v>47</v>
      </c>
      <c r="N1196">
        <v>910</v>
      </c>
    </row>
    <row r="1197" spans="1:14">
      <c r="A1197" t="s">
        <v>1490</v>
      </c>
      <c r="B1197" t="s">
        <v>1489</v>
      </c>
      <c r="C1197" t="s">
        <v>1494</v>
      </c>
      <c r="E1197" t="s">
        <v>1493</v>
      </c>
      <c r="F1197" t="s">
        <v>1492</v>
      </c>
      <c r="G1197">
        <v>21.978000000000002</v>
      </c>
      <c r="H1197">
        <v>-83.192999999999998</v>
      </c>
      <c r="I1197" t="s">
        <v>50</v>
      </c>
      <c r="J1197" t="s">
        <v>217</v>
      </c>
      <c r="K1197" t="s">
        <v>48</v>
      </c>
      <c r="L1197" t="s">
        <v>146</v>
      </c>
      <c r="M1197" t="s">
        <v>47</v>
      </c>
      <c r="N1197">
        <v>911</v>
      </c>
    </row>
    <row r="1198" spans="1:14">
      <c r="A1198" t="s">
        <v>1490</v>
      </c>
      <c r="B1198" t="s">
        <v>1489</v>
      </c>
      <c r="C1198" t="s">
        <v>1494</v>
      </c>
      <c r="E1198" t="s">
        <v>1493</v>
      </c>
      <c r="F1198" t="s">
        <v>1492</v>
      </c>
      <c r="G1198">
        <v>22.399000000000001</v>
      </c>
      <c r="H1198">
        <v>-82.766000000000005</v>
      </c>
      <c r="I1198" t="s">
        <v>50</v>
      </c>
      <c r="J1198" t="s">
        <v>217</v>
      </c>
      <c r="K1198" t="s">
        <v>48</v>
      </c>
      <c r="L1198" t="s">
        <v>146</v>
      </c>
      <c r="M1198" t="s">
        <v>47</v>
      </c>
      <c r="N1198">
        <v>912</v>
      </c>
    </row>
    <row r="1199" spans="1:14">
      <c r="A1199" t="s">
        <v>1490</v>
      </c>
      <c r="B1199" t="s">
        <v>1489</v>
      </c>
      <c r="C1199" t="s">
        <v>1494</v>
      </c>
      <c r="E1199" t="s">
        <v>1493</v>
      </c>
      <c r="F1199" t="s">
        <v>1492</v>
      </c>
      <c r="G1199">
        <v>21.811</v>
      </c>
      <c r="H1199">
        <v>-82.343000000000004</v>
      </c>
      <c r="I1199" t="s">
        <v>50</v>
      </c>
      <c r="J1199" t="s">
        <v>217</v>
      </c>
      <c r="K1199" t="s">
        <v>48</v>
      </c>
      <c r="L1199" t="s">
        <v>146</v>
      </c>
      <c r="M1199" t="s">
        <v>47</v>
      </c>
      <c r="N1199">
        <v>913</v>
      </c>
    </row>
    <row r="1200" spans="1:14">
      <c r="A1200" t="s">
        <v>1490</v>
      </c>
      <c r="B1200" t="s">
        <v>1489</v>
      </c>
      <c r="C1200" t="s">
        <v>1491</v>
      </c>
      <c r="E1200" t="s">
        <v>281</v>
      </c>
      <c r="F1200" t="s">
        <v>97</v>
      </c>
      <c r="G1200">
        <v>37.017000000000003</v>
      </c>
      <c r="H1200">
        <v>-7.9669999999999996</v>
      </c>
      <c r="I1200" t="s">
        <v>65</v>
      </c>
      <c r="J1200" t="s">
        <v>95</v>
      </c>
      <c r="K1200" t="s">
        <v>56</v>
      </c>
      <c r="L1200" t="s">
        <v>94</v>
      </c>
      <c r="M1200" t="s">
        <v>62</v>
      </c>
      <c r="N1200">
        <v>914</v>
      </c>
    </row>
    <row r="1201" spans="1:14">
      <c r="A1201" t="s">
        <v>1490</v>
      </c>
      <c r="B1201" t="s">
        <v>1489</v>
      </c>
      <c r="C1201" t="s">
        <v>1491</v>
      </c>
      <c r="E1201" t="s">
        <v>281</v>
      </c>
      <c r="F1201" t="s">
        <v>97</v>
      </c>
      <c r="G1201">
        <v>37.017000000000003</v>
      </c>
      <c r="H1201">
        <v>-7.9669999999999996</v>
      </c>
      <c r="I1201" t="s">
        <v>65</v>
      </c>
      <c r="J1201" t="s">
        <v>95</v>
      </c>
      <c r="K1201" t="s">
        <v>56</v>
      </c>
      <c r="L1201" t="s">
        <v>94</v>
      </c>
      <c r="M1201" t="s">
        <v>62</v>
      </c>
      <c r="N1201">
        <v>915</v>
      </c>
    </row>
    <row r="1202" spans="1:14">
      <c r="A1202" t="s">
        <v>1490</v>
      </c>
      <c r="B1202" t="s">
        <v>1489</v>
      </c>
      <c r="C1202" t="s">
        <v>1491</v>
      </c>
      <c r="E1202" t="s">
        <v>281</v>
      </c>
      <c r="F1202" t="s">
        <v>97</v>
      </c>
      <c r="G1202">
        <v>37.017000000000003</v>
      </c>
      <c r="H1202">
        <v>-7.9669999999999996</v>
      </c>
      <c r="I1202" t="s">
        <v>65</v>
      </c>
      <c r="J1202" t="s">
        <v>95</v>
      </c>
      <c r="K1202" t="s">
        <v>56</v>
      </c>
      <c r="L1202" t="s">
        <v>94</v>
      </c>
      <c r="M1202" t="s">
        <v>62</v>
      </c>
      <c r="N1202">
        <v>916</v>
      </c>
    </row>
    <row r="1203" spans="1:14">
      <c r="A1203" t="s">
        <v>1490</v>
      </c>
      <c r="B1203" t="s">
        <v>1489</v>
      </c>
      <c r="C1203" t="s">
        <v>1491</v>
      </c>
      <c r="E1203" t="s">
        <v>281</v>
      </c>
      <c r="F1203" t="s">
        <v>97</v>
      </c>
      <c r="G1203">
        <v>37.017000000000003</v>
      </c>
      <c r="H1203">
        <v>-7.9669999999999996</v>
      </c>
      <c r="I1203" t="s">
        <v>65</v>
      </c>
      <c r="J1203" t="s">
        <v>95</v>
      </c>
      <c r="K1203" t="s">
        <v>56</v>
      </c>
      <c r="L1203" t="s">
        <v>94</v>
      </c>
      <c r="M1203" t="s">
        <v>62</v>
      </c>
      <c r="N1203">
        <v>917</v>
      </c>
    </row>
    <row r="1204" spans="1:14">
      <c r="A1204" t="s">
        <v>1490</v>
      </c>
      <c r="B1204" t="s">
        <v>1489</v>
      </c>
      <c r="C1204" t="s">
        <v>1491</v>
      </c>
      <c r="E1204" t="s">
        <v>281</v>
      </c>
      <c r="F1204" t="s">
        <v>97</v>
      </c>
      <c r="G1204">
        <v>37.017000000000003</v>
      </c>
      <c r="H1204">
        <v>-7.9669999999999996</v>
      </c>
      <c r="I1204" t="s">
        <v>65</v>
      </c>
      <c r="J1204" t="s">
        <v>95</v>
      </c>
      <c r="K1204" t="s">
        <v>56</v>
      </c>
      <c r="L1204" t="s">
        <v>94</v>
      </c>
      <c r="M1204" t="s">
        <v>62</v>
      </c>
      <c r="N1204">
        <v>918</v>
      </c>
    </row>
    <row r="1205" spans="1:14">
      <c r="A1205" t="s">
        <v>1490</v>
      </c>
      <c r="B1205" t="s">
        <v>1489</v>
      </c>
      <c r="C1205" t="s">
        <v>1491</v>
      </c>
      <c r="E1205" t="s">
        <v>281</v>
      </c>
      <c r="F1205" t="s">
        <v>97</v>
      </c>
      <c r="G1205">
        <v>37.017000000000003</v>
      </c>
      <c r="H1205">
        <v>-7.9669999999999996</v>
      </c>
      <c r="I1205" t="s">
        <v>65</v>
      </c>
      <c r="J1205" t="s">
        <v>95</v>
      </c>
      <c r="K1205" t="s">
        <v>56</v>
      </c>
      <c r="L1205" t="s">
        <v>94</v>
      </c>
      <c r="M1205" t="s">
        <v>62</v>
      </c>
      <c r="N1205">
        <v>919</v>
      </c>
    </row>
    <row r="1206" spans="1:14">
      <c r="A1206" t="s">
        <v>1490</v>
      </c>
      <c r="B1206" t="s">
        <v>1489</v>
      </c>
      <c r="C1206" t="s">
        <v>1491</v>
      </c>
      <c r="E1206" t="s">
        <v>281</v>
      </c>
      <c r="F1206" t="s">
        <v>97</v>
      </c>
      <c r="G1206">
        <v>37.017000000000003</v>
      </c>
      <c r="H1206">
        <v>-7.9669999999999996</v>
      </c>
      <c r="I1206" t="s">
        <v>65</v>
      </c>
      <c r="J1206" t="s">
        <v>95</v>
      </c>
      <c r="K1206" t="s">
        <v>56</v>
      </c>
      <c r="L1206" t="s">
        <v>94</v>
      </c>
      <c r="M1206" t="s">
        <v>62</v>
      </c>
      <c r="N1206">
        <v>920</v>
      </c>
    </row>
    <row r="1207" spans="1:14">
      <c r="A1207" t="s">
        <v>1490</v>
      </c>
      <c r="B1207" t="s">
        <v>1489</v>
      </c>
      <c r="C1207" t="s">
        <v>1491</v>
      </c>
      <c r="E1207" t="s">
        <v>281</v>
      </c>
      <c r="F1207" t="s">
        <v>97</v>
      </c>
      <c r="G1207">
        <v>37.017000000000003</v>
      </c>
      <c r="H1207">
        <v>-7.9669999999999996</v>
      </c>
      <c r="I1207" t="s">
        <v>65</v>
      </c>
      <c r="J1207" t="s">
        <v>95</v>
      </c>
      <c r="K1207" t="s">
        <v>56</v>
      </c>
      <c r="L1207" t="s">
        <v>94</v>
      </c>
      <c r="M1207" t="s">
        <v>62</v>
      </c>
      <c r="N1207">
        <v>921</v>
      </c>
    </row>
    <row r="1208" spans="1:14">
      <c r="A1208" t="s">
        <v>1490</v>
      </c>
      <c r="B1208" t="s">
        <v>1489</v>
      </c>
      <c r="C1208" t="s">
        <v>1488</v>
      </c>
      <c r="E1208" t="s">
        <v>1487</v>
      </c>
      <c r="F1208" t="s">
        <v>722</v>
      </c>
      <c r="G1208">
        <v>-32.073</v>
      </c>
      <c r="H1208">
        <v>-52.11</v>
      </c>
      <c r="I1208" t="s">
        <v>96</v>
      </c>
      <c r="J1208" t="s">
        <v>138</v>
      </c>
      <c r="K1208" t="s">
        <v>61</v>
      </c>
      <c r="L1208" t="s">
        <v>1441</v>
      </c>
      <c r="M1208" t="s">
        <v>136</v>
      </c>
      <c r="N1208">
        <v>922</v>
      </c>
    </row>
    <row r="1209" spans="1:14">
      <c r="A1209" t="s">
        <v>1490</v>
      </c>
      <c r="B1209" t="s">
        <v>1489</v>
      </c>
      <c r="C1209" t="s">
        <v>1488</v>
      </c>
      <c r="E1209" t="s">
        <v>1487</v>
      </c>
      <c r="F1209" t="s">
        <v>722</v>
      </c>
      <c r="G1209">
        <v>-31.971</v>
      </c>
      <c r="H1209">
        <v>-52.186</v>
      </c>
      <c r="I1209" t="s">
        <v>96</v>
      </c>
      <c r="J1209" t="s">
        <v>138</v>
      </c>
      <c r="K1209" t="s">
        <v>61</v>
      </c>
      <c r="L1209" t="s">
        <v>1441</v>
      </c>
      <c r="M1209" t="s">
        <v>136</v>
      </c>
      <c r="N1209">
        <v>927</v>
      </c>
    </row>
    <row r="1210" spans="1:14">
      <c r="A1210" t="s">
        <v>1490</v>
      </c>
      <c r="B1210" t="s">
        <v>1489</v>
      </c>
      <c r="C1210" t="s">
        <v>1488</v>
      </c>
      <c r="E1210" t="s">
        <v>1487</v>
      </c>
      <c r="F1210" t="s">
        <v>722</v>
      </c>
      <c r="G1210">
        <v>-32.070999999999998</v>
      </c>
      <c r="H1210">
        <v>-52.219000000000001</v>
      </c>
      <c r="I1210" t="s">
        <v>96</v>
      </c>
      <c r="J1210" t="s">
        <v>138</v>
      </c>
      <c r="K1210" t="s">
        <v>61</v>
      </c>
      <c r="L1210" t="s">
        <v>1441</v>
      </c>
      <c r="M1210" t="s">
        <v>136</v>
      </c>
      <c r="N1210">
        <v>932</v>
      </c>
    </row>
    <row r="1211" spans="1:14">
      <c r="A1211" t="s">
        <v>1490</v>
      </c>
      <c r="B1211" t="s">
        <v>1489</v>
      </c>
      <c r="C1211" t="s">
        <v>1488</v>
      </c>
      <c r="E1211" t="s">
        <v>1487</v>
      </c>
      <c r="F1211" t="s">
        <v>722</v>
      </c>
      <c r="G1211">
        <v>-32.029000000000003</v>
      </c>
      <c r="H1211">
        <v>-52.13</v>
      </c>
      <c r="I1211" t="s">
        <v>96</v>
      </c>
      <c r="J1211" t="s">
        <v>138</v>
      </c>
      <c r="K1211" t="s">
        <v>61</v>
      </c>
      <c r="L1211" t="s">
        <v>1441</v>
      </c>
      <c r="M1211" t="s">
        <v>136</v>
      </c>
      <c r="N1211">
        <v>937</v>
      </c>
    </row>
    <row r="1212" spans="1:14">
      <c r="A1212" t="s">
        <v>1490</v>
      </c>
      <c r="B1212" t="s">
        <v>1489</v>
      </c>
      <c r="C1212" t="s">
        <v>1488</v>
      </c>
      <c r="E1212" t="s">
        <v>1487</v>
      </c>
      <c r="F1212" t="s">
        <v>722</v>
      </c>
      <c r="G1212">
        <v>-31.931000000000001</v>
      </c>
      <c r="H1212">
        <v>-52.017000000000003</v>
      </c>
      <c r="I1212" t="s">
        <v>96</v>
      </c>
      <c r="J1212" t="s">
        <v>138</v>
      </c>
      <c r="K1212" t="s">
        <v>61</v>
      </c>
      <c r="L1212" t="s">
        <v>1441</v>
      </c>
      <c r="M1212" t="s">
        <v>136</v>
      </c>
      <c r="N1212">
        <v>942</v>
      </c>
    </row>
    <row r="1213" spans="1:14">
      <c r="A1213" t="s">
        <v>1342</v>
      </c>
      <c r="B1213" t="s">
        <v>1341</v>
      </c>
      <c r="C1213" t="s">
        <v>1485</v>
      </c>
      <c r="E1213" t="s">
        <v>1484</v>
      </c>
      <c r="F1213" t="s">
        <v>518</v>
      </c>
      <c r="G1213" t="s">
        <v>1486</v>
      </c>
      <c r="I1213" t="s">
        <v>65</v>
      </c>
      <c r="J1213" t="s">
        <v>95</v>
      </c>
      <c r="K1213" t="s">
        <v>56</v>
      </c>
      <c r="L1213" t="s">
        <v>1481</v>
      </c>
      <c r="M1213" t="s">
        <v>210</v>
      </c>
      <c r="N1213">
        <v>0</v>
      </c>
    </row>
    <row r="1214" spans="1:14">
      <c r="A1214" t="s">
        <v>1342</v>
      </c>
      <c r="B1214" t="s">
        <v>1341</v>
      </c>
      <c r="C1214" t="s">
        <v>1485</v>
      </c>
      <c r="E1214" t="s">
        <v>1484</v>
      </c>
      <c r="F1214" t="s">
        <v>518</v>
      </c>
      <c r="I1214" t="s">
        <v>65</v>
      </c>
      <c r="J1214" t="s">
        <v>95</v>
      </c>
      <c r="K1214" t="s">
        <v>56</v>
      </c>
      <c r="L1214" t="s">
        <v>1481</v>
      </c>
      <c r="M1214" t="s">
        <v>210</v>
      </c>
      <c r="N1214">
        <v>2</v>
      </c>
    </row>
    <row r="1215" spans="1:14">
      <c r="A1215" t="s">
        <v>1342</v>
      </c>
      <c r="B1215" t="s">
        <v>1341</v>
      </c>
      <c r="C1215" t="s">
        <v>1485</v>
      </c>
      <c r="E1215" t="s">
        <v>1484</v>
      </c>
      <c r="F1215" t="s">
        <v>518</v>
      </c>
      <c r="I1215" t="s">
        <v>65</v>
      </c>
      <c r="J1215" t="s">
        <v>95</v>
      </c>
      <c r="K1215" t="s">
        <v>56</v>
      </c>
      <c r="L1215" t="s">
        <v>1481</v>
      </c>
      <c r="M1215" t="s">
        <v>210</v>
      </c>
      <c r="N1215">
        <v>3</v>
      </c>
    </row>
    <row r="1216" spans="1:14">
      <c r="A1216" t="s">
        <v>1342</v>
      </c>
      <c r="B1216" t="s">
        <v>1341</v>
      </c>
      <c r="C1216" t="s">
        <v>1485</v>
      </c>
      <c r="E1216" t="s">
        <v>1484</v>
      </c>
      <c r="F1216" t="s">
        <v>518</v>
      </c>
      <c r="I1216" t="s">
        <v>65</v>
      </c>
      <c r="J1216" t="s">
        <v>95</v>
      </c>
      <c r="K1216" t="s">
        <v>56</v>
      </c>
      <c r="L1216" t="s">
        <v>1481</v>
      </c>
      <c r="M1216" t="s">
        <v>210</v>
      </c>
      <c r="N1216">
        <v>4</v>
      </c>
    </row>
    <row r="1217" spans="1:14">
      <c r="A1217" t="s">
        <v>1342</v>
      </c>
      <c r="B1217" t="s">
        <v>1341</v>
      </c>
      <c r="C1217" t="s">
        <v>1485</v>
      </c>
      <c r="E1217" t="s">
        <v>1484</v>
      </c>
      <c r="F1217" t="s">
        <v>518</v>
      </c>
      <c r="I1217" t="s">
        <v>65</v>
      </c>
      <c r="J1217" t="s">
        <v>95</v>
      </c>
      <c r="K1217" t="s">
        <v>56</v>
      </c>
      <c r="L1217" t="s">
        <v>1481</v>
      </c>
      <c r="M1217" t="s">
        <v>210</v>
      </c>
      <c r="N1217">
        <v>5</v>
      </c>
    </row>
    <row r="1218" spans="1:14">
      <c r="A1218" t="s">
        <v>1342</v>
      </c>
      <c r="B1218" t="s">
        <v>1341</v>
      </c>
      <c r="C1218" t="s">
        <v>1485</v>
      </c>
      <c r="E1218" t="s">
        <v>1484</v>
      </c>
      <c r="F1218" t="s">
        <v>518</v>
      </c>
      <c r="I1218" t="s">
        <v>65</v>
      </c>
      <c r="J1218" t="s">
        <v>95</v>
      </c>
      <c r="K1218" t="s">
        <v>56</v>
      </c>
      <c r="L1218" t="s">
        <v>1481</v>
      </c>
      <c r="M1218" t="s">
        <v>210</v>
      </c>
      <c r="N1218">
        <v>6</v>
      </c>
    </row>
    <row r="1219" spans="1:14">
      <c r="A1219" t="s">
        <v>1342</v>
      </c>
      <c r="B1219" t="s">
        <v>1341</v>
      </c>
      <c r="C1219" t="s">
        <v>1485</v>
      </c>
      <c r="E1219" t="s">
        <v>1484</v>
      </c>
      <c r="F1219" t="s">
        <v>518</v>
      </c>
      <c r="I1219" t="s">
        <v>65</v>
      </c>
      <c r="J1219" t="s">
        <v>95</v>
      </c>
      <c r="K1219" t="s">
        <v>56</v>
      </c>
      <c r="L1219" t="s">
        <v>1481</v>
      </c>
      <c r="M1219" t="s">
        <v>210</v>
      </c>
      <c r="N1219">
        <v>7</v>
      </c>
    </row>
    <row r="1220" spans="1:14">
      <c r="A1220" t="s">
        <v>1342</v>
      </c>
      <c r="B1220" t="s">
        <v>1341</v>
      </c>
      <c r="C1220" t="s">
        <v>1459</v>
      </c>
      <c r="E1220" t="s">
        <v>1483</v>
      </c>
      <c r="F1220" t="s">
        <v>518</v>
      </c>
      <c r="I1220" t="s">
        <v>65</v>
      </c>
      <c r="J1220" t="s">
        <v>95</v>
      </c>
      <c r="K1220" t="s">
        <v>56</v>
      </c>
      <c r="L1220" t="s">
        <v>1481</v>
      </c>
      <c r="M1220" t="s">
        <v>210</v>
      </c>
      <c r="N1220">
        <v>8</v>
      </c>
    </row>
    <row r="1221" spans="1:14">
      <c r="A1221" t="s">
        <v>1342</v>
      </c>
      <c r="B1221" t="s">
        <v>1341</v>
      </c>
      <c r="C1221" t="s">
        <v>1482</v>
      </c>
      <c r="E1221" t="s">
        <v>1343</v>
      </c>
      <c r="F1221" t="s">
        <v>97</v>
      </c>
      <c r="I1221" t="s">
        <v>65</v>
      </c>
      <c r="J1221" t="s">
        <v>95</v>
      </c>
      <c r="K1221" t="s">
        <v>56</v>
      </c>
      <c r="L1221" t="s">
        <v>1481</v>
      </c>
      <c r="M1221" t="s">
        <v>210</v>
      </c>
      <c r="N1221">
        <v>9</v>
      </c>
    </row>
    <row r="1222" spans="1:14">
      <c r="A1222" t="s">
        <v>1342</v>
      </c>
      <c r="B1222" t="s">
        <v>1341</v>
      </c>
      <c r="C1222" t="s">
        <v>1437</v>
      </c>
      <c r="E1222" t="s">
        <v>1436</v>
      </c>
      <c r="F1222" t="s">
        <v>81</v>
      </c>
      <c r="I1222" t="s">
        <v>65</v>
      </c>
      <c r="J1222" t="s">
        <v>49</v>
      </c>
      <c r="K1222" t="s">
        <v>56</v>
      </c>
      <c r="L1222" t="s">
        <v>297</v>
      </c>
      <c r="M1222" t="s">
        <v>210</v>
      </c>
      <c r="N1222">
        <v>10</v>
      </c>
    </row>
    <row r="1223" spans="1:14">
      <c r="A1223" t="s">
        <v>1342</v>
      </c>
      <c r="B1223" t="s">
        <v>1341</v>
      </c>
      <c r="C1223" t="s">
        <v>1480</v>
      </c>
      <c r="E1223" t="s">
        <v>1479</v>
      </c>
      <c r="F1223" t="s">
        <v>228</v>
      </c>
      <c r="I1223" t="s">
        <v>88</v>
      </c>
      <c r="J1223" t="s">
        <v>155</v>
      </c>
      <c r="K1223" t="s">
        <v>48</v>
      </c>
      <c r="L1223" t="s">
        <v>80</v>
      </c>
      <c r="M1223" t="s">
        <v>79</v>
      </c>
      <c r="N1223">
        <v>11</v>
      </c>
    </row>
    <row r="1224" spans="1:14">
      <c r="A1224" t="s">
        <v>1342</v>
      </c>
      <c r="B1224" t="s">
        <v>1341</v>
      </c>
      <c r="C1224" t="s">
        <v>1480</v>
      </c>
      <c r="E1224" t="s">
        <v>1479</v>
      </c>
      <c r="F1224" t="s">
        <v>228</v>
      </c>
      <c r="I1224" t="s">
        <v>88</v>
      </c>
      <c r="J1224" t="s">
        <v>155</v>
      </c>
      <c r="K1224" t="s">
        <v>48</v>
      </c>
      <c r="L1224" t="s">
        <v>80</v>
      </c>
      <c r="M1224" t="s">
        <v>79</v>
      </c>
      <c r="N1224">
        <v>12</v>
      </c>
    </row>
    <row r="1225" spans="1:14">
      <c r="A1225" t="s">
        <v>1342</v>
      </c>
      <c r="B1225" t="s">
        <v>1341</v>
      </c>
      <c r="C1225" t="s">
        <v>1480</v>
      </c>
      <c r="E1225" t="s">
        <v>1479</v>
      </c>
      <c r="F1225" t="s">
        <v>228</v>
      </c>
      <c r="I1225" t="s">
        <v>88</v>
      </c>
      <c r="J1225" t="s">
        <v>155</v>
      </c>
      <c r="K1225" t="s">
        <v>48</v>
      </c>
      <c r="L1225" t="s">
        <v>80</v>
      </c>
      <c r="M1225" t="s">
        <v>79</v>
      </c>
      <c r="N1225">
        <v>13</v>
      </c>
    </row>
    <row r="1226" spans="1:14">
      <c r="A1226" t="s">
        <v>1342</v>
      </c>
      <c r="B1226" t="s">
        <v>1341</v>
      </c>
      <c r="C1226" t="s">
        <v>1480</v>
      </c>
      <c r="E1226" t="s">
        <v>1479</v>
      </c>
      <c r="F1226" t="s">
        <v>228</v>
      </c>
      <c r="I1226" t="s">
        <v>88</v>
      </c>
      <c r="J1226" t="s">
        <v>155</v>
      </c>
      <c r="K1226" t="s">
        <v>48</v>
      </c>
      <c r="L1226" t="s">
        <v>80</v>
      </c>
      <c r="M1226" t="s">
        <v>79</v>
      </c>
      <c r="N1226">
        <v>14</v>
      </c>
    </row>
    <row r="1227" spans="1:14">
      <c r="A1227" t="s">
        <v>1342</v>
      </c>
      <c r="B1227" t="s">
        <v>1341</v>
      </c>
      <c r="C1227" t="s">
        <v>1437</v>
      </c>
      <c r="E1227" t="s">
        <v>1436</v>
      </c>
      <c r="F1227" t="s">
        <v>81</v>
      </c>
      <c r="I1227" t="s">
        <v>65</v>
      </c>
      <c r="J1227" t="s">
        <v>49</v>
      </c>
      <c r="K1227" t="s">
        <v>48</v>
      </c>
      <c r="L1227" t="s">
        <v>80</v>
      </c>
      <c r="M1227" t="s">
        <v>79</v>
      </c>
      <c r="N1227">
        <v>15</v>
      </c>
    </row>
    <row r="1228" spans="1:14">
      <c r="A1228" t="s">
        <v>1342</v>
      </c>
      <c r="B1228" t="s">
        <v>1341</v>
      </c>
      <c r="C1228" t="s">
        <v>1437</v>
      </c>
      <c r="E1228" t="s">
        <v>1436</v>
      </c>
      <c r="F1228" t="s">
        <v>81</v>
      </c>
      <c r="I1228" t="s">
        <v>65</v>
      </c>
      <c r="J1228" t="s">
        <v>49</v>
      </c>
      <c r="K1228" t="s">
        <v>48</v>
      </c>
      <c r="L1228" t="s">
        <v>80</v>
      </c>
      <c r="M1228" t="s">
        <v>79</v>
      </c>
      <c r="N1228">
        <v>16</v>
      </c>
    </row>
    <row r="1229" spans="1:14">
      <c r="A1229" t="s">
        <v>1342</v>
      </c>
      <c r="B1229" t="s">
        <v>1341</v>
      </c>
      <c r="C1229" t="s">
        <v>1478</v>
      </c>
      <c r="E1229" t="s">
        <v>1477</v>
      </c>
      <c r="F1229" t="s">
        <v>228</v>
      </c>
      <c r="I1229" t="s">
        <v>50</v>
      </c>
      <c r="J1229" t="s">
        <v>155</v>
      </c>
      <c r="K1229" t="s">
        <v>48</v>
      </c>
      <c r="L1229" t="s">
        <v>80</v>
      </c>
      <c r="M1229" t="s">
        <v>79</v>
      </c>
      <c r="N1229">
        <v>17</v>
      </c>
    </row>
    <row r="1230" spans="1:14">
      <c r="A1230" t="s">
        <v>1342</v>
      </c>
      <c r="B1230" t="s">
        <v>1341</v>
      </c>
      <c r="C1230" t="s">
        <v>1478</v>
      </c>
      <c r="E1230" t="s">
        <v>1477</v>
      </c>
      <c r="F1230" t="s">
        <v>228</v>
      </c>
      <c r="I1230" t="s">
        <v>50</v>
      </c>
      <c r="J1230" t="s">
        <v>155</v>
      </c>
      <c r="K1230" t="s">
        <v>48</v>
      </c>
      <c r="L1230" t="s">
        <v>80</v>
      </c>
      <c r="M1230" t="s">
        <v>79</v>
      </c>
      <c r="N1230">
        <v>18</v>
      </c>
    </row>
    <row r="1231" spans="1:14">
      <c r="A1231" t="s">
        <v>1342</v>
      </c>
      <c r="B1231" t="s">
        <v>1341</v>
      </c>
      <c r="C1231" t="s">
        <v>1417</v>
      </c>
      <c r="E1231" t="s">
        <v>897</v>
      </c>
      <c r="F1231" t="s">
        <v>897</v>
      </c>
      <c r="I1231" t="s">
        <v>65</v>
      </c>
      <c r="J1231" t="s">
        <v>49</v>
      </c>
      <c r="K1231" t="s">
        <v>48</v>
      </c>
      <c r="L1231" t="s">
        <v>80</v>
      </c>
      <c r="M1231" t="s">
        <v>79</v>
      </c>
      <c r="N1231">
        <v>19</v>
      </c>
    </row>
    <row r="1232" spans="1:14">
      <c r="A1232" t="s">
        <v>1342</v>
      </c>
      <c r="B1232" t="s">
        <v>1341</v>
      </c>
      <c r="C1232" t="s">
        <v>1476</v>
      </c>
      <c r="E1232" t="s">
        <v>1475</v>
      </c>
      <c r="F1232" t="s">
        <v>1474</v>
      </c>
      <c r="I1232" t="s">
        <v>50</v>
      </c>
      <c r="J1232" t="s">
        <v>217</v>
      </c>
      <c r="K1232" t="s">
        <v>56</v>
      </c>
      <c r="L1232" t="s">
        <v>1473</v>
      </c>
      <c r="M1232" t="s">
        <v>55</v>
      </c>
      <c r="N1232">
        <v>20</v>
      </c>
    </row>
    <row r="1233" spans="1:14">
      <c r="A1233" t="s">
        <v>1342</v>
      </c>
      <c r="B1233" t="s">
        <v>1341</v>
      </c>
      <c r="C1233" t="s">
        <v>1476</v>
      </c>
      <c r="E1233" t="s">
        <v>1475</v>
      </c>
      <c r="F1233" t="s">
        <v>1474</v>
      </c>
      <c r="I1233" t="s">
        <v>50</v>
      </c>
      <c r="J1233" t="s">
        <v>217</v>
      </c>
      <c r="K1233" t="s">
        <v>56</v>
      </c>
      <c r="L1233" t="s">
        <v>1473</v>
      </c>
      <c r="M1233" t="s">
        <v>55</v>
      </c>
      <c r="N1233">
        <v>21</v>
      </c>
    </row>
    <row r="1234" spans="1:14">
      <c r="A1234" t="s">
        <v>1342</v>
      </c>
      <c r="B1234" t="s">
        <v>1341</v>
      </c>
      <c r="C1234" t="s">
        <v>1437</v>
      </c>
      <c r="E1234" t="s">
        <v>1436</v>
      </c>
      <c r="F1234" t="s">
        <v>81</v>
      </c>
      <c r="I1234" t="s">
        <v>65</v>
      </c>
      <c r="J1234" t="s">
        <v>49</v>
      </c>
      <c r="K1234" t="s">
        <v>56</v>
      </c>
      <c r="L1234" t="s">
        <v>106</v>
      </c>
      <c r="M1234" t="s">
        <v>55</v>
      </c>
      <c r="N1234">
        <v>22</v>
      </c>
    </row>
    <row r="1235" spans="1:14">
      <c r="A1235" t="s">
        <v>1342</v>
      </c>
      <c r="B1235" t="s">
        <v>1341</v>
      </c>
      <c r="C1235" t="s">
        <v>1437</v>
      </c>
      <c r="E1235" t="s">
        <v>1436</v>
      </c>
      <c r="F1235" t="s">
        <v>81</v>
      </c>
      <c r="I1235" t="s">
        <v>65</v>
      </c>
      <c r="J1235" t="s">
        <v>49</v>
      </c>
      <c r="K1235" t="s">
        <v>56</v>
      </c>
      <c r="L1235" t="s">
        <v>106</v>
      </c>
      <c r="M1235" t="s">
        <v>55</v>
      </c>
      <c r="N1235">
        <v>23</v>
      </c>
    </row>
    <row r="1236" spans="1:14">
      <c r="A1236" t="s">
        <v>1342</v>
      </c>
      <c r="B1236" t="s">
        <v>1341</v>
      </c>
      <c r="C1236" t="s">
        <v>1437</v>
      </c>
      <c r="E1236" t="s">
        <v>1436</v>
      </c>
      <c r="F1236" t="s">
        <v>81</v>
      </c>
      <c r="I1236" t="s">
        <v>65</v>
      </c>
      <c r="J1236" t="s">
        <v>49</v>
      </c>
      <c r="K1236" t="s">
        <v>56</v>
      </c>
      <c r="L1236" t="s">
        <v>106</v>
      </c>
      <c r="M1236" t="s">
        <v>55</v>
      </c>
      <c r="N1236">
        <v>24</v>
      </c>
    </row>
    <row r="1237" spans="1:14">
      <c r="A1237" t="s">
        <v>1342</v>
      </c>
      <c r="B1237" t="s">
        <v>1341</v>
      </c>
      <c r="C1237" t="s">
        <v>1437</v>
      </c>
      <c r="E1237" t="s">
        <v>1436</v>
      </c>
      <c r="F1237" t="s">
        <v>81</v>
      </c>
      <c r="I1237" t="s">
        <v>65</v>
      </c>
      <c r="J1237" t="s">
        <v>49</v>
      </c>
      <c r="K1237" t="s">
        <v>56</v>
      </c>
      <c r="L1237" t="s">
        <v>106</v>
      </c>
      <c r="M1237" t="s">
        <v>55</v>
      </c>
      <c r="N1237">
        <v>25</v>
      </c>
    </row>
    <row r="1238" spans="1:14">
      <c r="A1238" t="s">
        <v>1342</v>
      </c>
      <c r="B1238" t="s">
        <v>1341</v>
      </c>
      <c r="C1238" t="s">
        <v>1437</v>
      </c>
      <c r="E1238" t="s">
        <v>1436</v>
      </c>
      <c r="F1238" t="s">
        <v>81</v>
      </c>
      <c r="I1238" t="s">
        <v>65</v>
      </c>
      <c r="J1238" t="s">
        <v>49</v>
      </c>
      <c r="K1238" t="s">
        <v>56</v>
      </c>
      <c r="L1238" t="s">
        <v>106</v>
      </c>
      <c r="M1238" t="s">
        <v>55</v>
      </c>
      <c r="N1238">
        <v>26</v>
      </c>
    </row>
    <row r="1239" spans="1:14">
      <c r="A1239" t="s">
        <v>1342</v>
      </c>
      <c r="B1239" t="s">
        <v>1341</v>
      </c>
      <c r="C1239" t="s">
        <v>1435</v>
      </c>
      <c r="E1239" t="s">
        <v>1434</v>
      </c>
      <c r="F1239" t="s">
        <v>51</v>
      </c>
      <c r="I1239" t="s">
        <v>88</v>
      </c>
      <c r="J1239" t="s">
        <v>49</v>
      </c>
      <c r="K1239" t="s">
        <v>56</v>
      </c>
      <c r="L1239" t="s">
        <v>106</v>
      </c>
      <c r="M1239" t="s">
        <v>55</v>
      </c>
      <c r="N1239">
        <v>27</v>
      </c>
    </row>
    <row r="1240" spans="1:14">
      <c r="A1240" t="s">
        <v>1342</v>
      </c>
      <c r="B1240" t="s">
        <v>1341</v>
      </c>
      <c r="C1240" t="s">
        <v>1435</v>
      </c>
      <c r="E1240" t="s">
        <v>1434</v>
      </c>
      <c r="F1240" t="s">
        <v>51</v>
      </c>
      <c r="I1240" t="s">
        <v>88</v>
      </c>
      <c r="J1240" t="s">
        <v>49</v>
      </c>
      <c r="K1240" t="s">
        <v>56</v>
      </c>
      <c r="L1240" t="s">
        <v>106</v>
      </c>
      <c r="M1240" t="s">
        <v>55</v>
      </c>
      <c r="N1240">
        <v>28</v>
      </c>
    </row>
    <row r="1241" spans="1:14">
      <c r="A1241" t="s">
        <v>1342</v>
      </c>
      <c r="B1241" t="s">
        <v>1341</v>
      </c>
      <c r="C1241" t="s">
        <v>1435</v>
      </c>
      <c r="E1241" t="s">
        <v>1434</v>
      </c>
      <c r="F1241" t="s">
        <v>51</v>
      </c>
      <c r="I1241" t="s">
        <v>88</v>
      </c>
      <c r="J1241" t="s">
        <v>49</v>
      </c>
      <c r="K1241" t="s">
        <v>56</v>
      </c>
      <c r="L1241" t="s">
        <v>106</v>
      </c>
      <c r="M1241" t="s">
        <v>55</v>
      </c>
      <c r="N1241">
        <v>29</v>
      </c>
    </row>
    <row r="1242" spans="1:14">
      <c r="A1242" t="s">
        <v>1342</v>
      </c>
      <c r="B1242" t="s">
        <v>1341</v>
      </c>
      <c r="C1242" t="s">
        <v>1435</v>
      </c>
      <c r="E1242" t="s">
        <v>1434</v>
      </c>
      <c r="F1242" t="s">
        <v>51</v>
      </c>
      <c r="I1242" t="s">
        <v>88</v>
      </c>
      <c r="J1242" t="s">
        <v>49</v>
      </c>
      <c r="K1242" t="s">
        <v>56</v>
      </c>
      <c r="L1242" t="s">
        <v>106</v>
      </c>
      <c r="M1242" t="s">
        <v>55</v>
      </c>
      <c r="N1242">
        <v>30</v>
      </c>
    </row>
    <row r="1243" spans="1:14">
      <c r="A1243" t="s">
        <v>1342</v>
      </c>
      <c r="B1243" t="s">
        <v>1341</v>
      </c>
      <c r="C1243" t="s">
        <v>1472</v>
      </c>
      <c r="E1243" t="s">
        <v>1471</v>
      </c>
      <c r="F1243" t="s">
        <v>66</v>
      </c>
      <c r="I1243" t="s">
        <v>96</v>
      </c>
      <c r="J1243" t="s">
        <v>95</v>
      </c>
      <c r="K1243" t="s">
        <v>56</v>
      </c>
      <c r="L1243" t="s">
        <v>489</v>
      </c>
      <c r="M1243" t="s">
        <v>55</v>
      </c>
      <c r="N1243">
        <v>31</v>
      </c>
    </row>
    <row r="1244" spans="1:14">
      <c r="A1244" t="s">
        <v>1342</v>
      </c>
      <c r="B1244" t="s">
        <v>1341</v>
      </c>
      <c r="C1244" t="s">
        <v>1470</v>
      </c>
      <c r="E1244" t="s">
        <v>1469</v>
      </c>
      <c r="F1244" t="s">
        <v>66</v>
      </c>
      <c r="I1244" t="s">
        <v>96</v>
      </c>
      <c r="J1244" t="s">
        <v>95</v>
      </c>
      <c r="K1244" t="s">
        <v>56</v>
      </c>
      <c r="L1244" t="s">
        <v>489</v>
      </c>
      <c r="M1244" t="s">
        <v>55</v>
      </c>
      <c r="N1244">
        <v>32</v>
      </c>
    </row>
    <row r="1245" spans="1:14">
      <c r="A1245" t="s">
        <v>1342</v>
      </c>
      <c r="B1245" t="s">
        <v>1341</v>
      </c>
      <c r="C1245" t="s">
        <v>1468</v>
      </c>
      <c r="E1245" t="s">
        <v>1467</v>
      </c>
      <c r="F1245" t="s">
        <v>66</v>
      </c>
      <c r="I1245" t="s">
        <v>96</v>
      </c>
      <c r="J1245" t="s">
        <v>217</v>
      </c>
      <c r="K1245" t="s">
        <v>56</v>
      </c>
      <c r="L1245" t="s">
        <v>489</v>
      </c>
      <c r="M1245" t="s">
        <v>55</v>
      </c>
      <c r="N1245">
        <v>33</v>
      </c>
    </row>
    <row r="1246" spans="1:14">
      <c r="A1246" t="s">
        <v>1342</v>
      </c>
      <c r="B1246" t="s">
        <v>1341</v>
      </c>
      <c r="C1246" t="s">
        <v>1468</v>
      </c>
      <c r="E1246" t="s">
        <v>1467</v>
      </c>
      <c r="F1246" t="s">
        <v>66</v>
      </c>
      <c r="I1246" t="s">
        <v>96</v>
      </c>
      <c r="J1246" t="s">
        <v>217</v>
      </c>
      <c r="K1246" t="s">
        <v>56</v>
      </c>
      <c r="L1246" t="s">
        <v>489</v>
      </c>
      <c r="M1246" t="s">
        <v>55</v>
      </c>
      <c r="N1246">
        <v>34</v>
      </c>
    </row>
    <row r="1247" spans="1:14">
      <c r="A1247" t="s">
        <v>1342</v>
      </c>
      <c r="B1247" t="s">
        <v>1341</v>
      </c>
      <c r="C1247" t="s">
        <v>1417</v>
      </c>
      <c r="E1247" t="s">
        <v>1416</v>
      </c>
      <c r="F1247" t="s">
        <v>66</v>
      </c>
      <c r="I1247" t="s">
        <v>50</v>
      </c>
      <c r="J1247" t="s">
        <v>217</v>
      </c>
      <c r="K1247" t="s">
        <v>56</v>
      </c>
      <c r="L1247" t="s">
        <v>489</v>
      </c>
      <c r="M1247" t="s">
        <v>55</v>
      </c>
      <c r="N1247">
        <v>35</v>
      </c>
    </row>
    <row r="1248" spans="1:14">
      <c r="A1248" t="s">
        <v>1342</v>
      </c>
      <c r="B1248" t="s">
        <v>1341</v>
      </c>
      <c r="C1248" t="s">
        <v>1466</v>
      </c>
      <c r="E1248" t="s">
        <v>1465</v>
      </c>
      <c r="F1248" t="s">
        <v>66</v>
      </c>
      <c r="I1248" t="s">
        <v>96</v>
      </c>
      <c r="J1248" t="s">
        <v>95</v>
      </c>
      <c r="K1248" t="s">
        <v>56</v>
      </c>
      <c r="L1248" t="s">
        <v>489</v>
      </c>
      <c r="M1248" t="s">
        <v>55</v>
      </c>
      <c r="N1248">
        <v>36</v>
      </c>
    </row>
    <row r="1249" spans="1:14">
      <c r="A1249" t="s">
        <v>1342</v>
      </c>
      <c r="B1249" t="s">
        <v>1341</v>
      </c>
      <c r="C1249" t="s">
        <v>1466</v>
      </c>
      <c r="E1249" t="s">
        <v>1465</v>
      </c>
      <c r="F1249" t="s">
        <v>66</v>
      </c>
      <c r="I1249" t="s">
        <v>96</v>
      </c>
      <c r="J1249" t="s">
        <v>95</v>
      </c>
      <c r="K1249" t="s">
        <v>56</v>
      </c>
      <c r="L1249" t="s">
        <v>489</v>
      </c>
      <c r="M1249" t="s">
        <v>55</v>
      </c>
      <c r="N1249">
        <v>37</v>
      </c>
    </row>
    <row r="1250" spans="1:14">
      <c r="A1250" t="s">
        <v>1342</v>
      </c>
      <c r="B1250" t="s">
        <v>1341</v>
      </c>
      <c r="C1250" t="s">
        <v>1466</v>
      </c>
      <c r="E1250" t="s">
        <v>1465</v>
      </c>
      <c r="F1250" t="s">
        <v>66</v>
      </c>
      <c r="I1250" t="s">
        <v>96</v>
      </c>
      <c r="J1250" t="s">
        <v>95</v>
      </c>
      <c r="K1250" t="s">
        <v>56</v>
      </c>
      <c r="L1250" t="s">
        <v>489</v>
      </c>
      <c r="M1250" t="s">
        <v>55</v>
      </c>
      <c r="N1250">
        <v>38</v>
      </c>
    </row>
    <row r="1251" spans="1:14">
      <c r="A1251" t="s">
        <v>1342</v>
      </c>
      <c r="B1251" t="s">
        <v>1341</v>
      </c>
      <c r="C1251" t="s">
        <v>1466</v>
      </c>
      <c r="E1251" t="s">
        <v>1465</v>
      </c>
      <c r="F1251" t="s">
        <v>66</v>
      </c>
      <c r="I1251" t="s">
        <v>96</v>
      </c>
      <c r="J1251" t="s">
        <v>95</v>
      </c>
      <c r="K1251" t="s">
        <v>56</v>
      </c>
      <c r="L1251" t="s">
        <v>489</v>
      </c>
      <c r="M1251" t="s">
        <v>55</v>
      </c>
      <c r="N1251">
        <v>39</v>
      </c>
    </row>
    <row r="1252" spans="1:14">
      <c r="A1252" t="s">
        <v>1342</v>
      </c>
      <c r="B1252" t="s">
        <v>1341</v>
      </c>
      <c r="C1252" t="s">
        <v>1466</v>
      </c>
      <c r="E1252" t="s">
        <v>1465</v>
      </c>
      <c r="F1252" t="s">
        <v>66</v>
      </c>
      <c r="I1252" t="s">
        <v>96</v>
      </c>
      <c r="J1252" t="s">
        <v>95</v>
      </c>
      <c r="K1252" t="s">
        <v>56</v>
      </c>
      <c r="L1252" t="s">
        <v>489</v>
      </c>
      <c r="M1252" t="s">
        <v>55</v>
      </c>
      <c r="N1252">
        <v>40</v>
      </c>
    </row>
    <row r="1253" spans="1:14">
      <c r="A1253" t="s">
        <v>1342</v>
      </c>
      <c r="B1253" t="s">
        <v>1341</v>
      </c>
      <c r="C1253" t="s">
        <v>1466</v>
      </c>
      <c r="E1253" t="s">
        <v>1465</v>
      </c>
      <c r="F1253" t="s">
        <v>66</v>
      </c>
      <c r="I1253" t="s">
        <v>96</v>
      </c>
      <c r="J1253" t="s">
        <v>95</v>
      </c>
      <c r="K1253" t="s">
        <v>56</v>
      </c>
      <c r="L1253" t="s">
        <v>489</v>
      </c>
      <c r="M1253" t="s">
        <v>55</v>
      </c>
      <c r="N1253">
        <v>41</v>
      </c>
    </row>
    <row r="1254" spans="1:14">
      <c r="A1254" t="s">
        <v>1342</v>
      </c>
      <c r="B1254" t="s">
        <v>1341</v>
      </c>
      <c r="C1254" t="s">
        <v>1466</v>
      </c>
      <c r="E1254" t="s">
        <v>1465</v>
      </c>
      <c r="F1254" t="s">
        <v>66</v>
      </c>
      <c r="I1254" t="s">
        <v>96</v>
      </c>
      <c r="J1254" t="s">
        <v>95</v>
      </c>
      <c r="K1254" t="s">
        <v>56</v>
      </c>
      <c r="L1254" t="s">
        <v>489</v>
      </c>
      <c r="M1254" t="s">
        <v>55</v>
      </c>
      <c r="N1254">
        <v>42</v>
      </c>
    </row>
    <row r="1255" spans="1:14">
      <c r="A1255" t="s">
        <v>1342</v>
      </c>
      <c r="B1255" t="s">
        <v>1341</v>
      </c>
      <c r="C1255" t="s">
        <v>1466</v>
      </c>
      <c r="E1255" t="s">
        <v>1465</v>
      </c>
      <c r="F1255" t="s">
        <v>66</v>
      </c>
      <c r="I1255" t="s">
        <v>96</v>
      </c>
      <c r="J1255" t="s">
        <v>95</v>
      </c>
      <c r="K1255" t="s">
        <v>56</v>
      </c>
      <c r="L1255" t="s">
        <v>489</v>
      </c>
      <c r="M1255" t="s">
        <v>55</v>
      </c>
      <c r="N1255">
        <v>43</v>
      </c>
    </row>
    <row r="1256" spans="1:14">
      <c r="A1256" t="s">
        <v>1342</v>
      </c>
      <c r="B1256" t="s">
        <v>1341</v>
      </c>
      <c r="C1256" t="s">
        <v>1466</v>
      </c>
      <c r="E1256" t="s">
        <v>1465</v>
      </c>
      <c r="F1256" t="s">
        <v>66</v>
      </c>
      <c r="I1256" t="s">
        <v>96</v>
      </c>
      <c r="J1256" t="s">
        <v>95</v>
      </c>
      <c r="K1256" t="s">
        <v>56</v>
      </c>
      <c r="L1256" t="s">
        <v>489</v>
      </c>
      <c r="M1256" t="s">
        <v>55</v>
      </c>
      <c r="N1256">
        <v>44</v>
      </c>
    </row>
    <row r="1257" spans="1:14">
      <c r="A1257" t="s">
        <v>1342</v>
      </c>
      <c r="B1257" t="s">
        <v>1341</v>
      </c>
      <c r="C1257" t="s">
        <v>1466</v>
      </c>
      <c r="E1257" t="s">
        <v>1465</v>
      </c>
      <c r="F1257" t="s">
        <v>66</v>
      </c>
      <c r="I1257" t="s">
        <v>96</v>
      </c>
      <c r="J1257" t="s">
        <v>95</v>
      </c>
      <c r="K1257" t="s">
        <v>56</v>
      </c>
      <c r="L1257" t="s">
        <v>489</v>
      </c>
      <c r="M1257" t="s">
        <v>55</v>
      </c>
      <c r="N1257">
        <v>45</v>
      </c>
    </row>
    <row r="1258" spans="1:14">
      <c r="A1258" t="s">
        <v>1342</v>
      </c>
      <c r="B1258" t="s">
        <v>1341</v>
      </c>
      <c r="C1258" t="s">
        <v>1466</v>
      </c>
      <c r="E1258" t="s">
        <v>1465</v>
      </c>
      <c r="F1258" t="s">
        <v>66</v>
      </c>
      <c r="I1258" t="s">
        <v>96</v>
      </c>
      <c r="J1258" t="s">
        <v>95</v>
      </c>
      <c r="K1258" t="s">
        <v>56</v>
      </c>
      <c r="L1258" t="s">
        <v>489</v>
      </c>
      <c r="M1258" t="s">
        <v>55</v>
      </c>
      <c r="N1258">
        <v>46</v>
      </c>
    </row>
    <row r="1259" spans="1:14">
      <c r="A1259" t="s">
        <v>1342</v>
      </c>
      <c r="B1259" t="s">
        <v>1341</v>
      </c>
      <c r="C1259" t="s">
        <v>1466</v>
      </c>
      <c r="E1259" t="s">
        <v>1465</v>
      </c>
      <c r="F1259" t="s">
        <v>66</v>
      </c>
      <c r="I1259" t="s">
        <v>96</v>
      </c>
      <c r="J1259" t="s">
        <v>95</v>
      </c>
      <c r="K1259" t="s">
        <v>56</v>
      </c>
      <c r="L1259" t="s">
        <v>489</v>
      </c>
      <c r="M1259" t="s">
        <v>55</v>
      </c>
      <c r="N1259">
        <v>47</v>
      </c>
    </row>
    <row r="1260" spans="1:14">
      <c r="A1260" t="s">
        <v>1342</v>
      </c>
      <c r="B1260" t="s">
        <v>1341</v>
      </c>
      <c r="C1260" t="s">
        <v>1466</v>
      </c>
      <c r="E1260" t="s">
        <v>1465</v>
      </c>
      <c r="F1260" t="s">
        <v>66</v>
      </c>
      <c r="I1260" t="s">
        <v>96</v>
      </c>
      <c r="J1260" t="s">
        <v>95</v>
      </c>
      <c r="K1260" t="s">
        <v>56</v>
      </c>
      <c r="L1260" t="s">
        <v>489</v>
      </c>
      <c r="M1260" t="s">
        <v>55</v>
      </c>
      <c r="N1260">
        <v>48</v>
      </c>
    </row>
    <row r="1261" spans="1:14">
      <c r="A1261" t="s">
        <v>1342</v>
      </c>
      <c r="B1261" t="s">
        <v>1341</v>
      </c>
      <c r="C1261" t="s">
        <v>1463</v>
      </c>
      <c r="E1261" t="s">
        <v>1464</v>
      </c>
      <c r="F1261" t="s">
        <v>66</v>
      </c>
      <c r="I1261" t="s">
        <v>96</v>
      </c>
      <c r="J1261" t="s">
        <v>217</v>
      </c>
      <c r="K1261" t="s">
        <v>56</v>
      </c>
      <c r="L1261" t="s">
        <v>489</v>
      </c>
      <c r="M1261" t="s">
        <v>55</v>
      </c>
      <c r="N1261">
        <v>49</v>
      </c>
    </row>
    <row r="1262" spans="1:14">
      <c r="A1262" t="s">
        <v>1342</v>
      </c>
      <c r="B1262" t="s">
        <v>1341</v>
      </c>
      <c r="C1262" t="s">
        <v>1463</v>
      </c>
      <c r="E1262" t="s">
        <v>1464</v>
      </c>
      <c r="F1262" t="s">
        <v>66</v>
      </c>
      <c r="I1262" t="s">
        <v>96</v>
      </c>
      <c r="J1262" t="s">
        <v>217</v>
      </c>
      <c r="K1262" t="s">
        <v>56</v>
      </c>
      <c r="L1262" t="s">
        <v>489</v>
      </c>
      <c r="M1262" t="s">
        <v>55</v>
      </c>
      <c r="N1262">
        <v>50</v>
      </c>
    </row>
    <row r="1263" spans="1:14">
      <c r="A1263" t="s">
        <v>1342</v>
      </c>
      <c r="B1263" t="s">
        <v>1341</v>
      </c>
      <c r="C1263" t="s">
        <v>1463</v>
      </c>
      <c r="E1263" t="s">
        <v>1464</v>
      </c>
      <c r="F1263" t="s">
        <v>66</v>
      </c>
      <c r="I1263" t="s">
        <v>96</v>
      </c>
      <c r="J1263" t="s">
        <v>217</v>
      </c>
      <c r="K1263" t="s">
        <v>56</v>
      </c>
      <c r="L1263" t="s">
        <v>489</v>
      </c>
      <c r="M1263" t="s">
        <v>55</v>
      </c>
      <c r="N1263">
        <v>51</v>
      </c>
    </row>
    <row r="1264" spans="1:14">
      <c r="A1264" t="s">
        <v>1342</v>
      </c>
      <c r="B1264" t="s">
        <v>1341</v>
      </c>
      <c r="C1264" t="s">
        <v>1463</v>
      </c>
      <c r="E1264" t="s">
        <v>1464</v>
      </c>
      <c r="F1264" t="s">
        <v>66</v>
      </c>
      <c r="I1264" t="s">
        <v>96</v>
      </c>
      <c r="J1264" t="s">
        <v>217</v>
      </c>
      <c r="K1264" t="s">
        <v>56</v>
      </c>
      <c r="L1264" t="s">
        <v>489</v>
      </c>
      <c r="M1264" t="s">
        <v>55</v>
      </c>
      <c r="N1264">
        <v>52</v>
      </c>
    </row>
    <row r="1265" spans="1:14">
      <c r="A1265" t="s">
        <v>1342</v>
      </c>
      <c r="B1265" t="s">
        <v>1341</v>
      </c>
      <c r="C1265" t="s">
        <v>1463</v>
      </c>
      <c r="E1265" t="s">
        <v>1464</v>
      </c>
      <c r="F1265" t="s">
        <v>66</v>
      </c>
      <c r="I1265" t="s">
        <v>96</v>
      </c>
      <c r="J1265" t="s">
        <v>217</v>
      </c>
      <c r="K1265" t="s">
        <v>56</v>
      </c>
      <c r="L1265" t="s">
        <v>489</v>
      </c>
      <c r="M1265" t="s">
        <v>55</v>
      </c>
      <c r="N1265">
        <v>53</v>
      </c>
    </row>
    <row r="1266" spans="1:14">
      <c r="A1266" t="s">
        <v>1342</v>
      </c>
      <c r="B1266" t="s">
        <v>1341</v>
      </c>
      <c r="C1266" t="s">
        <v>1463</v>
      </c>
      <c r="E1266" t="s">
        <v>1464</v>
      </c>
      <c r="F1266" t="s">
        <v>66</v>
      </c>
      <c r="I1266" t="s">
        <v>96</v>
      </c>
      <c r="J1266" t="s">
        <v>217</v>
      </c>
      <c r="K1266" t="s">
        <v>56</v>
      </c>
      <c r="L1266" t="s">
        <v>489</v>
      </c>
      <c r="M1266" t="s">
        <v>55</v>
      </c>
      <c r="N1266">
        <v>54</v>
      </c>
    </row>
    <row r="1267" spans="1:14">
      <c r="A1267" t="s">
        <v>1342</v>
      </c>
      <c r="B1267" t="s">
        <v>1341</v>
      </c>
      <c r="C1267" t="s">
        <v>1463</v>
      </c>
      <c r="E1267" t="s">
        <v>1464</v>
      </c>
      <c r="F1267" t="s">
        <v>66</v>
      </c>
      <c r="I1267" t="s">
        <v>96</v>
      </c>
      <c r="J1267" t="s">
        <v>217</v>
      </c>
      <c r="K1267" t="s">
        <v>56</v>
      </c>
      <c r="L1267" t="s">
        <v>489</v>
      </c>
      <c r="M1267" t="s">
        <v>55</v>
      </c>
      <c r="N1267">
        <v>55</v>
      </c>
    </row>
    <row r="1268" spans="1:14">
      <c r="A1268" t="s">
        <v>1342</v>
      </c>
      <c r="B1268" t="s">
        <v>1341</v>
      </c>
      <c r="C1268" t="s">
        <v>1463</v>
      </c>
      <c r="E1268" t="s">
        <v>1464</v>
      </c>
      <c r="F1268" t="s">
        <v>66</v>
      </c>
      <c r="I1268" t="s">
        <v>96</v>
      </c>
      <c r="J1268" t="s">
        <v>217</v>
      </c>
      <c r="K1268" t="s">
        <v>56</v>
      </c>
      <c r="L1268" t="s">
        <v>489</v>
      </c>
      <c r="M1268" t="s">
        <v>55</v>
      </c>
      <c r="N1268">
        <v>56</v>
      </c>
    </row>
    <row r="1269" spans="1:14">
      <c r="A1269" t="s">
        <v>1342</v>
      </c>
      <c r="B1269" t="s">
        <v>1341</v>
      </c>
      <c r="C1269" t="s">
        <v>1463</v>
      </c>
      <c r="E1269" t="s">
        <v>1464</v>
      </c>
      <c r="F1269" t="s">
        <v>66</v>
      </c>
      <c r="I1269" t="s">
        <v>96</v>
      </c>
      <c r="J1269" t="s">
        <v>217</v>
      </c>
      <c r="K1269" t="s">
        <v>56</v>
      </c>
      <c r="L1269" t="s">
        <v>489</v>
      </c>
      <c r="M1269" t="s">
        <v>55</v>
      </c>
      <c r="N1269">
        <v>57</v>
      </c>
    </row>
    <row r="1270" spans="1:14">
      <c r="A1270" t="s">
        <v>1342</v>
      </c>
      <c r="B1270" t="s">
        <v>1341</v>
      </c>
      <c r="C1270" t="s">
        <v>1463</v>
      </c>
      <c r="E1270" t="s">
        <v>1464</v>
      </c>
      <c r="F1270" t="s">
        <v>66</v>
      </c>
      <c r="I1270" t="s">
        <v>96</v>
      </c>
      <c r="J1270" t="s">
        <v>217</v>
      </c>
      <c r="K1270" t="s">
        <v>56</v>
      </c>
      <c r="L1270" t="s">
        <v>489</v>
      </c>
      <c r="M1270" t="s">
        <v>55</v>
      </c>
      <c r="N1270">
        <v>58</v>
      </c>
    </row>
    <row r="1271" spans="1:14">
      <c r="A1271" t="s">
        <v>1342</v>
      </c>
      <c r="B1271" t="s">
        <v>1341</v>
      </c>
      <c r="C1271" t="s">
        <v>1463</v>
      </c>
      <c r="E1271" t="s">
        <v>1462</v>
      </c>
      <c r="F1271" t="s">
        <v>66</v>
      </c>
      <c r="I1271" t="s">
        <v>96</v>
      </c>
      <c r="J1271" t="s">
        <v>217</v>
      </c>
      <c r="K1271" t="s">
        <v>56</v>
      </c>
      <c r="L1271" t="s">
        <v>489</v>
      </c>
      <c r="M1271" t="s">
        <v>55</v>
      </c>
      <c r="N1271">
        <v>59</v>
      </c>
    </row>
    <row r="1272" spans="1:14">
      <c r="A1272" t="s">
        <v>1342</v>
      </c>
      <c r="B1272" t="s">
        <v>1341</v>
      </c>
      <c r="C1272" t="s">
        <v>1463</v>
      </c>
      <c r="E1272" t="s">
        <v>1462</v>
      </c>
      <c r="F1272" t="s">
        <v>66</v>
      </c>
      <c r="I1272" t="s">
        <v>96</v>
      </c>
      <c r="J1272" t="s">
        <v>217</v>
      </c>
      <c r="K1272" t="s">
        <v>56</v>
      </c>
      <c r="L1272" t="s">
        <v>489</v>
      </c>
      <c r="M1272" t="s">
        <v>55</v>
      </c>
      <c r="N1272">
        <v>60</v>
      </c>
    </row>
    <row r="1273" spans="1:14">
      <c r="A1273" t="s">
        <v>1342</v>
      </c>
      <c r="B1273" t="s">
        <v>1341</v>
      </c>
      <c r="C1273" t="s">
        <v>1463</v>
      </c>
      <c r="E1273" t="s">
        <v>1462</v>
      </c>
      <c r="F1273" t="s">
        <v>66</v>
      </c>
      <c r="I1273" t="s">
        <v>96</v>
      </c>
      <c r="J1273" t="s">
        <v>217</v>
      </c>
      <c r="K1273" t="s">
        <v>56</v>
      </c>
      <c r="L1273" t="s">
        <v>489</v>
      </c>
      <c r="M1273" t="s">
        <v>55</v>
      </c>
      <c r="N1273">
        <v>61</v>
      </c>
    </row>
    <row r="1274" spans="1:14">
      <c r="A1274" t="s">
        <v>1342</v>
      </c>
      <c r="B1274" t="s">
        <v>1341</v>
      </c>
      <c r="C1274" t="s">
        <v>1463</v>
      </c>
      <c r="E1274" t="s">
        <v>1462</v>
      </c>
      <c r="F1274" t="s">
        <v>66</v>
      </c>
      <c r="I1274" t="s">
        <v>96</v>
      </c>
      <c r="J1274" t="s">
        <v>217</v>
      </c>
      <c r="K1274" t="s">
        <v>56</v>
      </c>
      <c r="L1274" t="s">
        <v>489</v>
      </c>
      <c r="M1274" t="s">
        <v>55</v>
      </c>
      <c r="N1274">
        <v>62</v>
      </c>
    </row>
    <row r="1275" spans="1:14">
      <c r="A1275" t="s">
        <v>1342</v>
      </c>
      <c r="B1275" t="s">
        <v>1341</v>
      </c>
      <c r="C1275" t="s">
        <v>1463</v>
      </c>
      <c r="E1275" t="s">
        <v>1462</v>
      </c>
      <c r="F1275" t="s">
        <v>66</v>
      </c>
      <c r="I1275" t="s">
        <v>96</v>
      </c>
      <c r="J1275" t="s">
        <v>217</v>
      </c>
      <c r="K1275" t="s">
        <v>56</v>
      </c>
      <c r="L1275" t="s">
        <v>489</v>
      </c>
      <c r="M1275" t="s">
        <v>55</v>
      </c>
      <c r="N1275">
        <v>63</v>
      </c>
    </row>
    <row r="1276" spans="1:14">
      <c r="A1276" t="s">
        <v>1342</v>
      </c>
      <c r="B1276" t="s">
        <v>1341</v>
      </c>
      <c r="C1276" t="s">
        <v>1463</v>
      </c>
      <c r="E1276" t="s">
        <v>1462</v>
      </c>
      <c r="F1276" t="s">
        <v>66</v>
      </c>
      <c r="I1276" t="s">
        <v>96</v>
      </c>
      <c r="J1276" t="s">
        <v>217</v>
      </c>
      <c r="K1276" t="s">
        <v>56</v>
      </c>
      <c r="L1276" t="s">
        <v>489</v>
      </c>
      <c r="M1276" t="s">
        <v>55</v>
      </c>
      <c r="N1276">
        <v>64</v>
      </c>
    </row>
    <row r="1277" spans="1:14">
      <c r="A1277" t="s">
        <v>1342</v>
      </c>
      <c r="B1277" t="s">
        <v>1341</v>
      </c>
      <c r="C1277" t="s">
        <v>1463</v>
      </c>
      <c r="E1277" t="s">
        <v>1462</v>
      </c>
      <c r="F1277" t="s">
        <v>66</v>
      </c>
      <c r="I1277" t="s">
        <v>96</v>
      </c>
      <c r="J1277" t="s">
        <v>217</v>
      </c>
      <c r="K1277" t="s">
        <v>56</v>
      </c>
      <c r="L1277" t="s">
        <v>489</v>
      </c>
      <c r="M1277" t="s">
        <v>55</v>
      </c>
      <c r="N1277">
        <v>65</v>
      </c>
    </row>
    <row r="1278" spans="1:14">
      <c r="A1278" t="s">
        <v>1342</v>
      </c>
      <c r="B1278" t="s">
        <v>1341</v>
      </c>
      <c r="C1278" t="s">
        <v>1463</v>
      </c>
      <c r="E1278" t="s">
        <v>1462</v>
      </c>
      <c r="F1278" t="s">
        <v>66</v>
      </c>
      <c r="I1278" t="s">
        <v>96</v>
      </c>
      <c r="J1278" t="s">
        <v>217</v>
      </c>
      <c r="K1278" t="s">
        <v>56</v>
      </c>
      <c r="L1278" t="s">
        <v>489</v>
      </c>
      <c r="M1278" t="s">
        <v>55</v>
      </c>
      <c r="N1278">
        <v>66</v>
      </c>
    </row>
    <row r="1279" spans="1:14">
      <c r="A1279" t="s">
        <v>1342</v>
      </c>
      <c r="B1279" t="s">
        <v>1341</v>
      </c>
      <c r="C1279" t="s">
        <v>1463</v>
      </c>
      <c r="E1279" t="s">
        <v>1462</v>
      </c>
      <c r="F1279" t="s">
        <v>66</v>
      </c>
      <c r="I1279" t="s">
        <v>96</v>
      </c>
      <c r="J1279" t="s">
        <v>217</v>
      </c>
      <c r="K1279" t="s">
        <v>56</v>
      </c>
      <c r="L1279" t="s">
        <v>489</v>
      </c>
      <c r="M1279" t="s">
        <v>55</v>
      </c>
      <c r="N1279">
        <v>67</v>
      </c>
    </row>
    <row r="1280" spans="1:14">
      <c r="A1280" t="s">
        <v>1342</v>
      </c>
      <c r="B1280" t="s">
        <v>1341</v>
      </c>
      <c r="C1280" t="s">
        <v>1463</v>
      </c>
      <c r="E1280" t="s">
        <v>1462</v>
      </c>
      <c r="F1280" t="s">
        <v>66</v>
      </c>
      <c r="I1280" t="s">
        <v>96</v>
      </c>
      <c r="J1280" t="s">
        <v>217</v>
      </c>
      <c r="K1280" t="s">
        <v>56</v>
      </c>
      <c r="L1280" t="s">
        <v>489</v>
      </c>
      <c r="M1280" t="s">
        <v>55</v>
      </c>
      <c r="N1280">
        <v>68</v>
      </c>
    </row>
    <row r="1281" spans="1:14">
      <c r="A1281" t="s">
        <v>1342</v>
      </c>
      <c r="B1281" t="s">
        <v>1341</v>
      </c>
      <c r="C1281" t="s">
        <v>1463</v>
      </c>
      <c r="E1281" t="s">
        <v>1462</v>
      </c>
      <c r="F1281" t="s">
        <v>66</v>
      </c>
      <c r="I1281" t="s">
        <v>96</v>
      </c>
      <c r="J1281" t="s">
        <v>217</v>
      </c>
      <c r="K1281" t="s">
        <v>56</v>
      </c>
      <c r="L1281" t="s">
        <v>489</v>
      </c>
      <c r="M1281" t="s">
        <v>55</v>
      </c>
      <c r="N1281">
        <v>69</v>
      </c>
    </row>
    <row r="1282" spans="1:14">
      <c r="A1282" t="s">
        <v>1342</v>
      </c>
      <c r="B1282" t="s">
        <v>1341</v>
      </c>
      <c r="C1282" t="s">
        <v>1463</v>
      </c>
      <c r="E1282" t="s">
        <v>1462</v>
      </c>
      <c r="F1282" t="s">
        <v>66</v>
      </c>
      <c r="I1282" t="s">
        <v>96</v>
      </c>
      <c r="J1282" t="s">
        <v>217</v>
      </c>
      <c r="K1282" t="s">
        <v>56</v>
      </c>
      <c r="L1282" t="s">
        <v>489</v>
      </c>
      <c r="M1282" t="s">
        <v>55</v>
      </c>
      <c r="N1282">
        <v>70</v>
      </c>
    </row>
    <row r="1283" spans="1:14">
      <c r="A1283" t="s">
        <v>1342</v>
      </c>
      <c r="B1283" t="s">
        <v>1341</v>
      </c>
      <c r="C1283" t="s">
        <v>1405</v>
      </c>
      <c r="E1283" t="s">
        <v>1404</v>
      </c>
      <c r="F1283" t="s">
        <v>66</v>
      </c>
      <c r="I1283" t="s">
        <v>50</v>
      </c>
      <c r="J1283" t="s">
        <v>217</v>
      </c>
      <c r="K1283" t="s">
        <v>56</v>
      </c>
      <c r="L1283" t="s">
        <v>489</v>
      </c>
      <c r="M1283" t="s">
        <v>55</v>
      </c>
      <c r="N1283">
        <v>71</v>
      </c>
    </row>
    <row r="1284" spans="1:14">
      <c r="A1284" t="s">
        <v>1342</v>
      </c>
      <c r="B1284" t="s">
        <v>1341</v>
      </c>
      <c r="C1284" t="s">
        <v>1384</v>
      </c>
      <c r="E1284" t="s">
        <v>1385</v>
      </c>
      <c r="F1284" t="s">
        <v>253</v>
      </c>
      <c r="I1284" t="s">
        <v>50</v>
      </c>
      <c r="J1284" t="s">
        <v>217</v>
      </c>
      <c r="K1284" t="s">
        <v>56</v>
      </c>
      <c r="L1284" t="s">
        <v>489</v>
      </c>
      <c r="M1284" t="s">
        <v>55</v>
      </c>
      <c r="N1284">
        <v>72</v>
      </c>
    </row>
    <row r="1285" spans="1:14">
      <c r="A1285" t="s">
        <v>1342</v>
      </c>
      <c r="B1285" t="s">
        <v>1341</v>
      </c>
      <c r="C1285" t="s">
        <v>1384</v>
      </c>
      <c r="E1285" t="s">
        <v>1385</v>
      </c>
      <c r="F1285" t="s">
        <v>253</v>
      </c>
      <c r="I1285" t="s">
        <v>50</v>
      </c>
      <c r="J1285" t="s">
        <v>217</v>
      </c>
      <c r="K1285" t="s">
        <v>56</v>
      </c>
      <c r="L1285" t="s">
        <v>489</v>
      </c>
      <c r="M1285" t="s">
        <v>55</v>
      </c>
      <c r="N1285">
        <v>73</v>
      </c>
    </row>
    <row r="1286" spans="1:14">
      <c r="A1286" t="s">
        <v>1342</v>
      </c>
      <c r="B1286" t="s">
        <v>1341</v>
      </c>
      <c r="C1286" t="s">
        <v>1384</v>
      </c>
      <c r="E1286" t="s">
        <v>1385</v>
      </c>
      <c r="F1286" t="s">
        <v>253</v>
      </c>
      <c r="I1286" t="s">
        <v>50</v>
      </c>
      <c r="J1286" t="s">
        <v>217</v>
      </c>
      <c r="K1286" t="s">
        <v>56</v>
      </c>
      <c r="L1286" t="s">
        <v>489</v>
      </c>
      <c r="M1286" t="s">
        <v>55</v>
      </c>
      <c r="N1286">
        <v>74</v>
      </c>
    </row>
    <row r="1287" spans="1:14">
      <c r="A1287" t="s">
        <v>1342</v>
      </c>
      <c r="B1287" t="s">
        <v>1341</v>
      </c>
      <c r="C1287" t="s">
        <v>1384</v>
      </c>
      <c r="E1287" t="s">
        <v>1385</v>
      </c>
      <c r="F1287" t="s">
        <v>253</v>
      </c>
      <c r="I1287" t="s">
        <v>50</v>
      </c>
      <c r="J1287" t="s">
        <v>217</v>
      </c>
      <c r="K1287" t="s">
        <v>56</v>
      </c>
      <c r="L1287" t="s">
        <v>489</v>
      </c>
      <c r="M1287" t="s">
        <v>55</v>
      </c>
      <c r="N1287">
        <v>75</v>
      </c>
    </row>
    <row r="1288" spans="1:14">
      <c r="A1288" t="s">
        <v>1342</v>
      </c>
      <c r="B1288" t="s">
        <v>1341</v>
      </c>
      <c r="C1288" t="s">
        <v>1384</v>
      </c>
      <c r="E1288" t="s">
        <v>1385</v>
      </c>
      <c r="F1288" t="s">
        <v>253</v>
      </c>
      <c r="I1288" t="s">
        <v>50</v>
      </c>
      <c r="J1288" t="s">
        <v>217</v>
      </c>
      <c r="K1288" t="s">
        <v>56</v>
      </c>
      <c r="L1288" t="s">
        <v>489</v>
      </c>
      <c r="M1288" t="s">
        <v>55</v>
      </c>
      <c r="N1288">
        <v>76</v>
      </c>
    </row>
    <row r="1289" spans="1:14">
      <c r="A1289" t="s">
        <v>1342</v>
      </c>
      <c r="B1289" t="s">
        <v>1341</v>
      </c>
      <c r="C1289" t="s">
        <v>1384</v>
      </c>
      <c r="E1289" t="s">
        <v>1385</v>
      </c>
      <c r="F1289" t="s">
        <v>253</v>
      </c>
      <c r="I1289" t="s">
        <v>50</v>
      </c>
      <c r="J1289" t="s">
        <v>217</v>
      </c>
      <c r="K1289" t="s">
        <v>56</v>
      </c>
      <c r="L1289" t="s">
        <v>489</v>
      </c>
      <c r="M1289" t="s">
        <v>55</v>
      </c>
      <c r="N1289">
        <v>77</v>
      </c>
    </row>
    <row r="1290" spans="1:14">
      <c r="A1290" t="s">
        <v>1342</v>
      </c>
      <c r="B1290" t="s">
        <v>1341</v>
      </c>
      <c r="C1290" t="s">
        <v>1437</v>
      </c>
      <c r="E1290" t="s">
        <v>1436</v>
      </c>
      <c r="F1290" t="s">
        <v>81</v>
      </c>
      <c r="I1290" t="s">
        <v>65</v>
      </c>
      <c r="J1290" t="s">
        <v>49</v>
      </c>
      <c r="K1290" t="s">
        <v>61</v>
      </c>
      <c r="L1290" t="s">
        <v>108</v>
      </c>
      <c r="M1290" t="s">
        <v>60</v>
      </c>
      <c r="N1290">
        <v>78</v>
      </c>
    </row>
    <row r="1291" spans="1:14">
      <c r="A1291" t="s">
        <v>1342</v>
      </c>
      <c r="B1291" t="s">
        <v>1341</v>
      </c>
      <c r="C1291" t="s">
        <v>1459</v>
      </c>
      <c r="E1291" t="s">
        <v>1461</v>
      </c>
      <c r="F1291" t="s">
        <v>518</v>
      </c>
      <c r="I1291" t="s">
        <v>65</v>
      </c>
      <c r="J1291" t="s">
        <v>95</v>
      </c>
      <c r="K1291" t="s">
        <v>48</v>
      </c>
      <c r="L1291" t="s">
        <v>166</v>
      </c>
      <c r="M1291" t="s">
        <v>165</v>
      </c>
      <c r="N1291">
        <v>79</v>
      </c>
    </row>
    <row r="1292" spans="1:14">
      <c r="A1292" t="s">
        <v>1342</v>
      </c>
      <c r="B1292" t="s">
        <v>1341</v>
      </c>
      <c r="C1292" t="s">
        <v>1459</v>
      </c>
      <c r="E1292" t="s">
        <v>1460</v>
      </c>
      <c r="F1292" t="s">
        <v>518</v>
      </c>
      <c r="I1292" t="s">
        <v>65</v>
      </c>
      <c r="J1292" t="s">
        <v>95</v>
      </c>
      <c r="K1292" t="s">
        <v>48</v>
      </c>
      <c r="L1292" t="s">
        <v>166</v>
      </c>
      <c r="M1292" t="s">
        <v>165</v>
      </c>
      <c r="N1292">
        <v>80</v>
      </c>
    </row>
    <row r="1293" spans="1:14">
      <c r="A1293" t="s">
        <v>1342</v>
      </c>
      <c r="B1293" t="s">
        <v>1341</v>
      </c>
      <c r="C1293" t="s">
        <v>1459</v>
      </c>
      <c r="E1293" t="s">
        <v>1458</v>
      </c>
      <c r="F1293" t="s">
        <v>518</v>
      </c>
      <c r="I1293" t="s">
        <v>65</v>
      </c>
      <c r="J1293" t="s">
        <v>95</v>
      </c>
      <c r="K1293" t="s">
        <v>48</v>
      </c>
      <c r="L1293" t="s">
        <v>166</v>
      </c>
      <c r="M1293" t="s">
        <v>165</v>
      </c>
      <c r="N1293">
        <v>81</v>
      </c>
    </row>
    <row r="1294" spans="1:14">
      <c r="A1294" t="s">
        <v>1342</v>
      </c>
      <c r="B1294" t="s">
        <v>1341</v>
      </c>
      <c r="C1294" t="s">
        <v>1457</v>
      </c>
      <c r="E1294" t="s">
        <v>1456</v>
      </c>
      <c r="F1294" t="s">
        <v>518</v>
      </c>
      <c r="I1294" t="s">
        <v>65</v>
      </c>
      <c r="J1294" t="s">
        <v>95</v>
      </c>
      <c r="K1294" t="s">
        <v>48</v>
      </c>
      <c r="L1294" t="s">
        <v>166</v>
      </c>
      <c r="M1294" t="s">
        <v>165</v>
      </c>
      <c r="N1294">
        <v>82</v>
      </c>
    </row>
    <row r="1295" spans="1:14">
      <c r="A1295" t="s">
        <v>1342</v>
      </c>
      <c r="B1295" t="s">
        <v>1341</v>
      </c>
      <c r="C1295" t="s">
        <v>1457</v>
      </c>
      <c r="E1295" t="s">
        <v>1456</v>
      </c>
      <c r="F1295" t="s">
        <v>518</v>
      </c>
      <c r="I1295" t="s">
        <v>65</v>
      </c>
      <c r="J1295" t="s">
        <v>95</v>
      </c>
      <c r="K1295" t="s">
        <v>48</v>
      </c>
      <c r="L1295" t="s">
        <v>166</v>
      </c>
      <c r="M1295" t="s">
        <v>165</v>
      </c>
      <c r="N1295">
        <v>83</v>
      </c>
    </row>
    <row r="1296" spans="1:14">
      <c r="A1296" t="s">
        <v>1342</v>
      </c>
      <c r="B1296" t="s">
        <v>1341</v>
      </c>
      <c r="C1296" t="s">
        <v>1457</v>
      </c>
      <c r="E1296" t="s">
        <v>1456</v>
      </c>
      <c r="F1296" t="s">
        <v>518</v>
      </c>
      <c r="I1296" t="s">
        <v>65</v>
      </c>
      <c r="J1296" t="s">
        <v>95</v>
      </c>
      <c r="K1296" t="s">
        <v>48</v>
      </c>
      <c r="L1296" t="s">
        <v>166</v>
      </c>
      <c r="M1296" t="s">
        <v>165</v>
      </c>
      <c r="N1296">
        <v>84</v>
      </c>
    </row>
    <row r="1297" spans="1:14">
      <c r="A1297" t="s">
        <v>1342</v>
      </c>
      <c r="B1297" t="s">
        <v>1341</v>
      </c>
      <c r="C1297" t="s">
        <v>1457</v>
      </c>
      <c r="E1297" t="s">
        <v>1456</v>
      </c>
      <c r="F1297" t="s">
        <v>518</v>
      </c>
      <c r="I1297" t="s">
        <v>65</v>
      </c>
      <c r="J1297" t="s">
        <v>95</v>
      </c>
      <c r="K1297" t="s">
        <v>48</v>
      </c>
      <c r="L1297" t="s">
        <v>166</v>
      </c>
      <c r="M1297" t="s">
        <v>165</v>
      </c>
      <c r="N1297">
        <v>85</v>
      </c>
    </row>
    <row r="1298" spans="1:14">
      <c r="A1298" t="s">
        <v>1342</v>
      </c>
      <c r="B1298" t="s">
        <v>1341</v>
      </c>
      <c r="C1298" t="s">
        <v>1457</v>
      </c>
      <c r="E1298" t="s">
        <v>1456</v>
      </c>
      <c r="F1298" t="s">
        <v>518</v>
      </c>
      <c r="I1298" t="s">
        <v>65</v>
      </c>
      <c r="J1298" t="s">
        <v>95</v>
      </c>
      <c r="K1298" t="s">
        <v>48</v>
      </c>
      <c r="L1298" t="s">
        <v>166</v>
      </c>
      <c r="M1298" t="s">
        <v>165</v>
      </c>
      <c r="N1298">
        <v>86</v>
      </c>
    </row>
    <row r="1299" spans="1:14">
      <c r="A1299" t="s">
        <v>1342</v>
      </c>
      <c r="B1299" t="s">
        <v>1341</v>
      </c>
      <c r="C1299" t="s">
        <v>1457</v>
      </c>
      <c r="E1299" t="s">
        <v>1456</v>
      </c>
      <c r="F1299" t="s">
        <v>518</v>
      </c>
      <c r="I1299" t="s">
        <v>65</v>
      </c>
      <c r="J1299" t="s">
        <v>95</v>
      </c>
      <c r="K1299" t="s">
        <v>48</v>
      </c>
      <c r="L1299" t="s">
        <v>166</v>
      </c>
      <c r="M1299" t="s">
        <v>165</v>
      </c>
      <c r="N1299">
        <v>87</v>
      </c>
    </row>
    <row r="1300" spans="1:14">
      <c r="A1300" t="s">
        <v>1342</v>
      </c>
      <c r="B1300" t="s">
        <v>1341</v>
      </c>
      <c r="C1300" t="s">
        <v>1457</v>
      </c>
      <c r="E1300" t="s">
        <v>1456</v>
      </c>
      <c r="F1300" t="s">
        <v>518</v>
      </c>
      <c r="I1300" t="s">
        <v>65</v>
      </c>
      <c r="J1300" t="s">
        <v>95</v>
      </c>
      <c r="K1300" t="s">
        <v>48</v>
      </c>
      <c r="L1300" t="s">
        <v>166</v>
      </c>
      <c r="M1300" t="s">
        <v>165</v>
      </c>
      <c r="N1300">
        <v>88</v>
      </c>
    </row>
    <row r="1301" spans="1:14">
      <c r="A1301" t="s">
        <v>1342</v>
      </c>
      <c r="B1301" t="s">
        <v>1341</v>
      </c>
      <c r="C1301" t="s">
        <v>1457</v>
      </c>
      <c r="E1301" t="s">
        <v>1456</v>
      </c>
      <c r="F1301" t="s">
        <v>518</v>
      </c>
      <c r="I1301" t="s">
        <v>65</v>
      </c>
      <c r="J1301" t="s">
        <v>95</v>
      </c>
      <c r="K1301" t="s">
        <v>48</v>
      </c>
      <c r="L1301" t="s">
        <v>166</v>
      </c>
      <c r="M1301" t="s">
        <v>165</v>
      </c>
      <c r="N1301">
        <v>89</v>
      </c>
    </row>
    <row r="1302" spans="1:14">
      <c r="A1302" t="s">
        <v>1342</v>
      </c>
      <c r="B1302" t="s">
        <v>1341</v>
      </c>
      <c r="C1302" t="s">
        <v>1457</v>
      </c>
      <c r="E1302" t="s">
        <v>1456</v>
      </c>
      <c r="F1302" t="s">
        <v>518</v>
      </c>
      <c r="I1302" t="s">
        <v>65</v>
      </c>
      <c r="J1302" t="s">
        <v>95</v>
      </c>
      <c r="K1302" t="s">
        <v>48</v>
      </c>
      <c r="L1302" t="s">
        <v>166</v>
      </c>
      <c r="M1302" t="s">
        <v>165</v>
      </c>
      <c r="N1302">
        <v>90</v>
      </c>
    </row>
    <row r="1303" spans="1:14">
      <c r="A1303" t="s">
        <v>1342</v>
      </c>
      <c r="B1303" t="s">
        <v>1341</v>
      </c>
      <c r="C1303" t="s">
        <v>1457</v>
      </c>
      <c r="E1303" t="s">
        <v>1456</v>
      </c>
      <c r="F1303" t="s">
        <v>518</v>
      </c>
      <c r="I1303" t="s">
        <v>65</v>
      </c>
      <c r="J1303" t="s">
        <v>95</v>
      </c>
      <c r="K1303" t="s">
        <v>48</v>
      </c>
      <c r="L1303" t="s">
        <v>166</v>
      </c>
      <c r="M1303" t="s">
        <v>165</v>
      </c>
      <c r="N1303">
        <v>91</v>
      </c>
    </row>
    <row r="1304" spans="1:14">
      <c r="A1304" t="s">
        <v>1342</v>
      </c>
      <c r="B1304" t="s">
        <v>1341</v>
      </c>
      <c r="C1304" t="s">
        <v>1457</v>
      </c>
      <c r="E1304" t="s">
        <v>1456</v>
      </c>
      <c r="F1304" t="s">
        <v>518</v>
      </c>
      <c r="I1304" t="s">
        <v>65</v>
      </c>
      <c r="J1304" t="s">
        <v>95</v>
      </c>
      <c r="K1304" t="s">
        <v>48</v>
      </c>
      <c r="L1304" t="s">
        <v>166</v>
      </c>
      <c r="M1304" t="s">
        <v>165</v>
      </c>
      <c r="N1304">
        <v>92</v>
      </c>
    </row>
    <row r="1305" spans="1:14">
      <c r="A1305" t="s">
        <v>1342</v>
      </c>
      <c r="B1305" t="s">
        <v>1341</v>
      </c>
      <c r="C1305" t="s">
        <v>1457</v>
      </c>
      <c r="E1305" t="s">
        <v>1456</v>
      </c>
      <c r="F1305" t="s">
        <v>518</v>
      </c>
      <c r="I1305" t="s">
        <v>65</v>
      </c>
      <c r="J1305" t="s">
        <v>95</v>
      </c>
      <c r="K1305" t="s">
        <v>48</v>
      </c>
      <c r="L1305" t="s">
        <v>166</v>
      </c>
      <c r="M1305" t="s">
        <v>165</v>
      </c>
      <c r="N1305">
        <v>93</v>
      </c>
    </row>
    <row r="1306" spans="1:14">
      <c r="A1306" t="s">
        <v>1342</v>
      </c>
      <c r="B1306" t="s">
        <v>1341</v>
      </c>
      <c r="C1306" t="s">
        <v>1457</v>
      </c>
      <c r="E1306" t="s">
        <v>1456</v>
      </c>
      <c r="F1306" t="s">
        <v>518</v>
      </c>
      <c r="I1306" t="s">
        <v>65</v>
      </c>
      <c r="J1306" t="s">
        <v>95</v>
      </c>
      <c r="K1306" t="s">
        <v>48</v>
      </c>
      <c r="L1306" t="s">
        <v>166</v>
      </c>
      <c r="M1306" t="s">
        <v>165</v>
      </c>
      <c r="N1306">
        <v>94</v>
      </c>
    </row>
    <row r="1307" spans="1:14">
      <c r="A1307" t="s">
        <v>1342</v>
      </c>
      <c r="B1307" t="s">
        <v>1341</v>
      </c>
      <c r="C1307" t="s">
        <v>1457</v>
      </c>
      <c r="E1307" t="s">
        <v>1456</v>
      </c>
      <c r="F1307" t="s">
        <v>518</v>
      </c>
      <c r="I1307" t="s">
        <v>65</v>
      </c>
      <c r="J1307" t="s">
        <v>95</v>
      </c>
      <c r="K1307" t="s">
        <v>48</v>
      </c>
      <c r="L1307" t="s">
        <v>166</v>
      </c>
      <c r="M1307" t="s">
        <v>165</v>
      </c>
      <c r="N1307">
        <v>95</v>
      </c>
    </row>
    <row r="1308" spans="1:14">
      <c r="A1308" t="s">
        <v>1342</v>
      </c>
      <c r="B1308" t="s">
        <v>1341</v>
      </c>
      <c r="C1308" t="s">
        <v>1457</v>
      </c>
      <c r="E1308" t="s">
        <v>1456</v>
      </c>
      <c r="F1308" t="s">
        <v>518</v>
      </c>
      <c r="I1308" t="s">
        <v>65</v>
      </c>
      <c r="J1308" t="s">
        <v>95</v>
      </c>
      <c r="K1308" t="s">
        <v>48</v>
      </c>
      <c r="L1308" t="s">
        <v>166</v>
      </c>
      <c r="M1308" t="s">
        <v>165</v>
      </c>
      <c r="N1308">
        <v>96</v>
      </c>
    </row>
    <row r="1309" spans="1:14">
      <c r="A1309" t="s">
        <v>1342</v>
      </c>
      <c r="B1309" t="s">
        <v>1341</v>
      </c>
      <c r="C1309" t="s">
        <v>1457</v>
      </c>
      <c r="E1309" t="s">
        <v>1456</v>
      </c>
      <c r="F1309" t="s">
        <v>518</v>
      </c>
      <c r="I1309" t="s">
        <v>65</v>
      </c>
      <c r="J1309" t="s">
        <v>95</v>
      </c>
      <c r="K1309" t="s">
        <v>48</v>
      </c>
      <c r="L1309" t="s">
        <v>166</v>
      </c>
      <c r="M1309" t="s">
        <v>165</v>
      </c>
      <c r="N1309">
        <v>97</v>
      </c>
    </row>
    <row r="1310" spans="1:14">
      <c r="A1310" t="s">
        <v>1342</v>
      </c>
      <c r="B1310" t="s">
        <v>1341</v>
      </c>
      <c r="C1310" t="s">
        <v>1457</v>
      </c>
      <c r="E1310" t="s">
        <v>1456</v>
      </c>
      <c r="F1310" t="s">
        <v>518</v>
      </c>
      <c r="I1310" t="s">
        <v>65</v>
      </c>
      <c r="J1310" t="s">
        <v>95</v>
      </c>
      <c r="K1310" t="s">
        <v>48</v>
      </c>
      <c r="L1310" t="s">
        <v>166</v>
      </c>
      <c r="M1310" t="s">
        <v>165</v>
      </c>
      <c r="N1310">
        <v>98</v>
      </c>
    </row>
    <row r="1311" spans="1:14">
      <c r="A1311" t="s">
        <v>1342</v>
      </c>
      <c r="B1311" t="s">
        <v>1341</v>
      </c>
      <c r="C1311" t="s">
        <v>1457</v>
      </c>
      <c r="E1311" t="s">
        <v>1456</v>
      </c>
      <c r="F1311" t="s">
        <v>518</v>
      </c>
      <c r="I1311" t="s">
        <v>65</v>
      </c>
      <c r="J1311" t="s">
        <v>95</v>
      </c>
      <c r="K1311" t="s">
        <v>48</v>
      </c>
      <c r="L1311" t="s">
        <v>166</v>
      </c>
      <c r="M1311" t="s">
        <v>165</v>
      </c>
      <c r="N1311">
        <v>99</v>
      </c>
    </row>
    <row r="1312" spans="1:14">
      <c r="A1312" t="s">
        <v>1342</v>
      </c>
      <c r="B1312" t="s">
        <v>1341</v>
      </c>
      <c r="C1312" t="s">
        <v>1457</v>
      </c>
      <c r="E1312" t="s">
        <v>1456</v>
      </c>
      <c r="F1312" t="s">
        <v>518</v>
      </c>
      <c r="I1312" t="s">
        <v>65</v>
      </c>
      <c r="J1312" t="s">
        <v>95</v>
      </c>
      <c r="K1312" t="s">
        <v>48</v>
      </c>
      <c r="L1312" t="s">
        <v>166</v>
      </c>
      <c r="M1312" t="s">
        <v>165</v>
      </c>
      <c r="N1312">
        <v>100</v>
      </c>
    </row>
    <row r="1313" spans="1:14">
      <c r="A1313" t="s">
        <v>1342</v>
      </c>
      <c r="B1313" t="s">
        <v>1341</v>
      </c>
      <c r="C1313" t="s">
        <v>1455</v>
      </c>
      <c r="E1313" t="s">
        <v>1456</v>
      </c>
      <c r="F1313" t="s">
        <v>518</v>
      </c>
      <c r="I1313" t="s">
        <v>65</v>
      </c>
      <c r="J1313" t="s">
        <v>95</v>
      </c>
      <c r="K1313" t="s">
        <v>48</v>
      </c>
      <c r="L1313" t="s">
        <v>166</v>
      </c>
      <c r="M1313" t="s">
        <v>165</v>
      </c>
      <c r="N1313">
        <v>101</v>
      </c>
    </row>
    <row r="1314" spans="1:14">
      <c r="A1314" t="s">
        <v>1342</v>
      </c>
      <c r="B1314" t="s">
        <v>1341</v>
      </c>
      <c r="C1314" t="s">
        <v>1455</v>
      </c>
      <c r="E1314" t="s">
        <v>1456</v>
      </c>
      <c r="F1314" t="s">
        <v>518</v>
      </c>
      <c r="I1314" t="s">
        <v>65</v>
      </c>
      <c r="J1314" t="s">
        <v>95</v>
      </c>
      <c r="K1314" t="s">
        <v>48</v>
      </c>
      <c r="L1314" t="s">
        <v>166</v>
      </c>
      <c r="M1314" t="s">
        <v>165</v>
      </c>
      <c r="N1314">
        <v>102</v>
      </c>
    </row>
    <row r="1315" spans="1:14">
      <c r="A1315" t="s">
        <v>1342</v>
      </c>
      <c r="B1315" t="s">
        <v>1341</v>
      </c>
      <c r="C1315" t="s">
        <v>1455</v>
      </c>
      <c r="E1315" t="s">
        <v>1456</v>
      </c>
      <c r="F1315" t="s">
        <v>518</v>
      </c>
      <c r="I1315" t="s">
        <v>65</v>
      </c>
      <c r="J1315" t="s">
        <v>95</v>
      </c>
      <c r="K1315" t="s">
        <v>48</v>
      </c>
      <c r="L1315" t="s">
        <v>166</v>
      </c>
      <c r="M1315" t="s">
        <v>165</v>
      </c>
      <c r="N1315">
        <v>103</v>
      </c>
    </row>
    <row r="1316" spans="1:14">
      <c r="A1316" t="s">
        <v>1342</v>
      </c>
      <c r="B1316" t="s">
        <v>1341</v>
      </c>
      <c r="C1316" t="s">
        <v>1455</v>
      </c>
      <c r="E1316" t="s">
        <v>1454</v>
      </c>
      <c r="F1316" t="s">
        <v>518</v>
      </c>
      <c r="I1316" t="s">
        <v>65</v>
      </c>
      <c r="J1316" t="s">
        <v>95</v>
      </c>
      <c r="K1316" t="s">
        <v>48</v>
      </c>
      <c r="L1316" t="s">
        <v>166</v>
      </c>
      <c r="M1316" t="s">
        <v>165</v>
      </c>
      <c r="N1316">
        <v>104</v>
      </c>
    </row>
    <row r="1317" spans="1:14">
      <c r="A1317" t="s">
        <v>1342</v>
      </c>
      <c r="B1317" t="s">
        <v>1341</v>
      </c>
      <c r="C1317" t="s">
        <v>1455</v>
      </c>
      <c r="E1317" t="s">
        <v>1454</v>
      </c>
      <c r="F1317" t="s">
        <v>518</v>
      </c>
      <c r="I1317" t="s">
        <v>65</v>
      </c>
      <c r="J1317" t="s">
        <v>95</v>
      </c>
      <c r="K1317" t="s">
        <v>48</v>
      </c>
      <c r="L1317" t="s">
        <v>166</v>
      </c>
      <c r="M1317" t="s">
        <v>165</v>
      </c>
      <c r="N1317">
        <v>105</v>
      </c>
    </row>
    <row r="1318" spans="1:14">
      <c r="A1318" t="s">
        <v>1342</v>
      </c>
      <c r="B1318" t="s">
        <v>1341</v>
      </c>
      <c r="C1318" t="s">
        <v>1453</v>
      </c>
      <c r="E1318" t="s">
        <v>1452</v>
      </c>
      <c r="F1318" t="s">
        <v>518</v>
      </c>
      <c r="I1318" t="s">
        <v>65</v>
      </c>
      <c r="J1318" t="s">
        <v>95</v>
      </c>
      <c r="K1318" t="s">
        <v>48</v>
      </c>
      <c r="L1318" t="s">
        <v>166</v>
      </c>
      <c r="M1318" t="s">
        <v>165</v>
      </c>
      <c r="N1318">
        <v>106</v>
      </c>
    </row>
    <row r="1319" spans="1:14">
      <c r="A1319" t="s">
        <v>1342</v>
      </c>
      <c r="B1319" t="s">
        <v>1341</v>
      </c>
      <c r="C1319" t="s">
        <v>1453</v>
      </c>
      <c r="E1319" t="s">
        <v>1452</v>
      </c>
      <c r="F1319" t="s">
        <v>518</v>
      </c>
      <c r="I1319" t="s">
        <v>65</v>
      </c>
      <c r="J1319" t="s">
        <v>95</v>
      </c>
      <c r="K1319" t="s">
        <v>48</v>
      </c>
      <c r="L1319" t="s">
        <v>166</v>
      </c>
      <c r="M1319" t="s">
        <v>165</v>
      </c>
      <c r="N1319">
        <v>107</v>
      </c>
    </row>
    <row r="1320" spans="1:14">
      <c r="A1320" t="s">
        <v>1342</v>
      </c>
      <c r="B1320" t="s">
        <v>1341</v>
      </c>
      <c r="C1320" t="s">
        <v>1453</v>
      </c>
      <c r="E1320" t="s">
        <v>1452</v>
      </c>
      <c r="F1320" t="s">
        <v>518</v>
      </c>
      <c r="I1320" t="s">
        <v>65</v>
      </c>
      <c r="J1320" t="s">
        <v>95</v>
      </c>
      <c r="K1320" t="s">
        <v>48</v>
      </c>
      <c r="L1320" t="s">
        <v>166</v>
      </c>
      <c r="M1320" t="s">
        <v>165</v>
      </c>
      <c r="N1320">
        <v>108</v>
      </c>
    </row>
    <row r="1321" spans="1:14">
      <c r="A1321" t="s">
        <v>1342</v>
      </c>
      <c r="B1321" t="s">
        <v>1341</v>
      </c>
      <c r="C1321" t="s">
        <v>1453</v>
      </c>
      <c r="E1321" t="s">
        <v>1452</v>
      </c>
      <c r="F1321" t="s">
        <v>518</v>
      </c>
      <c r="I1321" t="s">
        <v>65</v>
      </c>
      <c r="J1321" t="s">
        <v>95</v>
      </c>
      <c r="K1321" t="s">
        <v>48</v>
      </c>
      <c r="L1321" t="s">
        <v>166</v>
      </c>
      <c r="M1321" t="s">
        <v>165</v>
      </c>
      <c r="N1321">
        <v>109</v>
      </c>
    </row>
    <row r="1322" spans="1:14">
      <c r="A1322" t="s">
        <v>1342</v>
      </c>
      <c r="B1322" t="s">
        <v>1341</v>
      </c>
      <c r="C1322" t="s">
        <v>1453</v>
      </c>
      <c r="E1322" t="s">
        <v>1452</v>
      </c>
      <c r="F1322" t="s">
        <v>518</v>
      </c>
      <c r="I1322" t="s">
        <v>65</v>
      </c>
      <c r="J1322" t="s">
        <v>95</v>
      </c>
      <c r="K1322" t="s">
        <v>48</v>
      </c>
      <c r="L1322" t="s">
        <v>166</v>
      </c>
      <c r="M1322" t="s">
        <v>165</v>
      </c>
      <c r="N1322">
        <v>110</v>
      </c>
    </row>
    <row r="1323" spans="1:14">
      <c r="A1323" t="s">
        <v>1342</v>
      </c>
      <c r="B1323" t="s">
        <v>1341</v>
      </c>
      <c r="C1323" t="s">
        <v>1451</v>
      </c>
      <c r="E1323" t="s">
        <v>1450</v>
      </c>
      <c r="F1323" t="s">
        <v>1449</v>
      </c>
      <c r="I1323" t="s">
        <v>50</v>
      </c>
      <c r="J1323" t="s">
        <v>95</v>
      </c>
      <c r="K1323" t="s">
        <v>48</v>
      </c>
      <c r="L1323" t="s">
        <v>166</v>
      </c>
      <c r="M1323" t="s">
        <v>165</v>
      </c>
      <c r="N1323">
        <v>111</v>
      </c>
    </row>
    <row r="1324" spans="1:14">
      <c r="A1324" t="s">
        <v>1342</v>
      </c>
      <c r="B1324" t="s">
        <v>1341</v>
      </c>
      <c r="C1324" t="s">
        <v>1451</v>
      </c>
      <c r="E1324" t="s">
        <v>1450</v>
      </c>
      <c r="F1324" t="s">
        <v>1449</v>
      </c>
      <c r="I1324" t="s">
        <v>50</v>
      </c>
      <c r="J1324" t="s">
        <v>95</v>
      </c>
      <c r="K1324" t="s">
        <v>48</v>
      </c>
      <c r="L1324" t="s">
        <v>166</v>
      </c>
      <c r="M1324" t="s">
        <v>165</v>
      </c>
      <c r="N1324">
        <v>112</v>
      </c>
    </row>
    <row r="1325" spans="1:14">
      <c r="A1325" t="s">
        <v>1342</v>
      </c>
      <c r="B1325" t="s">
        <v>1341</v>
      </c>
      <c r="C1325" t="s">
        <v>1451</v>
      </c>
      <c r="E1325" t="s">
        <v>1450</v>
      </c>
      <c r="F1325" t="s">
        <v>1449</v>
      </c>
      <c r="I1325" t="s">
        <v>50</v>
      </c>
      <c r="J1325" t="s">
        <v>95</v>
      </c>
      <c r="K1325" t="s">
        <v>48</v>
      </c>
      <c r="L1325" t="s">
        <v>166</v>
      </c>
      <c r="M1325" t="s">
        <v>165</v>
      </c>
      <c r="N1325">
        <v>113</v>
      </c>
    </row>
    <row r="1326" spans="1:14">
      <c r="A1326" t="s">
        <v>1342</v>
      </c>
      <c r="B1326" t="s">
        <v>1341</v>
      </c>
      <c r="C1326" t="s">
        <v>1451</v>
      </c>
      <c r="E1326" t="s">
        <v>1450</v>
      </c>
      <c r="F1326" t="s">
        <v>1449</v>
      </c>
      <c r="I1326" t="s">
        <v>50</v>
      </c>
      <c r="J1326" t="s">
        <v>95</v>
      </c>
      <c r="K1326" t="s">
        <v>48</v>
      </c>
      <c r="L1326" t="s">
        <v>166</v>
      </c>
      <c r="M1326" t="s">
        <v>165</v>
      </c>
      <c r="N1326">
        <v>114</v>
      </c>
    </row>
    <row r="1327" spans="1:14">
      <c r="A1327" t="s">
        <v>1342</v>
      </c>
      <c r="B1327" t="s">
        <v>1341</v>
      </c>
      <c r="C1327" t="s">
        <v>1451</v>
      </c>
      <c r="E1327" t="s">
        <v>1450</v>
      </c>
      <c r="F1327" t="s">
        <v>1449</v>
      </c>
      <c r="I1327" t="s">
        <v>50</v>
      </c>
      <c r="J1327" t="s">
        <v>95</v>
      </c>
      <c r="K1327" t="s">
        <v>48</v>
      </c>
      <c r="L1327" t="s">
        <v>166</v>
      </c>
      <c r="M1327" t="s">
        <v>165</v>
      </c>
      <c r="N1327">
        <v>115</v>
      </c>
    </row>
    <row r="1328" spans="1:14">
      <c r="A1328" t="s">
        <v>1342</v>
      </c>
      <c r="B1328" t="s">
        <v>1341</v>
      </c>
      <c r="C1328" t="s">
        <v>1451</v>
      </c>
      <c r="E1328" t="s">
        <v>1450</v>
      </c>
      <c r="F1328" t="s">
        <v>1449</v>
      </c>
      <c r="I1328" t="s">
        <v>50</v>
      </c>
      <c r="J1328" t="s">
        <v>95</v>
      </c>
      <c r="K1328" t="s">
        <v>48</v>
      </c>
      <c r="L1328" t="s">
        <v>166</v>
      </c>
      <c r="M1328" t="s">
        <v>165</v>
      </c>
      <c r="N1328">
        <v>116</v>
      </c>
    </row>
    <row r="1329" spans="1:14">
      <c r="A1329" t="s">
        <v>1342</v>
      </c>
      <c r="B1329" t="s">
        <v>1341</v>
      </c>
      <c r="C1329" t="s">
        <v>1350</v>
      </c>
      <c r="E1329" t="s">
        <v>1448</v>
      </c>
      <c r="F1329" t="s">
        <v>518</v>
      </c>
      <c r="I1329" t="s">
        <v>65</v>
      </c>
      <c r="J1329" t="s">
        <v>95</v>
      </c>
      <c r="K1329" t="s">
        <v>48</v>
      </c>
      <c r="L1329" t="s">
        <v>166</v>
      </c>
      <c r="M1329" t="s">
        <v>165</v>
      </c>
      <c r="N1329">
        <v>117</v>
      </c>
    </row>
    <row r="1330" spans="1:14">
      <c r="A1330" t="s">
        <v>1342</v>
      </c>
      <c r="B1330" t="s">
        <v>1341</v>
      </c>
      <c r="C1330" t="s">
        <v>1447</v>
      </c>
      <c r="E1330" t="s">
        <v>1446</v>
      </c>
      <c r="F1330" t="s">
        <v>167</v>
      </c>
      <c r="I1330" t="s">
        <v>65</v>
      </c>
      <c r="J1330" t="s">
        <v>95</v>
      </c>
      <c r="K1330" t="s">
        <v>48</v>
      </c>
      <c r="L1330" t="s">
        <v>166</v>
      </c>
      <c r="M1330" t="s">
        <v>165</v>
      </c>
      <c r="N1330">
        <v>118</v>
      </c>
    </row>
    <row r="1331" spans="1:14">
      <c r="A1331" t="s">
        <v>1342</v>
      </c>
      <c r="B1331" t="s">
        <v>1341</v>
      </c>
      <c r="C1331" t="s">
        <v>1447</v>
      </c>
      <c r="E1331" t="s">
        <v>1446</v>
      </c>
      <c r="F1331" t="s">
        <v>167</v>
      </c>
      <c r="I1331" t="s">
        <v>65</v>
      </c>
      <c r="J1331" t="s">
        <v>95</v>
      </c>
      <c r="K1331" t="s">
        <v>48</v>
      </c>
      <c r="L1331" t="s">
        <v>166</v>
      </c>
      <c r="M1331" t="s">
        <v>165</v>
      </c>
      <c r="N1331">
        <v>119</v>
      </c>
    </row>
    <row r="1332" spans="1:14">
      <c r="A1332" t="s">
        <v>1342</v>
      </c>
      <c r="B1332" t="s">
        <v>1341</v>
      </c>
      <c r="C1332" t="s">
        <v>1447</v>
      </c>
      <c r="E1332" t="s">
        <v>1446</v>
      </c>
      <c r="F1332" t="s">
        <v>167</v>
      </c>
      <c r="I1332" t="s">
        <v>65</v>
      </c>
      <c r="J1332" t="s">
        <v>95</v>
      </c>
      <c r="K1332" t="s">
        <v>48</v>
      </c>
      <c r="L1332" t="s">
        <v>166</v>
      </c>
      <c r="M1332" t="s">
        <v>165</v>
      </c>
      <c r="N1332">
        <v>120</v>
      </c>
    </row>
    <row r="1333" spans="1:14">
      <c r="A1333" t="s">
        <v>1342</v>
      </c>
      <c r="B1333" t="s">
        <v>1341</v>
      </c>
      <c r="C1333" t="s">
        <v>1447</v>
      </c>
      <c r="E1333" t="s">
        <v>1446</v>
      </c>
      <c r="F1333" t="s">
        <v>167</v>
      </c>
      <c r="I1333" t="s">
        <v>65</v>
      </c>
      <c r="J1333" t="s">
        <v>95</v>
      </c>
      <c r="K1333" t="s">
        <v>48</v>
      </c>
      <c r="L1333" t="s">
        <v>166</v>
      </c>
      <c r="M1333" t="s">
        <v>165</v>
      </c>
      <c r="N1333">
        <v>121</v>
      </c>
    </row>
    <row r="1334" spans="1:14">
      <c r="A1334" t="s">
        <v>1342</v>
      </c>
      <c r="B1334" t="s">
        <v>1341</v>
      </c>
      <c r="C1334" t="s">
        <v>1447</v>
      </c>
      <c r="E1334" t="s">
        <v>1446</v>
      </c>
      <c r="F1334" t="s">
        <v>167</v>
      </c>
      <c r="I1334" t="s">
        <v>65</v>
      </c>
      <c r="J1334" t="s">
        <v>95</v>
      </c>
      <c r="K1334" t="s">
        <v>48</v>
      </c>
      <c r="L1334" t="s">
        <v>166</v>
      </c>
      <c r="M1334" t="s">
        <v>165</v>
      </c>
      <c r="N1334">
        <v>122</v>
      </c>
    </row>
    <row r="1335" spans="1:14">
      <c r="A1335" t="s">
        <v>1342</v>
      </c>
      <c r="B1335" t="s">
        <v>1341</v>
      </c>
      <c r="C1335" t="s">
        <v>1447</v>
      </c>
      <c r="E1335" t="s">
        <v>1446</v>
      </c>
      <c r="F1335" t="s">
        <v>167</v>
      </c>
      <c r="I1335" t="s">
        <v>65</v>
      </c>
      <c r="J1335" t="s">
        <v>95</v>
      </c>
      <c r="K1335" t="s">
        <v>48</v>
      </c>
      <c r="L1335" t="s">
        <v>166</v>
      </c>
      <c r="M1335" t="s">
        <v>165</v>
      </c>
      <c r="N1335">
        <v>123</v>
      </c>
    </row>
    <row r="1336" spans="1:14">
      <c r="A1336" t="s">
        <v>1342</v>
      </c>
      <c r="B1336" t="s">
        <v>1341</v>
      </c>
      <c r="C1336" t="s">
        <v>1447</v>
      </c>
      <c r="E1336" t="s">
        <v>1446</v>
      </c>
      <c r="F1336" t="s">
        <v>167</v>
      </c>
      <c r="I1336" t="s">
        <v>65</v>
      </c>
      <c r="J1336" t="s">
        <v>95</v>
      </c>
      <c r="K1336" t="s">
        <v>48</v>
      </c>
      <c r="L1336" t="s">
        <v>166</v>
      </c>
      <c r="M1336" t="s">
        <v>165</v>
      </c>
      <c r="N1336">
        <v>124</v>
      </c>
    </row>
    <row r="1337" spans="1:14">
      <c r="A1337" t="s">
        <v>1342</v>
      </c>
      <c r="B1337" t="s">
        <v>1341</v>
      </c>
      <c r="C1337" t="s">
        <v>1447</v>
      </c>
      <c r="E1337" t="s">
        <v>1446</v>
      </c>
      <c r="F1337" t="s">
        <v>167</v>
      </c>
      <c r="I1337" t="s">
        <v>65</v>
      </c>
      <c r="J1337" t="s">
        <v>95</v>
      </c>
      <c r="K1337" t="s">
        <v>48</v>
      </c>
      <c r="L1337" t="s">
        <v>166</v>
      </c>
      <c r="M1337" t="s">
        <v>165</v>
      </c>
      <c r="N1337">
        <v>125</v>
      </c>
    </row>
    <row r="1338" spans="1:14">
      <c r="A1338" t="s">
        <v>1342</v>
      </c>
      <c r="B1338" t="s">
        <v>1341</v>
      </c>
      <c r="C1338" t="s">
        <v>1407</v>
      </c>
      <c r="E1338" t="s">
        <v>1445</v>
      </c>
      <c r="F1338" t="s">
        <v>66</v>
      </c>
      <c r="I1338" t="s">
        <v>88</v>
      </c>
      <c r="J1338" t="s">
        <v>95</v>
      </c>
      <c r="K1338" t="s">
        <v>61</v>
      </c>
      <c r="L1338" t="s">
        <v>1441</v>
      </c>
      <c r="M1338" t="s">
        <v>136</v>
      </c>
      <c r="N1338">
        <v>126</v>
      </c>
    </row>
    <row r="1339" spans="1:14">
      <c r="A1339" t="s">
        <v>1342</v>
      </c>
      <c r="B1339" t="s">
        <v>1341</v>
      </c>
      <c r="C1339" t="s">
        <v>1407</v>
      </c>
      <c r="E1339" t="s">
        <v>1444</v>
      </c>
      <c r="F1339" t="s">
        <v>66</v>
      </c>
      <c r="I1339" t="s">
        <v>88</v>
      </c>
      <c r="J1339" t="s">
        <v>95</v>
      </c>
      <c r="K1339" t="s">
        <v>61</v>
      </c>
      <c r="L1339" t="s">
        <v>1441</v>
      </c>
      <c r="M1339" t="s">
        <v>136</v>
      </c>
      <c r="N1339">
        <v>127</v>
      </c>
    </row>
    <row r="1340" spans="1:14">
      <c r="A1340" t="s">
        <v>1342</v>
      </c>
      <c r="B1340" t="s">
        <v>1341</v>
      </c>
      <c r="C1340" t="s">
        <v>1407</v>
      </c>
      <c r="E1340" t="s">
        <v>1443</v>
      </c>
      <c r="F1340" t="s">
        <v>66</v>
      </c>
      <c r="I1340" t="s">
        <v>88</v>
      </c>
      <c r="J1340" t="s">
        <v>95</v>
      </c>
      <c r="K1340" t="s">
        <v>61</v>
      </c>
      <c r="L1340" t="s">
        <v>1441</v>
      </c>
      <c r="M1340" t="s">
        <v>136</v>
      </c>
      <c r="N1340">
        <v>128</v>
      </c>
    </row>
    <row r="1341" spans="1:14">
      <c r="A1341" t="s">
        <v>1342</v>
      </c>
      <c r="B1341" t="s">
        <v>1341</v>
      </c>
      <c r="C1341" t="s">
        <v>1407</v>
      </c>
      <c r="E1341" t="s">
        <v>1442</v>
      </c>
      <c r="F1341" t="s">
        <v>66</v>
      </c>
      <c r="I1341" t="s">
        <v>88</v>
      </c>
      <c r="J1341" t="s">
        <v>95</v>
      </c>
      <c r="K1341" t="s">
        <v>61</v>
      </c>
      <c r="L1341" t="s">
        <v>1441</v>
      </c>
      <c r="M1341" t="s">
        <v>136</v>
      </c>
      <c r="N1341">
        <v>129</v>
      </c>
    </row>
    <row r="1342" spans="1:14">
      <c r="A1342" t="s">
        <v>1342</v>
      </c>
      <c r="B1342" t="s">
        <v>1341</v>
      </c>
      <c r="C1342" t="s">
        <v>1355</v>
      </c>
      <c r="E1342" t="s">
        <v>1354</v>
      </c>
      <c r="F1342" t="s">
        <v>66</v>
      </c>
      <c r="I1342" t="s">
        <v>88</v>
      </c>
      <c r="J1342" t="s">
        <v>95</v>
      </c>
      <c r="K1342" t="s">
        <v>61</v>
      </c>
      <c r="L1342" t="s">
        <v>1441</v>
      </c>
      <c r="M1342" t="s">
        <v>136</v>
      </c>
      <c r="N1342">
        <v>130</v>
      </c>
    </row>
    <row r="1343" spans="1:14">
      <c r="A1343" t="s">
        <v>1342</v>
      </c>
      <c r="B1343" t="s">
        <v>1341</v>
      </c>
      <c r="C1343" t="s">
        <v>1355</v>
      </c>
      <c r="E1343" t="s">
        <v>1354</v>
      </c>
      <c r="F1343" t="s">
        <v>66</v>
      </c>
      <c r="I1343" t="s">
        <v>88</v>
      </c>
      <c r="J1343" t="s">
        <v>95</v>
      </c>
      <c r="K1343" t="s">
        <v>61</v>
      </c>
      <c r="L1343" t="s">
        <v>1441</v>
      </c>
      <c r="M1343" t="s">
        <v>136</v>
      </c>
      <c r="N1343">
        <v>131</v>
      </c>
    </row>
    <row r="1344" spans="1:14">
      <c r="A1344" t="s">
        <v>1342</v>
      </c>
      <c r="B1344" t="s">
        <v>1341</v>
      </c>
      <c r="C1344" t="s">
        <v>1355</v>
      </c>
      <c r="E1344" t="s">
        <v>1354</v>
      </c>
      <c r="F1344" t="s">
        <v>66</v>
      </c>
      <c r="I1344" t="s">
        <v>88</v>
      </c>
      <c r="J1344" t="s">
        <v>95</v>
      </c>
      <c r="K1344" t="s">
        <v>61</v>
      </c>
      <c r="L1344" t="s">
        <v>1441</v>
      </c>
      <c r="M1344" t="s">
        <v>136</v>
      </c>
      <c r="N1344">
        <v>132</v>
      </c>
    </row>
    <row r="1345" spans="1:14">
      <c r="A1345" t="s">
        <v>1342</v>
      </c>
      <c r="B1345" t="s">
        <v>1341</v>
      </c>
      <c r="C1345" t="s">
        <v>1355</v>
      </c>
      <c r="E1345" t="s">
        <v>1354</v>
      </c>
      <c r="F1345" t="s">
        <v>66</v>
      </c>
      <c r="I1345" t="s">
        <v>88</v>
      </c>
      <c r="J1345" t="s">
        <v>95</v>
      </c>
      <c r="K1345" t="s">
        <v>61</v>
      </c>
      <c r="L1345" t="s">
        <v>1441</v>
      </c>
      <c r="M1345" t="s">
        <v>136</v>
      </c>
      <c r="N1345">
        <v>133</v>
      </c>
    </row>
    <row r="1346" spans="1:14">
      <c r="A1346" t="s">
        <v>1342</v>
      </c>
      <c r="B1346" t="s">
        <v>1341</v>
      </c>
      <c r="C1346" t="s">
        <v>1355</v>
      </c>
      <c r="E1346" t="s">
        <v>1354</v>
      </c>
      <c r="F1346" t="s">
        <v>66</v>
      </c>
      <c r="I1346" t="s">
        <v>88</v>
      </c>
      <c r="J1346" t="s">
        <v>95</v>
      </c>
      <c r="K1346" t="s">
        <v>61</v>
      </c>
      <c r="L1346" t="s">
        <v>1441</v>
      </c>
      <c r="M1346" t="s">
        <v>136</v>
      </c>
      <c r="N1346">
        <v>134</v>
      </c>
    </row>
    <row r="1347" spans="1:14">
      <c r="A1347" t="s">
        <v>1342</v>
      </c>
      <c r="B1347" t="s">
        <v>1341</v>
      </c>
      <c r="C1347" t="s">
        <v>1417</v>
      </c>
      <c r="E1347" t="s">
        <v>1416</v>
      </c>
      <c r="F1347" t="s">
        <v>66</v>
      </c>
      <c r="I1347" t="s">
        <v>50</v>
      </c>
      <c r="J1347" t="s">
        <v>217</v>
      </c>
      <c r="K1347" t="s">
        <v>56</v>
      </c>
      <c r="L1347" t="s">
        <v>853</v>
      </c>
      <c r="M1347" t="s">
        <v>209</v>
      </c>
      <c r="N1347">
        <v>135</v>
      </c>
    </row>
    <row r="1348" spans="1:14">
      <c r="A1348" t="s">
        <v>1342</v>
      </c>
      <c r="B1348" t="s">
        <v>1341</v>
      </c>
      <c r="C1348" t="s">
        <v>1399</v>
      </c>
      <c r="E1348" t="s">
        <v>1440</v>
      </c>
      <c r="F1348" t="s">
        <v>66</v>
      </c>
      <c r="I1348" t="s">
        <v>50</v>
      </c>
      <c r="J1348" t="s">
        <v>217</v>
      </c>
      <c r="K1348" t="s">
        <v>56</v>
      </c>
      <c r="L1348" t="s">
        <v>853</v>
      </c>
      <c r="M1348" t="s">
        <v>209</v>
      </c>
      <c r="N1348">
        <v>136</v>
      </c>
    </row>
    <row r="1349" spans="1:14">
      <c r="A1349" t="s">
        <v>1342</v>
      </c>
      <c r="B1349" t="s">
        <v>1341</v>
      </c>
      <c r="C1349" t="s">
        <v>1399</v>
      </c>
      <c r="E1349" t="s">
        <v>1440</v>
      </c>
      <c r="F1349" t="s">
        <v>66</v>
      </c>
      <c r="I1349" t="s">
        <v>50</v>
      </c>
      <c r="J1349" t="s">
        <v>217</v>
      </c>
      <c r="K1349" t="s">
        <v>56</v>
      </c>
      <c r="L1349" t="s">
        <v>853</v>
      </c>
      <c r="M1349" t="s">
        <v>209</v>
      </c>
      <c r="N1349">
        <v>137</v>
      </c>
    </row>
    <row r="1350" spans="1:14">
      <c r="A1350" t="s">
        <v>1342</v>
      </c>
      <c r="B1350" t="s">
        <v>1341</v>
      </c>
      <c r="C1350" t="s">
        <v>1399</v>
      </c>
      <c r="E1350" t="s">
        <v>1440</v>
      </c>
      <c r="F1350" t="s">
        <v>66</v>
      </c>
      <c r="I1350" t="s">
        <v>50</v>
      </c>
      <c r="J1350" t="s">
        <v>217</v>
      </c>
      <c r="K1350" t="s">
        <v>56</v>
      </c>
      <c r="L1350" t="s">
        <v>853</v>
      </c>
      <c r="M1350" t="s">
        <v>209</v>
      </c>
      <c r="N1350">
        <v>138</v>
      </c>
    </row>
    <row r="1351" spans="1:14">
      <c r="A1351" t="s">
        <v>1342</v>
      </c>
      <c r="B1351" t="s">
        <v>1341</v>
      </c>
      <c r="C1351" t="s">
        <v>1439</v>
      </c>
      <c r="E1351" t="s">
        <v>1438</v>
      </c>
      <c r="F1351" t="s">
        <v>102</v>
      </c>
      <c r="I1351" t="s">
        <v>88</v>
      </c>
      <c r="J1351" t="s">
        <v>101</v>
      </c>
      <c r="K1351" t="s">
        <v>56</v>
      </c>
      <c r="L1351" t="s">
        <v>208</v>
      </c>
      <c r="M1351" t="s">
        <v>209</v>
      </c>
      <c r="N1351">
        <v>139</v>
      </c>
    </row>
    <row r="1352" spans="1:14">
      <c r="A1352" t="s">
        <v>1342</v>
      </c>
      <c r="B1352" t="s">
        <v>1341</v>
      </c>
      <c r="C1352" t="s">
        <v>1437</v>
      </c>
      <c r="E1352" t="s">
        <v>1436</v>
      </c>
      <c r="F1352" t="s">
        <v>81</v>
      </c>
      <c r="I1352" t="s">
        <v>65</v>
      </c>
      <c r="J1352" t="s">
        <v>49</v>
      </c>
      <c r="K1352" t="s">
        <v>56</v>
      </c>
      <c r="L1352" t="s">
        <v>208</v>
      </c>
      <c r="M1352" t="s">
        <v>209</v>
      </c>
      <c r="N1352">
        <v>140</v>
      </c>
    </row>
    <row r="1353" spans="1:14">
      <c r="A1353" t="s">
        <v>1342</v>
      </c>
      <c r="B1353" t="s">
        <v>1341</v>
      </c>
      <c r="C1353" t="s">
        <v>1435</v>
      </c>
      <c r="E1353" t="s">
        <v>1434</v>
      </c>
      <c r="F1353" t="s">
        <v>51</v>
      </c>
      <c r="I1353" t="s">
        <v>88</v>
      </c>
      <c r="J1353" t="s">
        <v>49</v>
      </c>
      <c r="K1353" t="s">
        <v>56</v>
      </c>
      <c r="L1353" t="s">
        <v>208</v>
      </c>
      <c r="M1353" t="s">
        <v>209</v>
      </c>
      <c r="N1353">
        <v>141</v>
      </c>
    </row>
    <row r="1354" spans="1:14">
      <c r="A1354" t="s">
        <v>1342</v>
      </c>
      <c r="B1354" t="s">
        <v>1341</v>
      </c>
      <c r="C1354" t="s">
        <v>1435</v>
      </c>
      <c r="E1354" t="s">
        <v>1434</v>
      </c>
      <c r="F1354" t="s">
        <v>51</v>
      </c>
      <c r="I1354" t="s">
        <v>88</v>
      </c>
      <c r="J1354" t="s">
        <v>49</v>
      </c>
      <c r="K1354" t="s">
        <v>56</v>
      </c>
      <c r="L1354" t="s">
        <v>208</v>
      </c>
      <c r="M1354" t="s">
        <v>209</v>
      </c>
      <c r="N1354">
        <v>142</v>
      </c>
    </row>
    <row r="1355" spans="1:14">
      <c r="A1355" t="s">
        <v>1342</v>
      </c>
      <c r="B1355" t="s">
        <v>1341</v>
      </c>
      <c r="C1355" t="s">
        <v>1435</v>
      </c>
      <c r="E1355" t="s">
        <v>1434</v>
      </c>
      <c r="F1355" t="s">
        <v>51</v>
      </c>
      <c r="I1355" t="s">
        <v>88</v>
      </c>
      <c r="J1355" t="s">
        <v>49</v>
      </c>
      <c r="K1355" t="s">
        <v>56</v>
      </c>
      <c r="L1355" t="s">
        <v>208</v>
      </c>
      <c r="M1355" t="s">
        <v>209</v>
      </c>
      <c r="N1355">
        <v>143</v>
      </c>
    </row>
    <row r="1356" spans="1:14">
      <c r="A1356" t="s">
        <v>1342</v>
      </c>
      <c r="B1356" t="s">
        <v>1341</v>
      </c>
      <c r="C1356" t="s">
        <v>1435</v>
      </c>
      <c r="E1356" t="s">
        <v>1434</v>
      </c>
      <c r="F1356" t="s">
        <v>51</v>
      </c>
      <c r="I1356" t="s">
        <v>88</v>
      </c>
      <c r="J1356" t="s">
        <v>49</v>
      </c>
      <c r="K1356" t="s">
        <v>56</v>
      </c>
      <c r="L1356" t="s">
        <v>208</v>
      </c>
      <c r="M1356" t="s">
        <v>209</v>
      </c>
      <c r="N1356">
        <v>144</v>
      </c>
    </row>
    <row r="1357" spans="1:14">
      <c r="A1357" t="s">
        <v>1342</v>
      </c>
      <c r="B1357" t="s">
        <v>1341</v>
      </c>
      <c r="C1357" t="s">
        <v>1437</v>
      </c>
      <c r="E1357" t="s">
        <v>1436</v>
      </c>
      <c r="F1357" t="s">
        <v>81</v>
      </c>
      <c r="I1357" t="s">
        <v>65</v>
      </c>
      <c r="J1357" t="s">
        <v>49</v>
      </c>
      <c r="K1357" t="s">
        <v>48</v>
      </c>
      <c r="L1357" t="s">
        <v>85</v>
      </c>
      <c r="M1357" t="s">
        <v>47</v>
      </c>
      <c r="N1357">
        <v>145</v>
      </c>
    </row>
    <row r="1358" spans="1:14">
      <c r="A1358" t="s">
        <v>1342</v>
      </c>
      <c r="B1358" t="s">
        <v>1341</v>
      </c>
      <c r="C1358" t="s">
        <v>1437</v>
      </c>
      <c r="E1358" t="s">
        <v>1436</v>
      </c>
      <c r="F1358" t="s">
        <v>81</v>
      </c>
      <c r="I1358" t="s">
        <v>65</v>
      </c>
      <c r="J1358" t="s">
        <v>49</v>
      </c>
      <c r="K1358" t="s">
        <v>48</v>
      </c>
      <c r="L1358" t="s">
        <v>85</v>
      </c>
      <c r="M1358" t="s">
        <v>47</v>
      </c>
      <c r="N1358">
        <v>146</v>
      </c>
    </row>
    <row r="1359" spans="1:14">
      <c r="A1359" t="s">
        <v>1342</v>
      </c>
      <c r="B1359" t="s">
        <v>1341</v>
      </c>
      <c r="C1359" t="s">
        <v>1437</v>
      </c>
      <c r="E1359" t="s">
        <v>1436</v>
      </c>
      <c r="F1359" t="s">
        <v>81</v>
      </c>
      <c r="I1359" t="s">
        <v>65</v>
      </c>
      <c r="J1359" t="s">
        <v>49</v>
      </c>
      <c r="K1359" t="s">
        <v>48</v>
      </c>
      <c r="L1359" t="s">
        <v>85</v>
      </c>
      <c r="M1359" t="s">
        <v>47</v>
      </c>
      <c r="N1359">
        <v>147</v>
      </c>
    </row>
    <row r="1360" spans="1:14">
      <c r="A1360" t="s">
        <v>1342</v>
      </c>
      <c r="B1360" t="s">
        <v>1341</v>
      </c>
      <c r="C1360" t="s">
        <v>1437</v>
      </c>
      <c r="E1360" t="s">
        <v>1436</v>
      </c>
      <c r="F1360" t="s">
        <v>81</v>
      </c>
      <c r="I1360" t="s">
        <v>65</v>
      </c>
      <c r="J1360" t="s">
        <v>49</v>
      </c>
      <c r="K1360" t="s">
        <v>48</v>
      </c>
      <c r="L1360" t="s">
        <v>85</v>
      </c>
      <c r="M1360" t="s">
        <v>47</v>
      </c>
      <c r="N1360">
        <v>148</v>
      </c>
    </row>
    <row r="1361" spans="1:14">
      <c r="A1361" t="s">
        <v>1342</v>
      </c>
      <c r="B1361" t="s">
        <v>1341</v>
      </c>
      <c r="C1361" t="s">
        <v>1437</v>
      </c>
      <c r="E1361" t="s">
        <v>1436</v>
      </c>
      <c r="F1361" t="s">
        <v>81</v>
      </c>
      <c r="I1361" t="s">
        <v>65</v>
      </c>
      <c r="J1361" t="s">
        <v>49</v>
      </c>
      <c r="K1361" t="s">
        <v>48</v>
      </c>
      <c r="L1361" t="s">
        <v>85</v>
      </c>
      <c r="M1361" t="s">
        <v>47</v>
      </c>
      <c r="N1361">
        <v>149</v>
      </c>
    </row>
    <row r="1362" spans="1:14">
      <c r="A1362" t="s">
        <v>1342</v>
      </c>
      <c r="B1362" t="s">
        <v>1341</v>
      </c>
      <c r="C1362" t="s">
        <v>1437</v>
      </c>
      <c r="E1362" t="s">
        <v>1436</v>
      </c>
      <c r="F1362" t="s">
        <v>81</v>
      </c>
      <c r="I1362" t="s">
        <v>65</v>
      </c>
      <c r="J1362" t="s">
        <v>49</v>
      </c>
      <c r="K1362" t="s">
        <v>48</v>
      </c>
      <c r="L1362" t="s">
        <v>85</v>
      </c>
      <c r="M1362" t="s">
        <v>47</v>
      </c>
      <c r="N1362">
        <v>150</v>
      </c>
    </row>
    <row r="1363" spans="1:14">
      <c r="A1363" t="s">
        <v>1342</v>
      </c>
      <c r="B1363" t="s">
        <v>1341</v>
      </c>
      <c r="C1363" t="s">
        <v>1437</v>
      </c>
      <c r="E1363" t="s">
        <v>1436</v>
      </c>
      <c r="F1363" t="s">
        <v>81</v>
      </c>
      <c r="I1363" t="s">
        <v>65</v>
      </c>
      <c r="J1363" t="s">
        <v>49</v>
      </c>
      <c r="K1363" t="s">
        <v>48</v>
      </c>
      <c r="L1363" t="s">
        <v>85</v>
      </c>
      <c r="M1363" t="s">
        <v>47</v>
      </c>
      <c r="N1363">
        <v>151</v>
      </c>
    </row>
    <row r="1364" spans="1:14">
      <c r="A1364" t="s">
        <v>1342</v>
      </c>
      <c r="B1364" t="s">
        <v>1341</v>
      </c>
      <c r="C1364" t="s">
        <v>1437</v>
      </c>
      <c r="E1364" t="s">
        <v>1436</v>
      </c>
      <c r="F1364" t="s">
        <v>81</v>
      </c>
      <c r="I1364" t="s">
        <v>65</v>
      </c>
      <c r="J1364" t="s">
        <v>49</v>
      </c>
      <c r="K1364" t="s">
        <v>48</v>
      </c>
      <c r="L1364" t="s">
        <v>85</v>
      </c>
      <c r="M1364" t="s">
        <v>47</v>
      </c>
      <c r="N1364">
        <v>152</v>
      </c>
    </row>
    <row r="1365" spans="1:14">
      <c r="A1365" t="s">
        <v>1342</v>
      </c>
      <c r="B1365" t="s">
        <v>1341</v>
      </c>
      <c r="C1365" t="s">
        <v>1437</v>
      </c>
      <c r="E1365" t="s">
        <v>1436</v>
      </c>
      <c r="F1365" t="s">
        <v>81</v>
      </c>
      <c r="I1365" t="s">
        <v>65</v>
      </c>
      <c r="J1365" t="s">
        <v>49</v>
      </c>
      <c r="K1365" t="s">
        <v>48</v>
      </c>
      <c r="L1365" t="s">
        <v>85</v>
      </c>
      <c r="M1365" t="s">
        <v>47</v>
      </c>
      <c r="N1365">
        <v>153</v>
      </c>
    </row>
    <row r="1366" spans="1:14">
      <c r="A1366" t="s">
        <v>1342</v>
      </c>
      <c r="B1366" t="s">
        <v>1341</v>
      </c>
      <c r="C1366" t="s">
        <v>1340</v>
      </c>
      <c r="E1366" t="s">
        <v>1339</v>
      </c>
      <c r="F1366" t="s">
        <v>81</v>
      </c>
      <c r="I1366" t="s">
        <v>65</v>
      </c>
      <c r="J1366" t="s">
        <v>49</v>
      </c>
      <c r="K1366" t="s">
        <v>48</v>
      </c>
      <c r="L1366" t="s">
        <v>85</v>
      </c>
      <c r="M1366" t="s">
        <v>47</v>
      </c>
      <c r="N1366">
        <v>154</v>
      </c>
    </row>
    <row r="1367" spans="1:14">
      <c r="A1367" t="s">
        <v>1342</v>
      </c>
      <c r="B1367" t="s">
        <v>1341</v>
      </c>
      <c r="C1367" t="s">
        <v>1340</v>
      </c>
      <c r="E1367" t="s">
        <v>1339</v>
      </c>
      <c r="F1367" t="s">
        <v>81</v>
      </c>
      <c r="I1367" t="s">
        <v>65</v>
      </c>
      <c r="J1367" t="s">
        <v>49</v>
      </c>
      <c r="K1367" t="s">
        <v>48</v>
      </c>
      <c r="L1367" t="s">
        <v>85</v>
      </c>
      <c r="M1367" t="s">
        <v>47</v>
      </c>
      <c r="N1367">
        <v>155</v>
      </c>
    </row>
    <row r="1368" spans="1:14">
      <c r="A1368" t="s">
        <v>1342</v>
      </c>
      <c r="B1368" t="s">
        <v>1341</v>
      </c>
      <c r="C1368" t="s">
        <v>1340</v>
      </c>
      <c r="E1368" t="s">
        <v>1339</v>
      </c>
      <c r="F1368" t="s">
        <v>81</v>
      </c>
      <c r="I1368" t="s">
        <v>65</v>
      </c>
      <c r="J1368" t="s">
        <v>49</v>
      </c>
      <c r="K1368" t="s">
        <v>48</v>
      </c>
      <c r="L1368" t="s">
        <v>85</v>
      </c>
      <c r="M1368" t="s">
        <v>47</v>
      </c>
      <c r="N1368">
        <v>156</v>
      </c>
    </row>
    <row r="1369" spans="1:14">
      <c r="A1369" t="s">
        <v>1342</v>
      </c>
      <c r="B1369" t="s">
        <v>1341</v>
      </c>
      <c r="C1369" t="s">
        <v>1435</v>
      </c>
      <c r="E1369" t="s">
        <v>1434</v>
      </c>
      <c r="F1369" t="s">
        <v>51</v>
      </c>
      <c r="I1369" t="s">
        <v>88</v>
      </c>
      <c r="J1369" t="s">
        <v>49</v>
      </c>
      <c r="K1369" t="s">
        <v>48</v>
      </c>
      <c r="L1369" t="s">
        <v>85</v>
      </c>
      <c r="M1369" t="s">
        <v>47</v>
      </c>
      <c r="N1369">
        <v>157</v>
      </c>
    </row>
    <row r="1370" spans="1:14">
      <c r="A1370" t="s">
        <v>1342</v>
      </c>
      <c r="B1370" t="s">
        <v>1341</v>
      </c>
      <c r="C1370" t="s">
        <v>1435</v>
      </c>
      <c r="E1370" t="s">
        <v>1434</v>
      </c>
      <c r="F1370" t="s">
        <v>51</v>
      </c>
      <c r="I1370" t="s">
        <v>88</v>
      </c>
      <c r="J1370" t="s">
        <v>49</v>
      </c>
      <c r="K1370" t="s">
        <v>48</v>
      </c>
      <c r="L1370" t="s">
        <v>85</v>
      </c>
      <c r="M1370" t="s">
        <v>47</v>
      </c>
      <c r="N1370">
        <v>158</v>
      </c>
    </row>
    <row r="1371" spans="1:14">
      <c r="A1371" t="s">
        <v>1342</v>
      </c>
      <c r="B1371" t="s">
        <v>1341</v>
      </c>
      <c r="C1371" t="s">
        <v>1435</v>
      </c>
      <c r="E1371" t="s">
        <v>1434</v>
      </c>
      <c r="F1371" t="s">
        <v>51</v>
      </c>
      <c r="I1371" t="s">
        <v>88</v>
      </c>
      <c r="J1371" t="s">
        <v>49</v>
      </c>
      <c r="K1371" t="s">
        <v>48</v>
      </c>
      <c r="L1371" t="s">
        <v>85</v>
      </c>
      <c r="M1371" t="s">
        <v>47</v>
      </c>
      <c r="N1371">
        <v>159</v>
      </c>
    </row>
    <row r="1372" spans="1:14">
      <c r="A1372" t="s">
        <v>1342</v>
      </c>
      <c r="B1372" t="s">
        <v>1341</v>
      </c>
      <c r="C1372" t="s">
        <v>1435</v>
      </c>
      <c r="E1372" t="s">
        <v>1434</v>
      </c>
      <c r="F1372" t="s">
        <v>51</v>
      </c>
      <c r="I1372" t="s">
        <v>88</v>
      </c>
      <c r="J1372" t="s">
        <v>49</v>
      </c>
      <c r="K1372" t="s">
        <v>48</v>
      </c>
      <c r="L1372" t="s">
        <v>85</v>
      </c>
      <c r="M1372" t="s">
        <v>47</v>
      </c>
      <c r="N1372">
        <v>160</v>
      </c>
    </row>
    <row r="1373" spans="1:14">
      <c r="A1373" t="s">
        <v>1342</v>
      </c>
      <c r="B1373" t="s">
        <v>1341</v>
      </c>
      <c r="C1373" t="s">
        <v>1433</v>
      </c>
      <c r="E1373" t="s">
        <v>1432</v>
      </c>
      <c r="F1373" t="s">
        <v>204</v>
      </c>
      <c r="I1373" t="s">
        <v>88</v>
      </c>
      <c r="J1373" t="s">
        <v>155</v>
      </c>
      <c r="K1373" t="s">
        <v>48</v>
      </c>
      <c r="L1373" t="s">
        <v>85</v>
      </c>
      <c r="M1373" t="s">
        <v>47</v>
      </c>
      <c r="N1373">
        <v>161</v>
      </c>
    </row>
    <row r="1374" spans="1:14">
      <c r="A1374" t="s">
        <v>1342</v>
      </c>
      <c r="B1374" t="s">
        <v>1341</v>
      </c>
      <c r="C1374" t="s">
        <v>1417</v>
      </c>
      <c r="E1374" t="s">
        <v>897</v>
      </c>
      <c r="F1374" t="s">
        <v>897</v>
      </c>
      <c r="I1374" t="s">
        <v>65</v>
      </c>
      <c r="J1374" t="s">
        <v>49</v>
      </c>
      <c r="K1374" t="s">
        <v>48</v>
      </c>
      <c r="L1374" t="s">
        <v>85</v>
      </c>
      <c r="M1374" t="s">
        <v>47</v>
      </c>
      <c r="N1374">
        <v>162</v>
      </c>
    </row>
    <row r="1375" spans="1:14">
      <c r="A1375" t="s">
        <v>1342</v>
      </c>
      <c r="B1375" t="s">
        <v>1341</v>
      </c>
      <c r="C1375" t="s">
        <v>1431</v>
      </c>
      <c r="E1375" t="s">
        <v>1430</v>
      </c>
      <c r="F1375" t="s">
        <v>897</v>
      </c>
      <c r="I1375" t="s">
        <v>65</v>
      </c>
      <c r="J1375" t="s">
        <v>49</v>
      </c>
      <c r="K1375" t="s">
        <v>48</v>
      </c>
      <c r="L1375" t="s">
        <v>85</v>
      </c>
      <c r="M1375" t="s">
        <v>47</v>
      </c>
      <c r="N1375">
        <v>163</v>
      </c>
    </row>
    <row r="1376" spans="1:14">
      <c r="A1376" t="s">
        <v>1342</v>
      </c>
      <c r="B1376" t="s">
        <v>1341</v>
      </c>
      <c r="C1376" t="s">
        <v>1431</v>
      </c>
      <c r="E1376" t="s">
        <v>1430</v>
      </c>
      <c r="F1376" t="s">
        <v>897</v>
      </c>
      <c r="I1376" t="s">
        <v>65</v>
      </c>
      <c r="J1376" t="s">
        <v>49</v>
      </c>
      <c r="K1376" t="s">
        <v>48</v>
      </c>
      <c r="L1376" t="s">
        <v>85</v>
      </c>
      <c r="M1376" t="s">
        <v>47</v>
      </c>
      <c r="N1376">
        <v>164</v>
      </c>
    </row>
    <row r="1377" spans="1:14">
      <c r="A1377" t="s">
        <v>1342</v>
      </c>
      <c r="B1377" t="s">
        <v>1341</v>
      </c>
      <c r="C1377" t="s">
        <v>1428</v>
      </c>
      <c r="E1377" t="s">
        <v>1429</v>
      </c>
      <c r="F1377" t="s">
        <v>66</v>
      </c>
      <c r="I1377" t="s">
        <v>96</v>
      </c>
      <c r="J1377" t="s">
        <v>217</v>
      </c>
      <c r="K1377" t="s">
        <v>48</v>
      </c>
      <c r="L1377" t="s">
        <v>146</v>
      </c>
      <c r="M1377" t="s">
        <v>47</v>
      </c>
      <c r="N1377">
        <v>165</v>
      </c>
    </row>
    <row r="1378" spans="1:14">
      <c r="A1378" t="s">
        <v>1342</v>
      </c>
      <c r="B1378" t="s">
        <v>1341</v>
      </c>
      <c r="C1378" t="s">
        <v>1428</v>
      </c>
      <c r="E1378" t="s">
        <v>1429</v>
      </c>
      <c r="F1378" t="s">
        <v>66</v>
      </c>
      <c r="I1378" t="s">
        <v>96</v>
      </c>
      <c r="J1378" t="s">
        <v>217</v>
      </c>
      <c r="K1378" t="s">
        <v>48</v>
      </c>
      <c r="L1378" t="s">
        <v>146</v>
      </c>
      <c r="M1378" t="s">
        <v>47</v>
      </c>
      <c r="N1378">
        <v>166</v>
      </c>
    </row>
    <row r="1379" spans="1:14">
      <c r="A1379" t="s">
        <v>1342</v>
      </c>
      <c r="B1379" t="s">
        <v>1341</v>
      </c>
      <c r="C1379" t="s">
        <v>1428</v>
      </c>
      <c r="E1379" t="s">
        <v>1427</v>
      </c>
      <c r="F1379" t="s">
        <v>66</v>
      </c>
      <c r="I1379" t="s">
        <v>96</v>
      </c>
      <c r="J1379" t="s">
        <v>217</v>
      </c>
      <c r="K1379" t="s">
        <v>48</v>
      </c>
      <c r="L1379" t="s">
        <v>146</v>
      </c>
      <c r="M1379" t="s">
        <v>47</v>
      </c>
      <c r="N1379">
        <v>167</v>
      </c>
    </row>
    <row r="1380" spans="1:14">
      <c r="A1380" t="s">
        <v>1342</v>
      </c>
      <c r="B1380" t="s">
        <v>1341</v>
      </c>
      <c r="C1380" t="s">
        <v>1426</v>
      </c>
      <c r="E1380" t="s">
        <v>1425</v>
      </c>
      <c r="F1380" t="s">
        <v>66</v>
      </c>
      <c r="I1380" t="s">
        <v>50</v>
      </c>
      <c r="J1380" t="s">
        <v>217</v>
      </c>
      <c r="K1380" t="s">
        <v>48</v>
      </c>
      <c r="L1380" t="s">
        <v>146</v>
      </c>
      <c r="M1380" t="s">
        <v>47</v>
      </c>
      <c r="N1380">
        <v>168</v>
      </c>
    </row>
    <row r="1381" spans="1:14">
      <c r="A1381" t="s">
        <v>1342</v>
      </c>
      <c r="B1381" t="s">
        <v>1341</v>
      </c>
      <c r="C1381" t="s">
        <v>1423</v>
      </c>
      <c r="E1381" t="s">
        <v>1424</v>
      </c>
      <c r="F1381" t="s">
        <v>1421</v>
      </c>
      <c r="I1381" t="s">
        <v>50</v>
      </c>
      <c r="J1381" t="s">
        <v>217</v>
      </c>
      <c r="K1381" t="s">
        <v>48</v>
      </c>
      <c r="L1381" t="s">
        <v>146</v>
      </c>
      <c r="M1381" t="s">
        <v>47</v>
      </c>
      <c r="N1381">
        <v>169</v>
      </c>
    </row>
    <row r="1382" spans="1:14">
      <c r="A1382" t="s">
        <v>1342</v>
      </c>
      <c r="B1382" t="s">
        <v>1341</v>
      </c>
      <c r="C1382" t="s">
        <v>1423</v>
      </c>
      <c r="E1382" t="s">
        <v>1422</v>
      </c>
      <c r="F1382" t="s">
        <v>1421</v>
      </c>
      <c r="I1382" t="s">
        <v>50</v>
      </c>
      <c r="J1382" t="s">
        <v>217</v>
      </c>
      <c r="K1382" t="s">
        <v>48</v>
      </c>
      <c r="L1382" t="s">
        <v>146</v>
      </c>
      <c r="M1382" t="s">
        <v>47</v>
      </c>
      <c r="N1382">
        <v>170</v>
      </c>
    </row>
    <row r="1383" spans="1:14">
      <c r="A1383" t="s">
        <v>1342</v>
      </c>
      <c r="B1383" t="s">
        <v>1341</v>
      </c>
      <c r="C1383" t="s">
        <v>1420</v>
      </c>
      <c r="E1383" t="s">
        <v>1419</v>
      </c>
      <c r="F1383" t="s">
        <v>66</v>
      </c>
      <c r="I1383" t="s">
        <v>96</v>
      </c>
      <c r="J1383" t="s">
        <v>217</v>
      </c>
      <c r="K1383" t="s">
        <v>48</v>
      </c>
      <c r="L1383" t="s">
        <v>146</v>
      </c>
      <c r="M1383" t="s">
        <v>47</v>
      </c>
      <c r="N1383">
        <v>171</v>
      </c>
    </row>
    <row r="1384" spans="1:14">
      <c r="A1384" t="s">
        <v>1342</v>
      </c>
      <c r="B1384" t="s">
        <v>1341</v>
      </c>
      <c r="C1384" t="s">
        <v>1420</v>
      </c>
      <c r="E1384" t="s">
        <v>1419</v>
      </c>
      <c r="F1384" t="s">
        <v>66</v>
      </c>
      <c r="I1384" t="s">
        <v>96</v>
      </c>
      <c r="J1384" t="s">
        <v>217</v>
      </c>
      <c r="K1384" t="s">
        <v>48</v>
      </c>
      <c r="L1384" t="s">
        <v>146</v>
      </c>
      <c r="M1384" t="s">
        <v>47</v>
      </c>
      <c r="N1384">
        <v>172</v>
      </c>
    </row>
    <row r="1385" spans="1:14">
      <c r="A1385" t="s">
        <v>1342</v>
      </c>
      <c r="B1385" t="s">
        <v>1341</v>
      </c>
      <c r="C1385" t="s">
        <v>1420</v>
      </c>
      <c r="E1385" t="s">
        <v>1419</v>
      </c>
      <c r="F1385" t="s">
        <v>66</v>
      </c>
      <c r="I1385" t="s">
        <v>96</v>
      </c>
      <c r="J1385" t="s">
        <v>217</v>
      </c>
      <c r="K1385" t="s">
        <v>48</v>
      </c>
      <c r="L1385" t="s">
        <v>146</v>
      </c>
      <c r="M1385" t="s">
        <v>47</v>
      </c>
      <c r="N1385">
        <v>173</v>
      </c>
    </row>
    <row r="1386" spans="1:14">
      <c r="A1386" t="s">
        <v>1342</v>
      </c>
      <c r="B1386" t="s">
        <v>1341</v>
      </c>
      <c r="C1386" t="s">
        <v>1420</v>
      </c>
      <c r="E1386" t="s">
        <v>1419</v>
      </c>
      <c r="F1386" t="s">
        <v>66</v>
      </c>
      <c r="I1386" t="s">
        <v>96</v>
      </c>
      <c r="J1386" t="s">
        <v>217</v>
      </c>
      <c r="K1386" t="s">
        <v>48</v>
      </c>
      <c r="L1386" t="s">
        <v>146</v>
      </c>
      <c r="M1386" t="s">
        <v>47</v>
      </c>
      <c r="N1386">
        <v>174</v>
      </c>
    </row>
    <row r="1387" spans="1:14">
      <c r="A1387" t="s">
        <v>1342</v>
      </c>
      <c r="B1387" t="s">
        <v>1341</v>
      </c>
      <c r="C1387" t="s">
        <v>1420</v>
      </c>
      <c r="E1387" t="s">
        <v>1419</v>
      </c>
      <c r="F1387" t="s">
        <v>66</v>
      </c>
      <c r="I1387" t="s">
        <v>96</v>
      </c>
      <c r="J1387" t="s">
        <v>217</v>
      </c>
      <c r="K1387" t="s">
        <v>48</v>
      </c>
      <c r="L1387" t="s">
        <v>146</v>
      </c>
      <c r="M1387" t="s">
        <v>47</v>
      </c>
      <c r="N1387">
        <v>175</v>
      </c>
    </row>
    <row r="1388" spans="1:14">
      <c r="A1388" t="s">
        <v>1342</v>
      </c>
      <c r="B1388" t="s">
        <v>1341</v>
      </c>
      <c r="C1388" t="s">
        <v>1420</v>
      </c>
      <c r="E1388" t="s">
        <v>1419</v>
      </c>
      <c r="F1388" t="s">
        <v>66</v>
      </c>
      <c r="I1388" t="s">
        <v>96</v>
      </c>
      <c r="J1388" t="s">
        <v>217</v>
      </c>
      <c r="K1388" t="s">
        <v>48</v>
      </c>
      <c r="L1388" t="s">
        <v>146</v>
      </c>
      <c r="M1388" t="s">
        <v>47</v>
      </c>
      <c r="N1388">
        <v>176</v>
      </c>
    </row>
    <row r="1389" spans="1:14">
      <c r="A1389" t="s">
        <v>1342</v>
      </c>
      <c r="B1389" t="s">
        <v>1341</v>
      </c>
      <c r="C1389" t="s">
        <v>1418</v>
      </c>
      <c r="E1389" t="s">
        <v>1416</v>
      </c>
      <c r="F1389" t="s">
        <v>66</v>
      </c>
      <c r="I1389" t="s">
        <v>50</v>
      </c>
      <c r="J1389" t="s">
        <v>217</v>
      </c>
      <c r="K1389" t="s">
        <v>48</v>
      </c>
      <c r="L1389" t="s">
        <v>146</v>
      </c>
      <c r="M1389" t="s">
        <v>47</v>
      </c>
      <c r="N1389">
        <v>177</v>
      </c>
    </row>
    <row r="1390" spans="1:14">
      <c r="A1390" t="s">
        <v>1342</v>
      </c>
      <c r="B1390" t="s">
        <v>1341</v>
      </c>
      <c r="C1390" t="s">
        <v>1417</v>
      </c>
      <c r="E1390" t="s">
        <v>1416</v>
      </c>
      <c r="F1390" t="s">
        <v>66</v>
      </c>
      <c r="I1390" t="s">
        <v>50</v>
      </c>
      <c r="J1390" t="s">
        <v>217</v>
      </c>
      <c r="K1390" t="s">
        <v>48</v>
      </c>
      <c r="L1390" t="s">
        <v>146</v>
      </c>
      <c r="M1390" t="s">
        <v>47</v>
      </c>
      <c r="N1390">
        <v>178</v>
      </c>
    </row>
    <row r="1391" spans="1:14">
      <c r="A1391" t="s">
        <v>1342</v>
      </c>
      <c r="B1391" t="s">
        <v>1341</v>
      </c>
      <c r="C1391" t="s">
        <v>1407</v>
      </c>
      <c r="E1391" t="s">
        <v>1415</v>
      </c>
      <c r="F1391" t="s">
        <v>66</v>
      </c>
      <c r="I1391" t="s">
        <v>50</v>
      </c>
      <c r="J1391" t="s">
        <v>217</v>
      </c>
      <c r="K1391" t="s">
        <v>48</v>
      </c>
      <c r="L1391" t="s">
        <v>146</v>
      </c>
      <c r="M1391" t="s">
        <v>47</v>
      </c>
      <c r="N1391">
        <v>179</v>
      </c>
    </row>
    <row r="1392" spans="1:14">
      <c r="A1392" t="s">
        <v>1342</v>
      </c>
      <c r="B1392" t="s">
        <v>1341</v>
      </c>
      <c r="C1392" t="s">
        <v>1407</v>
      </c>
      <c r="E1392" t="s">
        <v>1415</v>
      </c>
      <c r="F1392" t="s">
        <v>66</v>
      </c>
      <c r="I1392" t="s">
        <v>50</v>
      </c>
      <c r="J1392" t="s">
        <v>217</v>
      </c>
      <c r="K1392" t="s">
        <v>48</v>
      </c>
      <c r="L1392" t="s">
        <v>146</v>
      </c>
      <c r="M1392" t="s">
        <v>47</v>
      </c>
      <c r="N1392">
        <v>180</v>
      </c>
    </row>
    <row r="1393" spans="1:14">
      <c r="A1393" t="s">
        <v>1342</v>
      </c>
      <c r="B1393" t="s">
        <v>1341</v>
      </c>
      <c r="C1393" t="s">
        <v>1407</v>
      </c>
      <c r="E1393" t="s">
        <v>1415</v>
      </c>
      <c r="F1393" t="s">
        <v>66</v>
      </c>
      <c r="I1393" t="s">
        <v>50</v>
      </c>
      <c r="J1393" t="s">
        <v>217</v>
      </c>
      <c r="K1393" t="s">
        <v>48</v>
      </c>
      <c r="L1393" t="s">
        <v>146</v>
      </c>
      <c r="M1393" t="s">
        <v>47</v>
      </c>
      <c r="N1393">
        <v>181</v>
      </c>
    </row>
    <row r="1394" spans="1:14">
      <c r="A1394" t="s">
        <v>1342</v>
      </c>
      <c r="B1394" t="s">
        <v>1341</v>
      </c>
      <c r="C1394" t="s">
        <v>1407</v>
      </c>
      <c r="E1394" t="s">
        <v>1415</v>
      </c>
      <c r="F1394" t="s">
        <v>66</v>
      </c>
      <c r="I1394" t="s">
        <v>50</v>
      </c>
      <c r="J1394" t="s">
        <v>217</v>
      </c>
      <c r="K1394" t="s">
        <v>48</v>
      </c>
      <c r="L1394" t="s">
        <v>146</v>
      </c>
      <c r="M1394" t="s">
        <v>47</v>
      </c>
      <c r="N1394">
        <v>182</v>
      </c>
    </row>
    <row r="1395" spans="1:14">
      <c r="A1395" t="s">
        <v>1342</v>
      </c>
      <c r="B1395" t="s">
        <v>1341</v>
      </c>
      <c r="C1395" t="s">
        <v>1407</v>
      </c>
      <c r="E1395" t="s">
        <v>1415</v>
      </c>
      <c r="F1395" t="s">
        <v>66</v>
      </c>
      <c r="I1395" t="s">
        <v>50</v>
      </c>
      <c r="J1395" t="s">
        <v>217</v>
      </c>
      <c r="K1395" t="s">
        <v>48</v>
      </c>
      <c r="L1395" t="s">
        <v>146</v>
      </c>
      <c r="M1395" t="s">
        <v>47</v>
      </c>
      <c r="N1395">
        <v>183</v>
      </c>
    </row>
    <row r="1396" spans="1:14">
      <c r="A1396" t="s">
        <v>1342</v>
      </c>
      <c r="B1396" t="s">
        <v>1341</v>
      </c>
      <c r="C1396" t="s">
        <v>1407</v>
      </c>
      <c r="E1396" t="s">
        <v>1415</v>
      </c>
      <c r="F1396" t="s">
        <v>66</v>
      </c>
      <c r="I1396" t="s">
        <v>50</v>
      </c>
      <c r="J1396" t="s">
        <v>217</v>
      </c>
      <c r="K1396" t="s">
        <v>48</v>
      </c>
      <c r="L1396" t="s">
        <v>146</v>
      </c>
      <c r="M1396" t="s">
        <v>47</v>
      </c>
      <c r="N1396">
        <v>184</v>
      </c>
    </row>
    <row r="1397" spans="1:14">
      <c r="A1397" t="s">
        <v>1342</v>
      </c>
      <c r="B1397" t="s">
        <v>1341</v>
      </c>
      <c r="C1397" t="s">
        <v>1407</v>
      </c>
      <c r="E1397" t="s">
        <v>1414</v>
      </c>
      <c r="F1397" t="s">
        <v>66</v>
      </c>
      <c r="I1397" t="s">
        <v>50</v>
      </c>
      <c r="J1397" t="s">
        <v>217</v>
      </c>
      <c r="K1397" t="s">
        <v>48</v>
      </c>
      <c r="L1397" t="s">
        <v>146</v>
      </c>
      <c r="M1397" t="s">
        <v>47</v>
      </c>
      <c r="N1397">
        <v>185</v>
      </c>
    </row>
    <row r="1398" spans="1:14">
      <c r="A1398" t="s">
        <v>1342</v>
      </c>
      <c r="B1398" t="s">
        <v>1341</v>
      </c>
      <c r="C1398" t="s">
        <v>1407</v>
      </c>
      <c r="E1398" t="s">
        <v>1414</v>
      </c>
      <c r="F1398" t="s">
        <v>66</v>
      </c>
      <c r="I1398" t="s">
        <v>50</v>
      </c>
      <c r="J1398" t="s">
        <v>217</v>
      </c>
      <c r="K1398" t="s">
        <v>48</v>
      </c>
      <c r="L1398" t="s">
        <v>146</v>
      </c>
      <c r="M1398" t="s">
        <v>47</v>
      </c>
      <c r="N1398">
        <v>186</v>
      </c>
    </row>
    <row r="1399" spans="1:14">
      <c r="A1399" t="s">
        <v>1342</v>
      </c>
      <c r="B1399" t="s">
        <v>1341</v>
      </c>
      <c r="C1399" t="s">
        <v>1407</v>
      </c>
      <c r="E1399" t="s">
        <v>1414</v>
      </c>
      <c r="F1399" t="s">
        <v>66</v>
      </c>
      <c r="I1399" t="s">
        <v>50</v>
      </c>
      <c r="J1399" t="s">
        <v>217</v>
      </c>
      <c r="K1399" t="s">
        <v>48</v>
      </c>
      <c r="L1399" t="s">
        <v>146</v>
      </c>
      <c r="M1399" t="s">
        <v>47</v>
      </c>
      <c r="N1399">
        <v>187</v>
      </c>
    </row>
    <row r="1400" spans="1:14">
      <c r="A1400" t="s">
        <v>1342</v>
      </c>
      <c r="B1400" t="s">
        <v>1341</v>
      </c>
      <c r="C1400" t="s">
        <v>1407</v>
      </c>
      <c r="E1400" t="s">
        <v>1414</v>
      </c>
      <c r="F1400" t="s">
        <v>66</v>
      </c>
      <c r="I1400" t="s">
        <v>50</v>
      </c>
      <c r="J1400" t="s">
        <v>217</v>
      </c>
      <c r="K1400" t="s">
        <v>48</v>
      </c>
      <c r="L1400" t="s">
        <v>146</v>
      </c>
      <c r="M1400" t="s">
        <v>47</v>
      </c>
      <c r="N1400">
        <v>188</v>
      </c>
    </row>
    <row r="1401" spans="1:14">
      <c r="A1401" t="s">
        <v>1342</v>
      </c>
      <c r="B1401" t="s">
        <v>1341</v>
      </c>
      <c r="C1401" t="s">
        <v>1407</v>
      </c>
      <c r="E1401" t="s">
        <v>1414</v>
      </c>
      <c r="F1401" t="s">
        <v>66</v>
      </c>
      <c r="I1401" t="s">
        <v>50</v>
      </c>
      <c r="J1401" t="s">
        <v>217</v>
      </c>
      <c r="K1401" t="s">
        <v>48</v>
      </c>
      <c r="L1401" t="s">
        <v>146</v>
      </c>
      <c r="M1401" t="s">
        <v>47</v>
      </c>
      <c r="N1401">
        <v>189</v>
      </c>
    </row>
    <row r="1402" spans="1:14">
      <c r="A1402" t="s">
        <v>1342</v>
      </c>
      <c r="B1402" t="s">
        <v>1341</v>
      </c>
      <c r="C1402" t="s">
        <v>1407</v>
      </c>
      <c r="E1402" t="s">
        <v>1414</v>
      </c>
      <c r="F1402" t="s">
        <v>66</v>
      </c>
      <c r="I1402" t="s">
        <v>50</v>
      </c>
      <c r="J1402" t="s">
        <v>217</v>
      </c>
      <c r="K1402" t="s">
        <v>48</v>
      </c>
      <c r="L1402" t="s">
        <v>146</v>
      </c>
      <c r="M1402" t="s">
        <v>47</v>
      </c>
      <c r="N1402">
        <v>190</v>
      </c>
    </row>
    <row r="1403" spans="1:14">
      <c r="A1403" t="s">
        <v>1342</v>
      </c>
      <c r="B1403" t="s">
        <v>1341</v>
      </c>
      <c r="C1403" t="s">
        <v>1407</v>
      </c>
      <c r="E1403" t="s">
        <v>1413</v>
      </c>
      <c r="F1403" t="s">
        <v>66</v>
      </c>
      <c r="I1403" t="s">
        <v>50</v>
      </c>
      <c r="J1403" t="s">
        <v>217</v>
      </c>
      <c r="K1403" t="s">
        <v>48</v>
      </c>
      <c r="L1403" t="s">
        <v>146</v>
      </c>
      <c r="M1403" t="s">
        <v>47</v>
      </c>
      <c r="N1403">
        <v>191</v>
      </c>
    </row>
    <row r="1404" spans="1:14">
      <c r="A1404" t="s">
        <v>1342</v>
      </c>
      <c r="B1404" t="s">
        <v>1341</v>
      </c>
      <c r="C1404" t="s">
        <v>1407</v>
      </c>
      <c r="E1404" t="s">
        <v>1413</v>
      </c>
      <c r="F1404" t="s">
        <v>66</v>
      </c>
      <c r="I1404" t="s">
        <v>50</v>
      </c>
      <c r="J1404" t="s">
        <v>217</v>
      </c>
      <c r="K1404" t="s">
        <v>48</v>
      </c>
      <c r="L1404" t="s">
        <v>146</v>
      </c>
      <c r="M1404" t="s">
        <v>47</v>
      </c>
      <c r="N1404">
        <v>192</v>
      </c>
    </row>
    <row r="1405" spans="1:14">
      <c r="A1405" t="s">
        <v>1342</v>
      </c>
      <c r="B1405" t="s">
        <v>1341</v>
      </c>
      <c r="C1405" t="s">
        <v>1407</v>
      </c>
      <c r="E1405" t="s">
        <v>1413</v>
      </c>
      <c r="F1405" t="s">
        <v>66</v>
      </c>
      <c r="I1405" t="s">
        <v>50</v>
      </c>
      <c r="J1405" t="s">
        <v>217</v>
      </c>
      <c r="K1405" t="s">
        <v>48</v>
      </c>
      <c r="L1405" t="s">
        <v>146</v>
      </c>
      <c r="M1405" t="s">
        <v>47</v>
      </c>
      <c r="N1405">
        <v>193</v>
      </c>
    </row>
    <row r="1406" spans="1:14">
      <c r="A1406" t="s">
        <v>1342</v>
      </c>
      <c r="B1406" t="s">
        <v>1341</v>
      </c>
      <c r="C1406" t="s">
        <v>1407</v>
      </c>
      <c r="E1406" t="s">
        <v>1413</v>
      </c>
      <c r="F1406" t="s">
        <v>66</v>
      </c>
      <c r="I1406" t="s">
        <v>50</v>
      </c>
      <c r="J1406" t="s">
        <v>217</v>
      </c>
      <c r="K1406" t="s">
        <v>48</v>
      </c>
      <c r="L1406" t="s">
        <v>146</v>
      </c>
      <c r="M1406" t="s">
        <v>47</v>
      </c>
      <c r="N1406">
        <v>194</v>
      </c>
    </row>
    <row r="1407" spans="1:14">
      <c r="A1407" t="s">
        <v>1342</v>
      </c>
      <c r="B1407" t="s">
        <v>1341</v>
      </c>
      <c r="C1407" t="s">
        <v>1407</v>
      </c>
      <c r="E1407" t="s">
        <v>1413</v>
      </c>
      <c r="F1407" t="s">
        <v>66</v>
      </c>
      <c r="I1407" t="s">
        <v>50</v>
      </c>
      <c r="J1407" t="s">
        <v>217</v>
      </c>
      <c r="K1407" t="s">
        <v>48</v>
      </c>
      <c r="L1407" t="s">
        <v>146</v>
      </c>
      <c r="M1407" t="s">
        <v>47</v>
      </c>
      <c r="N1407">
        <v>195</v>
      </c>
    </row>
    <row r="1408" spans="1:14">
      <c r="A1408" t="s">
        <v>1342</v>
      </c>
      <c r="B1408" t="s">
        <v>1341</v>
      </c>
      <c r="C1408" t="s">
        <v>1407</v>
      </c>
      <c r="E1408" t="s">
        <v>1413</v>
      </c>
      <c r="F1408" t="s">
        <v>66</v>
      </c>
      <c r="I1408" t="s">
        <v>50</v>
      </c>
      <c r="J1408" t="s">
        <v>217</v>
      </c>
      <c r="K1408" t="s">
        <v>48</v>
      </c>
      <c r="L1408" t="s">
        <v>146</v>
      </c>
      <c r="M1408" t="s">
        <v>47</v>
      </c>
      <c r="N1408">
        <v>196</v>
      </c>
    </row>
    <row r="1409" spans="1:14">
      <c r="A1409" t="s">
        <v>1342</v>
      </c>
      <c r="B1409" t="s">
        <v>1341</v>
      </c>
      <c r="C1409" t="s">
        <v>1407</v>
      </c>
      <c r="E1409" t="s">
        <v>1412</v>
      </c>
      <c r="F1409" t="s">
        <v>66</v>
      </c>
      <c r="I1409" t="s">
        <v>50</v>
      </c>
      <c r="J1409" t="s">
        <v>217</v>
      </c>
      <c r="K1409" t="s">
        <v>48</v>
      </c>
      <c r="L1409" t="s">
        <v>146</v>
      </c>
      <c r="M1409" t="s">
        <v>47</v>
      </c>
      <c r="N1409">
        <v>197</v>
      </c>
    </row>
    <row r="1410" spans="1:14">
      <c r="A1410" t="s">
        <v>1342</v>
      </c>
      <c r="B1410" t="s">
        <v>1341</v>
      </c>
      <c r="C1410" t="s">
        <v>1407</v>
      </c>
      <c r="E1410" t="s">
        <v>1412</v>
      </c>
      <c r="F1410" t="s">
        <v>66</v>
      </c>
      <c r="I1410" t="s">
        <v>50</v>
      </c>
      <c r="J1410" t="s">
        <v>217</v>
      </c>
      <c r="K1410" t="s">
        <v>48</v>
      </c>
      <c r="L1410" t="s">
        <v>146</v>
      </c>
      <c r="M1410" t="s">
        <v>47</v>
      </c>
      <c r="N1410">
        <v>198</v>
      </c>
    </row>
    <row r="1411" spans="1:14">
      <c r="A1411" t="s">
        <v>1342</v>
      </c>
      <c r="B1411" t="s">
        <v>1341</v>
      </c>
      <c r="C1411" t="s">
        <v>1407</v>
      </c>
      <c r="E1411" t="s">
        <v>1412</v>
      </c>
      <c r="F1411" t="s">
        <v>66</v>
      </c>
      <c r="I1411" t="s">
        <v>50</v>
      </c>
      <c r="J1411" t="s">
        <v>217</v>
      </c>
      <c r="K1411" t="s">
        <v>48</v>
      </c>
      <c r="L1411" t="s">
        <v>146</v>
      </c>
      <c r="M1411" t="s">
        <v>47</v>
      </c>
      <c r="N1411">
        <v>199</v>
      </c>
    </row>
    <row r="1412" spans="1:14">
      <c r="A1412" t="s">
        <v>1342</v>
      </c>
      <c r="B1412" t="s">
        <v>1341</v>
      </c>
      <c r="C1412" t="s">
        <v>1407</v>
      </c>
      <c r="E1412" t="s">
        <v>1412</v>
      </c>
      <c r="F1412" t="s">
        <v>66</v>
      </c>
      <c r="I1412" t="s">
        <v>50</v>
      </c>
      <c r="J1412" t="s">
        <v>217</v>
      </c>
      <c r="K1412" t="s">
        <v>48</v>
      </c>
      <c r="L1412" t="s">
        <v>146</v>
      </c>
      <c r="M1412" t="s">
        <v>47</v>
      </c>
      <c r="N1412">
        <v>200</v>
      </c>
    </row>
    <row r="1413" spans="1:14">
      <c r="A1413" t="s">
        <v>1342</v>
      </c>
      <c r="B1413" t="s">
        <v>1341</v>
      </c>
      <c r="C1413" t="s">
        <v>1407</v>
      </c>
      <c r="E1413" t="s">
        <v>1412</v>
      </c>
      <c r="F1413" t="s">
        <v>66</v>
      </c>
      <c r="I1413" t="s">
        <v>50</v>
      </c>
      <c r="J1413" t="s">
        <v>217</v>
      </c>
      <c r="K1413" t="s">
        <v>48</v>
      </c>
      <c r="L1413" t="s">
        <v>146</v>
      </c>
      <c r="M1413" t="s">
        <v>47</v>
      </c>
      <c r="N1413">
        <v>201</v>
      </c>
    </row>
    <row r="1414" spans="1:14">
      <c r="A1414" t="s">
        <v>1342</v>
      </c>
      <c r="B1414" t="s">
        <v>1341</v>
      </c>
      <c r="C1414" t="s">
        <v>1407</v>
      </c>
      <c r="E1414" t="s">
        <v>1412</v>
      </c>
      <c r="F1414" t="s">
        <v>66</v>
      </c>
      <c r="I1414" t="s">
        <v>50</v>
      </c>
      <c r="J1414" t="s">
        <v>217</v>
      </c>
      <c r="K1414" t="s">
        <v>48</v>
      </c>
      <c r="L1414" t="s">
        <v>146</v>
      </c>
      <c r="M1414" t="s">
        <v>47</v>
      </c>
      <c r="N1414">
        <v>202</v>
      </c>
    </row>
    <row r="1415" spans="1:14">
      <c r="A1415" t="s">
        <v>1342</v>
      </c>
      <c r="B1415" t="s">
        <v>1341</v>
      </c>
      <c r="C1415" t="s">
        <v>1407</v>
      </c>
      <c r="E1415" t="s">
        <v>1411</v>
      </c>
      <c r="F1415" t="s">
        <v>66</v>
      </c>
      <c r="I1415" t="s">
        <v>50</v>
      </c>
      <c r="J1415" t="s">
        <v>217</v>
      </c>
      <c r="K1415" t="s">
        <v>48</v>
      </c>
      <c r="L1415" t="s">
        <v>146</v>
      </c>
      <c r="M1415" t="s">
        <v>47</v>
      </c>
      <c r="N1415">
        <v>203</v>
      </c>
    </row>
    <row r="1416" spans="1:14">
      <c r="A1416" t="s">
        <v>1342</v>
      </c>
      <c r="B1416" t="s">
        <v>1341</v>
      </c>
      <c r="C1416" t="s">
        <v>1407</v>
      </c>
      <c r="E1416" t="s">
        <v>1411</v>
      </c>
      <c r="F1416" t="s">
        <v>66</v>
      </c>
      <c r="I1416" t="s">
        <v>50</v>
      </c>
      <c r="J1416" t="s">
        <v>217</v>
      </c>
      <c r="K1416" t="s">
        <v>48</v>
      </c>
      <c r="L1416" t="s">
        <v>146</v>
      </c>
      <c r="M1416" t="s">
        <v>47</v>
      </c>
      <c r="N1416">
        <v>204</v>
      </c>
    </row>
    <row r="1417" spans="1:14">
      <c r="A1417" t="s">
        <v>1342</v>
      </c>
      <c r="B1417" t="s">
        <v>1341</v>
      </c>
      <c r="C1417" t="s">
        <v>1407</v>
      </c>
      <c r="E1417" t="s">
        <v>1411</v>
      </c>
      <c r="F1417" t="s">
        <v>66</v>
      </c>
      <c r="I1417" t="s">
        <v>50</v>
      </c>
      <c r="J1417" t="s">
        <v>217</v>
      </c>
      <c r="K1417" t="s">
        <v>48</v>
      </c>
      <c r="L1417" t="s">
        <v>146</v>
      </c>
      <c r="M1417" t="s">
        <v>47</v>
      </c>
      <c r="N1417">
        <v>205</v>
      </c>
    </row>
    <row r="1418" spans="1:14">
      <c r="A1418" t="s">
        <v>1342</v>
      </c>
      <c r="B1418" t="s">
        <v>1341</v>
      </c>
      <c r="C1418" t="s">
        <v>1407</v>
      </c>
      <c r="E1418" t="s">
        <v>1411</v>
      </c>
      <c r="F1418" t="s">
        <v>66</v>
      </c>
      <c r="I1418" t="s">
        <v>50</v>
      </c>
      <c r="J1418" t="s">
        <v>217</v>
      </c>
      <c r="K1418" t="s">
        <v>48</v>
      </c>
      <c r="L1418" t="s">
        <v>146</v>
      </c>
      <c r="M1418" t="s">
        <v>47</v>
      </c>
      <c r="N1418">
        <v>206</v>
      </c>
    </row>
    <row r="1419" spans="1:14">
      <c r="A1419" t="s">
        <v>1342</v>
      </c>
      <c r="B1419" t="s">
        <v>1341</v>
      </c>
      <c r="C1419" t="s">
        <v>1407</v>
      </c>
      <c r="E1419" t="s">
        <v>1411</v>
      </c>
      <c r="F1419" t="s">
        <v>66</v>
      </c>
      <c r="I1419" t="s">
        <v>50</v>
      </c>
      <c r="J1419" t="s">
        <v>217</v>
      </c>
      <c r="K1419" t="s">
        <v>48</v>
      </c>
      <c r="L1419" t="s">
        <v>146</v>
      </c>
      <c r="M1419" t="s">
        <v>47</v>
      </c>
      <c r="N1419">
        <v>207</v>
      </c>
    </row>
    <row r="1420" spans="1:14">
      <c r="A1420" t="s">
        <v>1342</v>
      </c>
      <c r="B1420" t="s">
        <v>1341</v>
      </c>
      <c r="C1420" t="s">
        <v>1407</v>
      </c>
      <c r="E1420" t="s">
        <v>1411</v>
      </c>
      <c r="F1420" t="s">
        <v>66</v>
      </c>
      <c r="I1420" t="s">
        <v>50</v>
      </c>
      <c r="J1420" t="s">
        <v>217</v>
      </c>
      <c r="K1420" t="s">
        <v>48</v>
      </c>
      <c r="L1420" t="s">
        <v>146</v>
      </c>
      <c r="M1420" t="s">
        <v>47</v>
      </c>
      <c r="N1420">
        <v>208</v>
      </c>
    </row>
    <row r="1421" spans="1:14">
      <c r="A1421" t="s">
        <v>1342</v>
      </c>
      <c r="B1421" t="s">
        <v>1341</v>
      </c>
      <c r="C1421" t="s">
        <v>1407</v>
      </c>
      <c r="E1421" t="s">
        <v>1410</v>
      </c>
      <c r="F1421" t="s">
        <v>66</v>
      </c>
      <c r="I1421" t="s">
        <v>50</v>
      </c>
      <c r="J1421" t="s">
        <v>217</v>
      </c>
      <c r="K1421" t="s">
        <v>48</v>
      </c>
      <c r="L1421" t="s">
        <v>146</v>
      </c>
      <c r="M1421" t="s">
        <v>47</v>
      </c>
      <c r="N1421">
        <v>209</v>
      </c>
    </row>
    <row r="1422" spans="1:14">
      <c r="A1422" t="s">
        <v>1342</v>
      </c>
      <c r="B1422" t="s">
        <v>1341</v>
      </c>
      <c r="C1422" t="s">
        <v>1407</v>
      </c>
      <c r="E1422" t="s">
        <v>1410</v>
      </c>
      <c r="F1422" t="s">
        <v>66</v>
      </c>
      <c r="I1422" t="s">
        <v>50</v>
      </c>
      <c r="J1422" t="s">
        <v>217</v>
      </c>
      <c r="K1422" t="s">
        <v>48</v>
      </c>
      <c r="L1422" t="s">
        <v>146</v>
      </c>
      <c r="M1422" t="s">
        <v>47</v>
      </c>
      <c r="N1422">
        <v>210</v>
      </c>
    </row>
    <row r="1423" spans="1:14">
      <c r="A1423" t="s">
        <v>1342</v>
      </c>
      <c r="B1423" t="s">
        <v>1341</v>
      </c>
      <c r="C1423" t="s">
        <v>1407</v>
      </c>
      <c r="E1423" t="s">
        <v>1409</v>
      </c>
      <c r="F1423" t="s">
        <v>66</v>
      </c>
      <c r="I1423" t="s">
        <v>50</v>
      </c>
      <c r="J1423" t="s">
        <v>217</v>
      </c>
      <c r="K1423" t="s">
        <v>48</v>
      </c>
      <c r="L1423" t="s">
        <v>146</v>
      </c>
      <c r="M1423" t="s">
        <v>47</v>
      </c>
      <c r="N1423">
        <v>211</v>
      </c>
    </row>
    <row r="1424" spans="1:14">
      <c r="A1424" t="s">
        <v>1342</v>
      </c>
      <c r="B1424" t="s">
        <v>1341</v>
      </c>
      <c r="C1424" t="s">
        <v>1407</v>
      </c>
      <c r="E1424" t="s">
        <v>1409</v>
      </c>
      <c r="F1424" t="s">
        <v>66</v>
      </c>
      <c r="I1424" t="s">
        <v>50</v>
      </c>
      <c r="J1424" t="s">
        <v>217</v>
      </c>
      <c r="K1424" t="s">
        <v>48</v>
      </c>
      <c r="L1424" t="s">
        <v>146</v>
      </c>
      <c r="M1424" t="s">
        <v>47</v>
      </c>
      <c r="N1424">
        <v>212</v>
      </c>
    </row>
    <row r="1425" spans="1:14">
      <c r="A1425" t="s">
        <v>1342</v>
      </c>
      <c r="B1425" t="s">
        <v>1341</v>
      </c>
      <c r="C1425" t="s">
        <v>1407</v>
      </c>
      <c r="E1425" t="s">
        <v>1408</v>
      </c>
      <c r="F1425" t="s">
        <v>66</v>
      </c>
      <c r="I1425" t="s">
        <v>50</v>
      </c>
      <c r="J1425" t="s">
        <v>217</v>
      </c>
      <c r="K1425" t="s">
        <v>48</v>
      </c>
      <c r="L1425" t="s">
        <v>146</v>
      </c>
      <c r="M1425" t="s">
        <v>47</v>
      </c>
      <c r="N1425">
        <v>213</v>
      </c>
    </row>
    <row r="1426" spans="1:14">
      <c r="A1426" t="s">
        <v>1342</v>
      </c>
      <c r="B1426" t="s">
        <v>1341</v>
      </c>
      <c r="C1426" t="s">
        <v>1407</v>
      </c>
      <c r="E1426" t="s">
        <v>1408</v>
      </c>
      <c r="F1426" t="s">
        <v>66</v>
      </c>
      <c r="I1426" t="s">
        <v>50</v>
      </c>
      <c r="J1426" t="s">
        <v>217</v>
      </c>
      <c r="K1426" t="s">
        <v>48</v>
      </c>
      <c r="L1426" t="s">
        <v>146</v>
      </c>
      <c r="M1426" t="s">
        <v>47</v>
      </c>
      <c r="N1426">
        <v>214</v>
      </c>
    </row>
    <row r="1427" spans="1:14">
      <c r="A1427" t="s">
        <v>1342</v>
      </c>
      <c r="B1427" t="s">
        <v>1341</v>
      </c>
      <c r="C1427" t="s">
        <v>1407</v>
      </c>
      <c r="E1427" t="s">
        <v>1406</v>
      </c>
      <c r="F1427" t="s">
        <v>66</v>
      </c>
      <c r="I1427" t="s">
        <v>50</v>
      </c>
      <c r="J1427" t="s">
        <v>217</v>
      </c>
      <c r="K1427" t="s">
        <v>48</v>
      </c>
      <c r="L1427" t="s">
        <v>146</v>
      </c>
      <c r="M1427" t="s">
        <v>47</v>
      </c>
      <c r="N1427">
        <v>215</v>
      </c>
    </row>
    <row r="1428" spans="1:14">
      <c r="A1428" t="s">
        <v>1342</v>
      </c>
      <c r="B1428" t="s">
        <v>1341</v>
      </c>
      <c r="C1428" t="s">
        <v>1407</v>
      </c>
      <c r="E1428" t="s">
        <v>1406</v>
      </c>
      <c r="F1428" t="s">
        <v>66</v>
      </c>
      <c r="I1428" t="s">
        <v>50</v>
      </c>
      <c r="J1428" t="s">
        <v>217</v>
      </c>
      <c r="K1428" t="s">
        <v>48</v>
      </c>
      <c r="L1428" t="s">
        <v>146</v>
      </c>
      <c r="M1428" t="s">
        <v>47</v>
      </c>
      <c r="N1428">
        <v>216</v>
      </c>
    </row>
    <row r="1429" spans="1:14">
      <c r="A1429" t="s">
        <v>1342</v>
      </c>
      <c r="B1429" t="s">
        <v>1341</v>
      </c>
      <c r="C1429" t="s">
        <v>1405</v>
      </c>
      <c r="E1429" t="s">
        <v>1404</v>
      </c>
      <c r="F1429" t="s">
        <v>66</v>
      </c>
      <c r="I1429" t="s">
        <v>50</v>
      </c>
      <c r="J1429" t="s">
        <v>217</v>
      </c>
      <c r="K1429" t="s">
        <v>48</v>
      </c>
      <c r="L1429" t="s">
        <v>146</v>
      </c>
      <c r="M1429" t="s">
        <v>47</v>
      </c>
      <c r="N1429">
        <v>217</v>
      </c>
    </row>
    <row r="1430" spans="1:14">
      <c r="A1430" t="s">
        <v>1342</v>
      </c>
      <c r="B1430" t="s">
        <v>1341</v>
      </c>
      <c r="C1430" t="s">
        <v>1405</v>
      </c>
      <c r="E1430" t="s">
        <v>1404</v>
      </c>
      <c r="F1430" t="s">
        <v>66</v>
      </c>
      <c r="I1430" t="s">
        <v>50</v>
      </c>
      <c r="J1430" t="s">
        <v>217</v>
      </c>
      <c r="K1430" t="s">
        <v>48</v>
      </c>
      <c r="L1430" t="s">
        <v>146</v>
      </c>
      <c r="M1430" t="s">
        <v>47</v>
      </c>
      <c r="N1430">
        <v>218</v>
      </c>
    </row>
    <row r="1431" spans="1:14">
      <c r="A1431" t="s">
        <v>1342</v>
      </c>
      <c r="B1431" t="s">
        <v>1341</v>
      </c>
      <c r="C1431" t="s">
        <v>1399</v>
      </c>
      <c r="E1431" t="s">
        <v>1403</v>
      </c>
      <c r="F1431" t="s">
        <v>66</v>
      </c>
      <c r="I1431" t="s">
        <v>50</v>
      </c>
      <c r="J1431" t="s">
        <v>217</v>
      </c>
      <c r="K1431" t="s">
        <v>48</v>
      </c>
      <c r="L1431" t="s">
        <v>146</v>
      </c>
      <c r="M1431" t="s">
        <v>47</v>
      </c>
      <c r="N1431">
        <v>219</v>
      </c>
    </row>
    <row r="1432" spans="1:14">
      <c r="A1432" t="s">
        <v>1342</v>
      </c>
      <c r="B1432" t="s">
        <v>1341</v>
      </c>
      <c r="C1432" t="s">
        <v>1399</v>
      </c>
      <c r="E1432" t="s">
        <v>1402</v>
      </c>
      <c r="F1432" t="s">
        <v>66</v>
      </c>
      <c r="I1432" t="s">
        <v>50</v>
      </c>
      <c r="J1432" t="s">
        <v>217</v>
      </c>
      <c r="K1432" t="s">
        <v>48</v>
      </c>
      <c r="L1432" t="s">
        <v>146</v>
      </c>
      <c r="M1432" t="s">
        <v>47</v>
      </c>
      <c r="N1432">
        <v>220</v>
      </c>
    </row>
    <row r="1433" spans="1:14">
      <c r="A1433" t="s">
        <v>1342</v>
      </c>
      <c r="B1433" t="s">
        <v>1341</v>
      </c>
      <c r="C1433" t="s">
        <v>1399</v>
      </c>
      <c r="E1433" t="s">
        <v>1401</v>
      </c>
      <c r="F1433" t="s">
        <v>66</v>
      </c>
      <c r="I1433" t="s">
        <v>50</v>
      </c>
      <c r="J1433" t="s">
        <v>217</v>
      </c>
      <c r="K1433" t="s">
        <v>48</v>
      </c>
      <c r="L1433" t="s">
        <v>146</v>
      </c>
      <c r="M1433" t="s">
        <v>47</v>
      </c>
      <c r="N1433">
        <v>221</v>
      </c>
    </row>
    <row r="1434" spans="1:14">
      <c r="A1434" t="s">
        <v>1342</v>
      </c>
      <c r="B1434" t="s">
        <v>1341</v>
      </c>
      <c r="C1434" t="s">
        <v>1399</v>
      </c>
      <c r="E1434" t="s">
        <v>1400</v>
      </c>
      <c r="F1434" t="s">
        <v>66</v>
      </c>
      <c r="I1434" t="s">
        <v>50</v>
      </c>
      <c r="J1434" t="s">
        <v>217</v>
      </c>
      <c r="K1434" t="s">
        <v>48</v>
      </c>
      <c r="L1434" t="s">
        <v>146</v>
      </c>
      <c r="M1434" t="s">
        <v>47</v>
      </c>
      <c r="N1434">
        <v>222</v>
      </c>
    </row>
    <row r="1435" spans="1:14">
      <c r="A1435" t="s">
        <v>1342</v>
      </c>
      <c r="B1435" t="s">
        <v>1341</v>
      </c>
      <c r="C1435" t="s">
        <v>1399</v>
      </c>
      <c r="E1435" t="s">
        <v>1398</v>
      </c>
      <c r="F1435" t="s">
        <v>66</v>
      </c>
      <c r="I1435" t="s">
        <v>50</v>
      </c>
      <c r="J1435" t="s">
        <v>217</v>
      </c>
      <c r="K1435" t="s">
        <v>48</v>
      </c>
      <c r="L1435" t="s">
        <v>146</v>
      </c>
      <c r="M1435" t="s">
        <v>47</v>
      </c>
      <c r="N1435">
        <v>223</v>
      </c>
    </row>
    <row r="1436" spans="1:14">
      <c r="A1436" t="s">
        <v>1342</v>
      </c>
      <c r="B1436" t="s">
        <v>1341</v>
      </c>
      <c r="C1436" t="s">
        <v>1399</v>
      </c>
      <c r="E1436" t="s">
        <v>1403</v>
      </c>
      <c r="F1436" t="s">
        <v>66</v>
      </c>
      <c r="I1436" t="s">
        <v>50</v>
      </c>
      <c r="J1436" t="s">
        <v>217</v>
      </c>
      <c r="K1436" t="s">
        <v>48</v>
      </c>
      <c r="L1436" t="s">
        <v>146</v>
      </c>
      <c r="M1436" t="s">
        <v>47</v>
      </c>
      <c r="N1436">
        <v>224</v>
      </c>
    </row>
    <row r="1437" spans="1:14">
      <c r="A1437" t="s">
        <v>1342</v>
      </c>
      <c r="B1437" t="s">
        <v>1341</v>
      </c>
      <c r="C1437" t="s">
        <v>1399</v>
      </c>
      <c r="E1437" t="s">
        <v>1402</v>
      </c>
      <c r="F1437" t="s">
        <v>66</v>
      </c>
      <c r="I1437" t="s">
        <v>50</v>
      </c>
      <c r="J1437" t="s">
        <v>217</v>
      </c>
      <c r="K1437" t="s">
        <v>48</v>
      </c>
      <c r="L1437" t="s">
        <v>146</v>
      </c>
      <c r="M1437" t="s">
        <v>47</v>
      </c>
      <c r="N1437">
        <v>225</v>
      </c>
    </row>
    <row r="1438" spans="1:14">
      <c r="A1438" t="s">
        <v>1342</v>
      </c>
      <c r="B1438" t="s">
        <v>1341</v>
      </c>
      <c r="C1438" t="s">
        <v>1399</v>
      </c>
      <c r="E1438" t="s">
        <v>1401</v>
      </c>
      <c r="F1438" t="s">
        <v>66</v>
      </c>
      <c r="I1438" t="s">
        <v>50</v>
      </c>
      <c r="J1438" t="s">
        <v>217</v>
      </c>
      <c r="K1438" t="s">
        <v>48</v>
      </c>
      <c r="L1438" t="s">
        <v>146</v>
      </c>
      <c r="M1438" t="s">
        <v>47</v>
      </c>
      <c r="N1438">
        <v>226</v>
      </c>
    </row>
    <row r="1439" spans="1:14">
      <c r="A1439" t="s">
        <v>1342</v>
      </c>
      <c r="B1439" t="s">
        <v>1341</v>
      </c>
      <c r="C1439" t="s">
        <v>1399</v>
      </c>
      <c r="E1439" t="s">
        <v>1400</v>
      </c>
      <c r="F1439" t="s">
        <v>66</v>
      </c>
      <c r="I1439" t="s">
        <v>50</v>
      </c>
      <c r="J1439" t="s">
        <v>217</v>
      </c>
      <c r="K1439" t="s">
        <v>48</v>
      </c>
      <c r="L1439" t="s">
        <v>146</v>
      </c>
      <c r="M1439" t="s">
        <v>47</v>
      </c>
      <c r="N1439">
        <v>227</v>
      </c>
    </row>
    <row r="1440" spans="1:14">
      <c r="A1440" t="s">
        <v>1342</v>
      </c>
      <c r="B1440" t="s">
        <v>1341</v>
      </c>
      <c r="C1440" t="s">
        <v>1399</v>
      </c>
      <c r="E1440" t="s">
        <v>1398</v>
      </c>
      <c r="F1440" t="s">
        <v>66</v>
      </c>
      <c r="I1440" t="s">
        <v>50</v>
      </c>
      <c r="J1440" t="s">
        <v>217</v>
      </c>
      <c r="K1440" t="s">
        <v>48</v>
      </c>
      <c r="L1440" t="s">
        <v>146</v>
      </c>
      <c r="M1440" t="s">
        <v>47</v>
      </c>
      <c r="N1440">
        <v>228</v>
      </c>
    </row>
    <row r="1441" spans="1:14">
      <c r="A1441" t="s">
        <v>1342</v>
      </c>
      <c r="B1441" t="s">
        <v>1341</v>
      </c>
      <c r="C1441" t="s">
        <v>1399</v>
      </c>
      <c r="E1441" t="s">
        <v>1403</v>
      </c>
      <c r="F1441" t="s">
        <v>66</v>
      </c>
      <c r="I1441" t="s">
        <v>50</v>
      </c>
      <c r="J1441" t="s">
        <v>217</v>
      </c>
      <c r="K1441" t="s">
        <v>48</v>
      </c>
      <c r="L1441" t="s">
        <v>146</v>
      </c>
      <c r="M1441" t="s">
        <v>47</v>
      </c>
      <c r="N1441">
        <v>229</v>
      </c>
    </row>
    <row r="1442" spans="1:14">
      <c r="A1442" t="s">
        <v>1342</v>
      </c>
      <c r="B1442" t="s">
        <v>1341</v>
      </c>
      <c r="C1442" t="s">
        <v>1399</v>
      </c>
      <c r="E1442" t="s">
        <v>1402</v>
      </c>
      <c r="F1442" t="s">
        <v>66</v>
      </c>
      <c r="I1442" t="s">
        <v>50</v>
      </c>
      <c r="J1442" t="s">
        <v>217</v>
      </c>
      <c r="K1442" t="s">
        <v>48</v>
      </c>
      <c r="L1442" t="s">
        <v>146</v>
      </c>
      <c r="M1442" t="s">
        <v>47</v>
      </c>
      <c r="N1442">
        <v>230</v>
      </c>
    </row>
    <row r="1443" spans="1:14">
      <c r="A1443" t="s">
        <v>1342</v>
      </c>
      <c r="B1443" t="s">
        <v>1341</v>
      </c>
      <c r="C1443" t="s">
        <v>1399</v>
      </c>
      <c r="E1443" t="s">
        <v>1401</v>
      </c>
      <c r="F1443" t="s">
        <v>66</v>
      </c>
      <c r="I1443" t="s">
        <v>50</v>
      </c>
      <c r="J1443" t="s">
        <v>217</v>
      </c>
      <c r="K1443" t="s">
        <v>48</v>
      </c>
      <c r="L1443" t="s">
        <v>146</v>
      </c>
      <c r="M1443" t="s">
        <v>47</v>
      </c>
      <c r="N1443">
        <v>231</v>
      </c>
    </row>
    <row r="1444" spans="1:14">
      <c r="A1444" t="s">
        <v>1342</v>
      </c>
      <c r="B1444" t="s">
        <v>1341</v>
      </c>
      <c r="C1444" t="s">
        <v>1399</v>
      </c>
      <c r="E1444" t="s">
        <v>1400</v>
      </c>
      <c r="F1444" t="s">
        <v>66</v>
      </c>
      <c r="I1444" t="s">
        <v>50</v>
      </c>
      <c r="J1444" t="s">
        <v>217</v>
      </c>
      <c r="K1444" t="s">
        <v>48</v>
      </c>
      <c r="L1444" t="s">
        <v>146</v>
      </c>
      <c r="M1444" t="s">
        <v>47</v>
      </c>
      <c r="N1444">
        <v>232</v>
      </c>
    </row>
    <row r="1445" spans="1:14">
      <c r="A1445" t="s">
        <v>1342</v>
      </c>
      <c r="B1445" t="s">
        <v>1341</v>
      </c>
      <c r="C1445" t="s">
        <v>1399</v>
      </c>
      <c r="E1445" t="s">
        <v>1398</v>
      </c>
      <c r="F1445" t="s">
        <v>66</v>
      </c>
      <c r="I1445" t="s">
        <v>50</v>
      </c>
      <c r="J1445" t="s">
        <v>217</v>
      </c>
      <c r="K1445" t="s">
        <v>48</v>
      </c>
      <c r="L1445" t="s">
        <v>146</v>
      </c>
      <c r="M1445" t="s">
        <v>47</v>
      </c>
      <c r="N1445">
        <v>233</v>
      </c>
    </row>
    <row r="1446" spans="1:14">
      <c r="A1446" t="s">
        <v>1342</v>
      </c>
      <c r="B1446" t="s">
        <v>1341</v>
      </c>
      <c r="C1446" t="s">
        <v>1397</v>
      </c>
      <c r="E1446" t="s">
        <v>1396</v>
      </c>
      <c r="F1446" t="s">
        <v>66</v>
      </c>
      <c r="I1446" t="s">
        <v>50</v>
      </c>
      <c r="J1446" t="s">
        <v>217</v>
      </c>
      <c r="K1446" t="s">
        <v>48</v>
      </c>
      <c r="L1446" t="s">
        <v>146</v>
      </c>
      <c r="M1446" t="s">
        <v>47</v>
      </c>
      <c r="N1446">
        <v>234</v>
      </c>
    </row>
    <row r="1447" spans="1:14">
      <c r="A1447" t="s">
        <v>1342</v>
      </c>
      <c r="B1447" t="s">
        <v>1341</v>
      </c>
      <c r="C1447" t="s">
        <v>1397</v>
      </c>
      <c r="E1447" t="s">
        <v>1396</v>
      </c>
      <c r="F1447" t="s">
        <v>66</v>
      </c>
      <c r="I1447" t="s">
        <v>50</v>
      </c>
      <c r="J1447" t="s">
        <v>217</v>
      </c>
      <c r="K1447" t="s">
        <v>48</v>
      </c>
      <c r="L1447" t="s">
        <v>146</v>
      </c>
      <c r="M1447" t="s">
        <v>47</v>
      </c>
      <c r="N1447">
        <v>235</v>
      </c>
    </row>
    <row r="1448" spans="1:14">
      <c r="A1448" t="s">
        <v>1342</v>
      </c>
      <c r="B1448" t="s">
        <v>1341</v>
      </c>
      <c r="C1448" t="s">
        <v>1397</v>
      </c>
      <c r="E1448" t="s">
        <v>1396</v>
      </c>
      <c r="F1448" t="s">
        <v>66</v>
      </c>
      <c r="I1448" t="s">
        <v>50</v>
      </c>
      <c r="J1448" t="s">
        <v>217</v>
      </c>
      <c r="K1448" t="s">
        <v>48</v>
      </c>
      <c r="L1448" t="s">
        <v>146</v>
      </c>
      <c r="M1448" t="s">
        <v>47</v>
      </c>
      <c r="N1448">
        <v>236</v>
      </c>
    </row>
    <row r="1449" spans="1:14">
      <c r="A1449" t="s">
        <v>1342</v>
      </c>
      <c r="B1449" t="s">
        <v>1341</v>
      </c>
      <c r="C1449" t="s">
        <v>1397</v>
      </c>
      <c r="E1449" t="s">
        <v>1396</v>
      </c>
      <c r="F1449" t="s">
        <v>66</v>
      </c>
      <c r="I1449" t="s">
        <v>50</v>
      </c>
      <c r="J1449" t="s">
        <v>217</v>
      </c>
      <c r="K1449" t="s">
        <v>48</v>
      </c>
      <c r="L1449" t="s">
        <v>146</v>
      </c>
      <c r="M1449" t="s">
        <v>47</v>
      </c>
      <c r="N1449">
        <v>237</v>
      </c>
    </row>
    <row r="1450" spans="1:14">
      <c r="A1450" t="s">
        <v>1342</v>
      </c>
      <c r="B1450" t="s">
        <v>1341</v>
      </c>
      <c r="C1450" t="s">
        <v>1397</v>
      </c>
      <c r="E1450" t="s">
        <v>1396</v>
      </c>
      <c r="F1450" t="s">
        <v>66</v>
      </c>
      <c r="I1450" t="s">
        <v>50</v>
      </c>
      <c r="J1450" t="s">
        <v>217</v>
      </c>
      <c r="K1450" t="s">
        <v>48</v>
      </c>
      <c r="L1450" t="s">
        <v>146</v>
      </c>
      <c r="M1450" t="s">
        <v>47</v>
      </c>
      <c r="N1450">
        <v>238</v>
      </c>
    </row>
    <row r="1451" spans="1:14">
      <c r="A1451" t="s">
        <v>1342</v>
      </c>
      <c r="B1451" t="s">
        <v>1341</v>
      </c>
      <c r="C1451" t="s">
        <v>1397</v>
      </c>
      <c r="E1451" t="s">
        <v>1396</v>
      </c>
      <c r="F1451" t="s">
        <v>66</v>
      </c>
      <c r="I1451" t="s">
        <v>50</v>
      </c>
      <c r="J1451" t="s">
        <v>217</v>
      </c>
      <c r="K1451" t="s">
        <v>48</v>
      </c>
      <c r="L1451" t="s">
        <v>146</v>
      </c>
      <c r="M1451" t="s">
        <v>47</v>
      </c>
      <c r="N1451">
        <v>239</v>
      </c>
    </row>
    <row r="1452" spans="1:14">
      <c r="A1452" t="s">
        <v>1342</v>
      </c>
      <c r="B1452" t="s">
        <v>1341</v>
      </c>
      <c r="C1452" t="s">
        <v>1397</v>
      </c>
      <c r="E1452" t="s">
        <v>1396</v>
      </c>
      <c r="F1452" t="s">
        <v>66</v>
      </c>
      <c r="I1452" t="s">
        <v>50</v>
      </c>
      <c r="J1452" t="s">
        <v>217</v>
      </c>
      <c r="K1452" t="s">
        <v>48</v>
      </c>
      <c r="L1452" t="s">
        <v>146</v>
      </c>
      <c r="M1452" t="s">
        <v>47</v>
      </c>
      <c r="N1452">
        <v>240</v>
      </c>
    </row>
    <row r="1453" spans="1:14">
      <c r="A1453" t="s">
        <v>1342</v>
      </c>
      <c r="B1453" t="s">
        <v>1341</v>
      </c>
      <c r="C1453" t="s">
        <v>1393</v>
      </c>
      <c r="E1453" t="s">
        <v>1395</v>
      </c>
      <c r="F1453" t="s">
        <v>66</v>
      </c>
      <c r="I1453" t="s">
        <v>50</v>
      </c>
      <c r="J1453" t="s">
        <v>217</v>
      </c>
      <c r="K1453" t="s">
        <v>48</v>
      </c>
      <c r="L1453" t="s">
        <v>146</v>
      </c>
      <c r="M1453" t="s">
        <v>47</v>
      </c>
      <c r="N1453">
        <v>241</v>
      </c>
    </row>
    <row r="1454" spans="1:14">
      <c r="A1454" t="s">
        <v>1342</v>
      </c>
      <c r="B1454" t="s">
        <v>1341</v>
      </c>
      <c r="C1454" t="s">
        <v>1393</v>
      </c>
      <c r="E1454" t="s">
        <v>1394</v>
      </c>
      <c r="F1454" t="s">
        <v>66</v>
      </c>
      <c r="I1454" t="s">
        <v>50</v>
      </c>
      <c r="J1454" t="s">
        <v>217</v>
      </c>
      <c r="K1454" t="s">
        <v>48</v>
      </c>
      <c r="L1454" t="s">
        <v>146</v>
      </c>
      <c r="M1454" t="s">
        <v>47</v>
      </c>
      <c r="N1454">
        <v>242</v>
      </c>
    </row>
    <row r="1455" spans="1:14">
      <c r="A1455" t="s">
        <v>1342</v>
      </c>
      <c r="B1455" t="s">
        <v>1341</v>
      </c>
      <c r="C1455" t="s">
        <v>1393</v>
      </c>
      <c r="E1455" t="s">
        <v>1392</v>
      </c>
      <c r="F1455" t="s">
        <v>66</v>
      </c>
      <c r="I1455" t="s">
        <v>50</v>
      </c>
      <c r="J1455" t="s">
        <v>217</v>
      </c>
      <c r="K1455" t="s">
        <v>48</v>
      </c>
      <c r="L1455" t="s">
        <v>146</v>
      </c>
      <c r="M1455" t="s">
        <v>47</v>
      </c>
      <c r="N1455">
        <v>243</v>
      </c>
    </row>
    <row r="1456" spans="1:14">
      <c r="A1456" t="s">
        <v>1342</v>
      </c>
      <c r="B1456" t="s">
        <v>1341</v>
      </c>
      <c r="C1456" t="s">
        <v>1387</v>
      </c>
      <c r="E1456" t="s">
        <v>1391</v>
      </c>
      <c r="F1456" t="s">
        <v>66</v>
      </c>
      <c r="I1456" t="s">
        <v>50</v>
      </c>
      <c r="J1456" t="s">
        <v>217</v>
      </c>
      <c r="K1456" t="s">
        <v>48</v>
      </c>
      <c r="L1456" t="s">
        <v>146</v>
      </c>
      <c r="M1456" t="s">
        <v>47</v>
      </c>
      <c r="N1456">
        <v>244</v>
      </c>
    </row>
    <row r="1457" spans="1:14">
      <c r="A1457" t="s">
        <v>1342</v>
      </c>
      <c r="B1457" t="s">
        <v>1341</v>
      </c>
      <c r="C1457" t="s">
        <v>1387</v>
      </c>
      <c r="E1457" t="s">
        <v>1391</v>
      </c>
      <c r="F1457" t="s">
        <v>66</v>
      </c>
      <c r="I1457" t="s">
        <v>50</v>
      </c>
      <c r="J1457" t="s">
        <v>217</v>
      </c>
      <c r="K1457" t="s">
        <v>48</v>
      </c>
      <c r="L1457" t="s">
        <v>146</v>
      </c>
      <c r="M1457" t="s">
        <v>47</v>
      </c>
      <c r="N1457">
        <v>245</v>
      </c>
    </row>
    <row r="1458" spans="1:14">
      <c r="A1458" t="s">
        <v>1342</v>
      </c>
      <c r="B1458" t="s">
        <v>1341</v>
      </c>
      <c r="C1458" t="s">
        <v>1387</v>
      </c>
      <c r="E1458" t="s">
        <v>1391</v>
      </c>
      <c r="F1458" t="s">
        <v>66</v>
      </c>
      <c r="I1458" t="s">
        <v>50</v>
      </c>
      <c r="J1458" t="s">
        <v>217</v>
      </c>
      <c r="K1458" t="s">
        <v>48</v>
      </c>
      <c r="L1458" t="s">
        <v>146</v>
      </c>
      <c r="M1458" t="s">
        <v>47</v>
      </c>
      <c r="N1458">
        <v>246</v>
      </c>
    </row>
    <row r="1459" spans="1:14">
      <c r="A1459" t="s">
        <v>1342</v>
      </c>
      <c r="B1459" t="s">
        <v>1341</v>
      </c>
      <c r="C1459" t="s">
        <v>1387</v>
      </c>
      <c r="E1459" t="s">
        <v>1391</v>
      </c>
      <c r="F1459" t="s">
        <v>66</v>
      </c>
      <c r="I1459" t="s">
        <v>50</v>
      </c>
      <c r="J1459" t="s">
        <v>217</v>
      </c>
      <c r="K1459" t="s">
        <v>48</v>
      </c>
      <c r="L1459" t="s">
        <v>146</v>
      </c>
      <c r="M1459" t="s">
        <v>47</v>
      </c>
      <c r="N1459">
        <v>247</v>
      </c>
    </row>
    <row r="1460" spans="1:14">
      <c r="A1460" t="s">
        <v>1342</v>
      </c>
      <c r="B1460" t="s">
        <v>1341</v>
      </c>
      <c r="C1460" t="s">
        <v>1387</v>
      </c>
      <c r="E1460" t="s">
        <v>1391</v>
      </c>
      <c r="F1460" t="s">
        <v>66</v>
      </c>
      <c r="I1460" t="s">
        <v>50</v>
      </c>
      <c r="J1460" t="s">
        <v>217</v>
      </c>
      <c r="K1460" t="s">
        <v>48</v>
      </c>
      <c r="L1460" t="s">
        <v>146</v>
      </c>
      <c r="M1460" t="s">
        <v>47</v>
      </c>
      <c r="N1460">
        <v>248</v>
      </c>
    </row>
    <row r="1461" spans="1:14">
      <c r="A1461" t="s">
        <v>1342</v>
      </c>
      <c r="B1461" t="s">
        <v>1341</v>
      </c>
      <c r="C1461" t="s">
        <v>1387</v>
      </c>
      <c r="E1461" t="s">
        <v>1390</v>
      </c>
      <c r="F1461" t="s">
        <v>66</v>
      </c>
      <c r="I1461" t="s">
        <v>50</v>
      </c>
      <c r="J1461" t="s">
        <v>217</v>
      </c>
      <c r="K1461" t="s">
        <v>48</v>
      </c>
      <c r="L1461" t="s">
        <v>146</v>
      </c>
      <c r="M1461" t="s">
        <v>47</v>
      </c>
      <c r="N1461">
        <v>249</v>
      </c>
    </row>
    <row r="1462" spans="1:14">
      <c r="A1462" t="s">
        <v>1342</v>
      </c>
      <c r="B1462" t="s">
        <v>1341</v>
      </c>
      <c r="C1462" t="s">
        <v>1387</v>
      </c>
      <c r="E1462" t="s">
        <v>1390</v>
      </c>
      <c r="F1462" t="s">
        <v>66</v>
      </c>
      <c r="I1462" t="s">
        <v>50</v>
      </c>
      <c r="J1462" t="s">
        <v>217</v>
      </c>
      <c r="K1462" t="s">
        <v>48</v>
      </c>
      <c r="L1462" t="s">
        <v>146</v>
      </c>
      <c r="M1462" t="s">
        <v>47</v>
      </c>
      <c r="N1462">
        <v>250</v>
      </c>
    </row>
    <row r="1463" spans="1:14">
      <c r="A1463" t="s">
        <v>1342</v>
      </c>
      <c r="B1463" t="s">
        <v>1341</v>
      </c>
      <c r="C1463" t="s">
        <v>1387</v>
      </c>
      <c r="E1463" t="s">
        <v>1390</v>
      </c>
      <c r="F1463" t="s">
        <v>66</v>
      </c>
      <c r="I1463" t="s">
        <v>50</v>
      </c>
      <c r="J1463" t="s">
        <v>217</v>
      </c>
      <c r="K1463" t="s">
        <v>48</v>
      </c>
      <c r="L1463" t="s">
        <v>146</v>
      </c>
      <c r="M1463" t="s">
        <v>47</v>
      </c>
      <c r="N1463">
        <v>251</v>
      </c>
    </row>
    <row r="1464" spans="1:14">
      <c r="A1464" t="s">
        <v>1342</v>
      </c>
      <c r="B1464" t="s">
        <v>1341</v>
      </c>
      <c r="C1464" t="s">
        <v>1387</v>
      </c>
      <c r="E1464" t="s">
        <v>1390</v>
      </c>
      <c r="F1464" t="s">
        <v>66</v>
      </c>
      <c r="I1464" t="s">
        <v>50</v>
      </c>
      <c r="J1464" t="s">
        <v>217</v>
      </c>
      <c r="K1464" t="s">
        <v>48</v>
      </c>
      <c r="L1464" t="s">
        <v>146</v>
      </c>
      <c r="M1464" t="s">
        <v>47</v>
      </c>
      <c r="N1464">
        <v>252</v>
      </c>
    </row>
    <row r="1465" spans="1:14">
      <c r="A1465" t="s">
        <v>1342</v>
      </c>
      <c r="B1465" t="s">
        <v>1341</v>
      </c>
      <c r="C1465" t="s">
        <v>1387</v>
      </c>
      <c r="E1465" t="s">
        <v>1389</v>
      </c>
      <c r="F1465" t="s">
        <v>66</v>
      </c>
      <c r="I1465" t="s">
        <v>50</v>
      </c>
      <c r="J1465" t="s">
        <v>217</v>
      </c>
      <c r="K1465" t="s">
        <v>48</v>
      </c>
      <c r="L1465" t="s">
        <v>146</v>
      </c>
      <c r="M1465" t="s">
        <v>47</v>
      </c>
      <c r="N1465">
        <v>253</v>
      </c>
    </row>
    <row r="1466" spans="1:14">
      <c r="A1466" t="s">
        <v>1342</v>
      </c>
      <c r="B1466" t="s">
        <v>1341</v>
      </c>
      <c r="C1466" t="s">
        <v>1387</v>
      </c>
      <c r="E1466" t="s">
        <v>1389</v>
      </c>
      <c r="F1466" t="s">
        <v>66</v>
      </c>
      <c r="I1466" t="s">
        <v>50</v>
      </c>
      <c r="J1466" t="s">
        <v>217</v>
      </c>
      <c r="K1466" t="s">
        <v>48</v>
      </c>
      <c r="L1466" t="s">
        <v>146</v>
      </c>
      <c r="M1466" t="s">
        <v>47</v>
      </c>
      <c r="N1466">
        <v>254</v>
      </c>
    </row>
    <row r="1467" spans="1:14">
      <c r="A1467" t="s">
        <v>1342</v>
      </c>
      <c r="B1467" t="s">
        <v>1341</v>
      </c>
      <c r="C1467" t="s">
        <v>1387</v>
      </c>
      <c r="E1467" t="s">
        <v>1389</v>
      </c>
      <c r="F1467" t="s">
        <v>66</v>
      </c>
      <c r="I1467" t="s">
        <v>50</v>
      </c>
      <c r="J1467" t="s">
        <v>217</v>
      </c>
      <c r="K1467" t="s">
        <v>48</v>
      </c>
      <c r="L1467" t="s">
        <v>146</v>
      </c>
      <c r="M1467" t="s">
        <v>47</v>
      </c>
      <c r="N1467">
        <v>255</v>
      </c>
    </row>
    <row r="1468" spans="1:14">
      <c r="A1468" t="s">
        <v>1342</v>
      </c>
      <c r="B1468" t="s">
        <v>1341</v>
      </c>
      <c r="C1468" t="s">
        <v>1387</v>
      </c>
      <c r="E1468" t="s">
        <v>1388</v>
      </c>
      <c r="F1468" t="s">
        <v>66</v>
      </c>
      <c r="I1468" t="s">
        <v>50</v>
      </c>
      <c r="J1468" t="s">
        <v>217</v>
      </c>
      <c r="K1468" t="s">
        <v>48</v>
      </c>
      <c r="L1468" t="s">
        <v>146</v>
      </c>
      <c r="M1468" t="s">
        <v>47</v>
      </c>
      <c r="N1468">
        <v>256</v>
      </c>
    </row>
    <row r="1469" spans="1:14">
      <c r="A1469" t="s">
        <v>1342</v>
      </c>
      <c r="B1469" t="s">
        <v>1341</v>
      </c>
      <c r="C1469" t="s">
        <v>1387</v>
      </c>
      <c r="E1469" t="s">
        <v>1388</v>
      </c>
      <c r="F1469" t="s">
        <v>66</v>
      </c>
      <c r="I1469" t="s">
        <v>50</v>
      </c>
      <c r="J1469" t="s">
        <v>217</v>
      </c>
      <c r="K1469" t="s">
        <v>48</v>
      </c>
      <c r="L1469" t="s">
        <v>146</v>
      </c>
      <c r="M1469" t="s">
        <v>47</v>
      </c>
      <c r="N1469">
        <v>257</v>
      </c>
    </row>
    <row r="1470" spans="1:14">
      <c r="A1470" t="s">
        <v>1342</v>
      </c>
      <c r="B1470" t="s">
        <v>1341</v>
      </c>
      <c r="C1470" t="s">
        <v>1387</v>
      </c>
      <c r="E1470" t="s">
        <v>1388</v>
      </c>
      <c r="F1470" t="s">
        <v>66</v>
      </c>
      <c r="I1470" t="s">
        <v>50</v>
      </c>
      <c r="J1470" t="s">
        <v>217</v>
      </c>
      <c r="K1470" t="s">
        <v>48</v>
      </c>
      <c r="L1470" t="s">
        <v>146</v>
      </c>
      <c r="M1470" t="s">
        <v>47</v>
      </c>
      <c r="N1470">
        <v>258</v>
      </c>
    </row>
    <row r="1471" spans="1:14">
      <c r="A1471" t="s">
        <v>1342</v>
      </c>
      <c r="B1471" t="s">
        <v>1341</v>
      </c>
      <c r="C1471" t="s">
        <v>1387</v>
      </c>
      <c r="E1471" t="s">
        <v>1388</v>
      </c>
      <c r="F1471" t="s">
        <v>66</v>
      </c>
      <c r="I1471" t="s">
        <v>50</v>
      </c>
      <c r="J1471" t="s">
        <v>217</v>
      </c>
      <c r="K1471" t="s">
        <v>48</v>
      </c>
      <c r="L1471" t="s">
        <v>146</v>
      </c>
      <c r="M1471" t="s">
        <v>47</v>
      </c>
      <c r="N1471">
        <v>259</v>
      </c>
    </row>
    <row r="1472" spans="1:14">
      <c r="A1472" t="s">
        <v>1342</v>
      </c>
      <c r="B1472" t="s">
        <v>1341</v>
      </c>
      <c r="C1472" t="s">
        <v>1387</v>
      </c>
      <c r="E1472" t="s">
        <v>1386</v>
      </c>
      <c r="F1472" t="s">
        <v>66</v>
      </c>
      <c r="I1472" t="s">
        <v>50</v>
      </c>
      <c r="J1472" t="s">
        <v>217</v>
      </c>
      <c r="K1472" t="s">
        <v>48</v>
      </c>
      <c r="L1472" t="s">
        <v>146</v>
      </c>
      <c r="M1472" t="s">
        <v>47</v>
      </c>
      <c r="N1472">
        <v>260</v>
      </c>
    </row>
    <row r="1473" spans="1:14">
      <c r="A1473" t="s">
        <v>1342</v>
      </c>
      <c r="B1473" t="s">
        <v>1341</v>
      </c>
      <c r="C1473" t="s">
        <v>1387</v>
      </c>
      <c r="E1473" t="s">
        <v>1386</v>
      </c>
      <c r="F1473" t="s">
        <v>66</v>
      </c>
      <c r="I1473" t="s">
        <v>50</v>
      </c>
      <c r="J1473" t="s">
        <v>217</v>
      </c>
      <c r="K1473" t="s">
        <v>48</v>
      </c>
      <c r="L1473" t="s">
        <v>146</v>
      </c>
      <c r="M1473" t="s">
        <v>47</v>
      </c>
      <c r="N1473">
        <v>261</v>
      </c>
    </row>
    <row r="1474" spans="1:14">
      <c r="A1474" t="s">
        <v>1342</v>
      </c>
      <c r="B1474" t="s">
        <v>1341</v>
      </c>
      <c r="C1474" t="s">
        <v>1387</v>
      </c>
      <c r="E1474" t="s">
        <v>1386</v>
      </c>
      <c r="F1474" t="s">
        <v>66</v>
      </c>
      <c r="I1474" t="s">
        <v>50</v>
      </c>
      <c r="J1474" t="s">
        <v>217</v>
      </c>
      <c r="K1474" t="s">
        <v>48</v>
      </c>
      <c r="L1474" t="s">
        <v>146</v>
      </c>
      <c r="M1474" t="s">
        <v>47</v>
      </c>
      <c r="N1474">
        <v>262</v>
      </c>
    </row>
    <row r="1475" spans="1:14">
      <c r="A1475" t="s">
        <v>1342</v>
      </c>
      <c r="B1475" t="s">
        <v>1341</v>
      </c>
      <c r="C1475" t="s">
        <v>1387</v>
      </c>
      <c r="E1475" t="s">
        <v>1386</v>
      </c>
      <c r="F1475" t="s">
        <v>66</v>
      </c>
      <c r="I1475" t="s">
        <v>50</v>
      </c>
      <c r="J1475" t="s">
        <v>217</v>
      </c>
      <c r="K1475" t="s">
        <v>48</v>
      </c>
      <c r="L1475" t="s">
        <v>146</v>
      </c>
      <c r="M1475" t="s">
        <v>47</v>
      </c>
      <c r="N1475">
        <v>263</v>
      </c>
    </row>
    <row r="1476" spans="1:14">
      <c r="A1476" t="s">
        <v>1342</v>
      </c>
      <c r="B1476" t="s">
        <v>1341</v>
      </c>
      <c r="C1476" t="s">
        <v>1387</v>
      </c>
      <c r="E1476" t="s">
        <v>1386</v>
      </c>
      <c r="F1476" t="s">
        <v>66</v>
      </c>
      <c r="I1476" t="s">
        <v>50</v>
      </c>
      <c r="J1476" t="s">
        <v>217</v>
      </c>
      <c r="K1476" t="s">
        <v>48</v>
      </c>
      <c r="L1476" t="s">
        <v>146</v>
      </c>
      <c r="M1476" t="s">
        <v>47</v>
      </c>
      <c r="N1476">
        <v>264</v>
      </c>
    </row>
    <row r="1477" spans="1:14">
      <c r="A1477" t="s">
        <v>1342</v>
      </c>
      <c r="B1477" t="s">
        <v>1341</v>
      </c>
      <c r="C1477" t="s">
        <v>1384</v>
      </c>
      <c r="E1477" t="s">
        <v>1385</v>
      </c>
      <c r="F1477" t="s">
        <v>253</v>
      </c>
      <c r="I1477" t="s">
        <v>50</v>
      </c>
      <c r="J1477" t="s">
        <v>217</v>
      </c>
      <c r="K1477" t="s">
        <v>48</v>
      </c>
      <c r="L1477" t="s">
        <v>146</v>
      </c>
      <c r="M1477" t="s">
        <v>47</v>
      </c>
      <c r="N1477">
        <v>265</v>
      </c>
    </row>
    <row r="1478" spans="1:14">
      <c r="A1478" t="s">
        <v>1342</v>
      </c>
      <c r="B1478" t="s">
        <v>1341</v>
      </c>
      <c r="C1478" t="s">
        <v>1384</v>
      </c>
      <c r="E1478" t="s">
        <v>1385</v>
      </c>
      <c r="F1478" t="s">
        <v>253</v>
      </c>
      <c r="I1478" t="s">
        <v>50</v>
      </c>
      <c r="J1478" t="s">
        <v>217</v>
      </c>
      <c r="K1478" t="s">
        <v>48</v>
      </c>
      <c r="L1478" t="s">
        <v>146</v>
      </c>
      <c r="M1478" t="s">
        <v>47</v>
      </c>
      <c r="N1478">
        <v>266</v>
      </c>
    </row>
    <row r="1479" spans="1:14">
      <c r="A1479" t="s">
        <v>1342</v>
      </c>
      <c r="B1479" t="s">
        <v>1341</v>
      </c>
      <c r="C1479" t="s">
        <v>1384</v>
      </c>
      <c r="E1479" t="s">
        <v>1385</v>
      </c>
      <c r="F1479" t="s">
        <v>253</v>
      </c>
      <c r="I1479" t="s">
        <v>50</v>
      </c>
      <c r="J1479" t="s">
        <v>217</v>
      </c>
      <c r="K1479" t="s">
        <v>48</v>
      </c>
      <c r="L1479" t="s">
        <v>146</v>
      </c>
      <c r="M1479" t="s">
        <v>47</v>
      </c>
      <c r="N1479">
        <v>267</v>
      </c>
    </row>
    <row r="1480" spans="1:14">
      <c r="A1480" t="s">
        <v>1342</v>
      </c>
      <c r="B1480" t="s">
        <v>1341</v>
      </c>
      <c r="C1480" t="s">
        <v>1384</v>
      </c>
      <c r="E1480" t="s">
        <v>1385</v>
      </c>
      <c r="F1480" t="s">
        <v>253</v>
      </c>
      <c r="I1480" t="s">
        <v>50</v>
      </c>
      <c r="J1480" t="s">
        <v>217</v>
      </c>
      <c r="K1480" t="s">
        <v>48</v>
      </c>
      <c r="L1480" t="s">
        <v>146</v>
      </c>
      <c r="M1480" t="s">
        <v>47</v>
      </c>
      <c r="N1480">
        <v>268</v>
      </c>
    </row>
    <row r="1481" spans="1:14">
      <c r="A1481" t="s">
        <v>1342</v>
      </c>
      <c r="B1481" t="s">
        <v>1341</v>
      </c>
      <c r="C1481" t="s">
        <v>1384</v>
      </c>
      <c r="E1481" t="s">
        <v>1385</v>
      </c>
      <c r="F1481" t="s">
        <v>253</v>
      </c>
      <c r="I1481" t="s">
        <v>50</v>
      </c>
      <c r="J1481" t="s">
        <v>217</v>
      </c>
      <c r="K1481" t="s">
        <v>48</v>
      </c>
      <c r="L1481" t="s">
        <v>146</v>
      </c>
      <c r="M1481" t="s">
        <v>47</v>
      </c>
      <c r="N1481">
        <v>269</v>
      </c>
    </row>
    <row r="1482" spans="1:14">
      <c r="A1482" t="s">
        <v>1342</v>
      </c>
      <c r="B1482" t="s">
        <v>1341</v>
      </c>
      <c r="C1482" t="s">
        <v>1384</v>
      </c>
      <c r="E1482" t="s">
        <v>1385</v>
      </c>
      <c r="F1482" t="s">
        <v>253</v>
      </c>
      <c r="I1482" t="s">
        <v>50</v>
      </c>
      <c r="J1482" t="s">
        <v>217</v>
      </c>
      <c r="K1482" t="s">
        <v>48</v>
      </c>
      <c r="L1482" t="s">
        <v>146</v>
      </c>
      <c r="M1482" t="s">
        <v>47</v>
      </c>
      <c r="N1482">
        <v>270</v>
      </c>
    </row>
    <row r="1483" spans="1:14">
      <c r="A1483" t="s">
        <v>1342</v>
      </c>
      <c r="B1483" t="s">
        <v>1341</v>
      </c>
      <c r="C1483" t="s">
        <v>1384</v>
      </c>
      <c r="E1483" t="s">
        <v>1385</v>
      </c>
      <c r="F1483" t="s">
        <v>253</v>
      </c>
      <c r="I1483" t="s">
        <v>50</v>
      </c>
      <c r="J1483" t="s">
        <v>217</v>
      </c>
      <c r="K1483" t="s">
        <v>48</v>
      </c>
      <c r="L1483" t="s">
        <v>146</v>
      </c>
      <c r="M1483" t="s">
        <v>47</v>
      </c>
      <c r="N1483">
        <v>271</v>
      </c>
    </row>
    <row r="1484" spans="1:14">
      <c r="A1484" t="s">
        <v>1342</v>
      </c>
      <c r="B1484" t="s">
        <v>1341</v>
      </c>
      <c r="C1484" t="s">
        <v>1384</v>
      </c>
      <c r="E1484" t="s">
        <v>1385</v>
      </c>
      <c r="F1484" t="s">
        <v>253</v>
      </c>
      <c r="I1484" t="s">
        <v>50</v>
      </c>
      <c r="J1484" t="s">
        <v>217</v>
      </c>
      <c r="K1484" t="s">
        <v>48</v>
      </c>
      <c r="L1484" t="s">
        <v>146</v>
      </c>
      <c r="M1484" t="s">
        <v>47</v>
      </c>
      <c r="N1484">
        <v>272</v>
      </c>
    </row>
    <row r="1485" spans="1:14">
      <c r="A1485" t="s">
        <v>1342</v>
      </c>
      <c r="B1485" t="s">
        <v>1341</v>
      </c>
      <c r="C1485" t="s">
        <v>1384</v>
      </c>
      <c r="E1485" t="s">
        <v>1383</v>
      </c>
      <c r="F1485" t="s">
        <v>253</v>
      </c>
      <c r="I1485" t="s">
        <v>50</v>
      </c>
      <c r="J1485" t="s">
        <v>217</v>
      </c>
      <c r="K1485" t="s">
        <v>48</v>
      </c>
      <c r="L1485" t="s">
        <v>146</v>
      </c>
      <c r="M1485" t="s">
        <v>47</v>
      </c>
      <c r="N1485">
        <v>273</v>
      </c>
    </row>
    <row r="1486" spans="1:14">
      <c r="A1486" t="s">
        <v>1342</v>
      </c>
      <c r="B1486" t="s">
        <v>1341</v>
      </c>
      <c r="C1486" t="s">
        <v>1384</v>
      </c>
      <c r="E1486" t="s">
        <v>1383</v>
      </c>
      <c r="F1486" t="s">
        <v>253</v>
      </c>
      <c r="I1486" t="s">
        <v>50</v>
      </c>
      <c r="J1486" t="s">
        <v>217</v>
      </c>
      <c r="K1486" t="s">
        <v>48</v>
      </c>
      <c r="L1486" t="s">
        <v>146</v>
      </c>
      <c r="M1486" t="s">
        <v>47</v>
      </c>
      <c r="N1486">
        <v>274</v>
      </c>
    </row>
    <row r="1487" spans="1:14">
      <c r="A1487" t="s">
        <v>1342</v>
      </c>
      <c r="B1487" t="s">
        <v>1341</v>
      </c>
      <c r="C1487" t="s">
        <v>1384</v>
      </c>
      <c r="E1487" t="s">
        <v>1383</v>
      </c>
      <c r="F1487" t="s">
        <v>253</v>
      </c>
      <c r="I1487" t="s">
        <v>50</v>
      </c>
      <c r="J1487" t="s">
        <v>217</v>
      </c>
      <c r="K1487" t="s">
        <v>48</v>
      </c>
      <c r="L1487" t="s">
        <v>146</v>
      </c>
      <c r="M1487" t="s">
        <v>47</v>
      </c>
      <c r="N1487">
        <v>275</v>
      </c>
    </row>
    <row r="1488" spans="1:14">
      <c r="A1488" t="s">
        <v>1342</v>
      </c>
      <c r="B1488" t="s">
        <v>1341</v>
      </c>
      <c r="C1488" t="s">
        <v>1384</v>
      </c>
      <c r="E1488" t="s">
        <v>1383</v>
      </c>
      <c r="F1488" t="s">
        <v>253</v>
      </c>
      <c r="I1488" t="s">
        <v>50</v>
      </c>
      <c r="J1488" t="s">
        <v>217</v>
      </c>
      <c r="K1488" t="s">
        <v>48</v>
      </c>
      <c r="L1488" t="s">
        <v>146</v>
      </c>
      <c r="M1488" t="s">
        <v>47</v>
      </c>
      <c r="N1488">
        <v>276</v>
      </c>
    </row>
    <row r="1489" spans="1:14">
      <c r="A1489" t="s">
        <v>1342</v>
      </c>
      <c r="B1489" t="s">
        <v>1341</v>
      </c>
      <c r="C1489" t="s">
        <v>1384</v>
      </c>
      <c r="E1489" t="s">
        <v>1383</v>
      </c>
      <c r="F1489" t="s">
        <v>253</v>
      </c>
      <c r="I1489" t="s">
        <v>50</v>
      </c>
      <c r="J1489" t="s">
        <v>217</v>
      </c>
      <c r="K1489" t="s">
        <v>48</v>
      </c>
      <c r="L1489" t="s">
        <v>146</v>
      </c>
      <c r="M1489" t="s">
        <v>47</v>
      </c>
      <c r="N1489">
        <v>277</v>
      </c>
    </row>
    <row r="1490" spans="1:14">
      <c r="A1490" t="s">
        <v>1342</v>
      </c>
      <c r="B1490" t="s">
        <v>1341</v>
      </c>
      <c r="C1490" t="s">
        <v>1384</v>
      </c>
      <c r="E1490" t="s">
        <v>1383</v>
      </c>
      <c r="F1490" t="s">
        <v>253</v>
      </c>
      <c r="I1490" t="s">
        <v>50</v>
      </c>
      <c r="J1490" t="s">
        <v>217</v>
      </c>
      <c r="K1490" t="s">
        <v>48</v>
      </c>
      <c r="L1490" t="s">
        <v>146</v>
      </c>
      <c r="M1490" t="s">
        <v>47</v>
      </c>
      <c r="N1490">
        <v>278</v>
      </c>
    </row>
    <row r="1491" spans="1:14">
      <c r="A1491" t="s">
        <v>1342</v>
      </c>
      <c r="B1491" t="s">
        <v>1341</v>
      </c>
      <c r="C1491" t="s">
        <v>1384</v>
      </c>
      <c r="E1491" t="s">
        <v>1383</v>
      </c>
      <c r="F1491" t="s">
        <v>253</v>
      </c>
      <c r="I1491" t="s">
        <v>50</v>
      </c>
      <c r="J1491" t="s">
        <v>217</v>
      </c>
      <c r="K1491" t="s">
        <v>48</v>
      </c>
      <c r="L1491" t="s">
        <v>146</v>
      </c>
      <c r="M1491" t="s">
        <v>47</v>
      </c>
      <c r="N1491">
        <v>279</v>
      </c>
    </row>
    <row r="1492" spans="1:14">
      <c r="A1492" t="s">
        <v>1342</v>
      </c>
      <c r="B1492" t="s">
        <v>1341</v>
      </c>
      <c r="C1492" t="s">
        <v>1382</v>
      </c>
      <c r="E1492" t="s">
        <v>1381</v>
      </c>
      <c r="F1492" t="s">
        <v>66</v>
      </c>
      <c r="I1492" t="s">
        <v>96</v>
      </c>
      <c r="J1492" t="s">
        <v>217</v>
      </c>
      <c r="K1492" t="s">
        <v>48</v>
      </c>
      <c r="L1492" t="s">
        <v>146</v>
      </c>
      <c r="M1492" t="s">
        <v>47</v>
      </c>
      <c r="N1492">
        <v>280</v>
      </c>
    </row>
    <row r="1493" spans="1:14">
      <c r="A1493" t="s">
        <v>1342</v>
      </c>
      <c r="B1493" t="s">
        <v>1341</v>
      </c>
      <c r="C1493" t="s">
        <v>1382</v>
      </c>
      <c r="E1493" t="s">
        <v>1381</v>
      </c>
      <c r="F1493" t="s">
        <v>66</v>
      </c>
      <c r="I1493" t="s">
        <v>96</v>
      </c>
      <c r="J1493" t="s">
        <v>217</v>
      </c>
      <c r="K1493" t="s">
        <v>48</v>
      </c>
      <c r="L1493" t="s">
        <v>146</v>
      </c>
      <c r="M1493" t="s">
        <v>47</v>
      </c>
      <c r="N1493">
        <v>281</v>
      </c>
    </row>
    <row r="1494" spans="1:14">
      <c r="A1494" t="s">
        <v>1342</v>
      </c>
      <c r="B1494" t="s">
        <v>1341</v>
      </c>
      <c r="C1494" t="s">
        <v>1382</v>
      </c>
      <c r="E1494" t="s">
        <v>1381</v>
      </c>
      <c r="F1494" t="s">
        <v>66</v>
      </c>
      <c r="I1494" t="s">
        <v>96</v>
      </c>
      <c r="J1494" t="s">
        <v>217</v>
      </c>
      <c r="K1494" t="s">
        <v>48</v>
      </c>
      <c r="L1494" t="s">
        <v>146</v>
      </c>
      <c r="M1494" t="s">
        <v>47</v>
      </c>
      <c r="N1494">
        <v>282</v>
      </c>
    </row>
    <row r="1495" spans="1:14">
      <c r="A1495" t="s">
        <v>1342</v>
      </c>
      <c r="B1495" t="s">
        <v>1341</v>
      </c>
      <c r="C1495" t="s">
        <v>1382</v>
      </c>
      <c r="E1495" t="s">
        <v>1381</v>
      </c>
      <c r="F1495" t="s">
        <v>66</v>
      </c>
      <c r="I1495" t="s">
        <v>96</v>
      </c>
      <c r="J1495" t="s">
        <v>217</v>
      </c>
      <c r="K1495" t="s">
        <v>48</v>
      </c>
      <c r="L1495" t="s">
        <v>146</v>
      </c>
      <c r="M1495" t="s">
        <v>47</v>
      </c>
      <c r="N1495">
        <v>283</v>
      </c>
    </row>
    <row r="1496" spans="1:14">
      <c r="A1496" t="s">
        <v>1342</v>
      </c>
      <c r="B1496" t="s">
        <v>1341</v>
      </c>
      <c r="C1496" t="s">
        <v>1382</v>
      </c>
      <c r="E1496" t="s">
        <v>1381</v>
      </c>
      <c r="F1496" t="s">
        <v>66</v>
      </c>
      <c r="I1496" t="s">
        <v>96</v>
      </c>
      <c r="J1496" t="s">
        <v>217</v>
      </c>
      <c r="K1496" t="s">
        <v>48</v>
      </c>
      <c r="L1496" t="s">
        <v>146</v>
      </c>
      <c r="M1496" t="s">
        <v>47</v>
      </c>
      <c r="N1496">
        <v>284</v>
      </c>
    </row>
    <row r="1497" spans="1:14">
      <c r="A1497" t="s">
        <v>1342</v>
      </c>
      <c r="B1497" t="s">
        <v>1341</v>
      </c>
      <c r="C1497" t="s">
        <v>1382</v>
      </c>
      <c r="E1497" t="s">
        <v>1381</v>
      </c>
      <c r="F1497" t="s">
        <v>66</v>
      </c>
      <c r="I1497" t="s">
        <v>96</v>
      </c>
      <c r="J1497" t="s">
        <v>217</v>
      </c>
      <c r="K1497" t="s">
        <v>48</v>
      </c>
      <c r="L1497" t="s">
        <v>146</v>
      </c>
      <c r="M1497" t="s">
        <v>47</v>
      </c>
      <c r="N1497">
        <v>285</v>
      </c>
    </row>
    <row r="1498" spans="1:14">
      <c r="A1498" t="s">
        <v>1342</v>
      </c>
      <c r="B1498" t="s">
        <v>1341</v>
      </c>
      <c r="C1498" t="s">
        <v>1382</v>
      </c>
      <c r="E1498" t="s">
        <v>1381</v>
      </c>
      <c r="F1498" t="s">
        <v>66</v>
      </c>
      <c r="I1498" t="s">
        <v>96</v>
      </c>
      <c r="J1498" t="s">
        <v>217</v>
      </c>
      <c r="K1498" t="s">
        <v>48</v>
      </c>
      <c r="L1498" t="s">
        <v>146</v>
      </c>
      <c r="M1498" t="s">
        <v>47</v>
      </c>
      <c r="N1498">
        <v>286</v>
      </c>
    </row>
    <row r="1499" spans="1:14">
      <c r="A1499" t="s">
        <v>1342</v>
      </c>
      <c r="B1499" t="s">
        <v>1341</v>
      </c>
      <c r="C1499" t="s">
        <v>1380</v>
      </c>
      <c r="E1499" t="s">
        <v>1379</v>
      </c>
      <c r="F1499" t="s">
        <v>66</v>
      </c>
      <c r="I1499" t="s">
        <v>96</v>
      </c>
      <c r="J1499" t="s">
        <v>217</v>
      </c>
      <c r="K1499" t="s">
        <v>48</v>
      </c>
      <c r="L1499" t="s">
        <v>146</v>
      </c>
      <c r="M1499" t="s">
        <v>47</v>
      </c>
      <c r="N1499">
        <v>287</v>
      </c>
    </row>
    <row r="1500" spans="1:14">
      <c r="A1500" t="s">
        <v>1342</v>
      </c>
      <c r="B1500" t="s">
        <v>1341</v>
      </c>
      <c r="C1500" t="s">
        <v>1380</v>
      </c>
      <c r="E1500" t="s">
        <v>1379</v>
      </c>
      <c r="F1500" t="s">
        <v>66</v>
      </c>
      <c r="I1500" t="s">
        <v>96</v>
      </c>
      <c r="J1500" t="s">
        <v>217</v>
      </c>
      <c r="K1500" t="s">
        <v>48</v>
      </c>
      <c r="L1500" t="s">
        <v>146</v>
      </c>
      <c r="M1500" t="s">
        <v>47</v>
      </c>
      <c r="N1500">
        <v>288</v>
      </c>
    </row>
    <row r="1501" spans="1:14">
      <c r="A1501" t="s">
        <v>1342</v>
      </c>
      <c r="B1501" t="s">
        <v>1341</v>
      </c>
      <c r="C1501" t="s">
        <v>1380</v>
      </c>
      <c r="E1501" t="s">
        <v>1379</v>
      </c>
      <c r="F1501" t="s">
        <v>66</v>
      </c>
      <c r="I1501" t="s">
        <v>96</v>
      </c>
      <c r="J1501" t="s">
        <v>217</v>
      </c>
      <c r="K1501" t="s">
        <v>48</v>
      </c>
      <c r="L1501" t="s">
        <v>146</v>
      </c>
      <c r="M1501" t="s">
        <v>47</v>
      </c>
      <c r="N1501">
        <v>289</v>
      </c>
    </row>
    <row r="1502" spans="1:14">
      <c r="A1502" t="s">
        <v>1342</v>
      </c>
      <c r="B1502" t="s">
        <v>1341</v>
      </c>
      <c r="C1502" t="s">
        <v>1380</v>
      </c>
      <c r="E1502" t="s">
        <v>1379</v>
      </c>
      <c r="F1502" t="s">
        <v>66</v>
      </c>
      <c r="I1502" t="s">
        <v>96</v>
      </c>
      <c r="J1502" t="s">
        <v>217</v>
      </c>
      <c r="K1502" t="s">
        <v>48</v>
      </c>
      <c r="L1502" t="s">
        <v>146</v>
      </c>
      <c r="M1502" t="s">
        <v>47</v>
      </c>
      <c r="N1502">
        <v>290</v>
      </c>
    </row>
    <row r="1503" spans="1:14">
      <c r="A1503" t="s">
        <v>1342</v>
      </c>
      <c r="B1503" t="s">
        <v>1341</v>
      </c>
      <c r="C1503" t="s">
        <v>1380</v>
      </c>
      <c r="E1503" t="s">
        <v>1379</v>
      </c>
      <c r="F1503" t="s">
        <v>66</v>
      </c>
      <c r="I1503" t="s">
        <v>96</v>
      </c>
      <c r="J1503" t="s">
        <v>217</v>
      </c>
      <c r="K1503" t="s">
        <v>48</v>
      </c>
      <c r="L1503" t="s">
        <v>146</v>
      </c>
      <c r="M1503" t="s">
        <v>47</v>
      </c>
      <c r="N1503">
        <v>291</v>
      </c>
    </row>
    <row r="1504" spans="1:14">
      <c r="A1504" t="s">
        <v>1342</v>
      </c>
      <c r="B1504" t="s">
        <v>1341</v>
      </c>
      <c r="C1504" t="s">
        <v>1380</v>
      </c>
      <c r="E1504" t="s">
        <v>1379</v>
      </c>
      <c r="F1504" t="s">
        <v>66</v>
      </c>
      <c r="I1504" t="s">
        <v>96</v>
      </c>
      <c r="J1504" t="s">
        <v>217</v>
      </c>
      <c r="K1504" t="s">
        <v>48</v>
      </c>
      <c r="L1504" t="s">
        <v>146</v>
      </c>
      <c r="M1504" t="s">
        <v>47</v>
      </c>
      <c r="N1504">
        <v>292</v>
      </c>
    </row>
    <row r="1505" spans="1:14">
      <c r="A1505" t="s">
        <v>1342</v>
      </c>
      <c r="B1505" t="s">
        <v>1341</v>
      </c>
      <c r="C1505" t="s">
        <v>1380</v>
      </c>
      <c r="E1505" t="s">
        <v>1379</v>
      </c>
      <c r="F1505" t="s">
        <v>66</v>
      </c>
      <c r="I1505" t="s">
        <v>96</v>
      </c>
      <c r="J1505" t="s">
        <v>217</v>
      </c>
      <c r="K1505" t="s">
        <v>48</v>
      </c>
      <c r="L1505" t="s">
        <v>146</v>
      </c>
      <c r="M1505" t="s">
        <v>47</v>
      </c>
      <c r="N1505">
        <v>293</v>
      </c>
    </row>
    <row r="1506" spans="1:14">
      <c r="A1506" t="s">
        <v>1342</v>
      </c>
      <c r="B1506" t="s">
        <v>1341</v>
      </c>
      <c r="C1506" t="s">
        <v>1380</v>
      </c>
      <c r="E1506" t="s">
        <v>1379</v>
      </c>
      <c r="F1506" t="s">
        <v>66</v>
      </c>
      <c r="I1506" t="s">
        <v>96</v>
      </c>
      <c r="J1506" t="s">
        <v>217</v>
      </c>
      <c r="K1506" t="s">
        <v>48</v>
      </c>
      <c r="L1506" t="s">
        <v>146</v>
      </c>
      <c r="M1506" t="s">
        <v>47</v>
      </c>
      <c r="N1506">
        <v>294</v>
      </c>
    </row>
    <row r="1507" spans="1:14">
      <c r="A1507" t="s">
        <v>1342</v>
      </c>
      <c r="B1507" t="s">
        <v>1341</v>
      </c>
      <c r="C1507" t="s">
        <v>1380</v>
      </c>
      <c r="E1507" t="s">
        <v>1379</v>
      </c>
      <c r="F1507" t="s">
        <v>66</v>
      </c>
      <c r="I1507" t="s">
        <v>96</v>
      </c>
      <c r="J1507" t="s">
        <v>217</v>
      </c>
      <c r="K1507" t="s">
        <v>48</v>
      </c>
      <c r="L1507" t="s">
        <v>146</v>
      </c>
      <c r="M1507" t="s">
        <v>47</v>
      </c>
      <c r="N1507">
        <v>295</v>
      </c>
    </row>
    <row r="1508" spans="1:14">
      <c r="A1508" t="s">
        <v>1342</v>
      </c>
      <c r="B1508" t="s">
        <v>1341</v>
      </c>
      <c r="C1508" t="s">
        <v>1380</v>
      </c>
      <c r="E1508" t="s">
        <v>1379</v>
      </c>
      <c r="F1508" t="s">
        <v>66</v>
      </c>
      <c r="I1508" t="s">
        <v>96</v>
      </c>
      <c r="J1508" t="s">
        <v>217</v>
      </c>
      <c r="K1508" t="s">
        <v>48</v>
      </c>
      <c r="L1508" t="s">
        <v>146</v>
      </c>
      <c r="M1508" t="s">
        <v>47</v>
      </c>
      <c r="N1508">
        <v>296</v>
      </c>
    </row>
    <row r="1509" spans="1:14">
      <c r="A1509" t="s">
        <v>1342</v>
      </c>
      <c r="B1509" t="s">
        <v>1341</v>
      </c>
      <c r="C1509" t="s">
        <v>1380</v>
      </c>
      <c r="E1509" t="s">
        <v>1379</v>
      </c>
      <c r="F1509" t="s">
        <v>66</v>
      </c>
      <c r="I1509" t="s">
        <v>96</v>
      </c>
      <c r="J1509" t="s">
        <v>217</v>
      </c>
      <c r="K1509" t="s">
        <v>48</v>
      </c>
      <c r="L1509" t="s">
        <v>146</v>
      </c>
      <c r="M1509" t="s">
        <v>47</v>
      </c>
      <c r="N1509">
        <v>297</v>
      </c>
    </row>
    <row r="1510" spans="1:14">
      <c r="A1510" t="s">
        <v>1342</v>
      </c>
      <c r="B1510" t="s">
        <v>1341</v>
      </c>
      <c r="C1510" t="s">
        <v>1380</v>
      </c>
      <c r="E1510" t="s">
        <v>1379</v>
      </c>
      <c r="F1510" t="s">
        <v>66</v>
      </c>
      <c r="I1510" t="s">
        <v>96</v>
      </c>
      <c r="J1510" t="s">
        <v>217</v>
      </c>
      <c r="K1510" t="s">
        <v>48</v>
      </c>
      <c r="L1510" t="s">
        <v>146</v>
      </c>
      <c r="M1510" t="s">
        <v>47</v>
      </c>
      <c r="N1510">
        <v>298</v>
      </c>
    </row>
    <row r="1511" spans="1:14">
      <c r="A1511" t="s">
        <v>1342</v>
      </c>
      <c r="B1511" t="s">
        <v>1341</v>
      </c>
      <c r="C1511" t="s">
        <v>1380</v>
      </c>
      <c r="E1511" t="s">
        <v>1379</v>
      </c>
      <c r="F1511" t="s">
        <v>66</v>
      </c>
      <c r="I1511" t="s">
        <v>96</v>
      </c>
      <c r="J1511" t="s">
        <v>217</v>
      </c>
      <c r="K1511" t="s">
        <v>48</v>
      </c>
      <c r="L1511" t="s">
        <v>146</v>
      </c>
      <c r="M1511" t="s">
        <v>47</v>
      </c>
      <c r="N1511">
        <v>299</v>
      </c>
    </row>
    <row r="1512" spans="1:14">
      <c r="A1512" t="s">
        <v>1342</v>
      </c>
      <c r="B1512" t="s">
        <v>1341</v>
      </c>
      <c r="C1512" t="s">
        <v>1380</v>
      </c>
      <c r="E1512" t="s">
        <v>1379</v>
      </c>
      <c r="F1512" t="s">
        <v>66</v>
      </c>
      <c r="I1512" t="s">
        <v>96</v>
      </c>
      <c r="J1512" t="s">
        <v>217</v>
      </c>
      <c r="K1512" t="s">
        <v>48</v>
      </c>
      <c r="L1512" t="s">
        <v>146</v>
      </c>
      <c r="M1512" t="s">
        <v>47</v>
      </c>
      <c r="N1512">
        <v>300</v>
      </c>
    </row>
    <row r="1513" spans="1:14">
      <c r="A1513" t="s">
        <v>1342</v>
      </c>
      <c r="B1513" t="s">
        <v>1341</v>
      </c>
      <c r="C1513" t="s">
        <v>1380</v>
      </c>
      <c r="E1513" t="s">
        <v>1379</v>
      </c>
      <c r="F1513" t="s">
        <v>66</v>
      </c>
      <c r="I1513" t="s">
        <v>96</v>
      </c>
      <c r="J1513" t="s">
        <v>217</v>
      </c>
      <c r="K1513" t="s">
        <v>48</v>
      </c>
      <c r="L1513" t="s">
        <v>146</v>
      </c>
      <c r="M1513" t="s">
        <v>47</v>
      </c>
      <c r="N1513">
        <v>301</v>
      </c>
    </row>
    <row r="1514" spans="1:14">
      <c r="A1514" t="s">
        <v>1342</v>
      </c>
      <c r="B1514" t="s">
        <v>1341</v>
      </c>
      <c r="C1514" t="s">
        <v>1380</v>
      </c>
      <c r="E1514" t="s">
        <v>1379</v>
      </c>
      <c r="F1514" t="s">
        <v>66</v>
      </c>
      <c r="I1514" t="s">
        <v>96</v>
      </c>
      <c r="J1514" t="s">
        <v>217</v>
      </c>
      <c r="K1514" t="s">
        <v>48</v>
      </c>
      <c r="L1514" t="s">
        <v>146</v>
      </c>
      <c r="M1514" t="s">
        <v>47</v>
      </c>
      <c r="N1514">
        <v>302</v>
      </c>
    </row>
    <row r="1515" spans="1:14">
      <c r="A1515" t="s">
        <v>1342</v>
      </c>
      <c r="B1515" t="s">
        <v>1341</v>
      </c>
      <c r="C1515" t="s">
        <v>1380</v>
      </c>
      <c r="E1515" t="s">
        <v>1379</v>
      </c>
      <c r="F1515" t="s">
        <v>66</v>
      </c>
      <c r="I1515" t="s">
        <v>96</v>
      </c>
      <c r="J1515" t="s">
        <v>217</v>
      </c>
      <c r="K1515" t="s">
        <v>48</v>
      </c>
      <c r="L1515" t="s">
        <v>146</v>
      </c>
      <c r="M1515" t="s">
        <v>47</v>
      </c>
      <c r="N1515">
        <v>303</v>
      </c>
    </row>
    <row r="1516" spans="1:14">
      <c r="A1516" t="s">
        <v>1342</v>
      </c>
      <c r="B1516" t="s">
        <v>1341</v>
      </c>
      <c r="C1516" t="s">
        <v>1380</v>
      </c>
      <c r="E1516" t="s">
        <v>1379</v>
      </c>
      <c r="F1516" t="s">
        <v>66</v>
      </c>
      <c r="I1516" t="s">
        <v>96</v>
      </c>
      <c r="J1516" t="s">
        <v>217</v>
      </c>
      <c r="K1516" t="s">
        <v>48</v>
      </c>
      <c r="L1516" t="s">
        <v>146</v>
      </c>
      <c r="M1516" t="s">
        <v>47</v>
      </c>
      <c r="N1516">
        <v>304</v>
      </c>
    </row>
    <row r="1517" spans="1:14">
      <c r="A1517" t="s">
        <v>1342</v>
      </c>
      <c r="B1517" t="s">
        <v>1341</v>
      </c>
      <c r="C1517" t="s">
        <v>1380</v>
      </c>
      <c r="E1517" t="s">
        <v>1379</v>
      </c>
      <c r="F1517" t="s">
        <v>66</v>
      </c>
      <c r="I1517" t="s">
        <v>96</v>
      </c>
      <c r="J1517" t="s">
        <v>217</v>
      </c>
      <c r="K1517" t="s">
        <v>48</v>
      </c>
      <c r="L1517" t="s">
        <v>146</v>
      </c>
      <c r="M1517" t="s">
        <v>47</v>
      </c>
      <c r="N1517">
        <v>305</v>
      </c>
    </row>
    <row r="1518" spans="1:14">
      <c r="A1518" t="s">
        <v>1342</v>
      </c>
      <c r="B1518" t="s">
        <v>1341</v>
      </c>
      <c r="C1518" t="s">
        <v>1380</v>
      </c>
      <c r="E1518" t="s">
        <v>1379</v>
      </c>
      <c r="F1518" t="s">
        <v>66</v>
      </c>
      <c r="I1518" t="s">
        <v>96</v>
      </c>
      <c r="J1518" t="s">
        <v>217</v>
      </c>
      <c r="K1518" t="s">
        <v>48</v>
      </c>
      <c r="L1518" t="s">
        <v>146</v>
      </c>
      <c r="M1518" t="s">
        <v>47</v>
      </c>
      <c r="N1518">
        <v>306</v>
      </c>
    </row>
    <row r="1519" spans="1:14">
      <c r="A1519" t="s">
        <v>1342</v>
      </c>
      <c r="B1519" t="s">
        <v>1341</v>
      </c>
      <c r="C1519" t="s">
        <v>1380</v>
      </c>
      <c r="E1519" t="s">
        <v>1379</v>
      </c>
      <c r="F1519" t="s">
        <v>66</v>
      </c>
      <c r="I1519" t="s">
        <v>96</v>
      </c>
      <c r="J1519" t="s">
        <v>217</v>
      </c>
      <c r="K1519" t="s">
        <v>48</v>
      </c>
      <c r="L1519" t="s">
        <v>146</v>
      </c>
      <c r="M1519" t="s">
        <v>47</v>
      </c>
      <c r="N1519">
        <v>307</v>
      </c>
    </row>
    <row r="1520" spans="1:14">
      <c r="A1520" t="s">
        <v>1342</v>
      </c>
      <c r="B1520" t="s">
        <v>1341</v>
      </c>
      <c r="C1520" t="s">
        <v>1380</v>
      </c>
      <c r="E1520" t="s">
        <v>1379</v>
      </c>
      <c r="F1520" t="s">
        <v>66</v>
      </c>
      <c r="I1520" t="s">
        <v>96</v>
      </c>
      <c r="J1520" t="s">
        <v>217</v>
      </c>
      <c r="K1520" t="s">
        <v>48</v>
      </c>
      <c r="L1520" t="s">
        <v>146</v>
      </c>
      <c r="M1520" t="s">
        <v>47</v>
      </c>
      <c r="N1520">
        <v>308</v>
      </c>
    </row>
    <row r="1521" spans="1:14">
      <c r="A1521" t="s">
        <v>1342</v>
      </c>
      <c r="B1521" t="s">
        <v>1341</v>
      </c>
      <c r="C1521" t="s">
        <v>1380</v>
      </c>
      <c r="E1521" t="s">
        <v>1379</v>
      </c>
      <c r="F1521" t="s">
        <v>66</v>
      </c>
      <c r="I1521" t="s">
        <v>96</v>
      </c>
      <c r="J1521" t="s">
        <v>217</v>
      </c>
      <c r="K1521" t="s">
        <v>48</v>
      </c>
      <c r="L1521" t="s">
        <v>146</v>
      </c>
      <c r="M1521" t="s">
        <v>47</v>
      </c>
      <c r="N1521">
        <v>309</v>
      </c>
    </row>
    <row r="1522" spans="1:14">
      <c r="A1522" t="s">
        <v>1342</v>
      </c>
      <c r="B1522" t="s">
        <v>1341</v>
      </c>
      <c r="C1522" t="s">
        <v>1380</v>
      </c>
      <c r="E1522" t="s">
        <v>1379</v>
      </c>
      <c r="F1522" t="s">
        <v>66</v>
      </c>
      <c r="I1522" t="s">
        <v>96</v>
      </c>
      <c r="J1522" t="s">
        <v>217</v>
      </c>
      <c r="K1522" t="s">
        <v>48</v>
      </c>
      <c r="L1522" t="s">
        <v>146</v>
      </c>
      <c r="M1522" t="s">
        <v>47</v>
      </c>
      <c r="N1522">
        <v>310</v>
      </c>
    </row>
    <row r="1523" spans="1:14">
      <c r="A1523" t="s">
        <v>1342</v>
      </c>
      <c r="B1523" t="s">
        <v>1341</v>
      </c>
      <c r="C1523" t="s">
        <v>1380</v>
      </c>
      <c r="E1523" t="s">
        <v>1379</v>
      </c>
      <c r="F1523" t="s">
        <v>66</v>
      </c>
      <c r="I1523" t="s">
        <v>96</v>
      </c>
      <c r="J1523" t="s">
        <v>217</v>
      </c>
      <c r="K1523" t="s">
        <v>48</v>
      </c>
      <c r="L1523" t="s">
        <v>146</v>
      </c>
      <c r="M1523" t="s">
        <v>47</v>
      </c>
      <c r="N1523">
        <v>311</v>
      </c>
    </row>
    <row r="1524" spans="1:14">
      <c r="A1524" t="s">
        <v>1342</v>
      </c>
      <c r="B1524" t="s">
        <v>1341</v>
      </c>
      <c r="C1524" t="s">
        <v>1380</v>
      </c>
      <c r="E1524" t="s">
        <v>1379</v>
      </c>
      <c r="F1524" t="s">
        <v>66</v>
      </c>
      <c r="I1524" t="s">
        <v>96</v>
      </c>
      <c r="J1524" t="s">
        <v>217</v>
      </c>
      <c r="K1524" t="s">
        <v>48</v>
      </c>
      <c r="L1524" t="s">
        <v>146</v>
      </c>
      <c r="M1524" t="s">
        <v>47</v>
      </c>
      <c r="N1524">
        <v>312</v>
      </c>
    </row>
    <row r="1525" spans="1:14">
      <c r="A1525" t="s">
        <v>1342</v>
      </c>
      <c r="B1525" t="s">
        <v>1341</v>
      </c>
      <c r="C1525" t="s">
        <v>1380</v>
      </c>
      <c r="E1525" t="s">
        <v>1379</v>
      </c>
      <c r="F1525" t="s">
        <v>66</v>
      </c>
      <c r="I1525" t="s">
        <v>96</v>
      </c>
      <c r="J1525" t="s">
        <v>217</v>
      </c>
      <c r="K1525" t="s">
        <v>48</v>
      </c>
      <c r="L1525" t="s">
        <v>146</v>
      </c>
      <c r="M1525" t="s">
        <v>47</v>
      </c>
      <c r="N1525">
        <v>313</v>
      </c>
    </row>
    <row r="1526" spans="1:14">
      <c r="A1526" t="s">
        <v>1342</v>
      </c>
      <c r="B1526" t="s">
        <v>1341</v>
      </c>
      <c r="C1526" t="s">
        <v>1380</v>
      </c>
      <c r="E1526" t="s">
        <v>1379</v>
      </c>
      <c r="F1526" t="s">
        <v>66</v>
      </c>
      <c r="I1526" t="s">
        <v>96</v>
      </c>
      <c r="J1526" t="s">
        <v>217</v>
      </c>
      <c r="K1526" t="s">
        <v>48</v>
      </c>
      <c r="L1526" t="s">
        <v>146</v>
      </c>
      <c r="M1526" t="s">
        <v>47</v>
      </c>
      <c r="N1526">
        <v>314</v>
      </c>
    </row>
    <row r="1527" spans="1:14">
      <c r="A1527" t="s">
        <v>1342</v>
      </c>
      <c r="B1527" t="s">
        <v>1341</v>
      </c>
      <c r="C1527" t="s">
        <v>1380</v>
      </c>
      <c r="E1527" t="s">
        <v>1379</v>
      </c>
      <c r="F1527" t="s">
        <v>66</v>
      </c>
      <c r="I1527" t="s">
        <v>96</v>
      </c>
      <c r="J1527" t="s">
        <v>217</v>
      </c>
      <c r="K1527" t="s">
        <v>48</v>
      </c>
      <c r="L1527" t="s">
        <v>146</v>
      </c>
      <c r="M1527" t="s">
        <v>47</v>
      </c>
      <c r="N1527">
        <v>315</v>
      </c>
    </row>
    <row r="1528" spans="1:14">
      <c r="A1528" t="s">
        <v>1342</v>
      </c>
      <c r="B1528" t="s">
        <v>1341</v>
      </c>
      <c r="C1528" t="s">
        <v>1380</v>
      </c>
      <c r="E1528" t="s">
        <v>1379</v>
      </c>
      <c r="F1528" t="s">
        <v>66</v>
      </c>
      <c r="I1528" t="s">
        <v>96</v>
      </c>
      <c r="J1528" t="s">
        <v>217</v>
      </c>
      <c r="K1528" t="s">
        <v>48</v>
      </c>
      <c r="L1528" t="s">
        <v>146</v>
      </c>
      <c r="M1528" t="s">
        <v>47</v>
      </c>
      <c r="N1528">
        <v>316</v>
      </c>
    </row>
    <row r="1529" spans="1:14">
      <c r="A1529" t="s">
        <v>1342</v>
      </c>
      <c r="B1529" t="s">
        <v>1341</v>
      </c>
      <c r="C1529" t="s">
        <v>1380</v>
      </c>
      <c r="E1529" t="s">
        <v>1379</v>
      </c>
      <c r="F1529" t="s">
        <v>66</v>
      </c>
      <c r="I1529" t="s">
        <v>96</v>
      </c>
      <c r="J1529" t="s">
        <v>217</v>
      </c>
      <c r="K1529" t="s">
        <v>48</v>
      </c>
      <c r="L1529" t="s">
        <v>146</v>
      </c>
      <c r="M1529" t="s">
        <v>47</v>
      </c>
      <c r="N1529">
        <v>317</v>
      </c>
    </row>
    <row r="1530" spans="1:14">
      <c r="A1530" t="s">
        <v>1342</v>
      </c>
      <c r="B1530" t="s">
        <v>1341</v>
      </c>
      <c r="C1530" t="s">
        <v>1380</v>
      </c>
      <c r="E1530" t="s">
        <v>1379</v>
      </c>
      <c r="F1530" t="s">
        <v>66</v>
      </c>
      <c r="I1530" t="s">
        <v>96</v>
      </c>
      <c r="J1530" t="s">
        <v>217</v>
      </c>
      <c r="K1530" t="s">
        <v>48</v>
      </c>
      <c r="L1530" t="s">
        <v>146</v>
      </c>
      <c r="M1530" t="s">
        <v>47</v>
      </c>
      <c r="N1530">
        <v>318</v>
      </c>
    </row>
    <row r="1531" spans="1:14">
      <c r="A1531" t="s">
        <v>1342</v>
      </c>
      <c r="B1531" t="s">
        <v>1341</v>
      </c>
      <c r="C1531" t="s">
        <v>1380</v>
      </c>
      <c r="E1531" t="s">
        <v>1379</v>
      </c>
      <c r="F1531" t="s">
        <v>66</v>
      </c>
      <c r="I1531" t="s">
        <v>96</v>
      </c>
      <c r="J1531" t="s">
        <v>217</v>
      </c>
      <c r="K1531" t="s">
        <v>48</v>
      </c>
      <c r="L1531" t="s">
        <v>146</v>
      </c>
      <c r="M1531" t="s">
        <v>47</v>
      </c>
      <c r="N1531">
        <v>319</v>
      </c>
    </row>
    <row r="1532" spans="1:14">
      <c r="A1532" t="s">
        <v>1342</v>
      </c>
      <c r="B1532" t="s">
        <v>1341</v>
      </c>
      <c r="C1532" t="s">
        <v>1380</v>
      </c>
      <c r="E1532" t="s">
        <v>1379</v>
      </c>
      <c r="F1532" t="s">
        <v>66</v>
      </c>
      <c r="I1532" t="s">
        <v>96</v>
      </c>
      <c r="J1532" t="s">
        <v>217</v>
      </c>
      <c r="K1532" t="s">
        <v>48</v>
      </c>
      <c r="L1532" t="s">
        <v>146</v>
      </c>
      <c r="M1532" t="s">
        <v>47</v>
      </c>
      <c r="N1532">
        <v>320</v>
      </c>
    </row>
    <row r="1533" spans="1:14">
      <c r="A1533" t="s">
        <v>1342</v>
      </c>
      <c r="B1533" t="s">
        <v>1341</v>
      </c>
      <c r="C1533" t="s">
        <v>1380</v>
      </c>
      <c r="E1533" t="s">
        <v>1379</v>
      </c>
      <c r="F1533" t="s">
        <v>66</v>
      </c>
      <c r="I1533" t="s">
        <v>96</v>
      </c>
      <c r="J1533" t="s">
        <v>217</v>
      </c>
      <c r="K1533" t="s">
        <v>48</v>
      </c>
      <c r="L1533" t="s">
        <v>146</v>
      </c>
      <c r="M1533" t="s">
        <v>47</v>
      </c>
      <c r="N1533">
        <v>321</v>
      </c>
    </row>
    <row r="1534" spans="1:14">
      <c r="A1534" t="s">
        <v>1342</v>
      </c>
      <c r="B1534" t="s">
        <v>1341</v>
      </c>
      <c r="C1534" t="s">
        <v>1380</v>
      </c>
      <c r="E1534" t="s">
        <v>1379</v>
      </c>
      <c r="F1534" t="s">
        <v>66</v>
      </c>
      <c r="I1534" t="s">
        <v>96</v>
      </c>
      <c r="J1534" t="s">
        <v>217</v>
      </c>
      <c r="K1534" t="s">
        <v>48</v>
      </c>
      <c r="L1534" t="s">
        <v>146</v>
      </c>
      <c r="M1534" t="s">
        <v>47</v>
      </c>
      <c r="N1534">
        <v>322</v>
      </c>
    </row>
    <row r="1535" spans="1:14">
      <c r="A1535" t="s">
        <v>1342</v>
      </c>
      <c r="B1535" t="s">
        <v>1341</v>
      </c>
      <c r="C1535" t="s">
        <v>1380</v>
      </c>
      <c r="E1535" t="s">
        <v>1379</v>
      </c>
      <c r="F1535" t="s">
        <v>66</v>
      </c>
      <c r="I1535" t="s">
        <v>96</v>
      </c>
      <c r="J1535" t="s">
        <v>217</v>
      </c>
      <c r="K1535" t="s">
        <v>48</v>
      </c>
      <c r="L1535" t="s">
        <v>146</v>
      </c>
      <c r="M1535" t="s">
        <v>47</v>
      </c>
      <c r="N1535">
        <v>323</v>
      </c>
    </row>
    <row r="1536" spans="1:14">
      <c r="A1536" t="s">
        <v>1342</v>
      </c>
      <c r="B1536" t="s">
        <v>1341</v>
      </c>
      <c r="C1536" t="s">
        <v>1380</v>
      </c>
      <c r="E1536" t="s">
        <v>1379</v>
      </c>
      <c r="F1536" t="s">
        <v>66</v>
      </c>
      <c r="I1536" t="s">
        <v>96</v>
      </c>
      <c r="J1536" t="s">
        <v>217</v>
      </c>
      <c r="K1536" t="s">
        <v>48</v>
      </c>
      <c r="L1536" t="s">
        <v>146</v>
      </c>
      <c r="M1536" t="s">
        <v>47</v>
      </c>
      <c r="N1536">
        <v>324</v>
      </c>
    </row>
    <row r="1537" spans="1:14">
      <c r="A1537" t="s">
        <v>1342</v>
      </c>
      <c r="B1537" t="s">
        <v>1341</v>
      </c>
      <c r="C1537" t="s">
        <v>1378</v>
      </c>
      <c r="E1537" t="s">
        <v>1377</v>
      </c>
      <c r="F1537" t="s">
        <v>51</v>
      </c>
      <c r="I1537" t="s">
        <v>96</v>
      </c>
      <c r="J1537" t="s">
        <v>412</v>
      </c>
      <c r="K1537" t="s">
        <v>56</v>
      </c>
      <c r="L1537" t="s">
        <v>448</v>
      </c>
      <c r="M1537" t="s">
        <v>62</v>
      </c>
      <c r="N1537">
        <v>325</v>
      </c>
    </row>
    <row r="1538" spans="1:14">
      <c r="A1538" t="s">
        <v>1342</v>
      </c>
      <c r="B1538" t="s">
        <v>1341</v>
      </c>
      <c r="C1538" t="s">
        <v>1378</v>
      </c>
      <c r="E1538" t="s">
        <v>1377</v>
      </c>
      <c r="F1538" t="s">
        <v>51</v>
      </c>
      <c r="I1538" t="s">
        <v>96</v>
      </c>
      <c r="J1538" t="s">
        <v>412</v>
      </c>
      <c r="K1538" t="s">
        <v>56</v>
      </c>
      <c r="L1538" t="s">
        <v>448</v>
      </c>
      <c r="M1538" t="s">
        <v>62</v>
      </c>
      <c r="N1538">
        <v>326</v>
      </c>
    </row>
    <row r="1539" spans="1:14">
      <c r="A1539" t="s">
        <v>1342</v>
      </c>
      <c r="B1539" t="s">
        <v>1341</v>
      </c>
      <c r="C1539" t="s">
        <v>1378</v>
      </c>
      <c r="E1539" t="s">
        <v>1377</v>
      </c>
      <c r="F1539" t="s">
        <v>51</v>
      </c>
      <c r="I1539" t="s">
        <v>96</v>
      </c>
      <c r="J1539" t="s">
        <v>412</v>
      </c>
      <c r="K1539" t="s">
        <v>56</v>
      </c>
      <c r="L1539" t="s">
        <v>448</v>
      </c>
      <c r="M1539" t="s">
        <v>62</v>
      </c>
      <c r="N1539">
        <v>327</v>
      </c>
    </row>
    <row r="1540" spans="1:14">
      <c r="A1540" t="s">
        <v>1342</v>
      </c>
      <c r="B1540" t="s">
        <v>1341</v>
      </c>
      <c r="C1540" t="s">
        <v>1378</v>
      </c>
      <c r="E1540" t="s">
        <v>1377</v>
      </c>
      <c r="F1540" t="s">
        <v>51</v>
      </c>
      <c r="I1540" t="s">
        <v>96</v>
      </c>
      <c r="J1540" t="s">
        <v>412</v>
      </c>
      <c r="K1540" t="s">
        <v>56</v>
      </c>
      <c r="L1540" t="s">
        <v>448</v>
      </c>
      <c r="M1540" t="s">
        <v>62</v>
      </c>
      <c r="N1540">
        <v>328</v>
      </c>
    </row>
    <row r="1541" spans="1:14">
      <c r="A1541" t="s">
        <v>1342</v>
      </c>
      <c r="B1541" t="s">
        <v>1341</v>
      </c>
      <c r="C1541" t="s">
        <v>1376</v>
      </c>
      <c r="E1541" t="s">
        <v>1375</v>
      </c>
      <c r="F1541" t="s">
        <v>66</v>
      </c>
      <c r="I1541" t="s">
        <v>96</v>
      </c>
      <c r="J1541" t="s">
        <v>95</v>
      </c>
      <c r="K1541" t="s">
        <v>56</v>
      </c>
      <c r="L1541" t="s">
        <v>63</v>
      </c>
      <c r="M1541" t="s">
        <v>62</v>
      </c>
      <c r="N1541">
        <v>329</v>
      </c>
    </row>
    <row r="1542" spans="1:14">
      <c r="A1542" t="s">
        <v>1342</v>
      </c>
      <c r="B1542" t="s">
        <v>1341</v>
      </c>
      <c r="C1542" t="s">
        <v>1374</v>
      </c>
      <c r="E1542" t="s">
        <v>1146</v>
      </c>
      <c r="F1542" t="s">
        <v>1146</v>
      </c>
      <c r="I1542" t="s">
        <v>115</v>
      </c>
      <c r="J1542" t="s">
        <v>95</v>
      </c>
      <c r="K1542" t="s">
        <v>56</v>
      </c>
      <c r="L1542" t="s">
        <v>63</v>
      </c>
      <c r="M1542" t="s">
        <v>62</v>
      </c>
      <c r="N1542">
        <v>330</v>
      </c>
    </row>
    <row r="1543" spans="1:14">
      <c r="A1543" t="s">
        <v>1342</v>
      </c>
      <c r="B1543" t="s">
        <v>1341</v>
      </c>
      <c r="C1543" t="s">
        <v>1372</v>
      </c>
      <c r="E1543" t="s">
        <v>1373</v>
      </c>
      <c r="F1543" t="s">
        <v>1146</v>
      </c>
      <c r="I1543" t="s">
        <v>115</v>
      </c>
      <c r="J1543" t="s">
        <v>95</v>
      </c>
      <c r="K1543" t="s">
        <v>56</v>
      </c>
      <c r="L1543" t="s">
        <v>63</v>
      </c>
      <c r="M1543" t="s">
        <v>62</v>
      </c>
      <c r="N1543">
        <v>331</v>
      </c>
    </row>
    <row r="1544" spans="1:14">
      <c r="A1544" t="s">
        <v>1342</v>
      </c>
      <c r="B1544" t="s">
        <v>1341</v>
      </c>
      <c r="C1544" t="s">
        <v>1372</v>
      </c>
      <c r="E1544" t="s">
        <v>1373</v>
      </c>
      <c r="F1544" t="s">
        <v>1146</v>
      </c>
      <c r="I1544" t="s">
        <v>115</v>
      </c>
      <c r="J1544" t="s">
        <v>95</v>
      </c>
      <c r="K1544" t="s">
        <v>56</v>
      </c>
      <c r="L1544" t="s">
        <v>63</v>
      </c>
      <c r="M1544" t="s">
        <v>62</v>
      </c>
      <c r="N1544">
        <v>332</v>
      </c>
    </row>
    <row r="1545" spans="1:14">
      <c r="A1545" t="s">
        <v>1342</v>
      </c>
      <c r="B1545" t="s">
        <v>1341</v>
      </c>
      <c r="C1545" t="s">
        <v>1372</v>
      </c>
      <c r="E1545" t="s">
        <v>1373</v>
      </c>
      <c r="F1545" t="s">
        <v>1146</v>
      </c>
      <c r="I1545" t="s">
        <v>115</v>
      </c>
      <c r="J1545" t="s">
        <v>95</v>
      </c>
      <c r="K1545" t="s">
        <v>56</v>
      </c>
      <c r="L1545" t="s">
        <v>63</v>
      </c>
      <c r="M1545" t="s">
        <v>62</v>
      </c>
      <c r="N1545">
        <v>333</v>
      </c>
    </row>
    <row r="1546" spans="1:14">
      <c r="A1546" t="s">
        <v>1342</v>
      </c>
      <c r="B1546" t="s">
        <v>1341</v>
      </c>
      <c r="C1546" t="s">
        <v>1372</v>
      </c>
      <c r="E1546" t="s">
        <v>1373</v>
      </c>
      <c r="F1546" t="s">
        <v>1146</v>
      </c>
      <c r="I1546" t="s">
        <v>115</v>
      </c>
      <c r="J1546" t="s">
        <v>95</v>
      </c>
      <c r="K1546" t="s">
        <v>56</v>
      </c>
      <c r="L1546" t="s">
        <v>63</v>
      </c>
      <c r="M1546" t="s">
        <v>62</v>
      </c>
      <c r="N1546">
        <v>334</v>
      </c>
    </row>
    <row r="1547" spans="1:14">
      <c r="A1547" t="s">
        <v>1342</v>
      </c>
      <c r="B1547" t="s">
        <v>1341</v>
      </c>
      <c r="C1547" t="s">
        <v>1372</v>
      </c>
      <c r="E1547" t="s">
        <v>1373</v>
      </c>
      <c r="F1547" t="s">
        <v>1146</v>
      </c>
      <c r="I1547" t="s">
        <v>115</v>
      </c>
      <c r="J1547" t="s">
        <v>95</v>
      </c>
      <c r="K1547" t="s">
        <v>56</v>
      </c>
      <c r="L1547" t="s">
        <v>63</v>
      </c>
      <c r="M1547" t="s">
        <v>62</v>
      </c>
      <c r="N1547">
        <v>335</v>
      </c>
    </row>
    <row r="1548" spans="1:14">
      <c r="A1548" t="s">
        <v>1342</v>
      </c>
      <c r="B1548" t="s">
        <v>1341</v>
      </c>
      <c r="C1548" t="s">
        <v>1372</v>
      </c>
      <c r="E1548" t="s">
        <v>1373</v>
      </c>
      <c r="F1548" t="s">
        <v>1146</v>
      </c>
      <c r="I1548" t="s">
        <v>115</v>
      </c>
      <c r="J1548" t="s">
        <v>95</v>
      </c>
      <c r="K1548" t="s">
        <v>56</v>
      </c>
      <c r="L1548" t="s">
        <v>63</v>
      </c>
      <c r="M1548" t="s">
        <v>62</v>
      </c>
      <c r="N1548">
        <v>336</v>
      </c>
    </row>
    <row r="1549" spans="1:14">
      <c r="A1549" t="s">
        <v>1342</v>
      </c>
      <c r="B1549" t="s">
        <v>1341</v>
      </c>
      <c r="C1549" t="s">
        <v>1372</v>
      </c>
      <c r="E1549" t="s">
        <v>1373</v>
      </c>
      <c r="F1549" t="s">
        <v>1146</v>
      </c>
      <c r="I1549" t="s">
        <v>115</v>
      </c>
      <c r="J1549" t="s">
        <v>95</v>
      </c>
      <c r="K1549" t="s">
        <v>56</v>
      </c>
      <c r="L1549" t="s">
        <v>63</v>
      </c>
      <c r="M1549" t="s">
        <v>62</v>
      </c>
      <c r="N1549">
        <v>337</v>
      </c>
    </row>
    <row r="1550" spans="1:14">
      <c r="A1550" t="s">
        <v>1342</v>
      </c>
      <c r="B1550" t="s">
        <v>1341</v>
      </c>
      <c r="C1550" t="s">
        <v>1372</v>
      </c>
      <c r="E1550" t="s">
        <v>1373</v>
      </c>
      <c r="F1550" t="s">
        <v>1146</v>
      </c>
      <c r="I1550" t="s">
        <v>115</v>
      </c>
      <c r="J1550" t="s">
        <v>95</v>
      </c>
      <c r="K1550" t="s">
        <v>56</v>
      </c>
      <c r="L1550" t="s">
        <v>63</v>
      </c>
      <c r="M1550" t="s">
        <v>62</v>
      </c>
      <c r="N1550">
        <v>338</v>
      </c>
    </row>
    <row r="1551" spans="1:14">
      <c r="A1551" t="s">
        <v>1342</v>
      </c>
      <c r="B1551" t="s">
        <v>1341</v>
      </c>
      <c r="C1551" t="s">
        <v>1372</v>
      </c>
      <c r="E1551" t="s">
        <v>1373</v>
      </c>
      <c r="F1551" t="s">
        <v>1146</v>
      </c>
      <c r="I1551" t="s">
        <v>115</v>
      </c>
      <c r="J1551" t="s">
        <v>95</v>
      </c>
      <c r="K1551" t="s">
        <v>56</v>
      </c>
      <c r="L1551" t="s">
        <v>63</v>
      </c>
      <c r="M1551" t="s">
        <v>62</v>
      </c>
      <c r="N1551">
        <v>339</v>
      </c>
    </row>
    <row r="1552" spans="1:14">
      <c r="A1552" t="s">
        <v>1342</v>
      </c>
      <c r="B1552" t="s">
        <v>1341</v>
      </c>
      <c r="C1552" t="s">
        <v>1372</v>
      </c>
      <c r="E1552" t="s">
        <v>1373</v>
      </c>
      <c r="F1552" t="s">
        <v>1146</v>
      </c>
      <c r="I1552" t="s">
        <v>115</v>
      </c>
      <c r="J1552" t="s">
        <v>95</v>
      </c>
      <c r="K1552" t="s">
        <v>56</v>
      </c>
      <c r="L1552" t="s">
        <v>63</v>
      </c>
      <c r="M1552" t="s">
        <v>62</v>
      </c>
      <c r="N1552">
        <v>340</v>
      </c>
    </row>
    <row r="1553" spans="1:14">
      <c r="A1553" t="s">
        <v>1342</v>
      </c>
      <c r="B1553" t="s">
        <v>1341</v>
      </c>
      <c r="C1553" t="s">
        <v>1372</v>
      </c>
      <c r="E1553" t="s">
        <v>1373</v>
      </c>
      <c r="F1553" t="s">
        <v>1146</v>
      </c>
      <c r="I1553" t="s">
        <v>115</v>
      </c>
      <c r="J1553" t="s">
        <v>95</v>
      </c>
      <c r="K1553" t="s">
        <v>56</v>
      </c>
      <c r="L1553" t="s">
        <v>63</v>
      </c>
      <c r="M1553" t="s">
        <v>62</v>
      </c>
      <c r="N1553">
        <v>341</v>
      </c>
    </row>
    <row r="1554" spans="1:14">
      <c r="A1554" t="s">
        <v>1342</v>
      </c>
      <c r="B1554" t="s">
        <v>1341</v>
      </c>
      <c r="C1554" t="s">
        <v>1372</v>
      </c>
      <c r="E1554" t="s">
        <v>1373</v>
      </c>
      <c r="F1554" t="s">
        <v>1146</v>
      </c>
      <c r="I1554" t="s">
        <v>115</v>
      </c>
      <c r="J1554" t="s">
        <v>95</v>
      </c>
      <c r="K1554" t="s">
        <v>56</v>
      </c>
      <c r="L1554" t="s">
        <v>63</v>
      </c>
      <c r="M1554" t="s">
        <v>62</v>
      </c>
      <c r="N1554">
        <v>342</v>
      </c>
    </row>
    <row r="1555" spans="1:14">
      <c r="A1555" t="s">
        <v>1342</v>
      </c>
      <c r="B1555" t="s">
        <v>1341</v>
      </c>
      <c r="C1555" t="s">
        <v>1372</v>
      </c>
      <c r="E1555" t="s">
        <v>1371</v>
      </c>
      <c r="F1555" t="s">
        <v>1146</v>
      </c>
      <c r="I1555" t="s">
        <v>115</v>
      </c>
      <c r="J1555" t="s">
        <v>95</v>
      </c>
      <c r="K1555" t="s">
        <v>56</v>
      </c>
      <c r="L1555" t="s">
        <v>63</v>
      </c>
      <c r="M1555" t="s">
        <v>62</v>
      </c>
      <c r="N1555">
        <v>343</v>
      </c>
    </row>
    <row r="1556" spans="1:14">
      <c r="A1556" t="s">
        <v>1342</v>
      </c>
      <c r="B1556" t="s">
        <v>1341</v>
      </c>
      <c r="C1556" t="s">
        <v>1372</v>
      </c>
      <c r="E1556" t="s">
        <v>1371</v>
      </c>
      <c r="F1556" t="s">
        <v>1146</v>
      </c>
      <c r="I1556" t="s">
        <v>115</v>
      </c>
      <c r="J1556" t="s">
        <v>95</v>
      </c>
      <c r="K1556" t="s">
        <v>56</v>
      </c>
      <c r="L1556" t="s">
        <v>63</v>
      </c>
      <c r="M1556" t="s">
        <v>62</v>
      </c>
      <c r="N1556">
        <v>344</v>
      </c>
    </row>
    <row r="1557" spans="1:14">
      <c r="A1557" t="s">
        <v>1342</v>
      </c>
      <c r="B1557" t="s">
        <v>1341</v>
      </c>
      <c r="C1557" t="s">
        <v>1372</v>
      </c>
      <c r="E1557" t="s">
        <v>1371</v>
      </c>
      <c r="F1557" t="s">
        <v>1146</v>
      </c>
      <c r="I1557" t="s">
        <v>115</v>
      </c>
      <c r="J1557" t="s">
        <v>95</v>
      </c>
      <c r="K1557" t="s">
        <v>56</v>
      </c>
      <c r="L1557" t="s">
        <v>63</v>
      </c>
      <c r="M1557" t="s">
        <v>62</v>
      </c>
      <c r="N1557">
        <v>345</v>
      </c>
    </row>
    <row r="1558" spans="1:14">
      <c r="A1558" t="s">
        <v>1342</v>
      </c>
      <c r="B1558" t="s">
        <v>1341</v>
      </c>
      <c r="C1558" t="s">
        <v>1372</v>
      </c>
      <c r="E1558" t="s">
        <v>1371</v>
      </c>
      <c r="F1558" t="s">
        <v>1146</v>
      </c>
      <c r="I1558" t="s">
        <v>115</v>
      </c>
      <c r="J1558" t="s">
        <v>95</v>
      </c>
      <c r="K1558" t="s">
        <v>56</v>
      </c>
      <c r="L1558" t="s">
        <v>63</v>
      </c>
      <c r="M1558" t="s">
        <v>62</v>
      </c>
      <c r="N1558">
        <v>346</v>
      </c>
    </row>
    <row r="1559" spans="1:14">
      <c r="A1559" t="s">
        <v>1342</v>
      </c>
      <c r="B1559" t="s">
        <v>1341</v>
      </c>
      <c r="C1559" t="s">
        <v>1372</v>
      </c>
      <c r="E1559" t="s">
        <v>1371</v>
      </c>
      <c r="F1559" t="s">
        <v>1146</v>
      </c>
      <c r="I1559" t="s">
        <v>115</v>
      </c>
      <c r="J1559" t="s">
        <v>95</v>
      </c>
      <c r="K1559" t="s">
        <v>56</v>
      </c>
      <c r="L1559" t="s">
        <v>63</v>
      </c>
      <c r="M1559" t="s">
        <v>62</v>
      </c>
      <c r="N1559">
        <v>347</v>
      </c>
    </row>
    <row r="1560" spans="1:14">
      <c r="A1560" t="s">
        <v>1342</v>
      </c>
      <c r="B1560" t="s">
        <v>1341</v>
      </c>
      <c r="C1560" t="s">
        <v>1372</v>
      </c>
      <c r="E1560" t="s">
        <v>1371</v>
      </c>
      <c r="F1560" t="s">
        <v>1146</v>
      </c>
      <c r="I1560" t="s">
        <v>115</v>
      </c>
      <c r="J1560" t="s">
        <v>95</v>
      </c>
      <c r="K1560" t="s">
        <v>56</v>
      </c>
      <c r="L1560" t="s">
        <v>63</v>
      </c>
      <c r="M1560" t="s">
        <v>62</v>
      </c>
      <c r="N1560">
        <v>348</v>
      </c>
    </row>
    <row r="1561" spans="1:14">
      <c r="A1561" t="s">
        <v>1342</v>
      </c>
      <c r="B1561" t="s">
        <v>1341</v>
      </c>
      <c r="C1561" t="s">
        <v>1372</v>
      </c>
      <c r="E1561" t="s">
        <v>1371</v>
      </c>
      <c r="F1561" t="s">
        <v>1146</v>
      </c>
      <c r="I1561" t="s">
        <v>115</v>
      </c>
      <c r="J1561" t="s">
        <v>95</v>
      </c>
      <c r="K1561" t="s">
        <v>56</v>
      </c>
      <c r="L1561" t="s">
        <v>63</v>
      </c>
      <c r="M1561" t="s">
        <v>62</v>
      </c>
      <c r="N1561">
        <v>349</v>
      </c>
    </row>
    <row r="1562" spans="1:14">
      <c r="A1562" t="s">
        <v>1342</v>
      </c>
      <c r="B1562" t="s">
        <v>1341</v>
      </c>
      <c r="C1562" t="s">
        <v>1372</v>
      </c>
      <c r="E1562" t="s">
        <v>1371</v>
      </c>
      <c r="F1562" t="s">
        <v>1146</v>
      </c>
      <c r="I1562" t="s">
        <v>115</v>
      </c>
      <c r="J1562" t="s">
        <v>95</v>
      </c>
      <c r="K1562" t="s">
        <v>56</v>
      </c>
      <c r="L1562" t="s">
        <v>63</v>
      </c>
      <c r="M1562" t="s">
        <v>62</v>
      </c>
      <c r="N1562">
        <v>350</v>
      </c>
    </row>
    <row r="1563" spans="1:14">
      <c r="A1563" t="s">
        <v>1342</v>
      </c>
      <c r="B1563" t="s">
        <v>1341</v>
      </c>
      <c r="C1563" t="s">
        <v>1372</v>
      </c>
      <c r="E1563" t="s">
        <v>1371</v>
      </c>
      <c r="F1563" t="s">
        <v>1146</v>
      </c>
      <c r="I1563" t="s">
        <v>115</v>
      </c>
      <c r="J1563" t="s">
        <v>95</v>
      </c>
      <c r="K1563" t="s">
        <v>56</v>
      </c>
      <c r="L1563" t="s">
        <v>63</v>
      </c>
      <c r="M1563" t="s">
        <v>62</v>
      </c>
      <c r="N1563">
        <v>351</v>
      </c>
    </row>
    <row r="1564" spans="1:14">
      <c r="A1564" t="s">
        <v>1342</v>
      </c>
      <c r="B1564" t="s">
        <v>1341</v>
      </c>
      <c r="C1564" t="s">
        <v>1372</v>
      </c>
      <c r="E1564" t="s">
        <v>1371</v>
      </c>
      <c r="F1564" t="s">
        <v>1146</v>
      </c>
      <c r="I1564" t="s">
        <v>115</v>
      </c>
      <c r="J1564" t="s">
        <v>95</v>
      </c>
      <c r="K1564" t="s">
        <v>56</v>
      </c>
      <c r="L1564" t="s">
        <v>63</v>
      </c>
      <c r="M1564" t="s">
        <v>62</v>
      </c>
      <c r="N1564">
        <v>352</v>
      </c>
    </row>
    <row r="1565" spans="1:14">
      <c r="A1565" t="s">
        <v>1342</v>
      </c>
      <c r="B1565" t="s">
        <v>1341</v>
      </c>
      <c r="C1565" t="s">
        <v>1372</v>
      </c>
      <c r="E1565" t="s">
        <v>1371</v>
      </c>
      <c r="F1565" t="s">
        <v>1146</v>
      </c>
      <c r="I1565" t="s">
        <v>115</v>
      </c>
      <c r="J1565" t="s">
        <v>95</v>
      </c>
      <c r="K1565" t="s">
        <v>56</v>
      </c>
      <c r="L1565" t="s">
        <v>63</v>
      </c>
      <c r="M1565" t="s">
        <v>62</v>
      </c>
      <c r="N1565">
        <v>353</v>
      </c>
    </row>
    <row r="1566" spans="1:14">
      <c r="A1566" t="s">
        <v>1342</v>
      </c>
      <c r="B1566" t="s">
        <v>1341</v>
      </c>
      <c r="C1566" t="s">
        <v>1370</v>
      </c>
      <c r="E1566" t="s">
        <v>1369</v>
      </c>
      <c r="F1566" t="s">
        <v>1368</v>
      </c>
      <c r="I1566" t="s">
        <v>115</v>
      </c>
      <c r="J1566" t="s">
        <v>95</v>
      </c>
      <c r="K1566" t="s">
        <v>56</v>
      </c>
      <c r="L1566" t="s">
        <v>63</v>
      </c>
      <c r="M1566" t="s">
        <v>62</v>
      </c>
      <c r="N1566">
        <v>354</v>
      </c>
    </row>
    <row r="1567" spans="1:14">
      <c r="A1567" t="s">
        <v>1342</v>
      </c>
      <c r="B1567" t="s">
        <v>1341</v>
      </c>
      <c r="C1567" t="s">
        <v>1370</v>
      </c>
      <c r="E1567" t="s">
        <v>1369</v>
      </c>
      <c r="F1567" t="s">
        <v>1368</v>
      </c>
      <c r="I1567" t="s">
        <v>115</v>
      </c>
      <c r="J1567" t="s">
        <v>95</v>
      </c>
      <c r="K1567" t="s">
        <v>56</v>
      </c>
      <c r="L1567" t="s">
        <v>63</v>
      </c>
      <c r="M1567" t="s">
        <v>62</v>
      </c>
      <c r="N1567">
        <v>355</v>
      </c>
    </row>
    <row r="1568" spans="1:14">
      <c r="A1568" t="s">
        <v>1342</v>
      </c>
      <c r="B1568" t="s">
        <v>1341</v>
      </c>
      <c r="C1568" t="s">
        <v>1367</v>
      </c>
      <c r="E1568" t="s">
        <v>1366</v>
      </c>
      <c r="F1568" t="s">
        <v>66</v>
      </c>
      <c r="I1568" t="s">
        <v>88</v>
      </c>
      <c r="J1568" t="s">
        <v>95</v>
      </c>
      <c r="K1568" t="s">
        <v>56</v>
      </c>
      <c r="L1568" t="s">
        <v>63</v>
      </c>
      <c r="M1568" t="s">
        <v>62</v>
      </c>
      <c r="N1568">
        <v>356</v>
      </c>
    </row>
    <row r="1569" spans="1:14">
      <c r="A1569" t="s">
        <v>1342</v>
      </c>
      <c r="B1569" t="s">
        <v>1341</v>
      </c>
      <c r="C1569" t="s">
        <v>1361</v>
      </c>
      <c r="E1569" t="s">
        <v>1365</v>
      </c>
      <c r="F1569" t="s">
        <v>66</v>
      </c>
      <c r="I1569" t="s">
        <v>88</v>
      </c>
      <c r="J1569" t="s">
        <v>95</v>
      </c>
      <c r="K1569" t="s">
        <v>56</v>
      </c>
      <c r="L1569" t="s">
        <v>63</v>
      </c>
      <c r="M1569" t="s">
        <v>62</v>
      </c>
      <c r="N1569">
        <v>357</v>
      </c>
    </row>
    <row r="1570" spans="1:14">
      <c r="A1570" t="s">
        <v>1342</v>
      </c>
      <c r="B1570" t="s">
        <v>1341</v>
      </c>
      <c r="C1570" t="s">
        <v>1361</v>
      </c>
      <c r="E1570" t="s">
        <v>1364</v>
      </c>
      <c r="F1570" t="s">
        <v>66</v>
      </c>
      <c r="I1570" t="s">
        <v>88</v>
      </c>
      <c r="J1570" t="s">
        <v>95</v>
      </c>
      <c r="K1570" t="s">
        <v>56</v>
      </c>
      <c r="L1570" t="s">
        <v>63</v>
      </c>
      <c r="M1570" t="s">
        <v>62</v>
      </c>
      <c r="N1570">
        <v>358</v>
      </c>
    </row>
    <row r="1571" spans="1:14">
      <c r="A1571" t="s">
        <v>1342</v>
      </c>
      <c r="B1571" t="s">
        <v>1341</v>
      </c>
      <c r="C1571" t="s">
        <v>1361</v>
      </c>
      <c r="E1571" t="s">
        <v>1363</v>
      </c>
      <c r="F1571" t="s">
        <v>66</v>
      </c>
      <c r="I1571" t="s">
        <v>88</v>
      </c>
      <c r="J1571" t="s">
        <v>95</v>
      </c>
      <c r="K1571" t="s">
        <v>56</v>
      </c>
      <c r="L1571" t="s">
        <v>63</v>
      </c>
      <c r="M1571" t="s">
        <v>62</v>
      </c>
      <c r="N1571">
        <v>359</v>
      </c>
    </row>
    <row r="1572" spans="1:14">
      <c r="A1572" t="s">
        <v>1342</v>
      </c>
      <c r="B1572" t="s">
        <v>1341</v>
      </c>
      <c r="C1572" t="s">
        <v>1361</v>
      </c>
      <c r="E1572" t="s">
        <v>1362</v>
      </c>
      <c r="F1572" t="s">
        <v>66</v>
      </c>
      <c r="I1572" t="s">
        <v>88</v>
      </c>
      <c r="J1572" t="s">
        <v>95</v>
      </c>
      <c r="K1572" t="s">
        <v>56</v>
      </c>
      <c r="L1572" t="s">
        <v>63</v>
      </c>
      <c r="M1572" t="s">
        <v>62</v>
      </c>
      <c r="N1572">
        <v>360</v>
      </c>
    </row>
    <row r="1573" spans="1:14">
      <c r="A1573" t="s">
        <v>1342</v>
      </c>
      <c r="B1573" t="s">
        <v>1341</v>
      </c>
      <c r="C1573" t="s">
        <v>1361</v>
      </c>
      <c r="E1573" t="s">
        <v>1360</v>
      </c>
      <c r="F1573" t="s">
        <v>66</v>
      </c>
      <c r="I1573" t="s">
        <v>115</v>
      </c>
      <c r="J1573" t="s">
        <v>95</v>
      </c>
      <c r="K1573" t="s">
        <v>56</v>
      </c>
      <c r="L1573" t="s">
        <v>63</v>
      </c>
      <c r="M1573" t="s">
        <v>62</v>
      </c>
      <c r="N1573">
        <v>361</v>
      </c>
    </row>
    <row r="1574" spans="1:14">
      <c r="A1574" t="s">
        <v>1342</v>
      </c>
      <c r="B1574" t="s">
        <v>1341</v>
      </c>
      <c r="C1574" t="s">
        <v>1359</v>
      </c>
      <c r="E1574" t="s">
        <v>1358</v>
      </c>
      <c r="F1574" t="s">
        <v>167</v>
      </c>
      <c r="I1574" t="s">
        <v>88</v>
      </c>
      <c r="J1574" t="s">
        <v>95</v>
      </c>
      <c r="K1574" t="s">
        <v>56</v>
      </c>
      <c r="L1574" t="s">
        <v>63</v>
      </c>
      <c r="M1574" t="s">
        <v>62</v>
      </c>
      <c r="N1574">
        <v>362</v>
      </c>
    </row>
    <row r="1575" spans="1:14">
      <c r="A1575" t="s">
        <v>1342</v>
      </c>
      <c r="B1575" t="s">
        <v>1341</v>
      </c>
      <c r="C1575" t="s">
        <v>1344</v>
      </c>
      <c r="E1575" t="s">
        <v>1357</v>
      </c>
      <c r="F1575" t="s">
        <v>1356</v>
      </c>
      <c r="I1575" t="s">
        <v>88</v>
      </c>
      <c r="J1575" t="s">
        <v>95</v>
      </c>
      <c r="K1575" t="s">
        <v>56</v>
      </c>
      <c r="L1575" t="s">
        <v>63</v>
      </c>
      <c r="M1575" t="s">
        <v>62</v>
      </c>
      <c r="N1575">
        <v>363</v>
      </c>
    </row>
    <row r="1576" spans="1:14">
      <c r="A1576" t="s">
        <v>1342</v>
      </c>
      <c r="B1576" t="s">
        <v>1341</v>
      </c>
      <c r="C1576" t="s">
        <v>1355</v>
      </c>
      <c r="E1576" t="s">
        <v>1354</v>
      </c>
      <c r="F1576" t="s">
        <v>66</v>
      </c>
      <c r="I1576" t="s">
        <v>88</v>
      </c>
      <c r="J1576" t="s">
        <v>95</v>
      </c>
      <c r="K1576" t="s">
        <v>56</v>
      </c>
      <c r="L1576" t="s">
        <v>63</v>
      </c>
      <c r="M1576" t="s">
        <v>62</v>
      </c>
      <c r="N1576">
        <v>364</v>
      </c>
    </row>
    <row r="1577" spans="1:14">
      <c r="A1577" t="s">
        <v>1342</v>
      </c>
      <c r="B1577" t="s">
        <v>1341</v>
      </c>
      <c r="C1577" t="s">
        <v>1355</v>
      </c>
      <c r="E1577" t="s">
        <v>1354</v>
      </c>
      <c r="F1577" t="s">
        <v>66</v>
      </c>
      <c r="I1577" t="s">
        <v>88</v>
      </c>
      <c r="J1577" t="s">
        <v>95</v>
      </c>
      <c r="K1577" t="s">
        <v>56</v>
      </c>
      <c r="L1577" t="s">
        <v>63</v>
      </c>
      <c r="M1577" t="s">
        <v>62</v>
      </c>
      <c r="N1577">
        <v>365</v>
      </c>
    </row>
    <row r="1578" spans="1:14">
      <c r="A1578" t="s">
        <v>1342</v>
      </c>
      <c r="B1578" t="s">
        <v>1341</v>
      </c>
      <c r="C1578" t="s">
        <v>1355</v>
      </c>
      <c r="E1578" t="s">
        <v>1354</v>
      </c>
      <c r="F1578" t="s">
        <v>66</v>
      </c>
      <c r="I1578" t="s">
        <v>88</v>
      </c>
      <c r="J1578" t="s">
        <v>95</v>
      </c>
      <c r="K1578" t="s">
        <v>56</v>
      </c>
      <c r="L1578" t="s">
        <v>63</v>
      </c>
      <c r="M1578" t="s">
        <v>62</v>
      </c>
      <c r="N1578">
        <v>366</v>
      </c>
    </row>
    <row r="1579" spans="1:14">
      <c r="A1579" t="s">
        <v>1342</v>
      </c>
      <c r="B1579" t="s">
        <v>1341</v>
      </c>
      <c r="C1579" t="s">
        <v>1355</v>
      </c>
      <c r="E1579" t="s">
        <v>1354</v>
      </c>
      <c r="F1579" t="s">
        <v>66</v>
      </c>
      <c r="I1579" t="s">
        <v>88</v>
      </c>
      <c r="J1579" t="s">
        <v>95</v>
      </c>
      <c r="K1579" t="s">
        <v>56</v>
      </c>
      <c r="L1579" t="s">
        <v>63</v>
      </c>
      <c r="M1579" t="s">
        <v>62</v>
      </c>
      <c r="N1579">
        <v>367</v>
      </c>
    </row>
    <row r="1580" spans="1:14">
      <c r="A1580" t="s">
        <v>1342</v>
      </c>
      <c r="B1580" t="s">
        <v>1341</v>
      </c>
      <c r="C1580" t="s">
        <v>1355</v>
      </c>
      <c r="E1580" t="s">
        <v>1354</v>
      </c>
      <c r="F1580" t="s">
        <v>66</v>
      </c>
      <c r="I1580" t="s">
        <v>88</v>
      </c>
      <c r="J1580" t="s">
        <v>95</v>
      </c>
      <c r="K1580" t="s">
        <v>56</v>
      </c>
      <c r="L1580" t="s">
        <v>63</v>
      </c>
      <c r="M1580" t="s">
        <v>62</v>
      </c>
      <c r="N1580">
        <v>368</v>
      </c>
    </row>
    <row r="1581" spans="1:14">
      <c r="A1581" t="s">
        <v>1342</v>
      </c>
      <c r="B1581" t="s">
        <v>1341</v>
      </c>
      <c r="C1581" t="s">
        <v>1355</v>
      </c>
      <c r="E1581" t="s">
        <v>1354</v>
      </c>
      <c r="F1581" t="s">
        <v>66</v>
      </c>
      <c r="I1581" t="s">
        <v>88</v>
      </c>
      <c r="J1581" t="s">
        <v>95</v>
      </c>
      <c r="K1581" t="s">
        <v>56</v>
      </c>
      <c r="L1581" t="s">
        <v>63</v>
      </c>
      <c r="M1581" t="s">
        <v>62</v>
      </c>
      <c r="N1581">
        <v>369</v>
      </c>
    </row>
    <row r="1582" spans="1:14">
      <c r="A1582" t="s">
        <v>1342</v>
      </c>
      <c r="B1582" t="s">
        <v>1341</v>
      </c>
      <c r="C1582" t="s">
        <v>1355</v>
      </c>
      <c r="E1582" t="s">
        <v>1354</v>
      </c>
      <c r="F1582" t="s">
        <v>66</v>
      </c>
      <c r="I1582" t="s">
        <v>88</v>
      </c>
      <c r="J1582" t="s">
        <v>95</v>
      </c>
      <c r="K1582" t="s">
        <v>56</v>
      </c>
      <c r="L1582" t="s">
        <v>63</v>
      </c>
      <c r="M1582" t="s">
        <v>62</v>
      </c>
      <c r="N1582">
        <v>370</v>
      </c>
    </row>
    <row r="1583" spans="1:14">
      <c r="A1583" t="s">
        <v>1342</v>
      </c>
      <c r="B1583" t="s">
        <v>1341</v>
      </c>
      <c r="C1583" t="s">
        <v>1355</v>
      </c>
      <c r="E1583" t="s">
        <v>1354</v>
      </c>
      <c r="F1583" t="s">
        <v>66</v>
      </c>
      <c r="I1583" t="s">
        <v>88</v>
      </c>
      <c r="J1583" t="s">
        <v>95</v>
      </c>
      <c r="K1583" t="s">
        <v>56</v>
      </c>
      <c r="L1583" t="s">
        <v>63</v>
      </c>
      <c r="M1583" t="s">
        <v>62</v>
      </c>
      <c r="N1583">
        <v>371</v>
      </c>
    </row>
    <row r="1584" spans="1:14">
      <c r="A1584" t="s">
        <v>1342</v>
      </c>
      <c r="B1584" t="s">
        <v>1341</v>
      </c>
      <c r="C1584" t="s">
        <v>1355</v>
      </c>
      <c r="E1584" t="s">
        <v>1354</v>
      </c>
      <c r="F1584" t="s">
        <v>66</v>
      </c>
      <c r="I1584" t="s">
        <v>88</v>
      </c>
      <c r="J1584" t="s">
        <v>95</v>
      </c>
      <c r="K1584" t="s">
        <v>56</v>
      </c>
      <c r="L1584" t="s">
        <v>63</v>
      </c>
      <c r="M1584" t="s">
        <v>62</v>
      </c>
      <c r="N1584">
        <v>372</v>
      </c>
    </row>
    <row r="1585" spans="1:14">
      <c r="A1585" t="s">
        <v>1342</v>
      </c>
      <c r="B1585" t="s">
        <v>1341</v>
      </c>
      <c r="C1585" t="s">
        <v>1353</v>
      </c>
      <c r="E1585" t="s">
        <v>1352</v>
      </c>
      <c r="F1585" t="s">
        <v>167</v>
      </c>
      <c r="I1585" t="s">
        <v>88</v>
      </c>
      <c r="J1585" t="s">
        <v>95</v>
      </c>
      <c r="K1585" t="s">
        <v>56</v>
      </c>
      <c r="L1585" t="s">
        <v>94</v>
      </c>
      <c r="M1585" t="s">
        <v>62</v>
      </c>
      <c r="N1585">
        <v>373</v>
      </c>
    </row>
    <row r="1586" spans="1:14">
      <c r="A1586" t="s">
        <v>1342</v>
      </c>
      <c r="B1586" t="s">
        <v>1341</v>
      </c>
      <c r="C1586" t="s">
        <v>1353</v>
      </c>
      <c r="E1586" t="s">
        <v>1352</v>
      </c>
      <c r="F1586" t="s">
        <v>167</v>
      </c>
      <c r="I1586" t="s">
        <v>88</v>
      </c>
      <c r="J1586" t="s">
        <v>95</v>
      </c>
      <c r="K1586" t="s">
        <v>56</v>
      </c>
      <c r="L1586" t="s">
        <v>94</v>
      </c>
      <c r="M1586" t="s">
        <v>62</v>
      </c>
      <c r="N1586">
        <v>374</v>
      </c>
    </row>
    <row r="1587" spans="1:14">
      <c r="A1587" t="s">
        <v>1342</v>
      </c>
      <c r="B1587" t="s">
        <v>1341</v>
      </c>
      <c r="C1587" t="s">
        <v>1353</v>
      </c>
      <c r="E1587" t="s">
        <v>1352</v>
      </c>
      <c r="F1587" t="s">
        <v>167</v>
      </c>
      <c r="I1587" t="s">
        <v>88</v>
      </c>
      <c r="J1587" t="s">
        <v>95</v>
      </c>
      <c r="K1587" t="s">
        <v>56</v>
      </c>
      <c r="L1587" t="s">
        <v>94</v>
      </c>
      <c r="M1587" t="s">
        <v>62</v>
      </c>
      <c r="N1587">
        <v>375</v>
      </c>
    </row>
    <row r="1588" spans="1:14">
      <c r="A1588" t="s">
        <v>1342</v>
      </c>
      <c r="B1588" t="s">
        <v>1341</v>
      </c>
      <c r="C1588" t="s">
        <v>1351</v>
      </c>
      <c r="E1588" t="s">
        <v>1343</v>
      </c>
      <c r="F1588" t="s">
        <v>97</v>
      </c>
      <c r="I1588" t="s">
        <v>65</v>
      </c>
      <c r="J1588" t="s">
        <v>95</v>
      </c>
      <c r="K1588" t="s">
        <v>56</v>
      </c>
      <c r="L1588" t="s">
        <v>94</v>
      </c>
      <c r="M1588" t="s">
        <v>62</v>
      </c>
      <c r="N1588">
        <v>376</v>
      </c>
    </row>
    <row r="1589" spans="1:14">
      <c r="A1589" t="s">
        <v>1342</v>
      </c>
      <c r="B1589" t="s">
        <v>1341</v>
      </c>
      <c r="C1589" t="s">
        <v>1350</v>
      </c>
      <c r="E1589" t="s">
        <v>1343</v>
      </c>
      <c r="F1589" t="s">
        <v>97</v>
      </c>
      <c r="I1589" t="s">
        <v>65</v>
      </c>
      <c r="J1589" t="s">
        <v>95</v>
      </c>
      <c r="K1589" t="s">
        <v>56</v>
      </c>
      <c r="L1589" t="s">
        <v>94</v>
      </c>
      <c r="M1589" t="s">
        <v>62</v>
      </c>
      <c r="N1589">
        <v>377</v>
      </c>
    </row>
    <row r="1590" spans="1:14">
      <c r="A1590" t="s">
        <v>1342</v>
      </c>
      <c r="B1590" t="s">
        <v>1341</v>
      </c>
      <c r="C1590" t="s">
        <v>1349</v>
      </c>
      <c r="E1590" t="s">
        <v>1348</v>
      </c>
      <c r="F1590" t="s">
        <v>167</v>
      </c>
      <c r="I1590" t="s">
        <v>88</v>
      </c>
      <c r="J1590" t="s">
        <v>95</v>
      </c>
      <c r="K1590" t="s">
        <v>56</v>
      </c>
      <c r="L1590" t="s">
        <v>94</v>
      </c>
      <c r="M1590" t="s">
        <v>62</v>
      </c>
      <c r="N1590">
        <v>378</v>
      </c>
    </row>
    <row r="1591" spans="1:14">
      <c r="A1591" t="s">
        <v>1342</v>
      </c>
      <c r="B1591" t="s">
        <v>1341</v>
      </c>
      <c r="C1591" t="s">
        <v>1349</v>
      </c>
      <c r="E1591" t="s">
        <v>1348</v>
      </c>
      <c r="F1591" t="s">
        <v>167</v>
      </c>
      <c r="I1591" t="s">
        <v>88</v>
      </c>
      <c r="J1591" t="s">
        <v>95</v>
      </c>
      <c r="K1591" t="s">
        <v>56</v>
      </c>
      <c r="L1591" t="s">
        <v>94</v>
      </c>
      <c r="M1591" t="s">
        <v>62</v>
      </c>
      <c r="N1591">
        <v>379</v>
      </c>
    </row>
    <row r="1592" spans="1:14">
      <c r="A1592" t="s">
        <v>1342</v>
      </c>
      <c r="B1592" t="s">
        <v>1341</v>
      </c>
      <c r="C1592" t="s">
        <v>1347</v>
      </c>
      <c r="E1592" t="s">
        <v>1346</v>
      </c>
      <c r="F1592" t="s">
        <v>167</v>
      </c>
      <c r="I1592" t="s">
        <v>96</v>
      </c>
      <c r="J1592" t="s">
        <v>95</v>
      </c>
      <c r="K1592" t="s">
        <v>56</v>
      </c>
      <c r="L1592" t="s">
        <v>94</v>
      </c>
      <c r="M1592" t="s">
        <v>62</v>
      </c>
      <c r="N1592">
        <v>380</v>
      </c>
    </row>
    <row r="1593" spans="1:14">
      <c r="A1593" t="s">
        <v>1342</v>
      </c>
      <c r="B1593" t="s">
        <v>1341</v>
      </c>
      <c r="C1593" t="s">
        <v>1347</v>
      </c>
      <c r="E1593" t="s">
        <v>1346</v>
      </c>
      <c r="F1593" t="s">
        <v>167</v>
      </c>
      <c r="I1593" t="s">
        <v>96</v>
      </c>
      <c r="J1593" t="s">
        <v>95</v>
      </c>
      <c r="K1593" t="s">
        <v>56</v>
      </c>
      <c r="L1593" t="s">
        <v>94</v>
      </c>
      <c r="M1593" t="s">
        <v>62</v>
      </c>
      <c r="N1593">
        <v>381</v>
      </c>
    </row>
    <row r="1594" spans="1:14">
      <c r="A1594" t="s">
        <v>1342</v>
      </c>
      <c r="B1594" t="s">
        <v>1341</v>
      </c>
      <c r="C1594" t="s">
        <v>1347</v>
      </c>
      <c r="E1594" t="s">
        <v>1346</v>
      </c>
      <c r="F1594" t="s">
        <v>167</v>
      </c>
      <c r="I1594" t="s">
        <v>96</v>
      </c>
      <c r="J1594" t="s">
        <v>95</v>
      </c>
      <c r="K1594" t="s">
        <v>56</v>
      </c>
      <c r="L1594" t="s">
        <v>94</v>
      </c>
      <c r="M1594" t="s">
        <v>62</v>
      </c>
      <c r="N1594">
        <v>382</v>
      </c>
    </row>
    <row r="1595" spans="1:14">
      <c r="A1595" t="s">
        <v>1342</v>
      </c>
      <c r="B1595" t="s">
        <v>1341</v>
      </c>
      <c r="C1595" t="s">
        <v>1347</v>
      </c>
      <c r="E1595" t="s">
        <v>1346</v>
      </c>
      <c r="F1595" t="s">
        <v>167</v>
      </c>
      <c r="I1595" t="s">
        <v>96</v>
      </c>
      <c r="J1595" t="s">
        <v>95</v>
      </c>
      <c r="K1595" t="s">
        <v>56</v>
      </c>
      <c r="L1595" t="s">
        <v>94</v>
      </c>
      <c r="M1595" t="s">
        <v>62</v>
      </c>
      <c r="N1595">
        <v>383</v>
      </c>
    </row>
    <row r="1596" spans="1:14">
      <c r="A1596" t="s">
        <v>1342</v>
      </c>
      <c r="B1596" t="s">
        <v>1341</v>
      </c>
      <c r="C1596" t="s">
        <v>1347</v>
      </c>
      <c r="E1596" t="s">
        <v>1346</v>
      </c>
      <c r="F1596" t="s">
        <v>167</v>
      </c>
      <c r="I1596" t="s">
        <v>96</v>
      </c>
      <c r="J1596" t="s">
        <v>95</v>
      </c>
      <c r="K1596" t="s">
        <v>56</v>
      </c>
      <c r="L1596" t="s">
        <v>94</v>
      </c>
      <c r="M1596" t="s">
        <v>62</v>
      </c>
      <c r="N1596">
        <v>384</v>
      </c>
    </row>
    <row r="1597" spans="1:14">
      <c r="A1597" t="s">
        <v>1342</v>
      </c>
      <c r="B1597" t="s">
        <v>1341</v>
      </c>
      <c r="C1597" t="s">
        <v>1347</v>
      </c>
      <c r="E1597" t="s">
        <v>1346</v>
      </c>
      <c r="F1597" t="s">
        <v>167</v>
      </c>
      <c r="I1597" t="s">
        <v>96</v>
      </c>
      <c r="J1597" t="s">
        <v>95</v>
      </c>
      <c r="K1597" t="s">
        <v>56</v>
      </c>
      <c r="L1597" t="s">
        <v>94</v>
      </c>
      <c r="M1597" t="s">
        <v>62</v>
      </c>
      <c r="N1597">
        <v>385</v>
      </c>
    </row>
    <row r="1598" spans="1:14">
      <c r="A1598" t="s">
        <v>1342</v>
      </c>
      <c r="B1598" t="s">
        <v>1341</v>
      </c>
      <c r="C1598" t="s">
        <v>1347</v>
      </c>
      <c r="E1598" t="s">
        <v>1346</v>
      </c>
      <c r="F1598" t="s">
        <v>167</v>
      </c>
      <c r="I1598" t="s">
        <v>96</v>
      </c>
      <c r="J1598" t="s">
        <v>95</v>
      </c>
      <c r="K1598" t="s">
        <v>56</v>
      </c>
      <c r="L1598" t="s">
        <v>94</v>
      </c>
      <c r="M1598" t="s">
        <v>62</v>
      </c>
      <c r="N1598">
        <v>386</v>
      </c>
    </row>
    <row r="1599" spans="1:14">
      <c r="A1599" t="s">
        <v>1342</v>
      </c>
      <c r="B1599" t="s">
        <v>1341</v>
      </c>
      <c r="C1599" t="s">
        <v>1345</v>
      </c>
      <c r="E1599" t="s">
        <v>1343</v>
      </c>
      <c r="F1599" t="s">
        <v>97</v>
      </c>
      <c r="I1599" t="s">
        <v>65</v>
      </c>
      <c r="J1599" t="s">
        <v>95</v>
      </c>
      <c r="K1599" t="s">
        <v>56</v>
      </c>
      <c r="L1599" t="s">
        <v>94</v>
      </c>
      <c r="M1599" t="s">
        <v>62</v>
      </c>
      <c r="N1599">
        <v>387</v>
      </c>
    </row>
    <row r="1600" spans="1:14">
      <c r="A1600" t="s">
        <v>1342</v>
      </c>
      <c r="B1600" t="s">
        <v>1341</v>
      </c>
      <c r="C1600" t="s">
        <v>1344</v>
      </c>
      <c r="E1600" t="s">
        <v>1343</v>
      </c>
      <c r="F1600" t="s">
        <v>97</v>
      </c>
      <c r="I1600" t="s">
        <v>65</v>
      </c>
      <c r="J1600" t="s">
        <v>95</v>
      </c>
      <c r="K1600" t="s">
        <v>56</v>
      </c>
      <c r="L1600" t="s">
        <v>94</v>
      </c>
      <c r="M1600" t="s">
        <v>62</v>
      </c>
      <c r="N1600">
        <v>388</v>
      </c>
    </row>
    <row r="1601" spans="1:14">
      <c r="A1601" t="s">
        <v>1342</v>
      </c>
      <c r="B1601" t="s">
        <v>1341</v>
      </c>
      <c r="C1601" t="s">
        <v>1344</v>
      </c>
      <c r="E1601" t="s">
        <v>1343</v>
      </c>
      <c r="F1601" t="s">
        <v>97</v>
      </c>
      <c r="I1601" t="s">
        <v>65</v>
      </c>
      <c r="J1601" t="s">
        <v>95</v>
      </c>
      <c r="K1601" t="s">
        <v>56</v>
      </c>
      <c r="L1601" t="s">
        <v>94</v>
      </c>
      <c r="M1601" t="s">
        <v>62</v>
      </c>
      <c r="N1601">
        <v>389</v>
      </c>
    </row>
    <row r="1602" spans="1:14">
      <c r="A1602" t="s">
        <v>1342</v>
      </c>
      <c r="B1602" t="s">
        <v>1341</v>
      </c>
      <c r="C1602" t="s">
        <v>1344</v>
      </c>
      <c r="E1602" t="s">
        <v>1343</v>
      </c>
      <c r="F1602" t="s">
        <v>97</v>
      </c>
      <c r="I1602" t="s">
        <v>65</v>
      </c>
      <c r="J1602" t="s">
        <v>95</v>
      </c>
      <c r="K1602" t="s">
        <v>56</v>
      </c>
      <c r="L1602" t="s">
        <v>94</v>
      </c>
      <c r="M1602" t="s">
        <v>62</v>
      </c>
      <c r="N1602">
        <v>390</v>
      </c>
    </row>
    <row r="1603" spans="1:14">
      <c r="A1603" t="s">
        <v>1342</v>
      </c>
      <c r="B1603" t="s">
        <v>1341</v>
      </c>
      <c r="C1603" t="s">
        <v>1344</v>
      </c>
      <c r="E1603" t="s">
        <v>1343</v>
      </c>
      <c r="F1603" t="s">
        <v>97</v>
      </c>
      <c r="I1603" t="s">
        <v>65</v>
      </c>
      <c r="J1603" t="s">
        <v>95</v>
      </c>
      <c r="K1603" t="s">
        <v>56</v>
      </c>
      <c r="L1603" t="s">
        <v>94</v>
      </c>
      <c r="M1603" t="s">
        <v>62</v>
      </c>
      <c r="N1603">
        <v>391</v>
      </c>
    </row>
    <row r="1604" spans="1:14">
      <c r="A1604" t="s">
        <v>1342</v>
      </c>
      <c r="B1604" t="s">
        <v>1341</v>
      </c>
      <c r="C1604" t="s">
        <v>1344</v>
      </c>
      <c r="E1604" t="s">
        <v>1343</v>
      </c>
      <c r="F1604" t="s">
        <v>97</v>
      </c>
      <c r="I1604" t="s">
        <v>65</v>
      </c>
      <c r="J1604" t="s">
        <v>95</v>
      </c>
      <c r="K1604" t="s">
        <v>56</v>
      </c>
      <c r="L1604" t="s">
        <v>94</v>
      </c>
      <c r="M1604" t="s">
        <v>62</v>
      </c>
      <c r="N1604">
        <v>392</v>
      </c>
    </row>
    <row r="1605" spans="1:14">
      <c r="A1605" t="s">
        <v>1342</v>
      </c>
      <c r="B1605" t="s">
        <v>1341</v>
      </c>
      <c r="C1605" t="s">
        <v>1344</v>
      </c>
      <c r="E1605" t="s">
        <v>1343</v>
      </c>
      <c r="F1605" t="s">
        <v>97</v>
      </c>
      <c r="I1605" t="s">
        <v>65</v>
      </c>
      <c r="J1605" t="s">
        <v>95</v>
      </c>
      <c r="K1605" t="s">
        <v>56</v>
      </c>
      <c r="L1605" t="s">
        <v>94</v>
      </c>
      <c r="M1605" t="s">
        <v>62</v>
      </c>
      <c r="N1605">
        <v>393</v>
      </c>
    </row>
    <row r="1606" spans="1:14">
      <c r="A1606" t="s">
        <v>1342</v>
      </c>
      <c r="B1606" t="s">
        <v>1341</v>
      </c>
      <c r="C1606" t="s">
        <v>1344</v>
      </c>
      <c r="E1606" t="s">
        <v>1343</v>
      </c>
      <c r="F1606" t="s">
        <v>97</v>
      </c>
      <c r="I1606" t="s">
        <v>65</v>
      </c>
      <c r="J1606" t="s">
        <v>95</v>
      </c>
      <c r="K1606" t="s">
        <v>56</v>
      </c>
      <c r="L1606" t="s">
        <v>94</v>
      </c>
      <c r="M1606" t="s">
        <v>62</v>
      </c>
      <c r="N1606">
        <v>394</v>
      </c>
    </row>
    <row r="1607" spans="1:14">
      <c r="A1607" t="s">
        <v>1342</v>
      </c>
      <c r="B1607" t="s">
        <v>1341</v>
      </c>
      <c r="C1607" t="s">
        <v>1340</v>
      </c>
      <c r="E1607" t="s">
        <v>1339</v>
      </c>
      <c r="F1607" t="s">
        <v>81</v>
      </c>
      <c r="I1607" t="s">
        <v>65</v>
      </c>
      <c r="J1607" t="s">
        <v>49</v>
      </c>
      <c r="K1607" t="s">
        <v>154</v>
      </c>
      <c r="L1607" t="s">
        <v>154</v>
      </c>
      <c r="M1607" t="s">
        <v>154</v>
      </c>
      <c r="N1607">
        <v>395</v>
      </c>
    </row>
    <row r="1608" spans="1:14">
      <c r="A1608" t="s">
        <v>1342</v>
      </c>
      <c r="B1608" t="s">
        <v>1341</v>
      </c>
      <c r="C1608" t="s">
        <v>1340</v>
      </c>
      <c r="E1608" t="s">
        <v>1339</v>
      </c>
      <c r="F1608" t="s">
        <v>81</v>
      </c>
      <c r="I1608" t="s">
        <v>65</v>
      </c>
      <c r="J1608" t="s">
        <v>49</v>
      </c>
      <c r="K1608" t="s">
        <v>154</v>
      </c>
      <c r="L1608" t="s">
        <v>154</v>
      </c>
      <c r="M1608" t="s">
        <v>154</v>
      </c>
      <c r="N1608">
        <v>396</v>
      </c>
    </row>
    <row r="1609" spans="1:14">
      <c r="A1609" t="s">
        <v>1342</v>
      </c>
      <c r="B1609" t="s">
        <v>1341</v>
      </c>
      <c r="C1609" t="s">
        <v>1340</v>
      </c>
      <c r="E1609" t="s">
        <v>1339</v>
      </c>
      <c r="F1609" t="s">
        <v>81</v>
      </c>
      <c r="I1609" t="s">
        <v>65</v>
      </c>
      <c r="J1609" t="s">
        <v>49</v>
      </c>
      <c r="K1609" t="s">
        <v>154</v>
      </c>
      <c r="L1609" t="s">
        <v>154</v>
      </c>
      <c r="M1609" t="s">
        <v>154</v>
      </c>
      <c r="N1609">
        <v>397</v>
      </c>
    </row>
    <row r="1610" spans="1:14">
      <c r="A1610" t="s">
        <v>1342</v>
      </c>
      <c r="B1610" t="s">
        <v>1341</v>
      </c>
      <c r="C1610" t="s">
        <v>1340</v>
      </c>
      <c r="E1610" t="s">
        <v>1339</v>
      </c>
      <c r="F1610" t="s">
        <v>81</v>
      </c>
      <c r="I1610" t="s">
        <v>65</v>
      </c>
      <c r="J1610" t="s">
        <v>49</v>
      </c>
      <c r="K1610" t="s">
        <v>154</v>
      </c>
      <c r="L1610" t="s">
        <v>154</v>
      </c>
      <c r="M1610" t="s">
        <v>154</v>
      </c>
      <c r="N1610">
        <v>398</v>
      </c>
    </row>
    <row r="1611" spans="1:14">
      <c r="A1611" t="s">
        <v>1342</v>
      </c>
      <c r="B1611" t="s">
        <v>1341</v>
      </c>
      <c r="C1611" t="s">
        <v>1340</v>
      </c>
      <c r="E1611" t="s">
        <v>1339</v>
      </c>
      <c r="F1611" t="s">
        <v>81</v>
      </c>
      <c r="I1611" t="s">
        <v>65</v>
      </c>
      <c r="J1611" t="s">
        <v>49</v>
      </c>
      <c r="K1611" t="s">
        <v>154</v>
      </c>
      <c r="L1611" t="s">
        <v>154</v>
      </c>
      <c r="M1611" t="s">
        <v>154</v>
      </c>
      <c r="N1611">
        <v>399</v>
      </c>
    </row>
    <row r="1612" spans="1:14">
      <c r="A1612" t="s">
        <v>1342</v>
      </c>
      <c r="B1612" t="s">
        <v>1341</v>
      </c>
      <c r="C1612" t="s">
        <v>1340</v>
      </c>
      <c r="E1612" t="s">
        <v>1339</v>
      </c>
      <c r="F1612" t="s">
        <v>81</v>
      </c>
      <c r="I1612" t="s">
        <v>65</v>
      </c>
      <c r="J1612" t="s">
        <v>49</v>
      </c>
      <c r="K1612" t="s">
        <v>154</v>
      </c>
      <c r="L1612" t="s">
        <v>154</v>
      </c>
      <c r="M1612" t="s">
        <v>154</v>
      </c>
      <c r="N1612">
        <v>400</v>
      </c>
    </row>
    <row r="1613" spans="1:14">
      <c r="A1613" t="s">
        <v>1342</v>
      </c>
      <c r="B1613" t="s">
        <v>1341</v>
      </c>
      <c r="C1613" t="s">
        <v>1340</v>
      </c>
      <c r="E1613" t="s">
        <v>1339</v>
      </c>
      <c r="F1613" t="s">
        <v>81</v>
      </c>
      <c r="I1613" t="s">
        <v>65</v>
      </c>
      <c r="J1613" t="s">
        <v>49</v>
      </c>
      <c r="K1613" t="s">
        <v>154</v>
      </c>
      <c r="L1613" t="s">
        <v>154</v>
      </c>
      <c r="M1613" t="s">
        <v>154</v>
      </c>
      <c r="N1613">
        <v>401</v>
      </c>
    </row>
    <row r="1614" spans="1:14">
      <c r="A1614" t="s">
        <v>1342</v>
      </c>
      <c r="B1614" t="s">
        <v>1341</v>
      </c>
      <c r="C1614" t="s">
        <v>1340</v>
      </c>
      <c r="E1614" t="s">
        <v>1339</v>
      </c>
      <c r="F1614" t="s">
        <v>81</v>
      </c>
      <c r="I1614" t="s">
        <v>65</v>
      </c>
      <c r="J1614" t="s">
        <v>49</v>
      </c>
      <c r="K1614" t="s">
        <v>154</v>
      </c>
      <c r="L1614" t="s">
        <v>154</v>
      </c>
      <c r="M1614" t="s">
        <v>154</v>
      </c>
      <c r="N1614">
        <v>402</v>
      </c>
    </row>
    <row r="1615" spans="1:14">
      <c r="A1615" t="s">
        <v>1342</v>
      </c>
      <c r="B1615" t="s">
        <v>1341</v>
      </c>
      <c r="C1615" t="s">
        <v>1340</v>
      </c>
      <c r="E1615" t="s">
        <v>1339</v>
      </c>
      <c r="F1615" t="s">
        <v>81</v>
      </c>
      <c r="I1615" t="s">
        <v>65</v>
      </c>
      <c r="J1615" t="s">
        <v>49</v>
      </c>
      <c r="K1615" t="s">
        <v>154</v>
      </c>
      <c r="L1615" t="s">
        <v>154</v>
      </c>
      <c r="M1615" t="s">
        <v>154</v>
      </c>
      <c r="N1615">
        <v>403</v>
      </c>
    </row>
    <row r="1616" spans="1:14">
      <c r="A1616" t="s">
        <v>1310</v>
      </c>
      <c r="B1616" t="s">
        <v>1338</v>
      </c>
      <c r="D1616">
        <v>2021</v>
      </c>
      <c r="E1616" t="s">
        <v>1331</v>
      </c>
      <c r="F1616" t="s">
        <v>3000</v>
      </c>
      <c r="G1616">
        <v>55.98124</v>
      </c>
      <c r="H1616">
        <v>-3.2736299999999998</v>
      </c>
      <c r="I1616" t="s">
        <v>88</v>
      </c>
      <c r="J1616" t="s">
        <v>95</v>
      </c>
      <c r="K1616" t="s">
        <v>56</v>
      </c>
      <c r="L1616" t="s">
        <v>94</v>
      </c>
      <c r="M1616" t="s">
        <v>62</v>
      </c>
      <c r="N1616">
        <v>405</v>
      </c>
    </row>
    <row r="1617" spans="1:14">
      <c r="A1617" t="s">
        <v>1310</v>
      </c>
      <c r="B1617" t="s">
        <v>1338</v>
      </c>
      <c r="D1617">
        <v>2021</v>
      </c>
      <c r="E1617" t="s">
        <v>1331</v>
      </c>
      <c r="F1617" t="s">
        <v>3000</v>
      </c>
      <c r="G1617">
        <v>55.98124</v>
      </c>
      <c r="H1617">
        <v>-3.2736299999999998</v>
      </c>
      <c r="I1617" t="s">
        <v>88</v>
      </c>
      <c r="J1617" t="s">
        <v>95</v>
      </c>
      <c r="K1617" t="s">
        <v>56</v>
      </c>
      <c r="L1617" t="s">
        <v>94</v>
      </c>
      <c r="M1617" t="s">
        <v>62</v>
      </c>
    </row>
    <row r="1618" spans="1:14">
      <c r="A1618" t="s">
        <v>1310</v>
      </c>
      <c r="B1618" t="s">
        <v>1338</v>
      </c>
      <c r="D1618">
        <v>2021</v>
      </c>
      <c r="E1618" t="s">
        <v>1330</v>
      </c>
      <c r="F1618" t="s">
        <v>3000</v>
      </c>
      <c r="G1618">
        <v>56.004379999999998</v>
      </c>
      <c r="H1618">
        <v>-3.5246</v>
      </c>
      <c r="I1618" t="s">
        <v>88</v>
      </c>
      <c r="J1618" t="s">
        <v>95</v>
      </c>
      <c r="K1618" t="s">
        <v>56</v>
      </c>
      <c r="L1618" t="s">
        <v>94</v>
      </c>
      <c r="M1618" t="s">
        <v>62</v>
      </c>
    </row>
    <row r="1619" spans="1:14">
      <c r="A1619" t="s">
        <v>1310</v>
      </c>
      <c r="B1619" t="s">
        <v>1338</v>
      </c>
      <c r="D1619">
        <v>2021</v>
      </c>
      <c r="E1619" t="s">
        <v>1330</v>
      </c>
      <c r="F1619" t="s">
        <v>3000</v>
      </c>
      <c r="G1619">
        <v>56.004379999999998</v>
      </c>
      <c r="H1619">
        <v>-3.5246</v>
      </c>
      <c r="I1619" t="s">
        <v>88</v>
      </c>
      <c r="J1619" t="s">
        <v>95</v>
      </c>
      <c r="K1619" t="s">
        <v>56</v>
      </c>
      <c r="L1619" t="s">
        <v>94</v>
      </c>
      <c r="M1619" t="s">
        <v>62</v>
      </c>
    </row>
    <row r="1620" spans="1:14">
      <c r="A1620" t="s">
        <v>1310</v>
      </c>
      <c r="B1620" t="s">
        <v>1338</v>
      </c>
      <c r="D1620">
        <v>2021</v>
      </c>
      <c r="E1620" t="s">
        <v>1330</v>
      </c>
      <c r="F1620" t="s">
        <v>3000</v>
      </c>
      <c r="G1620">
        <v>56.004379999999998</v>
      </c>
      <c r="H1620">
        <v>-3.5246</v>
      </c>
      <c r="I1620" t="s">
        <v>88</v>
      </c>
      <c r="J1620" t="s">
        <v>95</v>
      </c>
      <c r="K1620" t="s">
        <v>56</v>
      </c>
      <c r="L1620" t="s">
        <v>1333</v>
      </c>
      <c r="M1620" t="s">
        <v>62</v>
      </c>
    </row>
    <row r="1621" spans="1:14">
      <c r="A1621" t="s">
        <v>1310</v>
      </c>
      <c r="B1621" t="s">
        <v>1338</v>
      </c>
      <c r="D1621">
        <v>2021</v>
      </c>
      <c r="E1621" t="s">
        <v>1329</v>
      </c>
      <c r="F1621" t="s">
        <v>3000</v>
      </c>
      <c r="G1621">
        <v>56.05838</v>
      </c>
      <c r="H1621">
        <v>-3.5766100000000001</v>
      </c>
      <c r="I1621" t="s">
        <v>88</v>
      </c>
      <c r="J1621" t="s">
        <v>95</v>
      </c>
      <c r="K1621" t="s">
        <v>56</v>
      </c>
      <c r="L1621" t="s">
        <v>94</v>
      </c>
      <c r="M1621" t="s">
        <v>62</v>
      </c>
    </row>
    <row r="1622" spans="1:14">
      <c r="A1622" t="s">
        <v>1310</v>
      </c>
      <c r="B1622" t="s">
        <v>1338</v>
      </c>
      <c r="D1622">
        <v>2021</v>
      </c>
      <c r="E1622" t="s">
        <v>1329</v>
      </c>
      <c r="F1622" t="s">
        <v>3000</v>
      </c>
      <c r="G1622">
        <v>56.05838</v>
      </c>
      <c r="H1622">
        <v>-3.5766100000000001</v>
      </c>
      <c r="I1622" t="s">
        <v>88</v>
      </c>
      <c r="J1622" t="s">
        <v>95</v>
      </c>
      <c r="K1622" t="s">
        <v>56</v>
      </c>
      <c r="L1622" t="s">
        <v>94</v>
      </c>
      <c r="M1622" t="s">
        <v>62</v>
      </c>
    </row>
    <row r="1623" spans="1:14">
      <c r="A1623" t="s">
        <v>1310</v>
      </c>
      <c r="B1623" t="s">
        <v>1338</v>
      </c>
      <c r="D1623">
        <v>2021</v>
      </c>
      <c r="E1623" t="s">
        <v>1328</v>
      </c>
      <c r="F1623" t="s">
        <v>3000</v>
      </c>
      <c r="G1623">
        <v>56.448450000000001</v>
      </c>
      <c r="H1623">
        <v>-2.87229</v>
      </c>
      <c r="I1623" t="s">
        <v>88</v>
      </c>
      <c r="J1623" t="s">
        <v>95</v>
      </c>
      <c r="K1623" t="s">
        <v>56</v>
      </c>
      <c r="L1623" t="s">
        <v>94</v>
      </c>
      <c r="M1623" t="s">
        <v>62</v>
      </c>
      <c r="N1623" t="s">
        <v>2728</v>
      </c>
    </row>
    <row r="1624" spans="1:14">
      <c r="A1624" t="s">
        <v>1310</v>
      </c>
      <c r="B1624" t="s">
        <v>1338</v>
      </c>
      <c r="D1624">
        <v>2021</v>
      </c>
      <c r="E1624" t="s">
        <v>1328</v>
      </c>
      <c r="F1624" t="s">
        <v>3000</v>
      </c>
      <c r="G1624">
        <v>56.448450000000001</v>
      </c>
      <c r="H1624">
        <v>-2.87229</v>
      </c>
      <c r="I1624" t="s">
        <v>88</v>
      </c>
      <c r="J1624" t="s">
        <v>95</v>
      </c>
      <c r="K1624" t="s">
        <v>56</v>
      </c>
      <c r="L1624" t="s">
        <v>94</v>
      </c>
      <c r="M1624" t="s">
        <v>62</v>
      </c>
      <c r="N1624" t="s">
        <v>2727</v>
      </c>
    </row>
    <row r="1625" spans="1:14">
      <c r="A1625" t="s">
        <v>1310</v>
      </c>
      <c r="B1625" t="s">
        <v>1338</v>
      </c>
      <c r="D1625">
        <v>2021</v>
      </c>
      <c r="E1625" t="s">
        <v>1327</v>
      </c>
      <c r="F1625" t="s">
        <v>3000</v>
      </c>
      <c r="G1625">
        <v>56.441429999999997</v>
      </c>
      <c r="H1625">
        <v>-2.8578700000000001</v>
      </c>
      <c r="I1625" t="s">
        <v>88</v>
      </c>
      <c r="J1625" t="s">
        <v>95</v>
      </c>
      <c r="K1625" t="s">
        <v>56</v>
      </c>
      <c r="L1625" t="s">
        <v>63</v>
      </c>
      <c r="M1625" t="s">
        <v>62</v>
      </c>
      <c r="N1625" t="s">
        <v>2728</v>
      </c>
    </row>
    <row r="1626" spans="1:14">
      <c r="A1626" t="s">
        <v>1310</v>
      </c>
      <c r="B1626" t="s">
        <v>1338</v>
      </c>
      <c r="D1626">
        <v>2021</v>
      </c>
      <c r="E1626" t="s">
        <v>1327</v>
      </c>
      <c r="F1626" t="s">
        <v>3000</v>
      </c>
      <c r="G1626">
        <v>56.441429999999997</v>
      </c>
      <c r="H1626">
        <v>-2.8578700000000001</v>
      </c>
      <c r="I1626" t="s">
        <v>88</v>
      </c>
      <c r="J1626" t="s">
        <v>95</v>
      </c>
      <c r="K1626" t="s">
        <v>56</v>
      </c>
      <c r="L1626" t="s">
        <v>63</v>
      </c>
      <c r="M1626" t="s">
        <v>62</v>
      </c>
      <c r="N1626" t="s">
        <v>2727</v>
      </c>
    </row>
    <row r="1627" spans="1:14">
      <c r="A1627" t="s">
        <v>1310</v>
      </c>
      <c r="B1627" t="s">
        <v>1338</v>
      </c>
      <c r="D1627">
        <v>2021</v>
      </c>
      <c r="E1627" t="s">
        <v>1327</v>
      </c>
      <c r="F1627" t="s">
        <v>3000</v>
      </c>
      <c r="G1627">
        <v>56.441429999999997</v>
      </c>
      <c r="H1627">
        <v>-2.8578700000000001</v>
      </c>
      <c r="I1627" t="s">
        <v>88</v>
      </c>
      <c r="J1627" t="s">
        <v>95</v>
      </c>
      <c r="K1627" t="s">
        <v>56</v>
      </c>
      <c r="L1627" t="s">
        <v>63</v>
      </c>
      <c r="M1627" t="s">
        <v>62</v>
      </c>
      <c r="N1627" t="s">
        <v>2726</v>
      </c>
    </row>
    <row r="1628" spans="1:14">
      <c r="A1628" t="s">
        <v>1310</v>
      </c>
      <c r="B1628" t="s">
        <v>1338</v>
      </c>
      <c r="D1628">
        <v>2021</v>
      </c>
      <c r="E1628" t="s">
        <v>1326</v>
      </c>
      <c r="F1628" t="s">
        <v>3000</v>
      </c>
      <c r="G1628">
        <v>56.72137</v>
      </c>
      <c r="H1628">
        <v>-2.4836499999999999</v>
      </c>
      <c r="I1628" t="s">
        <v>88</v>
      </c>
      <c r="J1628" t="s">
        <v>95</v>
      </c>
      <c r="K1628" t="s">
        <v>56</v>
      </c>
      <c r="L1628" t="s">
        <v>1333</v>
      </c>
      <c r="M1628" t="s">
        <v>62</v>
      </c>
    </row>
    <row r="1629" spans="1:14">
      <c r="A1629" t="s">
        <v>1310</v>
      </c>
      <c r="B1629" t="s">
        <v>1338</v>
      </c>
      <c r="D1629">
        <v>2021</v>
      </c>
      <c r="E1629" t="s">
        <v>1326</v>
      </c>
      <c r="F1629" t="s">
        <v>3000</v>
      </c>
      <c r="G1629">
        <v>56.72137</v>
      </c>
      <c r="H1629">
        <v>-2.4836499999999999</v>
      </c>
      <c r="I1629" t="s">
        <v>88</v>
      </c>
      <c r="J1629" t="s">
        <v>95</v>
      </c>
      <c r="K1629" t="s">
        <v>56</v>
      </c>
      <c r="L1629" t="s">
        <v>1333</v>
      </c>
      <c r="M1629" t="s">
        <v>62</v>
      </c>
    </row>
    <row r="1630" spans="1:14">
      <c r="A1630" t="s">
        <v>1310</v>
      </c>
      <c r="B1630" t="s">
        <v>1338</v>
      </c>
      <c r="D1630">
        <v>2021</v>
      </c>
      <c r="E1630" t="s">
        <v>1326</v>
      </c>
      <c r="F1630" t="s">
        <v>3000</v>
      </c>
      <c r="G1630">
        <v>56.72137</v>
      </c>
      <c r="H1630">
        <v>-2.4836499999999999</v>
      </c>
      <c r="I1630" t="s">
        <v>88</v>
      </c>
      <c r="J1630" t="s">
        <v>95</v>
      </c>
      <c r="K1630" t="s">
        <v>56</v>
      </c>
      <c r="L1630" t="s">
        <v>1333</v>
      </c>
      <c r="M1630" t="s">
        <v>62</v>
      </c>
    </row>
    <row r="1631" spans="1:14">
      <c r="A1631" t="s">
        <v>1310</v>
      </c>
      <c r="B1631" t="s">
        <v>1338</v>
      </c>
      <c r="D1631">
        <v>2021</v>
      </c>
      <c r="E1631" t="s">
        <v>1326</v>
      </c>
      <c r="F1631" t="s">
        <v>3000</v>
      </c>
      <c r="G1631">
        <v>56.72137</v>
      </c>
      <c r="H1631">
        <v>-2.4836499999999999</v>
      </c>
      <c r="I1631" t="s">
        <v>88</v>
      </c>
      <c r="J1631" t="s">
        <v>95</v>
      </c>
      <c r="K1631" t="s">
        <v>56</v>
      </c>
      <c r="L1631" t="s">
        <v>1333</v>
      </c>
      <c r="M1631" t="s">
        <v>62</v>
      </c>
    </row>
    <row r="1632" spans="1:14">
      <c r="A1632" t="s">
        <v>1310</v>
      </c>
      <c r="B1632" t="s">
        <v>1338</v>
      </c>
      <c r="D1632">
        <v>2021</v>
      </c>
      <c r="E1632" t="s">
        <v>1326</v>
      </c>
      <c r="F1632" t="s">
        <v>3000</v>
      </c>
      <c r="G1632">
        <v>56.72137</v>
      </c>
      <c r="H1632">
        <v>-2.4836499999999999</v>
      </c>
      <c r="I1632" t="s">
        <v>88</v>
      </c>
      <c r="J1632" t="s">
        <v>95</v>
      </c>
      <c r="K1632" t="s">
        <v>56</v>
      </c>
      <c r="L1632" t="s">
        <v>1333</v>
      </c>
      <c r="M1632" t="s">
        <v>62</v>
      </c>
    </row>
    <row r="1633" spans="1:13">
      <c r="A1633" t="s">
        <v>1310</v>
      </c>
      <c r="B1633" t="s">
        <v>1338</v>
      </c>
      <c r="D1633">
        <v>2021</v>
      </c>
      <c r="E1633" t="s">
        <v>1325</v>
      </c>
      <c r="F1633" t="s">
        <v>3000</v>
      </c>
      <c r="G1633">
        <v>57.481969999999997</v>
      </c>
      <c r="H1633">
        <v>-4.2898699999999996</v>
      </c>
      <c r="I1633" t="s">
        <v>115</v>
      </c>
      <c r="J1633" t="s">
        <v>95</v>
      </c>
      <c r="K1633" t="s">
        <v>56</v>
      </c>
      <c r="L1633" t="s">
        <v>1333</v>
      </c>
      <c r="M1633" t="s">
        <v>62</v>
      </c>
    </row>
    <row r="1634" spans="1:13">
      <c r="A1634" t="s">
        <v>1310</v>
      </c>
      <c r="B1634" t="s">
        <v>1338</v>
      </c>
      <c r="D1634">
        <v>2021</v>
      </c>
      <c r="E1634" t="s">
        <v>1325</v>
      </c>
      <c r="F1634" t="s">
        <v>3000</v>
      </c>
      <c r="G1634">
        <v>57.481969999999997</v>
      </c>
      <c r="H1634">
        <v>-4.2898699999999996</v>
      </c>
      <c r="I1634" t="s">
        <v>115</v>
      </c>
      <c r="J1634" t="s">
        <v>95</v>
      </c>
      <c r="K1634" t="s">
        <v>56</v>
      </c>
      <c r="L1634" t="s">
        <v>1333</v>
      </c>
      <c r="M1634" t="s">
        <v>62</v>
      </c>
    </row>
    <row r="1635" spans="1:13">
      <c r="A1635" t="s">
        <v>1310</v>
      </c>
      <c r="B1635" t="s">
        <v>1338</v>
      </c>
      <c r="D1635">
        <v>2021</v>
      </c>
      <c r="E1635" t="s">
        <v>1325</v>
      </c>
      <c r="F1635" t="s">
        <v>3000</v>
      </c>
      <c r="G1635">
        <v>57.481969999999997</v>
      </c>
      <c r="H1635">
        <v>-4.2898699999999996</v>
      </c>
      <c r="I1635" t="s">
        <v>115</v>
      </c>
      <c r="J1635" t="s">
        <v>95</v>
      </c>
      <c r="K1635" t="s">
        <v>56</v>
      </c>
      <c r="L1635" t="s">
        <v>1333</v>
      </c>
      <c r="M1635" t="s">
        <v>62</v>
      </c>
    </row>
    <row r="1636" spans="1:13">
      <c r="A1636" t="s">
        <v>1310</v>
      </c>
      <c r="B1636" t="s">
        <v>1338</v>
      </c>
      <c r="D1636">
        <v>2021</v>
      </c>
      <c r="E1636" t="s">
        <v>1325</v>
      </c>
      <c r="F1636" t="s">
        <v>3000</v>
      </c>
      <c r="G1636">
        <v>57.481969999999997</v>
      </c>
      <c r="H1636">
        <v>-4.2898699999999996</v>
      </c>
      <c r="I1636" t="s">
        <v>115</v>
      </c>
      <c r="J1636" t="s">
        <v>95</v>
      </c>
      <c r="K1636" t="s">
        <v>56</v>
      </c>
      <c r="L1636" t="s">
        <v>1333</v>
      </c>
      <c r="M1636" t="s">
        <v>62</v>
      </c>
    </row>
    <row r="1637" spans="1:13">
      <c r="A1637" t="s">
        <v>1310</v>
      </c>
      <c r="B1637" t="s">
        <v>1338</v>
      </c>
      <c r="D1637">
        <v>2021</v>
      </c>
      <c r="E1637" t="s">
        <v>1324</v>
      </c>
      <c r="F1637" t="s">
        <v>3000</v>
      </c>
      <c r="G1637">
        <v>57.663209999999999</v>
      </c>
      <c r="H1637">
        <v>-3.60494</v>
      </c>
      <c r="I1637" t="s">
        <v>88</v>
      </c>
      <c r="J1637" t="s">
        <v>95</v>
      </c>
      <c r="K1637" t="s">
        <v>56</v>
      </c>
      <c r="L1637" t="s">
        <v>94</v>
      </c>
      <c r="M1637" t="s">
        <v>62</v>
      </c>
    </row>
    <row r="1638" spans="1:13">
      <c r="A1638" t="s">
        <v>1310</v>
      </c>
      <c r="B1638" t="s">
        <v>1338</v>
      </c>
      <c r="D1638">
        <v>2021</v>
      </c>
      <c r="E1638" t="s">
        <v>1324</v>
      </c>
      <c r="F1638" t="s">
        <v>3000</v>
      </c>
      <c r="G1638">
        <v>57.663209999999999</v>
      </c>
      <c r="H1638">
        <v>-3.60494</v>
      </c>
      <c r="I1638" t="s">
        <v>88</v>
      </c>
      <c r="J1638" t="s">
        <v>95</v>
      </c>
      <c r="K1638" t="s">
        <v>56</v>
      </c>
      <c r="L1638" t="s">
        <v>94</v>
      </c>
      <c r="M1638" t="s">
        <v>62</v>
      </c>
    </row>
    <row r="1639" spans="1:13">
      <c r="A1639" t="s">
        <v>1310</v>
      </c>
      <c r="B1639" t="s">
        <v>1338</v>
      </c>
      <c r="D1639">
        <v>2021</v>
      </c>
      <c r="E1639" t="s">
        <v>1323</v>
      </c>
      <c r="F1639" t="s">
        <v>3000</v>
      </c>
      <c r="G1639">
        <v>57.593179999999997</v>
      </c>
      <c r="H1639">
        <v>-3.8600300000000001</v>
      </c>
      <c r="I1639" t="s">
        <v>88</v>
      </c>
      <c r="J1639" t="s">
        <v>95</v>
      </c>
      <c r="K1639" t="s">
        <v>56</v>
      </c>
      <c r="L1639" t="s">
        <v>94</v>
      </c>
      <c r="M1639" t="s">
        <v>62</v>
      </c>
    </row>
    <row r="1640" spans="1:13">
      <c r="A1640" t="s">
        <v>1310</v>
      </c>
      <c r="B1640" t="s">
        <v>1338</v>
      </c>
      <c r="D1640">
        <v>2021</v>
      </c>
      <c r="E1640" t="s">
        <v>1323</v>
      </c>
      <c r="F1640" t="s">
        <v>3000</v>
      </c>
      <c r="G1640">
        <v>57.593179999999997</v>
      </c>
      <c r="H1640">
        <v>-3.8600300000000001</v>
      </c>
      <c r="I1640" t="s">
        <v>88</v>
      </c>
      <c r="J1640" t="s">
        <v>95</v>
      </c>
      <c r="K1640" t="s">
        <v>56</v>
      </c>
      <c r="L1640" t="s">
        <v>1333</v>
      </c>
      <c r="M1640" t="s">
        <v>62</v>
      </c>
    </row>
    <row r="1641" spans="1:13">
      <c r="A1641" t="s">
        <v>1310</v>
      </c>
      <c r="B1641" t="s">
        <v>1338</v>
      </c>
      <c r="D1641">
        <v>2021</v>
      </c>
      <c r="E1641" t="s">
        <v>1323</v>
      </c>
      <c r="F1641" t="s">
        <v>3000</v>
      </c>
      <c r="G1641">
        <v>57.593179999999997</v>
      </c>
      <c r="H1641">
        <v>-3.8600300000000001</v>
      </c>
      <c r="I1641" t="s">
        <v>88</v>
      </c>
      <c r="J1641" t="s">
        <v>95</v>
      </c>
      <c r="K1641" t="s">
        <v>56</v>
      </c>
      <c r="L1641" t="s">
        <v>1333</v>
      </c>
      <c r="M1641" t="s">
        <v>62</v>
      </c>
    </row>
    <row r="1642" spans="1:13">
      <c r="A1642" t="s">
        <v>1310</v>
      </c>
      <c r="B1642" t="s">
        <v>1338</v>
      </c>
      <c r="D1642">
        <v>2021</v>
      </c>
      <c r="E1642" t="s">
        <v>1337</v>
      </c>
      <c r="F1642" t="s">
        <v>3000</v>
      </c>
      <c r="G1642">
        <v>57.737050000000004</v>
      </c>
      <c r="H1642">
        <v>-4.0392400000000004</v>
      </c>
      <c r="I1642" t="s">
        <v>115</v>
      </c>
      <c r="J1642" t="s">
        <v>95</v>
      </c>
      <c r="K1642" t="s">
        <v>56</v>
      </c>
      <c r="L1642" t="s">
        <v>1333</v>
      </c>
      <c r="M1642" t="s">
        <v>62</v>
      </c>
    </row>
    <row r="1643" spans="1:13">
      <c r="A1643" t="s">
        <v>1310</v>
      </c>
      <c r="B1643" t="s">
        <v>1338</v>
      </c>
      <c r="D1643">
        <v>2021</v>
      </c>
      <c r="E1643" t="s">
        <v>1337</v>
      </c>
      <c r="F1643" t="s">
        <v>3000</v>
      </c>
      <c r="G1643">
        <v>57.737050000000004</v>
      </c>
      <c r="H1643">
        <v>-4.0392400000000004</v>
      </c>
      <c r="I1643" t="s">
        <v>115</v>
      </c>
      <c r="J1643" t="s">
        <v>95</v>
      </c>
      <c r="K1643" t="s">
        <v>56</v>
      </c>
      <c r="L1643" t="s">
        <v>1333</v>
      </c>
      <c r="M1643" t="s">
        <v>62</v>
      </c>
    </row>
    <row r="1644" spans="1:13">
      <c r="A1644" t="s">
        <v>1310</v>
      </c>
      <c r="B1644" t="s">
        <v>1338</v>
      </c>
      <c r="D1644">
        <v>2021</v>
      </c>
      <c r="E1644" t="s">
        <v>1336</v>
      </c>
      <c r="F1644" t="s">
        <v>3000</v>
      </c>
      <c r="G1644">
        <v>57.674320000000002</v>
      </c>
      <c r="H1644">
        <v>-4.2998200000000004</v>
      </c>
      <c r="I1644" t="s">
        <v>115</v>
      </c>
      <c r="J1644" t="s">
        <v>95</v>
      </c>
      <c r="K1644" t="s">
        <v>56</v>
      </c>
      <c r="L1644" t="s">
        <v>94</v>
      </c>
      <c r="M1644" t="s">
        <v>62</v>
      </c>
    </row>
    <row r="1645" spans="1:13">
      <c r="A1645" t="s">
        <v>1310</v>
      </c>
      <c r="B1645" t="s">
        <v>1338</v>
      </c>
      <c r="D1645">
        <v>2021</v>
      </c>
      <c r="E1645" t="s">
        <v>1335</v>
      </c>
      <c r="F1645" t="s">
        <v>3000</v>
      </c>
      <c r="G1645">
        <v>57.662939999999999</v>
      </c>
      <c r="H1645">
        <v>-4.1683300000000001</v>
      </c>
      <c r="I1645" t="s">
        <v>115</v>
      </c>
      <c r="J1645" t="s">
        <v>95</v>
      </c>
      <c r="K1645" t="s">
        <v>56</v>
      </c>
      <c r="L1645" t="s">
        <v>94</v>
      </c>
      <c r="M1645" t="s">
        <v>62</v>
      </c>
    </row>
    <row r="1646" spans="1:13">
      <c r="A1646" t="s">
        <v>1310</v>
      </c>
      <c r="B1646" t="s">
        <v>1338</v>
      </c>
      <c r="D1646">
        <v>2021</v>
      </c>
      <c r="E1646" t="s">
        <v>1335</v>
      </c>
      <c r="F1646" t="s">
        <v>3000</v>
      </c>
      <c r="G1646">
        <v>57.662939999999999</v>
      </c>
      <c r="H1646">
        <v>-4.1683300000000001</v>
      </c>
      <c r="I1646" t="s">
        <v>115</v>
      </c>
      <c r="J1646" t="s">
        <v>95</v>
      </c>
      <c r="K1646" t="s">
        <v>56</v>
      </c>
      <c r="L1646" t="s">
        <v>1333</v>
      </c>
      <c r="M1646" t="s">
        <v>62</v>
      </c>
    </row>
    <row r="1647" spans="1:13">
      <c r="A1647" t="s">
        <v>1310</v>
      </c>
      <c r="B1647" t="s">
        <v>1338</v>
      </c>
      <c r="D1647">
        <v>2021</v>
      </c>
      <c r="E1647" t="s">
        <v>1334</v>
      </c>
      <c r="F1647" t="s">
        <v>3000</v>
      </c>
      <c r="G1647">
        <v>57.686619999999998</v>
      </c>
      <c r="H1647">
        <v>-4.2421499999999996</v>
      </c>
      <c r="I1647" t="s">
        <v>115</v>
      </c>
      <c r="J1647" t="s">
        <v>95</v>
      </c>
      <c r="K1647" t="s">
        <v>56</v>
      </c>
      <c r="L1647" t="s">
        <v>94</v>
      </c>
      <c r="M1647" t="s">
        <v>62</v>
      </c>
    </row>
    <row r="1648" spans="1:13">
      <c r="A1648" t="s">
        <v>1310</v>
      </c>
      <c r="B1648" t="s">
        <v>1338</v>
      </c>
      <c r="D1648">
        <v>2021</v>
      </c>
      <c r="E1648" t="s">
        <v>1334</v>
      </c>
      <c r="F1648" t="s">
        <v>3000</v>
      </c>
      <c r="G1648">
        <v>57.686619999999998</v>
      </c>
      <c r="H1648">
        <v>-4.2421499999999996</v>
      </c>
      <c r="I1648" t="s">
        <v>115</v>
      </c>
      <c r="J1648" t="s">
        <v>95</v>
      </c>
      <c r="K1648" t="s">
        <v>56</v>
      </c>
      <c r="L1648" t="s">
        <v>1333</v>
      </c>
      <c r="M1648" t="s">
        <v>62</v>
      </c>
    </row>
    <row r="1649" spans="1:13">
      <c r="A1649" t="s">
        <v>1310</v>
      </c>
      <c r="B1649" t="s">
        <v>1338</v>
      </c>
      <c r="D1649">
        <v>2021</v>
      </c>
      <c r="E1649" t="s">
        <v>1318</v>
      </c>
      <c r="F1649" t="s">
        <v>3000</v>
      </c>
      <c r="G1649">
        <v>57.815959999999997</v>
      </c>
      <c r="H1649">
        <v>-4.05504</v>
      </c>
      <c r="I1649" t="s">
        <v>115</v>
      </c>
      <c r="J1649" t="s">
        <v>95</v>
      </c>
      <c r="K1649" t="s">
        <v>56</v>
      </c>
      <c r="L1649" t="s">
        <v>1333</v>
      </c>
      <c r="M1649" t="s">
        <v>62</v>
      </c>
    </row>
    <row r="1650" spans="1:13">
      <c r="A1650" t="s">
        <v>1310</v>
      </c>
      <c r="B1650" t="s">
        <v>1338</v>
      </c>
      <c r="D1650">
        <v>2021</v>
      </c>
      <c r="E1650" t="s">
        <v>1318</v>
      </c>
      <c r="F1650" t="s">
        <v>3000</v>
      </c>
      <c r="G1650">
        <v>57.815959999999997</v>
      </c>
      <c r="H1650">
        <v>-4.05504</v>
      </c>
      <c r="I1650" t="s">
        <v>115</v>
      </c>
      <c r="J1650" t="s">
        <v>95</v>
      </c>
      <c r="K1650" t="s">
        <v>56</v>
      </c>
      <c r="L1650" t="s">
        <v>1333</v>
      </c>
      <c r="M1650" t="s">
        <v>62</v>
      </c>
    </row>
    <row r="1651" spans="1:13">
      <c r="A1651" t="s">
        <v>1310</v>
      </c>
      <c r="B1651" t="s">
        <v>1338</v>
      </c>
      <c r="D1651">
        <v>2021</v>
      </c>
      <c r="E1651" t="s">
        <v>1318</v>
      </c>
      <c r="F1651" t="s">
        <v>3000</v>
      </c>
      <c r="G1651">
        <v>57.815959999999997</v>
      </c>
      <c r="H1651">
        <v>-4.05504</v>
      </c>
      <c r="I1651" t="s">
        <v>115</v>
      </c>
      <c r="J1651" t="s">
        <v>95</v>
      </c>
      <c r="K1651" t="s">
        <v>56</v>
      </c>
      <c r="L1651" t="s">
        <v>1333</v>
      </c>
      <c r="M1651" t="s">
        <v>62</v>
      </c>
    </row>
    <row r="1652" spans="1:13">
      <c r="A1652" t="s">
        <v>1310</v>
      </c>
      <c r="B1652" t="s">
        <v>1338</v>
      </c>
      <c r="D1652">
        <v>2021</v>
      </c>
      <c r="E1652" t="s">
        <v>1317</v>
      </c>
      <c r="F1652" t="s">
        <v>3000</v>
      </c>
      <c r="G1652">
        <v>57.859450000000002</v>
      </c>
      <c r="H1652">
        <v>-4.1061899999999998</v>
      </c>
      <c r="I1652" t="s">
        <v>115</v>
      </c>
      <c r="J1652" t="s">
        <v>95</v>
      </c>
      <c r="K1652" t="s">
        <v>56</v>
      </c>
      <c r="L1652" t="s">
        <v>1333</v>
      </c>
      <c r="M1652" t="s">
        <v>62</v>
      </c>
    </row>
    <row r="1653" spans="1:13">
      <c r="A1653" t="s">
        <v>1310</v>
      </c>
      <c r="B1653" t="s">
        <v>1338</v>
      </c>
      <c r="D1653">
        <v>2021</v>
      </c>
      <c r="E1653" t="s">
        <v>1317</v>
      </c>
      <c r="F1653" t="s">
        <v>3000</v>
      </c>
      <c r="G1653">
        <v>57.859450000000002</v>
      </c>
      <c r="H1653">
        <v>-4.1061899999999998</v>
      </c>
      <c r="I1653" t="s">
        <v>115</v>
      </c>
      <c r="J1653" t="s">
        <v>95</v>
      </c>
      <c r="K1653" t="s">
        <v>56</v>
      </c>
      <c r="L1653" t="s">
        <v>1333</v>
      </c>
      <c r="M1653" t="s">
        <v>62</v>
      </c>
    </row>
    <row r="1654" spans="1:13">
      <c r="A1654" t="s">
        <v>1310</v>
      </c>
      <c r="B1654" t="s">
        <v>1338</v>
      </c>
      <c r="D1654">
        <v>2021</v>
      </c>
      <c r="E1654" t="s">
        <v>1317</v>
      </c>
      <c r="F1654" t="s">
        <v>3000</v>
      </c>
      <c r="G1654">
        <v>57.859450000000002</v>
      </c>
      <c r="H1654">
        <v>-4.1061899999999998</v>
      </c>
      <c r="I1654" t="s">
        <v>115</v>
      </c>
      <c r="J1654" t="s">
        <v>95</v>
      </c>
      <c r="K1654" t="s">
        <v>56</v>
      </c>
      <c r="L1654" t="s">
        <v>1333</v>
      </c>
      <c r="M1654" t="s">
        <v>62</v>
      </c>
    </row>
    <row r="1655" spans="1:13">
      <c r="A1655" t="s">
        <v>1310</v>
      </c>
      <c r="B1655" t="s">
        <v>1338</v>
      </c>
      <c r="D1655">
        <v>2021</v>
      </c>
      <c r="E1655" t="s">
        <v>1316</v>
      </c>
      <c r="F1655" t="s">
        <v>3000</v>
      </c>
      <c r="G1655">
        <v>54.846699999999998</v>
      </c>
      <c r="H1655">
        <v>-3.8615200000000001</v>
      </c>
      <c r="I1655" t="s">
        <v>88</v>
      </c>
      <c r="J1655" t="s">
        <v>95</v>
      </c>
      <c r="K1655" t="s">
        <v>56</v>
      </c>
      <c r="L1655" t="s">
        <v>1333</v>
      </c>
      <c r="M1655" t="s">
        <v>62</v>
      </c>
    </row>
    <row r="1656" spans="1:13">
      <c r="A1656" t="s">
        <v>1310</v>
      </c>
      <c r="B1656" t="s">
        <v>1338</v>
      </c>
      <c r="D1656">
        <v>2021</v>
      </c>
      <c r="E1656" t="s">
        <v>1316</v>
      </c>
      <c r="F1656" t="s">
        <v>3000</v>
      </c>
      <c r="G1656">
        <v>54.846699999999998</v>
      </c>
      <c r="H1656">
        <v>-3.8615200000000001</v>
      </c>
      <c r="I1656" t="s">
        <v>88</v>
      </c>
      <c r="J1656" t="s">
        <v>95</v>
      </c>
      <c r="K1656" t="s">
        <v>56</v>
      </c>
      <c r="L1656" t="s">
        <v>1333</v>
      </c>
      <c r="M1656" t="s">
        <v>62</v>
      </c>
    </row>
    <row r="1657" spans="1:13">
      <c r="A1657" t="s">
        <v>1310</v>
      </c>
      <c r="B1657" t="s">
        <v>1338</v>
      </c>
      <c r="D1657">
        <v>2021</v>
      </c>
      <c r="E1657" t="s">
        <v>1316</v>
      </c>
      <c r="F1657" t="s">
        <v>3000</v>
      </c>
      <c r="G1657">
        <v>54.846699999999998</v>
      </c>
      <c r="H1657">
        <v>-3.8615200000000001</v>
      </c>
      <c r="I1657" t="s">
        <v>88</v>
      </c>
      <c r="J1657" t="s">
        <v>95</v>
      </c>
      <c r="K1657" t="s">
        <v>56</v>
      </c>
      <c r="L1657" t="s">
        <v>1333</v>
      </c>
      <c r="M1657" t="s">
        <v>62</v>
      </c>
    </row>
    <row r="1658" spans="1:13">
      <c r="A1658" t="s">
        <v>1310</v>
      </c>
      <c r="B1658" t="s">
        <v>1338</v>
      </c>
      <c r="D1658">
        <v>2021</v>
      </c>
      <c r="E1658" t="s">
        <v>1315</v>
      </c>
      <c r="F1658" t="s">
        <v>3000</v>
      </c>
      <c r="G1658">
        <v>54.858759999999997</v>
      </c>
      <c r="H1658">
        <v>-3.7901099999999999</v>
      </c>
      <c r="I1658" t="s">
        <v>88</v>
      </c>
      <c r="J1658" t="s">
        <v>95</v>
      </c>
      <c r="K1658" t="s">
        <v>56</v>
      </c>
      <c r="L1658" t="s">
        <v>1333</v>
      </c>
      <c r="M1658" t="s">
        <v>62</v>
      </c>
    </row>
    <row r="1659" spans="1:13">
      <c r="A1659" t="s">
        <v>1310</v>
      </c>
      <c r="B1659" t="s">
        <v>1338</v>
      </c>
      <c r="D1659">
        <v>2021</v>
      </c>
      <c r="E1659" t="s">
        <v>1315</v>
      </c>
      <c r="F1659" t="s">
        <v>3000</v>
      </c>
      <c r="G1659">
        <v>54.858759999999997</v>
      </c>
      <c r="H1659">
        <v>-3.7901099999999999</v>
      </c>
      <c r="I1659" t="s">
        <v>88</v>
      </c>
      <c r="J1659" t="s">
        <v>95</v>
      </c>
      <c r="K1659" t="s">
        <v>56</v>
      </c>
      <c r="L1659" t="s">
        <v>1333</v>
      </c>
      <c r="M1659" t="s">
        <v>62</v>
      </c>
    </row>
    <row r="1660" spans="1:13">
      <c r="A1660" t="s">
        <v>1310</v>
      </c>
      <c r="B1660" t="s">
        <v>1338</v>
      </c>
      <c r="D1660">
        <v>2021</v>
      </c>
      <c r="E1660" t="s">
        <v>1314</v>
      </c>
      <c r="F1660" t="s">
        <v>3000</v>
      </c>
      <c r="G1660">
        <v>54.822029999999998</v>
      </c>
      <c r="H1660">
        <v>-4.0503499999999999</v>
      </c>
      <c r="I1660" t="s">
        <v>88</v>
      </c>
      <c r="J1660" t="s">
        <v>95</v>
      </c>
      <c r="K1660" t="s">
        <v>56</v>
      </c>
      <c r="L1660" t="s">
        <v>94</v>
      </c>
      <c r="M1660" t="s">
        <v>62</v>
      </c>
    </row>
    <row r="1661" spans="1:13">
      <c r="A1661" t="s">
        <v>1310</v>
      </c>
      <c r="B1661" t="s">
        <v>1338</v>
      </c>
      <c r="D1661">
        <v>2021</v>
      </c>
      <c r="E1661" t="s">
        <v>1313</v>
      </c>
      <c r="F1661" t="s">
        <v>3000</v>
      </c>
      <c r="G1661">
        <v>54.910789999999999</v>
      </c>
      <c r="H1661">
        <v>-5.0093199999999998</v>
      </c>
      <c r="I1661" t="s">
        <v>115</v>
      </c>
      <c r="J1661" t="s">
        <v>95</v>
      </c>
      <c r="K1661" t="s">
        <v>56</v>
      </c>
      <c r="L1661" t="s">
        <v>94</v>
      </c>
      <c r="M1661" t="s">
        <v>62</v>
      </c>
    </row>
    <row r="1662" spans="1:13">
      <c r="A1662" t="s">
        <v>1310</v>
      </c>
      <c r="B1662" t="s">
        <v>1338</v>
      </c>
      <c r="D1662">
        <v>2021</v>
      </c>
      <c r="E1662" t="s">
        <v>1312</v>
      </c>
      <c r="F1662" t="s">
        <v>3000</v>
      </c>
      <c r="G1662">
        <v>59.951549999999997</v>
      </c>
      <c r="H1662">
        <v>-4.6246099999999997</v>
      </c>
      <c r="I1662" t="s">
        <v>115</v>
      </c>
      <c r="J1662" t="s">
        <v>95</v>
      </c>
      <c r="K1662" t="s">
        <v>56</v>
      </c>
      <c r="L1662" t="s">
        <v>94</v>
      </c>
      <c r="M1662" t="s">
        <v>62</v>
      </c>
    </row>
    <row r="1663" spans="1:13">
      <c r="A1663" t="s">
        <v>1310</v>
      </c>
      <c r="B1663" t="s">
        <v>1338</v>
      </c>
      <c r="D1663">
        <v>2021</v>
      </c>
      <c r="E1663" t="s">
        <v>1312</v>
      </c>
      <c r="F1663" t="s">
        <v>3000</v>
      </c>
      <c r="G1663">
        <v>59.951549999999997</v>
      </c>
      <c r="H1663">
        <v>-4.6246099999999997</v>
      </c>
      <c r="I1663" t="s">
        <v>115</v>
      </c>
      <c r="J1663" t="s">
        <v>95</v>
      </c>
      <c r="K1663" t="s">
        <v>56</v>
      </c>
      <c r="L1663" t="s">
        <v>94</v>
      </c>
      <c r="M1663" t="s">
        <v>62</v>
      </c>
    </row>
    <row r="1664" spans="1:13">
      <c r="A1664" t="s">
        <v>1310</v>
      </c>
      <c r="B1664" t="s">
        <v>1338</v>
      </c>
      <c r="D1664">
        <v>2021</v>
      </c>
      <c r="E1664" t="s">
        <v>1312</v>
      </c>
      <c r="F1664" t="s">
        <v>3000</v>
      </c>
      <c r="G1664">
        <v>59.951549999999997</v>
      </c>
      <c r="H1664">
        <v>-4.6246099999999997</v>
      </c>
      <c r="I1664" t="s">
        <v>115</v>
      </c>
      <c r="J1664" t="s">
        <v>95</v>
      </c>
      <c r="K1664" t="s">
        <v>56</v>
      </c>
      <c r="L1664" t="s">
        <v>94</v>
      </c>
      <c r="M1664" t="s">
        <v>62</v>
      </c>
    </row>
    <row r="1665" spans="1:14">
      <c r="A1665" t="s">
        <v>1310</v>
      </c>
      <c r="B1665" t="s">
        <v>1338</v>
      </c>
      <c r="D1665">
        <v>2021</v>
      </c>
      <c r="E1665" t="s">
        <v>1311</v>
      </c>
      <c r="F1665" t="s">
        <v>3000</v>
      </c>
      <c r="G1665">
        <v>55.764470000000003</v>
      </c>
      <c r="H1665">
        <v>-4.8584100000000001</v>
      </c>
      <c r="I1665" t="s">
        <v>115</v>
      </c>
      <c r="J1665" t="s">
        <v>95</v>
      </c>
      <c r="K1665" t="s">
        <v>56</v>
      </c>
      <c r="L1665" t="s">
        <v>94</v>
      </c>
      <c r="M1665" t="s">
        <v>62</v>
      </c>
    </row>
    <row r="1666" spans="1:14">
      <c r="A1666" t="s">
        <v>1310</v>
      </c>
      <c r="B1666" t="s">
        <v>1338</v>
      </c>
      <c r="D1666">
        <v>2021</v>
      </c>
      <c r="E1666" t="s">
        <v>1309</v>
      </c>
      <c r="F1666" t="s">
        <v>3000</v>
      </c>
      <c r="G1666">
        <v>55.727609999999999</v>
      </c>
      <c r="H1666">
        <v>-4.8906000000000001</v>
      </c>
      <c r="I1666" t="s">
        <v>115</v>
      </c>
      <c r="J1666" t="s">
        <v>95</v>
      </c>
      <c r="K1666" t="s">
        <v>56</v>
      </c>
      <c r="L1666" t="s">
        <v>94</v>
      </c>
      <c r="M1666" t="s">
        <v>62</v>
      </c>
    </row>
    <row r="1667" spans="1:14">
      <c r="A1667" t="s">
        <v>1310</v>
      </c>
      <c r="B1667" t="s">
        <v>1338</v>
      </c>
      <c r="D1667">
        <v>2021</v>
      </c>
      <c r="E1667" t="s">
        <v>1331</v>
      </c>
      <c r="F1667" t="s">
        <v>3000</v>
      </c>
      <c r="G1667">
        <v>55.98124</v>
      </c>
      <c r="H1667">
        <v>-3.2736299999999998</v>
      </c>
      <c r="I1667" t="s">
        <v>88</v>
      </c>
      <c r="J1667" t="s">
        <v>95</v>
      </c>
      <c r="K1667" t="s">
        <v>57</v>
      </c>
      <c r="L1667" t="s">
        <v>57</v>
      </c>
      <c r="M1667" t="s">
        <v>57</v>
      </c>
    </row>
    <row r="1668" spans="1:14">
      <c r="A1668" t="s">
        <v>1310</v>
      </c>
      <c r="B1668" t="s">
        <v>1338</v>
      </c>
      <c r="D1668">
        <v>2021</v>
      </c>
      <c r="E1668" t="s">
        <v>1331</v>
      </c>
      <c r="F1668" t="s">
        <v>3000</v>
      </c>
      <c r="G1668">
        <v>55.98124</v>
      </c>
      <c r="H1668">
        <v>-3.2736299999999998</v>
      </c>
      <c r="I1668" t="s">
        <v>88</v>
      </c>
      <c r="J1668" t="s">
        <v>95</v>
      </c>
      <c r="K1668" t="s">
        <v>57</v>
      </c>
      <c r="L1668" t="s">
        <v>57</v>
      </c>
      <c r="M1668" t="s">
        <v>57</v>
      </c>
    </row>
    <row r="1669" spans="1:14">
      <c r="A1669" t="s">
        <v>1310</v>
      </c>
      <c r="B1669" t="s">
        <v>1338</v>
      </c>
      <c r="D1669">
        <v>2021</v>
      </c>
      <c r="E1669" t="s">
        <v>1330</v>
      </c>
      <c r="F1669" t="s">
        <v>3000</v>
      </c>
      <c r="G1669">
        <v>56.004379999999998</v>
      </c>
      <c r="H1669">
        <v>-3.5246</v>
      </c>
      <c r="I1669" t="s">
        <v>88</v>
      </c>
      <c r="J1669" t="s">
        <v>95</v>
      </c>
      <c r="K1669" t="s">
        <v>57</v>
      </c>
      <c r="L1669" t="s">
        <v>57</v>
      </c>
      <c r="M1669" t="s">
        <v>57</v>
      </c>
    </row>
    <row r="1670" spans="1:14">
      <c r="A1670" t="s">
        <v>1310</v>
      </c>
      <c r="B1670" t="s">
        <v>1338</v>
      </c>
      <c r="D1670">
        <v>2021</v>
      </c>
      <c r="E1670" t="s">
        <v>1330</v>
      </c>
      <c r="F1670" t="s">
        <v>3000</v>
      </c>
      <c r="G1670">
        <v>56.004379999999998</v>
      </c>
      <c r="H1670">
        <v>-3.5246</v>
      </c>
      <c r="I1670" t="s">
        <v>88</v>
      </c>
      <c r="J1670" t="s">
        <v>95</v>
      </c>
      <c r="K1670" t="s">
        <v>57</v>
      </c>
      <c r="L1670" t="s">
        <v>57</v>
      </c>
      <c r="M1670" t="s">
        <v>57</v>
      </c>
    </row>
    <row r="1671" spans="1:14">
      <c r="A1671" t="s">
        <v>1310</v>
      </c>
      <c r="B1671" t="s">
        <v>1338</v>
      </c>
      <c r="D1671">
        <v>2021</v>
      </c>
      <c r="E1671" t="s">
        <v>1329</v>
      </c>
      <c r="F1671" t="s">
        <v>3000</v>
      </c>
      <c r="G1671">
        <v>56.05838</v>
      </c>
      <c r="H1671">
        <v>-3.5766100000000001</v>
      </c>
      <c r="I1671" t="s">
        <v>88</v>
      </c>
      <c r="J1671" t="s">
        <v>95</v>
      </c>
      <c r="K1671" t="s">
        <v>57</v>
      </c>
      <c r="L1671" t="s">
        <v>57</v>
      </c>
      <c r="M1671" t="s">
        <v>57</v>
      </c>
    </row>
    <row r="1672" spans="1:14">
      <c r="A1672" t="s">
        <v>1310</v>
      </c>
      <c r="B1672" t="s">
        <v>1338</v>
      </c>
      <c r="D1672">
        <v>2021</v>
      </c>
      <c r="E1672" t="s">
        <v>1328</v>
      </c>
      <c r="F1672" t="s">
        <v>3000</v>
      </c>
      <c r="G1672">
        <v>56.448450000000001</v>
      </c>
      <c r="H1672">
        <v>-2.87229</v>
      </c>
      <c r="I1672" t="s">
        <v>88</v>
      </c>
      <c r="J1672" t="s">
        <v>95</v>
      </c>
      <c r="K1672" t="s">
        <v>57</v>
      </c>
      <c r="L1672" t="s">
        <v>57</v>
      </c>
      <c r="M1672" t="s">
        <v>57</v>
      </c>
      <c r="N1672" t="s">
        <v>2728</v>
      </c>
    </row>
    <row r="1673" spans="1:14">
      <c r="A1673" t="s">
        <v>1310</v>
      </c>
      <c r="B1673" t="s">
        <v>1338</v>
      </c>
      <c r="D1673">
        <v>2021</v>
      </c>
      <c r="E1673" t="s">
        <v>1328</v>
      </c>
      <c r="F1673" t="s">
        <v>3000</v>
      </c>
      <c r="G1673">
        <v>56.448450000000001</v>
      </c>
      <c r="H1673">
        <v>-2.87229</v>
      </c>
      <c r="I1673" t="s">
        <v>88</v>
      </c>
      <c r="J1673" t="s">
        <v>95</v>
      </c>
      <c r="K1673" t="s">
        <v>57</v>
      </c>
      <c r="L1673" t="s">
        <v>57</v>
      </c>
      <c r="M1673" t="s">
        <v>57</v>
      </c>
      <c r="N1673" t="s">
        <v>2727</v>
      </c>
    </row>
    <row r="1674" spans="1:14">
      <c r="A1674" t="s">
        <v>1310</v>
      </c>
      <c r="B1674" t="s">
        <v>1338</v>
      </c>
      <c r="D1674">
        <v>2021</v>
      </c>
      <c r="E1674" t="s">
        <v>1327</v>
      </c>
      <c r="F1674" t="s">
        <v>3000</v>
      </c>
      <c r="G1674">
        <v>56.441429999999997</v>
      </c>
      <c r="H1674">
        <v>-2.8578700000000001</v>
      </c>
      <c r="I1674" t="s">
        <v>88</v>
      </c>
      <c r="J1674" t="s">
        <v>95</v>
      </c>
      <c r="K1674" t="s">
        <v>57</v>
      </c>
      <c r="L1674" t="s">
        <v>57</v>
      </c>
      <c r="M1674" t="s">
        <v>57</v>
      </c>
      <c r="N1674" t="s">
        <v>2728</v>
      </c>
    </row>
    <row r="1675" spans="1:14">
      <c r="A1675" t="s">
        <v>1310</v>
      </c>
      <c r="B1675" t="s">
        <v>1338</v>
      </c>
      <c r="D1675">
        <v>2021</v>
      </c>
      <c r="E1675" t="s">
        <v>1327</v>
      </c>
      <c r="F1675" t="s">
        <v>3000</v>
      </c>
      <c r="G1675">
        <v>56.441429999999997</v>
      </c>
      <c r="H1675">
        <v>-2.8578700000000001</v>
      </c>
      <c r="I1675" t="s">
        <v>88</v>
      </c>
      <c r="J1675" t="s">
        <v>95</v>
      </c>
      <c r="K1675" t="s">
        <v>57</v>
      </c>
      <c r="L1675" t="s">
        <v>57</v>
      </c>
      <c r="M1675" t="s">
        <v>57</v>
      </c>
      <c r="N1675" t="s">
        <v>2727</v>
      </c>
    </row>
    <row r="1676" spans="1:14">
      <c r="A1676" t="s">
        <v>1310</v>
      </c>
      <c r="B1676" t="s">
        <v>1338</v>
      </c>
      <c r="D1676">
        <v>2021</v>
      </c>
      <c r="E1676" t="s">
        <v>1327</v>
      </c>
      <c r="F1676" t="s">
        <v>3000</v>
      </c>
      <c r="G1676">
        <v>56.441429999999997</v>
      </c>
      <c r="H1676">
        <v>-2.8578700000000001</v>
      </c>
      <c r="I1676" t="s">
        <v>88</v>
      </c>
      <c r="J1676" t="s">
        <v>95</v>
      </c>
      <c r="K1676" t="s">
        <v>57</v>
      </c>
      <c r="L1676" t="s">
        <v>57</v>
      </c>
      <c r="M1676" t="s">
        <v>57</v>
      </c>
      <c r="N1676" t="s">
        <v>2726</v>
      </c>
    </row>
    <row r="1677" spans="1:14">
      <c r="A1677" t="s">
        <v>1310</v>
      </c>
      <c r="B1677" t="s">
        <v>1338</v>
      </c>
      <c r="D1677">
        <v>2021</v>
      </c>
      <c r="E1677" t="s">
        <v>1326</v>
      </c>
      <c r="F1677" t="s">
        <v>3000</v>
      </c>
      <c r="G1677">
        <v>56.72137</v>
      </c>
      <c r="H1677">
        <v>-2.4836499999999999</v>
      </c>
      <c r="I1677" t="s">
        <v>88</v>
      </c>
      <c r="J1677" t="s">
        <v>95</v>
      </c>
      <c r="K1677" t="s">
        <v>57</v>
      </c>
      <c r="L1677" t="s">
        <v>57</v>
      </c>
      <c r="M1677" t="s">
        <v>57</v>
      </c>
    </row>
    <row r="1678" spans="1:14">
      <c r="A1678" t="s">
        <v>1310</v>
      </c>
      <c r="B1678" t="s">
        <v>1338</v>
      </c>
      <c r="D1678">
        <v>2021</v>
      </c>
      <c r="E1678" t="s">
        <v>1326</v>
      </c>
      <c r="F1678" t="s">
        <v>3000</v>
      </c>
      <c r="G1678">
        <v>56.72137</v>
      </c>
      <c r="H1678">
        <v>-2.4836499999999999</v>
      </c>
      <c r="I1678" t="s">
        <v>88</v>
      </c>
      <c r="J1678" t="s">
        <v>95</v>
      </c>
      <c r="K1678" t="s">
        <v>57</v>
      </c>
      <c r="L1678" t="s">
        <v>57</v>
      </c>
      <c r="M1678" t="s">
        <v>57</v>
      </c>
    </row>
    <row r="1679" spans="1:14">
      <c r="A1679" t="s">
        <v>1310</v>
      </c>
      <c r="B1679" t="s">
        <v>1338</v>
      </c>
      <c r="D1679">
        <v>2021</v>
      </c>
      <c r="E1679" t="s">
        <v>1326</v>
      </c>
      <c r="F1679" t="s">
        <v>3000</v>
      </c>
      <c r="G1679">
        <v>56.72137</v>
      </c>
      <c r="H1679">
        <v>-2.4836499999999999</v>
      </c>
      <c r="I1679" t="s">
        <v>88</v>
      </c>
      <c r="J1679" t="s">
        <v>95</v>
      </c>
      <c r="K1679" t="s">
        <v>57</v>
      </c>
      <c r="L1679" t="s">
        <v>57</v>
      </c>
      <c r="M1679" t="s">
        <v>57</v>
      </c>
    </row>
    <row r="1680" spans="1:14">
      <c r="A1680" t="s">
        <v>1310</v>
      </c>
      <c r="B1680" t="s">
        <v>1338</v>
      </c>
      <c r="D1680">
        <v>2021</v>
      </c>
      <c r="E1680" t="s">
        <v>1326</v>
      </c>
      <c r="F1680" t="s">
        <v>3000</v>
      </c>
      <c r="G1680">
        <v>56.72137</v>
      </c>
      <c r="H1680">
        <v>-2.4836499999999999</v>
      </c>
      <c r="I1680" t="s">
        <v>88</v>
      </c>
      <c r="J1680" t="s">
        <v>95</v>
      </c>
      <c r="K1680" t="s">
        <v>57</v>
      </c>
      <c r="L1680" t="s">
        <v>57</v>
      </c>
      <c r="M1680" t="s">
        <v>57</v>
      </c>
    </row>
    <row r="1681" spans="1:13">
      <c r="A1681" t="s">
        <v>1310</v>
      </c>
      <c r="B1681" t="s">
        <v>1338</v>
      </c>
      <c r="D1681">
        <v>2021</v>
      </c>
      <c r="E1681" t="s">
        <v>1326</v>
      </c>
      <c r="F1681" t="s">
        <v>3000</v>
      </c>
      <c r="G1681">
        <v>56.72137</v>
      </c>
      <c r="H1681">
        <v>-2.4836499999999999</v>
      </c>
      <c r="I1681" t="s">
        <v>88</v>
      </c>
      <c r="J1681" t="s">
        <v>95</v>
      </c>
      <c r="K1681" t="s">
        <v>57</v>
      </c>
      <c r="L1681" t="s">
        <v>57</v>
      </c>
      <c r="M1681" t="s">
        <v>57</v>
      </c>
    </row>
    <row r="1682" spans="1:13">
      <c r="A1682" t="s">
        <v>1310</v>
      </c>
      <c r="B1682" t="s">
        <v>1338</v>
      </c>
      <c r="D1682">
        <v>2021</v>
      </c>
      <c r="E1682" t="s">
        <v>1325</v>
      </c>
      <c r="F1682" t="s">
        <v>3000</v>
      </c>
      <c r="G1682">
        <v>57.481969999999997</v>
      </c>
      <c r="H1682">
        <v>-4.2898699999999996</v>
      </c>
      <c r="I1682" t="s">
        <v>115</v>
      </c>
      <c r="J1682" t="s">
        <v>95</v>
      </c>
      <c r="K1682" t="s">
        <v>57</v>
      </c>
      <c r="L1682" t="s">
        <v>57</v>
      </c>
      <c r="M1682" t="s">
        <v>57</v>
      </c>
    </row>
    <row r="1683" spans="1:13">
      <c r="A1683" t="s">
        <v>1310</v>
      </c>
      <c r="B1683" t="s">
        <v>1338</v>
      </c>
      <c r="D1683">
        <v>2021</v>
      </c>
      <c r="E1683" t="s">
        <v>1325</v>
      </c>
      <c r="F1683" t="s">
        <v>3000</v>
      </c>
      <c r="G1683">
        <v>57.481969999999997</v>
      </c>
      <c r="H1683">
        <v>-4.2898699999999996</v>
      </c>
      <c r="I1683" t="s">
        <v>115</v>
      </c>
      <c r="J1683" t="s">
        <v>95</v>
      </c>
      <c r="K1683" t="s">
        <v>57</v>
      </c>
      <c r="L1683" t="s">
        <v>57</v>
      </c>
      <c r="M1683" t="s">
        <v>57</v>
      </c>
    </row>
    <row r="1684" spans="1:13">
      <c r="A1684" t="s">
        <v>1310</v>
      </c>
      <c r="B1684" t="s">
        <v>1338</v>
      </c>
      <c r="D1684">
        <v>2021</v>
      </c>
      <c r="E1684" t="s">
        <v>1324</v>
      </c>
      <c r="F1684" t="s">
        <v>3000</v>
      </c>
      <c r="G1684">
        <v>57.663209999999999</v>
      </c>
      <c r="H1684">
        <v>-3.60494</v>
      </c>
      <c r="I1684" t="s">
        <v>88</v>
      </c>
      <c r="J1684" t="s">
        <v>95</v>
      </c>
      <c r="K1684" t="s">
        <v>57</v>
      </c>
      <c r="L1684" t="s">
        <v>57</v>
      </c>
      <c r="M1684" t="s">
        <v>57</v>
      </c>
    </row>
    <row r="1685" spans="1:13">
      <c r="A1685" t="s">
        <v>1310</v>
      </c>
      <c r="B1685" t="s">
        <v>1338</v>
      </c>
      <c r="D1685">
        <v>2021</v>
      </c>
      <c r="E1685" t="s">
        <v>1324</v>
      </c>
      <c r="F1685" t="s">
        <v>3000</v>
      </c>
      <c r="G1685">
        <v>57.663209999999999</v>
      </c>
      <c r="H1685">
        <v>-3.60494</v>
      </c>
      <c r="I1685" t="s">
        <v>88</v>
      </c>
      <c r="J1685" t="s">
        <v>95</v>
      </c>
      <c r="K1685" t="s">
        <v>57</v>
      </c>
      <c r="L1685" t="s">
        <v>57</v>
      </c>
      <c r="M1685" t="s">
        <v>57</v>
      </c>
    </row>
    <row r="1686" spans="1:13">
      <c r="A1686" t="s">
        <v>1310</v>
      </c>
      <c r="B1686" t="s">
        <v>1338</v>
      </c>
      <c r="D1686">
        <v>2021</v>
      </c>
      <c r="E1686" t="s">
        <v>1323</v>
      </c>
      <c r="F1686" t="s">
        <v>3000</v>
      </c>
      <c r="G1686">
        <v>57.593179999999997</v>
      </c>
      <c r="H1686">
        <v>-3.8600300000000001</v>
      </c>
      <c r="I1686" t="s">
        <v>88</v>
      </c>
      <c r="J1686" t="s">
        <v>95</v>
      </c>
      <c r="K1686" t="s">
        <v>57</v>
      </c>
      <c r="L1686" t="s">
        <v>57</v>
      </c>
      <c r="M1686" t="s">
        <v>57</v>
      </c>
    </row>
    <row r="1687" spans="1:13">
      <c r="A1687" t="s">
        <v>1310</v>
      </c>
      <c r="B1687" t="s">
        <v>1338</v>
      </c>
      <c r="D1687">
        <v>2021</v>
      </c>
      <c r="E1687" t="s">
        <v>1323</v>
      </c>
      <c r="F1687" t="s">
        <v>3000</v>
      </c>
      <c r="G1687">
        <v>57.593179999999997</v>
      </c>
      <c r="H1687">
        <v>-3.8600300000000001</v>
      </c>
      <c r="I1687" t="s">
        <v>88</v>
      </c>
      <c r="J1687" t="s">
        <v>95</v>
      </c>
      <c r="K1687" t="s">
        <v>57</v>
      </c>
      <c r="L1687" t="s">
        <v>57</v>
      </c>
      <c r="M1687" t="s">
        <v>57</v>
      </c>
    </row>
    <row r="1688" spans="1:13">
      <c r="A1688" t="s">
        <v>1310</v>
      </c>
      <c r="B1688" t="s">
        <v>1338</v>
      </c>
      <c r="D1688">
        <v>2021</v>
      </c>
      <c r="E1688" t="s">
        <v>1322</v>
      </c>
      <c r="F1688" t="s">
        <v>3000</v>
      </c>
      <c r="G1688">
        <v>57.737050000000004</v>
      </c>
      <c r="H1688">
        <v>-4.0392400000000004</v>
      </c>
      <c r="I1688" t="s">
        <v>115</v>
      </c>
      <c r="J1688" t="s">
        <v>95</v>
      </c>
      <c r="K1688" t="s">
        <v>57</v>
      </c>
      <c r="L1688" t="s">
        <v>57</v>
      </c>
      <c r="M1688" t="s">
        <v>57</v>
      </c>
    </row>
    <row r="1689" spans="1:13">
      <c r="A1689" t="s">
        <v>1310</v>
      </c>
      <c r="B1689" t="s">
        <v>1338</v>
      </c>
      <c r="D1689">
        <v>2021</v>
      </c>
      <c r="E1689" t="s">
        <v>1322</v>
      </c>
      <c r="F1689" t="s">
        <v>3000</v>
      </c>
      <c r="G1689">
        <v>57.737050000000004</v>
      </c>
      <c r="H1689">
        <v>-4.0392400000000004</v>
      </c>
      <c r="I1689" t="s">
        <v>115</v>
      </c>
      <c r="J1689" t="s">
        <v>95</v>
      </c>
      <c r="K1689" t="s">
        <v>57</v>
      </c>
      <c r="L1689" t="s">
        <v>57</v>
      </c>
      <c r="M1689" t="s">
        <v>57</v>
      </c>
    </row>
    <row r="1690" spans="1:13">
      <c r="A1690" t="s">
        <v>1310</v>
      </c>
      <c r="B1690" t="s">
        <v>1338</v>
      </c>
      <c r="D1690">
        <v>2021</v>
      </c>
      <c r="E1690" t="s">
        <v>1321</v>
      </c>
      <c r="F1690" t="s">
        <v>3000</v>
      </c>
      <c r="G1690">
        <v>57.674320000000002</v>
      </c>
      <c r="H1690">
        <v>-4.2998200000000004</v>
      </c>
      <c r="I1690" t="s">
        <v>115</v>
      </c>
      <c r="J1690" t="s">
        <v>95</v>
      </c>
      <c r="K1690" t="s">
        <v>57</v>
      </c>
      <c r="L1690" t="s">
        <v>57</v>
      </c>
      <c r="M1690" t="s">
        <v>57</v>
      </c>
    </row>
    <row r="1691" spans="1:13">
      <c r="A1691" t="s">
        <v>1310</v>
      </c>
      <c r="B1691" t="s">
        <v>1338</v>
      </c>
      <c r="D1691">
        <v>2021</v>
      </c>
      <c r="E1691" t="s">
        <v>1320</v>
      </c>
      <c r="F1691" t="s">
        <v>3000</v>
      </c>
      <c r="G1691">
        <v>57.662939999999999</v>
      </c>
      <c r="H1691">
        <v>-4.1683300000000001</v>
      </c>
      <c r="I1691" t="s">
        <v>115</v>
      </c>
      <c r="J1691" t="s">
        <v>95</v>
      </c>
      <c r="K1691" t="s">
        <v>57</v>
      </c>
      <c r="L1691" t="s">
        <v>57</v>
      </c>
      <c r="M1691" t="s">
        <v>57</v>
      </c>
    </row>
    <row r="1692" spans="1:13">
      <c r="A1692" t="s">
        <v>1310</v>
      </c>
      <c r="B1692" t="s">
        <v>1338</v>
      </c>
      <c r="D1692">
        <v>2021</v>
      </c>
      <c r="E1692" t="s">
        <v>1320</v>
      </c>
      <c r="F1692" t="s">
        <v>3000</v>
      </c>
      <c r="G1692">
        <v>57.662939999999999</v>
      </c>
      <c r="H1692">
        <v>-4.1683300000000001</v>
      </c>
      <c r="I1692" t="s">
        <v>115</v>
      </c>
      <c r="J1692" t="s">
        <v>95</v>
      </c>
      <c r="K1692" t="s">
        <v>57</v>
      </c>
      <c r="L1692" t="s">
        <v>57</v>
      </c>
      <c r="M1692" t="s">
        <v>57</v>
      </c>
    </row>
    <row r="1693" spans="1:13">
      <c r="A1693" t="s">
        <v>1310</v>
      </c>
      <c r="B1693" t="s">
        <v>1338</v>
      </c>
      <c r="D1693">
        <v>2021</v>
      </c>
      <c r="E1693" t="s">
        <v>1319</v>
      </c>
      <c r="F1693" t="s">
        <v>3000</v>
      </c>
      <c r="G1693">
        <v>57.686619999999998</v>
      </c>
      <c r="H1693">
        <v>-4.2421499999999996</v>
      </c>
      <c r="I1693" t="s">
        <v>115</v>
      </c>
      <c r="J1693" t="s">
        <v>95</v>
      </c>
      <c r="K1693" t="s">
        <v>57</v>
      </c>
      <c r="L1693" t="s">
        <v>57</v>
      </c>
      <c r="M1693" t="s">
        <v>57</v>
      </c>
    </row>
    <row r="1694" spans="1:13">
      <c r="A1694" t="s">
        <v>1310</v>
      </c>
      <c r="B1694" t="s">
        <v>1338</v>
      </c>
      <c r="D1694">
        <v>2021</v>
      </c>
      <c r="E1694" t="s">
        <v>1318</v>
      </c>
      <c r="F1694" t="s">
        <v>3000</v>
      </c>
      <c r="G1694">
        <v>57.815959999999997</v>
      </c>
      <c r="H1694">
        <v>-4.05504</v>
      </c>
      <c r="I1694" t="s">
        <v>115</v>
      </c>
      <c r="J1694" t="s">
        <v>95</v>
      </c>
      <c r="K1694" t="s">
        <v>57</v>
      </c>
      <c r="L1694" t="s">
        <v>57</v>
      </c>
      <c r="M1694" t="s">
        <v>57</v>
      </c>
    </row>
    <row r="1695" spans="1:13">
      <c r="A1695" t="s">
        <v>1310</v>
      </c>
      <c r="B1695" t="s">
        <v>1338</v>
      </c>
      <c r="D1695">
        <v>2021</v>
      </c>
      <c r="E1695" t="s">
        <v>1317</v>
      </c>
      <c r="F1695" t="s">
        <v>3000</v>
      </c>
      <c r="G1695">
        <v>57.859450000000002</v>
      </c>
      <c r="H1695">
        <v>-4.1061899999999998</v>
      </c>
      <c r="I1695" t="s">
        <v>115</v>
      </c>
      <c r="J1695" t="s">
        <v>95</v>
      </c>
      <c r="K1695" t="s">
        <v>57</v>
      </c>
      <c r="L1695" t="s">
        <v>57</v>
      </c>
      <c r="M1695" t="s">
        <v>57</v>
      </c>
    </row>
    <row r="1696" spans="1:13">
      <c r="A1696" t="s">
        <v>1310</v>
      </c>
      <c r="B1696" t="s">
        <v>1338</v>
      </c>
      <c r="D1696">
        <v>2021</v>
      </c>
      <c r="E1696" t="s">
        <v>1316</v>
      </c>
      <c r="F1696" t="s">
        <v>3000</v>
      </c>
      <c r="G1696">
        <v>54.846699999999998</v>
      </c>
      <c r="H1696">
        <v>-3.8615200000000001</v>
      </c>
      <c r="I1696" t="s">
        <v>88</v>
      </c>
      <c r="J1696" t="s">
        <v>95</v>
      </c>
      <c r="K1696" t="s">
        <v>57</v>
      </c>
      <c r="L1696" t="s">
        <v>57</v>
      </c>
      <c r="M1696" t="s">
        <v>57</v>
      </c>
    </row>
    <row r="1697" spans="1:14">
      <c r="A1697" t="s">
        <v>1310</v>
      </c>
      <c r="B1697" t="s">
        <v>1338</v>
      </c>
      <c r="D1697">
        <v>2021</v>
      </c>
      <c r="E1697" t="s">
        <v>1316</v>
      </c>
      <c r="F1697" t="s">
        <v>3000</v>
      </c>
      <c r="G1697">
        <v>54.846699999999998</v>
      </c>
      <c r="H1697">
        <v>-3.8615200000000001</v>
      </c>
      <c r="I1697" t="s">
        <v>88</v>
      </c>
      <c r="J1697" t="s">
        <v>95</v>
      </c>
      <c r="K1697" t="s">
        <v>57</v>
      </c>
      <c r="L1697" t="s">
        <v>57</v>
      </c>
      <c r="M1697" t="s">
        <v>57</v>
      </c>
    </row>
    <row r="1698" spans="1:14">
      <c r="A1698" t="s">
        <v>1310</v>
      </c>
      <c r="B1698" t="s">
        <v>1338</v>
      </c>
      <c r="D1698">
        <v>2021</v>
      </c>
      <c r="E1698" t="s">
        <v>1316</v>
      </c>
      <c r="F1698" t="s">
        <v>3000</v>
      </c>
      <c r="G1698">
        <v>54.846699999999998</v>
      </c>
      <c r="H1698">
        <v>-3.8615200000000001</v>
      </c>
      <c r="I1698" t="s">
        <v>88</v>
      </c>
      <c r="J1698" t="s">
        <v>95</v>
      </c>
      <c r="K1698" t="s">
        <v>57</v>
      </c>
      <c r="L1698" t="s">
        <v>57</v>
      </c>
      <c r="M1698" t="s">
        <v>57</v>
      </c>
    </row>
    <row r="1699" spans="1:14">
      <c r="A1699" t="s">
        <v>1310</v>
      </c>
      <c r="B1699" t="s">
        <v>1338</v>
      </c>
      <c r="D1699">
        <v>2021</v>
      </c>
      <c r="E1699" t="s">
        <v>1315</v>
      </c>
      <c r="F1699" t="s">
        <v>3000</v>
      </c>
      <c r="G1699">
        <v>54.858759999999997</v>
      </c>
      <c r="H1699">
        <v>-3.7901099999999999</v>
      </c>
      <c r="I1699" t="s">
        <v>88</v>
      </c>
      <c r="J1699" t="s">
        <v>95</v>
      </c>
      <c r="K1699" t="s">
        <v>57</v>
      </c>
      <c r="L1699" t="s">
        <v>57</v>
      </c>
      <c r="M1699" t="s">
        <v>57</v>
      </c>
    </row>
    <row r="1700" spans="1:14">
      <c r="A1700" t="s">
        <v>1310</v>
      </c>
      <c r="B1700" t="s">
        <v>1338</v>
      </c>
      <c r="D1700">
        <v>2021</v>
      </c>
      <c r="E1700" t="s">
        <v>1315</v>
      </c>
      <c r="F1700" t="s">
        <v>3000</v>
      </c>
      <c r="G1700">
        <v>54.858759999999997</v>
      </c>
      <c r="H1700">
        <v>-3.7901099999999999</v>
      </c>
      <c r="I1700" t="s">
        <v>88</v>
      </c>
      <c r="J1700" t="s">
        <v>95</v>
      </c>
      <c r="K1700" t="s">
        <v>57</v>
      </c>
      <c r="L1700" t="s">
        <v>57</v>
      </c>
      <c r="M1700" t="s">
        <v>57</v>
      </c>
    </row>
    <row r="1701" spans="1:14">
      <c r="A1701" t="s">
        <v>1310</v>
      </c>
      <c r="B1701" t="s">
        <v>1338</v>
      </c>
      <c r="D1701">
        <v>2021</v>
      </c>
      <c r="E1701" t="s">
        <v>1314</v>
      </c>
      <c r="F1701" t="s">
        <v>3000</v>
      </c>
      <c r="G1701">
        <v>54.822029999999998</v>
      </c>
      <c r="H1701">
        <v>-4.0503499999999999</v>
      </c>
      <c r="I1701" t="s">
        <v>88</v>
      </c>
      <c r="J1701" t="s">
        <v>95</v>
      </c>
      <c r="K1701" t="s">
        <v>57</v>
      </c>
      <c r="L1701" t="s">
        <v>57</v>
      </c>
      <c r="M1701" t="s">
        <v>57</v>
      </c>
    </row>
    <row r="1702" spans="1:14">
      <c r="A1702" t="s">
        <v>1310</v>
      </c>
      <c r="B1702" t="s">
        <v>1338</v>
      </c>
      <c r="D1702">
        <v>2021</v>
      </c>
      <c r="E1702" t="s">
        <v>1313</v>
      </c>
      <c r="F1702" t="s">
        <v>3000</v>
      </c>
      <c r="G1702">
        <v>54.910789999999999</v>
      </c>
      <c r="H1702">
        <v>-5.0093199999999998</v>
      </c>
      <c r="I1702" t="s">
        <v>115</v>
      </c>
      <c r="J1702" t="s">
        <v>95</v>
      </c>
      <c r="K1702" t="s">
        <v>57</v>
      </c>
      <c r="L1702" t="s">
        <v>57</v>
      </c>
      <c r="M1702" t="s">
        <v>57</v>
      </c>
    </row>
    <row r="1703" spans="1:14">
      <c r="A1703" t="s">
        <v>1310</v>
      </c>
      <c r="B1703" t="s">
        <v>1338</v>
      </c>
      <c r="D1703">
        <v>2021</v>
      </c>
      <c r="E1703" t="s">
        <v>1312</v>
      </c>
      <c r="F1703" t="s">
        <v>3000</v>
      </c>
      <c r="G1703">
        <v>59.951549999999997</v>
      </c>
      <c r="H1703">
        <v>-4.6246099999999997</v>
      </c>
      <c r="I1703" t="s">
        <v>115</v>
      </c>
      <c r="J1703" t="s">
        <v>95</v>
      </c>
      <c r="K1703" t="s">
        <v>57</v>
      </c>
      <c r="L1703" t="s">
        <v>57</v>
      </c>
      <c r="M1703" t="s">
        <v>57</v>
      </c>
    </row>
    <row r="1704" spans="1:14">
      <c r="A1704" t="s">
        <v>1310</v>
      </c>
      <c r="B1704" t="s">
        <v>1338</v>
      </c>
      <c r="D1704">
        <v>2021</v>
      </c>
      <c r="E1704" t="s">
        <v>1312</v>
      </c>
      <c r="F1704" t="s">
        <v>3000</v>
      </c>
      <c r="G1704">
        <v>59.951549999999997</v>
      </c>
      <c r="H1704">
        <v>-4.6246099999999997</v>
      </c>
      <c r="I1704" t="s">
        <v>115</v>
      </c>
      <c r="J1704" t="s">
        <v>95</v>
      </c>
      <c r="K1704" t="s">
        <v>57</v>
      </c>
      <c r="L1704" t="s">
        <v>57</v>
      </c>
      <c r="M1704" t="s">
        <v>57</v>
      </c>
    </row>
    <row r="1705" spans="1:14">
      <c r="A1705" t="s">
        <v>1310</v>
      </c>
      <c r="B1705" t="s">
        <v>1338</v>
      </c>
      <c r="D1705">
        <v>2021</v>
      </c>
      <c r="E1705" t="s">
        <v>1312</v>
      </c>
      <c r="F1705" t="s">
        <v>3000</v>
      </c>
      <c r="G1705">
        <v>59.951549999999997</v>
      </c>
      <c r="H1705">
        <v>-4.6246099999999997</v>
      </c>
      <c r="I1705" t="s">
        <v>115</v>
      </c>
      <c r="J1705" t="s">
        <v>95</v>
      </c>
      <c r="K1705" t="s">
        <v>57</v>
      </c>
      <c r="L1705" t="s">
        <v>57</v>
      </c>
      <c r="M1705" t="s">
        <v>57</v>
      </c>
    </row>
    <row r="1706" spans="1:14">
      <c r="A1706" t="s">
        <v>1310</v>
      </c>
      <c r="B1706" t="s">
        <v>1338</v>
      </c>
      <c r="D1706">
        <v>2021</v>
      </c>
      <c r="E1706" t="s">
        <v>1311</v>
      </c>
      <c r="F1706" t="s">
        <v>3000</v>
      </c>
      <c r="G1706">
        <v>55.764470000000003</v>
      </c>
      <c r="H1706">
        <v>-4.8584100000000001</v>
      </c>
      <c r="I1706" t="s">
        <v>115</v>
      </c>
      <c r="J1706" t="s">
        <v>95</v>
      </c>
      <c r="K1706" t="s">
        <v>57</v>
      </c>
      <c r="L1706" t="s">
        <v>57</v>
      </c>
      <c r="M1706" t="s">
        <v>57</v>
      </c>
    </row>
    <row r="1707" spans="1:14">
      <c r="A1707" t="s">
        <v>1310</v>
      </c>
      <c r="B1707" t="s">
        <v>1338</v>
      </c>
      <c r="D1707">
        <v>2021</v>
      </c>
      <c r="E1707" t="s">
        <v>1309</v>
      </c>
      <c r="F1707" t="s">
        <v>3000</v>
      </c>
      <c r="G1707">
        <v>55.727609999999999</v>
      </c>
      <c r="H1707">
        <v>-4.8906000000000001</v>
      </c>
      <c r="I1707" t="s">
        <v>115</v>
      </c>
      <c r="J1707" t="s">
        <v>95</v>
      </c>
      <c r="K1707" t="s">
        <v>57</v>
      </c>
      <c r="L1707" t="s">
        <v>57</v>
      </c>
      <c r="M1707" t="s">
        <v>57</v>
      </c>
    </row>
    <row r="1708" spans="1:14">
      <c r="A1708" t="s">
        <v>1277</v>
      </c>
      <c r="B1708" t="s">
        <v>562</v>
      </c>
      <c r="D1708">
        <v>2018</v>
      </c>
      <c r="E1708" t="s">
        <v>1306</v>
      </c>
      <c r="F1708" t="s">
        <v>332</v>
      </c>
      <c r="G1708">
        <v>22.27522222</v>
      </c>
      <c r="H1708">
        <v>39.082886109999997</v>
      </c>
      <c r="I1708" t="s">
        <v>156</v>
      </c>
      <c r="J1708" t="s">
        <v>155</v>
      </c>
      <c r="K1708" t="s">
        <v>61</v>
      </c>
      <c r="L1708" t="s">
        <v>769</v>
      </c>
      <c r="M1708" t="s">
        <v>60</v>
      </c>
      <c r="N1708" t="s">
        <v>1308</v>
      </c>
    </row>
    <row r="1709" spans="1:14">
      <c r="A1709" t="s">
        <v>1277</v>
      </c>
      <c r="B1709" t="s">
        <v>562</v>
      </c>
      <c r="D1709">
        <v>2018</v>
      </c>
      <c r="E1709" t="s">
        <v>1306</v>
      </c>
      <c r="F1709" t="s">
        <v>332</v>
      </c>
      <c r="G1709">
        <v>22.27522222</v>
      </c>
      <c r="H1709">
        <v>39.082886109999997</v>
      </c>
      <c r="I1709" t="s">
        <v>156</v>
      </c>
      <c r="J1709" t="s">
        <v>155</v>
      </c>
      <c r="K1709" t="s">
        <v>61</v>
      </c>
      <c r="L1709" t="s">
        <v>769</v>
      </c>
      <c r="M1709" t="s">
        <v>60</v>
      </c>
      <c r="N1709" t="s">
        <v>1307</v>
      </c>
    </row>
    <row r="1710" spans="1:14">
      <c r="A1710" t="s">
        <v>1277</v>
      </c>
      <c r="B1710" t="s">
        <v>562</v>
      </c>
      <c r="D1710">
        <v>2018</v>
      </c>
      <c r="E1710" t="s">
        <v>1306</v>
      </c>
      <c r="F1710" t="s">
        <v>332</v>
      </c>
      <c r="G1710">
        <v>22.27522222</v>
      </c>
      <c r="H1710">
        <v>39.082886109999997</v>
      </c>
      <c r="I1710" t="s">
        <v>156</v>
      </c>
      <c r="J1710" t="s">
        <v>155</v>
      </c>
      <c r="K1710" t="s">
        <v>61</v>
      </c>
      <c r="L1710" t="s">
        <v>769</v>
      </c>
      <c r="M1710" t="s">
        <v>60</v>
      </c>
      <c r="N1710" t="s">
        <v>1305</v>
      </c>
    </row>
    <row r="1711" spans="1:14">
      <c r="A1711" t="s">
        <v>1277</v>
      </c>
      <c r="B1711" t="s">
        <v>562</v>
      </c>
      <c r="D1711">
        <v>2018</v>
      </c>
      <c r="E1711" t="s">
        <v>1295</v>
      </c>
      <c r="F1711" t="s">
        <v>332</v>
      </c>
      <c r="G1711">
        <v>22.45084722</v>
      </c>
      <c r="H1711">
        <v>39.080624999999998</v>
      </c>
      <c r="I1711" t="s">
        <v>156</v>
      </c>
      <c r="J1711" t="s">
        <v>155</v>
      </c>
      <c r="K1711" t="s">
        <v>48</v>
      </c>
      <c r="L1711" t="s">
        <v>85</v>
      </c>
      <c r="M1711" t="s">
        <v>47</v>
      </c>
      <c r="N1711" t="s">
        <v>1304</v>
      </c>
    </row>
    <row r="1712" spans="1:14">
      <c r="A1712" t="s">
        <v>1277</v>
      </c>
      <c r="B1712" t="s">
        <v>562</v>
      </c>
      <c r="D1712">
        <v>2018</v>
      </c>
      <c r="E1712" t="s">
        <v>1295</v>
      </c>
      <c r="F1712" t="s">
        <v>332</v>
      </c>
      <c r="G1712">
        <v>22.45084722</v>
      </c>
      <c r="H1712">
        <v>39.080624999999998</v>
      </c>
      <c r="I1712" t="s">
        <v>156</v>
      </c>
      <c r="J1712" t="s">
        <v>155</v>
      </c>
      <c r="K1712" t="s">
        <v>48</v>
      </c>
      <c r="L1712" t="s">
        <v>85</v>
      </c>
      <c r="M1712" t="s">
        <v>47</v>
      </c>
      <c r="N1712" t="s">
        <v>1303</v>
      </c>
    </row>
    <row r="1713" spans="1:14">
      <c r="A1713" t="s">
        <v>1277</v>
      </c>
      <c r="B1713" t="s">
        <v>562</v>
      </c>
      <c r="D1713">
        <v>2018</v>
      </c>
      <c r="E1713" t="s">
        <v>1295</v>
      </c>
      <c r="F1713" t="s">
        <v>332</v>
      </c>
      <c r="G1713">
        <v>22.45084722</v>
      </c>
      <c r="H1713">
        <v>39.080624999999998</v>
      </c>
      <c r="I1713" t="s">
        <v>156</v>
      </c>
      <c r="J1713" t="s">
        <v>155</v>
      </c>
      <c r="K1713" t="s">
        <v>48</v>
      </c>
      <c r="L1713" t="s">
        <v>85</v>
      </c>
      <c r="M1713" t="s">
        <v>47</v>
      </c>
      <c r="N1713" t="s">
        <v>1302</v>
      </c>
    </row>
    <row r="1714" spans="1:14">
      <c r="A1714" t="s">
        <v>1277</v>
      </c>
      <c r="B1714" t="s">
        <v>562</v>
      </c>
      <c r="D1714">
        <v>2018</v>
      </c>
      <c r="E1714" t="s">
        <v>1295</v>
      </c>
      <c r="F1714" t="s">
        <v>332</v>
      </c>
      <c r="G1714">
        <v>22.45084722</v>
      </c>
      <c r="H1714">
        <v>39.080624999999998</v>
      </c>
      <c r="I1714" t="s">
        <v>156</v>
      </c>
      <c r="J1714" t="s">
        <v>155</v>
      </c>
      <c r="K1714" t="s">
        <v>48</v>
      </c>
      <c r="L1714" t="s">
        <v>80</v>
      </c>
      <c r="M1714" t="s">
        <v>79</v>
      </c>
      <c r="N1714" t="s">
        <v>1301</v>
      </c>
    </row>
    <row r="1715" spans="1:14">
      <c r="A1715" t="s">
        <v>1277</v>
      </c>
      <c r="B1715" t="s">
        <v>562</v>
      </c>
      <c r="D1715">
        <v>2018</v>
      </c>
      <c r="E1715" t="s">
        <v>1295</v>
      </c>
      <c r="F1715" t="s">
        <v>332</v>
      </c>
      <c r="G1715">
        <v>22.45084722</v>
      </c>
      <c r="H1715">
        <v>39.080624999999998</v>
      </c>
      <c r="I1715" t="s">
        <v>156</v>
      </c>
      <c r="J1715" t="s">
        <v>155</v>
      </c>
      <c r="K1715" t="s">
        <v>48</v>
      </c>
      <c r="L1715" t="s">
        <v>80</v>
      </c>
      <c r="M1715" t="s">
        <v>79</v>
      </c>
      <c r="N1715" t="s">
        <v>1300</v>
      </c>
    </row>
    <row r="1716" spans="1:14">
      <c r="A1716" t="s">
        <v>1277</v>
      </c>
      <c r="B1716" t="s">
        <v>562</v>
      </c>
      <c r="D1716">
        <v>2018</v>
      </c>
      <c r="E1716" t="s">
        <v>1295</v>
      </c>
      <c r="F1716" t="s">
        <v>332</v>
      </c>
      <c r="G1716">
        <v>22.45084722</v>
      </c>
      <c r="H1716">
        <v>39.080624999999998</v>
      </c>
      <c r="I1716" t="s">
        <v>156</v>
      </c>
      <c r="J1716" t="s">
        <v>155</v>
      </c>
      <c r="K1716" t="s">
        <v>48</v>
      </c>
      <c r="L1716" t="s">
        <v>80</v>
      </c>
      <c r="M1716" t="s">
        <v>79</v>
      </c>
      <c r="N1716" t="s">
        <v>1299</v>
      </c>
    </row>
    <row r="1717" spans="1:14">
      <c r="A1717" t="s">
        <v>1277</v>
      </c>
      <c r="B1717" t="s">
        <v>562</v>
      </c>
      <c r="D1717">
        <v>2018</v>
      </c>
      <c r="E1717" t="s">
        <v>1295</v>
      </c>
      <c r="F1717" t="s">
        <v>332</v>
      </c>
      <c r="G1717">
        <v>22.45084722</v>
      </c>
      <c r="H1717">
        <v>39.080624999999998</v>
      </c>
      <c r="I1717" t="s">
        <v>156</v>
      </c>
      <c r="J1717" t="s">
        <v>155</v>
      </c>
      <c r="K1717" t="s">
        <v>48</v>
      </c>
      <c r="L1717" t="s">
        <v>80</v>
      </c>
      <c r="M1717" t="s">
        <v>79</v>
      </c>
      <c r="N1717" t="s">
        <v>1298</v>
      </c>
    </row>
    <row r="1718" spans="1:14">
      <c r="A1718" t="s">
        <v>1277</v>
      </c>
      <c r="B1718" t="s">
        <v>562</v>
      </c>
      <c r="D1718">
        <v>2018</v>
      </c>
      <c r="E1718" t="s">
        <v>1295</v>
      </c>
      <c r="F1718" t="s">
        <v>332</v>
      </c>
      <c r="G1718">
        <v>22.45084722</v>
      </c>
      <c r="H1718">
        <v>39.080624999999998</v>
      </c>
      <c r="I1718" t="s">
        <v>156</v>
      </c>
      <c r="J1718" t="s">
        <v>155</v>
      </c>
      <c r="K1718" t="s">
        <v>48</v>
      </c>
      <c r="L1718" t="s">
        <v>336</v>
      </c>
      <c r="M1718" t="s">
        <v>47</v>
      </c>
      <c r="N1718" t="s">
        <v>1297</v>
      </c>
    </row>
    <row r="1719" spans="1:14">
      <c r="A1719" t="s">
        <v>1277</v>
      </c>
      <c r="B1719" t="s">
        <v>562</v>
      </c>
      <c r="D1719">
        <v>2018</v>
      </c>
      <c r="E1719" t="s">
        <v>1295</v>
      </c>
      <c r="F1719" t="s">
        <v>332</v>
      </c>
      <c r="G1719">
        <v>22.45084722</v>
      </c>
      <c r="H1719">
        <v>39.080624999999998</v>
      </c>
      <c r="I1719" t="s">
        <v>156</v>
      </c>
      <c r="J1719" t="s">
        <v>155</v>
      </c>
      <c r="K1719" t="s">
        <v>48</v>
      </c>
      <c r="L1719" t="s">
        <v>336</v>
      </c>
      <c r="M1719" t="s">
        <v>47</v>
      </c>
      <c r="N1719" t="s">
        <v>1296</v>
      </c>
    </row>
    <row r="1720" spans="1:14">
      <c r="A1720" t="s">
        <v>1277</v>
      </c>
      <c r="B1720" t="s">
        <v>562</v>
      </c>
      <c r="D1720">
        <v>2018</v>
      </c>
      <c r="E1720" t="s">
        <v>1295</v>
      </c>
      <c r="F1720" t="s">
        <v>332</v>
      </c>
      <c r="G1720">
        <v>22.45084722</v>
      </c>
      <c r="H1720">
        <v>39.080624999999998</v>
      </c>
      <c r="I1720" t="s">
        <v>156</v>
      </c>
      <c r="J1720" t="s">
        <v>155</v>
      </c>
      <c r="K1720" t="s">
        <v>48</v>
      </c>
      <c r="L1720" t="s">
        <v>336</v>
      </c>
      <c r="M1720" t="s">
        <v>47</v>
      </c>
      <c r="N1720" t="s">
        <v>1294</v>
      </c>
    </row>
    <row r="1721" spans="1:14">
      <c r="A1721" t="s">
        <v>1277</v>
      </c>
      <c r="B1721" t="s">
        <v>562</v>
      </c>
      <c r="D1721">
        <v>2018</v>
      </c>
      <c r="E1721" t="s">
        <v>1290</v>
      </c>
      <c r="F1721" t="s">
        <v>332</v>
      </c>
      <c r="G1721">
        <v>22.684286109999999</v>
      </c>
      <c r="H1721">
        <v>38.982950000000002</v>
      </c>
      <c r="I1721" t="s">
        <v>156</v>
      </c>
      <c r="J1721" t="s">
        <v>155</v>
      </c>
      <c r="K1721" t="s">
        <v>48</v>
      </c>
      <c r="L1721" t="s">
        <v>336</v>
      </c>
      <c r="M1721" t="s">
        <v>47</v>
      </c>
      <c r="N1721" t="s">
        <v>1293</v>
      </c>
    </row>
    <row r="1722" spans="1:14">
      <c r="A1722" t="s">
        <v>1277</v>
      </c>
      <c r="B1722" t="s">
        <v>562</v>
      </c>
      <c r="D1722">
        <v>2018</v>
      </c>
      <c r="E1722" t="s">
        <v>1290</v>
      </c>
      <c r="F1722" t="s">
        <v>332</v>
      </c>
      <c r="G1722">
        <v>22.684286109999999</v>
      </c>
      <c r="H1722">
        <v>38.982950000000002</v>
      </c>
      <c r="I1722" t="s">
        <v>156</v>
      </c>
      <c r="J1722" t="s">
        <v>155</v>
      </c>
      <c r="K1722" t="s">
        <v>48</v>
      </c>
      <c r="L1722" t="s">
        <v>336</v>
      </c>
      <c r="M1722" t="s">
        <v>47</v>
      </c>
      <c r="N1722" t="s">
        <v>1292</v>
      </c>
    </row>
    <row r="1723" spans="1:14">
      <c r="A1723" t="s">
        <v>1277</v>
      </c>
      <c r="B1723" t="s">
        <v>562</v>
      </c>
      <c r="D1723">
        <v>2018</v>
      </c>
      <c r="E1723" t="s">
        <v>1290</v>
      </c>
      <c r="F1723" t="s">
        <v>332</v>
      </c>
      <c r="G1723">
        <v>22.684286109999999</v>
      </c>
      <c r="H1723">
        <v>38.982950000000002</v>
      </c>
      <c r="I1723" t="s">
        <v>156</v>
      </c>
      <c r="J1723" t="s">
        <v>155</v>
      </c>
      <c r="K1723" t="s">
        <v>48</v>
      </c>
      <c r="L1723" t="s">
        <v>336</v>
      </c>
      <c r="M1723" t="s">
        <v>47</v>
      </c>
      <c r="N1723" t="s">
        <v>1291</v>
      </c>
    </row>
    <row r="1724" spans="1:14">
      <c r="A1724" t="s">
        <v>1277</v>
      </c>
      <c r="B1724" t="s">
        <v>562</v>
      </c>
      <c r="D1724">
        <v>2018</v>
      </c>
      <c r="E1724" t="s">
        <v>1290</v>
      </c>
      <c r="F1724" t="s">
        <v>332</v>
      </c>
      <c r="G1724">
        <v>22.684286109999999</v>
      </c>
      <c r="H1724">
        <v>38.982950000000002</v>
      </c>
      <c r="I1724" t="s">
        <v>156</v>
      </c>
      <c r="J1724" t="s">
        <v>155</v>
      </c>
      <c r="K1724" t="s">
        <v>48</v>
      </c>
      <c r="L1724" t="s">
        <v>336</v>
      </c>
      <c r="M1724" t="s">
        <v>47</v>
      </c>
      <c r="N1724" t="s">
        <v>1289</v>
      </c>
    </row>
    <row r="1725" spans="1:14">
      <c r="A1725" t="s">
        <v>1277</v>
      </c>
      <c r="B1725" t="s">
        <v>562</v>
      </c>
      <c r="D1725">
        <v>2018</v>
      </c>
      <c r="E1725" t="s">
        <v>1279</v>
      </c>
      <c r="F1725" t="s">
        <v>332</v>
      </c>
      <c r="G1725">
        <v>21.504024999999999</v>
      </c>
      <c r="H1725">
        <v>39.135422220000002</v>
      </c>
      <c r="I1725" t="s">
        <v>156</v>
      </c>
      <c r="J1725" t="s">
        <v>155</v>
      </c>
      <c r="K1725" t="s">
        <v>56</v>
      </c>
      <c r="L1725" t="s">
        <v>106</v>
      </c>
      <c r="M1725" t="s">
        <v>55</v>
      </c>
      <c r="N1725" t="s">
        <v>1288</v>
      </c>
    </row>
    <row r="1726" spans="1:14">
      <c r="A1726" t="s">
        <v>1277</v>
      </c>
      <c r="B1726" t="s">
        <v>562</v>
      </c>
      <c r="D1726">
        <v>2018</v>
      </c>
      <c r="E1726" t="s">
        <v>1279</v>
      </c>
      <c r="F1726" t="s">
        <v>332</v>
      </c>
      <c r="G1726">
        <v>21.504024999999999</v>
      </c>
      <c r="H1726">
        <v>39.135422220000002</v>
      </c>
      <c r="I1726" t="s">
        <v>156</v>
      </c>
      <c r="J1726" t="s">
        <v>155</v>
      </c>
      <c r="K1726" t="s">
        <v>56</v>
      </c>
      <c r="L1726" t="s">
        <v>106</v>
      </c>
      <c r="M1726" t="s">
        <v>55</v>
      </c>
      <c r="N1726" t="s">
        <v>1287</v>
      </c>
    </row>
    <row r="1727" spans="1:14">
      <c r="A1727" t="s">
        <v>1277</v>
      </c>
      <c r="B1727" t="s">
        <v>562</v>
      </c>
      <c r="D1727">
        <v>2018</v>
      </c>
      <c r="E1727" t="s">
        <v>1279</v>
      </c>
      <c r="F1727" t="s">
        <v>332</v>
      </c>
      <c r="G1727">
        <v>21.504024999999999</v>
      </c>
      <c r="H1727">
        <v>39.135422220000002</v>
      </c>
      <c r="I1727" t="s">
        <v>156</v>
      </c>
      <c r="J1727" t="s">
        <v>155</v>
      </c>
      <c r="K1727" t="s">
        <v>56</v>
      </c>
      <c r="L1727" t="s">
        <v>106</v>
      </c>
      <c r="M1727" t="s">
        <v>55</v>
      </c>
      <c r="N1727" t="s">
        <v>1286</v>
      </c>
    </row>
    <row r="1728" spans="1:14">
      <c r="A1728" t="s">
        <v>1277</v>
      </c>
      <c r="B1728" t="s">
        <v>562</v>
      </c>
      <c r="D1728">
        <v>2018</v>
      </c>
      <c r="E1728" t="s">
        <v>1279</v>
      </c>
      <c r="F1728" t="s">
        <v>332</v>
      </c>
      <c r="G1728">
        <v>21.504024999999999</v>
      </c>
      <c r="H1728">
        <v>39.135422220000002</v>
      </c>
      <c r="I1728" t="s">
        <v>156</v>
      </c>
      <c r="J1728" t="s">
        <v>155</v>
      </c>
      <c r="K1728" t="s">
        <v>61</v>
      </c>
      <c r="L1728" t="s">
        <v>769</v>
      </c>
      <c r="M1728" t="s">
        <v>60</v>
      </c>
      <c r="N1728" t="s">
        <v>1285</v>
      </c>
    </row>
    <row r="1729" spans="1:14">
      <c r="A1729" t="s">
        <v>1277</v>
      </c>
      <c r="B1729" t="s">
        <v>562</v>
      </c>
      <c r="D1729">
        <v>2018</v>
      </c>
      <c r="E1729" t="s">
        <v>1279</v>
      </c>
      <c r="F1729" t="s">
        <v>332</v>
      </c>
      <c r="G1729">
        <v>21.504024999999999</v>
      </c>
      <c r="H1729">
        <v>39.135422220000002</v>
      </c>
      <c r="I1729" t="s">
        <v>156</v>
      </c>
      <c r="J1729" t="s">
        <v>155</v>
      </c>
      <c r="K1729" t="s">
        <v>61</v>
      </c>
      <c r="L1729" t="s">
        <v>769</v>
      </c>
      <c r="M1729" t="s">
        <v>60</v>
      </c>
      <c r="N1729" t="s">
        <v>1284</v>
      </c>
    </row>
    <row r="1730" spans="1:14">
      <c r="A1730" t="s">
        <v>1277</v>
      </c>
      <c r="B1730" t="s">
        <v>562</v>
      </c>
      <c r="D1730">
        <v>2018</v>
      </c>
      <c r="E1730" t="s">
        <v>1279</v>
      </c>
      <c r="F1730" t="s">
        <v>332</v>
      </c>
      <c r="G1730">
        <v>21.504024999999999</v>
      </c>
      <c r="H1730">
        <v>39.135422220000002</v>
      </c>
      <c r="I1730" t="s">
        <v>156</v>
      </c>
      <c r="J1730" t="s">
        <v>155</v>
      </c>
      <c r="K1730" t="s">
        <v>61</v>
      </c>
      <c r="L1730" t="s">
        <v>769</v>
      </c>
      <c r="M1730" t="s">
        <v>60</v>
      </c>
      <c r="N1730" t="s">
        <v>1283</v>
      </c>
    </row>
    <row r="1731" spans="1:14">
      <c r="A1731" t="s">
        <v>1277</v>
      </c>
      <c r="B1731" t="s">
        <v>562</v>
      </c>
      <c r="D1731">
        <v>2018</v>
      </c>
      <c r="E1731" t="s">
        <v>1279</v>
      </c>
      <c r="F1731" t="s">
        <v>332</v>
      </c>
      <c r="G1731">
        <v>21.504024999999999</v>
      </c>
      <c r="H1731">
        <v>39.135422220000002</v>
      </c>
      <c r="I1731" t="s">
        <v>156</v>
      </c>
      <c r="J1731" t="s">
        <v>155</v>
      </c>
      <c r="K1731" t="s">
        <v>61</v>
      </c>
      <c r="L1731" t="s">
        <v>769</v>
      </c>
      <c r="M1731" t="s">
        <v>60</v>
      </c>
      <c r="N1731" t="s">
        <v>1282</v>
      </c>
    </row>
    <row r="1732" spans="1:14">
      <c r="A1732" t="s">
        <v>1277</v>
      </c>
      <c r="B1732" t="s">
        <v>562</v>
      </c>
      <c r="D1732">
        <v>2018</v>
      </c>
      <c r="E1732" t="s">
        <v>1279</v>
      </c>
      <c r="F1732" t="s">
        <v>332</v>
      </c>
      <c r="G1732">
        <v>21.504024999999999</v>
      </c>
      <c r="H1732">
        <v>39.135422220000002</v>
      </c>
      <c r="I1732" t="s">
        <v>156</v>
      </c>
      <c r="J1732" t="s">
        <v>155</v>
      </c>
      <c r="K1732" t="s">
        <v>61</v>
      </c>
      <c r="L1732" t="s">
        <v>769</v>
      </c>
      <c r="M1732" t="s">
        <v>60</v>
      </c>
      <c r="N1732" t="s">
        <v>1281</v>
      </c>
    </row>
    <row r="1733" spans="1:14">
      <c r="A1733" t="s">
        <v>1277</v>
      </c>
      <c r="B1733" t="s">
        <v>562</v>
      </c>
      <c r="D1733">
        <v>2018</v>
      </c>
      <c r="E1733" t="s">
        <v>1279</v>
      </c>
      <c r="F1733" t="s">
        <v>332</v>
      </c>
      <c r="G1733">
        <v>21.504024999999999</v>
      </c>
      <c r="H1733">
        <v>39.135422220000002</v>
      </c>
      <c r="I1733" t="s">
        <v>156</v>
      </c>
      <c r="J1733" t="s">
        <v>155</v>
      </c>
      <c r="K1733" t="s">
        <v>61</v>
      </c>
      <c r="L1733" t="s">
        <v>769</v>
      </c>
      <c r="M1733" t="s">
        <v>60</v>
      </c>
      <c r="N1733" t="s">
        <v>1280</v>
      </c>
    </row>
    <row r="1734" spans="1:14">
      <c r="A1734" t="s">
        <v>1277</v>
      </c>
      <c r="B1734" t="s">
        <v>562</v>
      </c>
      <c r="D1734">
        <v>2018</v>
      </c>
      <c r="E1734" t="s">
        <v>1279</v>
      </c>
      <c r="F1734" t="s">
        <v>332</v>
      </c>
      <c r="G1734">
        <v>21.504024999999999</v>
      </c>
      <c r="H1734">
        <v>39.135422220000002</v>
      </c>
      <c r="I1734" t="s">
        <v>156</v>
      </c>
      <c r="J1734" t="s">
        <v>155</v>
      </c>
      <c r="K1734" t="s">
        <v>56</v>
      </c>
      <c r="L1734" t="s">
        <v>106</v>
      </c>
      <c r="M1734" t="s">
        <v>55</v>
      </c>
      <c r="N1734" t="s">
        <v>1278</v>
      </c>
    </row>
    <row r="1735" spans="1:14">
      <c r="A1735" t="s">
        <v>1277</v>
      </c>
      <c r="B1735" t="s">
        <v>562</v>
      </c>
      <c r="D1735">
        <v>2018</v>
      </c>
      <c r="E1735" t="s">
        <v>1276</v>
      </c>
      <c r="F1735" t="s">
        <v>332</v>
      </c>
      <c r="I1735" t="s">
        <v>156</v>
      </c>
      <c r="J1735" t="s">
        <v>155</v>
      </c>
      <c r="K1735" t="s">
        <v>154</v>
      </c>
      <c r="L1735" t="s">
        <v>154</v>
      </c>
      <c r="M1735" t="s">
        <v>154</v>
      </c>
      <c r="N1735" t="s">
        <v>1275</v>
      </c>
    </row>
    <row r="1736" spans="1:14">
      <c r="A1736" t="s">
        <v>1159</v>
      </c>
      <c r="B1736" t="s">
        <v>1158</v>
      </c>
      <c r="D1736">
        <v>2021</v>
      </c>
      <c r="E1736" t="s">
        <v>1270</v>
      </c>
      <c r="F1736" t="s">
        <v>912</v>
      </c>
      <c r="G1736">
        <v>12.35626111</v>
      </c>
      <c r="H1736">
        <v>-71.798886109999998</v>
      </c>
      <c r="I1736" t="s">
        <v>96</v>
      </c>
      <c r="J1736" t="s">
        <v>217</v>
      </c>
      <c r="K1736" t="s">
        <v>154</v>
      </c>
      <c r="L1736" t="s">
        <v>154</v>
      </c>
      <c r="M1736" t="s">
        <v>154</v>
      </c>
      <c r="N1736" t="s">
        <v>1274</v>
      </c>
    </row>
    <row r="1737" spans="1:14">
      <c r="A1737" t="s">
        <v>1159</v>
      </c>
      <c r="B1737" t="s">
        <v>1158</v>
      </c>
      <c r="D1737">
        <v>2021</v>
      </c>
      <c r="E1737" t="s">
        <v>1270</v>
      </c>
      <c r="F1737" t="s">
        <v>912</v>
      </c>
      <c r="G1737">
        <v>12.35626111</v>
      </c>
      <c r="H1737">
        <v>-71.798886109999998</v>
      </c>
      <c r="I1737" t="s">
        <v>96</v>
      </c>
      <c r="J1737" t="s">
        <v>217</v>
      </c>
      <c r="K1737" t="s">
        <v>154</v>
      </c>
      <c r="L1737" t="s">
        <v>154</v>
      </c>
      <c r="M1737" t="s">
        <v>154</v>
      </c>
      <c r="N1737" t="s">
        <v>1273</v>
      </c>
    </row>
    <row r="1738" spans="1:14">
      <c r="A1738" t="s">
        <v>1159</v>
      </c>
      <c r="B1738" t="s">
        <v>1158</v>
      </c>
      <c r="D1738">
        <v>2021</v>
      </c>
      <c r="E1738" t="s">
        <v>1270</v>
      </c>
      <c r="F1738" t="s">
        <v>912</v>
      </c>
      <c r="G1738">
        <v>12.35626111</v>
      </c>
      <c r="H1738">
        <v>-71.798886109999998</v>
      </c>
      <c r="I1738" t="s">
        <v>96</v>
      </c>
      <c r="J1738" t="s">
        <v>217</v>
      </c>
      <c r="K1738" t="s">
        <v>154</v>
      </c>
      <c r="L1738" t="s">
        <v>154</v>
      </c>
      <c r="M1738" t="s">
        <v>154</v>
      </c>
      <c r="N1738" t="s">
        <v>1272</v>
      </c>
    </row>
    <row r="1739" spans="1:14">
      <c r="A1739" t="s">
        <v>1159</v>
      </c>
      <c r="B1739" t="s">
        <v>1158</v>
      </c>
      <c r="D1739">
        <v>2021</v>
      </c>
      <c r="E1739" t="s">
        <v>1270</v>
      </c>
      <c r="F1739" t="s">
        <v>912</v>
      </c>
      <c r="G1739">
        <v>12.35626111</v>
      </c>
      <c r="H1739">
        <v>-71.798886109999998</v>
      </c>
      <c r="I1739" t="s">
        <v>96</v>
      </c>
      <c r="J1739" t="s">
        <v>217</v>
      </c>
      <c r="K1739" t="s">
        <v>154</v>
      </c>
      <c r="L1739" t="s">
        <v>154</v>
      </c>
      <c r="M1739" t="s">
        <v>154</v>
      </c>
      <c r="N1739" t="s">
        <v>1271</v>
      </c>
    </row>
    <row r="1740" spans="1:14">
      <c r="A1740" t="s">
        <v>1159</v>
      </c>
      <c r="B1740" t="s">
        <v>1158</v>
      </c>
      <c r="D1740">
        <v>2021</v>
      </c>
      <c r="E1740" t="s">
        <v>1270</v>
      </c>
      <c r="F1740" t="s">
        <v>912</v>
      </c>
      <c r="G1740">
        <v>12.35626111</v>
      </c>
      <c r="H1740">
        <v>-71.798886109999998</v>
      </c>
      <c r="I1740" t="s">
        <v>96</v>
      </c>
      <c r="J1740" t="s">
        <v>217</v>
      </c>
      <c r="K1740" t="s">
        <v>154</v>
      </c>
      <c r="L1740" t="s">
        <v>154</v>
      </c>
      <c r="M1740" t="s">
        <v>154</v>
      </c>
      <c r="N1740" t="s">
        <v>1269</v>
      </c>
    </row>
    <row r="1741" spans="1:14">
      <c r="A1741" t="s">
        <v>1159</v>
      </c>
      <c r="B1741" t="s">
        <v>1158</v>
      </c>
      <c r="D1741">
        <v>2021</v>
      </c>
      <c r="E1741" t="s">
        <v>1264</v>
      </c>
      <c r="F1741" t="s">
        <v>912</v>
      </c>
      <c r="G1741">
        <v>12.35626111</v>
      </c>
      <c r="H1741">
        <v>-71.798886109999998</v>
      </c>
      <c r="I1741" t="s">
        <v>96</v>
      </c>
      <c r="J1741" t="s">
        <v>217</v>
      </c>
      <c r="K1741" t="s">
        <v>154</v>
      </c>
      <c r="L1741" t="s">
        <v>154</v>
      </c>
      <c r="M1741" t="s">
        <v>154</v>
      </c>
      <c r="N1741" t="s">
        <v>1268</v>
      </c>
    </row>
    <row r="1742" spans="1:14">
      <c r="A1742" t="s">
        <v>1159</v>
      </c>
      <c r="B1742" t="s">
        <v>1158</v>
      </c>
      <c r="D1742">
        <v>2021</v>
      </c>
      <c r="E1742" t="s">
        <v>1264</v>
      </c>
      <c r="F1742" t="s">
        <v>912</v>
      </c>
      <c r="G1742">
        <v>12.35626111</v>
      </c>
      <c r="H1742">
        <v>-71.798886109999998</v>
      </c>
      <c r="I1742" t="s">
        <v>96</v>
      </c>
      <c r="J1742" t="s">
        <v>217</v>
      </c>
      <c r="K1742" t="s">
        <v>154</v>
      </c>
      <c r="L1742" t="s">
        <v>154</v>
      </c>
      <c r="M1742" t="s">
        <v>154</v>
      </c>
      <c r="N1742" t="s">
        <v>1267</v>
      </c>
    </row>
    <row r="1743" spans="1:14">
      <c r="A1743" t="s">
        <v>1159</v>
      </c>
      <c r="B1743" t="s">
        <v>1158</v>
      </c>
      <c r="D1743">
        <v>2021</v>
      </c>
      <c r="E1743" t="s">
        <v>1264</v>
      </c>
      <c r="F1743" t="s">
        <v>912</v>
      </c>
      <c r="G1743">
        <v>12.35626111</v>
      </c>
      <c r="H1743">
        <v>-71.798886109999998</v>
      </c>
      <c r="I1743" t="s">
        <v>96</v>
      </c>
      <c r="J1743" t="s">
        <v>217</v>
      </c>
      <c r="K1743" t="s">
        <v>154</v>
      </c>
      <c r="L1743" t="s">
        <v>154</v>
      </c>
      <c r="M1743" t="s">
        <v>154</v>
      </c>
      <c r="N1743" t="s">
        <v>1266</v>
      </c>
    </row>
    <row r="1744" spans="1:14">
      <c r="A1744" t="s">
        <v>1159</v>
      </c>
      <c r="B1744" t="s">
        <v>1158</v>
      </c>
      <c r="D1744">
        <v>2021</v>
      </c>
      <c r="E1744" t="s">
        <v>1264</v>
      </c>
      <c r="F1744" t="s">
        <v>912</v>
      </c>
      <c r="G1744">
        <v>12.35626111</v>
      </c>
      <c r="H1744">
        <v>-71.798886109999998</v>
      </c>
      <c r="I1744" t="s">
        <v>96</v>
      </c>
      <c r="J1744" t="s">
        <v>217</v>
      </c>
      <c r="K1744" t="s">
        <v>154</v>
      </c>
      <c r="L1744" t="s">
        <v>154</v>
      </c>
      <c r="M1744" t="s">
        <v>154</v>
      </c>
      <c r="N1744" t="s">
        <v>1265</v>
      </c>
    </row>
    <row r="1745" spans="1:14">
      <c r="A1745" t="s">
        <v>1159</v>
      </c>
      <c r="B1745" t="s">
        <v>1158</v>
      </c>
      <c r="D1745">
        <v>2021</v>
      </c>
      <c r="E1745" t="s">
        <v>1264</v>
      </c>
      <c r="F1745" t="s">
        <v>912</v>
      </c>
      <c r="G1745">
        <v>12.35626111</v>
      </c>
      <c r="H1745">
        <v>-71.798886109999998</v>
      </c>
      <c r="I1745" t="s">
        <v>96</v>
      </c>
      <c r="J1745" t="s">
        <v>217</v>
      </c>
      <c r="K1745" t="s">
        <v>154</v>
      </c>
      <c r="L1745" t="s">
        <v>154</v>
      </c>
      <c r="M1745" t="s">
        <v>154</v>
      </c>
      <c r="N1745" t="s">
        <v>1263</v>
      </c>
    </row>
    <row r="1746" spans="1:14">
      <c r="A1746" t="s">
        <v>1159</v>
      </c>
      <c r="B1746" t="s">
        <v>1158</v>
      </c>
      <c r="D1746">
        <v>2021</v>
      </c>
      <c r="E1746" t="s">
        <v>1255</v>
      </c>
      <c r="F1746" t="s">
        <v>912</v>
      </c>
      <c r="G1746">
        <v>12.35626111</v>
      </c>
      <c r="H1746">
        <v>-71.798886109999998</v>
      </c>
      <c r="I1746" t="s">
        <v>96</v>
      </c>
      <c r="J1746" t="s">
        <v>217</v>
      </c>
      <c r="K1746" t="s">
        <v>154</v>
      </c>
      <c r="L1746" t="s">
        <v>154</v>
      </c>
      <c r="M1746" t="s">
        <v>154</v>
      </c>
      <c r="N1746" t="s">
        <v>1262</v>
      </c>
    </row>
    <row r="1747" spans="1:14">
      <c r="A1747" t="s">
        <v>1159</v>
      </c>
      <c r="B1747" t="s">
        <v>1158</v>
      </c>
      <c r="D1747">
        <v>2021</v>
      </c>
      <c r="E1747" t="s">
        <v>1255</v>
      </c>
      <c r="F1747" t="s">
        <v>912</v>
      </c>
      <c r="G1747">
        <v>12.35626111</v>
      </c>
      <c r="H1747">
        <v>-71.798886109999998</v>
      </c>
      <c r="I1747" t="s">
        <v>96</v>
      </c>
      <c r="J1747" t="s">
        <v>217</v>
      </c>
      <c r="K1747" t="s">
        <v>154</v>
      </c>
      <c r="L1747" t="s">
        <v>154</v>
      </c>
      <c r="M1747" t="s">
        <v>154</v>
      </c>
      <c r="N1747" t="s">
        <v>1261</v>
      </c>
    </row>
    <row r="1748" spans="1:14">
      <c r="A1748" t="s">
        <v>1159</v>
      </c>
      <c r="B1748" t="s">
        <v>1158</v>
      </c>
      <c r="D1748">
        <v>2021</v>
      </c>
      <c r="E1748" t="s">
        <v>1255</v>
      </c>
      <c r="F1748" t="s">
        <v>912</v>
      </c>
      <c r="G1748">
        <v>12.35626111</v>
      </c>
      <c r="H1748">
        <v>-71.798886109999998</v>
      </c>
      <c r="I1748" t="s">
        <v>96</v>
      </c>
      <c r="J1748" t="s">
        <v>217</v>
      </c>
      <c r="K1748" t="s">
        <v>154</v>
      </c>
      <c r="L1748" t="s">
        <v>154</v>
      </c>
      <c r="M1748" t="s">
        <v>154</v>
      </c>
      <c r="N1748" t="s">
        <v>1260</v>
      </c>
    </row>
    <row r="1749" spans="1:14">
      <c r="A1749" t="s">
        <v>1159</v>
      </c>
      <c r="B1749" t="s">
        <v>1158</v>
      </c>
      <c r="D1749">
        <v>2021</v>
      </c>
      <c r="E1749" t="s">
        <v>1255</v>
      </c>
      <c r="F1749" t="s">
        <v>912</v>
      </c>
      <c r="G1749">
        <v>12.35626111</v>
      </c>
      <c r="H1749">
        <v>-71.798886109999998</v>
      </c>
      <c r="I1749" t="s">
        <v>96</v>
      </c>
      <c r="J1749" t="s">
        <v>217</v>
      </c>
      <c r="K1749" t="s">
        <v>154</v>
      </c>
      <c r="L1749" t="s">
        <v>154</v>
      </c>
      <c r="M1749" t="s">
        <v>154</v>
      </c>
      <c r="N1749" t="s">
        <v>1259</v>
      </c>
    </row>
    <row r="1750" spans="1:14">
      <c r="A1750" t="s">
        <v>1159</v>
      </c>
      <c r="B1750" t="s">
        <v>1158</v>
      </c>
      <c r="D1750">
        <v>2021</v>
      </c>
      <c r="E1750" t="s">
        <v>1255</v>
      </c>
      <c r="F1750" t="s">
        <v>912</v>
      </c>
      <c r="G1750">
        <v>12.35626111</v>
      </c>
      <c r="H1750">
        <v>-71.798886109999998</v>
      </c>
      <c r="I1750" t="s">
        <v>96</v>
      </c>
      <c r="J1750" t="s">
        <v>217</v>
      </c>
      <c r="K1750" t="s">
        <v>154</v>
      </c>
      <c r="L1750" t="s">
        <v>154</v>
      </c>
      <c r="M1750" t="s">
        <v>154</v>
      </c>
      <c r="N1750" t="s">
        <v>1258</v>
      </c>
    </row>
    <row r="1751" spans="1:14">
      <c r="A1751" t="s">
        <v>1159</v>
      </c>
      <c r="B1751" t="s">
        <v>1158</v>
      </c>
      <c r="D1751">
        <v>2021</v>
      </c>
      <c r="E1751" t="s">
        <v>1255</v>
      </c>
      <c r="F1751" t="s">
        <v>912</v>
      </c>
      <c r="G1751">
        <v>12.35626111</v>
      </c>
      <c r="H1751">
        <v>-71.798886109999998</v>
      </c>
      <c r="I1751" t="s">
        <v>96</v>
      </c>
      <c r="J1751" t="s">
        <v>217</v>
      </c>
      <c r="K1751" t="s">
        <v>154</v>
      </c>
      <c r="L1751" t="s">
        <v>154</v>
      </c>
      <c r="M1751" t="s">
        <v>154</v>
      </c>
      <c r="N1751" t="s">
        <v>1257</v>
      </c>
    </row>
    <row r="1752" spans="1:14">
      <c r="A1752" t="s">
        <v>1159</v>
      </c>
      <c r="B1752" t="s">
        <v>1158</v>
      </c>
      <c r="D1752">
        <v>2021</v>
      </c>
      <c r="E1752" t="s">
        <v>1255</v>
      </c>
      <c r="F1752" t="s">
        <v>912</v>
      </c>
      <c r="G1752">
        <v>12.35626111</v>
      </c>
      <c r="H1752">
        <v>-71.798886109999998</v>
      </c>
      <c r="I1752" t="s">
        <v>96</v>
      </c>
      <c r="J1752" t="s">
        <v>217</v>
      </c>
      <c r="K1752" t="s">
        <v>154</v>
      </c>
      <c r="L1752" t="s">
        <v>154</v>
      </c>
      <c r="M1752" t="s">
        <v>154</v>
      </c>
      <c r="N1752" t="s">
        <v>1256</v>
      </c>
    </row>
    <row r="1753" spans="1:14">
      <c r="A1753" t="s">
        <v>1159</v>
      </c>
      <c r="B1753" t="s">
        <v>1158</v>
      </c>
      <c r="D1753">
        <v>2021</v>
      </c>
      <c r="E1753" t="s">
        <v>1255</v>
      </c>
      <c r="F1753" t="s">
        <v>912</v>
      </c>
      <c r="G1753">
        <v>12.35626111</v>
      </c>
      <c r="H1753">
        <v>-71.798886109999998</v>
      </c>
      <c r="I1753" t="s">
        <v>96</v>
      </c>
      <c r="J1753" t="s">
        <v>217</v>
      </c>
      <c r="K1753" t="s">
        <v>154</v>
      </c>
      <c r="L1753" t="s">
        <v>154</v>
      </c>
      <c r="M1753" t="s">
        <v>154</v>
      </c>
      <c r="N1753" t="s">
        <v>1254</v>
      </c>
    </row>
    <row r="1754" spans="1:14">
      <c r="A1754" t="s">
        <v>1159</v>
      </c>
      <c r="B1754" t="s">
        <v>1158</v>
      </c>
      <c r="D1754">
        <v>2021</v>
      </c>
      <c r="E1754" t="s">
        <v>1242</v>
      </c>
      <c r="F1754" t="s">
        <v>912</v>
      </c>
      <c r="G1754">
        <v>11.786875</v>
      </c>
      <c r="H1754">
        <v>-72.443069440000002</v>
      </c>
      <c r="I1754" t="s">
        <v>96</v>
      </c>
      <c r="J1754" t="s">
        <v>217</v>
      </c>
      <c r="K1754" t="s">
        <v>154</v>
      </c>
      <c r="L1754" t="s">
        <v>154</v>
      </c>
      <c r="M1754" t="s">
        <v>154</v>
      </c>
      <c r="N1754" t="s">
        <v>1253</v>
      </c>
    </row>
    <row r="1755" spans="1:14">
      <c r="A1755" t="s">
        <v>1159</v>
      </c>
      <c r="B1755" t="s">
        <v>1158</v>
      </c>
      <c r="D1755">
        <v>2021</v>
      </c>
      <c r="E1755" t="s">
        <v>1242</v>
      </c>
      <c r="F1755" t="s">
        <v>912</v>
      </c>
      <c r="G1755">
        <v>11.786875</v>
      </c>
      <c r="H1755">
        <v>-72.443069440000002</v>
      </c>
      <c r="I1755" t="s">
        <v>96</v>
      </c>
      <c r="J1755" t="s">
        <v>217</v>
      </c>
      <c r="K1755" t="s">
        <v>154</v>
      </c>
      <c r="L1755" t="s">
        <v>154</v>
      </c>
      <c r="M1755" t="s">
        <v>154</v>
      </c>
      <c r="N1755" t="s">
        <v>1252</v>
      </c>
    </row>
    <row r="1756" spans="1:14">
      <c r="A1756" t="s">
        <v>1159</v>
      </c>
      <c r="B1756" t="s">
        <v>1158</v>
      </c>
      <c r="D1756">
        <v>2021</v>
      </c>
      <c r="E1756" t="s">
        <v>1242</v>
      </c>
      <c r="F1756" t="s">
        <v>912</v>
      </c>
      <c r="G1756">
        <v>11.786875</v>
      </c>
      <c r="H1756">
        <v>-72.443069440000002</v>
      </c>
      <c r="I1756" t="s">
        <v>96</v>
      </c>
      <c r="J1756" t="s">
        <v>217</v>
      </c>
      <c r="K1756" t="s">
        <v>154</v>
      </c>
      <c r="L1756" t="s">
        <v>154</v>
      </c>
      <c r="M1756" t="s">
        <v>154</v>
      </c>
      <c r="N1756" t="s">
        <v>1251</v>
      </c>
    </row>
    <row r="1757" spans="1:14">
      <c r="A1757" t="s">
        <v>1159</v>
      </c>
      <c r="B1757" t="s">
        <v>1158</v>
      </c>
      <c r="D1757">
        <v>2021</v>
      </c>
      <c r="E1757" t="s">
        <v>1242</v>
      </c>
      <c r="F1757" t="s">
        <v>912</v>
      </c>
      <c r="G1757">
        <v>11.786875</v>
      </c>
      <c r="H1757">
        <v>-72.443069440000002</v>
      </c>
      <c r="I1757" t="s">
        <v>96</v>
      </c>
      <c r="J1757" t="s">
        <v>217</v>
      </c>
      <c r="K1757" t="s">
        <v>226</v>
      </c>
      <c r="L1757" t="s">
        <v>227</v>
      </c>
      <c r="M1757" t="s">
        <v>226</v>
      </c>
      <c r="N1757" t="s">
        <v>1250</v>
      </c>
    </row>
    <row r="1758" spans="1:14">
      <c r="A1758" t="s">
        <v>1159</v>
      </c>
      <c r="B1758" t="s">
        <v>1158</v>
      </c>
      <c r="D1758">
        <v>2021</v>
      </c>
      <c r="E1758" t="s">
        <v>1242</v>
      </c>
      <c r="F1758" t="s">
        <v>912</v>
      </c>
      <c r="G1758">
        <v>11.786875</v>
      </c>
      <c r="H1758">
        <v>-72.443069440000002</v>
      </c>
      <c r="I1758" t="s">
        <v>96</v>
      </c>
      <c r="J1758" t="s">
        <v>217</v>
      </c>
      <c r="K1758" t="s">
        <v>226</v>
      </c>
      <c r="L1758" t="s">
        <v>227</v>
      </c>
      <c r="M1758" t="s">
        <v>226</v>
      </c>
      <c r="N1758" t="s">
        <v>1249</v>
      </c>
    </row>
    <row r="1759" spans="1:14">
      <c r="A1759" t="s">
        <v>1159</v>
      </c>
      <c r="B1759" t="s">
        <v>1158</v>
      </c>
      <c r="D1759">
        <v>2021</v>
      </c>
      <c r="E1759" t="s">
        <v>1242</v>
      </c>
      <c r="F1759" t="s">
        <v>912</v>
      </c>
      <c r="G1759">
        <v>11.786875</v>
      </c>
      <c r="H1759">
        <v>-72.443069440000002</v>
      </c>
      <c r="I1759" t="s">
        <v>96</v>
      </c>
      <c r="J1759" t="s">
        <v>217</v>
      </c>
      <c r="K1759" t="s">
        <v>226</v>
      </c>
      <c r="L1759" t="s">
        <v>227</v>
      </c>
      <c r="M1759" t="s">
        <v>226</v>
      </c>
      <c r="N1759" t="s">
        <v>1248</v>
      </c>
    </row>
    <row r="1760" spans="1:14">
      <c r="A1760" t="s">
        <v>1159</v>
      </c>
      <c r="B1760" t="s">
        <v>1158</v>
      </c>
      <c r="D1760">
        <v>2021</v>
      </c>
      <c r="E1760" t="s">
        <v>1242</v>
      </c>
      <c r="F1760" t="s">
        <v>912</v>
      </c>
      <c r="G1760">
        <v>11.786875</v>
      </c>
      <c r="H1760">
        <v>-72.443069440000002</v>
      </c>
      <c r="I1760" t="s">
        <v>96</v>
      </c>
      <c r="J1760" t="s">
        <v>217</v>
      </c>
      <c r="K1760" t="s">
        <v>154</v>
      </c>
      <c r="L1760" t="s">
        <v>154</v>
      </c>
      <c r="M1760" t="s">
        <v>154</v>
      </c>
      <c r="N1760" t="s">
        <v>1247</v>
      </c>
    </row>
    <row r="1761" spans="1:14">
      <c r="A1761" t="s">
        <v>1159</v>
      </c>
      <c r="B1761" t="s">
        <v>1158</v>
      </c>
      <c r="D1761">
        <v>2021</v>
      </c>
      <c r="E1761" t="s">
        <v>1242</v>
      </c>
      <c r="F1761" t="s">
        <v>912</v>
      </c>
      <c r="G1761">
        <v>11.786875</v>
      </c>
      <c r="H1761">
        <v>-72.443069440000002</v>
      </c>
      <c r="I1761" t="s">
        <v>96</v>
      </c>
      <c r="J1761" t="s">
        <v>217</v>
      </c>
      <c r="K1761" t="s">
        <v>154</v>
      </c>
      <c r="L1761" t="s">
        <v>154</v>
      </c>
      <c r="M1761" t="s">
        <v>154</v>
      </c>
      <c r="N1761" t="s">
        <v>1246</v>
      </c>
    </row>
    <row r="1762" spans="1:14">
      <c r="A1762" t="s">
        <v>1159</v>
      </c>
      <c r="B1762" t="s">
        <v>1158</v>
      </c>
      <c r="D1762">
        <v>2021</v>
      </c>
      <c r="E1762" t="s">
        <v>1242</v>
      </c>
      <c r="F1762" t="s">
        <v>912</v>
      </c>
      <c r="G1762">
        <v>11.786875</v>
      </c>
      <c r="H1762">
        <v>-72.443069440000002</v>
      </c>
      <c r="I1762" t="s">
        <v>96</v>
      </c>
      <c r="J1762" t="s">
        <v>217</v>
      </c>
      <c r="K1762" t="s">
        <v>154</v>
      </c>
      <c r="L1762" t="s">
        <v>154</v>
      </c>
      <c r="M1762" t="s">
        <v>154</v>
      </c>
      <c r="N1762" t="s">
        <v>1245</v>
      </c>
    </row>
    <row r="1763" spans="1:14">
      <c r="A1763" t="s">
        <v>1159</v>
      </c>
      <c r="B1763" t="s">
        <v>1158</v>
      </c>
      <c r="D1763">
        <v>2021</v>
      </c>
      <c r="E1763" t="s">
        <v>1242</v>
      </c>
      <c r="F1763" t="s">
        <v>912</v>
      </c>
      <c r="G1763">
        <v>11.786875</v>
      </c>
      <c r="H1763">
        <v>-72.443069440000002</v>
      </c>
      <c r="I1763" t="s">
        <v>96</v>
      </c>
      <c r="J1763" t="s">
        <v>217</v>
      </c>
      <c r="K1763" t="s">
        <v>226</v>
      </c>
      <c r="L1763" t="s">
        <v>227</v>
      </c>
      <c r="M1763" t="s">
        <v>226</v>
      </c>
      <c r="N1763" t="s">
        <v>1244</v>
      </c>
    </row>
    <row r="1764" spans="1:14">
      <c r="A1764" t="s">
        <v>1159</v>
      </c>
      <c r="B1764" t="s">
        <v>1158</v>
      </c>
      <c r="D1764">
        <v>2021</v>
      </c>
      <c r="E1764" t="s">
        <v>1242</v>
      </c>
      <c r="F1764" t="s">
        <v>912</v>
      </c>
      <c r="G1764">
        <v>11.786875</v>
      </c>
      <c r="H1764">
        <v>-72.443069440000002</v>
      </c>
      <c r="I1764" t="s">
        <v>96</v>
      </c>
      <c r="J1764" t="s">
        <v>217</v>
      </c>
      <c r="K1764" t="s">
        <v>226</v>
      </c>
      <c r="L1764" t="s">
        <v>227</v>
      </c>
      <c r="M1764" t="s">
        <v>226</v>
      </c>
      <c r="N1764" t="s">
        <v>1243</v>
      </c>
    </row>
    <row r="1765" spans="1:14">
      <c r="A1765" t="s">
        <v>1159</v>
      </c>
      <c r="B1765" t="s">
        <v>1158</v>
      </c>
      <c r="D1765">
        <v>2021</v>
      </c>
      <c r="E1765" t="s">
        <v>1242</v>
      </c>
      <c r="F1765" t="s">
        <v>912</v>
      </c>
      <c r="G1765">
        <v>11.786875</v>
      </c>
      <c r="H1765">
        <v>-72.443069440000002</v>
      </c>
      <c r="I1765" t="s">
        <v>96</v>
      </c>
      <c r="J1765" t="s">
        <v>217</v>
      </c>
      <c r="K1765" t="s">
        <v>226</v>
      </c>
      <c r="L1765" t="s">
        <v>227</v>
      </c>
      <c r="M1765" t="s">
        <v>226</v>
      </c>
      <c r="N1765" t="s">
        <v>1241</v>
      </c>
    </row>
    <row r="1766" spans="1:14">
      <c r="A1766" t="s">
        <v>1159</v>
      </c>
      <c r="B1766" t="s">
        <v>1158</v>
      </c>
      <c r="D1766">
        <v>2021</v>
      </c>
      <c r="E1766" t="s">
        <v>1238</v>
      </c>
      <c r="F1766" t="s">
        <v>912</v>
      </c>
      <c r="G1766">
        <v>11.786875</v>
      </c>
      <c r="H1766">
        <v>-72.443069440000002</v>
      </c>
      <c r="I1766" t="s">
        <v>96</v>
      </c>
      <c r="J1766" t="s">
        <v>217</v>
      </c>
      <c r="K1766" t="s">
        <v>154</v>
      </c>
      <c r="L1766" t="s">
        <v>154</v>
      </c>
      <c r="M1766" t="s">
        <v>154</v>
      </c>
      <c r="N1766" t="s">
        <v>1240</v>
      </c>
    </row>
    <row r="1767" spans="1:14">
      <c r="A1767" t="s">
        <v>1159</v>
      </c>
      <c r="B1767" t="s">
        <v>1158</v>
      </c>
      <c r="D1767">
        <v>2021</v>
      </c>
      <c r="E1767" t="s">
        <v>1238</v>
      </c>
      <c r="F1767" t="s">
        <v>912</v>
      </c>
      <c r="G1767">
        <v>11.786875</v>
      </c>
      <c r="H1767">
        <v>-72.443069440000002</v>
      </c>
      <c r="I1767" t="s">
        <v>96</v>
      </c>
      <c r="J1767" t="s">
        <v>217</v>
      </c>
      <c r="K1767" t="s">
        <v>154</v>
      </c>
      <c r="L1767" t="s">
        <v>154</v>
      </c>
      <c r="M1767" t="s">
        <v>154</v>
      </c>
      <c r="N1767" t="s">
        <v>1239</v>
      </c>
    </row>
    <row r="1768" spans="1:14">
      <c r="A1768" t="s">
        <v>1159</v>
      </c>
      <c r="B1768" t="s">
        <v>1158</v>
      </c>
      <c r="D1768">
        <v>2021</v>
      </c>
      <c r="E1768" t="s">
        <v>1238</v>
      </c>
      <c r="F1768" t="s">
        <v>912</v>
      </c>
      <c r="G1768">
        <v>11.786875</v>
      </c>
      <c r="H1768">
        <v>-72.443069440000002</v>
      </c>
      <c r="I1768" t="s">
        <v>96</v>
      </c>
      <c r="J1768" t="s">
        <v>217</v>
      </c>
      <c r="K1768" t="s">
        <v>154</v>
      </c>
      <c r="L1768" t="s">
        <v>154</v>
      </c>
      <c r="M1768" t="s">
        <v>154</v>
      </c>
      <c r="N1768" t="s">
        <v>1237</v>
      </c>
    </row>
    <row r="1769" spans="1:14">
      <c r="A1769" t="s">
        <v>1159</v>
      </c>
      <c r="B1769" t="s">
        <v>1158</v>
      </c>
      <c r="D1769">
        <v>2021</v>
      </c>
      <c r="E1769" t="s">
        <v>1234</v>
      </c>
      <c r="F1769" t="s">
        <v>912</v>
      </c>
      <c r="G1769">
        <v>12.55507222</v>
      </c>
      <c r="H1769">
        <v>-81.690469440000001</v>
      </c>
      <c r="I1769" t="s">
        <v>50</v>
      </c>
      <c r="J1769" t="s">
        <v>217</v>
      </c>
      <c r="K1769" t="s">
        <v>154</v>
      </c>
      <c r="L1769" t="s">
        <v>154</v>
      </c>
      <c r="M1769" t="s">
        <v>154</v>
      </c>
      <c r="N1769" t="s">
        <v>1236</v>
      </c>
    </row>
    <row r="1770" spans="1:14">
      <c r="A1770" t="s">
        <v>1159</v>
      </c>
      <c r="B1770" t="s">
        <v>1158</v>
      </c>
      <c r="D1770">
        <v>2021</v>
      </c>
      <c r="E1770" t="s">
        <v>1234</v>
      </c>
      <c r="F1770" t="s">
        <v>912</v>
      </c>
      <c r="G1770">
        <v>12.55507222</v>
      </c>
      <c r="H1770">
        <v>-81.690469440000001</v>
      </c>
      <c r="I1770" t="s">
        <v>50</v>
      </c>
      <c r="J1770" t="s">
        <v>217</v>
      </c>
      <c r="K1770" t="s">
        <v>154</v>
      </c>
      <c r="L1770" t="s">
        <v>154</v>
      </c>
      <c r="M1770" t="s">
        <v>154</v>
      </c>
      <c r="N1770" t="s">
        <v>1235</v>
      </c>
    </row>
    <row r="1771" spans="1:14">
      <c r="A1771" t="s">
        <v>1159</v>
      </c>
      <c r="B1771" t="s">
        <v>1158</v>
      </c>
      <c r="D1771">
        <v>2021</v>
      </c>
      <c r="E1771" t="s">
        <v>1234</v>
      </c>
      <c r="F1771" t="s">
        <v>912</v>
      </c>
      <c r="G1771">
        <v>12.55507222</v>
      </c>
      <c r="H1771">
        <v>-81.690469440000001</v>
      </c>
      <c r="I1771" t="s">
        <v>50</v>
      </c>
      <c r="J1771" t="s">
        <v>217</v>
      </c>
      <c r="K1771" t="s">
        <v>154</v>
      </c>
      <c r="L1771" t="s">
        <v>154</v>
      </c>
      <c r="M1771" t="s">
        <v>154</v>
      </c>
      <c r="N1771" t="s">
        <v>1233</v>
      </c>
    </row>
    <row r="1772" spans="1:14">
      <c r="A1772" t="s">
        <v>1159</v>
      </c>
      <c r="B1772" t="s">
        <v>1158</v>
      </c>
      <c r="D1772">
        <v>2021</v>
      </c>
      <c r="E1772" t="s">
        <v>1230</v>
      </c>
      <c r="F1772" t="s">
        <v>912</v>
      </c>
      <c r="G1772">
        <v>12.55507222</v>
      </c>
      <c r="H1772">
        <v>-81.690469440000001</v>
      </c>
      <c r="I1772" t="s">
        <v>50</v>
      </c>
      <c r="J1772" t="s">
        <v>217</v>
      </c>
      <c r="K1772" t="s">
        <v>154</v>
      </c>
      <c r="L1772" t="s">
        <v>154</v>
      </c>
      <c r="M1772" t="s">
        <v>154</v>
      </c>
      <c r="N1772" t="s">
        <v>1232</v>
      </c>
    </row>
    <row r="1773" spans="1:14">
      <c r="A1773" t="s">
        <v>1159</v>
      </c>
      <c r="B1773" t="s">
        <v>1158</v>
      </c>
      <c r="D1773">
        <v>2021</v>
      </c>
      <c r="E1773" t="s">
        <v>1230</v>
      </c>
      <c r="F1773" t="s">
        <v>912</v>
      </c>
      <c r="G1773">
        <v>12.55507222</v>
      </c>
      <c r="H1773">
        <v>-81.690469440000001</v>
      </c>
      <c r="I1773" t="s">
        <v>50</v>
      </c>
      <c r="J1773" t="s">
        <v>217</v>
      </c>
      <c r="K1773" t="s">
        <v>154</v>
      </c>
      <c r="L1773" t="s">
        <v>154</v>
      </c>
      <c r="M1773" t="s">
        <v>154</v>
      </c>
      <c r="N1773" t="s">
        <v>1231</v>
      </c>
    </row>
    <row r="1774" spans="1:14">
      <c r="A1774" t="s">
        <v>1159</v>
      </c>
      <c r="B1774" t="s">
        <v>1158</v>
      </c>
      <c r="D1774">
        <v>2021</v>
      </c>
      <c r="E1774" t="s">
        <v>1230</v>
      </c>
      <c r="F1774" t="s">
        <v>912</v>
      </c>
      <c r="G1774">
        <v>12.55507222</v>
      </c>
      <c r="H1774">
        <v>-81.690469440000001</v>
      </c>
      <c r="I1774" t="s">
        <v>50</v>
      </c>
      <c r="J1774" t="s">
        <v>217</v>
      </c>
      <c r="K1774" t="s">
        <v>154</v>
      </c>
      <c r="L1774" t="s">
        <v>154</v>
      </c>
      <c r="M1774" t="s">
        <v>154</v>
      </c>
      <c r="N1774" t="s">
        <v>1229</v>
      </c>
    </row>
    <row r="1775" spans="1:14">
      <c r="A1775" t="s">
        <v>1159</v>
      </c>
      <c r="B1775" t="s">
        <v>1158</v>
      </c>
      <c r="D1775">
        <v>2021</v>
      </c>
      <c r="E1775" t="s">
        <v>1226</v>
      </c>
      <c r="F1775" t="s">
        <v>912</v>
      </c>
      <c r="G1775">
        <v>12.55507222</v>
      </c>
      <c r="H1775">
        <v>-81.690469440000001</v>
      </c>
      <c r="I1775" t="s">
        <v>50</v>
      </c>
      <c r="J1775" t="s">
        <v>217</v>
      </c>
      <c r="K1775" t="s">
        <v>154</v>
      </c>
      <c r="L1775" t="s">
        <v>154</v>
      </c>
      <c r="M1775" t="s">
        <v>154</v>
      </c>
      <c r="N1775" t="s">
        <v>1228</v>
      </c>
    </row>
    <row r="1776" spans="1:14">
      <c r="A1776" t="s">
        <v>1159</v>
      </c>
      <c r="B1776" t="s">
        <v>1158</v>
      </c>
      <c r="D1776">
        <v>2021</v>
      </c>
      <c r="E1776" t="s">
        <v>1226</v>
      </c>
      <c r="F1776" t="s">
        <v>912</v>
      </c>
      <c r="G1776">
        <v>12.55507222</v>
      </c>
      <c r="H1776">
        <v>-81.690469440000001</v>
      </c>
      <c r="I1776" t="s">
        <v>50</v>
      </c>
      <c r="J1776" t="s">
        <v>217</v>
      </c>
      <c r="K1776" t="s">
        <v>154</v>
      </c>
      <c r="L1776" t="s">
        <v>154</v>
      </c>
      <c r="M1776" t="s">
        <v>154</v>
      </c>
      <c r="N1776" t="s">
        <v>1227</v>
      </c>
    </row>
    <row r="1777" spans="1:14">
      <c r="A1777" t="s">
        <v>1159</v>
      </c>
      <c r="B1777" t="s">
        <v>1158</v>
      </c>
      <c r="D1777">
        <v>2021</v>
      </c>
      <c r="E1777" t="s">
        <v>1226</v>
      </c>
      <c r="F1777" t="s">
        <v>912</v>
      </c>
      <c r="G1777">
        <v>12.55507222</v>
      </c>
      <c r="H1777">
        <v>-81.690469440000001</v>
      </c>
      <c r="I1777" t="s">
        <v>50</v>
      </c>
      <c r="J1777" t="s">
        <v>217</v>
      </c>
      <c r="K1777" t="s">
        <v>154</v>
      </c>
      <c r="L1777" t="s">
        <v>154</v>
      </c>
      <c r="M1777" t="s">
        <v>154</v>
      </c>
      <c r="N1777" t="s">
        <v>1225</v>
      </c>
    </row>
    <row r="1778" spans="1:14">
      <c r="A1778" t="s">
        <v>1159</v>
      </c>
      <c r="B1778" t="s">
        <v>1158</v>
      </c>
      <c r="D1778">
        <v>2021</v>
      </c>
      <c r="E1778" t="s">
        <v>1221</v>
      </c>
      <c r="F1778" t="s">
        <v>912</v>
      </c>
      <c r="G1778">
        <v>11.321363890000001</v>
      </c>
      <c r="H1778">
        <v>-74.131852780000003</v>
      </c>
      <c r="I1778" t="s">
        <v>65</v>
      </c>
      <c r="J1778" t="s">
        <v>217</v>
      </c>
      <c r="K1778" t="s">
        <v>154</v>
      </c>
      <c r="L1778" t="s">
        <v>154</v>
      </c>
      <c r="M1778" t="s">
        <v>154</v>
      </c>
      <c r="N1778" t="s">
        <v>1224</v>
      </c>
    </row>
    <row r="1779" spans="1:14">
      <c r="A1779" t="s">
        <v>1159</v>
      </c>
      <c r="B1779" t="s">
        <v>1158</v>
      </c>
      <c r="D1779">
        <v>2021</v>
      </c>
      <c r="E1779" t="s">
        <v>1221</v>
      </c>
      <c r="F1779" t="s">
        <v>912</v>
      </c>
      <c r="G1779">
        <v>11.321363890000001</v>
      </c>
      <c r="H1779">
        <v>-74.131852780000003</v>
      </c>
      <c r="I1779" t="s">
        <v>65</v>
      </c>
      <c r="J1779" t="s">
        <v>217</v>
      </c>
      <c r="K1779" t="s">
        <v>154</v>
      </c>
      <c r="L1779" t="s">
        <v>154</v>
      </c>
      <c r="M1779" t="s">
        <v>154</v>
      </c>
      <c r="N1779" t="s">
        <v>1223</v>
      </c>
    </row>
    <row r="1780" spans="1:14">
      <c r="A1780" t="s">
        <v>1159</v>
      </c>
      <c r="B1780" t="s">
        <v>1158</v>
      </c>
      <c r="D1780">
        <v>2021</v>
      </c>
      <c r="E1780" t="s">
        <v>1221</v>
      </c>
      <c r="F1780" t="s">
        <v>912</v>
      </c>
      <c r="G1780">
        <v>11.321363890000001</v>
      </c>
      <c r="H1780">
        <v>-74.131852780000003</v>
      </c>
      <c r="I1780" t="s">
        <v>65</v>
      </c>
      <c r="J1780" t="s">
        <v>217</v>
      </c>
      <c r="K1780" t="s">
        <v>154</v>
      </c>
      <c r="L1780" t="s">
        <v>154</v>
      </c>
      <c r="M1780" t="s">
        <v>154</v>
      </c>
      <c r="N1780" t="s">
        <v>1222</v>
      </c>
    </row>
    <row r="1781" spans="1:14">
      <c r="A1781" t="s">
        <v>1159</v>
      </c>
      <c r="B1781" t="s">
        <v>1158</v>
      </c>
      <c r="D1781">
        <v>2021</v>
      </c>
      <c r="E1781" t="s">
        <v>1221</v>
      </c>
      <c r="F1781" t="s">
        <v>912</v>
      </c>
      <c r="G1781">
        <v>11.321363890000001</v>
      </c>
      <c r="H1781">
        <v>-74.131852780000003</v>
      </c>
      <c r="I1781" t="s">
        <v>65</v>
      </c>
      <c r="J1781" t="s">
        <v>217</v>
      </c>
      <c r="K1781" t="s">
        <v>154</v>
      </c>
      <c r="L1781" t="s">
        <v>154</v>
      </c>
      <c r="M1781" t="s">
        <v>154</v>
      </c>
      <c r="N1781" t="s">
        <v>1220</v>
      </c>
    </row>
    <row r="1782" spans="1:14">
      <c r="A1782" t="s">
        <v>1159</v>
      </c>
      <c r="B1782" t="s">
        <v>1158</v>
      </c>
      <c r="D1782">
        <v>2021</v>
      </c>
      <c r="E1782" t="s">
        <v>1217</v>
      </c>
      <c r="F1782" t="s">
        <v>912</v>
      </c>
      <c r="G1782">
        <v>10.32385556</v>
      </c>
      <c r="H1782">
        <v>-75.534899999999993</v>
      </c>
      <c r="I1782" t="s">
        <v>65</v>
      </c>
      <c r="J1782" t="s">
        <v>217</v>
      </c>
      <c r="K1782" t="s">
        <v>154</v>
      </c>
      <c r="L1782" t="s">
        <v>154</v>
      </c>
      <c r="M1782" t="s">
        <v>154</v>
      </c>
      <c r="N1782" t="s">
        <v>1219</v>
      </c>
    </row>
    <row r="1783" spans="1:14">
      <c r="A1783" t="s">
        <v>1159</v>
      </c>
      <c r="B1783" t="s">
        <v>1158</v>
      </c>
      <c r="D1783">
        <v>2021</v>
      </c>
      <c r="E1783" t="s">
        <v>1217</v>
      </c>
      <c r="F1783" t="s">
        <v>912</v>
      </c>
      <c r="G1783">
        <v>10.32385556</v>
      </c>
      <c r="H1783">
        <v>-75.534899999999993</v>
      </c>
      <c r="I1783" t="s">
        <v>65</v>
      </c>
      <c r="J1783" t="s">
        <v>217</v>
      </c>
      <c r="K1783" t="s">
        <v>154</v>
      </c>
      <c r="L1783" t="s">
        <v>154</v>
      </c>
      <c r="M1783" t="s">
        <v>154</v>
      </c>
      <c r="N1783" t="s">
        <v>1218</v>
      </c>
    </row>
    <row r="1784" spans="1:14">
      <c r="A1784" t="s">
        <v>1159</v>
      </c>
      <c r="B1784" t="s">
        <v>1158</v>
      </c>
      <c r="D1784">
        <v>2021</v>
      </c>
      <c r="E1784" t="s">
        <v>1217</v>
      </c>
      <c r="F1784" t="s">
        <v>912</v>
      </c>
      <c r="G1784">
        <v>10.32385556</v>
      </c>
      <c r="H1784">
        <v>-75.534899999999993</v>
      </c>
      <c r="I1784" t="s">
        <v>65</v>
      </c>
      <c r="J1784" t="s">
        <v>217</v>
      </c>
      <c r="K1784" t="s">
        <v>154</v>
      </c>
      <c r="L1784" t="s">
        <v>154</v>
      </c>
      <c r="M1784" t="s">
        <v>154</v>
      </c>
      <c r="N1784" t="s">
        <v>1216</v>
      </c>
    </row>
    <row r="1785" spans="1:14">
      <c r="A1785" t="s">
        <v>1159</v>
      </c>
      <c r="B1785" t="s">
        <v>1158</v>
      </c>
      <c r="D1785">
        <v>2021</v>
      </c>
      <c r="E1785" t="s">
        <v>1213</v>
      </c>
      <c r="F1785" t="s">
        <v>912</v>
      </c>
      <c r="G1785">
        <v>10.32385556</v>
      </c>
      <c r="H1785">
        <v>-75.534899999999993</v>
      </c>
      <c r="I1785" t="s">
        <v>65</v>
      </c>
      <c r="J1785" t="s">
        <v>217</v>
      </c>
      <c r="K1785" t="s">
        <v>226</v>
      </c>
      <c r="L1785" t="s">
        <v>227</v>
      </c>
      <c r="M1785" t="s">
        <v>226</v>
      </c>
      <c r="N1785" t="s">
        <v>1215</v>
      </c>
    </row>
    <row r="1786" spans="1:14">
      <c r="A1786" t="s">
        <v>1159</v>
      </c>
      <c r="B1786" t="s">
        <v>1158</v>
      </c>
      <c r="D1786">
        <v>2021</v>
      </c>
      <c r="E1786" t="s">
        <v>1213</v>
      </c>
      <c r="F1786" t="s">
        <v>912</v>
      </c>
      <c r="G1786">
        <v>10.32385556</v>
      </c>
      <c r="H1786">
        <v>-75.534899999999993</v>
      </c>
      <c r="I1786" t="s">
        <v>65</v>
      </c>
      <c r="J1786" t="s">
        <v>217</v>
      </c>
      <c r="K1786" t="s">
        <v>226</v>
      </c>
      <c r="L1786" t="s">
        <v>227</v>
      </c>
      <c r="M1786" t="s">
        <v>226</v>
      </c>
      <c r="N1786" t="s">
        <v>1214</v>
      </c>
    </row>
    <row r="1787" spans="1:14">
      <c r="A1787" t="s">
        <v>1159</v>
      </c>
      <c r="B1787" t="s">
        <v>1158</v>
      </c>
      <c r="D1787">
        <v>2021</v>
      </c>
      <c r="E1787" t="s">
        <v>1213</v>
      </c>
      <c r="F1787" t="s">
        <v>912</v>
      </c>
      <c r="G1787">
        <v>10.32385556</v>
      </c>
      <c r="H1787">
        <v>-75.534899999999993</v>
      </c>
      <c r="I1787" t="s">
        <v>65</v>
      </c>
      <c r="J1787" t="s">
        <v>217</v>
      </c>
      <c r="K1787" t="s">
        <v>226</v>
      </c>
      <c r="L1787" t="s">
        <v>227</v>
      </c>
      <c r="M1787" t="s">
        <v>226</v>
      </c>
      <c r="N1787" t="s">
        <v>1212</v>
      </c>
    </row>
    <row r="1788" spans="1:14">
      <c r="A1788" t="s">
        <v>1159</v>
      </c>
      <c r="B1788" t="s">
        <v>1158</v>
      </c>
      <c r="D1788">
        <v>2021</v>
      </c>
      <c r="E1788" t="s">
        <v>1209</v>
      </c>
      <c r="F1788" t="s">
        <v>912</v>
      </c>
      <c r="G1788">
        <v>10.32385556</v>
      </c>
      <c r="H1788">
        <v>-75.534899999999993</v>
      </c>
      <c r="I1788" t="s">
        <v>65</v>
      </c>
      <c r="J1788" t="s">
        <v>217</v>
      </c>
      <c r="K1788" t="s">
        <v>226</v>
      </c>
      <c r="L1788" t="s">
        <v>227</v>
      </c>
      <c r="M1788" t="s">
        <v>226</v>
      </c>
      <c r="N1788" t="s">
        <v>1211</v>
      </c>
    </row>
    <row r="1789" spans="1:14">
      <c r="A1789" t="s">
        <v>1159</v>
      </c>
      <c r="B1789" t="s">
        <v>1158</v>
      </c>
      <c r="D1789">
        <v>2021</v>
      </c>
      <c r="E1789" t="s">
        <v>1209</v>
      </c>
      <c r="F1789" t="s">
        <v>912</v>
      </c>
      <c r="G1789">
        <v>10.32385556</v>
      </c>
      <c r="H1789">
        <v>-75.534899999999993</v>
      </c>
      <c r="I1789" t="s">
        <v>65</v>
      </c>
      <c r="J1789" t="s">
        <v>217</v>
      </c>
      <c r="K1789" t="s">
        <v>226</v>
      </c>
      <c r="L1789" t="s">
        <v>227</v>
      </c>
      <c r="M1789" t="s">
        <v>226</v>
      </c>
      <c r="N1789" t="s">
        <v>1210</v>
      </c>
    </row>
    <row r="1790" spans="1:14">
      <c r="A1790" t="s">
        <v>1159</v>
      </c>
      <c r="B1790" t="s">
        <v>1158</v>
      </c>
      <c r="D1790">
        <v>2021</v>
      </c>
      <c r="E1790" t="s">
        <v>1209</v>
      </c>
      <c r="F1790" t="s">
        <v>912</v>
      </c>
      <c r="G1790">
        <v>10.32385556</v>
      </c>
      <c r="H1790">
        <v>-75.534899999999993</v>
      </c>
      <c r="I1790" t="s">
        <v>65</v>
      </c>
      <c r="J1790" t="s">
        <v>217</v>
      </c>
      <c r="K1790" t="s">
        <v>226</v>
      </c>
      <c r="L1790" t="s">
        <v>227</v>
      </c>
      <c r="M1790" t="s">
        <v>226</v>
      </c>
      <c r="N1790" t="s">
        <v>1208</v>
      </c>
    </row>
    <row r="1791" spans="1:14">
      <c r="A1791" t="s">
        <v>1159</v>
      </c>
      <c r="B1791" t="s">
        <v>1158</v>
      </c>
      <c r="D1791">
        <v>2021</v>
      </c>
      <c r="E1791" t="s">
        <v>1205</v>
      </c>
      <c r="F1791" t="s">
        <v>912</v>
      </c>
      <c r="G1791">
        <v>10.32385556</v>
      </c>
      <c r="H1791">
        <v>-75.534899999999993</v>
      </c>
      <c r="I1791" t="s">
        <v>65</v>
      </c>
      <c r="J1791" t="s">
        <v>217</v>
      </c>
      <c r="K1791" t="s">
        <v>154</v>
      </c>
      <c r="L1791" t="s">
        <v>154</v>
      </c>
      <c r="M1791" t="s">
        <v>154</v>
      </c>
      <c r="N1791" t="s">
        <v>1207</v>
      </c>
    </row>
    <row r="1792" spans="1:14">
      <c r="A1792" t="s">
        <v>1159</v>
      </c>
      <c r="B1792" t="s">
        <v>1158</v>
      </c>
      <c r="D1792">
        <v>2021</v>
      </c>
      <c r="E1792" t="s">
        <v>1205</v>
      </c>
      <c r="F1792" t="s">
        <v>912</v>
      </c>
      <c r="G1792">
        <v>10.32385556</v>
      </c>
      <c r="H1792">
        <v>-75.534899999999993</v>
      </c>
      <c r="I1792" t="s">
        <v>65</v>
      </c>
      <c r="J1792" t="s">
        <v>217</v>
      </c>
      <c r="K1792" t="s">
        <v>154</v>
      </c>
      <c r="L1792" t="s">
        <v>154</v>
      </c>
      <c r="M1792" t="s">
        <v>154</v>
      </c>
      <c r="N1792" t="s">
        <v>1206</v>
      </c>
    </row>
    <row r="1793" spans="1:14">
      <c r="A1793" t="s">
        <v>1159</v>
      </c>
      <c r="B1793" t="s">
        <v>1158</v>
      </c>
      <c r="D1793">
        <v>2021</v>
      </c>
      <c r="E1793" t="s">
        <v>1205</v>
      </c>
      <c r="F1793" t="s">
        <v>912</v>
      </c>
      <c r="G1793">
        <v>10.32385556</v>
      </c>
      <c r="H1793">
        <v>-75.534899999999993</v>
      </c>
      <c r="I1793" t="s">
        <v>65</v>
      </c>
      <c r="J1793" t="s">
        <v>217</v>
      </c>
      <c r="K1793" t="s">
        <v>154</v>
      </c>
      <c r="L1793" t="s">
        <v>154</v>
      </c>
      <c r="M1793" t="s">
        <v>154</v>
      </c>
      <c r="N1793" t="s">
        <v>1204</v>
      </c>
    </row>
    <row r="1794" spans="1:14">
      <c r="A1794" t="s">
        <v>1159</v>
      </c>
      <c r="B1794" t="s">
        <v>1158</v>
      </c>
      <c r="D1794">
        <v>2021</v>
      </c>
      <c r="E1794" t="s">
        <v>1201</v>
      </c>
      <c r="F1794" t="s">
        <v>912</v>
      </c>
      <c r="G1794">
        <v>10.32385556</v>
      </c>
      <c r="H1794">
        <v>-75.534899999999993</v>
      </c>
      <c r="I1794" t="s">
        <v>65</v>
      </c>
      <c r="J1794" t="s">
        <v>217</v>
      </c>
      <c r="K1794" t="s">
        <v>154</v>
      </c>
      <c r="L1794" t="s">
        <v>154</v>
      </c>
      <c r="M1794" t="s">
        <v>154</v>
      </c>
      <c r="N1794" t="s">
        <v>1203</v>
      </c>
    </row>
    <row r="1795" spans="1:14">
      <c r="A1795" t="s">
        <v>1159</v>
      </c>
      <c r="B1795" t="s">
        <v>1158</v>
      </c>
      <c r="D1795">
        <v>2021</v>
      </c>
      <c r="E1795" t="s">
        <v>1201</v>
      </c>
      <c r="F1795" t="s">
        <v>912</v>
      </c>
      <c r="G1795">
        <v>10.32385556</v>
      </c>
      <c r="H1795">
        <v>-75.534899999999993</v>
      </c>
      <c r="I1795" t="s">
        <v>65</v>
      </c>
      <c r="J1795" t="s">
        <v>217</v>
      </c>
      <c r="K1795" t="s">
        <v>154</v>
      </c>
      <c r="L1795" t="s">
        <v>154</v>
      </c>
      <c r="M1795" t="s">
        <v>154</v>
      </c>
      <c r="N1795" t="s">
        <v>1202</v>
      </c>
    </row>
    <row r="1796" spans="1:14">
      <c r="A1796" t="s">
        <v>1159</v>
      </c>
      <c r="B1796" t="s">
        <v>1158</v>
      </c>
      <c r="D1796">
        <v>2021</v>
      </c>
      <c r="E1796" t="s">
        <v>1201</v>
      </c>
      <c r="F1796" t="s">
        <v>912</v>
      </c>
      <c r="G1796">
        <v>10.32385556</v>
      </c>
      <c r="H1796">
        <v>-75.534899999999993</v>
      </c>
      <c r="I1796" t="s">
        <v>65</v>
      </c>
      <c r="J1796" t="s">
        <v>217</v>
      </c>
      <c r="K1796" t="s">
        <v>154</v>
      </c>
      <c r="L1796" t="s">
        <v>154</v>
      </c>
      <c r="M1796" t="s">
        <v>154</v>
      </c>
      <c r="N1796" t="s">
        <v>1200</v>
      </c>
    </row>
    <row r="1797" spans="1:14">
      <c r="A1797" t="s">
        <v>1159</v>
      </c>
      <c r="B1797" t="s">
        <v>1158</v>
      </c>
      <c r="D1797">
        <v>2021</v>
      </c>
      <c r="E1797" t="s">
        <v>1199</v>
      </c>
      <c r="F1797" t="s">
        <v>912</v>
      </c>
      <c r="J1797" t="s">
        <v>217</v>
      </c>
      <c r="K1797" t="s">
        <v>154</v>
      </c>
      <c r="L1797" t="s">
        <v>154</v>
      </c>
      <c r="M1797" t="s">
        <v>154</v>
      </c>
      <c r="N1797" t="s">
        <v>1198</v>
      </c>
    </row>
    <row r="1798" spans="1:14">
      <c r="A1798" t="s">
        <v>1159</v>
      </c>
      <c r="B1798" t="s">
        <v>1158</v>
      </c>
      <c r="C1798" t="s">
        <v>1196</v>
      </c>
      <c r="D1798">
        <v>2019</v>
      </c>
      <c r="E1798" t="s">
        <v>1197</v>
      </c>
      <c r="F1798" t="s">
        <v>66</v>
      </c>
      <c r="G1798">
        <v>47.652808329999999</v>
      </c>
      <c r="H1798">
        <v>-122.4767389</v>
      </c>
      <c r="I1798" t="s">
        <v>115</v>
      </c>
      <c r="J1798" t="s">
        <v>64</v>
      </c>
      <c r="K1798" t="s">
        <v>56</v>
      </c>
      <c r="L1798" t="s">
        <v>63</v>
      </c>
      <c r="M1798" t="s">
        <v>62</v>
      </c>
    </row>
    <row r="1799" spans="1:14">
      <c r="A1799" t="s">
        <v>1159</v>
      </c>
      <c r="B1799" t="s">
        <v>1158</v>
      </c>
      <c r="C1799" t="s">
        <v>1196</v>
      </c>
      <c r="D1799">
        <v>2019</v>
      </c>
      <c r="E1799" t="s">
        <v>1195</v>
      </c>
      <c r="F1799" t="s">
        <v>116</v>
      </c>
      <c r="G1799">
        <v>49.392916669999998</v>
      </c>
      <c r="H1799">
        <v>-124.11511109999999</v>
      </c>
      <c r="I1799" t="s">
        <v>115</v>
      </c>
      <c r="J1799" t="s">
        <v>64</v>
      </c>
      <c r="K1799" t="s">
        <v>56</v>
      </c>
      <c r="L1799" t="s">
        <v>63</v>
      </c>
      <c r="M1799" t="s">
        <v>62</v>
      </c>
    </row>
    <row r="1800" spans="1:14">
      <c r="A1800" t="s">
        <v>1159</v>
      </c>
      <c r="B1800" t="s">
        <v>1158</v>
      </c>
      <c r="C1800" t="s">
        <v>507</v>
      </c>
      <c r="D1800">
        <v>2016</v>
      </c>
      <c r="E1800" t="s">
        <v>1194</v>
      </c>
      <c r="F1800" t="s">
        <v>51</v>
      </c>
      <c r="G1800">
        <v>-35.204341669999998</v>
      </c>
      <c r="H1800">
        <v>118.0467694</v>
      </c>
      <c r="I1800" t="s">
        <v>65</v>
      </c>
      <c r="J1800" t="s">
        <v>412</v>
      </c>
      <c r="K1800" t="s">
        <v>48</v>
      </c>
      <c r="L1800" t="s">
        <v>426</v>
      </c>
      <c r="M1800" t="s">
        <v>165</v>
      </c>
      <c r="N1800" t="s">
        <v>2725</v>
      </c>
    </row>
    <row r="1801" spans="1:14">
      <c r="A1801" t="s">
        <v>1159</v>
      </c>
      <c r="B1801" t="s">
        <v>1158</v>
      </c>
      <c r="C1801" t="s">
        <v>507</v>
      </c>
      <c r="D1801">
        <v>2016</v>
      </c>
      <c r="E1801" t="s">
        <v>1193</v>
      </c>
      <c r="F1801" t="s">
        <v>513</v>
      </c>
      <c r="G1801">
        <v>35.960630559999998</v>
      </c>
      <c r="H1801">
        <v>14.43682778</v>
      </c>
      <c r="I1801" t="s">
        <v>65</v>
      </c>
      <c r="J1801" t="s">
        <v>95</v>
      </c>
      <c r="K1801" t="s">
        <v>48</v>
      </c>
      <c r="L1801" t="s">
        <v>166</v>
      </c>
      <c r="M1801" t="s">
        <v>165</v>
      </c>
      <c r="N1801" t="s">
        <v>2725</v>
      </c>
    </row>
    <row r="1802" spans="1:14">
      <c r="A1802" t="s">
        <v>1159</v>
      </c>
      <c r="B1802" t="s">
        <v>1158</v>
      </c>
      <c r="C1802" t="s">
        <v>1190</v>
      </c>
      <c r="D1802">
        <v>2017</v>
      </c>
      <c r="E1802" t="s">
        <v>1192</v>
      </c>
      <c r="F1802" t="s">
        <v>66</v>
      </c>
      <c r="G1802">
        <v>26.685061109999999</v>
      </c>
      <c r="H1802">
        <v>-97.427319440000005</v>
      </c>
      <c r="I1802" t="s">
        <v>96</v>
      </c>
      <c r="J1802" t="s">
        <v>217</v>
      </c>
      <c r="K1802" t="s">
        <v>226</v>
      </c>
      <c r="L1802" t="s">
        <v>227</v>
      </c>
      <c r="M1802" t="s">
        <v>226</v>
      </c>
      <c r="N1802" t="s">
        <v>1191</v>
      </c>
    </row>
    <row r="1803" spans="1:14">
      <c r="A1803" t="s">
        <v>1159</v>
      </c>
      <c r="B1803" t="s">
        <v>1158</v>
      </c>
      <c r="C1803" t="s">
        <v>1190</v>
      </c>
      <c r="D1803">
        <v>2017</v>
      </c>
      <c r="E1803" t="s">
        <v>1189</v>
      </c>
      <c r="F1803" t="s">
        <v>253</v>
      </c>
      <c r="G1803">
        <v>25.073322220000001</v>
      </c>
      <c r="H1803">
        <v>-97.608861110000007</v>
      </c>
      <c r="I1803" t="s">
        <v>96</v>
      </c>
      <c r="J1803" t="s">
        <v>217</v>
      </c>
      <c r="K1803" t="s">
        <v>154</v>
      </c>
      <c r="L1803" t="s">
        <v>154</v>
      </c>
      <c r="M1803" t="s">
        <v>154</v>
      </c>
    </row>
    <row r="1804" spans="1:14">
      <c r="A1804" t="s">
        <v>1159</v>
      </c>
      <c r="B1804" t="s">
        <v>1158</v>
      </c>
      <c r="C1804" t="s">
        <v>834</v>
      </c>
      <c r="D1804">
        <v>2015</v>
      </c>
      <c r="E1804" t="s">
        <v>833</v>
      </c>
      <c r="F1804" t="s">
        <v>832</v>
      </c>
      <c r="G1804">
        <v>1.4095888889999999</v>
      </c>
      <c r="H1804">
        <v>103.9931167</v>
      </c>
      <c r="I1804" t="s">
        <v>65</v>
      </c>
      <c r="J1804" t="s">
        <v>49</v>
      </c>
      <c r="K1804" t="s">
        <v>226</v>
      </c>
      <c r="L1804" t="s">
        <v>227</v>
      </c>
      <c r="M1804" t="s">
        <v>226</v>
      </c>
      <c r="N1804" t="s">
        <v>1188</v>
      </c>
    </row>
    <row r="1805" spans="1:14">
      <c r="A1805" t="s">
        <v>1159</v>
      </c>
      <c r="B1805" t="s">
        <v>1158</v>
      </c>
      <c r="C1805" t="s">
        <v>1186</v>
      </c>
      <c r="D1805">
        <v>2016</v>
      </c>
      <c r="E1805" t="s">
        <v>1187</v>
      </c>
      <c r="F1805" t="s">
        <v>1146</v>
      </c>
      <c r="G1805">
        <v>55.127144440000002</v>
      </c>
      <c r="H1805">
        <v>10.802091669999999</v>
      </c>
      <c r="I1805" t="s">
        <v>115</v>
      </c>
      <c r="J1805" t="s">
        <v>95</v>
      </c>
      <c r="K1805" t="s">
        <v>56</v>
      </c>
      <c r="L1805" t="s">
        <v>63</v>
      </c>
      <c r="M1805" t="s">
        <v>62</v>
      </c>
    </row>
    <row r="1806" spans="1:14">
      <c r="A1806" t="s">
        <v>1159</v>
      </c>
      <c r="B1806" t="s">
        <v>1158</v>
      </c>
      <c r="C1806" t="s">
        <v>1186</v>
      </c>
      <c r="D1806">
        <v>2016</v>
      </c>
      <c r="E1806" t="s">
        <v>1185</v>
      </c>
      <c r="F1806" t="s">
        <v>1156</v>
      </c>
      <c r="G1806">
        <v>60.061683330000001</v>
      </c>
      <c r="H1806">
        <v>21.14460278</v>
      </c>
      <c r="I1806" t="s">
        <v>115</v>
      </c>
      <c r="J1806" t="s">
        <v>95</v>
      </c>
      <c r="K1806" t="s">
        <v>56</v>
      </c>
      <c r="L1806" t="s">
        <v>63</v>
      </c>
      <c r="M1806" t="s">
        <v>62</v>
      </c>
    </row>
    <row r="1807" spans="1:14">
      <c r="A1807" t="s">
        <v>1159</v>
      </c>
      <c r="B1807" t="s">
        <v>1158</v>
      </c>
      <c r="C1807" t="s">
        <v>1184</v>
      </c>
      <c r="D1807">
        <v>2016</v>
      </c>
      <c r="E1807" t="s">
        <v>1183</v>
      </c>
      <c r="F1807" t="s">
        <v>1182</v>
      </c>
      <c r="G1807">
        <v>12.48348889</v>
      </c>
      <c r="H1807">
        <v>-69.999844440000004</v>
      </c>
      <c r="I1807" t="s">
        <v>50</v>
      </c>
      <c r="J1807" t="s">
        <v>217</v>
      </c>
      <c r="K1807" t="s">
        <v>226</v>
      </c>
      <c r="L1807" t="s">
        <v>227</v>
      </c>
      <c r="M1807" t="s">
        <v>226</v>
      </c>
      <c r="N1807" t="s">
        <v>1181</v>
      </c>
    </row>
    <row r="1808" spans="1:14">
      <c r="A1808" t="s">
        <v>1159</v>
      </c>
      <c r="B1808" t="s">
        <v>1158</v>
      </c>
      <c r="C1808" t="s">
        <v>1180</v>
      </c>
      <c r="D1808">
        <v>2018</v>
      </c>
      <c r="E1808" t="s">
        <v>1179</v>
      </c>
      <c r="F1808" t="s">
        <v>3000</v>
      </c>
      <c r="G1808">
        <v>50.275519439999997</v>
      </c>
      <c r="H1808">
        <v>-4.3508861110000003</v>
      </c>
      <c r="I1808" t="s">
        <v>88</v>
      </c>
      <c r="J1808" t="s">
        <v>95</v>
      </c>
      <c r="K1808" t="s">
        <v>56</v>
      </c>
      <c r="L1808" t="s">
        <v>63</v>
      </c>
      <c r="M1808" t="s">
        <v>62</v>
      </c>
    </row>
    <row r="1809" spans="1:14">
      <c r="A1809" t="s">
        <v>1159</v>
      </c>
      <c r="B1809" t="s">
        <v>1158</v>
      </c>
      <c r="C1809" t="s">
        <v>837</v>
      </c>
      <c r="D1809">
        <v>2016</v>
      </c>
      <c r="E1809" t="s">
        <v>1178</v>
      </c>
      <c r="F1809" t="s">
        <v>81</v>
      </c>
      <c r="G1809">
        <v>-5.1045527780000004</v>
      </c>
      <c r="H1809">
        <v>119.3642583</v>
      </c>
      <c r="I1809" t="s">
        <v>65</v>
      </c>
      <c r="J1809" t="s">
        <v>49</v>
      </c>
      <c r="K1809" t="s">
        <v>226</v>
      </c>
      <c r="L1809" t="s">
        <v>227</v>
      </c>
      <c r="M1809" t="s">
        <v>226</v>
      </c>
      <c r="N1809" t="s">
        <v>1177</v>
      </c>
    </row>
    <row r="1810" spans="1:14">
      <c r="A1810" t="s">
        <v>1159</v>
      </c>
      <c r="B1810" t="s">
        <v>1158</v>
      </c>
      <c r="C1810" t="s">
        <v>1175</v>
      </c>
      <c r="D1810">
        <v>2015</v>
      </c>
      <c r="E1810" t="s">
        <v>1176</v>
      </c>
      <c r="F1810" t="s">
        <v>235</v>
      </c>
      <c r="G1810">
        <v>34.015397219999997</v>
      </c>
      <c r="H1810">
        <v>132.50810559999999</v>
      </c>
      <c r="I1810" t="s">
        <v>65</v>
      </c>
      <c r="J1810" t="s">
        <v>64</v>
      </c>
      <c r="K1810" t="s">
        <v>226</v>
      </c>
      <c r="L1810" t="s">
        <v>227</v>
      </c>
      <c r="M1810" t="s">
        <v>226</v>
      </c>
      <c r="N1810" t="s">
        <v>1173</v>
      </c>
    </row>
    <row r="1811" spans="1:14">
      <c r="A1811" t="s">
        <v>1159</v>
      </c>
      <c r="B1811" t="s">
        <v>1158</v>
      </c>
      <c r="C1811" t="s">
        <v>1175</v>
      </c>
      <c r="D1811">
        <v>2015</v>
      </c>
      <c r="E1811" t="s">
        <v>1174</v>
      </c>
      <c r="F1811" t="s">
        <v>228</v>
      </c>
      <c r="G1811">
        <v>7.9675694439999996</v>
      </c>
      <c r="H1811">
        <v>98.658530560000003</v>
      </c>
      <c r="I1811" t="s">
        <v>50</v>
      </c>
      <c r="J1811" t="s">
        <v>155</v>
      </c>
      <c r="K1811" t="s">
        <v>226</v>
      </c>
      <c r="L1811" t="s">
        <v>227</v>
      </c>
      <c r="M1811" t="s">
        <v>226</v>
      </c>
      <c r="N1811" t="s">
        <v>1173</v>
      </c>
    </row>
    <row r="1812" spans="1:14">
      <c r="A1812" t="s">
        <v>1159</v>
      </c>
      <c r="B1812" t="s">
        <v>1158</v>
      </c>
      <c r="C1812" t="s">
        <v>1172</v>
      </c>
      <c r="D1812">
        <v>2019</v>
      </c>
      <c r="E1812" t="s">
        <v>1171</v>
      </c>
      <c r="F1812" t="s">
        <v>51</v>
      </c>
      <c r="J1812" t="s">
        <v>412</v>
      </c>
      <c r="K1812" t="s">
        <v>226</v>
      </c>
      <c r="L1812" t="s">
        <v>227</v>
      </c>
      <c r="M1812" t="s">
        <v>226</v>
      </c>
    </row>
    <row r="1813" spans="1:14">
      <c r="A1813" t="s">
        <v>1159</v>
      </c>
      <c r="B1813" t="s">
        <v>1158</v>
      </c>
      <c r="C1813" t="s">
        <v>1167</v>
      </c>
      <c r="D1813">
        <v>2020</v>
      </c>
      <c r="E1813" t="s">
        <v>1170</v>
      </c>
      <c r="F1813" t="s">
        <v>253</v>
      </c>
      <c r="J1813" t="s">
        <v>217</v>
      </c>
      <c r="K1813" t="s">
        <v>226</v>
      </c>
      <c r="L1813" t="s">
        <v>227</v>
      </c>
      <c r="M1813" t="s">
        <v>226</v>
      </c>
      <c r="N1813" t="s">
        <v>1170</v>
      </c>
    </row>
    <row r="1814" spans="1:14">
      <c r="A1814" t="s">
        <v>1159</v>
      </c>
      <c r="B1814" t="s">
        <v>1158</v>
      </c>
      <c r="C1814" t="s">
        <v>1167</v>
      </c>
      <c r="D1814">
        <v>2020</v>
      </c>
      <c r="E1814" t="s">
        <v>1169</v>
      </c>
      <c r="F1814" t="s">
        <v>253</v>
      </c>
      <c r="G1814">
        <v>21.061861109999999</v>
      </c>
      <c r="H1814">
        <v>-105.6587694</v>
      </c>
      <c r="I1814" t="s">
        <v>65</v>
      </c>
      <c r="J1814" t="s">
        <v>217</v>
      </c>
      <c r="K1814" t="s">
        <v>226</v>
      </c>
      <c r="L1814" t="s">
        <v>227</v>
      </c>
      <c r="M1814" t="s">
        <v>226</v>
      </c>
      <c r="N1814" t="s">
        <v>1169</v>
      </c>
    </row>
    <row r="1815" spans="1:14">
      <c r="A1815" t="s">
        <v>1159</v>
      </c>
      <c r="B1815" t="s">
        <v>1158</v>
      </c>
      <c r="C1815" t="s">
        <v>1167</v>
      </c>
      <c r="D1815">
        <v>2020</v>
      </c>
      <c r="E1815" t="s">
        <v>1168</v>
      </c>
      <c r="F1815" t="s">
        <v>253</v>
      </c>
      <c r="G1815">
        <v>25.073322220000001</v>
      </c>
      <c r="H1815">
        <v>-97.608861110000007</v>
      </c>
      <c r="I1815" t="s">
        <v>96</v>
      </c>
      <c r="J1815" t="s">
        <v>217</v>
      </c>
      <c r="K1815" t="s">
        <v>226</v>
      </c>
      <c r="L1815" t="s">
        <v>227</v>
      </c>
      <c r="M1815" t="s">
        <v>226</v>
      </c>
      <c r="N1815" t="s">
        <v>1168</v>
      </c>
    </row>
    <row r="1816" spans="1:14">
      <c r="A1816" t="s">
        <v>1159</v>
      </c>
      <c r="B1816" t="s">
        <v>1158</v>
      </c>
      <c r="C1816" t="s">
        <v>1167</v>
      </c>
      <c r="D1816">
        <v>2020</v>
      </c>
      <c r="E1816" t="s">
        <v>1166</v>
      </c>
      <c r="F1816" t="s">
        <v>253</v>
      </c>
      <c r="G1816">
        <v>20.364975000000001</v>
      </c>
      <c r="H1816">
        <v>-90.713099999999997</v>
      </c>
      <c r="I1816" t="s">
        <v>96</v>
      </c>
      <c r="J1816" t="s">
        <v>217</v>
      </c>
      <c r="K1816" t="s">
        <v>226</v>
      </c>
      <c r="L1816" t="s">
        <v>227</v>
      </c>
      <c r="M1816" t="s">
        <v>226</v>
      </c>
      <c r="N1816" t="s">
        <v>1166</v>
      </c>
    </row>
    <row r="1817" spans="1:14">
      <c r="A1817" t="s">
        <v>1159</v>
      </c>
      <c r="B1817" t="s">
        <v>1158</v>
      </c>
      <c r="C1817" t="s">
        <v>1165</v>
      </c>
      <c r="D1817">
        <v>2015</v>
      </c>
      <c r="E1817" t="s">
        <v>917</v>
      </c>
      <c r="F1817" t="s">
        <v>157</v>
      </c>
      <c r="G1817">
        <v>24.37593889</v>
      </c>
      <c r="H1817">
        <v>54.167244439999997</v>
      </c>
      <c r="I1817" t="s">
        <v>156</v>
      </c>
      <c r="J1817" t="s">
        <v>155</v>
      </c>
      <c r="K1817" t="s">
        <v>226</v>
      </c>
      <c r="L1817" t="s">
        <v>227</v>
      </c>
      <c r="M1817" t="s">
        <v>226</v>
      </c>
      <c r="N1817" t="s">
        <v>1164</v>
      </c>
    </row>
    <row r="1818" spans="1:14">
      <c r="A1818" t="s">
        <v>1159</v>
      </c>
      <c r="B1818" t="s">
        <v>1158</v>
      </c>
      <c r="C1818" t="s">
        <v>1163</v>
      </c>
      <c r="D1818">
        <v>2019</v>
      </c>
      <c r="E1818" t="s">
        <v>472</v>
      </c>
      <c r="F1818" t="s">
        <v>253</v>
      </c>
      <c r="G1818">
        <v>30.45</v>
      </c>
      <c r="H1818">
        <v>-116</v>
      </c>
      <c r="I1818" t="s">
        <v>156</v>
      </c>
      <c r="J1818" t="s">
        <v>217</v>
      </c>
      <c r="K1818" t="s">
        <v>154</v>
      </c>
      <c r="L1818" t="s">
        <v>154</v>
      </c>
      <c r="M1818" t="s">
        <v>154</v>
      </c>
    </row>
    <row r="1819" spans="1:14">
      <c r="A1819" t="s">
        <v>1159</v>
      </c>
      <c r="B1819" t="s">
        <v>1158</v>
      </c>
      <c r="C1819" t="s">
        <v>1163</v>
      </c>
      <c r="D1819">
        <v>2019</v>
      </c>
      <c r="E1819" t="s">
        <v>472</v>
      </c>
      <c r="F1819" t="s">
        <v>253</v>
      </c>
      <c r="G1819">
        <v>30.116666670000001</v>
      </c>
      <c r="H1819">
        <v>-116</v>
      </c>
      <c r="I1819" t="s">
        <v>156</v>
      </c>
      <c r="J1819" t="s">
        <v>217</v>
      </c>
      <c r="K1819" t="s">
        <v>154</v>
      </c>
      <c r="L1819" t="s">
        <v>154</v>
      </c>
      <c r="M1819" t="s">
        <v>154</v>
      </c>
    </row>
    <row r="1820" spans="1:14">
      <c r="A1820" t="s">
        <v>1159</v>
      </c>
      <c r="B1820" t="s">
        <v>1158</v>
      </c>
      <c r="C1820" t="s">
        <v>830</v>
      </c>
      <c r="D1820">
        <v>2018</v>
      </c>
      <c r="E1820" t="s">
        <v>1162</v>
      </c>
      <c r="F1820" t="s">
        <v>332</v>
      </c>
      <c r="G1820">
        <v>26.66552222</v>
      </c>
      <c r="H1820">
        <v>50.23829722</v>
      </c>
      <c r="I1820" t="s">
        <v>156</v>
      </c>
      <c r="J1820" t="s">
        <v>155</v>
      </c>
      <c r="K1820" t="s">
        <v>154</v>
      </c>
      <c r="L1820" t="s">
        <v>154</v>
      </c>
      <c r="M1820" t="s">
        <v>154</v>
      </c>
    </row>
    <row r="1821" spans="1:14">
      <c r="A1821" t="s">
        <v>1159</v>
      </c>
      <c r="B1821" t="s">
        <v>1158</v>
      </c>
      <c r="C1821" t="s">
        <v>1161</v>
      </c>
      <c r="D1821">
        <v>2016</v>
      </c>
      <c r="E1821" t="s">
        <v>1160</v>
      </c>
      <c r="F1821" t="s">
        <v>553</v>
      </c>
      <c r="G1821">
        <v>54.597200000000001</v>
      </c>
      <c r="H1821">
        <v>18.621933330000001</v>
      </c>
      <c r="I1821" t="s">
        <v>88</v>
      </c>
      <c r="J1821" t="s">
        <v>95</v>
      </c>
      <c r="K1821" t="s">
        <v>56</v>
      </c>
      <c r="L1821" t="s">
        <v>63</v>
      </c>
      <c r="M1821" t="s">
        <v>62</v>
      </c>
    </row>
    <row r="1822" spans="1:14">
      <c r="A1822" t="s">
        <v>1159</v>
      </c>
      <c r="B1822" t="s">
        <v>1158</v>
      </c>
      <c r="C1822" t="s">
        <v>1161</v>
      </c>
      <c r="D1822">
        <v>2016</v>
      </c>
      <c r="E1822" t="s">
        <v>1160</v>
      </c>
      <c r="F1822" t="s">
        <v>553</v>
      </c>
      <c r="G1822">
        <v>54.597200000000001</v>
      </c>
      <c r="H1822">
        <v>18.621933330000001</v>
      </c>
      <c r="I1822" t="s">
        <v>88</v>
      </c>
      <c r="J1822" t="s">
        <v>95</v>
      </c>
      <c r="K1822" t="s">
        <v>56</v>
      </c>
      <c r="L1822" t="s">
        <v>63</v>
      </c>
      <c r="M1822" t="s">
        <v>62</v>
      </c>
    </row>
    <row r="1823" spans="1:14">
      <c r="A1823" t="s">
        <v>1159</v>
      </c>
      <c r="B1823" t="s">
        <v>1158</v>
      </c>
      <c r="C1823" t="s">
        <v>1157</v>
      </c>
      <c r="D1823">
        <v>2019</v>
      </c>
      <c r="E1823" t="s">
        <v>455</v>
      </c>
      <c r="F1823" t="s">
        <v>66</v>
      </c>
      <c r="G1823">
        <v>26.685061109999999</v>
      </c>
      <c r="H1823">
        <v>-97.427319440000005</v>
      </c>
      <c r="I1823" t="s">
        <v>96</v>
      </c>
      <c r="J1823" t="s">
        <v>217</v>
      </c>
      <c r="K1823" t="s">
        <v>154</v>
      </c>
      <c r="L1823" t="s">
        <v>154</v>
      </c>
      <c r="M1823" t="s">
        <v>154</v>
      </c>
    </row>
    <row r="1824" spans="1:14">
      <c r="A1824" t="s">
        <v>1142</v>
      </c>
      <c r="B1824" t="s">
        <v>1141</v>
      </c>
      <c r="D1824">
        <v>2018</v>
      </c>
      <c r="E1824" t="s">
        <v>1155</v>
      </c>
      <c r="F1824" t="s">
        <v>1156</v>
      </c>
      <c r="G1824">
        <v>60.061683330000001</v>
      </c>
      <c r="H1824">
        <v>21.14460278</v>
      </c>
      <c r="I1824" t="s">
        <v>115</v>
      </c>
      <c r="J1824" t="s">
        <v>95</v>
      </c>
      <c r="K1824" t="s">
        <v>56</v>
      </c>
      <c r="L1824" t="s">
        <v>63</v>
      </c>
      <c r="M1824" t="s">
        <v>62</v>
      </c>
    </row>
    <row r="1825" spans="1:14">
      <c r="A1825" t="s">
        <v>1142</v>
      </c>
      <c r="B1825" t="s">
        <v>1141</v>
      </c>
      <c r="D1825">
        <v>2018</v>
      </c>
      <c r="E1825" t="s">
        <v>1155</v>
      </c>
      <c r="F1825" t="s">
        <v>179</v>
      </c>
      <c r="G1825">
        <v>58.782930559999997</v>
      </c>
      <c r="H1825">
        <v>18.278552779999998</v>
      </c>
      <c r="I1825" t="s">
        <v>115</v>
      </c>
      <c r="J1825" t="s">
        <v>95</v>
      </c>
      <c r="K1825" t="s">
        <v>56</v>
      </c>
      <c r="L1825" t="s">
        <v>63</v>
      </c>
      <c r="M1825" t="s">
        <v>62</v>
      </c>
    </row>
    <row r="1826" spans="1:14">
      <c r="A1826" t="s">
        <v>1142</v>
      </c>
      <c r="B1826" t="s">
        <v>1141</v>
      </c>
      <c r="D1826">
        <v>2018</v>
      </c>
      <c r="E1826" t="s">
        <v>1154</v>
      </c>
      <c r="F1826" t="s">
        <v>1153</v>
      </c>
      <c r="G1826">
        <v>43.612266669999997</v>
      </c>
      <c r="H1826">
        <v>28.618172220000002</v>
      </c>
      <c r="I1826" t="s">
        <v>65</v>
      </c>
      <c r="J1826" t="s">
        <v>95</v>
      </c>
      <c r="K1826" t="s">
        <v>56</v>
      </c>
      <c r="L1826" t="s">
        <v>63</v>
      </c>
      <c r="M1826" t="s">
        <v>62</v>
      </c>
    </row>
    <row r="1827" spans="1:14">
      <c r="A1827" t="s">
        <v>1142</v>
      </c>
      <c r="B1827" t="s">
        <v>1141</v>
      </c>
      <c r="D1827">
        <v>2018</v>
      </c>
      <c r="E1827" t="s">
        <v>1151</v>
      </c>
      <c r="F1827" t="s">
        <v>1152</v>
      </c>
      <c r="G1827">
        <v>54.194377780000003</v>
      </c>
      <c r="H1827">
        <v>-5.8149222219999999</v>
      </c>
      <c r="I1827" t="s">
        <v>88</v>
      </c>
      <c r="J1827" t="s">
        <v>95</v>
      </c>
      <c r="K1827" t="s">
        <v>56</v>
      </c>
      <c r="L1827" t="s">
        <v>63</v>
      </c>
      <c r="M1827" t="s">
        <v>62</v>
      </c>
    </row>
    <row r="1828" spans="1:14">
      <c r="A1828" t="s">
        <v>1142</v>
      </c>
      <c r="B1828" t="s">
        <v>1141</v>
      </c>
      <c r="D1828">
        <v>2018</v>
      </c>
      <c r="E1828" t="s">
        <v>1151</v>
      </c>
      <c r="F1828" t="s">
        <v>167</v>
      </c>
      <c r="G1828">
        <v>43.756377780000001</v>
      </c>
      <c r="H1828">
        <v>-1.6298305559999999</v>
      </c>
      <c r="I1828" t="s">
        <v>88</v>
      </c>
      <c r="J1828" t="s">
        <v>95</v>
      </c>
      <c r="K1828" t="s">
        <v>56</v>
      </c>
      <c r="L1828" t="s">
        <v>63</v>
      </c>
      <c r="M1828" t="s">
        <v>62</v>
      </c>
    </row>
    <row r="1829" spans="1:14">
      <c r="A1829" t="s">
        <v>1142</v>
      </c>
      <c r="B1829" t="s">
        <v>1141</v>
      </c>
      <c r="D1829">
        <v>2018</v>
      </c>
      <c r="E1829" t="s">
        <v>1151</v>
      </c>
      <c r="F1829" t="s">
        <v>97</v>
      </c>
      <c r="G1829">
        <v>38.436866670000001</v>
      </c>
      <c r="H1829">
        <v>-8.9970861109999998</v>
      </c>
      <c r="I1829" t="s">
        <v>88</v>
      </c>
      <c r="J1829" t="s">
        <v>95</v>
      </c>
      <c r="K1829" t="s">
        <v>56</v>
      </c>
      <c r="L1829" t="s">
        <v>63</v>
      </c>
      <c r="M1829" t="s">
        <v>62</v>
      </c>
    </row>
    <row r="1830" spans="1:14">
      <c r="A1830" t="s">
        <v>1142</v>
      </c>
      <c r="B1830" t="s">
        <v>1141</v>
      </c>
      <c r="D1830">
        <v>2018</v>
      </c>
      <c r="E1830" t="s">
        <v>1150</v>
      </c>
      <c r="F1830" t="s">
        <v>66</v>
      </c>
      <c r="G1830">
        <v>32.624127780000002</v>
      </c>
      <c r="H1830">
        <v>-79.537583330000004</v>
      </c>
      <c r="I1830" t="s">
        <v>88</v>
      </c>
      <c r="J1830" t="s">
        <v>95</v>
      </c>
      <c r="K1830" t="s">
        <v>56</v>
      </c>
      <c r="L1830" t="s">
        <v>63</v>
      </c>
      <c r="M1830" t="s">
        <v>62</v>
      </c>
    </row>
    <row r="1831" spans="1:14">
      <c r="A1831" t="s">
        <v>1142</v>
      </c>
      <c r="B1831" t="s">
        <v>1141</v>
      </c>
      <c r="D1831">
        <v>2018</v>
      </c>
      <c r="E1831" t="s">
        <v>1150</v>
      </c>
      <c r="F1831" t="s">
        <v>116</v>
      </c>
      <c r="G1831">
        <v>49.053430560000002</v>
      </c>
      <c r="H1831">
        <v>-67.802530559999994</v>
      </c>
      <c r="I1831" t="s">
        <v>88</v>
      </c>
      <c r="J1831" t="s">
        <v>95</v>
      </c>
      <c r="K1831" t="s">
        <v>56</v>
      </c>
      <c r="L1831" t="s">
        <v>63</v>
      </c>
      <c r="M1831" t="s">
        <v>62</v>
      </c>
    </row>
    <row r="1832" spans="1:14">
      <c r="A1832" t="s">
        <v>1142</v>
      </c>
      <c r="B1832" t="s">
        <v>1141</v>
      </c>
      <c r="D1832">
        <v>2018</v>
      </c>
      <c r="E1832" t="s">
        <v>1149</v>
      </c>
      <c r="F1832" t="s">
        <v>66</v>
      </c>
      <c r="G1832">
        <v>39.737966669999999</v>
      </c>
      <c r="H1832">
        <v>-124.2632833</v>
      </c>
      <c r="I1832" t="s">
        <v>65</v>
      </c>
      <c r="J1832" t="s">
        <v>64</v>
      </c>
      <c r="K1832" t="s">
        <v>56</v>
      </c>
      <c r="L1832" t="s">
        <v>63</v>
      </c>
      <c r="M1832" t="s">
        <v>62</v>
      </c>
    </row>
    <row r="1833" spans="1:14">
      <c r="A1833" t="s">
        <v>1142</v>
      </c>
      <c r="B1833" t="s">
        <v>1141</v>
      </c>
      <c r="D1833">
        <v>2018</v>
      </c>
      <c r="E1833" t="s">
        <v>1149</v>
      </c>
      <c r="F1833" t="s">
        <v>116</v>
      </c>
      <c r="G1833">
        <v>49.392916669999998</v>
      </c>
      <c r="H1833">
        <v>-124.11511109999999</v>
      </c>
      <c r="I1833" t="s">
        <v>115</v>
      </c>
      <c r="J1833" t="s">
        <v>64</v>
      </c>
      <c r="K1833" t="s">
        <v>56</v>
      </c>
      <c r="L1833" t="s">
        <v>63</v>
      </c>
      <c r="M1833" t="s">
        <v>62</v>
      </c>
    </row>
    <row r="1834" spans="1:14">
      <c r="A1834" t="s">
        <v>1142</v>
      </c>
      <c r="B1834" t="s">
        <v>1141</v>
      </c>
      <c r="D1834">
        <v>2018</v>
      </c>
      <c r="E1834" t="s">
        <v>1149</v>
      </c>
      <c r="F1834" t="s">
        <v>253</v>
      </c>
      <c r="G1834">
        <v>32.261233330000003</v>
      </c>
      <c r="H1834">
        <v>-117.0905944</v>
      </c>
      <c r="I1834" t="s">
        <v>65</v>
      </c>
      <c r="J1834" t="s">
        <v>660</v>
      </c>
      <c r="K1834" t="s">
        <v>56</v>
      </c>
      <c r="L1834" t="s">
        <v>63</v>
      </c>
      <c r="M1834" t="s">
        <v>62</v>
      </c>
    </row>
    <row r="1835" spans="1:14">
      <c r="A1835" t="s">
        <v>1142</v>
      </c>
      <c r="B1835" t="s">
        <v>1141</v>
      </c>
      <c r="D1835">
        <v>2018</v>
      </c>
      <c r="E1835" t="s">
        <v>1148</v>
      </c>
      <c r="F1835" t="s">
        <v>235</v>
      </c>
      <c r="G1835">
        <v>44.456458329999997</v>
      </c>
      <c r="H1835">
        <v>143.4883389</v>
      </c>
      <c r="I1835" t="s">
        <v>65</v>
      </c>
      <c r="J1835" t="s">
        <v>64</v>
      </c>
      <c r="K1835" t="s">
        <v>56</v>
      </c>
      <c r="L1835" t="s">
        <v>63</v>
      </c>
      <c r="M1835" t="s">
        <v>62</v>
      </c>
    </row>
    <row r="1836" spans="1:14">
      <c r="A1836" t="s">
        <v>1142</v>
      </c>
      <c r="B1836" t="s">
        <v>1141</v>
      </c>
      <c r="D1836">
        <v>2018</v>
      </c>
      <c r="E1836" t="s">
        <v>1148</v>
      </c>
      <c r="F1836" t="s">
        <v>1147</v>
      </c>
      <c r="G1836">
        <v>34.765452779999997</v>
      </c>
      <c r="H1836">
        <v>127.46346389999999</v>
      </c>
      <c r="I1836" t="s">
        <v>96</v>
      </c>
      <c r="J1836" t="s">
        <v>64</v>
      </c>
      <c r="K1836" t="s">
        <v>56</v>
      </c>
      <c r="L1836" t="s">
        <v>63</v>
      </c>
      <c r="M1836" t="s">
        <v>62</v>
      </c>
    </row>
    <row r="1837" spans="1:14">
      <c r="A1837" t="s">
        <v>1142</v>
      </c>
      <c r="B1837" t="s">
        <v>1141</v>
      </c>
      <c r="D1837">
        <v>2018</v>
      </c>
      <c r="E1837" t="s">
        <v>1145</v>
      </c>
      <c r="F1837" t="s">
        <v>1146</v>
      </c>
      <c r="G1837">
        <v>55.149841670000001</v>
      </c>
      <c r="H1837">
        <v>9.8692166669999999</v>
      </c>
      <c r="I1837" t="s">
        <v>115</v>
      </c>
      <c r="J1837" t="s">
        <v>95</v>
      </c>
      <c r="K1837" t="s">
        <v>56</v>
      </c>
      <c r="L1837" t="s">
        <v>63</v>
      </c>
      <c r="M1837" t="s">
        <v>62</v>
      </c>
    </row>
    <row r="1838" spans="1:14">
      <c r="A1838" t="s">
        <v>1142</v>
      </c>
      <c r="B1838" t="s">
        <v>1141</v>
      </c>
      <c r="D1838">
        <v>2018</v>
      </c>
      <c r="E1838" t="s">
        <v>1145</v>
      </c>
      <c r="F1838" t="s">
        <v>179</v>
      </c>
      <c r="G1838">
        <v>58.783241670000002</v>
      </c>
      <c r="H1838">
        <v>11.075950000000001</v>
      </c>
      <c r="I1838" t="s">
        <v>115</v>
      </c>
      <c r="J1838" t="s">
        <v>95</v>
      </c>
      <c r="K1838" t="s">
        <v>56</v>
      </c>
      <c r="L1838" t="s">
        <v>63</v>
      </c>
      <c r="M1838" t="s">
        <v>62</v>
      </c>
    </row>
    <row r="1839" spans="1:14">
      <c r="A1839" t="s">
        <v>1142</v>
      </c>
      <c r="B1839" t="s">
        <v>1141</v>
      </c>
      <c r="D1839">
        <v>2018</v>
      </c>
      <c r="E1839" t="s">
        <v>1143</v>
      </c>
      <c r="F1839" t="s">
        <v>167</v>
      </c>
      <c r="G1839">
        <v>42.594316669999998</v>
      </c>
      <c r="H1839">
        <v>3.139977778</v>
      </c>
      <c r="I1839" t="s">
        <v>88</v>
      </c>
      <c r="J1839" t="s">
        <v>95</v>
      </c>
      <c r="K1839" t="s">
        <v>56</v>
      </c>
      <c r="L1839" t="s">
        <v>63</v>
      </c>
      <c r="M1839" t="s">
        <v>62</v>
      </c>
    </row>
    <row r="1840" spans="1:14">
      <c r="A1840" t="s">
        <v>1142</v>
      </c>
      <c r="B1840" t="s">
        <v>1141</v>
      </c>
      <c r="D1840">
        <v>2018</v>
      </c>
      <c r="E1840" t="s">
        <v>1140</v>
      </c>
      <c r="K1840" t="s">
        <v>56</v>
      </c>
      <c r="M1840" t="s">
        <v>62</v>
      </c>
      <c r="N1840" t="s">
        <v>1140</v>
      </c>
    </row>
    <row r="1841" spans="1:14">
      <c r="A1841" t="s">
        <v>1139</v>
      </c>
      <c r="B1841" t="s">
        <v>1138</v>
      </c>
      <c r="D1841">
        <v>2017</v>
      </c>
      <c r="E1841" t="s">
        <v>1137</v>
      </c>
      <c r="F1841" t="s">
        <v>66</v>
      </c>
      <c r="G1841">
        <v>27.765897219999999</v>
      </c>
      <c r="H1841">
        <v>-97.22066667</v>
      </c>
      <c r="I1841" t="s">
        <v>96</v>
      </c>
      <c r="J1841" t="s">
        <v>95</v>
      </c>
      <c r="K1841" t="s">
        <v>56</v>
      </c>
      <c r="L1841" t="s">
        <v>63</v>
      </c>
      <c r="M1841" t="s">
        <v>62</v>
      </c>
    </row>
    <row r="1842" spans="1:14">
      <c r="A1842" t="s">
        <v>1139</v>
      </c>
      <c r="B1842" t="s">
        <v>1138</v>
      </c>
      <c r="D1842">
        <v>2017</v>
      </c>
      <c r="E1842" t="s">
        <v>1137</v>
      </c>
      <c r="F1842" t="s">
        <v>66</v>
      </c>
      <c r="G1842">
        <v>27.765897219999999</v>
      </c>
      <c r="H1842">
        <v>-97.22066667</v>
      </c>
      <c r="I1842" t="s">
        <v>96</v>
      </c>
      <c r="J1842" t="s">
        <v>95</v>
      </c>
      <c r="K1842" t="s">
        <v>56</v>
      </c>
      <c r="L1842" t="s">
        <v>63</v>
      </c>
      <c r="M1842" t="s">
        <v>62</v>
      </c>
    </row>
    <row r="1843" spans="1:14">
      <c r="A1843" t="s">
        <v>1139</v>
      </c>
      <c r="B1843" t="s">
        <v>1138</v>
      </c>
      <c r="D1843">
        <v>2017</v>
      </c>
      <c r="E1843" t="s">
        <v>1137</v>
      </c>
      <c r="F1843" t="s">
        <v>66</v>
      </c>
      <c r="G1843">
        <v>27.765897219999999</v>
      </c>
      <c r="H1843">
        <v>-97.22066667</v>
      </c>
      <c r="I1843" t="s">
        <v>96</v>
      </c>
      <c r="J1843" t="s">
        <v>95</v>
      </c>
      <c r="K1843" t="s">
        <v>56</v>
      </c>
      <c r="L1843" t="s">
        <v>63</v>
      </c>
      <c r="M1843" t="s">
        <v>62</v>
      </c>
    </row>
    <row r="1844" spans="1:14">
      <c r="A1844" t="s">
        <v>1139</v>
      </c>
      <c r="B1844" t="s">
        <v>1138</v>
      </c>
      <c r="D1844">
        <v>2017</v>
      </c>
      <c r="E1844" t="s">
        <v>1137</v>
      </c>
      <c r="F1844" t="s">
        <v>66</v>
      </c>
      <c r="G1844">
        <v>27.765897219999999</v>
      </c>
      <c r="H1844">
        <v>-97.22066667</v>
      </c>
      <c r="I1844" t="s">
        <v>96</v>
      </c>
      <c r="J1844" t="s">
        <v>95</v>
      </c>
      <c r="K1844" t="s">
        <v>56</v>
      </c>
      <c r="L1844" t="s">
        <v>63</v>
      </c>
      <c r="M1844" t="s">
        <v>62</v>
      </c>
    </row>
    <row r="1845" spans="1:14">
      <c r="A1845" t="s">
        <v>1139</v>
      </c>
      <c r="B1845" t="s">
        <v>1138</v>
      </c>
      <c r="D1845">
        <v>2017</v>
      </c>
      <c r="E1845" t="s">
        <v>1137</v>
      </c>
      <c r="F1845" t="s">
        <v>66</v>
      </c>
      <c r="G1845">
        <v>27.765897219999999</v>
      </c>
      <c r="H1845">
        <v>-97.22066667</v>
      </c>
      <c r="I1845" t="s">
        <v>96</v>
      </c>
      <c r="J1845" t="s">
        <v>95</v>
      </c>
      <c r="K1845" t="s">
        <v>56</v>
      </c>
      <c r="L1845" t="s">
        <v>63</v>
      </c>
      <c r="M1845" t="s">
        <v>62</v>
      </c>
    </row>
    <row r="1846" spans="1:14">
      <c r="A1846" t="s">
        <v>1139</v>
      </c>
      <c r="B1846" t="s">
        <v>1138</v>
      </c>
      <c r="D1846">
        <v>2017</v>
      </c>
      <c r="E1846" t="s">
        <v>1137</v>
      </c>
      <c r="F1846" t="s">
        <v>66</v>
      </c>
      <c r="G1846">
        <v>27.765897219999999</v>
      </c>
      <c r="H1846">
        <v>-97.22066667</v>
      </c>
      <c r="I1846" t="s">
        <v>96</v>
      </c>
      <c r="J1846" t="s">
        <v>95</v>
      </c>
      <c r="K1846" t="s">
        <v>56</v>
      </c>
      <c r="L1846" t="s">
        <v>63</v>
      </c>
      <c r="M1846" t="s">
        <v>62</v>
      </c>
    </row>
    <row r="1847" spans="1:14">
      <c r="A1847" t="s">
        <v>2713</v>
      </c>
      <c r="B1847" t="s">
        <v>2712</v>
      </c>
      <c r="C1847" t="s">
        <v>1451</v>
      </c>
      <c r="D1847">
        <v>2018</v>
      </c>
      <c r="E1847" t="s">
        <v>2724</v>
      </c>
      <c r="F1847" t="s">
        <v>1449</v>
      </c>
      <c r="G1847">
        <v>38.19686111</v>
      </c>
      <c r="H1847">
        <v>24.97044722</v>
      </c>
      <c r="I1847" t="s">
        <v>50</v>
      </c>
      <c r="J1847" t="s">
        <v>95</v>
      </c>
      <c r="K1847" t="s">
        <v>154</v>
      </c>
      <c r="L1847" t="s">
        <v>154</v>
      </c>
      <c r="M1847" t="s">
        <v>154</v>
      </c>
      <c r="N1847" t="s">
        <v>163</v>
      </c>
    </row>
    <row r="1848" spans="1:14">
      <c r="A1848" t="s">
        <v>2713</v>
      </c>
      <c r="B1848" t="s">
        <v>2712</v>
      </c>
      <c r="C1848" t="s">
        <v>1451</v>
      </c>
      <c r="E1848" t="s">
        <v>2724</v>
      </c>
      <c r="F1848" t="s">
        <v>1449</v>
      </c>
      <c r="G1848">
        <v>38.19686111</v>
      </c>
      <c r="H1848">
        <v>24.97044722</v>
      </c>
      <c r="I1848" t="s">
        <v>50</v>
      </c>
      <c r="J1848" t="s">
        <v>95</v>
      </c>
      <c r="K1848" t="s">
        <v>154</v>
      </c>
      <c r="L1848" t="s">
        <v>154</v>
      </c>
      <c r="M1848" t="s">
        <v>154</v>
      </c>
      <c r="N1848" t="s">
        <v>162</v>
      </c>
    </row>
    <row r="1849" spans="1:14">
      <c r="A1849" t="s">
        <v>2713</v>
      </c>
      <c r="B1849" t="s">
        <v>2712</v>
      </c>
      <c r="C1849" t="s">
        <v>1451</v>
      </c>
      <c r="E1849" t="s">
        <v>2724</v>
      </c>
      <c r="F1849" t="s">
        <v>1449</v>
      </c>
      <c r="G1849">
        <v>38.19686111</v>
      </c>
      <c r="H1849">
        <v>24.97044722</v>
      </c>
      <c r="I1849" t="s">
        <v>50</v>
      </c>
      <c r="J1849" t="s">
        <v>95</v>
      </c>
      <c r="K1849" t="s">
        <v>154</v>
      </c>
      <c r="L1849" t="s">
        <v>154</v>
      </c>
      <c r="M1849" t="s">
        <v>154</v>
      </c>
      <c r="N1849" t="s">
        <v>161</v>
      </c>
    </row>
    <row r="1850" spans="1:14">
      <c r="A1850" t="s">
        <v>2713</v>
      </c>
      <c r="B1850" t="s">
        <v>2712</v>
      </c>
      <c r="C1850" t="s">
        <v>2711</v>
      </c>
      <c r="E1850" t="s">
        <v>2723</v>
      </c>
      <c r="F1850" t="s">
        <v>516</v>
      </c>
      <c r="G1850">
        <v>38.416494440000001</v>
      </c>
      <c r="H1850">
        <v>14.967677780000001</v>
      </c>
      <c r="I1850" t="s">
        <v>65</v>
      </c>
      <c r="J1850" t="s">
        <v>95</v>
      </c>
      <c r="K1850" t="s">
        <v>154</v>
      </c>
      <c r="L1850" t="s">
        <v>154</v>
      </c>
      <c r="M1850" t="s">
        <v>154</v>
      </c>
      <c r="N1850" t="s">
        <v>163</v>
      </c>
    </row>
    <row r="1851" spans="1:14">
      <c r="A1851" t="s">
        <v>2713</v>
      </c>
      <c r="B1851" t="s">
        <v>2712</v>
      </c>
      <c r="C1851" t="s">
        <v>2711</v>
      </c>
      <c r="E1851" t="s">
        <v>2723</v>
      </c>
      <c r="F1851" t="s">
        <v>516</v>
      </c>
      <c r="G1851">
        <v>38.416494440000001</v>
      </c>
      <c r="H1851">
        <v>14.967677780000001</v>
      </c>
      <c r="I1851" t="s">
        <v>65</v>
      </c>
      <c r="J1851" t="s">
        <v>95</v>
      </c>
      <c r="K1851" t="s">
        <v>154</v>
      </c>
      <c r="L1851" t="s">
        <v>154</v>
      </c>
      <c r="M1851" t="s">
        <v>154</v>
      </c>
      <c r="N1851" t="s">
        <v>162</v>
      </c>
    </row>
    <row r="1852" spans="1:14">
      <c r="A1852" t="s">
        <v>2713</v>
      </c>
      <c r="B1852" t="s">
        <v>2712</v>
      </c>
      <c r="C1852" t="s">
        <v>2711</v>
      </c>
      <c r="E1852" t="s">
        <v>2723</v>
      </c>
      <c r="F1852" t="s">
        <v>516</v>
      </c>
      <c r="G1852">
        <v>38.416494440000001</v>
      </c>
      <c r="H1852">
        <v>14.967677780000001</v>
      </c>
      <c r="I1852" t="s">
        <v>65</v>
      </c>
      <c r="J1852" t="s">
        <v>95</v>
      </c>
      <c r="K1852" t="s">
        <v>154</v>
      </c>
      <c r="L1852" t="s">
        <v>154</v>
      </c>
      <c r="M1852" t="s">
        <v>154</v>
      </c>
      <c r="N1852" t="s">
        <v>161</v>
      </c>
    </row>
    <row r="1853" spans="1:14">
      <c r="A1853" t="s">
        <v>2713</v>
      </c>
      <c r="B1853" t="s">
        <v>2712</v>
      </c>
      <c r="C1853" t="s">
        <v>586</v>
      </c>
      <c r="E1853" t="s">
        <v>897</v>
      </c>
      <c r="F1853" t="s">
        <v>897</v>
      </c>
      <c r="I1853" t="s">
        <v>65</v>
      </c>
      <c r="J1853" t="s">
        <v>49</v>
      </c>
      <c r="K1853" t="s">
        <v>154</v>
      </c>
      <c r="L1853" t="s">
        <v>154</v>
      </c>
      <c r="M1853" t="s">
        <v>154</v>
      </c>
      <c r="N1853" t="s">
        <v>163</v>
      </c>
    </row>
    <row r="1854" spans="1:14">
      <c r="A1854" t="s">
        <v>2713</v>
      </c>
      <c r="B1854" t="s">
        <v>2712</v>
      </c>
      <c r="C1854" t="s">
        <v>586</v>
      </c>
      <c r="E1854" t="s">
        <v>897</v>
      </c>
      <c r="F1854" t="s">
        <v>897</v>
      </c>
      <c r="I1854" t="s">
        <v>65</v>
      </c>
      <c r="J1854" t="s">
        <v>49</v>
      </c>
      <c r="K1854" t="s">
        <v>154</v>
      </c>
      <c r="L1854" t="s">
        <v>154</v>
      </c>
      <c r="M1854" t="s">
        <v>154</v>
      </c>
      <c r="N1854" t="s">
        <v>162</v>
      </c>
    </row>
    <row r="1855" spans="1:14">
      <c r="A1855" t="s">
        <v>2713</v>
      </c>
      <c r="B1855" t="s">
        <v>2712</v>
      </c>
      <c r="C1855" t="s">
        <v>586</v>
      </c>
      <c r="E1855" t="s">
        <v>897</v>
      </c>
      <c r="F1855" t="s">
        <v>897</v>
      </c>
      <c r="I1855" t="s">
        <v>65</v>
      </c>
      <c r="J1855" t="s">
        <v>49</v>
      </c>
      <c r="K1855" t="s">
        <v>154</v>
      </c>
      <c r="L1855" t="s">
        <v>154</v>
      </c>
      <c r="M1855" t="s">
        <v>154</v>
      </c>
      <c r="N1855" t="s">
        <v>161</v>
      </c>
    </row>
    <row r="1856" spans="1:14">
      <c r="A1856" t="s">
        <v>2713</v>
      </c>
      <c r="B1856" t="s">
        <v>2712</v>
      </c>
      <c r="C1856" t="s">
        <v>2721</v>
      </c>
      <c r="E1856" t="s">
        <v>1343</v>
      </c>
      <c r="F1856" t="s">
        <v>97</v>
      </c>
      <c r="G1856">
        <v>36.998872220000003</v>
      </c>
      <c r="H1856">
        <v>-8.0049555560000005</v>
      </c>
      <c r="I1856" t="s">
        <v>65</v>
      </c>
      <c r="J1856" t="s">
        <v>95</v>
      </c>
      <c r="K1856" t="s">
        <v>154</v>
      </c>
      <c r="L1856" t="s">
        <v>154</v>
      </c>
      <c r="M1856" t="s">
        <v>154</v>
      </c>
      <c r="N1856" t="s">
        <v>163</v>
      </c>
    </row>
    <row r="1857" spans="1:14">
      <c r="A1857" t="s">
        <v>2713</v>
      </c>
      <c r="B1857" t="s">
        <v>2712</v>
      </c>
      <c r="C1857" t="s">
        <v>2722</v>
      </c>
      <c r="E1857" t="s">
        <v>1343</v>
      </c>
      <c r="F1857" t="s">
        <v>97</v>
      </c>
      <c r="G1857">
        <v>36.998872220000003</v>
      </c>
      <c r="H1857">
        <v>-8.0049555560000005</v>
      </c>
      <c r="I1857" t="s">
        <v>65</v>
      </c>
      <c r="J1857" t="s">
        <v>95</v>
      </c>
      <c r="K1857" t="s">
        <v>154</v>
      </c>
      <c r="L1857" t="s">
        <v>154</v>
      </c>
      <c r="M1857" t="s">
        <v>154</v>
      </c>
      <c r="N1857" t="s">
        <v>162</v>
      </c>
    </row>
    <row r="1858" spans="1:14">
      <c r="A1858" t="s">
        <v>2713</v>
      </c>
      <c r="B1858" t="s">
        <v>2712</v>
      </c>
      <c r="C1858" t="s">
        <v>2721</v>
      </c>
      <c r="E1858" t="s">
        <v>1343</v>
      </c>
      <c r="F1858" t="s">
        <v>97</v>
      </c>
      <c r="G1858">
        <v>36.998872220000003</v>
      </c>
      <c r="H1858">
        <v>-8.0049555560000005</v>
      </c>
      <c r="I1858" t="s">
        <v>65</v>
      </c>
      <c r="J1858" t="s">
        <v>95</v>
      </c>
      <c r="K1858" t="s">
        <v>154</v>
      </c>
      <c r="L1858" t="s">
        <v>154</v>
      </c>
      <c r="M1858" t="s">
        <v>154</v>
      </c>
      <c r="N1858" t="s">
        <v>161</v>
      </c>
    </row>
    <row r="1859" spans="1:14">
      <c r="A1859" t="s">
        <v>2713</v>
      </c>
      <c r="B1859" t="s">
        <v>2712</v>
      </c>
      <c r="C1859" t="s">
        <v>507</v>
      </c>
      <c r="E1859" t="s">
        <v>513</v>
      </c>
      <c r="F1859" t="s">
        <v>513</v>
      </c>
      <c r="G1859">
        <v>35.960630559999998</v>
      </c>
      <c r="H1859">
        <v>14.43682778</v>
      </c>
      <c r="I1859" t="s">
        <v>65</v>
      </c>
      <c r="J1859" t="s">
        <v>95</v>
      </c>
      <c r="K1859" t="s">
        <v>48</v>
      </c>
      <c r="L1859" t="s">
        <v>166</v>
      </c>
      <c r="M1859" t="s">
        <v>165</v>
      </c>
      <c r="N1859" t="s">
        <v>163</v>
      </c>
    </row>
    <row r="1860" spans="1:14">
      <c r="A1860" t="s">
        <v>2713</v>
      </c>
      <c r="B1860" t="s">
        <v>2712</v>
      </c>
      <c r="C1860" t="s">
        <v>507</v>
      </c>
      <c r="E1860" t="s">
        <v>513</v>
      </c>
      <c r="F1860" t="s">
        <v>513</v>
      </c>
      <c r="G1860">
        <v>35.960630559999998</v>
      </c>
      <c r="H1860">
        <v>14.43682778</v>
      </c>
      <c r="I1860" t="s">
        <v>65</v>
      </c>
      <c r="J1860" t="s">
        <v>95</v>
      </c>
      <c r="K1860" t="s">
        <v>48</v>
      </c>
      <c r="L1860" t="s">
        <v>166</v>
      </c>
      <c r="M1860" t="s">
        <v>165</v>
      </c>
      <c r="N1860" t="s">
        <v>162</v>
      </c>
    </row>
    <row r="1861" spans="1:14">
      <c r="A1861" t="s">
        <v>2713</v>
      </c>
      <c r="B1861" t="s">
        <v>2712</v>
      </c>
      <c r="C1861" t="s">
        <v>507</v>
      </c>
      <c r="E1861" t="s">
        <v>513</v>
      </c>
      <c r="F1861" t="s">
        <v>513</v>
      </c>
      <c r="G1861">
        <v>35.960630559999998</v>
      </c>
      <c r="H1861">
        <v>14.43682778</v>
      </c>
      <c r="I1861" t="s">
        <v>65</v>
      </c>
      <c r="J1861" t="s">
        <v>95</v>
      </c>
      <c r="K1861" t="s">
        <v>48</v>
      </c>
      <c r="L1861" t="s">
        <v>166</v>
      </c>
      <c r="M1861" t="s">
        <v>165</v>
      </c>
      <c r="N1861" t="s">
        <v>161</v>
      </c>
    </row>
    <row r="1862" spans="1:14">
      <c r="A1862" t="s">
        <v>2713</v>
      </c>
      <c r="B1862" t="s">
        <v>2712</v>
      </c>
      <c r="C1862" t="s">
        <v>2720</v>
      </c>
      <c r="E1862" t="s">
        <v>2719</v>
      </c>
      <c r="F1862" t="s">
        <v>204</v>
      </c>
      <c r="G1862">
        <v>1.1448388890000001</v>
      </c>
      <c r="H1862">
        <v>73.70949444</v>
      </c>
      <c r="I1862" t="s">
        <v>96</v>
      </c>
      <c r="J1862" t="s">
        <v>155</v>
      </c>
      <c r="K1862" t="s">
        <v>154</v>
      </c>
      <c r="L1862" t="s">
        <v>154</v>
      </c>
      <c r="M1862" t="s">
        <v>154</v>
      </c>
      <c r="N1862" t="s">
        <v>161</v>
      </c>
    </row>
    <row r="1863" spans="1:14">
      <c r="A1863" t="s">
        <v>2713</v>
      </c>
      <c r="B1863" t="s">
        <v>2712</v>
      </c>
      <c r="C1863" t="s">
        <v>2718</v>
      </c>
      <c r="E1863" t="s">
        <v>2706</v>
      </c>
      <c r="F1863" t="s">
        <v>213</v>
      </c>
      <c r="G1863">
        <v>41.761169440000003</v>
      </c>
      <c r="H1863">
        <v>9.403272222</v>
      </c>
      <c r="I1863" t="s">
        <v>65</v>
      </c>
      <c r="J1863" t="s">
        <v>95</v>
      </c>
      <c r="K1863" t="s">
        <v>154</v>
      </c>
      <c r="L1863" t="s">
        <v>154</v>
      </c>
      <c r="M1863" t="s">
        <v>154</v>
      </c>
      <c r="N1863" t="s">
        <v>161</v>
      </c>
    </row>
    <row r="1864" spans="1:14">
      <c r="A1864" t="s">
        <v>2713</v>
      </c>
      <c r="B1864" t="s">
        <v>2712</v>
      </c>
      <c r="C1864" t="s">
        <v>2717</v>
      </c>
      <c r="E1864" t="s">
        <v>2716</v>
      </c>
      <c r="F1864" t="s">
        <v>1047</v>
      </c>
      <c r="G1864">
        <v>20.537677779999999</v>
      </c>
      <c r="H1864">
        <v>-16.491499999999998</v>
      </c>
      <c r="I1864" t="s">
        <v>156</v>
      </c>
      <c r="J1864" t="s">
        <v>217</v>
      </c>
      <c r="K1864" t="s">
        <v>226</v>
      </c>
      <c r="L1864" t="s">
        <v>227</v>
      </c>
      <c r="M1864" t="s">
        <v>226</v>
      </c>
      <c r="N1864" t="s">
        <v>161</v>
      </c>
    </row>
    <row r="1865" spans="1:14">
      <c r="A1865" t="s">
        <v>2713</v>
      </c>
      <c r="B1865" t="s">
        <v>2712</v>
      </c>
      <c r="C1865" t="s">
        <v>2715</v>
      </c>
      <c r="E1865" t="s">
        <v>2714</v>
      </c>
      <c r="F1865" t="s">
        <v>2004</v>
      </c>
      <c r="G1865">
        <v>9.35</v>
      </c>
      <c r="H1865">
        <v>-82.25</v>
      </c>
      <c r="I1865" t="s">
        <v>65</v>
      </c>
      <c r="J1865" t="s">
        <v>217</v>
      </c>
      <c r="K1865" t="s">
        <v>154</v>
      </c>
      <c r="L1865" t="s">
        <v>154</v>
      </c>
      <c r="M1865" t="s">
        <v>154</v>
      </c>
      <c r="N1865" t="s">
        <v>161</v>
      </c>
    </row>
    <row r="1866" spans="1:14">
      <c r="A1866" t="s">
        <v>2713</v>
      </c>
      <c r="B1866" t="s">
        <v>2712</v>
      </c>
      <c r="C1866" t="s">
        <v>2711</v>
      </c>
      <c r="E1866" t="s">
        <v>516</v>
      </c>
      <c r="F1866" t="s">
        <v>516</v>
      </c>
      <c r="G1866">
        <v>38.416494440000001</v>
      </c>
      <c r="H1866">
        <v>14.967677780000001</v>
      </c>
      <c r="I1866" t="s">
        <v>65</v>
      </c>
      <c r="J1866" t="s">
        <v>95</v>
      </c>
      <c r="K1866" t="s">
        <v>154</v>
      </c>
      <c r="L1866" t="s">
        <v>154</v>
      </c>
      <c r="M1866" t="s">
        <v>154</v>
      </c>
      <c r="N1866" t="s">
        <v>161</v>
      </c>
    </row>
    <row r="1867" spans="1:14">
      <c r="A1867" t="s">
        <v>1072</v>
      </c>
      <c r="B1867" t="s">
        <v>1071</v>
      </c>
      <c r="D1867">
        <v>2015</v>
      </c>
      <c r="J1867" t="s">
        <v>217</v>
      </c>
      <c r="K1867" t="s">
        <v>154</v>
      </c>
      <c r="L1867" t="s">
        <v>154</v>
      </c>
      <c r="M1867" t="s">
        <v>154</v>
      </c>
      <c r="N1867" t="s">
        <v>161</v>
      </c>
    </row>
    <row r="1868" spans="1:14">
      <c r="A1868" t="s">
        <v>1072</v>
      </c>
      <c r="B1868" t="s">
        <v>1071</v>
      </c>
      <c r="D1868">
        <v>2015</v>
      </c>
      <c r="J1868" t="s">
        <v>217</v>
      </c>
      <c r="K1868" t="s">
        <v>154</v>
      </c>
      <c r="L1868" t="s">
        <v>154</v>
      </c>
      <c r="M1868" t="s">
        <v>154</v>
      </c>
      <c r="N1868" t="s">
        <v>153</v>
      </c>
    </row>
    <row r="1869" spans="1:14">
      <c r="A1869" t="s">
        <v>1072</v>
      </c>
      <c r="B1869" t="s">
        <v>1071</v>
      </c>
      <c r="D1869">
        <v>2015</v>
      </c>
      <c r="J1869" t="s">
        <v>217</v>
      </c>
      <c r="K1869" t="s">
        <v>154</v>
      </c>
      <c r="L1869" t="s">
        <v>154</v>
      </c>
      <c r="M1869" t="s">
        <v>154</v>
      </c>
      <c r="N1869" t="s">
        <v>163</v>
      </c>
    </row>
    <row r="1870" spans="1:14">
      <c r="A1870" t="s">
        <v>1072</v>
      </c>
      <c r="B1870" t="s">
        <v>1071</v>
      </c>
      <c r="D1870">
        <v>2015</v>
      </c>
      <c r="J1870" t="s">
        <v>217</v>
      </c>
      <c r="K1870" t="s">
        <v>154</v>
      </c>
      <c r="L1870" t="s">
        <v>154</v>
      </c>
      <c r="M1870" t="s">
        <v>154</v>
      </c>
      <c r="N1870" t="s">
        <v>162</v>
      </c>
    </row>
    <row r="1871" spans="1:14">
      <c r="A1871" t="s">
        <v>1072</v>
      </c>
      <c r="B1871" t="s">
        <v>1071</v>
      </c>
      <c r="D1871">
        <v>2015</v>
      </c>
      <c r="J1871" t="s">
        <v>49</v>
      </c>
      <c r="K1871" t="s">
        <v>154</v>
      </c>
      <c r="L1871" t="s">
        <v>154</v>
      </c>
      <c r="M1871" t="s">
        <v>154</v>
      </c>
      <c r="N1871" t="s">
        <v>161</v>
      </c>
    </row>
    <row r="1872" spans="1:14">
      <c r="A1872" t="s">
        <v>1072</v>
      </c>
      <c r="B1872" t="s">
        <v>1071</v>
      </c>
      <c r="D1872">
        <v>2015</v>
      </c>
      <c r="J1872" t="s">
        <v>49</v>
      </c>
      <c r="K1872" t="s">
        <v>154</v>
      </c>
      <c r="L1872" t="s">
        <v>154</v>
      </c>
      <c r="M1872" t="s">
        <v>154</v>
      </c>
      <c r="N1872" t="s">
        <v>153</v>
      </c>
    </row>
    <row r="1873" spans="1:14">
      <c r="A1873" t="s">
        <v>1072</v>
      </c>
      <c r="B1873" t="s">
        <v>1071</v>
      </c>
      <c r="D1873">
        <v>2015</v>
      </c>
      <c r="J1873" t="s">
        <v>49</v>
      </c>
      <c r="K1873" t="s">
        <v>154</v>
      </c>
      <c r="L1873" t="s">
        <v>154</v>
      </c>
      <c r="M1873" t="s">
        <v>154</v>
      </c>
      <c r="N1873" t="s">
        <v>163</v>
      </c>
    </row>
    <row r="1874" spans="1:14">
      <c r="A1874" t="s">
        <v>1072</v>
      </c>
      <c r="B1874" t="s">
        <v>1071</v>
      </c>
      <c r="D1874">
        <v>2015</v>
      </c>
      <c r="J1874" t="s">
        <v>49</v>
      </c>
      <c r="K1874" t="s">
        <v>154</v>
      </c>
      <c r="L1874" t="s">
        <v>154</v>
      </c>
      <c r="M1874" t="s">
        <v>154</v>
      </c>
      <c r="N1874" t="s">
        <v>162</v>
      </c>
    </row>
    <row r="1875" spans="1:14">
      <c r="A1875" t="s">
        <v>1072</v>
      </c>
      <c r="B1875" t="s">
        <v>1071</v>
      </c>
      <c r="D1875">
        <v>2015</v>
      </c>
      <c r="J1875" t="s">
        <v>95</v>
      </c>
      <c r="K1875" t="s">
        <v>154</v>
      </c>
      <c r="L1875" t="s">
        <v>154</v>
      </c>
      <c r="M1875" t="s">
        <v>154</v>
      </c>
      <c r="N1875" t="s">
        <v>161</v>
      </c>
    </row>
    <row r="1876" spans="1:14">
      <c r="A1876" t="s">
        <v>1072</v>
      </c>
      <c r="B1876" t="s">
        <v>1071</v>
      </c>
      <c r="D1876">
        <v>2015</v>
      </c>
      <c r="J1876" t="s">
        <v>95</v>
      </c>
      <c r="K1876" t="s">
        <v>154</v>
      </c>
      <c r="L1876" t="s">
        <v>154</v>
      </c>
      <c r="M1876" t="s">
        <v>154</v>
      </c>
      <c r="N1876" t="s">
        <v>153</v>
      </c>
    </row>
    <row r="1877" spans="1:14">
      <c r="A1877" t="s">
        <v>1072</v>
      </c>
      <c r="B1877" t="s">
        <v>1071</v>
      </c>
      <c r="D1877">
        <v>2015</v>
      </c>
      <c r="J1877" t="s">
        <v>95</v>
      </c>
      <c r="K1877" t="s">
        <v>154</v>
      </c>
      <c r="L1877" t="s">
        <v>154</v>
      </c>
      <c r="M1877" t="s">
        <v>154</v>
      </c>
      <c r="N1877" t="s">
        <v>163</v>
      </c>
    </row>
    <row r="1878" spans="1:14">
      <c r="A1878" t="s">
        <v>1072</v>
      </c>
      <c r="B1878" t="s">
        <v>1071</v>
      </c>
      <c r="D1878">
        <v>2015</v>
      </c>
      <c r="J1878" t="s">
        <v>95</v>
      </c>
      <c r="K1878" t="s">
        <v>154</v>
      </c>
      <c r="L1878" t="s">
        <v>154</v>
      </c>
      <c r="M1878" t="s">
        <v>154</v>
      </c>
      <c r="N1878" t="s">
        <v>162</v>
      </c>
    </row>
    <row r="1879" spans="1:14">
      <c r="A1879" t="s">
        <v>1072</v>
      </c>
      <c r="B1879" t="s">
        <v>1071</v>
      </c>
      <c r="D1879">
        <v>2015</v>
      </c>
      <c r="J1879" t="s">
        <v>412</v>
      </c>
      <c r="K1879" t="s">
        <v>154</v>
      </c>
      <c r="L1879" t="s">
        <v>154</v>
      </c>
      <c r="M1879" t="s">
        <v>154</v>
      </c>
      <c r="N1879" t="s">
        <v>161</v>
      </c>
    </row>
    <row r="1880" spans="1:14">
      <c r="A1880" t="s">
        <v>1072</v>
      </c>
      <c r="B1880" t="s">
        <v>1071</v>
      </c>
      <c r="D1880">
        <v>2015</v>
      </c>
      <c r="J1880" t="s">
        <v>412</v>
      </c>
      <c r="K1880" t="s">
        <v>154</v>
      </c>
      <c r="L1880" t="s">
        <v>154</v>
      </c>
      <c r="M1880" t="s">
        <v>154</v>
      </c>
      <c r="N1880" t="s">
        <v>153</v>
      </c>
    </row>
    <row r="1881" spans="1:14">
      <c r="A1881" t="s">
        <v>1072</v>
      </c>
      <c r="B1881" t="s">
        <v>1071</v>
      </c>
      <c r="D1881">
        <v>2015</v>
      </c>
      <c r="J1881" t="s">
        <v>412</v>
      </c>
      <c r="K1881" t="s">
        <v>154</v>
      </c>
      <c r="L1881" t="s">
        <v>154</v>
      </c>
      <c r="M1881" t="s">
        <v>154</v>
      </c>
      <c r="N1881" t="s">
        <v>163</v>
      </c>
    </row>
    <row r="1882" spans="1:14">
      <c r="A1882" t="s">
        <v>1072</v>
      </c>
      <c r="B1882" t="s">
        <v>1071</v>
      </c>
      <c r="D1882">
        <v>2015</v>
      </c>
      <c r="J1882" t="s">
        <v>412</v>
      </c>
      <c r="K1882" t="s">
        <v>154</v>
      </c>
      <c r="L1882" t="s">
        <v>154</v>
      </c>
      <c r="M1882" t="s">
        <v>154</v>
      </c>
      <c r="N1882" t="s">
        <v>162</v>
      </c>
    </row>
    <row r="1883" spans="1:14">
      <c r="A1883" t="s">
        <v>1072</v>
      </c>
      <c r="B1883" t="s">
        <v>1071</v>
      </c>
      <c r="D1883">
        <v>2015</v>
      </c>
      <c r="J1883" t="s">
        <v>95</v>
      </c>
      <c r="K1883" t="s">
        <v>154</v>
      </c>
      <c r="L1883" t="s">
        <v>154</v>
      </c>
      <c r="M1883" t="s">
        <v>154</v>
      </c>
      <c r="N1883" t="s">
        <v>161</v>
      </c>
    </row>
    <row r="1884" spans="1:14">
      <c r="A1884" t="s">
        <v>1072</v>
      </c>
      <c r="B1884" t="s">
        <v>1071</v>
      </c>
      <c r="D1884">
        <v>2015</v>
      </c>
      <c r="J1884" t="s">
        <v>95</v>
      </c>
      <c r="K1884" t="s">
        <v>154</v>
      </c>
      <c r="L1884" t="s">
        <v>154</v>
      </c>
      <c r="M1884" t="s">
        <v>154</v>
      </c>
      <c r="N1884" t="s">
        <v>153</v>
      </c>
    </row>
    <row r="1885" spans="1:14">
      <c r="A1885" t="s">
        <v>1072</v>
      </c>
      <c r="B1885" t="s">
        <v>1071</v>
      </c>
      <c r="D1885">
        <v>2015</v>
      </c>
      <c r="J1885" t="s">
        <v>95</v>
      </c>
      <c r="K1885" t="s">
        <v>154</v>
      </c>
      <c r="L1885" t="s">
        <v>154</v>
      </c>
      <c r="M1885" t="s">
        <v>154</v>
      </c>
      <c r="N1885" t="s">
        <v>163</v>
      </c>
    </row>
    <row r="1886" spans="1:14">
      <c r="A1886" t="s">
        <v>1072</v>
      </c>
      <c r="B1886" t="s">
        <v>1071</v>
      </c>
      <c r="D1886">
        <v>2015</v>
      </c>
      <c r="J1886" t="s">
        <v>95</v>
      </c>
      <c r="K1886" t="s">
        <v>154</v>
      </c>
      <c r="L1886" t="s">
        <v>154</v>
      </c>
      <c r="M1886" t="s">
        <v>154</v>
      </c>
      <c r="N1886" t="s">
        <v>162</v>
      </c>
    </row>
    <row r="1887" spans="1:14">
      <c r="A1887" t="s">
        <v>1072</v>
      </c>
      <c r="B1887" t="s">
        <v>1071</v>
      </c>
      <c r="C1887" t="s">
        <v>1134</v>
      </c>
      <c r="D1887">
        <v>2015</v>
      </c>
      <c r="E1887" t="s">
        <v>1133</v>
      </c>
      <c r="F1887" t="s">
        <v>518</v>
      </c>
      <c r="G1887">
        <v>42.45</v>
      </c>
      <c r="H1887">
        <v>8.77</v>
      </c>
      <c r="I1887" t="s">
        <v>65</v>
      </c>
      <c r="J1887" t="s">
        <v>95</v>
      </c>
      <c r="K1887" t="s">
        <v>56</v>
      </c>
      <c r="L1887" t="s">
        <v>1136</v>
      </c>
      <c r="M1887" t="s">
        <v>62</v>
      </c>
      <c r="N1887">
        <v>246</v>
      </c>
    </row>
    <row r="1888" spans="1:14">
      <c r="A1888" t="s">
        <v>1072</v>
      </c>
      <c r="B1888" t="s">
        <v>1071</v>
      </c>
      <c r="C1888" t="s">
        <v>1134</v>
      </c>
      <c r="D1888">
        <v>2015</v>
      </c>
      <c r="E1888" t="s">
        <v>1133</v>
      </c>
      <c r="F1888" t="s">
        <v>518</v>
      </c>
      <c r="G1888">
        <v>42.45</v>
      </c>
      <c r="H1888">
        <v>8.77</v>
      </c>
      <c r="I1888" t="s">
        <v>65</v>
      </c>
      <c r="J1888" t="s">
        <v>95</v>
      </c>
      <c r="K1888" t="s">
        <v>56</v>
      </c>
      <c r="L1888" t="s">
        <v>1135</v>
      </c>
      <c r="M1888" t="s">
        <v>62</v>
      </c>
      <c r="N1888">
        <v>247</v>
      </c>
    </row>
    <row r="1889" spans="1:14">
      <c r="A1889" t="s">
        <v>1072</v>
      </c>
      <c r="B1889" t="s">
        <v>1071</v>
      </c>
      <c r="C1889" t="s">
        <v>1134</v>
      </c>
      <c r="D1889">
        <v>2015</v>
      </c>
      <c r="E1889" t="s">
        <v>1133</v>
      </c>
      <c r="F1889" t="s">
        <v>518</v>
      </c>
      <c r="G1889">
        <v>42.45</v>
      </c>
      <c r="H1889">
        <v>8.77</v>
      </c>
      <c r="I1889" t="s">
        <v>65</v>
      </c>
      <c r="J1889" t="s">
        <v>95</v>
      </c>
      <c r="K1889" t="s">
        <v>56</v>
      </c>
      <c r="L1889" t="s">
        <v>1135</v>
      </c>
      <c r="M1889" t="s">
        <v>62</v>
      </c>
      <c r="N1889">
        <v>248</v>
      </c>
    </row>
    <row r="1890" spans="1:14">
      <c r="A1890" t="s">
        <v>1072</v>
      </c>
      <c r="B1890" t="s">
        <v>1071</v>
      </c>
      <c r="C1890" t="s">
        <v>1134</v>
      </c>
      <c r="D1890">
        <v>2015</v>
      </c>
      <c r="E1890" t="s">
        <v>1133</v>
      </c>
      <c r="F1890" t="s">
        <v>518</v>
      </c>
      <c r="G1890">
        <v>42.45</v>
      </c>
      <c r="H1890">
        <v>8.77</v>
      </c>
      <c r="I1890" t="s">
        <v>65</v>
      </c>
      <c r="J1890" t="s">
        <v>95</v>
      </c>
      <c r="K1890" t="s">
        <v>56</v>
      </c>
      <c r="L1890" t="s">
        <v>63</v>
      </c>
      <c r="M1890" t="s">
        <v>62</v>
      </c>
      <c r="N1890">
        <v>249</v>
      </c>
    </row>
    <row r="1891" spans="1:14">
      <c r="A1891" t="s">
        <v>1072</v>
      </c>
      <c r="B1891" t="s">
        <v>1071</v>
      </c>
      <c r="C1891" t="s">
        <v>1134</v>
      </c>
      <c r="D1891">
        <v>2015</v>
      </c>
      <c r="E1891" t="s">
        <v>1133</v>
      </c>
      <c r="F1891" t="s">
        <v>518</v>
      </c>
      <c r="G1891">
        <v>42.45</v>
      </c>
      <c r="H1891">
        <v>8.77</v>
      </c>
      <c r="I1891" t="s">
        <v>65</v>
      </c>
      <c r="J1891" t="s">
        <v>95</v>
      </c>
      <c r="K1891" t="s">
        <v>56</v>
      </c>
      <c r="L1891" t="s">
        <v>63</v>
      </c>
      <c r="M1891" t="s">
        <v>62</v>
      </c>
      <c r="N1891">
        <v>250</v>
      </c>
    </row>
    <row r="1892" spans="1:14">
      <c r="A1892" t="s">
        <v>1072</v>
      </c>
      <c r="B1892" t="s">
        <v>1071</v>
      </c>
      <c r="C1892" t="s">
        <v>1134</v>
      </c>
      <c r="D1892">
        <v>2015</v>
      </c>
      <c r="E1892" t="s">
        <v>1133</v>
      </c>
      <c r="F1892" t="s">
        <v>518</v>
      </c>
      <c r="G1892">
        <v>42.45</v>
      </c>
      <c r="H1892">
        <v>8.77</v>
      </c>
      <c r="I1892" t="s">
        <v>65</v>
      </c>
      <c r="J1892" t="s">
        <v>95</v>
      </c>
      <c r="K1892" t="s">
        <v>56</v>
      </c>
      <c r="L1892" t="s">
        <v>63</v>
      </c>
      <c r="M1892" t="s">
        <v>62</v>
      </c>
      <c r="N1892">
        <v>251</v>
      </c>
    </row>
    <row r="1893" spans="1:14">
      <c r="A1893" t="s">
        <v>1072</v>
      </c>
      <c r="B1893" t="s">
        <v>1071</v>
      </c>
      <c r="C1893" t="s">
        <v>1134</v>
      </c>
      <c r="D1893">
        <v>2015</v>
      </c>
      <c r="E1893" t="s">
        <v>1133</v>
      </c>
      <c r="F1893" t="s">
        <v>518</v>
      </c>
      <c r="G1893">
        <v>42.45</v>
      </c>
      <c r="H1893">
        <v>8.77</v>
      </c>
      <c r="I1893" t="s">
        <v>65</v>
      </c>
      <c r="J1893" t="s">
        <v>95</v>
      </c>
      <c r="K1893" t="s">
        <v>56</v>
      </c>
      <c r="L1893" t="s">
        <v>94</v>
      </c>
      <c r="M1893" t="s">
        <v>62</v>
      </c>
      <c r="N1893">
        <v>252</v>
      </c>
    </row>
    <row r="1894" spans="1:14">
      <c r="A1894" t="s">
        <v>1072</v>
      </c>
      <c r="B1894" t="s">
        <v>1071</v>
      </c>
      <c r="C1894" t="s">
        <v>1132</v>
      </c>
      <c r="D1894">
        <v>2015</v>
      </c>
      <c r="E1894" t="s">
        <v>1130</v>
      </c>
      <c r="F1894" t="s">
        <v>516</v>
      </c>
      <c r="G1894">
        <v>40.08</v>
      </c>
      <c r="H1894">
        <v>8.77</v>
      </c>
      <c r="I1894" t="s">
        <v>65</v>
      </c>
      <c r="J1894" t="s">
        <v>95</v>
      </c>
      <c r="K1894" t="s">
        <v>48</v>
      </c>
      <c r="L1894" t="s">
        <v>166</v>
      </c>
      <c r="M1894" t="s">
        <v>165</v>
      </c>
      <c r="N1894">
        <v>253</v>
      </c>
    </row>
    <row r="1895" spans="1:14">
      <c r="A1895" t="s">
        <v>1072</v>
      </c>
      <c r="B1895" t="s">
        <v>1071</v>
      </c>
      <c r="C1895" t="s">
        <v>1132</v>
      </c>
      <c r="D1895">
        <v>2015</v>
      </c>
      <c r="E1895" t="s">
        <v>1130</v>
      </c>
      <c r="F1895" t="s">
        <v>516</v>
      </c>
      <c r="G1895">
        <v>40.08</v>
      </c>
      <c r="H1895">
        <v>8.77</v>
      </c>
      <c r="I1895" t="s">
        <v>65</v>
      </c>
      <c r="J1895" t="s">
        <v>95</v>
      </c>
      <c r="K1895" t="s">
        <v>48</v>
      </c>
      <c r="L1895" t="s">
        <v>166</v>
      </c>
      <c r="M1895" t="s">
        <v>165</v>
      </c>
      <c r="N1895">
        <v>254</v>
      </c>
    </row>
    <row r="1896" spans="1:14">
      <c r="A1896" t="s">
        <v>1072</v>
      </c>
      <c r="B1896" t="s">
        <v>1071</v>
      </c>
      <c r="C1896" t="s">
        <v>1132</v>
      </c>
      <c r="D1896">
        <v>2015</v>
      </c>
      <c r="E1896" t="s">
        <v>1130</v>
      </c>
      <c r="F1896" t="s">
        <v>516</v>
      </c>
      <c r="G1896">
        <v>40.08</v>
      </c>
      <c r="H1896">
        <v>8.77</v>
      </c>
      <c r="I1896" t="s">
        <v>65</v>
      </c>
      <c r="J1896" t="s">
        <v>95</v>
      </c>
      <c r="K1896" t="s">
        <v>48</v>
      </c>
      <c r="L1896" t="s">
        <v>166</v>
      </c>
      <c r="M1896" t="s">
        <v>165</v>
      </c>
      <c r="N1896">
        <v>255</v>
      </c>
    </row>
    <row r="1897" spans="1:14">
      <c r="A1897" t="s">
        <v>1072</v>
      </c>
      <c r="B1897" t="s">
        <v>1071</v>
      </c>
      <c r="C1897" t="s">
        <v>1131</v>
      </c>
      <c r="D1897">
        <v>2015</v>
      </c>
      <c r="E1897" t="s">
        <v>1130</v>
      </c>
      <c r="F1897" t="s">
        <v>516</v>
      </c>
      <c r="G1897">
        <v>39.9</v>
      </c>
      <c r="H1897">
        <v>8.6</v>
      </c>
      <c r="I1897" t="s">
        <v>65</v>
      </c>
      <c r="J1897" t="s">
        <v>95</v>
      </c>
      <c r="K1897" t="s">
        <v>48</v>
      </c>
      <c r="L1897" t="s">
        <v>166</v>
      </c>
      <c r="M1897" t="s">
        <v>165</v>
      </c>
      <c r="N1897">
        <v>193</v>
      </c>
    </row>
    <row r="1898" spans="1:14">
      <c r="A1898" t="s">
        <v>1072</v>
      </c>
      <c r="B1898" t="s">
        <v>1071</v>
      </c>
      <c r="C1898" t="s">
        <v>1131</v>
      </c>
      <c r="D1898">
        <v>2015</v>
      </c>
      <c r="E1898" t="s">
        <v>1130</v>
      </c>
      <c r="F1898" t="s">
        <v>516</v>
      </c>
      <c r="G1898">
        <v>39.9</v>
      </c>
      <c r="H1898">
        <v>8.6</v>
      </c>
      <c r="I1898" t="s">
        <v>65</v>
      </c>
      <c r="J1898" t="s">
        <v>95</v>
      </c>
      <c r="K1898" t="s">
        <v>48</v>
      </c>
      <c r="L1898" t="s">
        <v>166</v>
      </c>
      <c r="M1898" t="s">
        <v>165</v>
      </c>
      <c r="N1898">
        <v>194</v>
      </c>
    </row>
    <row r="1899" spans="1:14">
      <c r="A1899" t="s">
        <v>1072</v>
      </c>
      <c r="B1899" t="s">
        <v>1071</v>
      </c>
      <c r="C1899" t="s">
        <v>1131</v>
      </c>
      <c r="D1899">
        <v>2015</v>
      </c>
      <c r="E1899" t="s">
        <v>1130</v>
      </c>
      <c r="F1899" t="s">
        <v>516</v>
      </c>
      <c r="G1899">
        <v>39.9</v>
      </c>
      <c r="H1899">
        <v>8.6</v>
      </c>
      <c r="I1899" t="s">
        <v>65</v>
      </c>
      <c r="J1899" t="s">
        <v>95</v>
      </c>
      <c r="K1899" t="s">
        <v>48</v>
      </c>
      <c r="L1899" t="s">
        <v>166</v>
      </c>
      <c r="M1899" t="s">
        <v>165</v>
      </c>
      <c r="N1899">
        <v>195</v>
      </c>
    </row>
    <row r="1900" spans="1:14">
      <c r="A1900" t="s">
        <v>1072</v>
      </c>
      <c r="B1900" t="s">
        <v>1071</v>
      </c>
      <c r="C1900" t="s">
        <v>1131</v>
      </c>
      <c r="D1900">
        <v>2015</v>
      </c>
      <c r="E1900" t="s">
        <v>1130</v>
      </c>
      <c r="F1900" t="s">
        <v>516</v>
      </c>
      <c r="G1900">
        <v>39.9</v>
      </c>
      <c r="H1900">
        <v>8.6</v>
      </c>
      <c r="I1900" t="s">
        <v>65</v>
      </c>
      <c r="J1900" t="s">
        <v>95</v>
      </c>
      <c r="K1900" t="s">
        <v>48</v>
      </c>
      <c r="L1900" t="s">
        <v>166</v>
      </c>
      <c r="M1900" t="s">
        <v>165</v>
      </c>
      <c r="N1900">
        <v>196</v>
      </c>
    </row>
    <row r="1901" spans="1:14">
      <c r="A1901" t="s">
        <v>1072</v>
      </c>
      <c r="B1901" t="s">
        <v>1071</v>
      </c>
      <c r="C1901" t="s">
        <v>1131</v>
      </c>
      <c r="D1901">
        <v>2015</v>
      </c>
      <c r="E1901" t="s">
        <v>1130</v>
      </c>
      <c r="F1901" t="s">
        <v>516</v>
      </c>
      <c r="G1901">
        <v>39.9</v>
      </c>
      <c r="H1901">
        <v>8.6</v>
      </c>
      <c r="I1901" t="s">
        <v>65</v>
      </c>
      <c r="J1901" t="s">
        <v>95</v>
      </c>
      <c r="K1901" t="s">
        <v>48</v>
      </c>
      <c r="L1901" t="s">
        <v>166</v>
      </c>
      <c r="M1901" t="s">
        <v>165</v>
      </c>
      <c r="N1901">
        <v>197</v>
      </c>
    </row>
    <row r="1902" spans="1:14">
      <c r="A1902" t="s">
        <v>1072</v>
      </c>
      <c r="B1902" t="s">
        <v>1071</v>
      </c>
      <c r="C1902" t="s">
        <v>1131</v>
      </c>
      <c r="D1902">
        <v>2015</v>
      </c>
      <c r="E1902" t="s">
        <v>1130</v>
      </c>
      <c r="F1902" t="s">
        <v>516</v>
      </c>
      <c r="G1902">
        <v>39.9</v>
      </c>
      <c r="H1902">
        <v>8.6</v>
      </c>
      <c r="I1902" t="s">
        <v>65</v>
      </c>
      <c r="J1902" t="s">
        <v>95</v>
      </c>
      <c r="K1902" t="s">
        <v>48</v>
      </c>
      <c r="L1902" t="s">
        <v>166</v>
      </c>
      <c r="M1902" t="s">
        <v>165</v>
      </c>
      <c r="N1902">
        <v>198</v>
      </c>
    </row>
    <row r="1903" spans="1:14">
      <c r="A1903" t="s">
        <v>1072</v>
      </c>
      <c r="B1903" t="s">
        <v>1071</v>
      </c>
      <c r="C1903" t="s">
        <v>1118</v>
      </c>
      <c r="D1903">
        <v>2015</v>
      </c>
      <c r="E1903" t="s">
        <v>1129</v>
      </c>
      <c r="F1903" t="s">
        <v>51</v>
      </c>
      <c r="G1903">
        <v>-18.46</v>
      </c>
      <c r="H1903">
        <v>146.19999999999999</v>
      </c>
      <c r="I1903" t="s">
        <v>65</v>
      </c>
      <c r="J1903" t="s">
        <v>49</v>
      </c>
      <c r="K1903" t="s">
        <v>226</v>
      </c>
      <c r="L1903" s="1">
        <v>36730</v>
      </c>
      <c r="M1903" t="s">
        <v>226</v>
      </c>
      <c r="N1903">
        <v>205</v>
      </c>
    </row>
    <row r="1904" spans="1:14">
      <c r="A1904" t="s">
        <v>1072</v>
      </c>
      <c r="B1904" t="s">
        <v>1071</v>
      </c>
      <c r="C1904" t="s">
        <v>1118</v>
      </c>
      <c r="D1904">
        <v>2015</v>
      </c>
      <c r="E1904" t="s">
        <v>1128</v>
      </c>
      <c r="F1904" t="s">
        <v>51</v>
      </c>
      <c r="G1904">
        <v>-18.46</v>
      </c>
      <c r="H1904">
        <v>146.19999999999999</v>
      </c>
      <c r="I1904" t="s">
        <v>65</v>
      </c>
      <c r="J1904" t="s">
        <v>49</v>
      </c>
      <c r="K1904" t="s">
        <v>226</v>
      </c>
      <c r="L1904" s="1">
        <v>36731</v>
      </c>
      <c r="M1904" t="s">
        <v>226</v>
      </c>
      <c r="N1904">
        <v>206</v>
      </c>
    </row>
    <row r="1905" spans="1:14">
      <c r="A1905" t="s">
        <v>1072</v>
      </c>
      <c r="B1905" t="s">
        <v>1071</v>
      </c>
      <c r="C1905" t="s">
        <v>1118</v>
      </c>
      <c r="D1905">
        <v>2015</v>
      </c>
      <c r="E1905" t="s">
        <v>1127</v>
      </c>
      <c r="F1905" t="s">
        <v>51</v>
      </c>
      <c r="G1905">
        <v>-18.46</v>
      </c>
      <c r="H1905">
        <v>146.19999999999999</v>
      </c>
      <c r="I1905" t="s">
        <v>65</v>
      </c>
      <c r="J1905" t="s">
        <v>49</v>
      </c>
      <c r="K1905" t="s">
        <v>226</v>
      </c>
      <c r="L1905" s="1">
        <v>36732</v>
      </c>
      <c r="M1905" t="s">
        <v>226</v>
      </c>
      <c r="N1905">
        <v>207</v>
      </c>
    </row>
    <row r="1906" spans="1:14">
      <c r="A1906" t="s">
        <v>1072</v>
      </c>
      <c r="B1906" t="s">
        <v>1071</v>
      </c>
      <c r="C1906" t="s">
        <v>1118</v>
      </c>
      <c r="D1906">
        <v>2015</v>
      </c>
      <c r="E1906" t="s">
        <v>1126</v>
      </c>
      <c r="F1906" t="s">
        <v>51</v>
      </c>
      <c r="G1906">
        <v>-18.46</v>
      </c>
      <c r="H1906">
        <v>146.19999999999999</v>
      </c>
      <c r="I1906" t="s">
        <v>65</v>
      </c>
      <c r="J1906" t="s">
        <v>49</v>
      </c>
      <c r="K1906" t="s">
        <v>226</v>
      </c>
      <c r="L1906" s="1">
        <v>36733</v>
      </c>
      <c r="M1906" t="s">
        <v>226</v>
      </c>
      <c r="N1906">
        <v>208</v>
      </c>
    </row>
    <row r="1907" spans="1:14">
      <c r="A1907" t="s">
        <v>1072</v>
      </c>
      <c r="B1907" t="s">
        <v>1071</v>
      </c>
      <c r="C1907" t="s">
        <v>1118</v>
      </c>
      <c r="D1907">
        <v>2015</v>
      </c>
      <c r="E1907" t="s">
        <v>1125</v>
      </c>
      <c r="F1907" t="s">
        <v>51</v>
      </c>
      <c r="G1907">
        <v>-18.46</v>
      </c>
      <c r="H1907">
        <v>146.19999999999999</v>
      </c>
      <c r="I1907" t="s">
        <v>65</v>
      </c>
      <c r="J1907" t="s">
        <v>49</v>
      </c>
      <c r="K1907" t="s">
        <v>226</v>
      </c>
      <c r="L1907" s="1">
        <v>36734</v>
      </c>
      <c r="M1907" t="s">
        <v>226</v>
      </c>
      <c r="N1907">
        <v>209</v>
      </c>
    </row>
    <row r="1908" spans="1:14">
      <c r="A1908" t="s">
        <v>1072</v>
      </c>
      <c r="B1908" t="s">
        <v>1071</v>
      </c>
      <c r="C1908" t="s">
        <v>1118</v>
      </c>
      <c r="D1908">
        <v>2015</v>
      </c>
      <c r="E1908" t="s">
        <v>1124</v>
      </c>
      <c r="F1908" t="s">
        <v>51</v>
      </c>
      <c r="G1908">
        <v>-18.46</v>
      </c>
      <c r="H1908">
        <v>146.19999999999999</v>
      </c>
      <c r="I1908" t="s">
        <v>65</v>
      </c>
      <c r="J1908" t="s">
        <v>49</v>
      </c>
      <c r="K1908" t="s">
        <v>226</v>
      </c>
      <c r="L1908" s="1">
        <v>36735</v>
      </c>
      <c r="M1908" t="s">
        <v>226</v>
      </c>
      <c r="N1908">
        <v>210</v>
      </c>
    </row>
    <row r="1909" spans="1:14">
      <c r="A1909" t="s">
        <v>1072</v>
      </c>
      <c r="B1909" t="s">
        <v>1071</v>
      </c>
      <c r="C1909" t="s">
        <v>1118</v>
      </c>
      <c r="D1909">
        <v>2015</v>
      </c>
      <c r="E1909" t="s">
        <v>1123</v>
      </c>
      <c r="F1909" t="s">
        <v>51</v>
      </c>
      <c r="G1909">
        <v>-18.46</v>
      </c>
      <c r="H1909">
        <v>146.19999999999999</v>
      </c>
      <c r="I1909" t="s">
        <v>65</v>
      </c>
      <c r="J1909" t="s">
        <v>49</v>
      </c>
      <c r="K1909" t="s">
        <v>226</v>
      </c>
      <c r="L1909" s="1">
        <v>36736</v>
      </c>
      <c r="M1909" t="s">
        <v>226</v>
      </c>
      <c r="N1909">
        <v>211</v>
      </c>
    </row>
    <row r="1910" spans="1:14">
      <c r="A1910" t="s">
        <v>1072</v>
      </c>
      <c r="B1910" t="s">
        <v>1071</v>
      </c>
      <c r="C1910" t="s">
        <v>1118</v>
      </c>
      <c r="D1910">
        <v>2015</v>
      </c>
      <c r="E1910" t="s">
        <v>1122</v>
      </c>
      <c r="F1910" t="s">
        <v>51</v>
      </c>
      <c r="G1910">
        <v>-18.46</v>
      </c>
      <c r="H1910">
        <v>146.19999999999999</v>
      </c>
      <c r="I1910" t="s">
        <v>65</v>
      </c>
      <c r="J1910" t="s">
        <v>49</v>
      </c>
      <c r="K1910" t="s">
        <v>226</v>
      </c>
      <c r="L1910" s="1">
        <v>36737</v>
      </c>
      <c r="M1910" t="s">
        <v>226</v>
      </c>
      <c r="N1910">
        <v>212</v>
      </c>
    </row>
    <row r="1911" spans="1:14">
      <c r="A1911" t="s">
        <v>1072</v>
      </c>
      <c r="B1911" t="s">
        <v>1071</v>
      </c>
      <c r="C1911" t="s">
        <v>1118</v>
      </c>
      <c r="D1911">
        <v>2015</v>
      </c>
      <c r="E1911" t="s">
        <v>1121</v>
      </c>
      <c r="F1911" t="s">
        <v>51</v>
      </c>
      <c r="G1911">
        <v>-18.46</v>
      </c>
      <c r="H1911">
        <v>146.19999999999999</v>
      </c>
      <c r="I1911" t="s">
        <v>65</v>
      </c>
      <c r="J1911" t="s">
        <v>49</v>
      </c>
      <c r="K1911" t="s">
        <v>226</v>
      </c>
      <c r="L1911" s="1">
        <v>36738</v>
      </c>
      <c r="M1911" t="s">
        <v>226</v>
      </c>
      <c r="N1911">
        <v>213</v>
      </c>
    </row>
    <row r="1912" spans="1:14">
      <c r="A1912" t="s">
        <v>1072</v>
      </c>
      <c r="B1912" t="s">
        <v>1071</v>
      </c>
      <c r="C1912" t="s">
        <v>1118</v>
      </c>
      <c r="D1912">
        <v>2015</v>
      </c>
      <c r="E1912" t="s">
        <v>1120</v>
      </c>
      <c r="F1912" t="s">
        <v>51</v>
      </c>
      <c r="G1912">
        <v>-18.46</v>
      </c>
      <c r="H1912">
        <v>146.19999999999999</v>
      </c>
      <c r="I1912" t="s">
        <v>65</v>
      </c>
      <c r="J1912" t="s">
        <v>49</v>
      </c>
      <c r="K1912" t="s">
        <v>226</v>
      </c>
      <c r="L1912" s="1">
        <v>36739</v>
      </c>
      <c r="M1912" t="s">
        <v>226</v>
      </c>
      <c r="N1912">
        <v>214</v>
      </c>
    </row>
    <row r="1913" spans="1:14">
      <c r="A1913" t="s">
        <v>1072</v>
      </c>
      <c r="B1913" t="s">
        <v>1071</v>
      </c>
      <c r="C1913" t="s">
        <v>1118</v>
      </c>
      <c r="D1913">
        <v>2015</v>
      </c>
      <c r="E1913" t="s">
        <v>1119</v>
      </c>
      <c r="F1913" t="s">
        <v>51</v>
      </c>
      <c r="G1913">
        <v>-18.46</v>
      </c>
      <c r="H1913">
        <v>146.19999999999999</v>
      </c>
      <c r="I1913" t="s">
        <v>65</v>
      </c>
      <c r="J1913" t="s">
        <v>49</v>
      </c>
      <c r="K1913" t="s">
        <v>226</v>
      </c>
      <c r="L1913" s="1">
        <v>36740</v>
      </c>
      <c r="M1913" t="s">
        <v>226</v>
      </c>
      <c r="N1913">
        <v>215</v>
      </c>
    </row>
    <row r="1914" spans="1:14">
      <c r="A1914" t="s">
        <v>1072</v>
      </c>
      <c r="B1914" t="s">
        <v>1071</v>
      </c>
      <c r="C1914" t="s">
        <v>1118</v>
      </c>
      <c r="D1914">
        <v>2015</v>
      </c>
      <c r="E1914" t="s">
        <v>1117</v>
      </c>
      <c r="F1914" t="s">
        <v>51</v>
      </c>
      <c r="G1914">
        <v>-18.46</v>
      </c>
      <c r="H1914">
        <v>146.19999999999999</v>
      </c>
      <c r="I1914" t="s">
        <v>65</v>
      </c>
      <c r="J1914" t="s">
        <v>49</v>
      </c>
      <c r="K1914" t="s">
        <v>226</v>
      </c>
      <c r="L1914" s="1">
        <v>36741</v>
      </c>
      <c r="M1914" t="s">
        <v>226</v>
      </c>
      <c r="N1914">
        <v>216</v>
      </c>
    </row>
    <row r="1915" spans="1:14">
      <c r="A1915" t="s">
        <v>1072</v>
      </c>
      <c r="B1915" t="s">
        <v>1071</v>
      </c>
      <c r="C1915" t="s">
        <v>1116</v>
      </c>
      <c r="D1915">
        <v>2015</v>
      </c>
      <c r="E1915" t="s">
        <v>974</v>
      </c>
      <c r="F1915" t="s">
        <v>758</v>
      </c>
      <c r="G1915">
        <v>-26.5</v>
      </c>
      <c r="H1915">
        <v>33.93</v>
      </c>
      <c r="I1915" t="s">
        <v>96</v>
      </c>
      <c r="J1915" t="s">
        <v>155</v>
      </c>
      <c r="K1915" t="s">
        <v>48</v>
      </c>
      <c r="L1915" t="s">
        <v>85</v>
      </c>
      <c r="M1915" t="s">
        <v>47</v>
      </c>
      <c r="N1915">
        <v>236</v>
      </c>
    </row>
    <row r="1916" spans="1:14">
      <c r="A1916" t="s">
        <v>1072</v>
      </c>
      <c r="B1916" t="s">
        <v>1071</v>
      </c>
      <c r="C1916" t="s">
        <v>1116</v>
      </c>
      <c r="D1916">
        <v>2015</v>
      </c>
      <c r="E1916" t="s">
        <v>974</v>
      </c>
      <c r="F1916" t="s">
        <v>758</v>
      </c>
      <c r="G1916">
        <v>-26.5</v>
      </c>
      <c r="H1916">
        <v>33.93</v>
      </c>
      <c r="I1916" t="s">
        <v>96</v>
      </c>
      <c r="J1916" t="s">
        <v>155</v>
      </c>
      <c r="K1916" t="s">
        <v>48</v>
      </c>
      <c r="L1916" t="s">
        <v>85</v>
      </c>
      <c r="M1916" t="s">
        <v>47</v>
      </c>
      <c r="N1916">
        <v>237</v>
      </c>
    </row>
    <row r="1917" spans="1:14">
      <c r="A1917" t="s">
        <v>1072</v>
      </c>
      <c r="B1917" t="s">
        <v>1071</v>
      </c>
      <c r="C1917" t="s">
        <v>1116</v>
      </c>
      <c r="D1917">
        <v>2015</v>
      </c>
      <c r="E1917" t="s">
        <v>974</v>
      </c>
      <c r="F1917" t="s">
        <v>758</v>
      </c>
      <c r="G1917">
        <v>-26.5</v>
      </c>
      <c r="H1917">
        <v>33.93</v>
      </c>
      <c r="I1917" t="s">
        <v>96</v>
      </c>
      <c r="J1917" t="s">
        <v>155</v>
      </c>
      <c r="K1917" t="s">
        <v>48</v>
      </c>
      <c r="L1917" t="s">
        <v>85</v>
      </c>
      <c r="M1917" t="s">
        <v>47</v>
      </c>
      <c r="N1917">
        <v>238</v>
      </c>
    </row>
    <row r="1918" spans="1:14">
      <c r="A1918" t="s">
        <v>1072</v>
      </c>
      <c r="B1918" t="s">
        <v>1071</v>
      </c>
      <c r="C1918" t="s">
        <v>1116</v>
      </c>
      <c r="D1918">
        <v>2015</v>
      </c>
      <c r="E1918" t="s">
        <v>974</v>
      </c>
      <c r="F1918" t="s">
        <v>758</v>
      </c>
      <c r="G1918">
        <v>-26.5</v>
      </c>
      <c r="H1918">
        <v>33.93</v>
      </c>
      <c r="I1918" t="s">
        <v>96</v>
      </c>
      <c r="J1918" t="s">
        <v>155</v>
      </c>
      <c r="K1918" t="s">
        <v>48</v>
      </c>
      <c r="L1918" t="s">
        <v>85</v>
      </c>
      <c r="M1918" t="s">
        <v>47</v>
      </c>
      <c r="N1918">
        <v>239</v>
      </c>
    </row>
    <row r="1919" spans="1:14">
      <c r="A1919" t="s">
        <v>1072</v>
      </c>
      <c r="B1919" t="s">
        <v>1071</v>
      </c>
      <c r="C1919" t="s">
        <v>1116</v>
      </c>
      <c r="D1919">
        <v>2015</v>
      </c>
      <c r="E1919" t="s">
        <v>974</v>
      </c>
      <c r="F1919" t="s">
        <v>758</v>
      </c>
      <c r="G1919">
        <v>-26.5</v>
      </c>
      <c r="H1919">
        <v>33.93</v>
      </c>
      <c r="I1919" t="s">
        <v>96</v>
      </c>
      <c r="J1919" t="s">
        <v>155</v>
      </c>
      <c r="K1919" t="s">
        <v>48</v>
      </c>
      <c r="L1919" t="s">
        <v>85</v>
      </c>
      <c r="M1919" t="s">
        <v>47</v>
      </c>
      <c r="N1919">
        <v>240</v>
      </c>
    </row>
    <row r="1920" spans="1:14">
      <c r="A1920" t="s">
        <v>1072</v>
      </c>
      <c r="B1920" t="s">
        <v>1071</v>
      </c>
      <c r="C1920" t="s">
        <v>1116</v>
      </c>
      <c r="D1920">
        <v>2015</v>
      </c>
      <c r="E1920" t="s">
        <v>974</v>
      </c>
      <c r="F1920" t="s">
        <v>758</v>
      </c>
      <c r="G1920">
        <v>-26.5</v>
      </c>
      <c r="H1920">
        <v>33.93</v>
      </c>
      <c r="I1920" t="s">
        <v>96</v>
      </c>
      <c r="J1920" t="s">
        <v>155</v>
      </c>
      <c r="K1920" t="s">
        <v>48</v>
      </c>
      <c r="L1920" t="s">
        <v>85</v>
      </c>
      <c r="M1920" t="s">
        <v>47</v>
      </c>
      <c r="N1920">
        <v>241</v>
      </c>
    </row>
    <row r="1921" spans="1:14">
      <c r="A1921" t="s">
        <v>1072</v>
      </c>
      <c r="B1921" t="s">
        <v>1071</v>
      </c>
      <c r="C1921" t="s">
        <v>1112</v>
      </c>
      <c r="D1921">
        <v>2015</v>
      </c>
      <c r="E1921" t="s">
        <v>1115</v>
      </c>
      <c r="F1921" t="s">
        <v>897</v>
      </c>
      <c r="G1921">
        <v>16.5</v>
      </c>
      <c r="H1921">
        <v>120.08</v>
      </c>
      <c r="I1921" t="s">
        <v>65</v>
      </c>
      <c r="J1921" t="s">
        <v>49</v>
      </c>
      <c r="K1921" t="s">
        <v>48</v>
      </c>
      <c r="L1921" t="s">
        <v>80</v>
      </c>
      <c r="M1921" t="s">
        <v>79</v>
      </c>
      <c r="N1921">
        <v>242</v>
      </c>
    </row>
    <row r="1922" spans="1:14">
      <c r="A1922" t="s">
        <v>1072</v>
      </c>
      <c r="B1922" t="s">
        <v>1071</v>
      </c>
      <c r="C1922" t="s">
        <v>1112</v>
      </c>
      <c r="D1922">
        <v>2015</v>
      </c>
      <c r="E1922" t="s">
        <v>1114</v>
      </c>
      <c r="F1922" t="s">
        <v>897</v>
      </c>
      <c r="G1922">
        <v>16.5</v>
      </c>
      <c r="H1922">
        <v>120.08</v>
      </c>
      <c r="I1922" t="s">
        <v>65</v>
      </c>
      <c r="J1922" t="s">
        <v>49</v>
      </c>
      <c r="K1922" t="s">
        <v>48</v>
      </c>
      <c r="L1922" t="s">
        <v>80</v>
      </c>
      <c r="M1922" t="s">
        <v>79</v>
      </c>
      <c r="N1922">
        <v>243</v>
      </c>
    </row>
    <row r="1923" spans="1:14">
      <c r="A1923" t="s">
        <v>1072</v>
      </c>
      <c r="B1923" t="s">
        <v>1071</v>
      </c>
      <c r="C1923" t="s">
        <v>1112</v>
      </c>
      <c r="D1923">
        <v>2015</v>
      </c>
      <c r="E1923" t="s">
        <v>1113</v>
      </c>
      <c r="F1923" t="s">
        <v>897</v>
      </c>
      <c r="G1923">
        <v>16.5</v>
      </c>
      <c r="H1923">
        <v>120.08</v>
      </c>
      <c r="I1923" t="s">
        <v>65</v>
      </c>
      <c r="J1923" t="s">
        <v>49</v>
      </c>
      <c r="K1923" t="s">
        <v>48</v>
      </c>
      <c r="L1923" t="s">
        <v>80</v>
      </c>
      <c r="M1923" t="s">
        <v>79</v>
      </c>
      <c r="N1923">
        <v>244</v>
      </c>
    </row>
    <row r="1924" spans="1:14">
      <c r="A1924" t="s">
        <v>1072</v>
      </c>
      <c r="B1924" t="s">
        <v>1071</v>
      </c>
      <c r="C1924" t="s">
        <v>1112</v>
      </c>
      <c r="D1924">
        <v>2015</v>
      </c>
      <c r="E1924" t="s">
        <v>1111</v>
      </c>
      <c r="F1924" t="s">
        <v>897</v>
      </c>
      <c r="G1924">
        <v>16.5</v>
      </c>
      <c r="H1924">
        <v>120.08</v>
      </c>
      <c r="I1924" t="s">
        <v>65</v>
      </c>
      <c r="J1924" t="s">
        <v>49</v>
      </c>
      <c r="K1924" t="s">
        <v>48</v>
      </c>
      <c r="L1924" t="s">
        <v>80</v>
      </c>
      <c r="M1924" t="s">
        <v>79</v>
      </c>
      <c r="N1924">
        <v>245</v>
      </c>
    </row>
    <row r="1925" spans="1:14">
      <c r="A1925" t="s">
        <v>1072</v>
      </c>
      <c r="B1925" t="s">
        <v>1071</v>
      </c>
      <c r="C1925" t="s">
        <v>1107</v>
      </c>
      <c r="D1925">
        <v>2015</v>
      </c>
      <c r="E1925" t="s">
        <v>1110</v>
      </c>
      <c r="F1925" t="s">
        <v>1105</v>
      </c>
      <c r="G1925">
        <v>18.510000000000002</v>
      </c>
      <c r="H1925">
        <v>-64.989999999999995</v>
      </c>
      <c r="I1925" t="s">
        <v>50</v>
      </c>
      <c r="J1925" t="s">
        <v>217</v>
      </c>
      <c r="K1925" t="s">
        <v>226</v>
      </c>
      <c r="L1925" t="s">
        <v>227</v>
      </c>
      <c r="M1925" t="s">
        <v>226</v>
      </c>
      <c r="N1925">
        <v>256</v>
      </c>
    </row>
    <row r="1926" spans="1:14">
      <c r="A1926" t="s">
        <v>1072</v>
      </c>
      <c r="B1926" t="s">
        <v>1071</v>
      </c>
      <c r="C1926" t="s">
        <v>1107</v>
      </c>
      <c r="D1926">
        <v>2015</v>
      </c>
      <c r="E1926" t="s">
        <v>1109</v>
      </c>
      <c r="F1926" t="s">
        <v>1105</v>
      </c>
      <c r="G1926">
        <v>18.510000000000002</v>
      </c>
      <c r="H1926">
        <v>-64.989999999999995</v>
      </c>
      <c r="I1926" t="s">
        <v>50</v>
      </c>
      <c r="J1926" t="s">
        <v>217</v>
      </c>
      <c r="K1926" t="s">
        <v>226</v>
      </c>
      <c r="L1926" t="s">
        <v>227</v>
      </c>
      <c r="M1926" t="s">
        <v>226</v>
      </c>
      <c r="N1926">
        <v>257</v>
      </c>
    </row>
    <row r="1927" spans="1:14">
      <c r="A1927" t="s">
        <v>1072</v>
      </c>
      <c r="B1927" t="s">
        <v>1071</v>
      </c>
      <c r="C1927" t="s">
        <v>1107</v>
      </c>
      <c r="D1927">
        <v>2015</v>
      </c>
      <c r="E1927" t="s">
        <v>1108</v>
      </c>
      <c r="F1927" t="s">
        <v>1105</v>
      </c>
      <c r="G1927">
        <v>18.510000000000002</v>
      </c>
      <c r="H1927">
        <v>-64.989999999999995</v>
      </c>
      <c r="I1927" t="s">
        <v>50</v>
      </c>
      <c r="J1927" t="s">
        <v>217</v>
      </c>
      <c r="K1927" t="s">
        <v>226</v>
      </c>
      <c r="L1927" t="s">
        <v>227</v>
      </c>
      <c r="M1927" t="s">
        <v>226</v>
      </c>
      <c r="N1927">
        <v>258</v>
      </c>
    </row>
    <row r="1928" spans="1:14">
      <c r="A1928" t="s">
        <v>1072</v>
      </c>
      <c r="B1928" t="s">
        <v>1071</v>
      </c>
      <c r="C1928" t="s">
        <v>1107</v>
      </c>
      <c r="D1928">
        <v>2015</v>
      </c>
      <c r="E1928" t="s">
        <v>1106</v>
      </c>
      <c r="F1928" t="s">
        <v>1105</v>
      </c>
      <c r="G1928">
        <v>18.510000000000002</v>
      </c>
      <c r="H1928">
        <v>-64.989999999999995</v>
      </c>
      <c r="I1928" t="s">
        <v>50</v>
      </c>
      <c r="J1928" t="s">
        <v>217</v>
      </c>
      <c r="K1928" t="s">
        <v>226</v>
      </c>
      <c r="L1928" t="s">
        <v>227</v>
      </c>
      <c r="M1928" t="s">
        <v>226</v>
      </c>
      <c r="N1928">
        <v>259</v>
      </c>
    </row>
    <row r="1929" spans="1:14">
      <c r="A1929" t="s">
        <v>1072</v>
      </c>
      <c r="B1929" t="s">
        <v>1071</v>
      </c>
      <c r="C1929" t="s">
        <v>1099</v>
      </c>
      <c r="D1929">
        <v>2015</v>
      </c>
      <c r="E1929" t="s">
        <v>1104</v>
      </c>
      <c r="F1929" t="s">
        <v>518</v>
      </c>
      <c r="G1929">
        <v>39.15</v>
      </c>
      <c r="H1929">
        <v>2.93</v>
      </c>
      <c r="I1929" t="s">
        <v>65</v>
      </c>
      <c r="J1929" t="s">
        <v>95</v>
      </c>
      <c r="K1929" t="s">
        <v>48</v>
      </c>
      <c r="L1929" t="s">
        <v>166</v>
      </c>
      <c r="M1929" t="s">
        <v>165</v>
      </c>
      <c r="N1929">
        <v>230</v>
      </c>
    </row>
    <row r="1930" spans="1:14">
      <c r="A1930" t="s">
        <v>1072</v>
      </c>
      <c r="B1930" t="s">
        <v>1071</v>
      </c>
      <c r="C1930" t="s">
        <v>1099</v>
      </c>
      <c r="D1930">
        <v>2015</v>
      </c>
      <c r="E1930" t="s">
        <v>1103</v>
      </c>
      <c r="F1930" t="s">
        <v>518</v>
      </c>
      <c r="G1930">
        <v>39.15</v>
      </c>
      <c r="H1930">
        <v>2.93</v>
      </c>
      <c r="I1930" t="s">
        <v>65</v>
      </c>
      <c r="J1930" t="s">
        <v>95</v>
      </c>
      <c r="K1930" t="s">
        <v>48</v>
      </c>
      <c r="L1930" t="s">
        <v>166</v>
      </c>
      <c r="M1930" t="s">
        <v>165</v>
      </c>
      <c r="N1930">
        <v>231</v>
      </c>
    </row>
    <row r="1931" spans="1:14">
      <c r="A1931" t="s">
        <v>1072</v>
      </c>
      <c r="B1931" t="s">
        <v>1071</v>
      </c>
      <c r="C1931" t="s">
        <v>1099</v>
      </c>
      <c r="D1931">
        <v>2015</v>
      </c>
      <c r="E1931" t="s">
        <v>1102</v>
      </c>
      <c r="F1931" t="s">
        <v>518</v>
      </c>
      <c r="G1931">
        <v>39.15</v>
      </c>
      <c r="H1931">
        <v>2.93</v>
      </c>
      <c r="I1931" t="s">
        <v>65</v>
      </c>
      <c r="J1931" t="s">
        <v>95</v>
      </c>
      <c r="K1931" t="s">
        <v>48</v>
      </c>
      <c r="L1931" t="s">
        <v>166</v>
      </c>
      <c r="M1931" t="s">
        <v>165</v>
      </c>
      <c r="N1931">
        <v>232</v>
      </c>
    </row>
    <row r="1932" spans="1:14">
      <c r="A1932" t="s">
        <v>1072</v>
      </c>
      <c r="B1932" t="s">
        <v>1071</v>
      </c>
      <c r="C1932" t="s">
        <v>1099</v>
      </c>
      <c r="D1932">
        <v>2015</v>
      </c>
      <c r="E1932" t="s">
        <v>1101</v>
      </c>
      <c r="F1932" t="s">
        <v>518</v>
      </c>
      <c r="G1932">
        <v>39.15</v>
      </c>
      <c r="H1932">
        <v>2.93</v>
      </c>
      <c r="I1932" t="s">
        <v>65</v>
      </c>
      <c r="J1932" t="s">
        <v>95</v>
      </c>
      <c r="K1932" t="s">
        <v>48</v>
      </c>
      <c r="L1932" t="s">
        <v>166</v>
      </c>
      <c r="M1932" t="s">
        <v>165</v>
      </c>
      <c r="N1932">
        <v>233</v>
      </c>
    </row>
    <row r="1933" spans="1:14">
      <c r="A1933" t="s">
        <v>1072</v>
      </c>
      <c r="B1933" t="s">
        <v>1071</v>
      </c>
      <c r="C1933" t="s">
        <v>1099</v>
      </c>
      <c r="D1933">
        <v>2015</v>
      </c>
      <c r="E1933" t="s">
        <v>1100</v>
      </c>
      <c r="F1933" t="s">
        <v>518</v>
      </c>
      <c r="G1933">
        <v>39.15</v>
      </c>
      <c r="H1933">
        <v>2.93</v>
      </c>
      <c r="I1933" t="s">
        <v>65</v>
      </c>
      <c r="J1933" t="s">
        <v>95</v>
      </c>
      <c r="K1933" t="s">
        <v>48</v>
      </c>
      <c r="L1933" t="s">
        <v>166</v>
      </c>
      <c r="M1933" t="s">
        <v>165</v>
      </c>
      <c r="N1933">
        <v>234</v>
      </c>
    </row>
    <row r="1934" spans="1:14">
      <c r="A1934" t="s">
        <v>1072</v>
      </c>
      <c r="B1934" t="s">
        <v>1071</v>
      </c>
      <c r="C1934" t="s">
        <v>1099</v>
      </c>
      <c r="D1934">
        <v>2015</v>
      </c>
      <c r="E1934" t="s">
        <v>1098</v>
      </c>
      <c r="F1934" t="s">
        <v>518</v>
      </c>
      <c r="G1934">
        <v>39.15</v>
      </c>
      <c r="H1934">
        <v>2.93</v>
      </c>
      <c r="I1934" t="s">
        <v>65</v>
      </c>
      <c r="J1934" t="s">
        <v>95</v>
      </c>
      <c r="K1934" t="s">
        <v>48</v>
      </c>
      <c r="L1934" t="s">
        <v>166</v>
      </c>
      <c r="M1934" t="s">
        <v>165</v>
      </c>
      <c r="N1934">
        <v>235</v>
      </c>
    </row>
    <row r="1935" spans="1:14">
      <c r="A1935" t="s">
        <v>1072</v>
      </c>
      <c r="B1935" t="s">
        <v>1071</v>
      </c>
      <c r="C1935" t="s">
        <v>1097</v>
      </c>
      <c r="D1935">
        <v>2015</v>
      </c>
      <c r="E1935" t="s">
        <v>1096</v>
      </c>
      <c r="F1935" t="s">
        <v>81</v>
      </c>
      <c r="G1935">
        <v>-3.92</v>
      </c>
      <c r="H1935">
        <v>128.83000000000001</v>
      </c>
      <c r="I1935" t="s">
        <v>65</v>
      </c>
      <c r="J1935" t="s">
        <v>49</v>
      </c>
      <c r="K1935" t="s">
        <v>226</v>
      </c>
      <c r="L1935" t="s">
        <v>227</v>
      </c>
      <c r="M1935" t="s">
        <v>226</v>
      </c>
      <c r="N1935">
        <v>142</v>
      </c>
    </row>
    <row r="1936" spans="1:14">
      <c r="A1936" t="s">
        <v>1072</v>
      </c>
      <c r="B1936" t="s">
        <v>1071</v>
      </c>
      <c r="C1936" t="s">
        <v>1097</v>
      </c>
      <c r="D1936">
        <v>2015</v>
      </c>
      <c r="E1936" t="s">
        <v>1096</v>
      </c>
      <c r="F1936" t="s">
        <v>81</v>
      </c>
      <c r="G1936">
        <v>-3.92</v>
      </c>
      <c r="H1936">
        <v>128.83000000000001</v>
      </c>
      <c r="I1936" t="s">
        <v>65</v>
      </c>
      <c r="J1936" t="s">
        <v>49</v>
      </c>
      <c r="K1936" t="s">
        <v>226</v>
      </c>
      <c r="L1936" t="s">
        <v>227</v>
      </c>
      <c r="M1936" t="s">
        <v>226</v>
      </c>
      <c r="N1936">
        <v>143</v>
      </c>
    </row>
    <row r="1937" spans="1:14">
      <c r="A1937" t="s">
        <v>1072</v>
      </c>
      <c r="B1937" t="s">
        <v>1071</v>
      </c>
      <c r="C1937" t="s">
        <v>1097</v>
      </c>
      <c r="D1937">
        <v>2015</v>
      </c>
      <c r="E1937" t="s">
        <v>1096</v>
      </c>
      <c r="F1937" t="s">
        <v>81</v>
      </c>
      <c r="G1937">
        <v>-3.92</v>
      </c>
      <c r="H1937">
        <v>128.83000000000001</v>
      </c>
      <c r="I1937" t="s">
        <v>65</v>
      </c>
      <c r="J1937" t="s">
        <v>49</v>
      </c>
      <c r="K1937" t="s">
        <v>226</v>
      </c>
      <c r="L1937" t="s">
        <v>227</v>
      </c>
      <c r="M1937" t="s">
        <v>226</v>
      </c>
      <c r="N1937">
        <v>144</v>
      </c>
    </row>
    <row r="1938" spans="1:14">
      <c r="A1938" t="s">
        <v>1072</v>
      </c>
      <c r="B1938" t="s">
        <v>1071</v>
      </c>
      <c r="C1938" t="s">
        <v>1094</v>
      </c>
      <c r="D1938">
        <v>2015</v>
      </c>
      <c r="E1938" t="s">
        <v>1093</v>
      </c>
      <c r="F1938" t="s">
        <v>518</v>
      </c>
      <c r="G1938">
        <v>42.29</v>
      </c>
      <c r="H1938">
        <v>3.29</v>
      </c>
      <c r="I1938" t="s">
        <v>65</v>
      </c>
      <c r="J1938" t="s">
        <v>95</v>
      </c>
      <c r="K1938" t="s">
        <v>48</v>
      </c>
      <c r="L1938" t="s">
        <v>166</v>
      </c>
      <c r="M1938" t="s">
        <v>165</v>
      </c>
      <c r="N1938">
        <v>179</v>
      </c>
    </row>
    <row r="1939" spans="1:14">
      <c r="A1939" t="s">
        <v>1072</v>
      </c>
      <c r="B1939" t="s">
        <v>1071</v>
      </c>
      <c r="C1939" t="s">
        <v>1092</v>
      </c>
      <c r="D1939">
        <v>2015</v>
      </c>
      <c r="E1939" t="s">
        <v>1091</v>
      </c>
      <c r="F1939" t="s">
        <v>51</v>
      </c>
      <c r="G1939">
        <v>-34.99</v>
      </c>
      <c r="H1939">
        <v>117.94</v>
      </c>
      <c r="I1939" t="s">
        <v>65</v>
      </c>
      <c r="J1939" t="s">
        <v>412</v>
      </c>
      <c r="K1939" t="s">
        <v>48</v>
      </c>
      <c r="L1939" t="s">
        <v>426</v>
      </c>
      <c r="M1939" t="s">
        <v>165</v>
      </c>
      <c r="N1939">
        <v>275</v>
      </c>
    </row>
    <row r="1940" spans="1:14">
      <c r="A1940" t="s">
        <v>1072</v>
      </c>
      <c r="B1940" t="s">
        <v>1071</v>
      </c>
      <c r="C1940" t="s">
        <v>1092</v>
      </c>
      <c r="D1940">
        <v>2015</v>
      </c>
      <c r="E1940" t="s">
        <v>1091</v>
      </c>
      <c r="F1940" t="s">
        <v>51</v>
      </c>
      <c r="G1940">
        <v>-34.99</v>
      </c>
      <c r="H1940">
        <v>117.94</v>
      </c>
      <c r="I1940" t="s">
        <v>65</v>
      </c>
      <c r="J1940" t="s">
        <v>412</v>
      </c>
      <c r="K1940" t="s">
        <v>48</v>
      </c>
      <c r="L1940" t="s">
        <v>426</v>
      </c>
      <c r="M1940" t="s">
        <v>165</v>
      </c>
      <c r="N1940">
        <v>276</v>
      </c>
    </row>
    <row r="1941" spans="1:14">
      <c r="A1941" t="s">
        <v>1072</v>
      </c>
      <c r="B1941" t="s">
        <v>1071</v>
      </c>
      <c r="C1941" t="s">
        <v>1092</v>
      </c>
      <c r="D1941">
        <v>2015</v>
      </c>
      <c r="E1941" t="s">
        <v>1091</v>
      </c>
      <c r="F1941" t="s">
        <v>51</v>
      </c>
      <c r="G1941">
        <v>-34.99</v>
      </c>
      <c r="H1941">
        <v>117.94</v>
      </c>
      <c r="I1941" t="s">
        <v>65</v>
      </c>
      <c r="J1941" t="s">
        <v>412</v>
      </c>
      <c r="K1941" t="s">
        <v>48</v>
      </c>
      <c r="L1941" t="s">
        <v>426</v>
      </c>
      <c r="M1941" t="s">
        <v>165</v>
      </c>
      <c r="N1941">
        <v>277</v>
      </c>
    </row>
    <row r="1942" spans="1:14">
      <c r="A1942" t="s">
        <v>1072</v>
      </c>
      <c r="B1942" t="s">
        <v>1071</v>
      </c>
      <c r="C1942" t="s">
        <v>918</v>
      </c>
      <c r="D1942">
        <v>2015</v>
      </c>
      <c r="E1942" t="s">
        <v>1090</v>
      </c>
      <c r="F1942" t="s">
        <v>157</v>
      </c>
      <c r="G1942">
        <v>24.64</v>
      </c>
      <c r="H1942">
        <v>54.5</v>
      </c>
      <c r="I1942" t="s">
        <v>156</v>
      </c>
      <c r="J1942" t="s">
        <v>155</v>
      </c>
      <c r="K1942" t="s">
        <v>56</v>
      </c>
      <c r="L1942" t="s">
        <v>106</v>
      </c>
      <c r="M1942" t="s">
        <v>55</v>
      </c>
      <c r="N1942">
        <v>351</v>
      </c>
    </row>
    <row r="1943" spans="1:14">
      <c r="A1943" t="s">
        <v>1072</v>
      </c>
      <c r="B1943" t="s">
        <v>1071</v>
      </c>
      <c r="C1943" t="s">
        <v>918</v>
      </c>
      <c r="D1943">
        <v>2015</v>
      </c>
      <c r="E1943" t="s">
        <v>1089</v>
      </c>
      <c r="F1943" t="s">
        <v>157</v>
      </c>
      <c r="G1943">
        <v>24.64</v>
      </c>
      <c r="H1943">
        <v>54.51</v>
      </c>
      <c r="I1943" t="s">
        <v>156</v>
      </c>
      <c r="J1943" t="s">
        <v>155</v>
      </c>
      <c r="K1943" t="s">
        <v>56</v>
      </c>
      <c r="L1943" t="s">
        <v>106</v>
      </c>
      <c r="M1943" t="s">
        <v>55</v>
      </c>
      <c r="N1943">
        <v>352</v>
      </c>
    </row>
    <row r="1944" spans="1:14">
      <c r="A1944" t="s">
        <v>1072</v>
      </c>
      <c r="B1944" t="s">
        <v>1071</v>
      </c>
      <c r="C1944" t="s">
        <v>918</v>
      </c>
      <c r="D1944">
        <v>2015</v>
      </c>
      <c r="E1944" t="s">
        <v>1089</v>
      </c>
      <c r="F1944" t="s">
        <v>157</v>
      </c>
      <c r="G1944">
        <v>24.64</v>
      </c>
      <c r="H1944">
        <v>54.51</v>
      </c>
      <c r="I1944" t="s">
        <v>156</v>
      </c>
      <c r="J1944" t="s">
        <v>155</v>
      </c>
      <c r="K1944" t="s">
        <v>56</v>
      </c>
      <c r="L1944" t="s">
        <v>106</v>
      </c>
      <c r="M1944" t="s">
        <v>55</v>
      </c>
      <c r="N1944">
        <v>353</v>
      </c>
    </row>
    <row r="1945" spans="1:14">
      <c r="A1945" t="s">
        <v>1072</v>
      </c>
      <c r="B1945" t="s">
        <v>1071</v>
      </c>
      <c r="C1945" t="s">
        <v>918</v>
      </c>
      <c r="D1945">
        <v>2015</v>
      </c>
      <c r="E1945" t="s">
        <v>1088</v>
      </c>
      <c r="F1945" t="s">
        <v>157</v>
      </c>
      <c r="G1945">
        <v>24.66</v>
      </c>
      <c r="H1945">
        <v>54.54</v>
      </c>
      <c r="I1945" t="s">
        <v>156</v>
      </c>
      <c r="J1945" t="s">
        <v>155</v>
      </c>
      <c r="K1945" t="s">
        <v>56</v>
      </c>
      <c r="L1945" t="s">
        <v>106</v>
      </c>
      <c r="M1945" t="s">
        <v>55</v>
      </c>
      <c r="N1945">
        <v>354</v>
      </c>
    </row>
    <row r="1946" spans="1:14">
      <c r="A1946" t="s">
        <v>1072</v>
      </c>
      <c r="B1946" t="s">
        <v>1071</v>
      </c>
      <c r="C1946" t="s">
        <v>918</v>
      </c>
      <c r="D1946">
        <v>2015</v>
      </c>
      <c r="E1946" t="s">
        <v>1088</v>
      </c>
      <c r="F1946" t="s">
        <v>157</v>
      </c>
      <c r="G1946">
        <v>24.66</v>
      </c>
      <c r="H1946">
        <v>54.54</v>
      </c>
      <c r="I1946" t="s">
        <v>156</v>
      </c>
      <c r="J1946" t="s">
        <v>155</v>
      </c>
      <c r="K1946" t="s">
        <v>56</v>
      </c>
      <c r="L1946" t="s">
        <v>106</v>
      </c>
      <c r="M1946" t="s">
        <v>55</v>
      </c>
      <c r="N1946">
        <v>355</v>
      </c>
    </row>
    <row r="1947" spans="1:14">
      <c r="A1947" t="s">
        <v>1072</v>
      </c>
      <c r="B1947" t="s">
        <v>1071</v>
      </c>
      <c r="C1947" t="s">
        <v>918</v>
      </c>
      <c r="D1947">
        <v>2015</v>
      </c>
      <c r="E1947" t="s">
        <v>1087</v>
      </c>
      <c r="F1947" t="s">
        <v>157</v>
      </c>
      <c r="G1947">
        <v>24.21</v>
      </c>
      <c r="H1947">
        <v>51.87</v>
      </c>
      <c r="I1947" t="s">
        <v>156</v>
      </c>
      <c r="J1947" t="s">
        <v>155</v>
      </c>
      <c r="K1947" t="s">
        <v>56</v>
      </c>
      <c r="L1947" t="s">
        <v>106</v>
      </c>
      <c r="M1947" t="s">
        <v>55</v>
      </c>
      <c r="N1947">
        <v>356</v>
      </c>
    </row>
    <row r="1948" spans="1:14">
      <c r="A1948" t="s">
        <v>1072</v>
      </c>
      <c r="B1948" t="s">
        <v>1071</v>
      </c>
      <c r="C1948" t="s">
        <v>918</v>
      </c>
      <c r="D1948">
        <v>2015</v>
      </c>
      <c r="E1948" t="s">
        <v>1087</v>
      </c>
      <c r="F1948" t="s">
        <v>157</v>
      </c>
      <c r="G1948">
        <v>24.21</v>
      </c>
      <c r="H1948">
        <v>51.87</v>
      </c>
      <c r="I1948" t="s">
        <v>156</v>
      </c>
      <c r="J1948" t="s">
        <v>155</v>
      </c>
      <c r="K1948" t="s">
        <v>61</v>
      </c>
      <c r="L1948" t="s">
        <v>769</v>
      </c>
      <c r="M1948" t="s">
        <v>60</v>
      </c>
      <c r="N1948">
        <v>357</v>
      </c>
    </row>
    <row r="1949" spans="1:14">
      <c r="A1949" t="s">
        <v>1072</v>
      </c>
      <c r="B1949" t="s">
        <v>1071</v>
      </c>
      <c r="C1949" t="s">
        <v>918</v>
      </c>
      <c r="D1949">
        <v>2015</v>
      </c>
      <c r="E1949" t="s">
        <v>1086</v>
      </c>
      <c r="F1949" t="s">
        <v>157</v>
      </c>
      <c r="G1949">
        <v>24.23</v>
      </c>
      <c r="H1949">
        <v>51.8</v>
      </c>
      <c r="I1949" t="s">
        <v>156</v>
      </c>
      <c r="J1949" t="s">
        <v>155</v>
      </c>
      <c r="K1949" t="s">
        <v>56</v>
      </c>
      <c r="L1949" t="s">
        <v>106</v>
      </c>
      <c r="M1949" t="s">
        <v>55</v>
      </c>
      <c r="N1949">
        <v>358</v>
      </c>
    </row>
    <row r="1950" spans="1:14">
      <c r="A1950" t="s">
        <v>1072</v>
      </c>
      <c r="B1950" t="s">
        <v>1071</v>
      </c>
      <c r="C1950" t="s">
        <v>918</v>
      </c>
      <c r="D1950">
        <v>2015</v>
      </c>
      <c r="E1950" t="s">
        <v>1086</v>
      </c>
      <c r="F1950" t="s">
        <v>157</v>
      </c>
      <c r="G1950">
        <v>24.23</v>
      </c>
      <c r="H1950">
        <v>51.8</v>
      </c>
      <c r="I1950" t="s">
        <v>156</v>
      </c>
      <c r="J1950" t="s">
        <v>155</v>
      </c>
      <c r="K1950" t="s">
        <v>56</v>
      </c>
      <c r="L1950" t="s">
        <v>106</v>
      </c>
      <c r="M1950" t="s">
        <v>55</v>
      </c>
      <c r="N1950">
        <v>359</v>
      </c>
    </row>
    <row r="1951" spans="1:14">
      <c r="A1951" t="s">
        <v>1072</v>
      </c>
      <c r="B1951" t="s">
        <v>1071</v>
      </c>
      <c r="C1951" t="s">
        <v>918</v>
      </c>
      <c r="D1951">
        <v>2015</v>
      </c>
      <c r="E1951" t="s">
        <v>1085</v>
      </c>
      <c r="F1951" t="s">
        <v>157</v>
      </c>
      <c r="G1951">
        <v>24.25</v>
      </c>
      <c r="H1951">
        <v>51.69</v>
      </c>
      <c r="I1951" t="s">
        <v>156</v>
      </c>
      <c r="J1951" t="s">
        <v>155</v>
      </c>
      <c r="K1951" t="s">
        <v>56</v>
      </c>
      <c r="L1951" t="s">
        <v>106</v>
      </c>
      <c r="M1951" t="s">
        <v>55</v>
      </c>
      <c r="N1951">
        <v>360</v>
      </c>
    </row>
    <row r="1952" spans="1:14">
      <c r="A1952" t="s">
        <v>1072</v>
      </c>
      <c r="B1952" t="s">
        <v>1071</v>
      </c>
      <c r="C1952" t="s">
        <v>918</v>
      </c>
      <c r="D1952">
        <v>2015</v>
      </c>
      <c r="E1952" t="s">
        <v>1085</v>
      </c>
      <c r="F1952" t="s">
        <v>157</v>
      </c>
      <c r="G1952">
        <v>24.25</v>
      </c>
      <c r="H1952">
        <v>51.69</v>
      </c>
      <c r="I1952" t="s">
        <v>156</v>
      </c>
      <c r="J1952" t="s">
        <v>155</v>
      </c>
      <c r="K1952" t="s">
        <v>56</v>
      </c>
      <c r="L1952" t="s">
        <v>106</v>
      </c>
      <c r="M1952" t="s">
        <v>55</v>
      </c>
      <c r="N1952">
        <v>361</v>
      </c>
    </row>
    <row r="1953" spans="1:14">
      <c r="A1953" t="s">
        <v>1072</v>
      </c>
      <c r="B1953" t="s">
        <v>1071</v>
      </c>
      <c r="C1953" t="s">
        <v>918</v>
      </c>
      <c r="D1953">
        <v>2015</v>
      </c>
      <c r="E1953" t="s">
        <v>1084</v>
      </c>
      <c r="F1953" t="s">
        <v>157</v>
      </c>
      <c r="G1953">
        <v>24.25</v>
      </c>
      <c r="H1953">
        <v>51.67</v>
      </c>
      <c r="I1953" t="s">
        <v>156</v>
      </c>
      <c r="J1953" t="s">
        <v>155</v>
      </c>
      <c r="K1953" t="s">
        <v>226</v>
      </c>
      <c r="L1953" s="1">
        <v>36887</v>
      </c>
      <c r="M1953" t="s">
        <v>226</v>
      </c>
      <c r="N1953">
        <v>362</v>
      </c>
    </row>
    <row r="1954" spans="1:14">
      <c r="A1954" t="s">
        <v>1072</v>
      </c>
      <c r="B1954" t="s">
        <v>1071</v>
      </c>
      <c r="C1954" t="s">
        <v>918</v>
      </c>
      <c r="D1954">
        <v>2015</v>
      </c>
      <c r="E1954" t="s">
        <v>1084</v>
      </c>
      <c r="F1954" t="s">
        <v>157</v>
      </c>
      <c r="G1954">
        <v>24.25</v>
      </c>
      <c r="H1954">
        <v>51.67</v>
      </c>
      <c r="I1954" t="s">
        <v>156</v>
      </c>
      <c r="J1954" t="s">
        <v>155</v>
      </c>
      <c r="K1954" t="s">
        <v>226</v>
      </c>
      <c r="L1954" s="1">
        <v>36888</v>
      </c>
      <c r="M1954" t="s">
        <v>226</v>
      </c>
      <c r="N1954">
        <v>363</v>
      </c>
    </row>
    <row r="1955" spans="1:14">
      <c r="A1955" t="s">
        <v>1072</v>
      </c>
      <c r="B1955" t="s">
        <v>1071</v>
      </c>
      <c r="C1955" t="s">
        <v>918</v>
      </c>
      <c r="D1955">
        <v>2015</v>
      </c>
      <c r="E1955" t="s">
        <v>1083</v>
      </c>
      <c r="F1955" t="s">
        <v>157</v>
      </c>
      <c r="G1955">
        <v>24.15</v>
      </c>
      <c r="H1955">
        <v>52.05</v>
      </c>
      <c r="I1955" t="s">
        <v>156</v>
      </c>
      <c r="J1955" t="s">
        <v>155</v>
      </c>
      <c r="K1955" t="s">
        <v>226</v>
      </c>
      <c r="L1955" s="1">
        <v>36889</v>
      </c>
      <c r="M1955" t="s">
        <v>226</v>
      </c>
      <c r="N1955">
        <v>364</v>
      </c>
    </row>
    <row r="1956" spans="1:14">
      <c r="A1956" t="s">
        <v>1072</v>
      </c>
      <c r="B1956" t="s">
        <v>1071</v>
      </c>
      <c r="C1956" t="s">
        <v>918</v>
      </c>
      <c r="D1956">
        <v>2015</v>
      </c>
      <c r="E1956" t="s">
        <v>1083</v>
      </c>
      <c r="F1956" t="s">
        <v>157</v>
      </c>
      <c r="G1956">
        <v>24.15</v>
      </c>
      <c r="H1956">
        <v>52.05</v>
      </c>
      <c r="I1956" t="s">
        <v>156</v>
      </c>
      <c r="J1956" t="s">
        <v>155</v>
      </c>
      <c r="K1956" t="s">
        <v>226</v>
      </c>
      <c r="L1956" s="1">
        <v>36890</v>
      </c>
      <c r="M1956" t="s">
        <v>226</v>
      </c>
      <c r="N1956">
        <v>365</v>
      </c>
    </row>
    <row r="1957" spans="1:14">
      <c r="A1957" t="s">
        <v>1072</v>
      </c>
      <c r="B1957" t="s">
        <v>1071</v>
      </c>
      <c r="C1957" t="s">
        <v>918</v>
      </c>
      <c r="D1957">
        <v>2015</v>
      </c>
      <c r="E1957" t="s">
        <v>1083</v>
      </c>
      <c r="F1957" t="s">
        <v>157</v>
      </c>
      <c r="G1957">
        <v>24.15</v>
      </c>
      <c r="H1957">
        <v>52.05</v>
      </c>
      <c r="I1957" t="s">
        <v>156</v>
      </c>
      <c r="J1957" t="s">
        <v>155</v>
      </c>
      <c r="K1957" t="s">
        <v>226</v>
      </c>
      <c r="L1957" s="1">
        <v>36891</v>
      </c>
      <c r="M1957" t="s">
        <v>226</v>
      </c>
      <c r="N1957">
        <v>366</v>
      </c>
    </row>
    <row r="1958" spans="1:14">
      <c r="A1958" t="s">
        <v>1072</v>
      </c>
      <c r="B1958" t="s">
        <v>1071</v>
      </c>
      <c r="C1958" t="s">
        <v>918</v>
      </c>
      <c r="D1958">
        <v>2015</v>
      </c>
      <c r="E1958" t="s">
        <v>1082</v>
      </c>
      <c r="F1958" t="s">
        <v>157</v>
      </c>
      <c r="G1958">
        <v>24.2</v>
      </c>
      <c r="H1958">
        <v>52.45</v>
      </c>
      <c r="I1958" t="s">
        <v>156</v>
      </c>
      <c r="J1958" t="s">
        <v>155</v>
      </c>
      <c r="K1958" t="s">
        <v>56</v>
      </c>
      <c r="L1958" t="s">
        <v>106</v>
      </c>
      <c r="M1958" t="s">
        <v>55</v>
      </c>
      <c r="N1958">
        <v>367</v>
      </c>
    </row>
    <row r="1959" spans="1:14">
      <c r="A1959" t="s">
        <v>1072</v>
      </c>
      <c r="B1959" t="s">
        <v>1071</v>
      </c>
      <c r="C1959" t="s">
        <v>918</v>
      </c>
      <c r="D1959">
        <v>2015</v>
      </c>
      <c r="E1959" t="s">
        <v>1082</v>
      </c>
      <c r="F1959" t="s">
        <v>157</v>
      </c>
      <c r="G1959">
        <v>24.2</v>
      </c>
      <c r="H1959">
        <v>52.45</v>
      </c>
      <c r="I1959" t="s">
        <v>156</v>
      </c>
      <c r="J1959" t="s">
        <v>155</v>
      </c>
      <c r="K1959" t="s">
        <v>56</v>
      </c>
      <c r="L1959" t="s">
        <v>106</v>
      </c>
      <c r="M1959" t="s">
        <v>55</v>
      </c>
      <c r="N1959">
        <v>368</v>
      </c>
    </row>
    <row r="1960" spans="1:14">
      <c r="A1960" t="s">
        <v>1072</v>
      </c>
      <c r="B1960" t="s">
        <v>1071</v>
      </c>
      <c r="C1960" t="s">
        <v>918</v>
      </c>
      <c r="D1960">
        <v>2015</v>
      </c>
      <c r="E1960" t="s">
        <v>1082</v>
      </c>
      <c r="F1960" t="s">
        <v>157</v>
      </c>
      <c r="G1960">
        <v>24.2</v>
      </c>
      <c r="H1960">
        <v>52.45</v>
      </c>
      <c r="I1960" t="s">
        <v>156</v>
      </c>
      <c r="J1960" t="s">
        <v>155</v>
      </c>
      <c r="K1960" t="s">
        <v>56</v>
      </c>
      <c r="L1960" t="s">
        <v>106</v>
      </c>
      <c r="M1960" t="s">
        <v>55</v>
      </c>
      <c r="N1960">
        <v>369</v>
      </c>
    </row>
    <row r="1961" spans="1:14">
      <c r="A1961" t="s">
        <v>1072</v>
      </c>
      <c r="B1961" t="s">
        <v>1071</v>
      </c>
      <c r="C1961" t="s">
        <v>918</v>
      </c>
      <c r="D1961">
        <v>2015</v>
      </c>
      <c r="E1961" t="s">
        <v>1081</v>
      </c>
      <c r="F1961" t="s">
        <v>157</v>
      </c>
      <c r="G1961">
        <v>24.28</v>
      </c>
      <c r="H1961">
        <v>53.35</v>
      </c>
      <c r="I1961" t="s">
        <v>156</v>
      </c>
      <c r="J1961" t="s">
        <v>155</v>
      </c>
      <c r="K1961" t="s">
        <v>56</v>
      </c>
      <c r="L1961" t="s">
        <v>106</v>
      </c>
      <c r="M1961" t="s">
        <v>55</v>
      </c>
      <c r="N1961">
        <v>370</v>
      </c>
    </row>
    <row r="1962" spans="1:14">
      <c r="A1962" t="s">
        <v>1072</v>
      </c>
      <c r="B1962" t="s">
        <v>1071</v>
      </c>
      <c r="C1962" t="s">
        <v>918</v>
      </c>
      <c r="D1962">
        <v>2015</v>
      </c>
      <c r="E1962" t="s">
        <v>1081</v>
      </c>
      <c r="F1962" t="s">
        <v>157</v>
      </c>
      <c r="G1962">
        <v>24.28</v>
      </c>
      <c r="H1962">
        <v>53.35</v>
      </c>
      <c r="I1962" t="s">
        <v>156</v>
      </c>
      <c r="J1962" t="s">
        <v>155</v>
      </c>
      <c r="K1962" t="s">
        <v>56</v>
      </c>
      <c r="L1962" t="s">
        <v>106</v>
      </c>
      <c r="M1962" t="s">
        <v>55</v>
      </c>
      <c r="N1962">
        <v>371</v>
      </c>
    </row>
    <row r="1963" spans="1:14">
      <c r="A1963" t="s">
        <v>1072</v>
      </c>
      <c r="B1963" t="s">
        <v>1071</v>
      </c>
      <c r="C1963" t="s">
        <v>918</v>
      </c>
      <c r="D1963">
        <v>2015</v>
      </c>
      <c r="E1963" t="s">
        <v>1081</v>
      </c>
      <c r="F1963" t="s">
        <v>157</v>
      </c>
      <c r="G1963">
        <v>24.28</v>
      </c>
      <c r="H1963">
        <v>53.35</v>
      </c>
      <c r="I1963" t="s">
        <v>156</v>
      </c>
      <c r="J1963" t="s">
        <v>155</v>
      </c>
      <c r="K1963" t="s">
        <v>56</v>
      </c>
      <c r="L1963" t="s">
        <v>106</v>
      </c>
      <c r="M1963" t="s">
        <v>55</v>
      </c>
      <c r="N1963">
        <v>372</v>
      </c>
    </row>
    <row r="1964" spans="1:14">
      <c r="A1964" t="s">
        <v>1072</v>
      </c>
      <c r="B1964" t="s">
        <v>1071</v>
      </c>
      <c r="C1964" t="s">
        <v>918</v>
      </c>
      <c r="D1964">
        <v>2015</v>
      </c>
      <c r="E1964" t="s">
        <v>1080</v>
      </c>
      <c r="F1964" t="s">
        <v>157</v>
      </c>
      <c r="G1964">
        <v>24.24</v>
      </c>
      <c r="H1964">
        <v>53.47</v>
      </c>
      <c r="I1964" t="s">
        <v>156</v>
      </c>
      <c r="J1964" t="s">
        <v>155</v>
      </c>
      <c r="K1964" t="s">
        <v>56</v>
      </c>
      <c r="L1964" t="s">
        <v>106</v>
      </c>
      <c r="M1964" t="s">
        <v>55</v>
      </c>
      <c r="N1964">
        <v>373</v>
      </c>
    </row>
    <row r="1965" spans="1:14">
      <c r="A1965" t="s">
        <v>1072</v>
      </c>
      <c r="B1965" t="s">
        <v>1071</v>
      </c>
      <c r="C1965" t="s">
        <v>918</v>
      </c>
      <c r="D1965">
        <v>2015</v>
      </c>
      <c r="E1965" t="s">
        <v>1080</v>
      </c>
      <c r="F1965" t="s">
        <v>157</v>
      </c>
      <c r="G1965">
        <v>24.24</v>
      </c>
      <c r="H1965">
        <v>53.47</v>
      </c>
      <c r="I1965" t="s">
        <v>156</v>
      </c>
      <c r="J1965" t="s">
        <v>155</v>
      </c>
      <c r="K1965" t="s">
        <v>56</v>
      </c>
      <c r="L1965" t="s">
        <v>106</v>
      </c>
      <c r="M1965" t="s">
        <v>55</v>
      </c>
      <c r="N1965">
        <v>374</v>
      </c>
    </row>
    <row r="1966" spans="1:14">
      <c r="A1966" t="s">
        <v>1072</v>
      </c>
      <c r="B1966" t="s">
        <v>1071</v>
      </c>
      <c r="C1966" t="s">
        <v>918</v>
      </c>
      <c r="D1966">
        <v>2015</v>
      </c>
      <c r="E1966" t="s">
        <v>1079</v>
      </c>
      <c r="F1966" t="s">
        <v>157</v>
      </c>
      <c r="G1966">
        <v>24.21</v>
      </c>
      <c r="H1966">
        <v>53.62</v>
      </c>
      <c r="I1966" t="s">
        <v>156</v>
      </c>
      <c r="J1966" t="s">
        <v>155</v>
      </c>
      <c r="K1966" t="s">
        <v>56</v>
      </c>
      <c r="L1966" t="s">
        <v>106</v>
      </c>
      <c r="M1966" t="s">
        <v>55</v>
      </c>
      <c r="N1966">
        <v>375</v>
      </c>
    </row>
    <row r="1967" spans="1:14">
      <c r="A1967" t="s">
        <v>1072</v>
      </c>
      <c r="B1967" t="s">
        <v>1071</v>
      </c>
      <c r="C1967" t="s">
        <v>918</v>
      </c>
      <c r="D1967">
        <v>2015</v>
      </c>
      <c r="E1967" t="s">
        <v>1079</v>
      </c>
      <c r="F1967" t="s">
        <v>157</v>
      </c>
      <c r="G1967">
        <v>24.21</v>
      </c>
      <c r="H1967">
        <v>53.62</v>
      </c>
      <c r="I1967" t="s">
        <v>156</v>
      </c>
      <c r="J1967" t="s">
        <v>155</v>
      </c>
      <c r="K1967" t="s">
        <v>56</v>
      </c>
      <c r="L1967" t="s">
        <v>106</v>
      </c>
      <c r="M1967" t="s">
        <v>55</v>
      </c>
      <c r="N1967">
        <v>376</v>
      </c>
    </row>
    <row r="1968" spans="1:14">
      <c r="A1968" t="s">
        <v>1072</v>
      </c>
      <c r="B1968" t="s">
        <v>1071</v>
      </c>
      <c r="C1968" t="s">
        <v>918</v>
      </c>
      <c r="D1968">
        <v>2015</v>
      </c>
      <c r="E1968" t="s">
        <v>1078</v>
      </c>
      <c r="F1968" t="s">
        <v>157</v>
      </c>
      <c r="G1968">
        <v>24.55</v>
      </c>
      <c r="H1968">
        <v>53.11</v>
      </c>
      <c r="I1968" t="s">
        <v>156</v>
      </c>
      <c r="J1968" t="s">
        <v>155</v>
      </c>
      <c r="K1968" t="s">
        <v>56</v>
      </c>
      <c r="L1968" t="s">
        <v>106</v>
      </c>
      <c r="M1968" t="s">
        <v>55</v>
      </c>
      <c r="N1968">
        <v>377</v>
      </c>
    </row>
    <row r="1969" spans="1:14">
      <c r="A1969" t="s">
        <v>1072</v>
      </c>
      <c r="B1969" t="s">
        <v>1071</v>
      </c>
      <c r="C1969" t="s">
        <v>918</v>
      </c>
      <c r="D1969">
        <v>2015</v>
      </c>
      <c r="E1969" t="s">
        <v>1078</v>
      </c>
      <c r="F1969" t="s">
        <v>157</v>
      </c>
      <c r="G1969">
        <v>24.55</v>
      </c>
      <c r="H1969">
        <v>53.11</v>
      </c>
      <c r="I1969" t="s">
        <v>156</v>
      </c>
      <c r="J1969" t="s">
        <v>155</v>
      </c>
      <c r="K1969" t="s">
        <v>56</v>
      </c>
      <c r="L1969" t="s">
        <v>106</v>
      </c>
      <c r="M1969" t="s">
        <v>55</v>
      </c>
      <c r="N1969">
        <v>378</v>
      </c>
    </row>
    <row r="1970" spans="1:14">
      <c r="A1970" t="s">
        <v>1072</v>
      </c>
      <c r="B1970" t="s">
        <v>1071</v>
      </c>
      <c r="C1970" t="s">
        <v>918</v>
      </c>
      <c r="D1970">
        <v>2015</v>
      </c>
      <c r="E1970" t="s">
        <v>1077</v>
      </c>
      <c r="F1970" t="s">
        <v>157</v>
      </c>
      <c r="G1970">
        <v>24.58</v>
      </c>
      <c r="H1970">
        <v>53.08</v>
      </c>
      <c r="I1970" t="s">
        <v>156</v>
      </c>
      <c r="J1970" t="s">
        <v>155</v>
      </c>
      <c r="K1970" t="s">
        <v>226</v>
      </c>
      <c r="L1970" s="1">
        <v>36904</v>
      </c>
      <c r="M1970" t="s">
        <v>226</v>
      </c>
      <c r="N1970">
        <v>379</v>
      </c>
    </row>
    <row r="1971" spans="1:14">
      <c r="A1971" t="s">
        <v>1072</v>
      </c>
      <c r="B1971" t="s">
        <v>1071</v>
      </c>
      <c r="C1971" t="s">
        <v>918</v>
      </c>
      <c r="D1971">
        <v>2015</v>
      </c>
      <c r="E1971" t="s">
        <v>1077</v>
      </c>
      <c r="F1971" t="s">
        <v>157</v>
      </c>
      <c r="G1971">
        <v>24.58</v>
      </c>
      <c r="H1971">
        <v>53.08</v>
      </c>
      <c r="I1971" t="s">
        <v>156</v>
      </c>
      <c r="J1971" t="s">
        <v>155</v>
      </c>
      <c r="K1971" t="s">
        <v>226</v>
      </c>
      <c r="L1971" s="1">
        <v>36905</v>
      </c>
      <c r="M1971" t="s">
        <v>226</v>
      </c>
      <c r="N1971">
        <v>380</v>
      </c>
    </row>
    <row r="1972" spans="1:14">
      <c r="A1972" t="s">
        <v>1072</v>
      </c>
      <c r="B1972" t="s">
        <v>1071</v>
      </c>
      <c r="C1972" t="s">
        <v>918</v>
      </c>
      <c r="D1972">
        <v>2015</v>
      </c>
      <c r="E1972" t="s">
        <v>1076</v>
      </c>
      <c r="F1972" t="s">
        <v>157</v>
      </c>
      <c r="G1972">
        <v>24.55</v>
      </c>
      <c r="H1972">
        <v>53.04</v>
      </c>
      <c r="I1972" t="s">
        <v>156</v>
      </c>
      <c r="J1972" t="s">
        <v>155</v>
      </c>
      <c r="K1972" t="s">
        <v>56</v>
      </c>
      <c r="L1972" t="s">
        <v>106</v>
      </c>
      <c r="M1972" t="s">
        <v>55</v>
      </c>
      <c r="N1972">
        <v>381</v>
      </c>
    </row>
    <row r="1973" spans="1:14">
      <c r="A1973" t="s">
        <v>1072</v>
      </c>
      <c r="B1973" t="s">
        <v>1071</v>
      </c>
      <c r="C1973" t="s">
        <v>918</v>
      </c>
      <c r="D1973">
        <v>2015</v>
      </c>
      <c r="E1973" t="s">
        <v>1076</v>
      </c>
      <c r="F1973" t="s">
        <v>157</v>
      </c>
      <c r="G1973">
        <v>24.55</v>
      </c>
      <c r="H1973">
        <v>53.04</v>
      </c>
      <c r="I1973" t="s">
        <v>156</v>
      </c>
      <c r="J1973" t="s">
        <v>155</v>
      </c>
      <c r="K1973" t="s">
        <v>56</v>
      </c>
      <c r="L1973" t="s">
        <v>106</v>
      </c>
      <c r="M1973" t="s">
        <v>55</v>
      </c>
      <c r="N1973">
        <v>382</v>
      </c>
    </row>
    <row r="1974" spans="1:14">
      <c r="A1974" t="s">
        <v>1072</v>
      </c>
      <c r="B1974" t="s">
        <v>1071</v>
      </c>
      <c r="C1974" t="s">
        <v>918</v>
      </c>
      <c r="D1974">
        <v>2015</v>
      </c>
      <c r="E1974" t="s">
        <v>1076</v>
      </c>
      <c r="F1974" t="s">
        <v>157</v>
      </c>
      <c r="G1974">
        <v>24.55</v>
      </c>
      <c r="H1974">
        <v>53.04</v>
      </c>
      <c r="I1974" t="s">
        <v>156</v>
      </c>
      <c r="J1974" t="s">
        <v>155</v>
      </c>
      <c r="K1974" t="s">
        <v>56</v>
      </c>
      <c r="L1974" t="s">
        <v>106</v>
      </c>
      <c r="M1974" t="s">
        <v>55</v>
      </c>
      <c r="N1974">
        <v>383</v>
      </c>
    </row>
    <row r="1975" spans="1:14">
      <c r="A1975" t="s">
        <v>1072</v>
      </c>
      <c r="B1975" t="s">
        <v>1071</v>
      </c>
      <c r="C1975" t="s">
        <v>918</v>
      </c>
      <c r="D1975">
        <v>2015</v>
      </c>
      <c r="E1975" t="s">
        <v>1075</v>
      </c>
      <c r="F1975" t="s">
        <v>157</v>
      </c>
      <c r="G1975">
        <v>24.31</v>
      </c>
      <c r="H1975">
        <v>53.97</v>
      </c>
      <c r="I1975" t="s">
        <v>156</v>
      </c>
      <c r="J1975" t="s">
        <v>155</v>
      </c>
      <c r="K1975" t="s">
        <v>56</v>
      </c>
      <c r="L1975" t="s">
        <v>106</v>
      </c>
      <c r="M1975" t="s">
        <v>55</v>
      </c>
      <c r="N1975">
        <v>384</v>
      </c>
    </row>
    <row r="1976" spans="1:14">
      <c r="A1976" t="s">
        <v>1072</v>
      </c>
      <c r="B1976" t="s">
        <v>1071</v>
      </c>
      <c r="C1976" t="s">
        <v>918</v>
      </c>
      <c r="D1976">
        <v>2015</v>
      </c>
      <c r="E1976" t="s">
        <v>1075</v>
      </c>
      <c r="F1976" t="s">
        <v>157</v>
      </c>
      <c r="G1976">
        <v>24.31</v>
      </c>
      <c r="H1976">
        <v>53.97</v>
      </c>
      <c r="I1976" t="s">
        <v>156</v>
      </c>
      <c r="J1976" t="s">
        <v>155</v>
      </c>
      <c r="K1976" t="s">
        <v>56</v>
      </c>
      <c r="L1976" t="s">
        <v>106</v>
      </c>
      <c r="M1976" t="s">
        <v>55</v>
      </c>
      <c r="N1976">
        <v>385</v>
      </c>
    </row>
    <row r="1977" spans="1:14">
      <c r="A1977" t="s">
        <v>1072</v>
      </c>
      <c r="B1977" t="s">
        <v>1071</v>
      </c>
      <c r="C1977" t="s">
        <v>918</v>
      </c>
      <c r="D1977">
        <v>2015</v>
      </c>
      <c r="E1977" t="s">
        <v>1074</v>
      </c>
      <c r="F1977" t="s">
        <v>157</v>
      </c>
      <c r="G1977">
        <v>24.31</v>
      </c>
      <c r="H1977">
        <v>54</v>
      </c>
      <c r="I1977" t="s">
        <v>156</v>
      </c>
      <c r="J1977" t="s">
        <v>155</v>
      </c>
      <c r="K1977" t="s">
        <v>56</v>
      </c>
      <c r="L1977" t="s">
        <v>106</v>
      </c>
      <c r="M1977" t="s">
        <v>55</v>
      </c>
      <c r="N1977">
        <v>386</v>
      </c>
    </row>
    <row r="1978" spans="1:14">
      <c r="A1978" t="s">
        <v>1072</v>
      </c>
      <c r="B1978" t="s">
        <v>1071</v>
      </c>
      <c r="C1978" t="s">
        <v>918</v>
      </c>
      <c r="D1978">
        <v>2015</v>
      </c>
      <c r="E1978" t="s">
        <v>1074</v>
      </c>
      <c r="F1978" t="s">
        <v>157</v>
      </c>
      <c r="G1978">
        <v>24.31</v>
      </c>
      <c r="H1978">
        <v>54</v>
      </c>
      <c r="I1978" t="s">
        <v>156</v>
      </c>
      <c r="J1978" t="s">
        <v>155</v>
      </c>
      <c r="K1978" t="s">
        <v>56</v>
      </c>
      <c r="L1978" t="s">
        <v>106</v>
      </c>
      <c r="M1978" t="s">
        <v>55</v>
      </c>
      <c r="N1978">
        <v>387</v>
      </c>
    </row>
    <row r="1979" spans="1:14">
      <c r="A1979" t="s">
        <v>1072</v>
      </c>
      <c r="B1979" t="s">
        <v>1071</v>
      </c>
      <c r="C1979" t="s">
        <v>918</v>
      </c>
      <c r="D1979">
        <v>2015</v>
      </c>
      <c r="E1979" t="s">
        <v>1073</v>
      </c>
      <c r="F1979" t="s">
        <v>157</v>
      </c>
      <c r="G1979">
        <v>24.32</v>
      </c>
      <c r="H1979">
        <v>54.06</v>
      </c>
      <c r="I1979" t="s">
        <v>156</v>
      </c>
      <c r="J1979" t="s">
        <v>155</v>
      </c>
      <c r="K1979" t="s">
        <v>56</v>
      </c>
      <c r="L1979" t="s">
        <v>106</v>
      </c>
      <c r="M1979" t="s">
        <v>55</v>
      </c>
      <c r="N1979">
        <v>388</v>
      </c>
    </row>
    <row r="1980" spans="1:14">
      <c r="A1980" t="s">
        <v>1072</v>
      </c>
      <c r="B1980" t="s">
        <v>1071</v>
      </c>
      <c r="C1980" t="s">
        <v>918</v>
      </c>
      <c r="D1980">
        <v>2015</v>
      </c>
      <c r="E1980" t="s">
        <v>1070</v>
      </c>
      <c r="F1980" t="s">
        <v>157</v>
      </c>
      <c r="G1980">
        <v>24.32</v>
      </c>
      <c r="H1980">
        <v>54.06</v>
      </c>
      <c r="I1980" t="s">
        <v>156</v>
      </c>
      <c r="J1980" t="s">
        <v>155</v>
      </c>
      <c r="K1980" t="s">
        <v>56</v>
      </c>
      <c r="L1980" t="s">
        <v>106</v>
      </c>
      <c r="M1980" t="s">
        <v>55</v>
      </c>
      <c r="N1980">
        <v>389</v>
      </c>
    </row>
    <row r="1981" spans="1:14">
      <c r="A1981" t="s">
        <v>1072</v>
      </c>
      <c r="B1981" t="s">
        <v>1071</v>
      </c>
      <c r="C1981" t="s">
        <v>918</v>
      </c>
      <c r="D1981">
        <v>2015</v>
      </c>
      <c r="E1981" t="s">
        <v>1070</v>
      </c>
      <c r="F1981" t="s">
        <v>157</v>
      </c>
      <c r="G1981">
        <v>24.32</v>
      </c>
      <c r="H1981">
        <v>54.06</v>
      </c>
      <c r="I1981" t="s">
        <v>156</v>
      </c>
      <c r="J1981" t="s">
        <v>155</v>
      </c>
      <c r="K1981" t="s">
        <v>56</v>
      </c>
      <c r="L1981" t="s">
        <v>106</v>
      </c>
      <c r="M1981" t="s">
        <v>55</v>
      </c>
      <c r="N1981">
        <v>390</v>
      </c>
    </row>
    <row r="1982" spans="1:14">
      <c r="A1982" t="s">
        <v>1069</v>
      </c>
      <c r="B1982" t="s">
        <v>1068</v>
      </c>
      <c r="D1982">
        <v>2020</v>
      </c>
      <c r="E1982" t="s">
        <v>1067</v>
      </c>
      <c r="F1982" t="s">
        <v>912</v>
      </c>
      <c r="G1982">
        <v>12.53333333</v>
      </c>
      <c r="H1982">
        <v>-81.716666669999995</v>
      </c>
      <c r="I1982" t="s">
        <v>50</v>
      </c>
      <c r="J1982" t="s">
        <v>217</v>
      </c>
      <c r="K1982" t="s">
        <v>48</v>
      </c>
      <c r="L1982" t="s">
        <v>146</v>
      </c>
      <c r="M1982" t="s">
        <v>47</v>
      </c>
      <c r="N1982" t="s">
        <v>1043</v>
      </c>
    </row>
    <row r="1983" spans="1:14">
      <c r="A1983" t="s">
        <v>1069</v>
      </c>
      <c r="B1983" t="s">
        <v>1068</v>
      </c>
      <c r="D1983">
        <v>2020</v>
      </c>
      <c r="E1983" t="s">
        <v>1067</v>
      </c>
      <c r="F1983" t="s">
        <v>912</v>
      </c>
      <c r="G1983">
        <v>12.53333333</v>
      </c>
      <c r="H1983">
        <v>-81.716666669999995</v>
      </c>
      <c r="I1983" t="s">
        <v>50</v>
      </c>
      <c r="J1983" t="s">
        <v>217</v>
      </c>
      <c r="K1983" t="s">
        <v>154</v>
      </c>
      <c r="L1983" t="s">
        <v>154</v>
      </c>
      <c r="M1983" t="s">
        <v>154</v>
      </c>
      <c r="N1983" t="s">
        <v>1043</v>
      </c>
    </row>
    <row r="1984" spans="1:14">
      <c r="A1984" t="s">
        <v>1069</v>
      </c>
      <c r="B1984" t="s">
        <v>1068</v>
      </c>
      <c r="D1984">
        <v>2020</v>
      </c>
      <c r="E1984" t="s">
        <v>1067</v>
      </c>
      <c r="F1984" t="s">
        <v>912</v>
      </c>
      <c r="G1984">
        <v>12.53333333</v>
      </c>
      <c r="H1984">
        <v>-81.716666669999995</v>
      </c>
      <c r="I1984" t="s">
        <v>50</v>
      </c>
      <c r="J1984" t="s">
        <v>217</v>
      </c>
      <c r="K1984" t="e">
        <v>#N/A</v>
      </c>
      <c r="N1984" t="s">
        <v>1066</v>
      </c>
    </row>
    <row r="1985" spans="1:14">
      <c r="A1985" t="s">
        <v>2710</v>
      </c>
      <c r="B1985" t="s">
        <v>2709</v>
      </c>
      <c r="D1985">
        <v>2019</v>
      </c>
      <c r="E1985" t="s">
        <v>2706</v>
      </c>
      <c r="F1985" t="s">
        <v>167</v>
      </c>
      <c r="G1985">
        <v>42.572652779999999</v>
      </c>
      <c r="H1985">
        <v>8.7657055560000003</v>
      </c>
      <c r="I1985" t="s">
        <v>65</v>
      </c>
      <c r="J1985" t="s">
        <v>95</v>
      </c>
      <c r="K1985" t="s">
        <v>48</v>
      </c>
      <c r="L1985" t="s">
        <v>166</v>
      </c>
      <c r="M1985" t="s">
        <v>165</v>
      </c>
    </row>
    <row r="1986" spans="1:14">
      <c r="A1986" t="s">
        <v>2708</v>
      </c>
      <c r="B1986" t="s">
        <v>2707</v>
      </c>
      <c r="D1986">
        <v>2021</v>
      </c>
      <c r="E1986" t="s">
        <v>2706</v>
      </c>
      <c r="F1986" t="s">
        <v>167</v>
      </c>
      <c r="G1986">
        <v>42.572652779999999</v>
      </c>
      <c r="H1986">
        <v>8.7657055560000003</v>
      </c>
      <c r="I1986" t="s">
        <v>65</v>
      </c>
      <c r="J1986" t="s">
        <v>95</v>
      </c>
      <c r="K1986" t="s">
        <v>48</v>
      </c>
      <c r="L1986" t="s">
        <v>166</v>
      </c>
      <c r="M1986" t="s">
        <v>165</v>
      </c>
      <c r="N1986" t="s">
        <v>2705</v>
      </c>
    </row>
    <row r="1987" spans="1:14">
      <c r="A1987" t="s">
        <v>2704</v>
      </c>
      <c r="B1987" t="s">
        <v>1455</v>
      </c>
      <c r="D1987">
        <v>2005</v>
      </c>
      <c r="E1987" t="s">
        <v>2703</v>
      </c>
      <c r="F1987" t="s">
        <v>518</v>
      </c>
      <c r="G1987">
        <v>39.497377780000001</v>
      </c>
      <c r="H1987">
        <v>2.6462277780000001</v>
      </c>
      <c r="I1987" t="s">
        <v>65</v>
      </c>
      <c r="J1987" t="s">
        <v>95</v>
      </c>
      <c r="K1987" t="s">
        <v>48</v>
      </c>
      <c r="L1987" t="s">
        <v>166</v>
      </c>
      <c r="M1987" t="s">
        <v>165</v>
      </c>
    </row>
    <row r="1988" spans="1:14">
      <c r="A1988" t="s">
        <v>2702</v>
      </c>
      <c r="B1988" t="s">
        <v>2701</v>
      </c>
      <c r="D1988">
        <v>2021</v>
      </c>
      <c r="E1988" t="s">
        <v>2700</v>
      </c>
      <c r="F1988" t="s">
        <v>89</v>
      </c>
      <c r="G1988">
        <v>31.310894439999998</v>
      </c>
      <c r="H1988">
        <v>122.16992500000001</v>
      </c>
      <c r="I1988" t="s">
        <v>198</v>
      </c>
      <c r="J1988" t="s">
        <v>64</v>
      </c>
      <c r="K1988" t="s">
        <v>154</v>
      </c>
      <c r="L1988" t="s">
        <v>154</v>
      </c>
      <c r="M1988" t="s">
        <v>154</v>
      </c>
      <c r="N1988" t="s">
        <v>2699</v>
      </c>
    </row>
    <row r="1989" spans="1:14">
      <c r="A1989" t="s">
        <v>1065</v>
      </c>
      <c r="B1989" t="s">
        <v>1064</v>
      </c>
      <c r="D1989">
        <v>2018</v>
      </c>
      <c r="E1989" t="s">
        <v>1063</v>
      </c>
      <c r="F1989" t="s">
        <v>81</v>
      </c>
      <c r="G1989">
        <v>-8.1145388890000003</v>
      </c>
      <c r="H1989">
        <v>114.5953306</v>
      </c>
      <c r="I1989" t="s">
        <v>65</v>
      </c>
      <c r="J1989" t="s">
        <v>49</v>
      </c>
      <c r="K1989" t="s">
        <v>226</v>
      </c>
      <c r="L1989" t="s">
        <v>227</v>
      </c>
      <c r="M1989" t="s">
        <v>226</v>
      </c>
      <c r="N1989" t="s">
        <v>1062</v>
      </c>
    </row>
    <row r="1990" spans="1:14">
      <c r="A1990" t="s">
        <v>1057</v>
      </c>
      <c r="B1990" t="s">
        <v>1056</v>
      </c>
      <c r="D1990">
        <v>2020</v>
      </c>
      <c r="E1990" t="s">
        <v>1061</v>
      </c>
      <c r="F1990" t="s">
        <v>1060</v>
      </c>
      <c r="G1990">
        <v>35.92128889</v>
      </c>
      <c r="H1990">
        <v>-5.423036111</v>
      </c>
      <c r="I1990" t="s">
        <v>65</v>
      </c>
      <c r="J1990" t="s">
        <v>95</v>
      </c>
      <c r="K1990" t="s">
        <v>56</v>
      </c>
      <c r="L1990" t="s">
        <v>63</v>
      </c>
      <c r="M1990" t="s">
        <v>62</v>
      </c>
    </row>
    <row r="1991" spans="1:14">
      <c r="A1991" t="s">
        <v>1054</v>
      </c>
      <c r="B1991" t="s">
        <v>1053</v>
      </c>
      <c r="D1991">
        <v>1986</v>
      </c>
      <c r="E1991" t="s">
        <v>1052</v>
      </c>
      <c r="F1991" t="s">
        <v>1051</v>
      </c>
      <c r="G1991">
        <v>-9.5049833330000002</v>
      </c>
      <c r="H1991">
        <v>147.2622417</v>
      </c>
      <c r="I1991" t="s">
        <v>88</v>
      </c>
      <c r="J1991" t="s">
        <v>49</v>
      </c>
      <c r="K1991" t="s">
        <v>48</v>
      </c>
      <c r="L1991" t="s">
        <v>80</v>
      </c>
      <c r="M1991" t="s">
        <v>79</v>
      </c>
    </row>
    <row r="1992" spans="1:14">
      <c r="A1992" t="s">
        <v>1050</v>
      </c>
      <c r="B1992" t="s">
        <v>1049</v>
      </c>
      <c r="D1992">
        <v>2011</v>
      </c>
      <c r="E1992" t="s">
        <v>1048</v>
      </c>
      <c r="F1992" t="s">
        <v>1047</v>
      </c>
      <c r="G1992">
        <v>20.574677779999998</v>
      </c>
      <c r="H1992">
        <v>-16.488913889999999</v>
      </c>
      <c r="I1992" t="s">
        <v>156</v>
      </c>
      <c r="J1992" t="s">
        <v>155</v>
      </c>
      <c r="K1992" t="s">
        <v>56</v>
      </c>
      <c r="L1992" t="s">
        <v>94</v>
      </c>
      <c r="M1992" t="s">
        <v>62</v>
      </c>
    </row>
    <row r="1993" spans="1:14">
      <c r="A1993" t="s">
        <v>1046</v>
      </c>
      <c r="B1993" t="s">
        <v>1045</v>
      </c>
      <c r="D1993">
        <v>2021</v>
      </c>
      <c r="E1993" t="s">
        <v>1044</v>
      </c>
      <c r="F1993" t="s">
        <v>81</v>
      </c>
      <c r="G1993">
        <v>5.8221999999999996</v>
      </c>
      <c r="H1993">
        <v>110.4906</v>
      </c>
      <c r="I1993" t="s">
        <v>65</v>
      </c>
      <c r="J1993" t="s">
        <v>49</v>
      </c>
      <c r="K1993" t="s">
        <v>226</v>
      </c>
      <c r="L1993" t="s">
        <v>227</v>
      </c>
      <c r="M1993" t="s">
        <v>226</v>
      </c>
      <c r="N1993" t="s">
        <v>1043</v>
      </c>
    </row>
    <row r="1994" spans="1:14">
      <c r="A1994" t="s">
        <v>1038</v>
      </c>
      <c r="B1994" t="s">
        <v>1037</v>
      </c>
      <c r="D1994">
        <v>2018</v>
      </c>
      <c r="E1994" t="s">
        <v>1042</v>
      </c>
      <c r="F1994" t="s">
        <v>438</v>
      </c>
      <c r="G1994">
        <v>-36.547499999999999</v>
      </c>
      <c r="H1994">
        <v>174.3608333</v>
      </c>
      <c r="I1994" t="s">
        <v>65</v>
      </c>
      <c r="J1994" t="s">
        <v>412</v>
      </c>
      <c r="K1994" t="s">
        <v>56</v>
      </c>
      <c r="L1994" t="s">
        <v>125</v>
      </c>
      <c r="M1994" t="s">
        <v>62</v>
      </c>
      <c r="N1994" t="s">
        <v>1041</v>
      </c>
    </row>
    <row r="1995" spans="1:14">
      <c r="A1995" t="s">
        <v>1038</v>
      </c>
      <c r="B1995" t="s">
        <v>1037</v>
      </c>
      <c r="D1995">
        <v>2018</v>
      </c>
      <c r="E1995" t="s">
        <v>1040</v>
      </c>
      <c r="F1995" t="s">
        <v>438</v>
      </c>
      <c r="G1995">
        <v>-36.547499999999999</v>
      </c>
      <c r="H1995">
        <v>174.3608333</v>
      </c>
      <c r="I1995" t="s">
        <v>65</v>
      </c>
      <c r="J1995" t="s">
        <v>412</v>
      </c>
      <c r="K1995" t="s">
        <v>56</v>
      </c>
      <c r="L1995" t="s">
        <v>125</v>
      </c>
      <c r="M1995" t="s">
        <v>62</v>
      </c>
      <c r="N1995" t="s">
        <v>1039</v>
      </c>
    </row>
    <row r="1996" spans="1:14">
      <c r="A1996" t="s">
        <v>1038</v>
      </c>
      <c r="B1996" t="s">
        <v>1037</v>
      </c>
      <c r="D1996">
        <v>2018</v>
      </c>
      <c r="E1996" t="s">
        <v>1036</v>
      </c>
      <c r="F1996" t="s">
        <v>438</v>
      </c>
      <c r="G1996">
        <v>-36.547499999999999</v>
      </c>
      <c r="H1996">
        <v>174.3608333</v>
      </c>
      <c r="I1996" t="s">
        <v>65</v>
      </c>
      <c r="J1996" t="s">
        <v>412</v>
      </c>
      <c r="K1996" t="s">
        <v>56</v>
      </c>
      <c r="L1996" t="s">
        <v>125</v>
      </c>
      <c r="M1996" t="s">
        <v>62</v>
      </c>
      <c r="N1996" t="s">
        <v>1035</v>
      </c>
    </row>
    <row r="1997" spans="1:14">
      <c r="A1997" t="s">
        <v>2698</v>
      </c>
      <c r="B1997" t="s">
        <v>2697</v>
      </c>
      <c r="D1997">
        <v>2016</v>
      </c>
      <c r="E1997" t="s">
        <v>2696</v>
      </c>
      <c r="F1997" t="s">
        <v>1147</v>
      </c>
      <c r="G1997">
        <v>34.799999999999997</v>
      </c>
      <c r="H1997">
        <v>128.58333329999999</v>
      </c>
      <c r="I1997" t="s">
        <v>96</v>
      </c>
      <c r="J1997" t="s">
        <v>64</v>
      </c>
      <c r="K1997" t="s">
        <v>56</v>
      </c>
      <c r="L1997" t="s">
        <v>195</v>
      </c>
      <c r="M1997" t="s">
        <v>62</v>
      </c>
    </row>
    <row r="1998" spans="1:14">
      <c r="A1998" t="s">
        <v>2694</v>
      </c>
      <c r="B1998" t="s">
        <v>2693</v>
      </c>
      <c r="C1998" t="s">
        <v>2695</v>
      </c>
      <c r="D1998">
        <v>2017</v>
      </c>
      <c r="E1998" t="s">
        <v>1034</v>
      </c>
      <c r="F1998" t="s">
        <v>89</v>
      </c>
      <c r="G1998">
        <v>19.2</v>
      </c>
      <c r="H1998">
        <v>109.7</v>
      </c>
      <c r="I1998" t="s">
        <v>65</v>
      </c>
      <c r="J1998" t="s">
        <v>49</v>
      </c>
      <c r="K1998" t="s">
        <v>61</v>
      </c>
      <c r="L1998" t="s">
        <v>87</v>
      </c>
      <c r="M1998" t="s">
        <v>60</v>
      </c>
    </row>
    <row r="1999" spans="1:14">
      <c r="A1999" t="s">
        <v>2694</v>
      </c>
      <c r="B1999" t="s">
        <v>2693</v>
      </c>
      <c r="D1999">
        <v>2017</v>
      </c>
      <c r="E1999" t="s">
        <v>1032</v>
      </c>
      <c r="F1999" t="s">
        <v>89</v>
      </c>
      <c r="G1999">
        <v>19.2</v>
      </c>
      <c r="H1999">
        <v>109.7</v>
      </c>
      <c r="I1999" t="s">
        <v>65</v>
      </c>
      <c r="J1999" t="s">
        <v>49</v>
      </c>
      <c r="K1999" t="s">
        <v>226</v>
      </c>
      <c r="L1999" t="s">
        <v>227</v>
      </c>
      <c r="M1999" t="s">
        <v>226</v>
      </c>
    </row>
    <row r="2000" spans="1:14">
      <c r="A2000" t="s">
        <v>2694</v>
      </c>
      <c r="B2000" t="s">
        <v>2693</v>
      </c>
      <c r="D2000">
        <v>2017</v>
      </c>
      <c r="E2000" t="s">
        <v>1029</v>
      </c>
      <c r="F2000" t="s">
        <v>89</v>
      </c>
      <c r="G2000">
        <v>19.2</v>
      </c>
      <c r="H2000">
        <v>109.7</v>
      </c>
      <c r="I2000" t="s">
        <v>65</v>
      </c>
      <c r="J2000" t="s">
        <v>49</v>
      </c>
      <c r="K2000" t="s">
        <v>48</v>
      </c>
      <c r="L2000" t="s">
        <v>85</v>
      </c>
      <c r="M2000" t="s">
        <v>47</v>
      </c>
    </row>
    <row r="2001" spans="1:14">
      <c r="A2001" t="s">
        <v>2694</v>
      </c>
      <c r="B2001" t="s">
        <v>2693</v>
      </c>
      <c r="D2001">
        <v>2017</v>
      </c>
      <c r="E2001" t="s">
        <v>1027</v>
      </c>
      <c r="F2001" t="s">
        <v>89</v>
      </c>
      <c r="G2001">
        <v>19.2</v>
      </c>
      <c r="H2001">
        <v>109.7</v>
      </c>
      <c r="I2001" t="s">
        <v>65</v>
      </c>
      <c r="J2001" t="s">
        <v>49</v>
      </c>
      <c r="K2001" t="s">
        <v>61</v>
      </c>
      <c r="L2001" t="s">
        <v>108</v>
      </c>
      <c r="M2001" t="s">
        <v>60</v>
      </c>
    </row>
    <row r="2002" spans="1:14">
      <c r="A2002" t="s">
        <v>2694</v>
      </c>
      <c r="B2002" t="s">
        <v>2693</v>
      </c>
      <c r="D2002">
        <v>2017</v>
      </c>
      <c r="E2002" t="s">
        <v>1025</v>
      </c>
      <c r="F2002" t="s">
        <v>89</v>
      </c>
      <c r="G2002">
        <v>19.2</v>
      </c>
      <c r="H2002">
        <v>109.7</v>
      </c>
      <c r="I2002" t="s">
        <v>65</v>
      </c>
      <c r="J2002" t="s">
        <v>49</v>
      </c>
      <c r="K2002" t="s">
        <v>61</v>
      </c>
      <c r="L2002" t="s">
        <v>87</v>
      </c>
      <c r="M2002" t="s">
        <v>60</v>
      </c>
    </row>
    <row r="2003" spans="1:14">
      <c r="A2003" t="s">
        <v>2694</v>
      </c>
      <c r="B2003" t="s">
        <v>2693</v>
      </c>
      <c r="D2003">
        <v>2017</v>
      </c>
      <c r="E2003" t="s">
        <v>1024</v>
      </c>
      <c r="F2003" t="s">
        <v>89</v>
      </c>
      <c r="G2003">
        <v>19.2</v>
      </c>
      <c r="H2003">
        <v>109.7</v>
      </c>
      <c r="I2003" t="s">
        <v>65</v>
      </c>
      <c r="J2003" t="s">
        <v>49</v>
      </c>
      <c r="K2003" t="s">
        <v>226</v>
      </c>
      <c r="L2003" t="s">
        <v>227</v>
      </c>
      <c r="M2003" t="s">
        <v>226</v>
      </c>
    </row>
    <row r="2004" spans="1:14">
      <c r="A2004" t="s">
        <v>2694</v>
      </c>
      <c r="B2004" t="s">
        <v>2693</v>
      </c>
      <c r="D2004">
        <v>2017</v>
      </c>
      <c r="E2004" t="s">
        <v>1022</v>
      </c>
      <c r="F2004" t="s">
        <v>89</v>
      </c>
      <c r="G2004">
        <v>19.2</v>
      </c>
      <c r="H2004">
        <v>109.7</v>
      </c>
      <c r="I2004" t="s">
        <v>65</v>
      </c>
      <c r="J2004" t="s">
        <v>49</v>
      </c>
      <c r="K2004" t="s">
        <v>226</v>
      </c>
      <c r="L2004" t="s">
        <v>227</v>
      </c>
      <c r="M2004" t="s">
        <v>226</v>
      </c>
    </row>
    <row r="2005" spans="1:14">
      <c r="A2005" t="s">
        <v>2694</v>
      </c>
      <c r="B2005" t="s">
        <v>2693</v>
      </c>
      <c r="D2005">
        <v>2017</v>
      </c>
      <c r="E2005" t="s">
        <v>1017</v>
      </c>
      <c r="F2005" t="s">
        <v>89</v>
      </c>
      <c r="G2005">
        <v>19.2</v>
      </c>
      <c r="H2005">
        <v>109.7</v>
      </c>
      <c r="I2005" t="s">
        <v>65</v>
      </c>
      <c r="J2005" t="s">
        <v>49</v>
      </c>
      <c r="K2005" t="s">
        <v>226</v>
      </c>
      <c r="L2005" t="s">
        <v>227</v>
      </c>
      <c r="M2005" t="s">
        <v>226</v>
      </c>
    </row>
    <row r="2006" spans="1:14">
      <c r="A2006" t="s">
        <v>1014</v>
      </c>
      <c r="B2006" t="s">
        <v>1013</v>
      </c>
      <c r="D2006">
        <v>2019</v>
      </c>
      <c r="E2006" t="s">
        <v>1015</v>
      </c>
      <c r="F2006" t="s">
        <v>81</v>
      </c>
      <c r="G2006">
        <v>1.076666667</v>
      </c>
      <c r="H2006">
        <v>104.50027780000001</v>
      </c>
      <c r="I2006" t="s">
        <v>65</v>
      </c>
      <c r="J2006" t="s">
        <v>49</v>
      </c>
      <c r="K2006" t="s">
        <v>226</v>
      </c>
      <c r="L2006" t="s">
        <v>227</v>
      </c>
      <c r="M2006" t="s">
        <v>226</v>
      </c>
    </row>
    <row r="2007" spans="1:14">
      <c r="A2007" t="s">
        <v>1014</v>
      </c>
      <c r="B2007" t="s">
        <v>1013</v>
      </c>
      <c r="D2007">
        <v>2019</v>
      </c>
      <c r="E2007" t="s">
        <v>1012</v>
      </c>
      <c r="F2007" t="s">
        <v>81</v>
      </c>
      <c r="G2007">
        <v>1.076666667</v>
      </c>
      <c r="H2007">
        <v>104.50027780000001</v>
      </c>
      <c r="I2007" t="s">
        <v>65</v>
      </c>
      <c r="J2007" t="s">
        <v>49</v>
      </c>
      <c r="K2007" t="s">
        <v>226</v>
      </c>
      <c r="L2007" t="s">
        <v>227</v>
      </c>
      <c r="M2007" t="s">
        <v>226</v>
      </c>
    </row>
    <row r="2008" spans="1:14">
      <c r="A2008" t="s">
        <v>2692</v>
      </c>
      <c r="B2008" t="s">
        <v>2691</v>
      </c>
      <c r="D2008">
        <v>2020</v>
      </c>
      <c r="E2008" t="s">
        <v>1010</v>
      </c>
      <c r="F2008" t="s">
        <v>66</v>
      </c>
      <c r="G2008" t="s">
        <v>1009</v>
      </c>
      <c r="H2008" t="s">
        <v>1008</v>
      </c>
      <c r="I2008" t="s">
        <v>88</v>
      </c>
      <c r="J2008" t="s">
        <v>95</v>
      </c>
      <c r="K2008" t="s">
        <v>56</v>
      </c>
      <c r="L2008" t="s">
        <v>63</v>
      </c>
      <c r="M2008" t="s">
        <v>62</v>
      </c>
      <c r="N2008" t="s">
        <v>1011</v>
      </c>
    </row>
    <row r="2009" spans="1:14">
      <c r="A2009" t="s">
        <v>2692</v>
      </c>
      <c r="B2009" t="s">
        <v>2691</v>
      </c>
      <c r="D2009">
        <v>2020</v>
      </c>
      <c r="E2009" t="s">
        <v>1007</v>
      </c>
      <c r="F2009" t="s">
        <v>66</v>
      </c>
      <c r="G2009" t="s">
        <v>1006</v>
      </c>
      <c r="H2009" t="s">
        <v>1005</v>
      </c>
      <c r="I2009" t="s">
        <v>88</v>
      </c>
      <c r="J2009" t="s">
        <v>95</v>
      </c>
      <c r="K2009" t="s">
        <v>56</v>
      </c>
      <c r="L2009" t="s">
        <v>63</v>
      </c>
      <c r="M2009" t="s">
        <v>62</v>
      </c>
    </row>
    <row r="2010" spans="1:14">
      <c r="A2010" t="s">
        <v>2692</v>
      </c>
      <c r="B2010" t="s">
        <v>2691</v>
      </c>
      <c r="D2010">
        <v>2020</v>
      </c>
      <c r="E2010" t="s">
        <v>1003</v>
      </c>
      <c r="F2010" t="s">
        <v>66</v>
      </c>
      <c r="G2010" t="s">
        <v>1002</v>
      </c>
      <c r="H2010" t="s">
        <v>1001</v>
      </c>
      <c r="I2010" t="s">
        <v>88</v>
      </c>
      <c r="J2010" t="s">
        <v>95</v>
      </c>
      <c r="K2010" t="s">
        <v>56</v>
      </c>
      <c r="L2010" t="s">
        <v>63</v>
      </c>
      <c r="M2010" t="s">
        <v>62</v>
      </c>
    </row>
    <row r="2011" spans="1:14">
      <c r="A2011" t="s">
        <v>2692</v>
      </c>
      <c r="B2011" t="s">
        <v>2691</v>
      </c>
      <c r="D2011">
        <v>2020</v>
      </c>
      <c r="E2011" t="s">
        <v>1000</v>
      </c>
      <c r="F2011" t="s">
        <v>66</v>
      </c>
      <c r="G2011" t="s">
        <v>999</v>
      </c>
      <c r="H2011" t="s">
        <v>998</v>
      </c>
      <c r="I2011" t="s">
        <v>88</v>
      </c>
      <c r="J2011" t="s">
        <v>95</v>
      </c>
      <c r="K2011" t="s">
        <v>56</v>
      </c>
      <c r="L2011" t="s">
        <v>63</v>
      </c>
      <c r="M2011" t="s">
        <v>62</v>
      </c>
    </row>
    <row r="2012" spans="1:14">
      <c r="A2012" t="s">
        <v>2692</v>
      </c>
      <c r="B2012" t="s">
        <v>2691</v>
      </c>
      <c r="D2012">
        <v>2020</v>
      </c>
      <c r="E2012" t="s">
        <v>997</v>
      </c>
      <c r="F2012" t="s">
        <v>66</v>
      </c>
      <c r="G2012" t="s">
        <v>996</v>
      </c>
      <c r="H2012" t="s">
        <v>995</v>
      </c>
      <c r="I2012" t="s">
        <v>88</v>
      </c>
      <c r="J2012" t="s">
        <v>95</v>
      </c>
      <c r="K2012" t="s">
        <v>56</v>
      </c>
      <c r="L2012" t="s">
        <v>63</v>
      </c>
      <c r="M2012" t="s">
        <v>62</v>
      </c>
    </row>
    <row r="2013" spans="1:14">
      <c r="A2013" t="s">
        <v>2692</v>
      </c>
      <c r="B2013" t="s">
        <v>2691</v>
      </c>
      <c r="D2013">
        <v>2020</v>
      </c>
      <c r="E2013" t="s">
        <v>994</v>
      </c>
      <c r="F2013" t="s">
        <v>66</v>
      </c>
      <c r="G2013" t="s">
        <v>993</v>
      </c>
      <c r="H2013" t="s">
        <v>992</v>
      </c>
      <c r="I2013" t="s">
        <v>88</v>
      </c>
      <c r="J2013" t="s">
        <v>95</v>
      </c>
      <c r="K2013" t="s">
        <v>56</v>
      </c>
      <c r="L2013" t="s">
        <v>63</v>
      </c>
      <c r="M2013" t="s">
        <v>62</v>
      </c>
    </row>
    <row r="2014" spans="1:14">
      <c r="A2014" t="s">
        <v>2692</v>
      </c>
      <c r="B2014" t="s">
        <v>2691</v>
      </c>
      <c r="D2014">
        <v>2020</v>
      </c>
      <c r="E2014" t="s">
        <v>991</v>
      </c>
      <c r="F2014" t="s">
        <v>66</v>
      </c>
      <c r="G2014" t="s">
        <v>990</v>
      </c>
      <c r="H2014" t="s">
        <v>989</v>
      </c>
      <c r="I2014" t="s">
        <v>88</v>
      </c>
      <c r="J2014" t="s">
        <v>95</v>
      </c>
      <c r="K2014" t="s">
        <v>56</v>
      </c>
      <c r="L2014" t="s">
        <v>63</v>
      </c>
      <c r="M2014" t="s">
        <v>62</v>
      </c>
    </row>
    <row r="2015" spans="1:14">
      <c r="A2015" t="s">
        <v>2692</v>
      </c>
      <c r="B2015" t="s">
        <v>2691</v>
      </c>
      <c r="D2015">
        <v>2020</v>
      </c>
      <c r="E2015" t="s">
        <v>988</v>
      </c>
      <c r="F2015" t="s">
        <v>66</v>
      </c>
      <c r="G2015" t="s">
        <v>987</v>
      </c>
      <c r="H2015" t="s">
        <v>986</v>
      </c>
      <c r="I2015" t="s">
        <v>88</v>
      </c>
      <c r="J2015" t="s">
        <v>95</v>
      </c>
      <c r="K2015" t="s">
        <v>56</v>
      </c>
      <c r="L2015" t="s">
        <v>63</v>
      </c>
      <c r="M2015" t="s">
        <v>62</v>
      </c>
    </row>
    <row r="2016" spans="1:14">
      <c r="A2016" t="s">
        <v>2692</v>
      </c>
      <c r="B2016" t="s">
        <v>2691</v>
      </c>
      <c r="D2016">
        <v>2020</v>
      </c>
      <c r="E2016" t="s">
        <v>985</v>
      </c>
      <c r="F2016" t="s">
        <v>66</v>
      </c>
      <c r="G2016" t="s">
        <v>984</v>
      </c>
      <c r="H2016" t="s">
        <v>983</v>
      </c>
      <c r="I2016" t="s">
        <v>88</v>
      </c>
      <c r="J2016" t="s">
        <v>95</v>
      </c>
      <c r="K2016" t="s">
        <v>56</v>
      </c>
      <c r="L2016" t="s">
        <v>63</v>
      </c>
      <c r="M2016" t="s">
        <v>62</v>
      </c>
    </row>
    <row r="2017" spans="1:14">
      <c r="A2017" t="s">
        <v>2692</v>
      </c>
      <c r="B2017" t="s">
        <v>2691</v>
      </c>
      <c r="D2017">
        <v>2020</v>
      </c>
      <c r="E2017" t="s">
        <v>980</v>
      </c>
      <c r="F2017" t="s">
        <v>66</v>
      </c>
      <c r="G2017" t="s">
        <v>979</v>
      </c>
      <c r="H2017" t="s">
        <v>978</v>
      </c>
      <c r="I2017" t="s">
        <v>88</v>
      </c>
      <c r="J2017" t="s">
        <v>95</v>
      </c>
      <c r="K2017" t="s">
        <v>56</v>
      </c>
      <c r="L2017" t="s">
        <v>63</v>
      </c>
      <c r="M2017" t="s">
        <v>62</v>
      </c>
    </row>
    <row r="2018" spans="1:14">
      <c r="A2018" t="s">
        <v>2692</v>
      </c>
      <c r="B2018" t="s">
        <v>2691</v>
      </c>
      <c r="D2018">
        <v>2020</v>
      </c>
      <c r="E2018" t="s">
        <v>1010</v>
      </c>
      <c r="F2018" t="s">
        <v>66</v>
      </c>
      <c r="G2018" t="s">
        <v>1009</v>
      </c>
      <c r="H2018" t="s">
        <v>1008</v>
      </c>
      <c r="I2018" t="s">
        <v>88</v>
      </c>
      <c r="J2018" t="s">
        <v>95</v>
      </c>
      <c r="K2018" t="s">
        <v>57</v>
      </c>
      <c r="L2018" t="s">
        <v>57</v>
      </c>
      <c r="M2018" t="s">
        <v>57</v>
      </c>
    </row>
    <row r="2019" spans="1:14">
      <c r="A2019" t="s">
        <v>2692</v>
      </c>
      <c r="B2019" t="s">
        <v>2691</v>
      </c>
      <c r="D2019">
        <v>2020</v>
      </c>
      <c r="E2019" t="s">
        <v>1007</v>
      </c>
      <c r="F2019" t="s">
        <v>66</v>
      </c>
      <c r="G2019" t="s">
        <v>1006</v>
      </c>
      <c r="H2019" t="s">
        <v>1005</v>
      </c>
      <c r="I2019" t="s">
        <v>88</v>
      </c>
      <c r="J2019" t="s">
        <v>95</v>
      </c>
      <c r="K2019" t="s">
        <v>57</v>
      </c>
      <c r="L2019" t="s">
        <v>57</v>
      </c>
      <c r="M2019" t="s">
        <v>57</v>
      </c>
    </row>
    <row r="2020" spans="1:14">
      <c r="A2020" t="s">
        <v>2692</v>
      </c>
      <c r="B2020" t="s">
        <v>2691</v>
      </c>
      <c r="D2020">
        <v>2020</v>
      </c>
      <c r="E2020" t="s">
        <v>1003</v>
      </c>
      <c r="F2020" t="s">
        <v>66</v>
      </c>
      <c r="G2020" t="s">
        <v>1002</v>
      </c>
      <c r="H2020" t="s">
        <v>1001</v>
      </c>
      <c r="I2020" t="s">
        <v>88</v>
      </c>
      <c r="J2020" t="s">
        <v>95</v>
      </c>
      <c r="K2020" t="s">
        <v>57</v>
      </c>
      <c r="L2020" t="s">
        <v>57</v>
      </c>
      <c r="M2020" t="s">
        <v>57</v>
      </c>
    </row>
    <row r="2021" spans="1:14">
      <c r="A2021" t="s">
        <v>2692</v>
      </c>
      <c r="B2021" t="s">
        <v>2691</v>
      </c>
      <c r="D2021">
        <v>2020</v>
      </c>
      <c r="E2021" t="s">
        <v>1000</v>
      </c>
      <c r="F2021" t="s">
        <v>66</v>
      </c>
      <c r="G2021" t="s">
        <v>999</v>
      </c>
      <c r="H2021" t="s">
        <v>998</v>
      </c>
      <c r="I2021" t="s">
        <v>88</v>
      </c>
      <c r="J2021" t="s">
        <v>95</v>
      </c>
      <c r="K2021" t="s">
        <v>57</v>
      </c>
      <c r="L2021" t="s">
        <v>57</v>
      </c>
      <c r="M2021" t="s">
        <v>57</v>
      </c>
    </row>
    <row r="2022" spans="1:14">
      <c r="A2022" t="s">
        <v>2692</v>
      </c>
      <c r="B2022" t="s">
        <v>2691</v>
      </c>
      <c r="D2022">
        <v>2020</v>
      </c>
      <c r="E2022" t="s">
        <v>997</v>
      </c>
      <c r="F2022" t="s">
        <v>66</v>
      </c>
      <c r="G2022" t="s">
        <v>996</v>
      </c>
      <c r="H2022" t="s">
        <v>995</v>
      </c>
      <c r="I2022" t="s">
        <v>88</v>
      </c>
      <c r="J2022" t="s">
        <v>95</v>
      </c>
      <c r="K2022" t="s">
        <v>57</v>
      </c>
      <c r="L2022" t="s">
        <v>57</v>
      </c>
      <c r="M2022" t="s">
        <v>57</v>
      </c>
    </row>
    <row r="2023" spans="1:14">
      <c r="A2023" t="s">
        <v>2692</v>
      </c>
      <c r="B2023" t="s">
        <v>2691</v>
      </c>
      <c r="D2023">
        <v>2020</v>
      </c>
      <c r="E2023" t="s">
        <v>994</v>
      </c>
      <c r="F2023" t="s">
        <v>66</v>
      </c>
      <c r="G2023" t="s">
        <v>993</v>
      </c>
      <c r="H2023" t="s">
        <v>992</v>
      </c>
      <c r="I2023" t="s">
        <v>88</v>
      </c>
      <c r="J2023" t="s">
        <v>95</v>
      </c>
      <c r="K2023" t="s">
        <v>57</v>
      </c>
      <c r="L2023" t="s">
        <v>57</v>
      </c>
      <c r="M2023" t="s">
        <v>57</v>
      </c>
    </row>
    <row r="2024" spans="1:14">
      <c r="A2024" t="s">
        <v>2692</v>
      </c>
      <c r="B2024" t="s">
        <v>2691</v>
      </c>
      <c r="D2024">
        <v>2020</v>
      </c>
      <c r="E2024" t="s">
        <v>991</v>
      </c>
      <c r="F2024" t="s">
        <v>66</v>
      </c>
      <c r="G2024" t="s">
        <v>990</v>
      </c>
      <c r="H2024" t="s">
        <v>989</v>
      </c>
      <c r="I2024" t="s">
        <v>88</v>
      </c>
      <c r="J2024" t="s">
        <v>95</v>
      </c>
      <c r="K2024" t="s">
        <v>57</v>
      </c>
      <c r="L2024" t="s">
        <v>57</v>
      </c>
      <c r="M2024" t="s">
        <v>57</v>
      </c>
    </row>
    <row r="2025" spans="1:14">
      <c r="A2025" t="s">
        <v>2692</v>
      </c>
      <c r="B2025" t="s">
        <v>2691</v>
      </c>
      <c r="D2025">
        <v>2020</v>
      </c>
      <c r="E2025" t="s">
        <v>988</v>
      </c>
      <c r="F2025" t="s">
        <v>66</v>
      </c>
      <c r="G2025" t="s">
        <v>987</v>
      </c>
      <c r="H2025" t="s">
        <v>986</v>
      </c>
      <c r="I2025" t="s">
        <v>88</v>
      </c>
      <c r="J2025" t="s">
        <v>95</v>
      </c>
      <c r="K2025" t="s">
        <v>57</v>
      </c>
      <c r="L2025" t="s">
        <v>57</v>
      </c>
      <c r="M2025" t="s">
        <v>57</v>
      </c>
    </row>
    <row r="2026" spans="1:14">
      <c r="A2026" t="s">
        <v>2692</v>
      </c>
      <c r="B2026" t="s">
        <v>2691</v>
      </c>
      <c r="D2026">
        <v>2020</v>
      </c>
      <c r="E2026" t="s">
        <v>985</v>
      </c>
      <c r="F2026" t="s">
        <v>66</v>
      </c>
      <c r="G2026" t="s">
        <v>984</v>
      </c>
      <c r="H2026" t="s">
        <v>983</v>
      </c>
      <c r="I2026" t="s">
        <v>88</v>
      </c>
      <c r="J2026" t="s">
        <v>95</v>
      </c>
      <c r="K2026" t="s">
        <v>57</v>
      </c>
      <c r="L2026" t="s">
        <v>57</v>
      </c>
      <c r="M2026" t="s">
        <v>57</v>
      </c>
    </row>
    <row r="2027" spans="1:14">
      <c r="A2027" t="s">
        <v>2692</v>
      </c>
      <c r="B2027" t="s">
        <v>2691</v>
      </c>
      <c r="D2027">
        <v>2020</v>
      </c>
      <c r="E2027" t="s">
        <v>980</v>
      </c>
      <c r="F2027" t="s">
        <v>66</v>
      </c>
      <c r="G2027" t="s">
        <v>979</v>
      </c>
      <c r="H2027" t="s">
        <v>978</v>
      </c>
      <c r="I2027" t="s">
        <v>88</v>
      </c>
      <c r="J2027" t="s">
        <v>95</v>
      </c>
      <c r="K2027" t="s">
        <v>57</v>
      </c>
      <c r="L2027" t="s">
        <v>57</v>
      </c>
      <c r="M2027" t="s">
        <v>57</v>
      </c>
    </row>
    <row r="2028" spans="1:14">
      <c r="A2028" t="s">
        <v>976</v>
      </c>
      <c r="B2028" t="s">
        <v>975</v>
      </c>
      <c r="D2028">
        <v>2000</v>
      </c>
      <c r="E2028" t="s">
        <v>974</v>
      </c>
      <c r="F2028" t="s">
        <v>758</v>
      </c>
      <c r="G2028">
        <v>-26.067919440000001</v>
      </c>
      <c r="H2028">
        <v>32.888969439999997</v>
      </c>
      <c r="I2028" t="s">
        <v>96</v>
      </c>
      <c r="J2028" t="s">
        <v>155</v>
      </c>
      <c r="K2028" t="s">
        <v>56</v>
      </c>
      <c r="L2028" t="s">
        <v>689</v>
      </c>
      <c r="M2028" t="s">
        <v>62</v>
      </c>
      <c r="N2028" t="s">
        <v>977</v>
      </c>
    </row>
    <row r="2029" spans="1:14">
      <c r="A2029" t="s">
        <v>976</v>
      </c>
      <c r="B2029" t="s">
        <v>975</v>
      </c>
      <c r="D2029">
        <v>2000</v>
      </c>
      <c r="E2029" t="s">
        <v>974</v>
      </c>
      <c r="F2029" t="s">
        <v>758</v>
      </c>
      <c r="G2029">
        <v>-26.067919440000001</v>
      </c>
      <c r="H2029">
        <v>32.888969439999997</v>
      </c>
      <c r="I2029" t="s">
        <v>96</v>
      </c>
      <c r="J2029" t="s">
        <v>155</v>
      </c>
      <c r="K2029" t="s">
        <v>56</v>
      </c>
      <c r="L2029" t="s">
        <v>689</v>
      </c>
      <c r="M2029" t="s">
        <v>62</v>
      </c>
      <c r="N2029" t="s">
        <v>973</v>
      </c>
    </row>
    <row r="2030" spans="1:14">
      <c r="A2030" t="s">
        <v>976</v>
      </c>
      <c r="B2030" t="s">
        <v>975</v>
      </c>
      <c r="D2030">
        <v>2000</v>
      </c>
      <c r="E2030" t="s">
        <v>974</v>
      </c>
      <c r="F2030" t="s">
        <v>758</v>
      </c>
      <c r="G2030">
        <v>-26.067919440000001</v>
      </c>
      <c r="H2030">
        <v>32.888969439999997</v>
      </c>
      <c r="I2030" t="s">
        <v>96</v>
      </c>
      <c r="J2030" t="s">
        <v>155</v>
      </c>
      <c r="K2030" t="s">
        <v>56</v>
      </c>
      <c r="L2030" t="s">
        <v>211</v>
      </c>
      <c r="M2030" t="s">
        <v>210</v>
      </c>
      <c r="N2030" t="s">
        <v>977</v>
      </c>
    </row>
    <row r="2031" spans="1:14">
      <c r="A2031" t="s">
        <v>976</v>
      </c>
      <c r="B2031" t="s">
        <v>975</v>
      </c>
      <c r="D2031">
        <v>2000</v>
      </c>
      <c r="E2031" t="s">
        <v>974</v>
      </c>
      <c r="F2031" t="s">
        <v>758</v>
      </c>
      <c r="G2031">
        <v>-26.067919440000001</v>
      </c>
      <c r="H2031">
        <v>32.888969439999997</v>
      </c>
      <c r="I2031" t="s">
        <v>96</v>
      </c>
      <c r="J2031" t="s">
        <v>155</v>
      </c>
      <c r="K2031" t="s">
        <v>56</v>
      </c>
      <c r="L2031" t="s">
        <v>211</v>
      </c>
      <c r="M2031" t="s">
        <v>210</v>
      </c>
      <c r="N2031" t="s">
        <v>973</v>
      </c>
    </row>
    <row r="2032" spans="1:14">
      <c r="A2032" t="s">
        <v>976</v>
      </c>
      <c r="B2032" t="s">
        <v>975</v>
      </c>
      <c r="D2032">
        <v>2000</v>
      </c>
      <c r="E2032" t="s">
        <v>974</v>
      </c>
      <c r="F2032" t="s">
        <v>758</v>
      </c>
      <c r="G2032">
        <v>-26.067919440000001</v>
      </c>
      <c r="H2032">
        <v>32.888969439999997</v>
      </c>
      <c r="I2032" t="s">
        <v>96</v>
      </c>
      <c r="J2032" t="s">
        <v>155</v>
      </c>
      <c r="K2032" t="s">
        <v>56</v>
      </c>
      <c r="L2032" t="s">
        <v>489</v>
      </c>
      <c r="M2032" t="s">
        <v>55</v>
      </c>
      <c r="N2032" t="s">
        <v>977</v>
      </c>
    </row>
    <row r="2033" spans="1:14">
      <c r="A2033" t="s">
        <v>976</v>
      </c>
      <c r="B2033" t="s">
        <v>975</v>
      </c>
      <c r="D2033">
        <v>2000</v>
      </c>
      <c r="E2033" t="s">
        <v>974</v>
      </c>
      <c r="F2033" t="s">
        <v>758</v>
      </c>
      <c r="G2033">
        <v>-26.067919440000001</v>
      </c>
      <c r="H2033">
        <v>32.888969439999997</v>
      </c>
      <c r="I2033" t="s">
        <v>96</v>
      </c>
      <c r="J2033" t="s">
        <v>155</v>
      </c>
      <c r="K2033" t="s">
        <v>56</v>
      </c>
      <c r="L2033" t="s">
        <v>489</v>
      </c>
      <c r="M2033" t="s">
        <v>55</v>
      </c>
      <c r="N2033" t="s">
        <v>973</v>
      </c>
    </row>
    <row r="2034" spans="1:14">
      <c r="A2034" t="s">
        <v>972</v>
      </c>
      <c r="B2034" t="s">
        <v>971</v>
      </c>
      <c r="D2034">
        <v>2021</v>
      </c>
      <c r="E2034" t="s">
        <v>970</v>
      </c>
      <c r="F2034" t="s">
        <v>969</v>
      </c>
      <c r="G2034">
        <v>-13.55204444</v>
      </c>
      <c r="H2034">
        <v>48.425352779999997</v>
      </c>
      <c r="I2034" t="s">
        <v>96</v>
      </c>
      <c r="J2034" t="s">
        <v>155</v>
      </c>
      <c r="K2034" t="s">
        <v>56</v>
      </c>
      <c r="L2034" t="s">
        <v>210</v>
      </c>
      <c r="M2034" t="s">
        <v>210</v>
      </c>
    </row>
    <row r="2035" spans="1:14">
      <c r="A2035" t="s">
        <v>972</v>
      </c>
      <c r="B2035" t="s">
        <v>971</v>
      </c>
      <c r="D2035">
        <v>2021</v>
      </c>
      <c r="E2035" t="s">
        <v>970</v>
      </c>
      <c r="F2035" t="s">
        <v>969</v>
      </c>
      <c r="G2035">
        <v>-13.55204444</v>
      </c>
      <c r="H2035">
        <v>48.425352779999997</v>
      </c>
      <c r="I2035" t="s">
        <v>96</v>
      </c>
      <c r="J2035" t="s">
        <v>155</v>
      </c>
      <c r="K2035" t="s">
        <v>56</v>
      </c>
      <c r="L2035" t="s">
        <v>210</v>
      </c>
      <c r="M2035" t="s">
        <v>210</v>
      </c>
    </row>
    <row r="2036" spans="1:14">
      <c r="A2036" t="s">
        <v>972</v>
      </c>
      <c r="B2036" t="s">
        <v>971</v>
      </c>
      <c r="D2036">
        <v>2021</v>
      </c>
      <c r="E2036" t="s">
        <v>970</v>
      </c>
      <c r="F2036" t="s">
        <v>969</v>
      </c>
      <c r="G2036">
        <v>-13.55204444</v>
      </c>
      <c r="H2036">
        <v>48.425352779999997</v>
      </c>
      <c r="I2036" t="s">
        <v>96</v>
      </c>
      <c r="J2036" t="s">
        <v>155</v>
      </c>
      <c r="K2036" t="s">
        <v>48</v>
      </c>
      <c r="L2036" t="s">
        <v>80</v>
      </c>
      <c r="M2036" t="s">
        <v>79</v>
      </c>
    </row>
    <row r="2037" spans="1:14">
      <c r="A2037" t="s">
        <v>972</v>
      </c>
      <c r="B2037" t="s">
        <v>971</v>
      </c>
      <c r="D2037">
        <v>2021</v>
      </c>
      <c r="E2037" t="s">
        <v>970</v>
      </c>
      <c r="F2037" t="s">
        <v>969</v>
      </c>
      <c r="G2037">
        <v>-13.55204444</v>
      </c>
      <c r="H2037">
        <v>48.425352779999997</v>
      </c>
      <c r="I2037" t="s">
        <v>96</v>
      </c>
      <c r="J2037" t="s">
        <v>155</v>
      </c>
      <c r="K2037" t="s">
        <v>48</v>
      </c>
      <c r="L2037" t="s">
        <v>80</v>
      </c>
      <c r="M2037" t="s">
        <v>79</v>
      </c>
    </row>
    <row r="2038" spans="1:14">
      <c r="A2038" t="s">
        <v>972</v>
      </c>
      <c r="B2038" t="s">
        <v>971</v>
      </c>
      <c r="D2038">
        <v>2021</v>
      </c>
      <c r="E2038" t="s">
        <v>970</v>
      </c>
      <c r="F2038" t="s">
        <v>969</v>
      </c>
      <c r="G2038">
        <v>-13.55204444</v>
      </c>
      <c r="H2038">
        <v>48.425352779999997</v>
      </c>
      <c r="I2038" t="s">
        <v>96</v>
      </c>
      <c r="J2038" t="s">
        <v>155</v>
      </c>
      <c r="K2038" t="s">
        <v>48</v>
      </c>
      <c r="L2038" t="s">
        <v>336</v>
      </c>
      <c r="M2038" t="s">
        <v>47</v>
      </c>
    </row>
    <row r="2039" spans="1:14">
      <c r="A2039" t="s">
        <v>972</v>
      </c>
      <c r="B2039" t="s">
        <v>971</v>
      </c>
      <c r="D2039">
        <v>2021</v>
      </c>
      <c r="E2039" t="s">
        <v>970</v>
      </c>
      <c r="F2039" t="s">
        <v>969</v>
      </c>
      <c r="G2039">
        <v>-13.55204444</v>
      </c>
      <c r="H2039">
        <v>48.425352779999997</v>
      </c>
      <c r="I2039" t="s">
        <v>96</v>
      </c>
      <c r="J2039" t="s">
        <v>155</v>
      </c>
      <c r="K2039" t="s">
        <v>48</v>
      </c>
      <c r="L2039" t="s">
        <v>336</v>
      </c>
      <c r="M2039" t="s">
        <v>47</v>
      </c>
    </row>
    <row r="2040" spans="1:14">
      <c r="A2040" t="s">
        <v>972</v>
      </c>
      <c r="B2040" t="s">
        <v>971</v>
      </c>
      <c r="D2040">
        <v>2021</v>
      </c>
      <c r="E2040" t="s">
        <v>970</v>
      </c>
      <c r="F2040" t="s">
        <v>969</v>
      </c>
      <c r="G2040">
        <v>-13.55204444</v>
      </c>
      <c r="H2040">
        <v>48.425352779999997</v>
      </c>
      <c r="I2040" t="s">
        <v>96</v>
      </c>
      <c r="J2040" t="s">
        <v>155</v>
      </c>
      <c r="K2040" t="s">
        <v>48</v>
      </c>
      <c r="L2040" t="s">
        <v>336</v>
      </c>
      <c r="M2040" t="s">
        <v>47</v>
      </c>
    </row>
    <row r="2041" spans="1:14">
      <c r="A2041" t="s">
        <v>968</v>
      </c>
      <c r="B2041" t="s">
        <v>967</v>
      </c>
      <c r="D2041">
        <v>2018</v>
      </c>
      <c r="E2041" t="s">
        <v>964</v>
      </c>
      <c r="F2041" t="s">
        <v>501</v>
      </c>
      <c r="G2041">
        <v>-6.780463889</v>
      </c>
      <c r="H2041">
        <v>39.447319440000001</v>
      </c>
      <c r="I2041" t="s">
        <v>65</v>
      </c>
      <c r="J2041" t="s">
        <v>155</v>
      </c>
      <c r="K2041" t="s">
        <v>56</v>
      </c>
      <c r="L2041" t="s">
        <v>210</v>
      </c>
      <c r="M2041" t="s">
        <v>210</v>
      </c>
    </row>
    <row r="2042" spans="1:14">
      <c r="A2042" t="s">
        <v>968</v>
      </c>
      <c r="B2042" t="s">
        <v>967</v>
      </c>
      <c r="D2042">
        <v>2018</v>
      </c>
      <c r="E2042" t="s">
        <v>964</v>
      </c>
      <c r="F2042" t="s">
        <v>501</v>
      </c>
      <c r="G2042">
        <v>-6.780463889</v>
      </c>
      <c r="H2042">
        <v>39.447319440000001</v>
      </c>
      <c r="I2042" t="s">
        <v>65</v>
      </c>
      <c r="J2042" t="s">
        <v>155</v>
      </c>
      <c r="K2042" t="s">
        <v>56</v>
      </c>
      <c r="L2042" t="s">
        <v>210</v>
      </c>
      <c r="M2042" t="s">
        <v>210</v>
      </c>
    </row>
    <row r="2043" spans="1:14">
      <c r="A2043" t="s">
        <v>968</v>
      </c>
      <c r="B2043" t="s">
        <v>967</v>
      </c>
      <c r="D2043">
        <v>2018</v>
      </c>
      <c r="E2043" t="s">
        <v>962</v>
      </c>
      <c r="F2043" t="s">
        <v>758</v>
      </c>
      <c r="G2043">
        <v>-25.97374722</v>
      </c>
      <c r="H2043">
        <v>32.929352780000002</v>
      </c>
      <c r="I2043" t="s">
        <v>65</v>
      </c>
      <c r="J2043" t="s">
        <v>155</v>
      </c>
      <c r="K2043" t="s">
        <v>56</v>
      </c>
      <c r="L2043" t="s">
        <v>210</v>
      </c>
      <c r="M2043" t="s">
        <v>210</v>
      </c>
    </row>
    <row r="2044" spans="1:14">
      <c r="A2044" t="s">
        <v>968</v>
      </c>
      <c r="B2044" t="s">
        <v>967</v>
      </c>
      <c r="D2044">
        <v>2018</v>
      </c>
      <c r="E2044" t="s">
        <v>962</v>
      </c>
      <c r="F2044" t="s">
        <v>758</v>
      </c>
      <c r="G2044">
        <v>-25.97374722</v>
      </c>
      <c r="H2044">
        <v>32.929352780000002</v>
      </c>
      <c r="I2044" t="s">
        <v>65</v>
      </c>
      <c r="J2044" t="s">
        <v>155</v>
      </c>
      <c r="K2044" t="s">
        <v>56</v>
      </c>
      <c r="L2044" t="s">
        <v>210</v>
      </c>
      <c r="M2044" t="s">
        <v>210</v>
      </c>
    </row>
    <row r="2045" spans="1:14">
      <c r="A2045" t="s">
        <v>968</v>
      </c>
      <c r="B2045" t="s">
        <v>967</v>
      </c>
      <c r="D2045">
        <v>2018</v>
      </c>
      <c r="E2045" t="s">
        <v>961</v>
      </c>
      <c r="F2045" t="s">
        <v>501</v>
      </c>
      <c r="G2045">
        <v>-6.0471638890000001</v>
      </c>
      <c r="H2045">
        <v>39.177725000000002</v>
      </c>
      <c r="I2045" t="s">
        <v>65</v>
      </c>
      <c r="J2045" t="s">
        <v>155</v>
      </c>
      <c r="K2045" t="s">
        <v>56</v>
      </c>
      <c r="L2045" t="s">
        <v>210</v>
      </c>
      <c r="M2045" t="s">
        <v>210</v>
      </c>
    </row>
    <row r="2046" spans="1:14">
      <c r="A2046" t="s">
        <v>968</v>
      </c>
      <c r="B2046" t="s">
        <v>967</v>
      </c>
      <c r="D2046">
        <v>2018</v>
      </c>
      <c r="E2046" t="s">
        <v>961</v>
      </c>
      <c r="F2046" t="s">
        <v>501</v>
      </c>
      <c r="G2046">
        <v>-6.0471638890000001</v>
      </c>
      <c r="H2046">
        <v>39.177725000000002</v>
      </c>
      <c r="I2046" t="s">
        <v>65</v>
      </c>
      <c r="J2046" t="s">
        <v>155</v>
      </c>
      <c r="K2046" t="s">
        <v>48</v>
      </c>
      <c r="L2046" t="s">
        <v>80</v>
      </c>
      <c r="M2046" t="s">
        <v>79</v>
      </c>
    </row>
    <row r="2047" spans="1:14">
      <c r="A2047" t="s">
        <v>968</v>
      </c>
      <c r="B2047" t="s">
        <v>967</v>
      </c>
      <c r="D2047">
        <v>2018</v>
      </c>
      <c r="E2047" t="s">
        <v>961</v>
      </c>
      <c r="F2047" t="s">
        <v>501</v>
      </c>
      <c r="G2047">
        <v>-6.0471638890000001</v>
      </c>
      <c r="H2047">
        <v>39.177725000000002</v>
      </c>
      <c r="I2047" t="s">
        <v>65</v>
      </c>
      <c r="J2047" t="s">
        <v>155</v>
      </c>
      <c r="K2047" t="s">
        <v>48</v>
      </c>
      <c r="L2047" t="s">
        <v>80</v>
      </c>
      <c r="M2047" t="s">
        <v>79</v>
      </c>
    </row>
    <row r="2048" spans="1:14">
      <c r="A2048" t="s">
        <v>968</v>
      </c>
      <c r="B2048" t="s">
        <v>967</v>
      </c>
      <c r="D2048">
        <v>2018</v>
      </c>
      <c r="E2048" t="s">
        <v>964</v>
      </c>
      <c r="F2048" t="s">
        <v>501</v>
      </c>
      <c r="G2048">
        <v>-6.780463889</v>
      </c>
      <c r="H2048">
        <v>39.447319440000001</v>
      </c>
      <c r="I2048" t="s">
        <v>65</v>
      </c>
      <c r="J2048" t="s">
        <v>155</v>
      </c>
      <c r="K2048" t="s">
        <v>48</v>
      </c>
      <c r="L2048" t="s">
        <v>80</v>
      </c>
      <c r="M2048" t="s">
        <v>79</v>
      </c>
    </row>
    <row r="2049" spans="1:13">
      <c r="A2049" t="s">
        <v>968</v>
      </c>
      <c r="B2049" t="s">
        <v>967</v>
      </c>
      <c r="D2049">
        <v>2018</v>
      </c>
      <c r="E2049" t="s">
        <v>964</v>
      </c>
      <c r="F2049" t="s">
        <v>501</v>
      </c>
      <c r="G2049">
        <v>-6.780463889</v>
      </c>
      <c r="H2049">
        <v>39.447319440000001</v>
      </c>
      <c r="I2049" t="s">
        <v>65</v>
      </c>
      <c r="J2049" t="s">
        <v>155</v>
      </c>
      <c r="K2049" t="s">
        <v>48</v>
      </c>
      <c r="L2049" t="s">
        <v>80</v>
      </c>
      <c r="M2049" t="s">
        <v>79</v>
      </c>
    </row>
    <row r="2050" spans="1:13">
      <c r="A2050" t="s">
        <v>968</v>
      </c>
      <c r="B2050" t="s">
        <v>967</v>
      </c>
      <c r="D2050">
        <v>2018</v>
      </c>
      <c r="E2050" t="s">
        <v>961</v>
      </c>
      <c r="F2050" t="s">
        <v>501</v>
      </c>
      <c r="G2050">
        <v>-6.0471638890000001</v>
      </c>
      <c r="H2050">
        <v>39.177725000000002</v>
      </c>
      <c r="I2050" t="s">
        <v>65</v>
      </c>
      <c r="J2050" t="s">
        <v>155</v>
      </c>
      <c r="K2050" t="s">
        <v>48</v>
      </c>
      <c r="L2050" t="s">
        <v>336</v>
      </c>
      <c r="M2050" t="s">
        <v>47</v>
      </c>
    </row>
    <row r="2051" spans="1:13">
      <c r="A2051" t="s">
        <v>968</v>
      </c>
      <c r="B2051" t="s">
        <v>967</v>
      </c>
      <c r="D2051">
        <v>2018</v>
      </c>
      <c r="E2051" t="s">
        <v>961</v>
      </c>
      <c r="F2051" t="s">
        <v>501</v>
      </c>
      <c r="G2051">
        <v>-6.0471638890000001</v>
      </c>
      <c r="H2051">
        <v>39.177725000000002</v>
      </c>
      <c r="I2051" t="s">
        <v>65</v>
      </c>
      <c r="J2051" t="s">
        <v>155</v>
      </c>
      <c r="K2051" t="s">
        <v>48</v>
      </c>
      <c r="L2051" t="s">
        <v>336</v>
      </c>
      <c r="M2051" t="s">
        <v>47</v>
      </c>
    </row>
    <row r="2052" spans="1:13">
      <c r="A2052" t="s">
        <v>968</v>
      </c>
      <c r="B2052" t="s">
        <v>967</v>
      </c>
      <c r="D2052">
        <v>2018</v>
      </c>
      <c r="E2052" t="s">
        <v>964</v>
      </c>
      <c r="F2052" t="s">
        <v>501</v>
      </c>
      <c r="G2052">
        <v>-6.780463889</v>
      </c>
      <c r="H2052">
        <v>39.447319440000001</v>
      </c>
      <c r="I2052" t="s">
        <v>65</v>
      </c>
      <c r="J2052" t="s">
        <v>155</v>
      </c>
      <c r="K2052" t="s">
        <v>48</v>
      </c>
      <c r="L2052" t="s">
        <v>336</v>
      </c>
      <c r="M2052" t="s">
        <v>47</v>
      </c>
    </row>
    <row r="2053" spans="1:13">
      <c r="A2053" t="s">
        <v>968</v>
      </c>
      <c r="B2053" t="s">
        <v>967</v>
      </c>
      <c r="D2053">
        <v>2018</v>
      </c>
      <c r="E2053" t="s">
        <v>964</v>
      </c>
      <c r="F2053" t="s">
        <v>501</v>
      </c>
      <c r="G2053">
        <v>-6.780463889</v>
      </c>
      <c r="H2053">
        <v>39.447319440000001</v>
      </c>
      <c r="I2053" t="s">
        <v>65</v>
      </c>
      <c r="J2053" t="s">
        <v>155</v>
      </c>
      <c r="K2053" t="s">
        <v>48</v>
      </c>
      <c r="L2053" t="s">
        <v>336</v>
      </c>
      <c r="M2053" t="s">
        <v>47</v>
      </c>
    </row>
    <row r="2054" spans="1:13">
      <c r="A2054" t="s">
        <v>968</v>
      </c>
      <c r="B2054" t="s">
        <v>967</v>
      </c>
      <c r="D2054">
        <v>2018</v>
      </c>
      <c r="E2054" t="s">
        <v>964</v>
      </c>
      <c r="F2054" t="s">
        <v>501</v>
      </c>
      <c r="G2054">
        <v>-6.780463889</v>
      </c>
      <c r="H2054">
        <v>39.447319440000001</v>
      </c>
      <c r="I2054" t="s">
        <v>65</v>
      </c>
      <c r="J2054" t="s">
        <v>155</v>
      </c>
      <c r="K2054" t="s">
        <v>48</v>
      </c>
      <c r="L2054" t="s">
        <v>336</v>
      </c>
      <c r="M2054" t="s">
        <v>47</v>
      </c>
    </row>
    <row r="2055" spans="1:13">
      <c r="A2055" t="s">
        <v>968</v>
      </c>
      <c r="B2055" t="s">
        <v>967</v>
      </c>
      <c r="D2055">
        <v>2018</v>
      </c>
      <c r="E2055" t="s">
        <v>962</v>
      </c>
      <c r="F2055" t="s">
        <v>758</v>
      </c>
      <c r="G2055">
        <v>-25.97374722</v>
      </c>
      <c r="H2055">
        <v>32.929352780000002</v>
      </c>
      <c r="I2055" t="s">
        <v>65</v>
      </c>
      <c r="J2055" t="s">
        <v>155</v>
      </c>
      <c r="K2055" t="s">
        <v>48</v>
      </c>
      <c r="L2055" t="s">
        <v>336</v>
      </c>
      <c r="M2055" t="s">
        <v>47</v>
      </c>
    </row>
    <row r="2056" spans="1:13">
      <c r="A2056" t="s">
        <v>968</v>
      </c>
      <c r="B2056" t="s">
        <v>967</v>
      </c>
      <c r="D2056">
        <v>2018</v>
      </c>
      <c r="E2056" t="s">
        <v>962</v>
      </c>
      <c r="F2056" t="s">
        <v>758</v>
      </c>
      <c r="G2056">
        <v>-25.97374722</v>
      </c>
      <c r="H2056">
        <v>32.929352780000002</v>
      </c>
      <c r="I2056" t="s">
        <v>65</v>
      </c>
      <c r="J2056" t="s">
        <v>155</v>
      </c>
      <c r="K2056" t="s">
        <v>48</v>
      </c>
      <c r="L2056" t="s">
        <v>336</v>
      </c>
      <c r="M2056" t="s">
        <v>47</v>
      </c>
    </row>
    <row r="2057" spans="1:13">
      <c r="A2057" t="s">
        <v>968</v>
      </c>
      <c r="B2057" t="s">
        <v>967</v>
      </c>
      <c r="D2057">
        <v>2018</v>
      </c>
      <c r="E2057" t="s">
        <v>961</v>
      </c>
      <c r="F2057" t="s">
        <v>501</v>
      </c>
      <c r="G2057">
        <v>-6.0471638890000001</v>
      </c>
      <c r="H2057">
        <v>39.177725000000002</v>
      </c>
      <c r="I2057" t="s">
        <v>65</v>
      </c>
      <c r="J2057" t="s">
        <v>155</v>
      </c>
      <c r="K2057" t="s">
        <v>48</v>
      </c>
      <c r="L2057" t="s">
        <v>336</v>
      </c>
      <c r="M2057" t="s">
        <v>47</v>
      </c>
    </row>
    <row r="2058" spans="1:13">
      <c r="A2058" t="s">
        <v>968</v>
      </c>
      <c r="B2058" t="s">
        <v>967</v>
      </c>
      <c r="D2058">
        <v>2018</v>
      </c>
      <c r="E2058" t="s">
        <v>961</v>
      </c>
      <c r="F2058" t="s">
        <v>501</v>
      </c>
      <c r="G2058">
        <v>-6.0471638890000001</v>
      </c>
      <c r="H2058">
        <v>39.177725000000002</v>
      </c>
      <c r="I2058" t="s">
        <v>65</v>
      </c>
      <c r="J2058" t="s">
        <v>155</v>
      </c>
      <c r="K2058" t="s">
        <v>48</v>
      </c>
      <c r="L2058" t="s">
        <v>85</v>
      </c>
      <c r="M2058" t="s">
        <v>47</v>
      </c>
    </row>
    <row r="2059" spans="1:13">
      <c r="A2059" t="s">
        <v>968</v>
      </c>
      <c r="B2059" t="s">
        <v>967</v>
      </c>
      <c r="D2059">
        <v>2018</v>
      </c>
      <c r="E2059" t="s">
        <v>961</v>
      </c>
      <c r="F2059" t="s">
        <v>501</v>
      </c>
      <c r="G2059">
        <v>-6.0471638890000001</v>
      </c>
      <c r="H2059">
        <v>39.177725000000002</v>
      </c>
      <c r="I2059" t="s">
        <v>65</v>
      </c>
      <c r="J2059" t="s">
        <v>155</v>
      </c>
      <c r="K2059" t="s">
        <v>48</v>
      </c>
      <c r="L2059" t="s">
        <v>85</v>
      </c>
      <c r="M2059" t="s">
        <v>47</v>
      </c>
    </row>
    <row r="2060" spans="1:13">
      <c r="A2060" t="s">
        <v>968</v>
      </c>
      <c r="B2060" t="s">
        <v>967</v>
      </c>
      <c r="D2060">
        <v>2018</v>
      </c>
      <c r="E2060" t="s">
        <v>964</v>
      </c>
      <c r="F2060" t="s">
        <v>501</v>
      </c>
      <c r="G2060">
        <v>-6.780463889</v>
      </c>
      <c r="H2060">
        <v>39.447319440000001</v>
      </c>
      <c r="I2060" t="s">
        <v>65</v>
      </c>
      <c r="J2060" t="s">
        <v>155</v>
      </c>
      <c r="K2060" t="s">
        <v>48</v>
      </c>
      <c r="L2060" t="s">
        <v>85</v>
      </c>
      <c r="M2060" t="s">
        <v>47</v>
      </c>
    </row>
    <row r="2061" spans="1:13">
      <c r="A2061" t="s">
        <v>968</v>
      </c>
      <c r="B2061" t="s">
        <v>967</v>
      </c>
      <c r="D2061">
        <v>2018</v>
      </c>
      <c r="E2061" t="s">
        <v>964</v>
      </c>
      <c r="F2061" t="s">
        <v>501</v>
      </c>
      <c r="G2061">
        <v>-6.780463889</v>
      </c>
      <c r="H2061">
        <v>39.447319440000001</v>
      </c>
      <c r="I2061" t="s">
        <v>65</v>
      </c>
      <c r="J2061" t="s">
        <v>155</v>
      </c>
      <c r="K2061" t="s">
        <v>48</v>
      </c>
      <c r="L2061" t="s">
        <v>85</v>
      </c>
      <c r="M2061" t="s">
        <v>47</v>
      </c>
    </row>
    <row r="2062" spans="1:13">
      <c r="A2062" t="s">
        <v>968</v>
      </c>
      <c r="B2062" t="s">
        <v>967</v>
      </c>
      <c r="D2062">
        <v>2018</v>
      </c>
      <c r="E2062" t="s">
        <v>964</v>
      </c>
      <c r="F2062" t="s">
        <v>501</v>
      </c>
      <c r="G2062">
        <v>-6.780463889</v>
      </c>
      <c r="H2062">
        <v>39.447319440000001</v>
      </c>
      <c r="I2062" t="s">
        <v>65</v>
      </c>
      <c r="J2062" t="s">
        <v>155</v>
      </c>
      <c r="K2062" t="s">
        <v>48</v>
      </c>
      <c r="L2062" t="s">
        <v>85</v>
      </c>
      <c r="M2062" t="s">
        <v>47</v>
      </c>
    </row>
    <row r="2063" spans="1:13">
      <c r="A2063" t="s">
        <v>968</v>
      </c>
      <c r="B2063" t="s">
        <v>967</v>
      </c>
      <c r="D2063">
        <v>2018</v>
      </c>
      <c r="E2063" t="s">
        <v>961</v>
      </c>
      <c r="F2063" t="s">
        <v>501</v>
      </c>
      <c r="G2063">
        <v>-6.0471638890000001</v>
      </c>
      <c r="H2063">
        <v>39.447319440000001</v>
      </c>
      <c r="I2063" t="s">
        <v>65</v>
      </c>
      <c r="J2063" t="s">
        <v>155</v>
      </c>
      <c r="K2063" t="s">
        <v>48</v>
      </c>
      <c r="L2063" t="s">
        <v>85</v>
      </c>
      <c r="M2063" t="s">
        <v>47</v>
      </c>
    </row>
    <row r="2064" spans="1:13">
      <c r="A2064" t="s">
        <v>968</v>
      </c>
      <c r="B2064" t="s">
        <v>967</v>
      </c>
      <c r="D2064">
        <v>2018</v>
      </c>
      <c r="E2064" t="s">
        <v>962</v>
      </c>
      <c r="F2064" t="s">
        <v>758</v>
      </c>
      <c r="G2064">
        <v>-25.97374722</v>
      </c>
      <c r="H2064">
        <v>32.929352780000002</v>
      </c>
      <c r="I2064" t="s">
        <v>65</v>
      </c>
      <c r="J2064" t="s">
        <v>155</v>
      </c>
      <c r="K2064" t="s">
        <v>48</v>
      </c>
      <c r="L2064" t="s">
        <v>85</v>
      </c>
      <c r="M2064" t="s">
        <v>47</v>
      </c>
    </row>
    <row r="2065" spans="1:13">
      <c r="A2065" t="s">
        <v>968</v>
      </c>
      <c r="B2065" t="s">
        <v>967</v>
      </c>
      <c r="D2065">
        <v>2018</v>
      </c>
      <c r="E2065" t="s">
        <v>962</v>
      </c>
      <c r="F2065" t="s">
        <v>758</v>
      </c>
      <c r="G2065">
        <v>-25.97374722</v>
      </c>
      <c r="H2065">
        <v>32.929352780000002</v>
      </c>
      <c r="I2065" t="s">
        <v>65</v>
      </c>
      <c r="J2065" t="s">
        <v>155</v>
      </c>
      <c r="K2065" t="s">
        <v>48</v>
      </c>
      <c r="L2065" t="s">
        <v>85</v>
      </c>
      <c r="M2065" t="s">
        <v>47</v>
      </c>
    </row>
    <row r="2066" spans="1:13">
      <c r="A2066" t="s">
        <v>968</v>
      </c>
      <c r="B2066" t="s">
        <v>967</v>
      </c>
      <c r="D2066">
        <v>2018</v>
      </c>
      <c r="E2066" t="s">
        <v>961</v>
      </c>
      <c r="F2066" t="s">
        <v>501</v>
      </c>
      <c r="G2066">
        <v>-6.0471638890000001</v>
      </c>
      <c r="H2066">
        <v>39.177725000000002</v>
      </c>
      <c r="I2066" t="s">
        <v>65</v>
      </c>
      <c r="J2066" t="s">
        <v>155</v>
      </c>
      <c r="K2066" t="s">
        <v>48</v>
      </c>
      <c r="L2066" t="s">
        <v>85</v>
      </c>
      <c r="M2066" t="s">
        <v>47</v>
      </c>
    </row>
    <row r="2067" spans="1:13">
      <c r="A2067" t="s">
        <v>957</v>
      </c>
      <c r="B2067" t="s">
        <v>956</v>
      </c>
      <c r="D2067">
        <v>2021</v>
      </c>
      <c r="E2067" t="s">
        <v>961</v>
      </c>
      <c r="F2067" t="s">
        <v>501</v>
      </c>
      <c r="G2067">
        <v>-6.2218944440000001</v>
      </c>
      <c r="H2067">
        <v>39.217786109999999</v>
      </c>
      <c r="I2067" t="s">
        <v>65</v>
      </c>
      <c r="J2067" t="s">
        <v>155</v>
      </c>
      <c r="K2067" t="s">
        <v>56</v>
      </c>
      <c r="L2067" t="s">
        <v>210</v>
      </c>
      <c r="M2067" t="s">
        <v>210</v>
      </c>
    </row>
    <row r="2068" spans="1:13">
      <c r="A2068" t="s">
        <v>957</v>
      </c>
      <c r="B2068" t="s">
        <v>956</v>
      </c>
      <c r="D2068">
        <v>2021</v>
      </c>
      <c r="E2068" t="s">
        <v>961</v>
      </c>
      <c r="F2068" t="s">
        <v>501</v>
      </c>
      <c r="G2068">
        <v>-6.2218944440000001</v>
      </c>
      <c r="H2068">
        <v>39.217786109999999</v>
      </c>
      <c r="I2068" t="s">
        <v>65</v>
      </c>
      <c r="J2068" t="s">
        <v>155</v>
      </c>
      <c r="K2068" t="s">
        <v>56</v>
      </c>
      <c r="L2068" t="s">
        <v>210</v>
      </c>
      <c r="M2068" t="s">
        <v>210</v>
      </c>
    </row>
    <row r="2069" spans="1:13">
      <c r="A2069" t="s">
        <v>957</v>
      </c>
      <c r="B2069" t="s">
        <v>956</v>
      </c>
      <c r="D2069">
        <v>2021</v>
      </c>
      <c r="E2069" t="s">
        <v>961</v>
      </c>
      <c r="F2069" t="s">
        <v>501</v>
      </c>
      <c r="G2069">
        <v>-6.2218944440000001</v>
      </c>
      <c r="H2069">
        <v>39.217786109999999</v>
      </c>
      <c r="I2069" t="s">
        <v>65</v>
      </c>
      <c r="J2069" t="s">
        <v>155</v>
      </c>
      <c r="K2069" t="s">
        <v>56</v>
      </c>
      <c r="L2069" t="s">
        <v>210</v>
      </c>
      <c r="M2069" t="s">
        <v>210</v>
      </c>
    </row>
    <row r="2070" spans="1:13">
      <c r="A2070" t="s">
        <v>957</v>
      </c>
      <c r="B2070" t="s">
        <v>956</v>
      </c>
      <c r="D2070">
        <v>2021</v>
      </c>
      <c r="E2070" t="s">
        <v>961</v>
      </c>
      <c r="F2070" t="s">
        <v>501</v>
      </c>
      <c r="G2070">
        <v>-6.2218944440000001</v>
      </c>
      <c r="H2070">
        <v>39.217786109999999</v>
      </c>
      <c r="I2070" t="s">
        <v>65</v>
      </c>
      <c r="J2070" t="s">
        <v>155</v>
      </c>
      <c r="K2070" t="s">
        <v>56</v>
      </c>
      <c r="L2070" t="s">
        <v>210</v>
      </c>
      <c r="M2070" t="s">
        <v>210</v>
      </c>
    </row>
    <row r="2071" spans="1:13">
      <c r="A2071" t="s">
        <v>957</v>
      </c>
      <c r="B2071" t="s">
        <v>956</v>
      </c>
      <c r="D2071">
        <v>2021</v>
      </c>
      <c r="E2071" t="s">
        <v>960</v>
      </c>
      <c r="F2071" t="s">
        <v>501</v>
      </c>
      <c r="G2071">
        <v>-7.8721500000000004</v>
      </c>
      <c r="H2071">
        <v>39.725680560000001</v>
      </c>
      <c r="I2071" t="s">
        <v>65</v>
      </c>
      <c r="J2071" t="s">
        <v>155</v>
      </c>
      <c r="K2071" t="s">
        <v>56</v>
      </c>
      <c r="L2071" t="s">
        <v>210</v>
      </c>
      <c r="M2071" t="s">
        <v>210</v>
      </c>
    </row>
    <row r="2072" spans="1:13">
      <c r="A2072" t="s">
        <v>957</v>
      </c>
      <c r="B2072" t="s">
        <v>956</v>
      </c>
      <c r="D2072">
        <v>2021</v>
      </c>
      <c r="E2072" t="s">
        <v>966</v>
      </c>
      <c r="F2072" t="s">
        <v>501</v>
      </c>
      <c r="G2072">
        <v>-7.8721500000000004</v>
      </c>
      <c r="H2072">
        <v>39.725680560000001</v>
      </c>
      <c r="I2072" t="s">
        <v>65</v>
      </c>
      <c r="J2072" t="s">
        <v>155</v>
      </c>
      <c r="K2072" t="s">
        <v>56</v>
      </c>
      <c r="L2072" t="s">
        <v>210</v>
      </c>
      <c r="M2072" t="s">
        <v>210</v>
      </c>
    </row>
    <row r="2073" spans="1:13">
      <c r="A2073" t="s">
        <v>957</v>
      </c>
      <c r="B2073" t="s">
        <v>956</v>
      </c>
      <c r="D2073">
        <v>2021</v>
      </c>
      <c r="E2073" t="s">
        <v>963</v>
      </c>
      <c r="F2073" t="s">
        <v>501</v>
      </c>
      <c r="G2073">
        <v>-7.8721500000000004</v>
      </c>
      <c r="H2073">
        <v>39.725680560000001</v>
      </c>
      <c r="I2073" t="s">
        <v>65</v>
      </c>
      <c r="J2073" t="s">
        <v>155</v>
      </c>
      <c r="K2073" t="s">
        <v>56</v>
      </c>
      <c r="L2073" t="s">
        <v>210</v>
      </c>
      <c r="M2073" t="s">
        <v>210</v>
      </c>
    </row>
    <row r="2074" spans="1:13">
      <c r="A2074" t="s">
        <v>957</v>
      </c>
      <c r="B2074" t="s">
        <v>956</v>
      </c>
      <c r="D2074">
        <v>2021</v>
      </c>
      <c r="E2074" t="s">
        <v>955</v>
      </c>
      <c r="F2074" t="s">
        <v>758</v>
      </c>
      <c r="G2074">
        <v>-8.3900638890000003</v>
      </c>
      <c r="H2074">
        <v>39.312036110000001</v>
      </c>
      <c r="I2074" t="s">
        <v>65</v>
      </c>
      <c r="J2074" t="s">
        <v>155</v>
      </c>
      <c r="K2074" t="s">
        <v>56</v>
      </c>
      <c r="L2074" t="s">
        <v>210</v>
      </c>
      <c r="M2074" t="s">
        <v>210</v>
      </c>
    </row>
    <row r="2075" spans="1:13">
      <c r="A2075" t="s">
        <v>957</v>
      </c>
      <c r="B2075" t="s">
        <v>956</v>
      </c>
      <c r="D2075">
        <v>2021</v>
      </c>
      <c r="E2075" t="s">
        <v>958</v>
      </c>
      <c r="F2075" t="s">
        <v>758</v>
      </c>
      <c r="G2075">
        <v>-21.555108329999999</v>
      </c>
      <c r="H2075">
        <v>35.455966670000002</v>
      </c>
      <c r="I2075" t="s">
        <v>65</v>
      </c>
      <c r="J2075" t="s">
        <v>155</v>
      </c>
      <c r="K2075" t="s">
        <v>56</v>
      </c>
      <c r="L2075" t="s">
        <v>210</v>
      </c>
      <c r="M2075" t="s">
        <v>210</v>
      </c>
    </row>
    <row r="2076" spans="1:13">
      <c r="A2076" t="s">
        <v>957</v>
      </c>
      <c r="B2076" t="s">
        <v>956</v>
      </c>
      <c r="D2076">
        <v>2021</v>
      </c>
      <c r="E2076" t="s">
        <v>958</v>
      </c>
      <c r="F2076" t="s">
        <v>758</v>
      </c>
      <c r="G2076">
        <v>-21.555108329999999</v>
      </c>
      <c r="H2076">
        <v>35.455966670000002</v>
      </c>
      <c r="I2076" t="s">
        <v>65</v>
      </c>
      <c r="J2076" t="s">
        <v>155</v>
      </c>
      <c r="K2076" t="s">
        <v>56</v>
      </c>
      <c r="L2076" t="s">
        <v>210</v>
      </c>
      <c r="M2076" t="s">
        <v>210</v>
      </c>
    </row>
    <row r="2077" spans="1:13">
      <c r="A2077" t="s">
        <v>957</v>
      </c>
      <c r="B2077" t="s">
        <v>956</v>
      </c>
      <c r="D2077">
        <v>2021</v>
      </c>
      <c r="E2077" t="s">
        <v>965</v>
      </c>
      <c r="F2077" t="s">
        <v>758</v>
      </c>
      <c r="G2077">
        <v>-25.917344440000001</v>
      </c>
      <c r="H2077">
        <v>32.67350278</v>
      </c>
      <c r="I2077" t="s">
        <v>65</v>
      </c>
      <c r="J2077" t="s">
        <v>155</v>
      </c>
      <c r="K2077" t="s">
        <v>56</v>
      </c>
      <c r="L2077" t="s">
        <v>210</v>
      </c>
      <c r="M2077" t="s">
        <v>210</v>
      </c>
    </row>
    <row r="2078" spans="1:13">
      <c r="A2078" t="s">
        <v>957</v>
      </c>
      <c r="B2078" t="s">
        <v>956</v>
      </c>
      <c r="D2078">
        <v>2021</v>
      </c>
      <c r="E2078" t="s">
        <v>962</v>
      </c>
      <c r="F2078" t="s">
        <v>758</v>
      </c>
      <c r="G2078">
        <v>-25.97374722</v>
      </c>
      <c r="H2078">
        <v>32.929352780000002</v>
      </c>
      <c r="I2078" t="s">
        <v>65</v>
      </c>
      <c r="J2078" t="s">
        <v>155</v>
      </c>
      <c r="K2078" t="s">
        <v>56</v>
      </c>
      <c r="L2078" t="s">
        <v>210</v>
      </c>
      <c r="M2078" t="s">
        <v>210</v>
      </c>
    </row>
    <row r="2079" spans="1:13">
      <c r="A2079" t="s">
        <v>957</v>
      </c>
      <c r="B2079" t="s">
        <v>956</v>
      </c>
      <c r="D2079">
        <v>2021</v>
      </c>
      <c r="E2079" t="s">
        <v>961</v>
      </c>
      <c r="F2079" t="s">
        <v>501</v>
      </c>
      <c r="G2079">
        <v>-6.2218944440000001</v>
      </c>
      <c r="H2079">
        <v>39.217786109999999</v>
      </c>
      <c r="I2079" t="s">
        <v>65</v>
      </c>
      <c r="J2079" t="s">
        <v>155</v>
      </c>
      <c r="K2079" t="s">
        <v>56</v>
      </c>
      <c r="L2079" t="s">
        <v>210</v>
      </c>
      <c r="M2079" t="s">
        <v>210</v>
      </c>
    </row>
    <row r="2080" spans="1:13">
      <c r="A2080" t="s">
        <v>957</v>
      </c>
      <c r="B2080" t="s">
        <v>956</v>
      </c>
      <c r="D2080">
        <v>2021</v>
      </c>
      <c r="E2080" t="s">
        <v>961</v>
      </c>
      <c r="F2080" t="s">
        <v>501</v>
      </c>
      <c r="G2080">
        <v>-6.2218944440000001</v>
      </c>
      <c r="H2080">
        <v>39.217786109999999</v>
      </c>
      <c r="I2080" t="s">
        <v>65</v>
      </c>
      <c r="J2080" t="s">
        <v>155</v>
      </c>
      <c r="K2080" t="s">
        <v>48</v>
      </c>
      <c r="L2080" t="s">
        <v>80</v>
      </c>
      <c r="M2080" t="s">
        <v>79</v>
      </c>
    </row>
    <row r="2081" spans="1:13">
      <c r="A2081" t="s">
        <v>957</v>
      </c>
      <c r="B2081" t="s">
        <v>956</v>
      </c>
      <c r="D2081">
        <v>2021</v>
      </c>
      <c r="E2081" t="s">
        <v>961</v>
      </c>
      <c r="F2081" t="s">
        <v>501</v>
      </c>
      <c r="G2081">
        <v>-6.2218944440000001</v>
      </c>
      <c r="H2081">
        <v>39.217786109999999</v>
      </c>
      <c r="I2081" t="s">
        <v>65</v>
      </c>
      <c r="J2081" t="s">
        <v>155</v>
      </c>
      <c r="K2081" t="s">
        <v>48</v>
      </c>
      <c r="L2081" t="s">
        <v>80</v>
      </c>
      <c r="M2081" t="s">
        <v>79</v>
      </c>
    </row>
    <row r="2082" spans="1:13">
      <c r="A2082" t="s">
        <v>957</v>
      </c>
      <c r="B2082" t="s">
        <v>956</v>
      </c>
      <c r="D2082">
        <v>2021</v>
      </c>
      <c r="E2082" t="s">
        <v>961</v>
      </c>
      <c r="F2082" t="s">
        <v>501</v>
      </c>
      <c r="G2082">
        <v>-6.2218944440000001</v>
      </c>
      <c r="H2082">
        <v>39.217786109999999</v>
      </c>
      <c r="I2082" t="s">
        <v>65</v>
      </c>
      <c r="J2082" t="s">
        <v>155</v>
      </c>
      <c r="K2082" t="s">
        <v>48</v>
      </c>
      <c r="L2082" t="s">
        <v>80</v>
      </c>
      <c r="M2082" t="s">
        <v>79</v>
      </c>
    </row>
    <row r="2083" spans="1:13">
      <c r="A2083" t="s">
        <v>957</v>
      </c>
      <c r="B2083" t="s">
        <v>956</v>
      </c>
      <c r="D2083">
        <v>2021</v>
      </c>
      <c r="E2083" t="s">
        <v>960</v>
      </c>
      <c r="F2083" t="s">
        <v>501</v>
      </c>
      <c r="G2083">
        <v>-7.8721500000000004</v>
      </c>
      <c r="H2083">
        <v>39.725680560000001</v>
      </c>
      <c r="I2083" t="s">
        <v>65</v>
      </c>
      <c r="J2083" t="s">
        <v>155</v>
      </c>
      <c r="K2083" t="s">
        <v>48</v>
      </c>
      <c r="L2083" t="s">
        <v>80</v>
      </c>
      <c r="M2083" t="s">
        <v>79</v>
      </c>
    </row>
    <row r="2084" spans="1:13">
      <c r="A2084" t="s">
        <v>957</v>
      </c>
      <c r="B2084" t="s">
        <v>956</v>
      </c>
      <c r="D2084">
        <v>2021</v>
      </c>
      <c r="E2084" t="s">
        <v>960</v>
      </c>
      <c r="F2084" t="s">
        <v>501</v>
      </c>
      <c r="G2084">
        <v>-7.8721500000000004</v>
      </c>
      <c r="H2084">
        <v>39.725680560000001</v>
      </c>
      <c r="I2084" t="s">
        <v>65</v>
      </c>
      <c r="J2084" t="s">
        <v>155</v>
      </c>
      <c r="K2084" t="s">
        <v>48</v>
      </c>
      <c r="L2084" t="s">
        <v>80</v>
      </c>
      <c r="M2084" t="s">
        <v>79</v>
      </c>
    </row>
    <row r="2085" spans="1:13">
      <c r="A2085" t="s">
        <v>957</v>
      </c>
      <c r="B2085" t="s">
        <v>956</v>
      </c>
      <c r="D2085">
        <v>2021</v>
      </c>
      <c r="E2085" t="s">
        <v>960</v>
      </c>
      <c r="F2085" t="s">
        <v>501</v>
      </c>
      <c r="G2085">
        <v>-7.8721500000000004</v>
      </c>
      <c r="H2085">
        <v>39.725680560000001</v>
      </c>
      <c r="I2085" t="s">
        <v>65</v>
      </c>
      <c r="J2085" t="s">
        <v>155</v>
      </c>
      <c r="K2085" t="s">
        <v>48</v>
      </c>
      <c r="L2085" t="s">
        <v>80</v>
      </c>
      <c r="M2085" t="s">
        <v>79</v>
      </c>
    </row>
    <row r="2086" spans="1:13">
      <c r="A2086" t="s">
        <v>957</v>
      </c>
      <c r="B2086" t="s">
        <v>956</v>
      </c>
      <c r="D2086">
        <v>2021</v>
      </c>
      <c r="E2086" t="s">
        <v>963</v>
      </c>
      <c r="F2086" t="s">
        <v>501</v>
      </c>
      <c r="G2086">
        <v>-8.3900638890000003</v>
      </c>
      <c r="H2086">
        <v>39.312036110000001</v>
      </c>
      <c r="I2086" t="s">
        <v>65</v>
      </c>
      <c r="J2086" t="s">
        <v>155</v>
      </c>
      <c r="K2086" t="s">
        <v>48</v>
      </c>
      <c r="L2086" t="s">
        <v>80</v>
      </c>
      <c r="M2086" t="s">
        <v>79</v>
      </c>
    </row>
    <row r="2087" spans="1:13">
      <c r="A2087" t="s">
        <v>957</v>
      </c>
      <c r="B2087" t="s">
        <v>956</v>
      </c>
      <c r="D2087">
        <v>2021</v>
      </c>
      <c r="E2087" t="s">
        <v>961</v>
      </c>
      <c r="F2087" t="s">
        <v>501</v>
      </c>
      <c r="G2087">
        <v>-6.2218944440000001</v>
      </c>
      <c r="H2087">
        <v>39.217786109999999</v>
      </c>
      <c r="I2087" t="s">
        <v>65</v>
      </c>
      <c r="J2087" t="s">
        <v>155</v>
      </c>
      <c r="K2087" t="s">
        <v>48</v>
      </c>
      <c r="L2087" t="s">
        <v>336</v>
      </c>
      <c r="M2087" t="s">
        <v>47</v>
      </c>
    </row>
    <row r="2088" spans="1:13">
      <c r="A2088" t="s">
        <v>957</v>
      </c>
      <c r="B2088" t="s">
        <v>956</v>
      </c>
      <c r="D2088">
        <v>2021</v>
      </c>
      <c r="E2088" t="s">
        <v>961</v>
      </c>
      <c r="F2088" t="s">
        <v>501</v>
      </c>
      <c r="G2088">
        <v>-6.2218944440000001</v>
      </c>
      <c r="H2088">
        <v>39.217786109999999</v>
      </c>
      <c r="I2088" t="s">
        <v>65</v>
      </c>
      <c r="J2088" t="s">
        <v>155</v>
      </c>
      <c r="K2088" t="s">
        <v>48</v>
      </c>
      <c r="L2088" t="s">
        <v>336</v>
      </c>
      <c r="M2088" t="s">
        <v>47</v>
      </c>
    </row>
    <row r="2089" spans="1:13">
      <c r="A2089" t="s">
        <v>957</v>
      </c>
      <c r="B2089" t="s">
        <v>956</v>
      </c>
      <c r="D2089">
        <v>2021</v>
      </c>
      <c r="E2089" t="s">
        <v>961</v>
      </c>
      <c r="F2089" t="s">
        <v>501</v>
      </c>
      <c r="G2089">
        <v>-6.2218944440000001</v>
      </c>
      <c r="H2089">
        <v>39.217786109999999</v>
      </c>
      <c r="I2089" t="s">
        <v>65</v>
      </c>
      <c r="J2089" t="s">
        <v>155</v>
      </c>
      <c r="K2089" t="s">
        <v>48</v>
      </c>
      <c r="L2089" t="s">
        <v>336</v>
      </c>
      <c r="M2089" t="s">
        <v>47</v>
      </c>
    </row>
    <row r="2090" spans="1:13">
      <c r="A2090" t="s">
        <v>957</v>
      </c>
      <c r="B2090" t="s">
        <v>956</v>
      </c>
      <c r="D2090">
        <v>2021</v>
      </c>
      <c r="E2090" t="s">
        <v>960</v>
      </c>
      <c r="F2090" t="s">
        <v>501</v>
      </c>
      <c r="G2090">
        <v>-7.8721500000000004</v>
      </c>
      <c r="H2090">
        <v>39.725680560000001</v>
      </c>
      <c r="I2090" t="s">
        <v>65</v>
      </c>
      <c r="J2090" t="s">
        <v>155</v>
      </c>
      <c r="K2090" t="s">
        <v>48</v>
      </c>
      <c r="L2090" t="s">
        <v>336</v>
      </c>
      <c r="M2090" t="s">
        <v>47</v>
      </c>
    </row>
    <row r="2091" spans="1:13">
      <c r="A2091" t="s">
        <v>957</v>
      </c>
      <c r="B2091" t="s">
        <v>956</v>
      </c>
      <c r="D2091">
        <v>2021</v>
      </c>
      <c r="E2091" t="s">
        <v>960</v>
      </c>
      <c r="F2091" t="s">
        <v>501</v>
      </c>
      <c r="G2091">
        <v>-7.8721500000000004</v>
      </c>
      <c r="H2091">
        <v>39.725680560000001</v>
      </c>
      <c r="I2091" t="s">
        <v>65</v>
      </c>
      <c r="J2091" t="s">
        <v>155</v>
      </c>
      <c r="K2091" t="s">
        <v>48</v>
      </c>
      <c r="L2091" t="s">
        <v>336</v>
      </c>
      <c r="M2091" t="s">
        <v>47</v>
      </c>
    </row>
    <row r="2092" spans="1:13">
      <c r="A2092" t="s">
        <v>957</v>
      </c>
      <c r="B2092" t="s">
        <v>956</v>
      </c>
      <c r="D2092">
        <v>2021</v>
      </c>
      <c r="E2092" t="s">
        <v>964</v>
      </c>
      <c r="F2092" t="s">
        <v>501</v>
      </c>
      <c r="G2092">
        <v>-6.780463889</v>
      </c>
      <c r="H2092">
        <v>39.447319440000001</v>
      </c>
      <c r="I2092" t="s">
        <v>65</v>
      </c>
      <c r="J2092" t="s">
        <v>155</v>
      </c>
      <c r="K2092" t="s">
        <v>48</v>
      </c>
      <c r="L2092" t="s">
        <v>336</v>
      </c>
      <c r="M2092" t="s">
        <v>47</v>
      </c>
    </row>
    <row r="2093" spans="1:13">
      <c r="A2093" t="s">
        <v>957</v>
      </c>
      <c r="B2093" t="s">
        <v>956</v>
      </c>
      <c r="D2093">
        <v>2021</v>
      </c>
      <c r="E2093" t="s">
        <v>964</v>
      </c>
      <c r="F2093" t="s">
        <v>501</v>
      </c>
      <c r="G2093">
        <v>-6.780463889</v>
      </c>
      <c r="H2093">
        <v>39.447319440000001</v>
      </c>
      <c r="I2093" t="s">
        <v>65</v>
      </c>
      <c r="J2093" t="s">
        <v>155</v>
      </c>
      <c r="K2093" t="s">
        <v>48</v>
      </c>
      <c r="L2093" t="s">
        <v>336</v>
      </c>
      <c r="M2093" t="s">
        <v>47</v>
      </c>
    </row>
    <row r="2094" spans="1:13">
      <c r="A2094" t="s">
        <v>957</v>
      </c>
      <c r="B2094" t="s">
        <v>956</v>
      </c>
      <c r="D2094">
        <v>2021</v>
      </c>
      <c r="E2094" t="s">
        <v>963</v>
      </c>
      <c r="F2094" t="s">
        <v>501</v>
      </c>
      <c r="G2094">
        <v>-8.3900638890000003</v>
      </c>
      <c r="H2094">
        <v>39.312036110000001</v>
      </c>
      <c r="I2094" t="s">
        <v>65</v>
      </c>
      <c r="J2094" t="s">
        <v>155</v>
      </c>
      <c r="K2094" t="s">
        <v>48</v>
      </c>
      <c r="L2094" t="s">
        <v>336</v>
      </c>
      <c r="M2094" t="s">
        <v>47</v>
      </c>
    </row>
    <row r="2095" spans="1:13">
      <c r="A2095" t="s">
        <v>957</v>
      </c>
      <c r="B2095" t="s">
        <v>956</v>
      </c>
      <c r="D2095">
        <v>2021</v>
      </c>
      <c r="E2095" t="s">
        <v>963</v>
      </c>
      <c r="F2095" t="s">
        <v>501</v>
      </c>
      <c r="G2095">
        <v>-8.3900638890000003</v>
      </c>
      <c r="H2095">
        <v>39.312036110000001</v>
      </c>
      <c r="I2095" t="s">
        <v>65</v>
      </c>
      <c r="J2095" t="s">
        <v>155</v>
      </c>
      <c r="K2095" t="s">
        <v>48</v>
      </c>
      <c r="L2095" t="s">
        <v>336</v>
      </c>
      <c r="M2095" t="s">
        <v>47</v>
      </c>
    </row>
    <row r="2096" spans="1:13">
      <c r="A2096" t="s">
        <v>957</v>
      </c>
      <c r="B2096" t="s">
        <v>956</v>
      </c>
      <c r="D2096">
        <v>2021</v>
      </c>
      <c r="E2096" t="s">
        <v>955</v>
      </c>
      <c r="F2096" t="s">
        <v>758</v>
      </c>
      <c r="G2096">
        <v>-8.3900638890000003</v>
      </c>
      <c r="H2096">
        <v>39.312036110000001</v>
      </c>
      <c r="I2096" t="s">
        <v>65</v>
      </c>
      <c r="J2096" t="s">
        <v>155</v>
      </c>
      <c r="K2096" t="s">
        <v>48</v>
      </c>
      <c r="L2096" t="s">
        <v>336</v>
      </c>
      <c r="M2096" t="s">
        <v>47</v>
      </c>
    </row>
    <row r="2097" spans="1:13">
      <c r="A2097" t="s">
        <v>957</v>
      </c>
      <c r="B2097" t="s">
        <v>956</v>
      </c>
      <c r="D2097">
        <v>2021</v>
      </c>
      <c r="E2097" t="s">
        <v>958</v>
      </c>
      <c r="F2097" t="s">
        <v>758</v>
      </c>
      <c r="G2097">
        <v>-21.555108329999999</v>
      </c>
      <c r="H2097">
        <v>35.455966670000002</v>
      </c>
      <c r="I2097" t="s">
        <v>65</v>
      </c>
      <c r="J2097" t="s">
        <v>155</v>
      </c>
      <c r="K2097" t="s">
        <v>48</v>
      </c>
      <c r="L2097" t="s">
        <v>336</v>
      </c>
      <c r="M2097" t="s">
        <v>47</v>
      </c>
    </row>
    <row r="2098" spans="1:13">
      <c r="A2098" t="s">
        <v>957</v>
      </c>
      <c r="B2098" t="s">
        <v>956</v>
      </c>
      <c r="D2098">
        <v>2021</v>
      </c>
      <c r="E2098" t="s">
        <v>962</v>
      </c>
      <c r="F2098" t="s">
        <v>758</v>
      </c>
      <c r="G2098">
        <v>-26.04468056</v>
      </c>
      <c r="H2098">
        <v>32.89284722</v>
      </c>
      <c r="I2098" t="s">
        <v>65</v>
      </c>
      <c r="J2098" t="s">
        <v>155</v>
      </c>
      <c r="K2098" t="s">
        <v>48</v>
      </c>
      <c r="L2098" t="s">
        <v>336</v>
      </c>
      <c r="M2098" t="s">
        <v>47</v>
      </c>
    </row>
    <row r="2099" spans="1:13">
      <c r="A2099" t="s">
        <v>957</v>
      </c>
      <c r="B2099" t="s">
        <v>956</v>
      </c>
      <c r="D2099">
        <v>2021</v>
      </c>
      <c r="E2099" t="s">
        <v>961</v>
      </c>
      <c r="F2099" t="s">
        <v>501</v>
      </c>
      <c r="G2099">
        <v>-6.2218944440000001</v>
      </c>
      <c r="H2099">
        <v>39.217786109999999</v>
      </c>
      <c r="I2099" t="s">
        <v>65</v>
      </c>
      <c r="J2099" t="s">
        <v>155</v>
      </c>
      <c r="K2099" t="s">
        <v>48</v>
      </c>
      <c r="L2099" t="s">
        <v>85</v>
      </c>
      <c r="M2099" t="s">
        <v>47</v>
      </c>
    </row>
    <row r="2100" spans="1:13">
      <c r="A2100" t="s">
        <v>957</v>
      </c>
      <c r="B2100" t="s">
        <v>956</v>
      </c>
      <c r="D2100">
        <v>2021</v>
      </c>
      <c r="E2100" t="s">
        <v>961</v>
      </c>
      <c r="F2100" t="s">
        <v>501</v>
      </c>
      <c r="G2100">
        <v>-6.2218944440000001</v>
      </c>
      <c r="H2100">
        <v>39.217786109999999</v>
      </c>
      <c r="I2100" t="s">
        <v>65</v>
      </c>
      <c r="J2100" t="s">
        <v>155</v>
      </c>
      <c r="K2100" t="s">
        <v>48</v>
      </c>
      <c r="L2100" t="s">
        <v>85</v>
      </c>
      <c r="M2100" t="s">
        <v>47</v>
      </c>
    </row>
    <row r="2101" spans="1:13">
      <c r="A2101" t="s">
        <v>957</v>
      </c>
      <c r="B2101" t="s">
        <v>956</v>
      </c>
      <c r="D2101">
        <v>2021</v>
      </c>
      <c r="E2101" t="s">
        <v>961</v>
      </c>
      <c r="F2101" t="s">
        <v>501</v>
      </c>
      <c r="G2101">
        <v>-6.2218944440000001</v>
      </c>
      <c r="H2101">
        <v>39.217786109999999</v>
      </c>
      <c r="I2101" t="s">
        <v>65</v>
      </c>
      <c r="J2101" t="s">
        <v>155</v>
      </c>
      <c r="K2101" t="s">
        <v>48</v>
      </c>
      <c r="L2101" t="s">
        <v>85</v>
      </c>
      <c r="M2101" t="s">
        <v>47</v>
      </c>
    </row>
    <row r="2102" spans="1:13">
      <c r="A2102" t="s">
        <v>957</v>
      </c>
      <c r="B2102" t="s">
        <v>956</v>
      </c>
      <c r="D2102">
        <v>2021</v>
      </c>
      <c r="E2102" t="s">
        <v>961</v>
      </c>
      <c r="F2102" t="s">
        <v>501</v>
      </c>
      <c r="G2102">
        <v>-6.2218944440000001</v>
      </c>
      <c r="H2102">
        <v>39.217786109999999</v>
      </c>
      <c r="I2102" t="s">
        <v>65</v>
      </c>
      <c r="J2102" t="s">
        <v>155</v>
      </c>
      <c r="K2102" t="s">
        <v>48</v>
      </c>
      <c r="L2102" t="s">
        <v>85</v>
      </c>
      <c r="M2102" t="s">
        <v>47</v>
      </c>
    </row>
    <row r="2103" spans="1:13">
      <c r="A2103" t="s">
        <v>957</v>
      </c>
      <c r="B2103" t="s">
        <v>956</v>
      </c>
      <c r="D2103">
        <v>2021</v>
      </c>
      <c r="E2103" t="s">
        <v>961</v>
      </c>
      <c r="F2103" t="s">
        <v>501</v>
      </c>
      <c r="G2103">
        <v>-6.2218944440000001</v>
      </c>
      <c r="H2103">
        <v>39.217786109999999</v>
      </c>
      <c r="I2103" t="s">
        <v>65</v>
      </c>
      <c r="J2103" t="s">
        <v>155</v>
      </c>
      <c r="K2103" t="s">
        <v>48</v>
      </c>
      <c r="L2103" t="s">
        <v>85</v>
      </c>
      <c r="M2103" t="s">
        <v>47</v>
      </c>
    </row>
    <row r="2104" spans="1:13">
      <c r="A2104" t="s">
        <v>957</v>
      </c>
      <c r="B2104" t="s">
        <v>956</v>
      </c>
      <c r="D2104">
        <v>2021</v>
      </c>
      <c r="E2104" t="s">
        <v>961</v>
      </c>
      <c r="F2104" t="s">
        <v>501</v>
      </c>
      <c r="G2104">
        <v>-6.2218944440000001</v>
      </c>
      <c r="H2104">
        <v>39.217786109999999</v>
      </c>
      <c r="I2104" t="s">
        <v>65</v>
      </c>
      <c r="J2104" t="s">
        <v>155</v>
      </c>
      <c r="K2104" t="s">
        <v>48</v>
      </c>
      <c r="L2104" t="s">
        <v>85</v>
      </c>
      <c r="M2104" t="s">
        <v>47</v>
      </c>
    </row>
    <row r="2105" spans="1:13">
      <c r="A2105" t="s">
        <v>957</v>
      </c>
      <c r="B2105" t="s">
        <v>956</v>
      </c>
      <c r="D2105">
        <v>2021</v>
      </c>
      <c r="E2105" t="s">
        <v>960</v>
      </c>
      <c r="F2105" t="s">
        <v>501</v>
      </c>
      <c r="G2105">
        <v>-7.8721500000000004</v>
      </c>
      <c r="H2105">
        <v>39.725680560000001</v>
      </c>
      <c r="I2105" t="s">
        <v>65</v>
      </c>
      <c r="J2105" t="s">
        <v>155</v>
      </c>
      <c r="K2105" t="s">
        <v>48</v>
      </c>
      <c r="L2105" t="s">
        <v>85</v>
      </c>
      <c r="M2105" t="s">
        <v>47</v>
      </c>
    </row>
    <row r="2106" spans="1:13">
      <c r="A2106" t="s">
        <v>957</v>
      </c>
      <c r="B2106" t="s">
        <v>956</v>
      </c>
      <c r="D2106">
        <v>2021</v>
      </c>
      <c r="E2106" t="s">
        <v>960</v>
      </c>
      <c r="F2106" t="s">
        <v>501</v>
      </c>
      <c r="G2106">
        <v>-7.8721500000000004</v>
      </c>
      <c r="H2106">
        <v>39.725680560000001</v>
      </c>
      <c r="I2106" t="s">
        <v>65</v>
      </c>
      <c r="J2106" t="s">
        <v>155</v>
      </c>
      <c r="K2106" t="s">
        <v>48</v>
      </c>
      <c r="L2106" t="s">
        <v>85</v>
      </c>
      <c r="M2106" t="s">
        <v>47</v>
      </c>
    </row>
    <row r="2107" spans="1:13">
      <c r="A2107" t="s">
        <v>957</v>
      </c>
      <c r="B2107" t="s">
        <v>956</v>
      </c>
      <c r="D2107">
        <v>2021</v>
      </c>
      <c r="E2107" t="s">
        <v>960</v>
      </c>
      <c r="F2107" t="s">
        <v>501</v>
      </c>
      <c r="G2107">
        <v>-7.8721500000000004</v>
      </c>
      <c r="H2107">
        <v>39.725680560000001</v>
      </c>
      <c r="I2107" t="s">
        <v>65</v>
      </c>
      <c r="J2107" t="s">
        <v>155</v>
      </c>
      <c r="K2107" t="s">
        <v>48</v>
      </c>
      <c r="L2107" t="s">
        <v>85</v>
      </c>
      <c r="M2107" t="s">
        <v>47</v>
      </c>
    </row>
    <row r="2108" spans="1:13">
      <c r="A2108" t="s">
        <v>957</v>
      </c>
      <c r="B2108" t="s">
        <v>956</v>
      </c>
      <c r="D2108">
        <v>2021</v>
      </c>
      <c r="E2108" t="s">
        <v>960</v>
      </c>
      <c r="F2108" t="s">
        <v>501</v>
      </c>
      <c r="G2108">
        <v>-7.8721500000000004</v>
      </c>
      <c r="H2108">
        <v>39.725680560000001</v>
      </c>
      <c r="I2108" t="s">
        <v>65</v>
      </c>
      <c r="J2108" t="s">
        <v>155</v>
      </c>
      <c r="K2108" t="s">
        <v>48</v>
      </c>
      <c r="L2108" t="s">
        <v>85</v>
      </c>
      <c r="M2108" t="s">
        <v>47</v>
      </c>
    </row>
    <row r="2109" spans="1:13">
      <c r="A2109" t="s">
        <v>957</v>
      </c>
      <c r="B2109" t="s">
        <v>956</v>
      </c>
      <c r="D2109">
        <v>2021</v>
      </c>
      <c r="E2109" t="s">
        <v>960</v>
      </c>
      <c r="F2109" t="s">
        <v>501</v>
      </c>
      <c r="G2109">
        <v>-7.8721500000000004</v>
      </c>
      <c r="H2109">
        <v>39.725680560000001</v>
      </c>
      <c r="I2109" t="s">
        <v>65</v>
      </c>
      <c r="J2109" t="s">
        <v>155</v>
      </c>
      <c r="K2109" t="s">
        <v>48</v>
      </c>
      <c r="L2109" t="s">
        <v>85</v>
      </c>
      <c r="M2109" t="s">
        <v>47</v>
      </c>
    </row>
    <row r="2110" spans="1:13">
      <c r="A2110" t="s">
        <v>957</v>
      </c>
      <c r="B2110" t="s">
        <v>956</v>
      </c>
      <c r="D2110">
        <v>2021</v>
      </c>
      <c r="E2110" t="s">
        <v>960</v>
      </c>
      <c r="F2110" t="s">
        <v>501</v>
      </c>
      <c r="G2110">
        <v>-7.8721500000000004</v>
      </c>
      <c r="H2110">
        <v>39.725680560000001</v>
      </c>
      <c r="I2110" t="s">
        <v>65</v>
      </c>
      <c r="J2110" t="s">
        <v>155</v>
      </c>
      <c r="K2110" t="s">
        <v>48</v>
      </c>
      <c r="L2110" t="s">
        <v>85</v>
      </c>
      <c r="M2110" t="s">
        <v>47</v>
      </c>
    </row>
    <row r="2111" spans="1:13">
      <c r="A2111" t="s">
        <v>957</v>
      </c>
      <c r="B2111" t="s">
        <v>956</v>
      </c>
      <c r="D2111">
        <v>2021</v>
      </c>
      <c r="E2111" t="s">
        <v>959</v>
      </c>
      <c r="F2111" t="s">
        <v>501</v>
      </c>
      <c r="G2111">
        <v>-10.25310833</v>
      </c>
      <c r="H2111">
        <v>40.426169440000002</v>
      </c>
      <c r="I2111" t="s">
        <v>65</v>
      </c>
      <c r="J2111" t="s">
        <v>155</v>
      </c>
      <c r="K2111" t="s">
        <v>48</v>
      </c>
      <c r="L2111" t="s">
        <v>85</v>
      </c>
      <c r="M2111" t="s">
        <v>47</v>
      </c>
    </row>
    <row r="2112" spans="1:13">
      <c r="A2112" t="s">
        <v>957</v>
      </c>
      <c r="B2112" t="s">
        <v>956</v>
      </c>
      <c r="D2112">
        <v>2021</v>
      </c>
      <c r="E2112" t="s">
        <v>959</v>
      </c>
      <c r="F2112" t="s">
        <v>501</v>
      </c>
      <c r="G2112">
        <v>-10.25310833</v>
      </c>
      <c r="H2112">
        <v>40.426169440000002</v>
      </c>
      <c r="I2112" t="s">
        <v>65</v>
      </c>
      <c r="J2112" t="s">
        <v>155</v>
      </c>
      <c r="K2112" t="s">
        <v>48</v>
      </c>
      <c r="L2112" t="s">
        <v>85</v>
      </c>
      <c r="M2112" t="s">
        <v>47</v>
      </c>
    </row>
    <row r="2113" spans="1:13">
      <c r="A2113" t="s">
        <v>957</v>
      </c>
      <c r="B2113" t="s">
        <v>956</v>
      </c>
      <c r="D2113">
        <v>2021</v>
      </c>
      <c r="E2113" t="s">
        <v>959</v>
      </c>
      <c r="F2113" t="s">
        <v>501</v>
      </c>
      <c r="G2113">
        <v>-10.25310833</v>
      </c>
      <c r="H2113">
        <v>40.426169440000002</v>
      </c>
      <c r="I2113" t="s">
        <v>65</v>
      </c>
      <c r="J2113" t="s">
        <v>155</v>
      </c>
      <c r="K2113" t="s">
        <v>48</v>
      </c>
      <c r="L2113" t="s">
        <v>85</v>
      </c>
      <c r="M2113" t="s">
        <v>47</v>
      </c>
    </row>
    <row r="2114" spans="1:13">
      <c r="A2114" t="s">
        <v>957</v>
      </c>
      <c r="B2114" t="s">
        <v>956</v>
      </c>
      <c r="D2114">
        <v>2021</v>
      </c>
      <c r="E2114" t="s">
        <v>958</v>
      </c>
      <c r="F2114" t="s">
        <v>758</v>
      </c>
      <c r="G2114">
        <v>-21.555108329999999</v>
      </c>
      <c r="H2114">
        <v>35.455966670000002</v>
      </c>
      <c r="I2114" t="s">
        <v>65</v>
      </c>
      <c r="J2114" t="s">
        <v>155</v>
      </c>
      <c r="K2114" t="s">
        <v>48</v>
      </c>
      <c r="L2114" t="s">
        <v>85</v>
      </c>
      <c r="M2114" t="s">
        <v>47</v>
      </c>
    </row>
    <row r="2115" spans="1:13">
      <c r="A2115" t="s">
        <v>957</v>
      </c>
      <c r="B2115" t="s">
        <v>956</v>
      </c>
      <c r="D2115">
        <v>2021</v>
      </c>
      <c r="E2115" t="s">
        <v>955</v>
      </c>
      <c r="F2115" t="s">
        <v>758</v>
      </c>
      <c r="G2115">
        <v>-8.3900638890000003</v>
      </c>
      <c r="H2115">
        <v>39.312036110000001</v>
      </c>
      <c r="I2115" t="s">
        <v>65</v>
      </c>
      <c r="J2115" t="s">
        <v>155</v>
      </c>
      <c r="K2115" t="s">
        <v>48</v>
      </c>
      <c r="L2115" t="s">
        <v>85</v>
      </c>
      <c r="M2115" t="s">
        <v>47</v>
      </c>
    </row>
    <row r="2116" spans="1:13">
      <c r="A2116" t="s">
        <v>2690</v>
      </c>
      <c r="B2116" t="s">
        <v>2689</v>
      </c>
      <c r="D2116">
        <v>2009</v>
      </c>
      <c r="E2116" t="s">
        <v>2591</v>
      </c>
      <c r="F2116" t="s">
        <v>1449</v>
      </c>
      <c r="G2116">
        <v>37.659166669999998</v>
      </c>
      <c r="H2116">
        <v>23.97066667</v>
      </c>
      <c r="I2116" t="s">
        <v>50</v>
      </c>
      <c r="J2116" t="s">
        <v>95</v>
      </c>
      <c r="K2116" t="s">
        <v>48</v>
      </c>
      <c r="L2116" t="s">
        <v>166</v>
      </c>
      <c r="M2116" t="s">
        <v>165</v>
      </c>
    </row>
    <row r="2117" spans="1:13">
      <c r="A2117" t="s">
        <v>2634</v>
      </c>
      <c r="B2117" t="s">
        <v>2633</v>
      </c>
      <c r="C2117" t="s">
        <v>2688</v>
      </c>
      <c r="D2117">
        <v>1986</v>
      </c>
      <c r="E2117" t="s">
        <v>2687</v>
      </c>
      <c r="F2117" t="s">
        <v>66</v>
      </c>
      <c r="G2117">
        <v>34.718216669999997</v>
      </c>
      <c r="H2117">
        <v>-76.663819439999997</v>
      </c>
      <c r="I2117" t="s">
        <v>96</v>
      </c>
      <c r="J2117" t="s">
        <v>95</v>
      </c>
      <c r="K2117" t="s">
        <v>56</v>
      </c>
      <c r="L2117" t="s">
        <v>63</v>
      </c>
      <c r="M2117" t="s">
        <v>62</v>
      </c>
    </row>
    <row r="2118" spans="1:13">
      <c r="A2118" t="s">
        <v>2634</v>
      </c>
      <c r="B2118" t="s">
        <v>2633</v>
      </c>
      <c r="C2118" t="s">
        <v>2683</v>
      </c>
      <c r="D2118">
        <v>1993</v>
      </c>
      <c r="E2118" t="s">
        <v>2686</v>
      </c>
      <c r="F2118" t="s">
        <v>691</v>
      </c>
      <c r="G2118">
        <v>-33.873824999999997</v>
      </c>
      <c r="H2118">
        <v>25.639644440000001</v>
      </c>
      <c r="I2118" t="s">
        <v>65</v>
      </c>
      <c r="J2118" t="s">
        <v>690</v>
      </c>
      <c r="K2118" t="s">
        <v>56</v>
      </c>
      <c r="L2118" t="s">
        <v>689</v>
      </c>
      <c r="M2118" t="s">
        <v>62</v>
      </c>
    </row>
    <row r="2119" spans="1:13">
      <c r="A2119" t="s">
        <v>2634</v>
      </c>
      <c r="B2119" t="s">
        <v>2633</v>
      </c>
      <c r="C2119" t="s">
        <v>2683</v>
      </c>
      <c r="D2119">
        <v>1993</v>
      </c>
      <c r="E2119" t="s">
        <v>2685</v>
      </c>
      <c r="F2119" t="s">
        <v>3000</v>
      </c>
      <c r="G2119">
        <v>57.305391669999999</v>
      </c>
      <c r="H2119">
        <v>-1.985333333</v>
      </c>
      <c r="I2119" t="s">
        <v>88</v>
      </c>
      <c r="J2119" t="s">
        <v>95</v>
      </c>
      <c r="K2119" t="s">
        <v>56</v>
      </c>
      <c r="L2119" t="s">
        <v>63</v>
      </c>
      <c r="M2119" t="s">
        <v>62</v>
      </c>
    </row>
    <row r="2120" spans="1:13">
      <c r="A2120" t="s">
        <v>2634</v>
      </c>
      <c r="B2120" t="s">
        <v>2633</v>
      </c>
      <c r="C2120" t="s">
        <v>2683</v>
      </c>
      <c r="D2120">
        <v>1993</v>
      </c>
      <c r="E2120" t="s">
        <v>2684</v>
      </c>
      <c r="F2120" t="s">
        <v>691</v>
      </c>
      <c r="G2120">
        <v>-34.144336109999998</v>
      </c>
      <c r="H2120">
        <v>24.844177779999999</v>
      </c>
      <c r="I2120" t="s">
        <v>65</v>
      </c>
      <c r="J2120" t="s">
        <v>690</v>
      </c>
      <c r="K2120" t="s">
        <v>56</v>
      </c>
      <c r="L2120" t="s">
        <v>689</v>
      </c>
      <c r="M2120" t="s">
        <v>62</v>
      </c>
    </row>
    <row r="2121" spans="1:13">
      <c r="A2121" t="s">
        <v>2634</v>
      </c>
      <c r="B2121" t="s">
        <v>2633</v>
      </c>
      <c r="C2121" t="s">
        <v>2683</v>
      </c>
      <c r="D2121">
        <v>1993</v>
      </c>
      <c r="E2121" t="s">
        <v>2682</v>
      </c>
      <c r="F2121" t="s">
        <v>476</v>
      </c>
      <c r="G2121">
        <v>53.330738889999999</v>
      </c>
      <c r="H2121">
        <v>7.0530527779999996</v>
      </c>
      <c r="I2121" t="s">
        <v>88</v>
      </c>
      <c r="J2121" t="s">
        <v>95</v>
      </c>
      <c r="K2121" t="s">
        <v>56</v>
      </c>
      <c r="L2121" t="s">
        <v>63</v>
      </c>
      <c r="M2121" t="s">
        <v>62</v>
      </c>
    </row>
    <row r="2122" spans="1:13">
      <c r="A2122" t="s">
        <v>2634</v>
      </c>
      <c r="B2122" t="s">
        <v>2633</v>
      </c>
      <c r="C2122" t="s">
        <v>2681</v>
      </c>
      <c r="D2122">
        <v>1994</v>
      </c>
      <c r="E2122" t="s">
        <v>2680</v>
      </c>
      <c r="F2122" t="s">
        <v>116</v>
      </c>
      <c r="G2122">
        <v>49.004738889999999</v>
      </c>
      <c r="H2122">
        <v>-123.0350222</v>
      </c>
      <c r="I2122" t="s">
        <v>115</v>
      </c>
      <c r="J2122" t="s">
        <v>64</v>
      </c>
      <c r="K2122" t="s">
        <v>56</v>
      </c>
      <c r="L2122" t="s">
        <v>195</v>
      </c>
      <c r="M2122" t="s">
        <v>62</v>
      </c>
    </row>
    <row r="2123" spans="1:13">
      <c r="A2123" t="s">
        <v>2634</v>
      </c>
      <c r="B2123" t="s">
        <v>2633</v>
      </c>
      <c r="C2123" t="s">
        <v>2679</v>
      </c>
      <c r="D2123">
        <v>2000</v>
      </c>
      <c r="E2123" t="s">
        <v>2678</v>
      </c>
      <c r="F2123" t="s">
        <v>518</v>
      </c>
      <c r="G2123">
        <v>40.602499999999999</v>
      </c>
      <c r="H2123">
        <v>0.71799999999999997</v>
      </c>
      <c r="I2123" t="s">
        <v>65</v>
      </c>
      <c r="J2123" t="s">
        <v>95</v>
      </c>
      <c r="K2123" t="s">
        <v>56</v>
      </c>
      <c r="L2123" t="s">
        <v>1481</v>
      </c>
      <c r="M2123" t="s">
        <v>210</v>
      </c>
    </row>
    <row r="2124" spans="1:13">
      <c r="A2124" t="s">
        <v>2634</v>
      </c>
      <c r="B2124" t="s">
        <v>2633</v>
      </c>
      <c r="C2124" t="s">
        <v>2628</v>
      </c>
      <c r="D2124">
        <v>1993</v>
      </c>
      <c r="E2124" t="s">
        <v>2677</v>
      </c>
      <c r="F2124" t="s">
        <v>81</v>
      </c>
      <c r="G2124">
        <v>-4.8954472219999996</v>
      </c>
      <c r="H2124">
        <v>119.3544139</v>
      </c>
      <c r="I2124" t="s">
        <v>65</v>
      </c>
      <c r="J2124" t="s">
        <v>49</v>
      </c>
      <c r="K2124" t="s">
        <v>48</v>
      </c>
      <c r="L2124" t="s">
        <v>85</v>
      </c>
      <c r="M2124" t="s">
        <v>47</v>
      </c>
    </row>
    <row r="2125" spans="1:13">
      <c r="A2125" t="s">
        <v>2634</v>
      </c>
      <c r="B2125" t="s">
        <v>2633</v>
      </c>
      <c r="C2125" t="s">
        <v>2676</v>
      </c>
      <c r="D2125">
        <v>1984</v>
      </c>
      <c r="E2125" t="s">
        <v>2675</v>
      </c>
      <c r="F2125" t="s">
        <v>167</v>
      </c>
      <c r="G2125">
        <v>42.56237222</v>
      </c>
      <c r="H2125">
        <v>8.7805666670000004</v>
      </c>
      <c r="I2125" t="s">
        <v>65</v>
      </c>
      <c r="J2125" t="s">
        <v>95</v>
      </c>
      <c r="K2125" t="s">
        <v>48</v>
      </c>
      <c r="L2125" t="s">
        <v>166</v>
      </c>
      <c r="M2125" t="s">
        <v>165</v>
      </c>
    </row>
    <row r="2126" spans="1:13">
      <c r="A2126" t="s">
        <v>2634</v>
      </c>
      <c r="B2126" t="s">
        <v>2633</v>
      </c>
      <c r="C2126" t="s">
        <v>2674</v>
      </c>
      <c r="D2126">
        <v>1988</v>
      </c>
      <c r="E2126" t="s">
        <v>2673</v>
      </c>
      <c r="F2126" t="s">
        <v>66</v>
      </c>
      <c r="G2126">
        <v>27.678738890000002</v>
      </c>
      <c r="H2126">
        <v>-80.37478333</v>
      </c>
      <c r="I2126" t="s">
        <v>96</v>
      </c>
      <c r="J2126" t="s">
        <v>217</v>
      </c>
      <c r="K2126" t="s">
        <v>56</v>
      </c>
      <c r="L2126" t="s">
        <v>853</v>
      </c>
      <c r="M2126" t="s">
        <v>209</v>
      </c>
    </row>
    <row r="2127" spans="1:13">
      <c r="A2127" t="s">
        <v>2634</v>
      </c>
      <c r="B2127" t="s">
        <v>2633</v>
      </c>
      <c r="C2127" t="s">
        <v>2672</v>
      </c>
      <c r="D2127">
        <v>1976</v>
      </c>
      <c r="E2127" t="s">
        <v>2671</v>
      </c>
      <c r="F2127" t="s">
        <v>1474</v>
      </c>
      <c r="G2127">
        <v>17.952991669999999</v>
      </c>
      <c r="H2127">
        <v>-76.805008330000007</v>
      </c>
      <c r="I2127" t="s">
        <v>50</v>
      </c>
      <c r="J2127" t="s">
        <v>217</v>
      </c>
      <c r="K2127" t="s">
        <v>48</v>
      </c>
      <c r="L2127" t="s">
        <v>146</v>
      </c>
      <c r="M2127" t="s">
        <v>47</v>
      </c>
    </row>
    <row r="2128" spans="1:13">
      <c r="A2128" t="s">
        <v>2634</v>
      </c>
      <c r="B2128" t="s">
        <v>2633</v>
      </c>
      <c r="C2128" t="s">
        <v>2670</v>
      </c>
      <c r="D2128">
        <v>1981</v>
      </c>
      <c r="E2128" t="s">
        <v>2669</v>
      </c>
      <c r="F2128" t="s">
        <v>476</v>
      </c>
      <c r="G2128">
        <v>53.397783330000003</v>
      </c>
      <c r="H2128">
        <v>5.3463222220000004</v>
      </c>
      <c r="I2128" t="s">
        <v>88</v>
      </c>
      <c r="J2128" t="s">
        <v>95</v>
      </c>
      <c r="K2128" t="s">
        <v>56</v>
      </c>
      <c r="L2128" t="s">
        <v>94</v>
      </c>
      <c r="M2128" t="s">
        <v>62</v>
      </c>
    </row>
    <row r="2129" spans="1:14">
      <c r="A2129" t="s">
        <v>2634</v>
      </c>
      <c r="B2129" t="s">
        <v>2633</v>
      </c>
      <c r="C2129" t="s">
        <v>2668</v>
      </c>
      <c r="D2129">
        <v>1980</v>
      </c>
      <c r="E2129" t="s">
        <v>2667</v>
      </c>
      <c r="F2129" t="s">
        <v>66</v>
      </c>
      <c r="G2129">
        <v>43.071541670000002</v>
      </c>
      <c r="H2129">
        <v>-70.875386109999994</v>
      </c>
      <c r="I2129" t="s">
        <v>88</v>
      </c>
      <c r="J2129" t="s">
        <v>95</v>
      </c>
      <c r="K2129" t="s">
        <v>56</v>
      </c>
      <c r="L2129" t="s">
        <v>63</v>
      </c>
      <c r="M2129" t="s">
        <v>62</v>
      </c>
    </row>
    <row r="2130" spans="1:14">
      <c r="A2130" t="s">
        <v>2634</v>
      </c>
      <c r="B2130" t="s">
        <v>2633</v>
      </c>
      <c r="C2130" t="s">
        <v>952</v>
      </c>
      <c r="D2130">
        <v>1984</v>
      </c>
      <c r="E2130" t="s">
        <v>954</v>
      </c>
      <c r="F2130" t="s">
        <v>66</v>
      </c>
      <c r="G2130">
        <v>35.06694444</v>
      </c>
      <c r="H2130">
        <v>-76.616666670000001</v>
      </c>
      <c r="I2130" t="s">
        <v>96</v>
      </c>
      <c r="J2130" t="s">
        <v>95</v>
      </c>
      <c r="K2130" t="s">
        <v>56</v>
      </c>
      <c r="L2130" t="s">
        <v>63</v>
      </c>
      <c r="M2130" t="s">
        <v>62</v>
      </c>
    </row>
    <row r="2131" spans="1:14">
      <c r="A2131" t="s">
        <v>2634</v>
      </c>
      <c r="B2131" t="s">
        <v>2633</v>
      </c>
      <c r="C2131" t="s">
        <v>2666</v>
      </c>
      <c r="D2131">
        <v>1988</v>
      </c>
      <c r="E2131" t="s">
        <v>2665</v>
      </c>
      <c r="F2131" t="s">
        <v>2004</v>
      </c>
      <c r="G2131">
        <v>9.4051027779999998</v>
      </c>
      <c r="H2131">
        <v>-79.843188889999993</v>
      </c>
      <c r="I2131" t="s">
        <v>65</v>
      </c>
      <c r="J2131" t="s">
        <v>217</v>
      </c>
      <c r="K2131" t="s">
        <v>48</v>
      </c>
      <c r="L2131" t="s">
        <v>146</v>
      </c>
      <c r="M2131" t="s">
        <v>47</v>
      </c>
    </row>
    <row r="2132" spans="1:14">
      <c r="A2132" t="s">
        <v>2634</v>
      </c>
      <c r="B2132" t="s">
        <v>2633</v>
      </c>
      <c r="C2132" t="s">
        <v>2664</v>
      </c>
      <c r="D2132">
        <v>1979</v>
      </c>
      <c r="E2132" t="s">
        <v>2663</v>
      </c>
      <c r="F2132" t="s">
        <v>51</v>
      </c>
      <c r="G2132">
        <v>-34.066163889999999</v>
      </c>
      <c r="H2132">
        <v>151.12519169999999</v>
      </c>
      <c r="I2132" t="s">
        <v>88</v>
      </c>
      <c r="J2132" t="s">
        <v>412</v>
      </c>
      <c r="K2132" t="s">
        <v>48</v>
      </c>
      <c r="L2132" t="s">
        <v>426</v>
      </c>
      <c r="M2132" t="s">
        <v>165</v>
      </c>
    </row>
    <row r="2133" spans="1:14">
      <c r="A2133" t="s">
        <v>2634</v>
      </c>
      <c r="B2133" t="s">
        <v>2633</v>
      </c>
      <c r="C2133" t="s">
        <v>2662</v>
      </c>
      <c r="D2133">
        <v>1989</v>
      </c>
      <c r="E2133" t="s">
        <v>2661</v>
      </c>
      <c r="F2133" t="s">
        <v>51</v>
      </c>
      <c r="G2133">
        <v>-18.820422220000001</v>
      </c>
      <c r="H2133">
        <v>147.64453330000001</v>
      </c>
      <c r="I2133" t="s">
        <v>50</v>
      </c>
      <c r="J2133" t="s">
        <v>49</v>
      </c>
      <c r="K2133" t="s">
        <v>154</v>
      </c>
      <c r="L2133" t="s">
        <v>154</v>
      </c>
      <c r="M2133" t="s">
        <v>154</v>
      </c>
    </row>
    <row r="2134" spans="1:14">
      <c r="A2134" t="s">
        <v>2634</v>
      </c>
      <c r="B2134" t="s">
        <v>2633</v>
      </c>
      <c r="C2134" t="s">
        <v>2660</v>
      </c>
      <c r="D2134">
        <v>1993</v>
      </c>
      <c r="E2134" t="s">
        <v>902</v>
      </c>
      <c r="F2134" t="s">
        <v>897</v>
      </c>
      <c r="G2134">
        <v>16.42752222</v>
      </c>
      <c r="H2134">
        <v>119.8819778</v>
      </c>
      <c r="I2134" t="s">
        <v>65</v>
      </c>
      <c r="J2134" t="s">
        <v>49</v>
      </c>
      <c r="K2134" t="s">
        <v>48</v>
      </c>
      <c r="L2134" t="s">
        <v>85</v>
      </c>
      <c r="M2134" t="s">
        <v>47</v>
      </c>
    </row>
    <row r="2135" spans="1:14">
      <c r="A2135" t="s">
        <v>2634</v>
      </c>
      <c r="B2135" t="s">
        <v>2633</v>
      </c>
      <c r="C2135" t="s">
        <v>2659</v>
      </c>
      <c r="D2135">
        <v>1982</v>
      </c>
      <c r="E2135" t="s">
        <v>2645</v>
      </c>
      <c r="F2135" t="s">
        <v>476</v>
      </c>
      <c r="G2135">
        <v>51.738872219999998</v>
      </c>
      <c r="H2135">
        <v>3.9515888889999999</v>
      </c>
      <c r="I2135" t="s">
        <v>88</v>
      </c>
      <c r="J2135" t="s">
        <v>95</v>
      </c>
      <c r="K2135" t="s">
        <v>56</v>
      </c>
      <c r="L2135" t="s">
        <v>63</v>
      </c>
      <c r="M2135" t="s">
        <v>62</v>
      </c>
    </row>
    <row r="2136" spans="1:14">
      <c r="A2136" t="s">
        <v>2634</v>
      </c>
      <c r="B2136" t="s">
        <v>2633</v>
      </c>
      <c r="C2136" t="s">
        <v>2658</v>
      </c>
      <c r="D2136">
        <v>1989</v>
      </c>
      <c r="E2136" t="s">
        <v>2657</v>
      </c>
      <c r="F2136" t="s">
        <v>81</v>
      </c>
      <c r="G2136">
        <v>-6.683602778</v>
      </c>
      <c r="H2136">
        <v>121.0769806</v>
      </c>
      <c r="I2136" t="s">
        <v>65</v>
      </c>
      <c r="J2136" t="s">
        <v>49</v>
      </c>
      <c r="K2136" t="s">
        <v>154</v>
      </c>
      <c r="L2136" t="s">
        <v>154</v>
      </c>
      <c r="M2136" t="s">
        <v>154</v>
      </c>
    </row>
    <row r="2137" spans="1:14">
      <c r="A2137" t="s">
        <v>2634</v>
      </c>
      <c r="B2137" t="s">
        <v>2633</v>
      </c>
      <c r="C2137" t="s">
        <v>2656</v>
      </c>
      <c r="D2137">
        <v>1982</v>
      </c>
      <c r="G2137">
        <v>0</v>
      </c>
      <c r="H2137">
        <v>0</v>
      </c>
      <c r="K2137" t="s">
        <v>154</v>
      </c>
      <c r="L2137" t="s">
        <v>154</v>
      </c>
      <c r="M2137" t="s">
        <v>154</v>
      </c>
      <c r="N2137" t="s">
        <v>2655</v>
      </c>
    </row>
    <row r="2138" spans="1:14">
      <c r="A2138" t="s">
        <v>2634</v>
      </c>
      <c r="B2138" t="s">
        <v>2633</v>
      </c>
      <c r="C2138" t="s">
        <v>2654</v>
      </c>
      <c r="D2138">
        <v>1992</v>
      </c>
      <c r="E2138" t="s">
        <v>2653</v>
      </c>
      <c r="F2138" t="s">
        <v>253</v>
      </c>
      <c r="G2138">
        <v>21.30066111</v>
      </c>
      <c r="H2138">
        <v>-86.798391670000001</v>
      </c>
      <c r="I2138" t="s">
        <v>50</v>
      </c>
      <c r="J2138" t="s">
        <v>217</v>
      </c>
      <c r="K2138" t="s">
        <v>48</v>
      </c>
      <c r="L2138" t="s">
        <v>146</v>
      </c>
      <c r="M2138" t="s">
        <v>47</v>
      </c>
    </row>
    <row r="2139" spans="1:14">
      <c r="A2139" t="s">
        <v>2634</v>
      </c>
      <c r="B2139" t="s">
        <v>2633</v>
      </c>
      <c r="C2139" t="s">
        <v>2626</v>
      </c>
      <c r="D2139">
        <v>1987</v>
      </c>
      <c r="E2139" t="s">
        <v>951</v>
      </c>
      <c r="F2139" t="s">
        <v>66</v>
      </c>
      <c r="G2139">
        <v>37.422630560000002</v>
      </c>
      <c r="H2139">
        <v>-75.982747219999993</v>
      </c>
      <c r="I2139" t="s">
        <v>88</v>
      </c>
      <c r="J2139" t="s">
        <v>95</v>
      </c>
      <c r="K2139" t="s">
        <v>56</v>
      </c>
      <c r="L2139" t="s">
        <v>63</v>
      </c>
      <c r="M2139" t="s">
        <v>62</v>
      </c>
      <c r="N2139" t="s">
        <v>2652</v>
      </c>
    </row>
    <row r="2140" spans="1:14">
      <c r="A2140" t="s">
        <v>2634</v>
      </c>
      <c r="B2140" t="s">
        <v>2633</v>
      </c>
      <c r="C2140" t="s">
        <v>2651</v>
      </c>
      <c r="D2140">
        <v>1986</v>
      </c>
      <c r="E2140" t="s">
        <v>2645</v>
      </c>
      <c r="F2140" t="s">
        <v>476</v>
      </c>
      <c r="G2140">
        <v>51.738872219999998</v>
      </c>
      <c r="H2140">
        <v>3.9515888889999999</v>
      </c>
      <c r="I2140" t="s">
        <v>88</v>
      </c>
      <c r="J2140" t="s">
        <v>95</v>
      </c>
      <c r="K2140" t="s">
        <v>56</v>
      </c>
      <c r="L2140" t="s">
        <v>63</v>
      </c>
      <c r="M2140" t="s">
        <v>62</v>
      </c>
    </row>
    <row r="2141" spans="1:14">
      <c r="A2141" t="s">
        <v>2634</v>
      </c>
      <c r="B2141" t="s">
        <v>2633</v>
      </c>
      <c r="C2141" t="s">
        <v>2650</v>
      </c>
      <c r="D2141">
        <v>1972</v>
      </c>
      <c r="E2141" t="s">
        <v>2649</v>
      </c>
      <c r="F2141" t="s">
        <v>66</v>
      </c>
      <c r="G2141">
        <v>41.351616669999999</v>
      </c>
      <c r="H2141">
        <v>-71.618438889999993</v>
      </c>
      <c r="I2141" t="s">
        <v>88</v>
      </c>
      <c r="J2141" t="s">
        <v>95</v>
      </c>
      <c r="K2141" t="s">
        <v>56</v>
      </c>
      <c r="L2141" t="s">
        <v>63</v>
      </c>
      <c r="M2141" t="s">
        <v>62</v>
      </c>
    </row>
    <row r="2142" spans="1:14">
      <c r="A2142" t="s">
        <v>2634</v>
      </c>
      <c r="B2142" t="s">
        <v>2633</v>
      </c>
      <c r="C2142" t="s">
        <v>2648</v>
      </c>
      <c r="D2142">
        <v>1980</v>
      </c>
      <c r="E2142" t="s">
        <v>2643</v>
      </c>
      <c r="F2142" t="s">
        <v>516</v>
      </c>
      <c r="G2142">
        <v>40.468422220000001</v>
      </c>
      <c r="H2142">
        <v>14.76336667</v>
      </c>
      <c r="I2142" t="s">
        <v>65</v>
      </c>
      <c r="J2142" t="s">
        <v>95</v>
      </c>
      <c r="K2142" t="s">
        <v>48</v>
      </c>
      <c r="L2142" t="s">
        <v>166</v>
      </c>
      <c r="M2142" t="s">
        <v>165</v>
      </c>
    </row>
    <row r="2143" spans="1:14">
      <c r="A2143" t="s">
        <v>2634</v>
      </c>
      <c r="B2143" t="s">
        <v>2633</v>
      </c>
      <c r="C2143" t="s">
        <v>2647</v>
      </c>
      <c r="D2143">
        <v>1977</v>
      </c>
      <c r="E2143" t="s">
        <v>2643</v>
      </c>
      <c r="F2143" t="s">
        <v>516</v>
      </c>
      <c r="G2143">
        <v>40.468422220000001</v>
      </c>
      <c r="H2143">
        <v>14.76336667</v>
      </c>
      <c r="I2143" t="s">
        <v>65</v>
      </c>
      <c r="J2143" t="s">
        <v>95</v>
      </c>
      <c r="K2143" t="s">
        <v>48</v>
      </c>
      <c r="L2143" t="s">
        <v>166</v>
      </c>
      <c r="M2143" t="s">
        <v>165</v>
      </c>
    </row>
    <row r="2144" spans="1:14">
      <c r="A2144" t="s">
        <v>2634</v>
      </c>
      <c r="B2144" t="s">
        <v>2633</v>
      </c>
      <c r="C2144" t="s">
        <v>2646</v>
      </c>
      <c r="D2144">
        <v>1988</v>
      </c>
      <c r="E2144" t="s">
        <v>2645</v>
      </c>
      <c r="F2144" t="s">
        <v>476</v>
      </c>
      <c r="G2144">
        <v>51.738872219999998</v>
      </c>
      <c r="H2144">
        <v>3.9515888889999999</v>
      </c>
      <c r="I2144" t="s">
        <v>88</v>
      </c>
      <c r="J2144" t="s">
        <v>95</v>
      </c>
      <c r="K2144" t="s">
        <v>56</v>
      </c>
      <c r="L2144" t="s">
        <v>63</v>
      </c>
      <c r="M2144" t="s">
        <v>62</v>
      </c>
    </row>
    <row r="2145" spans="1:13">
      <c r="A2145" t="s">
        <v>2634</v>
      </c>
      <c r="B2145" t="s">
        <v>2633</v>
      </c>
      <c r="C2145" t="s">
        <v>2644</v>
      </c>
      <c r="D2145">
        <v>1994</v>
      </c>
      <c r="E2145" t="s">
        <v>2643</v>
      </c>
      <c r="F2145" t="s">
        <v>516</v>
      </c>
      <c r="G2145">
        <v>40.468422220000001</v>
      </c>
      <c r="H2145">
        <v>14.76336667</v>
      </c>
      <c r="I2145" t="s">
        <v>65</v>
      </c>
      <c r="J2145" t="s">
        <v>95</v>
      </c>
      <c r="K2145" t="s">
        <v>48</v>
      </c>
      <c r="L2145" t="s">
        <v>166</v>
      </c>
      <c r="M2145" t="s">
        <v>165</v>
      </c>
    </row>
    <row r="2146" spans="1:13">
      <c r="A2146" t="s">
        <v>2634</v>
      </c>
      <c r="B2146" t="s">
        <v>2633</v>
      </c>
      <c r="C2146" t="s">
        <v>1433</v>
      </c>
      <c r="D2146">
        <v>1971</v>
      </c>
      <c r="E2146" t="s">
        <v>2642</v>
      </c>
      <c r="F2146" t="s">
        <v>204</v>
      </c>
      <c r="G2146">
        <v>10.559319439999999</v>
      </c>
      <c r="H2146">
        <v>72.635813889999994</v>
      </c>
      <c r="I2146" t="s">
        <v>50</v>
      </c>
      <c r="J2146" t="s">
        <v>155</v>
      </c>
      <c r="K2146" t="s">
        <v>48</v>
      </c>
      <c r="L2146" t="s">
        <v>85</v>
      </c>
      <c r="M2146" t="s">
        <v>47</v>
      </c>
    </row>
    <row r="2147" spans="1:13">
      <c r="A2147" t="s">
        <v>2634</v>
      </c>
      <c r="B2147" t="s">
        <v>2633</v>
      </c>
      <c r="C2147" t="s">
        <v>2641</v>
      </c>
      <c r="D2147">
        <v>1985</v>
      </c>
      <c r="E2147" t="s">
        <v>2640</v>
      </c>
      <c r="F2147" t="s">
        <v>66</v>
      </c>
      <c r="G2147">
        <v>37.24764167</v>
      </c>
      <c r="H2147">
        <v>-76.382441670000006</v>
      </c>
      <c r="I2147" t="s">
        <v>88</v>
      </c>
      <c r="J2147" t="s">
        <v>95</v>
      </c>
      <c r="K2147" t="s">
        <v>56</v>
      </c>
      <c r="L2147" t="s">
        <v>63</v>
      </c>
      <c r="M2147" t="s">
        <v>62</v>
      </c>
    </row>
    <row r="2148" spans="1:13">
      <c r="A2148" t="s">
        <v>2634</v>
      </c>
      <c r="B2148" t="s">
        <v>2633</v>
      </c>
      <c r="C2148" t="s">
        <v>2639</v>
      </c>
      <c r="D2148">
        <v>1992</v>
      </c>
      <c r="E2148" t="s">
        <v>2638</v>
      </c>
      <c r="F2148" t="s">
        <v>516</v>
      </c>
      <c r="G2148">
        <v>40.757030559999997</v>
      </c>
      <c r="H2148">
        <v>13.887361110000001</v>
      </c>
      <c r="I2148" t="s">
        <v>65</v>
      </c>
      <c r="J2148" t="s">
        <v>95</v>
      </c>
      <c r="K2148" t="s">
        <v>48</v>
      </c>
      <c r="L2148" t="s">
        <v>166</v>
      </c>
      <c r="M2148" t="s">
        <v>165</v>
      </c>
    </row>
    <row r="2149" spans="1:13">
      <c r="A2149" t="s">
        <v>2634</v>
      </c>
      <c r="B2149" t="s">
        <v>2633</v>
      </c>
      <c r="C2149" t="s">
        <v>2637</v>
      </c>
      <c r="D2149">
        <v>1989</v>
      </c>
      <c r="E2149" t="s">
        <v>2636</v>
      </c>
      <c r="F2149" t="s">
        <v>2630</v>
      </c>
      <c r="G2149">
        <v>17.68285556</v>
      </c>
      <c r="H2149">
        <v>-64.86779722</v>
      </c>
      <c r="I2149" t="s">
        <v>50</v>
      </c>
      <c r="J2149" t="s">
        <v>217</v>
      </c>
      <c r="K2149" t="s">
        <v>48</v>
      </c>
      <c r="L2149" t="s">
        <v>146</v>
      </c>
      <c r="M2149" t="s">
        <v>47</v>
      </c>
    </row>
    <row r="2150" spans="1:13">
      <c r="A2150" t="s">
        <v>2634</v>
      </c>
      <c r="B2150" t="s">
        <v>2633</v>
      </c>
      <c r="C2150" t="s">
        <v>2635</v>
      </c>
      <c r="D2150">
        <v>1981</v>
      </c>
      <c r="E2150" t="s">
        <v>951</v>
      </c>
      <c r="F2150" t="s">
        <v>66</v>
      </c>
      <c r="G2150">
        <v>37.422630560000002</v>
      </c>
      <c r="H2150">
        <v>-75.982747219999993</v>
      </c>
      <c r="I2150" t="s">
        <v>88</v>
      </c>
      <c r="J2150" t="s">
        <v>95</v>
      </c>
      <c r="K2150" t="s">
        <v>56</v>
      </c>
      <c r="L2150" t="s">
        <v>63</v>
      </c>
      <c r="M2150" t="s">
        <v>62</v>
      </c>
    </row>
    <row r="2151" spans="1:13">
      <c r="A2151" t="s">
        <v>2634</v>
      </c>
      <c r="B2151" t="s">
        <v>2633</v>
      </c>
      <c r="C2151" t="s">
        <v>2632</v>
      </c>
      <c r="D2151">
        <v>1979</v>
      </c>
      <c r="E2151" t="s">
        <v>2631</v>
      </c>
      <c r="F2151" t="s">
        <v>2630</v>
      </c>
      <c r="G2151">
        <v>17.68285556</v>
      </c>
      <c r="H2151">
        <v>-64.86779722</v>
      </c>
      <c r="I2151" t="s">
        <v>50</v>
      </c>
      <c r="J2151" t="s">
        <v>217</v>
      </c>
      <c r="K2151" t="s">
        <v>48</v>
      </c>
      <c r="L2151" t="s">
        <v>146</v>
      </c>
      <c r="M2151" t="s">
        <v>47</v>
      </c>
    </row>
    <row r="2152" spans="1:13">
      <c r="A2152" t="s">
        <v>2629</v>
      </c>
      <c r="B2152" t="s">
        <v>2628</v>
      </c>
      <c r="D2152">
        <v>1993</v>
      </c>
      <c r="E2152" t="s">
        <v>2058</v>
      </c>
      <c r="F2152" t="s">
        <v>81</v>
      </c>
      <c r="G2152">
        <v>-4.8954472219999996</v>
      </c>
      <c r="H2152">
        <v>119.3544139</v>
      </c>
      <c r="I2152" t="s">
        <v>65</v>
      </c>
      <c r="J2152" t="s">
        <v>49</v>
      </c>
      <c r="K2152" t="s">
        <v>48</v>
      </c>
      <c r="L2152" t="s">
        <v>85</v>
      </c>
      <c r="M2152" t="s">
        <v>47</v>
      </c>
    </row>
    <row r="2153" spans="1:13">
      <c r="A2153" t="s">
        <v>953</v>
      </c>
      <c r="B2153" t="s">
        <v>952</v>
      </c>
      <c r="D2153">
        <v>1984</v>
      </c>
      <c r="E2153" t="s">
        <v>954</v>
      </c>
      <c r="F2153" t="s">
        <v>66</v>
      </c>
      <c r="G2153">
        <v>35.06694444</v>
      </c>
      <c r="H2153">
        <v>-76.616666670000001</v>
      </c>
      <c r="I2153" t="s">
        <v>96</v>
      </c>
      <c r="J2153" t="s">
        <v>95</v>
      </c>
      <c r="K2153" t="s">
        <v>56</v>
      </c>
      <c r="L2153" t="s">
        <v>63</v>
      </c>
      <c r="M2153" t="s">
        <v>62</v>
      </c>
    </row>
    <row r="2154" spans="1:13">
      <c r="A2154" t="s">
        <v>2627</v>
      </c>
      <c r="B2154" t="s">
        <v>2626</v>
      </c>
      <c r="D2154">
        <v>1987</v>
      </c>
      <c r="E2154" t="s">
        <v>951</v>
      </c>
      <c r="F2154" t="s">
        <v>66</v>
      </c>
      <c r="G2154">
        <v>37.422630560000002</v>
      </c>
      <c r="H2154">
        <v>-75.982747219999993</v>
      </c>
      <c r="I2154" t="s">
        <v>88</v>
      </c>
      <c r="J2154" t="s">
        <v>95</v>
      </c>
      <c r="K2154" t="s">
        <v>56</v>
      </c>
      <c r="L2154" t="s">
        <v>63</v>
      </c>
      <c r="M2154" t="s">
        <v>62</v>
      </c>
    </row>
    <row r="2155" spans="1:13">
      <c r="A2155" t="s">
        <v>2627</v>
      </c>
      <c r="B2155" t="s">
        <v>2626</v>
      </c>
      <c r="D2155">
        <v>1987</v>
      </c>
      <c r="E2155" t="s">
        <v>951</v>
      </c>
      <c r="F2155" t="s">
        <v>66</v>
      </c>
      <c r="G2155">
        <v>37.422630560000002</v>
      </c>
      <c r="H2155">
        <v>-75.982747219999993</v>
      </c>
      <c r="I2155" t="s">
        <v>88</v>
      </c>
      <c r="J2155" t="s">
        <v>95</v>
      </c>
      <c r="K2155" t="s">
        <v>61</v>
      </c>
      <c r="L2155" t="s">
        <v>1441</v>
      </c>
      <c r="M2155" t="s">
        <v>136</v>
      </c>
    </row>
    <row r="2156" spans="1:13">
      <c r="A2156" t="s">
        <v>940</v>
      </c>
      <c r="B2156" t="s">
        <v>939</v>
      </c>
      <c r="D2156">
        <v>2022</v>
      </c>
      <c r="E2156" t="s">
        <v>950</v>
      </c>
      <c r="F2156" t="s">
        <v>832</v>
      </c>
      <c r="G2156">
        <v>1.3751</v>
      </c>
      <c r="H2156">
        <v>104.0061</v>
      </c>
      <c r="I2156" t="s">
        <v>65</v>
      </c>
      <c r="J2156" t="s">
        <v>49</v>
      </c>
      <c r="K2156" t="s">
        <v>61</v>
      </c>
      <c r="L2156" t="s">
        <v>108</v>
      </c>
      <c r="M2156" t="s">
        <v>60</v>
      </c>
    </row>
    <row r="2157" spans="1:13">
      <c r="A2157" t="s">
        <v>940</v>
      </c>
      <c r="B2157" t="s">
        <v>939</v>
      </c>
      <c r="D2157">
        <v>2022</v>
      </c>
      <c r="E2157" t="s">
        <v>948</v>
      </c>
      <c r="F2157" t="s">
        <v>832</v>
      </c>
      <c r="G2157">
        <v>1.4106000000000001</v>
      </c>
      <c r="H2157">
        <v>103.9915</v>
      </c>
      <c r="I2157" t="s">
        <v>65</v>
      </c>
      <c r="J2157" t="s">
        <v>49</v>
      </c>
      <c r="K2157" t="s">
        <v>61</v>
      </c>
      <c r="L2157" t="s">
        <v>108</v>
      </c>
      <c r="M2157" t="s">
        <v>60</v>
      </c>
    </row>
    <row r="2158" spans="1:13">
      <c r="A2158" t="s">
        <v>940</v>
      </c>
      <c r="B2158" t="s">
        <v>939</v>
      </c>
      <c r="D2158">
        <v>2022</v>
      </c>
      <c r="E2158" t="s">
        <v>947</v>
      </c>
      <c r="F2158" t="s">
        <v>832</v>
      </c>
      <c r="G2158">
        <v>1.4095</v>
      </c>
      <c r="H2158">
        <v>103.9919</v>
      </c>
      <c r="I2158" t="s">
        <v>65</v>
      </c>
      <c r="J2158" t="s">
        <v>49</v>
      </c>
      <c r="K2158" t="s">
        <v>56</v>
      </c>
      <c r="L2158" t="s">
        <v>297</v>
      </c>
      <c r="M2158" t="s">
        <v>210</v>
      </c>
    </row>
    <row r="2159" spans="1:13">
      <c r="A2159" t="s">
        <v>940</v>
      </c>
      <c r="B2159" t="s">
        <v>939</v>
      </c>
      <c r="D2159">
        <v>2022</v>
      </c>
      <c r="E2159" t="s">
        <v>946</v>
      </c>
      <c r="F2159" t="s">
        <v>832</v>
      </c>
      <c r="G2159">
        <v>1.2198</v>
      </c>
      <c r="H2159">
        <v>103.8509</v>
      </c>
      <c r="I2159" t="s">
        <v>65</v>
      </c>
      <c r="J2159" t="s">
        <v>49</v>
      </c>
      <c r="K2159" t="s">
        <v>61</v>
      </c>
      <c r="L2159" t="s">
        <v>108</v>
      </c>
      <c r="M2159" t="s">
        <v>60</v>
      </c>
    </row>
    <row r="2160" spans="1:13">
      <c r="A2160" t="s">
        <v>940</v>
      </c>
      <c r="B2160" t="s">
        <v>939</v>
      </c>
      <c r="D2160">
        <v>2022</v>
      </c>
      <c r="E2160" t="s">
        <v>945</v>
      </c>
      <c r="F2160" t="s">
        <v>832</v>
      </c>
      <c r="G2160">
        <v>1.2256</v>
      </c>
      <c r="H2160">
        <v>103.85429999999999</v>
      </c>
      <c r="I2160" t="s">
        <v>65</v>
      </c>
      <c r="J2160" t="s">
        <v>49</v>
      </c>
      <c r="K2160" t="s">
        <v>48</v>
      </c>
      <c r="L2160" t="s">
        <v>85</v>
      </c>
      <c r="M2160" t="s">
        <v>47</v>
      </c>
    </row>
    <row r="2161" spans="1:14">
      <c r="A2161" t="s">
        <v>940</v>
      </c>
      <c r="B2161" t="s">
        <v>939</v>
      </c>
      <c r="D2161">
        <v>2022</v>
      </c>
      <c r="E2161" t="s">
        <v>944</v>
      </c>
      <c r="F2161" t="s">
        <v>832</v>
      </c>
      <c r="G2161">
        <v>1.3166</v>
      </c>
      <c r="H2161">
        <v>103.9834</v>
      </c>
      <c r="I2161" t="s">
        <v>65</v>
      </c>
      <c r="J2161" t="s">
        <v>49</v>
      </c>
      <c r="K2161" t="s">
        <v>56</v>
      </c>
      <c r="L2161" t="s">
        <v>297</v>
      </c>
      <c r="M2161" t="s">
        <v>210</v>
      </c>
    </row>
    <row r="2162" spans="1:14">
      <c r="A2162" t="s">
        <v>940</v>
      </c>
      <c r="B2162" t="s">
        <v>939</v>
      </c>
      <c r="D2162">
        <v>2022</v>
      </c>
      <c r="E2162" t="s">
        <v>943</v>
      </c>
      <c r="F2162" t="s">
        <v>832</v>
      </c>
      <c r="G2162">
        <v>1.2587999999999999</v>
      </c>
      <c r="H2162">
        <v>103.75620000000001</v>
      </c>
      <c r="I2162" t="s">
        <v>65</v>
      </c>
      <c r="J2162" t="s">
        <v>49</v>
      </c>
      <c r="K2162" t="s">
        <v>56</v>
      </c>
      <c r="L2162" t="s">
        <v>297</v>
      </c>
      <c r="M2162" t="s">
        <v>210</v>
      </c>
    </row>
    <row r="2163" spans="1:14">
      <c r="A2163" t="s">
        <v>940</v>
      </c>
      <c r="B2163" t="s">
        <v>939</v>
      </c>
      <c r="D2163">
        <v>2022</v>
      </c>
      <c r="E2163" t="s">
        <v>942</v>
      </c>
      <c r="F2163" t="s">
        <v>832</v>
      </c>
      <c r="G2163">
        <v>1.2664</v>
      </c>
      <c r="H2163">
        <v>103.8009</v>
      </c>
      <c r="I2163" t="s">
        <v>65</v>
      </c>
      <c r="J2163" t="s">
        <v>49</v>
      </c>
      <c r="K2163" t="s">
        <v>48</v>
      </c>
      <c r="L2163" t="s">
        <v>85</v>
      </c>
      <c r="M2163" t="s">
        <v>47</v>
      </c>
    </row>
    <row r="2164" spans="1:14">
      <c r="A2164" t="s">
        <v>940</v>
      </c>
      <c r="B2164" t="s">
        <v>939</v>
      </c>
      <c r="D2164">
        <v>2022</v>
      </c>
      <c r="E2164" t="s">
        <v>941</v>
      </c>
      <c r="F2164" t="s">
        <v>832</v>
      </c>
      <c r="G2164">
        <v>1.2060999999999999</v>
      </c>
      <c r="H2164">
        <v>103.75709999999999</v>
      </c>
      <c r="I2164" t="s">
        <v>65</v>
      </c>
      <c r="J2164" t="s">
        <v>49</v>
      </c>
      <c r="K2164" t="s">
        <v>56</v>
      </c>
      <c r="L2164" t="s">
        <v>297</v>
      </c>
      <c r="M2164" t="s">
        <v>210</v>
      </c>
    </row>
    <row r="2165" spans="1:14">
      <c r="A2165" t="s">
        <v>940</v>
      </c>
      <c r="B2165" t="s">
        <v>939</v>
      </c>
      <c r="D2165">
        <v>2022</v>
      </c>
      <c r="E2165" t="s">
        <v>938</v>
      </c>
      <c r="F2165" t="s">
        <v>832</v>
      </c>
      <c r="G2165">
        <v>1.2222</v>
      </c>
      <c r="H2165">
        <v>103.8472</v>
      </c>
      <c r="I2165" t="s">
        <v>65</v>
      </c>
      <c r="J2165" t="s">
        <v>49</v>
      </c>
      <c r="K2165" t="s">
        <v>61</v>
      </c>
      <c r="L2165" t="s">
        <v>108</v>
      </c>
      <c r="M2165" t="s">
        <v>60</v>
      </c>
    </row>
    <row r="2166" spans="1:14">
      <c r="A2166" t="s">
        <v>937</v>
      </c>
      <c r="B2166" t="s">
        <v>936</v>
      </c>
      <c r="D2166">
        <v>2019</v>
      </c>
      <c r="E2166" t="s">
        <v>935</v>
      </c>
      <c r="F2166" t="s">
        <v>81</v>
      </c>
      <c r="G2166">
        <v>-5.7430640000000004</v>
      </c>
      <c r="H2166">
        <v>110.2443</v>
      </c>
      <c r="I2166" t="s">
        <v>65</v>
      </c>
      <c r="J2166" t="s">
        <v>49</v>
      </c>
      <c r="K2166" t="s">
        <v>226</v>
      </c>
      <c r="L2166" t="s">
        <v>227</v>
      </c>
      <c r="M2166" t="s">
        <v>226</v>
      </c>
      <c r="N2166" t="s">
        <v>934</v>
      </c>
    </row>
    <row r="2167" spans="1:14">
      <c r="A2167" t="s">
        <v>877</v>
      </c>
      <c r="B2167" t="s">
        <v>876</v>
      </c>
      <c r="D2167">
        <v>2022</v>
      </c>
      <c r="E2167" t="s">
        <v>933</v>
      </c>
      <c r="F2167" t="s">
        <v>897</v>
      </c>
      <c r="G2167">
        <v>15.563980000000001</v>
      </c>
      <c r="H2167">
        <v>119.92700000000001</v>
      </c>
      <c r="I2167" t="s">
        <v>65</v>
      </c>
      <c r="J2167" t="s">
        <v>49</v>
      </c>
      <c r="K2167" t="s">
        <v>226</v>
      </c>
      <c r="L2167" t="s">
        <v>227</v>
      </c>
      <c r="M2167" t="s">
        <v>226</v>
      </c>
      <c r="N2167" t="s">
        <v>930</v>
      </c>
    </row>
    <row r="2168" spans="1:14">
      <c r="A2168" t="s">
        <v>877</v>
      </c>
      <c r="B2168" t="s">
        <v>876</v>
      </c>
      <c r="D2168">
        <v>2022</v>
      </c>
      <c r="E2168" t="s">
        <v>932</v>
      </c>
      <c r="F2168" t="s">
        <v>897</v>
      </c>
      <c r="G2168">
        <v>15.526350000000001</v>
      </c>
      <c r="H2168">
        <v>119.9517</v>
      </c>
      <c r="I2168" t="s">
        <v>65</v>
      </c>
      <c r="J2168" t="s">
        <v>49</v>
      </c>
      <c r="K2168" t="s">
        <v>226</v>
      </c>
      <c r="L2168" t="s">
        <v>227</v>
      </c>
      <c r="M2168" t="s">
        <v>226</v>
      </c>
      <c r="N2168" t="s">
        <v>930</v>
      </c>
    </row>
    <row r="2169" spans="1:14">
      <c r="A2169" t="s">
        <v>877</v>
      </c>
      <c r="B2169" t="s">
        <v>876</v>
      </c>
      <c r="D2169">
        <v>2022</v>
      </c>
      <c r="E2169" t="s">
        <v>931</v>
      </c>
      <c r="F2169" t="s">
        <v>897</v>
      </c>
      <c r="G2169">
        <v>15.526899999999999</v>
      </c>
      <c r="H2169">
        <v>119.9301</v>
      </c>
      <c r="I2169" t="s">
        <v>65</v>
      </c>
      <c r="J2169" t="s">
        <v>49</v>
      </c>
      <c r="K2169" t="s">
        <v>226</v>
      </c>
      <c r="L2169" t="s">
        <v>227</v>
      </c>
      <c r="M2169" t="s">
        <v>226</v>
      </c>
      <c r="N2169" t="s">
        <v>930</v>
      </c>
    </row>
    <row r="2170" spans="1:14">
      <c r="A2170" t="s">
        <v>877</v>
      </c>
      <c r="B2170" t="s">
        <v>876</v>
      </c>
      <c r="D2170">
        <v>2022</v>
      </c>
      <c r="E2170" t="s">
        <v>929</v>
      </c>
      <c r="F2170" t="s">
        <v>897</v>
      </c>
      <c r="G2170">
        <v>15.51566</v>
      </c>
      <c r="H2170">
        <v>119.90300000000001</v>
      </c>
      <c r="I2170" t="s">
        <v>65</v>
      </c>
      <c r="J2170" t="s">
        <v>49</v>
      </c>
      <c r="K2170" t="s">
        <v>48</v>
      </c>
      <c r="L2170" t="s">
        <v>80</v>
      </c>
      <c r="M2170" t="s">
        <v>79</v>
      </c>
      <c r="N2170" t="s">
        <v>926</v>
      </c>
    </row>
    <row r="2171" spans="1:14">
      <c r="A2171" t="s">
        <v>877</v>
      </c>
      <c r="B2171" t="s">
        <v>876</v>
      </c>
      <c r="D2171">
        <v>2022</v>
      </c>
      <c r="E2171" t="s">
        <v>928</v>
      </c>
      <c r="F2171" t="s">
        <v>897</v>
      </c>
      <c r="G2171">
        <v>15.48789</v>
      </c>
      <c r="H2171">
        <v>119.9417</v>
      </c>
      <c r="I2171" t="s">
        <v>65</v>
      </c>
      <c r="J2171" t="s">
        <v>49</v>
      </c>
      <c r="K2171" t="s">
        <v>48</v>
      </c>
      <c r="L2171" t="s">
        <v>80</v>
      </c>
      <c r="M2171" t="s">
        <v>79</v>
      </c>
      <c r="N2171" t="s">
        <v>926</v>
      </c>
    </row>
    <row r="2172" spans="1:14">
      <c r="A2172" t="s">
        <v>877</v>
      </c>
      <c r="B2172" t="s">
        <v>876</v>
      </c>
      <c r="D2172">
        <v>2022</v>
      </c>
      <c r="E2172" t="s">
        <v>927</v>
      </c>
      <c r="F2172" t="s">
        <v>897</v>
      </c>
      <c r="G2172">
        <v>15.49661</v>
      </c>
      <c r="H2172">
        <v>119.9222</v>
      </c>
      <c r="I2172" t="s">
        <v>65</v>
      </c>
      <c r="J2172" t="s">
        <v>49</v>
      </c>
      <c r="K2172" t="s">
        <v>48</v>
      </c>
      <c r="L2172" t="s">
        <v>80</v>
      </c>
      <c r="M2172" t="s">
        <v>79</v>
      </c>
      <c r="N2172" t="s">
        <v>926</v>
      </c>
    </row>
    <row r="2173" spans="1:14">
      <c r="A2173" t="s">
        <v>877</v>
      </c>
      <c r="B2173" t="s">
        <v>876</v>
      </c>
      <c r="C2173" t="s">
        <v>925</v>
      </c>
      <c r="D2173">
        <v>2018</v>
      </c>
      <c r="E2173" t="s">
        <v>924</v>
      </c>
      <c r="F2173" t="s">
        <v>51</v>
      </c>
      <c r="G2173">
        <v>-25.928799999999999</v>
      </c>
      <c r="H2173">
        <v>113.9627472</v>
      </c>
      <c r="I2173" t="s">
        <v>65</v>
      </c>
      <c r="J2173" t="s">
        <v>49</v>
      </c>
      <c r="K2173" t="s">
        <v>226</v>
      </c>
      <c r="L2173" t="s">
        <v>227</v>
      </c>
      <c r="M2173" t="s">
        <v>226</v>
      </c>
    </row>
    <row r="2174" spans="1:14">
      <c r="A2174" t="s">
        <v>877</v>
      </c>
      <c r="B2174" t="s">
        <v>876</v>
      </c>
      <c r="C2174" t="s">
        <v>923</v>
      </c>
      <c r="D2174">
        <v>2021</v>
      </c>
      <c r="E2174" t="s">
        <v>147</v>
      </c>
      <c r="F2174" t="s">
        <v>66</v>
      </c>
      <c r="G2174">
        <v>26.685061109999999</v>
      </c>
      <c r="H2174">
        <v>-97.427319440000005</v>
      </c>
      <c r="I2174" t="s">
        <v>96</v>
      </c>
      <c r="J2174" t="s">
        <v>95</v>
      </c>
      <c r="K2174" t="s">
        <v>56</v>
      </c>
      <c r="L2174" t="s">
        <v>489</v>
      </c>
      <c r="M2174" t="s">
        <v>55</v>
      </c>
    </row>
    <row r="2175" spans="1:14">
      <c r="A2175" t="s">
        <v>877</v>
      </c>
      <c r="B2175" t="s">
        <v>876</v>
      </c>
      <c r="C2175" t="s">
        <v>923</v>
      </c>
      <c r="E2175" t="s">
        <v>147</v>
      </c>
      <c r="F2175" t="s">
        <v>66</v>
      </c>
      <c r="G2175">
        <v>26.685061109999999</v>
      </c>
      <c r="H2175">
        <v>-97.427319440000005</v>
      </c>
      <c r="I2175" t="s">
        <v>96</v>
      </c>
      <c r="J2175" t="s">
        <v>95</v>
      </c>
      <c r="K2175" t="s">
        <v>56</v>
      </c>
      <c r="L2175" t="s">
        <v>489</v>
      </c>
      <c r="M2175" t="s">
        <v>55</v>
      </c>
    </row>
    <row r="2176" spans="1:14">
      <c r="A2176" t="s">
        <v>877</v>
      </c>
      <c r="B2176" t="s">
        <v>876</v>
      </c>
      <c r="C2176" t="s">
        <v>922</v>
      </c>
      <c r="D2176">
        <v>2020</v>
      </c>
      <c r="E2176" t="s">
        <v>921</v>
      </c>
      <c r="F2176" t="s">
        <v>51</v>
      </c>
      <c r="G2176">
        <v>-32.017033329999997</v>
      </c>
      <c r="H2176">
        <v>115.5086694</v>
      </c>
      <c r="I2176" t="s">
        <v>50</v>
      </c>
      <c r="J2176" t="s">
        <v>412</v>
      </c>
      <c r="K2176" t="s">
        <v>226</v>
      </c>
      <c r="L2176" t="s">
        <v>227</v>
      </c>
      <c r="M2176" t="s">
        <v>226</v>
      </c>
      <c r="N2176" t="s">
        <v>2625</v>
      </c>
    </row>
    <row r="2177" spans="1:14">
      <c r="A2177" t="s">
        <v>877</v>
      </c>
      <c r="B2177" t="s">
        <v>876</v>
      </c>
      <c r="C2177" t="s">
        <v>922</v>
      </c>
      <c r="E2177" t="s">
        <v>921</v>
      </c>
      <c r="F2177" t="s">
        <v>51</v>
      </c>
      <c r="G2177">
        <v>-32.017033329999997</v>
      </c>
      <c r="H2177">
        <v>115.5086694</v>
      </c>
      <c r="I2177" t="s">
        <v>50</v>
      </c>
      <c r="J2177" t="s">
        <v>412</v>
      </c>
      <c r="K2177" t="s">
        <v>226</v>
      </c>
      <c r="L2177" t="s">
        <v>227</v>
      </c>
      <c r="M2177" t="s">
        <v>226</v>
      </c>
      <c r="N2177" t="s">
        <v>2625</v>
      </c>
    </row>
    <row r="2178" spans="1:14">
      <c r="A2178" t="s">
        <v>877</v>
      </c>
      <c r="B2178" t="s">
        <v>876</v>
      </c>
      <c r="C2178" t="s">
        <v>920</v>
      </c>
      <c r="D2178">
        <v>2020</v>
      </c>
      <c r="E2178" t="s">
        <v>919</v>
      </c>
      <c r="F2178" t="s">
        <v>438</v>
      </c>
      <c r="G2178">
        <v>-37.010622220000002</v>
      </c>
      <c r="H2178">
        <v>175.8521361</v>
      </c>
      <c r="I2178" t="s">
        <v>65</v>
      </c>
      <c r="J2178" t="s">
        <v>412</v>
      </c>
      <c r="K2178" t="s">
        <v>56</v>
      </c>
      <c r="L2178" t="s">
        <v>125</v>
      </c>
      <c r="M2178" t="s">
        <v>62</v>
      </c>
    </row>
    <row r="2179" spans="1:14">
      <c r="A2179" t="s">
        <v>877</v>
      </c>
      <c r="B2179" t="s">
        <v>876</v>
      </c>
      <c r="C2179" t="s">
        <v>918</v>
      </c>
      <c r="D2179">
        <v>2014</v>
      </c>
      <c r="E2179" t="s">
        <v>917</v>
      </c>
      <c r="F2179" t="s">
        <v>157</v>
      </c>
      <c r="G2179">
        <v>24.37593889</v>
      </c>
      <c r="H2179">
        <v>54.167244439999997</v>
      </c>
      <c r="I2179" t="s">
        <v>156</v>
      </c>
      <c r="J2179" t="s">
        <v>155</v>
      </c>
      <c r="K2179" t="s">
        <v>226</v>
      </c>
      <c r="L2179" t="s">
        <v>227</v>
      </c>
      <c r="M2179" t="s">
        <v>226</v>
      </c>
      <c r="N2179" t="s">
        <v>1164</v>
      </c>
    </row>
    <row r="2180" spans="1:14">
      <c r="A2180" t="s">
        <v>877</v>
      </c>
      <c r="B2180" t="s">
        <v>876</v>
      </c>
      <c r="C2180" t="s">
        <v>916</v>
      </c>
      <c r="D2180">
        <v>2012</v>
      </c>
      <c r="E2180" t="s">
        <v>902</v>
      </c>
      <c r="F2180" t="s">
        <v>897</v>
      </c>
      <c r="G2180">
        <v>16.36907222</v>
      </c>
      <c r="H2180">
        <v>119.97883059999999</v>
      </c>
      <c r="I2180" t="s">
        <v>65</v>
      </c>
      <c r="J2180" t="s">
        <v>49</v>
      </c>
      <c r="K2180" t="s">
        <v>226</v>
      </c>
      <c r="L2180" t="s">
        <v>227</v>
      </c>
      <c r="M2180" t="s">
        <v>226</v>
      </c>
      <c r="N2180" t="s">
        <v>2623</v>
      </c>
    </row>
    <row r="2181" spans="1:14">
      <c r="A2181" t="s">
        <v>877</v>
      </c>
      <c r="B2181" t="s">
        <v>876</v>
      </c>
      <c r="C2181" t="s">
        <v>915</v>
      </c>
      <c r="D2181">
        <v>2019</v>
      </c>
      <c r="E2181" t="s">
        <v>790</v>
      </c>
      <c r="F2181" t="s">
        <v>789</v>
      </c>
      <c r="G2181">
        <v>-4.4166666670000003</v>
      </c>
      <c r="H2181">
        <v>39.5</v>
      </c>
      <c r="I2181" t="s">
        <v>65</v>
      </c>
      <c r="J2181" t="s">
        <v>155</v>
      </c>
      <c r="K2181" t="s">
        <v>226</v>
      </c>
      <c r="L2181" t="s">
        <v>227</v>
      </c>
      <c r="M2181" t="s">
        <v>226</v>
      </c>
      <c r="N2181" t="s">
        <v>2624</v>
      </c>
    </row>
    <row r="2182" spans="1:14">
      <c r="A2182" t="s">
        <v>877</v>
      </c>
      <c r="B2182" t="s">
        <v>876</v>
      </c>
      <c r="C2182" t="s">
        <v>914</v>
      </c>
      <c r="D2182">
        <v>2020</v>
      </c>
      <c r="E2182" t="s">
        <v>913</v>
      </c>
      <c r="F2182" t="s">
        <v>912</v>
      </c>
      <c r="G2182">
        <v>12.55507222</v>
      </c>
      <c r="H2182">
        <v>-81.690469440000001</v>
      </c>
      <c r="I2182" t="s">
        <v>50</v>
      </c>
      <c r="J2182" t="s">
        <v>217</v>
      </c>
      <c r="K2182" t="s">
        <v>154</v>
      </c>
      <c r="L2182" t="s">
        <v>154</v>
      </c>
      <c r="M2182" t="s">
        <v>154</v>
      </c>
    </row>
    <row r="2183" spans="1:14">
      <c r="A2183" t="s">
        <v>877</v>
      </c>
      <c r="B2183" t="s">
        <v>876</v>
      </c>
      <c r="C2183" t="s">
        <v>711</v>
      </c>
      <c r="D2183">
        <v>2020</v>
      </c>
      <c r="E2183" t="s">
        <v>911</v>
      </c>
      <c r="F2183" t="s">
        <v>66</v>
      </c>
      <c r="G2183">
        <v>25.00416667</v>
      </c>
      <c r="H2183">
        <v>-80.558333329999996</v>
      </c>
      <c r="I2183" t="s">
        <v>50</v>
      </c>
      <c r="J2183" t="s">
        <v>217</v>
      </c>
      <c r="K2183" t="s">
        <v>226</v>
      </c>
      <c r="L2183" t="s">
        <v>227</v>
      </c>
      <c r="M2183" t="s">
        <v>226</v>
      </c>
      <c r="N2183" t="s">
        <v>709</v>
      </c>
    </row>
    <row r="2184" spans="1:14">
      <c r="A2184" t="s">
        <v>877</v>
      </c>
      <c r="B2184" t="s">
        <v>876</v>
      </c>
      <c r="C2184" t="s">
        <v>910</v>
      </c>
      <c r="D2184">
        <v>2020</v>
      </c>
      <c r="E2184" t="s">
        <v>790</v>
      </c>
      <c r="F2184" t="s">
        <v>789</v>
      </c>
      <c r="G2184">
        <v>-4.4166666670000003</v>
      </c>
      <c r="H2184">
        <v>39.5</v>
      </c>
      <c r="I2184" t="s">
        <v>65</v>
      </c>
      <c r="J2184" t="s">
        <v>155</v>
      </c>
      <c r="K2184" t="s">
        <v>226</v>
      </c>
      <c r="L2184" t="s">
        <v>227</v>
      </c>
      <c r="M2184" t="s">
        <v>226</v>
      </c>
      <c r="N2184" t="s">
        <v>2624</v>
      </c>
    </row>
    <row r="2185" spans="1:14">
      <c r="A2185" t="s">
        <v>877</v>
      </c>
      <c r="B2185" t="s">
        <v>876</v>
      </c>
      <c r="C2185" t="s">
        <v>909</v>
      </c>
      <c r="D2185">
        <v>2020</v>
      </c>
      <c r="E2185" t="s">
        <v>908</v>
      </c>
      <c r="F2185" t="s">
        <v>51</v>
      </c>
      <c r="G2185">
        <v>-32.980122219999998</v>
      </c>
      <c r="H2185">
        <v>137.69176110000001</v>
      </c>
      <c r="I2185" t="s">
        <v>156</v>
      </c>
      <c r="J2185" t="s">
        <v>412</v>
      </c>
      <c r="K2185" t="s">
        <v>48</v>
      </c>
      <c r="L2185" t="s">
        <v>426</v>
      </c>
      <c r="M2185" t="s">
        <v>165</v>
      </c>
      <c r="N2185" t="s">
        <v>907</v>
      </c>
    </row>
    <row r="2186" spans="1:14">
      <c r="A2186" t="s">
        <v>877</v>
      </c>
      <c r="B2186" t="s">
        <v>876</v>
      </c>
      <c r="C2186" t="s">
        <v>906</v>
      </c>
      <c r="D2186">
        <v>2013</v>
      </c>
      <c r="E2186" t="s">
        <v>905</v>
      </c>
      <c r="F2186" t="s">
        <v>51</v>
      </c>
      <c r="K2186" t="s">
        <v>154</v>
      </c>
      <c r="L2186" t="s">
        <v>154</v>
      </c>
      <c r="M2186" t="s">
        <v>154</v>
      </c>
      <c r="N2186" t="s">
        <v>161</v>
      </c>
    </row>
    <row r="2187" spans="1:14">
      <c r="A2187" t="s">
        <v>877</v>
      </c>
      <c r="B2187" t="s">
        <v>876</v>
      </c>
      <c r="C2187" t="s">
        <v>904</v>
      </c>
      <c r="D2187">
        <v>2020</v>
      </c>
      <c r="E2187" t="s">
        <v>903</v>
      </c>
      <c r="F2187" t="s">
        <v>253</v>
      </c>
      <c r="G2187">
        <v>21.1433</v>
      </c>
      <c r="H2187">
        <v>-86.763147219999993</v>
      </c>
      <c r="I2187" t="s">
        <v>96</v>
      </c>
      <c r="J2187" t="s">
        <v>217</v>
      </c>
      <c r="K2187" t="s">
        <v>48</v>
      </c>
      <c r="L2187" t="s">
        <v>146</v>
      </c>
      <c r="M2187" t="s">
        <v>47</v>
      </c>
      <c r="N2187" t="s">
        <v>884</v>
      </c>
    </row>
    <row r="2188" spans="1:14">
      <c r="A2188" t="s">
        <v>877</v>
      </c>
      <c r="B2188" t="s">
        <v>876</v>
      </c>
      <c r="C2188" t="s">
        <v>904</v>
      </c>
      <c r="E2188" t="s">
        <v>903</v>
      </c>
      <c r="F2188" t="s">
        <v>253</v>
      </c>
      <c r="G2188">
        <v>21.1433</v>
      </c>
      <c r="H2188">
        <v>-86.763147219999993</v>
      </c>
      <c r="I2188" t="s">
        <v>96</v>
      </c>
      <c r="J2188" t="s">
        <v>217</v>
      </c>
      <c r="K2188" t="s">
        <v>48</v>
      </c>
      <c r="L2188" t="s">
        <v>146</v>
      </c>
      <c r="M2188" t="s">
        <v>47</v>
      </c>
      <c r="N2188" t="s">
        <v>882</v>
      </c>
    </row>
    <row r="2189" spans="1:14">
      <c r="A2189" t="s">
        <v>877</v>
      </c>
      <c r="B2189" t="s">
        <v>876</v>
      </c>
      <c r="C2189" t="s">
        <v>899</v>
      </c>
      <c r="D2189">
        <v>2010</v>
      </c>
      <c r="E2189" t="s">
        <v>902</v>
      </c>
      <c r="F2189" t="s">
        <v>897</v>
      </c>
      <c r="G2189">
        <v>16.36907222</v>
      </c>
      <c r="H2189">
        <v>119.97883059999999</v>
      </c>
      <c r="I2189" t="s">
        <v>65</v>
      </c>
      <c r="J2189" t="s">
        <v>49</v>
      </c>
      <c r="K2189" t="s">
        <v>226</v>
      </c>
      <c r="L2189" t="s">
        <v>227</v>
      </c>
      <c r="M2189" t="s">
        <v>226</v>
      </c>
      <c r="N2189" t="s">
        <v>2623</v>
      </c>
    </row>
    <row r="2190" spans="1:14">
      <c r="A2190" t="s">
        <v>877</v>
      </c>
      <c r="B2190" t="s">
        <v>876</v>
      </c>
      <c r="C2190" t="s">
        <v>899</v>
      </c>
      <c r="D2190">
        <v>2010</v>
      </c>
      <c r="E2190" t="s">
        <v>901</v>
      </c>
      <c r="F2190" t="s">
        <v>390</v>
      </c>
      <c r="G2190">
        <v>20.910049999999998</v>
      </c>
      <c r="H2190">
        <v>107.1840333</v>
      </c>
      <c r="I2190" t="s">
        <v>88</v>
      </c>
      <c r="J2190" t="s">
        <v>49</v>
      </c>
      <c r="K2190" t="s">
        <v>226</v>
      </c>
      <c r="L2190" t="s">
        <v>227</v>
      </c>
      <c r="M2190" t="s">
        <v>226</v>
      </c>
      <c r="N2190" t="s">
        <v>2623</v>
      </c>
    </row>
    <row r="2191" spans="1:14">
      <c r="A2191" t="s">
        <v>877</v>
      </c>
      <c r="B2191" t="s">
        <v>876</v>
      </c>
      <c r="C2191" t="s">
        <v>899</v>
      </c>
      <c r="D2191">
        <v>2010</v>
      </c>
      <c r="E2191" t="s">
        <v>900</v>
      </c>
      <c r="F2191" t="s">
        <v>390</v>
      </c>
      <c r="G2191">
        <v>12.237816670000001</v>
      </c>
      <c r="H2191">
        <v>109.20948060000001</v>
      </c>
      <c r="I2191" t="s">
        <v>88</v>
      </c>
      <c r="J2191" t="s">
        <v>49</v>
      </c>
      <c r="K2191" t="s">
        <v>226</v>
      </c>
      <c r="L2191" t="s">
        <v>227</v>
      </c>
      <c r="M2191" t="s">
        <v>226</v>
      </c>
      <c r="N2191" t="s">
        <v>2623</v>
      </c>
    </row>
    <row r="2192" spans="1:14">
      <c r="A2192" t="s">
        <v>877</v>
      </c>
      <c r="B2192" t="s">
        <v>876</v>
      </c>
      <c r="C2192" t="s">
        <v>899</v>
      </c>
      <c r="D2192">
        <v>2010</v>
      </c>
      <c r="E2192" t="s">
        <v>898</v>
      </c>
      <c r="F2192" t="s">
        <v>897</v>
      </c>
      <c r="G2192">
        <v>10.10052222</v>
      </c>
      <c r="H2192">
        <v>118.8013444</v>
      </c>
      <c r="I2192" t="s">
        <v>65</v>
      </c>
      <c r="J2192" t="s">
        <v>49</v>
      </c>
      <c r="K2192" t="s">
        <v>226</v>
      </c>
      <c r="L2192" t="s">
        <v>227</v>
      </c>
      <c r="M2192" t="s">
        <v>226</v>
      </c>
      <c r="N2192" t="s">
        <v>2623</v>
      </c>
    </row>
    <row r="2193" spans="1:14">
      <c r="A2193" t="s">
        <v>877</v>
      </c>
      <c r="B2193" t="s">
        <v>876</v>
      </c>
      <c r="C2193" t="s">
        <v>896</v>
      </c>
      <c r="D2193">
        <v>2020</v>
      </c>
      <c r="E2193" t="s">
        <v>895</v>
      </c>
      <c r="F2193" t="s">
        <v>204</v>
      </c>
      <c r="G2193">
        <v>10.874302780000001</v>
      </c>
      <c r="H2193">
        <v>92.565230560000003</v>
      </c>
      <c r="I2193" t="s">
        <v>50</v>
      </c>
      <c r="J2193" t="s">
        <v>155</v>
      </c>
      <c r="K2193" t="s">
        <v>48</v>
      </c>
      <c r="L2193" t="s">
        <v>85</v>
      </c>
      <c r="M2193" t="s">
        <v>47</v>
      </c>
    </row>
    <row r="2194" spans="1:14">
      <c r="A2194" t="s">
        <v>877</v>
      </c>
      <c r="B2194" t="s">
        <v>876</v>
      </c>
      <c r="C2194" t="s">
        <v>834</v>
      </c>
      <c r="D2194">
        <v>2015</v>
      </c>
      <c r="E2194" t="s">
        <v>833</v>
      </c>
      <c r="F2194" t="s">
        <v>832</v>
      </c>
      <c r="G2194">
        <v>1.4095888889999999</v>
      </c>
      <c r="H2194">
        <v>103.9931167</v>
      </c>
      <c r="I2194" t="s">
        <v>65</v>
      </c>
      <c r="J2194" t="s">
        <v>49</v>
      </c>
      <c r="K2194" t="s">
        <v>226</v>
      </c>
      <c r="L2194" t="s">
        <v>227</v>
      </c>
      <c r="M2194" t="s">
        <v>226</v>
      </c>
      <c r="N2194" t="s">
        <v>1188</v>
      </c>
    </row>
    <row r="2195" spans="1:14">
      <c r="A2195" t="s">
        <v>877</v>
      </c>
      <c r="B2195" t="s">
        <v>876</v>
      </c>
      <c r="C2195" t="s">
        <v>894</v>
      </c>
      <c r="D2195">
        <v>2019</v>
      </c>
      <c r="E2195" t="s">
        <v>893</v>
      </c>
      <c r="F2195" t="s">
        <v>81</v>
      </c>
      <c r="G2195">
        <v>-4.8774888890000003</v>
      </c>
      <c r="H2195">
        <v>119.2587722</v>
      </c>
      <c r="I2195" t="s">
        <v>50</v>
      </c>
      <c r="J2195" t="s">
        <v>49</v>
      </c>
      <c r="K2195" t="s">
        <v>226</v>
      </c>
      <c r="L2195" t="s">
        <v>227</v>
      </c>
      <c r="M2195" t="s">
        <v>226</v>
      </c>
      <c r="N2195" t="s">
        <v>2622</v>
      </c>
    </row>
    <row r="2196" spans="1:14">
      <c r="A2196" t="s">
        <v>877</v>
      </c>
      <c r="B2196" t="s">
        <v>876</v>
      </c>
      <c r="C2196" t="s">
        <v>892</v>
      </c>
      <c r="D2196">
        <v>2018</v>
      </c>
      <c r="E2196" t="s">
        <v>891</v>
      </c>
      <c r="F2196" t="s">
        <v>81</v>
      </c>
      <c r="G2196">
        <v>-8.7983833330000003</v>
      </c>
      <c r="H2196">
        <v>116.5106861</v>
      </c>
      <c r="I2196" t="s">
        <v>65</v>
      </c>
      <c r="J2196" t="s">
        <v>49</v>
      </c>
      <c r="K2196" t="s">
        <v>226</v>
      </c>
      <c r="L2196" t="s">
        <v>227</v>
      </c>
      <c r="M2196" t="s">
        <v>226</v>
      </c>
      <c r="N2196" t="s">
        <v>2621</v>
      </c>
    </row>
    <row r="2197" spans="1:14">
      <c r="A2197" t="s">
        <v>877</v>
      </c>
      <c r="B2197" t="s">
        <v>876</v>
      </c>
      <c r="C2197" t="s">
        <v>890</v>
      </c>
      <c r="D2197">
        <v>2020</v>
      </c>
      <c r="E2197" t="s">
        <v>889</v>
      </c>
      <c r="F2197" t="s">
        <v>51</v>
      </c>
      <c r="G2197">
        <v>-23.782499999999999</v>
      </c>
      <c r="H2197">
        <v>151.30000000000001</v>
      </c>
      <c r="I2197" t="s">
        <v>65</v>
      </c>
      <c r="J2197" t="s">
        <v>49</v>
      </c>
      <c r="K2197" t="s">
        <v>56</v>
      </c>
      <c r="L2197" t="s">
        <v>125</v>
      </c>
      <c r="M2197" t="s">
        <v>62</v>
      </c>
      <c r="N2197" t="s">
        <v>884</v>
      </c>
    </row>
    <row r="2198" spans="1:14">
      <c r="A2198" t="s">
        <v>877</v>
      </c>
      <c r="B2198" t="s">
        <v>876</v>
      </c>
      <c r="C2198" t="s">
        <v>890</v>
      </c>
      <c r="E2198" t="s">
        <v>889</v>
      </c>
      <c r="F2198" t="s">
        <v>51</v>
      </c>
      <c r="G2198">
        <v>-23.782499999999999</v>
      </c>
      <c r="H2198">
        <v>151.30000000000001</v>
      </c>
      <c r="I2198" t="s">
        <v>65</v>
      </c>
      <c r="J2198" t="s">
        <v>49</v>
      </c>
      <c r="K2198" t="s">
        <v>56</v>
      </c>
      <c r="L2198" t="s">
        <v>125</v>
      </c>
      <c r="M2198" t="s">
        <v>62</v>
      </c>
      <c r="N2198" t="s">
        <v>882</v>
      </c>
    </row>
    <row r="2199" spans="1:14">
      <c r="A2199" t="s">
        <v>877</v>
      </c>
      <c r="B2199" t="s">
        <v>876</v>
      </c>
      <c r="C2199" t="s">
        <v>888</v>
      </c>
      <c r="D2199">
        <v>2016</v>
      </c>
      <c r="E2199" t="s">
        <v>887</v>
      </c>
      <c r="F2199" t="s">
        <v>51</v>
      </c>
      <c r="G2199">
        <v>-35.05727778</v>
      </c>
      <c r="H2199">
        <v>117.9074583</v>
      </c>
      <c r="I2199" t="s">
        <v>65</v>
      </c>
      <c r="J2199" t="s">
        <v>412</v>
      </c>
      <c r="K2199" t="s">
        <v>48</v>
      </c>
      <c r="L2199" t="s">
        <v>426</v>
      </c>
      <c r="M2199" t="s">
        <v>165</v>
      </c>
    </row>
    <row r="2200" spans="1:14">
      <c r="A2200" t="s">
        <v>877</v>
      </c>
      <c r="B2200" t="s">
        <v>876</v>
      </c>
      <c r="C2200" t="s">
        <v>886</v>
      </c>
      <c r="D2200">
        <v>2017</v>
      </c>
      <c r="E2200" t="s">
        <v>885</v>
      </c>
      <c r="F2200" t="s">
        <v>304</v>
      </c>
      <c r="G2200">
        <v>1.325141667</v>
      </c>
      <c r="H2200">
        <v>103.5505028</v>
      </c>
      <c r="I2200" t="s">
        <v>88</v>
      </c>
      <c r="J2200" t="s">
        <v>49</v>
      </c>
      <c r="K2200" t="s">
        <v>226</v>
      </c>
      <c r="L2200" t="s">
        <v>227</v>
      </c>
      <c r="M2200" t="s">
        <v>226</v>
      </c>
    </row>
    <row r="2201" spans="1:14">
      <c r="A2201" t="s">
        <v>877</v>
      </c>
      <c r="B2201" t="s">
        <v>876</v>
      </c>
      <c r="C2201" t="s">
        <v>828</v>
      </c>
      <c r="D2201">
        <v>2020</v>
      </c>
      <c r="E2201" t="s">
        <v>883</v>
      </c>
      <c r="F2201" t="s">
        <v>253</v>
      </c>
      <c r="G2201">
        <v>18.72068333</v>
      </c>
      <c r="H2201">
        <v>-91.515313890000002</v>
      </c>
      <c r="I2201" t="s">
        <v>96</v>
      </c>
      <c r="J2201" t="s">
        <v>217</v>
      </c>
      <c r="K2201" t="s">
        <v>226</v>
      </c>
      <c r="L2201" t="s">
        <v>227</v>
      </c>
      <c r="M2201" t="s">
        <v>226</v>
      </c>
      <c r="N2201" t="s">
        <v>884</v>
      </c>
    </row>
    <row r="2202" spans="1:14">
      <c r="A2202" t="s">
        <v>877</v>
      </c>
      <c r="B2202" t="s">
        <v>876</v>
      </c>
      <c r="C2202" t="s">
        <v>828</v>
      </c>
      <c r="E2202" t="s">
        <v>883</v>
      </c>
      <c r="F2202" t="s">
        <v>253</v>
      </c>
      <c r="G2202">
        <v>18.72068333</v>
      </c>
      <c r="H2202">
        <v>-91.515313890000002</v>
      </c>
      <c r="I2202" t="s">
        <v>96</v>
      </c>
      <c r="J2202" t="s">
        <v>217</v>
      </c>
      <c r="K2202" t="s">
        <v>226</v>
      </c>
      <c r="L2202" t="s">
        <v>227</v>
      </c>
      <c r="M2202" t="s">
        <v>226</v>
      </c>
      <c r="N2202" t="s">
        <v>882</v>
      </c>
    </row>
    <row r="2203" spans="1:14">
      <c r="A2203" t="s">
        <v>877</v>
      </c>
      <c r="B2203" t="s">
        <v>876</v>
      </c>
      <c r="C2203" t="s">
        <v>677</v>
      </c>
      <c r="D2203">
        <v>2016</v>
      </c>
      <c r="E2203" t="s">
        <v>881</v>
      </c>
      <c r="F2203" t="s">
        <v>51</v>
      </c>
      <c r="G2203">
        <v>-27.311519440000001</v>
      </c>
      <c r="H2203">
        <v>153.3365972</v>
      </c>
      <c r="I2203" t="s">
        <v>65</v>
      </c>
      <c r="J2203" t="s">
        <v>49</v>
      </c>
      <c r="K2203" t="s">
        <v>226</v>
      </c>
      <c r="L2203" t="s">
        <v>227</v>
      </c>
      <c r="M2203" t="s">
        <v>226</v>
      </c>
      <c r="N2203" t="s">
        <v>2620</v>
      </c>
    </row>
    <row r="2204" spans="1:14">
      <c r="A2204" t="s">
        <v>877</v>
      </c>
      <c r="B2204" t="s">
        <v>876</v>
      </c>
      <c r="C2204" t="s">
        <v>677</v>
      </c>
      <c r="D2204">
        <v>2016</v>
      </c>
      <c r="E2204" t="s">
        <v>881</v>
      </c>
      <c r="F2204" t="s">
        <v>51</v>
      </c>
      <c r="G2204">
        <v>-27.311519440000001</v>
      </c>
      <c r="H2204">
        <v>153.3365972</v>
      </c>
      <c r="I2204" t="s">
        <v>65</v>
      </c>
      <c r="J2204" t="s">
        <v>49</v>
      </c>
      <c r="K2204" t="s">
        <v>226</v>
      </c>
      <c r="L2204" t="s">
        <v>227</v>
      </c>
      <c r="M2204" t="s">
        <v>226</v>
      </c>
      <c r="N2204" t="s">
        <v>2620</v>
      </c>
    </row>
    <row r="2205" spans="1:14">
      <c r="A2205" t="s">
        <v>877</v>
      </c>
      <c r="B2205" t="s">
        <v>876</v>
      </c>
      <c r="C2205" t="s">
        <v>562</v>
      </c>
      <c r="D2205">
        <v>2018</v>
      </c>
      <c r="E2205" t="s">
        <v>333</v>
      </c>
      <c r="F2205" t="s">
        <v>332</v>
      </c>
      <c r="G2205">
        <v>22.45084722</v>
      </c>
      <c r="H2205">
        <v>39.080624999999998</v>
      </c>
      <c r="I2205" t="s">
        <v>156</v>
      </c>
      <c r="J2205" t="s">
        <v>155</v>
      </c>
      <c r="K2205" t="s">
        <v>226</v>
      </c>
      <c r="L2205" t="s">
        <v>227</v>
      </c>
      <c r="M2205" t="s">
        <v>226</v>
      </c>
      <c r="N2205" t="s">
        <v>2619</v>
      </c>
    </row>
    <row r="2206" spans="1:14">
      <c r="A2206" t="s">
        <v>877</v>
      </c>
      <c r="B2206" t="s">
        <v>876</v>
      </c>
      <c r="C2206" t="s">
        <v>562</v>
      </c>
      <c r="D2206">
        <v>2018</v>
      </c>
      <c r="E2206" t="s">
        <v>333</v>
      </c>
      <c r="F2206" t="s">
        <v>332</v>
      </c>
      <c r="G2206">
        <v>22.45084722</v>
      </c>
      <c r="H2206">
        <v>39.080624999999998</v>
      </c>
      <c r="I2206" t="s">
        <v>156</v>
      </c>
      <c r="J2206" t="s">
        <v>155</v>
      </c>
      <c r="K2206" t="s">
        <v>226</v>
      </c>
      <c r="L2206" t="s">
        <v>227</v>
      </c>
      <c r="M2206" t="s">
        <v>226</v>
      </c>
      <c r="N2206" t="s">
        <v>2618</v>
      </c>
    </row>
    <row r="2207" spans="1:14">
      <c r="A2207" t="s">
        <v>877</v>
      </c>
      <c r="B2207" t="s">
        <v>876</v>
      </c>
      <c r="C2207" t="s">
        <v>879</v>
      </c>
      <c r="D2207">
        <v>2020</v>
      </c>
      <c r="E2207" t="s">
        <v>878</v>
      </c>
      <c r="F2207" t="s">
        <v>89</v>
      </c>
      <c r="G2207">
        <v>21.500908330000001</v>
      </c>
      <c r="H2207">
        <v>109.10734170000001</v>
      </c>
      <c r="I2207" t="s">
        <v>88</v>
      </c>
      <c r="J2207" t="s">
        <v>49</v>
      </c>
      <c r="K2207" t="s">
        <v>61</v>
      </c>
      <c r="L2207" t="s">
        <v>87</v>
      </c>
      <c r="M2207" t="s">
        <v>60</v>
      </c>
    </row>
    <row r="2208" spans="1:14">
      <c r="A2208" t="s">
        <v>877</v>
      </c>
      <c r="B2208" t="s">
        <v>876</v>
      </c>
      <c r="C2208" t="s">
        <v>875</v>
      </c>
      <c r="D2208">
        <v>2021</v>
      </c>
      <c r="E2208" t="s">
        <v>874</v>
      </c>
      <c r="F2208" t="s">
        <v>51</v>
      </c>
      <c r="G2208">
        <v>-34.732791669999997</v>
      </c>
      <c r="H2208">
        <v>138.4568472</v>
      </c>
      <c r="I2208" t="s">
        <v>156</v>
      </c>
      <c r="J2208" t="s">
        <v>412</v>
      </c>
      <c r="K2208" t="s">
        <v>48</v>
      </c>
      <c r="L2208" t="s">
        <v>870</v>
      </c>
      <c r="M2208" t="s">
        <v>869</v>
      </c>
      <c r="N2208" t="s">
        <v>2617</v>
      </c>
    </row>
    <row r="2209" spans="1:14">
      <c r="A2209" t="s">
        <v>877</v>
      </c>
      <c r="B2209" t="s">
        <v>876</v>
      </c>
      <c r="C2209" t="s">
        <v>875</v>
      </c>
      <c r="D2209">
        <v>2021</v>
      </c>
      <c r="E2209" t="s">
        <v>874</v>
      </c>
      <c r="F2209" t="s">
        <v>51</v>
      </c>
      <c r="G2209">
        <v>-34.732791669999997</v>
      </c>
      <c r="H2209">
        <v>138.4568472</v>
      </c>
      <c r="I2209" t="s">
        <v>156</v>
      </c>
      <c r="J2209" t="s">
        <v>412</v>
      </c>
      <c r="K2209" t="s">
        <v>48</v>
      </c>
      <c r="L2209" t="s">
        <v>870</v>
      </c>
      <c r="M2209" t="s">
        <v>869</v>
      </c>
      <c r="N2209" t="s">
        <v>2616</v>
      </c>
    </row>
    <row r="2210" spans="1:14">
      <c r="A2210" t="s">
        <v>868</v>
      </c>
      <c r="B2210" t="s">
        <v>867</v>
      </c>
      <c r="D2210">
        <v>2021</v>
      </c>
      <c r="E2210" t="s">
        <v>866</v>
      </c>
      <c r="F2210" t="s">
        <v>51</v>
      </c>
      <c r="J2210" t="s">
        <v>49</v>
      </c>
      <c r="K2210" t="s">
        <v>61</v>
      </c>
      <c r="L2210" t="s">
        <v>337</v>
      </c>
      <c r="M2210" t="s">
        <v>60</v>
      </c>
    </row>
    <row r="2211" spans="1:14">
      <c r="A2211" t="s">
        <v>868</v>
      </c>
      <c r="B2211" t="s">
        <v>867</v>
      </c>
      <c r="D2211">
        <v>2021</v>
      </c>
      <c r="E2211" t="s">
        <v>866</v>
      </c>
      <c r="F2211" t="s">
        <v>51</v>
      </c>
      <c r="J2211" t="s">
        <v>49</v>
      </c>
      <c r="K2211" t="s">
        <v>61</v>
      </c>
      <c r="L2211" t="s">
        <v>873</v>
      </c>
      <c r="M2211" t="s">
        <v>60</v>
      </c>
    </row>
    <row r="2212" spans="1:14">
      <c r="A2212" t="s">
        <v>868</v>
      </c>
      <c r="B2212" t="s">
        <v>867</v>
      </c>
      <c r="D2212">
        <v>2021</v>
      </c>
      <c r="E2212" t="s">
        <v>866</v>
      </c>
      <c r="F2212" t="s">
        <v>51</v>
      </c>
      <c r="J2212" t="s">
        <v>49</v>
      </c>
      <c r="K2212" t="s">
        <v>61</v>
      </c>
      <c r="L2212" t="s">
        <v>108</v>
      </c>
      <c r="M2212" t="s">
        <v>60</v>
      </c>
    </row>
    <row r="2213" spans="1:14">
      <c r="A2213" t="s">
        <v>868</v>
      </c>
      <c r="B2213" t="s">
        <v>867</v>
      </c>
      <c r="D2213">
        <v>2021</v>
      </c>
      <c r="E2213" t="s">
        <v>866</v>
      </c>
      <c r="F2213" t="s">
        <v>51</v>
      </c>
      <c r="J2213" t="s">
        <v>49</v>
      </c>
      <c r="K2213" t="s">
        <v>61</v>
      </c>
      <c r="L2213" t="s">
        <v>872</v>
      </c>
      <c r="M2213" t="s">
        <v>60</v>
      </c>
    </row>
    <row r="2214" spans="1:14">
      <c r="A2214" t="s">
        <v>868</v>
      </c>
      <c r="B2214" t="s">
        <v>867</v>
      </c>
      <c r="D2214">
        <v>2021</v>
      </c>
      <c r="E2214" t="s">
        <v>866</v>
      </c>
      <c r="F2214" t="s">
        <v>51</v>
      </c>
      <c r="J2214" t="s">
        <v>49</v>
      </c>
      <c r="K2214" t="s">
        <v>56</v>
      </c>
      <c r="L2214" t="s">
        <v>106</v>
      </c>
      <c r="M2214" t="s">
        <v>55</v>
      </c>
    </row>
    <row r="2215" spans="1:14">
      <c r="A2215" t="s">
        <v>868</v>
      </c>
      <c r="B2215" t="s">
        <v>867</v>
      </c>
      <c r="D2215">
        <v>2021</v>
      </c>
      <c r="E2215" t="s">
        <v>866</v>
      </c>
      <c r="F2215" t="s">
        <v>51</v>
      </c>
      <c r="J2215" t="s">
        <v>49</v>
      </c>
      <c r="K2215" t="s">
        <v>56</v>
      </c>
      <c r="L2215" t="s">
        <v>125</v>
      </c>
      <c r="M2215" t="s">
        <v>62</v>
      </c>
    </row>
    <row r="2216" spans="1:14">
      <c r="A2216" t="s">
        <v>868</v>
      </c>
      <c r="B2216" t="s">
        <v>867</v>
      </c>
      <c r="D2216">
        <v>2021</v>
      </c>
      <c r="E2216" t="s">
        <v>866</v>
      </c>
      <c r="F2216" t="s">
        <v>51</v>
      </c>
      <c r="J2216" t="s">
        <v>49</v>
      </c>
      <c r="K2216" t="s">
        <v>56</v>
      </c>
      <c r="L2216" t="s">
        <v>208</v>
      </c>
      <c r="M2216" t="s">
        <v>209</v>
      </c>
    </row>
    <row r="2217" spans="1:14">
      <c r="A2217" t="s">
        <v>868</v>
      </c>
      <c r="B2217" t="s">
        <v>867</v>
      </c>
      <c r="D2217">
        <v>2021</v>
      </c>
      <c r="E2217" t="s">
        <v>866</v>
      </c>
      <c r="F2217" t="s">
        <v>51</v>
      </c>
      <c r="J2217" t="s">
        <v>49</v>
      </c>
      <c r="K2217" t="s">
        <v>56</v>
      </c>
      <c r="L2217" t="s">
        <v>871</v>
      </c>
      <c r="M2217" t="s">
        <v>210</v>
      </c>
    </row>
    <row r="2218" spans="1:14">
      <c r="A2218" t="s">
        <v>868</v>
      </c>
      <c r="B2218" t="s">
        <v>867</v>
      </c>
      <c r="D2218">
        <v>2021</v>
      </c>
      <c r="E2218" t="s">
        <v>866</v>
      </c>
      <c r="F2218" t="s">
        <v>51</v>
      </c>
      <c r="J2218" t="s">
        <v>49</v>
      </c>
      <c r="K2218" t="s">
        <v>56</v>
      </c>
      <c r="L2218" t="s">
        <v>211</v>
      </c>
      <c r="M2218" t="s">
        <v>210</v>
      </c>
    </row>
    <row r="2219" spans="1:14">
      <c r="A2219" t="s">
        <v>868</v>
      </c>
      <c r="B2219" t="s">
        <v>867</v>
      </c>
      <c r="D2219">
        <v>2021</v>
      </c>
      <c r="E2219" t="s">
        <v>866</v>
      </c>
      <c r="F2219" t="s">
        <v>51</v>
      </c>
      <c r="J2219" t="s">
        <v>49</v>
      </c>
      <c r="K2219" t="s">
        <v>56</v>
      </c>
      <c r="L2219" t="s">
        <v>297</v>
      </c>
      <c r="M2219" t="s">
        <v>210</v>
      </c>
    </row>
    <row r="2220" spans="1:14">
      <c r="A2220" t="s">
        <v>868</v>
      </c>
      <c r="B2220" t="s">
        <v>867</v>
      </c>
      <c r="D2220">
        <v>2021</v>
      </c>
      <c r="E2220" t="s">
        <v>866</v>
      </c>
      <c r="F2220" t="s">
        <v>51</v>
      </c>
      <c r="J2220" t="s">
        <v>49</v>
      </c>
      <c r="K2220" t="s">
        <v>48</v>
      </c>
      <c r="L2220" t="s">
        <v>870</v>
      </c>
      <c r="M2220" t="s">
        <v>869</v>
      </c>
    </row>
    <row r="2221" spans="1:14">
      <c r="A2221" t="s">
        <v>868</v>
      </c>
      <c r="B2221" t="s">
        <v>867</v>
      </c>
      <c r="D2221">
        <v>2021</v>
      </c>
      <c r="E2221" t="s">
        <v>866</v>
      </c>
      <c r="F2221" t="s">
        <v>51</v>
      </c>
      <c r="J2221" t="s">
        <v>49</v>
      </c>
      <c r="K2221" t="s">
        <v>48</v>
      </c>
      <c r="L2221" t="s">
        <v>85</v>
      </c>
      <c r="M2221" t="s">
        <v>47</v>
      </c>
    </row>
    <row r="2222" spans="1:14">
      <c r="A2222" t="s">
        <v>868</v>
      </c>
      <c r="B2222" t="s">
        <v>867</v>
      </c>
      <c r="D2222">
        <v>2021</v>
      </c>
      <c r="E2222" t="s">
        <v>866</v>
      </c>
      <c r="F2222" t="s">
        <v>51</v>
      </c>
      <c r="J2222" t="s">
        <v>49</v>
      </c>
      <c r="K2222" t="s">
        <v>48</v>
      </c>
      <c r="L2222" t="s">
        <v>80</v>
      </c>
      <c r="M2222" t="s">
        <v>79</v>
      </c>
    </row>
    <row r="2223" spans="1:14">
      <c r="A2223" t="s">
        <v>857</v>
      </c>
      <c r="B2223" t="s">
        <v>856</v>
      </c>
      <c r="D2223">
        <v>2021</v>
      </c>
      <c r="E2223" t="s">
        <v>865</v>
      </c>
      <c r="F2223" t="s">
        <v>51</v>
      </c>
      <c r="G2223">
        <v>-0.32584269700000001</v>
      </c>
      <c r="H2223">
        <v>153.27000000000001</v>
      </c>
      <c r="I2223" t="s">
        <v>65</v>
      </c>
      <c r="J2223" t="s">
        <v>412</v>
      </c>
      <c r="K2223" t="s">
        <v>56</v>
      </c>
      <c r="L2223" t="s">
        <v>125</v>
      </c>
      <c r="M2223" t="s">
        <v>62</v>
      </c>
    </row>
    <row r="2224" spans="1:14">
      <c r="A2224" t="s">
        <v>857</v>
      </c>
      <c r="B2224" t="s">
        <v>856</v>
      </c>
      <c r="D2224">
        <v>2021</v>
      </c>
      <c r="E2224" t="s">
        <v>864</v>
      </c>
      <c r="F2224" t="s">
        <v>51</v>
      </c>
      <c r="G2224">
        <v>-0.32584269700000001</v>
      </c>
      <c r="H2224">
        <v>153.27000000000001</v>
      </c>
      <c r="I2224" t="s">
        <v>65</v>
      </c>
      <c r="J2224" t="s">
        <v>412</v>
      </c>
      <c r="K2224" t="s">
        <v>56</v>
      </c>
      <c r="L2224" t="s">
        <v>125</v>
      </c>
      <c r="M2224" t="s">
        <v>62</v>
      </c>
    </row>
    <row r="2225" spans="1:14">
      <c r="A2225" t="s">
        <v>857</v>
      </c>
      <c r="B2225" t="s">
        <v>856</v>
      </c>
      <c r="D2225">
        <v>2021</v>
      </c>
      <c r="E2225" t="s">
        <v>863</v>
      </c>
      <c r="F2225" t="s">
        <v>51</v>
      </c>
      <c r="G2225">
        <v>-0.32584269700000001</v>
      </c>
      <c r="H2225">
        <v>153.27000000000001</v>
      </c>
      <c r="I2225" t="s">
        <v>65</v>
      </c>
      <c r="J2225" t="s">
        <v>412</v>
      </c>
      <c r="K2225" t="s">
        <v>56</v>
      </c>
      <c r="L2225" t="s">
        <v>125</v>
      </c>
      <c r="M2225" t="s">
        <v>62</v>
      </c>
    </row>
    <row r="2226" spans="1:14">
      <c r="A2226" t="s">
        <v>857</v>
      </c>
      <c r="B2226" t="s">
        <v>856</v>
      </c>
      <c r="D2226">
        <v>2021</v>
      </c>
      <c r="E2226" t="s">
        <v>862</v>
      </c>
      <c r="F2226" t="s">
        <v>51</v>
      </c>
      <c r="G2226">
        <v>-30.3</v>
      </c>
      <c r="H2226">
        <v>153.13999999999999</v>
      </c>
      <c r="I2226" t="s">
        <v>65</v>
      </c>
      <c r="J2226" t="s">
        <v>412</v>
      </c>
      <c r="K2226" t="s">
        <v>56</v>
      </c>
      <c r="L2226" t="s">
        <v>125</v>
      </c>
      <c r="M2226" t="s">
        <v>62</v>
      </c>
    </row>
    <row r="2227" spans="1:14">
      <c r="A2227" t="s">
        <v>857</v>
      </c>
      <c r="B2227" t="s">
        <v>856</v>
      </c>
      <c r="D2227">
        <v>2021</v>
      </c>
      <c r="E2227" t="s">
        <v>861</v>
      </c>
      <c r="F2227" t="s">
        <v>51</v>
      </c>
      <c r="G2227">
        <v>-30.3</v>
      </c>
      <c r="H2227">
        <v>153.13999999999999</v>
      </c>
      <c r="I2227" t="s">
        <v>65</v>
      </c>
      <c r="J2227" t="s">
        <v>412</v>
      </c>
      <c r="K2227" t="s">
        <v>56</v>
      </c>
      <c r="L2227" t="s">
        <v>125</v>
      </c>
      <c r="M2227" t="s">
        <v>62</v>
      </c>
    </row>
    <row r="2228" spans="1:14">
      <c r="A2228" t="s">
        <v>857</v>
      </c>
      <c r="B2228" t="s">
        <v>856</v>
      </c>
      <c r="D2228">
        <v>2021</v>
      </c>
      <c r="E2228" t="s">
        <v>860</v>
      </c>
      <c r="F2228" t="s">
        <v>51</v>
      </c>
      <c r="G2228">
        <v>-30.3</v>
      </c>
      <c r="H2228">
        <v>153.13999999999999</v>
      </c>
      <c r="I2228" t="s">
        <v>65</v>
      </c>
      <c r="J2228" t="s">
        <v>412</v>
      </c>
      <c r="K2228" t="s">
        <v>56</v>
      </c>
      <c r="L2228" t="s">
        <v>125</v>
      </c>
      <c r="M2228" t="s">
        <v>62</v>
      </c>
    </row>
    <row r="2229" spans="1:14">
      <c r="A2229" t="s">
        <v>857</v>
      </c>
      <c r="B2229" t="s">
        <v>856</v>
      </c>
      <c r="D2229">
        <v>2021</v>
      </c>
      <c r="E2229" t="s">
        <v>859</v>
      </c>
      <c r="F2229" t="s">
        <v>51</v>
      </c>
      <c r="G2229">
        <v>-30.35</v>
      </c>
      <c r="H2229">
        <v>153.10120000000001</v>
      </c>
      <c r="I2229" t="s">
        <v>65</v>
      </c>
      <c r="J2229" t="s">
        <v>412</v>
      </c>
      <c r="K2229" t="s">
        <v>56</v>
      </c>
      <c r="L2229" t="s">
        <v>125</v>
      </c>
      <c r="M2229" t="s">
        <v>62</v>
      </c>
    </row>
    <row r="2230" spans="1:14">
      <c r="A2230" t="s">
        <v>857</v>
      </c>
      <c r="B2230" t="s">
        <v>856</v>
      </c>
      <c r="D2230">
        <v>2021</v>
      </c>
      <c r="E2230" t="s">
        <v>858</v>
      </c>
      <c r="F2230" t="s">
        <v>51</v>
      </c>
      <c r="G2230">
        <v>-30.35</v>
      </c>
      <c r="H2230">
        <v>153.10120000000001</v>
      </c>
      <c r="I2230" t="s">
        <v>65</v>
      </c>
      <c r="J2230" t="s">
        <v>412</v>
      </c>
      <c r="K2230" t="s">
        <v>56</v>
      </c>
      <c r="L2230" t="s">
        <v>125</v>
      </c>
      <c r="M2230" t="s">
        <v>62</v>
      </c>
    </row>
    <row r="2231" spans="1:14">
      <c r="A2231" t="s">
        <v>857</v>
      </c>
      <c r="B2231" t="s">
        <v>856</v>
      </c>
      <c r="D2231">
        <v>2021</v>
      </c>
      <c r="E2231" t="s">
        <v>855</v>
      </c>
      <c r="F2231" t="s">
        <v>51</v>
      </c>
      <c r="G2231">
        <v>-30.35</v>
      </c>
      <c r="H2231">
        <v>153.10120000000001</v>
      </c>
      <c r="I2231" t="s">
        <v>65</v>
      </c>
      <c r="J2231" t="s">
        <v>412</v>
      </c>
      <c r="K2231" t="s">
        <v>56</v>
      </c>
      <c r="L2231" t="s">
        <v>125</v>
      </c>
      <c r="M2231" t="s">
        <v>62</v>
      </c>
    </row>
    <row r="2232" spans="1:14">
      <c r="A2232" t="s">
        <v>829</v>
      </c>
      <c r="B2232" t="s">
        <v>828</v>
      </c>
      <c r="D2232">
        <v>2020</v>
      </c>
      <c r="E2232" t="s">
        <v>854</v>
      </c>
      <c r="F2232" t="s">
        <v>253</v>
      </c>
      <c r="G2232">
        <v>18.73555</v>
      </c>
      <c r="H2232">
        <v>-91.535659999999993</v>
      </c>
      <c r="I2232" t="s">
        <v>96</v>
      </c>
      <c r="J2232" t="s">
        <v>217</v>
      </c>
      <c r="K2232" t="s">
        <v>56</v>
      </c>
      <c r="L2232" t="s">
        <v>853</v>
      </c>
      <c r="M2232" t="s">
        <v>209</v>
      </c>
    </row>
    <row r="2233" spans="1:14">
      <c r="A2233" t="s">
        <v>829</v>
      </c>
      <c r="B2233" t="s">
        <v>828</v>
      </c>
      <c r="D2233">
        <v>2020</v>
      </c>
      <c r="E2233" t="s">
        <v>852</v>
      </c>
      <c r="F2233" t="s">
        <v>253</v>
      </c>
      <c r="G2233">
        <v>18.731529999999999</v>
      </c>
      <c r="H2233">
        <v>-91.540769999999995</v>
      </c>
      <c r="I2233" t="s">
        <v>96</v>
      </c>
      <c r="J2233" t="s">
        <v>217</v>
      </c>
      <c r="K2233" t="s">
        <v>56</v>
      </c>
      <c r="L2233" t="s">
        <v>489</v>
      </c>
      <c r="M2233" t="s">
        <v>55</v>
      </c>
    </row>
    <row r="2234" spans="1:14">
      <c r="A2234" t="s">
        <v>829</v>
      </c>
      <c r="B2234" t="s">
        <v>828</v>
      </c>
      <c r="D2234">
        <v>2020</v>
      </c>
      <c r="E2234" t="s">
        <v>851</v>
      </c>
      <c r="F2234" t="s">
        <v>253</v>
      </c>
      <c r="G2234">
        <v>18.7424</v>
      </c>
      <c r="H2234">
        <v>-91.538179999999997</v>
      </c>
      <c r="I2234" t="s">
        <v>96</v>
      </c>
      <c r="J2234" t="s">
        <v>217</v>
      </c>
      <c r="K2234" t="s">
        <v>48</v>
      </c>
      <c r="L2234" t="s">
        <v>146</v>
      </c>
      <c r="M2234" t="s">
        <v>47</v>
      </c>
    </row>
    <row r="2235" spans="1:14">
      <c r="A2235" t="s">
        <v>829</v>
      </c>
      <c r="B2235" t="s">
        <v>828</v>
      </c>
      <c r="C2235" t="s">
        <v>843</v>
      </c>
      <c r="D2235">
        <v>2012</v>
      </c>
      <c r="E2235" t="s">
        <v>850</v>
      </c>
      <c r="F2235" t="s">
        <v>116</v>
      </c>
      <c r="G2235">
        <v>49.166436109999999</v>
      </c>
      <c r="H2235">
        <v>-125.95364170000001</v>
      </c>
      <c r="I2235" t="s">
        <v>115</v>
      </c>
      <c r="J2235" t="s">
        <v>64</v>
      </c>
      <c r="K2235" t="s">
        <v>154</v>
      </c>
      <c r="L2235" t="s">
        <v>154</v>
      </c>
      <c r="M2235" t="s">
        <v>154</v>
      </c>
    </row>
    <row r="2236" spans="1:14">
      <c r="A2236" t="s">
        <v>829</v>
      </c>
      <c r="B2236" t="s">
        <v>828</v>
      </c>
      <c r="C2236" t="s">
        <v>849</v>
      </c>
      <c r="D2236">
        <v>2019</v>
      </c>
      <c r="E2236" t="s">
        <v>455</v>
      </c>
      <c r="F2236" t="s">
        <v>66</v>
      </c>
      <c r="G2236">
        <v>26.685061109999999</v>
      </c>
      <c r="H2236">
        <v>-97.427319440000005</v>
      </c>
      <c r="I2236" t="s">
        <v>96</v>
      </c>
      <c r="J2236" t="s">
        <v>95</v>
      </c>
      <c r="K2236" t="s">
        <v>154</v>
      </c>
      <c r="L2236" t="s">
        <v>154</v>
      </c>
      <c r="M2236" t="s">
        <v>154</v>
      </c>
    </row>
    <row r="2237" spans="1:14">
      <c r="A2237" t="s">
        <v>829</v>
      </c>
      <c r="B2237" t="s">
        <v>828</v>
      </c>
      <c r="C2237" t="s">
        <v>849</v>
      </c>
      <c r="D2237">
        <v>2019</v>
      </c>
      <c r="E2237" t="s">
        <v>455</v>
      </c>
      <c r="F2237" t="s">
        <v>253</v>
      </c>
      <c r="G2237">
        <v>25.073322220000001</v>
      </c>
      <c r="H2237">
        <v>-97.608861110000007</v>
      </c>
      <c r="I2237" t="s">
        <v>96</v>
      </c>
      <c r="J2237" t="s">
        <v>217</v>
      </c>
      <c r="K2237" t="s">
        <v>154</v>
      </c>
      <c r="L2237" t="s">
        <v>154</v>
      </c>
      <c r="M2237" t="s">
        <v>154</v>
      </c>
    </row>
    <row r="2238" spans="1:14">
      <c r="A2238" t="s">
        <v>829</v>
      </c>
      <c r="B2238" t="s">
        <v>828</v>
      </c>
      <c r="C2238" t="s">
        <v>492</v>
      </c>
      <c r="D2238">
        <v>2012</v>
      </c>
      <c r="E2238" t="s">
        <v>848</v>
      </c>
      <c r="J2238" t="s">
        <v>217</v>
      </c>
      <c r="K2238" t="s">
        <v>154</v>
      </c>
      <c r="L2238" t="s">
        <v>154</v>
      </c>
      <c r="M2238" t="s">
        <v>154</v>
      </c>
      <c r="N2238" t="s">
        <v>844</v>
      </c>
    </row>
    <row r="2239" spans="1:14">
      <c r="A2239" t="s">
        <v>829</v>
      </c>
      <c r="B2239" t="s">
        <v>828</v>
      </c>
      <c r="C2239" t="s">
        <v>492</v>
      </c>
      <c r="D2239">
        <v>2012</v>
      </c>
      <c r="E2239" t="s">
        <v>847</v>
      </c>
      <c r="J2239" t="s">
        <v>138</v>
      </c>
      <c r="K2239" t="s">
        <v>154</v>
      </c>
      <c r="L2239" t="s">
        <v>154</v>
      </c>
      <c r="M2239" t="s">
        <v>154</v>
      </c>
      <c r="N2239" t="s">
        <v>844</v>
      </c>
    </row>
    <row r="2240" spans="1:14">
      <c r="A2240" t="s">
        <v>829</v>
      </c>
      <c r="B2240" t="s">
        <v>828</v>
      </c>
      <c r="C2240" t="s">
        <v>492</v>
      </c>
      <c r="D2240">
        <v>2012</v>
      </c>
      <c r="E2240" t="s">
        <v>846</v>
      </c>
      <c r="J2240" t="s">
        <v>95</v>
      </c>
      <c r="K2240" t="s">
        <v>154</v>
      </c>
      <c r="L2240" t="s">
        <v>154</v>
      </c>
      <c r="M2240" t="s">
        <v>154</v>
      </c>
      <c r="N2240" t="s">
        <v>844</v>
      </c>
    </row>
    <row r="2241" spans="1:14">
      <c r="A2241" t="s">
        <v>829</v>
      </c>
      <c r="B2241" t="s">
        <v>828</v>
      </c>
      <c r="C2241" t="s">
        <v>492</v>
      </c>
      <c r="D2241">
        <v>2012</v>
      </c>
      <c r="E2241" t="s">
        <v>845</v>
      </c>
      <c r="J2241" t="s">
        <v>412</v>
      </c>
      <c r="K2241" t="s">
        <v>154</v>
      </c>
      <c r="L2241" t="s">
        <v>154</v>
      </c>
      <c r="M2241" t="s">
        <v>154</v>
      </c>
      <c r="N2241" t="s">
        <v>844</v>
      </c>
    </row>
    <row r="2242" spans="1:14">
      <c r="A2242" t="s">
        <v>829</v>
      </c>
      <c r="B2242" t="s">
        <v>828</v>
      </c>
      <c r="C2242" t="s">
        <v>843</v>
      </c>
      <c r="D2242">
        <v>2012</v>
      </c>
      <c r="E2242" t="s">
        <v>842</v>
      </c>
      <c r="F2242" t="s">
        <v>51</v>
      </c>
      <c r="G2242">
        <v>-25.928799999999999</v>
      </c>
      <c r="H2242">
        <v>113.9627472</v>
      </c>
      <c r="I2242" t="s">
        <v>65</v>
      </c>
      <c r="J2242" t="s">
        <v>49</v>
      </c>
      <c r="K2242" t="s">
        <v>154</v>
      </c>
      <c r="L2242" t="s">
        <v>154</v>
      </c>
      <c r="M2242" t="s">
        <v>154</v>
      </c>
    </row>
    <row r="2243" spans="1:14">
      <c r="A2243" t="s">
        <v>829</v>
      </c>
      <c r="B2243" t="s">
        <v>828</v>
      </c>
      <c r="C2243" t="s">
        <v>841</v>
      </c>
      <c r="D2243">
        <v>2015</v>
      </c>
      <c r="E2243" t="s">
        <v>840</v>
      </c>
      <c r="F2243" t="s">
        <v>51</v>
      </c>
      <c r="G2243">
        <v>-35.074575000000003</v>
      </c>
      <c r="H2243">
        <v>150.7331528</v>
      </c>
      <c r="I2243" t="s">
        <v>88</v>
      </c>
      <c r="J2243" t="s">
        <v>412</v>
      </c>
      <c r="K2243" t="s">
        <v>154</v>
      </c>
      <c r="L2243" t="s">
        <v>154</v>
      </c>
      <c r="M2243" t="s">
        <v>154</v>
      </c>
    </row>
    <row r="2244" spans="1:14">
      <c r="A2244" t="s">
        <v>829</v>
      </c>
      <c r="B2244" t="s">
        <v>828</v>
      </c>
      <c r="C2244" t="s">
        <v>839</v>
      </c>
      <c r="D2244">
        <v>2016</v>
      </c>
      <c r="E2244" t="s">
        <v>838</v>
      </c>
      <c r="F2244" t="s">
        <v>51</v>
      </c>
      <c r="G2244">
        <v>-30.306963889999999</v>
      </c>
      <c r="H2244">
        <v>153.1448</v>
      </c>
      <c r="I2244" t="s">
        <v>88</v>
      </c>
      <c r="J2244" t="s">
        <v>412</v>
      </c>
      <c r="K2244" t="s">
        <v>154</v>
      </c>
      <c r="L2244" t="s">
        <v>154</v>
      </c>
      <c r="M2244" t="s">
        <v>154</v>
      </c>
    </row>
    <row r="2245" spans="1:14">
      <c r="A2245" t="s">
        <v>829</v>
      </c>
      <c r="B2245" t="s">
        <v>828</v>
      </c>
      <c r="C2245" t="s">
        <v>837</v>
      </c>
      <c r="D2245">
        <v>2016</v>
      </c>
      <c r="E2245" t="s">
        <v>836</v>
      </c>
      <c r="F2245" t="s">
        <v>81</v>
      </c>
      <c r="G2245">
        <v>-5.1045527780000004</v>
      </c>
      <c r="H2245">
        <v>119.3642583</v>
      </c>
      <c r="I2245" t="s">
        <v>65</v>
      </c>
      <c r="J2245" t="s">
        <v>49</v>
      </c>
      <c r="K2245" t="s">
        <v>154</v>
      </c>
      <c r="L2245" t="s">
        <v>154</v>
      </c>
      <c r="M2245" t="s">
        <v>154</v>
      </c>
      <c r="N2245" t="s">
        <v>835</v>
      </c>
    </row>
    <row r="2246" spans="1:14">
      <c r="A2246" t="s">
        <v>829</v>
      </c>
      <c r="B2246" t="s">
        <v>828</v>
      </c>
      <c r="C2246" t="s">
        <v>834</v>
      </c>
      <c r="D2246">
        <v>2015</v>
      </c>
      <c r="E2246" t="s">
        <v>833</v>
      </c>
      <c r="F2246" t="s">
        <v>832</v>
      </c>
      <c r="G2246">
        <v>1.4095888889999999</v>
      </c>
      <c r="H2246">
        <v>103.9931167</v>
      </c>
      <c r="I2246" t="s">
        <v>65</v>
      </c>
      <c r="J2246" t="s">
        <v>49</v>
      </c>
      <c r="K2246" t="s">
        <v>154</v>
      </c>
      <c r="L2246" t="s">
        <v>154</v>
      </c>
      <c r="M2246" t="s">
        <v>154</v>
      </c>
    </row>
    <row r="2247" spans="1:14">
      <c r="A2247" t="s">
        <v>829</v>
      </c>
      <c r="B2247" t="s">
        <v>828</v>
      </c>
      <c r="C2247" t="s">
        <v>562</v>
      </c>
      <c r="D2247">
        <v>2018</v>
      </c>
      <c r="E2247" t="s">
        <v>831</v>
      </c>
      <c r="F2247" t="s">
        <v>332</v>
      </c>
      <c r="G2247">
        <v>22.032011109999999</v>
      </c>
      <c r="H2247">
        <v>38.873399999999997</v>
      </c>
      <c r="I2247" t="s">
        <v>156</v>
      </c>
      <c r="J2247" t="s">
        <v>155</v>
      </c>
      <c r="K2247" t="s">
        <v>154</v>
      </c>
      <c r="L2247" t="s">
        <v>154</v>
      </c>
      <c r="M2247" t="s">
        <v>154</v>
      </c>
    </row>
    <row r="2248" spans="1:14">
      <c r="A2248" t="s">
        <v>829</v>
      </c>
      <c r="B2248" t="s">
        <v>828</v>
      </c>
      <c r="C2248" t="s">
        <v>830</v>
      </c>
      <c r="D2248">
        <v>2018</v>
      </c>
      <c r="E2248" t="s">
        <v>459</v>
      </c>
      <c r="F2248" t="s">
        <v>332</v>
      </c>
      <c r="G2248">
        <v>26.66552222</v>
      </c>
      <c r="H2248">
        <v>50.23829722</v>
      </c>
      <c r="I2248" t="s">
        <v>156</v>
      </c>
      <c r="J2248" t="s">
        <v>155</v>
      </c>
      <c r="K2248" t="s">
        <v>154</v>
      </c>
      <c r="L2248" t="s">
        <v>154</v>
      </c>
      <c r="M2248" t="s">
        <v>154</v>
      </c>
    </row>
    <row r="2249" spans="1:14">
      <c r="A2249" t="s">
        <v>829</v>
      </c>
      <c r="B2249" t="s">
        <v>828</v>
      </c>
      <c r="C2249" t="s">
        <v>827</v>
      </c>
      <c r="D2249">
        <v>2018</v>
      </c>
      <c r="E2249" t="s">
        <v>826</v>
      </c>
      <c r="F2249" t="s">
        <v>501</v>
      </c>
      <c r="G2249">
        <v>6.2931333330000001</v>
      </c>
      <c r="H2249">
        <v>39.317591669999999</v>
      </c>
      <c r="I2249" t="s">
        <v>65</v>
      </c>
      <c r="J2249" t="s">
        <v>155</v>
      </c>
      <c r="K2249" t="s">
        <v>154</v>
      </c>
      <c r="L2249" t="s">
        <v>154</v>
      </c>
      <c r="M2249" t="s">
        <v>154</v>
      </c>
    </row>
    <row r="2250" spans="1:14">
      <c r="A2250" t="s">
        <v>823</v>
      </c>
      <c r="B2250" t="s">
        <v>822</v>
      </c>
      <c r="D2250">
        <v>2013</v>
      </c>
      <c r="E2250" t="s">
        <v>825</v>
      </c>
      <c r="F2250" t="s">
        <v>66</v>
      </c>
      <c r="G2250">
        <v>37.265000000000001</v>
      </c>
      <c r="H2250">
        <v>-75.813888890000001</v>
      </c>
      <c r="I2250" t="s">
        <v>96</v>
      </c>
      <c r="J2250" t="s">
        <v>95</v>
      </c>
      <c r="K2250" t="s">
        <v>56</v>
      </c>
      <c r="L2250" t="s">
        <v>63</v>
      </c>
      <c r="M2250" t="s">
        <v>62</v>
      </c>
      <c r="N2250" t="s">
        <v>824</v>
      </c>
    </row>
    <row r="2251" spans="1:14">
      <c r="A2251" t="s">
        <v>823</v>
      </c>
      <c r="B2251" t="s">
        <v>822</v>
      </c>
      <c r="D2251">
        <v>2013</v>
      </c>
      <c r="E2251" t="s">
        <v>817</v>
      </c>
      <c r="F2251" t="s">
        <v>66</v>
      </c>
      <c r="G2251">
        <v>37.265000000000001</v>
      </c>
      <c r="H2251">
        <v>-75.813888890000001</v>
      </c>
      <c r="I2251" t="s">
        <v>96</v>
      </c>
      <c r="J2251" t="s">
        <v>95</v>
      </c>
      <c r="K2251" t="s">
        <v>56</v>
      </c>
      <c r="L2251" t="s">
        <v>63</v>
      </c>
      <c r="M2251" t="s">
        <v>62</v>
      </c>
      <c r="N2251" t="s">
        <v>821</v>
      </c>
    </row>
    <row r="2252" spans="1:14">
      <c r="A2252" t="s">
        <v>819</v>
      </c>
      <c r="B2252" t="s">
        <v>818</v>
      </c>
      <c r="D2252">
        <v>2021</v>
      </c>
      <c r="E2252" t="s">
        <v>817</v>
      </c>
      <c r="F2252" t="s">
        <v>66</v>
      </c>
      <c r="G2252">
        <v>37.265000000000001</v>
      </c>
      <c r="H2252">
        <v>-75.813888890000001</v>
      </c>
      <c r="I2252" t="s">
        <v>96</v>
      </c>
      <c r="J2252" t="s">
        <v>95</v>
      </c>
      <c r="K2252" t="s">
        <v>56</v>
      </c>
      <c r="L2252" t="s">
        <v>63</v>
      </c>
      <c r="M2252" t="s">
        <v>62</v>
      </c>
      <c r="N2252" t="s">
        <v>820</v>
      </c>
    </row>
    <row r="2253" spans="1:14">
      <c r="A2253" t="s">
        <v>819</v>
      </c>
      <c r="B2253" t="s">
        <v>818</v>
      </c>
      <c r="D2253">
        <v>2022</v>
      </c>
      <c r="E2253" t="s">
        <v>817</v>
      </c>
      <c r="F2253" t="s">
        <v>66</v>
      </c>
      <c r="G2253">
        <v>37.265000000000001</v>
      </c>
      <c r="H2253">
        <v>-75.813888890000001</v>
      </c>
      <c r="I2253" t="s">
        <v>96</v>
      </c>
      <c r="J2253" t="s">
        <v>95</v>
      </c>
      <c r="K2253" t="s">
        <v>56</v>
      </c>
      <c r="L2253" t="s">
        <v>63</v>
      </c>
      <c r="M2253" t="s">
        <v>62</v>
      </c>
      <c r="N2253" t="s">
        <v>816</v>
      </c>
    </row>
    <row r="2254" spans="1:14">
      <c r="A2254" t="s">
        <v>798</v>
      </c>
      <c r="B2254" t="s">
        <v>797</v>
      </c>
      <c r="D2254">
        <v>2021</v>
      </c>
      <c r="E2254" t="s">
        <v>815</v>
      </c>
      <c r="F2254" t="s">
        <v>89</v>
      </c>
      <c r="G2254">
        <v>39.033799999999999</v>
      </c>
      <c r="H2254">
        <v>122.7276</v>
      </c>
      <c r="I2254" t="s">
        <v>88</v>
      </c>
      <c r="J2254" t="s">
        <v>64</v>
      </c>
      <c r="K2254" t="s">
        <v>56</v>
      </c>
      <c r="L2254" t="s">
        <v>63</v>
      </c>
      <c r="M2254" t="s">
        <v>62</v>
      </c>
    </row>
    <row r="2255" spans="1:14">
      <c r="A2255" t="s">
        <v>798</v>
      </c>
      <c r="B2255" t="s">
        <v>797</v>
      </c>
      <c r="D2255">
        <v>2021</v>
      </c>
      <c r="E2255" t="s">
        <v>814</v>
      </c>
      <c r="F2255" t="s">
        <v>89</v>
      </c>
      <c r="G2255">
        <v>39.071899999999999</v>
      </c>
      <c r="H2255">
        <v>118.6746</v>
      </c>
      <c r="I2255" t="s">
        <v>88</v>
      </c>
      <c r="J2255" t="s">
        <v>64</v>
      </c>
      <c r="K2255" t="s">
        <v>56</v>
      </c>
      <c r="L2255" t="s">
        <v>63</v>
      </c>
      <c r="M2255" t="s">
        <v>62</v>
      </c>
    </row>
    <row r="2256" spans="1:14">
      <c r="A2256" t="s">
        <v>798</v>
      </c>
      <c r="B2256" t="s">
        <v>797</v>
      </c>
      <c r="D2256">
        <v>2021</v>
      </c>
      <c r="E2256" t="s">
        <v>813</v>
      </c>
      <c r="F2256" t="s">
        <v>89</v>
      </c>
      <c r="G2256">
        <v>37.805799999999998</v>
      </c>
      <c r="H2256">
        <v>119.163</v>
      </c>
      <c r="I2256" t="s">
        <v>96</v>
      </c>
      <c r="J2256" t="s">
        <v>64</v>
      </c>
      <c r="K2256" t="s">
        <v>56</v>
      </c>
      <c r="L2256" t="s">
        <v>195</v>
      </c>
      <c r="M2256" t="s">
        <v>62</v>
      </c>
    </row>
    <row r="2257" spans="1:13">
      <c r="A2257" t="s">
        <v>798</v>
      </c>
      <c r="B2257" t="s">
        <v>797</v>
      </c>
      <c r="D2257">
        <v>2021</v>
      </c>
      <c r="E2257" t="s">
        <v>812</v>
      </c>
      <c r="F2257" t="s">
        <v>89</v>
      </c>
      <c r="G2257">
        <v>37.515900000000002</v>
      </c>
      <c r="H2257">
        <v>121.4461</v>
      </c>
      <c r="I2257" t="s">
        <v>88</v>
      </c>
      <c r="J2257" t="s">
        <v>64</v>
      </c>
      <c r="K2257" t="s">
        <v>56</v>
      </c>
      <c r="L2257" t="s">
        <v>63</v>
      </c>
      <c r="M2257" t="s">
        <v>62</v>
      </c>
    </row>
    <row r="2258" spans="1:13">
      <c r="A2258" t="s">
        <v>798</v>
      </c>
      <c r="B2258" t="s">
        <v>797</v>
      </c>
      <c r="D2258">
        <v>2021</v>
      </c>
      <c r="E2258" t="s">
        <v>811</v>
      </c>
      <c r="F2258" t="s">
        <v>89</v>
      </c>
      <c r="G2258">
        <v>37.515999999999998</v>
      </c>
      <c r="H2258">
        <v>121.44629999999999</v>
      </c>
      <c r="I2258" t="s">
        <v>88</v>
      </c>
      <c r="J2258" t="s">
        <v>64</v>
      </c>
      <c r="K2258" t="s">
        <v>56</v>
      </c>
      <c r="L2258" t="s">
        <v>63</v>
      </c>
      <c r="M2258" t="s">
        <v>62</v>
      </c>
    </row>
    <row r="2259" spans="1:13">
      <c r="A2259" t="s">
        <v>798</v>
      </c>
      <c r="B2259" t="s">
        <v>797</v>
      </c>
      <c r="D2259">
        <v>2021</v>
      </c>
      <c r="E2259" t="s">
        <v>810</v>
      </c>
      <c r="F2259" t="s">
        <v>89</v>
      </c>
      <c r="G2259">
        <v>37.354700000000001</v>
      </c>
      <c r="H2259">
        <v>122.5646</v>
      </c>
      <c r="I2259" t="s">
        <v>88</v>
      </c>
      <c r="J2259" t="s">
        <v>64</v>
      </c>
      <c r="K2259" t="s">
        <v>56</v>
      </c>
      <c r="L2259" t="s">
        <v>195</v>
      </c>
      <c r="M2259" t="s">
        <v>62</v>
      </c>
    </row>
    <row r="2260" spans="1:13">
      <c r="A2260" t="s">
        <v>798</v>
      </c>
      <c r="B2260" t="s">
        <v>797</v>
      </c>
      <c r="D2260">
        <v>2021</v>
      </c>
      <c r="E2260" t="s">
        <v>810</v>
      </c>
      <c r="F2260" t="s">
        <v>89</v>
      </c>
      <c r="G2260">
        <v>37.350499999999997</v>
      </c>
      <c r="H2260">
        <v>122.57859999999999</v>
      </c>
      <c r="I2260" t="s">
        <v>88</v>
      </c>
      <c r="J2260" t="s">
        <v>64</v>
      </c>
      <c r="K2260" t="s">
        <v>56</v>
      </c>
      <c r="L2260" t="s">
        <v>63</v>
      </c>
      <c r="M2260" t="s">
        <v>62</v>
      </c>
    </row>
    <row r="2261" spans="1:13">
      <c r="A2261" t="s">
        <v>798</v>
      </c>
      <c r="B2261" t="s">
        <v>797</v>
      </c>
      <c r="D2261">
        <v>2021</v>
      </c>
      <c r="E2261" t="s">
        <v>809</v>
      </c>
      <c r="F2261" t="s">
        <v>89</v>
      </c>
      <c r="G2261">
        <v>36.060299999999998</v>
      </c>
      <c r="H2261">
        <v>120.3182</v>
      </c>
      <c r="I2261" t="s">
        <v>88</v>
      </c>
      <c r="J2261" t="s">
        <v>64</v>
      </c>
      <c r="K2261" t="s">
        <v>56</v>
      </c>
      <c r="L2261" t="s">
        <v>63</v>
      </c>
      <c r="M2261" t="s">
        <v>62</v>
      </c>
    </row>
    <row r="2262" spans="1:13">
      <c r="A2262" t="s">
        <v>798</v>
      </c>
      <c r="B2262" t="s">
        <v>797</v>
      </c>
      <c r="D2262">
        <v>2021</v>
      </c>
      <c r="E2262" t="s">
        <v>808</v>
      </c>
      <c r="F2262" t="s">
        <v>89</v>
      </c>
      <c r="G2262">
        <v>20.436299999999999</v>
      </c>
      <c r="H2262">
        <v>109.95</v>
      </c>
      <c r="I2262" t="s">
        <v>88</v>
      </c>
      <c r="J2262" t="s">
        <v>64</v>
      </c>
      <c r="K2262" t="s">
        <v>61</v>
      </c>
      <c r="L2262" t="s">
        <v>108</v>
      </c>
      <c r="M2262" t="s">
        <v>60</v>
      </c>
    </row>
    <row r="2263" spans="1:13">
      <c r="A2263" t="s">
        <v>798</v>
      </c>
      <c r="B2263" t="s">
        <v>797</v>
      </c>
      <c r="D2263">
        <v>2021</v>
      </c>
      <c r="E2263" t="s">
        <v>807</v>
      </c>
      <c r="F2263" t="s">
        <v>89</v>
      </c>
      <c r="G2263">
        <v>21.536000000000001</v>
      </c>
      <c r="H2263">
        <v>109.6366</v>
      </c>
      <c r="I2263" t="s">
        <v>88</v>
      </c>
      <c r="J2263" t="s">
        <v>64</v>
      </c>
      <c r="K2263" t="s">
        <v>61</v>
      </c>
      <c r="L2263" t="s">
        <v>108</v>
      </c>
      <c r="M2263" t="s">
        <v>60</v>
      </c>
    </row>
    <row r="2264" spans="1:13">
      <c r="A2264" t="s">
        <v>798</v>
      </c>
      <c r="B2264" t="s">
        <v>797</v>
      </c>
      <c r="D2264">
        <v>2021</v>
      </c>
      <c r="E2264" t="s">
        <v>806</v>
      </c>
      <c r="F2264" t="s">
        <v>89</v>
      </c>
      <c r="G2264">
        <v>21.5929</v>
      </c>
      <c r="H2264">
        <v>108.202</v>
      </c>
      <c r="I2264" t="s">
        <v>88</v>
      </c>
      <c r="J2264" t="s">
        <v>64</v>
      </c>
      <c r="K2264" t="s">
        <v>56</v>
      </c>
      <c r="L2264" t="s">
        <v>195</v>
      </c>
      <c r="M2264" t="s">
        <v>62</v>
      </c>
    </row>
    <row r="2265" spans="1:13">
      <c r="A2265" t="s">
        <v>798</v>
      </c>
      <c r="B2265" t="s">
        <v>797</v>
      </c>
      <c r="D2265">
        <v>2021</v>
      </c>
      <c r="E2265" t="s">
        <v>805</v>
      </c>
      <c r="F2265" t="s">
        <v>89</v>
      </c>
      <c r="G2265">
        <v>19.4679</v>
      </c>
      <c r="H2265">
        <v>110.8008</v>
      </c>
      <c r="I2265" t="s">
        <v>65</v>
      </c>
      <c r="J2265" t="s">
        <v>64</v>
      </c>
      <c r="K2265" t="s">
        <v>48</v>
      </c>
      <c r="L2265" t="s">
        <v>85</v>
      </c>
      <c r="M2265" t="s">
        <v>47</v>
      </c>
    </row>
    <row r="2266" spans="1:13">
      <c r="A2266" t="s">
        <v>798</v>
      </c>
      <c r="B2266" t="s">
        <v>797</v>
      </c>
      <c r="D2266">
        <v>2021</v>
      </c>
      <c r="E2266" t="s">
        <v>804</v>
      </c>
      <c r="F2266" t="s">
        <v>89</v>
      </c>
      <c r="G2266">
        <v>18.4117</v>
      </c>
      <c r="H2266">
        <v>110.014</v>
      </c>
      <c r="I2266" t="s">
        <v>65</v>
      </c>
      <c r="J2266" t="s">
        <v>64</v>
      </c>
      <c r="K2266" t="s">
        <v>48</v>
      </c>
      <c r="L2266" t="s">
        <v>80</v>
      </c>
      <c r="M2266" t="s">
        <v>79</v>
      </c>
    </row>
    <row r="2267" spans="1:13">
      <c r="A2267" t="s">
        <v>798</v>
      </c>
      <c r="B2267" t="s">
        <v>797</v>
      </c>
      <c r="C2267" t="s">
        <v>800</v>
      </c>
      <c r="D2267">
        <v>2018</v>
      </c>
      <c r="E2267" t="s">
        <v>803</v>
      </c>
      <c r="F2267" t="s">
        <v>89</v>
      </c>
      <c r="G2267">
        <v>21.434899999999999</v>
      </c>
      <c r="H2267">
        <v>109.2791</v>
      </c>
      <c r="I2267" t="s">
        <v>88</v>
      </c>
      <c r="J2267" t="s">
        <v>64</v>
      </c>
      <c r="K2267" t="s">
        <v>61</v>
      </c>
      <c r="L2267" t="s">
        <v>108</v>
      </c>
      <c r="M2267" t="s">
        <v>60</v>
      </c>
    </row>
    <row r="2268" spans="1:13">
      <c r="A2268" t="s">
        <v>798</v>
      </c>
      <c r="B2268" t="s">
        <v>797</v>
      </c>
      <c r="C2268" t="s">
        <v>800</v>
      </c>
      <c r="D2268">
        <v>2018</v>
      </c>
      <c r="E2268" t="s">
        <v>802</v>
      </c>
      <c r="F2268" t="s">
        <v>89</v>
      </c>
      <c r="G2268">
        <v>21.566400000000002</v>
      </c>
      <c r="H2268">
        <v>109.0973</v>
      </c>
      <c r="I2268" t="s">
        <v>88</v>
      </c>
      <c r="J2268" t="s">
        <v>64</v>
      </c>
      <c r="K2268" t="s">
        <v>61</v>
      </c>
      <c r="L2268" t="s">
        <v>87</v>
      </c>
      <c r="M2268" t="s">
        <v>60</v>
      </c>
    </row>
    <row r="2269" spans="1:13">
      <c r="A2269" t="s">
        <v>798</v>
      </c>
      <c r="B2269" t="s">
        <v>797</v>
      </c>
      <c r="C2269" t="s">
        <v>800</v>
      </c>
      <c r="D2269">
        <v>2018</v>
      </c>
      <c r="E2269" t="s">
        <v>801</v>
      </c>
      <c r="F2269" t="s">
        <v>89</v>
      </c>
      <c r="G2269">
        <v>21.6021</v>
      </c>
      <c r="H2269">
        <v>108.1996</v>
      </c>
      <c r="I2269" t="s">
        <v>88</v>
      </c>
      <c r="J2269" t="s">
        <v>64</v>
      </c>
      <c r="K2269" t="s">
        <v>61</v>
      </c>
      <c r="L2269" t="s">
        <v>87</v>
      </c>
      <c r="M2269" t="s">
        <v>60</v>
      </c>
    </row>
    <row r="2270" spans="1:13">
      <c r="A2270" t="s">
        <v>798</v>
      </c>
      <c r="B2270" t="s">
        <v>797</v>
      </c>
      <c r="C2270" t="s">
        <v>800</v>
      </c>
      <c r="D2270">
        <v>2018</v>
      </c>
      <c r="E2270" t="s">
        <v>799</v>
      </c>
      <c r="F2270" t="s">
        <v>89</v>
      </c>
      <c r="G2270">
        <v>21.578800000000001</v>
      </c>
      <c r="H2270">
        <v>108.1884</v>
      </c>
      <c r="I2270" t="s">
        <v>88</v>
      </c>
      <c r="J2270" t="s">
        <v>64</v>
      </c>
      <c r="K2270" t="s">
        <v>56</v>
      </c>
      <c r="L2270" t="s">
        <v>195</v>
      </c>
      <c r="M2270" t="s">
        <v>62</v>
      </c>
    </row>
    <row r="2271" spans="1:13">
      <c r="A2271" t="s">
        <v>798</v>
      </c>
      <c r="B2271" t="s">
        <v>797</v>
      </c>
      <c r="C2271" t="s">
        <v>800</v>
      </c>
      <c r="D2271">
        <v>2018</v>
      </c>
      <c r="E2271" t="s">
        <v>799</v>
      </c>
      <c r="F2271" t="s">
        <v>89</v>
      </c>
      <c r="G2271">
        <v>21.5825</v>
      </c>
      <c r="H2271">
        <v>108.19329999999999</v>
      </c>
      <c r="I2271" t="s">
        <v>88</v>
      </c>
      <c r="J2271" t="s">
        <v>64</v>
      </c>
      <c r="K2271" t="s">
        <v>56</v>
      </c>
      <c r="L2271" t="s">
        <v>195</v>
      </c>
      <c r="M2271" t="s">
        <v>62</v>
      </c>
    </row>
    <row r="2272" spans="1:13">
      <c r="A2272" t="s">
        <v>798</v>
      </c>
      <c r="B2272" t="s">
        <v>797</v>
      </c>
      <c r="C2272" t="s">
        <v>800</v>
      </c>
      <c r="D2272">
        <v>2018</v>
      </c>
      <c r="E2272" t="s">
        <v>799</v>
      </c>
      <c r="F2272" t="s">
        <v>89</v>
      </c>
      <c r="G2272">
        <v>21.586300000000001</v>
      </c>
      <c r="H2272">
        <v>108.1982</v>
      </c>
      <c r="I2272" t="s">
        <v>88</v>
      </c>
      <c r="J2272" t="s">
        <v>64</v>
      </c>
      <c r="K2272" t="s">
        <v>56</v>
      </c>
      <c r="L2272" t="s">
        <v>195</v>
      </c>
      <c r="M2272" t="s">
        <v>62</v>
      </c>
    </row>
    <row r="2273" spans="1:14">
      <c r="A2273" t="s">
        <v>798</v>
      </c>
      <c r="B2273" t="s">
        <v>797</v>
      </c>
      <c r="C2273" t="s">
        <v>796</v>
      </c>
      <c r="D2273">
        <v>2018</v>
      </c>
      <c r="E2273" t="s">
        <v>795</v>
      </c>
      <c r="F2273" t="s">
        <v>89</v>
      </c>
      <c r="G2273" t="e">
        <v>#REF!</v>
      </c>
      <c r="H2273" t="s">
        <v>794</v>
      </c>
      <c r="I2273" t="s">
        <v>65</v>
      </c>
      <c r="J2273" t="s">
        <v>49</v>
      </c>
      <c r="K2273" t="s">
        <v>226</v>
      </c>
      <c r="L2273" t="s">
        <v>227</v>
      </c>
      <c r="M2273" t="s">
        <v>226</v>
      </c>
      <c r="N2273" t="s">
        <v>793</v>
      </c>
    </row>
    <row r="2274" spans="1:14">
      <c r="A2274" t="s">
        <v>798</v>
      </c>
      <c r="B2274" t="s">
        <v>797</v>
      </c>
      <c r="C2274" t="s">
        <v>2615</v>
      </c>
      <c r="D2274">
        <v>2013</v>
      </c>
      <c r="E2274" t="s">
        <v>2614</v>
      </c>
      <c r="F2274" t="s">
        <v>89</v>
      </c>
      <c r="K2274" t="s">
        <v>154</v>
      </c>
      <c r="L2274" t="s">
        <v>154</v>
      </c>
      <c r="M2274" t="s">
        <v>154</v>
      </c>
    </row>
    <row r="2275" spans="1:14">
      <c r="A2275" t="s">
        <v>798</v>
      </c>
      <c r="B2275" t="s">
        <v>797</v>
      </c>
      <c r="C2275" t="s">
        <v>2613</v>
      </c>
      <c r="D2275">
        <v>2002</v>
      </c>
      <c r="E2275" t="s">
        <v>2612</v>
      </c>
      <c r="F2275" t="s">
        <v>89</v>
      </c>
      <c r="K2275" t="s">
        <v>154</v>
      </c>
      <c r="L2275" t="s">
        <v>154</v>
      </c>
      <c r="M2275" t="s">
        <v>154</v>
      </c>
    </row>
    <row r="2276" spans="1:14">
      <c r="A2276" t="s">
        <v>798</v>
      </c>
      <c r="B2276" t="s">
        <v>797</v>
      </c>
      <c r="C2276" t="s">
        <v>2611</v>
      </c>
      <c r="D2276">
        <v>2002</v>
      </c>
      <c r="E2276" t="s">
        <v>2610</v>
      </c>
      <c r="F2276" t="s">
        <v>89</v>
      </c>
      <c r="K2276" t="s">
        <v>154</v>
      </c>
      <c r="L2276" t="s">
        <v>154</v>
      </c>
      <c r="M2276" t="s">
        <v>154</v>
      </c>
    </row>
    <row r="2277" spans="1:14">
      <c r="A2277" t="s">
        <v>798</v>
      </c>
      <c r="B2277" t="s">
        <v>797</v>
      </c>
      <c r="C2277" t="s">
        <v>2609</v>
      </c>
      <c r="D2277">
        <v>2007</v>
      </c>
      <c r="E2277" t="s">
        <v>2608</v>
      </c>
      <c r="F2277" t="s">
        <v>89</v>
      </c>
      <c r="K2277" t="s">
        <v>154</v>
      </c>
      <c r="L2277" t="s">
        <v>154</v>
      </c>
      <c r="M2277" t="s">
        <v>154</v>
      </c>
    </row>
    <row r="2278" spans="1:14">
      <c r="A2278" t="s">
        <v>798</v>
      </c>
      <c r="B2278" t="s">
        <v>797</v>
      </c>
      <c r="D2278">
        <v>2021</v>
      </c>
      <c r="E2278" t="s">
        <v>2607</v>
      </c>
      <c r="F2278" t="s">
        <v>89</v>
      </c>
      <c r="K2278" t="s">
        <v>154</v>
      </c>
      <c r="L2278" t="s">
        <v>154</v>
      </c>
      <c r="M2278" t="s">
        <v>154</v>
      </c>
    </row>
    <row r="2279" spans="1:14">
      <c r="A2279" t="s">
        <v>798</v>
      </c>
      <c r="B2279" t="s">
        <v>797</v>
      </c>
      <c r="D2279">
        <v>2021</v>
      </c>
      <c r="E2279" t="s">
        <v>2606</v>
      </c>
      <c r="F2279" t="s">
        <v>89</v>
      </c>
      <c r="K2279" t="s">
        <v>154</v>
      </c>
      <c r="L2279" t="s">
        <v>154</v>
      </c>
      <c r="M2279" t="s">
        <v>154</v>
      </c>
    </row>
    <row r="2280" spans="1:14">
      <c r="A2280" t="s">
        <v>798</v>
      </c>
      <c r="B2280" t="s">
        <v>797</v>
      </c>
      <c r="D2280">
        <v>2021</v>
      </c>
      <c r="E2280" t="s">
        <v>2605</v>
      </c>
      <c r="F2280" t="s">
        <v>89</v>
      </c>
      <c r="K2280" t="s">
        <v>154</v>
      </c>
      <c r="L2280" t="s">
        <v>154</v>
      </c>
      <c r="M2280" t="s">
        <v>154</v>
      </c>
    </row>
    <row r="2281" spans="1:14">
      <c r="A2281" t="s">
        <v>798</v>
      </c>
      <c r="B2281" t="s">
        <v>797</v>
      </c>
      <c r="D2281">
        <v>2021</v>
      </c>
      <c r="E2281" t="s">
        <v>2604</v>
      </c>
      <c r="F2281" t="s">
        <v>89</v>
      </c>
      <c r="K2281" t="s">
        <v>154</v>
      </c>
      <c r="L2281" t="s">
        <v>154</v>
      </c>
      <c r="M2281" t="s">
        <v>154</v>
      </c>
    </row>
    <row r="2282" spans="1:14">
      <c r="A2282" t="s">
        <v>798</v>
      </c>
      <c r="B2282" t="s">
        <v>797</v>
      </c>
      <c r="D2282">
        <v>2021</v>
      </c>
      <c r="E2282" t="s">
        <v>2603</v>
      </c>
      <c r="F2282" t="s">
        <v>89</v>
      </c>
      <c r="K2282" t="s">
        <v>154</v>
      </c>
      <c r="L2282" t="s">
        <v>154</v>
      </c>
      <c r="M2282" t="s">
        <v>154</v>
      </c>
    </row>
    <row r="2283" spans="1:14">
      <c r="A2283" t="s">
        <v>798</v>
      </c>
      <c r="B2283" t="s">
        <v>797</v>
      </c>
      <c r="D2283">
        <v>2021</v>
      </c>
      <c r="E2283" t="s">
        <v>2602</v>
      </c>
      <c r="F2283" t="s">
        <v>89</v>
      </c>
      <c r="K2283" t="s">
        <v>154</v>
      </c>
      <c r="L2283" t="s">
        <v>154</v>
      </c>
      <c r="M2283" t="s">
        <v>154</v>
      </c>
    </row>
    <row r="2284" spans="1:14">
      <c r="A2284" t="s">
        <v>798</v>
      </c>
      <c r="B2284" t="s">
        <v>797</v>
      </c>
      <c r="C2284" t="s">
        <v>2601</v>
      </c>
      <c r="D2284">
        <v>2013</v>
      </c>
      <c r="E2284" t="s">
        <v>2600</v>
      </c>
      <c r="F2284" t="s">
        <v>89</v>
      </c>
      <c r="I2284" t="s">
        <v>65</v>
      </c>
      <c r="J2284" t="s">
        <v>49</v>
      </c>
      <c r="K2284" t="s">
        <v>154</v>
      </c>
      <c r="L2284" t="s">
        <v>154</v>
      </c>
      <c r="M2284" t="s">
        <v>154</v>
      </c>
    </row>
    <row r="2285" spans="1:14">
      <c r="A2285" t="s">
        <v>792</v>
      </c>
      <c r="B2285" t="s">
        <v>791</v>
      </c>
      <c r="D2285">
        <v>2018</v>
      </c>
      <c r="E2285" t="s">
        <v>2599</v>
      </c>
      <c r="F2285" t="s">
        <v>789</v>
      </c>
      <c r="G2285">
        <v>-2.1090420000000001</v>
      </c>
      <c r="H2285">
        <v>41.059989999999999</v>
      </c>
      <c r="I2285" t="s">
        <v>96</v>
      </c>
      <c r="J2285" t="s">
        <v>155</v>
      </c>
      <c r="K2285" t="s">
        <v>154</v>
      </c>
      <c r="L2285" t="s">
        <v>154</v>
      </c>
      <c r="M2285" t="s">
        <v>154</v>
      </c>
      <c r="N2285" t="s">
        <v>2596</v>
      </c>
    </row>
    <row r="2286" spans="1:14">
      <c r="A2286" t="s">
        <v>792</v>
      </c>
      <c r="B2286" t="s">
        <v>791</v>
      </c>
      <c r="D2286">
        <v>2018</v>
      </c>
      <c r="E2286" t="s">
        <v>2598</v>
      </c>
      <c r="F2286" t="s">
        <v>789</v>
      </c>
      <c r="G2286">
        <v>-3.2732640000000002</v>
      </c>
      <c r="H2286">
        <v>40.105170000000001</v>
      </c>
      <c r="I2286" t="s">
        <v>65</v>
      </c>
      <c r="J2286" t="s">
        <v>155</v>
      </c>
      <c r="K2286" t="s">
        <v>154</v>
      </c>
      <c r="L2286" t="s">
        <v>154</v>
      </c>
      <c r="M2286" t="s">
        <v>154</v>
      </c>
      <c r="N2286" t="s">
        <v>2596</v>
      </c>
    </row>
    <row r="2287" spans="1:14">
      <c r="A2287" t="s">
        <v>792</v>
      </c>
      <c r="B2287" t="s">
        <v>791</v>
      </c>
      <c r="D2287">
        <v>2018</v>
      </c>
      <c r="E2287" t="s">
        <v>790</v>
      </c>
      <c r="F2287" t="s">
        <v>789</v>
      </c>
      <c r="G2287">
        <v>-4.4336029999999997</v>
      </c>
      <c r="H2287">
        <v>39.522219999999997</v>
      </c>
      <c r="I2287" t="s">
        <v>96</v>
      </c>
      <c r="J2287" t="s">
        <v>155</v>
      </c>
      <c r="K2287" t="s">
        <v>154</v>
      </c>
      <c r="L2287" t="s">
        <v>154</v>
      </c>
      <c r="M2287" t="s">
        <v>154</v>
      </c>
      <c r="N2287" t="s">
        <v>2596</v>
      </c>
    </row>
    <row r="2288" spans="1:14">
      <c r="A2288" t="s">
        <v>792</v>
      </c>
      <c r="B2288" t="s">
        <v>791</v>
      </c>
      <c r="D2288">
        <v>2018</v>
      </c>
      <c r="E2288" t="s">
        <v>2597</v>
      </c>
      <c r="F2288" t="s">
        <v>789</v>
      </c>
      <c r="G2288">
        <v>-4.6743670000000002</v>
      </c>
      <c r="H2288">
        <v>39.304450000000003</v>
      </c>
      <c r="I2288" t="s">
        <v>96</v>
      </c>
      <c r="J2288" t="s">
        <v>155</v>
      </c>
      <c r="K2288" t="s">
        <v>154</v>
      </c>
      <c r="L2288" t="s">
        <v>154</v>
      </c>
      <c r="M2288" t="s">
        <v>154</v>
      </c>
      <c r="N2288" t="s">
        <v>2596</v>
      </c>
    </row>
    <row r="2289" spans="1:14">
      <c r="A2289" t="s">
        <v>788</v>
      </c>
      <c r="B2289" t="s">
        <v>787</v>
      </c>
      <c r="D2289">
        <v>2021</v>
      </c>
      <c r="E2289" t="s">
        <v>786</v>
      </c>
      <c r="F2289" t="s">
        <v>81</v>
      </c>
      <c r="G2289">
        <v>-5.0479060000000002</v>
      </c>
      <c r="H2289">
        <v>119.3279</v>
      </c>
      <c r="I2289" t="s">
        <v>65</v>
      </c>
      <c r="J2289" t="s">
        <v>49</v>
      </c>
      <c r="K2289" t="s">
        <v>226</v>
      </c>
      <c r="L2289" t="s">
        <v>227</v>
      </c>
      <c r="M2289" t="s">
        <v>226</v>
      </c>
      <c r="N2289" t="s">
        <v>2594</v>
      </c>
    </row>
    <row r="2290" spans="1:14">
      <c r="A2290" t="s">
        <v>780</v>
      </c>
      <c r="B2290" t="s">
        <v>779</v>
      </c>
      <c r="C2290" t="s">
        <v>784</v>
      </c>
      <c r="D2290">
        <v>2018</v>
      </c>
      <c r="E2290" t="s">
        <v>785</v>
      </c>
      <c r="F2290" t="s">
        <v>228</v>
      </c>
      <c r="G2290">
        <v>7.2374559999999999</v>
      </c>
      <c r="H2290">
        <v>99.438659999999999</v>
      </c>
      <c r="I2290" t="s">
        <v>50</v>
      </c>
      <c r="J2290" t="s">
        <v>155</v>
      </c>
      <c r="K2290" t="s">
        <v>154</v>
      </c>
      <c r="L2290" t="s">
        <v>154</v>
      </c>
      <c r="M2290" t="s">
        <v>154</v>
      </c>
    </row>
    <row r="2291" spans="1:14">
      <c r="A2291" t="s">
        <v>780</v>
      </c>
      <c r="B2291" t="s">
        <v>779</v>
      </c>
      <c r="C2291" t="s">
        <v>784</v>
      </c>
      <c r="D2291">
        <v>2018</v>
      </c>
      <c r="E2291" t="s">
        <v>783</v>
      </c>
      <c r="F2291" t="s">
        <v>228</v>
      </c>
      <c r="G2291">
        <v>7.2248530000000004</v>
      </c>
      <c r="H2291">
        <v>99.401560000000003</v>
      </c>
      <c r="I2291" t="s">
        <v>50</v>
      </c>
      <c r="J2291" t="s">
        <v>155</v>
      </c>
      <c r="K2291" t="s">
        <v>154</v>
      </c>
      <c r="L2291" t="s">
        <v>154</v>
      </c>
      <c r="M2291" t="s">
        <v>154</v>
      </c>
    </row>
    <row r="2292" spans="1:14">
      <c r="A2292" t="s">
        <v>780</v>
      </c>
      <c r="B2292" t="s">
        <v>779</v>
      </c>
      <c r="D2292">
        <v>2021</v>
      </c>
      <c r="E2292" t="s">
        <v>782</v>
      </c>
      <c r="F2292" t="s">
        <v>228</v>
      </c>
      <c r="G2292">
        <v>7.2590810000000001</v>
      </c>
      <c r="H2292">
        <v>99.438550000000006</v>
      </c>
      <c r="I2292" t="s">
        <v>50</v>
      </c>
      <c r="J2292" t="s">
        <v>155</v>
      </c>
      <c r="K2292" t="s">
        <v>154</v>
      </c>
      <c r="L2292" t="s">
        <v>154</v>
      </c>
      <c r="M2292" t="s">
        <v>154</v>
      </c>
    </row>
    <row r="2293" spans="1:14">
      <c r="A2293" t="s">
        <v>780</v>
      </c>
      <c r="B2293" t="s">
        <v>779</v>
      </c>
      <c r="D2293">
        <v>2021</v>
      </c>
      <c r="E2293" t="s">
        <v>778</v>
      </c>
      <c r="F2293" t="s">
        <v>228</v>
      </c>
      <c r="G2293">
        <v>7.2726139999999999</v>
      </c>
      <c r="H2293">
        <v>99.394130000000004</v>
      </c>
      <c r="I2293" t="s">
        <v>50</v>
      </c>
      <c r="J2293" t="s">
        <v>155</v>
      </c>
      <c r="K2293" t="s">
        <v>154</v>
      </c>
      <c r="L2293" t="s">
        <v>154</v>
      </c>
      <c r="M2293" t="s">
        <v>154</v>
      </c>
    </row>
    <row r="2294" spans="1:14">
      <c r="A2294" t="s">
        <v>774</v>
      </c>
      <c r="B2294" t="s">
        <v>773</v>
      </c>
      <c r="D2294">
        <v>2016</v>
      </c>
      <c r="E2294" t="s">
        <v>777</v>
      </c>
      <c r="F2294" t="s">
        <v>66</v>
      </c>
      <c r="G2294">
        <v>25.180440000000001</v>
      </c>
      <c r="H2294">
        <v>-80.489279999999994</v>
      </c>
      <c r="I2294" t="s">
        <v>50</v>
      </c>
      <c r="J2294" t="s">
        <v>217</v>
      </c>
      <c r="K2294" t="s">
        <v>226</v>
      </c>
      <c r="L2294" t="s">
        <v>227</v>
      </c>
      <c r="M2294" t="s">
        <v>226</v>
      </c>
      <c r="N2294" t="s">
        <v>771</v>
      </c>
    </row>
    <row r="2295" spans="1:14">
      <c r="A2295" t="s">
        <v>774</v>
      </c>
      <c r="B2295" t="s">
        <v>773</v>
      </c>
      <c r="D2295">
        <v>2016</v>
      </c>
      <c r="E2295" t="s">
        <v>776</v>
      </c>
      <c r="F2295" t="s">
        <v>66</v>
      </c>
      <c r="G2295">
        <v>25.136690000000002</v>
      </c>
      <c r="H2295">
        <v>-80.513180000000006</v>
      </c>
      <c r="I2295" t="s">
        <v>50</v>
      </c>
      <c r="J2295" t="s">
        <v>217</v>
      </c>
      <c r="K2295" t="s">
        <v>226</v>
      </c>
      <c r="L2295" t="s">
        <v>227</v>
      </c>
      <c r="M2295" t="s">
        <v>226</v>
      </c>
      <c r="N2295" t="s">
        <v>771</v>
      </c>
    </row>
    <row r="2296" spans="1:14">
      <c r="A2296" t="s">
        <v>774</v>
      </c>
      <c r="B2296" t="s">
        <v>773</v>
      </c>
      <c r="D2296">
        <v>2016</v>
      </c>
      <c r="E2296" t="s">
        <v>720</v>
      </c>
      <c r="F2296" t="s">
        <v>66</v>
      </c>
      <c r="G2296">
        <v>25.033709999999999</v>
      </c>
      <c r="H2296">
        <v>-80.677620000000005</v>
      </c>
      <c r="I2296" t="s">
        <v>50</v>
      </c>
      <c r="J2296" t="s">
        <v>217</v>
      </c>
      <c r="K2296" t="s">
        <v>226</v>
      </c>
      <c r="L2296" t="s">
        <v>227</v>
      </c>
      <c r="M2296" t="s">
        <v>226</v>
      </c>
      <c r="N2296" t="s">
        <v>771</v>
      </c>
    </row>
    <row r="2297" spans="1:14">
      <c r="A2297" t="s">
        <v>774</v>
      </c>
      <c r="B2297" t="s">
        <v>773</v>
      </c>
      <c r="D2297">
        <v>2016</v>
      </c>
      <c r="E2297" t="s">
        <v>775</v>
      </c>
      <c r="F2297" t="s">
        <v>66</v>
      </c>
      <c r="G2297">
        <v>24.987290000000002</v>
      </c>
      <c r="H2297">
        <v>-80.829329999999999</v>
      </c>
      <c r="I2297" t="s">
        <v>50</v>
      </c>
      <c r="J2297" t="s">
        <v>217</v>
      </c>
      <c r="K2297" t="s">
        <v>226</v>
      </c>
      <c r="L2297" t="s">
        <v>227</v>
      </c>
      <c r="M2297" t="s">
        <v>226</v>
      </c>
      <c r="N2297" t="s">
        <v>771</v>
      </c>
    </row>
    <row r="2298" spans="1:14">
      <c r="A2298" t="s">
        <v>774</v>
      </c>
      <c r="B2298" t="s">
        <v>773</v>
      </c>
      <c r="D2298">
        <v>2016</v>
      </c>
      <c r="E2298" t="s">
        <v>721</v>
      </c>
      <c r="F2298" t="s">
        <v>66</v>
      </c>
      <c r="G2298">
        <v>24.954719999999998</v>
      </c>
      <c r="H2298">
        <v>-80.882090000000005</v>
      </c>
      <c r="I2298" t="s">
        <v>50</v>
      </c>
      <c r="J2298" t="s">
        <v>217</v>
      </c>
      <c r="K2298" t="s">
        <v>226</v>
      </c>
      <c r="L2298" t="s">
        <v>227</v>
      </c>
      <c r="M2298" t="s">
        <v>226</v>
      </c>
      <c r="N2298" t="s">
        <v>771</v>
      </c>
    </row>
    <row r="2299" spans="1:14">
      <c r="A2299" t="s">
        <v>774</v>
      </c>
      <c r="B2299" t="s">
        <v>773</v>
      </c>
      <c r="D2299">
        <v>2016</v>
      </c>
      <c r="E2299" t="s">
        <v>772</v>
      </c>
      <c r="F2299" t="s">
        <v>66</v>
      </c>
      <c r="G2299">
        <v>24.908470000000001</v>
      </c>
      <c r="H2299">
        <v>-80.939480000000003</v>
      </c>
      <c r="I2299" t="s">
        <v>50</v>
      </c>
      <c r="J2299" t="s">
        <v>217</v>
      </c>
      <c r="K2299" t="s">
        <v>226</v>
      </c>
      <c r="L2299" t="s">
        <v>227</v>
      </c>
      <c r="M2299" t="s">
        <v>226</v>
      </c>
      <c r="N2299" t="s">
        <v>771</v>
      </c>
    </row>
    <row r="2300" spans="1:14">
      <c r="A2300" t="s">
        <v>767</v>
      </c>
      <c r="B2300" t="s">
        <v>766</v>
      </c>
      <c r="D2300">
        <v>2020</v>
      </c>
      <c r="E2300" t="s">
        <v>770</v>
      </c>
      <c r="F2300" t="s">
        <v>332</v>
      </c>
      <c r="G2300">
        <v>22.946249999999999</v>
      </c>
      <c r="H2300">
        <v>38.877940000000002</v>
      </c>
      <c r="I2300" t="s">
        <v>156</v>
      </c>
      <c r="J2300" t="s">
        <v>155</v>
      </c>
      <c r="K2300" t="s">
        <v>61</v>
      </c>
      <c r="L2300" t="s">
        <v>769</v>
      </c>
      <c r="M2300" t="s">
        <v>60</v>
      </c>
      <c r="N2300" t="s">
        <v>768</v>
      </c>
    </row>
    <row r="2301" spans="1:14">
      <c r="A2301" t="s">
        <v>767</v>
      </c>
      <c r="B2301" t="s">
        <v>766</v>
      </c>
      <c r="D2301">
        <v>2020</v>
      </c>
      <c r="E2301" t="s">
        <v>770</v>
      </c>
      <c r="F2301" t="s">
        <v>332</v>
      </c>
      <c r="G2301">
        <v>22.946249999999999</v>
      </c>
      <c r="H2301">
        <v>38.877940000000002</v>
      </c>
      <c r="I2301" t="s">
        <v>156</v>
      </c>
      <c r="J2301" t="s">
        <v>155</v>
      </c>
      <c r="K2301" t="s">
        <v>57</v>
      </c>
      <c r="L2301" t="s">
        <v>57</v>
      </c>
      <c r="M2301" t="s">
        <v>57</v>
      </c>
      <c r="N2301" t="s">
        <v>764</v>
      </c>
    </row>
    <row r="2302" spans="1:14">
      <c r="A2302" t="s">
        <v>767</v>
      </c>
      <c r="B2302" t="s">
        <v>766</v>
      </c>
      <c r="D2302">
        <v>2020</v>
      </c>
      <c r="E2302" t="s">
        <v>765</v>
      </c>
      <c r="F2302" t="s">
        <v>332</v>
      </c>
      <c r="G2302">
        <v>22.91236</v>
      </c>
      <c r="H2302">
        <v>38.897469999999998</v>
      </c>
      <c r="I2302" t="s">
        <v>156</v>
      </c>
      <c r="J2302" t="s">
        <v>155</v>
      </c>
      <c r="K2302" t="s">
        <v>61</v>
      </c>
      <c r="L2302" t="s">
        <v>769</v>
      </c>
      <c r="M2302" t="s">
        <v>60</v>
      </c>
      <c r="N2302" t="s">
        <v>768</v>
      </c>
    </row>
    <row r="2303" spans="1:14">
      <c r="A2303" t="s">
        <v>767</v>
      </c>
      <c r="B2303" t="s">
        <v>766</v>
      </c>
      <c r="D2303">
        <v>2020</v>
      </c>
      <c r="E2303" t="s">
        <v>765</v>
      </c>
      <c r="F2303" t="s">
        <v>332</v>
      </c>
      <c r="G2303">
        <v>22.91236</v>
      </c>
      <c r="H2303">
        <v>38.897469999999998</v>
      </c>
      <c r="I2303" t="s">
        <v>156</v>
      </c>
      <c r="J2303" t="s">
        <v>155</v>
      </c>
      <c r="K2303" t="s">
        <v>57</v>
      </c>
      <c r="L2303" t="s">
        <v>57</v>
      </c>
      <c r="M2303" t="s">
        <v>57</v>
      </c>
      <c r="N2303" t="s">
        <v>764</v>
      </c>
    </row>
    <row r="2304" spans="1:14">
      <c r="A2304" t="s">
        <v>2593</v>
      </c>
      <c r="B2304" t="s">
        <v>2592</v>
      </c>
      <c r="D2304">
        <v>2011</v>
      </c>
      <c r="E2304" t="s">
        <v>2591</v>
      </c>
      <c r="F2304" t="s">
        <v>1449</v>
      </c>
      <c r="G2304">
        <v>37.659170000000003</v>
      </c>
      <c r="H2304">
        <v>23.970669999999998</v>
      </c>
      <c r="I2304" t="s">
        <v>65</v>
      </c>
      <c r="J2304" t="s">
        <v>95</v>
      </c>
      <c r="K2304" t="s">
        <v>48</v>
      </c>
      <c r="L2304" t="s">
        <v>166</v>
      </c>
      <c r="M2304" t="s">
        <v>165</v>
      </c>
    </row>
    <row r="2305" spans="1:14">
      <c r="A2305" t="s">
        <v>761</v>
      </c>
      <c r="B2305" t="s">
        <v>760</v>
      </c>
      <c r="D2305">
        <v>2001</v>
      </c>
      <c r="E2305" t="s">
        <v>762</v>
      </c>
      <c r="F2305" t="s">
        <v>758</v>
      </c>
      <c r="G2305">
        <v>-26.067919440000001</v>
      </c>
      <c r="H2305">
        <v>32.888969439999997</v>
      </c>
      <c r="I2305" t="s">
        <v>96</v>
      </c>
      <c r="J2305" t="s">
        <v>155</v>
      </c>
      <c r="K2305" t="s">
        <v>226</v>
      </c>
      <c r="L2305" t="s">
        <v>227</v>
      </c>
      <c r="M2305" t="s">
        <v>226</v>
      </c>
    </row>
    <row r="2306" spans="1:14">
      <c r="A2306" t="s">
        <v>761</v>
      </c>
      <c r="B2306" t="s">
        <v>760</v>
      </c>
      <c r="D2306">
        <v>2001</v>
      </c>
      <c r="E2306" t="s">
        <v>759</v>
      </c>
      <c r="F2306" t="s">
        <v>758</v>
      </c>
      <c r="G2306">
        <v>-26.067919440000001</v>
      </c>
      <c r="H2306">
        <v>32.888969439999997</v>
      </c>
      <c r="I2306" t="s">
        <v>96</v>
      </c>
      <c r="J2306" t="s">
        <v>155</v>
      </c>
      <c r="K2306" t="s">
        <v>226</v>
      </c>
      <c r="L2306" t="s">
        <v>227</v>
      </c>
      <c r="M2306" t="s">
        <v>226</v>
      </c>
    </row>
    <row r="2307" spans="1:14">
      <c r="A2307" t="s">
        <v>754</v>
      </c>
      <c r="B2307" t="s">
        <v>753</v>
      </c>
      <c r="D2307">
        <v>2018</v>
      </c>
      <c r="E2307" t="s">
        <v>651</v>
      </c>
      <c r="F2307" t="s">
        <v>66</v>
      </c>
      <c r="G2307">
        <v>36.949963889999999</v>
      </c>
      <c r="H2307">
        <v>-76.152463890000007</v>
      </c>
      <c r="I2307" t="s">
        <v>88</v>
      </c>
      <c r="J2307" t="s">
        <v>95</v>
      </c>
      <c r="K2307" t="s">
        <v>56</v>
      </c>
      <c r="L2307" t="s">
        <v>63</v>
      </c>
      <c r="M2307" t="s">
        <v>62</v>
      </c>
      <c r="N2307" t="s">
        <v>251</v>
      </c>
    </row>
    <row r="2308" spans="1:14">
      <c r="A2308" t="s">
        <v>754</v>
      </c>
      <c r="B2308" t="s">
        <v>753</v>
      </c>
      <c r="D2308">
        <v>2018</v>
      </c>
      <c r="E2308" t="s">
        <v>651</v>
      </c>
      <c r="F2308" t="s">
        <v>66</v>
      </c>
      <c r="G2308">
        <v>36.949963889999999</v>
      </c>
      <c r="H2308">
        <v>-76.152463890000007</v>
      </c>
      <c r="I2308" t="s">
        <v>88</v>
      </c>
      <c r="J2308" t="s">
        <v>95</v>
      </c>
      <c r="K2308" t="s">
        <v>56</v>
      </c>
      <c r="L2308" t="s">
        <v>63</v>
      </c>
      <c r="M2308" t="s">
        <v>62</v>
      </c>
      <c r="N2308" t="s">
        <v>250</v>
      </c>
    </row>
    <row r="2309" spans="1:14">
      <c r="A2309" t="s">
        <v>754</v>
      </c>
      <c r="B2309" t="s">
        <v>753</v>
      </c>
      <c r="D2309">
        <v>2019</v>
      </c>
      <c r="E2309" t="s">
        <v>651</v>
      </c>
      <c r="F2309" t="s">
        <v>66</v>
      </c>
      <c r="G2309">
        <v>36.949963889999999</v>
      </c>
      <c r="H2309">
        <v>-76.152463890000007</v>
      </c>
      <c r="I2309" t="s">
        <v>88</v>
      </c>
      <c r="J2309" t="s">
        <v>95</v>
      </c>
      <c r="K2309" t="s">
        <v>56</v>
      </c>
      <c r="L2309" t="s">
        <v>63</v>
      </c>
      <c r="M2309" t="s">
        <v>62</v>
      </c>
      <c r="N2309" t="s">
        <v>248</v>
      </c>
    </row>
    <row r="2310" spans="1:14">
      <c r="A2310" t="s">
        <v>754</v>
      </c>
      <c r="B2310" t="s">
        <v>753</v>
      </c>
      <c r="D2310">
        <v>2020</v>
      </c>
      <c r="E2310" t="s">
        <v>651</v>
      </c>
      <c r="F2310" t="s">
        <v>66</v>
      </c>
      <c r="G2310">
        <v>36.949963889999999</v>
      </c>
      <c r="H2310">
        <v>-76.152463890000007</v>
      </c>
      <c r="I2310" t="s">
        <v>88</v>
      </c>
      <c r="J2310" t="s">
        <v>95</v>
      </c>
      <c r="K2310" t="s">
        <v>56</v>
      </c>
      <c r="L2310" t="s">
        <v>63</v>
      </c>
      <c r="M2310" t="s">
        <v>62</v>
      </c>
      <c r="N2310" t="s">
        <v>247</v>
      </c>
    </row>
    <row r="2311" spans="1:14">
      <c r="A2311" t="s">
        <v>754</v>
      </c>
      <c r="B2311" t="s">
        <v>753</v>
      </c>
      <c r="D2311">
        <v>2021</v>
      </c>
      <c r="E2311" t="s">
        <v>651</v>
      </c>
      <c r="F2311" t="s">
        <v>66</v>
      </c>
      <c r="G2311">
        <v>36.949963889999999</v>
      </c>
      <c r="H2311">
        <v>-76.152463890000007</v>
      </c>
      <c r="I2311" t="s">
        <v>88</v>
      </c>
      <c r="J2311" t="s">
        <v>95</v>
      </c>
      <c r="K2311" t="s">
        <v>56</v>
      </c>
      <c r="L2311" t="s">
        <v>63</v>
      </c>
      <c r="M2311" t="s">
        <v>62</v>
      </c>
      <c r="N2311" t="s">
        <v>245</v>
      </c>
    </row>
    <row r="2312" spans="1:14">
      <c r="A2312" t="s">
        <v>754</v>
      </c>
      <c r="B2312" t="s">
        <v>753</v>
      </c>
      <c r="D2312">
        <v>2022</v>
      </c>
      <c r="E2312" t="s">
        <v>651</v>
      </c>
      <c r="F2312" t="s">
        <v>66</v>
      </c>
      <c r="G2312">
        <v>36.949963889999999</v>
      </c>
      <c r="H2312">
        <v>-76.152463890000007</v>
      </c>
      <c r="I2312" t="s">
        <v>88</v>
      </c>
      <c r="J2312" t="s">
        <v>95</v>
      </c>
      <c r="K2312" t="s">
        <v>56</v>
      </c>
      <c r="L2312" t="s">
        <v>63</v>
      </c>
      <c r="M2312" t="s">
        <v>62</v>
      </c>
      <c r="N2312" t="s">
        <v>243</v>
      </c>
    </row>
    <row r="2313" spans="1:14">
      <c r="A2313" t="s">
        <v>754</v>
      </c>
      <c r="B2313" t="s">
        <v>753</v>
      </c>
      <c r="D2313">
        <v>2023</v>
      </c>
      <c r="E2313" t="s">
        <v>651</v>
      </c>
      <c r="F2313" t="s">
        <v>66</v>
      </c>
      <c r="G2313">
        <v>36.949963889999999</v>
      </c>
      <c r="H2313">
        <v>-76.152463890000007</v>
      </c>
      <c r="I2313" t="s">
        <v>88</v>
      </c>
      <c r="J2313" t="s">
        <v>95</v>
      </c>
      <c r="K2313" t="s">
        <v>56</v>
      </c>
      <c r="L2313" t="s">
        <v>63</v>
      </c>
      <c r="M2313" t="s">
        <v>62</v>
      </c>
      <c r="N2313" t="s">
        <v>242</v>
      </c>
    </row>
    <row r="2314" spans="1:14">
      <c r="A2314" t="s">
        <v>754</v>
      </c>
      <c r="B2314" t="s">
        <v>753</v>
      </c>
      <c r="D2314">
        <v>2024</v>
      </c>
      <c r="E2314" t="s">
        <v>651</v>
      </c>
      <c r="F2314" t="s">
        <v>66</v>
      </c>
      <c r="G2314">
        <v>36.949963889999999</v>
      </c>
      <c r="H2314">
        <v>-76.152463890000007</v>
      </c>
      <c r="I2314" t="s">
        <v>88</v>
      </c>
      <c r="J2314" t="s">
        <v>95</v>
      </c>
      <c r="K2314" t="s">
        <v>56</v>
      </c>
      <c r="L2314" t="s">
        <v>63</v>
      </c>
      <c r="M2314" t="s">
        <v>62</v>
      </c>
      <c r="N2314" t="s">
        <v>240</v>
      </c>
    </row>
    <row r="2315" spans="1:14">
      <c r="A2315" t="s">
        <v>754</v>
      </c>
      <c r="B2315" t="s">
        <v>753</v>
      </c>
      <c r="D2315">
        <v>2025</v>
      </c>
      <c r="E2315" t="s">
        <v>651</v>
      </c>
      <c r="F2315" t="s">
        <v>66</v>
      </c>
      <c r="G2315">
        <v>36.949963889999999</v>
      </c>
      <c r="H2315">
        <v>-76.152463890000007</v>
      </c>
      <c r="I2315" t="s">
        <v>88</v>
      </c>
      <c r="J2315" t="s">
        <v>95</v>
      </c>
      <c r="K2315" t="s">
        <v>56</v>
      </c>
      <c r="L2315" t="s">
        <v>63</v>
      </c>
      <c r="M2315" t="s">
        <v>62</v>
      </c>
      <c r="N2315" t="s">
        <v>331</v>
      </c>
    </row>
    <row r="2316" spans="1:14">
      <c r="A2316" t="s">
        <v>754</v>
      </c>
      <c r="B2316" t="s">
        <v>753</v>
      </c>
      <c r="D2316">
        <v>2026</v>
      </c>
      <c r="E2316" t="s">
        <v>651</v>
      </c>
      <c r="F2316" t="s">
        <v>66</v>
      </c>
      <c r="G2316">
        <v>36.949963889999999</v>
      </c>
      <c r="H2316">
        <v>-76.152463890000007</v>
      </c>
      <c r="I2316" t="s">
        <v>88</v>
      </c>
      <c r="J2316" t="s">
        <v>95</v>
      </c>
      <c r="K2316" t="s">
        <v>56</v>
      </c>
      <c r="L2316" t="s">
        <v>63</v>
      </c>
      <c r="M2316" t="s">
        <v>62</v>
      </c>
      <c r="N2316" t="s">
        <v>238</v>
      </c>
    </row>
    <row r="2317" spans="1:14">
      <c r="A2317" t="s">
        <v>754</v>
      </c>
      <c r="B2317" t="s">
        <v>753</v>
      </c>
      <c r="D2317">
        <v>2027</v>
      </c>
      <c r="E2317" t="s">
        <v>651</v>
      </c>
      <c r="F2317" t="s">
        <v>66</v>
      </c>
      <c r="G2317">
        <v>36.949963889999999</v>
      </c>
      <c r="H2317">
        <v>-76.152463890000007</v>
      </c>
      <c r="I2317" t="s">
        <v>88</v>
      </c>
      <c r="J2317" t="s">
        <v>95</v>
      </c>
      <c r="K2317" t="s">
        <v>56</v>
      </c>
      <c r="L2317" t="s">
        <v>63</v>
      </c>
      <c r="M2317" t="s">
        <v>62</v>
      </c>
      <c r="N2317" t="s">
        <v>237</v>
      </c>
    </row>
    <row r="2318" spans="1:14">
      <c r="A2318" t="s">
        <v>754</v>
      </c>
      <c r="B2318" t="s">
        <v>753</v>
      </c>
      <c r="D2318">
        <v>2028</v>
      </c>
      <c r="E2318" t="s">
        <v>651</v>
      </c>
      <c r="F2318" t="s">
        <v>66</v>
      </c>
      <c r="G2318">
        <v>36.949963889999999</v>
      </c>
      <c r="H2318">
        <v>-76.152463890000007</v>
      </c>
      <c r="I2318" t="s">
        <v>88</v>
      </c>
      <c r="J2318" t="s">
        <v>95</v>
      </c>
      <c r="K2318" t="s">
        <v>56</v>
      </c>
      <c r="L2318" t="s">
        <v>63</v>
      </c>
      <c r="M2318" t="s">
        <v>62</v>
      </c>
      <c r="N2318" t="s">
        <v>234</v>
      </c>
    </row>
    <row r="2319" spans="1:14">
      <c r="A2319" t="s">
        <v>754</v>
      </c>
      <c r="B2319" t="s">
        <v>753</v>
      </c>
      <c r="D2319">
        <v>2029</v>
      </c>
      <c r="E2319" t="s">
        <v>651</v>
      </c>
      <c r="F2319" t="s">
        <v>66</v>
      </c>
      <c r="G2319">
        <v>36.949963889999999</v>
      </c>
      <c r="H2319">
        <v>-76.152463890000007</v>
      </c>
      <c r="I2319" t="s">
        <v>88</v>
      </c>
      <c r="J2319" t="s">
        <v>95</v>
      </c>
      <c r="K2319" t="s">
        <v>56</v>
      </c>
      <c r="L2319" t="s">
        <v>63</v>
      </c>
      <c r="M2319" t="s">
        <v>62</v>
      </c>
      <c r="N2319" t="s">
        <v>232</v>
      </c>
    </row>
    <row r="2320" spans="1:14">
      <c r="A2320" t="s">
        <v>754</v>
      </c>
      <c r="B2320" t="s">
        <v>753</v>
      </c>
      <c r="D2320">
        <v>2030</v>
      </c>
      <c r="E2320" t="s">
        <v>651</v>
      </c>
      <c r="F2320" t="s">
        <v>66</v>
      </c>
      <c r="G2320">
        <v>36.949963889999999</v>
      </c>
      <c r="H2320">
        <v>-76.152463890000007</v>
      </c>
      <c r="I2320" t="s">
        <v>88</v>
      </c>
      <c r="J2320" t="s">
        <v>95</v>
      </c>
      <c r="K2320" t="s">
        <v>56</v>
      </c>
      <c r="L2320" t="s">
        <v>63</v>
      </c>
      <c r="M2320" t="s">
        <v>62</v>
      </c>
      <c r="N2320" t="s">
        <v>225</v>
      </c>
    </row>
    <row r="2321" spans="1:14">
      <c r="A2321" t="s">
        <v>754</v>
      </c>
      <c r="B2321" t="s">
        <v>753</v>
      </c>
      <c r="D2321">
        <v>2031</v>
      </c>
      <c r="E2321" t="s">
        <v>651</v>
      </c>
      <c r="F2321" t="s">
        <v>66</v>
      </c>
      <c r="G2321">
        <v>36.949963889999999</v>
      </c>
      <c r="H2321">
        <v>-76.152463890000007</v>
      </c>
      <c r="I2321" t="s">
        <v>88</v>
      </c>
      <c r="J2321" t="s">
        <v>95</v>
      </c>
      <c r="K2321" t="s">
        <v>56</v>
      </c>
      <c r="L2321" t="s">
        <v>63</v>
      </c>
      <c r="M2321" t="s">
        <v>62</v>
      </c>
      <c r="N2321" t="s">
        <v>757</v>
      </c>
    </row>
    <row r="2322" spans="1:14">
      <c r="A2322" t="s">
        <v>754</v>
      </c>
      <c r="B2322" t="s">
        <v>753</v>
      </c>
      <c r="D2322">
        <v>2032</v>
      </c>
      <c r="E2322" t="s">
        <v>651</v>
      </c>
      <c r="F2322" t="s">
        <v>66</v>
      </c>
      <c r="G2322">
        <v>36.949963889999999</v>
      </c>
      <c r="H2322">
        <v>-76.152463890000007</v>
      </c>
      <c r="I2322" t="s">
        <v>88</v>
      </c>
      <c r="J2322" t="s">
        <v>95</v>
      </c>
      <c r="K2322" t="s">
        <v>56</v>
      </c>
      <c r="L2322" t="s">
        <v>63</v>
      </c>
      <c r="M2322" t="s">
        <v>62</v>
      </c>
      <c r="N2322" t="s">
        <v>756</v>
      </c>
    </row>
    <row r="2323" spans="1:14">
      <c r="A2323" t="s">
        <v>754</v>
      </c>
      <c r="B2323" t="s">
        <v>753</v>
      </c>
      <c r="D2323">
        <v>2033</v>
      </c>
      <c r="E2323" t="s">
        <v>651</v>
      </c>
      <c r="F2323" t="s">
        <v>66</v>
      </c>
      <c r="G2323">
        <v>36.949963889999999</v>
      </c>
      <c r="H2323">
        <v>-76.152463890000007</v>
      </c>
      <c r="I2323" t="s">
        <v>88</v>
      </c>
      <c r="J2323" t="s">
        <v>95</v>
      </c>
      <c r="K2323" t="s">
        <v>56</v>
      </c>
      <c r="L2323" t="s">
        <v>63</v>
      </c>
      <c r="M2323" t="s">
        <v>62</v>
      </c>
      <c r="N2323" t="s">
        <v>755</v>
      </c>
    </row>
    <row r="2324" spans="1:14">
      <c r="A2324" t="s">
        <v>754</v>
      </c>
      <c r="B2324" t="s">
        <v>753</v>
      </c>
      <c r="D2324">
        <v>2034</v>
      </c>
      <c r="E2324" t="s">
        <v>651</v>
      </c>
      <c r="F2324" t="s">
        <v>66</v>
      </c>
      <c r="G2324">
        <v>36.949963889999999</v>
      </c>
      <c r="H2324">
        <v>-76.152463890000007</v>
      </c>
      <c r="I2324" t="s">
        <v>88</v>
      </c>
      <c r="J2324" t="s">
        <v>95</v>
      </c>
      <c r="K2324" t="s">
        <v>56</v>
      </c>
      <c r="L2324" t="s">
        <v>63</v>
      </c>
      <c r="M2324" t="s">
        <v>62</v>
      </c>
      <c r="N2324" t="s">
        <v>752</v>
      </c>
    </row>
    <row r="2325" spans="1:14">
      <c r="A2325" t="s">
        <v>741</v>
      </c>
      <c r="B2325" t="s">
        <v>740</v>
      </c>
      <c r="D2325">
        <v>2016</v>
      </c>
      <c r="E2325" t="s">
        <v>750</v>
      </c>
      <c r="F2325" t="s">
        <v>66</v>
      </c>
      <c r="G2325">
        <v>25.00416667</v>
      </c>
      <c r="H2325">
        <v>-80.558333329999996</v>
      </c>
      <c r="I2325" t="s">
        <v>50</v>
      </c>
      <c r="J2325" t="s">
        <v>217</v>
      </c>
      <c r="K2325" t="s">
        <v>48</v>
      </c>
      <c r="L2325" t="s">
        <v>146</v>
      </c>
      <c r="M2325" t="s">
        <v>47</v>
      </c>
      <c r="N2325" t="s">
        <v>738</v>
      </c>
    </row>
    <row r="2326" spans="1:14">
      <c r="A2326" t="s">
        <v>741</v>
      </c>
      <c r="B2326" t="s">
        <v>740</v>
      </c>
      <c r="D2326">
        <v>2016</v>
      </c>
      <c r="E2326" t="s">
        <v>749</v>
      </c>
      <c r="F2326" t="s">
        <v>66</v>
      </c>
      <c r="G2326">
        <v>25.00416667</v>
      </c>
      <c r="H2326">
        <v>-80.558333329999996</v>
      </c>
      <c r="I2326" t="s">
        <v>50</v>
      </c>
      <c r="J2326" t="s">
        <v>217</v>
      </c>
      <c r="K2326" t="s">
        <v>48</v>
      </c>
      <c r="L2326" t="s">
        <v>146</v>
      </c>
      <c r="M2326" t="s">
        <v>47</v>
      </c>
      <c r="N2326" t="s">
        <v>738</v>
      </c>
    </row>
    <row r="2327" spans="1:14">
      <c r="A2327" t="s">
        <v>741</v>
      </c>
      <c r="B2327" t="s">
        <v>740</v>
      </c>
      <c r="D2327">
        <v>2016</v>
      </c>
      <c r="E2327" t="s">
        <v>748</v>
      </c>
      <c r="F2327" t="s">
        <v>66</v>
      </c>
      <c r="G2327">
        <v>25.00416667</v>
      </c>
      <c r="H2327">
        <v>-80.558333329999996</v>
      </c>
      <c r="I2327" t="s">
        <v>50</v>
      </c>
      <c r="J2327" t="s">
        <v>217</v>
      </c>
      <c r="K2327" t="s">
        <v>48</v>
      </c>
      <c r="L2327" t="s">
        <v>146</v>
      </c>
      <c r="M2327" t="s">
        <v>47</v>
      </c>
      <c r="N2327" t="s">
        <v>738</v>
      </c>
    </row>
    <row r="2328" spans="1:14">
      <c r="A2328" t="s">
        <v>741</v>
      </c>
      <c r="B2328" t="s">
        <v>740</v>
      </c>
      <c r="D2328">
        <v>2016</v>
      </c>
      <c r="E2328" t="s">
        <v>747</v>
      </c>
      <c r="F2328" t="s">
        <v>66</v>
      </c>
      <c r="G2328">
        <v>25.00416667</v>
      </c>
      <c r="H2328">
        <v>-80.558333329999996</v>
      </c>
      <c r="I2328" t="s">
        <v>50</v>
      </c>
      <c r="J2328" t="s">
        <v>217</v>
      </c>
      <c r="K2328" t="s">
        <v>48</v>
      </c>
      <c r="L2328" t="s">
        <v>146</v>
      </c>
      <c r="M2328" t="s">
        <v>47</v>
      </c>
      <c r="N2328" t="s">
        <v>738</v>
      </c>
    </row>
    <row r="2329" spans="1:14">
      <c r="A2329" t="s">
        <v>741</v>
      </c>
      <c r="B2329" t="s">
        <v>740</v>
      </c>
      <c r="D2329">
        <v>2016</v>
      </c>
      <c r="E2329" t="s">
        <v>746</v>
      </c>
      <c r="F2329" t="s">
        <v>66</v>
      </c>
      <c r="G2329">
        <v>25.00416667</v>
      </c>
      <c r="H2329">
        <v>-80.558333329999996</v>
      </c>
      <c r="I2329" t="s">
        <v>50</v>
      </c>
      <c r="J2329" t="s">
        <v>217</v>
      </c>
      <c r="K2329" t="s">
        <v>48</v>
      </c>
      <c r="L2329" t="s">
        <v>146</v>
      </c>
      <c r="M2329" t="s">
        <v>47</v>
      </c>
      <c r="N2329" t="s">
        <v>738</v>
      </c>
    </row>
    <row r="2330" spans="1:14">
      <c r="A2330" t="s">
        <v>741</v>
      </c>
      <c r="B2330" t="s">
        <v>740</v>
      </c>
      <c r="D2330">
        <v>2016</v>
      </c>
      <c r="E2330" t="s">
        <v>745</v>
      </c>
      <c r="F2330" t="s">
        <v>66</v>
      </c>
      <c r="G2330">
        <v>25.00416667</v>
      </c>
      <c r="H2330">
        <v>-80.558333329999996</v>
      </c>
      <c r="I2330" t="s">
        <v>50</v>
      </c>
      <c r="J2330" t="s">
        <v>217</v>
      </c>
      <c r="K2330" t="s">
        <v>48</v>
      </c>
      <c r="L2330" t="s">
        <v>146</v>
      </c>
      <c r="M2330" t="s">
        <v>47</v>
      </c>
      <c r="N2330" t="s">
        <v>738</v>
      </c>
    </row>
    <row r="2331" spans="1:14">
      <c r="A2331" t="s">
        <v>741</v>
      </c>
      <c r="B2331" t="s">
        <v>740</v>
      </c>
      <c r="D2331">
        <v>2016</v>
      </c>
      <c r="E2331" t="s">
        <v>744</v>
      </c>
      <c r="F2331" t="s">
        <v>66</v>
      </c>
      <c r="G2331">
        <v>25.00416667</v>
      </c>
      <c r="H2331">
        <v>-80.558333329999996</v>
      </c>
      <c r="I2331" t="s">
        <v>50</v>
      </c>
      <c r="J2331" t="s">
        <v>217</v>
      </c>
      <c r="K2331" t="s">
        <v>48</v>
      </c>
      <c r="L2331" t="s">
        <v>146</v>
      </c>
      <c r="M2331" t="s">
        <v>47</v>
      </c>
      <c r="N2331" t="s">
        <v>738</v>
      </c>
    </row>
    <row r="2332" spans="1:14">
      <c r="A2332" t="s">
        <v>741</v>
      </c>
      <c r="B2332" t="s">
        <v>740</v>
      </c>
      <c r="D2332">
        <v>2016</v>
      </c>
      <c r="E2332" t="s">
        <v>743</v>
      </c>
      <c r="F2332" t="s">
        <v>66</v>
      </c>
      <c r="G2332">
        <v>25.00416667</v>
      </c>
      <c r="H2332">
        <v>-80.558333329999996</v>
      </c>
      <c r="I2332" t="s">
        <v>50</v>
      </c>
      <c r="J2332" t="s">
        <v>217</v>
      </c>
      <c r="K2332" t="s">
        <v>48</v>
      </c>
      <c r="L2332" t="s">
        <v>146</v>
      </c>
      <c r="M2332" t="s">
        <v>47</v>
      </c>
      <c r="N2332" t="s">
        <v>738</v>
      </c>
    </row>
    <row r="2333" spans="1:14">
      <c r="A2333" t="s">
        <v>741</v>
      </c>
      <c r="B2333" t="s">
        <v>740</v>
      </c>
      <c r="D2333">
        <v>2016</v>
      </c>
      <c r="E2333" t="s">
        <v>742</v>
      </c>
      <c r="F2333" t="s">
        <v>66</v>
      </c>
      <c r="G2333">
        <v>25.00416667</v>
      </c>
      <c r="H2333">
        <v>-80.558333329999996</v>
      </c>
      <c r="I2333" t="s">
        <v>50</v>
      </c>
      <c r="J2333" t="s">
        <v>217</v>
      </c>
      <c r="K2333" t="s">
        <v>48</v>
      </c>
      <c r="L2333" t="s">
        <v>146</v>
      </c>
      <c r="M2333" t="s">
        <v>47</v>
      </c>
      <c r="N2333" t="s">
        <v>738</v>
      </c>
    </row>
    <row r="2334" spans="1:14">
      <c r="A2334" t="s">
        <v>741</v>
      </c>
      <c r="B2334" t="s">
        <v>740</v>
      </c>
      <c r="D2334">
        <v>2016</v>
      </c>
      <c r="E2334" t="s">
        <v>739</v>
      </c>
      <c r="F2334" t="s">
        <v>66</v>
      </c>
      <c r="G2334">
        <v>25.00416667</v>
      </c>
      <c r="H2334">
        <v>-80.558333329999996</v>
      </c>
      <c r="I2334" t="s">
        <v>50</v>
      </c>
      <c r="J2334" t="s">
        <v>217</v>
      </c>
      <c r="K2334" t="s">
        <v>48</v>
      </c>
      <c r="L2334" t="s">
        <v>146</v>
      </c>
      <c r="M2334" t="s">
        <v>47</v>
      </c>
      <c r="N2334" t="s">
        <v>738</v>
      </c>
    </row>
    <row r="2335" spans="1:14">
      <c r="A2335" t="s">
        <v>718</v>
      </c>
      <c r="B2335" t="s">
        <v>717</v>
      </c>
      <c r="D2335">
        <v>2018</v>
      </c>
      <c r="E2335" t="s">
        <v>737</v>
      </c>
      <c r="F2335" t="s">
        <v>722</v>
      </c>
      <c r="G2335">
        <v>-22.957100000000001</v>
      </c>
      <c r="H2335">
        <v>-44.384566999999997</v>
      </c>
      <c r="I2335" t="s">
        <v>96</v>
      </c>
      <c r="J2335" t="s">
        <v>138</v>
      </c>
      <c r="K2335" t="s">
        <v>56</v>
      </c>
      <c r="L2335" t="s">
        <v>489</v>
      </c>
      <c r="M2335" t="s">
        <v>55</v>
      </c>
    </row>
    <row r="2336" spans="1:14">
      <c r="A2336" t="s">
        <v>718</v>
      </c>
      <c r="B2336" t="s">
        <v>717</v>
      </c>
      <c r="D2336">
        <v>2018</v>
      </c>
      <c r="E2336" t="s">
        <v>736</v>
      </c>
      <c r="F2336" t="s">
        <v>722</v>
      </c>
      <c r="G2336">
        <v>-22.957267000000002</v>
      </c>
      <c r="H2336">
        <v>-44.381132999999998</v>
      </c>
      <c r="I2336" t="s">
        <v>96</v>
      </c>
      <c r="J2336" t="s">
        <v>138</v>
      </c>
      <c r="K2336" t="s">
        <v>56</v>
      </c>
      <c r="L2336" t="s">
        <v>489</v>
      </c>
      <c r="M2336" t="s">
        <v>55</v>
      </c>
    </row>
    <row r="2337" spans="1:13">
      <c r="A2337" t="s">
        <v>718</v>
      </c>
      <c r="B2337" t="s">
        <v>717</v>
      </c>
      <c r="D2337">
        <v>2018</v>
      </c>
      <c r="E2337" t="s">
        <v>735</v>
      </c>
      <c r="F2337" t="s">
        <v>722</v>
      </c>
      <c r="G2337">
        <v>-23.104932999999999</v>
      </c>
      <c r="H2337">
        <v>-44.213233000000002</v>
      </c>
      <c r="I2337" t="s">
        <v>96</v>
      </c>
      <c r="J2337" t="s">
        <v>138</v>
      </c>
      <c r="K2337" t="s">
        <v>56</v>
      </c>
      <c r="L2337" t="s">
        <v>489</v>
      </c>
      <c r="M2337" t="s">
        <v>55</v>
      </c>
    </row>
    <row r="2338" spans="1:13">
      <c r="A2338" t="s">
        <v>718</v>
      </c>
      <c r="B2338" t="s">
        <v>717</v>
      </c>
      <c r="D2338">
        <v>2018</v>
      </c>
      <c r="E2338" t="s">
        <v>734</v>
      </c>
      <c r="F2338" t="s">
        <v>722</v>
      </c>
      <c r="G2338">
        <v>-23.133783000000001</v>
      </c>
      <c r="H2338">
        <v>-44.151083</v>
      </c>
      <c r="I2338" t="s">
        <v>96</v>
      </c>
      <c r="J2338" t="s">
        <v>138</v>
      </c>
      <c r="K2338" t="s">
        <v>56</v>
      </c>
      <c r="L2338" t="s">
        <v>489</v>
      </c>
      <c r="M2338" t="s">
        <v>55</v>
      </c>
    </row>
    <row r="2339" spans="1:13">
      <c r="A2339" t="s">
        <v>718</v>
      </c>
      <c r="B2339" t="s">
        <v>717</v>
      </c>
      <c r="D2339">
        <v>2018</v>
      </c>
      <c r="E2339" t="s">
        <v>733</v>
      </c>
      <c r="F2339" t="s">
        <v>722</v>
      </c>
      <c r="G2339">
        <v>-22.947603000000001</v>
      </c>
      <c r="H2339">
        <v>-43.163558000000002</v>
      </c>
      <c r="I2339" t="s">
        <v>96</v>
      </c>
      <c r="J2339" t="s">
        <v>138</v>
      </c>
      <c r="K2339" t="s">
        <v>56</v>
      </c>
      <c r="L2339" t="s">
        <v>337</v>
      </c>
      <c r="M2339" t="s">
        <v>55</v>
      </c>
    </row>
    <row r="2340" spans="1:13">
      <c r="A2340" t="s">
        <v>718</v>
      </c>
      <c r="B2340" t="s">
        <v>717</v>
      </c>
      <c r="D2340">
        <v>2018</v>
      </c>
      <c r="E2340" t="s">
        <v>732</v>
      </c>
      <c r="F2340" t="s">
        <v>722</v>
      </c>
      <c r="G2340">
        <v>-22.973434000000001</v>
      </c>
      <c r="H2340">
        <v>-42.020277999999998</v>
      </c>
      <c r="I2340" t="s">
        <v>96</v>
      </c>
      <c r="J2340" t="s">
        <v>138</v>
      </c>
      <c r="K2340" t="s">
        <v>56</v>
      </c>
      <c r="L2340" t="s">
        <v>489</v>
      </c>
      <c r="M2340" t="s">
        <v>55</v>
      </c>
    </row>
    <row r="2341" spans="1:13">
      <c r="A2341" t="s">
        <v>718</v>
      </c>
      <c r="B2341" t="s">
        <v>717</v>
      </c>
      <c r="D2341">
        <v>2018</v>
      </c>
      <c r="E2341" t="s">
        <v>731</v>
      </c>
      <c r="F2341" t="s">
        <v>722</v>
      </c>
      <c r="G2341">
        <v>-22.881841000000001</v>
      </c>
      <c r="H2341">
        <v>-42.002751000000004</v>
      </c>
      <c r="I2341" t="s">
        <v>96</v>
      </c>
      <c r="J2341" t="s">
        <v>217</v>
      </c>
      <c r="K2341" t="s">
        <v>56</v>
      </c>
      <c r="L2341" t="s">
        <v>489</v>
      </c>
      <c r="M2341" t="s">
        <v>55</v>
      </c>
    </row>
    <row r="2342" spans="1:13">
      <c r="A2342" t="s">
        <v>718</v>
      </c>
      <c r="B2342" t="s">
        <v>717</v>
      </c>
      <c r="D2342">
        <v>2018</v>
      </c>
      <c r="E2342" t="s">
        <v>730</v>
      </c>
      <c r="F2342" t="s">
        <v>722</v>
      </c>
      <c r="G2342">
        <v>-22.878931999999999</v>
      </c>
      <c r="H2342">
        <v>-42.003653</v>
      </c>
      <c r="I2342" t="s">
        <v>96</v>
      </c>
      <c r="J2342" t="s">
        <v>217</v>
      </c>
      <c r="K2342" t="s">
        <v>56</v>
      </c>
      <c r="L2342" t="s">
        <v>489</v>
      </c>
      <c r="M2342" t="s">
        <v>55</v>
      </c>
    </row>
    <row r="2343" spans="1:13">
      <c r="A2343" t="s">
        <v>718</v>
      </c>
      <c r="B2343" t="s">
        <v>717</v>
      </c>
      <c r="D2343">
        <v>2018</v>
      </c>
      <c r="E2343" t="s">
        <v>729</v>
      </c>
      <c r="F2343" t="s">
        <v>722</v>
      </c>
      <c r="G2343">
        <v>-22.769126</v>
      </c>
      <c r="H2343">
        <v>-41.912171999999998</v>
      </c>
      <c r="I2343" t="s">
        <v>96</v>
      </c>
      <c r="J2343" t="s">
        <v>217</v>
      </c>
      <c r="K2343" t="s">
        <v>56</v>
      </c>
      <c r="L2343" t="s">
        <v>489</v>
      </c>
      <c r="M2343" t="s">
        <v>55</v>
      </c>
    </row>
    <row r="2344" spans="1:13">
      <c r="A2344" t="s">
        <v>718</v>
      </c>
      <c r="B2344" t="s">
        <v>717</v>
      </c>
      <c r="D2344">
        <v>2018</v>
      </c>
      <c r="E2344" t="s">
        <v>728</v>
      </c>
      <c r="F2344" t="s">
        <v>722</v>
      </c>
      <c r="G2344">
        <v>-22.772383000000001</v>
      </c>
      <c r="H2344">
        <v>-41.888983000000003</v>
      </c>
      <c r="I2344" t="s">
        <v>96</v>
      </c>
      <c r="J2344" t="s">
        <v>217</v>
      </c>
      <c r="K2344" t="s">
        <v>56</v>
      </c>
      <c r="L2344" t="s">
        <v>489</v>
      </c>
      <c r="M2344" t="s">
        <v>55</v>
      </c>
    </row>
    <row r="2345" spans="1:13">
      <c r="A2345" t="s">
        <v>718</v>
      </c>
      <c r="B2345" t="s">
        <v>717</v>
      </c>
      <c r="D2345">
        <v>2018</v>
      </c>
      <c r="E2345" t="s">
        <v>727</v>
      </c>
      <c r="F2345" t="s">
        <v>722</v>
      </c>
      <c r="G2345">
        <v>-22.745867000000001</v>
      </c>
      <c r="H2345">
        <v>-41.881450000000001</v>
      </c>
      <c r="I2345" t="s">
        <v>96</v>
      </c>
      <c r="J2345" t="s">
        <v>217</v>
      </c>
      <c r="K2345" t="s">
        <v>56</v>
      </c>
      <c r="L2345" t="s">
        <v>489</v>
      </c>
      <c r="M2345" t="s">
        <v>55</v>
      </c>
    </row>
    <row r="2346" spans="1:13">
      <c r="A2346" t="s">
        <v>718</v>
      </c>
      <c r="B2346" t="s">
        <v>717</v>
      </c>
      <c r="D2346">
        <v>2018</v>
      </c>
      <c r="E2346" t="s">
        <v>726</v>
      </c>
      <c r="F2346" t="s">
        <v>722</v>
      </c>
      <c r="G2346">
        <v>-20.325116999999999</v>
      </c>
      <c r="H2346">
        <v>-40.271532999999998</v>
      </c>
      <c r="I2346" t="s">
        <v>88</v>
      </c>
      <c r="J2346" t="s">
        <v>217</v>
      </c>
      <c r="K2346" t="s">
        <v>61</v>
      </c>
      <c r="L2346" t="s">
        <v>724</v>
      </c>
      <c r="M2346" t="s">
        <v>60</v>
      </c>
    </row>
    <row r="2347" spans="1:13">
      <c r="A2347" t="s">
        <v>718</v>
      </c>
      <c r="B2347" t="s">
        <v>717</v>
      </c>
      <c r="D2347">
        <v>2018</v>
      </c>
      <c r="E2347" t="s">
        <v>725</v>
      </c>
      <c r="F2347" t="s">
        <v>722</v>
      </c>
      <c r="G2347">
        <v>-20.301767000000002</v>
      </c>
      <c r="H2347">
        <v>-40.285966999999999</v>
      </c>
      <c r="I2347" t="s">
        <v>88</v>
      </c>
      <c r="J2347" t="s">
        <v>217</v>
      </c>
      <c r="K2347" t="s">
        <v>61</v>
      </c>
      <c r="L2347" t="s">
        <v>724</v>
      </c>
      <c r="M2347" t="s">
        <v>60</v>
      </c>
    </row>
    <row r="2348" spans="1:13">
      <c r="A2348" t="s">
        <v>718</v>
      </c>
      <c r="B2348" t="s">
        <v>717</v>
      </c>
      <c r="D2348">
        <v>2018</v>
      </c>
      <c r="E2348" t="s">
        <v>723</v>
      </c>
      <c r="F2348" t="s">
        <v>722</v>
      </c>
      <c r="G2348">
        <v>-19.95365</v>
      </c>
      <c r="H2348">
        <v>-40.152067000000002</v>
      </c>
      <c r="I2348" t="s">
        <v>88</v>
      </c>
      <c r="J2348" t="s">
        <v>217</v>
      </c>
      <c r="K2348" t="s">
        <v>56</v>
      </c>
      <c r="L2348" t="s">
        <v>489</v>
      </c>
      <c r="M2348" t="s">
        <v>55</v>
      </c>
    </row>
    <row r="2349" spans="1:13">
      <c r="A2349" t="s">
        <v>718</v>
      </c>
      <c r="B2349" t="s">
        <v>717</v>
      </c>
      <c r="D2349">
        <v>2018</v>
      </c>
      <c r="E2349" t="s">
        <v>723</v>
      </c>
      <c r="F2349" t="s">
        <v>722</v>
      </c>
      <c r="G2349">
        <v>-19.95365</v>
      </c>
      <c r="H2349">
        <v>-40.152067000000002</v>
      </c>
      <c r="I2349" t="s">
        <v>88</v>
      </c>
      <c r="J2349" t="s">
        <v>217</v>
      </c>
      <c r="K2349" t="s">
        <v>61</v>
      </c>
      <c r="L2349" t="s">
        <v>337</v>
      </c>
      <c r="M2349" t="s">
        <v>60</v>
      </c>
    </row>
    <row r="2350" spans="1:13">
      <c r="A2350" t="s">
        <v>718</v>
      </c>
      <c r="B2350" t="s">
        <v>717</v>
      </c>
      <c r="D2350">
        <v>2018</v>
      </c>
      <c r="E2350" t="s">
        <v>721</v>
      </c>
      <c r="F2350" t="s">
        <v>66</v>
      </c>
      <c r="G2350">
        <v>24.941199999999998</v>
      </c>
      <c r="H2350">
        <v>-80.864199999999997</v>
      </c>
      <c r="I2350" t="s">
        <v>50</v>
      </c>
      <c r="J2350" t="s">
        <v>217</v>
      </c>
      <c r="K2350" t="s">
        <v>48</v>
      </c>
      <c r="L2350" t="s">
        <v>146</v>
      </c>
      <c r="M2350" t="s">
        <v>47</v>
      </c>
    </row>
    <row r="2351" spans="1:13">
      <c r="A2351" t="s">
        <v>718</v>
      </c>
      <c r="B2351" t="s">
        <v>717</v>
      </c>
      <c r="D2351">
        <v>2018</v>
      </c>
      <c r="E2351" t="s">
        <v>720</v>
      </c>
      <c r="F2351" t="s">
        <v>66</v>
      </c>
      <c r="G2351">
        <v>25.024799999999999</v>
      </c>
      <c r="H2351">
        <v>-80.680999999999997</v>
      </c>
      <c r="I2351" t="s">
        <v>50</v>
      </c>
      <c r="J2351" t="s">
        <v>217</v>
      </c>
      <c r="K2351" t="s">
        <v>48</v>
      </c>
      <c r="L2351" t="s">
        <v>146</v>
      </c>
      <c r="M2351" t="s">
        <v>47</v>
      </c>
    </row>
    <row r="2352" spans="1:13">
      <c r="A2352" t="s">
        <v>718</v>
      </c>
      <c r="B2352" t="s">
        <v>717</v>
      </c>
      <c r="D2352">
        <v>2018</v>
      </c>
      <c r="E2352" t="s">
        <v>719</v>
      </c>
      <c r="F2352" t="s">
        <v>66</v>
      </c>
      <c r="G2352">
        <v>25.034300000000002</v>
      </c>
      <c r="H2352">
        <v>-80.639700000000005</v>
      </c>
      <c r="I2352" t="s">
        <v>50</v>
      </c>
      <c r="J2352" t="s">
        <v>217</v>
      </c>
      <c r="K2352" t="s">
        <v>48</v>
      </c>
      <c r="L2352" t="s">
        <v>146</v>
      </c>
      <c r="M2352" t="s">
        <v>47</v>
      </c>
    </row>
    <row r="2353" spans="1:14">
      <c r="A2353" t="s">
        <v>718</v>
      </c>
      <c r="B2353" t="s">
        <v>717</v>
      </c>
      <c r="D2353">
        <v>2018</v>
      </c>
      <c r="E2353" t="s">
        <v>716</v>
      </c>
      <c r="F2353" t="s">
        <v>66</v>
      </c>
      <c r="G2353">
        <v>25.2148</v>
      </c>
      <c r="H2353">
        <v>-80.540400000000005</v>
      </c>
      <c r="I2353" t="s">
        <v>50</v>
      </c>
      <c r="J2353" t="s">
        <v>217</v>
      </c>
      <c r="K2353" t="s">
        <v>226</v>
      </c>
      <c r="L2353" t="s">
        <v>227</v>
      </c>
      <c r="M2353" t="s">
        <v>226</v>
      </c>
      <c r="N2353" t="s">
        <v>715</v>
      </c>
    </row>
    <row r="2354" spans="1:14">
      <c r="A2354" t="s">
        <v>712</v>
      </c>
      <c r="B2354" t="s">
        <v>711</v>
      </c>
      <c r="D2354">
        <v>2021</v>
      </c>
      <c r="E2354" t="s">
        <v>714</v>
      </c>
      <c r="F2354" t="s">
        <v>66</v>
      </c>
      <c r="G2354">
        <v>25.119172219999999</v>
      </c>
      <c r="H2354">
        <v>-80.558333329999996</v>
      </c>
      <c r="I2354" t="s">
        <v>50</v>
      </c>
      <c r="J2354" t="s">
        <v>217</v>
      </c>
      <c r="K2354" t="s">
        <v>226</v>
      </c>
      <c r="L2354" t="s">
        <v>227</v>
      </c>
      <c r="M2354" t="s">
        <v>226</v>
      </c>
      <c r="N2354" t="s">
        <v>709</v>
      </c>
    </row>
    <row r="2355" spans="1:14">
      <c r="A2355" t="s">
        <v>712</v>
      </c>
      <c r="B2355" t="s">
        <v>711</v>
      </c>
      <c r="D2355">
        <v>2021</v>
      </c>
      <c r="E2355" t="s">
        <v>713</v>
      </c>
      <c r="F2355" t="s">
        <v>66</v>
      </c>
      <c r="G2355">
        <v>25.079161110000001</v>
      </c>
      <c r="H2355">
        <v>-80.558333329999996</v>
      </c>
      <c r="I2355" t="s">
        <v>50</v>
      </c>
      <c r="J2355" t="s">
        <v>217</v>
      </c>
      <c r="K2355" t="s">
        <v>226</v>
      </c>
      <c r="L2355" t="s">
        <v>227</v>
      </c>
      <c r="M2355" t="s">
        <v>226</v>
      </c>
      <c r="N2355" t="s">
        <v>709</v>
      </c>
    </row>
    <row r="2356" spans="1:14">
      <c r="A2356" t="s">
        <v>712</v>
      </c>
      <c r="B2356" t="s">
        <v>711</v>
      </c>
      <c r="D2356">
        <v>2021</v>
      </c>
      <c r="E2356" t="s">
        <v>710</v>
      </c>
      <c r="F2356" t="s">
        <v>66</v>
      </c>
      <c r="G2356">
        <v>24.720947219999999</v>
      </c>
      <c r="H2356">
        <v>-80.558333329999996</v>
      </c>
      <c r="I2356" t="s">
        <v>50</v>
      </c>
      <c r="J2356" t="s">
        <v>217</v>
      </c>
      <c r="K2356" t="s">
        <v>226</v>
      </c>
      <c r="L2356" t="s">
        <v>227</v>
      </c>
      <c r="M2356" t="s">
        <v>226</v>
      </c>
      <c r="N2356" t="s">
        <v>709</v>
      </c>
    </row>
    <row r="2357" spans="1:14">
      <c r="A2357" t="s">
        <v>694</v>
      </c>
      <c r="B2357" t="s">
        <v>693</v>
      </c>
      <c r="D2357">
        <v>2022</v>
      </c>
      <c r="E2357" t="s">
        <v>692</v>
      </c>
      <c r="F2357" t="s">
        <v>691</v>
      </c>
      <c r="G2357">
        <v>-33.865000000000002</v>
      </c>
      <c r="H2357">
        <v>25.633330000000001</v>
      </c>
      <c r="I2357" t="s">
        <v>65</v>
      </c>
      <c r="J2357" t="s">
        <v>690</v>
      </c>
      <c r="K2357" t="s">
        <v>56</v>
      </c>
      <c r="L2357" t="s">
        <v>689</v>
      </c>
      <c r="M2357" t="s">
        <v>62</v>
      </c>
      <c r="N2357" t="s">
        <v>708</v>
      </c>
    </row>
    <row r="2358" spans="1:14">
      <c r="A2358" t="s">
        <v>694</v>
      </c>
      <c r="B2358" t="s">
        <v>693</v>
      </c>
      <c r="D2358">
        <v>2022</v>
      </c>
      <c r="E2358" t="s">
        <v>692</v>
      </c>
      <c r="F2358" t="s">
        <v>691</v>
      </c>
      <c r="G2358">
        <v>-33.865000000000002</v>
      </c>
      <c r="H2358">
        <v>25.633330000000001</v>
      </c>
      <c r="I2358" t="s">
        <v>65</v>
      </c>
      <c r="J2358" t="s">
        <v>690</v>
      </c>
      <c r="K2358" t="s">
        <v>56</v>
      </c>
      <c r="L2358" t="s">
        <v>689</v>
      </c>
      <c r="M2358" t="s">
        <v>62</v>
      </c>
      <c r="N2358" t="s">
        <v>707</v>
      </c>
    </row>
    <row r="2359" spans="1:14">
      <c r="A2359" t="s">
        <v>694</v>
      </c>
      <c r="B2359" t="s">
        <v>693</v>
      </c>
      <c r="D2359">
        <v>2022</v>
      </c>
      <c r="E2359" t="s">
        <v>692</v>
      </c>
      <c r="F2359" t="s">
        <v>691</v>
      </c>
      <c r="G2359">
        <v>-33.865000000000002</v>
      </c>
      <c r="H2359">
        <v>25.633330000000001</v>
      </c>
      <c r="I2359" t="s">
        <v>65</v>
      </c>
      <c r="J2359" t="s">
        <v>690</v>
      </c>
      <c r="K2359" t="s">
        <v>56</v>
      </c>
      <c r="L2359" t="s">
        <v>689</v>
      </c>
      <c r="M2359" t="s">
        <v>62</v>
      </c>
      <c r="N2359" t="s">
        <v>706</v>
      </c>
    </row>
    <row r="2360" spans="1:14">
      <c r="A2360" t="s">
        <v>694</v>
      </c>
      <c r="B2360" t="s">
        <v>693</v>
      </c>
      <c r="D2360">
        <v>2022</v>
      </c>
      <c r="E2360" t="s">
        <v>692</v>
      </c>
      <c r="F2360" t="s">
        <v>691</v>
      </c>
      <c r="G2360">
        <v>-33.865000000000002</v>
      </c>
      <c r="H2360">
        <v>25.633330000000001</v>
      </c>
      <c r="I2360" t="s">
        <v>65</v>
      </c>
      <c r="J2360" t="s">
        <v>690</v>
      </c>
      <c r="K2360" t="s">
        <v>56</v>
      </c>
      <c r="L2360" t="s">
        <v>689</v>
      </c>
      <c r="M2360" t="s">
        <v>62</v>
      </c>
      <c r="N2360" t="s">
        <v>705</v>
      </c>
    </row>
    <row r="2361" spans="1:14">
      <c r="A2361" t="s">
        <v>694</v>
      </c>
      <c r="B2361" t="s">
        <v>693</v>
      </c>
      <c r="D2361">
        <v>2022</v>
      </c>
      <c r="E2361" t="s">
        <v>692</v>
      </c>
      <c r="F2361" t="s">
        <v>691</v>
      </c>
      <c r="G2361">
        <v>-33.865000000000002</v>
      </c>
      <c r="H2361">
        <v>25.633330000000001</v>
      </c>
      <c r="I2361" t="s">
        <v>65</v>
      </c>
      <c r="J2361" t="s">
        <v>690</v>
      </c>
      <c r="K2361" t="s">
        <v>56</v>
      </c>
      <c r="L2361" t="s">
        <v>689</v>
      </c>
      <c r="M2361" t="s">
        <v>62</v>
      </c>
      <c r="N2361" t="s">
        <v>704</v>
      </c>
    </row>
    <row r="2362" spans="1:14">
      <c r="A2362" t="s">
        <v>694</v>
      </c>
      <c r="B2362" t="s">
        <v>693</v>
      </c>
      <c r="D2362">
        <v>2022</v>
      </c>
      <c r="E2362" t="s">
        <v>692</v>
      </c>
      <c r="F2362" t="s">
        <v>691</v>
      </c>
      <c r="G2362">
        <v>-33.865000000000002</v>
      </c>
      <c r="H2362">
        <v>25.633330000000001</v>
      </c>
      <c r="I2362" t="s">
        <v>65</v>
      </c>
      <c r="J2362" t="s">
        <v>690</v>
      </c>
      <c r="K2362" t="s">
        <v>56</v>
      </c>
      <c r="L2362" t="s">
        <v>689</v>
      </c>
      <c r="M2362" t="s">
        <v>62</v>
      </c>
      <c r="N2362" t="s">
        <v>703</v>
      </c>
    </row>
    <row r="2363" spans="1:14">
      <c r="A2363" t="s">
        <v>694</v>
      </c>
      <c r="B2363" t="s">
        <v>693</v>
      </c>
      <c r="D2363">
        <v>2022</v>
      </c>
      <c r="E2363" t="s">
        <v>692</v>
      </c>
      <c r="F2363" t="s">
        <v>691</v>
      </c>
      <c r="G2363">
        <v>-33.865000000000002</v>
      </c>
      <c r="H2363">
        <v>25.633330000000001</v>
      </c>
      <c r="I2363" t="s">
        <v>65</v>
      </c>
      <c r="J2363" t="s">
        <v>690</v>
      </c>
      <c r="K2363" t="s">
        <v>56</v>
      </c>
      <c r="L2363" t="s">
        <v>689</v>
      </c>
      <c r="M2363" t="s">
        <v>62</v>
      </c>
      <c r="N2363" t="s">
        <v>702</v>
      </c>
    </row>
    <row r="2364" spans="1:14">
      <c r="A2364" t="s">
        <v>694</v>
      </c>
      <c r="B2364" t="s">
        <v>693</v>
      </c>
      <c r="D2364">
        <v>2022</v>
      </c>
      <c r="E2364" t="s">
        <v>692</v>
      </c>
      <c r="F2364" t="s">
        <v>691</v>
      </c>
      <c r="G2364">
        <v>-33.865000000000002</v>
      </c>
      <c r="H2364">
        <v>25.633330000000001</v>
      </c>
      <c r="I2364" t="s">
        <v>65</v>
      </c>
      <c r="J2364" t="s">
        <v>690</v>
      </c>
      <c r="K2364" t="s">
        <v>56</v>
      </c>
      <c r="L2364" t="s">
        <v>689</v>
      </c>
      <c r="M2364" t="s">
        <v>62</v>
      </c>
      <c r="N2364" t="s">
        <v>701</v>
      </c>
    </row>
    <row r="2365" spans="1:14">
      <c r="A2365" t="s">
        <v>694</v>
      </c>
      <c r="B2365" t="s">
        <v>693</v>
      </c>
      <c r="D2365">
        <v>2022</v>
      </c>
      <c r="E2365" t="s">
        <v>692</v>
      </c>
      <c r="F2365" t="s">
        <v>691</v>
      </c>
      <c r="G2365">
        <v>-33.865000000000002</v>
      </c>
      <c r="H2365">
        <v>25.633330000000001</v>
      </c>
      <c r="I2365" t="s">
        <v>65</v>
      </c>
      <c r="J2365" t="s">
        <v>690</v>
      </c>
      <c r="K2365" t="s">
        <v>56</v>
      </c>
      <c r="L2365" t="s">
        <v>689</v>
      </c>
      <c r="M2365" t="s">
        <v>62</v>
      </c>
      <c r="N2365" t="s">
        <v>700</v>
      </c>
    </row>
    <row r="2366" spans="1:14">
      <c r="A2366" t="s">
        <v>694</v>
      </c>
      <c r="B2366" t="s">
        <v>693</v>
      </c>
      <c r="D2366">
        <v>2022</v>
      </c>
      <c r="E2366" t="s">
        <v>692</v>
      </c>
      <c r="F2366" t="s">
        <v>691</v>
      </c>
      <c r="G2366">
        <v>-33.865000000000002</v>
      </c>
      <c r="H2366">
        <v>25.633330000000001</v>
      </c>
      <c r="I2366" t="s">
        <v>65</v>
      </c>
      <c r="J2366" t="s">
        <v>690</v>
      </c>
      <c r="K2366" t="s">
        <v>56</v>
      </c>
      <c r="L2366" t="s">
        <v>689</v>
      </c>
      <c r="M2366" t="s">
        <v>62</v>
      </c>
      <c r="N2366" t="s">
        <v>699</v>
      </c>
    </row>
    <row r="2367" spans="1:14">
      <c r="A2367" t="s">
        <v>694</v>
      </c>
      <c r="B2367" t="s">
        <v>693</v>
      </c>
      <c r="D2367">
        <v>2022</v>
      </c>
      <c r="E2367" t="s">
        <v>692</v>
      </c>
      <c r="F2367" t="s">
        <v>691</v>
      </c>
      <c r="G2367">
        <v>-33.865000000000002</v>
      </c>
      <c r="H2367">
        <v>25.633330000000001</v>
      </c>
      <c r="I2367" t="s">
        <v>65</v>
      </c>
      <c r="J2367" t="s">
        <v>690</v>
      </c>
      <c r="K2367" t="s">
        <v>56</v>
      </c>
      <c r="L2367" t="s">
        <v>689</v>
      </c>
      <c r="M2367" t="s">
        <v>62</v>
      </c>
      <c r="N2367" t="s">
        <v>698</v>
      </c>
    </row>
    <row r="2368" spans="1:14">
      <c r="A2368" t="s">
        <v>694</v>
      </c>
      <c r="B2368" t="s">
        <v>693</v>
      </c>
      <c r="D2368">
        <v>2022</v>
      </c>
      <c r="E2368" t="s">
        <v>692</v>
      </c>
      <c r="F2368" t="s">
        <v>691</v>
      </c>
      <c r="G2368">
        <v>-33.865000000000002</v>
      </c>
      <c r="H2368">
        <v>25.633330000000001</v>
      </c>
      <c r="I2368" t="s">
        <v>65</v>
      </c>
      <c r="J2368" t="s">
        <v>690</v>
      </c>
      <c r="K2368" t="s">
        <v>56</v>
      </c>
      <c r="L2368" t="s">
        <v>689</v>
      </c>
      <c r="M2368" t="s">
        <v>62</v>
      </c>
      <c r="N2368" t="s">
        <v>697</v>
      </c>
    </row>
    <row r="2369" spans="1:14">
      <c r="A2369" t="s">
        <v>694</v>
      </c>
      <c r="B2369" t="s">
        <v>693</v>
      </c>
      <c r="D2369">
        <v>2022</v>
      </c>
      <c r="E2369" t="s">
        <v>692</v>
      </c>
      <c r="F2369" t="s">
        <v>691</v>
      </c>
      <c r="G2369">
        <v>-33.865000000000002</v>
      </c>
      <c r="H2369">
        <v>25.633330000000001</v>
      </c>
      <c r="I2369" t="s">
        <v>65</v>
      </c>
      <c r="J2369" t="s">
        <v>690</v>
      </c>
      <c r="K2369" t="s">
        <v>56</v>
      </c>
      <c r="L2369" t="s">
        <v>689</v>
      </c>
      <c r="M2369" t="s">
        <v>62</v>
      </c>
      <c r="N2369" t="s">
        <v>696</v>
      </c>
    </row>
    <row r="2370" spans="1:14">
      <c r="A2370" t="s">
        <v>694</v>
      </c>
      <c r="B2370" t="s">
        <v>693</v>
      </c>
      <c r="D2370">
        <v>2022</v>
      </c>
      <c r="E2370" t="s">
        <v>692</v>
      </c>
      <c r="F2370" t="s">
        <v>691</v>
      </c>
      <c r="G2370">
        <v>-33.865000000000002</v>
      </c>
      <c r="H2370">
        <v>25.633330000000001</v>
      </c>
      <c r="I2370" t="s">
        <v>65</v>
      </c>
      <c r="J2370" t="s">
        <v>690</v>
      </c>
      <c r="K2370" t="s">
        <v>56</v>
      </c>
      <c r="L2370" t="s">
        <v>689</v>
      </c>
      <c r="M2370" t="s">
        <v>62</v>
      </c>
      <c r="N2370" t="s">
        <v>695</v>
      </c>
    </row>
    <row r="2371" spans="1:14">
      <c r="A2371" t="s">
        <v>694</v>
      </c>
      <c r="B2371" t="s">
        <v>693</v>
      </c>
      <c r="D2371">
        <v>2022</v>
      </c>
      <c r="E2371" t="s">
        <v>692</v>
      </c>
      <c r="F2371" t="s">
        <v>691</v>
      </c>
      <c r="G2371">
        <v>-33.865000000000002</v>
      </c>
      <c r="H2371">
        <v>25.633330000000001</v>
      </c>
      <c r="I2371" t="s">
        <v>65</v>
      </c>
      <c r="J2371" t="s">
        <v>690</v>
      </c>
      <c r="K2371" t="s">
        <v>56</v>
      </c>
      <c r="L2371" t="s">
        <v>689</v>
      </c>
      <c r="M2371" t="s">
        <v>62</v>
      </c>
      <c r="N2371" t="s">
        <v>688</v>
      </c>
    </row>
    <row r="2372" spans="1:14">
      <c r="A2372" t="s">
        <v>684</v>
      </c>
      <c r="B2372" t="s">
        <v>683</v>
      </c>
      <c r="D2372">
        <v>2020</v>
      </c>
      <c r="E2372" t="s">
        <v>687</v>
      </c>
      <c r="F2372" t="s">
        <v>661</v>
      </c>
      <c r="G2372">
        <v>8.5507439999999999</v>
      </c>
      <c r="H2372">
        <v>-83.310109999999995</v>
      </c>
      <c r="I2372" t="s">
        <v>65</v>
      </c>
      <c r="J2372" t="s">
        <v>660</v>
      </c>
      <c r="K2372" t="s">
        <v>226</v>
      </c>
      <c r="L2372" t="s">
        <v>227</v>
      </c>
      <c r="M2372" t="s">
        <v>226</v>
      </c>
      <c r="N2372" t="s">
        <v>679</v>
      </c>
    </row>
    <row r="2373" spans="1:14">
      <c r="A2373" t="s">
        <v>684</v>
      </c>
      <c r="B2373" t="s">
        <v>683</v>
      </c>
      <c r="D2373">
        <v>2020</v>
      </c>
      <c r="E2373" t="s">
        <v>687</v>
      </c>
      <c r="F2373" t="s">
        <v>661</v>
      </c>
      <c r="G2373">
        <v>8.5507439999999999</v>
      </c>
      <c r="H2373">
        <v>-83.310109999999995</v>
      </c>
      <c r="I2373" t="s">
        <v>65</v>
      </c>
      <c r="J2373" t="s">
        <v>660</v>
      </c>
      <c r="K2373" t="s">
        <v>226</v>
      </c>
      <c r="L2373" t="s">
        <v>227</v>
      </c>
      <c r="M2373" t="s">
        <v>226</v>
      </c>
      <c r="N2373" t="s">
        <v>679</v>
      </c>
    </row>
    <row r="2374" spans="1:14">
      <c r="A2374" t="s">
        <v>684</v>
      </c>
      <c r="B2374" t="s">
        <v>683</v>
      </c>
      <c r="D2374">
        <v>2020</v>
      </c>
      <c r="E2374" t="s">
        <v>686</v>
      </c>
      <c r="F2374" t="s">
        <v>661</v>
      </c>
      <c r="G2374">
        <v>8.6667830000000006</v>
      </c>
      <c r="H2374">
        <v>-83.438599999999994</v>
      </c>
      <c r="I2374" t="s">
        <v>65</v>
      </c>
      <c r="J2374" t="s">
        <v>660</v>
      </c>
      <c r="K2374" t="s">
        <v>56</v>
      </c>
      <c r="L2374" t="s">
        <v>489</v>
      </c>
      <c r="M2374" t="s">
        <v>55</v>
      </c>
    </row>
    <row r="2375" spans="1:14">
      <c r="A2375" t="s">
        <v>684</v>
      </c>
      <c r="B2375" t="s">
        <v>683</v>
      </c>
      <c r="D2375">
        <v>2020</v>
      </c>
      <c r="E2375" t="s">
        <v>685</v>
      </c>
      <c r="F2375" t="s">
        <v>661</v>
      </c>
      <c r="G2375">
        <v>8.6724669999999993</v>
      </c>
      <c r="H2375">
        <v>-83.323120000000003</v>
      </c>
      <c r="I2375" t="s">
        <v>65</v>
      </c>
      <c r="J2375" t="s">
        <v>660</v>
      </c>
      <c r="K2375" t="s">
        <v>61</v>
      </c>
      <c r="L2375" t="s">
        <v>669</v>
      </c>
      <c r="M2375" t="s">
        <v>60</v>
      </c>
    </row>
    <row r="2376" spans="1:14">
      <c r="A2376" t="s">
        <v>684</v>
      </c>
      <c r="B2376" t="s">
        <v>683</v>
      </c>
      <c r="D2376">
        <v>2020</v>
      </c>
      <c r="E2376" t="s">
        <v>682</v>
      </c>
      <c r="F2376" t="s">
        <v>661</v>
      </c>
      <c r="G2376">
        <v>8.6059999999999999</v>
      </c>
      <c r="H2376">
        <v>-83.140749999999997</v>
      </c>
      <c r="I2376" t="s">
        <v>65</v>
      </c>
      <c r="J2376" t="s">
        <v>660</v>
      </c>
      <c r="K2376" t="s">
        <v>61</v>
      </c>
      <c r="L2376" t="s">
        <v>669</v>
      </c>
      <c r="M2376" t="s">
        <v>60</v>
      </c>
    </row>
    <row r="2377" spans="1:14">
      <c r="A2377" t="s">
        <v>678</v>
      </c>
      <c r="B2377" t="s">
        <v>681</v>
      </c>
      <c r="D2377">
        <v>2018</v>
      </c>
      <c r="E2377" t="s">
        <v>680</v>
      </c>
      <c r="F2377" t="s">
        <v>661</v>
      </c>
      <c r="G2377">
        <v>10.442740000000001</v>
      </c>
      <c r="H2377">
        <v>-85.789810000000003</v>
      </c>
      <c r="I2377" t="s">
        <v>65</v>
      </c>
      <c r="J2377" t="s">
        <v>660</v>
      </c>
      <c r="K2377" t="s">
        <v>226</v>
      </c>
      <c r="L2377" t="s">
        <v>227</v>
      </c>
      <c r="M2377" t="s">
        <v>226</v>
      </c>
      <c r="N2377" t="s">
        <v>679</v>
      </c>
    </row>
    <row r="2378" spans="1:14">
      <c r="A2378" t="s">
        <v>678</v>
      </c>
      <c r="B2378" t="s">
        <v>677</v>
      </c>
      <c r="C2378" t="s">
        <v>676</v>
      </c>
      <c r="D2378">
        <v>2014</v>
      </c>
      <c r="E2378" t="s">
        <v>675</v>
      </c>
      <c r="F2378" t="s">
        <v>661</v>
      </c>
      <c r="G2378">
        <v>8.6059999999999999</v>
      </c>
      <c r="H2378">
        <v>-83.140749999999997</v>
      </c>
      <c r="I2378" t="s">
        <v>65</v>
      </c>
      <c r="J2378" t="s">
        <v>660</v>
      </c>
      <c r="K2378" t="s">
        <v>61</v>
      </c>
      <c r="L2378" t="s">
        <v>669</v>
      </c>
      <c r="M2378" t="s">
        <v>60</v>
      </c>
    </row>
    <row r="2379" spans="1:14">
      <c r="A2379" t="s">
        <v>672</v>
      </c>
      <c r="B2379" t="s">
        <v>671</v>
      </c>
      <c r="D2379">
        <v>2020</v>
      </c>
      <c r="E2379" t="s">
        <v>674</v>
      </c>
      <c r="F2379" t="s">
        <v>661</v>
      </c>
      <c r="G2379">
        <v>11.03619</v>
      </c>
      <c r="H2379">
        <v>-85.736710000000002</v>
      </c>
      <c r="I2379" t="s">
        <v>65</v>
      </c>
      <c r="J2379" t="s">
        <v>660</v>
      </c>
      <c r="K2379" t="s">
        <v>61</v>
      </c>
      <c r="L2379" t="s">
        <v>669</v>
      </c>
      <c r="M2379" t="s">
        <v>60</v>
      </c>
    </row>
    <row r="2380" spans="1:14">
      <c r="A2380" t="s">
        <v>672</v>
      </c>
      <c r="B2380" t="s">
        <v>671</v>
      </c>
      <c r="D2380">
        <v>2020</v>
      </c>
      <c r="E2380" t="s">
        <v>670</v>
      </c>
      <c r="F2380" t="s">
        <v>661</v>
      </c>
      <c r="G2380">
        <v>10.933249999999999</v>
      </c>
      <c r="H2380">
        <v>-85.793260000000004</v>
      </c>
      <c r="I2380" t="s">
        <v>65</v>
      </c>
      <c r="J2380" t="s">
        <v>660</v>
      </c>
      <c r="K2380" t="s">
        <v>61</v>
      </c>
      <c r="L2380" t="s">
        <v>669</v>
      </c>
      <c r="M2380" t="s">
        <v>60</v>
      </c>
    </row>
    <row r="2381" spans="1:14">
      <c r="A2381" t="s">
        <v>664</v>
      </c>
      <c r="B2381" t="s">
        <v>663</v>
      </c>
      <c r="D2381">
        <v>2022</v>
      </c>
      <c r="E2381" t="s">
        <v>662</v>
      </c>
      <c r="F2381" t="s">
        <v>661</v>
      </c>
      <c r="G2381">
        <v>9.8783666669999999</v>
      </c>
      <c r="H2381">
        <v>-80.558333329999996</v>
      </c>
      <c r="I2381" t="s">
        <v>65</v>
      </c>
      <c r="J2381" t="s">
        <v>660</v>
      </c>
      <c r="K2381" t="s">
        <v>61</v>
      </c>
      <c r="L2381" t="s">
        <v>669</v>
      </c>
      <c r="M2381" t="s">
        <v>60</v>
      </c>
      <c r="N2381" t="s">
        <v>667</v>
      </c>
    </row>
    <row r="2382" spans="1:14">
      <c r="A2382" t="s">
        <v>664</v>
      </c>
      <c r="B2382" t="s">
        <v>663</v>
      </c>
      <c r="D2382">
        <v>2022</v>
      </c>
      <c r="E2382" t="s">
        <v>662</v>
      </c>
      <c r="F2382" t="s">
        <v>661</v>
      </c>
      <c r="G2382">
        <v>9.8783666669999999</v>
      </c>
      <c r="H2382">
        <v>-80.558333329999996</v>
      </c>
      <c r="I2382" t="s">
        <v>65</v>
      </c>
      <c r="J2382" t="s">
        <v>660</v>
      </c>
      <c r="K2382" t="s">
        <v>61</v>
      </c>
      <c r="L2382" t="s">
        <v>669</v>
      </c>
      <c r="M2382" t="s">
        <v>60</v>
      </c>
      <c r="N2382" t="s">
        <v>668</v>
      </c>
    </row>
    <row r="2383" spans="1:14">
      <c r="A2383" t="s">
        <v>664</v>
      </c>
      <c r="B2383" t="s">
        <v>663</v>
      </c>
      <c r="D2383">
        <v>2022</v>
      </c>
      <c r="E2383" t="s">
        <v>662</v>
      </c>
      <c r="F2383" t="s">
        <v>661</v>
      </c>
      <c r="G2383">
        <v>9.8783666669999999</v>
      </c>
      <c r="H2383">
        <v>-80.558333329999996</v>
      </c>
      <c r="I2383" t="s">
        <v>65</v>
      </c>
      <c r="J2383" t="s">
        <v>660</v>
      </c>
      <c r="K2383" t="s">
        <v>56</v>
      </c>
      <c r="L2383" t="s">
        <v>489</v>
      </c>
      <c r="M2383" t="s">
        <v>55</v>
      </c>
      <c r="N2383" t="s">
        <v>667</v>
      </c>
    </row>
    <row r="2384" spans="1:14">
      <c r="A2384" t="s">
        <v>664</v>
      </c>
      <c r="B2384" t="s">
        <v>663</v>
      </c>
      <c r="D2384">
        <v>2022</v>
      </c>
      <c r="E2384" t="s">
        <v>662</v>
      </c>
      <c r="F2384" t="s">
        <v>661</v>
      </c>
      <c r="G2384">
        <v>9.8783666669999999</v>
      </c>
      <c r="H2384">
        <v>-80.558333329999996</v>
      </c>
      <c r="I2384" t="s">
        <v>65</v>
      </c>
      <c r="J2384" t="s">
        <v>660</v>
      </c>
      <c r="K2384" t="s">
        <v>56</v>
      </c>
      <c r="L2384" t="s">
        <v>489</v>
      </c>
      <c r="M2384" t="s">
        <v>55</v>
      </c>
      <c r="N2384" t="s">
        <v>666</v>
      </c>
    </row>
    <row r="2385" spans="1:14">
      <c r="A2385" t="s">
        <v>664</v>
      </c>
      <c r="B2385" t="s">
        <v>663</v>
      </c>
      <c r="D2385">
        <v>2022</v>
      </c>
      <c r="E2385" t="s">
        <v>662</v>
      </c>
      <c r="F2385" t="s">
        <v>661</v>
      </c>
      <c r="G2385">
        <v>9.8783666669999999</v>
      </c>
      <c r="H2385">
        <v>-80.558333329999996</v>
      </c>
      <c r="I2385" t="s">
        <v>65</v>
      </c>
      <c r="J2385" t="s">
        <v>660</v>
      </c>
      <c r="K2385" t="s">
        <v>56</v>
      </c>
      <c r="L2385" t="s">
        <v>55</v>
      </c>
      <c r="M2385" t="s">
        <v>55</v>
      </c>
      <c r="N2385" t="s">
        <v>665</v>
      </c>
    </row>
    <row r="2386" spans="1:14">
      <c r="A2386" t="s">
        <v>664</v>
      </c>
      <c r="B2386" t="s">
        <v>663</v>
      </c>
      <c r="D2386">
        <v>2022</v>
      </c>
      <c r="E2386" t="s">
        <v>662</v>
      </c>
      <c r="F2386" t="s">
        <v>661</v>
      </c>
      <c r="G2386">
        <v>9.8783666669999999</v>
      </c>
      <c r="H2386">
        <v>-80.558333329999996</v>
      </c>
      <c r="I2386" t="s">
        <v>65</v>
      </c>
      <c r="J2386" t="s">
        <v>660</v>
      </c>
      <c r="K2386" t="s">
        <v>56</v>
      </c>
      <c r="L2386" t="s">
        <v>55</v>
      </c>
      <c r="M2386" t="s">
        <v>55</v>
      </c>
      <c r="N2386" t="s">
        <v>659</v>
      </c>
    </row>
    <row r="2387" spans="1:14">
      <c r="A2387" t="s">
        <v>657</v>
      </c>
      <c r="B2387" t="s">
        <v>656</v>
      </c>
      <c r="D2387">
        <v>2006</v>
      </c>
      <c r="E2387" t="s">
        <v>655</v>
      </c>
      <c r="F2387" t="s">
        <v>518</v>
      </c>
      <c r="G2387">
        <v>39.503830000000001</v>
      </c>
      <c r="H2387">
        <v>2.5433330000000001</v>
      </c>
      <c r="I2387" t="s">
        <v>65</v>
      </c>
      <c r="J2387" t="s">
        <v>95</v>
      </c>
      <c r="K2387" t="s">
        <v>48</v>
      </c>
      <c r="L2387" t="s">
        <v>166</v>
      </c>
      <c r="M2387" t="s">
        <v>165</v>
      </c>
    </row>
    <row r="2388" spans="1:14">
      <c r="A2388" t="s">
        <v>657</v>
      </c>
      <c r="B2388" t="s">
        <v>656</v>
      </c>
      <c r="D2388">
        <v>2006</v>
      </c>
      <c r="E2388" t="s">
        <v>655</v>
      </c>
      <c r="F2388" t="s">
        <v>518</v>
      </c>
      <c r="G2388">
        <v>39.503830000000001</v>
      </c>
      <c r="H2388">
        <v>2.5433330000000001</v>
      </c>
      <c r="I2388" t="s">
        <v>65</v>
      </c>
      <c r="J2388" t="s">
        <v>95</v>
      </c>
      <c r="K2388" t="s">
        <v>48</v>
      </c>
      <c r="L2388" t="s">
        <v>166</v>
      </c>
      <c r="M2388" t="s">
        <v>165</v>
      </c>
    </row>
    <row r="2389" spans="1:14">
      <c r="A2389" t="s">
        <v>657</v>
      </c>
      <c r="B2389" t="s">
        <v>656</v>
      </c>
      <c r="D2389">
        <v>2006</v>
      </c>
      <c r="E2389" t="s">
        <v>655</v>
      </c>
      <c r="F2389" t="s">
        <v>518</v>
      </c>
      <c r="G2389">
        <v>39.503830000000001</v>
      </c>
      <c r="H2389">
        <v>2.5433330000000001</v>
      </c>
      <c r="I2389" t="s">
        <v>65</v>
      </c>
      <c r="J2389" t="s">
        <v>95</v>
      </c>
      <c r="K2389" t="s">
        <v>57</v>
      </c>
      <c r="L2389" t="s">
        <v>57</v>
      </c>
      <c r="M2389" t="s">
        <v>57</v>
      </c>
    </row>
    <row r="2390" spans="1:14">
      <c r="A2390" t="s">
        <v>657</v>
      </c>
      <c r="B2390" t="s">
        <v>656</v>
      </c>
      <c r="D2390">
        <v>2006</v>
      </c>
      <c r="E2390" t="s">
        <v>655</v>
      </c>
      <c r="F2390" t="s">
        <v>518</v>
      </c>
      <c r="G2390">
        <v>39.503830000000001</v>
      </c>
      <c r="H2390">
        <v>2.5433330000000001</v>
      </c>
      <c r="I2390" t="s">
        <v>65</v>
      </c>
      <c r="J2390" t="s">
        <v>95</v>
      </c>
      <c r="K2390" t="s">
        <v>57</v>
      </c>
      <c r="L2390" t="s">
        <v>57</v>
      </c>
      <c r="M2390" t="s">
        <v>57</v>
      </c>
    </row>
    <row r="2391" spans="1:14">
      <c r="A2391" t="s">
        <v>653</v>
      </c>
      <c r="B2391" t="s">
        <v>652</v>
      </c>
      <c r="D2391">
        <v>2019</v>
      </c>
      <c r="E2391" t="s">
        <v>651</v>
      </c>
      <c r="F2391" t="s">
        <v>66</v>
      </c>
      <c r="G2391">
        <v>37.262120000000003</v>
      </c>
      <c r="H2391">
        <v>-75.815150000000003</v>
      </c>
      <c r="I2391" t="s">
        <v>88</v>
      </c>
      <c r="J2391" t="s">
        <v>95</v>
      </c>
      <c r="K2391" t="s">
        <v>56</v>
      </c>
      <c r="L2391" t="s">
        <v>63</v>
      </c>
      <c r="M2391" t="s">
        <v>62</v>
      </c>
      <c r="N2391" t="s">
        <v>654</v>
      </c>
    </row>
    <row r="2392" spans="1:14">
      <c r="A2392" t="s">
        <v>653</v>
      </c>
      <c r="B2392" t="s">
        <v>652</v>
      </c>
      <c r="D2392">
        <v>2019</v>
      </c>
      <c r="E2392" t="s">
        <v>651</v>
      </c>
      <c r="F2392" t="s">
        <v>66</v>
      </c>
      <c r="G2392">
        <v>37.262120000000003</v>
      </c>
      <c r="H2392">
        <v>-75.815150000000003</v>
      </c>
      <c r="I2392" t="s">
        <v>88</v>
      </c>
      <c r="J2392" t="s">
        <v>95</v>
      </c>
      <c r="K2392" t="s">
        <v>56</v>
      </c>
      <c r="L2392" t="s">
        <v>63</v>
      </c>
      <c r="M2392" t="s">
        <v>62</v>
      </c>
      <c r="N2392" t="s">
        <v>650</v>
      </c>
    </row>
    <row r="2393" spans="1:14">
      <c r="A2393" t="s">
        <v>649</v>
      </c>
      <c r="B2393" t="s">
        <v>648</v>
      </c>
      <c r="E2393" t="s">
        <v>647</v>
      </c>
      <c r="F2393" t="s">
        <v>139</v>
      </c>
      <c r="G2393">
        <v>-30.290420000000001</v>
      </c>
      <c r="H2393">
        <v>-71.608011000000005</v>
      </c>
      <c r="I2393" t="s">
        <v>156</v>
      </c>
      <c r="J2393" t="s">
        <v>138</v>
      </c>
      <c r="K2393" t="s">
        <v>56</v>
      </c>
      <c r="L2393" t="s">
        <v>646</v>
      </c>
      <c r="M2393" t="s">
        <v>62</v>
      </c>
      <c r="N2393">
        <v>1</v>
      </c>
    </row>
    <row r="2394" spans="1:14">
      <c r="A2394" t="s">
        <v>649</v>
      </c>
      <c r="B2394" t="s">
        <v>648</v>
      </c>
      <c r="E2394" t="s">
        <v>647</v>
      </c>
      <c r="F2394" t="s">
        <v>139</v>
      </c>
      <c r="G2394">
        <v>-30.290420000000001</v>
      </c>
      <c r="H2394">
        <v>-71.608011000000005</v>
      </c>
      <c r="I2394" t="s">
        <v>156</v>
      </c>
      <c r="J2394" t="s">
        <v>138</v>
      </c>
      <c r="K2394" t="s">
        <v>56</v>
      </c>
      <c r="L2394" t="s">
        <v>646</v>
      </c>
      <c r="M2394" t="s">
        <v>62</v>
      </c>
      <c r="N2394">
        <v>2</v>
      </c>
    </row>
    <row r="2395" spans="1:14">
      <c r="A2395" t="s">
        <v>649</v>
      </c>
      <c r="B2395" t="s">
        <v>648</v>
      </c>
      <c r="E2395" t="s">
        <v>647</v>
      </c>
      <c r="F2395" t="s">
        <v>139</v>
      </c>
      <c r="G2395">
        <v>-30.290420000000001</v>
      </c>
      <c r="H2395">
        <v>-71.608011000000005</v>
      </c>
      <c r="I2395" t="s">
        <v>156</v>
      </c>
      <c r="J2395" t="s">
        <v>138</v>
      </c>
      <c r="K2395" t="s">
        <v>56</v>
      </c>
      <c r="L2395" t="s">
        <v>646</v>
      </c>
      <c r="M2395" t="s">
        <v>62</v>
      </c>
      <c r="N2395">
        <v>3</v>
      </c>
    </row>
    <row r="2396" spans="1:14">
      <c r="A2396" t="s">
        <v>643</v>
      </c>
      <c r="B2396" t="s">
        <v>642</v>
      </c>
      <c r="D2396">
        <v>2018</v>
      </c>
      <c r="E2396" t="s">
        <v>645</v>
      </c>
      <c r="F2396" t="s">
        <v>641</v>
      </c>
      <c r="G2396">
        <v>64.25</v>
      </c>
      <c r="H2396">
        <v>-51.583333330000002</v>
      </c>
      <c r="I2396" t="s">
        <v>115</v>
      </c>
      <c r="J2396" t="s">
        <v>640</v>
      </c>
      <c r="K2396" t="s">
        <v>56</v>
      </c>
      <c r="L2396" t="s">
        <v>63</v>
      </c>
      <c r="M2396" t="s">
        <v>62</v>
      </c>
      <c r="N2396" t="s">
        <v>645</v>
      </c>
    </row>
    <row r="2397" spans="1:14">
      <c r="A2397" t="s">
        <v>643</v>
      </c>
      <c r="B2397" t="s">
        <v>642</v>
      </c>
      <c r="D2397">
        <v>2018</v>
      </c>
      <c r="E2397" t="s">
        <v>644</v>
      </c>
      <c r="F2397" t="s">
        <v>641</v>
      </c>
      <c r="G2397">
        <v>64.466666669999995</v>
      </c>
      <c r="H2397">
        <v>-50.216666670000002</v>
      </c>
      <c r="I2397" t="s">
        <v>115</v>
      </c>
      <c r="J2397" t="s">
        <v>640</v>
      </c>
      <c r="K2397" t="s">
        <v>56</v>
      </c>
      <c r="L2397" t="s">
        <v>63</v>
      </c>
      <c r="M2397" t="s">
        <v>62</v>
      </c>
      <c r="N2397" t="s">
        <v>644</v>
      </c>
    </row>
    <row r="2398" spans="1:14">
      <c r="A2398" t="s">
        <v>643</v>
      </c>
      <c r="B2398" t="s">
        <v>642</v>
      </c>
      <c r="D2398">
        <v>2018</v>
      </c>
      <c r="E2398" t="s">
        <v>639</v>
      </c>
      <c r="F2398" t="s">
        <v>641</v>
      </c>
      <c r="G2398">
        <v>64.150000000000006</v>
      </c>
      <c r="H2398">
        <v>-51.55</v>
      </c>
      <c r="I2398" t="s">
        <v>115</v>
      </c>
      <c r="J2398" t="s">
        <v>640</v>
      </c>
      <c r="K2398" t="s">
        <v>56</v>
      </c>
      <c r="L2398" t="s">
        <v>63</v>
      </c>
      <c r="M2398" t="s">
        <v>62</v>
      </c>
      <c r="N2398" t="s">
        <v>639</v>
      </c>
    </row>
    <row r="2399" spans="1:14">
      <c r="A2399" t="s">
        <v>587</v>
      </c>
      <c r="B2399" t="s">
        <v>586</v>
      </c>
      <c r="D2399">
        <v>2015</v>
      </c>
      <c r="E2399" t="s">
        <v>638</v>
      </c>
      <c r="F2399" t="s">
        <v>235</v>
      </c>
      <c r="G2399" t="s">
        <v>637</v>
      </c>
      <c r="H2399" t="s">
        <v>636</v>
      </c>
      <c r="I2399" t="s">
        <v>65</v>
      </c>
      <c r="J2399" t="s">
        <v>64</v>
      </c>
      <c r="K2399" t="s">
        <v>56</v>
      </c>
      <c r="L2399" t="s">
        <v>63</v>
      </c>
      <c r="M2399" t="s">
        <v>62</v>
      </c>
    </row>
    <row r="2400" spans="1:14">
      <c r="A2400" t="s">
        <v>587</v>
      </c>
      <c r="B2400" t="s">
        <v>586</v>
      </c>
      <c r="D2400">
        <v>2015</v>
      </c>
      <c r="E2400" t="s">
        <v>635</v>
      </c>
      <c r="F2400" t="s">
        <v>235</v>
      </c>
      <c r="G2400" t="s">
        <v>634</v>
      </c>
      <c r="H2400" t="s">
        <v>633</v>
      </c>
      <c r="I2400" t="s">
        <v>65</v>
      </c>
      <c r="J2400" t="s">
        <v>64</v>
      </c>
      <c r="K2400" t="s">
        <v>56</v>
      </c>
      <c r="L2400" t="s">
        <v>63</v>
      </c>
      <c r="M2400" t="s">
        <v>62</v>
      </c>
    </row>
    <row r="2401" spans="1:14">
      <c r="A2401" t="s">
        <v>587</v>
      </c>
      <c r="B2401" t="s">
        <v>586</v>
      </c>
      <c r="D2401">
        <v>2015</v>
      </c>
      <c r="E2401" t="s">
        <v>632</v>
      </c>
      <c r="F2401" t="s">
        <v>235</v>
      </c>
      <c r="G2401" t="s">
        <v>631</v>
      </c>
      <c r="H2401" t="s">
        <v>630</v>
      </c>
      <c r="I2401" t="s">
        <v>65</v>
      </c>
      <c r="J2401" t="s">
        <v>64</v>
      </c>
      <c r="K2401" t="s">
        <v>56</v>
      </c>
      <c r="L2401" t="s">
        <v>63</v>
      </c>
      <c r="M2401" t="s">
        <v>62</v>
      </c>
    </row>
    <row r="2402" spans="1:14">
      <c r="A2402" t="s">
        <v>587</v>
      </c>
      <c r="B2402" t="s">
        <v>586</v>
      </c>
      <c r="D2402">
        <v>2015</v>
      </c>
      <c r="E2402" t="s">
        <v>629</v>
      </c>
      <c r="F2402" t="s">
        <v>235</v>
      </c>
      <c r="G2402" t="s">
        <v>628</v>
      </c>
      <c r="H2402" t="s">
        <v>627</v>
      </c>
      <c r="I2402" t="s">
        <v>65</v>
      </c>
      <c r="J2402" t="s">
        <v>64</v>
      </c>
      <c r="K2402" t="s">
        <v>57</v>
      </c>
      <c r="L2402" t="s">
        <v>57</v>
      </c>
      <c r="M2402" t="s">
        <v>57</v>
      </c>
    </row>
    <row r="2403" spans="1:14">
      <c r="A2403" t="s">
        <v>587</v>
      </c>
      <c r="B2403" t="s">
        <v>586</v>
      </c>
      <c r="D2403">
        <v>2015</v>
      </c>
      <c r="E2403" t="s">
        <v>626</v>
      </c>
      <c r="F2403" t="s">
        <v>235</v>
      </c>
      <c r="G2403" t="s">
        <v>625</v>
      </c>
      <c r="H2403" t="s">
        <v>624</v>
      </c>
      <c r="I2403" t="s">
        <v>65</v>
      </c>
      <c r="J2403" t="s">
        <v>64</v>
      </c>
      <c r="K2403" t="s">
        <v>57</v>
      </c>
      <c r="L2403" t="s">
        <v>57</v>
      </c>
      <c r="M2403" t="s">
        <v>57</v>
      </c>
    </row>
    <row r="2404" spans="1:14">
      <c r="A2404" t="s">
        <v>587</v>
      </c>
      <c r="B2404" t="s">
        <v>586</v>
      </c>
      <c r="D2404">
        <v>2015</v>
      </c>
      <c r="E2404" t="s">
        <v>623</v>
      </c>
      <c r="F2404" t="s">
        <v>235</v>
      </c>
      <c r="G2404" t="s">
        <v>622</v>
      </c>
      <c r="H2404" t="s">
        <v>621</v>
      </c>
      <c r="I2404" t="s">
        <v>65</v>
      </c>
      <c r="J2404" t="s">
        <v>64</v>
      </c>
      <c r="K2404" t="s">
        <v>57</v>
      </c>
      <c r="L2404" t="s">
        <v>57</v>
      </c>
      <c r="M2404" t="s">
        <v>57</v>
      </c>
    </row>
    <row r="2405" spans="1:14">
      <c r="A2405" t="s">
        <v>587</v>
      </c>
      <c r="B2405" t="s">
        <v>586</v>
      </c>
      <c r="D2405">
        <v>2015</v>
      </c>
      <c r="E2405" t="s">
        <v>620</v>
      </c>
      <c r="F2405" t="s">
        <v>235</v>
      </c>
      <c r="G2405" t="s">
        <v>619</v>
      </c>
      <c r="H2405" t="s">
        <v>618</v>
      </c>
      <c r="I2405" t="s">
        <v>65</v>
      </c>
      <c r="J2405" t="s">
        <v>64</v>
      </c>
      <c r="K2405" t="s">
        <v>56</v>
      </c>
      <c r="L2405" t="s">
        <v>63</v>
      </c>
      <c r="M2405" t="s">
        <v>62</v>
      </c>
    </row>
    <row r="2406" spans="1:14">
      <c r="A2406" t="s">
        <v>587</v>
      </c>
      <c r="B2406" t="s">
        <v>586</v>
      </c>
      <c r="D2406">
        <v>2015</v>
      </c>
      <c r="E2406" t="s">
        <v>617</v>
      </c>
      <c r="F2406" t="s">
        <v>235</v>
      </c>
      <c r="G2406" t="s">
        <v>616</v>
      </c>
      <c r="H2406" t="s">
        <v>615</v>
      </c>
      <c r="I2406" t="s">
        <v>65</v>
      </c>
      <c r="J2406" t="s">
        <v>64</v>
      </c>
      <c r="K2406" t="s">
        <v>48</v>
      </c>
      <c r="L2406" t="s">
        <v>80</v>
      </c>
      <c r="M2406" t="s">
        <v>79</v>
      </c>
    </row>
    <row r="2407" spans="1:14">
      <c r="A2407" t="s">
        <v>587</v>
      </c>
      <c r="B2407" t="s">
        <v>586</v>
      </c>
      <c r="D2407">
        <v>2015</v>
      </c>
      <c r="E2407" t="s">
        <v>614</v>
      </c>
      <c r="F2407" t="s">
        <v>235</v>
      </c>
      <c r="G2407" t="s">
        <v>613</v>
      </c>
      <c r="H2407" t="s">
        <v>612</v>
      </c>
      <c r="I2407" t="s">
        <v>65</v>
      </c>
      <c r="J2407" t="s">
        <v>64</v>
      </c>
      <c r="K2407" t="s">
        <v>56</v>
      </c>
      <c r="L2407" t="s">
        <v>63</v>
      </c>
      <c r="M2407" t="s">
        <v>62</v>
      </c>
    </row>
    <row r="2408" spans="1:14">
      <c r="A2408" t="s">
        <v>587</v>
      </c>
      <c r="B2408" t="s">
        <v>586</v>
      </c>
      <c r="D2408">
        <v>2015</v>
      </c>
      <c r="E2408" t="s">
        <v>611</v>
      </c>
      <c r="F2408" t="s">
        <v>235</v>
      </c>
      <c r="G2408" t="s">
        <v>610</v>
      </c>
      <c r="H2408" t="s">
        <v>609</v>
      </c>
      <c r="I2408" t="s">
        <v>65</v>
      </c>
      <c r="J2408" t="s">
        <v>64</v>
      </c>
      <c r="K2408" t="s">
        <v>57</v>
      </c>
      <c r="L2408" t="s">
        <v>57</v>
      </c>
      <c r="M2408" t="s">
        <v>57</v>
      </c>
    </row>
    <row r="2409" spans="1:14">
      <c r="A2409" t="s">
        <v>587</v>
      </c>
      <c r="B2409" t="s">
        <v>586</v>
      </c>
      <c r="D2409">
        <v>2015</v>
      </c>
      <c r="E2409" t="s">
        <v>608</v>
      </c>
      <c r="F2409" t="s">
        <v>235</v>
      </c>
      <c r="G2409" t="s">
        <v>607</v>
      </c>
      <c r="H2409" t="s">
        <v>606</v>
      </c>
      <c r="I2409" t="s">
        <v>65</v>
      </c>
      <c r="J2409" t="s">
        <v>64</v>
      </c>
      <c r="K2409" t="s">
        <v>226</v>
      </c>
      <c r="L2409" t="s">
        <v>227</v>
      </c>
      <c r="M2409" t="s">
        <v>226</v>
      </c>
      <c r="N2409" t="s">
        <v>2590</v>
      </c>
    </row>
    <row r="2410" spans="1:14">
      <c r="A2410" t="s">
        <v>587</v>
      </c>
      <c r="B2410" t="s">
        <v>586</v>
      </c>
      <c r="D2410">
        <v>2015</v>
      </c>
      <c r="E2410" t="s">
        <v>605</v>
      </c>
      <c r="F2410" t="s">
        <v>235</v>
      </c>
      <c r="G2410" t="s">
        <v>604</v>
      </c>
      <c r="H2410" t="s">
        <v>603</v>
      </c>
      <c r="I2410" t="s">
        <v>65</v>
      </c>
      <c r="J2410" t="s">
        <v>64</v>
      </c>
      <c r="K2410" t="s">
        <v>226</v>
      </c>
      <c r="L2410" t="s">
        <v>227</v>
      </c>
      <c r="M2410" t="s">
        <v>226</v>
      </c>
      <c r="N2410" t="s">
        <v>2590</v>
      </c>
    </row>
    <row r="2411" spans="1:14">
      <c r="A2411" t="s">
        <v>587</v>
      </c>
      <c r="B2411" t="s">
        <v>586</v>
      </c>
      <c r="D2411">
        <v>2015</v>
      </c>
      <c r="E2411" t="s">
        <v>602</v>
      </c>
      <c r="F2411" t="s">
        <v>235</v>
      </c>
      <c r="G2411" t="s">
        <v>601</v>
      </c>
      <c r="H2411" t="s">
        <v>600</v>
      </c>
      <c r="I2411" t="s">
        <v>65</v>
      </c>
      <c r="J2411" t="s">
        <v>64</v>
      </c>
      <c r="K2411" t="s">
        <v>226</v>
      </c>
      <c r="L2411" t="s">
        <v>227</v>
      </c>
      <c r="M2411" t="s">
        <v>226</v>
      </c>
      <c r="N2411" t="s">
        <v>2590</v>
      </c>
    </row>
    <row r="2412" spans="1:14">
      <c r="A2412" t="s">
        <v>587</v>
      </c>
      <c r="B2412" t="s">
        <v>586</v>
      </c>
      <c r="D2412">
        <v>2015</v>
      </c>
      <c r="E2412" t="s">
        <v>599</v>
      </c>
      <c r="F2412" t="s">
        <v>228</v>
      </c>
      <c r="G2412" t="s">
        <v>598</v>
      </c>
      <c r="H2412" t="s">
        <v>597</v>
      </c>
      <c r="I2412" t="s">
        <v>50</v>
      </c>
      <c r="J2412" t="s">
        <v>49</v>
      </c>
      <c r="K2412" t="s">
        <v>154</v>
      </c>
      <c r="L2412" t="s">
        <v>154</v>
      </c>
      <c r="M2412" t="s">
        <v>154</v>
      </c>
    </row>
    <row r="2413" spans="1:14">
      <c r="A2413" t="s">
        <v>587</v>
      </c>
      <c r="B2413" t="s">
        <v>586</v>
      </c>
      <c r="D2413">
        <v>2015</v>
      </c>
      <c r="E2413" t="s">
        <v>596</v>
      </c>
      <c r="F2413" t="s">
        <v>228</v>
      </c>
      <c r="G2413" t="s">
        <v>595</v>
      </c>
      <c r="H2413" t="s">
        <v>594</v>
      </c>
      <c r="I2413" t="s">
        <v>50</v>
      </c>
      <c r="J2413" t="s">
        <v>49</v>
      </c>
      <c r="K2413" t="s">
        <v>57</v>
      </c>
      <c r="L2413" t="s">
        <v>57</v>
      </c>
      <c r="M2413" t="s">
        <v>57</v>
      </c>
    </row>
    <row r="2414" spans="1:14">
      <c r="A2414" t="s">
        <v>587</v>
      </c>
      <c r="B2414" t="s">
        <v>586</v>
      </c>
      <c r="D2414">
        <v>2015</v>
      </c>
      <c r="E2414" t="s">
        <v>593</v>
      </c>
      <c r="F2414" t="s">
        <v>228</v>
      </c>
      <c r="G2414" t="s">
        <v>592</v>
      </c>
      <c r="H2414" t="s">
        <v>591</v>
      </c>
      <c r="I2414" t="s">
        <v>50</v>
      </c>
      <c r="J2414" t="s">
        <v>49</v>
      </c>
      <c r="K2414" t="s">
        <v>57</v>
      </c>
      <c r="L2414" t="s">
        <v>57</v>
      </c>
      <c r="M2414" t="s">
        <v>57</v>
      </c>
    </row>
    <row r="2415" spans="1:14">
      <c r="A2415" t="s">
        <v>587</v>
      </c>
      <c r="B2415" t="s">
        <v>586</v>
      </c>
      <c r="D2415">
        <v>2015</v>
      </c>
      <c r="E2415" t="s">
        <v>590</v>
      </c>
      <c r="F2415" t="s">
        <v>228</v>
      </c>
      <c r="G2415" t="s">
        <v>589</v>
      </c>
      <c r="H2415" t="s">
        <v>588</v>
      </c>
      <c r="I2415" t="s">
        <v>50</v>
      </c>
      <c r="J2415" t="s">
        <v>49</v>
      </c>
      <c r="K2415" t="s">
        <v>57</v>
      </c>
      <c r="L2415" t="s">
        <v>57</v>
      </c>
      <c r="M2415" t="s">
        <v>57</v>
      </c>
    </row>
    <row r="2416" spans="1:14">
      <c r="A2416" t="s">
        <v>587</v>
      </c>
      <c r="B2416" t="s">
        <v>586</v>
      </c>
      <c r="D2416">
        <v>2015</v>
      </c>
      <c r="E2416" t="s">
        <v>585</v>
      </c>
      <c r="F2416" t="s">
        <v>228</v>
      </c>
      <c r="G2416" t="s">
        <v>584</v>
      </c>
      <c r="H2416" t="s">
        <v>583</v>
      </c>
      <c r="I2416" t="s">
        <v>50</v>
      </c>
      <c r="J2416" t="s">
        <v>49</v>
      </c>
      <c r="K2416" t="s">
        <v>154</v>
      </c>
      <c r="L2416" t="s">
        <v>154</v>
      </c>
      <c r="M2416" t="s">
        <v>154</v>
      </c>
    </row>
    <row r="2417" spans="1:13">
      <c r="A2417" t="s">
        <v>2589</v>
      </c>
      <c r="B2417" t="s">
        <v>2588</v>
      </c>
      <c r="D2417">
        <v>2022</v>
      </c>
      <c r="E2417" t="s">
        <v>281</v>
      </c>
      <c r="F2417" t="s">
        <v>97</v>
      </c>
      <c r="G2417">
        <v>37.013725000000001</v>
      </c>
      <c r="H2417">
        <v>-7.9987250000000003</v>
      </c>
      <c r="I2417" t="s">
        <v>88</v>
      </c>
      <c r="J2417" t="s">
        <v>95</v>
      </c>
      <c r="K2417" t="s">
        <v>56</v>
      </c>
      <c r="L2417" t="s">
        <v>94</v>
      </c>
      <c r="M2417" t="s">
        <v>62</v>
      </c>
    </row>
    <row r="2418" spans="1:13">
      <c r="A2418" t="s">
        <v>2589</v>
      </c>
      <c r="B2418" t="s">
        <v>2588</v>
      </c>
      <c r="D2418">
        <v>2022</v>
      </c>
      <c r="E2418" t="s">
        <v>281</v>
      </c>
      <c r="F2418" t="s">
        <v>97</v>
      </c>
      <c r="G2418">
        <v>37.013725000000001</v>
      </c>
      <c r="H2418">
        <v>-7.9987250000000003</v>
      </c>
      <c r="I2418" t="s">
        <v>88</v>
      </c>
      <c r="J2418" t="s">
        <v>95</v>
      </c>
      <c r="K2418" t="s">
        <v>56</v>
      </c>
      <c r="L2418" t="s">
        <v>94</v>
      </c>
      <c r="M2418" t="s">
        <v>62</v>
      </c>
    </row>
    <row r="2419" spans="1:13">
      <c r="A2419" t="s">
        <v>2589</v>
      </c>
      <c r="B2419" t="s">
        <v>2588</v>
      </c>
      <c r="D2419">
        <v>2022</v>
      </c>
      <c r="E2419" t="s">
        <v>281</v>
      </c>
      <c r="F2419" t="s">
        <v>97</v>
      </c>
      <c r="G2419">
        <v>37.013725000000001</v>
      </c>
      <c r="H2419">
        <v>-7.9987250000000003</v>
      </c>
      <c r="I2419" t="s">
        <v>88</v>
      </c>
      <c r="J2419" t="s">
        <v>95</v>
      </c>
      <c r="K2419" t="s">
        <v>56</v>
      </c>
      <c r="L2419" t="s">
        <v>94</v>
      </c>
      <c r="M2419" t="s">
        <v>62</v>
      </c>
    </row>
    <row r="2420" spans="1:13">
      <c r="A2420" t="s">
        <v>2589</v>
      </c>
      <c r="B2420" t="s">
        <v>2588</v>
      </c>
      <c r="D2420">
        <v>2022</v>
      </c>
      <c r="E2420" t="s">
        <v>281</v>
      </c>
      <c r="F2420" t="s">
        <v>97</v>
      </c>
      <c r="G2420">
        <v>37.013725000000001</v>
      </c>
      <c r="H2420">
        <v>-7.9987250000000003</v>
      </c>
      <c r="I2420" t="s">
        <v>88</v>
      </c>
      <c r="J2420" t="s">
        <v>95</v>
      </c>
      <c r="K2420" t="s">
        <v>56</v>
      </c>
      <c r="L2420" t="s">
        <v>94</v>
      </c>
      <c r="M2420" t="s">
        <v>62</v>
      </c>
    </row>
    <row r="2421" spans="1:13">
      <c r="A2421" t="s">
        <v>561</v>
      </c>
      <c r="B2421" t="s">
        <v>560</v>
      </c>
      <c r="D2421">
        <v>2020</v>
      </c>
      <c r="E2421" t="s">
        <v>582</v>
      </c>
      <c r="F2421" t="s">
        <v>116</v>
      </c>
      <c r="G2421">
        <v>51.674422219999997</v>
      </c>
      <c r="H2421">
        <v>-128.1214056</v>
      </c>
      <c r="I2421" t="s">
        <v>115</v>
      </c>
      <c r="J2421" t="s">
        <v>64</v>
      </c>
      <c r="K2421" t="s">
        <v>56</v>
      </c>
      <c r="L2421" t="s">
        <v>63</v>
      </c>
      <c r="M2421" t="s">
        <v>62</v>
      </c>
    </row>
    <row r="2422" spans="1:13">
      <c r="A2422" t="s">
        <v>561</v>
      </c>
      <c r="B2422" t="s">
        <v>560</v>
      </c>
      <c r="D2422">
        <v>2020</v>
      </c>
      <c r="E2422" t="s">
        <v>581</v>
      </c>
      <c r="F2422" t="s">
        <v>116</v>
      </c>
      <c r="G2422">
        <v>52.055399999999999</v>
      </c>
      <c r="H2422">
        <v>-128.42064999999999</v>
      </c>
      <c r="I2422" t="s">
        <v>115</v>
      </c>
      <c r="J2422" t="s">
        <v>64</v>
      </c>
      <c r="K2422" t="s">
        <v>56</v>
      </c>
      <c r="L2422" t="s">
        <v>63</v>
      </c>
      <c r="M2422" t="s">
        <v>62</v>
      </c>
    </row>
    <row r="2423" spans="1:13">
      <c r="A2423" t="s">
        <v>561</v>
      </c>
      <c r="B2423" t="s">
        <v>560</v>
      </c>
      <c r="D2423">
        <v>2020</v>
      </c>
      <c r="E2423" t="s">
        <v>122</v>
      </c>
      <c r="F2423" t="s">
        <v>116</v>
      </c>
      <c r="G2423">
        <v>51.603027779999998</v>
      </c>
      <c r="H2423">
        <v>-128.23361940000001</v>
      </c>
      <c r="I2423" t="s">
        <v>115</v>
      </c>
      <c r="J2423" t="s">
        <v>64</v>
      </c>
      <c r="K2423" t="s">
        <v>56</v>
      </c>
      <c r="L2423" t="s">
        <v>63</v>
      </c>
      <c r="M2423" t="s">
        <v>62</v>
      </c>
    </row>
    <row r="2424" spans="1:13">
      <c r="A2424" t="s">
        <v>561</v>
      </c>
      <c r="B2424" t="s">
        <v>560</v>
      </c>
      <c r="C2424" t="s">
        <v>566</v>
      </c>
      <c r="D2424">
        <v>2017</v>
      </c>
      <c r="E2424" t="s">
        <v>122</v>
      </c>
      <c r="F2424" t="s">
        <v>116</v>
      </c>
      <c r="G2424">
        <v>51.603027779999998</v>
      </c>
      <c r="H2424">
        <v>-128.23361940000001</v>
      </c>
      <c r="I2424" t="s">
        <v>115</v>
      </c>
      <c r="J2424" t="s">
        <v>64</v>
      </c>
      <c r="K2424" t="s">
        <v>56</v>
      </c>
      <c r="L2424" t="s">
        <v>63</v>
      </c>
      <c r="M2424" t="s">
        <v>62</v>
      </c>
    </row>
    <row r="2425" spans="1:13">
      <c r="A2425" t="s">
        <v>561</v>
      </c>
      <c r="B2425" t="s">
        <v>560</v>
      </c>
      <c r="D2425">
        <v>2020</v>
      </c>
      <c r="E2425" t="s">
        <v>123</v>
      </c>
      <c r="F2425" t="s">
        <v>116</v>
      </c>
      <c r="G2425">
        <v>51.789175</v>
      </c>
      <c r="H2425">
        <v>-128.2805472</v>
      </c>
      <c r="I2425" t="s">
        <v>115</v>
      </c>
      <c r="J2425" t="s">
        <v>64</v>
      </c>
      <c r="K2425" t="s">
        <v>56</v>
      </c>
      <c r="L2425" t="s">
        <v>63</v>
      </c>
      <c r="M2425" t="s">
        <v>62</v>
      </c>
    </row>
    <row r="2426" spans="1:13">
      <c r="A2426" t="s">
        <v>561</v>
      </c>
      <c r="B2426" t="s">
        <v>560</v>
      </c>
      <c r="C2426" t="s">
        <v>580</v>
      </c>
      <c r="D2426">
        <v>2015</v>
      </c>
      <c r="E2426" t="s">
        <v>579</v>
      </c>
      <c r="F2426" t="s">
        <v>116</v>
      </c>
      <c r="G2426">
        <v>49.734877779999998</v>
      </c>
      <c r="H2426">
        <v>-124.8373472</v>
      </c>
      <c r="I2426" t="s">
        <v>115</v>
      </c>
      <c r="J2426" t="s">
        <v>64</v>
      </c>
      <c r="K2426" t="s">
        <v>56</v>
      </c>
      <c r="L2426" t="s">
        <v>63</v>
      </c>
      <c r="M2426" t="s">
        <v>62</v>
      </c>
    </row>
    <row r="2427" spans="1:13">
      <c r="A2427" t="s">
        <v>561</v>
      </c>
      <c r="B2427" t="s">
        <v>560</v>
      </c>
      <c r="C2427" t="s">
        <v>580</v>
      </c>
      <c r="D2427">
        <v>2015</v>
      </c>
      <c r="E2427" t="s">
        <v>579</v>
      </c>
      <c r="F2427" t="s">
        <v>116</v>
      </c>
      <c r="G2427">
        <v>49.734877779999998</v>
      </c>
      <c r="H2427">
        <v>-124.8373472</v>
      </c>
      <c r="I2427" t="s">
        <v>115</v>
      </c>
      <c r="J2427" t="s">
        <v>64</v>
      </c>
      <c r="K2427" t="s">
        <v>56</v>
      </c>
      <c r="L2427" t="s">
        <v>63</v>
      </c>
      <c r="M2427" t="s">
        <v>62</v>
      </c>
    </row>
    <row r="2428" spans="1:13">
      <c r="A2428" t="s">
        <v>561</v>
      </c>
      <c r="B2428" t="s">
        <v>560</v>
      </c>
      <c r="C2428" t="s">
        <v>580</v>
      </c>
      <c r="D2428">
        <v>2015</v>
      </c>
      <c r="E2428" t="s">
        <v>579</v>
      </c>
      <c r="F2428" t="s">
        <v>116</v>
      </c>
      <c r="G2428">
        <v>49.734877779999998</v>
      </c>
      <c r="H2428">
        <v>-124.8373472</v>
      </c>
      <c r="I2428" t="s">
        <v>115</v>
      </c>
      <c r="J2428" t="s">
        <v>64</v>
      </c>
      <c r="K2428" t="s">
        <v>57</v>
      </c>
      <c r="L2428" t="s">
        <v>57</v>
      </c>
      <c r="M2428" t="s">
        <v>57</v>
      </c>
    </row>
    <row r="2429" spans="1:13">
      <c r="A2429" t="s">
        <v>561</v>
      </c>
      <c r="B2429" t="s">
        <v>560</v>
      </c>
      <c r="C2429" t="s">
        <v>580</v>
      </c>
      <c r="D2429">
        <v>2015</v>
      </c>
      <c r="E2429" t="s">
        <v>579</v>
      </c>
      <c r="F2429" t="s">
        <v>116</v>
      </c>
      <c r="G2429">
        <v>49.734877779999998</v>
      </c>
      <c r="H2429">
        <v>-124.8373472</v>
      </c>
      <c r="I2429" t="s">
        <v>115</v>
      </c>
      <c r="J2429" t="s">
        <v>64</v>
      </c>
      <c r="K2429" t="s">
        <v>57</v>
      </c>
      <c r="L2429" t="s">
        <v>57</v>
      </c>
      <c r="M2429" t="s">
        <v>57</v>
      </c>
    </row>
    <row r="2430" spans="1:13">
      <c r="A2430" t="s">
        <v>561</v>
      </c>
      <c r="B2430" t="s">
        <v>560</v>
      </c>
      <c r="C2430" t="s">
        <v>578</v>
      </c>
      <c r="D2430">
        <v>2018</v>
      </c>
      <c r="E2430" t="s">
        <v>571</v>
      </c>
      <c r="F2430" t="s">
        <v>66</v>
      </c>
      <c r="G2430">
        <v>48.435561110000002</v>
      </c>
      <c r="H2430">
        <v>-122.7346139</v>
      </c>
      <c r="I2430" t="s">
        <v>115</v>
      </c>
      <c r="J2430" t="s">
        <v>64</v>
      </c>
      <c r="K2430" t="s">
        <v>56</v>
      </c>
      <c r="L2430" t="s">
        <v>63</v>
      </c>
      <c r="M2430" t="s">
        <v>62</v>
      </c>
    </row>
    <row r="2431" spans="1:13">
      <c r="A2431" t="s">
        <v>561</v>
      </c>
      <c r="B2431" t="s">
        <v>560</v>
      </c>
      <c r="C2431" t="s">
        <v>577</v>
      </c>
      <c r="D2431">
        <v>2018</v>
      </c>
      <c r="E2431" t="s">
        <v>571</v>
      </c>
      <c r="F2431" t="s">
        <v>66</v>
      </c>
      <c r="G2431">
        <v>48.435561110000002</v>
      </c>
      <c r="H2431">
        <v>-122.7346139</v>
      </c>
      <c r="I2431" t="s">
        <v>115</v>
      </c>
      <c r="J2431" t="s">
        <v>64</v>
      </c>
      <c r="K2431" t="s">
        <v>56</v>
      </c>
      <c r="L2431" t="s">
        <v>63</v>
      </c>
      <c r="M2431" t="s">
        <v>62</v>
      </c>
    </row>
    <row r="2432" spans="1:13">
      <c r="A2432" t="s">
        <v>561</v>
      </c>
      <c r="B2432" t="s">
        <v>560</v>
      </c>
      <c r="C2432" t="s">
        <v>576</v>
      </c>
      <c r="D2432">
        <v>2018</v>
      </c>
      <c r="E2432" t="s">
        <v>571</v>
      </c>
      <c r="F2432" t="s">
        <v>66</v>
      </c>
      <c r="G2432">
        <v>48.435561110000002</v>
      </c>
      <c r="H2432">
        <v>-122.7346139</v>
      </c>
      <c r="I2432" t="s">
        <v>115</v>
      </c>
      <c r="J2432" t="s">
        <v>64</v>
      </c>
      <c r="K2432" t="s">
        <v>56</v>
      </c>
      <c r="L2432" t="s">
        <v>63</v>
      </c>
      <c r="M2432" t="s">
        <v>62</v>
      </c>
    </row>
    <row r="2433" spans="1:13">
      <c r="A2433" t="s">
        <v>561</v>
      </c>
      <c r="B2433" t="s">
        <v>560</v>
      </c>
      <c r="C2433" t="s">
        <v>575</v>
      </c>
      <c r="D2433">
        <v>2018</v>
      </c>
      <c r="E2433" t="s">
        <v>571</v>
      </c>
      <c r="F2433" t="s">
        <v>66</v>
      </c>
      <c r="G2433">
        <v>48.435561110000002</v>
      </c>
      <c r="H2433">
        <v>-122.7346139</v>
      </c>
      <c r="I2433" t="s">
        <v>115</v>
      </c>
      <c r="J2433" t="s">
        <v>64</v>
      </c>
      <c r="K2433" t="s">
        <v>56</v>
      </c>
      <c r="L2433" t="s">
        <v>63</v>
      </c>
      <c r="M2433" t="s">
        <v>62</v>
      </c>
    </row>
    <row r="2434" spans="1:13">
      <c r="A2434" t="s">
        <v>561</v>
      </c>
      <c r="B2434" t="s">
        <v>560</v>
      </c>
      <c r="C2434" t="s">
        <v>574</v>
      </c>
      <c r="D2434">
        <v>2018</v>
      </c>
      <c r="E2434" t="s">
        <v>571</v>
      </c>
      <c r="F2434" t="s">
        <v>66</v>
      </c>
      <c r="G2434">
        <v>48.435561110000002</v>
      </c>
      <c r="H2434">
        <v>-122.7346139</v>
      </c>
      <c r="I2434" t="s">
        <v>115</v>
      </c>
      <c r="J2434" t="s">
        <v>64</v>
      </c>
      <c r="K2434" t="s">
        <v>56</v>
      </c>
      <c r="L2434" t="s">
        <v>63</v>
      </c>
      <c r="M2434" t="s">
        <v>62</v>
      </c>
    </row>
    <row r="2435" spans="1:13">
      <c r="A2435" t="s">
        <v>561</v>
      </c>
      <c r="B2435" t="s">
        <v>560</v>
      </c>
      <c r="C2435" t="s">
        <v>573</v>
      </c>
      <c r="D2435">
        <v>2018</v>
      </c>
      <c r="E2435" t="s">
        <v>571</v>
      </c>
      <c r="F2435" t="s">
        <v>66</v>
      </c>
      <c r="G2435">
        <v>48.435561110000002</v>
      </c>
      <c r="H2435">
        <v>-122.7346139</v>
      </c>
      <c r="I2435" t="s">
        <v>115</v>
      </c>
      <c r="J2435" t="s">
        <v>64</v>
      </c>
      <c r="K2435" t="s">
        <v>56</v>
      </c>
      <c r="L2435" t="s">
        <v>63</v>
      </c>
      <c r="M2435" t="s">
        <v>62</v>
      </c>
    </row>
    <row r="2436" spans="1:13">
      <c r="A2436" t="s">
        <v>561</v>
      </c>
      <c r="B2436" t="s">
        <v>560</v>
      </c>
      <c r="C2436" t="s">
        <v>572</v>
      </c>
      <c r="D2436">
        <v>2018</v>
      </c>
      <c r="E2436" t="s">
        <v>571</v>
      </c>
      <c r="F2436" t="s">
        <v>66</v>
      </c>
      <c r="G2436">
        <v>48.435561110000002</v>
      </c>
      <c r="H2436">
        <v>-122.7346139</v>
      </c>
      <c r="I2436" t="s">
        <v>115</v>
      </c>
      <c r="J2436" t="s">
        <v>64</v>
      </c>
      <c r="K2436" t="s">
        <v>57</v>
      </c>
      <c r="L2436" t="s">
        <v>57</v>
      </c>
      <c r="M2436" t="s">
        <v>57</v>
      </c>
    </row>
    <row r="2437" spans="1:13">
      <c r="A2437" t="s">
        <v>561</v>
      </c>
      <c r="B2437" t="s">
        <v>560</v>
      </c>
      <c r="C2437" t="s">
        <v>569</v>
      </c>
      <c r="D2437">
        <v>2018</v>
      </c>
      <c r="E2437" t="s">
        <v>571</v>
      </c>
      <c r="F2437" t="s">
        <v>66</v>
      </c>
      <c r="G2437">
        <v>48.435561110000002</v>
      </c>
      <c r="H2437">
        <v>-122.7346139</v>
      </c>
      <c r="I2437" t="s">
        <v>115</v>
      </c>
      <c r="J2437" t="s">
        <v>64</v>
      </c>
      <c r="K2437" t="s">
        <v>56</v>
      </c>
      <c r="L2437" t="s">
        <v>63</v>
      </c>
      <c r="M2437" t="s">
        <v>62</v>
      </c>
    </row>
    <row r="2438" spans="1:13">
      <c r="A2438" t="s">
        <v>561</v>
      </c>
      <c r="B2438" t="s">
        <v>560</v>
      </c>
      <c r="C2438" t="s">
        <v>569</v>
      </c>
      <c r="D2438">
        <v>2018</v>
      </c>
      <c r="E2438" t="s">
        <v>571</v>
      </c>
      <c r="F2438" t="s">
        <v>66</v>
      </c>
      <c r="G2438">
        <v>48.435561110000002</v>
      </c>
      <c r="H2438">
        <v>-122.7346139</v>
      </c>
      <c r="I2438" t="s">
        <v>115</v>
      </c>
      <c r="J2438" t="s">
        <v>64</v>
      </c>
      <c r="K2438" t="s">
        <v>56</v>
      </c>
      <c r="L2438" t="s">
        <v>63</v>
      </c>
      <c r="M2438" t="s">
        <v>62</v>
      </c>
    </row>
    <row r="2439" spans="1:13">
      <c r="A2439" t="s">
        <v>561</v>
      </c>
      <c r="B2439" t="s">
        <v>560</v>
      </c>
      <c r="C2439" t="s">
        <v>569</v>
      </c>
      <c r="D2439">
        <v>2018</v>
      </c>
      <c r="E2439" t="s">
        <v>571</v>
      </c>
      <c r="F2439" t="s">
        <v>66</v>
      </c>
      <c r="G2439">
        <v>48.435561110000002</v>
      </c>
      <c r="H2439">
        <v>-122.7346139</v>
      </c>
      <c r="I2439" t="s">
        <v>115</v>
      </c>
      <c r="J2439" t="s">
        <v>64</v>
      </c>
      <c r="K2439" t="s">
        <v>56</v>
      </c>
      <c r="L2439" t="s">
        <v>63</v>
      </c>
      <c r="M2439" t="s">
        <v>62</v>
      </c>
    </row>
    <row r="2440" spans="1:13">
      <c r="A2440" t="s">
        <v>561</v>
      </c>
      <c r="B2440" t="s">
        <v>560</v>
      </c>
      <c r="C2440" t="s">
        <v>569</v>
      </c>
      <c r="D2440">
        <v>2018</v>
      </c>
      <c r="E2440" t="s">
        <v>568</v>
      </c>
      <c r="F2440" t="s">
        <v>66</v>
      </c>
      <c r="G2440">
        <v>48.435561110000002</v>
      </c>
      <c r="H2440">
        <v>-122.7346139</v>
      </c>
      <c r="I2440" t="s">
        <v>115</v>
      </c>
      <c r="J2440" t="s">
        <v>64</v>
      </c>
      <c r="K2440" t="s">
        <v>56</v>
      </c>
      <c r="L2440" t="s">
        <v>63</v>
      </c>
      <c r="M2440" t="s">
        <v>62</v>
      </c>
    </row>
    <row r="2441" spans="1:13">
      <c r="A2441" t="s">
        <v>561</v>
      </c>
      <c r="B2441" t="s">
        <v>560</v>
      </c>
      <c r="C2441" t="s">
        <v>569</v>
      </c>
      <c r="D2441">
        <v>2018</v>
      </c>
      <c r="E2441" t="s">
        <v>568</v>
      </c>
      <c r="F2441" t="s">
        <v>66</v>
      </c>
      <c r="G2441">
        <v>48.435561110000002</v>
      </c>
      <c r="H2441">
        <v>-122.7346139</v>
      </c>
      <c r="I2441" t="s">
        <v>115</v>
      </c>
      <c r="J2441" t="s">
        <v>64</v>
      </c>
      <c r="K2441" t="s">
        <v>56</v>
      </c>
      <c r="L2441" t="s">
        <v>63</v>
      </c>
      <c r="M2441" t="s">
        <v>62</v>
      </c>
    </row>
    <row r="2442" spans="1:13">
      <c r="A2442" t="s">
        <v>561</v>
      </c>
      <c r="B2442" t="s">
        <v>560</v>
      </c>
      <c r="C2442" t="s">
        <v>569</v>
      </c>
      <c r="D2442">
        <v>2018</v>
      </c>
      <c r="E2442" t="s">
        <v>570</v>
      </c>
      <c r="F2442" t="s">
        <v>66</v>
      </c>
      <c r="G2442">
        <v>48.435561110000002</v>
      </c>
      <c r="H2442">
        <v>-122.7346139</v>
      </c>
      <c r="I2442" t="s">
        <v>115</v>
      </c>
      <c r="J2442" t="s">
        <v>64</v>
      </c>
      <c r="K2442" t="s">
        <v>56</v>
      </c>
      <c r="L2442" t="s">
        <v>63</v>
      </c>
      <c r="M2442" t="s">
        <v>62</v>
      </c>
    </row>
    <row r="2443" spans="1:13">
      <c r="A2443" t="s">
        <v>561</v>
      </c>
      <c r="B2443" t="s">
        <v>560</v>
      </c>
      <c r="C2443" t="s">
        <v>569</v>
      </c>
      <c r="D2443">
        <v>2018</v>
      </c>
      <c r="E2443" t="s">
        <v>568</v>
      </c>
      <c r="F2443" t="s">
        <v>66</v>
      </c>
      <c r="G2443">
        <v>48.435561110000002</v>
      </c>
      <c r="H2443">
        <v>-122.7346139</v>
      </c>
      <c r="I2443" t="s">
        <v>115</v>
      </c>
      <c r="J2443" t="s">
        <v>64</v>
      </c>
      <c r="K2443" t="s">
        <v>57</v>
      </c>
      <c r="L2443" t="s">
        <v>57</v>
      </c>
      <c r="M2443" t="s">
        <v>57</v>
      </c>
    </row>
    <row r="2444" spans="1:13">
      <c r="A2444" t="s">
        <v>561</v>
      </c>
      <c r="B2444" t="s">
        <v>560</v>
      </c>
      <c r="C2444" t="s">
        <v>566</v>
      </c>
      <c r="D2444">
        <v>2017</v>
      </c>
      <c r="E2444" t="s">
        <v>567</v>
      </c>
      <c r="F2444" t="s">
        <v>66</v>
      </c>
      <c r="G2444">
        <v>43.351286109999997</v>
      </c>
      <c r="H2444">
        <v>-124.32361109999999</v>
      </c>
      <c r="I2444" t="s">
        <v>65</v>
      </c>
      <c r="J2444" t="s">
        <v>64</v>
      </c>
      <c r="K2444" t="s">
        <v>56</v>
      </c>
      <c r="L2444" t="s">
        <v>63</v>
      </c>
      <c r="M2444" t="s">
        <v>62</v>
      </c>
    </row>
    <row r="2445" spans="1:13">
      <c r="A2445" t="s">
        <v>561</v>
      </c>
      <c r="B2445" t="s">
        <v>560</v>
      </c>
      <c r="C2445" t="s">
        <v>566</v>
      </c>
      <c r="D2445">
        <v>2017</v>
      </c>
      <c r="E2445" t="s">
        <v>565</v>
      </c>
      <c r="F2445" t="s">
        <v>66</v>
      </c>
      <c r="G2445">
        <v>43.351286109999997</v>
      </c>
      <c r="H2445">
        <v>-124.32361109999999</v>
      </c>
      <c r="I2445" t="s">
        <v>65</v>
      </c>
      <c r="J2445" t="s">
        <v>64</v>
      </c>
      <c r="K2445" t="s">
        <v>56</v>
      </c>
      <c r="L2445" t="s">
        <v>63</v>
      </c>
      <c r="M2445" t="s">
        <v>62</v>
      </c>
    </row>
    <row r="2446" spans="1:13">
      <c r="A2446" t="s">
        <v>561</v>
      </c>
      <c r="B2446" t="s">
        <v>560</v>
      </c>
      <c r="C2446" t="s">
        <v>564</v>
      </c>
      <c r="D2446">
        <v>2020</v>
      </c>
      <c r="E2446" t="s">
        <v>563</v>
      </c>
      <c r="F2446" t="s">
        <v>235</v>
      </c>
      <c r="G2446">
        <v>34.015397219999997</v>
      </c>
      <c r="H2446">
        <v>132.50810559999999</v>
      </c>
      <c r="I2446" t="s">
        <v>65</v>
      </c>
      <c r="J2446" t="s">
        <v>64</v>
      </c>
      <c r="K2446" t="s">
        <v>56</v>
      </c>
      <c r="L2446" t="s">
        <v>63</v>
      </c>
      <c r="M2446" t="s">
        <v>62</v>
      </c>
    </row>
    <row r="2447" spans="1:13">
      <c r="A2447" t="s">
        <v>561</v>
      </c>
      <c r="B2447" t="s">
        <v>560</v>
      </c>
      <c r="C2447" t="s">
        <v>562</v>
      </c>
      <c r="D2447">
        <v>2020</v>
      </c>
      <c r="E2447" t="s">
        <v>333</v>
      </c>
      <c r="F2447" t="s">
        <v>332</v>
      </c>
      <c r="G2447">
        <v>22.032011109999999</v>
      </c>
      <c r="H2447">
        <v>38.873399999999997</v>
      </c>
      <c r="I2447" t="s">
        <v>156</v>
      </c>
      <c r="J2447" t="s">
        <v>155</v>
      </c>
      <c r="K2447" t="s">
        <v>48</v>
      </c>
      <c r="L2447" t="s">
        <v>166</v>
      </c>
      <c r="M2447" t="s">
        <v>165</v>
      </c>
    </row>
    <row r="2448" spans="1:13">
      <c r="A2448" t="s">
        <v>561</v>
      </c>
      <c r="B2448" t="s">
        <v>560</v>
      </c>
      <c r="C2448" t="s">
        <v>559</v>
      </c>
      <c r="D2448">
        <v>2020</v>
      </c>
      <c r="E2448" t="s">
        <v>558</v>
      </c>
      <c r="K2448" t="s">
        <v>154</v>
      </c>
      <c r="L2448" t="s">
        <v>154</v>
      </c>
      <c r="M2448" t="s">
        <v>154</v>
      </c>
    </row>
    <row r="2449" spans="1:13">
      <c r="A2449" t="s">
        <v>556</v>
      </c>
      <c r="B2449" t="s">
        <v>555</v>
      </c>
      <c r="D2449">
        <v>2016</v>
      </c>
      <c r="E2449" t="s">
        <v>554</v>
      </c>
      <c r="F2449" t="s">
        <v>553</v>
      </c>
      <c r="G2449">
        <v>54.599536110000003</v>
      </c>
      <c r="H2449">
        <v>19.08520833</v>
      </c>
      <c r="I2449" t="s">
        <v>96</v>
      </c>
      <c r="J2449" t="s">
        <v>95</v>
      </c>
      <c r="K2449" t="s">
        <v>56</v>
      </c>
      <c r="L2449" t="s">
        <v>63</v>
      </c>
      <c r="M2449" t="s">
        <v>62</v>
      </c>
    </row>
    <row r="2450" spans="1:13">
      <c r="A2450" t="s">
        <v>556</v>
      </c>
      <c r="B2450" t="s">
        <v>555</v>
      </c>
      <c r="D2450">
        <v>2016</v>
      </c>
      <c r="E2450" t="s">
        <v>554</v>
      </c>
      <c r="F2450" t="s">
        <v>553</v>
      </c>
      <c r="G2450">
        <v>54.599536110000003</v>
      </c>
      <c r="H2450">
        <v>19.08520833</v>
      </c>
      <c r="I2450" t="s">
        <v>96</v>
      </c>
      <c r="J2450" t="s">
        <v>95</v>
      </c>
      <c r="K2450" t="s">
        <v>56</v>
      </c>
      <c r="L2450" t="s">
        <v>63</v>
      </c>
      <c r="M2450" t="s">
        <v>62</v>
      </c>
    </row>
    <row r="2451" spans="1:13">
      <c r="A2451" t="s">
        <v>556</v>
      </c>
      <c r="B2451" t="s">
        <v>555</v>
      </c>
      <c r="D2451">
        <v>2016</v>
      </c>
      <c r="E2451" t="s">
        <v>554</v>
      </c>
      <c r="F2451" t="s">
        <v>553</v>
      </c>
      <c r="G2451">
        <v>54.599536110000003</v>
      </c>
      <c r="H2451">
        <v>19.08520833</v>
      </c>
      <c r="I2451" t="s">
        <v>96</v>
      </c>
      <c r="J2451" t="s">
        <v>95</v>
      </c>
      <c r="K2451" t="s">
        <v>56</v>
      </c>
      <c r="L2451" t="s">
        <v>63</v>
      </c>
      <c r="M2451" t="s">
        <v>62</v>
      </c>
    </row>
    <row r="2452" spans="1:13">
      <c r="A2452" t="s">
        <v>2587</v>
      </c>
      <c r="B2452" t="s">
        <v>2586</v>
      </c>
      <c r="D2452">
        <v>2015</v>
      </c>
      <c r="E2452" t="s">
        <v>1091</v>
      </c>
      <c r="F2452" t="s">
        <v>51</v>
      </c>
      <c r="G2452">
        <v>-34.99</v>
      </c>
      <c r="H2452">
        <v>117.94</v>
      </c>
      <c r="I2452" t="s">
        <v>65</v>
      </c>
      <c r="J2452" t="s">
        <v>412</v>
      </c>
      <c r="K2452" t="s">
        <v>48</v>
      </c>
      <c r="L2452" t="s">
        <v>426</v>
      </c>
      <c r="M2452" t="s">
        <v>165</v>
      </c>
    </row>
    <row r="2453" spans="1:13">
      <c r="A2453" t="s">
        <v>544</v>
      </c>
      <c r="B2453" t="s">
        <v>543</v>
      </c>
      <c r="D2453">
        <v>2017</v>
      </c>
      <c r="E2453" t="s">
        <v>551</v>
      </c>
      <c r="F2453" t="s">
        <v>518</v>
      </c>
      <c r="G2453">
        <v>39.904713889999996</v>
      </c>
      <c r="H2453">
        <v>3.0929194440000001</v>
      </c>
      <c r="I2453" t="s">
        <v>65</v>
      </c>
      <c r="J2453" t="s">
        <v>95</v>
      </c>
      <c r="K2453" t="s">
        <v>48</v>
      </c>
      <c r="L2453" t="s">
        <v>166</v>
      </c>
      <c r="M2453" t="s">
        <v>165</v>
      </c>
    </row>
    <row r="2454" spans="1:13">
      <c r="A2454" t="s">
        <v>544</v>
      </c>
      <c r="B2454" t="s">
        <v>543</v>
      </c>
      <c r="D2454">
        <v>2017</v>
      </c>
      <c r="E2454" t="s">
        <v>550</v>
      </c>
      <c r="F2454" t="s">
        <v>518</v>
      </c>
      <c r="G2454">
        <v>39.513436110000001</v>
      </c>
      <c r="H2454">
        <v>2.4693638889999998</v>
      </c>
      <c r="I2454" t="s">
        <v>65</v>
      </c>
      <c r="J2454" t="s">
        <v>95</v>
      </c>
      <c r="K2454" t="s">
        <v>48</v>
      </c>
      <c r="L2454" t="s">
        <v>166</v>
      </c>
      <c r="M2454" t="s">
        <v>165</v>
      </c>
    </row>
    <row r="2455" spans="1:13">
      <c r="A2455" t="s">
        <v>544</v>
      </c>
      <c r="B2455" t="s">
        <v>543</v>
      </c>
      <c r="D2455">
        <v>2017</v>
      </c>
      <c r="E2455" t="s">
        <v>549</v>
      </c>
      <c r="F2455" t="s">
        <v>518</v>
      </c>
      <c r="G2455">
        <v>39.369124999999997</v>
      </c>
      <c r="H2455">
        <v>3.2311749999999999</v>
      </c>
      <c r="I2455" t="s">
        <v>65</v>
      </c>
      <c r="J2455" t="s">
        <v>95</v>
      </c>
      <c r="K2455" t="s">
        <v>48</v>
      </c>
      <c r="L2455" t="s">
        <v>166</v>
      </c>
      <c r="M2455" t="s">
        <v>165</v>
      </c>
    </row>
    <row r="2456" spans="1:13">
      <c r="A2456" t="s">
        <v>544</v>
      </c>
      <c r="B2456" t="s">
        <v>543</v>
      </c>
      <c r="D2456">
        <v>2017</v>
      </c>
      <c r="E2456" t="s">
        <v>548</v>
      </c>
      <c r="F2456" t="s">
        <v>518</v>
      </c>
      <c r="G2456">
        <v>39.417377780000002</v>
      </c>
      <c r="H2456">
        <v>3.2670916669999999</v>
      </c>
      <c r="I2456" t="s">
        <v>65</v>
      </c>
      <c r="J2456" t="s">
        <v>95</v>
      </c>
      <c r="K2456" t="s">
        <v>48</v>
      </c>
      <c r="L2456" t="s">
        <v>166</v>
      </c>
      <c r="M2456" t="s">
        <v>165</v>
      </c>
    </row>
    <row r="2457" spans="1:13">
      <c r="A2457" t="s">
        <v>544</v>
      </c>
      <c r="B2457" t="s">
        <v>543</v>
      </c>
      <c r="D2457">
        <v>2017</v>
      </c>
      <c r="E2457" t="s">
        <v>547</v>
      </c>
      <c r="F2457" t="s">
        <v>518</v>
      </c>
      <c r="G2457">
        <v>39.503738890000001</v>
      </c>
      <c r="H2457">
        <v>2.5439861110000002</v>
      </c>
      <c r="I2457" t="s">
        <v>65</v>
      </c>
      <c r="J2457" t="s">
        <v>95</v>
      </c>
      <c r="K2457" t="s">
        <v>48</v>
      </c>
      <c r="L2457" t="s">
        <v>166</v>
      </c>
      <c r="M2457" t="s">
        <v>165</v>
      </c>
    </row>
    <row r="2458" spans="1:13">
      <c r="A2458" t="s">
        <v>544</v>
      </c>
      <c r="B2458" t="s">
        <v>543</v>
      </c>
      <c r="D2458">
        <v>2017</v>
      </c>
      <c r="E2458" t="s">
        <v>546</v>
      </c>
      <c r="F2458" t="s">
        <v>518</v>
      </c>
      <c r="G2458">
        <v>39.145947219999996</v>
      </c>
      <c r="H2458">
        <v>2.945058333</v>
      </c>
      <c r="I2458" t="s">
        <v>65</v>
      </c>
      <c r="J2458" t="s">
        <v>95</v>
      </c>
      <c r="K2458" t="s">
        <v>48</v>
      </c>
      <c r="L2458" t="s">
        <v>166</v>
      </c>
      <c r="M2458" t="s">
        <v>165</v>
      </c>
    </row>
    <row r="2459" spans="1:13">
      <c r="A2459" t="s">
        <v>544</v>
      </c>
      <c r="B2459" t="s">
        <v>543</v>
      </c>
      <c r="D2459">
        <v>2017</v>
      </c>
      <c r="E2459" t="s">
        <v>545</v>
      </c>
      <c r="F2459" t="s">
        <v>518</v>
      </c>
      <c r="G2459">
        <v>39.152758329999997</v>
      </c>
      <c r="H2459">
        <v>2.9305361109999999</v>
      </c>
      <c r="I2459" t="s">
        <v>65</v>
      </c>
      <c r="J2459" t="s">
        <v>95</v>
      </c>
      <c r="K2459" t="s">
        <v>48</v>
      </c>
      <c r="L2459" t="s">
        <v>166</v>
      </c>
      <c r="M2459" t="s">
        <v>165</v>
      </c>
    </row>
    <row r="2460" spans="1:13">
      <c r="A2460" t="s">
        <v>544</v>
      </c>
      <c r="B2460" t="s">
        <v>543</v>
      </c>
      <c r="D2460">
        <v>2017</v>
      </c>
      <c r="E2460" t="s">
        <v>542</v>
      </c>
      <c r="F2460" t="s">
        <v>518</v>
      </c>
      <c r="G2460">
        <v>39.151499999999999</v>
      </c>
      <c r="H2460">
        <v>2.94625</v>
      </c>
      <c r="I2460" t="s">
        <v>65</v>
      </c>
      <c r="J2460" t="s">
        <v>95</v>
      </c>
      <c r="K2460" t="s">
        <v>48</v>
      </c>
      <c r="L2460" t="s">
        <v>166</v>
      </c>
      <c r="M2460" t="s">
        <v>165</v>
      </c>
    </row>
    <row r="2461" spans="1:13">
      <c r="A2461" t="s">
        <v>537</v>
      </c>
      <c r="B2461" t="s">
        <v>536</v>
      </c>
      <c r="D2461">
        <v>2018</v>
      </c>
      <c r="E2461" t="s">
        <v>539</v>
      </c>
      <c r="F2461" t="s">
        <v>116</v>
      </c>
      <c r="G2461">
        <v>48.974769440000003</v>
      </c>
      <c r="H2461">
        <v>-123.08646109999999</v>
      </c>
      <c r="I2461" t="s">
        <v>115</v>
      </c>
      <c r="J2461" t="s">
        <v>64</v>
      </c>
      <c r="K2461" t="s">
        <v>56</v>
      </c>
      <c r="L2461" t="s">
        <v>63</v>
      </c>
      <c r="M2461" t="s">
        <v>62</v>
      </c>
    </row>
    <row r="2462" spans="1:13">
      <c r="A2462" t="s">
        <v>537</v>
      </c>
      <c r="B2462" t="s">
        <v>536</v>
      </c>
      <c r="D2462">
        <v>2018</v>
      </c>
      <c r="E2462" t="s">
        <v>539</v>
      </c>
      <c r="F2462" t="s">
        <v>116</v>
      </c>
      <c r="G2462">
        <v>48.974769440000003</v>
      </c>
      <c r="H2462">
        <v>-123.08646109999999</v>
      </c>
      <c r="I2462" t="s">
        <v>115</v>
      </c>
      <c r="J2462" t="s">
        <v>64</v>
      </c>
      <c r="K2462" t="s">
        <v>56</v>
      </c>
      <c r="L2462" t="s">
        <v>63</v>
      </c>
      <c r="M2462" t="s">
        <v>62</v>
      </c>
    </row>
    <row r="2463" spans="1:13">
      <c r="A2463" t="s">
        <v>537</v>
      </c>
      <c r="B2463" t="s">
        <v>536</v>
      </c>
      <c r="D2463">
        <v>2018</v>
      </c>
      <c r="E2463" t="s">
        <v>538</v>
      </c>
      <c r="F2463" t="s">
        <v>116</v>
      </c>
      <c r="G2463">
        <v>49.14260556</v>
      </c>
      <c r="H2463">
        <v>-125.8823</v>
      </c>
      <c r="I2463" t="s">
        <v>115</v>
      </c>
      <c r="J2463" t="s">
        <v>64</v>
      </c>
      <c r="K2463" t="s">
        <v>56</v>
      </c>
      <c r="L2463" t="s">
        <v>63</v>
      </c>
      <c r="M2463" t="s">
        <v>62</v>
      </c>
    </row>
    <row r="2464" spans="1:13">
      <c r="A2464" t="s">
        <v>537</v>
      </c>
      <c r="B2464" t="s">
        <v>536</v>
      </c>
      <c r="D2464">
        <v>2018</v>
      </c>
      <c r="E2464" t="s">
        <v>538</v>
      </c>
      <c r="F2464" t="s">
        <v>116</v>
      </c>
      <c r="G2464">
        <v>49.14260556</v>
      </c>
      <c r="H2464">
        <v>-125.8823</v>
      </c>
      <c r="I2464" t="s">
        <v>115</v>
      </c>
      <c r="J2464" t="s">
        <v>64</v>
      </c>
      <c r="K2464" t="s">
        <v>56</v>
      </c>
      <c r="L2464" t="s">
        <v>63</v>
      </c>
      <c r="M2464" t="s">
        <v>62</v>
      </c>
    </row>
    <row r="2465" spans="1:13">
      <c r="A2465" t="s">
        <v>537</v>
      </c>
      <c r="B2465" t="s">
        <v>536</v>
      </c>
      <c r="D2465">
        <v>2018</v>
      </c>
      <c r="E2465" t="s">
        <v>535</v>
      </c>
      <c r="F2465" t="s">
        <v>116</v>
      </c>
      <c r="G2465">
        <v>49.14298333</v>
      </c>
      <c r="H2465">
        <v>-125.67457779999999</v>
      </c>
      <c r="I2465" t="s">
        <v>115</v>
      </c>
      <c r="J2465" t="s">
        <v>64</v>
      </c>
      <c r="K2465" t="s">
        <v>56</v>
      </c>
      <c r="L2465" t="s">
        <v>63</v>
      </c>
      <c r="M2465" t="s">
        <v>62</v>
      </c>
    </row>
    <row r="2466" spans="1:13">
      <c r="A2466" t="s">
        <v>537</v>
      </c>
      <c r="B2466" t="s">
        <v>536</v>
      </c>
      <c r="D2466">
        <v>2018</v>
      </c>
      <c r="E2466" t="s">
        <v>535</v>
      </c>
      <c r="F2466" t="s">
        <v>116</v>
      </c>
      <c r="G2466">
        <v>49.14298333</v>
      </c>
      <c r="H2466">
        <v>-125.67457779999999</v>
      </c>
      <c r="I2466" t="s">
        <v>115</v>
      </c>
      <c r="J2466" t="s">
        <v>64</v>
      </c>
      <c r="K2466" t="s">
        <v>56</v>
      </c>
      <c r="L2466" t="s">
        <v>63</v>
      </c>
      <c r="M2466" t="s">
        <v>62</v>
      </c>
    </row>
    <row r="2467" spans="1:13">
      <c r="A2467" t="s">
        <v>537</v>
      </c>
      <c r="B2467" t="s">
        <v>536</v>
      </c>
      <c r="D2467">
        <v>2018</v>
      </c>
      <c r="E2467" t="s">
        <v>539</v>
      </c>
      <c r="F2467" t="s">
        <v>116</v>
      </c>
      <c r="G2467">
        <v>48.974769440000003</v>
      </c>
      <c r="H2467">
        <v>-123.08646109999999</v>
      </c>
      <c r="I2467" t="s">
        <v>115</v>
      </c>
      <c r="J2467" t="s">
        <v>64</v>
      </c>
      <c r="K2467" t="s">
        <v>57</v>
      </c>
      <c r="L2467" t="s">
        <v>57</v>
      </c>
      <c r="M2467" t="s">
        <v>57</v>
      </c>
    </row>
    <row r="2468" spans="1:13">
      <c r="A2468" t="s">
        <v>537</v>
      </c>
      <c r="B2468" t="s">
        <v>536</v>
      </c>
      <c r="D2468">
        <v>2018</v>
      </c>
      <c r="E2468" t="s">
        <v>538</v>
      </c>
      <c r="F2468" t="s">
        <v>116</v>
      </c>
      <c r="G2468">
        <v>49.14260556</v>
      </c>
      <c r="H2468">
        <v>-125.8823</v>
      </c>
      <c r="I2468" t="s">
        <v>115</v>
      </c>
      <c r="J2468" t="s">
        <v>64</v>
      </c>
      <c r="K2468" t="s">
        <v>57</v>
      </c>
      <c r="L2468" t="s">
        <v>57</v>
      </c>
      <c r="M2468" t="s">
        <v>57</v>
      </c>
    </row>
    <row r="2469" spans="1:13">
      <c r="A2469" t="s">
        <v>537</v>
      </c>
      <c r="B2469" t="s">
        <v>536</v>
      </c>
      <c r="D2469">
        <v>2018</v>
      </c>
      <c r="E2469" t="s">
        <v>535</v>
      </c>
      <c r="F2469" t="s">
        <v>116</v>
      </c>
      <c r="G2469">
        <v>49.14298333</v>
      </c>
      <c r="H2469">
        <v>-125.67457779999999</v>
      </c>
      <c r="I2469" t="s">
        <v>115</v>
      </c>
      <c r="J2469" t="s">
        <v>64</v>
      </c>
      <c r="K2469" t="s">
        <v>57</v>
      </c>
      <c r="L2469" t="s">
        <v>57</v>
      </c>
      <c r="M2469" t="s">
        <v>57</v>
      </c>
    </row>
    <row r="2470" spans="1:13">
      <c r="A2470" t="s">
        <v>508</v>
      </c>
      <c r="B2470" t="s">
        <v>507</v>
      </c>
      <c r="C2470" t="s">
        <v>528</v>
      </c>
      <c r="D2470">
        <v>2016</v>
      </c>
      <c r="E2470" t="s">
        <v>532</v>
      </c>
      <c r="F2470" t="s">
        <v>518</v>
      </c>
      <c r="G2470">
        <v>42.323574999999998</v>
      </c>
      <c r="H2470">
        <v>3.3096388889999999</v>
      </c>
      <c r="I2470" t="s">
        <v>65</v>
      </c>
      <c r="J2470" t="s">
        <v>95</v>
      </c>
      <c r="K2470" t="s">
        <v>48</v>
      </c>
      <c r="L2470" t="s">
        <v>166</v>
      </c>
      <c r="M2470" t="s">
        <v>165</v>
      </c>
    </row>
    <row r="2471" spans="1:13">
      <c r="A2471" t="s">
        <v>508</v>
      </c>
      <c r="B2471" t="s">
        <v>507</v>
      </c>
      <c r="C2471" t="s">
        <v>528</v>
      </c>
      <c r="D2471">
        <v>2016</v>
      </c>
      <c r="E2471" t="s">
        <v>531</v>
      </c>
      <c r="F2471" t="s">
        <v>518</v>
      </c>
      <c r="G2471">
        <v>38.423516669999998</v>
      </c>
      <c r="H2471">
        <v>-0.38408888899999999</v>
      </c>
      <c r="I2471" t="s">
        <v>65</v>
      </c>
      <c r="J2471" t="s">
        <v>95</v>
      </c>
      <c r="K2471" t="s">
        <v>48</v>
      </c>
      <c r="L2471" t="s">
        <v>166</v>
      </c>
      <c r="M2471" t="s">
        <v>165</v>
      </c>
    </row>
    <row r="2472" spans="1:13">
      <c r="A2472" t="s">
        <v>508</v>
      </c>
      <c r="B2472" t="s">
        <v>507</v>
      </c>
      <c r="C2472" t="s">
        <v>528</v>
      </c>
      <c r="D2472">
        <v>2016</v>
      </c>
      <c r="E2472" t="s">
        <v>530</v>
      </c>
      <c r="F2472" t="s">
        <v>518</v>
      </c>
      <c r="G2472">
        <v>38.166952780000003</v>
      </c>
      <c r="H2472">
        <v>-0.473688889</v>
      </c>
      <c r="I2472" t="s">
        <v>65</v>
      </c>
      <c r="J2472" t="s">
        <v>95</v>
      </c>
      <c r="K2472" t="s">
        <v>48</v>
      </c>
      <c r="L2472" t="s">
        <v>166</v>
      </c>
      <c r="M2472" t="s">
        <v>165</v>
      </c>
    </row>
    <row r="2473" spans="1:13">
      <c r="A2473" t="s">
        <v>508</v>
      </c>
      <c r="B2473" t="s">
        <v>507</v>
      </c>
      <c r="C2473" t="s">
        <v>528</v>
      </c>
      <c r="D2473">
        <v>2016</v>
      </c>
      <c r="E2473" t="s">
        <v>529</v>
      </c>
      <c r="F2473" t="s">
        <v>518</v>
      </c>
      <c r="G2473">
        <v>38.163202779999999</v>
      </c>
      <c r="H2473">
        <v>-0.47784166700000003</v>
      </c>
      <c r="I2473" t="s">
        <v>65</v>
      </c>
      <c r="J2473" t="s">
        <v>95</v>
      </c>
      <c r="K2473" t="s">
        <v>48</v>
      </c>
      <c r="L2473" t="s">
        <v>166</v>
      </c>
      <c r="M2473" t="s">
        <v>165</v>
      </c>
    </row>
    <row r="2474" spans="1:13">
      <c r="A2474" t="s">
        <v>508</v>
      </c>
      <c r="B2474" t="s">
        <v>507</v>
      </c>
      <c r="C2474" t="s">
        <v>528</v>
      </c>
      <c r="D2474">
        <v>2016</v>
      </c>
      <c r="E2474" t="s">
        <v>527</v>
      </c>
      <c r="F2474" t="s">
        <v>518</v>
      </c>
      <c r="G2474">
        <v>42.045749999999998</v>
      </c>
      <c r="H2474">
        <v>3.2266750000000002</v>
      </c>
      <c r="I2474" t="s">
        <v>65</v>
      </c>
      <c r="J2474" t="s">
        <v>95</v>
      </c>
      <c r="K2474" t="s">
        <v>48</v>
      </c>
      <c r="L2474" t="s">
        <v>166</v>
      </c>
      <c r="M2474" t="s">
        <v>165</v>
      </c>
    </row>
    <row r="2475" spans="1:13">
      <c r="A2475" t="s">
        <v>508</v>
      </c>
      <c r="B2475" t="s">
        <v>507</v>
      </c>
      <c r="C2475" t="s">
        <v>526</v>
      </c>
      <c r="D2475">
        <v>2016</v>
      </c>
      <c r="E2475" t="s">
        <v>521</v>
      </c>
      <c r="F2475" t="s">
        <v>518</v>
      </c>
      <c r="G2475">
        <v>42.295911109999999</v>
      </c>
      <c r="H2475">
        <v>3.2930583329999998</v>
      </c>
      <c r="I2475" t="s">
        <v>65</v>
      </c>
      <c r="J2475" t="s">
        <v>95</v>
      </c>
      <c r="K2475" t="s">
        <v>48</v>
      </c>
      <c r="L2475" t="s">
        <v>166</v>
      </c>
      <c r="M2475" t="s">
        <v>165</v>
      </c>
    </row>
    <row r="2476" spans="1:13">
      <c r="A2476" t="s">
        <v>508</v>
      </c>
      <c r="B2476" t="s">
        <v>507</v>
      </c>
      <c r="C2476" t="s">
        <v>525</v>
      </c>
      <c r="D2476">
        <v>2016</v>
      </c>
      <c r="E2476" t="s">
        <v>524</v>
      </c>
      <c r="F2476" t="s">
        <v>518</v>
      </c>
      <c r="G2476">
        <v>38.503452780000003</v>
      </c>
      <c r="H2476">
        <v>-0.22708055599999999</v>
      </c>
      <c r="I2476" t="s">
        <v>65</v>
      </c>
      <c r="J2476" t="s">
        <v>95</v>
      </c>
      <c r="K2476" t="s">
        <v>48</v>
      </c>
      <c r="L2476" t="s">
        <v>166</v>
      </c>
      <c r="M2476" t="s">
        <v>165</v>
      </c>
    </row>
    <row r="2477" spans="1:13">
      <c r="A2477" t="s">
        <v>508</v>
      </c>
      <c r="B2477" t="s">
        <v>507</v>
      </c>
      <c r="C2477" t="s">
        <v>523</v>
      </c>
      <c r="D2477">
        <v>2016</v>
      </c>
      <c r="E2477" t="s">
        <v>521</v>
      </c>
      <c r="F2477" t="s">
        <v>518</v>
      </c>
      <c r="G2477">
        <v>42.295911109999999</v>
      </c>
      <c r="H2477">
        <v>3.2930583329999998</v>
      </c>
      <c r="I2477" t="s">
        <v>65</v>
      </c>
      <c r="J2477" t="s">
        <v>95</v>
      </c>
      <c r="K2477" t="s">
        <v>48</v>
      </c>
      <c r="L2477" t="s">
        <v>166</v>
      </c>
      <c r="M2477" t="s">
        <v>165</v>
      </c>
    </row>
    <row r="2478" spans="1:13">
      <c r="A2478" t="s">
        <v>508</v>
      </c>
      <c r="B2478" t="s">
        <v>507</v>
      </c>
      <c r="C2478" t="s">
        <v>522</v>
      </c>
      <c r="D2478">
        <v>2016</v>
      </c>
      <c r="E2478" t="s">
        <v>521</v>
      </c>
      <c r="F2478" t="s">
        <v>518</v>
      </c>
      <c r="G2478">
        <v>42.295911109999999</v>
      </c>
      <c r="H2478">
        <v>3.2930583329999998</v>
      </c>
      <c r="I2478" t="s">
        <v>65</v>
      </c>
      <c r="J2478" t="s">
        <v>95</v>
      </c>
      <c r="K2478" t="s">
        <v>48</v>
      </c>
      <c r="L2478" t="s">
        <v>166</v>
      </c>
      <c r="M2478" t="s">
        <v>165</v>
      </c>
    </row>
    <row r="2479" spans="1:13">
      <c r="A2479" t="s">
        <v>508</v>
      </c>
      <c r="B2479" t="s">
        <v>507</v>
      </c>
      <c r="D2479">
        <v>2016</v>
      </c>
      <c r="E2479" t="s">
        <v>520</v>
      </c>
      <c r="F2479" t="s">
        <v>518</v>
      </c>
      <c r="G2479">
        <v>38.912758330000003</v>
      </c>
      <c r="H2479">
        <v>1.4593138889999999</v>
      </c>
      <c r="I2479" t="s">
        <v>65</v>
      </c>
      <c r="J2479" t="s">
        <v>95</v>
      </c>
      <c r="K2479" t="s">
        <v>48</v>
      </c>
      <c r="L2479" t="s">
        <v>166</v>
      </c>
      <c r="M2479" t="s">
        <v>165</v>
      </c>
    </row>
    <row r="2480" spans="1:13">
      <c r="A2480" t="s">
        <v>508</v>
      </c>
      <c r="B2480" t="s">
        <v>507</v>
      </c>
      <c r="D2480">
        <v>2016</v>
      </c>
      <c r="E2480" t="s">
        <v>519</v>
      </c>
      <c r="F2480" t="s">
        <v>518</v>
      </c>
      <c r="G2480">
        <v>38.733641669999997</v>
      </c>
      <c r="H2480">
        <v>1.4505749999999999</v>
      </c>
      <c r="I2480" t="s">
        <v>65</v>
      </c>
      <c r="J2480" t="s">
        <v>95</v>
      </c>
      <c r="K2480" t="s">
        <v>48</v>
      </c>
      <c r="L2480" t="s">
        <v>166</v>
      </c>
      <c r="M2480" t="s">
        <v>165</v>
      </c>
    </row>
    <row r="2481" spans="1:13">
      <c r="A2481" t="s">
        <v>508</v>
      </c>
      <c r="B2481" t="s">
        <v>507</v>
      </c>
      <c r="D2481">
        <v>2016</v>
      </c>
      <c r="E2481" t="s">
        <v>517</v>
      </c>
      <c r="F2481" t="s">
        <v>516</v>
      </c>
      <c r="G2481">
        <v>40.375691670000002</v>
      </c>
      <c r="H2481">
        <v>14.952016670000001</v>
      </c>
      <c r="I2481" t="s">
        <v>65</v>
      </c>
      <c r="J2481" t="s">
        <v>95</v>
      </c>
      <c r="K2481" t="s">
        <v>48</v>
      </c>
      <c r="L2481" t="s">
        <v>166</v>
      </c>
      <c r="M2481" t="s">
        <v>165</v>
      </c>
    </row>
    <row r="2482" spans="1:13">
      <c r="A2482" t="s">
        <v>508</v>
      </c>
      <c r="B2482" t="s">
        <v>507</v>
      </c>
      <c r="D2482">
        <v>2016</v>
      </c>
      <c r="E2482" t="s">
        <v>515</v>
      </c>
      <c r="F2482" t="s">
        <v>513</v>
      </c>
      <c r="G2482">
        <v>35.971986110000003</v>
      </c>
      <c r="H2482">
        <v>14.36065833</v>
      </c>
      <c r="I2482" t="s">
        <v>65</v>
      </c>
      <c r="J2482" t="s">
        <v>95</v>
      </c>
      <c r="K2482" t="s">
        <v>48</v>
      </c>
      <c r="L2482" t="s">
        <v>166</v>
      </c>
      <c r="M2482" t="s">
        <v>165</v>
      </c>
    </row>
    <row r="2483" spans="1:13">
      <c r="A2483" t="s">
        <v>508</v>
      </c>
      <c r="B2483" t="s">
        <v>507</v>
      </c>
      <c r="D2483">
        <v>2016</v>
      </c>
      <c r="E2483" t="s">
        <v>514</v>
      </c>
      <c r="F2483" t="s">
        <v>513</v>
      </c>
      <c r="G2483">
        <v>35.960630559999998</v>
      </c>
      <c r="H2483">
        <v>14.43682778</v>
      </c>
      <c r="I2483" t="s">
        <v>65</v>
      </c>
      <c r="J2483" t="s">
        <v>95</v>
      </c>
      <c r="K2483" t="s">
        <v>48</v>
      </c>
      <c r="L2483" t="s">
        <v>426</v>
      </c>
      <c r="M2483" t="s">
        <v>165</v>
      </c>
    </row>
    <row r="2484" spans="1:13">
      <c r="A2484" t="s">
        <v>508</v>
      </c>
      <c r="B2484" t="s">
        <v>507</v>
      </c>
      <c r="D2484">
        <v>2016</v>
      </c>
      <c r="E2484" t="s">
        <v>512</v>
      </c>
      <c r="F2484" t="s">
        <v>51</v>
      </c>
      <c r="G2484">
        <v>-34.99</v>
      </c>
      <c r="H2484">
        <v>117.94</v>
      </c>
      <c r="I2484" t="s">
        <v>65</v>
      </c>
      <c r="J2484" t="s">
        <v>412</v>
      </c>
      <c r="K2484" t="s">
        <v>48</v>
      </c>
      <c r="L2484" t="s">
        <v>426</v>
      </c>
      <c r="M2484" t="s">
        <v>165</v>
      </c>
    </row>
    <row r="2485" spans="1:13">
      <c r="A2485" t="s">
        <v>508</v>
      </c>
      <c r="B2485" t="s">
        <v>507</v>
      </c>
      <c r="D2485">
        <v>2016</v>
      </c>
      <c r="E2485" t="s">
        <v>511</v>
      </c>
      <c r="F2485" t="s">
        <v>51</v>
      </c>
      <c r="G2485">
        <v>-34.90053056</v>
      </c>
      <c r="H2485">
        <v>118.3301139</v>
      </c>
      <c r="I2485" t="s">
        <v>65</v>
      </c>
      <c r="J2485" t="s">
        <v>412</v>
      </c>
      <c r="K2485" t="s">
        <v>48</v>
      </c>
      <c r="L2485" t="s">
        <v>426</v>
      </c>
      <c r="M2485" t="s">
        <v>165</v>
      </c>
    </row>
    <row r="2486" spans="1:13">
      <c r="A2486" t="s">
        <v>508</v>
      </c>
      <c r="B2486" t="s">
        <v>507</v>
      </c>
      <c r="D2486">
        <v>2016</v>
      </c>
      <c r="E2486" t="s">
        <v>510</v>
      </c>
      <c r="F2486" t="s">
        <v>51</v>
      </c>
      <c r="G2486">
        <v>-33.127433330000002</v>
      </c>
      <c r="H2486">
        <v>137.99141109999999</v>
      </c>
      <c r="I2486" t="s">
        <v>65</v>
      </c>
      <c r="J2486" t="s">
        <v>412</v>
      </c>
      <c r="K2486" t="s">
        <v>48</v>
      </c>
      <c r="L2486" t="s">
        <v>426</v>
      </c>
      <c r="M2486" t="s">
        <v>165</v>
      </c>
    </row>
    <row r="2487" spans="1:13">
      <c r="A2487" t="s">
        <v>508</v>
      </c>
      <c r="B2487" t="s">
        <v>507</v>
      </c>
      <c r="D2487">
        <v>2016</v>
      </c>
      <c r="E2487" t="s">
        <v>509</v>
      </c>
      <c r="F2487" t="s">
        <v>51</v>
      </c>
      <c r="G2487">
        <v>-33.57255833</v>
      </c>
      <c r="H2487">
        <v>137.91941109999999</v>
      </c>
      <c r="I2487" t="s">
        <v>65</v>
      </c>
      <c r="J2487" t="s">
        <v>412</v>
      </c>
      <c r="K2487" t="s">
        <v>48</v>
      </c>
      <c r="L2487" t="s">
        <v>426</v>
      </c>
      <c r="M2487" t="s">
        <v>165</v>
      </c>
    </row>
    <row r="2488" spans="1:13">
      <c r="A2488" t="s">
        <v>508</v>
      </c>
      <c r="B2488" t="s">
        <v>507</v>
      </c>
      <c r="D2488">
        <v>2016</v>
      </c>
      <c r="E2488" t="s">
        <v>506</v>
      </c>
      <c r="F2488" t="s">
        <v>51</v>
      </c>
      <c r="G2488">
        <v>-25.765058329999999</v>
      </c>
      <c r="H2488">
        <v>113.4648528</v>
      </c>
      <c r="I2488" t="s">
        <v>65</v>
      </c>
      <c r="J2488" t="s">
        <v>412</v>
      </c>
      <c r="K2488" t="s">
        <v>48</v>
      </c>
      <c r="L2488" t="s">
        <v>426</v>
      </c>
      <c r="M2488" t="s">
        <v>165</v>
      </c>
    </row>
    <row r="2489" spans="1:13">
      <c r="A2489" t="s">
        <v>504</v>
      </c>
      <c r="B2489" t="s">
        <v>503</v>
      </c>
      <c r="D2489">
        <v>2022</v>
      </c>
      <c r="E2489" t="s">
        <v>505</v>
      </c>
      <c r="F2489" t="s">
        <v>501</v>
      </c>
      <c r="G2489">
        <v>-6.1511500000000003</v>
      </c>
      <c r="H2489">
        <v>39.198966669999997</v>
      </c>
      <c r="I2489" t="s">
        <v>65</v>
      </c>
      <c r="J2489" t="s">
        <v>155</v>
      </c>
      <c r="K2489" t="s">
        <v>48</v>
      </c>
      <c r="L2489" t="s">
        <v>85</v>
      </c>
      <c r="M2489" t="s">
        <v>47</v>
      </c>
    </row>
    <row r="2490" spans="1:13">
      <c r="A2490" t="s">
        <v>504</v>
      </c>
      <c r="B2490" t="s">
        <v>503</v>
      </c>
      <c r="D2490">
        <v>2022</v>
      </c>
      <c r="E2490" t="s">
        <v>505</v>
      </c>
      <c r="F2490" t="s">
        <v>501</v>
      </c>
      <c r="G2490">
        <v>-6.1511500000000003</v>
      </c>
      <c r="H2490">
        <v>39.198966669999997</v>
      </c>
      <c r="I2490" t="s">
        <v>65</v>
      </c>
      <c r="J2490" t="s">
        <v>155</v>
      </c>
      <c r="K2490" t="s">
        <v>57</v>
      </c>
      <c r="L2490" t="s">
        <v>57</v>
      </c>
      <c r="M2490" t="s">
        <v>57</v>
      </c>
    </row>
    <row r="2491" spans="1:13">
      <c r="A2491" t="s">
        <v>504</v>
      </c>
      <c r="B2491" t="s">
        <v>503</v>
      </c>
      <c r="D2491">
        <v>2022</v>
      </c>
      <c r="E2491" t="s">
        <v>502</v>
      </c>
      <c r="F2491" t="s">
        <v>501</v>
      </c>
      <c r="G2491">
        <v>-6.2171083329999997</v>
      </c>
      <c r="H2491">
        <v>39.197074999999998</v>
      </c>
      <c r="I2491" t="s">
        <v>65</v>
      </c>
      <c r="J2491" t="s">
        <v>155</v>
      </c>
      <c r="K2491" t="s">
        <v>48</v>
      </c>
      <c r="L2491" t="s">
        <v>85</v>
      </c>
      <c r="M2491" t="s">
        <v>47</v>
      </c>
    </row>
    <row r="2492" spans="1:13">
      <c r="A2492" t="s">
        <v>2583</v>
      </c>
      <c r="B2492" t="s">
        <v>2582</v>
      </c>
      <c r="D2492">
        <v>2021</v>
      </c>
      <c r="E2492" t="s">
        <v>2585</v>
      </c>
      <c r="F2492" t="s">
        <v>1449</v>
      </c>
      <c r="G2492">
        <v>34.971280559999997</v>
      </c>
      <c r="H2492">
        <v>25.499336110000002</v>
      </c>
      <c r="I2492" t="s">
        <v>50</v>
      </c>
      <c r="J2492" t="s">
        <v>95</v>
      </c>
      <c r="K2492" t="s">
        <v>56</v>
      </c>
      <c r="L2492" t="s">
        <v>1481</v>
      </c>
      <c r="M2492" t="s">
        <v>210</v>
      </c>
    </row>
    <row r="2493" spans="1:13">
      <c r="A2493" t="s">
        <v>2583</v>
      </c>
      <c r="B2493" t="s">
        <v>2582</v>
      </c>
      <c r="D2493">
        <v>2021</v>
      </c>
      <c r="E2493" t="s">
        <v>2585</v>
      </c>
      <c r="F2493" t="s">
        <v>1449</v>
      </c>
      <c r="G2493">
        <v>34.971280559999997</v>
      </c>
      <c r="H2493">
        <v>25.499336110000002</v>
      </c>
      <c r="I2493" t="s">
        <v>50</v>
      </c>
      <c r="J2493" t="s">
        <v>95</v>
      </c>
      <c r="K2493" t="s">
        <v>61</v>
      </c>
      <c r="L2493" t="s">
        <v>769</v>
      </c>
      <c r="M2493" t="s">
        <v>60</v>
      </c>
    </row>
    <row r="2494" spans="1:13">
      <c r="A2494" t="s">
        <v>2583</v>
      </c>
      <c r="B2494" t="s">
        <v>2582</v>
      </c>
      <c r="D2494">
        <v>2021</v>
      </c>
      <c r="E2494" t="s">
        <v>2585</v>
      </c>
      <c r="F2494" t="s">
        <v>1449</v>
      </c>
      <c r="G2494">
        <v>34.971280559999997</v>
      </c>
      <c r="H2494">
        <v>25.499336110000002</v>
      </c>
      <c r="I2494" t="s">
        <v>50</v>
      </c>
      <c r="J2494" t="s">
        <v>95</v>
      </c>
      <c r="K2494" t="s">
        <v>61</v>
      </c>
      <c r="L2494" t="s">
        <v>769</v>
      </c>
      <c r="M2494" t="s">
        <v>60</v>
      </c>
    </row>
    <row r="2495" spans="1:13">
      <c r="A2495" t="s">
        <v>2583</v>
      </c>
      <c r="B2495" t="s">
        <v>2582</v>
      </c>
      <c r="D2495">
        <v>2021</v>
      </c>
      <c r="E2495" t="s">
        <v>2584</v>
      </c>
      <c r="F2495" t="s">
        <v>1902</v>
      </c>
      <c r="G2495">
        <v>34.662708330000001</v>
      </c>
      <c r="H2495">
        <v>33.036561110000001</v>
      </c>
      <c r="I2495" t="s">
        <v>50</v>
      </c>
      <c r="J2495" t="s">
        <v>95</v>
      </c>
      <c r="K2495" t="s">
        <v>61</v>
      </c>
      <c r="L2495" t="s">
        <v>769</v>
      </c>
      <c r="M2495" t="s">
        <v>60</v>
      </c>
    </row>
    <row r="2496" spans="1:13">
      <c r="A2496" t="s">
        <v>2583</v>
      </c>
      <c r="B2496" t="s">
        <v>2582</v>
      </c>
      <c r="D2496">
        <v>2021</v>
      </c>
      <c r="E2496" t="s">
        <v>2581</v>
      </c>
      <c r="F2496" t="s">
        <v>1902</v>
      </c>
      <c r="G2496" t="s">
        <v>2580</v>
      </c>
      <c r="H2496" t="s">
        <v>2579</v>
      </c>
      <c r="I2496" t="s">
        <v>50</v>
      </c>
      <c r="J2496" t="s">
        <v>95</v>
      </c>
      <c r="K2496" t="s">
        <v>48</v>
      </c>
      <c r="L2496" t="s">
        <v>166</v>
      </c>
      <c r="M2496" t="s">
        <v>165</v>
      </c>
    </row>
    <row r="2497" spans="1:14">
      <c r="A2497" t="s">
        <v>2583</v>
      </c>
      <c r="B2497" t="s">
        <v>2582</v>
      </c>
      <c r="D2497">
        <v>2021</v>
      </c>
      <c r="E2497" t="s">
        <v>2581</v>
      </c>
      <c r="F2497" t="s">
        <v>1902</v>
      </c>
      <c r="G2497" t="s">
        <v>2580</v>
      </c>
      <c r="H2497" t="s">
        <v>2579</v>
      </c>
      <c r="I2497" t="s">
        <v>50</v>
      </c>
      <c r="J2497" t="s">
        <v>95</v>
      </c>
      <c r="K2497" t="s">
        <v>61</v>
      </c>
      <c r="L2497" t="s">
        <v>769</v>
      </c>
      <c r="M2497" t="s">
        <v>60</v>
      </c>
    </row>
    <row r="2498" spans="1:14">
      <c r="A2498" t="s">
        <v>497</v>
      </c>
      <c r="B2498" t="s">
        <v>496</v>
      </c>
      <c r="D2498">
        <v>2023</v>
      </c>
      <c r="E2498" t="s">
        <v>495</v>
      </c>
      <c r="F2498" t="s">
        <v>179</v>
      </c>
      <c r="G2498">
        <v>58.25442778</v>
      </c>
      <c r="H2498">
        <v>11.429472219999999</v>
      </c>
      <c r="I2498" t="s">
        <v>115</v>
      </c>
      <c r="J2498" t="s">
        <v>95</v>
      </c>
      <c r="K2498" t="s">
        <v>56</v>
      </c>
      <c r="L2498" t="s">
        <v>63</v>
      </c>
      <c r="M2498" t="s">
        <v>62</v>
      </c>
    </row>
    <row r="2499" spans="1:14">
      <c r="A2499" t="s">
        <v>497</v>
      </c>
      <c r="B2499" t="s">
        <v>496</v>
      </c>
      <c r="D2499">
        <v>2023</v>
      </c>
      <c r="E2499" t="s">
        <v>495</v>
      </c>
      <c r="F2499" t="s">
        <v>179</v>
      </c>
      <c r="G2499">
        <v>58.25442778</v>
      </c>
      <c r="H2499">
        <v>11.429472219999999</v>
      </c>
      <c r="I2499" t="s">
        <v>115</v>
      </c>
      <c r="J2499" t="s">
        <v>95</v>
      </c>
      <c r="K2499" t="s">
        <v>56</v>
      </c>
      <c r="L2499" t="s">
        <v>63</v>
      </c>
      <c r="M2499" t="s">
        <v>62</v>
      </c>
    </row>
    <row r="2500" spans="1:14">
      <c r="A2500" t="s">
        <v>497</v>
      </c>
      <c r="B2500" t="s">
        <v>496</v>
      </c>
      <c r="D2500">
        <v>2023</v>
      </c>
      <c r="E2500" t="s">
        <v>495</v>
      </c>
      <c r="F2500" t="s">
        <v>179</v>
      </c>
      <c r="G2500">
        <v>58.25442778</v>
      </c>
      <c r="H2500">
        <v>11.429472219999999</v>
      </c>
      <c r="I2500" t="s">
        <v>115</v>
      </c>
      <c r="J2500" t="s">
        <v>95</v>
      </c>
      <c r="K2500" t="s">
        <v>56</v>
      </c>
      <c r="L2500" t="s">
        <v>63</v>
      </c>
      <c r="M2500" t="s">
        <v>62</v>
      </c>
    </row>
    <row r="2501" spans="1:14">
      <c r="A2501" t="s">
        <v>497</v>
      </c>
      <c r="B2501" t="s">
        <v>496</v>
      </c>
      <c r="D2501">
        <v>2023</v>
      </c>
      <c r="E2501" t="s">
        <v>495</v>
      </c>
      <c r="F2501" t="s">
        <v>179</v>
      </c>
      <c r="G2501">
        <v>58.25442778</v>
      </c>
      <c r="H2501">
        <v>11.429472219999999</v>
      </c>
      <c r="I2501" t="s">
        <v>115</v>
      </c>
      <c r="J2501" t="s">
        <v>95</v>
      </c>
      <c r="K2501" t="s">
        <v>56</v>
      </c>
      <c r="L2501" t="s">
        <v>63</v>
      </c>
      <c r="M2501" t="s">
        <v>62</v>
      </c>
    </row>
    <row r="2502" spans="1:14">
      <c r="A2502" t="s">
        <v>493</v>
      </c>
      <c r="B2502" t="s">
        <v>492</v>
      </c>
      <c r="D2502">
        <v>2012</v>
      </c>
      <c r="E2502" t="s">
        <v>491</v>
      </c>
      <c r="F2502" t="s">
        <v>66</v>
      </c>
      <c r="G2502">
        <v>25.024999999999999</v>
      </c>
      <c r="H2502">
        <v>-80.680999999999997</v>
      </c>
      <c r="I2502" t="s">
        <v>50</v>
      </c>
      <c r="J2502" t="s">
        <v>217</v>
      </c>
      <c r="K2502" t="s">
        <v>48</v>
      </c>
      <c r="L2502" t="s">
        <v>146</v>
      </c>
      <c r="M2502" t="s">
        <v>47</v>
      </c>
      <c r="N2502">
        <v>1</v>
      </c>
    </row>
    <row r="2503" spans="1:14">
      <c r="A2503" t="s">
        <v>493</v>
      </c>
      <c r="B2503" t="s">
        <v>492</v>
      </c>
      <c r="D2503">
        <v>2012</v>
      </c>
      <c r="E2503" t="s">
        <v>491</v>
      </c>
      <c r="F2503" t="s">
        <v>66</v>
      </c>
      <c r="G2503">
        <v>25.024999999999999</v>
      </c>
      <c r="H2503">
        <v>-80.680999999999997</v>
      </c>
      <c r="I2503" t="s">
        <v>50</v>
      </c>
      <c r="J2503" t="s">
        <v>217</v>
      </c>
      <c r="K2503" t="s">
        <v>48</v>
      </c>
      <c r="L2503" t="s">
        <v>146</v>
      </c>
      <c r="M2503" t="s">
        <v>47</v>
      </c>
      <c r="N2503">
        <v>2</v>
      </c>
    </row>
    <row r="2504" spans="1:14">
      <c r="A2504" t="s">
        <v>493</v>
      </c>
      <c r="B2504" t="s">
        <v>492</v>
      </c>
      <c r="D2504">
        <v>2012</v>
      </c>
      <c r="E2504" t="s">
        <v>491</v>
      </c>
      <c r="F2504" t="s">
        <v>66</v>
      </c>
      <c r="G2504">
        <v>25.033999999999999</v>
      </c>
      <c r="H2504">
        <v>-80.64</v>
      </c>
      <c r="I2504" t="s">
        <v>50</v>
      </c>
      <c r="J2504" t="s">
        <v>217</v>
      </c>
      <c r="K2504" t="s">
        <v>48</v>
      </c>
      <c r="L2504" t="s">
        <v>146</v>
      </c>
      <c r="M2504" t="s">
        <v>47</v>
      </c>
      <c r="N2504">
        <v>3</v>
      </c>
    </row>
    <row r="2505" spans="1:14">
      <c r="A2505" t="s">
        <v>493</v>
      </c>
      <c r="B2505" t="s">
        <v>492</v>
      </c>
      <c r="D2505">
        <v>2012</v>
      </c>
      <c r="E2505" t="s">
        <v>491</v>
      </c>
      <c r="F2505" t="s">
        <v>66</v>
      </c>
      <c r="G2505">
        <v>25.033999999999999</v>
      </c>
      <c r="H2505">
        <v>-80.64</v>
      </c>
      <c r="I2505" t="s">
        <v>50</v>
      </c>
      <c r="J2505" t="s">
        <v>217</v>
      </c>
      <c r="K2505" t="s">
        <v>48</v>
      </c>
      <c r="L2505" t="s">
        <v>146</v>
      </c>
      <c r="M2505" t="s">
        <v>47</v>
      </c>
      <c r="N2505">
        <v>4</v>
      </c>
    </row>
    <row r="2506" spans="1:14">
      <c r="A2506" t="s">
        <v>493</v>
      </c>
      <c r="B2506" t="s">
        <v>492</v>
      </c>
      <c r="D2506">
        <v>2012</v>
      </c>
      <c r="E2506" t="s">
        <v>491</v>
      </c>
      <c r="F2506" t="s">
        <v>66</v>
      </c>
      <c r="G2506">
        <v>24.940999999999999</v>
      </c>
      <c r="H2506">
        <v>-80.864000000000004</v>
      </c>
      <c r="I2506" t="s">
        <v>50</v>
      </c>
      <c r="J2506" t="s">
        <v>217</v>
      </c>
      <c r="K2506" t="s">
        <v>48</v>
      </c>
      <c r="L2506" t="s">
        <v>146</v>
      </c>
      <c r="M2506" t="s">
        <v>47</v>
      </c>
      <c r="N2506">
        <v>5</v>
      </c>
    </row>
    <row r="2507" spans="1:14">
      <c r="A2507" t="s">
        <v>493</v>
      </c>
      <c r="B2507" t="s">
        <v>492</v>
      </c>
      <c r="D2507">
        <v>2012</v>
      </c>
      <c r="E2507" t="s">
        <v>491</v>
      </c>
      <c r="F2507" t="s">
        <v>66</v>
      </c>
      <c r="G2507">
        <v>24.940999999999999</v>
      </c>
      <c r="H2507">
        <v>-80.864000000000004</v>
      </c>
      <c r="I2507" t="s">
        <v>50</v>
      </c>
      <c r="J2507" t="s">
        <v>217</v>
      </c>
      <c r="K2507" t="s">
        <v>48</v>
      </c>
      <c r="L2507" t="s">
        <v>146</v>
      </c>
      <c r="M2507" t="s">
        <v>47</v>
      </c>
      <c r="N2507">
        <v>6</v>
      </c>
    </row>
    <row r="2508" spans="1:14">
      <c r="A2508" t="s">
        <v>493</v>
      </c>
      <c r="B2508" t="s">
        <v>492</v>
      </c>
      <c r="D2508">
        <v>2012</v>
      </c>
      <c r="E2508" t="s">
        <v>491</v>
      </c>
      <c r="F2508" t="s">
        <v>66</v>
      </c>
      <c r="G2508">
        <v>25.215</v>
      </c>
      <c r="H2508">
        <v>-80.540000000000006</v>
      </c>
      <c r="I2508" t="s">
        <v>50</v>
      </c>
      <c r="J2508" t="s">
        <v>217</v>
      </c>
      <c r="K2508" t="s">
        <v>48</v>
      </c>
      <c r="L2508" t="s">
        <v>146</v>
      </c>
      <c r="M2508" t="s">
        <v>47</v>
      </c>
      <c r="N2508">
        <v>7</v>
      </c>
    </row>
    <row r="2509" spans="1:14">
      <c r="A2509" t="s">
        <v>493</v>
      </c>
      <c r="B2509" t="s">
        <v>492</v>
      </c>
      <c r="D2509">
        <v>2012</v>
      </c>
      <c r="E2509" t="s">
        <v>491</v>
      </c>
      <c r="F2509" t="s">
        <v>66</v>
      </c>
      <c r="G2509">
        <v>25.215</v>
      </c>
      <c r="H2509">
        <v>-80.540000000000006</v>
      </c>
      <c r="I2509" t="s">
        <v>50</v>
      </c>
      <c r="J2509" t="s">
        <v>217</v>
      </c>
      <c r="K2509" t="s">
        <v>48</v>
      </c>
      <c r="L2509" t="s">
        <v>146</v>
      </c>
      <c r="M2509" t="s">
        <v>47</v>
      </c>
      <c r="N2509">
        <v>8</v>
      </c>
    </row>
    <row r="2510" spans="1:14">
      <c r="A2510" t="s">
        <v>484</v>
      </c>
      <c r="B2510" t="s">
        <v>483</v>
      </c>
      <c r="D2510">
        <v>2004</v>
      </c>
      <c r="E2510" t="s">
        <v>490</v>
      </c>
      <c r="F2510" t="s">
        <v>253</v>
      </c>
      <c r="G2510">
        <v>21.257999999999999</v>
      </c>
      <c r="H2510">
        <v>-89.732252779999996</v>
      </c>
      <c r="I2510" t="s">
        <v>50</v>
      </c>
      <c r="J2510" t="s">
        <v>217</v>
      </c>
      <c r="K2510" t="s">
        <v>56</v>
      </c>
      <c r="L2510" t="s">
        <v>489</v>
      </c>
      <c r="M2510" t="s">
        <v>55</v>
      </c>
    </row>
    <row r="2511" spans="1:14">
      <c r="A2511" t="s">
        <v>484</v>
      </c>
      <c r="B2511" t="s">
        <v>483</v>
      </c>
      <c r="D2511">
        <v>2004</v>
      </c>
      <c r="E2511" t="s">
        <v>487</v>
      </c>
      <c r="F2511" t="s">
        <v>253</v>
      </c>
      <c r="G2511">
        <v>20.78819167</v>
      </c>
      <c r="H2511">
        <v>-90.402636110000003</v>
      </c>
      <c r="I2511" t="s">
        <v>50</v>
      </c>
      <c r="J2511" t="s">
        <v>217</v>
      </c>
      <c r="K2511" t="s">
        <v>226</v>
      </c>
      <c r="L2511" t="s">
        <v>227</v>
      </c>
      <c r="M2511" t="s">
        <v>226</v>
      </c>
      <c r="N2511" t="s">
        <v>486</v>
      </c>
    </row>
    <row r="2512" spans="1:14">
      <c r="A2512" t="s">
        <v>484</v>
      </c>
      <c r="B2512" t="s">
        <v>483</v>
      </c>
      <c r="D2512">
        <v>2004</v>
      </c>
      <c r="E2512" t="s">
        <v>482</v>
      </c>
      <c r="F2512" t="s">
        <v>253</v>
      </c>
      <c r="G2512">
        <v>18.72068333</v>
      </c>
      <c r="H2512">
        <v>-91.515313890000002</v>
      </c>
      <c r="I2512" t="s">
        <v>50</v>
      </c>
      <c r="J2512" t="s">
        <v>217</v>
      </c>
      <c r="K2512" t="s">
        <v>48</v>
      </c>
      <c r="L2512" t="s">
        <v>146</v>
      </c>
      <c r="M2512" t="s">
        <v>47</v>
      </c>
    </row>
    <row r="2513" spans="1:14">
      <c r="A2513" t="s">
        <v>479</v>
      </c>
      <c r="B2513" t="s">
        <v>478</v>
      </c>
      <c r="D2513">
        <v>2007</v>
      </c>
      <c r="E2513" t="s">
        <v>477</v>
      </c>
      <c r="F2513" t="s">
        <v>476</v>
      </c>
      <c r="G2513">
        <v>53.52391111</v>
      </c>
      <c r="H2513">
        <v>6.8337027780000001</v>
      </c>
      <c r="I2513" t="s">
        <v>88</v>
      </c>
      <c r="J2513" t="s">
        <v>95</v>
      </c>
      <c r="K2513" t="s">
        <v>56</v>
      </c>
      <c r="L2513" t="s">
        <v>63</v>
      </c>
      <c r="M2513" t="s">
        <v>62</v>
      </c>
      <c r="N2513" t="s">
        <v>480</v>
      </c>
    </row>
    <row r="2514" spans="1:14">
      <c r="A2514" t="s">
        <v>479</v>
      </c>
      <c r="B2514" t="s">
        <v>478</v>
      </c>
      <c r="D2514">
        <v>2007</v>
      </c>
      <c r="E2514" t="s">
        <v>477</v>
      </c>
      <c r="F2514" t="s">
        <v>476</v>
      </c>
      <c r="G2514">
        <v>53.52391111</v>
      </c>
      <c r="H2514">
        <v>6.8337027780000001</v>
      </c>
      <c r="I2514" t="s">
        <v>88</v>
      </c>
      <c r="J2514" t="s">
        <v>95</v>
      </c>
      <c r="K2514" t="s">
        <v>56</v>
      </c>
      <c r="L2514" t="s">
        <v>63</v>
      </c>
      <c r="M2514" t="s">
        <v>62</v>
      </c>
      <c r="N2514" t="s">
        <v>475</v>
      </c>
    </row>
    <row r="2515" spans="1:14">
      <c r="A2515" t="s">
        <v>2577</v>
      </c>
      <c r="B2515" t="s">
        <v>2576</v>
      </c>
      <c r="D2515">
        <v>2021</v>
      </c>
      <c r="E2515" t="s">
        <v>2575</v>
      </c>
      <c r="F2515" t="s">
        <v>516</v>
      </c>
      <c r="G2515">
        <v>38.110633329999999</v>
      </c>
      <c r="H2515">
        <v>13.39368333</v>
      </c>
      <c r="I2515" t="s">
        <v>65</v>
      </c>
      <c r="J2515" t="s">
        <v>95</v>
      </c>
      <c r="K2515" t="s">
        <v>48</v>
      </c>
      <c r="L2515" t="s">
        <v>166</v>
      </c>
      <c r="M2515" t="s">
        <v>165</v>
      </c>
      <c r="N2515" t="s">
        <v>2578</v>
      </c>
    </row>
    <row r="2516" spans="1:14">
      <c r="A2516" t="s">
        <v>2577</v>
      </c>
      <c r="B2516" t="s">
        <v>2576</v>
      </c>
      <c r="D2516">
        <v>2021</v>
      </c>
      <c r="E2516" t="s">
        <v>2575</v>
      </c>
      <c r="F2516" t="s">
        <v>516</v>
      </c>
      <c r="G2516">
        <v>38.110633329999999</v>
      </c>
      <c r="H2516">
        <v>13.39368333</v>
      </c>
      <c r="I2516" t="s">
        <v>65</v>
      </c>
      <c r="J2516" t="s">
        <v>95</v>
      </c>
      <c r="K2516" t="s">
        <v>48</v>
      </c>
      <c r="L2516" t="s">
        <v>166</v>
      </c>
      <c r="M2516" t="s">
        <v>165</v>
      </c>
      <c r="N2516" t="s">
        <v>475</v>
      </c>
    </row>
    <row r="2517" spans="1:14">
      <c r="A2517" t="s">
        <v>2557</v>
      </c>
      <c r="B2517" t="s">
        <v>2556</v>
      </c>
      <c r="D2517">
        <v>2001</v>
      </c>
      <c r="E2517" t="s">
        <v>2574</v>
      </c>
      <c r="F2517" t="s">
        <v>518</v>
      </c>
      <c r="G2517">
        <v>42.271247219999999</v>
      </c>
      <c r="H2517">
        <v>3.2924361110000002</v>
      </c>
      <c r="I2517" t="s">
        <v>65</v>
      </c>
      <c r="J2517" t="s">
        <v>95</v>
      </c>
      <c r="K2517" t="s">
        <v>48</v>
      </c>
      <c r="L2517" t="s">
        <v>166</v>
      </c>
      <c r="M2517" t="s">
        <v>165</v>
      </c>
      <c r="N2517" t="s">
        <v>2573</v>
      </c>
    </row>
    <row r="2518" spans="1:14">
      <c r="A2518" t="s">
        <v>2557</v>
      </c>
      <c r="B2518" t="s">
        <v>2556</v>
      </c>
      <c r="D2518">
        <v>2001</v>
      </c>
      <c r="E2518" t="s">
        <v>2572</v>
      </c>
      <c r="F2518" t="s">
        <v>518</v>
      </c>
      <c r="G2518">
        <v>41.684294440000002</v>
      </c>
      <c r="H2518">
        <v>2.8280444440000001</v>
      </c>
      <c r="I2518" t="s">
        <v>65</v>
      </c>
      <c r="J2518" t="s">
        <v>95</v>
      </c>
      <c r="K2518" t="s">
        <v>48</v>
      </c>
      <c r="L2518" t="s">
        <v>166</v>
      </c>
      <c r="M2518" t="s">
        <v>165</v>
      </c>
    </row>
    <row r="2519" spans="1:14">
      <c r="A2519" t="s">
        <v>2557</v>
      </c>
      <c r="B2519" t="s">
        <v>2556</v>
      </c>
      <c r="D2519">
        <v>2001</v>
      </c>
      <c r="E2519" t="s">
        <v>2571</v>
      </c>
      <c r="F2519" t="s">
        <v>518</v>
      </c>
      <c r="G2519">
        <v>40.903277780000003</v>
      </c>
      <c r="H2519">
        <v>8.4880555999999996E-2</v>
      </c>
      <c r="I2519" t="s">
        <v>65</v>
      </c>
      <c r="J2519" t="s">
        <v>95</v>
      </c>
      <c r="K2519" t="s">
        <v>48</v>
      </c>
      <c r="L2519" t="s">
        <v>166</v>
      </c>
      <c r="M2519" t="s">
        <v>165</v>
      </c>
    </row>
    <row r="2520" spans="1:14">
      <c r="A2520" t="s">
        <v>2557</v>
      </c>
      <c r="B2520" t="s">
        <v>2556</v>
      </c>
      <c r="D2520">
        <v>2001</v>
      </c>
      <c r="E2520" t="s">
        <v>2570</v>
      </c>
      <c r="F2520" t="s">
        <v>518</v>
      </c>
      <c r="G2520">
        <v>38.683677779999996</v>
      </c>
      <c r="H2520">
        <v>0.12516111099999999</v>
      </c>
      <c r="I2520" t="s">
        <v>65</v>
      </c>
      <c r="J2520" t="s">
        <v>95</v>
      </c>
      <c r="K2520" t="s">
        <v>48</v>
      </c>
      <c r="L2520" t="s">
        <v>166</v>
      </c>
      <c r="M2520" t="s">
        <v>165</v>
      </c>
    </row>
    <row r="2521" spans="1:14">
      <c r="A2521" t="s">
        <v>2557</v>
      </c>
      <c r="B2521" t="s">
        <v>2556</v>
      </c>
      <c r="D2521">
        <v>2001</v>
      </c>
      <c r="E2521" t="s">
        <v>2569</v>
      </c>
      <c r="F2521" t="s">
        <v>518</v>
      </c>
      <c r="G2521">
        <v>38.645724999999999</v>
      </c>
      <c r="H2521">
        <v>7.6338888999999993E-2</v>
      </c>
      <c r="I2521" t="s">
        <v>65</v>
      </c>
      <c r="J2521" t="s">
        <v>95</v>
      </c>
      <c r="K2521" t="s">
        <v>48</v>
      </c>
      <c r="L2521" t="s">
        <v>166</v>
      </c>
      <c r="M2521" t="s">
        <v>165</v>
      </c>
    </row>
    <row r="2522" spans="1:14">
      <c r="A2522" t="s">
        <v>2557</v>
      </c>
      <c r="B2522" t="s">
        <v>2556</v>
      </c>
      <c r="D2522">
        <v>2001</v>
      </c>
      <c r="E2522" t="s">
        <v>2568</v>
      </c>
      <c r="F2522" t="s">
        <v>518</v>
      </c>
      <c r="G2522">
        <v>38.617322219999998</v>
      </c>
      <c r="H2522">
        <v>-2.8188889000000002E-2</v>
      </c>
      <c r="I2522" t="s">
        <v>65</v>
      </c>
      <c r="J2522" t="s">
        <v>95</v>
      </c>
      <c r="K2522" t="s">
        <v>48</v>
      </c>
      <c r="L2522" t="s">
        <v>166</v>
      </c>
      <c r="M2522" t="s">
        <v>165</v>
      </c>
    </row>
    <row r="2523" spans="1:14">
      <c r="A2523" t="s">
        <v>2557</v>
      </c>
      <c r="B2523" t="s">
        <v>2556</v>
      </c>
      <c r="D2523">
        <v>2001</v>
      </c>
      <c r="E2523" t="s">
        <v>2567</v>
      </c>
      <c r="F2523" t="s">
        <v>518</v>
      </c>
      <c r="G2523">
        <v>38.574080559999999</v>
      </c>
      <c r="H2523">
        <v>-6.3066667000000007E-2</v>
      </c>
      <c r="I2523" t="s">
        <v>65</v>
      </c>
      <c r="J2523" t="s">
        <v>95</v>
      </c>
      <c r="K2523" t="s">
        <v>48</v>
      </c>
      <c r="L2523" t="s">
        <v>166</v>
      </c>
      <c r="M2523" t="s">
        <v>165</v>
      </c>
    </row>
    <row r="2524" spans="1:14">
      <c r="A2524" t="s">
        <v>2557</v>
      </c>
      <c r="B2524" t="s">
        <v>2556</v>
      </c>
      <c r="D2524">
        <v>2001</v>
      </c>
      <c r="E2524" t="s">
        <v>2566</v>
      </c>
      <c r="F2524" t="s">
        <v>518</v>
      </c>
      <c r="G2524">
        <v>38.53453056</v>
      </c>
      <c r="H2524">
        <v>-0.13803611099999999</v>
      </c>
      <c r="I2524" t="s">
        <v>65</v>
      </c>
      <c r="J2524" t="s">
        <v>95</v>
      </c>
      <c r="K2524" t="s">
        <v>48</v>
      </c>
      <c r="L2524" t="s">
        <v>166</v>
      </c>
      <c r="M2524" t="s">
        <v>165</v>
      </c>
    </row>
    <row r="2525" spans="1:14">
      <c r="A2525" t="s">
        <v>2557</v>
      </c>
      <c r="B2525" t="s">
        <v>2556</v>
      </c>
      <c r="D2525">
        <v>2001</v>
      </c>
      <c r="E2525" t="s">
        <v>2565</v>
      </c>
      <c r="F2525" t="s">
        <v>518</v>
      </c>
      <c r="G2525">
        <v>37.93870278</v>
      </c>
      <c r="H2525">
        <v>-0.70945277799999995</v>
      </c>
      <c r="I2525" t="s">
        <v>65</v>
      </c>
      <c r="J2525" t="s">
        <v>95</v>
      </c>
      <c r="K2525" t="s">
        <v>48</v>
      </c>
      <c r="L2525" t="s">
        <v>166</v>
      </c>
      <c r="M2525" t="s">
        <v>165</v>
      </c>
    </row>
    <row r="2526" spans="1:14">
      <c r="A2526" t="s">
        <v>2557</v>
      </c>
      <c r="B2526" t="s">
        <v>2556</v>
      </c>
      <c r="D2526">
        <v>2001</v>
      </c>
      <c r="E2526" t="s">
        <v>2564</v>
      </c>
      <c r="F2526" t="s">
        <v>518</v>
      </c>
      <c r="G2526">
        <v>37.844980560000003</v>
      </c>
      <c r="H2526">
        <v>-0.75954722200000002</v>
      </c>
      <c r="I2526" t="s">
        <v>65</v>
      </c>
      <c r="J2526" t="s">
        <v>95</v>
      </c>
      <c r="K2526" t="s">
        <v>48</v>
      </c>
      <c r="L2526" t="s">
        <v>166</v>
      </c>
      <c r="M2526" t="s">
        <v>165</v>
      </c>
    </row>
    <row r="2527" spans="1:14">
      <c r="A2527" t="s">
        <v>2557</v>
      </c>
      <c r="B2527" t="s">
        <v>2556</v>
      </c>
      <c r="D2527">
        <v>2001</v>
      </c>
      <c r="E2527" t="s">
        <v>2563</v>
      </c>
      <c r="F2527" t="s">
        <v>518</v>
      </c>
      <c r="G2527">
        <v>37.561538890000001</v>
      </c>
      <c r="H2527">
        <v>-1.310330556</v>
      </c>
      <c r="I2527" t="s">
        <v>65</v>
      </c>
      <c r="J2527" t="s">
        <v>95</v>
      </c>
      <c r="K2527" t="s">
        <v>48</v>
      </c>
      <c r="L2527" t="s">
        <v>166</v>
      </c>
      <c r="M2527" t="s">
        <v>165</v>
      </c>
    </row>
    <row r="2528" spans="1:14">
      <c r="A2528" t="s">
        <v>2557</v>
      </c>
      <c r="B2528" t="s">
        <v>2556</v>
      </c>
      <c r="D2528">
        <v>2001</v>
      </c>
      <c r="E2528" t="s">
        <v>2562</v>
      </c>
      <c r="F2528" t="s">
        <v>518</v>
      </c>
      <c r="G2528">
        <v>37.510649999999998</v>
      </c>
      <c r="H2528">
        <v>-1.3990027780000001</v>
      </c>
      <c r="I2528" t="s">
        <v>65</v>
      </c>
      <c r="J2528" t="s">
        <v>95</v>
      </c>
      <c r="K2528" t="s">
        <v>48</v>
      </c>
      <c r="L2528" t="s">
        <v>166</v>
      </c>
      <c r="M2528" t="s">
        <v>165</v>
      </c>
    </row>
    <row r="2529" spans="1:14">
      <c r="A2529" t="s">
        <v>2557</v>
      </c>
      <c r="B2529" t="s">
        <v>2556</v>
      </c>
      <c r="D2529">
        <v>2001</v>
      </c>
      <c r="E2529" t="s">
        <v>2561</v>
      </c>
      <c r="F2529" t="s">
        <v>518</v>
      </c>
      <c r="G2529">
        <v>37.248241669999999</v>
      </c>
      <c r="H2529">
        <v>-1.768766667</v>
      </c>
      <c r="I2529" t="s">
        <v>65</v>
      </c>
      <c r="J2529" t="s">
        <v>95</v>
      </c>
      <c r="K2529" t="s">
        <v>48</v>
      </c>
      <c r="L2529" t="s">
        <v>166</v>
      </c>
      <c r="M2529" t="s">
        <v>165</v>
      </c>
    </row>
    <row r="2530" spans="1:14">
      <c r="A2530" t="s">
        <v>2557</v>
      </c>
      <c r="B2530" t="s">
        <v>2556</v>
      </c>
      <c r="D2530">
        <v>2001</v>
      </c>
      <c r="E2530" t="s">
        <v>2560</v>
      </c>
      <c r="F2530" t="s">
        <v>518</v>
      </c>
      <c r="G2530">
        <v>36.937525000000001</v>
      </c>
      <c r="H2530">
        <v>-1.9351416669999999</v>
      </c>
      <c r="I2530" t="s">
        <v>65</v>
      </c>
      <c r="J2530" t="s">
        <v>95</v>
      </c>
      <c r="K2530" t="s">
        <v>48</v>
      </c>
      <c r="L2530" t="s">
        <v>166</v>
      </c>
      <c r="M2530" t="s">
        <v>165</v>
      </c>
    </row>
    <row r="2531" spans="1:14">
      <c r="A2531" t="s">
        <v>2557</v>
      </c>
      <c r="B2531" t="s">
        <v>2556</v>
      </c>
      <c r="D2531">
        <v>2001</v>
      </c>
      <c r="E2531" t="s">
        <v>2559</v>
      </c>
      <c r="F2531" t="s">
        <v>518</v>
      </c>
      <c r="G2531">
        <v>36.833902780000003</v>
      </c>
      <c r="H2531">
        <v>-2.0241888889999999</v>
      </c>
      <c r="I2531" t="s">
        <v>65</v>
      </c>
      <c r="J2531" t="s">
        <v>95</v>
      </c>
      <c r="K2531" t="s">
        <v>48</v>
      </c>
      <c r="L2531" t="s">
        <v>166</v>
      </c>
      <c r="M2531" t="s">
        <v>165</v>
      </c>
    </row>
    <row r="2532" spans="1:14">
      <c r="A2532" t="s">
        <v>2557</v>
      </c>
      <c r="B2532" t="s">
        <v>2556</v>
      </c>
      <c r="D2532">
        <v>2001</v>
      </c>
      <c r="E2532" t="s">
        <v>2558</v>
      </c>
      <c r="F2532" t="s">
        <v>518</v>
      </c>
      <c r="G2532">
        <v>36.80735833</v>
      </c>
      <c r="H2532">
        <v>-2.5666527779999999</v>
      </c>
      <c r="I2532" t="s">
        <v>65</v>
      </c>
      <c r="J2532" t="s">
        <v>95</v>
      </c>
      <c r="K2532" t="s">
        <v>48</v>
      </c>
      <c r="L2532" t="s">
        <v>166</v>
      </c>
      <c r="M2532" t="s">
        <v>165</v>
      </c>
    </row>
    <row r="2533" spans="1:14">
      <c r="A2533" t="s">
        <v>2557</v>
      </c>
      <c r="B2533" t="s">
        <v>2556</v>
      </c>
      <c r="D2533">
        <v>2001</v>
      </c>
      <c r="E2533" t="s">
        <v>1055</v>
      </c>
      <c r="F2533" t="s">
        <v>518</v>
      </c>
      <c r="I2533" t="s">
        <v>65</v>
      </c>
      <c r="J2533" t="s">
        <v>95</v>
      </c>
      <c r="K2533" t="s">
        <v>48</v>
      </c>
      <c r="L2533" t="s">
        <v>166</v>
      </c>
      <c r="M2533" t="s">
        <v>165</v>
      </c>
    </row>
    <row r="2534" spans="1:14">
      <c r="A2534" t="s">
        <v>2553</v>
      </c>
      <c r="B2534" t="s">
        <v>2552</v>
      </c>
      <c r="C2534" t="s">
        <v>2555</v>
      </c>
      <c r="D2534">
        <v>2020</v>
      </c>
      <c r="E2534" t="s">
        <v>7</v>
      </c>
      <c r="K2534" t="s">
        <v>154</v>
      </c>
      <c r="L2534" t="s">
        <v>154</v>
      </c>
      <c r="M2534" t="s">
        <v>154</v>
      </c>
      <c r="N2534" t="s">
        <v>161</v>
      </c>
    </row>
    <row r="2535" spans="1:14">
      <c r="A2535" t="s">
        <v>2553</v>
      </c>
      <c r="B2535" t="s">
        <v>2552</v>
      </c>
      <c r="C2535" t="s">
        <v>2554</v>
      </c>
      <c r="D2535">
        <v>2020</v>
      </c>
      <c r="E2535" t="s">
        <v>7</v>
      </c>
      <c r="K2535" t="s">
        <v>154</v>
      </c>
      <c r="L2535" t="s">
        <v>154</v>
      </c>
      <c r="M2535" t="s">
        <v>154</v>
      </c>
      <c r="N2535" t="s">
        <v>153</v>
      </c>
    </row>
    <row r="2536" spans="1:14">
      <c r="A2536" t="s">
        <v>2553</v>
      </c>
      <c r="B2536" t="s">
        <v>2552</v>
      </c>
      <c r="D2536">
        <v>2020</v>
      </c>
      <c r="E2536" t="s">
        <v>7</v>
      </c>
      <c r="K2536" t="s">
        <v>154</v>
      </c>
      <c r="L2536" t="s">
        <v>154</v>
      </c>
      <c r="M2536" t="s">
        <v>154</v>
      </c>
      <c r="N2536" t="s">
        <v>163</v>
      </c>
    </row>
    <row r="2537" spans="1:14">
      <c r="A2537" t="s">
        <v>2553</v>
      </c>
      <c r="B2537" t="s">
        <v>2552</v>
      </c>
      <c r="D2537">
        <v>2020</v>
      </c>
      <c r="E2537" t="s">
        <v>7</v>
      </c>
      <c r="K2537" t="s">
        <v>154</v>
      </c>
      <c r="L2537" t="s">
        <v>154</v>
      </c>
      <c r="M2537" t="s">
        <v>154</v>
      </c>
      <c r="N2537" t="s">
        <v>162</v>
      </c>
    </row>
    <row r="2538" spans="1:14">
      <c r="A2538" t="s">
        <v>453</v>
      </c>
      <c r="B2538" t="s">
        <v>452</v>
      </c>
      <c r="C2538" t="s">
        <v>473</v>
      </c>
      <c r="D2538">
        <v>2020</v>
      </c>
      <c r="E2538" t="s">
        <v>472</v>
      </c>
      <c r="F2538" t="s">
        <v>253</v>
      </c>
      <c r="G2538">
        <v>30.416997219999999</v>
      </c>
      <c r="H2538">
        <v>-115.976975</v>
      </c>
      <c r="I2538" t="s">
        <v>65</v>
      </c>
      <c r="J2538" t="s">
        <v>64</v>
      </c>
      <c r="K2538" t="s">
        <v>226</v>
      </c>
      <c r="L2538" t="s">
        <v>227</v>
      </c>
      <c r="M2538" t="s">
        <v>226</v>
      </c>
      <c r="N2538" t="s">
        <v>474</v>
      </c>
    </row>
    <row r="2539" spans="1:14">
      <c r="A2539" t="s">
        <v>453</v>
      </c>
      <c r="B2539" t="s">
        <v>452</v>
      </c>
      <c r="C2539" t="s">
        <v>473</v>
      </c>
      <c r="D2539">
        <v>2020</v>
      </c>
      <c r="E2539" t="s">
        <v>472</v>
      </c>
      <c r="F2539" t="s">
        <v>253</v>
      </c>
      <c r="G2539">
        <v>30.416997219999999</v>
      </c>
      <c r="H2539">
        <v>-115.976975</v>
      </c>
      <c r="I2539" t="s">
        <v>65</v>
      </c>
      <c r="J2539" t="s">
        <v>64</v>
      </c>
      <c r="K2539" t="s">
        <v>226</v>
      </c>
      <c r="L2539" t="s">
        <v>227</v>
      </c>
      <c r="M2539" t="s">
        <v>226</v>
      </c>
      <c r="N2539" t="s">
        <v>162</v>
      </c>
    </row>
    <row r="2540" spans="1:14">
      <c r="A2540" t="s">
        <v>453</v>
      </c>
      <c r="B2540" t="s">
        <v>452</v>
      </c>
      <c r="C2540" t="s">
        <v>471</v>
      </c>
      <c r="D2540">
        <v>2020</v>
      </c>
      <c r="E2540" t="s">
        <v>470</v>
      </c>
      <c r="F2540" t="s">
        <v>253</v>
      </c>
      <c r="G2540">
        <v>21.1433</v>
      </c>
      <c r="H2540">
        <v>-86.763147219999993</v>
      </c>
      <c r="I2540" t="s">
        <v>50</v>
      </c>
      <c r="J2540" t="s">
        <v>217</v>
      </c>
      <c r="K2540" t="s">
        <v>48</v>
      </c>
      <c r="L2540" t="s">
        <v>146</v>
      </c>
      <c r="M2540" t="s">
        <v>47</v>
      </c>
      <c r="N2540" t="s">
        <v>163</v>
      </c>
    </row>
    <row r="2541" spans="1:14">
      <c r="A2541" t="s">
        <v>453</v>
      </c>
      <c r="B2541" t="s">
        <v>452</v>
      </c>
      <c r="C2541" t="s">
        <v>471</v>
      </c>
      <c r="D2541">
        <v>2020</v>
      </c>
      <c r="E2541" t="s">
        <v>470</v>
      </c>
      <c r="F2541" t="s">
        <v>253</v>
      </c>
      <c r="G2541">
        <v>21.1433</v>
      </c>
      <c r="H2541">
        <v>-86.763147219999993</v>
      </c>
      <c r="I2541" t="s">
        <v>50</v>
      </c>
      <c r="J2541" t="s">
        <v>217</v>
      </c>
      <c r="K2541" t="s">
        <v>48</v>
      </c>
      <c r="L2541" t="s">
        <v>146</v>
      </c>
      <c r="M2541" t="s">
        <v>47</v>
      </c>
      <c r="N2541" t="s">
        <v>162</v>
      </c>
    </row>
    <row r="2542" spans="1:14">
      <c r="A2542" t="s">
        <v>453</v>
      </c>
      <c r="B2542" t="s">
        <v>452</v>
      </c>
      <c r="C2542" t="s">
        <v>468</v>
      </c>
      <c r="D2542">
        <v>2020</v>
      </c>
      <c r="E2542" t="s">
        <v>467</v>
      </c>
      <c r="F2542" t="s">
        <v>253</v>
      </c>
      <c r="G2542">
        <v>18.72068333</v>
      </c>
      <c r="H2542">
        <v>-91.515313890000002</v>
      </c>
      <c r="I2542" t="s">
        <v>96</v>
      </c>
      <c r="J2542" t="s">
        <v>217</v>
      </c>
      <c r="K2542" t="s">
        <v>226</v>
      </c>
      <c r="L2542" t="s">
        <v>227</v>
      </c>
      <c r="M2542" t="s">
        <v>226</v>
      </c>
      <c r="N2542" t="s">
        <v>469</v>
      </c>
    </row>
    <row r="2543" spans="1:14">
      <c r="A2543" t="s">
        <v>453</v>
      </c>
      <c r="B2543" t="s">
        <v>452</v>
      </c>
      <c r="C2543" t="s">
        <v>468</v>
      </c>
      <c r="D2543">
        <v>2020</v>
      </c>
      <c r="E2543" t="s">
        <v>467</v>
      </c>
      <c r="F2543" t="s">
        <v>253</v>
      </c>
      <c r="G2543">
        <v>18.72068333</v>
      </c>
      <c r="H2543">
        <v>-91.515313890000002</v>
      </c>
      <c r="I2543" t="s">
        <v>96</v>
      </c>
      <c r="J2543" t="s">
        <v>217</v>
      </c>
      <c r="K2543" t="s">
        <v>226</v>
      </c>
      <c r="L2543" t="s">
        <v>227</v>
      </c>
      <c r="M2543" t="s">
        <v>226</v>
      </c>
      <c r="N2543" t="s">
        <v>162</v>
      </c>
    </row>
    <row r="2544" spans="1:14">
      <c r="A2544" t="s">
        <v>453</v>
      </c>
      <c r="B2544" t="s">
        <v>452</v>
      </c>
      <c r="C2544" t="s">
        <v>466</v>
      </c>
      <c r="D2544">
        <v>2020</v>
      </c>
      <c r="E2544" t="s">
        <v>81</v>
      </c>
      <c r="F2544" t="s">
        <v>81</v>
      </c>
      <c r="G2544">
        <v>-5.1045527780000004</v>
      </c>
      <c r="H2544">
        <v>119.3642583</v>
      </c>
      <c r="I2544" t="s">
        <v>65</v>
      </c>
      <c r="J2544" t="s">
        <v>49</v>
      </c>
      <c r="K2544" t="s">
        <v>226</v>
      </c>
      <c r="L2544" t="s">
        <v>227</v>
      </c>
      <c r="M2544" t="s">
        <v>226</v>
      </c>
      <c r="N2544" t="s">
        <v>163</v>
      </c>
    </row>
    <row r="2545" spans="1:14">
      <c r="A2545" t="s">
        <v>453</v>
      </c>
      <c r="B2545" t="s">
        <v>452</v>
      </c>
      <c r="C2545" t="s">
        <v>466</v>
      </c>
      <c r="D2545">
        <v>2020</v>
      </c>
      <c r="E2545" t="s">
        <v>81</v>
      </c>
      <c r="F2545" t="s">
        <v>81</v>
      </c>
      <c r="G2545">
        <v>-5.1045527780000004</v>
      </c>
      <c r="H2545">
        <v>119.3642583</v>
      </c>
      <c r="I2545" t="s">
        <v>65</v>
      </c>
      <c r="J2545" t="s">
        <v>49</v>
      </c>
      <c r="K2545" t="s">
        <v>226</v>
      </c>
      <c r="L2545" t="s">
        <v>227</v>
      </c>
      <c r="M2545" t="s">
        <v>226</v>
      </c>
      <c r="N2545" t="s">
        <v>162</v>
      </c>
    </row>
    <row r="2546" spans="1:14">
      <c r="A2546" t="s">
        <v>453</v>
      </c>
      <c r="B2546" t="s">
        <v>452</v>
      </c>
      <c r="C2546" t="s">
        <v>465</v>
      </c>
      <c r="D2546">
        <v>2020</v>
      </c>
      <c r="E2546" t="s">
        <v>464</v>
      </c>
      <c r="F2546" t="s">
        <v>157</v>
      </c>
      <c r="G2546">
        <v>24.37593889</v>
      </c>
      <c r="H2546">
        <v>54.167244439999997</v>
      </c>
      <c r="I2546" t="s">
        <v>156</v>
      </c>
      <c r="J2546" t="s">
        <v>155</v>
      </c>
      <c r="K2546" t="s">
        <v>226</v>
      </c>
      <c r="L2546" t="s">
        <v>227</v>
      </c>
      <c r="M2546" t="s">
        <v>226</v>
      </c>
      <c r="N2546" t="s">
        <v>163</v>
      </c>
    </row>
    <row r="2547" spans="1:14">
      <c r="A2547" t="s">
        <v>453</v>
      </c>
      <c r="B2547" t="s">
        <v>452</v>
      </c>
      <c r="C2547" t="s">
        <v>465</v>
      </c>
      <c r="D2547">
        <v>2020</v>
      </c>
      <c r="E2547" t="s">
        <v>464</v>
      </c>
      <c r="F2547" t="s">
        <v>157</v>
      </c>
      <c r="G2547">
        <v>24.37593889</v>
      </c>
      <c r="H2547">
        <v>54.167244439999997</v>
      </c>
      <c r="I2547" t="s">
        <v>156</v>
      </c>
      <c r="J2547" t="s">
        <v>155</v>
      </c>
      <c r="K2547" t="s">
        <v>226</v>
      </c>
      <c r="L2547" t="s">
        <v>227</v>
      </c>
      <c r="M2547" t="s">
        <v>226</v>
      </c>
      <c r="N2547" t="s">
        <v>162</v>
      </c>
    </row>
    <row r="2548" spans="1:14">
      <c r="A2548" t="s">
        <v>453</v>
      </c>
      <c r="B2548" t="s">
        <v>452</v>
      </c>
      <c r="C2548" t="s">
        <v>463</v>
      </c>
      <c r="D2548">
        <v>2020</v>
      </c>
      <c r="E2548" t="s">
        <v>462</v>
      </c>
      <c r="F2548" t="s">
        <v>51</v>
      </c>
      <c r="G2548">
        <v>-27.311519440000001</v>
      </c>
      <c r="H2548">
        <v>153.3365972</v>
      </c>
      <c r="I2548" t="s">
        <v>65</v>
      </c>
      <c r="J2548" t="s">
        <v>412</v>
      </c>
      <c r="K2548" t="s">
        <v>226</v>
      </c>
      <c r="L2548" t="s">
        <v>227</v>
      </c>
      <c r="M2548" t="s">
        <v>226</v>
      </c>
      <c r="N2548" t="s">
        <v>163</v>
      </c>
    </row>
    <row r="2549" spans="1:14">
      <c r="A2549" t="s">
        <v>453</v>
      </c>
      <c r="B2549" t="s">
        <v>452</v>
      </c>
      <c r="C2549" t="s">
        <v>463</v>
      </c>
      <c r="D2549">
        <v>2020</v>
      </c>
      <c r="E2549" t="s">
        <v>462</v>
      </c>
      <c r="F2549" t="s">
        <v>51</v>
      </c>
      <c r="G2549">
        <v>-27.311519440000001</v>
      </c>
      <c r="H2549">
        <v>153.3365972</v>
      </c>
      <c r="I2549" t="s">
        <v>65</v>
      </c>
      <c r="J2549" t="s">
        <v>412</v>
      </c>
      <c r="K2549" t="s">
        <v>226</v>
      </c>
      <c r="L2549" t="s">
        <v>227</v>
      </c>
      <c r="M2549" t="s">
        <v>226</v>
      </c>
      <c r="N2549" t="s">
        <v>162</v>
      </c>
    </row>
    <row r="2550" spans="1:14">
      <c r="A2550" t="s">
        <v>453</v>
      </c>
      <c r="B2550" t="s">
        <v>452</v>
      </c>
      <c r="C2550" t="s">
        <v>445</v>
      </c>
      <c r="D2550">
        <v>2020</v>
      </c>
      <c r="E2550" t="s">
        <v>461</v>
      </c>
      <c r="F2550" t="s">
        <v>51</v>
      </c>
      <c r="G2550">
        <v>-31.647066670000001</v>
      </c>
      <c r="H2550">
        <v>152.80896390000001</v>
      </c>
      <c r="I2550" t="s">
        <v>88</v>
      </c>
      <c r="J2550" t="s">
        <v>412</v>
      </c>
      <c r="K2550" t="s">
        <v>226</v>
      </c>
      <c r="L2550" t="s">
        <v>227</v>
      </c>
      <c r="M2550" t="s">
        <v>226</v>
      </c>
      <c r="N2550" t="s">
        <v>163</v>
      </c>
    </row>
    <row r="2551" spans="1:14">
      <c r="A2551" t="s">
        <v>453</v>
      </c>
      <c r="B2551" t="s">
        <v>452</v>
      </c>
      <c r="C2551" t="s">
        <v>445</v>
      </c>
      <c r="D2551">
        <v>2020</v>
      </c>
      <c r="E2551" t="s">
        <v>461</v>
      </c>
      <c r="F2551" t="s">
        <v>51</v>
      </c>
      <c r="G2551">
        <v>-31.647066670000001</v>
      </c>
      <c r="H2551">
        <v>152.80896390000001</v>
      </c>
      <c r="I2551" t="s">
        <v>88</v>
      </c>
      <c r="J2551" t="s">
        <v>412</v>
      </c>
      <c r="K2551" t="s">
        <v>226</v>
      </c>
      <c r="L2551" t="s">
        <v>227</v>
      </c>
      <c r="M2551" t="s">
        <v>226</v>
      </c>
      <c r="N2551" t="s">
        <v>162</v>
      </c>
    </row>
    <row r="2552" spans="1:14">
      <c r="A2552" t="s">
        <v>453</v>
      </c>
      <c r="B2552" t="s">
        <v>452</v>
      </c>
      <c r="C2552" t="s">
        <v>460</v>
      </c>
      <c r="D2552">
        <v>2020</v>
      </c>
      <c r="E2552" t="s">
        <v>459</v>
      </c>
      <c r="F2552" t="s">
        <v>332</v>
      </c>
      <c r="G2552">
        <v>26.66552222</v>
      </c>
      <c r="H2552">
        <v>50.23829722</v>
      </c>
      <c r="I2552" t="s">
        <v>156</v>
      </c>
      <c r="J2552" t="s">
        <v>155</v>
      </c>
      <c r="K2552" t="s">
        <v>226</v>
      </c>
      <c r="L2552" t="s">
        <v>227</v>
      </c>
      <c r="M2552" t="s">
        <v>226</v>
      </c>
      <c r="N2552" t="s">
        <v>163</v>
      </c>
    </row>
    <row r="2553" spans="1:14">
      <c r="A2553" t="s">
        <v>453</v>
      </c>
      <c r="B2553" t="s">
        <v>452</v>
      </c>
      <c r="C2553" t="s">
        <v>460</v>
      </c>
      <c r="D2553">
        <v>2020</v>
      </c>
      <c r="E2553" t="s">
        <v>459</v>
      </c>
      <c r="F2553" t="s">
        <v>332</v>
      </c>
      <c r="G2553">
        <v>26.66552222</v>
      </c>
      <c r="H2553">
        <v>50.23829722</v>
      </c>
      <c r="I2553" t="s">
        <v>156</v>
      </c>
      <c r="J2553" t="s">
        <v>155</v>
      </c>
      <c r="K2553" t="s">
        <v>226</v>
      </c>
      <c r="L2553" t="s">
        <v>227</v>
      </c>
      <c r="M2553" t="s">
        <v>226</v>
      </c>
      <c r="N2553" t="s">
        <v>162</v>
      </c>
    </row>
    <row r="2554" spans="1:14">
      <c r="A2554" t="s">
        <v>453</v>
      </c>
      <c r="B2554" t="s">
        <v>452</v>
      </c>
      <c r="C2554" t="s">
        <v>458</v>
      </c>
      <c r="D2554">
        <v>2020</v>
      </c>
      <c r="E2554" t="s">
        <v>457</v>
      </c>
      <c r="F2554" t="s">
        <v>332</v>
      </c>
      <c r="G2554">
        <v>22.032011109999999</v>
      </c>
      <c r="H2554">
        <v>38.873399999999997</v>
      </c>
      <c r="I2554" t="s">
        <v>156</v>
      </c>
      <c r="J2554" t="s">
        <v>155</v>
      </c>
      <c r="K2554" t="s">
        <v>226</v>
      </c>
      <c r="L2554" t="s">
        <v>227</v>
      </c>
      <c r="M2554" t="s">
        <v>226</v>
      </c>
      <c r="N2554" t="s">
        <v>163</v>
      </c>
    </row>
    <row r="2555" spans="1:14">
      <c r="A2555" t="s">
        <v>453</v>
      </c>
      <c r="B2555" t="s">
        <v>452</v>
      </c>
      <c r="C2555" t="s">
        <v>458</v>
      </c>
      <c r="D2555">
        <v>2020</v>
      </c>
      <c r="E2555" t="s">
        <v>457</v>
      </c>
      <c r="F2555" t="s">
        <v>332</v>
      </c>
      <c r="G2555">
        <v>22.032011109999999</v>
      </c>
      <c r="H2555">
        <v>38.873399999999997</v>
      </c>
      <c r="I2555" t="s">
        <v>156</v>
      </c>
      <c r="J2555" t="s">
        <v>155</v>
      </c>
      <c r="K2555" t="s">
        <v>226</v>
      </c>
      <c r="L2555" t="s">
        <v>227</v>
      </c>
      <c r="M2555" t="s">
        <v>226</v>
      </c>
      <c r="N2555" t="s">
        <v>162</v>
      </c>
    </row>
    <row r="2556" spans="1:14">
      <c r="A2556" t="s">
        <v>453</v>
      </c>
      <c r="B2556" t="s">
        <v>452</v>
      </c>
      <c r="C2556" t="s">
        <v>456</v>
      </c>
      <c r="D2556">
        <v>2020</v>
      </c>
      <c r="E2556" t="s">
        <v>455</v>
      </c>
      <c r="F2556" t="s">
        <v>253</v>
      </c>
      <c r="G2556">
        <v>25.073322220000001</v>
      </c>
      <c r="H2556">
        <v>-97.608861110000007</v>
      </c>
      <c r="I2556" t="s">
        <v>96</v>
      </c>
      <c r="J2556" t="s">
        <v>217</v>
      </c>
      <c r="K2556" t="s">
        <v>154</v>
      </c>
      <c r="L2556" t="s">
        <v>154</v>
      </c>
      <c r="M2556" t="s">
        <v>154</v>
      </c>
      <c r="N2556" t="s">
        <v>163</v>
      </c>
    </row>
    <row r="2557" spans="1:14">
      <c r="A2557" t="s">
        <v>453</v>
      </c>
      <c r="B2557" t="s">
        <v>452</v>
      </c>
      <c r="C2557" t="s">
        <v>456</v>
      </c>
      <c r="D2557">
        <v>2020</v>
      </c>
      <c r="E2557" t="s">
        <v>455</v>
      </c>
      <c r="F2557" t="s">
        <v>66</v>
      </c>
      <c r="G2557">
        <v>26.685061109999999</v>
      </c>
      <c r="H2557">
        <v>-97.427319440000005</v>
      </c>
      <c r="I2557" t="s">
        <v>96</v>
      </c>
      <c r="J2557" t="s">
        <v>95</v>
      </c>
      <c r="K2557" t="s">
        <v>154</v>
      </c>
      <c r="L2557" t="s">
        <v>154</v>
      </c>
      <c r="M2557" t="s">
        <v>154</v>
      </c>
      <c r="N2557" t="s">
        <v>162</v>
      </c>
    </row>
    <row r="2558" spans="1:14">
      <c r="A2558" t="s">
        <v>453</v>
      </c>
      <c r="B2558" t="s">
        <v>452</v>
      </c>
      <c r="C2558" t="s">
        <v>454</v>
      </c>
      <c r="D2558">
        <v>2020</v>
      </c>
      <c r="E2558" t="s">
        <v>450</v>
      </c>
      <c r="K2558" t="s">
        <v>154</v>
      </c>
      <c r="L2558" t="s">
        <v>154</v>
      </c>
      <c r="M2558" t="s">
        <v>154</v>
      </c>
      <c r="N2558" t="s">
        <v>163</v>
      </c>
    </row>
    <row r="2559" spans="1:14">
      <c r="A2559" t="s">
        <v>453</v>
      </c>
      <c r="B2559" t="s">
        <v>452</v>
      </c>
      <c r="C2559" t="s">
        <v>451</v>
      </c>
      <c r="D2559">
        <v>2020</v>
      </c>
      <c r="E2559" t="s">
        <v>450</v>
      </c>
      <c r="K2559" t="s">
        <v>154</v>
      </c>
      <c r="L2559" t="s">
        <v>154</v>
      </c>
      <c r="M2559" t="s">
        <v>154</v>
      </c>
      <c r="N2559" t="s">
        <v>162</v>
      </c>
    </row>
    <row r="2560" spans="1:14">
      <c r="A2560" t="s">
        <v>446</v>
      </c>
      <c r="B2560" t="s">
        <v>445</v>
      </c>
      <c r="C2560" t="s">
        <v>2551</v>
      </c>
      <c r="D2560">
        <v>2019</v>
      </c>
      <c r="E2560" t="s">
        <v>449</v>
      </c>
      <c r="F2560" t="s">
        <v>51</v>
      </c>
      <c r="G2560">
        <v>-32.265855559999999</v>
      </c>
      <c r="H2560">
        <v>152.4856389</v>
      </c>
      <c r="I2560" t="s">
        <v>88</v>
      </c>
      <c r="J2560" t="s">
        <v>412</v>
      </c>
      <c r="K2560" t="s">
        <v>48</v>
      </c>
      <c r="L2560" t="s">
        <v>426</v>
      </c>
      <c r="M2560" t="s">
        <v>165</v>
      </c>
    </row>
    <row r="2561" spans="1:14">
      <c r="A2561" t="s">
        <v>446</v>
      </c>
      <c r="B2561" t="s">
        <v>445</v>
      </c>
      <c r="C2561" t="s">
        <v>2550</v>
      </c>
      <c r="D2561">
        <v>2019</v>
      </c>
      <c r="E2561" t="s">
        <v>449</v>
      </c>
      <c r="F2561" t="s">
        <v>51</v>
      </c>
      <c r="G2561">
        <v>-32.265855559999999</v>
      </c>
      <c r="H2561">
        <v>152.4856389</v>
      </c>
      <c r="I2561" t="s">
        <v>88</v>
      </c>
      <c r="J2561" t="s">
        <v>412</v>
      </c>
      <c r="K2561" t="s">
        <v>61</v>
      </c>
      <c r="L2561" t="s">
        <v>425</v>
      </c>
      <c r="M2561" t="s">
        <v>136</v>
      </c>
    </row>
    <row r="2562" spans="1:14">
      <c r="A2562" t="s">
        <v>446</v>
      </c>
      <c r="B2562" t="s">
        <v>445</v>
      </c>
      <c r="D2562">
        <v>2019</v>
      </c>
      <c r="E2562" t="s">
        <v>449</v>
      </c>
      <c r="F2562" t="s">
        <v>51</v>
      </c>
      <c r="G2562">
        <v>-32.265855559999999</v>
      </c>
      <c r="H2562">
        <v>152.4856389</v>
      </c>
      <c r="I2562" t="s">
        <v>88</v>
      </c>
      <c r="J2562" t="s">
        <v>412</v>
      </c>
      <c r="K2562" t="s">
        <v>61</v>
      </c>
      <c r="L2562" t="s">
        <v>108</v>
      </c>
      <c r="M2562" t="s">
        <v>60</v>
      </c>
    </row>
    <row r="2563" spans="1:14">
      <c r="A2563" t="s">
        <v>446</v>
      </c>
      <c r="B2563" t="s">
        <v>445</v>
      </c>
      <c r="D2563">
        <v>2019</v>
      </c>
      <c r="E2563" t="s">
        <v>449</v>
      </c>
      <c r="F2563" t="s">
        <v>51</v>
      </c>
      <c r="G2563">
        <v>-32.265855559999999</v>
      </c>
      <c r="H2563">
        <v>152.4856389</v>
      </c>
      <c r="I2563" t="s">
        <v>88</v>
      </c>
      <c r="J2563" t="s">
        <v>412</v>
      </c>
      <c r="K2563" t="s">
        <v>56</v>
      </c>
      <c r="L2563" t="s">
        <v>448</v>
      </c>
      <c r="M2563" t="s">
        <v>62</v>
      </c>
    </row>
    <row r="2564" spans="1:14">
      <c r="A2564" t="s">
        <v>446</v>
      </c>
      <c r="B2564" t="s">
        <v>445</v>
      </c>
      <c r="D2564">
        <v>2019</v>
      </c>
      <c r="E2564" t="s">
        <v>447</v>
      </c>
      <c r="F2564" t="s">
        <v>51</v>
      </c>
      <c r="G2564">
        <v>-31.647066670000001</v>
      </c>
      <c r="H2564">
        <v>152.80896390000001</v>
      </c>
      <c r="I2564" t="s">
        <v>88</v>
      </c>
      <c r="J2564" t="s">
        <v>412</v>
      </c>
      <c r="K2564" t="s">
        <v>61</v>
      </c>
      <c r="L2564" t="s">
        <v>425</v>
      </c>
      <c r="M2564" t="s">
        <v>136</v>
      </c>
    </row>
    <row r="2565" spans="1:14">
      <c r="A2565" t="s">
        <v>446</v>
      </c>
      <c r="B2565" t="s">
        <v>445</v>
      </c>
      <c r="D2565">
        <v>2019</v>
      </c>
      <c r="E2565" t="s">
        <v>447</v>
      </c>
      <c r="F2565" t="s">
        <v>51</v>
      </c>
      <c r="G2565">
        <v>-31.647066670000001</v>
      </c>
      <c r="H2565">
        <v>152.80896390000001</v>
      </c>
      <c r="I2565" t="s">
        <v>88</v>
      </c>
      <c r="J2565" t="s">
        <v>412</v>
      </c>
      <c r="K2565" t="s">
        <v>56</v>
      </c>
      <c r="L2565" t="s">
        <v>125</v>
      </c>
      <c r="M2565" t="s">
        <v>62</v>
      </c>
    </row>
    <row r="2566" spans="1:14">
      <c r="A2566" t="s">
        <v>446</v>
      </c>
      <c r="B2566" t="s">
        <v>445</v>
      </c>
      <c r="D2566">
        <v>2019</v>
      </c>
      <c r="E2566" t="s">
        <v>447</v>
      </c>
      <c r="F2566" t="s">
        <v>51</v>
      </c>
      <c r="G2566">
        <v>-31.647066670000001</v>
      </c>
      <c r="H2566">
        <v>152.80896390000001</v>
      </c>
      <c r="I2566" t="s">
        <v>88</v>
      </c>
      <c r="J2566" t="s">
        <v>412</v>
      </c>
      <c r="K2566" t="s">
        <v>61</v>
      </c>
      <c r="L2566" t="s">
        <v>108</v>
      </c>
      <c r="M2566" t="s">
        <v>60</v>
      </c>
    </row>
    <row r="2567" spans="1:14">
      <c r="A2567" t="s">
        <v>446</v>
      </c>
      <c r="B2567" t="s">
        <v>445</v>
      </c>
      <c r="D2567">
        <v>2019</v>
      </c>
      <c r="E2567" t="s">
        <v>444</v>
      </c>
      <c r="F2567" t="s">
        <v>51</v>
      </c>
      <c r="G2567">
        <v>-31.647066670000001</v>
      </c>
      <c r="H2567">
        <v>152.80896390000001</v>
      </c>
      <c r="I2567" t="s">
        <v>88</v>
      </c>
      <c r="J2567" t="s">
        <v>412</v>
      </c>
      <c r="K2567" t="s">
        <v>61</v>
      </c>
      <c r="L2567" t="s">
        <v>108</v>
      </c>
      <c r="M2567" t="s">
        <v>60</v>
      </c>
    </row>
    <row r="2568" spans="1:14">
      <c r="A2568" t="s">
        <v>2546</v>
      </c>
      <c r="B2568" t="s">
        <v>2545</v>
      </c>
      <c r="D2568">
        <v>2010</v>
      </c>
      <c r="E2568" t="s">
        <v>2544</v>
      </c>
      <c r="F2568" t="s">
        <v>2540</v>
      </c>
      <c r="G2568">
        <v>24.476038890000002</v>
      </c>
      <c r="H2568">
        <v>-77.700125</v>
      </c>
      <c r="I2568" t="s">
        <v>50</v>
      </c>
      <c r="J2568" t="s">
        <v>217</v>
      </c>
      <c r="K2568" t="s">
        <v>48</v>
      </c>
      <c r="L2568" t="s">
        <v>146</v>
      </c>
      <c r="M2568" t="s">
        <v>47</v>
      </c>
      <c r="N2568" t="s">
        <v>2549</v>
      </c>
    </row>
    <row r="2569" spans="1:14">
      <c r="A2569" t="s">
        <v>2546</v>
      </c>
      <c r="B2569" t="s">
        <v>2545</v>
      </c>
      <c r="D2569">
        <v>2010</v>
      </c>
      <c r="E2569" t="s">
        <v>2544</v>
      </c>
      <c r="F2569" t="s">
        <v>2540</v>
      </c>
      <c r="G2569">
        <v>24.476038890000002</v>
      </c>
      <c r="H2569">
        <v>-77.700125</v>
      </c>
      <c r="I2569" t="s">
        <v>50</v>
      </c>
      <c r="J2569" t="s">
        <v>217</v>
      </c>
      <c r="K2569" t="s">
        <v>48</v>
      </c>
      <c r="L2569" t="s">
        <v>146</v>
      </c>
      <c r="M2569" t="s">
        <v>47</v>
      </c>
      <c r="N2569" t="s">
        <v>2548</v>
      </c>
    </row>
    <row r="2570" spans="1:14">
      <c r="A2570" t="s">
        <v>2546</v>
      </c>
      <c r="B2570" t="s">
        <v>2545</v>
      </c>
      <c r="D2570">
        <v>2010</v>
      </c>
      <c r="E2570" t="s">
        <v>2544</v>
      </c>
      <c r="F2570" t="s">
        <v>2540</v>
      </c>
      <c r="G2570">
        <v>24.476038890000002</v>
      </c>
      <c r="H2570">
        <v>-77.700125</v>
      </c>
      <c r="I2570" t="s">
        <v>50</v>
      </c>
      <c r="J2570" t="s">
        <v>217</v>
      </c>
      <c r="K2570" t="s">
        <v>48</v>
      </c>
      <c r="L2570" t="s">
        <v>146</v>
      </c>
      <c r="M2570" t="s">
        <v>47</v>
      </c>
      <c r="N2570" t="s">
        <v>2547</v>
      </c>
    </row>
    <row r="2571" spans="1:14">
      <c r="A2571" t="s">
        <v>2546</v>
      </c>
      <c r="B2571" t="s">
        <v>2545</v>
      </c>
      <c r="D2571">
        <v>2010</v>
      </c>
      <c r="E2571" t="s">
        <v>2544</v>
      </c>
      <c r="F2571" t="s">
        <v>2540</v>
      </c>
      <c r="G2571">
        <v>24.476038890000002</v>
      </c>
      <c r="H2571">
        <v>-77.700125</v>
      </c>
      <c r="I2571" t="s">
        <v>50</v>
      </c>
      <c r="J2571" t="s">
        <v>217</v>
      </c>
      <c r="K2571" t="s">
        <v>48</v>
      </c>
      <c r="L2571" t="s">
        <v>146</v>
      </c>
      <c r="M2571" t="s">
        <v>47</v>
      </c>
      <c r="N2571" t="s">
        <v>2543</v>
      </c>
    </row>
    <row r="2572" spans="1:14">
      <c r="A2572" t="s">
        <v>441</v>
      </c>
      <c r="B2572" t="s">
        <v>440</v>
      </c>
      <c r="D2572">
        <v>2021</v>
      </c>
      <c r="E2572" t="s">
        <v>439</v>
      </c>
      <c r="F2572" t="s">
        <v>438</v>
      </c>
      <c r="G2572">
        <v>-37.603747220000002</v>
      </c>
      <c r="H2572">
        <v>176.02379440000001</v>
      </c>
      <c r="I2572" t="s">
        <v>96</v>
      </c>
      <c r="J2572" t="s">
        <v>412</v>
      </c>
      <c r="K2572" t="s">
        <v>56</v>
      </c>
      <c r="L2572" t="s">
        <v>125</v>
      </c>
      <c r="M2572" t="s">
        <v>62</v>
      </c>
      <c r="N2572" t="s">
        <v>443</v>
      </c>
    </row>
    <row r="2573" spans="1:14">
      <c r="A2573" t="s">
        <v>441</v>
      </c>
      <c r="B2573" t="s">
        <v>440</v>
      </c>
      <c r="D2573">
        <v>2021</v>
      </c>
      <c r="E2573" t="s">
        <v>439</v>
      </c>
      <c r="F2573" t="s">
        <v>438</v>
      </c>
      <c r="G2573">
        <v>-37.603747220000002</v>
      </c>
      <c r="H2573">
        <v>176.02379440000001</v>
      </c>
      <c r="I2573" t="s">
        <v>96</v>
      </c>
      <c r="J2573" t="s">
        <v>412</v>
      </c>
      <c r="K2573" t="s">
        <v>56</v>
      </c>
      <c r="L2573" t="s">
        <v>125</v>
      </c>
      <c r="M2573" t="s">
        <v>62</v>
      </c>
      <c r="N2573" t="s">
        <v>442</v>
      </c>
    </row>
    <row r="2574" spans="1:14">
      <c r="A2574" t="s">
        <v>441</v>
      </c>
      <c r="B2574" t="s">
        <v>440</v>
      </c>
      <c r="D2574">
        <v>2021</v>
      </c>
      <c r="E2574" t="s">
        <v>439</v>
      </c>
      <c r="F2574" t="s">
        <v>438</v>
      </c>
      <c r="G2574">
        <v>-37.603747220000002</v>
      </c>
      <c r="H2574">
        <v>176.02379440000001</v>
      </c>
      <c r="I2574" t="s">
        <v>96</v>
      </c>
      <c r="J2574" t="s">
        <v>412</v>
      </c>
      <c r="K2574" t="s">
        <v>56</v>
      </c>
      <c r="L2574" t="s">
        <v>125</v>
      </c>
      <c r="M2574" t="s">
        <v>62</v>
      </c>
      <c r="N2574" t="s">
        <v>161</v>
      </c>
    </row>
    <row r="2575" spans="1:14">
      <c r="A2575" t="s">
        <v>432</v>
      </c>
      <c r="B2575" t="s">
        <v>431</v>
      </c>
      <c r="D2575">
        <v>2019</v>
      </c>
      <c r="E2575" t="s">
        <v>430</v>
      </c>
      <c r="F2575" t="s">
        <v>253</v>
      </c>
      <c r="G2575">
        <v>20.856666669999999</v>
      </c>
      <c r="H2575">
        <v>-86.870850000000004</v>
      </c>
      <c r="I2575" t="s">
        <v>50</v>
      </c>
      <c r="J2575" t="s">
        <v>217</v>
      </c>
      <c r="K2575" t="s">
        <v>48</v>
      </c>
      <c r="L2575" t="s">
        <v>146</v>
      </c>
      <c r="M2575" t="s">
        <v>47</v>
      </c>
      <c r="N2575" t="s">
        <v>437</v>
      </c>
    </row>
    <row r="2576" spans="1:14">
      <c r="A2576" t="s">
        <v>432</v>
      </c>
      <c r="B2576" t="s">
        <v>431</v>
      </c>
      <c r="D2576">
        <v>2019</v>
      </c>
      <c r="E2576" t="s">
        <v>430</v>
      </c>
      <c r="F2576" t="s">
        <v>253</v>
      </c>
      <c r="G2576">
        <v>20.856666669999999</v>
      </c>
      <c r="H2576">
        <v>-86.870850000000004</v>
      </c>
      <c r="I2576" t="s">
        <v>50</v>
      </c>
      <c r="J2576" t="s">
        <v>217</v>
      </c>
      <c r="K2576" t="s">
        <v>48</v>
      </c>
      <c r="L2576" t="s">
        <v>146</v>
      </c>
      <c r="M2576" t="s">
        <v>47</v>
      </c>
      <c r="N2576" t="s">
        <v>436</v>
      </c>
    </row>
    <row r="2577" spans="1:14">
      <c r="A2577" t="s">
        <v>432</v>
      </c>
      <c r="B2577" t="s">
        <v>431</v>
      </c>
      <c r="D2577">
        <v>2019</v>
      </c>
      <c r="E2577" t="s">
        <v>430</v>
      </c>
      <c r="F2577" t="s">
        <v>253</v>
      </c>
      <c r="G2577">
        <v>20.856666669999999</v>
      </c>
      <c r="H2577">
        <v>-86.870850000000004</v>
      </c>
      <c r="I2577" t="s">
        <v>50</v>
      </c>
      <c r="J2577" t="s">
        <v>217</v>
      </c>
      <c r="K2577" t="s">
        <v>48</v>
      </c>
      <c r="L2577" t="s">
        <v>146</v>
      </c>
      <c r="M2577" t="s">
        <v>47</v>
      </c>
      <c r="N2577" t="s">
        <v>435</v>
      </c>
    </row>
    <row r="2578" spans="1:14">
      <c r="A2578" t="s">
        <v>432</v>
      </c>
      <c r="B2578" t="s">
        <v>431</v>
      </c>
      <c r="D2578">
        <v>2019</v>
      </c>
      <c r="E2578" t="s">
        <v>430</v>
      </c>
      <c r="F2578" t="s">
        <v>253</v>
      </c>
      <c r="G2578">
        <v>20.856666669999999</v>
      </c>
      <c r="H2578">
        <v>-86.870850000000004</v>
      </c>
      <c r="I2578" t="s">
        <v>50</v>
      </c>
      <c r="J2578" t="s">
        <v>217</v>
      </c>
      <c r="K2578" t="s">
        <v>48</v>
      </c>
      <c r="L2578" t="s">
        <v>146</v>
      </c>
      <c r="M2578" t="s">
        <v>47</v>
      </c>
      <c r="N2578" t="s">
        <v>434</v>
      </c>
    </row>
    <row r="2579" spans="1:14">
      <c r="A2579" t="s">
        <v>432</v>
      </c>
      <c r="B2579" t="s">
        <v>431</v>
      </c>
      <c r="D2579">
        <v>2019</v>
      </c>
      <c r="E2579" t="s">
        <v>430</v>
      </c>
      <c r="F2579" t="s">
        <v>253</v>
      </c>
      <c r="G2579">
        <v>20.856666669999999</v>
      </c>
      <c r="H2579">
        <v>-86.870850000000004</v>
      </c>
      <c r="I2579" t="s">
        <v>50</v>
      </c>
      <c r="J2579" t="s">
        <v>217</v>
      </c>
      <c r="K2579" t="s">
        <v>48</v>
      </c>
      <c r="L2579" t="s">
        <v>146</v>
      </c>
      <c r="M2579" t="s">
        <v>47</v>
      </c>
      <c r="N2579" t="s">
        <v>433</v>
      </c>
    </row>
    <row r="2580" spans="1:14">
      <c r="A2580" t="s">
        <v>432</v>
      </c>
      <c r="B2580" t="s">
        <v>431</v>
      </c>
      <c r="D2580">
        <v>2019</v>
      </c>
      <c r="E2580" t="s">
        <v>430</v>
      </c>
      <c r="F2580" t="s">
        <v>253</v>
      </c>
      <c r="G2580">
        <v>20.856666669999999</v>
      </c>
      <c r="H2580">
        <v>-86.870850000000004</v>
      </c>
      <c r="I2580" t="s">
        <v>50</v>
      </c>
      <c r="J2580" t="s">
        <v>217</v>
      </c>
      <c r="K2580" t="s">
        <v>48</v>
      </c>
      <c r="L2580" t="s">
        <v>146</v>
      </c>
      <c r="M2580" t="s">
        <v>47</v>
      </c>
      <c r="N2580" t="s">
        <v>429</v>
      </c>
    </row>
    <row r="2581" spans="1:14">
      <c r="A2581" t="s">
        <v>424</v>
      </c>
      <c r="B2581" t="s">
        <v>423</v>
      </c>
      <c r="D2581">
        <v>2020</v>
      </c>
      <c r="E2581" t="s">
        <v>422</v>
      </c>
      <c r="F2581" t="s">
        <v>51</v>
      </c>
      <c r="G2581">
        <v>-38.417886109999998</v>
      </c>
      <c r="H2581">
        <v>144.58024169999999</v>
      </c>
      <c r="I2581" t="s">
        <v>88</v>
      </c>
      <c r="J2581" t="s">
        <v>412</v>
      </c>
      <c r="K2581" t="s">
        <v>56</v>
      </c>
      <c r="L2581" t="s">
        <v>428</v>
      </c>
      <c r="M2581" t="s">
        <v>427</v>
      </c>
    </row>
    <row r="2582" spans="1:14">
      <c r="A2582" t="s">
        <v>424</v>
      </c>
      <c r="B2582" t="s">
        <v>423</v>
      </c>
      <c r="D2582">
        <v>2020</v>
      </c>
      <c r="E2582" t="s">
        <v>422</v>
      </c>
      <c r="F2582" t="s">
        <v>51</v>
      </c>
      <c r="G2582">
        <v>-38.417886109999998</v>
      </c>
      <c r="H2582">
        <v>144.58024169999999</v>
      </c>
      <c r="I2582" t="s">
        <v>88</v>
      </c>
      <c r="J2582" t="s">
        <v>412</v>
      </c>
      <c r="K2582" t="s">
        <v>48</v>
      </c>
      <c r="L2582" t="s">
        <v>426</v>
      </c>
      <c r="M2582" t="s">
        <v>165</v>
      </c>
    </row>
    <row r="2583" spans="1:14">
      <c r="A2583" t="s">
        <v>424</v>
      </c>
      <c r="B2583" t="s">
        <v>423</v>
      </c>
      <c r="D2583">
        <v>2020</v>
      </c>
      <c r="E2583" t="s">
        <v>422</v>
      </c>
      <c r="F2583" t="s">
        <v>51</v>
      </c>
      <c r="G2583">
        <v>-38.417886109999998</v>
      </c>
      <c r="H2583">
        <v>144.58024169999999</v>
      </c>
      <c r="I2583" t="s">
        <v>88</v>
      </c>
      <c r="J2583" t="s">
        <v>412</v>
      </c>
      <c r="K2583" t="s">
        <v>61</v>
      </c>
      <c r="L2583" t="s">
        <v>425</v>
      </c>
      <c r="M2583" t="s">
        <v>136</v>
      </c>
    </row>
    <row r="2584" spans="1:14">
      <c r="A2584" t="s">
        <v>424</v>
      </c>
      <c r="B2584" t="s">
        <v>423</v>
      </c>
      <c r="D2584">
        <v>2020</v>
      </c>
      <c r="E2584" t="s">
        <v>422</v>
      </c>
      <c r="F2584" t="s">
        <v>51</v>
      </c>
      <c r="G2584">
        <v>-38.417886109999998</v>
      </c>
      <c r="H2584">
        <v>144.58024169999999</v>
      </c>
      <c r="I2584" t="s">
        <v>88</v>
      </c>
      <c r="J2584" t="s">
        <v>412</v>
      </c>
      <c r="K2584" t="s">
        <v>56</v>
      </c>
      <c r="L2584" t="s">
        <v>125</v>
      </c>
      <c r="M2584" t="s">
        <v>62</v>
      </c>
    </row>
    <row r="2585" spans="1:14">
      <c r="A2585" t="s">
        <v>424</v>
      </c>
      <c r="B2585" t="s">
        <v>423</v>
      </c>
      <c r="D2585">
        <v>2020</v>
      </c>
      <c r="E2585" t="s">
        <v>422</v>
      </c>
      <c r="F2585" t="s">
        <v>51</v>
      </c>
      <c r="G2585">
        <v>-38.417886109999998</v>
      </c>
      <c r="H2585">
        <v>144.58024169999999</v>
      </c>
      <c r="I2585" t="s">
        <v>88</v>
      </c>
      <c r="J2585" t="s">
        <v>412</v>
      </c>
      <c r="K2585" t="s">
        <v>56</v>
      </c>
      <c r="L2585" t="s">
        <v>421</v>
      </c>
      <c r="M2585" t="s">
        <v>62</v>
      </c>
    </row>
    <row r="2586" spans="1:14">
      <c r="A2586" t="s">
        <v>414</v>
      </c>
      <c r="B2586" t="s">
        <v>413</v>
      </c>
      <c r="D2586">
        <v>2018</v>
      </c>
      <c r="E2586" t="s">
        <v>420</v>
      </c>
      <c r="F2586" t="s">
        <v>51</v>
      </c>
      <c r="G2586">
        <v>-38.331150000000001</v>
      </c>
      <c r="H2586">
        <v>141.6583861</v>
      </c>
      <c r="I2586" t="s">
        <v>88</v>
      </c>
      <c r="J2586" t="s">
        <v>412</v>
      </c>
      <c r="K2586" t="s">
        <v>154</v>
      </c>
      <c r="L2586" t="s">
        <v>154</v>
      </c>
      <c r="M2586" t="s">
        <v>154</v>
      </c>
      <c r="N2586" t="s">
        <v>419</v>
      </c>
    </row>
    <row r="2587" spans="1:14">
      <c r="A2587" t="s">
        <v>414</v>
      </c>
      <c r="B2587" t="s">
        <v>413</v>
      </c>
      <c r="D2587">
        <v>2018</v>
      </c>
      <c r="E2587" t="s">
        <v>418</v>
      </c>
      <c r="F2587" t="s">
        <v>51</v>
      </c>
      <c r="G2587">
        <v>-38.718819439999997</v>
      </c>
      <c r="H2587">
        <v>143.74604170000001</v>
      </c>
      <c r="I2587" t="s">
        <v>88</v>
      </c>
      <c r="J2587" t="s">
        <v>412</v>
      </c>
      <c r="K2587" t="s">
        <v>154</v>
      </c>
      <c r="L2587" t="s">
        <v>154</v>
      </c>
      <c r="M2587" t="s">
        <v>154</v>
      </c>
      <c r="N2587" t="s">
        <v>418</v>
      </c>
    </row>
    <row r="2588" spans="1:14">
      <c r="A2588" t="s">
        <v>414</v>
      </c>
      <c r="B2588" t="s">
        <v>413</v>
      </c>
      <c r="D2588">
        <v>2018</v>
      </c>
      <c r="E2588" t="s">
        <v>417</v>
      </c>
      <c r="F2588" t="s">
        <v>51</v>
      </c>
      <c r="G2588">
        <v>-38.15189444</v>
      </c>
      <c r="H2588">
        <v>144.50165000000001</v>
      </c>
      <c r="I2588" t="s">
        <v>88</v>
      </c>
      <c r="J2588" t="s">
        <v>412</v>
      </c>
      <c r="K2588" t="s">
        <v>154</v>
      </c>
      <c r="L2588" t="s">
        <v>154</v>
      </c>
      <c r="M2588" t="s">
        <v>154</v>
      </c>
      <c r="N2588" t="s">
        <v>417</v>
      </c>
    </row>
    <row r="2589" spans="1:14">
      <c r="A2589" t="s">
        <v>414</v>
      </c>
      <c r="B2589" t="s">
        <v>413</v>
      </c>
      <c r="D2589">
        <v>2018</v>
      </c>
      <c r="E2589" t="s">
        <v>416</v>
      </c>
      <c r="F2589" t="s">
        <v>51</v>
      </c>
      <c r="G2589">
        <v>-38.767908329999997</v>
      </c>
      <c r="H2589">
        <v>146.35495</v>
      </c>
      <c r="I2589" t="s">
        <v>88</v>
      </c>
      <c r="J2589" t="s">
        <v>412</v>
      </c>
      <c r="K2589" t="s">
        <v>154</v>
      </c>
      <c r="L2589" t="s">
        <v>154</v>
      </c>
      <c r="M2589" t="s">
        <v>154</v>
      </c>
      <c r="N2589" t="s">
        <v>416</v>
      </c>
    </row>
    <row r="2590" spans="1:14">
      <c r="A2590" t="s">
        <v>414</v>
      </c>
      <c r="B2590" t="s">
        <v>413</v>
      </c>
      <c r="D2590">
        <v>2018</v>
      </c>
      <c r="E2590" t="s">
        <v>415</v>
      </c>
      <c r="F2590" t="s">
        <v>51</v>
      </c>
      <c r="G2590">
        <v>-37.84819444</v>
      </c>
      <c r="H2590">
        <v>148.57491669999999</v>
      </c>
      <c r="I2590" t="s">
        <v>88</v>
      </c>
      <c r="J2590" t="s">
        <v>412</v>
      </c>
      <c r="K2590" t="s">
        <v>154</v>
      </c>
      <c r="L2590" t="s">
        <v>154</v>
      </c>
      <c r="M2590" t="s">
        <v>154</v>
      </c>
      <c r="N2590" t="s">
        <v>415</v>
      </c>
    </row>
    <row r="2591" spans="1:14">
      <c r="A2591" t="s">
        <v>414</v>
      </c>
      <c r="B2591" t="s">
        <v>413</v>
      </c>
      <c r="D2591">
        <v>2018</v>
      </c>
      <c r="E2591" t="s">
        <v>411</v>
      </c>
      <c r="F2591" t="s">
        <v>51</v>
      </c>
      <c r="I2591" t="s">
        <v>88</v>
      </c>
      <c r="J2591" t="s">
        <v>412</v>
      </c>
      <c r="K2591" t="s">
        <v>154</v>
      </c>
      <c r="L2591" t="s">
        <v>154</v>
      </c>
      <c r="M2591" t="s">
        <v>154</v>
      </c>
      <c r="N2591" t="s">
        <v>411</v>
      </c>
    </row>
    <row r="2592" spans="1:14">
      <c r="A2592" t="s">
        <v>393</v>
      </c>
      <c r="B2592" t="s">
        <v>392</v>
      </c>
      <c r="D2592">
        <v>2003</v>
      </c>
      <c r="E2592" t="s">
        <v>410</v>
      </c>
      <c r="F2592" t="s">
        <v>401</v>
      </c>
      <c r="G2592" t="s">
        <v>409</v>
      </c>
      <c r="H2592" t="s">
        <v>405</v>
      </c>
      <c r="I2592" t="s">
        <v>65</v>
      </c>
      <c r="J2592" t="s">
        <v>49</v>
      </c>
      <c r="K2592" t="s">
        <v>226</v>
      </c>
      <c r="L2592" t="s">
        <v>227</v>
      </c>
      <c r="M2592" t="s">
        <v>226</v>
      </c>
      <c r="N2592" t="s">
        <v>387</v>
      </c>
    </row>
    <row r="2593" spans="1:14">
      <c r="A2593" t="s">
        <v>393</v>
      </c>
      <c r="B2593" t="s">
        <v>392</v>
      </c>
      <c r="D2593">
        <v>2003</v>
      </c>
      <c r="E2593" t="s">
        <v>408</v>
      </c>
      <c r="F2593" t="s">
        <v>401</v>
      </c>
      <c r="G2593" t="s">
        <v>406</v>
      </c>
      <c r="H2593" t="s">
        <v>405</v>
      </c>
      <c r="I2593" t="s">
        <v>65</v>
      </c>
      <c r="J2593" t="s">
        <v>49</v>
      </c>
      <c r="K2593" t="s">
        <v>226</v>
      </c>
      <c r="L2593" t="s">
        <v>227</v>
      </c>
      <c r="M2593" t="s">
        <v>226</v>
      </c>
      <c r="N2593" t="s">
        <v>387</v>
      </c>
    </row>
    <row r="2594" spans="1:14">
      <c r="A2594" t="s">
        <v>393</v>
      </c>
      <c r="B2594" t="s">
        <v>392</v>
      </c>
      <c r="D2594">
        <v>2003</v>
      </c>
      <c r="E2594" t="s">
        <v>407</v>
      </c>
      <c r="F2594" t="s">
        <v>401</v>
      </c>
      <c r="G2594" t="s">
        <v>406</v>
      </c>
      <c r="H2594" t="s">
        <v>405</v>
      </c>
      <c r="I2594" t="s">
        <v>65</v>
      </c>
      <c r="J2594" t="s">
        <v>49</v>
      </c>
      <c r="K2594" t="s">
        <v>226</v>
      </c>
      <c r="L2594" t="s">
        <v>227</v>
      </c>
      <c r="M2594" t="s">
        <v>226</v>
      </c>
      <c r="N2594" t="s">
        <v>387</v>
      </c>
    </row>
    <row r="2595" spans="1:14">
      <c r="A2595" t="s">
        <v>393</v>
      </c>
      <c r="B2595" t="s">
        <v>392</v>
      </c>
      <c r="D2595">
        <v>2003</v>
      </c>
      <c r="E2595" t="s">
        <v>404</v>
      </c>
      <c r="F2595" t="s">
        <v>401</v>
      </c>
      <c r="G2595" t="s">
        <v>400</v>
      </c>
      <c r="H2595" t="s">
        <v>403</v>
      </c>
      <c r="I2595" t="s">
        <v>65</v>
      </c>
      <c r="J2595" t="s">
        <v>49</v>
      </c>
      <c r="K2595" t="s">
        <v>226</v>
      </c>
      <c r="L2595" t="s">
        <v>227</v>
      </c>
      <c r="M2595" t="s">
        <v>226</v>
      </c>
      <c r="N2595" t="s">
        <v>387</v>
      </c>
    </row>
    <row r="2596" spans="1:14">
      <c r="A2596" t="s">
        <v>393</v>
      </c>
      <c r="B2596" t="s">
        <v>392</v>
      </c>
      <c r="D2596">
        <v>2003</v>
      </c>
      <c r="E2596" t="s">
        <v>402</v>
      </c>
      <c r="F2596" t="s">
        <v>401</v>
      </c>
      <c r="G2596" t="s">
        <v>400</v>
      </c>
      <c r="H2596" t="s">
        <v>399</v>
      </c>
      <c r="I2596" t="s">
        <v>65</v>
      </c>
      <c r="J2596" t="s">
        <v>49</v>
      </c>
      <c r="K2596" t="s">
        <v>48</v>
      </c>
      <c r="L2596" t="s">
        <v>80</v>
      </c>
      <c r="M2596" t="s">
        <v>79</v>
      </c>
      <c r="N2596" t="s">
        <v>80</v>
      </c>
    </row>
    <row r="2597" spans="1:14">
      <c r="A2597" t="s">
        <v>393</v>
      </c>
      <c r="B2597" t="s">
        <v>392</v>
      </c>
      <c r="D2597">
        <v>2003</v>
      </c>
      <c r="E2597" t="s">
        <v>398</v>
      </c>
      <c r="F2597" t="s">
        <v>390</v>
      </c>
      <c r="G2597" t="s">
        <v>396</v>
      </c>
      <c r="H2597" t="s">
        <v>394</v>
      </c>
      <c r="I2597" t="s">
        <v>88</v>
      </c>
      <c r="J2597" t="s">
        <v>49</v>
      </c>
      <c r="K2597" t="s">
        <v>48</v>
      </c>
      <c r="L2597" t="s">
        <v>85</v>
      </c>
      <c r="M2597" t="s">
        <v>47</v>
      </c>
      <c r="N2597" t="s">
        <v>85</v>
      </c>
    </row>
    <row r="2598" spans="1:14">
      <c r="A2598" t="s">
        <v>393</v>
      </c>
      <c r="B2598" t="s">
        <v>392</v>
      </c>
      <c r="D2598">
        <v>2003</v>
      </c>
      <c r="E2598" t="s">
        <v>397</v>
      </c>
      <c r="F2598" t="s">
        <v>390</v>
      </c>
      <c r="G2598" t="s">
        <v>396</v>
      </c>
      <c r="H2598" t="s">
        <v>394</v>
      </c>
      <c r="I2598" t="s">
        <v>88</v>
      </c>
      <c r="J2598" t="s">
        <v>49</v>
      </c>
      <c r="K2598" t="s">
        <v>48</v>
      </c>
      <c r="L2598" t="s">
        <v>80</v>
      </c>
      <c r="M2598" t="s">
        <v>79</v>
      </c>
      <c r="N2598" t="s">
        <v>80</v>
      </c>
    </row>
    <row r="2599" spans="1:14">
      <c r="A2599" t="s">
        <v>393</v>
      </c>
      <c r="B2599" t="s">
        <v>392</v>
      </c>
      <c r="D2599">
        <v>2003</v>
      </c>
      <c r="E2599" t="s">
        <v>395</v>
      </c>
      <c r="F2599" t="s">
        <v>390</v>
      </c>
      <c r="G2599" t="s">
        <v>389</v>
      </c>
      <c r="H2599" t="s">
        <v>394</v>
      </c>
      <c r="I2599" t="s">
        <v>88</v>
      </c>
      <c r="J2599" t="s">
        <v>49</v>
      </c>
      <c r="K2599" t="s">
        <v>226</v>
      </c>
      <c r="L2599" t="s">
        <v>227</v>
      </c>
      <c r="M2599" t="s">
        <v>226</v>
      </c>
      <c r="N2599" t="s">
        <v>387</v>
      </c>
    </row>
    <row r="2600" spans="1:14">
      <c r="A2600" t="s">
        <v>393</v>
      </c>
      <c r="B2600" t="s">
        <v>392</v>
      </c>
      <c r="D2600">
        <v>2003</v>
      </c>
      <c r="E2600" t="s">
        <v>391</v>
      </c>
      <c r="F2600" t="s">
        <v>390</v>
      </c>
      <c r="G2600" t="s">
        <v>389</v>
      </c>
      <c r="H2600" t="s">
        <v>388</v>
      </c>
      <c r="I2600" t="s">
        <v>88</v>
      </c>
      <c r="J2600" t="s">
        <v>49</v>
      </c>
      <c r="K2600" t="s">
        <v>226</v>
      </c>
      <c r="L2600" t="s">
        <v>227</v>
      </c>
      <c r="M2600" t="s">
        <v>226</v>
      </c>
      <c r="N2600" t="s">
        <v>387</v>
      </c>
    </row>
    <row r="2601" spans="1:14">
      <c r="A2601" t="s">
        <v>368</v>
      </c>
      <c r="B2601" t="s">
        <v>386</v>
      </c>
      <c r="D2601">
        <v>2020</v>
      </c>
      <c r="E2601" t="s">
        <v>366</v>
      </c>
      <c r="F2601" t="s">
        <v>304</v>
      </c>
      <c r="G2601">
        <v>6.101667</v>
      </c>
      <c r="H2601">
        <v>116.15389999999999</v>
      </c>
      <c r="I2601" t="s">
        <v>65</v>
      </c>
      <c r="J2601" t="s">
        <v>49</v>
      </c>
      <c r="K2601" t="s">
        <v>226</v>
      </c>
      <c r="L2601" t="s">
        <v>227</v>
      </c>
      <c r="M2601" t="s">
        <v>226</v>
      </c>
      <c r="N2601" t="s">
        <v>385</v>
      </c>
    </row>
    <row r="2602" spans="1:14">
      <c r="A2602" t="s">
        <v>368</v>
      </c>
      <c r="B2602" t="s">
        <v>367</v>
      </c>
      <c r="D2602">
        <v>2020</v>
      </c>
      <c r="E2602" t="s">
        <v>366</v>
      </c>
      <c r="F2602" t="s">
        <v>304</v>
      </c>
      <c r="G2602">
        <v>6.101667</v>
      </c>
      <c r="H2602">
        <v>116.15389999999999</v>
      </c>
      <c r="I2602" t="s">
        <v>65</v>
      </c>
      <c r="J2602" t="s">
        <v>49</v>
      </c>
      <c r="K2602" t="s">
        <v>226</v>
      </c>
      <c r="L2602" t="s">
        <v>227</v>
      </c>
      <c r="M2602" t="s">
        <v>226</v>
      </c>
      <c r="N2602" t="s">
        <v>384</v>
      </c>
    </row>
    <row r="2603" spans="1:14">
      <c r="A2603" t="s">
        <v>368</v>
      </c>
      <c r="B2603" t="s">
        <v>367</v>
      </c>
      <c r="D2603">
        <v>2020</v>
      </c>
      <c r="E2603" t="s">
        <v>366</v>
      </c>
      <c r="F2603" t="s">
        <v>304</v>
      </c>
      <c r="G2603">
        <v>6.101667</v>
      </c>
      <c r="H2603">
        <v>116.15389999999999</v>
      </c>
      <c r="I2603" t="s">
        <v>65</v>
      </c>
      <c r="J2603" t="s">
        <v>49</v>
      </c>
      <c r="K2603" t="s">
        <v>226</v>
      </c>
      <c r="L2603" t="s">
        <v>227</v>
      </c>
      <c r="M2603" t="s">
        <v>226</v>
      </c>
      <c r="N2603" t="s">
        <v>383</v>
      </c>
    </row>
    <row r="2604" spans="1:14">
      <c r="A2604" t="s">
        <v>368</v>
      </c>
      <c r="B2604" t="s">
        <v>367</v>
      </c>
      <c r="D2604">
        <v>2020</v>
      </c>
      <c r="E2604" t="s">
        <v>366</v>
      </c>
      <c r="F2604" t="s">
        <v>304</v>
      </c>
      <c r="G2604">
        <v>6.101667</v>
      </c>
      <c r="H2604">
        <v>116.15389999999999</v>
      </c>
      <c r="I2604" t="s">
        <v>65</v>
      </c>
      <c r="J2604" t="s">
        <v>49</v>
      </c>
      <c r="K2604" t="s">
        <v>226</v>
      </c>
      <c r="L2604" t="s">
        <v>227</v>
      </c>
      <c r="M2604" t="s">
        <v>226</v>
      </c>
      <c r="N2604" t="s">
        <v>382</v>
      </c>
    </row>
    <row r="2605" spans="1:14">
      <c r="A2605" t="s">
        <v>368</v>
      </c>
      <c r="B2605" t="s">
        <v>367</v>
      </c>
      <c r="D2605">
        <v>2020</v>
      </c>
      <c r="E2605" t="s">
        <v>366</v>
      </c>
      <c r="F2605" t="s">
        <v>304</v>
      </c>
      <c r="G2605">
        <v>6.101667</v>
      </c>
      <c r="H2605">
        <v>116.15389999999999</v>
      </c>
      <c r="I2605" t="s">
        <v>65</v>
      </c>
      <c r="J2605" t="s">
        <v>49</v>
      </c>
      <c r="K2605" t="s">
        <v>226</v>
      </c>
      <c r="L2605" t="s">
        <v>227</v>
      </c>
      <c r="M2605" t="s">
        <v>226</v>
      </c>
      <c r="N2605" t="s">
        <v>381</v>
      </c>
    </row>
    <row r="2606" spans="1:14">
      <c r="A2606" t="s">
        <v>368</v>
      </c>
      <c r="B2606" t="s">
        <v>367</v>
      </c>
      <c r="D2606">
        <v>2020</v>
      </c>
      <c r="E2606" t="s">
        <v>366</v>
      </c>
      <c r="F2606" t="s">
        <v>304</v>
      </c>
      <c r="G2606">
        <v>6.101667</v>
      </c>
      <c r="H2606">
        <v>116.15389999999999</v>
      </c>
      <c r="I2606" t="s">
        <v>65</v>
      </c>
      <c r="J2606" t="s">
        <v>49</v>
      </c>
      <c r="K2606" t="s">
        <v>226</v>
      </c>
      <c r="L2606" t="s">
        <v>227</v>
      </c>
      <c r="M2606" t="s">
        <v>226</v>
      </c>
      <c r="N2606" t="s">
        <v>380</v>
      </c>
    </row>
    <row r="2607" spans="1:14">
      <c r="A2607" t="s">
        <v>368</v>
      </c>
      <c r="B2607" t="s">
        <v>367</v>
      </c>
      <c r="D2607">
        <v>2020</v>
      </c>
      <c r="E2607" t="s">
        <v>366</v>
      </c>
      <c r="F2607" t="s">
        <v>304</v>
      </c>
      <c r="G2607">
        <v>6.101667</v>
      </c>
      <c r="H2607">
        <v>116.15389999999999</v>
      </c>
      <c r="I2607" t="s">
        <v>65</v>
      </c>
      <c r="J2607" t="s">
        <v>49</v>
      </c>
      <c r="K2607" t="s">
        <v>226</v>
      </c>
      <c r="L2607" t="s">
        <v>227</v>
      </c>
      <c r="M2607" t="s">
        <v>226</v>
      </c>
      <c r="N2607" t="s">
        <v>379</v>
      </c>
    </row>
    <row r="2608" spans="1:14">
      <c r="A2608" t="s">
        <v>368</v>
      </c>
      <c r="B2608" t="s">
        <v>367</v>
      </c>
      <c r="D2608">
        <v>2020</v>
      </c>
      <c r="E2608" t="s">
        <v>366</v>
      </c>
      <c r="F2608" t="s">
        <v>304</v>
      </c>
      <c r="G2608">
        <v>6.101667</v>
      </c>
      <c r="H2608">
        <v>116.15389999999999</v>
      </c>
      <c r="I2608" t="s">
        <v>65</v>
      </c>
      <c r="J2608" t="s">
        <v>49</v>
      </c>
      <c r="K2608" t="s">
        <v>226</v>
      </c>
      <c r="L2608" t="s">
        <v>227</v>
      </c>
      <c r="M2608" t="s">
        <v>226</v>
      </c>
      <c r="N2608" t="s">
        <v>378</v>
      </c>
    </row>
    <row r="2609" spans="1:14">
      <c r="A2609" t="s">
        <v>368</v>
      </c>
      <c r="B2609" t="s">
        <v>367</v>
      </c>
      <c r="D2609">
        <v>2020</v>
      </c>
      <c r="E2609" t="s">
        <v>366</v>
      </c>
      <c r="F2609" t="s">
        <v>304</v>
      </c>
      <c r="G2609">
        <v>6.101667</v>
      </c>
      <c r="H2609">
        <v>116.15389999999999</v>
      </c>
      <c r="I2609" t="s">
        <v>65</v>
      </c>
      <c r="J2609" t="s">
        <v>49</v>
      </c>
      <c r="K2609" t="s">
        <v>226</v>
      </c>
      <c r="L2609" t="s">
        <v>227</v>
      </c>
      <c r="M2609" t="s">
        <v>226</v>
      </c>
      <c r="N2609" t="s">
        <v>377</v>
      </c>
    </row>
    <row r="2610" spans="1:14">
      <c r="A2610" t="s">
        <v>368</v>
      </c>
      <c r="B2610" t="s">
        <v>367</v>
      </c>
      <c r="D2610">
        <v>2020</v>
      </c>
      <c r="E2610" t="s">
        <v>366</v>
      </c>
      <c r="F2610" t="s">
        <v>304</v>
      </c>
      <c r="G2610">
        <v>6.101667</v>
      </c>
      <c r="H2610">
        <v>116.15389999999999</v>
      </c>
      <c r="I2610" t="s">
        <v>65</v>
      </c>
      <c r="J2610" t="s">
        <v>49</v>
      </c>
      <c r="K2610" t="s">
        <v>226</v>
      </c>
      <c r="L2610" t="s">
        <v>227</v>
      </c>
      <c r="M2610" t="s">
        <v>226</v>
      </c>
      <c r="N2610" t="s">
        <v>376</v>
      </c>
    </row>
    <row r="2611" spans="1:14">
      <c r="A2611" t="s">
        <v>368</v>
      </c>
      <c r="B2611" t="s">
        <v>367</v>
      </c>
      <c r="D2611">
        <v>2020</v>
      </c>
      <c r="E2611" t="s">
        <v>366</v>
      </c>
      <c r="F2611" t="s">
        <v>304</v>
      </c>
      <c r="G2611">
        <v>6.101667</v>
      </c>
      <c r="H2611">
        <v>116.15389999999999</v>
      </c>
      <c r="I2611" t="s">
        <v>65</v>
      </c>
      <c r="J2611" t="s">
        <v>49</v>
      </c>
      <c r="K2611" t="s">
        <v>226</v>
      </c>
      <c r="L2611" t="s">
        <v>227</v>
      </c>
      <c r="M2611" t="s">
        <v>226</v>
      </c>
      <c r="N2611" t="s">
        <v>375</v>
      </c>
    </row>
    <row r="2612" spans="1:14">
      <c r="A2612" t="s">
        <v>368</v>
      </c>
      <c r="B2612" t="s">
        <v>367</v>
      </c>
      <c r="D2612">
        <v>2020</v>
      </c>
      <c r="E2612" t="s">
        <v>366</v>
      </c>
      <c r="F2612" t="s">
        <v>304</v>
      </c>
      <c r="G2612">
        <v>6.101667</v>
      </c>
      <c r="H2612">
        <v>116.15389999999999</v>
      </c>
      <c r="I2612" t="s">
        <v>65</v>
      </c>
      <c r="J2612" t="s">
        <v>49</v>
      </c>
      <c r="K2612" t="s">
        <v>226</v>
      </c>
      <c r="L2612" t="s">
        <v>227</v>
      </c>
      <c r="M2612" t="s">
        <v>226</v>
      </c>
      <c r="N2612" t="s">
        <v>374</v>
      </c>
    </row>
    <row r="2613" spans="1:14">
      <c r="A2613" t="s">
        <v>368</v>
      </c>
      <c r="B2613" t="s">
        <v>367</v>
      </c>
      <c r="D2613">
        <v>2020</v>
      </c>
      <c r="E2613" t="s">
        <v>366</v>
      </c>
      <c r="F2613" t="s">
        <v>304</v>
      </c>
      <c r="G2613">
        <v>6.101667</v>
      </c>
      <c r="H2613">
        <v>116.15389999999999</v>
      </c>
      <c r="I2613" t="s">
        <v>65</v>
      </c>
      <c r="J2613" t="s">
        <v>49</v>
      </c>
      <c r="K2613" t="s">
        <v>226</v>
      </c>
      <c r="L2613" t="s">
        <v>227</v>
      </c>
      <c r="M2613" t="s">
        <v>226</v>
      </c>
      <c r="N2613" t="s">
        <v>373</v>
      </c>
    </row>
    <row r="2614" spans="1:14">
      <c r="A2614" t="s">
        <v>368</v>
      </c>
      <c r="B2614" t="s">
        <v>367</v>
      </c>
      <c r="D2614">
        <v>2020</v>
      </c>
      <c r="E2614" t="s">
        <v>366</v>
      </c>
      <c r="F2614" t="s">
        <v>304</v>
      </c>
      <c r="G2614">
        <v>6.101667</v>
      </c>
      <c r="H2614">
        <v>116.15389999999999</v>
      </c>
      <c r="I2614" t="s">
        <v>65</v>
      </c>
      <c r="J2614" t="s">
        <v>49</v>
      </c>
      <c r="K2614" t="s">
        <v>226</v>
      </c>
      <c r="L2614" t="s">
        <v>227</v>
      </c>
      <c r="M2614" t="s">
        <v>226</v>
      </c>
      <c r="N2614" t="s">
        <v>372</v>
      </c>
    </row>
    <row r="2615" spans="1:14">
      <c r="A2615" t="s">
        <v>368</v>
      </c>
      <c r="B2615" t="s">
        <v>367</v>
      </c>
      <c r="D2615">
        <v>2020</v>
      </c>
      <c r="E2615" t="s">
        <v>366</v>
      </c>
      <c r="F2615" t="s">
        <v>304</v>
      </c>
      <c r="G2615">
        <v>6.101667</v>
      </c>
      <c r="H2615">
        <v>116.15389999999999</v>
      </c>
      <c r="I2615" t="s">
        <v>65</v>
      </c>
      <c r="J2615" t="s">
        <v>49</v>
      </c>
      <c r="K2615" t="s">
        <v>226</v>
      </c>
      <c r="L2615" t="s">
        <v>227</v>
      </c>
      <c r="M2615" t="s">
        <v>226</v>
      </c>
      <c r="N2615" t="s">
        <v>371</v>
      </c>
    </row>
    <row r="2616" spans="1:14">
      <c r="A2616" t="s">
        <v>368</v>
      </c>
      <c r="B2616" t="s">
        <v>367</v>
      </c>
      <c r="D2616">
        <v>2020</v>
      </c>
      <c r="E2616" t="s">
        <v>366</v>
      </c>
      <c r="F2616" t="s">
        <v>304</v>
      </c>
      <c r="G2616">
        <v>6.101667</v>
      </c>
      <c r="H2616">
        <v>116.15389999999999</v>
      </c>
      <c r="I2616" t="s">
        <v>65</v>
      </c>
      <c r="J2616" t="s">
        <v>49</v>
      </c>
      <c r="K2616" t="s">
        <v>226</v>
      </c>
      <c r="L2616" t="s">
        <v>227</v>
      </c>
      <c r="M2616" t="s">
        <v>226</v>
      </c>
      <c r="N2616" t="s">
        <v>370</v>
      </c>
    </row>
    <row r="2617" spans="1:14">
      <c r="A2617" t="s">
        <v>368</v>
      </c>
      <c r="B2617" t="s">
        <v>367</v>
      </c>
      <c r="D2617">
        <v>2020</v>
      </c>
      <c r="E2617" t="s">
        <v>366</v>
      </c>
      <c r="F2617" t="s">
        <v>304</v>
      </c>
      <c r="G2617">
        <v>6.101667</v>
      </c>
      <c r="H2617">
        <v>116.15389999999999</v>
      </c>
      <c r="I2617" t="s">
        <v>65</v>
      </c>
      <c r="J2617" t="s">
        <v>49</v>
      </c>
      <c r="K2617" t="s">
        <v>226</v>
      </c>
      <c r="L2617" t="s">
        <v>227</v>
      </c>
      <c r="M2617" t="s">
        <v>226</v>
      </c>
      <c r="N2617" t="s">
        <v>369</v>
      </c>
    </row>
    <row r="2618" spans="1:14">
      <c r="A2618" t="s">
        <v>368</v>
      </c>
      <c r="B2618" t="s">
        <v>367</v>
      </c>
      <c r="D2618">
        <v>2020</v>
      </c>
      <c r="E2618" t="s">
        <v>366</v>
      </c>
      <c r="F2618" t="s">
        <v>304</v>
      </c>
      <c r="G2618">
        <v>6.101667</v>
      </c>
      <c r="H2618">
        <v>116.15389999999999</v>
      </c>
      <c r="I2618" t="s">
        <v>65</v>
      </c>
      <c r="J2618" t="s">
        <v>49</v>
      </c>
      <c r="K2618" t="s">
        <v>226</v>
      </c>
      <c r="L2618" t="s">
        <v>227</v>
      </c>
      <c r="M2618" t="s">
        <v>226</v>
      </c>
      <c r="N2618" t="s">
        <v>365</v>
      </c>
    </row>
    <row r="2619" spans="1:14">
      <c r="A2619" t="s">
        <v>350</v>
      </c>
      <c r="B2619" t="s">
        <v>349</v>
      </c>
      <c r="D2619">
        <v>2021</v>
      </c>
      <c r="E2619" t="s">
        <v>348</v>
      </c>
      <c r="F2619" t="s">
        <v>304</v>
      </c>
      <c r="G2619">
        <v>5.3898000000000001</v>
      </c>
      <c r="H2619">
        <v>100.33450000000001</v>
      </c>
      <c r="I2619" t="s">
        <v>88</v>
      </c>
      <c r="J2619" t="s">
        <v>49</v>
      </c>
      <c r="K2619" t="s">
        <v>226</v>
      </c>
      <c r="L2619" t="s">
        <v>227</v>
      </c>
      <c r="M2619" t="s">
        <v>226</v>
      </c>
      <c r="N2619" t="s">
        <v>364</v>
      </c>
    </row>
    <row r="2620" spans="1:14">
      <c r="A2620" t="s">
        <v>350</v>
      </c>
      <c r="B2620" t="s">
        <v>349</v>
      </c>
      <c r="D2620">
        <v>2021</v>
      </c>
      <c r="E2620" t="s">
        <v>348</v>
      </c>
      <c r="F2620" t="s">
        <v>304</v>
      </c>
      <c r="G2620">
        <v>5.3905000000000003</v>
      </c>
      <c r="H2620">
        <v>100.3348</v>
      </c>
      <c r="I2620" t="s">
        <v>88</v>
      </c>
      <c r="J2620" t="s">
        <v>49</v>
      </c>
      <c r="K2620" t="s">
        <v>226</v>
      </c>
      <c r="L2620" t="s">
        <v>227</v>
      </c>
      <c r="M2620" t="s">
        <v>226</v>
      </c>
      <c r="N2620" t="s">
        <v>363</v>
      </c>
    </row>
    <row r="2621" spans="1:14">
      <c r="A2621" t="s">
        <v>350</v>
      </c>
      <c r="B2621" t="s">
        <v>349</v>
      </c>
      <c r="D2621">
        <v>2021</v>
      </c>
      <c r="E2621" t="s">
        <v>348</v>
      </c>
      <c r="F2621" t="s">
        <v>304</v>
      </c>
      <c r="G2621">
        <v>5.3912000000000004</v>
      </c>
      <c r="H2621">
        <v>100.3351</v>
      </c>
      <c r="I2621" t="s">
        <v>88</v>
      </c>
      <c r="J2621" t="s">
        <v>49</v>
      </c>
      <c r="K2621" t="s">
        <v>226</v>
      </c>
      <c r="L2621" t="s">
        <v>227</v>
      </c>
      <c r="M2621" t="s">
        <v>226</v>
      </c>
      <c r="N2621" t="s">
        <v>362</v>
      </c>
    </row>
    <row r="2622" spans="1:14">
      <c r="A2622" t="s">
        <v>350</v>
      </c>
      <c r="B2622" t="s">
        <v>349</v>
      </c>
      <c r="D2622">
        <v>2021</v>
      </c>
      <c r="E2622" t="s">
        <v>348</v>
      </c>
      <c r="F2622" t="s">
        <v>304</v>
      </c>
      <c r="G2622">
        <v>5.3916000000000004</v>
      </c>
      <c r="H2622">
        <v>100.3347</v>
      </c>
      <c r="I2622" t="s">
        <v>88</v>
      </c>
      <c r="J2622" t="s">
        <v>49</v>
      </c>
      <c r="K2622" t="s">
        <v>226</v>
      </c>
      <c r="L2622" t="s">
        <v>227</v>
      </c>
      <c r="M2622" t="s">
        <v>226</v>
      </c>
      <c r="N2622" t="s">
        <v>361</v>
      </c>
    </row>
    <row r="2623" spans="1:14">
      <c r="A2623" t="s">
        <v>350</v>
      </c>
      <c r="B2623" t="s">
        <v>349</v>
      </c>
      <c r="D2623">
        <v>2021</v>
      </c>
      <c r="E2623" t="s">
        <v>348</v>
      </c>
      <c r="F2623" t="s">
        <v>304</v>
      </c>
      <c r="G2623">
        <v>5.3912000000000004</v>
      </c>
      <c r="H2623">
        <v>100.3339</v>
      </c>
      <c r="I2623" t="s">
        <v>88</v>
      </c>
      <c r="J2623" t="s">
        <v>49</v>
      </c>
      <c r="K2623" t="s">
        <v>226</v>
      </c>
      <c r="L2623" t="s">
        <v>227</v>
      </c>
      <c r="M2623" t="s">
        <v>226</v>
      </c>
      <c r="N2623" t="s">
        <v>360</v>
      </c>
    </row>
    <row r="2624" spans="1:14">
      <c r="A2624" t="s">
        <v>350</v>
      </c>
      <c r="B2624" t="s">
        <v>349</v>
      </c>
      <c r="D2624">
        <v>2021</v>
      </c>
      <c r="E2624" t="s">
        <v>348</v>
      </c>
      <c r="F2624" t="s">
        <v>304</v>
      </c>
      <c r="G2624">
        <v>5.3913000000000002</v>
      </c>
      <c r="H2624">
        <v>100.3344</v>
      </c>
      <c r="I2624" t="s">
        <v>88</v>
      </c>
      <c r="J2624" t="s">
        <v>49</v>
      </c>
      <c r="K2624" t="s">
        <v>226</v>
      </c>
      <c r="L2624" t="s">
        <v>227</v>
      </c>
      <c r="M2624" t="s">
        <v>226</v>
      </c>
      <c r="N2624" t="s">
        <v>359</v>
      </c>
    </row>
    <row r="2625" spans="1:14">
      <c r="A2625" t="s">
        <v>350</v>
      </c>
      <c r="B2625" t="s">
        <v>349</v>
      </c>
      <c r="D2625">
        <v>2021</v>
      </c>
      <c r="E2625" t="s">
        <v>348</v>
      </c>
      <c r="F2625" t="s">
        <v>304</v>
      </c>
      <c r="G2625">
        <v>5.3917000000000002</v>
      </c>
      <c r="H2625">
        <v>100.33459999999999</v>
      </c>
      <c r="I2625" t="s">
        <v>88</v>
      </c>
      <c r="J2625" t="s">
        <v>49</v>
      </c>
      <c r="K2625" t="s">
        <v>226</v>
      </c>
      <c r="L2625" t="s">
        <v>227</v>
      </c>
      <c r="M2625" t="s">
        <v>226</v>
      </c>
      <c r="N2625" t="s">
        <v>358</v>
      </c>
    </row>
    <row r="2626" spans="1:14">
      <c r="A2626" t="s">
        <v>350</v>
      </c>
      <c r="B2626" t="s">
        <v>349</v>
      </c>
      <c r="D2626">
        <v>2021</v>
      </c>
      <c r="E2626" t="s">
        <v>348</v>
      </c>
      <c r="F2626" t="s">
        <v>304</v>
      </c>
      <c r="G2626">
        <v>5.3903999999999996</v>
      </c>
      <c r="H2626">
        <v>100.3339</v>
      </c>
      <c r="I2626" t="s">
        <v>88</v>
      </c>
      <c r="J2626" t="s">
        <v>49</v>
      </c>
      <c r="K2626" t="s">
        <v>226</v>
      </c>
      <c r="L2626" t="s">
        <v>227</v>
      </c>
      <c r="M2626" t="s">
        <v>226</v>
      </c>
      <c r="N2626" t="s">
        <v>357</v>
      </c>
    </row>
    <row r="2627" spans="1:14">
      <c r="A2627" t="s">
        <v>350</v>
      </c>
      <c r="B2627" t="s">
        <v>349</v>
      </c>
      <c r="D2627">
        <v>2021</v>
      </c>
      <c r="E2627" t="s">
        <v>348</v>
      </c>
      <c r="F2627" t="s">
        <v>304</v>
      </c>
      <c r="G2627">
        <v>5.3898000000000001</v>
      </c>
      <c r="H2627">
        <v>100.3344</v>
      </c>
      <c r="I2627" t="s">
        <v>88</v>
      </c>
      <c r="J2627" t="s">
        <v>49</v>
      </c>
      <c r="K2627" t="s">
        <v>226</v>
      </c>
      <c r="L2627" t="s">
        <v>227</v>
      </c>
      <c r="M2627" t="s">
        <v>226</v>
      </c>
      <c r="N2627" t="s">
        <v>356</v>
      </c>
    </row>
    <row r="2628" spans="1:14">
      <c r="A2628" t="s">
        <v>350</v>
      </c>
      <c r="B2628" t="s">
        <v>349</v>
      </c>
      <c r="D2628">
        <v>2021</v>
      </c>
      <c r="E2628" t="s">
        <v>348</v>
      </c>
      <c r="F2628" t="s">
        <v>304</v>
      </c>
      <c r="G2628">
        <v>5.3905000000000003</v>
      </c>
      <c r="H2628">
        <v>100.33459999999999</v>
      </c>
      <c r="I2628" t="s">
        <v>88</v>
      </c>
      <c r="J2628" t="s">
        <v>49</v>
      </c>
      <c r="K2628" t="s">
        <v>226</v>
      </c>
      <c r="L2628" t="s">
        <v>227</v>
      </c>
      <c r="M2628" t="s">
        <v>226</v>
      </c>
      <c r="N2628" t="s">
        <v>355</v>
      </c>
    </row>
    <row r="2629" spans="1:14">
      <c r="A2629" t="s">
        <v>350</v>
      </c>
      <c r="B2629" t="s">
        <v>349</v>
      </c>
      <c r="D2629">
        <v>2021</v>
      </c>
      <c r="E2629" t="s">
        <v>348</v>
      </c>
      <c r="F2629" t="s">
        <v>304</v>
      </c>
      <c r="G2629">
        <v>5.3912000000000004</v>
      </c>
      <c r="H2629">
        <v>100.3349</v>
      </c>
      <c r="I2629" t="s">
        <v>88</v>
      </c>
      <c r="J2629" t="s">
        <v>49</v>
      </c>
      <c r="K2629" t="s">
        <v>226</v>
      </c>
      <c r="L2629" t="s">
        <v>227</v>
      </c>
      <c r="M2629" t="s">
        <v>226</v>
      </c>
      <c r="N2629" t="s">
        <v>354</v>
      </c>
    </row>
    <row r="2630" spans="1:14">
      <c r="A2630" t="s">
        <v>350</v>
      </c>
      <c r="B2630" t="s">
        <v>349</v>
      </c>
      <c r="D2630">
        <v>2021</v>
      </c>
      <c r="E2630" t="s">
        <v>348</v>
      </c>
      <c r="F2630" t="s">
        <v>304</v>
      </c>
      <c r="G2630">
        <v>5.3916000000000004</v>
      </c>
      <c r="H2630">
        <v>100.33459999999999</v>
      </c>
      <c r="I2630" t="s">
        <v>88</v>
      </c>
      <c r="J2630" t="s">
        <v>49</v>
      </c>
      <c r="K2630" t="s">
        <v>226</v>
      </c>
      <c r="L2630" t="s">
        <v>227</v>
      </c>
      <c r="M2630" t="s">
        <v>226</v>
      </c>
      <c r="N2630" t="s">
        <v>353</v>
      </c>
    </row>
    <row r="2631" spans="1:14">
      <c r="A2631" t="s">
        <v>350</v>
      </c>
      <c r="B2631" t="s">
        <v>349</v>
      </c>
      <c r="D2631">
        <v>2021</v>
      </c>
      <c r="E2631" t="s">
        <v>348</v>
      </c>
      <c r="F2631" t="s">
        <v>304</v>
      </c>
      <c r="G2631">
        <v>5.3912000000000004</v>
      </c>
      <c r="H2631">
        <v>100.3339</v>
      </c>
      <c r="I2631" t="s">
        <v>88</v>
      </c>
      <c r="J2631" t="s">
        <v>49</v>
      </c>
      <c r="K2631" t="s">
        <v>226</v>
      </c>
      <c r="L2631" t="s">
        <v>227</v>
      </c>
      <c r="M2631" t="s">
        <v>226</v>
      </c>
      <c r="N2631" t="s">
        <v>352</v>
      </c>
    </row>
    <row r="2632" spans="1:14">
      <c r="A2632" t="s">
        <v>350</v>
      </c>
      <c r="B2632" t="s">
        <v>349</v>
      </c>
      <c r="D2632">
        <v>2021</v>
      </c>
      <c r="E2632" t="s">
        <v>348</v>
      </c>
      <c r="F2632" t="s">
        <v>304</v>
      </c>
      <c r="G2632">
        <v>5.3913000000000002</v>
      </c>
      <c r="H2632">
        <v>100.33450000000001</v>
      </c>
      <c r="I2632" t="s">
        <v>88</v>
      </c>
      <c r="J2632" t="s">
        <v>49</v>
      </c>
      <c r="K2632" t="s">
        <v>226</v>
      </c>
      <c r="L2632" t="s">
        <v>227</v>
      </c>
      <c r="M2632" t="s">
        <v>226</v>
      </c>
      <c r="N2632" t="s">
        <v>351</v>
      </c>
    </row>
    <row r="2633" spans="1:14">
      <c r="A2633" t="s">
        <v>350</v>
      </c>
      <c r="B2633" t="s">
        <v>349</v>
      </c>
      <c r="D2633">
        <v>2021</v>
      </c>
      <c r="E2633" t="s">
        <v>348</v>
      </c>
      <c r="F2633" t="s">
        <v>304</v>
      </c>
      <c r="G2633">
        <v>5.3917000000000002</v>
      </c>
      <c r="H2633">
        <v>100.33459999999999</v>
      </c>
      <c r="I2633" t="s">
        <v>88</v>
      </c>
      <c r="J2633" t="s">
        <v>49</v>
      </c>
      <c r="K2633" t="s">
        <v>226</v>
      </c>
      <c r="L2633" t="s">
        <v>227</v>
      </c>
      <c r="M2633" t="s">
        <v>226</v>
      </c>
      <c r="N2633" t="s">
        <v>347</v>
      </c>
    </row>
    <row r="2634" spans="1:14">
      <c r="A2634" t="s">
        <v>341</v>
      </c>
      <c r="B2634" t="s">
        <v>346</v>
      </c>
      <c r="D2634">
        <v>2017</v>
      </c>
      <c r="E2634" t="s">
        <v>344</v>
      </c>
      <c r="F2634" t="s">
        <v>204</v>
      </c>
      <c r="G2634">
        <v>9.2913305600000005</v>
      </c>
      <c r="H2634">
        <v>79.128744440000006</v>
      </c>
      <c r="I2634" t="s">
        <v>96</v>
      </c>
      <c r="J2634" t="s">
        <v>155</v>
      </c>
      <c r="K2634" t="s">
        <v>56</v>
      </c>
      <c r="L2634" t="s">
        <v>211</v>
      </c>
      <c r="M2634" t="s">
        <v>210</v>
      </c>
      <c r="N2634" t="s">
        <v>345</v>
      </c>
    </row>
    <row r="2635" spans="1:14">
      <c r="A2635" t="s">
        <v>341</v>
      </c>
      <c r="B2635" t="s">
        <v>340</v>
      </c>
      <c r="D2635">
        <v>2017</v>
      </c>
      <c r="E2635" t="s">
        <v>344</v>
      </c>
      <c r="F2635" t="s">
        <v>204</v>
      </c>
      <c r="G2635">
        <v>9.2913305600000005</v>
      </c>
      <c r="H2635">
        <v>79.128744440000006</v>
      </c>
      <c r="I2635" t="s">
        <v>96</v>
      </c>
      <c r="J2635" t="s">
        <v>155</v>
      </c>
      <c r="K2635" t="s">
        <v>56</v>
      </c>
      <c r="L2635" t="s">
        <v>211</v>
      </c>
      <c r="M2635" t="s">
        <v>210</v>
      </c>
      <c r="N2635" t="s">
        <v>343</v>
      </c>
    </row>
    <row r="2636" spans="1:14">
      <c r="A2636" t="s">
        <v>341</v>
      </c>
      <c r="B2636" t="s">
        <v>340</v>
      </c>
      <c r="D2636">
        <v>2017</v>
      </c>
      <c r="E2636" t="s">
        <v>339</v>
      </c>
      <c r="F2636" t="s">
        <v>204</v>
      </c>
      <c r="G2636">
        <v>9.4847138900000001</v>
      </c>
      <c r="H2636">
        <v>78.901022220000002</v>
      </c>
      <c r="I2636" t="s">
        <v>96</v>
      </c>
      <c r="J2636" t="s">
        <v>155</v>
      </c>
      <c r="K2636" t="s">
        <v>226</v>
      </c>
      <c r="L2636" t="s">
        <v>227</v>
      </c>
      <c r="M2636" t="s">
        <v>226</v>
      </c>
      <c r="N2636" t="s">
        <v>342</v>
      </c>
    </row>
    <row r="2637" spans="1:14">
      <c r="A2637" t="s">
        <v>341</v>
      </c>
      <c r="B2637" t="s">
        <v>340</v>
      </c>
      <c r="D2637">
        <v>2017</v>
      </c>
      <c r="E2637" t="s">
        <v>339</v>
      </c>
      <c r="F2637" t="s">
        <v>204</v>
      </c>
      <c r="G2637">
        <v>9.4847138900000001</v>
      </c>
      <c r="H2637">
        <v>78.901022220000002</v>
      </c>
      <c r="I2637" t="s">
        <v>96</v>
      </c>
      <c r="J2637" t="s">
        <v>155</v>
      </c>
      <c r="K2637" t="s">
        <v>226</v>
      </c>
      <c r="L2637" t="s">
        <v>227</v>
      </c>
      <c r="M2637" t="s">
        <v>226</v>
      </c>
      <c r="N2637" t="s">
        <v>338</v>
      </c>
    </row>
    <row r="2638" spans="1:14">
      <c r="A2638" t="s">
        <v>335</v>
      </c>
      <c r="B2638" t="s">
        <v>334</v>
      </c>
      <c r="D2638">
        <v>2017</v>
      </c>
      <c r="E2638" t="s">
        <v>333</v>
      </c>
      <c r="F2638" t="s">
        <v>332</v>
      </c>
      <c r="G2638">
        <v>28.07165483</v>
      </c>
      <c r="H2638">
        <v>34.845713000000003</v>
      </c>
      <c r="I2638" t="s">
        <v>156</v>
      </c>
      <c r="J2638" t="s">
        <v>155</v>
      </c>
      <c r="K2638" t="s">
        <v>226</v>
      </c>
      <c r="L2638" t="s">
        <v>227</v>
      </c>
      <c r="M2638" t="s">
        <v>226</v>
      </c>
      <c r="N2638" t="s">
        <v>251</v>
      </c>
    </row>
    <row r="2639" spans="1:14">
      <c r="A2639" t="s">
        <v>335</v>
      </c>
      <c r="B2639" t="s">
        <v>334</v>
      </c>
      <c r="D2639">
        <v>2017</v>
      </c>
      <c r="E2639" t="s">
        <v>333</v>
      </c>
      <c r="F2639" t="s">
        <v>332</v>
      </c>
      <c r="G2639">
        <v>26.917483000000001</v>
      </c>
      <c r="H2639">
        <v>36.007632829999999</v>
      </c>
      <c r="I2639" t="s">
        <v>156</v>
      </c>
      <c r="J2639" t="s">
        <v>155</v>
      </c>
      <c r="K2639" t="s">
        <v>48</v>
      </c>
      <c r="L2639" t="s">
        <v>85</v>
      </c>
      <c r="M2639" t="s">
        <v>47</v>
      </c>
      <c r="N2639" t="s">
        <v>250</v>
      </c>
    </row>
    <row r="2640" spans="1:14">
      <c r="A2640" t="s">
        <v>335</v>
      </c>
      <c r="B2640" t="s">
        <v>334</v>
      </c>
      <c r="D2640">
        <v>2017</v>
      </c>
      <c r="E2640" t="s">
        <v>333</v>
      </c>
      <c r="F2640" t="s">
        <v>332</v>
      </c>
      <c r="G2640">
        <v>25.989367000000001</v>
      </c>
      <c r="H2640">
        <v>36.699333000000003</v>
      </c>
      <c r="I2640" t="s">
        <v>156</v>
      </c>
      <c r="J2640" t="s">
        <v>155</v>
      </c>
      <c r="K2640" t="s">
        <v>61</v>
      </c>
      <c r="L2640" t="s">
        <v>337</v>
      </c>
      <c r="M2640" t="s">
        <v>60</v>
      </c>
      <c r="N2640" t="s">
        <v>248</v>
      </c>
    </row>
    <row r="2641" spans="1:14">
      <c r="A2641" t="s">
        <v>335</v>
      </c>
      <c r="B2641" t="s">
        <v>334</v>
      </c>
      <c r="D2641">
        <v>2017</v>
      </c>
      <c r="E2641" t="s">
        <v>333</v>
      </c>
      <c r="F2641" t="s">
        <v>332</v>
      </c>
      <c r="G2641">
        <v>25.15788083</v>
      </c>
      <c r="H2641">
        <v>37.16273683</v>
      </c>
      <c r="I2641" t="s">
        <v>156</v>
      </c>
      <c r="J2641" t="s">
        <v>155</v>
      </c>
      <c r="K2641" t="s">
        <v>48</v>
      </c>
      <c r="L2641" t="s">
        <v>336</v>
      </c>
      <c r="M2641" t="s">
        <v>47</v>
      </c>
      <c r="N2641" t="s">
        <v>247</v>
      </c>
    </row>
    <row r="2642" spans="1:14">
      <c r="A2642" t="s">
        <v>335</v>
      </c>
      <c r="B2642" t="s">
        <v>334</v>
      </c>
      <c r="D2642">
        <v>2017</v>
      </c>
      <c r="E2642" t="s">
        <v>333</v>
      </c>
      <c r="F2642" t="s">
        <v>332</v>
      </c>
      <c r="G2642">
        <v>22.393056000000001</v>
      </c>
      <c r="H2642">
        <v>39.134759000000003</v>
      </c>
      <c r="I2642" t="s">
        <v>156</v>
      </c>
      <c r="J2642" t="s">
        <v>155</v>
      </c>
      <c r="K2642" t="s">
        <v>48</v>
      </c>
      <c r="L2642" t="s">
        <v>80</v>
      </c>
      <c r="M2642" t="s">
        <v>79</v>
      </c>
      <c r="N2642" t="s">
        <v>245</v>
      </c>
    </row>
    <row r="2643" spans="1:14">
      <c r="A2643" t="s">
        <v>335</v>
      </c>
      <c r="B2643" t="s">
        <v>334</v>
      </c>
      <c r="D2643">
        <v>2017</v>
      </c>
      <c r="E2643" t="s">
        <v>333</v>
      </c>
      <c r="F2643" t="s">
        <v>332</v>
      </c>
      <c r="G2643">
        <v>22.380572829999998</v>
      </c>
      <c r="H2643">
        <v>39.131895829999998</v>
      </c>
      <c r="I2643" t="s">
        <v>156</v>
      </c>
      <c r="J2643" t="s">
        <v>155</v>
      </c>
      <c r="K2643" t="s">
        <v>226</v>
      </c>
      <c r="L2643" t="s">
        <v>227</v>
      </c>
      <c r="M2643" t="s">
        <v>226</v>
      </c>
      <c r="N2643" t="s">
        <v>243</v>
      </c>
    </row>
    <row r="2644" spans="1:14">
      <c r="A2644" t="s">
        <v>335</v>
      </c>
      <c r="B2644" t="s">
        <v>334</v>
      </c>
      <c r="D2644">
        <v>2017</v>
      </c>
      <c r="E2644" t="s">
        <v>333</v>
      </c>
      <c r="F2644" t="s">
        <v>332</v>
      </c>
      <c r="G2644">
        <v>18.51999983</v>
      </c>
      <c r="H2644">
        <v>41.084116829999999</v>
      </c>
      <c r="I2644" t="s">
        <v>156</v>
      </c>
      <c r="J2644" t="s">
        <v>155</v>
      </c>
      <c r="K2644" t="s">
        <v>48</v>
      </c>
      <c r="L2644" t="s">
        <v>85</v>
      </c>
      <c r="M2644" t="s">
        <v>47</v>
      </c>
      <c r="N2644" t="s">
        <v>242</v>
      </c>
    </row>
    <row r="2645" spans="1:14">
      <c r="A2645" t="s">
        <v>335</v>
      </c>
      <c r="B2645" t="s">
        <v>334</v>
      </c>
      <c r="D2645">
        <v>2017</v>
      </c>
      <c r="E2645" t="s">
        <v>333</v>
      </c>
      <c r="F2645" t="s">
        <v>332</v>
      </c>
      <c r="G2645">
        <v>18.22893483</v>
      </c>
      <c r="H2645">
        <v>41.323300000000003</v>
      </c>
      <c r="I2645" t="s">
        <v>156</v>
      </c>
      <c r="J2645" t="s">
        <v>155</v>
      </c>
      <c r="K2645" t="s">
        <v>48</v>
      </c>
      <c r="L2645" t="s">
        <v>85</v>
      </c>
      <c r="M2645" t="s">
        <v>47</v>
      </c>
      <c r="N2645" t="s">
        <v>240</v>
      </c>
    </row>
    <row r="2646" spans="1:14">
      <c r="A2646" t="s">
        <v>335</v>
      </c>
      <c r="B2646" t="s">
        <v>334</v>
      </c>
      <c r="D2646">
        <v>2017</v>
      </c>
      <c r="E2646" t="s">
        <v>333</v>
      </c>
      <c r="F2646" t="s">
        <v>332</v>
      </c>
      <c r="G2646">
        <v>18.118532829999999</v>
      </c>
      <c r="H2646">
        <v>41.565399829999997</v>
      </c>
      <c r="I2646" t="s">
        <v>156</v>
      </c>
      <c r="J2646" t="s">
        <v>155</v>
      </c>
      <c r="K2646" t="s">
        <v>56</v>
      </c>
      <c r="L2646" t="s">
        <v>106</v>
      </c>
      <c r="M2646" t="s">
        <v>55</v>
      </c>
      <c r="N2646" t="s">
        <v>331</v>
      </c>
    </row>
    <row r="2647" spans="1:14">
      <c r="A2647" t="s">
        <v>335</v>
      </c>
      <c r="B2647" t="s">
        <v>334</v>
      </c>
      <c r="C2647" t="s">
        <v>2542</v>
      </c>
      <c r="D2647">
        <v>1977</v>
      </c>
      <c r="E2647" t="s">
        <v>2541</v>
      </c>
      <c r="F2647" t="s">
        <v>2540</v>
      </c>
      <c r="G2647">
        <v>25.72122778</v>
      </c>
      <c r="H2647">
        <v>-79.263225000000006</v>
      </c>
      <c r="I2647" t="s">
        <v>50</v>
      </c>
      <c r="J2647" t="s">
        <v>217</v>
      </c>
      <c r="K2647" t="s">
        <v>56</v>
      </c>
      <c r="L2647" t="s">
        <v>209</v>
      </c>
      <c r="M2647" t="s">
        <v>209</v>
      </c>
    </row>
    <row r="2648" spans="1:14">
      <c r="A2648" t="s">
        <v>335</v>
      </c>
      <c r="B2648" t="s">
        <v>334</v>
      </c>
      <c r="C2648" t="s">
        <v>2539</v>
      </c>
      <c r="D2648">
        <v>1977</v>
      </c>
      <c r="E2648" t="s">
        <v>2537</v>
      </c>
      <c r="F2648" t="s">
        <v>66</v>
      </c>
      <c r="G2648">
        <v>25.119172219999999</v>
      </c>
      <c r="H2648">
        <v>-80.531925000000001</v>
      </c>
      <c r="I2648" t="s">
        <v>50</v>
      </c>
      <c r="J2648" t="s">
        <v>217</v>
      </c>
      <c r="K2648" t="s">
        <v>48</v>
      </c>
      <c r="L2648" t="s">
        <v>146</v>
      </c>
      <c r="M2648" t="s">
        <v>47</v>
      </c>
    </row>
    <row r="2649" spans="1:14">
      <c r="A2649" t="s">
        <v>335</v>
      </c>
      <c r="B2649" t="s">
        <v>334</v>
      </c>
      <c r="C2649" t="s">
        <v>2538</v>
      </c>
      <c r="D2649">
        <v>1993</v>
      </c>
      <c r="E2649" t="s">
        <v>2537</v>
      </c>
      <c r="F2649" t="s">
        <v>66</v>
      </c>
      <c r="G2649">
        <v>25.119172219999999</v>
      </c>
      <c r="H2649">
        <v>-80.531925000000001</v>
      </c>
      <c r="I2649" t="s">
        <v>50</v>
      </c>
      <c r="J2649" t="s">
        <v>217</v>
      </c>
      <c r="K2649" t="s">
        <v>48</v>
      </c>
      <c r="L2649" t="s">
        <v>146</v>
      </c>
      <c r="M2649" t="s">
        <v>47</v>
      </c>
    </row>
    <row r="2650" spans="1:14">
      <c r="A2650" t="s">
        <v>335</v>
      </c>
      <c r="B2650" t="s">
        <v>334</v>
      </c>
      <c r="C2650" t="s">
        <v>2536</v>
      </c>
      <c r="D2650">
        <v>2008</v>
      </c>
      <c r="E2650" t="s">
        <v>2535</v>
      </c>
      <c r="F2650" t="s">
        <v>81</v>
      </c>
      <c r="G2650">
        <v>-4.1399999999999997</v>
      </c>
      <c r="H2650">
        <v>119.36</v>
      </c>
      <c r="I2650" t="s">
        <v>65</v>
      </c>
      <c r="J2650" t="s">
        <v>49</v>
      </c>
      <c r="K2650" t="s">
        <v>48</v>
      </c>
      <c r="L2650" t="s">
        <v>80</v>
      </c>
      <c r="M2650" t="s">
        <v>79</v>
      </c>
    </row>
    <row r="2651" spans="1:14">
      <c r="A2651" t="s">
        <v>335</v>
      </c>
      <c r="B2651" t="s">
        <v>334</v>
      </c>
      <c r="C2651" t="s">
        <v>2534</v>
      </c>
      <c r="D2651">
        <v>2010</v>
      </c>
      <c r="E2651" t="s">
        <v>2409</v>
      </c>
      <c r="F2651" t="s">
        <v>167</v>
      </c>
      <c r="G2651">
        <v>44.56464167</v>
      </c>
      <c r="H2651">
        <v>-1.270263889</v>
      </c>
      <c r="I2651" t="s">
        <v>88</v>
      </c>
      <c r="J2651" t="s">
        <v>95</v>
      </c>
      <c r="K2651" t="s">
        <v>56</v>
      </c>
      <c r="L2651" t="s">
        <v>94</v>
      </c>
      <c r="M2651" t="s">
        <v>62</v>
      </c>
    </row>
    <row r="2652" spans="1:14">
      <c r="A2652" t="s">
        <v>335</v>
      </c>
      <c r="B2652" t="s">
        <v>334</v>
      </c>
      <c r="C2652" t="s">
        <v>2533</v>
      </c>
      <c r="D2652">
        <v>2015</v>
      </c>
      <c r="E2652" t="s">
        <v>2532</v>
      </c>
      <c r="F2652" t="s">
        <v>97</v>
      </c>
      <c r="G2652">
        <v>36.998872220000003</v>
      </c>
      <c r="H2652">
        <v>-8.0049555560000005</v>
      </c>
      <c r="I2652" t="s">
        <v>88</v>
      </c>
      <c r="J2652" t="s">
        <v>95</v>
      </c>
      <c r="K2652" t="s">
        <v>56</v>
      </c>
      <c r="L2652" t="s">
        <v>94</v>
      </c>
      <c r="M2652" t="s">
        <v>62</v>
      </c>
    </row>
    <row r="2653" spans="1:14">
      <c r="A2653" t="s">
        <v>307</v>
      </c>
      <c r="B2653" t="s">
        <v>306</v>
      </c>
      <c r="D2653">
        <v>2019</v>
      </c>
      <c r="E2653" t="s">
        <v>318</v>
      </c>
      <c r="F2653" t="s">
        <v>304</v>
      </c>
      <c r="G2653">
        <v>1.325141667</v>
      </c>
      <c r="H2653">
        <v>103.5505028</v>
      </c>
      <c r="I2653" t="s">
        <v>88</v>
      </c>
      <c r="J2653" t="s">
        <v>49</v>
      </c>
      <c r="K2653" t="s">
        <v>56</v>
      </c>
      <c r="L2653" t="s">
        <v>211</v>
      </c>
      <c r="M2653" t="s">
        <v>210</v>
      </c>
      <c r="N2653" t="s">
        <v>330</v>
      </c>
    </row>
    <row r="2654" spans="1:14">
      <c r="A2654" t="s">
        <v>307</v>
      </c>
      <c r="B2654" t="s">
        <v>306</v>
      </c>
      <c r="D2654">
        <v>2019</v>
      </c>
      <c r="E2654" t="s">
        <v>318</v>
      </c>
      <c r="F2654" t="s">
        <v>304</v>
      </c>
      <c r="G2654">
        <v>1.325141667</v>
      </c>
      <c r="H2654">
        <v>103.5505028</v>
      </c>
      <c r="I2654" t="s">
        <v>88</v>
      </c>
      <c r="J2654" t="s">
        <v>49</v>
      </c>
      <c r="K2654" t="s">
        <v>56</v>
      </c>
      <c r="L2654" t="s">
        <v>211</v>
      </c>
      <c r="M2654" t="s">
        <v>210</v>
      </c>
      <c r="N2654" t="s">
        <v>329</v>
      </c>
    </row>
    <row r="2655" spans="1:14">
      <c r="A2655" t="s">
        <v>307</v>
      </c>
      <c r="B2655" t="s">
        <v>306</v>
      </c>
      <c r="D2655">
        <v>2019</v>
      </c>
      <c r="E2655" t="s">
        <v>318</v>
      </c>
      <c r="F2655" t="s">
        <v>304</v>
      </c>
      <c r="G2655">
        <v>1.325141667</v>
      </c>
      <c r="H2655">
        <v>103.5505028</v>
      </c>
      <c r="I2655" t="s">
        <v>88</v>
      </c>
      <c r="J2655" t="s">
        <v>49</v>
      </c>
      <c r="K2655" t="s">
        <v>56</v>
      </c>
      <c r="L2655" t="s">
        <v>211</v>
      </c>
      <c r="M2655" t="s">
        <v>210</v>
      </c>
      <c r="N2655" t="s">
        <v>328</v>
      </c>
    </row>
    <row r="2656" spans="1:14">
      <c r="A2656" t="s">
        <v>307</v>
      </c>
      <c r="B2656" t="s">
        <v>306</v>
      </c>
      <c r="D2656">
        <v>2019</v>
      </c>
      <c r="E2656" t="s">
        <v>318</v>
      </c>
      <c r="F2656" t="s">
        <v>304</v>
      </c>
      <c r="G2656">
        <v>1.325141667</v>
      </c>
      <c r="H2656">
        <v>103.5505028</v>
      </c>
      <c r="I2656" t="s">
        <v>88</v>
      </c>
      <c r="J2656" t="s">
        <v>49</v>
      </c>
      <c r="K2656" t="s">
        <v>61</v>
      </c>
      <c r="L2656" t="s">
        <v>108</v>
      </c>
      <c r="M2656" t="s">
        <v>60</v>
      </c>
      <c r="N2656" t="s">
        <v>327</v>
      </c>
    </row>
    <row r="2657" spans="1:14">
      <c r="A2657" t="s">
        <v>307</v>
      </c>
      <c r="B2657" t="s">
        <v>306</v>
      </c>
      <c r="D2657">
        <v>2019</v>
      </c>
      <c r="E2657" t="s">
        <v>318</v>
      </c>
      <c r="F2657" t="s">
        <v>304</v>
      </c>
      <c r="G2657">
        <v>1.325141667</v>
      </c>
      <c r="H2657">
        <v>103.5505028</v>
      </c>
      <c r="I2657" t="s">
        <v>88</v>
      </c>
      <c r="J2657" t="s">
        <v>49</v>
      </c>
      <c r="K2657" t="s">
        <v>61</v>
      </c>
      <c r="L2657" t="s">
        <v>108</v>
      </c>
      <c r="M2657" t="s">
        <v>60</v>
      </c>
      <c r="N2657" t="s">
        <v>326</v>
      </c>
    </row>
    <row r="2658" spans="1:14">
      <c r="A2658" t="s">
        <v>307</v>
      </c>
      <c r="B2658" t="s">
        <v>306</v>
      </c>
      <c r="D2658">
        <v>2019</v>
      </c>
      <c r="E2658" t="s">
        <v>318</v>
      </c>
      <c r="F2658" t="s">
        <v>304</v>
      </c>
      <c r="G2658">
        <v>1.325141667</v>
      </c>
      <c r="H2658">
        <v>103.5505028</v>
      </c>
      <c r="I2658" t="s">
        <v>88</v>
      </c>
      <c r="J2658" t="s">
        <v>49</v>
      </c>
      <c r="K2658" t="s">
        <v>61</v>
      </c>
      <c r="L2658" t="s">
        <v>108</v>
      </c>
      <c r="M2658" t="s">
        <v>60</v>
      </c>
      <c r="N2658" t="s">
        <v>325</v>
      </c>
    </row>
    <row r="2659" spans="1:14">
      <c r="A2659" t="s">
        <v>307</v>
      </c>
      <c r="B2659" t="s">
        <v>306</v>
      </c>
      <c r="D2659">
        <v>2019</v>
      </c>
      <c r="E2659" t="s">
        <v>318</v>
      </c>
      <c r="F2659" t="s">
        <v>304</v>
      </c>
      <c r="G2659">
        <v>1.325141667</v>
      </c>
      <c r="H2659">
        <v>103.5505028</v>
      </c>
      <c r="I2659" t="s">
        <v>88</v>
      </c>
      <c r="J2659" t="s">
        <v>49</v>
      </c>
      <c r="K2659" t="s">
        <v>56</v>
      </c>
      <c r="L2659" t="s">
        <v>107</v>
      </c>
      <c r="M2659" t="s">
        <v>55</v>
      </c>
      <c r="N2659" t="s">
        <v>324</v>
      </c>
    </row>
    <row r="2660" spans="1:14">
      <c r="A2660" t="s">
        <v>307</v>
      </c>
      <c r="B2660" t="s">
        <v>306</v>
      </c>
      <c r="D2660">
        <v>2019</v>
      </c>
      <c r="E2660" t="s">
        <v>318</v>
      </c>
      <c r="F2660" t="s">
        <v>304</v>
      </c>
      <c r="G2660">
        <v>1.325141667</v>
      </c>
      <c r="H2660">
        <v>103.5505028</v>
      </c>
      <c r="I2660" t="s">
        <v>88</v>
      </c>
      <c r="J2660" t="s">
        <v>49</v>
      </c>
      <c r="K2660" t="s">
        <v>56</v>
      </c>
      <c r="L2660" t="s">
        <v>107</v>
      </c>
      <c r="M2660" t="s">
        <v>55</v>
      </c>
      <c r="N2660" t="s">
        <v>323</v>
      </c>
    </row>
    <row r="2661" spans="1:14">
      <c r="A2661" t="s">
        <v>307</v>
      </c>
      <c r="B2661" t="s">
        <v>306</v>
      </c>
      <c r="D2661">
        <v>2019</v>
      </c>
      <c r="E2661" t="s">
        <v>318</v>
      </c>
      <c r="F2661" t="s">
        <v>304</v>
      </c>
      <c r="G2661">
        <v>1.325141667</v>
      </c>
      <c r="H2661">
        <v>103.5505028</v>
      </c>
      <c r="I2661" t="s">
        <v>88</v>
      </c>
      <c r="J2661" t="s">
        <v>49</v>
      </c>
      <c r="K2661" t="s">
        <v>56</v>
      </c>
      <c r="L2661" t="s">
        <v>107</v>
      </c>
      <c r="M2661" t="s">
        <v>55</v>
      </c>
      <c r="N2661" t="s">
        <v>322</v>
      </c>
    </row>
    <row r="2662" spans="1:14">
      <c r="A2662" t="s">
        <v>307</v>
      </c>
      <c r="B2662" t="s">
        <v>306</v>
      </c>
      <c r="D2662">
        <v>2019</v>
      </c>
      <c r="E2662" t="s">
        <v>318</v>
      </c>
      <c r="F2662" t="s">
        <v>304</v>
      </c>
      <c r="G2662">
        <v>1.325141667</v>
      </c>
      <c r="H2662">
        <v>103.5505028</v>
      </c>
      <c r="I2662" t="s">
        <v>88</v>
      </c>
      <c r="J2662" t="s">
        <v>49</v>
      </c>
      <c r="K2662" t="s">
        <v>48</v>
      </c>
      <c r="L2662" t="s">
        <v>80</v>
      </c>
      <c r="M2662" t="s">
        <v>79</v>
      </c>
      <c r="N2662" t="s">
        <v>321</v>
      </c>
    </row>
    <row r="2663" spans="1:14">
      <c r="A2663" t="s">
        <v>307</v>
      </c>
      <c r="B2663" t="s">
        <v>306</v>
      </c>
      <c r="D2663">
        <v>2019</v>
      </c>
      <c r="E2663" t="s">
        <v>318</v>
      </c>
      <c r="F2663" t="s">
        <v>304</v>
      </c>
      <c r="G2663">
        <v>1.325141667</v>
      </c>
      <c r="H2663">
        <v>103.5505028</v>
      </c>
      <c r="I2663" t="s">
        <v>88</v>
      </c>
      <c r="J2663" t="s">
        <v>49</v>
      </c>
      <c r="K2663" t="s">
        <v>48</v>
      </c>
      <c r="L2663" t="s">
        <v>80</v>
      </c>
      <c r="M2663" t="s">
        <v>79</v>
      </c>
      <c r="N2663" t="s">
        <v>320</v>
      </c>
    </row>
    <row r="2664" spans="1:14">
      <c r="A2664" t="s">
        <v>307</v>
      </c>
      <c r="B2664" t="s">
        <v>306</v>
      </c>
      <c r="D2664">
        <v>2019</v>
      </c>
      <c r="E2664" t="s">
        <v>318</v>
      </c>
      <c r="F2664" t="s">
        <v>304</v>
      </c>
      <c r="G2664">
        <v>1.325141667</v>
      </c>
      <c r="H2664">
        <v>103.5505028</v>
      </c>
      <c r="I2664" t="s">
        <v>88</v>
      </c>
      <c r="J2664" t="s">
        <v>49</v>
      </c>
      <c r="K2664" t="s">
        <v>48</v>
      </c>
      <c r="L2664" t="s">
        <v>80</v>
      </c>
      <c r="M2664" t="s">
        <v>79</v>
      </c>
      <c r="N2664" t="s">
        <v>319</v>
      </c>
    </row>
    <row r="2665" spans="1:14">
      <c r="A2665" t="s">
        <v>307</v>
      </c>
      <c r="B2665" t="s">
        <v>306</v>
      </c>
      <c r="D2665">
        <v>2019</v>
      </c>
      <c r="E2665" t="s">
        <v>318</v>
      </c>
      <c r="F2665" t="s">
        <v>304</v>
      </c>
      <c r="G2665">
        <v>1.325141667</v>
      </c>
      <c r="H2665">
        <v>103.5505028</v>
      </c>
      <c r="I2665" t="s">
        <v>88</v>
      </c>
      <c r="J2665" t="s">
        <v>49</v>
      </c>
      <c r="K2665" t="s">
        <v>57</v>
      </c>
      <c r="L2665" t="s">
        <v>57</v>
      </c>
      <c r="M2665" t="s">
        <v>57</v>
      </c>
      <c r="N2665" t="s">
        <v>317</v>
      </c>
    </row>
    <row r="2666" spans="1:14">
      <c r="A2666" t="s">
        <v>307</v>
      </c>
      <c r="B2666" t="s">
        <v>306</v>
      </c>
      <c r="D2666">
        <v>2019</v>
      </c>
      <c r="E2666" t="s">
        <v>311</v>
      </c>
      <c r="F2666" t="s">
        <v>304</v>
      </c>
      <c r="G2666">
        <v>1.338194444</v>
      </c>
      <c r="H2666">
        <v>103.6031389</v>
      </c>
      <c r="I2666" t="s">
        <v>88</v>
      </c>
      <c r="J2666" t="s">
        <v>49</v>
      </c>
      <c r="K2666" t="s">
        <v>48</v>
      </c>
      <c r="L2666" t="s">
        <v>80</v>
      </c>
      <c r="M2666" t="s">
        <v>79</v>
      </c>
      <c r="N2666" t="s">
        <v>316</v>
      </c>
    </row>
    <row r="2667" spans="1:14">
      <c r="A2667" t="s">
        <v>307</v>
      </c>
      <c r="B2667" t="s">
        <v>306</v>
      </c>
      <c r="D2667">
        <v>2019</v>
      </c>
      <c r="E2667" t="s">
        <v>311</v>
      </c>
      <c r="F2667" t="s">
        <v>304</v>
      </c>
      <c r="G2667">
        <v>1.338194444</v>
      </c>
      <c r="H2667">
        <v>103.6031389</v>
      </c>
      <c r="I2667" t="s">
        <v>88</v>
      </c>
      <c r="J2667" t="s">
        <v>49</v>
      </c>
      <c r="K2667" t="s">
        <v>48</v>
      </c>
      <c r="L2667" t="s">
        <v>80</v>
      </c>
      <c r="M2667" t="s">
        <v>79</v>
      </c>
      <c r="N2667" t="s">
        <v>315</v>
      </c>
    </row>
    <row r="2668" spans="1:14">
      <c r="A2668" t="s">
        <v>307</v>
      </c>
      <c r="B2668" t="s">
        <v>306</v>
      </c>
      <c r="D2668">
        <v>2019</v>
      </c>
      <c r="E2668" t="s">
        <v>311</v>
      </c>
      <c r="F2668" t="s">
        <v>304</v>
      </c>
      <c r="G2668">
        <v>1.338194444</v>
      </c>
      <c r="H2668">
        <v>103.6031389</v>
      </c>
      <c r="I2668" t="s">
        <v>88</v>
      </c>
      <c r="J2668" t="s">
        <v>49</v>
      </c>
      <c r="K2668" t="s">
        <v>48</v>
      </c>
      <c r="L2668" t="s">
        <v>80</v>
      </c>
      <c r="M2668" t="s">
        <v>79</v>
      </c>
      <c r="N2668" t="s">
        <v>314</v>
      </c>
    </row>
    <row r="2669" spans="1:14">
      <c r="A2669" t="s">
        <v>307</v>
      </c>
      <c r="B2669" t="s">
        <v>306</v>
      </c>
      <c r="D2669">
        <v>2019</v>
      </c>
      <c r="E2669" t="s">
        <v>311</v>
      </c>
      <c r="F2669" t="s">
        <v>304</v>
      </c>
      <c r="G2669">
        <v>1.338194444</v>
      </c>
      <c r="H2669">
        <v>103.6031389</v>
      </c>
      <c r="I2669" t="s">
        <v>88</v>
      </c>
      <c r="J2669" t="s">
        <v>49</v>
      </c>
      <c r="K2669" t="s">
        <v>48</v>
      </c>
      <c r="L2669" t="s">
        <v>85</v>
      </c>
      <c r="M2669" t="s">
        <v>47</v>
      </c>
      <c r="N2669" t="s">
        <v>313</v>
      </c>
    </row>
    <row r="2670" spans="1:14">
      <c r="A2670" t="s">
        <v>307</v>
      </c>
      <c r="B2670" t="s">
        <v>306</v>
      </c>
      <c r="D2670">
        <v>2019</v>
      </c>
      <c r="E2670" t="s">
        <v>311</v>
      </c>
      <c r="F2670" t="s">
        <v>304</v>
      </c>
      <c r="G2670">
        <v>1.338194444</v>
      </c>
      <c r="H2670">
        <v>103.6031389</v>
      </c>
      <c r="I2670" t="s">
        <v>88</v>
      </c>
      <c r="J2670" t="s">
        <v>49</v>
      </c>
      <c r="K2670" t="s">
        <v>48</v>
      </c>
      <c r="L2670" t="s">
        <v>85</v>
      </c>
      <c r="M2670" t="s">
        <v>47</v>
      </c>
      <c r="N2670" t="s">
        <v>312</v>
      </c>
    </row>
    <row r="2671" spans="1:14">
      <c r="A2671" t="s">
        <v>307</v>
      </c>
      <c r="B2671" t="s">
        <v>306</v>
      </c>
      <c r="D2671">
        <v>2019</v>
      </c>
      <c r="E2671" t="s">
        <v>311</v>
      </c>
      <c r="F2671" t="s">
        <v>304</v>
      </c>
      <c r="G2671">
        <v>1.338194444</v>
      </c>
      <c r="H2671">
        <v>103.6031389</v>
      </c>
      <c r="I2671" t="s">
        <v>88</v>
      </c>
      <c r="J2671" t="s">
        <v>49</v>
      </c>
      <c r="K2671" t="s">
        <v>48</v>
      </c>
      <c r="L2671" t="s">
        <v>85</v>
      </c>
      <c r="M2671" t="s">
        <v>47</v>
      </c>
      <c r="N2671" t="s">
        <v>310</v>
      </c>
    </row>
    <row r="2672" spans="1:14">
      <c r="A2672" t="s">
        <v>307</v>
      </c>
      <c r="B2672" t="s">
        <v>306</v>
      </c>
      <c r="D2672">
        <v>2019</v>
      </c>
      <c r="E2672" t="s">
        <v>305</v>
      </c>
      <c r="F2672" t="s">
        <v>304</v>
      </c>
      <c r="G2672">
        <v>1.338194444</v>
      </c>
      <c r="H2672">
        <v>103.6031389</v>
      </c>
      <c r="I2672" t="s">
        <v>88</v>
      </c>
      <c r="J2672" t="s">
        <v>49</v>
      </c>
      <c r="K2672" t="s">
        <v>48</v>
      </c>
      <c r="L2672" t="s">
        <v>80</v>
      </c>
      <c r="M2672" t="s">
        <v>79</v>
      </c>
      <c r="N2672" t="s">
        <v>309</v>
      </c>
    </row>
    <row r="2673" spans="1:14">
      <c r="A2673" t="s">
        <v>307</v>
      </c>
      <c r="B2673" t="s">
        <v>306</v>
      </c>
      <c r="D2673">
        <v>2019</v>
      </c>
      <c r="E2673" t="s">
        <v>305</v>
      </c>
      <c r="F2673" t="s">
        <v>304</v>
      </c>
      <c r="G2673">
        <v>1.338194444</v>
      </c>
      <c r="H2673">
        <v>103.6031389</v>
      </c>
      <c r="I2673" t="s">
        <v>88</v>
      </c>
      <c r="J2673" t="s">
        <v>49</v>
      </c>
      <c r="K2673" t="s">
        <v>48</v>
      </c>
      <c r="L2673" t="s">
        <v>80</v>
      </c>
      <c r="M2673" t="s">
        <v>79</v>
      </c>
      <c r="N2673" t="s">
        <v>308</v>
      </c>
    </row>
    <row r="2674" spans="1:14">
      <c r="A2674" t="s">
        <v>307</v>
      </c>
      <c r="B2674" t="s">
        <v>306</v>
      </c>
      <c r="D2674">
        <v>2019</v>
      </c>
      <c r="E2674" t="s">
        <v>305</v>
      </c>
      <c r="F2674" t="s">
        <v>304</v>
      </c>
      <c r="G2674">
        <v>1.338194444</v>
      </c>
      <c r="H2674">
        <v>103.6031389</v>
      </c>
      <c r="I2674" t="s">
        <v>88</v>
      </c>
      <c r="J2674" t="s">
        <v>49</v>
      </c>
      <c r="K2674" t="s">
        <v>48</v>
      </c>
      <c r="L2674" t="s">
        <v>80</v>
      </c>
      <c r="M2674" t="s">
        <v>79</v>
      </c>
      <c r="N2674" t="s">
        <v>303</v>
      </c>
    </row>
    <row r="2675" spans="1:14">
      <c r="A2675" t="s">
        <v>296</v>
      </c>
      <c r="B2675" t="s">
        <v>295</v>
      </c>
      <c r="D2675">
        <v>2019</v>
      </c>
      <c r="E2675" t="s">
        <v>302</v>
      </c>
      <c r="F2675" t="s">
        <v>89</v>
      </c>
      <c r="G2675">
        <v>16.93351389</v>
      </c>
      <c r="H2675">
        <v>112.3067056</v>
      </c>
      <c r="I2675" t="s">
        <v>50</v>
      </c>
      <c r="J2675" t="s">
        <v>49</v>
      </c>
      <c r="K2675" t="s">
        <v>226</v>
      </c>
      <c r="L2675" t="s">
        <v>227</v>
      </c>
      <c r="M2675" t="s">
        <v>226</v>
      </c>
      <c r="N2675" t="s">
        <v>301</v>
      </c>
    </row>
    <row r="2676" spans="1:14">
      <c r="A2676" t="s">
        <v>296</v>
      </c>
      <c r="B2676" t="s">
        <v>295</v>
      </c>
      <c r="D2676">
        <v>2019</v>
      </c>
      <c r="E2676" t="s">
        <v>298</v>
      </c>
      <c r="F2676" t="s">
        <v>89</v>
      </c>
      <c r="G2676">
        <v>18.508136109999999</v>
      </c>
      <c r="H2676">
        <v>110.1421861</v>
      </c>
      <c r="I2676" t="s">
        <v>65</v>
      </c>
      <c r="J2676" t="s">
        <v>49</v>
      </c>
      <c r="K2676" t="s">
        <v>226</v>
      </c>
      <c r="L2676" t="s">
        <v>227</v>
      </c>
      <c r="M2676" t="s">
        <v>226</v>
      </c>
      <c r="N2676" t="s">
        <v>301</v>
      </c>
    </row>
    <row r="2677" spans="1:14">
      <c r="A2677" t="s">
        <v>296</v>
      </c>
      <c r="B2677" t="s">
        <v>295</v>
      </c>
      <c r="D2677">
        <v>2019</v>
      </c>
      <c r="E2677" t="s">
        <v>294</v>
      </c>
      <c r="F2677" t="s">
        <v>89</v>
      </c>
      <c r="G2677">
        <v>18.312361110000001</v>
      </c>
      <c r="H2677">
        <v>109.2148028</v>
      </c>
      <c r="I2677" t="s">
        <v>65</v>
      </c>
      <c r="J2677" t="s">
        <v>49</v>
      </c>
      <c r="K2677" t="s">
        <v>226</v>
      </c>
      <c r="L2677" t="s">
        <v>227</v>
      </c>
      <c r="M2677" t="s">
        <v>226</v>
      </c>
      <c r="N2677" t="s">
        <v>301</v>
      </c>
    </row>
    <row r="2678" spans="1:14">
      <c r="A2678" t="s">
        <v>296</v>
      </c>
      <c r="B2678" t="s">
        <v>295</v>
      </c>
      <c r="D2678">
        <v>2019</v>
      </c>
      <c r="E2678" t="s">
        <v>300</v>
      </c>
      <c r="F2678" t="s">
        <v>89</v>
      </c>
      <c r="G2678">
        <v>16.93351389</v>
      </c>
      <c r="H2678">
        <v>112.3067056</v>
      </c>
      <c r="I2678" t="s">
        <v>50</v>
      </c>
      <c r="J2678" t="s">
        <v>49</v>
      </c>
      <c r="K2678" t="s">
        <v>61</v>
      </c>
      <c r="L2678" t="s">
        <v>108</v>
      </c>
      <c r="M2678" t="s">
        <v>60</v>
      </c>
      <c r="N2678" t="s">
        <v>293</v>
      </c>
    </row>
    <row r="2679" spans="1:14">
      <c r="A2679" t="s">
        <v>296</v>
      </c>
      <c r="B2679" t="s">
        <v>295</v>
      </c>
      <c r="D2679">
        <v>2019</v>
      </c>
      <c r="E2679" t="s">
        <v>300</v>
      </c>
      <c r="F2679" t="s">
        <v>89</v>
      </c>
      <c r="G2679">
        <v>16.93351389</v>
      </c>
      <c r="H2679">
        <v>112.3067056</v>
      </c>
      <c r="I2679" t="s">
        <v>50</v>
      </c>
      <c r="J2679" t="s">
        <v>49</v>
      </c>
      <c r="K2679" t="s">
        <v>48</v>
      </c>
      <c r="L2679" t="s">
        <v>85</v>
      </c>
      <c r="M2679" t="s">
        <v>47</v>
      </c>
      <c r="N2679" t="s">
        <v>293</v>
      </c>
    </row>
    <row r="2680" spans="1:14">
      <c r="A2680" t="s">
        <v>296</v>
      </c>
      <c r="B2680" t="s">
        <v>295</v>
      </c>
      <c r="D2680">
        <v>2019</v>
      </c>
      <c r="E2680" t="s">
        <v>300</v>
      </c>
      <c r="F2680" t="s">
        <v>89</v>
      </c>
      <c r="G2680">
        <v>16.93351389</v>
      </c>
      <c r="H2680">
        <v>112.3067056</v>
      </c>
      <c r="I2680" t="s">
        <v>50</v>
      </c>
      <c r="J2680" t="s">
        <v>49</v>
      </c>
      <c r="K2680" t="s">
        <v>56</v>
      </c>
      <c r="L2680" t="s">
        <v>297</v>
      </c>
      <c r="M2680" t="s">
        <v>210</v>
      </c>
      <c r="N2680" t="s">
        <v>293</v>
      </c>
    </row>
    <row r="2681" spans="1:14">
      <c r="A2681" t="s">
        <v>296</v>
      </c>
      <c r="B2681" t="s">
        <v>295</v>
      </c>
      <c r="D2681">
        <v>2019</v>
      </c>
      <c r="E2681" t="s">
        <v>300</v>
      </c>
      <c r="F2681" t="s">
        <v>89</v>
      </c>
      <c r="G2681">
        <v>16.93351389</v>
      </c>
      <c r="H2681">
        <v>112.3067056</v>
      </c>
      <c r="I2681" t="s">
        <v>50</v>
      </c>
      <c r="J2681" t="s">
        <v>49</v>
      </c>
      <c r="K2681" t="s">
        <v>56</v>
      </c>
      <c r="L2681" t="s">
        <v>107</v>
      </c>
      <c r="M2681" t="s">
        <v>55</v>
      </c>
      <c r="N2681" t="s">
        <v>293</v>
      </c>
    </row>
    <row r="2682" spans="1:14">
      <c r="A2682" t="s">
        <v>296</v>
      </c>
      <c r="B2682" t="s">
        <v>295</v>
      </c>
      <c r="D2682">
        <v>2019</v>
      </c>
      <c r="E2682" t="s">
        <v>299</v>
      </c>
      <c r="F2682" t="s">
        <v>89</v>
      </c>
      <c r="G2682">
        <v>16.93351389</v>
      </c>
      <c r="H2682">
        <v>112.3067056</v>
      </c>
      <c r="I2682" t="s">
        <v>50</v>
      </c>
      <c r="J2682" t="s">
        <v>49</v>
      </c>
      <c r="K2682" t="s">
        <v>61</v>
      </c>
      <c r="L2682" t="s">
        <v>108</v>
      </c>
      <c r="M2682" t="s">
        <v>60</v>
      </c>
      <c r="N2682" t="s">
        <v>293</v>
      </c>
    </row>
    <row r="2683" spans="1:14">
      <c r="A2683" t="s">
        <v>296</v>
      </c>
      <c r="B2683" t="s">
        <v>295</v>
      </c>
      <c r="D2683">
        <v>2019</v>
      </c>
      <c r="E2683" t="s">
        <v>299</v>
      </c>
      <c r="F2683" t="s">
        <v>89</v>
      </c>
      <c r="G2683">
        <v>16.93351389</v>
      </c>
      <c r="H2683">
        <v>112.3067056</v>
      </c>
      <c r="I2683" t="s">
        <v>50</v>
      </c>
      <c r="J2683" t="s">
        <v>49</v>
      </c>
      <c r="K2683" t="s">
        <v>48</v>
      </c>
      <c r="L2683" t="s">
        <v>85</v>
      </c>
      <c r="M2683" t="s">
        <v>47</v>
      </c>
      <c r="N2683" t="s">
        <v>293</v>
      </c>
    </row>
    <row r="2684" spans="1:14">
      <c r="A2684" t="s">
        <v>296</v>
      </c>
      <c r="B2684" t="s">
        <v>295</v>
      </c>
      <c r="D2684">
        <v>2019</v>
      </c>
      <c r="E2684" t="s">
        <v>298</v>
      </c>
      <c r="F2684" t="s">
        <v>89</v>
      </c>
      <c r="G2684">
        <v>18.508136109999999</v>
      </c>
      <c r="H2684">
        <v>110.1421861</v>
      </c>
      <c r="I2684" t="s">
        <v>65</v>
      </c>
      <c r="J2684" t="s">
        <v>49</v>
      </c>
      <c r="K2684" t="s">
        <v>48</v>
      </c>
      <c r="L2684" t="s">
        <v>85</v>
      </c>
      <c r="M2684" t="s">
        <v>47</v>
      </c>
      <c r="N2684" t="s">
        <v>293</v>
      </c>
    </row>
    <row r="2685" spans="1:14">
      <c r="A2685" t="s">
        <v>296</v>
      </c>
      <c r="B2685" t="s">
        <v>295</v>
      </c>
      <c r="D2685">
        <v>2019</v>
      </c>
      <c r="E2685" t="s">
        <v>298</v>
      </c>
      <c r="F2685" t="s">
        <v>89</v>
      </c>
      <c r="G2685">
        <v>18.508136109999999</v>
      </c>
      <c r="H2685">
        <v>110.1421861</v>
      </c>
      <c r="I2685" t="s">
        <v>65</v>
      </c>
      <c r="J2685" t="s">
        <v>49</v>
      </c>
      <c r="K2685" t="s">
        <v>56</v>
      </c>
      <c r="L2685" t="s">
        <v>297</v>
      </c>
      <c r="M2685" t="s">
        <v>210</v>
      </c>
      <c r="N2685" t="s">
        <v>293</v>
      </c>
    </row>
    <row r="2686" spans="1:14">
      <c r="A2686" t="s">
        <v>296</v>
      </c>
      <c r="B2686" t="s">
        <v>295</v>
      </c>
      <c r="D2686">
        <v>2019</v>
      </c>
      <c r="E2686" t="s">
        <v>294</v>
      </c>
      <c r="F2686" t="s">
        <v>89</v>
      </c>
      <c r="G2686">
        <v>18.312361110000001</v>
      </c>
      <c r="H2686">
        <v>109.2148028</v>
      </c>
      <c r="I2686" t="s">
        <v>65</v>
      </c>
      <c r="J2686" t="s">
        <v>49</v>
      </c>
      <c r="K2686" t="s">
        <v>61</v>
      </c>
      <c r="L2686" t="s">
        <v>108</v>
      </c>
      <c r="M2686" t="s">
        <v>60</v>
      </c>
      <c r="N2686" t="s">
        <v>293</v>
      </c>
    </row>
    <row r="2687" spans="1:14">
      <c r="A2687" t="s">
        <v>296</v>
      </c>
      <c r="B2687" t="s">
        <v>295</v>
      </c>
      <c r="D2687">
        <v>2019</v>
      </c>
      <c r="E2687" t="s">
        <v>294</v>
      </c>
      <c r="F2687" t="s">
        <v>89</v>
      </c>
      <c r="G2687">
        <v>18.312361110000001</v>
      </c>
      <c r="H2687">
        <v>109.2148028</v>
      </c>
      <c r="I2687" t="s">
        <v>65</v>
      </c>
      <c r="J2687" t="s">
        <v>49</v>
      </c>
      <c r="K2687" t="s">
        <v>56</v>
      </c>
      <c r="L2687" t="s">
        <v>107</v>
      </c>
      <c r="M2687" t="s">
        <v>55</v>
      </c>
      <c r="N2687" t="s">
        <v>293</v>
      </c>
    </row>
    <row r="2688" spans="1:14">
      <c r="A2688" t="s">
        <v>2522</v>
      </c>
      <c r="B2688" t="s">
        <v>2531</v>
      </c>
      <c r="D2688">
        <v>2020</v>
      </c>
      <c r="E2688" t="s">
        <v>2520</v>
      </c>
      <c r="F2688" t="s">
        <v>235</v>
      </c>
      <c r="G2688">
        <v>32.983844439999999</v>
      </c>
      <c r="H2688">
        <v>129.88748889999999</v>
      </c>
      <c r="I2688" t="s">
        <v>65</v>
      </c>
      <c r="J2688" t="s">
        <v>64</v>
      </c>
      <c r="K2688" t="s">
        <v>56</v>
      </c>
      <c r="L2688" t="s">
        <v>63</v>
      </c>
      <c r="M2688" t="s">
        <v>62</v>
      </c>
      <c r="N2688" t="s">
        <v>2530</v>
      </c>
    </row>
    <row r="2689" spans="1:14">
      <c r="A2689" t="s">
        <v>2522</v>
      </c>
      <c r="B2689" t="s">
        <v>2521</v>
      </c>
      <c r="D2689">
        <v>2020</v>
      </c>
      <c r="E2689" t="s">
        <v>2520</v>
      </c>
      <c r="F2689" t="s">
        <v>235</v>
      </c>
      <c r="G2689">
        <v>32.983844439999999</v>
      </c>
      <c r="H2689">
        <v>129.88748889999999</v>
      </c>
      <c r="I2689" t="s">
        <v>65</v>
      </c>
      <c r="J2689" t="s">
        <v>64</v>
      </c>
      <c r="K2689" t="s">
        <v>56</v>
      </c>
      <c r="L2689" t="s">
        <v>63</v>
      </c>
      <c r="M2689" t="s">
        <v>62</v>
      </c>
      <c r="N2689" t="s">
        <v>2529</v>
      </c>
    </row>
    <row r="2690" spans="1:14">
      <c r="A2690" t="s">
        <v>2522</v>
      </c>
      <c r="B2690" t="s">
        <v>2521</v>
      </c>
      <c r="D2690">
        <v>2020</v>
      </c>
      <c r="E2690" t="s">
        <v>2520</v>
      </c>
      <c r="F2690" t="s">
        <v>235</v>
      </c>
      <c r="G2690">
        <v>32.983844439999999</v>
      </c>
      <c r="H2690">
        <v>129.88748889999999</v>
      </c>
      <c r="I2690" t="s">
        <v>65</v>
      </c>
      <c r="J2690" t="s">
        <v>64</v>
      </c>
      <c r="K2690" t="s">
        <v>56</v>
      </c>
      <c r="L2690" t="s">
        <v>63</v>
      </c>
      <c r="M2690" t="s">
        <v>62</v>
      </c>
      <c r="N2690" t="s">
        <v>2528</v>
      </c>
    </row>
    <row r="2691" spans="1:14">
      <c r="A2691" t="s">
        <v>2522</v>
      </c>
      <c r="B2691" t="s">
        <v>2521</v>
      </c>
      <c r="D2691">
        <v>2020</v>
      </c>
      <c r="E2691" t="s">
        <v>2520</v>
      </c>
      <c r="F2691" t="s">
        <v>235</v>
      </c>
      <c r="G2691">
        <v>32.983844439999999</v>
      </c>
      <c r="H2691">
        <v>129.88748889999999</v>
      </c>
      <c r="I2691" t="s">
        <v>65</v>
      </c>
      <c r="J2691" t="s">
        <v>64</v>
      </c>
      <c r="K2691" t="s">
        <v>56</v>
      </c>
      <c r="L2691" t="s">
        <v>63</v>
      </c>
      <c r="M2691" t="s">
        <v>62</v>
      </c>
      <c r="N2691" t="s">
        <v>2527</v>
      </c>
    </row>
    <row r="2692" spans="1:14">
      <c r="A2692" t="s">
        <v>2522</v>
      </c>
      <c r="B2692" t="s">
        <v>2521</v>
      </c>
      <c r="D2692">
        <v>2020</v>
      </c>
      <c r="E2692" t="s">
        <v>2520</v>
      </c>
      <c r="F2692" t="s">
        <v>235</v>
      </c>
      <c r="G2692">
        <v>32.983844439999999</v>
      </c>
      <c r="H2692">
        <v>129.88748889999999</v>
      </c>
      <c r="I2692" t="s">
        <v>65</v>
      </c>
      <c r="J2692" t="s">
        <v>64</v>
      </c>
      <c r="K2692" t="s">
        <v>56</v>
      </c>
      <c r="L2692" t="s">
        <v>63</v>
      </c>
      <c r="M2692" t="s">
        <v>62</v>
      </c>
      <c r="N2692" t="s">
        <v>2526</v>
      </c>
    </row>
    <row r="2693" spans="1:14">
      <c r="A2693" t="s">
        <v>2522</v>
      </c>
      <c r="B2693" t="s">
        <v>2521</v>
      </c>
      <c r="D2693">
        <v>2020</v>
      </c>
      <c r="E2693" t="s">
        <v>2520</v>
      </c>
      <c r="F2693" t="s">
        <v>235</v>
      </c>
      <c r="G2693">
        <v>32.983844439999999</v>
      </c>
      <c r="H2693">
        <v>129.88748889999999</v>
      </c>
      <c r="I2693" t="s">
        <v>65</v>
      </c>
      <c r="J2693" t="s">
        <v>64</v>
      </c>
      <c r="K2693" t="s">
        <v>56</v>
      </c>
      <c r="L2693" t="s">
        <v>63</v>
      </c>
      <c r="M2693" t="s">
        <v>62</v>
      </c>
      <c r="N2693" t="s">
        <v>2525</v>
      </c>
    </row>
    <row r="2694" spans="1:14">
      <c r="A2694" t="s">
        <v>2522</v>
      </c>
      <c r="B2694" t="s">
        <v>2521</v>
      </c>
      <c r="D2694">
        <v>2020</v>
      </c>
      <c r="E2694" t="s">
        <v>2520</v>
      </c>
      <c r="F2694" t="s">
        <v>235</v>
      </c>
      <c r="G2694">
        <v>32.983844439999999</v>
      </c>
      <c r="H2694">
        <v>129.88748889999999</v>
      </c>
      <c r="I2694" t="s">
        <v>65</v>
      </c>
      <c r="J2694" t="s">
        <v>64</v>
      </c>
      <c r="K2694" t="s">
        <v>56</v>
      </c>
      <c r="L2694" t="s">
        <v>63</v>
      </c>
      <c r="M2694" t="s">
        <v>62</v>
      </c>
      <c r="N2694" t="s">
        <v>2524</v>
      </c>
    </row>
    <row r="2695" spans="1:14">
      <c r="A2695" t="s">
        <v>2522</v>
      </c>
      <c r="B2695" t="s">
        <v>2521</v>
      </c>
      <c r="D2695">
        <v>2020</v>
      </c>
      <c r="E2695" t="s">
        <v>2520</v>
      </c>
      <c r="F2695" t="s">
        <v>235</v>
      </c>
      <c r="G2695">
        <v>32.983844439999999</v>
      </c>
      <c r="H2695">
        <v>129.88748889999999</v>
      </c>
      <c r="I2695" t="s">
        <v>65</v>
      </c>
      <c r="J2695" t="s">
        <v>64</v>
      </c>
      <c r="K2695" t="s">
        <v>56</v>
      </c>
      <c r="L2695" t="s">
        <v>63</v>
      </c>
      <c r="M2695" t="s">
        <v>62</v>
      </c>
      <c r="N2695" t="s">
        <v>2523</v>
      </c>
    </row>
    <row r="2696" spans="1:14">
      <c r="A2696" t="s">
        <v>2522</v>
      </c>
      <c r="B2696" t="s">
        <v>2521</v>
      </c>
      <c r="D2696">
        <v>2020</v>
      </c>
      <c r="E2696" t="s">
        <v>2520</v>
      </c>
      <c r="F2696" t="s">
        <v>235</v>
      </c>
      <c r="G2696">
        <v>32.983844439999999</v>
      </c>
      <c r="H2696">
        <v>129.88748889999999</v>
      </c>
      <c r="I2696" t="s">
        <v>65</v>
      </c>
      <c r="J2696" t="s">
        <v>64</v>
      </c>
      <c r="K2696" t="s">
        <v>56</v>
      </c>
      <c r="L2696" t="s">
        <v>63</v>
      </c>
      <c r="M2696" t="s">
        <v>62</v>
      </c>
      <c r="N2696" t="s">
        <v>2519</v>
      </c>
    </row>
    <row r="2697" spans="1:14">
      <c r="A2697" t="s">
        <v>292</v>
      </c>
      <c r="B2697" t="s">
        <v>291</v>
      </c>
      <c r="D2697">
        <v>2011</v>
      </c>
      <c r="E2697" t="s">
        <v>290</v>
      </c>
      <c r="F2697" t="s">
        <v>167</v>
      </c>
      <c r="G2697">
        <v>48.738316670000003</v>
      </c>
      <c r="H2697">
        <v>-3.9731666670000001</v>
      </c>
      <c r="I2697" t="s">
        <v>88</v>
      </c>
      <c r="J2697" t="s">
        <v>95</v>
      </c>
      <c r="K2697" t="s">
        <v>56</v>
      </c>
      <c r="L2697" t="s">
        <v>63</v>
      </c>
      <c r="M2697" t="s">
        <v>62</v>
      </c>
      <c r="N2697" s="3">
        <v>44967</v>
      </c>
    </row>
    <row r="2698" spans="1:14">
      <c r="A2698" t="s">
        <v>292</v>
      </c>
      <c r="B2698" t="s">
        <v>291</v>
      </c>
      <c r="D2698">
        <v>2011</v>
      </c>
      <c r="E2698" t="s">
        <v>290</v>
      </c>
      <c r="F2698" t="s">
        <v>167</v>
      </c>
      <c r="G2698">
        <v>48.738316670000003</v>
      </c>
      <c r="H2698">
        <v>-3.9731666670000001</v>
      </c>
      <c r="I2698" t="s">
        <v>88</v>
      </c>
      <c r="J2698" t="s">
        <v>95</v>
      </c>
      <c r="K2698" t="s">
        <v>56</v>
      </c>
      <c r="L2698" t="s">
        <v>63</v>
      </c>
      <c r="M2698" t="s">
        <v>62</v>
      </c>
      <c r="N2698" s="3">
        <v>44994</v>
      </c>
    </row>
    <row r="2699" spans="1:14">
      <c r="A2699" t="s">
        <v>292</v>
      </c>
      <c r="B2699" t="s">
        <v>291</v>
      </c>
      <c r="D2699">
        <v>2011</v>
      </c>
      <c r="E2699" t="s">
        <v>290</v>
      </c>
      <c r="F2699" t="s">
        <v>167</v>
      </c>
      <c r="G2699">
        <v>48.738316670000003</v>
      </c>
      <c r="H2699">
        <v>-3.9731666670000001</v>
      </c>
      <c r="I2699" t="s">
        <v>88</v>
      </c>
      <c r="J2699" t="s">
        <v>95</v>
      </c>
      <c r="K2699" t="s">
        <v>56</v>
      </c>
      <c r="L2699" t="s">
        <v>63</v>
      </c>
      <c r="M2699" t="s">
        <v>62</v>
      </c>
      <c r="N2699" s="3">
        <v>45024</v>
      </c>
    </row>
    <row r="2700" spans="1:14">
      <c r="A2700" t="s">
        <v>292</v>
      </c>
      <c r="B2700" t="s">
        <v>291</v>
      </c>
      <c r="D2700">
        <v>2011</v>
      </c>
      <c r="E2700" t="s">
        <v>290</v>
      </c>
      <c r="F2700" t="s">
        <v>167</v>
      </c>
      <c r="G2700">
        <v>48.738316670000003</v>
      </c>
      <c r="H2700">
        <v>-3.9731666670000001</v>
      </c>
      <c r="I2700" t="s">
        <v>88</v>
      </c>
      <c r="J2700" t="s">
        <v>95</v>
      </c>
      <c r="K2700" t="s">
        <v>56</v>
      </c>
      <c r="L2700" t="s">
        <v>63</v>
      </c>
      <c r="M2700" t="s">
        <v>62</v>
      </c>
      <c r="N2700" s="3">
        <v>45086</v>
      </c>
    </row>
    <row r="2701" spans="1:14">
      <c r="A2701" t="s">
        <v>292</v>
      </c>
      <c r="B2701" t="s">
        <v>291</v>
      </c>
      <c r="D2701">
        <v>2011</v>
      </c>
      <c r="E2701" t="s">
        <v>290</v>
      </c>
      <c r="F2701" t="s">
        <v>167</v>
      </c>
      <c r="G2701">
        <v>48.738316670000003</v>
      </c>
      <c r="H2701">
        <v>-3.9731666670000001</v>
      </c>
      <c r="I2701" t="s">
        <v>88</v>
      </c>
      <c r="J2701" t="s">
        <v>95</v>
      </c>
      <c r="K2701" t="s">
        <v>56</v>
      </c>
      <c r="L2701" t="s">
        <v>63</v>
      </c>
      <c r="M2701" t="s">
        <v>62</v>
      </c>
      <c r="N2701" s="3">
        <v>45177</v>
      </c>
    </row>
    <row r="2702" spans="1:14">
      <c r="A2702" t="s">
        <v>292</v>
      </c>
      <c r="B2702" t="s">
        <v>291</v>
      </c>
      <c r="D2702">
        <v>2011</v>
      </c>
      <c r="E2702" t="s">
        <v>290</v>
      </c>
      <c r="F2702" t="s">
        <v>167</v>
      </c>
      <c r="G2702">
        <v>48.738316670000003</v>
      </c>
      <c r="H2702">
        <v>-3.9731666670000001</v>
      </c>
      <c r="I2702" t="s">
        <v>88</v>
      </c>
      <c r="J2702" t="s">
        <v>95</v>
      </c>
      <c r="K2702" t="s">
        <v>56</v>
      </c>
      <c r="L2702" t="s">
        <v>94</v>
      </c>
      <c r="M2702" t="s">
        <v>62</v>
      </c>
      <c r="N2702" s="3">
        <v>44936</v>
      </c>
    </row>
    <row r="2703" spans="1:14">
      <c r="A2703" t="s">
        <v>292</v>
      </c>
      <c r="B2703" t="s">
        <v>291</v>
      </c>
      <c r="D2703">
        <v>2011</v>
      </c>
      <c r="E2703" t="s">
        <v>290</v>
      </c>
      <c r="F2703" t="s">
        <v>167</v>
      </c>
      <c r="G2703">
        <v>48.738316670000003</v>
      </c>
      <c r="H2703">
        <v>-3.9731666670000001</v>
      </c>
      <c r="I2703" t="s">
        <v>88</v>
      </c>
      <c r="J2703" t="s">
        <v>95</v>
      </c>
      <c r="K2703" t="s">
        <v>56</v>
      </c>
      <c r="L2703" t="s">
        <v>94</v>
      </c>
      <c r="M2703" t="s">
        <v>62</v>
      </c>
      <c r="N2703" s="3">
        <v>44994</v>
      </c>
    </row>
    <row r="2704" spans="1:14">
      <c r="A2704" t="s">
        <v>292</v>
      </c>
      <c r="B2704" t="s">
        <v>291</v>
      </c>
      <c r="D2704">
        <v>2011</v>
      </c>
      <c r="E2704" t="s">
        <v>290</v>
      </c>
      <c r="F2704" t="s">
        <v>167</v>
      </c>
      <c r="G2704">
        <v>48.738316670000003</v>
      </c>
      <c r="H2704">
        <v>-3.9731666670000001</v>
      </c>
      <c r="I2704" t="s">
        <v>88</v>
      </c>
      <c r="J2704" t="s">
        <v>95</v>
      </c>
      <c r="K2704" t="s">
        <v>56</v>
      </c>
      <c r="L2704" t="s">
        <v>94</v>
      </c>
      <c r="M2704" t="s">
        <v>62</v>
      </c>
      <c r="N2704" s="3">
        <v>45024</v>
      </c>
    </row>
    <row r="2705" spans="1:14">
      <c r="A2705" t="s">
        <v>292</v>
      </c>
      <c r="B2705" t="s">
        <v>291</v>
      </c>
      <c r="D2705">
        <v>2011</v>
      </c>
      <c r="E2705" t="s">
        <v>290</v>
      </c>
      <c r="F2705" t="s">
        <v>167</v>
      </c>
      <c r="G2705">
        <v>48.738316670000003</v>
      </c>
      <c r="H2705">
        <v>-3.9731666670000001</v>
      </c>
      <c r="I2705" t="s">
        <v>88</v>
      </c>
      <c r="J2705" t="s">
        <v>95</v>
      </c>
      <c r="K2705" t="s">
        <v>56</v>
      </c>
      <c r="L2705" t="s">
        <v>94</v>
      </c>
      <c r="M2705" t="s">
        <v>62</v>
      </c>
      <c r="N2705" s="3">
        <v>45085</v>
      </c>
    </row>
    <row r="2706" spans="1:14">
      <c r="A2706" t="s">
        <v>292</v>
      </c>
      <c r="B2706" t="s">
        <v>291</v>
      </c>
      <c r="D2706">
        <v>2011</v>
      </c>
      <c r="E2706" t="s">
        <v>290</v>
      </c>
      <c r="F2706" t="s">
        <v>167</v>
      </c>
      <c r="G2706">
        <v>48.738316670000003</v>
      </c>
      <c r="H2706">
        <v>-3.9731666670000001</v>
      </c>
      <c r="I2706" t="s">
        <v>88</v>
      </c>
      <c r="J2706" t="s">
        <v>95</v>
      </c>
      <c r="K2706" t="s">
        <v>56</v>
      </c>
      <c r="L2706" t="s">
        <v>94</v>
      </c>
      <c r="M2706" t="s">
        <v>62</v>
      </c>
      <c r="N2706" s="3">
        <v>45086</v>
      </c>
    </row>
    <row r="2707" spans="1:14">
      <c r="A2707" t="s">
        <v>292</v>
      </c>
      <c r="B2707" t="s">
        <v>291</v>
      </c>
      <c r="D2707">
        <v>2011</v>
      </c>
      <c r="E2707" t="s">
        <v>290</v>
      </c>
      <c r="F2707" t="s">
        <v>167</v>
      </c>
      <c r="G2707">
        <v>48.738316670000003</v>
      </c>
      <c r="H2707">
        <v>-3.9731666670000001</v>
      </c>
      <c r="I2707" t="s">
        <v>88</v>
      </c>
      <c r="J2707" t="s">
        <v>95</v>
      </c>
      <c r="K2707" t="s">
        <v>56</v>
      </c>
      <c r="L2707" t="s">
        <v>94</v>
      </c>
      <c r="M2707" t="s">
        <v>62</v>
      </c>
      <c r="N2707" s="3">
        <v>45146</v>
      </c>
    </row>
    <row r="2708" spans="1:14">
      <c r="A2708" t="s">
        <v>292</v>
      </c>
      <c r="B2708" t="s">
        <v>291</v>
      </c>
      <c r="D2708">
        <v>2011</v>
      </c>
      <c r="E2708" t="s">
        <v>290</v>
      </c>
      <c r="F2708" t="s">
        <v>167</v>
      </c>
      <c r="G2708">
        <v>48.738316670000003</v>
      </c>
      <c r="H2708">
        <v>-3.9731666670000001</v>
      </c>
      <c r="I2708" t="s">
        <v>88</v>
      </c>
      <c r="J2708" t="s">
        <v>95</v>
      </c>
      <c r="K2708" t="s">
        <v>56</v>
      </c>
      <c r="L2708" t="s">
        <v>94</v>
      </c>
      <c r="M2708" t="s">
        <v>62</v>
      </c>
      <c r="N2708" s="3">
        <v>45177</v>
      </c>
    </row>
    <row r="2709" spans="1:14">
      <c r="A2709" t="s">
        <v>292</v>
      </c>
      <c r="B2709" t="s">
        <v>291</v>
      </c>
      <c r="D2709">
        <v>2011</v>
      </c>
      <c r="E2709" t="s">
        <v>290</v>
      </c>
      <c r="F2709" t="s">
        <v>167</v>
      </c>
      <c r="G2709">
        <v>48.738316670000003</v>
      </c>
      <c r="H2709">
        <v>-3.9731666670000001</v>
      </c>
      <c r="I2709" t="s">
        <v>88</v>
      </c>
      <c r="J2709" t="s">
        <v>95</v>
      </c>
      <c r="K2709" t="s">
        <v>56</v>
      </c>
      <c r="L2709" t="s">
        <v>94</v>
      </c>
      <c r="M2709" t="s">
        <v>62</v>
      </c>
      <c r="N2709" s="3">
        <v>45239</v>
      </c>
    </row>
    <row r="2710" spans="1:14">
      <c r="A2710" t="s">
        <v>288</v>
      </c>
      <c r="B2710" t="s">
        <v>287</v>
      </c>
      <c r="D2710">
        <v>2015</v>
      </c>
      <c r="E2710" t="s">
        <v>286</v>
      </c>
      <c r="F2710" t="s">
        <v>89</v>
      </c>
      <c r="G2710">
        <v>20.684794440000001</v>
      </c>
      <c r="H2710">
        <v>116.8465417</v>
      </c>
      <c r="I2710" t="s">
        <v>50</v>
      </c>
      <c r="J2710" t="s">
        <v>49</v>
      </c>
      <c r="K2710" t="s">
        <v>226</v>
      </c>
      <c r="L2710" t="s">
        <v>227</v>
      </c>
      <c r="M2710" t="s">
        <v>226</v>
      </c>
      <c r="N2710" t="s">
        <v>289</v>
      </c>
    </row>
    <row r="2711" spans="1:14">
      <c r="A2711" t="s">
        <v>288</v>
      </c>
      <c r="B2711" t="s">
        <v>287</v>
      </c>
      <c r="D2711">
        <v>2015</v>
      </c>
      <c r="E2711" t="s">
        <v>286</v>
      </c>
      <c r="F2711" t="s">
        <v>89</v>
      </c>
      <c r="G2711">
        <v>20.684794440000001</v>
      </c>
      <c r="H2711">
        <v>116.8465417</v>
      </c>
      <c r="I2711" t="s">
        <v>50</v>
      </c>
      <c r="J2711" t="s">
        <v>49</v>
      </c>
      <c r="K2711" t="s">
        <v>226</v>
      </c>
      <c r="L2711" t="s">
        <v>227</v>
      </c>
      <c r="M2711" t="s">
        <v>226</v>
      </c>
      <c r="N2711" t="s">
        <v>285</v>
      </c>
    </row>
    <row r="2712" spans="1:14">
      <c r="A2712" t="s">
        <v>2518</v>
      </c>
      <c r="B2712" t="s">
        <v>2517</v>
      </c>
      <c r="D2712">
        <v>2010</v>
      </c>
      <c r="E2712" t="s">
        <v>2480</v>
      </c>
      <c r="F2712" t="s">
        <v>167</v>
      </c>
      <c r="G2712">
        <v>48.695583329999998</v>
      </c>
      <c r="H2712">
        <v>-3.960883333</v>
      </c>
      <c r="I2712" t="s">
        <v>88</v>
      </c>
      <c r="J2712" t="s">
        <v>95</v>
      </c>
      <c r="K2712" t="s">
        <v>56</v>
      </c>
      <c r="L2712" t="s">
        <v>94</v>
      </c>
      <c r="M2712" t="s">
        <v>62</v>
      </c>
      <c r="N2712" s="3">
        <v>44935</v>
      </c>
    </row>
    <row r="2713" spans="1:14">
      <c r="A2713" t="s">
        <v>2518</v>
      </c>
      <c r="B2713" t="s">
        <v>2517</v>
      </c>
      <c r="D2713">
        <v>2010</v>
      </c>
      <c r="E2713" t="s">
        <v>2480</v>
      </c>
      <c r="F2713" t="s">
        <v>167</v>
      </c>
      <c r="G2713">
        <v>48.695583329999998</v>
      </c>
      <c r="H2713">
        <v>-3.960883333</v>
      </c>
      <c r="I2713" t="s">
        <v>88</v>
      </c>
      <c r="J2713" t="s">
        <v>95</v>
      </c>
      <c r="K2713" t="s">
        <v>56</v>
      </c>
      <c r="L2713" t="s">
        <v>94</v>
      </c>
      <c r="M2713" t="s">
        <v>62</v>
      </c>
      <c r="N2713" s="3">
        <v>45177</v>
      </c>
    </row>
    <row r="2714" spans="1:14">
      <c r="A2714" t="s">
        <v>283</v>
      </c>
      <c r="B2714" t="s">
        <v>282</v>
      </c>
      <c r="D2714">
        <v>2021</v>
      </c>
      <c r="E2714" t="s">
        <v>281</v>
      </c>
      <c r="F2714" t="s">
        <v>97</v>
      </c>
      <c r="G2714">
        <v>36.998872220000003</v>
      </c>
      <c r="H2714">
        <v>-8.0049555560000005</v>
      </c>
      <c r="I2714" t="s">
        <v>88</v>
      </c>
      <c r="J2714" t="s">
        <v>95</v>
      </c>
      <c r="K2714" t="s">
        <v>56</v>
      </c>
      <c r="L2714" t="s">
        <v>94</v>
      </c>
      <c r="M2714" t="s">
        <v>62</v>
      </c>
      <c r="N2714" t="s">
        <v>86</v>
      </c>
    </row>
    <row r="2715" spans="1:14">
      <c r="A2715" t="s">
        <v>283</v>
      </c>
      <c r="B2715" t="s">
        <v>282</v>
      </c>
      <c r="D2715">
        <v>2021</v>
      </c>
      <c r="E2715" t="s">
        <v>281</v>
      </c>
      <c r="F2715" t="s">
        <v>97</v>
      </c>
      <c r="G2715">
        <v>36.998872220000003</v>
      </c>
      <c r="H2715">
        <v>-8.0049555560000005</v>
      </c>
      <c r="I2715" t="s">
        <v>88</v>
      </c>
      <c r="J2715" t="s">
        <v>95</v>
      </c>
      <c r="K2715" t="s">
        <v>56</v>
      </c>
      <c r="L2715" t="s">
        <v>94</v>
      </c>
      <c r="M2715" t="s">
        <v>62</v>
      </c>
      <c r="N2715" t="s">
        <v>78</v>
      </c>
    </row>
    <row r="2716" spans="1:14">
      <c r="A2716" t="s">
        <v>283</v>
      </c>
      <c r="B2716" t="s">
        <v>282</v>
      </c>
      <c r="D2716">
        <v>2021</v>
      </c>
      <c r="E2716" t="s">
        <v>281</v>
      </c>
      <c r="F2716" t="s">
        <v>97</v>
      </c>
      <c r="G2716">
        <v>36.998872220000003</v>
      </c>
      <c r="H2716">
        <v>-8.0049555560000005</v>
      </c>
      <c r="I2716" t="s">
        <v>88</v>
      </c>
      <c r="J2716" t="s">
        <v>95</v>
      </c>
      <c r="K2716" t="s">
        <v>56</v>
      </c>
      <c r="L2716" t="s">
        <v>94</v>
      </c>
      <c r="M2716" t="s">
        <v>62</v>
      </c>
      <c r="N2716" t="s">
        <v>284</v>
      </c>
    </row>
    <row r="2717" spans="1:14">
      <c r="A2717" t="s">
        <v>283</v>
      </c>
      <c r="B2717" t="s">
        <v>282</v>
      </c>
      <c r="D2717">
        <v>2021</v>
      </c>
      <c r="E2717" t="s">
        <v>281</v>
      </c>
      <c r="F2717" t="s">
        <v>97</v>
      </c>
      <c r="G2717">
        <v>36.998872220000003</v>
      </c>
      <c r="H2717">
        <v>-8.0049555560000005</v>
      </c>
      <c r="I2717" t="s">
        <v>88</v>
      </c>
      <c r="J2717" t="s">
        <v>95</v>
      </c>
      <c r="K2717" t="s">
        <v>56</v>
      </c>
      <c r="L2717" t="s">
        <v>94</v>
      </c>
      <c r="M2717" t="s">
        <v>62</v>
      </c>
      <c r="N2717" t="s">
        <v>280</v>
      </c>
    </row>
    <row r="2718" spans="1:14">
      <c r="A2718" t="s">
        <v>274</v>
      </c>
      <c r="B2718" t="s">
        <v>273</v>
      </c>
      <c r="D2718">
        <v>2020</v>
      </c>
      <c r="E2718" t="s">
        <v>272</v>
      </c>
      <c r="F2718" t="s">
        <v>3000</v>
      </c>
      <c r="G2718">
        <v>50.758169440000003</v>
      </c>
      <c r="H2718">
        <v>-1.164280556</v>
      </c>
      <c r="I2718" t="s">
        <v>88</v>
      </c>
      <c r="J2718" t="s">
        <v>95</v>
      </c>
      <c r="K2718" t="s">
        <v>226</v>
      </c>
      <c r="L2718" t="s">
        <v>227</v>
      </c>
      <c r="M2718" t="s">
        <v>226</v>
      </c>
      <c r="N2718" t="s">
        <v>279</v>
      </c>
    </row>
    <row r="2719" spans="1:14">
      <c r="A2719" t="s">
        <v>274</v>
      </c>
      <c r="B2719" t="s">
        <v>273</v>
      </c>
      <c r="D2719">
        <v>2020</v>
      </c>
      <c r="E2719" t="s">
        <v>272</v>
      </c>
      <c r="F2719" t="s">
        <v>3000</v>
      </c>
      <c r="G2719">
        <v>50.758169440000003</v>
      </c>
      <c r="H2719">
        <v>-1.164280556</v>
      </c>
      <c r="I2719" t="s">
        <v>88</v>
      </c>
      <c r="J2719" t="s">
        <v>95</v>
      </c>
      <c r="K2719" t="s">
        <v>226</v>
      </c>
      <c r="L2719" t="s">
        <v>227</v>
      </c>
      <c r="M2719" t="s">
        <v>226</v>
      </c>
      <c r="N2719" t="s">
        <v>278</v>
      </c>
    </row>
    <row r="2720" spans="1:14">
      <c r="A2720" t="s">
        <v>274</v>
      </c>
      <c r="B2720" t="s">
        <v>273</v>
      </c>
      <c r="D2720">
        <v>2020</v>
      </c>
      <c r="E2720" t="s">
        <v>272</v>
      </c>
      <c r="F2720" t="s">
        <v>3000</v>
      </c>
      <c r="G2720">
        <v>50.758169440000003</v>
      </c>
      <c r="H2720">
        <v>-1.164280556</v>
      </c>
      <c r="I2720" t="s">
        <v>88</v>
      </c>
      <c r="J2720" t="s">
        <v>95</v>
      </c>
      <c r="K2720" t="s">
        <v>226</v>
      </c>
      <c r="L2720" t="s">
        <v>227</v>
      </c>
      <c r="M2720" t="s">
        <v>226</v>
      </c>
      <c r="N2720" t="s">
        <v>277</v>
      </c>
    </row>
    <row r="2721" spans="1:14">
      <c r="A2721" t="s">
        <v>274</v>
      </c>
      <c r="B2721" t="s">
        <v>273</v>
      </c>
      <c r="D2721">
        <v>2020</v>
      </c>
      <c r="E2721" t="s">
        <v>272</v>
      </c>
      <c r="F2721" t="s">
        <v>3000</v>
      </c>
      <c r="G2721">
        <v>50.758169440000003</v>
      </c>
      <c r="H2721">
        <v>-1.164280556</v>
      </c>
      <c r="I2721" t="s">
        <v>88</v>
      </c>
      <c r="J2721" t="s">
        <v>95</v>
      </c>
      <c r="K2721" t="s">
        <v>56</v>
      </c>
      <c r="L2721" t="s">
        <v>271</v>
      </c>
      <c r="M2721" t="s">
        <v>62</v>
      </c>
      <c r="N2721" t="s">
        <v>276</v>
      </c>
    </row>
    <row r="2722" spans="1:14">
      <c r="A2722" t="s">
        <v>274</v>
      </c>
      <c r="B2722" t="s">
        <v>273</v>
      </c>
      <c r="D2722">
        <v>2020</v>
      </c>
      <c r="E2722" t="s">
        <v>272</v>
      </c>
      <c r="F2722" t="s">
        <v>3000</v>
      </c>
      <c r="G2722">
        <v>50.758169440000003</v>
      </c>
      <c r="H2722">
        <v>-1.164280556</v>
      </c>
      <c r="I2722" t="s">
        <v>88</v>
      </c>
      <c r="J2722" t="s">
        <v>95</v>
      </c>
      <c r="K2722" t="s">
        <v>226</v>
      </c>
      <c r="L2722" t="s">
        <v>227</v>
      </c>
      <c r="M2722" t="s">
        <v>226</v>
      </c>
      <c r="N2722" t="s">
        <v>275</v>
      </c>
    </row>
    <row r="2723" spans="1:14">
      <c r="A2723" t="s">
        <v>274</v>
      </c>
      <c r="B2723" t="s">
        <v>273</v>
      </c>
      <c r="D2723">
        <v>2020</v>
      </c>
      <c r="E2723" t="s">
        <v>272</v>
      </c>
      <c r="F2723" t="s">
        <v>3000</v>
      </c>
      <c r="G2723">
        <v>50.758169440000003</v>
      </c>
      <c r="H2723">
        <v>-1.164280556</v>
      </c>
      <c r="I2723" t="s">
        <v>88</v>
      </c>
      <c r="J2723" t="s">
        <v>95</v>
      </c>
      <c r="K2723" t="s">
        <v>56</v>
      </c>
      <c r="L2723" t="s">
        <v>271</v>
      </c>
      <c r="M2723" t="s">
        <v>62</v>
      </c>
      <c r="N2723" t="s">
        <v>270</v>
      </c>
    </row>
    <row r="2724" spans="1:14">
      <c r="A2724" t="s">
        <v>2516</v>
      </c>
      <c r="B2724" t="s">
        <v>2515</v>
      </c>
      <c r="D2724">
        <v>2004</v>
      </c>
      <c r="E2724" t="s">
        <v>2514</v>
      </c>
      <c r="F2724" t="s">
        <v>516</v>
      </c>
      <c r="G2724">
        <v>37.797647220000002</v>
      </c>
      <c r="H2724">
        <v>12.425430560000001</v>
      </c>
      <c r="I2724" t="s">
        <v>65</v>
      </c>
      <c r="J2724" t="s">
        <v>95</v>
      </c>
      <c r="K2724" t="s">
        <v>48</v>
      </c>
      <c r="L2724" t="s">
        <v>166</v>
      </c>
      <c r="M2724" t="s">
        <v>165</v>
      </c>
      <c r="N2724" t="s">
        <v>2433</v>
      </c>
    </row>
    <row r="2725" spans="1:14">
      <c r="A2725" t="s">
        <v>2516</v>
      </c>
      <c r="B2725" t="s">
        <v>2515</v>
      </c>
      <c r="D2725">
        <v>2004</v>
      </c>
      <c r="E2725" t="s">
        <v>2514</v>
      </c>
      <c r="F2725" t="s">
        <v>516</v>
      </c>
      <c r="G2725">
        <v>37.797647220000002</v>
      </c>
      <c r="H2725">
        <v>12.425430560000001</v>
      </c>
      <c r="I2725" t="s">
        <v>65</v>
      </c>
      <c r="J2725" t="s">
        <v>95</v>
      </c>
      <c r="K2725" t="s">
        <v>48</v>
      </c>
      <c r="L2725" t="s">
        <v>166</v>
      </c>
      <c r="M2725" t="s">
        <v>165</v>
      </c>
      <c r="N2725" t="s">
        <v>2430</v>
      </c>
    </row>
    <row r="2726" spans="1:14">
      <c r="A2726" t="s">
        <v>2483</v>
      </c>
      <c r="B2726" t="s">
        <v>2482</v>
      </c>
      <c r="D2726">
        <v>2016</v>
      </c>
      <c r="E2726" t="s">
        <v>2409</v>
      </c>
      <c r="F2726" t="s">
        <v>167</v>
      </c>
      <c r="G2726">
        <v>44.56464167</v>
      </c>
      <c r="H2726">
        <v>-1.270263889</v>
      </c>
      <c r="I2726" t="s">
        <v>88</v>
      </c>
      <c r="J2726" t="s">
        <v>95</v>
      </c>
      <c r="K2726" t="s">
        <v>57</v>
      </c>
      <c r="L2726" t="s">
        <v>57</v>
      </c>
      <c r="M2726" t="s">
        <v>57</v>
      </c>
      <c r="N2726" t="s">
        <v>2513</v>
      </c>
    </row>
    <row r="2727" spans="1:14">
      <c r="A2727" t="s">
        <v>2483</v>
      </c>
      <c r="B2727" t="s">
        <v>2482</v>
      </c>
      <c r="D2727">
        <v>2016</v>
      </c>
      <c r="E2727" t="s">
        <v>2409</v>
      </c>
      <c r="F2727" t="s">
        <v>167</v>
      </c>
      <c r="G2727">
        <v>44.56464167</v>
      </c>
      <c r="H2727">
        <v>-1.270263889</v>
      </c>
      <c r="I2727" t="s">
        <v>88</v>
      </c>
      <c r="J2727" t="s">
        <v>95</v>
      </c>
      <c r="K2727" t="s">
        <v>57</v>
      </c>
      <c r="L2727" t="s">
        <v>57</v>
      </c>
      <c r="M2727" t="s">
        <v>57</v>
      </c>
      <c r="N2727" t="s">
        <v>2512</v>
      </c>
    </row>
    <row r="2728" spans="1:14">
      <c r="A2728" t="s">
        <v>2483</v>
      </c>
      <c r="B2728" t="s">
        <v>2482</v>
      </c>
      <c r="D2728">
        <v>2016</v>
      </c>
      <c r="E2728" t="s">
        <v>2409</v>
      </c>
      <c r="F2728" t="s">
        <v>167</v>
      </c>
      <c r="G2728">
        <v>44.56464167</v>
      </c>
      <c r="H2728">
        <v>-1.270263889</v>
      </c>
      <c r="I2728" t="s">
        <v>88</v>
      </c>
      <c r="J2728" t="s">
        <v>95</v>
      </c>
      <c r="K2728" t="s">
        <v>57</v>
      </c>
      <c r="L2728" t="s">
        <v>57</v>
      </c>
      <c r="M2728" t="s">
        <v>57</v>
      </c>
      <c r="N2728" t="s">
        <v>2511</v>
      </c>
    </row>
    <row r="2729" spans="1:14">
      <c r="A2729" t="s">
        <v>2483</v>
      </c>
      <c r="B2729" t="s">
        <v>2482</v>
      </c>
      <c r="D2729">
        <v>2016</v>
      </c>
      <c r="E2729" t="s">
        <v>2409</v>
      </c>
      <c r="F2729" t="s">
        <v>167</v>
      </c>
      <c r="G2729">
        <v>44.56464167</v>
      </c>
      <c r="H2729">
        <v>-1.270263889</v>
      </c>
      <c r="I2729" t="s">
        <v>88</v>
      </c>
      <c r="J2729" t="s">
        <v>95</v>
      </c>
      <c r="K2729" t="s">
        <v>57</v>
      </c>
      <c r="L2729" t="s">
        <v>57</v>
      </c>
      <c r="M2729" t="s">
        <v>57</v>
      </c>
      <c r="N2729" t="s">
        <v>2510</v>
      </c>
    </row>
    <row r="2730" spans="1:14">
      <c r="A2730" t="s">
        <v>2483</v>
      </c>
      <c r="B2730" t="s">
        <v>2482</v>
      </c>
      <c r="D2730">
        <v>2016</v>
      </c>
      <c r="E2730" t="s">
        <v>2409</v>
      </c>
      <c r="F2730" t="s">
        <v>167</v>
      </c>
      <c r="G2730">
        <v>44.56464167</v>
      </c>
      <c r="H2730">
        <v>-1.270263889</v>
      </c>
      <c r="I2730" t="s">
        <v>88</v>
      </c>
      <c r="J2730" t="s">
        <v>95</v>
      </c>
      <c r="K2730" t="s">
        <v>57</v>
      </c>
      <c r="L2730" t="s">
        <v>57</v>
      </c>
      <c r="M2730" t="s">
        <v>57</v>
      </c>
      <c r="N2730" t="s">
        <v>2509</v>
      </c>
    </row>
    <row r="2731" spans="1:14">
      <c r="A2731" t="s">
        <v>2483</v>
      </c>
      <c r="B2731" t="s">
        <v>2482</v>
      </c>
      <c r="D2731">
        <v>2016</v>
      </c>
      <c r="E2731" t="s">
        <v>2409</v>
      </c>
      <c r="F2731" t="s">
        <v>167</v>
      </c>
      <c r="G2731">
        <v>44.56464167</v>
      </c>
      <c r="H2731">
        <v>-1.270263889</v>
      </c>
      <c r="I2731" t="s">
        <v>88</v>
      </c>
      <c r="J2731" t="s">
        <v>95</v>
      </c>
      <c r="K2731" t="s">
        <v>57</v>
      </c>
      <c r="L2731" t="s">
        <v>57</v>
      </c>
      <c r="M2731" t="s">
        <v>57</v>
      </c>
      <c r="N2731" t="s">
        <v>2508</v>
      </c>
    </row>
    <row r="2732" spans="1:14">
      <c r="A2732" t="s">
        <v>2483</v>
      </c>
      <c r="B2732" t="s">
        <v>2482</v>
      </c>
      <c r="D2732">
        <v>2016</v>
      </c>
      <c r="E2732" t="s">
        <v>2409</v>
      </c>
      <c r="F2732" t="s">
        <v>167</v>
      </c>
      <c r="G2732">
        <v>44.56464167</v>
      </c>
      <c r="H2732">
        <v>-1.270263889</v>
      </c>
      <c r="I2732" t="s">
        <v>88</v>
      </c>
      <c r="J2732" t="s">
        <v>95</v>
      </c>
      <c r="K2732" t="s">
        <v>56</v>
      </c>
      <c r="L2732" t="s">
        <v>94</v>
      </c>
      <c r="M2732" t="s">
        <v>62</v>
      </c>
      <c r="N2732" t="s">
        <v>2507</v>
      </c>
    </row>
    <row r="2733" spans="1:14">
      <c r="A2733" t="s">
        <v>2483</v>
      </c>
      <c r="B2733" t="s">
        <v>2482</v>
      </c>
      <c r="D2733">
        <v>2016</v>
      </c>
      <c r="E2733" t="s">
        <v>2409</v>
      </c>
      <c r="F2733" t="s">
        <v>167</v>
      </c>
      <c r="G2733">
        <v>44.56464167</v>
      </c>
      <c r="H2733">
        <v>-1.270263889</v>
      </c>
      <c r="I2733" t="s">
        <v>88</v>
      </c>
      <c r="J2733" t="s">
        <v>95</v>
      </c>
      <c r="K2733" t="s">
        <v>56</v>
      </c>
      <c r="L2733" t="s">
        <v>94</v>
      </c>
      <c r="M2733" t="s">
        <v>62</v>
      </c>
      <c r="N2733" t="s">
        <v>2506</v>
      </c>
    </row>
    <row r="2734" spans="1:14">
      <c r="A2734" t="s">
        <v>2483</v>
      </c>
      <c r="B2734" t="s">
        <v>2482</v>
      </c>
      <c r="D2734">
        <v>2016</v>
      </c>
      <c r="E2734" t="s">
        <v>2409</v>
      </c>
      <c r="F2734" t="s">
        <v>167</v>
      </c>
      <c r="G2734">
        <v>44.56464167</v>
      </c>
      <c r="H2734">
        <v>-1.270263889</v>
      </c>
      <c r="I2734" t="s">
        <v>88</v>
      </c>
      <c r="J2734" t="s">
        <v>95</v>
      </c>
      <c r="K2734" t="s">
        <v>56</v>
      </c>
      <c r="L2734" t="s">
        <v>94</v>
      </c>
      <c r="M2734" t="s">
        <v>62</v>
      </c>
      <c r="N2734" t="s">
        <v>2505</v>
      </c>
    </row>
    <row r="2735" spans="1:14">
      <c r="A2735" t="s">
        <v>2483</v>
      </c>
      <c r="B2735" t="s">
        <v>2482</v>
      </c>
      <c r="C2735" t="s">
        <v>2504</v>
      </c>
      <c r="D2735">
        <v>2005</v>
      </c>
      <c r="E2735" t="s">
        <v>2503</v>
      </c>
      <c r="F2735" t="s">
        <v>167</v>
      </c>
      <c r="G2735">
        <v>50.760172220000001</v>
      </c>
      <c r="H2735">
        <v>1.596772222</v>
      </c>
      <c r="I2735" t="s">
        <v>88</v>
      </c>
      <c r="J2735" t="s">
        <v>95</v>
      </c>
      <c r="K2735" t="s">
        <v>57</v>
      </c>
      <c r="L2735" t="s">
        <v>57</v>
      </c>
      <c r="M2735" t="s">
        <v>57</v>
      </c>
      <c r="N2735" t="s">
        <v>2502</v>
      </c>
    </row>
    <row r="2736" spans="1:14">
      <c r="A2736" t="s">
        <v>2483</v>
      </c>
      <c r="B2736" t="s">
        <v>2482</v>
      </c>
      <c r="C2736" t="s">
        <v>2504</v>
      </c>
      <c r="D2736">
        <v>2005</v>
      </c>
      <c r="E2736" t="s">
        <v>2503</v>
      </c>
      <c r="F2736" t="s">
        <v>167</v>
      </c>
      <c r="G2736">
        <v>50.760172220000001</v>
      </c>
      <c r="H2736">
        <v>1.596772222</v>
      </c>
      <c r="I2736" t="s">
        <v>88</v>
      </c>
      <c r="J2736" t="s">
        <v>95</v>
      </c>
      <c r="K2736" t="s">
        <v>57</v>
      </c>
      <c r="L2736" t="s">
        <v>57</v>
      </c>
      <c r="M2736" t="s">
        <v>57</v>
      </c>
      <c r="N2736" t="s">
        <v>2501</v>
      </c>
    </row>
    <row r="2737" spans="1:14">
      <c r="A2737" t="s">
        <v>2483</v>
      </c>
      <c r="B2737" t="s">
        <v>2482</v>
      </c>
      <c r="C2737" t="s">
        <v>2504</v>
      </c>
      <c r="D2737">
        <v>2005</v>
      </c>
      <c r="E2737" t="s">
        <v>2503</v>
      </c>
      <c r="F2737" t="s">
        <v>167</v>
      </c>
      <c r="G2737">
        <v>50.760172220000001</v>
      </c>
      <c r="H2737">
        <v>1.596772222</v>
      </c>
      <c r="I2737" t="s">
        <v>88</v>
      </c>
      <c r="J2737" t="s">
        <v>95</v>
      </c>
      <c r="K2737" t="s">
        <v>57</v>
      </c>
      <c r="L2737" t="s">
        <v>57</v>
      </c>
      <c r="M2737" t="s">
        <v>57</v>
      </c>
      <c r="N2737" t="s">
        <v>2498</v>
      </c>
    </row>
    <row r="2738" spans="1:14">
      <c r="A2738" t="s">
        <v>2483</v>
      </c>
      <c r="B2738" t="s">
        <v>2482</v>
      </c>
      <c r="C2738" t="s">
        <v>2500</v>
      </c>
      <c r="D2738">
        <v>2011</v>
      </c>
      <c r="E2738" t="s">
        <v>2499</v>
      </c>
      <c r="F2738" t="s">
        <v>167</v>
      </c>
      <c r="G2738">
        <v>48.726208329999999</v>
      </c>
      <c r="H2738">
        <v>-3.9976138890000001</v>
      </c>
      <c r="I2738" t="s">
        <v>88</v>
      </c>
      <c r="J2738" t="s">
        <v>95</v>
      </c>
      <c r="K2738" t="s">
        <v>57</v>
      </c>
      <c r="L2738" t="s">
        <v>57</v>
      </c>
      <c r="M2738" t="s">
        <v>57</v>
      </c>
      <c r="N2738" t="s">
        <v>2502</v>
      </c>
    </row>
    <row r="2739" spans="1:14">
      <c r="A2739" t="s">
        <v>2483</v>
      </c>
      <c r="B2739" t="s">
        <v>2482</v>
      </c>
      <c r="C2739" t="s">
        <v>2500</v>
      </c>
      <c r="D2739">
        <v>2011</v>
      </c>
      <c r="E2739" t="s">
        <v>2499</v>
      </c>
      <c r="F2739" t="s">
        <v>167</v>
      </c>
      <c r="G2739">
        <v>48.726208329999999</v>
      </c>
      <c r="H2739">
        <v>-3.9976138890000001</v>
      </c>
      <c r="I2739" t="s">
        <v>88</v>
      </c>
      <c r="J2739" t="s">
        <v>95</v>
      </c>
      <c r="K2739" t="s">
        <v>57</v>
      </c>
      <c r="L2739" t="s">
        <v>57</v>
      </c>
      <c r="M2739" t="s">
        <v>57</v>
      </c>
      <c r="N2739" t="s">
        <v>2501</v>
      </c>
    </row>
    <row r="2740" spans="1:14">
      <c r="A2740" t="s">
        <v>2483</v>
      </c>
      <c r="B2740" t="s">
        <v>2482</v>
      </c>
      <c r="C2740" t="s">
        <v>2500</v>
      </c>
      <c r="D2740">
        <v>2011</v>
      </c>
      <c r="E2740" t="s">
        <v>2499</v>
      </c>
      <c r="F2740" t="s">
        <v>167</v>
      </c>
      <c r="G2740">
        <v>48.726208329999999</v>
      </c>
      <c r="H2740">
        <v>-3.9976138890000001</v>
      </c>
      <c r="I2740" t="s">
        <v>88</v>
      </c>
      <c r="J2740" t="s">
        <v>95</v>
      </c>
      <c r="K2740" t="s">
        <v>57</v>
      </c>
      <c r="L2740" t="s">
        <v>57</v>
      </c>
      <c r="M2740" t="s">
        <v>57</v>
      </c>
      <c r="N2740" t="s">
        <v>2498</v>
      </c>
    </row>
    <row r="2741" spans="1:14">
      <c r="A2741" t="s">
        <v>2483</v>
      </c>
      <c r="B2741" t="s">
        <v>2482</v>
      </c>
      <c r="C2741" t="s">
        <v>2495</v>
      </c>
      <c r="D2741">
        <v>2004</v>
      </c>
      <c r="E2741" t="s">
        <v>2494</v>
      </c>
      <c r="F2741" t="s">
        <v>167</v>
      </c>
      <c r="G2741">
        <v>50.230725</v>
      </c>
      <c r="H2741">
        <v>1.5216194439999999</v>
      </c>
      <c r="I2741" t="s">
        <v>88</v>
      </c>
      <c r="J2741" t="s">
        <v>95</v>
      </c>
      <c r="K2741" t="s">
        <v>57</v>
      </c>
      <c r="L2741" t="s">
        <v>57</v>
      </c>
      <c r="M2741" t="s">
        <v>57</v>
      </c>
      <c r="N2741" t="s">
        <v>2497</v>
      </c>
    </row>
    <row r="2742" spans="1:14">
      <c r="A2742" t="s">
        <v>2483</v>
      </c>
      <c r="B2742" t="s">
        <v>2482</v>
      </c>
      <c r="C2742" t="s">
        <v>2495</v>
      </c>
      <c r="D2742">
        <v>2004</v>
      </c>
      <c r="E2742" t="s">
        <v>2494</v>
      </c>
      <c r="F2742" t="s">
        <v>167</v>
      </c>
      <c r="G2742">
        <v>50.230725</v>
      </c>
      <c r="H2742">
        <v>1.5216194439999999</v>
      </c>
      <c r="I2742" t="s">
        <v>88</v>
      </c>
      <c r="J2742" t="s">
        <v>95</v>
      </c>
      <c r="K2742" t="s">
        <v>57</v>
      </c>
      <c r="L2742" t="s">
        <v>57</v>
      </c>
      <c r="M2742" t="s">
        <v>57</v>
      </c>
      <c r="N2742" t="s">
        <v>2496</v>
      </c>
    </row>
    <row r="2743" spans="1:14">
      <c r="A2743" t="s">
        <v>2483</v>
      </c>
      <c r="B2743" t="s">
        <v>2482</v>
      </c>
      <c r="C2743" t="s">
        <v>2495</v>
      </c>
      <c r="D2743">
        <v>2004</v>
      </c>
      <c r="E2743" t="s">
        <v>2494</v>
      </c>
      <c r="F2743" t="s">
        <v>167</v>
      </c>
      <c r="G2743">
        <v>50.230725</v>
      </c>
      <c r="H2743">
        <v>1.5216194439999999</v>
      </c>
      <c r="I2743" t="s">
        <v>88</v>
      </c>
      <c r="J2743" t="s">
        <v>95</v>
      </c>
      <c r="K2743" t="s">
        <v>57</v>
      </c>
      <c r="L2743" t="s">
        <v>57</v>
      </c>
      <c r="M2743" t="s">
        <v>57</v>
      </c>
      <c r="N2743" t="s">
        <v>2493</v>
      </c>
    </row>
    <row r="2744" spans="1:14">
      <c r="A2744" t="s">
        <v>2483</v>
      </c>
      <c r="B2744" t="s">
        <v>2482</v>
      </c>
      <c r="C2744" t="s">
        <v>2492</v>
      </c>
      <c r="D2744">
        <v>2006</v>
      </c>
      <c r="E2744" t="s">
        <v>2491</v>
      </c>
      <c r="F2744" t="s">
        <v>167</v>
      </c>
      <c r="G2744">
        <v>49.424322220000001</v>
      </c>
      <c r="H2744">
        <v>9.5177778000000005E-2</v>
      </c>
      <c r="I2744" t="s">
        <v>88</v>
      </c>
      <c r="J2744" t="s">
        <v>95</v>
      </c>
      <c r="K2744" t="s">
        <v>57</v>
      </c>
      <c r="L2744" t="s">
        <v>57</v>
      </c>
      <c r="M2744" t="s">
        <v>57</v>
      </c>
      <c r="N2744" t="s">
        <v>2490</v>
      </c>
    </row>
    <row r="2745" spans="1:14">
      <c r="A2745" t="s">
        <v>2483</v>
      </c>
      <c r="B2745" t="s">
        <v>2482</v>
      </c>
      <c r="C2745" t="s">
        <v>2492</v>
      </c>
      <c r="D2745">
        <v>2006</v>
      </c>
      <c r="E2745" t="s">
        <v>2491</v>
      </c>
      <c r="F2745" t="s">
        <v>167</v>
      </c>
      <c r="G2745">
        <v>49.424322220000001</v>
      </c>
      <c r="H2745">
        <v>9.5177778000000005E-2</v>
      </c>
      <c r="I2745" t="s">
        <v>88</v>
      </c>
      <c r="J2745" t="s">
        <v>95</v>
      </c>
      <c r="K2745" t="s">
        <v>57</v>
      </c>
      <c r="L2745" t="s">
        <v>57</v>
      </c>
      <c r="M2745" t="s">
        <v>57</v>
      </c>
      <c r="N2745" t="s">
        <v>2489</v>
      </c>
    </row>
    <row r="2746" spans="1:14">
      <c r="A2746" t="s">
        <v>2483</v>
      </c>
      <c r="B2746" t="s">
        <v>2482</v>
      </c>
      <c r="C2746" t="s">
        <v>2492</v>
      </c>
      <c r="D2746">
        <v>2006</v>
      </c>
      <c r="E2746" t="s">
        <v>2491</v>
      </c>
      <c r="F2746" t="s">
        <v>167</v>
      </c>
      <c r="G2746">
        <v>49.424322220000001</v>
      </c>
      <c r="H2746">
        <v>9.5177778000000005E-2</v>
      </c>
      <c r="I2746" t="s">
        <v>88</v>
      </c>
      <c r="J2746" t="s">
        <v>95</v>
      </c>
      <c r="K2746" t="s">
        <v>57</v>
      </c>
      <c r="L2746" t="s">
        <v>57</v>
      </c>
      <c r="M2746" t="s">
        <v>57</v>
      </c>
      <c r="N2746" t="s">
        <v>2486</v>
      </c>
    </row>
    <row r="2747" spans="1:14">
      <c r="A2747" t="s">
        <v>2483</v>
      </c>
      <c r="B2747" t="s">
        <v>2482</v>
      </c>
      <c r="C2747" t="s">
        <v>2488</v>
      </c>
      <c r="D2747">
        <v>2009</v>
      </c>
      <c r="E2747" t="s">
        <v>2487</v>
      </c>
      <c r="F2747" t="s">
        <v>167</v>
      </c>
      <c r="G2747">
        <v>48.635408329999997</v>
      </c>
      <c r="H2747">
        <v>-1.6288861109999999</v>
      </c>
      <c r="I2747" t="s">
        <v>88</v>
      </c>
      <c r="J2747" t="s">
        <v>95</v>
      </c>
      <c r="K2747" t="s">
        <v>57</v>
      </c>
      <c r="L2747" t="s">
        <v>57</v>
      </c>
      <c r="M2747" t="s">
        <v>57</v>
      </c>
      <c r="N2747" t="s">
        <v>2490</v>
      </c>
    </row>
    <row r="2748" spans="1:14">
      <c r="A2748" t="s">
        <v>2483</v>
      </c>
      <c r="B2748" t="s">
        <v>2482</v>
      </c>
      <c r="C2748" t="s">
        <v>2488</v>
      </c>
      <c r="D2748">
        <v>2009</v>
      </c>
      <c r="E2748" t="s">
        <v>2487</v>
      </c>
      <c r="F2748" t="s">
        <v>167</v>
      </c>
      <c r="G2748">
        <v>48.635408329999997</v>
      </c>
      <c r="H2748">
        <v>-1.6288861109999999</v>
      </c>
      <c r="I2748" t="s">
        <v>88</v>
      </c>
      <c r="J2748" t="s">
        <v>95</v>
      </c>
      <c r="K2748" t="s">
        <v>57</v>
      </c>
      <c r="L2748" t="s">
        <v>57</v>
      </c>
      <c r="M2748" t="s">
        <v>57</v>
      </c>
      <c r="N2748" t="s">
        <v>2489</v>
      </c>
    </row>
    <row r="2749" spans="1:14">
      <c r="A2749" t="s">
        <v>2483</v>
      </c>
      <c r="B2749" t="s">
        <v>2482</v>
      </c>
      <c r="C2749" t="s">
        <v>2488</v>
      </c>
      <c r="D2749">
        <v>2009</v>
      </c>
      <c r="E2749" t="s">
        <v>2487</v>
      </c>
      <c r="F2749" t="s">
        <v>167</v>
      </c>
      <c r="G2749">
        <v>48.635408329999997</v>
      </c>
      <c r="H2749">
        <v>-1.6288861109999999</v>
      </c>
      <c r="I2749" t="s">
        <v>88</v>
      </c>
      <c r="J2749" t="s">
        <v>95</v>
      </c>
      <c r="K2749" t="s">
        <v>57</v>
      </c>
      <c r="L2749" t="s">
        <v>57</v>
      </c>
      <c r="M2749" t="s">
        <v>57</v>
      </c>
      <c r="N2749" t="s">
        <v>2486</v>
      </c>
    </row>
    <row r="2750" spans="1:14">
      <c r="A2750" t="s">
        <v>2483</v>
      </c>
      <c r="B2750" t="s">
        <v>2482</v>
      </c>
      <c r="C2750" t="s">
        <v>2481</v>
      </c>
      <c r="D2750">
        <v>2010</v>
      </c>
      <c r="E2750" t="s">
        <v>2480</v>
      </c>
      <c r="F2750" t="s">
        <v>167</v>
      </c>
      <c r="G2750">
        <v>48.637725000000003</v>
      </c>
      <c r="H2750">
        <v>-3.856936111</v>
      </c>
      <c r="I2750" t="s">
        <v>88</v>
      </c>
      <c r="J2750" t="s">
        <v>95</v>
      </c>
      <c r="K2750" t="s">
        <v>56</v>
      </c>
      <c r="L2750" t="s">
        <v>94</v>
      </c>
      <c r="M2750" t="s">
        <v>62</v>
      </c>
      <c r="N2750" t="s">
        <v>2485</v>
      </c>
    </row>
    <row r="2751" spans="1:14">
      <c r="A2751" t="s">
        <v>2483</v>
      </c>
      <c r="B2751" t="s">
        <v>2482</v>
      </c>
      <c r="C2751" t="s">
        <v>2481</v>
      </c>
      <c r="D2751">
        <v>2010</v>
      </c>
      <c r="E2751" t="s">
        <v>2480</v>
      </c>
      <c r="F2751" t="s">
        <v>167</v>
      </c>
      <c r="G2751">
        <v>48.637725000000003</v>
      </c>
      <c r="H2751">
        <v>-3.856936111</v>
      </c>
      <c r="I2751" t="s">
        <v>88</v>
      </c>
      <c r="J2751" t="s">
        <v>95</v>
      </c>
      <c r="K2751" t="s">
        <v>56</v>
      </c>
      <c r="L2751" t="s">
        <v>94</v>
      </c>
      <c r="M2751" t="s">
        <v>62</v>
      </c>
      <c r="N2751" t="s">
        <v>2484</v>
      </c>
    </row>
    <row r="2752" spans="1:14">
      <c r="A2752" t="s">
        <v>2483</v>
      </c>
      <c r="B2752" t="s">
        <v>2482</v>
      </c>
      <c r="C2752" t="s">
        <v>2481</v>
      </c>
      <c r="D2752">
        <v>2010</v>
      </c>
      <c r="E2752" t="s">
        <v>2480</v>
      </c>
      <c r="F2752" t="s">
        <v>167</v>
      </c>
      <c r="G2752">
        <v>48.637725000000003</v>
      </c>
      <c r="H2752">
        <v>-3.856936111</v>
      </c>
      <c r="I2752" t="s">
        <v>88</v>
      </c>
      <c r="J2752" t="s">
        <v>95</v>
      </c>
      <c r="K2752" t="s">
        <v>56</v>
      </c>
      <c r="L2752" t="s">
        <v>94</v>
      </c>
      <c r="M2752" t="s">
        <v>62</v>
      </c>
      <c r="N2752" t="s">
        <v>2479</v>
      </c>
    </row>
    <row r="2753" spans="1:14">
      <c r="A2753" t="s">
        <v>265</v>
      </c>
      <c r="B2753" t="s">
        <v>264</v>
      </c>
      <c r="D2753">
        <v>2021</v>
      </c>
      <c r="E2753" t="s">
        <v>269</v>
      </c>
      <c r="F2753" t="s">
        <v>262</v>
      </c>
      <c r="G2753">
        <v>21.95</v>
      </c>
      <c r="H2753">
        <v>120.7333333</v>
      </c>
      <c r="I2753" t="s">
        <v>65</v>
      </c>
      <c r="J2753" t="s">
        <v>49</v>
      </c>
      <c r="K2753" t="s">
        <v>48</v>
      </c>
      <c r="L2753" t="s">
        <v>85</v>
      </c>
      <c r="M2753" t="s">
        <v>47</v>
      </c>
      <c r="N2753" t="s">
        <v>268</v>
      </c>
    </row>
    <row r="2754" spans="1:14">
      <c r="A2754" t="s">
        <v>265</v>
      </c>
      <c r="B2754" t="s">
        <v>264</v>
      </c>
      <c r="D2754">
        <v>2021</v>
      </c>
      <c r="E2754" t="s">
        <v>269</v>
      </c>
      <c r="F2754" t="s">
        <v>262</v>
      </c>
      <c r="G2754">
        <v>21.95</v>
      </c>
      <c r="H2754">
        <v>120.7333333</v>
      </c>
      <c r="I2754" t="s">
        <v>65</v>
      </c>
      <c r="J2754" t="s">
        <v>49</v>
      </c>
      <c r="K2754" t="s">
        <v>226</v>
      </c>
      <c r="L2754" t="s">
        <v>227</v>
      </c>
      <c r="M2754" t="s">
        <v>226</v>
      </c>
      <c r="N2754" t="s">
        <v>266</v>
      </c>
    </row>
    <row r="2755" spans="1:14">
      <c r="A2755" t="s">
        <v>265</v>
      </c>
      <c r="B2755" t="s">
        <v>264</v>
      </c>
      <c r="D2755">
        <v>2021</v>
      </c>
      <c r="E2755" t="s">
        <v>267</v>
      </c>
      <c r="F2755" t="s">
        <v>262</v>
      </c>
      <c r="G2755">
        <v>21.95</v>
      </c>
      <c r="H2755">
        <v>120.7666667</v>
      </c>
      <c r="I2755" t="s">
        <v>65</v>
      </c>
      <c r="J2755" t="s">
        <v>49</v>
      </c>
      <c r="K2755" t="s">
        <v>48</v>
      </c>
      <c r="L2755" t="s">
        <v>85</v>
      </c>
      <c r="M2755" t="s">
        <v>47</v>
      </c>
      <c r="N2755" t="s">
        <v>268</v>
      </c>
    </row>
    <row r="2756" spans="1:14">
      <c r="A2756" t="s">
        <v>265</v>
      </c>
      <c r="B2756" t="s">
        <v>264</v>
      </c>
      <c r="D2756">
        <v>2021</v>
      </c>
      <c r="E2756" t="s">
        <v>267</v>
      </c>
      <c r="F2756" t="s">
        <v>262</v>
      </c>
      <c r="G2756">
        <v>21.95</v>
      </c>
      <c r="H2756">
        <v>120.7666667</v>
      </c>
      <c r="I2756" t="s">
        <v>65</v>
      </c>
      <c r="J2756" t="s">
        <v>49</v>
      </c>
      <c r="K2756" t="s">
        <v>226</v>
      </c>
      <c r="L2756" t="s">
        <v>227</v>
      </c>
      <c r="M2756" t="s">
        <v>226</v>
      </c>
      <c r="N2756" t="s">
        <v>266</v>
      </c>
    </row>
    <row r="2757" spans="1:14">
      <c r="A2757" t="s">
        <v>265</v>
      </c>
      <c r="B2757" t="s">
        <v>264</v>
      </c>
      <c r="D2757">
        <v>2021</v>
      </c>
      <c r="E2757" t="s">
        <v>263</v>
      </c>
      <c r="F2757" t="s">
        <v>262</v>
      </c>
      <c r="G2757">
        <v>21.983333330000001</v>
      </c>
      <c r="H2757">
        <v>120.7</v>
      </c>
      <c r="I2757" t="s">
        <v>65</v>
      </c>
      <c r="J2757" t="s">
        <v>49</v>
      </c>
      <c r="K2757" t="s">
        <v>48</v>
      </c>
      <c r="L2757" t="s">
        <v>85</v>
      </c>
      <c r="M2757" t="s">
        <v>47</v>
      </c>
      <c r="N2757" t="s">
        <v>261</v>
      </c>
    </row>
    <row r="2758" spans="1:14">
      <c r="A2758" t="s">
        <v>2474</v>
      </c>
      <c r="B2758" t="s">
        <v>2473</v>
      </c>
      <c r="D2758">
        <v>2021</v>
      </c>
      <c r="E2758" t="s">
        <v>2472</v>
      </c>
      <c r="F2758" t="s">
        <v>235</v>
      </c>
      <c r="G2758">
        <v>44.25</v>
      </c>
      <c r="H2758">
        <v>143.5</v>
      </c>
      <c r="I2758" t="s">
        <v>65</v>
      </c>
      <c r="J2758" t="s">
        <v>64</v>
      </c>
      <c r="K2758" t="s">
        <v>56</v>
      </c>
      <c r="L2758" t="s">
        <v>63</v>
      </c>
      <c r="M2758" t="s">
        <v>62</v>
      </c>
      <c r="N2758" t="s">
        <v>2478</v>
      </c>
    </row>
    <row r="2759" spans="1:14">
      <c r="A2759" t="s">
        <v>2474</v>
      </c>
      <c r="B2759" t="s">
        <v>2473</v>
      </c>
      <c r="D2759">
        <v>2021</v>
      </c>
      <c r="E2759" t="s">
        <v>2472</v>
      </c>
      <c r="F2759" t="s">
        <v>235</v>
      </c>
      <c r="G2759">
        <v>44.25</v>
      </c>
      <c r="H2759">
        <v>143.5</v>
      </c>
      <c r="I2759" t="s">
        <v>65</v>
      </c>
      <c r="J2759" t="s">
        <v>64</v>
      </c>
      <c r="K2759" t="s">
        <v>56</v>
      </c>
      <c r="L2759" t="s">
        <v>63</v>
      </c>
      <c r="M2759" t="s">
        <v>62</v>
      </c>
      <c r="N2759" t="s">
        <v>2477</v>
      </c>
    </row>
    <row r="2760" spans="1:14">
      <c r="A2760" t="s">
        <v>2474</v>
      </c>
      <c r="B2760" t="s">
        <v>2473</v>
      </c>
      <c r="D2760">
        <v>2021</v>
      </c>
      <c r="E2760" t="s">
        <v>2472</v>
      </c>
      <c r="F2760" t="s">
        <v>235</v>
      </c>
      <c r="G2760">
        <v>44.25</v>
      </c>
      <c r="H2760">
        <v>143.5</v>
      </c>
      <c r="I2760" t="s">
        <v>65</v>
      </c>
      <c r="J2760" t="s">
        <v>64</v>
      </c>
      <c r="K2760" t="s">
        <v>56</v>
      </c>
      <c r="L2760" t="s">
        <v>63</v>
      </c>
      <c r="M2760" t="s">
        <v>62</v>
      </c>
      <c r="N2760" t="s">
        <v>2476</v>
      </c>
    </row>
    <row r="2761" spans="1:14">
      <c r="A2761" t="s">
        <v>2474</v>
      </c>
      <c r="B2761" t="s">
        <v>2473</v>
      </c>
      <c r="D2761">
        <v>2021</v>
      </c>
      <c r="E2761" t="s">
        <v>2472</v>
      </c>
      <c r="F2761" t="s">
        <v>235</v>
      </c>
      <c r="G2761">
        <v>44.25</v>
      </c>
      <c r="H2761">
        <v>143.5</v>
      </c>
      <c r="I2761" t="s">
        <v>65</v>
      </c>
      <c r="J2761" t="s">
        <v>64</v>
      </c>
      <c r="K2761" t="s">
        <v>56</v>
      </c>
      <c r="L2761" t="s">
        <v>63</v>
      </c>
      <c r="M2761" t="s">
        <v>62</v>
      </c>
      <c r="N2761" t="s">
        <v>2475</v>
      </c>
    </row>
    <row r="2762" spans="1:14">
      <c r="A2762" t="s">
        <v>2474</v>
      </c>
      <c r="B2762" t="s">
        <v>2473</v>
      </c>
      <c r="D2762">
        <v>2021</v>
      </c>
      <c r="E2762" t="s">
        <v>2472</v>
      </c>
      <c r="F2762" t="s">
        <v>235</v>
      </c>
      <c r="G2762">
        <v>44.25</v>
      </c>
      <c r="H2762">
        <v>143.5</v>
      </c>
      <c r="I2762" t="s">
        <v>65</v>
      </c>
      <c r="J2762" t="s">
        <v>64</v>
      </c>
      <c r="K2762" t="s">
        <v>56</v>
      </c>
      <c r="L2762" t="s">
        <v>63</v>
      </c>
      <c r="M2762" t="s">
        <v>62</v>
      </c>
      <c r="N2762" t="s">
        <v>2471</v>
      </c>
    </row>
    <row r="2763" spans="1:14">
      <c r="A2763" t="s">
        <v>2474</v>
      </c>
      <c r="B2763" t="s">
        <v>2473</v>
      </c>
      <c r="D2763">
        <v>2021</v>
      </c>
      <c r="E2763" t="s">
        <v>2472</v>
      </c>
      <c r="F2763" t="s">
        <v>235</v>
      </c>
      <c r="G2763">
        <v>44.25</v>
      </c>
      <c r="H2763">
        <v>143.5</v>
      </c>
      <c r="I2763" t="s">
        <v>65</v>
      </c>
      <c r="J2763" t="s">
        <v>64</v>
      </c>
      <c r="K2763" t="s">
        <v>57</v>
      </c>
      <c r="L2763" t="s">
        <v>57</v>
      </c>
      <c r="M2763" t="s">
        <v>57</v>
      </c>
      <c r="N2763" t="s">
        <v>2478</v>
      </c>
    </row>
    <row r="2764" spans="1:14">
      <c r="A2764" t="s">
        <v>2474</v>
      </c>
      <c r="B2764" t="s">
        <v>2473</v>
      </c>
      <c r="D2764">
        <v>2021</v>
      </c>
      <c r="E2764" t="s">
        <v>2472</v>
      </c>
      <c r="F2764" t="s">
        <v>235</v>
      </c>
      <c r="G2764">
        <v>44.25</v>
      </c>
      <c r="H2764">
        <v>143.5</v>
      </c>
      <c r="I2764" t="s">
        <v>65</v>
      </c>
      <c r="J2764" t="s">
        <v>64</v>
      </c>
      <c r="K2764" t="s">
        <v>57</v>
      </c>
      <c r="L2764" t="s">
        <v>57</v>
      </c>
      <c r="M2764" t="s">
        <v>57</v>
      </c>
      <c r="N2764" t="s">
        <v>2477</v>
      </c>
    </row>
    <row r="2765" spans="1:14">
      <c r="A2765" t="s">
        <v>2474</v>
      </c>
      <c r="B2765" t="s">
        <v>2473</v>
      </c>
      <c r="D2765">
        <v>2021</v>
      </c>
      <c r="E2765" t="s">
        <v>2472</v>
      </c>
      <c r="F2765" t="s">
        <v>235</v>
      </c>
      <c r="G2765">
        <v>44.25</v>
      </c>
      <c r="H2765">
        <v>143.5</v>
      </c>
      <c r="I2765" t="s">
        <v>65</v>
      </c>
      <c r="J2765" t="s">
        <v>64</v>
      </c>
      <c r="K2765" t="s">
        <v>57</v>
      </c>
      <c r="L2765" t="s">
        <v>57</v>
      </c>
      <c r="M2765" t="s">
        <v>57</v>
      </c>
      <c r="N2765" t="s">
        <v>2476</v>
      </c>
    </row>
    <row r="2766" spans="1:14">
      <c r="A2766" t="s">
        <v>2474</v>
      </c>
      <c r="B2766" t="s">
        <v>2473</v>
      </c>
      <c r="D2766">
        <v>2021</v>
      </c>
      <c r="E2766" t="s">
        <v>2472</v>
      </c>
      <c r="F2766" t="s">
        <v>235</v>
      </c>
      <c r="G2766">
        <v>44.25</v>
      </c>
      <c r="H2766">
        <v>143.5</v>
      </c>
      <c r="I2766" t="s">
        <v>65</v>
      </c>
      <c r="J2766" t="s">
        <v>64</v>
      </c>
      <c r="K2766" t="s">
        <v>57</v>
      </c>
      <c r="L2766" t="s">
        <v>57</v>
      </c>
      <c r="M2766" t="s">
        <v>57</v>
      </c>
      <c r="N2766" t="s">
        <v>2475</v>
      </c>
    </row>
    <row r="2767" spans="1:14">
      <c r="A2767" t="s">
        <v>2474</v>
      </c>
      <c r="B2767" t="s">
        <v>2473</v>
      </c>
      <c r="D2767">
        <v>2021</v>
      </c>
      <c r="E2767" t="s">
        <v>2472</v>
      </c>
      <c r="F2767" t="s">
        <v>235</v>
      </c>
      <c r="G2767">
        <v>44.25</v>
      </c>
      <c r="H2767">
        <v>143.5</v>
      </c>
      <c r="I2767" t="s">
        <v>65</v>
      </c>
      <c r="J2767" t="s">
        <v>64</v>
      </c>
      <c r="K2767" t="s">
        <v>57</v>
      </c>
      <c r="L2767" t="s">
        <v>57</v>
      </c>
      <c r="M2767" t="s">
        <v>57</v>
      </c>
      <c r="N2767" t="s">
        <v>2471</v>
      </c>
    </row>
    <row r="2768" spans="1:14">
      <c r="A2768" t="s">
        <v>2467</v>
      </c>
      <c r="B2768" t="s">
        <v>2470</v>
      </c>
      <c r="D2768">
        <v>2002</v>
      </c>
      <c r="E2768" t="s">
        <v>1419</v>
      </c>
      <c r="F2768" t="s">
        <v>66</v>
      </c>
      <c r="G2768">
        <v>26.685061109999999</v>
      </c>
      <c r="H2768">
        <v>-97.427319440000005</v>
      </c>
      <c r="I2768" t="s">
        <v>96</v>
      </c>
      <c r="J2768" t="s">
        <v>95</v>
      </c>
      <c r="K2768" t="s">
        <v>56</v>
      </c>
      <c r="L2768" t="s">
        <v>489</v>
      </c>
      <c r="M2768" t="s">
        <v>55</v>
      </c>
      <c r="N2768" t="s">
        <v>2469</v>
      </c>
    </row>
    <row r="2769" spans="1:14">
      <c r="A2769" t="s">
        <v>2467</v>
      </c>
      <c r="B2769" t="s">
        <v>2466</v>
      </c>
      <c r="D2769">
        <v>2002</v>
      </c>
      <c r="E2769" t="s">
        <v>1419</v>
      </c>
      <c r="F2769" t="s">
        <v>66</v>
      </c>
      <c r="G2769">
        <v>26.685061109999999</v>
      </c>
      <c r="H2769">
        <v>-97.427319440000005</v>
      </c>
      <c r="I2769" t="s">
        <v>96</v>
      </c>
      <c r="J2769" t="s">
        <v>95</v>
      </c>
      <c r="K2769" t="s">
        <v>56</v>
      </c>
      <c r="L2769" t="s">
        <v>489</v>
      </c>
      <c r="M2769" t="s">
        <v>55</v>
      </c>
      <c r="N2769" t="s">
        <v>2468</v>
      </c>
    </row>
    <row r="2770" spans="1:14">
      <c r="A2770" t="s">
        <v>2467</v>
      </c>
      <c r="B2770" t="s">
        <v>2466</v>
      </c>
      <c r="D2770">
        <v>2002</v>
      </c>
      <c r="E2770" t="s">
        <v>1419</v>
      </c>
      <c r="F2770" t="s">
        <v>66</v>
      </c>
      <c r="G2770">
        <v>26.685061109999999</v>
      </c>
      <c r="H2770">
        <v>-97.427319440000005</v>
      </c>
      <c r="I2770" t="s">
        <v>96</v>
      </c>
      <c r="J2770" t="s">
        <v>95</v>
      </c>
      <c r="K2770" t="s">
        <v>56</v>
      </c>
      <c r="L2770" t="s">
        <v>489</v>
      </c>
      <c r="M2770" t="s">
        <v>55</v>
      </c>
      <c r="N2770" t="s">
        <v>2465</v>
      </c>
    </row>
    <row r="2771" spans="1:14">
      <c r="A2771" t="s">
        <v>2467</v>
      </c>
      <c r="B2771" t="s">
        <v>2466</v>
      </c>
      <c r="D2771">
        <v>2002</v>
      </c>
      <c r="E2771" t="s">
        <v>1419</v>
      </c>
      <c r="F2771" t="s">
        <v>66</v>
      </c>
      <c r="G2771">
        <v>26.685061109999999</v>
      </c>
      <c r="H2771">
        <v>-97.427319440000005</v>
      </c>
      <c r="I2771" t="s">
        <v>96</v>
      </c>
      <c r="J2771" t="s">
        <v>95</v>
      </c>
      <c r="K2771" t="s">
        <v>56</v>
      </c>
      <c r="L2771" t="s">
        <v>853</v>
      </c>
      <c r="M2771" t="s">
        <v>209</v>
      </c>
      <c r="N2771" t="s">
        <v>2469</v>
      </c>
    </row>
    <row r="2772" spans="1:14">
      <c r="A2772" t="s">
        <v>2467</v>
      </c>
      <c r="B2772" t="s">
        <v>2466</v>
      </c>
      <c r="D2772">
        <v>2002</v>
      </c>
      <c r="E2772" t="s">
        <v>1419</v>
      </c>
      <c r="F2772" t="s">
        <v>66</v>
      </c>
      <c r="G2772">
        <v>26.685061109999999</v>
      </c>
      <c r="H2772">
        <v>-97.427319440000005</v>
      </c>
      <c r="I2772" t="s">
        <v>96</v>
      </c>
      <c r="J2772" t="s">
        <v>95</v>
      </c>
      <c r="K2772" t="s">
        <v>56</v>
      </c>
      <c r="L2772" t="s">
        <v>853</v>
      </c>
      <c r="M2772" t="s">
        <v>209</v>
      </c>
      <c r="N2772" t="s">
        <v>2468</v>
      </c>
    </row>
    <row r="2773" spans="1:14">
      <c r="A2773" t="s">
        <v>2467</v>
      </c>
      <c r="B2773" t="s">
        <v>2466</v>
      </c>
      <c r="D2773">
        <v>2002</v>
      </c>
      <c r="E2773" t="s">
        <v>1419</v>
      </c>
      <c r="F2773" t="s">
        <v>66</v>
      </c>
      <c r="G2773">
        <v>26.685061109999999</v>
      </c>
      <c r="H2773">
        <v>-97.427319440000005</v>
      </c>
      <c r="I2773" t="s">
        <v>96</v>
      </c>
      <c r="J2773" t="s">
        <v>95</v>
      </c>
      <c r="K2773" t="s">
        <v>56</v>
      </c>
      <c r="L2773" t="s">
        <v>853</v>
      </c>
      <c r="M2773" t="s">
        <v>209</v>
      </c>
      <c r="N2773" t="s">
        <v>2465</v>
      </c>
    </row>
    <row r="2774" spans="1:14">
      <c r="A2774" t="s">
        <v>2467</v>
      </c>
      <c r="B2774" t="s">
        <v>2466</v>
      </c>
      <c r="D2774">
        <v>2002</v>
      </c>
      <c r="E2774" t="s">
        <v>1419</v>
      </c>
      <c r="F2774" t="s">
        <v>66</v>
      </c>
      <c r="G2774">
        <v>26.685061109999999</v>
      </c>
      <c r="H2774">
        <v>-97.427319440000005</v>
      </c>
      <c r="I2774" t="s">
        <v>96</v>
      </c>
      <c r="J2774" t="s">
        <v>95</v>
      </c>
      <c r="K2774" t="s">
        <v>48</v>
      </c>
      <c r="L2774" t="s">
        <v>146</v>
      </c>
      <c r="M2774" t="s">
        <v>47</v>
      </c>
      <c r="N2774" t="s">
        <v>2469</v>
      </c>
    </row>
    <row r="2775" spans="1:14">
      <c r="A2775" t="s">
        <v>2467</v>
      </c>
      <c r="B2775" t="s">
        <v>2466</v>
      </c>
      <c r="D2775">
        <v>2002</v>
      </c>
      <c r="E2775" t="s">
        <v>1419</v>
      </c>
      <c r="F2775" t="s">
        <v>66</v>
      </c>
      <c r="G2775">
        <v>26.685061109999999</v>
      </c>
      <c r="H2775">
        <v>-97.427319440000005</v>
      </c>
      <c r="I2775" t="s">
        <v>96</v>
      </c>
      <c r="J2775" t="s">
        <v>95</v>
      </c>
      <c r="K2775" t="s">
        <v>48</v>
      </c>
      <c r="L2775" t="s">
        <v>146</v>
      </c>
      <c r="M2775" t="s">
        <v>47</v>
      </c>
      <c r="N2775" t="s">
        <v>2468</v>
      </c>
    </row>
    <row r="2776" spans="1:14">
      <c r="A2776" t="s">
        <v>2467</v>
      </c>
      <c r="B2776" t="s">
        <v>2466</v>
      </c>
      <c r="D2776">
        <v>2002</v>
      </c>
      <c r="E2776" t="s">
        <v>1419</v>
      </c>
      <c r="F2776" t="s">
        <v>66</v>
      </c>
      <c r="G2776">
        <v>26.685061109999999</v>
      </c>
      <c r="H2776">
        <v>-97.427319440000005</v>
      </c>
      <c r="I2776" t="s">
        <v>96</v>
      </c>
      <c r="J2776" t="s">
        <v>95</v>
      </c>
      <c r="K2776" t="s">
        <v>48</v>
      </c>
      <c r="L2776" t="s">
        <v>146</v>
      </c>
      <c r="M2776" t="s">
        <v>47</v>
      </c>
      <c r="N2776" t="s">
        <v>2465</v>
      </c>
    </row>
    <row r="2777" spans="1:14">
      <c r="A2777" t="s">
        <v>259</v>
      </c>
      <c r="B2777" t="s">
        <v>258</v>
      </c>
      <c r="D2777">
        <v>2021</v>
      </c>
      <c r="E2777" t="s">
        <v>260</v>
      </c>
      <c r="F2777" t="s">
        <v>204</v>
      </c>
      <c r="G2777">
        <v>19.75893056</v>
      </c>
      <c r="H2777">
        <v>85.386822219999999</v>
      </c>
      <c r="I2777" t="s">
        <v>96</v>
      </c>
      <c r="J2777" t="s">
        <v>155</v>
      </c>
      <c r="K2777" t="s">
        <v>226</v>
      </c>
      <c r="L2777" t="s">
        <v>227</v>
      </c>
      <c r="M2777" t="s">
        <v>226</v>
      </c>
    </row>
    <row r="2778" spans="1:14">
      <c r="A2778" t="s">
        <v>259</v>
      </c>
      <c r="B2778" t="s">
        <v>258</v>
      </c>
      <c r="D2778">
        <v>2021</v>
      </c>
      <c r="E2778" t="s">
        <v>257</v>
      </c>
      <c r="F2778" t="s">
        <v>204</v>
      </c>
      <c r="G2778">
        <v>13.44269167</v>
      </c>
      <c r="H2778">
        <v>80.296397220000003</v>
      </c>
      <c r="I2778" t="s">
        <v>96</v>
      </c>
      <c r="J2778" t="s">
        <v>155</v>
      </c>
      <c r="K2778" t="s">
        <v>226</v>
      </c>
      <c r="L2778" t="s">
        <v>227</v>
      </c>
      <c r="M2778" t="s">
        <v>226</v>
      </c>
    </row>
    <row r="2779" spans="1:14">
      <c r="A2779" t="s">
        <v>256</v>
      </c>
      <c r="B2779" t="s">
        <v>255</v>
      </c>
      <c r="D2779">
        <v>2022</v>
      </c>
      <c r="E2779" t="s">
        <v>254</v>
      </c>
      <c r="F2779" t="s">
        <v>253</v>
      </c>
      <c r="G2779">
        <v>30.416997219999999</v>
      </c>
      <c r="H2779">
        <v>-115.976975</v>
      </c>
      <c r="I2779" t="s">
        <v>156</v>
      </c>
      <c r="J2779" t="s">
        <v>64</v>
      </c>
      <c r="K2779" t="s">
        <v>56</v>
      </c>
      <c r="L2779" t="s">
        <v>63</v>
      </c>
      <c r="M2779" t="s">
        <v>62</v>
      </c>
    </row>
    <row r="2780" spans="1:14">
      <c r="A2780" t="s">
        <v>231</v>
      </c>
      <c r="B2780" t="s">
        <v>230</v>
      </c>
      <c r="D2780">
        <v>2021</v>
      </c>
      <c r="E2780" t="s">
        <v>252</v>
      </c>
      <c r="F2780" t="s">
        <v>235</v>
      </c>
      <c r="G2780">
        <v>34.323770000000003</v>
      </c>
      <c r="H2780">
        <v>132.89331000000001</v>
      </c>
      <c r="I2780" t="s">
        <v>65</v>
      </c>
      <c r="J2780" t="s">
        <v>64</v>
      </c>
      <c r="K2780" t="s">
        <v>56</v>
      </c>
      <c r="L2780" t="s">
        <v>63</v>
      </c>
      <c r="M2780" t="s">
        <v>62</v>
      </c>
      <c r="N2780" t="s">
        <v>251</v>
      </c>
    </row>
    <row r="2781" spans="1:14">
      <c r="A2781" t="s">
        <v>231</v>
      </c>
      <c r="B2781" t="s">
        <v>230</v>
      </c>
      <c r="D2781">
        <v>2021</v>
      </c>
      <c r="E2781" t="s">
        <v>249</v>
      </c>
      <c r="F2781" t="s">
        <v>235</v>
      </c>
      <c r="G2781">
        <v>34.296619999999997</v>
      </c>
      <c r="H2781">
        <v>132.91504</v>
      </c>
      <c r="I2781" t="s">
        <v>65</v>
      </c>
      <c r="J2781" t="s">
        <v>64</v>
      </c>
      <c r="K2781" t="s">
        <v>57</v>
      </c>
      <c r="L2781" t="s">
        <v>57</v>
      </c>
      <c r="M2781" t="s">
        <v>57</v>
      </c>
      <c r="N2781" t="s">
        <v>250</v>
      </c>
    </row>
    <row r="2782" spans="1:14">
      <c r="A2782" t="s">
        <v>231</v>
      </c>
      <c r="B2782" t="s">
        <v>230</v>
      </c>
      <c r="D2782">
        <v>2021</v>
      </c>
      <c r="E2782" t="s">
        <v>249</v>
      </c>
      <c r="F2782" t="s">
        <v>235</v>
      </c>
      <c r="G2782">
        <v>34.296709999999997</v>
      </c>
      <c r="H2782">
        <v>132.91541000000001</v>
      </c>
      <c r="I2782" t="s">
        <v>65</v>
      </c>
      <c r="J2782" t="s">
        <v>64</v>
      </c>
      <c r="K2782" t="s">
        <v>56</v>
      </c>
      <c r="L2782" t="s">
        <v>63</v>
      </c>
      <c r="M2782" t="s">
        <v>62</v>
      </c>
      <c r="N2782" t="s">
        <v>248</v>
      </c>
    </row>
    <row r="2783" spans="1:14">
      <c r="A2783" t="s">
        <v>231</v>
      </c>
      <c r="B2783" t="s">
        <v>230</v>
      </c>
      <c r="D2783">
        <v>2021</v>
      </c>
      <c r="E2783" t="s">
        <v>246</v>
      </c>
      <c r="F2783" t="s">
        <v>235</v>
      </c>
      <c r="G2783">
        <v>34.257759999999998</v>
      </c>
      <c r="H2783">
        <v>132.97359</v>
      </c>
      <c r="I2783" t="s">
        <v>65</v>
      </c>
      <c r="J2783" t="s">
        <v>64</v>
      </c>
      <c r="K2783" t="s">
        <v>56</v>
      </c>
      <c r="L2783" t="s">
        <v>63</v>
      </c>
      <c r="M2783" t="s">
        <v>62</v>
      </c>
      <c r="N2783" t="s">
        <v>247</v>
      </c>
    </row>
    <row r="2784" spans="1:14">
      <c r="A2784" t="s">
        <v>231</v>
      </c>
      <c r="B2784" t="s">
        <v>230</v>
      </c>
      <c r="D2784">
        <v>2021</v>
      </c>
      <c r="E2784" t="s">
        <v>246</v>
      </c>
      <c r="F2784" t="s">
        <v>235</v>
      </c>
      <c r="G2784">
        <v>34.231099999999998</v>
      </c>
      <c r="H2784">
        <v>132.98545999999999</v>
      </c>
      <c r="I2784" t="s">
        <v>65</v>
      </c>
      <c r="J2784" t="s">
        <v>64</v>
      </c>
      <c r="K2784" t="s">
        <v>56</v>
      </c>
      <c r="L2784" t="s">
        <v>63</v>
      </c>
      <c r="M2784" t="s">
        <v>62</v>
      </c>
      <c r="N2784" t="s">
        <v>245</v>
      </c>
    </row>
    <row r="2785" spans="1:14">
      <c r="A2785" t="s">
        <v>231</v>
      </c>
      <c r="B2785" t="s">
        <v>230</v>
      </c>
      <c r="D2785">
        <v>2021</v>
      </c>
      <c r="E2785" t="s">
        <v>244</v>
      </c>
      <c r="F2785" t="s">
        <v>235</v>
      </c>
      <c r="G2785">
        <v>34.067810000000001</v>
      </c>
      <c r="H2785">
        <v>132.89948999999999</v>
      </c>
      <c r="I2785" t="s">
        <v>65</v>
      </c>
      <c r="J2785" t="s">
        <v>64</v>
      </c>
      <c r="K2785" t="s">
        <v>56</v>
      </c>
      <c r="L2785" t="s">
        <v>63</v>
      </c>
      <c r="M2785" t="s">
        <v>62</v>
      </c>
      <c r="N2785" t="s">
        <v>243</v>
      </c>
    </row>
    <row r="2786" spans="1:14">
      <c r="A2786" t="s">
        <v>231</v>
      </c>
      <c r="B2786" t="s">
        <v>230</v>
      </c>
      <c r="D2786">
        <v>2021</v>
      </c>
      <c r="E2786" t="s">
        <v>241</v>
      </c>
      <c r="F2786" t="s">
        <v>235</v>
      </c>
      <c r="G2786">
        <v>33.606189999999998</v>
      </c>
      <c r="H2786">
        <v>131.23760999999999</v>
      </c>
      <c r="I2786" t="s">
        <v>65</v>
      </c>
      <c r="J2786" t="s">
        <v>64</v>
      </c>
      <c r="K2786" t="s">
        <v>57</v>
      </c>
      <c r="L2786" t="s">
        <v>57</v>
      </c>
      <c r="M2786" t="s">
        <v>57</v>
      </c>
      <c r="N2786" t="s">
        <v>242</v>
      </c>
    </row>
    <row r="2787" spans="1:14">
      <c r="A2787" t="s">
        <v>231</v>
      </c>
      <c r="B2787" t="s">
        <v>230</v>
      </c>
      <c r="D2787">
        <v>2021</v>
      </c>
      <c r="E2787" t="s">
        <v>241</v>
      </c>
      <c r="F2787" t="s">
        <v>235</v>
      </c>
      <c r="G2787">
        <v>33.607309999999998</v>
      </c>
      <c r="H2787">
        <v>131.23482000000001</v>
      </c>
      <c r="I2787" t="s">
        <v>65</v>
      </c>
      <c r="J2787" t="s">
        <v>64</v>
      </c>
      <c r="K2787" t="s">
        <v>56</v>
      </c>
      <c r="L2787" t="s">
        <v>195</v>
      </c>
      <c r="M2787" t="s">
        <v>62</v>
      </c>
      <c r="N2787" t="s">
        <v>240</v>
      </c>
    </row>
    <row r="2788" spans="1:14">
      <c r="A2788" t="s">
        <v>231</v>
      </c>
      <c r="B2788" t="s">
        <v>230</v>
      </c>
      <c r="D2788">
        <v>2021</v>
      </c>
      <c r="E2788" t="s">
        <v>239</v>
      </c>
      <c r="F2788" t="s">
        <v>235</v>
      </c>
      <c r="G2788">
        <v>24.36523</v>
      </c>
      <c r="H2788">
        <v>124.24966999999999</v>
      </c>
      <c r="I2788" t="s">
        <v>65</v>
      </c>
      <c r="J2788" t="s">
        <v>64</v>
      </c>
      <c r="K2788" t="s">
        <v>226</v>
      </c>
      <c r="L2788" t="s">
        <v>227</v>
      </c>
      <c r="M2788" t="s">
        <v>226</v>
      </c>
      <c r="N2788" t="s">
        <v>238</v>
      </c>
    </row>
    <row r="2789" spans="1:14">
      <c r="A2789" t="s">
        <v>231</v>
      </c>
      <c r="B2789" t="s">
        <v>230</v>
      </c>
      <c r="D2789">
        <v>2021</v>
      </c>
      <c r="E2789" t="s">
        <v>236</v>
      </c>
      <c r="F2789" t="s">
        <v>235</v>
      </c>
      <c r="G2789">
        <v>24.488330000000001</v>
      </c>
      <c r="H2789">
        <v>124.22771</v>
      </c>
      <c r="I2789" t="s">
        <v>65</v>
      </c>
      <c r="J2789" t="s">
        <v>64</v>
      </c>
      <c r="K2789" t="s">
        <v>48</v>
      </c>
      <c r="L2789" t="s">
        <v>80</v>
      </c>
      <c r="M2789" t="s">
        <v>79</v>
      </c>
      <c r="N2789" t="s">
        <v>237</v>
      </c>
    </row>
    <row r="2790" spans="1:14">
      <c r="A2790" t="s">
        <v>231</v>
      </c>
      <c r="B2790" t="s">
        <v>230</v>
      </c>
      <c r="D2790">
        <v>2021</v>
      </c>
      <c r="E2790" t="s">
        <v>236</v>
      </c>
      <c r="F2790" t="s">
        <v>235</v>
      </c>
      <c r="G2790">
        <v>24.488420000000001</v>
      </c>
      <c r="H2790">
        <v>124.22792</v>
      </c>
      <c r="I2790" t="s">
        <v>65</v>
      </c>
      <c r="J2790" t="s">
        <v>64</v>
      </c>
      <c r="K2790" t="s">
        <v>48</v>
      </c>
      <c r="L2790" t="s">
        <v>80</v>
      </c>
      <c r="M2790" t="s">
        <v>79</v>
      </c>
      <c r="N2790" t="s">
        <v>234</v>
      </c>
    </row>
    <row r="2791" spans="1:14">
      <c r="A2791" t="s">
        <v>231</v>
      </c>
      <c r="B2791" t="s">
        <v>230</v>
      </c>
      <c r="D2791">
        <v>2021</v>
      </c>
      <c r="E2791" t="s">
        <v>233</v>
      </c>
      <c r="F2791" t="s">
        <v>228</v>
      </c>
      <c r="G2791">
        <v>9.2513299999999994</v>
      </c>
      <c r="H2791">
        <v>98.339420000000004</v>
      </c>
      <c r="I2791" t="s">
        <v>50</v>
      </c>
      <c r="J2791" t="s">
        <v>155</v>
      </c>
      <c r="K2791" t="s">
        <v>48</v>
      </c>
      <c r="L2791" t="s">
        <v>80</v>
      </c>
      <c r="M2791" t="s">
        <v>79</v>
      </c>
      <c r="N2791" t="s">
        <v>232</v>
      </c>
    </row>
    <row r="2792" spans="1:14">
      <c r="A2792" t="s">
        <v>231</v>
      </c>
      <c r="B2792" t="s">
        <v>230</v>
      </c>
      <c r="D2792">
        <v>2021</v>
      </c>
      <c r="E2792" t="s">
        <v>229</v>
      </c>
      <c r="F2792" t="s">
        <v>228</v>
      </c>
      <c r="G2792">
        <v>7.3893199999999997</v>
      </c>
      <c r="H2792">
        <v>99.327529999999996</v>
      </c>
      <c r="I2792" t="s">
        <v>50</v>
      </c>
      <c r="J2792" t="s">
        <v>155</v>
      </c>
      <c r="K2792" t="s">
        <v>226</v>
      </c>
      <c r="L2792" t="s">
        <v>227</v>
      </c>
      <c r="M2792" t="s">
        <v>226</v>
      </c>
      <c r="N2792" t="s">
        <v>225</v>
      </c>
    </row>
    <row r="2793" spans="1:14">
      <c r="A2793" t="s">
        <v>221</v>
      </c>
      <c r="B2793" t="s">
        <v>220</v>
      </c>
      <c r="D2793">
        <v>2017</v>
      </c>
      <c r="E2793" t="s">
        <v>219</v>
      </c>
      <c r="F2793" t="s">
        <v>218</v>
      </c>
      <c r="G2793">
        <v>19.689816669999999</v>
      </c>
      <c r="H2793">
        <v>-80.036741669999998</v>
      </c>
      <c r="I2793" t="s">
        <v>50</v>
      </c>
      <c r="J2793" t="s">
        <v>217</v>
      </c>
      <c r="K2793" t="s">
        <v>48</v>
      </c>
      <c r="L2793" t="s">
        <v>146</v>
      </c>
      <c r="M2793" t="s">
        <v>47</v>
      </c>
      <c r="N2793" t="s">
        <v>224</v>
      </c>
    </row>
    <row r="2794" spans="1:14">
      <c r="A2794" t="s">
        <v>221</v>
      </c>
      <c r="B2794" t="s">
        <v>220</v>
      </c>
      <c r="D2794">
        <v>2017</v>
      </c>
      <c r="E2794" t="s">
        <v>219</v>
      </c>
      <c r="F2794" t="s">
        <v>218</v>
      </c>
      <c r="G2794">
        <v>19.689816669999999</v>
      </c>
      <c r="H2794">
        <v>-80.036741669999998</v>
      </c>
      <c r="I2794" t="s">
        <v>50</v>
      </c>
      <c r="J2794" t="s">
        <v>217</v>
      </c>
      <c r="K2794" t="s">
        <v>48</v>
      </c>
      <c r="L2794" t="s">
        <v>146</v>
      </c>
      <c r="M2794" t="s">
        <v>47</v>
      </c>
      <c r="N2794" t="s">
        <v>223</v>
      </c>
    </row>
    <row r="2795" spans="1:14">
      <c r="A2795" t="s">
        <v>221</v>
      </c>
      <c r="B2795" t="s">
        <v>220</v>
      </c>
      <c r="D2795">
        <v>2017</v>
      </c>
      <c r="E2795" t="s">
        <v>219</v>
      </c>
      <c r="F2795" t="s">
        <v>218</v>
      </c>
      <c r="G2795">
        <v>19.689816669999999</v>
      </c>
      <c r="H2795">
        <v>-80.036741669999998</v>
      </c>
      <c r="I2795" t="s">
        <v>50</v>
      </c>
      <c r="J2795" t="s">
        <v>217</v>
      </c>
      <c r="K2795" t="s">
        <v>48</v>
      </c>
      <c r="L2795" t="s">
        <v>146</v>
      </c>
      <c r="M2795" t="s">
        <v>47</v>
      </c>
      <c r="N2795" t="s">
        <v>222</v>
      </c>
    </row>
    <row r="2796" spans="1:14">
      <c r="A2796" t="s">
        <v>221</v>
      </c>
      <c r="B2796" t="s">
        <v>220</v>
      </c>
      <c r="D2796">
        <v>2017</v>
      </c>
      <c r="E2796" t="s">
        <v>219</v>
      </c>
      <c r="F2796" t="s">
        <v>218</v>
      </c>
      <c r="G2796">
        <v>19.689816669999999</v>
      </c>
      <c r="H2796">
        <v>-80.036741669999998</v>
      </c>
      <c r="I2796" t="s">
        <v>50</v>
      </c>
      <c r="J2796" t="s">
        <v>217</v>
      </c>
      <c r="K2796" t="s">
        <v>48</v>
      </c>
      <c r="L2796" t="s">
        <v>146</v>
      </c>
      <c r="M2796" t="s">
        <v>47</v>
      </c>
      <c r="N2796" t="s">
        <v>216</v>
      </c>
    </row>
    <row r="2797" spans="1:14">
      <c r="A2797" t="s">
        <v>215</v>
      </c>
      <c r="B2797" t="s">
        <v>214</v>
      </c>
      <c r="D2797">
        <v>2020</v>
      </c>
      <c r="E2797" t="s">
        <v>213</v>
      </c>
      <c r="F2797" t="s">
        <v>167</v>
      </c>
      <c r="G2797">
        <v>42.33775833</v>
      </c>
      <c r="H2797">
        <v>9.5426361110000002</v>
      </c>
      <c r="I2797" t="s">
        <v>65</v>
      </c>
      <c r="J2797" t="s">
        <v>95</v>
      </c>
      <c r="K2797" t="s">
        <v>48</v>
      </c>
      <c r="L2797" t="s">
        <v>166</v>
      </c>
      <c r="M2797" t="s">
        <v>165</v>
      </c>
      <c r="N2797">
        <v>-5</v>
      </c>
    </row>
    <row r="2798" spans="1:14">
      <c r="A2798" t="s">
        <v>215</v>
      </c>
      <c r="B2798" t="s">
        <v>214</v>
      </c>
      <c r="D2798">
        <v>2020</v>
      </c>
      <c r="E2798" t="s">
        <v>213</v>
      </c>
      <c r="F2798" t="s">
        <v>167</v>
      </c>
      <c r="G2798">
        <v>42.33775833</v>
      </c>
      <c r="H2798">
        <v>9.5426361110000002</v>
      </c>
      <c r="I2798" t="s">
        <v>65</v>
      </c>
      <c r="J2798" t="s">
        <v>95</v>
      </c>
      <c r="K2798" t="s">
        <v>48</v>
      </c>
      <c r="L2798" t="s">
        <v>166</v>
      </c>
      <c r="M2798" t="s">
        <v>165</v>
      </c>
      <c r="N2798">
        <v>-10</v>
      </c>
    </row>
    <row r="2799" spans="1:14">
      <c r="A2799" t="s">
        <v>215</v>
      </c>
      <c r="B2799" t="s">
        <v>214</v>
      </c>
      <c r="D2799">
        <v>2020</v>
      </c>
      <c r="E2799" t="s">
        <v>213</v>
      </c>
      <c r="F2799" t="s">
        <v>167</v>
      </c>
      <c r="G2799">
        <v>42.33775833</v>
      </c>
      <c r="H2799">
        <v>9.5426361110000002</v>
      </c>
      <c r="I2799" t="s">
        <v>65</v>
      </c>
      <c r="J2799" t="s">
        <v>95</v>
      </c>
      <c r="K2799" t="s">
        <v>48</v>
      </c>
      <c r="L2799" t="s">
        <v>166</v>
      </c>
      <c r="M2799" t="s">
        <v>165</v>
      </c>
      <c r="N2799">
        <v>-15</v>
      </c>
    </row>
    <row r="2800" spans="1:14">
      <c r="A2800" t="s">
        <v>215</v>
      </c>
      <c r="B2800" t="s">
        <v>214</v>
      </c>
      <c r="D2800">
        <v>2020</v>
      </c>
      <c r="E2800" t="s">
        <v>213</v>
      </c>
      <c r="F2800" t="s">
        <v>167</v>
      </c>
      <c r="G2800">
        <v>42.33775833</v>
      </c>
      <c r="H2800">
        <v>9.5426361110000002</v>
      </c>
      <c r="I2800" t="s">
        <v>65</v>
      </c>
      <c r="J2800" t="s">
        <v>95</v>
      </c>
      <c r="K2800" t="s">
        <v>48</v>
      </c>
      <c r="L2800" t="s">
        <v>166</v>
      </c>
      <c r="M2800" t="s">
        <v>165</v>
      </c>
      <c r="N2800">
        <v>-20</v>
      </c>
    </row>
    <row r="2801" spans="1:14">
      <c r="A2801" t="s">
        <v>215</v>
      </c>
      <c r="B2801" t="s">
        <v>214</v>
      </c>
      <c r="D2801">
        <v>2020</v>
      </c>
      <c r="E2801" t="s">
        <v>213</v>
      </c>
      <c r="F2801" t="s">
        <v>167</v>
      </c>
      <c r="G2801">
        <v>42.33775833</v>
      </c>
      <c r="H2801">
        <v>9.5426361110000002</v>
      </c>
      <c r="I2801" t="s">
        <v>65</v>
      </c>
      <c r="J2801" t="s">
        <v>95</v>
      </c>
      <c r="K2801" t="s">
        <v>48</v>
      </c>
      <c r="L2801" t="s">
        <v>166</v>
      </c>
      <c r="M2801" t="s">
        <v>165</v>
      </c>
      <c r="N2801">
        <v>-25</v>
      </c>
    </row>
    <row r="2802" spans="1:14">
      <c r="A2802" t="s">
        <v>215</v>
      </c>
      <c r="B2802" t="s">
        <v>214</v>
      </c>
      <c r="D2802">
        <v>2020</v>
      </c>
      <c r="E2802" t="s">
        <v>213</v>
      </c>
      <c r="F2802" t="s">
        <v>167</v>
      </c>
      <c r="G2802">
        <v>42.33775833</v>
      </c>
      <c r="H2802">
        <v>9.5426361110000002</v>
      </c>
      <c r="I2802" t="s">
        <v>65</v>
      </c>
      <c r="J2802" t="s">
        <v>95</v>
      </c>
      <c r="K2802" t="s">
        <v>48</v>
      </c>
      <c r="L2802" t="s">
        <v>166</v>
      </c>
      <c r="M2802" t="s">
        <v>165</v>
      </c>
      <c r="N2802">
        <v>-30</v>
      </c>
    </row>
    <row r="2803" spans="1:14">
      <c r="A2803" t="s">
        <v>207</v>
      </c>
      <c r="B2803" t="s">
        <v>206</v>
      </c>
      <c r="D2803">
        <v>2018</v>
      </c>
      <c r="E2803" t="s">
        <v>212</v>
      </c>
      <c r="F2803" t="s">
        <v>204</v>
      </c>
      <c r="G2803">
        <v>19.590555559999999</v>
      </c>
      <c r="H2803">
        <v>85.223888889999998</v>
      </c>
      <c r="I2803" t="s">
        <v>96</v>
      </c>
      <c r="J2803" t="s">
        <v>155</v>
      </c>
      <c r="K2803" t="s">
        <v>61</v>
      </c>
      <c r="L2803" t="s">
        <v>108</v>
      </c>
      <c r="M2803" t="s">
        <v>60</v>
      </c>
      <c r="N2803" t="s">
        <v>345</v>
      </c>
    </row>
    <row r="2804" spans="1:14">
      <c r="A2804" t="s">
        <v>207</v>
      </c>
      <c r="B2804" t="s">
        <v>206</v>
      </c>
      <c r="D2804">
        <v>2018</v>
      </c>
      <c r="E2804" t="s">
        <v>212</v>
      </c>
      <c r="F2804" t="s">
        <v>204</v>
      </c>
      <c r="G2804">
        <v>19.688055559999999</v>
      </c>
      <c r="H2804">
        <v>85.296388890000003</v>
      </c>
      <c r="I2804" t="s">
        <v>96</v>
      </c>
      <c r="J2804" t="s">
        <v>155</v>
      </c>
      <c r="K2804" t="s">
        <v>56</v>
      </c>
      <c r="L2804" t="s">
        <v>106</v>
      </c>
      <c r="M2804" t="s">
        <v>55</v>
      </c>
      <c r="N2804" t="s">
        <v>345</v>
      </c>
    </row>
    <row r="2805" spans="1:14">
      <c r="A2805" t="s">
        <v>207</v>
      </c>
      <c r="B2805" t="s">
        <v>206</v>
      </c>
      <c r="D2805">
        <v>2018</v>
      </c>
      <c r="E2805" t="s">
        <v>212</v>
      </c>
      <c r="F2805" t="s">
        <v>204</v>
      </c>
      <c r="G2805">
        <v>19.590555559999999</v>
      </c>
      <c r="H2805">
        <v>85.223888889999998</v>
      </c>
      <c r="I2805" t="s">
        <v>96</v>
      </c>
      <c r="J2805" t="s">
        <v>155</v>
      </c>
      <c r="K2805" t="s">
        <v>61</v>
      </c>
      <c r="L2805" t="s">
        <v>108</v>
      </c>
      <c r="M2805" t="s">
        <v>60</v>
      </c>
      <c r="N2805" t="s">
        <v>343</v>
      </c>
    </row>
    <row r="2806" spans="1:14">
      <c r="A2806" t="s">
        <v>207</v>
      </c>
      <c r="B2806" t="s">
        <v>206</v>
      </c>
      <c r="D2806">
        <v>2018</v>
      </c>
      <c r="E2806" t="s">
        <v>212</v>
      </c>
      <c r="F2806" t="s">
        <v>204</v>
      </c>
      <c r="G2806">
        <v>19.688055559999999</v>
      </c>
      <c r="H2806">
        <v>85.296388890000003</v>
      </c>
      <c r="I2806" t="s">
        <v>96</v>
      </c>
      <c r="J2806" t="s">
        <v>155</v>
      </c>
      <c r="K2806" t="s">
        <v>56</v>
      </c>
      <c r="L2806" t="s">
        <v>106</v>
      </c>
      <c r="M2806" t="s">
        <v>55</v>
      </c>
      <c r="N2806" t="s">
        <v>343</v>
      </c>
    </row>
    <row r="2807" spans="1:14">
      <c r="A2807" t="s">
        <v>207</v>
      </c>
      <c r="B2807" t="s">
        <v>206</v>
      </c>
      <c r="D2807">
        <v>2018</v>
      </c>
      <c r="E2807" t="s">
        <v>205</v>
      </c>
      <c r="F2807" t="s">
        <v>204</v>
      </c>
      <c r="G2807">
        <v>9.2913888900000003</v>
      </c>
      <c r="H2807">
        <v>79.128888889999999</v>
      </c>
      <c r="I2807" t="s">
        <v>96</v>
      </c>
      <c r="J2807" t="s">
        <v>155</v>
      </c>
      <c r="K2807" t="s">
        <v>56</v>
      </c>
      <c r="L2807" t="s">
        <v>211</v>
      </c>
      <c r="M2807" t="s">
        <v>210</v>
      </c>
      <c r="N2807" t="s">
        <v>345</v>
      </c>
    </row>
    <row r="2808" spans="1:14">
      <c r="A2808" t="s">
        <v>207</v>
      </c>
      <c r="B2808" t="s">
        <v>206</v>
      </c>
      <c r="D2808">
        <v>2018</v>
      </c>
      <c r="E2808" t="s">
        <v>205</v>
      </c>
      <c r="F2808" t="s">
        <v>204</v>
      </c>
      <c r="G2808">
        <v>9.4847222200000001</v>
      </c>
      <c r="H2808">
        <v>78.901111110000002</v>
      </c>
      <c r="I2808" t="s">
        <v>96</v>
      </c>
      <c r="J2808" t="s">
        <v>155</v>
      </c>
      <c r="K2808" t="s">
        <v>226</v>
      </c>
      <c r="L2808" t="s">
        <v>227</v>
      </c>
      <c r="M2808" t="s">
        <v>226</v>
      </c>
      <c r="N2808" t="s">
        <v>2464</v>
      </c>
    </row>
    <row r="2809" spans="1:14">
      <c r="A2809" t="s">
        <v>207</v>
      </c>
      <c r="B2809" t="s">
        <v>206</v>
      </c>
      <c r="D2809">
        <v>2018</v>
      </c>
      <c r="E2809" t="s">
        <v>205</v>
      </c>
      <c r="F2809" t="s">
        <v>204</v>
      </c>
      <c r="G2809">
        <v>9.2913888900000003</v>
      </c>
      <c r="H2809">
        <v>79.128888889999999</v>
      </c>
      <c r="I2809" t="s">
        <v>96</v>
      </c>
      <c r="J2809" t="s">
        <v>155</v>
      </c>
      <c r="K2809" t="s">
        <v>56</v>
      </c>
      <c r="L2809" t="s">
        <v>211</v>
      </c>
      <c r="M2809" t="s">
        <v>210</v>
      </c>
      <c r="N2809" t="s">
        <v>343</v>
      </c>
    </row>
    <row r="2810" spans="1:14">
      <c r="A2810" t="s">
        <v>207</v>
      </c>
      <c r="B2810" t="s">
        <v>206</v>
      </c>
      <c r="D2810">
        <v>2018</v>
      </c>
      <c r="E2810" t="s">
        <v>205</v>
      </c>
      <c r="F2810" t="s">
        <v>204</v>
      </c>
      <c r="G2810">
        <v>9.4847222200000001</v>
      </c>
      <c r="H2810">
        <v>78.901111110000002</v>
      </c>
      <c r="I2810" t="s">
        <v>96</v>
      </c>
      <c r="J2810" t="s">
        <v>155</v>
      </c>
      <c r="K2810" t="s">
        <v>226</v>
      </c>
      <c r="L2810" t="s">
        <v>227</v>
      </c>
      <c r="M2810" t="s">
        <v>226</v>
      </c>
      <c r="N2810" t="s">
        <v>2463</v>
      </c>
    </row>
    <row r="2811" spans="1:14">
      <c r="A2811" t="s">
        <v>201</v>
      </c>
      <c r="B2811" t="s">
        <v>200</v>
      </c>
      <c r="D2811">
        <v>2021</v>
      </c>
      <c r="E2811" t="s">
        <v>203</v>
      </c>
      <c r="F2811" t="s">
        <v>89</v>
      </c>
      <c r="G2811">
        <v>37.851944439999997</v>
      </c>
      <c r="H2811">
        <v>119.09638889999999</v>
      </c>
      <c r="I2811" t="s">
        <v>198</v>
      </c>
      <c r="J2811" t="s">
        <v>64</v>
      </c>
      <c r="K2811" t="s">
        <v>56</v>
      </c>
      <c r="L2811" t="s">
        <v>195</v>
      </c>
      <c r="M2811" t="s">
        <v>62</v>
      </c>
    </row>
    <row r="2812" spans="1:14">
      <c r="A2812" t="s">
        <v>201</v>
      </c>
      <c r="B2812" t="s">
        <v>200</v>
      </c>
      <c r="D2812">
        <v>2021</v>
      </c>
      <c r="E2812" t="s">
        <v>202</v>
      </c>
      <c r="F2812" t="s">
        <v>89</v>
      </c>
      <c r="G2812">
        <v>37.802500000000002</v>
      </c>
      <c r="H2812">
        <v>119.1636111</v>
      </c>
      <c r="I2812" t="s">
        <v>198</v>
      </c>
      <c r="J2812" t="s">
        <v>64</v>
      </c>
      <c r="K2812" t="s">
        <v>56</v>
      </c>
      <c r="L2812" t="s">
        <v>195</v>
      </c>
      <c r="M2812" t="s">
        <v>62</v>
      </c>
    </row>
    <row r="2813" spans="1:14">
      <c r="A2813" t="s">
        <v>201</v>
      </c>
      <c r="B2813" t="s">
        <v>200</v>
      </c>
      <c r="D2813">
        <v>2021</v>
      </c>
      <c r="E2813" t="s">
        <v>199</v>
      </c>
      <c r="F2813" t="s">
        <v>89</v>
      </c>
      <c r="G2813">
        <v>37.729166669999998</v>
      </c>
      <c r="H2813">
        <v>119.2413889</v>
      </c>
      <c r="I2813" t="s">
        <v>198</v>
      </c>
      <c r="J2813" t="s">
        <v>64</v>
      </c>
      <c r="K2813" t="s">
        <v>56</v>
      </c>
      <c r="L2813" t="s">
        <v>195</v>
      </c>
      <c r="M2813" t="s">
        <v>62</v>
      </c>
    </row>
    <row r="2814" spans="1:14">
      <c r="A2814" t="s">
        <v>186</v>
      </c>
      <c r="B2814" t="s">
        <v>185</v>
      </c>
      <c r="D2814">
        <v>2020</v>
      </c>
      <c r="E2814" t="s">
        <v>197</v>
      </c>
      <c r="F2814" t="s">
        <v>66</v>
      </c>
      <c r="G2814">
        <v>48.549199999999999</v>
      </c>
      <c r="H2814" t="s">
        <v>196</v>
      </c>
      <c r="I2814" t="s">
        <v>115</v>
      </c>
      <c r="J2814" t="s">
        <v>64</v>
      </c>
      <c r="K2814" t="s">
        <v>56</v>
      </c>
      <c r="L2814" t="s">
        <v>195</v>
      </c>
      <c r="M2814" t="s">
        <v>62</v>
      </c>
    </row>
    <row r="2815" spans="1:14">
      <c r="A2815" t="s">
        <v>186</v>
      </c>
      <c r="B2815" t="s">
        <v>185</v>
      </c>
      <c r="D2815">
        <v>2020</v>
      </c>
      <c r="E2815" t="s">
        <v>194</v>
      </c>
      <c r="F2815" t="s">
        <v>66</v>
      </c>
      <c r="G2815">
        <v>48.510199999999998</v>
      </c>
      <c r="H2815" t="s">
        <v>193</v>
      </c>
      <c r="I2815" t="s">
        <v>115</v>
      </c>
      <c r="J2815" t="s">
        <v>64</v>
      </c>
      <c r="K2815" t="s">
        <v>56</v>
      </c>
      <c r="L2815" t="s">
        <v>63</v>
      </c>
      <c r="M2815" t="s">
        <v>62</v>
      </c>
    </row>
    <row r="2816" spans="1:14">
      <c r="A2816" t="s">
        <v>186</v>
      </c>
      <c r="B2816" t="s">
        <v>185</v>
      </c>
      <c r="D2816">
        <v>2020</v>
      </c>
      <c r="E2816" t="s">
        <v>192</v>
      </c>
      <c r="F2816" t="s">
        <v>66</v>
      </c>
      <c r="G2816">
        <v>43.345700000000001</v>
      </c>
      <c r="H2816" t="s">
        <v>191</v>
      </c>
      <c r="I2816" t="s">
        <v>65</v>
      </c>
      <c r="J2816" t="s">
        <v>64</v>
      </c>
      <c r="K2816" t="s">
        <v>56</v>
      </c>
      <c r="L2816" t="s">
        <v>63</v>
      </c>
      <c r="M2816" t="s">
        <v>62</v>
      </c>
    </row>
    <row r="2817" spans="1:14">
      <c r="A2817" t="s">
        <v>186</v>
      </c>
      <c r="B2817" t="s">
        <v>185</v>
      </c>
      <c r="D2817">
        <v>2020</v>
      </c>
      <c r="E2817" t="s">
        <v>190</v>
      </c>
      <c r="F2817" t="s">
        <v>66</v>
      </c>
      <c r="G2817">
        <v>43.313699999999997</v>
      </c>
      <c r="H2817" t="s">
        <v>189</v>
      </c>
      <c r="I2817" t="s">
        <v>65</v>
      </c>
      <c r="J2817" t="s">
        <v>64</v>
      </c>
      <c r="K2817" t="s">
        <v>56</v>
      </c>
      <c r="L2817" t="s">
        <v>63</v>
      </c>
      <c r="M2817" t="s">
        <v>62</v>
      </c>
    </row>
    <row r="2818" spans="1:14">
      <c r="A2818" t="s">
        <v>186</v>
      </c>
      <c r="B2818" t="s">
        <v>185</v>
      </c>
      <c r="D2818">
        <v>2020</v>
      </c>
      <c r="E2818" t="s">
        <v>188</v>
      </c>
      <c r="F2818" t="s">
        <v>66</v>
      </c>
      <c r="G2818">
        <v>44.625399999999999</v>
      </c>
      <c r="H2818" t="s">
        <v>187</v>
      </c>
      <c r="I2818" t="s">
        <v>65</v>
      </c>
      <c r="J2818" t="s">
        <v>64</v>
      </c>
      <c r="K2818" t="s">
        <v>56</v>
      </c>
      <c r="L2818" t="s">
        <v>63</v>
      </c>
      <c r="M2818" t="s">
        <v>62</v>
      </c>
    </row>
    <row r="2819" spans="1:14">
      <c r="A2819" t="s">
        <v>186</v>
      </c>
      <c r="B2819" t="s">
        <v>185</v>
      </c>
      <c r="D2819">
        <v>2020</v>
      </c>
      <c r="E2819" t="s">
        <v>184</v>
      </c>
      <c r="F2819" t="s">
        <v>66</v>
      </c>
      <c r="G2819">
        <v>40.717199999999998</v>
      </c>
      <c r="H2819" t="s">
        <v>183</v>
      </c>
      <c r="I2819" t="s">
        <v>65</v>
      </c>
      <c r="J2819" t="s">
        <v>64</v>
      </c>
      <c r="K2819" t="s">
        <v>56</v>
      </c>
      <c r="L2819" t="s">
        <v>63</v>
      </c>
      <c r="M2819" t="s">
        <v>62</v>
      </c>
    </row>
    <row r="2820" spans="1:14">
      <c r="A2820" t="s">
        <v>182</v>
      </c>
      <c r="B2820" t="s">
        <v>181</v>
      </c>
      <c r="D2820">
        <v>2021</v>
      </c>
      <c r="E2820" t="s">
        <v>180</v>
      </c>
      <c r="F2820" t="s">
        <v>179</v>
      </c>
      <c r="G2820">
        <v>58.25442778</v>
      </c>
      <c r="H2820">
        <v>11.429472219999999</v>
      </c>
      <c r="I2820" t="s">
        <v>115</v>
      </c>
      <c r="J2820" t="s">
        <v>95</v>
      </c>
      <c r="K2820" t="s">
        <v>56</v>
      </c>
      <c r="L2820" t="s">
        <v>63</v>
      </c>
      <c r="M2820" t="s">
        <v>62</v>
      </c>
    </row>
    <row r="2821" spans="1:14">
      <c r="A2821" t="s">
        <v>182</v>
      </c>
      <c r="B2821" t="s">
        <v>181</v>
      </c>
      <c r="D2821">
        <v>2021</v>
      </c>
      <c r="E2821" t="s">
        <v>180</v>
      </c>
      <c r="F2821" t="s">
        <v>179</v>
      </c>
      <c r="G2821">
        <v>58.25442778</v>
      </c>
      <c r="H2821">
        <v>11.429472219999999</v>
      </c>
      <c r="I2821" t="s">
        <v>115</v>
      </c>
      <c r="J2821" t="s">
        <v>95</v>
      </c>
      <c r="K2821" t="s">
        <v>57</v>
      </c>
      <c r="L2821" t="s">
        <v>57</v>
      </c>
      <c r="M2821" t="s">
        <v>57</v>
      </c>
    </row>
    <row r="2822" spans="1:14">
      <c r="A2822" t="s">
        <v>170</v>
      </c>
      <c r="B2822" t="s">
        <v>169</v>
      </c>
      <c r="D2822">
        <v>2022</v>
      </c>
      <c r="E2822" t="s">
        <v>168</v>
      </c>
      <c r="F2822" t="s">
        <v>167</v>
      </c>
      <c r="G2822">
        <v>41.761169440000003</v>
      </c>
      <c r="H2822">
        <v>9.403272222</v>
      </c>
      <c r="I2822" t="s">
        <v>65</v>
      </c>
      <c r="J2822" t="s">
        <v>95</v>
      </c>
      <c r="K2822" t="s">
        <v>48</v>
      </c>
      <c r="L2822" t="s">
        <v>166</v>
      </c>
      <c r="M2822" t="s">
        <v>165</v>
      </c>
      <c r="N2822" t="s">
        <v>178</v>
      </c>
    </row>
    <row r="2823" spans="1:14">
      <c r="A2823" t="s">
        <v>170</v>
      </c>
      <c r="B2823" t="s">
        <v>169</v>
      </c>
      <c r="D2823">
        <v>2022</v>
      </c>
      <c r="E2823" t="s">
        <v>168</v>
      </c>
      <c r="F2823" t="s">
        <v>167</v>
      </c>
      <c r="G2823">
        <v>41.761169440000003</v>
      </c>
      <c r="H2823">
        <v>9.403272222</v>
      </c>
      <c r="I2823" t="s">
        <v>65</v>
      </c>
      <c r="J2823" t="s">
        <v>95</v>
      </c>
      <c r="K2823" t="s">
        <v>48</v>
      </c>
      <c r="L2823" t="s">
        <v>166</v>
      </c>
      <c r="M2823" t="s">
        <v>165</v>
      </c>
      <c r="N2823" t="s">
        <v>177</v>
      </c>
    </row>
    <row r="2824" spans="1:14">
      <c r="A2824" t="s">
        <v>170</v>
      </c>
      <c r="B2824" t="s">
        <v>169</v>
      </c>
      <c r="D2824">
        <v>2022</v>
      </c>
      <c r="E2824" t="s">
        <v>168</v>
      </c>
      <c r="F2824" t="s">
        <v>167</v>
      </c>
      <c r="G2824">
        <v>41.761169440000003</v>
      </c>
      <c r="H2824">
        <v>9.403272222</v>
      </c>
      <c r="I2824" t="s">
        <v>65</v>
      </c>
      <c r="J2824" t="s">
        <v>95</v>
      </c>
      <c r="K2824" t="s">
        <v>48</v>
      </c>
      <c r="L2824" t="s">
        <v>166</v>
      </c>
      <c r="M2824" t="s">
        <v>165</v>
      </c>
      <c r="N2824" t="s">
        <v>176</v>
      </c>
    </row>
    <row r="2825" spans="1:14">
      <c r="A2825" t="s">
        <v>170</v>
      </c>
      <c r="B2825" t="s">
        <v>169</v>
      </c>
      <c r="D2825">
        <v>2022</v>
      </c>
      <c r="E2825" t="s">
        <v>168</v>
      </c>
      <c r="F2825" t="s">
        <v>167</v>
      </c>
      <c r="G2825">
        <v>41.761169440000003</v>
      </c>
      <c r="H2825">
        <v>9.403272222</v>
      </c>
      <c r="I2825" t="s">
        <v>65</v>
      </c>
      <c r="J2825" t="s">
        <v>95</v>
      </c>
      <c r="K2825" t="s">
        <v>48</v>
      </c>
      <c r="L2825" t="s">
        <v>166</v>
      </c>
      <c r="M2825" t="s">
        <v>165</v>
      </c>
      <c r="N2825" t="s">
        <v>175</v>
      </c>
    </row>
    <row r="2826" spans="1:14">
      <c r="A2826" t="s">
        <v>170</v>
      </c>
      <c r="B2826" t="s">
        <v>169</v>
      </c>
      <c r="D2826">
        <v>2022</v>
      </c>
      <c r="E2826" t="s">
        <v>168</v>
      </c>
      <c r="F2826" t="s">
        <v>167</v>
      </c>
      <c r="G2826">
        <v>41.761169440000003</v>
      </c>
      <c r="H2826">
        <v>9.403272222</v>
      </c>
      <c r="I2826" t="s">
        <v>65</v>
      </c>
      <c r="J2826" t="s">
        <v>95</v>
      </c>
      <c r="K2826" t="s">
        <v>48</v>
      </c>
      <c r="L2826" t="s">
        <v>166</v>
      </c>
      <c r="M2826" t="s">
        <v>165</v>
      </c>
      <c r="N2826" t="s">
        <v>174</v>
      </c>
    </row>
    <row r="2827" spans="1:14">
      <c r="A2827" t="s">
        <v>170</v>
      </c>
      <c r="B2827" t="s">
        <v>169</v>
      </c>
      <c r="D2827">
        <v>2022</v>
      </c>
      <c r="E2827" t="s">
        <v>168</v>
      </c>
      <c r="F2827" t="s">
        <v>167</v>
      </c>
      <c r="G2827">
        <v>41.761169440000003</v>
      </c>
      <c r="H2827">
        <v>9.403272222</v>
      </c>
      <c r="I2827" t="s">
        <v>65</v>
      </c>
      <c r="J2827" t="s">
        <v>95</v>
      </c>
      <c r="K2827" t="s">
        <v>48</v>
      </c>
      <c r="L2827" t="s">
        <v>166</v>
      </c>
      <c r="M2827" t="s">
        <v>165</v>
      </c>
      <c r="N2827" t="s">
        <v>173</v>
      </c>
    </row>
    <row r="2828" spans="1:14">
      <c r="A2828" t="s">
        <v>170</v>
      </c>
      <c r="B2828" t="s">
        <v>169</v>
      </c>
      <c r="D2828">
        <v>2022</v>
      </c>
      <c r="E2828" t="s">
        <v>168</v>
      </c>
      <c r="F2828" t="s">
        <v>167</v>
      </c>
      <c r="G2828">
        <v>41.761169440000003</v>
      </c>
      <c r="H2828">
        <v>9.403272222</v>
      </c>
      <c r="I2828" t="s">
        <v>65</v>
      </c>
      <c r="J2828" t="s">
        <v>95</v>
      </c>
      <c r="K2828" t="s">
        <v>48</v>
      </c>
      <c r="L2828" t="s">
        <v>166</v>
      </c>
      <c r="M2828" t="s">
        <v>165</v>
      </c>
      <c r="N2828" t="s">
        <v>172</v>
      </c>
    </row>
    <row r="2829" spans="1:14">
      <c r="A2829" t="s">
        <v>170</v>
      </c>
      <c r="B2829" t="s">
        <v>169</v>
      </c>
      <c r="D2829">
        <v>2022</v>
      </c>
      <c r="E2829" t="s">
        <v>168</v>
      </c>
      <c r="F2829" t="s">
        <v>167</v>
      </c>
      <c r="G2829">
        <v>41.761169440000003</v>
      </c>
      <c r="H2829">
        <v>9.403272222</v>
      </c>
      <c r="I2829" t="s">
        <v>65</v>
      </c>
      <c r="J2829" t="s">
        <v>95</v>
      </c>
      <c r="K2829" t="s">
        <v>48</v>
      </c>
      <c r="L2829" t="s">
        <v>166</v>
      </c>
      <c r="M2829" t="s">
        <v>165</v>
      </c>
      <c r="N2829" t="s">
        <v>171</v>
      </c>
    </row>
    <row r="2830" spans="1:14">
      <c r="A2830" t="s">
        <v>170</v>
      </c>
      <c r="B2830" t="s">
        <v>169</v>
      </c>
      <c r="D2830">
        <v>2022</v>
      </c>
      <c r="E2830" t="s">
        <v>168</v>
      </c>
      <c r="F2830" t="s">
        <v>167</v>
      </c>
      <c r="G2830">
        <v>41.761169440000003</v>
      </c>
      <c r="H2830">
        <v>9.403272222</v>
      </c>
      <c r="I2830" t="s">
        <v>65</v>
      </c>
      <c r="J2830" t="s">
        <v>95</v>
      </c>
      <c r="K2830" t="s">
        <v>48</v>
      </c>
      <c r="L2830" t="s">
        <v>166</v>
      </c>
      <c r="M2830" t="s">
        <v>165</v>
      </c>
      <c r="N2830" t="s">
        <v>164</v>
      </c>
    </row>
    <row r="2831" spans="1:14">
      <c r="A2831" t="s">
        <v>2462</v>
      </c>
      <c r="B2831" t="s">
        <v>2461</v>
      </c>
      <c r="D2831">
        <v>2004</v>
      </c>
      <c r="E2831" t="s">
        <v>281</v>
      </c>
      <c r="F2831" t="s">
        <v>97</v>
      </c>
      <c r="G2831">
        <v>36.998872220000003</v>
      </c>
      <c r="H2831">
        <v>-8.0049555560000005</v>
      </c>
      <c r="I2831" t="s">
        <v>88</v>
      </c>
      <c r="J2831" t="s">
        <v>95</v>
      </c>
      <c r="K2831" t="s">
        <v>56</v>
      </c>
      <c r="L2831" t="s">
        <v>1481</v>
      </c>
      <c r="M2831" t="s">
        <v>210</v>
      </c>
    </row>
    <row r="2832" spans="1:14">
      <c r="A2832" t="s">
        <v>2462</v>
      </c>
      <c r="B2832" t="s">
        <v>2461</v>
      </c>
      <c r="D2832">
        <v>2004</v>
      </c>
      <c r="E2832" t="s">
        <v>281</v>
      </c>
      <c r="F2832" t="s">
        <v>97</v>
      </c>
      <c r="G2832">
        <v>36.998872220000003</v>
      </c>
      <c r="H2832">
        <v>-8.0049555560000005</v>
      </c>
      <c r="I2832" t="s">
        <v>88</v>
      </c>
      <c r="J2832" t="s">
        <v>95</v>
      </c>
      <c r="K2832" t="s">
        <v>56</v>
      </c>
      <c r="L2832" t="s">
        <v>94</v>
      </c>
      <c r="M2832" t="s">
        <v>62</v>
      </c>
    </row>
    <row r="2833" spans="1:14">
      <c r="A2833" t="s">
        <v>2462</v>
      </c>
      <c r="B2833" t="s">
        <v>2461</v>
      </c>
      <c r="D2833">
        <v>2004</v>
      </c>
      <c r="E2833" t="s">
        <v>281</v>
      </c>
      <c r="F2833" t="s">
        <v>97</v>
      </c>
      <c r="G2833">
        <v>36.998872220000003</v>
      </c>
      <c r="H2833">
        <v>-8.0049555560000005</v>
      </c>
      <c r="I2833" t="s">
        <v>88</v>
      </c>
      <c r="J2833" t="s">
        <v>95</v>
      </c>
      <c r="K2833" t="s">
        <v>57</v>
      </c>
      <c r="L2833" t="s">
        <v>57</v>
      </c>
      <c r="M2833" t="s">
        <v>57</v>
      </c>
      <c r="N2833" t="s">
        <v>2460</v>
      </c>
    </row>
    <row r="2834" spans="1:14">
      <c r="A2834" t="s">
        <v>160</v>
      </c>
      <c r="B2834" t="s">
        <v>159</v>
      </c>
      <c r="D2834">
        <v>2017</v>
      </c>
      <c r="E2834" t="s">
        <v>158</v>
      </c>
      <c r="F2834" t="s">
        <v>157</v>
      </c>
      <c r="G2834">
        <v>22.032011109999999</v>
      </c>
      <c r="H2834">
        <v>38.873399999999997</v>
      </c>
      <c r="I2834" t="s">
        <v>156</v>
      </c>
      <c r="J2834" t="s">
        <v>155</v>
      </c>
      <c r="K2834" t="s">
        <v>154</v>
      </c>
      <c r="L2834" t="s">
        <v>154</v>
      </c>
      <c r="M2834" t="s">
        <v>154</v>
      </c>
      <c r="N2834" t="s">
        <v>163</v>
      </c>
    </row>
    <row r="2835" spans="1:14">
      <c r="A2835" t="s">
        <v>160</v>
      </c>
      <c r="B2835" t="s">
        <v>159</v>
      </c>
      <c r="D2835">
        <v>2017</v>
      </c>
      <c r="E2835" t="s">
        <v>158</v>
      </c>
      <c r="F2835" t="s">
        <v>157</v>
      </c>
      <c r="G2835">
        <v>22.032011109999999</v>
      </c>
      <c r="H2835">
        <v>38.873399999999997</v>
      </c>
      <c r="I2835" t="s">
        <v>156</v>
      </c>
      <c r="J2835" t="s">
        <v>155</v>
      </c>
      <c r="K2835" t="s">
        <v>154</v>
      </c>
      <c r="L2835" t="s">
        <v>154</v>
      </c>
      <c r="M2835" t="s">
        <v>154</v>
      </c>
      <c r="N2835" t="s">
        <v>162</v>
      </c>
    </row>
    <row r="2836" spans="1:14">
      <c r="A2836" t="s">
        <v>160</v>
      </c>
      <c r="B2836" t="s">
        <v>159</v>
      </c>
      <c r="D2836">
        <v>2017</v>
      </c>
      <c r="E2836" t="s">
        <v>158</v>
      </c>
      <c r="F2836" t="s">
        <v>157</v>
      </c>
      <c r="G2836">
        <v>22.032011109999999</v>
      </c>
      <c r="H2836">
        <v>38.873399999999997</v>
      </c>
      <c r="I2836" t="s">
        <v>156</v>
      </c>
      <c r="J2836" t="s">
        <v>155</v>
      </c>
      <c r="K2836" t="s">
        <v>154</v>
      </c>
      <c r="L2836" t="s">
        <v>154</v>
      </c>
      <c r="M2836" t="s">
        <v>154</v>
      </c>
      <c r="N2836" t="s">
        <v>161</v>
      </c>
    </row>
    <row r="2837" spans="1:14">
      <c r="A2837" t="s">
        <v>160</v>
      </c>
      <c r="B2837" t="s">
        <v>159</v>
      </c>
      <c r="D2837">
        <v>2017</v>
      </c>
      <c r="E2837" t="s">
        <v>158</v>
      </c>
      <c r="F2837" t="s">
        <v>157</v>
      </c>
      <c r="G2837">
        <v>22.032011109999999</v>
      </c>
      <c r="H2837">
        <v>38.873399999999997</v>
      </c>
      <c r="I2837" t="s">
        <v>156</v>
      </c>
      <c r="J2837" t="s">
        <v>155</v>
      </c>
      <c r="K2837" t="s">
        <v>154</v>
      </c>
      <c r="L2837" t="s">
        <v>154</v>
      </c>
      <c r="M2837" t="s">
        <v>154</v>
      </c>
      <c r="N2837" t="s">
        <v>153</v>
      </c>
    </row>
    <row r="2838" spans="1:14">
      <c r="A2838" t="s">
        <v>2444</v>
      </c>
      <c r="B2838" t="s">
        <v>2443</v>
      </c>
      <c r="D2838">
        <v>2019</v>
      </c>
      <c r="E2838" t="s">
        <v>2457</v>
      </c>
      <c r="F2838" t="s">
        <v>518</v>
      </c>
      <c r="G2838">
        <v>39.149647219999999</v>
      </c>
      <c r="H2838">
        <v>2.9303388890000002</v>
      </c>
      <c r="I2838" t="s">
        <v>65</v>
      </c>
      <c r="J2838" t="s">
        <v>95</v>
      </c>
      <c r="K2838" t="s">
        <v>48</v>
      </c>
      <c r="L2838" t="s">
        <v>166</v>
      </c>
      <c r="M2838" t="s">
        <v>165</v>
      </c>
      <c r="N2838" t="s">
        <v>2459</v>
      </c>
    </row>
    <row r="2839" spans="1:14">
      <c r="A2839" t="s">
        <v>2444</v>
      </c>
      <c r="B2839" t="s">
        <v>2443</v>
      </c>
      <c r="D2839">
        <v>2019</v>
      </c>
      <c r="E2839" t="s">
        <v>2457</v>
      </c>
      <c r="F2839" t="s">
        <v>518</v>
      </c>
      <c r="G2839">
        <v>39.149647219999999</v>
      </c>
      <c r="H2839">
        <v>2.9303388890000002</v>
      </c>
      <c r="I2839" t="s">
        <v>65</v>
      </c>
      <c r="J2839" t="s">
        <v>95</v>
      </c>
      <c r="K2839" t="s">
        <v>48</v>
      </c>
      <c r="L2839" t="s">
        <v>166</v>
      </c>
      <c r="M2839" t="s">
        <v>165</v>
      </c>
      <c r="N2839" t="s">
        <v>2458</v>
      </c>
    </row>
    <row r="2840" spans="1:14">
      <c r="A2840" t="s">
        <v>2444</v>
      </c>
      <c r="B2840" t="s">
        <v>2443</v>
      </c>
      <c r="D2840">
        <v>2019</v>
      </c>
      <c r="E2840" t="s">
        <v>2457</v>
      </c>
      <c r="F2840" t="s">
        <v>518</v>
      </c>
      <c r="G2840">
        <v>39.149647219999999</v>
      </c>
      <c r="H2840">
        <v>2.9303388890000002</v>
      </c>
      <c r="I2840" t="s">
        <v>65</v>
      </c>
      <c r="J2840" t="s">
        <v>95</v>
      </c>
      <c r="K2840" t="s">
        <v>48</v>
      </c>
      <c r="L2840" t="s">
        <v>166</v>
      </c>
      <c r="M2840" t="s">
        <v>165</v>
      </c>
      <c r="N2840" t="s">
        <v>2456</v>
      </c>
    </row>
    <row r="2841" spans="1:14">
      <c r="A2841" t="s">
        <v>2444</v>
      </c>
      <c r="B2841" t="s">
        <v>2443</v>
      </c>
      <c r="D2841">
        <v>2019</v>
      </c>
      <c r="E2841" t="s">
        <v>2442</v>
      </c>
      <c r="F2841" t="s">
        <v>518</v>
      </c>
      <c r="G2841">
        <v>39.153874999999999</v>
      </c>
      <c r="H2841">
        <v>2.9416250000000002</v>
      </c>
      <c r="I2841" t="s">
        <v>65</v>
      </c>
      <c r="J2841" t="s">
        <v>95</v>
      </c>
      <c r="K2841" t="s">
        <v>48</v>
      </c>
      <c r="L2841" t="s">
        <v>166</v>
      </c>
      <c r="M2841" t="s">
        <v>165</v>
      </c>
      <c r="N2841" t="s">
        <v>2455</v>
      </c>
    </row>
    <row r="2842" spans="1:14">
      <c r="A2842" t="s">
        <v>2444</v>
      </c>
      <c r="B2842" t="s">
        <v>2443</v>
      </c>
      <c r="D2842">
        <v>2019</v>
      </c>
      <c r="E2842" t="s">
        <v>2442</v>
      </c>
      <c r="F2842" t="s">
        <v>518</v>
      </c>
      <c r="G2842">
        <v>39.153874999999999</v>
      </c>
      <c r="H2842">
        <v>2.9416250000000002</v>
      </c>
      <c r="I2842" t="s">
        <v>65</v>
      </c>
      <c r="J2842" t="s">
        <v>95</v>
      </c>
      <c r="K2842" t="s">
        <v>48</v>
      </c>
      <c r="L2842" t="s">
        <v>166</v>
      </c>
      <c r="M2842" t="s">
        <v>165</v>
      </c>
      <c r="N2842" t="s">
        <v>2454</v>
      </c>
    </row>
    <row r="2843" spans="1:14">
      <c r="A2843" t="s">
        <v>2444</v>
      </c>
      <c r="B2843" t="s">
        <v>2443</v>
      </c>
      <c r="D2843">
        <v>2019</v>
      </c>
      <c r="E2843" t="s">
        <v>2442</v>
      </c>
      <c r="F2843" t="s">
        <v>518</v>
      </c>
      <c r="G2843">
        <v>39.153874999999999</v>
      </c>
      <c r="H2843">
        <v>2.9416250000000002</v>
      </c>
      <c r="I2843" t="s">
        <v>65</v>
      </c>
      <c r="J2843" t="s">
        <v>95</v>
      </c>
      <c r="K2843" t="s">
        <v>48</v>
      </c>
      <c r="L2843" t="s">
        <v>166</v>
      </c>
      <c r="M2843" t="s">
        <v>165</v>
      </c>
      <c r="N2843" t="s">
        <v>2453</v>
      </c>
    </row>
    <row r="2844" spans="1:14">
      <c r="A2844" t="s">
        <v>2444</v>
      </c>
      <c r="B2844" t="s">
        <v>2443</v>
      </c>
      <c r="D2844">
        <v>2019</v>
      </c>
      <c r="E2844" t="s">
        <v>2442</v>
      </c>
      <c r="F2844" t="s">
        <v>518</v>
      </c>
      <c r="G2844">
        <v>39.153874999999999</v>
      </c>
      <c r="H2844">
        <v>2.9416250000000002</v>
      </c>
      <c r="I2844" t="s">
        <v>65</v>
      </c>
      <c r="J2844" t="s">
        <v>95</v>
      </c>
      <c r="K2844" t="s">
        <v>48</v>
      </c>
      <c r="L2844" t="s">
        <v>166</v>
      </c>
      <c r="M2844" t="s">
        <v>165</v>
      </c>
      <c r="N2844" t="s">
        <v>2452</v>
      </c>
    </row>
    <row r="2845" spans="1:14">
      <c r="A2845" t="s">
        <v>2444</v>
      </c>
      <c r="B2845" t="s">
        <v>2443</v>
      </c>
      <c r="D2845">
        <v>2019</v>
      </c>
      <c r="E2845" t="s">
        <v>2442</v>
      </c>
      <c r="F2845" t="s">
        <v>518</v>
      </c>
      <c r="G2845">
        <v>39.153874999999999</v>
      </c>
      <c r="H2845">
        <v>2.9416250000000002</v>
      </c>
      <c r="I2845" t="s">
        <v>65</v>
      </c>
      <c r="J2845" t="s">
        <v>95</v>
      </c>
      <c r="K2845" t="s">
        <v>48</v>
      </c>
      <c r="L2845" t="s">
        <v>166</v>
      </c>
      <c r="M2845" t="s">
        <v>165</v>
      </c>
      <c r="N2845" t="s">
        <v>2451</v>
      </c>
    </row>
    <row r="2846" spans="1:14">
      <c r="A2846" t="s">
        <v>2444</v>
      </c>
      <c r="B2846" t="s">
        <v>2443</v>
      </c>
      <c r="D2846">
        <v>2019</v>
      </c>
      <c r="E2846" t="s">
        <v>2442</v>
      </c>
      <c r="F2846" t="s">
        <v>518</v>
      </c>
      <c r="G2846">
        <v>39.153874999999999</v>
      </c>
      <c r="H2846">
        <v>2.9416250000000002</v>
      </c>
      <c r="I2846" t="s">
        <v>65</v>
      </c>
      <c r="J2846" t="s">
        <v>95</v>
      </c>
      <c r="K2846" t="s">
        <v>48</v>
      </c>
      <c r="L2846" t="s">
        <v>166</v>
      </c>
      <c r="M2846" t="s">
        <v>165</v>
      </c>
      <c r="N2846" t="s">
        <v>2450</v>
      </c>
    </row>
    <row r="2847" spans="1:14">
      <c r="A2847" t="s">
        <v>2444</v>
      </c>
      <c r="B2847" t="s">
        <v>2443</v>
      </c>
      <c r="D2847">
        <v>2019</v>
      </c>
      <c r="E2847" t="s">
        <v>2442</v>
      </c>
      <c r="F2847" t="s">
        <v>518</v>
      </c>
      <c r="G2847">
        <v>39.153874999999999</v>
      </c>
      <c r="H2847">
        <v>2.9416250000000002</v>
      </c>
      <c r="I2847" t="s">
        <v>65</v>
      </c>
      <c r="J2847" t="s">
        <v>95</v>
      </c>
      <c r="K2847" t="s">
        <v>48</v>
      </c>
      <c r="L2847" t="s">
        <v>166</v>
      </c>
      <c r="M2847" t="s">
        <v>165</v>
      </c>
      <c r="N2847" t="s">
        <v>2449</v>
      </c>
    </row>
    <row r="2848" spans="1:14">
      <c r="A2848" t="s">
        <v>2444</v>
      </c>
      <c r="B2848" t="s">
        <v>2443</v>
      </c>
      <c r="D2848">
        <v>2019</v>
      </c>
      <c r="E2848" t="s">
        <v>2442</v>
      </c>
      <c r="F2848" t="s">
        <v>518</v>
      </c>
      <c r="G2848">
        <v>39.153874999999999</v>
      </c>
      <c r="H2848">
        <v>2.9416250000000002</v>
      </c>
      <c r="I2848" t="s">
        <v>65</v>
      </c>
      <c r="J2848" t="s">
        <v>95</v>
      </c>
      <c r="K2848" t="s">
        <v>48</v>
      </c>
      <c r="L2848" t="s">
        <v>166</v>
      </c>
      <c r="M2848" t="s">
        <v>165</v>
      </c>
      <c r="N2848" t="s">
        <v>2448</v>
      </c>
    </row>
    <row r="2849" spans="1:14">
      <c r="A2849" t="s">
        <v>2444</v>
      </c>
      <c r="B2849" t="s">
        <v>2443</v>
      </c>
      <c r="D2849">
        <v>2019</v>
      </c>
      <c r="E2849" t="s">
        <v>2442</v>
      </c>
      <c r="F2849" t="s">
        <v>518</v>
      </c>
      <c r="G2849">
        <v>39.153874999999999</v>
      </c>
      <c r="H2849">
        <v>2.9416250000000002</v>
      </c>
      <c r="I2849" t="s">
        <v>65</v>
      </c>
      <c r="J2849" t="s">
        <v>95</v>
      </c>
      <c r="K2849" t="s">
        <v>48</v>
      </c>
      <c r="L2849" t="s">
        <v>166</v>
      </c>
      <c r="M2849" t="s">
        <v>165</v>
      </c>
      <c r="N2849" t="s">
        <v>2447</v>
      </c>
    </row>
    <row r="2850" spans="1:14">
      <c r="A2850" t="s">
        <v>2444</v>
      </c>
      <c r="B2850" t="s">
        <v>2443</v>
      </c>
      <c r="D2850">
        <v>2019</v>
      </c>
      <c r="E2850" t="s">
        <v>2442</v>
      </c>
      <c r="F2850" t="s">
        <v>518</v>
      </c>
      <c r="G2850">
        <v>39.153874999999999</v>
      </c>
      <c r="H2850">
        <v>2.9416250000000002</v>
      </c>
      <c r="I2850" t="s">
        <v>65</v>
      </c>
      <c r="J2850" t="s">
        <v>95</v>
      </c>
      <c r="K2850" t="s">
        <v>48</v>
      </c>
      <c r="L2850" t="s">
        <v>166</v>
      </c>
      <c r="M2850" t="s">
        <v>165</v>
      </c>
      <c r="N2850" t="s">
        <v>2446</v>
      </c>
    </row>
    <row r="2851" spans="1:14">
      <c r="A2851" t="s">
        <v>2444</v>
      </c>
      <c r="B2851" t="s">
        <v>2443</v>
      </c>
      <c r="D2851">
        <v>2019</v>
      </c>
      <c r="E2851" t="s">
        <v>2442</v>
      </c>
      <c r="F2851" t="s">
        <v>518</v>
      </c>
      <c r="G2851">
        <v>39.153874999999999</v>
      </c>
      <c r="H2851">
        <v>2.9416250000000002</v>
      </c>
      <c r="I2851" t="s">
        <v>65</v>
      </c>
      <c r="J2851" t="s">
        <v>95</v>
      </c>
      <c r="K2851" t="s">
        <v>48</v>
      </c>
      <c r="L2851" t="s">
        <v>166</v>
      </c>
      <c r="M2851" t="s">
        <v>165</v>
      </c>
      <c r="N2851" t="s">
        <v>2445</v>
      </c>
    </row>
    <row r="2852" spans="1:14">
      <c r="A2852" t="s">
        <v>2444</v>
      </c>
      <c r="B2852" t="s">
        <v>2443</v>
      </c>
      <c r="D2852">
        <v>2019</v>
      </c>
      <c r="E2852" t="s">
        <v>2442</v>
      </c>
      <c r="F2852" t="s">
        <v>518</v>
      </c>
      <c r="G2852">
        <v>39.153874999999999</v>
      </c>
      <c r="H2852">
        <v>2.9416250000000002</v>
      </c>
      <c r="I2852" t="s">
        <v>65</v>
      </c>
      <c r="J2852" t="s">
        <v>95</v>
      </c>
      <c r="K2852" t="s">
        <v>48</v>
      </c>
      <c r="L2852" t="s">
        <v>166</v>
      </c>
      <c r="M2852" t="s">
        <v>165</v>
      </c>
      <c r="N2852" t="s">
        <v>2441</v>
      </c>
    </row>
    <row r="2853" spans="1:14">
      <c r="A2853" t="s">
        <v>149</v>
      </c>
      <c r="B2853" t="s">
        <v>148</v>
      </c>
      <c r="D2853">
        <v>2000</v>
      </c>
      <c r="E2853" t="s">
        <v>147</v>
      </c>
      <c r="F2853" t="s">
        <v>66</v>
      </c>
      <c r="G2853">
        <v>26.685061109999999</v>
      </c>
      <c r="H2853">
        <v>-97.427319440000005</v>
      </c>
      <c r="I2853" t="s">
        <v>96</v>
      </c>
      <c r="J2853" t="s">
        <v>95</v>
      </c>
      <c r="K2853" t="s">
        <v>48</v>
      </c>
      <c r="L2853" t="s">
        <v>146</v>
      </c>
      <c r="M2853" t="s">
        <v>47</v>
      </c>
      <c r="N2853" t="s">
        <v>152</v>
      </c>
    </row>
    <row r="2854" spans="1:14">
      <c r="A2854" t="s">
        <v>149</v>
      </c>
      <c r="B2854" t="s">
        <v>148</v>
      </c>
      <c r="D2854">
        <v>2000</v>
      </c>
      <c r="E2854" t="s">
        <v>147</v>
      </c>
      <c r="F2854" t="s">
        <v>66</v>
      </c>
      <c r="G2854">
        <v>26.685061109999999</v>
      </c>
      <c r="H2854">
        <v>-97.427319440000005</v>
      </c>
      <c r="I2854" t="s">
        <v>96</v>
      </c>
      <c r="J2854" t="s">
        <v>95</v>
      </c>
      <c r="K2854" t="s">
        <v>48</v>
      </c>
      <c r="L2854" t="s">
        <v>146</v>
      </c>
      <c r="M2854" t="s">
        <v>47</v>
      </c>
      <c r="N2854" t="s">
        <v>151</v>
      </c>
    </row>
    <row r="2855" spans="1:14">
      <c r="A2855" t="s">
        <v>149</v>
      </c>
      <c r="B2855" t="s">
        <v>148</v>
      </c>
      <c r="D2855">
        <v>2000</v>
      </c>
      <c r="E2855" t="s">
        <v>147</v>
      </c>
      <c r="F2855" t="s">
        <v>66</v>
      </c>
      <c r="G2855">
        <v>26.685061109999999</v>
      </c>
      <c r="H2855">
        <v>-97.427319440000005</v>
      </c>
      <c r="I2855" t="s">
        <v>96</v>
      </c>
      <c r="J2855" t="s">
        <v>95</v>
      </c>
      <c r="K2855" t="s">
        <v>48</v>
      </c>
      <c r="L2855" t="s">
        <v>146</v>
      </c>
      <c r="M2855" t="s">
        <v>47</v>
      </c>
      <c r="N2855" t="s">
        <v>150</v>
      </c>
    </row>
    <row r="2856" spans="1:14">
      <c r="A2856" t="s">
        <v>149</v>
      </c>
      <c r="B2856" t="s">
        <v>148</v>
      </c>
      <c r="D2856">
        <v>2000</v>
      </c>
      <c r="E2856" t="s">
        <v>147</v>
      </c>
      <c r="F2856" t="s">
        <v>66</v>
      </c>
      <c r="G2856">
        <v>26.685061109999999</v>
      </c>
      <c r="H2856">
        <v>-97.427319440000005</v>
      </c>
      <c r="I2856" t="s">
        <v>96</v>
      </c>
      <c r="J2856" t="s">
        <v>95</v>
      </c>
      <c r="K2856" t="s">
        <v>48</v>
      </c>
      <c r="L2856" t="s">
        <v>146</v>
      </c>
      <c r="M2856" t="s">
        <v>47</v>
      </c>
      <c r="N2856" t="s">
        <v>145</v>
      </c>
    </row>
    <row r="2857" spans="1:14">
      <c r="A2857" t="s">
        <v>149</v>
      </c>
      <c r="B2857" t="s">
        <v>148</v>
      </c>
      <c r="D2857">
        <v>2000</v>
      </c>
      <c r="E2857" t="s">
        <v>147</v>
      </c>
      <c r="F2857" t="s">
        <v>66</v>
      </c>
      <c r="G2857">
        <v>26.685061109999999</v>
      </c>
      <c r="H2857">
        <v>-97.427319440000005</v>
      </c>
      <c r="I2857" t="s">
        <v>96</v>
      </c>
      <c r="J2857" t="s">
        <v>95</v>
      </c>
      <c r="K2857" t="s">
        <v>48</v>
      </c>
      <c r="L2857" t="s">
        <v>146</v>
      </c>
      <c r="M2857" t="s">
        <v>47</v>
      </c>
      <c r="N2857" t="s">
        <v>2440</v>
      </c>
    </row>
    <row r="2858" spans="1:14">
      <c r="A2858" t="s">
        <v>149</v>
      </c>
      <c r="B2858" t="s">
        <v>148</v>
      </c>
      <c r="D2858">
        <v>2000</v>
      </c>
      <c r="E2858" t="s">
        <v>147</v>
      </c>
      <c r="F2858" t="s">
        <v>66</v>
      </c>
      <c r="G2858">
        <v>26.685061109999999</v>
      </c>
      <c r="H2858">
        <v>-97.427319440000005</v>
      </c>
      <c r="I2858" t="s">
        <v>96</v>
      </c>
      <c r="J2858" t="s">
        <v>95</v>
      </c>
      <c r="K2858" t="s">
        <v>48</v>
      </c>
      <c r="L2858" t="s">
        <v>146</v>
      </c>
      <c r="M2858" t="s">
        <v>47</v>
      </c>
      <c r="N2858" t="s">
        <v>2439</v>
      </c>
    </row>
    <row r="2859" spans="1:14">
      <c r="A2859" t="s">
        <v>142</v>
      </c>
      <c r="B2859" t="s">
        <v>141</v>
      </c>
      <c r="D2859">
        <v>2015</v>
      </c>
      <c r="E2859" t="s">
        <v>140</v>
      </c>
      <c r="F2859" t="s">
        <v>139</v>
      </c>
      <c r="G2859">
        <v>-52.652866670000002</v>
      </c>
      <c r="H2859">
        <v>-72.119249999999994</v>
      </c>
      <c r="I2859" t="s">
        <v>115</v>
      </c>
      <c r="J2859" t="s">
        <v>138</v>
      </c>
      <c r="K2859" t="s">
        <v>61</v>
      </c>
      <c r="L2859" t="s">
        <v>137</v>
      </c>
      <c r="M2859" t="s">
        <v>136</v>
      </c>
      <c r="N2859" t="s">
        <v>144</v>
      </c>
    </row>
    <row r="2860" spans="1:14">
      <c r="A2860" t="s">
        <v>142</v>
      </c>
      <c r="B2860" t="s">
        <v>141</v>
      </c>
      <c r="D2860">
        <v>2015</v>
      </c>
      <c r="E2860" t="s">
        <v>140</v>
      </c>
      <c r="F2860" t="s">
        <v>139</v>
      </c>
      <c r="G2860">
        <v>-52.652866670000002</v>
      </c>
      <c r="H2860">
        <v>-72.119249999999994</v>
      </c>
      <c r="I2860" t="s">
        <v>115</v>
      </c>
      <c r="J2860" t="s">
        <v>138</v>
      </c>
      <c r="K2860" t="s">
        <v>61</v>
      </c>
      <c r="L2860" t="s">
        <v>137</v>
      </c>
      <c r="M2860" t="s">
        <v>136</v>
      </c>
      <c r="N2860" t="s">
        <v>143</v>
      </c>
    </row>
    <row r="2861" spans="1:14">
      <c r="A2861" t="s">
        <v>142</v>
      </c>
      <c r="B2861" t="s">
        <v>141</v>
      </c>
      <c r="D2861">
        <v>2015</v>
      </c>
      <c r="E2861" t="s">
        <v>140</v>
      </c>
      <c r="F2861" t="s">
        <v>139</v>
      </c>
      <c r="G2861">
        <v>-52.652866670000002</v>
      </c>
      <c r="H2861">
        <v>-72.119249999999994</v>
      </c>
      <c r="I2861" t="s">
        <v>115</v>
      </c>
      <c r="J2861" t="s">
        <v>138</v>
      </c>
      <c r="K2861" t="s">
        <v>61</v>
      </c>
      <c r="L2861" t="s">
        <v>137</v>
      </c>
      <c r="M2861" t="s">
        <v>136</v>
      </c>
      <c r="N2861" t="s">
        <v>135</v>
      </c>
    </row>
    <row r="2862" spans="1:14">
      <c r="A2862" t="s">
        <v>2438</v>
      </c>
      <c r="B2862" t="s">
        <v>2437</v>
      </c>
      <c r="D2862">
        <v>2022</v>
      </c>
      <c r="E2862" t="s">
        <v>2436</v>
      </c>
      <c r="F2862" t="s">
        <v>2301</v>
      </c>
      <c r="G2862">
        <v>-38.240105560000003</v>
      </c>
      <c r="H2862">
        <v>144.65960000000001</v>
      </c>
      <c r="I2862" t="s">
        <v>88</v>
      </c>
      <c r="J2862" t="s">
        <v>412</v>
      </c>
      <c r="K2862" t="s">
        <v>56</v>
      </c>
      <c r="L2862" t="s">
        <v>1333</v>
      </c>
      <c r="M2862" t="s">
        <v>62</v>
      </c>
      <c r="N2862" t="s">
        <v>161</v>
      </c>
    </row>
    <row r="2863" spans="1:14">
      <c r="A2863" t="s">
        <v>2438</v>
      </c>
      <c r="B2863" t="s">
        <v>2437</v>
      </c>
      <c r="D2863">
        <v>2022</v>
      </c>
      <c r="E2863" t="s">
        <v>2436</v>
      </c>
      <c r="F2863" t="s">
        <v>2301</v>
      </c>
      <c r="G2863">
        <v>-38.240105560000003</v>
      </c>
      <c r="H2863">
        <v>144.65960000000001</v>
      </c>
      <c r="I2863" t="s">
        <v>88</v>
      </c>
      <c r="J2863" t="s">
        <v>412</v>
      </c>
      <c r="K2863" t="s">
        <v>56</v>
      </c>
      <c r="L2863" t="s">
        <v>1333</v>
      </c>
      <c r="M2863" t="s">
        <v>62</v>
      </c>
      <c r="N2863" t="s">
        <v>162</v>
      </c>
    </row>
    <row r="2864" spans="1:14">
      <c r="A2864" t="s">
        <v>2438</v>
      </c>
      <c r="B2864" t="s">
        <v>2437</v>
      </c>
      <c r="D2864">
        <v>2022</v>
      </c>
      <c r="E2864" t="s">
        <v>2436</v>
      </c>
      <c r="F2864" t="s">
        <v>2301</v>
      </c>
      <c r="G2864">
        <v>-38.240105560000003</v>
      </c>
      <c r="H2864">
        <v>144.65960000000001</v>
      </c>
      <c r="I2864" t="s">
        <v>88</v>
      </c>
      <c r="J2864" t="s">
        <v>412</v>
      </c>
      <c r="K2864" t="s">
        <v>56</v>
      </c>
      <c r="L2864" t="s">
        <v>1333</v>
      </c>
      <c r="M2864" t="s">
        <v>62</v>
      </c>
      <c r="N2864" t="s">
        <v>2435</v>
      </c>
    </row>
    <row r="2865" spans="1:14">
      <c r="A2865" t="s">
        <v>128</v>
      </c>
      <c r="B2865" t="s">
        <v>127</v>
      </c>
      <c r="D2865">
        <v>2015</v>
      </c>
      <c r="E2865" t="s">
        <v>126</v>
      </c>
      <c r="F2865" t="s">
        <v>51</v>
      </c>
      <c r="G2865">
        <v>-23.782499999999999</v>
      </c>
      <c r="H2865">
        <v>151.30000000000001</v>
      </c>
      <c r="I2865" t="s">
        <v>65</v>
      </c>
      <c r="J2865" t="s">
        <v>49</v>
      </c>
      <c r="K2865" t="s">
        <v>57</v>
      </c>
      <c r="L2865" t="s">
        <v>57</v>
      </c>
      <c r="M2865" t="s">
        <v>57</v>
      </c>
      <c r="N2865" t="s">
        <v>134</v>
      </c>
    </row>
    <row r="2866" spans="1:14">
      <c r="A2866" t="s">
        <v>128</v>
      </c>
      <c r="B2866" t="s">
        <v>127</v>
      </c>
      <c r="D2866">
        <v>2015</v>
      </c>
      <c r="E2866" t="s">
        <v>126</v>
      </c>
      <c r="F2866" t="s">
        <v>51</v>
      </c>
      <c r="G2866">
        <v>-23.782499999999999</v>
      </c>
      <c r="H2866">
        <v>151.30000000000001</v>
      </c>
      <c r="I2866" t="s">
        <v>65</v>
      </c>
      <c r="J2866" t="s">
        <v>49</v>
      </c>
      <c r="K2866" t="s">
        <v>57</v>
      </c>
      <c r="L2866" t="s">
        <v>57</v>
      </c>
      <c r="M2866" t="s">
        <v>57</v>
      </c>
      <c r="N2866" t="s">
        <v>132</v>
      </c>
    </row>
    <row r="2867" spans="1:14">
      <c r="A2867" t="s">
        <v>128</v>
      </c>
      <c r="B2867" t="s">
        <v>127</v>
      </c>
      <c r="D2867">
        <v>2015</v>
      </c>
      <c r="E2867" t="s">
        <v>126</v>
      </c>
      <c r="F2867" t="s">
        <v>51</v>
      </c>
      <c r="G2867">
        <v>-23.782499999999999</v>
      </c>
      <c r="H2867">
        <v>151.30000000000001</v>
      </c>
      <c r="I2867" t="s">
        <v>65</v>
      </c>
      <c r="J2867" t="s">
        <v>49</v>
      </c>
      <c r="K2867" t="s">
        <v>57</v>
      </c>
      <c r="L2867" t="s">
        <v>57</v>
      </c>
      <c r="M2867" t="s">
        <v>57</v>
      </c>
      <c r="N2867" t="s">
        <v>131</v>
      </c>
    </row>
    <row r="2868" spans="1:14">
      <c r="A2868" t="s">
        <v>128</v>
      </c>
      <c r="B2868" t="s">
        <v>127</v>
      </c>
      <c r="D2868">
        <v>2015</v>
      </c>
      <c r="E2868" t="s">
        <v>126</v>
      </c>
      <c r="F2868" t="s">
        <v>51</v>
      </c>
      <c r="G2868">
        <v>-23.782499999999999</v>
      </c>
      <c r="H2868">
        <v>151.30000000000001</v>
      </c>
      <c r="I2868" t="s">
        <v>65</v>
      </c>
      <c r="J2868" t="s">
        <v>49</v>
      </c>
      <c r="K2868" t="s">
        <v>56</v>
      </c>
      <c r="L2868" t="s">
        <v>125</v>
      </c>
      <c r="M2868" t="s">
        <v>62</v>
      </c>
      <c r="N2868" t="s">
        <v>130</v>
      </c>
    </row>
    <row r="2869" spans="1:14">
      <c r="A2869" t="s">
        <v>128</v>
      </c>
      <c r="B2869" t="s">
        <v>127</v>
      </c>
      <c r="D2869">
        <v>2015</v>
      </c>
      <c r="E2869" t="s">
        <v>126</v>
      </c>
      <c r="F2869" t="s">
        <v>51</v>
      </c>
      <c r="G2869">
        <v>-23.782499999999999</v>
      </c>
      <c r="H2869">
        <v>151.30000000000001</v>
      </c>
      <c r="I2869" t="s">
        <v>65</v>
      </c>
      <c r="J2869" t="s">
        <v>49</v>
      </c>
      <c r="K2869" t="s">
        <v>56</v>
      </c>
      <c r="L2869" t="s">
        <v>125</v>
      </c>
      <c r="M2869" t="s">
        <v>62</v>
      </c>
      <c r="N2869" t="s">
        <v>129</v>
      </c>
    </row>
    <row r="2870" spans="1:14">
      <c r="A2870" t="s">
        <v>128</v>
      </c>
      <c r="B2870" t="s">
        <v>127</v>
      </c>
      <c r="D2870">
        <v>2015</v>
      </c>
      <c r="E2870" t="s">
        <v>126</v>
      </c>
      <c r="F2870" t="s">
        <v>51</v>
      </c>
      <c r="G2870">
        <v>-23.782499999999999</v>
      </c>
      <c r="H2870">
        <v>151.30000000000001</v>
      </c>
      <c r="I2870" t="s">
        <v>65</v>
      </c>
      <c r="J2870" t="s">
        <v>49</v>
      </c>
      <c r="K2870" t="s">
        <v>56</v>
      </c>
      <c r="L2870" t="s">
        <v>125</v>
      </c>
      <c r="M2870" t="s">
        <v>62</v>
      </c>
      <c r="N2870" t="s">
        <v>124</v>
      </c>
    </row>
    <row r="2871" spans="1:14">
      <c r="A2871" t="s">
        <v>2421</v>
      </c>
      <c r="B2871" t="s">
        <v>2420</v>
      </c>
      <c r="D2871">
        <v>2021</v>
      </c>
      <c r="E2871" t="s">
        <v>2419</v>
      </c>
      <c r="F2871" t="s">
        <v>167</v>
      </c>
      <c r="G2871">
        <v>41.761169440000003</v>
      </c>
      <c r="H2871">
        <v>9.403272222</v>
      </c>
      <c r="I2871" t="s">
        <v>65</v>
      </c>
      <c r="J2871" t="s">
        <v>95</v>
      </c>
      <c r="K2871" t="s">
        <v>48</v>
      </c>
      <c r="L2871" t="s">
        <v>166</v>
      </c>
      <c r="M2871" t="s">
        <v>165</v>
      </c>
      <c r="N2871" t="s">
        <v>2434</v>
      </c>
    </row>
    <row r="2872" spans="1:14">
      <c r="A2872" t="s">
        <v>2421</v>
      </c>
      <c r="B2872" t="s">
        <v>2420</v>
      </c>
      <c r="D2872">
        <v>2021</v>
      </c>
      <c r="E2872" t="s">
        <v>2419</v>
      </c>
      <c r="F2872" t="s">
        <v>167</v>
      </c>
      <c r="G2872">
        <v>41.761169440000003</v>
      </c>
      <c r="H2872">
        <v>9.403272222</v>
      </c>
      <c r="I2872" t="s">
        <v>65</v>
      </c>
      <c r="J2872" t="s">
        <v>95</v>
      </c>
      <c r="K2872" t="s">
        <v>48</v>
      </c>
      <c r="L2872" t="s">
        <v>166</v>
      </c>
      <c r="M2872" t="s">
        <v>165</v>
      </c>
      <c r="N2872" t="s">
        <v>2433</v>
      </c>
    </row>
    <row r="2873" spans="1:14">
      <c r="A2873" t="s">
        <v>2421</v>
      </c>
      <c r="B2873" t="s">
        <v>2420</v>
      </c>
      <c r="D2873">
        <v>2021</v>
      </c>
      <c r="E2873" t="s">
        <v>2419</v>
      </c>
      <c r="F2873" t="s">
        <v>167</v>
      </c>
      <c r="G2873">
        <v>41.761169440000003</v>
      </c>
      <c r="H2873">
        <v>9.403272222</v>
      </c>
      <c r="I2873" t="s">
        <v>65</v>
      </c>
      <c r="J2873" t="s">
        <v>95</v>
      </c>
      <c r="K2873" t="s">
        <v>48</v>
      </c>
      <c r="L2873" t="s">
        <v>166</v>
      </c>
      <c r="M2873" t="s">
        <v>165</v>
      </c>
      <c r="N2873" t="s">
        <v>2432</v>
      </c>
    </row>
    <row r="2874" spans="1:14">
      <c r="A2874" t="s">
        <v>2421</v>
      </c>
      <c r="B2874" t="s">
        <v>2420</v>
      </c>
      <c r="D2874">
        <v>2021</v>
      </c>
      <c r="E2874" t="s">
        <v>2419</v>
      </c>
      <c r="F2874" t="s">
        <v>167</v>
      </c>
      <c r="G2874">
        <v>41.761169440000003</v>
      </c>
      <c r="H2874">
        <v>9.403272222</v>
      </c>
      <c r="I2874" t="s">
        <v>65</v>
      </c>
      <c r="J2874" t="s">
        <v>95</v>
      </c>
      <c r="K2874" t="s">
        <v>48</v>
      </c>
      <c r="L2874" t="s">
        <v>166</v>
      </c>
      <c r="M2874" t="s">
        <v>165</v>
      </c>
      <c r="N2874" t="s">
        <v>2431</v>
      </c>
    </row>
    <row r="2875" spans="1:14">
      <c r="A2875" t="s">
        <v>2421</v>
      </c>
      <c r="B2875" t="s">
        <v>2420</v>
      </c>
      <c r="D2875">
        <v>2021</v>
      </c>
      <c r="E2875" t="s">
        <v>2419</v>
      </c>
      <c r="F2875" t="s">
        <v>167</v>
      </c>
      <c r="G2875">
        <v>41.761169440000003</v>
      </c>
      <c r="H2875">
        <v>9.403272222</v>
      </c>
      <c r="I2875" t="s">
        <v>65</v>
      </c>
      <c r="J2875" t="s">
        <v>95</v>
      </c>
      <c r="K2875" t="s">
        <v>48</v>
      </c>
      <c r="L2875" t="s">
        <v>166</v>
      </c>
      <c r="M2875" t="s">
        <v>165</v>
      </c>
      <c r="N2875" t="s">
        <v>2430</v>
      </c>
    </row>
    <row r="2876" spans="1:14">
      <c r="A2876" t="s">
        <v>2421</v>
      </c>
      <c r="B2876" t="s">
        <v>2420</v>
      </c>
      <c r="D2876">
        <v>2021</v>
      </c>
      <c r="E2876" t="s">
        <v>2419</v>
      </c>
      <c r="F2876" t="s">
        <v>167</v>
      </c>
      <c r="G2876">
        <v>41.761169440000003</v>
      </c>
      <c r="H2876">
        <v>9.403272222</v>
      </c>
      <c r="I2876" t="s">
        <v>65</v>
      </c>
      <c r="J2876" t="s">
        <v>95</v>
      </c>
      <c r="K2876" t="s">
        <v>48</v>
      </c>
      <c r="L2876" t="s">
        <v>166</v>
      </c>
      <c r="M2876" t="s">
        <v>165</v>
      </c>
      <c r="N2876" t="s">
        <v>2429</v>
      </c>
    </row>
    <row r="2877" spans="1:14">
      <c r="A2877" t="s">
        <v>2421</v>
      </c>
      <c r="B2877" t="s">
        <v>2420</v>
      </c>
      <c r="D2877">
        <v>2021</v>
      </c>
      <c r="E2877" t="s">
        <v>2419</v>
      </c>
      <c r="F2877" t="s">
        <v>167</v>
      </c>
      <c r="G2877">
        <v>41.761169440000003</v>
      </c>
      <c r="H2877">
        <v>9.403272222</v>
      </c>
      <c r="I2877" t="s">
        <v>65</v>
      </c>
      <c r="J2877" t="s">
        <v>95</v>
      </c>
      <c r="K2877" t="s">
        <v>48</v>
      </c>
      <c r="L2877" t="s">
        <v>166</v>
      </c>
      <c r="M2877" t="s">
        <v>165</v>
      </c>
      <c r="N2877" t="s">
        <v>2428</v>
      </c>
    </row>
    <row r="2878" spans="1:14">
      <c r="A2878" t="s">
        <v>2421</v>
      </c>
      <c r="B2878" t="s">
        <v>2420</v>
      </c>
      <c r="D2878">
        <v>2021</v>
      </c>
      <c r="E2878" t="s">
        <v>2419</v>
      </c>
      <c r="F2878" t="s">
        <v>167</v>
      </c>
      <c r="G2878">
        <v>41.761169440000003</v>
      </c>
      <c r="H2878">
        <v>9.403272222</v>
      </c>
      <c r="I2878" t="s">
        <v>65</v>
      </c>
      <c r="J2878" t="s">
        <v>95</v>
      </c>
      <c r="K2878" t="s">
        <v>48</v>
      </c>
      <c r="L2878" t="s">
        <v>166</v>
      </c>
      <c r="M2878" t="s">
        <v>165</v>
      </c>
      <c r="N2878" t="s">
        <v>2427</v>
      </c>
    </row>
    <row r="2879" spans="1:14">
      <c r="A2879" t="s">
        <v>2421</v>
      </c>
      <c r="B2879" t="s">
        <v>2420</v>
      </c>
      <c r="D2879">
        <v>2021</v>
      </c>
      <c r="E2879" t="s">
        <v>2419</v>
      </c>
      <c r="F2879" t="s">
        <v>167</v>
      </c>
      <c r="G2879">
        <v>41.761169440000003</v>
      </c>
      <c r="H2879">
        <v>9.403272222</v>
      </c>
      <c r="I2879" t="s">
        <v>65</v>
      </c>
      <c r="J2879" t="s">
        <v>95</v>
      </c>
      <c r="K2879" t="s">
        <v>48</v>
      </c>
      <c r="L2879" t="s">
        <v>166</v>
      </c>
      <c r="M2879" t="s">
        <v>165</v>
      </c>
      <c r="N2879" t="s">
        <v>2426</v>
      </c>
    </row>
    <row r="2880" spans="1:14">
      <c r="A2880" t="s">
        <v>2421</v>
      </c>
      <c r="B2880" t="s">
        <v>2420</v>
      </c>
      <c r="D2880">
        <v>2021</v>
      </c>
      <c r="E2880" t="s">
        <v>2419</v>
      </c>
      <c r="F2880" t="s">
        <v>167</v>
      </c>
      <c r="G2880">
        <v>41.761169440000003</v>
      </c>
      <c r="H2880">
        <v>9.403272222</v>
      </c>
      <c r="I2880" t="s">
        <v>65</v>
      </c>
      <c r="J2880" t="s">
        <v>95</v>
      </c>
      <c r="K2880" t="s">
        <v>48</v>
      </c>
      <c r="L2880" t="s">
        <v>166</v>
      </c>
      <c r="M2880" t="s">
        <v>165</v>
      </c>
      <c r="N2880" t="s">
        <v>2425</v>
      </c>
    </row>
    <row r="2881" spans="1:14">
      <c r="A2881" t="s">
        <v>2421</v>
      </c>
      <c r="B2881" t="s">
        <v>2420</v>
      </c>
      <c r="D2881">
        <v>2021</v>
      </c>
      <c r="E2881" t="s">
        <v>2419</v>
      </c>
      <c r="F2881" t="s">
        <v>167</v>
      </c>
      <c r="G2881">
        <v>41.761169440000003</v>
      </c>
      <c r="H2881">
        <v>9.403272222</v>
      </c>
      <c r="I2881" t="s">
        <v>65</v>
      </c>
      <c r="J2881" t="s">
        <v>95</v>
      </c>
      <c r="K2881" t="s">
        <v>48</v>
      </c>
      <c r="L2881" t="s">
        <v>166</v>
      </c>
      <c r="M2881" t="s">
        <v>165</v>
      </c>
      <c r="N2881" t="s">
        <v>2424</v>
      </c>
    </row>
    <row r="2882" spans="1:14">
      <c r="A2882" t="s">
        <v>2421</v>
      </c>
      <c r="B2882" t="s">
        <v>2420</v>
      </c>
      <c r="D2882">
        <v>2021</v>
      </c>
      <c r="E2882" t="s">
        <v>2419</v>
      </c>
      <c r="F2882" t="s">
        <v>167</v>
      </c>
      <c r="G2882">
        <v>41.761169440000003</v>
      </c>
      <c r="H2882">
        <v>9.403272222</v>
      </c>
      <c r="I2882" t="s">
        <v>65</v>
      </c>
      <c r="J2882" t="s">
        <v>95</v>
      </c>
      <c r="K2882" t="s">
        <v>48</v>
      </c>
      <c r="L2882" t="s">
        <v>166</v>
      </c>
      <c r="M2882" t="s">
        <v>165</v>
      </c>
      <c r="N2882" t="s">
        <v>2423</v>
      </c>
    </row>
    <row r="2883" spans="1:14">
      <c r="A2883" t="s">
        <v>2421</v>
      </c>
      <c r="B2883" t="s">
        <v>2420</v>
      </c>
      <c r="D2883">
        <v>2021</v>
      </c>
      <c r="E2883" t="s">
        <v>2419</v>
      </c>
      <c r="F2883" t="s">
        <v>167</v>
      </c>
      <c r="G2883">
        <v>41.761169440000003</v>
      </c>
      <c r="H2883">
        <v>9.403272222</v>
      </c>
      <c r="I2883" t="s">
        <v>65</v>
      </c>
      <c r="J2883" t="s">
        <v>95</v>
      </c>
      <c r="K2883" t="s">
        <v>48</v>
      </c>
      <c r="L2883" t="s">
        <v>166</v>
      </c>
      <c r="M2883" t="s">
        <v>165</v>
      </c>
      <c r="N2883" t="s">
        <v>2422</v>
      </c>
    </row>
    <row r="2884" spans="1:14">
      <c r="A2884" t="s">
        <v>2421</v>
      </c>
      <c r="B2884" t="s">
        <v>2420</v>
      </c>
      <c r="D2884">
        <v>2021</v>
      </c>
      <c r="E2884" t="s">
        <v>2419</v>
      </c>
      <c r="F2884" t="s">
        <v>167</v>
      </c>
      <c r="G2884">
        <v>41.761169440000003</v>
      </c>
      <c r="H2884">
        <v>9.403272222</v>
      </c>
      <c r="I2884" t="s">
        <v>65</v>
      </c>
      <c r="J2884" t="s">
        <v>95</v>
      </c>
      <c r="K2884" t="s">
        <v>48</v>
      </c>
      <c r="L2884" t="s">
        <v>166</v>
      </c>
      <c r="M2884" t="s">
        <v>165</v>
      </c>
      <c r="N2884" t="s">
        <v>2418</v>
      </c>
    </row>
    <row r="2885" spans="1:14">
      <c r="A2885" t="s">
        <v>2417</v>
      </c>
      <c r="B2885" t="s">
        <v>2416</v>
      </c>
      <c r="D2885">
        <v>2018</v>
      </c>
      <c r="E2885" t="s">
        <v>2415</v>
      </c>
      <c r="F2885" t="s">
        <v>2414</v>
      </c>
      <c r="G2885">
        <v>15.24755556</v>
      </c>
      <c r="H2885">
        <v>145.7574722</v>
      </c>
      <c r="I2885" t="s">
        <v>50</v>
      </c>
      <c r="J2885" t="s">
        <v>49</v>
      </c>
      <c r="K2885" t="s">
        <v>48</v>
      </c>
      <c r="L2885" t="s">
        <v>80</v>
      </c>
      <c r="M2885" t="s">
        <v>79</v>
      </c>
    </row>
    <row r="2886" spans="1:14">
      <c r="A2886" t="s">
        <v>2411</v>
      </c>
      <c r="B2886" t="s">
        <v>2410</v>
      </c>
      <c r="D2886">
        <v>2012</v>
      </c>
      <c r="E2886" t="s">
        <v>2409</v>
      </c>
      <c r="F2886" t="s">
        <v>167</v>
      </c>
      <c r="G2886">
        <v>44.666666669999998</v>
      </c>
      <c r="H2886">
        <v>-1.1666666670000001</v>
      </c>
      <c r="I2886" t="s">
        <v>88</v>
      </c>
      <c r="J2886" t="s">
        <v>95</v>
      </c>
      <c r="K2886" t="s">
        <v>56</v>
      </c>
      <c r="L2886" t="s">
        <v>94</v>
      </c>
      <c r="M2886" t="s">
        <v>62</v>
      </c>
      <c r="N2886" t="s">
        <v>2413</v>
      </c>
    </row>
    <row r="2887" spans="1:14">
      <c r="A2887" t="s">
        <v>2411</v>
      </c>
      <c r="B2887" t="s">
        <v>2410</v>
      </c>
      <c r="D2887">
        <v>2012</v>
      </c>
      <c r="E2887" t="s">
        <v>2409</v>
      </c>
      <c r="F2887" t="s">
        <v>167</v>
      </c>
      <c r="G2887">
        <v>44.666666669999998</v>
      </c>
      <c r="H2887">
        <v>-1.1666666670000001</v>
      </c>
      <c r="I2887" t="s">
        <v>88</v>
      </c>
      <c r="J2887" t="s">
        <v>95</v>
      </c>
      <c r="K2887" t="s">
        <v>56</v>
      </c>
      <c r="L2887" t="s">
        <v>94</v>
      </c>
      <c r="M2887" t="s">
        <v>62</v>
      </c>
      <c r="N2887" t="s">
        <v>2412</v>
      </c>
    </row>
    <row r="2888" spans="1:14">
      <c r="A2888" t="s">
        <v>2411</v>
      </c>
      <c r="B2888" t="s">
        <v>2410</v>
      </c>
      <c r="D2888">
        <v>2012</v>
      </c>
      <c r="E2888" t="s">
        <v>2409</v>
      </c>
      <c r="F2888" t="s">
        <v>167</v>
      </c>
      <c r="G2888">
        <v>44.666666669999998</v>
      </c>
      <c r="H2888">
        <v>-1.1666666670000001</v>
      </c>
      <c r="I2888" t="s">
        <v>88</v>
      </c>
      <c r="J2888" t="s">
        <v>95</v>
      </c>
      <c r="K2888" t="s">
        <v>56</v>
      </c>
      <c r="L2888" t="s">
        <v>94</v>
      </c>
      <c r="M2888" t="s">
        <v>62</v>
      </c>
      <c r="N2888" t="s">
        <v>2408</v>
      </c>
    </row>
    <row r="2889" spans="1:14">
      <c r="A2889" t="s">
        <v>118</v>
      </c>
      <c r="B2889" t="s">
        <v>117</v>
      </c>
      <c r="D2889">
        <v>2019</v>
      </c>
      <c r="E2889" t="s">
        <v>123</v>
      </c>
      <c r="F2889" t="s">
        <v>116</v>
      </c>
      <c r="G2889">
        <v>51.79742778</v>
      </c>
      <c r="H2889">
        <v>-128.243225</v>
      </c>
      <c r="I2889" t="s">
        <v>115</v>
      </c>
      <c r="J2889" t="s">
        <v>64</v>
      </c>
      <c r="K2889" t="s">
        <v>56</v>
      </c>
      <c r="L2889" t="s">
        <v>63</v>
      </c>
      <c r="M2889" t="s">
        <v>62</v>
      </c>
      <c r="N2889" t="s">
        <v>123</v>
      </c>
    </row>
    <row r="2890" spans="1:14">
      <c r="A2890" t="s">
        <v>118</v>
      </c>
      <c r="B2890" t="s">
        <v>117</v>
      </c>
      <c r="D2890">
        <v>2019</v>
      </c>
      <c r="E2890" t="s">
        <v>122</v>
      </c>
      <c r="F2890" t="s">
        <v>116</v>
      </c>
      <c r="G2890">
        <v>51.659616669999998</v>
      </c>
      <c r="H2890">
        <v>-128.1171722</v>
      </c>
      <c r="I2890" t="s">
        <v>115</v>
      </c>
      <c r="J2890" t="s">
        <v>64</v>
      </c>
      <c r="K2890" t="s">
        <v>56</v>
      </c>
      <c r="L2890" t="s">
        <v>63</v>
      </c>
      <c r="M2890" t="s">
        <v>62</v>
      </c>
      <c r="N2890" t="s">
        <v>122</v>
      </c>
    </row>
    <row r="2891" spans="1:14">
      <c r="A2891" t="s">
        <v>118</v>
      </c>
      <c r="B2891" t="s">
        <v>117</v>
      </c>
      <c r="D2891">
        <v>2019</v>
      </c>
      <c r="E2891" t="s">
        <v>121</v>
      </c>
      <c r="F2891" t="s">
        <v>116</v>
      </c>
      <c r="G2891">
        <v>52.055399999999999</v>
      </c>
      <c r="H2891">
        <v>-128.42064999999999</v>
      </c>
      <c r="I2891" t="s">
        <v>115</v>
      </c>
      <c r="J2891" t="s">
        <v>64</v>
      </c>
      <c r="K2891" t="s">
        <v>56</v>
      </c>
      <c r="L2891" t="s">
        <v>63</v>
      </c>
      <c r="M2891" t="s">
        <v>62</v>
      </c>
      <c r="N2891" t="s">
        <v>121</v>
      </c>
    </row>
    <row r="2892" spans="1:14">
      <c r="A2892" t="s">
        <v>118</v>
      </c>
      <c r="B2892" t="s">
        <v>117</v>
      </c>
      <c r="D2892">
        <v>2019</v>
      </c>
      <c r="E2892" t="s">
        <v>120</v>
      </c>
      <c r="F2892" t="s">
        <v>116</v>
      </c>
      <c r="G2892">
        <v>51.674422219999997</v>
      </c>
      <c r="H2892">
        <v>-128.1214056</v>
      </c>
      <c r="I2892" t="s">
        <v>115</v>
      </c>
      <c r="J2892" t="s">
        <v>64</v>
      </c>
      <c r="K2892" t="s">
        <v>56</v>
      </c>
      <c r="L2892" t="s">
        <v>63</v>
      </c>
      <c r="M2892" t="s">
        <v>62</v>
      </c>
      <c r="N2892" t="s">
        <v>120</v>
      </c>
    </row>
    <row r="2893" spans="1:14">
      <c r="A2893" t="s">
        <v>118</v>
      </c>
      <c r="B2893" t="s">
        <v>117</v>
      </c>
      <c r="D2893">
        <v>2019</v>
      </c>
      <c r="E2893" t="s">
        <v>119</v>
      </c>
      <c r="F2893" t="s">
        <v>116</v>
      </c>
      <c r="G2893">
        <v>51.775149999999996</v>
      </c>
      <c r="H2893">
        <v>-127.87629440000001</v>
      </c>
      <c r="I2893" t="s">
        <v>115</v>
      </c>
      <c r="J2893" t="s">
        <v>64</v>
      </c>
      <c r="K2893" t="s">
        <v>56</v>
      </c>
      <c r="L2893" t="s">
        <v>63</v>
      </c>
      <c r="M2893" t="s">
        <v>62</v>
      </c>
      <c r="N2893" t="s">
        <v>119</v>
      </c>
    </row>
    <row r="2894" spans="1:14">
      <c r="A2894" t="s">
        <v>118</v>
      </c>
      <c r="B2894" t="s">
        <v>117</v>
      </c>
      <c r="D2894">
        <v>2019</v>
      </c>
      <c r="E2894" t="s">
        <v>114</v>
      </c>
      <c r="F2894" t="s">
        <v>116</v>
      </c>
      <c r="G2894">
        <v>51.901641669999997</v>
      </c>
      <c r="H2894">
        <v>-128.49551940000001</v>
      </c>
      <c r="I2894" t="s">
        <v>115</v>
      </c>
      <c r="J2894" t="s">
        <v>64</v>
      </c>
      <c r="K2894" t="s">
        <v>56</v>
      </c>
      <c r="L2894" t="s">
        <v>63</v>
      </c>
      <c r="M2894" t="s">
        <v>62</v>
      </c>
      <c r="N2894" t="s">
        <v>114</v>
      </c>
    </row>
    <row r="2895" spans="1:14">
      <c r="A2895" t="s">
        <v>113</v>
      </c>
      <c r="B2895" t="s">
        <v>112</v>
      </c>
      <c r="D2895">
        <v>2017</v>
      </c>
      <c r="E2895" t="s">
        <v>111</v>
      </c>
      <c r="F2895" t="s">
        <v>66</v>
      </c>
      <c r="G2895">
        <v>37.413055559999997</v>
      </c>
      <c r="H2895">
        <v>-75.72666667</v>
      </c>
      <c r="I2895" t="s">
        <v>88</v>
      </c>
      <c r="J2895" t="s">
        <v>95</v>
      </c>
      <c r="K2895" t="s">
        <v>56</v>
      </c>
      <c r="L2895" t="s">
        <v>63</v>
      </c>
      <c r="M2895" t="s">
        <v>62</v>
      </c>
      <c r="N2895" t="s">
        <v>110</v>
      </c>
    </row>
    <row r="2896" spans="1:14">
      <c r="A2896" t="s">
        <v>2404</v>
      </c>
      <c r="B2896" t="s">
        <v>2403</v>
      </c>
      <c r="D2896">
        <v>2014</v>
      </c>
      <c r="E2896" t="s">
        <v>2407</v>
      </c>
      <c r="F2896" t="s">
        <v>235</v>
      </c>
      <c r="G2896">
        <v>43.329583329999998</v>
      </c>
      <c r="H2896">
        <v>145.25772219999999</v>
      </c>
      <c r="I2896" t="s">
        <v>65</v>
      </c>
      <c r="J2896" t="s">
        <v>64</v>
      </c>
      <c r="K2896" t="s">
        <v>56</v>
      </c>
      <c r="L2896" t="s">
        <v>63</v>
      </c>
      <c r="M2896" t="s">
        <v>62</v>
      </c>
      <c r="N2896" t="s">
        <v>2406</v>
      </c>
    </row>
    <row r="2897" spans="1:14">
      <c r="A2897" t="s">
        <v>2404</v>
      </c>
      <c r="B2897" t="s">
        <v>2403</v>
      </c>
      <c r="D2897">
        <v>2014</v>
      </c>
      <c r="E2897" t="s">
        <v>2402</v>
      </c>
      <c r="F2897" t="s">
        <v>235</v>
      </c>
      <c r="G2897">
        <v>24.48947222</v>
      </c>
      <c r="H2897">
        <v>124.22791669999999</v>
      </c>
      <c r="I2897" t="s">
        <v>65</v>
      </c>
      <c r="J2897" t="s">
        <v>64</v>
      </c>
      <c r="K2897" t="s">
        <v>226</v>
      </c>
      <c r="L2897" t="s">
        <v>227</v>
      </c>
      <c r="M2897" t="s">
        <v>226</v>
      </c>
      <c r="N2897" t="s">
        <v>2405</v>
      </c>
    </row>
    <row r="2898" spans="1:14">
      <c r="A2898" t="s">
        <v>2404</v>
      </c>
      <c r="B2898" t="s">
        <v>2403</v>
      </c>
      <c r="D2898">
        <v>2014</v>
      </c>
      <c r="E2898" t="s">
        <v>2402</v>
      </c>
      <c r="F2898" t="s">
        <v>235</v>
      </c>
      <c r="G2898">
        <v>24.48947222</v>
      </c>
      <c r="H2898">
        <v>124.22791669999999</v>
      </c>
      <c r="I2898" t="s">
        <v>65</v>
      </c>
      <c r="J2898" t="s">
        <v>64</v>
      </c>
      <c r="K2898" t="s">
        <v>56</v>
      </c>
      <c r="L2898" t="s">
        <v>2027</v>
      </c>
      <c r="M2898" t="s">
        <v>62</v>
      </c>
      <c r="N2898" t="s">
        <v>2401</v>
      </c>
    </row>
    <row r="2899" spans="1:14">
      <c r="A2899" t="s">
        <v>105</v>
      </c>
      <c r="B2899" t="s">
        <v>104</v>
      </c>
      <c r="D2899">
        <v>2022</v>
      </c>
      <c r="E2899" t="s">
        <v>109</v>
      </c>
      <c r="F2899" t="s">
        <v>102</v>
      </c>
      <c r="G2899">
        <v>-18.15777778</v>
      </c>
      <c r="H2899">
        <v>178.44638889999999</v>
      </c>
      <c r="I2899" t="s">
        <v>88</v>
      </c>
      <c r="J2899" t="s">
        <v>101</v>
      </c>
      <c r="K2899" t="s">
        <v>61</v>
      </c>
      <c r="L2899" t="s">
        <v>108</v>
      </c>
      <c r="M2899" t="s">
        <v>60</v>
      </c>
    </row>
    <row r="2900" spans="1:14">
      <c r="A2900" t="s">
        <v>105</v>
      </c>
      <c r="B2900" t="s">
        <v>104</v>
      </c>
      <c r="D2900">
        <v>2022</v>
      </c>
      <c r="E2900" t="s">
        <v>109</v>
      </c>
      <c r="F2900" t="s">
        <v>102</v>
      </c>
      <c r="G2900">
        <v>-18.15777778</v>
      </c>
      <c r="H2900">
        <v>178.44638889999999</v>
      </c>
      <c r="I2900" t="s">
        <v>88</v>
      </c>
      <c r="J2900" t="s">
        <v>101</v>
      </c>
      <c r="K2900" t="s">
        <v>56</v>
      </c>
      <c r="L2900" t="s">
        <v>107</v>
      </c>
      <c r="M2900" t="s">
        <v>55</v>
      </c>
    </row>
    <row r="2901" spans="1:14">
      <c r="A2901" t="s">
        <v>105</v>
      </c>
      <c r="B2901" t="s">
        <v>104</v>
      </c>
      <c r="D2901">
        <v>2022</v>
      </c>
      <c r="E2901" t="s">
        <v>109</v>
      </c>
      <c r="F2901" t="s">
        <v>102</v>
      </c>
      <c r="G2901">
        <v>-18.15777778</v>
      </c>
      <c r="H2901">
        <v>178.44638889999999</v>
      </c>
      <c r="I2901" t="s">
        <v>88</v>
      </c>
      <c r="J2901" t="s">
        <v>101</v>
      </c>
      <c r="K2901" t="s">
        <v>56</v>
      </c>
      <c r="L2901" t="s">
        <v>106</v>
      </c>
      <c r="M2901" t="s">
        <v>55</v>
      </c>
    </row>
    <row r="2902" spans="1:14">
      <c r="A2902" t="s">
        <v>105</v>
      </c>
      <c r="B2902" t="s">
        <v>104</v>
      </c>
      <c r="D2902">
        <v>2022</v>
      </c>
      <c r="E2902" t="s">
        <v>109</v>
      </c>
      <c r="F2902" t="s">
        <v>102</v>
      </c>
      <c r="G2902">
        <v>-18.15777778</v>
      </c>
      <c r="H2902">
        <v>178.44638889999999</v>
      </c>
      <c r="I2902" t="s">
        <v>88</v>
      </c>
      <c r="J2902" t="s">
        <v>101</v>
      </c>
      <c r="K2902" t="s">
        <v>57</v>
      </c>
      <c r="L2902" t="s">
        <v>57</v>
      </c>
      <c r="M2902" t="s">
        <v>57</v>
      </c>
    </row>
    <row r="2903" spans="1:14">
      <c r="A2903" t="s">
        <v>105</v>
      </c>
      <c r="B2903" t="s">
        <v>104</v>
      </c>
      <c r="D2903">
        <v>2022</v>
      </c>
      <c r="E2903" t="s">
        <v>103</v>
      </c>
      <c r="F2903" t="s">
        <v>102</v>
      </c>
      <c r="G2903">
        <v>-18.170000000000002</v>
      </c>
      <c r="H2903">
        <v>177.5313889</v>
      </c>
      <c r="I2903" t="s">
        <v>88</v>
      </c>
      <c r="J2903" t="s">
        <v>101</v>
      </c>
      <c r="K2903" t="s">
        <v>61</v>
      </c>
      <c r="L2903" t="s">
        <v>108</v>
      </c>
      <c r="M2903" t="s">
        <v>60</v>
      </c>
    </row>
    <row r="2904" spans="1:14">
      <c r="A2904" t="s">
        <v>105</v>
      </c>
      <c r="B2904" t="s">
        <v>104</v>
      </c>
      <c r="D2904">
        <v>2022</v>
      </c>
      <c r="E2904" t="s">
        <v>103</v>
      </c>
      <c r="F2904" t="s">
        <v>102</v>
      </c>
      <c r="G2904">
        <v>-18.170000000000002</v>
      </c>
      <c r="H2904">
        <v>177.5313889</v>
      </c>
      <c r="I2904" t="s">
        <v>88</v>
      </c>
      <c r="J2904" t="s">
        <v>101</v>
      </c>
      <c r="K2904" t="s">
        <v>56</v>
      </c>
      <c r="L2904" t="s">
        <v>107</v>
      </c>
      <c r="M2904" t="s">
        <v>55</v>
      </c>
    </row>
    <row r="2905" spans="1:14">
      <c r="A2905" t="s">
        <v>105</v>
      </c>
      <c r="B2905" t="s">
        <v>104</v>
      </c>
      <c r="D2905">
        <v>2022</v>
      </c>
      <c r="E2905" t="s">
        <v>103</v>
      </c>
      <c r="F2905" t="s">
        <v>102</v>
      </c>
      <c r="G2905">
        <v>-18.170000000000002</v>
      </c>
      <c r="H2905">
        <v>177.5313889</v>
      </c>
      <c r="I2905" t="s">
        <v>88</v>
      </c>
      <c r="J2905" t="s">
        <v>101</v>
      </c>
      <c r="K2905" t="s">
        <v>56</v>
      </c>
      <c r="L2905" t="s">
        <v>106</v>
      </c>
      <c r="M2905" t="s">
        <v>55</v>
      </c>
    </row>
    <row r="2906" spans="1:14">
      <c r="A2906" t="s">
        <v>105</v>
      </c>
      <c r="B2906" t="s">
        <v>104</v>
      </c>
      <c r="D2906">
        <v>2022</v>
      </c>
      <c r="E2906" t="s">
        <v>103</v>
      </c>
      <c r="F2906" t="s">
        <v>102</v>
      </c>
      <c r="G2906">
        <v>-18.170000000000002</v>
      </c>
      <c r="H2906">
        <v>177.5313889</v>
      </c>
      <c r="I2906" t="s">
        <v>88</v>
      </c>
      <c r="J2906" t="s">
        <v>101</v>
      </c>
      <c r="K2906" t="s">
        <v>57</v>
      </c>
      <c r="L2906" t="s">
        <v>57</v>
      </c>
      <c r="M2906" t="s">
        <v>57</v>
      </c>
    </row>
    <row r="2907" spans="1:14">
      <c r="A2907" t="s">
        <v>100</v>
      </c>
      <c r="B2907" t="s">
        <v>99</v>
      </c>
      <c r="D2907">
        <v>2019</v>
      </c>
      <c r="E2907" t="s">
        <v>98</v>
      </c>
      <c r="F2907" t="s">
        <v>97</v>
      </c>
      <c r="G2907">
        <v>40.702633329999998</v>
      </c>
      <c r="H2907">
        <v>-8.6937111110000007</v>
      </c>
      <c r="I2907" t="s">
        <v>96</v>
      </c>
      <c r="J2907" t="s">
        <v>95</v>
      </c>
      <c r="K2907" t="s">
        <v>56</v>
      </c>
      <c r="L2907" t="s">
        <v>94</v>
      </c>
      <c r="M2907" t="s">
        <v>62</v>
      </c>
    </row>
    <row r="2908" spans="1:14">
      <c r="A2908" t="s">
        <v>92</v>
      </c>
      <c r="B2908" t="s">
        <v>91</v>
      </c>
      <c r="D2908">
        <v>2020</v>
      </c>
      <c r="E2908" t="s">
        <v>90</v>
      </c>
      <c r="F2908" t="s">
        <v>89</v>
      </c>
      <c r="G2908">
        <v>22.655705560000001</v>
      </c>
      <c r="H2908">
        <v>113.72402219999999</v>
      </c>
      <c r="I2908" t="s">
        <v>88</v>
      </c>
      <c r="J2908" t="s">
        <v>49</v>
      </c>
      <c r="K2908" t="s">
        <v>61</v>
      </c>
      <c r="L2908" t="s">
        <v>87</v>
      </c>
      <c r="M2908" t="s">
        <v>60</v>
      </c>
    </row>
    <row r="2909" spans="1:14">
      <c r="A2909" t="s">
        <v>84</v>
      </c>
      <c r="B2909" t="s">
        <v>83</v>
      </c>
      <c r="D2909">
        <v>2020</v>
      </c>
      <c r="E2909" t="s">
        <v>82</v>
      </c>
      <c r="F2909" t="s">
        <v>81</v>
      </c>
      <c r="G2909">
        <v>-3.7138055560000001</v>
      </c>
      <c r="H2909">
        <v>128.1035972</v>
      </c>
      <c r="I2909" t="s">
        <v>65</v>
      </c>
      <c r="J2909" t="s">
        <v>49</v>
      </c>
      <c r="K2909" t="s">
        <v>48</v>
      </c>
      <c r="L2909" t="s">
        <v>85</v>
      </c>
      <c r="M2909" t="s">
        <v>47</v>
      </c>
      <c r="N2909" t="s">
        <v>86</v>
      </c>
    </row>
    <row r="2910" spans="1:14">
      <c r="A2910" t="s">
        <v>84</v>
      </c>
      <c r="B2910" t="s">
        <v>83</v>
      </c>
      <c r="D2910">
        <v>2020</v>
      </c>
      <c r="E2910" t="s">
        <v>82</v>
      </c>
      <c r="F2910" t="s">
        <v>81</v>
      </c>
      <c r="G2910">
        <v>-3.7138055560000001</v>
      </c>
      <c r="H2910">
        <v>128.1035972</v>
      </c>
      <c r="I2910" t="s">
        <v>65</v>
      </c>
      <c r="J2910" t="s">
        <v>49</v>
      </c>
      <c r="K2910" t="s">
        <v>48</v>
      </c>
      <c r="L2910" t="s">
        <v>80</v>
      </c>
      <c r="M2910" t="s">
        <v>79</v>
      </c>
      <c r="N2910" t="s">
        <v>86</v>
      </c>
    </row>
    <row r="2911" spans="1:14">
      <c r="A2911" t="s">
        <v>84</v>
      </c>
      <c r="B2911" t="s">
        <v>83</v>
      </c>
      <c r="D2911">
        <v>2020</v>
      </c>
      <c r="E2911" t="s">
        <v>82</v>
      </c>
      <c r="F2911" t="s">
        <v>81</v>
      </c>
      <c r="G2911">
        <v>-3.7138055560000001</v>
      </c>
      <c r="H2911">
        <v>128.1035972</v>
      </c>
      <c r="I2911" t="s">
        <v>65</v>
      </c>
      <c r="J2911" t="s">
        <v>49</v>
      </c>
      <c r="K2911" t="s">
        <v>48</v>
      </c>
      <c r="L2911" t="s">
        <v>85</v>
      </c>
      <c r="M2911" t="s">
        <v>47</v>
      </c>
      <c r="N2911" t="s">
        <v>78</v>
      </c>
    </row>
    <row r="2912" spans="1:14">
      <c r="A2912" t="s">
        <v>84</v>
      </c>
      <c r="B2912" t="s">
        <v>83</v>
      </c>
      <c r="D2912">
        <v>2020</v>
      </c>
      <c r="E2912" t="s">
        <v>82</v>
      </c>
      <c r="F2912" t="s">
        <v>81</v>
      </c>
      <c r="G2912">
        <v>-3.7138055560000001</v>
      </c>
      <c r="H2912">
        <v>128.1035972</v>
      </c>
      <c r="I2912" t="s">
        <v>65</v>
      </c>
      <c r="J2912" t="s">
        <v>49</v>
      </c>
      <c r="K2912" t="s">
        <v>48</v>
      </c>
      <c r="L2912" t="s">
        <v>80</v>
      </c>
      <c r="M2912" t="s">
        <v>79</v>
      </c>
      <c r="N2912" t="s">
        <v>78</v>
      </c>
    </row>
    <row r="2913" spans="1:14">
      <c r="A2913" t="s">
        <v>2399</v>
      </c>
      <c r="B2913" t="s">
        <v>2398</v>
      </c>
      <c r="D2913">
        <v>2015</v>
      </c>
      <c r="E2913" t="s">
        <v>710</v>
      </c>
      <c r="F2913" t="s">
        <v>66</v>
      </c>
      <c r="G2913">
        <v>24.720947219999999</v>
      </c>
      <c r="H2913">
        <v>-81.373238889999996</v>
      </c>
      <c r="I2913" t="s">
        <v>50</v>
      </c>
      <c r="J2913" t="s">
        <v>217</v>
      </c>
      <c r="K2913" t="s">
        <v>48</v>
      </c>
      <c r="L2913" t="s">
        <v>146</v>
      </c>
      <c r="M2913" t="s">
        <v>47</v>
      </c>
      <c r="N2913" t="s">
        <v>2400</v>
      </c>
    </row>
    <row r="2914" spans="1:14">
      <c r="A2914" t="s">
        <v>2399</v>
      </c>
      <c r="B2914" t="s">
        <v>2398</v>
      </c>
      <c r="D2914">
        <v>2015</v>
      </c>
      <c r="E2914" t="s">
        <v>710</v>
      </c>
      <c r="F2914" t="s">
        <v>66</v>
      </c>
      <c r="G2914">
        <v>24.720947219999999</v>
      </c>
      <c r="H2914">
        <v>-81.373238889999996</v>
      </c>
      <c r="I2914" t="s">
        <v>50</v>
      </c>
      <c r="J2914" t="s">
        <v>217</v>
      </c>
      <c r="K2914" t="s">
        <v>48</v>
      </c>
      <c r="L2914" t="s">
        <v>146</v>
      </c>
      <c r="M2914" t="s">
        <v>47</v>
      </c>
      <c r="N2914" t="s">
        <v>2397</v>
      </c>
    </row>
    <row r="2915" spans="1:14">
      <c r="A2915" t="s">
        <v>2396</v>
      </c>
      <c r="B2915" t="s">
        <v>2395</v>
      </c>
      <c r="D2915">
        <v>2021</v>
      </c>
      <c r="E2915" t="s">
        <v>491</v>
      </c>
      <c r="F2915" t="s">
        <v>66</v>
      </c>
      <c r="G2915">
        <v>25.119172219999999</v>
      </c>
      <c r="H2915">
        <v>-80.531925000000001</v>
      </c>
      <c r="I2915" t="s">
        <v>50</v>
      </c>
      <c r="J2915" t="s">
        <v>217</v>
      </c>
      <c r="K2915" t="s">
        <v>48</v>
      </c>
      <c r="L2915" t="s">
        <v>146</v>
      </c>
      <c r="M2915" t="s">
        <v>47</v>
      </c>
      <c r="N2915" t="s">
        <v>2394</v>
      </c>
    </row>
    <row r="2916" spans="1:14">
      <c r="A2916" t="s">
        <v>69</v>
      </c>
      <c r="B2916" t="s">
        <v>68</v>
      </c>
      <c r="D2916">
        <v>2021</v>
      </c>
      <c r="E2916" t="s">
        <v>77</v>
      </c>
      <c r="F2916" t="s">
        <v>66</v>
      </c>
      <c r="G2916">
        <v>38.294213890000002</v>
      </c>
      <c r="H2916">
        <v>-123.0766417</v>
      </c>
      <c r="I2916" t="s">
        <v>65</v>
      </c>
      <c r="J2916" t="s">
        <v>64</v>
      </c>
      <c r="K2916" t="s">
        <v>57</v>
      </c>
      <c r="L2916" t="s">
        <v>57</v>
      </c>
      <c r="M2916" t="s">
        <v>57</v>
      </c>
    </row>
    <row r="2917" spans="1:14">
      <c r="A2917" t="s">
        <v>69</v>
      </c>
      <c r="B2917" t="s">
        <v>68</v>
      </c>
      <c r="D2917">
        <v>2021</v>
      </c>
      <c r="E2917" t="s">
        <v>76</v>
      </c>
      <c r="F2917" t="s">
        <v>66</v>
      </c>
      <c r="G2917">
        <v>38.294213890000002</v>
      </c>
      <c r="H2917">
        <v>-123.0766417</v>
      </c>
      <c r="I2917" t="s">
        <v>65</v>
      </c>
      <c r="J2917" t="s">
        <v>64</v>
      </c>
      <c r="K2917" t="s">
        <v>56</v>
      </c>
      <c r="L2917" t="s">
        <v>63</v>
      </c>
      <c r="M2917" t="s">
        <v>62</v>
      </c>
    </row>
    <row r="2918" spans="1:14">
      <c r="A2918" t="s">
        <v>69</v>
      </c>
      <c r="B2918" t="s">
        <v>68</v>
      </c>
      <c r="D2918">
        <v>2021</v>
      </c>
      <c r="E2918" t="s">
        <v>75</v>
      </c>
      <c r="F2918" t="s">
        <v>66</v>
      </c>
      <c r="G2918">
        <v>40.719194440000003</v>
      </c>
      <c r="H2918">
        <v>-124.24242219999999</v>
      </c>
      <c r="I2918" t="s">
        <v>65</v>
      </c>
      <c r="J2918" t="s">
        <v>64</v>
      </c>
      <c r="K2918" t="s">
        <v>56</v>
      </c>
      <c r="L2918" t="s">
        <v>63</v>
      </c>
      <c r="M2918" t="s">
        <v>62</v>
      </c>
    </row>
    <row r="2919" spans="1:14">
      <c r="A2919" t="s">
        <v>69</v>
      </c>
      <c r="B2919" t="s">
        <v>68</v>
      </c>
      <c r="D2919">
        <v>2022</v>
      </c>
      <c r="E2919" t="s">
        <v>74</v>
      </c>
      <c r="F2919" t="s">
        <v>66</v>
      </c>
      <c r="G2919">
        <v>40.719194440000003</v>
      </c>
      <c r="H2919">
        <v>-124.24242219999999</v>
      </c>
      <c r="I2919" t="s">
        <v>65</v>
      </c>
      <c r="J2919" t="s">
        <v>64</v>
      </c>
      <c r="K2919" t="s">
        <v>57</v>
      </c>
      <c r="L2919" t="s">
        <v>57</v>
      </c>
      <c r="M2919" t="s">
        <v>57</v>
      </c>
    </row>
    <row r="2920" spans="1:14">
      <c r="A2920" t="s">
        <v>69</v>
      </c>
      <c r="B2920" t="s">
        <v>68</v>
      </c>
      <c r="D2920">
        <v>2021</v>
      </c>
      <c r="E2920" t="s">
        <v>73</v>
      </c>
      <c r="F2920" t="s">
        <v>66</v>
      </c>
      <c r="G2920">
        <v>33.596013890000002</v>
      </c>
      <c r="H2920">
        <v>-117.8900333</v>
      </c>
      <c r="I2920" t="s">
        <v>65</v>
      </c>
      <c r="J2920" t="s">
        <v>64</v>
      </c>
      <c r="K2920" t="s">
        <v>56</v>
      </c>
      <c r="L2920" t="s">
        <v>63</v>
      </c>
      <c r="M2920" t="s">
        <v>62</v>
      </c>
    </row>
    <row r="2921" spans="1:14">
      <c r="A2921" t="s">
        <v>69</v>
      </c>
      <c r="B2921" t="s">
        <v>68</v>
      </c>
      <c r="D2921">
        <v>2021</v>
      </c>
      <c r="E2921" t="s">
        <v>72</v>
      </c>
      <c r="F2921" t="s">
        <v>66</v>
      </c>
      <c r="G2921">
        <v>32.782655560000002</v>
      </c>
      <c r="H2921">
        <v>-117.2453194</v>
      </c>
      <c r="I2921" t="s">
        <v>65</v>
      </c>
      <c r="J2921" t="s">
        <v>64</v>
      </c>
      <c r="K2921" t="s">
        <v>57</v>
      </c>
      <c r="L2921" t="s">
        <v>57</v>
      </c>
      <c r="M2921" t="s">
        <v>57</v>
      </c>
    </row>
    <row r="2922" spans="1:14">
      <c r="A2922" t="s">
        <v>69</v>
      </c>
      <c r="B2922" t="s">
        <v>68</v>
      </c>
      <c r="D2922">
        <v>2021</v>
      </c>
      <c r="E2922" t="s">
        <v>71</v>
      </c>
      <c r="F2922" t="s">
        <v>66</v>
      </c>
      <c r="G2922">
        <v>32.782655560000002</v>
      </c>
      <c r="H2922">
        <v>-117.2453194</v>
      </c>
      <c r="I2922" t="s">
        <v>65</v>
      </c>
      <c r="J2922" t="s">
        <v>64</v>
      </c>
      <c r="K2922" t="s">
        <v>56</v>
      </c>
      <c r="L2922" t="s">
        <v>63</v>
      </c>
      <c r="M2922" t="s">
        <v>62</v>
      </c>
    </row>
    <row r="2923" spans="1:14">
      <c r="A2923" t="s">
        <v>69</v>
      </c>
      <c r="B2923" t="s">
        <v>68</v>
      </c>
      <c r="D2923">
        <v>2021</v>
      </c>
      <c r="E2923" t="s">
        <v>70</v>
      </c>
      <c r="F2923" t="s">
        <v>66</v>
      </c>
      <c r="G2923">
        <v>38.171194440000001</v>
      </c>
      <c r="H2923">
        <v>-122.9126806</v>
      </c>
      <c r="I2923" t="s">
        <v>65</v>
      </c>
      <c r="J2923" t="s">
        <v>64</v>
      </c>
      <c r="K2923" t="s">
        <v>57</v>
      </c>
      <c r="L2923" t="s">
        <v>57</v>
      </c>
      <c r="M2923" t="s">
        <v>57</v>
      </c>
    </row>
    <row r="2924" spans="1:14">
      <c r="A2924" t="s">
        <v>69</v>
      </c>
      <c r="B2924" t="s">
        <v>68</v>
      </c>
      <c r="D2924">
        <v>2021</v>
      </c>
      <c r="E2924" t="s">
        <v>67</v>
      </c>
      <c r="F2924" t="s">
        <v>66</v>
      </c>
      <c r="G2924">
        <v>38.171194440000001</v>
      </c>
      <c r="H2924">
        <v>-122.9126806</v>
      </c>
      <c r="I2924" t="s">
        <v>65</v>
      </c>
      <c r="J2924" t="s">
        <v>64</v>
      </c>
      <c r="K2924" t="s">
        <v>56</v>
      </c>
      <c r="L2924" t="s">
        <v>63</v>
      </c>
      <c r="M2924" t="s">
        <v>62</v>
      </c>
    </row>
    <row r="2925" spans="1:14">
      <c r="A2925" t="s">
        <v>54</v>
      </c>
      <c r="B2925" t="s">
        <v>53</v>
      </c>
      <c r="D2925">
        <v>2018</v>
      </c>
      <c r="E2925" t="s">
        <v>52</v>
      </c>
      <c r="F2925" t="s">
        <v>51</v>
      </c>
      <c r="G2925">
        <v>-14.685252780000001</v>
      </c>
      <c r="H2925">
        <v>145.45010830000001</v>
      </c>
      <c r="I2925" t="s">
        <v>50</v>
      </c>
      <c r="J2925" t="s">
        <v>49</v>
      </c>
      <c r="K2925" t="s">
        <v>61</v>
      </c>
      <c r="L2925" t="s">
        <v>60</v>
      </c>
      <c r="M2925" t="s">
        <v>60</v>
      </c>
      <c r="N2925" t="s">
        <v>59</v>
      </c>
    </row>
    <row r="2926" spans="1:14">
      <c r="A2926" t="s">
        <v>54</v>
      </c>
      <c r="B2926" t="s">
        <v>53</v>
      </c>
      <c r="D2926">
        <v>2018</v>
      </c>
      <c r="E2926" t="s">
        <v>52</v>
      </c>
      <c r="F2926" t="s">
        <v>51</v>
      </c>
      <c r="G2926">
        <v>-14.685252780000001</v>
      </c>
      <c r="H2926">
        <v>145.45010830000001</v>
      </c>
      <c r="I2926" t="s">
        <v>50</v>
      </c>
      <c r="J2926" t="s">
        <v>49</v>
      </c>
      <c r="K2926" t="s">
        <v>61</v>
      </c>
      <c r="L2926" t="s">
        <v>60</v>
      </c>
      <c r="M2926" t="s">
        <v>60</v>
      </c>
      <c r="N2926" t="s">
        <v>58</v>
      </c>
    </row>
    <row r="2927" spans="1:14">
      <c r="A2927" t="s">
        <v>54</v>
      </c>
      <c r="B2927" t="s">
        <v>53</v>
      </c>
      <c r="D2927">
        <v>2018</v>
      </c>
      <c r="E2927" t="s">
        <v>52</v>
      </c>
      <c r="F2927" t="s">
        <v>51</v>
      </c>
      <c r="G2927">
        <v>-14.685252780000001</v>
      </c>
      <c r="H2927">
        <v>145.45010830000001</v>
      </c>
      <c r="I2927" t="s">
        <v>50</v>
      </c>
      <c r="J2927" t="s">
        <v>49</v>
      </c>
      <c r="K2927" t="s">
        <v>61</v>
      </c>
      <c r="L2927" t="s">
        <v>60</v>
      </c>
      <c r="M2927" t="s">
        <v>60</v>
      </c>
      <c r="N2927" t="s">
        <v>46</v>
      </c>
    </row>
    <row r="2928" spans="1:14">
      <c r="A2928" t="s">
        <v>54</v>
      </c>
      <c r="B2928" t="s">
        <v>53</v>
      </c>
      <c r="D2928">
        <v>2018</v>
      </c>
      <c r="E2928" t="s">
        <v>52</v>
      </c>
      <c r="F2928" t="s">
        <v>51</v>
      </c>
      <c r="G2928">
        <v>-14.685252780000001</v>
      </c>
      <c r="H2928">
        <v>145.45010830000001</v>
      </c>
      <c r="I2928" t="s">
        <v>50</v>
      </c>
      <c r="J2928" t="s">
        <v>49</v>
      </c>
      <c r="K2928" t="s">
        <v>57</v>
      </c>
      <c r="L2928" t="s">
        <v>57</v>
      </c>
      <c r="M2928" t="s">
        <v>57</v>
      </c>
      <c r="N2928" t="s">
        <v>59</v>
      </c>
    </row>
    <row r="2929" spans="1:14">
      <c r="A2929" t="s">
        <v>54</v>
      </c>
      <c r="B2929" t="s">
        <v>53</v>
      </c>
      <c r="D2929">
        <v>2018</v>
      </c>
      <c r="E2929" t="s">
        <v>52</v>
      </c>
      <c r="F2929" t="s">
        <v>51</v>
      </c>
      <c r="G2929">
        <v>-14.685252780000001</v>
      </c>
      <c r="H2929">
        <v>145.45010830000001</v>
      </c>
      <c r="I2929" t="s">
        <v>50</v>
      </c>
      <c r="J2929" t="s">
        <v>49</v>
      </c>
      <c r="K2929" t="s">
        <v>57</v>
      </c>
      <c r="L2929" t="s">
        <v>57</v>
      </c>
      <c r="M2929" t="s">
        <v>57</v>
      </c>
      <c r="N2929" t="s">
        <v>58</v>
      </c>
    </row>
    <row r="2930" spans="1:14">
      <c r="A2930" t="s">
        <v>54</v>
      </c>
      <c r="B2930" t="s">
        <v>53</v>
      </c>
      <c r="D2930">
        <v>2018</v>
      </c>
      <c r="E2930" t="s">
        <v>52</v>
      </c>
      <c r="F2930" t="s">
        <v>51</v>
      </c>
      <c r="G2930">
        <v>-14.685252780000001</v>
      </c>
      <c r="H2930">
        <v>145.45010830000001</v>
      </c>
      <c r="I2930" t="s">
        <v>50</v>
      </c>
      <c r="J2930" t="s">
        <v>49</v>
      </c>
      <c r="K2930" t="s">
        <v>57</v>
      </c>
      <c r="L2930" t="s">
        <v>57</v>
      </c>
      <c r="M2930" t="s">
        <v>57</v>
      </c>
      <c r="N2930" t="s">
        <v>46</v>
      </c>
    </row>
    <row r="2931" spans="1:14">
      <c r="A2931" t="s">
        <v>54</v>
      </c>
      <c r="B2931" t="s">
        <v>53</v>
      </c>
      <c r="D2931">
        <v>2018</v>
      </c>
      <c r="E2931" t="s">
        <v>52</v>
      </c>
      <c r="F2931" t="s">
        <v>51</v>
      </c>
      <c r="G2931">
        <v>-14.685252780000001</v>
      </c>
      <c r="H2931">
        <v>145.45010830000001</v>
      </c>
      <c r="I2931" t="s">
        <v>50</v>
      </c>
      <c r="J2931" t="s">
        <v>49</v>
      </c>
      <c r="K2931" t="s">
        <v>56</v>
      </c>
      <c r="L2931" t="s">
        <v>55</v>
      </c>
      <c r="M2931" t="s">
        <v>55</v>
      </c>
      <c r="N2931" t="s">
        <v>46</v>
      </c>
    </row>
    <row r="2932" spans="1:14">
      <c r="A2932" t="s">
        <v>54</v>
      </c>
      <c r="B2932" t="s">
        <v>53</v>
      </c>
      <c r="D2932">
        <v>2018</v>
      </c>
      <c r="E2932" t="s">
        <v>52</v>
      </c>
      <c r="F2932" t="s">
        <v>51</v>
      </c>
      <c r="G2932">
        <v>-14.685252780000001</v>
      </c>
      <c r="H2932">
        <v>145.45010830000001</v>
      </c>
      <c r="I2932" t="s">
        <v>50</v>
      </c>
      <c r="J2932" t="s">
        <v>49</v>
      </c>
      <c r="K2932" t="s">
        <v>48</v>
      </c>
      <c r="L2932" t="s">
        <v>47</v>
      </c>
      <c r="M2932" t="s">
        <v>47</v>
      </c>
      <c r="N2932" t="s">
        <v>46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6D068-A872-D04B-8557-916FEBEB70F0}">
  <dimension ref="A1:AD19596"/>
  <sheetViews>
    <sheetView zoomScale="80" zoomScaleNormal="80" workbookViewId="0">
      <pane ySplit="1" topLeftCell="A2" activePane="bottomLeft" state="frozen"/>
      <selection pane="bottomLeft" activeCell="AD13" sqref="AD13"/>
    </sheetView>
  </sheetViews>
  <sheetFormatPr baseColWidth="10" defaultRowHeight="16"/>
  <cols>
    <col min="5" max="5" width="18.6640625" customWidth="1"/>
    <col min="9" max="9" width="14.5" customWidth="1"/>
  </cols>
  <sheetData>
    <row r="1" spans="1:30">
      <c r="A1" t="s">
        <v>44</v>
      </c>
      <c r="B1" t="s">
        <v>42</v>
      </c>
      <c r="C1" t="s">
        <v>40</v>
      </c>
      <c r="D1" t="s">
        <v>38</v>
      </c>
      <c r="E1" t="s">
        <v>2393</v>
      </c>
      <c r="F1" t="s">
        <v>26</v>
      </c>
      <c r="G1" t="s">
        <v>24</v>
      </c>
      <c r="H1" t="s">
        <v>22</v>
      </c>
      <c r="I1" t="s">
        <v>2392</v>
      </c>
      <c r="J1" t="s">
        <v>2844</v>
      </c>
      <c r="K1" t="s">
        <v>2766</v>
      </c>
      <c r="L1" t="s">
        <v>2767</v>
      </c>
      <c r="M1" t="s">
        <v>2765</v>
      </c>
      <c r="N1" t="s">
        <v>2768</v>
      </c>
      <c r="O1" t="s">
        <v>2776</v>
      </c>
      <c r="P1" t="s">
        <v>2782</v>
      </c>
      <c r="Q1" t="s">
        <v>2777</v>
      </c>
      <c r="R1" t="s">
        <v>2784</v>
      </c>
      <c r="S1" t="s">
        <v>2785</v>
      </c>
      <c r="T1" t="s">
        <v>2791</v>
      </c>
      <c r="U1" t="s">
        <v>2792</v>
      </c>
      <c r="V1" t="s">
        <v>2793</v>
      </c>
      <c r="W1" t="s">
        <v>2794</v>
      </c>
      <c r="X1" t="s">
        <v>2795</v>
      </c>
      <c r="Y1" t="s">
        <v>2796</v>
      </c>
      <c r="Z1" t="s">
        <v>2797</v>
      </c>
      <c r="AA1" t="s">
        <v>2802</v>
      </c>
      <c r="AB1" t="s">
        <v>2803</v>
      </c>
      <c r="AC1" t="s">
        <v>2806</v>
      </c>
      <c r="AD1" t="s">
        <v>2391</v>
      </c>
    </row>
    <row r="2" spans="1:30">
      <c r="A2" t="s">
        <v>2083</v>
      </c>
      <c r="B2" t="s">
        <v>2082</v>
      </c>
      <c r="D2">
        <v>2021</v>
      </c>
      <c r="E2" t="s">
        <v>2128</v>
      </c>
      <c r="F2" t="s">
        <v>2301</v>
      </c>
      <c r="G2">
        <v>-34.980883329999898</v>
      </c>
      <c r="H2">
        <v>117.9594546</v>
      </c>
      <c r="I2" t="s">
        <v>2332</v>
      </c>
      <c r="J2" t="s">
        <v>2288</v>
      </c>
      <c r="K2">
        <v>0</v>
      </c>
      <c r="L2">
        <v>1</v>
      </c>
      <c r="N2">
        <v>1</v>
      </c>
      <c r="O2">
        <v>0.499</v>
      </c>
      <c r="R2">
        <v>2.0059999999999998</v>
      </c>
    </row>
    <row r="3" spans="1:30">
      <c r="A3" t="s">
        <v>2083</v>
      </c>
      <c r="B3" t="s">
        <v>2082</v>
      </c>
      <c r="D3">
        <v>2021</v>
      </c>
      <c r="E3" t="s">
        <v>2128</v>
      </c>
      <c r="F3" t="s">
        <v>2301</v>
      </c>
      <c r="G3">
        <v>-34.980883329999898</v>
      </c>
      <c r="H3">
        <v>117.9594546</v>
      </c>
      <c r="I3" t="s">
        <v>2332</v>
      </c>
      <c r="J3" t="s">
        <v>2288</v>
      </c>
      <c r="K3">
        <v>1</v>
      </c>
      <c r="L3">
        <v>2</v>
      </c>
      <c r="N3">
        <v>1</v>
      </c>
      <c r="O3">
        <v>0.5806</v>
      </c>
      <c r="R3">
        <v>1.8698999999999999</v>
      </c>
    </row>
    <row r="4" spans="1:30">
      <c r="A4" t="s">
        <v>2083</v>
      </c>
      <c r="B4" t="s">
        <v>2082</v>
      </c>
      <c r="D4">
        <v>2021</v>
      </c>
      <c r="E4" t="s">
        <v>2128</v>
      </c>
      <c r="F4" t="s">
        <v>2301</v>
      </c>
      <c r="G4">
        <v>-34.980883329999898</v>
      </c>
      <c r="H4">
        <v>117.9594546</v>
      </c>
      <c r="I4" t="s">
        <v>2332</v>
      </c>
      <c r="J4" t="s">
        <v>2288</v>
      </c>
      <c r="K4">
        <v>2</v>
      </c>
      <c r="L4">
        <v>3</v>
      </c>
      <c r="N4">
        <v>1</v>
      </c>
      <c r="O4">
        <v>0.63919999999999999</v>
      </c>
      <c r="R4">
        <v>1.7337</v>
      </c>
    </row>
    <row r="5" spans="1:30">
      <c r="A5" t="s">
        <v>2083</v>
      </c>
      <c r="B5" t="s">
        <v>2082</v>
      </c>
      <c r="D5">
        <v>2021</v>
      </c>
      <c r="E5" t="s">
        <v>2128</v>
      </c>
      <c r="F5" t="s">
        <v>2301</v>
      </c>
      <c r="G5">
        <v>-34.980883329999898</v>
      </c>
      <c r="H5">
        <v>117.9594546</v>
      </c>
      <c r="I5" t="s">
        <v>2332</v>
      </c>
      <c r="J5" t="s">
        <v>2288</v>
      </c>
      <c r="K5">
        <v>3</v>
      </c>
      <c r="L5">
        <v>4</v>
      </c>
      <c r="N5">
        <v>1</v>
      </c>
      <c r="O5">
        <v>0.68340000000000001</v>
      </c>
      <c r="R5">
        <v>2.0972</v>
      </c>
    </row>
    <row r="6" spans="1:30">
      <c r="A6" t="s">
        <v>2083</v>
      </c>
      <c r="B6" t="s">
        <v>2082</v>
      </c>
      <c r="D6">
        <v>2021</v>
      </c>
      <c r="E6" t="s">
        <v>2128</v>
      </c>
      <c r="F6" t="s">
        <v>2301</v>
      </c>
      <c r="G6">
        <v>-34.980883329999898</v>
      </c>
      <c r="H6">
        <v>117.9594546</v>
      </c>
      <c r="I6" t="s">
        <v>2332</v>
      </c>
      <c r="J6" t="s">
        <v>2288</v>
      </c>
      <c r="K6">
        <v>4</v>
      </c>
      <c r="L6">
        <v>5</v>
      </c>
      <c r="N6">
        <v>1</v>
      </c>
      <c r="O6">
        <v>0.62770000000000004</v>
      </c>
      <c r="R6">
        <v>2.0972</v>
      </c>
    </row>
    <row r="7" spans="1:30">
      <c r="A7" t="s">
        <v>2083</v>
      </c>
      <c r="B7" t="s">
        <v>2082</v>
      </c>
      <c r="D7">
        <v>2021</v>
      </c>
      <c r="E7" t="s">
        <v>2128</v>
      </c>
      <c r="F7" t="s">
        <v>2301</v>
      </c>
      <c r="G7">
        <v>-34.980883329999898</v>
      </c>
      <c r="H7">
        <v>117.9594546</v>
      </c>
      <c r="I7" t="s">
        <v>2332</v>
      </c>
      <c r="J7" t="s">
        <v>2288</v>
      </c>
      <c r="K7">
        <v>5</v>
      </c>
      <c r="L7">
        <v>6</v>
      </c>
      <c r="N7">
        <v>1</v>
      </c>
      <c r="O7">
        <v>0.70620000000000005</v>
      </c>
      <c r="R7">
        <v>2.0972</v>
      </c>
    </row>
    <row r="8" spans="1:30">
      <c r="A8" t="s">
        <v>2083</v>
      </c>
      <c r="B8" t="s">
        <v>2082</v>
      </c>
      <c r="D8">
        <v>2021</v>
      </c>
      <c r="E8" t="s">
        <v>2128</v>
      </c>
      <c r="F8" t="s">
        <v>2301</v>
      </c>
      <c r="G8">
        <v>-34.980883329999898</v>
      </c>
      <c r="H8">
        <v>117.9594546</v>
      </c>
      <c r="I8" t="s">
        <v>2332</v>
      </c>
      <c r="J8" t="s">
        <v>2288</v>
      </c>
      <c r="K8">
        <v>6</v>
      </c>
      <c r="L8">
        <v>7</v>
      </c>
      <c r="N8">
        <v>1</v>
      </c>
      <c r="O8">
        <v>0.49</v>
      </c>
      <c r="R8">
        <v>2.0972</v>
      </c>
    </row>
    <row r="9" spans="1:30">
      <c r="A9" t="s">
        <v>2083</v>
      </c>
      <c r="B9" t="s">
        <v>2082</v>
      </c>
      <c r="D9">
        <v>2021</v>
      </c>
      <c r="E9" t="s">
        <v>2128</v>
      </c>
      <c r="F9" t="s">
        <v>2301</v>
      </c>
      <c r="G9">
        <v>-34.980883329999898</v>
      </c>
      <c r="H9">
        <v>117.9594546</v>
      </c>
      <c r="I9" t="s">
        <v>2332</v>
      </c>
      <c r="J9" t="s">
        <v>2288</v>
      </c>
      <c r="K9">
        <v>7</v>
      </c>
      <c r="L9">
        <v>8</v>
      </c>
      <c r="N9">
        <v>1</v>
      </c>
      <c r="O9">
        <v>0.43480000000000002</v>
      </c>
      <c r="R9">
        <v>2.0972</v>
      </c>
    </row>
    <row r="10" spans="1:30">
      <c r="A10" t="s">
        <v>2083</v>
      </c>
      <c r="B10" t="s">
        <v>2082</v>
      </c>
      <c r="D10">
        <v>2021</v>
      </c>
      <c r="E10" t="s">
        <v>2128</v>
      </c>
      <c r="F10" t="s">
        <v>2301</v>
      </c>
      <c r="G10">
        <v>-34.980883329999898</v>
      </c>
      <c r="H10">
        <v>117.9594546</v>
      </c>
      <c r="I10" t="s">
        <v>2332</v>
      </c>
      <c r="J10" t="s">
        <v>2288</v>
      </c>
      <c r="K10">
        <v>8</v>
      </c>
      <c r="L10">
        <v>9</v>
      </c>
      <c r="N10">
        <v>1</v>
      </c>
      <c r="O10">
        <v>0.47649999999999998</v>
      </c>
      <c r="R10">
        <v>2.4605999999999999</v>
      </c>
    </row>
    <row r="11" spans="1:30">
      <c r="A11" t="s">
        <v>2083</v>
      </c>
      <c r="B11" t="s">
        <v>2082</v>
      </c>
      <c r="D11">
        <v>2021</v>
      </c>
      <c r="E11" t="s">
        <v>2128</v>
      </c>
      <c r="F11" t="s">
        <v>2301</v>
      </c>
      <c r="G11">
        <v>-34.980883329999898</v>
      </c>
      <c r="H11">
        <v>117.9594546</v>
      </c>
      <c r="I11" t="s">
        <v>2332</v>
      </c>
      <c r="J11" t="s">
        <v>2288</v>
      </c>
      <c r="K11">
        <v>9</v>
      </c>
      <c r="L11">
        <v>10</v>
      </c>
      <c r="N11">
        <v>1</v>
      </c>
      <c r="O11">
        <v>0.58009999999999995</v>
      </c>
      <c r="R11">
        <v>2.6861000000000002</v>
      </c>
    </row>
    <row r="12" spans="1:30">
      <c r="A12" t="s">
        <v>2083</v>
      </c>
      <c r="B12" t="s">
        <v>2082</v>
      </c>
      <c r="D12">
        <v>2021</v>
      </c>
      <c r="E12" t="s">
        <v>2128</v>
      </c>
      <c r="F12" t="s">
        <v>2301</v>
      </c>
      <c r="G12">
        <v>-34.980883329999898</v>
      </c>
      <c r="H12">
        <v>117.9594546</v>
      </c>
      <c r="I12" t="s">
        <v>2332</v>
      </c>
      <c r="J12" t="s">
        <v>2288</v>
      </c>
      <c r="K12">
        <v>10</v>
      </c>
      <c r="L12">
        <v>11</v>
      </c>
      <c r="N12">
        <v>1</v>
      </c>
      <c r="O12">
        <v>0.52649999999999997</v>
      </c>
      <c r="R12">
        <v>2.1945999999999999</v>
      </c>
    </row>
    <row r="13" spans="1:30">
      <c r="A13" t="s">
        <v>2083</v>
      </c>
      <c r="B13" t="s">
        <v>2082</v>
      </c>
      <c r="D13">
        <v>2021</v>
      </c>
      <c r="E13" t="s">
        <v>2128</v>
      </c>
      <c r="F13" t="s">
        <v>2301</v>
      </c>
      <c r="G13">
        <v>-34.980883329999898</v>
      </c>
      <c r="H13">
        <v>117.9594546</v>
      </c>
      <c r="I13" t="s">
        <v>2332</v>
      </c>
      <c r="J13" t="s">
        <v>2288</v>
      </c>
      <c r="K13">
        <v>11</v>
      </c>
      <c r="L13">
        <v>12</v>
      </c>
      <c r="N13">
        <v>1</v>
      </c>
      <c r="O13">
        <v>0.62350000000000005</v>
      </c>
      <c r="R13">
        <v>2.1945999999999999</v>
      </c>
    </row>
    <row r="14" spans="1:30">
      <c r="A14" t="s">
        <v>2083</v>
      </c>
      <c r="B14" t="s">
        <v>2082</v>
      </c>
      <c r="D14">
        <v>2021</v>
      </c>
      <c r="E14" t="s">
        <v>2128</v>
      </c>
      <c r="F14" t="s">
        <v>2301</v>
      </c>
      <c r="G14">
        <v>-34.980883329999898</v>
      </c>
      <c r="H14">
        <v>117.9594546</v>
      </c>
      <c r="I14" t="s">
        <v>2332</v>
      </c>
      <c r="J14" t="s">
        <v>2288</v>
      </c>
      <c r="K14">
        <v>12</v>
      </c>
      <c r="L14">
        <v>13</v>
      </c>
      <c r="N14">
        <v>1</v>
      </c>
      <c r="O14">
        <v>0.48549999999999999</v>
      </c>
      <c r="R14">
        <v>1.7031000000000001</v>
      </c>
    </row>
    <row r="15" spans="1:30">
      <c r="A15" t="s">
        <v>2083</v>
      </c>
      <c r="B15" t="s">
        <v>2082</v>
      </c>
      <c r="D15">
        <v>2021</v>
      </c>
      <c r="E15" t="s">
        <v>2128</v>
      </c>
      <c r="F15" t="s">
        <v>2301</v>
      </c>
      <c r="G15">
        <v>-34.980883329999898</v>
      </c>
      <c r="H15">
        <v>117.9594546</v>
      </c>
      <c r="I15" t="s">
        <v>2332</v>
      </c>
      <c r="J15" t="s">
        <v>2288</v>
      </c>
      <c r="K15">
        <v>13</v>
      </c>
      <c r="L15">
        <v>14</v>
      </c>
      <c r="N15">
        <v>1</v>
      </c>
      <c r="O15">
        <v>0.4924</v>
      </c>
      <c r="R15">
        <v>1.7670999999999999</v>
      </c>
    </row>
    <row r="16" spans="1:30">
      <c r="A16" t="s">
        <v>2083</v>
      </c>
      <c r="B16" t="s">
        <v>2082</v>
      </c>
      <c r="D16">
        <v>2021</v>
      </c>
      <c r="E16" t="s">
        <v>2128</v>
      </c>
      <c r="F16" t="s">
        <v>2301</v>
      </c>
      <c r="G16">
        <v>-34.980883329999898</v>
      </c>
      <c r="H16">
        <v>117.9594546</v>
      </c>
      <c r="I16" t="s">
        <v>2332</v>
      </c>
      <c r="J16" t="s">
        <v>2288</v>
      </c>
      <c r="K16">
        <v>14</v>
      </c>
      <c r="L16">
        <v>15</v>
      </c>
      <c r="N16">
        <v>1</v>
      </c>
      <c r="O16">
        <v>0.41699999999999998</v>
      </c>
      <c r="R16">
        <v>1.8310999999999999</v>
      </c>
    </row>
    <row r="17" spans="1:18">
      <c r="A17" t="s">
        <v>2083</v>
      </c>
      <c r="B17" t="s">
        <v>2082</v>
      </c>
      <c r="D17">
        <v>2021</v>
      </c>
      <c r="E17" t="s">
        <v>2128</v>
      </c>
      <c r="F17" t="s">
        <v>2301</v>
      </c>
      <c r="G17">
        <v>-34.980883329999898</v>
      </c>
      <c r="H17">
        <v>117.9594546</v>
      </c>
      <c r="I17" t="s">
        <v>2332</v>
      </c>
      <c r="J17" t="s">
        <v>2288</v>
      </c>
      <c r="K17">
        <v>15</v>
      </c>
      <c r="L17">
        <v>16</v>
      </c>
      <c r="N17">
        <v>1</v>
      </c>
      <c r="O17">
        <v>0.4274</v>
      </c>
      <c r="R17">
        <v>3.3984999999999999</v>
      </c>
    </row>
    <row r="18" spans="1:18">
      <c r="A18" t="s">
        <v>2083</v>
      </c>
      <c r="B18" t="s">
        <v>2082</v>
      </c>
      <c r="D18">
        <v>2021</v>
      </c>
      <c r="E18" t="s">
        <v>2128</v>
      </c>
      <c r="F18" t="s">
        <v>2301</v>
      </c>
      <c r="G18">
        <v>-34.980883329999898</v>
      </c>
      <c r="H18">
        <v>117.9594546</v>
      </c>
      <c r="I18" t="s">
        <v>2332</v>
      </c>
      <c r="J18" t="s">
        <v>2288</v>
      </c>
      <c r="K18">
        <v>16</v>
      </c>
      <c r="L18">
        <v>17</v>
      </c>
      <c r="N18">
        <v>1</v>
      </c>
      <c r="O18">
        <v>0.59540000000000004</v>
      </c>
      <c r="R18">
        <v>2.8496000000000001</v>
      </c>
    </row>
    <row r="19" spans="1:18">
      <c r="A19" t="s">
        <v>2083</v>
      </c>
      <c r="B19" t="s">
        <v>2082</v>
      </c>
      <c r="D19">
        <v>2021</v>
      </c>
      <c r="E19" t="s">
        <v>2128</v>
      </c>
      <c r="F19" t="s">
        <v>2301</v>
      </c>
      <c r="G19">
        <v>-34.980883329999898</v>
      </c>
      <c r="H19">
        <v>117.9594546</v>
      </c>
      <c r="I19" t="s">
        <v>2332</v>
      </c>
      <c r="J19" t="s">
        <v>2288</v>
      </c>
      <c r="K19">
        <v>17</v>
      </c>
      <c r="L19">
        <v>18</v>
      </c>
      <c r="N19">
        <v>1</v>
      </c>
      <c r="O19">
        <v>0.64759999999999995</v>
      </c>
      <c r="R19">
        <v>2.8496000000000001</v>
      </c>
    </row>
    <row r="20" spans="1:18">
      <c r="A20" t="s">
        <v>2083</v>
      </c>
      <c r="B20" t="s">
        <v>2082</v>
      </c>
      <c r="D20">
        <v>2021</v>
      </c>
      <c r="E20" t="s">
        <v>2128</v>
      </c>
      <c r="F20" t="s">
        <v>2301</v>
      </c>
      <c r="G20">
        <v>-34.980883329999898</v>
      </c>
      <c r="H20">
        <v>117.9594546</v>
      </c>
      <c r="I20" t="s">
        <v>2332</v>
      </c>
      <c r="J20" t="s">
        <v>2288</v>
      </c>
      <c r="K20">
        <v>18</v>
      </c>
      <c r="L20">
        <v>19</v>
      </c>
      <c r="N20">
        <v>1</v>
      </c>
      <c r="O20">
        <v>0.52080000000000004</v>
      </c>
      <c r="R20">
        <v>2.8496000000000001</v>
      </c>
    </row>
    <row r="21" spans="1:18">
      <c r="A21" t="s">
        <v>2083</v>
      </c>
      <c r="B21" t="s">
        <v>2082</v>
      </c>
      <c r="D21">
        <v>2021</v>
      </c>
      <c r="E21" t="s">
        <v>2128</v>
      </c>
      <c r="F21" t="s">
        <v>2301</v>
      </c>
      <c r="G21">
        <v>-34.980883329999898</v>
      </c>
      <c r="H21">
        <v>117.9594546</v>
      </c>
      <c r="I21" t="s">
        <v>2332</v>
      </c>
      <c r="J21" t="s">
        <v>2288</v>
      </c>
      <c r="K21">
        <v>19</v>
      </c>
      <c r="L21">
        <v>20</v>
      </c>
      <c r="N21">
        <v>1</v>
      </c>
      <c r="O21">
        <v>0.53490000000000004</v>
      </c>
      <c r="R21">
        <v>2.3006000000000002</v>
      </c>
    </row>
    <row r="22" spans="1:18">
      <c r="A22" t="s">
        <v>2083</v>
      </c>
      <c r="B22" t="s">
        <v>2082</v>
      </c>
      <c r="D22">
        <v>2021</v>
      </c>
      <c r="E22" t="s">
        <v>2128</v>
      </c>
      <c r="F22" t="s">
        <v>2301</v>
      </c>
      <c r="G22">
        <v>-34.980883329999898</v>
      </c>
      <c r="H22">
        <v>117.9594546</v>
      </c>
      <c r="I22" t="s">
        <v>2332</v>
      </c>
      <c r="J22" t="s">
        <v>2288</v>
      </c>
      <c r="K22">
        <v>20</v>
      </c>
      <c r="L22">
        <v>21</v>
      </c>
      <c r="N22">
        <v>1</v>
      </c>
      <c r="O22">
        <v>0.53259999999999996</v>
      </c>
      <c r="R22">
        <v>3.3258999999999999</v>
      </c>
    </row>
    <row r="23" spans="1:18">
      <c r="A23" t="s">
        <v>2083</v>
      </c>
      <c r="B23" t="s">
        <v>2082</v>
      </c>
      <c r="D23">
        <v>2021</v>
      </c>
      <c r="E23" t="s">
        <v>2128</v>
      </c>
      <c r="F23" t="s">
        <v>2301</v>
      </c>
      <c r="G23">
        <v>-34.980883329999898</v>
      </c>
      <c r="H23">
        <v>117.9594546</v>
      </c>
      <c r="I23" t="s">
        <v>2332</v>
      </c>
      <c r="J23" t="s">
        <v>2288</v>
      </c>
      <c r="K23">
        <v>21</v>
      </c>
      <c r="L23">
        <v>22</v>
      </c>
      <c r="N23">
        <v>1</v>
      </c>
      <c r="O23">
        <v>0.72109999999999996</v>
      </c>
      <c r="R23">
        <v>2.3742000000000001</v>
      </c>
    </row>
    <row r="24" spans="1:18">
      <c r="A24" t="s">
        <v>2083</v>
      </c>
      <c r="B24" t="s">
        <v>2082</v>
      </c>
      <c r="D24">
        <v>2021</v>
      </c>
      <c r="E24" t="s">
        <v>2128</v>
      </c>
      <c r="F24" t="s">
        <v>2301</v>
      </c>
      <c r="G24">
        <v>-34.980883329999898</v>
      </c>
      <c r="H24">
        <v>117.9594546</v>
      </c>
      <c r="I24" t="s">
        <v>2332</v>
      </c>
      <c r="J24" t="s">
        <v>2288</v>
      </c>
      <c r="K24">
        <v>22</v>
      </c>
      <c r="L24">
        <v>23</v>
      </c>
      <c r="N24">
        <v>1</v>
      </c>
      <c r="O24">
        <v>0.67520000000000002</v>
      </c>
      <c r="R24">
        <v>1.4225000000000001</v>
      </c>
    </row>
    <row r="25" spans="1:18">
      <c r="A25" t="s">
        <v>2083</v>
      </c>
      <c r="B25" t="s">
        <v>2082</v>
      </c>
      <c r="D25">
        <v>2021</v>
      </c>
      <c r="E25" t="s">
        <v>2128</v>
      </c>
      <c r="F25" t="s">
        <v>2301</v>
      </c>
      <c r="G25">
        <v>-34.980883329999898</v>
      </c>
      <c r="H25">
        <v>117.9594546</v>
      </c>
      <c r="I25" t="s">
        <v>2332</v>
      </c>
      <c r="J25" t="s">
        <v>2288</v>
      </c>
      <c r="K25">
        <v>23</v>
      </c>
      <c r="L25">
        <v>24</v>
      </c>
      <c r="N25">
        <v>1</v>
      </c>
      <c r="O25">
        <v>0.51639999999999997</v>
      </c>
      <c r="R25">
        <v>2.2282000000000002</v>
      </c>
    </row>
    <row r="26" spans="1:18">
      <c r="A26" t="s">
        <v>2083</v>
      </c>
      <c r="B26" t="s">
        <v>2082</v>
      </c>
      <c r="D26">
        <v>2021</v>
      </c>
      <c r="E26" t="s">
        <v>2128</v>
      </c>
      <c r="F26" t="s">
        <v>2301</v>
      </c>
      <c r="G26">
        <v>-34.980883329999898</v>
      </c>
      <c r="H26">
        <v>117.9594546</v>
      </c>
      <c r="I26" t="s">
        <v>2332</v>
      </c>
      <c r="J26" t="s">
        <v>2288</v>
      </c>
      <c r="K26">
        <v>24</v>
      </c>
      <c r="L26">
        <v>25</v>
      </c>
      <c r="N26">
        <v>1</v>
      </c>
      <c r="O26">
        <v>0.61050000000000004</v>
      </c>
      <c r="R26">
        <v>2.2282000000000002</v>
      </c>
    </row>
    <row r="27" spans="1:18">
      <c r="A27" t="s">
        <v>2083</v>
      </c>
      <c r="B27" t="s">
        <v>2082</v>
      </c>
      <c r="D27">
        <v>2021</v>
      </c>
      <c r="E27" t="s">
        <v>2128</v>
      </c>
      <c r="F27" t="s">
        <v>2301</v>
      </c>
      <c r="G27">
        <v>-34.980883329999898</v>
      </c>
      <c r="H27">
        <v>117.9594546</v>
      </c>
      <c r="I27" t="s">
        <v>2332</v>
      </c>
      <c r="J27" t="s">
        <v>2288</v>
      </c>
      <c r="K27">
        <v>25</v>
      </c>
      <c r="L27">
        <v>26</v>
      </c>
      <c r="N27">
        <v>1</v>
      </c>
      <c r="O27">
        <v>0.46400000000000002</v>
      </c>
      <c r="R27">
        <v>2.2282000000000002</v>
      </c>
    </row>
    <row r="28" spans="1:18">
      <c r="A28" t="s">
        <v>2083</v>
      </c>
      <c r="B28" t="s">
        <v>2082</v>
      </c>
      <c r="D28">
        <v>2021</v>
      </c>
      <c r="E28" t="s">
        <v>2128</v>
      </c>
      <c r="F28" t="s">
        <v>2301</v>
      </c>
      <c r="G28">
        <v>-34.980883329999898</v>
      </c>
      <c r="H28">
        <v>117.9594546</v>
      </c>
      <c r="I28" t="s">
        <v>2332</v>
      </c>
      <c r="J28" t="s">
        <v>2288</v>
      </c>
      <c r="K28">
        <v>26</v>
      </c>
      <c r="L28">
        <v>27</v>
      </c>
      <c r="N28">
        <v>1</v>
      </c>
      <c r="O28">
        <v>0.47139999999999999</v>
      </c>
      <c r="R28">
        <v>3.0339</v>
      </c>
    </row>
    <row r="29" spans="1:18">
      <c r="A29" t="s">
        <v>2083</v>
      </c>
      <c r="B29" t="s">
        <v>2082</v>
      </c>
      <c r="D29">
        <v>2021</v>
      </c>
      <c r="E29" t="s">
        <v>2128</v>
      </c>
      <c r="F29" t="s">
        <v>2301</v>
      </c>
      <c r="G29">
        <v>-34.980883329999898</v>
      </c>
      <c r="H29">
        <v>117.9594546</v>
      </c>
      <c r="I29" t="s">
        <v>2332</v>
      </c>
      <c r="J29" t="s">
        <v>2288</v>
      </c>
      <c r="K29">
        <v>27</v>
      </c>
      <c r="L29">
        <v>28</v>
      </c>
      <c r="N29">
        <v>1</v>
      </c>
      <c r="O29">
        <v>0.51239999999999997</v>
      </c>
      <c r="R29">
        <v>3.6619999999999999</v>
      </c>
    </row>
    <row r="30" spans="1:18">
      <c r="A30" t="s">
        <v>2083</v>
      </c>
      <c r="B30" t="s">
        <v>2082</v>
      </c>
      <c r="D30">
        <v>2021</v>
      </c>
      <c r="E30" t="s">
        <v>2128</v>
      </c>
      <c r="F30" t="s">
        <v>2301</v>
      </c>
      <c r="G30">
        <v>-34.980883329999898</v>
      </c>
      <c r="H30">
        <v>117.9594546</v>
      </c>
      <c r="I30" t="s">
        <v>2332</v>
      </c>
      <c r="J30" t="s">
        <v>2288</v>
      </c>
      <c r="K30">
        <v>28</v>
      </c>
      <c r="L30">
        <v>29</v>
      </c>
      <c r="N30">
        <v>1</v>
      </c>
      <c r="O30">
        <v>0.43230000000000002</v>
      </c>
      <c r="R30">
        <v>3.6619999999999999</v>
      </c>
    </row>
    <row r="31" spans="1:18">
      <c r="A31" t="s">
        <v>2083</v>
      </c>
      <c r="B31" t="s">
        <v>2082</v>
      </c>
      <c r="D31">
        <v>2021</v>
      </c>
      <c r="E31" t="s">
        <v>2128</v>
      </c>
      <c r="F31" t="s">
        <v>2301</v>
      </c>
      <c r="G31">
        <v>-34.980883329999898</v>
      </c>
      <c r="H31">
        <v>117.9594546</v>
      </c>
      <c r="I31" t="s">
        <v>2332</v>
      </c>
      <c r="J31" t="s">
        <v>2288</v>
      </c>
      <c r="K31">
        <v>29</v>
      </c>
      <c r="L31">
        <v>30</v>
      </c>
      <c r="N31">
        <v>1</v>
      </c>
      <c r="O31">
        <v>0.47620000000000001</v>
      </c>
      <c r="R31">
        <v>3.6619999999999999</v>
      </c>
    </row>
    <row r="32" spans="1:18">
      <c r="A32" t="s">
        <v>2083</v>
      </c>
      <c r="B32" t="s">
        <v>2082</v>
      </c>
      <c r="D32">
        <v>2021</v>
      </c>
      <c r="E32" t="s">
        <v>2128</v>
      </c>
      <c r="F32" t="s">
        <v>2301</v>
      </c>
      <c r="G32">
        <v>-34.980883329999898</v>
      </c>
      <c r="H32">
        <v>117.9594546</v>
      </c>
      <c r="I32" t="s">
        <v>2332</v>
      </c>
      <c r="J32" t="s">
        <v>2288</v>
      </c>
      <c r="K32">
        <v>30</v>
      </c>
      <c r="L32">
        <v>31</v>
      </c>
      <c r="N32">
        <v>1</v>
      </c>
      <c r="O32">
        <v>0.41120000000000001</v>
      </c>
      <c r="R32">
        <v>4.2900999999999998</v>
      </c>
    </row>
    <row r="33" spans="1:18">
      <c r="A33" t="s">
        <v>2083</v>
      </c>
      <c r="B33" t="s">
        <v>2082</v>
      </c>
      <c r="D33">
        <v>2021</v>
      </c>
      <c r="E33" t="s">
        <v>2128</v>
      </c>
      <c r="F33" t="s">
        <v>2301</v>
      </c>
      <c r="G33">
        <v>-34.980883329999898</v>
      </c>
      <c r="H33">
        <v>117.9594546</v>
      </c>
      <c r="I33" t="s">
        <v>2332</v>
      </c>
      <c r="J33" t="s">
        <v>2288</v>
      </c>
      <c r="K33">
        <v>31</v>
      </c>
      <c r="L33">
        <v>32</v>
      </c>
      <c r="N33">
        <v>1</v>
      </c>
      <c r="O33">
        <v>0.58309999999999995</v>
      </c>
      <c r="R33">
        <v>2.7280000000000002</v>
      </c>
    </row>
    <row r="34" spans="1:18">
      <c r="A34" t="s">
        <v>2083</v>
      </c>
      <c r="B34" t="s">
        <v>2082</v>
      </c>
      <c r="D34">
        <v>2021</v>
      </c>
      <c r="E34" t="s">
        <v>2128</v>
      </c>
      <c r="F34" t="s">
        <v>2301</v>
      </c>
      <c r="G34">
        <v>-34.980883329999898</v>
      </c>
      <c r="H34">
        <v>117.9594546</v>
      </c>
      <c r="I34" t="s">
        <v>2332</v>
      </c>
      <c r="J34" t="s">
        <v>2288</v>
      </c>
      <c r="K34">
        <v>32</v>
      </c>
      <c r="L34">
        <v>33</v>
      </c>
      <c r="N34">
        <v>1</v>
      </c>
      <c r="O34">
        <v>0.69299999999999995</v>
      </c>
      <c r="R34">
        <v>2.7280000000000002</v>
      </c>
    </row>
    <row r="35" spans="1:18">
      <c r="A35" t="s">
        <v>2083</v>
      </c>
      <c r="B35" t="s">
        <v>2082</v>
      </c>
      <c r="D35">
        <v>2021</v>
      </c>
      <c r="E35" t="s">
        <v>2128</v>
      </c>
      <c r="F35" t="s">
        <v>2301</v>
      </c>
      <c r="G35">
        <v>-34.980883329999898</v>
      </c>
      <c r="H35">
        <v>117.9594546</v>
      </c>
      <c r="I35" t="s">
        <v>2332</v>
      </c>
      <c r="J35" t="s">
        <v>2288</v>
      </c>
      <c r="K35">
        <v>33</v>
      </c>
      <c r="L35">
        <v>34</v>
      </c>
      <c r="N35">
        <v>1</v>
      </c>
      <c r="O35">
        <v>0.77380000000000004</v>
      </c>
      <c r="R35">
        <v>2.7280000000000002</v>
      </c>
    </row>
    <row r="36" spans="1:18">
      <c r="A36" t="s">
        <v>2083</v>
      </c>
      <c r="B36" t="s">
        <v>2082</v>
      </c>
      <c r="D36">
        <v>2021</v>
      </c>
      <c r="E36" t="s">
        <v>2128</v>
      </c>
      <c r="F36" t="s">
        <v>2301</v>
      </c>
      <c r="G36">
        <v>-34.980883329999898</v>
      </c>
      <c r="H36">
        <v>117.9594546</v>
      </c>
      <c r="I36" t="s">
        <v>2332</v>
      </c>
      <c r="J36" t="s">
        <v>2288</v>
      </c>
      <c r="K36">
        <v>34</v>
      </c>
      <c r="L36">
        <v>35</v>
      </c>
      <c r="N36">
        <v>1</v>
      </c>
      <c r="O36">
        <v>0.74660000000000004</v>
      </c>
      <c r="R36">
        <v>2.7280000000000002</v>
      </c>
    </row>
    <row r="37" spans="1:18">
      <c r="A37" t="s">
        <v>2083</v>
      </c>
      <c r="B37" t="s">
        <v>2082</v>
      </c>
      <c r="D37">
        <v>2021</v>
      </c>
      <c r="E37" t="s">
        <v>2128</v>
      </c>
      <c r="F37" t="s">
        <v>2301</v>
      </c>
      <c r="G37">
        <v>-34.980883329999898</v>
      </c>
      <c r="H37">
        <v>117.9594546</v>
      </c>
      <c r="I37" t="s">
        <v>2332</v>
      </c>
      <c r="J37" t="s">
        <v>2288</v>
      </c>
      <c r="K37">
        <v>35</v>
      </c>
      <c r="L37">
        <v>36</v>
      </c>
      <c r="N37">
        <v>1</v>
      </c>
      <c r="O37">
        <v>0.55669999999999997</v>
      </c>
      <c r="R37">
        <v>2.7280000000000002</v>
      </c>
    </row>
    <row r="38" spans="1:18">
      <c r="A38" t="s">
        <v>2083</v>
      </c>
      <c r="B38" t="s">
        <v>2082</v>
      </c>
      <c r="D38">
        <v>2021</v>
      </c>
      <c r="E38" t="s">
        <v>2128</v>
      </c>
      <c r="F38" t="s">
        <v>2301</v>
      </c>
      <c r="G38">
        <v>-34.980883329999898</v>
      </c>
      <c r="H38">
        <v>117.9594546</v>
      </c>
      <c r="I38" t="s">
        <v>2332</v>
      </c>
      <c r="J38" t="s">
        <v>2288</v>
      </c>
      <c r="K38">
        <v>36</v>
      </c>
      <c r="L38">
        <v>37</v>
      </c>
      <c r="N38">
        <v>1</v>
      </c>
      <c r="O38">
        <v>0.66259999999999997</v>
      </c>
      <c r="R38">
        <v>1.1658999999999999</v>
      </c>
    </row>
    <row r="39" spans="1:18">
      <c r="A39" t="s">
        <v>2083</v>
      </c>
      <c r="B39" t="s">
        <v>2082</v>
      </c>
      <c r="D39">
        <v>2021</v>
      </c>
      <c r="E39" t="s">
        <v>2128</v>
      </c>
      <c r="F39" t="s">
        <v>2301</v>
      </c>
      <c r="G39">
        <v>-34.980883329999898</v>
      </c>
      <c r="H39">
        <v>117.9594546</v>
      </c>
      <c r="I39" t="s">
        <v>2332</v>
      </c>
      <c r="J39" t="s">
        <v>2288</v>
      </c>
      <c r="K39">
        <v>37</v>
      </c>
      <c r="L39">
        <v>38</v>
      </c>
      <c r="N39">
        <v>1</v>
      </c>
      <c r="O39">
        <v>0.59640000000000004</v>
      </c>
      <c r="R39">
        <v>1.7864</v>
      </c>
    </row>
    <row r="40" spans="1:18">
      <c r="A40" t="s">
        <v>2083</v>
      </c>
      <c r="B40" t="s">
        <v>2082</v>
      </c>
      <c r="D40">
        <v>2021</v>
      </c>
      <c r="E40" t="s">
        <v>2128</v>
      </c>
      <c r="F40" t="s">
        <v>2301</v>
      </c>
      <c r="G40">
        <v>-34.980883329999898</v>
      </c>
      <c r="H40">
        <v>117.9594546</v>
      </c>
      <c r="I40" t="s">
        <v>2332</v>
      </c>
      <c r="J40" t="s">
        <v>2288</v>
      </c>
      <c r="K40">
        <v>38</v>
      </c>
      <c r="L40">
        <v>39</v>
      </c>
      <c r="N40">
        <v>1</v>
      </c>
      <c r="O40">
        <v>0.70709999999999995</v>
      </c>
      <c r="R40">
        <v>1.7864</v>
      </c>
    </row>
    <row r="41" spans="1:18">
      <c r="A41" t="s">
        <v>2083</v>
      </c>
      <c r="B41" t="s">
        <v>2082</v>
      </c>
      <c r="D41">
        <v>2021</v>
      </c>
      <c r="E41" t="s">
        <v>2128</v>
      </c>
      <c r="F41" t="s">
        <v>2301</v>
      </c>
      <c r="G41">
        <v>-34.980883329999898</v>
      </c>
      <c r="H41">
        <v>117.9594546</v>
      </c>
      <c r="I41" t="s">
        <v>2332</v>
      </c>
      <c r="J41" t="s">
        <v>2288</v>
      </c>
      <c r="K41">
        <v>39</v>
      </c>
      <c r="L41">
        <v>40</v>
      </c>
      <c r="N41">
        <v>1</v>
      </c>
      <c r="O41">
        <v>0.51359999999999995</v>
      </c>
      <c r="R41">
        <v>1.7864</v>
      </c>
    </row>
    <row r="42" spans="1:18">
      <c r="A42" t="s">
        <v>2083</v>
      </c>
      <c r="B42" t="s">
        <v>2082</v>
      </c>
      <c r="D42">
        <v>2021</v>
      </c>
      <c r="E42" t="s">
        <v>2128</v>
      </c>
      <c r="F42" t="s">
        <v>2301</v>
      </c>
      <c r="G42">
        <v>-34.980883329999898</v>
      </c>
      <c r="H42">
        <v>117.9594546</v>
      </c>
      <c r="I42" t="s">
        <v>2332</v>
      </c>
      <c r="J42" t="s">
        <v>2288</v>
      </c>
      <c r="K42">
        <v>40</v>
      </c>
      <c r="L42">
        <v>41</v>
      </c>
      <c r="N42">
        <v>1</v>
      </c>
      <c r="O42">
        <v>0.76070000000000004</v>
      </c>
      <c r="R42">
        <v>1.7864</v>
      </c>
    </row>
    <row r="43" spans="1:18">
      <c r="A43" t="s">
        <v>2083</v>
      </c>
      <c r="B43" t="s">
        <v>2082</v>
      </c>
      <c r="D43">
        <v>2021</v>
      </c>
      <c r="E43" t="s">
        <v>2128</v>
      </c>
      <c r="F43" t="s">
        <v>2301</v>
      </c>
      <c r="G43">
        <v>-34.980883329999898</v>
      </c>
      <c r="H43">
        <v>117.9594546</v>
      </c>
      <c r="I43" t="s">
        <v>2332</v>
      </c>
      <c r="J43" t="s">
        <v>2288</v>
      </c>
      <c r="K43">
        <v>41</v>
      </c>
      <c r="L43">
        <v>42</v>
      </c>
      <c r="N43">
        <v>1</v>
      </c>
      <c r="O43">
        <v>0.49330000000000002</v>
      </c>
      <c r="R43">
        <v>1.7864</v>
      </c>
    </row>
    <row r="44" spans="1:18">
      <c r="A44" t="s">
        <v>2083</v>
      </c>
      <c r="B44" t="s">
        <v>2082</v>
      </c>
      <c r="D44">
        <v>2021</v>
      </c>
      <c r="E44" t="s">
        <v>2128</v>
      </c>
      <c r="F44" t="s">
        <v>2301</v>
      </c>
      <c r="G44">
        <v>-34.980883329999898</v>
      </c>
      <c r="H44">
        <v>117.9594546</v>
      </c>
      <c r="I44" t="s">
        <v>2332</v>
      </c>
      <c r="J44" t="s">
        <v>2288</v>
      </c>
      <c r="K44">
        <v>42</v>
      </c>
      <c r="L44">
        <v>43</v>
      </c>
      <c r="N44">
        <v>1</v>
      </c>
      <c r="O44">
        <v>0.44340000000000002</v>
      </c>
      <c r="R44">
        <v>1.7864</v>
      </c>
    </row>
    <row r="45" spans="1:18">
      <c r="A45" t="s">
        <v>2083</v>
      </c>
      <c r="B45" t="s">
        <v>2082</v>
      </c>
      <c r="D45">
        <v>2021</v>
      </c>
      <c r="E45" t="s">
        <v>2128</v>
      </c>
      <c r="F45" t="s">
        <v>2301</v>
      </c>
      <c r="G45">
        <v>-34.980883329999898</v>
      </c>
      <c r="H45">
        <v>117.9594546</v>
      </c>
      <c r="I45" t="s">
        <v>2332</v>
      </c>
      <c r="J45" t="s">
        <v>2288</v>
      </c>
      <c r="K45">
        <v>43</v>
      </c>
      <c r="L45">
        <v>44</v>
      </c>
      <c r="N45">
        <v>1</v>
      </c>
      <c r="O45">
        <v>0.55549999999999999</v>
      </c>
      <c r="R45">
        <v>1.7864</v>
      </c>
    </row>
    <row r="46" spans="1:18">
      <c r="A46" t="s">
        <v>2083</v>
      </c>
      <c r="B46" t="s">
        <v>2082</v>
      </c>
      <c r="D46">
        <v>2021</v>
      </c>
      <c r="E46" t="s">
        <v>2128</v>
      </c>
      <c r="F46" t="s">
        <v>2301</v>
      </c>
      <c r="G46">
        <v>-34.980883329999898</v>
      </c>
      <c r="H46">
        <v>117.9594546</v>
      </c>
      <c r="I46" t="s">
        <v>2332</v>
      </c>
      <c r="J46" t="s">
        <v>2288</v>
      </c>
      <c r="K46">
        <v>44</v>
      </c>
      <c r="L46">
        <v>45</v>
      </c>
      <c r="N46">
        <v>1</v>
      </c>
      <c r="O46">
        <v>0.58409999999999995</v>
      </c>
      <c r="R46">
        <v>1.7864</v>
      </c>
    </row>
    <row r="47" spans="1:18">
      <c r="A47" t="s">
        <v>2083</v>
      </c>
      <c r="B47" t="s">
        <v>2082</v>
      </c>
      <c r="D47">
        <v>2021</v>
      </c>
      <c r="E47" t="s">
        <v>2128</v>
      </c>
      <c r="F47" t="s">
        <v>2301</v>
      </c>
      <c r="G47">
        <v>-34.980883329999898</v>
      </c>
      <c r="H47">
        <v>117.9594546</v>
      </c>
      <c r="I47" t="s">
        <v>2332</v>
      </c>
      <c r="J47" t="s">
        <v>2288</v>
      </c>
      <c r="K47">
        <v>45</v>
      </c>
      <c r="L47">
        <v>46</v>
      </c>
      <c r="N47">
        <v>1</v>
      </c>
      <c r="O47">
        <v>0.54149999999999998</v>
      </c>
      <c r="R47">
        <v>1.7864</v>
      </c>
    </row>
    <row r="48" spans="1:18">
      <c r="A48" t="s">
        <v>2083</v>
      </c>
      <c r="B48" t="s">
        <v>2082</v>
      </c>
      <c r="D48">
        <v>2021</v>
      </c>
      <c r="E48" t="s">
        <v>2128</v>
      </c>
      <c r="F48" t="s">
        <v>2301</v>
      </c>
      <c r="G48">
        <v>-34.980883329999898</v>
      </c>
      <c r="H48">
        <v>117.9594546</v>
      </c>
      <c r="I48" t="s">
        <v>2332</v>
      </c>
      <c r="J48" t="s">
        <v>2288</v>
      </c>
      <c r="K48">
        <v>46</v>
      </c>
      <c r="L48">
        <v>47</v>
      </c>
      <c r="N48">
        <v>1</v>
      </c>
      <c r="O48">
        <v>0.52429999999999999</v>
      </c>
      <c r="R48">
        <v>1.7864</v>
      </c>
    </row>
    <row r="49" spans="1:18">
      <c r="A49" t="s">
        <v>2083</v>
      </c>
      <c r="B49" t="s">
        <v>2082</v>
      </c>
      <c r="D49">
        <v>2021</v>
      </c>
      <c r="E49" t="s">
        <v>2128</v>
      </c>
      <c r="F49" t="s">
        <v>2301</v>
      </c>
      <c r="G49">
        <v>-34.980883329999898</v>
      </c>
      <c r="H49">
        <v>117.9594546</v>
      </c>
      <c r="I49" t="s">
        <v>2332</v>
      </c>
      <c r="J49" t="s">
        <v>2288</v>
      </c>
      <c r="K49">
        <v>47</v>
      </c>
      <c r="L49">
        <v>48</v>
      </c>
      <c r="N49">
        <v>1</v>
      </c>
      <c r="O49">
        <v>0.56269999999999998</v>
      </c>
      <c r="R49">
        <v>1.7864</v>
      </c>
    </row>
    <row r="50" spans="1:18">
      <c r="A50" t="s">
        <v>2083</v>
      </c>
      <c r="B50" t="s">
        <v>2082</v>
      </c>
      <c r="D50">
        <v>2021</v>
      </c>
      <c r="E50" t="s">
        <v>2128</v>
      </c>
      <c r="F50" t="s">
        <v>2301</v>
      </c>
      <c r="G50">
        <v>-34.980883329999898</v>
      </c>
      <c r="H50">
        <v>117.9594546</v>
      </c>
      <c r="I50" t="s">
        <v>2332</v>
      </c>
      <c r="J50" t="s">
        <v>2288</v>
      </c>
      <c r="K50">
        <v>48</v>
      </c>
      <c r="L50">
        <v>49</v>
      </c>
      <c r="N50">
        <v>1</v>
      </c>
      <c r="O50">
        <v>0.59640000000000004</v>
      </c>
      <c r="R50">
        <v>2.4068999999999998</v>
      </c>
    </row>
    <row r="51" spans="1:18">
      <c r="A51" t="s">
        <v>2083</v>
      </c>
      <c r="B51" t="s">
        <v>2082</v>
      </c>
      <c r="D51">
        <v>2021</v>
      </c>
      <c r="E51" t="s">
        <v>2128</v>
      </c>
      <c r="F51" t="s">
        <v>2301</v>
      </c>
      <c r="G51">
        <v>-34.980883329999898</v>
      </c>
      <c r="H51">
        <v>117.9594546</v>
      </c>
      <c r="I51" t="s">
        <v>2332</v>
      </c>
      <c r="J51" t="s">
        <v>2288</v>
      </c>
      <c r="K51">
        <v>49</v>
      </c>
      <c r="L51">
        <v>50</v>
      </c>
      <c r="N51">
        <v>1</v>
      </c>
      <c r="O51">
        <v>0.81040000000000001</v>
      </c>
      <c r="R51">
        <v>1.9283999999999999</v>
      </c>
    </row>
    <row r="52" spans="1:18">
      <c r="A52" t="s">
        <v>2083</v>
      </c>
      <c r="B52" t="s">
        <v>2082</v>
      </c>
      <c r="D52">
        <v>2021</v>
      </c>
      <c r="E52" t="s">
        <v>2128</v>
      </c>
      <c r="F52" t="s">
        <v>2301</v>
      </c>
      <c r="G52">
        <v>-34.980883329999898</v>
      </c>
      <c r="H52">
        <v>117.9594546</v>
      </c>
      <c r="I52" t="s">
        <v>2332</v>
      </c>
      <c r="J52" t="s">
        <v>2288</v>
      </c>
      <c r="K52">
        <v>50</v>
      </c>
      <c r="L52">
        <v>51</v>
      </c>
      <c r="N52">
        <v>1</v>
      </c>
      <c r="O52">
        <v>0.68659999999999999</v>
      </c>
      <c r="R52">
        <v>1.9283999999999999</v>
      </c>
    </row>
    <row r="53" spans="1:18">
      <c r="A53" t="s">
        <v>2083</v>
      </c>
      <c r="B53" t="s">
        <v>2082</v>
      </c>
      <c r="D53">
        <v>2021</v>
      </c>
      <c r="E53" t="s">
        <v>2128</v>
      </c>
      <c r="F53" t="s">
        <v>2301</v>
      </c>
      <c r="G53">
        <v>-34.980883329999898</v>
      </c>
      <c r="H53">
        <v>117.9594546</v>
      </c>
      <c r="I53" t="s">
        <v>2332</v>
      </c>
      <c r="J53" t="s">
        <v>2288</v>
      </c>
      <c r="K53">
        <v>51</v>
      </c>
      <c r="L53">
        <v>52</v>
      </c>
      <c r="N53">
        <v>1</v>
      </c>
      <c r="O53">
        <v>0.67279999999999995</v>
      </c>
      <c r="R53">
        <v>1.9283999999999999</v>
      </c>
    </row>
    <row r="54" spans="1:18">
      <c r="A54" t="s">
        <v>2083</v>
      </c>
      <c r="B54" t="s">
        <v>2082</v>
      </c>
      <c r="D54">
        <v>2021</v>
      </c>
      <c r="E54" t="s">
        <v>2128</v>
      </c>
      <c r="F54" t="s">
        <v>2301</v>
      </c>
      <c r="G54">
        <v>-34.980883329999898</v>
      </c>
      <c r="H54">
        <v>117.9594546</v>
      </c>
      <c r="I54" t="s">
        <v>2332</v>
      </c>
      <c r="J54" t="s">
        <v>2288</v>
      </c>
      <c r="K54">
        <v>52</v>
      </c>
      <c r="L54">
        <v>53</v>
      </c>
      <c r="N54">
        <v>1</v>
      </c>
      <c r="O54">
        <v>0.63049999999999995</v>
      </c>
      <c r="R54">
        <v>1.9283999999999999</v>
      </c>
    </row>
    <row r="55" spans="1:18">
      <c r="A55" t="s">
        <v>2083</v>
      </c>
      <c r="B55" t="s">
        <v>2082</v>
      </c>
      <c r="D55">
        <v>2021</v>
      </c>
      <c r="E55" t="s">
        <v>2128</v>
      </c>
      <c r="F55" t="s">
        <v>2301</v>
      </c>
      <c r="G55">
        <v>-34.980883329999898</v>
      </c>
      <c r="H55">
        <v>117.9594546</v>
      </c>
      <c r="I55" t="s">
        <v>2332</v>
      </c>
      <c r="J55" t="s">
        <v>2288</v>
      </c>
      <c r="K55">
        <v>53</v>
      </c>
      <c r="L55">
        <v>54</v>
      </c>
      <c r="N55">
        <v>1</v>
      </c>
      <c r="O55">
        <v>0.64200000000000002</v>
      </c>
      <c r="R55">
        <v>1.9283999999999999</v>
      </c>
    </row>
    <row r="56" spans="1:18">
      <c r="A56" t="s">
        <v>2083</v>
      </c>
      <c r="B56" t="s">
        <v>2082</v>
      </c>
      <c r="D56">
        <v>2021</v>
      </c>
      <c r="E56" t="s">
        <v>2128</v>
      </c>
      <c r="F56" t="s">
        <v>2301</v>
      </c>
      <c r="G56">
        <v>-34.980883329999898</v>
      </c>
      <c r="H56">
        <v>117.9594546</v>
      </c>
      <c r="I56" t="s">
        <v>2332</v>
      </c>
      <c r="J56" t="s">
        <v>2288</v>
      </c>
      <c r="K56">
        <v>54</v>
      </c>
      <c r="L56">
        <v>55</v>
      </c>
      <c r="N56">
        <v>1</v>
      </c>
      <c r="O56">
        <v>0.57820000000000005</v>
      </c>
      <c r="R56">
        <v>1.45</v>
      </c>
    </row>
    <row r="57" spans="1:18">
      <c r="A57" t="s">
        <v>2083</v>
      </c>
      <c r="B57" t="s">
        <v>2082</v>
      </c>
      <c r="D57">
        <v>2021</v>
      </c>
      <c r="E57" t="s">
        <v>2128</v>
      </c>
      <c r="F57" t="s">
        <v>2301</v>
      </c>
      <c r="G57">
        <v>-34.980883329999898</v>
      </c>
      <c r="H57">
        <v>117.9594546</v>
      </c>
      <c r="I57" t="s">
        <v>2332</v>
      </c>
      <c r="J57" t="s">
        <v>2288</v>
      </c>
      <c r="K57">
        <v>55</v>
      </c>
      <c r="L57">
        <v>56</v>
      </c>
      <c r="N57">
        <v>1</v>
      </c>
      <c r="O57">
        <v>0.71530000000000005</v>
      </c>
    </row>
    <row r="58" spans="1:18">
      <c r="A58" t="s">
        <v>2083</v>
      </c>
      <c r="B58" t="s">
        <v>2082</v>
      </c>
      <c r="D58">
        <v>2021</v>
      </c>
      <c r="E58" t="s">
        <v>2128</v>
      </c>
      <c r="F58" t="s">
        <v>2301</v>
      </c>
      <c r="G58">
        <v>-34.980883329999898</v>
      </c>
      <c r="H58">
        <v>117.9594546</v>
      </c>
      <c r="I58" t="s">
        <v>2332</v>
      </c>
      <c r="J58" t="s">
        <v>2288</v>
      </c>
      <c r="K58">
        <v>56</v>
      </c>
      <c r="L58">
        <v>57</v>
      </c>
      <c r="N58">
        <v>1</v>
      </c>
      <c r="O58">
        <v>0.92459999999999998</v>
      </c>
    </row>
    <row r="59" spans="1:18">
      <c r="A59" t="s">
        <v>2083</v>
      </c>
      <c r="B59" t="s">
        <v>2082</v>
      </c>
      <c r="D59">
        <v>2021</v>
      </c>
      <c r="E59" t="s">
        <v>2128</v>
      </c>
      <c r="F59" t="s">
        <v>2301</v>
      </c>
      <c r="G59">
        <v>-34.980883329999898</v>
      </c>
      <c r="H59">
        <v>117.9594546</v>
      </c>
      <c r="I59" t="s">
        <v>2332</v>
      </c>
      <c r="J59" t="s">
        <v>2288</v>
      </c>
      <c r="K59">
        <v>57</v>
      </c>
      <c r="L59">
        <v>58</v>
      </c>
      <c r="N59">
        <v>1</v>
      </c>
      <c r="O59">
        <v>0.68579999999999997</v>
      </c>
    </row>
    <row r="60" spans="1:18">
      <c r="A60" t="s">
        <v>2083</v>
      </c>
      <c r="B60" t="s">
        <v>2082</v>
      </c>
      <c r="D60">
        <v>2021</v>
      </c>
      <c r="E60" t="s">
        <v>2128</v>
      </c>
      <c r="F60" t="s">
        <v>2301</v>
      </c>
      <c r="G60">
        <v>-34.980883329999898</v>
      </c>
      <c r="H60">
        <v>117.9594546</v>
      </c>
      <c r="I60" t="s">
        <v>2332</v>
      </c>
      <c r="J60" t="s">
        <v>2288</v>
      </c>
      <c r="K60">
        <v>58</v>
      </c>
      <c r="L60">
        <v>59</v>
      </c>
      <c r="N60">
        <v>1</v>
      </c>
      <c r="O60">
        <v>0.7056</v>
      </c>
    </row>
    <row r="61" spans="1:18">
      <c r="A61" t="s">
        <v>2083</v>
      </c>
      <c r="B61" t="s">
        <v>2082</v>
      </c>
      <c r="D61">
        <v>2021</v>
      </c>
      <c r="E61" t="s">
        <v>2128</v>
      </c>
      <c r="F61" t="s">
        <v>2301</v>
      </c>
      <c r="G61">
        <v>-34.980883329999898</v>
      </c>
      <c r="H61">
        <v>117.9594546</v>
      </c>
      <c r="I61" t="s">
        <v>2332</v>
      </c>
      <c r="J61" t="s">
        <v>2288</v>
      </c>
      <c r="K61">
        <v>59</v>
      </c>
      <c r="L61">
        <v>60</v>
      </c>
      <c r="N61">
        <v>1</v>
      </c>
      <c r="O61">
        <v>0.78749999999999998</v>
      </c>
    </row>
    <row r="62" spans="1:18">
      <c r="A62" t="s">
        <v>2083</v>
      </c>
      <c r="B62" t="s">
        <v>2082</v>
      </c>
      <c r="D62">
        <v>2021</v>
      </c>
      <c r="F62" t="s">
        <v>2301</v>
      </c>
    </row>
    <row r="63" spans="1:18">
      <c r="A63" t="s">
        <v>2083</v>
      </c>
      <c r="B63" t="s">
        <v>2082</v>
      </c>
      <c r="D63">
        <v>2021</v>
      </c>
      <c r="E63" t="s">
        <v>2283</v>
      </c>
      <c r="F63" t="s">
        <v>2301</v>
      </c>
      <c r="G63">
        <v>-32.159888888888801</v>
      </c>
      <c r="H63">
        <v>115.671222222222</v>
      </c>
      <c r="I63" t="s">
        <v>2332</v>
      </c>
      <c r="J63" t="s">
        <v>2287</v>
      </c>
      <c r="K63">
        <v>0</v>
      </c>
      <c r="L63">
        <v>1</v>
      </c>
      <c r="N63">
        <v>1</v>
      </c>
      <c r="O63">
        <v>1.0267999999999999</v>
      </c>
      <c r="R63">
        <v>5.5355999999999996</v>
      </c>
    </row>
    <row r="64" spans="1:18">
      <c r="A64" t="s">
        <v>2083</v>
      </c>
      <c r="B64" t="s">
        <v>2082</v>
      </c>
      <c r="D64">
        <v>2021</v>
      </c>
      <c r="E64" t="s">
        <v>2283</v>
      </c>
      <c r="F64" t="s">
        <v>2301</v>
      </c>
      <c r="G64">
        <v>-32.159888888888801</v>
      </c>
      <c r="H64">
        <v>115.671222222222</v>
      </c>
      <c r="I64" t="s">
        <v>2332</v>
      </c>
      <c r="J64" t="s">
        <v>2287</v>
      </c>
      <c r="K64">
        <v>1</v>
      </c>
      <c r="L64">
        <v>2</v>
      </c>
      <c r="N64">
        <v>1</v>
      </c>
      <c r="O64">
        <v>0.66269999999999996</v>
      </c>
      <c r="R64">
        <v>3.8595999999999999</v>
      </c>
    </row>
    <row r="65" spans="1:18">
      <c r="A65" t="s">
        <v>2083</v>
      </c>
      <c r="B65" t="s">
        <v>2082</v>
      </c>
      <c r="D65">
        <v>2021</v>
      </c>
      <c r="E65" t="s">
        <v>2283</v>
      </c>
      <c r="F65" t="s">
        <v>2301</v>
      </c>
      <c r="G65">
        <v>-32.159888888888801</v>
      </c>
      <c r="H65">
        <v>115.671222222222</v>
      </c>
      <c r="I65" t="s">
        <v>2332</v>
      </c>
      <c r="J65" t="s">
        <v>2287</v>
      </c>
      <c r="K65">
        <v>2</v>
      </c>
      <c r="L65">
        <v>3</v>
      </c>
      <c r="N65">
        <v>1</v>
      </c>
      <c r="O65">
        <v>0.95709999999999995</v>
      </c>
      <c r="R65">
        <v>2.1836000000000002</v>
      </c>
    </row>
    <row r="66" spans="1:18">
      <c r="A66" t="s">
        <v>2083</v>
      </c>
      <c r="B66" t="s">
        <v>2082</v>
      </c>
      <c r="D66">
        <v>2021</v>
      </c>
      <c r="E66" t="s">
        <v>2283</v>
      </c>
      <c r="F66" t="s">
        <v>2301</v>
      </c>
      <c r="G66">
        <v>-32.159888888888801</v>
      </c>
      <c r="H66">
        <v>115.671222222222</v>
      </c>
      <c r="I66" t="s">
        <v>2332</v>
      </c>
      <c r="J66" t="s">
        <v>2287</v>
      </c>
      <c r="K66">
        <v>3</v>
      </c>
      <c r="L66">
        <v>4</v>
      </c>
      <c r="N66">
        <v>1</v>
      </c>
      <c r="O66">
        <v>0.96440000000000003</v>
      </c>
      <c r="R66">
        <v>2.4418000000000002</v>
      </c>
    </row>
    <row r="67" spans="1:18">
      <c r="A67" t="s">
        <v>2083</v>
      </c>
      <c r="B67" t="s">
        <v>2082</v>
      </c>
      <c r="D67">
        <v>2021</v>
      </c>
      <c r="E67" t="s">
        <v>2283</v>
      </c>
      <c r="F67" t="s">
        <v>2301</v>
      </c>
      <c r="G67">
        <v>-32.159888888888801</v>
      </c>
      <c r="H67">
        <v>115.671222222222</v>
      </c>
      <c r="I67" t="s">
        <v>2332</v>
      </c>
      <c r="J67" t="s">
        <v>2287</v>
      </c>
      <c r="K67">
        <v>4</v>
      </c>
      <c r="L67">
        <v>5</v>
      </c>
      <c r="N67">
        <v>1</v>
      </c>
      <c r="O67">
        <v>0.33600000000000002</v>
      </c>
      <c r="R67">
        <v>2.7</v>
      </c>
    </row>
    <row r="68" spans="1:18">
      <c r="A68" t="s">
        <v>2083</v>
      </c>
      <c r="B68" t="s">
        <v>2082</v>
      </c>
      <c r="D68">
        <v>2021</v>
      </c>
      <c r="E68" t="s">
        <v>2283</v>
      </c>
      <c r="F68" t="s">
        <v>2301</v>
      </c>
      <c r="G68">
        <v>-32.159888888888801</v>
      </c>
      <c r="H68">
        <v>115.671222222222</v>
      </c>
      <c r="I68" t="s">
        <v>2332</v>
      </c>
      <c r="J68" t="s">
        <v>2287</v>
      </c>
      <c r="K68">
        <v>5</v>
      </c>
      <c r="L68">
        <v>6</v>
      </c>
      <c r="N68">
        <v>1</v>
      </c>
      <c r="O68">
        <v>0.51580000000000004</v>
      </c>
      <c r="R68">
        <v>2.3736000000000002</v>
      </c>
    </row>
    <row r="69" spans="1:18">
      <c r="A69" t="s">
        <v>2083</v>
      </c>
      <c r="B69" t="s">
        <v>2082</v>
      </c>
      <c r="D69">
        <v>2021</v>
      </c>
      <c r="E69" t="s">
        <v>2283</v>
      </c>
      <c r="F69" t="s">
        <v>2301</v>
      </c>
      <c r="G69">
        <v>-32.159888888888801</v>
      </c>
      <c r="H69">
        <v>115.671222222222</v>
      </c>
      <c r="I69" t="s">
        <v>2332</v>
      </c>
      <c r="J69" t="s">
        <v>2287</v>
      </c>
      <c r="K69">
        <v>6</v>
      </c>
      <c r="L69">
        <v>7</v>
      </c>
      <c r="N69">
        <v>1</v>
      </c>
      <c r="O69">
        <v>0.44519999999999998</v>
      </c>
      <c r="R69">
        <v>2.0472000000000001</v>
      </c>
    </row>
    <row r="70" spans="1:18">
      <c r="A70" t="s">
        <v>2083</v>
      </c>
      <c r="B70" t="s">
        <v>2082</v>
      </c>
      <c r="D70">
        <v>2021</v>
      </c>
      <c r="E70" t="s">
        <v>2283</v>
      </c>
      <c r="F70" t="s">
        <v>2301</v>
      </c>
      <c r="G70">
        <v>-32.159888888888801</v>
      </c>
      <c r="H70">
        <v>115.671222222222</v>
      </c>
      <c r="I70" t="s">
        <v>2332</v>
      </c>
      <c r="J70" t="s">
        <v>2287</v>
      </c>
      <c r="K70">
        <v>7</v>
      </c>
      <c r="L70">
        <v>8</v>
      </c>
      <c r="N70">
        <v>1</v>
      </c>
      <c r="O70">
        <v>0.32769999999999999</v>
      </c>
      <c r="R70">
        <v>2.5806</v>
      </c>
    </row>
    <row r="71" spans="1:18">
      <c r="A71" t="s">
        <v>2083</v>
      </c>
      <c r="B71" t="s">
        <v>2082</v>
      </c>
      <c r="D71">
        <v>2021</v>
      </c>
      <c r="E71" t="s">
        <v>2283</v>
      </c>
      <c r="F71" t="s">
        <v>2301</v>
      </c>
      <c r="G71">
        <v>-32.159888888888801</v>
      </c>
      <c r="H71">
        <v>115.671222222222</v>
      </c>
      <c r="I71" t="s">
        <v>2332</v>
      </c>
      <c r="J71" t="s">
        <v>2287</v>
      </c>
      <c r="K71">
        <v>8</v>
      </c>
      <c r="L71">
        <v>9</v>
      </c>
      <c r="N71">
        <v>1</v>
      </c>
      <c r="O71">
        <v>0.63700000000000001</v>
      </c>
      <c r="R71">
        <v>3.1139999999999999</v>
      </c>
    </row>
    <row r="72" spans="1:18">
      <c r="A72" t="s">
        <v>2083</v>
      </c>
      <c r="B72" t="s">
        <v>2082</v>
      </c>
      <c r="D72">
        <v>2021</v>
      </c>
      <c r="E72" t="s">
        <v>2283</v>
      </c>
      <c r="F72" t="s">
        <v>2301</v>
      </c>
      <c r="G72">
        <v>-32.159888888888801</v>
      </c>
      <c r="H72">
        <v>115.671222222222</v>
      </c>
      <c r="I72" t="s">
        <v>2332</v>
      </c>
      <c r="J72" t="s">
        <v>2287</v>
      </c>
      <c r="K72">
        <v>9</v>
      </c>
      <c r="L72">
        <v>10</v>
      </c>
      <c r="N72">
        <v>1</v>
      </c>
      <c r="O72">
        <v>0.9617</v>
      </c>
      <c r="R72">
        <v>2.5114000000000001</v>
      </c>
    </row>
    <row r="73" spans="1:18">
      <c r="A73" t="s">
        <v>2083</v>
      </c>
      <c r="B73" t="s">
        <v>2082</v>
      </c>
      <c r="D73">
        <v>2021</v>
      </c>
      <c r="E73" t="s">
        <v>2283</v>
      </c>
      <c r="F73" t="s">
        <v>2301</v>
      </c>
      <c r="G73">
        <v>-32.159888888888801</v>
      </c>
      <c r="H73">
        <v>115.671222222222</v>
      </c>
      <c r="I73" t="s">
        <v>2332</v>
      </c>
      <c r="J73" t="s">
        <v>2287</v>
      </c>
      <c r="K73">
        <v>10</v>
      </c>
      <c r="L73">
        <v>11</v>
      </c>
      <c r="N73">
        <v>1</v>
      </c>
      <c r="O73">
        <v>0.71950000000000003</v>
      </c>
      <c r="R73">
        <v>1.9089</v>
      </c>
    </row>
    <row r="74" spans="1:18">
      <c r="A74" t="s">
        <v>2083</v>
      </c>
      <c r="B74" t="s">
        <v>2082</v>
      </c>
      <c r="D74">
        <v>2021</v>
      </c>
      <c r="E74" t="s">
        <v>2283</v>
      </c>
      <c r="F74" t="s">
        <v>2301</v>
      </c>
      <c r="G74">
        <v>-32.159888888888801</v>
      </c>
      <c r="H74">
        <v>115.671222222222</v>
      </c>
      <c r="I74" t="s">
        <v>2332</v>
      </c>
      <c r="J74" t="s">
        <v>2287</v>
      </c>
      <c r="K74">
        <v>11</v>
      </c>
      <c r="L74">
        <v>12</v>
      </c>
      <c r="N74">
        <v>1</v>
      </c>
      <c r="O74">
        <v>0.78839999999999999</v>
      </c>
      <c r="R74">
        <v>2.3106</v>
      </c>
    </row>
    <row r="75" spans="1:18">
      <c r="A75" t="s">
        <v>2083</v>
      </c>
      <c r="B75" t="s">
        <v>2082</v>
      </c>
      <c r="D75">
        <v>2021</v>
      </c>
      <c r="E75" t="s">
        <v>2283</v>
      </c>
      <c r="F75" t="s">
        <v>2301</v>
      </c>
      <c r="G75">
        <v>-32.159888888888801</v>
      </c>
      <c r="H75">
        <v>115.671222222222</v>
      </c>
      <c r="I75" t="s">
        <v>2332</v>
      </c>
      <c r="J75" t="s">
        <v>2287</v>
      </c>
      <c r="K75">
        <v>12</v>
      </c>
      <c r="L75">
        <v>13</v>
      </c>
      <c r="N75">
        <v>1</v>
      </c>
      <c r="O75">
        <v>0.83009999999999995</v>
      </c>
      <c r="R75">
        <v>2.7122999999999999</v>
      </c>
    </row>
    <row r="76" spans="1:18">
      <c r="A76" t="s">
        <v>2083</v>
      </c>
      <c r="B76" t="s">
        <v>2082</v>
      </c>
      <c r="D76">
        <v>2021</v>
      </c>
      <c r="E76" t="s">
        <v>2283</v>
      </c>
      <c r="F76" t="s">
        <v>2301</v>
      </c>
      <c r="G76">
        <v>-32.159888888888801</v>
      </c>
      <c r="H76">
        <v>115.671222222222</v>
      </c>
      <c r="I76" t="s">
        <v>2332</v>
      </c>
      <c r="J76" t="s">
        <v>2287</v>
      </c>
      <c r="K76">
        <v>13</v>
      </c>
      <c r="L76">
        <v>14</v>
      </c>
      <c r="N76">
        <v>1</v>
      </c>
      <c r="O76">
        <v>0.78180000000000005</v>
      </c>
      <c r="R76">
        <v>2.4049</v>
      </c>
    </row>
    <row r="77" spans="1:18">
      <c r="A77" t="s">
        <v>2083</v>
      </c>
      <c r="B77" t="s">
        <v>2082</v>
      </c>
      <c r="D77">
        <v>2021</v>
      </c>
      <c r="E77" t="s">
        <v>2283</v>
      </c>
      <c r="F77" t="s">
        <v>2301</v>
      </c>
      <c r="G77">
        <v>-32.159888888888801</v>
      </c>
      <c r="H77">
        <v>115.671222222222</v>
      </c>
      <c r="I77" t="s">
        <v>2332</v>
      </c>
      <c r="J77" t="s">
        <v>2287</v>
      </c>
      <c r="K77">
        <v>14</v>
      </c>
      <c r="L77">
        <v>15</v>
      </c>
      <c r="N77">
        <v>1</v>
      </c>
      <c r="O77">
        <v>0.83499999999999996</v>
      </c>
      <c r="R77">
        <v>2.0975000000000001</v>
      </c>
    </row>
    <row r="78" spans="1:18">
      <c r="A78" t="s">
        <v>2083</v>
      </c>
      <c r="B78" t="s">
        <v>2082</v>
      </c>
      <c r="D78">
        <v>2021</v>
      </c>
      <c r="E78" t="s">
        <v>2283</v>
      </c>
      <c r="F78" t="s">
        <v>2301</v>
      </c>
      <c r="G78">
        <v>-32.159888888888801</v>
      </c>
      <c r="H78">
        <v>115.671222222222</v>
      </c>
      <c r="I78" t="s">
        <v>2332</v>
      </c>
      <c r="J78" t="s">
        <v>2287</v>
      </c>
      <c r="K78">
        <v>15</v>
      </c>
      <c r="L78">
        <v>16</v>
      </c>
      <c r="N78">
        <v>1</v>
      </c>
      <c r="O78">
        <v>0.59379999999999999</v>
      </c>
      <c r="R78">
        <v>2.1583000000000001</v>
      </c>
    </row>
    <row r="79" spans="1:18">
      <c r="A79" t="s">
        <v>2083</v>
      </c>
      <c r="B79" t="s">
        <v>2082</v>
      </c>
      <c r="D79">
        <v>2021</v>
      </c>
      <c r="E79" t="s">
        <v>2283</v>
      </c>
      <c r="F79" t="s">
        <v>2301</v>
      </c>
      <c r="G79">
        <v>-32.159888888888801</v>
      </c>
      <c r="H79">
        <v>115.671222222222</v>
      </c>
      <c r="I79" t="s">
        <v>2332</v>
      </c>
      <c r="J79" t="s">
        <v>2287</v>
      </c>
      <c r="K79">
        <v>16</v>
      </c>
      <c r="L79">
        <v>17</v>
      </c>
      <c r="N79">
        <v>1</v>
      </c>
      <c r="O79">
        <v>0.45200000000000001</v>
      </c>
      <c r="R79">
        <v>2.2191000000000001</v>
      </c>
    </row>
    <row r="80" spans="1:18">
      <c r="A80" t="s">
        <v>2083</v>
      </c>
      <c r="B80" t="s">
        <v>2082</v>
      </c>
      <c r="D80">
        <v>2021</v>
      </c>
      <c r="E80" t="s">
        <v>2283</v>
      </c>
      <c r="F80" t="s">
        <v>2301</v>
      </c>
      <c r="G80">
        <v>-32.159888888888801</v>
      </c>
      <c r="H80">
        <v>115.671222222222</v>
      </c>
      <c r="I80" t="s">
        <v>2332</v>
      </c>
      <c r="J80" t="s">
        <v>2287</v>
      </c>
      <c r="K80">
        <v>17</v>
      </c>
      <c r="L80">
        <v>18</v>
      </c>
      <c r="N80">
        <v>1</v>
      </c>
      <c r="O80">
        <v>0.74550000000000005</v>
      </c>
      <c r="R80">
        <v>1.9226000000000001</v>
      </c>
    </row>
    <row r="81" spans="1:18">
      <c r="A81" t="s">
        <v>2083</v>
      </c>
      <c r="B81" t="s">
        <v>2082</v>
      </c>
      <c r="D81">
        <v>2021</v>
      </c>
      <c r="E81" t="s">
        <v>2283</v>
      </c>
      <c r="F81" t="s">
        <v>2301</v>
      </c>
      <c r="G81">
        <v>-32.159888888888801</v>
      </c>
      <c r="H81">
        <v>115.671222222222</v>
      </c>
      <c r="I81" t="s">
        <v>2332</v>
      </c>
      <c r="J81" t="s">
        <v>2287</v>
      </c>
      <c r="K81">
        <v>18</v>
      </c>
      <c r="L81">
        <v>19</v>
      </c>
      <c r="N81">
        <v>1</v>
      </c>
      <c r="O81">
        <v>0.73519999999999996</v>
      </c>
      <c r="R81">
        <v>1.6261000000000001</v>
      </c>
    </row>
    <row r="82" spans="1:18">
      <c r="A82" t="s">
        <v>2083</v>
      </c>
      <c r="B82" t="s">
        <v>2082</v>
      </c>
      <c r="D82">
        <v>2021</v>
      </c>
      <c r="E82" t="s">
        <v>2283</v>
      </c>
      <c r="F82" t="s">
        <v>2301</v>
      </c>
      <c r="G82">
        <v>-32.159888888888801</v>
      </c>
      <c r="H82">
        <v>115.671222222222</v>
      </c>
      <c r="I82" t="s">
        <v>2332</v>
      </c>
      <c r="J82" t="s">
        <v>2287</v>
      </c>
      <c r="K82">
        <v>19</v>
      </c>
      <c r="L82">
        <v>20</v>
      </c>
      <c r="N82">
        <v>1</v>
      </c>
      <c r="O82">
        <v>0.7218</v>
      </c>
      <c r="R82">
        <v>2.0773000000000001</v>
      </c>
    </row>
    <row r="83" spans="1:18">
      <c r="A83" t="s">
        <v>2083</v>
      </c>
      <c r="B83" t="s">
        <v>2082</v>
      </c>
      <c r="D83">
        <v>2021</v>
      </c>
      <c r="E83" t="s">
        <v>2283</v>
      </c>
      <c r="F83" t="s">
        <v>2301</v>
      </c>
      <c r="G83">
        <v>-32.159888888888801</v>
      </c>
      <c r="H83">
        <v>115.671222222222</v>
      </c>
      <c r="I83" t="s">
        <v>2332</v>
      </c>
      <c r="J83" t="s">
        <v>2287</v>
      </c>
      <c r="K83">
        <v>20</v>
      </c>
      <c r="L83">
        <v>21</v>
      </c>
      <c r="N83">
        <v>1</v>
      </c>
      <c r="O83">
        <v>0.75560000000000005</v>
      </c>
      <c r="R83">
        <v>2.5285000000000002</v>
      </c>
    </row>
    <row r="84" spans="1:18">
      <c r="A84" t="s">
        <v>2083</v>
      </c>
      <c r="B84" t="s">
        <v>2082</v>
      </c>
      <c r="D84">
        <v>2021</v>
      </c>
      <c r="E84" t="s">
        <v>2283</v>
      </c>
      <c r="F84" t="s">
        <v>2301</v>
      </c>
      <c r="G84">
        <v>-32.159888888888801</v>
      </c>
      <c r="H84">
        <v>115.671222222222</v>
      </c>
      <c r="I84" t="s">
        <v>2332</v>
      </c>
      <c r="J84" t="s">
        <v>2287</v>
      </c>
      <c r="K84">
        <v>21</v>
      </c>
      <c r="L84">
        <v>22</v>
      </c>
      <c r="N84">
        <v>1</v>
      </c>
      <c r="O84">
        <v>0.76419999999999999</v>
      </c>
      <c r="R84">
        <v>1.9782</v>
      </c>
    </row>
    <row r="85" spans="1:18">
      <c r="A85" t="s">
        <v>2083</v>
      </c>
      <c r="B85" t="s">
        <v>2082</v>
      </c>
      <c r="D85">
        <v>2021</v>
      </c>
      <c r="E85" t="s">
        <v>2283</v>
      </c>
      <c r="F85" t="s">
        <v>2301</v>
      </c>
      <c r="G85">
        <v>-32.159888888888801</v>
      </c>
      <c r="H85">
        <v>115.671222222222</v>
      </c>
      <c r="I85" t="s">
        <v>2332</v>
      </c>
      <c r="J85" t="s">
        <v>2287</v>
      </c>
      <c r="K85">
        <v>22</v>
      </c>
      <c r="L85">
        <v>23</v>
      </c>
      <c r="N85">
        <v>1</v>
      </c>
      <c r="O85">
        <v>1.0361</v>
      </c>
      <c r="R85">
        <v>1.4278</v>
      </c>
    </row>
    <row r="86" spans="1:18">
      <c r="A86" t="s">
        <v>2083</v>
      </c>
      <c r="B86" t="s">
        <v>2082</v>
      </c>
      <c r="D86">
        <v>2021</v>
      </c>
      <c r="E86" t="s">
        <v>2283</v>
      </c>
      <c r="F86" t="s">
        <v>2301</v>
      </c>
      <c r="G86">
        <v>-32.159888888888801</v>
      </c>
      <c r="H86">
        <v>115.671222222222</v>
      </c>
      <c r="I86" t="s">
        <v>2332</v>
      </c>
      <c r="J86" t="s">
        <v>2287</v>
      </c>
      <c r="K86">
        <v>23</v>
      </c>
      <c r="L86">
        <v>24</v>
      </c>
      <c r="N86">
        <v>1</v>
      </c>
      <c r="O86">
        <v>0.82989999999999997</v>
      </c>
      <c r="R86">
        <v>1.2128000000000001</v>
      </c>
    </row>
    <row r="87" spans="1:18">
      <c r="A87" t="s">
        <v>2083</v>
      </c>
      <c r="B87" t="s">
        <v>2082</v>
      </c>
      <c r="D87">
        <v>2021</v>
      </c>
      <c r="E87" t="s">
        <v>2283</v>
      </c>
      <c r="F87" t="s">
        <v>2301</v>
      </c>
      <c r="G87">
        <v>-32.159888888888801</v>
      </c>
      <c r="H87">
        <v>115.671222222222</v>
      </c>
      <c r="I87" t="s">
        <v>2332</v>
      </c>
      <c r="J87" t="s">
        <v>2287</v>
      </c>
      <c r="K87">
        <v>24</v>
      </c>
      <c r="L87">
        <v>25</v>
      </c>
      <c r="N87">
        <v>1</v>
      </c>
      <c r="O87">
        <v>0.93049999999999999</v>
      </c>
      <c r="R87">
        <v>0.99780000000000002</v>
      </c>
    </row>
    <row r="88" spans="1:18">
      <c r="A88" t="s">
        <v>2083</v>
      </c>
      <c r="B88" t="s">
        <v>2082</v>
      </c>
      <c r="D88">
        <v>2021</v>
      </c>
      <c r="E88" t="s">
        <v>2283</v>
      </c>
      <c r="F88" t="s">
        <v>2301</v>
      </c>
      <c r="G88">
        <v>-32.159888888888801</v>
      </c>
      <c r="H88">
        <v>115.671222222222</v>
      </c>
      <c r="I88" t="s">
        <v>2332</v>
      </c>
      <c r="J88" t="s">
        <v>2287</v>
      </c>
      <c r="K88">
        <v>25</v>
      </c>
      <c r="L88">
        <v>26</v>
      </c>
      <c r="N88">
        <v>1</v>
      </c>
      <c r="O88">
        <v>1.0063</v>
      </c>
      <c r="R88">
        <v>0.95960000000000001</v>
      </c>
    </row>
    <row r="89" spans="1:18">
      <c r="A89" t="s">
        <v>2083</v>
      </c>
      <c r="B89" t="s">
        <v>2082</v>
      </c>
      <c r="D89">
        <v>2021</v>
      </c>
      <c r="E89" t="s">
        <v>2283</v>
      </c>
      <c r="F89" t="s">
        <v>2301</v>
      </c>
      <c r="G89">
        <v>-32.159888888888801</v>
      </c>
      <c r="H89">
        <v>115.671222222222</v>
      </c>
      <c r="I89" t="s">
        <v>2332</v>
      </c>
      <c r="J89" t="s">
        <v>2287</v>
      </c>
      <c r="K89">
        <v>26</v>
      </c>
      <c r="L89">
        <v>27</v>
      </c>
      <c r="N89">
        <v>1</v>
      </c>
      <c r="O89">
        <v>1.2212000000000001</v>
      </c>
      <c r="R89">
        <v>0.92130000000000001</v>
      </c>
    </row>
    <row r="90" spans="1:18">
      <c r="A90" t="s">
        <v>2083</v>
      </c>
      <c r="B90" t="s">
        <v>2082</v>
      </c>
      <c r="D90">
        <v>2021</v>
      </c>
      <c r="E90" t="s">
        <v>2283</v>
      </c>
      <c r="F90" t="s">
        <v>2301</v>
      </c>
      <c r="G90">
        <v>-32.159888888888801</v>
      </c>
      <c r="H90">
        <v>115.671222222222</v>
      </c>
      <c r="I90" t="s">
        <v>2332</v>
      </c>
      <c r="J90" t="s">
        <v>2287</v>
      </c>
      <c r="K90">
        <v>27</v>
      </c>
      <c r="L90">
        <v>28</v>
      </c>
      <c r="N90">
        <v>1</v>
      </c>
      <c r="O90">
        <v>1.0601</v>
      </c>
      <c r="R90">
        <v>1.0992</v>
      </c>
    </row>
    <row r="91" spans="1:18">
      <c r="A91" t="s">
        <v>2083</v>
      </c>
      <c r="B91" t="s">
        <v>2082</v>
      </c>
      <c r="D91">
        <v>2021</v>
      </c>
      <c r="E91" t="s">
        <v>2283</v>
      </c>
      <c r="F91" t="s">
        <v>2301</v>
      </c>
      <c r="G91">
        <v>-32.159888888888801</v>
      </c>
      <c r="H91">
        <v>115.671222222222</v>
      </c>
      <c r="I91" t="s">
        <v>2332</v>
      </c>
      <c r="J91" t="s">
        <v>2287</v>
      </c>
      <c r="K91">
        <v>28</v>
      </c>
      <c r="L91">
        <v>29</v>
      </c>
      <c r="N91">
        <v>1</v>
      </c>
      <c r="O91">
        <v>0.89410000000000001</v>
      </c>
      <c r="R91">
        <v>1.2770999999999999</v>
      </c>
    </row>
    <row r="92" spans="1:18">
      <c r="A92" t="s">
        <v>2083</v>
      </c>
      <c r="B92" t="s">
        <v>2082</v>
      </c>
      <c r="D92">
        <v>2021</v>
      </c>
      <c r="E92" t="s">
        <v>2283</v>
      </c>
      <c r="F92" t="s">
        <v>2301</v>
      </c>
      <c r="G92">
        <v>-32.159888888888801</v>
      </c>
      <c r="H92">
        <v>115.671222222222</v>
      </c>
      <c r="I92" t="s">
        <v>2332</v>
      </c>
      <c r="J92" t="s">
        <v>2287</v>
      </c>
      <c r="K92">
        <v>29</v>
      </c>
      <c r="L92">
        <v>30</v>
      </c>
      <c r="N92">
        <v>1</v>
      </c>
      <c r="O92">
        <v>1.0924</v>
      </c>
      <c r="R92">
        <v>1.1588000000000001</v>
      </c>
    </row>
    <row r="93" spans="1:18">
      <c r="A93" t="s">
        <v>2083</v>
      </c>
      <c r="B93" t="s">
        <v>2082</v>
      </c>
      <c r="D93">
        <v>2021</v>
      </c>
      <c r="E93" t="s">
        <v>2283</v>
      </c>
      <c r="F93" t="s">
        <v>2301</v>
      </c>
      <c r="G93">
        <v>-32.159888888888801</v>
      </c>
      <c r="H93">
        <v>115.671222222222</v>
      </c>
      <c r="I93" t="s">
        <v>2332</v>
      </c>
      <c r="J93" t="s">
        <v>2287</v>
      </c>
      <c r="K93">
        <v>30</v>
      </c>
      <c r="L93">
        <v>31</v>
      </c>
      <c r="N93">
        <v>1</v>
      </c>
      <c r="O93">
        <v>1.0085999999999999</v>
      </c>
      <c r="R93">
        <v>1.0405</v>
      </c>
    </row>
    <row r="94" spans="1:18">
      <c r="A94" t="s">
        <v>2083</v>
      </c>
      <c r="B94" t="s">
        <v>2082</v>
      </c>
      <c r="D94">
        <v>2021</v>
      </c>
      <c r="E94" t="s">
        <v>2283</v>
      </c>
      <c r="F94" t="s">
        <v>2301</v>
      </c>
      <c r="G94">
        <v>-32.159888888888801</v>
      </c>
      <c r="H94">
        <v>115.671222222222</v>
      </c>
      <c r="I94" t="s">
        <v>2332</v>
      </c>
      <c r="J94" t="s">
        <v>2287</v>
      </c>
      <c r="K94">
        <v>31</v>
      </c>
      <c r="L94">
        <v>32</v>
      </c>
      <c r="N94">
        <v>1</v>
      </c>
      <c r="O94">
        <v>1.33</v>
      </c>
      <c r="R94">
        <v>0.79759999999999998</v>
      </c>
    </row>
    <row r="95" spans="1:18">
      <c r="A95" t="s">
        <v>2083</v>
      </c>
      <c r="B95" t="s">
        <v>2082</v>
      </c>
      <c r="D95">
        <v>2021</v>
      </c>
      <c r="E95" t="s">
        <v>2283</v>
      </c>
      <c r="F95" t="s">
        <v>2301</v>
      </c>
      <c r="G95">
        <v>-32.159888888888801</v>
      </c>
      <c r="H95">
        <v>115.671222222222</v>
      </c>
      <c r="I95" t="s">
        <v>2332</v>
      </c>
      <c r="J95" t="s">
        <v>2287</v>
      </c>
      <c r="K95">
        <v>32</v>
      </c>
      <c r="L95">
        <v>33</v>
      </c>
      <c r="N95">
        <v>1</v>
      </c>
      <c r="O95">
        <v>1.2796000000000001</v>
      </c>
      <c r="R95">
        <v>0.55469999999999997</v>
      </c>
    </row>
    <row r="96" spans="1:18">
      <c r="A96" t="s">
        <v>2083</v>
      </c>
      <c r="B96" t="s">
        <v>2082</v>
      </c>
      <c r="D96">
        <v>2021</v>
      </c>
      <c r="E96" t="s">
        <v>2283</v>
      </c>
      <c r="F96" t="s">
        <v>2301</v>
      </c>
      <c r="G96">
        <v>-32.159888888888801</v>
      </c>
      <c r="H96">
        <v>115.671222222222</v>
      </c>
      <c r="I96" t="s">
        <v>2332</v>
      </c>
      <c r="J96" t="s">
        <v>2287</v>
      </c>
      <c r="K96">
        <v>33</v>
      </c>
      <c r="L96">
        <v>34</v>
      </c>
      <c r="N96">
        <v>1</v>
      </c>
      <c r="O96">
        <v>0.98660000000000003</v>
      </c>
      <c r="R96">
        <v>0.64939999999999998</v>
      </c>
    </row>
    <row r="97" spans="1:18">
      <c r="A97" t="s">
        <v>2083</v>
      </c>
      <c r="B97" t="s">
        <v>2082</v>
      </c>
      <c r="D97">
        <v>2021</v>
      </c>
      <c r="E97" t="s">
        <v>2283</v>
      </c>
      <c r="F97" t="s">
        <v>2301</v>
      </c>
      <c r="G97">
        <v>-32.159888888888801</v>
      </c>
      <c r="H97">
        <v>115.671222222222</v>
      </c>
      <c r="I97" t="s">
        <v>2332</v>
      </c>
      <c r="J97" t="s">
        <v>2287</v>
      </c>
      <c r="K97">
        <v>34</v>
      </c>
      <c r="L97">
        <v>35</v>
      </c>
      <c r="N97">
        <v>1</v>
      </c>
      <c r="O97">
        <v>1.1528</v>
      </c>
      <c r="R97">
        <v>0.74409999999999998</v>
      </c>
    </row>
    <row r="98" spans="1:18">
      <c r="A98" t="s">
        <v>2083</v>
      </c>
      <c r="B98" t="s">
        <v>2082</v>
      </c>
      <c r="D98">
        <v>2021</v>
      </c>
      <c r="E98" t="s">
        <v>2283</v>
      </c>
      <c r="F98" t="s">
        <v>2301</v>
      </c>
      <c r="G98">
        <v>-32.159888888888801</v>
      </c>
      <c r="H98">
        <v>115.671222222222</v>
      </c>
      <c r="I98" t="s">
        <v>2332</v>
      </c>
      <c r="J98" t="s">
        <v>2287</v>
      </c>
      <c r="K98">
        <v>35</v>
      </c>
      <c r="L98">
        <v>36</v>
      </c>
      <c r="N98">
        <v>1</v>
      </c>
      <c r="O98">
        <v>1.1545000000000001</v>
      </c>
      <c r="R98">
        <v>0.61819999999999997</v>
      </c>
    </row>
    <row r="99" spans="1:18">
      <c r="A99" t="s">
        <v>2083</v>
      </c>
      <c r="B99" t="s">
        <v>2082</v>
      </c>
      <c r="D99">
        <v>2021</v>
      </c>
      <c r="E99" t="s">
        <v>2283</v>
      </c>
      <c r="F99" t="s">
        <v>2301</v>
      </c>
      <c r="G99">
        <v>-32.159888888888801</v>
      </c>
      <c r="H99">
        <v>115.671222222222</v>
      </c>
      <c r="I99" t="s">
        <v>2332</v>
      </c>
      <c r="J99" t="s">
        <v>2287</v>
      </c>
      <c r="K99">
        <v>36</v>
      </c>
      <c r="L99">
        <v>37</v>
      </c>
      <c r="N99">
        <v>1</v>
      </c>
      <c r="O99">
        <v>1.1304000000000001</v>
      </c>
      <c r="R99">
        <v>0.49230000000000002</v>
      </c>
    </row>
    <row r="100" spans="1:18">
      <c r="A100" t="s">
        <v>2083</v>
      </c>
      <c r="B100" t="s">
        <v>2082</v>
      </c>
      <c r="D100">
        <v>2021</v>
      </c>
      <c r="E100" t="s">
        <v>2283</v>
      </c>
      <c r="F100" t="s">
        <v>2301</v>
      </c>
      <c r="G100">
        <v>-32.159888888888801</v>
      </c>
      <c r="H100">
        <v>115.671222222222</v>
      </c>
      <c r="I100" t="s">
        <v>2332</v>
      </c>
      <c r="J100" t="s">
        <v>2287</v>
      </c>
      <c r="K100">
        <v>37</v>
      </c>
      <c r="L100">
        <v>38</v>
      </c>
      <c r="N100">
        <v>1</v>
      </c>
      <c r="O100">
        <v>1.0904</v>
      </c>
      <c r="R100">
        <v>0.3916</v>
      </c>
    </row>
    <row r="101" spans="1:18">
      <c r="A101" t="s">
        <v>2083</v>
      </c>
      <c r="B101" t="s">
        <v>2082</v>
      </c>
      <c r="D101">
        <v>2021</v>
      </c>
      <c r="E101" t="s">
        <v>2283</v>
      </c>
      <c r="F101" t="s">
        <v>2301</v>
      </c>
      <c r="G101">
        <v>-32.159888888888801</v>
      </c>
      <c r="H101">
        <v>115.671222222222</v>
      </c>
      <c r="I101" t="s">
        <v>2332</v>
      </c>
      <c r="J101" t="s">
        <v>2287</v>
      </c>
      <c r="K101">
        <v>38</v>
      </c>
      <c r="L101">
        <v>39</v>
      </c>
      <c r="N101">
        <v>1</v>
      </c>
      <c r="O101">
        <v>1.2039</v>
      </c>
      <c r="R101">
        <v>0.2908</v>
      </c>
    </row>
    <row r="102" spans="1:18">
      <c r="A102" t="s">
        <v>2083</v>
      </c>
      <c r="B102" t="s">
        <v>2082</v>
      </c>
      <c r="D102">
        <v>2021</v>
      </c>
      <c r="E102" t="s">
        <v>2283</v>
      </c>
      <c r="F102" t="s">
        <v>2301</v>
      </c>
      <c r="G102">
        <v>-32.159888888888801</v>
      </c>
      <c r="H102">
        <v>115.671222222222</v>
      </c>
      <c r="I102" t="s">
        <v>2332</v>
      </c>
      <c r="J102" t="s">
        <v>2287</v>
      </c>
      <c r="K102">
        <v>39</v>
      </c>
      <c r="L102">
        <v>40</v>
      </c>
      <c r="N102">
        <v>1</v>
      </c>
      <c r="O102">
        <v>1.1424000000000001</v>
      </c>
      <c r="R102">
        <v>0.45350000000000001</v>
      </c>
    </row>
    <row r="103" spans="1:18">
      <c r="A103" t="s">
        <v>2083</v>
      </c>
      <c r="B103" t="s">
        <v>2082</v>
      </c>
      <c r="D103">
        <v>2021</v>
      </c>
      <c r="E103" t="s">
        <v>2283</v>
      </c>
      <c r="F103" t="s">
        <v>2301</v>
      </c>
      <c r="G103">
        <v>-32.159888888888801</v>
      </c>
      <c r="H103">
        <v>115.671222222222</v>
      </c>
      <c r="I103" t="s">
        <v>2332</v>
      </c>
      <c r="J103" t="s">
        <v>2287</v>
      </c>
      <c r="K103">
        <v>40</v>
      </c>
      <c r="L103">
        <v>41</v>
      </c>
      <c r="N103">
        <v>1</v>
      </c>
      <c r="O103">
        <v>1.0532999999999999</v>
      </c>
      <c r="R103">
        <v>0.61619999999999997</v>
      </c>
    </row>
    <row r="104" spans="1:18">
      <c r="A104" t="s">
        <v>2083</v>
      </c>
      <c r="B104" t="s">
        <v>2082</v>
      </c>
      <c r="D104">
        <v>2021</v>
      </c>
      <c r="E104" t="s">
        <v>2283</v>
      </c>
      <c r="F104" t="s">
        <v>2301</v>
      </c>
      <c r="G104">
        <v>-32.159888888888801</v>
      </c>
      <c r="H104">
        <v>115.671222222222</v>
      </c>
      <c r="I104" t="s">
        <v>2332</v>
      </c>
      <c r="J104" t="s">
        <v>2287</v>
      </c>
      <c r="K104">
        <v>41</v>
      </c>
      <c r="L104">
        <v>42</v>
      </c>
      <c r="N104">
        <v>1</v>
      </c>
      <c r="O104">
        <v>1.1308</v>
      </c>
      <c r="R104">
        <v>0.40989999999999999</v>
      </c>
    </row>
    <row r="105" spans="1:18">
      <c r="A105" t="s">
        <v>2083</v>
      </c>
      <c r="B105" t="s">
        <v>2082</v>
      </c>
      <c r="D105">
        <v>2021</v>
      </c>
      <c r="E105" t="s">
        <v>2283</v>
      </c>
      <c r="F105" t="s">
        <v>2301</v>
      </c>
      <c r="G105">
        <v>-32.159888888888801</v>
      </c>
      <c r="H105">
        <v>115.671222222222</v>
      </c>
      <c r="I105" t="s">
        <v>2332</v>
      </c>
      <c r="J105" t="s">
        <v>2287</v>
      </c>
      <c r="K105">
        <v>42</v>
      </c>
      <c r="L105">
        <v>43</v>
      </c>
      <c r="N105">
        <v>1</v>
      </c>
      <c r="O105">
        <v>1.0820000000000001</v>
      </c>
      <c r="R105">
        <v>0.2036</v>
      </c>
    </row>
    <row r="106" spans="1:18">
      <c r="A106" t="s">
        <v>2083</v>
      </c>
      <c r="B106" t="s">
        <v>2082</v>
      </c>
      <c r="D106">
        <v>2021</v>
      </c>
      <c r="E106" t="s">
        <v>2283</v>
      </c>
      <c r="F106" t="s">
        <v>2301</v>
      </c>
      <c r="G106">
        <v>-32.159888888888801</v>
      </c>
      <c r="H106">
        <v>115.671222222222</v>
      </c>
      <c r="I106" t="s">
        <v>2332</v>
      </c>
      <c r="J106" t="s">
        <v>2287</v>
      </c>
      <c r="K106">
        <v>43</v>
      </c>
      <c r="L106">
        <v>44</v>
      </c>
      <c r="N106">
        <v>1</v>
      </c>
      <c r="O106">
        <v>0.98229999999999995</v>
      </c>
      <c r="R106">
        <v>0.2059</v>
      </c>
    </row>
    <row r="107" spans="1:18">
      <c r="A107" t="s">
        <v>2083</v>
      </c>
      <c r="B107" t="s">
        <v>2082</v>
      </c>
      <c r="D107">
        <v>2021</v>
      </c>
      <c r="E107" t="s">
        <v>2283</v>
      </c>
      <c r="F107" t="s">
        <v>2301</v>
      </c>
      <c r="G107">
        <v>-32.159888888888801</v>
      </c>
      <c r="H107">
        <v>115.671222222222</v>
      </c>
      <c r="I107" t="s">
        <v>2332</v>
      </c>
      <c r="J107" t="s">
        <v>2287</v>
      </c>
      <c r="K107">
        <v>44</v>
      </c>
      <c r="L107">
        <v>45</v>
      </c>
      <c r="N107">
        <v>1</v>
      </c>
      <c r="O107">
        <v>1.1860999999999999</v>
      </c>
      <c r="R107">
        <v>0.20810000000000001</v>
      </c>
    </row>
    <row r="108" spans="1:18">
      <c r="A108" t="s">
        <v>2083</v>
      </c>
      <c r="B108" t="s">
        <v>2082</v>
      </c>
      <c r="D108">
        <v>2021</v>
      </c>
      <c r="E108" t="s">
        <v>2283</v>
      </c>
      <c r="F108" t="s">
        <v>2301</v>
      </c>
      <c r="G108">
        <v>-32.159888888888801</v>
      </c>
      <c r="H108">
        <v>115.671222222222</v>
      </c>
      <c r="I108" t="s">
        <v>2332</v>
      </c>
      <c r="J108" t="s">
        <v>2287</v>
      </c>
      <c r="K108">
        <v>45</v>
      </c>
      <c r="L108">
        <v>46</v>
      </c>
      <c r="N108">
        <v>1</v>
      </c>
      <c r="O108">
        <v>0.8357</v>
      </c>
      <c r="R108">
        <v>0.22220000000000001</v>
      </c>
    </row>
    <row r="109" spans="1:18">
      <c r="A109" t="s">
        <v>2083</v>
      </c>
      <c r="B109" t="s">
        <v>2082</v>
      </c>
      <c r="D109">
        <v>2021</v>
      </c>
      <c r="E109" t="s">
        <v>2283</v>
      </c>
      <c r="F109" t="s">
        <v>2301</v>
      </c>
      <c r="G109">
        <v>-32.159888888888801</v>
      </c>
      <c r="H109">
        <v>115.671222222222</v>
      </c>
      <c r="I109" t="s">
        <v>2332</v>
      </c>
      <c r="J109" t="s">
        <v>2287</v>
      </c>
      <c r="K109">
        <v>46</v>
      </c>
      <c r="L109">
        <v>47</v>
      </c>
      <c r="N109">
        <v>1</v>
      </c>
      <c r="O109">
        <v>1.0526</v>
      </c>
      <c r="R109">
        <v>0.23619999999999999</v>
      </c>
    </row>
    <row r="110" spans="1:18">
      <c r="A110" t="s">
        <v>2083</v>
      </c>
      <c r="B110" t="s">
        <v>2082</v>
      </c>
      <c r="D110">
        <v>2021</v>
      </c>
      <c r="E110" t="s">
        <v>2283</v>
      </c>
      <c r="F110" t="s">
        <v>2301</v>
      </c>
      <c r="G110">
        <v>-32.159888888888801</v>
      </c>
      <c r="H110">
        <v>115.671222222222</v>
      </c>
      <c r="I110" t="s">
        <v>2332</v>
      </c>
      <c r="J110" t="s">
        <v>2287</v>
      </c>
      <c r="K110">
        <v>47</v>
      </c>
      <c r="L110">
        <v>48</v>
      </c>
      <c r="N110">
        <v>1</v>
      </c>
      <c r="O110">
        <v>0.94499999999999995</v>
      </c>
      <c r="R110">
        <v>0.21060000000000001</v>
      </c>
    </row>
    <row r="111" spans="1:18">
      <c r="A111" t="s">
        <v>2083</v>
      </c>
      <c r="B111" t="s">
        <v>2082</v>
      </c>
      <c r="D111">
        <v>2021</v>
      </c>
      <c r="E111" t="s">
        <v>2283</v>
      </c>
      <c r="F111" t="s">
        <v>2301</v>
      </c>
      <c r="G111">
        <v>-32.159888888888801</v>
      </c>
      <c r="H111">
        <v>115.671222222222</v>
      </c>
      <c r="I111" t="s">
        <v>2332</v>
      </c>
      <c r="J111" t="s">
        <v>2287</v>
      </c>
      <c r="K111">
        <v>48</v>
      </c>
      <c r="L111">
        <v>49</v>
      </c>
      <c r="N111">
        <v>1</v>
      </c>
      <c r="O111">
        <v>0.85409999999999997</v>
      </c>
      <c r="R111">
        <v>0.185</v>
      </c>
    </row>
    <row r="112" spans="1:18">
      <c r="A112" t="s">
        <v>2083</v>
      </c>
      <c r="B112" t="s">
        <v>2082</v>
      </c>
      <c r="D112">
        <v>2021</v>
      </c>
      <c r="E112" t="s">
        <v>2283</v>
      </c>
      <c r="F112" t="s">
        <v>2301</v>
      </c>
      <c r="G112">
        <v>-32.159888888888801</v>
      </c>
      <c r="H112">
        <v>115.671222222222</v>
      </c>
      <c r="I112" t="s">
        <v>2332</v>
      </c>
      <c r="J112" t="s">
        <v>2287</v>
      </c>
      <c r="K112">
        <v>49</v>
      </c>
      <c r="L112">
        <v>50</v>
      </c>
      <c r="N112">
        <v>1</v>
      </c>
      <c r="O112">
        <v>0.95779999999999998</v>
      </c>
      <c r="R112">
        <v>0.1628</v>
      </c>
    </row>
    <row r="113" spans="1:18">
      <c r="A113" t="s">
        <v>2083</v>
      </c>
      <c r="B113" t="s">
        <v>2082</v>
      </c>
      <c r="D113">
        <v>2021</v>
      </c>
      <c r="E113" t="s">
        <v>2283</v>
      </c>
      <c r="F113" t="s">
        <v>2301</v>
      </c>
      <c r="G113">
        <v>-32.159888888888801</v>
      </c>
      <c r="H113">
        <v>115.671222222222</v>
      </c>
      <c r="I113" t="s">
        <v>2332</v>
      </c>
      <c r="J113" t="s">
        <v>2287</v>
      </c>
      <c r="K113">
        <v>50</v>
      </c>
      <c r="L113">
        <v>51</v>
      </c>
      <c r="N113">
        <v>1</v>
      </c>
      <c r="O113">
        <v>0.98509999999999998</v>
      </c>
      <c r="R113">
        <v>0.1406</v>
      </c>
    </row>
    <row r="114" spans="1:18">
      <c r="A114" t="s">
        <v>2083</v>
      </c>
      <c r="B114" t="s">
        <v>2082</v>
      </c>
      <c r="D114">
        <v>2021</v>
      </c>
      <c r="E114" t="s">
        <v>2283</v>
      </c>
      <c r="F114" t="s">
        <v>2301</v>
      </c>
      <c r="G114">
        <v>-32.159888888888801</v>
      </c>
      <c r="H114">
        <v>115.671222222222</v>
      </c>
      <c r="I114" t="s">
        <v>2332</v>
      </c>
      <c r="J114" t="s">
        <v>2287</v>
      </c>
      <c r="K114">
        <v>51</v>
      </c>
      <c r="L114">
        <v>52</v>
      </c>
      <c r="N114">
        <v>1</v>
      </c>
      <c r="O114">
        <v>0.9405</v>
      </c>
      <c r="R114">
        <v>0.1681</v>
      </c>
    </row>
    <row r="115" spans="1:18">
      <c r="A115" t="s">
        <v>2083</v>
      </c>
      <c r="B115" t="s">
        <v>2082</v>
      </c>
      <c r="D115">
        <v>2021</v>
      </c>
      <c r="E115" t="s">
        <v>2283</v>
      </c>
      <c r="F115" t="s">
        <v>2301</v>
      </c>
      <c r="G115">
        <v>-32.159888888888801</v>
      </c>
      <c r="H115">
        <v>115.671222222222</v>
      </c>
      <c r="I115" t="s">
        <v>2332</v>
      </c>
      <c r="J115" t="s">
        <v>2287</v>
      </c>
      <c r="K115">
        <v>52</v>
      </c>
      <c r="L115">
        <v>53</v>
      </c>
      <c r="N115">
        <v>1</v>
      </c>
      <c r="O115">
        <v>1.2775000000000001</v>
      </c>
      <c r="R115">
        <v>0.1956</v>
      </c>
    </row>
    <row r="116" spans="1:18">
      <c r="A116" t="s">
        <v>2083</v>
      </c>
      <c r="B116" t="s">
        <v>2082</v>
      </c>
      <c r="D116">
        <v>2021</v>
      </c>
      <c r="E116" t="s">
        <v>2283</v>
      </c>
      <c r="F116" t="s">
        <v>2301</v>
      </c>
      <c r="G116">
        <v>-32.159888888888801</v>
      </c>
      <c r="H116">
        <v>115.671222222222</v>
      </c>
      <c r="I116" t="s">
        <v>2332</v>
      </c>
      <c r="J116" t="s">
        <v>2287</v>
      </c>
      <c r="K116">
        <v>53</v>
      </c>
      <c r="L116">
        <v>54</v>
      </c>
      <c r="N116">
        <v>1</v>
      </c>
      <c r="O116">
        <v>1.4654</v>
      </c>
      <c r="R116">
        <v>0.25169999999999998</v>
      </c>
    </row>
    <row r="117" spans="1:18">
      <c r="A117" t="s">
        <v>2083</v>
      </c>
      <c r="B117" t="s">
        <v>2082</v>
      </c>
      <c r="D117">
        <v>2021</v>
      </c>
      <c r="E117" t="s">
        <v>2283</v>
      </c>
      <c r="F117" t="s">
        <v>2301</v>
      </c>
      <c r="G117">
        <v>-32.159888888888801</v>
      </c>
      <c r="H117">
        <v>115.671222222222</v>
      </c>
      <c r="I117" t="s">
        <v>2332</v>
      </c>
      <c r="J117" t="s">
        <v>2287</v>
      </c>
      <c r="K117">
        <v>54</v>
      </c>
      <c r="L117">
        <v>55</v>
      </c>
      <c r="N117">
        <v>1</v>
      </c>
      <c r="O117">
        <v>1.2857000000000001</v>
      </c>
      <c r="R117">
        <v>0.30790000000000001</v>
      </c>
    </row>
    <row r="118" spans="1:18">
      <c r="A118" t="s">
        <v>2083</v>
      </c>
      <c r="B118" t="s">
        <v>2082</v>
      </c>
      <c r="D118">
        <v>2021</v>
      </c>
      <c r="E118" t="s">
        <v>2283</v>
      </c>
      <c r="F118" t="s">
        <v>2301</v>
      </c>
      <c r="G118">
        <v>-32.159888888888801</v>
      </c>
      <c r="H118">
        <v>115.671222222222</v>
      </c>
      <c r="I118" t="s">
        <v>2332</v>
      </c>
      <c r="J118" t="s">
        <v>2287</v>
      </c>
      <c r="K118">
        <v>55</v>
      </c>
      <c r="L118">
        <v>56</v>
      </c>
      <c r="N118">
        <v>1</v>
      </c>
      <c r="O118">
        <v>1.1760999999999999</v>
      </c>
      <c r="R118">
        <v>0.22450000000000001</v>
      </c>
    </row>
    <row r="119" spans="1:18">
      <c r="A119" t="s">
        <v>2083</v>
      </c>
      <c r="B119" t="s">
        <v>2082</v>
      </c>
      <c r="D119">
        <v>2021</v>
      </c>
      <c r="E119" t="s">
        <v>2283</v>
      </c>
      <c r="F119" t="s">
        <v>2301</v>
      </c>
      <c r="G119">
        <v>-32.159888888888801</v>
      </c>
      <c r="H119">
        <v>115.671222222222</v>
      </c>
      <c r="I119" t="s">
        <v>2332</v>
      </c>
      <c r="J119" t="s">
        <v>2287</v>
      </c>
      <c r="K119">
        <v>56</v>
      </c>
      <c r="L119">
        <v>57</v>
      </c>
      <c r="N119">
        <v>1</v>
      </c>
      <c r="O119">
        <v>0.9032</v>
      </c>
      <c r="R119">
        <v>0.1411</v>
      </c>
    </row>
    <row r="120" spans="1:18">
      <c r="A120" t="s">
        <v>2083</v>
      </c>
      <c r="B120" t="s">
        <v>2082</v>
      </c>
      <c r="D120">
        <v>2021</v>
      </c>
      <c r="E120" t="s">
        <v>2283</v>
      </c>
      <c r="F120" t="s">
        <v>2301</v>
      </c>
      <c r="G120">
        <v>-32.159888888888801</v>
      </c>
      <c r="H120">
        <v>115.671222222222</v>
      </c>
      <c r="I120" t="s">
        <v>2332</v>
      </c>
      <c r="J120" t="s">
        <v>2287</v>
      </c>
      <c r="K120">
        <v>57</v>
      </c>
      <c r="L120">
        <v>58</v>
      </c>
      <c r="N120">
        <v>1</v>
      </c>
      <c r="O120">
        <v>0.97050000000000003</v>
      </c>
      <c r="R120">
        <v>0.22670000000000001</v>
      </c>
    </row>
    <row r="121" spans="1:18">
      <c r="A121" t="s">
        <v>2083</v>
      </c>
      <c r="B121" t="s">
        <v>2082</v>
      </c>
      <c r="D121">
        <v>2021</v>
      </c>
      <c r="E121" t="s">
        <v>2283</v>
      </c>
      <c r="F121" t="s">
        <v>2301</v>
      </c>
      <c r="G121">
        <v>-32.159888888888801</v>
      </c>
      <c r="H121">
        <v>115.671222222222</v>
      </c>
      <c r="I121" t="s">
        <v>2332</v>
      </c>
      <c r="J121" t="s">
        <v>2287</v>
      </c>
      <c r="K121">
        <v>58</v>
      </c>
      <c r="L121">
        <v>59</v>
      </c>
      <c r="N121">
        <v>1</v>
      </c>
      <c r="O121">
        <v>0.9889</v>
      </c>
      <c r="R121">
        <v>0.31219999999999998</v>
      </c>
    </row>
    <row r="122" spans="1:18">
      <c r="A122" t="s">
        <v>2083</v>
      </c>
      <c r="B122" t="s">
        <v>2082</v>
      </c>
      <c r="D122">
        <v>2021</v>
      </c>
      <c r="E122" t="s">
        <v>2283</v>
      </c>
      <c r="F122" t="s">
        <v>2301</v>
      </c>
      <c r="G122">
        <v>-32.159888888888801</v>
      </c>
      <c r="H122">
        <v>115.671222222222</v>
      </c>
      <c r="I122" t="s">
        <v>2332</v>
      </c>
      <c r="J122" t="s">
        <v>2287</v>
      </c>
      <c r="K122">
        <v>59</v>
      </c>
      <c r="L122">
        <v>60</v>
      </c>
      <c r="N122">
        <v>1</v>
      </c>
      <c r="O122">
        <v>0.98719999999999997</v>
      </c>
      <c r="R122">
        <v>0.49030000000000001</v>
      </c>
    </row>
    <row r="123" spans="1:18">
      <c r="A123" t="s">
        <v>2083</v>
      </c>
      <c r="B123" t="s">
        <v>2082</v>
      </c>
      <c r="D123">
        <v>2021</v>
      </c>
      <c r="E123" t="s">
        <v>2283</v>
      </c>
      <c r="F123" t="s">
        <v>2301</v>
      </c>
      <c r="G123">
        <v>-32.159888888888801</v>
      </c>
      <c r="H123">
        <v>115.671222222222</v>
      </c>
      <c r="I123" t="s">
        <v>2332</v>
      </c>
      <c r="J123" t="s">
        <v>2287</v>
      </c>
      <c r="K123">
        <v>60</v>
      </c>
      <c r="L123">
        <v>61</v>
      </c>
      <c r="N123">
        <v>1</v>
      </c>
      <c r="O123">
        <v>0.87980000000000003</v>
      </c>
      <c r="R123">
        <v>0.66839999999999999</v>
      </c>
    </row>
    <row r="124" spans="1:18">
      <c r="A124" t="s">
        <v>2083</v>
      </c>
      <c r="B124" t="s">
        <v>2082</v>
      </c>
      <c r="D124">
        <v>2021</v>
      </c>
      <c r="E124" t="s">
        <v>2283</v>
      </c>
      <c r="F124" t="s">
        <v>2301</v>
      </c>
      <c r="G124">
        <v>-32.159888888888801</v>
      </c>
      <c r="H124">
        <v>115.671222222222</v>
      </c>
      <c r="I124" t="s">
        <v>2332</v>
      </c>
      <c r="J124" t="s">
        <v>2287</v>
      </c>
      <c r="K124">
        <v>61</v>
      </c>
      <c r="L124">
        <v>62</v>
      </c>
      <c r="N124">
        <v>1</v>
      </c>
      <c r="O124">
        <v>0.96909999999999996</v>
      </c>
      <c r="R124">
        <v>0.5766</v>
      </c>
    </row>
    <row r="125" spans="1:18">
      <c r="A125" t="s">
        <v>2083</v>
      </c>
      <c r="B125" t="s">
        <v>2082</v>
      </c>
      <c r="D125">
        <v>2021</v>
      </c>
      <c r="E125" t="s">
        <v>2283</v>
      </c>
      <c r="F125" t="s">
        <v>2301</v>
      </c>
      <c r="G125">
        <v>-32.159888888888801</v>
      </c>
      <c r="H125">
        <v>115.671222222222</v>
      </c>
      <c r="I125" t="s">
        <v>2332</v>
      </c>
      <c r="J125" t="s">
        <v>2287</v>
      </c>
      <c r="K125">
        <v>62</v>
      </c>
      <c r="L125">
        <v>63</v>
      </c>
      <c r="N125">
        <v>1</v>
      </c>
      <c r="O125">
        <v>0.82269999999999999</v>
      </c>
      <c r="R125">
        <v>0.4849</v>
      </c>
    </row>
    <row r="126" spans="1:18">
      <c r="A126" t="s">
        <v>2083</v>
      </c>
      <c r="B126" t="s">
        <v>2082</v>
      </c>
      <c r="D126">
        <v>2021</v>
      </c>
      <c r="E126" t="s">
        <v>2283</v>
      </c>
      <c r="F126" t="s">
        <v>2301</v>
      </c>
      <c r="G126">
        <v>-32.159888888888801</v>
      </c>
      <c r="H126">
        <v>115.671222222222</v>
      </c>
      <c r="I126" t="s">
        <v>2332</v>
      </c>
      <c r="J126" t="s">
        <v>2287</v>
      </c>
      <c r="K126">
        <v>63</v>
      </c>
      <c r="L126">
        <v>64</v>
      </c>
      <c r="N126">
        <v>1</v>
      </c>
      <c r="O126">
        <v>1.0591999999999999</v>
      </c>
      <c r="R126">
        <v>0.37190000000000001</v>
      </c>
    </row>
    <row r="127" spans="1:18">
      <c r="A127" t="s">
        <v>2083</v>
      </c>
      <c r="B127" t="s">
        <v>2082</v>
      </c>
      <c r="D127">
        <v>2021</v>
      </c>
      <c r="E127" t="s">
        <v>2283</v>
      </c>
      <c r="F127" t="s">
        <v>2301</v>
      </c>
      <c r="G127">
        <v>-32.159888888888801</v>
      </c>
      <c r="H127">
        <v>115.671222222222</v>
      </c>
      <c r="I127" t="s">
        <v>2332</v>
      </c>
      <c r="J127" t="s">
        <v>2287</v>
      </c>
      <c r="K127">
        <v>64</v>
      </c>
      <c r="L127">
        <v>65</v>
      </c>
      <c r="N127">
        <v>1</v>
      </c>
      <c r="O127">
        <v>1.0680000000000001</v>
      </c>
      <c r="R127">
        <v>0.25890000000000002</v>
      </c>
    </row>
    <row r="128" spans="1:18">
      <c r="A128" t="s">
        <v>2083</v>
      </c>
      <c r="B128" t="s">
        <v>2082</v>
      </c>
      <c r="D128">
        <v>2021</v>
      </c>
      <c r="E128" t="s">
        <v>2283</v>
      </c>
      <c r="F128" t="s">
        <v>2301</v>
      </c>
      <c r="G128">
        <v>-32.159888888888801</v>
      </c>
      <c r="H128">
        <v>115.671222222222</v>
      </c>
      <c r="I128" t="s">
        <v>2332</v>
      </c>
      <c r="J128" t="s">
        <v>2287</v>
      </c>
      <c r="K128">
        <v>65</v>
      </c>
      <c r="L128">
        <v>66</v>
      </c>
      <c r="N128">
        <v>1</v>
      </c>
      <c r="O128">
        <v>0.97150000000000003</v>
      </c>
      <c r="R128">
        <v>0.36799999999999999</v>
      </c>
    </row>
    <row r="129" spans="1:18">
      <c r="A129" t="s">
        <v>2083</v>
      </c>
      <c r="B129" t="s">
        <v>2082</v>
      </c>
      <c r="D129">
        <v>2021</v>
      </c>
      <c r="E129" t="s">
        <v>2283</v>
      </c>
      <c r="F129" t="s">
        <v>2301</v>
      </c>
      <c r="G129">
        <v>-32.159888888888801</v>
      </c>
      <c r="H129">
        <v>115.671222222222</v>
      </c>
      <c r="I129" t="s">
        <v>2332</v>
      </c>
      <c r="J129" t="s">
        <v>2287</v>
      </c>
      <c r="K129">
        <v>66</v>
      </c>
      <c r="L129">
        <v>67</v>
      </c>
      <c r="N129">
        <v>1</v>
      </c>
      <c r="O129">
        <v>1.1309</v>
      </c>
      <c r="R129">
        <v>0.47710000000000002</v>
      </c>
    </row>
    <row r="130" spans="1:18">
      <c r="A130" t="s">
        <v>2083</v>
      </c>
      <c r="B130" t="s">
        <v>2082</v>
      </c>
      <c r="D130">
        <v>2021</v>
      </c>
      <c r="E130" t="s">
        <v>2283</v>
      </c>
      <c r="F130" t="s">
        <v>2301</v>
      </c>
      <c r="G130">
        <v>-32.159888888888801</v>
      </c>
      <c r="H130">
        <v>115.671222222222</v>
      </c>
      <c r="I130" t="s">
        <v>2332</v>
      </c>
      <c r="J130" t="s">
        <v>2287</v>
      </c>
      <c r="K130">
        <v>67</v>
      </c>
      <c r="L130">
        <v>68</v>
      </c>
      <c r="N130">
        <v>1</v>
      </c>
      <c r="O130">
        <v>1.0916999999999999</v>
      </c>
      <c r="R130">
        <v>0.37009999999999998</v>
      </c>
    </row>
    <row r="131" spans="1:18">
      <c r="A131" t="s">
        <v>2083</v>
      </c>
      <c r="B131" t="s">
        <v>2082</v>
      </c>
      <c r="D131">
        <v>2021</v>
      </c>
      <c r="E131" t="s">
        <v>2283</v>
      </c>
      <c r="F131" t="s">
        <v>2301</v>
      </c>
      <c r="G131">
        <v>-32.159888888888801</v>
      </c>
      <c r="H131">
        <v>115.671222222222</v>
      </c>
      <c r="I131" t="s">
        <v>2332</v>
      </c>
      <c r="J131" t="s">
        <v>2287</v>
      </c>
      <c r="K131">
        <v>68</v>
      </c>
      <c r="L131">
        <v>69</v>
      </c>
      <c r="N131">
        <v>1</v>
      </c>
      <c r="O131">
        <v>1.0971</v>
      </c>
      <c r="R131">
        <v>0.26300000000000001</v>
      </c>
    </row>
    <row r="132" spans="1:18">
      <c r="A132" t="s">
        <v>2083</v>
      </c>
      <c r="B132" t="s">
        <v>2082</v>
      </c>
      <c r="D132">
        <v>2021</v>
      </c>
      <c r="E132" t="s">
        <v>2283</v>
      </c>
      <c r="F132" t="s">
        <v>2301</v>
      </c>
      <c r="G132">
        <v>-32.159888888888801</v>
      </c>
      <c r="H132">
        <v>115.671222222222</v>
      </c>
      <c r="I132" t="s">
        <v>2332</v>
      </c>
      <c r="J132" t="s">
        <v>2287</v>
      </c>
      <c r="K132">
        <v>69</v>
      </c>
      <c r="L132">
        <v>70</v>
      </c>
      <c r="N132">
        <v>1</v>
      </c>
      <c r="O132">
        <v>1.0780000000000001</v>
      </c>
      <c r="R132">
        <v>0.22339999999999999</v>
      </c>
    </row>
    <row r="133" spans="1:18">
      <c r="A133" t="s">
        <v>2083</v>
      </c>
      <c r="B133" t="s">
        <v>2082</v>
      </c>
      <c r="D133">
        <v>2021</v>
      </c>
      <c r="E133" t="s">
        <v>2283</v>
      </c>
      <c r="F133" t="s">
        <v>2301</v>
      </c>
      <c r="G133">
        <v>-32.159888888888801</v>
      </c>
      <c r="H133">
        <v>115.671222222222</v>
      </c>
      <c r="I133" t="s">
        <v>2332</v>
      </c>
      <c r="J133" t="s">
        <v>2287</v>
      </c>
      <c r="K133">
        <v>70</v>
      </c>
      <c r="L133">
        <v>71</v>
      </c>
      <c r="N133">
        <v>1</v>
      </c>
      <c r="O133">
        <v>0.98699999999999999</v>
      </c>
      <c r="R133">
        <v>0.18379999999999999</v>
      </c>
    </row>
    <row r="134" spans="1:18">
      <c r="A134" t="s">
        <v>2083</v>
      </c>
      <c r="B134" t="s">
        <v>2082</v>
      </c>
      <c r="D134">
        <v>2021</v>
      </c>
      <c r="E134" t="s">
        <v>2283</v>
      </c>
      <c r="F134" t="s">
        <v>2301</v>
      </c>
      <c r="G134">
        <v>-32.159888888888801</v>
      </c>
      <c r="H134">
        <v>115.671222222222</v>
      </c>
      <c r="I134" t="s">
        <v>2332</v>
      </c>
      <c r="J134" t="s">
        <v>2287</v>
      </c>
      <c r="K134">
        <v>71</v>
      </c>
      <c r="L134">
        <v>72</v>
      </c>
      <c r="N134">
        <v>1</v>
      </c>
      <c r="O134">
        <v>1.1121000000000001</v>
      </c>
      <c r="R134">
        <v>0.1633</v>
      </c>
    </row>
    <row r="135" spans="1:18">
      <c r="A135" t="s">
        <v>2083</v>
      </c>
      <c r="B135" t="s">
        <v>2082</v>
      </c>
      <c r="D135">
        <v>2021</v>
      </c>
      <c r="E135" t="s">
        <v>2283</v>
      </c>
      <c r="F135" t="s">
        <v>2301</v>
      </c>
      <c r="G135">
        <v>-32.159888888888801</v>
      </c>
      <c r="H135">
        <v>115.671222222222</v>
      </c>
      <c r="I135" t="s">
        <v>2332</v>
      </c>
      <c r="J135" t="s">
        <v>2287</v>
      </c>
      <c r="K135">
        <v>72</v>
      </c>
      <c r="L135">
        <v>73</v>
      </c>
      <c r="N135">
        <v>1</v>
      </c>
      <c r="O135">
        <v>1.1992</v>
      </c>
      <c r="R135">
        <v>0.14280000000000001</v>
      </c>
    </row>
    <row r="136" spans="1:18">
      <c r="A136" t="s">
        <v>2083</v>
      </c>
      <c r="B136" t="s">
        <v>2082</v>
      </c>
      <c r="D136">
        <v>2021</v>
      </c>
      <c r="E136" t="s">
        <v>2283</v>
      </c>
      <c r="F136" t="s">
        <v>2301</v>
      </c>
      <c r="G136">
        <v>-32.159888888888801</v>
      </c>
      <c r="H136">
        <v>115.671222222222</v>
      </c>
      <c r="I136" t="s">
        <v>2332</v>
      </c>
      <c r="J136" t="s">
        <v>2287</v>
      </c>
      <c r="K136">
        <v>73</v>
      </c>
      <c r="L136">
        <v>74</v>
      </c>
      <c r="N136">
        <v>1</v>
      </c>
      <c r="O136">
        <v>1.2567999999999999</v>
      </c>
      <c r="R136">
        <v>0.1973</v>
      </c>
    </row>
    <row r="137" spans="1:18">
      <c r="A137" t="s">
        <v>2083</v>
      </c>
      <c r="B137" t="s">
        <v>2082</v>
      </c>
      <c r="D137">
        <v>2021</v>
      </c>
      <c r="E137" t="s">
        <v>2283</v>
      </c>
      <c r="F137" t="s">
        <v>2301</v>
      </c>
      <c r="G137">
        <v>-32.159888888888801</v>
      </c>
      <c r="H137">
        <v>115.671222222222</v>
      </c>
      <c r="I137" t="s">
        <v>2332</v>
      </c>
      <c r="J137" t="s">
        <v>2287</v>
      </c>
      <c r="K137">
        <v>74</v>
      </c>
      <c r="L137">
        <v>75</v>
      </c>
      <c r="N137">
        <v>1</v>
      </c>
      <c r="O137">
        <v>1.3571</v>
      </c>
      <c r="R137">
        <v>0.25180000000000002</v>
      </c>
    </row>
    <row r="138" spans="1:18">
      <c r="A138" t="s">
        <v>2083</v>
      </c>
      <c r="B138" t="s">
        <v>2082</v>
      </c>
      <c r="D138">
        <v>2021</v>
      </c>
      <c r="E138" t="s">
        <v>2283</v>
      </c>
      <c r="F138" t="s">
        <v>2301</v>
      </c>
      <c r="G138">
        <v>-32.159888888888801</v>
      </c>
      <c r="H138">
        <v>115.671222222222</v>
      </c>
      <c r="I138" t="s">
        <v>2332</v>
      </c>
      <c r="J138" t="s">
        <v>2287</v>
      </c>
      <c r="K138">
        <v>75</v>
      </c>
      <c r="L138">
        <v>76</v>
      </c>
      <c r="N138">
        <v>1</v>
      </c>
      <c r="O138">
        <v>1.3326</v>
      </c>
      <c r="R138">
        <v>0.1958</v>
      </c>
    </row>
    <row r="139" spans="1:18">
      <c r="A139" t="s">
        <v>2083</v>
      </c>
      <c r="B139" t="s">
        <v>2082</v>
      </c>
      <c r="D139">
        <v>2021</v>
      </c>
      <c r="E139" t="s">
        <v>2283</v>
      </c>
      <c r="F139" t="s">
        <v>2301</v>
      </c>
      <c r="G139">
        <v>-32.159888888888801</v>
      </c>
      <c r="H139">
        <v>115.671222222222</v>
      </c>
      <c r="I139" t="s">
        <v>2332</v>
      </c>
      <c r="J139" t="s">
        <v>2287</v>
      </c>
      <c r="K139">
        <v>76</v>
      </c>
      <c r="L139">
        <v>77</v>
      </c>
      <c r="N139">
        <v>1</v>
      </c>
      <c r="O139">
        <v>1.0601</v>
      </c>
      <c r="R139">
        <v>0.13969999999999999</v>
      </c>
    </row>
    <row r="140" spans="1:18">
      <c r="A140" t="s">
        <v>2083</v>
      </c>
      <c r="B140" t="s">
        <v>2082</v>
      </c>
      <c r="D140">
        <v>2021</v>
      </c>
      <c r="E140" t="s">
        <v>2283</v>
      </c>
      <c r="F140" t="s">
        <v>2301</v>
      </c>
      <c r="G140">
        <v>-32.159888888888801</v>
      </c>
      <c r="H140">
        <v>115.671222222222</v>
      </c>
      <c r="I140" t="s">
        <v>2332</v>
      </c>
      <c r="J140" t="s">
        <v>2287</v>
      </c>
      <c r="K140">
        <v>77</v>
      </c>
      <c r="L140">
        <v>78</v>
      </c>
      <c r="N140">
        <v>1</v>
      </c>
      <c r="O140">
        <v>1.2811999999999999</v>
      </c>
      <c r="R140">
        <v>0.11899999999999999</v>
      </c>
    </row>
    <row r="141" spans="1:18">
      <c r="A141" t="s">
        <v>2083</v>
      </c>
      <c r="B141" t="s">
        <v>2082</v>
      </c>
      <c r="D141">
        <v>2021</v>
      </c>
      <c r="E141" t="s">
        <v>2283</v>
      </c>
      <c r="F141" t="s">
        <v>2301</v>
      </c>
      <c r="G141">
        <v>-32.159888888888801</v>
      </c>
      <c r="H141">
        <v>115.671222222222</v>
      </c>
      <c r="I141" t="s">
        <v>2332</v>
      </c>
      <c r="J141" t="s">
        <v>2287</v>
      </c>
      <c r="K141">
        <v>78</v>
      </c>
      <c r="L141">
        <v>79</v>
      </c>
      <c r="N141">
        <v>1</v>
      </c>
      <c r="O141">
        <v>1.1759999999999999</v>
      </c>
      <c r="R141">
        <v>9.8199999999999996E-2</v>
      </c>
    </row>
    <row r="142" spans="1:18">
      <c r="A142" t="s">
        <v>2083</v>
      </c>
      <c r="B142" t="s">
        <v>2082</v>
      </c>
      <c r="D142">
        <v>2021</v>
      </c>
      <c r="E142" t="s">
        <v>2283</v>
      </c>
      <c r="F142" t="s">
        <v>2301</v>
      </c>
      <c r="G142">
        <v>-32.159888888888801</v>
      </c>
      <c r="H142">
        <v>115.671222222222</v>
      </c>
      <c r="I142" t="s">
        <v>2332</v>
      </c>
      <c r="J142" t="s">
        <v>2287</v>
      </c>
      <c r="K142">
        <v>79</v>
      </c>
      <c r="L142">
        <v>80</v>
      </c>
      <c r="N142">
        <v>1</v>
      </c>
      <c r="O142">
        <v>1.2221</v>
      </c>
      <c r="R142">
        <v>0.13750000000000001</v>
      </c>
    </row>
    <row r="143" spans="1:18">
      <c r="A143" t="s">
        <v>2083</v>
      </c>
      <c r="B143" t="s">
        <v>2082</v>
      </c>
      <c r="D143">
        <v>2021</v>
      </c>
      <c r="E143" t="s">
        <v>2283</v>
      </c>
      <c r="F143" t="s">
        <v>2301</v>
      </c>
      <c r="G143">
        <v>-32.159888888888801</v>
      </c>
      <c r="H143">
        <v>115.671222222222</v>
      </c>
      <c r="I143" t="s">
        <v>2332</v>
      </c>
      <c r="J143" t="s">
        <v>2287</v>
      </c>
      <c r="K143">
        <v>80</v>
      </c>
      <c r="L143">
        <v>81</v>
      </c>
      <c r="N143">
        <v>1</v>
      </c>
      <c r="O143">
        <v>1.6151</v>
      </c>
      <c r="R143">
        <v>0.17680000000000001</v>
      </c>
    </row>
    <row r="144" spans="1:18">
      <c r="A144" t="s">
        <v>2083</v>
      </c>
      <c r="B144" t="s">
        <v>2082</v>
      </c>
      <c r="D144">
        <v>2021</v>
      </c>
      <c r="E144" t="s">
        <v>2283</v>
      </c>
      <c r="F144" t="s">
        <v>2301</v>
      </c>
      <c r="G144">
        <v>-32.159888888888801</v>
      </c>
      <c r="H144">
        <v>115.671222222222</v>
      </c>
      <c r="I144" t="s">
        <v>2332</v>
      </c>
      <c r="J144" t="s">
        <v>2287</v>
      </c>
      <c r="K144">
        <v>81</v>
      </c>
      <c r="L144">
        <v>82</v>
      </c>
      <c r="N144">
        <v>1</v>
      </c>
      <c r="O144">
        <v>1.2595000000000001</v>
      </c>
      <c r="R144">
        <v>0.13700000000000001</v>
      </c>
    </row>
    <row r="145" spans="1:18">
      <c r="A145" t="s">
        <v>2083</v>
      </c>
      <c r="B145" t="s">
        <v>2082</v>
      </c>
      <c r="D145">
        <v>2021</v>
      </c>
      <c r="E145" t="s">
        <v>2283</v>
      </c>
      <c r="F145" t="s">
        <v>2301</v>
      </c>
      <c r="G145">
        <v>-32.159888888888801</v>
      </c>
      <c r="H145">
        <v>115.671222222222</v>
      </c>
      <c r="I145" t="s">
        <v>2332</v>
      </c>
      <c r="J145" t="s">
        <v>2287</v>
      </c>
      <c r="K145">
        <v>82</v>
      </c>
      <c r="L145">
        <v>83</v>
      </c>
      <c r="N145">
        <v>1</v>
      </c>
      <c r="O145">
        <v>1.4869000000000001</v>
      </c>
      <c r="R145">
        <v>9.7199999999999995E-2</v>
      </c>
    </row>
    <row r="146" spans="1:18">
      <c r="A146" t="s">
        <v>2083</v>
      </c>
      <c r="B146" t="s">
        <v>2082</v>
      </c>
      <c r="D146">
        <v>2021</v>
      </c>
      <c r="E146" t="s">
        <v>2283</v>
      </c>
      <c r="F146" t="s">
        <v>2301</v>
      </c>
      <c r="G146">
        <v>-32.159888888888801</v>
      </c>
      <c r="H146">
        <v>115.671222222222</v>
      </c>
      <c r="I146" t="s">
        <v>2332</v>
      </c>
      <c r="J146" t="s">
        <v>2287</v>
      </c>
      <c r="K146">
        <v>83</v>
      </c>
      <c r="L146">
        <v>84</v>
      </c>
      <c r="N146">
        <v>1</v>
      </c>
      <c r="O146">
        <v>1.4363999999999999</v>
      </c>
      <c r="R146">
        <v>0.1246</v>
      </c>
    </row>
    <row r="147" spans="1:18">
      <c r="A147" t="s">
        <v>2083</v>
      </c>
      <c r="B147" t="s">
        <v>2082</v>
      </c>
      <c r="D147">
        <v>2021</v>
      </c>
      <c r="E147" t="s">
        <v>2283</v>
      </c>
      <c r="F147" t="s">
        <v>2301</v>
      </c>
      <c r="G147">
        <v>-32.159888888888801</v>
      </c>
      <c r="H147">
        <v>115.671222222222</v>
      </c>
      <c r="I147" t="s">
        <v>2332</v>
      </c>
      <c r="J147" t="s">
        <v>2287</v>
      </c>
      <c r="K147">
        <v>84</v>
      </c>
      <c r="L147">
        <v>85</v>
      </c>
      <c r="N147">
        <v>1</v>
      </c>
      <c r="O147">
        <v>1.3028</v>
      </c>
      <c r="R147">
        <v>0.15210000000000001</v>
      </c>
    </row>
    <row r="148" spans="1:18">
      <c r="A148" t="s">
        <v>2083</v>
      </c>
      <c r="B148" t="s">
        <v>2082</v>
      </c>
      <c r="D148">
        <v>2021</v>
      </c>
      <c r="E148" t="s">
        <v>2283</v>
      </c>
      <c r="F148" t="s">
        <v>2301</v>
      </c>
      <c r="G148">
        <v>-32.159888888888801</v>
      </c>
      <c r="H148">
        <v>115.671222222222</v>
      </c>
      <c r="I148" t="s">
        <v>2332</v>
      </c>
      <c r="J148" t="s">
        <v>2287</v>
      </c>
      <c r="K148">
        <v>85</v>
      </c>
      <c r="L148">
        <v>86</v>
      </c>
      <c r="N148">
        <v>1</v>
      </c>
      <c r="O148">
        <v>1.6055999999999999</v>
      </c>
      <c r="R148">
        <v>0.17949999999999999</v>
      </c>
    </row>
    <row r="149" spans="1:18">
      <c r="A149" t="s">
        <v>2083</v>
      </c>
      <c r="B149" t="s">
        <v>2082</v>
      </c>
      <c r="D149">
        <v>2021</v>
      </c>
      <c r="E149" t="s">
        <v>2283</v>
      </c>
      <c r="F149" t="s">
        <v>2301</v>
      </c>
      <c r="G149">
        <v>-32.159888888888801</v>
      </c>
      <c r="H149">
        <v>115.671222222222</v>
      </c>
      <c r="I149" t="s">
        <v>2332</v>
      </c>
      <c r="J149" t="s">
        <v>2287</v>
      </c>
      <c r="K149">
        <v>86</v>
      </c>
      <c r="L149">
        <v>87</v>
      </c>
      <c r="N149">
        <v>1</v>
      </c>
      <c r="O149">
        <v>1.4213</v>
      </c>
      <c r="R149">
        <v>0.20699999999999999</v>
      </c>
    </row>
    <row r="150" spans="1:18">
      <c r="A150" t="s">
        <v>2083</v>
      </c>
      <c r="B150" t="s">
        <v>2082</v>
      </c>
      <c r="D150">
        <v>2021</v>
      </c>
      <c r="E150" t="s">
        <v>2283</v>
      </c>
      <c r="F150" t="s">
        <v>2301</v>
      </c>
      <c r="G150">
        <v>-32.159888888888801</v>
      </c>
      <c r="H150">
        <v>115.671222222222</v>
      </c>
      <c r="I150" t="s">
        <v>2332</v>
      </c>
      <c r="J150" t="s">
        <v>2287</v>
      </c>
      <c r="K150">
        <v>87</v>
      </c>
      <c r="L150">
        <v>88</v>
      </c>
      <c r="N150">
        <v>1</v>
      </c>
      <c r="O150">
        <v>1.7405999999999999</v>
      </c>
      <c r="R150">
        <v>0.1449</v>
      </c>
    </row>
    <row r="151" spans="1:18">
      <c r="A151" t="s">
        <v>2083</v>
      </c>
      <c r="B151" t="s">
        <v>2082</v>
      </c>
      <c r="D151">
        <v>2021</v>
      </c>
      <c r="E151" t="s">
        <v>2283</v>
      </c>
      <c r="F151" t="s">
        <v>2301</v>
      </c>
      <c r="G151">
        <v>-32.159888888888801</v>
      </c>
      <c r="H151">
        <v>115.671222222222</v>
      </c>
      <c r="I151" t="s">
        <v>2332</v>
      </c>
      <c r="J151" t="s">
        <v>2287</v>
      </c>
      <c r="K151">
        <v>88</v>
      </c>
      <c r="L151">
        <v>89</v>
      </c>
      <c r="N151">
        <v>1</v>
      </c>
      <c r="O151">
        <v>1.8539000000000001</v>
      </c>
      <c r="R151">
        <v>8.2900000000000001E-2</v>
      </c>
    </row>
    <row r="152" spans="1:18">
      <c r="A152" t="s">
        <v>2083</v>
      </c>
      <c r="B152" t="s">
        <v>2082</v>
      </c>
      <c r="D152">
        <v>2021</v>
      </c>
      <c r="E152" t="s">
        <v>2283</v>
      </c>
      <c r="F152" t="s">
        <v>2301</v>
      </c>
      <c r="G152">
        <v>-32.159888888888801</v>
      </c>
      <c r="H152">
        <v>115.671222222222</v>
      </c>
      <c r="I152" t="s">
        <v>2332</v>
      </c>
      <c r="J152" t="s">
        <v>2287</v>
      </c>
      <c r="K152">
        <v>89</v>
      </c>
      <c r="L152">
        <v>90</v>
      </c>
      <c r="N152">
        <v>1</v>
      </c>
      <c r="O152">
        <v>1.9563999999999999</v>
      </c>
      <c r="R152">
        <v>6.9800000000000001E-2</v>
      </c>
    </row>
    <row r="153" spans="1:18">
      <c r="A153" t="s">
        <v>2083</v>
      </c>
      <c r="B153" t="s">
        <v>2082</v>
      </c>
      <c r="D153">
        <v>2021</v>
      </c>
      <c r="E153" t="s">
        <v>2283</v>
      </c>
      <c r="F153" t="s">
        <v>2301</v>
      </c>
      <c r="G153">
        <v>-32.159888888888801</v>
      </c>
      <c r="H153">
        <v>115.671222222222</v>
      </c>
      <c r="I153" t="s">
        <v>2332</v>
      </c>
      <c r="J153" t="s">
        <v>2287</v>
      </c>
      <c r="K153">
        <v>90</v>
      </c>
      <c r="L153">
        <v>91</v>
      </c>
      <c r="N153">
        <v>1</v>
      </c>
      <c r="O153">
        <v>1.7150000000000001</v>
      </c>
      <c r="R153">
        <v>5.6800000000000003E-2</v>
      </c>
    </row>
    <row r="154" spans="1:18">
      <c r="A154" t="s">
        <v>2083</v>
      </c>
      <c r="B154" t="s">
        <v>2082</v>
      </c>
      <c r="D154">
        <v>2021</v>
      </c>
      <c r="E154" t="s">
        <v>2283</v>
      </c>
      <c r="F154" t="s">
        <v>2301</v>
      </c>
      <c r="G154">
        <v>-32.159888888888801</v>
      </c>
      <c r="H154">
        <v>115.671222222222</v>
      </c>
      <c r="I154" t="s">
        <v>2332</v>
      </c>
      <c r="J154" t="s">
        <v>2287</v>
      </c>
      <c r="K154">
        <v>91</v>
      </c>
      <c r="L154">
        <v>92</v>
      </c>
      <c r="N154">
        <v>1</v>
      </c>
      <c r="O154">
        <v>1.5717000000000001</v>
      </c>
    </row>
    <row r="155" spans="1:18">
      <c r="A155" t="s">
        <v>2083</v>
      </c>
      <c r="B155" t="s">
        <v>2082</v>
      </c>
      <c r="D155">
        <v>2021</v>
      </c>
      <c r="E155" t="s">
        <v>2283</v>
      </c>
      <c r="F155" t="s">
        <v>2301</v>
      </c>
      <c r="G155">
        <v>-32.158153252634499</v>
      </c>
      <c r="H155">
        <v>115.671552062496</v>
      </c>
      <c r="I155" t="s">
        <v>2332</v>
      </c>
      <c r="J155" t="s">
        <v>2286</v>
      </c>
      <c r="K155">
        <v>0</v>
      </c>
      <c r="L155">
        <v>1</v>
      </c>
      <c r="N155">
        <v>1</v>
      </c>
      <c r="O155">
        <v>0.76600000000000001</v>
      </c>
      <c r="R155">
        <v>3.5783999999999998</v>
      </c>
    </row>
    <row r="156" spans="1:18">
      <c r="A156" t="s">
        <v>2083</v>
      </c>
      <c r="B156" t="s">
        <v>2082</v>
      </c>
      <c r="D156">
        <v>2021</v>
      </c>
      <c r="E156" t="s">
        <v>2283</v>
      </c>
      <c r="F156" t="s">
        <v>2301</v>
      </c>
      <c r="G156">
        <v>-32.158153252634499</v>
      </c>
      <c r="H156">
        <v>115.671552062496</v>
      </c>
      <c r="I156" t="s">
        <v>2332</v>
      </c>
      <c r="J156" t="s">
        <v>2286</v>
      </c>
      <c r="K156">
        <v>1</v>
      </c>
      <c r="L156">
        <v>2</v>
      </c>
      <c r="N156">
        <v>1</v>
      </c>
      <c r="O156">
        <v>1.1060000000000001</v>
      </c>
      <c r="R156">
        <v>2.6114999999999999</v>
      </c>
    </row>
    <row r="157" spans="1:18">
      <c r="A157" t="s">
        <v>2083</v>
      </c>
      <c r="B157" t="s">
        <v>2082</v>
      </c>
      <c r="D157">
        <v>2021</v>
      </c>
      <c r="E157" t="s">
        <v>2283</v>
      </c>
      <c r="F157" t="s">
        <v>2301</v>
      </c>
      <c r="G157">
        <v>-32.158153252634499</v>
      </c>
      <c r="H157">
        <v>115.671552062496</v>
      </c>
      <c r="I157" t="s">
        <v>2332</v>
      </c>
      <c r="J157" t="s">
        <v>2286</v>
      </c>
      <c r="K157">
        <v>2</v>
      </c>
      <c r="L157">
        <v>3</v>
      </c>
      <c r="N157">
        <v>1</v>
      </c>
      <c r="O157">
        <v>0.87549999999999994</v>
      </c>
      <c r="R157">
        <v>1.6446000000000001</v>
      </c>
    </row>
    <row r="158" spans="1:18">
      <c r="A158" t="s">
        <v>2083</v>
      </c>
      <c r="B158" t="s">
        <v>2082</v>
      </c>
      <c r="D158">
        <v>2021</v>
      </c>
      <c r="E158" t="s">
        <v>2283</v>
      </c>
      <c r="F158" t="s">
        <v>2301</v>
      </c>
      <c r="G158">
        <v>-32.158153252634499</v>
      </c>
      <c r="H158">
        <v>115.671552062496</v>
      </c>
      <c r="I158" t="s">
        <v>2332</v>
      </c>
      <c r="J158" t="s">
        <v>2286</v>
      </c>
      <c r="K158">
        <v>3</v>
      </c>
      <c r="L158">
        <v>4</v>
      </c>
      <c r="N158">
        <v>1</v>
      </c>
      <c r="O158">
        <v>0.84609999999999996</v>
      </c>
      <c r="R158">
        <v>1.9922</v>
      </c>
    </row>
    <row r="159" spans="1:18">
      <c r="A159" t="s">
        <v>2083</v>
      </c>
      <c r="B159" t="s">
        <v>2082</v>
      </c>
      <c r="D159">
        <v>2021</v>
      </c>
      <c r="E159" t="s">
        <v>2283</v>
      </c>
      <c r="F159" t="s">
        <v>2301</v>
      </c>
      <c r="G159">
        <v>-32.158153252634499</v>
      </c>
      <c r="H159">
        <v>115.671552062496</v>
      </c>
      <c r="I159" t="s">
        <v>2332</v>
      </c>
      <c r="J159" t="s">
        <v>2286</v>
      </c>
      <c r="K159">
        <v>4</v>
      </c>
      <c r="L159">
        <v>5</v>
      </c>
      <c r="N159">
        <v>1</v>
      </c>
      <c r="O159">
        <v>0.86899999999999999</v>
      </c>
      <c r="R159">
        <v>2.3397000000000001</v>
      </c>
    </row>
    <row r="160" spans="1:18">
      <c r="A160" t="s">
        <v>2083</v>
      </c>
      <c r="B160" t="s">
        <v>2082</v>
      </c>
      <c r="D160">
        <v>2021</v>
      </c>
      <c r="E160" t="s">
        <v>2283</v>
      </c>
      <c r="F160" t="s">
        <v>2301</v>
      </c>
      <c r="G160">
        <v>-32.158153252634499</v>
      </c>
      <c r="H160">
        <v>115.671552062496</v>
      </c>
      <c r="I160" t="s">
        <v>2332</v>
      </c>
      <c r="J160" t="s">
        <v>2286</v>
      </c>
      <c r="K160">
        <v>5</v>
      </c>
      <c r="L160">
        <v>6</v>
      </c>
      <c r="N160">
        <v>1</v>
      </c>
      <c r="O160">
        <v>0.93089999999999995</v>
      </c>
      <c r="R160">
        <v>2.1989000000000001</v>
      </c>
    </row>
    <row r="161" spans="1:18">
      <c r="A161" t="s">
        <v>2083</v>
      </c>
      <c r="B161" t="s">
        <v>2082</v>
      </c>
      <c r="D161">
        <v>2021</v>
      </c>
      <c r="E161" t="s">
        <v>2283</v>
      </c>
      <c r="F161" t="s">
        <v>2301</v>
      </c>
      <c r="G161">
        <v>-32.158153252634499</v>
      </c>
      <c r="H161">
        <v>115.671552062496</v>
      </c>
      <c r="I161" t="s">
        <v>2332</v>
      </c>
      <c r="J161" t="s">
        <v>2286</v>
      </c>
      <c r="K161">
        <v>6</v>
      </c>
      <c r="L161">
        <v>7</v>
      </c>
      <c r="N161">
        <v>1</v>
      </c>
      <c r="O161">
        <v>0.82279999999999998</v>
      </c>
      <c r="R161">
        <v>2.0579999999999998</v>
      </c>
    </row>
    <row r="162" spans="1:18">
      <c r="A162" t="s">
        <v>2083</v>
      </c>
      <c r="B162" t="s">
        <v>2082</v>
      </c>
      <c r="D162">
        <v>2021</v>
      </c>
      <c r="E162" t="s">
        <v>2283</v>
      </c>
      <c r="F162" t="s">
        <v>2301</v>
      </c>
      <c r="G162">
        <v>-32.158153252634499</v>
      </c>
      <c r="H162">
        <v>115.671552062496</v>
      </c>
      <c r="I162" t="s">
        <v>2332</v>
      </c>
      <c r="J162" t="s">
        <v>2286</v>
      </c>
      <c r="K162">
        <v>7</v>
      </c>
      <c r="L162">
        <v>8</v>
      </c>
      <c r="N162">
        <v>1</v>
      </c>
      <c r="O162">
        <v>0.69840000000000002</v>
      </c>
      <c r="R162">
        <v>1.9172</v>
      </c>
    </row>
    <row r="163" spans="1:18">
      <c r="A163" t="s">
        <v>2083</v>
      </c>
      <c r="B163" t="s">
        <v>2082</v>
      </c>
      <c r="D163">
        <v>2021</v>
      </c>
      <c r="E163" t="s">
        <v>2283</v>
      </c>
      <c r="F163" t="s">
        <v>2301</v>
      </c>
      <c r="G163">
        <v>-32.158153252634499</v>
      </c>
      <c r="H163">
        <v>115.671552062496</v>
      </c>
      <c r="I163" t="s">
        <v>2332</v>
      </c>
      <c r="J163" t="s">
        <v>2286</v>
      </c>
      <c r="K163">
        <v>8</v>
      </c>
      <c r="L163">
        <v>9</v>
      </c>
      <c r="N163">
        <v>1</v>
      </c>
      <c r="O163">
        <v>0.77669999999999995</v>
      </c>
      <c r="R163">
        <v>1.7764</v>
      </c>
    </row>
    <row r="164" spans="1:18">
      <c r="A164" t="s">
        <v>2083</v>
      </c>
      <c r="B164" t="s">
        <v>2082</v>
      </c>
      <c r="D164">
        <v>2021</v>
      </c>
      <c r="E164" t="s">
        <v>2283</v>
      </c>
      <c r="F164" t="s">
        <v>2301</v>
      </c>
      <c r="G164">
        <v>-32.158153252634499</v>
      </c>
      <c r="H164">
        <v>115.671552062496</v>
      </c>
      <c r="I164" t="s">
        <v>2332</v>
      </c>
      <c r="J164" t="s">
        <v>2286</v>
      </c>
      <c r="K164">
        <v>9</v>
      </c>
      <c r="L164">
        <v>10</v>
      </c>
      <c r="N164">
        <v>1</v>
      </c>
      <c r="O164">
        <v>0.77249999999999996</v>
      </c>
      <c r="R164">
        <v>2.3109000000000002</v>
      </c>
    </row>
    <row r="165" spans="1:18">
      <c r="A165" t="s">
        <v>2083</v>
      </c>
      <c r="B165" t="s">
        <v>2082</v>
      </c>
      <c r="D165">
        <v>2021</v>
      </c>
      <c r="E165" t="s">
        <v>2283</v>
      </c>
      <c r="F165" t="s">
        <v>2301</v>
      </c>
      <c r="G165">
        <v>-32.158153252634499</v>
      </c>
      <c r="H165">
        <v>115.671552062496</v>
      </c>
      <c r="I165" t="s">
        <v>2332</v>
      </c>
      <c r="J165" t="s">
        <v>2286</v>
      </c>
      <c r="K165">
        <v>10</v>
      </c>
      <c r="L165">
        <v>11</v>
      </c>
      <c r="N165">
        <v>1</v>
      </c>
      <c r="O165">
        <v>0.81789999999999996</v>
      </c>
      <c r="R165">
        <v>2.8454000000000002</v>
      </c>
    </row>
    <row r="166" spans="1:18">
      <c r="A166" t="s">
        <v>2083</v>
      </c>
      <c r="B166" t="s">
        <v>2082</v>
      </c>
      <c r="D166">
        <v>2021</v>
      </c>
      <c r="E166" t="s">
        <v>2283</v>
      </c>
      <c r="F166" t="s">
        <v>2301</v>
      </c>
      <c r="G166">
        <v>-32.158153252634499</v>
      </c>
      <c r="H166">
        <v>115.671552062496</v>
      </c>
      <c r="I166" t="s">
        <v>2332</v>
      </c>
      <c r="J166" t="s">
        <v>2286</v>
      </c>
      <c r="K166">
        <v>11</v>
      </c>
      <c r="L166">
        <v>12</v>
      </c>
      <c r="N166">
        <v>1</v>
      </c>
      <c r="O166">
        <v>0.6472</v>
      </c>
      <c r="R166">
        <v>2.9285999999999999</v>
      </c>
    </row>
    <row r="167" spans="1:18">
      <c r="A167" t="s">
        <v>2083</v>
      </c>
      <c r="B167" t="s">
        <v>2082</v>
      </c>
      <c r="D167">
        <v>2021</v>
      </c>
      <c r="E167" t="s">
        <v>2283</v>
      </c>
      <c r="F167" t="s">
        <v>2301</v>
      </c>
      <c r="G167">
        <v>-32.158153252634499</v>
      </c>
      <c r="H167">
        <v>115.671552062496</v>
      </c>
      <c r="I167" t="s">
        <v>2332</v>
      </c>
      <c r="J167" t="s">
        <v>2286</v>
      </c>
      <c r="K167">
        <v>12</v>
      </c>
      <c r="L167">
        <v>13</v>
      </c>
      <c r="N167">
        <v>1</v>
      </c>
      <c r="O167">
        <v>0.87760000000000005</v>
      </c>
      <c r="R167">
        <v>3.0118</v>
      </c>
    </row>
    <row r="168" spans="1:18">
      <c r="A168" t="s">
        <v>2083</v>
      </c>
      <c r="B168" t="s">
        <v>2082</v>
      </c>
      <c r="D168">
        <v>2021</v>
      </c>
      <c r="E168" t="s">
        <v>2283</v>
      </c>
      <c r="F168" t="s">
        <v>2301</v>
      </c>
      <c r="G168">
        <v>-32.158153252634499</v>
      </c>
      <c r="H168">
        <v>115.671552062496</v>
      </c>
      <c r="I168" t="s">
        <v>2332</v>
      </c>
      <c r="J168" t="s">
        <v>2286</v>
      </c>
      <c r="K168">
        <v>13</v>
      </c>
      <c r="L168">
        <v>14</v>
      </c>
      <c r="N168">
        <v>1</v>
      </c>
      <c r="O168">
        <v>0.67010000000000003</v>
      </c>
      <c r="R168">
        <v>2.5411999999999999</v>
      </c>
    </row>
    <row r="169" spans="1:18">
      <c r="A169" t="s">
        <v>2083</v>
      </c>
      <c r="B169" t="s">
        <v>2082</v>
      </c>
      <c r="D169">
        <v>2021</v>
      </c>
      <c r="E169" t="s">
        <v>2283</v>
      </c>
      <c r="F169" t="s">
        <v>2301</v>
      </c>
      <c r="G169">
        <v>-32.158153252634499</v>
      </c>
      <c r="H169">
        <v>115.671552062496</v>
      </c>
      <c r="I169" t="s">
        <v>2332</v>
      </c>
      <c r="J169" t="s">
        <v>2286</v>
      </c>
      <c r="K169">
        <v>14</v>
      </c>
      <c r="L169">
        <v>15</v>
      </c>
      <c r="N169">
        <v>1</v>
      </c>
      <c r="O169">
        <v>0.77159999999999995</v>
      </c>
      <c r="R169">
        <v>2.0706000000000002</v>
      </c>
    </row>
    <row r="170" spans="1:18">
      <c r="A170" t="s">
        <v>2083</v>
      </c>
      <c r="B170" t="s">
        <v>2082</v>
      </c>
      <c r="D170">
        <v>2021</v>
      </c>
      <c r="E170" t="s">
        <v>2283</v>
      </c>
      <c r="F170" t="s">
        <v>2301</v>
      </c>
      <c r="G170">
        <v>-32.158153252634499</v>
      </c>
      <c r="H170">
        <v>115.671552062496</v>
      </c>
      <c r="I170" t="s">
        <v>2332</v>
      </c>
      <c r="J170" t="s">
        <v>2286</v>
      </c>
      <c r="K170">
        <v>15</v>
      </c>
      <c r="L170">
        <v>16</v>
      </c>
      <c r="N170">
        <v>1</v>
      </c>
      <c r="O170">
        <v>0.82909999999999995</v>
      </c>
      <c r="R170">
        <v>2.0104000000000002</v>
      </c>
    </row>
    <row r="171" spans="1:18">
      <c r="A171" t="s">
        <v>2083</v>
      </c>
      <c r="B171" t="s">
        <v>2082</v>
      </c>
      <c r="D171">
        <v>2021</v>
      </c>
      <c r="E171" t="s">
        <v>2283</v>
      </c>
      <c r="F171" t="s">
        <v>2301</v>
      </c>
      <c r="G171">
        <v>-32.158153252634499</v>
      </c>
      <c r="H171">
        <v>115.671552062496</v>
      </c>
      <c r="I171" t="s">
        <v>2332</v>
      </c>
      <c r="J171" t="s">
        <v>2286</v>
      </c>
      <c r="K171">
        <v>16</v>
      </c>
      <c r="L171">
        <v>17</v>
      </c>
      <c r="N171">
        <v>1</v>
      </c>
      <c r="O171">
        <v>0.91439999999999999</v>
      </c>
      <c r="R171">
        <v>1.9501999999999999</v>
      </c>
    </row>
    <row r="172" spans="1:18">
      <c r="A172" t="s">
        <v>2083</v>
      </c>
      <c r="B172" t="s">
        <v>2082</v>
      </c>
      <c r="D172">
        <v>2021</v>
      </c>
      <c r="E172" t="s">
        <v>2283</v>
      </c>
      <c r="F172" t="s">
        <v>2301</v>
      </c>
      <c r="G172">
        <v>-32.158153252634499</v>
      </c>
      <c r="H172">
        <v>115.671552062496</v>
      </c>
      <c r="I172" t="s">
        <v>2332</v>
      </c>
      <c r="J172" t="s">
        <v>2286</v>
      </c>
      <c r="K172">
        <v>17</v>
      </c>
      <c r="L172">
        <v>18</v>
      </c>
      <c r="N172">
        <v>1</v>
      </c>
      <c r="O172">
        <v>0.82050000000000001</v>
      </c>
      <c r="R172">
        <v>1.4339999999999999</v>
      </c>
    </row>
    <row r="173" spans="1:18">
      <c r="A173" t="s">
        <v>2083</v>
      </c>
      <c r="B173" t="s">
        <v>2082</v>
      </c>
      <c r="D173">
        <v>2021</v>
      </c>
      <c r="E173" t="s">
        <v>2283</v>
      </c>
      <c r="F173" t="s">
        <v>2301</v>
      </c>
      <c r="G173">
        <v>-32.158153252634499</v>
      </c>
      <c r="H173">
        <v>115.671552062496</v>
      </c>
      <c r="I173" t="s">
        <v>2332</v>
      </c>
      <c r="J173" t="s">
        <v>2286</v>
      </c>
      <c r="K173">
        <v>18</v>
      </c>
      <c r="L173">
        <v>19</v>
      </c>
      <c r="N173">
        <v>1</v>
      </c>
      <c r="O173">
        <v>0.87890000000000001</v>
      </c>
      <c r="R173">
        <v>0.91779999999999995</v>
      </c>
    </row>
    <row r="174" spans="1:18">
      <c r="A174" t="s">
        <v>2083</v>
      </c>
      <c r="B174" t="s">
        <v>2082</v>
      </c>
      <c r="D174">
        <v>2021</v>
      </c>
      <c r="E174" t="s">
        <v>2283</v>
      </c>
      <c r="F174" t="s">
        <v>2301</v>
      </c>
      <c r="G174">
        <v>-32.158153252634499</v>
      </c>
      <c r="H174">
        <v>115.671552062496</v>
      </c>
      <c r="I174" t="s">
        <v>2332</v>
      </c>
      <c r="J174" t="s">
        <v>2286</v>
      </c>
      <c r="K174">
        <v>19</v>
      </c>
      <c r="L174">
        <v>20</v>
      </c>
      <c r="N174">
        <v>1</v>
      </c>
      <c r="O174">
        <v>0.97389999999999999</v>
      </c>
      <c r="R174">
        <v>0.69930000000000003</v>
      </c>
    </row>
    <row r="175" spans="1:18">
      <c r="A175" t="s">
        <v>2083</v>
      </c>
      <c r="B175" t="s">
        <v>2082</v>
      </c>
      <c r="D175">
        <v>2021</v>
      </c>
      <c r="E175" t="s">
        <v>2283</v>
      </c>
      <c r="F175" t="s">
        <v>2301</v>
      </c>
      <c r="G175">
        <v>-32.158153252634499</v>
      </c>
      <c r="H175">
        <v>115.671552062496</v>
      </c>
      <c r="I175" t="s">
        <v>2332</v>
      </c>
      <c r="J175" t="s">
        <v>2286</v>
      </c>
      <c r="K175">
        <v>20</v>
      </c>
      <c r="L175">
        <v>21</v>
      </c>
      <c r="N175">
        <v>1</v>
      </c>
      <c r="O175">
        <v>1.0485</v>
      </c>
      <c r="R175">
        <v>0.48080000000000001</v>
      </c>
    </row>
    <row r="176" spans="1:18">
      <c r="A176" t="s">
        <v>2083</v>
      </c>
      <c r="B176" t="s">
        <v>2082</v>
      </c>
      <c r="D176">
        <v>2021</v>
      </c>
      <c r="E176" t="s">
        <v>2283</v>
      </c>
      <c r="F176" t="s">
        <v>2301</v>
      </c>
      <c r="G176">
        <v>-32.158153252634499</v>
      </c>
      <c r="H176">
        <v>115.671552062496</v>
      </c>
      <c r="I176" t="s">
        <v>2332</v>
      </c>
      <c r="J176" t="s">
        <v>2286</v>
      </c>
      <c r="K176">
        <v>21</v>
      </c>
      <c r="L176">
        <v>22</v>
      </c>
      <c r="N176">
        <v>1</v>
      </c>
      <c r="O176">
        <v>0.99660000000000004</v>
      </c>
      <c r="R176">
        <v>0.54510000000000003</v>
      </c>
    </row>
    <row r="177" spans="1:18">
      <c r="A177" t="s">
        <v>2083</v>
      </c>
      <c r="B177" t="s">
        <v>2082</v>
      </c>
      <c r="D177">
        <v>2021</v>
      </c>
      <c r="E177" t="s">
        <v>2283</v>
      </c>
      <c r="F177" t="s">
        <v>2301</v>
      </c>
      <c r="G177">
        <v>-32.158153252634499</v>
      </c>
      <c r="H177">
        <v>115.671552062496</v>
      </c>
      <c r="I177" t="s">
        <v>2332</v>
      </c>
      <c r="J177" t="s">
        <v>2286</v>
      </c>
      <c r="K177">
        <v>22</v>
      </c>
      <c r="L177">
        <v>23</v>
      </c>
      <c r="N177">
        <v>1</v>
      </c>
      <c r="O177">
        <v>1.2350000000000001</v>
      </c>
      <c r="R177">
        <v>0.60940000000000005</v>
      </c>
    </row>
    <row r="178" spans="1:18">
      <c r="A178" t="s">
        <v>2083</v>
      </c>
      <c r="B178" t="s">
        <v>2082</v>
      </c>
      <c r="D178">
        <v>2021</v>
      </c>
      <c r="E178" t="s">
        <v>2283</v>
      </c>
      <c r="F178" t="s">
        <v>2301</v>
      </c>
      <c r="G178">
        <v>-32.158153252634499</v>
      </c>
      <c r="H178">
        <v>115.671552062496</v>
      </c>
      <c r="I178" t="s">
        <v>2332</v>
      </c>
      <c r="J178" t="s">
        <v>2286</v>
      </c>
      <c r="K178">
        <v>23</v>
      </c>
      <c r="L178">
        <v>24</v>
      </c>
      <c r="N178">
        <v>1</v>
      </c>
      <c r="O178">
        <v>1.1565000000000001</v>
      </c>
      <c r="R178">
        <v>0.98240000000000005</v>
      </c>
    </row>
    <row r="179" spans="1:18">
      <c r="A179" t="s">
        <v>2083</v>
      </c>
      <c r="B179" t="s">
        <v>2082</v>
      </c>
      <c r="D179">
        <v>2021</v>
      </c>
      <c r="E179" t="s">
        <v>2283</v>
      </c>
      <c r="F179" t="s">
        <v>2301</v>
      </c>
      <c r="G179">
        <v>-32.158153252634499</v>
      </c>
      <c r="H179">
        <v>115.671552062496</v>
      </c>
      <c r="I179" t="s">
        <v>2332</v>
      </c>
      <c r="J179" t="s">
        <v>2286</v>
      </c>
      <c r="K179">
        <v>24</v>
      </c>
      <c r="L179">
        <v>25</v>
      </c>
      <c r="N179">
        <v>1</v>
      </c>
      <c r="O179">
        <v>1.0427</v>
      </c>
      <c r="R179">
        <v>1.3553999999999999</v>
      </c>
    </row>
    <row r="180" spans="1:18">
      <c r="A180" t="s">
        <v>2083</v>
      </c>
      <c r="B180" t="s">
        <v>2082</v>
      </c>
      <c r="D180">
        <v>2021</v>
      </c>
      <c r="E180" t="s">
        <v>2283</v>
      </c>
      <c r="F180" t="s">
        <v>2301</v>
      </c>
      <c r="G180">
        <v>-32.158153252634499</v>
      </c>
      <c r="H180">
        <v>115.671552062496</v>
      </c>
      <c r="I180" t="s">
        <v>2332</v>
      </c>
      <c r="J180" t="s">
        <v>2286</v>
      </c>
      <c r="K180">
        <v>25</v>
      </c>
      <c r="L180">
        <v>26</v>
      </c>
      <c r="N180">
        <v>1</v>
      </c>
      <c r="O180">
        <v>1.0698000000000001</v>
      </c>
      <c r="R180">
        <v>1.5517000000000001</v>
      </c>
    </row>
    <row r="181" spans="1:18">
      <c r="A181" t="s">
        <v>2083</v>
      </c>
      <c r="B181" t="s">
        <v>2082</v>
      </c>
      <c r="D181">
        <v>2021</v>
      </c>
      <c r="E181" t="s">
        <v>2283</v>
      </c>
      <c r="F181" t="s">
        <v>2301</v>
      </c>
      <c r="G181">
        <v>-32.158153252634499</v>
      </c>
      <c r="H181">
        <v>115.671552062496</v>
      </c>
      <c r="I181" t="s">
        <v>2332</v>
      </c>
      <c r="J181" t="s">
        <v>2286</v>
      </c>
      <c r="K181">
        <v>26</v>
      </c>
      <c r="L181">
        <v>27</v>
      </c>
      <c r="N181">
        <v>1</v>
      </c>
      <c r="O181">
        <v>0.81530000000000002</v>
      </c>
      <c r="R181">
        <v>1.748</v>
      </c>
    </row>
    <row r="182" spans="1:18">
      <c r="A182" t="s">
        <v>2083</v>
      </c>
      <c r="B182" t="s">
        <v>2082</v>
      </c>
      <c r="D182">
        <v>2021</v>
      </c>
      <c r="E182" t="s">
        <v>2283</v>
      </c>
      <c r="F182" t="s">
        <v>2301</v>
      </c>
      <c r="G182">
        <v>-32.158153252634499</v>
      </c>
      <c r="H182">
        <v>115.671552062496</v>
      </c>
      <c r="I182" t="s">
        <v>2332</v>
      </c>
      <c r="J182" t="s">
        <v>2286</v>
      </c>
      <c r="K182">
        <v>27</v>
      </c>
      <c r="L182">
        <v>28</v>
      </c>
      <c r="N182">
        <v>1</v>
      </c>
      <c r="O182">
        <v>1.0107999999999999</v>
      </c>
      <c r="R182">
        <v>1.2326999999999999</v>
      </c>
    </row>
    <row r="183" spans="1:18">
      <c r="A183" t="s">
        <v>2083</v>
      </c>
      <c r="B183" t="s">
        <v>2082</v>
      </c>
      <c r="D183">
        <v>2021</v>
      </c>
      <c r="E183" t="s">
        <v>2283</v>
      </c>
      <c r="F183" t="s">
        <v>2301</v>
      </c>
      <c r="G183">
        <v>-32.158153252634499</v>
      </c>
      <c r="H183">
        <v>115.671552062496</v>
      </c>
      <c r="I183" t="s">
        <v>2332</v>
      </c>
      <c r="J183" t="s">
        <v>2286</v>
      </c>
      <c r="K183">
        <v>28</v>
      </c>
      <c r="L183">
        <v>29</v>
      </c>
      <c r="N183">
        <v>1</v>
      </c>
      <c r="O183">
        <v>1.0629</v>
      </c>
      <c r="R183">
        <v>0.71750000000000003</v>
      </c>
    </row>
    <row r="184" spans="1:18">
      <c r="A184" t="s">
        <v>2083</v>
      </c>
      <c r="B184" t="s">
        <v>2082</v>
      </c>
      <c r="D184">
        <v>2021</v>
      </c>
      <c r="E184" t="s">
        <v>2283</v>
      </c>
      <c r="F184" t="s">
        <v>2301</v>
      </c>
      <c r="G184">
        <v>-32.158153252634499</v>
      </c>
      <c r="H184">
        <v>115.671552062496</v>
      </c>
      <c r="I184" t="s">
        <v>2332</v>
      </c>
      <c r="J184" t="s">
        <v>2286</v>
      </c>
      <c r="K184">
        <v>29</v>
      </c>
      <c r="L184">
        <v>30</v>
      </c>
      <c r="N184">
        <v>1</v>
      </c>
      <c r="O184">
        <v>1.1814</v>
      </c>
      <c r="R184">
        <v>0.79900000000000004</v>
      </c>
    </row>
    <row r="185" spans="1:18">
      <c r="A185" t="s">
        <v>2083</v>
      </c>
      <c r="B185" t="s">
        <v>2082</v>
      </c>
      <c r="D185">
        <v>2021</v>
      </c>
      <c r="E185" t="s">
        <v>2283</v>
      </c>
      <c r="F185" t="s">
        <v>2301</v>
      </c>
      <c r="G185">
        <v>-32.158153252634499</v>
      </c>
      <c r="H185">
        <v>115.671552062496</v>
      </c>
      <c r="I185" t="s">
        <v>2332</v>
      </c>
      <c r="J185" t="s">
        <v>2286</v>
      </c>
      <c r="K185">
        <v>30</v>
      </c>
      <c r="L185">
        <v>31</v>
      </c>
      <c r="N185">
        <v>1</v>
      </c>
      <c r="O185">
        <v>1.0659000000000001</v>
      </c>
      <c r="R185">
        <v>0.88060000000000005</v>
      </c>
    </row>
    <row r="186" spans="1:18">
      <c r="A186" t="s">
        <v>2083</v>
      </c>
      <c r="B186" t="s">
        <v>2082</v>
      </c>
      <c r="D186">
        <v>2021</v>
      </c>
      <c r="E186" t="s">
        <v>2283</v>
      </c>
      <c r="F186" t="s">
        <v>2301</v>
      </c>
      <c r="G186">
        <v>-32.158153252634499</v>
      </c>
      <c r="H186">
        <v>115.671552062496</v>
      </c>
      <c r="I186" t="s">
        <v>2332</v>
      </c>
      <c r="J186" t="s">
        <v>2286</v>
      </c>
      <c r="K186">
        <v>31</v>
      </c>
      <c r="L186">
        <v>32</v>
      </c>
      <c r="N186">
        <v>1</v>
      </c>
      <c r="O186">
        <v>1.1563000000000001</v>
      </c>
      <c r="R186">
        <v>0.79800000000000004</v>
      </c>
    </row>
    <row r="187" spans="1:18">
      <c r="A187" t="s">
        <v>2083</v>
      </c>
      <c r="B187" t="s">
        <v>2082</v>
      </c>
      <c r="D187">
        <v>2021</v>
      </c>
      <c r="E187" t="s">
        <v>2283</v>
      </c>
      <c r="F187" t="s">
        <v>2301</v>
      </c>
      <c r="G187">
        <v>-32.158153252634499</v>
      </c>
      <c r="H187">
        <v>115.671552062496</v>
      </c>
      <c r="I187" t="s">
        <v>2332</v>
      </c>
      <c r="J187" t="s">
        <v>2286</v>
      </c>
      <c r="K187">
        <v>32</v>
      </c>
      <c r="L187">
        <v>33</v>
      </c>
      <c r="N187">
        <v>1</v>
      </c>
      <c r="O187">
        <v>1.0578000000000001</v>
      </c>
      <c r="R187">
        <v>0.71530000000000005</v>
      </c>
    </row>
    <row r="188" spans="1:18">
      <c r="A188" t="s">
        <v>2083</v>
      </c>
      <c r="B188" t="s">
        <v>2082</v>
      </c>
      <c r="D188">
        <v>2021</v>
      </c>
      <c r="E188" t="s">
        <v>2283</v>
      </c>
      <c r="F188" t="s">
        <v>2301</v>
      </c>
      <c r="G188">
        <v>-32.158153252634499</v>
      </c>
      <c r="H188">
        <v>115.671552062496</v>
      </c>
      <c r="I188" t="s">
        <v>2332</v>
      </c>
      <c r="J188" t="s">
        <v>2286</v>
      </c>
      <c r="K188">
        <v>33</v>
      </c>
      <c r="L188">
        <v>34</v>
      </c>
      <c r="N188">
        <v>1</v>
      </c>
      <c r="O188">
        <v>1.1493</v>
      </c>
      <c r="R188">
        <v>0.63270000000000004</v>
      </c>
    </row>
    <row r="189" spans="1:18">
      <c r="A189" t="s">
        <v>2083</v>
      </c>
      <c r="B189" t="s">
        <v>2082</v>
      </c>
      <c r="D189">
        <v>2021</v>
      </c>
      <c r="E189" t="s">
        <v>2283</v>
      </c>
      <c r="F189" t="s">
        <v>2301</v>
      </c>
      <c r="G189">
        <v>-32.158153252634499</v>
      </c>
      <c r="H189">
        <v>115.671552062496</v>
      </c>
      <c r="I189" t="s">
        <v>2332</v>
      </c>
      <c r="J189" t="s">
        <v>2286</v>
      </c>
      <c r="K189">
        <v>34</v>
      </c>
      <c r="L189">
        <v>35</v>
      </c>
      <c r="N189">
        <v>1</v>
      </c>
      <c r="O189">
        <v>1.0313000000000001</v>
      </c>
      <c r="R189">
        <v>0.55010000000000003</v>
      </c>
    </row>
    <row r="190" spans="1:18">
      <c r="A190" t="s">
        <v>2083</v>
      </c>
      <c r="B190" t="s">
        <v>2082</v>
      </c>
      <c r="D190">
        <v>2021</v>
      </c>
      <c r="E190" t="s">
        <v>2283</v>
      </c>
      <c r="F190" t="s">
        <v>2301</v>
      </c>
      <c r="G190">
        <v>-32.158153252634499</v>
      </c>
      <c r="H190">
        <v>115.671552062496</v>
      </c>
      <c r="I190" t="s">
        <v>2332</v>
      </c>
      <c r="J190" t="s">
        <v>2286</v>
      </c>
      <c r="K190">
        <v>35</v>
      </c>
      <c r="L190">
        <v>36</v>
      </c>
      <c r="N190">
        <v>1</v>
      </c>
      <c r="O190">
        <v>1.0214000000000001</v>
      </c>
      <c r="R190">
        <v>0.55730000000000002</v>
      </c>
    </row>
    <row r="191" spans="1:18">
      <c r="A191" t="s">
        <v>2083</v>
      </c>
      <c r="B191" t="s">
        <v>2082</v>
      </c>
      <c r="D191">
        <v>2021</v>
      </c>
      <c r="E191" t="s">
        <v>2283</v>
      </c>
      <c r="F191" t="s">
        <v>2301</v>
      </c>
      <c r="G191">
        <v>-32.158153252634499</v>
      </c>
      <c r="H191">
        <v>115.671552062496</v>
      </c>
      <c r="I191" t="s">
        <v>2332</v>
      </c>
      <c r="J191" t="s">
        <v>2286</v>
      </c>
      <c r="K191">
        <v>36</v>
      </c>
      <c r="L191">
        <v>37</v>
      </c>
      <c r="N191">
        <v>1</v>
      </c>
      <c r="O191">
        <v>1.1408</v>
      </c>
      <c r="R191">
        <v>0.5645</v>
      </c>
    </row>
    <row r="192" spans="1:18">
      <c r="A192" t="s">
        <v>2083</v>
      </c>
      <c r="B192" t="s">
        <v>2082</v>
      </c>
      <c r="D192">
        <v>2021</v>
      </c>
      <c r="E192" t="s">
        <v>2283</v>
      </c>
      <c r="F192" t="s">
        <v>2301</v>
      </c>
      <c r="G192">
        <v>-32.158153252634499</v>
      </c>
      <c r="H192">
        <v>115.671552062496</v>
      </c>
      <c r="I192" t="s">
        <v>2332</v>
      </c>
      <c r="J192" t="s">
        <v>2286</v>
      </c>
      <c r="K192">
        <v>37</v>
      </c>
      <c r="L192">
        <v>38</v>
      </c>
      <c r="N192">
        <v>1</v>
      </c>
      <c r="O192">
        <v>1.1635</v>
      </c>
      <c r="R192">
        <v>0.60719999999999996</v>
      </c>
    </row>
    <row r="193" spans="1:18">
      <c r="A193" t="s">
        <v>2083</v>
      </c>
      <c r="B193" t="s">
        <v>2082</v>
      </c>
      <c r="D193">
        <v>2021</v>
      </c>
      <c r="E193" t="s">
        <v>2283</v>
      </c>
      <c r="F193" t="s">
        <v>2301</v>
      </c>
      <c r="G193">
        <v>-32.158153252634499</v>
      </c>
      <c r="H193">
        <v>115.671552062496</v>
      </c>
      <c r="I193" t="s">
        <v>2332</v>
      </c>
      <c r="J193" t="s">
        <v>2286</v>
      </c>
      <c r="K193">
        <v>38</v>
      </c>
      <c r="L193">
        <v>39</v>
      </c>
      <c r="N193">
        <v>1</v>
      </c>
      <c r="O193">
        <v>1.2071000000000001</v>
      </c>
      <c r="R193">
        <v>0.64990000000000003</v>
      </c>
    </row>
    <row r="194" spans="1:18">
      <c r="A194" t="s">
        <v>2083</v>
      </c>
      <c r="B194" t="s">
        <v>2082</v>
      </c>
      <c r="D194">
        <v>2021</v>
      </c>
      <c r="E194" t="s">
        <v>2283</v>
      </c>
      <c r="F194" t="s">
        <v>2301</v>
      </c>
      <c r="G194">
        <v>-32.158153252634499</v>
      </c>
      <c r="H194">
        <v>115.671552062496</v>
      </c>
      <c r="I194" t="s">
        <v>2332</v>
      </c>
      <c r="J194" t="s">
        <v>2286</v>
      </c>
      <c r="K194">
        <v>39</v>
      </c>
      <c r="L194">
        <v>40</v>
      </c>
      <c r="N194">
        <v>1</v>
      </c>
      <c r="O194">
        <v>1.2444</v>
      </c>
      <c r="R194">
        <v>0.63539999999999996</v>
      </c>
    </row>
    <row r="195" spans="1:18">
      <c r="A195" t="s">
        <v>2083</v>
      </c>
      <c r="B195" t="s">
        <v>2082</v>
      </c>
      <c r="D195">
        <v>2021</v>
      </c>
      <c r="E195" t="s">
        <v>2283</v>
      </c>
      <c r="F195" t="s">
        <v>2301</v>
      </c>
      <c r="G195">
        <v>-32.158153252634499</v>
      </c>
      <c r="H195">
        <v>115.671552062496</v>
      </c>
      <c r="I195" t="s">
        <v>2332</v>
      </c>
      <c r="J195" t="s">
        <v>2286</v>
      </c>
      <c r="K195">
        <v>40</v>
      </c>
      <c r="L195">
        <v>41</v>
      </c>
      <c r="N195">
        <v>1</v>
      </c>
      <c r="O195">
        <v>1.1052</v>
      </c>
      <c r="R195">
        <v>0.621</v>
      </c>
    </row>
    <row r="196" spans="1:18">
      <c r="A196" t="s">
        <v>2083</v>
      </c>
      <c r="B196" t="s">
        <v>2082</v>
      </c>
      <c r="D196">
        <v>2021</v>
      </c>
      <c r="E196" t="s">
        <v>2283</v>
      </c>
      <c r="F196" t="s">
        <v>2301</v>
      </c>
      <c r="G196">
        <v>-32.158153252634499</v>
      </c>
      <c r="H196">
        <v>115.671552062496</v>
      </c>
      <c r="I196" t="s">
        <v>2332</v>
      </c>
      <c r="J196" t="s">
        <v>2286</v>
      </c>
      <c r="K196">
        <v>41</v>
      </c>
      <c r="L196">
        <v>42</v>
      </c>
      <c r="N196">
        <v>1</v>
      </c>
      <c r="O196">
        <v>1.2316</v>
      </c>
      <c r="R196">
        <v>0.51519999999999999</v>
      </c>
    </row>
    <row r="197" spans="1:18">
      <c r="A197" t="s">
        <v>2083</v>
      </c>
      <c r="B197" t="s">
        <v>2082</v>
      </c>
      <c r="D197">
        <v>2021</v>
      </c>
      <c r="E197" t="s">
        <v>2283</v>
      </c>
      <c r="F197" t="s">
        <v>2301</v>
      </c>
      <c r="G197">
        <v>-32.158153252634499</v>
      </c>
      <c r="H197">
        <v>115.671552062496</v>
      </c>
      <c r="I197" t="s">
        <v>2332</v>
      </c>
      <c r="J197" t="s">
        <v>2286</v>
      </c>
      <c r="K197">
        <v>42</v>
      </c>
      <c r="L197">
        <v>43</v>
      </c>
      <c r="N197">
        <v>1</v>
      </c>
      <c r="O197">
        <v>1.1778999999999999</v>
      </c>
      <c r="R197">
        <v>0.40949999999999998</v>
      </c>
    </row>
    <row r="198" spans="1:18">
      <c r="A198" t="s">
        <v>2083</v>
      </c>
      <c r="B198" t="s">
        <v>2082</v>
      </c>
      <c r="D198">
        <v>2021</v>
      </c>
      <c r="E198" t="s">
        <v>2283</v>
      </c>
      <c r="F198" t="s">
        <v>2301</v>
      </c>
      <c r="G198">
        <v>-32.158153252634499</v>
      </c>
      <c r="H198">
        <v>115.671552062496</v>
      </c>
      <c r="I198" t="s">
        <v>2332</v>
      </c>
      <c r="J198" t="s">
        <v>2286</v>
      </c>
      <c r="K198">
        <v>43</v>
      </c>
      <c r="L198">
        <v>44</v>
      </c>
      <c r="N198">
        <v>1</v>
      </c>
      <c r="O198">
        <v>1.1541999999999999</v>
      </c>
      <c r="R198">
        <v>0.40110000000000001</v>
      </c>
    </row>
    <row r="199" spans="1:18">
      <c r="A199" t="s">
        <v>2083</v>
      </c>
      <c r="B199" t="s">
        <v>2082</v>
      </c>
      <c r="D199">
        <v>2021</v>
      </c>
      <c r="E199" t="s">
        <v>2283</v>
      </c>
      <c r="F199" t="s">
        <v>2301</v>
      </c>
      <c r="G199">
        <v>-32.158153252634499</v>
      </c>
      <c r="H199">
        <v>115.671552062496</v>
      </c>
      <c r="I199" t="s">
        <v>2332</v>
      </c>
      <c r="J199" t="s">
        <v>2286</v>
      </c>
      <c r="K199">
        <v>44</v>
      </c>
      <c r="L199">
        <v>45</v>
      </c>
      <c r="N199">
        <v>1</v>
      </c>
      <c r="O199">
        <v>1.1765000000000001</v>
      </c>
      <c r="R199">
        <v>0.39269999999999999</v>
      </c>
    </row>
    <row r="200" spans="1:18">
      <c r="A200" t="s">
        <v>2083</v>
      </c>
      <c r="B200" t="s">
        <v>2082</v>
      </c>
      <c r="D200">
        <v>2021</v>
      </c>
      <c r="E200" t="s">
        <v>2283</v>
      </c>
      <c r="F200" t="s">
        <v>2301</v>
      </c>
      <c r="G200">
        <v>-32.158153252634499</v>
      </c>
      <c r="H200">
        <v>115.671552062496</v>
      </c>
      <c r="I200" t="s">
        <v>2332</v>
      </c>
      <c r="J200" t="s">
        <v>2286</v>
      </c>
      <c r="K200">
        <v>45</v>
      </c>
      <c r="L200">
        <v>46</v>
      </c>
      <c r="N200">
        <v>1</v>
      </c>
      <c r="O200">
        <v>1.0783</v>
      </c>
      <c r="R200">
        <v>0.41810000000000003</v>
      </c>
    </row>
    <row r="201" spans="1:18">
      <c r="A201" t="s">
        <v>2083</v>
      </c>
      <c r="B201" t="s">
        <v>2082</v>
      </c>
      <c r="D201">
        <v>2021</v>
      </c>
      <c r="E201" t="s">
        <v>2283</v>
      </c>
      <c r="F201" t="s">
        <v>2301</v>
      </c>
      <c r="G201">
        <v>-32.158153252634499</v>
      </c>
      <c r="H201">
        <v>115.671552062496</v>
      </c>
      <c r="I201" t="s">
        <v>2332</v>
      </c>
      <c r="J201" t="s">
        <v>2286</v>
      </c>
      <c r="K201">
        <v>46</v>
      </c>
      <c r="L201">
        <v>47</v>
      </c>
      <c r="N201">
        <v>1</v>
      </c>
      <c r="O201">
        <v>1.1976</v>
      </c>
      <c r="R201">
        <v>0.44340000000000002</v>
      </c>
    </row>
    <row r="202" spans="1:18">
      <c r="A202" t="s">
        <v>2083</v>
      </c>
      <c r="B202" t="s">
        <v>2082</v>
      </c>
      <c r="D202">
        <v>2021</v>
      </c>
      <c r="E202" t="s">
        <v>2283</v>
      </c>
      <c r="F202" t="s">
        <v>2301</v>
      </c>
      <c r="G202">
        <v>-32.158153252634499</v>
      </c>
      <c r="H202">
        <v>115.671552062496</v>
      </c>
      <c r="I202" t="s">
        <v>2332</v>
      </c>
      <c r="J202" t="s">
        <v>2286</v>
      </c>
      <c r="K202">
        <v>47</v>
      </c>
      <c r="L202">
        <v>48</v>
      </c>
      <c r="N202">
        <v>1</v>
      </c>
      <c r="O202">
        <v>1.1014999999999999</v>
      </c>
      <c r="R202">
        <v>0.46879999999999999</v>
      </c>
    </row>
    <row r="203" spans="1:18">
      <c r="A203" t="s">
        <v>2083</v>
      </c>
      <c r="B203" t="s">
        <v>2082</v>
      </c>
      <c r="D203">
        <v>2021</v>
      </c>
      <c r="E203" t="s">
        <v>2283</v>
      </c>
      <c r="F203" t="s">
        <v>2301</v>
      </c>
      <c r="G203">
        <v>-32.158153252634499</v>
      </c>
      <c r="H203">
        <v>115.671552062496</v>
      </c>
      <c r="I203" t="s">
        <v>2332</v>
      </c>
      <c r="J203" t="s">
        <v>2286</v>
      </c>
      <c r="K203">
        <v>48</v>
      </c>
      <c r="L203">
        <v>49</v>
      </c>
      <c r="N203">
        <v>1</v>
      </c>
      <c r="O203">
        <v>1.0602</v>
      </c>
      <c r="R203">
        <v>0.49419999999999997</v>
      </c>
    </row>
    <row r="204" spans="1:18">
      <c r="A204" t="s">
        <v>2083</v>
      </c>
      <c r="B204" t="s">
        <v>2082</v>
      </c>
      <c r="D204">
        <v>2021</v>
      </c>
      <c r="E204" t="s">
        <v>2283</v>
      </c>
      <c r="F204" t="s">
        <v>2301</v>
      </c>
      <c r="G204">
        <v>-32.158153252634499</v>
      </c>
      <c r="H204">
        <v>115.671552062496</v>
      </c>
      <c r="I204" t="s">
        <v>2332</v>
      </c>
      <c r="J204" t="s">
        <v>2286</v>
      </c>
      <c r="K204">
        <v>49</v>
      </c>
      <c r="L204">
        <v>50</v>
      </c>
      <c r="N204">
        <v>1</v>
      </c>
      <c r="O204">
        <v>1.1625000000000001</v>
      </c>
      <c r="R204">
        <v>0.45639999999999997</v>
      </c>
    </row>
    <row r="205" spans="1:18">
      <c r="A205" t="s">
        <v>2083</v>
      </c>
      <c r="B205" t="s">
        <v>2082</v>
      </c>
      <c r="D205">
        <v>2021</v>
      </c>
      <c r="E205" t="s">
        <v>2283</v>
      </c>
      <c r="F205" t="s">
        <v>2301</v>
      </c>
      <c r="G205">
        <v>-32.158153252634499</v>
      </c>
      <c r="H205">
        <v>115.671552062496</v>
      </c>
      <c r="I205" t="s">
        <v>2332</v>
      </c>
      <c r="J205" t="s">
        <v>2286</v>
      </c>
      <c r="K205">
        <v>50</v>
      </c>
      <c r="L205">
        <v>51</v>
      </c>
      <c r="N205">
        <v>1</v>
      </c>
      <c r="O205">
        <v>1.0506</v>
      </c>
      <c r="R205">
        <v>0.41860000000000003</v>
      </c>
    </row>
    <row r="206" spans="1:18">
      <c r="A206" t="s">
        <v>2083</v>
      </c>
      <c r="B206" t="s">
        <v>2082</v>
      </c>
      <c r="D206">
        <v>2021</v>
      </c>
      <c r="E206" t="s">
        <v>2283</v>
      </c>
      <c r="F206" t="s">
        <v>2301</v>
      </c>
      <c r="G206">
        <v>-32.158153252634499</v>
      </c>
      <c r="H206">
        <v>115.671552062496</v>
      </c>
      <c r="I206" t="s">
        <v>2332</v>
      </c>
      <c r="J206" t="s">
        <v>2286</v>
      </c>
      <c r="K206">
        <v>51</v>
      </c>
      <c r="L206">
        <v>52</v>
      </c>
      <c r="N206">
        <v>1</v>
      </c>
      <c r="O206">
        <v>1.1946000000000001</v>
      </c>
      <c r="R206">
        <v>0.41860000000000003</v>
      </c>
    </row>
    <row r="207" spans="1:18">
      <c r="A207" t="s">
        <v>2083</v>
      </c>
      <c r="B207" t="s">
        <v>2082</v>
      </c>
      <c r="D207">
        <v>2021</v>
      </c>
      <c r="E207" t="s">
        <v>2283</v>
      </c>
      <c r="F207" t="s">
        <v>2301</v>
      </c>
      <c r="G207">
        <v>-32.158153252634499</v>
      </c>
      <c r="H207">
        <v>115.671552062496</v>
      </c>
      <c r="I207" t="s">
        <v>2332</v>
      </c>
      <c r="J207" t="s">
        <v>2286</v>
      </c>
      <c r="K207">
        <v>52</v>
      </c>
      <c r="L207">
        <v>53</v>
      </c>
      <c r="N207">
        <v>1</v>
      </c>
      <c r="O207">
        <v>1.2411000000000001</v>
      </c>
      <c r="R207">
        <v>0.41860000000000003</v>
      </c>
    </row>
    <row r="208" spans="1:18">
      <c r="A208" t="s">
        <v>2083</v>
      </c>
      <c r="B208" t="s">
        <v>2082</v>
      </c>
      <c r="D208">
        <v>2021</v>
      </c>
      <c r="E208" t="s">
        <v>2283</v>
      </c>
      <c r="F208" t="s">
        <v>2301</v>
      </c>
      <c r="G208">
        <v>-32.158153252634499</v>
      </c>
      <c r="H208">
        <v>115.671552062496</v>
      </c>
      <c r="I208" t="s">
        <v>2332</v>
      </c>
      <c r="J208" t="s">
        <v>2286</v>
      </c>
      <c r="K208">
        <v>53</v>
      </c>
      <c r="L208">
        <v>54</v>
      </c>
      <c r="N208">
        <v>1</v>
      </c>
      <c r="O208">
        <v>1.2836000000000001</v>
      </c>
      <c r="R208">
        <v>0.42530000000000001</v>
      </c>
    </row>
    <row r="209" spans="1:18">
      <c r="A209" t="s">
        <v>2083</v>
      </c>
      <c r="B209" t="s">
        <v>2082</v>
      </c>
      <c r="D209">
        <v>2021</v>
      </c>
      <c r="E209" t="s">
        <v>2283</v>
      </c>
      <c r="F209" t="s">
        <v>2301</v>
      </c>
      <c r="G209">
        <v>-32.158153252634499</v>
      </c>
      <c r="H209">
        <v>115.671552062496</v>
      </c>
      <c r="I209" t="s">
        <v>2332</v>
      </c>
      <c r="J209" t="s">
        <v>2286</v>
      </c>
      <c r="K209">
        <v>54</v>
      </c>
      <c r="L209">
        <v>55</v>
      </c>
      <c r="N209">
        <v>1</v>
      </c>
      <c r="O209">
        <v>1.181</v>
      </c>
      <c r="R209">
        <v>0.43209999999999998</v>
      </c>
    </row>
    <row r="210" spans="1:18">
      <c r="A210" t="s">
        <v>2083</v>
      </c>
      <c r="B210" t="s">
        <v>2082</v>
      </c>
      <c r="D210">
        <v>2021</v>
      </c>
      <c r="E210" t="s">
        <v>2283</v>
      </c>
      <c r="F210" t="s">
        <v>2301</v>
      </c>
      <c r="G210">
        <v>-32.158153252634499</v>
      </c>
      <c r="H210">
        <v>115.671552062496</v>
      </c>
      <c r="I210" t="s">
        <v>2332</v>
      </c>
      <c r="J210" t="s">
        <v>2286</v>
      </c>
      <c r="K210">
        <v>55</v>
      </c>
      <c r="L210">
        <v>56</v>
      </c>
      <c r="N210">
        <v>1</v>
      </c>
      <c r="O210">
        <v>1.2666999999999999</v>
      </c>
      <c r="R210">
        <v>0.3967</v>
      </c>
    </row>
    <row r="211" spans="1:18">
      <c r="A211" t="s">
        <v>2083</v>
      </c>
      <c r="B211" t="s">
        <v>2082</v>
      </c>
      <c r="D211">
        <v>2021</v>
      </c>
      <c r="E211" t="s">
        <v>2283</v>
      </c>
      <c r="F211" t="s">
        <v>2301</v>
      </c>
      <c r="G211">
        <v>-32.158153252634499</v>
      </c>
      <c r="H211">
        <v>115.671552062496</v>
      </c>
      <c r="I211" t="s">
        <v>2332</v>
      </c>
      <c r="J211" t="s">
        <v>2286</v>
      </c>
      <c r="K211">
        <v>56</v>
      </c>
      <c r="L211">
        <v>57</v>
      </c>
      <c r="N211">
        <v>1</v>
      </c>
      <c r="O211">
        <v>1.3386</v>
      </c>
      <c r="R211">
        <v>0.36120000000000002</v>
      </c>
    </row>
    <row r="212" spans="1:18">
      <c r="A212" t="s">
        <v>2083</v>
      </c>
      <c r="B212" t="s">
        <v>2082</v>
      </c>
      <c r="D212">
        <v>2021</v>
      </c>
      <c r="E212" t="s">
        <v>2283</v>
      </c>
      <c r="F212" t="s">
        <v>2301</v>
      </c>
      <c r="G212">
        <v>-32.158153252634499</v>
      </c>
      <c r="H212">
        <v>115.671552062496</v>
      </c>
      <c r="I212" t="s">
        <v>2332</v>
      </c>
      <c r="J212" t="s">
        <v>2286</v>
      </c>
      <c r="K212">
        <v>57</v>
      </c>
      <c r="L212">
        <v>58</v>
      </c>
      <c r="N212">
        <v>1</v>
      </c>
      <c r="O212">
        <v>1.3791</v>
      </c>
      <c r="R212">
        <v>0.35210000000000002</v>
      </c>
    </row>
    <row r="213" spans="1:18">
      <c r="A213" t="s">
        <v>2083</v>
      </c>
      <c r="B213" t="s">
        <v>2082</v>
      </c>
      <c r="D213">
        <v>2021</v>
      </c>
      <c r="E213" t="s">
        <v>2283</v>
      </c>
      <c r="F213" t="s">
        <v>2301</v>
      </c>
      <c r="G213">
        <v>-32.158153252634499</v>
      </c>
      <c r="H213">
        <v>115.671552062496</v>
      </c>
      <c r="I213" t="s">
        <v>2332</v>
      </c>
      <c r="J213" t="s">
        <v>2286</v>
      </c>
      <c r="K213">
        <v>58</v>
      </c>
      <c r="L213">
        <v>59</v>
      </c>
      <c r="N213">
        <v>1</v>
      </c>
      <c r="O213">
        <v>1.4806999999999999</v>
      </c>
      <c r="R213">
        <v>0.34300000000000003</v>
      </c>
    </row>
    <row r="214" spans="1:18">
      <c r="A214" t="s">
        <v>2083</v>
      </c>
      <c r="B214" t="s">
        <v>2082</v>
      </c>
      <c r="D214">
        <v>2021</v>
      </c>
      <c r="E214" t="s">
        <v>2283</v>
      </c>
      <c r="F214" t="s">
        <v>2301</v>
      </c>
      <c r="G214">
        <v>-32.158153252634499</v>
      </c>
      <c r="H214">
        <v>115.671552062496</v>
      </c>
      <c r="I214" t="s">
        <v>2332</v>
      </c>
      <c r="J214" t="s">
        <v>2286</v>
      </c>
      <c r="K214">
        <v>59</v>
      </c>
      <c r="L214">
        <v>60</v>
      </c>
      <c r="N214">
        <v>1</v>
      </c>
      <c r="O214">
        <v>1.1989000000000001</v>
      </c>
      <c r="R214">
        <v>0.32729999999999998</v>
      </c>
    </row>
    <row r="215" spans="1:18">
      <c r="A215" t="s">
        <v>2083</v>
      </c>
      <c r="B215" t="s">
        <v>2082</v>
      </c>
      <c r="D215">
        <v>2021</v>
      </c>
      <c r="E215" t="s">
        <v>2283</v>
      </c>
      <c r="F215" t="s">
        <v>2301</v>
      </c>
      <c r="G215">
        <v>-32.158153252634499</v>
      </c>
      <c r="H215">
        <v>115.671552062496</v>
      </c>
      <c r="I215" t="s">
        <v>2332</v>
      </c>
      <c r="J215" t="s">
        <v>2286</v>
      </c>
      <c r="K215">
        <v>60</v>
      </c>
      <c r="L215">
        <v>61</v>
      </c>
      <c r="N215">
        <v>1</v>
      </c>
      <c r="O215">
        <v>1.2365999999999999</v>
      </c>
      <c r="R215">
        <v>0.31159999999999999</v>
      </c>
    </row>
    <row r="216" spans="1:18">
      <c r="A216" t="s">
        <v>2083</v>
      </c>
      <c r="B216" t="s">
        <v>2082</v>
      </c>
      <c r="D216">
        <v>2021</v>
      </c>
      <c r="E216" t="s">
        <v>2283</v>
      </c>
      <c r="F216" t="s">
        <v>2301</v>
      </c>
      <c r="G216">
        <v>-32.158153252634499</v>
      </c>
      <c r="H216">
        <v>115.671552062496</v>
      </c>
      <c r="I216" t="s">
        <v>2332</v>
      </c>
      <c r="J216" t="s">
        <v>2286</v>
      </c>
      <c r="K216">
        <v>61</v>
      </c>
      <c r="L216">
        <v>62</v>
      </c>
      <c r="N216">
        <v>1</v>
      </c>
      <c r="O216">
        <v>1.2927</v>
      </c>
      <c r="R216">
        <v>0.30780000000000002</v>
      </c>
    </row>
    <row r="217" spans="1:18">
      <c r="A217" t="s">
        <v>2083</v>
      </c>
      <c r="B217" t="s">
        <v>2082</v>
      </c>
      <c r="D217">
        <v>2021</v>
      </c>
      <c r="E217" t="s">
        <v>2283</v>
      </c>
      <c r="F217" t="s">
        <v>2301</v>
      </c>
      <c r="G217">
        <v>-32.158153252634499</v>
      </c>
      <c r="H217">
        <v>115.671552062496</v>
      </c>
      <c r="I217" t="s">
        <v>2332</v>
      </c>
      <c r="J217" t="s">
        <v>2286</v>
      </c>
      <c r="K217">
        <v>62</v>
      </c>
      <c r="L217">
        <v>63</v>
      </c>
      <c r="N217">
        <v>1</v>
      </c>
      <c r="O217">
        <v>1.3236000000000001</v>
      </c>
      <c r="R217">
        <v>0.3039</v>
      </c>
    </row>
    <row r="218" spans="1:18">
      <c r="A218" t="s">
        <v>2083</v>
      </c>
      <c r="B218" t="s">
        <v>2082</v>
      </c>
      <c r="D218">
        <v>2021</v>
      </c>
      <c r="E218" t="s">
        <v>2283</v>
      </c>
      <c r="F218" t="s">
        <v>2301</v>
      </c>
      <c r="G218">
        <v>-32.158153252634499</v>
      </c>
      <c r="H218">
        <v>115.671552062496</v>
      </c>
      <c r="I218" t="s">
        <v>2332</v>
      </c>
      <c r="J218" t="s">
        <v>2286</v>
      </c>
      <c r="K218">
        <v>63</v>
      </c>
      <c r="L218">
        <v>64</v>
      </c>
      <c r="N218">
        <v>1</v>
      </c>
      <c r="O218">
        <v>1.2581</v>
      </c>
      <c r="R218">
        <v>0.25690000000000002</v>
      </c>
    </row>
    <row r="219" spans="1:18">
      <c r="A219" t="s">
        <v>2083</v>
      </c>
      <c r="B219" t="s">
        <v>2082</v>
      </c>
      <c r="D219">
        <v>2021</v>
      </c>
      <c r="E219" t="s">
        <v>2283</v>
      </c>
      <c r="F219" t="s">
        <v>2301</v>
      </c>
      <c r="G219">
        <v>-32.158153252634499</v>
      </c>
      <c r="H219">
        <v>115.671552062496</v>
      </c>
      <c r="I219" t="s">
        <v>2332</v>
      </c>
      <c r="J219" t="s">
        <v>2286</v>
      </c>
      <c r="K219">
        <v>64</v>
      </c>
      <c r="L219">
        <v>65</v>
      </c>
      <c r="N219">
        <v>1</v>
      </c>
      <c r="O219">
        <v>1.2565999999999999</v>
      </c>
      <c r="R219">
        <v>0.2099</v>
      </c>
    </row>
    <row r="220" spans="1:18">
      <c r="A220" t="s">
        <v>2083</v>
      </c>
      <c r="B220" t="s">
        <v>2082</v>
      </c>
      <c r="D220">
        <v>2021</v>
      </c>
      <c r="E220" t="s">
        <v>2283</v>
      </c>
      <c r="F220" t="s">
        <v>2301</v>
      </c>
      <c r="G220">
        <v>-32.158153252634499</v>
      </c>
      <c r="H220">
        <v>115.671552062496</v>
      </c>
      <c r="I220" t="s">
        <v>2332</v>
      </c>
      <c r="J220" t="s">
        <v>2286</v>
      </c>
      <c r="K220">
        <v>65</v>
      </c>
      <c r="L220">
        <v>66</v>
      </c>
      <c r="N220">
        <v>1</v>
      </c>
      <c r="O220">
        <v>1.2806999999999999</v>
      </c>
      <c r="R220">
        <v>0.25209999999999999</v>
      </c>
    </row>
    <row r="221" spans="1:18">
      <c r="A221" t="s">
        <v>2083</v>
      </c>
      <c r="B221" t="s">
        <v>2082</v>
      </c>
      <c r="D221">
        <v>2021</v>
      </c>
      <c r="E221" t="s">
        <v>2283</v>
      </c>
      <c r="F221" t="s">
        <v>2301</v>
      </c>
      <c r="G221">
        <v>-32.158153252634499</v>
      </c>
      <c r="H221">
        <v>115.671552062496</v>
      </c>
      <c r="I221" t="s">
        <v>2332</v>
      </c>
      <c r="J221" t="s">
        <v>2286</v>
      </c>
      <c r="K221">
        <v>66</v>
      </c>
      <c r="L221">
        <v>67</v>
      </c>
      <c r="N221">
        <v>1</v>
      </c>
      <c r="O221">
        <v>1.2741</v>
      </c>
      <c r="R221">
        <v>0.29430000000000001</v>
      </c>
    </row>
    <row r="222" spans="1:18">
      <c r="A222" t="s">
        <v>2083</v>
      </c>
      <c r="B222" t="s">
        <v>2082</v>
      </c>
      <c r="D222">
        <v>2021</v>
      </c>
      <c r="E222" t="s">
        <v>2283</v>
      </c>
      <c r="F222" t="s">
        <v>2301</v>
      </c>
      <c r="G222">
        <v>-32.158153252634499</v>
      </c>
      <c r="H222">
        <v>115.671552062496</v>
      </c>
      <c r="I222" t="s">
        <v>2332</v>
      </c>
      <c r="J222" t="s">
        <v>2286</v>
      </c>
      <c r="K222">
        <v>67</v>
      </c>
      <c r="L222">
        <v>68</v>
      </c>
      <c r="N222">
        <v>1</v>
      </c>
      <c r="O222">
        <v>1.2777000000000001</v>
      </c>
      <c r="R222">
        <v>0.22259999999999999</v>
      </c>
    </row>
    <row r="223" spans="1:18">
      <c r="A223" t="s">
        <v>2083</v>
      </c>
      <c r="B223" t="s">
        <v>2082</v>
      </c>
      <c r="D223">
        <v>2021</v>
      </c>
      <c r="E223" t="s">
        <v>2283</v>
      </c>
      <c r="F223" t="s">
        <v>2301</v>
      </c>
      <c r="G223">
        <v>-32.158153252634499</v>
      </c>
      <c r="H223">
        <v>115.671552062496</v>
      </c>
      <c r="I223" t="s">
        <v>2332</v>
      </c>
      <c r="J223" t="s">
        <v>2286</v>
      </c>
      <c r="K223">
        <v>68</v>
      </c>
      <c r="L223">
        <v>69</v>
      </c>
      <c r="N223">
        <v>1</v>
      </c>
      <c r="O223">
        <v>0.96450000000000002</v>
      </c>
      <c r="R223">
        <v>0.15090000000000001</v>
      </c>
    </row>
    <row r="224" spans="1:18">
      <c r="A224" t="s">
        <v>2083</v>
      </c>
      <c r="B224" t="s">
        <v>2082</v>
      </c>
      <c r="D224">
        <v>2021</v>
      </c>
      <c r="E224" t="s">
        <v>2283</v>
      </c>
      <c r="F224" t="s">
        <v>2301</v>
      </c>
      <c r="G224">
        <v>-32.158153252634499</v>
      </c>
      <c r="H224">
        <v>115.671552062496</v>
      </c>
      <c r="I224" t="s">
        <v>2332</v>
      </c>
      <c r="J224" t="s">
        <v>2286</v>
      </c>
      <c r="K224">
        <v>69</v>
      </c>
      <c r="L224">
        <v>70</v>
      </c>
      <c r="N224">
        <v>1</v>
      </c>
      <c r="O224">
        <v>0.96450000000000002</v>
      </c>
      <c r="R224">
        <v>0.34360000000000002</v>
      </c>
    </row>
    <row r="225" spans="1:18">
      <c r="A225" t="s">
        <v>2083</v>
      </c>
      <c r="B225" t="s">
        <v>2082</v>
      </c>
      <c r="D225">
        <v>2021</v>
      </c>
      <c r="E225" t="s">
        <v>2283</v>
      </c>
      <c r="F225" t="s">
        <v>2301</v>
      </c>
      <c r="G225">
        <v>-32.158153252634499</v>
      </c>
      <c r="H225">
        <v>115.671552062496</v>
      </c>
      <c r="I225" t="s">
        <v>2332</v>
      </c>
      <c r="J225" t="s">
        <v>2286</v>
      </c>
      <c r="K225">
        <v>70</v>
      </c>
      <c r="L225">
        <v>71</v>
      </c>
      <c r="N225">
        <v>1</v>
      </c>
      <c r="O225">
        <v>0.96450000000000002</v>
      </c>
      <c r="R225">
        <v>0.5363</v>
      </c>
    </row>
    <row r="226" spans="1:18">
      <c r="A226" t="s">
        <v>2083</v>
      </c>
      <c r="B226" t="s">
        <v>2082</v>
      </c>
      <c r="D226">
        <v>2021</v>
      </c>
      <c r="E226" t="s">
        <v>2283</v>
      </c>
      <c r="F226" t="s">
        <v>2301</v>
      </c>
      <c r="G226">
        <v>-32.158231076493998</v>
      </c>
      <c r="H226">
        <v>115.672672303309</v>
      </c>
      <c r="I226" t="s">
        <v>2332</v>
      </c>
      <c r="J226" t="s">
        <v>2285</v>
      </c>
      <c r="K226">
        <v>0</v>
      </c>
      <c r="L226">
        <v>1</v>
      </c>
      <c r="N226">
        <v>1</v>
      </c>
      <c r="O226">
        <v>0.58360000000000001</v>
      </c>
      <c r="R226">
        <v>1.3913</v>
      </c>
    </row>
    <row r="227" spans="1:18">
      <c r="A227" t="s">
        <v>2083</v>
      </c>
      <c r="B227" t="s">
        <v>2082</v>
      </c>
      <c r="D227">
        <v>2021</v>
      </c>
      <c r="E227" t="s">
        <v>2283</v>
      </c>
      <c r="F227" t="s">
        <v>2301</v>
      </c>
      <c r="G227">
        <v>-32.158231076493998</v>
      </c>
      <c r="H227">
        <v>115.672672303309</v>
      </c>
      <c r="I227" t="s">
        <v>2332</v>
      </c>
      <c r="J227" t="s">
        <v>2285</v>
      </c>
      <c r="K227">
        <v>1</v>
      </c>
      <c r="L227">
        <v>2</v>
      </c>
      <c r="N227">
        <v>1</v>
      </c>
      <c r="O227">
        <v>0.5302</v>
      </c>
      <c r="R227">
        <v>1.0285</v>
      </c>
    </row>
    <row r="228" spans="1:18">
      <c r="A228" t="s">
        <v>2083</v>
      </c>
      <c r="B228" t="s">
        <v>2082</v>
      </c>
      <c r="D228">
        <v>2021</v>
      </c>
      <c r="E228" t="s">
        <v>2283</v>
      </c>
      <c r="F228" t="s">
        <v>2301</v>
      </c>
      <c r="G228">
        <v>-32.158231076493998</v>
      </c>
      <c r="H228">
        <v>115.672672303309</v>
      </c>
      <c r="I228" t="s">
        <v>2332</v>
      </c>
      <c r="J228" t="s">
        <v>2285</v>
      </c>
      <c r="K228">
        <v>2</v>
      </c>
      <c r="L228">
        <v>3</v>
      </c>
      <c r="N228">
        <v>1</v>
      </c>
      <c r="O228">
        <v>0.5111</v>
      </c>
      <c r="R228">
        <v>0.66569999999999996</v>
      </c>
    </row>
    <row r="229" spans="1:18">
      <c r="A229" t="s">
        <v>2083</v>
      </c>
      <c r="B229" t="s">
        <v>2082</v>
      </c>
      <c r="D229">
        <v>2021</v>
      </c>
      <c r="E229" t="s">
        <v>2283</v>
      </c>
      <c r="F229" t="s">
        <v>2301</v>
      </c>
      <c r="G229">
        <v>-32.158231076493998</v>
      </c>
      <c r="H229">
        <v>115.672672303309</v>
      </c>
      <c r="I229" t="s">
        <v>2332</v>
      </c>
      <c r="J229" t="s">
        <v>2285</v>
      </c>
      <c r="K229">
        <v>3</v>
      </c>
      <c r="L229">
        <v>4</v>
      </c>
      <c r="N229">
        <v>1</v>
      </c>
      <c r="O229">
        <v>0.66</v>
      </c>
      <c r="R229">
        <v>1.1154999999999999</v>
      </c>
    </row>
    <row r="230" spans="1:18">
      <c r="A230" t="s">
        <v>2083</v>
      </c>
      <c r="B230" t="s">
        <v>2082</v>
      </c>
      <c r="D230">
        <v>2021</v>
      </c>
      <c r="E230" t="s">
        <v>2283</v>
      </c>
      <c r="F230" t="s">
        <v>2301</v>
      </c>
      <c r="G230">
        <v>-32.158231076493998</v>
      </c>
      <c r="H230">
        <v>115.672672303309</v>
      </c>
      <c r="I230" t="s">
        <v>2332</v>
      </c>
      <c r="J230" t="s">
        <v>2285</v>
      </c>
      <c r="K230">
        <v>4</v>
      </c>
      <c r="L230">
        <v>5</v>
      </c>
      <c r="N230">
        <v>1</v>
      </c>
      <c r="O230">
        <v>0.89800000000000002</v>
      </c>
      <c r="R230">
        <v>1.5653999999999999</v>
      </c>
    </row>
    <row r="231" spans="1:18">
      <c r="A231" t="s">
        <v>2083</v>
      </c>
      <c r="B231" t="s">
        <v>2082</v>
      </c>
      <c r="D231">
        <v>2021</v>
      </c>
      <c r="E231" t="s">
        <v>2283</v>
      </c>
      <c r="F231" t="s">
        <v>2301</v>
      </c>
      <c r="G231">
        <v>-32.158231076493998</v>
      </c>
      <c r="H231">
        <v>115.672672303309</v>
      </c>
      <c r="I231" t="s">
        <v>2332</v>
      </c>
      <c r="J231" t="s">
        <v>2285</v>
      </c>
      <c r="K231">
        <v>5</v>
      </c>
      <c r="L231">
        <v>6</v>
      </c>
      <c r="N231">
        <v>1</v>
      </c>
      <c r="O231">
        <v>0.8871</v>
      </c>
      <c r="R231">
        <v>1.6471</v>
      </c>
    </row>
    <row r="232" spans="1:18">
      <c r="A232" t="s">
        <v>2083</v>
      </c>
      <c r="B232" t="s">
        <v>2082</v>
      </c>
      <c r="D232">
        <v>2021</v>
      </c>
      <c r="E232" t="s">
        <v>2283</v>
      </c>
      <c r="F232" t="s">
        <v>2301</v>
      </c>
      <c r="G232">
        <v>-32.158231076493998</v>
      </c>
      <c r="H232">
        <v>115.672672303309</v>
      </c>
      <c r="I232" t="s">
        <v>2332</v>
      </c>
      <c r="J232" t="s">
        <v>2285</v>
      </c>
      <c r="K232">
        <v>6</v>
      </c>
      <c r="L232">
        <v>7</v>
      </c>
      <c r="N232">
        <v>1</v>
      </c>
      <c r="O232">
        <v>0.59609999999999996</v>
      </c>
      <c r="R232">
        <v>1.7289000000000001</v>
      </c>
    </row>
    <row r="233" spans="1:18">
      <c r="A233" t="s">
        <v>2083</v>
      </c>
      <c r="B233" t="s">
        <v>2082</v>
      </c>
      <c r="D233">
        <v>2021</v>
      </c>
      <c r="E233" t="s">
        <v>2283</v>
      </c>
      <c r="F233" t="s">
        <v>2301</v>
      </c>
      <c r="G233">
        <v>-32.158231076493998</v>
      </c>
      <c r="H233">
        <v>115.672672303309</v>
      </c>
      <c r="I233" t="s">
        <v>2332</v>
      </c>
      <c r="J233" t="s">
        <v>2285</v>
      </c>
      <c r="K233">
        <v>7</v>
      </c>
      <c r="L233">
        <v>8</v>
      </c>
      <c r="N233">
        <v>1</v>
      </c>
      <c r="O233">
        <v>0.4551</v>
      </c>
      <c r="R233">
        <v>1.8412999999999999</v>
      </c>
    </row>
    <row r="234" spans="1:18">
      <c r="A234" t="s">
        <v>2083</v>
      </c>
      <c r="B234" t="s">
        <v>2082</v>
      </c>
      <c r="D234">
        <v>2021</v>
      </c>
      <c r="E234" t="s">
        <v>2283</v>
      </c>
      <c r="F234" t="s">
        <v>2301</v>
      </c>
      <c r="G234">
        <v>-32.158231076493998</v>
      </c>
      <c r="H234">
        <v>115.672672303309</v>
      </c>
      <c r="I234" t="s">
        <v>2332</v>
      </c>
      <c r="J234" t="s">
        <v>2285</v>
      </c>
      <c r="K234">
        <v>8</v>
      </c>
      <c r="L234">
        <v>9</v>
      </c>
      <c r="N234">
        <v>1</v>
      </c>
      <c r="O234">
        <v>0.90720000000000001</v>
      </c>
      <c r="R234">
        <v>1.9537</v>
      </c>
    </row>
    <row r="235" spans="1:18">
      <c r="A235" t="s">
        <v>2083</v>
      </c>
      <c r="B235" t="s">
        <v>2082</v>
      </c>
      <c r="D235">
        <v>2021</v>
      </c>
      <c r="E235" t="s">
        <v>2283</v>
      </c>
      <c r="F235" t="s">
        <v>2301</v>
      </c>
      <c r="G235">
        <v>-32.158231076493998</v>
      </c>
      <c r="H235">
        <v>115.672672303309</v>
      </c>
      <c r="I235" t="s">
        <v>2332</v>
      </c>
      <c r="J235" t="s">
        <v>2285</v>
      </c>
      <c r="K235">
        <v>9</v>
      </c>
      <c r="L235">
        <v>10</v>
      </c>
      <c r="N235">
        <v>1</v>
      </c>
      <c r="O235">
        <v>0.91190000000000004</v>
      </c>
      <c r="R235">
        <v>1.1936</v>
      </c>
    </row>
    <row r="236" spans="1:18">
      <c r="A236" t="s">
        <v>2083</v>
      </c>
      <c r="B236" t="s">
        <v>2082</v>
      </c>
      <c r="D236">
        <v>2021</v>
      </c>
      <c r="E236" t="s">
        <v>2283</v>
      </c>
      <c r="F236" t="s">
        <v>2301</v>
      </c>
      <c r="G236">
        <v>-32.158231076493998</v>
      </c>
      <c r="H236">
        <v>115.672672303309</v>
      </c>
      <c r="I236" t="s">
        <v>2332</v>
      </c>
      <c r="J236" t="s">
        <v>2285</v>
      </c>
      <c r="K236">
        <v>10</v>
      </c>
      <c r="L236">
        <v>11</v>
      </c>
      <c r="N236">
        <v>1</v>
      </c>
      <c r="O236">
        <v>0.749</v>
      </c>
      <c r="R236">
        <v>0.4335</v>
      </c>
    </row>
    <row r="237" spans="1:18">
      <c r="A237" t="s">
        <v>2083</v>
      </c>
      <c r="B237" t="s">
        <v>2082</v>
      </c>
      <c r="D237">
        <v>2021</v>
      </c>
      <c r="E237" t="s">
        <v>2283</v>
      </c>
      <c r="F237" t="s">
        <v>2301</v>
      </c>
      <c r="G237">
        <v>-32.158231076493998</v>
      </c>
      <c r="H237">
        <v>115.672672303309</v>
      </c>
      <c r="I237" t="s">
        <v>2332</v>
      </c>
      <c r="J237" t="s">
        <v>2285</v>
      </c>
      <c r="K237">
        <v>11</v>
      </c>
      <c r="L237">
        <v>12</v>
      </c>
      <c r="N237">
        <v>1</v>
      </c>
      <c r="O237">
        <v>1.0233000000000001</v>
      </c>
      <c r="R237">
        <v>0.4637</v>
      </c>
    </row>
    <row r="238" spans="1:18">
      <c r="A238" t="s">
        <v>2083</v>
      </c>
      <c r="B238" t="s">
        <v>2082</v>
      </c>
      <c r="D238">
        <v>2021</v>
      </c>
      <c r="E238" t="s">
        <v>2283</v>
      </c>
      <c r="F238" t="s">
        <v>2301</v>
      </c>
      <c r="G238">
        <v>-32.158231076493998</v>
      </c>
      <c r="H238">
        <v>115.672672303309</v>
      </c>
      <c r="I238" t="s">
        <v>2332</v>
      </c>
      <c r="J238" t="s">
        <v>2285</v>
      </c>
      <c r="K238">
        <v>12</v>
      </c>
      <c r="L238">
        <v>13</v>
      </c>
      <c r="N238">
        <v>1</v>
      </c>
      <c r="O238">
        <v>0.78939999999999999</v>
      </c>
      <c r="R238">
        <v>0.49390000000000001</v>
      </c>
    </row>
    <row r="239" spans="1:18">
      <c r="A239" t="s">
        <v>2083</v>
      </c>
      <c r="B239" t="s">
        <v>2082</v>
      </c>
      <c r="D239">
        <v>2021</v>
      </c>
      <c r="E239" t="s">
        <v>2283</v>
      </c>
      <c r="F239" t="s">
        <v>2301</v>
      </c>
      <c r="G239">
        <v>-32.158231076493998</v>
      </c>
      <c r="H239">
        <v>115.672672303309</v>
      </c>
      <c r="I239" t="s">
        <v>2332</v>
      </c>
      <c r="J239" t="s">
        <v>2285</v>
      </c>
      <c r="K239">
        <v>13</v>
      </c>
      <c r="L239">
        <v>14</v>
      </c>
      <c r="N239">
        <v>1</v>
      </c>
      <c r="O239">
        <v>1.0237000000000001</v>
      </c>
      <c r="R239">
        <v>0.51100000000000001</v>
      </c>
    </row>
    <row r="240" spans="1:18">
      <c r="A240" t="s">
        <v>2083</v>
      </c>
      <c r="B240" t="s">
        <v>2082</v>
      </c>
      <c r="D240">
        <v>2021</v>
      </c>
      <c r="E240" t="s">
        <v>2283</v>
      </c>
      <c r="F240" t="s">
        <v>2301</v>
      </c>
      <c r="G240">
        <v>-32.158231076493998</v>
      </c>
      <c r="H240">
        <v>115.672672303309</v>
      </c>
      <c r="I240" t="s">
        <v>2332</v>
      </c>
      <c r="J240" t="s">
        <v>2285</v>
      </c>
      <c r="K240">
        <v>14</v>
      </c>
      <c r="L240">
        <v>15</v>
      </c>
      <c r="N240">
        <v>1</v>
      </c>
      <c r="O240">
        <v>1.0148999999999999</v>
      </c>
      <c r="R240">
        <v>0.5282</v>
      </c>
    </row>
    <row r="241" spans="1:18">
      <c r="A241" t="s">
        <v>2083</v>
      </c>
      <c r="B241" t="s">
        <v>2082</v>
      </c>
      <c r="D241">
        <v>2021</v>
      </c>
      <c r="E241" t="s">
        <v>2283</v>
      </c>
      <c r="F241" t="s">
        <v>2301</v>
      </c>
      <c r="G241">
        <v>-32.158231076493998</v>
      </c>
      <c r="H241">
        <v>115.672672303309</v>
      </c>
      <c r="I241" t="s">
        <v>2332</v>
      </c>
      <c r="J241" t="s">
        <v>2285</v>
      </c>
      <c r="K241">
        <v>15</v>
      </c>
      <c r="L241">
        <v>16</v>
      </c>
      <c r="N241">
        <v>1</v>
      </c>
      <c r="O241">
        <v>0.96150000000000002</v>
      </c>
      <c r="R241">
        <v>0.46129999999999999</v>
      </c>
    </row>
    <row r="242" spans="1:18">
      <c r="A242" t="s">
        <v>2083</v>
      </c>
      <c r="B242" t="s">
        <v>2082</v>
      </c>
      <c r="D242">
        <v>2021</v>
      </c>
      <c r="E242" t="s">
        <v>2283</v>
      </c>
      <c r="F242" t="s">
        <v>2301</v>
      </c>
      <c r="G242">
        <v>-32.158231076493998</v>
      </c>
      <c r="H242">
        <v>115.672672303309</v>
      </c>
      <c r="I242" t="s">
        <v>2332</v>
      </c>
      <c r="J242" t="s">
        <v>2285</v>
      </c>
      <c r="K242">
        <v>16</v>
      </c>
      <c r="L242">
        <v>17</v>
      </c>
      <c r="N242">
        <v>1</v>
      </c>
      <c r="O242">
        <v>1.0658000000000001</v>
      </c>
      <c r="R242">
        <v>0.39439999999999997</v>
      </c>
    </row>
    <row r="243" spans="1:18">
      <c r="A243" t="s">
        <v>2083</v>
      </c>
      <c r="B243" t="s">
        <v>2082</v>
      </c>
      <c r="D243">
        <v>2021</v>
      </c>
      <c r="E243" t="s">
        <v>2283</v>
      </c>
      <c r="F243" t="s">
        <v>2301</v>
      </c>
      <c r="G243">
        <v>-32.158231076493998</v>
      </c>
      <c r="H243">
        <v>115.672672303309</v>
      </c>
      <c r="I243" t="s">
        <v>2332</v>
      </c>
      <c r="J243" t="s">
        <v>2285</v>
      </c>
      <c r="K243">
        <v>17</v>
      </c>
      <c r="L243">
        <v>18</v>
      </c>
      <c r="N243">
        <v>1</v>
      </c>
      <c r="O243">
        <v>1.0251999999999999</v>
      </c>
      <c r="R243">
        <v>0.31219999999999998</v>
      </c>
    </row>
    <row r="244" spans="1:18">
      <c r="A244" t="s">
        <v>2083</v>
      </c>
      <c r="B244" t="s">
        <v>2082</v>
      </c>
      <c r="D244">
        <v>2021</v>
      </c>
      <c r="E244" t="s">
        <v>2283</v>
      </c>
      <c r="F244" t="s">
        <v>2301</v>
      </c>
      <c r="G244">
        <v>-32.158231076493998</v>
      </c>
      <c r="H244">
        <v>115.672672303309</v>
      </c>
      <c r="I244" t="s">
        <v>2332</v>
      </c>
      <c r="J244" t="s">
        <v>2285</v>
      </c>
      <c r="K244">
        <v>18</v>
      </c>
      <c r="L244">
        <v>19</v>
      </c>
      <c r="N244">
        <v>1</v>
      </c>
      <c r="O244">
        <v>1.1793</v>
      </c>
      <c r="R244">
        <v>0.2301</v>
      </c>
    </row>
    <row r="245" spans="1:18">
      <c r="A245" t="s">
        <v>2083</v>
      </c>
      <c r="B245" t="s">
        <v>2082</v>
      </c>
      <c r="D245">
        <v>2021</v>
      </c>
      <c r="E245" t="s">
        <v>2283</v>
      </c>
      <c r="F245" t="s">
        <v>2301</v>
      </c>
      <c r="G245">
        <v>-32.158231076493998</v>
      </c>
      <c r="H245">
        <v>115.672672303309</v>
      </c>
      <c r="I245" t="s">
        <v>2332</v>
      </c>
      <c r="J245" t="s">
        <v>2285</v>
      </c>
      <c r="K245">
        <v>19</v>
      </c>
      <c r="L245">
        <v>20</v>
      </c>
      <c r="N245">
        <v>1</v>
      </c>
      <c r="O245">
        <v>1.1137999999999999</v>
      </c>
      <c r="R245">
        <v>0.28210000000000002</v>
      </c>
    </row>
    <row r="246" spans="1:18">
      <c r="A246" t="s">
        <v>2083</v>
      </c>
      <c r="B246" t="s">
        <v>2082</v>
      </c>
      <c r="D246">
        <v>2021</v>
      </c>
      <c r="E246" t="s">
        <v>2283</v>
      </c>
      <c r="F246" t="s">
        <v>2301</v>
      </c>
      <c r="G246">
        <v>-32.158231076493998</v>
      </c>
      <c r="H246">
        <v>115.672672303309</v>
      </c>
      <c r="I246" t="s">
        <v>2332</v>
      </c>
      <c r="J246" t="s">
        <v>2285</v>
      </c>
      <c r="K246">
        <v>20</v>
      </c>
      <c r="L246">
        <v>21</v>
      </c>
      <c r="N246">
        <v>1</v>
      </c>
      <c r="O246">
        <v>1.0152000000000001</v>
      </c>
      <c r="R246">
        <v>0.3342</v>
      </c>
    </row>
    <row r="247" spans="1:18">
      <c r="A247" t="s">
        <v>2083</v>
      </c>
      <c r="B247" t="s">
        <v>2082</v>
      </c>
      <c r="D247">
        <v>2021</v>
      </c>
      <c r="E247" t="s">
        <v>2283</v>
      </c>
      <c r="F247" t="s">
        <v>2301</v>
      </c>
      <c r="G247">
        <v>-32.158231076493998</v>
      </c>
      <c r="H247">
        <v>115.672672303309</v>
      </c>
      <c r="I247" t="s">
        <v>2332</v>
      </c>
      <c r="J247" t="s">
        <v>2285</v>
      </c>
      <c r="K247">
        <v>21</v>
      </c>
      <c r="L247">
        <v>22</v>
      </c>
      <c r="N247">
        <v>1</v>
      </c>
      <c r="O247">
        <v>1.3716999999999999</v>
      </c>
      <c r="R247">
        <v>0.28249999999999997</v>
      </c>
    </row>
    <row r="248" spans="1:18">
      <c r="A248" t="s">
        <v>2083</v>
      </c>
      <c r="B248" t="s">
        <v>2082</v>
      </c>
      <c r="D248">
        <v>2021</v>
      </c>
      <c r="E248" t="s">
        <v>2283</v>
      </c>
      <c r="F248" t="s">
        <v>2301</v>
      </c>
      <c r="G248">
        <v>-32.158231076493998</v>
      </c>
      <c r="H248">
        <v>115.672672303309</v>
      </c>
      <c r="I248" t="s">
        <v>2332</v>
      </c>
      <c r="J248" t="s">
        <v>2285</v>
      </c>
      <c r="K248">
        <v>22</v>
      </c>
      <c r="L248">
        <v>23</v>
      </c>
      <c r="N248">
        <v>1</v>
      </c>
      <c r="O248">
        <v>1.3775999999999999</v>
      </c>
      <c r="R248">
        <v>0.23069999999999999</v>
      </c>
    </row>
    <row r="249" spans="1:18">
      <c r="A249" t="s">
        <v>2083</v>
      </c>
      <c r="B249" t="s">
        <v>2082</v>
      </c>
      <c r="D249">
        <v>2021</v>
      </c>
      <c r="E249" t="s">
        <v>2283</v>
      </c>
      <c r="F249" t="s">
        <v>2301</v>
      </c>
      <c r="G249">
        <v>-32.158231076493998</v>
      </c>
      <c r="H249">
        <v>115.672672303309</v>
      </c>
      <c r="I249" t="s">
        <v>2332</v>
      </c>
      <c r="J249" t="s">
        <v>2285</v>
      </c>
      <c r="K249">
        <v>23</v>
      </c>
      <c r="L249">
        <v>24</v>
      </c>
      <c r="N249">
        <v>1</v>
      </c>
      <c r="O249">
        <v>1.2972999999999999</v>
      </c>
      <c r="R249">
        <v>0.20910000000000001</v>
      </c>
    </row>
    <row r="250" spans="1:18">
      <c r="A250" t="s">
        <v>2083</v>
      </c>
      <c r="B250" t="s">
        <v>2082</v>
      </c>
      <c r="D250">
        <v>2021</v>
      </c>
      <c r="E250" t="s">
        <v>2283</v>
      </c>
      <c r="F250" t="s">
        <v>2301</v>
      </c>
      <c r="G250">
        <v>-32.158231076493998</v>
      </c>
      <c r="H250">
        <v>115.672672303309</v>
      </c>
      <c r="I250" t="s">
        <v>2332</v>
      </c>
      <c r="J250" t="s">
        <v>2285</v>
      </c>
      <c r="K250">
        <v>24</v>
      </c>
      <c r="L250">
        <v>25</v>
      </c>
      <c r="N250">
        <v>1</v>
      </c>
      <c r="O250">
        <v>1.4373</v>
      </c>
      <c r="R250">
        <v>0.18759999999999999</v>
      </c>
    </row>
    <row r="251" spans="1:18">
      <c r="A251" t="s">
        <v>2083</v>
      </c>
      <c r="B251" t="s">
        <v>2082</v>
      </c>
      <c r="D251">
        <v>2021</v>
      </c>
      <c r="E251" t="s">
        <v>2283</v>
      </c>
      <c r="F251" t="s">
        <v>2301</v>
      </c>
      <c r="G251">
        <v>-32.158231076493998</v>
      </c>
      <c r="H251">
        <v>115.672672303309</v>
      </c>
      <c r="I251" t="s">
        <v>2332</v>
      </c>
      <c r="J251" t="s">
        <v>2285</v>
      </c>
      <c r="K251">
        <v>25</v>
      </c>
      <c r="L251">
        <v>26</v>
      </c>
      <c r="N251">
        <v>1</v>
      </c>
      <c r="O251">
        <v>1.2217</v>
      </c>
      <c r="R251">
        <v>0.18509999999999999</v>
      </c>
    </row>
    <row r="252" spans="1:18">
      <c r="A252" t="s">
        <v>2083</v>
      </c>
      <c r="B252" t="s">
        <v>2082</v>
      </c>
      <c r="D252">
        <v>2021</v>
      </c>
      <c r="E252" t="s">
        <v>2283</v>
      </c>
      <c r="F252" t="s">
        <v>2301</v>
      </c>
      <c r="G252">
        <v>-32.158231076493998</v>
      </c>
      <c r="H252">
        <v>115.672672303309</v>
      </c>
      <c r="I252" t="s">
        <v>2332</v>
      </c>
      <c r="J252" t="s">
        <v>2285</v>
      </c>
      <c r="K252">
        <v>26</v>
      </c>
      <c r="L252">
        <v>27</v>
      </c>
      <c r="N252">
        <v>1</v>
      </c>
      <c r="O252">
        <v>1.4463999999999999</v>
      </c>
      <c r="R252">
        <v>0.1827</v>
      </c>
    </row>
    <row r="253" spans="1:18">
      <c r="A253" t="s">
        <v>2083</v>
      </c>
      <c r="B253" t="s">
        <v>2082</v>
      </c>
      <c r="D253">
        <v>2021</v>
      </c>
      <c r="E253" t="s">
        <v>2283</v>
      </c>
      <c r="F253" t="s">
        <v>2301</v>
      </c>
      <c r="G253">
        <v>-32.158231076493998</v>
      </c>
      <c r="H253">
        <v>115.672672303309</v>
      </c>
      <c r="I253" t="s">
        <v>2332</v>
      </c>
      <c r="J253" t="s">
        <v>2285</v>
      </c>
      <c r="K253">
        <v>27</v>
      </c>
      <c r="L253">
        <v>28</v>
      </c>
      <c r="N253">
        <v>1</v>
      </c>
      <c r="O253">
        <v>1.2641</v>
      </c>
      <c r="R253">
        <v>0.13150000000000001</v>
      </c>
    </row>
    <row r="254" spans="1:18">
      <c r="A254" t="s">
        <v>2083</v>
      </c>
      <c r="B254" t="s">
        <v>2082</v>
      </c>
      <c r="D254">
        <v>2021</v>
      </c>
      <c r="E254" t="s">
        <v>2283</v>
      </c>
      <c r="F254" t="s">
        <v>2301</v>
      </c>
      <c r="G254">
        <v>-32.158231076493998</v>
      </c>
      <c r="H254">
        <v>115.672672303309</v>
      </c>
      <c r="I254" t="s">
        <v>2332</v>
      </c>
      <c r="J254" t="s">
        <v>2285</v>
      </c>
      <c r="K254">
        <v>28</v>
      </c>
      <c r="L254">
        <v>29</v>
      </c>
      <c r="N254">
        <v>1</v>
      </c>
      <c r="O254">
        <v>1.1207</v>
      </c>
      <c r="R254">
        <v>8.0299999999999996E-2</v>
      </c>
    </row>
    <row r="255" spans="1:18">
      <c r="A255" t="s">
        <v>2083</v>
      </c>
      <c r="B255" t="s">
        <v>2082</v>
      </c>
      <c r="D255">
        <v>2021</v>
      </c>
      <c r="E255" t="s">
        <v>2283</v>
      </c>
      <c r="F255" t="s">
        <v>2301</v>
      </c>
      <c r="G255">
        <v>-32.158231076493998</v>
      </c>
      <c r="H255">
        <v>115.672672303309</v>
      </c>
      <c r="I255" t="s">
        <v>2332</v>
      </c>
      <c r="J255" t="s">
        <v>2285</v>
      </c>
      <c r="K255">
        <v>29</v>
      </c>
      <c r="L255">
        <v>30</v>
      </c>
      <c r="N255">
        <v>1</v>
      </c>
      <c r="O255">
        <v>1.0428999999999999</v>
      </c>
      <c r="R255">
        <v>6.9900000000000004E-2</v>
      </c>
    </row>
    <row r="256" spans="1:18">
      <c r="A256" t="s">
        <v>2083</v>
      </c>
      <c r="B256" t="s">
        <v>2082</v>
      </c>
      <c r="D256">
        <v>2021</v>
      </c>
      <c r="E256" t="s">
        <v>2283</v>
      </c>
      <c r="F256" t="s">
        <v>2301</v>
      </c>
      <c r="G256">
        <v>-32.158231076493998</v>
      </c>
      <c r="H256">
        <v>115.672672303309</v>
      </c>
      <c r="I256" t="s">
        <v>2332</v>
      </c>
      <c r="J256" t="s">
        <v>2285</v>
      </c>
      <c r="K256">
        <v>30</v>
      </c>
      <c r="L256">
        <v>31</v>
      </c>
      <c r="N256">
        <v>1</v>
      </c>
      <c r="O256">
        <v>1.4440999999999999</v>
      </c>
      <c r="R256">
        <v>5.9400000000000001E-2</v>
      </c>
    </row>
    <row r="257" spans="1:18">
      <c r="A257" t="s">
        <v>2083</v>
      </c>
      <c r="B257" t="s">
        <v>2082</v>
      </c>
      <c r="D257">
        <v>2021</v>
      </c>
      <c r="E257" t="s">
        <v>2283</v>
      </c>
      <c r="F257" t="s">
        <v>2301</v>
      </c>
      <c r="G257">
        <v>-32.158231076493998</v>
      </c>
      <c r="H257">
        <v>115.672672303309</v>
      </c>
      <c r="I257" t="s">
        <v>2332</v>
      </c>
      <c r="J257" t="s">
        <v>2285</v>
      </c>
      <c r="K257">
        <v>31</v>
      </c>
      <c r="L257">
        <v>32</v>
      </c>
      <c r="N257">
        <v>1</v>
      </c>
      <c r="O257">
        <v>1.2911999999999999</v>
      </c>
      <c r="R257">
        <v>8.7099999999999997E-2</v>
      </c>
    </row>
    <row r="258" spans="1:18">
      <c r="A258" t="s">
        <v>2083</v>
      </c>
      <c r="B258" t="s">
        <v>2082</v>
      </c>
      <c r="D258">
        <v>2021</v>
      </c>
      <c r="E258" t="s">
        <v>2283</v>
      </c>
      <c r="F258" t="s">
        <v>2301</v>
      </c>
      <c r="G258">
        <v>-32.158231076493998</v>
      </c>
      <c r="H258">
        <v>115.672672303309</v>
      </c>
      <c r="I258" t="s">
        <v>2332</v>
      </c>
      <c r="J258" t="s">
        <v>2285</v>
      </c>
      <c r="K258">
        <v>32</v>
      </c>
      <c r="L258">
        <v>33</v>
      </c>
      <c r="N258">
        <v>1</v>
      </c>
      <c r="O258">
        <v>1.2242999999999999</v>
      </c>
      <c r="R258">
        <v>0.1148</v>
      </c>
    </row>
    <row r="259" spans="1:18">
      <c r="A259" t="s">
        <v>2083</v>
      </c>
      <c r="B259" t="s">
        <v>2082</v>
      </c>
      <c r="D259">
        <v>2021</v>
      </c>
      <c r="E259" t="s">
        <v>2283</v>
      </c>
      <c r="F259" t="s">
        <v>2301</v>
      </c>
      <c r="G259">
        <v>-32.158231076493998</v>
      </c>
      <c r="H259">
        <v>115.672672303309</v>
      </c>
      <c r="I259" t="s">
        <v>2332</v>
      </c>
      <c r="J259" t="s">
        <v>2285</v>
      </c>
      <c r="K259">
        <v>33</v>
      </c>
      <c r="L259">
        <v>34</v>
      </c>
      <c r="N259">
        <v>1</v>
      </c>
      <c r="O259">
        <v>1.3652</v>
      </c>
      <c r="R259">
        <v>8.3799999999999999E-2</v>
      </c>
    </row>
    <row r="260" spans="1:18">
      <c r="A260" t="s">
        <v>2083</v>
      </c>
      <c r="B260" t="s">
        <v>2082</v>
      </c>
      <c r="D260">
        <v>2021</v>
      </c>
      <c r="E260" t="s">
        <v>2283</v>
      </c>
      <c r="F260" t="s">
        <v>2301</v>
      </c>
      <c r="G260">
        <v>-32.158231076493998</v>
      </c>
      <c r="H260">
        <v>115.672672303309</v>
      </c>
      <c r="I260" t="s">
        <v>2332</v>
      </c>
      <c r="J260" t="s">
        <v>2285</v>
      </c>
      <c r="K260">
        <v>34</v>
      </c>
      <c r="L260">
        <v>35</v>
      </c>
      <c r="N260">
        <v>1</v>
      </c>
      <c r="O260">
        <v>1.2750999999999999</v>
      </c>
      <c r="R260">
        <v>5.2699999999999997E-2</v>
      </c>
    </row>
    <row r="261" spans="1:18">
      <c r="A261" t="s">
        <v>2083</v>
      </c>
      <c r="B261" t="s">
        <v>2082</v>
      </c>
      <c r="D261">
        <v>2021</v>
      </c>
      <c r="E261" t="s">
        <v>2283</v>
      </c>
      <c r="F261" t="s">
        <v>2301</v>
      </c>
      <c r="G261">
        <v>-32.158231076493998</v>
      </c>
      <c r="H261">
        <v>115.672672303309</v>
      </c>
      <c r="I261" t="s">
        <v>2332</v>
      </c>
      <c r="J261" t="s">
        <v>2285</v>
      </c>
      <c r="K261">
        <v>35</v>
      </c>
      <c r="L261">
        <v>36</v>
      </c>
      <c r="N261">
        <v>1</v>
      </c>
      <c r="O261">
        <v>0.9385</v>
      </c>
      <c r="R261">
        <v>6.4500000000000002E-2</v>
      </c>
    </row>
    <row r="262" spans="1:18">
      <c r="A262" t="s">
        <v>2083</v>
      </c>
      <c r="B262" t="s">
        <v>2082</v>
      </c>
      <c r="D262">
        <v>2021</v>
      </c>
      <c r="E262" t="s">
        <v>2283</v>
      </c>
      <c r="F262" t="s">
        <v>2301</v>
      </c>
      <c r="G262">
        <v>-32.158231076493998</v>
      </c>
      <c r="H262">
        <v>115.672672303309</v>
      </c>
      <c r="I262" t="s">
        <v>2332</v>
      </c>
      <c r="J262" t="s">
        <v>2285</v>
      </c>
      <c r="K262">
        <v>36</v>
      </c>
      <c r="L262">
        <v>37</v>
      </c>
      <c r="N262">
        <v>1</v>
      </c>
      <c r="O262">
        <v>0.90600000000000003</v>
      </c>
      <c r="R262">
        <v>7.6300000000000007E-2</v>
      </c>
    </row>
    <row r="263" spans="1:18">
      <c r="A263" t="s">
        <v>2083</v>
      </c>
      <c r="B263" t="s">
        <v>2082</v>
      </c>
      <c r="D263">
        <v>2021</v>
      </c>
      <c r="E263" t="s">
        <v>2283</v>
      </c>
      <c r="F263" t="s">
        <v>2301</v>
      </c>
      <c r="G263">
        <v>-32.158231076493998</v>
      </c>
      <c r="H263">
        <v>115.672672303309</v>
      </c>
      <c r="I263" t="s">
        <v>2332</v>
      </c>
      <c r="J263" t="s">
        <v>2285</v>
      </c>
      <c r="K263">
        <v>37</v>
      </c>
      <c r="L263">
        <v>38</v>
      </c>
      <c r="N263">
        <v>1</v>
      </c>
      <c r="O263">
        <v>1.274</v>
      </c>
      <c r="R263">
        <v>9.1600000000000001E-2</v>
      </c>
    </row>
    <row r="264" spans="1:18">
      <c r="A264" t="s">
        <v>2083</v>
      </c>
      <c r="B264" t="s">
        <v>2082</v>
      </c>
      <c r="D264">
        <v>2021</v>
      </c>
      <c r="E264" t="s">
        <v>2283</v>
      </c>
      <c r="F264" t="s">
        <v>2301</v>
      </c>
      <c r="G264">
        <v>-32.158231076493998</v>
      </c>
      <c r="H264">
        <v>115.672672303309</v>
      </c>
      <c r="I264" t="s">
        <v>2332</v>
      </c>
      <c r="J264" t="s">
        <v>2285</v>
      </c>
      <c r="K264">
        <v>38</v>
      </c>
      <c r="L264">
        <v>39</v>
      </c>
      <c r="N264">
        <v>1</v>
      </c>
      <c r="O264">
        <v>1.0001</v>
      </c>
      <c r="R264">
        <v>0.1069</v>
      </c>
    </row>
    <row r="265" spans="1:18">
      <c r="A265" t="s">
        <v>2083</v>
      </c>
      <c r="B265" t="s">
        <v>2082</v>
      </c>
      <c r="D265">
        <v>2021</v>
      </c>
      <c r="E265" t="s">
        <v>2283</v>
      </c>
      <c r="F265" t="s">
        <v>2301</v>
      </c>
      <c r="G265">
        <v>-32.158231076493998</v>
      </c>
      <c r="H265">
        <v>115.672672303309</v>
      </c>
      <c r="I265" t="s">
        <v>2332</v>
      </c>
      <c r="J265" t="s">
        <v>2285</v>
      </c>
      <c r="K265">
        <v>39</v>
      </c>
      <c r="L265">
        <v>40</v>
      </c>
      <c r="N265">
        <v>1</v>
      </c>
      <c r="O265">
        <v>1.0056</v>
      </c>
      <c r="R265">
        <v>9.1700000000000004E-2</v>
      </c>
    </row>
    <row r="266" spans="1:18">
      <c r="A266" t="s">
        <v>2083</v>
      </c>
      <c r="B266" t="s">
        <v>2082</v>
      </c>
      <c r="D266">
        <v>2021</v>
      </c>
      <c r="E266" t="s">
        <v>2283</v>
      </c>
      <c r="F266" t="s">
        <v>2301</v>
      </c>
      <c r="G266">
        <v>-32.158231076493998</v>
      </c>
      <c r="H266">
        <v>115.672672303309</v>
      </c>
      <c r="I266" t="s">
        <v>2332</v>
      </c>
      <c r="J266" t="s">
        <v>2285</v>
      </c>
      <c r="K266">
        <v>40</v>
      </c>
      <c r="L266">
        <v>41</v>
      </c>
      <c r="N266">
        <v>1</v>
      </c>
      <c r="O266">
        <v>1.0434000000000001</v>
      </c>
      <c r="R266">
        <v>7.6499999999999999E-2</v>
      </c>
    </row>
    <row r="267" spans="1:18">
      <c r="A267" t="s">
        <v>2083</v>
      </c>
      <c r="B267" t="s">
        <v>2082</v>
      </c>
      <c r="D267">
        <v>2021</v>
      </c>
      <c r="E267" t="s">
        <v>2283</v>
      </c>
      <c r="F267" t="s">
        <v>2301</v>
      </c>
      <c r="G267">
        <v>-32.158231076493998</v>
      </c>
      <c r="H267">
        <v>115.672672303309</v>
      </c>
      <c r="I267" t="s">
        <v>2332</v>
      </c>
      <c r="J267" t="s">
        <v>2285</v>
      </c>
      <c r="K267">
        <v>41</v>
      </c>
      <c r="L267">
        <v>42</v>
      </c>
      <c r="N267">
        <v>1</v>
      </c>
      <c r="O267">
        <v>1.1762999999999999</v>
      </c>
      <c r="R267">
        <v>7.51E-2</v>
      </c>
    </row>
    <row r="268" spans="1:18">
      <c r="A268" t="s">
        <v>2083</v>
      </c>
      <c r="B268" t="s">
        <v>2082</v>
      </c>
      <c r="D268">
        <v>2021</v>
      </c>
      <c r="E268" t="s">
        <v>2283</v>
      </c>
      <c r="F268" t="s">
        <v>2301</v>
      </c>
      <c r="G268">
        <v>-32.158231076493998</v>
      </c>
      <c r="H268">
        <v>115.672672303309</v>
      </c>
      <c r="I268" t="s">
        <v>2332</v>
      </c>
      <c r="J268" t="s">
        <v>2285</v>
      </c>
      <c r="K268">
        <v>42</v>
      </c>
      <c r="L268">
        <v>43</v>
      </c>
      <c r="N268">
        <v>1</v>
      </c>
      <c r="O268">
        <v>1.0829</v>
      </c>
      <c r="R268">
        <v>7.3599999999999999E-2</v>
      </c>
    </row>
    <row r="269" spans="1:18">
      <c r="A269" t="s">
        <v>2083</v>
      </c>
      <c r="B269" t="s">
        <v>2082</v>
      </c>
      <c r="D269">
        <v>2021</v>
      </c>
      <c r="E269" t="s">
        <v>2283</v>
      </c>
      <c r="F269" t="s">
        <v>2301</v>
      </c>
      <c r="G269">
        <v>-32.158231076493998</v>
      </c>
      <c r="H269">
        <v>115.672672303309</v>
      </c>
      <c r="I269" t="s">
        <v>2332</v>
      </c>
      <c r="J269" t="s">
        <v>2285</v>
      </c>
      <c r="K269">
        <v>43</v>
      </c>
      <c r="L269">
        <v>44</v>
      </c>
      <c r="N269">
        <v>1</v>
      </c>
      <c r="O269">
        <v>0.95069999999999999</v>
      </c>
      <c r="R269">
        <v>6.4600000000000005E-2</v>
      </c>
    </row>
    <row r="270" spans="1:18">
      <c r="A270" t="s">
        <v>2083</v>
      </c>
      <c r="B270" t="s">
        <v>2082</v>
      </c>
      <c r="D270">
        <v>2021</v>
      </c>
      <c r="E270" t="s">
        <v>2283</v>
      </c>
      <c r="F270" t="s">
        <v>2301</v>
      </c>
      <c r="G270">
        <v>-32.158231076493998</v>
      </c>
      <c r="H270">
        <v>115.672672303309</v>
      </c>
      <c r="I270" t="s">
        <v>2332</v>
      </c>
      <c r="J270" t="s">
        <v>2285</v>
      </c>
      <c r="K270">
        <v>44</v>
      </c>
      <c r="L270">
        <v>45</v>
      </c>
      <c r="N270">
        <v>1</v>
      </c>
      <c r="O270">
        <v>0.94099999999999995</v>
      </c>
      <c r="R270">
        <v>5.57E-2</v>
      </c>
    </row>
    <row r="271" spans="1:18">
      <c r="A271" t="s">
        <v>2083</v>
      </c>
      <c r="B271" t="s">
        <v>2082</v>
      </c>
      <c r="D271">
        <v>2021</v>
      </c>
      <c r="E271" t="s">
        <v>2283</v>
      </c>
      <c r="F271" t="s">
        <v>2301</v>
      </c>
      <c r="G271">
        <v>-32.158231076493998</v>
      </c>
      <c r="H271">
        <v>115.672672303309</v>
      </c>
      <c r="I271" t="s">
        <v>2332</v>
      </c>
      <c r="J271" t="s">
        <v>2285</v>
      </c>
      <c r="K271">
        <v>45</v>
      </c>
      <c r="L271">
        <v>46</v>
      </c>
      <c r="N271">
        <v>1</v>
      </c>
      <c r="O271">
        <v>1.0124</v>
      </c>
      <c r="R271">
        <v>5.2499999999999998E-2</v>
      </c>
    </row>
    <row r="272" spans="1:18">
      <c r="A272" t="s">
        <v>2083</v>
      </c>
      <c r="B272" t="s">
        <v>2082</v>
      </c>
      <c r="D272">
        <v>2021</v>
      </c>
      <c r="E272" t="s">
        <v>2283</v>
      </c>
      <c r="F272" t="s">
        <v>2301</v>
      </c>
      <c r="G272">
        <v>-32.158231076493998</v>
      </c>
      <c r="H272">
        <v>115.672672303309</v>
      </c>
      <c r="I272" t="s">
        <v>2332</v>
      </c>
      <c r="J272" t="s">
        <v>2285</v>
      </c>
      <c r="K272">
        <v>46</v>
      </c>
      <c r="L272">
        <v>47</v>
      </c>
      <c r="N272">
        <v>1</v>
      </c>
      <c r="O272">
        <v>1.0228999999999999</v>
      </c>
      <c r="R272">
        <v>4.9299999999999997E-2</v>
      </c>
    </row>
    <row r="273" spans="1:18">
      <c r="A273" t="s">
        <v>2083</v>
      </c>
      <c r="B273" t="s">
        <v>2082</v>
      </c>
      <c r="D273">
        <v>2021</v>
      </c>
      <c r="E273" t="s">
        <v>2283</v>
      </c>
      <c r="F273" t="s">
        <v>2301</v>
      </c>
      <c r="G273">
        <v>-32.158231076493998</v>
      </c>
      <c r="H273">
        <v>115.672672303309</v>
      </c>
      <c r="I273" t="s">
        <v>2332</v>
      </c>
      <c r="J273" t="s">
        <v>2285</v>
      </c>
      <c r="K273">
        <v>47</v>
      </c>
      <c r="L273">
        <v>48</v>
      </c>
      <c r="N273">
        <v>1</v>
      </c>
      <c r="O273">
        <v>1.0015000000000001</v>
      </c>
      <c r="R273">
        <v>5.0500000000000003E-2</v>
      </c>
    </row>
    <row r="274" spans="1:18">
      <c r="A274" t="s">
        <v>2083</v>
      </c>
      <c r="B274" t="s">
        <v>2082</v>
      </c>
      <c r="D274">
        <v>2021</v>
      </c>
      <c r="E274" t="s">
        <v>2283</v>
      </c>
      <c r="F274" t="s">
        <v>2301</v>
      </c>
      <c r="G274">
        <v>-32.158231076493998</v>
      </c>
      <c r="H274">
        <v>115.672672303309</v>
      </c>
      <c r="I274" t="s">
        <v>2332</v>
      </c>
      <c r="J274" t="s">
        <v>2285</v>
      </c>
      <c r="K274">
        <v>48</v>
      </c>
      <c r="L274">
        <v>49</v>
      </c>
      <c r="N274">
        <v>1</v>
      </c>
      <c r="O274">
        <v>1.1324000000000001</v>
      </c>
      <c r="R274">
        <v>5.1700000000000003E-2</v>
      </c>
    </row>
    <row r="275" spans="1:18">
      <c r="A275" t="s">
        <v>2083</v>
      </c>
      <c r="B275" t="s">
        <v>2082</v>
      </c>
      <c r="D275">
        <v>2021</v>
      </c>
      <c r="E275" t="s">
        <v>2283</v>
      </c>
      <c r="F275" t="s">
        <v>2301</v>
      </c>
      <c r="G275">
        <v>-32.158231076493998</v>
      </c>
      <c r="H275">
        <v>115.672672303309</v>
      </c>
      <c r="I275" t="s">
        <v>2332</v>
      </c>
      <c r="J275" t="s">
        <v>2285</v>
      </c>
      <c r="K275">
        <v>49</v>
      </c>
      <c r="L275">
        <v>50</v>
      </c>
      <c r="N275">
        <v>1</v>
      </c>
      <c r="O275">
        <v>0.95589999999999997</v>
      </c>
      <c r="R275">
        <v>4.8000000000000001E-2</v>
      </c>
    </row>
    <row r="276" spans="1:18">
      <c r="A276" t="s">
        <v>2083</v>
      </c>
      <c r="B276" t="s">
        <v>2082</v>
      </c>
      <c r="D276">
        <v>2021</v>
      </c>
      <c r="E276" t="s">
        <v>2283</v>
      </c>
      <c r="F276" t="s">
        <v>2301</v>
      </c>
      <c r="G276">
        <v>-32.158231076493998</v>
      </c>
      <c r="H276">
        <v>115.672672303309</v>
      </c>
      <c r="I276" t="s">
        <v>2332</v>
      </c>
      <c r="J276" t="s">
        <v>2285</v>
      </c>
      <c r="K276">
        <v>50</v>
      </c>
      <c r="L276">
        <v>51</v>
      </c>
      <c r="N276">
        <v>1</v>
      </c>
      <c r="O276">
        <v>0.72809999999999997</v>
      </c>
      <c r="R276">
        <v>4.4400000000000002E-2</v>
      </c>
    </row>
    <row r="277" spans="1:18">
      <c r="A277" t="s">
        <v>2083</v>
      </c>
      <c r="B277" t="s">
        <v>2082</v>
      </c>
      <c r="D277">
        <v>2021</v>
      </c>
      <c r="E277" t="s">
        <v>2283</v>
      </c>
      <c r="F277" t="s">
        <v>2301</v>
      </c>
      <c r="G277">
        <v>-32.158231076493998</v>
      </c>
      <c r="H277">
        <v>115.672672303309</v>
      </c>
      <c r="I277" t="s">
        <v>2332</v>
      </c>
      <c r="J277" t="s">
        <v>2285</v>
      </c>
      <c r="K277">
        <v>51</v>
      </c>
      <c r="L277">
        <v>52</v>
      </c>
      <c r="N277">
        <v>1</v>
      </c>
      <c r="O277">
        <v>0.78149999999999997</v>
      </c>
      <c r="R277">
        <v>5.2499999999999998E-2</v>
      </c>
    </row>
    <row r="278" spans="1:18">
      <c r="A278" t="s">
        <v>2083</v>
      </c>
      <c r="B278" t="s">
        <v>2082</v>
      </c>
      <c r="D278">
        <v>2021</v>
      </c>
      <c r="E278" t="s">
        <v>2283</v>
      </c>
      <c r="F278" t="s">
        <v>2301</v>
      </c>
      <c r="G278">
        <v>-32.158231076493998</v>
      </c>
      <c r="H278">
        <v>115.672672303309</v>
      </c>
      <c r="I278" t="s">
        <v>2332</v>
      </c>
      <c r="J278" t="s">
        <v>2285</v>
      </c>
      <c r="K278">
        <v>52</v>
      </c>
      <c r="L278">
        <v>53</v>
      </c>
      <c r="N278">
        <v>1</v>
      </c>
      <c r="O278">
        <v>1.2463</v>
      </c>
      <c r="R278">
        <v>6.0699999999999997E-2</v>
      </c>
    </row>
    <row r="279" spans="1:18">
      <c r="A279" t="s">
        <v>2083</v>
      </c>
      <c r="B279" t="s">
        <v>2082</v>
      </c>
      <c r="D279">
        <v>2021</v>
      </c>
      <c r="E279" t="s">
        <v>2283</v>
      </c>
      <c r="F279" t="s">
        <v>2301</v>
      </c>
      <c r="G279">
        <v>-32.158231076493998</v>
      </c>
      <c r="H279">
        <v>115.672672303309</v>
      </c>
      <c r="I279" t="s">
        <v>2332</v>
      </c>
      <c r="J279" t="s">
        <v>2285</v>
      </c>
      <c r="K279">
        <v>53</v>
      </c>
      <c r="L279">
        <v>54</v>
      </c>
      <c r="N279">
        <v>1</v>
      </c>
      <c r="O279">
        <v>0.97760000000000002</v>
      </c>
      <c r="R279">
        <v>6.2E-2</v>
      </c>
    </row>
    <row r="280" spans="1:18">
      <c r="A280" t="s">
        <v>2083</v>
      </c>
      <c r="B280" t="s">
        <v>2082</v>
      </c>
      <c r="D280">
        <v>2021</v>
      </c>
      <c r="E280" t="s">
        <v>2283</v>
      </c>
      <c r="F280" t="s">
        <v>2301</v>
      </c>
      <c r="G280">
        <v>-32.158231076493998</v>
      </c>
      <c r="H280">
        <v>115.672672303309</v>
      </c>
      <c r="I280" t="s">
        <v>2332</v>
      </c>
      <c r="J280" t="s">
        <v>2285</v>
      </c>
      <c r="K280">
        <v>54</v>
      </c>
      <c r="L280">
        <v>55</v>
      </c>
      <c r="N280">
        <v>1</v>
      </c>
      <c r="O280">
        <v>0.97760000000000002</v>
      </c>
      <c r="R280">
        <v>6.2E-2</v>
      </c>
    </row>
    <row r="281" spans="1:18">
      <c r="A281" t="s">
        <v>2083</v>
      </c>
      <c r="B281" t="s">
        <v>2082</v>
      </c>
      <c r="D281">
        <v>2021</v>
      </c>
      <c r="E281" t="s">
        <v>2283</v>
      </c>
      <c r="F281" t="s">
        <v>2301</v>
      </c>
      <c r="G281">
        <v>-32.158231076493998</v>
      </c>
      <c r="H281">
        <v>115.672672303309</v>
      </c>
      <c r="I281" t="s">
        <v>2332</v>
      </c>
      <c r="J281" t="s">
        <v>2285</v>
      </c>
      <c r="K281">
        <v>55</v>
      </c>
      <c r="L281">
        <v>56</v>
      </c>
      <c r="N281">
        <v>1</v>
      </c>
      <c r="O281">
        <v>0.97760000000000002</v>
      </c>
      <c r="R281">
        <v>6.3399999999999998E-2</v>
      </c>
    </row>
    <row r="282" spans="1:18">
      <c r="A282" t="s">
        <v>2083</v>
      </c>
      <c r="B282" t="s">
        <v>2082</v>
      </c>
      <c r="D282">
        <v>2021</v>
      </c>
      <c r="E282" t="s">
        <v>2283</v>
      </c>
      <c r="F282" t="s">
        <v>2301</v>
      </c>
      <c r="G282">
        <v>-32.159901501836202</v>
      </c>
      <c r="H282">
        <v>115.67174694993</v>
      </c>
      <c r="I282" t="s">
        <v>2332</v>
      </c>
      <c r="J282" t="s">
        <v>2284</v>
      </c>
      <c r="K282">
        <v>0</v>
      </c>
      <c r="L282">
        <v>1</v>
      </c>
      <c r="N282">
        <v>1</v>
      </c>
      <c r="O282">
        <v>0.77210000000000001</v>
      </c>
      <c r="R282">
        <v>1.8557999999999999</v>
      </c>
    </row>
    <row r="283" spans="1:18">
      <c r="A283" t="s">
        <v>2083</v>
      </c>
      <c r="B283" t="s">
        <v>2082</v>
      </c>
      <c r="D283">
        <v>2021</v>
      </c>
      <c r="E283" t="s">
        <v>2283</v>
      </c>
      <c r="F283" t="s">
        <v>2301</v>
      </c>
      <c r="G283">
        <v>-32.159901501836202</v>
      </c>
      <c r="H283">
        <v>115.67174694993</v>
      </c>
      <c r="I283" t="s">
        <v>2332</v>
      </c>
      <c r="J283" t="s">
        <v>2284</v>
      </c>
      <c r="K283">
        <v>1</v>
      </c>
      <c r="L283">
        <v>2</v>
      </c>
      <c r="N283">
        <v>1</v>
      </c>
      <c r="O283">
        <v>0.79339999999999999</v>
      </c>
      <c r="R283">
        <v>1.6644000000000001</v>
      </c>
    </row>
    <row r="284" spans="1:18">
      <c r="A284" t="s">
        <v>2083</v>
      </c>
      <c r="B284" t="s">
        <v>2082</v>
      </c>
      <c r="D284">
        <v>2021</v>
      </c>
      <c r="E284" t="s">
        <v>2283</v>
      </c>
      <c r="F284" t="s">
        <v>2301</v>
      </c>
      <c r="G284">
        <v>-32.159901501836202</v>
      </c>
      <c r="H284">
        <v>115.67174694993</v>
      </c>
      <c r="I284" t="s">
        <v>2332</v>
      </c>
      <c r="J284" t="s">
        <v>2284</v>
      </c>
      <c r="K284">
        <v>2</v>
      </c>
      <c r="L284">
        <v>3</v>
      </c>
      <c r="N284">
        <v>1</v>
      </c>
      <c r="O284">
        <v>0.84350000000000003</v>
      </c>
      <c r="R284">
        <v>1.4731000000000001</v>
      </c>
    </row>
    <row r="285" spans="1:18">
      <c r="A285" t="s">
        <v>2083</v>
      </c>
      <c r="B285" t="s">
        <v>2082</v>
      </c>
      <c r="D285">
        <v>2021</v>
      </c>
      <c r="E285" t="s">
        <v>2283</v>
      </c>
      <c r="F285" t="s">
        <v>2301</v>
      </c>
      <c r="G285">
        <v>-32.159901501836202</v>
      </c>
      <c r="H285">
        <v>115.67174694993</v>
      </c>
      <c r="I285" t="s">
        <v>2332</v>
      </c>
      <c r="J285" t="s">
        <v>2284</v>
      </c>
      <c r="K285">
        <v>3</v>
      </c>
      <c r="L285">
        <v>4</v>
      </c>
      <c r="N285">
        <v>1</v>
      </c>
      <c r="O285">
        <v>1.1531</v>
      </c>
      <c r="R285">
        <v>1.2818000000000001</v>
      </c>
    </row>
    <row r="286" spans="1:18">
      <c r="A286" t="s">
        <v>2083</v>
      </c>
      <c r="B286" t="s">
        <v>2082</v>
      </c>
      <c r="D286">
        <v>2021</v>
      </c>
      <c r="E286" t="s">
        <v>2283</v>
      </c>
      <c r="F286" t="s">
        <v>2301</v>
      </c>
      <c r="G286">
        <v>-32.159901501836202</v>
      </c>
      <c r="H286">
        <v>115.67174694993</v>
      </c>
      <c r="I286" t="s">
        <v>2332</v>
      </c>
      <c r="J286" t="s">
        <v>2284</v>
      </c>
      <c r="K286">
        <v>4</v>
      </c>
      <c r="L286">
        <v>5</v>
      </c>
      <c r="N286">
        <v>1</v>
      </c>
      <c r="O286">
        <v>1.1536</v>
      </c>
      <c r="R286">
        <v>1.0904</v>
      </c>
    </row>
    <row r="287" spans="1:18">
      <c r="A287" t="s">
        <v>2083</v>
      </c>
      <c r="B287" t="s">
        <v>2082</v>
      </c>
      <c r="D287">
        <v>2021</v>
      </c>
      <c r="E287" t="s">
        <v>2283</v>
      </c>
      <c r="F287" t="s">
        <v>2301</v>
      </c>
      <c r="G287">
        <v>-32.159901501836202</v>
      </c>
      <c r="H287">
        <v>115.67174694993</v>
      </c>
      <c r="I287" t="s">
        <v>2332</v>
      </c>
      <c r="J287" t="s">
        <v>2284</v>
      </c>
      <c r="K287">
        <v>5</v>
      </c>
      <c r="L287">
        <v>6</v>
      </c>
      <c r="N287">
        <v>1</v>
      </c>
      <c r="O287">
        <v>1.0925</v>
      </c>
      <c r="R287">
        <v>1.0147999999999999</v>
      </c>
    </row>
    <row r="288" spans="1:18">
      <c r="A288" t="s">
        <v>2083</v>
      </c>
      <c r="B288" t="s">
        <v>2082</v>
      </c>
      <c r="D288">
        <v>2021</v>
      </c>
      <c r="E288" t="s">
        <v>2283</v>
      </c>
      <c r="F288" t="s">
        <v>2301</v>
      </c>
      <c r="G288">
        <v>-32.159901501836202</v>
      </c>
      <c r="H288">
        <v>115.67174694993</v>
      </c>
      <c r="I288" t="s">
        <v>2332</v>
      </c>
      <c r="J288" t="s">
        <v>2284</v>
      </c>
      <c r="K288">
        <v>6</v>
      </c>
      <c r="L288">
        <v>7</v>
      </c>
      <c r="N288">
        <v>1</v>
      </c>
      <c r="O288">
        <v>1.3768</v>
      </c>
      <c r="R288">
        <v>0.93910000000000005</v>
      </c>
    </row>
    <row r="289" spans="1:18">
      <c r="A289" t="s">
        <v>2083</v>
      </c>
      <c r="B289" t="s">
        <v>2082</v>
      </c>
      <c r="D289">
        <v>2021</v>
      </c>
      <c r="E289" t="s">
        <v>2283</v>
      </c>
      <c r="F289" t="s">
        <v>2301</v>
      </c>
      <c r="G289">
        <v>-32.159901501836202</v>
      </c>
      <c r="H289">
        <v>115.67174694993</v>
      </c>
      <c r="I289" t="s">
        <v>2332</v>
      </c>
      <c r="J289" t="s">
        <v>2284</v>
      </c>
      <c r="K289">
        <v>7</v>
      </c>
      <c r="L289">
        <v>8</v>
      </c>
      <c r="N289">
        <v>1</v>
      </c>
      <c r="O289">
        <v>1.1859</v>
      </c>
      <c r="R289">
        <v>0.69310000000000005</v>
      </c>
    </row>
    <row r="290" spans="1:18">
      <c r="A290" t="s">
        <v>2083</v>
      </c>
      <c r="B290" t="s">
        <v>2082</v>
      </c>
      <c r="D290">
        <v>2021</v>
      </c>
      <c r="E290" t="s">
        <v>2283</v>
      </c>
      <c r="F290" t="s">
        <v>2301</v>
      </c>
      <c r="G290">
        <v>-32.159901501836202</v>
      </c>
      <c r="H290">
        <v>115.67174694993</v>
      </c>
      <c r="I290" t="s">
        <v>2332</v>
      </c>
      <c r="J290" t="s">
        <v>2284</v>
      </c>
      <c r="K290">
        <v>8</v>
      </c>
      <c r="L290">
        <v>9</v>
      </c>
      <c r="N290">
        <v>1</v>
      </c>
      <c r="O290">
        <v>1.0601</v>
      </c>
      <c r="R290">
        <v>0.44700000000000001</v>
      </c>
    </row>
    <row r="291" spans="1:18">
      <c r="A291" t="s">
        <v>2083</v>
      </c>
      <c r="B291" t="s">
        <v>2082</v>
      </c>
      <c r="D291">
        <v>2021</v>
      </c>
      <c r="E291" t="s">
        <v>2283</v>
      </c>
      <c r="F291" t="s">
        <v>2301</v>
      </c>
      <c r="G291">
        <v>-32.159901501836202</v>
      </c>
      <c r="H291">
        <v>115.67174694993</v>
      </c>
      <c r="I291" t="s">
        <v>2332</v>
      </c>
      <c r="J291" t="s">
        <v>2284</v>
      </c>
      <c r="K291">
        <v>9</v>
      </c>
      <c r="L291">
        <v>10</v>
      </c>
      <c r="N291">
        <v>1</v>
      </c>
      <c r="O291">
        <v>1.1540999999999999</v>
      </c>
      <c r="R291">
        <v>0.36880000000000002</v>
      </c>
    </row>
    <row r="292" spans="1:18">
      <c r="A292" t="s">
        <v>2083</v>
      </c>
      <c r="B292" t="s">
        <v>2082</v>
      </c>
      <c r="D292">
        <v>2021</v>
      </c>
      <c r="E292" t="s">
        <v>2283</v>
      </c>
      <c r="F292" t="s">
        <v>2301</v>
      </c>
      <c r="G292">
        <v>-32.159901501836202</v>
      </c>
      <c r="H292">
        <v>115.67174694993</v>
      </c>
      <c r="I292" t="s">
        <v>2332</v>
      </c>
      <c r="J292" t="s">
        <v>2284</v>
      </c>
      <c r="K292">
        <v>10</v>
      </c>
      <c r="L292">
        <v>11</v>
      </c>
      <c r="N292">
        <v>1</v>
      </c>
      <c r="O292">
        <v>1.2343</v>
      </c>
      <c r="R292">
        <v>0.29060000000000002</v>
      </c>
    </row>
    <row r="293" spans="1:18">
      <c r="A293" t="s">
        <v>2083</v>
      </c>
      <c r="B293" t="s">
        <v>2082</v>
      </c>
      <c r="D293">
        <v>2021</v>
      </c>
      <c r="E293" t="s">
        <v>2283</v>
      </c>
      <c r="F293" t="s">
        <v>2301</v>
      </c>
      <c r="G293">
        <v>-32.159901501836202</v>
      </c>
      <c r="H293">
        <v>115.67174694993</v>
      </c>
      <c r="I293" t="s">
        <v>2332</v>
      </c>
      <c r="J293" t="s">
        <v>2284</v>
      </c>
      <c r="K293">
        <v>11</v>
      </c>
      <c r="L293">
        <v>12</v>
      </c>
      <c r="N293">
        <v>1</v>
      </c>
      <c r="O293">
        <v>1.1655</v>
      </c>
      <c r="R293">
        <v>0.26490000000000002</v>
      </c>
    </row>
    <row r="294" spans="1:18">
      <c r="A294" t="s">
        <v>2083</v>
      </c>
      <c r="B294" t="s">
        <v>2082</v>
      </c>
      <c r="D294">
        <v>2021</v>
      </c>
      <c r="E294" t="s">
        <v>2283</v>
      </c>
      <c r="F294" t="s">
        <v>2301</v>
      </c>
      <c r="G294">
        <v>-32.159901501836202</v>
      </c>
      <c r="H294">
        <v>115.67174694993</v>
      </c>
      <c r="I294" t="s">
        <v>2332</v>
      </c>
      <c r="J294" t="s">
        <v>2284</v>
      </c>
      <c r="K294">
        <v>12</v>
      </c>
      <c r="L294">
        <v>13</v>
      </c>
      <c r="N294">
        <v>1</v>
      </c>
      <c r="O294">
        <v>1.2596000000000001</v>
      </c>
      <c r="R294">
        <v>0.23910000000000001</v>
      </c>
    </row>
    <row r="295" spans="1:18">
      <c r="A295" t="s">
        <v>2083</v>
      </c>
      <c r="B295" t="s">
        <v>2082</v>
      </c>
      <c r="D295">
        <v>2021</v>
      </c>
      <c r="E295" t="s">
        <v>2283</v>
      </c>
      <c r="F295" t="s">
        <v>2301</v>
      </c>
      <c r="G295">
        <v>-32.159901501836202</v>
      </c>
      <c r="H295">
        <v>115.67174694993</v>
      </c>
      <c r="I295" t="s">
        <v>2332</v>
      </c>
      <c r="J295" t="s">
        <v>2284</v>
      </c>
      <c r="K295">
        <v>13</v>
      </c>
      <c r="L295">
        <v>14</v>
      </c>
      <c r="N295">
        <v>1</v>
      </c>
      <c r="O295">
        <v>1.131</v>
      </c>
      <c r="R295">
        <v>0.2843</v>
      </c>
    </row>
    <row r="296" spans="1:18">
      <c r="A296" t="s">
        <v>2083</v>
      </c>
      <c r="B296" t="s">
        <v>2082</v>
      </c>
      <c r="D296">
        <v>2021</v>
      </c>
      <c r="E296" t="s">
        <v>2283</v>
      </c>
      <c r="F296" t="s">
        <v>2301</v>
      </c>
      <c r="G296">
        <v>-32.159901501836202</v>
      </c>
      <c r="H296">
        <v>115.67174694993</v>
      </c>
      <c r="I296" t="s">
        <v>2332</v>
      </c>
      <c r="J296" t="s">
        <v>2284</v>
      </c>
      <c r="K296">
        <v>14</v>
      </c>
      <c r="L296">
        <v>15</v>
      </c>
      <c r="N296">
        <v>1</v>
      </c>
      <c r="O296">
        <v>1.3483000000000001</v>
      </c>
      <c r="R296">
        <v>0.32940000000000003</v>
      </c>
    </row>
    <row r="297" spans="1:18">
      <c r="A297" t="s">
        <v>2083</v>
      </c>
      <c r="B297" t="s">
        <v>2082</v>
      </c>
      <c r="D297">
        <v>2021</v>
      </c>
      <c r="E297" t="s">
        <v>2283</v>
      </c>
      <c r="F297" t="s">
        <v>2301</v>
      </c>
      <c r="G297">
        <v>-32.159901501836202</v>
      </c>
      <c r="H297">
        <v>115.67174694993</v>
      </c>
      <c r="I297" t="s">
        <v>2332</v>
      </c>
      <c r="J297" t="s">
        <v>2284</v>
      </c>
      <c r="K297">
        <v>15</v>
      </c>
      <c r="L297">
        <v>16</v>
      </c>
      <c r="N297">
        <v>1</v>
      </c>
      <c r="O297">
        <v>1.1220000000000001</v>
      </c>
      <c r="R297">
        <v>0.22900000000000001</v>
      </c>
    </row>
    <row r="298" spans="1:18">
      <c r="A298" t="s">
        <v>2083</v>
      </c>
      <c r="B298" t="s">
        <v>2082</v>
      </c>
      <c r="D298">
        <v>2021</v>
      </c>
      <c r="E298" t="s">
        <v>2283</v>
      </c>
      <c r="F298" t="s">
        <v>2301</v>
      </c>
      <c r="G298">
        <v>-32.159901501836202</v>
      </c>
      <c r="H298">
        <v>115.67174694993</v>
      </c>
      <c r="I298" t="s">
        <v>2332</v>
      </c>
      <c r="J298" t="s">
        <v>2284</v>
      </c>
      <c r="K298">
        <v>16</v>
      </c>
      <c r="L298">
        <v>17</v>
      </c>
      <c r="N298">
        <v>1</v>
      </c>
      <c r="O298">
        <v>1.4615</v>
      </c>
      <c r="R298">
        <v>0.12859999999999999</v>
      </c>
    </row>
    <row r="299" spans="1:18">
      <c r="A299" t="s">
        <v>2083</v>
      </c>
      <c r="B299" t="s">
        <v>2082</v>
      </c>
      <c r="D299">
        <v>2021</v>
      </c>
      <c r="E299" t="s">
        <v>2283</v>
      </c>
      <c r="F299" t="s">
        <v>2301</v>
      </c>
      <c r="G299">
        <v>-32.159901501836202</v>
      </c>
      <c r="H299">
        <v>115.67174694993</v>
      </c>
      <c r="I299" t="s">
        <v>2332</v>
      </c>
      <c r="J299" t="s">
        <v>2284</v>
      </c>
      <c r="K299">
        <v>17</v>
      </c>
      <c r="L299">
        <v>18</v>
      </c>
      <c r="N299">
        <v>1</v>
      </c>
      <c r="O299">
        <v>1.25</v>
      </c>
      <c r="R299">
        <v>0.12640000000000001</v>
      </c>
    </row>
    <row r="300" spans="1:18">
      <c r="A300" t="s">
        <v>2083</v>
      </c>
      <c r="B300" t="s">
        <v>2082</v>
      </c>
      <c r="D300">
        <v>2021</v>
      </c>
      <c r="E300" t="s">
        <v>2283</v>
      </c>
      <c r="F300" t="s">
        <v>2301</v>
      </c>
      <c r="G300">
        <v>-32.159901501836202</v>
      </c>
      <c r="H300">
        <v>115.67174694993</v>
      </c>
      <c r="I300" t="s">
        <v>2332</v>
      </c>
      <c r="J300" t="s">
        <v>2284</v>
      </c>
      <c r="K300">
        <v>18</v>
      </c>
      <c r="L300">
        <v>19</v>
      </c>
      <c r="N300">
        <v>1</v>
      </c>
      <c r="O300">
        <v>1.1689000000000001</v>
      </c>
      <c r="R300">
        <v>0.1242</v>
      </c>
    </row>
    <row r="301" spans="1:18">
      <c r="A301" t="s">
        <v>2083</v>
      </c>
      <c r="B301" t="s">
        <v>2082</v>
      </c>
      <c r="D301">
        <v>2021</v>
      </c>
      <c r="E301" t="s">
        <v>2283</v>
      </c>
      <c r="F301" t="s">
        <v>2301</v>
      </c>
      <c r="G301">
        <v>-32.159901501836202</v>
      </c>
      <c r="H301">
        <v>115.67174694993</v>
      </c>
      <c r="I301" t="s">
        <v>2332</v>
      </c>
      <c r="J301" t="s">
        <v>2284</v>
      </c>
      <c r="K301">
        <v>19</v>
      </c>
      <c r="L301">
        <v>20</v>
      </c>
      <c r="N301">
        <v>1</v>
      </c>
      <c r="O301">
        <v>1.1917</v>
      </c>
      <c r="R301">
        <v>0.1207</v>
      </c>
    </row>
    <row r="302" spans="1:18">
      <c r="A302" t="s">
        <v>2083</v>
      </c>
      <c r="B302" t="s">
        <v>2082</v>
      </c>
      <c r="D302">
        <v>2021</v>
      </c>
      <c r="E302" t="s">
        <v>2283</v>
      </c>
      <c r="F302" t="s">
        <v>2301</v>
      </c>
      <c r="G302">
        <v>-32.159901501836202</v>
      </c>
      <c r="H302">
        <v>115.67174694993</v>
      </c>
      <c r="I302" t="s">
        <v>2332</v>
      </c>
      <c r="J302" t="s">
        <v>2284</v>
      </c>
      <c r="K302">
        <v>20</v>
      </c>
      <c r="L302">
        <v>21</v>
      </c>
      <c r="N302">
        <v>1</v>
      </c>
      <c r="O302">
        <v>1.0889</v>
      </c>
      <c r="R302">
        <v>0.1172</v>
      </c>
    </row>
    <row r="303" spans="1:18">
      <c r="A303" t="s">
        <v>2083</v>
      </c>
      <c r="B303" t="s">
        <v>2082</v>
      </c>
      <c r="D303">
        <v>2021</v>
      </c>
      <c r="E303" t="s">
        <v>2283</v>
      </c>
      <c r="F303" t="s">
        <v>2301</v>
      </c>
      <c r="G303">
        <v>-32.159901501836202</v>
      </c>
      <c r="H303">
        <v>115.67174694993</v>
      </c>
      <c r="I303" t="s">
        <v>2332</v>
      </c>
      <c r="J303" t="s">
        <v>2284</v>
      </c>
      <c r="K303">
        <v>21</v>
      </c>
      <c r="L303">
        <v>22</v>
      </c>
      <c r="N303">
        <v>1</v>
      </c>
      <c r="O303">
        <v>1.2749999999999999</v>
      </c>
      <c r="R303">
        <v>0.2261</v>
      </c>
    </row>
    <row r="304" spans="1:18">
      <c r="A304" t="s">
        <v>2083</v>
      </c>
      <c r="B304" t="s">
        <v>2082</v>
      </c>
      <c r="D304">
        <v>2021</v>
      </c>
      <c r="E304" t="s">
        <v>2283</v>
      </c>
      <c r="F304" t="s">
        <v>2301</v>
      </c>
      <c r="G304">
        <v>-32.159901501836202</v>
      </c>
      <c r="H304">
        <v>115.67174694993</v>
      </c>
      <c r="I304" t="s">
        <v>2332</v>
      </c>
      <c r="J304" t="s">
        <v>2284</v>
      </c>
      <c r="K304">
        <v>22</v>
      </c>
      <c r="L304">
        <v>23</v>
      </c>
      <c r="N304">
        <v>1</v>
      </c>
      <c r="O304">
        <v>1.2021999999999999</v>
      </c>
      <c r="R304">
        <v>0.33500000000000002</v>
      </c>
    </row>
    <row r="305" spans="1:18">
      <c r="A305" t="s">
        <v>2083</v>
      </c>
      <c r="B305" t="s">
        <v>2082</v>
      </c>
      <c r="D305">
        <v>2021</v>
      </c>
      <c r="E305" t="s">
        <v>2283</v>
      </c>
      <c r="F305" t="s">
        <v>2301</v>
      </c>
      <c r="G305">
        <v>-32.159901501836202</v>
      </c>
      <c r="H305">
        <v>115.67174694993</v>
      </c>
      <c r="I305" t="s">
        <v>2332</v>
      </c>
      <c r="J305" t="s">
        <v>2284</v>
      </c>
      <c r="K305">
        <v>23</v>
      </c>
      <c r="L305">
        <v>24</v>
      </c>
      <c r="N305">
        <v>1</v>
      </c>
      <c r="O305">
        <v>1.0407999999999999</v>
      </c>
      <c r="R305">
        <v>0.2913</v>
      </c>
    </row>
    <row r="306" spans="1:18">
      <c r="A306" t="s">
        <v>2083</v>
      </c>
      <c r="B306" t="s">
        <v>2082</v>
      </c>
      <c r="D306">
        <v>2021</v>
      </c>
      <c r="E306" t="s">
        <v>2283</v>
      </c>
      <c r="F306" t="s">
        <v>2301</v>
      </c>
      <c r="G306">
        <v>-32.159901501836202</v>
      </c>
      <c r="H306">
        <v>115.67174694993</v>
      </c>
      <c r="I306" t="s">
        <v>2332</v>
      </c>
      <c r="J306" t="s">
        <v>2284</v>
      </c>
      <c r="K306">
        <v>24</v>
      </c>
      <c r="L306">
        <v>25</v>
      </c>
      <c r="N306">
        <v>1</v>
      </c>
      <c r="O306">
        <v>1.2001999999999999</v>
      </c>
      <c r="R306">
        <v>0.24759999999999999</v>
      </c>
    </row>
    <row r="307" spans="1:18">
      <c r="A307" t="s">
        <v>2083</v>
      </c>
      <c r="B307" t="s">
        <v>2082</v>
      </c>
      <c r="D307">
        <v>2021</v>
      </c>
      <c r="E307" t="s">
        <v>2283</v>
      </c>
      <c r="F307" t="s">
        <v>2301</v>
      </c>
      <c r="G307">
        <v>-32.159901501836202</v>
      </c>
      <c r="H307">
        <v>115.67174694993</v>
      </c>
      <c r="I307" t="s">
        <v>2332</v>
      </c>
      <c r="J307" t="s">
        <v>2284</v>
      </c>
      <c r="K307">
        <v>25</v>
      </c>
      <c r="L307">
        <v>26</v>
      </c>
      <c r="N307">
        <v>1</v>
      </c>
      <c r="O307">
        <v>1.3492999999999999</v>
      </c>
      <c r="R307">
        <v>0.17680000000000001</v>
      </c>
    </row>
    <row r="308" spans="1:18">
      <c r="A308" t="s">
        <v>2083</v>
      </c>
      <c r="B308" t="s">
        <v>2082</v>
      </c>
      <c r="D308">
        <v>2021</v>
      </c>
      <c r="E308" t="s">
        <v>2283</v>
      </c>
      <c r="F308" t="s">
        <v>2301</v>
      </c>
      <c r="G308">
        <v>-32.159901501836202</v>
      </c>
      <c r="H308">
        <v>115.67174694993</v>
      </c>
      <c r="I308" t="s">
        <v>2332</v>
      </c>
      <c r="J308" t="s">
        <v>2284</v>
      </c>
      <c r="K308">
        <v>26</v>
      </c>
      <c r="L308">
        <v>27</v>
      </c>
      <c r="N308">
        <v>1</v>
      </c>
      <c r="O308">
        <v>1.1009</v>
      </c>
      <c r="R308">
        <v>0.1061</v>
      </c>
    </row>
    <row r="309" spans="1:18">
      <c r="A309" t="s">
        <v>2083</v>
      </c>
      <c r="B309" t="s">
        <v>2082</v>
      </c>
      <c r="D309">
        <v>2021</v>
      </c>
      <c r="E309" t="s">
        <v>2283</v>
      </c>
      <c r="F309" t="s">
        <v>2301</v>
      </c>
      <c r="G309">
        <v>-32.159901501836202</v>
      </c>
      <c r="H309">
        <v>115.67174694993</v>
      </c>
      <c r="I309" t="s">
        <v>2332</v>
      </c>
      <c r="J309" t="s">
        <v>2284</v>
      </c>
      <c r="K309">
        <v>27</v>
      </c>
      <c r="L309">
        <v>28</v>
      </c>
      <c r="N309">
        <v>1</v>
      </c>
      <c r="O309">
        <v>1.1904999999999999</v>
      </c>
      <c r="R309">
        <v>9.4E-2</v>
      </c>
    </row>
    <row r="310" spans="1:18">
      <c r="A310" t="s">
        <v>2083</v>
      </c>
      <c r="B310" t="s">
        <v>2082</v>
      </c>
      <c r="D310">
        <v>2021</v>
      </c>
      <c r="E310" t="s">
        <v>2283</v>
      </c>
      <c r="F310" t="s">
        <v>2301</v>
      </c>
      <c r="G310">
        <v>-32.159901501836202</v>
      </c>
      <c r="H310">
        <v>115.67174694993</v>
      </c>
      <c r="I310" t="s">
        <v>2332</v>
      </c>
      <c r="J310" t="s">
        <v>2284</v>
      </c>
      <c r="K310">
        <v>28</v>
      </c>
      <c r="L310">
        <v>29</v>
      </c>
      <c r="N310">
        <v>1</v>
      </c>
      <c r="O310">
        <v>1.0553999999999999</v>
      </c>
      <c r="R310">
        <v>8.1900000000000001E-2</v>
      </c>
    </row>
    <row r="311" spans="1:18">
      <c r="A311" t="s">
        <v>2083</v>
      </c>
      <c r="B311" t="s">
        <v>2082</v>
      </c>
      <c r="D311">
        <v>2021</v>
      </c>
      <c r="E311" t="s">
        <v>2283</v>
      </c>
      <c r="F311" t="s">
        <v>2301</v>
      </c>
      <c r="G311">
        <v>-32.159901501836202</v>
      </c>
      <c r="H311">
        <v>115.67174694993</v>
      </c>
      <c r="I311" t="s">
        <v>2332</v>
      </c>
      <c r="J311" t="s">
        <v>2284</v>
      </c>
      <c r="K311">
        <v>29</v>
      </c>
      <c r="L311">
        <v>30</v>
      </c>
      <c r="N311">
        <v>1</v>
      </c>
      <c r="O311">
        <v>1.2868999999999999</v>
      </c>
      <c r="R311">
        <v>0.10589999999999999</v>
      </c>
    </row>
    <row r="312" spans="1:18">
      <c r="A312" t="s">
        <v>2083</v>
      </c>
      <c r="B312" t="s">
        <v>2082</v>
      </c>
      <c r="D312">
        <v>2021</v>
      </c>
      <c r="E312" t="s">
        <v>2283</v>
      </c>
      <c r="F312" t="s">
        <v>2301</v>
      </c>
      <c r="G312">
        <v>-32.159901501836202</v>
      </c>
      <c r="H312">
        <v>115.67174694993</v>
      </c>
      <c r="I312" t="s">
        <v>2332</v>
      </c>
      <c r="J312" t="s">
        <v>2284</v>
      </c>
      <c r="K312">
        <v>30</v>
      </c>
      <c r="L312">
        <v>31</v>
      </c>
      <c r="N312">
        <v>1</v>
      </c>
      <c r="O312">
        <v>1.1042000000000001</v>
      </c>
      <c r="R312">
        <v>0.12989999999999999</v>
      </c>
    </row>
    <row r="313" spans="1:18">
      <c r="A313" t="s">
        <v>2083</v>
      </c>
      <c r="B313" t="s">
        <v>2082</v>
      </c>
      <c r="D313">
        <v>2021</v>
      </c>
      <c r="E313" t="s">
        <v>2283</v>
      </c>
      <c r="F313" t="s">
        <v>2301</v>
      </c>
      <c r="G313">
        <v>-32.159901501836202</v>
      </c>
      <c r="H313">
        <v>115.67174694993</v>
      </c>
      <c r="I313" t="s">
        <v>2332</v>
      </c>
      <c r="J313" t="s">
        <v>2284</v>
      </c>
      <c r="K313">
        <v>31</v>
      </c>
      <c r="L313">
        <v>32</v>
      </c>
      <c r="N313">
        <v>1</v>
      </c>
      <c r="O313">
        <v>1.1326000000000001</v>
      </c>
      <c r="R313">
        <v>0.2145</v>
      </c>
    </row>
    <row r="314" spans="1:18">
      <c r="A314" t="s">
        <v>2083</v>
      </c>
      <c r="B314" t="s">
        <v>2082</v>
      </c>
      <c r="D314">
        <v>2021</v>
      </c>
      <c r="E314" t="s">
        <v>2283</v>
      </c>
      <c r="F314" t="s">
        <v>2301</v>
      </c>
      <c r="G314">
        <v>-32.159901501836202</v>
      </c>
      <c r="H314">
        <v>115.67174694993</v>
      </c>
      <c r="I314" t="s">
        <v>2332</v>
      </c>
      <c r="J314" t="s">
        <v>2284</v>
      </c>
      <c r="K314">
        <v>32</v>
      </c>
      <c r="L314">
        <v>33</v>
      </c>
      <c r="N314">
        <v>1</v>
      </c>
      <c r="O314">
        <v>1.0905</v>
      </c>
      <c r="R314">
        <v>0.29909999999999998</v>
      </c>
    </row>
    <row r="315" spans="1:18">
      <c r="A315" t="s">
        <v>2083</v>
      </c>
      <c r="B315" t="s">
        <v>2082</v>
      </c>
      <c r="D315">
        <v>2021</v>
      </c>
      <c r="E315" t="s">
        <v>2283</v>
      </c>
      <c r="F315" t="s">
        <v>2301</v>
      </c>
      <c r="G315">
        <v>-32.159901501836202</v>
      </c>
      <c r="H315">
        <v>115.67174694993</v>
      </c>
      <c r="I315" t="s">
        <v>2332</v>
      </c>
      <c r="J315" t="s">
        <v>2284</v>
      </c>
      <c r="K315">
        <v>33</v>
      </c>
      <c r="L315">
        <v>34</v>
      </c>
      <c r="N315">
        <v>1</v>
      </c>
      <c r="O315">
        <v>1.0369999999999999</v>
      </c>
      <c r="R315">
        <v>0.22550000000000001</v>
      </c>
    </row>
    <row r="316" spans="1:18">
      <c r="A316" t="s">
        <v>2083</v>
      </c>
      <c r="B316" t="s">
        <v>2082</v>
      </c>
      <c r="D316">
        <v>2021</v>
      </c>
      <c r="E316" t="s">
        <v>2283</v>
      </c>
      <c r="F316" t="s">
        <v>2301</v>
      </c>
      <c r="G316">
        <v>-32.159901501836202</v>
      </c>
      <c r="H316">
        <v>115.67174694993</v>
      </c>
      <c r="I316" t="s">
        <v>2332</v>
      </c>
      <c r="J316" t="s">
        <v>2284</v>
      </c>
      <c r="K316">
        <v>34</v>
      </c>
      <c r="L316">
        <v>35</v>
      </c>
      <c r="N316">
        <v>1</v>
      </c>
      <c r="O316">
        <v>0.95740000000000003</v>
      </c>
      <c r="R316">
        <v>0.15190000000000001</v>
      </c>
    </row>
    <row r="317" spans="1:18">
      <c r="A317" t="s">
        <v>2083</v>
      </c>
      <c r="B317" t="s">
        <v>2082</v>
      </c>
      <c r="D317">
        <v>2021</v>
      </c>
      <c r="E317" t="s">
        <v>2283</v>
      </c>
      <c r="F317" t="s">
        <v>2301</v>
      </c>
      <c r="G317">
        <v>-32.159901501836202</v>
      </c>
      <c r="H317">
        <v>115.67174694993</v>
      </c>
      <c r="I317" t="s">
        <v>2332</v>
      </c>
      <c r="J317" t="s">
        <v>2284</v>
      </c>
      <c r="K317">
        <v>35</v>
      </c>
      <c r="L317">
        <v>36</v>
      </c>
      <c r="N317">
        <v>1</v>
      </c>
      <c r="O317">
        <v>1.1722999999999999</v>
      </c>
      <c r="R317">
        <v>0.13150000000000001</v>
      </c>
    </row>
    <row r="318" spans="1:18">
      <c r="A318" t="s">
        <v>2083</v>
      </c>
      <c r="B318" t="s">
        <v>2082</v>
      </c>
      <c r="D318">
        <v>2021</v>
      </c>
      <c r="E318" t="s">
        <v>2283</v>
      </c>
      <c r="F318" t="s">
        <v>2301</v>
      </c>
      <c r="G318">
        <v>-32.159901501836202</v>
      </c>
      <c r="H318">
        <v>115.67174694993</v>
      </c>
      <c r="I318" t="s">
        <v>2332</v>
      </c>
      <c r="J318" t="s">
        <v>2284</v>
      </c>
      <c r="K318">
        <v>36</v>
      </c>
      <c r="L318">
        <v>37</v>
      </c>
      <c r="N318">
        <v>1</v>
      </c>
      <c r="O318">
        <v>1.0998000000000001</v>
      </c>
      <c r="R318">
        <v>0.11119999999999999</v>
      </c>
    </row>
    <row r="319" spans="1:18">
      <c r="A319" t="s">
        <v>2083</v>
      </c>
      <c r="B319" t="s">
        <v>2082</v>
      </c>
      <c r="D319">
        <v>2021</v>
      </c>
      <c r="E319" t="s">
        <v>2283</v>
      </c>
      <c r="F319" t="s">
        <v>2301</v>
      </c>
      <c r="G319">
        <v>-32.159901501836202</v>
      </c>
      <c r="H319">
        <v>115.67174694993</v>
      </c>
      <c r="I319" t="s">
        <v>2332</v>
      </c>
      <c r="J319" t="s">
        <v>2284</v>
      </c>
      <c r="K319">
        <v>37</v>
      </c>
      <c r="L319">
        <v>38</v>
      </c>
      <c r="N319">
        <v>1</v>
      </c>
      <c r="O319">
        <v>1.1206</v>
      </c>
      <c r="R319">
        <v>0.1368</v>
      </c>
    </row>
    <row r="320" spans="1:18">
      <c r="A320" t="s">
        <v>2083</v>
      </c>
      <c r="B320" t="s">
        <v>2082</v>
      </c>
      <c r="D320">
        <v>2021</v>
      </c>
      <c r="E320" t="s">
        <v>2283</v>
      </c>
      <c r="F320" t="s">
        <v>2301</v>
      </c>
      <c r="G320">
        <v>-32.159901501836202</v>
      </c>
      <c r="H320">
        <v>115.67174694993</v>
      </c>
      <c r="I320" t="s">
        <v>2332</v>
      </c>
      <c r="J320" t="s">
        <v>2284</v>
      </c>
      <c r="K320">
        <v>38</v>
      </c>
      <c r="L320">
        <v>39</v>
      </c>
      <c r="N320">
        <v>1</v>
      </c>
      <c r="O320">
        <v>1.3536999999999999</v>
      </c>
      <c r="R320">
        <v>0.16239999999999999</v>
      </c>
    </row>
    <row r="321" spans="1:18">
      <c r="A321" t="s">
        <v>2083</v>
      </c>
      <c r="B321" t="s">
        <v>2082</v>
      </c>
      <c r="D321">
        <v>2021</v>
      </c>
      <c r="E321" t="s">
        <v>2283</v>
      </c>
      <c r="F321" t="s">
        <v>2301</v>
      </c>
      <c r="G321">
        <v>-32.159901501836202</v>
      </c>
      <c r="H321">
        <v>115.67174694993</v>
      </c>
      <c r="I321" t="s">
        <v>2332</v>
      </c>
      <c r="J321" t="s">
        <v>2284</v>
      </c>
      <c r="K321">
        <v>39</v>
      </c>
      <c r="L321">
        <v>40</v>
      </c>
      <c r="N321">
        <v>1</v>
      </c>
      <c r="O321">
        <v>1.2039</v>
      </c>
      <c r="R321">
        <v>0.13020000000000001</v>
      </c>
    </row>
    <row r="322" spans="1:18">
      <c r="A322" t="s">
        <v>2083</v>
      </c>
      <c r="B322" t="s">
        <v>2082</v>
      </c>
      <c r="D322">
        <v>2021</v>
      </c>
      <c r="E322" t="s">
        <v>2283</v>
      </c>
      <c r="F322" t="s">
        <v>2301</v>
      </c>
      <c r="G322">
        <v>-32.159901501836202</v>
      </c>
      <c r="H322">
        <v>115.67174694993</v>
      </c>
      <c r="I322" t="s">
        <v>2332</v>
      </c>
      <c r="J322" t="s">
        <v>2284</v>
      </c>
      <c r="K322">
        <v>40</v>
      </c>
      <c r="L322">
        <v>41</v>
      </c>
      <c r="N322">
        <v>1</v>
      </c>
      <c r="O322">
        <v>1.1247</v>
      </c>
      <c r="R322">
        <v>9.8000000000000004E-2</v>
      </c>
    </row>
    <row r="323" spans="1:18">
      <c r="A323" t="s">
        <v>2083</v>
      </c>
      <c r="B323" t="s">
        <v>2082</v>
      </c>
      <c r="D323">
        <v>2021</v>
      </c>
      <c r="E323" t="s">
        <v>2283</v>
      </c>
      <c r="F323" t="s">
        <v>2301</v>
      </c>
      <c r="G323">
        <v>-32.159901501836202</v>
      </c>
      <c r="H323">
        <v>115.67174694993</v>
      </c>
      <c r="I323" t="s">
        <v>2332</v>
      </c>
      <c r="J323" t="s">
        <v>2284</v>
      </c>
      <c r="K323">
        <v>41</v>
      </c>
      <c r="L323">
        <v>42</v>
      </c>
      <c r="N323">
        <v>1</v>
      </c>
      <c r="O323">
        <v>1.1854</v>
      </c>
      <c r="R323">
        <v>0.1106</v>
      </c>
    </row>
    <row r="324" spans="1:18">
      <c r="A324" t="s">
        <v>2083</v>
      </c>
      <c r="B324" t="s">
        <v>2082</v>
      </c>
      <c r="D324">
        <v>2021</v>
      </c>
      <c r="E324" t="s">
        <v>2283</v>
      </c>
      <c r="F324" t="s">
        <v>2301</v>
      </c>
      <c r="G324">
        <v>-32.159901501836202</v>
      </c>
      <c r="H324">
        <v>115.67174694993</v>
      </c>
      <c r="I324" t="s">
        <v>2332</v>
      </c>
      <c r="J324" t="s">
        <v>2284</v>
      </c>
      <c r="K324">
        <v>42</v>
      </c>
      <c r="L324">
        <v>43</v>
      </c>
      <c r="N324">
        <v>1</v>
      </c>
      <c r="O324">
        <v>1.3331999999999999</v>
      </c>
      <c r="R324">
        <v>0.1231</v>
      </c>
    </row>
    <row r="325" spans="1:18">
      <c r="A325" t="s">
        <v>2083</v>
      </c>
      <c r="B325" t="s">
        <v>2082</v>
      </c>
      <c r="D325">
        <v>2021</v>
      </c>
      <c r="E325" t="s">
        <v>2283</v>
      </c>
      <c r="F325" t="s">
        <v>2301</v>
      </c>
      <c r="G325">
        <v>-32.159901501836202</v>
      </c>
      <c r="H325">
        <v>115.67174694993</v>
      </c>
      <c r="I325" t="s">
        <v>2332</v>
      </c>
      <c r="J325" t="s">
        <v>2284</v>
      </c>
      <c r="K325">
        <v>43</v>
      </c>
      <c r="L325">
        <v>44</v>
      </c>
      <c r="N325">
        <v>1</v>
      </c>
      <c r="O325">
        <v>1.3374999999999999</v>
      </c>
      <c r="R325">
        <v>0.10299999999999999</v>
      </c>
    </row>
    <row r="326" spans="1:18">
      <c r="A326" t="s">
        <v>2083</v>
      </c>
      <c r="B326" t="s">
        <v>2082</v>
      </c>
      <c r="D326">
        <v>2021</v>
      </c>
      <c r="E326" t="s">
        <v>2283</v>
      </c>
      <c r="F326" t="s">
        <v>2301</v>
      </c>
      <c r="G326">
        <v>-32.159901501836202</v>
      </c>
      <c r="H326">
        <v>115.67174694993</v>
      </c>
      <c r="I326" t="s">
        <v>2332</v>
      </c>
      <c r="J326" t="s">
        <v>2284</v>
      </c>
      <c r="K326">
        <v>44</v>
      </c>
      <c r="L326">
        <v>45</v>
      </c>
      <c r="N326">
        <v>1</v>
      </c>
      <c r="O326">
        <v>1.3779999999999999</v>
      </c>
      <c r="R326">
        <v>8.2900000000000001E-2</v>
      </c>
    </row>
    <row r="327" spans="1:18">
      <c r="A327" t="s">
        <v>2083</v>
      </c>
      <c r="B327" t="s">
        <v>2082</v>
      </c>
      <c r="D327">
        <v>2021</v>
      </c>
      <c r="E327" t="s">
        <v>2283</v>
      </c>
      <c r="F327" t="s">
        <v>2301</v>
      </c>
      <c r="G327">
        <v>-32.159901501836202</v>
      </c>
      <c r="H327">
        <v>115.67174694993</v>
      </c>
      <c r="I327" t="s">
        <v>2332</v>
      </c>
      <c r="J327" t="s">
        <v>2284</v>
      </c>
      <c r="K327">
        <v>45</v>
      </c>
      <c r="L327">
        <v>46</v>
      </c>
      <c r="N327">
        <v>1</v>
      </c>
      <c r="O327">
        <v>1.3966000000000001</v>
      </c>
      <c r="R327">
        <v>7.9000000000000001E-2</v>
      </c>
    </row>
    <row r="328" spans="1:18">
      <c r="A328" t="s">
        <v>2083</v>
      </c>
      <c r="B328" t="s">
        <v>2082</v>
      </c>
      <c r="D328">
        <v>2021</v>
      </c>
      <c r="E328" t="s">
        <v>2283</v>
      </c>
      <c r="F328" t="s">
        <v>2301</v>
      </c>
      <c r="G328">
        <v>-32.159901501836202</v>
      </c>
      <c r="H328">
        <v>115.67174694993</v>
      </c>
      <c r="I328" t="s">
        <v>2332</v>
      </c>
      <c r="J328" t="s">
        <v>2284</v>
      </c>
      <c r="K328">
        <v>46</v>
      </c>
      <c r="L328">
        <v>47</v>
      </c>
      <c r="N328">
        <v>1</v>
      </c>
      <c r="O328">
        <v>1.1819999999999999</v>
      </c>
      <c r="R328">
        <v>7.51E-2</v>
      </c>
    </row>
    <row r="329" spans="1:18">
      <c r="A329" t="s">
        <v>2083</v>
      </c>
      <c r="B329" t="s">
        <v>2082</v>
      </c>
      <c r="D329">
        <v>2021</v>
      </c>
      <c r="E329" t="s">
        <v>2283</v>
      </c>
      <c r="F329" t="s">
        <v>2301</v>
      </c>
      <c r="G329">
        <v>-32.159901501836202</v>
      </c>
      <c r="H329">
        <v>115.67174694993</v>
      </c>
      <c r="I329" t="s">
        <v>2332</v>
      </c>
      <c r="J329" t="s">
        <v>2284</v>
      </c>
      <c r="K329">
        <v>47</v>
      </c>
      <c r="L329">
        <v>48</v>
      </c>
      <c r="N329">
        <v>1</v>
      </c>
      <c r="O329">
        <v>1.3068</v>
      </c>
      <c r="R329">
        <v>5.67E-2</v>
      </c>
    </row>
    <row r="330" spans="1:18">
      <c r="A330" t="s">
        <v>2083</v>
      </c>
      <c r="B330" t="s">
        <v>2082</v>
      </c>
      <c r="D330">
        <v>2021</v>
      </c>
      <c r="E330" t="s">
        <v>2283</v>
      </c>
      <c r="F330" t="s">
        <v>2301</v>
      </c>
      <c r="G330">
        <v>-32.159901501836202</v>
      </c>
      <c r="H330">
        <v>115.67174694993</v>
      </c>
      <c r="I330" t="s">
        <v>2332</v>
      </c>
      <c r="J330" t="s">
        <v>2284</v>
      </c>
      <c r="K330">
        <v>48</v>
      </c>
      <c r="L330">
        <v>49</v>
      </c>
      <c r="N330">
        <v>1</v>
      </c>
      <c r="O330">
        <v>1.2041999999999999</v>
      </c>
      <c r="R330">
        <v>3.8399999999999997E-2</v>
      </c>
    </row>
    <row r="331" spans="1:18">
      <c r="A331" t="s">
        <v>2083</v>
      </c>
      <c r="B331" t="s">
        <v>2082</v>
      </c>
      <c r="D331">
        <v>2021</v>
      </c>
      <c r="E331" t="s">
        <v>2283</v>
      </c>
      <c r="F331" t="s">
        <v>2301</v>
      </c>
      <c r="G331">
        <v>-32.159901501836202</v>
      </c>
      <c r="H331">
        <v>115.67174694993</v>
      </c>
      <c r="I331" t="s">
        <v>2332</v>
      </c>
      <c r="J331" t="s">
        <v>2284</v>
      </c>
      <c r="K331">
        <v>49</v>
      </c>
      <c r="L331">
        <v>50</v>
      </c>
      <c r="N331">
        <v>1</v>
      </c>
      <c r="O331">
        <v>1.3866000000000001</v>
      </c>
      <c r="R331">
        <v>4.7800000000000002E-2</v>
      </c>
    </row>
    <row r="332" spans="1:18">
      <c r="A332" t="s">
        <v>2083</v>
      </c>
      <c r="B332" t="s">
        <v>2082</v>
      </c>
      <c r="D332">
        <v>2021</v>
      </c>
      <c r="E332" t="s">
        <v>2283</v>
      </c>
      <c r="F332" t="s">
        <v>2301</v>
      </c>
      <c r="G332">
        <v>-32.159901501836202</v>
      </c>
      <c r="H332">
        <v>115.67174694993</v>
      </c>
      <c r="I332" t="s">
        <v>2332</v>
      </c>
      <c r="J332" t="s">
        <v>2284</v>
      </c>
      <c r="K332">
        <v>50</v>
      </c>
      <c r="L332">
        <v>51</v>
      </c>
      <c r="N332">
        <v>1</v>
      </c>
      <c r="O332">
        <v>1.1841999999999999</v>
      </c>
      <c r="R332">
        <v>5.7299999999999997E-2</v>
      </c>
    </row>
    <row r="333" spans="1:18">
      <c r="A333" t="s">
        <v>2083</v>
      </c>
      <c r="B333" t="s">
        <v>2082</v>
      </c>
      <c r="D333">
        <v>2021</v>
      </c>
      <c r="E333" t="s">
        <v>2283</v>
      </c>
      <c r="F333" t="s">
        <v>2301</v>
      </c>
      <c r="G333">
        <v>-32.159901501836202</v>
      </c>
      <c r="H333">
        <v>115.67174694993</v>
      </c>
      <c r="I333" t="s">
        <v>2332</v>
      </c>
      <c r="J333" t="s">
        <v>2284</v>
      </c>
      <c r="K333">
        <v>51</v>
      </c>
      <c r="L333">
        <v>52</v>
      </c>
      <c r="N333">
        <v>1</v>
      </c>
      <c r="O333">
        <v>1.2515000000000001</v>
      </c>
      <c r="R333">
        <v>4.5199999999999997E-2</v>
      </c>
    </row>
    <row r="334" spans="1:18">
      <c r="A334" t="s">
        <v>2083</v>
      </c>
      <c r="B334" t="s">
        <v>2082</v>
      </c>
      <c r="D334">
        <v>2021</v>
      </c>
      <c r="E334" t="s">
        <v>2283</v>
      </c>
      <c r="F334" t="s">
        <v>2301</v>
      </c>
      <c r="G334">
        <v>-32.159901501836202</v>
      </c>
      <c r="H334">
        <v>115.67174694993</v>
      </c>
      <c r="I334" t="s">
        <v>2332</v>
      </c>
      <c r="J334" t="s">
        <v>2284</v>
      </c>
      <c r="K334">
        <v>52</v>
      </c>
      <c r="L334">
        <v>53</v>
      </c>
      <c r="N334">
        <v>1</v>
      </c>
      <c r="O334">
        <v>1.216</v>
      </c>
      <c r="R334">
        <v>3.32E-2</v>
      </c>
    </row>
    <row r="335" spans="1:18">
      <c r="A335" t="s">
        <v>2083</v>
      </c>
      <c r="B335" t="s">
        <v>2082</v>
      </c>
      <c r="D335">
        <v>2021</v>
      </c>
      <c r="E335" t="s">
        <v>2283</v>
      </c>
      <c r="F335" t="s">
        <v>2301</v>
      </c>
      <c r="G335">
        <v>-32.159901501836202</v>
      </c>
      <c r="H335">
        <v>115.67174694993</v>
      </c>
      <c r="I335" t="s">
        <v>2332</v>
      </c>
      <c r="J335" t="s">
        <v>2284</v>
      </c>
      <c r="K335">
        <v>53</v>
      </c>
      <c r="L335">
        <v>54</v>
      </c>
      <c r="N335">
        <v>1</v>
      </c>
      <c r="O335">
        <v>1.1815</v>
      </c>
      <c r="R335">
        <v>3.5700000000000003E-2</v>
      </c>
    </row>
    <row r="336" spans="1:18">
      <c r="A336" t="s">
        <v>2083</v>
      </c>
      <c r="B336" t="s">
        <v>2082</v>
      </c>
      <c r="D336">
        <v>2021</v>
      </c>
      <c r="E336" t="s">
        <v>2283</v>
      </c>
      <c r="F336" t="s">
        <v>2301</v>
      </c>
      <c r="G336">
        <v>-32.159901501836202</v>
      </c>
      <c r="H336">
        <v>115.67174694993</v>
      </c>
      <c r="I336" t="s">
        <v>2332</v>
      </c>
      <c r="J336" t="s">
        <v>2284</v>
      </c>
      <c r="K336">
        <v>54</v>
      </c>
      <c r="L336">
        <v>55</v>
      </c>
      <c r="N336">
        <v>1</v>
      </c>
      <c r="O336">
        <v>1.2867999999999999</v>
      </c>
      <c r="R336">
        <v>3.8199999999999998E-2</v>
      </c>
    </row>
    <row r="337" spans="1:18">
      <c r="A337" t="s">
        <v>2083</v>
      </c>
      <c r="B337" t="s">
        <v>2082</v>
      </c>
      <c r="D337">
        <v>2021</v>
      </c>
      <c r="E337" t="s">
        <v>2283</v>
      </c>
      <c r="F337" t="s">
        <v>2301</v>
      </c>
      <c r="G337">
        <v>-32.159901501836202</v>
      </c>
      <c r="H337">
        <v>115.67174694993</v>
      </c>
      <c r="I337" t="s">
        <v>2332</v>
      </c>
      <c r="J337" t="s">
        <v>2284</v>
      </c>
      <c r="K337">
        <v>55</v>
      </c>
      <c r="L337">
        <v>56</v>
      </c>
      <c r="N337">
        <v>1</v>
      </c>
      <c r="O337">
        <v>1.3582000000000001</v>
      </c>
      <c r="R337">
        <v>7.0800000000000002E-2</v>
      </c>
    </row>
    <row r="338" spans="1:18">
      <c r="A338" t="s">
        <v>2083</v>
      </c>
      <c r="B338" t="s">
        <v>2082</v>
      </c>
      <c r="D338">
        <v>2021</v>
      </c>
      <c r="E338" t="s">
        <v>2283</v>
      </c>
      <c r="F338" t="s">
        <v>2301</v>
      </c>
      <c r="G338">
        <v>-32.159901501836202</v>
      </c>
      <c r="H338">
        <v>115.67174694993</v>
      </c>
      <c r="I338" t="s">
        <v>2332</v>
      </c>
      <c r="J338" t="s">
        <v>2284</v>
      </c>
      <c r="K338">
        <v>56</v>
      </c>
      <c r="L338">
        <v>57</v>
      </c>
      <c r="N338">
        <v>1</v>
      </c>
      <c r="O338">
        <v>1.1874</v>
      </c>
      <c r="R338">
        <v>0.1033</v>
      </c>
    </row>
    <row r="339" spans="1:18">
      <c r="A339" t="s">
        <v>2083</v>
      </c>
      <c r="B339" t="s">
        <v>2082</v>
      </c>
      <c r="D339">
        <v>2021</v>
      </c>
      <c r="E339" t="s">
        <v>2283</v>
      </c>
      <c r="F339" t="s">
        <v>2301</v>
      </c>
      <c r="G339">
        <v>-32.159901501836202</v>
      </c>
      <c r="H339">
        <v>115.67174694993</v>
      </c>
      <c r="I339" t="s">
        <v>2332</v>
      </c>
      <c r="J339" t="s">
        <v>2284</v>
      </c>
      <c r="K339">
        <v>57</v>
      </c>
      <c r="L339">
        <v>58</v>
      </c>
      <c r="N339">
        <v>1</v>
      </c>
      <c r="O339">
        <v>1.2008000000000001</v>
      </c>
      <c r="R339">
        <v>7.1300000000000002E-2</v>
      </c>
    </row>
    <row r="340" spans="1:18">
      <c r="A340" t="s">
        <v>2083</v>
      </c>
      <c r="B340" t="s">
        <v>2082</v>
      </c>
      <c r="D340">
        <v>2021</v>
      </c>
      <c r="E340" t="s">
        <v>2283</v>
      </c>
      <c r="F340" t="s">
        <v>2301</v>
      </c>
      <c r="G340">
        <v>-32.159901501836202</v>
      </c>
      <c r="H340">
        <v>115.67174694993</v>
      </c>
      <c r="I340" t="s">
        <v>2332</v>
      </c>
      <c r="J340" t="s">
        <v>2284</v>
      </c>
      <c r="K340">
        <v>58</v>
      </c>
      <c r="L340">
        <v>59</v>
      </c>
      <c r="N340">
        <v>1</v>
      </c>
      <c r="O340">
        <v>1.2478</v>
      </c>
      <c r="R340">
        <v>3.9199999999999999E-2</v>
      </c>
    </row>
    <row r="341" spans="1:18">
      <c r="A341" t="s">
        <v>2083</v>
      </c>
      <c r="B341" t="s">
        <v>2082</v>
      </c>
      <c r="D341">
        <v>2021</v>
      </c>
      <c r="E341" t="s">
        <v>2283</v>
      </c>
      <c r="F341" t="s">
        <v>2301</v>
      </c>
      <c r="G341">
        <v>-32.159901501836202</v>
      </c>
      <c r="H341">
        <v>115.67174694993</v>
      </c>
      <c r="I341" t="s">
        <v>2332</v>
      </c>
      <c r="J341" t="s">
        <v>2284</v>
      </c>
      <c r="K341">
        <v>59</v>
      </c>
      <c r="L341">
        <v>60</v>
      </c>
      <c r="N341">
        <v>1</v>
      </c>
      <c r="O341">
        <v>1.3063</v>
      </c>
      <c r="R341">
        <v>3.73E-2</v>
      </c>
    </row>
    <row r="342" spans="1:18">
      <c r="A342" t="s">
        <v>2083</v>
      </c>
      <c r="B342" t="s">
        <v>2082</v>
      </c>
      <c r="D342">
        <v>2021</v>
      </c>
      <c r="E342" t="s">
        <v>2283</v>
      </c>
      <c r="F342" t="s">
        <v>2301</v>
      </c>
      <c r="G342">
        <v>-32.159901501836202</v>
      </c>
      <c r="H342">
        <v>115.67174694993</v>
      </c>
      <c r="I342" t="s">
        <v>2332</v>
      </c>
      <c r="J342" t="s">
        <v>2284</v>
      </c>
      <c r="K342">
        <v>60</v>
      </c>
      <c r="L342">
        <v>61</v>
      </c>
      <c r="N342">
        <v>1</v>
      </c>
      <c r="O342">
        <v>1.2838000000000001</v>
      </c>
      <c r="R342">
        <v>3.5299999999999998E-2</v>
      </c>
    </row>
    <row r="343" spans="1:18">
      <c r="A343" t="s">
        <v>2083</v>
      </c>
      <c r="B343" t="s">
        <v>2082</v>
      </c>
      <c r="D343">
        <v>2021</v>
      </c>
      <c r="E343" t="s">
        <v>2283</v>
      </c>
      <c r="F343" t="s">
        <v>2301</v>
      </c>
      <c r="G343">
        <v>-32.159901501836202</v>
      </c>
      <c r="H343">
        <v>115.67174694993</v>
      </c>
      <c r="I343" t="s">
        <v>2332</v>
      </c>
      <c r="J343" t="s">
        <v>2284</v>
      </c>
      <c r="K343">
        <v>61</v>
      </c>
      <c r="L343">
        <v>62</v>
      </c>
      <c r="N343">
        <v>1</v>
      </c>
      <c r="O343">
        <v>1.397</v>
      </c>
      <c r="R343">
        <v>3.6299999999999999E-2</v>
      </c>
    </row>
    <row r="344" spans="1:18">
      <c r="A344" t="s">
        <v>2083</v>
      </c>
      <c r="B344" t="s">
        <v>2082</v>
      </c>
      <c r="D344">
        <v>2021</v>
      </c>
      <c r="E344" t="s">
        <v>2283</v>
      </c>
      <c r="F344" t="s">
        <v>2301</v>
      </c>
      <c r="G344">
        <v>-32.159901501836202</v>
      </c>
      <c r="H344">
        <v>115.67174694993</v>
      </c>
      <c r="I344" t="s">
        <v>2332</v>
      </c>
      <c r="J344" t="s">
        <v>2284</v>
      </c>
      <c r="K344">
        <v>62</v>
      </c>
      <c r="L344">
        <v>63</v>
      </c>
      <c r="N344">
        <v>1</v>
      </c>
      <c r="O344">
        <v>1.1718</v>
      </c>
      <c r="R344">
        <v>3.7199999999999997E-2</v>
      </c>
    </row>
    <row r="345" spans="1:18">
      <c r="A345" t="s">
        <v>2083</v>
      </c>
      <c r="B345" t="s">
        <v>2082</v>
      </c>
      <c r="D345">
        <v>2021</v>
      </c>
      <c r="E345" t="s">
        <v>2283</v>
      </c>
      <c r="F345" t="s">
        <v>2301</v>
      </c>
      <c r="G345">
        <v>-32.159901501836202</v>
      </c>
      <c r="H345">
        <v>115.67174694993</v>
      </c>
      <c r="I345" t="s">
        <v>2332</v>
      </c>
      <c r="J345" t="s">
        <v>2284</v>
      </c>
      <c r="K345">
        <v>63</v>
      </c>
      <c r="L345">
        <v>64</v>
      </c>
      <c r="N345">
        <v>1</v>
      </c>
      <c r="O345">
        <v>1.3286</v>
      </c>
      <c r="R345">
        <v>6.59E-2</v>
      </c>
    </row>
    <row r="346" spans="1:18">
      <c r="A346" t="s">
        <v>2083</v>
      </c>
      <c r="B346" t="s">
        <v>2082</v>
      </c>
      <c r="D346">
        <v>2021</v>
      </c>
      <c r="E346" t="s">
        <v>2283</v>
      </c>
      <c r="F346" t="s">
        <v>2301</v>
      </c>
      <c r="G346">
        <v>-32.159901501836202</v>
      </c>
      <c r="H346">
        <v>115.67174694993</v>
      </c>
      <c r="I346" t="s">
        <v>2332</v>
      </c>
      <c r="J346" t="s">
        <v>2284</v>
      </c>
      <c r="K346">
        <v>64</v>
      </c>
      <c r="L346">
        <v>65</v>
      </c>
      <c r="N346">
        <v>1</v>
      </c>
      <c r="O346">
        <v>1.3322000000000001</v>
      </c>
      <c r="R346">
        <v>9.4500000000000001E-2</v>
      </c>
    </row>
    <row r="347" spans="1:18">
      <c r="A347" t="s">
        <v>2083</v>
      </c>
      <c r="B347" t="s">
        <v>2082</v>
      </c>
      <c r="D347">
        <v>2021</v>
      </c>
      <c r="E347" t="s">
        <v>2283</v>
      </c>
      <c r="F347" t="s">
        <v>2301</v>
      </c>
      <c r="G347">
        <v>-32.159901501836202</v>
      </c>
      <c r="H347">
        <v>115.67174694993</v>
      </c>
      <c r="I347" t="s">
        <v>2332</v>
      </c>
      <c r="J347" t="s">
        <v>2284</v>
      </c>
      <c r="K347">
        <v>65</v>
      </c>
      <c r="L347">
        <v>66</v>
      </c>
      <c r="N347">
        <v>1</v>
      </c>
      <c r="O347">
        <v>1.3467</v>
      </c>
      <c r="R347">
        <v>7.1800000000000003E-2</v>
      </c>
    </row>
    <row r="348" spans="1:18">
      <c r="A348" t="s">
        <v>2083</v>
      </c>
      <c r="B348" t="s">
        <v>2082</v>
      </c>
      <c r="D348">
        <v>2021</v>
      </c>
      <c r="E348" t="s">
        <v>2283</v>
      </c>
      <c r="F348" t="s">
        <v>2301</v>
      </c>
      <c r="G348">
        <v>-32.159901501836202</v>
      </c>
      <c r="H348">
        <v>115.67174694993</v>
      </c>
      <c r="I348" t="s">
        <v>2332</v>
      </c>
      <c r="J348" t="s">
        <v>2284</v>
      </c>
      <c r="K348">
        <v>66</v>
      </c>
      <c r="L348">
        <v>67</v>
      </c>
      <c r="N348">
        <v>1</v>
      </c>
      <c r="O348">
        <v>1.2625999999999999</v>
      </c>
      <c r="R348">
        <v>4.9000000000000002E-2</v>
      </c>
    </row>
    <row r="349" spans="1:18">
      <c r="A349" t="s">
        <v>2083</v>
      </c>
      <c r="B349" t="s">
        <v>2082</v>
      </c>
      <c r="D349">
        <v>2021</v>
      </c>
      <c r="E349" t="s">
        <v>2283</v>
      </c>
      <c r="F349" t="s">
        <v>2301</v>
      </c>
      <c r="G349">
        <v>-32.159901501836202</v>
      </c>
      <c r="H349">
        <v>115.67174694993</v>
      </c>
      <c r="I349" t="s">
        <v>2332</v>
      </c>
      <c r="J349" t="s">
        <v>2284</v>
      </c>
      <c r="K349">
        <v>67</v>
      </c>
      <c r="L349">
        <v>68</v>
      </c>
      <c r="N349">
        <v>1</v>
      </c>
      <c r="O349">
        <v>1.2529999999999999</v>
      </c>
      <c r="R349">
        <v>5.0099999999999999E-2</v>
      </c>
    </row>
    <row r="350" spans="1:18">
      <c r="A350" t="s">
        <v>2083</v>
      </c>
      <c r="B350" t="s">
        <v>2082</v>
      </c>
      <c r="D350">
        <v>2021</v>
      </c>
      <c r="E350" t="s">
        <v>2283</v>
      </c>
      <c r="F350" t="s">
        <v>2301</v>
      </c>
      <c r="G350">
        <v>-32.159901501836202</v>
      </c>
      <c r="H350">
        <v>115.67174694993</v>
      </c>
      <c r="I350" t="s">
        <v>2332</v>
      </c>
      <c r="J350" t="s">
        <v>2284</v>
      </c>
      <c r="K350">
        <v>68</v>
      </c>
      <c r="L350">
        <v>69</v>
      </c>
      <c r="N350">
        <v>1</v>
      </c>
      <c r="O350">
        <v>1.1451</v>
      </c>
      <c r="R350">
        <v>5.1200000000000002E-2</v>
      </c>
    </row>
    <row r="351" spans="1:18">
      <c r="A351" t="s">
        <v>2083</v>
      </c>
      <c r="B351" t="s">
        <v>2082</v>
      </c>
      <c r="D351">
        <v>2021</v>
      </c>
      <c r="E351" t="s">
        <v>2283</v>
      </c>
      <c r="F351" t="s">
        <v>2301</v>
      </c>
      <c r="G351">
        <v>-32.159901501836202</v>
      </c>
      <c r="H351">
        <v>115.67174694993</v>
      </c>
      <c r="I351" t="s">
        <v>2332</v>
      </c>
      <c r="J351" t="s">
        <v>2284</v>
      </c>
      <c r="K351">
        <v>69</v>
      </c>
      <c r="L351">
        <v>70</v>
      </c>
      <c r="N351">
        <v>1</v>
      </c>
      <c r="O351">
        <v>1.292</v>
      </c>
      <c r="R351">
        <v>5.11E-2</v>
      </c>
    </row>
    <row r="352" spans="1:18">
      <c r="A352" t="s">
        <v>2083</v>
      </c>
      <c r="B352" t="s">
        <v>2082</v>
      </c>
      <c r="D352">
        <v>2021</v>
      </c>
      <c r="E352" t="s">
        <v>2283</v>
      </c>
      <c r="F352" t="s">
        <v>2301</v>
      </c>
      <c r="G352">
        <v>-32.159901501836202</v>
      </c>
      <c r="H352">
        <v>115.67174694993</v>
      </c>
      <c r="I352" t="s">
        <v>2332</v>
      </c>
      <c r="J352" t="s">
        <v>2284</v>
      </c>
      <c r="K352">
        <v>70</v>
      </c>
      <c r="L352">
        <v>71</v>
      </c>
      <c r="N352">
        <v>1</v>
      </c>
      <c r="O352">
        <v>1.5456000000000001</v>
      </c>
      <c r="R352">
        <v>5.0900000000000001E-2</v>
      </c>
    </row>
    <row r="353" spans="1:18">
      <c r="A353" t="s">
        <v>2083</v>
      </c>
      <c r="B353" t="s">
        <v>2082</v>
      </c>
      <c r="D353">
        <v>2021</v>
      </c>
      <c r="E353" t="s">
        <v>2283</v>
      </c>
      <c r="F353" t="s">
        <v>2301</v>
      </c>
      <c r="G353">
        <v>-32.159901501836202</v>
      </c>
      <c r="H353">
        <v>115.67174694993</v>
      </c>
      <c r="I353" t="s">
        <v>2332</v>
      </c>
      <c r="J353" t="s">
        <v>2284</v>
      </c>
      <c r="K353">
        <v>71</v>
      </c>
      <c r="L353">
        <v>72</v>
      </c>
      <c r="N353">
        <v>1</v>
      </c>
      <c r="O353">
        <v>1.4293</v>
      </c>
      <c r="R353">
        <v>4.7300000000000002E-2</v>
      </c>
    </row>
    <row r="354" spans="1:18">
      <c r="A354" t="s">
        <v>2083</v>
      </c>
      <c r="B354" t="s">
        <v>2082</v>
      </c>
      <c r="D354">
        <v>2021</v>
      </c>
      <c r="E354" t="s">
        <v>2283</v>
      </c>
      <c r="F354" t="s">
        <v>2301</v>
      </c>
      <c r="G354">
        <v>-32.159901501836202</v>
      </c>
      <c r="H354">
        <v>115.67174694993</v>
      </c>
      <c r="I354" t="s">
        <v>2332</v>
      </c>
      <c r="J354" t="s">
        <v>2284</v>
      </c>
      <c r="K354">
        <v>72</v>
      </c>
      <c r="L354">
        <v>73</v>
      </c>
      <c r="N354">
        <v>1</v>
      </c>
      <c r="O354">
        <v>1.4205000000000001</v>
      </c>
      <c r="R354">
        <v>4.3799999999999999E-2</v>
      </c>
    </row>
    <row r="355" spans="1:18">
      <c r="A355" t="s">
        <v>2083</v>
      </c>
      <c r="B355" t="s">
        <v>2082</v>
      </c>
      <c r="D355">
        <v>2021</v>
      </c>
      <c r="E355" t="s">
        <v>2283</v>
      </c>
      <c r="F355" t="s">
        <v>2301</v>
      </c>
      <c r="G355">
        <v>-32.159901501836202</v>
      </c>
      <c r="H355">
        <v>115.67174694993</v>
      </c>
      <c r="I355" t="s">
        <v>2332</v>
      </c>
      <c r="J355" t="s">
        <v>2284</v>
      </c>
      <c r="K355">
        <v>73</v>
      </c>
      <c r="L355">
        <v>74</v>
      </c>
      <c r="N355">
        <v>1</v>
      </c>
      <c r="O355">
        <v>1.3073999999999999</v>
      </c>
      <c r="R355">
        <v>4.4200000000000003E-2</v>
      </c>
    </row>
    <row r="356" spans="1:18">
      <c r="A356" t="s">
        <v>2083</v>
      </c>
      <c r="B356" t="s">
        <v>2082</v>
      </c>
      <c r="D356">
        <v>2021</v>
      </c>
      <c r="E356" t="s">
        <v>2283</v>
      </c>
      <c r="F356" t="s">
        <v>2301</v>
      </c>
      <c r="G356">
        <v>-32.159901501836202</v>
      </c>
      <c r="H356">
        <v>115.67174694993</v>
      </c>
      <c r="I356" t="s">
        <v>2332</v>
      </c>
      <c r="J356" t="s">
        <v>2284</v>
      </c>
      <c r="K356">
        <v>74</v>
      </c>
      <c r="L356">
        <v>75</v>
      </c>
      <c r="N356">
        <v>1</v>
      </c>
      <c r="O356">
        <v>1.4874000000000001</v>
      </c>
      <c r="R356">
        <v>4.4699999999999997E-2</v>
      </c>
    </row>
    <row r="357" spans="1:18">
      <c r="A357" t="s">
        <v>2083</v>
      </c>
      <c r="B357" t="s">
        <v>2082</v>
      </c>
      <c r="D357">
        <v>2021</v>
      </c>
      <c r="E357" t="s">
        <v>2283</v>
      </c>
      <c r="F357" t="s">
        <v>2301</v>
      </c>
      <c r="G357">
        <v>-32.159901501836202</v>
      </c>
      <c r="H357">
        <v>115.67174694993</v>
      </c>
      <c r="I357" t="s">
        <v>2332</v>
      </c>
      <c r="J357" t="s">
        <v>2284</v>
      </c>
      <c r="K357">
        <v>75</v>
      </c>
      <c r="L357">
        <v>76</v>
      </c>
      <c r="N357">
        <v>1</v>
      </c>
      <c r="O357">
        <v>1.573</v>
      </c>
      <c r="R357">
        <v>4.2099999999999999E-2</v>
      </c>
    </row>
    <row r="358" spans="1:18">
      <c r="A358" t="s">
        <v>2083</v>
      </c>
      <c r="B358" t="s">
        <v>2082</v>
      </c>
      <c r="D358">
        <v>2021</v>
      </c>
      <c r="E358" t="s">
        <v>2283</v>
      </c>
      <c r="F358" t="s">
        <v>2301</v>
      </c>
      <c r="G358">
        <v>-32.159901501836202</v>
      </c>
      <c r="H358">
        <v>115.67174694993</v>
      </c>
      <c r="I358" t="s">
        <v>2332</v>
      </c>
      <c r="J358" t="s">
        <v>2284</v>
      </c>
      <c r="K358">
        <v>76</v>
      </c>
      <c r="L358">
        <v>77</v>
      </c>
      <c r="N358">
        <v>1</v>
      </c>
      <c r="O358">
        <v>1.7482</v>
      </c>
      <c r="R358">
        <v>3.95E-2</v>
      </c>
    </row>
    <row r="359" spans="1:18">
      <c r="A359" t="s">
        <v>2083</v>
      </c>
      <c r="B359" t="s">
        <v>2082</v>
      </c>
      <c r="D359">
        <v>2021</v>
      </c>
      <c r="E359" t="s">
        <v>2283</v>
      </c>
      <c r="F359" t="s">
        <v>2301</v>
      </c>
      <c r="G359">
        <v>-32.159901501836202</v>
      </c>
      <c r="H359">
        <v>115.67174694993</v>
      </c>
      <c r="I359" t="s">
        <v>2332</v>
      </c>
      <c r="J359" t="s">
        <v>2284</v>
      </c>
      <c r="K359">
        <v>77</v>
      </c>
      <c r="L359">
        <v>78</v>
      </c>
      <c r="N359">
        <v>1</v>
      </c>
      <c r="O359">
        <v>1.552</v>
      </c>
      <c r="R359">
        <v>4.3799999999999999E-2</v>
      </c>
    </row>
    <row r="360" spans="1:18">
      <c r="A360" t="s">
        <v>2083</v>
      </c>
      <c r="B360" t="s">
        <v>2082</v>
      </c>
      <c r="D360">
        <v>2021</v>
      </c>
      <c r="E360" t="s">
        <v>2283</v>
      </c>
      <c r="F360" t="s">
        <v>2301</v>
      </c>
      <c r="G360">
        <v>-32.159901501836202</v>
      </c>
      <c r="H360">
        <v>115.67174694993</v>
      </c>
      <c r="I360" t="s">
        <v>2332</v>
      </c>
      <c r="J360" t="s">
        <v>2284</v>
      </c>
      <c r="K360">
        <v>78</v>
      </c>
      <c r="L360">
        <v>79</v>
      </c>
      <c r="N360">
        <v>1</v>
      </c>
      <c r="O360">
        <v>1.3134999999999999</v>
      </c>
      <c r="R360">
        <v>4.8099999999999997E-2</v>
      </c>
    </row>
    <row r="361" spans="1:18">
      <c r="A361" t="s">
        <v>2083</v>
      </c>
      <c r="B361" t="s">
        <v>2082</v>
      </c>
      <c r="D361">
        <v>2021</v>
      </c>
      <c r="E361" t="s">
        <v>2283</v>
      </c>
      <c r="F361" t="s">
        <v>2301</v>
      </c>
      <c r="G361">
        <v>-32.159901501836202</v>
      </c>
      <c r="H361">
        <v>115.67174694993</v>
      </c>
      <c r="I361" t="s">
        <v>2332</v>
      </c>
      <c r="J361" t="s">
        <v>2284</v>
      </c>
      <c r="K361">
        <v>79</v>
      </c>
      <c r="L361">
        <v>80</v>
      </c>
      <c r="N361">
        <v>1</v>
      </c>
      <c r="O361">
        <v>1.3187</v>
      </c>
      <c r="R361">
        <v>5.2200000000000003E-2</v>
      </c>
    </row>
    <row r="362" spans="1:18">
      <c r="A362" t="s">
        <v>2083</v>
      </c>
      <c r="B362" t="s">
        <v>2082</v>
      </c>
      <c r="D362">
        <v>2021</v>
      </c>
      <c r="E362" t="s">
        <v>2283</v>
      </c>
      <c r="F362" t="s">
        <v>2301</v>
      </c>
      <c r="G362">
        <v>-32.159901501836202</v>
      </c>
      <c r="H362">
        <v>115.67174694993</v>
      </c>
      <c r="I362" t="s">
        <v>2332</v>
      </c>
      <c r="J362" t="s">
        <v>2284</v>
      </c>
      <c r="K362">
        <v>80</v>
      </c>
      <c r="L362">
        <v>81</v>
      </c>
      <c r="N362">
        <v>1</v>
      </c>
      <c r="O362">
        <v>1.4262999999999999</v>
      </c>
      <c r="R362">
        <v>5.6399999999999999E-2</v>
      </c>
    </row>
    <row r="363" spans="1:18">
      <c r="A363" t="s">
        <v>2083</v>
      </c>
      <c r="B363" t="s">
        <v>2082</v>
      </c>
      <c r="D363">
        <v>2021</v>
      </c>
      <c r="E363" t="s">
        <v>2283</v>
      </c>
      <c r="F363" t="s">
        <v>2301</v>
      </c>
      <c r="G363">
        <v>-32.159901501836202</v>
      </c>
      <c r="H363">
        <v>115.67174694993</v>
      </c>
      <c r="I363" t="s">
        <v>2332</v>
      </c>
      <c r="J363" t="s">
        <v>2284</v>
      </c>
      <c r="K363">
        <v>81</v>
      </c>
      <c r="L363">
        <v>82</v>
      </c>
      <c r="N363">
        <v>1</v>
      </c>
      <c r="O363">
        <v>1.3463000000000001</v>
      </c>
      <c r="R363">
        <v>5.5399999999999998E-2</v>
      </c>
    </row>
    <row r="364" spans="1:18">
      <c r="A364" t="s">
        <v>2083</v>
      </c>
      <c r="B364" t="s">
        <v>2082</v>
      </c>
      <c r="D364">
        <v>2021</v>
      </c>
      <c r="E364" t="s">
        <v>2283</v>
      </c>
      <c r="F364" t="s">
        <v>2301</v>
      </c>
      <c r="G364">
        <v>-32.159901501836202</v>
      </c>
      <c r="H364">
        <v>115.67174694993</v>
      </c>
      <c r="I364" t="s">
        <v>2332</v>
      </c>
      <c r="J364" t="s">
        <v>2284</v>
      </c>
      <c r="K364">
        <v>82</v>
      </c>
      <c r="L364">
        <v>83</v>
      </c>
      <c r="N364">
        <v>1</v>
      </c>
      <c r="O364">
        <v>1.5604</v>
      </c>
      <c r="R364">
        <v>5.4399999999999997E-2</v>
      </c>
    </row>
    <row r="365" spans="1:18">
      <c r="A365" t="s">
        <v>2083</v>
      </c>
      <c r="B365" t="s">
        <v>2082</v>
      </c>
      <c r="D365">
        <v>2021</v>
      </c>
      <c r="E365" t="s">
        <v>2283</v>
      </c>
      <c r="F365" t="s">
        <v>2301</v>
      </c>
      <c r="G365">
        <v>-32.159901501836202</v>
      </c>
      <c r="H365">
        <v>115.67174694993</v>
      </c>
      <c r="I365" t="s">
        <v>2332</v>
      </c>
      <c r="J365" t="s">
        <v>2284</v>
      </c>
      <c r="K365">
        <v>83</v>
      </c>
      <c r="L365">
        <v>84</v>
      </c>
      <c r="N365">
        <v>1</v>
      </c>
      <c r="O365">
        <v>2.0644</v>
      </c>
      <c r="R365">
        <v>5.4899999999999997E-2</v>
      </c>
    </row>
    <row r="366" spans="1:18">
      <c r="A366" t="s">
        <v>2083</v>
      </c>
      <c r="B366" t="s">
        <v>2082</v>
      </c>
      <c r="D366">
        <v>2021</v>
      </c>
      <c r="E366" t="s">
        <v>2283</v>
      </c>
      <c r="F366" t="s">
        <v>2301</v>
      </c>
      <c r="G366">
        <v>-32.159901501836202</v>
      </c>
      <c r="H366">
        <v>115.67174694993</v>
      </c>
      <c r="I366" t="s">
        <v>2332</v>
      </c>
      <c r="J366" t="s">
        <v>2284</v>
      </c>
      <c r="L366">
        <v>85</v>
      </c>
      <c r="N366">
        <v>85</v>
      </c>
      <c r="O366">
        <v>1.6677</v>
      </c>
      <c r="R366">
        <v>5.4899999999999997E-2</v>
      </c>
    </row>
    <row r="367" spans="1:18">
      <c r="A367" t="s">
        <v>2083</v>
      </c>
      <c r="B367" t="s">
        <v>2082</v>
      </c>
      <c r="D367">
        <v>2021</v>
      </c>
      <c r="E367" t="s">
        <v>2283</v>
      </c>
      <c r="F367" t="s">
        <v>2301</v>
      </c>
      <c r="G367">
        <v>-32.159901501836202</v>
      </c>
      <c r="H367">
        <v>115.67174694993</v>
      </c>
      <c r="I367" t="s">
        <v>2332</v>
      </c>
      <c r="J367" t="s">
        <v>2284</v>
      </c>
      <c r="K367">
        <v>85</v>
      </c>
      <c r="L367">
        <v>86</v>
      </c>
      <c r="N367">
        <v>1</v>
      </c>
      <c r="O367">
        <v>1.2709999999999999</v>
      </c>
      <c r="R367">
        <v>5.5399999999999998E-2</v>
      </c>
    </row>
    <row r="368" spans="1:18">
      <c r="A368" t="s">
        <v>2083</v>
      </c>
      <c r="B368" t="s">
        <v>2082</v>
      </c>
      <c r="D368">
        <v>2021</v>
      </c>
      <c r="E368" t="s">
        <v>2283</v>
      </c>
      <c r="F368" t="s">
        <v>2301</v>
      </c>
      <c r="G368">
        <v>-32.15</v>
      </c>
      <c r="H368">
        <v>115.666666666666</v>
      </c>
      <c r="I368" t="s">
        <v>2335</v>
      </c>
      <c r="J368" t="s">
        <v>2282</v>
      </c>
      <c r="K368">
        <v>0</v>
      </c>
      <c r="L368">
        <v>1</v>
      </c>
      <c r="N368">
        <v>1</v>
      </c>
      <c r="O368">
        <v>0.78320000000000001</v>
      </c>
      <c r="R368">
        <v>9.0899999999999995E-2</v>
      </c>
    </row>
    <row r="369" spans="1:18">
      <c r="A369" t="s">
        <v>2083</v>
      </c>
      <c r="B369" t="s">
        <v>2082</v>
      </c>
      <c r="D369">
        <v>2021</v>
      </c>
      <c r="E369" t="s">
        <v>2283</v>
      </c>
      <c r="F369" t="s">
        <v>2301</v>
      </c>
      <c r="G369">
        <v>-32.15</v>
      </c>
      <c r="H369">
        <v>115.666666666666</v>
      </c>
      <c r="I369" t="s">
        <v>2335</v>
      </c>
      <c r="J369" t="s">
        <v>2282</v>
      </c>
      <c r="K369">
        <v>1</v>
      </c>
      <c r="L369">
        <v>2</v>
      </c>
      <c r="N369">
        <v>1</v>
      </c>
      <c r="O369">
        <v>1.0266</v>
      </c>
      <c r="R369">
        <v>8.9899999999999994E-2</v>
      </c>
    </row>
    <row r="370" spans="1:18">
      <c r="A370" t="s">
        <v>2083</v>
      </c>
      <c r="B370" t="s">
        <v>2082</v>
      </c>
      <c r="D370">
        <v>2021</v>
      </c>
      <c r="E370" t="s">
        <v>2283</v>
      </c>
      <c r="F370" t="s">
        <v>2301</v>
      </c>
      <c r="G370">
        <v>-32.15</v>
      </c>
      <c r="H370">
        <v>115.666666666666</v>
      </c>
      <c r="I370" t="s">
        <v>2335</v>
      </c>
      <c r="J370" t="s">
        <v>2282</v>
      </c>
      <c r="K370">
        <v>2</v>
      </c>
      <c r="L370">
        <v>3</v>
      </c>
      <c r="N370">
        <v>1</v>
      </c>
      <c r="O370">
        <v>1.1372</v>
      </c>
      <c r="R370">
        <v>8.8900000000000007E-2</v>
      </c>
    </row>
    <row r="371" spans="1:18">
      <c r="A371" t="s">
        <v>2083</v>
      </c>
      <c r="B371" t="s">
        <v>2082</v>
      </c>
      <c r="D371">
        <v>2021</v>
      </c>
      <c r="E371" t="s">
        <v>2283</v>
      </c>
      <c r="F371" t="s">
        <v>2301</v>
      </c>
      <c r="G371">
        <v>-32.15</v>
      </c>
      <c r="H371">
        <v>115.666666666666</v>
      </c>
      <c r="I371" t="s">
        <v>2335</v>
      </c>
      <c r="J371" t="s">
        <v>2282</v>
      </c>
      <c r="K371">
        <v>3</v>
      </c>
      <c r="L371">
        <v>4</v>
      </c>
      <c r="N371">
        <v>1</v>
      </c>
      <c r="O371">
        <v>1.3326</v>
      </c>
      <c r="R371">
        <v>6.9900000000000004E-2</v>
      </c>
    </row>
    <row r="372" spans="1:18">
      <c r="A372" t="s">
        <v>2083</v>
      </c>
      <c r="B372" t="s">
        <v>2082</v>
      </c>
      <c r="D372">
        <v>2021</v>
      </c>
      <c r="E372" t="s">
        <v>2283</v>
      </c>
      <c r="F372" t="s">
        <v>2301</v>
      </c>
      <c r="G372">
        <v>-32.15</v>
      </c>
      <c r="H372">
        <v>115.666666666666</v>
      </c>
      <c r="I372" t="s">
        <v>2335</v>
      </c>
      <c r="J372" t="s">
        <v>2282</v>
      </c>
      <c r="K372">
        <v>4</v>
      </c>
      <c r="L372">
        <v>5</v>
      </c>
      <c r="N372">
        <v>1</v>
      </c>
      <c r="O372">
        <v>1.2552000000000001</v>
      </c>
      <c r="R372">
        <v>5.0799999999999998E-2</v>
      </c>
    </row>
    <row r="373" spans="1:18">
      <c r="A373" t="s">
        <v>2083</v>
      </c>
      <c r="B373" t="s">
        <v>2082</v>
      </c>
      <c r="D373">
        <v>2021</v>
      </c>
      <c r="E373" t="s">
        <v>2283</v>
      </c>
      <c r="F373" t="s">
        <v>2301</v>
      </c>
      <c r="G373">
        <v>-32.15</v>
      </c>
      <c r="H373">
        <v>115.666666666666</v>
      </c>
      <c r="I373" t="s">
        <v>2335</v>
      </c>
      <c r="J373" t="s">
        <v>2282</v>
      </c>
      <c r="K373">
        <v>5</v>
      </c>
      <c r="L373">
        <v>6</v>
      </c>
      <c r="N373">
        <v>1</v>
      </c>
      <c r="O373">
        <v>1.2311000000000001</v>
      </c>
      <c r="R373">
        <v>5.0299999999999997E-2</v>
      </c>
    </row>
    <row r="374" spans="1:18">
      <c r="A374" t="s">
        <v>2083</v>
      </c>
      <c r="B374" t="s">
        <v>2082</v>
      </c>
      <c r="D374">
        <v>2021</v>
      </c>
      <c r="E374" t="s">
        <v>2283</v>
      </c>
      <c r="F374" t="s">
        <v>2301</v>
      </c>
      <c r="G374">
        <v>-32.15</v>
      </c>
      <c r="H374">
        <v>115.666666666666</v>
      </c>
      <c r="I374" t="s">
        <v>2335</v>
      </c>
      <c r="J374" t="s">
        <v>2282</v>
      </c>
      <c r="K374">
        <v>6</v>
      </c>
      <c r="L374">
        <v>7</v>
      </c>
      <c r="N374">
        <v>1</v>
      </c>
      <c r="O374">
        <v>1.2778</v>
      </c>
      <c r="R374">
        <v>4.9799999999999997E-2</v>
      </c>
    </row>
    <row r="375" spans="1:18">
      <c r="A375" t="s">
        <v>2083</v>
      </c>
      <c r="B375" t="s">
        <v>2082</v>
      </c>
      <c r="D375">
        <v>2021</v>
      </c>
      <c r="E375" t="s">
        <v>2283</v>
      </c>
      <c r="F375" t="s">
        <v>2301</v>
      </c>
      <c r="G375">
        <v>-32.15</v>
      </c>
      <c r="H375">
        <v>115.666666666666</v>
      </c>
      <c r="I375" t="s">
        <v>2335</v>
      </c>
      <c r="J375" t="s">
        <v>2282</v>
      </c>
      <c r="K375">
        <v>7</v>
      </c>
      <c r="L375">
        <v>8</v>
      </c>
      <c r="N375">
        <v>1</v>
      </c>
      <c r="O375">
        <v>1.2048000000000001</v>
      </c>
      <c r="R375">
        <v>4.58E-2</v>
      </c>
    </row>
    <row r="376" spans="1:18">
      <c r="A376" t="s">
        <v>2083</v>
      </c>
      <c r="B376" t="s">
        <v>2082</v>
      </c>
      <c r="D376">
        <v>2021</v>
      </c>
      <c r="E376" t="s">
        <v>2283</v>
      </c>
      <c r="F376" t="s">
        <v>2301</v>
      </c>
      <c r="G376">
        <v>-32.15</v>
      </c>
      <c r="H376">
        <v>115.666666666666</v>
      </c>
      <c r="I376" t="s">
        <v>2335</v>
      </c>
      <c r="J376" t="s">
        <v>2282</v>
      </c>
      <c r="K376">
        <v>8</v>
      </c>
      <c r="L376">
        <v>9</v>
      </c>
      <c r="N376">
        <v>1</v>
      </c>
      <c r="O376">
        <v>1.3167</v>
      </c>
      <c r="R376">
        <v>4.19E-2</v>
      </c>
    </row>
    <row r="377" spans="1:18">
      <c r="A377" t="s">
        <v>2083</v>
      </c>
      <c r="B377" t="s">
        <v>2082</v>
      </c>
      <c r="D377">
        <v>2021</v>
      </c>
      <c r="E377" t="s">
        <v>2283</v>
      </c>
      <c r="F377" t="s">
        <v>2301</v>
      </c>
      <c r="G377">
        <v>-32.15</v>
      </c>
      <c r="H377">
        <v>115.666666666666</v>
      </c>
      <c r="I377" t="s">
        <v>2335</v>
      </c>
      <c r="J377" t="s">
        <v>2282</v>
      </c>
      <c r="K377">
        <v>9</v>
      </c>
      <c r="L377">
        <v>10</v>
      </c>
      <c r="N377">
        <v>1</v>
      </c>
      <c r="O377">
        <v>1.1970000000000001</v>
      </c>
      <c r="R377">
        <v>5.9200000000000003E-2</v>
      </c>
    </row>
    <row r="378" spans="1:18">
      <c r="A378" t="s">
        <v>2083</v>
      </c>
      <c r="B378" t="s">
        <v>2082</v>
      </c>
      <c r="D378">
        <v>2021</v>
      </c>
      <c r="E378" t="s">
        <v>2283</v>
      </c>
      <c r="F378" t="s">
        <v>2301</v>
      </c>
      <c r="G378">
        <v>-32.15</v>
      </c>
      <c r="H378">
        <v>115.666666666666</v>
      </c>
      <c r="I378" t="s">
        <v>2335</v>
      </c>
      <c r="J378" t="s">
        <v>2282</v>
      </c>
      <c r="K378">
        <v>10</v>
      </c>
      <c r="L378">
        <v>11</v>
      </c>
      <c r="N378">
        <v>1</v>
      </c>
      <c r="O378">
        <v>1.0301</v>
      </c>
      <c r="R378">
        <v>7.6499999999999999E-2</v>
      </c>
    </row>
    <row r="379" spans="1:18">
      <c r="A379" t="s">
        <v>2083</v>
      </c>
      <c r="B379" t="s">
        <v>2082</v>
      </c>
      <c r="D379">
        <v>2021</v>
      </c>
      <c r="E379" t="s">
        <v>2283</v>
      </c>
      <c r="F379" t="s">
        <v>2301</v>
      </c>
      <c r="G379">
        <v>-32.15</v>
      </c>
      <c r="H379">
        <v>115.666666666666</v>
      </c>
      <c r="I379" t="s">
        <v>2335</v>
      </c>
      <c r="J379" t="s">
        <v>2282</v>
      </c>
      <c r="K379">
        <v>11</v>
      </c>
      <c r="L379">
        <v>12</v>
      </c>
      <c r="N379">
        <v>1</v>
      </c>
      <c r="O379">
        <v>1.3944000000000001</v>
      </c>
      <c r="R379">
        <v>6.5199999999999994E-2</v>
      </c>
    </row>
    <row r="380" spans="1:18">
      <c r="A380" t="s">
        <v>2083</v>
      </c>
      <c r="B380" t="s">
        <v>2082</v>
      </c>
      <c r="D380">
        <v>2021</v>
      </c>
      <c r="E380" t="s">
        <v>2283</v>
      </c>
      <c r="F380" t="s">
        <v>2301</v>
      </c>
      <c r="G380">
        <v>-32.15</v>
      </c>
      <c r="H380">
        <v>115.666666666666</v>
      </c>
      <c r="I380" t="s">
        <v>2335</v>
      </c>
      <c r="J380" t="s">
        <v>2282</v>
      </c>
      <c r="K380">
        <v>12</v>
      </c>
      <c r="L380">
        <v>13</v>
      </c>
      <c r="N380">
        <v>1</v>
      </c>
      <c r="O380">
        <v>1.3569</v>
      </c>
      <c r="R380">
        <v>5.3900000000000003E-2</v>
      </c>
    </row>
    <row r="381" spans="1:18">
      <c r="A381" t="s">
        <v>2083</v>
      </c>
      <c r="B381" t="s">
        <v>2082</v>
      </c>
      <c r="D381">
        <v>2021</v>
      </c>
      <c r="E381" t="s">
        <v>2283</v>
      </c>
      <c r="F381" t="s">
        <v>2301</v>
      </c>
      <c r="G381">
        <v>-32.15</v>
      </c>
      <c r="H381">
        <v>115.666666666666</v>
      </c>
      <c r="I381" t="s">
        <v>2335</v>
      </c>
      <c r="J381" t="s">
        <v>2282</v>
      </c>
      <c r="K381">
        <v>13</v>
      </c>
      <c r="L381">
        <v>14</v>
      </c>
      <c r="N381">
        <v>1</v>
      </c>
      <c r="O381">
        <v>1.3342000000000001</v>
      </c>
      <c r="R381">
        <v>7.0199999999999999E-2</v>
      </c>
    </row>
    <row r="382" spans="1:18">
      <c r="A382" t="s">
        <v>2083</v>
      </c>
      <c r="B382" t="s">
        <v>2082</v>
      </c>
      <c r="D382">
        <v>2021</v>
      </c>
      <c r="E382" t="s">
        <v>2283</v>
      </c>
      <c r="F382" t="s">
        <v>2301</v>
      </c>
      <c r="G382">
        <v>-32.15</v>
      </c>
      <c r="H382">
        <v>115.666666666666</v>
      </c>
      <c r="I382" t="s">
        <v>2335</v>
      </c>
      <c r="J382" t="s">
        <v>2282</v>
      </c>
      <c r="K382">
        <v>14</v>
      </c>
      <c r="L382">
        <v>15</v>
      </c>
      <c r="N382">
        <v>1</v>
      </c>
      <c r="O382">
        <v>1.2819</v>
      </c>
      <c r="R382">
        <v>8.6499999999999994E-2</v>
      </c>
    </row>
    <row r="383" spans="1:18">
      <c r="A383" t="s">
        <v>2083</v>
      </c>
      <c r="B383" t="s">
        <v>2082</v>
      </c>
      <c r="D383">
        <v>2021</v>
      </c>
      <c r="E383" t="s">
        <v>2283</v>
      </c>
      <c r="F383" t="s">
        <v>2301</v>
      </c>
      <c r="G383">
        <v>-32.15</v>
      </c>
      <c r="H383">
        <v>115.666666666666</v>
      </c>
      <c r="I383" t="s">
        <v>2335</v>
      </c>
      <c r="J383" t="s">
        <v>2282</v>
      </c>
      <c r="K383">
        <v>15</v>
      </c>
      <c r="L383">
        <v>16</v>
      </c>
      <c r="N383">
        <v>1</v>
      </c>
      <c r="O383">
        <v>1.3623000000000001</v>
      </c>
      <c r="R383">
        <v>6.3200000000000006E-2</v>
      </c>
    </row>
    <row r="384" spans="1:18">
      <c r="A384" t="s">
        <v>2083</v>
      </c>
      <c r="B384" t="s">
        <v>2082</v>
      </c>
      <c r="D384">
        <v>2021</v>
      </c>
      <c r="E384" t="s">
        <v>2283</v>
      </c>
      <c r="F384" t="s">
        <v>2301</v>
      </c>
      <c r="G384">
        <v>-32.15</v>
      </c>
      <c r="H384">
        <v>115.666666666666</v>
      </c>
      <c r="I384" t="s">
        <v>2335</v>
      </c>
      <c r="J384" t="s">
        <v>2282</v>
      </c>
      <c r="K384">
        <v>16</v>
      </c>
      <c r="L384">
        <v>17</v>
      </c>
      <c r="N384">
        <v>1</v>
      </c>
      <c r="O384">
        <v>1.2773000000000001</v>
      </c>
      <c r="R384">
        <v>3.9899999999999998E-2</v>
      </c>
    </row>
    <row r="385" spans="1:18">
      <c r="A385" t="s">
        <v>2083</v>
      </c>
      <c r="B385" t="s">
        <v>2082</v>
      </c>
      <c r="D385">
        <v>2021</v>
      </c>
      <c r="E385" t="s">
        <v>2283</v>
      </c>
      <c r="F385" t="s">
        <v>2301</v>
      </c>
      <c r="G385">
        <v>-32.15</v>
      </c>
      <c r="H385">
        <v>115.666666666666</v>
      </c>
      <c r="I385" t="s">
        <v>2335</v>
      </c>
      <c r="J385" t="s">
        <v>2282</v>
      </c>
      <c r="K385">
        <v>17</v>
      </c>
      <c r="L385">
        <v>18</v>
      </c>
      <c r="N385">
        <v>1</v>
      </c>
      <c r="O385">
        <v>1.2401</v>
      </c>
      <c r="R385">
        <v>6.6799999999999998E-2</v>
      </c>
    </row>
    <row r="386" spans="1:18">
      <c r="A386" t="s">
        <v>2083</v>
      </c>
      <c r="B386" t="s">
        <v>2082</v>
      </c>
      <c r="D386">
        <v>2021</v>
      </c>
      <c r="E386" t="s">
        <v>2283</v>
      </c>
      <c r="F386" t="s">
        <v>2301</v>
      </c>
      <c r="G386">
        <v>-32.15</v>
      </c>
      <c r="H386">
        <v>115.666666666666</v>
      </c>
      <c r="I386" t="s">
        <v>2335</v>
      </c>
      <c r="J386" t="s">
        <v>2282</v>
      </c>
      <c r="K386">
        <v>18</v>
      </c>
      <c r="L386">
        <v>19</v>
      </c>
      <c r="N386">
        <v>1</v>
      </c>
      <c r="O386">
        <v>1.0590999999999999</v>
      </c>
      <c r="R386">
        <v>9.3700000000000006E-2</v>
      </c>
    </row>
    <row r="387" spans="1:18">
      <c r="A387" t="s">
        <v>2083</v>
      </c>
      <c r="B387" t="s">
        <v>2082</v>
      </c>
      <c r="D387">
        <v>2021</v>
      </c>
      <c r="E387" t="s">
        <v>2283</v>
      </c>
      <c r="F387" t="s">
        <v>2301</v>
      </c>
      <c r="G387">
        <v>-32.15</v>
      </c>
      <c r="H387">
        <v>115.666666666666</v>
      </c>
      <c r="I387" t="s">
        <v>2335</v>
      </c>
      <c r="J387" t="s">
        <v>2282</v>
      </c>
      <c r="K387">
        <v>19</v>
      </c>
      <c r="L387">
        <v>20</v>
      </c>
      <c r="N387">
        <v>1</v>
      </c>
      <c r="O387">
        <v>1.4314</v>
      </c>
      <c r="R387">
        <v>8.6900000000000005E-2</v>
      </c>
    </row>
    <row r="388" spans="1:18">
      <c r="A388" t="s">
        <v>2083</v>
      </c>
      <c r="B388" t="s">
        <v>2082</v>
      </c>
      <c r="D388">
        <v>2021</v>
      </c>
      <c r="E388" t="s">
        <v>2283</v>
      </c>
      <c r="F388" t="s">
        <v>2301</v>
      </c>
      <c r="G388">
        <v>-32.15</v>
      </c>
      <c r="H388">
        <v>115.666666666666</v>
      </c>
      <c r="I388" t="s">
        <v>2335</v>
      </c>
      <c r="J388" t="s">
        <v>2282</v>
      </c>
      <c r="K388">
        <v>20</v>
      </c>
      <c r="L388">
        <v>21</v>
      </c>
      <c r="N388">
        <v>1</v>
      </c>
      <c r="O388">
        <v>1.3032999999999999</v>
      </c>
      <c r="R388">
        <v>8.0100000000000005E-2</v>
      </c>
    </row>
    <row r="389" spans="1:18">
      <c r="A389" t="s">
        <v>2083</v>
      </c>
      <c r="B389" t="s">
        <v>2082</v>
      </c>
      <c r="D389">
        <v>2021</v>
      </c>
      <c r="E389" t="s">
        <v>2283</v>
      </c>
      <c r="F389" t="s">
        <v>2301</v>
      </c>
      <c r="G389">
        <v>-32.15</v>
      </c>
      <c r="H389">
        <v>115.666666666666</v>
      </c>
      <c r="I389" t="s">
        <v>2335</v>
      </c>
      <c r="J389" t="s">
        <v>2282</v>
      </c>
      <c r="K389">
        <v>21</v>
      </c>
      <c r="L389">
        <v>22</v>
      </c>
      <c r="N389">
        <v>1</v>
      </c>
      <c r="O389">
        <v>1.3923000000000001</v>
      </c>
      <c r="R389">
        <v>6.3E-2</v>
      </c>
    </row>
    <row r="390" spans="1:18">
      <c r="A390" t="s">
        <v>2083</v>
      </c>
      <c r="B390" t="s">
        <v>2082</v>
      </c>
      <c r="D390">
        <v>2021</v>
      </c>
      <c r="E390" t="s">
        <v>2283</v>
      </c>
      <c r="F390" t="s">
        <v>2301</v>
      </c>
      <c r="G390">
        <v>-32.15</v>
      </c>
      <c r="H390">
        <v>115.666666666666</v>
      </c>
      <c r="I390" t="s">
        <v>2335</v>
      </c>
      <c r="J390" t="s">
        <v>2282</v>
      </c>
      <c r="K390">
        <v>22</v>
      </c>
      <c r="L390">
        <v>23</v>
      </c>
      <c r="N390">
        <v>1</v>
      </c>
      <c r="O390">
        <v>1.1406000000000001</v>
      </c>
      <c r="R390">
        <v>4.58E-2</v>
      </c>
    </row>
    <row r="391" spans="1:18">
      <c r="A391" t="s">
        <v>2083</v>
      </c>
      <c r="B391" t="s">
        <v>2082</v>
      </c>
      <c r="D391">
        <v>2021</v>
      </c>
      <c r="E391" t="s">
        <v>2283</v>
      </c>
      <c r="F391" t="s">
        <v>2301</v>
      </c>
      <c r="G391">
        <v>-32.15</v>
      </c>
      <c r="H391">
        <v>115.666666666666</v>
      </c>
      <c r="I391" t="s">
        <v>2335</v>
      </c>
      <c r="J391" t="s">
        <v>2282</v>
      </c>
      <c r="K391">
        <v>23</v>
      </c>
      <c r="L391">
        <v>24</v>
      </c>
      <c r="N391">
        <v>1</v>
      </c>
      <c r="O391">
        <v>1.2250000000000001</v>
      </c>
      <c r="R391">
        <v>6.0299999999999999E-2</v>
      </c>
    </row>
    <row r="392" spans="1:18">
      <c r="A392" t="s">
        <v>2083</v>
      </c>
      <c r="B392" t="s">
        <v>2082</v>
      </c>
      <c r="D392">
        <v>2021</v>
      </c>
      <c r="E392" t="s">
        <v>2283</v>
      </c>
      <c r="F392" t="s">
        <v>2301</v>
      </c>
      <c r="G392">
        <v>-32.15</v>
      </c>
      <c r="H392">
        <v>115.666666666666</v>
      </c>
      <c r="I392" t="s">
        <v>2335</v>
      </c>
      <c r="J392" t="s">
        <v>2282</v>
      </c>
      <c r="K392">
        <v>24</v>
      </c>
      <c r="L392">
        <v>25</v>
      </c>
      <c r="N392">
        <v>1</v>
      </c>
      <c r="O392">
        <v>1.415</v>
      </c>
      <c r="R392">
        <v>7.4800000000000005E-2</v>
      </c>
    </row>
    <row r="393" spans="1:18">
      <c r="A393" t="s">
        <v>2083</v>
      </c>
      <c r="B393" t="s">
        <v>2082</v>
      </c>
      <c r="D393">
        <v>2021</v>
      </c>
      <c r="E393" t="s">
        <v>2283</v>
      </c>
      <c r="F393" t="s">
        <v>2301</v>
      </c>
      <c r="G393">
        <v>-32.15</v>
      </c>
      <c r="H393">
        <v>115.666666666666</v>
      </c>
      <c r="I393" t="s">
        <v>2335</v>
      </c>
      <c r="J393" t="s">
        <v>2282</v>
      </c>
      <c r="K393">
        <v>25</v>
      </c>
      <c r="L393">
        <v>26</v>
      </c>
      <c r="N393">
        <v>1</v>
      </c>
      <c r="O393">
        <v>1.2396</v>
      </c>
      <c r="R393">
        <v>7.85E-2</v>
      </c>
    </row>
    <row r="394" spans="1:18">
      <c r="A394" t="s">
        <v>2083</v>
      </c>
      <c r="B394" t="s">
        <v>2082</v>
      </c>
      <c r="D394">
        <v>2021</v>
      </c>
      <c r="E394" t="s">
        <v>2283</v>
      </c>
      <c r="F394" t="s">
        <v>2301</v>
      </c>
      <c r="G394">
        <v>-32.15</v>
      </c>
      <c r="H394">
        <v>115.666666666666</v>
      </c>
      <c r="I394" t="s">
        <v>2335</v>
      </c>
      <c r="J394" t="s">
        <v>2282</v>
      </c>
      <c r="K394">
        <v>26</v>
      </c>
      <c r="L394">
        <v>27</v>
      </c>
      <c r="N394">
        <v>1</v>
      </c>
      <c r="O394">
        <v>1.4535</v>
      </c>
      <c r="R394">
        <v>8.2199999999999995E-2</v>
      </c>
    </row>
    <row r="395" spans="1:18">
      <c r="A395" t="s">
        <v>2083</v>
      </c>
      <c r="B395" t="s">
        <v>2082</v>
      </c>
      <c r="D395">
        <v>2021</v>
      </c>
      <c r="E395" t="s">
        <v>2283</v>
      </c>
      <c r="F395" t="s">
        <v>2301</v>
      </c>
      <c r="G395">
        <v>-32.15</v>
      </c>
      <c r="H395">
        <v>115.666666666666</v>
      </c>
      <c r="I395" t="s">
        <v>2335</v>
      </c>
      <c r="J395" t="s">
        <v>2282</v>
      </c>
      <c r="K395">
        <v>27</v>
      </c>
      <c r="L395">
        <v>28</v>
      </c>
      <c r="N395">
        <v>1</v>
      </c>
      <c r="O395">
        <v>1.3606</v>
      </c>
      <c r="R395">
        <v>6.7400000000000002E-2</v>
      </c>
    </row>
    <row r="396" spans="1:18">
      <c r="A396" t="s">
        <v>2083</v>
      </c>
      <c r="B396" t="s">
        <v>2082</v>
      </c>
      <c r="D396">
        <v>2021</v>
      </c>
      <c r="E396" t="s">
        <v>2283</v>
      </c>
      <c r="F396" t="s">
        <v>2301</v>
      </c>
      <c r="G396">
        <v>-32.15</v>
      </c>
      <c r="H396">
        <v>115.666666666666</v>
      </c>
      <c r="I396" t="s">
        <v>2335</v>
      </c>
      <c r="J396" t="s">
        <v>2282</v>
      </c>
      <c r="K396">
        <v>28</v>
      </c>
      <c r="L396">
        <v>29</v>
      </c>
      <c r="N396">
        <v>1</v>
      </c>
      <c r="O396">
        <v>1.1595</v>
      </c>
      <c r="R396">
        <v>5.2600000000000001E-2</v>
      </c>
    </row>
    <row r="397" spans="1:18">
      <c r="A397" t="s">
        <v>2083</v>
      </c>
      <c r="B397" t="s">
        <v>2082</v>
      </c>
      <c r="D397">
        <v>2021</v>
      </c>
      <c r="E397" t="s">
        <v>2283</v>
      </c>
      <c r="F397" t="s">
        <v>2301</v>
      </c>
      <c r="G397">
        <v>-32.15</v>
      </c>
      <c r="H397">
        <v>115.666666666666</v>
      </c>
      <c r="I397" t="s">
        <v>2335</v>
      </c>
      <c r="J397" t="s">
        <v>2282</v>
      </c>
      <c r="K397">
        <v>29</v>
      </c>
      <c r="L397">
        <v>30</v>
      </c>
      <c r="N397">
        <v>1</v>
      </c>
      <c r="O397">
        <v>1.2141999999999999</v>
      </c>
      <c r="R397">
        <v>7.9699999999999993E-2</v>
      </c>
    </row>
    <row r="398" spans="1:18">
      <c r="A398" t="s">
        <v>2083</v>
      </c>
      <c r="B398" t="s">
        <v>2082</v>
      </c>
      <c r="D398">
        <v>2021</v>
      </c>
      <c r="E398" t="s">
        <v>2283</v>
      </c>
      <c r="F398" t="s">
        <v>2301</v>
      </c>
      <c r="G398">
        <v>-32.15</v>
      </c>
      <c r="H398">
        <v>115.666666666666</v>
      </c>
      <c r="I398" t="s">
        <v>2335</v>
      </c>
      <c r="J398" t="s">
        <v>2282</v>
      </c>
      <c r="K398">
        <v>30</v>
      </c>
      <c r="L398">
        <v>31</v>
      </c>
      <c r="N398">
        <v>1</v>
      </c>
      <c r="O398">
        <v>1.2551000000000001</v>
      </c>
      <c r="R398">
        <v>0.1067</v>
      </c>
    </row>
    <row r="399" spans="1:18">
      <c r="A399" t="s">
        <v>2083</v>
      </c>
      <c r="B399" t="s">
        <v>2082</v>
      </c>
      <c r="D399">
        <v>2021</v>
      </c>
      <c r="E399" t="s">
        <v>2283</v>
      </c>
      <c r="F399" t="s">
        <v>2301</v>
      </c>
      <c r="G399">
        <v>-32.15</v>
      </c>
      <c r="H399">
        <v>115.666666666666</v>
      </c>
      <c r="I399" t="s">
        <v>2335</v>
      </c>
      <c r="J399" t="s">
        <v>2282</v>
      </c>
      <c r="K399">
        <v>31</v>
      </c>
      <c r="L399">
        <v>32</v>
      </c>
      <c r="N399">
        <v>1</v>
      </c>
      <c r="O399">
        <v>1.2435</v>
      </c>
      <c r="R399">
        <v>8.0500000000000002E-2</v>
      </c>
    </row>
    <row r="400" spans="1:18">
      <c r="A400" t="s">
        <v>2083</v>
      </c>
      <c r="B400" t="s">
        <v>2082</v>
      </c>
      <c r="D400">
        <v>2021</v>
      </c>
      <c r="E400" t="s">
        <v>2283</v>
      </c>
      <c r="F400" t="s">
        <v>2301</v>
      </c>
      <c r="G400">
        <v>-32.15</v>
      </c>
      <c r="H400">
        <v>115.666666666666</v>
      </c>
      <c r="I400" t="s">
        <v>2335</v>
      </c>
      <c r="J400" t="s">
        <v>2282</v>
      </c>
      <c r="K400">
        <v>32</v>
      </c>
      <c r="L400">
        <v>33</v>
      </c>
      <c r="N400">
        <v>1</v>
      </c>
      <c r="O400">
        <v>1.3903000000000001</v>
      </c>
      <c r="R400">
        <v>5.4199999999999998E-2</v>
      </c>
    </row>
    <row r="401" spans="1:18">
      <c r="A401" t="s">
        <v>2083</v>
      </c>
      <c r="B401" t="s">
        <v>2082</v>
      </c>
      <c r="D401">
        <v>2021</v>
      </c>
      <c r="E401" t="s">
        <v>2283</v>
      </c>
      <c r="F401" t="s">
        <v>2301</v>
      </c>
      <c r="G401">
        <v>-32.15</v>
      </c>
      <c r="H401">
        <v>115.666666666666</v>
      </c>
      <c r="I401" t="s">
        <v>2335</v>
      </c>
      <c r="J401" t="s">
        <v>2282</v>
      </c>
      <c r="K401">
        <v>33</v>
      </c>
      <c r="L401">
        <v>34</v>
      </c>
      <c r="N401">
        <v>1</v>
      </c>
      <c r="O401">
        <v>1.4925999999999999</v>
      </c>
      <c r="R401">
        <v>6.2399999999999997E-2</v>
      </c>
    </row>
    <row r="402" spans="1:18">
      <c r="A402" t="s">
        <v>2083</v>
      </c>
      <c r="B402" t="s">
        <v>2082</v>
      </c>
      <c r="D402">
        <v>2021</v>
      </c>
      <c r="E402" t="s">
        <v>2283</v>
      </c>
      <c r="F402" t="s">
        <v>2301</v>
      </c>
      <c r="G402">
        <v>-32.15</v>
      </c>
      <c r="H402">
        <v>115.666666666666</v>
      </c>
      <c r="I402" t="s">
        <v>2335</v>
      </c>
      <c r="J402" t="s">
        <v>2282</v>
      </c>
      <c r="K402">
        <v>34</v>
      </c>
      <c r="L402">
        <v>35</v>
      </c>
      <c r="N402">
        <v>1</v>
      </c>
      <c r="O402">
        <v>1.5186999999999999</v>
      </c>
      <c r="R402">
        <v>7.0499999999999993E-2</v>
      </c>
    </row>
    <row r="403" spans="1:18">
      <c r="A403" t="s">
        <v>2083</v>
      </c>
      <c r="B403" t="s">
        <v>2082</v>
      </c>
      <c r="D403">
        <v>2021</v>
      </c>
      <c r="E403" t="s">
        <v>2283</v>
      </c>
      <c r="F403" t="s">
        <v>2301</v>
      </c>
      <c r="G403">
        <v>-32.15</v>
      </c>
      <c r="H403">
        <v>115.666666666666</v>
      </c>
      <c r="I403" t="s">
        <v>2335</v>
      </c>
      <c r="J403" t="s">
        <v>2282</v>
      </c>
      <c r="K403">
        <v>35</v>
      </c>
      <c r="L403">
        <v>36</v>
      </c>
      <c r="N403">
        <v>1</v>
      </c>
      <c r="O403">
        <v>1.5105999999999999</v>
      </c>
      <c r="R403">
        <v>6.1400000000000003E-2</v>
      </c>
    </row>
    <row r="404" spans="1:18">
      <c r="A404" t="s">
        <v>2083</v>
      </c>
      <c r="B404" t="s">
        <v>2082</v>
      </c>
      <c r="D404">
        <v>2021</v>
      </c>
      <c r="E404" t="s">
        <v>2283</v>
      </c>
      <c r="F404" t="s">
        <v>2301</v>
      </c>
      <c r="G404">
        <v>-32.15</v>
      </c>
      <c r="H404">
        <v>115.666666666666</v>
      </c>
      <c r="I404" t="s">
        <v>2335</v>
      </c>
      <c r="J404" t="s">
        <v>2282</v>
      </c>
      <c r="K404">
        <v>36</v>
      </c>
      <c r="L404">
        <v>37</v>
      </c>
      <c r="N404">
        <v>1</v>
      </c>
      <c r="O404">
        <v>1.1213</v>
      </c>
      <c r="R404">
        <v>5.2299999999999999E-2</v>
      </c>
    </row>
    <row r="405" spans="1:18">
      <c r="A405" t="s">
        <v>2083</v>
      </c>
      <c r="B405" t="s">
        <v>2082</v>
      </c>
      <c r="D405">
        <v>2021</v>
      </c>
      <c r="E405" t="s">
        <v>2283</v>
      </c>
      <c r="F405" t="s">
        <v>2301</v>
      </c>
      <c r="G405">
        <v>-32.15</v>
      </c>
      <c r="H405">
        <v>115.666666666666</v>
      </c>
      <c r="I405" t="s">
        <v>2335</v>
      </c>
      <c r="J405" t="s">
        <v>2282</v>
      </c>
      <c r="K405">
        <v>37</v>
      </c>
      <c r="L405">
        <v>38</v>
      </c>
      <c r="N405">
        <v>1</v>
      </c>
      <c r="O405">
        <v>1.3720000000000001</v>
      </c>
      <c r="R405">
        <v>5.1299999999999998E-2</v>
      </c>
    </row>
    <row r="406" spans="1:18">
      <c r="A406" t="s">
        <v>2083</v>
      </c>
      <c r="B406" t="s">
        <v>2082</v>
      </c>
      <c r="D406">
        <v>2021</v>
      </c>
      <c r="E406" t="s">
        <v>2283</v>
      </c>
      <c r="F406" t="s">
        <v>2301</v>
      </c>
      <c r="G406">
        <v>-32.15</v>
      </c>
      <c r="H406">
        <v>115.666666666666</v>
      </c>
      <c r="I406" t="s">
        <v>2335</v>
      </c>
      <c r="J406" t="s">
        <v>2282</v>
      </c>
      <c r="K406">
        <v>38</v>
      </c>
      <c r="L406">
        <v>39</v>
      </c>
      <c r="N406">
        <v>1</v>
      </c>
      <c r="O406">
        <v>1.6229</v>
      </c>
      <c r="R406">
        <v>5.0299999999999997E-2</v>
      </c>
    </row>
    <row r="407" spans="1:18">
      <c r="A407" t="s">
        <v>2083</v>
      </c>
      <c r="B407" t="s">
        <v>2082</v>
      </c>
      <c r="D407">
        <v>2021</v>
      </c>
      <c r="E407" t="s">
        <v>2283</v>
      </c>
      <c r="F407" t="s">
        <v>2301</v>
      </c>
      <c r="G407">
        <v>-32.15</v>
      </c>
      <c r="H407">
        <v>115.666666666666</v>
      </c>
      <c r="I407" t="s">
        <v>2335</v>
      </c>
      <c r="J407" t="s">
        <v>2282</v>
      </c>
      <c r="K407">
        <v>39</v>
      </c>
      <c r="L407">
        <v>40</v>
      </c>
      <c r="N407">
        <v>1</v>
      </c>
      <c r="O407">
        <v>1.2455000000000001</v>
      </c>
      <c r="R407">
        <v>5.5800000000000002E-2</v>
      </c>
    </row>
    <row r="408" spans="1:18">
      <c r="A408" t="s">
        <v>2083</v>
      </c>
      <c r="B408" t="s">
        <v>2082</v>
      </c>
      <c r="D408">
        <v>2021</v>
      </c>
      <c r="E408" t="s">
        <v>2283</v>
      </c>
      <c r="F408" t="s">
        <v>2301</v>
      </c>
      <c r="G408">
        <v>-32.15</v>
      </c>
      <c r="H408">
        <v>115.666666666666</v>
      </c>
      <c r="I408" t="s">
        <v>2335</v>
      </c>
      <c r="J408" t="s">
        <v>2282</v>
      </c>
      <c r="K408">
        <v>40</v>
      </c>
      <c r="L408">
        <v>41</v>
      </c>
      <c r="N408">
        <v>1</v>
      </c>
      <c r="O408">
        <v>1.3032999999999999</v>
      </c>
      <c r="R408">
        <v>6.13E-2</v>
      </c>
    </row>
    <row r="409" spans="1:18">
      <c r="A409" t="s">
        <v>2083</v>
      </c>
      <c r="B409" t="s">
        <v>2082</v>
      </c>
      <c r="D409">
        <v>2021</v>
      </c>
      <c r="E409" t="s">
        <v>2283</v>
      </c>
      <c r="F409" t="s">
        <v>2301</v>
      </c>
      <c r="G409">
        <v>-32.15</v>
      </c>
      <c r="H409">
        <v>115.666666666666</v>
      </c>
      <c r="I409" t="s">
        <v>2335</v>
      </c>
      <c r="J409" t="s">
        <v>2282</v>
      </c>
      <c r="K409">
        <v>41</v>
      </c>
      <c r="L409">
        <v>42</v>
      </c>
      <c r="N409">
        <v>1</v>
      </c>
      <c r="O409">
        <v>1.4682999999999999</v>
      </c>
      <c r="R409">
        <v>6.3899999999999998E-2</v>
      </c>
    </row>
    <row r="410" spans="1:18">
      <c r="A410" t="s">
        <v>2083</v>
      </c>
      <c r="B410" t="s">
        <v>2082</v>
      </c>
      <c r="D410">
        <v>2021</v>
      </c>
      <c r="E410" t="s">
        <v>2283</v>
      </c>
      <c r="F410" t="s">
        <v>2301</v>
      </c>
      <c r="G410">
        <v>-32.15</v>
      </c>
      <c r="H410">
        <v>115.666666666666</v>
      </c>
      <c r="I410" t="s">
        <v>2335</v>
      </c>
      <c r="J410" t="s">
        <v>2282</v>
      </c>
      <c r="K410">
        <v>42</v>
      </c>
      <c r="L410">
        <v>43</v>
      </c>
      <c r="N410">
        <v>1</v>
      </c>
      <c r="O410">
        <v>1.2734000000000001</v>
      </c>
      <c r="R410">
        <v>6.6400000000000001E-2</v>
      </c>
    </row>
    <row r="411" spans="1:18">
      <c r="A411" t="s">
        <v>2083</v>
      </c>
      <c r="B411" t="s">
        <v>2082</v>
      </c>
      <c r="D411">
        <v>2021</v>
      </c>
      <c r="E411" t="s">
        <v>2283</v>
      </c>
      <c r="F411" t="s">
        <v>2301</v>
      </c>
      <c r="G411">
        <v>-32.15</v>
      </c>
      <c r="H411">
        <v>115.666666666666</v>
      </c>
      <c r="I411" t="s">
        <v>2335</v>
      </c>
      <c r="J411" t="s">
        <v>2282</v>
      </c>
      <c r="K411">
        <v>43</v>
      </c>
      <c r="L411">
        <v>44</v>
      </c>
      <c r="N411">
        <v>1</v>
      </c>
      <c r="O411">
        <v>1.2217</v>
      </c>
      <c r="R411">
        <v>5.91E-2</v>
      </c>
    </row>
    <row r="412" spans="1:18">
      <c r="A412" t="s">
        <v>2083</v>
      </c>
      <c r="B412" t="s">
        <v>2082</v>
      </c>
      <c r="D412">
        <v>2021</v>
      </c>
      <c r="E412" t="s">
        <v>2283</v>
      </c>
      <c r="F412" t="s">
        <v>2301</v>
      </c>
      <c r="G412">
        <v>-32.15</v>
      </c>
      <c r="H412">
        <v>115.666666666666</v>
      </c>
      <c r="I412" t="s">
        <v>2335</v>
      </c>
      <c r="J412" t="s">
        <v>2282</v>
      </c>
      <c r="K412">
        <v>44</v>
      </c>
      <c r="L412">
        <v>45</v>
      </c>
      <c r="N412">
        <v>1</v>
      </c>
      <c r="O412">
        <v>1.3633</v>
      </c>
      <c r="R412">
        <v>5.1900000000000002E-2</v>
      </c>
    </row>
    <row r="413" spans="1:18">
      <c r="A413" t="s">
        <v>2083</v>
      </c>
      <c r="B413" t="s">
        <v>2082</v>
      </c>
      <c r="D413">
        <v>2021</v>
      </c>
      <c r="E413" t="s">
        <v>2283</v>
      </c>
      <c r="F413" t="s">
        <v>2301</v>
      </c>
      <c r="G413">
        <v>-32.15</v>
      </c>
      <c r="H413">
        <v>115.666666666666</v>
      </c>
      <c r="I413" t="s">
        <v>2335</v>
      </c>
      <c r="J413" t="s">
        <v>2282</v>
      </c>
      <c r="K413">
        <v>45</v>
      </c>
      <c r="L413">
        <v>46</v>
      </c>
      <c r="N413">
        <v>1</v>
      </c>
      <c r="O413">
        <v>1.3333999999999999</v>
      </c>
      <c r="R413">
        <v>5.1700000000000003E-2</v>
      </c>
    </row>
    <row r="414" spans="1:18">
      <c r="A414" t="s">
        <v>2083</v>
      </c>
      <c r="B414" t="s">
        <v>2082</v>
      </c>
      <c r="D414">
        <v>2021</v>
      </c>
      <c r="E414" t="s">
        <v>2283</v>
      </c>
      <c r="F414" t="s">
        <v>2301</v>
      </c>
      <c r="G414">
        <v>-32.15</v>
      </c>
      <c r="H414">
        <v>115.666666666666</v>
      </c>
      <c r="I414" t="s">
        <v>2335</v>
      </c>
      <c r="J414" t="s">
        <v>2282</v>
      </c>
      <c r="K414">
        <v>46</v>
      </c>
      <c r="L414">
        <v>47</v>
      </c>
      <c r="N414">
        <v>1</v>
      </c>
      <c r="O414">
        <v>1.2739</v>
      </c>
      <c r="R414">
        <v>5.1499999999999997E-2</v>
      </c>
    </row>
    <row r="415" spans="1:18">
      <c r="A415" t="s">
        <v>2083</v>
      </c>
      <c r="B415" t="s">
        <v>2082</v>
      </c>
      <c r="D415">
        <v>2021</v>
      </c>
      <c r="E415" t="s">
        <v>2283</v>
      </c>
      <c r="F415" t="s">
        <v>2301</v>
      </c>
      <c r="G415">
        <v>-32.15</v>
      </c>
      <c r="H415">
        <v>115.666666666666</v>
      </c>
      <c r="I415" t="s">
        <v>2335</v>
      </c>
      <c r="J415" t="s">
        <v>2282</v>
      </c>
      <c r="K415">
        <v>47</v>
      </c>
      <c r="L415">
        <v>48</v>
      </c>
      <c r="N415">
        <v>1</v>
      </c>
      <c r="O415">
        <v>1.3593</v>
      </c>
      <c r="R415">
        <v>5.4399999999999997E-2</v>
      </c>
    </row>
    <row r="416" spans="1:18">
      <c r="A416" t="s">
        <v>2083</v>
      </c>
      <c r="B416" t="s">
        <v>2082</v>
      </c>
      <c r="D416">
        <v>2021</v>
      </c>
      <c r="E416" t="s">
        <v>2283</v>
      </c>
      <c r="F416" t="s">
        <v>2301</v>
      </c>
      <c r="G416">
        <v>-32.15</v>
      </c>
      <c r="H416">
        <v>115.666666666666</v>
      </c>
      <c r="I416" t="s">
        <v>2335</v>
      </c>
      <c r="J416" t="s">
        <v>2282</v>
      </c>
      <c r="K416">
        <v>48</v>
      </c>
      <c r="L416">
        <v>49</v>
      </c>
      <c r="N416">
        <v>1</v>
      </c>
      <c r="O416">
        <v>1.1262000000000001</v>
      </c>
      <c r="R416">
        <v>5.7299999999999997E-2</v>
      </c>
    </row>
    <row r="417" spans="1:18">
      <c r="A417" t="s">
        <v>2083</v>
      </c>
      <c r="B417" t="s">
        <v>2082</v>
      </c>
      <c r="D417">
        <v>2021</v>
      </c>
      <c r="E417" t="s">
        <v>2283</v>
      </c>
      <c r="F417" t="s">
        <v>2301</v>
      </c>
      <c r="G417">
        <v>-32.15</v>
      </c>
      <c r="H417">
        <v>115.666666666666</v>
      </c>
      <c r="I417" t="s">
        <v>2335</v>
      </c>
      <c r="J417" t="s">
        <v>2282</v>
      </c>
      <c r="K417">
        <v>49</v>
      </c>
      <c r="L417">
        <v>50</v>
      </c>
      <c r="N417">
        <v>1</v>
      </c>
      <c r="O417">
        <v>1.2313000000000001</v>
      </c>
      <c r="R417">
        <v>6.5799999999999997E-2</v>
      </c>
    </row>
    <row r="418" spans="1:18">
      <c r="A418" t="s">
        <v>2083</v>
      </c>
      <c r="B418" t="s">
        <v>2082</v>
      </c>
      <c r="D418">
        <v>2021</v>
      </c>
      <c r="E418" t="s">
        <v>2283</v>
      </c>
      <c r="F418" t="s">
        <v>2301</v>
      </c>
      <c r="G418">
        <v>-32.15</v>
      </c>
      <c r="H418">
        <v>115.666666666666</v>
      </c>
      <c r="I418" t="s">
        <v>2335</v>
      </c>
      <c r="J418" t="s">
        <v>2282</v>
      </c>
      <c r="K418">
        <v>50</v>
      </c>
      <c r="L418">
        <v>51</v>
      </c>
      <c r="N418">
        <v>1</v>
      </c>
      <c r="O418">
        <v>0.98829999999999996</v>
      </c>
      <c r="R418">
        <v>7.4300000000000005E-2</v>
      </c>
    </row>
    <row r="419" spans="1:18">
      <c r="A419" t="s">
        <v>2083</v>
      </c>
      <c r="B419" t="s">
        <v>2082</v>
      </c>
      <c r="D419">
        <v>2021</v>
      </c>
      <c r="E419" t="s">
        <v>2283</v>
      </c>
      <c r="F419" t="s">
        <v>2301</v>
      </c>
      <c r="G419">
        <v>-32.15</v>
      </c>
      <c r="H419">
        <v>115.666666666666</v>
      </c>
      <c r="I419" t="s">
        <v>2335</v>
      </c>
      <c r="J419" t="s">
        <v>2282</v>
      </c>
      <c r="K419">
        <v>51</v>
      </c>
      <c r="L419">
        <v>52</v>
      </c>
      <c r="N419">
        <v>1</v>
      </c>
      <c r="O419">
        <v>1.5172000000000001</v>
      </c>
      <c r="R419">
        <v>6.0499999999999998E-2</v>
      </c>
    </row>
    <row r="420" spans="1:18">
      <c r="A420" t="s">
        <v>2083</v>
      </c>
      <c r="B420" t="s">
        <v>2082</v>
      </c>
      <c r="D420">
        <v>2021</v>
      </c>
      <c r="E420" t="s">
        <v>2283</v>
      </c>
      <c r="F420" t="s">
        <v>2301</v>
      </c>
      <c r="G420">
        <v>-32.15</v>
      </c>
      <c r="H420">
        <v>115.666666666666</v>
      </c>
      <c r="I420" t="s">
        <v>2335</v>
      </c>
      <c r="J420" t="s">
        <v>2282</v>
      </c>
      <c r="K420">
        <v>52</v>
      </c>
      <c r="L420">
        <v>53</v>
      </c>
      <c r="N420">
        <v>1</v>
      </c>
      <c r="O420">
        <v>1.2751999999999999</v>
      </c>
      <c r="R420">
        <v>4.6600000000000003E-2</v>
      </c>
    </row>
    <row r="421" spans="1:18">
      <c r="A421" t="s">
        <v>2083</v>
      </c>
      <c r="B421" t="s">
        <v>2082</v>
      </c>
      <c r="D421">
        <v>2021</v>
      </c>
      <c r="E421" t="s">
        <v>2283</v>
      </c>
      <c r="F421" t="s">
        <v>2301</v>
      </c>
      <c r="G421">
        <v>-32.15</v>
      </c>
      <c r="H421">
        <v>115.666666666666</v>
      </c>
      <c r="I421" t="s">
        <v>2335</v>
      </c>
      <c r="J421" t="s">
        <v>2282</v>
      </c>
      <c r="K421">
        <v>53</v>
      </c>
      <c r="L421">
        <v>54</v>
      </c>
      <c r="N421">
        <v>1</v>
      </c>
      <c r="O421">
        <v>1.0971</v>
      </c>
      <c r="R421">
        <v>5.1900000000000002E-2</v>
      </c>
    </row>
    <row r="422" spans="1:18">
      <c r="A422" t="s">
        <v>2083</v>
      </c>
      <c r="B422" t="s">
        <v>2082</v>
      </c>
      <c r="D422">
        <v>2021</v>
      </c>
      <c r="E422" t="s">
        <v>2283</v>
      </c>
      <c r="F422" t="s">
        <v>2301</v>
      </c>
      <c r="G422">
        <v>-32.15</v>
      </c>
      <c r="H422">
        <v>115.666666666666</v>
      </c>
      <c r="I422" t="s">
        <v>2335</v>
      </c>
      <c r="J422" t="s">
        <v>2282</v>
      </c>
      <c r="K422">
        <v>54</v>
      </c>
      <c r="L422">
        <v>55</v>
      </c>
      <c r="N422">
        <v>1</v>
      </c>
      <c r="O422">
        <v>1.4507000000000001</v>
      </c>
      <c r="R422">
        <v>5.7200000000000001E-2</v>
      </c>
    </row>
    <row r="423" spans="1:18">
      <c r="A423" t="s">
        <v>2083</v>
      </c>
      <c r="B423" t="s">
        <v>2082</v>
      </c>
      <c r="D423">
        <v>2021</v>
      </c>
      <c r="E423" t="s">
        <v>2283</v>
      </c>
      <c r="F423" t="s">
        <v>2301</v>
      </c>
      <c r="G423">
        <v>-32.15</v>
      </c>
      <c r="H423">
        <v>115.666666666666</v>
      </c>
      <c r="I423" t="s">
        <v>2335</v>
      </c>
      <c r="J423" t="s">
        <v>2282</v>
      </c>
      <c r="K423">
        <v>55</v>
      </c>
      <c r="L423">
        <v>56</v>
      </c>
      <c r="N423">
        <v>1</v>
      </c>
      <c r="O423">
        <v>1.2322</v>
      </c>
      <c r="R423">
        <v>6.25E-2</v>
      </c>
    </row>
    <row r="424" spans="1:18">
      <c r="A424" t="s">
        <v>2083</v>
      </c>
      <c r="B424" t="s">
        <v>2082</v>
      </c>
      <c r="D424">
        <v>2021</v>
      </c>
      <c r="E424" t="s">
        <v>2283</v>
      </c>
      <c r="F424" t="s">
        <v>2301</v>
      </c>
      <c r="G424">
        <v>-32.15</v>
      </c>
      <c r="H424">
        <v>115.666666666666</v>
      </c>
      <c r="I424" t="s">
        <v>2335</v>
      </c>
      <c r="J424" t="s">
        <v>2282</v>
      </c>
      <c r="K424">
        <v>56</v>
      </c>
      <c r="L424">
        <v>57</v>
      </c>
      <c r="N424">
        <v>1</v>
      </c>
      <c r="O424">
        <v>1.3536999999999999</v>
      </c>
      <c r="R424">
        <v>6.7900000000000002E-2</v>
      </c>
    </row>
    <row r="425" spans="1:18">
      <c r="A425" t="s">
        <v>2083</v>
      </c>
      <c r="B425" t="s">
        <v>2082</v>
      </c>
      <c r="D425">
        <v>2021</v>
      </c>
      <c r="E425" t="s">
        <v>2283</v>
      </c>
      <c r="F425" t="s">
        <v>2301</v>
      </c>
      <c r="G425">
        <v>-32.15</v>
      </c>
      <c r="H425">
        <v>115.666666666666</v>
      </c>
      <c r="I425" t="s">
        <v>2335</v>
      </c>
      <c r="J425" t="s">
        <v>2282</v>
      </c>
      <c r="K425">
        <v>57</v>
      </c>
      <c r="L425">
        <v>58</v>
      </c>
      <c r="N425">
        <v>1</v>
      </c>
      <c r="O425">
        <v>1.244</v>
      </c>
      <c r="R425">
        <v>6.7900000000000002E-2</v>
      </c>
    </row>
    <row r="426" spans="1:18">
      <c r="A426" t="s">
        <v>2083</v>
      </c>
      <c r="B426" t="s">
        <v>2082</v>
      </c>
      <c r="D426">
        <v>2021</v>
      </c>
      <c r="E426" t="s">
        <v>2283</v>
      </c>
      <c r="F426" t="s">
        <v>2301</v>
      </c>
      <c r="G426">
        <v>-32.15</v>
      </c>
      <c r="H426">
        <v>115.666666666666</v>
      </c>
      <c r="I426" t="s">
        <v>2335</v>
      </c>
      <c r="J426" t="s">
        <v>2282</v>
      </c>
      <c r="K426">
        <v>58</v>
      </c>
      <c r="L426">
        <v>59</v>
      </c>
      <c r="N426">
        <v>1</v>
      </c>
      <c r="O426">
        <v>1.2241</v>
      </c>
      <c r="R426">
        <v>6.8000000000000005E-2</v>
      </c>
    </row>
    <row r="427" spans="1:18">
      <c r="A427" t="s">
        <v>2083</v>
      </c>
      <c r="B427" t="s">
        <v>2082</v>
      </c>
      <c r="D427">
        <v>2021</v>
      </c>
      <c r="E427" t="s">
        <v>2283</v>
      </c>
      <c r="F427" t="s">
        <v>2301</v>
      </c>
      <c r="G427">
        <v>-32.15</v>
      </c>
      <c r="H427">
        <v>115.666666666666</v>
      </c>
      <c r="I427" t="s">
        <v>2335</v>
      </c>
      <c r="J427" t="s">
        <v>2282</v>
      </c>
      <c r="K427">
        <v>59</v>
      </c>
      <c r="L427">
        <v>60</v>
      </c>
      <c r="N427">
        <v>1</v>
      </c>
      <c r="O427">
        <v>1.2399</v>
      </c>
      <c r="R427">
        <v>6.5799999999999997E-2</v>
      </c>
    </row>
    <row r="428" spans="1:18">
      <c r="A428" t="s">
        <v>2083</v>
      </c>
      <c r="B428" t="s">
        <v>2082</v>
      </c>
      <c r="D428">
        <v>2021</v>
      </c>
      <c r="E428" t="s">
        <v>2283</v>
      </c>
      <c r="F428" t="s">
        <v>2301</v>
      </c>
      <c r="G428">
        <v>-32.15</v>
      </c>
      <c r="H428">
        <v>115.666666666666</v>
      </c>
      <c r="I428" t="s">
        <v>2335</v>
      </c>
      <c r="J428" t="s">
        <v>2282</v>
      </c>
      <c r="K428">
        <v>60</v>
      </c>
      <c r="L428">
        <v>61</v>
      </c>
      <c r="N428">
        <v>1</v>
      </c>
      <c r="O428">
        <v>1.3122</v>
      </c>
      <c r="R428">
        <v>6.3600000000000004E-2</v>
      </c>
    </row>
    <row r="429" spans="1:18">
      <c r="A429" t="s">
        <v>2083</v>
      </c>
      <c r="B429" t="s">
        <v>2082</v>
      </c>
      <c r="D429">
        <v>2021</v>
      </c>
      <c r="E429" t="s">
        <v>2283</v>
      </c>
      <c r="F429" t="s">
        <v>2301</v>
      </c>
      <c r="G429">
        <v>-32.15</v>
      </c>
      <c r="H429">
        <v>115.666666666666</v>
      </c>
      <c r="I429" t="s">
        <v>2335</v>
      </c>
      <c r="J429" t="s">
        <v>2282</v>
      </c>
      <c r="K429">
        <v>61</v>
      </c>
      <c r="L429">
        <v>62</v>
      </c>
      <c r="N429">
        <v>1</v>
      </c>
      <c r="O429">
        <v>1.3593</v>
      </c>
      <c r="R429">
        <v>5.6500000000000002E-2</v>
      </c>
    </row>
    <row r="430" spans="1:18">
      <c r="A430" t="s">
        <v>2083</v>
      </c>
      <c r="B430" t="s">
        <v>2082</v>
      </c>
      <c r="D430">
        <v>2021</v>
      </c>
      <c r="E430" t="s">
        <v>2283</v>
      </c>
      <c r="F430" t="s">
        <v>2301</v>
      </c>
      <c r="G430">
        <v>-32.15</v>
      </c>
      <c r="H430">
        <v>115.666666666666</v>
      </c>
      <c r="I430" t="s">
        <v>2335</v>
      </c>
      <c r="J430" t="s">
        <v>2282</v>
      </c>
      <c r="K430">
        <v>62</v>
      </c>
      <c r="L430">
        <v>63</v>
      </c>
      <c r="N430">
        <v>1</v>
      </c>
      <c r="O430">
        <v>1.3298000000000001</v>
      </c>
      <c r="R430">
        <v>4.9399999999999999E-2</v>
      </c>
    </row>
    <row r="431" spans="1:18">
      <c r="A431" t="s">
        <v>2083</v>
      </c>
      <c r="B431" t="s">
        <v>2082</v>
      </c>
      <c r="D431">
        <v>2021</v>
      </c>
      <c r="E431" t="s">
        <v>2283</v>
      </c>
      <c r="F431" t="s">
        <v>2301</v>
      </c>
      <c r="G431">
        <v>-32.15</v>
      </c>
      <c r="H431">
        <v>115.666666666666</v>
      </c>
      <c r="I431" t="s">
        <v>2335</v>
      </c>
      <c r="J431" t="s">
        <v>2282</v>
      </c>
      <c r="K431">
        <v>63</v>
      </c>
      <c r="L431">
        <v>64</v>
      </c>
      <c r="N431">
        <v>1</v>
      </c>
      <c r="O431">
        <v>0.96319999999999995</v>
      </c>
      <c r="R431">
        <v>5.4600000000000003E-2</v>
      </c>
    </row>
    <row r="432" spans="1:18">
      <c r="A432" t="s">
        <v>2083</v>
      </c>
      <c r="B432" t="s">
        <v>2082</v>
      </c>
      <c r="D432">
        <v>2021</v>
      </c>
      <c r="E432" t="s">
        <v>2283</v>
      </c>
      <c r="F432" t="s">
        <v>2301</v>
      </c>
      <c r="G432">
        <v>-32.15</v>
      </c>
      <c r="H432">
        <v>115.666666666666</v>
      </c>
      <c r="I432" t="s">
        <v>2335</v>
      </c>
      <c r="J432" t="s">
        <v>2282</v>
      </c>
      <c r="K432">
        <v>64</v>
      </c>
      <c r="L432">
        <v>65</v>
      </c>
      <c r="N432">
        <v>1</v>
      </c>
      <c r="O432">
        <v>1.1858</v>
      </c>
      <c r="R432">
        <v>5.9900000000000002E-2</v>
      </c>
    </row>
    <row r="433" spans="1:18">
      <c r="A433" t="s">
        <v>2083</v>
      </c>
      <c r="B433" t="s">
        <v>2082</v>
      </c>
      <c r="D433">
        <v>2021</v>
      </c>
      <c r="E433" t="s">
        <v>2283</v>
      </c>
      <c r="F433" t="s">
        <v>2301</v>
      </c>
      <c r="G433">
        <v>-32.15</v>
      </c>
      <c r="H433">
        <v>115.666666666666</v>
      </c>
      <c r="I433" t="s">
        <v>2335</v>
      </c>
      <c r="J433" t="s">
        <v>2282</v>
      </c>
      <c r="K433">
        <v>65</v>
      </c>
      <c r="L433">
        <v>66</v>
      </c>
      <c r="N433">
        <v>1</v>
      </c>
      <c r="O433">
        <v>1.4419</v>
      </c>
      <c r="R433">
        <v>6.1600000000000002E-2</v>
      </c>
    </row>
    <row r="434" spans="1:18">
      <c r="A434" t="s">
        <v>2083</v>
      </c>
      <c r="B434" t="s">
        <v>2082</v>
      </c>
      <c r="D434">
        <v>2021</v>
      </c>
      <c r="E434" t="s">
        <v>2283</v>
      </c>
      <c r="F434" t="s">
        <v>2301</v>
      </c>
      <c r="G434">
        <v>-32.15</v>
      </c>
      <c r="H434">
        <v>115.666666666666</v>
      </c>
      <c r="I434" t="s">
        <v>2335</v>
      </c>
      <c r="J434" t="s">
        <v>2282</v>
      </c>
      <c r="K434">
        <v>66</v>
      </c>
      <c r="L434">
        <v>67</v>
      </c>
      <c r="N434">
        <v>1</v>
      </c>
      <c r="O434">
        <v>1.262</v>
      </c>
      <c r="R434">
        <v>6.3200000000000006E-2</v>
      </c>
    </row>
    <row r="435" spans="1:18">
      <c r="A435" t="s">
        <v>2083</v>
      </c>
      <c r="B435" t="s">
        <v>2082</v>
      </c>
      <c r="D435">
        <v>2021</v>
      </c>
      <c r="E435" t="s">
        <v>2283</v>
      </c>
      <c r="F435" t="s">
        <v>2301</v>
      </c>
      <c r="G435">
        <v>-32.15</v>
      </c>
      <c r="H435">
        <v>115.666666666666</v>
      </c>
      <c r="I435" t="s">
        <v>2335</v>
      </c>
      <c r="J435" t="s">
        <v>2282</v>
      </c>
      <c r="K435">
        <v>67</v>
      </c>
      <c r="L435">
        <v>68</v>
      </c>
      <c r="N435">
        <v>1</v>
      </c>
      <c r="O435">
        <v>1.0820000000000001</v>
      </c>
      <c r="R435">
        <v>6.7100000000000007E-2</v>
      </c>
    </row>
    <row r="436" spans="1:18">
      <c r="A436" t="s">
        <v>2083</v>
      </c>
      <c r="B436" t="s">
        <v>2082</v>
      </c>
      <c r="D436">
        <v>2021</v>
      </c>
      <c r="E436" t="s">
        <v>2283</v>
      </c>
      <c r="F436" t="s">
        <v>2301</v>
      </c>
      <c r="G436">
        <v>-32.15</v>
      </c>
      <c r="H436">
        <v>115.666666666666</v>
      </c>
      <c r="I436" t="s">
        <v>2335</v>
      </c>
      <c r="J436" t="s">
        <v>2282</v>
      </c>
      <c r="K436">
        <v>68</v>
      </c>
      <c r="L436">
        <v>69</v>
      </c>
      <c r="N436">
        <v>1</v>
      </c>
      <c r="O436">
        <v>1.0758000000000001</v>
      </c>
      <c r="R436">
        <v>7.0999999999999994E-2</v>
      </c>
    </row>
    <row r="437" spans="1:18">
      <c r="A437" t="s">
        <v>2083</v>
      </c>
      <c r="B437" t="s">
        <v>2082</v>
      </c>
      <c r="D437">
        <v>2021</v>
      </c>
      <c r="E437" t="s">
        <v>2283</v>
      </c>
      <c r="F437" t="s">
        <v>2301</v>
      </c>
      <c r="G437">
        <v>-32.15</v>
      </c>
      <c r="H437">
        <v>115.666666666666</v>
      </c>
      <c r="I437" t="s">
        <v>2335</v>
      </c>
      <c r="J437" t="s">
        <v>2282</v>
      </c>
      <c r="L437">
        <v>70</v>
      </c>
      <c r="N437">
        <v>70</v>
      </c>
      <c r="O437">
        <v>1.2677</v>
      </c>
      <c r="R437">
        <v>6.2300000000000001E-2</v>
      </c>
    </row>
    <row r="438" spans="1:18">
      <c r="A438" t="s">
        <v>2083</v>
      </c>
      <c r="B438" t="s">
        <v>2082</v>
      </c>
      <c r="D438">
        <v>2021</v>
      </c>
      <c r="E438" t="s">
        <v>2283</v>
      </c>
      <c r="F438" t="s">
        <v>2301</v>
      </c>
      <c r="G438">
        <v>-32.15</v>
      </c>
      <c r="H438">
        <v>115.666666666666</v>
      </c>
      <c r="I438" t="s">
        <v>2335</v>
      </c>
      <c r="J438" t="s">
        <v>2282</v>
      </c>
      <c r="K438">
        <v>70</v>
      </c>
      <c r="L438">
        <v>71</v>
      </c>
      <c r="N438">
        <v>1</v>
      </c>
      <c r="O438">
        <v>1.4596</v>
      </c>
      <c r="R438">
        <v>5.3699999999999998E-2</v>
      </c>
    </row>
    <row r="439" spans="1:18">
      <c r="A439" t="s">
        <v>2083</v>
      </c>
      <c r="B439" t="s">
        <v>2082</v>
      </c>
      <c r="D439">
        <v>2021</v>
      </c>
      <c r="E439" t="s">
        <v>2279</v>
      </c>
      <c r="F439" t="s">
        <v>2301</v>
      </c>
      <c r="G439">
        <v>-32.0002833333333</v>
      </c>
      <c r="H439">
        <v>115.548097222222</v>
      </c>
      <c r="I439" t="s">
        <v>2335</v>
      </c>
      <c r="J439">
        <v>67</v>
      </c>
      <c r="K439">
        <v>0</v>
      </c>
      <c r="L439">
        <v>1</v>
      </c>
      <c r="N439">
        <v>1</v>
      </c>
      <c r="O439">
        <v>0.5806</v>
      </c>
      <c r="R439">
        <v>0.1123</v>
      </c>
    </row>
    <row r="440" spans="1:18">
      <c r="A440" t="s">
        <v>2083</v>
      </c>
      <c r="B440" t="s">
        <v>2082</v>
      </c>
      <c r="D440">
        <v>2021</v>
      </c>
      <c r="E440" t="s">
        <v>2279</v>
      </c>
      <c r="F440" t="s">
        <v>2301</v>
      </c>
      <c r="G440">
        <v>-32.0002833333333</v>
      </c>
      <c r="H440">
        <v>115.548097222222</v>
      </c>
      <c r="I440" t="s">
        <v>2335</v>
      </c>
      <c r="J440">
        <v>67</v>
      </c>
      <c r="K440">
        <v>1</v>
      </c>
      <c r="L440">
        <v>2</v>
      </c>
      <c r="N440">
        <v>1</v>
      </c>
      <c r="O440">
        <v>1.0929</v>
      </c>
      <c r="R440">
        <v>9.9000000000000005E-2</v>
      </c>
    </row>
    <row r="441" spans="1:18">
      <c r="A441" t="s">
        <v>2083</v>
      </c>
      <c r="B441" t="s">
        <v>2082</v>
      </c>
      <c r="D441">
        <v>2021</v>
      </c>
      <c r="E441" t="s">
        <v>2279</v>
      </c>
      <c r="F441" t="s">
        <v>2301</v>
      </c>
      <c r="G441">
        <v>-32.0002833333333</v>
      </c>
      <c r="H441">
        <v>115.548097222222</v>
      </c>
      <c r="I441" t="s">
        <v>2335</v>
      </c>
      <c r="J441">
        <v>67</v>
      </c>
      <c r="K441">
        <v>2</v>
      </c>
      <c r="L441">
        <v>3</v>
      </c>
      <c r="N441">
        <v>1</v>
      </c>
      <c r="O441">
        <v>1.3212999999999999</v>
      </c>
      <c r="R441">
        <v>8.5699999999999998E-2</v>
      </c>
    </row>
    <row r="442" spans="1:18">
      <c r="A442" t="s">
        <v>2083</v>
      </c>
      <c r="B442" t="s">
        <v>2082</v>
      </c>
      <c r="D442">
        <v>2021</v>
      </c>
      <c r="E442" t="s">
        <v>2279</v>
      </c>
      <c r="F442" t="s">
        <v>2301</v>
      </c>
      <c r="G442">
        <v>-32.0002833333333</v>
      </c>
      <c r="H442">
        <v>115.548097222222</v>
      </c>
      <c r="I442" t="s">
        <v>2335</v>
      </c>
      <c r="J442">
        <v>67</v>
      </c>
      <c r="K442">
        <v>3</v>
      </c>
      <c r="L442">
        <v>4</v>
      </c>
      <c r="N442">
        <v>1</v>
      </c>
      <c r="O442">
        <v>1.276</v>
      </c>
      <c r="R442">
        <v>0.20880000000000001</v>
      </c>
    </row>
    <row r="443" spans="1:18">
      <c r="A443" t="s">
        <v>2083</v>
      </c>
      <c r="B443" t="s">
        <v>2082</v>
      </c>
      <c r="D443">
        <v>2021</v>
      </c>
      <c r="E443" t="s">
        <v>2279</v>
      </c>
      <c r="F443" t="s">
        <v>2301</v>
      </c>
      <c r="G443">
        <v>-32.0002833333333</v>
      </c>
      <c r="H443">
        <v>115.548097222222</v>
      </c>
      <c r="I443" t="s">
        <v>2335</v>
      </c>
      <c r="J443">
        <v>67</v>
      </c>
      <c r="K443">
        <v>4</v>
      </c>
      <c r="L443">
        <v>5</v>
      </c>
      <c r="N443">
        <v>1</v>
      </c>
      <c r="O443">
        <v>1.2531000000000001</v>
      </c>
      <c r="R443">
        <v>0.33189999999999997</v>
      </c>
    </row>
    <row r="444" spans="1:18">
      <c r="A444" t="s">
        <v>2083</v>
      </c>
      <c r="B444" t="s">
        <v>2082</v>
      </c>
      <c r="D444">
        <v>2021</v>
      </c>
      <c r="E444" t="s">
        <v>2279</v>
      </c>
      <c r="F444" t="s">
        <v>2301</v>
      </c>
      <c r="G444">
        <v>-32.0002833333333</v>
      </c>
      <c r="H444">
        <v>115.548097222222</v>
      </c>
      <c r="I444" t="s">
        <v>2335</v>
      </c>
      <c r="J444">
        <v>67</v>
      </c>
      <c r="K444">
        <v>5</v>
      </c>
      <c r="L444">
        <v>6</v>
      </c>
      <c r="N444">
        <v>1</v>
      </c>
      <c r="O444">
        <v>0.94640000000000002</v>
      </c>
      <c r="R444">
        <v>0.56710000000000005</v>
      </c>
    </row>
    <row r="445" spans="1:18">
      <c r="A445" t="s">
        <v>2083</v>
      </c>
      <c r="B445" t="s">
        <v>2082</v>
      </c>
      <c r="D445">
        <v>2021</v>
      </c>
      <c r="E445" t="s">
        <v>2279</v>
      </c>
      <c r="F445" t="s">
        <v>2301</v>
      </c>
      <c r="G445">
        <v>-32.0002833333333</v>
      </c>
      <c r="H445">
        <v>115.548097222222</v>
      </c>
      <c r="I445" t="s">
        <v>2335</v>
      </c>
      <c r="J445">
        <v>67</v>
      </c>
      <c r="K445">
        <v>6</v>
      </c>
      <c r="L445">
        <v>7</v>
      </c>
      <c r="N445">
        <v>1</v>
      </c>
      <c r="O445">
        <v>0.87670000000000003</v>
      </c>
      <c r="R445">
        <v>0.80230000000000001</v>
      </c>
    </row>
    <row r="446" spans="1:18">
      <c r="A446" t="s">
        <v>2083</v>
      </c>
      <c r="B446" t="s">
        <v>2082</v>
      </c>
      <c r="D446">
        <v>2021</v>
      </c>
      <c r="E446" t="s">
        <v>2279</v>
      </c>
      <c r="F446" t="s">
        <v>2301</v>
      </c>
      <c r="G446">
        <v>-32.0002833333333</v>
      </c>
      <c r="H446">
        <v>115.548097222222</v>
      </c>
      <c r="I446" t="s">
        <v>2335</v>
      </c>
      <c r="J446">
        <v>67</v>
      </c>
      <c r="K446">
        <v>7</v>
      </c>
      <c r="L446">
        <v>8</v>
      </c>
      <c r="N446">
        <v>1</v>
      </c>
      <c r="O446">
        <v>1.0585</v>
      </c>
      <c r="R446">
        <v>1.0375000000000001</v>
      </c>
    </row>
    <row r="447" spans="1:18">
      <c r="A447" t="s">
        <v>2083</v>
      </c>
      <c r="B447" t="s">
        <v>2082</v>
      </c>
      <c r="D447">
        <v>2021</v>
      </c>
      <c r="E447" t="s">
        <v>2279</v>
      </c>
      <c r="F447" t="s">
        <v>2301</v>
      </c>
      <c r="G447">
        <v>-32.0002833333333</v>
      </c>
      <c r="H447">
        <v>115.548097222222</v>
      </c>
      <c r="I447" t="s">
        <v>2335</v>
      </c>
      <c r="J447">
        <v>67</v>
      </c>
      <c r="K447">
        <v>8</v>
      </c>
      <c r="L447">
        <v>9</v>
      </c>
      <c r="N447">
        <v>1</v>
      </c>
      <c r="O447">
        <v>1.0782</v>
      </c>
      <c r="R447">
        <v>1.2726</v>
      </c>
    </row>
    <row r="448" spans="1:18">
      <c r="A448" t="s">
        <v>2083</v>
      </c>
      <c r="B448" t="s">
        <v>2082</v>
      </c>
      <c r="D448">
        <v>2021</v>
      </c>
      <c r="E448" t="s">
        <v>2279</v>
      </c>
      <c r="F448" t="s">
        <v>2301</v>
      </c>
      <c r="G448">
        <v>-32.0002833333333</v>
      </c>
      <c r="H448">
        <v>115.548097222222</v>
      </c>
      <c r="I448" t="s">
        <v>2335</v>
      </c>
      <c r="J448">
        <v>67</v>
      </c>
      <c r="K448">
        <v>9</v>
      </c>
      <c r="L448">
        <v>10</v>
      </c>
      <c r="N448">
        <v>1</v>
      </c>
      <c r="O448">
        <v>0.86990000000000001</v>
      </c>
      <c r="R448">
        <v>1.0993999999999999</v>
      </c>
    </row>
    <row r="449" spans="1:18">
      <c r="A449" t="s">
        <v>2083</v>
      </c>
      <c r="B449" t="s">
        <v>2082</v>
      </c>
      <c r="D449">
        <v>2021</v>
      </c>
      <c r="E449" t="s">
        <v>2279</v>
      </c>
      <c r="F449" t="s">
        <v>2301</v>
      </c>
      <c r="G449">
        <v>-32.0002833333333</v>
      </c>
      <c r="H449">
        <v>115.548097222222</v>
      </c>
      <c r="I449" t="s">
        <v>2335</v>
      </c>
      <c r="J449">
        <v>67</v>
      </c>
      <c r="K449">
        <v>10</v>
      </c>
      <c r="L449">
        <v>11</v>
      </c>
      <c r="N449">
        <v>1</v>
      </c>
      <c r="O449">
        <v>0.66090000000000004</v>
      </c>
      <c r="R449">
        <v>0.92620000000000002</v>
      </c>
    </row>
    <row r="450" spans="1:18">
      <c r="A450" t="s">
        <v>2083</v>
      </c>
      <c r="B450" t="s">
        <v>2082</v>
      </c>
      <c r="D450">
        <v>2021</v>
      </c>
      <c r="E450" t="s">
        <v>2279</v>
      </c>
      <c r="F450" t="s">
        <v>2301</v>
      </c>
      <c r="G450">
        <v>-32.0002833333333</v>
      </c>
      <c r="H450">
        <v>115.548097222222</v>
      </c>
      <c r="I450" t="s">
        <v>2335</v>
      </c>
      <c r="J450">
        <v>67</v>
      </c>
      <c r="K450">
        <v>11</v>
      </c>
      <c r="L450">
        <v>12</v>
      </c>
      <c r="N450">
        <v>1</v>
      </c>
      <c r="O450">
        <v>0.64859999999999995</v>
      </c>
      <c r="R450">
        <v>1.0184</v>
      </c>
    </row>
    <row r="451" spans="1:18">
      <c r="A451" t="s">
        <v>2083</v>
      </c>
      <c r="B451" t="s">
        <v>2082</v>
      </c>
      <c r="D451">
        <v>2021</v>
      </c>
      <c r="E451" t="s">
        <v>2279</v>
      </c>
      <c r="F451" t="s">
        <v>2301</v>
      </c>
      <c r="G451">
        <v>-32.0002833333333</v>
      </c>
      <c r="H451">
        <v>115.548097222222</v>
      </c>
      <c r="I451" t="s">
        <v>2335</v>
      </c>
      <c r="J451">
        <v>67</v>
      </c>
      <c r="K451">
        <v>12</v>
      </c>
      <c r="L451">
        <v>13</v>
      </c>
      <c r="N451">
        <v>1</v>
      </c>
      <c r="O451">
        <v>0.59370000000000001</v>
      </c>
      <c r="R451">
        <v>1.1105</v>
      </c>
    </row>
    <row r="452" spans="1:18">
      <c r="A452" t="s">
        <v>2083</v>
      </c>
      <c r="B452" t="s">
        <v>2082</v>
      </c>
      <c r="D452">
        <v>2021</v>
      </c>
      <c r="E452" t="s">
        <v>2279</v>
      </c>
      <c r="F452" t="s">
        <v>2301</v>
      </c>
      <c r="G452">
        <v>-32.0002833333333</v>
      </c>
      <c r="H452">
        <v>115.548097222222</v>
      </c>
      <c r="I452" t="s">
        <v>2335</v>
      </c>
      <c r="J452">
        <v>67</v>
      </c>
      <c r="K452">
        <v>13</v>
      </c>
      <c r="L452">
        <v>14</v>
      </c>
      <c r="N452">
        <v>1</v>
      </c>
      <c r="O452">
        <v>0.70299999999999996</v>
      </c>
      <c r="R452">
        <v>1.2025999999999999</v>
      </c>
    </row>
    <row r="453" spans="1:18">
      <c r="A453" t="s">
        <v>2083</v>
      </c>
      <c r="B453" t="s">
        <v>2082</v>
      </c>
      <c r="D453">
        <v>2021</v>
      </c>
      <c r="E453" t="s">
        <v>2279</v>
      </c>
      <c r="F453" t="s">
        <v>2301</v>
      </c>
      <c r="G453">
        <v>-32.0002833333333</v>
      </c>
      <c r="H453">
        <v>115.548097222222</v>
      </c>
      <c r="I453" t="s">
        <v>2335</v>
      </c>
      <c r="J453">
        <v>67</v>
      </c>
      <c r="K453">
        <v>14</v>
      </c>
      <c r="L453">
        <v>15</v>
      </c>
      <c r="N453">
        <v>1</v>
      </c>
      <c r="O453">
        <v>0.65920000000000001</v>
      </c>
      <c r="R453">
        <v>1.2948</v>
      </c>
    </row>
    <row r="454" spans="1:18">
      <c r="A454" t="s">
        <v>2083</v>
      </c>
      <c r="B454" t="s">
        <v>2082</v>
      </c>
      <c r="D454">
        <v>2021</v>
      </c>
      <c r="E454" t="s">
        <v>2279</v>
      </c>
      <c r="F454" t="s">
        <v>2301</v>
      </c>
      <c r="G454">
        <v>-32.0002833333333</v>
      </c>
      <c r="H454">
        <v>115.548097222222</v>
      </c>
      <c r="I454" t="s">
        <v>2335</v>
      </c>
      <c r="J454">
        <v>67</v>
      </c>
      <c r="K454">
        <v>15</v>
      </c>
      <c r="L454">
        <v>16</v>
      </c>
      <c r="N454">
        <v>1</v>
      </c>
      <c r="O454">
        <v>0.92569999999999997</v>
      </c>
      <c r="R454">
        <v>1.1198999999999999</v>
      </c>
    </row>
    <row r="455" spans="1:18">
      <c r="A455" t="s">
        <v>2083</v>
      </c>
      <c r="B455" t="s">
        <v>2082</v>
      </c>
      <c r="D455">
        <v>2021</v>
      </c>
      <c r="E455" t="s">
        <v>2279</v>
      </c>
      <c r="F455" t="s">
        <v>2301</v>
      </c>
      <c r="G455">
        <v>-32.0002833333333</v>
      </c>
      <c r="H455">
        <v>115.548097222222</v>
      </c>
      <c r="I455" t="s">
        <v>2335</v>
      </c>
      <c r="J455">
        <v>67</v>
      </c>
      <c r="K455">
        <v>16</v>
      </c>
      <c r="L455">
        <v>17</v>
      </c>
      <c r="N455">
        <v>1</v>
      </c>
      <c r="O455">
        <v>0.72989999999999999</v>
      </c>
      <c r="R455">
        <v>0.94510000000000005</v>
      </c>
    </row>
    <row r="456" spans="1:18">
      <c r="A456" t="s">
        <v>2083</v>
      </c>
      <c r="B456" t="s">
        <v>2082</v>
      </c>
      <c r="D456">
        <v>2021</v>
      </c>
      <c r="E456" t="s">
        <v>2279</v>
      </c>
      <c r="F456" t="s">
        <v>2301</v>
      </c>
      <c r="G456">
        <v>-32.0002833333333</v>
      </c>
      <c r="H456">
        <v>115.548097222222</v>
      </c>
      <c r="I456" t="s">
        <v>2335</v>
      </c>
      <c r="J456">
        <v>67</v>
      </c>
      <c r="K456">
        <v>17</v>
      </c>
      <c r="L456">
        <v>18</v>
      </c>
      <c r="N456">
        <v>1</v>
      </c>
      <c r="O456">
        <v>0.44400000000000001</v>
      </c>
      <c r="R456">
        <v>1.1000000000000001</v>
      </c>
    </row>
    <row r="457" spans="1:18">
      <c r="A457" t="s">
        <v>2083</v>
      </c>
      <c r="B457" t="s">
        <v>2082</v>
      </c>
      <c r="D457">
        <v>2021</v>
      </c>
      <c r="E457" t="s">
        <v>2279</v>
      </c>
      <c r="F457" t="s">
        <v>2301</v>
      </c>
      <c r="G457">
        <v>-32.0002833333333</v>
      </c>
      <c r="H457">
        <v>115.548097222222</v>
      </c>
      <c r="I457" t="s">
        <v>2335</v>
      </c>
      <c r="J457">
        <v>67</v>
      </c>
      <c r="K457">
        <v>18</v>
      </c>
      <c r="L457">
        <v>19</v>
      </c>
      <c r="N457">
        <v>1</v>
      </c>
      <c r="O457">
        <v>0.64659999999999995</v>
      </c>
      <c r="R457">
        <v>1.2548999999999999</v>
      </c>
    </row>
    <row r="458" spans="1:18">
      <c r="A458" t="s">
        <v>2083</v>
      </c>
      <c r="B458" t="s">
        <v>2082</v>
      </c>
      <c r="D458">
        <v>2021</v>
      </c>
      <c r="E458" t="s">
        <v>2279</v>
      </c>
      <c r="F458" t="s">
        <v>2301</v>
      </c>
      <c r="G458">
        <v>-32.0002833333333</v>
      </c>
      <c r="H458">
        <v>115.548097222222</v>
      </c>
      <c r="I458" t="s">
        <v>2335</v>
      </c>
      <c r="J458">
        <v>67</v>
      </c>
      <c r="K458">
        <v>19</v>
      </c>
      <c r="L458">
        <v>20</v>
      </c>
      <c r="N458">
        <v>1</v>
      </c>
      <c r="O458">
        <v>0.58050000000000002</v>
      </c>
      <c r="R458">
        <v>1.4097999999999999</v>
      </c>
    </row>
    <row r="459" spans="1:18">
      <c r="A459" t="s">
        <v>2083</v>
      </c>
      <c r="B459" t="s">
        <v>2082</v>
      </c>
      <c r="D459">
        <v>2021</v>
      </c>
      <c r="E459" t="s">
        <v>2279</v>
      </c>
      <c r="F459" t="s">
        <v>2301</v>
      </c>
      <c r="G459">
        <v>-32.0002833333333</v>
      </c>
      <c r="H459">
        <v>115.548097222222</v>
      </c>
      <c r="I459" t="s">
        <v>2335</v>
      </c>
      <c r="J459">
        <v>67</v>
      </c>
      <c r="K459">
        <v>20</v>
      </c>
      <c r="L459">
        <v>21</v>
      </c>
      <c r="N459">
        <v>1</v>
      </c>
      <c r="O459">
        <v>0.64510000000000001</v>
      </c>
      <c r="R459">
        <v>1.5647</v>
      </c>
    </row>
    <row r="460" spans="1:18">
      <c r="A460" t="s">
        <v>2083</v>
      </c>
      <c r="B460" t="s">
        <v>2082</v>
      </c>
      <c r="D460">
        <v>2021</v>
      </c>
      <c r="E460" t="s">
        <v>2279</v>
      </c>
      <c r="F460" t="s">
        <v>2301</v>
      </c>
      <c r="G460">
        <v>-32.0002833333333</v>
      </c>
      <c r="H460">
        <v>115.548097222222</v>
      </c>
      <c r="I460" t="s">
        <v>2335</v>
      </c>
      <c r="J460">
        <v>67</v>
      </c>
      <c r="K460">
        <v>21</v>
      </c>
      <c r="L460">
        <v>22</v>
      </c>
      <c r="N460">
        <v>1</v>
      </c>
      <c r="O460">
        <v>0.40749999999999997</v>
      </c>
      <c r="R460">
        <v>1.008</v>
      </c>
    </row>
    <row r="461" spans="1:18">
      <c r="A461" t="s">
        <v>2083</v>
      </c>
      <c r="B461" t="s">
        <v>2082</v>
      </c>
      <c r="D461">
        <v>2021</v>
      </c>
      <c r="E461" t="s">
        <v>2279</v>
      </c>
      <c r="F461" t="s">
        <v>2301</v>
      </c>
      <c r="G461">
        <v>-32.0002833333333</v>
      </c>
      <c r="H461">
        <v>115.548097222222</v>
      </c>
      <c r="I461" t="s">
        <v>2335</v>
      </c>
      <c r="J461">
        <v>67</v>
      </c>
      <c r="K461">
        <v>22</v>
      </c>
      <c r="L461">
        <v>23</v>
      </c>
      <c r="N461">
        <v>1</v>
      </c>
      <c r="O461">
        <v>0.9768</v>
      </c>
      <c r="R461">
        <v>0.45140000000000002</v>
      </c>
    </row>
    <row r="462" spans="1:18">
      <c r="A462" t="s">
        <v>2083</v>
      </c>
      <c r="B462" t="s">
        <v>2082</v>
      </c>
      <c r="D462">
        <v>2021</v>
      </c>
      <c r="E462" t="s">
        <v>2279</v>
      </c>
      <c r="F462" t="s">
        <v>2301</v>
      </c>
      <c r="G462">
        <v>-32.0002833333333</v>
      </c>
      <c r="H462">
        <v>115.548097222222</v>
      </c>
      <c r="I462" t="s">
        <v>2335</v>
      </c>
      <c r="J462">
        <v>67</v>
      </c>
      <c r="K462">
        <v>23</v>
      </c>
      <c r="L462">
        <v>24</v>
      </c>
      <c r="N462">
        <v>1</v>
      </c>
      <c r="O462">
        <v>0.60509999999999997</v>
      </c>
      <c r="R462">
        <v>0.79930000000000001</v>
      </c>
    </row>
    <row r="463" spans="1:18">
      <c r="A463" t="s">
        <v>2083</v>
      </c>
      <c r="B463" t="s">
        <v>2082</v>
      </c>
      <c r="D463">
        <v>2021</v>
      </c>
      <c r="E463" t="s">
        <v>2279</v>
      </c>
      <c r="F463" t="s">
        <v>2301</v>
      </c>
      <c r="G463">
        <v>-32.0002833333333</v>
      </c>
      <c r="H463">
        <v>115.548097222222</v>
      </c>
      <c r="I463" t="s">
        <v>2335</v>
      </c>
      <c r="J463">
        <v>67</v>
      </c>
      <c r="K463">
        <v>24</v>
      </c>
      <c r="L463">
        <v>25</v>
      </c>
      <c r="N463">
        <v>1</v>
      </c>
      <c r="O463">
        <v>0.52039999999999997</v>
      </c>
      <c r="R463">
        <v>1.1472</v>
      </c>
    </row>
    <row r="464" spans="1:18">
      <c r="A464" t="s">
        <v>2083</v>
      </c>
      <c r="B464" t="s">
        <v>2082</v>
      </c>
      <c r="D464">
        <v>2021</v>
      </c>
      <c r="E464" t="s">
        <v>2279</v>
      </c>
      <c r="F464" t="s">
        <v>2301</v>
      </c>
      <c r="G464">
        <v>-32.0002833333333</v>
      </c>
      <c r="H464">
        <v>115.548097222222</v>
      </c>
      <c r="I464" t="s">
        <v>2335</v>
      </c>
      <c r="J464">
        <v>67</v>
      </c>
      <c r="K464">
        <v>25</v>
      </c>
      <c r="L464">
        <v>26</v>
      </c>
      <c r="N464">
        <v>1</v>
      </c>
      <c r="O464">
        <v>0.53269999999999995</v>
      </c>
      <c r="R464">
        <v>0.98919999999999997</v>
      </c>
    </row>
    <row r="465" spans="1:18">
      <c r="A465" t="s">
        <v>2083</v>
      </c>
      <c r="B465" t="s">
        <v>2082</v>
      </c>
      <c r="D465">
        <v>2021</v>
      </c>
      <c r="E465" t="s">
        <v>2279</v>
      </c>
      <c r="F465" t="s">
        <v>2301</v>
      </c>
      <c r="G465">
        <v>-32.0002833333333</v>
      </c>
      <c r="H465">
        <v>115.548097222222</v>
      </c>
      <c r="I465" t="s">
        <v>2335</v>
      </c>
      <c r="J465">
        <v>67</v>
      </c>
      <c r="K465">
        <v>26</v>
      </c>
      <c r="L465">
        <v>27</v>
      </c>
      <c r="N465">
        <v>1</v>
      </c>
      <c r="O465">
        <v>0.36840000000000001</v>
      </c>
      <c r="R465">
        <v>0.83120000000000005</v>
      </c>
    </row>
    <row r="466" spans="1:18">
      <c r="A466" t="s">
        <v>2083</v>
      </c>
      <c r="B466" t="s">
        <v>2082</v>
      </c>
      <c r="D466">
        <v>2021</v>
      </c>
      <c r="E466" t="s">
        <v>2279</v>
      </c>
      <c r="F466" t="s">
        <v>2301</v>
      </c>
      <c r="G466">
        <v>-32.0002833333333</v>
      </c>
      <c r="H466">
        <v>115.548097222222</v>
      </c>
      <c r="I466" t="s">
        <v>2335</v>
      </c>
      <c r="J466">
        <v>67</v>
      </c>
      <c r="K466">
        <v>27</v>
      </c>
      <c r="L466">
        <v>28</v>
      </c>
      <c r="N466">
        <v>1</v>
      </c>
      <c r="O466">
        <v>0.57750000000000001</v>
      </c>
      <c r="R466">
        <v>0.67259999999999998</v>
      </c>
    </row>
    <row r="467" spans="1:18">
      <c r="A467" t="s">
        <v>2083</v>
      </c>
      <c r="B467" t="s">
        <v>2082</v>
      </c>
      <c r="D467">
        <v>2021</v>
      </c>
      <c r="E467" t="s">
        <v>2279</v>
      </c>
      <c r="F467" t="s">
        <v>2301</v>
      </c>
      <c r="G467">
        <v>-32.0002833333333</v>
      </c>
      <c r="H467">
        <v>115.548097222222</v>
      </c>
      <c r="I467" t="s">
        <v>2335</v>
      </c>
      <c r="J467">
        <v>67</v>
      </c>
      <c r="K467">
        <v>28</v>
      </c>
      <c r="L467">
        <v>29</v>
      </c>
      <c r="N467">
        <v>1</v>
      </c>
      <c r="O467">
        <v>0.8609</v>
      </c>
      <c r="R467">
        <v>0.51400000000000001</v>
      </c>
    </row>
    <row r="468" spans="1:18">
      <c r="A468" t="s">
        <v>2083</v>
      </c>
      <c r="B468" t="s">
        <v>2082</v>
      </c>
      <c r="D468">
        <v>2021</v>
      </c>
      <c r="E468" t="s">
        <v>2279</v>
      </c>
      <c r="F468" t="s">
        <v>2301</v>
      </c>
      <c r="G468">
        <v>-32.0002833333333</v>
      </c>
      <c r="H468">
        <v>115.548097222222</v>
      </c>
      <c r="I468" t="s">
        <v>2335</v>
      </c>
      <c r="J468">
        <v>67</v>
      </c>
      <c r="K468">
        <v>29</v>
      </c>
      <c r="L468">
        <v>30</v>
      </c>
      <c r="N468">
        <v>1</v>
      </c>
      <c r="O468">
        <v>0.75680000000000003</v>
      </c>
      <c r="R468">
        <v>0.71930000000000005</v>
      </c>
    </row>
    <row r="469" spans="1:18">
      <c r="A469" t="s">
        <v>2083</v>
      </c>
      <c r="B469" t="s">
        <v>2082</v>
      </c>
      <c r="D469">
        <v>2021</v>
      </c>
      <c r="E469" t="s">
        <v>2279</v>
      </c>
      <c r="F469" t="s">
        <v>2301</v>
      </c>
      <c r="G469">
        <v>-32.0002833333333</v>
      </c>
      <c r="H469">
        <v>115.548097222222</v>
      </c>
      <c r="I469" t="s">
        <v>2335</v>
      </c>
      <c r="J469">
        <v>67</v>
      </c>
      <c r="K469">
        <v>30</v>
      </c>
      <c r="L469">
        <v>31</v>
      </c>
      <c r="N469">
        <v>1</v>
      </c>
      <c r="O469">
        <v>0.76929999999999998</v>
      </c>
      <c r="R469">
        <v>0.92459999999999998</v>
      </c>
    </row>
    <row r="470" spans="1:18">
      <c r="A470" t="s">
        <v>2083</v>
      </c>
      <c r="B470" t="s">
        <v>2082</v>
      </c>
      <c r="D470">
        <v>2021</v>
      </c>
      <c r="E470" t="s">
        <v>2279</v>
      </c>
      <c r="F470" t="s">
        <v>2301</v>
      </c>
      <c r="G470">
        <v>-32.0002833333333</v>
      </c>
      <c r="H470">
        <v>115.548097222222</v>
      </c>
      <c r="I470" t="s">
        <v>2335</v>
      </c>
      <c r="J470">
        <v>67</v>
      </c>
      <c r="K470">
        <v>31</v>
      </c>
      <c r="L470">
        <v>32</v>
      </c>
      <c r="N470">
        <v>1</v>
      </c>
      <c r="O470">
        <v>0.7742</v>
      </c>
      <c r="R470">
        <v>0.7147</v>
      </c>
    </row>
    <row r="471" spans="1:18">
      <c r="A471" t="s">
        <v>2083</v>
      </c>
      <c r="B471" t="s">
        <v>2082</v>
      </c>
      <c r="D471">
        <v>2021</v>
      </c>
      <c r="E471" t="s">
        <v>2279</v>
      </c>
      <c r="F471" t="s">
        <v>2301</v>
      </c>
      <c r="G471">
        <v>-32.0002833333333</v>
      </c>
      <c r="H471">
        <v>115.548097222222</v>
      </c>
      <c r="I471" t="s">
        <v>2335</v>
      </c>
      <c r="J471">
        <v>67</v>
      </c>
      <c r="K471">
        <v>32</v>
      </c>
      <c r="L471">
        <v>33</v>
      </c>
      <c r="N471">
        <v>1</v>
      </c>
      <c r="O471">
        <v>0.67989999999999995</v>
      </c>
      <c r="R471">
        <v>0.50480000000000003</v>
      </c>
    </row>
    <row r="472" spans="1:18">
      <c r="A472" t="s">
        <v>2083</v>
      </c>
      <c r="B472" t="s">
        <v>2082</v>
      </c>
      <c r="D472">
        <v>2021</v>
      </c>
      <c r="E472" t="s">
        <v>2279</v>
      </c>
      <c r="F472" t="s">
        <v>2301</v>
      </c>
      <c r="G472">
        <v>-32.0002833333333</v>
      </c>
      <c r="H472">
        <v>115.548097222222</v>
      </c>
      <c r="I472" t="s">
        <v>2335</v>
      </c>
      <c r="J472">
        <v>67</v>
      </c>
      <c r="K472">
        <v>33</v>
      </c>
      <c r="L472">
        <v>34</v>
      </c>
      <c r="N472">
        <v>1</v>
      </c>
      <c r="O472">
        <v>0.71760000000000002</v>
      </c>
      <c r="R472">
        <v>0.64539999999999997</v>
      </c>
    </row>
    <row r="473" spans="1:18">
      <c r="A473" t="s">
        <v>2083</v>
      </c>
      <c r="B473" t="s">
        <v>2082</v>
      </c>
      <c r="D473">
        <v>2021</v>
      </c>
      <c r="E473" t="s">
        <v>2279</v>
      </c>
      <c r="F473" t="s">
        <v>2301</v>
      </c>
      <c r="G473">
        <v>-32.0002833333333</v>
      </c>
      <c r="H473">
        <v>115.548097222222</v>
      </c>
      <c r="I473" t="s">
        <v>2335</v>
      </c>
      <c r="J473">
        <v>67</v>
      </c>
      <c r="K473">
        <v>34</v>
      </c>
      <c r="L473">
        <v>35</v>
      </c>
      <c r="N473">
        <v>1</v>
      </c>
      <c r="O473">
        <v>0.77300000000000002</v>
      </c>
      <c r="R473">
        <v>0.78600000000000003</v>
      </c>
    </row>
    <row r="474" spans="1:18">
      <c r="A474" t="s">
        <v>2083</v>
      </c>
      <c r="B474" t="s">
        <v>2082</v>
      </c>
      <c r="D474">
        <v>2021</v>
      </c>
      <c r="E474" t="s">
        <v>2279</v>
      </c>
      <c r="F474" t="s">
        <v>2301</v>
      </c>
      <c r="G474">
        <v>-32.0002833333333</v>
      </c>
      <c r="H474">
        <v>115.548097222222</v>
      </c>
      <c r="I474" t="s">
        <v>2335</v>
      </c>
      <c r="J474">
        <v>67</v>
      </c>
      <c r="K474">
        <v>35</v>
      </c>
      <c r="L474">
        <v>36</v>
      </c>
      <c r="N474">
        <v>1</v>
      </c>
      <c r="O474">
        <v>1.0629999999999999</v>
      </c>
      <c r="R474">
        <v>0.92669999999999997</v>
      </c>
    </row>
    <row r="475" spans="1:18">
      <c r="A475" t="s">
        <v>2083</v>
      </c>
      <c r="B475" t="s">
        <v>2082</v>
      </c>
      <c r="D475">
        <v>2021</v>
      </c>
      <c r="E475" t="s">
        <v>2279</v>
      </c>
      <c r="F475" t="s">
        <v>2301</v>
      </c>
      <c r="G475">
        <v>-32.0002833333333</v>
      </c>
      <c r="H475">
        <v>115.548097222222</v>
      </c>
      <c r="I475" t="s">
        <v>2335</v>
      </c>
      <c r="J475">
        <v>67</v>
      </c>
      <c r="K475">
        <v>36</v>
      </c>
      <c r="L475">
        <v>37</v>
      </c>
      <c r="N475">
        <v>1</v>
      </c>
      <c r="O475">
        <v>1.2015</v>
      </c>
      <c r="R475">
        <v>1.0672999999999999</v>
      </c>
    </row>
    <row r="476" spans="1:18">
      <c r="A476" t="s">
        <v>2083</v>
      </c>
      <c r="B476" t="s">
        <v>2082</v>
      </c>
      <c r="D476">
        <v>2021</v>
      </c>
      <c r="E476" t="s">
        <v>2279</v>
      </c>
      <c r="F476" t="s">
        <v>2301</v>
      </c>
      <c r="G476">
        <v>-32.0002833333333</v>
      </c>
      <c r="H476">
        <v>115.548097222222</v>
      </c>
      <c r="I476" t="s">
        <v>2335</v>
      </c>
      <c r="J476">
        <v>67</v>
      </c>
      <c r="K476">
        <v>37</v>
      </c>
      <c r="L476">
        <v>38</v>
      </c>
      <c r="N476">
        <v>1</v>
      </c>
      <c r="O476">
        <v>1.2197</v>
      </c>
      <c r="R476">
        <v>1.0343</v>
      </c>
    </row>
    <row r="477" spans="1:18">
      <c r="A477" t="s">
        <v>2083</v>
      </c>
      <c r="B477" t="s">
        <v>2082</v>
      </c>
      <c r="D477">
        <v>2021</v>
      </c>
      <c r="E477" t="s">
        <v>2279</v>
      </c>
      <c r="F477" t="s">
        <v>2301</v>
      </c>
      <c r="G477">
        <v>-32.0002833333333</v>
      </c>
      <c r="H477">
        <v>115.548097222222</v>
      </c>
      <c r="I477" t="s">
        <v>2335</v>
      </c>
      <c r="J477">
        <v>67</v>
      </c>
      <c r="K477">
        <v>38</v>
      </c>
      <c r="L477">
        <v>39</v>
      </c>
      <c r="N477">
        <v>1</v>
      </c>
      <c r="O477">
        <v>0.88729999999999998</v>
      </c>
      <c r="R477">
        <v>1.0014000000000001</v>
      </c>
    </row>
    <row r="478" spans="1:18">
      <c r="A478" t="s">
        <v>2083</v>
      </c>
      <c r="B478" t="s">
        <v>2082</v>
      </c>
      <c r="D478">
        <v>2021</v>
      </c>
      <c r="E478" t="s">
        <v>2279</v>
      </c>
      <c r="F478" t="s">
        <v>2301</v>
      </c>
      <c r="G478">
        <v>-32.0002833333333</v>
      </c>
      <c r="H478">
        <v>115.548097222222</v>
      </c>
      <c r="I478" t="s">
        <v>2335</v>
      </c>
      <c r="J478">
        <v>67</v>
      </c>
      <c r="K478">
        <v>39</v>
      </c>
      <c r="L478">
        <v>40</v>
      </c>
      <c r="N478">
        <v>1</v>
      </c>
      <c r="O478">
        <v>0.98440000000000005</v>
      </c>
      <c r="R478">
        <v>0.97899999999999998</v>
      </c>
    </row>
    <row r="479" spans="1:18">
      <c r="A479" t="s">
        <v>2083</v>
      </c>
      <c r="B479" t="s">
        <v>2082</v>
      </c>
      <c r="D479">
        <v>2021</v>
      </c>
      <c r="E479" t="s">
        <v>2279</v>
      </c>
      <c r="F479" t="s">
        <v>2301</v>
      </c>
      <c r="G479">
        <v>-32.0002833333333</v>
      </c>
      <c r="H479">
        <v>115.548097222222</v>
      </c>
      <c r="I479" t="s">
        <v>2335</v>
      </c>
      <c r="J479">
        <v>67</v>
      </c>
      <c r="K479">
        <v>40</v>
      </c>
      <c r="L479">
        <v>41</v>
      </c>
      <c r="N479">
        <v>1</v>
      </c>
      <c r="O479">
        <v>0.91830000000000001</v>
      </c>
      <c r="R479">
        <v>0.95660000000000001</v>
      </c>
    </row>
    <row r="480" spans="1:18">
      <c r="A480" t="s">
        <v>2083</v>
      </c>
      <c r="B480" t="s">
        <v>2082</v>
      </c>
      <c r="D480">
        <v>2021</v>
      </c>
      <c r="E480" t="s">
        <v>2279</v>
      </c>
      <c r="F480" t="s">
        <v>2301</v>
      </c>
      <c r="G480">
        <v>-32.0002833333333</v>
      </c>
      <c r="H480">
        <v>115.548097222222</v>
      </c>
      <c r="I480" t="s">
        <v>2335</v>
      </c>
      <c r="J480">
        <v>67</v>
      </c>
      <c r="K480">
        <v>41</v>
      </c>
      <c r="L480">
        <v>42</v>
      </c>
      <c r="N480">
        <v>1</v>
      </c>
      <c r="O480">
        <v>1.0741000000000001</v>
      </c>
      <c r="R480">
        <v>0.95009999999999994</v>
      </c>
    </row>
    <row r="481" spans="1:18">
      <c r="A481" t="s">
        <v>2083</v>
      </c>
      <c r="B481" t="s">
        <v>2082</v>
      </c>
      <c r="D481">
        <v>2021</v>
      </c>
      <c r="E481" t="s">
        <v>2279</v>
      </c>
      <c r="F481" t="s">
        <v>2301</v>
      </c>
      <c r="G481">
        <v>-32.0002833333333</v>
      </c>
      <c r="H481">
        <v>115.548097222222</v>
      </c>
      <c r="I481" t="s">
        <v>2335</v>
      </c>
      <c r="J481">
        <v>67</v>
      </c>
      <c r="K481">
        <v>42</v>
      </c>
      <c r="L481">
        <v>43</v>
      </c>
      <c r="N481">
        <v>1</v>
      </c>
      <c r="O481">
        <v>0.93530000000000002</v>
      </c>
      <c r="R481">
        <v>0.94359999999999999</v>
      </c>
    </row>
    <row r="482" spans="1:18">
      <c r="A482" t="s">
        <v>2083</v>
      </c>
      <c r="B482" t="s">
        <v>2082</v>
      </c>
      <c r="D482">
        <v>2021</v>
      </c>
      <c r="E482" t="s">
        <v>2279</v>
      </c>
      <c r="F482" t="s">
        <v>2301</v>
      </c>
      <c r="G482">
        <v>-32.0002833333333</v>
      </c>
      <c r="H482">
        <v>115.548097222222</v>
      </c>
      <c r="I482" t="s">
        <v>2335</v>
      </c>
      <c r="J482">
        <v>67</v>
      </c>
      <c r="K482">
        <v>43</v>
      </c>
      <c r="L482">
        <v>44</v>
      </c>
      <c r="N482">
        <v>1</v>
      </c>
      <c r="O482">
        <v>1.1726000000000001</v>
      </c>
      <c r="R482">
        <v>0.89159999999999995</v>
      </c>
    </row>
    <row r="483" spans="1:18">
      <c r="A483" t="s">
        <v>2083</v>
      </c>
      <c r="B483" t="s">
        <v>2082</v>
      </c>
      <c r="D483">
        <v>2021</v>
      </c>
      <c r="E483" t="s">
        <v>2279</v>
      </c>
      <c r="F483" t="s">
        <v>2301</v>
      </c>
      <c r="G483">
        <v>-32.0002833333333</v>
      </c>
      <c r="H483">
        <v>115.548097222222</v>
      </c>
      <c r="I483" t="s">
        <v>2335</v>
      </c>
      <c r="J483">
        <v>67</v>
      </c>
      <c r="K483">
        <v>44</v>
      </c>
      <c r="L483">
        <v>45</v>
      </c>
      <c r="N483">
        <v>1</v>
      </c>
      <c r="O483">
        <v>1.0686</v>
      </c>
      <c r="R483">
        <v>0.83950000000000002</v>
      </c>
    </row>
    <row r="484" spans="1:18">
      <c r="A484" t="s">
        <v>2083</v>
      </c>
      <c r="B484" t="s">
        <v>2082</v>
      </c>
      <c r="D484">
        <v>2021</v>
      </c>
      <c r="E484" t="s">
        <v>2279</v>
      </c>
      <c r="F484" t="s">
        <v>2301</v>
      </c>
      <c r="G484">
        <v>-32.0002833333333</v>
      </c>
      <c r="H484">
        <v>115.548097222222</v>
      </c>
      <c r="I484" t="s">
        <v>2335</v>
      </c>
      <c r="J484">
        <v>67</v>
      </c>
      <c r="K484">
        <v>45</v>
      </c>
      <c r="L484">
        <v>46</v>
      </c>
      <c r="N484">
        <v>1</v>
      </c>
      <c r="O484">
        <v>1.1349</v>
      </c>
      <c r="R484">
        <v>0.66600000000000004</v>
      </c>
    </row>
    <row r="485" spans="1:18">
      <c r="A485" t="s">
        <v>2083</v>
      </c>
      <c r="B485" t="s">
        <v>2082</v>
      </c>
      <c r="D485">
        <v>2021</v>
      </c>
      <c r="E485" t="s">
        <v>2279</v>
      </c>
      <c r="F485" t="s">
        <v>2301</v>
      </c>
      <c r="G485">
        <v>-32.0002833333333</v>
      </c>
      <c r="H485">
        <v>115.548097222222</v>
      </c>
      <c r="I485" t="s">
        <v>2335</v>
      </c>
      <c r="J485">
        <v>67</v>
      </c>
      <c r="K485">
        <v>46</v>
      </c>
      <c r="L485">
        <v>47</v>
      </c>
      <c r="N485">
        <v>1</v>
      </c>
      <c r="O485">
        <v>1.1042000000000001</v>
      </c>
      <c r="R485">
        <v>0.4924</v>
      </c>
    </row>
    <row r="486" spans="1:18">
      <c r="A486" t="s">
        <v>2083</v>
      </c>
      <c r="B486" t="s">
        <v>2082</v>
      </c>
      <c r="D486">
        <v>2021</v>
      </c>
      <c r="E486" t="s">
        <v>2279</v>
      </c>
      <c r="F486" t="s">
        <v>2301</v>
      </c>
      <c r="G486">
        <v>-32.0002833333333</v>
      </c>
      <c r="H486">
        <v>115.548097222222</v>
      </c>
      <c r="I486" t="s">
        <v>2335</v>
      </c>
      <c r="J486">
        <v>67</v>
      </c>
      <c r="K486">
        <v>47</v>
      </c>
      <c r="L486">
        <v>48</v>
      </c>
      <c r="N486">
        <v>1</v>
      </c>
      <c r="O486">
        <v>1.0490999999999999</v>
      </c>
      <c r="R486">
        <v>0.31890000000000002</v>
      </c>
    </row>
    <row r="487" spans="1:18">
      <c r="A487" t="s">
        <v>2083</v>
      </c>
      <c r="B487" t="s">
        <v>2082</v>
      </c>
      <c r="D487">
        <v>2021</v>
      </c>
      <c r="E487" t="s">
        <v>2279</v>
      </c>
      <c r="F487" t="s">
        <v>2301</v>
      </c>
      <c r="G487">
        <v>-32.0002833333333</v>
      </c>
      <c r="H487">
        <v>115.548097222222</v>
      </c>
      <c r="I487" t="s">
        <v>2335</v>
      </c>
      <c r="J487">
        <v>67</v>
      </c>
      <c r="K487">
        <v>48</v>
      </c>
      <c r="L487">
        <v>49</v>
      </c>
      <c r="N487">
        <v>1</v>
      </c>
      <c r="O487">
        <v>1.0061</v>
      </c>
      <c r="R487">
        <v>0.14530000000000001</v>
      </c>
    </row>
    <row r="488" spans="1:18">
      <c r="A488" t="s">
        <v>2083</v>
      </c>
      <c r="B488" t="s">
        <v>2082</v>
      </c>
      <c r="D488">
        <v>2021</v>
      </c>
      <c r="E488" t="s">
        <v>2279</v>
      </c>
      <c r="F488" t="s">
        <v>2301</v>
      </c>
      <c r="G488">
        <v>-32.0002833333333</v>
      </c>
      <c r="H488">
        <v>115.548097222222</v>
      </c>
      <c r="I488" t="s">
        <v>2335</v>
      </c>
      <c r="J488">
        <v>67</v>
      </c>
      <c r="K488">
        <v>49</v>
      </c>
      <c r="L488">
        <v>50</v>
      </c>
      <c r="N488">
        <v>1</v>
      </c>
      <c r="O488">
        <v>0.49</v>
      </c>
    </row>
    <row r="489" spans="1:18">
      <c r="A489" t="s">
        <v>2083</v>
      </c>
      <c r="B489" t="s">
        <v>2082</v>
      </c>
      <c r="D489">
        <v>2021</v>
      </c>
      <c r="E489" t="s">
        <v>2279</v>
      </c>
      <c r="F489" t="s">
        <v>2301</v>
      </c>
      <c r="G489">
        <v>-32.000794444444402</v>
      </c>
      <c r="H489">
        <v>115.54773888888801</v>
      </c>
      <c r="I489" t="s">
        <v>2335</v>
      </c>
      <c r="J489">
        <v>64</v>
      </c>
      <c r="K489">
        <v>0</v>
      </c>
      <c r="L489">
        <v>1</v>
      </c>
      <c r="N489">
        <v>1</v>
      </c>
      <c r="O489">
        <v>1.1692</v>
      </c>
      <c r="R489">
        <v>1.0834999999999999</v>
      </c>
    </row>
    <row r="490" spans="1:18">
      <c r="A490" t="s">
        <v>2083</v>
      </c>
      <c r="B490" t="s">
        <v>2082</v>
      </c>
      <c r="D490">
        <v>2021</v>
      </c>
      <c r="E490" t="s">
        <v>2279</v>
      </c>
      <c r="F490" t="s">
        <v>2301</v>
      </c>
      <c r="G490">
        <v>-32.000794444444402</v>
      </c>
      <c r="H490">
        <v>115.54773888888801</v>
      </c>
      <c r="I490" t="s">
        <v>2335</v>
      </c>
      <c r="J490">
        <v>64</v>
      </c>
      <c r="K490">
        <v>1</v>
      </c>
      <c r="L490">
        <v>2</v>
      </c>
      <c r="N490">
        <v>1</v>
      </c>
      <c r="O490">
        <v>1.5063</v>
      </c>
      <c r="R490">
        <v>0.83479999999999999</v>
      </c>
    </row>
    <row r="491" spans="1:18">
      <c r="A491" t="s">
        <v>2083</v>
      </c>
      <c r="B491" t="s">
        <v>2082</v>
      </c>
      <c r="D491">
        <v>2021</v>
      </c>
      <c r="E491" t="s">
        <v>2279</v>
      </c>
      <c r="F491" t="s">
        <v>2301</v>
      </c>
      <c r="G491">
        <v>-32.000794444444402</v>
      </c>
      <c r="H491">
        <v>115.54773888888801</v>
      </c>
      <c r="I491" t="s">
        <v>2335</v>
      </c>
      <c r="J491">
        <v>64</v>
      </c>
      <c r="K491">
        <v>2</v>
      </c>
      <c r="L491">
        <v>3</v>
      </c>
      <c r="N491">
        <v>1</v>
      </c>
      <c r="O491">
        <v>1.7461</v>
      </c>
      <c r="R491">
        <v>0.58609999999999995</v>
      </c>
    </row>
    <row r="492" spans="1:18">
      <c r="A492" t="s">
        <v>2083</v>
      </c>
      <c r="B492" t="s">
        <v>2082</v>
      </c>
      <c r="D492">
        <v>2021</v>
      </c>
      <c r="E492" t="s">
        <v>2279</v>
      </c>
      <c r="F492" t="s">
        <v>2301</v>
      </c>
      <c r="G492">
        <v>-32.000794444444402</v>
      </c>
      <c r="H492">
        <v>115.54773888888801</v>
      </c>
      <c r="I492" t="s">
        <v>2335</v>
      </c>
      <c r="J492">
        <v>64</v>
      </c>
      <c r="K492">
        <v>3</v>
      </c>
      <c r="L492">
        <v>4</v>
      </c>
      <c r="N492">
        <v>1</v>
      </c>
      <c r="O492">
        <v>1.4902</v>
      </c>
      <c r="R492">
        <v>0.56789999999999996</v>
      </c>
    </row>
    <row r="493" spans="1:18">
      <c r="A493" t="s">
        <v>2083</v>
      </c>
      <c r="B493" t="s">
        <v>2082</v>
      </c>
      <c r="D493">
        <v>2021</v>
      </c>
      <c r="E493" t="s">
        <v>2279</v>
      </c>
      <c r="F493" t="s">
        <v>2301</v>
      </c>
      <c r="G493">
        <v>-32.000794444444402</v>
      </c>
      <c r="H493">
        <v>115.54773888888801</v>
      </c>
      <c r="I493" t="s">
        <v>2335</v>
      </c>
      <c r="J493">
        <v>64</v>
      </c>
      <c r="K493">
        <v>4</v>
      </c>
      <c r="L493">
        <v>5</v>
      </c>
      <c r="N493">
        <v>1</v>
      </c>
      <c r="O493">
        <v>1.5418000000000001</v>
      </c>
      <c r="R493">
        <v>0.54969999999999997</v>
      </c>
    </row>
    <row r="494" spans="1:18">
      <c r="A494" t="s">
        <v>2083</v>
      </c>
      <c r="B494" t="s">
        <v>2082</v>
      </c>
      <c r="D494">
        <v>2021</v>
      </c>
      <c r="E494" t="s">
        <v>2279</v>
      </c>
      <c r="F494" t="s">
        <v>2301</v>
      </c>
      <c r="G494">
        <v>-32.000794444444402</v>
      </c>
      <c r="H494">
        <v>115.54773888888801</v>
      </c>
      <c r="I494" t="s">
        <v>2335</v>
      </c>
      <c r="J494">
        <v>64</v>
      </c>
      <c r="K494">
        <v>5</v>
      </c>
      <c r="L494">
        <v>6</v>
      </c>
      <c r="N494">
        <v>1</v>
      </c>
      <c r="O494">
        <v>1.5998000000000001</v>
      </c>
      <c r="R494">
        <v>0.41049999999999998</v>
      </c>
    </row>
    <row r="495" spans="1:18">
      <c r="A495" t="s">
        <v>2083</v>
      </c>
      <c r="B495" t="s">
        <v>2082</v>
      </c>
      <c r="D495">
        <v>2021</v>
      </c>
      <c r="E495" t="s">
        <v>2279</v>
      </c>
      <c r="F495" t="s">
        <v>2301</v>
      </c>
      <c r="G495">
        <v>-32.000794444444402</v>
      </c>
      <c r="H495">
        <v>115.54773888888801</v>
      </c>
      <c r="I495" t="s">
        <v>2335</v>
      </c>
      <c r="J495">
        <v>64</v>
      </c>
      <c r="K495">
        <v>6</v>
      </c>
      <c r="L495">
        <v>7</v>
      </c>
      <c r="N495">
        <v>1</v>
      </c>
      <c r="O495">
        <v>1.6928000000000001</v>
      </c>
      <c r="R495">
        <v>0.27129999999999999</v>
      </c>
    </row>
    <row r="496" spans="1:18">
      <c r="A496" t="s">
        <v>2083</v>
      </c>
      <c r="B496" t="s">
        <v>2082</v>
      </c>
      <c r="D496">
        <v>2021</v>
      </c>
      <c r="E496" t="s">
        <v>2279</v>
      </c>
      <c r="F496" t="s">
        <v>2301</v>
      </c>
      <c r="G496">
        <v>-32.000794444444402</v>
      </c>
      <c r="H496">
        <v>115.54773888888801</v>
      </c>
      <c r="I496" t="s">
        <v>2335</v>
      </c>
      <c r="J496">
        <v>64</v>
      </c>
      <c r="K496">
        <v>7</v>
      </c>
      <c r="L496">
        <v>8</v>
      </c>
      <c r="N496">
        <v>1</v>
      </c>
      <c r="O496">
        <v>1.6051</v>
      </c>
      <c r="R496">
        <v>0.53559999999999997</v>
      </c>
    </row>
    <row r="497" spans="1:18">
      <c r="A497" t="s">
        <v>2083</v>
      </c>
      <c r="B497" t="s">
        <v>2082</v>
      </c>
      <c r="D497">
        <v>2021</v>
      </c>
      <c r="E497" t="s">
        <v>2279</v>
      </c>
      <c r="F497" t="s">
        <v>2301</v>
      </c>
      <c r="G497">
        <v>-32.000794444444402</v>
      </c>
      <c r="H497">
        <v>115.54773888888801</v>
      </c>
      <c r="I497" t="s">
        <v>2335</v>
      </c>
      <c r="J497">
        <v>64</v>
      </c>
      <c r="K497">
        <v>8</v>
      </c>
      <c r="L497">
        <v>9</v>
      </c>
      <c r="N497">
        <v>1</v>
      </c>
      <c r="O497">
        <v>1.9323999999999999</v>
      </c>
      <c r="R497">
        <v>0.8</v>
      </c>
    </row>
    <row r="498" spans="1:18">
      <c r="A498" t="s">
        <v>2083</v>
      </c>
      <c r="B498" t="s">
        <v>2082</v>
      </c>
      <c r="D498">
        <v>2021</v>
      </c>
      <c r="E498" t="s">
        <v>2279</v>
      </c>
      <c r="F498" t="s">
        <v>2301</v>
      </c>
      <c r="G498">
        <v>-32.000794444444402</v>
      </c>
      <c r="H498">
        <v>115.54773888888801</v>
      </c>
      <c r="I498" t="s">
        <v>2335</v>
      </c>
      <c r="J498">
        <v>64</v>
      </c>
      <c r="K498">
        <v>9</v>
      </c>
      <c r="L498">
        <v>10</v>
      </c>
      <c r="N498">
        <v>1</v>
      </c>
      <c r="O498">
        <v>1.8815999999999999</v>
      </c>
      <c r="R498">
        <v>0.71250000000000002</v>
      </c>
    </row>
    <row r="499" spans="1:18">
      <c r="A499" t="s">
        <v>2083</v>
      </c>
      <c r="B499" t="s">
        <v>2082</v>
      </c>
      <c r="D499">
        <v>2021</v>
      </c>
      <c r="E499" t="s">
        <v>2279</v>
      </c>
      <c r="F499" t="s">
        <v>2301</v>
      </c>
      <c r="G499">
        <v>-32.000794444444402</v>
      </c>
      <c r="H499">
        <v>115.54773888888801</v>
      </c>
      <c r="I499" t="s">
        <v>2335</v>
      </c>
      <c r="J499">
        <v>64</v>
      </c>
      <c r="K499">
        <v>10</v>
      </c>
      <c r="L499">
        <v>11</v>
      </c>
      <c r="N499">
        <v>1</v>
      </c>
      <c r="O499">
        <v>1.9366000000000001</v>
      </c>
      <c r="R499">
        <v>0.625</v>
      </c>
    </row>
    <row r="500" spans="1:18">
      <c r="A500" t="s">
        <v>2083</v>
      </c>
      <c r="B500" t="s">
        <v>2082</v>
      </c>
      <c r="D500">
        <v>2021</v>
      </c>
      <c r="E500" t="s">
        <v>2279</v>
      </c>
      <c r="F500" t="s">
        <v>2301</v>
      </c>
      <c r="G500">
        <v>-32.000794444444402</v>
      </c>
      <c r="H500">
        <v>115.54773888888801</v>
      </c>
      <c r="I500" t="s">
        <v>2335</v>
      </c>
      <c r="J500">
        <v>64</v>
      </c>
      <c r="K500">
        <v>11</v>
      </c>
      <c r="L500">
        <v>12</v>
      </c>
      <c r="N500">
        <v>1</v>
      </c>
      <c r="O500">
        <v>1.5898000000000001</v>
      </c>
      <c r="R500">
        <v>0.3543</v>
      </c>
    </row>
    <row r="501" spans="1:18">
      <c r="A501" t="s">
        <v>2083</v>
      </c>
      <c r="B501" t="s">
        <v>2082</v>
      </c>
      <c r="D501">
        <v>2021</v>
      </c>
      <c r="E501" t="s">
        <v>2279</v>
      </c>
      <c r="F501" t="s">
        <v>2301</v>
      </c>
      <c r="G501">
        <v>-32.000794444444402</v>
      </c>
      <c r="H501">
        <v>115.54773888888801</v>
      </c>
      <c r="I501" t="s">
        <v>2335</v>
      </c>
      <c r="J501">
        <v>64</v>
      </c>
      <c r="K501">
        <v>12</v>
      </c>
      <c r="L501">
        <v>13</v>
      </c>
      <c r="N501">
        <v>1</v>
      </c>
      <c r="O501">
        <v>1.2896000000000001</v>
      </c>
      <c r="R501">
        <v>8.3599999999999994E-2</v>
      </c>
    </row>
    <row r="502" spans="1:18">
      <c r="A502" t="s">
        <v>2083</v>
      </c>
      <c r="B502" t="s">
        <v>2082</v>
      </c>
      <c r="D502">
        <v>2021</v>
      </c>
      <c r="E502" t="s">
        <v>2279</v>
      </c>
      <c r="F502" t="s">
        <v>2301</v>
      </c>
      <c r="G502">
        <v>-32.000794444444402</v>
      </c>
      <c r="H502">
        <v>115.54773888888801</v>
      </c>
      <c r="I502" t="s">
        <v>2335</v>
      </c>
      <c r="J502">
        <v>64</v>
      </c>
      <c r="K502">
        <v>13</v>
      </c>
      <c r="L502">
        <v>14</v>
      </c>
      <c r="N502">
        <v>1</v>
      </c>
      <c r="O502">
        <v>1.3660000000000001</v>
      </c>
      <c r="R502">
        <v>8.3099999999999993E-2</v>
      </c>
    </row>
    <row r="503" spans="1:18">
      <c r="A503" t="s">
        <v>2083</v>
      </c>
      <c r="B503" t="s">
        <v>2082</v>
      </c>
      <c r="D503">
        <v>2021</v>
      </c>
      <c r="E503" t="s">
        <v>2279</v>
      </c>
      <c r="F503" t="s">
        <v>2301</v>
      </c>
      <c r="G503">
        <v>-32.000794444444402</v>
      </c>
      <c r="H503">
        <v>115.54773888888801</v>
      </c>
      <c r="I503" t="s">
        <v>2335</v>
      </c>
      <c r="J503">
        <v>64</v>
      </c>
      <c r="K503">
        <v>14</v>
      </c>
      <c r="L503">
        <v>15</v>
      </c>
      <c r="N503">
        <v>1</v>
      </c>
      <c r="O503">
        <v>1.1231</v>
      </c>
      <c r="R503">
        <v>8.2600000000000007E-2</v>
      </c>
    </row>
    <row r="504" spans="1:18">
      <c r="A504" t="s">
        <v>2083</v>
      </c>
      <c r="B504" t="s">
        <v>2082</v>
      </c>
      <c r="D504">
        <v>2021</v>
      </c>
      <c r="E504" t="s">
        <v>2279</v>
      </c>
      <c r="F504" t="s">
        <v>2301</v>
      </c>
      <c r="G504">
        <v>-32.000794444444402</v>
      </c>
      <c r="H504">
        <v>115.54773888888801</v>
      </c>
      <c r="I504" t="s">
        <v>2335</v>
      </c>
      <c r="J504">
        <v>64</v>
      </c>
      <c r="K504">
        <v>15</v>
      </c>
      <c r="L504">
        <v>16</v>
      </c>
      <c r="N504">
        <v>1</v>
      </c>
      <c r="O504">
        <v>0.97919999999999996</v>
      </c>
      <c r="R504">
        <v>7.4399999999999994E-2</v>
      </c>
    </row>
    <row r="505" spans="1:18">
      <c r="A505" t="s">
        <v>2083</v>
      </c>
      <c r="B505" t="s">
        <v>2082</v>
      </c>
      <c r="D505">
        <v>2021</v>
      </c>
      <c r="E505" t="s">
        <v>2279</v>
      </c>
      <c r="F505" t="s">
        <v>2301</v>
      </c>
      <c r="G505">
        <v>-32.000794444444402</v>
      </c>
      <c r="H505">
        <v>115.54773888888801</v>
      </c>
      <c r="I505" t="s">
        <v>2335</v>
      </c>
      <c r="J505">
        <v>64</v>
      </c>
      <c r="K505">
        <v>16</v>
      </c>
      <c r="L505">
        <v>17</v>
      </c>
      <c r="N505">
        <v>1</v>
      </c>
      <c r="O505">
        <v>1.5795999999999999</v>
      </c>
      <c r="R505">
        <v>6.6199999999999995E-2</v>
      </c>
    </row>
    <row r="506" spans="1:18">
      <c r="A506" t="s">
        <v>2083</v>
      </c>
      <c r="B506" t="s">
        <v>2082</v>
      </c>
      <c r="D506">
        <v>2021</v>
      </c>
      <c r="E506" t="s">
        <v>2279</v>
      </c>
      <c r="F506" t="s">
        <v>2301</v>
      </c>
      <c r="G506">
        <v>-32.000794444444402</v>
      </c>
      <c r="H506">
        <v>115.54773888888801</v>
      </c>
      <c r="I506" t="s">
        <v>2335</v>
      </c>
      <c r="J506">
        <v>64</v>
      </c>
      <c r="K506">
        <v>17</v>
      </c>
      <c r="L506">
        <v>18</v>
      </c>
      <c r="N506">
        <v>1</v>
      </c>
      <c r="O506">
        <v>1.343</v>
      </c>
      <c r="R506">
        <v>7.0599999999999996E-2</v>
      </c>
    </row>
    <row r="507" spans="1:18">
      <c r="A507" t="s">
        <v>2083</v>
      </c>
      <c r="B507" t="s">
        <v>2082</v>
      </c>
      <c r="D507">
        <v>2021</v>
      </c>
      <c r="E507" t="s">
        <v>2279</v>
      </c>
      <c r="F507" t="s">
        <v>2301</v>
      </c>
      <c r="G507">
        <v>-32.000794444444402</v>
      </c>
      <c r="H507">
        <v>115.54773888888801</v>
      </c>
      <c r="I507" t="s">
        <v>2335</v>
      </c>
      <c r="J507">
        <v>64</v>
      </c>
      <c r="K507">
        <v>18</v>
      </c>
      <c r="L507">
        <v>19</v>
      </c>
      <c r="N507">
        <v>1</v>
      </c>
      <c r="O507">
        <v>1.3506</v>
      </c>
      <c r="R507">
        <v>7.4999999999999997E-2</v>
      </c>
    </row>
    <row r="508" spans="1:18">
      <c r="A508" t="s">
        <v>2083</v>
      </c>
      <c r="B508" t="s">
        <v>2082</v>
      </c>
      <c r="D508">
        <v>2021</v>
      </c>
      <c r="E508" t="s">
        <v>2279</v>
      </c>
      <c r="F508" t="s">
        <v>2301</v>
      </c>
      <c r="G508">
        <v>-32.000794444444402</v>
      </c>
      <c r="H508">
        <v>115.54773888888801</v>
      </c>
      <c r="I508" t="s">
        <v>2335</v>
      </c>
      <c r="J508">
        <v>64</v>
      </c>
      <c r="K508">
        <v>19</v>
      </c>
      <c r="L508">
        <v>20</v>
      </c>
      <c r="N508">
        <v>1</v>
      </c>
      <c r="O508">
        <v>1.5263</v>
      </c>
      <c r="R508">
        <v>8.5500000000000007E-2</v>
      </c>
    </row>
    <row r="509" spans="1:18">
      <c r="A509" t="s">
        <v>2083</v>
      </c>
      <c r="B509" t="s">
        <v>2082</v>
      </c>
      <c r="D509">
        <v>2021</v>
      </c>
      <c r="E509" t="s">
        <v>2279</v>
      </c>
      <c r="F509" t="s">
        <v>2301</v>
      </c>
      <c r="G509">
        <v>-32.000794444444402</v>
      </c>
      <c r="H509">
        <v>115.54773888888801</v>
      </c>
      <c r="I509" t="s">
        <v>2335</v>
      </c>
      <c r="J509">
        <v>64</v>
      </c>
      <c r="K509">
        <v>20</v>
      </c>
      <c r="L509">
        <v>21</v>
      </c>
      <c r="N509">
        <v>1</v>
      </c>
      <c r="O509">
        <v>1.4881</v>
      </c>
      <c r="R509">
        <v>9.5899999999999999E-2</v>
      </c>
    </row>
    <row r="510" spans="1:18">
      <c r="A510" t="s">
        <v>2083</v>
      </c>
      <c r="B510" t="s">
        <v>2082</v>
      </c>
      <c r="D510">
        <v>2021</v>
      </c>
      <c r="E510" t="s">
        <v>2279</v>
      </c>
      <c r="F510" t="s">
        <v>2301</v>
      </c>
      <c r="G510">
        <v>-32.000794444444402</v>
      </c>
      <c r="H510">
        <v>115.54773888888801</v>
      </c>
      <c r="I510" t="s">
        <v>2335</v>
      </c>
      <c r="J510">
        <v>64</v>
      </c>
      <c r="K510">
        <v>21</v>
      </c>
      <c r="L510">
        <v>22</v>
      </c>
      <c r="N510">
        <v>1</v>
      </c>
      <c r="O510">
        <v>1.3435999999999999</v>
      </c>
      <c r="R510">
        <v>8.2400000000000001E-2</v>
      </c>
    </row>
    <row r="511" spans="1:18">
      <c r="A511" t="s">
        <v>2083</v>
      </c>
      <c r="B511" t="s">
        <v>2082</v>
      </c>
      <c r="D511">
        <v>2021</v>
      </c>
      <c r="E511" t="s">
        <v>2279</v>
      </c>
      <c r="F511" t="s">
        <v>2301</v>
      </c>
      <c r="G511">
        <v>-32.000794444444402</v>
      </c>
      <c r="H511">
        <v>115.54773888888801</v>
      </c>
      <c r="I511" t="s">
        <v>2335</v>
      </c>
      <c r="J511">
        <v>64</v>
      </c>
      <c r="K511">
        <v>22</v>
      </c>
      <c r="L511">
        <v>23</v>
      </c>
      <c r="N511">
        <v>1</v>
      </c>
      <c r="O511">
        <v>1.2116</v>
      </c>
      <c r="R511">
        <v>6.88E-2</v>
      </c>
    </row>
    <row r="512" spans="1:18">
      <c r="A512" t="s">
        <v>2083</v>
      </c>
      <c r="B512" t="s">
        <v>2082</v>
      </c>
      <c r="D512">
        <v>2021</v>
      </c>
      <c r="E512" t="s">
        <v>2279</v>
      </c>
      <c r="F512" t="s">
        <v>2301</v>
      </c>
      <c r="G512">
        <v>-32.000794444444402</v>
      </c>
      <c r="H512">
        <v>115.54773888888801</v>
      </c>
      <c r="I512" t="s">
        <v>2335</v>
      </c>
      <c r="J512">
        <v>64</v>
      </c>
      <c r="K512">
        <v>23</v>
      </c>
      <c r="L512">
        <v>24</v>
      </c>
      <c r="N512">
        <v>1</v>
      </c>
      <c r="O512">
        <v>1.3088</v>
      </c>
      <c r="R512">
        <v>5.2699999999999997E-2</v>
      </c>
    </row>
    <row r="513" spans="1:18">
      <c r="A513" t="s">
        <v>2083</v>
      </c>
      <c r="B513" t="s">
        <v>2082</v>
      </c>
      <c r="D513">
        <v>2021</v>
      </c>
      <c r="E513" t="s">
        <v>2279</v>
      </c>
      <c r="F513" t="s">
        <v>2301</v>
      </c>
      <c r="G513">
        <v>-32.000794444444402</v>
      </c>
      <c r="H513">
        <v>115.54773888888801</v>
      </c>
      <c r="I513" t="s">
        <v>2335</v>
      </c>
      <c r="J513">
        <v>64</v>
      </c>
      <c r="K513">
        <v>24</v>
      </c>
      <c r="L513">
        <v>25</v>
      </c>
      <c r="N513">
        <v>1</v>
      </c>
      <c r="O513">
        <v>1.4029</v>
      </c>
      <c r="R513">
        <v>3.6600000000000001E-2</v>
      </c>
    </row>
    <row r="514" spans="1:18">
      <c r="A514" t="s">
        <v>2083</v>
      </c>
      <c r="B514" t="s">
        <v>2082</v>
      </c>
      <c r="D514">
        <v>2021</v>
      </c>
      <c r="E514" t="s">
        <v>2279</v>
      </c>
      <c r="F514" t="s">
        <v>2301</v>
      </c>
      <c r="G514">
        <v>-32.000794444444402</v>
      </c>
      <c r="H514">
        <v>115.54773888888801</v>
      </c>
      <c r="I514" t="s">
        <v>2335</v>
      </c>
      <c r="J514">
        <v>64</v>
      </c>
      <c r="K514">
        <v>25</v>
      </c>
      <c r="L514">
        <v>26</v>
      </c>
      <c r="N514">
        <v>1</v>
      </c>
      <c r="O514">
        <v>1.3567</v>
      </c>
      <c r="R514">
        <v>5.3499999999999999E-2</v>
      </c>
    </row>
    <row r="515" spans="1:18">
      <c r="A515" t="s">
        <v>2083</v>
      </c>
      <c r="B515" t="s">
        <v>2082</v>
      </c>
      <c r="D515">
        <v>2021</v>
      </c>
      <c r="E515" t="s">
        <v>2279</v>
      </c>
      <c r="F515" t="s">
        <v>2301</v>
      </c>
      <c r="G515">
        <v>-32.000794444444402</v>
      </c>
      <c r="H515">
        <v>115.54773888888801</v>
      </c>
      <c r="I515" t="s">
        <v>2335</v>
      </c>
      <c r="J515">
        <v>64</v>
      </c>
      <c r="K515">
        <v>26</v>
      </c>
      <c r="L515">
        <v>27</v>
      </c>
      <c r="N515">
        <v>1</v>
      </c>
      <c r="O515">
        <v>1.4470000000000001</v>
      </c>
      <c r="R515">
        <v>7.0400000000000004E-2</v>
      </c>
    </row>
    <row r="516" spans="1:18">
      <c r="A516" t="s">
        <v>2083</v>
      </c>
      <c r="B516" t="s">
        <v>2082</v>
      </c>
      <c r="D516">
        <v>2021</v>
      </c>
      <c r="E516" t="s">
        <v>2279</v>
      </c>
      <c r="F516" t="s">
        <v>2301</v>
      </c>
      <c r="G516">
        <v>-32.000794444444402</v>
      </c>
      <c r="H516">
        <v>115.54773888888801</v>
      </c>
      <c r="I516" t="s">
        <v>2335</v>
      </c>
      <c r="J516">
        <v>64</v>
      </c>
      <c r="K516">
        <v>27</v>
      </c>
      <c r="L516">
        <v>28</v>
      </c>
      <c r="N516">
        <v>1</v>
      </c>
      <c r="O516">
        <v>1.5395000000000001</v>
      </c>
      <c r="R516">
        <v>6.8099999999999994E-2</v>
      </c>
    </row>
    <row r="517" spans="1:18">
      <c r="A517" t="s">
        <v>2083</v>
      </c>
      <c r="B517" t="s">
        <v>2082</v>
      </c>
      <c r="D517">
        <v>2021</v>
      </c>
      <c r="E517" t="s">
        <v>2279</v>
      </c>
      <c r="F517" t="s">
        <v>2301</v>
      </c>
      <c r="G517">
        <v>-32.000794444444402</v>
      </c>
      <c r="H517">
        <v>115.54773888888801</v>
      </c>
      <c r="I517" t="s">
        <v>2335</v>
      </c>
      <c r="J517">
        <v>64</v>
      </c>
      <c r="K517">
        <v>28</v>
      </c>
      <c r="L517">
        <v>29</v>
      </c>
      <c r="N517">
        <v>1</v>
      </c>
      <c r="O517">
        <v>1.2831999999999999</v>
      </c>
      <c r="R517">
        <v>6.59E-2</v>
      </c>
    </row>
    <row r="518" spans="1:18">
      <c r="A518" t="s">
        <v>2083</v>
      </c>
      <c r="B518" t="s">
        <v>2082</v>
      </c>
      <c r="D518">
        <v>2021</v>
      </c>
      <c r="E518" t="s">
        <v>2279</v>
      </c>
      <c r="F518" t="s">
        <v>2301</v>
      </c>
      <c r="G518">
        <v>-32.000794444444402</v>
      </c>
      <c r="H518">
        <v>115.54773888888801</v>
      </c>
      <c r="I518" t="s">
        <v>2335</v>
      </c>
      <c r="J518">
        <v>64</v>
      </c>
      <c r="K518">
        <v>29</v>
      </c>
      <c r="L518">
        <v>30</v>
      </c>
      <c r="N518">
        <v>1</v>
      </c>
      <c r="O518">
        <v>1.3711</v>
      </c>
      <c r="R518">
        <v>0.10879999999999999</v>
      </c>
    </row>
    <row r="519" spans="1:18">
      <c r="A519" t="s">
        <v>2083</v>
      </c>
      <c r="B519" t="s">
        <v>2082</v>
      </c>
      <c r="D519">
        <v>2021</v>
      </c>
      <c r="E519" t="s">
        <v>2279</v>
      </c>
      <c r="F519" t="s">
        <v>2301</v>
      </c>
      <c r="G519">
        <v>-32.000794444444402</v>
      </c>
      <c r="H519">
        <v>115.54773888888801</v>
      </c>
      <c r="I519" t="s">
        <v>2335</v>
      </c>
      <c r="J519">
        <v>64</v>
      </c>
      <c r="K519">
        <v>30</v>
      </c>
      <c r="L519">
        <v>31</v>
      </c>
      <c r="N519">
        <v>1</v>
      </c>
      <c r="O519">
        <v>1.5394000000000001</v>
      </c>
      <c r="R519">
        <v>0.1517</v>
      </c>
    </row>
    <row r="520" spans="1:18">
      <c r="A520" t="s">
        <v>2083</v>
      </c>
      <c r="B520" t="s">
        <v>2082</v>
      </c>
      <c r="D520">
        <v>2021</v>
      </c>
      <c r="E520" t="s">
        <v>2279</v>
      </c>
      <c r="F520" t="s">
        <v>2301</v>
      </c>
      <c r="G520">
        <v>-32.000794444444402</v>
      </c>
      <c r="H520">
        <v>115.54773888888801</v>
      </c>
      <c r="I520" t="s">
        <v>2335</v>
      </c>
      <c r="J520">
        <v>64</v>
      </c>
      <c r="K520">
        <v>31</v>
      </c>
      <c r="L520">
        <v>32</v>
      </c>
      <c r="N520">
        <v>1</v>
      </c>
      <c r="O520">
        <v>1.4379999999999999</v>
      </c>
      <c r="R520">
        <v>0.22270000000000001</v>
      </c>
    </row>
    <row r="521" spans="1:18">
      <c r="A521" t="s">
        <v>2083</v>
      </c>
      <c r="B521" t="s">
        <v>2082</v>
      </c>
      <c r="D521">
        <v>2021</v>
      </c>
      <c r="E521" t="s">
        <v>2279</v>
      </c>
      <c r="F521" t="s">
        <v>2301</v>
      </c>
      <c r="G521">
        <v>-32.000794444444402</v>
      </c>
      <c r="H521">
        <v>115.54773888888801</v>
      </c>
      <c r="I521" t="s">
        <v>2335</v>
      </c>
      <c r="J521">
        <v>64</v>
      </c>
      <c r="K521">
        <v>32</v>
      </c>
      <c r="L521">
        <v>33</v>
      </c>
      <c r="N521">
        <v>1</v>
      </c>
      <c r="O521">
        <v>1.4327000000000001</v>
      </c>
      <c r="R521">
        <v>0.29370000000000002</v>
      </c>
    </row>
    <row r="522" spans="1:18">
      <c r="A522" t="s">
        <v>2083</v>
      </c>
      <c r="B522" t="s">
        <v>2082</v>
      </c>
      <c r="D522">
        <v>2021</v>
      </c>
      <c r="E522" t="s">
        <v>2279</v>
      </c>
      <c r="F522" t="s">
        <v>2301</v>
      </c>
      <c r="G522">
        <v>-32.000794444444402</v>
      </c>
      <c r="H522">
        <v>115.54773888888801</v>
      </c>
      <c r="I522" t="s">
        <v>2335</v>
      </c>
      <c r="J522">
        <v>64</v>
      </c>
      <c r="K522">
        <v>33</v>
      </c>
      <c r="L522">
        <v>34</v>
      </c>
      <c r="N522">
        <v>1</v>
      </c>
      <c r="O522">
        <v>1.5089999999999999</v>
      </c>
      <c r="R522">
        <v>0.37719999999999998</v>
      </c>
    </row>
    <row r="523" spans="1:18">
      <c r="A523" t="s">
        <v>2083</v>
      </c>
      <c r="B523" t="s">
        <v>2082</v>
      </c>
      <c r="D523">
        <v>2021</v>
      </c>
      <c r="E523" t="s">
        <v>2279</v>
      </c>
      <c r="F523" t="s">
        <v>2301</v>
      </c>
      <c r="G523">
        <v>-32.000794444444402</v>
      </c>
      <c r="H523">
        <v>115.54773888888801</v>
      </c>
      <c r="I523" t="s">
        <v>2335</v>
      </c>
      <c r="J523">
        <v>64</v>
      </c>
      <c r="K523">
        <v>34</v>
      </c>
      <c r="L523">
        <v>35</v>
      </c>
      <c r="N523">
        <v>1</v>
      </c>
      <c r="O523">
        <v>1.6476999999999999</v>
      </c>
      <c r="R523">
        <v>0.46060000000000001</v>
      </c>
    </row>
    <row r="524" spans="1:18">
      <c r="A524" t="s">
        <v>2083</v>
      </c>
      <c r="B524" t="s">
        <v>2082</v>
      </c>
      <c r="D524">
        <v>2021</v>
      </c>
      <c r="E524" t="s">
        <v>2279</v>
      </c>
      <c r="F524" t="s">
        <v>2301</v>
      </c>
      <c r="G524">
        <v>-32.000794444444402</v>
      </c>
      <c r="H524">
        <v>115.54773888888801</v>
      </c>
      <c r="I524" t="s">
        <v>2335</v>
      </c>
      <c r="J524">
        <v>64</v>
      </c>
      <c r="K524">
        <v>35</v>
      </c>
      <c r="L524">
        <v>36</v>
      </c>
      <c r="N524">
        <v>1</v>
      </c>
      <c r="O524">
        <v>1.7323999999999999</v>
      </c>
      <c r="R524">
        <v>0.34239999999999998</v>
      </c>
    </row>
    <row r="525" spans="1:18">
      <c r="A525" t="s">
        <v>2083</v>
      </c>
      <c r="B525" t="s">
        <v>2082</v>
      </c>
      <c r="D525">
        <v>2021</v>
      </c>
      <c r="E525" t="s">
        <v>2279</v>
      </c>
      <c r="F525" t="s">
        <v>2301</v>
      </c>
      <c r="G525">
        <v>-32.000794444444402</v>
      </c>
      <c r="H525">
        <v>115.54773888888801</v>
      </c>
      <c r="I525" t="s">
        <v>2335</v>
      </c>
      <c r="J525">
        <v>64</v>
      </c>
      <c r="K525">
        <v>36</v>
      </c>
      <c r="L525">
        <v>37</v>
      </c>
      <c r="N525">
        <v>1</v>
      </c>
      <c r="O525">
        <v>1.5152000000000001</v>
      </c>
      <c r="R525">
        <v>0.2243</v>
      </c>
    </row>
    <row r="526" spans="1:18">
      <c r="A526" t="s">
        <v>2083</v>
      </c>
      <c r="B526" t="s">
        <v>2082</v>
      </c>
      <c r="D526">
        <v>2021</v>
      </c>
      <c r="E526" t="s">
        <v>2279</v>
      </c>
      <c r="F526" t="s">
        <v>2301</v>
      </c>
      <c r="G526">
        <v>-32.000794444444402</v>
      </c>
      <c r="H526">
        <v>115.54773888888801</v>
      </c>
      <c r="I526" t="s">
        <v>2335</v>
      </c>
      <c r="J526">
        <v>64</v>
      </c>
      <c r="K526">
        <v>37</v>
      </c>
      <c r="L526">
        <v>38</v>
      </c>
      <c r="N526">
        <v>1</v>
      </c>
      <c r="O526">
        <v>1.2077</v>
      </c>
      <c r="R526">
        <v>0.1784</v>
      </c>
    </row>
    <row r="527" spans="1:18">
      <c r="A527" t="s">
        <v>2083</v>
      </c>
      <c r="B527" t="s">
        <v>2082</v>
      </c>
      <c r="D527">
        <v>2021</v>
      </c>
      <c r="E527" t="s">
        <v>2279</v>
      </c>
      <c r="F527" t="s">
        <v>2301</v>
      </c>
      <c r="G527">
        <v>-32.000794444444402</v>
      </c>
      <c r="H527">
        <v>115.54773888888801</v>
      </c>
      <c r="I527" t="s">
        <v>2335</v>
      </c>
      <c r="J527">
        <v>64</v>
      </c>
      <c r="K527">
        <v>38</v>
      </c>
      <c r="L527">
        <v>39</v>
      </c>
      <c r="N527">
        <v>1</v>
      </c>
      <c r="O527">
        <v>1.5442</v>
      </c>
      <c r="R527">
        <v>0.1326</v>
      </c>
    </row>
    <row r="528" spans="1:18">
      <c r="A528" t="s">
        <v>2083</v>
      </c>
      <c r="B528" t="s">
        <v>2082</v>
      </c>
      <c r="D528">
        <v>2021</v>
      </c>
      <c r="E528" t="s">
        <v>2279</v>
      </c>
      <c r="F528" t="s">
        <v>2301</v>
      </c>
      <c r="G528">
        <v>-32.000794444444402</v>
      </c>
      <c r="H528">
        <v>115.54773888888801</v>
      </c>
      <c r="I528" t="s">
        <v>2335</v>
      </c>
      <c r="J528">
        <v>64</v>
      </c>
      <c r="K528">
        <v>39</v>
      </c>
      <c r="L528">
        <v>40</v>
      </c>
      <c r="N528">
        <v>1</v>
      </c>
      <c r="O528">
        <v>1.5649999999999999</v>
      </c>
      <c r="R528">
        <v>0.11890000000000001</v>
      </c>
    </row>
    <row r="529" spans="1:18">
      <c r="A529" t="s">
        <v>2083</v>
      </c>
      <c r="B529" t="s">
        <v>2082</v>
      </c>
      <c r="D529">
        <v>2021</v>
      </c>
      <c r="E529" t="s">
        <v>2279</v>
      </c>
      <c r="F529" t="s">
        <v>2301</v>
      </c>
      <c r="G529">
        <v>-32.000794444444402</v>
      </c>
      <c r="H529">
        <v>115.54773888888801</v>
      </c>
      <c r="I529" t="s">
        <v>2335</v>
      </c>
      <c r="J529">
        <v>64</v>
      </c>
      <c r="K529">
        <v>40</v>
      </c>
      <c r="L529">
        <v>41</v>
      </c>
      <c r="N529">
        <v>1</v>
      </c>
      <c r="O529">
        <v>1.5916999999999999</v>
      </c>
      <c r="R529">
        <v>0.1051</v>
      </c>
    </row>
    <row r="530" spans="1:18">
      <c r="A530" t="s">
        <v>2083</v>
      </c>
      <c r="B530" t="s">
        <v>2082</v>
      </c>
      <c r="D530">
        <v>2021</v>
      </c>
      <c r="E530" t="s">
        <v>2279</v>
      </c>
      <c r="F530" t="s">
        <v>2301</v>
      </c>
      <c r="G530">
        <v>-32.000794444444402</v>
      </c>
      <c r="H530">
        <v>115.54773888888801</v>
      </c>
      <c r="I530" t="s">
        <v>2335</v>
      </c>
      <c r="J530">
        <v>64</v>
      </c>
      <c r="K530">
        <v>41</v>
      </c>
      <c r="L530">
        <v>42</v>
      </c>
      <c r="N530">
        <v>1</v>
      </c>
      <c r="O530">
        <v>1.7870999999999999</v>
      </c>
      <c r="R530">
        <v>0.16020000000000001</v>
      </c>
    </row>
    <row r="531" spans="1:18">
      <c r="A531" t="s">
        <v>2083</v>
      </c>
      <c r="B531" t="s">
        <v>2082</v>
      </c>
      <c r="D531">
        <v>2021</v>
      </c>
      <c r="E531" t="s">
        <v>2279</v>
      </c>
      <c r="F531" t="s">
        <v>2301</v>
      </c>
      <c r="G531">
        <v>-32.000794444444402</v>
      </c>
      <c r="H531">
        <v>115.54773888888801</v>
      </c>
      <c r="I531" t="s">
        <v>2335</v>
      </c>
      <c r="J531">
        <v>64</v>
      </c>
      <c r="K531">
        <v>42</v>
      </c>
      <c r="L531">
        <v>43</v>
      </c>
      <c r="N531">
        <v>1</v>
      </c>
      <c r="O531">
        <v>1.4944</v>
      </c>
      <c r="R531">
        <v>0.21529999999999999</v>
      </c>
    </row>
    <row r="532" spans="1:18">
      <c r="A532" t="s">
        <v>2083</v>
      </c>
      <c r="B532" t="s">
        <v>2082</v>
      </c>
      <c r="D532">
        <v>2021</v>
      </c>
      <c r="E532" t="s">
        <v>2279</v>
      </c>
      <c r="F532" t="s">
        <v>2301</v>
      </c>
      <c r="G532">
        <v>-32.000794444444402</v>
      </c>
      <c r="H532">
        <v>115.54773888888801</v>
      </c>
      <c r="I532" t="s">
        <v>2335</v>
      </c>
      <c r="J532">
        <v>64</v>
      </c>
      <c r="K532">
        <v>43</v>
      </c>
      <c r="L532">
        <v>44</v>
      </c>
      <c r="N532">
        <v>1</v>
      </c>
      <c r="O532">
        <v>1.3153999999999999</v>
      </c>
      <c r="R532">
        <v>0.26929999999999998</v>
      </c>
    </row>
    <row r="533" spans="1:18">
      <c r="A533" t="s">
        <v>2083</v>
      </c>
      <c r="B533" t="s">
        <v>2082</v>
      </c>
      <c r="D533">
        <v>2021</v>
      </c>
      <c r="E533" t="s">
        <v>2279</v>
      </c>
      <c r="F533" t="s">
        <v>2301</v>
      </c>
      <c r="G533">
        <v>-32.000794444444402</v>
      </c>
      <c r="H533">
        <v>115.54773888888801</v>
      </c>
      <c r="I533" t="s">
        <v>2335</v>
      </c>
      <c r="J533">
        <v>64</v>
      </c>
      <c r="K533">
        <v>44</v>
      </c>
      <c r="L533">
        <v>45</v>
      </c>
      <c r="N533">
        <v>1</v>
      </c>
      <c r="O533">
        <v>1.3201000000000001</v>
      </c>
      <c r="R533">
        <v>0.32319999999999999</v>
      </c>
    </row>
    <row r="534" spans="1:18">
      <c r="A534" t="s">
        <v>2083</v>
      </c>
      <c r="B534" t="s">
        <v>2082</v>
      </c>
      <c r="D534">
        <v>2021</v>
      </c>
      <c r="E534" t="s">
        <v>2279</v>
      </c>
      <c r="F534" t="s">
        <v>2301</v>
      </c>
      <c r="G534">
        <v>-32.000794444444402</v>
      </c>
      <c r="H534">
        <v>115.54773888888801</v>
      </c>
      <c r="I534" t="s">
        <v>2335</v>
      </c>
      <c r="J534">
        <v>64</v>
      </c>
      <c r="K534">
        <v>45</v>
      </c>
      <c r="L534">
        <v>46</v>
      </c>
      <c r="N534">
        <v>1</v>
      </c>
      <c r="O534">
        <v>1.5475000000000001</v>
      </c>
      <c r="R534">
        <v>0.32269999999999999</v>
      </c>
    </row>
    <row r="535" spans="1:18">
      <c r="A535" t="s">
        <v>2083</v>
      </c>
      <c r="B535" t="s">
        <v>2082</v>
      </c>
      <c r="D535">
        <v>2021</v>
      </c>
      <c r="E535" t="s">
        <v>2279</v>
      </c>
      <c r="F535" t="s">
        <v>2301</v>
      </c>
      <c r="G535">
        <v>-32.000794444444402</v>
      </c>
      <c r="H535">
        <v>115.54773888888801</v>
      </c>
      <c r="I535" t="s">
        <v>2335</v>
      </c>
      <c r="J535">
        <v>64</v>
      </c>
      <c r="K535">
        <v>46</v>
      </c>
      <c r="L535">
        <v>47</v>
      </c>
      <c r="N535">
        <v>1</v>
      </c>
      <c r="O535">
        <v>1.7619</v>
      </c>
      <c r="R535">
        <v>0.32229999999999998</v>
      </c>
    </row>
    <row r="536" spans="1:18">
      <c r="A536" t="s">
        <v>2083</v>
      </c>
      <c r="B536" t="s">
        <v>2082</v>
      </c>
      <c r="D536">
        <v>2021</v>
      </c>
      <c r="E536" t="s">
        <v>2279</v>
      </c>
      <c r="F536" t="s">
        <v>2301</v>
      </c>
      <c r="G536">
        <v>-32.000794444444402</v>
      </c>
      <c r="H536">
        <v>115.54773888888801</v>
      </c>
      <c r="I536" t="s">
        <v>2335</v>
      </c>
      <c r="J536">
        <v>64</v>
      </c>
      <c r="K536">
        <v>47</v>
      </c>
      <c r="L536">
        <v>48</v>
      </c>
      <c r="N536">
        <v>1</v>
      </c>
      <c r="O536">
        <v>1.7609999999999999</v>
      </c>
      <c r="R536">
        <v>0.24579999999999999</v>
      </c>
    </row>
    <row r="537" spans="1:18">
      <c r="A537" t="s">
        <v>2083</v>
      </c>
      <c r="B537" t="s">
        <v>2082</v>
      </c>
      <c r="D537">
        <v>2021</v>
      </c>
      <c r="E537" t="s">
        <v>2279</v>
      </c>
      <c r="F537" t="s">
        <v>2301</v>
      </c>
      <c r="G537">
        <v>-32.000794444444402</v>
      </c>
      <c r="H537">
        <v>115.54773888888801</v>
      </c>
      <c r="I537" t="s">
        <v>2335</v>
      </c>
      <c r="J537">
        <v>64</v>
      </c>
      <c r="K537">
        <v>48</v>
      </c>
      <c r="L537">
        <v>49</v>
      </c>
      <c r="N537">
        <v>1</v>
      </c>
      <c r="O537">
        <v>1.4442999999999999</v>
      </c>
      <c r="R537">
        <v>0.1694</v>
      </c>
    </row>
    <row r="538" spans="1:18">
      <c r="A538" t="s">
        <v>2083</v>
      </c>
      <c r="B538" t="s">
        <v>2082</v>
      </c>
      <c r="D538">
        <v>2021</v>
      </c>
      <c r="E538" t="s">
        <v>2279</v>
      </c>
      <c r="F538" t="s">
        <v>2301</v>
      </c>
      <c r="G538">
        <v>-32.000794444444402</v>
      </c>
      <c r="H538">
        <v>115.54773888888801</v>
      </c>
      <c r="I538" t="s">
        <v>2335</v>
      </c>
      <c r="J538">
        <v>64</v>
      </c>
      <c r="K538">
        <v>49</v>
      </c>
      <c r="L538">
        <v>50</v>
      </c>
      <c r="N538">
        <v>1</v>
      </c>
      <c r="O538">
        <v>1.5589999999999999</v>
      </c>
      <c r="R538">
        <v>0.15479999999999999</v>
      </c>
    </row>
    <row r="539" spans="1:18">
      <c r="A539" t="s">
        <v>2083</v>
      </c>
      <c r="B539" t="s">
        <v>2082</v>
      </c>
      <c r="D539">
        <v>2021</v>
      </c>
      <c r="E539" t="s">
        <v>2279</v>
      </c>
      <c r="F539" t="s">
        <v>2301</v>
      </c>
      <c r="G539">
        <v>-32.000794444444402</v>
      </c>
      <c r="H539">
        <v>115.54773888888801</v>
      </c>
      <c r="I539" t="s">
        <v>2335</v>
      </c>
      <c r="J539">
        <v>64</v>
      </c>
      <c r="K539">
        <v>50</v>
      </c>
      <c r="L539">
        <v>51</v>
      </c>
      <c r="N539">
        <v>1</v>
      </c>
      <c r="O539">
        <v>1.2278</v>
      </c>
      <c r="R539">
        <v>0.14030000000000001</v>
      </c>
    </row>
    <row r="540" spans="1:18">
      <c r="A540" t="s">
        <v>2083</v>
      </c>
      <c r="B540" t="s">
        <v>2082</v>
      </c>
      <c r="D540">
        <v>2021</v>
      </c>
      <c r="E540" t="s">
        <v>2279</v>
      </c>
      <c r="F540" t="s">
        <v>2301</v>
      </c>
      <c r="G540">
        <v>-32.000794444444402</v>
      </c>
      <c r="H540">
        <v>115.54773888888801</v>
      </c>
      <c r="I540" t="s">
        <v>2335</v>
      </c>
      <c r="J540">
        <v>64</v>
      </c>
      <c r="K540">
        <v>51</v>
      </c>
      <c r="L540">
        <v>52</v>
      </c>
      <c r="N540">
        <v>1</v>
      </c>
      <c r="O540">
        <v>1.1942999999999999</v>
      </c>
      <c r="R540">
        <v>0.13120000000000001</v>
      </c>
    </row>
    <row r="541" spans="1:18">
      <c r="A541" t="s">
        <v>2083</v>
      </c>
      <c r="B541" t="s">
        <v>2082</v>
      </c>
      <c r="D541">
        <v>2021</v>
      </c>
      <c r="E541" t="s">
        <v>2279</v>
      </c>
      <c r="F541" t="s">
        <v>2301</v>
      </c>
      <c r="G541">
        <v>-32.000794444444402</v>
      </c>
      <c r="H541">
        <v>115.54773888888801</v>
      </c>
      <c r="I541" t="s">
        <v>2335</v>
      </c>
      <c r="J541">
        <v>64</v>
      </c>
      <c r="K541">
        <v>52</v>
      </c>
      <c r="L541">
        <v>53</v>
      </c>
      <c r="N541">
        <v>1</v>
      </c>
      <c r="O541">
        <v>1.0983000000000001</v>
      </c>
      <c r="R541">
        <v>0.1222</v>
      </c>
    </row>
    <row r="542" spans="1:18">
      <c r="A542" t="s">
        <v>2083</v>
      </c>
      <c r="B542" t="s">
        <v>2082</v>
      </c>
      <c r="D542">
        <v>2021</v>
      </c>
      <c r="E542" t="s">
        <v>2279</v>
      </c>
      <c r="F542" t="s">
        <v>2301</v>
      </c>
      <c r="G542">
        <v>-32.000794444444402</v>
      </c>
      <c r="H542">
        <v>115.54773888888801</v>
      </c>
      <c r="I542" t="s">
        <v>2335</v>
      </c>
      <c r="J542">
        <v>64</v>
      </c>
      <c r="K542">
        <v>53</v>
      </c>
      <c r="L542">
        <v>54</v>
      </c>
      <c r="N542">
        <v>1</v>
      </c>
      <c r="O542">
        <v>1.2686999999999999</v>
      </c>
      <c r="R542">
        <v>0.32940000000000003</v>
      </c>
    </row>
    <row r="543" spans="1:18">
      <c r="A543" t="s">
        <v>2083</v>
      </c>
      <c r="B543" t="s">
        <v>2082</v>
      </c>
      <c r="D543">
        <v>2021</v>
      </c>
      <c r="E543" t="s">
        <v>2279</v>
      </c>
      <c r="F543" t="s">
        <v>2301</v>
      </c>
      <c r="G543">
        <v>-32.000794444444402</v>
      </c>
      <c r="H543">
        <v>115.54773888888801</v>
      </c>
      <c r="I543" t="s">
        <v>2335</v>
      </c>
      <c r="J543">
        <v>64</v>
      </c>
      <c r="K543">
        <v>54</v>
      </c>
      <c r="L543">
        <v>55</v>
      </c>
      <c r="N543">
        <v>1</v>
      </c>
      <c r="O543">
        <v>1.0336000000000001</v>
      </c>
      <c r="R543">
        <v>0.53669999999999995</v>
      </c>
    </row>
    <row r="544" spans="1:18">
      <c r="A544" t="s">
        <v>2083</v>
      </c>
      <c r="B544" t="s">
        <v>2082</v>
      </c>
      <c r="D544">
        <v>2021</v>
      </c>
      <c r="E544" t="s">
        <v>2279</v>
      </c>
      <c r="F544" t="s">
        <v>2301</v>
      </c>
      <c r="G544">
        <v>-32.000794444444402</v>
      </c>
      <c r="H544">
        <v>115.54773888888801</v>
      </c>
      <c r="I544" t="s">
        <v>2335</v>
      </c>
      <c r="J544">
        <v>64</v>
      </c>
      <c r="K544">
        <v>55</v>
      </c>
      <c r="L544">
        <v>56</v>
      </c>
      <c r="N544">
        <v>1</v>
      </c>
      <c r="O544">
        <v>1.1738</v>
      </c>
      <c r="R544">
        <v>0.5665</v>
      </c>
    </row>
    <row r="545" spans="1:18">
      <c r="A545" t="s">
        <v>2083</v>
      </c>
      <c r="B545" t="s">
        <v>2082</v>
      </c>
      <c r="D545">
        <v>2021</v>
      </c>
      <c r="E545" t="s">
        <v>2279</v>
      </c>
      <c r="F545" t="s">
        <v>2301</v>
      </c>
      <c r="G545">
        <v>-32.000794444444402</v>
      </c>
      <c r="H545">
        <v>115.54773888888801</v>
      </c>
      <c r="I545" t="s">
        <v>2335</v>
      </c>
      <c r="J545">
        <v>64</v>
      </c>
      <c r="K545">
        <v>56</v>
      </c>
      <c r="L545">
        <v>57</v>
      </c>
      <c r="N545">
        <v>1</v>
      </c>
      <c r="O545">
        <v>1.0752999999999999</v>
      </c>
      <c r="R545">
        <v>0.59630000000000005</v>
      </c>
    </row>
    <row r="546" spans="1:18">
      <c r="A546" t="s">
        <v>2083</v>
      </c>
      <c r="B546" t="s">
        <v>2082</v>
      </c>
      <c r="D546">
        <v>2021</v>
      </c>
      <c r="E546" t="s">
        <v>2279</v>
      </c>
      <c r="F546" t="s">
        <v>2301</v>
      </c>
      <c r="G546">
        <v>-32.000794444444402</v>
      </c>
      <c r="H546">
        <v>115.54773888888801</v>
      </c>
      <c r="I546" t="s">
        <v>2335</v>
      </c>
      <c r="J546">
        <v>64</v>
      </c>
      <c r="K546">
        <v>57</v>
      </c>
      <c r="L546">
        <v>58</v>
      </c>
      <c r="N546">
        <v>1</v>
      </c>
      <c r="O546">
        <v>1.2161999999999999</v>
      </c>
      <c r="R546">
        <v>0.62609999999999999</v>
      </c>
    </row>
    <row r="547" spans="1:18">
      <c r="A547" t="s">
        <v>2083</v>
      </c>
      <c r="B547" t="s">
        <v>2082</v>
      </c>
      <c r="D547">
        <v>2021</v>
      </c>
      <c r="E547" t="s">
        <v>2279</v>
      </c>
      <c r="F547" t="s">
        <v>2301</v>
      </c>
      <c r="G547">
        <v>-32.000794444444402</v>
      </c>
      <c r="H547">
        <v>115.54773888888801</v>
      </c>
      <c r="I547" t="s">
        <v>2335</v>
      </c>
      <c r="J547">
        <v>64</v>
      </c>
      <c r="K547">
        <v>58</v>
      </c>
      <c r="L547">
        <v>59</v>
      </c>
      <c r="N547">
        <v>1</v>
      </c>
      <c r="O547">
        <v>1.3419000000000001</v>
      </c>
      <c r="R547">
        <v>0.65590000000000004</v>
      </c>
    </row>
    <row r="548" spans="1:18">
      <c r="A548" t="s">
        <v>2083</v>
      </c>
      <c r="B548" t="s">
        <v>2082</v>
      </c>
      <c r="D548">
        <v>2021</v>
      </c>
      <c r="E548" t="s">
        <v>2279</v>
      </c>
      <c r="F548" t="s">
        <v>2301</v>
      </c>
      <c r="G548">
        <v>-32.000794444444402</v>
      </c>
      <c r="H548">
        <v>115.54773888888801</v>
      </c>
      <c r="I548" t="s">
        <v>2335</v>
      </c>
      <c r="J548">
        <v>64</v>
      </c>
      <c r="K548">
        <v>59</v>
      </c>
      <c r="L548">
        <v>60</v>
      </c>
      <c r="N548">
        <v>1</v>
      </c>
      <c r="O548">
        <v>0.77249999999999996</v>
      </c>
      <c r="R548">
        <v>0.69279999999999997</v>
      </c>
    </row>
    <row r="549" spans="1:18">
      <c r="A549" t="s">
        <v>2083</v>
      </c>
      <c r="B549" t="s">
        <v>2082</v>
      </c>
      <c r="D549">
        <v>2021</v>
      </c>
      <c r="E549" t="s">
        <v>2279</v>
      </c>
      <c r="F549" t="s">
        <v>2301</v>
      </c>
      <c r="G549">
        <v>-32.000794444444402</v>
      </c>
      <c r="H549">
        <v>115.54773888888801</v>
      </c>
      <c r="I549" t="s">
        <v>2335</v>
      </c>
      <c r="J549">
        <v>64</v>
      </c>
      <c r="K549">
        <v>60</v>
      </c>
      <c r="L549">
        <v>61</v>
      </c>
      <c r="N549">
        <v>1</v>
      </c>
      <c r="O549">
        <v>0.79869999999999997</v>
      </c>
      <c r="R549">
        <v>0.72970000000000002</v>
      </c>
    </row>
    <row r="550" spans="1:18">
      <c r="A550" t="s">
        <v>2083</v>
      </c>
      <c r="B550" t="s">
        <v>2082</v>
      </c>
      <c r="D550">
        <v>2021</v>
      </c>
      <c r="E550" t="s">
        <v>2279</v>
      </c>
      <c r="F550" t="s">
        <v>2301</v>
      </c>
      <c r="G550">
        <v>-32.000794444444402</v>
      </c>
      <c r="H550">
        <v>115.54773888888801</v>
      </c>
      <c r="I550" t="s">
        <v>2335</v>
      </c>
      <c r="J550">
        <v>64</v>
      </c>
      <c r="K550">
        <v>61</v>
      </c>
      <c r="L550">
        <v>62</v>
      </c>
      <c r="N550">
        <v>1</v>
      </c>
      <c r="O550">
        <v>0.99880000000000002</v>
      </c>
      <c r="R550">
        <v>0.76670000000000005</v>
      </c>
    </row>
    <row r="551" spans="1:18">
      <c r="A551" t="s">
        <v>2083</v>
      </c>
      <c r="B551" t="s">
        <v>2082</v>
      </c>
      <c r="D551">
        <v>2021</v>
      </c>
      <c r="E551" t="s">
        <v>2279</v>
      </c>
      <c r="F551" t="s">
        <v>2301</v>
      </c>
      <c r="G551">
        <v>-32.000794444444402</v>
      </c>
      <c r="H551">
        <v>115.54773888888801</v>
      </c>
      <c r="I551" t="s">
        <v>2335</v>
      </c>
      <c r="J551">
        <v>64</v>
      </c>
      <c r="K551">
        <v>62</v>
      </c>
      <c r="L551">
        <v>63</v>
      </c>
      <c r="N551">
        <v>1</v>
      </c>
      <c r="O551">
        <v>1.2967</v>
      </c>
      <c r="R551">
        <v>0.80359999999999998</v>
      </c>
    </row>
    <row r="552" spans="1:18">
      <c r="A552" t="s">
        <v>2083</v>
      </c>
      <c r="B552" t="s">
        <v>2082</v>
      </c>
      <c r="D552">
        <v>2021</v>
      </c>
      <c r="E552" t="s">
        <v>2279</v>
      </c>
      <c r="F552" t="s">
        <v>2301</v>
      </c>
      <c r="G552">
        <v>-32.000794444444402</v>
      </c>
      <c r="H552">
        <v>115.54773888888801</v>
      </c>
      <c r="I552" t="s">
        <v>2335</v>
      </c>
      <c r="J552">
        <v>64</v>
      </c>
      <c r="K552">
        <v>63</v>
      </c>
      <c r="L552">
        <v>64</v>
      </c>
      <c r="N552">
        <v>1</v>
      </c>
      <c r="O552">
        <v>1.4823</v>
      </c>
      <c r="R552">
        <v>0.94389999999999996</v>
      </c>
    </row>
    <row r="553" spans="1:18">
      <c r="A553" t="s">
        <v>2083</v>
      </c>
      <c r="B553" t="s">
        <v>2082</v>
      </c>
      <c r="D553">
        <v>2021</v>
      </c>
      <c r="E553" t="s">
        <v>2279</v>
      </c>
      <c r="F553" t="s">
        <v>2301</v>
      </c>
      <c r="G553">
        <v>-32.000794444444402</v>
      </c>
      <c r="H553">
        <v>115.54773888888801</v>
      </c>
      <c r="I553" t="s">
        <v>2335</v>
      </c>
      <c r="J553">
        <v>64</v>
      </c>
      <c r="K553">
        <v>64</v>
      </c>
      <c r="L553">
        <v>65</v>
      </c>
      <c r="N553">
        <v>1</v>
      </c>
      <c r="O553">
        <v>1.7482</v>
      </c>
      <c r="R553">
        <v>1.0842000000000001</v>
      </c>
    </row>
    <row r="554" spans="1:18">
      <c r="A554" t="s">
        <v>2083</v>
      </c>
      <c r="B554" t="s">
        <v>2082</v>
      </c>
      <c r="D554">
        <v>2021</v>
      </c>
      <c r="E554" t="s">
        <v>2279</v>
      </c>
      <c r="F554" t="s">
        <v>2301</v>
      </c>
      <c r="G554">
        <v>-32.000794444444402</v>
      </c>
      <c r="H554">
        <v>115.54773888888801</v>
      </c>
      <c r="I554" t="s">
        <v>2335</v>
      </c>
      <c r="J554">
        <v>64</v>
      </c>
      <c r="K554">
        <v>65</v>
      </c>
      <c r="L554">
        <v>66</v>
      </c>
      <c r="N554">
        <v>1</v>
      </c>
      <c r="O554">
        <v>1.5106999999999999</v>
      </c>
      <c r="R554">
        <v>1.3761000000000001</v>
      </c>
    </row>
    <row r="555" spans="1:18">
      <c r="A555" t="s">
        <v>2083</v>
      </c>
      <c r="B555" t="s">
        <v>2082</v>
      </c>
      <c r="D555">
        <v>2021</v>
      </c>
      <c r="E555" t="s">
        <v>2279</v>
      </c>
      <c r="F555" t="s">
        <v>2301</v>
      </c>
      <c r="G555">
        <v>-32.000794444444402</v>
      </c>
      <c r="H555">
        <v>115.54773888888801</v>
      </c>
      <c r="I555" t="s">
        <v>2335</v>
      </c>
      <c r="J555">
        <v>64</v>
      </c>
      <c r="K555">
        <v>66</v>
      </c>
      <c r="L555">
        <v>67</v>
      </c>
      <c r="N555">
        <v>1</v>
      </c>
      <c r="O555">
        <v>1.2929999999999999</v>
      </c>
      <c r="R555">
        <v>1.6680999999999999</v>
      </c>
    </row>
    <row r="556" spans="1:18">
      <c r="A556" t="s">
        <v>2083</v>
      </c>
      <c r="B556" t="s">
        <v>2082</v>
      </c>
      <c r="D556">
        <v>2021</v>
      </c>
      <c r="E556" t="s">
        <v>2279</v>
      </c>
      <c r="F556" t="s">
        <v>2301</v>
      </c>
      <c r="G556">
        <v>-32.000794444444402</v>
      </c>
      <c r="H556">
        <v>115.54773888888801</v>
      </c>
      <c r="I556" t="s">
        <v>2335</v>
      </c>
      <c r="J556">
        <v>64</v>
      </c>
      <c r="K556">
        <v>67</v>
      </c>
      <c r="L556">
        <v>68</v>
      </c>
      <c r="N556">
        <v>1</v>
      </c>
      <c r="O556">
        <v>1.0309999999999999</v>
      </c>
      <c r="R556">
        <v>1.6757</v>
      </c>
    </row>
    <row r="557" spans="1:18">
      <c r="A557" t="s">
        <v>2083</v>
      </c>
      <c r="B557" t="s">
        <v>2082</v>
      </c>
      <c r="D557">
        <v>2021</v>
      </c>
      <c r="E557" t="s">
        <v>2279</v>
      </c>
      <c r="F557" t="s">
        <v>2301</v>
      </c>
      <c r="G557">
        <v>-32.000794444444402</v>
      </c>
      <c r="H557">
        <v>115.54773888888801</v>
      </c>
      <c r="I557" t="s">
        <v>2335</v>
      </c>
      <c r="J557">
        <v>64</v>
      </c>
      <c r="K557">
        <v>68</v>
      </c>
      <c r="L557">
        <v>69</v>
      </c>
      <c r="N557">
        <v>1</v>
      </c>
      <c r="O557">
        <v>0.95699999999999996</v>
      </c>
      <c r="R557">
        <v>1.6757</v>
      </c>
    </row>
    <row r="558" spans="1:18">
      <c r="A558" t="s">
        <v>2083</v>
      </c>
      <c r="B558" t="s">
        <v>2082</v>
      </c>
      <c r="D558">
        <v>2021</v>
      </c>
      <c r="E558" t="s">
        <v>2279</v>
      </c>
      <c r="F558" t="s">
        <v>2301</v>
      </c>
      <c r="G558">
        <v>-32.000794444444402</v>
      </c>
      <c r="H558">
        <v>115.54773888888801</v>
      </c>
      <c r="I558" t="s">
        <v>2335</v>
      </c>
      <c r="J558">
        <v>64</v>
      </c>
      <c r="K558">
        <v>69</v>
      </c>
      <c r="L558">
        <v>70</v>
      </c>
      <c r="N558">
        <v>1</v>
      </c>
      <c r="O558">
        <v>0.75480000000000003</v>
      </c>
      <c r="R558">
        <v>1.6833</v>
      </c>
    </row>
    <row r="559" spans="1:18">
      <c r="A559" t="s">
        <v>2083</v>
      </c>
      <c r="B559" t="s">
        <v>2082</v>
      </c>
      <c r="D559">
        <v>2021</v>
      </c>
      <c r="E559" t="s">
        <v>2279</v>
      </c>
      <c r="F559" t="s">
        <v>2301</v>
      </c>
      <c r="G559">
        <v>-32.000213888888801</v>
      </c>
      <c r="H559">
        <v>115.547180555555</v>
      </c>
      <c r="I559" t="s">
        <v>2335</v>
      </c>
      <c r="J559">
        <v>65</v>
      </c>
      <c r="K559">
        <v>0</v>
      </c>
      <c r="L559">
        <v>1</v>
      </c>
      <c r="N559">
        <v>1</v>
      </c>
      <c r="O559">
        <v>1.4175</v>
      </c>
      <c r="R559">
        <v>8.1199999999999994E-2</v>
      </c>
    </row>
    <row r="560" spans="1:18">
      <c r="A560" t="s">
        <v>2083</v>
      </c>
      <c r="B560" t="s">
        <v>2082</v>
      </c>
      <c r="D560">
        <v>2021</v>
      </c>
      <c r="E560" t="s">
        <v>2279</v>
      </c>
      <c r="F560" t="s">
        <v>2301</v>
      </c>
      <c r="G560">
        <v>-32.000213888888801</v>
      </c>
      <c r="H560">
        <v>115.547180555555</v>
      </c>
      <c r="I560" t="s">
        <v>2335</v>
      </c>
      <c r="J560">
        <v>65</v>
      </c>
      <c r="K560">
        <v>1</v>
      </c>
      <c r="L560">
        <v>2</v>
      </c>
      <c r="N560">
        <v>1</v>
      </c>
      <c r="O560">
        <v>1.3402000000000001</v>
      </c>
      <c r="R560">
        <v>6.4899999999999999E-2</v>
      </c>
    </row>
    <row r="561" spans="1:18">
      <c r="A561" t="s">
        <v>2083</v>
      </c>
      <c r="B561" t="s">
        <v>2082</v>
      </c>
      <c r="D561">
        <v>2021</v>
      </c>
      <c r="E561" t="s">
        <v>2279</v>
      </c>
      <c r="F561" t="s">
        <v>2301</v>
      </c>
      <c r="G561">
        <v>-32.000213888888801</v>
      </c>
      <c r="H561">
        <v>115.547180555555</v>
      </c>
      <c r="I561" t="s">
        <v>2335</v>
      </c>
      <c r="J561">
        <v>65</v>
      </c>
      <c r="K561">
        <v>2</v>
      </c>
      <c r="L561">
        <v>3</v>
      </c>
      <c r="N561">
        <v>1</v>
      </c>
      <c r="O561">
        <v>1.7665</v>
      </c>
      <c r="R561">
        <v>4.8500000000000001E-2</v>
      </c>
    </row>
    <row r="562" spans="1:18">
      <c r="A562" t="s">
        <v>2083</v>
      </c>
      <c r="B562" t="s">
        <v>2082</v>
      </c>
      <c r="D562">
        <v>2021</v>
      </c>
      <c r="E562" t="s">
        <v>2279</v>
      </c>
      <c r="F562" t="s">
        <v>2301</v>
      </c>
      <c r="G562">
        <v>-32.000213888888801</v>
      </c>
      <c r="H562">
        <v>115.547180555555</v>
      </c>
      <c r="I562" t="s">
        <v>2335</v>
      </c>
      <c r="J562">
        <v>65</v>
      </c>
      <c r="K562">
        <v>3</v>
      </c>
      <c r="L562">
        <v>4</v>
      </c>
      <c r="N562">
        <v>1</v>
      </c>
      <c r="O562">
        <v>1.2867999999999999</v>
      </c>
      <c r="R562">
        <v>4.7899999999999998E-2</v>
      </c>
    </row>
    <row r="563" spans="1:18">
      <c r="A563" t="s">
        <v>2083</v>
      </c>
      <c r="B563" t="s">
        <v>2082</v>
      </c>
      <c r="D563">
        <v>2021</v>
      </c>
      <c r="E563" t="s">
        <v>2279</v>
      </c>
      <c r="F563" t="s">
        <v>2301</v>
      </c>
      <c r="G563">
        <v>-32.000213888888801</v>
      </c>
      <c r="H563">
        <v>115.547180555555</v>
      </c>
      <c r="I563" t="s">
        <v>2335</v>
      </c>
      <c r="J563">
        <v>65</v>
      </c>
      <c r="K563">
        <v>4</v>
      </c>
      <c r="L563">
        <v>5</v>
      </c>
      <c r="N563">
        <v>1</v>
      </c>
      <c r="O563">
        <v>1.5455000000000001</v>
      </c>
      <c r="R563">
        <v>4.7300000000000002E-2</v>
      </c>
    </row>
    <row r="564" spans="1:18">
      <c r="A564" t="s">
        <v>2083</v>
      </c>
      <c r="B564" t="s">
        <v>2082</v>
      </c>
      <c r="D564">
        <v>2021</v>
      </c>
      <c r="E564" t="s">
        <v>2279</v>
      </c>
      <c r="F564" t="s">
        <v>2301</v>
      </c>
      <c r="G564">
        <v>-32.000213888888801</v>
      </c>
      <c r="H564">
        <v>115.547180555555</v>
      </c>
      <c r="I564" t="s">
        <v>2335</v>
      </c>
      <c r="J564">
        <v>65</v>
      </c>
      <c r="K564">
        <v>5</v>
      </c>
      <c r="L564">
        <v>6</v>
      </c>
      <c r="N564">
        <v>1</v>
      </c>
      <c r="O564">
        <v>1.5569</v>
      </c>
      <c r="R564">
        <v>4.2700000000000002E-2</v>
      </c>
    </row>
    <row r="565" spans="1:18">
      <c r="A565" t="s">
        <v>2083</v>
      </c>
      <c r="B565" t="s">
        <v>2082</v>
      </c>
      <c r="D565">
        <v>2021</v>
      </c>
      <c r="E565" t="s">
        <v>2279</v>
      </c>
      <c r="F565" t="s">
        <v>2301</v>
      </c>
      <c r="G565">
        <v>-32.000213888888801</v>
      </c>
      <c r="H565">
        <v>115.547180555555</v>
      </c>
      <c r="I565" t="s">
        <v>2335</v>
      </c>
      <c r="J565">
        <v>65</v>
      </c>
      <c r="K565">
        <v>6</v>
      </c>
      <c r="L565">
        <v>7</v>
      </c>
      <c r="N565">
        <v>1</v>
      </c>
      <c r="O565">
        <v>1.5189999999999999</v>
      </c>
      <c r="R565">
        <v>3.8100000000000002E-2</v>
      </c>
    </row>
    <row r="566" spans="1:18">
      <c r="A566" t="s">
        <v>2083</v>
      </c>
      <c r="B566" t="s">
        <v>2082</v>
      </c>
      <c r="D566">
        <v>2021</v>
      </c>
      <c r="E566" t="s">
        <v>2279</v>
      </c>
      <c r="F566" t="s">
        <v>2301</v>
      </c>
      <c r="G566">
        <v>-32.000213888888801</v>
      </c>
      <c r="H566">
        <v>115.547180555555</v>
      </c>
      <c r="I566" t="s">
        <v>2335</v>
      </c>
      <c r="J566">
        <v>65</v>
      </c>
      <c r="K566">
        <v>7</v>
      </c>
      <c r="L566">
        <v>8</v>
      </c>
      <c r="N566">
        <v>1</v>
      </c>
      <c r="O566">
        <v>1.6662999999999999</v>
      </c>
      <c r="R566">
        <v>4.7100000000000003E-2</v>
      </c>
    </row>
    <row r="567" spans="1:18">
      <c r="A567" t="s">
        <v>2083</v>
      </c>
      <c r="B567" t="s">
        <v>2082</v>
      </c>
      <c r="D567">
        <v>2021</v>
      </c>
      <c r="E567" t="s">
        <v>2279</v>
      </c>
      <c r="F567" t="s">
        <v>2301</v>
      </c>
      <c r="G567">
        <v>-32.000213888888801</v>
      </c>
      <c r="H567">
        <v>115.547180555555</v>
      </c>
      <c r="I567" t="s">
        <v>2335</v>
      </c>
      <c r="J567">
        <v>65</v>
      </c>
      <c r="K567">
        <v>8</v>
      </c>
      <c r="L567">
        <v>9</v>
      </c>
      <c r="N567">
        <v>1</v>
      </c>
      <c r="O567">
        <v>1.2908999999999999</v>
      </c>
      <c r="R567">
        <v>5.62E-2</v>
      </c>
    </row>
    <row r="568" spans="1:18">
      <c r="A568" t="s">
        <v>2083</v>
      </c>
      <c r="B568" t="s">
        <v>2082</v>
      </c>
      <c r="D568">
        <v>2021</v>
      </c>
      <c r="E568" t="s">
        <v>2279</v>
      </c>
      <c r="F568" t="s">
        <v>2301</v>
      </c>
      <c r="G568">
        <v>-32.000213888888801</v>
      </c>
      <c r="H568">
        <v>115.547180555555</v>
      </c>
      <c r="I568" t="s">
        <v>2335</v>
      </c>
      <c r="J568">
        <v>65</v>
      </c>
      <c r="K568">
        <v>9</v>
      </c>
      <c r="L568">
        <v>10</v>
      </c>
      <c r="N568">
        <v>1</v>
      </c>
      <c r="O568">
        <v>1.0004999999999999</v>
      </c>
      <c r="R568">
        <v>0.1356</v>
      </c>
    </row>
    <row r="569" spans="1:18">
      <c r="A569" t="s">
        <v>2083</v>
      </c>
      <c r="B569" t="s">
        <v>2082</v>
      </c>
      <c r="D569">
        <v>2021</v>
      </c>
      <c r="E569" t="s">
        <v>2279</v>
      </c>
      <c r="F569" t="s">
        <v>2301</v>
      </c>
      <c r="G569">
        <v>-32.000213888888801</v>
      </c>
      <c r="H569">
        <v>115.547180555555</v>
      </c>
      <c r="I569" t="s">
        <v>2335</v>
      </c>
      <c r="J569">
        <v>65</v>
      </c>
      <c r="K569">
        <v>10</v>
      </c>
      <c r="L569">
        <v>11</v>
      </c>
      <c r="N569">
        <v>1</v>
      </c>
      <c r="O569">
        <v>1.3185</v>
      </c>
      <c r="R569">
        <v>0.21510000000000001</v>
      </c>
    </row>
    <row r="570" spans="1:18">
      <c r="A570" t="s">
        <v>2083</v>
      </c>
      <c r="B570" t="s">
        <v>2082</v>
      </c>
      <c r="D570">
        <v>2021</v>
      </c>
      <c r="E570" t="s">
        <v>2279</v>
      </c>
      <c r="F570" t="s">
        <v>2301</v>
      </c>
      <c r="G570">
        <v>-32.000213888888801</v>
      </c>
      <c r="H570">
        <v>115.547180555555</v>
      </c>
      <c r="I570" t="s">
        <v>2335</v>
      </c>
      <c r="J570">
        <v>65</v>
      </c>
      <c r="K570">
        <v>11</v>
      </c>
      <c r="L570">
        <v>12</v>
      </c>
      <c r="N570">
        <v>1</v>
      </c>
      <c r="O570">
        <v>1.4654</v>
      </c>
      <c r="R570">
        <v>0.1371</v>
      </c>
    </row>
    <row r="571" spans="1:18">
      <c r="A571" t="s">
        <v>2083</v>
      </c>
      <c r="B571" t="s">
        <v>2082</v>
      </c>
      <c r="D571">
        <v>2021</v>
      </c>
      <c r="E571" t="s">
        <v>2279</v>
      </c>
      <c r="F571" t="s">
        <v>2301</v>
      </c>
      <c r="G571">
        <v>-32.000213888888801</v>
      </c>
      <c r="H571">
        <v>115.547180555555</v>
      </c>
      <c r="I571" t="s">
        <v>2335</v>
      </c>
      <c r="J571">
        <v>65</v>
      </c>
      <c r="K571">
        <v>12</v>
      </c>
      <c r="L571">
        <v>13</v>
      </c>
      <c r="N571">
        <v>1</v>
      </c>
      <c r="O571">
        <v>1.6875</v>
      </c>
      <c r="R571">
        <v>5.91E-2</v>
      </c>
    </row>
    <row r="572" spans="1:18">
      <c r="A572" t="s">
        <v>2083</v>
      </c>
      <c r="B572" t="s">
        <v>2082</v>
      </c>
      <c r="D572">
        <v>2021</v>
      </c>
      <c r="E572" t="s">
        <v>2279</v>
      </c>
      <c r="F572" t="s">
        <v>2301</v>
      </c>
      <c r="G572">
        <v>-32.000213888888801</v>
      </c>
      <c r="H572">
        <v>115.547180555555</v>
      </c>
      <c r="I572" t="s">
        <v>2335</v>
      </c>
      <c r="J572">
        <v>65</v>
      </c>
      <c r="K572">
        <v>13</v>
      </c>
      <c r="L572">
        <v>14</v>
      </c>
      <c r="N572">
        <v>1</v>
      </c>
      <c r="O572">
        <v>1.1761999999999999</v>
      </c>
      <c r="R572">
        <v>7.46E-2</v>
      </c>
    </row>
    <row r="573" spans="1:18">
      <c r="A573" t="s">
        <v>2083</v>
      </c>
      <c r="B573" t="s">
        <v>2082</v>
      </c>
      <c r="D573">
        <v>2021</v>
      </c>
      <c r="E573" t="s">
        <v>2279</v>
      </c>
      <c r="F573" t="s">
        <v>2301</v>
      </c>
      <c r="G573">
        <v>-32.000213888888801</v>
      </c>
      <c r="H573">
        <v>115.547180555555</v>
      </c>
      <c r="I573" t="s">
        <v>2335</v>
      </c>
      <c r="J573">
        <v>65</v>
      </c>
      <c r="K573">
        <v>14</v>
      </c>
      <c r="L573">
        <v>15</v>
      </c>
      <c r="N573">
        <v>1</v>
      </c>
      <c r="O573">
        <v>1.0361</v>
      </c>
      <c r="R573">
        <v>9.01E-2</v>
      </c>
    </row>
    <row r="574" spans="1:18">
      <c r="A574" t="s">
        <v>2083</v>
      </c>
      <c r="B574" t="s">
        <v>2082</v>
      </c>
      <c r="D574">
        <v>2021</v>
      </c>
      <c r="E574" t="s">
        <v>2279</v>
      </c>
      <c r="F574" t="s">
        <v>2301</v>
      </c>
      <c r="G574">
        <v>-32.000213888888801</v>
      </c>
      <c r="H574">
        <v>115.547180555555</v>
      </c>
      <c r="I574" t="s">
        <v>2335</v>
      </c>
      <c r="J574">
        <v>65</v>
      </c>
      <c r="K574">
        <v>15</v>
      </c>
      <c r="L574">
        <v>16</v>
      </c>
      <c r="N574">
        <v>1</v>
      </c>
      <c r="O574">
        <v>1.1667000000000001</v>
      </c>
      <c r="R574">
        <v>8.9499999999999996E-2</v>
      </c>
    </row>
    <row r="575" spans="1:18">
      <c r="A575" t="s">
        <v>2083</v>
      </c>
      <c r="B575" t="s">
        <v>2082</v>
      </c>
      <c r="D575">
        <v>2021</v>
      </c>
      <c r="E575" t="s">
        <v>2279</v>
      </c>
      <c r="F575" t="s">
        <v>2301</v>
      </c>
      <c r="G575">
        <v>-32.000213888888801</v>
      </c>
      <c r="H575">
        <v>115.547180555555</v>
      </c>
      <c r="I575" t="s">
        <v>2335</v>
      </c>
      <c r="J575">
        <v>65</v>
      </c>
      <c r="K575">
        <v>16</v>
      </c>
      <c r="L575">
        <v>17</v>
      </c>
      <c r="N575">
        <v>1</v>
      </c>
      <c r="O575">
        <v>0.9718</v>
      </c>
      <c r="R575">
        <v>8.8800000000000004E-2</v>
      </c>
    </row>
    <row r="576" spans="1:18">
      <c r="A576" t="s">
        <v>2083</v>
      </c>
      <c r="B576" t="s">
        <v>2082</v>
      </c>
      <c r="D576">
        <v>2021</v>
      </c>
      <c r="E576" t="s">
        <v>2279</v>
      </c>
      <c r="F576" t="s">
        <v>2301</v>
      </c>
      <c r="G576">
        <v>-32.000213888888801</v>
      </c>
      <c r="H576">
        <v>115.547180555555</v>
      </c>
      <c r="I576" t="s">
        <v>2335</v>
      </c>
      <c r="J576">
        <v>65</v>
      </c>
      <c r="K576">
        <v>17</v>
      </c>
      <c r="L576">
        <v>18</v>
      </c>
      <c r="N576">
        <v>1</v>
      </c>
      <c r="O576">
        <v>1.6992</v>
      </c>
      <c r="R576">
        <v>7.2800000000000004E-2</v>
      </c>
    </row>
    <row r="577" spans="1:18">
      <c r="A577" t="s">
        <v>2083</v>
      </c>
      <c r="B577" t="s">
        <v>2082</v>
      </c>
      <c r="D577">
        <v>2021</v>
      </c>
      <c r="E577" t="s">
        <v>2279</v>
      </c>
      <c r="F577" t="s">
        <v>2301</v>
      </c>
      <c r="G577">
        <v>-32.000213888888801</v>
      </c>
      <c r="H577">
        <v>115.547180555555</v>
      </c>
      <c r="I577" t="s">
        <v>2335</v>
      </c>
      <c r="J577">
        <v>65</v>
      </c>
      <c r="K577">
        <v>18</v>
      </c>
      <c r="L577">
        <v>19</v>
      </c>
      <c r="N577">
        <v>1</v>
      </c>
      <c r="O577">
        <v>2.3874</v>
      </c>
      <c r="R577">
        <v>5.6800000000000003E-2</v>
      </c>
    </row>
    <row r="578" spans="1:18">
      <c r="A578" t="s">
        <v>2083</v>
      </c>
      <c r="B578" t="s">
        <v>2082</v>
      </c>
      <c r="D578">
        <v>2021</v>
      </c>
      <c r="E578" t="s">
        <v>2279</v>
      </c>
      <c r="F578" t="s">
        <v>2301</v>
      </c>
      <c r="G578">
        <v>-32.000213888888801</v>
      </c>
      <c r="H578">
        <v>115.547180555555</v>
      </c>
      <c r="I578" t="s">
        <v>2335</v>
      </c>
      <c r="J578">
        <v>65</v>
      </c>
      <c r="K578">
        <v>19</v>
      </c>
      <c r="L578">
        <v>20</v>
      </c>
      <c r="N578">
        <v>1</v>
      </c>
      <c r="O578">
        <v>1.8675999999999999</v>
      </c>
      <c r="R578">
        <v>9.5100000000000004E-2</v>
      </c>
    </row>
    <row r="579" spans="1:18">
      <c r="A579" t="s">
        <v>2083</v>
      </c>
      <c r="B579" t="s">
        <v>2082</v>
      </c>
      <c r="D579">
        <v>2021</v>
      </c>
      <c r="E579" t="s">
        <v>2279</v>
      </c>
      <c r="F579" t="s">
        <v>2301</v>
      </c>
      <c r="G579">
        <v>-32.000213888888801</v>
      </c>
      <c r="H579">
        <v>115.547180555555</v>
      </c>
      <c r="I579" t="s">
        <v>2335</v>
      </c>
      <c r="J579">
        <v>65</v>
      </c>
      <c r="K579">
        <v>20</v>
      </c>
      <c r="L579">
        <v>21</v>
      </c>
      <c r="N579">
        <v>1</v>
      </c>
      <c r="O579">
        <v>1.5391999999999999</v>
      </c>
      <c r="R579">
        <v>0.13339999999999999</v>
      </c>
    </row>
    <row r="580" spans="1:18">
      <c r="A580" t="s">
        <v>2083</v>
      </c>
      <c r="B580" t="s">
        <v>2082</v>
      </c>
      <c r="D580">
        <v>2021</v>
      </c>
      <c r="E580" t="s">
        <v>2279</v>
      </c>
      <c r="F580" t="s">
        <v>2301</v>
      </c>
      <c r="G580">
        <v>-32.000213888888801</v>
      </c>
      <c r="H580">
        <v>115.547180555555</v>
      </c>
      <c r="I580" t="s">
        <v>2335</v>
      </c>
      <c r="J580">
        <v>65</v>
      </c>
      <c r="K580">
        <v>21</v>
      </c>
      <c r="L580">
        <v>22</v>
      </c>
      <c r="N580">
        <v>1</v>
      </c>
      <c r="O580">
        <v>1.4053</v>
      </c>
      <c r="R580">
        <v>0.12870000000000001</v>
      </c>
    </row>
    <row r="581" spans="1:18">
      <c r="A581" t="s">
        <v>2083</v>
      </c>
      <c r="B581" t="s">
        <v>2082</v>
      </c>
      <c r="D581">
        <v>2021</v>
      </c>
      <c r="E581" t="s">
        <v>2279</v>
      </c>
      <c r="F581" t="s">
        <v>2301</v>
      </c>
      <c r="G581">
        <v>-32.000213888888801</v>
      </c>
      <c r="H581">
        <v>115.547180555555</v>
      </c>
      <c r="I581" t="s">
        <v>2335</v>
      </c>
      <c r="J581">
        <v>65</v>
      </c>
      <c r="K581">
        <v>22</v>
      </c>
      <c r="L581">
        <v>23</v>
      </c>
      <c r="N581">
        <v>1</v>
      </c>
      <c r="O581">
        <v>1.1682999999999999</v>
      </c>
      <c r="R581">
        <v>0.1241</v>
      </c>
    </row>
    <row r="582" spans="1:18">
      <c r="A582" t="s">
        <v>2083</v>
      </c>
      <c r="B582" t="s">
        <v>2082</v>
      </c>
      <c r="D582">
        <v>2021</v>
      </c>
      <c r="E582" t="s">
        <v>2279</v>
      </c>
      <c r="F582" t="s">
        <v>2301</v>
      </c>
      <c r="G582">
        <v>-32.000213888888801</v>
      </c>
      <c r="H582">
        <v>115.547180555555</v>
      </c>
      <c r="I582" t="s">
        <v>2335</v>
      </c>
      <c r="J582">
        <v>65</v>
      </c>
      <c r="K582">
        <v>23</v>
      </c>
      <c r="L582">
        <v>24</v>
      </c>
      <c r="N582">
        <v>1</v>
      </c>
      <c r="O582">
        <v>1.4682999999999999</v>
      </c>
      <c r="R582">
        <v>0.1517</v>
      </c>
    </row>
    <row r="583" spans="1:18">
      <c r="A583" t="s">
        <v>2083</v>
      </c>
      <c r="B583" t="s">
        <v>2082</v>
      </c>
      <c r="D583">
        <v>2021</v>
      </c>
      <c r="E583" t="s">
        <v>2279</v>
      </c>
      <c r="F583" t="s">
        <v>2301</v>
      </c>
      <c r="G583">
        <v>-32.000213888888801</v>
      </c>
      <c r="H583">
        <v>115.547180555555</v>
      </c>
      <c r="I583" t="s">
        <v>2335</v>
      </c>
      <c r="J583">
        <v>65</v>
      </c>
      <c r="K583">
        <v>24</v>
      </c>
      <c r="L583">
        <v>25</v>
      </c>
      <c r="N583">
        <v>1</v>
      </c>
      <c r="O583">
        <v>1.4597</v>
      </c>
      <c r="R583">
        <v>0.1792</v>
      </c>
    </row>
    <row r="584" spans="1:18">
      <c r="A584" t="s">
        <v>2083</v>
      </c>
      <c r="B584" t="s">
        <v>2082</v>
      </c>
      <c r="D584">
        <v>2021</v>
      </c>
      <c r="E584" t="s">
        <v>2279</v>
      </c>
      <c r="F584" t="s">
        <v>2301</v>
      </c>
      <c r="G584">
        <v>-32.000213888888801</v>
      </c>
      <c r="H584">
        <v>115.547180555555</v>
      </c>
      <c r="I584" t="s">
        <v>2335</v>
      </c>
      <c r="J584">
        <v>65</v>
      </c>
      <c r="K584">
        <v>25</v>
      </c>
      <c r="L584">
        <v>26</v>
      </c>
      <c r="N584">
        <v>1</v>
      </c>
      <c r="O584">
        <v>1.5876999999999999</v>
      </c>
      <c r="R584">
        <v>0.13059999999999999</v>
      </c>
    </row>
    <row r="585" spans="1:18">
      <c r="A585" t="s">
        <v>2083</v>
      </c>
      <c r="B585" t="s">
        <v>2082</v>
      </c>
      <c r="D585">
        <v>2021</v>
      </c>
      <c r="E585" t="s">
        <v>2279</v>
      </c>
      <c r="F585" t="s">
        <v>2301</v>
      </c>
      <c r="G585">
        <v>-32.000213888888801</v>
      </c>
      <c r="H585">
        <v>115.547180555555</v>
      </c>
      <c r="I585" t="s">
        <v>2335</v>
      </c>
      <c r="J585">
        <v>65</v>
      </c>
      <c r="K585">
        <v>26</v>
      </c>
      <c r="L585">
        <v>27</v>
      </c>
      <c r="N585">
        <v>1</v>
      </c>
      <c r="O585">
        <v>1.4998</v>
      </c>
      <c r="R585">
        <v>8.1900000000000001E-2</v>
      </c>
    </row>
    <row r="586" spans="1:18">
      <c r="A586" t="s">
        <v>2083</v>
      </c>
      <c r="B586" t="s">
        <v>2082</v>
      </c>
      <c r="D586">
        <v>2021</v>
      </c>
      <c r="E586" t="s">
        <v>2279</v>
      </c>
      <c r="F586" t="s">
        <v>2301</v>
      </c>
      <c r="G586">
        <v>-32.000213888888801</v>
      </c>
      <c r="H586">
        <v>115.547180555555</v>
      </c>
      <c r="I586" t="s">
        <v>2335</v>
      </c>
      <c r="J586">
        <v>65</v>
      </c>
      <c r="K586">
        <v>27</v>
      </c>
      <c r="L586">
        <v>28</v>
      </c>
      <c r="N586">
        <v>1</v>
      </c>
      <c r="O586">
        <v>1.2416</v>
      </c>
      <c r="R586">
        <v>0.33789999999999998</v>
      </c>
    </row>
    <row r="587" spans="1:18">
      <c r="A587" t="s">
        <v>2083</v>
      </c>
      <c r="B587" t="s">
        <v>2082</v>
      </c>
      <c r="D587">
        <v>2021</v>
      </c>
      <c r="E587" t="s">
        <v>2279</v>
      </c>
      <c r="F587" t="s">
        <v>2301</v>
      </c>
      <c r="G587">
        <v>-32.000213888888801</v>
      </c>
      <c r="H587">
        <v>115.547180555555</v>
      </c>
      <c r="I587" t="s">
        <v>2335</v>
      </c>
      <c r="J587">
        <v>65</v>
      </c>
      <c r="K587">
        <v>28</v>
      </c>
      <c r="L587">
        <v>29</v>
      </c>
      <c r="N587">
        <v>1</v>
      </c>
      <c r="O587">
        <v>1.5072000000000001</v>
      </c>
      <c r="R587">
        <v>0.59389999999999998</v>
      </c>
    </row>
    <row r="588" spans="1:18">
      <c r="A588" t="s">
        <v>2083</v>
      </c>
      <c r="B588" t="s">
        <v>2082</v>
      </c>
      <c r="D588">
        <v>2021</v>
      </c>
      <c r="E588" t="s">
        <v>2279</v>
      </c>
      <c r="F588" t="s">
        <v>2301</v>
      </c>
      <c r="G588">
        <v>-32.000213888888801</v>
      </c>
      <c r="H588">
        <v>115.547180555555</v>
      </c>
      <c r="I588" t="s">
        <v>2335</v>
      </c>
      <c r="J588">
        <v>65</v>
      </c>
      <c r="K588">
        <v>29</v>
      </c>
      <c r="L588">
        <v>30</v>
      </c>
      <c r="N588">
        <v>1</v>
      </c>
      <c r="O588">
        <v>1.3629</v>
      </c>
      <c r="R588">
        <v>0.55579999999999996</v>
      </c>
    </row>
    <row r="589" spans="1:18">
      <c r="A589" t="s">
        <v>2083</v>
      </c>
      <c r="B589" t="s">
        <v>2082</v>
      </c>
      <c r="D589">
        <v>2021</v>
      </c>
      <c r="E589" t="s">
        <v>2279</v>
      </c>
      <c r="F589" t="s">
        <v>2301</v>
      </c>
      <c r="G589">
        <v>-32.000213888888801</v>
      </c>
      <c r="H589">
        <v>115.547180555555</v>
      </c>
      <c r="I589" t="s">
        <v>2335</v>
      </c>
      <c r="J589">
        <v>65</v>
      </c>
      <c r="K589">
        <v>30</v>
      </c>
      <c r="L589">
        <v>31</v>
      </c>
      <c r="N589">
        <v>1</v>
      </c>
      <c r="O589">
        <v>1.5448999999999999</v>
      </c>
      <c r="R589">
        <v>0.51770000000000005</v>
      </c>
    </row>
    <row r="590" spans="1:18">
      <c r="A590" t="s">
        <v>2083</v>
      </c>
      <c r="B590" t="s">
        <v>2082</v>
      </c>
      <c r="D590">
        <v>2021</v>
      </c>
      <c r="E590" t="s">
        <v>2279</v>
      </c>
      <c r="F590" t="s">
        <v>2301</v>
      </c>
      <c r="G590">
        <v>-32.000213888888801</v>
      </c>
      <c r="H590">
        <v>115.547180555555</v>
      </c>
      <c r="I590" t="s">
        <v>2335</v>
      </c>
      <c r="J590">
        <v>65</v>
      </c>
      <c r="K590">
        <v>31</v>
      </c>
      <c r="L590">
        <v>32</v>
      </c>
      <c r="N590">
        <v>1</v>
      </c>
      <c r="O590">
        <v>1.6347</v>
      </c>
      <c r="R590">
        <v>0.77080000000000004</v>
      </c>
    </row>
    <row r="591" spans="1:18">
      <c r="A591" t="s">
        <v>2083</v>
      </c>
      <c r="B591" t="s">
        <v>2082</v>
      </c>
      <c r="D591">
        <v>2021</v>
      </c>
      <c r="E591" t="s">
        <v>2279</v>
      </c>
      <c r="F591" t="s">
        <v>2301</v>
      </c>
      <c r="G591">
        <v>-32.000213888888801</v>
      </c>
      <c r="H591">
        <v>115.547180555555</v>
      </c>
      <c r="I591" t="s">
        <v>2335</v>
      </c>
      <c r="J591">
        <v>65</v>
      </c>
      <c r="K591">
        <v>32</v>
      </c>
      <c r="L591">
        <v>33</v>
      </c>
      <c r="N591">
        <v>1</v>
      </c>
      <c r="O591">
        <v>1.6192</v>
      </c>
      <c r="R591">
        <v>1.0238</v>
      </c>
    </row>
    <row r="592" spans="1:18">
      <c r="A592" t="s">
        <v>2083</v>
      </c>
      <c r="B592" t="s">
        <v>2082</v>
      </c>
      <c r="D592">
        <v>2021</v>
      </c>
      <c r="E592" t="s">
        <v>2279</v>
      </c>
      <c r="F592" t="s">
        <v>2301</v>
      </c>
      <c r="G592">
        <v>-32.000213888888801</v>
      </c>
      <c r="H592">
        <v>115.547180555555</v>
      </c>
      <c r="I592" t="s">
        <v>2335</v>
      </c>
      <c r="J592">
        <v>65</v>
      </c>
      <c r="K592">
        <v>33</v>
      </c>
      <c r="L592">
        <v>34</v>
      </c>
      <c r="N592">
        <v>1</v>
      </c>
      <c r="O592">
        <v>0.98040000000000005</v>
      </c>
      <c r="R592">
        <v>0.89710000000000001</v>
      </c>
    </row>
    <row r="593" spans="1:18">
      <c r="A593" t="s">
        <v>2083</v>
      </c>
      <c r="B593" t="s">
        <v>2082</v>
      </c>
      <c r="D593">
        <v>2021</v>
      </c>
      <c r="E593" t="s">
        <v>2279</v>
      </c>
      <c r="F593" t="s">
        <v>2301</v>
      </c>
      <c r="G593">
        <v>-32.000213888888801</v>
      </c>
      <c r="H593">
        <v>115.547180555555</v>
      </c>
      <c r="I593" t="s">
        <v>2335</v>
      </c>
      <c r="J593">
        <v>65</v>
      </c>
      <c r="K593">
        <v>34</v>
      </c>
      <c r="L593">
        <v>35</v>
      </c>
      <c r="N593">
        <v>1</v>
      </c>
      <c r="O593">
        <v>1.3626</v>
      </c>
      <c r="R593">
        <v>0.77029999999999998</v>
      </c>
    </row>
    <row r="594" spans="1:18">
      <c r="A594" t="s">
        <v>2083</v>
      </c>
      <c r="B594" t="s">
        <v>2082</v>
      </c>
      <c r="D594">
        <v>2021</v>
      </c>
      <c r="E594" t="s">
        <v>2279</v>
      </c>
      <c r="F594" t="s">
        <v>2301</v>
      </c>
      <c r="G594">
        <v>-32.000213888888801</v>
      </c>
      <c r="H594">
        <v>115.547180555555</v>
      </c>
      <c r="I594" t="s">
        <v>2335</v>
      </c>
      <c r="J594">
        <v>65</v>
      </c>
      <c r="K594">
        <v>35</v>
      </c>
      <c r="L594">
        <v>36</v>
      </c>
      <c r="N594">
        <v>1</v>
      </c>
      <c r="O594">
        <v>0.94069999999999998</v>
      </c>
      <c r="R594">
        <v>0.64359999999999995</v>
      </c>
    </row>
    <row r="595" spans="1:18">
      <c r="A595" t="s">
        <v>2083</v>
      </c>
      <c r="B595" t="s">
        <v>2082</v>
      </c>
      <c r="D595">
        <v>2021</v>
      </c>
      <c r="E595" t="s">
        <v>2279</v>
      </c>
      <c r="F595" t="s">
        <v>2301</v>
      </c>
      <c r="G595">
        <v>-32.000213888888801</v>
      </c>
      <c r="H595">
        <v>115.547180555555</v>
      </c>
      <c r="I595" t="s">
        <v>2335</v>
      </c>
      <c r="J595">
        <v>65</v>
      </c>
      <c r="K595">
        <v>36</v>
      </c>
      <c r="L595">
        <v>37</v>
      </c>
      <c r="N595">
        <v>1</v>
      </c>
      <c r="O595">
        <v>1.0104</v>
      </c>
      <c r="R595">
        <v>0.51690000000000003</v>
      </c>
    </row>
    <row r="596" spans="1:18">
      <c r="A596" t="s">
        <v>2083</v>
      </c>
      <c r="B596" t="s">
        <v>2082</v>
      </c>
      <c r="D596">
        <v>2021</v>
      </c>
      <c r="E596" t="s">
        <v>2279</v>
      </c>
      <c r="F596" t="s">
        <v>2301</v>
      </c>
      <c r="G596">
        <v>-32.000213888888801</v>
      </c>
      <c r="H596">
        <v>115.547180555555</v>
      </c>
      <c r="I596" t="s">
        <v>2335</v>
      </c>
      <c r="J596">
        <v>65</v>
      </c>
      <c r="K596">
        <v>37</v>
      </c>
      <c r="L596">
        <v>38</v>
      </c>
      <c r="N596">
        <v>1</v>
      </c>
      <c r="O596">
        <v>1.2564</v>
      </c>
      <c r="R596">
        <v>0.61570000000000003</v>
      </c>
    </row>
    <row r="597" spans="1:18">
      <c r="A597" t="s">
        <v>2083</v>
      </c>
      <c r="B597" t="s">
        <v>2082</v>
      </c>
      <c r="D597">
        <v>2021</v>
      </c>
      <c r="E597" t="s">
        <v>2279</v>
      </c>
      <c r="F597" t="s">
        <v>2301</v>
      </c>
      <c r="G597">
        <v>-32.000213888888801</v>
      </c>
      <c r="H597">
        <v>115.547180555555</v>
      </c>
      <c r="I597" t="s">
        <v>2335</v>
      </c>
      <c r="J597">
        <v>65</v>
      </c>
      <c r="K597">
        <v>38</v>
      </c>
      <c r="L597">
        <v>39</v>
      </c>
      <c r="N597">
        <v>1</v>
      </c>
      <c r="O597">
        <v>1.4389000000000001</v>
      </c>
      <c r="R597">
        <v>0.71460000000000001</v>
      </c>
    </row>
    <row r="598" spans="1:18">
      <c r="A598" t="s">
        <v>2083</v>
      </c>
      <c r="B598" t="s">
        <v>2082</v>
      </c>
      <c r="D598">
        <v>2021</v>
      </c>
      <c r="E598" t="s">
        <v>2279</v>
      </c>
      <c r="F598" t="s">
        <v>2301</v>
      </c>
      <c r="G598">
        <v>-32.000213888888801</v>
      </c>
      <c r="H598">
        <v>115.547180555555</v>
      </c>
      <c r="I598" t="s">
        <v>2335</v>
      </c>
      <c r="J598">
        <v>65</v>
      </c>
      <c r="K598">
        <v>39</v>
      </c>
      <c r="L598">
        <v>40</v>
      </c>
      <c r="N598">
        <v>1</v>
      </c>
      <c r="O598">
        <v>1.7085999999999999</v>
      </c>
      <c r="R598">
        <v>0.58520000000000005</v>
      </c>
    </row>
    <row r="599" spans="1:18">
      <c r="A599" t="s">
        <v>2083</v>
      </c>
      <c r="B599" t="s">
        <v>2082</v>
      </c>
      <c r="D599">
        <v>2021</v>
      </c>
      <c r="E599" t="s">
        <v>2279</v>
      </c>
      <c r="F599" t="s">
        <v>2301</v>
      </c>
      <c r="G599">
        <v>-32.000213888888801</v>
      </c>
      <c r="H599">
        <v>115.547180555555</v>
      </c>
      <c r="I599" t="s">
        <v>2335</v>
      </c>
      <c r="J599">
        <v>65</v>
      </c>
      <c r="K599">
        <v>40</v>
      </c>
      <c r="L599">
        <v>41</v>
      </c>
      <c r="N599">
        <v>1</v>
      </c>
      <c r="O599">
        <v>1.2381</v>
      </c>
      <c r="R599">
        <v>0.45579999999999998</v>
      </c>
    </row>
    <row r="600" spans="1:18">
      <c r="A600" t="s">
        <v>2083</v>
      </c>
      <c r="B600" t="s">
        <v>2082</v>
      </c>
      <c r="D600">
        <v>2021</v>
      </c>
      <c r="E600" t="s">
        <v>2279</v>
      </c>
      <c r="F600" t="s">
        <v>2301</v>
      </c>
      <c r="G600">
        <v>-32.000213888888801</v>
      </c>
      <c r="H600">
        <v>115.547180555555</v>
      </c>
      <c r="I600" t="s">
        <v>2335</v>
      </c>
      <c r="J600">
        <v>65</v>
      </c>
      <c r="K600">
        <v>41</v>
      </c>
      <c r="L600">
        <v>42</v>
      </c>
      <c r="N600">
        <v>1</v>
      </c>
      <c r="O600">
        <v>1.1673</v>
      </c>
      <c r="R600">
        <v>0.75839999999999996</v>
      </c>
    </row>
    <row r="601" spans="1:18">
      <c r="A601" t="s">
        <v>2083</v>
      </c>
      <c r="B601" t="s">
        <v>2082</v>
      </c>
      <c r="D601">
        <v>2021</v>
      </c>
      <c r="E601" t="s">
        <v>2279</v>
      </c>
      <c r="F601" t="s">
        <v>2301</v>
      </c>
      <c r="G601">
        <v>-32.000213888888801</v>
      </c>
      <c r="H601">
        <v>115.547180555555</v>
      </c>
      <c r="I601" t="s">
        <v>2335</v>
      </c>
      <c r="J601">
        <v>65</v>
      </c>
      <c r="K601">
        <v>42</v>
      </c>
      <c r="L601">
        <v>43</v>
      </c>
      <c r="N601">
        <v>1</v>
      </c>
      <c r="O601">
        <v>1.0847</v>
      </c>
      <c r="R601">
        <v>1.0609999999999999</v>
      </c>
    </row>
    <row r="602" spans="1:18">
      <c r="A602" t="s">
        <v>2083</v>
      </c>
      <c r="B602" t="s">
        <v>2082</v>
      </c>
      <c r="D602">
        <v>2021</v>
      </c>
      <c r="E602" t="s">
        <v>2279</v>
      </c>
      <c r="F602" t="s">
        <v>2301</v>
      </c>
      <c r="G602">
        <v>-32.000213888888801</v>
      </c>
      <c r="H602">
        <v>115.547180555555</v>
      </c>
      <c r="I602" t="s">
        <v>2335</v>
      </c>
      <c r="J602">
        <v>65</v>
      </c>
      <c r="K602">
        <v>43</v>
      </c>
      <c r="L602">
        <v>44</v>
      </c>
      <c r="N602">
        <v>1</v>
      </c>
      <c r="O602">
        <v>0.74209999999999998</v>
      </c>
    </row>
    <row r="603" spans="1:18">
      <c r="A603" t="s">
        <v>2083</v>
      </c>
      <c r="B603" t="s">
        <v>2082</v>
      </c>
      <c r="D603">
        <v>2021</v>
      </c>
      <c r="E603" t="s">
        <v>2279</v>
      </c>
      <c r="F603" t="s">
        <v>2301</v>
      </c>
      <c r="G603">
        <v>-32.001186111111103</v>
      </c>
      <c r="H603">
        <v>115.549366666666</v>
      </c>
      <c r="I603" t="s">
        <v>2335</v>
      </c>
      <c r="J603">
        <v>66</v>
      </c>
      <c r="K603">
        <v>0</v>
      </c>
      <c r="L603">
        <v>1</v>
      </c>
      <c r="N603">
        <v>1</v>
      </c>
      <c r="O603">
        <v>1.5573999999999999</v>
      </c>
      <c r="R603">
        <v>0.69520000000000004</v>
      </c>
    </row>
    <row r="604" spans="1:18">
      <c r="A604" t="s">
        <v>2083</v>
      </c>
      <c r="B604" t="s">
        <v>2082</v>
      </c>
      <c r="D604">
        <v>2021</v>
      </c>
      <c r="E604" t="s">
        <v>2279</v>
      </c>
      <c r="F604" t="s">
        <v>2301</v>
      </c>
      <c r="G604">
        <v>-32.001186111111103</v>
      </c>
      <c r="H604">
        <v>115.549366666666</v>
      </c>
      <c r="I604" t="s">
        <v>2335</v>
      </c>
      <c r="J604">
        <v>66</v>
      </c>
      <c r="K604">
        <v>1</v>
      </c>
      <c r="L604">
        <v>2</v>
      </c>
      <c r="N604">
        <v>1</v>
      </c>
      <c r="O604">
        <v>1.6124000000000001</v>
      </c>
      <c r="R604">
        <v>0.53680000000000005</v>
      </c>
    </row>
    <row r="605" spans="1:18">
      <c r="A605" t="s">
        <v>2083</v>
      </c>
      <c r="B605" t="s">
        <v>2082</v>
      </c>
      <c r="D605">
        <v>2021</v>
      </c>
      <c r="E605" t="s">
        <v>2279</v>
      </c>
      <c r="F605" t="s">
        <v>2301</v>
      </c>
      <c r="G605">
        <v>-32.001186111111103</v>
      </c>
      <c r="H605">
        <v>115.549366666666</v>
      </c>
      <c r="I605" t="s">
        <v>2335</v>
      </c>
      <c r="J605">
        <v>66</v>
      </c>
      <c r="K605">
        <v>2</v>
      </c>
      <c r="L605">
        <v>3</v>
      </c>
      <c r="N605">
        <v>1</v>
      </c>
      <c r="O605">
        <v>1.2626999999999999</v>
      </c>
      <c r="R605">
        <v>0.37840000000000001</v>
      </c>
    </row>
    <row r="606" spans="1:18">
      <c r="A606" t="s">
        <v>2083</v>
      </c>
      <c r="B606" t="s">
        <v>2082</v>
      </c>
      <c r="D606">
        <v>2021</v>
      </c>
      <c r="E606" t="s">
        <v>2279</v>
      </c>
      <c r="F606" t="s">
        <v>2301</v>
      </c>
      <c r="G606">
        <v>-32.001186111111103</v>
      </c>
      <c r="H606">
        <v>115.549366666666</v>
      </c>
      <c r="I606" t="s">
        <v>2335</v>
      </c>
      <c r="J606">
        <v>66</v>
      </c>
      <c r="K606">
        <v>3</v>
      </c>
      <c r="L606">
        <v>4</v>
      </c>
      <c r="N606">
        <v>1</v>
      </c>
      <c r="O606">
        <v>1.2569999999999999</v>
      </c>
      <c r="R606">
        <v>0.39560000000000001</v>
      </c>
    </row>
    <row r="607" spans="1:18">
      <c r="A607" t="s">
        <v>2083</v>
      </c>
      <c r="B607" t="s">
        <v>2082</v>
      </c>
      <c r="D607">
        <v>2021</v>
      </c>
      <c r="E607" t="s">
        <v>2279</v>
      </c>
      <c r="F607" t="s">
        <v>2301</v>
      </c>
      <c r="G607">
        <v>-32.001186111111103</v>
      </c>
      <c r="H607">
        <v>115.549366666666</v>
      </c>
      <c r="I607" t="s">
        <v>2335</v>
      </c>
      <c r="J607">
        <v>66</v>
      </c>
      <c r="K607">
        <v>4</v>
      </c>
      <c r="L607">
        <v>5</v>
      </c>
      <c r="N607">
        <v>1</v>
      </c>
      <c r="O607">
        <v>1.2294</v>
      </c>
      <c r="R607">
        <v>0.4128</v>
      </c>
    </row>
    <row r="608" spans="1:18">
      <c r="A608" t="s">
        <v>2083</v>
      </c>
      <c r="B608" t="s">
        <v>2082</v>
      </c>
      <c r="D608">
        <v>2021</v>
      </c>
      <c r="E608" t="s">
        <v>2279</v>
      </c>
      <c r="F608" t="s">
        <v>2301</v>
      </c>
      <c r="G608">
        <v>-32.001186111111103</v>
      </c>
      <c r="H608">
        <v>115.549366666666</v>
      </c>
      <c r="I608" t="s">
        <v>2335</v>
      </c>
      <c r="J608">
        <v>66</v>
      </c>
      <c r="K608">
        <v>5</v>
      </c>
      <c r="L608">
        <v>6</v>
      </c>
      <c r="N608">
        <v>1</v>
      </c>
      <c r="O608">
        <v>1.2263999999999999</v>
      </c>
      <c r="R608">
        <v>0.40970000000000001</v>
      </c>
    </row>
    <row r="609" spans="1:18">
      <c r="A609" t="s">
        <v>2083</v>
      </c>
      <c r="B609" t="s">
        <v>2082</v>
      </c>
      <c r="D609">
        <v>2021</v>
      </c>
      <c r="E609" t="s">
        <v>2279</v>
      </c>
      <c r="F609" t="s">
        <v>2301</v>
      </c>
      <c r="G609">
        <v>-32.001186111111103</v>
      </c>
      <c r="H609">
        <v>115.549366666666</v>
      </c>
      <c r="I609" t="s">
        <v>2335</v>
      </c>
      <c r="J609">
        <v>66</v>
      </c>
      <c r="K609">
        <v>6</v>
      </c>
      <c r="L609">
        <v>7</v>
      </c>
      <c r="N609">
        <v>1</v>
      </c>
      <c r="O609">
        <v>1.3825000000000001</v>
      </c>
      <c r="R609">
        <v>0.40649999999999997</v>
      </c>
    </row>
    <row r="610" spans="1:18">
      <c r="A610" t="s">
        <v>2083</v>
      </c>
      <c r="B610" t="s">
        <v>2082</v>
      </c>
      <c r="D610">
        <v>2021</v>
      </c>
      <c r="E610" t="s">
        <v>2279</v>
      </c>
      <c r="F610" t="s">
        <v>2301</v>
      </c>
      <c r="G610">
        <v>-32.001186111111103</v>
      </c>
      <c r="H610">
        <v>115.549366666666</v>
      </c>
      <c r="I610" t="s">
        <v>2335</v>
      </c>
      <c r="J610">
        <v>66</v>
      </c>
      <c r="K610">
        <v>7</v>
      </c>
      <c r="L610">
        <v>8</v>
      </c>
      <c r="N610">
        <v>1</v>
      </c>
      <c r="O610">
        <v>1.3976</v>
      </c>
      <c r="R610">
        <v>0.37009999999999998</v>
      </c>
    </row>
    <row r="611" spans="1:18">
      <c r="A611" t="s">
        <v>2083</v>
      </c>
      <c r="B611" t="s">
        <v>2082</v>
      </c>
      <c r="D611">
        <v>2021</v>
      </c>
      <c r="E611" t="s">
        <v>2279</v>
      </c>
      <c r="F611" t="s">
        <v>2301</v>
      </c>
      <c r="G611">
        <v>-32.001186111111103</v>
      </c>
      <c r="H611">
        <v>115.549366666666</v>
      </c>
      <c r="I611" t="s">
        <v>2335</v>
      </c>
      <c r="J611">
        <v>66</v>
      </c>
      <c r="K611">
        <v>8</v>
      </c>
      <c r="L611">
        <v>9</v>
      </c>
      <c r="N611">
        <v>1</v>
      </c>
      <c r="O611">
        <v>1.4968999999999999</v>
      </c>
      <c r="R611">
        <v>0.3337</v>
      </c>
    </row>
    <row r="612" spans="1:18">
      <c r="A612" t="s">
        <v>2083</v>
      </c>
      <c r="B612" t="s">
        <v>2082</v>
      </c>
      <c r="D612">
        <v>2021</v>
      </c>
      <c r="E612" t="s">
        <v>2279</v>
      </c>
      <c r="F612" t="s">
        <v>2301</v>
      </c>
      <c r="G612">
        <v>-32.001186111111103</v>
      </c>
      <c r="H612">
        <v>115.549366666666</v>
      </c>
      <c r="I612" t="s">
        <v>2335</v>
      </c>
      <c r="J612">
        <v>66</v>
      </c>
      <c r="K612">
        <v>9</v>
      </c>
      <c r="L612">
        <v>10</v>
      </c>
      <c r="N612">
        <v>1</v>
      </c>
      <c r="O612">
        <v>1.5056</v>
      </c>
      <c r="R612">
        <v>0.45379999999999998</v>
      </c>
    </row>
    <row r="613" spans="1:18">
      <c r="A613" t="s">
        <v>2083</v>
      </c>
      <c r="B613" t="s">
        <v>2082</v>
      </c>
      <c r="D613">
        <v>2021</v>
      </c>
      <c r="E613" t="s">
        <v>2279</v>
      </c>
      <c r="F613" t="s">
        <v>2301</v>
      </c>
      <c r="G613">
        <v>-32.001186111111103</v>
      </c>
      <c r="H613">
        <v>115.549366666666</v>
      </c>
      <c r="I613" t="s">
        <v>2335</v>
      </c>
      <c r="J613">
        <v>66</v>
      </c>
      <c r="K613">
        <v>10</v>
      </c>
      <c r="L613">
        <v>11</v>
      </c>
      <c r="N613">
        <v>1</v>
      </c>
      <c r="O613">
        <v>1.3855999999999999</v>
      </c>
      <c r="R613">
        <v>0.57389999999999997</v>
      </c>
    </row>
    <row r="614" spans="1:18">
      <c r="A614" t="s">
        <v>2083</v>
      </c>
      <c r="B614" t="s">
        <v>2082</v>
      </c>
      <c r="D614">
        <v>2021</v>
      </c>
      <c r="E614" t="s">
        <v>2279</v>
      </c>
      <c r="F614" t="s">
        <v>2301</v>
      </c>
      <c r="G614">
        <v>-32.001186111111103</v>
      </c>
      <c r="H614">
        <v>115.549366666666</v>
      </c>
      <c r="I614" t="s">
        <v>2335</v>
      </c>
      <c r="J614">
        <v>66</v>
      </c>
      <c r="K614">
        <v>11</v>
      </c>
      <c r="L614">
        <v>12</v>
      </c>
      <c r="N614">
        <v>1</v>
      </c>
      <c r="O614">
        <v>1.5544</v>
      </c>
      <c r="R614">
        <v>0.32490000000000002</v>
      </c>
    </row>
    <row r="615" spans="1:18">
      <c r="A615" t="s">
        <v>2083</v>
      </c>
      <c r="B615" t="s">
        <v>2082</v>
      </c>
      <c r="D615">
        <v>2021</v>
      </c>
      <c r="E615" t="s">
        <v>2279</v>
      </c>
      <c r="F615" t="s">
        <v>2301</v>
      </c>
      <c r="G615">
        <v>-32.001186111111103</v>
      </c>
      <c r="H615">
        <v>115.549366666666</v>
      </c>
      <c r="I615" t="s">
        <v>2335</v>
      </c>
      <c r="J615">
        <v>66</v>
      </c>
      <c r="K615">
        <v>12</v>
      </c>
      <c r="L615">
        <v>13</v>
      </c>
      <c r="N615">
        <v>1</v>
      </c>
      <c r="O615">
        <v>1.6910000000000001</v>
      </c>
      <c r="R615">
        <v>7.5800000000000006E-2</v>
      </c>
    </row>
    <row r="616" spans="1:18">
      <c r="A616" t="s">
        <v>2083</v>
      </c>
      <c r="B616" t="s">
        <v>2082</v>
      </c>
      <c r="D616">
        <v>2021</v>
      </c>
      <c r="E616" t="s">
        <v>2279</v>
      </c>
      <c r="F616" t="s">
        <v>2301</v>
      </c>
      <c r="G616">
        <v>-32.001186111111103</v>
      </c>
      <c r="H616">
        <v>115.549366666666</v>
      </c>
      <c r="I616" t="s">
        <v>2335</v>
      </c>
      <c r="J616">
        <v>66</v>
      </c>
      <c r="K616">
        <v>13</v>
      </c>
      <c r="L616">
        <v>14</v>
      </c>
      <c r="N616">
        <v>1</v>
      </c>
      <c r="O616">
        <v>1.5509999999999999</v>
      </c>
      <c r="R616">
        <v>6.9199999999999998E-2</v>
      </c>
    </row>
    <row r="617" spans="1:18">
      <c r="A617" t="s">
        <v>2083</v>
      </c>
      <c r="B617" t="s">
        <v>2082</v>
      </c>
      <c r="D617">
        <v>2021</v>
      </c>
      <c r="E617" t="s">
        <v>2279</v>
      </c>
      <c r="F617" t="s">
        <v>2301</v>
      </c>
      <c r="G617">
        <v>-32.001186111111103</v>
      </c>
      <c r="H617">
        <v>115.549366666666</v>
      </c>
      <c r="I617" t="s">
        <v>2335</v>
      </c>
      <c r="J617">
        <v>66</v>
      </c>
      <c r="K617">
        <v>14</v>
      </c>
      <c r="L617">
        <v>15</v>
      </c>
      <c r="N617">
        <v>1</v>
      </c>
      <c r="O617">
        <v>1.6012999999999999</v>
      </c>
      <c r="R617">
        <v>6.2700000000000006E-2</v>
      </c>
    </row>
    <row r="618" spans="1:18">
      <c r="A618" t="s">
        <v>2083</v>
      </c>
      <c r="B618" t="s">
        <v>2082</v>
      </c>
      <c r="D618">
        <v>2021</v>
      </c>
      <c r="E618" t="s">
        <v>2279</v>
      </c>
      <c r="F618" t="s">
        <v>2301</v>
      </c>
      <c r="G618">
        <v>-32.001186111111103</v>
      </c>
      <c r="H618">
        <v>115.549366666666</v>
      </c>
      <c r="I618" t="s">
        <v>2335</v>
      </c>
      <c r="J618">
        <v>66</v>
      </c>
      <c r="K618">
        <v>15</v>
      </c>
      <c r="L618">
        <v>16</v>
      </c>
      <c r="N618">
        <v>1</v>
      </c>
      <c r="O618">
        <v>1.5357000000000001</v>
      </c>
      <c r="R618">
        <v>5.6099999999999997E-2</v>
      </c>
    </row>
    <row r="619" spans="1:18">
      <c r="A619" t="s">
        <v>2083</v>
      </c>
      <c r="B619" t="s">
        <v>2082</v>
      </c>
      <c r="D619">
        <v>2021</v>
      </c>
      <c r="E619" t="s">
        <v>2279</v>
      </c>
      <c r="F619" t="s">
        <v>2301</v>
      </c>
      <c r="G619">
        <v>-32.001186111111103</v>
      </c>
      <c r="H619">
        <v>115.549366666666</v>
      </c>
      <c r="I619" t="s">
        <v>2335</v>
      </c>
      <c r="J619">
        <v>66</v>
      </c>
      <c r="K619">
        <v>16</v>
      </c>
      <c r="L619">
        <v>17</v>
      </c>
      <c r="N619">
        <v>1</v>
      </c>
      <c r="O619">
        <v>1.5920000000000001</v>
      </c>
      <c r="R619">
        <v>4.9500000000000002E-2</v>
      </c>
    </row>
    <row r="620" spans="1:18">
      <c r="A620" t="s">
        <v>2083</v>
      </c>
      <c r="B620" t="s">
        <v>2082</v>
      </c>
      <c r="D620">
        <v>2021</v>
      </c>
      <c r="E620" t="s">
        <v>2279</v>
      </c>
      <c r="F620" t="s">
        <v>2301</v>
      </c>
      <c r="G620">
        <v>-32.001186111111103</v>
      </c>
      <c r="H620">
        <v>115.549366666666</v>
      </c>
      <c r="I620" t="s">
        <v>2335</v>
      </c>
      <c r="J620">
        <v>66</v>
      </c>
      <c r="K620">
        <v>17</v>
      </c>
      <c r="L620">
        <v>18</v>
      </c>
      <c r="N620">
        <v>1</v>
      </c>
      <c r="O620">
        <v>1.6715</v>
      </c>
      <c r="R620">
        <v>4.7199999999999999E-2</v>
      </c>
    </row>
    <row r="621" spans="1:18">
      <c r="A621" t="s">
        <v>2083</v>
      </c>
      <c r="B621" t="s">
        <v>2082</v>
      </c>
      <c r="D621">
        <v>2021</v>
      </c>
      <c r="E621" t="s">
        <v>2279</v>
      </c>
      <c r="F621" t="s">
        <v>2301</v>
      </c>
      <c r="G621">
        <v>-32.001186111111103</v>
      </c>
      <c r="H621">
        <v>115.549366666666</v>
      </c>
      <c r="I621" t="s">
        <v>2335</v>
      </c>
      <c r="J621">
        <v>66</v>
      </c>
      <c r="K621">
        <v>18</v>
      </c>
      <c r="L621">
        <v>19</v>
      </c>
      <c r="N621">
        <v>1</v>
      </c>
      <c r="O621">
        <v>1.7175</v>
      </c>
      <c r="R621">
        <v>4.48E-2</v>
      </c>
    </row>
    <row r="622" spans="1:18">
      <c r="A622" t="s">
        <v>2083</v>
      </c>
      <c r="B622" t="s">
        <v>2082</v>
      </c>
      <c r="D622">
        <v>2021</v>
      </c>
      <c r="E622" t="s">
        <v>2279</v>
      </c>
      <c r="F622" t="s">
        <v>2301</v>
      </c>
      <c r="G622">
        <v>-32.001186111111103</v>
      </c>
      <c r="H622">
        <v>115.549366666666</v>
      </c>
      <c r="I622" t="s">
        <v>2335</v>
      </c>
      <c r="J622">
        <v>66</v>
      </c>
      <c r="K622">
        <v>19</v>
      </c>
      <c r="L622">
        <v>20</v>
      </c>
      <c r="N622">
        <v>1</v>
      </c>
      <c r="O622">
        <v>1.5575000000000001</v>
      </c>
      <c r="R622">
        <v>4.1799999999999997E-2</v>
      </c>
    </row>
    <row r="623" spans="1:18">
      <c r="A623" t="s">
        <v>2083</v>
      </c>
      <c r="B623" t="s">
        <v>2082</v>
      </c>
      <c r="D623">
        <v>2021</v>
      </c>
      <c r="E623" t="s">
        <v>2279</v>
      </c>
      <c r="F623" t="s">
        <v>2301</v>
      </c>
      <c r="G623">
        <v>-32.001186111111103</v>
      </c>
      <c r="H623">
        <v>115.549366666666</v>
      </c>
      <c r="I623" t="s">
        <v>2335</v>
      </c>
      <c r="J623">
        <v>66</v>
      </c>
      <c r="K623">
        <v>20</v>
      </c>
      <c r="L623">
        <v>21</v>
      </c>
      <c r="N623">
        <v>1</v>
      </c>
      <c r="O623">
        <v>1.5507</v>
      </c>
      <c r="R623">
        <v>3.8800000000000001E-2</v>
      </c>
    </row>
    <row r="624" spans="1:18">
      <c r="A624" t="s">
        <v>2083</v>
      </c>
      <c r="B624" t="s">
        <v>2082</v>
      </c>
      <c r="D624">
        <v>2021</v>
      </c>
      <c r="E624" t="s">
        <v>2279</v>
      </c>
      <c r="F624" t="s">
        <v>2301</v>
      </c>
      <c r="G624">
        <v>-32.001186111111103</v>
      </c>
      <c r="H624">
        <v>115.549366666666</v>
      </c>
      <c r="I624" t="s">
        <v>2335</v>
      </c>
      <c r="J624">
        <v>66</v>
      </c>
      <c r="K624">
        <v>21</v>
      </c>
      <c r="L624">
        <v>22</v>
      </c>
      <c r="N624">
        <v>1</v>
      </c>
      <c r="O624">
        <v>1.8444</v>
      </c>
      <c r="R624">
        <v>4.0099999999999997E-2</v>
      </c>
    </row>
    <row r="625" spans="1:18">
      <c r="A625" t="s">
        <v>2083</v>
      </c>
      <c r="B625" t="s">
        <v>2082</v>
      </c>
      <c r="D625">
        <v>2021</v>
      </c>
      <c r="E625" t="s">
        <v>2279</v>
      </c>
      <c r="F625" t="s">
        <v>2301</v>
      </c>
      <c r="G625">
        <v>-32.001186111111103</v>
      </c>
      <c r="H625">
        <v>115.549366666666</v>
      </c>
      <c r="I625" t="s">
        <v>2335</v>
      </c>
      <c r="J625">
        <v>66</v>
      </c>
      <c r="K625">
        <v>22</v>
      </c>
      <c r="L625">
        <v>23</v>
      </c>
      <c r="N625">
        <v>1</v>
      </c>
      <c r="O625">
        <v>1.7907999999999999</v>
      </c>
      <c r="R625">
        <v>4.1300000000000003E-2</v>
      </c>
    </row>
    <row r="626" spans="1:18">
      <c r="A626" t="s">
        <v>2083</v>
      </c>
      <c r="B626" t="s">
        <v>2082</v>
      </c>
      <c r="D626">
        <v>2021</v>
      </c>
      <c r="E626" t="s">
        <v>2279</v>
      </c>
      <c r="F626" t="s">
        <v>2301</v>
      </c>
      <c r="G626">
        <v>-32.001186111111103</v>
      </c>
      <c r="H626">
        <v>115.549366666666</v>
      </c>
      <c r="I626" t="s">
        <v>2335</v>
      </c>
      <c r="J626">
        <v>66</v>
      </c>
      <c r="K626">
        <v>23</v>
      </c>
      <c r="L626">
        <v>24</v>
      </c>
      <c r="N626">
        <v>1</v>
      </c>
      <c r="O626">
        <v>1.546</v>
      </c>
      <c r="R626">
        <v>5.33E-2</v>
      </c>
    </row>
    <row r="627" spans="1:18">
      <c r="A627" t="s">
        <v>2083</v>
      </c>
      <c r="B627" t="s">
        <v>2082</v>
      </c>
      <c r="D627">
        <v>2021</v>
      </c>
      <c r="E627" t="s">
        <v>2279</v>
      </c>
      <c r="F627" t="s">
        <v>2301</v>
      </c>
      <c r="G627">
        <v>-32.001186111111103</v>
      </c>
      <c r="H627">
        <v>115.549366666666</v>
      </c>
      <c r="I627" t="s">
        <v>2335</v>
      </c>
      <c r="J627">
        <v>66</v>
      </c>
      <c r="K627">
        <v>24</v>
      </c>
      <c r="L627">
        <v>25</v>
      </c>
      <c r="N627">
        <v>1</v>
      </c>
      <c r="O627">
        <v>2.0211000000000001</v>
      </c>
      <c r="R627">
        <v>6.5199999999999994E-2</v>
      </c>
    </row>
    <row r="628" spans="1:18">
      <c r="A628" t="s">
        <v>2083</v>
      </c>
      <c r="B628" t="s">
        <v>2082</v>
      </c>
      <c r="D628">
        <v>2021</v>
      </c>
      <c r="E628" t="s">
        <v>2279</v>
      </c>
      <c r="F628" t="s">
        <v>2301</v>
      </c>
      <c r="G628">
        <v>-32.001186111111103</v>
      </c>
      <c r="H628">
        <v>115.549366666666</v>
      </c>
      <c r="I628" t="s">
        <v>2335</v>
      </c>
      <c r="J628">
        <v>66</v>
      </c>
      <c r="K628">
        <v>25</v>
      </c>
      <c r="L628">
        <v>26</v>
      </c>
      <c r="N628">
        <v>1</v>
      </c>
      <c r="O628">
        <v>1.9612000000000001</v>
      </c>
      <c r="R628">
        <v>6.4000000000000001E-2</v>
      </c>
    </row>
    <row r="629" spans="1:18">
      <c r="A629" t="s">
        <v>2083</v>
      </c>
      <c r="B629" t="s">
        <v>2082</v>
      </c>
      <c r="D629">
        <v>2021</v>
      </c>
      <c r="E629" t="s">
        <v>2279</v>
      </c>
      <c r="F629" t="s">
        <v>2301</v>
      </c>
      <c r="G629">
        <v>-32.001186111111103</v>
      </c>
      <c r="H629">
        <v>115.549366666666</v>
      </c>
      <c r="I629" t="s">
        <v>2335</v>
      </c>
      <c r="J629">
        <v>66</v>
      </c>
      <c r="K629">
        <v>26</v>
      </c>
      <c r="L629">
        <v>27</v>
      </c>
      <c r="N629">
        <v>1</v>
      </c>
      <c r="O629">
        <v>1.8934</v>
      </c>
      <c r="R629">
        <v>6.2799999999999995E-2</v>
      </c>
    </row>
    <row r="630" spans="1:18">
      <c r="A630" t="s">
        <v>2083</v>
      </c>
      <c r="B630" t="s">
        <v>2082</v>
      </c>
      <c r="D630">
        <v>2021</v>
      </c>
      <c r="E630" t="s">
        <v>2279</v>
      </c>
      <c r="F630" t="s">
        <v>2301</v>
      </c>
      <c r="G630">
        <v>-32.001186111111103</v>
      </c>
      <c r="H630">
        <v>115.549366666666</v>
      </c>
      <c r="I630" t="s">
        <v>2335</v>
      </c>
      <c r="J630">
        <v>66</v>
      </c>
      <c r="K630">
        <v>27</v>
      </c>
      <c r="L630">
        <v>28</v>
      </c>
      <c r="N630">
        <v>1</v>
      </c>
      <c r="O630">
        <v>2.0465</v>
      </c>
      <c r="R630">
        <v>5.8599999999999999E-2</v>
      </c>
    </row>
    <row r="631" spans="1:18">
      <c r="A631" t="s">
        <v>2083</v>
      </c>
      <c r="B631" t="s">
        <v>2082</v>
      </c>
      <c r="D631">
        <v>2021</v>
      </c>
      <c r="E631" t="s">
        <v>2279</v>
      </c>
      <c r="F631" t="s">
        <v>2301</v>
      </c>
      <c r="G631">
        <v>-32.001186111111103</v>
      </c>
      <c r="H631">
        <v>115.549366666666</v>
      </c>
      <c r="I631" t="s">
        <v>2335</v>
      </c>
      <c r="J631">
        <v>66</v>
      </c>
      <c r="K631">
        <v>28</v>
      </c>
      <c r="L631">
        <v>29</v>
      </c>
      <c r="N631">
        <v>1</v>
      </c>
      <c r="O631">
        <v>1.8829</v>
      </c>
      <c r="R631">
        <v>5.4399999999999997E-2</v>
      </c>
    </row>
    <row r="632" spans="1:18">
      <c r="A632" t="s">
        <v>2083</v>
      </c>
      <c r="B632" t="s">
        <v>2082</v>
      </c>
      <c r="D632">
        <v>2021</v>
      </c>
      <c r="E632" t="s">
        <v>2279</v>
      </c>
      <c r="F632" t="s">
        <v>2301</v>
      </c>
      <c r="G632">
        <v>-32.001186111111103</v>
      </c>
      <c r="H632">
        <v>115.549366666666</v>
      </c>
      <c r="I632" t="s">
        <v>2335</v>
      </c>
      <c r="J632">
        <v>66</v>
      </c>
      <c r="K632">
        <v>29</v>
      </c>
      <c r="L632">
        <v>30</v>
      </c>
      <c r="N632">
        <v>1</v>
      </c>
      <c r="O632">
        <v>1.899</v>
      </c>
      <c r="R632">
        <v>7.5300000000000006E-2</v>
      </c>
    </row>
    <row r="633" spans="1:18">
      <c r="A633" t="s">
        <v>2083</v>
      </c>
      <c r="B633" t="s">
        <v>2082</v>
      </c>
      <c r="D633">
        <v>2021</v>
      </c>
      <c r="E633" t="s">
        <v>2279</v>
      </c>
      <c r="F633" t="s">
        <v>2301</v>
      </c>
      <c r="G633">
        <v>-32.001186111111103</v>
      </c>
      <c r="H633">
        <v>115.549366666666</v>
      </c>
      <c r="I633" t="s">
        <v>2335</v>
      </c>
      <c r="J633">
        <v>66</v>
      </c>
      <c r="K633">
        <v>30</v>
      </c>
      <c r="L633">
        <v>31</v>
      </c>
      <c r="N633">
        <v>1</v>
      </c>
      <c r="O633">
        <v>1.7401</v>
      </c>
      <c r="R633">
        <v>9.6199999999999994E-2</v>
      </c>
    </row>
    <row r="634" spans="1:18">
      <c r="A634" t="s">
        <v>2083</v>
      </c>
      <c r="B634" t="s">
        <v>2082</v>
      </c>
      <c r="D634">
        <v>2021</v>
      </c>
      <c r="E634" t="s">
        <v>2279</v>
      </c>
      <c r="F634" t="s">
        <v>2301</v>
      </c>
      <c r="G634">
        <v>-32.001186111111103</v>
      </c>
      <c r="H634">
        <v>115.549366666666</v>
      </c>
      <c r="I634" t="s">
        <v>2335</v>
      </c>
      <c r="J634">
        <v>66</v>
      </c>
      <c r="K634">
        <v>31</v>
      </c>
      <c r="L634">
        <v>32</v>
      </c>
      <c r="N634">
        <v>1</v>
      </c>
      <c r="O634">
        <v>1.7786</v>
      </c>
      <c r="R634">
        <v>0.19750000000000001</v>
      </c>
    </row>
    <row r="635" spans="1:18">
      <c r="A635" t="s">
        <v>2083</v>
      </c>
      <c r="B635" t="s">
        <v>2082</v>
      </c>
      <c r="D635">
        <v>2021</v>
      </c>
      <c r="E635" t="s">
        <v>2279</v>
      </c>
      <c r="F635" t="s">
        <v>2301</v>
      </c>
      <c r="G635">
        <v>-32.001186111111103</v>
      </c>
      <c r="H635">
        <v>115.549366666666</v>
      </c>
      <c r="I635" t="s">
        <v>2335</v>
      </c>
      <c r="J635">
        <v>66</v>
      </c>
      <c r="K635">
        <v>32</v>
      </c>
      <c r="L635">
        <v>33</v>
      </c>
      <c r="N635">
        <v>1</v>
      </c>
      <c r="O635">
        <v>1.6045</v>
      </c>
      <c r="R635">
        <v>0.2989</v>
      </c>
    </row>
    <row r="636" spans="1:18">
      <c r="A636" t="s">
        <v>2083</v>
      </c>
      <c r="B636" t="s">
        <v>2082</v>
      </c>
      <c r="D636">
        <v>2021</v>
      </c>
      <c r="E636" t="s">
        <v>2279</v>
      </c>
      <c r="F636" t="s">
        <v>2301</v>
      </c>
      <c r="G636">
        <v>-32.001186111111103</v>
      </c>
      <c r="H636">
        <v>115.549366666666</v>
      </c>
      <c r="I636" t="s">
        <v>2335</v>
      </c>
      <c r="J636">
        <v>66</v>
      </c>
      <c r="K636">
        <v>33</v>
      </c>
      <c r="L636">
        <v>34</v>
      </c>
      <c r="N636">
        <v>1</v>
      </c>
      <c r="O636">
        <v>1.6318999999999999</v>
      </c>
      <c r="R636">
        <v>0.2054</v>
      </c>
    </row>
    <row r="637" spans="1:18">
      <c r="A637" t="s">
        <v>2083</v>
      </c>
      <c r="B637" t="s">
        <v>2082</v>
      </c>
      <c r="D637">
        <v>2021</v>
      </c>
      <c r="E637" t="s">
        <v>2279</v>
      </c>
      <c r="F637" t="s">
        <v>2301</v>
      </c>
      <c r="G637">
        <v>-32.001186111111103</v>
      </c>
      <c r="H637">
        <v>115.549366666666</v>
      </c>
      <c r="I637" t="s">
        <v>2335</v>
      </c>
      <c r="J637">
        <v>66</v>
      </c>
      <c r="K637">
        <v>34</v>
      </c>
      <c r="L637">
        <v>35</v>
      </c>
      <c r="N637">
        <v>1</v>
      </c>
      <c r="O637">
        <v>1.4652000000000001</v>
      </c>
      <c r="R637">
        <v>0.112</v>
      </c>
    </row>
    <row r="638" spans="1:18">
      <c r="A638" t="s">
        <v>2083</v>
      </c>
      <c r="B638" t="s">
        <v>2082</v>
      </c>
      <c r="D638">
        <v>2021</v>
      </c>
      <c r="E638" t="s">
        <v>2279</v>
      </c>
      <c r="F638" t="s">
        <v>2301</v>
      </c>
      <c r="G638">
        <v>-32.001186111111103</v>
      </c>
      <c r="H638">
        <v>115.549366666666</v>
      </c>
      <c r="I638" t="s">
        <v>2335</v>
      </c>
      <c r="J638">
        <v>66</v>
      </c>
      <c r="K638">
        <v>35</v>
      </c>
      <c r="L638">
        <v>36</v>
      </c>
      <c r="N638">
        <v>1</v>
      </c>
      <c r="O638">
        <v>1.4218999999999999</v>
      </c>
      <c r="R638">
        <v>9.0700000000000003E-2</v>
      </c>
    </row>
    <row r="639" spans="1:18">
      <c r="A639" t="s">
        <v>2083</v>
      </c>
      <c r="B639" t="s">
        <v>2082</v>
      </c>
      <c r="D639">
        <v>2021</v>
      </c>
      <c r="E639" t="s">
        <v>2279</v>
      </c>
      <c r="F639" t="s">
        <v>2301</v>
      </c>
      <c r="G639">
        <v>-32.001186111111103</v>
      </c>
      <c r="H639">
        <v>115.549366666666</v>
      </c>
      <c r="I639" t="s">
        <v>2335</v>
      </c>
      <c r="J639">
        <v>66</v>
      </c>
      <c r="K639">
        <v>36</v>
      </c>
      <c r="L639">
        <v>37</v>
      </c>
      <c r="N639">
        <v>1</v>
      </c>
      <c r="O639">
        <v>1.8527</v>
      </c>
      <c r="R639">
        <v>6.93E-2</v>
      </c>
    </row>
    <row r="640" spans="1:18">
      <c r="A640" t="s">
        <v>2083</v>
      </c>
      <c r="B640" t="s">
        <v>2082</v>
      </c>
      <c r="D640">
        <v>2021</v>
      </c>
      <c r="E640" t="s">
        <v>2279</v>
      </c>
      <c r="F640" t="s">
        <v>2301</v>
      </c>
      <c r="G640">
        <v>-32.001186111111103</v>
      </c>
      <c r="H640">
        <v>115.549366666666</v>
      </c>
      <c r="I640" t="s">
        <v>2335</v>
      </c>
      <c r="J640">
        <v>66</v>
      </c>
      <c r="K640">
        <v>37</v>
      </c>
      <c r="L640">
        <v>38</v>
      </c>
      <c r="N640">
        <v>1</v>
      </c>
      <c r="O640">
        <v>1.7611000000000001</v>
      </c>
      <c r="R640">
        <v>0.14480000000000001</v>
      </c>
    </row>
    <row r="641" spans="1:18">
      <c r="A641" t="s">
        <v>2083</v>
      </c>
      <c r="B641" t="s">
        <v>2082</v>
      </c>
      <c r="D641">
        <v>2021</v>
      </c>
      <c r="E641" t="s">
        <v>2279</v>
      </c>
      <c r="F641" t="s">
        <v>2301</v>
      </c>
      <c r="G641">
        <v>-32.001186111111103</v>
      </c>
      <c r="H641">
        <v>115.549366666666</v>
      </c>
      <c r="I641" t="s">
        <v>2335</v>
      </c>
      <c r="J641">
        <v>66</v>
      </c>
      <c r="K641">
        <v>38</v>
      </c>
      <c r="L641">
        <v>39</v>
      </c>
      <c r="N641">
        <v>1</v>
      </c>
      <c r="O641">
        <v>1.8517999999999999</v>
      </c>
      <c r="R641">
        <v>0.22020000000000001</v>
      </c>
    </row>
    <row r="642" spans="1:18">
      <c r="A642" t="s">
        <v>2083</v>
      </c>
      <c r="B642" t="s">
        <v>2082</v>
      </c>
      <c r="D642">
        <v>2021</v>
      </c>
      <c r="E642" t="s">
        <v>2279</v>
      </c>
      <c r="F642" t="s">
        <v>2301</v>
      </c>
      <c r="G642">
        <v>-32.001186111111103</v>
      </c>
      <c r="H642">
        <v>115.549366666666</v>
      </c>
      <c r="I642" t="s">
        <v>2335</v>
      </c>
      <c r="J642">
        <v>66</v>
      </c>
      <c r="K642">
        <v>39</v>
      </c>
      <c r="L642">
        <v>40</v>
      </c>
      <c r="N642">
        <v>1</v>
      </c>
      <c r="O642">
        <v>1.6632</v>
      </c>
      <c r="R642">
        <v>0.21049999999999999</v>
      </c>
    </row>
    <row r="643" spans="1:18">
      <c r="A643" t="s">
        <v>2083</v>
      </c>
      <c r="B643" t="s">
        <v>2082</v>
      </c>
      <c r="D643">
        <v>2021</v>
      </c>
      <c r="E643" t="s">
        <v>2279</v>
      </c>
      <c r="F643" t="s">
        <v>2301</v>
      </c>
      <c r="G643">
        <v>-32.001186111111103</v>
      </c>
      <c r="H643">
        <v>115.549366666666</v>
      </c>
      <c r="I643" t="s">
        <v>2335</v>
      </c>
      <c r="J643">
        <v>66</v>
      </c>
      <c r="K643">
        <v>40</v>
      </c>
      <c r="L643">
        <v>41</v>
      </c>
      <c r="N643">
        <v>1</v>
      </c>
      <c r="O643">
        <v>1.8866000000000001</v>
      </c>
      <c r="R643">
        <v>0.20080000000000001</v>
      </c>
    </row>
    <row r="644" spans="1:18">
      <c r="A644" t="s">
        <v>2083</v>
      </c>
      <c r="B644" t="s">
        <v>2082</v>
      </c>
      <c r="D644">
        <v>2021</v>
      </c>
      <c r="E644" t="s">
        <v>2279</v>
      </c>
      <c r="F644" t="s">
        <v>2301</v>
      </c>
      <c r="G644">
        <v>-32.001186111111103</v>
      </c>
      <c r="H644">
        <v>115.549366666666</v>
      </c>
      <c r="I644" t="s">
        <v>2335</v>
      </c>
      <c r="J644">
        <v>66</v>
      </c>
      <c r="K644">
        <v>41</v>
      </c>
      <c r="L644">
        <v>42</v>
      </c>
      <c r="N644">
        <v>1</v>
      </c>
      <c r="O644">
        <v>1.8077000000000001</v>
      </c>
      <c r="R644">
        <v>0.2024</v>
      </c>
    </row>
    <row r="645" spans="1:18">
      <c r="A645" t="s">
        <v>2083</v>
      </c>
      <c r="B645" t="s">
        <v>2082</v>
      </c>
      <c r="D645">
        <v>2021</v>
      </c>
      <c r="E645" t="s">
        <v>2279</v>
      </c>
      <c r="F645" t="s">
        <v>2301</v>
      </c>
      <c r="G645">
        <v>-32.001186111111103</v>
      </c>
      <c r="H645">
        <v>115.549366666666</v>
      </c>
      <c r="I645" t="s">
        <v>2335</v>
      </c>
      <c r="J645">
        <v>66</v>
      </c>
      <c r="K645">
        <v>42</v>
      </c>
      <c r="L645">
        <v>43</v>
      </c>
      <c r="N645">
        <v>1</v>
      </c>
      <c r="O645">
        <v>1.9095</v>
      </c>
      <c r="R645">
        <v>0.2041</v>
      </c>
    </row>
    <row r="646" spans="1:18">
      <c r="A646" t="s">
        <v>2083</v>
      </c>
      <c r="B646" t="s">
        <v>2082</v>
      </c>
      <c r="D646">
        <v>2021</v>
      </c>
      <c r="E646" t="s">
        <v>2279</v>
      </c>
      <c r="F646" t="s">
        <v>2301</v>
      </c>
      <c r="G646">
        <v>-32.001186111111103</v>
      </c>
      <c r="H646">
        <v>115.549366666666</v>
      </c>
      <c r="I646" t="s">
        <v>2335</v>
      </c>
      <c r="J646">
        <v>66</v>
      </c>
      <c r="K646">
        <v>43</v>
      </c>
      <c r="L646">
        <v>44</v>
      </c>
      <c r="N646">
        <v>1</v>
      </c>
      <c r="O646">
        <v>1.5669</v>
      </c>
    </row>
    <row r="647" spans="1:18">
      <c r="A647" t="s">
        <v>2083</v>
      </c>
      <c r="B647" t="s">
        <v>2082</v>
      </c>
      <c r="D647">
        <v>2021</v>
      </c>
      <c r="E647" t="s">
        <v>2280</v>
      </c>
      <c r="F647" t="s">
        <v>2301</v>
      </c>
      <c r="G647">
        <v>-32.0059388888887</v>
      </c>
      <c r="H647">
        <v>115.486069444444</v>
      </c>
      <c r="I647" t="s">
        <v>2330</v>
      </c>
      <c r="J647">
        <v>72</v>
      </c>
      <c r="K647">
        <v>0</v>
      </c>
      <c r="L647">
        <v>1</v>
      </c>
      <c r="N647">
        <v>1</v>
      </c>
      <c r="O647">
        <v>0.90480000000000005</v>
      </c>
      <c r="R647">
        <v>1.3909</v>
      </c>
    </row>
    <row r="648" spans="1:18">
      <c r="A648" t="s">
        <v>2083</v>
      </c>
      <c r="B648" t="s">
        <v>2082</v>
      </c>
      <c r="D648">
        <v>2021</v>
      </c>
      <c r="E648" t="s">
        <v>2280</v>
      </c>
      <c r="F648" t="s">
        <v>2301</v>
      </c>
      <c r="G648">
        <v>-32.0059388888887</v>
      </c>
      <c r="H648">
        <v>115.486069444444</v>
      </c>
      <c r="I648" t="s">
        <v>2330</v>
      </c>
      <c r="J648">
        <v>72</v>
      </c>
      <c r="K648">
        <v>1</v>
      </c>
      <c r="L648">
        <v>2</v>
      </c>
      <c r="N648">
        <v>1</v>
      </c>
      <c r="O648">
        <v>1.2950999999999999</v>
      </c>
      <c r="R648">
        <v>1.2270000000000001</v>
      </c>
    </row>
    <row r="649" spans="1:18">
      <c r="A649" t="s">
        <v>2083</v>
      </c>
      <c r="B649" t="s">
        <v>2082</v>
      </c>
      <c r="D649">
        <v>2021</v>
      </c>
      <c r="E649" t="s">
        <v>2280</v>
      </c>
      <c r="F649" t="s">
        <v>2301</v>
      </c>
      <c r="G649">
        <v>-32.0059388888887</v>
      </c>
      <c r="H649">
        <v>115.486069444444</v>
      </c>
      <c r="I649" t="s">
        <v>2330</v>
      </c>
      <c r="J649">
        <v>72</v>
      </c>
      <c r="K649">
        <v>2</v>
      </c>
      <c r="L649">
        <v>3</v>
      </c>
      <c r="N649">
        <v>1</v>
      </c>
      <c r="O649">
        <v>1.3644000000000001</v>
      </c>
      <c r="R649">
        <v>1.0630999999999999</v>
      </c>
    </row>
    <row r="650" spans="1:18">
      <c r="A650" t="s">
        <v>2083</v>
      </c>
      <c r="B650" t="s">
        <v>2082</v>
      </c>
      <c r="D650">
        <v>2021</v>
      </c>
      <c r="E650" t="s">
        <v>2280</v>
      </c>
      <c r="F650" t="s">
        <v>2301</v>
      </c>
      <c r="G650">
        <v>-32.0059388888887</v>
      </c>
      <c r="H650">
        <v>115.486069444444</v>
      </c>
      <c r="I650" t="s">
        <v>2330</v>
      </c>
      <c r="J650">
        <v>72</v>
      </c>
      <c r="K650">
        <v>3</v>
      </c>
      <c r="L650">
        <v>4</v>
      </c>
      <c r="N650">
        <v>1</v>
      </c>
      <c r="O650">
        <v>1.3519000000000001</v>
      </c>
      <c r="R650">
        <v>0.98160000000000003</v>
      </c>
    </row>
    <row r="651" spans="1:18">
      <c r="A651" t="s">
        <v>2083</v>
      </c>
      <c r="B651" t="s">
        <v>2082</v>
      </c>
      <c r="D651">
        <v>2021</v>
      </c>
      <c r="E651" t="s">
        <v>2280</v>
      </c>
      <c r="F651" t="s">
        <v>2301</v>
      </c>
      <c r="G651">
        <v>-32.0059388888887</v>
      </c>
      <c r="H651">
        <v>115.486069444444</v>
      </c>
      <c r="I651" t="s">
        <v>2330</v>
      </c>
      <c r="J651">
        <v>72</v>
      </c>
      <c r="K651">
        <v>4</v>
      </c>
      <c r="L651">
        <v>5</v>
      </c>
      <c r="N651">
        <v>1</v>
      </c>
      <c r="O651">
        <v>1.2662</v>
      </c>
      <c r="R651">
        <v>0.90010000000000001</v>
      </c>
    </row>
    <row r="652" spans="1:18">
      <c r="A652" t="s">
        <v>2083</v>
      </c>
      <c r="B652" t="s">
        <v>2082</v>
      </c>
      <c r="D652">
        <v>2021</v>
      </c>
      <c r="E652" t="s">
        <v>2280</v>
      </c>
      <c r="F652" t="s">
        <v>2301</v>
      </c>
      <c r="G652">
        <v>-32.0059388888887</v>
      </c>
      <c r="H652">
        <v>115.486069444444</v>
      </c>
      <c r="I652" t="s">
        <v>2330</v>
      </c>
      <c r="J652">
        <v>72</v>
      </c>
      <c r="K652">
        <v>5</v>
      </c>
      <c r="L652">
        <v>6</v>
      </c>
      <c r="N652">
        <v>1</v>
      </c>
      <c r="O652">
        <v>1.3989</v>
      </c>
      <c r="R652">
        <v>0.73729999999999996</v>
      </c>
    </row>
    <row r="653" spans="1:18">
      <c r="A653" t="s">
        <v>2083</v>
      </c>
      <c r="B653" t="s">
        <v>2082</v>
      </c>
      <c r="D653">
        <v>2021</v>
      </c>
      <c r="E653" t="s">
        <v>2280</v>
      </c>
      <c r="F653" t="s">
        <v>2301</v>
      </c>
      <c r="G653">
        <v>-32.0059388888887</v>
      </c>
      <c r="H653">
        <v>115.486069444444</v>
      </c>
      <c r="I653" t="s">
        <v>2330</v>
      </c>
      <c r="J653">
        <v>72</v>
      </c>
      <c r="K653">
        <v>6</v>
      </c>
      <c r="L653">
        <v>7</v>
      </c>
      <c r="N653">
        <v>1</v>
      </c>
      <c r="O653">
        <v>1.5720000000000001</v>
      </c>
      <c r="R653">
        <v>0.5746</v>
      </c>
    </row>
    <row r="654" spans="1:18">
      <c r="A654" t="s">
        <v>2083</v>
      </c>
      <c r="B654" t="s">
        <v>2082</v>
      </c>
      <c r="D654">
        <v>2021</v>
      </c>
      <c r="E654" t="s">
        <v>2280</v>
      </c>
      <c r="F654" t="s">
        <v>2301</v>
      </c>
      <c r="G654">
        <v>-32.0059388888887</v>
      </c>
      <c r="H654">
        <v>115.486069444444</v>
      </c>
      <c r="I654" t="s">
        <v>2330</v>
      </c>
      <c r="J654">
        <v>72</v>
      </c>
      <c r="K654">
        <v>7</v>
      </c>
      <c r="L654">
        <v>8</v>
      </c>
      <c r="N654">
        <v>1</v>
      </c>
      <c r="O654">
        <v>1.0741000000000001</v>
      </c>
      <c r="R654">
        <v>0.84799999999999998</v>
      </c>
    </row>
    <row r="655" spans="1:18">
      <c r="A655" t="s">
        <v>2083</v>
      </c>
      <c r="B655" t="s">
        <v>2082</v>
      </c>
      <c r="D655">
        <v>2021</v>
      </c>
      <c r="E655" t="s">
        <v>2280</v>
      </c>
      <c r="F655" t="s">
        <v>2301</v>
      </c>
      <c r="G655">
        <v>-32.0059388888887</v>
      </c>
      <c r="H655">
        <v>115.486069444444</v>
      </c>
      <c r="I655" t="s">
        <v>2330</v>
      </c>
      <c r="J655">
        <v>72</v>
      </c>
      <c r="K655">
        <v>8</v>
      </c>
      <c r="L655">
        <v>9</v>
      </c>
      <c r="N655">
        <v>1</v>
      </c>
      <c r="O655">
        <v>1.3121</v>
      </c>
      <c r="R655">
        <v>1.1214999999999999</v>
      </c>
    </row>
    <row r="656" spans="1:18">
      <c r="A656" t="s">
        <v>2083</v>
      </c>
      <c r="B656" t="s">
        <v>2082</v>
      </c>
      <c r="D656">
        <v>2021</v>
      </c>
      <c r="E656" t="s">
        <v>2280</v>
      </c>
      <c r="F656" t="s">
        <v>2301</v>
      </c>
      <c r="G656">
        <v>-32.0059388888887</v>
      </c>
      <c r="H656">
        <v>115.486069444444</v>
      </c>
      <c r="I656" t="s">
        <v>2330</v>
      </c>
      <c r="J656">
        <v>72</v>
      </c>
      <c r="K656">
        <v>9</v>
      </c>
      <c r="L656">
        <v>10</v>
      </c>
      <c r="N656">
        <v>1</v>
      </c>
      <c r="O656">
        <v>1.0790999999999999</v>
      </c>
      <c r="R656">
        <v>1.0498000000000001</v>
      </c>
    </row>
    <row r="657" spans="1:18">
      <c r="A657" t="s">
        <v>2083</v>
      </c>
      <c r="B657" t="s">
        <v>2082</v>
      </c>
      <c r="D657">
        <v>2021</v>
      </c>
      <c r="E657" t="s">
        <v>2280</v>
      </c>
      <c r="F657" t="s">
        <v>2301</v>
      </c>
      <c r="G657">
        <v>-32.0059388888887</v>
      </c>
      <c r="H657">
        <v>115.486069444444</v>
      </c>
      <c r="I657" t="s">
        <v>2330</v>
      </c>
      <c r="J657">
        <v>72</v>
      </c>
      <c r="K657">
        <v>10</v>
      </c>
      <c r="L657">
        <v>11</v>
      </c>
      <c r="N657">
        <v>1</v>
      </c>
      <c r="O657">
        <v>1.083</v>
      </c>
      <c r="R657">
        <v>0.97819999999999996</v>
      </c>
    </row>
    <row r="658" spans="1:18">
      <c r="A658" t="s">
        <v>2083</v>
      </c>
      <c r="B658" t="s">
        <v>2082</v>
      </c>
      <c r="D658">
        <v>2021</v>
      </c>
      <c r="E658" t="s">
        <v>2280</v>
      </c>
      <c r="F658" t="s">
        <v>2301</v>
      </c>
      <c r="G658">
        <v>-32.0059388888887</v>
      </c>
      <c r="H658">
        <v>115.486069444444</v>
      </c>
      <c r="I658" t="s">
        <v>2330</v>
      </c>
      <c r="J658">
        <v>72</v>
      </c>
      <c r="K658">
        <v>11</v>
      </c>
      <c r="L658">
        <v>12</v>
      </c>
      <c r="N658">
        <v>1</v>
      </c>
      <c r="O658">
        <v>1.4399</v>
      </c>
      <c r="R658">
        <v>1.0587</v>
      </c>
    </row>
    <row r="659" spans="1:18">
      <c r="A659" t="s">
        <v>2083</v>
      </c>
      <c r="B659" t="s">
        <v>2082</v>
      </c>
      <c r="D659">
        <v>2021</v>
      </c>
      <c r="E659" t="s">
        <v>2280</v>
      </c>
      <c r="F659" t="s">
        <v>2301</v>
      </c>
      <c r="G659">
        <v>-32.0059388888887</v>
      </c>
      <c r="H659">
        <v>115.486069444444</v>
      </c>
      <c r="I659" t="s">
        <v>2330</v>
      </c>
      <c r="J659">
        <v>72</v>
      </c>
      <c r="K659">
        <v>12</v>
      </c>
      <c r="L659">
        <v>13</v>
      </c>
      <c r="N659">
        <v>1</v>
      </c>
      <c r="O659">
        <v>2.1343999999999999</v>
      </c>
      <c r="R659">
        <v>1.1392</v>
      </c>
    </row>
    <row r="660" spans="1:18">
      <c r="A660" t="s">
        <v>2083</v>
      </c>
      <c r="B660" t="s">
        <v>2082</v>
      </c>
      <c r="D660">
        <v>2021</v>
      </c>
      <c r="E660" t="s">
        <v>2280</v>
      </c>
      <c r="F660" t="s">
        <v>2301</v>
      </c>
      <c r="G660">
        <v>-32.0059388888887</v>
      </c>
      <c r="H660">
        <v>115.486069444444</v>
      </c>
      <c r="I660" t="s">
        <v>2330</v>
      </c>
      <c r="J660">
        <v>72</v>
      </c>
      <c r="K660">
        <v>13</v>
      </c>
      <c r="L660">
        <v>14</v>
      </c>
      <c r="N660">
        <v>1</v>
      </c>
      <c r="O660">
        <v>1.0647</v>
      </c>
      <c r="R660">
        <v>0.93420000000000003</v>
      </c>
    </row>
    <row r="661" spans="1:18">
      <c r="A661" t="s">
        <v>2083</v>
      </c>
      <c r="B661" t="s">
        <v>2082</v>
      </c>
      <c r="D661">
        <v>2021</v>
      </c>
      <c r="E661" t="s">
        <v>2280</v>
      </c>
      <c r="F661" t="s">
        <v>2301</v>
      </c>
      <c r="G661">
        <v>-32.0059388888887</v>
      </c>
      <c r="H661">
        <v>115.486069444444</v>
      </c>
      <c r="I661" t="s">
        <v>2330</v>
      </c>
      <c r="J661">
        <v>72</v>
      </c>
      <c r="K661">
        <v>14</v>
      </c>
      <c r="L661">
        <v>15</v>
      </c>
      <c r="N661">
        <v>1</v>
      </c>
      <c r="O661">
        <v>0.96930000000000005</v>
      </c>
      <c r="R661">
        <v>0.72919999999999996</v>
      </c>
    </row>
    <row r="662" spans="1:18">
      <c r="A662" t="s">
        <v>2083</v>
      </c>
      <c r="B662" t="s">
        <v>2082</v>
      </c>
      <c r="D662">
        <v>2021</v>
      </c>
      <c r="E662" t="s">
        <v>2280</v>
      </c>
      <c r="F662" t="s">
        <v>2301</v>
      </c>
      <c r="G662">
        <v>-32.0059388888887</v>
      </c>
      <c r="H662">
        <v>115.486069444444</v>
      </c>
      <c r="I662" t="s">
        <v>2330</v>
      </c>
      <c r="J662">
        <v>72</v>
      </c>
      <c r="K662">
        <v>15</v>
      </c>
      <c r="L662">
        <v>16</v>
      </c>
      <c r="N662">
        <v>1</v>
      </c>
      <c r="O662">
        <v>0.68140000000000001</v>
      </c>
      <c r="R662">
        <v>0.97840000000000005</v>
      </c>
    </row>
    <row r="663" spans="1:18">
      <c r="A663" t="s">
        <v>2083</v>
      </c>
      <c r="B663" t="s">
        <v>2082</v>
      </c>
      <c r="D663">
        <v>2021</v>
      </c>
      <c r="E663" t="s">
        <v>2280</v>
      </c>
      <c r="F663" t="s">
        <v>2301</v>
      </c>
      <c r="G663">
        <v>-32.0059388888887</v>
      </c>
      <c r="H663">
        <v>115.486069444444</v>
      </c>
      <c r="I663" t="s">
        <v>2330</v>
      </c>
      <c r="J663">
        <v>72</v>
      </c>
      <c r="K663">
        <v>16</v>
      </c>
      <c r="L663">
        <v>17</v>
      </c>
      <c r="N663">
        <v>1</v>
      </c>
      <c r="O663">
        <v>0.64990000000000003</v>
      </c>
      <c r="R663">
        <v>1.2276</v>
      </c>
    </row>
    <row r="664" spans="1:18">
      <c r="A664" t="s">
        <v>2083</v>
      </c>
      <c r="B664" t="s">
        <v>2082</v>
      </c>
      <c r="D664">
        <v>2021</v>
      </c>
      <c r="E664" t="s">
        <v>2280</v>
      </c>
      <c r="F664" t="s">
        <v>2301</v>
      </c>
      <c r="G664">
        <v>-32.0059388888887</v>
      </c>
      <c r="H664">
        <v>115.486069444444</v>
      </c>
      <c r="I664" t="s">
        <v>2330</v>
      </c>
      <c r="J664">
        <v>72</v>
      </c>
      <c r="K664">
        <v>17</v>
      </c>
      <c r="L664">
        <v>18</v>
      </c>
      <c r="N664">
        <v>1</v>
      </c>
      <c r="O664">
        <v>0.97799999999999998</v>
      </c>
      <c r="R664">
        <v>0.94750000000000001</v>
      </c>
    </row>
    <row r="665" spans="1:18">
      <c r="A665" t="s">
        <v>2083</v>
      </c>
      <c r="B665" t="s">
        <v>2082</v>
      </c>
      <c r="D665">
        <v>2021</v>
      </c>
      <c r="E665" t="s">
        <v>2280</v>
      </c>
      <c r="F665" t="s">
        <v>2301</v>
      </c>
      <c r="G665">
        <v>-32.0059388888887</v>
      </c>
      <c r="H665">
        <v>115.486069444444</v>
      </c>
      <c r="I665" t="s">
        <v>2330</v>
      </c>
      <c r="J665">
        <v>72</v>
      </c>
      <c r="K665">
        <v>18</v>
      </c>
      <c r="L665">
        <v>19</v>
      </c>
      <c r="N665">
        <v>1</v>
      </c>
      <c r="O665">
        <v>1.2192000000000001</v>
      </c>
      <c r="R665">
        <v>0.6673</v>
      </c>
    </row>
    <row r="666" spans="1:18">
      <c r="A666" t="s">
        <v>2083</v>
      </c>
      <c r="B666" t="s">
        <v>2082</v>
      </c>
      <c r="D666">
        <v>2021</v>
      </c>
      <c r="E666" t="s">
        <v>2280</v>
      </c>
      <c r="F666" t="s">
        <v>2301</v>
      </c>
      <c r="G666">
        <v>-32.0059388888887</v>
      </c>
      <c r="H666">
        <v>115.486069444444</v>
      </c>
      <c r="I666" t="s">
        <v>2330</v>
      </c>
      <c r="J666">
        <v>72</v>
      </c>
      <c r="K666">
        <v>19</v>
      </c>
      <c r="L666">
        <v>20</v>
      </c>
      <c r="N666">
        <v>1</v>
      </c>
      <c r="O666">
        <v>1.4078999999999999</v>
      </c>
      <c r="R666">
        <v>0.70409999999999995</v>
      </c>
    </row>
    <row r="667" spans="1:18">
      <c r="A667" t="s">
        <v>2083</v>
      </c>
      <c r="B667" t="s">
        <v>2082</v>
      </c>
      <c r="D667">
        <v>2021</v>
      </c>
      <c r="E667" t="s">
        <v>2280</v>
      </c>
      <c r="F667" t="s">
        <v>2301</v>
      </c>
      <c r="G667">
        <v>-32.0059388888887</v>
      </c>
      <c r="H667">
        <v>115.486069444444</v>
      </c>
      <c r="I667" t="s">
        <v>2330</v>
      </c>
      <c r="J667">
        <v>72</v>
      </c>
      <c r="K667">
        <v>20</v>
      </c>
      <c r="L667">
        <v>21</v>
      </c>
      <c r="N667">
        <v>1</v>
      </c>
      <c r="O667">
        <v>1.0571999999999999</v>
      </c>
      <c r="R667">
        <v>0.74080000000000001</v>
      </c>
    </row>
    <row r="668" spans="1:18">
      <c r="A668" t="s">
        <v>2083</v>
      </c>
      <c r="B668" t="s">
        <v>2082</v>
      </c>
      <c r="D668">
        <v>2021</v>
      </c>
      <c r="E668" t="s">
        <v>2280</v>
      </c>
      <c r="F668" t="s">
        <v>2301</v>
      </c>
      <c r="G668">
        <v>-32.0059388888887</v>
      </c>
      <c r="H668">
        <v>115.486069444444</v>
      </c>
      <c r="I668" t="s">
        <v>2330</v>
      </c>
      <c r="J668">
        <v>72</v>
      </c>
      <c r="K668">
        <v>21</v>
      </c>
      <c r="L668">
        <v>22</v>
      </c>
      <c r="N668">
        <v>1</v>
      </c>
      <c r="O668">
        <v>1.119</v>
      </c>
      <c r="R668">
        <v>0.69530000000000003</v>
      </c>
    </row>
    <row r="669" spans="1:18">
      <c r="A669" t="s">
        <v>2083</v>
      </c>
      <c r="B669" t="s">
        <v>2082</v>
      </c>
      <c r="D669">
        <v>2021</v>
      </c>
      <c r="E669" t="s">
        <v>2280</v>
      </c>
      <c r="F669" t="s">
        <v>2301</v>
      </c>
      <c r="G669">
        <v>-32.0059388888887</v>
      </c>
      <c r="H669">
        <v>115.486069444444</v>
      </c>
      <c r="I669" t="s">
        <v>2330</v>
      </c>
      <c r="J669">
        <v>72</v>
      </c>
      <c r="K669">
        <v>22</v>
      </c>
      <c r="L669">
        <v>23</v>
      </c>
      <c r="N669">
        <v>1</v>
      </c>
      <c r="O669">
        <v>1.4217</v>
      </c>
      <c r="R669">
        <v>0.64980000000000004</v>
      </c>
    </row>
    <row r="670" spans="1:18">
      <c r="A670" t="s">
        <v>2083</v>
      </c>
      <c r="B670" t="s">
        <v>2082</v>
      </c>
      <c r="D670">
        <v>2021</v>
      </c>
      <c r="E670" t="s">
        <v>2280</v>
      </c>
      <c r="F670" t="s">
        <v>2301</v>
      </c>
      <c r="G670">
        <v>-32.0059388888887</v>
      </c>
      <c r="H670">
        <v>115.486069444444</v>
      </c>
      <c r="I670" t="s">
        <v>2330</v>
      </c>
      <c r="J670">
        <v>72</v>
      </c>
      <c r="K670">
        <v>23</v>
      </c>
      <c r="L670">
        <v>24</v>
      </c>
      <c r="N670">
        <v>1</v>
      </c>
      <c r="O670">
        <v>1.2214</v>
      </c>
      <c r="R670">
        <v>0.69750000000000001</v>
      </c>
    </row>
    <row r="671" spans="1:18">
      <c r="A671" t="s">
        <v>2083</v>
      </c>
      <c r="B671" t="s">
        <v>2082</v>
      </c>
      <c r="D671">
        <v>2021</v>
      </c>
      <c r="E671" t="s">
        <v>2280</v>
      </c>
      <c r="F671" t="s">
        <v>2301</v>
      </c>
      <c r="G671">
        <v>-32.0059388888887</v>
      </c>
      <c r="H671">
        <v>115.486069444444</v>
      </c>
      <c r="I671" t="s">
        <v>2330</v>
      </c>
      <c r="J671">
        <v>72</v>
      </c>
      <c r="K671">
        <v>24</v>
      </c>
      <c r="L671">
        <v>25</v>
      </c>
      <c r="N671">
        <v>1</v>
      </c>
      <c r="O671">
        <v>1.5838000000000001</v>
      </c>
      <c r="R671">
        <v>0.74519999999999997</v>
      </c>
    </row>
    <row r="672" spans="1:18">
      <c r="A672" t="s">
        <v>2083</v>
      </c>
      <c r="B672" t="s">
        <v>2082</v>
      </c>
      <c r="D672">
        <v>2021</v>
      </c>
      <c r="E672" t="s">
        <v>2280</v>
      </c>
      <c r="F672" t="s">
        <v>2301</v>
      </c>
      <c r="G672">
        <v>-32.0059388888887</v>
      </c>
      <c r="H672">
        <v>115.486069444444</v>
      </c>
      <c r="I672" t="s">
        <v>2330</v>
      </c>
      <c r="J672">
        <v>72</v>
      </c>
      <c r="K672">
        <v>25</v>
      </c>
      <c r="L672">
        <v>26</v>
      </c>
      <c r="N672">
        <v>1</v>
      </c>
      <c r="O672">
        <v>1.1153999999999999</v>
      </c>
      <c r="R672">
        <v>0.71179999999999999</v>
      </c>
    </row>
    <row r="673" spans="1:18">
      <c r="A673" t="s">
        <v>2083</v>
      </c>
      <c r="B673" t="s">
        <v>2082</v>
      </c>
      <c r="D673">
        <v>2021</v>
      </c>
      <c r="E673" t="s">
        <v>2280</v>
      </c>
      <c r="F673" t="s">
        <v>2301</v>
      </c>
      <c r="G673">
        <v>-32.0059388888887</v>
      </c>
      <c r="H673">
        <v>115.486069444444</v>
      </c>
      <c r="I673" t="s">
        <v>2330</v>
      </c>
      <c r="J673">
        <v>72</v>
      </c>
      <c r="K673">
        <v>26</v>
      </c>
      <c r="L673">
        <v>27</v>
      </c>
      <c r="N673">
        <v>1</v>
      </c>
      <c r="O673">
        <v>0.71340000000000003</v>
      </c>
      <c r="R673">
        <v>0.67849999999999999</v>
      </c>
    </row>
    <row r="674" spans="1:18">
      <c r="A674" t="s">
        <v>2083</v>
      </c>
      <c r="B674" t="s">
        <v>2082</v>
      </c>
      <c r="D674">
        <v>2021</v>
      </c>
      <c r="E674" t="s">
        <v>2280</v>
      </c>
      <c r="F674" t="s">
        <v>2301</v>
      </c>
      <c r="G674">
        <v>-32.0059388888887</v>
      </c>
      <c r="H674">
        <v>115.486069444444</v>
      </c>
      <c r="I674" t="s">
        <v>2330</v>
      </c>
      <c r="J674">
        <v>72</v>
      </c>
      <c r="K674">
        <v>27</v>
      </c>
      <c r="L674">
        <v>28</v>
      </c>
      <c r="N674">
        <v>1</v>
      </c>
      <c r="O674">
        <v>1.3821000000000001</v>
      </c>
      <c r="R674">
        <v>0.7399</v>
      </c>
    </row>
    <row r="675" spans="1:18">
      <c r="A675" t="s">
        <v>2083</v>
      </c>
      <c r="B675" t="s">
        <v>2082</v>
      </c>
      <c r="D675">
        <v>2021</v>
      </c>
      <c r="E675" t="s">
        <v>2280</v>
      </c>
      <c r="F675" t="s">
        <v>2301</v>
      </c>
      <c r="G675">
        <v>-32.0059388888887</v>
      </c>
      <c r="H675">
        <v>115.486069444444</v>
      </c>
      <c r="I675" t="s">
        <v>2330</v>
      </c>
      <c r="J675">
        <v>72</v>
      </c>
      <c r="K675">
        <v>28</v>
      </c>
      <c r="L675">
        <v>29</v>
      </c>
      <c r="N675">
        <v>1</v>
      </c>
      <c r="O675">
        <v>0.6048</v>
      </c>
      <c r="R675">
        <v>0.8014</v>
      </c>
    </row>
    <row r="676" spans="1:18">
      <c r="A676" t="s">
        <v>2083</v>
      </c>
      <c r="B676" t="s">
        <v>2082</v>
      </c>
      <c r="D676">
        <v>2021</v>
      </c>
      <c r="E676" t="s">
        <v>2280</v>
      </c>
      <c r="F676" t="s">
        <v>2301</v>
      </c>
      <c r="G676">
        <v>-32.0059388888887</v>
      </c>
      <c r="H676">
        <v>115.486069444444</v>
      </c>
      <c r="I676" t="s">
        <v>2330</v>
      </c>
      <c r="J676">
        <v>72</v>
      </c>
      <c r="K676">
        <v>29</v>
      </c>
      <c r="L676">
        <v>30</v>
      </c>
      <c r="N676">
        <v>1</v>
      </c>
      <c r="O676">
        <v>1.022</v>
      </c>
      <c r="R676">
        <v>0.78249999999999997</v>
      </c>
    </row>
    <row r="677" spans="1:18">
      <c r="A677" t="s">
        <v>2083</v>
      </c>
      <c r="B677" t="s">
        <v>2082</v>
      </c>
      <c r="D677">
        <v>2021</v>
      </c>
      <c r="E677" t="s">
        <v>2280</v>
      </c>
      <c r="F677" t="s">
        <v>2301</v>
      </c>
      <c r="G677">
        <v>-32.0059388888887</v>
      </c>
      <c r="H677">
        <v>115.486069444444</v>
      </c>
      <c r="I677" t="s">
        <v>2330</v>
      </c>
      <c r="J677">
        <v>72</v>
      </c>
      <c r="K677">
        <v>30</v>
      </c>
      <c r="L677">
        <v>31</v>
      </c>
      <c r="N677">
        <v>1</v>
      </c>
      <c r="O677">
        <v>0.9254</v>
      </c>
      <c r="R677">
        <v>0.76359999999999995</v>
      </c>
    </row>
    <row r="678" spans="1:18">
      <c r="A678" t="s">
        <v>2083</v>
      </c>
      <c r="B678" t="s">
        <v>2082</v>
      </c>
      <c r="D678">
        <v>2021</v>
      </c>
      <c r="E678" t="s">
        <v>2280</v>
      </c>
      <c r="F678" t="s">
        <v>2301</v>
      </c>
      <c r="G678">
        <v>-32.0059388888887</v>
      </c>
      <c r="H678">
        <v>115.486069444444</v>
      </c>
      <c r="I678" t="s">
        <v>2330</v>
      </c>
      <c r="J678">
        <v>72</v>
      </c>
      <c r="K678">
        <v>31</v>
      </c>
      <c r="L678">
        <v>32</v>
      </c>
      <c r="N678">
        <v>1</v>
      </c>
      <c r="O678">
        <v>1.1418999999999999</v>
      </c>
      <c r="R678">
        <v>0.67620000000000002</v>
      </c>
    </row>
    <row r="679" spans="1:18">
      <c r="A679" t="s">
        <v>2083</v>
      </c>
      <c r="B679" t="s">
        <v>2082</v>
      </c>
      <c r="D679">
        <v>2021</v>
      </c>
      <c r="E679" t="s">
        <v>2280</v>
      </c>
      <c r="F679" t="s">
        <v>2301</v>
      </c>
      <c r="G679">
        <v>-32.0059388888887</v>
      </c>
      <c r="H679">
        <v>115.486069444444</v>
      </c>
      <c r="I679" t="s">
        <v>2330</v>
      </c>
      <c r="J679">
        <v>72</v>
      </c>
      <c r="K679">
        <v>32</v>
      </c>
      <c r="L679">
        <v>33</v>
      </c>
      <c r="N679">
        <v>1</v>
      </c>
      <c r="O679">
        <v>1.6504000000000001</v>
      </c>
      <c r="R679">
        <v>0.58889999999999998</v>
      </c>
    </row>
    <row r="680" spans="1:18">
      <c r="A680" t="s">
        <v>2083</v>
      </c>
      <c r="B680" t="s">
        <v>2082</v>
      </c>
      <c r="D680">
        <v>2021</v>
      </c>
      <c r="E680" t="s">
        <v>2280</v>
      </c>
      <c r="F680" t="s">
        <v>2301</v>
      </c>
      <c r="G680">
        <v>-32.0059388888887</v>
      </c>
      <c r="H680">
        <v>115.486069444444</v>
      </c>
      <c r="I680" t="s">
        <v>2330</v>
      </c>
      <c r="J680">
        <v>72</v>
      </c>
      <c r="K680">
        <v>33</v>
      </c>
      <c r="L680">
        <v>34</v>
      </c>
      <c r="N680">
        <v>1</v>
      </c>
      <c r="O680">
        <v>1.0688</v>
      </c>
      <c r="R680">
        <v>0.63100000000000001</v>
      </c>
    </row>
    <row r="681" spans="1:18">
      <c r="A681" t="s">
        <v>2083</v>
      </c>
      <c r="B681" t="s">
        <v>2082</v>
      </c>
      <c r="D681">
        <v>2021</v>
      </c>
      <c r="E681" t="s">
        <v>2280</v>
      </c>
      <c r="F681" t="s">
        <v>2301</v>
      </c>
      <c r="G681">
        <v>-32.0059388888887</v>
      </c>
      <c r="H681">
        <v>115.486069444444</v>
      </c>
      <c r="I681" t="s">
        <v>2330</v>
      </c>
      <c r="J681">
        <v>72</v>
      </c>
      <c r="K681">
        <v>34</v>
      </c>
      <c r="L681">
        <v>35</v>
      </c>
      <c r="N681">
        <v>1</v>
      </c>
      <c r="O681">
        <v>1.2956000000000001</v>
      </c>
      <c r="R681">
        <v>0.67320000000000002</v>
      </c>
    </row>
    <row r="682" spans="1:18">
      <c r="A682" t="s">
        <v>2083</v>
      </c>
      <c r="B682" t="s">
        <v>2082</v>
      </c>
      <c r="D682">
        <v>2021</v>
      </c>
      <c r="E682" t="s">
        <v>2280</v>
      </c>
      <c r="F682" t="s">
        <v>2301</v>
      </c>
      <c r="G682">
        <v>-32.0059388888887</v>
      </c>
      <c r="H682">
        <v>115.486069444444</v>
      </c>
      <c r="I682" t="s">
        <v>2330</v>
      </c>
      <c r="J682">
        <v>72</v>
      </c>
      <c r="K682">
        <v>35</v>
      </c>
      <c r="L682">
        <v>36</v>
      </c>
      <c r="N682">
        <v>1</v>
      </c>
      <c r="O682">
        <v>1.0896999999999999</v>
      </c>
      <c r="R682">
        <v>0.63929999999999998</v>
      </c>
    </row>
    <row r="683" spans="1:18">
      <c r="A683" t="s">
        <v>2083</v>
      </c>
      <c r="B683" t="s">
        <v>2082</v>
      </c>
      <c r="D683">
        <v>2021</v>
      </c>
      <c r="E683" t="s">
        <v>2280</v>
      </c>
      <c r="F683" t="s">
        <v>2301</v>
      </c>
      <c r="G683">
        <v>-32.0059388888887</v>
      </c>
      <c r="H683">
        <v>115.486069444444</v>
      </c>
      <c r="I683" t="s">
        <v>2330</v>
      </c>
      <c r="J683">
        <v>72</v>
      </c>
      <c r="K683">
        <v>36</v>
      </c>
      <c r="L683">
        <v>37</v>
      </c>
      <c r="N683">
        <v>1</v>
      </c>
      <c r="O683">
        <v>1.1662999999999999</v>
      </c>
      <c r="R683">
        <v>0.60550000000000004</v>
      </c>
    </row>
    <row r="684" spans="1:18">
      <c r="A684" t="s">
        <v>2083</v>
      </c>
      <c r="B684" t="s">
        <v>2082</v>
      </c>
      <c r="D684">
        <v>2021</v>
      </c>
      <c r="E684" t="s">
        <v>2280</v>
      </c>
      <c r="F684" t="s">
        <v>2301</v>
      </c>
      <c r="G684">
        <v>-32.0059388888887</v>
      </c>
      <c r="H684">
        <v>115.486069444444</v>
      </c>
      <c r="I684" t="s">
        <v>2330</v>
      </c>
      <c r="J684">
        <v>72</v>
      </c>
      <c r="K684">
        <v>37</v>
      </c>
      <c r="L684">
        <v>38</v>
      </c>
      <c r="N684">
        <v>1</v>
      </c>
      <c r="O684">
        <v>1.1444000000000001</v>
      </c>
      <c r="R684">
        <v>0.62229999999999996</v>
      </c>
    </row>
    <row r="685" spans="1:18">
      <c r="A685" t="s">
        <v>2083</v>
      </c>
      <c r="B685" t="s">
        <v>2082</v>
      </c>
      <c r="D685">
        <v>2021</v>
      </c>
      <c r="E685" t="s">
        <v>2280</v>
      </c>
      <c r="F685" t="s">
        <v>2301</v>
      </c>
      <c r="G685">
        <v>-32.0059388888887</v>
      </c>
      <c r="H685">
        <v>115.486069444444</v>
      </c>
      <c r="I685" t="s">
        <v>2330</v>
      </c>
      <c r="J685">
        <v>72</v>
      </c>
      <c r="K685">
        <v>38</v>
      </c>
      <c r="L685">
        <v>39</v>
      </c>
      <c r="N685">
        <v>1</v>
      </c>
      <c r="O685">
        <v>1.1187</v>
      </c>
      <c r="R685">
        <v>0.63919999999999999</v>
      </c>
    </row>
    <row r="686" spans="1:18">
      <c r="A686" t="s">
        <v>2083</v>
      </c>
      <c r="B686" t="s">
        <v>2082</v>
      </c>
      <c r="D686">
        <v>2021</v>
      </c>
      <c r="E686" t="s">
        <v>2280</v>
      </c>
      <c r="F686" t="s">
        <v>2301</v>
      </c>
      <c r="G686">
        <v>-32.0059388888887</v>
      </c>
      <c r="H686">
        <v>115.486069444444</v>
      </c>
      <c r="I686" t="s">
        <v>2330</v>
      </c>
      <c r="J686">
        <v>72</v>
      </c>
      <c r="K686">
        <v>39</v>
      </c>
      <c r="L686">
        <v>40</v>
      </c>
      <c r="N686">
        <v>1</v>
      </c>
      <c r="O686">
        <v>1.7168000000000001</v>
      </c>
      <c r="R686">
        <v>0.63580000000000003</v>
      </c>
    </row>
    <row r="687" spans="1:18">
      <c r="A687" t="s">
        <v>2083</v>
      </c>
      <c r="B687" t="s">
        <v>2082</v>
      </c>
      <c r="D687">
        <v>2021</v>
      </c>
      <c r="E687" t="s">
        <v>2280</v>
      </c>
      <c r="F687" t="s">
        <v>2301</v>
      </c>
      <c r="G687">
        <v>-32.0059388888887</v>
      </c>
      <c r="H687">
        <v>115.486069444444</v>
      </c>
      <c r="I687" t="s">
        <v>2330</v>
      </c>
      <c r="J687">
        <v>72</v>
      </c>
      <c r="K687">
        <v>40</v>
      </c>
      <c r="L687">
        <v>41</v>
      </c>
      <c r="N687">
        <v>1</v>
      </c>
      <c r="O687">
        <v>1.2681</v>
      </c>
      <c r="R687">
        <v>0.63249999999999995</v>
      </c>
    </row>
    <row r="688" spans="1:18">
      <c r="A688" t="s">
        <v>2083</v>
      </c>
      <c r="B688" t="s">
        <v>2082</v>
      </c>
      <c r="D688">
        <v>2021</v>
      </c>
      <c r="E688" t="s">
        <v>2280</v>
      </c>
      <c r="F688" t="s">
        <v>2301</v>
      </c>
      <c r="G688">
        <v>-32.0059388888887</v>
      </c>
      <c r="H688">
        <v>115.486069444444</v>
      </c>
      <c r="I688" t="s">
        <v>2330</v>
      </c>
      <c r="J688">
        <v>72</v>
      </c>
      <c r="K688">
        <v>41</v>
      </c>
      <c r="L688">
        <v>42</v>
      </c>
      <c r="N688">
        <v>1</v>
      </c>
      <c r="O688">
        <v>1.1080000000000001</v>
      </c>
      <c r="R688">
        <v>0.78120000000000001</v>
      </c>
    </row>
    <row r="689" spans="1:18">
      <c r="A689" t="s">
        <v>2083</v>
      </c>
      <c r="B689" t="s">
        <v>2082</v>
      </c>
      <c r="D689">
        <v>2021</v>
      </c>
      <c r="E689" t="s">
        <v>2280</v>
      </c>
      <c r="F689" t="s">
        <v>2301</v>
      </c>
      <c r="G689">
        <v>-32.0059388888887</v>
      </c>
      <c r="H689">
        <v>115.486069444444</v>
      </c>
      <c r="I689" t="s">
        <v>2330</v>
      </c>
      <c r="J689">
        <v>72</v>
      </c>
      <c r="K689">
        <v>42</v>
      </c>
      <c r="L689">
        <v>43</v>
      </c>
      <c r="N689">
        <v>1</v>
      </c>
      <c r="O689">
        <v>1.2864</v>
      </c>
      <c r="R689">
        <v>0.78120000000000001</v>
      </c>
    </row>
    <row r="690" spans="1:18">
      <c r="A690" t="s">
        <v>2083</v>
      </c>
      <c r="B690" t="s">
        <v>2082</v>
      </c>
      <c r="D690">
        <v>2021</v>
      </c>
      <c r="E690" t="s">
        <v>2280</v>
      </c>
      <c r="F690" t="s">
        <v>2301</v>
      </c>
      <c r="G690">
        <v>-32.0059388888887</v>
      </c>
      <c r="H690">
        <v>115.486069444444</v>
      </c>
      <c r="I690" t="s">
        <v>2330</v>
      </c>
      <c r="J690">
        <v>72</v>
      </c>
      <c r="K690">
        <v>43</v>
      </c>
      <c r="L690">
        <v>44</v>
      </c>
      <c r="N690">
        <v>1</v>
      </c>
      <c r="O690">
        <v>0.82450000000000001</v>
      </c>
      <c r="R690">
        <v>0.93</v>
      </c>
    </row>
    <row r="691" spans="1:18">
      <c r="A691" t="s">
        <v>2083</v>
      </c>
      <c r="B691" t="s">
        <v>2082</v>
      </c>
      <c r="D691">
        <v>2021</v>
      </c>
      <c r="E691" t="s">
        <v>2280</v>
      </c>
      <c r="F691" t="s">
        <v>2301</v>
      </c>
      <c r="G691">
        <v>-32.006480555555399</v>
      </c>
      <c r="H691">
        <v>115.485711111111</v>
      </c>
      <c r="I691" t="s">
        <v>2335</v>
      </c>
      <c r="J691">
        <v>71</v>
      </c>
      <c r="K691">
        <v>0</v>
      </c>
      <c r="L691">
        <v>1</v>
      </c>
      <c r="N691">
        <v>1</v>
      </c>
      <c r="O691">
        <v>0.92030000000000001</v>
      </c>
      <c r="R691">
        <v>0.92720000000000002</v>
      </c>
    </row>
    <row r="692" spans="1:18">
      <c r="A692" t="s">
        <v>2083</v>
      </c>
      <c r="B692" t="s">
        <v>2082</v>
      </c>
      <c r="D692">
        <v>2021</v>
      </c>
      <c r="E692" t="s">
        <v>2280</v>
      </c>
      <c r="F692" t="s">
        <v>2301</v>
      </c>
      <c r="G692">
        <v>-32.006480555555399</v>
      </c>
      <c r="H692">
        <v>115.485711111111</v>
      </c>
      <c r="I692" t="s">
        <v>2335</v>
      </c>
      <c r="J692">
        <v>71</v>
      </c>
      <c r="K692">
        <v>1</v>
      </c>
      <c r="L692">
        <v>2</v>
      </c>
      <c r="N692">
        <v>1</v>
      </c>
      <c r="O692">
        <v>1.2253000000000001</v>
      </c>
      <c r="R692">
        <v>0.82089999999999996</v>
      </c>
    </row>
    <row r="693" spans="1:18">
      <c r="A693" t="s">
        <v>2083</v>
      </c>
      <c r="B693" t="s">
        <v>2082</v>
      </c>
      <c r="D693">
        <v>2021</v>
      </c>
      <c r="E693" t="s">
        <v>2280</v>
      </c>
      <c r="F693" t="s">
        <v>2301</v>
      </c>
      <c r="G693">
        <v>-32.006480555555399</v>
      </c>
      <c r="H693">
        <v>115.485711111111</v>
      </c>
      <c r="I693" t="s">
        <v>2335</v>
      </c>
      <c r="J693">
        <v>71</v>
      </c>
      <c r="K693">
        <v>2</v>
      </c>
      <c r="L693">
        <v>3</v>
      </c>
      <c r="N693">
        <v>1</v>
      </c>
      <c r="O693">
        <v>1.1794</v>
      </c>
      <c r="R693">
        <v>0.71450000000000002</v>
      </c>
    </row>
    <row r="694" spans="1:18">
      <c r="A694" t="s">
        <v>2083</v>
      </c>
      <c r="B694" t="s">
        <v>2082</v>
      </c>
      <c r="D694">
        <v>2021</v>
      </c>
      <c r="E694" t="s">
        <v>2280</v>
      </c>
      <c r="F694" t="s">
        <v>2301</v>
      </c>
      <c r="G694">
        <v>-32.006480555555399</v>
      </c>
      <c r="H694">
        <v>115.485711111111</v>
      </c>
      <c r="I694" t="s">
        <v>2335</v>
      </c>
      <c r="J694">
        <v>71</v>
      </c>
      <c r="K694">
        <v>3</v>
      </c>
      <c r="L694">
        <v>4</v>
      </c>
      <c r="N694">
        <v>1</v>
      </c>
      <c r="O694">
        <v>1.1802999999999999</v>
      </c>
      <c r="R694">
        <v>0.7147</v>
      </c>
    </row>
    <row r="695" spans="1:18">
      <c r="A695" t="s">
        <v>2083</v>
      </c>
      <c r="B695" t="s">
        <v>2082</v>
      </c>
      <c r="D695">
        <v>2021</v>
      </c>
      <c r="E695" t="s">
        <v>2280</v>
      </c>
      <c r="F695" t="s">
        <v>2301</v>
      </c>
      <c r="G695">
        <v>-32.006480555555399</v>
      </c>
      <c r="H695">
        <v>115.485711111111</v>
      </c>
      <c r="I695" t="s">
        <v>2335</v>
      </c>
      <c r="J695">
        <v>71</v>
      </c>
      <c r="K695">
        <v>4</v>
      </c>
      <c r="L695">
        <v>5</v>
      </c>
      <c r="N695">
        <v>1</v>
      </c>
      <c r="O695">
        <v>1.1933</v>
      </c>
      <c r="R695">
        <v>0.71489999999999998</v>
      </c>
    </row>
    <row r="696" spans="1:18">
      <c r="A696" t="s">
        <v>2083</v>
      </c>
      <c r="B696" t="s">
        <v>2082</v>
      </c>
      <c r="D696">
        <v>2021</v>
      </c>
      <c r="E696" t="s">
        <v>2280</v>
      </c>
      <c r="F696" t="s">
        <v>2301</v>
      </c>
      <c r="G696">
        <v>-32.006480555555399</v>
      </c>
      <c r="H696">
        <v>115.485711111111</v>
      </c>
      <c r="I696" t="s">
        <v>2335</v>
      </c>
      <c r="J696">
        <v>71</v>
      </c>
      <c r="K696">
        <v>5</v>
      </c>
      <c r="L696">
        <v>6</v>
      </c>
      <c r="N696">
        <v>1</v>
      </c>
      <c r="O696">
        <v>1.1293</v>
      </c>
      <c r="R696">
        <v>0.62139999999999995</v>
      </c>
    </row>
    <row r="697" spans="1:18">
      <c r="A697" t="s">
        <v>2083</v>
      </c>
      <c r="B697" t="s">
        <v>2082</v>
      </c>
      <c r="D697">
        <v>2021</v>
      </c>
      <c r="E697" t="s">
        <v>2280</v>
      </c>
      <c r="F697" t="s">
        <v>2301</v>
      </c>
      <c r="G697">
        <v>-32.006480555555399</v>
      </c>
      <c r="H697">
        <v>115.485711111111</v>
      </c>
      <c r="I697" t="s">
        <v>2335</v>
      </c>
      <c r="J697">
        <v>71</v>
      </c>
      <c r="K697">
        <v>6</v>
      </c>
      <c r="L697">
        <v>7</v>
      </c>
      <c r="N697">
        <v>1</v>
      </c>
      <c r="O697">
        <v>1.5314000000000001</v>
      </c>
      <c r="R697">
        <v>0.52790000000000004</v>
      </c>
    </row>
    <row r="698" spans="1:18">
      <c r="A698" t="s">
        <v>2083</v>
      </c>
      <c r="B698" t="s">
        <v>2082</v>
      </c>
      <c r="D698">
        <v>2021</v>
      </c>
      <c r="E698" t="s">
        <v>2280</v>
      </c>
      <c r="F698" t="s">
        <v>2301</v>
      </c>
      <c r="G698">
        <v>-32.006480555555399</v>
      </c>
      <c r="H698">
        <v>115.485711111111</v>
      </c>
      <c r="I698" t="s">
        <v>2335</v>
      </c>
      <c r="J698">
        <v>71</v>
      </c>
      <c r="K698">
        <v>7</v>
      </c>
      <c r="L698">
        <v>8</v>
      </c>
      <c r="N698">
        <v>1</v>
      </c>
      <c r="O698">
        <v>1.5286</v>
      </c>
      <c r="R698">
        <v>0.75560000000000005</v>
      </c>
    </row>
    <row r="699" spans="1:18">
      <c r="A699" t="s">
        <v>2083</v>
      </c>
      <c r="B699" t="s">
        <v>2082</v>
      </c>
      <c r="D699">
        <v>2021</v>
      </c>
      <c r="E699" t="s">
        <v>2280</v>
      </c>
      <c r="F699" t="s">
        <v>2301</v>
      </c>
      <c r="G699">
        <v>-32.006480555555399</v>
      </c>
      <c r="H699">
        <v>115.485711111111</v>
      </c>
      <c r="I699" t="s">
        <v>2335</v>
      </c>
      <c r="J699">
        <v>71</v>
      </c>
      <c r="K699">
        <v>8</v>
      </c>
      <c r="L699">
        <v>9</v>
      </c>
      <c r="N699">
        <v>1</v>
      </c>
      <c r="O699">
        <v>1.3340000000000001</v>
      </c>
      <c r="R699">
        <v>0.98319999999999996</v>
      </c>
    </row>
    <row r="700" spans="1:18">
      <c r="A700" t="s">
        <v>2083</v>
      </c>
      <c r="B700" t="s">
        <v>2082</v>
      </c>
      <c r="D700">
        <v>2021</v>
      </c>
      <c r="E700" t="s">
        <v>2280</v>
      </c>
      <c r="F700" t="s">
        <v>2301</v>
      </c>
      <c r="G700">
        <v>-32.006480555555399</v>
      </c>
      <c r="H700">
        <v>115.485711111111</v>
      </c>
      <c r="I700" t="s">
        <v>2335</v>
      </c>
      <c r="J700">
        <v>71</v>
      </c>
      <c r="K700">
        <v>9</v>
      </c>
      <c r="L700">
        <v>10</v>
      </c>
      <c r="N700">
        <v>1</v>
      </c>
      <c r="O700">
        <v>1.4192</v>
      </c>
      <c r="R700">
        <v>0.55089999999999995</v>
      </c>
    </row>
    <row r="701" spans="1:18">
      <c r="A701" t="s">
        <v>2083</v>
      </c>
      <c r="B701" t="s">
        <v>2082</v>
      </c>
      <c r="D701">
        <v>2021</v>
      </c>
      <c r="E701" t="s">
        <v>2280</v>
      </c>
      <c r="F701" t="s">
        <v>2301</v>
      </c>
      <c r="G701">
        <v>-32.006480555555399</v>
      </c>
      <c r="H701">
        <v>115.485711111111</v>
      </c>
      <c r="I701" t="s">
        <v>2335</v>
      </c>
      <c r="J701">
        <v>71</v>
      </c>
      <c r="K701">
        <v>10</v>
      </c>
      <c r="L701">
        <v>11</v>
      </c>
      <c r="N701">
        <v>1</v>
      </c>
      <c r="O701">
        <v>1.5375000000000001</v>
      </c>
      <c r="R701">
        <v>0.11849999999999999</v>
      </c>
    </row>
    <row r="702" spans="1:18">
      <c r="A702" t="s">
        <v>2083</v>
      </c>
      <c r="B702" t="s">
        <v>2082</v>
      </c>
      <c r="D702">
        <v>2021</v>
      </c>
      <c r="E702" t="s">
        <v>2280</v>
      </c>
      <c r="F702" t="s">
        <v>2301</v>
      </c>
      <c r="G702">
        <v>-32.006480555555399</v>
      </c>
      <c r="H702">
        <v>115.485711111111</v>
      </c>
      <c r="I702" t="s">
        <v>2335</v>
      </c>
      <c r="J702">
        <v>71</v>
      </c>
      <c r="K702">
        <v>11</v>
      </c>
      <c r="L702">
        <v>12</v>
      </c>
      <c r="N702">
        <v>1</v>
      </c>
      <c r="O702">
        <v>1.4303999999999999</v>
      </c>
      <c r="R702">
        <v>0.13669999999999999</v>
      </c>
    </row>
    <row r="703" spans="1:18">
      <c r="A703" t="s">
        <v>2083</v>
      </c>
      <c r="B703" t="s">
        <v>2082</v>
      </c>
      <c r="D703">
        <v>2021</v>
      </c>
      <c r="E703" t="s">
        <v>2280</v>
      </c>
      <c r="F703" t="s">
        <v>2301</v>
      </c>
      <c r="G703">
        <v>-32.006480555555399</v>
      </c>
      <c r="H703">
        <v>115.485711111111</v>
      </c>
      <c r="I703" t="s">
        <v>2335</v>
      </c>
      <c r="J703">
        <v>71</v>
      </c>
      <c r="K703">
        <v>12</v>
      </c>
      <c r="L703">
        <v>13</v>
      </c>
      <c r="N703">
        <v>1</v>
      </c>
      <c r="O703">
        <v>1.2013</v>
      </c>
      <c r="R703">
        <v>0.155</v>
      </c>
    </row>
    <row r="704" spans="1:18">
      <c r="A704" t="s">
        <v>2083</v>
      </c>
      <c r="B704" t="s">
        <v>2082</v>
      </c>
      <c r="D704">
        <v>2021</v>
      </c>
      <c r="E704" t="s">
        <v>2280</v>
      </c>
      <c r="F704" t="s">
        <v>2301</v>
      </c>
      <c r="G704">
        <v>-32.006480555555399</v>
      </c>
      <c r="H704">
        <v>115.485711111111</v>
      </c>
      <c r="I704" t="s">
        <v>2335</v>
      </c>
      <c r="J704">
        <v>71</v>
      </c>
      <c r="K704">
        <v>13</v>
      </c>
      <c r="L704">
        <v>14</v>
      </c>
      <c r="N704">
        <v>1</v>
      </c>
      <c r="O704">
        <v>1.3113999999999999</v>
      </c>
      <c r="R704">
        <v>0.13650000000000001</v>
      </c>
    </row>
    <row r="705" spans="1:18">
      <c r="A705" t="s">
        <v>2083</v>
      </c>
      <c r="B705" t="s">
        <v>2082</v>
      </c>
      <c r="D705">
        <v>2021</v>
      </c>
      <c r="E705" t="s">
        <v>2280</v>
      </c>
      <c r="F705" t="s">
        <v>2301</v>
      </c>
      <c r="G705">
        <v>-32.006480555555399</v>
      </c>
      <c r="H705">
        <v>115.485711111111</v>
      </c>
      <c r="I705" t="s">
        <v>2335</v>
      </c>
      <c r="J705">
        <v>71</v>
      </c>
      <c r="K705">
        <v>14</v>
      </c>
      <c r="L705">
        <v>15</v>
      </c>
      <c r="N705">
        <v>1</v>
      </c>
      <c r="O705">
        <v>1.1087</v>
      </c>
      <c r="R705">
        <v>0.11799999999999999</v>
      </c>
    </row>
    <row r="706" spans="1:18">
      <c r="A706" t="s">
        <v>2083</v>
      </c>
      <c r="B706" t="s">
        <v>2082</v>
      </c>
      <c r="D706">
        <v>2021</v>
      </c>
      <c r="E706" t="s">
        <v>2280</v>
      </c>
      <c r="F706" t="s">
        <v>2301</v>
      </c>
      <c r="G706">
        <v>-32.006480555555399</v>
      </c>
      <c r="H706">
        <v>115.485711111111</v>
      </c>
      <c r="I706" t="s">
        <v>2335</v>
      </c>
      <c r="J706">
        <v>71</v>
      </c>
      <c r="K706">
        <v>15</v>
      </c>
      <c r="L706">
        <v>16</v>
      </c>
      <c r="N706">
        <v>1</v>
      </c>
      <c r="O706">
        <v>1.5504</v>
      </c>
      <c r="R706">
        <v>0.1628</v>
      </c>
    </row>
    <row r="707" spans="1:18">
      <c r="A707" t="s">
        <v>2083</v>
      </c>
      <c r="B707" t="s">
        <v>2082</v>
      </c>
      <c r="D707">
        <v>2021</v>
      </c>
      <c r="E707" t="s">
        <v>2280</v>
      </c>
      <c r="F707" t="s">
        <v>2301</v>
      </c>
      <c r="G707">
        <v>-32.006480555555399</v>
      </c>
      <c r="H707">
        <v>115.485711111111</v>
      </c>
      <c r="I707" t="s">
        <v>2335</v>
      </c>
      <c r="J707">
        <v>71</v>
      </c>
      <c r="K707">
        <v>16</v>
      </c>
      <c r="L707">
        <v>17</v>
      </c>
      <c r="N707">
        <v>1</v>
      </c>
      <c r="O707">
        <v>1.179</v>
      </c>
      <c r="R707">
        <v>0.20760000000000001</v>
      </c>
    </row>
    <row r="708" spans="1:18">
      <c r="A708" t="s">
        <v>2083</v>
      </c>
      <c r="B708" t="s">
        <v>2082</v>
      </c>
      <c r="D708">
        <v>2021</v>
      </c>
      <c r="E708" t="s">
        <v>2280</v>
      </c>
      <c r="F708" t="s">
        <v>2301</v>
      </c>
      <c r="G708">
        <v>-32.006480555555399</v>
      </c>
      <c r="H708">
        <v>115.485711111111</v>
      </c>
      <c r="I708" t="s">
        <v>2335</v>
      </c>
      <c r="J708">
        <v>71</v>
      </c>
      <c r="K708">
        <v>17</v>
      </c>
      <c r="L708">
        <v>18</v>
      </c>
      <c r="N708">
        <v>1</v>
      </c>
      <c r="O708">
        <v>1.3801000000000001</v>
      </c>
      <c r="R708">
        <v>0.154</v>
      </c>
    </row>
    <row r="709" spans="1:18">
      <c r="A709" t="s">
        <v>2083</v>
      </c>
      <c r="B709" t="s">
        <v>2082</v>
      </c>
      <c r="D709">
        <v>2021</v>
      </c>
      <c r="E709" t="s">
        <v>2280</v>
      </c>
      <c r="F709" t="s">
        <v>2301</v>
      </c>
      <c r="G709">
        <v>-32.006480555555399</v>
      </c>
      <c r="H709">
        <v>115.485711111111</v>
      </c>
      <c r="I709" t="s">
        <v>2335</v>
      </c>
      <c r="J709">
        <v>71</v>
      </c>
      <c r="K709">
        <v>18</v>
      </c>
      <c r="L709">
        <v>19</v>
      </c>
      <c r="N709">
        <v>1</v>
      </c>
      <c r="O709">
        <v>1.1606000000000001</v>
      </c>
      <c r="R709">
        <v>0.1004</v>
      </c>
    </row>
    <row r="710" spans="1:18">
      <c r="A710" t="s">
        <v>2083</v>
      </c>
      <c r="B710" t="s">
        <v>2082</v>
      </c>
      <c r="D710">
        <v>2021</v>
      </c>
      <c r="E710" t="s">
        <v>2280</v>
      </c>
      <c r="F710" t="s">
        <v>2301</v>
      </c>
      <c r="G710">
        <v>-32.006480555555399</v>
      </c>
      <c r="H710">
        <v>115.485711111111</v>
      </c>
      <c r="I710" t="s">
        <v>2335</v>
      </c>
      <c r="J710">
        <v>71</v>
      </c>
      <c r="K710">
        <v>19</v>
      </c>
      <c r="L710">
        <v>20</v>
      </c>
      <c r="N710">
        <v>1</v>
      </c>
      <c r="O710">
        <v>1.2159</v>
      </c>
      <c r="R710">
        <v>0.69379999999999997</v>
      </c>
    </row>
    <row r="711" spans="1:18">
      <c r="A711" t="s">
        <v>2083</v>
      </c>
      <c r="B711" t="s">
        <v>2082</v>
      </c>
      <c r="D711">
        <v>2021</v>
      </c>
      <c r="E711" t="s">
        <v>2280</v>
      </c>
      <c r="F711" t="s">
        <v>2301</v>
      </c>
      <c r="G711">
        <v>-32.006480555555399</v>
      </c>
      <c r="H711">
        <v>115.485711111111</v>
      </c>
      <c r="I711" t="s">
        <v>2335</v>
      </c>
      <c r="J711">
        <v>71</v>
      </c>
      <c r="K711">
        <v>20</v>
      </c>
      <c r="L711">
        <v>21</v>
      </c>
      <c r="N711">
        <v>1</v>
      </c>
      <c r="O711">
        <v>1.4728000000000001</v>
      </c>
      <c r="R711">
        <v>1.2870999999999999</v>
      </c>
    </row>
    <row r="712" spans="1:18">
      <c r="A712" t="s">
        <v>2083</v>
      </c>
      <c r="B712" t="s">
        <v>2082</v>
      </c>
      <c r="D712">
        <v>2021</v>
      </c>
      <c r="E712" t="s">
        <v>2280</v>
      </c>
      <c r="F712" t="s">
        <v>2301</v>
      </c>
      <c r="G712">
        <v>-32.006480555555399</v>
      </c>
      <c r="H712">
        <v>115.485711111111</v>
      </c>
      <c r="I712" t="s">
        <v>2335</v>
      </c>
      <c r="J712">
        <v>71</v>
      </c>
      <c r="K712">
        <v>21</v>
      </c>
      <c r="L712">
        <v>22</v>
      </c>
      <c r="N712">
        <v>1</v>
      </c>
      <c r="O712">
        <v>1.3443000000000001</v>
      </c>
      <c r="R712">
        <v>1.2362</v>
      </c>
    </row>
    <row r="713" spans="1:18">
      <c r="A713" t="s">
        <v>2083</v>
      </c>
      <c r="B713" t="s">
        <v>2082</v>
      </c>
      <c r="D713">
        <v>2021</v>
      </c>
      <c r="E713" t="s">
        <v>2280</v>
      </c>
      <c r="F713" t="s">
        <v>2301</v>
      </c>
      <c r="G713">
        <v>-32.006480555555399</v>
      </c>
      <c r="H713">
        <v>115.485711111111</v>
      </c>
      <c r="I713" t="s">
        <v>2335</v>
      </c>
      <c r="J713">
        <v>71</v>
      </c>
      <c r="K713">
        <v>22</v>
      </c>
      <c r="L713">
        <v>23</v>
      </c>
      <c r="N713">
        <v>1</v>
      </c>
      <c r="O713">
        <v>1.5392999999999999</v>
      </c>
      <c r="R713">
        <v>1.1853</v>
      </c>
    </row>
    <row r="714" spans="1:18">
      <c r="A714" t="s">
        <v>2083</v>
      </c>
      <c r="B714" t="s">
        <v>2082</v>
      </c>
      <c r="D714">
        <v>2021</v>
      </c>
      <c r="E714" t="s">
        <v>2280</v>
      </c>
      <c r="F714" t="s">
        <v>2301</v>
      </c>
      <c r="G714">
        <v>-32.006480555555399</v>
      </c>
      <c r="H714">
        <v>115.485711111111</v>
      </c>
      <c r="I714" t="s">
        <v>2335</v>
      </c>
      <c r="J714">
        <v>71</v>
      </c>
      <c r="K714">
        <v>23</v>
      </c>
      <c r="L714">
        <v>24</v>
      </c>
      <c r="N714">
        <v>1</v>
      </c>
      <c r="O714">
        <v>1.4316</v>
      </c>
      <c r="R714">
        <v>1.0884</v>
      </c>
    </row>
    <row r="715" spans="1:18">
      <c r="A715" t="s">
        <v>2083</v>
      </c>
      <c r="B715" t="s">
        <v>2082</v>
      </c>
      <c r="D715">
        <v>2021</v>
      </c>
      <c r="E715" t="s">
        <v>2280</v>
      </c>
      <c r="F715" t="s">
        <v>2301</v>
      </c>
      <c r="G715">
        <v>-32.006480555555399</v>
      </c>
      <c r="H715">
        <v>115.485711111111</v>
      </c>
      <c r="I715" t="s">
        <v>2335</v>
      </c>
      <c r="J715">
        <v>71</v>
      </c>
      <c r="K715">
        <v>24</v>
      </c>
      <c r="L715">
        <v>25</v>
      </c>
      <c r="N715">
        <v>1</v>
      </c>
      <c r="O715">
        <v>1.4104000000000001</v>
      </c>
      <c r="R715">
        <v>0.99150000000000005</v>
      </c>
    </row>
    <row r="716" spans="1:18">
      <c r="A716" t="s">
        <v>2083</v>
      </c>
      <c r="B716" t="s">
        <v>2082</v>
      </c>
      <c r="D716">
        <v>2021</v>
      </c>
      <c r="E716" t="s">
        <v>2280</v>
      </c>
      <c r="F716" t="s">
        <v>2301</v>
      </c>
      <c r="G716">
        <v>-32.006480555555399</v>
      </c>
      <c r="H716">
        <v>115.485711111111</v>
      </c>
      <c r="I716" t="s">
        <v>2335</v>
      </c>
      <c r="J716">
        <v>71</v>
      </c>
      <c r="K716">
        <v>25</v>
      </c>
      <c r="L716">
        <v>26</v>
      </c>
      <c r="N716">
        <v>1</v>
      </c>
      <c r="O716">
        <v>1.3461000000000001</v>
      </c>
      <c r="R716">
        <v>1.1295999999999999</v>
      </c>
    </row>
    <row r="717" spans="1:18">
      <c r="A717" t="s">
        <v>2083</v>
      </c>
      <c r="B717" t="s">
        <v>2082</v>
      </c>
      <c r="D717">
        <v>2021</v>
      </c>
      <c r="E717" t="s">
        <v>2280</v>
      </c>
      <c r="F717" t="s">
        <v>2301</v>
      </c>
      <c r="G717">
        <v>-32.006480555555399</v>
      </c>
      <c r="H717">
        <v>115.485711111111</v>
      </c>
      <c r="I717" t="s">
        <v>2335</v>
      </c>
      <c r="J717">
        <v>71</v>
      </c>
      <c r="K717">
        <v>26</v>
      </c>
      <c r="L717">
        <v>27</v>
      </c>
      <c r="N717">
        <v>1</v>
      </c>
      <c r="O717">
        <v>1.4737</v>
      </c>
      <c r="R717">
        <v>1.2678</v>
      </c>
    </row>
    <row r="718" spans="1:18">
      <c r="A718" t="s">
        <v>2083</v>
      </c>
      <c r="B718" t="s">
        <v>2082</v>
      </c>
      <c r="D718">
        <v>2021</v>
      </c>
      <c r="E718" t="s">
        <v>2280</v>
      </c>
      <c r="F718" t="s">
        <v>2301</v>
      </c>
      <c r="G718">
        <v>-32.006480555555399</v>
      </c>
      <c r="H718">
        <v>115.485711111111</v>
      </c>
      <c r="I718" t="s">
        <v>2335</v>
      </c>
      <c r="J718">
        <v>71</v>
      </c>
      <c r="K718">
        <v>27</v>
      </c>
      <c r="L718">
        <v>28</v>
      </c>
      <c r="N718">
        <v>1</v>
      </c>
      <c r="O718">
        <v>1.1528</v>
      </c>
      <c r="R718">
        <v>1.2899</v>
      </c>
    </row>
    <row r="719" spans="1:18">
      <c r="A719" t="s">
        <v>2083</v>
      </c>
      <c r="B719" t="s">
        <v>2082</v>
      </c>
      <c r="D719">
        <v>2021</v>
      </c>
      <c r="E719" t="s">
        <v>2280</v>
      </c>
      <c r="F719" t="s">
        <v>2301</v>
      </c>
      <c r="G719">
        <v>-32.006480555555399</v>
      </c>
      <c r="H719">
        <v>115.485711111111</v>
      </c>
      <c r="I719" t="s">
        <v>2335</v>
      </c>
      <c r="J719">
        <v>71</v>
      </c>
      <c r="K719">
        <v>28</v>
      </c>
      <c r="L719">
        <v>29</v>
      </c>
      <c r="N719">
        <v>1</v>
      </c>
      <c r="O719">
        <v>1.3574999999999999</v>
      </c>
      <c r="R719">
        <v>1.3120000000000001</v>
      </c>
    </row>
    <row r="720" spans="1:18">
      <c r="A720" t="s">
        <v>2083</v>
      </c>
      <c r="B720" t="s">
        <v>2082</v>
      </c>
      <c r="D720">
        <v>2021</v>
      </c>
      <c r="E720" t="s">
        <v>2280</v>
      </c>
      <c r="F720" t="s">
        <v>2301</v>
      </c>
      <c r="G720">
        <v>-32.006480555555399</v>
      </c>
      <c r="H720">
        <v>115.485711111111</v>
      </c>
      <c r="I720" t="s">
        <v>2335</v>
      </c>
      <c r="J720">
        <v>71</v>
      </c>
      <c r="K720">
        <v>29</v>
      </c>
      <c r="L720">
        <v>30</v>
      </c>
      <c r="N720">
        <v>1</v>
      </c>
      <c r="O720">
        <v>1.2856000000000001</v>
      </c>
      <c r="R720">
        <v>1.0351999999999999</v>
      </c>
    </row>
    <row r="721" spans="1:18">
      <c r="A721" t="s">
        <v>2083</v>
      </c>
      <c r="B721" t="s">
        <v>2082</v>
      </c>
      <c r="D721">
        <v>2021</v>
      </c>
      <c r="E721" t="s">
        <v>2280</v>
      </c>
      <c r="F721" t="s">
        <v>2301</v>
      </c>
      <c r="G721">
        <v>-32.006480555555399</v>
      </c>
      <c r="H721">
        <v>115.485711111111</v>
      </c>
      <c r="I721" t="s">
        <v>2335</v>
      </c>
      <c r="J721">
        <v>71</v>
      </c>
      <c r="K721">
        <v>30</v>
      </c>
      <c r="L721">
        <v>31</v>
      </c>
      <c r="N721">
        <v>1</v>
      </c>
      <c r="O721">
        <v>1.3577999999999999</v>
      </c>
      <c r="R721">
        <v>0.75849999999999995</v>
      </c>
    </row>
    <row r="722" spans="1:18">
      <c r="A722" t="s">
        <v>2083</v>
      </c>
      <c r="B722" t="s">
        <v>2082</v>
      </c>
      <c r="D722">
        <v>2021</v>
      </c>
      <c r="E722" t="s">
        <v>2280</v>
      </c>
      <c r="F722" t="s">
        <v>2301</v>
      </c>
      <c r="G722">
        <v>-32.006480555555399</v>
      </c>
      <c r="H722">
        <v>115.485711111111</v>
      </c>
      <c r="I722" t="s">
        <v>2335</v>
      </c>
      <c r="J722">
        <v>71</v>
      </c>
      <c r="K722">
        <v>31</v>
      </c>
      <c r="L722">
        <v>32</v>
      </c>
      <c r="N722">
        <v>1</v>
      </c>
      <c r="O722">
        <v>1.621</v>
      </c>
      <c r="R722">
        <v>0.74460000000000004</v>
      </c>
    </row>
    <row r="723" spans="1:18">
      <c r="A723" t="s">
        <v>2083</v>
      </c>
      <c r="B723" t="s">
        <v>2082</v>
      </c>
      <c r="D723">
        <v>2021</v>
      </c>
      <c r="E723" t="s">
        <v>2280</v>
      </c>
      <c r="F723" t="s">
        <v>2301</v>
      </c>
      <c r="G723">
        <v>-32.006480555555399</v>
      </c>
      <c r="H723">
        <v>115.485711111111</v>
      </c>
      <c r="I723" t="s">
        <v>2335</v>
      </c>
      <c r="J723">
        <v>71</v>
      </c>
      <c r="K723">
        <v>32</v>
      </c>
      <c r="L723">
        <v>33</v>
      </c>
      <c r="N723">
        <v>1</v>
      </c>
      <c r="O723">
        <v>1.3415999999999999</v>
      </c>
      <c r="R723">
        <v>0.73080000000000001</v>
      </c>
    </row>
    <row r="724" spans="1:18">
      <c r="A724" t="s">
        <v>2083</v>
      </c>
      <c r="B724" t="s">
        <v>2082</v>
      </c>
      <c r="D724">
        <v>2021</v>
      </c>
      <c r="E724" t="s">
        <v>2280</v>
      </c>
      <c r="F724" t="s">
        <v>2301</v>
      </c>
      <c r="G724">
        <v>-32.006480555555399</v>
      </c>
      <c r="H724">
        <v>115.485711111111</v>
      </c>
      <c r="I724" t="s">
        <v>2335</v>
      </c>
      <c r="J724">
        <v>71</v>
      </c>
      <c r="K724">
        <v>33</v>
      </c>
      <c r="L724">
        <v>34</v>
      </c>
      <c r="N724">
        <v>1</v>
      </c>
      <c r="O724">
        <v>1.3509</v>
      </c>
      <c r="R724">
        <v>0.54020000000000001</v>
      </c>
    </row>
    <row r="725" spans="1:18">
      <c r="A725" t="s">
        <v>2083</v>
      </c>
      <c r="B725" t="s">
        <v>2082</v>
      </c>
      <c r="D725">
        <v>2021</v>
      </c>
      <c r="E725" t="s">
        <v>2280</v>
      </c>
      <c r="F725" t="s">
        <v>2301</v>
      </c>
      <c r="G725">
        <v>-32.006480555555399</v>
      </c>
      <c r="H725">
        <v>115.485711111111</v>
      </c>
      <c r="I725" t="s">
        <v>2335</v>
      </c>
      <c r="J725">
        <v>71</v>
      </c>
      <c r="K725">
        <v>34</v>
      </c>
      <c r="L725">
        <v>35</v>
      </c>
      <c r="N725">
        <v>1</v>
      </c>
      <c r="O725">
        <v>1.4335</v>
      </c>
      <c r="R725">
        <v>0.34970000000000001</v>
      </c>
    </row>
    <row r="726" spans="1:18">
      <c r="A726" t="s">
        <v>2083</v>
      </c>
      <c r="B726" t="s">
        <v>2082</v>
      </c>
      <c r="D726">
        <v>2021</v>
      </c>
      <c r="E726" t="s">
        <v>2280</v>
      </c>
      <c r="F726" t="s">
        <v>2301</v>
      </c>
      <c r="G726">
        <v>-32.006480555555399</v>
      </c>
      <c r="H726">
        <v>115.485711111111</v>
      </c>
      <c r="I726" t="s">
        <v>2335</v>
      </c>
      <c r="J726">
        <v>71</v>
      </c>
      <c r="K726">
        <v>35</v>
      </c>
      <c r="L726">
        <v>36</v>
      </c>
      <c r="N726">
        <v>1</v>
      </c>
      <c r="O726">
        <v>1.1425000000000001</v>
      </c>
      <c r="R726">
        <v>0.62260000000000004</v>
      </c>
    </row>
    <row r="727" spans="1:18">
      <c r="A727" t="s">
        <v>2083</v>
      </c>
      <c r="B727" t="s">
        <v>2082</v>
      </c>
      <c r="D727">
        <v>2021</v>
      </c>
      <c r="E727" t="s">
        <v>2280</v>
      </c>
      <c r="F727" t="s">
        <v>2301</v>
      </c>
      <c r="G727">
        <v>-32.006480555555399</v>
      </c>
      <c r="H727">
        <v>115.485711111111</v>
      </c>
      <c r="I727" t="s">
        <v>2335</v>
      </c>
      <c r="J727">
        <v>71</v>
      </c>
      <c r="K727">
        <v>36</v>
      </c>
      <c r="L727">
        <v>37</v>
      </c>
      <c r="N727">
        <v>1</v>
      </c>
      <c r="O727">
        <v>1.1921999999999999</v>
      </c>
      <c r="R727">
        <v>0.89559999999999995</v>
      </c>
    </row>
    <row r="728" spans="1:18">
      <c r="A728" t="s">
        <v>2083</v>
      </c>
      <c r="B728" t="s">
        <v>2082</v>
      </c>
      <c r="D728">
        <v>2021</v>
      </c>
      <c r="E728" t="s">
        <v>2280</v>
      </c>
      <c r="F728" t="s">
        <v>2301</v>
      </c>
      <c r="G728">
        <v>-32.006480555555399</v>
      </c>
      <c r="H728">
        <v>115.485711111111</v>
      </c>
      <c r="I728" t="s">
        <v>2335</v>
      </c>
      <c r="J728">
        <v>71</v>
      </c>
      <c r="K728">
        <v>37</v>
      </c>
      <c r="L728">
        <v>38</v>
      </c>
      <c r="N728">
        <v>1</v>
      </c>
      <c r="O728">
        <v>1.2302999999999999</v>
      </c>
      <c r="R728">
        <v>0.77100000000000002</v>
      </c>
    </row>
    <row r="729" spans="1:18">
      <c r="A729" t="s">
        <v>2083</v>
      </c>
      <c r="B729" t="s">
        <v>2082</v>
      </c>
      <c r="D729">
        <v>2021</v>
      </c>
      <c r="E729" t="s">
        <v>2280</v>
      </c>
      <c r="F729" t="s">
        <v>2301</v>
      </c>
      <c r="G729">
        <v>-32.006480555555399</v>
      </c>
      <c r="H729">
        <v>115.485711111111</v>
      </c>
      <c r="I729" t="s">
        <v>2335</v>
      </c>
      <c r="J729">
        <v>71</v>
      </c>
      <c r="K729">
        <v>38</v>
      </c>
      <c r="L729">
        <v>39</v>
      </c>
      <c r="N729">
        <v>1</v>
      </c>
      <c r="O729">
        <v>1.4277</v>
      </c>
      <c r="R729">
        <v>0.64639999999999997</v>
      </c>
    </row>
    <row r="730" spans="1:18">
      <c r="A730" t="s">
        <v>2083</v>
      </c>
      <c r="B730" t="s">
        <v>2082</v>
      </c>
      <c r="D730">
        <v>2021</v>
      </c>
      <c r="E730" t="s">
        <v>2280</v>
      </c>
      <c r="F730" t="s">
        <v>2301</v>
      </c>
      <c r="G730">
        <v>-32.006480555555399</v>
      </c>
      <c r="H730">
        <v>115.485711111111</v>
      </c>
      <c r="I730" t="s">
        <v>2335</v>
      </c>
      <c r="J730">
        <v>71</v>
      </c>
      <c r="K730">
        <v>39</v>
      </c>
      <c r="L730">
        <v>40</v>
      </c>
      <c r="N730">
        <v>1</v>
      </c>
      <c r="O730">
        <v>1.3501000000000001</v>
      </c>
      <c r="R730">
        <v>0.59760000000000002</v>
      </c>
    </row>
    <row r="731" spans="1:18">
      <c r="A731" t="s">
        <v>2083</v>
      </c>
      <c r="B731" t="s">
        <v>2082</v>
      </c>
      <c r="D731">
        <v>2021</v>
      </c>
      <c r="E731" t="s">
        <v>2280</v>
      </c>
      <c r="F731" t="s">
        <v>2301</v>
      </c>
      <c r="G731">
        <v>-32.006480555555399</v>
      </c>
      <c r="H731">
        <v>115.485711111111</v>
      </c>
      <c r="I731" t="s">
        <v>2335</v>
      </c>
      <c r="J731">
        <v>71</v>
      </c>
      <c r="K731">
        <v>40</v>
      </c>
      <c r="L731">
        <v>41</v>
      </c>
      <c r="N731">
        <v>1</v>
      </c>
      <c r="O731">
        <v>1.2918000000000001</v>
      </c>
      <c r="R731">
        <v>0.54879999999999995</v>
      </c>
    </row>
    <row r="732" spans="1:18">
      <c r="A732" t="s">
        <v>2083</v>
      </c>
      <c r="B732" t="s">
        <v>2082</v>
      </c>
      <c r="D732">
        <v>2021</v>
      </c>
      <c r="E732" t="s">
        <v>2280</v>
      </c>
      <c r="F732" t="s">
        <v>2301</v>
      </c>
      <c r="G732">
        <v>-32.006480555555399</v>
      </c>
      <c r="H732">
        <v>115.485711111111</v>
      </c>
      <c r="I732" t="s">
        <v>2335</v>
      </c>
      <c r="J732">
        <v>71</v>
      </c>
      <c r="K732">
        <v>41</v>
      </c>
      <c r="L732">
        <v>42</v>
      </c>
      <c r="N732">
        <v>1</v>
      </c>
      <c r="O732">
        <v>1.3892</v>
      </c>
      <c r="R732">
        <v>0.41720000000000002</v>
      </c>
    </row>
    <row r="733" spans="1:18">
      <c r="A733" t="s">
        <v>2083</v>
      </c>
      <c r="B733" t="s">
        <v>2082</v>
      </c>
      <c r="D733">
        <v>2021</v>
      </c>
      <c r="E733" t="s">
        <v>2280</v>
      </c>
      <c r="F733" t="s">
        <v>2301</v>
      </c>
      <c r="G733">
        <v>-32.006480555555399</v>
      </c>
      <c r="H733">
        <v>115.485711111111</v>
      </c>
      <c r="I733" t="s">
        <v>2335</v>
      </c>
      <c r="J733">
        <v>71</v>
      </c>
      <c r="K733">
        <v>42</v>
      </c>
      <c r="L733">
        <v>43</v>
      </c>
      <c r="N733">
        <v>1</v>
      </c>
      <c r="O733">
        <v>1.4241999999999999</v>
      </c>
      <c r="R733">
        <v>0.28570000000000001</v>
      </c>
    </row>
    <row r="734" spans="1:18">
      <c r="A734" t="s">
        <v>2083</v>
      </c>
      <c r="B734" t="s">
        <v>2082</v>
      </c>
      <c r="D734">
        <v>2021</v>
      </c>
      <c r="E734" t="s">
        <v>2280</v>
      </c>
      <c r="F734" t="s">
        <v>2301</v>
      </c>
      <c r="G734">
        <v>-32.006480555555399</v>
      </c>
      <c r="H734">
        <v>115.485711111111</v>
      </c>
      <c r="I734" t="s">
        <v>2335</v>
      </c>
      <c r="J734">
        <v>71</v>
      </c>
      <c r="K734">
        <v>43</v>
      </c>
      <c r="L734">
        <v>44</v>
      </c>
      <c r="N734">
        <v>1</v>
      </c>
      <c r="O734">
        <v>1.3520000000000001</v>
      </c>
      <c r="R734">
        <v>0.26100000000000001</v>
      </c>
    </row>
    <row r="735" spans="1:18">
      <c r="A735" t="s">
        <v>2083</v>
      </c>
      <c r="B735" t="s">
        <v>2082</v>
      </c>
      <c r="D735">
        <v>2021</v>
      </c>
      <c r="E735" t="s">
        <v>2280</v>
      </c>
      <c r="F735" t="s">
        <v>2301</v>
      </c>
      <c r="G735">
        <v>-32.006480555555399</v>
      </c>
      <c r="H735">
        <v>115.485711111111</v>
      </c>
      <c r="I735" t="s">
        <v>2335</v>
      </c>
      <c r="J735">
        <v>71</v>
      </c>
      <c r="K735">
        <v>44</v>
      </c>
      <c r="L735">
        <v>45</v>
      </c>
      <c r="N735">
        <v>1</v>
      </c>
      <c r="O735">
        <v>1.1157999999999999</v>
      </c>
      <c r="R735">
        <v>0.23630000000000001</v>
      </c>
    </row>
    <row r="736" spans="1:18">
      <c r="A736" t="s">
        <v>2083</v>
      </c>
      <c r="B736" t="s">
        <v>2082</v>
      </c>
      <c r="D736">
        <v>2021</v>
      </c>
      <c r="E736" t="s">
        <v>2280</v>
      </c>
      <c r="F736" t="s">
        <v>2301</v>
      </c>
      <c r="G736">
        <v>-32.006480555555399</v>
      </c>
      <c r="H736">
        <v>115.485711111111</v>
      </c>
      <c r="I736" t="s">
        <v>2335</v>
      </c>
      <c r="J736">
        <v>71</v>
      </c>
      <c r="K736">
        <v>45</v>
      </c>
      <c r="L736">
        <v>46</v>
      </c>
      <c r="N736">
        <v>1</v>
      </c>
      <c r="O736">
        <v>1.2972999999999999</v>
      </c>
      <c r="R736">
        <v>0.22</v>
      </c>
    </row>
    <row r="737" spans="1:18">
      <c r="A737" t="s">
        <v>2083</v>
      </c>
      <c r="B737" t="s">
        <v>2082</v>
      </c>
      <c r="D737">
        <v>2021</v>
      </c>
      <c r="E737" t="s">
        <v>2280</v>
      </c>
      <c r="F737" t="s">
        <v>2301</v>
      </c>
      <c r="G737">
        <v>-32.006480555555399</v>
      </c>
      <c r="H737">
        <v>115.485711111111</v>
      </c>
      <c r="I737" t="s">
        <v>2335</v>
      </c>
      <c r="J737">
        <v>71</v>
      </c>
      <c r="K737">
        <v>46</v>
      </c>
      <c r="L737">
        <v>47</v>
      </c>
      <c r="N737">
        <v>1</v>
      </c>
      <c r="O737">
        <v>1.2784</v>
      </c>
      <c r="R737">
        <v>0.20380000000000001</v>
      </c>
    </row>
    <row r="738" spans="1:18">
      <c r="A738" t="s">
        <v>2083</v>
      </c>
      <c r="B738" t="s">
        <v>2082</v>
      </c>
      <c r="D738">
        <v>2021</v>
      </c>
      <c r="E738" t="s">
        <v>2280</v>
      </c>
      <c r="F738" t="s">
        <v>2301</v>
      </c>
      <c r="G738">
        <v>-32.006480555555399</v>
      </c>
      <c r="H738">
        <v>115.485711111111</v>
      </c>
      <c r="I738" t="s">
        <v>2335</v>
      </c>
      <c r="J738">
        <v>71</v>
      </c>
      <c r="K738">
        <v>47</v>
      </c>
      <c r="L738">
        <v>48</v>
      </c>
      <c r="N738">
        <v>1</v>
      </c>
      <c r="O738">
        <v>1.1364000000000001</v>
      </c>
      <c r="R738">
        <v>0.20180000000000001</v>
      </c>
    </row>
    <row r="739" spans="1:18">
      <c r="A739" t="s">
        <v>2083</v>
      </c>
      <c r="B739" t="s">
        <v>2082</v>
      </c>
      <c r="D739">
        <v>2021</v>
      </c>
      <c r="E739" t="s">
        <v>2280</v>
      </c>
      <c r="F739" t="s">
        <v>2301</v>
      </c>
      <c r="G739">
        <v>-32.006480555555399</v>
      </c>
      <c r="H739">
        <v>115.485711111111</v>
      </c>
      <c r="I739" t="s">
        <v>2335</v>
      </c>
      <c r="J739">
        <v>71</v>
      </c>
      <c r="K739">
        <v>48</v>
      </c>
      <c r="L739">
        <v>49</v>
      </c>
      <c r="N739">
        <v>1</v>
      </c>
      <c r="O739">
        <v>1.2373000000000001</v>
      </c>
      <c r="R739">
        <v>0.19980000000000001</v>
      </c>
    </row>
    <row r="740" spans="1:18">
      <c r="A740" t="s">
        <v>2083</v>
      </c>
      <c r="B740" t="s">
        <v>2082</v>
      </c>
      <c r="D740">
        <v>2021</v>
      </c>
      <c r="E740" t="s">
        <v>2280</v>
      </c>
      <c r="F740" t="s">
        <v>2301</v>
      </c>
      <c r="G740">
        <v>-32.006480555555399</v>
      </c>
      <c r="H740">
        <v>115.485711111111</v>
      </c>
      <c r="I740" t="s">
        <v>2335</v>
      </c>
      <c r="J740">
        <v>71</v>
      </c>
      <c r="K740">
        <v>49</v>
      </c>
      <c r="L740">
        <v>50</v>
      </c>
      <c r="N740">
        <v>1</v>
      </c>
      <c r="O740">
        <v>1.143</v>
      </c>
      <c r="R740">
        <v>0.1295</v>
      </c>
    </row>
    <row r="741" spans="1:18">
      <c r="A741" t="s">
        <v>2083</v>
      </c>
      <c r="B741" t="s">
        <v>2082</v>
      </c>
      <c r="D741">
        <v>2021</v>
      </c>
      <c r="E741" t="s">
        <v>2280</v>
      </c>
      <c r="F741" t="s">
        <v>2301</v>
      </c>
      <c r="G741">
        <v>-32.006480555555399</v>
      </c>
      <c r="H741">
        <v>115.485711111111</v>
      </c>
      <c r="I741" t="s">
        <v>2335</v>
      </c>
      <c r="J741">
        <v>71</v>
      </c>
      <c r="K741">
        <v>50</v>
      </c>
      <c r="L741">
        <v>51</v>
      </c>
      <c r="N741">
        <v>1</v>
      </c>
      <c r="O741">
        <v>1.2613000000000001</v>
      </c>
      <c r="R741">
        <v>5.9200000000000003E-2</v>
      </c>
    </row>
    <row r="742" spans="1:18">
      <c r="A742" t="s">
        <v>2083</v>
      </c>
      <c r="B742" t="s">
        <v>2082</v>
      </c>
      <c r="D742">
        <v>2021</v>
      </c>
      <c r="E742" t="s">
        <v>2280</v>
      </c>
      <c r="F742" t="s">
        <v>2301</v>
      </c>
      <c r="G742">
        <v>-32.006480555555399</v>
      </c>
      <c r="H742">
        <v>115.485711111111</v>
      </c>
      <c r="I742" t="s">
        <v>2335</v>
      </c>
      <c r="J742">
        <v>71</v>
      </c>
      <c r="K742">
        <v>51</v>
      </c>
      <c r="L742">
        <v>52</v>
      </c>
      <c r="N742">
        <v>1</v>
      </c>
      <c r="O742">
        <v>1.2314000000000001</v>
      </c>
      <c r="R742">
        <v>0.1358</v>
      </c>
    </row>
    <row r="743" spans="1:18">
      <c r="A743" t="s">
        <v>2083</v>
      </c>
      <c r="B743" t="s">
        <v>2082</v>
      </c>
      <c r="D743">
        <v>2021</v>
      </c>
      <c r="E743" t="s">
        <v>2280</v>
      </c>
      <c r="F743" t="s">
        <v>2301</v>
      </c>
      <c r="G743">
        <v>-32.006480555555399</v>
      </c>
      <c r="H743">
        <v>115.485711111111</v>
      </c>
      <c r="I743" t="s">
        <v>2335</v>
      </c>
      <c r="J743">
        <v>71</v>
      </c>
      <c r="K743">
        <v>52</v>
      </c>
      <c r="L743">
        <v>53</v>
      </c>
      <c r="N743">
        <v>1</v>
      </c>
      <c r="O743">
        <v>1.37</v>
      </c>
      <c r="R743">
        <v>0.21229999999999999</v>
      </c>
    </row>
    <row r="744" spans="1:18">
      <c r="A744" t="s">
        <v>2083</v>
      </c>
      <c r="B744" t="s">
        <v>2082</v>
      </c>
      <c r="D744">
        <v>2021</v>
      </c>
      <c r="E744" t="s">
        <v>2280</v>
      </c>
      <c r="F744" t="s">
        <v>2301</v>
      </c>
      <c r="G744">
        <v>-32.006480555555399</v>
      </c>
      <c r="H744">
        <v>115.485711111111</v>
      </c>
      <c r="I744" t="s">
        <v>2335</v>
      </c>
      <c r="J744">
        <v>71</v>
      </c>
      <c r="K744">
        <v>53</v>
      </c>
      <c r="L744">
        <v>54</v>
      </c>
      <c r="N744">
        <v>1</v>
      </c>
      <c r="O744">
        <v>1.4064000000000001</v>
      </c>
      <c r="R744">
        <v>0.26939999999999997</v>
      </c>
    </row>
    <row r="745" spans="1:18">
      <c r="A745" t="s">
        <v>2083</v>
      </c>
      <c r="B745" t="s">
        <v>2082</v>
      </c>
      <c r="D745">
        <v>2021</v>
      </c>
      <c r="E745" t="s">
        <v>2280</v>
      </c>
      <c r="F745" t="s">
        <v>2301</v>
      </c>
      <c r="G745">
        <v>-32.006480555555399</v>
      </c>
      <c r="H745">
        <v>115.485711111111</v>
      </c>
      <c r="I745" t="s">
        <v>2335</v>
      </c>
      <c r="J745">
        <v>71</v>
      </c>
      <c r="K745">
        <v>54</v>
      </c>
      <c r="L745">
        <v>55</v>
      </c>
      <c r="N745">
        <v>1</v>
      </c>
      <c r="O745">
        <v>1.115</v>
      </c>
      <c r="R745">
        <v>0.32650000000000001</v>
      </c>
    </row>
    <row r="746" spans="1:18">
      <c r="A746" t="s">
        <v>2083</v>
      </c>
      <c r="B746" t="s">
        <v>2082</v>
      </c>
      <c r="D746">
        <v>2021</v>
      </c>
      <c r="E746" t="s">
        <v>2280</v>
      </c>
      <c r="F746" t="s">
        <v>2301</v>
      </c>
      <c r="G746">
        <v>-32.006480555555399</v>
      </c>
      <c r="H746">
        <v>115.485711111111</v>
      </c>
      <c r="I746" t="s">
        <v>2335</v>
      </c>
      <c r="J746">
        <v>71</v>
      </c>
      <c r="K746">
        <v>55</v>
      </c>
      <c r="L746">
        <v>56</v>
      </c>
      <c r="N746">
        <v>1</v>
      </c>
      <c r="O746">
        <v>1.2396</v>
      </c>
      <c r="R746">
        <v>0.217</v>
      </c>
    </row>
    <row r="747" spans="1:18">
      <c r="A747" t="s">
        <v>2083</v>
      </c>
      <c r="B747" t="s">
        <v>2082</v>
      </c>
      <c r="D747">
        <v>2021</v>
      </c>
      <c r="E747" t="s">
        <v>2280</v>
      </c>
      <c r="F747" t="s">
        <v>2301</v>
      </c>
      <c r="G747">
        <v>-32.006480555555399</v>
      </c>
      <c r="H747">
        <v>115.485711111111</v>
      </c>
      <c r="I747" t="s">
        <v>2335</v>
      </c>
      <c r="J747">
        <v>71</v>
      </c>
      <c r="K747">
        <v>56</v>
      </c>
      <c r="L747">
        <v>57</v>
      </c>
      <c r="N747">
        <v>1</v>
      </c>
      <c r="O747">
        <v>1.2878000000000001</v>
      </c>
      <c r="R747">
        <v>0.1075</v>
      </c>
    </row>
    <row r="748" spans="1:18">
      <c r="A748" t="s">
        <v>2083</v>
      </c>
      <c r="B748" t="s">
        <v>2082</v>
      </c>
      <c r="D748">
        <v>2021</v>
      </c>
      <c r="E748" t="s">
        <v>2280</v>
      </c>
      <c r="F748" t="s">
        <v>2301</v>
      </c>
      <c r="G748">
        <v>-32.006480555555399</v>
      </c>
      <c r="H748">
        <v>115.485711111111</v>
      </c>
      <c r="I748" t="s">
        <v>2335</v>
      </c>
      <c r="J748">
        <v>71</v>
      </c>
      <c r="K748">
        <v>57</v>
      </c>
      <c r="L748">
        <v>58</v>
      </c>
      <c r="N748">
        <v>1</v>
      </c>
      <c r="O748">
        <v>1.2112000000000001</v>
      </c>
      <c r="R748">
        <v>0.11940000000000001</v>
      </c>
    </row>
    <row r="749" spans="1:18">
      <c r="A749" t="s">
        <v>2083</v>
      </c>
      <c r="B749" t="s">
        <v>2082</v>
      </c>
      <c r="D749">
        <v>2021</v>
      </c>
      <c r="E749" t="s">
        <v>2280</v>
      </c>
      <c r="F749" t="s">
        <v>2301</v>
      </c>
      <c r="G749">
        <v>-32.006480555555399</v>
      </c>
      <c r="H749">
        <v>115.485711111111</v>
      </c>
      <c r="I749" t="s">
        <v>2335</v>
      </c>
      <c r="J749">
        <v>71</v>
      </c>
      <c r="K749">
        <v>58</v>
      </c>
      <c r="L749">
        <v>59</v>
      </c>
      <c r="N749">
        <v>1</v>
      </c>
      <c r="O749">
        <v>1.0717000000000001</v>
      </c>
      <c r="R749">
        <v>0.13139999999999999</v>
      </c>
    </row>
    <row r="750" spans="1:18">
      <c r="A750" t="s">
        <v>2083</v>
      </c>
      <c r="B750" t="s">
        <v>2082</v>
      </c>
      <c r="D750">
        <v>2021</v>
      </c>
      <c r="E750" t="s">
        <v>2280</v>
      </c>
      <c r="F750" t="s">
        <v>2301</v>
      </c>
      <c r="G750">
        <v>-32.006480555555399</v>
      </c>
      <c r="H750">
        <v>115.485711111111</v>
      </c>
      <c r="I750" t="s">
        <v>2335</v>
      </c>
      <c r="J750">
        <v>71</v>
      </c>
      <c r="K750">
        <v>59</v>
      </c>
      <c r="L750">
        <v>60</v>
      </c>
      <c r="N750">
        <v>1</v>
      </c>
      <c r="O750">
        <v>0.91379999999999995</v>
      </c>
      <c r="R750">
        <v>0.17660000000000001</v>
      </c>
    </row>
    <row r="751" spans="1:18">
      <c r="A751" t="s">
        <v>2083</v>
      </c>
      <c r="B751" t="s">
        <v>2082</v>
      </c>
      <c r="D751">
        <v>2021</v>
      </c>
      <c r="E751" t="s">
        <v>2280</v>
      </c>
      <c r="F751" t="s">
        <v>2301</v>
      </c>
      <c r="G751">
        <v>-32.006480555555399</v>
      </c>
      <c r="H751">
        <v>115.485711111111</v>
      </c>
      <c r="I751" t="s">
        <v>2335</v>
      </c>
      <c r="J751">
        <v>71</v>
      </c>
      <c r="K751">
        <v>60</v>
      </c>
      <c r="L751">
        <v>61</v>
      </c>
      <c r="N751">
        <v>1</v>
      </c>
      <c r="O751">
        <v>1.1005</v>
      </c>
      <c r="R751">
        <v>0.2218</v>
      </c>
    </row>
    <row r="752" spans="1:18">
      <c r="A752" t="s">
        <v>2083</v>
      </c>
      <c r="B752" t="s">
        <v>2082</v>
      </c>
      <c r="D752">
        <v>2021</v>
      </c>
      <c r="E752" t="s">
        <v>2280</v>
      </c>
      <c r="F752" t="s">
        <v>2301</v>
      </c>
      <c r="G752">
        <v>-32.006480555555399</v>
      </c>
      <c r="H752">
        <v>115.485711111111</v>
      </c>
      <c r="I752" t="s">
        <v>2335</v>
      </c>
      <c r="J752">
        <v>71</v>
      </c>
      <c r="K752">
        <v>61</v>
      </c>
      <c r="L752">
        <v>62</v>
      </c>
      <c r="N752">
        <v>1</v>
      </c>
      <c r="O752">
        <v>0.87039999999999995</v>
      </c>
      <c r="R752">
        <v>0.184</v>
      </c>
    </row>
    <row r="753" spans="1:18">
      <c r="A753" t="s">
        <v>2083</v>
      </c>
      <c r="B753" t="s">
        <v>2082</v>
      </c>
      <c r="D753">
        <v>2021</v>
      </c>
      <c r="E753" t="s">
        <v>2280</v>
      </c>
      <c r="F753" t="s">
        <v>2301</v>
      </c>
      <c r="G753">
        <v>-32.006480555555399</v>
      </c>
      <c r="H753">
        <v>115.485711111111</v>
      </c>
      <c r="I753" t="s">
        <v>2335</v>
      </c>
      <c r="J753">
        <v>71</v>
      </c>
      <c r="K753">
        <v>62</v>
      </c>
      <c r="L753">
        <v>63</v>
      </c>
      <c r="N753">
        <v>1</v>
      </c>
      <c r="O753">
        <v>0.90939999999999999</v>
      </c>
      <c r="R753">
        <v>0.1462</v>
      </c>
    </row>
    <row r="754" spans="1:18">
      <c r="A754" t="s">
        <v>2083</v>
      </c>
      <c r="B754" t="s">
        <v>2082</v>
      </c>
      <c r="D754">
        <v>2021</v>
      </c>
      <c r="E754" t="s">
        <v>2280</v>
      </c>
      <c r="F754" t="s">
        <v>2301</v>
      </c>
      <c r="G754">
        <v>-32.006302777777599</v>
      </c>
      <c r="H754">
        <v>115.485758333333</v>
      </c>
      <c r="I754" t="s">
        <v>2330</v>
      </c>
      <c r="J754">
        <v>74</v>
      </c>
      <c r="K754">
        <v>0</v>
      </c>
      <c r="L754">
        <v>1</v>
      </c>
      <c r="N754">
        <v>1</v>
      </c>
      <c r="O754">
        <v>1.6555</v>
      </c>
      <c r="R754">
        <v>1.4538</v>
      </c>
    </row>
    <row r="755" spans="1:18">
      <c r="A755" t="s">
        <v>2083</v>
      </c>
      <c r="B755" t="s">
        <v>2082</v>
      </c>
      <c r="D755">
        <v>2021</v>
      </c>
      <c r="E755" t="s">
        <v>2280</v>
      </c>
      <c r="F755" t="s">
        <v>2301</v>
      </c>
      <c r="G755">
        <v>-32.006302777777599</v>
      </c>
      <c r="H755">
        <v>115.485758333333</v>
      </c>
      <c r="I755" t="s">
        <v>2330</v>
      </c>
      <c r="J755">
        <v>74</v>
      </c>
      <c r="K755">
        <v>1</v>
      </c>
      <c r="L755">
        <v>2</v>
      </c>
      <c r="N755">
        <v>1</v>
      </c>
      <c r="O755">
        <v>1.5807</v>
      </c>
      <c r="R755">
        <v>1.4850000000000001</v>
      </c>
    </row>
    <row r="756" spans="1:18">
      <c r="A756" t="s">
        <v>2083</v>
      </c>
      <c r="B756" t="s">
        <v>2082</v>
      </c>
      <c r="D756">
        <v>2021</v>
      </c>
      <c r="E756" t="s">
        <v>2280</v>
      </c>
      <c r="F756" t="s">
        <v>2301</v>
      </c>
      <c r="G756">
        <v>-32.006302777777599</v>
      </c>
      <c r="H756">
        <v>115.485758333333</v>
      </c>
      <c r="I756" t="s">
        <v>2330</v>
      </c>
      <c r="J756">
        <v>74</v>
      </c>
      <c r="K756">
        <v>2</v>
      </c>
      <c r="L756">
        <v>3</v>
      </c>
      <c r="N756">
        <v>1</v>
      </c>
      <c r="O756">
        <v>1.4177999999999999</v>
      </c>
      <c r="R756">
        <v>1.5163</v>
      </c>
    </row>
    <row r="757" spans="1:18">
      <c r="A757" t="s">
        <v>2083</v>
      </c>
      <c r="B757" t="s">
        <v>2082</v>
      </c>
      <c r="D757">
        <v>2021</v>
      </c>
      <c r="E757" t="s">
        <v>2280</v>
      </c>
      <c r="F757" t="s">
        <v>2301</v>
      </c>
      <c r="G757">
        <v>-32.006302777777599</v>
      </c>
      <c r="H757">
        <v>115.485758333333</v>
      </c>
      <c r="I757" t="s">
        <v>2330</v>
      </c>
      <c r="J757">
        <v>74</v>
      </c>
      <c r="K757">
        <v>3</v>
      </c>
      <c r="L757">
        <v>4</v>
      </c>
      <c r="N757">
        <v>1</v>
      </c>
      <c r="O757">
        <v>1.6808000000000001</v>
      </c>
      <c r="R757">
        <v>1.5519000000000001</v>
      </c>
    </row>
    <row r="758" spans="1:18">
      <c r="A758" t="s">
        <v>2083</v>
      </c>
      <c r="B758" t="s">
        <v>2082</v>
      </c>
      <c r="D758">
        <v>2021</v>
      </c>
      <c r="E758" t="s">
        <v>2280</v>
      </c>
      <c r="F758" t="s">
        <v>2301</v>
      </c>
      <c r="G758">
        <v>-32.006302777777599</v>
      </c>
      <c r="H758">
        <v>115.485758333333</v>
      </c>
      <c r="I758" t="s">
        <v>2330</v>
      </c>
      <c r="J758">
        <v>74</v>
      </c>
      <c r="K758">
        <v>4</v>
      </c>
      <c r="L758">
        <v>5</v>
      </c>
      <c r="N758">
        <v>1</v>
      </c>
      <c r="O758">
        <v>1.8023</v>
      </c>
      <c r="R758">
        <v>1.5873999999999999</v>
      </c>
    </row>
    <row r="759" spans="1:18">
      <c r="A759" t="s">
        <v>2083</v>
      </c>
      <c r="B759" t="s">
        <v>2082</v>
      </c>
      <c r="D759">
        <v>2021</v>
      </c>
      <c r="E759" t="s">
        <v>2280</v>
      </c>
      <c r="F759" t="s">
        <v>2301</v>
      </c>
      <c r="G759">
        <v>-32.006302777777599</v>
      </c>
      <c r="H759">
        <v>115.485758333333</v>
      </c>
      <c r="I759" t="s">
        <v>2330</v>
      </c>
      <c r="J759">
        <v>74</v>
      </c>
      <c r="K759">
        <v>5</v>
      </c>
      <c r="L759">
        <v>6</v>
      </c>
      <c r="N759">
        <v>1</v>
      </c>
      <c r="O759">
        <v>1.6566000000000001</v>
      </c>
      <c r="R759">
        <v>1.554</v>
      </c>
    </row>
    <row r="760" spans="1:18">
      <c r="A760" t="s">
        <v>2083</v>
      </c>
      <c r="B760" t="s">
        <v>2082</v>
      </c>
      <c r="D760">
        <v>2021</v>
      </c>
      <c r="E760" t="s">
        <v>2280</v>
      </c>
      <c r="F760" t="s">
        <v>2301</v>
      </c>
      <c r="G760">
        <v>-32.006302777777599</v>
      </c>
      <c r="H760">
        <v>115.485758333333</v>
      </c>
      <c r="I760" t="s">
        <v>2330</v>
      </c>
      <c r="J760">
        <v>74</v>
      </c>
      <c r="K760">
        <v>6</v>
      </c>
      <c r="L760">
        <v>7</v>
      </c>
      <c r="N760">
        <v>1</v>
      </c>
      <c r="O760">
        <v>1.4926999999999999</v>
      </c>
      <c r="R760">
        <v>1.5205</v>
      </c>
    </row>
    <row r="761" spans="1:18">
      <c r="A761" t="s">
        <v>2083</v>
      </c>
      <c r="B761" t="s">
        <v>2082</v>
      </c>
      <c r="D761">
        <v>2021</v>
      </c>
      <c r="E761" t="s">
        <v>2280</v>
      </c>
      <c r="F761" t="s">
        <v>2301</v>
      </c>
      <c r="G761">
        <v>-32.006302777777599</v>
      </c>
      <c r="H761">
        <v>115.485758333333</v>
      </c>
      <c r="I761" t="s">
        <v>2330</v>
      </c>
      <c r="J761">
        <v>74</v>
      </c>
      <c r="K761">
        <v>7</v>
      </c>
      <c r="L761">
        <v>8</v>
      </c>
      <c r="N761">
        <v>1</v>
      </c>
      <c r="O761">
        <v>1.7129000000000001</v>
      </c>
      <c r="R761">
        <v>1.4135</v>
      </c>
    </row>
    <row r="762" spans="1:18">
      <c r="A762" t="s">
        <v>2083</v>
      </c>
      <c r="B762" t="s">
        <v>2082</v>
      </c>
      <c r="D762">
        <v>2021</v>
      </c>
      <c r="E762" t="s">
        <v>2280</v>
      </c>
      <c r="F762" t="s">
        <v>2301</v>
      </c>
      <c r="G762">
        <v>-32.006302777777599</v>
      </c>
      <c r="H762">
        <v>115.485758333333</v>
      </c>
      <c r="I762" t="s">
        <v>2330</v>
      </c>
      <c r="J762">
        <v>74</v>
      </c>
      <c r="K762">
        <v>8</v>
      </c>
      <c r="L762">
        <v>9</v>
      </c>
      <c r="N762">
        <v>1</v>
      </c>
      <c r="O762">
        <v>1.7329000000000001</v>
      </c>
      <c r="R762">
        <v>1.3064</v>
      </c>
    </row>
    <row r="763" spans="1:18">
      <c r="A763" t="s">
        <v>2083</v>
      </c>
      <c r="B763" t="s">
        <v>2082</v>
      </c>
      <c r="D763">
        <v>2021</v>
      </c>
      <c r="E763" t="s">
        <v>2280</v>
      </c>
      <c r="F763" t="s">
        <v>2301</v>
      </c>
      <c r="G763">
        <v>-32.006302777777599</v>
      </c>
      <c r="H763">
        <v>115.485758333333</v>
      </c>
      <c r="I763" t="s">
        <v>2330</v>
      </c>
      <c r="J763">
        <v>74</v>
      </c>
      <c r="K763">
        <v>9</v>
      </c>
      <c r="L763">
        <v>10</v>
      </c>
      <c r="N763">
        <v>1</v>
      </c>
      <c r="O763">
        <v>1.649</v>
      </c>
      <c r="R763">
        <v>0.94259999999999999</v>
      </c>
    </row>
    <row r="764" spans="1:18">
      <c r="A764" t="s">
        <v>2083</v>
      </c>
      <c r="B764" t="s">
        <v>2082</v>
      </c>
      <c r="D764">
        <v>2021</v>
      </c>
      <c r="E764" t="s">
        <v>2280</v>
      </c>
      <c r="F764" t="s">
        <v>2301</v>
      </c>
      <c r="G764">
        <v>-32.006302777777599</v>
      </c>
      <c r="H764">
        <v>115.485758333333</v>
      </c>
      <c r="I764" t="s">
        <v>2330</v>
      </c>
      <c r="J764">
        <v>74</v>
      </c>
      <c r="K764">
        <v>10</v>
      </c>
      <c r="L764">
        <v>11</v>
      </c>
      <c r="N764">
        <v>1</v>
      </c>
      <c r="O764">
        <v>1.3287</v>
      </c>
      <c r="R764">
        <v>0.57879999999999998</v>
      </c>
    </row>
    <row r="765" spans="1:18">
      <c r="A765" t="s">
        <v>2083</v>
      </c>
      <c r="B765" t="s">
        <v>2082</v>
      </c>
      <c r="D765">
        <v>2021</v>
      </c>
      <c r="E765" t="s">
        <v>2280</v>
      </c>
      <c r="F765" t="s">
        <v>2301</v>
      </c>
      <c r="G765">
        <v>-32.006302777777599</v>
      </c>
      <c r="H765">
        <v>115.485758333333</v>
      </c>
      <c r="I765" t="s">
        <v>2330</v>
      </c>
      <c r="J765">
        <v>74</v>
      </c>
      <c r="K765">
        <v>11</v>
      </c>
      <c r="L765">
        <v>12</v>
      </c>
      <c r="N765">
        <v>1</v>
      </c>
      <c r="O765">
        <v>1.2007000000000001</v>
      </c>
      <c r="R765">
        <v>0.84489999999999998</v>
      </c>
    </row>
    <row r="766" spans="1:18">
      <c r="A766" t="s">
        <v>2083</v>
      </c>
      <c r="B766" t="s">
        <v>2082</v>
      </c>
      <c r="D766">
        <v>2021</v>
      </c>
      <c r="E766" t="s">
        <v>2280</v>
      </c>
      <c r="F766" t="s">
        <v>2301</v>
      </c>
      <c r="G766">
        <v>-32.006302777777599</v>
      </c>
      <c r="H766">
        <v>115.485758333333</v>
      </c>
      <c r="I766" t="s">
        <v>2330</v>
      </c>
      <c r="J766">
        <v>74</v>
      </c>
      <c r="K766">
        <v>12</v>
      </c>
      <c r="L766">
        <v>13</v>
      </c>
      <c r="N766">
        <v>1</v>
      </c>
      <c r="O766">
        <v>1.3246</v>
      </c>
      <c r="R766">
        <v>1.111</v>
      </c>
    </row>
    <row r="767" spans="1:18">
      <c r="A767" t="s">
        <v>2083</v>
      </c>
      <c r="B767" t="s">
        <v>2082</v>
      </c>
      <c r="D767">
        <v>2021</v>
      </c>
      <c r="E767" t="s">
        <v>2280</v>
      </c>
      <c r="F767" t="s">
        <v>2301</v>
      </c>
      <c r="G767">
        <v>-32.006302777777599</v>
      </c>
      <c r="H767">
        <v>115.485758333333</v>
      </c>
      <c r="I767" t="s">
        <v>2330</v>
      </c>
      <c r="J767">
        <v>74</v>
      </c>
      <c r="K767">
        <v>13</v>
      </c>
      <c r="L767">
        <v>14</v>
      </c>
      <c r="N767">
        <v>1</v>
      </c>
      <c r="O767">
        <v>1.6422000000000001</v>
      </c>
      <c r="R767">
        <v>1.0851999999999999</v>
      </c>
    </row>
    <row r="768" spans="1:18">
      <c r="A768" t="s">
        <v>2083</v>
      </c>
      <c r="B768" t="s">
        <v>2082</v>
      </c>
      <c r="D768">
        <v>2021</v>
      </c>
      <c r="E768" t="s">
        <v>2280</v>
      </c>
      <c r="F768" t="s">
        <v>2301</v>
      </c>
      <c r="G768">
        <v>-32.006302777777599</v>
      </c>
      <c r="H768">
        <v>115.485758333333</v>
      </c>
      <c r="I768" t="s">
        <v>2330</v>
      </c>
      <c r="J768">
        <v>74</v>
      </c>
      <c r="K768">
        <v>14</v>
      </c>
      <c r="L768">
        <v>15</v>
      </c>
      <c r="N768">
        <v>1</v>
      </c>
      <c r="O768">
        <v>1.4853000000000001</v>
      </c>
      <c r="R768">
        <v>1.0593999999999999</v>
      </c>
    </row>
    <row r="769" spans="1:18">
      <c r="A769" t="s">
        <v>2083</v>
      </c>
      <c r="B769" t="s">
        <v>2082</v>
      </c>
      <c r="D769">
        <v>2021</v>
      </c>
      <c r="E769" t="s">
        <v>2280</v>
      </c>
      <c r="F769" t="s">
        <v>2301</v>
      </c>
      <c r="G769">
        <v>-32.006302777777599</v>
      </c>
      <c r="H769">
        <v>115.485758333333</v>
      </c>
      <c r="I769" t="s">
        <v>2330</v>
      </c>
      <c r="J769">
        <v>74</v>
      </c>
      <c r="K769">
        <v>15</v>
      </c>
      <c r="L769">
        <v>16</v>
      </c>
      <c r="N769">
        <v>1</v>
      </c>
      <c r="O769">
        <v>1.5210999999999999</v>
      </c>
      <c r="R769">
        <v>1.3596999999999999</v>
      </c>
    </row>
    <row r="770" spans="1:18">
      <c r="A770" t="s">
        <v>2083</v>
      </c>
      <c r="B770" t="s">
        <v>2082</v>
      </c>
      <c r="D770">
        <v>2021</v>
      </c>
      <c r="E770" t="s">
        <v>2280</v>
      </c>
      <c r="F770" t="s">
        <v>2301</v>
      </c>
      <c r="G770">
        <v>-32.006302777777599</v>
      </c>
      <c r="H770">
        <v>115.485758333333</v>
      </c>
      <c r="I770" t="s">
        <v>2330</v>
      </c>
      <c r="J770">
        <v>74</v>
      </c>
      <c r="K770">
        <v>16</v>
      </c>
      <c r="L770">
        <v>17</v>
      </c>
      <c r="N770">
        <v>1</v>
      </c>
      <c r="O770">
        <v>1.3802000000000001</v>
      </c>
      <c r="R770">
        <v>1.66</v>
      </c>
    </row>
    <row r="771" spans="1:18">
      <c r="A771" t="s">
        <v>2083</v>
      </c>
      <c r="B771" t="s">
        <v>2082</v>
      </c>
      <c r="D771">
        <v>2021</v>
      </c>
      <c r="E771" t="s">
        <v>2280</v>
      </c>
      <c r="F771" t="s">
        <v>2301</v>
      </c>
      <c r="G771">
        <v>-32.006302777777599</v>
      </c>
      <c r="H771">
        <v>115.485758333333</v>
      </c>
      <c r="I771" t="s">
        <v>2330</v>
      </c>
      <c r="J771">
        <v>74</v>
      </c>
      <c r="K771">
        <v>17</v>
      </c>
      <c r="L771">
        <v>18</v>
      </c>
      <c r="N771">
        <v>1</v>
      </c>
      <c r="O771">
        <v>1.2036</v>
      </c>
      <c r="R771">
        <v>2.2204000000000002</v>
      </c>
    </row>
    <row r="772" spans="1:18">
      <c r="A772" t="s">
        <v>2083</v>
      </c>
      <c r="B772" t="s">
        <v>2082</v>
      </c>
      <c r="D772">
        <v>2021</v>
      </c>
      <c r="E772" t="s">
        <v>2280</v>
      </c>
      <c r="F772" t="s">
        <v>2301</v>
      </c>
      <c r="G772">
        <v>-32.006302777777599</v>
      </c>
      <c r="H772">
        <v>115.485758333333</v>
      </c>
      <c r="I772" t="s">
        <v>2330</v>
      </c>
      <c r="J772">
        <v>74</v>
      </c>
      <c r="K772">
        <v>18</v>
      </c>
      <c r="L772">
        <v>19</v>
      </c>
      <c r="N772">
        <v>1</v>
      </c>
      <c r="O772">
        <v>1.5566</v>
      </c>
      <c r="R772">
        <v>2.7808000000000002</v>
      </c>
    </row>
    <row r="773" spans="1:18">
      <c r="A773" t="s">
        <v>2083</v>
      </c>
      <c r="B773" t="s">
        <v>2082</v>
      </c>
      <c r="D773">
        <v>2021</v>
      </c>
      <c r="E773" t="s">
        <v>2280</v>
      </c>
      <c r="F773" t="s">
        <v>2301</v>
      </c>
      <c r="G773">
        <v>-32.006302777777599</v>
      </c>
      <c r="H773">
        <v>115.485758333333</v>
      </c>
      <c r="I773" t="s">
        <v>2330</v>
      </c>
      <c r="J773">
        <v>74</v>
      </c>
      <c r="K773">
        <v>19</v>
      </c>
      <c r="L773">
        <v>20</v>
      </c>
      <c r="N773">
        <v>1</v>
      </c>
      <c r="O773">
        <v>1.516</v>
      </c>
      <c r="R773">
        <v>1.97</v>
      </c>
    </row>
    <row r="774" spans="1:18">
      <c r="A774" t="s">
        <v>2083</v>
      </c>
      <c r="B774" t="s">
        <v>2082</v>
      </c>
      <c r="D774">
        <v>2021</v>
      </c>
      <c r="E774" t="s">
        <v>2280</v>
      </c>
      <c r="F774" t="s">
        <v>2301</v>
      </c>
      <c r="G774">
        <v>-32.006302777777599</v>
      </c>
      <c r="H774">
        <v>115.485758333333</v>
      </c>
      <c r="I774" t="s">
        <v>2330</v>
      </c>
      <c r="J774">
        <v>74</v>
      </c>
      <c r="K774">
        <v>20</v>
      </c>
      <c r="L774">
        <v>21</v>
      </c>
      <c r="N774">
        <v>1</v>
      </c>
      <c r="O774">
        <v>1.5472999999999999</v>
      </c>
      <c r="R774">
        <v>1.1592</v>
      </c>
    </row>
    <row r="775" spans="1:18">
      <c r="A775" t="s">
        <v>2083</v>
      </c>
      <c r="B775" t="s">
        <v>2082</v>
      </c>
      <c r="D775">
        <v>2021</v>
      </c>
      <c r="E775" t="s">
        <v>2280</v>
      </c>
      <c r="F775" t="s">
        <v>2301</v>
      </c>
      <c r="G775">
        <v>-32.006302777777599</v>
      </c>
      <c r="H775">
        <v>115.485758333333</v>
      </c>
      <c r="I775" t="s">
        <v>2330</v>
      </c>
      <c r="J775">
        <v>74</v>
      </c>
      <c r="K775">
        <v>21</v>
      </c>
      <c r="L775">
        <v>22</v>
      </c>
      <c r="N775">
        <v>1</v>
      </c>
      <c r="O775">
        <v>1.4547000000000001</v>
      </c>
      <c r="R775">
        <v>1.7050000000000001</v>
      </c>
    </row>
    <row r="776" spans="1:18">
      <c r="A776" t="s">
        <v>2083</v>
      </c>
      <c r="B776" t="s">
        <v>2082</v>
      </c>
      <c r="D776">
        <v>2021</v>
      </c>
      <c r="E776" t="s">
        <v>2280</v>
      </c>
      <c r="F776" t="s">
        <v>2301</v>
      </c>
      <c r="G776">
        <v>-32.006302777777599</v>
      </c>
      <c r="H776">
        <v>115.485758333333</v>
      </c>
      <c r="I776" t="s">
        <v>2330</v>
      </c>
      <c r="J776">
        <v>74</v>
      </c>
      <c r="K776">
        <v>22</v>
      </c>
      <c r="L776">
        <v>23</v>
      </c>
      <c r="N776">
        <v>1</v>
      </c>
      <c r="O776">
        <v>1.4376</v>
      </c>
      <c r="R776">
        <v>2.2507000000000001</v>
      </c>
    </row>
    <row r="777" spans="1:18">
      <c r="A777" t="s">
        <v>2083</v>
      </c>
      <c r="B777" t="s">
        <v>2082</v>
      </c>
      <c r="D777">
        <v>2021</v>
      </c>
      <c r="E777" t="s">
        <v>2280</v>
      </c>
      <c r="F777" t="s">
        <v>2301</v>
      </c>
      <c r="G777">
        <v>-32.006302777777599</v>
      </c>
      <c r="H777">
        <v>115.485758333333</v>
      </c>
      <c r="I777" t="s">
        <v>2330</v>
      </c>
      <c r="J777">
        <v>74</v>
      </c>
      <c r="K777">
        <v>23</v>
      </c>
      <c r="L777">
        <v>24</v>
      </c>
      <c r="N777">
        <v>1</v>
      </c>
      <c r="O777">
        <v>1.4782</v>
      </c>
      <c r="R777">
        <v>2.3109999999999999</v>
      </c>
    </row>
    <row r="778" spans="1:18">
      <c r="A778" t="s">
        <v>2083</v>
      </c>
      <c r="B778" t="s">
        <v>2082</v>
      </c>
      <c r="D778">
        <v>2021</v>
      </c>
      <c r="E778" t="s">
        <v>2280</v>
      </c>
      <c r="F778" t="s">
        <v>2301</v>
      </c>
      <c r="G778">
        <v>-32.006302777777599</v>
      </c>
      <c r="H778">
        <v>115.485758333333</v>
      </c>
      <c r="I778" t="s">
        <v>2330</v>
      </c>
      <c r="J778">
        <v>74</v>
      </c>
      <c r="K778">
        <v>24</v>
      </c>
      <c r="L778">
        <v>25</v>
      </c>
      <c r="N778">
        <v>1</v>
      </c>
      <c r="O778">
        <v>1.6004</v>
      </c>
      <c r="R778">
        <v>2.3712</v>
      </c>
    </row>
    <row r="779" spans="1:18">
      <c r="A779" t="s">
        <v>2083</v>
      </c>
      <c r="B779" t="s">
        <v>2082</v>
      </c>
      <c r="D779">
        <v>2021</v>
      </c>
      <c r="E779" t="s">
        <v>2280</v>
      </c>
      <c r="F779" t="s">
        <v>2301</v>
      </c>
      <c r="G779">
        <v>-32.006302777777599</v>
      </c>
      <c r="H779">
        <v>115.485758333333</v>
      </c>
      <c r="I779" t="s">
        <v>2330</v>
      </c>
      <c r="J779">
        <v>74</v>
      </c>
      <c r="K779">
        <v>25</v>
      </c>
      <c r="L779">
        <v>26</v>
      </c>
      <c r="N779">
        <v>1</v>
      </c>
      <c r="O779">
        <v>1.3841000000000001</v>
      </c>
      <c r="R779">
        <v>2.0834000000000001</v>
      </c>
    </row>
    <row r="780" spans="1:18">
      <c r="A780" t="s">
        <v>2083</v>
      </c>
      <c r="B780" t="s">
        <v>2082</v>
      </c>
      <c r="D780">
        <v>2021</v>
      </c>
      <c r="E780" t="s">
        <v>2280</v>
      </c>
      <c r="F780" t="s">
        <v>2301</v>
      </c>
      <c r="G780">
        <v>-32.006302777777599</v>
      </c>
      <c r="H780">
        <v>115.485758333333</v>
      </c>
      <c r="I780" t="s">
        <v>2330</v>
      </c>
      <c r="J780">
        <v>74</v>
      </c>
      <c r="K780">
        <v>26</v>
      </c>
      <c r="L780">
        <v>27</v>
      </c>
      <c r="N780">
        <v>1</v>
      </c>
      <c r="O780">
        <v>1.3414999999999999</v>
      </c>
      <c r="R780">
        <v>2.0834000000000001</v>
      </c>
    </row>
    <row r="781" spans="1:18">
      <c r="A781" t="s">
        <v>2083</v>
      </c>
      <c r="B781" t="s">
        <v>2082</v>
      </c>
      <c r="D781">
        <v>2021</v>
      </c>
      <c r="E781" t="s">
        <v>2280</v>
      </c>
      <c r="F781" t="s">
        <v>2301</v>
      </c>
      <c r="G781">
        <v>-32.006302777777599</v>
      </c>
      <c r="H781">
        <v>115.485758333333</v>
      </c>
      <c r="I781" t="s">
        <v>2330</v>
      </c>
      <c r="J781">
        <v>74</v>
      </c>
      <c r="K781">
        <v>27</v>
      </c>
      <c r="L781">
        <v>28</v>
      </c>
      <c r="N781">
        <v>1</v>
      </c>
      <c r="O781">
        <v>1.1129</v>
      </c>
      <c r="R781">
        <v>1.7956000000000001</v>
      </c>
    </row>
    <row r="782" spans="1:18">
      <c r="A782" t="s">
        <v>2083</v>
      </c>
      <c r="B782" t="s">
        <v>2082</v>
      </c>
      <c r="D782">
        <v>2021</v>
      </c>
      <c r="E782" t="s">
        <v>2280</v>
      </c>
      <c r="F782" t="s">
        <v>2301</v>
      </c>
      <c r="G782">
        <v>-32.005986111111</v>
      </c>
      <c r="H782">
        <v>115.485747222222</v>
      </c>
      <c r="I782" t="s">
        <v>2335</v>
      </c>
      <c r="J782">
        <v>75</v>
      </c>
      <c r="K782">
        <v>0</v>
      </c>
      <c r="L782">
        <v>1</v>
      </c>
      <c r="N782">
        <v>1</v>
      </c>
      <c r="O782">
        <v>0.93859999999999999</v>
      </c>
      <c r="R782">
        <v>0.193</v>
      </c>
    </row>
    <row r="783" spans="1:18">
      <c r="A783" t="s">
        <v>2083</v>
      </c>
      <c r="B783" t="s">
        <v>2082</v>
      </c>
      <c r="D783">
        <v>2021</v>
      </c>
      <c r="E783" t="s">
        <v>2280</v>
      </c>
      <c r="F783" t="s">
        <v>2301</v>
      </c>
      <c r="G783">
        <v>-32.005986111111</v>
      </c>
      <c r="H783">
        <v>115.485747222222</v>
      </c>
      <c r="I783" t="s">
        <v>2335</v>
      </c>
      <c r="J783">
        <v>75</v>
      </c>
      <c r="K783">
        <v>1</v>
      </c>
      <c r="L783">
        <v>2</v>
      </c>
      <c r="N783">
        <v>1</v>
      </c>
      <c r="O783">
        <v>1.0555000000000001</v>
      </c>
      <c r="R783">
        <v>0.14910000000000001</v>
      </c>
    </row>
    <row r="784" spans="1:18">
      <c r="A784" t="s">
        <v>2083</v>
      </c>
      <c r="B784" t="s">
        <v>2082</v>
      </c>
      <c r="D784">
        <v>2021</v>
      </c>
      <c r="E784" t="s">
        <v>2280</v>
      </c>
      <c r="F784" t="s">
        <v>2301</v>
      </c>
      <c r="G784">
        <v>-32.005986111111</v>
      </c>
      <c r="H784">
        <v>115.485747222222</v>
      </c>
      <c r="I784" t="s">
        <v>2335</v>
      </c>
      <c r="J784">
        <v>75</v>
      </c>
      <c r="K784">
        <v>2</v>
      </c>
      <c r="L784">
        <v>3</v>
      </c>
      <c r="N784">
        <v>1</v>
      </c>
      <c r="O784">
        <v>0.97570000000000001</v>
      </c>
      <c r="R784">
        <v>0.1052</v>
      </c>
    </row>
    <row r="785" spans="1:18">
      <c r="A785" t="s">
        <v>2083</v>
      </c>
      <c r="B785" t="s">
        <v>2082</v>
      </c>
      <c r="D785">
        <v>2021</v>
      </c>
      <c r="E785" t="s">
        <v>2280</v>
      </c>
      <c r="F785" t="s">
        <v>2301</v>
      </c>
      <c r="G785">
        <v>-32.005986111111</v>
      </c>
      <c r="H785">
        <v>115.485747222222</v>
      </c>
      <c r="I785" t="s">
        <v>2335</v>
      </c>
      <c r="J785">
        <v>75</v>
      </c>
      <c r="K785">
        <v>3</v>
      </c>
      <c r="L785">
        <v>4</v>
      </c>
      <c r="N785">
        <v>1</v>
      </c>
      <c r="O785">
        <v>1.1753</v>
      </c>
      <c r="R785">
        <v>0.10539999999999999</v>
      </c>
    </row>
    <row r="786" spans="1:18">
      <c r="A786" t="s">
        <v>2083</v>
      </c>
      <c r="B786" t="s">
        <v>2082</v>
      </c>
      <c r="D786">
        <v>2021</v>
      </c>
      <c r="E786" t="s">
        <v>2280</v>
      </c>
      <c r="F786" t="s">
        <v>2301</v>
      </c>
      <c r="G786">
        <v>-32.005986111111</v>
      </c>
      <c r="H786">
        <v>115.485747222222</v>
      </c>
      <c r="I786" t="s">
        <v>2335</v>
      </c>
      <c r="J786">
        <v>75</v>
      </c>
      <c r="K786">
        <v>4</v>
      </c>
      <c r="L786">
        <v>5</v>
      </c>
      <c r="N786">
        <v>1</v>
      </c>
      <c r="O786">
        <v>0.99939999999999996</v>
      </c>
      <c r="R786">
        <v>0.1057</v>
      </c>
    </row>
    <row r="787" spans="1:18">
      <c r="A787" t="s">
        <v>2083</v>
      </c>
      <c r="B787" t="s">
        <v>2082</v>
      </c>
      <c r="D787">
        <v>2021</v>
      </c>
      <c r="E787" t="s">
        <v>2280</v>
      </c>
      <c r="F787" t="s">
        <v>2301</v>
      </c>
      <c r="G787">
        <v>-32.005986111111</v>
      </c>
      <c r="H787">
        <v>115.485747222222</v>
      </c>
      <c r="I787" t="s">
        <v>2335</v>
      </c>
      <c r="J787">
        <v>75</v>
      </c>
      <c r="K787">
        <v>5</v>
      </c>
      <c r="L787">
        <v>6</v>
      </c>
      <c r="N787">
        <v>1</v>
      </c>
      <c r="O787">
        <v>1.1386000000000001</v>
      </c>
      <c r="R787">
        <v>9.3200000000000005E-2</v>
      </c>
    </row>
    <row r="788" spans="1:18">
      <c r="A788" t="s">
        <v>2083</v>
      </c>
      <c r="B788" t="s">
        <v>2082</v>
      </c>
      <c r="D788">
        <v>2021</v>
      </c>
      <c r="E788" t="s">
        <v>2280</v>
      </c>
      <c r="F788" t="s">
        <v>2301</v>
      </c>
      <c r="G788">
        <v>-32.005986111111</v>
      </c>
      <c r="H788">
        <v>115.485747222222</v>
      </c>
      <c r="I788" t="s">
        <v>2335</v>
      </c>
      <c r="J788">
        <v>75</v>
      </c>
      <c r="K788">
        <v>6</v>
      </c>
      <c r="L788">
        <v>7</v>
      </c>
      <c r="N788">
        <v>1</v>
      </c>
      <c r="O788">
        <v>1.0677000000000001</v>
      </c>
      <c r="R788">
        <v>8.0600000000000005E-2</v>
      </c>
    </row>
    <row r="789" spans="1:18">
      <c r="A789" t="s">
        <v>2083</v>
      </c>
      <c r="B789" t="s">
        <v>2082</v>
      </c>
      <c r="D789">
        <v>2021</v>
      </c>
      <c r="E789" t="s">
        <v>2280</v>
      </c>
      <c r="F789" t="s">
        <v>2301</v>
      </c>
      <c r="G789">
        <v>-32.005986111111</v>
      </c>
      <c r="H789">
        <v>115.485747222222</v>
      </c>
      <c r="I789" t="s">
        <v>2335</v>
      </c>
      <c r="J789">
        <v>75</v>
      </c>
      <c r="K789">
        <v>7</v>
      </c>
      <c r="L789">
        <v>8</v>
      </c>
      <c r="N789">
        <v>1</v>
      </c>
      <c r="O789">
        <v>1</v>
      </c>
      <c r="R789">
        <v>0.12570000000000001</v>
      </c>
    </row>
    <row r="790" spans="1:18">
      <c r="A790" t="s">
        <v>2083</v>
      </c>
      <c r="B790" t="s">
        <v>2082</v>
      </c>
      <c r="D790">
        <v>2021</v>
      </c>
      <c r="E790" t="s">
        <v>2280</v>
      </c>
      <c r="F790" t="s">
        <v>2301</v>
      </c>
      <c r="G790">
        <v>-32.005986111111</v>
      </c>
      <c r="H790">
        <v>115.485747222222</v>
      </c>
      <c r="I790" t="s">
        <v>2335</v>
      </c>
      <c r="J790">
        <v>75</v>
      </c>
      <c r="K790">
        <v>8</v>
      </c>
      <c r="L790">
        <v>9</v>
      </c>
      <c r="N790">
        <v>1</v>
      </c>
      <c r="O790">
        <v>0.94879999999999998</v>
      </c>
      <c r="R790">
        <v>0.17069999999999999</v>
      </c>
    </row>
    <row r="791" spans="1:18">
      <c r="A791" t="s">
        <v>2083</v>
      </c>
      <c r="B791" t="s">
        <v>2082</v>
      </c>
      <c r="D791">
        <v>2021</v>
      </c>
      <c r="E791" t="s">
        <v>2280</v>
      </c>
      <c r="F791" t="s">
        <v>2301</v>
      </c>
      <c r="G791">
        <v>-32.005986111111</v>
      </c>
      <c r="H791">
        <v>115.485747222222</v>
      </c>
      <c r="I791" t="s">
        <v>2335</v>
      </c>
      <c r="J791">
        <v>75</v>
      </c>
      <c r="K791">
        <v>9</v>
      </c>
      <c r="L791">
        <v>10</v>
      </c>
      <c r="N791">
        <v>1</v>
      </c>
      <c r="O791">
        <v>1.1668000000000001</v>
      </c>
      <c r="R791">
        <v>0.14729999999999999</v>
      </c>
    </row>
    <row r="792" spans="1:18">
      <c r="A792" t="s">
        <v>2083</v>
      </c>
      <c r="B792" t="s">
        <v>2082</v>
      </c>
      <c r="D792">
        <v>2021</v>
      </c>
      <c r="E792" t="s">
        <v>2280</v>
      </c>
      <c r="F792" t="s">
        <v>2301</v>
      </c>
      <c r="G792">
        <v>-32.005986111111</v>
      </c>
      <c r="H792">
        <v>115.485747222222</v>
      </c>
      <c r="I792" t="s">
        <v>2335</v>
      </c>
      <c r="J792">
        <v>75</v>
      </c>
      <c r="K792">
        <v>10</v>
      </c>
      <c r="L792">
        <v>11</v>
      </c>
      <c r="N792">
        <v>1</v>
      </c>
      <c r="O792">
        <v>0.98099999999999998</v>
      </c>
      <c r="R792">
        <v>0.1239</v>
      </c>
    </row>
    <row r="793" spans="1:18">
      <c r="A793" t="s">
        <v>2083</v>
      </c>
      <c r="B793" t="s">
        <v>2082</v>
      </c>
      <c r="D793">
        <v>2021</v>
      </c>
      <c r="E793" t="s">
        <v>2280</v>
      </c>
      <c r="F793" t="s">
        <v>2301</v>
      </c>
      <c r="G793">
        <v>-32.005986111111</v>
      </c>
      <c r="H793">
        <v>115.485747222222</v>
      </c>
      <c r="I793" t="s">
        <v>2335</v>
      </c>
      <c r="J793">
        <v>75</v>
      </c>
      <c r="K793">
        <v>11</v>
      </c>
      <c r="L793">
        <v>12</v>
      </c>
      <c r="N793">
        <v>1</v>
      </c>
      <c r="O793">
        <v>1.1289</v>
      </c>
      <c r="R793">
        <v>0.10580000000000001</v>
      </c>
    </row>
    <row r="794" spans="1:18">
      <c r="A794" t="s">
        <v>2083</v>
      </c>
      <c r="B794" t="s">
        <v>2082</v>
      </c>
      <c r="D794">
        <v>2021</v>
      </c>
      <c r="E794" t="s">
        <v>2280</v>
      </c>
      <c r="F794" t="s">
        <v>2301</v>
      </c>
      <c r="G794">
        <v>-32.005986111111</v>
      </c>
      <c r="H794">
        <v>115.485747222222</v>
      </c>
      <c r="I794" t="s">
        <v>2335</v>
      </c>
      <c r="J794">
        <v>75</v>
      </c>
      <c r="K794">
        <v>12</v>
      </c>
      <c r="L794">
        <v>13</v>
      </c>
      <c r="N794">
        <v>1</v>
      </c>
      <c r="O794">
        <v>1.0865</v>
      </c>
      <c r="R794">
        <v>8.7599999999999997E-2</v>
      </c>
    </row>
    <row r="795" spans="1:18">
      <c r="A795" t="s">
        <v>2083</v>
      </c>
      <c r="B795" t="s">
        <v>2082</v>
      </c>
      <c r="D795">
        <v>2021</v>
      </c>
      <c r="E795" t="s">
        <v>2280</v>
      </c>
      <c r="F795" t="s">
        <v>2301</v>
      </c>
      <c r="G795">
        <v>-32.005986111111</v>
      </c>
      <c r="H795">
        <v>115.485747222222</v>
      </c>
      <c r="I795" t="s">
        <v>2335</v>
      </c>
      <c r="J795">
        <v>75</v>
      </c>
      <c r="K795">
        <v>13</v>
      </c>
      <c r="L795">
        <v>14</v>
      </c>
      <c r="N795">
        <v>1</v>
      </c>
      <c r="O795">
        <v>1.0831999999999999</v>
      </c>
      <c r="R795">
        <v>4.7699999999999999E-2</v>
      </c>
    </row>
    <row r="796" spans="1:18">
      <c r="A796" t="s">
        <v>2083</v>
      </c>
      <c r="B796" t="s">
        <v>2082</v>
      </c>
      <c r="D796">
        <v>2021</v>
      </c>
      <c r="E796" t="s">
        <v>2280</v>
      </c>
      <c r="F796" t="s">
        <v>2301</v>
      </c>
      <c r="G796">
        <v>-32.005986111111</v>
      </c>
      <c r="H796">
        <v>115.485747222222</v>
      </c>
      <c r="I796" t="s">
        <v>2335</v>
      </c>
      <c r="J796">
        <v>75</v>
      </c>
      <c r="K796">
        <v>14</v>
      </c>
      <c r="L796">
        <v>15</v>
      </c>
      <c r="N796">
        <v>1</v>
      </c>
      <c r="O796">
        <v>1.1543000000000001</v>
      </c>
      <c r="R796">
        <v>7.7000000000000002E-3</v>
      </c>
    </row>
    <row r="797" spans="1:18">
      <c r="A797" t="s">
        <v>2083</v>
      </c>
      <c r="B797" t="s">
        <v>2082</v>
      </c>
      <c r="D797">
        <v>2021</v>
      </c>
      <c r="E797" t="s">
        <v>2280</v>
      </c>
      <c r="F797" t="s">
        <v>2301</v>
      </c>
      <c r="G797">
        <v>-32.005986111111</v>
      </c>
      <c r="H797">
        <v>115.485747222222</v>
      </c>
      <c r="I797" t="s">
        <v>2335</v>
      </c>
      <c r="J797">
        <v>75</v>
      </c>
      <c r="K797">
        <v>15</v>
      </c>
      <c r="L797">
        <v>16</v>
      </c>
      <c r="N797">
        <v>1</v>
      </c>
      <c r="O797">
        <v>1.1665000000000001</v>
      </c>
      <c r="R797">
        <v>4.36E-2</v>
      </c>
    </row>
    <row r="798" spans="1:18">
      <c r="A798" t="s">
        <v>2083</v>
      </c>
      <c r="B798" t="s">
        <v>2082</v>
      </c>
      <c r="D798">
        <v>2021</v>
      </c>
      <c r="E798" t="s">
        <v>2280</v>
      </c>
      <c r="F798" t="s">
        <v>2301</v>
      </c>
      <c r="G798">
        <v>-32.005986111111</v>
      </c>
      <c r="H798">
        <v>115.485747222222</v>
      </c>
      <c r="I798" t="s">
        <v>2335</v>
      </c>
      <c r="J798">
        <v>75</v>
      </c>
      <c r="K798">
        <v>16</v>
      </c>
      <c r="L798">
        <v>17</v>
      </c>
      <c r="N798">
        <v>1</v>
      </c>
      <c r="O798">
        <v>1.3592</v>
      </c>
      <c r="R798">
        <v>7.9600000000000004E-2</v>
      </c>
    </row>
    <row r="799" spans="1:18">
      <c r="A799" t="s">
        <v>2083</v>
      </c>
      <c r="B799" t="s">
        <v>2082</v>
      </c>
      <c r="D799">
        <v>2021</v>
      </c>
      <c r="E799" t="s">
        <v>2280</v>
      </c>
      <c r="F799" t="s">
        <v>2301</v>
      </c>
      <c r="G799">
        <v>-32.005986111111</v>
      </c>
      <c r="H799">
        <v>115.485747222222</v>
      </c>
      <c r="I799" t="s">
        <v>2335</v>
      </c>
      <c r="J799">
        <v>75</v>
      </c>
      <c r="K799">
        <v>17</v>
      </c>
      <c r="L799">
        <v>18</v>
      </c>
      <c r="N799">
        <v>1</v>
      </c>
      <c r="O799">
        <v>1.2863</v>
      </c>
      <c r="R799">
        <v>7.0199999999999999E-2</v>
      </c>
    </row>
    <row r="800" spans="1:18">
      <c r="A800" t="s">
        <v>2083</v>
      </c>
      <c r="B800" t="s">
        <v>2082</v>
      </c>
      <c r="D800">
        <v>2021</v>
      </c>
      <c r="E800" t="s">
        <v>2280</v>
      </c>
      <c r="F800" t="s">
        <v>2301</v>
      </c>
      <c r="G800">
        <v>-32.005986111111</v>
      </c>
      <c r="H800">
        <v>115.485747222222</v>
      </c>
      <c r="I800" t="s">
        <v>2335</v>
      </c>
      <c r="J800">
        <v>75</v>
      </c>
      <c r="K800">
        <v>18</v>
      </c>
      <c r="L800">
        <v>19</v>
      </c>
      <c r="N800">
        <v>1</v>
      </c>
      <c r="O800">
        <v>1.2627999999999999</v>
      </c>
      <c r="R800">
        <v>6.0900000000000003E-2</v>
      </c>
    </row>
    <row r="801" spans="1:18">
      <c r="A801" t="s">
        <v>2083</v>
      </c>
      <c r="B801" t="s">
        <v>2082</v>
      </c>
      <c r="D801">
        <v>2021</v>
      </c>
      <c r="E801" t="s">
        <v>2280</v>
      </c>
      <c r="F801" t="s">
        <v>2301</v>
      </c>
      <c r="G801">
        <v>-32.005986111111</v>
      </c>
      <c r="H801">
        <v>115.485747222222</v>
      </c>
      <c r="I801" t="s">
        <v>2335</v>
      </c>
      <c r="J801">
        <v>75</v>
      </c>
      <c r="K801">
        <v>19</v>
      </c>
      <c r="L801">
        <v>20</v>
      </c>
      <c r="N801">
        <v>1</v>
      </c>
      <c r="O801">
        <v>0.97309999999999997</v>
      </c>
      <c r="R801">
        <v>5.4399999999999997E-2</v>
      </c>
    </row>
    <row r="802" spans="1:18">
      <c r="A802" t="s">
        <v>2083</v>
      </c>
      <c r="B802" t="s">
        <v>2082</v>
      </c>
      <c r="D802">
        <v>2021</v>
      </c>
      <c r="E802" t="s">
        <v>2280</v>
      </c>
      <c r="F802" t="s">
        <v>2301</v>
      </c>
      <c r="G802">
        <v>-32.005986111111</v>
      </c>
      <c r="H802">
        <v>115.485747222222</v>
      </c>
      <c r="I802" t="s">
        <v>2335</v>
      </c>
      <c r="J802">
        <v>75</v>
      </c>
      <c r="K802">
        <v>20</v>
      </c>
      <c r="L802">
        <v>21</v>
      </c>
      <c r="N802">
        <v>1</v>
      </c>
      <c r="O802">
        <v>1.2073</v>
      </c>
      <c r="R802">
        <v>4.8000000000000001E-2</v>
      </c>
    </row>
    <row r="803" spans="1:18">
      <c r="A803" t="s">
        <v>2083</v>
      </c>
      <c r="B803" t="s">
        <v>2082</v>
      </c>
      <c r="D803">
        <v>2021</v>
      </c>
      <c r="E803" t="s">
        <v>2280</v>
      </c>
      <c r="F803" t="s">
        <v>2301</v>
      </c>
      <c r="G803">
        <v>-32.005986111111</v>
      </c>
      <c r="H803">
        <v>115.485747222222</v>
      </c>
      <c r="I803" t="s">
        <v>2335</v>
      </c>
      <c r="J803">
        <v>75</v>
      </c>
      <c r="K803">
        <v>21</v>
      </c>
      <c r="L803">
        <v>22</v>
      </c>
      <c r="N803">
        <v>1</v>
      </c>
      <c r="O803">
        <v>1.1874</v>
      </c>
      <c r="R803">
        <v>6.1600000000000002E-2</v>
      </c>
    </row>
    <row r="804" spans="1:18">
      <c r="A804" t="s">
        <v>2083</v>
      </c>
      <c r="B804" t="s">
        <v>2082</v>
      </c>
      <c r="D804">
        <v>2021</v>
      </c>
      <c r="E804" t="s">
        <v>2280</v>
      </c>
      <c r="F804" t="s">
        <v>2301</v>
      </c>
      <c r="G804">
        <v>-32.005986111111</v>
      </c>
      <c r="H804">
        <v>115.485747222222</v>
      </c>
      <c r="I804" t="s">
        <v>2335</v>
      </c>
      <c r="J804">
        <v>75</v>
      </c>
      <c r="K804">
        <v>22</v>
      </c>
      <c r="L804">
        <v>23</v>
      </c>
      <c r="N804">
        <v>1</v>
      </c>
      <c r="O804">
        <v>1.3131999999999999</v>
      </c>
      <c r="R804">
        <v>7.5200000000000003E-2</v>
      </c>
    </row>
    <row r="805" spans="1:18">
      <c r="A805" t="s">
        <v>2083</v>
      </c>
      <c r="B805" t="s">
        <v>2082</v>
      </c>
      <c r="D805">
        <v>2021</v>
      </c>
      <c r="E805" t="s">
        <v>2280</v>
      </c>
      <c r="F805" t="s">
        <v>2301</v>
      </c>
      <c r="G805">
        <v>-32.005986111111</v>
      </c>
      <c r="H805">
        <v>115.485747222222</v>
      </c>
      <c r="I805" t="s">
        <v>2335</v>
      </c>
      <c r="J805">
        <v>75</v>
      </c>
      <c r="K805">
        <v>23</v>
      </c>
      <c r="L805">
        <v>24</v>
      </c>
      <c r="N805">
        <v>1</v>
      </c>
      <c r="O805">
        <v>1.3227</v>
      </c>
      <c r="R805">
        <v>8.5999999999999993E-2</v>
      </c>
    </row>
    <row r="806" spans="1:18">
      <c r="A806" t="s">
        <v>2083</v>
      </c>
      <c r="B806" t="s">
        <v>2082</v>
      </c>
      <c r="D806">
        <v>2021</v>
      </c>
      <c r="E806" t="s">
        <v>2280</v>
      </c>
      <c r="F806" t="s">
        <v>2301</v>
      </c>
      <c r="G806">
        <v>-32.005986111111</v>
      </c>
      <c r="H806">
        <v>115.485747222222</v>
      </c>
      <c r="I806" t="s">
        <v>2335</v>
      </c>
      <c r="J806">
        <v>75</v>
      </c>
      <c r="K806">
        <v>24</v>
      </c>
      <c r="L806">
        <v>25</v>
      </c>
      <c r="N806">
        <v>1</v>
      </c>
      <c r="O806">
        <v>1.2081999999999999</v>
      </c>
      <c r="R806">
        <v>9.6799999999999997E-2</v>
      </c>
    </row>
    <row r="807" spans="1:18">
      <c r="A807" t="s">
        <v>2083</v>
      </c>
      <c r="B807" t="s">
        <v>2082</v>
      </c>
      <c r="D807">
        <v>2021</v>
      </c>
      <c r="E807" t="s">
        <v>2280</v>
      </c>
      <c r="F807" t="s">
        <v>2301</v>
      </c>
      <c r="G807">
        <v>-32.005986111111</v>
      </c>
      <c r="H807">
        <v>115.485747222222</v>
      </c>
      <c r="I807" t="s">
        <v>2335</v>
      </c>
      <c r="J807">
        <v>75</v>
      </c>
      <c r="K807">
        <v>25</v>
      </c>
      <c r="L807">
        <v>26</v>
      </c>
      <c r="N807">
        <v>1</v>
      </c>
      <c r="O807">
        <v>1.274</v>
      </c>
      <c r="R807">
        <v>7.3300000000000004E-2</v>
      </c>
    </row>
    <row r="808" spans="1:18">
      <c r="A808" t="s">
        <v>2083</v>
      </c>
      <c r="B808" t="s">
        <v>2082</v>
      </c>
      <c r="D808">
        <v>2021</v>
      </c>
      <c r="E808" t="s">
        <v>2280</v>
      </c>
      <c r="F808" t="s">
        <v>2301</v>
      </c>
      <c r="G808">
        <v>-32.005986111111</v>
      </c>
      <c r="H808">
        <v>115.485747222222</v>
      </c>
      <c r="I808" t="s">
        <v>2335</v>
      </c>
      <c r="J808">
        <v>75</v>
      </c>
      <c r="K808">
        <v>26</v>
      </c>
      <c r="L808">
        <v>27</v>
      </c>
      <c r="N808">
        <v>1</v>
      </c>
      <c r="O808">
        <v>1.4274</v>
      </c>
      <c r="R808">
        <v>4.9799999999999997E-2</v>
      </c>
    </row>
    <row r="809" spans="1:18">
      <c r="A809" t="s">
        <v>2083</v>
      </c>
      <c r="B809" t="s">
        <v>2082</v>
      </c>
      <c r="D809">
        <v>2021</v>
      </c>
      <c r="E809" t="s">
        <v>2280</v>
      </c>
      <c r="F809" t="s">
        <v>2301</v>
      </c>
      <c r="G809">
        <v>-32.005986111111</v>
      </c>
      <c r="H809">
        <v>115.485747222222</v>
      </c>
      <c r="I809" t="s">
        <v>2335</v>
      </c>
      <c r="J809">
        <v>75</v>
      </c>
      <c r="K809">
        <v>27</v>
      </c>
      <c r="L809">
        <v>28</v>
      </c>
      <c r="N809">
        <v>1</v>
      </c>
      <c r="O809">
        <v>1.3424</v>
      </c>
      <c r="R809">
        <v>6.0699999999999997E-2</v>
      </c>
    </row>
    <row r="810" spans="1:18">
      <c r="A810" t="s">
        <v>2083</v>
      </c>
      <c r="B810" t="s">
        <v>2082</v>
      </c>
      <c r="D810">
        <v>2021</v>
      </c>
      <c r="E810" t="s">
        <v>2280</v>
      </c>
      <c r="F810" t="s">
        <v>2301</v>
      </c>
      <c r="G810">
        <v>-32.005986111111</v>
      </c>
      <c r="H810">
        <v>115.485747222222</v>
      </c>
      <c r="I810" t="s">
        <v>2335</v>
      </c>
      <c r="J810">
        <v>75</v>
      </c>
      <c r="K810">
        <v>28</v>
      </c>
      <c r="L810">
        <v>29</v>
      </c>
      <c r="N810">
        <v>1</v>
      </c>
      <c r="O810">
        <v>1.2930999999999999</v>
      </c>
      <c r="R810">
        <v>7.1599999999999997E-2</v>
      </c>
    </row>
    <row r="811" spans="1:18">
      <c r="A811" t="s">
        <v>2083</v>
      </c>
      <c r="B811" t="s">
        <v>2082</v>
      </c>
      <c r="D811">
        <v>2021</v>
      </c>
      <c r="E811" t="s">
        <v>2280</v>
      </c>
      <c r="F811" t="s">
        <v>2301</v>
      </c>
      <c r="G811">
        <v>-32.005986111111</v>
      </c>
      <c r="H811">
        <v>115.485747222222</v>
      </c>
      <c r="I811" t="s">
        <v>2335</v>
      </c>
      <c r="J811">
        <v>75</v>
      </c>
      <c r="K811">
        <v>29</v>
      </c>
      <c r="L811">
        <v>30</v>
      </c>
      <c r="N811">
        <v>1</v>
      </c>
      <c r="O811">
        <v>1.274</v>
      </c>
      <c r="R811">
        <v>7.3200000000000001E-2</v>
      </c>
    </row>
    <row r="812" spans="1:18">
      <c r="A812" t="s">
        <v>2083</v>
      </c>
      <c r="B812" t="s">
        <v>2082</v>
      </c>
      <c r="D812">
        <v>2021</v>
      </c>
      <c r="E812" t="s">
        <v>2280</v>
      </c>
      <c r="F812" t="s">
        <v>2301</v>
      </c>
      <c r="G812">
        <v>-32.005986111111</v>
      </c>
      <c r="H812">
        <v>115.485747222222</v>
      </c>
      <c r="I812" t="s">
        <v>2335</v>
      </c>
      <c r="J812">
        <v>75</v>
      </c>
      <c r="K812">
        <v>30</v>
      </c>
      <c r="L812">
        <v>31</v>
      </c>
      <c r="N812">
        <v>1</v>
      </c>
      <c r="O812">
        <v>1.4630000000000001</v>
      </c>
      <c r="R812">
        <v>7.4800000000000005E-2</v>
      </c>
    </row>
    <row r="813" spans="1:18">
      <c r="A813" t="s">
        <v>2083</v>
      </c>
      <c r="B813" t="s">
        <v>2082</v>
      </c>
      <c r="D813">
        <v>2021</v>
      </c>
      <c r="E813" t="s">
        <v>2280</v>
      </c>
      <c r="F813" t="s">
        <v>2301</v>
      </c>
      <c r="G813">
        <v>-32.005986111111</v>
      </c>
      <c r="H813">
        <v>115.485747222222</v>
      </c>
      <c r="I813" t="s">
        <v>2335</v>
      </c>
      <c r="J813">
        <v>75</v>
      </c>
      <c r="K813">
        <v>31</v>
      </c>
      <c r="L813">
        <v>32</v>
      </c>
      <c r="N813">
        <v>1</v>
      </c>
      <c r="O813">
        <v>1.2770999999999999</v>
      </c>
      <c r="R813">
        <v>9.74E-2</v>
      </c>
    </row>
    <row r="814" spans="1:18">
      <c r="A814" t="s">
        <v>2083</v>
      </c>
      <c r="B814" t="s">
        <v>2082</v>
      </c>
      <c r="D814">
        <v>2021</v>
      </c>
      <c r="E814" t="s">
        <v>2280</v>
      </c>
      <c r="F814" t="s">
        <v>2301</v>
      </c>
      <c r="G814">
        <v>-32.005986111111</v>
      </c>
      <c r="H814">
        <v>115.485747222222</v>
      </c>
      <c r="I814" t="s">
        <v>2335</v>
      </c>
      <c r="J814">
        <v>75</v>
      </c>
      <c r="K814">
        <v>32</v>
      </c>
      <c r="L814">
        <v>33</v>
      </c>
      <c r="N814">
        <v>1</v>
      </c>
      <c r="O814">
        <v>1.0992999999999999</v>
      </c>
      <c r="R814">
        <v>0.1201</v>
      </c>
    </row>
    <row r="815" spans="1:18">
      <c r="A815" t="s">
        <v>2083</v>
      </c>
      <c r="B815" t="s">
        <v>2082</v>
      </c>
      <c r="D815">
        <v>2021</v>
      </c>
      <c r="E815" t="s">
        <v>2280</v>
      </c>
      <c r="F815" t="s">
        <v>2301</v>
      </c>
      <c r="G815">
        <v>-32.005986111111</v>
      </c>
      <c r="H815">
        <v>115.485747222222</v>
      </c>
      <c r="I815" t="s">
        <v>2335</v>
      </c>
      <c r="J815">
        <v>75</v>
      </c>
      <c r="K815">
        <v>33</v>
      </c>
      <c r="L815">
        <v>34</v>
      </c>
      <c r="N815">
        <v>1</v>
      </c>
      <c r="O815">
        <v>1.3753</v>
      </c>
      <c r="R815">
        <v>0.1125</v>
      </c>
    </row>
    <row r="816" spans="1:18">
      <c r="A816" t="s">
        <v>2083</v>
      </c>
      <c r="B816" t="s">
        <v>2082</v>
      </c>
      <c r="D816">
        <v>2021</v>
      </c>
      <c r="E816" t="s">
        <v>2280</v>
      </c>
      <c r="F816" t="s">
        <v>2301</v>
      </c>
      <c r="G816">
        <v>-32.005986111111</v>
      </c>
      <c r="H816">
        <v>115.485747222222</v>
      </c>
      <c r="I816" t="s">
        <v>2335</v>
      </c>
      <c r="J816">
        <v>75</v>
      </c>
      <c r="K816">
        <v>34</v>
      </c>
      <c r="L816">
        <v>35</v>
      </c>
      <c r="N816">
        <v>1</v>
      </c>
      <c r="O816">
        <v>1.3726</v>
      </c>
      <c r="R816">
        <v>0.10489999999999999</v>
      </c>
    </row>
    <row r="817" spans="1:18">
      <c r="A817" t="s">
        <v>2083</v>
      </c>
      <c r="B817" t="s">
        <v>2082</v>
      </c>
      <c r="D817">
        <v>2021</v>
      </c>
      <c r="E817" t="s">
        <v>2280</v>
      </c>
      <c r="F817" t="s">
        <v>2301</v>
      </c>
      <c r="G817">
        <v>-32.005986111111</v>
      </c>
      <c r="H817">
        <v>115.485747222222</v>
      </c>
      <c r="I817" t="s">
        <v>2335</v>
      </c>
      <c r="J817">
        <v>75</v>
      </c>
      <c r="K817">
        <v>35</v>
      </c>
      <c r="L817">
        <v>36</v>
      </c>
      <c r="N817">
        <v>1</v>
      </c>
      <c r="O817">
        <v>1.2313000000000001</v>
      </c>
      <c r="R817">
        <v>0.1351</v>
      </c>
    </row>
    <row r="818" spans="1:18">
      <c r="A818" t="s">
        <v>2083</v>
      </c>
      <c r="B818" t="s">
        <v>2082</v>
      </c>
      <c r="D818">
        <v>2021</v>
      </c>
      <c r="E818" t="s">
        <v>2280</v>
      </c>
      <c r="F818" t="s">
        <v>2301</v>
      </c>
      <c r="G818">
        <v>-32.005986111111</v>
      </c>
      <c r="H818">
        <v>115.485747222222</v>
      </c>
      <c r="I818" t="s">
        <v>2335</v>
      </c>
      <c r="J818">
        <v>75</v>
      </c>
      <c r="K818">
        <v>36</v>
      </c>
      <c r="L818">
        <v>37</v>
      </c>
      <c r="N818">
        <v>1</v>
      </c>
      <c r="O818">
        <v>1.1371</v>
      </c>
      <c r="R818">
        <v>0.16520000000000001</v>
      </c>
    </row>
    <row r="819" spans="1:18">
      <c r="A819" t="s">
        <v>2083</v>
      </c>
      <c r="B819" t="s">
        <v>2082</v>
      </c>
      <c r="D819">
        <v>2021</v>
      </c>
      <c r="E819" t="s">
        <v>2280</v>
      </c>
      <c r="F819" t="s">
        <v>2301</v>
      </c>
      <c r="G819">
        <v>-32.005986111111</v>
      </c>
      <c r="H819">
        <v>115.485747222222</v>
      </c>
      <c r="I819" t="s">
        <v>2335</v>
      </c>
      <c r="J819">
        <v>75</v>
      </c>
      <c r="K819">
        <v>37</v>
      </c>
      <c r="L819">
        <v>38</v>
      </c>
      <c r="N819">
        <v>1</v>
      </c>
      <c r="O819">
        <v>0.97670000000000001</v>
      </c>
      <c r="R819">
        <v>0.1215</v>
      </c>
    </row>
    <row r="820" spans="1:18">
      <c r="A820" t="s">
        <v>2083</v>
      </c>
      <c r="B820" t="s">
        <v>2082</v>
      </c>
      <c r="D820">
        <v>2021</v>
      </c>
      <c r="E820" t="s">
        <v>2280</v>
      </c>
      <c r="F820" t="s">
        <v>2301</v>
      </c>
      <c r="G820">
        <v>-32.005986111111</v>
      </c>
      <c r="H820">
        <v>115.485747222222</v>
      </c>
      <c r="I820" t="s">
        <v>2335</v>
      </c>
      <c r="J820">
        <v>75</v>
      </c>
      <c r="K820">
        <v>38</v>
      </c>
      <c r="L820">
        <v>39</v>
      </c>
      <c r="N820">
        <v>1</v>
      </c>
      <c r="O820">
        <v>1.2737000000000001</v>
      </c>
      <c r="R820">
        <v>7.7799999999999994E-2</v>
      </c>
    </row>
    <row r="821" spans="1:18">
      <c r="A821" t="s">
        <v>2083</v>
      </c>
      <c r="B821" t="s">
        <v>2082</v>
      </c>
      <c r="D821">
        <v>2021</v>
      </c>
      <c r="E821" t="s">
        <v>2280</v>
      </c>
      <c r="F821" t="s">
        <v>2301</v>
      </c>
      <c r="G821">
        <v>-32.005986111111</v>
      </c>
      <c r="H821">
        <v>115.485747222222</v>
      </c>
      <c r="I821" t="s">
        <v>2335</v>
      </c>
      <c r="J821">
        <v>75</v>
      </c>
      <c r="K821">
        <v>39</v>
      </c>
      <c r="L821">
        <v>40</v>
      </c>
      <c r="N821">
        <v>1</v>
      </c>
      <c r="O821">
        <v>1.1829000000000001</v>
      </c>
      <c r="R821">
        <v>5.7500000000000002E-2</v>
      </c>
    </row>
    <row r="822" spans="1:18">
      <c r="A822" t="s">
        <v>2083</v>
      </c>
      <c r="B822" t="s">
        <v>2082</v>
      </c>
      <c r="D822">
        <v>2021</v>
      </c>
      <c r="E822" t="s">
        <v>2280</v>
      </c>
      <c r="F822" t="s">
        <v>2301</v>
      </c>
      <c r="G822">
        <v>-32.005986111111</v>
      </c>
      <c r="H822">
        <v>115.485747222222</v>
      </c>
      <c r="I822" t="s">
        <v>2335</v>
      </c>
      <c r="J822">
        <v>75</v>
      </c>
      <c r="K822">
        <v>40</v>
      </c>
      <c r="L822">
        <v>41</v>
      </c>
      <c r="N822">
        <v>1</v>
      </c>
      <c r="O822">
        <v>1.2102999999999999</v>
      </c>
      <c r="R822">
        <v>3.7199999999999997E-2</v>
      </c>
    </row>
    <row r="823" spans="1:18">
      <c r="A823" t="s">
        <v>2083</v>
      </c>
      <c r="B823" t="s">
        <v>2082</v>
      </c>
      <c r="D823">
        <v>2021</v>
      </c>
      <c r="E823" t="s">
        <v>2280</v>
      </c>
      <c r="F823" t="s">
        <v>2301</v>
      </c>
      <c r="G823">
        <v>-32.005986111111</v>
      </c>
      <c r="H823">
        <v>115.485747222222</v>
      </c>
      <c r="I823" t="s">
        <v>2335</v>
      </c>
      <c r="J823">
        <v>75</v>
      </c>
      <c r="K823">
        <v>41</v>
      </c>
      <c r="L823">
        <v>42</v>
      </c>
      <c r="N823">
        <v>1</v>
      </c>
      <c r="O823">
        <v>1.2310000000000001</v>
      </c>
      <c r="R823">
        <v>6.3200000000000006E-2</v>
      </c>
    </row>
    <row r="824" spans="1:18">
      <c r="A824" t="s">
        <v>2083</v>
      </c>
      <c r="B824" t="s">
        <v>2082</v>
      </c>
      <c r="D824">
        <v>2021</v>
      </c>
      <c r="E824" t="s">
        <v>2280</v>
      </c>
      <c r="F824" t="s">
        <v>2301</v>
      </c>
      <c r="G824">
        <v>-32.005986111111</v>
      </c>
      <c r="H824">
        <v>115.485747222222</v>
      </c>
      <c r="I824" t="s">
        <v>2335</v>
      </c>
      <c r="J824">
        <v>75</v>
      </c>
      <c r="K824">
        <v>42</v>
      </c>
      <c r="L824">
        <v>43</v>
      </c>
      <c r="N824">
        <v>1</v>
      </c>
      <c r="O824">
        <v>1.2067000000000001</v>
      </c>
      <c r="R824">
        <v>8.9200000000000002E-2</v>
      </c>
    </row>
    <row r="825" spans="1:18">
      <c r="A825" t="s">
        <v>2083</v>
      </c>
      <c r="B825" t="s">
        <v>2082</v>
      </c>
      <c r="D825">
        <v>2021</v>
      </c>
      <c r="E825" t="s">
        <v>2280</v>
      </c>
      <c r="F825" t="s">
        <v>2301</v>
      </c>
      <c r="G825">
        <v>-32.005986111111</v>
      </c>
      <c r="H825">
        <v>115.485747222222</v>
      </c>
      <c r="I825" t="s">
        <v>2335</v>
      </c>
      <c r="J825">
        <v>75</v>
      </c>
      <c r="K825">
        <v>43</v>
      </c>
      <c r="L825">
        <v>44</v>
      </c>
      <c r="N825">
        <v>1</v>
      </c>
      <c r="O825">
        <v>1.0743</v>
      </c>
      <c r="R825">
        <v>8.5500000000000007E-2</v>
      </c>
    </row>
    <row r="826" spans="1:18">
      <c r="A826" t="s">
        <v>2083</v>
      </c>
      <c r="B826" t="s">
        <v>2082</v>
      </c>
      <c r="D826">
        <v>2021</v>
      </c>
      <c r="E826" t="s">
        <v>2280</v>
      </c>
      <c r="F826" t="s">
        <v>2301</v>
      </c>
      <c r="G826">
        <v>-32.005986111111</v>
      </c>
      <c r="H826">
        <v>115.485747222222</v>
      </c>
      <c r="I826" t="s">
        <v>2335</v>
      </c>
      <c r="J826">
        <v>75</v>
      </c>
      <c r="K826">
        <v>44</v>
      </c>
      <c r="L826">
        <v>45</v>
      </c>
      <c r="N826">
        <v>1</v>
      </c>
      <c r="O826">
        <v>1.0401</v>
      </c>
      <c r="R826">
        <v>8.1799999999999998E-2</v>
      </c>
    </row>
    <row r="827" spans="1:18">
      <c r="A827" t="s">
        <v>2083</v>
      </c>
      <c r="B827" t="s">
        <v>2082</v>
      </c>
      <c r="D827">
        <v>2021</v>
      </c>
      <c r="E827" t="s">
        <v>2280</v>
      </c>
      <c r="F827" t="s">
        <v>2301</v>
      </c>
      <c r="G827">
        <v>-32.005986111111</v>
      </c>
      <c r="H827">
        <v>115.485747222222</v>
      </c>
      <c r="I827" t="s">
        <v>2335</v>
      </c>
      <c r="J827">
        <v>75</v>
      </c>
      <c r="K827">
        <v>45</v>
      </c>
      <c r="L827">
        <v>46</v>
      </c>
      <c r="N827">
        <v>1</v>
      </c>
      <c r="O827">
        <v>1.2374000000000001</v>
      </c>
      <c r="R827">
        <v>7.1999999999999995E-2</v>
      </c>
    </row>
    <row r="828" spans="1:18">
      <c r="A828" t="s">
        <v>2083</v>
      </c>
      <c r="B828" t="s">
        <v>2082</v>
      </c>
      <c r="D828">
        <v>2021</v>
      </c>
      <c r="E828" t="s">
        <v>2280</v>
      </c>
      <c r="F828" t="s">
        <v>2301</v>
      </c>
      <c r="G828">
        <v>-32.005986111111</v>
      </c>
      <c r="H828">
        <v>115.485747222222</v>
      </c>
      <c r="I828" t="s">
        <v>2335</v>
      </c>
      <c r="J828">
        <v>75</v>
      </c>
      <c r="K828">
        <v>46</v>
      </c>
      <c r="L828">
        <v>47</v>
      </c>
      <c r="N828">
        <v>1</v>
      </c>
      <c r="O828">
        <v>1.1323000000000001</v>
      </c>
      <c r="R828">
        <v>6.2199999999999998E-2</v>
      </c>
    </row>
    <row r="829" spans="1:18">
      <c r="A829" t="s">
        <v>2083</v>
      </c>
      <c r="B829" t="s">
        <v>2082</v>
      </c>
      <c r="D829">
        <v>2021</v>
      </c>
      <c r="E829" t="s">
        <v>2280</v>
      </c>
      <c r="F829" t="s">
        <v>2301</v>
      </c>
      <c r="G829">
        <v>-32.005986111111</v>
      </c>
      <c r="H829">
        <v>115.485747222222</v>
      </c>
      <c r="I829" t="s">
        <v>2335</v>
      </c>
      <c r="J829">
        <v>75</v>
      </c>
      <c r="K829">
        <v>47</v>
      </c>
      <c r="L829">
        <v>48</v>
      </c>
      <c r="N829">
        <v>1</v>
      </c>
      <c r="O829">
        <v>1.0733999999999999</v>
      </c>
      <c r="R829">
        <v>5.8500000000000003E-2</v>
      </c>
    </row>
    <row r="830" spans="1:18">
      <c r="A830" t="s">
        <v>2083</v>
      </c>
      <c r="B830" t="s">
        <v>2082</v>
      </c>
      <c r="D830">
        <v>2021</v>
      </c>
      <c r="E830" t="s">
        <v>2280</v>
      </c>
      <c r="F830" t="s">
        <v>2301</v>
      </c>
      <c r="G830">
        <v>-32.005986111111</v>
      </c>
      <c r="H830">
        <v>115.485747222222</v>
      </c>
      <c r="I830" t="s">
        <v>2335</v>
      </c>
      <c r="J830">
        <v>75</v>
      </c>
      <c r="K830">
        <v>48</v>
      </c>
      <c r="L830">
        <v>49</v>
      </c>
      <c r="N830">
        <v>1</v>
      </c>
      <c r="O830">
        <v>1.1246</v>
      </c>
      <c r="R830">
        <v>5.4899999999999997E-2</v>
      </c>
    </row>
    <row r="831" spans="1:18">
      <c r="A831" t="s">
        <v>2083</v>
      </c>
      <c r="B831" t="s">
        <v>2082</v>
      </c>
      <c r="D831">
        <v>2021</v>
      </c>
      <c r="E831" t="s">
        <v>2280</v>
      </c>
      <c r="F831" t="s">
        <v>2301</v>
      </c>
      <c r="G831">
        <v>-32.005986111111</v>
      </c>
      <c r="H831">
        <v>115.485747222222</v>
      </c>
      <c r="I831" t="s">
        <v>2335</v>
      </c>
      <c r="J831">
        <v>75</v>
      </c>
      <c r="K831">
        <v>49</v>
      </c>
      <c r="L831">
        <v>50</v>
      </c>
      <c r="N831">
        <v>1</v>
      </c>
      <c r="O831">
        <v>0.95909999999999995</v>
      </c>
      <c r="R831">
        <v>6.7299999999999999E-2</v>
      </c>
    </row>
    <row r="832" spans="1:18">
      <c r="A832" t="s">
        <v>2083</v>
      </c>
      <c r="B832" t="s">
        <v>2082</v>
      </c>
      <c r="D832">
        <v>2021</v>
      </c>
      <c r="E832" t="s">
        <v>2280</v>
      </c>
      <c r="F832" t="s">
        <v>2301</v>
      </c>
      <c r="G832">
        <v>-32.005986111111</v>
      </c>
      <c r="H832">
        <v>115.485747222222</v>
      </c>
      <c r="I832" t="s">
        <v>2335</v>
      </c>
      <c r="J832">
        <v>75</v>
      </c>
      <c r="K832">
        <v>50</v>
      </c>
      <c r="L832">
        <v>51</v>
      </c>
      <c r="N832">
        <v>1</v>
      </c>
      <c r="O832">
        <v>1.0277000000000001</v>
      </c>
      <c r="R832">
        <v>7.9600000000000004E-2</v>
      </c>
    </row>
    <row r="833" spans="1:18">
      <c r="A833" t="s">
        <v>2083</v>
      </c>
      <c r="B833" t="s">
        <v>2082</v>
      </c>
      <c r="D833">
        <v>2021</v>
      </c>
      <c r="E833" t="s">
        <v>2280</v>
      </c>
      <c r="F833" t="s">
        <v>2301</v>
      </c>
      <c r="G833">
        <v>-32.005986111111</v>
      </c>
      <c r="H833">
        <v>115.485747222222</v>
      </c>
      <c r="I833" t="s">
        <v>2335</v>
      </c>
      <c r="J833">
        <v>75</v>
      </c>
      <c r="K833">
        <v>51</v>
      </c>
      <c r="L833">
        <v>52</v>
      </c>
      <c r="N833">
        <v>1</v>
      </c>
      <c r="O833">
        <v>1.0780000000000001</v>
      </c>
      <c r="R833">
        <v>7.7100000000000002E-2</v>
      </c>
    </row>
    <row r="834" spans="1:18">
      <c r="A834" t="s">
        <v>2083</v>
      </c>
      <c r="B834" t="s">
        <v>2082</v>
      </c>
      <c r="D834">
        <v>2021</v>
      </c>
      <c r="E834" t="s">
        <v>2280</v>
      </c>
      <c r="F834" t="s">
        <v>2301</v>
      </c>
      <c r="G834">
        <v>-32.005986111111</v>
      </c>
      <c r="H834">
        <v>115.485747222222</v>
      </c>
      <c r="I834" t="s">
        <v>2335</v>
      </c>
      <c r="J834">
        <v>75</v>
      </c>
      <c r="K834">
        <v>52</v>
      </c>
      <c r="L834">
        <v>53</v>
      </c>
      <c r="N834">
        <v>1</v>
      </c>
      <c r="O834">
        <v>1.0665</v>
      </c>
      <c r="R834">
        <v>7.46E-2</v>
      </c>
    </row>
    <row r="835" spans="1:18">
      <c r="A835" t="s">
        <v>2083</v>
      </c>
      <c r="B835" t="s">
        <v>2082</v>
      </c>
      <c r="D835">
        <v>2021</v>
      </c>
      <c r="E835" t="s">
        <v>2280</v>
      </c>
      <c r="F835" t="s">
        <v>2301</v>
      </c>
      <c r="G835">
        <v>-32.005997222222099</v>
      </c>
      <c r="H835">
        <v>115.484619444443</v>
      </c>
      <c r="I835" t="s">
        <v>2335</v>
      </c>
      <c r="J835">
        <v>68</v>
      </c>
      <c r="K835">
        <v>0</v>
      </c>
      <c r="L835">
        <v>1</v>
      </c>
      <c r="N835">
        <v>1</v>
      </c>
      <c r="O835">
        <v>1.0723</v>
      </c>
      <c r="R835">
        <v>0.4194</v>
      </c>
    </row>
    <row r="836" spans="1:18">
      <c r="A836" t="s">
        <v>2083</v>
      </c>
      <c r="B836" t="s">
        <v>2082</v>
      </c>
      <c r="D836">
        <v>2021</v>
      </c>
      <c r="E836" t="s">
        <v>2280</v>
      </c>
      <c r="F836" t="s">
        <v>2301</v>
      </c>
      <c r="G836">
        <v>-32.005997222222099</v>
      </c>
      <c r="H836">
        <v>115.484619444443</v>
      </c>
      <c r="I836" t="s">
        <v>2335</v>
      </c>
      <c r="J836">
        <v>68</v>
      </c>
      <c r="K836">
        <v>1</v>
      </c>
      <c r="L836">
        <v>2</v>
      </c>
      <c r="N836">
        <v>1</v>
      </c>
      <c r="O836">
        <v>1.0871</v>
      </c>
      <c r="R836">
        <v>0.33989999999999998</v>
      </c>
    </row>
    <row r="837" spans="1:18">
      <c r="A837" t="s">
        <v>2083</v>
      </c>
      <c r="B837" t="s">
        <v>2082</v>
      </c>
      <c r="D837">
        <v>2021</v>
      </c>
      <c r="E837" t="s">
        <v>2280</v>
      </c>
      <c r="F837" t="s">
        <v>2301</v>
      </c>
      <c r="G837">
        <v>-32.005997222222099</v>
      </c>
      <c r="H837">
        <v>115.484619444443</v>
      </c>
      <c r="I837" t="s">
        <v>2335</v>
      </c>
      <c r="J837">
        <v>68</v>
      </c>
      <c r="K837">
        <v>2</v>
      </c>
      <c r="L837">
        <v>3</v>
      </c>
      <c r="N837">
        <v>1</v>
      </c>
      <c r="O837">
        <v>0.72940000000000005</v>
      </c>
      <c r="R837">
        <v>0.26040000000000002</v>
      </c>
    </row>
    <row r="838" spans="1:18">
      <c r="A838" t="s">
        <v>2083</v>
      </c>
      <c r="B838" t="s">
        <v>2082</v>
      </c>
      <c r="D838">
        <v>2021</v>
      </c>
      <c r="E838" t="s">
        <v>2280</v>
      </c>
      <c r="F838" t="s">
        <v>2301</v>
      </c>
      <c r="G838">
        <v>-32.005997222222099</v>
      </c>
      <c r="H838">
        <v>115.484619444443</v>
      </c>
      <c r="I838" t="s">
        <v>2335</v>
      </c>
      <c r="J838">
        <v>68</v>
      </c>
      <c r="K838">
        <v>3</v>
      </c>
      <c r="L838">
        <v>4</v>
      </c>
      <c r="N838">
        <v>1</v>
      </c>
      <c r="O838">
        <v>1.0128999999999999</v>
      </c>
      <c r="R838">
        <v>0.2467</v>
      </c>
    </row>
    <row r="839" spans="1:18">
      <c r="A839" t="s">
        <v>2083</v>
      </c>
      <c r="B839" t="s">
        <v>2082</v>
      </c>
      <c r="D839">
        <v>2021</v>
      </c>
      <c r="E839" t="s">
        <v>2280</v>
      </c>
      <c r="F839" t="s">
        <v>2301</v>
      </c>
      <c r="G839">
        <v>-32.005997222222099</v>
      </c>
      <c r="H839">
        <v>115.484619444443</v>
      </c>
      <c r="I839" t="s">
        <v>2335</v>
      </c>
      <c r="J839">
        <v>68</v>
      </c>
      <c r="K839">
        <v>4</v>
      </c>
      <c r="L839">
        <v>5</v>
      </c>
      <c r="N839">
        <v>1</v>
      </c>
      <c r="O839">
        <v>0.99650000000000005</v>
      </c>
      <c r="R839">
        <v>0.23300000000000001</v>
      </c>
    </row>
    <row r="840" spans="1:18">
      <c r="A840" t="s">
        <v>2083</v>
      </c>
      <c r="B840" t="s">
        <v>2082</v>
      </c>
      <c r="D840">
        <v>2021</v>
      </c>
      <c r="E840" t="s">
        <v>2280</v>
      </c>
      <c r="F840" t="s">
        <v>2301</v>
      </c>
      <c r="G840">
        <v>-32.005997222222099</v>
      </c>
      <c r="H840">
        <v>115.484619444443</v>
      </c>
      <c r="I840" t="s">
        <v>2335</v>
      </c>
      <c r="J840">
        <v>68</v>
      </c>
      <c r="K840">
        <v>5</v>
      </c>
      <c r="L840">
        <v>6</v>
      </c>
      <c r="N840">
        <v>1</v>
      </c>
      <c r="O840">
        <v>1.1741999999999999</v>
      </c>
      <c r="R840">
        <v>0.18090000000000001</v>
      </c>
    </row>
    <row r="841" spans="1:18">
      <c r="A841" t="s">
        <v>2083</v>
      </c>
      <c r="B841" t="s">
        <v>2082</v>
      </c>
      <c r="D841">
        <v>2021</v>
      </c>
      <c r="E841" t="s">
        <v>2280</v>
      </c>
      <c r="F841" t="s">
        <v>2301</v>
      </c>
      <c r="G841">
        <v>-32.005997222222099</v>
      </c>
      <c r="H841">
        <v>115.484619444443</v>
      </c>
      <c r="I841" t="s">
        <v>2335</v>
      </c>
      <c r="J841">
        <v>68</v>
      </c>
      <c r="K841">
        <v>6</v>
      </c>
      <c r="L841">
        <v>7</v>
      </c>
      <c r="N841">
        <v>1</v>
      </c>
      <c r="O841">
        <v>1.0606</v>
      </c>
      <c r="R841">
        <v>0.12870000000000001</v>
      </c>
    </row>
    <row r="842" spans="1:18">
      <c r="A842" t="s">
        <v>2083</v>
      </c>
      <c r="B842" t="s">
        <v>2082</v>
      </c>
      <c r="D842">
        <v>2021</v>
      </c>
      <c r="E842" t="s">
        <v>2280</v>
      </c>
      <c r="F842" t="s">
        <v>2301</v>
      </c>
      <c r="G842">
        <v>-32.005997222222099</v>
      </c>
      <c r="H842">
        <v>115.484619444443</v>
      </c>
      <c r="I842" t="s">
        <v>2335</v>
      </c>
      <c r="J842">
        <v>68</v>
      </c>
      <c r="K842">
        <v>7</v>
      </c>
      <c r="L842">
        <v>8</v>
      </c>
      <c r="N842">
        <v>1</v>
      </c>
      <c r="O842">
        <v>1.0290999999999999</v>
      </c>
      <c r="R842">
        <v>0.18010000000000001</v>
      </c>
    </row>
    <row r="843" spans="1:18">
      <c r="A843" t="s">
        <v>2083</v>
      </c>
      <c r="B843" t="s">
        <v>2082</v>
      </c>
      <c r="D843">
        <v>2021</v>
      </c>
      <c r="E843" t="s">
        <v>2280</v>
      </c>
      <c r="F843" t="s">
        <v>2301</v>
      </c>
      <c r="G843">
        <v>-32.005997222222099</v>
      </c>
      <c r="H843">
        <v>115.484619444443</v>
      </c>
      <c r="I843" t="s">
        <v>2335</v>
      </c>
      <c r="J843">
        <v>68</v>
      </c>
      <c r="K843">
        <v>8</v>
      </c>
      <c r="L843">
        <v>9</v>
      </c>
      <c r="N843">
        <v>1</v>
      </c>
      <c r="O843">
        <v>1.0141</v>
      </c>
      <c r="R843">
        <v>0.23139999999999999</v>
      </c>
    </row>
    <row r="844" spans="1:18">
      <c r="A844" t="s">
        <v>2083</v>
      </c>
      <c r="B844" t="s">
        <v>2082</v>
      </c>
      <c r="D844">
        <v>2021</v>
      </c>
      <c r="E844" t="s">
        <v>2280</v>
      </c>
      <c r="F844" t="s">
        <v>2301</v>
      </c>
      <c r="G844">
        <v>-32.005997222222099</v>
      </c>
      <c r="H844">
        <v>115.484619444443</v>
      </c>
      <c r="I844" t="s">
        <v>2335</v>
      </c>
      <c r="J844">
        <v>68</v>
      </c>
      <c r="K844">
        <v>9</v>
      </c>
      <c r="L844">
        <v>10</v>
      </c>
      <c r="N844">
        <v>1</v>
      </c>
      <c r="O844">
        <v>0.98160000000000003</v>
      </c>
      <c r="R844">
        <v>0.18690000000000001</v>
      </c>
    </row>
    <row r="845" spans="1:18">
      <c r="A845" t="s">
        <v>2083</v>
      </c>
      <c r="B845" t="s">
        <v>2082</v>
      </c>
      <c r="D845">
        <v>2021</v>
      </c>
      <c r="E845" t="s">
        <v>2280</v>
      </c>
      <c r="F845" t="s">
        <v>2301</v>
      </c>
      <c r="G845">
        <v>-32.005997222222099</v>
      </c>
      <c r="H845">
        <v>115.484619444443</v>
      </c>
      <c r="I845" t="s">
        <v>2335</v>
      </c>
      <c r="J845">
        <v>68</v>
      </c>
      <c r="K845">
        <v>10</v>
      </c>
      <c r="L845">
        <v>11</v>
      </c>
      <c r="N845">
        <v>1</v>
      </c>
      <c r="O845">
        <v>0.92269999999999996</v>
      </c>
      <c r="R845">
        <v>0.1424</v>
      </c>
    </row>
    <row r="846" spans="1:18">
      <c r="A846" t="s">
        <v>2083</v>
      </c>
      <c r="B846" t="s">
        <v>2082</v>
      </c>
      <c r="D846">
        <v>2021</v>
      </c>
      <c r="E846" t="s">
        <v>2280</v>
      </c>
      <c r="F846" t="s">
        <v>2301</v>
      </c>
      <c r="G846">
        <v>-32.005997222222099</v>
      </c>
      <c r="H846">
        <v>115.484619444443</v>
      </c>
      <c r="I846" t="s">
        <v>2335</v>
      </c>
      <c r="J846">
        <v>68</v>
      </c>
      <c r="K846">
        <v>11</v>
      </c>
      <c r="L846">
        <v>12</v>
      </c>
      <c r="N846">
        <v>1</v>
      </c>
      <c r="O846">
        <v>1.0580000000000001</v>
      </c>
      <c r="R846">
        <v>0.1258</v>
      </c>
    </row>
    <row r="847" spans="1:18">
      <c r="A847" t="s">
        <v>2083</v>
      </c>
      <c r="B847" t="s">
        <v>2082</v>
      </c>
      <c r="D847">
        <v>2021</v>
      </c>
      <c r="E847" t="s">
        <v>2280</v>
      </c>
      <c r="F847" t="s">
        <v>2301</v>
      </c>
      <c r="G847">
        <v>-32.005997222222099</v>
      </c>
      <c r="H847">
        <v>115.484619444443</v>
      </c>
      <c r="I847" t="s">
        <v>2335</v>
      </c>
      <c r="J847">
        <v>68</v>
      </c>
      <c r="K847">
        <v>12</v>
      </c>
      <c r="L847">
        <v>13</v>
      </c>
      <c r="N847">
        <v>1</v>
      </c>
      <c r="O847">
        <v>0.97989999999999999</v>
      </c>
      <c r="R847">
        <v>0.1091</v>
      </c>
    </row>
    <row r="848" spans="1:18">
      <c r="A848" t="s">
        <v>2083</v>
      </c>
      <c r="B848" t="s">
        <v>2082</v>
      </c>
      <c r="D848">
        <v>2021</v>
      </c>
      <c r="E848" t="s">
        <v>2280</v>
      </c>
      <c r="F848" t="s">
        <v>2301</v>
      </c>
      <c r="G848">
        <v>-32.005997222222099</v>
      </c>
      <c r="H848">
        <v>115.484619444443</v>
      </c>
      <c r="I848" t="s">
        <v>2335</v>
      </c>
      <c r="J848">
        <v>68</v>
      </c>
      <c r="K848">
        <v>13</v>
      </c>
      <c r="L848">
        <v>14</v>
      </c>
      <c r="N848">
        <v>1</v>
      </c>
      <c r="O848">
        <v>1.0766</v>
      </c>
      <c r="R848">
        <v>0.12740000000000001</v>
      </c>
    </row>
    <row r="849" spans="1:18">
      <c r="A849" t="s">
        <v>2083</v>
      </c>
      <c r="B849" t="s">
        <v>2082</v>
      </c>
      <c r="D849">
        <v>2021</v>
      </c>
      <c r="E849" t="s">
        <v>2280</v>
      </c>
      <c r="F849" t="s">
        <v>2301</v>
      </c>
      <c r="G849">
        <v>-32.005997222222099</v>
      </c>
      <c r="H849">
        <v>115.484619444443</v>
      </c>
      <c r="I849" t="s">
        <v>2335</v>
      </c>
      <c r="J849">
        <v>68</v>
      </c>
      <c r="K849">
        <v>14</v>
      </c>
      <c r="L849">
        <v>15</v>
      </c>
      <c r="N849">
        <v>1</v>
      </c>
      <c r="O849">
        <v>1.0454000000000001</v>
      </c>
      <c r="R849">
        <v>0.1457</v>
      </c>
    </row>
    <row r="850" spans="1:18">
      <c r="A850" t="s">
        <v>2083</v>
      </c>
      <c r="B850" t="s">
        <v>2082</v>
      </c>
      <c r="D850">
        <v>2021</v>
      </c>
      <c r="E850" t="s">
        <v>2280</v>
      </c>
      <c r="F850" t="s">
        <v>2301</v>
      </c>
      <c r="G850">
        <v>-32.005997222222099</v>
      </c>
      <c r="H850">
        <v>115.484619444443</v>
      </c>
      <c r="I850" t="s">
        <v>2335</v>
      </c>
      <c r="J850">
        <v>68</v>
      </c>
      <c r="K850">
        <v>15</v>
      </c>
      <c r="L850">
        <v>16</v>
      </c>
      <c r="N850">
        <v>1</v>
      </c>
      <c r="O850">
        <v>1.0801000000000001</v>
      </c>
      <c r="R850">
        <v>0.159</v>
      </c>
    </row>
    <row r="851" spans="1:18">
      <c r="A851" t="s">
        <v>2083</v>
      </c>
      <c r="B851" t="s">
        <v>2082</v>
      </c>
      <c r="D851">
        <v>2021</v>
      </c>
      <c r="E851" t="s">
        <v>2280</v>
      </c>
      <c r="F851" t="s">
        <v>2301</v>
      </c>
      <c r="G851">
        <v>-32.005997222222099</v>
      </c>
      <c r="H851">
        <v>115.484619444443</v>
      </c>
      <c r="I851" t="s">
        <v>2335</v>
      </c>
      <c r="J851">
        <v>68</v>
      </c>
      <c r="K851">
        <v>16</v>
      </c>
      <c r="L851">
        <v>17</v>
      </c>
      <c r="N851">
        <v>1</v>
      </c>
      <c r="O851">
        <v>0.97119999999999995</v>
      </c>
      <c r="R851">
        <v>0.1724</v>
      </c>
    </row>
    <row r="852" spans="1:18">
      <c r="A852" t="s">
        <v>2083</v>
      </c>
      <c r="B852" t="s">
        <v>2082</v>
      </c>
      <c r="D852">
        <v>2021</v>
      </c>
      <c r="E852" t="s">
        <v>2280</v>
      </c>
      <c r="F852" t="s">
        <v>2301</v>
      </c>
      <c r="G852">
        <v>-32.005997222222099</v>
      </c>
      <c r="H852">
        <v>115.484619444443</v>
      </c>
      <c r="I852" t="s">
        <v>2335</v>
      </c>
      <c r="J852">
        <v>68</v>
      </c>
      <c r="K852">
        <v>17</v>
      </c>
      <c r="L852">
        <v>18</v>
      </c>
      <c r="N852">
        <v>1</v>
      </c>
      <c r="O852">
        <v>1.1305000000000001</v>
      </c>
      <c r="R852">
        <v>0.17019999999999999</v>
      </c>
    </row>
    <row r="853" spans="1:18">
      <c r="A853" t="s">
        <v>2083</v>
      </c>
      <c r="B853" t="s">
        <v>2082</v>
      </c>
      <c r="D853">
        <v>2021</v>
      </c>
      <c r="E853" t="s">
        <v>2280</v>
      </c>
      <c r="F853" t="s">
        <v>2301</v>
      </c>
      <c r="G853">
        <v>-32.005997222222099</v>
      </c>
      <c r="H853">
        <v>115.484619444443</v>
      </c>
      <c r="I853" t="s">
        <v>2335</v>
      </c>
      <c r="J853">
        <v>68</v>
      </c>
      <c r="K853">
        <v>18</v>
      </c>
      <c r="L853">
        <v>19</v>
      </c>
      <c r="N853">
        <v>1</v>
      </c>
      <c r="O853">
        <v>1.1295999999999999</v>
      </c>
      <c r="R853">
        <v>0.16800000000000001</v>
      </c>
    </row>
    <row r="854" spans="1:18">
      <c r="A854" t="s">
        <v>2083</v>
      </c>
      <c r="B854" t="s">
        <v>2082</v>
      </c>
      <c r="D854">
        <v>2021</v>
      </c>
      <c r="E854" t="s">
        <v>2280</v>
      </c>
      <c r="F854" t="s">
        <v>2301</v>
      </c>
      <c r="G854">
        <v>-32.005997222222099</v>
      </c>
      <c r="H854">
        <v>115.484619444443</v>
      </c>
      <c r="I854" t="s">
        <v>2335</v>
      </c>
      <c r="J854">
        <v>68</v>
      </c>
      <c r="K854">
        <v>19</v>
      </c>
      <c r="L854">
        <v>20</v>
      </c>
      <c r="N854">
        <v>1</v>
      </c>
      <c r="O854">
        <v>1.0673999999999999</v>
      </c>
      <c r="R854">
        <v>0.13200000000000001</v>
      </c>
    </row>
    <row r="855" spans="1:18">
      <c r="A855" t="s">
        <v>2083</v>
      </c>
      <c r="B855" t="s">
        <v>2082</v>
      </c>
      <c r="D855">
        <v>2021</v>
      </c>
      <c r="E855" t="s">
        <v>2280</v>
      </c>
      <c r="F855" t="s">
        <v>2301</v>
      </c>
      <c r="G855">
        <v>-32.005997222222099</v>
      </c>
      <c r="H855">
        <v>115.484619444443</v>
      </c>
      <c r="I855" t="s">
        <v>2335</v>
      </c>
      <c r="J855">
        <v>68</v>
      </c>
      <c r="K855">
        <v>20</v>
      </c>
      <c r="L855">
        <v>21</v>
      </c>
      <c r="N855">
        <v>1</v>
      </c>
      <c r="O855">
        <v>1.2623</v>
      </c>
      <c r="R855">
        <v>9.6100000000000005E-2</v>
      </c>
    </row>
    <row r="856" spans="1:18">
      <c r="A856" t="s">
        <v>2083</v>
      </c>
      <c r="B856" t="s">
        <v>2082</v>
      </c>
      <c r="D856">
        <v>2021</v>
      </c>
      <c r="E856" t="s">
        <v>2280</v>
      </c>
      <c r="F856" t="s">
        <v>2301</v>
      </c>
      <c r="G856">
        <v>-32.005997222222099</v>
      </c>
      <c r="H856">
        <v>115.484619444443</v>
      </c>
      <c r="I856" t="s">
        <v>2335</v>
      </c>
      <c r="J856">
        <v>68</v>
      </c>
      <c r="K856">
        <v>21</v>
      </c>
      <c r="L856">
        <v>22</v>
      </c>
      <c r="N856">
        <v>1</v>
      </c>
      <c r="O856">
        <v>1.0835999999999999</v>
      </c>
      <c r="R856">
        <v>0.125</v>
      </c>
    </row>
    <row r="857" spans="1:18">
      <c r="A857" t="s">
        <v>2083</v>
      </c>
      <c r="B857" t="s">
        <v>2082</v>
      </c>
      <c r="D857">
        <v>2021</v>
      </c>
      <c r="E857" t="s">
        <v>2280</v>
      </c>
      <c r="F857" t="s">
        <v>2301</v>
      </c>
      <c r="G857">
        <v>-32.005997222222099</v>
      </c>
      <c r="H857">
        <v>115.484619444443</v>
      </c>
      <c r="I857" t="s">
        <v>2335</v>
      </c>
      <c r="J857">
        <v>68</v>
      </c>
      <c r="K857">
        <v>22</v>
      </c>
      <c r="L857">
        <v>23</v>
      </c>
      <c r="N857">
        <v>1</v>
      </c>
      <c r="O857">
        <v>1.2154</v>
      </c>
      <c r="R857">
        <v>0.15379999999999999</v>
      </c>
    </row>
    <row r="858" spans="1:18">
      <c r="A858" t="s">
        <v>2083</v>
      </c>
      <c r="B858" t="s">
        <v>2082</v>
      </c>
      <c r="D858">
        <v>2021</v>
      </c>
      <c r="E858" t="s">
        <v>2280</v>
      </c>
      <c r="F858" t="s">
        <v>2301</v>
      </c>
      <c r="G858">
        <v>-32.005997222222099</v>
      </c>
      <c r="H858">
        <v>115.484619444443</v>
      </c>
      <c r="I858" t="s">
        <v>2335</v>
      </c>
      <c r="J858">
        <v>68</v>
      </c>
      <c r="K858">
        <v>23</v>
      </c>
      <c r="L858">
        <v>24</v>
      </c>
      <c r="N858">
        <v>1</v>
      </c>
      <c r="O858">
        <v>1.1001000000000001</v>
      </c>
      <c r="R858">
        <v>0.23350000000000001</v>
      </c>
    </row>
    <row r="859" spans="1:18">
      <c r="A859" t="s">
        <v>2083</v>
      </c>
      <c r="B859" t="s">
        <v>2082</v>
      </c>
      <c r="D859">
        <v>2021</v>
      </c>
      <c r="E859" t="s">
        <v>2280</v>
      </c>
      <c r="F859" t="s">
        <v>2301</v>
      </c>
      <c r="G859">
        <v>-32.005997222222099</v>
      </c>
      <c r="H859">
        <v>115.484619444443</v>
      </c>
      <c r="I859" t="s">
        <v>2335</v>
      </c>
      <c r="J859">
        <v>68</v>
      </c>
      <c r="K859">
        <v>24</v>
      </c>
      <c r="L859">
        <v>25</v>
      </c>
      <c r="N859">
        <v>1</v>
      </c>
      <c r="O859">
        <v>1.1877</v>
      </c>
      <c r="R859">
        <v>0.31319999999999998</v>
      </c>
    </row>
    <row r="860" spans="1:18">
      <c r="A860" t="s">
        <v>2083</v>
      </c>
      <c r="B860" t="s">
        <v>2082</v>
      </c>
      <c r="D860">
        <v>2021</v>
      </c>
      <c r="E860" t="s">
        <v>2280</v>
      </c>
      <c r="F860" t="s">
        <v>2301</v>
      </c>
      <c r="G860">
        <v>-32.005997222222099</v>
      </c>
      <c r="H860">
        <v>115.484619444443</v>
      </c>
      <c r="I860" t="s">
        <v>2335</v>
      </c>
      <c r="J860">
        <v>68</v>
      </c>
      <c r="K860">
        <v>25</v>
      </c>
      <c r="L860">
        <v>26</v>
      </c>
      <c r="N860">
        <v>1</v>
      </c>
      <c r="O860">
        <v>1.2571000000000001</v>
      </c>
      <c r="R860">
        <v>0.3226</v>
      </c>
    </row>
    <row r="861" spans="1:18">
      <c r="A861" t="s">
        <v>2083</v>
      </c>
      <c r="B861" t="s">
        <v>2082</v>
      </c>
      <c r="D861">
        <v>2021</v>
      </c>
      <c r="E861" t="s">
        <v>2280</v>
      </c>
      <c r="F861" t="s">
        <v>2301</v>
      </c>
      <c r="G861">
        <v>-32.005997222222099</v>
      </c>
      <c r="H861">
        <v>115.484619444443</v>
      </c>
      <c r="I861" t="s">
        <v>2335</v>
      </c>
      <c r="J861">
        <v>68</v>
      </c>
      <c r="K861">
        <v>26</v>
      </c>
      <c r="L861">
        <v>27</v>
      </c>
      <c r="N861">
        <v>1</v>
      </c>
      <c r="O861">
        <v>1.2285999999999999</v>
      </c>
      <c r="R861">
        <v>0.33200000000000002</v>
      </c>
    </row>
    <row r="862" spans="1:18">
      <c r="A862" t="s">
        <v>2083</v>
      </c>
      <c r="B862" t="s">
        <v>2082</v>
      </c>
      <c r="D862">
        <v>2021</v>
      </c>
      <c r="E862" t="s">
        <v>2280</v>
      </c>
      <c r="F862" t="s">
        <v>2301</v>
      </c>
      <c r="G862">
        <v>-32.005997222222099</v>
      </c>
      <c r="H862">
        <v>115.484619444443</v>
      </c>
      <c r="I862" t="s">
        <v>2335</v>
      </c>
      <c r="J862">
        <v>68</v>
      </c>
      <c r="K862">
        <v>27</v>
      </c>
      <c r="L862">
        <v>28</v>
      </c>
      <c r="N862">
        <v>1</v>
      </c>
      <c r="O862">
        <v>1.1269</v>
      </c>
      <c r="R862">
        <v>0.48170000000000002</v>
      </c>
    </row>
    <row r="863" spans="1:18">
      <c r="A863" t="s">
        <v>2083</v>
      </c>
      <c r="B863" t="s">
        <v>2082</v>
      </c>
      <c r="D863">
        <v>2021</v>
      </c>
      <c r="E863" t="s">
        <v>2280</v>
      </c>
      <c r="F863" t="s">
        <v>2301</v>
      </c>
      <c r="G863">
        <v>-32.005997222222099</v>
      </c>
      <c r="H863">
        <v>115.484619444443</v>
      </c>
      <c r="I863" t="s">
        <v>2335</v>
      </c>
      <c r="J863">
        <v>68</v>
      </c>
      <c r="K863">
        <v>28</v>
      </c>
      <c r="L863">
        <v>29</v>
      </c>
      <c r="N863">
        <v>1</v>
      </c>
      <c r="O863">
        <v>1.0476000000000001</v>
      </c>
      <c r="R863">
        <v>0.63139999999999996</v>
      </c>
    </row>
    <row r="864" spans="1:18">
      <c r="A864" t="s">
        <v>2083</v>
      </c>
      <c r="B864" t="s">
        <v>2082</v>
      </c>
      <c r="D864">
        <v>2021</v>
      </c>
      <c r="E864" t="s">
        <v>2280</v>
      </c>
      <c r="F864" t="s">
        <v>2301</v>
      </c>
      <c r="G864">
        <v>-32.005997222222099</v>
      </c>
      <c r="H864">
        <v>115.484619444443</v>
      </c>
      <c r="I864" t="s">
        <v>2335</v>
      </c>
      <c r="J864">
        <v>68</v>
      </c>
      <c r="K864">
        <v>29</v>
      </c>
      <c r="L864">
        <v>30</v>
      </c>
      <c r="N864">
        <v>1</v>
      </c>
      <c r="O864">
        <v>1.1981999999999999</v>
      </c>
      <c r="R864">
        <v>0.49159999999999998</v>
      </c>
    </row>
    <row r="865" spans="1:18">
      <c r="A865" t="s">
        <v>2083</v>
      </c>
      <c r="B865" t="s">
        <v>2082</v>
      </c>
      <c r="D865">
        <v>2021</v>
      </c>
      <c r="E865" t="s">
        <v>2280</v>
      </c>
      <c r="F865" t="s">
        <v>2301</v>
      </c>
      <c r="G865">
        <v>-32.005997222222099</v>
      </c>
      <c r="H865">
        <v>115.484619444443</v>
      </c>
      <c r="I865" t="s">
        <v>2335</v>
      </c>
      <c r="J865">
        <v>68</v>
      </c>
      <c r="K865">
        <v>30</v>
      </c>
      <c r="L865">
        <v>31</v>
      </c>
      <c r="N865">
        <v>1</v>
      </c>
      <c r="O865">
        <v>1.0310999999999999</v>
      </c>
      <c r="R865">
        <v>0.3518</v>
      </c>
    </row>
    <row r="866" spans="1:18">
      <c r="A866" t="s">
        <v>2083</v>
      </c>
      <c r="B866" t="s">
        <v>2082</v>
      </c>
      <c r="D866">
        <v>2021</v>
      </c>
      <c r="E866" t="s">
        <v>2280</v>
      </c>
      <c r="F866" t="s">
        <v>2301</v>
      </c>
      <c r="G866">
        <v>-32.005997222222099</v>
      </c>
      <c r="H866">
        <v>115.484619444443</v>
      </c>
      <c r="I866" t="s">
        <v>2335</v>
      </c>
      <c r="J866">
        <v>68</v>
      </c>
      <c r="K866">
        <v>31</v>
      </c>
      <c r="L866">
        <v>32</v>
      </c>
      <c r="N866">
        <v>1</v>
      </c>
      <c r="O866">
        <v>1.0734999999999999</v>
      </c>
      <c r="R866">
        <v>0.32869999999999999</v>
      </c>
    </row>
    <row r="867" spans="1:18">
      <c r="A867" t="s">
        <v>2083</v>
      </c>
      <c r="B867" t="s">
        <v>2082</v>
      </c>
      <c r="D867">
        <v>2021</v>
      </c>
      <c r="E867" t="s">
        <v>2280</v>
      </c>
      <c r="F867" t="s">
        <v>2301</v>
      </c>
      <c r="G867">
        <v>-32.005997222222099</v>
      </c>
      <c r="H867">
        <v>115.484619444443</v>
      </c>
      <c r="I867" t="s">
        <v>2335</v>
      </c>
      <c r="J867">
        <v>68</v>
      </c>
      <c r="K867">
        <v>32</v>
      </c>
      <c r="L867">
        <v>33</v>
      </c>
      <c r="N867">
        <v>1</v>
      </c>
      <c r="O867">
        <v>1.1848000000000001</v>
      </c>
      <c r="R867">
        <v>0.30559999999999998</v>
      </c>
    </row>
    <row r="868" spans="1:18">
      <c r="A868" t="s">
        <v>2083</v>
      </c>
      <c r="B868" t="s">
        <v>2082</v>
      </c>
      <c r="D868">
        <v>2021</v>
      </c>
      <c r="E868" t="s">
        <v>2280</v>
      </c>
      <c r="F868" t="s">
        <v>2301</v>
      </c>
      <c r="G868">
        <v>-32.005997222222099</v>
      </c>
      <c r="H868">
        <v>115.484619444443</v>
      </c>
      <c r="I868" t="s">
        <v>2335</v>
      </c>
      <c r="J868">
        <v>68</v>
      </c>
      <c r="K868">
        <v>33</v>
      </c>
      <c r="L868">
        <v>34</v>
      </c>
      <c r="N868">
        <v>1</v>
      </c>
      <c r="O868">
        <v>1.3046</v>
      </c>
      <c r="R868">
        <v>0.47770000000000001</v>
      </c>
    </row>
    <row r="869" spans="1:18">
      <c r="A869" t="s">
        <v>2083</v>
      </c>
      <c r="B869" t="s">
        <v>2082</v>
      </c>
      <c r="D869">
        <v>2021</v>
      </c>
      <c r="E869" t="s">
        <v>2280</v>
      </c>
      <c r="F869" t="s">
        <v>2301</v>
      </c>
      <c r="G869">
        <v>-32.005997222222099</v>
      </c>
      <c r="H869">
        <v>115.484619444443</v>
      </c>
      <c r="I869" t="s">
        <v>2335</v>
      </c>
      <c r="J869">
        <v>68</v>
      </c>
      <c r="K869">
        <v>34</v>
      </c>
      <c r="L869">
        <v>35</v>
      </c>
      <c r="N869">
        <v>1</v>
      </c>
      <c r="O869">
        <v>1.2667999999999999</v>
      </c>
      <c r="R869">
        <v>0.64970000000000006</v>
      </c>
    </row>
    <row r="870" spans="1:18">
      <c r="A870" t="s">
        <v>2083</v>
      </c>
      <c r="B870" t="s">
        <v>2082</v>
      </c>
      <c r="D870">
        <v>2021</v>
      </c>
      <c r="E870" t="s">
        <v>2280</v>
      </c>
      <c r="F870" t="s">
        <v>2301</v>
      </c>
      <c r="G870">
        <v>-32.005997222222099</v>
      </c>
      <c r="H870">
        <v>115.484619444443</v>
      </c>
      <c r="I870" t="s">
        <v>2335</v>
      </c>
      <c r="J870">
        <v>68</v>
      </c>
      <c r="K870">
        <v>35</v>
      </c>
      <c r="L870">
        <v>36</v>
      </c>
      <c r="N870">
        <v>1</v>
      </c>
      <c r="O870">
        <v>1.1893</v>
      </c>
      <c r="R870">
        <v>0.55020000000000002</v>
      </c>
    </row>
    <row r="871" spans="1:18">
      <c r="A871" t="s">
        <v>2083</v>
      </c>
      <c r="B871" t="s">
        <v>2082</v>
      </c>
      <c r="D871">
        <v>2021</v>
      </c>
      <c r="E871" t="s">
        <v>2280</v>
      </c>
      <c r="F871" t="s">
        <v>2301</v>
      </c>
      <c r="G871">
        <v>-32.005997222222099</v>
      </c>
      <c r="H871">
        <v>115.484619444443</v>
      </c>
      <c r="I871" t="s">
        <v>2335</v>
      </c>
      <c r="J871">
        <v>68</v>
      </c>
      <c r="K871">
        <v>36</v>
      </c>
      <c r="L871">
        <v>37</v>
      </c>
      <c r="N871">
        <v>1</v>
      </c>
      <c r="O871">
        <v>1.4398</v>
      </c>
      <c r="R871">
        <v>0.45079999999999998</v>
      </c>
    </row>
    <row r="872" spans="1:18">
      <c r="A872" t="s">
        <v>2083</v>
      </c>
      <c r="B872" t="s">
        <v>2082</v>
      </c>
      <c r="D872">
        <v>2021</v>
      </c>
      <c r="E872" t="s">
        <v>2280</v>
      </c>
      <c r="F872" t="s">
        <v>2301</v>
      </c>
      <c r="G872">
        <v>-32.005997222222099</v>
      </c>
      <c r="H872">
        <v>115.484619444443</v>
      </c>
      <c r="I872" t="s">
        <v>2335</v>
      </c>
      <c r="J872">
        <v>68</v>
      </c>
      <c r="K872">
        <v>37</v>
      </c>
      <c r="L872">
        <v>38</v>
      </c>
      <c r="N872">
        <v>1</v>
      </c>
      <c r="O872">
        <v>1.4569000000000001</v>
      </c>
      <c r="R872">
        <v>0.51259999999999994</v>
      </c>
    </row>
    <row r="873" spans="1:18">
      <c r="A873" t="s">
        <v>2083</v>
      </c>
      <c r="B873" t="s">
        <v>2082</v>
      </c>
      <c r="D873">
        <v>2021</v>
      </c>
      <c r="E873" t="s">
        <v>2280</v>
      </c>
      <c r="F873" t="s">
        <v>2301</v>
      </c>
      <c r="G873">
        <v>-32.005997222222099</v>
      </c>
      <c r="H873">
        <v>115.484619444443</v>
      </c>
      <c r="I873" t="s">
        <v>2335</v>
      </c>
      <c r="J873">
        <v>68</v>
      </c>
      <c r="K873">
        <v>38</v>
      </c>
      <c r="L873">
        <v>39</v>
      </c>
      <c r="N873">
        <v>1</v>
      </c>
      <c r="O873">
        <v>1.5763</v>
      </c>
      <c r="R873">
        <v>0.57440000000000002</v>
      </c>
    </row>
    <row r="874" spans="1:18">
      <c r="A874" t="s">
        <v>2083</v>
      </c>
      <c r="B874" t="s">
        <v>2082</v>
      </c>
      <c r="D874">
        <v>2021</v>
      </c>
      <c r="E874" t="s">
        <v>2280</v>
      </c>
      <c r="F874" t="s">
        <v>2301</v>
      </c>
      <c r="G874">
        <v>-32.005997222222099</v>
      </c>
      <c r="H874">
        <v>115.484619444443</v>
      </c>
      <c r="I874" t="s">
        <v>2335</v>
      </c>
      <c r="J874">
        <v>68</v>
      </c>
      <c r="K874">
        <v>39</v>
      </c>
      <c r="L874">
        <v>40</v>
      </c>
      <c r="N874">
        <v>1</v>
      </c>
      <c r="O874">
        <v>1.4975000000000001</v>
      </c>
      <c r="R874">
        <v>0.5403</v>
      </c>
    </row>
    <row r="875" spans="1:18">
      <c r="A875" t="s">
        <v>2083</v>
      </c>
      <c r="B875" t="s">
        <v>2082</v>
      </c>
      <c r="D875">
        <v>2021</v>
      </c>
      <c r="E875" t="s">
        <v>2280</v>
      </c>
      <c r="F875" t="s">
        <v>2301</v>
      </c>
      <c r="G875">
        <v>-32.005997222222099</v>
      </c>
      <c r="H875">
        <v>115.484619444443</v>
      </c>
      <c r="I875" t="s">
        <v>2335</v>
      </c>
      <c r="J875">
        <v>68</v>
      </c>
      <c r="K875">
        <v>40</v>
      </c>
      <c r="L875">
        <v>41</v>
      </c>
      <c r="N875">
        <v>1</v>
      </c>
      <c r="O875">
        <v>1.3882000000000001</v>
      </c>
      <c r="R875">
        <v>0.50629999999999997</v>
      </c>
    </row>
    <row r="876" spans="1:18">
      <c r="A876" t="s">
        <v>2083</v>
      </c>
      <c r="B876" t="s">
        <v>2082</v>
      </c>
      <c r="D876">
        <v>2021</v>
      </c>
      <c r="E876" t="s">
        <v>2280</v>
      </c>
      <c r="F876" t="s">
        <v>2301</v>
      </c>
      <c r="G876">
        <v>-32.005997222222099</v>
      </c>
      <c r="H876">
        <v>115.484619444443</v>
      </c>
      <c r="I876" t="s">
        <v>2335</v>
      </c>
      <c r="J876">
        <v>68</v>
      </c>
      <c r="K876">
        <v>41</v>
      </c>
      <c r="L876">
        <v>42</v>
      </c>
      <c r="N876">
        <v>1</v>
      </c>
      <c r="O876">
        <v>1.7381</v>
      </c>
      <c r="R876">
        <v>0.53849999999999998</v>
      </c>
    </row>
    <row r="877" spans="1:18">
      <c r="A877" t="s">
        <v>2083</v>
      </c>
      <c r="B877" t="s">
        <v>2082</v>
      </c>
      <c r="D877">
        <v>2021</v>
      </c>
      <c r="E877" t="s">
        <v>2280</v>
      </c>
      <c r="F877" t="s">
        <v>2301</v>
      </c>
      <c r="G877">
        <v>-32.005997222222099</v>
      </c>
      <c r="H877">
        <v>115.484619444443</v>
      </c>
      <c r="I877" t="s">
        <v>2335</v>
      </c>
      <c r="J877">
        <v>68</v>
      </c>
      <c r="K877">
        <v>42</v>
      </c>
      <c r="L877">
        <v>43</v>
      </c>
      <c r="N877">
        <v>1</v>
      </c>
      <c r="O877">
        <v>1.6081000000000001</v>
      </c>
      <c r="R877">
        <v>0.57079999999999997</v>
      </c>
    </row>
    <row r="878" spans="1:18">
      <c r="A878" t="s">
        <v>2083</v>
      </c>
      <c r="B878" t="s">
        <v>2082</v>
      </c>
      <c r="D878">
        <v>2021</v>
      </c>
      <c r="E878" t="s">
        <v>2280</v>
      </c>
      <c r="F878" t="s">
        <v>2301</v>
      </c>
      <c r="G878">
        <v>-32.005997222222099</v>
      </c>
      <c r="H878">
        <v>115.484619444443</v>
      </c>
      <c r="I878" t="s">
        <v>2335</v>
      </c>
      <c r="J878">
        <v>68</v>
      </c>
      <c r="K878">
        <v>43</v>
      </c>
      <c r="L878">
        <v>44</v>
      </c>
      <c r="N878">
        <v>1</v>
      </c>
      <c r="O878">
        <v>1.5002</v>
      </c>
      <c r="R878">
        <v>0.60270000000000001</v>
      </c>
    </row>
    <row r="879" spans="1:18">
      <c r="A879" t="s">
        <v>2083</v>
      </c>
      <c r="B879" t="s">
        <v>2082</v>
      </c>
      <c r="D879">
        <v>2021</v>
      </c>
      <c r="E879" t="s">
        <v>2280</v>
      </c>
      <c r="F879" t="s">
        <v>2301</v>
      </c>
      <c r="G879">
        <v>-32.005997222222099</v>
      </c>
      <c r="H879">
        <v>115.484619444443</v>
      </c>
      <c r="I879" t="s">
        <v>2335</v>
      </c>
      <c r="J879">
        <v>68</v>
      </c>
      <c r="K879">
        <v>44</v>
      </c>
      <c r="L879">
        <v>45</v>
      </c>
      <c r="N879">
        <v>1</v>
      </c>
      <c r="O879">
        <v>1.4619</v>
      </c>
      <c r="R879">
        <v>0.63449999999999995</v>
      </c>
    </row>
    <row r="880" spans="1:18">
      <c r="A880" t="s">
        <v>2083</v>
      </c>
      <c r="B880" t="s">
        <v>2082</v>
      </c>
      <c r="D880">
        <v>2021</v>
      </c>
      <c r="E880" t="s">
        <v>2280</v>
      </c>
      <c r="F880" t="s">
        <v>2301</v>
      </c>
      <c r="G880">
        <v>-32.0070972222222</v>
      </c>
      <c r="H880">
        <v>115.483652777777</v>
      </c>
      <c r="I880" t="s">
        <v>2330</v>
      </c>
      <c r="J880">
        <v>73</v>
      </c>
      <c r="K880">
        <v>0</v>
      </c>
      <c r="L880">
        <v>1</v>
      </c>
      <c r="N880">
        <v>1</v>
      </c>
      <c r="O880">
        <v>1.0538000000000001</v>
      </c>
      <c r="R880">
        <v>1.4353</v>
      </c>
    </row>
    <row r="881" spans="1:18">
      <c r="A881" t="s">
        <v>2083</v>
      </c>
      <c r="B881" t="s">
        <v>2082</v>
      </c>
      <c r="D881">
        <v>2021</v>
      </c>
      <c r="E881" t="s">
        <v>2280</v>
      </c>
      <c r="F881" t="s">
        <v>2301</v>
      </c>
      <c r="G881">
        <v>-32.0070972222222</v>
      </c>
      <c r="H881">
        <v>115.483652777777</v>
      </c>
      <c r="I881" t="s">
        <v>2330</v>
      </c>
      <c r="J881">
        <v>73</v>
      </c>
      <c r="K881">
        <v>1</v>
      </c>
      <c r="L881">
        <v>2</v>
      </c>
      <c r="N881">
        <v>1</v>
      </c>
      <c r="O881">
        <v>1.1931</v>
      </c>
      <c r="R881">
        <v>1.4658</v>
      </c>
    </row>
    <row r="882" spans="1:18">
      <c r="A882" t="s">
        <v>2083</v>
      </c>
      <c r="B882" t="s">
        <v>2082</v>
      </c>
      <c r="D882">
        <v>2021</v>
      </c>
      <c r="E882" t="s">
        <v>2280</v>
      </c>
      <c r="F882" t="s">
        <v>2301</v>
      </c>
      <c r="G882">
        <v>-32.0070972222222</v>
      </c>
      <c r="H882">
        <v>115.483652777777</v>
      </c>
      <c r="I882" t="s">
        <v>2330</v>
      </c>
      <c r="J882">
        <v>73</v>
      </c>
      <c r="K882">
        <v>2</v>
      </c>
      <c r="L882">
        <v>3</v>
      </c>
      <c r="N882">
        <v>1</v>
      </c>
      <c r="O882">
        <v>1.4006000000000001</v>
      </c>
      <c r="R882">
        <v>1.4963</v>
      </c>
    </row>
    <row r="883" spans="1:18">
      <c r="A883" t="s">
        <v>2083</v>
      </c>
      <c r="B883" t="s">
        <v>2082</v>
      </c>
      <c r="D883">
        <v>2021</v>
      </c>
      <c r="E883" t="s">
        <v>2280</v>
      </c>
      <c r="F883" t="s">
        <v>2301</v>
      </c>
      <c r="G883">
        <v>-32.0070972222222</v>
      </c>
      <c r="H883">
        <v>115.483652777777</v>
      </c>
      <c r="I883" t="s">
        <v>2330</v>
      </c>
      <c r="J883">
        <v>73</v>
      </c>
      <c r="K883">
        <v>3</v>
      </c>
      <c r="L883">
        <v>4</v>
      </c>
      <c r="N883">
        <v>1</v>
      </c>
      <c r="O883">
        <v>1.3317000000000001</v>
      </c>
      <c r="R883">
        <v>1.5447</v>
      </c>
    </row>
    <row r="884" spans="1:18">
      <c r="A884" t="s">
        <v>2083</v>
      </c>
      <c r="B884" t="s">
        <v>2082</v>
      </c>
      <c r="D884">
        <v>2021</v>
      </c>
      <c r="E884" t="s">
        <v>2280</v>
      </c>
      <c r="F884" t="s">
        <v>2301</v>
      </c>
      <c r="G884">
        <v>-32.0070972222222</v>
      </c>
      <c r="H884">
        <v>115.483652777777</v>
      </c>
      <c r="I884" t="s">
        <v>2330</v>
      </c>
      <c r="J884">
        <v>73</v>
      </c>
      <c r="K884">
        <v>4</v>
      </c>
      <c r="L884">
        <v>5</v>
      </c>
      <c r="N884">
        <v>1</v>
      </c>
      <c r="O884">
        <v>1.4867999999999999</v>
      </c>
      <c r="R884">
        <v>1.5931</v>
      </c>
    </row>
    <row r="885" spans="1:18">
      <c r="A885" t="s">
        <v>2083</v>
      </c>
      <c r="B885" t="s">
        <v>2082</v>
      </c>
      <c r="D885">
        <v>2021</v>
      </c>
      <c r="E885" t="s">
        <v>2280</v>
      </c>
      <c r="F885" t="s">
        <v>2301</v>
      </c>
      <c r="G885">
        <v>-32.0070972222222</v>
      </c>
      <c r="H885">
        <v>115.483652777777</v>
      </c>
      <c r="I885" t="s">
        <v>2330</v>
      </c>
      <c r="J885">
        <v>73</v>
      </c>
      <c r="K885">
        <v>5</v>
      </c>
      <c r="L885">
        <v>6</v>
      </c>
      <c r="N885">
        <v>1</v>
      </c>
      <c r="O885">
        <v>1.3814</v>
      </c>
      <c r="R885">
        <v>1.4406000000000001</v>
      </c>
    </row>
    <row r="886" spans="1:18">
      <c r="A886" t="s">
        <v>2083</v>
      </c>
      <c r="B886" t="s">
        <v>2082</v>
      </c>
      <c r="D886">
        <v>2021</v>
      </c>
      <c r="E886" t="s">
        <v>2280</v>
      </c>
      <c r="F886" t="s">
        <v>2301</v>
      </c>
      <c r="G886">
        <v>-32.0070972222222</v>
      </c>
      <c r="H886">
        <v>115.483652777777</v>
      </c>
      <c r="I886" t="s">
        <v>2330</v>
      </c>
      <c r="J886">
        <v>73</v>
      </c>
      <c r="K886">
        <v>6</v>
      </c>
      <c r="L886">
        <v>7</v>
      </c>
      <c r="N886">
        <v>1</v>
      </c>
      <c r="O886">
        <v>1.46</v>
      </c>
      <c r="R886">
        <v>1.2881</v>
      </c>
    </row>
    <row r="887" spans="1:18">
      <c r="A887" t="s">
        <v>2083</v>
      </c>
      <c r="B887" t="s">
        <v>2082</v>
      </c>
      <c r="D887">
        <v>2021</v>
      </c>
      <c r="E887" t="s">
        <v>2280</v>
      </c>
      <c r="F887" t="s">
        <v>2301</v>
      </c>
      <c r="G887">
        <v>-32.0070972222222</v>
      </c>
      <c r="H887">
        <v>115.483652777777</v>
      </c>
      <c r="I887" t="s">
        <v>2330</v>
      </c>
      <c r="J887">
        <v>73</v>
      </c>
      <c r="K887">
        <v>7</v>
      </c>
      <c r="L887">
        <v>8</v>
      </c>
      <c r="N887">
        <v>1</v>
      </c>
      <c r="O887">
        <v>1.3061</v>
      </c>
      <c r="R887">
        <v>1.2002999999999999</v>
      </c>
    </row>
    <row r="888" spans="1:18">
      <c r="A888" t="s">
        <v>2083</v>
      </c>
      <c r="B888" t="s">
        <v>2082</v>
      </c>
      <c r="D888">
        <v>2021</v>
      </c>
      <c r="E888" t="s">
        <v>2280</v>
      </c>
      <c r="F888" t="s">
        <v>2301</v>
      </c>
      <c r="G888">
        <v>-32.0070972222222</v>
      </c>
      <c r="H888">
        <v>115.483652777777</v>
      </c>
      <c r="I888" t="s">
        <v>2330</v>
      </c>
      <c r="J888">
        <v>73</v>
      </c>
      <c r="K888">
        <v>8</v>
      </c>
      <c r="L888">
        <v>9</v>
      </c>
      <c r="N888">
        <v>1</v>
      </c>
      <c r="O888">
        <v>1.1376999999999999</v>
      </c>
      <c r="R888">
        <v>1.1125</v>
      </c>
    </row>
    <row r="889" spans="1:18">
      <c r="A889" t="s">
        <v>2083</v>
      </c>
      <c r="B889" t="s">
        <v>2082</v>
      </c>
      <c r="D889">
        <v>2021</v>
      </c>
      <c r="E889" t="s">
        <v>2280</v>
      </c>
      <c r="F889" t="s">
        <v>2301</v>
      </c>
      <c r="G889">
        <v>-32.0070972222222</v>
      </c>
      <c r="H889">
        <v>115.483652777777</v>
      </c>
      <c r="I889" t="s">
        <v>2330</v>
      </c>
      <c r="J889">
        <v>73</v>
      </c>
      <c r="K889">
        <v>9</v>
      </c>
      <c r="L889">
        <v>10</v>
      </c>
      <c r="N889">
        <v>1</v>
      </c>
      <c r="O889">
        <v>1.2705</v>
      </c>
      <c r="R889">
        <v>1.2228000000000001</v>
      </c>
    </row>
    <row r="890" spans="1:18">
      <c r="A890" t="s">
        <v>2083</v>
      </c>
      <c r="B890" t="s">
        <v>2082</v>
      </c>
      <c r="D890">
        <v>2021</v>
      </c>
      <c r="E890" t="s">
        <v>2280</v>
      </c>
      <c r="F890" t="s">
        <v>2301</v>
      </c>
      <c r="G890">
        <v>-32.0070972222222</v>
      </c>
      <c r="H890">
        <v>115.483652777777</v>
      </c>
      <c r="I890" t="s">
        <v>2330</v>
      </c>
      <c r="J890">
        <v>73</v>
      </c>
      <c r="K890">
        <v>10</v>
      </c>
      <c r="L890">
        <v>11</v>
      </c>
      <c r="N890">
        <v>1</v>
      </c>
      <c r="O890">
        <v>1.2645</v>
      </c>
      <c r="R890">
        <v>1.3331999999999999</v>
      </c>
    </row>
    <row r="891" spans="1:18">
      <c r="A891" t="s">
        <v>2083</v>
      </c>
      <c r="B891" t="s">
        <v>2082</v>
      </c>
      <c r="D891">
        <v>2021</v>
      </c>
      <c r="E891" t="s">
        <v>2280</v>
      </c>
      <c r="F891" t="s">
        <v>2301</v>
      </c>
      <c r="G891">
        <v>-32.0070972222222</v>
      </c>
      <c r="H891">
        <v>115.483652777777</v>
      </c>
      <c r="I891" t="s">
        <v>2330</v>
      </c>
      <c r="J891">
        <v>73</v>
      </c>
      <c r="K891">
        <v>11</v>
      </c>
      <c r="L891">
        <v>12</v>
      </c>
      <c r="N891">
        <v>1</v>
      </c>
      <c r="O891">
        <v>1.2294</v>
      </c>
      <c r="R891">
        <v>1.2541</v>
      </c>
    </row>
    <row r="892" spans="1:18">
      <c r="A892" t="s">
        <v>2083</v>
      </c>
      <c r="B892" t="s">
        <v>2082</v>
      </c>
      <c r="D892">
        <v>2021</v>
      </c>
      <c r="E892" t="s">
        <v>2280</v>
      </c>
      <c r="F892" t="s">
        <v>2301</v>
      </c>
      <c r="G892">
        <v>-32.0070972222222</v>
      </c>
      <c r="H892">
        <v>115.483652777777</v>
      </c>
      <c r="I892" t="s">
        <v>2330</v>
      </c>
      <c r="J892">
        <v>73</v>
      </c>
      <c r="K892">
        <v>12</v>
      </c>
      <c r="L892">
        <v>13</v>
      </c>
      <c r="N892">
        <v>1</v>
      </c>
      <c r="O892">
        <v>1.3067</v>
      </c>
      <c r="R892">
        <v>1.175</v>
      </c>
    </row>
    <row r="893" spans="1:18">
      <c r="A893" t="s">
        <v>2083</v>
      </c>
      <c r="B893" t="s">
        <v>2082</v>
      </c>
      <c r="D893">
        <v>2021</v>
      </c>
      <c r="E893" t="s">
        <v>2280</v>
      </c>
      <c r="F893" t="s">
        <v>2301</v>
      </c>
      <c r="G893">
        <v>-32.0070972222222</v>
      </c>
      <c r="H893">
        <v>115.483652777777</v>
      </c>
      <c r="I893" t="s">
        <v>2330</v>
      </c>
      <c r="J893">
        <v>73</v>
      </c>
      <c r="K893">
        <v>13</v>
      </c>
      <c r="L893">
        <v>14</v>
      </c>
      <c r="N893">
        <v>1</v>
      </c>
      <c r="O893">
        <v>1.242</v>
      </c>
      <c r="R893">
        <v>1.0531999999999999</v>
      </c>
    </row>
    <row r="894" spans="1:18">
      <c r="A894" t="s">
        <v>2083</v>
      </c>
      <c r="B894" t="s">
        <v>2082</v>
      </c>
      <c r="D894">
        <v>2021</v>
      </c>
      <c r="E894" t="s">
        <v>2280</v>
      </c>
      <c r="F894" t="s">
        <v>2301</v>
      </c>
      <c r="G894">
        <v>-32.0070972222222</v>
      </c>
      <c r="H894">
        <v>115.483652777777</v>
      </c>
      <c r="I894" t="s">
        <v>2330</v>
      </c>
      <c r="J894">
        <v>73</v>
      </c>
      <c r="K894">
        <v>14</v>
      </c>
      <c r="L894">
        <v>15</v>
      </c>
      <c r="N894">
        <v>1</v>
      </c>
      <c r="O894">
        <v>1.3929</v>
      </c>
      <c r="R894">
        <v>0.93130000000000002</v>
      </c>
    </row>
    <row r="895" spans="1:18">
      <c r="A895" t="s">
        <v>2083</v>
      </c>
      <c r="B895" t="s">
        <v>2082</v>
      </c>
      <c r="D895">
        <v>2021</v>
      </c>
      <c r="E895" t="s">
        <v>2280</v>
      </c>
      <c r="F895" t="s">
        <v>2301</v>
      </c>
      <c r="G895">
        <v>-32.0070972222222</v>
      </c>
      <c r="H895">
        <v>115.483652777777</v>
      </c>
      <c r="I895" t="s">
        <v>2330</v>
      </c>
      <c r="J895">
        <v>73</v>
      </c>
      <c r="K895">
        <v>15</v>
      </c>
      <c r="L895">
        <v>16</v>
      </c>
      <c r="N895">
        <v>1</v>
      </c>
      <c r="O895">
        <v>1.2693000000000001</v>
      </c>
      <c r="R895">
        <v>0.98519999999999996</v>
      </c>
    </row>
    <row r="896" spans="1:18">
      <c r="A896" t="s">
        <v>2083</v>
      </c>
      <c r="B896" t="s">
        <v>2082</v>
      </c>
      <c r="D896">
        <v>2021</v>
      </c>
      <c r="E896" t="s">
        <v>2280</v>
      </c>
      <c r="F896" t="s">
        <v>2301</v>
      </c>
      <c r="G896">
        <v>-32.0070972222222</v>
      </c>
      <c r="H896">
        <v>115.483652777777</v>
      </c>
      <c r="I896" t="s">
        <v>2330</v>
      </c>
      <c r="J896">
        <v>73</v>
      </c>
      <c r="K896">
        <v>16</v>
      </c>
      <c r="L896">
        <v>17</v>
      </c>
      <c r="N896">
        <v>1</v>
      </c>
      <c r="O896">
        <v>1.3009999999999999</v>
      </c>
      <c r="R896">
        <v>1.0390999999999999</v>
      </c>
    </row>
    <row r="897" spans="1:18">
      <c r="A897" t="s">
        <v>2083</v>
      </c>
      <c r="B897" t="s">
        <v>2082</v>
      </c>
      <c r="D897">
        <v>2021</v>
      </c>
      <c r="E897" t="s">
        <v>2280</v>
      </c>
      <c r="F897" t="s">
        <v>2301</v>
      </c>
      <c r="G897">
        <v>-32.0070972222222</v>
      </c>
      <c r="H897">
        <v>115.483652777777</v>
      </c>
      <c r="I897" t="s">
        <v>2330</v>
      </c>
      <c r="J897">
        <v>73</v>
      </c>
      <c r="K897">
        <v>17</v>
      </c>
      <c r="L897">
        <v>18</v>
      </c>
      <c r="N897">
        <v>1</v>
      </c>
      <c r="O897">
        <v>1.2693000000000001</v>
      </c>
      <c r="R897">
        <v>1.0439000000000001</v>
      </c>
    </row>
    <row r="898" spans="1:18">
      <c r="A898" t="s">
        <v>2083</v>
      </c>
      <c r="B898" t="s">
        <v>2082</v>
      </c>
      <c r="D898">
        <v>2021</v>
      </c>
      <c r="E898" t="s">
        <v>2280</v>
      </c>
      <c r="F898" t="s">
        <v>2301</v>
      </c>
      <c r="G898">
        <v>-32.0070972222222</v>
      </c>
      <c r="H898">
        <v>115.483652777777</v>
      </c>
      <c r="I898" t="s">
        <v>2330</v>
      </c>
      <c r="J898">
        <v>73</v>
      </c>
      <c r="K898">
        <v>18</v>
      </c>
      <c r="L898">
        <v>19</v>
      </c>
      <c r="N898">
        <v>1</v>
      </c>
      <c r="O898">
        <v>1.1437999999999999</v>
      </c>
      <c r="R898">
        <v>1.0487</v>
      </c>
    </row>
    <row r="899" spans="1:18">
      <c r="A899" t="s">
        <v>2083</v>
      </c>
      <c r="B899" t="s">
        <v>2082</v>
      </c>
      <c r="D899">
        <v>2021</v>
      </c>
      <c r="E899" t="s">
        <v>2280</v>
      </c>
      <c r="F899" t="s">
        <v>2301</v>
      </c>
      <c r="G899">
        <v>-32.0070972222222</v>
      </c>
      <c r="H899">
        <v>115.483652777777</v>
      </c>
      <c r="I899" t="s">
        <v>2330</v>
      </c>
      <c r="J899">
        <v>73</v>
      </c>
      <c r="K899">
        <v>19</v>
      </c>
      <c r="L899">
        <v>20</v>
      </c>
      <c r="N899">
        <v>1</v>
      </c>
      <c r="O899">
        <v>1.0733999999999999</v>
      </c>
      <c r="R899">
        <v>1.1189</v>
      </c>
    </row>
    <row r="900" spans="1:18">
      <c r="A900" t="s">
        <v>2083</v>
      </c>
      <c r="B900" t="s">
        <v>2082</v>
      </c>
      <c r="D900">
        <v>2021</v>
      </c>
      <c r="E900" t="s">
        <v>2280</v>
      </c>
      <c r="F900" t="s">
        <v>2301</v>
      </c>
      <c r="G900">
        <v>-32.0070972222222</v>
      </c>
      <c r="H900">
        <v>115.483652777777</v>
      </c>
      <c r="I900" t="s">
        <v>2330</v>
      </c>
      <c r="J900">
        <v>73</v>
      </c>
      <c r="K900">
        <v>20</v>
      </c>
      <c r="L900">
        <v>21</v>
      </c>
      <c r="N900">
        <v>1</v>
      </c>
      <c r="O900">
        <v>1.2725</v>
      </c>
      <c r="R900">
        <v>1.1890000000000001</v>
      </c>
    </row>
    <row r="901" spans="1:18">
      <c r="A901" t="s">
        <v>2083</v>
      </c>
      <c r="B901" t="s">
        <v>2082</v>
      </c>
      <c r="D901">
        <v>2021</v>
      </c>
      <c r="E901" t="s">
        <v>2280</v>
      </c>
      <c r="F901" t="s">
        <v>2301</v>
      </c>
      <c r="G901">
        <v>-32.0070972222222</v>
      </c>
      <c r="H901">
        <v>115.483652777777</v>
      </c>
      <c r="I901" t="s">
        <v>2330</v>
      </c>
      <c r="J901">
        <v>73</v>
      </c>
      <c r="K901">
        <v>21</v>
      </c>
      <c r="L901">
        <v>22</v>
      </c>
      <c r="N901">
        <v>1</v>
      </c>
      <c r="O901">
        <v>1.1535</v>
      </c>
      <c r="R901">
        <v>1.2936000000000001</v>
      </c>
    </row>
    <row r="902" spans="1:18">
      <c r="A902" t="s">
        <v>2083</v>
      </c>
      <c r="B902" t="s">
        <v>2082</v>
      </c>
      <c r="D902">
        <v>2021</v>
      </c>
      <c r="E902" t="s">
        <v>2280</v>
      </c>
      <c r="F902" t="s">
        <v>2301</v>
      </c>
      <c r="G902">
        <v>-32.0070972222222</v>
      </c>
      <c r="H902">
        <v>115.483652777777</v>
      </c>
      <c r="I902" t="s">
        <v>2330</v>
      </c>
      <c r="J902">
        <v>73</v>
      </c>
      <c r="K902">
        <v>22</v>
      </c>
      <c r="L902">
        <v>23</v>
      </c>
      <c r="N902">
        <v>1</v>
      </c>
      <c r="O902">
        <v>1.2534000000000001</v>
      </c>
      <c r="R902">
        <v>1.3980999999999999</v>
      </c>
    </row>
    <row r="903" spans="1:18">
      <c r="A903" t="s">
        <v>2083</v>
      </c>
      <c r="B903" t="s">
        <v>2082</v>
      </c>
      <c r="D903">
        <v>2021</v>
      </c>
      <c r="E903" t="s">
        <v>2280</v>
      </c>
      <c r="F903" t="s">
        <v>2301</v>
      </c>
      <c r="G903">
        <v>-32.0070972222222</v>
      </c>
      <c r="H903">
        <v>115.483652777777</v>
      </c>
      <c r="I903" t="s">
        <v>2330</v>
      </c>
      <c r="J903">
        <v>73</v>
      </c>
      <c r="K903">
        <v>23</v>
      </c>
      <c r="L903">
        <v>24</v>
      </c>
      <c r="N903">
        <v>1</v>
      </c>
      <c r="O903">
        <v>1.3009999999999999</v>
      </c>
      <c r="R903">
        <v>1.4557</v>
      </c>
    </row>
    <row r="904" spans="1:18">
      <c r="A904" t="s">
        <v>2083</v>
      </c>
      <c r="B904" t="s">
        <v>2082</v>
      </c>
      <c r="D904">
        <v>2021</v>
      </c>
      <c r="E904" t="s">
        <v>2280</v>
      </c>
      <c r="F904" t="s">
        <v>2301</v>
      </c>
      <c r="G904">
        <v>-32.0070972222222</v>
      </c>
      <c r="H904">
        <v>115.483652777777</v>
      </c>
      <c r="I904" t="s">
        <v>2330</v>
      </c>
      <c r="J904">
        <v>73</v>
      </c>
      <c r="K904">
        <v>24</v>
      </c>
      <c r="L904">
        <v>25</v>
      </c>
      <c r="N904">
        <v>1</v>
      </c>
      <c r="O904">
        <v>1.2233000000000001</v>
      </c>
      <c r="R904">
        <v>1.5132000000000001</v>
      </c>
    </row>
    <row r="905" spans="1:18">
      <c r="A905" t="s">
        <v>2083</v>
      </c>
      <c r="B905" t="s">
        <v>2082</v>
      </c>
      <c r="D905">
        <v>2021</v>
      </c>
      <c r="E905" t="s">
        <v>2280</v>
      </c>
      <c r="F905" t="s">
        <v>2301</v>
      </c>
      <c r="G905">
        <v>-32.0070972222222</v>
      </c>
      <c r="H905">
        <v>115.483652777777</v>
      </c>
      <c r="I905" t="s">
        <v>2330</v>
      </c>
      <c r="J905">
        <v>73</v>
      </c>
      <c r="K905">
        <v>25</v>
      </c>
      <c r="L905">
        <v>26</v>
      </c>
      <c r="N905">
        <v>1</v>
      </c>
      <c r="O905">
        <v>1.3489</v>
      </c>
      <c r="R905">
        <v>1.3355999999999999</v>
      </c>
    </row>
    <row r="906" spans="1:18">
      <c r="A906" t="s">
        <v>2083</v>
      </c>
      <c r="B906" t="s">
        <v>2082</v>
      </c>
      <c r="D906">
        <v>2021</v>
      </c>
      <c r="E906" t="s">
        <v>2280</v>
      </c>
      <c r="F906" t="s">
        <v>2301</v>
      </c>
      <c r="G906">
        <v>-32.0070972222222</v>
      </c>
      <c r="H906">
        <v>115.483652777777</v>
      </c>
      <c r="I906" t="s">
        <v>2330</v>
      </c>
      <c r="J906">
        <v>73</v>
      </c>
      <c r="K906">
        <v>26</v>
      </c>
      <c r="L906">
        <v>27</v>
      </c>
      <c r="N906">
        <v>1</v>
      </c>
      <c r="O906">
        <v>1.2621</v>
      </c>
      <c r="R906">
        <v>1.1579999999999999</v>
      </c>
    </row>
    <row r="907" spans="1:18">
      <c r="A907" t="s">
        <v>2083</v>
      </c>
      <c r="B907" t="s">
        <v>2082</v>
      </c>
      <c r="D907">
        <v>2021</v>
      </c>
      <c r="E907" t="s">
        <v>2280</v>
      </c>
      <c r="F907" t="s">
        <v>2301</v>
      </c>
      <c r="G907">
        <v>-32.0070972222222</v>
      </c>
      <c r="H907">
        <v>115.483652777777</v>
      </c>
      <c r="I907" t="s">
        <v>2330</v>
      </c>
      <c r="J907">
        <v>73</v>
      </c>
      <c r="K907">
        <v>27</v>
      </c>
      <c r="L907">
        <v>28</v>
      </c>
      <c r="N907">
        <v>1</v>
      </c>
      <c r="O907">
        <v>1.2623</v>
      </c>
      <c r="R907">
        <v>1.1479999999999999</v>
      </c>
    </row>
    <row r="908" spans="1:18">
      <c r="A908" t="s">
        <v>2083</v>
      </c>
      <c r="B908" t="s">
        <v>2082</v>
      </c>
      <c r="D908">
        <v>2021</v>
      </c>
      <c r="E908" t="s">
        <v>2280</v>
      </c>
      <c r="F908" t="s">
        <v>2301</v>
      </c>
      <c r="G908">
        <v>-32.0070972222222</v>
      </c>
      <c r="H908">
        <v>115.483652777777</v>
      </c>
      <c r="I908" t="s">
        <v>2330</v>
      </c>
      <c r="J908">
        <v>73</v>
      </c>
      <c r="K908">
        <v>28</v>
      </c>
      <c r="L908">
        <v>29</v>
      </c>
      <c r="N908">
        <v>1</v>
      </c>
      <c r="O908">
        <v>1.1359999999999999</v>
      </c>
      <c r="R908">
        <v>1.1378999999999999</v>
      </c>
    </row>
    <row r="909" spans="1:18">
      <c r="A909" t="s">
        <v>2083</v>
      </c>
      <c r="B909" t="s">
        <v>2082</v>
      </c>
      <c r="D909">
        <v>2021</v>
      </c>
      <c r="E909" t="s">
        <v>2280</v>
      </c>
      <c r="F909" t="s">
        <v>2301</v>
      </c>
      <c r="G909">
        <v>-32.0070972222222</v>
      </c>
      <c r="H909">
        <v>115.483652777777</v>
      </c>
      <c r="I909" t="s">
        <v>2330</v>
      </c>
      <c r="J909">
        <v>73</v>
      </c>
      <c r="K909">
        <v>29</v>
      </c>
      <c r="L909">
        <v>30</v>
      </c>
      <c r="N909">
        <v>1</v>
      </c>
      <c r="O909">
        <v>1.1373</v>
      </c>
      <c r="R909">
        <v>1.1208</v>
      </c>
    </row>
    <row r="910" spans="1:18">
      <c r="A910" t="s">
        <v>2083</v>
      </c>
      <c r="B910" t="s">
        <v>2082</v>
      </c>
      <c r="D910">
        <v>2021</v>
      </c>
      <c r="E910" t="s">
        <v>2280</v>
      </c>
      <c r="F910" t="s">
        <v>2301</v>
      </c>
      <c r="G910">
        <v>-32.0070972222222</v>
      </c>
      <c r="H910">
        <v>115.483652777777</v>
      </c>
      <c r="I910" t="s">
        <v>2330</v>
      </c>
      <c r="J910">
        <v>73</v>
      </c>
      <c r="K910">
        <v>30</v>
      </c>
      <c r="L910">
        <v>31</v>
      </c>
      <c r="N910">
        <v>1</v>
      </c>
      <c r="O910">
        <v>1.462</v>
      </c>
      <c r="R910">
        <v>1.1036999999999999</v>
      </c>
    </row>
    <row r="911" spans="1:18">
      <c r="A911" t="s">
        <v>2083</v>
      </c>
      <c r="B911" t="s">
        <v>2082</v>
      </c>
      <c r="D911">
        <v>2021</v>
      </c>
      <c r="E911" t="s">
        <v>2280</v>
      </c>
      <c r="F911" t="s">
        <v>2301</v>
      </c>
      <c r="G911">
        <v>-32.0070972222222</v>
      </c>
      <c r="H911">
        <v>115.483652777777</v>
      </c>
      <c r="I911" t="s">
        <v>2330</v>
      </c>
      <c r="J911">
        <v>73</v>
      </c>
      <c r="K911">
        <v>31</v>
      </c>
      <c r="L911">
        <v>32</v>
      </c>
      <c r="N911">
        <v>1</v>
      </c>
      <c r="O911">
        <v>1.2324999999999999</v>
      </c>
      <c r="R911">
        <v>1.1837</v>
      </c>
    </row>
    <row r="912" spans="1:18">
      <c r="A912" t="s">
        <v>2083</v>
      </c>
      <c r="B912" t="s">
        <v>2082</v>
      </c>
      <c r="D912">
        <v>2021</v>
      </c>
      <c r="E912" t="s">
        <v>2280</v>
      </c>
      <c r="F912" t="s">
        <v>2301</v>
      </c>
      <c r="G912">
        <v>-32.0070972222222</v>
      </c>
      <c r="H912">
        <v>115.483652777777</v>
      </c>
      <c r="I912" t="s">
        <v>2330</v>
      </c>
      <c r="J912">
        <v>73</v>
      </c>
      <c r="K912">
        <v>32</v>
      </c>
      <c r="L912">
        <v>33</v>
      </c>
      <c r="N912">
        <v>1</v>
      </c>
      <c r="O912">
        <v>1.4711000000000001</v>
      </c>
      <c r="R912">
        <v>1.2638</v>
      </c>
    </row>
    <row r="913" spans="1:18">
      <c r="A913" t="s">
        <v>2083</v>
      </c>
      <c r="B913" t="s">
        <v>2082</v>
      </c>
      <c r="D913">
        <v>2021</v>
      </c>
      <c r="E913" t="s">
        <v>2280</v>
      </c>
      <c r="F913" t="s">
        <v>2301</v>
      </c>
      <c r="G913">
        <v>-32.0070972222222</v>
      </c>
      <c r="H913">
        <v>115.483652777777</v>
      </c>
      <c r="I913" t="s">
        <v>2330</v>
      </c>
      <c r="J913">
        <v>73</v>
      </c>
      <c r="K913">
        <v>33</v>
      </c>
      <c r="L913">
        <v>34</v>
      </c>
      <c r="N913">
        <v>1</v>
      </c>
      <c r="O913">
        <v>1.2458</v>
      </c>
      <c r="R913">
        <v>1.3504</v>
      </c>
    </row>
    <row r="914" spans="1:18">
      <c r="A914" t="s">
        <v>2083</v>
      </c>
      <c r="B914" t="s">
        <v>2082</v>
      </c>
      <c r="D914">
        <v>2021</v>
      </c>
      <c r="E914" t="s">
        <v>2280</v>
      </c>
      <c r="F914" t="s">
        <v>2301</v>
      </c>
      <c r="G914">
        <v>-32.0070972222222</v>
      </c>
      <c r="H914">
        <v>115.483652777777</v>
      </c>
      <c r="I914" t="s">
        <v>2330</v>
      </c>
      <c r="J914">
        <v>73</v>
      </c>
      <c r="K914">
        <v>34</v>
      </c>
      <c r="L914">
        <v>35</v>
      </c>
      <c r="N914">
        <v>1</v>
      </c>
      <c r="O914">
        <v>1.1205000000000001</v>
      </c>
      <c r="R914">
        <v>1.4371</v>
      </c>
    </row>
    <row r="915" spans="1:18">
      <c r="A915" t="s">
        <v>2083</v>
      </c>
      <c r="B915" t="s">
        <v>2082</v>
      </c>
      <c r="D915">
        <v>2021</v>
      </c>
      <c r="E915" t="s">
        <v>2280</v>
      </c>
      <c r="F915" t="s">
        <v>2301</v>
      </c>
      <c r="G915">
        <v>-32.0070972222222</v>
      </c>
      <c r="H915">
        <v>115.483652777777</v>
      </c>
      <c r="I915" t="s">
        <v>2330</v>
      </c>
      <c r="J915">
        <v>73</v>
      </c>
      <c r="K915">
        <v>35</v>
      </c>
      <c r="L915">
        <v>36</v>
      </c>
      <c r="N915">
        <v>1</v>
      </c>
      <c r="O915">
        <v>1.2654000000000001</v>
      </c>
      <c r="R915">
        <v>1.3157000000000001</v>
      </c>
    </row>
    <row r="916" spans="1:18">
      <c r="A916" t="s">
        <v>2083</v>
      </c>
      <c r="B916" t="s">
        <v>2082</v>
      </c>
      <c r="D916">
        <v>2021</v>
      </c>
      <c r="E916" t="s">
        <v>2280</v>
      </c>
      <c r="F916" t="s">
        <v>2301</v>
      </c>
      <c r="G916">
        <v>-32.0070972222222</v>
      </c>
      <c r="H916">
        <v>115.483652777777</v>
      </c>
      <c r="I916" t="s">
        <v>2330</v>
      </c>
      <c r="J916">
        <v>73</v>
      </c>
      <c r="K916">
        <v>36</v>
      </c>
      <c r="L916">
        <v>37</v>
      </c>
      <c r="N916">
        <v>1</v>
      </c>
      <c r="O916">
        <v>0.99319999999999997</v>
      </c>
      <c r="R916">
        <v>1.1943999999999999</v>
      </c>
    </row>
    <row r="917" spans="1:18">
      <c r="A917" t="s">
        <v>2083</v>
      </c>
      <c r="B917" t="s">
        <v>2082</v>
      </c>
      <c r="D917">
        <v>2021</v>
      </c>
      <c r="E917" t="s">
        <v>2280</v>
      </c>
      <c r="F917" t="s">
        <v>2301</v>
      </c>
      <c r="G917">
        <v>-32.0070972222222</v>
      </c>
      <c r="H917">
        <v>115.483652777777</v>
      </c>
      <c r="I917" t="s">
        <v>2330</v>
      </c>
      <c r="J917">
        <v>73</v>
      </c>
      <c r="K917">
        <v>37</v>
      </c>
      <c r="L917">
        <v>38</v>
      </c>
      <c r="N917">
        <v>1</v>
      </c>
      <c r="O917">
        <v>1.4348000000000001</v>
      </c>
      <c r="R917">
        <v>1.0771999999999999</v>
      </c>
    </row>
    <row r="918" spans="1:18">
      <c r="A918" t="s">
        <v>2083</v>
      </c>
      <c r="B918" t="s">
        <v>2082</v>
      </c>
      <c r="D918">
        <v>2021</v>
      </c>
      <c r="E918" t="s">
        <v>2280</v>
      </c>
      <c r="F918" t="s">
        <v>2301</v>
      </c>
      <c r="G918">
        <v>-32.0070972222222</v>
      </c>
      <c r="H918">
        <v>115.483652777777</v>
      </c>
      <c r="I918" t="s">
        <v>2330</v>
      </c>
      <c r="J918">
        <v>73</v>
      </c>
      <c r="K918">
        <v>38</v>
      </c>
      <c r="L918">
        <v>39</v>
      </c>
      <c r="N918">
        <v>1</v>
      </c>
      <c r="O918">
        <v>1.3128</v>
      </c>
      <c r="R918">
        <v>0.96009999999999995</v>
      </c>
    </row>
    <row r="919" spans="1:18">
      <c r="A919" t="s">
        <v>2083</v>
      </c>
      <c r="B919" t="s">
        <v>2082</v>
      </c>
      <c r="D919">
        <v>2021</v>
      </c>
      <c r="E919" t="s">
        <v>2280</v>
      </c>
      <c r="F919" t="s">
        <v>2301</v>
      </c>
      <c r="G919">
        <v>-32.0070972222222</v>
      </c>
      <c r="H919">
        <v>115.483652777777</v>
      </c>
      <c r="I919" t="s">
        <v>2330</v>
      </c>
      <c r="J919">
        <v>73</v>
      </c>
      <c r="K919">
        <v>39</v>
      </c>
      <c r="L919">
        <v>40</v>
      </c>
      <c r="N919">
        <v>1</v>
      </c>
      <c r="O919">
        <v>1.3360000000000001</v>
      </c>
      <c r="R919">
        <v>0.95369999999999999</v>
      </c>
    </row>
    <row r="920" spans="1:18">
      <c r="A920" t="s">
        <v>2083</v>
      </c>
      <c r="B920" t="s">
        <v>2082</v>
      </c>
      <c r="D920">
        <v>2021</v>
      </c>
      <c r="E920" t="s">
        <v>2280</v>
      </c>
      <c r="F920" t="s">
        <v>2301</v>
      </c>
      <c r="G920">
        <v>-32.0070972222222</v>
      </c>
      <c r="H920">
        <v>115.483652777777</v>
      </c>
      <c r="I920" t="s">
        <v>2330</v>
      </c>
      <c r="J920">
        <v>73</v>
      </c>
      <c r="K920">
        <v>40</v>
      </c>
      <c r="L920">
        <v>41</v>
      </c>
      <c r="N920">
        <v>1</v>
      </c>
      <c r="O920">
        <v>1.3041</v>
      </c>
      <c r="R920">
        <v>0.94720000000000004</v>
      </c>
    </row>
    <row r="921" spans="1:18">
      <c r="A921" t="s">
        <v>2083</v>
      </c>
      <c r="B921" t="s">
        <v>2082</v>
      </c>
      <c r="D921">
        <v>2021</v>
      </c>
      <c r="E921" t="s">
        <v>2280</v>
      </c>
      <c r="F921" t="s">
        <v>2301</v>
      </c>
      <c r="G921">
        <v>-32.0070972222222</v>
      </c>
      <c r="H921">
        <v>115.483652777777</v>
      </c>
      <c r="I921" t="s">
        <v>2330</v>
      </c>
      <c r="J921">
        <v>73</v>
      </c>
      <c r="K921">
        <v>41</v>
      </c>
      <c r="L921">
        <v>42</v>
      </c>
      <c r="N921">
        <v>1</v>
      </c>
      <c r="O921">
        <v>1.0941000000000001</v>
      </c>
      <c r="R921">
        <v>0.93620000000000003</v>
      </c>
    </row>
    <row r="922" spans="1:18">
      <c r="A922" t="s">
        <v>2083</v>
      </c>
      <c r="B922" t="s">
        <v>2082</v>
      </c>
      <c r="D922">
        <v>2021</v>
      </c>
      <c r="E922" t="s">
        <v>2280</v>
      </c>
      <c r="F922" t="s">
        <v>2301</v>
      </c>
      <c r="G922">
        <v>-32.0070972222222</v>
      </c>
      <c r="H922">
        <v>115.483652777777</v>
      </c>
      <c r="I922" t="s">
        <v>2330</v>
      </c>
      <c r="J922">
        <v>73</v>
      </c>
      <c r="K922">
        <v>42</v>
      </c>
      <c r="L922">
        <v>43</v>
      </c>
      <c r="N922">
        <v>1</v>
      </c>
      <c r="O922">
        <v>1.0395000000000001</v>
      </c>
      <c r="R922">
        <v>0.93620000000000003</v>
      </c>
    </row>
    <row r="923" spans="1:18">
      <c r="A923" t="s">
        <v>2083</v>
      </c>
      <c r="B923" t="s">
        <v>2082</v>
      </c>
      <c r="D923">
        <v>2021</v>
      </c>
      <c r="E923" t="s">
        <v>2280</v>
      </c>
      <c r="F923" t="s">
        <v>2301</v>
      </c>
      <c r="G923">
        <v>-32.0070972222222</v>
      </c>
      <c r="H923">
        <v>115.483652777777</v>
      </c>
      <c r="I923" t="s">
        <v>2330</v>
      </c>
      <c r="J923">
        <v>73</v>
      </c>
      <c r="K923">
        <v>43</v>
      </c>
      <c r="L923">
        <v>44</v>
      </c>
      <c r="N923">
        <v>1</v>
      </c>
      <c r="O923">
        <v>0.63619999999999999</v>
      </c>
      <c r="R923">
        <v>0.92520000000000002</v>
      </c>
    </row>
    <row r="924" spans="1:18">
      <c r="A924" t="s">
        <v>2083</v>
      </c>
      <c r="B924" t="s">
        <v>2082</v>
      </c>
      <c r="D924">
        <v>2021</v>
      </c>
      <c r="E924" t="s">
        <v>2280</v>
      </c>
      <c r="F924" t="s">
        <v>2301</v>
      </c>
      <c r="G924">
        <v>-32.006744444444401</v>
      </c>
      <c r="H924">
        <v>115.483688888888</v>
      </c>
      <c r="I924" t="s">
        <v>2335</v>
      </c>
      <c r="J924">
        <v>70</v>
      </c>
      <c r="K924">
        <v>0</v>
      </c>
      <c r="L924">
        <v>1</v>
      </c>
      <c r="N924">
        <v>1</v>
      </c>
      <c r="O924">
        <v>0.71640000000000004</v>
      </c>
      <c r="R924">
        <v>3.9100000000000003E-2</v>
      </c>
    </row>
    <row r="925" spans="1:18">
      <c r="A925" t="s">
        <v>2083</v>
      </c>
      <c r="B925" t="s">
        <v>2082</v>
      </c>
      <c r="D925">
        <v>2021</v>
      </c>
      <c r="E925" t="s">
        <v>2280</v>
      </c>
      <c r="F925" t="s">
        <v>2301</v>
      </c>
      <c r="G925">
        <v>-32.006744444444401</v>
      </c>
      <c r="H925">
        <v>115.483688888888</v>
      </c>
      <c r="I925" t="s">
        <v>2335</v>
      </c>
      <c r="J925">
        <v>70</v>
      </c>
      <c r="K925">
        <v>1</v>
      </c>
      <c r="L925">
        <v>2</v>
      </c>
      <c r="N925">
        <v>1</v>
      </c>
      <c r="O925">
        <v>0.81269999999999998</v>
      </c>
      <c r="R925">
        <v>5.33E-2</v>
      </c>
    </row>
    <row r="926" spans="1:18">
      <c r="A926" t="s">
        <v>2083</v>
      </c>
      <c r="B926" t="s">
        <v>2082</v>
      </c>
      <c r="D926">
        <v>2021</v>
      </c>
      <c r="E926" t="s">
        <v>2280</v>
      </c>
      <c r="F926" t="s">
        <v>2301</v>
      </c>
      <c r="G926">
        <v>-32.006744444444401</v>
      </c>
      <c r="H926">
        <v>115.483688888888</v>
      </c>
      <c r="I926" t="s">
        <v>2335</v>
      </c>
      <c r="J926">
        <v>70</v>
      </c>
      <c r="K926">
        <v>2</v>
      </c>
      <c r="L926">
        <v>3</v>
      </c>
      <c r="N926">
        <v>1</v>
      </c>
      <c r="O926">
        <v>1.3774999999999999</v>
      </c>
      <c r="R926">
        <v>6.7500000000000004E-2</v>
      </c>
    </row>
    <row r="927" spans="1:18">
      <c r="A927" t="s">
        <v>2083</v>
      </c>
      <c r="B927" t="s">
        <v>2082</v>
      </c>
      <c r="D927">
        <v>2021</v>
      </c>
      <c r="E927" t="s">
        <v>2280</v>
      </c>
      <c r="F927" t="s">
        <v>2301</v>
      </c>
      <c r="G927">
        <v>-32.006744444444401</v>
      </c>
      <c r="H927">
        <v>115.483688888888</v>
      </c>
      <c r="I927" t="s">
        <v>2335</v>
      </c>
      <c r="J927">
        <v>70</v>
      </c>
      <c r="K927">
        <v>3</v>
      </c>
      <c r="L927">
        <v>4</v>
      </c>
      <c r="N927">
        <v>1</v>
      </c>
      <c r="O927">
        <v>1.1639999999999999</v>
      </c>
      <c r="R927">
        <v>5.3999999999999999E-2</v>
      </c>
    </row>
    <row r="928" spans="1:18">
      <c r="A928" t="s">
        <v>2083</v>
      </c>
      <c r="B928" t="s">
        <v>2082</v>
      </c>
      <c r="D928">
        <v>2021</v>
      </c>
      <c r="E928" t="s">
        <v>2280</v>
      </c>
      <c r="F928" t="s">
        <v>2301</v>
      </c>
      <c r="G928">
        <v>-32.006744444444401</v>
      </c>
      <c r="H928">
        <v>115.483688888888</v>
      </c>
      <c r="I928" t="s">
        <v>2335</v>
      </c>
      <c r="J928">
        <v>70</v>
      </c>
      <c r="K928">
        <v>4</v>
      </c>
      <c r="L928">
        <v>5</v>
      </c>
      <c r="N928">
        <v>1</v>
      </c>
      <c r="O928">
        <v>1.5857000000000001</v>
      </c>
      <c r="R928">
        <v>4.0500000000000001E-2</v>
      </c>
    </row>
    <row r="929" spans="1:18">
      <c r="A929" t="s">
        <v>2083</v>
      </c>
      <c r="B929" t="s">
        <v>2082</v>
      </c>
      <c r="D929">
        <v>2021</v>
      </c>
      <c r="E929" t="s">
        <v>2280</v>
      </c>
      <c r="F929" t="s">
        <v>2301</v>
      </c>
      <c r="G929">
        <v>-32.006744444444401</v>
      </c>
      <c r="H929">
        <v>115.483688888888</v>
      </c>
      <c r="I929" t="s">
        <v>2335</v>
      </c>
      <c r="J929">
        <v>70</v>
      </c>
      <c r="K929">
        <v>5</v>
      </c>
      <c r="L929">
        <v>6</v>
      </c>
      <c r="N929">
        <v>1</v>
      </c>
      <c r="O929">
        <v>1.1565000000000001</v>
      </c>
      <c r="R929">
        <v>5.4199999999999998E-2</v>
      </c>
    </row>
    <row r="930" spans="1:18">
      <c r="A930" t="s">
        <v>2083</v>
      </c>
      <c r="B930" t="s">
        <v>2082</v>
      </c>
      <c r="D930">
        <v>2021</v>
      </c>
      <c r="E930" t="s">
        <v>2280</v>
      </c>
      <c r="F930" t="s">
        <v>2301</v>
      </c>
      <c r="G930">
        <v>-32.006744444444401</v>
      </c>
      <c r="H930">
        <v>115.483688888888</v>
      </c>
      <c r="I930" t="s">
        <v>2335</v>
      </c>
      <c r="J930">
        <v>70</v>
      </c>
      <c r="K930">
        <v>6</v>
      </c>
      <c r="L930">
        <v>7</v>
      </c>
      <c r="N930">
        <v>1</v>
      </c>
      <c r="O930">
        <v>1.4137999999999999</v>
      </c>
      <c r="R930">
        <v>6.7799999999999999E-2</v>
      </c>
    </row>
    <row r="931" spans="1:18">
      <c r="A931" t="s">
        <v>2083</v>
      </c>
      <c r="B931" t="s">
        <v>2082</v>
      </c>
      <c r="D931">
        <v>2021</v>
      </c>
      <c r="E931" t="s">
        <v>2280</v>
      </c>
      <c r="F931" t="s">
        <v>2301</v>
      </c>
      <c r="G931">
        <v>-32.006744444444401</v>
      </c>
      <c r="H931">
        <v>115.483688888888</v>
      </c>
      <c r="I931" t="s">
        <v>2335</v>
      </c>
      <c r="J931">
        <v>70</v>
      </c>
      <c r="K931">
        <v>7</v>
      </c>
      <c r="L931">
        <v>8</v>
      </c>
      <c r="N931">
        <v>1</v>
      </c>
      <c r="O931">
        <v>1.2485999999999999</v>
      </c>
      <c r="R931">
        <v>6.9900000000000004E-2</v>
      </c>
    </row>
    <row r="932" spans="1:18">
      <c r="A932" t="s">
        <v>2083</v>
      </c>
      <c r="B932" t="s">
        <v>2082</v>
      </c>
      <c r="D932">
        <v>2021</v>
      </c>
      <c r="E932" t="s">
        <v>2280</v>
      </c>
      <c r="F932" t="s">
        <v>2301</v>
      </c>
      <c r="G932">
        <v>-32.006744444444401</v>
      </c>
      <c r="H932">
        <v>115.483688888888</v>
      </c>
      <c r="I932" t="s">
        <v>2335</v>
      </c>
      <c r="J932">
        <v>70</v>
      </c>
      <c r="K932">
        <v>8</v>
      </c>
      <c r="L932">
        <v>9</v>
      </c>
      <c r="N932">
        <v>1</v>
      </c>
      <c r="O932">
        <v>1.0767</v>
      </c>
      <c r="R932">
        <v>7.1900000000000006E-2</v>
      </c>
    </row>
    <row r="933" spans="1:18">
      <c r="A933" t="s">
        <v>2083</v>
      </c>
      <c r="B933" t="s">
        <v>2082</v>
      </c>
      <c r="D933">
        <v>2021</v>
      </c>
      <c r="E933" t="s">
        <v>2280</v>
      </c>
      <c r="F933" t="s">
        <v>2301</v>
      </c>
      <c r="G933">
        <v>-32.006744444444401</v>
      </c>
      <c r="H933">
        <v>115.483688888888</v>
      </c>
      <c r="I933" t="s">
        <v>2335</v>
      </c>
      <c r="J933">
        <v>70</v>
      </c>
      <c r="K933">
        <v>9</v>
      </c>
      <c r="L933">
        <v>10</v>
      </c>
      <c r="N933">
        <v>1</v>
      </c>
      <c r="O933">
        <v>1.0831999999999999</v>
      </c>
      <c r="R933">
        <v>7.8399999999999997E-2</v>
      </c>
    </row>
    <row r="934" spans="1:18">
      <c r="A934" t="s">
        <v>2083</v>
      </c>
      <c r="B934" t="s">
        <v>2082</v>
      </c>
      <c r="D934">
        <v>2021</v>
      </c>
      <c r="E934" t="s">
        <v>2280</v>
      </c>
      <c r="F934" t="s">
        <v>2301</v>
      </c>
      <c r="G934">
        <v>-32.006744444444401</v>
      </c>
      <c r="H934">
        <v>115.483688888888</v>
      </c>
      <c r="I934" t="s">
        <v>2335</v>
      </c>
      <c r="J934">
        <v>70</v>
      </c>
      <c r="K934">
        <v>10</v>
      </c>
      <c r="L934">
        <v>11</v>
      </c>
      <c r="N934">
        <v>1</v>
      </c>
      <c r="O934">
        <v>1.4695</v>
      </c>
      <c r="R934">
        <v>8.4900000000000003E-2</v>
      </c>
    </row>
    <row r="935" spans="1:18">
      <c r="A935" t="s">
        <v>2083</v>
      </c>
      <c r="B935" t="s">
        <v>2082</v>
      </c>
      <c r="D935">
        <v>2021</v>
      </c>
      <c r="E935" t="s">
        <v>2280</v>
      </c>
      <c r="F935" t="s">
        <v>2301</v>
      </c>
      <c r="G935">
        <v>-32.006744444444401</v>
      </c>
      <c r="H935">
        <v>115.483688888888</v>
      </c>
      <c r="I935" t="s">
        <v>2335</v>
      </c>
      <c r="J935">
        <v>70</v>
      </c>
      <c r="K935">
        <v>11</v>
      </c>
      <c r="L935">
        <v>12</v>
      </c>
      <c r="N935">
        <v>1</v>
      </c>
      <c r="O935">
        <v>1.4083000000000001</v>
      </c>
      <c r="R935">
        <v>7.3999999999999996E-2</v>
      </c>
    </row>
    <row r="936" spans="1:18">
      <c r="A936" t="s">
        <v>2083</v>
      </c>
      <c r="B936" t="s">
        <v>2082</v>
      </c>
      <c r="D936">
        <v>2021</v>
      </c>
      <c r="E936" t="s">
        <v>2280</v>
      </c>
      <c r="F936" t="s">
        <v>2301</v>
      </c>
      <c r="G936">
        <v>-32.006744444444401</v>
      </c>
      <c r="H936">
        <v>115.483688888888</v>
      </c>
      <c r="I936" t="s">
        <v>2335</v>
      </c>
      <c r="J936">
        <v>70</v>
      </c>
      <c r="K936">
        <v>12</v>
      </c>
      <c r="L936">
        <v>13</v>
      </c>
      <c r="N936">
        <v>1</v>
      </c>
      <c r="O936">
        <v>1.2783</v>
      </c>
      <c r="R936">
        <v>6.3100000000000003E-2</v>
      </c>
    </row>
    <row r="937" spans="1:18">
      <c r="A937" t="s">
        <v>2083</v>
      </c>
      <c r="B937" t="s">
        <v>2082</v>
      </c>
      <c r="D937">
        <v>2021</v>
      </c>
      <c r="E937" t="s">
        <v>2280</v>
      </c>
      <c r="F937" t="s">
        <v>2301</v>
      </c>
      <c r="G937">
        <v>-32.006744444444401</v>
      </c>
      <c r="H937">
        <v>115.483688888888</v>
      </c>
      <c r="I937" t="s">
        <v>2335</v>
      </c>
      <c r="J937">
        <v>70</v>
      </c>
      <c r="K937">
        <v>13</v>
      </c>
      <c r="L937">
        <v>14</v>
      </c>
      <c r="N937">
        <v>1</v>
      </c>
      <c r="O937">
        <v>1.2911999999999999</v>
      </c>
      <c r="R937">
        <v>6.1100000000000002E-2</v>
      </c>
    </row>
    <row r="938" spans="1:18">
      <c r="A938" t="s">
        <v>2083</v>
      </c>
      <c r="B938" t="s">
        <v>2082</v>
      </c>
      <c r="D938">
        <v>2021</v>
      </c>
      <c r="E938" t="s">
        <v>2280</v>
      </c>
      <c r="F938" t="s">
        <v>2301</v>
      </c>
      <c r="G938">
        <v>-32.006744444444401</v>
      </c>
      <c r="H938">
        <v>115.483688888888</v>
      </c>
      <c r="I938" t="s">
        <v>2335</v>
      </c>
      <c r="J938">
        <v>70</v>
      </c>
      <c r="K938">
        <v>14</v>
      </c>
      <c r="L938">
        <v>15</v>
      </c>
      <c r="N938">
        <v>1</v>
      </c>
      <c r="O938">
        <v>1.3424</v>
      </c>
      <c r="R938">
        <v>5.9200000000000003E-2</v>
      </c>
    </row>
    <row r="939" spans="1:18">
      <c r="A939" t="s">
        <v>2083</v>
      </c>
      <c r="B939" t="s">
        <v>2082</v>
      </c>
      <c r="D939">
        <v>2021</v>
      </c>
      <c r="E939" t="s">
        <v>2280</v>
      </c>
      <c r="F939" t="s">
        <v>2301</v>
      </c>
      <c r="G939">
        <v>-32.006744444444401</v>
      </c>
      <c r="H939">
        <v>115.483688888888</v>
      </c>
      <c r="I939" t="s">
        <v>2335</v>
      </c>
      <c r="J939">
        <v>70</v>
      </c>
      <c r="K939">
        <v>15</v>
      </c>
      <c r="L939">
        <v>16</v>
      </c>
      <c r="N939">
        <v>1</v>
      </c>
      <c r="O939">
        <v>1.2061999999999999</v>
      </c>
      <c r="R939">
        <v>6.1499999999999999E-2</v>
      </c>
    </row>
    <row r="940" spans="1:18">
      <c r="A940" t="s">
        <v>2083</v>
      </c>
      <c r="B940" t="s">
        <v>2082</v>
      </c>
      <c r="D940">
        <v>2021</v>
      </c>
      <c r="E940" t="s">
        <v>2280</v>
      </c>
      <c r="F940" t="s">
        <v>2301</v>
      </c>
      <c r="G940">
        <v>-32.006744444444401</v>
      </c>
      <c r="H940">
        <v>115.483688888888</v>
      </c>
      <c r="I940" t="s">
        <v>2335</v>
      </c>
      <c r="J940">
        <v>70</v>
      </c>
      <c r="K940">
        <v>16</v>
      </c>
      <c r="L940">
        <v>17</v>
      </c>
      <c r="N940">
        <v>1</v>
      </c>
      <c r="O940">
        <v>1.6547000000000001</v>
      </c>
      <c r="R940">
        <v>6.3799999999999996E-2</v>
      </c>
    </row>
    <row r="941" spans="1:18">
      <c r="A941" t="s">
        <v>2083</v>
      </c>
      <c r="B941" t="s">
        <v>2082</v>
      </c>
      <c r="D941">
        <v>2021</v>
      </c>
      <c r="E941" t="s">
        <v>2280</v>
      </c>
      <c r="F941" t="s">
        <v>2301</v>
      </c>
      <c r="G941">
        <v>-32.006744444444401</v>
      </c>
      <c r="H941">
        <v>115.483688888888</v>
      </c>
      <c r="I941" t="s">
        <v>2335</v>
      </c>
      <c r="J941">
        <v>70</v>
      </c>
      <c r="K941">
        <v>17</v>
      </c>
      <c r="L941">
        <v>18</v>
      </c>
      <c r="N941">
        <v>1</v>
      </c>
      <c r="O941">
        <v>1.6996</v>
      </c>
      <c r="R941">
        <v>8.3900000000000002E-2</v>
      </c>
    </row>
    <row r="942" spans="1:18">
      <c r="A942" t="s">
        <v>2083</v>
      </c>
      <c r="B942" t="s">
        <v>2082</v>
      </c>
      <c r="D942">
        <v>2021</v>
      </c>
      <c r="E942" t="s">
        <v>2280</v>
      </c>
      <c r="F942" t="s">
        <v>2301</v>
      </c>
      <c r="G942">
        <v>-32.006744444444401</v>
      </c>
      <c r="H942">
        <v>115.483688888888</v>
      </c>
      <c r="I942" t="s">
        <v>2335</v>
      </c>
      <c r="J942">
        <v>70</v>
      </c>
      <c r="K942">
        <v>18</v>
      </c>
      <c r="L942">
        <v>19</v>
      </c>
      <c r="N942">
        <v>1</v>
      </c>
      <c r="O942">
        <v>1.2844</v>
      </c>
      <c r="R942">
        <v>0.1041</v>
      </c>
    </row>
    <row r="943" spans="1:18">
      <c r="A943" t="s">
        <v>2083</v>
      </c>
      <c r="B943" t="s">
        <v>2082</v>
      </c>
      <c r="D943">
        <v>2021</v>
      </c>
      <c r="E943" t="s">
        <v>2280</v>
      </c>
      <c r="F943" t="s">
        <v>2301</v>
      </c>
      <c r="G943">
        <v>-32.006744444444401</v>
      </c>
      <c r="H943">
        <v>115.483688888888</v>
      </c>
      <c r="I943" t="s">
        <v>2335</v>
      </c>
      <c r="J943">
        <v>70</v>
      </c>
      <c r="K943">
        <v>19</v>
      </c>
      <c r="L943">
        <v>20</v>
      </c>
      <c r="N943">
        <v>1</v>
      </c>
      <c r="O943">
        <v>1.333</v>
      </c>
      <c r="R943">
        <v>0.185</v>
      </c>
    </row>
    <row r="944" spans="1:18">
      <c r="A944" t="s">
        <v>2083</v>
      </c>
      <c r="B944" t="s">
        <v>2082</v>
      </c>
      <c r="D944">
        <v>2021</v>
      </c>
      <c r="E944" t="s">
        <v>2280</v>
      </c>
      <c r="F944" t="s">
        <v>2301</v>
      </c>
      <c r="G944">
        <v>-32.006744444444401</v>
      </c>
      <c r="H944">
        <v>115.483688888888</v>
      </c>
      <c r="I944" t="s">
        <v>2335</v>
      </c>
      <c r="J944">
        <v>70</v>
      </c>
      <c r="K944">
        <v>20</v>
      </c>
      <c r="L944">
        <v>21</v>
      </c>
      <c r="N944">
        <v>1</v>
      </c>
      <c r="O944">
        <v>1.179</v>
      </c>
      <c r="R944">
        <v>0.26590000000000003</v>
      </c>
    </row>
    <row r="945" spans="1:18">
      <c r="A945" t="s">
        <v>2083</v>
      </c>
      <c r="B945" t="s">
        <v>2082</v>
      </c>
      <c r="D945">
        <v>2021</v>
      </c>
      <c r="E945" t="s">
        <v>2280</v>
      </c>
      <c r="F945" t="s">
        <v>2301</v>
      </c>
      <c r="G945">
        <v>-32.006744444444401</v>
      </c>
      <c r="H945">
        <v>115.483688888888</v>
      </c>
      <c r="I945" t="s">
        <v>2335</v>
      </c>
      <c r="J945">
        <v>70</v>
      </c>
      <c r="K945">
        <v>21</v>
      </c>
      <c r="L945">
        <v>22</v>
      </c>
      <c r="N945">
        <v>1</v>
      </c>
      <c r="O945">
        <v>1.2617</v>
      </c>
      <c r="R945">
        <v>0.22120000000000001</v>
      </c>
    </row>
    <row r="946" spans="1:18">
      <c r="A946" t="s">
        <v>2083</v>
      </c>
      <c r="B946" t="s">
        <v>2082</v>
      </c>
      <c r="D946">
        <v>2021</v>
      </c>
      <c r="E946" t="s">
        <v>2280</v>
      </c>
      <c r="F946" t="s">
        <v>2301</v>
      </c>
      <c r="G946">
        <v>-32.006744444444401</v>
      </c>
      <c r="H946">
        <v>115.483688888888</v>
      </c>
      <c r="I946" t="s">
        <v>2335</v>
      </c>
      <c r="J946">
        <v>70</v>
      </c>
      <c r="K946">
        <v>22</v>
      </c>
      <c r="L946">
        <v>23</v>
      </c>
      <c r="N946">
        <v>1</v>
      </c>
      <c r="O946">
        <v>0.84940000000000004</v>
      </c>
      <c r="R946">
        <v>0.17649999999999999</v>
      </c>
    </row>
    <row r="947" spans="1:18">
      <c r="A947" t="s">
        <v>2083</v>
      </c>
      <c r="B947" t="s">
        <v>2082</v>
      </c>
      <c r="D947">
        <v>2021</v>
      </c>
      <c r="E947" t="s">
        <v>2280</v>
      </c>
      <c r="F947" t="s">
        <v>2301</v>
      </c>
      <c r="G947">
        <v>-32.006744444444401</v>
      </c>
      <c r="H947">
        <v>115.483688888888</v>
      </c>
      <c r="I947" t="s">
        <v>2335</v>
      </c>
      <c r="J947">
        <v>70</v>
      </c>
      <c r="K947">
        <v>23</v>
      </c>
      <c r="L947">
        <v>24</v>
      </c>
      <c r="N947">
        <v>1</v>
      </c>
      <c r="O947">
        <v>1.3935</v>
      </c>
      <c r="R947">
        <v>0.1298</v>
      </c>
    </row>
    <row r="948" spans="1:18">
      <c r="A948" t="s">
        <v>2083</v>
      </c>
      <c r="B948" t="s">
        <v>2082</v>
      </c>
      <c r="D948">
        <v>2021</v>
      </c>
      <c r="E948" t="s">
        <v>2280</v>
      </c>
      <c r="F948" t="s">
        <v>2301</v>
      </c>
      <c r="G948">
        <v>-32.006744444444401</v>
      </c>
      <c r="H948">
        <v>115.483688888888</v>
      </c>
      <c r="I948" t="s">
        <v>2335</v>
      </c>
      <c r="J948">
        <v>70</v>
      </c>
      <c r="K948">
        <v>24</v>
      </c>
      <c r="L948">
        <v>25</v>
      </c>
      <c r="N948">
        <v>1</v>
      </c>
      <c r="O948">
        <v>1.3056000000000001</v>
      </c>
      <c r="R948">
        <v>8.3199999999999996E-2</v>
      </c>
    </row>
    <row r="949" spans="1:18">
      <c r="A949" t="s">
        <v>2083</v>
      </c>
      <c r="B949" t="s">
        <v>2082</v>
      </c>
      <c r="D949">
        <v>2021</v>
      </c>
      <c r="E949" t="s">
        <v>2280</v>
      </c>
      <c r="F949" t="s">
        <v>2301</v>
      </c>
      <c r="G949">
        <v>-32.006744444444401</v>
      </c>
      <c r="H949">
        <v>115.483688888888</v>
      </c>
      <c r="I949" t="s">
        <v>2335</v>
      </c>
      <c r="J949">
        <v>70</v>
      </c>
      <c r="K949">
        <v>25</v>
      </c>
      <c r="L949">
        <v>26</v>
      </c>
      <c r="N949">
        <v>1</v>
      </c>
      <c r="O949">
        <v>1.7810999999999999</v>
      </c>
      <c r="R949">
        <v>8.7599999999999997E-2</v>
      </c>
    </row>
    <row r="950" spans="1:18">
      <c r="A950" t="s">
        <v>2083</v>
      </c>
      <c r="B950" t="s">
        <v>2082</v>
      </c>
      <c r="D950">
        <v>2021</v>
      </c>
      <c r="E950" t="s">
        <v>2280</v>
      </c>
      <c r="F950" t="s">
        <v>2301</v>
      </c>
      <c r="G950">
        <v>-32.006744444444401</v>
      </c>
      <c r="H950">
        <v>115.483688888888</v>
      </c>
      <c r="I950" t="s">
        <v>2335</v>
      </c>
      <c r="J950">
        <v>70</v>
      </c>
      <c r="K950">
        <v>26</v>
      </c>
      <c r="L950">
        <v>27</v>
      </c>
      <c r="N950">
        <v>1</v>
      </c>
      <c r="O950">
        <v>1.3933</v>
      </c>
      <c r="R950">
        <v>9.1999999999999998E-2</v>
      </c>
    </row>
    <row r="951" spans="1:18">
      <c r="A951" t="s">
        <v>2083</v>
      </c>
      <c r="B951" t="s">
        <v>2082</v>
      </c>
      <c r="D951">
        <v>2021</v>
      </c>
      <c r="E951" t="s">
        <v>2280</v>
      </c>
      <c r="F951" t="s">
        <v>2301</v>
      </c>
      <c r="G951">
        <v>-32.006744444444401</v>
      </c>
      <c r="H951">
        <v>115.483688888888</v>
      </c>
      <c r="I951" t="s">
        <v>2335</v>
      </c>
      <c r="J951">
        <v>70</v>
      </c>
      <c r="K951">
        <v>27</v>
      </c>
      <c r="L951">
        <v>28</v>
      </c>
      <c r="N951">
        <v>1</v>
      </c>
      <c r="O951">
        <v>1.2265999999999999</v>
      </c>
      <c r="R951">
        <v>0.11609999999999999</v>
      </c>
    </row>
    <row r="952" spans="1:18">
      <c r="A952" t="s">
        <v>2083</v>
      </c>
      <c r="B952" t="s">
        <v>2082</v>
      </c>
      <c r="D952">
        <v>2021</v>
      </c>
      <c r="E952" t="s">
        <v>2280</v>
      </c>
      <c r="F952" t="s">
        <v>2301</v>
      </c>
      <c r="G952">
        <v>-32.006744444444401</v>
      </c>
      <c r="H952">
        <v>115.483688888888</v>
      </c>
      <c r="I952" t="s">
        <v>2335</v>
      </c>
      <c r="J952">
        <v>70</v>
      </c>
      <c r="K952">
        <v>28</v>
      </c>
      <c r="L952">
        <v>29</v>
      </c>
      <c r="N952">
        <v>1</v>
      </c>
      <c r="O952">
        <v>1.2494000000000001</v>
      </c>
      <c r="R952">
        <v>0.1401</v>
      </c>
    </row>
    <row r="953" spans="1:18">
      <c r="A953" t="s">
        <v>2083</v>
      </c>
      <c r="B953" t="s">
        <v>2082</v>
      </c>
      <c r="D953">
        <v>2021</v>
      </c>
      <c r="E953" t="s">
        <v>2280</v>
      </c>
      <c r="F953" t="s">
        <v>2301</v>
      </c>
      <c r="G953">
        <v>-32.006744444444401</v>
      </c>
      <c r="H953">
        <v>115.483688888888</v>
      </c>
      <c r="I953" t="s">
        <v>2335</v>
      </c>
      <c r="J953">
        <v>70</v>
      </c>
      <c r="K953">
        <v>29</v>
      </c>
      <c r="L953">
        <v>30</v>
      </c>
      <c r="N953">
        <v>1</v>
      </c>
      <c r="O953">
        <v>1.3191999999999999</v>
      </c>
      <c r="R953">
        <v>0.12479999999999999</v>
      </c>
    </row>
    <row r="954" spans="1:18">
      <c r="A954" t="s">
        <v>2083</v>
      </c>
      <c r="B954" t="s">
        <v>2082</v>
      </c>
      <c r="D954">
        <v>2021</v>
      </c>
      <c r="E954" t="s">
        <v>2280</v>
      </c>
      <c r="F954" t="s">
        <v>2301</v>
      </c>
      <c r="G954">
        <v>-32.006744444444401</v>
      </c>
      <c r="H954">
        <v>115.483688888888</v>
      </c>
      <c r="I954" t="s">
        <v>2335</v>
      </c>
      <c r="J954">
        <v>70</v>
      </c>
      <c r="K954">
        <v>30</v>
      </c>
      <c r="L954">
        <v>31</v>
      </c>
      <c r="N954">
        <v>1</v>
      </c>
      <c r="O954">
        <v>1.1548</v>
      </c>
      <c r="R954">
        <v>0.1095</v>
      </c>
    </row>
    <row r="955" spans="1:18">
      <c r="A955" t="s">
        <v>2083</v>
      </c>
      <c r="B955" t="s">
        <v>2082</v>
      </c>
      <c r="D955">
        <v>2021</v>
      </c>
      <c r="E955" t="s">
        <v>2280</v>
      </c>
      <c r="F955" t="s">
        <v>2301</v>
      </c>
      <c r="G955">
        <v>-32.006744444444401</v>
      </c>
      <c r="H955">
        <v>115.483688888888</v>
      </c>
      <c r="I955" t="s">
        <v>2335</v>
      </c>
      <c r="J955">
        <v>70</v>
      </c>
      <c r="K955">
        <v>31</v>
      </c>
      <c r="L955">
        <v>32</v>
      </c>
      <c r="N955">
        <v>1</v>
      </c>
      <c r="O955">
        <v>1.2814000000000001</v>
      </c>
      <c r="R955">
        <v>0.1052</v>
      </c>
    </row>
    <row r="956" spans="1:18">
      <c r="A956" t="s">
        <v>2083</v>
      </c>
      <c r="B956" t="s">
        <v>2082</v>
      </c>
      <c r="D956">
        <v>2021</v>
      </c>
      <c r="E956" t="s">
        <v>2280</v>
      </c>
      <c r="F956" t="s">
        <v>2301</v>
      </c>
      <c r="G956">
        <v>-32.006744444444401</v>
      </c>
      <c r="H956">
        <v>115.483688888888</v>
      </c>
      <c r="I956" t="s">
        <v>2335</v>
      </c>
      <c r="J956">
        <v>70</v>
      </c>
      <c r="K956">
        <v>32</v>
      </c>
      <c r="L956">
        <v>33</v>
      </c>
      <c r="N956">
        <v>1</v>
      </c>
      <c r="O956">
        <v>1.0590999999999999</v>
      </c>
      <c r="R956">
        <v>0.1009</v>
      </c>
    </row>
    <row r="957" spans="1:18">
      <c r="A957" t="s">
        <v>2083</v>
      </c>
      <c r="B957" t="s">
        <v>2082</v>
      </c>
      <c r="D957">
        <v>2021</v>
      </c>
      <c r="E957" t="s">
        <v>2280</v>
      </c>
      <c r="F957" t="s">
        <v>2301</v>
      </c>
      <c r="G957">
        <v>-32.006744444444401</v>
      </c>
      <c r="H957">
        <v>115.483688888888</v>
      </c>
      <c r="I957" t="s">
        <v>2335</v>
      </c>
      <c r="J957">
        <v>70</v>
      </c>
      <c r="K957">
        <v>33</v>
      </c>
      <c r="L957">
        <v>34</v>
      </c>
      <c r="N957">
        <v>1</v>
      </c>
      <c r="O957">
        <v>1.1597</v>
      </c>
      <c r="R957">
        <v>0.1195</v>
      </c>
    </row>
    <row r="958" spans="1:18">
      <c r="A958" t="s">
        <v>2083</v>
      </c>
      <c r="B958" t="s">
        <v>2082</v>
      </c>
      <c r="D958">
        <v>2021</v>
      </c>
      <c r="E958" t="s">
        <v>2280</v>
      </c>
      <c r="F958" t="s">
        <v>2301</v>
      </c>
      <c r="G958">
        <v>-32.006744444444401</v>
      </c>
      <c r="H958">
        <v>115.483688888888</v>
      </c>
      <c r="I958" t="s">
        <v>2335</v>
      </c>
      <c r="J958">
        <v>70</v>
      </c>
      <c r="K958">
        <v>34</v>
      </c>
      <c r="L958">
        <v>35</v>
      </c>
      <c r="N958">
        <v>1</v>
      </c>
      <c r="O958">
        <v>1.3976</v>
      </c>
      <c r="R958">
        <v>0.1381</v>
      </c>
    </row>
    <row r="959" spans="1:18">
      <c r="A959" t="s">
        <v>2083</v>
      </c>
      <c r="B959" t="s">
        <v>2082</v>
      </c>
      <c r="D959">
        <v>2021</v>
      </c>
      <c r="E959" t="s">
        <v>2280</v>
      </c>
      <c r="F959" t="s">
        <v>2301</v>
      </c>
      <c r="G959">
        <v>-32.006744444444401</v>
      </c>
      <c r="H959">
        <v>115.483688888888</v>
      </c>
      <c r="I959" t="s">
        <v>2335</v>
      </c>
      <c r="J959">
        <v>70</v>
      </c>
      <c r="K959">
        <v>35</v>
      </c>
      <c r="L959">
        <v>36</v>
      </c>
      <c r="N959">
        <v>1</v>
      </c>
      <c r="O959">
        <v>1.0569</v>
      </c>
      <c r="R959">
        <v>0.125</v>
      </c>
    </row>
    <row r="960" spans="1:18">
      <c r="A960" t="s">
        <v>2083</v>
      </c>
      <c r="B960" t="s">
        <v>2082</v>
      </c>
      <c r="D960">
        <v>2021</v>
      </c>
      <c r="E960" t="s">
        <v>2280</v>
      </c>
      <c r="F960" t="s">
        <v>2301</v>
      </c>
      <c r="G960">
        <v>-32.006744444444401</v>
      </c>
      <c r="H960">
        <v>115.483688888888</v>
      </c>
      <c r="I960" t="s">
        <v>2335</v>
      </c>
      <c r="J960">
        <v>70</v>
      </c>
      <c r="K960">
        <v>36</v>
      </c>
      <c r="L960">
        <v>37</v>
      </c>
      <c r="N960">
        <v>1</v>
      </c>
      <c r="O960">
        <v>0.80330000000000001</v>
      </c>
      <c r="R960">
        <v>0.112</v>
      </c>
    </row>
    <row r="961" spans="1:18">
      <c r="A961" t="s">
        <v>2083</v>
      </c>
      <c r="B961" t="s">
        <v>2082</v>
      </c>
      <c r="D961">
        <v>2021</v>
      </c>
      <c r="E961" t="s">
        <v>2280</v>
      </c>
      <c r="F961" t="s">
        <v>2301</v>
      </c>
      <c r="G961">
        <v>-32.006744444444401</v>
      </c>
      <c r="H961">
        <v>115.483688888888</v>
      </c>
      <c r="I961" t="s">
        <v>2335</v>
      </c>
      <c r="J961">
        <v>70</v>
      </c>
      <c r="K961">
        <v>37</v>
      </c>
      <c r="L961">
        <v>38</v>
      </c>
      <c r="N961">
        <v>1</v>
      </c>
      <c r="O961">
        <v>1.0826</v>
      </c>
      <c r="R961">
        <v>0.1227</v>
      </c>
    </row>
    <row r="962" spans="1:18">
      <c r="A962" t="s">
        <v>2083</v>
      </c>
      <c r="B962" t="s">
        <v>2082</v>
      </c>
      <c r="D962">
        <v>2021</v>
      </c>
      <c r="E962" t="s">
        <v>2280</v>
      </c>
      <c r="F962" t="s">
        <v>2301</v>
      </c>
      <c r="G962">
        <v>-32.006744444444401</v>
      </c>
      <c r="H962">
        <v>115.483688888888</v>
      </c>
      <c r="I962" t="s">
        <v>2335</v>
      </c>
      <c r="J962">
        <v>70</v>
      </c>
      <c r="K962">
        <v>38</v>
      </c>
      <c r="L962">
        <v>39</v>
      </c>
      <c r="N962">
        <v>1</v>
      </c>
      <c r="O962">
        <v>1.4081999999999999</v>
      </c>
      <c r="R962">
        <v>0.13339999999999999</v>
      </c>
    </row>
    <row r="963" spans="1:18">
      <c r="A963" t="s">
        <v>2083</v>
      </c>
      <c r="B963" t="s">
        <v>2082</v>
      </c>
      <c r="D963">
        <v>2021</v>
      </c>
      <c r="E963" t="s">
        <v>2280</v>
      </c>
      <c r="F963" t="s">
        <v>2301</v>
      </c>
      <c r="G963">
        <v>-32.006744444444401</v>
      </c>
      <c r="H963">
        <v>115.483688888888</v>
      </c>
      <c r="I963" t="s">
        <v>2335</v>
      </c>
      <c r="J963">
        <v>70</v>
      </c>
      <c r="K963">
        <v>39</v>
      </c>
      <c r="L963">
        <v>40</v>
      </c>
      <c r="N963">
        <v>1</v>
      </c>
      <c r="O963">
        <v>1.0425</v>
      </c>
      <c r="R963">
        <v>0.15279999999999999</v>
      </c>
    </row>
    <row r="964" spans="1:18">
      <c r="A964" t="s">
        <v>2083</v>
      </c>
      <c r="B964" t="s">
        <v>2082</v>
      </c>
      <c r="D964">
        <v>2021</v>
      </c>
      <c r="E964" t="s">
        <v>2280</v>
      </c>
      <c r="F964" t="s">
        <v>2301</v>
      </c>
      <c r="G964">
        <v>-32.006744444444401</v>
      </c>
      <c r="H964">
        <v>115.483688888888</v>
      </c>
      <c r="I964" t="s">
        <v>2335</v>
      </c>
      <c r="J964">
        <v>70</v>
      </c>
      <c r="K964">
        <v>40</v>
      </c>
      <c r="L964">
        <v>41</v>
      </c>
      <c r="N964">
        <v>1</v>
      </c>
      <c r="O964">
        <v>1.1870000000000001</v>
      </c>
      <c r="R964">
        <v>0.17219999999999999</v>
      </c>
    </row>
    <row r="965" spans="1:18">
      <c r="A965" t="s">
        <v>2083</v>
      </c>
      <c r="B965" t="s">
        <v>2082</v>
      </c>
      <c r="D965">
        <v>2021</v>
      </c>
      <c r="E965" t="s">
        <v>2280</v>
      </c>
      <c r="F965" t="s">
        <v>2301</v>
      </c>
      <c r="G965">
        <v>-32.006744444444401</v>
      </c>
      <c r="H965">
        <v>115.483688888888</v>
      </c>
      <c r="I965" t="s">
        <v>2335</v>
      </c>
      <c r="J965">
        <v>70</v>
      </c>
      <c r="K965">
        <v>41</v>
      </c>
      <c r="L965">
        <v>42</v>
      </c>
      <c r="N965">
        <v>1</v>
      </c>
      <c r="O965">
        <v>1.1032999999999999</v>
      </c>
      <c r="R965">
        <v>0.27910000000000001</v>
      </c>
    </row>
    <row r="966" spans="1:18">
      <c r="A966" t="s">
        <v>2083</v>
      </c>
      <c r="B966" t="s">
        <v>2082</v>
      </c>
      <c r="D966">
        <v>2021</v>
      </c>
      <c r="E966" t="s">
        <v>2280</v>
      </c>
      <c r="F966" t="s">
        <v>2301</v>
      </c>
      <c r="G966">
        <v>-32.006744444444401</v>
      </c>
      <c r="H966">
        <v>115.483688888888</v>
      </c>
      <c r="I966" t="s">
        <v>2335</v>
      </c>
      <c r="J966">
        <v>70</v>
      </c>
      <c r="K966">
        <v>42</v>
      </c>
      <c r="L966">
        <v>43</v>
      </c>
      <c r="N966">
        <v>1</v>
      </c>
      <c r="O966">
        <v>1.1697</v>
      </c>
      <c r="R966">
        <v>0.38600000000000001</v>
      </c>
    </row>
    <row r="967" spans="1:18">
      <c r="A967" t="s">
        <v>2083</v>
      </c>
      <c r="B967" t="s">
        <v>2082</v>
      </c>
      <c r="D967">
        <v>2021</v>
      </c>
      <c r="E967" t="s">
        <v>2280</v>
      </c>
      <c r="F967" t="s">
        <v>2301</v>
      </c>
      <c r="G967">
        <v>-32.006744444444401</v>
      </c>
      <c r="H967">
        <v>115.483688888888</v>
      </c>
      <c r="I967" t="s">
        <v>2335</v>
      </c>
      <c r="J967">
        <v>70</v>
      </c>
      <c r="K967">
        <v>43</v>
      </c>
      <c r="L967">
        <v>44</v>
      </c>
      <c r="N967">
        <v>1</v>
      </c>
      <c r="O967">
        <v>1.0354000000000001</v>
      </c>
      <c r="R967">
        <v>0.24099999999999999</v>
      </c>
    </row>
    <row r="968" spans="1:18">
      <c r="A968" t="s">
        <v>2083</v>
      </c>
      <c r="B968" t="s">
        <v>2082</v>
      </c>
      <c r="D968">
        <v>2021</v>
      </c>
      <c r="E968" t="s">
        <v>2280</v>
      </c>
      <c r="F968" t="s">
        <v>2301</v>
      </c>
      <c r="G968">
        <v>-32.006744444444401</v>
      </c>
      <c r="H968">
        <v>115.483688888888</v>
      </c>
      <c r="I968" t="s">
        <v>2335</v>
      </c>
      <c r="J968">
        <v>70</v>
      </c>
      <c r="K968">
        <v>44</v>
      </c>
      <c r="L968">
        <v>45</v>
      </c>
      <c r="N968">
        <v>1</v>
      </c>
      <c r="O968">
        <v>1.0955999999999999</v>
      </c>
      <c r="R968">
        <v>9.5899999999999999E-2</v>
      </c>
    </row>
    <row r="969" spans="1:18">
      <c r="A969" t="s">
        <v>2083</v>
      </c>
      <c r="B969" t="s">
        <v>2082</v>
      </c>
      <c r="D969">
        <v>2021</v>
      </c>
      <c r="E969" t="s">
        <v>2280</v>
      </c>
      <c r="F969" t="s">
        <v>2301</v>
      </c>
      <c r="G969">
        <v>-32.006744444444401</v>
      </c>
      <c r="H969">
        <v>115.483688888888</v>
      </c>
      <c r="I969" t="s">
        <v>2335</v>
      </c>
      <c r="J969">
        <v>70</v>
      </c>
      <c r="K969">
        <v>45</v>
      </c>
      <c r="L969">
        <v>46</v>
      </c>
      <c r="N969">
        <v>1</v>
      </c>
      <c r="O969">
        <v>1.0869</v>
      </c>
      <c r="R969">
        <v>6.4699999999999994E-2</v>
      </c>
    </row>
    <row r="970" spans="1:18">
      <c r="A970" t="s">
        <v>2083</v>
      </c>
      <c r="B970" t="s">
        <v>2082</v>
      </c>
      <c r="D970">
        <v>2021</v>
      </c>
      <c r="E970" t="s">
        <v>2280</v>
      </c>
      <c r="F970" t="s">
        <v>2301</v>
      </c>
      <c r="G970">
        <v>-32.006744444444401</v>
      </c>
      <c r="H970">
        <v>115.483688888888</v>
      </c>
      <c r="I970" t="s">
        <v>2335</v>
      </c>
      <c r="J970">
        <v>70</v>
      </c>
      <c r="K970">
        <v>46</v>
      </c>
      <c r="L970">
        <v>47</v>
      </c>
      <c r="N970">
        <v>1</v>
      </c>
      <c r="O970">
        <v>1.3716999999999999</v>
      </c>
      <c r="R970">
        <v>3.3500000000000002E-2</v>
      </c>
    </row>
    <row r="971" spans="1:18">
      <c r="A971" t="s">
        <v>2083</v>
      </c>
      <c r="B971" t="s">
        <v>2082</v>
      </c>
      <c r="D971">
        <v>2021</v>
      </c>
      <c r="E971" t="s">
        <v>2280</v>
      </c>
      <c r="F971" t="s">
        <v>2301</v>
      </c>
      <c r="G971">
        <v>-32.006744444444401</v>
      </c>
      <c r="H971">
        <v>115.483688888888</v>
      </c>
      <c r="I971" t="s">
        <v>2335</v>
      </c>
      <c r="J971">
        <v>70</v>
      </c>
      <c r="K971">
        <v>47</v>
      </c>
      <c r="L971">
        <v>48</v>
      </c>
      <c r="N971">
        <v>1</v>
      </c>
      <c r="O971">
        <v>1.3107</v>
      </c>
      <c r="R971">
        <v>4.3099999999999999E-2</v>
      </c>
    </row>
    <row r="972" spans="1:18">
      <c r="A972" t="s">
        <v>2083</v>
      </c>
      <c r="B972" t="s">
        <v>2082</v>
      </c>
      <c r="D972">
        <v>2021</v>
      </c>
      <c r="E972" t="s">
        <v>2280</v>
      </c>
      <c r="F972" t="s">
        <v>2301</v>
      </c>
      <c r="G972">
        <v>-32.006744444444401</v>
      </c>
      <c r="H972">
        <v>115.483688888888</v>
      </c>
      <c r="I972" t="s">
        <v>2335</v>
      </c>
      <c r="J972">
        <v>70</v>
      </c>
      <c r="K972">
        <v>48</v>
      </c>
      <c r="L972">
        <v>49</v>
      </c>
      <c r="N972">
        <v>1</v>
      </c>
      <c r="O972">
        <v>1.1437999999999999</v>
      </c>
      <c r="R972">
        <v>5.28E-2</v>
      </c>
    </row>
    <row r="973" spans="1:18">
      <c r="A973" t="s">
        <v>2083</v>
      </c>
      <c r="B973" t="s">
        <v>2082</v>
      </c>
      <c r="D973">
        <v>2021</v>
      </c>
      <c r="E973" t="s">
        <v>2280</v>
      </c>
      <c r="F973" t="s">
        <v>2301</v>
      </c>
      <c r="G973">
        <v>-32.006744444444401</v>
      </c>
      <c r="H973">
        <v>115.483688888888</v>
      </c>
      <c r="I973" t="s">
        <v>2335</v>
      </c>
      <c r="J973">
        <v>70</v>
      </c>
      <c r="K973">
        <v>49</v>
      </c>
      <c r="L973">
        <v>50</v>
      </c>
      <c r="N973">
        <v>1</v>
      </c>
      <c r="O973">
        <v>1.1147</v>
      </c>
      <c r="R973">
        <v>4.87E-2</v>
      </c>
    </row>
    <row r="974" spans="1:18">
      <c r="A974" t="s">
        <v>2083</v>
      </c>
      <c r="B974" t="s">
        <v>2082</v>
      </c>
      <c r="D974">
        <v>2021</v>
      </c>
      <c r="E974" t="s">
        <v>2280</v>
      </c>
      <c r="F974" t="s">
        <v>2301</v>
      </c>
      <c r="G974">
        <v>-32.006744444444401</v>
      </c>
      <c r="H974">
        <v>115.483688888888</v>
      </c>
      <c r="I974" t="s">
        <v>2335</v>
      </c>
      <c r="J974">
        <v>70</v>
      </c>
      <c r="K974">
        <v>50</v>
      </c>
      <c r="L974">
        <v>51</v>
      </c>
      <c r="N974">
        <v>1</v>
      </c>
      <c r="O974">
        <v>1.5023</v>
      </c>
      <c r="R974">
        <v>4.4499999999999998E-2</v>
      </c>
    </row>
    <row r="975" spans="1:18">
      <c r="A975" t="s">
        <v>2083</v>
      </c>
      <c r="B975" t="s">
        <v>2082</v>
      </c>
      <c r="D975">
        <v>2021</v>
      </c>
      <c r="E975" t="s">
        <v>2280</v>
      </c>
      <c r="F975" t="s">
        <v>2301</v>
      </c>
      <c r="G975">
        <v>-32.006744444444401</v>
      </c>
      <c r="H975">
        <v>115.483688888888</v>
      </c>
      <c r="I975" t="s">
        <v>2335</v>
      </c>
      <c r="J975">
        <v>70</v>
      </c>
      <c r="K975">
        <v>51</v>
      </c>
      <c r="L975">
        <v>52</v>
      </c>
      <c r="N975">
        <v>1</v>
      </c>
      <c r="O975">
        <v>1.1677</v>
      </c>
      <c r="R975">
        <v>0.17979999999999999</v>
      </c>
    </row>
    <row r="976" spans="1:18">
      <c r="A976" t="s">
        <v>2083</v>
      </c>
      <c r="B976" t="s">
        <v>2082</v>
      </c>
      <c r="D976">
        <v>2021</v>
      </c>
      <c r="E976" t="s">
        <v>2280</v>
      </c>
      <c r="F976" t="s">
        <v>2301</v>
      </c>
      <c r="G976">
        <v>-32.006744444444401</v>
      </c>
      <c r="H976">
        <v>115.483688888888</v>
      </c>
      <c r="I976" t="s">
        <v>2335</v>
      </c>
      <c r="J976">
        <v>70</v>
      </c>
      <c r="K976">
        <v>52</v>
      </c>
      <c r="L976">
        <v>53</v>
      </c>
      <c r="N976">
        <v>1</v>
      </c>
      <c r="O976">
        <v>1.1362000000000001</v>
      </c>
      <c r="R976">
        <v>0.315</v>
      </c>
    </row>
    <row r="977" spans="1:18">
      <c r="A977" t="s">
        <v>2083</v>
      </c>
      <c r="B977" t="s">
        <v>2082</v>
      </c>
      <c r="D977">
        <v>2021</v>
      </c>
      <c r="E977" t="s">
        <v>2280</v>
      </c>
      <c r="F977" t="s">
        <v>2301</v>
      </c>
      <c r="G977">
        <v>-32.006744444444401</v>
      </c>
      <c r="H977">
        <v>115.483688888888</v>
      </c>
      <c r="I977" t="s">
        <v>2335</v>
      </c>
      <c r="J977">
        <v>70</v>
      </c>
      <c r="K977">
        <v>53</v>
      </c>
      <c r="L977">
        <v>54</v>
      </c>
      <c r="N977">
        <v>1</v>
      </c>
      <c r="O977">
        <v>1.1679999999999999</v>
      </c>
      <c r="R977">
        <v>0.18229999999999999</v>
      </c>
    </row>
    <row r="978" spans="1:18">
      <c r="A978" t="s">
        <v>2083</v>
      </c>
      <c r="B978" t="s">
        <v>2082</v>
      </c>
      <c r="D978">
        <v>2021</v>
      </c>
      <c r="E978" t="s">
        <v>2280</v>
      </c>
      <c r="F978" t="s">
        <v>2301</v>
      </c>
      <c r="G978">
        <v>-32.006744444444401</v>
      </c>
      <c r="H978">
        <v>115.483688888888</v>
      </c>
      <c r="I978" t="s">
        <v>2335</v>
      </c>
      <c r="J978">
        <v>70</v>
      </c>
      <c r="K978">
        <v>54</v>
      </c>
      <c r="L978">
        <v>55</v>
      </c>
      <c r="N978">
        <v>1</v>
      </c>
      <c r="O978">
        <v>0.62239999999999995</v>
      </c>
      <c r="R978">
        <v>4.9700000000000001E-2</v>
      </c>
    </row>
    <row r="979" spans="1:18">
      <c r="A979" t="s">
        <v>2083</v>
      </c>
      <c r="B979" t="s">
        <v>2082</v>
      </c>
      <c r="D979">
        <v>2021</v>
      </c>
      <c r="E979" t="s">
        <v>2280</v>
      </c>
      <c r="F979" t="s">
        <v>2301</v>
      </c>
      <c r="G979">
        <v>-32.006744444444401</v>
      </c>
      <c r="H979">
        <v>115.483688888888</v>
      </c>
      <c r="I979" t="s">
        <v>2335</v>
      </c>
      <c r="J979">
        <v>70</v>
      </c>
      <c r="K979">
        <v>55</v>
      </c>
      <c r="L979">
        <v>56</v>
      </c>
      <c r="N979">
        <v>1</v>
      </c>
      <c r="O979">
        <v>0.62380000000000002</v>
      </c>
      <c r="R979">
        <v>6.4399999999999999E-2</v>
      </c>
    </row>
    <row r="980" spans="1:18">
      <c r="A980" t="s">
        <v>2083</v>
      </c>
      <c r="B980" t="s">
        <v>2082</v>
      </c>
      <c r="D980">
        <v>2021</v>
      </c>
      <c r="E980" t="s">
        <v>2280</v>
      </c>
      <c r="F980" t="s">
        <v>2301</v>
      </c>
      <c r="G980">
        <v>-32.006744444444401</v>
      </c>
      <c r="H980">
        <v>115.483688888888</v>
      </c>
      <c r="I980" t="s">
        <v>2335</v>
      </c>
      <c r="J980">
        <v>70</v>
      </c>
      <c r="K980">
        <v>56</v>
      </c>
      <c r="L980">
        <v>57</v>
      </c>
      <c r="N980">
        <v>1</v>
      </c>
      <c r="O980">
        <v>0.68140000000000001</v>
      </c>
      <c r="R980">
        <v>7.9100000000000004E-2</v>
      </c>
    </row>
    <row r="981" spans="1:18">
      <c r="A981" t="s">
        <v>2083</v>
      </c>
      <c r="B981" t="s">
        <v>2082</v>
      </c>
      <c r="D981">
        <v>2021</v>
      </c>
      <c r="E981" t="s">
        <v>2280</v>
      </c>
      <c r="F981" t="s">
        <v>2301</v>
      </c>
      <c r="G981">
        <v>-32.006272222222201</v>
      </c>
      <c r="H981">
        <v>115.484563888888</v>
      </c>
      <c r="I981" t="s">
        <v>2330</v>
      </c>
      <c r="J981">
        <v>69</v>
      </c>
      <c r="K981">
        <v>0</v>
      </c>
      <c r="L981">
        <v>1</v>
      </c>
      <c r="N981">
        <v>1</v>
      </c>
      <c r="O981">
        <v>0.96840000000000004</v>
      </c>
      <c r="R981">
        <v>1.6983999999999999</v>
      </c>
    </row>
    <row r="982" spans="1:18">
      <c r="A982" t="s">
        <v>2083</v>
      </c>
      <c r="B982" t="s">
        <v>2082</v>
      </c>
      <c r="D982">
        <v>2021</v>
      </c>
      <c r="E982" t="s">
        <v>2280</v>
      </c>
      <c r="F982" t="s">
        <v>2301</v>
      </c>
      <c r="G982">
        <v>-32.006272222222201</v>
      </c>
      <c r="H982">
        <v>115.484563888888</v>
      </c>
      <c r="I982" t="s">
        <v>2330</v>
      </c>
      <c r="J982">
        <v>69</v>
      </c>
      <c r="K982">
        <v>1</v>
      </c>
      <c r="L982">
        <v>2</v>
      </c>
      <c r="N982">
        <v>1</v>
      </c>
      <c r="O982">
        <v>1.0882000000000001</v>
      </c>
      <c r="R982">
        <v>2.4582999999999999</v>
      </c>
    </row>
    <row r="983" spans="1:18">
      <c r="A983" t="s">
        <v>2083</v>
      </c>
      <c r="B983" t="s">
        <v>2082</v>
      </c>
      <c r="D983">
        <v>2021</v>
      </c>
      <c r="E983" t="s">
        <v>2280</v>
      </c>
      <c r="F983" t="s">
        <v>2301</v>
      </c>
      <c r="G983">
        <v>-32.006272222222201</v>
      </c>
      <c r="H983">
        <v>115.484563888888</v>
      </c>
      <c r="I983" t="s">
        <v>2330</v>
      </c>
      <c r="J983">
        <v>69</v>
      </c>
      <c r="K983">
        <v>2</v>
      </c>
      <c r="L983">
        <v>3</v>
      </c>
      <c r="N983">
        <v>1</v>
      </c>
      <c r="O983">
        <v>1.1821999999999999</v>
      </c>
      <c r="R983">
        <v>3.2181999999999999</v>
      </c>
    </row>
    <row r="984" spans="1:18">
      <c r="A984" t="s">
        <v>2083</v>
      </c>
      <c r="B984" t="s">
        <v>2082</v>
      </c>
      <c r="D984">
        <v>2021</v>
      </c>
      <c r="E984" t="s">
        <v>2280</v>
      </c>
      <c r="F984" t="s">
        <v>2301</v>
      </c>
      <c r="G984">
        <v>-32.006272222222201</v>
      </c>
      <c r="H984">
        <v>115.484563888888</v>
      </c>
      <c r="I984" t="s">
        <v>2330</v>
      </c>
      <c r="J984">
        <v>69</v>
      </c>
      <c r="K984">
        <v>3</v>
      </c>
      <c r="L984">
        <v>4</v>
      </c>
      <c r="N984">
        <v>1</v>
      </c>
      <c r="O984">
        <v>1.3185</v>
      </c>
      <c r="R984">
        <v>2.5512999999999999</v>
      </c>
    </row>
    <row r="985" spans="1:18">
      <c r="A985" t="s">
        <v>2083</v>
      </c>
      <c r="B985" t="s">
        <v>2082</v>
      </c>
      <c r="D985">
        <v>2021</v>
      </c>
      <c r="E985" t="s">
        <v>2280</v>
      </c>
      <c r="F985" t="s">
        <v>2301</v>
      </c>
      <c r="G985">
        <v>-32.006272222222201</v>
      </c>
      <c r="H985">
        <v>115.484563888888</v>
      </c>
      <c r="I985" t="s">
        <v>2330</v>
      </c>
      <c r="J985">
        <v>69</v>
      </c>
      <c r="K985">
        <v>4</v>
      </c>
      <c r="L985">
        <v>5</v>
      </c>
      <c r="N985">
        <v>1</v>
      </c>
      <c r="O985">
        <v>1.1499999999999999</v>
      </c>
      <c r="R985">
        <v>1.8844000000000001</v>
      </c>
    </row>
    <row r="986" spans="1:18">
      <c r="A986" t="s">
        <v>2083</v>
      </c>
      <c r="B986" t="s">
        <v>2082</v>
      </c>
      <c r="D986">
        <v>2021</v>
      </c>
      <c r="E986" t="s">
        <v>2280</v>
      </c>
      <c r="F986" t="s">
        <v>2301</v>
      </c>
      <c r="G986">
        <v>-32.006272222222201</v>
      </c>
      <c r="H986">
        <v>115.484563888888</v>
      </c>
      <c r="I986" t="s">
        <v>2330</v>
      </c>
      <c r="J986">
        <v>69</v>
      </c>
      <c r="K986">
        <v>5</v>
      </c>
      <c r="L986">
        <v>6</v>
      </c>
      <c r="N986">
        <v>1</v>
      </c>
      <c r="O986">
        <v>1.3589</v>
      </c>
      <c r="R986">
        <v>1.6315</v>
      </c>
    </row>
    <row r="987" spans="1:18">
      <c r="A987" t="s">
        <v>2083</v>
      </c>
      <c r="B987" t="s">
        <v>2082</v>
      </c>
      <c r="D987">
        <v>2021</v>
      </c>
      <c r="E987" t="s">
        <v>2280</v>
      </c>
      <c r="F987" t="s">
        <v>2301</v>
      </c>
      <c r="G987">
        <v>-32.006272222222201</v>
      </c>
      <c r="H987">
        <v>115.484563888888</v>
      </c>
      <c r="I987" t="s">
        <v>2330</v>
      </c>
      <c r="J987">
        <v>69</v>
      </c>
      <c r="K987">
        <v>6</v>
      </c>
      <c r="L987">
        <v>7</v>
      </c>
      <c r="N987">
        <v>1</v>
      </c>
      <c r="O987">
        <v>0.96130000000000004</v>
      </c>
      <c r="R987">
        <v>1.3786</v>
      </c>
    </row>
    <row r="988" spans="1:18">
      <c r="A988" t="s">
        <v>2083</v>
      </c>
      <c r="B988" t="s">
        <v>2082</v>
      </c>
      <c r="D988">
        <v>2021</v>
      </c>
      <c r="E988" t="s">
        <v>2280</v>
      </c>
      <c r="F988" t="s">
        <v>2301</v>
      </c>
      <c r="G988">
        <v>-32.006272222222201</v>
      </c>
      <c r="H988">
        <v>115.484563888888</v>
      </c>
      <c r="I988" t="s">
        <v>2330</v>
      </c>
      <c r="J988">
        <v>69</v>
      </c>
      <c r="K988">
        <v>7</v>
      </c>
      <c r="L988">
        <v>8</v>
      </c>
      <c r="N988">
        <v>1</v>
      </c>
      <c r="O988">
        <v>0.94799999999999995</v>
      </c>
      <c r="R988">
        <v>1.4440999999999999</v>
      </c>
    </row>
    <row r="989" spans="1:18">
      <c r="A989" t="s">
        <v>2083</v>
      </c>
      <c r="B989" t="s">
        <v>2082</v>
      </c>
      <c r="D989">
        <v>2021</v>
      </c>
      <c r="E989" t="s">
        <v>2280</v>
      </c>
      <c r="F989" t="s">
        <v>2301</v>
      </c>
      <c r="G989">
        <v>-32.006272222222201</v>
      </c>
      <c r="H989">
        <v>115.484563888888</v>
      </c>
      <c r="I989" t="s">
        <v>2330</v>
      </c>
      <c r="J989">
        <v>69</v>
      </c>
      <c r="K989">
        <v>8</v>
      </c>
      <c r="L989">
        <v>9</v>
      </c>
      <c r="N989">
        <v>1</v>
      </c>
      <c r="O989">
        <v>1.2244999999999999</v>
      </c>
      <c r="R989">
        <v>1.5096000000000001</v>
      </c>
    </row>
    <row r="990" spans="1:18">
      <c r="A990" t="s">
        <v>2083</v>
      </c>
      <c r="B990" t="s">
        <v>2082</v>
      </c>
      <c r="D990">
        <v>2021</v>
      </c>
      <c r="E990" t="s">
        <v>2280</v>
      </c>
      <c r="F990" t="s">
        <v>2301</v>
      </c>
      <c r="G990">
        <v>-32.006272222222201</v>
      </c>
      <c r="H990">
        <v>115.484563888888</v>
      </c>
      <c r="I990" t="s">
        <v>2330</v>
      </c>
      <c r="J990">
        <v>69</v>
      </c>
      <c r="K990">
        <v>9</v>
      </c>
      <c r="L990">
        <v>10</v>
      </c>
      <c r="N990">
        <v>1</v>
      </c>
      <c r="O990">
        <v>0.92469999999999997</v>
      </c>
      <c r="R990">
        <v>1.3083</v>
      </c>
    </row>
    <row r="991" spans="1:18">
      <c r="A991" t="s">
        <v>2083</v>
      </c>
      <c r="B991" t="s">
        <v>2082</v>
      </c>
      <c r="D991">
        <v>2021</v>
      </c>
      <c r="E991" t="s">
        <v>2280</v>
      </c>
      <c r="F991" t="s">
        <v>2301</v>
      </c>
      <c r="G991">
        <v>-32.006272222222201</v>
      </c>
      <c r="H991">
        <v>115.484563888888</v>
      </c>
      <c r="I991" t="s">
        <v>2330</v>
      </c>
      <c r="J991">
        <v>69</v>
      </c>
      <c r="K991">
        <v>10</v>
      </c>
      <c r="L991">
        <v>11</v>
      </c>
      <c r="N991">
        <v>1</v>
      </c>
      <c r="O991">
        <v>1.1355</v>
      </c>
      <c r="R991">
        <v>1.1069</v>
      </c>
    </row>
    <row r="992" spans="1:18">
      <c r="A992" t="s">
        <v>2083</v>
      </c>
      <c r="B992" t="s">
        <v>2082</v>
      </c>
      <c r="D992">
        <v>2021</v>
      </c>
      <c r="E992" t="s">
        <v>2280</v>
      </c>
      <c r="F992" t="s">
        <v>2301</v>
      </c>
      <c r="G992">
        <v>-32.006272222222201</v>
      </c>
      <c r="H992">
        <v>115.484563888888</v>
      </c>
      <c r="I992" t="s">
        <v>2330</v>
      </c>
      <c r="J992">
        <v>69</v>
      </c>
      <c r="K992">
        <v>11</v>
      </c>
      <c r="L992">
        <v>12</v>
      </c>
      <c r="N992">
        <v>1</v>
      </c>
      <c r="O992">
        <v>1.2339</v>
      </c>
      <c r="R992">
        <v>0.90559999999999996</v>
      </c>
    </row>
    <row r="993" spans="1:18">
      <c r="A993" t="s">
        <v>2083</v>
      </c>
      <c r="B993" t="s">
        <v>2082</v>
      </c>
      <c r="D993">
        <v>2021</v>
      </c>
      <c r="E993" t="s">
        <v>2280</v>
      </c>
      <c r="F993" t="s">
        <v>2301</v>
      </c>
      <c r="G993">
        <v>-32.006272222222201</v>
      </c>
      <c r="H993">
        <v>115.484563888888</v>
      </c>
      <c r="I993" t="s">
        <v>2330</v>
      </c>
      <c r="J993">
        <v>69</v>
      </c>
      <c r="K993">
        <v>12</v>
      </c>
      <c r="L993">
        <v>13</v>
      </c>
      <c r="N993">
        <v>1</v>
      </c>
      <c r="O993">
        <v>0.93530000000000002</v>
      </c>
      <c r="R993">
        <v>0.70420000000000005</v>
      </c>
    </row>
    <row r="994" spans="1:18">
      <c r="A994" t="s">
        <v>2083</v>
      </c>
      <c r="B994" t="s">
        <v>2082</v>
      </c>
      <c r="D994">
        <v>2021</v>
      </c>
      <c r="E994" t="s">
        <v>2280</v>
      </c>
      <c r="F994" t="s">
        <v>2301</v>
      </c>
      <c r="G994">
        <v>-32.006272222222201</v>
      </c>
      <c r="H994">
        <v>115.484563888888</v>
      </c>
      <c r="I994" t="s">
        <v>2330</v>
      </c>
      <c r="J994">
        <v>69</v>
      </c>
      <c r="K994">
        <v>13</v>
      </c>
      <c r="L994">
        <v>14</v>
      </c>
      <c r="N994">
        <v>1</v>
      </c>
      <c r="O994">
        <v>1.0039</v>
      </c>
      <c r="R994">
        <v>0.84819999999999995</v>
      </c>
    </row>
    <row r="995" spans="1:18">
      <c r="A995" t="s">
        <v>2083</v>
      </c>
      <c r="B995" t="s">
        <v>2082</v>
      </c>
      <c r="D995">
        <v>2021</v>
      </c>
      <c r="E995" t="s">
        <v>2280</v>
      </c>
      <c r="F995" t="s">
        <v>2301</v>
      </c>
      <c r="G995">
        <v>-32.006272222222201</v>
      </c>
      <c r="H995">
        <v>115.484563888888</v>
      </c>
      <c r="I995" t="s">
        <v>2330</v>
      </c>
      <c r="J995">
        <v>69</v>
      </c>
      <c r="K995">
        <v>14</v>
      </c>
      <c r="L995">
        <v>15</v>
      </c>
      <c r="N995">
        <v>1</v>
      </c>
      <c r="O995">
        <v>1.0085999999999999</v>
      </c>
      <c r="R995">
        <v>0.99219999999999997</v>
      </c>
    </row>
    <row r="996" spans="1:18">
      <c r="A996" t="s">
        <v>2083</v>
      </c>
      <c r="B996" t="s">
        <v>2082</v>
      </c>
      <c r="D996">
        <v>2021</v>
      </c>
      <c r="E996" t="s">
        <v>2280</v>
      </c>
      <c r="F996" t="s">
        <v>2301</v>
      </c>
      <c r="G996">
        <v>-32.006272222222201</v>
      </c>
      <c r="H996">
        <v>115.484563888888</v>
      </c>
      <c r="I996" t="s">
        <v>2330</v>
      </c>
      <c r="J996">
        <v>69</v>
      </c>
      <c r="K996">
        <v>15</v>
      </c>
      <c r="L996">
        <v>16</v>
      </c>
      <c r="N996">
        <v>1</v>
      </c>
      <c r="O996">
        <v>0.92589999999999995</v>
      </c>
      <c r="R996">
        <v>1.1362000000000001</v>
      </c>
    </row>
    <row r="997" spans="1:18">
      <c r="A997" t="s">
        <v>2083</v>
      </c>
      <c r="B997" t="s">
        <v>2082</v>
      </c>
      <c r="D997">
        <v>2021</v>
      </c>
      <c r="E997" t="s">
        <v>2280</v>
      </c>
      <c r="F997" t="s">
        <v>2301</v>
      </c>
      <c r="G997">
        <v>-32.006272222222201</v>
      </c>
      <c r="H997">
        <v>115.484563888888</v>
      </c>
      <c r="I997" t="s">
        <v>2330</v>
      </c>
      <c r="J997">
        <v>69</v>
      </c>
      <c r="K997">
        <v>16</v>
      </c>
      <c r="L997">
        <v>17</v>
      </c>
      <c r="N997">
        <v>1</v>
      </c>
      <c r="O997">
        <v>1.2115</v>
      </c>
      <c r="R997">
        <v>1.2802</v>
      </c>
    </row>
    <row r="998" spans="1:18">
      <c r="A998" t="s">
        <v>2083</v>
      </c>
      <c r="B998" t="s">
        <v>2082</v>
      </c>
      <c r="D998">
        <v>2021</v>
      </c>
      <c r="E998" t="s">
        <v>2280</v>
      </c>
      <c r="F998" t="s">
        <v>2301</v>
      </c>
      <c r="G998">
        <v>-32.006272222222201</v>
      </c>
      <c r="H998">
        <v>115.484563888888</v>
      </c>
      <c r="I998" t="s">
        <v>2330</v>
      </c>
      <c r="J998">
        <v>69</v>
      </c>
      <c r="K998">
        <v>17</v>
      </c>
      <c r="L998">
        <v>18</v>
      </c>
      <c r="N998">
        <v>1</v>
      </c>
      <c r="O998">
        <v>1.3251999999999999</v>
      </c>
      <c r="R998">
        <v>2.6802000000000001</v>
      </c>
    </row>
    <row r="999" spans="1:18">
      <c r="A999" t="s">
        <v>2083</v>
      </c>
      <c r="B999" t="s">
        <v>2082</v>
      </c>
      <c r="D999">
        <v>2021</v>
      </c>
      <c r="E999" t="s">
        <v>2280</v>
      </c>
      <c r="F999" t="s">
        <v>2301</v>
      </c>
      <c r="G999">
        <v>-32.006272222222201</v>
      </c>
      <c r="H999">
        <v>115.484563888888</v>
      </c>
      <c r="I999" t="s">
        <v>2330</v>
      </c>
      <c r="J999">
        <v>69</v>
      </c>
      <c r="K999">
        <v>18</v>
      </c>
      <c r="L999">
        <v>19</v>
      </c>
      <c r="N999">
        <v>1</v>
      </c>
      <c r="O999">
        <v>0.91959999999999997</v>
      </c>
      <c r="R999">
        <v>4.0801999999999996</v>
      </c>
    </row>
    <row r="1000" spans="1:18">
      <c r="A1000" t="s">
        <v>2083</v>
      </c>
      <c r="B1000" t="s">
        <v>2082</v>
      </c>
      <c r="D1000">
        <v>2021</v>
      </c>
      <c r="E1000" t="s">
        <v>2280</v>
      </c>
      <c r="F1000" t="s">
        <v>2301</v>
      </c>
      <c r="G1000">
        <v>-32.006272222222201</v>
      </c>
      <c r="H1000">
        <v>115.484563888888</v>
      </c>
      <c r="I1000" t="s">
        <v>2330</v>
      </c>
      <c r="J1000">
        <v>69</v>
      </c>
      <c r="K1000">
        <v>19</v>
      </c>
      <c r="L1000">
        <v>20</v>
      </c>
      <c r="N1000">
        <v>1</v>
      </c>
      <c r="O1000">
        <v>0.96009999999999995</v>
      </c>
      <c r="R1000">
        <v>2.7949999999999999</v>
      </c>
    </row>
    <row r="1001" spans="1:18">
      <c r="A1001" t="s">
        <v>2083</v>
      </c>
      <c r="B1001" t="s">
        <v>2082</v>
      </c>
      <c r="D1001">
        <v>2021</v>
      </c>
      <c r="E1001" t="s">
        <v>2280</v>
      </c>
      <c r="F1001" t="s">
        <v>2301</v>
      </c>
      <c r="G1001">
        <v>-32.006272222222201</v>
      </c>
      <c r="H1001">
        <v>115.484563888888</v>
      </c>
      <c r="I1001" t="s">
        <v>2330</v>
      </c>
      <c r="J1001">
        <v>69</v>
      </c>
      <c r="K1001">
        <v>20</v>
      </c>
      <c r="L1001">
        <v>21</v>
      </c>
      <c r="N1001">
        <v>1</v>
      </c>
      <c r="O1001">
        <v>0.62050000000000005</v>
      </c>
      <c r="R1001">
        <v>1.5099</v>
      </c>
    </row>
    <row r="1002" spans="1:18">
      <c r="A1002" t="s">
        <v>2083</v>
      </c>
      <c r="B1002" t="s">
        <v>2082</v>
      </c>
      <c r="D1002">
        <v>2021</v>
      </c>
      <c r="E1002" t="s">
        <v>2280</v>
      </c>
      <c r="F1002" t="s">
        <v>2301</v>
      </c>
      <c r="G1002">
        <v>-32.006272222222201</v>
      </c>
      <c r="H1002">
        <v>115.484563888888</v>
      </c>
      <c r="I1002" t="s">
        <v>2330</v>
      </c>
      <c r="J1002">
        <v>69</v>
      </c>
      <c r="K1002">
        <v>21</v>
      </c>
      <c r="L1002">
        <v>22</v>
      </c>
      <c r="N1002">
        <v>1</v>
      </c>
      <c r="O1002">
        <v>0.60199999999999998</v>
      </c>
      <c r="R1002">
        <v>2.0186000000000002</v>
      </c>
    </row>
    <row r="1003" spans="1:18">
      <c r="A1003" t="s">
        <v>2083</v>
      </c>
      <c r="B1003" t="s">
        <v>2082</v>
      </c>
      <c r="D1003">
        <v>2021</v>
      </c>
      <c r="E1003" t="s">
        <v>2280</v>
      </c>
      <c r="F1003" t="s">
        <v>2301</v>
      </c>
      <c r="G1003">
        <v>-32.006272222222201</v>
      </c>
      <c r="H1003">
        <v>115.484563888888</v>
      </c>
      <c r="I1003" t="s">
        <v>2330</v>
      </c>
      <c r="J1003">
        <v>69</v>
      </c>
      <c r="K1003">
        <v>22</v>
      </c>
      <c r="L1003">
        <v>23</v>
      </c>
      <c r="N1003">
        <v>1</v>
      </c>
      <c r="O1003">
        <v>0.81679999999999997</v>
      </c>
      <c r="R1003">
        <v>2.5274000000000001</v>
      </c>
    </row>
    <row r="1004" spans="1:18">
      <c r="A1004" t="s">
        <v>2083</v>
      </c>
      <c r="B1004" t="s">
        <v>2082</v>
      </c>
      <c r="D1004">
        <v>2021</v>
      </c>
      <c r="E1004" t="s">
        <v>2280</v>
      </c>
      <c r="F1004" t="s">
        <v>2301</v>
      </c>
      <c r="G1004">
        <v>-32.006272222222201</v>
      </c>
      <c r="H1004">
        <v>115.484563888888</v>
      </c>
      <c r="I1004" t="s">
        <v>2330</v>
      </c>
      <c r="J1004">
        <v>69</v>
      </c>
      <c r="K1004">
        <v>23</v>
      </c>
      <c r="L1004">
        <v>24</v>
      </c>
      <c r="N1004">
        <v>1</v>
      </c>
      <c r="O1004">
        <v>0.82330000000000003</v>
      </c>
      <c r="R1004">
        <v>2.3959000000000001</v>
      </c>
    </row>
    <row r="1005" spans="1:18">
      <c r="A1005" t="s">
        <v>2083</v>
      </c>
      <c r="B1005" t="s">
        <v>2082</v>
      </c>
      <c r="D1005">
        <v>2021</v>
      </c>
      <c r="E1005" t="s">
        <v>2280</v>
      </c>
      <c r="F1005" t="s">
        <v>2301</v>
      </c>
      <c r="G1005">
        <v>-32.006272222222201</v>
      </c>
      <c r="H1005">
        <v>115.484563888888</v>
      </c>
      <c r="I1005" t="s">
        <v>2330</v>
      </c>
      <c r="J1005">
        <v>69</v>
      </c>
      <c r="K1005">
        <v>24</v>
      </c>
      <c r="L1005">
        <v>25</v>
      </c>
      <c r="N1005">
        <v>1</v>
      </c>
      <c r="O1005">
        <v>0.78910000000000002</v>
      </c>
      <c r="R1005">
        <v>2.2644000000000002</v>
      </c>
    </row>
    <row r="1006" spans="1:18">
      <c r="A1006" t="s">
        <v>2083</v>
      </c>
      <c r="B1006" t="s">
        <v>2082</v>
      </c>
      <c r="D1006">
        <v>2021</v>
      </c>
      <c r="E1006" t="s">
        <v>2280</v>
      </c>
      <c r="F1006" t="s">
        <v>2301</v>
      </c>
      <c r="G1006">
        <v>-32.006272222222201</v>
      </c>
      <c r="H1006">
        <v>115.484563888888</v>
      </c>
      <c r="I1006" t="s">
        <v>2330</v>
      </c>
      <c r="J1006">
        <v>69</v>
      </c>
      <c r="K1006">
        <v>25</v>
      </c>
      <c r="L1006">
        <v>26</v>
      </c>
      <c r="N1006">
        <v>1</v>
      </c>
      <c r="O1006">
        <v>0.67710000000000004</v>
      </c>
      <c r="R1006">
        <v>2.6640999999999999</v>
      </c>
    </row>
    <row r="1007" spans="1:18">
      <c r="A1007" t="s">
        <v>2083</v>
      </c>
      <c r="B1007" t="s">
        <v>2082</v>
      </c>
      <c r="D1007">
        <v>2021</v>
      </c>
      <c r="E1007" t="s">
        <v>2280</v>
      </c>
      <c r="F1007" t="s">
        <v>2301</v>
      </c>
      <c r="G1007">
        <v>-32.006272222222201</v>
      </c>
      <c r="H1007">
        <v>115.484563888888</v>
      </c>
      <c r="I1007" t="s">
        <v>2330</v>
      </c>
      <c r="J1007">
        <v>69</v>
      </c>
      <c r="K1007">
        <v>26</v>
      </c>
      <c r="L1007">
        <v>27</v>
      </c>
      <c r="N1007">
        <v>1</v>
      </c>
      <c r="O1007">
        <v>0.70320000000000005</v>
      </c>
      <c r="R1007">
        <v>3.0636999999999999</v>
      </c>
    </row>
    <row r="1008" spans="1:18">
      <c r="A1008" t="s">
        <v>2083</v>
      </c>
      <c r="B1008" t="s">
        <v>2082</v>
      </c>
      <c r="D1008">
        <v>2021</v>
      </c>
      <c r="E1008" t="s">
        <v>2280</v>
      </c>
      <c r="F1008" t="s">
        <v>2301</v>
      </c>
      <c r="G1008">
        <v>-32.006272222222201</v>
      </c>
      <c r="H1008">
        <v>115.484563888888</v>
      </c>
      <c r="I1008" t="s">
        <v>2330</v>
      </c>
      <c r="J1008">
        <v>69</v>
      </c>
      <c r="K1008">
        <v>27</v>
      </c>
      <c r="L1008">
        <v>28</v>
      </c>
      <c r="N1008">
        <v>1</v>
      </c>
      <c r="O1008">
        <v>0.81799999999999995</v>
      </c>
      <c r="R1008">
        <v>2.7566000000000002</v>
      </c>
    </row>
    <row r="1009" spans="1:18">
      <c r="A1009" t="s">
        <v>2083</v>
      </c>
      <c r="B1009" t="s">
        <v>2082</v>
      </c>
      <c r="D1009">
        <v>2021</v>
      </c>
      <c r="E1009" t="s">
        <v>2280</v>
      </c>
      <c r="F1009" t="s">
        <v>2301</v>
      </c>
      <c r="G1009">
        <v>-32.006272222222201</v>
      </c>
      <c r="H1009">
        <v>115.484563888888</v>
      </c>
      <c r="I1009" t="s">
        <v>2330</v>
      </c>
      <c r="J1009">
        <v>69</v>
      </c>
      <c r="K1009">
        <v>28</v>
      </c>
      <c r="L1009">
        <v>29</v>
      </c>
      <c r="N1009">
        <v>1</v>
      </c>
      <c r="O1009">
        <v>0.55479999999999996</v>
      </c>
      <c r="R1009">
        <v>2.4495</v>
      </c>
    </row>
    <row r="1010" spans="1:18">
      <c r="A1010" t="s">
        <v>2083</v>
      </c>
      <c r="B1010" t="s">
        <v>2082</v>
      </c>
      <c r="D1010">
        <v>2021</v>
      </c>
      <c r="E1010" t="s">
        <v>2280</v>
      </c>
      <c r="F1010" t="s">
        <v>2301</v>
      </c>
      <c r="G1010">
        <v>-32.006272222222201</v>
      </c>
      <c r="H1010">
        <v>115.484563888888</v>
      </c>
      <c r="I1010" t="s">
        <v>2330</v>
      </c>
      <c r="J1010">
        <v>69</v>
      </c>
      <c r="K1010">
        <v>29</v>
      </c>
      <c r="L1010">
        <v>30</v>
      </c>
      <c r="N1010">
        <v>1</v>
      </c>
      <c r="O1010">
        <v>0.48170000000000002</v>
      </c>
      <c r="R1010">
        <v>2.1423999999999999</v>
      </c>
    </row>
    <row r="1011" spans="1:18">
      <c r="A1011" t="s">
        <v>2083</v>
      </c>
      <c r="B1011" t="s">
        <v>2082</v>
      </c>
      <c r="D1011">
        <v>2021</v>
      </c>
      <c r="E1011" t="s">
        <v>2280</v>
      </c>
      <c r="F1011" t="s">
        <v>2301</v>
      </c>
      <c r="G1011">
        <v>-32.006272222222201</v>
      </c>
      <c r="H1011">
        <v>115.484563888888</v>
      </c>
      <c r="I1011" t="s">
        <v>2330</v>
      </c>
      <c r="J1011">
        <v>69</v>
      </c>
      <c r="K1011">
        <v>30</v>
      </c>
      <c r="L1011">
        <v>31</v>
      </c>
      <c r="N1011">
        <v>1</v>
      </c>
      <c r="O1011">
        <v>0.81589999999999996</v>
      </c>
      <c r="R1011">
        <v>1.8352999999999999</v>
      </c>
    </row>
    <row r="1012" spans="1:18">
      <c r="A1012" t="s">
        <v>2083</v>
      </c>
      <c r="B1012" t="s">
        <v>2082</v>
      </c>
      <c r="D1012">
        <v>2021</v>
      </c>
      <c r="E1012" t="s">
        <v>2280</v>
      </c>
      <c r="F1012" t="s">
        <v>2301</v>
      </c>
      <c r="G1012">
        <v>-32.006272222222201</v>
      </c>
      <c r="H1012">
        <v>115.484563888888</v>
      </c>
      <c r="I1012" t="s">
        <v>2330</v>
      </c>
      <c r="J1012">
        <v>69</v>
      </c>
      <c r="K1012">
        <v>31</v>
      </c>
      <c r="L1012">
        <v>32</v>
      </c>
      <c r="N1012">
        <v>1</v>
      </c>
      <c r="O1012">
        <v>0.77639999999999998</v>
      </c>
      <c r="R1012">
        <v>1.6566000000000001</v>
      </c>
    </row>
    <row r="1013" spans="1:18">
      <c r="A1013" t="s">
        <v>2083</v>
      </c>
      <c r="B1013" t="s">
        <v>2082</v>
      </c>
      <c r="D1013">
        <v>2021</v>
      </c>
      <c r="E1013" t="s">
        <v>2280</v>
      </c>
      <c r="F1013" t="s">
        <v>2301</v>
      </c>
      <c r="G1013">
        <v>-32.006272222222201</v>
      </c>
      <c r="H1013">
        <v>115.484563888888</v>
      </c>
      <c r="I1013" t="s">
        <v>2330</v>
      </c>
      <c r="J1013">
        <v>69</v>
      </c>
      <c r="K1013">
        <v>32</v>
      </c>
      <c r="L1013">
        <v>33</v>
      </c>
      <c r="N1013">
        <v>1</v>
      </c>
      <c r="O1013">
        <v>0.70389999999999997</v>
      </c>
      <c r="R1013">
        <v>1.4778</v>
      </c>
    </row>
    <row r="1014" spans="1:18">
      <c r="A1014" t="s">
        <v>2083</v>
      </c>
      <c r="B1014" t="s">
        <v>2082</v>
      </c>
      <c r="D1014">
        <v>2021</v>
      </c>
      <c r="E1014" t="s">
        <v>2280</v>
      </c>
      <c r="F1014" t="s">
        <v>2301</v>
      </c>
      <c r="G1014">
        <v>-32.006272222222201</v>
      </c>
      <c r="H1014">
        <v>115.484563888888</v>
      </c>
      <c r="I1014" t="s">
        <v>2330</v>
      </c>
      <c r="J1014">
        <v>69</v>
      </c>
      <c r="K1014">
        <v>33</v>
      </c>
      <c r="L1014">
        <v>34</v>
      </c>
      <c r="N1014">
        <v>1</v>
      </c>
      <c r="O1014">
        <v>0.75290000000000001</v>
      </c>
      <c r="R1014">
        <v>1.4948999999999999</v>
      </c>
    </row>
    <row r="1015" spans="1:18">
      <c r="A1015" t="s">
        <v>2083</v>
      </c>
      <c r="B1015" t="s">
        <v>2082</v>
      </c>
      <c r="D1015">
        <v>2021</v>
      </c>
      <c r="E1015" t="s">
        <v>2280</v>
      </c>
      <c r="F1015" t="s">
        <v>2301</v>
      </c>
      <c r="G1015">
        <v>-32.006272222222201</v>
      </c>
      <c r="H1015">
        <v>115.484563888888</v>
      </c>
      <c r="I1015" t="s">
        <v>2330</v>
      </c>
      <c r="J1015">
        <v>69</v>
      </c>
      <c r="K1015">
        <v>34</v>
      </c>
      <c r="L1015">
        <v>35</v>
      </c>
      <c r="N1015">
        <v>1</v>
      </c>
      <c r="O1015">
        <v>0.93340000000000001</v>
      </c>
      <c r="R1015">
        <v>1.512</v>
      </c>
    </row>
    <row r="1016" spans="1:18">
      <c r="A1016" t="s">
        <v>2083</v>
      </c>
      <c r="B1016" t="s">
        <v>2082</v>
      </c>
      <c r="D1016">
        <v>2021</v>
      </c>
      <c r="E1016" t="s">
        <v>2280</v>
      </c>
      <c r="F1016" t="s">
        <v>2301</v>
      </c>
      <c r="G1016">
        <v>-32.006272222222201</v>
      </c>
      <c r="H1016">
        <v>115.484563888888</v>
      </c>
      <c r="I1016" t="s">
        <v>2330</v>
      </c>
      <c r="J1016">
        <v>69</v>
      </c>
      <c r="K1016">
        <v>35</v>
      </c>
      <c r="L1016">
        <v>36</v>
      </c>
      <c r="N1016">
        <v>1</v>
      </c>
      <c r="O1016">
        <v>0.93359999999999999</v>
      </c>
      <c r="R1016">
        <v>1.5606</v>
      </c>
    </row>
    <row r="1017" spans="1:18">
      <c r="A1017" t="s">
        <v>2083</v>
      </c>
      <c r="B1017" t="s">
        <v>2082</v>
      </c>
      <c r="D1017">
        <v>2021</v>
      </c>
      <c r="E1017" t="s">
        <v>2280</v>
      </c>
      <c r="F1017" t="s">
        <v>2301</v>
      </c>
      <c r="G1017">
        <v>-32.006272222222201</v>
      </c>
      <c r="H1017">
        <v>115.484563888888</v>
      </c>
      <c r="I1017" t="s">
        <v>2330</v>
      </c>
      <c r="J1017">
        <v>69</v>
      </c>
      <c r="K1017">
        <v>36</v>
      </c>
      <c r="L1017">
        <v>37</v>
      </c>
      <c r="N1017">
        <v>1</v>
      </c>
      <c r="O1017">
        <v>0.82869999999999999</v>
      </c>
      <c r="R1017">
        <v>1.6092</v>
      </c>
    </row>
    <row r="1018" spans="1:18">
      <c r="A1018" t="s">
        <v>2083</v>
      </c>
      <c r="B1018" t="s">
        <v>2082</v>
      </c>
      <c r="D1018">
        <v>2021</v>
      </c>
      <c r="E1018" t="s">
        <v>2280</v>
      </c>
      <c r="F1018" t="s">
        <v>2301</v>
      </c>
      <c r="G1018">
        <v>-32.006272222222201</v>
      </c>
      <c r="H1018">
        <v>115.484563888888</v>
      </c>
      <c r="I1018" t="s">
        <v>2330</v>
      </c>
      <c r="J1018">
        <v>69</v>
      </c>
      <c r="K1018">
        <v>37</v>
      </c>
      <c r="L1018">
        <v>38</v>
      </c>
      <c r="N1018">
        <v>1</v>
      </c>
      <c r="O1018">
        <v>1.0993999999999999</v>
      </c>
      <c r="R1018">
        <v>1.5599000000000001</v>
      </c>
    </row>
    <row r="1019" spans="1:18">
      <c r="A1019" t="s">
        <v>2083</v>
      </c>
      <c r="B1019" t="s">
        <v>2082</v>
      </c>
      <c r="D1019">
        <v>2021</v>
      </c>
      <c r="E1019" t="s">
        <v>2280</v>
      </c>
      <c r="F1019" t="s">
        <v>2301</v>
      </c>
      <c r="G1019">
        <v>-32.006272222222201</v>
      </c>
      <c r="H1019">
        <v>115.484563888888</v>
      </c>
      <c r="I1019" t="s">
        <v>2330</v>
      </c>
      <c r="J1019">
        <v>69</v>
      </c>
      <c r="K1019">
        <v>38</v>
      </c>
      <c r="L1019">
        <v>39</v>
      </c>
      <c r="N1019">
        <v>1</v>
      </c>
      <c r="O1019">
        <v>1.1011</v>
      </c>
      <c r="R1019">
        <v>1.5105999999999999</v>
      </c>
    </row>
    <row r="1020" spans="1:18">
      <c r="A1020" t="s">
        <v>2083</v>
      </c>
      <c r="B1020" t="s">
        <v>2082</v>
      </c>
      <c r="D1020">
        <v>2021</v>
      </c>
      <c r="E1020" t="s">
        <v>2280</v>
      </c>
      <c r="F1020" t="s">
        <v>2301</v>
      </c>
      <c r="G1020">
        <v>-32.006272222222201</v>
      </c>
      <c r="H1020">
        <v>115.484563888888</v>
      </c>
      <c r="I1020" t="s">
        <v>2330</v>
      </c>
      <c r="J1020">
        <v>69</v>
      </c>
      <c r="K1020">
        <v>39</v>
      </c>
      <c r="L1020">
        <v>40</v>
      </c>
      <c r="N1020">
        <v>1</v>
      </c>
      <c r="O1020">
        <v>1.0107999999999999</v>
      </c>
      <c r="R1020">
        <v>1.6146</v>
      </c>
    </row>
    <row r="1021" spans="1:18">
      <c r="A1021" t="s">
        <v>2083</v>
      </c>
      <c r="B1021" t="s">
        <v>2082</v>
      </c>
      <c r="D1021">
        <v>2021</v>
      </c>
      <c r="E1021" t="s">
        <v>2280</v>
      </c>
      <c r="F1021" t="s">
        <v>2301</v>
      </c>
      <c r="G1021">
        <v>-32.006272222222201</v>
      </c>
      <c r="H1021">
        <v>115.484563888888</v>
      </c>
      <c r="I1021" t="s">
        <v>2330</v>
      </c>
      <c r="J1021">
        <v>69</v>
      </c>
      <c r="K1021">
        <v>40</v>
      </c>
      <c r="L1021">
        <v>41</v>
      </c>
      <c r="N1021">
        <v>1</v>
      </c>
      <c r="O1021">
        <v>0.72360000000000002</v>
      </c>
      <c r="R1021">
        <v>1.6146</v>
      </c>
    </row>
    <row r="1022" spans="1:18">
      <c r="A1022" t="s">
        <v>2083</v>
      </c>
      <c r="B1022" t="s">
        <v>2082</v>
      </c>
      <c r="D1022">
        <v>2021</v>
      </c>
      <c r="E1022" t="s">
        <v>2280</v>
      </c>
      <c r="F1022" t="s">
        <v>2301</v>
      </c>
      <c r="G1022">
        <v>-32.006272222222201</v>
      </c>
      <c r="H1022">
        <v>115.484563888888</v>
      </c>
      <c r="I1022" t="s">
        <v>2330</v>
      </c>
      <c r="J1022">
        <v>69</v>
      </c>
      <c r="K1022">
        <v>41</v>
      </c>
      <c r="L1022">
        <v>42</v>
      </c>
      <c r="N1022">
        <v>1</v>
      </c>
      <c r="O1022">
        <v>0.76470000000000005</v>
      </c>
      <c r="R1022">
        <v>1.7185999999999999</v>
      </c>
    </row>
    <row r="1023" spans="1:18">
      <c r="A1023" t="s">
        <v>2083</v>
      </c>
      <c r="B1023" t="s">
        <v>2082</v>
      </c>
      <c r="D1023">
        <v>2021</v>
      </c>
      <c r="E1023" t="s">
        <v>2279</v>
      </c>
      <c r="F1023" t="s">
        <v>2301</v>
      </c>
      <c r="G1023">
        <v>-31.9989722222222</v>
      </c>
      <c r="H1023">
        <v>115.545033333333</v>
      </c>
      <c r="I1023" t="s">
        <v>2330</v>
      </c>
      <c r="J1023">
        <v>16</v>
      </c>
      <c r="K1023">
        <v>0</v>
      </c>
      <c r="L1023">
        <v>1</v>
      </c>
      <c r="N1023">
        <v>1</v>
      </c>
      <c r="O1023">
        <v>0.60540000000000005</v>
      </c>
      <c r="R1023">
        <v>5.3384999999999998</v>
      </c>
    </row>
    <row r="1024" spans="1:18">
      <c r="A1024" t="s">
        <v>2083</v>
      </c>
      <c r="B1024" t="s">
        <v>2082</v>
      </c>
      <c r="D1024">
        <v>2021</v>
      </c>
      <c r="E1024" t="s">
        <v>2279</v>
      </c>
      <c r="F1024" t="s">
        <v>2301</v>
      </c>
      <c r="G1024">
        <v>-31.9989722222222</v>
      </c>
      <c r="H1024">
        <v>115.545033333333</v>
      </c>
      <c r="I1024" t="s">
        <v>2330</v>
      </c>
      <c r="J1024">
        <v>16</v>
      </c>
      <c r="K1024">
        <v>1</v>
      </c>
      <c r="L1024">
        <v>2</v>
      </c>
      <c r="N1024">
        <v>1</v>
      </c>
      <c r="O1024">
        <v>0.95679999999999998</v>
      </c>
      <c r="R1024">
        <v>4.0282999999999998</v>
      </c>
    </row>
    <row r="1025" spans="1:18">
      <c r="A1025" t="s">
        <v>2083</v>
      </c>
      <c r="B1025" t="s">
        <v>2082</v>
      </c>
      <c r="D1025">
        <v>2021</v>
      </c>
      <c r="E1025" t="s">
        <v>2279</v>
      </c>
      <c r="F1025" t="s">
        <v>2301</v>
      </c>
      <c r="G1025">
        <v>-31.9989722222222</v>
      </c>
      <c r="H1025">
        <v>115.545033333333</v>
      </c>
      <c r="I1025" t="s">
        <v>2330</v>
      </c>
      <c r="J1025">
        <v>16</v>
      </c>
      <c r="K1025">
        <v>2</v>
      </c>
      <c r="L1025">
        <v>3</v>
      </c>
      <c r="N1025">
        <v>1</v>
      </c>
      <c r="O1025">
        <v>0.78080000000000005</v>
      </c>
      <c r="R1025">
        <v>2.7181000000000002</v>
      </c>
    </row>
    <row r="1026" spans="1:18">
      <c r="A1026" t="s">
        <v>2083</v>
      </c>
      <c r="B1026" t="s">
        <v>2082</v>
      </c>
      <c r="D1026">
        <v>2021</v>
      </c>
      <c r="E1026" t="s">
        <v>2279</v>
      </c>
      <c r="F1026" t="s">
        <v>2301</v>
      </c>
      <c r="G1026">
        <v>-31.9989722222222</v>
      </c>
      <c r="H1026">
        <v>115.545033333333</v>
      </c>
      <c r="I1026" t="s">
        <v>2330</v>
      </c>
      <c r="J1026">
        <v>16</v>
      </c>
      <c r="K1026">
        <v>3</v>
      </c>
      <c r="L1026">
        <v>4</v>
      </c>
      <c r="N1026">
        <v>1</v>
      </c>
      <c r="O1026">
        <v>0.55300000000000005</v>
      </c>
      <c r="R1026">
        <v>2.7408999999999999</v>
      </c>
    </row>
    <row r="1027" spans="1:18">
      <c r="A1027" t="s">
        <v>2083</v>
      </c>
      <c r="B1027" t="s">
        <v>2082</v>
      </c>
      <c r="D1027">
        <v>2021</v>
      </c>
      <c r="E1027" t="s">
        <v>2279</v>
      </c>
      <c r="F1027" t="s">
        <v>2301</v>
      </c>
      <c r="G1027">
        <v>-31.9989722222222</v>
      </c>
      <c r="H1027">
        <v>115.545033333333</v>
      </c>
      <c r="I1027" t="s">
        <v>2330</v>
      </c>
      <c r="J1027">
        <v>16</v>
      </c>
      <c r="K1027">
        <v>4</v>
      </c>
      <c r="L1027">
        <v>5</v>
      </c>
      <c r="N1027">
        <v>1</v>
      </c>
      <c r="O1027">
        <v>0.88590000000000002</v>
      </c>
      <c r="R1027">
        <v>2.7637</v>
      </c>
    </row>
    <row r="1028" spans="1:18">
      <c r="A1028" t="s">
        <v>2083</v>
      </c>
      <c r="B1028" t="s">
        <v>2082</v>
      </c>
      <c r="D1028">
        <v>2021</v>
      </c>
      <c r="E1028" t="s">
        <v>2279</v>
      </c>
      <c r="F1028" t="s">
        <v>2301</v>
      </c>
      <c r="G1028">
        <v>-31.9989722222222</v>
      </c>
      <c r="H1028">
        <v>115.545033333333</v>
      </c>
      <c r="I1028" t="s">
        <v>2330</v>
      </c>
      <c r="J1028">
        <v>16</v>
      </c>
      <c r="K1028">
        <v>5</v>
      </c>
      <c r="L1028">
        <v>6</v>
      </c>
      <c r="N1028">
        <v>1</v>
      </c>
      <c r="O1028">
        <v>0.68379999999999996</v>
      </c>
      <c r="R1028">
        <v>2.3466999999999998</v>
      </c>
    </row>
    <row r="1029" spans="1:18">
      <c r="A1029" t="s">
        <v>2083</v>
      </c>
      <c r="B1029" t="s">
        <v>2082</v>
      </c>
      <c r="D1029">
        <v>2021</v>
      </c>
      <c r="E1029" t="s">
        <v>2279</v>
      </c>
      <c r="F1029" t="s">
        <v>2301</v>
      </c>
      <c r="G1029">
        <v>-31.9989722222222</v>
      </c>
      <c r="H1029">
        <v>115.545033333333</v>
      </c>
      <c r="I1029" t="s">
        <v>2330</v>
      </c>
      <c r="J1029">
        <v>16</v>
      </c>
      <c r="K1029">
        <v>6</v>
      </c>
      <c r="L1029">
        <v>7</v>
      </c>
      <c r="N1029">
        <v>1</v>
      </c>
      <c r="O1029">
        <v>0.80989999999999995</v>
      </c>
      <c r="R1029">
        <v>1.9297</v>
      </c>
    </row>
    <row r="1030" spans="1:18">
      <c r="A1030" t="s">
        <v>2083</v>
      </c>
      <c r="B1030" t="s">
        <v>2082</v>
      </c>
      <c r="D1030">
        <v>2021</v>
      </c>
      <c r="E1030" t="s">
        <v>2279</v>
      </c>
      <c r="F1030" t="s">
        <v>2301</v>
      </c>
      <c r="G1030">
        <v>-31.9989722222222</v>
      </c>
      <c r="H1030">
        <v>115.545033333333</v>
      </c>
      <c r="I1030" t="s">
        <v>2330</v>
      </c>
      <c r="J1030">
        <v>16</v>
      </c>
      <c r="K1030">
        <v>7</v>
      </c>
      <c r="L1030">
        <v>8</v>
      </c>
      <c r="N1030">
        <v>1</v>
      </c>
      <c r="O1030">
        <v>0.52380000000000004</v>
      </c>
      <c r="R1030">
        <v>1.9756</v>
      </c>
    </row>
    <row r="1031" spans="1:18">
      <c r="A1031" t="s">
        <v>2083</v>
      </c>
      <c r="B1031" t="s">
        <v>2082</v>
      </c>
      <c r="D1031">
        <v>2021</v>
      </c>
      <c r="E1031" t="s">
        <v>2279</v>
      </c>
      <c r="F1031" t="s">
        <v>2301</v>
      </c>
      <c r="G1031">
        <v>-31.9989722222222</v>
      </c>
      <c r="H1031">
        <v>115.545033333333</v>
      </c>
      <c r="I1031" t="s">
        <v>2330</v>
      </c>
      <c r="J1031">
        <v>16</v>
      </c>
      <c r="K1031">
        <v>8</v>
      </c>
      <c r="L1031">
        <v>9</v>
      </c>
      <c r="N1031">
        <v>1</v>
      </c>
      <c r="O1031">
        <v>0.74880000000000002</v>
      </c>
      <c r="R1031">
        <v>2.0213999999999999</v>
      </c>
    </row>
    <row r="1032" spans="1:18">
      <c r="A1032" t="s">
        <v>2083</v>
      </c>
      <c r="B1032" t="s">
        <v>2082</v>
      </c>
      <c r="D1032">
        <v>2021</v>
      </c>
      <c r="E1032" t="s">
        <v>2279</v>
      </c>
      <c r="F1032" t="s">
        <v>2301</v>
      </c>
      <c r="G1032">
        <v>-31.9989722222222</v>
      </c>
      <c r="H1032">
        <v>115.545033333333</v>
      </c>
      <c r="I1032" t="s">
        <v>2330</v>
      </c>
      <c r="J1032">
        <v>16</v>
      </c>
      <c r="K1032">
        <v>9</v>
      </c>
      <c r="L1032">
        <v>10</v>
      </c>
      <c r="N1032">
        <v>1</v>
      </c>
      <c r="O1032">
        <v>0.71850000000000003</v>
      </c>
      <c r="R1032">
        <v>1.6755</v>
      </c>
    </row>
    <row r="1033" spans="1:18">
      <c r="A1033" t="s">
        <v>2083</v>
      </c>
      <c r="B1033" t="s">
        <v>2082</v>
      </c>
      <c r="D1033">
        <v>2021</v>
      </c>
      <c r="E1033" t="s">
        <v>2279</v>
      </c>
      <c r="F1033" t="s">
        <v>2301</v>
      </c>
      <c r="G1033">
        <v>-31.9989722222222</v>
      </c>
      <c r="H1033">
        <v>115.545033333333</v>
      </c>
      <c r="I1033" t="s">
        <v>2330</v>
      </c>
      <c r="J1033">
        <v>16</v>
      </c>
      <c r="K1033">
        <v>10</v>
      </c>
      <c r="L1033">
        <v>11</v>
      </c>
      <c r="N1033">
        <v>1</v>
      </c>
      <c r="O1033">
        <v>0.77010000000000001</v>
      </c>
      <c r="R1033">
        <v>1.3295999999999999</v>
      </c>
    </row>
    <row r="1034" spans="1:18">
      <c r="A1034" t="s">
        <v>2083</v>
      </c>
      <c r="B1034" t="s">
        <v>2082</v>
      </c>
      <c r="D1034">
        <v>2021</v>
      </c>
      <c r="E1034" t="s">
        <v>2279</v>
      </c>
      <c r="F1034" t="s">
        <v>2301</v>
      </c>
      <c r="G1034">
        <v>-31.9989722222222</v>
      </c>
      <c r="H1034">
        <v>115.545033333333</v>
      </c>
      <c r="I1034" t="s">
        <v>2330</v>
      </c>
      <c r="J1034">
        <v>16</v>
      </c>
      <c r="K1034">
        <v>11</v>
      </c>
      <c r="L1034">
        <v>12</v>
      </c>
      <c r="N1034">
        <v>1</v>
      </c>
      <c r="O1034">
        <v>0.80069999999999997</v>
      </c>
      <c r="R1034">
        <v>1.1218999999999999</v>
      </c>
    </row>
    <row r="1035" spans="1:18">
      <c r="A1035" t="s">
        <v>2083</v>
      </c>
      <c r="B1035" t="s">
        <v>2082</v>
      </c>
      <c r="D1035">
        <v>2021</v>
      </c>
      <c r="E1035" t="s">
        <v>2279</v>
      </c>
      <c r="F1035" t="s">
        <v>2301</v>
      </c>
      <c r="G1035">
        <v>-31.9989722222222</v>
      </c>
      <c r="H1035">
        <v>115.545033333333</v>
      </c>
      <c r="I1035" t="s">
        <v>2330</v>
      </c>
      <c r="J1035">
        <v>16</v>
      </c>
      <c r="K1035">
        <v>12</v>
      </c>
      <c r="L1035">
        <v>13</v>
      </c>
      <c r="N1035">
        <v>1</v>
      </c>
      <c r="O1035">
        <v>0.95950000000000002</v>
      </c>
      <c r="R1035">
        <v>0.91410000000000002</v>
      </c>
    </row>
    <row r="1036" spans="1:18">
      <c r="A1036" t="s">
        <v>2083</v>
      </c>
      <c r="B1036" t="s">
        <v>2082</v>
      </c>
      <c r="D1036">
        <v>2021</v>
      </c>
      <c r="E1036" t="s">
        <v>2279</v>
      </c>
      <c r="F1036" t="s">
        <v>2301</v>
      </c>
      <c r="G1036">
        <v>-31.9989722222222</v>
      </c>
      <c r="H1036">
        <v>115.545033333333</v>
      </c>
      <c r="I1036" t="s">
        <v>2330</v>
      </c>
      <c r="J1036">
        <v>16</v>
      </c>
      <c r="K1036">
        <v>13</v>
      </c>
      <c r="L1036">
        <v>14</v>
      </c>
      <c r="N1036">
        <v>1</v>
      </c>
      <c r="O1036">
        <v>0.94730000000000003</v>
      </c>
      <c r="R1036">
        <v>1.0799000000000001</v>
      </c>
    </row>
    <row r="1037" spans="1:18">
      <c r="A1037" t="s">
        <v>2083</v>
      </c>
      <c r="B1037" t="s">
        <v>2082</v>
      </c>
      <c r="D1037">
        <v>2021</v>
      </c>
      <c r="E1037" t="s">
        <v>2279</v>
      </c>
      <c r="F1037" t="s">
        <v>2301</v>
      </c>
      <c r="G1037">
        <v>-31.9989722222222</v>
      </c>
      <c r="H1037">
        <v>115.545033333333</v>
      </c>
      <c r="I1037" t="s">
        <v>2330</v>
      </c>
      <c r="J1037">
        <v>16</v>
      </c>
      <c r="K1037">
        <v>14</v>
      </c>
      <c r="L1037">
        <v>15</v>
      </c>
      <c r="N1037">
        <v>1</v>
      </c>
      <c r="O1037">
        <v>0.80940000000000001</v>
      </c>
      <c r="R1037">
        <v>1.2458</v>
      </c>
    </row>
    <row r="1038" spans="1:18">
      <c r="A1038" t="s">
        <v>2083</v>
      </c>
      <c r="B1038" t="s">
        <v>2082</v>
      </c>
      <c r="D1038">
        <v>2021</v>
      </c>
      <c r="E1038" t="s">
        <v>2279</v>
      </c>
      <c r="F1038" t="s">
        <v>2301</v>
      </c>
      <c r="G1038">
        <v>-31.9989722222222</v>
      </c>
      <c r="H1038">
        <v>115.545033333333</v>
      </c>
      <c r="I1038" t="s">
        <v>2330</v>
      </c>
      <c r="J1038">
        <v>16</v>
      </c>
      <c r="K1038">
        <v>15</v>
      </c>
      <c r="L1038">
        <v>16</v>
      </c>
      <c r="N1038">
        <v>1</v>
      </c>
      <c r="O1038">
        <v>0.7238</v>
      </c>
      <c r="R1038">
        <v>1.1858</v>
      </c>
    </row>
    <row r="1039" spans="1:18">
      <c r="A1039" t="s">
        <v>2083</v>
      </c>
      <c r="B1039" t="s">
        <v>2082</v>
      </c>
      <c r="D1039">
        <v>2021</v>
      </c>
      <c r="E1039" t="s">
        <v>2279</v>
      </c>
      <c r="F1039" t="s">
        <v>2301</v>
      </c>
      <c r="G1039">
        <v>-31.9989722222222</v>
      </c>
      <c r="H1039">
        <v>115.545033333333</v>
      </c>
      <c r="I1039" t="s">
        <v>2330</v>
      </c>
      <c r="J1039">
        <v>16</v>
      </c>
      <c r="K1039">
        <v>16</v>
      </c>
      <c r="L1039">
        <v>17</v>
      </c>
      <c r="N1039">
        <v>1</v>
      </c>
      <c r="O1039">
        <v>0.97640000000000005</v>
      </c>
      <c r="R1039">
        <v>1.1258999999999999</v>
      </c>
    </row>
    <row r="1040" spans="1:18">
      <c r="A1040" t="s">
        <v>2083</v>
      </c>
      <c r="B1040" t="s">
        <v>2082</v>
      </c>
      <c r="D1040">
        <v>2021</v>
      </c>
      <c r="E1040" t="s">
        <v>2279</v>
      </c>
      <c r="F1040" t="s">
        <v>2301</v>
      </c>
      <c r="G1040">
        <v>-31.9989722222222</v>
      </c>
      <c r="H1040">
        <v>115.545033333333</v>
      </c>
      <c r="I1040" t="s">
        <v>2330</v>
      </c>
      <c r="J1040">
        <v>16</v>
      </c>
      <c r="K1040">
        <v>17</v>
      </c>
      <c r="L1040">
        <v>18</v>
      </c>
      <c r="N1040">
        <v>1</v>
      </c>
      <c r="O1040">
        <v>0.8034</v>
      </c>
      <c r="R1040">
        <v>1.1805000000000001</v>
      </c>
    </row>
    <row r="1041" spans="1:18">
      <c r="A1041" t="s">
        <v>2083</v>
      </c>
      <c r="B1041" t="s">
        <v>2082</v>
      </c>
      <c r="D1041">
        <v>2021</v>
      </c>
      <c r="E1041" t="s">
        <v>2279</v>
      </c>
      <c r="F1041" t="s">
        <v>2301</v>
      </c>
      <c r="G1041">
        <v>-31.9989722222222</v>
      </c>
      <c r="H1041">
        <v>115.545033333333</v>
      </c>
      <c r="I1041" t="s">
        <v>2330</v>
      </c>
      <c r="J1041">
        <v>16</v>
      </c>
      <c r="K1041">
        <v>18</v>
      </c>
      <c r="L1041">
        <v>19</v>
      </c>
      <c r="N1041">
        <v>1</v>
      </c>
      <c r="O1041">
        <v>0.6633</v>
      </c>
      <c r="R1041">
        <v>1.2351000000000001</v>
      </c>
    </row>
    <row r="1042" spans="1:18">
      <c r="A1042" t="s">
        <v>2083</v>
      </c>
      <c r="B1042" t="s">
        <v>2082</v>
      </c>
      <c r="D1042">
        <v>2021</v>
      </c>
      <c r="E1042" t="s">
        <v>2279</v>
      </c>
      <c r="F1042" t="s">
        <v>2301</v>
      </c>
      <c r="G1042">
        <v>-31.9989722222222</v>
      </c>
      <c r="H1042">
        <v>115.545033333333</v>
      </c>
      <c r="I1042" t="s">
        <v>2330</v>
      </c>
      <c r="J1042">
        <v>16</v>
      </c>
      <c r="K1042">
        <v>19</v>
      </c>
      <c r="L1042">
        <v>20</v>
      </c>
      <c r="N1042">
        <v>1</v>
      </c>
      <c r="O1042">
        <v>0.89749999999999996</v>
      </c>
      <c r="R1042">
        <v>1.1736</v>
      </c>
    </row>
    <row r="1043" spans="1:18">
      <c r="A1043" t="s">
        <v>2083</v>
      </c>
      <c r="B1043" t="s">
        <v>2082</v>
      </c>
      <c r="D1043">
        <v>2021</v>
      </c>
      <c r="E1043" t="s">
        <v>2279</v>
      </c>
      <c r="F1043" t="s">
        <v>2301</v>
      </c>
      <c r="G1043">
        <v>-31.9989722222222</v>
      </c>
      <c r="H1043">
        <v>115.545033333333</v>
      </c>
      <c r="I1043" t="s">
        <v>2330</v>
      </c>
      <c r="J1043">
        <v>16</v>
      </c>
      <c r="K1043">
        <v>20</v>
      </c>
      <c r="L1043">
        <v>21</v>
      </c>
      <c r="N1043">
        <v>1</v>
      </c>
      <c r="O1043">
        <v>1.0481</v>
      </c>
      <c r="R1043">
        <v>1.1120000000000001</v>
      </c>
    </row>
    <row r="1044" spans="1:18">
      <c r="A1044" t="s">
        <v>2083</v>
      </c>
      <c r="B1044" t="s">
        <v>2082</v>
      </c>
      <c r="D1044">
        <v>2021</v>
      </c>
      <c r="E1044" t="s">
        <v>2279</v>
      </c>
      <c r="F1044" t="s">
        <v>2301</v>
      </c>
      <c r="G1044">
        <v>-31.9989722222222</v>
      </c>
      <c r="H1044">
        <v>115.545033333333</v>
      </c>
      <c r="I1044" t="s">
        <v>2330</v>
      </c>
      <c r="J1044">
        <v>16</v>
      </c>
      <c r="K1044">
        <v>21</v>
      </c>
      <c r="L1044">
        <v>22</v>
      </c>
      <c r="N1044">
        <v>1</v>
      </c>
      <c r="O1044">
        <v>0.74590000000000001</v>
      </c>
      <c r="R1044">
        <v>1.1704000000000001</v>
      </c>
    </row>
    <row r="1045" spans="1:18">
      <c r="A1045" t="s">
        <v>2083</v>
      </c>
      <c r="B1045" t="s">
        <v>2082</v>
      </c>
      <c r="D1045">
        <v>2021</v>
      </c>
      <c r="E1045" t="s">
        <v>2279</v>
      </c>
      <c r="F1045" t="s">
        <v>2301</v>
      </c>
      <c r="G1045">
        <v>-31.9989722222222</v>
      </c>
      <c r="H1045">
        <v>115.545033333333</v>
      </c>
      <c r="I1045" t="s">
        <v>2330</v>
      </c>
      <c r="J1045">
        <v>16</v>
      </c>
      <c r="K1045">
        <v>22</v>
      </c>
      <c r="L1045">
        <v>23</v>
      </c>
      <c r="N1045">
        <v>1</v>
      </c>
      <c r="O1045">
        <v>0.73170000000000002</v>
      </c>
      <c r="R1045">
        <v>1.2289000000000001</v>
      </c>
    </row>
    <row r="1046" spans="1:18">
      <c r="A1046" t="s">
        <v>2083</v>
      </c>
      <c r="B1046" t="s">
        <v>2082</v>
      </c>
      <c r="D1046">
        <v>2021</v>
      </c>
      <c r="E1046" t="s">
        <v>2279</v>
      </c>
      <c r="F1046" t="s">
        <v>2301</v>
      </c>
      <c r="G1046">
        <v>-31.9989722222222</v>
      </c>
      <c r="H1046">
        <v>115.545033333333</v>
      </c>
      <c r="I1046" t="s">
        <v>2330</v>
      </c>
      <c r="J1046">
        <v>16</v>
      </c>
      <c r="K1046">
        <v>23</v>
      </c>
      <c r="L1046">
        <v>24</v>
      </c>
      <c r="N1046">
        <v>1</v>
      </c>
      <c r="O1046">
        <v>0.95499999999999996</v>
      </c>
      <c r="R1046">
        <v>1.1387</v>
      </c>
    </row>
    <row r="1047" spans="1:18">
      <c r="A1047" t="s">
        <v>2083</v>
      </c>
      <c r="B1047" t="s">
        <v>2082</v>
      </c>
      <c r="D1047">
        <v>2021</v>
      </c>
      <c r="E1047" t="s">
        <v>2279</v>
      </c>
      <c r="F1047" t="s">
        <v>2301</v>
      </c>
      <c r="G1047">
        <v>-31.9989722222222</v>
      </c>
      <c r="H1047">
        <v>115.545033333333</v>
      </c>
      <c r="I1047" t="s">
        <v>2330</v>
      </c>
      <c r="J1047">
        <v>16</v>
      </c>
      <c r="K1047">
        <v>24</v>
      </c>
      <c r="L1047">
        <v>25</v>
      </c>
      <c r="N1047">
        <v>1</v>
      </c>
      <c r="O1047">
        <v>0.94730000000000003</v>
      </c>
      <c r="R1047">
        <v>1.0485</v>
      </c>
    </row>
    <row r="1048" spans="1:18">
      <c r="A1048" t="s">
        <v>2083</v>
      </c>
      <c r="B1048" t="s">
        <v>2082</v>
      </c>
      <c r="D1048">
        <v>2021</v>
      </c>
      <c r="E1048" t="s">
        <v>2279</v>
      </c>
      <c r="F1048" t="s">
        <v>2301</v>
      </c>
      <c r="G1048">
        <v>-31.9989722222222</v>
      </c>
      <c r="H1048">
        <v>115.545033333333</v>
      </c>
      <c r="I1048" t="s">
        <v>2330</v>
      </c>
      <c r="J1048">
        <v>16</v>
      </c>
      <c r="K1048">
        <v>25</v>
      </c>
      <c r="L1048">
        <v>26</v>
      </c>
      <c r="N1048">
        <v>1</v>
      </c>
      <c r="O1048">
        <v>1.1402000000000001</v>
      </c>
      <c r="R1048">
        <v>1.1838</v>
      </c>
    </row>
    <row r="1049" spans="1:18">
      <c r="A1049" t="s">
        <v>2083</v>
      </c>
      <c r="B1049" t="s">
        <v>2082</v>
      </c>
      <c r="D1049">
        <v>2021</v>
      </c>
      <c r="E1049" t="s">
        <v>2279</v>
      </c>
      <c r="F1049" t="s">
        <v>2301</v>
      </c>
      <c r="G1049">
        <v>-31.9989722222222</v>
      </c>
      <c r="H1049">
        <v>115.545033333333</v>
      </c>
      <c r="I1049" t="s">
        <v>2330</v>
      </c>
      <c r="J1049">
        <v>16</v>
      </c>
      <c r="K1049">
        <v>26</v>
      </c>
      <c r="L1049">
        <v>27</v>
      </c>
      <c r="N1049">
        <v>1</v>
      </c>
      <c r="O1049">
        <v>1.1037999999999999</v>
      </c>
      <c r="R1049">
        <v>1.3190999999999999</v>
      </c>
    </row>
    <row r="1050" spans="1:18">
      <c r="A1050" t="s">
        <v>2083</v>
      </c>
      <c r="B1050" t="s">
        <v>2082</v>
      </c>
      <c r="D1050">
        <v>2021</v>
      </c>
      <c r="E1050" t="s">
        <v>2279</v>
      </c>
      <c r="F1050" t="s">
        <v>2301</v>
      </c>
      <c r="G1050">
        <v>-31.9989722222222</v>
      </c>
      <c r="H1050">
        <v>115.545033333333</v>
      </c>
      <c r="I1050" t="s">
        <v>2330</v>
      </c>
      <c r="J1050">
        <v>16</v>
      </c>
      <c r="K1050">
        <v>27</v>
      </c>
      <c r="L1050">
        <v>28</v>
      </c>
      <c r="N1050">
        <v>1</v>
      </c>
      <c r="O1050">
        <v>0.82210000000000005</v>
      </c>
      <c r="R1050">
        <v>1.2563</v>
      </c>
    </row>
    <row r="1051" spans="1:18">
      <c r="A1051" t="s">
        <v>2083</v>
      </c>
      <c r="B1051" t="s">
        <v>2082</v>
      </c>
      <c r="D1051">
        <v>2021</v>
      </c>
      <c r="E1051" t="s">
        <v>2279</v>
      </c>
      <c r="F1051" t="s">
        <v>2301</v>
      </c>
      <c r="G1051">
        <v>-31.9989722222222</v>
      </c>
      <c r="H1051">
        <v>115.545033333333</v>
      </c>
      <c r="I1051" t="s">
        <v>2330</v>
      </c>
      <c r="J1051">
        <v>16</v>
      </c>
      <c r="K1051">
        <v>28</v>
      </c>
      <c r="L1051">
        <v>29</v>
      </c>
      <c r="N1051">
        <v>1</v>
      </c>
      <c r="O1051">
        <v>0.68799999999999994</v>
      </c>
      <c r="R1051">
        <v>1.1934</v>
      </c>
    </row>
    <row r="1052" spans="1:18">
      <c r="A1052" t="s">
        <v>2083</v>
      </c>
      <c r="B1052" t="s">
        <v>2082</v>
      </c>
      <c r="D1052">
        <v>2021</v>
      </c>
      <c r="E1052" t="s">
        <v>2279</v>
      </c>
      <c r="F1052" t="s">
        <v>2301</v>
      </c>
      <c r="G1052">
        <v>-31.9989722222222</v>
      </c>
      <c r="H1052">
        <v>115.545033333333</v>
      </c>
      <c r="I1052" t="s">
        <v>2330</v>
      </c>
      <c r="J1052">
        <v>16</v>
      </c>
      <c r="K1052">
        <v>29</v>
      </c>
      <c r="L1052">
        <v>30</v>
      </c>
      <c r="N1052">
        <v>1</v>
      </c>
      <c r="O1052">
        <v>0.77800000000000002</v>
      </c>
      <c r="R1052">
        <v>1.2152000000000001</v>
      </c>
    </row>
    <row r="1053" spans="1:18">
      <c r="A1053" t="s">
        <v>2083</v>
      </c>
      <c r="B1053" t="s">
        <v>2082</v>
      </c>
      <c r="D1053">
        <v>2021</v>
      </c>
      <c r="E1053" t="s">
        <v>2279</v>
      </c>
      <c r="F1053" t="s">
        <v>2301</v>
      </c>
      <c r="G1053">
        <v>-31.9989722222222</v>
      </c>
      <c r="H1053">
        <v>115.545033333333</v>
      </c>
      <c r="I1053" t="s">
        <v>2330</v>
      </c>
      <c r="J1053">
        <v>16</v>
      </c>
      <c r="K1053">
        <v>30</v>
      </c>
      <c r="L1053">
        <v>31</v>
      </c>
      <c r="N1053">
        <v>1</v>
      </c>
      <c r="O1053">
        <v>0.89990000000000003</v>
      </c>
      <c r="R1053">
        <v>1.2369000000000001</v>
      </c>
    </row>
    <row r="1054" spans="1:18">
      <c r="A1054" t="s">
        <v>2083</v>
      </c>
      <c r="B1054" t="s">
        <v>2082</v>
      </c>
      <c r="D1054">
        <v>2021</v>
      </c>
      <c r="E1054" t="s">
        <v>2279</v>
      </c>
      <c r="F1054" t="s">
        <v>2301</v>
      </c>
      <c r="G1054">
        <v>-31.9989722222222</v>
      </c>
      <c r="H1054">
        <v>115.545033333333</v>
      </c>
      <c r="I1054" t="s">
        <v>2330</v>
      </c>
      <c r="J1054">
        <v>16</v>
      </c>
      <c r="K1054">
        <v>31</v>
      </c>
      <c r="L1054">
        <v>32</v>
      </c>
      <c r="N1054">
        <v>1</v>
      </c>
      <c r="O1054">
        <v>0.74960000000000004</v>
      </c>
      <c r="R1054">
        <v>1.2310000000000001</v>
      </c>
    </row>
    <row r="1055" spans="1:18">
      <c r="A1055" t="s">
        <v>2083</v>
      </c>
      <c r="B1055" t="s">
        <v>2082</v>
      </c>
      <c r="D1055">
        <v>2021</v>
      </c>
      <c r="E1055" t="s">
        <v>2279</v>
      </c>
      <c r="F1055" t="s">
        <v>2301</v>
      </c>
      <c r="G1055">
        <v>-31.9989722222222</v>
      </c>
      <c r="H1055">
        <v>115.545033333333</v>
      </c>
      <c r="I1055" t="s">
        <v>2330</v>
      </c>
      <c r="J1055">
        <v>16</v>
      </c>
      <c r="K1055">
        <v>32</v>
      </c>
      <c r="L1055">
        <v>33</v>
      </c>
      <c r="N1055">
        <v>1</v>
      </c>
      <c r="O1055">
        <v>0.78120000000000001</v>
      </c>
      <c r="R1055">
        <v>1.2251000000000001</v>
      </c>
    </row>
    <row r="1056" spans="1:18">
      <c r="A1056" t="s">
        <v>2083</v>
      </c>
      <c r="B1056" t="s">
        <v>2082</v>
      </c>
      <c r="D1056">
        <v>2021</v>
      </c>
      <c r="E1056" t="s">
        <v>2279</v>
      </c>
      <c r="F1056" t="s">
        <v>2301</v>
      </c>
      <c r="G1056">
        <v>-31.9989722222222</v>
      </c>
      <c r="H1056">
        <v>115.545033333333</v>
      </c>
      <c r="I1056" t="s">
        <v>2330</v>
      </c>
      <c r="J1056">
        <v>16</v>
      </c>
      <c r="K1056">
        <v>33</v>
      </c>
      <c r="L1056">
        <v>34</v>
      </c>
      <c r="N1056">
        <v>1</v>
      </c>
      <c r="O1056">
        <v>0.98870000000000002</v>
      </c>
      <c r="R1056">
        <v>1.2662</v>
      </c>
    </row>
    <row r="1057" spans="1:18">
      <c r="A1057" t="s">
        <v>2083</v>
      </c>
      <c r="B1057" t="s">
        <v>2082</v>
      </c>
      <c r="D1057">
        <v>2021</v>
      </c>
      <c r="E1057" t="s">
        <v>2279</v>
      </c>
      <c r="F1057" t="s">
        <v>2301</v>
      </c>
      <c r="G1057">
        <v>-31.9989722222222</v>
      </c>
      <c r="H1057">
        <v>115.545033333333</v>
      </c>
      <c r="I1057" t="s">
        <v>2330</v>
      </c>
      <c r="J1057">
        <v>16</v>
      </c>
      <c r="K1057">
        <v>34</v>
      </c>
      <c r="L1057">
        <v>35</v>
      </c>
      <c r="N1057">
        <v>1</v>
      </c>
      <c r="O1057">
        <v>0.97740000000000005</v>
      </c>
      <c r="R1057">
        <v>1.3072999999999999</v>
      </c>
    </row>
    <row r="1058" spans="1:18">
      <c r="A1058" t="s">
        <v>2083</v>
      </c>
      <c r="B1058" t="s">
        <v>2082</v>
      </c>
      <c r="D1058">
        <v>2021</v>
      </c>
      <c r="E1058" t="s">
        <v>2279</v>
      </c>
      <c r="F1058" t="s">
        <v>2301</v>
      </c>
      <c r="G1058">
        <v>-31.9989722222222</v>
      </c>
      <c r="H1058">
        <v>115.545033333333</v>
      </c>
      <c r="I1058" t="s">
        <v>2330</v>
      </c>
      <c r="J1058">
        <v>16</v>
      </c>
      <c r="K1058">
        <v>35</v>
      </c>
      <c r="L1058">
        <v>36</v>
      </c>
      <c r="N1058">
        <v>1</v>
      </c>
      <c r="O1058">
        <v>0.92290000000000005</v>
      </c>
      <c r="R1058">
        <v>1.5213000000000001</v>
      </c>
    </row>
    <row r="1059" spans="1:18">
      <c r="A1059" t="s">
        <v>2083</v>
      </c>
      <c r="B1059" t="s">
        <v>2082</v>
      </c>
      <c r="D1059">
        <v>2021</v>
      </c>
      <c r="E1059" t="s">
        <v>2279</v>
      </c>
      <c r="F1059" t="s">
        <v>2301</v>
      </c>
      <c r="G1059">
        <v>-31.9989722222222</v>
      </c>
      <c r="H1059">
        <v>115.545033333333</v>
      </c>
      <c r="I1059" t="s">
        <v>2330</v>
      </c>
      <c r="J1059">
        <v>16</v>
      </c>
      <c r="K1059">
        <v>36</v>
      </c>
      <c r="L1059">
        <v>37</v>
      </c>
      <c r="N1059">
        <v>1</v>
      </c>
      <c r="O1059">
        <v>0.84460000000000002</v>
      </c>
      <c r="R1059">
        <v>1.7353000000000001</v>
      </c>
    </row>
    <row r="1060" spans="1:18">
      <c r="A1060" t="s">
        <v>2083</v>
      </c>
      <c r="B1060" t="s">
        <v>2082</v>
      </c>
      <c r="D1060">
        <v>2021</v>
      </c>
      <c r="E1060" t="s">
        <v>2279</v>
      </c>
      <c r="F1060" t="s">
        <v>2301</v>
      </c>
      <c r="G1060">
        <v>-31.9989722222222</v>
      </c>
      <c r="H1060">
        <v>115.545033333333</v>
      </c>
      <c r="I1060" t="s">
        <v>2330</v>
      </c>
      <c r="J1060">
        <v>16</v>
      </c>
      <c r="K1060">
        <v>37</v>
      </c>
      <c r="L1060">
        <v>38</v>
      </c>
      <c r="N1060">
        <v>1</v>
      </c>
      <c r="O1060">
        <v>0.89949999999999997</v>
      </c>
      <c r="R1060">
        <v>1.3345</v>
      </c>
    </row>
    <row r="1061" spans="1:18">
      <c r="A1061" t="s">
        <v>2083</v>
      </c>
      <c r="B1061" t="s">
        <v>2082</v>
      </c>
      <c r="D1061">
        <v>2021</v>
      </c>
      <c r="E1061" t="s">
        <v>2279</v>
      </c>
      <c r="F1061" t="s">
        <v>2301</v>
      </c>
      <c r="G1061">
        <v>-31.9989722222222</v>
      </c>
      <c r="H1061">
        <v>115.545033333333</v>
      </c>
      <c r="I1061" t="s">
        <v>2330</v>
      </c>
      <c r="J1061">
        <v>16</v>
      </c>
      <c r="K1061">
        <v>38</v>
      </c>
      <c r="L1061">
        <v>39</v>
      </c>
      <c r="N1061">
        <v>1</v>
      </c>
      <c r="O1061">
        <v>1.1003000000000001</v>
      </c>
      <c r="R1061">
        <v>0.93379999999999996</v>
      </c>
    </row>
    <row r="1062" spans="1:18">
      <c r="A1062" t="s">
        <v>2083</v>
      </c>
      <c r="B1062" t="s">
        <v>2082</v>
      </c>
      <c r="D1062">
        <v>2021</v>
      </c>
      <c r="E1062" t="s">
        <v>2279</v>
      </c>
      <c r="F1062" t="s">
        <v>2301</v>
      </c>
      <c r="G1062">
        <v>-31.9989722222222</v>
      </c>
      <c r="H1062">
        <v>115.545033333333</v>
      </c>
      <c r="I1062" t="s">
        <v>2330</v>
      </c>
      <c r="J1062">
        <v>16</v>
      </c>
      <c r="K1062">
        <v>39</v>
      </c>
      <c r="L1062">
        <v>40</v>
      </c>
      <c r="N1062">
        <v>1</v>
      </c>
      <c r="O1062">
        <v>1.0153000000000001</v>
      </c>
      <c r="R1062">
        <v>0.94630000000000003</v>
      </c>
    </row>
    <row r="1063" spans="1:18">
      <c r="A1063" t="s">
        <v>2083</v>
      </c>
      <c r="B1063" t="s">
        <v>2082</v>
      </c>
      <c r="D1063">
        <v>2021</v>
      </c>
      <c r="E1063" t="s">
        <v>2279</v>
      </c>
      <c r="F1063" t="s">
        <v>2301</v>
      </c>
      <c r="G1063">
        <v>-31.9989722222222</v>
      </c>
      <c r="H1063">
        <v>115.545033333333</v>
      </c>
      <c r="I1063" t="s">
        <v>2330</v>
      </c>
      <c r="J1063">
        <v>16</v>
      </c>
      <c r="K1063">
        <v>40</v>
      </c>
      <c r="L1063">
        <v>41</v>
      </c>
      <c r="N1063">
        <v>1</v>
      </c>
      <c r="O1063">
        <v>1.0115000000000001</v>
      </c>
      <c r="R1063">
        <v>0.95889999999999997</v>
      </c>
    </row>
    <row r="1064" spans="1:18">
      <c r="A1064" t="s">
        <v>2083</v>
      </c>
      <c r="B1064" t="s">
        <v>2082</v>
      </c>
      <c r="D1064">
        <v>2021</v>
      </c>
      <c r="E1064" t="s">
        <v>2279</v>
      </c>
      <c r="F1064" t="s">
        <v>2301</v>
      </c>
      <c r="G1064">
        <v>-31.9989722222222</v>
      </c>
      <c r="H1064">
        <v>115.545033333333</v>
      </c>
      <c r="I1064" t="s">
        <v>2330</v>
      </c>
      <c r="J1064">
        <v>16</v>
      </c>
      <c r="K1064">
        <v>41</v>
      </c>
      <c r="L1064">
        <v>42</v>
      </c>
      <c r="N1064">
        <v>1</v>
      </c>
      <c r="O1064">
        <v>1.0943000000000001</v>
      </c>
      <c r="R1064">
        <v>1.0810999999999999</v>
      </c>
    </row>
    <row r="1065" spans="1:18">
      <c r="A1065" t="s">
        <v>2083</v>
      </c>
      <c r="B1065" t="s">
        <v>2082</v>
      </c>
      <c r="D1065">
        <v>2021</v>
      </c>
      <c r="E1065" t="s">
        <v>2279</v>
      </c>
      <c r="F1065" t="s">
        <v>2301</v>
      </c>
      <c r="G1065">
        <v>-31.9989722222222</v>
      </c>
      <c r="H1065">
        <v>115.545033333333</v>
      </c>
      <c r="I1065" t="s">
        <v>2330</v>
      </c>
      <c r="J1065">
        <v>16</v>
      </c>
      <c r="K1065">
        <v>42</v>
      </c>
      <c r="L1065">
        <v>43</v>
      </c>
      <c r="N1065">
        <v>1</v>
      </c>
      <c r="O1065">
        <v>0.82269999999999999</v>
      </c>
      <c r="R1065">
        <v>1.2034</v>
      </c>
    </row>
    <row r="1066" spans="1:18">
      <c r="A1066" t="s">
        <v>2083</v>
      </c>
      <c r="B1066" t="s">
        <v>2082</v>
      </c>
      <c r="D1066">
        <v>2021</v>
      </c>
      <c r="E1066" t="s">
        <v>2279</v>
      </c>
      <c r="F1066" t="s">
        <v>2301</v>
      </c>
      <c r="G1066">
        <v>-31.999069444444402</v>
      </c>
      <c r="H1066">
        <v>115.544869444444</v>
      </c>
      <c r="I1066" t="s">
        <v>2330</v>
      </c>
      <c r="J1066">
        <v>14</v>
      </c>
      <c r="K1066">
        <v>0</v>
      </c>
      <c r="L1066">
        <v>1</v>
      </c>
      <c r="N1066">
        <v>1</v>
      </c>
      <c r="O1066">
        <v>0.47349999999999998</v>
      </c>
      <c r="R1066">
        <v>1.4422999999999999</v>
      </c>
    </row>
    <row r="1067" spans="1:18">
      <c r="A1067" t="s">
        <v>2083</v>
      </c>
      <c r="B1067" t="s">
        <v>2082</v>
      </c>
      <c r="D1067">
        <v>2021</v>
      </c>
      <c r="E1067" t="s">
        <v>2279</v>
      </c>
      <c r="F1067" t="s">
        <v>2301</v>
      </c>
      <c r="G1067">
        <v>-31.999069444444402</v>
      </c>
      <c r="H1067">
        <v>115.544869444444</v>
      </c>
      <c r="I1067" t="s">
        <v>2330</v>
      </c>
      <c r="J1067">
        <v>14</v>
      </c>
      <c r="K1067">
        <v>1</v>
      </c>
      <c r="L1067">
        <v>2</v>
      </c>
      <c r="N1067">
        <v>1</v>
      </c>
      <c r="O1067">
        <v>0.74109999999999998</v>
      </c>
      <c r="R1067">
        <v>1.4134</v>
      </c>
    </row>
    <row r="1068" spans="1:18">
      <c r="A1068" t="s">
        <v>2083</v>
      </c>
      <c r="B1068" t="s">
        <v>2082</v>
      </c>
      <c r="D1068">
        <v>2021</v>
      </c>
      <c r="E1068" t="s">
        <v>2279</v>
      </c>
      <c r="F1068" t="s">
        <v>2301</v>
      </c>
      <c r="G1068">
        <v>-31.999069444444402</v>
      </c>
      <c r="H1068">
        <v>115.544869444444</v>
      </c>
      <c r="I1068" t="s">
        <v>2330</v>
      </c>
      <c r="J1068">
        <v>14</v>
      </c>
      <c r="K1068">
        <v>2</v>
      </c>
      <c r="L1068">
        <v>3</v>
      </c>
      <c r="N1068">
        <v>1</v>
      </c>
      <c r="O1068">
        <v>0.74299999999999999</v>
      </c>
      <c r="R1068">
        <v>1.3845000000000001</v>
      </c>
    </row>
    <row r="1069" spans="1:18">
      <c r="A1069" t="s">
        <v>2083</v>
      </c>
      <c r="B1069" t="s">
        <v>2082</v>
      </c>
      <c r="D1069">
        <v>2021</v>
      </c>
      <c r="E1069" t="s">
        <v>2279</v>
      </c>
      <c r="F1069" t="s">
        <v>2301</v>
      </c>
      <c r="G1069">
        <v>-31.999069444444402</v>
      </c>
      <c r="H1069">
        <v>115.544869444444</v>
      </c>
      <c r="I1069" t="s">
        <v>2330</v>
      </c>
      <c r="J1069">
        <v>14</v>
      </c>
      <c r="K1069">
        <v>3</v>
      </c>
      <c r="L1069">
        <v>4</v>
      </c>
      <c r="N1069">
        <v>1</v>
      </c>
      <c r="O1069">
        <v>0.66100000000000003</v>
      </c>
      <c r="R1069">
        <v>1.2333000000000001</v>
      </c>
    </row>
    <row r="1070" spans="1:18">
      <c r="A1070" t="s">
        <v>2083</v>
      </c>
      <c r="B1070" t="s">
        <v>2082</v>
      </c>
      <c r="D1070">
        <v>2021</v>
      </c>
      <c r="E1070" t="s">
        <v>2279</v>
      </c>
      <c r="F1070" t="s">
        <v>2301</v>
      </c>
      <c r="G1070">
        <v>-31.999069444444402</v>
      </c>
      <c r="H1070">
        <v>115.544869444444</v>
      </c>
      <c r="I1070" t="s">
        <v>2330</v>
      </c>
      <c r="J1070">
        <v>14</v>
      </c>
      <c r="K1070">
        <v>4</v>
      </c>
      <c r="L1070">
        <v>5</v>
      </c>
      <c r="N1070">
        <v>1</v>
      </c>
      <c r="O1070">
        <v>0.68340000000000001</v>
      </c>
      <c r="R1070">
        <v>1.0821000000000001</v>
      </c>
    </row>
    <row r="1071" spans="1:18">
      <c r="A1071" t="s">
        <v>2083</v>
      </c>
      <c r="B1071" t="s">
        <v>2082</v>
      </c>
      <c r="D1071">
        <v>2021</v>
      </c>
      <c r="E1071" t="s">
        <v>2279</v>
      </c>
      <c r="F1071" t="s">
        <v>2301</v>
      </c>
      <c r="G1071">
        <v>-31.999069444444402</v>
      </c>
      <c r="H1071">
        <v>115.544869444444</v>
      </c>
      <c r="I1071" t="s">
        <v>2330</v>
      </c>
      <c r="J1071">
        <v>14</v>
      </c>
      <c r="K1071">
        <v>5</v>
      </c>
      <c r="L1071">
        <v>6</v>
      </c>
      <c r="N1071">
        <v>1</v>
      </c>
      <c r="O1071">
        <v>0.58179999999999998</v>
      </c>
      <c r="R1071">
        <v>1.1839</v>
      </c>
    </row>
    <row r="1072" spans="1:18">
      <c r="A1072" t="s">
        <v>2083</v>
      </c>
      <c r="B1072" t="s">
        <v>2082</v>
      </c>
      <c r="D1072">
        <v>2021</v>
      </c>
      <c r="E1072" t="s">
        <v>2279</v>
      </c>
      <c r="F1072" t="s">
        <v>2301</v>
      </c>
      <c r="G1072">
        <v>-31.999069444444402</v>
      </c>
      <c r="H1072">
        <v>115.544869444444</v>
      </c>
      <c r="I1072" t="s">
        <v>2330</v>
      </c>
      <c r="J1072">
        <v>14</v>
      </c>
      <c r="K1072">
        <v>6</v>
      </c>
      <c r="L1072">
        <v>7</v>
      </c>
      <c r="N1072">
        <v>1</v>
      </c>
      <c r="O1072">
        <v>0.89949999999999997</v>
      </c>
      <c r="R1072">
        <v>1.2857000000000001</v>
      </c>
    </row>
    <row r="1073" spans="1:18">
      <c r="A1073" t="s">
        <v>2083</v>
      </c>
      <c r="B1073" t="s">
        <v>2082</v>
      </c>
      <c r="D1073">
        <v>2021</v>
      </c>
      <c r="E1073" t="s">
        <v>2279</v>
      </c>
      <c r="F1073" t="s">
        <v>2301</v>
      </c>
      <c r="G1073">
        <v>-31.999069444444402</v>
      </c>
      <c r="H1073">
        <v>115.544869444444</v>
      </c>
      <c r="I1073" t="s">
        <v>2330</v>
      </c>
      <c r="J1073">
        <v>14</v>
      </c>
      <c r="K1073">
        <v>7</v>
      </c>
      <c r="L1073">
        <v>8</v>
      </c>
      <c r="N1073">
        <v>1</v>
      </c>
      <c r="O1073">
        <v>0.6048</v>
      </c>
      <c r="R1073">
        <v>1.2898000000000001</v>
      </c>
    </row>
    <row r="1074" spans="1:18">
      <c r="A1074" t="s">
        <v>2083</v>
      </c>
      <c r="B1074" t="s">
        <v>2082</v>
      </c>
      <c r="D1074">
        <v>2021</v>
      </c>
      <c r="E1074" t="s">
        <v>2279</v>
      </c>
      <c r="F1074" t="s">
        <v>2301</v>
      </c>
      <c r="G1074">
        <v>-31.999069444444402</v>
      </c>
      <c r="H1074">
        <v>115.544869444444</v>
      </c>
      <c r="I1074" t="s">
        <v>2330</v>
      </c>
      <c r="J1074">
        <v>14</v>
      </c>
      <c r="K1074">
        <v>8</v>
      </c>
      <c r="L1074">
        <v>9</v>
      </c>
      <c r="N1074">
        <v>1</v>
      </c>
      <c r="O1074">
        <v>0.64680000000000004</v>
      </c>
      <c r="R1074">
        <v>1.2939000000000001</v>
      </c>
    </row>
    <row r="1075" spans="1:18">
      <c r="A1075" t="s">
        <v>2083</v>
      </c>
      <c r="B1075" t="s">
        <v>2082</v>
      </c>
      <c r="D1075">
        <v>2021</v>
      </c>
      <c r="E1075" t="s">
        <v>2279</v>
      </c>
      <c r="F1075" t="s">
        <v>2301</v>
      </c>
      <c r="G1075">
        <v>-31.999069444444402</v>
      </c>
      <c r="H1075">
        <v>115.544869444444</v>
      </c>
      <c r="I1075" t="s">
        <v>2330</v>
      </c>
      <c r="J1075">
        <v>14</v>
      </c>
      <c r="K1075">
        <v>9</v>
      </c>
      <c r="L1075">
        <v>10</v>
      </c>
      <c r="N1075">
        <v>1</v>
      </c>
      <c r="O1075">
        <v>0.81779999999999997</v>
      </c>
      <c r="R1075">
        <v>1.5966</v>
      </c>
    </row>
    <row r="1076" spans="1:18">
      <c r="A1076" t="s">
        <v>2083</v>
      </c>
      <c r="B1076" t="s">
        <v>2082</v>
      </c>
      <c r="D1076">
        <v>2021</v>
      </c>
      <c r="E1076" t="s">
        <v>2279</v>
      </c>
      <c r="F1076" t="s">
        <v>2301</v>
      </c>
      <c r="G1076">
        <v>-31.999069444444402</v>
      </c>
      <c r="H1076">
        <v>115.544869444444</v>
      </c>
      <c r="I1076" t="s">
        <v>2330</v>
      </c>
      <c r="J1076">
        <v>14</v>
      </c>
      <c r="K1076">
        <v>10</v>
      </c>
      <c r="L1076">
        <v>11</v>
      </c>
      <c r="N1076">
        <v>1</v>
      </c>
      <c r="O1076">
        <v>0.95350000000000001</v>
      </c>
      <c r="R1076">
        <v>1.8993</v>
      </c>
    </row>
    <row r="1077" spans="1:18">
      <c r="A1077" t="s">
        <v>2083</v>
      </c>
      <c r="B1077" t="s">
        <v>2082</v>
      </c>
      <c r="D1077">
        <v>2021</v>
      </c>
      <c r="E1077" t="s">
        <v>2279</v>
      </c>
      <c r="F1077" t="s">
        <v>2301</v>
      </c>
      <c r="G1077">
        <v>-31.999069444444402</v>
      </c>
      <c r="H1077">
        <v>115.544869444444</v>
      </c>
      <c r="I1077" t="s">
        <v>2330</v>
      </c>
      <c r="J1077">
        <v>14</v>
      </c>
      <c r="K1077">
        <v>11</v>
      </c>
      <c r="L1077">
        <v>12</v>
      </c>
      <c r="N1077">
        <v>1</v>
      </c>
      <c r="O1077">
        <v>0.76219999999999999</v>
      </c>
      <c r="R1077">
        <v>2.4788999999999999</v>
      </c>
    </row>
    <row r="1078" spans="1:18">
      <c r="A1078" t="s">
        <v>2083</v>
      </c>
      <c r="B1078" t="s">
        <v>2082</v>
      </c>
      <c r="D1078">
        <v>2021</v>
      </c>
      <c r="E1078" t="s">
        <v>2279</v>
      </c>
      <c r="F1078" t="s">
        <v>2301</v>
      </c>
      <c r="G1078">
        <v>-31.999069444444402</v>
      </c>
      <c r="H1078">
        <v>115.544869444444</v>
      </c>
      <c r="I1078" t="s">
        <v>2330</v>
      </c>
      <c r="J1078">
        <v>14</v>
      </c>
      <c r="K1078">
        <v>12</v>
      </c>
      <c r="L1078">
        <v>13</v>
      </c>
      <c r="N1078">
        <v>1</v>
      </c>
      <c r="O1078">
        <v>0.71240000000000003</v>
      </c>
      <c r="R1078">
        <v>3.0586000000000002</v>
      </c>
    </row>
    <row r="1079" spans="1:18">
      <c r="A1079" t="s">
        <v>2083</v>
      </c>
      <c r="B1079" t="s">
        <v>2082</v>
      </c>
      <c r="D1079">
        <v>2021</v>
      </c>
      <c r="E1079" t="s">
        <v>2279</v>
      </c>
      <c r="F1079" t="s">
        <v>2301</v>
      </c>
      <c r="G1079">
        <v>-31.999069444444402</v>
      </c>
      <c r="H1079">
        <v>115.544869444444</v>
      </c>
      <c r="I1079" t="s">
        <v>2330</v>
      </c>
      <c r="J1079">
        <v>14</v>
      </c>
      <c r="K1079">
        <v>13</v>
      </c>
      <c r="L1079">
        <v>14</v>
      </c>
      <c r="N1079">
        <v>1</v>
      </c>
      <c r="O1079">
        <v>1.1752</v>
      </c>
      <c r="R1079">
        <v>2.5485000000000002</v>
      </c>
    </row>
    <row r="1080" spans="1:18">
      <c r="A1080" t="s">
        <v>2083</v>
      </c>
      <c r="B1080" t="s">
        <v>2082</v>
      </c>
      <c r="D1080">
        <v>2021</v>
      </c>
      <c r="E1080" t="s">
        <v>2279</v>
      </c>
      <c r="F1080" t="s">
        <v>2301</v>
      </c>
      <c r="G1080">
        <v>-31.999069444444402</v>
      </c>
      <c r="H1080">
        <v>115.544869444444</v>
      </c>
      <c r="I1080" t="s">
        <v>2330</v>
      </c>
      <c r="J1080">
        <v>14</v>
      </c>
      <c r="K1080">
        <v>14</v>
      </c>
      <c r="L1080">
        <v>15</v>
      </c>
      <c r="N1080">
        <v>1</v>
      </c>
      <c r="O1080">
        <v>1.0829</v>
      </c>
      <c r="R1080">
        <v>2.0384000000000002</v>
      </c>
    </row>
    <row r="1081" spans="1:18">
      <c r="A1081" t="s">
        <v>2083</v>
      </c>
      <c r="B1081" t="s">
        <v>2082</v>
      </c>
      <c r="D1081">
        <v>2021</v>
      </c>
      <c r="E1081" t="s">
        <v>2279</v>
      </c>
      <c r="F1081" t="s">
        <v>2301</v>
      </c>
      <c r="G1081">
        <v>-31.999069444444402</v>
      </c>
      <c r="H1081">
        <v>115.544869444444</v>
      </c>
      <c r="I1081" t="s">
        <v>2330</v>
      </c>
      <c r="J1081">
        <v>14</v>
      </c>
      <c r="K1081">
        <v>15</v>
      </c>
      <c r="L1081">
        <v>16</v>
      </c>
      <c r="N1081">
        <v>1</v>
      </c>
      <c r="O1081">
        <v>1.0072000000000001</v>
      </c>
      <c r="R1081">
        <v>2.0691000000000002</v>
      </c>
    </row>
    <row r="1082" spans="1:18">
      <c r="A1082" t="s">
        <v>2083</v>
      </c>
      <c r="B1082" t="s">
        <v>2082</v>
      </c>
      <c r="D1082">
        <v>2021</v>
      </c>
      <c r="E1082" t="s">
        <v>2279</v>
      </c>
      <c r="F1082" t="s">
        <v>2301</v>
      </c>
      <c r="G1082">
        <v>-31.999069444444402</v>
      </c>
      <c r="H1082">
        <v>115.544869444444</v>
      </c>
      <c r="I1082" t="s">
        <v>2330</v>
      </c>
      <c r="J1082">
        <v>14</v>
      </c>
      <c r="K1082">
        <v>16</v>
      </c>
      <c r="L1082">
        <v>17</v>
      </c>
      <c r="N1082">
        <v>1</v>
      </c>
      <c r="O1082">
        <v>0.90459999999999996</v>
      </c>
      <c r="R1082">
        <v>2.0996999999999999</v>
      </c>
    </row>
    <row r="1083" spans="1:18">
      <c r="A1083" t="s">
        <v>2083</v>
      </c>
      <c r="B1083" t="s">
        <v>2082</v>
      </c>
      <c r="D1083">
        <v>2021</v>
      </c>
      <c r="E1083" t="s">
        <v>2279</v>
      </c>
      <c r="F1083" t="s">
        <v>2301</v>
      </c>
      <c r="G1083">
        <v>-31.999069444444402</v>
      </c>
      <c r="H1083">
        <v>115.544869444444</v>
      </c>
      <c r="I1083" t="s">
        <v>2330</v>
      </c>
      <c r="J1083">
        <v>14</v>
      </c>
      <c r="K1083">
        <v>17</v>
      </c>
      <c r="L1083">
        <v>18</v>
      </c>
      <c r="N1083">
        <v>1</v>
      </c>
      <c r="O1083">
        <v>0.96509999999999996</v>
      </c>
      <c r="R1083">
        <v>1.7347999999999999</v>
      </c>
    </row>
    <row r="1084" spans="1:18">
      <c r="A1084" t="s">
        <v>2083</v>
      </c>
      <c r="B1084" t="s">
        <v>2082</v>
      </c>
      <c r="D1084">
        <v>2021</v>
      </c>
      <c r="E1084" t="s">
        <v>2279</v>
      </c>
      <c r="F1084" t="s">
        <v>2301</v>
      </c>
      <c r="G1084">
        <v>-31.999069444444402</v>
      </c>
      <c r="H1084">
        <v>115.544869444444</v>
      </c>
      <c r="I1084" t="s">
        <v>2330</v>
      </c>
      <c r="J1084">
        <v>14</v>
      </c>
      <c r="K1084">
        <v>18</v>
      </c>
      <c r="L1084">
        <v>19</v>
      </c>
      <c r="N1084">
        <v>1</v>
      </c>
      <c r="O1084">
        <v>1.0006999999999999</v>
      </c>
      <c r="R1084">
        <v>1.3697999999999999</v>
      </c>
    </row>
    <row r="1085" spans="1:18">
      <c r="A1085" t="s">
        <v>2083</v>
      </c>
      <c r="B1085" t="s">
        <v>2082</v>
      </c>
      <c r="D1085">
        <v>2021</v>
      </c>
      <c r="E1085" t="s">
        <v>2279</v>
      </c>
      <c r="F1085" t="s">
        <v>2301</v>
      </c>
      <c r="G1085">
        <v>-31.999069444444402</v>
      </c>
      <c r="H1085">
        <v>115.544869444444</v>
      </c>
      <c r="I1085" t="s">
        <v>2330</v>
      </c>
      <c r="J1085">
        <v>14</v>
      </c>
      <c r="K1085">
        <v>19</v>
      </c>
      <c r="L1085">
        <v>20</v>
      </c>
      <c r="N1085">
        <v>1</v>
      </c>
      <c r="O1085">
        <v>0.88190000000000002</v>
      </c>
      <c r="R1085">
        <v>1.6637999999999999</v>
      </c>
    </row>
    <row r="1086" spans="1:18">
      <c r="A1086" t="s">
        <v>2083</v>
      </c>
      <c r="B1086" t="s">
        <v>2082</v>
      </c>
      <c r="D1086">
        <v>2021</v>
      </c>
      <c r="E1086" t="s">
        <v>2279</v>
      </c>
      <c r="F1086" t="s">
        <v>2301</v>
      </c>
      <c r="G1086">
        <v>-31.999069444444402</v>
      </c>
      <c r="H1086">
        <v>115.544869444444</v>
      </c>
      <c r="I1086" t="s">
        <v>2330</v>
      </c>
      <c r="J1086">
        <v>14</v>
      </c>
      <c r="K1086">
        <v>20</v>
      </c>
      <c r="L1086">
        <v>21</v>
      </c>
      <c r="N1086">
        <v>1</v>
      </c>
      <c r="O1086">
        <v>0.89380000000000004</v>
      </c>
      <c r="R1086">
        <v>1.9579</v>
      </c>
    </row>
    <row r="1087" spans="1:18">
      <c r="A1087" t="s">
        <v>2083</v>
      </c>
      <c r="B1087" t="s">
        <v>2082</v>
      </c>
      <c r="D1087">
        <v>2021</v>
      </c>
      <c r="E1087" t="s">
        <v>2279</v>
      </c>
      <c r="F1087" t="s">
        <v>2301</v>
      </c>
      <c r="G1087">
        <v>-31.999069444444402</v>
      </c>
      <c r="H1087">
        <v>115.544869444444</v>
      </c>
      <c r="I1087" t="s">
        <v>2330</v>
      </c>
      <c r="J1087">
        <v>14</v>
      </c>
      <c r="K1087">
        <v>21</v>
      </c>
      <c r="L1087">
        <v>22</v>
      </c>
      <c r="N1087">
        <v>1</v>
      </c>
      <c r="O1087">
        <v>0.92510000000000003</v>
      </c>
      <c r="R1087">
        <v>2.1871999999999998</v>
      </c>
    </row>
    <row r="1088" spans="1:18">
      <c r="A1088" t="s">
        <v>2083</v>
      </c>
      <c r="B1088" t="s">
        <v>2082</v>
      </c>
      <c r="D1088">
        <v>2021</v>
      </c>
      <c r="E1088" t="s">
        <v>2279</v>
      </c>
      <c r="F1088" t="s">
        <v>2301</v>
      </c>
      <c r="G1088">
        <v>-31.999069444444402</v>
      </c>
      <c r="H1088">
        <v>115.544869444444</v>
      </c>
      <c r="I1088" t="s">
        <v>2330</v>
      </c>
      <c r="J1088">
        <v>14</v>
      </c>
      <c r="K1088">
        <v>22</v>
      </c>
      <c r="L1088">
        <v>23</v>
      </c>
      <c r="N1088">
        <v>1</v>
      </c>
      <c r="O1088">
        <v>1.0682</v>
      </c>
      <c r="R1088">
        <v>2.4165999999999999</v>
      </c>
    </row>
    <row r="1089" spans="1:18">
      <c r="A1089" t="s">
        <v>2083</v>
      </c>
      <c r="B1089" t="s">
        <v>2082</v>
      </c>
      <c r="D1089">
        <v>2021</v>
      </c>
      <c r="E1089" t="s">
        <v>2279</v>
      </c>
      <c r="F1089" t="s">
        <v>2301</v>
      </c>
      <c r="G1089">
        <v>-31.999069444444402</v>
      </c>
      <c r="H1089">
        <v>115.544869444444</v>
      </c>
      <c r="I1089" t="s">
        <v>2330</v>
      </c>
      <c r="J1089">
        <v>14</v>
      </c>
      <c r="K1089">
        <v>23</v>
      </c>
      <c r="L1089">
        <v>24</v>
      </c>
      <c r="N1089">
        <v>1</v>
      </c>
      <c r="O1089">
        <v>1.0873999999999999</v>
      </c>
      <c r="R1089">
        <v>2.1598999999999999</v>
      </c>
    </row>
    <row r="1090" spans="1:18">
      <c r="A1090" t="s">
        <v>2083</v>
      </c>
      <c r="B1090" t="s">
        <v>2082</v>
      </c>
      <c r="D1090">
        <v>2021</v>
      </c>
      <c r="E1090" t="s">
        <v>2279</v>
      </c>
      <c r="F1090" t="s">
        <v>2301</v>
      </c>
      <c r="G1090">
        <v>-31.999069444444402</v>
      </c>
      <c r="H1090">
        <v>115.544869444444</v>
      </c>
      <c r="I1090" t="s">
        <v>2330</v>
      </c>
      <c r="J1090">
        <v>14</v>
      </c>
      <c r="K1090">
        <v>24</v>
      </c>
      <c r="L1090">
        <v>25</v>
      </c>
      <c r="N1090">
        <v>1</v>
      </c>
      <c r="O1090">
        <v>1.3412999999999999</v>
      </c>
      <c r="R1090">
        <v>1.9032</v>
      </c>
    </row>
    <row r="1091" spans="1:18">
      <c r="A1091" t="s">
        <v>2083</v>
      </c>
      <c r="B1091" t="s">
        <v>2082</v>
      </c>
      <c r="D1091">
        <v>2021</v>
      </c>
      <c r="E1091" t="s">
        <v>2279</v>
      </c>
      <c r="F1091" t="s">
        <v>2301</v>
      </c>
      <c r="G1091">
        <v>-31.999069444444402</v>
      </c>
      <c r="H1091">
        <v>115.544869444444</v>
      </c>
      <c r="I1091" t="s">
        <v>2330</v>
      </c>
      <c r="J1091">
        <v>14</v>
      </c>
      <c r="K1091">
        <v>25</v>
      </c>
      <c r="L1091">
        <v>26</v>
      </c>
      <c r="N1091">
        <v>1</v>
      </c>
      <c r="O1091">
        <v>1.1653</v>
      </c>
      <c r="R1091">
        <v>1.6312</v>
      </c>
    </row>
    <row r="1092" spans="1:18">
      <c r="A1092" t="s">
        <v>2083</v>
      </c>
      <c r="B1092" t="s">
        <v>2082</v>
      </c>
      <c r="D1092">
        <v>2021</v>
      </c>
      <c r="E1092" t="s">
        <v>2279</v>
      </c>
      <c r="F1092" t="s">
        <v>2301</v>
      </c>
      <c r="G1092">
        <v>-31.999069444444402</v>
      </c>
      <c r="H1092">
        <v>115.544869444444</v>
      </c>
      <c r="I1092" t="s">
        <v>2330</v>
      </c>
      <c r="J1092">
        <v>14</v>
      </c>
      <c r="K1092">
        <v>26</v>
      </c>
      <c r="L1092">
        <v>27</v>
      </c>
      <c r="N1092">
        <v>1</v>
      </c>
      <c r="O1092">
        <v>0.87009999999999998</v>
      </c>
      <c r="R1092">
        <v>1.3592</v>
      </c>
    </row>
    <row r="1093" spans="1:18">
      <c r="A1093" t="s">
        <v>2083</v>
      </c>
      <c r="B1093" t="s">
        <v>2082</v>
      </c>
      <c r="D1093">
        <v>2021</v>
      </c>
      <c r="E1093" t="s">
        <v>2279</v>
      </c>
      <c r="F1093" t="s">
        <v>2301</v>
      </c>
      <c r="G1093">
        <v>-31.999069444444402</v>
      </c>
      <c r="H1093">
        <v>115.544869444444</v>
      </c>
      <c r="I1093" t="s">
        <v>2330</v>
      </c>
      <c r="J1093">
        <v>14</v>
      </c>
      <c r="K1093">
        <v>27</v>
      </c>
      <c r="L1093">
        <v>28</v>
      </c>
      <c r="N1093">
        <v>1</v>
      </c>
      <c r="O1093">
        <v>0.89390000000000003</v>
      </c>
      <c r="R1093">
        <v>2.7825000000000002</v>
      </c>
    </row>
    <row r="1094" spans="1:18">
      <c r="A1094" t="s">
        <v>2083</v>
      </c>
      <c r="B1094" t="s">
        <v>2082</v>
      </c>
      <c r="D1094">
        <v>2021</v>
      </c>
      <c r="E1094" t="s">
        <v>2279</v>
      </c>
      <c r="F1094" t="s">
        <v>2301</v>
      </c>
      <c r="G1094">
        <v>-31.999069444444402</v>
      </c>
      <c r="H1094">
        <v>115.544869444444</v>
      </c>
      <c r="I1094" t="s">
        <v>2330</v>
      </c>
      <c r="J1094">
        <v>14</v>
      </c>
      <c r="K1094">
        <v>28</v>
      </c>
      <c r="L1094">
        <v>29</v>
      </c>
      <c r="N1094">
        <v>1</v>
      </c>
      <c r="O1094">
        <v>0.83320000000000005</v>
      </c>
      <c r="R1094">
        <v>4.2058</v>
      </c>
    </row>
    <row r="1095" spans="1:18">
      <c r="A1095" t="s">
        <v>2083</v>
      </c>
      <c r="B1095" t="s">
        <v>2082</v>
      </c>
      <c r="D1095">
        <v>2021</v>
      </c>
      <c r="E1095" t="s">
        <v>2279</v>
      </c>
      <c r="F1095" t="s">
        <v>2301</v>
      </c>
      <c r="G1095">
        <v>-31.999069444444402</v>
      </c>
      <c r="H1095">
        <v>115.544869444444</v>
      </c>
      <c r="I1095" t="s">
        <v>2330</v>
      </c>
      <c r="J1095">
        <v>14</v>
      </c>
      <c r="K1095">
        <v>29</v>
      </c>
      <c r="L1095">
        <v>30</v>
      </c>
      <c r="N1095">
        <v>1</v>
      </c>
      <c r="O1095">
        <v>0.88460000000000005</v>
      </c>
      <c r="R1095">
        <v>3.1097000000000001</v>
      </c>
    </row>
    <row r="1096" spans="1:18">
      <c r="A1096" t="s">
        <v>2083</v>
      </c>
      <c r="B1096" t="s">
        <v>2082</v>
      </c>
      <c r="D1096">
        <v>2021</v>
      </c>
      <c r="E1096" t="s">
        <v>2279</v>
      </c>
      <c r="F1096" t="s">
        <v>2301</v>
      </c>
      <c r="G1096">
        <v>-31.999069444444402</v>
      </c>
      <c r="H1096">
        <v>115.544869444444</v>
      </c>
      <c r="I1096" t="s">
        <v>2330</v>
      </c>
      <c r="J1096">
        <v>14</v>
      </c>
      <c r="K1096">
        <v>30</v>
      </c>
      <c r="L1096">
        <v>31</v>
      </c>
      <c r="N1096">
        <v>1</v>
      </c>
      <c r="O1096">
        <v>1.0057</v>
      </c>
      <c r="R1096">
        <v>2.0135999999999998</v>
      </c>
    </row>
    <row r="1097" spans="1:18">
      <c r="A1097" t="s">
        <v>2083</v>
      </c>
      <c r="B1097" t="s">
        <v>2082</v>
      </c>
      <c r="D1097">
        <v>2021</v>
      </c>
      <c r="E1097" t="s">
        <v>2279</v>
      </c>
      <c r="F1097" t="s">
        <v>2301</v>
      </c>
      <c r="G1097">
        <v>-31.999069444444402</v>
      </c>
      <c r="H1097">
        <v>115.544869444444</v>
      </c>
      <c r="I1097" t="s">
        <v>2330</v>
      </c>
      <c r="J1097">
        <v>14</v>
      </c>
      <c r="K1097">
        <v>31</v>
      </c>
      <c r="L1097">
        <v>32</v>
      </c>
      <c r="N1097">
        <v>1</v>
      </c>
      <c r="O1097">
        <v>1.0764</v>
      </c>
      <c r="R1097">
        <v>2.2357999999999998</v>
      </c>
    </row>
    <row r="1098" spans="1:18">
      <c r="A1098" t="s">
        <v>2083</v>
      </c>
      <c r="B1098" t="s">
        <v>2082</v>
      </c>
      <c r="D1098">
        <v>2021</v>
      </c>
      <c r="E1098" t="s">
        <v>2279</v>
      </c>
      <c r="F1098" t="s">
        <v>2301</v>
      </c>
      <c r="G1098">
        <v>-31.999069444444402</v>
      </c>
      <c r="H1098">
        <v>115.544869444444</v>
      </c>
      <c r="I1098" t="s">
        <v>2330</v>
      </c>
      <c r="J1098">
        <v>14</v>
      </c>
      <c r="K1098">
        <v>32</v>
      </c>
      <c r="L1098">
        <v>33</v>
      </c>
      <c r="N1098">
        <v>1</v>
      </c>
      <c r="O1098">
        <v>1.0701000000000001</v>
      </c>
      <c r="R1098">
        <v>2.4579</v>
      </c>
    </row>
    <row r="1099" spans="1:18">
      <c r="A1099" t="s">
        <v>2083</v>
      </c>
      <c r="B1099" t="s">
        <v>2082</v>
      </c>
      <c r="D1099">
        <v>2021</v>
      </c>
      <c r="E1099" t="s">
        <v>2279</v>
      </c>
      <c r="F1099" t="s">
        <v>2301</v>
      </c>
      <c r="G1099">
        <v>-31.999069444444402</v>
      </c>
      <c r="H1099">
        <v>115.544869444444</v>
      </c>
      <c r="I1099" t="s">
        <v>2330</v>
      </c>
      <c r="J1099">
        <v>14</v>
      </c>
      <c r="K1099">
        <v>33</v>
      </c>
      <c r="L1099">
        <v>34</v>
      </c>
      <c r="N1099">
        <v>1</v>
      </c>
      <c r="O1099">
        <v>1.6446000000000001</v>
      </c>
      <c r="R1099">
        <v>1.9187000000000001</v>
      </c>
    </row>
    <row r="1100" spans="1:18">
      <c r="A1100" t="s">
        <v>2083</v>
      </c>
      <c r="B1100" t="s">
        <v>2082</v>
      </c>
      <c r="D1100">
        <v>2021</v>
      </c>
      <c r="E1100" t="s">
        <v>2279</v>
      </c>
      <c r="F1100" t="s">
        <v>2301</v>
      </c>
      <c r="G1100">
        <v>-31.999069444444402</v>
      </c>
      <c r="H1100">
        <v>115.544869444444</v>
      </c>
      <c r="I1100" t="s">
        <v>2330</v>
      </c>
      <c r="J1100">
        <v>14</v>
      </c>
      <c r="K1100">
        <v>34</v>
      </c>
      <c r="L1100">
        <v>35</v>
      </c>
      <c r="N1100">
        <v>1</v>
      </c>
      <c r="O1100">
        <v>1.2073</v>
      </c>
      <c r="R1100">
        <v>1.3794999999999999</v>
      </c>
    </row>
    <row r="1101" spans="1:18">
      <c r="A1101" t="s">
        <v>2083</v>
      </c>
      <c r="B1101" t="s">
        <v>2082</v>
      </c>
      <c r="D1101">
        <v>2021</v>
      </c>
      <c r="E1101" t="s">
        <v>2279</v>
      </c>
      <c r="F1101" t="s">
        <v>2301</v>
      </c>
      <c r="G1101">
        <v>-31.999069444444402</v>
      </c>
      <c r="H1101">
        <v>115.544869444444</v>
      </c>
      <c r="I1101" t="s">
        <v>2330</v>
      </c>
      <c r="J1101">
        <v>14</v>
      </c>
      <c r="K1101">
        <v>35</v>
      </c>
      <c r="L1101">
        <v>36</v>
      </c>
      <c r="N1101">
        <v>1</v>
      </c>
      <c r="O1101">
        <v>1.038</v>
      </c>
      <c r="R1101">
        <v>1.2902</v>
      </c>
    </row>
    <row r="1102" spans="1:18">
      <c r="A1102" t="s">
        <v>2083</v>
      </c>
      <c r="B1102" t="s">
        <v>2082</v>
      </c>
      <c r="D1102">
        <v>2021</v>
      </c>
      <c r="E1102" t="s">
        <v>2279</v>
      </c>
      <c r="F1102" t="s">
        <v>2301</v>
      </c>
      <c r="G1102">
        <v>-31.999069444444402</v>
      </c>
      <c r="H1102">
        <v>115.544869444444</v>
      </c>
      <c r="I1102" t="s">
        <v>2330</v>
      </c>
      <c r="J1102">
        <v>14</v>
      </c>
      <c r="K1102">
        <v>36</v>
      </c>
      <c r="L1102">
        <v>37</v>
      </c>
      <c r="N1102">
        <v>1</v>
      </c>
      <c r="O1102">
        <v>1.1437999999999999</v>
      </c>
      <c r="R1102">
        <v>1.2008000000000001</v>
      </c>
    </row>
    <row r="1103" spans="1:18">
      <c r="A1103" t="s">
        <v>2083</v>
      </c>
      <c r="B1103" t="s">
        <v>2082</v>
      </c>
      <c r="D1103">
        <v>2021</v>
      </c>
      <c r="E1103" t="s">
        <v>2279</v>
      </c>
      <c r="F1103" t="s">
        <v>2301</v>
      </c>
      <c r="G1103">
        <v>-31.999069444444402</v>
      </c>
      <c r="H1103">
        <v>115.544869444444</v>
      </c>
      <c r="I1103" t="s">
        <v>2330</v>
      </c>
      <c r="J1103">
        <v>14</v>
      </c>
      <c r="K1103">
        <v>37</v>
      </c>
      <c r="L1103">
        <v>38</v>
      </c>
      <c r="N1103">
        <v>1</v>
      </c>
      <c r="O1103">
        <v>1.2928999999999999</v>
      </c>
      <c r="R1103">
        <v>1.2352000000000001</v>
      </c>
    </row>
    <row r="1104" spans="1:18">
      <c r="A1104" t="s">
        <v>2083</v>
      </c>
      <c r="B1104" t="s">
        <v>2082</v>
      </c>
      <c r="D1104">
        <v>2021</v>
      </c>
      <c r="E1104" t="s">
        <v>2279</v>
      </c>
      <c r="F1104" t="s">
        <v>2301</v>
      </c>
      <c r="G1104">
        <v>-31.999069444444402</v>
      </c>
      <c r="H1104">
        <v>115.544869444444</v>
      </c>
      <c r="I1104" t="s">
        <v>2330</v>
      </c>
      <c r="J1104">
        <v>14</v>
      </c>
      <c r="K1104">
        <v>38</v>
      </c>
      <c r="L1104">
        <v>39</v>
      </c>
      <c r="N1104">
        <v>1</v>
      </c>
      <c r="O1104">
        <v>0.90200000000000002</v>
      </c>
      <c r="R1104">
        <v>1.2696000000000001</v>
      </c>
    </row>
    <row r="1105" spans="1:18">
      <c r="A1105" t="s">
        <v>2083</v>
      </c>
      <c r="B1105" t="s">
        <v>2082</v>
      </c>
      <c r="D1105">
        <v>2021</v>
      </c>
      <c r="E1105" t="s">
        <v>2279</v>
      </c>
      <c r="F1105" t="s">
        <v>2301</v>
      </c>
      <c r="G1105">
        <v>-31.999069444444402</v>
      </c>
      <c r="H1105">
        <v>115.544869444444</v>
      </c>
      <c r="I1105" t="s">
        <v>2330</v>
      </c>
      <c r="J1105">
        <v>14</v>
      </c>
      <c r="K1105">
        <v>39</v>
      </c>
      <c r="L1105">
        <v>40</v>
      </c>
      <c r="N1105">
        <v>1</v>
      </c>
      <c r="O1105">
        <v>1.3755999999999999</v>
      </c>
      <c r="R1105">
        <v>1.2230000000000001</v>
      </c>
    </row>
    <row r="1106" spans="1:18">
      <c r="A1106" t="s">
        <v>2083</v>
      </c>
      <c r="B1106" t="s">
        <v>2082</v>
      </c>
      <c r="D1106">
        <v>2021</v>
      </c>
      <c r="E1106" t="s">
        <v>2279</v>
      </c>
      <c r="F1106" t="s">
        <v>2301</v>
      </c>
      <c r="G1106">
        <v>-31.999069444444402</v>
      </c>
      <c r="H1106">
        <v>115.544869444444</v>
      </c>
      <c r="I1106" t="s">
        <v>2330</v>
      </c>
      <c r="J1106">
        <v>14</v>
      </c>
      <c r="K1106">
        <v>40</v>
      </c>
      <c r="L1106">
        <v>41</v>
      </c>
      <c r="N1106">
        <v>1</v>
      </c>
      <c r="O1106">
        <v>1.3493999999999999</v>
      </c>
      <c r="R1106">
        <v>1.1763999999999999</v>
      </c>
    </row>
    <row r="1107" spans="1:18">
      <c r="A1107" t="s">
        <v>2083</v>
      </c>
      <c r="B1107" t="s">
        <v>2082</v>
      </c>
      <c r="D1107">
        <v>2021</v>
      </c>
      <c r="E1107" t="s">
        <v>2279</v>
      </c>
      <c r="F1107" t="s">
        <v>2301</v>
      </c>
      <c r="G1107">
        <v>-31.999069444444402</v>
      </c>
      <c r="H1107">
        <v>115.544869444444</v>
      </c>
      <c r="I1107" t="s">
        <v>2330</v>
      </c>
      <c r="J1107">
        <v>14</v>
      </c>
      <c r="K1107">
        <v>41</v>
      </c>
      <c r="L1107">
        <v>42</v>
      </c>
      <c r="N1107">
        <v>1</v>
      </c>
      <c r="O1107">
        <v>1.2070000000000001</v>
      </c>
      <c r="R1107">
        <v>1.3288</v>
      </c>
    </row>
    <row r="1108" spans="1:18">
      <c r="A1108" t="s">
        <v>2083</v>
      </c>
      <c r="B1108" t="s">
        <v>2082</v>
      </c>
      <c r="D1108">
        <v>2021</v>
      </c>
      <c r="E1108" t="s">
        <v>2279</v>
      </c>
      <c r="F1108" t="s">
        <v>2301</v>
      </c>
      <c r="G1108">
        <v>-31.999069444444402</v>
      </c>
      <c r="H1108">
        <v>115.544869444444</v>
      </c>
      <c r="I1108" t="s">
        <v>2330</v>
      </c>
      <c r="J1108">
        <v>14</v>
      </c>
      <c r="K1108">
        <v>42</v>
      </c>
      <c r="L1108">
        <v>43</v>
      </c>
      <c r="N1108">
        <v>1</v>
      </c>
      <c r="O1108">
        <v>1.1551</v>
      </c>
      <c r="R1108">
        <v>1.3288</v>
      </c>
    </row>
    <row r="1109" spans="1:18">
      <c r="A1109" t="s">
        <v>2083</v>
      </c>
      <c r="B1109" t="s">
        <v>2082</v>
      </c>
      <c r="D1109">
        <v>2021</v>
      </c>
      <c r="E1109" t="s">
        <v>2279</v>
      </c>
      <c r="F1109" t="s">
        <v>2301</v>
      </c>
      <c r="G1109">
        <v>-31.999069444444402</v>
      </c>
      <c r="H1109">
        <v>115.544869444444</v>
      </c>
      <c r="I1109" t="s">
        <v>2330</v>
      </c>
      <c r="J1109">
        <v>14</v>
      </c>
      <c r="K1109">
        <v>43</v>
      </c>
      <c r="L1109">
        <v>44</v>
      </c>
      <c r="N1109">
        <v>1</v>
      </c>
      <c r="O1109">
        <v>1.2854000000000001</v>
      </c>
      <c r="R1109">
        <v>1.4811000000000001</v>
      </c>
    </row>
    <row r="1110" spans="1:18">
      <c r="A1110" t="s">
        <v>2083</v>
      </c>
      <c r="B1110" t="s">
        <v>2082</v>
      </c>
      <c r="D1110">
        <v>2021</v>
      </c>
      <c r="E1110" t="s">
        <v>2279</v>
      </c>
      <c r="F1110" t="s">
        <v>2301</v>
      </c>
      <c r="G1110">
        <v>-31.999180555555501</v>
      </c>
      <c r="H1110">
        <v>115.54478611111</v>
      </c>
      <c r="I1110" t="s">
        <v>2330</v>
      </c>
      <c r="J1110">
        <v>13</v>
      </c>
      <c r="K1110">
        <v>0</v>
      </c>
      <c r="L1110">
        <v>1</v>
      </c>
      <c r="N1110">
        <v>1</v>
      </c>
      <c r="O1110">
        <v>0.68430000000000002</v>
      </c>
      <c r="R1110">
        <v>3.2256</v>
      </c>
    </row>
    <row r="1111" spans="1:18">
      <c r="A1111" t="s">
        <v>2083</v>
      </c>
      <c r="B1111" t="s">
        <v>2082</v>
      </c>
      <c r="D1111">
        <v>2021</v>
      </c>
      <c r="E1111" t="s">
        <v>2279</v>
      </c>
      <c r="F1111" t="s">
        <v>2301</v>
      </c>
      <c r="G1111">
        <v>-31.999180555555501</v>
      </c>
      <c r="H1111">
        <v>115.54478611111</v>
      </c>
      <c r="I1111" t="s">
        <v>2330</v>
      </c>
      <c r="J1111">
        <v>13</v>
      </c>
      <c r="K1111">
        <v>1</v>
      </c>
      <c r="L1111">
        <v>2</v>
      </c>
      <c r="N1111">
        <v>1</v>
      </c>
      <c r="O1111">
        <v>0.8357</v>
      </c>
      <c r="R1111">
        <v>3.9754999999999998</v>
      </c>
    </row>
    <row r="1112" spans="1:18">
      <c r="A1112" t="s">
        <v>2083</v>
      </c>
      <c r="B1112" t="s">
        <v>2082</v>
      </c>
      <c r="D1112">
        <v>2021</v>
      </c>
      <c r="E1112" t="s">
        <v>2279</v>
      </c>
      <c r="F1112" t="s">
        <v>2301</v>
      </c>
      <c r="G1112">
        <v>-31.999180555555501</v>
      </c>
      <c r="H1112">
        <v>115.54478611111</v>
      </c>
      <c r="I1112" t="s">
        <v>2330</v>
      </c>
      <c r="J1112">
        <v>13</v>
      </c>
      <c r="K1112">
        <v>2</v>
      </c>
      <c r="L1112">
        <v>3</v>
      </c>
      <c r="N1112">
        <v>1</v>
      </c>
      <c r="O1112">
        <v>0.61140000000000005</v>
      </c>
      <c r="R1112">
        <v>4.7253999999999996</v>
      </c>
    </row>
    <row r="1113" spans="1:18">
      <c r="A1113" t="s">
        <v>2083</v>
      </c>
      <c r="B1113" t="s">
        <v>2082</v>
      </c>
      <c r="D1113">
        <v>2021</v>
      </c>
      <c r="E1113" t="s">
        <v>2279</v>
      </c>
      <c r="F1113" t="s">
        <v>2301</v>
      </c>
      <c r="G1113">
        <v>-31.999180555555501</v>
      </c>
      <c r="H1113">
        <v>115.54478611111</v>
      </c>
      <c r="I1113" t="s">
        <v>2330</v>
      </c>
      <c r="J1113">
        <v>13</v>
      </c>
      <c r="K1113">
        <v>3</v>
      </c>
      <c r="L1113">
        <v>4</v>
      </c>
      <c r="N1113">
        <v>1</v>
      </c>
      <c r="O1113">
        <v>0.77549999999999997</v>
      </c>
      <c r="R1113">
        <v>3.0192000000000001</v>
      </c>
    </row>
    <row r="1114" spans="1:18">
      <c r="A1114" t="s">
        <v>2083</v>
      </c>
      <c r="B1114" t="s">
        <v>2082</v>
      </c>
      <c r="D1114">
        <v>2021</v>
      </c>
      <c r="E1114" t="s">
        <v>2279</v>
      </c>
      <c r="F1114" t="s">
        <v>2301</v>
      </c>
      <c r="G1114">
        <v>-31.999180555555501</v>
      </c>
      <c r="H1114">
        <v>115.54478611111</v>
      </c>
      <c r="I1114" t="s">
        <v>2330</v>
      </c>
      <c r="J1114">
        <v>13</v>
      </c>
      <c r="K1114">
        <v>4</v>
      </c>
      <c r="L1114">
        <v>5</v>
      </c>
      <c r="N1114">
        <v>1</v>
      </c>
      <c r="O1114">
        <v>0.50700000000000001</v>
      </c>
      <c r="R1114">
        <v>1.3130999999999999</v>
      </c>
    </row>
    <row r="1115" spans="1:18">
      <c r="A1115" t="s">
        <v>2083</v>
      </c>
      <c r="B1115" t="s">
        <v>2082</v>
      </c>
      <c r="D1115">
        <v>2021</v>
      </c>
      <c r="E1115" t="s">
        <v>2279</v>
      </c>
      <c r="F1115" t="s">
        <v>2301</v>
      </c>
      <c r="G1115">
        <v>-31.999180555555501</v>
      </c>
      <c r="H1115">
        <v>115.54478611111</v>
      </c>
      <c r="I1115" t="s">
        <v>2330</v>
      </c>
      <c r="J1115">
        <v>13</v>
      </c>
      <c r="K1115">
        <v>5</v>
      </c>
      <c r="L1115">
        <v>6</v>
      </c>
      <c r="N1115">
        <v>1</v>
      </c>
      <c r="O1115">
        <v>0.90610000000000002</v>
      </c>
      <c r="R1115">
        <v>1.4235</v>
      </c>
    </row>
    <row r="1116" spans="1:18">
      <c r="A1116" t="s">
        <v>2083</v>
      </c>
      <c r="B1116" t="s">
        <v>2082</v>
      </c>
      <c r="D1116">
        <v>2021</v>
      </c>
      <c r="E1116" t="s">
        <v>2279</v>
      </c>
      <c r="F1116" t="s">
        <v>2301</v>
      </c>
      <c r="G1116">
        <v>-31.999180555555501</v>
      </c>
      <c r="H1116">
        <v>115.54478611111</v>
      </c>
      <c r="I1116" t="s">
        <v>2330</v>
      </c>
      <c r="J1116">
        <v>13</v>
      </c>
      <c r="K1116">
        <v>6</v>
      </c>
      <c r="L1116">
        <v>7</v>
      </c>
      <c r="N1116">
        <v>1</v>
      </c>
      <c r="O1116">
        <v>0.93510000000000004</v>
      </c>
      <c r="R1116">
        <v>1.5339</v>
      </c>
    </row>
    <row r="1117" spans="1:18">
      <c r="A1117" t="s">
        <v>2083</v>
      </c>
      <c r="B1117" t="s">
        <v>2082</v>
      </c>
      <c r="D1117">
        <v>2021</v>
      </c>
      <c r="E1117" t="s">
        <v>2279</v>
      </c>
      <c r="F1117" t="s">
        <v>2301</v>
      </c>
      <c r="G1117">
        <v>-31.999180555555501</v>
      </c>
      <c r="H1117">
        <v>115.54478611111</v>
      </c>
      <c r="I1117" t="s">
        <v>2330</v>
      </c>
      <c r="J1117">
        <v>13</v>
      </c>
      <c r="K1117">
        <v>7</v>
      </c>
      <c r="L1117">
        <v>8</v>
      </c>
      <c r="N1117">
        <v>1</v>
      </c>
      <c r="O1117">
        <v>0.88629999999999998</v>
      </c>
      <c r="R1117">
        <v>1.4541999999999999</v>
      </c>
    </row>
    <row r="1118" spans="1:18">
      <c r="A1118" t="s">
        <v>2083</v>
      </c>
      <c r="B1118" t="s">
        <v>2082</v>
      </c>
      <c r="D1118">
        <v>2021</v>
      </c>
      <c r="E1118" t="s">
        <v>2279</v>
      </c>
      <c r="F1118" t="s">
        <v>2301</v>
      </c>
      <c r="G1118">
        <v>-31.999180555555501</v>
      </c>
      <c r="H1118">
        <v>115.54478611111</v>
      </c>
      <c r="I1118" t="s">
        <v>2330</v>
      </c>
      <c r="J1118">
        <v>13</v>
      </c>
      <c r="K1118">
        <v>8</v>
      </c>
      <c r="L1118">
        <v>9</v>
      </c>
      <c r="N1118">
        <v>1</v>
      </c>
      <c r="O1118">
        <v>0.67</v>
      </c>
      <c r="R1118">
        <v>1.3744000000000001</v>
      </c>
    </row>
    <row r="1119" spans="1:18">
      <c r="A1119" t="s">
        <v>2083</v>
      </c>
      <c r="B1119" t="s">
        <v>2082</v>
      </c>
      <c r="D1119">
        <v>2021</v>
      </c>
      <c r="E1119" t="s">
        <v>2279</v>
      </c>
      <c r="F1119" t="s">
        <v>2301</v>
      </c>
      <c r="G1119">
        <v>-31.999180555555501</v>
      </c>
      <c r="H1119">
        <v>115.54478611111</v>
      </c>
      <c r="I1119" t="s">
        <v>2330</v>
      </c>
      <c r="J1119">
        <v>13</v>
      </c>
      <c r="K1119">
        <v>9</v>
      </c>
      <c r="L1119">
        <v>10</v>
      </c>
      <c r="N1119">
        <v>1</v>
      </c>
      <c r="O1119">
        <v>0.68720000000000003</v>
      </c>
      <c r="R1119">
        <v>1.4814000000000001</v>
      </c>
    </row>
    <row r="1120" spans="1:18">
      <c r="A1120" t="s">
        <v>2083</v>
      </c>
      <c r="B1120" t="s">
        <v>2082</v>
      </c>
      <c r="D1120">
        <v>2021</v>
      </c>
      <c r="E1120" t="s">
        <v>2279</v>
      </c>
      <c r="F1120" t="s">
        <v>2301</v>
      </c>
      <c r="G1120">
        <v>-31.999180555555501</v>
      </c>
      <c r="H1120">
        <v>115.54478611111</v>
      </c>
      <c r="I1120" t="s">
        <v>2330</v>
      </c>
      <c r="J1120">
        <v>13</v>
      </c>
      <c r="K1120">
        <v>10</v>
      </c>
      <c r="L1120">
        <v>11</v>
      </c>
      <c r="N1120">
        <v>1</v>
      </c>
      <c r="O1120">
        <v>0.75219999999999998</v>
      </c>
      <c r="R1120">
        <v>1.5885</v>
      </c>
    </row>
    <row r="1121" spans="1:18">
      <c r="A1121" t="s">
        <v>2083</v>
      </c>
      <c r="B1121" t="s">
        <v>2082</v>
      </c>
      <c r="D1121">
        <v>2021</v>
      </c>
      <c r="E1121" t="s">
        <v>2279</v>
      </c>
      <c r="F1121" t="s">
        <v>2301</v>
      </c>
      <c r="G1121">
        <v>-31.999180555555501</v>
      </c>
      <c r="H1121">
        <v>115.54478611111</v>
      </c>
      <c r="I1121" t="s">
        <v>2330</v>
      </c>
      <c r="J1121">
        <v>13</v>
      </c>
      <c r="K1121">
        <v>11</v>
      </c>
      <c r="L1121">
        <v>12</v>
      </c>
      <c r="N1121">
        <v>1</v>
      </c>
      <c r="O1121">
        <v>0.76019999999999999</v>
      </c>
      <c r="R1121">
        <v>1.5915999999999999</v>
      </c>
    </row>
    <row r="1122" spans="1:18">
      <c r="A1122" t="s">
        <v>2083</v>
      </c>
      <c r="B1122" t="s">
        <v>2082</v>
      </c>
      <c r="D1122">
        <v>2021</v>
      </c>
      <c r="E1122" t="s">
        <v>2279</v>
      </c>
      <c r="F1122" t="s">
        <v>2301</v>
      </c>
      <c r="G1122">
        <v>-31.999180555555501</v>
      </c>
      <c r="H1122">
        <v>115.54478611111</v>
      </c>
      <c r="I1122" t="s">
        <v>2330</v>
      </c>
      <c r="J1122">
        <v>13</v>
      </c>
      <c r="K1122">
        <v>12</v>
      </c>
      <c r="L1122">
        <v>13</v>
      </c>
      <c r="N1122">
        <v>1</v>
      </c>
      <c r="O1122">
        <v>0.68410000000000004</v>
      </c>
      <c r="R1122">
        <v>1.5946</v>
      </c>
    </row>
    <row r="1123" spans="1:18">
      <c r="A1123" t="s">
        <v>2083</v>
      </c>
      <c r="B1123" t="s">
        <v>2082</v>
      </c>
      <c r="D1123">
        <v>2021</v>
      </c>
      <c r="E1123" t="s">
        <v>2279</v>
      </c>
      <c r="F1123" t="s">
        <v>2301</v>
      </c>
      <c r="G1123">
        <v>-31.999180555555501</v>
      </c>
      <c r="H1123">
        <v>115.54478611111</v>
      </c>
      <c r="I1123" t="s">
        <v>2330</v>
      </c>
      <c r="J1123">
        <v>13</v>
      </c>
      <c r="K1123">
        <v>13</v>
      </c>
      <c r="L1123">
        <v>14</v>
      </c>
      <c r="N1123">
        <v>1</v>
      </c>
      <c r="O1123">
        <v>0.69820000000000004</v>
      </c>
      <c r="R1123">
        <v>1.611</v>
      </c>
    </row>
    <row r="1124" spans="1:18">
      <c r="A1124" t="s">
        <v>2083</v>
      </c>
      <c r="B1124" t="s">
        <v>2082</v>
      </c>
      <c r="D1124">
        <v>2021</v>
      </c>
      <c r="E1124" t="s">
        <v>2279</v>
      </c>
      <c r="F1124" t="s">
        <v>2301</v>
      </c>
      <c r="G1124">
        <v>-31.999180555555501</v>
      </c>
      <c r="H1124">
        <v>115.54478611111</v>
      </c>
      <c r="I1124" t="s">
        <v>2330</v>
      </c>
      <c r="J1124">
        <v>13</v>
      </c>
      <c r="K1124">
        <v>14</v>
      </c>
      <c r="L1124">
        <v>15</v>
      </c>
      <c r="N1124">
        <v>1</v>
      </c>
      <c r="O1124">
        <v>0.96360000000000001</v>
      </c>
      <c r="R1124">
        <v>1.6273</v>
      </c>
    </row>
    <row r="1125" spans="1:18">
      <c r="A1125" t="s">
        <v>2083</v>
      </c>
      <c r="B1125" t="s">
        <v>2082</v>
      </c>
      <c r="D1125">
        <v>2021</v>
      </c>
      <c r="E1125" t="s">
        <v>2279</v>
      </c>
      <c r="F1125" t="s">
        <v>2301</v>
      </c>
      <c r="G1125">
        <v>-31.999180555555501</v>
      </c>
      <c r="H1125">
        <v>115.54478611111</v>
      </c>
      <c r="I1125" t="s">
        <v>2330</v>
      </c>
      <c r="J1125">
        <v>13</v>
      </c>
      <c r="K1125">
        <v>15</v>
      </c>
      <c r="L1125">
        <v>16</v>
      </c>
      <c r="N1125">
        <v>1</v>
      </c>
      <c r="O1125">
        <v>1.0572999999999999</v>
      </c>
      <c r="R1125">
        <v>1.6302000000000001</v>
      </c>
    </row>
    <row r="1126" spans="1:18">
      <c r="A1126" t="s">
        <v>2083</v>
      </c>
      <c r="B1126" t="s">
        <v>2082</v>
      </c>
      <c r="D1126">
        <v>2021</v>
      </c>
      <c r="E1126" t="s">
        <v>2279</v>
      </c>
      <c r="F1126" t="s">
        <v>2301</v>
      </c>
      <c r="G1126">
        <v>-31.999180555555501</v>
      </c>
      <c r="H1126">
        <v>115.54478611111</v>
      </c>
      <c r="I1126" t="s">
        <v>2330</v>
      </c>
      <c r="J1126">
        <v>13</v>
      </c>
      <c r="K1126">
        <v>16</v>
      </c>
      <c r="L1126">
        <v>17</v>
      </c>
      <c r="N1126">
        <v>1</v>
      </c>
      <c r="O1126">
        <v>1.157</v>
      </c>
      <c r="R1126">
        <v>1.633</v>
      </c>
    </row>
    <row r="1127" spans="1:18">
      <c r="A1127" t="s">
        <v>2083</v>
      </c>
      <c r="B1127" t="s">
        <v>2082</v>
      </c>
      <c r="D1127">
        <v>2021</v>
      </c>
      <c r="E1127" t="s">
        <v>2279</v>
      </c>
      <c r="F1127" t="s">
        <v>2301</v>
      </c>
      <c r="G1127">
        <v>-31.999180555555501</v>
      </c>
      <c r="H1127">
        <v>115.54478611111</v>
      </c>
      <c r="I1127" t="s">
        <v>2330</v>
      </c>
      <c r="J1127">
        <v>13</v>
      </c>
      <c r="K1127">
        <v>17</v>
      </c>
      <c r="L1127">
        <v>18</v>
      </c>
      <c r="N1127">
        <v>1</v>
      </c>
      <c r="O1127">
        <v>0.64159999999999995</v>
      </c>
      <c r="R1127">
        <v>1.5153000000000001</v>
      </c>
    </row>
    <row r="1128" spans="1:18">
      <c r="A1128" t="s">
        <v>2083</v>
      </c>
      <c r="B1128" t="s">
        <v>2082</v>
      </c>
      <c r="D1128">
        <v>2021</v>
      </c>
      <c r="E1128" t="s">
        <v>2279</v>
      </c>
      <c r="F1128" t="s">
        <v>2301</v>
      </c>
      <c r="G1128">
        <v>-31.999180555555501</v>
      </c>
      <c r="H1128">
        <v>115.54478611111</v>
      </c>
      <c r="I1128" t="s">
        <v>2330</v>
      </c>
      <c r="J1128">
        <v>13</v>
      </c>
      <c r="K1128">
        <v>18</v>
      </c>
      <c r="L1128">
        <v>19</v>
      </c>
      <c r="N1128">
        <v>1</v>
      </c>
      <c r="O1128">
        <v>0.69289999999999996</v>
      </c>
      <c r="R1128">
        <v>1.3976999999999999</v>
      </c>
    </row>
    <row r="1129" spans="1:18">
      <c r="A1129" t="s">
        <v>2083</v>
      </c>
      <c r="B1129" t="s">
        <v>2082</v>
      </c>
      <c r="D1129">
        <v>2021</v>
      </c>
      <c r="E1129" t="s">
        <v>2279</v>
      </c>
      <c r="F1129" t="s">
        <v>2301</v>
      </c>
      <c r="G1129">
        <v>-31.999180555555501</v>
      </c>
      <c r="H1129">
        <v>115.54478611111</v>
      </c>
      <c r="I1129" t="s">
        <v>2330</v>
      </c>
      <c r="J1129">
        <v>13</v>
      </c>
      <c r="K1129">
        <v>19</v>
      </c>
      <c r="L1129">
        <v>20</v>
      </c>
      <c r="N1129">
        <v>1</v>
      </c>
      <c r="O1129">
        <v>0.85929999999999995</v>
      </c>
      <c r="R1129">
        <v>1.2931999999999999</v>
      </c>
    </row>
    <row r="1130" spans="1:18">
      <c r="A1130" t="s">
        <v>2083</v>
      </c>
      <c r="B1130" t="s">
        <v>2082</v>
      </c>
      <c r="D1130">
        <v>2021</v>
      </c>
      <c r="E1130" t="s">
        <v>2279</v>
      </c>
      <c r="F1130" t="s">
        <v>2301</v>
      </c>
      <c r="G1130">
        <v>-31.999180555555501</v>
      </c>
      <c r="H1130">
        <v>115.54478611111</v>
      </c>
      <c r="I1130" t="s">
        <v>2330</v>
      </c>
      <c r="J1130">
        <v>13</v>
      </c>
      <c r="K1130">
        <v>20</v>
      </c>
      <c r="L1130">
        <v>21</v>
      </c>
      <c r="N1130">
        <v>1</v>
      </c>
      <c r="O1130">
        <v>0.95450000000000002</v>
      </c>
      <c r="R1130">
        <v>1.1888000000000001</v>
      </c>
    </row>
    <row r="1131" spans="1:18">
      <c r="A1131" t="s">
        <v>2083</v>
      </c>
      <c r="B1131" t="s">
        <v>2082</v>
      </c>
      <c r="D1131">
        <v>2021</v>
      </c>
      <c r="E1131" t="s">
        <v>2279</v>
      </c>
      <c r="F1131" t="s">
        <v>2301</v>
      </c>
      <c r="G1131">
        <v>-31.999180555555501</v>
      </c>
      <c r="H1131">
        <v>115.54478611111</v>
      </c>
      <c r="I1131" t="s">
        <v>2330</v>
      </c>
      <c r="J1131">
        <v>13</v>
      </c>
      <c r="K1131">
        <v>21</v>
      </c>
      <c r="L1131">
        <v>22</v>
      </c>
      <c r="N1131">
        <v>1</v>
      </c>
      <c r="O1131">
        <v>1.1567000000000001</v>
      </c>
      <c r="R1131">
        <v>1.2741</v>
      </c>
    </row>
    <row r="1132" spans="1:18">
      <c r="A1132" t="s">
        <v>2083</v>
      </c>
      <c r="B1132" t="s">
        <v>2082</v>
      </c>
      <c r="D1132">
        <v>2021</v>
      </c>
      <c r="E1132" t="s">
        <v>2279</v>
      </c>
      <c r="F1132" t="s">
        <v>2301</v>
      </c>
      <c r="G1132">
        <v>-31.999180555555501</v>
      </c>
      <c r="H1132">
        <v>115.54478611111</v>
      </c>
      <c r="I1132" t="s">
        <v>2330</v>
      </c>
      <c r="J1132">
        <v>13</v>
      </c>
      <c r="K1132">
        <v>22</v>
      </c>
      <c r="L1132">
        <v>23</v>
      </c>
      <c r="N1132">
        <v>1</v>
      </c>
      <c r="O1132">
        <v>0.88460000000000005</v>
      </c>
      <c r="R1132">
        <v>1.3594999999999999</v>
      </c>
    </row>
    <row r="1133" spans="1:18">
      <c r="A1133" t="s">
        <v>2083</v>
      </c>
      <c r="B1133" t="s">
        <v>2082</v>
      </c>
      <c r="D1133">
        <v>2021</v>
      </c>
      <c r="E1133" t="s">
        <v>2279</v>
      </c>
      <c r="F1133" t="s">
        <v>2301</v>
      </c>
      <c r="G1133">
        <v>-31.999180555555501</v>
      </c>
      <c r="H1133">
        <v>115.54478611111</v>
      </c>
      <c r="I1133" t="s">
        <v>2330</v>
      </c>
      <c r="J1133">
        <v>13</v>
      </c>
      <c r="K1133">
        <v>23</v>
      </c>
      <c r="L1133">
        <v>24</v>
      </c>
      <c r="N1133">
        <v>1</v>
      </c>
      <c r="O1133">
        <v>0.9355</v>
      </c>
      <c r="R1133">
        <v>1.3626</v>
      </c>
    </row>
    <row r="1134" spans="1:18">
      <c r="A1134" t="s">
        <v>2083</v>
      </c>
      <c r="B1134" t="s">
        <v>2082</v>
      </c>
      <c r="D1134">
        <v>2021</v>
      </c>
      <c r="E1134" t="s">
        <v>2279</v>
      </c>
      <c r="F1134" t="s">
        <v>2301</v>
      </c>
      <c r="G1134">
        <v>-31.999180555555501</v>
      </c>
      <c r="H1134">
        <v>115.54478611111</v>
      </c>
      <c r="I1134" t="s">
        <v>2330</v>
      </c>
      <c r="J1134">
        <v>13</v>
      </c>
      <c r="K1134">
        <v>24</v>
      </c>
      <c r="L1134">
        <v>25</v>
      </c>
      <c r="N1134">
        <v>1</v>
      </c>
      <c r="O1134">
        <v>1.3151999999999999</v>
      </c>
      <c r="R1134">
        <v>1.3655999999999999</v>
      </c>
    </row>
    <row r="1135" spans="1:18">
      <c r="A1135" t="s">
        <v>2083</v>
      </c>
      <c r="B1135" t="s">
        <v>2082</v>
      </c>
      <c r="D1135">
        <v>2021</v>
      </c>
      <c r="E1135" t="s">
        <v>2279</v>
      </c>
      <c r="F1135" t="s">
        <v>2301</v>
      </c>
      <c r="G1135">
        <v>-31.999180555555501</v>
      </c>
      <c r="H1135">
        <v>115.54478611111</v>
      </c>
      <c r="I1135" t="s">
        <v>2330</v>
      </c>
      <c r="J1135">
        <v>13</v>
      </c>
      <c r="K1135">
        <v>25</v>
      </c>
      <c r="L1135">
        <v>26</v>
      </c>
      <c r="N1135">
        <v>1</v>
      </c>
      <c r="O1135">
        <v>1.3648</v>
      </c>
      <c r="R1135">
        <v>1.4109</v>
      </c>
    </row>
    <row r="1136" spans="1:18">
      <c r="A1136" t="s">
        <v>2083</v>
      </c>
      <c r="B1136" t="s">
        <v>2082</v>
      </c>
      <c r="D1136">
        <v>2021</v>
      </c>
      <c r="E1136" t="s">
        <v>2279</v>
      </c>
      <c r="F1136" t="s">
        <v>2301</v>
      </c>
      <c r="G1136">
        <v>-31.999180555555501</v>
      </c>
      <c r="H1136">
        <v>115.54478611111</v>
      </c>
      <c r="I1136" t="s">
        <v>2330</v>
      </c>
      <c r="J1136">
        <v>13</v>
      </c>
      <c r="K1136">
        <v>26</v>
      </c>
      <c r="L1136">
        <v>27</v>
      </c>
      <c r="N1136">
        <v>1</v>
      </c>
      <c r="O1136">
        <v>1.1332</v>
      </c>
      <c r="R1136">
        <v>1.4561999999999999</v>
      </c>
    </row>
    <row r="1137" spans="1:18">
      <c r="A1137" t="s">
        <v>2083</v>
      </c>
      <c r="B1137" t="s">
        <v>2082</v>
      </c>
      <c r="D1137">
        <v>2021</v>
      </c>
      <c r="E1137" t="s">
        <v>2279</v>
      </c>
      <c r="F1137" t="s">
        <v>2301</v>
      </c>
      <c r="G1137">
        <v>-31.999180555555501</v>
      </c>
      <c r="H1137">
        <v>115.54478611111</v>
      </c>
      <c r="I1137" t="s">
        <v>2330</v>
      </c>
      <c r="J1137">
        <v>13</v>
      </c>
      <c r="K1137">
        <v>27</v>
      </c>
      <c r="L1137">
        <v>28</v>
      </c>
      <c r="N1137">
        <v>1</v>
      </c>
      <c r="O1137">
        <v>1.1388</v>
      </c>
      <c r="R1137">
        <v>1.4251</v>
      </c>
    </row>
    <row r="1138" spans="1:18">
      <c r="A1138" t="s">
        <v>2083</v>
      </c>
      <c r="B1138" t="s">
        <v>2082</v>
      </c>
      <c r="D1138">
        <v>2021</v>
      </c>
      <c r="E1138" t="s">
        <v>2279</v>
      </c>
      <c r="F1138" t="s">
        <v>2301</v>
      </c>
      <c r="G1138">
        <v>-31.999180555555501</v>
      </c>
      <c r="H1138">
        <v>115.54478611111</v>
      </c>
      <c r="I1138" t="s">
        <v>2330</v>
      </c>
      <c r="J1138">
        <v>13</v>
      </c>
      <c r="K1138">
        <v>28</v>
      </c>
      <c r="L1138">
        <v>29</v>
      </c>
      <c r="N1138">
        <v>1</v>
      </c>
      <c r="O1138">
        <v>1.1133999999999999</v>
      </c>
      <c r="R1138">
        <v>1.3939999999999999</v>
      </c>
    </row>
    <row r="1139" spans="1:18">
      <c r="A1139" t="s">
        <v>2083</v>
      </c>
      <c r="B1139" t="s">
        <v>2082</v>
      </c>
      <c r="D1139">
        <v>2021</v>
      </c>
      <c r="E1139" t="s">
        <v>2279</v>
      </c>
      <c r="F1139" t="s">
        <v>2301</v>
      </c>
      <c r="G1139">
        <v>-31.999180555555501</v>
      </c>
      <c r="H1139">
        <v>115.54478611111</v>
      </c>
      <c r="I1139" t="s">
        <v>2330</v>
      </c>
      <c r="J1139">
        <v>13</v>
      </c>
      <c r="K1139">
        <v>29</v>
      </c>
      <c r="L1139">
        <v>30</v>
      </c>
      <c r="N1139">
        <v>1</v>
      </c>
      <c r="O1139">
        <v>1.2976000000000001</v>
      </c>
      <c r="R1139">
        <v>1.3292999999999999</v>
      </c>
    </row>
    <row r="1140" spans="1:18">
      <c r="A1140" t="s">
        <v>2083</v>
      </c>
      <c r="B1140" t="s">
        <v>2082</v>
      </c>
      <c r="D1140">
        <v>2021</v>
      </c>
      <c r="E1140" t="s">
        <v>2279</v>
      </c>
      <c r="F1140" t="s">
        <v>2301</v>
      </c>
      <c r="G1140">
        <v>-31.999180555555501</v>
      </c>
      <c r="H1140">
        <v>115.54478611111</v>
      </c>
      <c r="I1140" t="s">
        <v>2330</v>
      </c>
      <c r="J1140">
        <v>13</v>
      </c>
      <c r="K1140">
        <v>30</v>
      </c>
      <c r="L1140">
        <v>31</v>
      </c>
      <c r="N1140">
        <v>1</v>
      </c>
      <c r="O1140">
        <v>1.2290000000000001</v>
      </c>
      <c r="R1140">
        <v>1.2645999999999999</v>
      </c>
    </row>
    <row r="1141" spans="1:18">
      <c r="A1141" t="s">
        <v>2083</v>
      </c>
      <c r="B1141" t="s">
        <v>2082</v>
      </c>
      <c r="D1141">
        <v>2021</v>
      </c>
      <c r="E1141" t="s">
        <v>2279</v>
      </c>
      <c r="F1141" t="s">
        <v>2301</v>
      </c>
      <c r="G1141">
        <v>-31.999180555555501</v>
      </c>
      <c r="H1141">
        <v>115.54478611111</v>
      </c>
      <c r="I1141" t="s">
        <v>2330</v>
      </c>
      <c r="J1141">
        <v>13</v>
      </c>
      <c r="K1141">
        <v>31</v>
      </c>
      <c r="L1141">
        <v>32</v>
      </c>
      <c r="N1141">
        <v>1</v>
      </c>
      <c r="O1141">
        <v>1.0772999999999999</v>
      </c>
      <c r="R1141">
        <v>1.0907</v>
      </c>
    </row>
    <row r="1142" spans="1:18">
      <c r="A1142" t="s">
        <v>2083</v>
      </c>
      <c r="B1142" t="s">
        <v>2082</v>
      </c>
      <c r="D1142">
        <v>2021</v>
      </c>
      <c r="E1142" t="s">
        <v>2279</v>
      </c>
      <c r="F1142" t="s">
        <v>2301</v>
      </c>
      <c r="G1142">
        <v>-31.999180555555501</v>
      </c>
      <c r="H1142">
        <v>115.54478611111</v>
      </c>
      <c r="I1142" t="s">
        <v>2330</v>
      </c>
      <c r="J1142">
        <v>13</v>
      </c>
      <c r="K1142">
        <v>32</v>
      </c>
      <c r="L1142">
        <v>33</v>
      </c>
      <c r="N1142">
        <v>1</v>
      </c>
      <c r="O1142">
        <v>0.99670000000000003</v>
      </c>
      <c r="R1142">
        <v>1.0907</v>
      </c>
    </row>
    <row r="1143" spans="1:18">
      <c r="A1143" t="s">
        <v>2083</v>
      </c>
      <c r="B1143" t="s">
        <v>2082</v>
      </c>
      <c r="D1143">
        <v>2021</v>
      </c>
      <c r="E1143" t="s">
        <v>2279</v>
      </c>
      <c r="F1143" t="s">
        <v>2301</v>
      </c>
      <c r="G1143">
        <v>-31.999180555555501</v>
      </c>
      <c r="H1143">
        <v>115.54478611111</v>
      </c>
      <c r="I1143" t="s">
        <v>2330</v>
      </c>
      <c r="J1143">
        <v>13</v>
      </c>
      <c r="K1143">
        <v>33</v>
      </c>
      <c r="L1143">
        <v>34</v>
      </c>
      <c r="N1143">
        <v>1</v>
      </c>
      <c r="O1143">
        <v>0.62109999999999999</v>
      </c>
      <c r="R1143">
        <v>0.91669999999999996</v>
      </c>
    </row>
    <row r="1144" spans="1:18">
      <c r="A1144" t="s">
        <v>2083</v>
      </c>
      <c r="B1144" t="s">
        <v>2082</v>
      </c>
      <c r="D1144">
        <v>2021</v>
      </c>
      <c r="E1144" t="s">
        <v>2279</v>
      </c>
      <c r="F1144" t="s">
        <v>2301</v>
      </c>
      <c r="G1144">
        <v>-31.9989888888888</v>
      </c>
      <c r="H1144">
        <v>115.545069444444</v>
      </c>
      <c r="I1144" t="s">
        <v>2330</v>
      </c>
      <c r="J1144">
        <v>15</v>
      </c>
      <c r="K1144">
        <v>0</v>
      </c>
      <c r="L1144">
        <v>1</v>
      </c>
      <c r="N1144">
        <v>1</v>
      </c>
      <c r="O1144">
        <v>0.91659999999999997</v>
      </c>
      <c r="R1144">
        <v>5.8314000000000004</v>
      </c>
    </row>
    <row r="1145" spans="1:18">
      <c r="A1145" t="s">
        <v>2083</v>
      </c>
      <c r="B1145" t="s">
        <v>2082</v>
      </c>
      <c r="D1145">
        <v>2021</v>
      </c>
      <c r="E1145" t="s">
        <v>2279</v>
      </c>
      <c r="F1145" t="s">
        <v>2301</v>
      </c>
      <c r="G1145">
        <v>-31.9989888888888</v>
      </c>
      <c r="H1145">
        <v>115.545069444444</v>
      </c>
      <c r="I1145" t="s">
        <v>2330</v>
      </c>
      <c r="J1145">
        <v>15</v>
      </c>
      <c r="K1145">
        <v>1</v>
      </c>
      <c r="L1145">
        <v>2</v>
      </c>
      <c r="N1145">
        <v>1</v>
      </c>
      <c r="O1145">
        <v>0.96279999999999999</v>
      </c>
      <c r="R1145">
        <v>4.5281000000000002</v>
      </c>
    </row>
    <row r="1146" spans="1:18">
      <c r="A1146" t="s">
        <v>2083</v>
      </c>
      <c r="B1146" t="s">
        <v>2082</v>
      </c>
      <c r="D1146">
        <v>2021</v>
      </c>
      <c r="E1146" t="s">
        <v>2279</v>
      </c>
      <c r="F1146" t="s">
        <v>2301</v>
      </c>
      <c r="G1146">
        <v>-31.9989888888888</v>
      </c>
      <c r="H1146">
        <v>115.545069444444</v>
      </c>
      <c r="I1146" t="s">
        <v>2330</v>
      </c>
      <c r="J1146">
        <v>15</v>
      </c>
      <c r="K1146">
        <v>2</v>
      </c>
      <c r="L1146">
        <v>3</v>
      </c>
      <c r="N1146">
        <v>1</v>
      </c>
      <c r="O1146">
        <v>0.88500000000000001</v>
      </c>
      <c r="R1146">
        <v>3.2248999999999999</v>
      </c>
    </row>
    <row r="1147" spans="1:18">
      <c r="A1147" t="s">
        <v>2083</v>
      </c>
      <c r="B1147" t="s">
        <v>2082</v>
      </c>
      <c r="D1147">
        <v>2021</v>
      </c>
      <c r="E1147" t="s">
        <v>2279</v>
      </c>
      <c r="F1147" t="s">
        <v>2301</v>
      </c>
      <c r="G1147">
        <v>-31.9989888888888</v>
      </c>
      <c r="H1147">
        <v>115.545069444444</v>
      </c>
      <c r="I1147" t="s">
        <v>2330</v>
      </c>
      <c r="J1147">
        <v>15</v>
      </c>
      <c r="K1147">
        <v>3</v>
      </c>
      <c r="L1147">
        <v>4</v>
      </c>
      <c r="N1147">
        <v>1</v>
      </c>
      <c r="O1147">
        <v>0.93759999999999999</v>
      </c>
      <c r="R1147">
        <v>2.9388000000000001</v>
      </c>
    </row>
    <row r="1148" spans="1:18">
      <c r="A1148" t="s">
        <v>2083</v>
      </c>
      <c r="B1148" t="s">
        <v>2082</v>
      </c>
      <c r="D1148">
        <v>2021</v>
      </c>
      <c r="E1148" t="s">
        <v>2279</v>
      </c>
      <c r="F1148" t="s">
        <v>2301</v>
      </c>
      <c r="G1148">
        <v>-31.9989888888888</v>
      </c>
      <c r="H1148">
        <v>115.545069444444</v>
      </c>
      <c r="I1148" t="s">
        <v>2330</v>
      </c>
      <c r="J1148">
        <v>15</v>
      </c>
      <c r="K1148">
        <v>4</v>
      </c>
      <c r="L1148">
        <v>5</v>
      </c>
      <c r="N1148">
        <v>1</v>
      </c>
      <c r="O1148">
        <v>0.85140000000000005</v>
      </c>
      <c r="R1148">
        <v>2.6528</v>
      </c>
    </row>
    <row r="1149" spans="1:18">
      <c r="A1149" t="s">
        <v>2083</v>
      </c>
      <c r="B1149" t="s">
        <v>2082</v>
      </c>
      <c r="D1149">
        <v>2021</v>
      </c>
      <c r="E1149" t="s">
        <v>2279</v>
      </c>
      <c r="F1149" t="s">
        <v>2301</v>
      </c>
      <c r="G1149">
        <v>-31.9989888888888</v>
      </c>
      <c r="H1149">
        <v>115.545069444444</v>
      </c>
      <c r="I1149" t="s">
        <v>2330</v>
      </c>
      <c r="J1149">
        <v>15</v>
      </c>
      <c r="K1149">
        <v>5</v>
      </c>
      <c r="L1149">
        <v>6</v>
      </c>
      <c r="N1149">
        <v>1</v>
      </c>
      <c r="O1149">
        <v>0.90429999999999999</v>
      </c>
      <c r="R1149">
        <v>2.2446000000000002</v>
      </c>
    </row>
    <row r="1150" spans="1:18">
      <c r="A1150" t="s">
        <v>2083</v>
      </c>
      <c r="B1150" t="s">
        <v>2082</v>
      </c>
      <c r="D1150">
        <v>2021</v>
      </c>
      <c r="E1150" t="s">
        <v>2279</v>
      </c>
      <c r="F1150" t="s">
        <v>2301</v>
      </c>
      <c r="G1150">
        <v>-31.9989888888888</v>
      </c>
      <c r="H1150">
        <v>115.545069444444</v>
      </c>
      <c r="I1150" t="s">
        <v>2330</v>
      </c>
      <c r="J1150">
        <v>15</v>
      </c>
      <c r="K1150">
        <v>6</v>
      </c>
      <c r="L1150">
        <v>7</v>
      </c>
      <c r="N1150">
        <v>1</v>
      </c>
      <c r="O1150">
        <v>0.94389999999999996</v>
      </c>
      <c r="R1150">
        <v>1.8363</v>
      </c>
    </row>
    <row r="1151" spans="1:18">
      <c r="A1151" t="s">
        <v>2083</v>
      </c>
      <c r="B1151" t="s">
        <v>2082</v>
      </c>
      <c r="D1151">
        <v>2021</v>
      </c>
      <c r="E1151" t="s">
        <v>2279</v>
      </c>
      <c r="F1151" t="s">
        <v>2301</v>
      </c>
      <c r="G1151">
        <v>-31.9989888888888</v>
      </c>
      <c r="H1151">
        <v>115.545069444444</v>
      </c>
      <c r="I1151" t="s">
        <v>2330</v>
      </c>
      <c r="J1151">
        <v>15</v>
      </c>
      <c r="K1151">
        <v>7</v>
      </c>
      <c r="L1151">
        <v>8</v>
      </c>
      <c r="N1151">
        <v>1</v>
      </c>
      <c r="O1151">
        <v>0.71379999999999999</v>
      </c>
      <c r="R1151">
        <v>1.6798999999999999</v>
      </c>
    </row>
    <row r="1152" spans="1:18">
      <c r="A1152" t="s">
        <v>2083</v>
      </c>
      <c r="B1152" t="s">
        <v>2082</v>
      </c>
      <c r="D1152">
        <v>2021</v>
      </c>
      <c r="E1152" t="s">
        <v>2279</v>
      </c>
      <c r="F1152" t="s">
        <v>2301</v>
      </c>
      <c r="G1152">
        <v>-31.9989888888888</v>
      </c>
      <c r="H1152">
        <v>115.545069444444</v>
      </c>
      <c r="I1152" t="s">
        <v>2330</v>
      </c>
      <c r="J1152">
        <v>15</v>
      </c>
      <c r="K1152">
        <v>8</v>
      </c>
      <c r="L1152">
        <v>9</v>
      </c>
      <c r="N1152">
        <v>1</v>
      </c>
      <c r="O1152">
        <v>0.71879999999999999</v>
      </c>
      <c r="R1152">
        <v>1.5234000000000001</v>
      </c>
    </row>
    <row r="1153" spans="1:18">
      <c r="A1153" t="s">
        <v>2083</v>
      </c>
      <c r="B1153" t="s">
        <v>2082</v>
      </c>
      <c r="D1153">
        <v>2021</v>
      </c>
      <c r="E1153" t="s">
        <v>2279</v>
      </c>
      <c r="F1153" t="s">
        <v>2301</v>
      </c>
      <c r="G1153">
        <v>-31.9989888888888</v>
      </c>
      <c r="H1153">
        <v>115.545069444444</v>
      </c>
      <c r="I1153" t="s">
        <v>2330</v>
      </c>
      <c r="J1153">
        <v>15</v>
      </c>
      <c r="K1153">
        <v>9</v>
      </c>
      <c r="L1153">
        <v>10</v>
      </c>
      <c r="N1153">
        <v>1</v>
      </c>
      <c r="O1153">
        <v>0.89270000000000005</v>
      </c>
      <c r="R1153">
        <v>1.6183000000000001</v>
      </c>
    </row>
    <row r="1154" spans="1:18">
      <c r="A1154" t="s">
        <v>2083</v>
      </c>
      <c r="B1154" t="s">
        <v>2082</v>
      </c>
      <c r="D1154">
        <v>2021</v>
      </c>
      <c r="E1154" t="s">
        <v>2279</v>
      </c>
      <c r="F1154" t="s">
        <v>2301</v>
      </c>
      <c r="G1154">
        <v>-31.9989888888888</v>
      </c>
      <c r="H1154">
        <v>115.545069444444</v>
      </c>
      <c r="I1154" t="s">
        <v>2330</v>
      </c>
      <c r="J1154">
        <v>15</v>
      </c>
      <c r="K1154">
        <v>10</v>
      </c>
      <c r="L1154">
        <v>11</v>
      </c>
      <c r="N1154">
        <v>1</v>
      </c>
      <c r="O1154">
        <v>0.65359999999999996</v>
      </c>
      <c r="R1154">
        <v>1.7132000000000001</v>
      </c>
    </row>
    <row r="1155" spans="1:18">
      <c r="A1155" t="s">
        <v>2083</v>
      </c>
      <c r="B1155" t="s">
        <v>2082</v>
      </c>
      <c r="D1155">
        <v>2021</v>
      </c>
      <c r="E1155" t="s">
        <v>2279</v>
      </c>
      <c r="F1155" t="s">
        <v>2301</v>
      </c>
      <c r="G1155">
        <v>-31.9989888888888</v>
      </c>
      <c r="H1155">
        <v>115.545069444444</v>
      </c>
      <c r="I1155" t="s">
        <v>2330</v>
      </c>
      <c r="J1155">
        <v>15</v>
      </c>
      <c r="K1155">
        <v>11</v>
      </c>
      <c r="L1155">
        <v>12</v>
      </c>
      <c r="N1155">
        <v>1</v>
      </c>
      <c r="O1155">
        <v>0.89139999999999997</v>
      </c>
      <c r="R1155">
        <v>1.5634999999999999</v>
      </c>
    </row>
    <row r="1156" spans="1:18">
      <c r="A1156" t="s">
        <v>2083</v>
      </c>
      <c r="B1156" t="s">
        <v>2082</v>
      </c>
      <c r="D1156">
        <v>2021</v>
      </c>
      <c r="E1156" t="s">
        <v>2279</v>
      </c>
      <c r="F1156" t="s">
        <v>2301</v>
      </c>
      <c r="G1156">
        <v>-31.9989888888888</v>
      </c>
      <c r="H1156">
        <v>115.545069444444</v>
      </c>
      <c r="I1156" t="s">
        <v>2330</v>
      </c>
      <c r="J1156">
        <v>15</v>
      </c>
      <c r="K1156">
        <v>12</v>
      </c>
      <c r="L1156">
        <v>13</v>
      </c>
      <c r="N1156">
        <v>1</v>
      </c>
      <c r="O1156">
        <v>1.1422000000000001</v>
      </c>
      <c r="R1156">
        <v>1.4137</v>
      </c>
    </row>
    <row r="1157" spans="1:18">
      <c r="A1157" t="s">
        <v>2083</v>
      </c>
      <c r="B1157" t="s">
        <v>2082</v>
      </c>
      <c r="D1157">
        <v>2021</v>
      </c>
      <c r="E1157" t="s">
        <v>2279</v>
      </c>
      <c r="F1157" t="s">
        <v>2301</v>
      </c>
      <c r="G1157">
        <v>-31.9989888888888</v>
      </c>
      <c r="H1157">
        <v>115.545069444444</v>
      </c>
      <c r="I1157" t="s">
        <v>2330</v>
      </c>
      <c r="J1157">
        <v>15</v>
      </c>
      <c r="K1157">
        <v>13</v>
      </c>
      <c r="L1157">
        <v>14</v>
      </c>
      <c r="N1157">
        <v>1</v>
      </c>
      <c r="O1157">
        <v>1.0192000000000001</v>
      </c>
      <c r="R1157">
        <v>1.3693</v>
      </c>
    </row>
    <row r="1158" spans="1:18">
      <c r="A1158" t="s">
        <v>2083</v>
      </c>
      <c r="B1158" t="s">
        <v>2082</v>
      </c>
      <c r="D1158">
        <v>2021</v>
      </c>
      <c r="E1158" t="s">
        <v>2279</v>
      </c>
      <c r="F1158" t="s">
        <v>2301</v>
      </c>
      <c r="G1158">
        <v>-31.9989888888888</v>
      </c>
      <c r="H1158">
        <v>115.545069444444</v>
      </c>
      <c r="I1158" t="s">
        <v>2330</v>
      </c>
      <c r="J1158">
        <v>15</v>
      </c>
      <c r="K1158">
        <v>14</v>
      </c>
      <c r="L1158">
        <v>15</v>
      </c>
      <c r="N1158">
        <v>1</v>
      </c>
      <c r="O1158">
        <v>0.98270000000000002</v>
      </c>
      <c r="R1158">
        <v>1.3249</v>
      </c>
    </row>
    <row r="1159" spans="1:18">
      <c r="A1159" t="s">
        <v>2083</v>
      </c>
      <c r="B1159" t="s">
        <v>2082</v>
      </c>
      <c r="D1159">
        <v>2021</v>
      </c>
      <c r="E1159" t="s">
        <v>2279</v>
      </c>
      <c r="F1159" t="s">
        <v>2301</v>
      </c>
      <c r="G1159">
        <v>-31.9989888888888</v>
      </c>
      <c r="H1159">
        <v>115.545069444444</v>
      </c>
      <c r="I1159" t="s">
        <v>2330</v>
      </c>
      <c r="J1159">
        <v>15</v>
      </c>
      <c r="K1159">
        <v>15</v>
      </c>
      <c r="L1159">
        <v>16</v>
      </c>
      <c r="N1159">
        <v>1</v>
      </c>
      <c r="O1159">
        <v>1.1295999999999999</v>
      </c>
      <c r="R1159">
        <v>1.4577</v>
      </c>
    </row>
    <row r="1160" spans="1:18">
      <c r="A1160" t="s">
        <v>2083</v>
      </c>
      <c r="B1160" t="s">
        <v>2082</v>
      </c>
      <c r="D1160">
        <v>2021</v>
      </c>
      <c r="E1160" t="s">
        <v>2279</v>
      </c>
      <c r="F1160" t="s">
        <v>2301</v>
      </c>
      <c r="G1160">
        <v>-31.9989888888888</v>
      </c>
      <c r="H1160">
        <v>115.545069444444</v>
      </c>
      <c r="I1160" t="s">
        <v>2330</v>
      </c>
      <c r="J1160">
        <v>15</v>
      </c>
      <c r="K1160">
        <v>16</v>
      </c>
      <c r="L1160">
        <v>17</v>
      </c>
      <c r="N1160">
        <v>1</v>
      </c>
      <c r="O1160">
        <v>0.95669999999999999</v>
      </c>
      <c r="R1160">
        <v>1.5906</v>
      </c>
    </row>
    <row r="1161" spans="1:18">
      <c r="A1161" t="s">
        <v>2083</v>
      </c>
      <c r="B1161" t="s">
        <v>2082</v>
      </c>
      <c r="D1161">
        <v>2021</v>
      </c>
      <c r="E1161" t="s">
        <v>2279</v>
      </c>
      <c r="F1161" t="s">
        <v>2301</v>
      </c>
      <c r="G1161">
        <v>-31.9989888888888</v>
      </c>
      <c r="H1161">
        <v>115.545069444444</v>
      </c>
      <c r="I1161" t="s">
        <v>2330</v>
      </c>
      <c r="J1161">
        <v>15</v>
      </c>
      <c r="K1161">
        <v>17</v>
      </c>
      <c r="L1161">
        <v>18</v>
      </c>
      <c r="N1161">
        <v>1</v>
      </c>
      <c r="O1161">
        <v>1.3931</v>
      </c>
      <c r="R1161">
        <v>1.5181</v>
      </c>
    </row>
    <row r="1162" spans="1:18">
      <c r="A1162" t="s">
        <v>2083</v>
      </c>
      <c r="B1162" t="s">
        <v>2082</v>
      </c>
      <c r="D1162">
        <v>2021</v>
      </c>
      <c r="E1162" t="s">
        <v>2279</v>
      </c>
      <c r="F1162" t="s">
        <v>2301</v>
      </c>
      <c r="G1162">
        <v>-31.9989888888888</v>
      </c>
      <c r="H1162">
        <v>115.545069444444</v>
      </c>
      <c r="I1162" t="s">
        <v>2330</v>
      </c>
      <c r="J1162">
        <v>15</v>
      </c>
      <c r="K1162">
        <v>18</v>
      </c>
      <c r="L1162">
        <v>19</v>
      </c>
      <c r="N1162">
        <v>1</v>
      </c>
      <c r="O1162">
        <v>1.2069000000000001</v>
      </c>
      <c r="R1162">
        <v>1.4455</v>
      </c>
    </row>
    <row r="1163" spans="1:18">
      <c r="A1163" t="s">
        <v>2083</v>
      </c>
      <c r="B1163" t="s">
        <v>2082</v>
      </c>
      <c r="D1163">
        <v>2021</v>
      </c>
      <c r="E1163" t="s">
        <v>2279</v>
      </c>
      <c r="F1163" t="s">
        <v>2301</v>
      </c>
      <c r="G1163">
        <v>-31.9989888888888</v>
      </c>
      <c r="H1163">
        <v>115.545069444444</v>
      </c>
      <c r="I1163" t="s">
        <v>2330</v>
      </c>
      <c r="J1163">
        <v>15</v>
      </c>
      <c r="K1163">
        <v>19</v>
      </c>
      <c r="L1163">
        <v>20</v>
      </c>
      <c r="N1163">
        <v>1</v>
      </c>
      <c r="O1163">
        <v>0.78759999999999997</v>
      </c>
      <c r="R1163">
        <v>1.9782999999999999</v>
      </c>
    </row>
    <row r="1164" spans="1:18">
      <c r="A1164" t="s">
        <v>2083</v>
      </c>
      <c r="B1164" t="s">
        <v>2082</v>
      </c>
      <c r="D1164">
        <v>2021</v>
      </c>
      <c r="E1164" t="s">
        <v>2279</v>
      </c>
      <c r="F1164" t="s">
        <v>2301</v>
      </c>
      <c r="G1164">
        <v>-31.9989888888888</v>
      </c>
      <c r="H1164">
        <v>115.545069444444</v>
      </c>
      <c r="I1164" t="s">
        <v>2330</v>
      </c>
      <c r="J1164">
        <v>15</v>
      </c>
      <c r="K1164">
        <v>20</v>
      </c>
      <c r="L1164">
        <v>21</v>
      </c>
      <c r="N1164">
        <v>1</v>
      </c>
      <c r="O1164">
        <v>0.98980000000000001</v>
      </c>
      <c r="R1164">
        <v>2.5110000000000001</v>
      </c>
    </row>
    <row r="1165" spans="1:18">
      <c r="A1165" t="s">
        <v>2083</v>
      </c>
      <c r="B1165" t="s">
        <v>2082</v>
      </c>
      <c r="D1165">
        <v>2021</v>
      </c>
      <c r="E1165" t="s">
        <v>2279</v>
      </c>
      <c r="F1165" t="s">
        <v>2301</v>
      </c>
      <c r="G1165">
        <v>-31.9989888888888</v>
      </c>
      <c r="H1165">
        <v>115.545069444444</v>
      </c>
      <c r="I1165" t="s">
        <v>2330</v>
      </c>
      <c r="J1165">
        <v>15</v>
      </c>
      <c r="K1165">
        <v>21</v>
      </c>
      <c r="L1165">
        <v>22</v>
      </c>
      <c r="N1165">
        <v>1</v>
      </c>
      <c r="O1165">
        <v>1.1777</v>
      </c>
      <c r="R1165">
        <v>2.4624999999999999</v>
      </c>
    </row>
    <row r="1166" spans="1:18">
      <c r="A1166" t="s">
        <v>2083</v>
      </c>
      <c r="B1166" t="s">
        <v>2082</v>
      </c>
      <c r="D1166">
        <v>2021</v>
      </c>
      <c r="E1166" t="s">
        <v>2279</v>
      </c>
      <c r="F1166" t="s">
        <v>2301</v>
      </c>
      <c r="G1166">
        <v>-31.9989888888888</v>
      </c>
      <c r="H1166">
        <v>115.545069444444</v>
      </c>
      <c r="I1166" t="s">
        <v>2330</v>
      </c>
      <c r="J1166">
        <v>15</v>
      </c>
      <c r="K1166">
        <v>22</v>
      </c>
      <c r="L1166">
        <v>23</v>
      </c>
      <c r="N1166">
        <v>1</v>
      </c>
      <c r="O1166">
        <v>1.03</v>
      </c>
      <c r="R1166">
        <v>2.4140000000000001</v>
      </c>
    </row>
    <row r="1167" spans="1:18">
      <c r="A1167" t="s">
        <v>2083</v>
      </c>
      <c r="B1167" t="s">
        <v>2082</v>
      </c>
      <c r="D1167">
        <v>2021</v>
      </c>
      <c r="E1167" t="s">
        <v>2279</v>
      </c>
      <c r="F1167" t="s">
        <v>2301</v>
      </c>
      <c r="G1167">
        <v>-31.9989888888888</v>
      </c>
      <c r="H1167">
        <v>115.545069444444</v>
      </c>
      <c r="I1167" t="s">
        <v>2330</v>
      </c>
      <c r="J1167">
        <v>15</v>
      </c>
      <c r="K1167">
        <v>23</v>
      </c>
      <c r="L1167">
        <v>24</v>
      </c>
      <c r="N1167">
        <v>1</v>
      </c>
      <c r="O1167">
        <v>0.86470000000000002</v>
      </c>
      <c r="R1167">
        <v>2.3931</v>
      </c>
    </row>
    <row r="1168" spans="1:18">
      <c r="A1168" t="s">
        <v>2083</v>
      </c>
      <c r="B1168" t="s">
        <v>2082</v>
      </c>
      <c r="D1168">
        <v>2021</v>
      </c>
      <c r="E1168" t="s">
        <v>2279</v>
      </c>
      <c r="F1168" t="s">
        <v>2301</v>
      </c>
      <c r="G1168">
        <v>-31.9989888888888</v>
      </c>
      <c r="H1168">
        <v>115.545069444444</v>
      </c>
      <c r="I1168" t="s">
        <v>2330</v>
      </c>
      <c r="J1168">
        <v>15</v>
      </c>
      <c r="K1168">
        <v>24</v>
      </c>
      <c r="L1168">
        <v>25</v>
      </c>
      <c r="N1168">
        <v>1</v>
      </c>
      <c r="O1168">
        <v>1.2179</v>
      </c>
      <c r="R1168">
        <v>2.3931</v>
      </c>
    </row>
    <row r="1169" spans="1:18">
      <c r="A1169" t="s">
        <v>2083</v>
      </c>
      <c r="B1169" t="s">
        <v>2082</v>
      </c>
      <c r="D1169">
        <v>2021</v>
      </c>
      <c r="E1169" t="s">
        <v>2279</v>
      </c>
      <c r="F1169" t="s">
        <v>2301</v>
      </c>
      <c r="G1169">
        <v>-31.9989888888888</v>
      </c>
      <c r="H1169">
        <v>115.545069444444</v>
      </c>
      <c r="I1169" t="s">
        <v>2330</v>
      </c>
      <c r="J1169">
        <v>15</v>
      </c>
      <c r="K1169">
        <v>25</v>
      </c>
      <c r="L1169">
        <v>26</v>
      </c>
      <c r="N1169">
        <v>1</v>
      </c>
      <c r="O1169">
        <v>1.0527</v>
      </c>
      <c r="R1169">
        <v>2.3721999999999999</v>
      </c>
    </row>
    <row r="1170" spans="1:18">
      <c r="A1170" t="s">
        <v>2083</v>
      </c>
      <c r="B1170" t="s">
        <v>2082</v>
      </c>
      <c r="D1170">
        <v>2021</v>
      </c>
      <c r="E1170" t="s">
        <v>2273</v>
      </c>
      <c r="F1170" t="s">
        <v>2301</v>
      </c>
      <c r="G1170">
        <v>-40.665858999999998</v>
      </c>
      <c r="H1170">
        <v>144.75903</v>
      </c>
      <c r="I1170" t="s">
        <v>2332</v>
      </c>
      <c r="J1170" t="s">
        <v>2278</v>
      </c>
      <c r="K1170">
        <v>0</v>
      </c>
      <c r="L1170">
        <v>1</v>
      </c>
      <c r="N1170">
        <v>1</v>
      </c>
      <c r="O1170">
        <v>0.39700000000000002</v>
      </c>
      <c r="R1170">
        <v>3.9196</v>
      </c>
    </row>
    <row r="1171" spans="1:18">
      <c r="A1171" t="s">
        <v>2083</v>
      </c>
      <c r="B1171" t="s">
        <v>2082</v>
      </c>
      <c r="D1171">
        <v>2021</v>
      </c>
      <c r="E1171" t="s">
        <v>2273</v>
      </c>
      <c r="F1171" t="s">
        <v>2301</v>
      </c>
      <c r="G1171">
        <v>-40.665858999999998</v>
      </c>
      <c r="H1171">
        <v>144.75903</v>
      </c>
      <c r="I1171" t="s">
        <v>2332</v>
      </c>
      <c r="J1171" t="s">
        <v>2278</v>
      </c>
      <c r="K1171">
        <v>1</v>
      </c>
      <c r="L1171">
        <v>4</v>
      </c>
      <c r="N1171">
        <v>3</v>
      </c>
      <c r="O1171">
        <v>0.43020000000000003</v>
      </c>
      <c r="R1171">
        <v>3.7195999999999998</v>
      </c>
    </row>
    <row r="1172" spans="1:18">
      <c r="A1172" t="s">
        <v>2083</v>
      </c>
      <c r="B1172" t="s">
        <v>2082</v>
      </c>
      <c r="D1172">
        <v>2021</v>
      </c>
      <c r="E1172" t="s">
        <v>2273</v>
      </c>
      <c r="F1172" t="s">
        <v>2301</v>
      </c>
      <c r="G1172">
        <v>-40.665858999999998</v>
      </c>
      <c r="H1172">
        <v>144.75903</v>
      </c>
      <c r="I1172" t="s">
        <v>2332</v>
      </c>
      <c r="J1172" t="s">
        <v>2278</v>
      </c>
      <c r="K1172">
        <v>4</v>
      </c>
      <c r="L1172">
        <v>7</v>
      </c>
      <c r="N1172">
        <v>3</v>
      </c>
      <c r="O1172">
        <v>0.47199999999999998</v>
      </c>
      <c r="R1172">
        <v>2.5668000000000002</v>
      </c>
    </row>
    <row r="1173" spans="1:18">
      <c r="A1173" t="s">
        <v>2083</v>
      </c>
      <c r="B1173" t="s">
        <v>2082</v>
      </c>
      <c r="D1173">
        <v>2021</v>
      </c>
      <c r="E1173" t="s">
        <v>2273</v>
      </c>
      <c r="F1173" t="s">
        <v>2301</v>
      </c>
      <c r="G1173">
        <v>-40.665858999999998</v>
      </c>
      <c r="H1173">
        <v>144.75903</v>
      </c>
      <c r="I1173" t="s">
        <v>2332</v>
      </c>
      <c r="J1173" t="s">
        <v>2278</v>
      </c>
      <c r="K1173">
        <v>7</v>
      </c>
      <c r="L1173">
        <v>10</v>
      </c>
      <c r="N1173">
        <v>3</v>
      </c>
      <c r="O1173">
        <v>0.4083</v>
      </c>
      <c r="R1173">
        <v>2.7014999999999998</v>
      </c>
    </row>
    <row r="1174" spans="1:18">
      <c r="A1174" t="s">
        <v>2083</v>
      </c>
      <c r="B1174" t="s">
        <v>2082</v>
      </c>
      <c r="D1174">
        <v>2021</v>
      </c>
      <c r="E1174" t="s">
        <v>2273</v>
      </c>
      <c r="F1174" t="s">
        <v>2301</v>
      </c>
      <c r="G1174">
        <v>-40.665858999999998</v>
      </c>
      <c r="H1174">
        <v>144.75903</v>
      </c>
      <c r="I1174" t="s">
        <v>2332</v>
      </c>
      <c r="J1174" t="s">
        <v>2278</v>
      </c>
      <c r="K1174">
        <v>10</v>
      </c>
      <c r="L1174">
        <v>13</v>
      </c>
      <c r="N1174">
        <v>3</v>
      </c>
      <c r="O1174">
        <v>0.34889999999999999</v>
      </c>
      <c r="R1174">
        <v>2.8361999999999998</v>
      </c>
    </row>
    <row r="1175" spans="1:18">
      <c r="A1175" t="s">
        <v>2083</v>
      </c>
      <c r="B1175" t="s">
        <v>2082</v>
      </c>
      <c r="D1175">
        <v>2021</v>
      </c>
      <c r="E1175" t="s">
        <v>2273</v>
      </c>
      <c r="F1175" t="s">
        <v>2301</v>
      </c>
      <c r="G1175">
        <v>-40.665858999999998</v>
      </c>
      <c r="H1175">
        <v>144.75903</v>
      </c>
      <c r="I1175" t="s">
        <v>2332</v>
      </c>
      <c r="J1175" t="s">
        <v>2278</v>
      </c>
      <c r="K1175">
        <v>13</v>
      </c>
      <c r="L1175">
        <v>16</v>
      </c>
      <c r="N1175">
        <v>3</v>
      </c>
      <c r="O1175">
        <v>0.42180000000000001</v>
      </c>
      <c r="R1175">
        <v>2.4823</v>
      </c>
    </row>
    <row r="1176" spans="1:18">
      <c r="A1176" t="s">
        <v>2083</v>
      </c>
      <c r="B1176" t="s">
        <v>2082</v>
      </c>
      <c r="D1176">
        <v>2021</v>
      </c>
      <c r="E1176" t="s">
        <v>2273</v>
      </c>
      <c r="F1176" t="s">
        <v>2301</v>
      </c>
      <c r="G1176">
        <v>-40.665858999999998</v>
      </c>
      <c r="H1176">
        <v>144.75903</v>
      </c>
      <c r="I1176" t="s">
        <v>2332</v>
      </c>
      <c r="J1176" t="s">
        <v>2278</v>
      </c>
      <c r="K1176">
        <v>16</v>
      </c>
      <c r="L1176">
        <v>19</v>
      </c>
      <c r="N1176">
        <v>3</v>
      </c>
      <c r="O1176">
        <v>0.35589999999999999</v>
      </c>
      <c r="R1176">
        <v>2.1284999999999998</v>
      </c>
    </row>
    <row r="1177" spans="1:18">
      <c r="A1177" t="s">
        <v>2083</v>
      </c>
      <c r="B1177" t="s">
        <v>2082</v>
      </c>
      <c r="D1177">
        <v>2021</v>
      </c>
      <c r="E1177" t="s">
        <v>2273</v>
      </c>
      <c r="F1177" t="s">
        <v>2301</v>
      </c>
      <c r="G1177">
        <v>-40.665858999999998</v>
      </c>
      <c r="H1177">
        <v>144.75903</v>
      </c>
      <c r="I1177" t="s">
        <v>2332</v>
      </c>
      <c r="J1177" t="s">
        <v>2278</v>
      </c>
      <c r="K1177">
        <v>19</v>
      </c>
      <c r="L1177">
        <v>22</v>
      </c>
      <c r="N1177">
        <v>3</v>
      </c>
      <c r="O1177">
        <v>0.42420000000000002</v>
      </c>
      <c r="R1177">
        <v>1.8006</v>
      </c>
    </row>
    <row r="1178" spans="1:18">
      <c r="A1178" t="s">
        <v>2083</v>
      </c>
      <c r="B1178" t="s">
        <v>2082</v>
      </c>
      <c r="D1178">
        <v>2021</v>
      </c>
      <c r="E1178" t="s">
        <v>2273</v>
      </c>
      <c r="F1178" t="s">
        <v>2301</v>
      </c>
      <c r="G1178">
        <v>-40.665858999999998</v>
      </c>
      <c r="H1178">
        <v>144.75903</v>
      </c>
      <c r="I1178" t="s">
        <v>2332</v>
      </c>
      <c r="J1178" t="s">
        <v>2278</v>
      </c>
      <c r="K1178">
        <v>22</v>
      </c>
      <c r="L1178">
        <v>25</v>
      </c>
      <c r="N1178">
        <v>3</v>
      </c>
      <c r="O1178">
        <v>0.49130000000000001</v>
      </c>
      <c r="R1178">
        <v>2.7357</v>
      </c>
    </row>
    <row r="1179" spans="1:18">
      <c r="A1179" t="s">
        <v>2083</v>
      </c>
      <c r="B1179" t="s">
        <v>2082</v>
      </c>
      <c r="D1179">
        <v>2021</v>
      </c>
      <c r="E1179" t="s">
        <v>2273</v>
      </c>
      <c r="F1179" t="s">
        <v>2301</v>
      </c>
      <c r="G1179">
        <v>-40.665858999999998</v>
      </c>
      <c r="H1179">
        <v>144.75903</v>
      </c>
      <c r="I1179" t="s">
        <v>2332</v>
      </c>
      <c r="J1179" t="s">
        <v>2278</v>
      </c>
      <c r="K1179">
        <v>25</v>
      </c>
      <c r="L1179">
        <v>28</v>
      </c>
      <c r="N1179">
        <v>3</v>
      </c>
      <c r="O1179">
        <v>0.49530000000000002</v>
      </c>
      <c r="R1179">
        <v>3.1776</v>
      </c>
    </row>
    <row r="1180" spans="1:18">
      <c r="A1180" t="s">
        <v>2083</v>
      </c>
      <c r="B1180" t="s">
        <v>2082</v>
      </c>
      <c r="D1180">
        <v>2021</v>
      </c>
      <c r="E1180" t="s">
        <v>2273</v>
      </c>
      <c r="F1180" t="s">
        <v>2301</v>
      </c>
      <c r="G1180">
        <v>-40.665858999999998</v>
      </c>
      <c r="H1180">
        <v>144.75903</v>
      </c>
      <c r="I1180" t="s">
        <v>2332</v>
      </c>
      <c r="J1180" t="s">
        <v>2278</v>
      </c>
      <c r="K1180">
        <v>28</v>
      </c>
      <c r="L1180">
        <v>31</v>
      </c>
      <c r="N1180">
        <v>3</v>
      </c>
      <c r="O1180">
        <v>0.46350000000000002</v>
      </c>
      <c r="R1180">
        <v>3.6196000000000002</v>
      </c>
    </row>
    <row r="1181" spans="1:18">
      <c r="A1181" t="s">
        <v>2083</v>
      </c>
      <c r="B1181" t="s">
        <v>2082</v>
      </c>
      <c r="D1181">
        <v>2021</v>
      </c>
      <c r="E1181" t="s">
        <v>2273</v>
      </c>
      <c r="F1181" t="s">
        <v>2301</v>
      </c>
      <c r="G1181">
        <v>-40.665858999999998</v>
      </c>
      <c r="H1181">
        <v>144.75903</v>
      </c>
      <c r="I1181" t="s">
        <v>2332</v>
      </c>
      <c r="J1181" t="s">
        <v>2278</v>
      </c>
      <c r="K1181">
        <v>31</v>
      </c>
      <c r="L1181">
        <v>34</v>
      </c>
      <c r="N1181">
        <v>3</v>
      </c>
      <c r="O1181">
        <v>0.42199999999999999</v>
      </c>
      <c r="R1181">
        <v>2.6541000000000001</v>
      </c>
    </row>
    <row r="1182" spans="1:18">
      <c r="A1182" t="s">
        <v>2083</v>
      </c>
      <c r="B1182" t="s">
        <v>2082</v>
      </c>
      <c r="D1182">
        <v>2021</v>
      </c>
      <c r="E1182" t="s">
        <v>2273</v>
      </c>
      <c r="F1182" t="s">
        <v>2301</v>
      </c>
      <c r="G1182">
        <v>-40.665858999999998</v>
      </c>
      <c r="H1182">
        <v>144.75903</v>
      </c>
      <c r="I1182" t="s">
        <v>2332</v>
      </c>
      <c r="J1182" t="s">
        <v>2278</v>
      </c>
      <c r="K1182">
        <v>34</v>
      </c>
      <c r="L1182">
        <v>37</v>
      </c>
      <c r="N1182">
        <v>3</v>
      </c>
      <c r="O1182">
        <v>0.55130000000000001</v>
      </c>
      <c r="R1182">
        <v>1.6884999999999999</v>
      </c>
    </row>
    <row r="1183" spans="1:18">
      <c r="A1183" t="s">
        <v>2083</v>
      </c>
      <c r="B1183" t="s">
        <v>2082</v>
      </c>
      <c r="D1183">
        <v>2021</v>
      </c>
      <c r="E1183" t="s">
        <v>2273</v>
      </c>
      <c r="F1183" t="s">
        <v>2301</v>
      </c>
      <c r="G1183">
        <v>-40.665858999999998</v>
      </c>
      <c r="H1183">
        <v>144.75903</v>
      </c>
      <c r="I1183" t="s">
        <v>2332</v>
      </c>
      <c r="J1183" t="s">
        <v>2278</v>
      </c>
      <c r="K1183">
        <v>37</v>
      </c>
      <c r="L1183">
        <v>40</v>
      </c>
      <c r="N1183">
        <v>3</v>
      </c>
      <c r="O1183">
        <v>0.58150000000000002</v>
      </c>
      <c r="R1183">
        <v>1.6185</v>
      </c>
    </row>
    <row r="1184" spans="1:18">
      <c r="A1184" t="s">
        <v>2083</v>
      </c>
      <c r="B1184" t="s">
        <v>2082</v>
      </c>
      <c r="D1184">
        <v>2021</v>
      </c>
      <c r="E1184" t="s">
        <v>2273</v>
      </c>
      <c r="F1184" t="s">
        <v>2301</v>
      </c>
      <c r="G1184">
        <v>-40.665858999999998</v>
      </c>
      <c r="H1184">
        <v>144.75903</v>
      </c>
      <c r="I1184" t="s">
        <v>2332</v>
      </c>
      <c r="J1184" t="s">
        <v>2278</v>
      </c>
      <c r="K1184">
        <v>40</v>
      </c>
      <c r="L1184">
        <v>43</v>
      </c>
      <c r="N1184">
        <v>3</v>
      </c>
      <c r="O1184">
        <v>0.45290000000000002</v>
      </c>
      <c r="R1184">
        <v>1.5485</v>
      </c>
    </row>
    <row r="1185" spans="1:18">
      <c r="A1185" t="s">
        <v>2083</v>
      </c>
      <c r="B1185" t="s">
        <v>2082</v>
      </c>
      <c r="D1185">
        <v>2021</v>
      </c>
      <c r="E1185" t="s">
        <v>2273</v>
      </c>
      <c r="F1185" t="s">
        <v>2301</v>
      </c>
      <c r="G1185">
        <v>-40.665858999999998</v>
      </c>
      <c r="H1185">
        <v>144.75903</v>
      </c>
      <c r="I1185" t="s">
        <v>2332</v>
      </c>
      <c r="J1185" t="s">
        <v>2278</v>
      </c>
      <c r="K1185">
        <v>43</v>
      </c>
      <c r="L1185">
        <v>46</v>
      </c>
      <c r="N1185">
        <v>3</v>
      </c>
      <c r="O1185">
        <v>0.44040000000000001</v>
      </c>
      <c r="R1185">
        <v>2.1118000000000001</v>
      </c>
    </row>
    <row r="1186" spans="1:18">
      <c r="A1186" t="s">
        <v>2083</v>
      </c>
      <c r="B1186" t="s">
        <v>2082</v>
      </c>
      <c r="D1186">
        <v>2021</v>
      </c>
      <c r="E1186" t="s">
        <v>2273</v>
      </c>
      <c r="F1186" t="s">
        <v>2301</v>
      </c>
      <c r="G1186">
        <v>-40.665858999999998</v>
      </c>
      <c r="H1186">
        <v>144.75903</v>
      </c>
      <c r="I1186" t="s">
        <v>2332</v>
      </c>
      <c r="J1186" t="s">
        <v>2278</v>
      </c>
      <c r="K1186">
        <v>46</v>
      </c>
      <c r="L1186">
        <v>49</v>
      </c>
      <c r="N1186">
        <v>3</v>
      </c>
      <c r="O1186">
        <v>0.5615</v>
      </c>
      <c r="R1186">
        <v>2.6751999999999998</v>
      </c>
    </row>
    <row r="1187" spans="1:18">
      <c r="A1187" t="s">
        <v>2083</v>
      </c>
      <c r="B1187" t="s">
        <v>2082</v>
      </c>
      <c r="D1187">
        <v>2021</v>
      </c>
      <c r="E1187" t="s">
        <v>2273</v>
      </c>
      <c r="F1187" t="s">
        <v>2301</v>
      </c>
      <c r="G1187">
        <v>-40.665858999999998</v>
      </c>
      <c r="H1187">
        <v>144.75903</v>
      </c>
      <c r="I1187" t="s">
        <v>2332</v>
      </c>
      <c r="J1187" t="s">
        <v>2278</v>
      </c>
      <c r="K1187">
        <v>49</v>
      </c>
      <c r="L1187">
        <v>52</v>
      </c>
      <c r="N1187">
        <v>3</v>
      </c>
      <c r="O1187">
        <v>0.59150000000000003</v>
      </c>
      <c r="R1187">
        <v>2.5975000000000001</v>
      </c>
    </row>
    <row r="1188" spans="1:18">
      <c r="A1188" t="s">
        <v>2083</v>
      </c>
      <c r="B1188" t="s">
        <v>2082</v>
      </c>
      <c r="D1188">
        <v>2021</v>
      </c>
      <c r="E1188" t="s">
        <v>2273</v>
      </c>
      <c r="F1188" t="s">
        <v>2301</v>
      </c>
      <c r="G1188">
        <v>-40.665858999999998</v>
      </c>
      <c r="H1188">
        <v>144.75903</v>
      </c>
      <c r="I1188" t="s">
        <v>2332</v>
      </c>
      <c r="J1188" t="s">
        <v>2278</v>
      </c>
      <c r="K1188">
        <v>52</v>
      </c>
      <c r="L1188">
        <v>55</v>
      </c>
      <c r="N1188">
        <v>3</v>
      </c>
      <c r="O1188">
        <v>0.43759999999999999</v>
      </c>
      <c r="R1188">
        <v>2.5196999999999998</v>
      </c>
    </row>
    <row r="1189" spans="1:18">
      <c r="A1189" t="s">
        <v>2083</v>
      </c>
      <c r="B1189" t="s">
        <v>2082</v>
      </c>
      <c r="D1189">
        <v>2021</v>
      </c>
      <c r="E1189" t="s">
        <v>2273</v>
      </c>
      <c r="F1189" t="s">
        <v>2301</v>
      </c>
      <c r="G1189">
        <v>-40.665858999999998</v>
      </c>
      <c r="H1189">
        <v>144.75903</v>
      </c>
      <c r="I1189" t="s">
        <v>2332</v>
      </c>
      <c r="J1189" t="s">
        <v>2278</v>
      </c>
      <c r="K1189">
        <v>55</v>
      </c>
      <c r="L1189">
        <v>58</v>
      </c>
      <c r="N1189">
        <v>3</v>
      </c>
      <c r="O1189">
        <v>0.4219</v>
      </c>
      <c r="R1189">
        <v>2.5133000000000001</v>
      </c>
    </row>
    <row r="1190" spans="1:18">
      <c r="A1190" t="s">
        <v>2083</v>
      </c>
      <c r="B1190" t="s">
        <v>2082</v>
      </c>
      <c r="D1190">
        <v>2021</v>
      </c>
      <c r="E1190" t="s">
        <v>2273</v>
      </c>
      <c r="F1190" t="s">
        <v>2301</v>
      </c>
      <c r="G1190">
        <v>-40.665858999999998</v>
      </c>
      <c r="H1190">
        <v>144.75903</v>
      </c>
      <c r="I1190" t="s">
        <v>2332</v>
      </c>
      <c r="J1190" t="s">
        <v>2278</v>
      </c>
      <c r="K1190">
        <v>58</v>
      </c>
      <c r="L1190">
        <v>61</v>
      </c>
      <c r="N1190">
        <v>3</v>
      </c>
      <c r="O1190">
        <v>0.49270000000000003</v>
      </c>
      <c r="R1190">
        <v>2.5068000000000001</v>
      </c>
    </row>
    <row r="1191" spans="1:18">
      <c r="A1191" t="s">
        <v>2083</v>
      </c>
      <c r="B1191" t="s">
        <v>2082</v>
      </c>
      <c r="D1191">
        <v>2021</v>
      </c>
      <c r="E1191" t="s">
        <v>2273</v>
      </c>
      <c r="F1191" t="s">
        <v>2301</v>
      </c>
      <c r="G1191">
        <v>-40.665858999999998</v>
      </c>
      <c r="H1191">
        <v>144.75903</v>
      </c>
      <c r="I1191" t="s">
        <v>2332</v>
      </c>
      <c r="J1191" t="s">
        <v>2278</v>
      </c>
      <c r="K1191">
        <v>61</v>
      </c>
      <c r="L1191">
        <v>64</v>
      </c>
      <c r="N1191">
        <v>3</v>
      </c>
      <c r="O1191">
        <v>0.53639999999999999</v>
      </c>
      <c r="R1191">
        <v>2.5082</v>
      </c>
    </row>
    <row r="1192" spans="1:18">
      <c r="A1192" t="s">
        <v>2083</v>
      </c>
      <c r="B1192" t="s">
        <v>2082</v>
      </c>
      <c r="D1192">
        <v>2021</v>
      </c>
      <c r="E1192" t="s">
        <v>2273</v>
      </c>
      <c r="F1192" t="s">
        <v>2301</v>
      </c>
      <c r="G1192">
        <v>-40.665858999999998</v>
      </c>
      <c r="H1192">
        <v>144.75903</v>
      </c>
      <c r="I1192" t="s">
        <v>2332</v>
      </c>
      <c r="J1192" t="s">
        <v>2278</v>
      </c>
      <c r="K1192">
        <v>64</v>
      </c>
      <c r="L1192">
        <v>67</v>
      </c>
      <c r="N1192">
        <v>3</v>
      </c>
      <c r="O1192">
        <v>0.55659999999999998</v>
      </c>
      <c r="R1192">
        <v>2.5095000000000001</v>
      </c>
    </row>
    <row r="1193" spans="1:18">
      <c r="A1193" t="s">
        <v>2083</v>
      </c>
      <c r="B1193" t="s">
        <v>2082</v>
      </c>
      <c r="D1193">
        <v>2021</v>
      </c>
      <c r="E1193" t="s">
        <v>2273</v>
      </c>
      <c r="F1193" t="s">
        <v>2301</v>
      </c>
      <c r="G1193">
        <v>-40.665858999999998</v>
      </c>
      <c r="H1193">
        <v>144.75903</v>
      </c>
      <c r="I1193" t="s">
        <v>2332</v>
      </c>
      <c r="J1193" t="s">
        <v>2278</v>
      </c>
      <c r="K1193">
        <v>67</v>
      </c>
      <c r="L1193">
        <v>70</v>
      </c>
      <c r="N1193">
        <v>3</v>
      </c>
      <c r="O1193">
        <v>0.55989999999999995</v>
      </c>
      <c r="R1193">
        <v>2.0390999999999999</v>
      </c>
    </row>
    <row r="1194" spans="1:18">
      <c r="A1194" t="s">
        <v>2083</v>
      </c>
      <c r="B1194" t="s">
        <v>2082</v>
      </c>
      <c r="D1194">
        <v>2021</v>
      </c>
      <c r="E1194" t="s">
        <v>2273</v>
      </c>
      <c r="F1194" t="s">
        <v>2301</v>
      </c>
      <c r="G1194">
        <v>-40.665858999999998</v>
      </c>
      <c r="H1194">
        <v>144.75903</v>
      </c>
      <c r="I1194" t="s">
        <v>2332</v>
      </c>
      <c r="J1194" t="s">
        <v>2278</v>
      </c>
      <c r="K1194">
        <v>70</v>
      </c>
      <c r="L1194">
        <v>73</v>
      </c>
      <c r="N1194">
        <v>3</v>
      </c>
      <c r="O1194">
        <v>0.49930000000000002</v>
      </c>
      <c r="R1194">
        <v>1.5687</v>
      </c>
    </row>
    <row r="1195" spans="1:18">
      <c r="A1195" t="s">
        <v>2083</v>
      </c>
      <c r="B1195" t="s">
        <v>2082</v>
      </c>
      <c r="D1195">
        <v>2021</v>
      </c>
      <c r="E1195" t="s">
        <v>2273</v>
      </c>
      <c r="F1195" t="s">
        <v>2301</v>
      </c>
      <c r="G1195">
        <v>-40.665858999999998</v>
      </c>
      <c r="H1195">
        <v>144.75903</v>
      </c>
      <c r="I1195" t="s">
        <v>2332</v>
      </c>
      <c r="J1195" t="s">
        <v>2278</v>
      </c>
      <c r="K1195">
        <v>73</v>
      </c>
      <c r="L1195">
        <v>76</v>
      </c>
      <c r="N1195">
        <v>3</v>
      </c>
      <c r="O1195">
        <v>0.55049999999999999</v>
      </c>
      <c r="R1195">
        <v>1.8243</v>
      </c>
    </row>
    <row r="1196" spans="1:18">
      <c r="A1196" t="s">
        <v>2083</v>
      </c>
      <c r="B1196" t="s">
        <v>2082</v>
      </c>
      <c r="D1196">
        <v>2021</v>
      </c>
      <c r="E1196" t="s">
        <v>2273</v>
      </c>
      <c r="F1196" t="s">
        <v>2301</v>
      </c>
      <c r="G1196">
        <v>-40.665858999999998</v>
      </c>
      <c r="H1196">
        <v>144.75903</v>
      </c>
      <c r="I1196" t="s">
        <v>2332</v>
      </c>
      <c r="J1196" t="s">
        <v>2278</v>
      </c>
      <c r="K1196">
        <v>76</v>
      </c>
      <c r="L1196">
        <v>79</v>
      </c>
      <c r="N1196">
        <v>3</v>
      </c>
      <c r="O1196">
        <v>0.53649999999999998</v>
      </c>
      <c r="R1196">
        <v>2.0798999999999999</v>
      </c>
    </row>
    <row r="1197" spans="1:18">
      <c r="A1197" t="s">
        <v>2083</v>
      </c>
      <c r="B1197" t="s">
        <v>2082</v>
      </c>
      <c r="D1197">
        <v>2021</v>
      </c>
      <c r="E1197" t="s">
        <v>2273</v>
      </c>
      <c r="F1197" t="s">
        <v>2301</v>
      </c>
      <c r="G1197">
        <v>-40.665858999999998</v>
      </c>
      <c r="H1197">
        <v>144.75903</v>
      </c>
      <c r="I1197" t="s">
        <v>2332</v>
      </c>
      <c r="J1197" t="s">
        <v>2278</v>
      </c>
      <c r="K1197">
        <v>79</v>
      </c>
      <c r="L1197">
        <v>82</v>
      </c>
      <c r="N1197">
        <v>3</v>
      </c>
      <c r="O1197">
        <v>0.53280000000000005</v>
      </c>
      <c r="R1197">
        <v>1.9903</v>
      </c>
    </row>
    <row r="1198" spans="1:18">
      <c r="A1198" t="s">
        <v>2083</v>
      </c>
      <c r="B1198" t="s">
        <v>2082</v>
      </c>
      <c r="D1198">
        <v>2021</v>
      </c>
      <c r="E1198" t="s">
        <v>2273</v>
      </c>
      <c r="F1198" t="s">
        <v>2301</v>
      </c>
      <c r="G1198">
        <v>-40.665858999999998</v>
      </c>
      <c r="H1198">
        <v>144.75903</v>
      </c>
      <c r="I1198" t="s">
        <v>2332</v>
      </c>
      <c r="J1198" t="s">
        <v>2278</v>
      </c>
      <c r="K1198">
        <v>82</v>
      </c>
      <c r="L1198">
        <v>85</v>
      </c>
      <c r="N1198">
        <v>3</v>
      </c>
      <c r="O1198">
        <v>0.61829999999999996</v>
      </c>
      <c r="R1198">
        <v>1.9008</v>
      </c>
    </row>
    <row r="1199" spans="1:18">
      <c r="A1199" t="s">
        <v>2083</v>
      </c>
      <c r="B1199" t="s">
        <v>2082</v>
      </c>
      <c r="D1199">
        <v>2021</v>
      </c>
      <c r="E1199" t="s">
        <v>2273</v>
      </c>
      <c r="F1199" t="s">
        <v>2301</v>
      </c>
      <c r="G1199">
        <v>-40.679786</v>
      </c>
      <c r="H1199">
        <v>144.78614300000001</v>
      </c>
      <c r="I1199" t="s">
        <v>2332</v>
      </c>
      <c r="J1199" t="s">
        <v>2277</v>
      </c>
      <c r="K1199">
        <v>0</v>
      </c>
      <c r="L1199">
        <v>1</v>
      </c>
      <c r="N1199">
        <v>1</v>
      </c>
      <c r="O1199">
        <v>0.52569999999999995</v>
      </c>
      <c r="R1199">
        <v>2.7282000000000002</v>
      </c>
    </row>
    <row r="1200" spans="1:18">
      <c r="A1200" t="s">
        <v>2083</v>
      </c>
      <c r="B1200" t="s">
        <v>2082</v>
      </c>
      <c r="D1200">
        <v>2021</v>
      </c>
      <c r="E1200" t="s">
        <v>2273</v>
      </c>
      <c r="F1200" t="s">
        <v>2301</v>
      </c>
      <c r="G1200">
        <v>-40.679786</v>
      </c>
      <c r="H1200">
        <v>144.78614300000001</v>
      </c>
      <c r="I1200" t="s">
        <v>2332</v>
      </c>
      <c r="J1200" t="s">
        <v>2277</v>
      </c>
      <c r="K1200">
        <v>1</v>
      </c>
      <c r="L1200">
        <v>4</v>
      </c>
      <c r="N1200">
        <v>3</v>
      </c>
      <c r="O1200">
        <v>0.61780000000000002</v>
      </c>
      <c r="R1200">
        <v>3.5991</v>
      </c>
    </row>
    <row r="1201" spans="1:18">
      <c r="A1201" t="s">
        <v>2083</v>
      </c>
      <c r="B1201" t="s">
        <v>2082</v>
      </c>
      <c r="D1201">
        <v>2021</v>
      </c>
      <c r="E1201" t="s">
        <v>2273</v>
      </c>
      <c r="F1201" t="s">
        <v>2301</v>
      </c>
      <c r="G1201">
        <v>-40.679786</v>
      </c>
      <c r="H1201">
        <v>144.78614300000001</v>
      </c>
      <c r="I1201" t="s">
        <v>2332</v>
      </c>
      <c r="J1201" t="s">
        <v>2277</v>
      </c>
      <c r="K1201">
        <v>4</v>
      </c>
      <c r="L1201">
        <v>7</v>
      </c>
      <c r="N1201">
        <v>3</v>
      </c>
      <c r="O1201">
        <v>0.60229999999999995</v>
      </c>
      <c r="R1201">
        <v>3.7366999999999999</v>
      </c>
    </row>
    <row r="1202" spans="1:18">
      <c r="A1202" t="s">
        <v>2083</v>
      </c>
      <c r="B1202" t="s">
        <v>2082</v>
      </c>
      <c r="D1202">
        <v>2021</v>
      </c>
      <c r="E1202" t="s">
        <v>2273</v>
      </c>
      <c r="F1202" t="s">
        <v>2301</v>
      </c>
      <c r="G1202">
        <v>-40.679786</v>
      </c>
      <c r="H1202">
        <v>144.78614300000001</v>
      </c>
      <c r="I1202" t="s">
        <v>2332</v>
      </c>
      <c r="J1202" t="s">
        <v>2277</v>
      </c>
      <c r="K1202">
        <v>7</v>
      </c>
      <c r="L1202">
        <v>10</v>
      </c>
      <c r="N1202">
        <v>3</v>
      </c>
      <c r="O1202">
        <v>0.67959999999999998</v>
      </c>
      <c r="R1202">
        <v>2.7704</v>
      </c>
    </row>
    <row r="1203" spans="1:18">
      <c r="A1203" t="s">
        <v>2083</v>
      </c>
      <c r="B1203" t="s">
        <v>2082</v>
      </c>
      <c r="D1203">
        <v>2021</v>
      </c>
      <c r="E1203" t="s">
        <v>2273</v>
      </c>
      <c r="F1203" t="s">
        <v>2301</v>
      </c>
      <c r="G1203">
        <v>-40.679786</v>
      </c>
      <c r="H1203">
        <v>144.78614300000001</v>
      </c>
      <c r="I1203" t="s">
        <v>2332</v>
      </c>
      <c r="J1203" t="s">
        <v>2277</v>
      </c>
      <c r="K1203">
        <v>10</v>
      </c>
      <c r="L1203">
        <v>13</v>
      </c>
      <c r="N1203">
        <v>3</v>
      </c>
      <c r="O1203">
        <v>0.61729999999999996</v>
      </c>
      <c r="R1203">
        <v>1.8041</v>
      </c>
    </row>
    <row r="1204" spans="1:18">
      <c r="A1204" t="s">
        <v>2083</v>
      </c>
      <c r="B1204" t="s">
        <v>2082</v>
      </c>
      <c r="D1204">
        <v>2021</v>
      </c>
      <c r="E1204" t="s">
        <v>2273</v>
      </c>
      <c r="F1204" t="s">
        <v>2301</v>
      </c>
      <c r="G1204">
        <v>-40.679786</v>
      </c>
      <c r="H1204">
        <v>144.78614300000001</v>
      </c>
      <c r="I1204" t="s">
        <v>2332</v>
      </c>
      <c r="J1204" t="s">
        <v>2277</v>
      </c>
      <c r="K1204">
        <v>13</v>
      </c>
      <c r="L1204">
        <v>16</v>
      </c>
      <c r="N1204">
        <v>3</v>
      </c>
      <c r="O1204">
        <v>0.71340000000000003</v>
      </c>
      <c r="R1204">
        <v>1.5631999999999999</v>
      </c>
    </row>
    <row r="1205" spans="1:18">
      <c r="A1205" t="s">
        <v>2083</v>
      </c>
      <c r="B1205" t="s">
        <v>2082</v>
      </c>
      <c r="D1205">
        <v>2021</v>
      </c>
      <c r="E1205" t="s">
        <v>2273</v>
      </c>
      <c r="F1205" t="s">
        <v>2301</v>
      </c>
      <c r="G1205">
        <v>-40.679786</v>
      </c>
      <c r="H1205">
        <v>144.78614300000001</v>
      </c>
      <c r="I1205" t="s">
        <v>2332</v>
      </c>
      <c r="J1205" t="s">
        <v>2277</v>
      </c>
      <c r="K1205">
        <v>16</v>
      </c>
      <c r="L1205">
        <v>19</v>
      </c>
      <c r="N1205">
        <v>3</v>
      </c>
      <c r="O1205">
        <v>0.69159999999999999</v>
      </c>
      <c r="R1205">
        <v>1.3224</v>
      </c>
    </row>
    <row r="1206" spans="1:18">
      <c r="A1206" t="s">
        <v>2083</v>
      </c>
      <c r="B1206" t="s">
        <v>2082</v>
      </c>
      <c r="D1206">
        <v>2021</v>
      </c>
      <c r="E1206" t="s">
        <v>2273</v>
      </c>
      <c r="F1206" t="s">
        <v>2301</v>
      </c>
      <c r="G1206">
        <v>-40.679786</v>
      </c>
      <c r="H1206">
        <v>144.78614300000001</v>
      </c>
      <c r="I1206" t="s">
        <v>2332</v>
      </c>
      <c r="J1206" t="s">
        <v>2277</v>
      </c>
      <c r="K1206">
        <v>19</v>
      </c>
      <c r="L1206">
        <v>22</v>
      </c>
      <c r="N1206">
        <v>3</v>
      </c>
      <c r="O1206">
        <v>0.59079999999999999</v>
      </c>
      <c r="R1206">
        <v>2.2439</v>
      </c>
    </row>
    <row r="1207" spans="1:18">
      <c r="A1207" t="s">
        <v>2083</v>
      </c>
      <c r="B1207" t="s">
        <v>2082</v>
      </c>
      <c r="D1207">
        <v>2021</v>
      </c>
      <c r="E1207" t="s">
        <v>2273</v>
      </c>
      <c r="F1207" t="s">
        <v>2301</v>
      </c>
      <c r="G1207">
        <v>-40.679786</v>
      </c>
      <c r="H1207">
        <v>144.78614300000001</v>
      </c>
      <c r="I1207" t="s">
        <v>2332</v>
      </c>
      <c r="J1207" t="s">
        <v>2277</v>
      </c>
      <c r="K1207">
        <v>22</v>
      </c>
      <c r="L1207">
        <v>25</v>
      </c>
      <c r="N1207">
        <v>3</v>
      </c>
      <c r="O1207">
        <v>0.72850000000000004</v>
      </c>
      <c r="R1207">
        <v>3.1655000000000002</v>
      </c>
    </row>
    <row r="1208" spans="1:18">
      <c r="A1208" t="s">
        <v>2083</v>
      </c>
      <c r="B1208" t="s">
        <v>2082</v>
      </c>
      <c r="D1208">
        <v>2021</v>
      </c>
      <c r="E1208" t="s">
        <v>2273</v>
      </c>
      <c r="F1208" t="s">
        <v>2301</v>
      </c>
      <c r="G1208">
        <v>-40.679786</v>
      </c>
      <c r="H1208">
        <v>144.78614300000001</v>
      </c>
      <c r="I1208" t="s">
        <v>2332</v>
      </c>
      <c r="J1208" t="s">
        <v>2277</v>
      </c>
      <c r="K1208">
        <v>25</v>
      </c>
      <c r="L1208">
        <v>28</v>
      </c>
      <c r="N1208">
        <v>3</v>
      </c>
      <c r="O1208">
        <v>0.77500000000000002</v>
      </c>
      <c r="R1208">
        <v>2.3033000000000001</v>
      </c>
    </row>
    <row r="1209" spans="1:18">
      <c r="A1209" t="s">
        <v>2083</v>
      </c>
      <c r="B1209" t="s">
        <v>2082</v>
      </c>
      <c r="D1209">
        <v>2021</v>
      </c>
      <c r="E1209" t="s">
        <v>2273</v>
      </c>
      <c r="F1209" t="s">
        <v>2301</v>
      </c>
      <c r="G1209">
        <v>-40.679786</v>
      </c>
      <c r="H1209">
        <v>144.78614300000001</v>
      </c>
      <c r="I1209" t="s">
        <v>2332</v>
      </c>
      <c r="J1209" t="s">
        <v>2277</v>
      </c>
      <c r="K1209">
        <v>28</v>
      </c>
      <c r="L1209">
        <v>31</v>
      </c>
      <c r="N1209">
        <v>3</v>
      </c>
      <c r="O1209">
        <v>0.70909999999999995</v>
      </c>
      <c r="R1209">
        <v>1.4411</v>
      </c>
    </row>
    <row r="1210" spans="1:18">
      <c r="A1210" t="s">
        <v>2083</v>
      </c>
      <c r="B1210" t="s">
        <v>2082</v>
      </c>
      <c r="D1210">
        <v>2021</v>
      </c>
      <c r="E1210" t="s">
        <v>2273</v>
      </c>
      <c r="F1210" t="s">
        <v>2301</v>
      </c>
      <c r="G1210">
        <v>-40.679786</v>
      </c>
      <c r="H1210">
        <v>144.78614300000001</v>
      </c>
      <c r="I1210" t="s">
        <v>2332</v>
      </c>
      <c r="J1210" t="s">
        <v>2277</v>
      </c>
      <c r="K1210">
        <v>31</v>
      </c>
      <c r="L1210">
        <v>34</v>
      </c>
      <c r="N1210">
        <v>3</v>
      </c>
      <c r="O1210">
        <v>0.7147</v>
      </c>
      <c r="R1210">
        <v>1.66</v>
      </c>
    </row>
    <row r="1211" spans="1:18">
      <c r="A1211" t="s">
        <v>2083</v>
      </c>
      <c r="B1211" t="s">
        <v>2082</v>
      </c>
      <c r="D1211">
        <v>2021</v>
      </c>
      <c r="E1211" t="s">
        <v>2273</v>
      </c>
      <c r="F1211" t="s">
        <v>2301</v>
      </c>
      <c r="G1211">
        <v>-40.679786</v>
      </c>
      <c r="H1211">
        <v>144.78614300000001</v>
      </c>
      <c r="I1211" t="s">
        <v>2332</v>
      </c>
      <c r="J1211" t="s">
        <v>2277</v>
      </c>
      <c r="K1211">
        <v>34</v>
      </c>
      <c r="L1211">
        <v>37</v>
      </c>
      <c r="N1211">
        <v>3</v>
      </c>
      <c r="O1211">
        <v>0.81340000000000001</v>
      </c>
      <c r="R1211">
        <v>1.8788</v>
      </c>
    </row>
    <row r="1212" spans="1:18">
      <c r="A1212" t="s">
        <v>2083</v>
      </c>
      <c r="B1212" t="s">
        <v>2082</v>
      </c>
      <c r="D1212">
        <v>2021</v>
      </c>
      <c r="E1212" t="s">
        <v>2273</v>
      </c>
      <c r="F1212" t="s">
        <v>2301</v>
      </c>
      <c r="G1212">
        <v>-40.679786</v>
      </c>
      <c r="H1212">
        <v>144.78614300000001</v>
      </c>
      <c r="I1212" t="s">
        <v>2332</v>
      </c>
      <c r="J1212" t="s">
        <v>2277</v>
      </c>
      <c r="K1212">
        <v>37</v>
      </c>
      <c r="L1212">
        <v>40</v>
      </c>
      <c r="N1212">
        <v>3</v>
      </c>
      <c r="O1212">
        <v>0.69199999999999995</v>
      </c>
      <c r="R1212">
        <v>1.8902000000000001</v>
      </c>
    </row>
    <row r="1213" spans="1:18">
      <c r="A1213" t="s">
        <v>2083</v>
      </c>
      <c r="B1213" t="s">
        <v>2082</v>
      </c>
      <c r="D1213">
        <v>2021</v>
      </c>
      <c r="E1213" t="s">
        <v>2273</v>
      </c>
      <c r="F1213" t="s">
        <v>2301</v>
      </c>
      <c r="G1213">
        <v>-40.679786</v>
      </c>
      <c r="H1213">
        <v>144.78614300000001</v>
      </c>
      <c r="I1213" t="s">
        <v>2332</v>
      </c>
      <c r="J1213" t="s">
        <v>2277</v>
      </c>
      <c r="K1213">
        <v>40</v>
      </c>
      <c r="L1213">
        <v>43</v>
      </c>
      <c r="N1213">
        <v>3</v>
      </c>
      <c r="O1213">
        <v>0.69499999999999995</v>
      </c>
      <c r="R1213">
        <v>1.9016999999999999</v>
      </c>
    </row>
    <row r="1214" spans="1:18">
      <c r="A1214" t="s">
        <v>2083</v>
      </c>
      <c r="B1214" t="s">
        <v>2082</v>
      </c>
      <c r="D1214">
        <v>2021</v>
      </c>
      <c r="E1214" t="s">
        <v>2273</v>
      </c>
      <c r="F1214" t="s">
        <v>2301</v>
      </c>
      <c r="G1214">
        <v>-40.679786</v>
      </c>
      <c r="H1214">
        <v>144.78614300000001</v>
      </c>
      <c r="I1214" t="s">
        <v>2332</v>
      </c>
      <c r="J1214" t="s">
        <v>2277</v>
      </c>
      <c r="K1214">
        <v>43</v>
      </c>
      <c r="L1214">
        <v>46</v>
      </c>
      <c r="N1214">
        <v>3</v>
      </c>
      <c r="O1214">
        <v>0.6724</v>
      </c>
      <c r="R1214">
        <v>1.6798</v>
      </c>
    </row>
    <row r="1215" spans="1:18">
      <c r="A1215" t="s">
        <v>2083</v>
      </c>
      <c r="B1215" t="s">
        <v>2082</v>
      </c>
      <c r="D1215">
        <v>2021</v>
      </c>
      <c r="E1215" t="s">
        <v>2273</v>
      </c>
      <c r="F1215" t="s">
        <v>2301</v>
      </c>
      <c r="G1215">
        <v>-40.679786</v>
      </c>
      <c r="H1215">
        <v>144.78614300000001</v>
      </c>
      <c r="I1215" t="s">
        <v>2332</v>
      </c>
      <c r="J1215" t="s">
        <v>2277</v>
      </c>
      <c r="K1215">
        <v>46</v>
      </c>
      <c r="L1215">
        <v>49</v>
      </c>
      <c r="N1215">
        <v>3</v>
      </c>
      <c r="O1215">
        <v>0.66820000000000002</v>
      </c>
      <c r="R1215">
        <v>1.458</v>
      </c>
    </row>
    <row r="1216" spans="1:18">
      <c r="A1216" t="s">
        <v>2083</v>
      </c>
      <c r="B1216" t="s">
        <v>2082</v>
      </c>
      <c r="D1216">
        <v>2021</v>
      </c>
      <c r="E1216" t="s">
        <v>2273</v>
      </c>
      <c r="F1216" t="s">
        <v>2301</v>
      </c>
      <c r="G1216">
        <v>-40.679786</v>
      </c>
      <c r="H1216">
        <v>144.78614300000001</v>
      </c>
      <c r="I1216" t="s">
        <v>2332</v>
      </c>
      <c r="J1216" t="s">
        <v>2277</v>
      </c>
      <c r="K1216">
        <v>49</v>
      </c>
      <c r="L1216">
        <v>52</v>
      </c>
      <c r="N1216">
        <v>3</v>
      </c>
      <c r="O1216">
        <v>0.65820000000000001</v>
      </c>
      <c r="R1216">
        <v>2.0070999999999999</v>
      </c>
    </row>
    <row r="1217" spans="1:18">
      <c r="A1217" t="s">
        <v>2083</v>
      </c>
      <c r="B1217" t="s">
        <v>2082</v>
      </c>
      <c r="D1217">
        <v>2021</v>
      </c>
      <c r="E1217" t="s">
        <v>2273</v>
      </c>
      <c r="F1217" t="s">
        <v>2301</v>
      </c>
      <c r="G1217">
        <v>-40.679786</v>
      </c>
      <c r="H1217">
        <v>144.78614300000001</v>
      </c>
      <c r="I1217" t="s">
        <v>2332</v>
      </c>
      <c r="J1217" t="s">
        <v>2277</v>
      </c>
      <c r="K1217">
        <v>52</v>
      </c>
      <c r="L1217">
        <v>55</v>
      </c>
      <c r="N1217">
        <v>3</v>
      </c>
      <c r="O1217">
        <v>0.62829999999999997</v>
      </c>
      <c r="R1217">
        <v>2.5562</v>
      </c>
    </row>
    <row r="1218" spans="1:18">
      <c r="A1218" t="s">
        <v>2083</v>
      </c>
      <c r="B1218" t="s">
        <v>2082</v>
      </c>
      <c r="D1218">
        <v>2021</v>
      </c>
      <c r="E1218" t="s">
        <v>2273</v>
      </c>
      <c r="F1218" t="s">
        <v>2301</v>
      </c>
      <c r="G1218">
        <v>-40.679786</v>
      </c>
      <c r="H1218">
        <v>144.78614300000001</v>
      </c>
      <c r="I1218" t="s">
        <v>2332</v>
      </c>
      <c r="J1218" t="s">
        <v>2277</v>
      </c>
      <c r="K1218">
        <v>55</v>
      </c>
      <c r="L1218">
        <v>58</v>
      </c>
      <c r="N1218">
        <v>3</v>
      </c>
      <c r="O1218">
        <v>0.53879999999999995</v>
      </c>
      <c r="R1218">
        <v>2.4500000000000002</v>
      </c>
    </row>
    <row r="1219" spans="1:18">
      <c r="A1219" t="s">
        <v>2083</v>
      </c>
      <c r="B1219" t="s">
        <v>2082</v>
      </c>
      <c r="D1219">
        <v>2021</v>
      </c>
      <c r="E1219" t="s">
        <v>2273</v>
      </c>
      <c r="F1219" t="s">
        <v>2301</v>
      </c>
      <c r="G1219">
        <v>-40.679786</v>
      </c>
      <c r="H1219">
        <v>144.78614300000001</v>
      </c>
      <c r="I1219" t="s">
        <v>2332</v>
      </c>
      <c r="J1219" t="s">
        <v>2277</v>
      </c>
      <c r="K1219">
        <v>58</v>
      </c>
      <c r="L1219">
        <v>61</v>
      </c>
      <c r="N1219">
        <v>3</v>
      </c>
      <c r="O1219">
        <v>0.59089999999999998</v>
      </c>
      <c r="R1219">
        <v>2.3437999999999999</v>
      </c>
    </row>
    <row r="1220" spans="1:18">
      <c r="A1220" t="s">
        <v>2083</v>
      </c>
      <c r="B1220" t="s">
        <v>2082</v>
      </c>
      <c r="D1220">
        <v>2021</v>
      </c>
      <c r="E1220" t="s">
        <v>2273</v>
      </c>
      <c r="F1220" t="s">
        <v>2301</v>
      </c>
      <c r="G1220">
        <v>-40.679786</v>
      </c>
      <c r="H1220">
        <v>144.78614300000001</v>
      </c>
      <c r="I1220" t="s">
        <v>2332</v>
      </c>
      <c r="J1220" t="s">
        <v>2277</v>
      </c>
      <c r="K1220">
        <v>61</v>
      </c>
      <c r="L1220">
        <v>64</v>
      </c>
      <c r="N1220">
        <v>3</v>
      </c>
      <c r="O1220">
        <v>0.64580000000000004</v>
      </c>
      <c r="R1220">
        <v>2.6171000000000002</v>
      </c>
    </row>
    <row r="1221" spans="1:18">
      <c r="A1221" t="s">
        <v>2083</v>
      </c>
      <c r="B1221" t="s">
        <v>2082</v>
      </c>
      <c r="D1221">
        <v>2021</v>
      </c>
      <c r="E1221" t="s">
        <v>2273</v>
      </c>
      <c r="F1221" t="s">
        <v>2301</v>
      </c>
      <c r="G1221">
        <v>-40.679786</v>
      </c>
      <c r="H1221">
        <v>144.78614300000001</v>
      </c>
      <c r="I1221" t="s">
        <v>2332</v>
      </c>
      <c r="J1221" t="s">
        <v>2277</v>
      </c>
      <c r="K1221">
        <v>64</v>
      </c>
      <c r="L1221">
        <v>67</v>
      </c>
      <c r="N1221">
        <v>3</v>
      </c>
      <c r="O1221">
        <v>0.5575</v>
      </c>
      <c r="R1221">
        <v>2.6171000000000002</v>
      </c>
    </row>
    <row r="1222" spans="1:18">
      <c r="A1222" t="s">
        <v>2083</v>
      </c>
      <c r="B1222" t="s">
        <v>2082</v>
      </c>
      <c r="D1222">
        <v>2021</v>
      </c>
      <c r="E1222" t="s">
        <v>2273</v>
      </c>
      <c r="F1222" t="s">
        <v>2301</v>
      </c>
      <c r="G1222">
        <v>-40.679786</v>
      </c>
      <c r="H1222">
        <v>144.78614300000001</v>
      </c>
      <c r="I1222" t="s">
        <v>2332</v>
      </c>
      <c r="J1222" t="s">
        <v>2277</v>
      </c>
      <c r="K1222">
        <v>67</v>
      </c>
      <c r="L1222">
        <v>70</v>
      </c>
      <c r="N1222">
        <v>3</v>
      </c>
      <c r="O1222">
        <v>0.65100000000000002</v>
      </c>
      <c r="R1222">
        <v>2.8902999999999999</v>
      </c>
    </row>
    <row r="1223" spans="1:18">
      <c r="A1223" t="s">
        <v>2083</v>
      </c>
      <c r="B1223" t="s">
        <v>2082</v>
      </c>
      <c r="D1223">
        <v>2021</v>
      </c>
      <c r="E1223" t="s">
        <v>2273</v>
      </c>
      <c r="F1223" t="s">
        <v>2301</v>
      </c>
      <c r="G1223">
        <v>-40.679786</v>
      </c>
      <c r="H1223">
        <v>144.78614300000001</v>
      </c>
      <c r="I1223" t="s">
        <v>2332</v>
      </c>
      <c r="J1223" t="s">
        <v>2277</v>
      </c>
      <c r="K1223">
        <v>70</v>
      </c>
      <c r="L1223">
        <v>73</v>
      </c>
      <c r="N1223">
        <v>3</v>
      </c>
      <c r="O1223">
        <v>0.59840000000000004</v>
      </c>
      <c r="R1223">
        <v>2.3807</v>
      </c>
    </row>
    <row r="1224" spans="1:18">
      <c r="A1224" t="s">
        <v>2083</v>
      </c>
      <c r="B1224" t="s">
        <v>2082</v>
      </c>
      <c r="D1224">
        <v>2021</v>
      </c>
      <c r="E1224" t="s">
        <v>2273</v>
      </c>
      <c r="F1224" t="s">
        <v>2301</v>
      </c>
      <c r="G1224">
        <v>-40.679786</v>
      </c>
      <c r="H1224">
        <v>144.78614300000001</v>
      </c>
      <c r="I1224" t="s">
        <v>2332</v>
      </c>
      <c r="J1224" t="s">
        <v>2277</v>
      </c>
      <c r="K1224">
        <v>73</v>
      </c>
      <c r="L1224">
        <v>76</v>
      </c>
      <c r="N1224">
        <v>3</v>
      </c>
      <c r="O1224">
        <v>0.50180000000000002</v>
      </c>
      <c r="R1224">
        <v>1.8711</v>
      </c>
    </row>
    <row r="1225" spans="1:18">
      <c r="A1225" t="s">
        <v>2083</v>
      </c>
      <c r="B1225" t="s">
        <v>2082</v>
      </c>
      <c r="D1225">
        <v>2021</v>
      </c>
      <c r="E1225" t="s">
        <v>2273</v>
      </c>
      <c r="F1225" t="s">
        <v>2301</v>
      </c>
      <c r="G1225">
        <v>-40.679786</v>
      </c>
      <c r="H1225">
        <v>144.78614300000001</v>
      </c>
      <c r="I1225" t="s">
        <v>2332</v>
      </c>
      <c r="J1225" t="s">
        <v>2277</v>
      </c>
      <c r="K1225">
        <v>76</v>
      </c>
      <c r="L1225">
        <v>79</v>
      </c>
      <c r="N1225">
        <v>3</v>
      </c>
      <c r="O1225">
        <v>0.54420000000000002</v>
      </c>
    </row>
    <row r="1226" spans="1:18">
      <c r="A1226" t="s">
        <v>2083</v>
      </c>
      <c r="B1226" t="s">
        <v>2082</v>
      </c>
      <c r="D1226">
        <v>2021</v>
      </c>
      <c r="E1226" t="s">
        <v>2273</v>
      </c>
      <c r="F1226" t="s">
        <v>2301</v>
      </c>
      <c r="G1226">
        <v>-40.673662</v>
      </c>
      <c r="H1226">
        <v>144.787115</v>
      </c>
      <c r="I1226" t="s">
        <v>2332</v>
      </c>
      <c r="J1226" t="s">
        <v>2276</v>
      </c>
      <c r="K1226">
        <v>0</v>
      </c>
      <c r="L1226">
        <v>1</v>
      </c>
      <c r="N1226">
        <v>1</v>
      </c>
      <c r="O1226">
        <v>0.57140000000000002</v>
      </c>
      <c r="R1226">
        <v>3.2370999999999999</v>
      </c>
    </row>
    <row r="1227" spans="1:18">
      <c r="A1227" t="s">
        <v>2083</v>
      </c>
      <c r="B1227" t="s">
        <v>2082</v>
      </c>
      <c r="D1227">
        <v>2021</v>
      </c>
      <c r="E1227" t="s">
        <v>2273</v>
      </c>
      <c r="F1227" t="s">
        <v>2301</v>
      </c>
      <c r="G1227">
        <v>-40.673662</v>
      </c>
      <c r="H1227">
        <v>144.787115</v>
      </c>
      <c r="I1227" t="s">
        <v>2332</v>
      </c>
      <c r="J1227" t="s">
        <v>2276</v>
      </c>
      <c r="K1227">
        <v>1</v>
      </c>
      <c r="L1227">
        <v>4</v>
      </c>
      <c r="N1227">
        <v>3</v>
      </c>
      <c r="O1227">
        <v>0.59470000000000001</v>
      </c>
      <c r="R1227">
        <v>4.4728000000000003</v>
      </c>
    </row>
    <row r="1228" spans="1:18">
      <c r="A1228" t="s">
        <v>2083</v>
      </c>
      <c r="B1228" t="s">
        <v>2082</v>
      </c>
      <c r="D1228">
        <v>2021</v>
      </c>
      <c r="E1228" t="s">
        <v>2273</v>
      </c>
      <c r="F1228" t="s">
        <v>2301</v>
      </c>
      <c r="G1228">
        <v>-40.673662</v>
      </c>
      <c r="H1228">
        <v>144.787115</v>
      </c>
      <c r="I1228" t="s">
        <v>2332</v>
      </c>
      <c r="J1228" t="s">
        <v>2276</v>
      </c>
      <c r="K1228">
        <v>4</v>
      </c>
      <c r="L1228">
        <v>7</v>
      </c>
      <c r="N1228">
        <v>3</v>
      </c>
      <c r="O1228">
        <v>0.4425</v>
      </c>
      <c r="R1228">
        <v>3.8134999999999999</v>
      </c>
    </row>
    <row r="1229" spans="1:18">
      <c r="A1229" t="s">
        <v>2083</v>
      </c>
      <c r="B1229" t="s">
        <v>2082</v>
      </c>
      <c r="D1229">
        <v>2021</v>
      </c>
      <c r="E1229" t="s">
        <v>2273</v>
      </c>
      <c r="F1229" t="s">
        <v>2301</v>
      </c>
      <c r="G1229">
        <v>-40.673662</v>
      </c>
      <c r="H1229">
        <v>144.787115</v>
      </c>
      <c r="I1229" t="s">
        <v>2332</v>
      </c>
      <c r="J1229" t="s">
        <v>2276</v>
      </c>
      <c r="K1229">
        <v>7</v>
      </c>
      <c r="L1229">
        <v>10</v>
      </c>
      <c r="N1229">
        <v>3</v>
      </c>
      <c r="O1229">
        <v>0.61829999999999996</v>
      </c>
      <c r="R1229">
        <v>4.6069000000000004</v>
      </c>
    </row>
    <row r="1230" spans="1:18">
      <c r="A1230" t="s">
        <v>2083</v>
      </c>
      <c r="B1230" t="s">
        <v>2082</v>
      </c>
      <c r="D1230">
        <v>2021</v>
      </c>
      <c r="E1230" t="s">
        <v>2273</v>
      </c>
      <c r="F1230" t="s">
        <v>2301</v>
      </c>
      <c r="G1230">
        <v>-40.673662</v>
      </c>
      <c r="H1230">
        <v>144.787115</v>
      </c>
      <c r="I1230" t="s">
        <v>2332</v>
      </c>
      <c r="J1230" t="s">
        <v>2276</v>
      </c>
      <c r="K1230">
        <v>10</v>
      </c>
      <c r="L1230">
        <v>13</v>
      </c>
      <c r="N1230">
        <v>3</v>
      </c>
      <c r="O1230">
        <v>0.49869999999999998</v>
      </c>
      <c r="R1230">
        <v>5.5637999999999996</v>
      </c>
    </row>
    <row r="1231" spans="1:18">
      <c r="A1231" t="s">
        <v>2083</v>
      </c>
      <c r="B1231" t="s">
        <v>2082</v>
      </c>
      <c r="D1231">
        <v>2021</v>
      </c>
      <c r="E1231" t="s">
        <v>2273</v>
      </c>
      <c r="F1231" t="s">
        <v>2301</v>
      </c>
      <c r="G1231">
        <v>-40.673662</v>
      </c>
      <c r="H1231">
        <v>144.787115</v>
      </c>
      <c r="I1231" t="s">
        <v>2332</v>
      </c>
      <c r="J1231" t="s">
        <v>2276</v>
      </c>
      <c r="K1231">
        <v>13</v>
      </c>
      <c r="L1231">
        <v>16</v>
      </c>
      <c r="N1231">
        <v>3</v>
      </c>
      <c r="O1231">
        <v>0.54</v>
      </c>
      <c r="R1231">
        <v>6.5206999999999997</v>
      </c>
    </row>
    <row r="1232" spans="1:18">
      <c r="A1232" t="s">
        <v>2083</v>
      </c>
      <c r="B1232" t="s">
        <v>2082</v>
      </c>
      <c r="D1232">
        <v>2021</v>
      </c>
      <c r="E1232" t="s">
        <v>2273</v>
      </c>
      <c r="F1232" t="s">
        <v>2301</v>
      </c>
      <c r="G1232">
        <v>-40.673662</v>
      </c>
      <c r="H1232">
        <v>144.787115</v>
      </c>
      <c r="I1232" t="s">
        <v>2332</v>
      </c>
      <c r="J1232" t="s">
        <v>2276</v>
      </c>
      <c r="K1232">
        <v>16</v>
      </c>
      <c r="L1232">
        <v>19</v>
      </c>
      <c r="N1232">
        <v>3</v>
      </c>
      <c r="O1232">
        <v>0.53200000000000003</v>
      </c>
      <c r="R1232">
        <v>4.8373999999999997</v>
      </c>
    </row>
    <row r="1233" spans="1:18">
      <c r="A1233" t="s">
        <v>2083</v>
      </c>
      <c r="B1233" t="s">
        <v>2082</v>
      </c>
      <c r="D1233">
        <v>2021</v>
      </c>
      <c r="E1233" t="s">
        <v>2273</v>
      </c>
      <c r="F1233" t="s">
        <v>2301</v>
      </c>
      <c r="G1233">
        <v>-40.673662</v>
      </c>
      <c r="H1233">
        <v>144.787115</v>
      </c>
      <c r="I1233" t="s">
        <v>2332</v>
      </c>
      <c r="J1233" t="s">
        <v>2276</v>
      </c>
      <c r="K1233">
        <v>19</v>
      </c>
      <c r="L1233">
        <v>22</v>
      </c>
      <c r="N1233">
        <v>3</v>
      </c>
      <c r="O1233">
        <v>0.52590000000000003</v>
      </c>
      <c r="R1233">
        <v>3.1541000000000001</v>
      </c>
    </row>
    <row r="1234" spans="1:18">
      <c r="A1234" t="s">
        <v>2083</v>
      </c>
      <c r="B1234" t="s">
        <v>2082</v>
      </c>
      <c r="D1234">
        <v>2021</v>
      </c>
      <c r="E1234" t="s">
        <v>2273</v>
      </c>
      <c r="F1234" t="s">
        <v>2301</v>
      </c>
      <c r="G1234">
        <v>-40.673662</v>
      </c>
      <c r="H1234">
        <v>144.787115</v>
      </c>
      <c r="I1234" t="s">
        <v>2332</v>
      </c>
      <c r="J1234" t="s">
        <v>2276</v>
      </c>
      <c r="K1234">
        <v>22</v>
      </c>
      <c r="L1234">
        <v>25</v>
      </c>
      <c r="N1234">
        <v>3</v>
      </c>
      <c r="O1234">
        <v>0.62609999999999999</v>
      </c>
      <c r="R1234">
        <v>3.7465000000000002</v>
      </c>
    </row>
    <row r="1235" spans="1:18">
      <c r="A1235" t="s">
        <v>2083</v>
      </c>
      <c r="B1235" t="s">
        <v>2082</v>
      </c>
      <c r="D1235">
        <v>2021</v>
      </c>
      <c r="E1235" t="s">
        <v>2273</v>
      </c>
      <c r="F1235" t="s">
        <v>2301</v>
      </c>
      <c r="G1235">
        <v>-40.673662</v>
      </c>
      <c r="H1235">
        <v>144.787115</v>
      </c>
      <c r="I1235" t="s">
        <v>2332</v>
      </c>
      <c r="J1235" t="s">
        <v>2276</v>
      </c>
      <c r="K1235">
        <v>25</v>
      </c>
      <c r="L1235">
        <v>28</v>
      </c>
      <c r="N1235">
        <v>3</v>
      </c>
      <c r="O1235">
        <v>0.52659999999999996</v>
      </c>
      <c r="R1235">
        <v>4.3388</v>
      </c>
    </row>
    <row r="1236" spans="1:18">
      <c r="A1236" t="s">
        <v>2083</v>
      </c>
      <c r="B1236" t="s">
        <v>2082</v>
      </c>
      <c r="D1236">
        <v>2021</v>
      </c>
      <c r="E1236" t="s">
        <v>2273</v>
      </c>
      <c r="F1236" t="s">
        <v>2301</v>
      </c>
      <c r="G1236">
        <v>-40.673662</v>
      </c>
      <c r="H1236">
        <v>144.787115</v>
      </c>
      <c r="I1236" t="s">
        <v>2332</v>
      </c>
      <c r="J1236" t="s">
        <v>2276</v>
      </c>
      <c r="K1236">
        <v>28</v>
      </c>
      <c r="L1236">
        <v>31</v>
      </c>
      <c r="N1236">
        <v>3</v>
      </c>
      <c r="O1236">
        <v>0.57040000000000002</v>
      </c>
      <c r="R1236">
        <v>3.4121999999999999</v>
      </c>
    </row>
    <row r="1237" spans="1:18">
      <c r="A1237" t="s">
        <v>2083</v>
      </c>
      <c r="B1237" t="s">
        <v>2082</v>
      </c>
      <c r="D1237">
        <v>2021</v>
      </c>
      <c r="E1237" t="s">
        <v>2273</v>
      </c>
      <c r="F1237" t="s">
        <v>2301</v>
      </c>
      <c r="G1237">
        <v>-40.673662</v>
      </c>
      <c r="H1237">
        <v>144.787115</v>
      </c>
      <c r="I1237" t="s">
        <v>2332</v>
      </c>
      <c r="J1237" t="s">
        <v>2276</v>
      </c>
      <c r="K1237">
        <v>31</v>
      </c>
      <c r="L1237">
        <v>34</v>
      </c>
      <c r="N1237">
        <v>3</v>
      </c>
      <c r="O1237">
        <v>0.62439999999999996</v>
      </c>
      <c r="R1237">
        <v>2.4857</v>
      </c>
    </row>
    <row r="1238" spans="1:18">
      <c r="A1238" t="s">
        <v>2083</v>
      </c>
      <c r="B1238" t="s">
        <v>2082</v>
      </c>
      <c r="D1238">
        <v>2021</v>
      </c>
      <c r="E1238" t="s">
        <v>2273</v>
      </c>
      <c r="F1238" t="s">
        <v>2301</v>
      </c>
      <c r="G1238">
        <v>-40.673662</v>
      </c>
      <c r="H1238">
        <v>144.787115</v>
      </c>
      <c r="I1238" t="s">
        <v>2332</v>
      </c>
      <c r="J1238" t="s">
        <v>2276</v>
      </c>
      <c r="K1238">
        <v>34</v>
      </c>
      <c r="L1238">
        <v>37</v>
      </c>
      <c r="N1238">
        <v>3</v>
      </c>
      <c r="O1238">
        <v>0.71099999999999997</v>
      </c>
      <c r="R1238">
        <v>2.7667000000000002</v>
      </c>
    </row>
    <row r="1239" spans="1:18">
      <c r="A1239" t="s">
        <v>2083</v>
      </c>
      <c r="B1239" t="s">
        <v>2082</v>
      </c>
      <c r="D1239">
        <v>2021</v>
      </c>
      <c r="E1239" t="s">
        <v>2273</v>
      </c>
      <c r="F1239" t="s">
        <v>2301</v>
      </c>
      <c r="G1239">
        <v>-40.673662</v>
      </c>
      <c r="H1239">
        <v>144.787115</v>
      </c>
      <c r="I1239" t="s">
        <v>2332</v>
      </c>
      <c r="J1239" t="s">
        <v>2276</v>
      </c>
      <c r="K1239">
        <v>37</v>
      </c>
      <c r="L1239">
        <v>40</v>
      </c>
      <c r="N1239">
        <v>3</v>
      </c>
      <c r="O1239">
        <v>0.58399999999999996</v>
      </c>
      <c r="R1239">
        <v>3.0476999999999999</v>
      </c>
    </row>
    <row r="1240" spans="1:18">
      <c r="A1240" t="s">
        <v>2083</v>
      </c>
      <c r="B1240" t="s">
        <v>2082</v>
      </c>
      <c r="D1240">
        <v>2021</v>
      </c>
      <c r="E1240" t="s">
        <v>2273</v>
      </c>
      <c r="F1240" t="s">
        <v>2301</v>
      </c>
      <c r="G1240">
        <v>-40.673662</v>
      </c>
      <c r="H1240">
        <v>144.787115</v>
      </c>
      <c r="I1240" t="s">
        <v>2332</v>
      </c>
      <c r="J1240" t="s">
        <v>2276</v>
      </c>
      <c r="K1240">
        <v>40</v>
      </c>
      <c r="L1240">
        <v>43</v>
      </c>
      <c r="N1240">
        <v>3</v>
      </c>
      <c r="O1240">
        <v>0.65920000000000001</v>
      </c>
      <c r="R1240">
        <v>3.1680000000000001</v>
      </c>
    </row>
    <row r="1241" spans="1:18">
      <c r="A1241" t="s">
        <v>2083</v>
      </c>
      <c r="B1241" t="s">
        <v>2082</v>
      </c>
      <c r="D1241">
        <v>2021</v>
      </c>
      <c r="E1241" t="s">
        <v>2273</v>
      </c>
      <c r="F1241" t="s">
        <v>2301</v>
      </c>
      <c r="G1241">
        <v>-40.673662</v>
      </c>
      <c r="H1241">
        <v>144.787115</v>
      </c>
      <c r="I1241" t="s">
        <v>2332</v>
      </c>
      <c r="J1241" t="s">
        <v>2276</v>
      </c>
      <c r="K1241">
        <v>43</v>
      </c>
      <c r="L1241">
        <v>46</v>
      </c>
      <c r="N1241">
        <v>3</v>
      </c>
      <c r="O1241">
        <v>0.61219999999999997</v>
      </c>
      <c r="R1241">
        <v>3.1680000000000001</v>
      </c>
    </row>
    <row r="1242" spans="1:18">
      <c r="A1242" t="s">
        <v>2083</v>
      </c>
      <c r="B1242" t="s">
        <v>2082</v>
      </c>
      <c r="D1242">
        <v>2021</v>
      </c>
      <c r="E1242" t="s">
        <v>2273</v>
      </c>
      <c r="F1242" t="s">
        <v>2301</v>
      </c>
      <c r="G1242">
        <v>-40.673662</v>
      </c>
      <c r="H1242">
        <v>144.787115</v>
      </c>
      <c r="I1242" t="s">
        <v>2332</v>
      </c>
      <c r="J1242" t="s">
        <v>2276</v>
      </c>
      <c r="K1242">
        <v>46</v>
      </c>
      <c r="L1242">
        <v>49</v>
      </c>
      <c r="N1242">
        <v>3</v>
      </c>
      <c r="O1242">
        <v>0.66120000000000001</v>
      </c>
      <c r="R1242">
        <v>3.1680000000000001</v>
      </c>
    </row>
    <row r="1243" spans="1:18">
      <c r="A1243" t="s">
        <v>2083</v>
      </c>
      <c r="B1243" t="s">
        <v>2082</v>
      </c>
      <c r="D1243">
        <v>2021</v>
      </c>
      <c r="E1243" t="s">
        <v>2273</v>
      </c>
      <c r="F1243" t="s">
        <v>2301</v>
      </c>
      <c r="G1243">
        <v>-40.673662</v>
      </c>
      <c r="H1243">
        <v>144.787115</v>
      </c>
      <c r="I1243" t="s">
        <v>2332</v>
      </c>
      <c r="J1243" t="s">
        <v>2276</v>
      </c>
      <c r="K1243">
        <v>49</v>
      </c>
      <c r="L1243">
        <v>52</v>
      </c>
      <c r="N1243">
        <v>3</v>
      </c>
      <c r="O1243">
        <v>0.7843</v>
      </c>
      <c r="R1243">
        <v>3.2883</v>
      </c>
    </row>
    <row r="1244" spans="1:18">
      <c r="A1244" t="s">
        <v>2083</v>
      </c>
      <c r="B1244" t="s">
        <v>2082</v>
      </c>
      <c r="D1244">
        <v>2021</v>
      </c>
      <c r="E1244" t="s">
        <v>2273</v>
      </c>
      <c r="F1244" t="s">
        <v>2301</v>
      </c>
      <c r="G1244">
        <v>-40.673662</v>
      </c>
      <c r="H1244">
        <v>144.787115</v>
      </c>
      <c r="I1244" t="s">
        <v>2332</v>
      </c>
      <c r="J1244" t="s">
        <v>2276</v>
      </c>
      <c r="K1244">
        <v>52</v>
      </c>
      <c r="L1244">
        <v>55</v>
      </c>
      <c r="N1244">
        <v>3</v>
      </c>
      <c r="O1244">
        <v>0.66120000000000001</v>
      </c>
      <c r="R1244">
        <v>2.6842000000000001</v>
      </c>
    </row>
    <row r="1245" spans="1:18">
      <c r="A1245" t="s">
        <v>2083</v>
      </c>
      <c r="B1245" t="s">
        <v>2082</v>
      </c>
      <c r="D1245">
        <v>2021</v>
      </c>
      <c r="E1245" t="s">
        <v>2273</v>
      </c>
      <c r="F1245" t="s">
        <v>2301</v>
      </c>
      <c r="G1245">
        <v>-40.673662</v>
      </c>
      <c r="H1245">
        <v>144.787115</v>
      </c>
      <c r="I1245" t="s">
        <v>2332</v>
      </c>
      <c r="J1245" t="s">
        <v>2276</v>
      </c>
      <c r="K1245">
        <v>55</v>
      </c>
      <c r="L1245">
        <v>58</v>
      </c>
      <c r="N1245">
        <v>3</v>
      </c>
      <c r="O1245">
        <v>0.70299999999999996</v>
      </c>
      <c r="R1245">
        <v>2.0800999999999998</v>
      </c>
    </row>
    <row r="1246" spans="1:18">
      <c r="A1246" t="s">
        <v>2083</v>
      </c>
      <c r="B1246" t="s">
        <v>2082</v>
      </c>
      <c r="D1246">
        <v>2021</v>
      </c>
      <c r="E1246" t="s">
        <v>2273</v>
      </c>
      <c r="F1246" t="s">
        <v>2301</v>
      </c>
      <c r="G1246">
        <v>-40.673662</v>
      </c>
      <c r="H1246">
        <v>144.787115</v>
      </c>
      <c r="I1246" t="s">
        <v>2332</v>
      </c>
      <c r="J1246" t="s">
        <v>2276</v>
      </c>
      <c r="K1246">
        <v>58</v>
      </c>
      <c r="L1246">
        <v>61</v>
      </c>
      <c r="N1246">
        <v>3</v>
      </c>
      <c r="O1246">
        <v>0.72850000000000004</v>
      </c>
      <c r="R1246">
        <v>1.7784</v>
      </c>
    </row>
    <row r="1247" spans="1:18">
      <c r="A1247" t="s">
        <v>2083</v>
      </c>
      <c r="B1247" t="s">
        <v>2082</v>
      </c>
      <c r="D1247">
        <v>2021</v>
      </c>
      <c r="E1247" t="s">
        <v>2273</v>
      </c>
      <c r="F1247" t="s">
        <v>2301</v>
      </c>
      <c r="G1247">
        <v>-40.673662</v>
      </c>
      <c r="H1247">
        <v>144.787115</v>
      </c>
      <c r="I1247" t="s">
        <v>2332</v>
      </c>
      <c r="J1247" t="s">
        <v>2276</v>
      </c>
      <c r="K1247">
        <v>61</v>
      </c>
      <c r="L1247">
        <v>64</v>
      </c>
      <c r="N1247">
        <v>3</v>
      </c>
      <c r="O1247">
        <v>0.75309999999999999</v>
      </c>
      <c r="R1247">
        <v>1.4766999999999999</v>
      </c>
    </row>
    <row r="1248" spans="1:18">
      <c r="A1248" t="s">
        <v>2083</v>
      </c>
      <c r="B1248" t="s">
        <v>2082</v>
      </c>
      <c r="D1248">
        <v>2021</v>
      </c>
      <c r="E1248" t="s">
        <v>2273</v>
      </c>
      <c r="F1248" t="s">
        <v>2301</v>
      </c>
      <c r="G1248">
        <v>-40.673662</v>
      </c>
      <c r="H1248">
        <v>144.787115</v>
      </c>
      <c r="I1248" t="s">
        <v>2332</v>
      </c>
      <c r="J1248" t="s">
        <v>2276</v>
      </c>
      <c r="K1248">
        <v>64</v>
      </c>
      <c r="L1248">
        <v>67</v>
      </c>
      <c r="N1248">
        <v>3</v>
      </c>
      <c r="O1248">
        <v>0.72340000000000004</v>
      </c>
      <c r="R1248">
        <v>2.6135999999999999</v>
      </c>
    </row>
    <row r="1249" spans="1:18">
      <c r="A1249" t="s">
        <v>2083</v>
      </c>
      <c r="B1249" t="s">
        <v>2082</v>
      </c>
      <c r="D1249">
        <v>2021</v>
      </c>
      <c r="E1249" t="s">
        <v>2273</v>
      </c>
      <c r="F1249" t="s">
        <v>2301</v>
      </c>
      <c r="G1249">
        <v>-40.673662</v>
      </c>
      <c r="H1249">
        <v>144.787115</v>
      </c>
      <c r="I1249" t="s">
        <v>2332</v>
      </c>
      <c r="J1249" t="s">
        <v>2276</v>
      </c>
      <c r="K1249">
        <v>67</v>
      </c>
      <c r="L1249">
        <v>70</v>
      </c>
      <c r="N1249">
        <v>3</v>
      </c>
      <c r="O1249">
        <v>0.60350000000000004</v>
      </c>
      <c r="R1249">
        <v>3.7505000000000002</v>
      </c>
    </row>
    <row r="1250" spans="1:18">
      <c r="A1250" t="s">
        <v>2083</v>
      </c>
      <c r="B1250" t="s">
        <v>2082</v>
      </c>
      <c r="D1250">
        <v>2021</v>
      </c>
      <c r="E1250" t="s">
        <v>2273</v>
      </c>
      <c r="F1250" t="s">
        <v>2301</v>
      </c>
      <c r="G1250">
        <v>-40.673662</v>
      </c>
      <c r="H1250">
        <v>144.787115</v>
      </c>
      <c r="I1250" t="s">
        <v>2332</v>
      </c>
      <c r="J1250" t="s">
        <v>2276</v>
      </c>
      <c r="K1250">
        <v>70</v>
      </c>
      <c r="L1250">
        <v>73</v>
      </c>
      <c r="N1250">
        <v>3</v>
      </c>
      <c r="O1250">
        <v>0.74039999999999995</v>
      </c>
      <c r="R1250">
        <v>2.4742999999999999</v>
      </c>
    </row>
    <row r="1251" spans="1:18">
      <c r="A1251" t="s">
        <v>2083</v>
      </c>
      <c r="B1251" t="s">
        <v>2082</v>
      </c>
      <c r="D1251">
        <v>2021</v>
      </c>
      <c r="E1251" t="s">
        <v>2273</v>
      </c>
      <c r="F1251" t="s">
        <v>2301</v>
      </c>
      <c r="G1251">
        <v>-40.673662</v>
      </c>
      <c r="H1251">
        <v>144.787115</v>
      </c>
      <c r="I1251" t="s">
        <v>2332</v>
      </c>
      <c r="J1251" t="s">
        <v>2276</v>
      </c>
      <c r="K1251">
        <v>73</v>
      </c>
      <c r="L1251">
        <v>76</v>
      </c>
      <c r="N1251">
        <v>3</v>
      </c>
      <c r="O1251">
        <v>0.77959999999999996</v>
      </c>
      <c r="R1251">
        <v>1.1981999999999999</v>
      </c>
    </row>
    <row r="1252" spans="1:18">
      <c r="A1252" t="s">
        <v>2083</v>
      </c>
      <c r="B1252" t="s">
        <v>2082</v>
      </c>
      <c r="D1252">
        <v>2021</v>
      </c>
      <c r="E1252" t="s">
        <v>2273</v>
      </c>
      <c r="F1252" t="s">
        <v>2301</v>
      </c>
      <c r="G1252">
        <v>-40.683425</v>
      </c>
      <c r="H1252">
        <v>144.786134</v>
      </c>
      <c r="I1252" t="s">
        <v>2332</v>
      </c>
      <c r="J1252" t="s">
        <v>2275</v>
      </c>
      <c r="K1252">
        <v>0</v>
      </c>
      <c r="L1252">
        <v>1</v>
      </c>
      <c r="N1252">
        <v>1</v>
      </c>
      <c r="O1252">
        <v>0.80589999999999995</v>
      </c>
      <c r="R1252">
        <v>3.7711999999999999</v>
      </c>
    </row>
    <row r="1253" spans="1:18">
      <c r="A1253" t="s">
        <v>2083</v>
      </c>
      <c r="B1253" t="s">
        <v>2082</v>
      </c>
      <c r="D1253">
        <v>2021</v>
      </c>
      <c r="E1253" t="s">
        <v>2273</v>
      </c>
      <c r="F1253" t="s">
        <v>2301</v>
      </c>
      <c r="G1253">
        <v>-40.683425</v>
      </c>
      <c r="H1253">
        <v>144.786134</v>
      </c>
      <c r="I1253" t="s">
        <v>2332</v>
      </c>
      <c r="J1253" t="s">
        <v>2275</v>
      </c>
      <c r="K1253">
        <v>1</v>
      </c>
      <c r="L1253">
        <v>4</v>
      </c>
      <c r="N1253">
        <v>3</v>
      </c>
      <c r="O1253">
        <v>0.83950000000000002</v>
      </c>
      <c r="R1253">
        <v>5.6627999999999998</v>
      </c>
    </row>
    <row r="1254" spans="1:18">
      <c r="A1254" t="s">
        <v>2083</v>
      </c>
      <c r="B1254" t="s">
        <v>2082</v>
      </c>
      <c r="D1254">
        <v>2021</v>
      </c>
      <c r="E1254" t="s">
        <v>2273</v>
      </c>
      <c r="F1254" t="s">
        <v>2301</v>
      </c>
      <c r="G1254">
        <v>-40.683425</v>
      </c>
      <c r="H1254">
        <v>144.786134</v>
      </c>
      <c r="I1254" t="s">
        <v>2332</v>
      </c>
      <c r="J1254" t="s">
        <v>2275</v>
      </c>
      <c r="K1254">
        <v>4</v>
      </c>
      <c r="L1254">
        <v>7</v>
      </c>
      <c r="N1254">
        <v>3</v>
      </c>
      <c r="O1254">
        <v>0.81189999999999996</v>
      </c>
      <c r="R1254">
        <v>4.9169999999999998</v>
      </c>
    </row>
    <row r="1255" spans="1:18">
      <c r="A1255" t="s">
        <v>2083</v>
      </c>
      <c r="B1255" t="s">
        <v>2082</v>
      </c>
      <c r="D1255">
        <v>2021</v>
      </c>
      <c r="E1255" t="s">
        <v>2273</v>
      </c>
      <c r="F1255" t="s">
        <v>2301</v>
      </c>
      <c r="G1255">
        <v>-40.683425</v>
      </c>
      <c r="H1255">
        <v>144.786134</v>
      </c>
      <c r="I1255" t="s">
        <v>2332</v>
      </c>
      <c r="J1255" t="s">
        <v>2275</v>
      </c>
      <c r="K1255">
        <v>7</v>
      </c>
      <c r="L1255">
        <v>10</v>
      </c>
      <c r="N1255">
        <v>3</v>
      </c>
      <c r="O1255">
        <v>0.71389999999999998</v>
      </c>
      <c r="R1255">
        <v>4.4775999999999998</v>
      </c>
    </row>
    <row r="1256" spans="1:18">
      <c r="A1256" t="s">
        <v>2083</v>
      </c>
      <c r="B1256" t="s">
        <v>2082</v>
      </c>
      <c r="D1256">
        <v>2021</v>
      </c>
      <c r="E1256" t="s">
        <v>2273</v>
      </c>
      <c r="F1256" t="s">
        <v>2301</v>
      </c>
      <c r="G1256">
        <v>-40.683425</v>
      </c>
      <c r="H1256">
        <v>144.786134</v>
      </c>
      <c r="I1256" t="s">
        <v>2332</v>
      </c>
      <c r="J1256" t="s">
        <v>2275</v>
      </c>
      <c r="K1256">
        <v>10</v>
      </c>
      <c r="L1256">
        <v>13</v>
      </c>
      <c r="N1256">
        <v>3</v>
      </c>
      <c r="O1256">
        <v>0.53149999999999997</v>
      </c>
      <c r="R1256">
        <v>4.4775999999999998</v>
      </c>
    </row>
    <row r="1257" spans="1:18">
      <c r="A1257" t="s">
        <v>2083</v>
      </c>
      <c r="B1257" t="s">
        <v>2082</v>
      </c>
      <c r="D1257">
        <v>2021</v>
      </c>
      <c r="E1257" t="s">
        <v>2273</v>
      </c>
      <c r="F1257" t="s">
        <v>2301</v>
      </c>
      <c r="G1257">
        <v>-40.683425</v>
      </c>
      <c r="H1257">
        <v>144.786134</v>
      </c>
      <c r="I1257" t="s">
        <v>2332</v>
      </c>
      <c r="J1257" t="s">
        <v>2275</v>
      </c>
      <c r="K1257">
        <v>13</v>
      </c>
      <c r="L1257">
        <v>16</v>
      </c>
      <c r="N1257">
        <v>3</v>
      </c>
      <c r="O1257">
        <v>0.75800000000000001</v>
      </c>
      <c r="R1257">
        <v>4.0381</v>
      </c>
    </row>
    <row r="1258" spans="1:18">
      <c r="A1258" t="s">
        <v>2083</v>
      </c>
      <c r="B1258" t="s">
        <v>2082</v>
      </c>
      <c r="D1258">
        <v>2021</v>
      </c>
      <c r="E1258" t="s">
        <v>2273</v>
      </c>
      <c r="F1258" t="s">
        <v>2301</v>
      </c>
      <c r="G1258">
        <v>-40.683425</v>
      </c>
      <c r="H1258">
        <v>144.786134</v>
      </c>
      <c r="I1258" t="s">
        <v>2332</v>
      </c>
      <c r="J1258" t="s">
        <v>2275</v>
      </c>
      <c r="K1258">
        <v>16</v>
      </c>
      <c r="L1258">
        <v>19</v>
      </c>
      <c r="N1258">
        <v>3</v>
      </c>
      <c r="O1258">
        <v>0.82140000000000002</v>
      </c>
      <c r="R1258">
        <v>2.5992999999999999</v>
      </c>
    </row>
    <row r="1259" spans="1:18">
      <c r="A1259" t="s">
        <v>2083</v>
      </c>
      <c r="B1259" t="s">
        <v>2082</v>
      </c>
      <c r="D1259">
        <v>2021</v>
      </c>
      <c r="E1259" t="s">
        <v>2273</v>
      </c>
      <c r="F1259" t="s">
        <v>2301</v>
      </c>
      <c r="G1259">
        <v>-40.683425</v>
      </c>
      <c r="H1259">
        <v>144.786134</v>
      </c>
      <c r="I1259" t="s">
        <v>2332</v>
      </c>
      <c r="J1259" t="s">
        <v>2275</v>
      </c>
      <c r="K1259">
        <v>19</v>
      </c>
      <c r="L1259">
        <v>22</v>
      </c>
      <c r="N1259">
        <v>3</v>
      </c>
      <c r="O1259">
        <v>0.79659999999999997</v>
      </c>
      <c r="R1259">
        <v>1.1605000000000001</v>
      </c>
    </row>
    <row r="1260" spans="1:18">
      <c r="A1260" t="s">
        <v>2083</v>
      </c>
      <c r="B1260" t="s">
        <v>2082</v>
      </c>
      <c r="D1260">
        <v>2021</v>
      </c>
      <c r="E1260" t="s">
        <v>2273</v>
      </c>
      <c r="F1260" t="s">
        <v>2301</v>
      </c>
      <c r="G1260">
        <v>-40.683425</v>
      </c>
      <c r="H1260">
        <v>144.786134</v>
      </c>
      <c r="I1260" t="s">
        <v>2332</v>
      </c>
      <c r="J1260" t="s">
        <v>2275</v>
      </c>
      <c r="K1260">
        <v>22</v>
      </c>
      <c r="L1260">
        <v>25</v>
      </c>
      <c r="N1260">
        <v>3</v>
      </c>
      <c r="O1260">
        <v>0.77700000000000002</v>
      </c>
      <c r="R1260">
        <v>1.22</v>
      </c>
    </row>
    <row r="1261" spans="1:18">
      <c r="A1261" t="s">
        <v>2083</v>
      </c>
      <c r="B1261" t="s">
        <v>2082</v>
      </c>
      <c r="D1261">
        <v>2021</v>
      </c>
      <c r="E1261" t="s">
        <v>2273</v>
      </c>
      <c r="F1261" t="s">
        <v>2301</v>
      </c>
      <c r="G1261">
        <v>-40.683425</v>
      </c>
      <c r="H1261">
        <v>144.786134</v>
      </c>
      <c r="I1261" t="s">
        <v>2332</v>
      </c>
      <c r="J1261" t="s">
        <v>2275</v>
      </c>
      <c r="K1261">
        <v>25</v>
      </c>
      <c r="L1261">
        <v>28</v>
      </c>
      <c r="N1261">
        <v>3</v>
      </c>
      <c r="O1261">
        <v>0.72470000000000001</v>
      </c>
      <c r="R1261">
        <v>1.2795000000000001</v>
      </c>
    </row>
    <row r="1262" spans="1:18">
      <c r="A1262" t="s">
        <v>2083</v>
      </c>
      <c r="B1262" t="s">
        <v>2082</v>
      </c>
      <c r="D1262">
        <v>2021</v>
      </c>
      <c r="E1262" t="s">
        <v>2273</v>
      </c>
      <c r="F1262" t="s">
        <v>2301</v>
      </c>
      <c r="G1262">
        <v>-40.683425</v>
      </c>
      <c r="H1262">
        <v>144.786134</v>
      </c>
      <c r="I1262" t="s">
        <v>2332</v>
      </c>
      <c r="J1262" t="s">
        <v>2275</v>
      </c>
      <c r="K1262">
        <v>28</v>
      </c>
      <c r="L1262">
        <v>31</v>
      </c>
      <c r="N1262">
        <v>3</v>
      </c>
      <c r="O1262">
        <v>0.78910000000000002</v>
      </c>
      <c r="R1262">
        <v>1.296</v>
      </c>
    </row>
    <row r="1263" spans="1:18">
      <c r="A1263" t="s">
        <v>2083</v>
      </c>
      <c r="B1263" t="s">
        <v>2082</v>
      </c>
      <c r="D1263">
        <v>2021</v>
      </c>
      <c r="E1263" t="s">
        <v>2273</v>
      </c>
      <c r="F1263" t="s">
        <v>2301</v>
      </c>
      <c r="G1263">
        <v>-40.683425</v>
      </c>
      <c r="H1263">
        <v>144.786134</v>
      </c>
      <c r="I1263" t="s">
        <v>2332</v>
      </c>
      <c r="J1263" t="s">
        <v>2275</v>
      </c>
      <c r="K1263">
        <v>31</v>
      </c>
      <c r="L1263">
        <v>34</v>
      </c>
      <c r="N1263">
        <v>3</v>
      </c>
      <c r="O1263">
        <v>0.78739999999999999</v>
      </c>
      <c r="R1263">
        <v>1.3125</v>
      </c>
    </row>
    <row r="1264" spans="1:18">
      <c r="A1264" t="s">
        <v>2083</v>
      </c>
      <c r="B1264" t="s">
        <v>2082</v>
      </c>
      <c r="D1264">
        <v>2021</v>
      </c>
      <c r="E1264" t="s">
        <v>2273</v>
      </c>
      <c r="F1264" t="s">
        <v>2301</v>
      </c>
      <c r="G1264">
        <v>-40.683425</v>
      </c>
      <c r="H1264">
        <v>144.786134</v>
      </c>
      <c r="I1264" t="s">
        <v>2332</v>
      </c>
      <c r="J1264" t="s">
        <v>2275</v>
      </c>
      <c r="K1264">
        <v>34</v>
      </c>
      <c r="L1264">
        <v>37</v>
      </c>
      <c r="N1264">
        <v>3</v>
      </c>
      <c r="O1264">
        <v>0.72560000000000002</v>
      </c>
      <c r="R1264">
        <v>1.3008999999999999</v>
      </c>
    </row>
    <row r="1265" spans="1:18">
      <c r="A1265" t="s">
        <v>2083</v>
      </c>
      <c r="B1265" t="s">
        <v>2082</v>
      </c>
      <c r="D1265">
        <v>2021</v>
      </c>
      <c r="E1265" t="s">
        <v>2273</v>
      </c>
      <c r="F1265" t="s">
        <v>2301</v>
      </c>
      <c r="G1265">
        <v>-40.683425</v>
      </c>
      <c r="H1265">
        <v>144.786134</v>
      </c>
      <c r="I1265" t="s">
        <v>2332</v>
      </c>
      <c r="J1265" t="s">
        <v>2275</v>
      </c>
      <c r="K1265">
        <v>37</v>
      </c>
      <c r="L1265">
        <v>40</v>
      </c>
      <c r="N1265">
        <v>3</v>
      </c>
      <c r="O1265">
        <v>0.8548</v>
      </c>
      <c r="R1265">
        <v>1.2891999999999999</v>
      </c>
    </row>
    <row r="1266" spans="1:18">
      <c r="A1266" t="s">
        <v>2083</v>
      </c>
      <c r="B1266" t="s">
        <v>2082</v>
      </c>
      <c r="D1266">
        <v>2021</v>
      </c>
      <c r="E1266" t="s">
        <v>2273</v>
      </c>
      <c r="F1266" t="s">
        <v>2301</v>
      </c>
      <c r="G1266">
        <v>-40.683425</v>
      </c>
      <c r="H1266">
        <v>144.786134</v>
      </c>
      <c r="I1266" t="s">
        <v>2332</v>
      </c>
      <c r="J1266" t="s">
        <v>2275</v>
      </c>
      <c r="K1266">
        <v>40</v>
      </c>
      <c r="L1266">
        <v>43</v>
      </c>
      <c r="N1266">
        <v>3</v>
      </c>
      <c r="O1266">
        <v>0.95699999999999996</v>
      </c>
      <c r="R1266">
        <v>1.3093999999999999</v>
      </c>
    </row>
    <row r="1267" spans="1:18">
      <c r="A1267" t="s">
        <v>2083</v>
      </c>
      <c r="B1267" t="s">
        <v>2082</v>
      </c>
      <c r="D1267">
        <v>2021</v>
      </c>
      <c r="E1267" t="s">
        <v>2273</v>
      </c>
      <c r="F1267" t="s">
        <v>2301</v>
      </c>
      <c r="G1267">
        <v>-40.683425</v>
      </c>
      <c r="H1267">
        <v>144.786134</v>
      </c>
      <c r="I1267" t="s">
        <v>2332</v>
      </c>
      <c r="J1267" t="s">
        <v>2275</v>
      </c>
      <c r="K1267">
        <v>43</v>
      </c>
      <c r="L1267">
        <v>46</v>
      </c>
      <c r="N1267">
        <v>3</v>
      </c>
      <c r="O1267">
        <v>1.0102</v>
      </c>
      <c r="R1267">
        <v>1.3295999999999999</v>
      </c>
    </row>
    <row r="1268" spans="1:18">
      <c r="A1268" t="s">
        <v>2083</v>
      </c>
      <c r="B1268" t="s">
        <v>2082</v>
      </c>
      <c r="D1268">
        <v>2021</v>
      </c>
      <c r="E1268" t="s">
        <v>2273</v>
      </c>
      <c r="F1268" t="s">
        <v>2301</v>
      </c>
      <c r="G1268">
        <v>-40.683425</v>
      </c>
      <c r="H1268">
        <v>144.786134</v>
      </c>
      <c r="I1268" t="s">
        <v>2332</v>
      </c>
      <c r="J1268" t="s">
        <v>2275</v>
      </c>
      <c r="K1268">
        <v>46</v>
      </c>
      <c r="L1268">
        <v>49</v>
      </c>
      <c r="N1268">
        <v>3</v>
      </c>
      <c r="O1268">
        <v>0.83940000000000003</v>
      </c>
      <c r="R1268">
        <v>1.2095</v>
      </c>
    </row>
    <row r="1269" spans="1:18">
      <c r="A1269" t="s">
        <v>2083</v>
      </c>
      <c r="B1269" t="s">
        <v>2082</v>
      </c>
      <c r="D1269">
        <v>2021</v>
      </c>
      <c r="E1269" t="s">
        <v>2273</v>
      </c>
      <c r="F1269" t="s">
        <v>2301</v>
      </c>
      <c r="G1269">
        <v>-40.683425</v>
      </c>
      <c r="H1269">
        <v>144.786134</v>
      </c>
      <c r="I1269" t="s">
        <v>2332</v>
      </c>
      <c r="J1269" t="s">
        <v>2275</v>
      </c>
      <c r="K1269">
        <v>49</v>
      </c>
      <c r="L1269">
        <v>52</v>
      </c>
      <c r="N1269">
        <v>3</v>
      </c>
      <c r="O1269">
        <v>0.68500000000000005</v>
      </c>
      <c r="R1269">
        <v>1.2095</v>
      </c>
    </row>
    <row r="1270" spans="1:18">
      <c r="A1270" t="s">
        <v>2083</v>
      </c>
      <c r="B1270" t="s">
        <v>2082</v>
      </c>
      <c r="D1270">
        <v>2021</v>
      </c>
      <c r="E1270" t="s">
        <v>2273</v>
      </c>
      <c r="F1270" t="s">
        <v>2301</v>
      </c>
      <c r="G1270">
        <v>-40.683425</v>
      </c>
      <c r="H1270">
        <v>144.786134</v>
      </c>
      <c r="I1270" t="s">
        <v>2332</v>
      </c>
      <c r="J1270" t="s">
        <v>2275</v>
      </c>
      <c r="K1270">
        <v>52</v>
      </c>
      <c r="L1270">
        <v>55</v>
      </c>
      <c r="N1270">
        <v>3</v>
      </c>
      <c r="O1270">
        <v>0.78110000000000002</v>
      </c>
      <c r="R1270">
        <v>1.2095</v>
      </c>
    </row>
    <row r="1271" spans="1:18">
      <c r="A1271" t="s">
        <v>2083</v>
      </c>
      <c r="B1271" t="s">
        <v>2082</v>
      </c>
      <c r="D1271">
        <v>2021</v>
      </c>
      <c r="E1271" t="s">
        <v>2273</v>
      </c>
      <c r="F1271" t="s">
        <v>2301</v>
      </c>
      <c r="G1271">
        <v>-40.683425</v>
      </c>
      <c r="H1271">
        <v>144.786134</v>
      </c>
      <c r="I1271" t="s">
        <v>2332</v>
      </c>
      <c r="J1271" t="s">
        <v>2275</v>
      </c>
      <c r="K1271">
        <v>55</v>
      </c>
      <c r="L1271">
        <v>58</v>
      </c>
      <c r="N1271">
        <v>3</v>
      </c>
      <c r="O1271">
        <v>0.80320000000000003</v>
      </c>
      <c r="R1271">
        <v>1.0892999999999999</v>
      </c>
    </row>
    <row r="1272" spans="1:18">
      <c r="A1272" t="s">
        <v>2083</v>
      </c>
      <c r="B1272" t="s">
        <v>2082</v>
      </c>
      <c r="D1272">
        <v>2021</v>
      </c>
      <c r="E1272" t="s">
        <v>2273</v>
      </c>
      <c r="F1272" t="s">
        <v>2301</v>
      </c>
      <c r="G1272">
        <v>-40.683425</v>
      </c>
      <c r="H1272">
        <v>144.786134</v>
      </c>
      <c r="I1272" t="s">
        <v>2332</v>
      </c>
      <c r="J1272" t="s">
        <v>2275</v>
      </c>
      <c r="K1272">
        <v>58</v>
      </c>
      <c r="L1272">
        <v>61</v>
      </c>
      <c r="N1272">
        <v>3</v>
      </c>
      <c r="O1272">
        <v>0.76290000000000002</v>
      </c>
      <c r="R1272">
        <v>1.8769</v>
      </c>
    </row>
    <row r="1273" spans="1:18">
      <c r="A1273" t="s">
        <v>2083</v>
      </c>
      <c r="B1273" t="s">
        <v>2082</v>
      </c>
      <c r="D1273">
        <v>2021</v>
      </c>
      <c r="E1273" t="s">
        <v>2273</v>
      </c>
      <c r="F1273" t="s">
        <v>2301</v>
      </c>
      <c r="G1273">
        <v>-40.683425</v>
      </c>
      <c r="H1273">
        <v>144.786134</v>
      </c>
      <c r="I1273" t="s">
        <v>2332</v>
      </c>
      <c r="J1273" t="s">
        <v>2275</v>
      </c>
      <c r="K1273">
        <v>61</v>
      </c>
      <c r="L1273">
        <v>64</v>
      </c>
      <c r="N1273">
        <v>3</v>
      </c>
      <c r="O1273">
        <v>0.76970000000000005</v>
      </c>
      <c r="R1273">
        <v>1.8769</v>
      </c>
    </row>
    <row r="1274" spans="1:18">
      <c r="A1274" t="s">
        <v>2083</v>
      </c>
      <c r="B1274" t="s">
        <v>2082</v>
      </c>
      <c r="D1274">
        <v>2021</v>
      </c>
      <c r="E1274" t="s">
        <v>2273</v>
      </c>
      <c r="F1274" t="s">
        <v>2301</v>
      </c>
      <c r="G1274">
        <v>-40.683425</v>
      </c>
      <c r="H1274">
        <v>144.786134</v>
      </c>
      <c r="I1274" t="s">
        <v>2332</v>
      </c>
      <c r="J1274" t="s">
        <v>2275</v>
      </c>
      <c r="K1274">
        <v>64</v>
      </c>
      <c r="L1274">
        <v>67</v>
      </c>
      <c r="N1274">
        <v>3</v>
      </c>
      <c r="O1274">
        <v>0.77190000000000003</v>
      </c>
      <c r="R1274">
        <v>1.8769</v>
      </c>
    </row>
    <row r="1275" spans="1:18">
      <c r="A1275" t="s">
        <v>2083</v>
      </c>
      <c r="B1275" t="s">
        <v>2082</v>
      </c>
      <c r="D1275">
        <v>2021</v>
      </c>
      <c r="E1275" t="s">
        <v>2273</v>
      </c>
      <c r="F1275" t="s">
        <v>2301</v>
      </c>
      <c r="G1275">
        <v>-40.683425</v>
      </c>
      <c r="H1275">
        <v>144.786134</v>
      </c>
      <c r="I1275" t="s">
        <v>2332</v>
      </c>
      <c r="J1275" t="s">
        <v>2275</v>
      </c>
      <c r="K1275">
        <v>67</v>
      </c>
      <c r="L1275">
        <v>70</v>
      </c>
      <c r="N1275">
        <v>3</v>
      </c>
      <c r="O1275">
        <v>0.77180000000000004</v>
      </c>
      <c r="R1275">
        <v>2.6644000000000001</v>
      </c>
    </row>
    <row r="1276" spans="1:18">
      <c r="A1276" t="s">
        <v>2083</v>
      </c>
      <c r="B1276" t="s">
        <v>2082</v>
      </c>
      <c r="D1276">
        <v>2021</v>
      </c>
      <c r="E1276" t="s">
        <v>2273</v>
      </c>
      <c r="F1276" t="s">
        <v>2301</v>
      </c>
      <c r="G1276">
        <v>-40.683425</v>
      </c>
      <c r="H1276">
        <v>144.786134</v>
      </c>
      <c r="I1276" t="s">
        <v>2332</v>
      </c>
      <c r="J1276" t="s">
        <v>2275</v>
      </c>
      <c r="K1276">
        <v>70</v>
      </c>
      <c r="L1276">
        <v>73</v>
      </c>
      <c r="N1276">
        <v>3</v>
      </c>
      <c r="O1276">
        <v>0.73429999999999995</v>
      </c>
      <c r="R1276">
        <v>1.9629000000000001</v>
      </c>
    </row>
    <row r="1277" spans="1:18">
      <c r="A1277" t="s">
        <v>2083</v>
      </c>
      <c r="B1277" t="s">
        <v>2082</v>
      </c>
      <c r="D1277">
        <v>2021</v>
      </c>
      <c r="E1277" t="s">
        <v>2273</v>
      </c>
      <c r="F1277" t="s">
        <v>2301</v>
      </c>
      <c r="G1277">
        <v>-40.683425</v>
      </c>
      <c r="H1277">
        <v>144.786134</v>
      </c>
      <c r="I1277" t="s">
        <v>2332</v>
      </c>
      <c r="J1277" t="s">
        <v>2275</v>
      </c>
      <c r="K1277">
        <v>73</v>
      </c>
      <c r="L1277">
        <v>76</v>
      </c>
      <c r="N1277">
        <v>3</v>
      </c>
      <c r="O1277">
        <v>0.58189999999999997</v>
      </c>
      <c r="R1277">
        <v>1.2614000000000001</v>
      </c>
    </row>
    <row r="1278" spans="1:18">
      <c r="A1278" t="s">
        <v>2083</v>
      </c>
      <c r="B1278" t="s">
        <v>2082</v>
      </c>
      <c r="D1278">
        <v>2021</v>
      </c>
      <c r="E1278" t="s">
        <v>2273</v>
      </c>
      <c r="F1278" t="s">
        <v>2301</v>
      </c>
      <c r="G1278">
        <v>-40.683425</v>
      </c>
      <c r="H1278">
        <v>144.786134</v>
      </c>
      <c r="I1278" t="s">
        <v>2332</v>
      </c>
      <c r="J1278" t="s">
        <v>2275</v>
      </c>
      <c r="K1278">
        <v>76</v>
      </c>
      <c r="L1278">
        <v>79</v>
      </c>
      <c r="N1278">
        <v>3</v>
      </c>
      <c r="O1278">
        <v>0.51470000000000005</v>
      </c>
    </row>
    <row r="1279" spans="1:18">
      <c r="A1279" t="s">
        <v>2083</v>
      </c>
      <c r="B1279" t="s">
        <v>2082</v>
      </c>
      <c r="D1279">
        <v>2021</v>
      </c>
      <c r="E1279" t="s">
        <v>2273</v>
      </c>
      <c r="F1279" t="s">
        <v>2301</v>
      </c>
      <c r="G1279">
        <v>-40.720885000000003</v>
      </c>
      <c r="H1279">
        <v>145.037813</v>
      </c>
      <c r="I1279" t="s">
        <v>2332</v>
      </c>
      <c r="J1279" t="s">
        <v>2274</v>
      </c>
      <c r="K1279">
        <v>0</v>
      </c>
      <c r="L1279">
        <v>1</v>
      </c>
      <c r="N1279">
        <v>1</v>
      </c>
      <c r="O1279">
        <v>0.80679999999999996</v>
      </c>
      <c r="R1279">
        <v>2.1406999999999998</v>
      </c>
    </row>
    <row r="1280" spans="1:18">
      <c r="A1280" t="s">
        <v>2083</v>
      </c>
      <c r="B1280" t="s">
        <v>2082</v>
      </c>
      <c r="D1280">
        <v>2021</v>
      </c>
      <c r="E1280" t="s">
        <v>2273</v>
      </c>
      <c r="F1280" t="s">
        <v>2301</v>
      </c>
      <c r="G1280">
        <v>-40.720885000000003</v>
      </c>
      <c r="H1280">
        <v>145.037813</v>
      </c>
      <c r="I1280" t="s">
        <v>2332</v>
      </c>
      <c r="J1280" t="s">
        <v>2274</v>
      </c>
      <c r="K1280">
        <v>1</v>
      </c>
      <c r="L1280">
        <v>4</v>
      </c>
      <c r="N1280">
        <v>3</v>
      </c>
      <c r="O1280">
        <v>0.55100000000000005</v>
      </c>
      <c r="R1280">
        <v>2.4049</v>
      </c>
    </row>
    <row r="1281" spans="1:18">
      <c r="A1281" t="s">
        <v>2083</v>
      </c>
      <c r="B1281" t="s">
        <v>2082</v>
      </c>
      <c r="D1281">
        <v>2021</v>
      </c>
      <c r="E1281" t="s">
        <v>2273</v>
      </c>
      <c r="F1281" t="s">
        <v>2301</v>
      </c>
      <c r="G1281">
        <v>-40.720885000000003</v>
      </c>
      <c r="H1281">
        <v>145.037813</v>
      </c>
      <c r="I1281" t="s">
        <v>2332</v>
      </c>
      <c r="J1281" t="s">
        <v>2274</v>
      </c>
      <c r="K1281">
        <v>4</v>
      </c>
      <c r="L1281">
        <v>7</v>
      </c>
      <c r="N1281">
        <v>3</v>
      </c>
      <c r="O1281">
        <v>0.68889999999999996</v>
      </c>
      <c r="R1281">
        <v>2.2370999999999999</v>
      </c>
    </row>
    <row r="1282" spans="1:18">
      <c r="A1282" t="s">
        <v>2083</v>
      </c>
      <c r="B1282" t="s">
        <v>2082</v>
      </c>
      <c r="D1282">
        <v>2021</v>
      </c>
      <c r="E1282" t="s">
        <v>2273</v>
      </c>
      <c r="F1282" t="s">
        <v>2301</v>
      </c>
      <c r="G1282">
        <v>-40.720885000000003</v>
      </c>
      <c r="H1282">
        <v>145.037813</v>
      </c>
      <c r="I1282" t="s">
        <v>2332</v>
      </c>
      <c r="J1282" t="s">
        <v>2274</v>
      </c>
      <c r="K1282">
        <v>7</v>
      </c>
      <c r="L1282">
        <v>10</v>
      </c>
      <c r="N1282">
        <v>3</v>
      </c>
      <c r="O1282">
        <v>0.6855</v>
      </c>
      <c r="R1282">
        <v>1.8984000000000001</v>
      </c>
    </row>
    <row r="1283" spans="1:18">
      <c r="A1283" t="s">
        <v>2083</v>
      </c>
      <c r="B1283" t="s">
        <v>2082</v>
      </c>
      <c r="D1283">
        <v>2021</v>
      </c>
      <c r="E1283" t="s">
        <v>2273</v>
      </c>
      <c r="F1283" t="s">
        <v>2301</v>
      </c>
      <c r="G1283">
        <v>-40.720885000000003</v>
      </c>
      <c r="H1283">
        <v>145.037813</v>
      </c>
      <c r="I1283" t="s">
        <v>2332</v>
      </c>
      <c r="J1283" t="s">
        <v>2274</v>
      </c>
      <c r="K1283">
        <v>10</v>
      </c>
      <c r="L1283">
        <v>13</v>
      </c>
      <c r="N1283">
        <v>3</v>
      </c>
      <c r="O1283">
        <v>0.65920000000000001</v>
      </c>
      <c r="R1283">
        <v>1.8984000000000001</v>
      </c>
    </row>
    <row r="1284" spans="1:18">
      <c r="A1284" t="s">
        <v>2083</v>
      </c>
      <c r="B1284" t="s">
        <v>2082</v>
      </c>
      <c r="D1284">
        <v>2021</v>
      </c>
      <c r="E1284" t="s">
        <v>2273</v>
      </c>
      <c r="F1284" t="s">
        <v>2301</v>
      </c>
      <c r="G1284">
        <v>-40.720885000000003</v>
      </c>
      <c r="H1284">
        <v>145.037813</v>
      </c>
      <c r="I1284" t="s">
        <v>2332</v>
      </c>
      <c r="J1284" t="s">
        <v>2274</v>
      </c>
      <c r="K1284">
        <v>13</v>
      </c>
      <c r="L1284">
        <v>16</v>
      </c>
      <c r="N1284">
        <v>3</v>
      </c>
      <c r="O1284">
        <v>0.77869999999999995</v>
      </c>
      <c r="R1284">
        <v>1.5597000000000001</v>
      </c>
    </row>
    <row r="1285" spans="1:18">
      <c r="A1285" t="s">
        <v>2083</v>
      </c>
      <c r="B1285" t="s">
        <v>2082</v>
      </c>
      <c r="D1285">
        <v>2021</v>
      </c>
      <c r="E1285" t="s">
        <v>2273</v>
      </c>
      <c r="F1285" t="s">
        <v>2301</v>
      </c>
      <c r="G1285">
        <v>-40.720885000000003</v>
      </c>
      <c r="H1285">
        <v>145.037813</v>
      </c>
      <c r="I1285" t="s">
        <v>2332</v>
      </c>
      <c r="J1285" t="s">
        <v>2274</v>
      </c>
      <c r="K1285">
        <v>16</v>
      </c>
      <c r="L1285">
        <v>19</v>
      </c>
      <c r="N1285">
        <v>3</v>
      </c>
      <c r="O1285">
        <v>0.75060000000000004</v>
      </c>
      <c r="R1285">
        <v>1.6871</v>
      </c>
    </row>
    <row r="1286" spans="1:18">
      <c r="A1286" t="s">
        <v>2083</v>
      </c>
      <c r="B1286" t="s">
        <v>2082</v>
      </c>
      <c r="D1286">
        <v>2021</v>
      </c>
      <c r="E1286" t="s">
        <v>2273</v>
      </c>
      <c r="F1286" t="s">
        <v>2301</v>
      </c>
      <c r="G1286">
        <v>-40.720885000000003</v>
      </c>
      <c r="H1286">
        <v>145.037813</v>
      </c>
      <c r="I1286" t="s">
        <v>2332</v>
      </c>
      <c r="J1286" t="s">
        <v>2274</v>
      </c>
      <c r="K1286">
        <v>19</v>
      </c>
      <c r="L1286">
        <v>22</v>
      </c>
      <c r="N1286">
        <v>3</v>
      </c>
      <c r="O1286">
        <v>0.76819999999999999</v>
      </c>
      <c r="R1286">
        <v>1.6871</v>
      </c>
    </row>
    <row r="1287" spans="1:18">
      <c r="A1287" t="s">
        <v>2083</v>
      </c>
      <c r="B1287" t="s">
        <v>2082</v>
      </c>
      <c r="D1287">
        <v>2021</v>
      </c>
      <c r="E1287" t="s">
        <v>2273</v>
      </c>
      <c r="F1287" t="s">
        <v>2301</v>
      </c>
      <c r="G1287">
        <v>-40.720885000000003</v>
      </c>
      <c r="H1287">
        <v>145.037813</v>
      </c>
      <c r="I1287" t="s">
        <v>2332</v>
      </c>
      <c r="J1287" t="s">
        <v>2274</v>
      </c>
      <c r="K1287">
        <v>22</v>
      </c>
      <c r="L1287">
        <v>25</v>
      </c>
      <c r="N1287">
        <v>3</v>
      </c>
      <c r="O1287">
        <v>0.73929999999999996</v>
      </c>
      <c r="R1287">
        <v>1.8144</v>
      </c>
    </row>
    <row r="1288" spans="1:18">
      <c r="A1288" t="s">
        <v>2083</v>
      </c>
      <c r="B1288" t="s">
        <v>2082</v>
      </c>
      <c r="D1288">
        <v>2021</v>
      </c>
      <c r="E1288" t="s">
        <v>2273</v>
      </c>
      <c r="F1288" t="s">
        <v>2301</v>
      </c>
      <c r="G1288">
        <v>-40.720885000000003</v>
      </c>
      <c r="H1288">
        <v>145.037813</v>
      </c>
      <c r="I1288" t="s">
        <v>2332</v>
      </c>
      <c r="J1288" t="s">
        <v>2274</v>
      </c>
      <c r="K1288">
        <v>25</v>
      </c>
      <c r="L1288">
        <v>28</v>
      </c>
      <c r="N1288">
        <v>3</v>
      </c>
      <c r="O1288">
        <v>0.71179999999999999</v>
      </c>
      <c r="R1288">
        <v>1.4356</v>
      </c>
    </row>
    <row r="1289" spans="1:18">
      <c r="A1289" t="s">
        <v>2083</v>
      </c>
      <c r="B1289" t="s">
        <v>2082</v>
      </c>
      <c r="D1289">
        <v>2021</v>
      </c>
      <c r="E1289" t="s">
        <v>2273</v>
      </c>
      <c r="F1289" t="s">
        <v>2301</v>
      </c>
      <c r="G1289">
        <v>-40.720885000000003</v>
      </c>
      <c r="H1289">
        <v>145.037813</v>
      </c>
      <c r="I1289" t="s">
        <v>2332</v>
      </c>
      <c r="J1289" t="s">
        <v>2274</v>
      </c>
      <c r="K1289">
        <v>28</v>
      </c>
      <c r="L1289">
        <v>31</v>
      </c>
      <c r="N1289">
        <v>3</v>
      </c>
      <c r="O1289">
        <v>0.64680000000000004</v>
      </c>
      <c r="R1289">
        <v>1.4356</v>
      </c>
    </row>
    <row r="1290" spans="1:18">
      <c r="A1290" t="s">
        <v>2083</v>
      </c>
      <c r="B1290" t="s">
        <v>2082</v>
      </c>
      <c r="D1290">
        <v>2021</v>
      </c>
      <c r="E1290" t="s">
        <v>2273</v>
      </c>
      <c r="F1290" t="s">
        <v>2301</v>
      </c>
      <c r="G1290">
        <v>-40.720885000000003</v>
      </c>
      <c r="H1290">
        <v>145.037813</v>
      </c>
      <c r="I1290" t="s">
        <v>2332</v>
      </c>
      <c r="J1290" t="s">
        <v>2274</v>
      </c>
      <c r="K1290">
        <v>31</v>
      </c>
      <c r="L1290">
        <v>34</v>
      </c>
      <c r="N1290">
        <v>3</v>
      </c>
      <c r="O1290">
        <v>0.74380000000000002</v>
      </c>
      <c r="R1290">
        <v>1.0567</v>
      </c>
    </row>
    <row r="1291" spans="1:18">
      <c r="A1291" t="s">
        <v>2083</v>
      </c>
      <c r="B1291" t="s">
        <v>2082</v>
      </c>
      <c r="D1291">
        <v>2021</v>
      </c>
      <c r="E1291" t="s">
        <v>2273</v>
      </c>
      <c r="F1291" t="s">
        <v>2301</v>
      </c>
      <c r="G1291">
        <v>-40.720885000000003</v>
      </c>
      <c r="H1291">
        <v>145.037813</v>
      </c>
      <c r="I1291" t="s">
        <v>2332</v>
      </c>
      <c r="J1291" t="s">
        <v>2274</v>
      </c>
      <c r="K1291">
        <v>34</v>
      </c>
      <c r="L1291">
        <v>37</v>
      </c>
      <c r="N1291">
        <v>3</v>
      </c>
      <c r="O1291">
        <v>0.72440000000000004</v>
      </c>
      <c r="R1291">
        <v>0.96950000000000003</v>
      </c>
    </row>
    <row r="1292" spans="1:18">
      <c r="A1292" t="s">
        <v>2083</v>
      </c>
      <c r="B1292" t="s">
        <v>2082</v>
      </c>
      <c r="D1292">
        <v>2021</v>
      </c>
      <c r="E1292" t="s">
        <v>2273</v>
      </c>
      <c r="F1292" t="s">
        <v>2301</v>
      </c>
      <c r="G1292">
        <v>-40.720885000000003</v>
      </c>
      <c r="H1292">
        <v>145.037813</v>
      </c>
      <c r="I1292" t="s">
        <v>2332</v>
      </c>
      <c r="J1292" t="s">
        <v>2274</v>
      </c>
      <c r="K1292">
        <v>37</v>
      </c>
      <c r="L1292">
        <v>40</v>
      </c>
      <c r="N1292">
        <v>3</v>
      </c>
      <c r="O1292">
        <v>0.65090000000000003</v>
      </c>
      <c r="R1292">
        <v>0.88229999999999997</v>
      </c>
    </row>
    <row r="1293" spans="1:18">
      <c r="A1293" t="s">
        <v>2083</v>
      </c>
      <c r="B1293" t="s">
        <v>2082</v>
      </c>
      <c r="D1293">
        <v>2021</v>
      </c>
      <c r="E1293" t="s">
        <v>2273</v>
      </c>
      <c r="F1293" t="s">
        <v>2301</v>
      </c>
      <c r="G1293">
        <v>-40.720885000000003</v>
      </c>
      <c r="H1293">
        <v>145.037813</v>
      </c>
      <c r="I1293" t="s">
        <v>2332</v>
      </c>
      <c r="J1293" t="s">
        <v>2274</v>
      </c>
      <c r="K1293">
        <v>40</v>
      </c>
      <c r="L1293">
        <v>43</v>
      </c>
      <c r="N1293">
        <v>3</v>
      </c>
      <c r="O1293">
        <v>0.75990000000000002</v>
      </c>
      <c r="R1293">
        <v>1.4757</v>
      </c>
    </row>
    <row r="1294" spans="1:18">
      <c r="A1294" t="s">
        <v>2083</v>
      </c>
      <c r="B1294" t="s">
        <v>2082</v>
      </c>
      <c r="D1294">
        <v>2021</v>
      </c>
      <c r="E1294" t="s">
        <v>2273</v>
      </c>
      <c r="F1294" t="s">
        <v>2301</v>
      </c>
      <c r="G1294">
        <v>-40.720885000000003</v>
      </c>
      <c r="H1294">
        <v>145.037813</v>
      </c>
      <c r="I1294" t="s">
        <v>2332</v>
      </c>
      <c r="J1294" t="s">
        <v>2274</v>
      </c>
      <c r="K1294">
        <v>43</v>
      </c>
      <c r="L1294">
        <v>46</v>
      </c>
      <c r="N1294">
        <v>3</v>
      </c>
      <c r="O1294">
        <v>0.76990000000000003</v>
      </c>
      <c r="R1294">
        <v>2.0691999999999999</v>
      </c>
    </row>
    <row r="1295" spans="1:18">
      <c r="A1295" t="s">
        <v>2083</v>
      </c>
      <c r="B1295" t="s">
        <v>2082</v>
      </c>
      <c r="D1295">
        <v>2021</v>
      </c>
      <c r="E1295" t="s">
        <v>2273</v>
      </c>
      <c r="F1295" t="s">
        <v>2301</v>
      </c>
      <c r="G1295">
        <v>-40.720885000000003</v>
      </c>
      <c r="H1295">
        <v>145.037813</v>
      </c>
      <c r="I1295" t="s">
        <v>2332</v>
      </c>
      <c r="J1295" t="s">
        <v>2274</v>
      </c>
      <c r="K1295">
        <v>46</v>
      </c>
      <c r="L1295">
        <v>49</v>
      </c>
      <c r="N1295">
        <v>3</v>
      </c>
      <c r="O1295">
        <v>0.72799999999999998</v>
      </c>
      <c r="R1295">
        <v>1.6222000000000001</v>
      </c>
    </row>
    <row r="1296" spans="1:18">
      <c r="A1296" t="s">
        <v>2083</v>
      </c>
      <c r="B1296" t="s">
        <v>2082</v>
      </c>
      <c r="D1296">
        <v>2021</v>
      </c>
      <c r="E1296" t="s">
        <v>2273</v>
      </c>
      <c r="F1296" t="s">
        <v>2301</v>
      </c>
      <c r="G1296">
        <v>-40.720885000000003</v>
      </c>
      <c r="H1296">
        <v>145.037813</v>
      </c>
      <c r="I1296" t="s">
        <v>2332</v>
      </c>
      <c r="J1296" t="s">
        <v>2274</v>
      </c>
      <c r="K1296">
        <v>49</v>
      </c>
      <c r="L1296">
        <v>52</v>
      </c>
      <c r="N1296">
        <v>3</v>
      </c>
      <c r="O1296">
        <v>0.68789999999999996</v>
      </c>
      <c r="R1296">
        <v>1.1753</v>
      </c>
    </row>
    <row r="1297" spans="1:18">
      <c r="A1297" t="s">
        <v>2083</v>
      </c>
      <c r="B1297" t="s">
        <v>2082</v>
      </c>
      <c r="D1297">
        <v>2021</v>
      </c>
      <c r="E1297" t="s">
        <v>2273</v>
      </c>
      <c r="F1297" t="s">
        <v>2301</v>
      </c>
      <c r="G1297">
        <v>-40.720885000000003</v>
      </c>
      <c r="H1297">
        <v>145.037813</v>
      </c>
      <c r="I1297" t="s">
        <v>2332</v>
      </c>
      <c r="J1297" t="s">
        <v>2274</v>
      </c>
      <c r="K1297">
        <v>52</v>
      </c>
      <c r="L1297">
        <v>55</v>
      </c>
      <c r="N1297">
        <v>3</v>
      </c>
      <c r="O1297">
        <v>0.6784</v>
      </c>
      <c r="R1297">
        <v>1.0138</v>
      </c>
    </row>
    <row r="1298" spans="1:18">
      <c r="A1298" t="s">
        <v>2083</v>
      </c>
      <c r="B1298" t="s">
        <v>2082</v>
      </c>
      <c r="D1298">
        <v>2021</v>
      </c>
      <c r="E1298" t="s">
        <v>2273</v>
      </c>
      <c r="F1298" t="s">
        <v>2301</v>
      </c>
      <c r="G1298">
        <v>-40.720885000000003</v>
      </c>
      <c r="H1298">
        <v>145.037813</v>
      </c>
      <c r="I1298" t="s">
        <v>2332</v>
      </c>
      <c r="J1298" t="s">
        <v>2274</v>
      </c>
      <c r="K1298">
        <v>55</v>
      </c>
      <c r="L1298">
        <v>58</v>
      </c>
      <c r="N1298">
        <v>3</v>
      </c>
      <c r="O1298">
        <v>0.69079999999999997</v>
      </c>
      <c r="R1298">
        <v>1.0138</v>
      </c>
    </row>
    <row r="1299" spans="1:18">
      <c r="A1299" t="s">
        <v>2083</v>
      </c>
      <c r="B1299" t="s">
        <v>2082</v>
      </c>
      <c r="D1299">
        <v>2021</v>
      </c>
      <c r="E1299" t="s">
        <v>2273</v>
      </c>
      <c r="F1299" t="s">
        <v>2301</v>
      </c>
      <c r="G1299">
        <v>-40.720885000000003</v>
      </c>
      <c r="H1299">
        <v>145.037813</v>
      </c>
      <c r="I1299" t="s">
        <v>2332</v>
      </c>
      <c r="J1299" t="s">
        <v>2274</v>
      </c>
      <c r="K1299">
        <v>58</v>
      </c>
      <c r="L1299">
        <v>61</v>
      </c>
      <c r="N1299">
        <v>3</v>
      </c>
      <c r="O1299">
        <v>0.81440000000000001</v>
      </c>
      <c r="R1299">
        <v>1.0138</v>
      </c>
    </row>
    <row r="1300" spans="1:18">
      <c r="A1300" t="s">
        <v>2083</v>
      </c>
      <c r="B1300" t="s">
        <v>2082</v>
      </c>
      <c r="D1300">
        <v>2021</v>
      </c>
      <c r="E1300" t="s">
        <v>2273</v>
      </c>
      <c r="F1300" t="s">
        <v>2301</v>
      </c>
      <c r="G1300">
        <v>-40.720885000000003</v>
      </c>
      <c r="H1300">
        <v>145.037813</v>
      </c>
      <c r="I1300" t="s">
        <v>2332</v>
      </c>
      <c r="J1300" t="s">
        <v>2274</v>
      </c>
      <c r="K1300">
        <v>61</v>
      </c>
      <c r="L1300">
        <v>64</v>
      </c>
      <c r="N1300">
        <v>3</v>
      </c>
      <c r="O1300">
        <v>0.63780000000000003</v>
      </c>
      <c r="R1300">
        <v>0.85229999999999995</v>
      </c>
    </row>
    <row r="1301" spans="1:18">
      <c r="A1301" t="s">
        <v>2083</v>
      </c>
      <c r="B1301" t="s">
        <v>2082</v>
      </c>
      <c r="D1301">
        <v>2021</v>
      </c>
      <c r="E1301" t="s">
        <v>2273</v>
      </c>
      <c r="F1301" t="s">
        <v>2301</v>
      </c>
      <c r="G1301">
        <v>-40.720885000000003</v>
      </c>
      <c r="H1301">
        <v>145.037813</v>
      </c>
      <c r="I1301" t="s">
        <v>2332</v>
      </c>
      <c r="J1301" t="s">
        <v>2274</v>
      </c>
      <c r="K1301">
        <v>64</v>
      </c>
      <c r="L1301">
        <v>67</v>
      </c>
      <c r="N1301">
        <v>3</v>
      </c>
      <c r="O1301">
        <v>0.79610000000000003</v>
      </c>
      <c r="R1301">
        <v>0.92049999999999998</v>
      </c>
    </row>
    <row r="1302" spans="1:18">
      <c r="A1302" t="s">
        <v>2083</v>
      </c>
      <c r="B1302" t="s">
        <v>2082</v>
      </c>
      <c r="D1302">
        <v>2021</v>
      </c>
      <c r="E1302" t="s">
        <v>2273</v>
      </c>
      <c r="F1302" t="s">
        <v>2301</v>
      </c>
      <c r="G1302">
        <v>-40.720885000000003</v>
      </c>
      <c r="H1302">
        <v>145.037813</v>
      </c>
      <c r="I1302" t="s">
        <v>2332</v>
      </c>
      <c r="J1302" t="s">
        <v>2274</v>
      </c>
      <c r="K1302">
        <v>67</v>
      </c>
      <c r="L1302">
        <v>70</v>
      </c>
      <c r="N1302">
        <v>3</v>
      </c>
      <c r="O1302">
        <v>0.83289999999999997</v>
      </c>
      <c r="R1302">
        <v>0.98870000000000002</v>
      </c>
    </row>
    <row r="1303" spans="1:18">
      <c r="A1303" t="s">
        <v>2083</v>
      </c>
      <c r="B1303" t="s">
        <v>2082</v>
      </c>
      <c r="D1303">
        <v>2021</v>
      </c>
      <c r="E1303" t="s">
        <v>2273</v>
      </c>
      <c r="F1303" t="s">
        <v>2301</v>
      </c>
      <c r="G1303">
        <v>-40.720885000000003</v>
      </c>
      <c r="H1303">
        <v>145.037813</v>
      </c>
      <c r="I1303" t="s">
        <v>2332</v>
      </c>
      <c r="J1303" t="s">
        <v>2274</v>
      </c>
      <c r="K1303">
        <v>70</v>
      </c>
      <c r="L1303">
        <v>73</v>
      </c>
      <c r="N1303">
        <v>3</v>
      </c>
      <c r="O1303">
        <v>0.60060000000000002</v>
      </c>
      <c r="R1303">
        <v>1.0259</v>
      </c>
    </row>
    <row r="1304" spans="1:18">
      <c r="A1304" t="s">
        <v>2083</v>
      </c>
      <c r="B1304" t="s">
        <v>2082</v>
      </c>
      <c r="D1304">
        <v>2021</v>
      </c>
      <c r="E1304" t="s">
        <v>2273</v>
      </c>
      <c r="F1304" t="s">
        <v>2301</v>
      </c>
      <c r="G1304">
        <v>-40.720885000000003</v>
      </c>
      <c r="H1304">
        <v>145.037813</v>
      </c>
      <c r="I1304" t="s">
        <v>2332</v>
      </c>
      <c r="J1304" t="s">
        <v>2274</v>
      </c>
      <c r="K1304">
        <v>73</v>
      </c>
      <c r="L1304">
        <v>76</v>
      </c>
      <c r="N1304">
        <v>3</v>
      </c>
      <c r="O1304">
        <v>0.59889999999999999</v>
      </c>
      <c r="R1304">
        <v>1.0630999999999999</v>
      </c>
    </row>
    <row r="1305" spans="1:18">
      <c r="A1305" t="s">
        <v>2083</v>
      </c>
      <c r="B1305" t="s">
        <v>2082</v>
      </c>
      <c r="D1305">
        <v>2021</v>
      </c>
      <c r="E1305" t="s">
        <v>2273</v>
      </c>
      <c r="F1305" t="s">
        <v>2301</v>
      </c>
      <c r="G1305">
        <v>-40.720885000000003</v>
      </c>
      <c r="H1305">
        <v>145.037813</v>
      </c>
      <c r="I1305" t="s">
        <v>2332</v>
      </c>
      <c r="J1305" t="s">
        <v>2274</v>
      </c>
      <c r="K1305">
        <v>76</v>
      </c>
      <c r="L1305">
        <v>79</v>
      </c>
      <c r="N1305">
        <v>3</v>
      </c>
      <c r="O1305">
        <v>0.64580000000000004</v>
      </c>
    </row>
    <row r="1306" spans="1:18">
      <c r="A1306" t="s">
        <v>2083</v>
      </c>
      <c r="B1306" t="s">
        <v>2082</v>
      </c>
      <c r="D1306">
        <v>2021</v>
      </c>
      <c r="E1306" t="s">
        <v>2273</v>
      </c>
      <c r="F1306" t="s">
        <v>2301</v>
      </c>
      <c r="G1306">
        <v>-40.720033999999998</v>
      </c>
      <c r="H1306">
        <v>145.048742</v>
      </c>
      <c r="I1306" t="s">
        <v>2334</v>
      </c>
      <c r="J1306" t="s">
        <v>2272</v>
      </c>
      <c r="K1306">
        <v>0</v>
      </c>
      <c r="L1306">
        <v>1</v>
      </c>
      <c r="N1306">
        <v>1</v>
      </c>
      <c r="O1306">
        <v>0.8175</v>
      </c>
      <c r="R1306">
        <v>2.1391</v>
      </c>
    </row>
    <row r="1307" spans="1:18">
      <c r="A1307" t="s">
        <v>2083</v>
      </c>
      <c r="B1307" t="s">
        <v>2082</v>
      </c>
      <c r="D1307">
        <v>2021</v>
      </c>
      <c r="E1307" t="s">
        <v>2273</v>
      </c>
      <c r="F1307" t="s">
        <v>2301</v>
      </c>
      <c r="G1307">
        <v>-40.720033999999998</v>
      </c>
      <c r="H1307">
        <v>145.048742</v>
      </c>
      <c r="I1307" t="s">
        <v>2334</v>
      </c>
      <c r="J1307" t="s">
        <v>2272</v>
      </c>
      <c r="K1307">
        <v>1</v>
      </c>
      <c r="L1307">
        <v>4</v>
      </c>
      <c r="N1307">
        <v>3</v>
      </c>
      <c r="O1307">
        <v>0.82069999999999999</v>
      </c>
      <c r="R1307">
        <v>2.6158999999999999</v>
      </c>
    </row>
    <row r="1308" spans="1:18">
      <c r="A1308" t="s">
        <v>2083</v>
      </c>
      <c r="B1308" t="s">
        <v>2082</v>
      </c>
      <c r="D1308">
        <v>2021</v>
      </c>
      <c r="E1308" t="s">
        <v>2273</v>
      </c>
      <c r="F1308" t="s">
        <v>2301</v>
      </c>
      <c r="G1308">
        <v>-40.720033999999998</v>
      </c>
      <c r="H1308">
        <v>145.048742</v>
      </c>
      <c r="I1308" t="s">
        <v>2334</v>
      </c>
      <c r="J1308" t="s">
        <v>2272</v>
      </c>
      <c r="K1308">
        <v>4</v>
      </c>
      <c r="L1308">
        <v>7</v>
      </c>
      <c r="N1308">
        <v>3</v>
      </c>
      <c r="O1308">
        <v>0.88839999999999997</v>
      </c>
      <c r="R1308">
        <v>2.8195999999999999</v>
      </c>
    </row>
    <row r="1309" spans="1:18">
      <c r="A1309" t="s">
        <v>2083</v>
      </c>
      <c r="B1309" t="s">
        <v>2082</v>
      </c>
      <c r="D1309">
        <v>2021</v>
      </c>
      <c r="E1309" t="s">
        <v>2273</v>
      </c>
      <c r="F1309" t="s">
        <v>2301</v>
      </c>
      <c r="G1309">
        <v>-40.720033999999998</v>
      </c>
      <c r="H1309">
        <v>145.048742</v>
      </c>
      <c r="I1309" t="s">
        <v>2334</v>
      </c>
      <c r="J1309" t="s">
        <v>2272</v>
      </c>
      <c r="K1309">
        <v>7</v>
      </c>
      <c r="L1309">
        <v>10</v>
      </c>
      <c r="N1309">
        <v>3</v>
      </c>
      <c r="O1309">
        <v>0.90200000000000002</v>
      </c>
      <c r="R1309">
        <v>1.3081</v>
      </c>
    </row>
    <row r="1310" spans="1:18">
      <c r="A1310" t="s">
        <v>2083</v>
      </c>
      <c r="B1310" t="s">
        <v>2082</v>
      </c>
      <c r="D1310">
        <v>2021</v>
      </c>
      <c r="E1310" t="s">
        <v>2273</v>
      </c>
      <c r="F1310" t="s">
        <v>2301</v>
      </c>
      <c r="G1310">
        <v>-40.720033999999998</v>
      </c>
      <c r="H1310">
        <v>145.048742</v>
      </c>
      <c r="I1310" t="s">
        <v>2334</v>
      </c>
      <c r="J1310" t="s">
        <v>2272</v>
      </c>
      <c r="K1310">
        <v>10</v>
      </c>
      <c r="L1310">
        <v>13</v>
      </c>
      <c r="N1310">
        <v>3</v>
      </c>
      <c r="O1310">
        <v>0.89639999999999997</v>
      </c>
      <c r="R1310">
        <v>1.3075000000000001</v>
      </c>
    </row>
    <row r="1311" spans="1:18">
      <c r="A1311" t="s">
        <v>2083</v>
      </c>
      <c r="B1311" t="s">
        <v>2082</v>
      </c>
      <c r="D1311">
        <v>2021</v>
      </c>
      <c r="E1311" t="s">
        <v>2273</v>
      </c>
      <c r="F1311" t="s">
        <v>2301</v>
      </c>
      <c r="G1311">
        <v>-40.720033999999998</v>
      </c>
      <c r="H1311">
        <v>145.048742</v>
      </c>
      <c r="I1311" t="s">
        <v>2334</v>
      </c>
      <c r="J1311" t="s">
        <v>2272</v>
      </c>
      <c r="K1311">
        <v>13</v>
      </c>
      <c r="L1311">
        <v>16</v>
      </c>
      <c r="N1311">
        <v>3</v>
      </c>
      <c r="O1311">
        <v>0.96879999999999999</v>
      </c>
      <c r="R1311">
        <v>1.3069</v>
      </c>
    </row>
    <row r="1312" spans="1:18">
      <c r="A1312" t="s">
        <v>2083</v>
      </c>
      <c r="B1312" t="s">
        <v>2082</v>
      </c>
      <c r="D1312">
        <v>2021</v>
      </c>
      <c r="E1312" t="s">
        <v>2273</v>
      </c>
      <c r="F1312" t="s">
        <v>2301</v>
      </c>
      <c r="G1312">
        <v>-40.720033999999998</v>
      </c>
      <c r="H1312">
        <v>145.048742</v>
      </c>
      <c r="I1312" t="s">
        <v>2334</v>
      </c>
      <c r="J1312" t="s">
        <v>2272</v>
      </c>
      <c r="K1312">
        <v>16</v>
      </c>
      <c r="L1312">
        <v>19</v>
      </c>
      <c r="N1312">
        <v>3</v>
      </c>
      <c r="O1312">
        <v>0.96330000000000005</v>
      </c>
      <c r="R1312">
        <v>1.2049000000000001</v>
      </c>
    </row>
    <row r="1313" spans="1:18">
      <c r="A1313" t="s">
        <v>2083</v>
      </c>
      <c r="B1313" t="s">
        <v>2082</v>
      </c>
      <c r="D1313">
        <v>2021</v>
      </c>
      <c r="E1313" t="s">
        <v>2273</v>
      </c>
      <c r="F1313" t="s">
        <v>2301</v>
      </c>
      <c r="G1313">
        <v>-40.720033999999998</v>
      </c>
      <c r="H1313">
        <v>145.048742</v>
      </c>
      <c r="I1313" t="s">
        <v>2334</v>
      </c>
      <c r="J1313" t="s">
        <v>2272</v>
      </c>
      <c r="K1313">
        <v>19</v>
      </c>
      <c r="L1313">
        <v>22</v>
      </c>
      <c r="N1313">
        <v>3</v>
      </c>
      <c r="O1313">
        <v>0.87619999999999998</v>
      </c>
      <c r="R1313">
        <v>1.1029</v>
      </c>
    </row>
    <row r="1314" spans="1:18">
      <c r="A1314" t="s">
        <v>2083</v>
      </c>
      <c r="B1314" t="s">
        <v>2082</v>
      </c>
      <c r="D1314">
        <v>2021</v>
      </c>
      <c r="E1314" t="s">
        <v>2273</v>
      </c>
      <c r="F1314" t="s">
        <v>2301</v>
      </c>
      <c r="G1314">
        <v>-40.720033999999998</v>
      </c>
      <c r="H1314">
        <v>145.048742</v>
      </c>
      <c r="I1314" t="s">
        <v>2334</v>
      </c>
      <c r="J1314" t="s">
        <v>2272</v>
      </c>
      <c r="K1314">
        <v>22</v>
      </c>
      <c r="L1314">
        <v>25</v>
      </c>
      <c r="N1314">
        <v>3</v>
      </c>
      <c r="O1314">
        <v>0.86229999999999996</v>
      </c>
      <c r="R1314">
        <v>1.0561</v>
      </c>
    </row>
    <row r="1315" spans="1:18">
      <c r="A1315" t="s">
        <v>2083</v>
      </c>
      <c r="B1315" t="s">
        <v>2082</v>
      </c>
      <c r="D1315">
        <v>2021</v>
      </c>
      <c r="E1315" t="s">
        <v>2273</v>
      </c>
      <c r="F1315" t="s">
        <v>2301</v>
      </c>
      <c r="G1315">
        <v>-40.720033999999998</v>
      </c>
      <c r="H1315">
        <v>145.048742</v>
      </c>
      <c r="I1315" t="s">
        <v>2334</v>
      </c>
      <c r="J1315" t="s">
        <v>2272</v>
      </c>
      <c r="K1315">
        <v>25</v>
      </c>
      <c r="L1315">
        <v>28</v>
      </c>
      <c r="N1315">
        <v>3</v>
      </c>
      <c r="O1315">
        <v>0.86670000000000003</v>
      </c>
      <c r="R1315">
        <v>1.0093000000000001</v>
      </c>
    </row>
    <row r="1316" spans="1:18">
      <c r="A1316" t="s">
        <v>2083</v>
      </c>
      <c r="B1316" t="s">
        <v>2082</v>
      </c>
      <c r="D1316">
        <v>2021</v>
      </c>
      <c r="E1316" t="s">
        <v>2273</v>
      </c>
      <c r="F1316" t="s">
        <v>2301</v>
      </c>
      <c r="G1316">
        <v>-40.720033999999998</v>
      </c>
      <c r="H1316">
        <v>145.048742</v>
      </c>
      <c r="I1316" t="s">
        <v>2334</v>
      </c>
      <c r="J1316" t="s">
        <v>2272</v>
      </c>
      <c r="K1316">
        <v>28</v>
      </c>
      <c r="L1316">
        <v>31</v>
      </c>
      <c r="N1316">
        <v>3</v>
      </c>
      <c r="O1316">
        <v>0.85399999999999998</v>
      </c>
      <c r="R1316">
        <v>1.4043000000000001</v>
      </c>
    </row>
    <row r="1317" spans="1:18">
      <c r="A1317" t="s">
        <v>2083</v>
      </c>
      <c r="B1317" t="s">
        <v>2082</v>
      </c>
      <c r="D1317">
        <v>2021</v>
      </c>
      <c r="E1317" t="s">
        <v>2273</v>
      </c>
      <c r="F1317" t="s">
        <v>2301</v>
      </c>
      <c r="G1317">
        <v>-40.720033999999998</v>
      </c>
      <c r="H1317">
        <v>145.048742</v>
      </c>
      <c r="I1317" t="s">
        <v>2334</v>
      </c>
      <c r="J1317" t="s">
        <v>2272</v>
      </c>
      <c r="K1317">
        <v>31</v>
      </c>
      <c r="L1317">
        <v>34</v>
      </c>
      <c r="N1317">
        <v>3</v>
      </c>
      <c r="O1317">
        <v>0.80740000000000001</v>
      </c>
      <c r="R1317">
        <v>1.7994000000000001</v>
      </c>
    </row>
    <row r="1318" spans="1:18">
      <c r="A1318" t="s">
        <v>2083</v>
      </c>
      <c r="B1318" t="s">
        <v>2082</v>
      </c>
      <c r="D1318">
        <v>2021</v>
      </c>
      <c r="E1318" t="s">
        <v>2273</v>
      </c>
      <c r="F1318" t="s">
        <v>2301</v>
      </c>
      <c r="G1318">
        <v>-40.720033999999998</v>
      </c>
      <c r="H1318">
        <v>145.048742</v>
      </c>
      <c r="I1318" t="s">
        <v>2334</v>
      </c>
      <c r="J1318" t="s">
        <v>2272</v>
      </c>
      <c r="K1318">
        <v>34</v>
      </c>
      <c r="L1318">
        <v>37</v>
      </c>
      <c r="N1318">
        <v>3</v>
      </c>
      <c r="O1318">
        <v>0.76859999999999995</v>
      </c>
      <c r="R1318">
        <v>1.5015000000000001</v>
      </c>
    </row>
    <row r="1319" spans="1:18">
      <c r="A1319" t="s">
        <v>2083</v>
      </c>
      <c r="B1319" t="s">
        <v>2082</v>
      </c>
      <c r="D1319">
        <v>2021</v>
      </c>
      <c r="E1319" t="s">
        <v>2273</v>
      </c>
      <c r="F1319" t="s">
        <v>2301</v>
      </c>
      <c r="G1319">
        <v>-40.720033999999998</v>
      </c>
      <c r="H1319">
        <v>145.048742</v>
      </c>
      <c r="I1319" t="s">
        <v>2334</v>
      </c>
      <c r="J1319" t="s">
        <v>2272</v>
      </c>
      <c r="K1319">
        <v>37</v>
      </c>
      <c r="L1319">
        <v>40</v>
      </c>
      <c r="N1319">
        <v>3</v>
      </c>
      <c r="O1319">
        <v>0.70609999999999995</v>
      </c>
      <c r="R1319">
        <v>1.2037</v>
      </c>
    </row>
    <row r="1320" spans="1:18">
      <c r="A1320" t="s">
        <v>2083</v>
      </c>
      <c r="B1320" t="s">
        <v>2082</v>
      </c>
      <c r="D1320">
        <v>2021</v>
      </c>
      <c r="E1320" t="s">
        <v>2273</v>
      </c>
      <c r="F1320" t="s">
        <v>2301</v>
      </c>
      <c r="G1320">
        <v>-40.720033999999998</v>
      </c>
      <c r="H1320">
        <v>145.048742</v>
      </c>
      <c r="I1320" t="s">
        <v>2334</v>
      </c>
      <c r="J1320" t="s">
        <v>2272</v>
      </c>
      <c r="K1320">
        <v>40</v>
      </c>
      <c r="L1320">
        <v>43</v>
      </c>
      <c r="N1320">
        <v>3</v>
      </c>
      <c r="O1320">
        <v>0.65169999999999995</v>
      </c>
      <c r="R1320">
        <v>1.6482000000000001</v>
      </c>
    </row>
    <row r="1321" spans="1:18">
      <c r="A1321" t="s">
        <v>2083</v>
      </c>
      <c r="B1321" t="s">
        <v>2082</v>
      </c>
      <c r="D1321">
        <v>2021</v>
      </c>
      <c r="E1321" t="s">
        <v>2273</v>
      </c>
      <c r="F1321" t="s">
        <v>2301</v>
      </c>
      <c r="G1321">
        <v>-40.720033999999998</v>
      </c>
      <c r="H1321">
        <v>145.048742</v>
      </c>
      <c r="I1321" t="s">
        <v>2334</v>
      </c>
      <c r="J1321" t="s">
        <v>2272</v>
      </c>
      <c r="K1321">
        <v>43</v>
      </c>
      <c r="L1321">
        <v>46</v>
      </c>
      <c r="N1321">
        <v>3</v>
      </c>
      <c r="O1321">
        <v>0.60329999999999995</v>
      </c>
      <c r="R1321">
        <v>1.6482000000000001</v>
      </c>
    </row>
    <row r="1322" spans="1:18">
      <c r="A1322" t="s">
        <v>2083</v>
      </c>
      <c r="B1322" t="s">
        <v>2082</v>
      </c>
      <c r="D1322">
        <v>2021</v>
      </c>
      <c r="E1322" t="s">
        <v>2273</v>
      </c>
      <c r="F1322" t="s">
        <v>2301</v>
      </c>
      <c r="G1322">
        <v>-40.720033999999998</v>
      </c>
      <c r="H1322">
        <v>145.048742</v>
      </c>
      <c r="I1322" t="s">
        <v>2334</v>
      </c>
      <c r="J1322" t="s">
        <v>2272</v>
      </c>
      <c r="K1322">
        <v>46</v>
      </c>
      <c r="L1322">
        <v>49</v>
      </c>
      <c r="N1322">
        <v>3</v>
      </c>
      <c r="O1322">
        <v>0.75290000000000001</v>
      </c>
      <c r="R1322">
        <v>2.0926</v>
      </c>
    </row>
    <row r="1323" spans="1:18">
      <c r="A1323" t="s">
        <v>2083</v>
      </c>
      <c r="B1323" t="s">
        <v>2082</v>
      </c>
      <c r="D1323">
        <v>2021</v>
      </c>
      <c r="E1323" t="s">
        <v>2273</v>
      </c>
      <c r="F1323" t="s">
        <v>2301</v>
      </c>
      <c r="G1323">
        <v>-40.720033999999998</v>
      </c>
      <c r="H1323">
        <v>145.048742</v>
      </c>
      <c r="I1323" t="s">
        <v>2334</v>
      </c>
      <c r="J1323" t="s">
        <v>2272</v>
      </c>
      <c r="K1323">
        <v>49</v>
      </c>
      <c r="L1323">
        <v>52</v>
      </c>
      <c r="N1323">
        <v>3</v>
      </c>
      <c r="O1323">
        <v>0.66720000000000002</v>
      </c>
      <c r="R1323">
        <v>1.6151</v>
      </c>
    </row>
    <row r="1324" spans="1:18">
      <c r="A1324" t="s">
        <v>2083</v>
      </c>
      <c r="B1324" t="s">
        <v>2082</v>
      </c>
      <c r="D1324">
        <v>2021</v>
      </c>
      <c r="E1324" t="s">
        <v>2273</v>
      </c>
      <c r="F1324" t="s">
        <v>2301</v>
      </c>
      <c r="G1324">
        <v>-40.720033999999998</v>
      </c>
      <c r="H1324">
        <v>145.048742</v>
      </c>
      <c r="I1324" t="s">
        <v>2334</v>
      </c>
      <c r="J1324" t="s">
        <v>2272</v>
      </c>
      <c r="K1324">
        <v>52</v>
      </c>
      <c r="L1324">
        <v>55</v>
      </c>
      <c r="N1324">
        <v>3</v>
      </c>
      <c r="O1324">
        <v>0.74939999999999996</v>
      </c>
      <c r="R1324">
        <v>1.6151</v>
      </c>
    </row>
    <row r="1325" spans="1:18">
      <c r="A1325" t="s">
        <v>2083</v>
      </c>
      <c r="B1325" t="s">
        <v>2082</v>
      </c>
      <c r="D1325">
        <v>2021</v>
      </c>
      <c r="E1325" t="s">
        <v>2273</v>
      </c>
      <c r="F1325" t="s">
        <v>2301</v>
      </c>
      <c r="G1325">
        <v>-40.720033999999998</v>
      </c>
      <c r="H1325">
        <v>145.048742</v>
      </c>
      <c r="I1325" t="s">
        <v>2334</v>
      </c>
      <c r="J1325" t="s">
        <v>2272</v>
      </c>
      <c r="K1325">
        <v>55</v>
      </c>
      <c r="L1325">
        <v>58</v>
      </c>
      <c r="N1325">
        <v>3</v>
      </c>
      <c r="O1325">
        <v>0.68979999999999997</v>
      </c>
      <c r="R1325">
        <v>1.6151</v>
      </c>
    </row>
    <row r="1326" spans="1:18">
      <c r="A1326" t="s">
        <v>2083</v>
      </c>
      <c r="B1326" t="s">
        <v>2082</v>
      </c>
      <c r="D1326">
        <v>2021</v>
      </c>
      <c r="E1326" t="s">
        <v>2273</v>
      </c>
      <c r="F1326" t="s">
        <v>2301</v>
      </c>
      <c r="G1326">
        <v>-40.720033999999998</v>
      </c>
      <c r="H1326">
        <v>145.048742</v>
      </c>
      <c r="I1326" t="s">
        <v>2334</v>
      </c>
      <c r="J1326" t="s">
        <v>2272</v>
      </c>
      <c r="K1326">
        <v>58</v>
      </c>
      <c r="L1326">
        <v>61</v>
      </c>
      <c r="N1326">
        <v>3</v>
      </c>
      <c r="O1326">
        <v>0.69450000000000001</v>
      </c>
      <c r="R1326">
        <v>1.6151</v>
      </c>
    </row>
    <row r="1327" spans="1:18">
      <c r="A1327" t="s">
        <v>2083</v>
      </c>
      <c r="B1327" t="s">
        <v>2082</v>
      </c>
      <c r="D1327">
        <v>2021</v>
      </c>
      <c r="E1327" t="s">
        <v>2273</v>
      </c>
      <c r="F1327" t="s">
        <v>2301</v>
      </c>
      <c r="G1327">
        <v>-40.720033999999998</v>
      </c>
      <c r="H1327">
        <v>145.048742</v>
      </c>
      <c r="I1327" t="s">
        <v>2334</v>
      </c>
      <c r="J1327" t="s">
        <v>2272</v>
      </c>
      <c r="K1327">
        <v>61</v>
      </c>
      <c r="L1327">
        <v>64</v>
      </c>
      <c r="N1327">
        <v>3</v>
      </c>
      <c r="O1327">
        <v>0.74950000000000006</v>
      </c>
      <c r="R1327">
        <v>1.1376999999999999</v>
      </c>
    </row>
    <row r="1328" spans="1:18">
      <c r="A1328" t="s">
        <v>2083</v>
      </c>
      <c r="B1328" t="s">
        <v>2082</v>
      </c>
      <c r="D1328">
        <v>2021</v>
      </c>
      <c r="E1328" t="s">
        <v>2273</v>
      </c>
      <c r="F1328" t="s">
        <v>2301</v>
      </c>
      <c r="G1328">
        <v>-40.720033999999998</v>
      </c>
      <c r="H1328">
        <v>145.048742</v>
      </c>
      <c r="I1328" t="s">
        <v>2334</v>
      </c>
      <c r="J1328" t="s">
        <v>2272</v>
      </c>
      <c r="K1328">
        <v>64</v>
      </c>
      <c r="L1328">
        <v>67</v>
      </c>
      <c r="N1328">
        <v>3</v>
      </c>
      <c r="O1328">
        <v>0.68869999999999998</v>
      </c>
      <c r="R1328">
        <v>1.3263</v>
      </c>
    </row>
    <row r="1329" spans="1:18">
      <c r="A1329" t="s">
        <v>2083</v>
      </c>
      <c r="B1329" t="s">
        <v>2082</v>
      </c>
      <c r="D1329">
        <v>2021</v>
      </c>
      <c r="E1329" t="s">
        <v>2273</v>
      </c>
      <c r="F1329" t="s">
        <v>2301</v>
      </c>
      <c r="G1329">
        <v>-40.720033999999998</v>
      </c>
      <c r="H1329">
        <v>145.048742</v>
      </c>
      <c r="I1329" t="s">
        <v>2334</v>
      </c>
      <c r="J1329" t="s">
        <v>2272</v>
      </c>
      <c r="K1329">
        <v>67</v>
      </c>
      <c r="L1329">
        <v>70</v>
      </c>
      <c r="N1329">
        <v>3</v>
      </c>
      <c r="O1329">
        <v>0.81289999999999996</v>
      </c>
      <c r="R1329">
        <v>1.5147999999999999</v>
      </c>
    </row>
    <row r="1330" spans="1:18">
      <c r="A1330" t="s">
        <v>2083</v>
      </c>
      <c r="B1330" t="s">
        <v>2082</v>
      </c>
      <c r="D1330">
        <v>2021</v>
      </c>
      <c r="E1330" t="s">
        <v>2273</v>
      </c>
      <c r="F1330" t="s">
        <v>2301</v>
      </c>
      <c r="G1330">
        <v>-40.720033999999998</v>
      </c>
      <c r="H1330">
        <v>145.048742</v>
      </c>
      <c r="I1330" t="s">
        <v>2334</v>
      </c>
      <c r="J1330" t="s">
        <v>2272</v>
      </c>
      <c r="K1330">
        <v>70</v>
      </c>
      <c r="L1330">
        <v>73</v>
      </c>
      <c r="N1330">
        <v>3</v>
      </c>
      <c r="O1330">
        <v>0.76959999999999995</v>
      </c>
      <c r="R1330">
        <v>1.4213</v>
      </c>
    </row>
    <row r="1331" spans="1:18">
      <c r="A1331" t="s">
        <v>2083</v>
      </c>
      <c r="B1331" t="s">
        <v>2082</v>
      </c>
      <c r="D1331">
        <v>2021</v>
      </c>
      <c r="E1331" t="s">
        <v>2273</v>
      </c>
      <c r="F1331" t="s">
        <v>2301</v>
      </c>
      <c r="G1331">
        <v>-40.720033999999998</v>
      </c>
      <c r="H1331">
        <v>145.048742</v>
      </c>
      <c r="I1331" t="s">
        <v>2334</v>
      </c>
      <c r="J1331" t="s">
        <v>2272</v>
      </c>
      <c r="K1331">
        <v>73</v>
      </c>
      <c r="L1331">
        <v>76</v>
      </c>
      <c r="N1331">
        <v>3</v>
      </c>
      <c r="O1331">
        <v>0.78739999999999999</v>
      </c>
      <c r="R1331">
        <v>1.3278000000000001</v>
      </c>
    </row>
    <row r="1332" spans="1:18">
      <c r="A1332" t="s">
        <v>2083</v>
      </c>
      <c r="B1332" t="s">
        <v>2082</v>
      </c>
      <c r="D1332">
        <v>2021</v>
      </c>
      <c r="E1332" t="s">
        <v>2273</v>
      </c>
      <c r="F1332" t="s">
        <v>2301</v>
      </c>
      <c r="G1332">
        <v>-40.720033999999998</v>
      </c>
      <c r="H1332">
        <v>145.048742</v>
      </c>
      <c r="I1332" t="s">
        <v>2334</v>
      </c>
      <c r="J1332" t="s">
        <v>2272</v>
      </c>
      <c r="K1332">
        <v>76</v>
      </c>
      <c r="L1332">
        <v>79</v>
      </c>
      <c r="N1332">
        <v>3</v>
      </c>
      <c r="O1332">
        <v>0.86990000000000001</v>
      </c>
      <c r="R1332">
        <v>1.3353999999999999</v>
      </c>
    </row>
    <row r="1333" spans="1:18">
      <c r="A1333" t="s">
        <v>2083</v>
      </c>
      <c r="B1333" t="s">
        <v>2082</v>
      </c>
      <c r="D1333">
        <v>2021</v>
      </c>
      <c r="E1333" t="s">
        <v>2273</v>
      </c>
      <c r="F1333" t="s">
        <v>2301</v>
      </c>
      <c r="G1333">
        <v>-40.720033999999998</v>
      </c>
      <c r="H1333">
        <v>145.048742</v>
      </c>
      <c r="I1333" t="s">
        <v>2334</v>
      </c>
      <c r="J1333" t="s">
        <v>2272</v>
      </c>
      <c r="K1333">
        <v>79</v>
      </c>
      <c r="L1333">
        <v>82</v>
      </c>
      <c r="N1333">
        <v>3</v>
      </c>
      <c r="O1333">
        <v>0.75209999999999999</v>
      </c>
      <c r="R1333">
        <v>1.3431</v>
      </c>
    </row>
    <row r="1334" spans="1:18">
      <c r="A1334" t="s">
        <v>2083</v>
      </c>
      <c r="B1334" t="s">
        <v>2082</v>
      </c>
      <c r="D1334">
        <v>2021</v>
      </c>
      <c r="E1334" t="s">
        <v>2260</v>
      </c>
      <c r="F1334" t="s">
        <v>2301</v>
      </c>
      <c r="G1334">
        <v>-32.002333333333198</v>
      </c>
      <c r="H1334">
        <v>115.556036111111</v>
      </c>
      <c r="I1334" t="s">
        <v>2330</v>
      </c>
      <c r="J1334" t="s">
        <v>2271</v>
      </c>
      <c r="K1334">
        <v>0</v>
      </c>
      <c r="L1334">
        <v>1</v>
      </c>
      <c r="N1334">
        <v>1</v>
      </c>
      <c r="O1334">
        <v>1.2302999999999999</v>
      </c>
      <c r="R1334">
        <v>1.39</v>
      </c>
    </row>
    <row r="1335" spans="1:18">
      <c r="A1335" t="s">
        <v>2083</v>
      </c>
      <c r="B1335" t="s">
        <v>2082</v>
      </c>
      <c r="D1335">
        <v>2021</v>
      </c>
      <c r="E1335" t="s">
        <v>2260</v>
      </c>
      <c r="F1335" t="s">
        <v>2301</v>
      </c>
      <c r="G1335">
        <v>-32.002333333333198</v>
      </c>
      <c r="H1335">
        <v>115.556036111111</v>
      </c>
      <c r="I1335" t="s">
        <v>2330</v>
      </c>
      <c r="J1335" t="s">
        <v>2271</v>
      </c>
      <c r="K1335">
        <v>1</v>
      </c>
      <c r="L1335">
        <v>2</v>
      </c>
      <c r="N1335">
        <v>1</v>
      </c>
      <c r="O1335">
        <v>1.3607</v>
      </c>
      <c r="R1335">
        <v>1.1499999999999999</v>
      </c>
    </row>
    <row r="1336" spans="1:18">
      <c r="A1336" t="s">
        <v>2083</v>
      </c>
      <c r="B1336" t="s">
        <v>2082</v>
      </c>
      <c r="D1336">
        <v>2021</v>
      </c>
      <c r="E1336" t="s">
        <v>2260</v>
      </c>
      <c r="F1336" t="s">
        <v>2301</v>
      </c>
      <c r="G1336">
        <v>-32.002333333333198</v>
      </c>
      <c r="H1336">
        <v>115.556036111111</v>
      </c>
      <c r="I1336" t="s">
        <v>2330</v>
      </c>
      <c r="J1336" t="s">
        <v>2271</v>
      </c>
      <c r="K1336">
        <v>2</v>
      </c>
      <c r="L1336">
        <v>3</v>
      </c>
      <c r="N1336">
        <v>1</v>
      </c>
      <c r="O1336">
        <v>1.1498999999999999</v>
      </c>
      <c r="R1336">
        <v>1.1499999999999999</v>
      </c>
    </row>
    <row r="1337" spans="1:18">
      <c r="A1337" t="s">
        <v>2083</v>
      </c>
      <c r="B1337" t="s">
        <v>2082</v>
      </c>
      <c r="D1337">
        <v>2021</v>
      </c>
      <c r="E1337" t="s">
        <v>2260</v>
      </c>
      <c r="F1337" t="s">
        <v>2301</v>
      </c>
      <c r="G1337">
        <v>-32.002333333333198</v>
      </c>
      <c r="H1337">
        <v>115.556036111111</v>
      </c>
      <c r="I1337" t="s">
        <v>2330</v>
      </c>
      <c r="J1337" t="s">
        <v>2271</v>
      </c>
      <c r="K1337">
        <v>3</v>
      </c>
      <c r="L1337">
        <v>4</v>
      </c>
      <c r="N1337">
        <v>1</v>
      </c>
      <c r="O1337">
        <v>1.056</v>
      </c>
      <c r="R1337">
        <v>0.91</v>
      </c>
    </row>
    <row r="1338" spans="1:18">
      <c r="A1338" t="s">
        <v>2083</v>
      </c>
      <c r="B1338" t="s">
        <v>2082</v>
      </c>
      <c r="D1338">
        <v>2021</v>
      </c>
      <c r="E1338" t="s">
        <v>2260</v>
      </c>
      <c r="F1338" t="s">
        <v>2301</v>
      </c>
      <c r="G1338">
        <v>-32.002333333333198</v>
      </c>
      <c r="H1338">
        <v>115.556036111111</v>
      </c>
      <c r="I1338" t="s">
        <v>2330</v>
      </c>
      <c r="J1338" t="s">
        <v>2271</v>
      </c>
      <c r="K1338">
        <v>4</v>
      </c>
      <c r="L1338">
        <v>5</v>
      </c>
      <c r="N1338">
        <v>1</v>
      </c>
      <c r="O1338">
        <v>0.97089999999999999</v>
      </c>
      <c r="R1338">
        <v>1.2849999999999999</v>
      </c>
    </row>
    <row r="1339" spans="1:18">
      <c r="A1339" t="s">
        <v>2083</v>
      </c>
      <c r="B1339" t="s">
        <v>2082</v>
      </c>
      <c r="D1339">
        <v>2021</v>
      </c>
      <c r="E1339" t="s">
        <v>2260</v>
      </c>
      <c r="F1339" t="s">
        <v>2301</v>
      </c>
      <c r="G1339">
        <v>-32.002333333333198</v>
      </c>
      <c r="H1339">
        <v>115.556036111111</v>
      </c>
      <c r="I1339" t="s">
        <v>2330</v>
      </c>
      <c r="J1339" t="s">
        <v>2271</v>
      </c>
      <c r="K1339">
        <v>5</v>
      </c>
      <c r="L1339">
        <v>6</v>
      </c>
      <c r="N1339">
        <v>1</v>
      </c>
      <c r="O1339">
        <v>1.0443</v>
      </c>
      <c r="R1339">
        <v>1.2849999999999999</v>
      </c>
    </row>
    <row r="1340" spans="1:18">
      <c r="A1340" t="s">
        <v>2083</v>
      </c>
      <c r="B1340" t="s">
        <v>2082</v>
      </c>
      <c r="D1340">
        <v>2021</v>
      </c>
      <c r="E1340" t="s">
        <v>2260</v>
      </c>
      <c r="F1340" t="s">
        <v>2301</v>
      </c>
      <c r="G1340">
        <v>-32.002333333333198</v>
      </c>
      <c r="H1340">
        <v>115.556036111111</v>
      </c>
      <c r="I1340" t="s">
        <v>2330</v>
      </c>
      <c r="J1340" t="s">
        <v>2271</v>
      </c>
      <c r="K1340">
        <v>6</v>
      </c>
      <c r="L1340">
        <v>7</v>
      </c>
      <c r="N1340">
        <v>1</v>
      </c>
      <c r="O1340">
        <v>0.871</v>
      </c>
      <c r="R1340">
        <v>1.66</v>
      </c>
    </row>
    <row r="1341" spans="1:18">
      <c r="A1341" t="s">
        <v>2083</v>
      </c>
      <c r="B1341" t="s">
        <v>2082</v>
      </c>
      <c r="D1341">
        <v>2021</v>
      </c>
      <c r="E1341" t="s">
        <v>2260</v>
      </c>
      <c r="F1341" t="s">
        <v>2301</v>
      </c>
      <c r="G1341">
        <v>-32.002333333333198</v>
      </c>
      <c r="H1341">
        <v>115.556036111111</v>
      </c>
      <c r="I1341" t="s">
        <v>2330</v>
      </c>
      <c r="J1341" t="s">
        <v>2271</v>
      </c>
      <c r="K1341">
        <v>7</v>
      </c>
      <c r="L1341">
        <v>8</v>
      </c>
      <c r="N1341">
        <v>1</v>
      </c>
      <c r="O1341">
        <v>1.0112000000000001</v>
      </c>
      <c r="R1341">
        <v>1.76</v>
      </c>
    </row>
    <row r="1342" spans="1:18">
      <c r="A1342" t="s">
        <v>2083</v>
      </c>
      <c r="B1342" t="s">
        <v>2082</v>
      </c>
      <c r="D1342">
        <v>2021</v>
      </c>
      <c r="E1342" t="s">
        <v>2260</v>
      </c>
      <c r="F1342" t="s">
        <v>2301</v>
      </c>
      <c r="G1342">
        <v>-32.002333333333198</v>
      </c>
      <c r="H1342">
        <v>115.556036111111</v>
      </c>
      <c r="I1342" t="s">
        <v>2330</v>
      </c>
      <c r="J1342" t="s">
        <v>2271</v>
      </c>
      <c r="K1342">
        <v>8</v>
      </c>
      <c r="L1342">
        <v>9</v>
      </c>
      <c r="N1342">
        <v>1</v>
      </c>
      <c r="O1342">
        <v>1.0516000000000001</v>
      </c>
      <c r="R1342">
        <v>1.76</v>
      </c>
    </row>
    <row r="1343" spans="1:18">
      <c r="A1343" t="s">
        <v>2083</v>
      </c>
      <c r="B1343" t="s">
        <v>2082</v>
      </c>
      <c r="D1343">
        <v>2021</v>
      </c>
      <c r="E1343" t="s">
        <v>2260</v>
      </c>
      <c r="F1343" t="s">
        <v>2301</v>
      </c>
      <c r="G1343">
        <v>-32.002333333333198</v>
      </c>
      <c r="H1343">
        <v>115.556036111111</v>
      </c>
      <c r="I1343" t="s">
        <v>2330</v>
      </c>
      <c r="J1343" t="s">
        <v>2271</v>
      </c>
      <c r="K1343">
        <v>9</v>
      </c>
      <c r="L1343">
        <v>10</v>
      </c>
      <c r="N1343">
        <v>1</v>
      </c>
      <c r="O1343">
        <v>1.0992999999999999</v>
      </c>
      <c r="R1343">
        <v>1.86</v>
      </c>
    </row>
    <row r="1344" spans="1:18">
      <c r="A1344" t="s">
        <v>2083</v>
      </c>
      <c r="B1344" t="s">
        <v>2082</v>
      </c>
      <c r="D1344">
        <v>2021</v>
      </c>
      <c r="E1344" t="s">
        <v>2260</v>
      </c>
      <c r="F1344" t="s">
        <v>2301</v>
      </c>
      <c r="G1344">
        <v>-32.002333333333198</v>
      </c>
      <c r="H1344">
        <v>115.556036111111</v>
      </c>
      <c r="I1344" t="s">
        <v>2330</v>
      </c>
      <c r="J1344" t="s">
        <v>2271</v>
      </c>
      <c r="K1344">
        <v>10</v>
      </c>
      <c r="L1344">
        <v>11</v>
      </c>
      <c r="N1344">
        <v>1</v>
      </c>
      <c r="O1344">
        <v>1.2696000000000001</v>
      </c>
      <c r="R1344">
        <v>1.7350000000000001</v>
      </c>
    </row>
    <row r="1345" spans="1:18">
      <c r="A1345" t="s">
        <v>2083</v>
      </c>
      <c r="B1345" t="s">
        <v>2082</v>
      </c>
      <c r="D1345">
        <v>2021</v>
      </c>
      <c r="E1345" t="s">
        <v>2260</v>
      </c>
      <c r="F1345" t="s">
        <v>2301</v>
      </c>
      <c r="G1345">
        <v>-32.002333333333198</v>
      </c>
      <c r="H1345">
        <v>115.556036111111</v>
      </c>
      <c r="I1345" t="s">
        <v>2330</v>
      </c>
      <c r="J1345" t="s">
        <v>2271</v>
      </c>
      <c r="K1345">
        <v>11</v>
      </c>
      <c r="L1345">
        <v>12</v>
      </c>
      <c r="N1345">
        <v>1</v>
      </c>
      <c r="O1345">
        <v>1.2904</v>
      </c>
      <c r="R1345">
        <v>1.7350000000000001</v>
      </c>
    </row>
    <row r="1346" spans="1:18">
      <c r="A1346" t="s">
        <v>2083</v>
      </c>
      <c r="B1346" t="s">
        <v>2082</v>
      </c>
      <c r="D1346">
        <v>2021</v>
      </c>
      <c r="E1346" t="s">
        <v>2260</v>
      </c>
      <c r="F1346" t="s">
        <v>2301</v>
      </c>
      <c r="G1346">
        <v>-32.002333333333198</v>
      </c>
      <c r="H1346">
        <v>115.556036111111</v>
      </c>
      <c r="I1346" t="s">
        <v>2330</v>
      </c>
      <c r="J1346" t="s">
        <v>2271</v>
      </c>
      <c r="K1346">
        <v>12</v>
      </c>
      <c r="L1346">
        <v>13</v>
      </c>
      <c r="N1346">
        <v>1</v>
      </c>
      <c r="O1346">
        <v>1.31</v>
      </c>
      <c r="R1346">
        <v>1.61</v>
      </c>
    </row>
    <row r="1347" spans="1:18">
      <c r="A1347" t="s">
        <v>2083</v>
      </c>
      <c r="B1347" t="s">
        <v>2082</v>
      </c>
      <c r="D1347">
        <v>2021</v>
      </c>
      <c r="E1347" t="s">
        <v>2260</v>
      </c>
      <c r="F1347" t="s">
        <v>2301</v>
      </c>
      <c r="G1347">
        <v>-32.002333333333198</v>
      </c>
      <c r="H1347">
        <v>115.556036111111</v>
      </c>
      <c r="I1347" t="s">
        <v>2330</v>
      </c>
      <c r="J1347" t="s">
        <v>2271</v>
      </c>
      <c r="K1347">
        <v>13</v>
      </c>
      <c r="L1347">
        <v>14</v>
      </c>
      <c r="N1347">
        <v>1</v>
      </c>
      <c r="O1347">
        <v>1.5136000000000001</v>
      </c>
      <c r="R1347">
        <v>1.085</v>
      </c>
    </row>
    <row r="1348" spans="1:18">
      <c r="A1348" t="s">
        <v>2083</v>
      </c>
      <c r="B1348" t="s">
        <v>2082</v>
      </c>
      <c r="D1348">
        <v>2021</v>
      </c>
      <c r="E1348" t="s">
        <v>2260</v>
      </c>
      <c r="F1348" t="s">
        <v>2301</v>
      </c>
      <c r="G1348">
        <v>-32.002333333333198</v>
      </c>
      <c r="H1348">
        <v>115.556036111111</v>
      </c>
      <c r="I1348" t="s">
        <v>2330</v>
      </c>
      <c r="J1348" t="s">
        <v>2271</v>
      </c>
      <c r="K1348">
        <v>14</v>
      </c>
      <c r="L1348">
        <v>15</v>
      </c>
      <c r="N1348">
        <v>1</v>
      </c>
      <c r="O1348">
        <v>1.2470000000000001</v>
      </c>
      <c r="R1348">
        <v>1.085</v>
      </c>
    </row>
    <row r="1349" spans="1:18">
      <c r="A1349" t="s">
        <v>2083</v>
      </c>
      <c r="B1349" t="s">
        <v>2082</v>
      </c>
      <c r="D1349">
        <v>2021</v>
      </c>
      <c r="E1349" t="s">
        <v>2260</v>
      </c>
      <c r="F1349" t="s">
        <v>2301</v>
      </c>
      <c r="G1349">
        <v>-32.002333333333198</v>
      </c>
      <c r="H1349">
        <v>115.556036111111</v>
      </c>
      <c r="I1349" t="s">
        <v>2330</v>
      </c>
      <c r="J1349" t="s">
        <v>2271</v>
      </c>
      <c r="K1349">
        <v>15</v>
      </c>
      <c r="L1349">
        <v>16</v>
      </c>
      <c r="N1349">
        <v>1</v>
      </c>
      <c r="O1349">
        <v>1.1619999999999999</v>
      </c>
      <c r="R1349">
        <v>0.56000000000000005</v>
      </c>
    </row>
    <row r="1350" spans="1:18">
      <c r="A1350" t="s">
        <v>2083</v>
      </c>
      <c r="B1350" t="s">
        <v>2082</v>
      </c>
      <c r="D1350">
        <v>2021</v>
      </c>
      <c r="E1350" t="s">
        <v>2260</v>
      </c>
      <c r="F1350" t="s">
        <v>2301</v>
      </c>
      <c r="G1350">
        <v>-32.002333333333198</v>
      </c>
      <c r="H1350">
        <v>115.556036111111</v>
      </c>
      <c r="I1350" t="s">
        <v>2330</v>
      </c>
      <c r="J1350" t="s">
        <v>2271</v>
      </c>
      <c r="K1350">
        <v>16</v>
      </c>
      <c r="L1350">
        <v>17</v>
      </c>
      <c r="N1350">
        <v>1</v>
      </c>
      <c r="O1350">
        <v>1.3968</v>
      </c>
      <c r="R1350">
        <v>0.54500000000000004</v>
      </c>
    </row>
    <row r="1351" spans="1:18">
      <c r="A1351" t="s">
        <v>2083</v>
      </c>
      <c r="B1351" t="s">
        <v>2082</v>
      </c>
      <c r="D1351">
        <v>2021</v>
      </c>
      <c r="E1351" t="s">
        <v>2260</v>
      </c>
      <c r="F1351" t="s">
        <v>2301</v>
      </c>
      <c r="G1351">
        <v>-32.002333333333198</v>
      </c>
      <c r="H1351">
        <v>115.556036111111</v>
      </c>
      <c r="I1351" t="s">
        <v>2330</v>
      </c>
      <c r="J1351" t="s">
        <v>2271</v>
      </c>
      <c r="K1351">
        <v>17</v>
      </c>
      <c r="L1351">
        <v>18</v>
      </c>
      <c r="N1351">
        <v>1</v>
      </c>
      <c r="O1351">
        <v>1.3567</v>
      </c>
      <c r="R1351">
        <v>0.54500000000000004</v>
      </c>
    </row>
    <row r="1352" spans="1:18">
      <c r="A1352" t="s">
        <v>2083</v>
      </c>
      <c r="B1352" t="s">
        <v>2082</v>
      </c>
      <c r="D1352">
        <v>2021</v>
      </c>
      <c r="E1352" t="s">
        <v>2260</v>
      </c>
      <c r="F1352" t="s">
        <v>2301</v>
      </c>
      <c r="G1352">
        <v>-32.002333333333198</v>
      </c>
      <c r="H1352">
        <v>115.556036111111</v>
      </c>
      <c r="I1352" t="s">
        <v>2330</v>
      </c>
      <c r="J1352" t="s">
        <v>2271</v>
      </c>
      <c r="K1352">
        <v>18</v>
      </c>
      <c r="L1352">
        <v>19</v>
      </c>
      <c r="N1352">
        <v>1</v>
      </c>
      <c r="O1352">
        <v>1.2827</v>
      </c>
      <c r="R1352">
        <v>0.53</v>
      </c>
    </row>
    <row r="1353" spans="1:18">
      <c r="A1353" t="s">
        <v>2083</v>
      </c>
      <c r="B1353" t="s">
        <v>2082</v>
      </c>
      <c r="D1353">
        <v>2021</v>
      </c>
      <c r="E1353" t="s">
        <v>2260</v>
      </c>
      <c r="F1353" t="s">
        <v>2301</v>
      </c>
      <c r="G1353">
        <v>-32.002333333333198</v>
      </c>
      <c r="H1353">
        <v>115.556036111111</v>
      </c>
      <c r="I1353" t="s">
        <v>2330</v>
      </c>
      <c r="J1353" t="s">
        <v>2271</v>
      </c>
      <c r="K1353">
        <v>19</v>
      </c>
      <c r="L1353">
        <v>20</v>
      </c>
      <c r="N1353">
        <v>1</v>
      </c>
      <c r="O1353">
        <v>1.3651</v>
      </c>
      <c r="R1353">
        <v>0.89</v>
      </c>
    </row>
    <row r="1354" spans="1:18">
      <c r="A1354" t="s">
        <v>2083</v>
      </c>
      <c r="B1354" t="s">
        <v>2082</v>
      </c>
      <c r="D1354">
        <v>2021</v>
      </c>
      <c r="E1354" t="s">
        <v>2260</v>
      </c>
      <c r="F1354" t="s">
        <v>2301</v>
      </c>
      <c r="G1354">
        <v>-32.002333333333198</v>
      </c>
      <c r="H1354">
        <v>115.556036111111</v>
      </c>
      <c r="I1354" t="s">
        <v>2330</v>
      </c>
      <c r="J1354" t="s">
        <v>2271</v>
      </c>
      <c r="K1354">
        <v>20</v>
      </c>
      <c r="L1354">
        <v>21</v>
      </c>
      <c r="N1354">
        <v>1</v>
      </c>
      <c r="O1354">
        <v>1.4648000000000001</v>
      </c>
      <c r="R1354">
        <v>0.89</v>
      </c>
    </row>
    <row r="1355" spans="1:18">
      <c r="A1355" t="s">
        <v>2083</v>
      </c>
      <c r="B1355" t="s">
        <v>2082</v>
      </c>
      <c r="D1355">
        <v>2021</v>
      </c>
      <c r="E1355" t="s">
        <v>2260</v>
      </c>
      <c r="F1355" t="s">
        <v>2301</v>
      </c>
      <c r="G1355">
        <v>-32.002333333333198</v>
      </c>
      <c r="H1355">
        <v>115.556036111111</v>
      </c>
      <c r="I1355" t="s">
        <v>2330</v>
      </c>
      <c r="J1355" t="s">
        <v>2271</v>
      </c>
      <c r="K1355">
        <v>21</v>
      </c>
      <c r="L1355">
        <v>22</v>
      </c>
      <c r="N1355">
        <v>1</v>
      </c>
      <c r="O1355">
        <v>1.2764</v>
      </c>
      <c r="R1355">
        <v>1.25</v>
      </c>
    </row>
    <row r="1356" spans="1:18">
      <c r="A1356" t="s">
        <v>2083</v>
      </c>
      <c r="B1356" t="s">
        <v>2082</v>
      </c>
      <c r="D1356">
        <v>2021</v>
      </c>
      <c r="E1356" t="s">
        <v>2260</v>
      </c>
      <c r="F1356" t="s">
        <v>2301</v>
      </c>
      <c r="G1356">
        <v>-32.002333333333198</v>
      </c>
      <c r="H1356">
        <v>115.556036111111</v>
      </c>
      <c r="I1356" t="s">
        <v>2330</v>
      </c>
      <c r="J1356" t="s">
        <v>2271</v>
      </c>
      <c r="K1356">
        <v>22</v>
      </c>
      <c r="L1356">
        <v>23</v>
      </c>
      <c r="N1356">
        <v>1</v>
      </c>
      <c r="O1356">
        <v>1.2343999999999999</v>
      </c>
      <c r="R1356">
        <v>0.78500000000000003</v>
      </c>
    </row>
    <row r="1357" spans="1:18">
      <c r="A1357" t="s">
        <v>2083</v>
      </c>
      <c r="B1357" t="s">
        <v>2082</v>
      </c>
      <c r="D1357">
        <v>2021</v>
      </c>
      <c r="E1357" t="s">
        <v>2260</v>
      </c>
      <c r="F1357" t="s">
        <v>2301</v>
      </c>
      <c r="G1357">
        <v>-32.002333333333198</v>
      </c>
      <c r="H1357">
        <v>115.556036111111</v>
      </c>
      <c r="I1357" t="s">
        <v>2330</v>
      </c>
      <c r="J1357" t="s">
        <v>2271</v>
      </c>
      <c r="K1357">
        <v>23</v>
      </c>
      <c r="L1357">
        <v>24</v>
      </c>
      <c r="N1357">
        <v>1</v>
      </c>
      <c r="O1357">
        <v>1.1924999999999999</v>
      </c>
      <c r="R1357">
        <v>0.78500000000000003</v>
      </c>
    </row>
    <row r="1358" spans="1:18">
      <c r="A1358" t="s">
        <v>2083</v>
      </c>
      <c r="B1358" t="s">
        <v>2082</v>
      </c>
      <c r="D1358">
        <v>2021</v>
      </c>
      <c r="E1358" t="s">
        <v>2260</v>
      </c>
      <c r="F1358" t="s">
        <v>2301</v>
      </c>
      <c r="G1358">
        <v>-32.002333333333198</v>
      </c>
      <c r="H1358">
        <v>115.556036111111</v>
      </c>
      <c r="I1358" t="s">
        <v>2330</v>
      </c>
      <c r="J1358" t="s">
        <v>2271</v>
      </c>
      <c r="K1358">
        <v>24</v>
      </c>
      <c r="L1358">
        <v>25</v>
      </c>
      <c r="N1358">
        <v>1</v>
      </c>
      <c r="O1358">
        <v>1.2727999999999999</v>
      </c>
      <c r="R1358">
        <v>0.32</v>
      </c>
    </row>
    <row r="1359" spans="1:18">
      <c r="A1359" t="s">
        <v>2083</v>
      </c>
      <c r="B1359" t="s">
        <v>2082</v>
      </c>
      <c r="D1359">
        <v>2021</v>
      </c>
      <c r="E1359" t="s">
        <v>2260</v>
      </c>
      <c r="F1359" t="s">
        <v>2301</v>
      </c>
      <c r="G1359">
        <v>-32.002333333333198</v>
      </c>
      <c r="H1359">
        <v>115.556036111111</v>
      </c>
      <c r="I1359" t="s">
        <v>2330</v>
      </c>
      <c r="J1359" t="s">
        <v>2271</v>
      </c>
      <c r="K1359">
        <v>25</v>
      </c>
      <c r="L1359">
        <v>26</v>
      </c>
      <c r="N1359">
        <v>1</v>
      </c>
      <c r="O1359">
        <v>1.0978000000000001</v>
      </c>
      <c r="R1359">
        <v>0.28499999999999998</v>
      </c>
    </row>
    <row r="1360" spans="1:18">
      <c r="A1360" t="s">
        <v>2083</v>
      </c>
      <c r="B1360" t="s">
        <v>2082</v>
      </c>
      <c r="D1360">
        <v>2021</v>
      </c>
      <c r="E1360" t="s">
        <v>2260</v>
      </c>
      <c r="F1360" t="s">
        <v>2301</v>
      </c>
      <c r="G1360">
        <v>-32.002333333333198</v>
      </c>
      <c r="H1360">
        <v>115.556036111111</v>
      </c>
      <c r="I1360" t="s">
        <v>2330</v>
      </c>
      <c r="J1360" t="s">
        <v>2271</v>
      </c>
      <c r="K1360">
        <v>26</v>
      </c>
      <c r="L1360">
        <v>27</v>
      </c>
      <c r="N1360">
        <v>1</v>
      </c>
      <c r="O1360">
        <v>1.3579000000000001</v>
      </c>
      <c r="R1360">
        <v>0.28499999999999998</v>
      </c>
    </row>
    <row r="1361" spans="1:18">
      <c r="A1361" t="s">
        <v>2083</v>
      </c>
      <c r="B1361" t="s">
        <v>2082</v>
      </c>
      <c r="D1361">
        <v>2021</v>
      </c>
      <c r="E1361" t="s">
        <v>2260</v>
      </c>
      <c r="F1361" t="s">
        <v>2301</v>
      </c>
      <c r="G1361">
        <v>-32.002333333333198</v>
      </c>
      <c r="H1361">
        <v>115.556036111111</v>
      </c>
      <c r="I1361" t="s">
        <v>2330</v>
      </c>
      <c r="J1361" t="s">
        <v>2271</v>
      </c>
      <c r="K1361">
        <v>27</v>
      </c>
      <c r="L1361">
        <v>28</v>
      </c>
      <c r="N1361">
        <v>1</v>
      </c>
      <c r="O1361">
        <v>1.6345000000000001</v>
      </c>
      <c r="R1361">
        <v>0.25</v>
      </c>
    </row>
    <row r="1362" spans="1:18">
      <c r="A1362" t="s">
        <v>2083</v>
      </c>
      <c r="B1362" t="s">
        <v>2082</v>
      </c>
      <c r="D1362">
        <v>2021</v>
      </c>
      <c r="E1362" t="s">
        <v>2260</v>
      </c>
      <c r="F1362" t="s">
        <v>2301</v>
      </c>
      <c r="G1362">
        <v>-32.002333333333198</v>
      </c>
      <c r="H1362">
        <v>115.556036111111</v>
      </c>
      <c r="I1362" t="s">
        <v>2330</v>
      </c>
      <c r="J1362" t="s">
        <v>2271</v>
      </c>
      <c r="K1362">
        <v>28</v>
      </c>
      <c r="L1362">
        <v>29</v>
      </c>
      <c r="N1362">
        <v>1</v>
      </c>
      <c r="O1362">
        <v>1.0880000000000001</v>
      </c>
      <c r="R1362">
        <v>0.28000000000000003</v>
      </c>
    </row>
    <row r="1363" spans="1:18">
      <c r="A1363" t="s">
        <v>2083</v>
      </c>
      <c r="B1363" t="s">
        <v>2082</v>
      </c>
      <c r="D1363">
        <v>2021</v>
      </c>
      <c r="E1363" t="s">
        <v>2260</v>
      </c>
      <c r="F1363" t="s">
        <v>2301</v>
      </c>
      <c r="G1363">
        <v>-32.002333333333198</v>
      </c>
      <c r="H1363">
        <v>115.556036111111</v>
      </c>
      <c r="I1363" t="s">
        <v>2330</v>
      </c>
      <c r="J1363" t="s">
        <v>2271</v>
      </c>
      <c r="K1363">
        <v>29</v>
      </c>
      <c r="L1363">
        <v>30</v>
      </c>
      <c r="N1363">
        <v>1</v>
      </c>
      <c r="O1363">
        <v>1.4315</v>
      </c>
      <c r="R1363">
        <v>0.28000000000000003</v>
      </c>
    </row>
    <row r="1364" spans="1:18">
      <c r="A1364" t="s">
        <v>2083</v>
      </c>
      <c r="B1364" t="s">
        <v>2082</v>
      </c>
      <c r="D1364">
        <v>2021</v>
      </c>
      <c r="E1364" t="s">
        <v>2260</v>
      </c>
      <c r="F1364" t="s">
        <v>2301</v>
      </c>
      <c r="G1364">
        <v>-32.002333333333198</v>
      </c>
      <c r="H1364">
        <v>115.556036111111</v>
      </c>
      <c r="I1364" t="s">
        <v>2330</v>
      </c>
      <c r="J1364" t="s">
        <v>2271</v>
      </c>
      <c r="K1364">
        <v>30</v>
      </c>
      <c r="L1364">
        <v>31</v>
      </c>
      <c r="N1364">
        <v>1</v>
      </c>
      <c r="O1364">
        <v>1.1496999999999999</v>
      </c>
      <c r="R1364">
        <v>0.31</v>
      </c>
    </row>
    <row r="1365" spans="1:18">
      <c r="A1365" t="s">
        <v>2083</v>
      </c>
      <c r="B1365" t="s">
        <v>2082</v>
      </c>
      <c r="D1365">
        <v>2021</v>
      </c>
      <c r="E1365" t="s">
        <v>2260</v>
      </c>
      <c r="F1365" t="s">
        <v>2301</v>
      </c>
      <c r="G1365">
        <v>-32.002333333333198</v>
      </c>
      <c r="H1365">
        <v>115.556036111111</v>
      </c>
      <c r="I1365" t="s">
        <v>2330</v>
      </c>
      <c r="J1365" t="s">
        <v>2271</v>
      </c>
      <c r="K1365">
        <v>31</v>
      </c>
      <c r="L1365">
        <v>32</v>
      </c>
      <c r="N1365">
        <v>1</v>
      </c>
      <c r="O1365">
        <v>1.1301000000000001</v>
      </c>
      <c r="R1365">
        <v>0.41</v>
      </c>
    </row>
    <row r="1366" spans="1:18">
      <c r="A1366" t="s">
        <v>2083</v>
      </c>
      <c r="B1366" t="s">
        <v>2082</v>
      </c>
      <c r="D1366">
        <v>2021</v>
      </c>
      <c r="E1366" t="s">
        <v>2260</v>
      </c>
      <c r="F1366" t="s">
        <v>2301</v>
      </c>
      <c r="G1366">
        <v>-32.002333333333198</v>
      </c>
      <c r="H1366">
        <v>115.556036111111</v>
      </c>
      <c r="I1366" t="s">
        <v>2330</v>
      </c>
      <c r="J1366" t="s">
        <v>2271</v>
      </c>
      <c r="K1366">
        <v>32</v>
      </c>
      <c r="L1366">
        <v>33</v>
      </c>
      <c r="N1366">
        <v>1</v>
      </c>
      <c r="O1366">
        <v>1.0538000000000001</v>
      </c>
      <c r="R1366">
        <v>0.41</v>
      </c>
    </row>
    <row r="1367" spans="1:18">
      <c r="A1367" t="s">
        <v>2083</v>
      </c>
      <c r="B1367" t="s">
        <v>2082</v>
      </c>
      <c r="D1367">
        <v>2021</v>
      </c>
      <c r="E1367" t="s">
        <v>2260</v>
      </c>
      <c r="F1367" t="s">
        <v>2301</v>
      </c>
      <c r="G1367">
        <v>-32.002333333333198</v>
      </c>
      <c r="H1367">
        <v>115.556036111111</v>
      </c>
      <c r="I1367" t="s">
        <v>2330</v>
      </c>
      <c r="J1367" t="s">
        <v>2271</v>
      </c>
      <c r="K1367">
        <v>33</v>
      </c>
      <c r="L1367">
        <v>34</v>
      </c>
      <c r="N1367">
        <v>1</v>
      </c>
      <c r="O1367">
        <v>0.90339999999999998</v>
      </c>
      <c r="R1367">
        <v>0.51</v>
      </c>
    </row>
    <row r="1368" spans="1:18">
      <c r="A1368" t="s">
        <v>2083</v>
      </c>
      <c r="B1368" t="s">
        <v>2082</v>
      </c>
      <c r="D1368">
        <v>2021</v>
      </c>
      <c r="E1368" t="s">
        <v>2260</v>
      </c>
      <c r="F1368" t="s">
        <v>2301</v>
      </c>
      <c r="G1368">
        <v>-32.002333333333198</v>
      </c>
      <c r="H1368">
        <v>115.556036111111</v>
      </c>
      <c r="I1368" t="s">
        <v>2330</v>
      </c>
      <c r="J1368" t="s">
        <v>2271</v>
      </c>
      <c r="K1368">
        <v>34</v>
      </c>
      <c r="L1368">
        <v>35</v>
      </c>
      <c r="N1368">
        <v>1</v>
      </c>
      <c r="O1368">
        <v>1.1451</v>
      </c>
    </row>
    <row r="1369" spans="1:18">
      <c r="A1369" t="s">
        <v>2083</v>
      </c>
      <c r="B1369" t="s">
        <v>2082</v>
      </c>
      <c r="D1369">
        <v>2021</v>
      </c>
      <c r="E1369" t="s">
        <v>2260</v>
      </c>
      <c r="F1369" t="s">
        <v>2301</v>
      </c>
      <c r="G1369">
        <v>-32.002333333333198</v>
      </c>
      <c r="H1369">
        <v>115.556036111111</v>
      </c>
      <c r="I1369" t="s">
        <v>2330</v>
      </c>
      <c r="J1369" t="s">
        <v>2271</v>
      </c>
      <c r="K1369">
        <v>35</v>
      </c>
      <c r="L1369">
        <v>36</v>
      </c>
      <c r="N1369">
        <v>1</v>
      </c>
      <c r="O1369">
        <v>1.1573</v>
      </c>
    </row>
    <row r="1370" spans="1:18">
      <c r="A1370" t="s">
        <v>2083</v>
      </c>
      <c r="B1370" t="s">
        <v>2082</v>
      </c>
      <c r="D1370">
        <v>2021</v>
      </c>
      <c r="E1370" t="s">
        <v>2260</v>
      </c>
      <c r="F1370" t="s">
        <v>2301</v>
      </c>
      <c r="G1370">
        <v>-32.00215</v>
      </c>
      <c r="H1370">
        <v>115.55607500000001</v>
      </c>
      <c r="I1370" t="s">
        <v>2330</v>
      </c>
      <c r="J1370" t="s">
        <v>2270</v>
      </c>
      <c r="K1370">
        <v>0</v>
      </c>
      <c r="L1370">
        <v>1</v>
      </c>
      <c r="N1370">
        <v>1</v>
      </c>
      <c r="O1370">
        <v>0.81610000000000005</v>
      </c>
      <c r="R1370">
        <v>1.1277999999999999</v>
      </c>
    </row>
    <row r="1371" spans="1:18">
      <c r="A1371" t="s">
        <v>2083</v>
      </c>
      <c r="B1371" t="s">
        <v>2082</v>
      </c>
      <c r="D1371">
        <v>2021</v>
      </c>
      <c r="E1371" t="s">
        <v>2260</v>
      </c>
      <c r="F1371" t="s">
        <v>2301</v>
      </c>
      <c r="G1371">
        <v>-32.00215</v>
      </c>
      <c r="H1371">
        <v>115.55607500000001</v>
      </c>
      <c r="I1371" t="s">
        <v>2330</v>
      </c>
      <c r="J1371" t="s">
        <v>2270</v>
      </c>
      <c r="K1371">
        <v>1</v>
      </c>
      <c r="L1371">
        <v>2</v>
      </c>
      <c r="N1371">
        <v>1</v>
      </c>
      <c r="O1371">
        <v>0.84289999999999998</v>
      </c>
      <c r="R1371">
        <v>0.86350000000000005</v>
      </c>
    </row>
    <row r="1372" spans="1:18">
      <c r="A1372" t="s">
        <v>2083</v>
      </c>
      <c r="B1372" t="s">
        <v>2082</v>
      </c>
      <c r="D1372">
        <v>2021</v>
      </c>
      <c r="E1372" t="s">
        <v>2260</v>
      </c>
      <c r="F1372" t="s">
        <v>2301</v>
      </c>
      <c r="G1372">
        <v>-32.00215</v>
      </c>
      <c r="H1372">
        <v>115.55607500000001</v>
      </c>
      <c r="I1372" t="s">
        <v>2330</v>
      </c>
      <c r="J1372" t="s">
        <v>2270</v>
      </c>
      <c r="K1372">
        <v>2</v>
      </c>
      <c r="L1372">
        <v>3</v>
      </c>
      <c r="N1372">
        <v>1</v>
      </c>
      <c r="O1372">
        <v>1.1618999999999999</v>
      </c>
      <c r="R1372">
        <v>0.86350000000000005</v>
      </c>
    </row>
    <row r="1373" spans="1:18">
      <c r="A1373" t="s">
        <v>2083</v>
      </c>
      <c r="B1373" t="s">
        <v>2082</v>
      </c>
      <c r="D1373">
        <v>2021</v>
      </c>
      <c r="E1373" t="s">
        <v>2260</v>
      </c>
      <c r="F1373" t="s">
        <v>2301</v>
      </c>
      <c r="G1373">
        <v>-32.00215</v>
      </c>
      <c r="H1373">
        <v>115.55607500000001</v>
      </c>
      <c r="I1373" t="s">
        <v>2330</v>
      </c>
      <c r="J1373" t="s">
        <v>2270</v>
      </c>
      <c r="K1373">
        <v>3</v>
      </c>
      <c r="L1373">
        <v>4</v>
      </c>
      <c r="N1373">
        <v>1</v>
      </c>
      <c r="O1373">
        <v>1.2081999999999999</v>
      </c>
      <c r="R1373">
        <v>0.59919999999999995</v>
      </c>
    </row>
    <row r="1374" spans="1:18">
      <c r="A1374" t="s">
        <v>2083</v>
      </c>
      <c r="B1374" t="s">
        <v>2082</v>
      </c>
      <c r="D1374">
        <v>2021</v>
      </c>
      <c r="E1374" t="s">
        <v>2260</v>
      </c>
      <c r="F1374" t="s">
        <v>2301</v>
      </c>
      <c r="G1374">
        <v>-32.00215</v>
      </c>
      <c r="H1374">
        <v>115.55607500000001</v>
      </c>
      <c r="I1374" t="s">
        <v>2330</v>
      </c>
      <c r="J1374" t="s">
        <v>2270</v>
      </c>
      <c r="K1374">
        <v>4</v>
      </c>
      <c r="L1374">
        <v>5</v>
      </c>
      <c r="N1374">
        <v>1</v>
      </c>
      <c r="O1374">
        <v>1.1051</v>
      </c>
      <c r="R1374">
        <v>0.56089999999999995</v>
      </c>
    </row>
    <row r="1375" spans="1:18">
      <c r="A1375" t="s">
        <v>2083</v>
      </c>
      <c r="B1375" t="s">
        <v>2082</v>
      </c>
      <c r="D1375">
        <v>2021</v>
      </c>
      <c r="E1375" t="s">
        <v>2260</v>
      </c>
      <c r="F1375" t="s">
        <v>2301</v>
      </c>
      <c r="G1375">
        <v>-32.00215</v>
      </c>
      <c r="H1375">
        <v>115.55607500000001</v>
      </c>
      <c r="I1375" t="s">
        <v>2330</v>
      </c>
      <c r="J1375" t="s">
        <v>2270</v>
      </c>
      <c r="K1375">
        <v>5</v>
      </c>
      <c r="L1375">
        <v>6</v>
      </c>
      <c r="N1375">
        <v>1</v>
      </c>
      <c r="O1375">
        <v>1.0368999999999999</v>
      </c>
      <c r="R1375">
        <v>0.56089999999999995</v>
      </c>
    </row>
    <row r="1376" spans="1:18">
      <c r="A1376" t="s">
        <v>2083</v>
      </c>
      <c r="B1376" t="s">
        <v>2082</v>
      </c>
      <c r="D1376">
        <v>2021</v>
      </c>
      <c r="E1376" t="s">
        <v>2260</v>
      </c>
      <c r="F1376" t="s">
        <v>2301</v>
      </c>
      <c r="G1376">
        <v>-32.00215</v>
      </c>
      <c r="H1376">
        <v>115.55607500000001</v>
      </c>
      <c r="I1376" t="s">
        <v>2330</v>
      </c>
      <c r="J1376" t="s">
        <v>2270</v>
      </c>
      <c r="K1376">
        <v>6</v>
      </c>
      <c r="L1376">
        <v>7</v>
      </c>
      <c r="N1376">
        <v>1</v>
      </c>
      <c r="O1376">
        <v>1.0367</v>
      </c>
      <c r="R1376">
        <v>0.52249999999999996</v>
      </c>
    </row>
    <row r="1377" spans="1:18">
      <c r="A1377" t="s">
        <v>2083</v>
      </c>
      <c r="B1377" t="s">
        <v>2082</v>
      </c>
      <c r="D1377">
        <v>2021</v>
      </c>
      <c r="E1377" t="s">
        <v>2260</v>
      </c>
      <c r="F1377" t="s">
        <v>2301</v>
      </c>
      <c r="G1377">
        <v>-32.00215</v>
      </c>
      <c r="H1377">
        <v>115.55607500000001</v>
      </c>
      <c r="I1377" t="s">
        <v>2330</v>
      </c>
      <c r="J1377" t="s">
        <v>2270</v>
      </c>
      <c r="K1377">
        <v>7</v>
      </c>
      <c r="L1377">
        <v>8</v>
      </c>
      <c r="N1377">
        <v>1</v>
      </c>
      <c r="O1377">
        <v>1.2218</v>
      </c>
      <c r="R1377">
        <v>0.4209</v>
      </c>
    </row>
    <row r="1378" spans="1:18">
      <c r="A1378" t="s">
        <v>2083</v>
      </c>
      <c r="B1378" t="s">
        <v>2082</v>
      </c>
      <c r="D1378">
        <v>2021</v>
      </c>
      <c r="E1378" t="s">
        <v>2260</v>
      </c>
      <c r="F1378" t="s">
        <v>2301</v>
      </c>
      <c r="G1378">
        <v>-32.00215</v>
      </c>
      <c r="H1378">
        <v>115.55607500000001</v>
      </c>
      <c r="I1378" t="s">
        <v>2330</v>
      </c>
      <c r="J1378" t="s">
        <v>2270</v>
      </c>
      <c r="K1378">
        <v>8</v>
      </c>
      <c r="L1378">
        <v>9</v>
      </c>
      <c r="N1378">
        <v>1</v>
      </c>
      <c r="O1378">
        <v>1.3647</v>
      </c>
      <c r="R1378">
        <v>0.4209</v>
      </c>
    </row>
    <row r="1379" spans="1:18">
      <c r="A1379" t="s">
        <v>2083</v>
      </c>
      <c r="B1379" t="s">
        <v>2082</v>
      </c>
      <c r="D1379">
        <v>2021</v>
      </c>
      <c r="E1379" t="s">
        <v>2260</v>
      </c>
      <c r="F1379" t="s">
        <v>2301</v>
      </c>
      <c r="G1379">
        <v>-32.00215</v>
      </c>
      <c r="H1379">
        <v>115.55607500000001</v>
      </c>
      <c r="I1379" t="s">
        <v>2330</v>
      </c>
      <c r="J1379" t="s">
        <v>2270</v>
      </c>
      <c r="K1379">
        <v>9</v>
      </c>
      <c r="L1379">
        <v>10</v>
      </c>
      <c r="N1379">
        <v>1</v>
      </c>
      <c r="O1379">
        <v>1.2654000000000001</v>
      </c>
      <c r="R1379">
        <v>0.31940000000000002</v>
      </c>
    </row>
    <row r="1380" spans="1:18">
      <c r="A1380" t="s">
        <v>2083</v>
      </c>
      <c r="B1380" t="s">
        <v>2082</v>
      </c>
      <c r="D1380">
        <v>2021</v>
      </c>
      <c r="E1380" t="s">
        <v>2260</v>
      </c>
      <c r="F1380" t="s">
        <v>2301</v>
      </c>
      <c r="G1380">
        <v>-32.00215</v>
      </c>
      <c r="H1380">
        <v>115.55607500000001</v>
      </c>
      <c r="I1380" t="s">
        <v>2330</v>
      </c>
      <c r="J1380" t="s">
        <v>2270</v>
      </c>
      <c r="K1380">
        <v>10</v>
      </c>
      <c r="L1380">
        <v>11</v>
      </c>
      <c r="N1380">
        <v>1</v>
      </c>
      <c r="O1380">
        <v>1.2948</v>
      </c>
      <c r="R1380">
        <v>0.60150000000000003</v>
      </c>
    </row>
    <row r="1381" spans="1:18">
      <c r="A1381" t="s">
        <v>2083</v>
      </c>
      <c r="B1381" t="s">
        <v>2082</v>
      </c>
      <c r="D1381">
        <v>2021</v>
      </c>
      <c r="E1381" t="s">
        <v>2260</v>
      </c>
      <c r="F1381" t="s">
        <v>2301</v>
      </c>
      <c r="G1381">
        <v>-32.00215</v>
      </c>
      <c r="H1381">
        <v>115.55607500000001</v>
      </c>
      <c r="I1381" t="s">
        <v>2330</v>
      </c>
      <c r="J1381" t="s">
        <v>2270</v>
      </c>
      <c r="K1381">
        <v>11</v>
      </c>
      <c r="L1381">
        <v>12</v>
      </c>
      <c r="N1381">
        <v>1</v>
      </c>
      <c r="O1381">
        <v>1.2969999999999999</v>
      </c>
      <c r="R1381">
        <v>0.60150000000000003</v>
      </c>
    </row>
    <row r="1382" spans="1:18">
      <c r="A1382" t="s">
        <v>2083</v>
      </c>
      <c r="B1382" t="s">
        <v>2082</v>
      </c>
      <c r="D1382">
        <v>2021</v>
      </c>
      <c r="E1382" t="s">
        <v>2260</v>
      </c>
      <c r="F1382" t="s">
        <v>2301</v>
      </c>
      <c r="G1382">
        <v>-32.00215</v>
      </c>
      <c r="H1382">
        <v>115.55607500000001</v>
      </c>
      <c r="I1382" t="s">
        <v>2330</v>
      </c>
      <c r="J1382" t="s">
        <v>2270</v>
      </c>
      <c r="K1382">
        <v>12</v>
      </c>
      <c r="L1382">
        <v>13</v>
      </c>
      <c r="N1382">
        <v>1</v>
      </c>
      <c r="O1382">
        <v>1.2446999999999999</v>
      </c>
      <c r="R1382">
        <v>0.88360000000000005</v>
      </c>
    </row>
    <row r="1383" spans="1:18">
      <c r="A1383" t="s">
        <v>2083</v>
      </c>
      <c r="B1383" t="s">
        <v>2082</v>
      </c>
      <c r="D1383">
        <v>2021</v>
      </c>
      <c r="E1383" t="s">
        <v>2260</v>
      </c>
      <c r="F1383" t="s">
        <v>2301</v>
      </c>
      <c r="G1383">
        <v>-32.00215</v>
      </c>
      <c r="H1383">
        <v>115.55607500000001</v>
      </c>
      <c r="I1383" t="s">
        <v>2330</v>
      </c>
      <c r="J1383" t="s">
        <v>2270</v>
      </c>
      <c r="K1383">
        <v>13</v>
      </c>
      <c r="L1383">
        <v>14</v>
      </c>
      <c r="N1383">
        <v>1</v>
      </c>
      <c r="O1383">
        <v>1.1987000000000001</v>
      </c>
      <c r="R1383">
        <v>0.88480000000000003</v>
      </c>
    </row>
    <row r="1384" spans="1:18">
      <c r="A1384" t="s">
        <v>2083</v>
      </c>
      <c r="B1384" t="s">
        <v>2082</v>
      </c>
      <c r="D1384">
        <v>2021</v>
      </c>
      <c r="E1384" t="s">
        <v>2260</v>
      </c>
      <c r="F1384" t="s">
        <v>2301</v>
      </c>
      <c r="G1384">
        <v>-32.00215</v>
      </c>
      <c r="H1384">
        <v>115.55607500000001</v>
      </c>
      <c r="I1384" t="s">
        <v>2330</v>
      </c>
      <c r="J1384" t="s">
        <v>2270</v>
      </c>
      <c r="K1384">
        <v>14</v>
      </c>
      <c r="L1384">
        <v>15</v>
      </c>
      <c r="N1384">
        <v>1</v>
      </c>
      <c r="O1384">
        <v>1.135</v>
      </c>
      <c r="R1384">
        <v>0.88480000000000003</v>
      </c>
    </row>
    <row r="1385" spans="1:18">
      <c r="A1385" t="s">
        <v>2083</v>
      </c>
      <c r="B1385" t="s">
        <v>2082</v>
      </c>
      <c r="D1385">
        <v>2021</v>
      </c>
      <c r="E1385" t="s">
        <v>2260</v>
      </c>
      <c r="F1385" t="s">
        <v>2301</v>
      </c>
      <c r="G1385">
        <v>-32.00215</v>
      </c>
      <c r="H1385">
        <v>115.55607500000001</v>
      </c>
      <c r="I1385" t="s">
        <v>2330</v>
      </c>
      <c r="J1385" t="s">
        <v>2270</v>
      </c>
      <c r="K1385">
        <v>15</v>
      </c>
      <c r="L1385">
        <v>16</v>
      </c>
      <c r="N1385">
        <v>1</v>
      </c>
      <c r="O1385">
        <v>1.3006</v>
      </c>
      <c r="R1385">
        <v>0.88600000000000001</v>
      </c>
    </row>
    <row r="1386" spans="1:18">
      <c r="A1386" t="s">
        <v>2083</v>
      </c>
      <c r="B1386" t="s">
        <v>2082</v>
      </c>
      <c r="D1386">
        <v>2021</v>
      </c>
      <c r="E1386" t="s">
        <v>2260</v>
      </c>
      <c r="F1386" t="s">
        <v>2301</v>
      </c>
      <c r="G1386">
        <v>-32.00215</v>
      </c>
      <c r="H1386">
        <v>115.55607500000001</v>
      </c>
      <c r="I1386" t="s">
        <v>2330</v>
      </c>
      <c r="J1386" t="s">
        <v>2270</v>
      </c>
      <c r="K1386">
        <v>16</v>
      </c>
      <c r="L1386">
        <v>17</v>
      </c>
      <c r="N1386">
        <v>1</v>
      </c>
      <c r="O1386">
        <v>1.2613000000000001</v>
      </c>
      <c r="R1386">
        <v>0.73529999999999995</v>
      </c>
    </row>
    <row r="1387" spans="1:18">
      <c r="A1387" t="s">
        <v>2083</v>
      </c>
      <c r="B1387" t="s">
        <v>2082</v>
      </c>
      <c r="D1387">
        <v>2021</v>
      </c>
      <c r="E1387" t="s">
        <v>2260</v>
      </c>
      <c r="F1387" t="s">
        <v>2301</v>
      </c>
      <c r="G1387">
        <v>-32.00215</v>
      </c>
      <c r="H1387">
        <v>115.55607500000001</v>
      </c>
      <c r="I1387" t="s">
        <v>2330</v>
      </c>
      <c r="J1387" t="s">
        <v>2270</v>
      </c>
      <c r="K1387">
        <v>17</v>
      </c>
      <c r="L1387">
        <v>18</v>
      </c>
      <c r="N1387">
        <v>1</v>
      </c>
      <c r="O1387">
        <v>1.3359000000000001</v>
      </c>
      <c r="R1387">
        <v>0.73529999999999995</v>
      </c>
    </row>
    <row r="1388" spans="1:18">
      <c r="A1388" t="s">
        <v>2083</v>
      </c>
      <c r="B1388" t="s">
        <v>2082</v>
      </c>
      <c r="D1388">
        <v>2021</v>
      </c>
      <c r="E1388" t="s">
        <v>2260</v>
      </c>
      <c r="F1388" t="s">
        <v>2301</v>
      </c>
      <c r="G1388">
        <v>-32.00215</v>
      </c>
      <c r="H1388">
        <v>115.55607500000001</v>
      </c>
      <c r="I1388" t="s">
        <v>2330</v>
      </c>
      <c r="J1388" t="s">
        <v>2270</v>
      </c>
      <c r="K1388">
        <v>18</v>
      </c>
      <c r="L1388">
        <v>19</v>
      </c>
      <c r="N1388">
        <v>1</v>
      </c>
      <c r="O1388">
        <v>1.1347</v>
      </c>
      <c r="R1388">
        <v>0.58450000000000002</v>
      </c>
    </row>
    <row r="1389" spans="1:18">
      <c r="A1389" t="s">
        <v>2083</v>
      </c>
      <c r="B1389" t="s">
        <v>2082</v>
      </c>
      <c r="D1389">
        <v>2021</v>
      </c>
      <c r="E1389" t="s">
        <v>2260</v>
      </c>
      <c r="F1389" t="s">
        <v>2301</v>
      </c>
      <c r="G1389">
        <v>-32.00215</v>
      </c>
      <c r="H1389">
        <v>115.55607500000001</v>
      </c>
      <c r="I1389" t="s">
        <v>2330</v>
      </c>
      <c r="J1389" t="s">
        <v>2270</v>
      </c>
      <c r="K1389">
        <v>19</v>
      </c>
      <c r="L1389">
        <v>20</v>
      </c>
      <c r="N1389">
        <v>1</v>
      </c>
      <c r="O1389">
        <v>1.3824000000000001</v>
      </c>
      <c r="R1389">
        <v>1.0044</v>
      </c>
    </row>
    <row r="1390" spans="1:18">
      <c r="A1390" t="s">
        <v>2083</v>
      </c>
      <c r="B1390" t="s">
        <v>2082</v>
      </c>
      <c r="D1390">
        <v>2021</v>
      </c>
      <c r="E1390" t="s">
        <v>2260</v>
      </c>
      <c r="F1390" t="s">
        <v>2301</v>
      </c>
      <c r="G1390">
        <v>-32.00215</v>
      </c>
      <c r="H1390">
        <v>115.55607500000001</v>
      </c>
      <c r="I1390" t="s">
        <v>2330</v>
      </c>
      <c r="J1390" t="s">
        <v>2270</v>
      </c>
      <c r="K1390">
        <v>20</v>
      </c>
      <c r="L1390">
        <v>21</v>
      </c>
      <c r="N1390">
        <v>1</v>
      </c>
      <c r="O1390">
        <v>1.2153</v>
      </c>
      <c r="R1390">
        <v>1.0044</v>
      </c>
    </row>
    <row r="1391" spans="1:18">
      <c r="A1391" t="s">
        <v>2083</v>
      </c>
      <c r="B1391" t="s">
        <v>2082</v>
      </c>
      <c r="D1391">
        <v>2021</v>
      </c>
      <c r="E1391" t="s">
        <v>2260</v>
      </c>
      <c r="F1391" t="s">
        <v>2301</v>
      </c>
      <c r="G1391">
        <v>-32.00215</v>
      </c>
      <c r="H1391">
        <v>115.55607500000001</v>
      </c>
      <c r="I1391" t="s">
        <v>2330</v>
      </c>
      <c r="J1391" t="s">
        <v>2270</v>
      </c>
      <c r="K1391">
        <v>21</v>
      </c>
      <c r="L1391">
        <v>22</v>
      </c>
      <c r="N1391">
        <v>1</v>
      </c>
      <c r="O1391">
        <v>1.0871</v>
      </c>
      <c r="R1391">
        <v>1.4242999999999999</v>
      </c>
    </row>
    <row r="1392" spans="1:18">
      <c r="A1392" t="s">
        <v>2083</v>
      </c>
      <c r="B1392" t="s">
        <v>2082</v>
      </c>
      <c r="D1392">
        <v>2021</v>
      </c>
      <c r="E1392" t="s">
        <v>2260</v>
      </c>
      <c r="F1392" t="s">
        <v>2301</v>
      </c>
      <c r="G1392">
        <v>-32.00215</v>
      </c>
      <c r="H1392">
        <v>115.55607500000001</v>
      </c>
      <c r="I1392" t="s">
        <v>2330</v>
      </c>
      <c r="J1392" t="s">
        <v>2270</v>
      </c>
      <c r="K1392">
        <v>22</v>
      </c>
      <c r="L1392">
        <v>23</v>
      </c>
      <c r="N1392">
        <v>1</v>
      </c>
      <c r="O1392">
        <v>1.171</v>
      </c>
      <c r="R1392">
        <v>1.4652000000000001</v>
      </c>
    </row>
    <row r="1393" spans="1:18">
      <c r="A1393" t="s">
        <v>2083</v>
      </c>
      <c r="B1393" t="s">
        <v>2082</v>
      </c>
      <c r="D1393">
        <v>2021</v>
      </c>
      <c r="E1393" t="s">
        <v>2260</v>
      </c>
      <c r="F1393" t="s">
        <v>2301</v>
      </c>
      <c r="G1393">
        <v>-32.00215</v>
      </c>
      <c r="H1393">
        <v>115.55607500000001</v>
      </c>
      <c r="I1393" t="s">
        <v>2330</v>
      </c>
      <c r="J1393" t="s">
        <v>2270</v>
      </c>
      <c r="K1393">
        <v>23</v>
      </c>
      <c r="L1393">
        <v>24</v>
      </c>
      <c r="N1393">
        <v>1</v>
      </c>
      <c r="O1393">
        <v>0.90090000000000003</v>
      </c>
      <c r="R1393">
        <v>1.4652000000000001</v>
      </c>
    </row>
    <row r="1394" spans="1:18">
      <c r="A1394" t="s">
        <v>2083</v>
      </c>
      <c r="B1394" t="s">
        <v>2082</v>
      </c>
      <c r="D1394">
        <v>2021</v>
      </c>
      <c r="E1394" t="s">
        <v>2260</v>
      </c>
      <c r="F1394" t="s">
        <v>2301</v>
      </c>
      <c r="G1394">
        <v>-32.00215</v>
      </c>
      <c r="H1394">
        <v>115.55607500000001</v>
      </c>
      <c r="I1394" t="s">
        <v>2330</v>
      </c>
      <c r="J1394" t="s">
        <v>2270</v>
      </c>
      <c r="K1394">
        <v>24</v>
      </c>
      <c r="L1394">
        <v>25</v>
      </c>
      <c r="N1394">
        <v>1</v>
      </c>
      <c r="O1394">
        <v>1.002</v>
      </c>
      <c r="R1394">
        <v>1.5061</v>
      </c>
    </row>
    <row r="1395" spans="1:18">
      <c r="A1395" t="s">
        <v>2083</v>
      </c>
      <c r="B1395" t="s">
        <v>2082</v>
      </c>
      <c r="D1395">
        <v>2021</v>
      </c>
      <c r="E1395" t="s">
        <v>2260</v>
      </c>
      <c r="F1395" t="s">
        <v>2301</v>
      </c>
      <c r="G1395">
        <v>-32.00215</v>
      </c>
      <c r="H1395">
        <v>115.55607500000001</v>
      </c>
      <c r="I1395" t="s">
        <v>2330</v>
      </c>
      <c r="J1395" t="s">
        <v>2270</v>
      </c>
      <c r="K1395">
        <v>25</v>
      </c>
      <c r="L1395">
        <v>26</v>
      </c>
      <c r="N1395">
        <v>1</v>
      </c>
      <c r="O1395">
        <v>0.87260000000000004</v>
      </c>
      <c r="R1395">
        <v>1.0029999999999999</v>
      </c>
    </row>
    <row r="1396" spans="1:18">
      <c r="A1396" t="s">
        <v>2083</v>
      </c>
      <c r="B1396" t="s">
        <v>2082</v>
      </c>
      <c r="D1396">
        <v>2021</v>
      </c>
      <c r="E1396" t="s">
        <v>2260</v>
      </c>
      <c r="F1396" t="s">
        <v>2301</v>
      </c>
      <c r="G1396">
        <v>-32.00215</v>
      </c>
      <c r="H1396">
        <v>115.55607500000001</v>
      </c>
      <c r="I1396" t="s">
        <v>2330</v>
      </c>
      <c r="J1396" t="s">
        <v>2270</v>
      </c>
      <c r="K1396">
        <v>26</v>
      </c>
      <c r="L1396">
        <v>27</v>
      </c>
      <c r="N1396">
        <v>1</v>
      </c>
      <c r="O1396">
        <v>1.0336000000000001</v>
      </c>
      <c r="R1396">
        <v>1.0029999999999999</v>
      </c>
    </row>
    <row r="1397" spans="1:18">
      <c r="A1397" t="s">
        <v>2083</v>
      </c>
      <c r="B1397" t="s">
        <v>2082</v>
      </c>
      <c r="D1397">
        <v>2021</v>
      </c>
      <c r="E1397" t="s">
        <v>2260</v>
      </c>
      <c r="F1397" t="s">
        <v>2301</v>
      </c>
      <c r="G1397">
        <v>-32.00215</v>
      </c>
      <c r="H1397">
        <v>115.55607500000001</v>
      </c>
      <c r="I1397" t="s">
        <v>2330</v>
      </c>
      <c r="J1397" t="s">
        <v>2270</v>
      </c>
      <c r="K1397">
        <v>27</v>
      </c>
      <c r="L1397">
        <v>28</v>
      </c>
      <c r="N1397">
        <v>1</v>
      </c>
      <c r="O1397">
        <v>1.0396000000000001</v>
      </c>
      <c r="R1397">
        <v>0.49980000000000002</v>
      </c>
    </row>
    <row r="1398" spans="1:18">
      <c r="A1398" t="s">
        <v>2083</v>
      </c>
      <c r="B1398" t="s">
        <v>2082</v>
      </c>
      <c r="D1398">
        <v>2021</v>
      </c>
      <c r="E1398" t="s">
        <v>2260</v>
      </c>
      <c r="F1398" t="s">
        <v>2301</v>
      </c>
      <c r="G1398">
        <v>-32.00215</v>
      </c>
      <c r="H1398">
        <v>115.55607500000001</v>
      </c>
      <c r="I1398" t="s">
        <v>2330</v>
      </c>
      <c r="J1398" t="s">
        <v>2270</v>
      </c>
      <c r="K1398">
        <v>28</v>
      </c>
      <c r="L1398">
        <v>29</v>
      </c>
      <c r="N1398">
        <v>1</v>
      </c>
      <c r="O1398">
        <v>1.1429</v>
      </c>
      <c r="R1398">
        <v>0.48530000000000001</v>
      </c>
    </row>
    <row r="1399" spans="1:18">
      <c r="A1399" t="s">
        <v>2083</v>
      </c>
      <c r="B1399" t="s">
        <v>2082</v>
      </c>
      <c r="D1399">
        <v>2021</v>
      </c>
      <c r="E1399" t="s">
        <v>2260</v>
      </c>
      <c r="F1399" t="s">
        <v>2301</v>
      </c>
      <c r="G1399">
        <v>-32.00215</v>
      </c>
      <c r="H1399">
        <v>115.55607500000001</v>
      </c>
      <c r="I1399" t="s">
        <v>2330</v>
      </c>
      <c r="J1399" t="s">
        <v>2270</v>
      </c>
      <c r="K1399">
        <v>29</v>
      </c>
      <c r="L1399">
        <v>30</v>
      </c>
      <c r="N1399">
        <v>1</v>
      </c>
      <c r="O1399">
        <v>1.3753</v>
      </c>
      <c r="R1399">
        <v>0.48530000000000001</v>
      </c>
    </row>
    <row r="1400" spans="1:18">
      <c r="A1400" t="s">
        <v>2083</v>
      </c>
      <c r="B1400" t="s">
        <v>2082</v>
      </c>
      <c r="D1400">
        <v>2021</v>
      </c>
      <c r="E1400" t="s">
        <v>2260</v>
      </c>
      <c r="F1400" t="s">
        <v>2301</v>
      </c>
      <c r="G1400">
        <v>-32.00215</v>
      </c>
      <c r="H1400">
        <v>115.55607500000001</v>
      </c>
      <c r="I1400" t="s">
        <v>2330</v>
      </c>
      <c r="J1400" t="s">
        <v>2270</v>
      </c>
      <c r="K1400">
        <v>30</v>
      </c>
      <c r="L1400">
        <v>31</v>
      </c>
      <c r="N1400">
        <v>1</v>
      </c>
      <c r="O1400">
        <v>1.258</v>
      </c>
      <c r="R1400">
        <v>0.4708</v>
      </c>
    </row>
    <row r="1401" spans="1:18">
      <c r="A1401" t="s">
        <v>2083</v>
      </c>
      <c r="B1401" t="s">
        <v>2082</v>
      </c>
      <c r="D1401">
        <v>2021</v>
      </c>
      <c r="E1401" t="s">
        <v>2260</v>
      </c>
      <c r="F1401" t="s">
        <v>2301</v>
      </c>
      <c r="G1401">
        <v>-32.00215</v>
      </c>
      <c r="H1401">
        <v>115.55607500000001</v>
      </c>
      <c r="I1401" t="s">
        <v>2330</v>
      </c>
      <c r="J1401" t="s">
        <v>2270</v>
      </c>
      <c r="K1401">
        <v>31</v>
      </c>
      <c r="L1401">
        <v>32</v>
      </c>
      <c r="N1401">
        <v>1</v>
      </c>
      <c r="O1401">
        <v>1.3156000000000001</v>
      </c>
      <c r="R1401">
        <v>0.3281</v>
      </c>
    </row>
    <row r="1402" spans="1:18">
      <c r="A1402" t="s">
        <v>2083</v>
      </c>
      <c r="B1402" t="s">
        <v>2082</v>
      </c>
      <c r="D1402">
        <v>2021</v>
      </c>
      <c r="E1402" t="s">
        <v>2260</v>
      </c>
      <c r="F1402" t="s">
        <v>2301</v>
      </c>
      <c r="G1402">
        <v>-32.00215</v>
      </c>
      <c r="H1402">
        <v>115.55607500000001</v>
      </c>
      <c r="I1402" t="s">
        <v>2330</v>
      </c>
      <c r="J1402" t="s">
        <v>2270</v>
      </c>
      <c r="K1402">
        <v>32</v>
      </c>
      <c r="L1402">
        <v>33</v>
      </c>
      <c r="N1402">
        <v>1</v>
      </c>
      <c r="O1402">
        <v>1.2824</v>
      </c>
      <c r="R1402">
        <v>0.3281</v>
      </c>
    </row>
    <row r="1403" spans="1:18">
      <c r="A1403" t="s">
        <v>2083</v>
      </c>
      <c r="B1403" t="s">
        <v>2082</v>
      </c>
      <c r="D1403">
        <v>2021</v>
      </c>
      <c r="E1403" t="s">
        <v>2260</v>
      </c>
      <c r="F1403" t="s">
        <v>2301</v>
      </c>
      <c r="G1403">
        <v>-32.00215</v>
      </c>
      <c r="H1403">
        <v>115.55607500000001</v>
      </c>
      <c r="I1403" t="s">
        <v>2330</v>
      </c>
      <c r="J1403" t="s">
        <v>2270</v>
      </c>
      <c r="K1403">
        <v>33</v>
      </c>
      <c r="L1403">
        <v>34</v>
      </c>
      <c r="N1403">
        <v>1</v>
      </c>
      <c r="O1403">
        <v>1.3213999999999999</v>
      </c>
      <c r="R1403">
        <v>0.1855</v>
      </c>
    </row>
    <row r="1404" spans="1:18">
      <c r="A1404" t="s">
        <v>2083</v>
      </c>
      <c r="B1404" t="s">
        <v>2082</v>
      </c>
      <c r="D1404">
        <v>2021</v>
      </c>
      <c r="E1404" t="s">
        <v>2260</v>
      </c>
      <c r="F1404" t="s">
        <v>2301</v>
      </c>
      <c r="G1404">
        <v>-32.00215</v>
      </c>
      <c r="H1404">
        <v>115.55607500000001</v>
      </c>
      <c r="I1404" t="s">
        <v>2330</v>
      </c>
      <c r="J1404" t="s">
        <v>2270</v>
      </c>
      <c r="K1404">
        <v>34</v>
      </c>
      <c r="L1404">
        <v>35</v>
      </c>
      <c r="N1404">
        <v>1</v>
      </c>
      <c r="O1404">
        <v>1.2364999999999999</v>
      </c>
      <c r="R1404">
        <v>0.20649999999999999</v>
      </c>
    </row>
    <row r="1405" spans="1:18">
      <c r="A1405" t="s">
        <v>2083</v>
      </c>
      <c r="B1405" t="s">
        <v>2082</v>
      </c>
      <c r="D1405">
        <v>2021</v>
      </c>
      <c r="E1405" t="s">
        <v>2260</v>
      </c>
      <c r="F1405" t="s">
        <v>2301</v>
      </c>
      <c r="G1405">
        <v>-32.00215</v>
      </c>
      <c r="H1405">
        <v>115.55607500000001</v>
      </c>
      <c r="I1405" t="s">
        <v>2330</v>
      </c>
      <c r="J1405" t="s">
        <v>2270</v>
      </c>
      <c r="K1405">
        <v>35</v>
      </c>
      <c r="L1405">
        <v>36</v>
      </c>
      <c r="N1405">
        <v>1</v>
      </c>
      <c r="O1405">
        <v>1.2311000000000001</v>
      </c>
      <c r="R1405">
        <v>0.20649999999999999</v>
      </c>
    </row>
    <row r="1406" spans="1:18">
      <c r="A1406" t="s">
        <v>2083</v>
      </c>
      <c r="B1406" t="s">
        <v>2082</v>
      </c>
      <c r="D1406">
        <v>2021</v>
      </c>
      <c r="E1406" t="s">
        <v>2260</v>
      </c>
      <c r="F1406" t="s">
        <v>2301</v>
      </c>
      <c r="G1406">
        <v>-32.00215</v>
      </c>
      <c r="H1406">
        <v>115.55607500000001</v>
      </c>
      <c r="I1406" t="s">
        <v>2330</v>
      </c>
      <c r="J1406" t="s">
        <v>2270</v>
      </c>
      <c r="K1406">
        <v>36</v>
      </c>
      <c r="L1406">
        <v>37</v>
      </c>
      <c r="N1406">
        <v>1</v>
      </c>
      <c r="O1406">
        <v>1.1977</v>
      </c>
      <c r="R1406">
        <v>0.22739999999999999</v>
      </c>
    </row>
    <row r="1407" spans="1:18">
      <c r="A1407" t="s">
        <v>2083</v>
      </c>
      <c r="B1407" t="s">
        <v>2082</v>
      </c>
      <c r="D1407">
        <v>2021</v>
      </c>
      <c r="E1407" t="s">
        <v>2260</v>
      </c>
      <c r="F1407" t="s">
        <v>2301</v>
      </c>
      <c r="G1407">
        <v>-32.00215</v>
      </c>
      <c r="H1407">
        <v>115.55607500000001</v>
      </c>
      <c r="I1407" t="s">
        <v>2330</v>
      </c>
      <c r="J1407" t="s">
        <v>2270</v>
      </c>
      <c r="K1407">
        <v>37</v>
      </c>
      <c r="L1407">
        <v>38</v>
      </c>
      <c r="N1407">
        <v>1</v>
      </c>
      <c r="O1407">
        <v>1.0913999999999999</v>
      </c>
      <c r="R1407">
        <v>0.28149999999999997</v>
      </c>
    </row>
    <row r="1408" spans="1:18">
      <c r="A1408" t="s">
        <v>2083</v>
      </c>
      <c r="B1408" t="s">
        <v>2082</v>
      </c>
      <c r="D1408">
        <v>2021</v>
      </c>
      <c r="E1408" t="s">
        <v>2260</v>
      </c>
      <c r="F1408" t="s">
        <v>2301</v>
      </c>
      <c r="G1408">
        <v>-32.00215</v>
      </c>
      <c r="H1408">
        <v>115.55607500000001</v>
      </c>
      <c r="I1408" t="s">
        <v>2330</v>
      </c>
      <c r="J1408" t="s">
        <v>2270</v>
      </c>
      <c r="K1408">
        <v>38</v>
      </c>
      <c r="L1408">
        <v>39</v>
      </c>
      <c r="N1408">
        <v>1</v>
      </c>
      <c r="O1408">
        <v>1.2015</v>
      </c>
      <c r="R1408">
        <v>0.3357</v>
      </c>
    </row>
    <row r="1409" spans="1:18">
      <c r="A1409" t="s">
        <v>2083</v>
      </c>
      <c r="B1409" t="s">
        <v>2082</v>
      </c>
      <c r="D1409">
        <v>2021</v>
      </c>
      <c r="E1409" t="s">
        <v>2260</v>
      </c>
      <c r="F1409" t="s">
        <v>2301</v>
      </c>
      <c r="G1409">
        <v>-32.00215</v>
      </c>
      <c r="H1409">
        <v>115.55607500000001</v>
      </c>
      <c r="I1409" t="s">
        <v>2330</v>
      </c>
      <c r="J1409" t="s">
        <v>2270</v>
      </c>
      <c r="K1409">
        <v>39</v>
      </c>
      <c r="L1409">
        <v>40</v>
      </c>
      <c r="N1409">
        <v>1</v>
      </c>
      <c r="O1409">
        <v>0.86380000000000001</v>
      </c>
    </row>
    <row r="1410" spans="1:18">
      <c r="A1410" t="s">
        <v>2083</v>
      </c>
      <c r="B1410" t="s">
        <v>2082</v>
      </c>
      <c r="D1410">
        <v>2021</v>
      </c>
      <c r="E1410" t="s">
        <v>2260</v>
      </c>
      <c r="F1410" t="s">
        <v>2301</v>
      </c>
      <c r="G1410">
        <v>-31.9887333333333</v>
      </c>
      <c r="H1410">
        <v>115.517216666666</v>
      </c>
      <c r="I1410" t="s">
        <v>2332</v>
      </c>
      <c r="J1410" t="s">
        <v>2269</v>
      </c>
      <c r="K1410">
        <v>0</v>
      </c>
      <c r="L1410">
        <v>1</v>
      </c>
      <c r="N1410">
        <v>1</v>
      </c>
      <c r="O1410">
        <v>1.2546999999999999</v>
      </c>
      <c r="R1410">
        <v>2.2423000000000002</v>
      </c>
    </row>
    <row r="1411" spans="1:18">
      <c r="A1411" t="s">
        <v>2083</v>
      </c>
      <c r="B1411" t="s">
        <v>2082</v>
      </c>
      <c r="D1411">
        <v>2021</v>
      </c>
      <c r="E1411" t="s">
        <v>2260</v>
      </c>
      <c r="F1411" t="s">
        <v>2301</v>
      </c>
      <c r="G1411">
        <v>-31.9887333333333</v>
      </c>
      <c r="H1411">
        <v>115.517216666666</v>
      </c>
      <c r="I1411" t="s">
        <v>2332</v>
      </c>
      <c r="J1411" t="s">
        <v>2269</v>
      </c>
      <c r="K1411">
        <v>1</v>
      </c>
      <c r="L1411">
        <v>2</v>
      </c>
      <c r="N1411">
        <v>1</v>
      </c>
      <c r="O1411">
        <v>1.4376</v>
      </c>
      <c r="R1411">
        <v>1.4516</v>
      </c>
    </row>
    <row r="1412" spans="1:18">
      <c r="A1412" t="s">
        <v>2083</v>
      </c>
      <c r="B1412" t="s">
        <v>2082</v>
      </c>
      <c r="D1412">
        <v>2021</v>
      </c>
      <c r="E1412" t="s">
        <v>2260</v>
      </c>
      <c r="F1412" t="s">
        <v>2301</v>
      </c>
      <c r="G1412">
        <v>-31.9887333333333</v>
      </c>
      <c r="H1412">
        <v>115.517216666666</v>
      </c>
      <c r="I1412" t="s">
        <v>2332</v>
      </c>
      <c r="J1412" t="s">
        <v>2269</v>
      </c>
      <c r="K1412">
        <v>2</v>
      </c>
      <c r="L1412">
        <v>3</v>
      </c>
      <c r="N1412">
        <v>1</v>
      </c>
      <c r="O1412">
        <v>1.2779</v>
      </c>
      <c r="R1412">
        <v>1.4516</v>
      </c>
    </row>
    <row r="1413" spans="1:18">
      <c r="A1413" t="s">
        <v>2083</v>
      </c>
      <c r="B1413" t="s">
        <v>2082</v>
      </c>
      <c r="D1413">
        <v>2021</v>
      </c>
      <c r="E1413" t="s">
        <v>2260</v>
      </c>
      <c r="F1413" t="s">
        <v>2301</v>
      </c>
      <c r="G1413">
        <v>-31.9887333333333</v>
      </c>
      <c r="H1413">
        <v>115.517216666666</v>
      </c>
      <c r="I1413" t="s">
        <v>2332</v>
      </c>
      <c r="J1413" t="s">
        <v>2269</v>
      </c>
      <c r="K1413">
        <v>3</v>
      </c>
      <c r="L1413">
        <v>4</v>
      </c>
      <c r="N1413">
        <v>1</v>
      </c>
      <c r="O1413">
        <v>1.0887</v>
      </c>
      <c r="R1413">
        <v>0.66100000000000003</v>
      </c>
    </row>
    <row r="1414" spans="1:18">
      <c r="A1414" t="s">
        <v>2083</v>
      </c>
      <c r="B1414" t="s">
        <v>2082</v>
      </c>
      <c r="D1414">
        <v>2021</v>
      </c>
      <c r="E1414" t="s">
        <v>2260</v>
      </c>
      <c r="F1414" t="s">
        <v>2301</v>
      </c>
      <c r="G1414">
        <v>-31.9887333333333</v>
      </c>
      <c r="H1414">
        <v>115.517216666666</v>
      </c>
      <c r="I1414" t="s">
        <v>2332</v>
      </c>
      <c r="J1414" t="s">
        <v>2269</v>
      </c>
      <c r="K1414">
        <v>4</v>
      </c>
      <c r="L1414">
        <v>5</v>
      </c>
      <c r="N1414">
        <v>1</v>
      </c>
      <c r="O1414">
        <v>1.1156999999999999</v>
      </c>
      <c r="R1414">
        <v>1.7205999999999999</v>
      </c>
    </row>
    <row r="1415" spans="1:18">
      <c r="A1415" t="s">
        <v>2083</v>
      </c>
      <c r="B1415" t="s">
        <v>2082</v>
      </c>
      <c r="D1415">
        <v>2021</v>
      </c>
      <c r="E1415" t="s">
        <v>2260</v>
      </c>
      <c r="F1415" t="s">
        <v>2301</v>
      </c>
      <c r="G1415">
        <v>-31.9887333333333</v>
      </c>
      <c r="H1415">
        <v>115.517216666666</v>
      </c>
      <c r="I1415" t="s">
        <v>2332</v>
      </c>
      <c r="J1415" t="s">
        <v>2269</v>
      </c>
      <c r="K1415">
        <v>5</v>
      </c>
      <c r="L1415">
        <v>6</v>
      </c>
      <c r="N1415">
        <v>1</v>
      </c>
      <c r="O1415">
        <v>1.2303999999999999</v>
      </c>
      <c r="R1415">
        <v>1.7205999999999999</v>
      </c>
    </row>
    <row r="1416" spans="1:18">
      <c r="A1416" t="s">
        <v>2083</v>
      </c>
      <c r="B1416" t="s">
        <v>2082</v>
      </c>
      <c r="D1416">
        <v>2021</v>
      </c>
      <c r="E1416" t="s">
        <v>2260</v>
      </c>
      <c r="F1416" t="s">
        <v>2301</v>
      </c>
      <c r="G1416">
        <v>-31.9887333333333</v>
      </c>
      <c r="H1416">
        <v>115.517216666666</v>
      </c>
      <c r="I1416" t="s">
        <v>2332</v>
      </c>
      <c r="J1416" t="s">
        <v>2269</v>
      </c>
      <c r="K1416">
        <v>6</v>
      </c>
      <c r="L1416">
        <v>7</v>
      </c>
      <c r="N1416">
        <v>1</v>
      </c>
      <c r="O1416">
        <v>1.2759</v>
      </c>
      <c r="R1416">
        <v>1.7205999999999999</v>
      </c>
    </row>
    <row r="1417" spans="1:18">
      <c r="A1417" t="s">
        <v>2083</v>
      </c>
      <c r="B1417" t="s">
        <v>2082</v>
      </c>
      <c r="D1417">
        <v>2021</v>
      </c>
      <c r="E1417" t="s">
        <v>2260</v>
      </c>
      <c r="F1417" t="s">
        <v>2301</v>
      </c>
      <c r="G1417">
        <v>-31.9887333333333</v>
      </c>
      <c r="H1417">
        <v>115.517216666666</v>
      </c>
      <c r="I1417" t="s">
        <v>2332</v>
      </c>
      <c r="J1417" t="s">
        <v>2269</v>
      </c>
      <c r="K1417">
        <v>7</v>
      </c>
      <c r="L1417">
        <v>8</v>
      </c>
      <c r="N1417">
        <v>1</v>
      </c>
      <c r="O1417">
        <v>1.0348999999999999</v>
      </c>
      <c r="R1417">
        <v>1.7205999999999999</v>
      </c>
    </row>
    <row r="1418" spans="1:18">
      <c r="A1418" t="s">
        <v>2083</v>
      </c>
      <c r="B1418" t="s">
        <v>2082</v>
      </c>
      <c r="D1418">
        <v>2021</v>
      </c>
      <c r="E1418" t="s">
        <v>2260</v>
      </c>
      <c r="F1418" t="s">
        <v>2301</v>
      </c>
      <c r="G1418">
        <v>-31.9887333333333</v>
      </c>
      <c r="H1418">
        <v>115.517216666666</v>
      </c>
      <c r="I1418" t="s">
        <v>2332</v>
      </c>
      <c r="J1418" t="s">
        <v>2269</v>
      </c>
      <c r="K1418">
        <v>8</v>
      </c>
      <c r="L1418">
        <v>9</v>
      </c>
      <c r="N1418">
        <v>1</v>
      </c>
      <c r="O1418">
        <v>0.97209999999999996</v>
      </c>
      <c r="R1418">
        <v>1.7205999999999999</v>
      </c>
    </row>
    <row r="1419" spans="1:18">
      <c r="A1419" t="s">
        <v>2083</v>
      </c>
      <c r="B1419" t="s">
        <v>2082</v>
      </c>
      <c r="D1419">
        <v>2021</v>
      </c>
      <c r="E1419" t="s">
        <v>2260</v>
      </c>
      <c r="F1419" t="s">
        <v>2301</v>
      </c>
      <c r="G1419">
        <v>-31.9887333333333</v>
      </c>
      <c r="H1419">
        <v>115.517216666666</v>
      </c>
      <c r="I1419" t="s">
        <v>2332</v>
      </c>
      <c r="J1419" t="s">
        <v>2269</v>
      </c>
      <c r="K1419">
        <v>9</v>
      </c>
      <c r="L1419">
        <v>10</v>
      </c>
      <c r="N1419">
        <v>1</v>
      </c>
      <c r="O1419">
        <v>0.72350000000000003</v>
      </c>
      <c r="R1419">
        <v>2.7801</v>
      </c>
    </row>
    <row r="1420" spans="1:18">
      <c r="A1420" t="s">
        <v>2083</v>
      </c>
      <c r="B1420" t="s">
        <v>2082</v>
      </c>
      <c r="D1420">
        <v>2021</v>
      </c>
      <c r="E1420" t="s">
        <v>2260</v>
      </c>
      <c r="F1420" t="s">
        <v>2301</v>
      </c>
      <c r="G1420">
        <v>-31.9887333333333</v>
      </c>
      <c r="H1420">
        <v>115.517216666666</v>
      </c>
      <c r="I1420" t="s">
        <v>2332</v>
      </c>
      <c r="J1420" t="s">
        <v>2269</v>
      </c>
      <c r="K1420">
        <v>10</v>
      </c>
      <c r="L1420">
        <v>11</v>
      </c>
      <c r="N1420">
        <v>1</v>
      </c>
      <c r="O1420">
        <v>0.70809999999999995</v>
      </c>
      <c r="R1420">
        <v>2.5718999999999999</v>
      </c>
    </row>
    <row r="1421" spans="1:18">
      <c r="A1421" t="s">
        <v>2083</v>
      </c>
      <c r="B1421" t="s">
        <v>2082</v>
      </c>
      <c r="D1421">
        <v>2021</v>
      </c>
      <c r="E1421" t="s">
        <v>2260</v>
      </c>
      <c r="F1421" t="s">
        <v>2301</v>
      </c>
      <c r="G1421">
        <v>-31.9887333333333</v>
      </c>
      <c r="H1421">
        <v>115.517216666666</v>
      </c>
      <c r="I1421" t="s">
        <v>2332</v>
      </c>
      <c r="J1421" t="s">
        <v>2269</v>
      </c>
      <c r="K1421">
        <v>11</v>
      </c>
      <c r="L1421">
        <v>12</v>
      </c>
      <c r="N1421">
        <v>1</v>
      </c>
      <c r="O1421">
        <v>0.69510000000000005</v>
      </c>
      <c r="R1421">
        <v>2.5718999999999999</v>
      </c>
    </row>
    <row r="1422" spans="1:18">
      <c r="A1422" t="s">
        <v>2083</v>
      </c>
      <c r="B1422" t="s">
        <v>2082</v>
      </c>
      <c r="D1422">
        <v>2021</v>
      </c>
      <c r="E1422" t="s">
        <v>2260</v>
      </c>
      <c r="F1422" t="s">
        <v>2301</v>
      </c>
      <c r="G1422">
        <v>-31.9887333333333</v>
      </c>
      <c r="H1422">
        <v>115.517216666666</v>
      </c>
      <c r="I1422" t="s">
        <v>2332</v>
      </c>
      <c r="J1422" t="s">
        <v>2269</v>
      </c>
      <c r="K1422">
        <v>12</v>
      </c>
      <c r="L1422">
        <v>13</v>
      </c>
      <c r="N1422">
        <v>1</v>
      </c>
      <c r="O1422">
        <v>0.75609999999999999</v>
      </c>
      <c r="R1422">
        <v>2.3637000000000001</v>
      </c>
    </row>
    <row r="1423" spans="1:18">
      <c r="A1423" t="s">
        <v>2083</v>
      </c>
      <c r="B1423" t="s">
        <v>2082</v>
      </c>
      <c r="D1423">
        <v>2021</v>
      </c>
      <c r="E1423" t="s">
        <v>2260</v>
      </c>
      <c r="F1423" t="s">
        <v>2301</v>
      </c>
      <c r="G1423">
        <v>-31.9887333333333</v>
      </c>
      <c r="H1423">
        <v>115.517216666666</v>
      </c>
      <c r="I1423" t="s">
        <v>2332</v>
      </c>
      <c r="J1423" t="s">
        <v>2269</v>
      </c>
      <c r="K1423">
        <v>13</v>
      </c>
      <c r="L1423">
        <v>14</v>
      </c>
      <c r="N1423">
        <v>1</v>
      </c>
      <c r="O1423">
        <v>0.75390000000000001</v>
      </c>
      <c r="R1423">
        <v>1.7118</v>
      </c>
    </row>
    <row r="1424" spans="1:18">
      <c r="A1424" t="s">
        <v>2083</v>
      </c>
      <c r="B1424" t="s">
        <v>2082</v>
      </c>
      <c r="D1424">
        <v>2021</v>
      </c>
      <c r="E1424" t="s">
        <v>2260</v>
      </c>
      <c r="F1424" t="s">
        <v>2301</v>
      </c>
      <c r="G1424">
        <v>-31.9887333333333</v>
      </c>
      <c r="H1424">
        <v>115.517216666666</v>
      </c>
      <c r="I1424" t="s">
        <v>2332</v>
      </c>
      <c r="J1424" t="s">
        <v>2269</v>
      </c>
      <c r="K1424">
        <v>14</v>
      </c>
      <c r="L1424">
        <v>15</v>
      </c>
      <c r="N1424">
        <v>1</v>
      </c>
      <c r="O1424">
        <v>0.85219999999999996</v>
      </c>
      <c r="R1424">
        <v>1.7118</v>
      </c>
    </row>
    <row r="1425" spans="1:18">
      <c r="A1425" t="s">
        <v>2083</v>
      </c>
      <c r="B1425" t="s">
        <v>2082</v>
      </c>
      <c r="D1425">
        <v>2021</v>
      </c>
      <c r="E1425" t="s">
        <v>2260</v>
      </c>
      <c r="F1425" t="s">
        <v>2301</v>
      </c>
      <c r="G1425">
        <v>-31.9887333333333</v>
      </c>
      <c r="H1425">
        <v>115.517216666666</v>
      </c>
      <c r="I1425" t="s">
        <v>2332</v>
      </c>
      <c r="J1425" t="s">
        <v>2269</v>
      </c>
      <c r="K1425">
        <v>15</v>
      </c>
      <c r="L1425">
        <v>16</v>
      </c>
      <c r="N1425">
        <v>1</v>
      </c>
      <c r="O1425">
        <v>0.72199999999999998</v>
      </c>
      <c r="R1425">
        <v>1.0598000000000001</v>
      </c>
    </row>
    <row r="1426" spans="1:18">
      <c r="A1426" t="s">
        <v>2083</v>
      </c>
      <c r="B1426" t="s">
        <v>2082</v>
      </c>
      <c r="D1426">
        <v>2021</v>
      </c>
      <c r="E1426" t="s">
        <v>2260</v>
      </c>
      <c r="F1426" t="s">
        <v>2301</v>
      </c>
      <c r="G1426">
        <v>-31.9887333333333</v>
      </c>
      <c r="H1426">
        <v>115.517216666666</v>
      </c>
      <c r="I1426" t="s">
        <v>2332</v>
      </c>
      <c r="J1426" t="s">
        <v>2269</v>
      </c>
      <c r="K1426">
        <v>16</v>
      </c>
      <c r="L1426">
        <v>17</v>
      </c>
      <c r="N1426">
        <v>1</v>
      </c>
      <c r="O1426">
        <v>1.0716000000000001</v>
      </c>
      <c r="R1426">
        <v>0.83789999999999998</v>
      </c>
    </row>
    <row r="1427" spans="1:18">
      <c r="A1427" t="s">
        <v>2083</v>
      </c>
      <c r="B1427" t="s">
        <v>2082</v>
      </c>
      <c r="D1427">
        <v>2021</v>
      </c>
      <c r="E1427" t="s">
        <v>2260</v>
      </c>
      <c r="F1427" t="s">
        <v>2301</v>
      </c>
      <c r="G1427">
        <v>-31.9887333333333</v>
      </c>
      <c r="H1427">
        <v>115.517216666666</v>
      </c>
      <c r="I1427" t="s">
        <v>2332</v>
      </c>
      <c r="J1427" t="s">
        <v>2269</v>
      </c>
      <c r="K1427">
        <v>17</v>
      </c>
      <c r="L1427">
        <v>18</v>
      </c>
      <c r="N1427">
        <v>1</v>
      </c>
      <c r="O1427">
        <v>0.83689999999999998</v>
      </c>
      <c r="R1427">
        <v>0.83789999999999998</v>
      </c>
    </row>
    <row r="1428" spans="1:18">
      <c r="A1428" t="s">
        <v>2083</v>
      </c>
      <c r="B1428" t="s">
        <v>2082</v>
      </c>
      <c r="D1428">
        <v>2021</v>
      </c>
      <c r="E1428" t="s">
        <v>2260</v>
      </c>
      <c r="F1428" t="s">
        <v>2301</v>
      </c>
      <c r="G1428">
        <v>-31.9887333333333</v>
      </c>
      <c r="H1428">
        <v>115.517216666666</v>
      </c>
      <c r="I1428" t="s">
        <v>2332</v>
      </c>
      <c r="J1428" t="s">
        <v>2269</v>
      </c>
      <c r="K1428">
        <v>18</v>
      </c>
      <c r="L1428">
        <v>19</v>
      </c>
      <c r="N1428">
        <v>1</v>
      </c>
      <c r="O1428">
        <v>1.1556999999999999</v>
      </c>
      <c r="R1428">
        <v>0.6159</v>
      </c>
    </row>
    <row r="1429" spans="1:18">
      <c r="A1429" t="s">
        <v>2083</v>
      </c>
      <c r="B1429" t="s">
        <v>2082</v>
      </c>
      <c r="D1429">
        <v>2021</v>
      </c>
      <c r="E1429" t="s">
        <v>2260</v>
      </c>
      <c r="F1429" t="s">
        <v>2301</v>
      </c>
      <c r="G1429">
        <v>-31.9887333333333</v>
      </c>
      <c r="H1429">
        <v>115.517216666666</v>
      </c>
      <c r="I1429" t="s">
        <v>2332</v>
      </c>
      <c r="J1429" t="s">
        <v>2269</v>
      </c>
      <c r="K1429">
        <v>19</v>
      </c>
      <c r="L1429">
        <v>20</v>
      </c>
      <c r="N1429">
        <v>1</v>
      </c>
      <c r="O1429">
        <v>0.92259999999999998</v>
      </c>
      <c r="R1429">
        <v>0.66710000000000003</v>
      </c>
    </row>
    <row r="1430" spans="1:18">
      <c r="A1430" t="s">
        <v>2083</v>
      </c>
      <c r="B1430" t="s">
        <v>2082</v>
      </c>
      <c r="D1430">
        <v>2021</v>
      </c>
      <c r="E1430" t="s">
        <v>2260</v>
      </c>
      <c r="F1430" t="s">
        <v>2301</v>
      </c>
      <c r="G1430">
        <v>-31.9887333333333</v>
      </c>
      <c r="H1430">
        <v>115.517216666666</v>
      </c>
      <c r="I1430" t="s">
        <v>2332</v>
      </c>
      <c r="J1430" t="s">
        <v>2269</v>
      </c>
      <c r="K1430">
        <v>20</v>
      </c>
      <c r="L1430">
        <v>21</v>
      </c>
      <c r="N1430">
        <v>1</v>
      </c>
      <c r="O1430">
        <v>1.0418000000000001</v>
      </c>
      <c r="R1430">
        <v>0.66710000000000003</v>
      </c>
    </row>
    <row r="1431" spans="1:18">
      <c r="A1431" t="s">
        <v>2083</v>
      </c>
      <c r="B1431" t="s">
        <v>2082</v>
      </c>
      <c r="D1431">
        <v>2021</v>
      </c>
      <c r="E1431" t="s">
        <v>2260</v>
      </c>
      <c r="F1431" t="s">
        <v>2301</v>
      </c>
      <c r="G1431">
        <v>-31.9887333333333</v>
      </c>
      <c r="H1431">
        <v>115.517216666666</v>
      </c>
      <c r="I1431" t="s">
        <v>2332</v>
      </c>
      <c r="J1431" t="s">
        <v>2269</v>
      </c>
      <c r="K1431">
        <v>21</v>
      </c>
      <c r="L1431">
        <v>22</v>
      </c>
      <c r="N1431">
        <v>1</v>
      </c>
      <c r="O1431">
        <v>1.2712000000000001</v>
      </c>
      <c r="R1431">
        <v>0.71830000000000005</v>
      </c>
    </row>
    <row r="1432" spans="1:18">
      <c r="A1432" t="s">
        <v>2083</v>
      </c>
      <c r="B1432" t="s">
        <v>2082</v>
      </c>
      <c r="D1432">
        <v>2021</v>
      </c>
      <c r="E1432" t="s">
        <v>2260</v>
      </c>
      <c r="F1432" t="s">
        <v>2301</v>
      </c>
      <c r="G1432">
        <v>-31.9887333333333</v>
      </c>
      <c r="H1432">
        <v>115.517216666666</v>
      </c>
      <c r="I1432" t="s">
        <v>2332</v>
      </c>
      <c r="J1432" t="s">
        <v>2269</v>
      </c>
      <c r="K1432">
        <v>22</v>
      </c>
      <c r="L1432">
        <v>23</v>
      </c>
      <c r="N1432">
        <v>1</v>
      </c>
      <c r="O1432">
        <v>1.2672000000000001</v>
      </c>
      <c r="R1432">
        <v>0.73680000000000001</v>
      </c>
    </row>
    <row r="1433" spans="1:18">
      <c r="A1433" t="s">
        <v>2083</v>
      </c>
      <c r="B1433" t="s">
        <v>2082</v>
      </c>
      <c r="D1433">
        <v>2021</v>
      </c>
      <c r="E1433" t="s">
        <v>2260</v>
      </c>
      <c r="F1433" t="s">
        <v>2301</v>
      </c>
      <c r="G1433">
        <v>-31.9887333333333</v>
      </c>
      <c r="H1433">
        <v>115.517216666666</v>
      </c>
      <c r="I1433" t="s">
        <v>2332</v>
      </c>
      <c r="J1433" t="s">
        <v>2269</v>
      </c>
      <c r="K1433">
        <v>23</v>
      </c>
      <c r="L1433">
        <v>24</v>
      </c>
      <c r="N1433">
        <v>1</v>
      </c>
      <c r="O1433">
        <v>1.3008999999999999</v>
      </c>
      <c r="R1433">
        <v>0.73680000000000001</v>
      </c>
    </row>
    <row r="1434" spans="1:18">
      <c r="A1434" t="s">
        <v>2083</v>
      </c>
      <c r="B1434" t="s">
        <v>2082</v>
      </c>
      <c r="D1434">
        <v>2021</v>
      </c>
      <c r="E1434" t="s">
        <v>2260</v>
      </c>
      <c r="F1434" t="s">
        <v>2301</v>
      </c>
      <c r="G1434">
        <v>-31.9887333333333</v>
      </c>
      <c r="H1434">
        <v>115.517216666666</v>
      </c>
      <c r="I1434" t="s">
        <v>2332</v>
      </c>
      <c r="J1434" t="s">
        <v>2269</v>
      </c>
      <c r="K1434">
        <v>24</v>
      </c>
      <c r="L1434">
        <v>25</v>
      </c>
      <c r="N1434">
        <v>1</v>
      </c>
      <c r="O1434">
        <v>1.169</v>
      </c>
      <c r="R1434">
        <v>0.73680000000000001</v>
      </c>
    </row>
    <row r="1435" spans="1:18">
      <c r="A1435" t="s">
        <v>2083</v>
      </c>
      <c r="B1435" t="s">
        <v>2082</v>
      </c>
      <c r="D1435">
        <v>2021</v>
      </c>
      <c r="E1435" t="s">
        <v>2260</v>
      </c>
      <c r="F1435" t="s">
        <v>2301</v>
      </c>
      <c r="G1435">
        <v>-31.9887333333333</v>
      </c>
      <c r="H1435">
        <v>115.517216666666</v>
      </c>
      <c r="I1435" t="s">
        <v>2332</v>
      </c>
      <c r="J1435" t="s">
        <v>2269</v>
      </c>
      <c r="K1435">
        <v>25</v>
      </c>
      <c r="L1435">
        <v>26</v>
      </c>
      <c r="N1435">
        <v>1</v>
      </c>
      <c r="O1435">
        <v>1.2077</v>
      </c>
      <c r="R1435">
        <v>0.73680000000000001</v>
      </c>
    </row>
    <row r="1436" spans="1:18">
      <c r="A1436" t="s">
        <v>2083</v>
      </c>
      <c r="B1436" t="s">
        <v>2082</v>
      </c>
      <c r="D1436">
        <v>2021</v>
      </c>
      <c r="E1436" t="s">
        <v>2260</v>
      </c>
      <c r="F1436" t="s">
        <v>2301</v>
      </c>
      <c r="G1436">
        <v>-31.9887333333333</v>
      </c>
      <c r="H1436">
        <v>115.517216666666</v>
      </c>
      <c r="I1436" t="s">
        <v>2332</v>
      </c>
      <c r="J1436" t="s">
        <v>2269</v>
      </c>
      <c r="K1436">
        <v>26</v>
      </c>
      <c r="L1436">
        <v>27</v>
      </c>
      <c r="N1436">
        <v>1</v>
      </c>
      <c r="O1436">
        <v>1.1739999999999999</v>
      </c>
      <c r="R1436">
        <v>0.73680000000000001</v>
      </c>
    </row>
    <row r="1437" spans="1:18">
      <c r="A1437" t="s">
        <v>2083</v>
      </c>
      <c r="B1437" t="s">
        <v>2082</v>
      </c>
      <c r="D1437">
        <v>2021</v>
      </c>
      <c r="E1437" t="s">
        <v>2260</v>
      </c>
      <c r="F1437" t="s">
        <v>2301</v>
      </c>
      <c r="G1437">
        <v>-31.9887333333333</v>
      </c>
      <c r="H1437">
        <v>115.517216666666</v>
      </c>
      <c r="I1437" t="s">
        <v>2332</v>
      </c>
      <c r="J1437" t="s">
        <v>2269</v>
      </c>
      <c r="K1437">
        <v>27</v>
      </c>
      <c r="L1437">
        <v>28</v>
      </c>
      <c r="N1437">
        <v>1</v>
      </c>
      <c r="O1437">
        <v>1.2788999999999999</v>
      </c>
      <c r="R1437">
        <v>0.75529999999999997</v>
      </c>
    </row>
    <row r="1438" spans="1:18">
      <c r="A1438" t="s">
        <v>2083</v>
      </c>
      <c r="B1438" t="s">
        <v>2082</v>
      </c>
      <c r="D1438">
        <v>2021</v>
      </c>
      <c r="E1438" t="s">
        <v>2260</v>
      </c>
      <c r="F1438" t="s">
        <v>2301</v>
      </c>
      <c r="G1438">
        <v>-31.9887333333333</v>
      </c>
      <c r="H1438">
        <v>115.517216666666</v>
      </c>
      <c r="I1438" t="s">
        <v>2332</v>
      </c>
      <c r="J1438" t="s">
        <v>2269</v>
      </c>
      <c r="K1438">
        <v>28</v>
      </c>
      <c r="L1438">
        <v>29</v>
      </c>
      <c r="N1438">
        <v>1</v>
      </c>
      <c r="O1438">
        <v>1.2413000000000001</v>
      </c>
      <c r="R1438">
        <v>0.72030000000000005</v>
      </c>
    </row>
    <row r="1439" spans="1:18">
      <c r="A1439" t="s">
        <v>2083</v>
      </c>
      <c r="B1439" t="s">
        <v>2082</v>
      </c>
      <c r="D1439">
        <v>2021</v>
      </c>
      <c r="E1439" t="s">
        <v>2260</v>
      </c>
      <c r="F1439" t="s">
        <v>2301</v>
      </c>
      <c r="G1439">
        <v>-31.9887333333333</v>
      </c>
      <c r="H1439">
        <v>115.517216666666</v>
      </c>
      <c r="I1439" t="s">
        <v>2332</v>
      </c>
      <c r="J1439" t="s">
        <v>2269</v>
      </c>
      <c r="K1439">
        <v>29</v>
      </c>
      <c r="L1439">
        <v>30</v>
      </c>
      <c r="N1439">
        <v>1</v>
      </c>
      <c r="O1439">
        <v>1.2796000000000001</v>
      </c>
      <c r="R1439">
        <v>0.72030000000000005</v>
      </c>
    </row>
    <row r="1440" spans="1:18">
      <c r="A1440" t="s">
        <v>2083</v>
      </c>
      <c r="B1440" t="s">
        <v>2082</v>
      </c>
      <c r="D1440">
        <v>2021</v>
      </c>
      <c r="E1440" t="s">
        <v>2260</v>
      </c>
      <c r="F1440" t="s">
        <v>2301</v>
      </c>
      <c r="G1440">
        <v>-31.9887333333333</v>
      </c>
      <c r="H1440">
        <v>115.517216666666</v>
      </c>
      <c r="I1440" t="s">
        <v>2332</v>
      </c>
      <c r="J1440" t="s">
        <v>2269</v>
      </c>
      <c r="K1440">
        <v>30</v>
      </c>
      <c r="L1440">
        <v>31</v>
      </c>
      <c r="N1440">
        <v>1</v>
      </c>
      <c r="O1440">
        <v>1.5262</v>
      </c>
      <c r="R1440">
        <v>0.68520000000000003</v>
      </c>
    </row>
    <row r="1441" spans="1:18">
      <c r="A1441" t="s">
        <v>2083</v>
      </c>
      <c r="B1441" t="s">
        <v>2082</v>
      </c>
      <c r="D1441">
        <v>2021</v>
      </c>
      <c r="E1441" t="s">
        <v>2260</v>
      </c>
      <c r="F1441" t="s">
        <v>2301</v>
      </c>
      <c r="G1441">
        <v>-31.9887333333333</v>
      </c>
      <c r="H1441">
        <v>115.517216666666</v>
      </c>
      <c r="I1441" t="s">
        <v>2332</v>
      </c>
      <c r="J1441" t="s">
        <v>2269</v>
      </c>
      <c r="K1441">
        <v>31</v>
      </c>
      <c r="L1441">
        <v>32</v>
      </c>
      <c r="N1441">
        <v>1</v>
      </c>
      <c r="O1441">
        <v>1.7161</v>
      </c>
      <c r="R1441">
        <v>0.67949999999999999</v>
      </c>
    </row>
    <row r="1442" spans="1:18">
      <c r="A1442" t="s">
        <v>2083</v>
      </c>
      <c r="B1442" t="s">
        <v>2082</v>
      </c>
      <c r="D1442">
        <v>2021</v>
      </c>
      <c r="E1442" t="s">
        <v>2260</v>
      </c>
      <c r="F1442" t="s">
        <v>2301</v>
      </c>
      <c r="G1442">
        <v>-31.9887333333333</v>
      </c>
      <c r="H1442">
        <v>115.517216666666</v>
      </c>
      <c r="I1442" t="s">
        <v>2332</v>
      </c>
      <c r="J1442" t="s">
        <v>2269</v>
      </c>
      <c r="K1442">
        <v>32</v>
      </c>
      <c r="L1442">
        <v>33</v>
      </c>
      <c r="N1442">
        <v>1</v>
      </c>
      <c r="O1442">
        <v>0.63549999999999995</v>
      </c>
      <c r="R1442">
        <v>0.67949999999999999</v>
      </c>
    </row>
    <row r="1443" spans="1:18">
      <c r="A1443" t="s">
        <v>2083</v>
      </c>
      <c r="B1443" t="s">
        <v>2082</v>
      </c>
      <c r="D1443">
        <v>2021</v>
      </c>
      <c r="E1443" t="s">
        <v>2260</v>
      </c>
      <c r="F1443" t="s">
        <v>2301</v>
      </c>
      <c r="G1443">
        <v>-31.9887333333333</v>
      </c>
      <c r="H1443">
        <v>115.517216666666</v>
      </c>
      <c r="I1443" t="s">
        <v>2332</v>
      </c>
      <c r="J1443" t="s">
        <v>2269</v>
      </c>
      <c r="K1443">
        <v>33</v>
      </c>
      <c r="L1443">
        <v>34</v>
      </c>
      <c r="N1443">
        <v>1</v>
      </c>
      <c r="O1443">
        <v>1.3142</v>
      </c>
      <c r="R1443">
        <v>0.67379999999999995</v>
      </c>
    </row>
    <row r="1444" spans="1:18">
      <c r="A1444" t="s">
        <v>2083</v>
      </c>
      <c r="B1444" t="s">
        <v>2082</v>
      </c>
      <c r="D1444">
        <v>2021</v>
      </c>
      <c r="E1444" t="s">
        <v>2260</v>
      </c>
      <c r="F1444" t="s">
        <v>2301</v>
      </c>
      <c r="G1444">
        <v>-31.9887333333333</v>
      </c>
      <c r="H1444">
        <v>115.517216666666</v>
      </c>
      <c r="I1444" t="s">
        <v>2332</v>
      </c>
      <c r="J1444" t="s">
        <v>2269</v>
      </c>
      <c r="K1444">
        <v>34</v>
      </c>
      <c r="L1444">
        <v>35</v>
      </c>
      <c r="N1444">
        <v>1</v>
      </c>
      <c r="O1444">
        <v>1.2156</v>
      </c>
      <c r="R1444">
        <v>0.72550000000000003</v>
      </c>
    </row>
    <row r="1445" spans="1:18">
      <c r="A1445" t="s">
        <v>2083</v>
      </c>
      <c r="B1445" t="s">
        <v>2082</v>
      </c>
      <c r="D1445">
        <v>2021</v>
      </c>
      <c r="E1445" t="s">
        <v>2260</v>
      </c>
      <c r="F1445" t="s">
        <v>2301</v>
      </c>
      <c r="G1445">
        <v>-31.9887333333333</v>
      </c>
      <c r="H1445">
        <v>115.517216666666</v>
      </c>
      <c r="I1445" t="s">
        <v>2332</v>
      </c>
      <c r="J1445" t="s">
        <v>2269</v>
      </c>
      <c r="K1445">
        <v>35</v>
      </c>
      <c r="L1445">
        <v>36</v>
      </c>
      <c r="N1445">
        <v>1</v>
      </c>
      <c r="O1445">
        <v>1.1222000000000001</v>
      </c>
      <c r="R1445">
        <v>0.72550000000000003</v>
      </c>
    </row>
    <row r="1446" spans="1:18">
      <c r="A1446" t="s">
        <v>2083</v>
      </c>
      <c r="B1446" t="s">
        <v>2082</v>
      </c>
      <c r="D1446">
        <v>2021</v>
      </c>
      <c r="E1446" t="s">
        <v>2260</v>
      </c>
      <c r="F1446" t="s">
        <v>2301</v>
      </c>
      <c r="G1446">
        <v>-31.9887333333333</v>
      </c>
      <c r="H1446">
        <v>115.517216666666</v>
      </c>
      <c r="I1446" t="s">
        <v>2332</v>
      </c>
      <c r="J1446" t="s">
        <v>2269</v>
      </c>
      <c r="K1446">
        <v>36</v>
      </c>
      <c r="L1446">
        <v>37</v>
      </c>
      <c r="N1446">
        <v>1</v>
      </c>
      <c r="O1446">
        <v>1.2665</v>
      </c>
      <c r="R1446">
        <v>0.77729999999999999</v>
      </c>
    </row>
    <row r="1447" spans="1:18">
      <c r="A1447" t="s">
        <v>2083</v>
      </c>
      <c r="B1447" t="s">
        <v>2082</v>
      </c>
      <c r="D1447">
        <v>2021</v>
      </c>
      <c r="E1447" t="s">
        <v>2260</v>
      </c>
      <c r="F1447" t="s">
        <v>2301</v>
      </c>
      <c r="G1447">
        <v>-31.9887333333333</v>
      </c>
      <c r="H1447">
        <v>115.517216666666</v>
      </c>
      <c r="I1447" t="s">
        <v>2332</v>
      </c>
      <c r="J1447" t="s">
        <v>2269</v>
      </c>
      <c r="K1447">
        <v>37</v>
      </c>
      <c r="L1447">
        <v>38</v>
      </c>
      <c r="N1447">
        <v>1</v>
      </c>
      <c r="O1447">
        <v>1.2901</v>
      </c>
      <c r="R1447">
        <v>0.73699999999999999</v>
      </c>
    </row>
    <row r="1448" spans="1:18">
      <c r="A1448" t="s">
        <v>2083</v>
      </c>
      <c r="B1448" t="s">
        <v>2082</v>
      </c>
      <c r="D1448">
        <v>2021</v>
      </c>
      <c r="E1448" t="s">
        <v>2260</v>
      </c>
      <c r="F1448" t="s">
        <v>2301</v>
      </c>
      <c r="G1448">
        <v>-32.016211111110998</v>
      </c>
      <c r="H1448">
        <v>115.531408333333</v>
      </c>
      <c r="I1448" t="s">
        <v>2333</v>
      </c>
      <c r="J1448" t="s">
        <v>2268</v>
      </c>
      <c r="K1448">
        <v>0</v>
      </c>
      <c r="L1448">
        <v>1</v>
      </c>
      <c r="N1448">
        <v>1</v>
      </c>
      <c r="O1448">
        <v>0.52700000000000002</v>
      </c>
      <c r="R1448">
        <v>1.2152000000000001</v>
      </c>
    </row>
    <row r="1449" spans="1:18">
      <c r="A1449" t="s">
        <v>2083</v>
      </c>
      <c r="B1449" t="s">
        <v>2082</v>
      </c>
      <c r="D1449">
        <v>2021</v>
      </c>
      <c r="E1449" t="s">
        <v>2260</v>
      </c>
      <c r="F1449" t="s">
        <v>2301</v>
      </c>
      <c r="G1449">
        <v>-32.016211111110998</v>
      </c>
      <c r="H1449">
        <v>115.531408333333</v>
      </c>
      <c r="I1449" t="s">
        <v>2333</v>
      </c>
      <c r="J1449" t="s">
        <v>2268</v>
      </c>
      <c r="K1449">
        <v>1</v>
      </c>
      <c r="L1449">
        <v>2</v>
      </c>
      <c r="N1449">
        <v>1</v>
      </c>
      <c r="O1449">
        <v>0.91920000000000002</v>
      </c>
      <c r="R1449">
        <v>0.95940000000000003</v>
      </c>
    </row>
    <row r="1450" spans="1:18">
      <c r="A1450" t="s">
        <v>2083</v>
      </c>
      <c r="B1450" t="s">
        <v>2082</v>
      </c>
      <c r="D1450">
        <v>2021</v>
      </c>
      <c r="E1450" t="s">
        <v>2260</v>
      </c>
      <c r="F1450" t="s">
        <v>2301</v>
      </c>
      <c r="G1450">
        <v>-32.016211111110998</v>
      </c>
      <c r="H1450">
        <v>115.531408333333</v>
      </c>
      <c r="I1450" t="s">
        <v>2333</v>
      </c>
      <c r="J1450" t="s">
        <v>2268</v>
      </c>
      <c r="K1450">
        <v>2</v>
      </c>
      <c r="L1450">
        <v>3</v>
      </c>
      <c r="N1450">
        <v>1</v>
      </c>
      <c r="O1450">
        <v>0.98419999999999996</v>
      </c>
      <c r="R1450">
        <v>0.95940000000000003</v>
      </c>
    </row>
    <row r="1451" spans="1:18">
      <c r="A1451" t="s">
        <v>2083</v>
      </c>
      <c r="B1451" t="s">
        <v>2082</v>
      </c>
      <c r="D1451">
        <v>2021</v>
      </c>
      <c r="E1451" t="s">
        <v>2260</v>
      </c>
      <c r="F1451" t="s">
        <v>2301</v>
      </c>
      <c r="G1451">
        <v>-32.016211111110998</v>
      </c>
      <c r="H1451">
        <v>115.531408333333</v>
      </c>
      <c r="I1451" t="s">
        <v>2333</v>
      </c>
      <c r="J1451" t="s">
        <v>2268</v>
      </c>
      <c r="K1451">
        <v>3</v>
      </c>
      <c r="L1451">
        <v>4</v>
      </c>
      <c r="N1451">
        <v>1</v>
      </c>
      <c r="O1451">
        <v>1.1375</v>
      </c>
      <c r="R1451">
        <v>0.70350000000000001</v>
      </c>
    </row>
    <row r="1452" spans="1:18">
      <c r="A1452" t="s">
        <v>2083</v>
      </c>
      <c r="B1452" t="s">
        <v>2082</v>
      </c>
      <c r="D1452">
        <v>2021</v>
      </c>
      <c r="E1452" t="s">
        <v>2260</v>
      </c>
      <c r="F1452" t="s">
        <v>2301</v>
      </c>
      <c r="G1452">
        <v>-32.016211111110998</v>
      </c>
      <c r="H1452">
        <v>115.531408333333</v>
      </c>
      <c r="I1452" t="s">
        <v>2333</v>
      </c>
      <c r="J1452" t="s">
        <v>2268</v>
      </c>
      <c r="K1452">
        <v>4</v>
      </c>
      <c r="L1452">
        <v>5</v>
      </c>
      <c r="N1452">
        <v>1</v>
      </c>
      <c r="O1452">
        <v>1.4266000000000001</v>
      </c>
      <c r="R1452">
        <v>0.85489999999999999</v>
      </c>
    </row>
    <row r="1453" spans="1:18">
      <c r="A1453" t="s">
        <v>2083</v>
      </c>
      <c r="B1453" t="s">
        <v>2082</v>
      </c>
      <c r="D1453">
        <v>2021</v>
      </c>
      <c r="E1453" t="s">
        <v>2260</v>
      </c>
      <c r="F1453" t="s">
        <v>2301</v>
      </c>
      <c r="G1453">
        <v>-32.016211111110998</v>
      </c>
      <c r="H1453">
        <v>115.531408333333</v>
      </c>
      <c r="I1453" t="s">
        <v>2333</v>
      </c>
      <c r="J1453" t="s">
        <v>2268</v>
      </c>
      <c r="K1453">
        <v>5</v>
      </c>
      <c r="L1453">
        <v>6</v>
      </c>
      <c r="N1453">
        <v>1</v>
      </c>
      <c r="O1453">
        <v>1.0104</v>
      </c>
      <c r="R1453">
        <v>0.85489999999999999</v>
      </c>
    </row>
    <row r="1454" spans="1:18">
      <c r="A1454" t="s">
        <v>2083</v>
      </c>
      <c r="B1454" t="s">
        <v>2082</v>
      </c>
      <c r="D1454">
        <v>2021</v>
      </c>
      <c r="E1454" t="s">
        <v>2260</v>
      </c>
      <c r="F1454" t="s">
        <v>2301</v>
      </c>
      <c r="G1454">
        <v>-32.016211111110998</v>
      </c>
      <c r="H1454">
        <v>115.531408333333</v>
      </c>
      <c r="I1454" t="s">
        <v>2333</v>
      </c>
      <c r="J1454" t="s">
        <v>2268</v>
      </c>
      <c r="K1454">
        <v>6</v>
      </c>
      <c r="L1454">
        <v>7</v>
      </c>
      <c r="N1454">
        <v>1</v>
      </c>
      <c r="O1454">
        <v>1.4063000000000001</v>
      </c>
      <c r="R1454">
        <v>1.0062</v>
      </c>
    </row>
    <row r="1455" spans="1:18">
      <c r="A1455" t="s">
        <v>2083</v>
      </c>
      <c r="B1455" t="s">
        <v>2082</v>
      </c>
      <c r="D1455">
        <v>2021</v>
      </c>
      <c r="E1455" t="s">
        <v>2260</v>
      </c>
      <c r="F1455" t="s">
        <v>2301</v>
      </c>
      <c r="G1455">
        <v>-32.016211111110998</v>
      </c>
      <c r="H1455">
        <v>115.531408333333</v>
      </c>
      <c r="I1455" t="s">
        <v>2333</v>
      </c>
      <c r="J1455" t="s">
        <v>2268</v>
      </c>
      <c r="K1455">
        <v>7</v>
      </c>
      <c r="L1455">
        <v>8</v>
      </c>
      <c r="N1455">
        <v>1</v>
      </c>
      <c r="O1455">
        <v>1.3127</v>
      </c>
      <c r="R1455">
        <v>0.98060000000000003</v>
      </c>
    </row>
    <row r="1456" spans="1:18">
      <c r="A1456" t="s">
        <v>2083</v>
      </c>
      <c r="B1456" t="s">
        <v>2082</v>
      </c>
      <c r="D1456">
        <v>2021</v>
      </c>
      <c r="E1456" t="s">
        <v>2260</v>
      </c>
      <c r="F1456" t="s">
        <v>2301</v>
      </c>
      <c r="G1456">
        <v>-32.016211111110998</v>
      </c>
      <c r="H1456">
        <v>115.531408333333</v>
      </c>
      <c r="I1456" t="s">
        <v>2333</v>
      </c>
      <c r="J1456" t="s">
        <v>2268</v>
      </c>
      <c r="K1456">
        <v>8</v>
      </c>
      <c r="L1456">
        <v>9</v>
      </c>
      <c r="N1456">
        <v>1</v>
      </c>
      <c r="O1456">
        <v>0.88319999999999999</v>
      </c>
      <c r="R1456">
        <v>0.98060000000000003</v>
      </c>
    </row>
    <row r="1457" spans="1:18">
      <c r="A1457" t="s">
        <v>2083</v>
      </c>
      <c r="B1457" t="s">
        <v>2082</v>
      </c>
      <c r="D1457">
        <v>2021</v>
      </c>
      <c r="E1457" t="s">
        <v>2260</v>
      </c>
      <c r="F1457" t="s">
        <v>2301</v>
      </c>
      <c r="G1457">
        <v>-32.016211111110998</v>
      </c>
      <c r="H1457">
        <v>115.531408333333</v>
      </c>
      <c r="I1457" t="s">
        <v>2333</v>
      </c>
      <c r="J1457" t="s">
        <v>2268</v>
      </c>
      <c r="K1457">
        <v>9</v>
      </c>
      <c r="L1457">
        <v>10</v>
      </c>
      <c r="N1457">
        <v>1</v>
      </c>
      <c r="O1457">
        <v>1.2505999999999999</v>
      </c>
      <c r="R1457">
        <v>0.95499999999999996</v>
      </c>
    </row>
    <row r="1458" spans="1:18">
      <c r="A1458" t="s">
        <v>2083</v>
      </c>
      <c r="B1458" t="s">
        <v>2082</v>
      </c>
      <c r="D1458">
        <v>2021</v>
      </c>
      <c r="E1458" t="s">
        <v>2260</v>
      </c>
      <c r="F1458" t="s">
        <v>2301</v>
      </c>
      <c r="G1458">
        <v>-32.016211111110998</v>
      </c>
      <c r="H1458">
        <v>115.531408333333</v>
      </c>
      <c r="I1458" t="s">
        <v>2333</v>
      </c>
      <c r="J1458" t="s">
        <v>2268</v>
      </c>
      <c r="K1458">
        <v>10</v>
      </c>
      <c r="L1458">
        <v>11</v>
      </c>
      <c r="N1458">
        <v>1</v>
      </c>
      <c r="O1458">
        <v>1.1294999999999999</v>
      </c>
      <c r="R1458">
        <v>1.0318000000000001</v>
      </c>
    </row>
    <row r="1459" spans="1:18">
      <c r="A1459" t="s">
        <v>2083</v>
      </c>
      <c r="B1459" t="s">
        <v>2082</v>
      </c>
      <c r="D1459">
        <v>2021</v>
      </c>
      <c r="E1459" t="s">
        <v>2260</v>
      </c>
      <c r="F1459" t="s">
        <v>2301</v>
      </c>
      <c r="G1459">
        <v>-32.016211111110998</v>
      </c>
      <c r="H1459">
        <v>115.531408333333</v>
      </c>
      <c r="I1459" t="s">
        <v>2333</v>
      </c>
      <c r="J1459" t="s">
        <v>2268</v>
      </c>
      <c r="K1459">
        <v>11</v>
      </c>
      <c r="L1459">
        <v>12</v>
      </c>
      <c r="N1459">
        <v>1</v>
      </c>
      <c r="O1459">
        <v>1.2032</v>
      </c>
      <c r="R1459">
        <v>1.0318000000000001</v>
      </c>
    </row>
    <row r="1460" spans="1:18">
      <c r="A1460" t="s">
        <v>2083</v>
      </c>
      <c r="B1460" t="s">
        <v>2082</v>
      </c>
      <c r="D1460">
        <v>2021</v>
      </c>
      <c r="E1460" t="s">
        <v>2260</v>
      </c>
      <c r="F1460" t="s">
        <v>2301</v>
      </c>
      <c r="G1460">
        <v>-32.016211111110998</v>
      </c>
      <c r="H1460">
        <v>115.531408333333</v>
      </c>
      <c r="I1460" t="s">
        <v>2333</v>
      </c>
      <c r="J1460" t="s">
        <v>2268</v>
      </c>
      <c r="K1460">
        <v>12</v>
      </c>
      <c r="L1460">
        <v>13</v>
      </c>
      <c r="N1460">
        <v>1</v>
      </c>
      <c r="O1460">
        <v>0.99199999999999999</v>
      </c>
      <c r="R1460">
        <v>1.1085</v>
      </c>
    </row>
    <row r="1461" spans="1:18">
      <c r="A1461" t="s">
        <v>2083</v>
      </c>
      <c r="B1461" t="s">
        <v>2082</v>
      </c>
      <c r="D1461">
        <v>2021</v>
      </c>
      <c r="E1461" t="s">
        <v>2260</v>
      </c>
      <c r="F1461" t="s">
        <v>2301</v>
      </c>
      <c r="G1461">
        <v>-32.016211111110998</v>
      </c>
      <c r="H1461">
        <v>115.531408333333</v>
      </c>
      <c r="I1461" t="s">
        <v>2333</v>
      </c>
      <c r="J1461" t="s">
        <v>2268</v>
      </c>
      <c r="K1461">
        <v>13</v>
      </c>
      <c r="L1461">
        <v>14</v>
      </c>
      <c r="N1461">
        <v>1</v>
      </c>
      <c r="O1461">
        <v>1.1217999999999999</v>
      </c>
      <c r="R1461">
        <v>0.98140000000000005</v>
      </c>
    </row>
    <row r="1462" spans="1:18">
      <c r="A1462" t="s">
        <v>2083</v>
      </c>
      <c r="B1462" t="s">
        <v>2082</v>
      </c>
      <c r="D1462">
        <v>2021</v>
      </c>
      <c r="E1462" t="s">
        <v>2260</v>
      </c>
      <c r="F1462" t="s">
        <v>2301</v>
      </c>
      <c r="G1462">
        <v>-32.016211111110998</v>
      </c>
      <c r="H1462">
        <v>115.531408333333</v>
      </c>
      <c r="I1462" t="s">
        <v>2333</v>
      </c>
      <c r="J1462" t="s">
        <v>2268</v>
      </c>
      <c r="K1462">
        <v>14</v>
      </c>
      <c r="L1462">
        <v>15</v>
      </c>
      <c r="N1462">
        <v>1</v>
      </c>
      <c r="O1462">
        <v>0.99270000000000003</v>
      </c>
      <c r="R1462">
        <v>0.98140000000000005</v>
      </c>
    </row>
    <row r="1463" spans="1:18">
      <c r="A1463" t="s">
        <v>2083</v>
      </c>
      <c r="B1463" t="s">
        <v>2082</v>
      </c>
      <c r="D1463">
        <v>2021</v>
      </c>
      <c r="E1463" t="s">
        <v>2260</v>
      </c>
      <c r="F1463" t="s">
        <v>2301</v>
      </c>
      <c r="G1463">
        <v>-32.016211111110998</v>
      </c>
      <c r="H1463">
        <v>115.531408333333</v>
      </c>
      <c r="I1463" t="s">
        <v>2333</v>
      </c>
      <c r="J1463" t="s">
        <v>2268</v>
      </c>
      <c r="K1463">
        <v>15</v>
      </c>
      <c r="L1463">
        <v>16</v>
      </c>
      <c r="N1463">
        <v>1</v>
      </c>
      <c r="O1463">
        <v>1.3096000000000001</v>
      </c>
      <c r="R1463">
        <v>0.85419999999999996</v>
      </c>
    </row>
    <row r="1464" spans="1:18">
      <c r="A1464" t="s">
        <v>2083</v>
      </c>
      <c r="B1464" t="s">
        <v>2082</v>
      </c>
      <c r="D1464">
        <v>2021</v>
      </c>
      <c r="E1464" t="s">
        <v>2260</v>
      </c>
      <c r="F1464" t="s">
        <v>2301</v>
      </c>
      <c r="G1464">
        <v>-32.016211111110998</v>
      </c>
      <c r="H1464">
        <v>115.531408333333</v>
      </c>
      <c r="I1464" t="s">
        <v>2333</v>
      </c>
      <c r="J1464" t="s">
        <v>2268</v>
      </c>
      <c r="K1464">
        <v>16</v>
      </c>
      <c r="L1464">
        <v>17</v>
      </c>
      <c r="N1464">
        <v>1</v>
      </c>
      <c r="O1464">
        <v>1.2464</v>
      </c>
      <c r="R1464">
        <v>0.96719999999999995</v>
      </c>
    </row>
    <row r="1465" spans="1:18">
      <c r="A1465" t="s">
        <v>2083</v>
      </c>
      <c r="B1465" t="s">
        <v>2082</v>
      </c>
      <c r="D1465">
        <v>2021</v>
      </c>
      <c r="E1465" t="s">
        <v>2260</v>
      </c>
      <c r="F1465" t="s">
        <v>2301</v>
      </c>
      <c r="G1465">
        <v>-32.016211111110998</v>
      </c>
      <c r="H1465">
        <v>115.531408333333</v>
      </c>
      <c r="I1465" t="s">
        <v>2333</v>
      </c>
      <c r="J1465" t="s">
        <v>2268</v>
      </c>
      <c r="K1465">
        <v>17</v>
      </c>
      <c r="L1465">
        <v>18</v>
      </c>
      <c r="N1465">
        <v>1</v>
      </c>
      <c r="O1465">
        <v>0.96579999999999999</v>
      </c>
      <c r="R1465">
        <v>0.96719999999999995</v>
      </c>
    </row>
    <row r="1466" spans="1:18">
      <c r="A1466" t="s">
        <v>2083</v>
      </c>
      <c r="B1466" t="s">
        <v>2082</v>
      </c>
      <c r="D1466">
        <v>2021</v>
      </c>
      <c r="E1466" t="s">
        <v>2260</v>
      </c>
      <c r="F1466" t="s">
        <v>2301</v>
      </c>
      <c r="G1466">
        <v>-32.016211111110998</v>
      </c>
      <c r="H1466">
        <v>115.531408333333</v>
      </c>
      <c r="I1466" t="s">
        <v>2333</v>
      </c>
      <c r="J1466" t="s">
        <v>2268</v>
      </c>
      <c r="K1466">
        <v>18</v>
      </c>
      <c r="L1466">
        <v>19</v>
      </c>
      <c r="N1466">
        <v>1</v>
      </c>
      <c r="O1466">
        <v>1.3224</v>
      </c>
      <c r="R1466">
        <v>1.0802</v>
      </c>
    </row>
    <row r="1467" spans="1:18">
      <c r="A1467" t="s">
        <v>2083</v>
      </c>
      <c r="B1467" t="s">
        <v>2082</v>
      </c>
      <c r="D1467">
        <v>2021</v>
      </c>
      <c r="E1467" t="s">
        <v>2260</v>
      </c>
      <c r="F1467" t="s">
        <v>2301</v>
      </c>
      <c r="G1467">
        <v>-32.016211111110998</v>
      </c>
      <c r="H1467">
        <v>115.531408333333</v>
      </c>
      <c r="I1467" t="s">
        <v>2333</v>
      </c>
      <c r="J1467" t="s">
        <v>2268</v>
      </c>
      <c r="K1467">
        <v>19</v>
      </c>
      <c r="L1467">
        <v>20</v>
      </c>
      <c r="N1467">
        <v>1</v>
      </c>
      <c r="O1467">
        <v>1.1798</v>
      </c>
      <c r="R1467">
        <v>0.84360000000000002</v>
      </c>
    </row>
    <row r="1468" spans="1:18">
      <c r="A1468" t="s">
        <v>2083</v>
      </c>
      <c r="B1468" t="s">
        <v>2082</v>
      </c>
      <c r="D1468">
        <v>2021</v>
      </c>
      <c r="E1468" t="s">
        <v>2260</v>
      </c>
      <c r="F1468" t="s">
        <v>2301</v>
      </c>
      <c r="G1468">
        <v>-32.016211111110998</v>
      </c>
      <c r="H1468">
        <v>115.531408333333</v>
      </c>
      <c r="I1468" t="s">
        <v>2333</v>
      </c>
      <c r="J1468" t="s">
        <v>2268</v>
      </c>
      <c r="K1468">
        <v>20</v>
      </c>
      <c r="L1468">
        <v>21</v>
      </c>
      <c r="N1468">
        <v>1</v>
      </c>
      <c r="O1468">
        <v>0.93989999999999996</v>
      </c>
      <c r="R1468">
        <v>0.84360000000000002</v>
      </c>
    </row>
    <row r="1469" spans="1:18">
      <c r="A1469" t="s">
        <v>2083</v>
      </c>
      <c r="B1469" t="s">
        <v>2082</v>
      </c>
      <c r="D1469">
        <v>2021</v>
      </c>
      <c r="E1469" t="s">
        <v>2260</v>
      </c>
      <c r="F1469" t="s">
        <v>2301</v>
      </c>
      <c r="G1469">
        <v>-32.016211111110998</v>
      </c>
      <c r="H1469">
        <v>115.531408333333</v>
      </c>
      <c r="I1469" t="s">
        <v>2333</v>
      </c>
      <c r="J1469" t="s">
        <v>2268</v>
      </c>
      <c r="K1469">
        <v>21</v>
      </c>
      <c r="L1469">
        <v>22</v>
      </c>
      <c r="N1469">
        <v>1</v>
      </c>
      <c r="O1469">
        <v>1.2746</v>
      </c>
      <c r="R1469">
        <v>0.60699999999999998</v>
      </c>
    </row>
    <row r="1470" spans="1:18">
      <c r="A1470" t="s">
        <v>2083</v>
      </c>
      <c r="B1470" t="s">
        <v>2082</v>
      </c>
      <c r="D1470">
        <v>2021</v>
      </c>
      <c r="E1470" t="s">
        <v>2260</v>
      </c>
      <c r="F1470" t="s">
        <v>2301</v>
      </c>
      <c r="G1470">
        <v>-32.016211111110998</v>
      </c>
      <c r="H1470">
        <v>115.531408333333</v>
      </c>
      <c r="I1470" t="s">
        <v>2333</v>
      </c>
      <c r="J1470" t="s">
        <v>2268</v>
      </c>
      <c r="K1470">
        <v>22</v>
      </c>
      <c r="L1470">
        <v>23</v>
      </c>
      <c r="N1470">
        <v>1</v>
      </c>
      <c r="O1470">
        <v>1.1093</v>
      </c>
      <c r="R1470">
        <v>0.66869999999999996</v>
      </c>
    </row>
    <row r="1471" spans="1:18">
      <c r="A1471" t="s">
        <v>2083</v>
      </c>
      <c r="B1471" t="s">
        <v>2082</v>
      </c>
      <c r="D1471">
        <v>2021</v>
      </c>
      <c r="E1471" t="s">
        <v>2260</v>
      </c>
      <c r="F1471" t="s">
        <v>2301</v>
      </c>
      <c r="G1471">
        <v>-32.016211111110998</v>
      </c>
      <c r="H1471">
        <v>115.531408333333</v>
      </c>
      <c r="I1471" t="s">
        <v>2333</v>
      </c>
      <c r="J1471" t="s">
        <v>2268</v>
      </c>
      <c r="K1471">
        <v>23</v>
      </c>
      <c r="L1471">
        <v>24</v>
      </c>
      <c r="N1471">
        <v>1</v>
      </c>
      <c r="O1471">
        <v>1.2151000000000001</v>
      </c>
      <c r="R1471">
        <v>0.66869999999999996</v>
      </c>
    </row>
    <row r="1472" spans="1:18">
      <c r="A1472" t="s">
        <v>2083</v>
      </c>
      <c r="B1472" t="s">
        <v>2082</v>
      </c>
      <c r="D1472">
        <v>2021</v>
      </c>
      <c r="E1472" t="s">
        <v>2260</v>
      </c>
      <c r="F1472" t="s">
        <v>2301</v>
      </c>
      <c r="G1472">
        <v>-32.016211111110998</v>
      </c>
      <c r="H1472">
        <v>115.531408333333</v>
      </c>
      <c r="I1472" t="s">
        <v>2333</v>
      </c>
      <c r="J1472" t="s">
        <v>2268</v>
      </c>
      <c r="K1472">
        <v>24</v>
      </c>
      <c r="L1472">
        <v>25</v>
      </c>
      <c r="N1472">
        <v>1</v>
      </c>
      <c r="O1472">
        <v>1.2547999999999999</v>
      </c>
      <c r="R1472">
        <v>0.73029999999999995</v>
      </c>
    </row>
    <row r="1473" spans="1:18">
      <c r="A1473" t="s">
        <v>2083</v>
      </c>
      <c r="B1473" t="s">
        <v>2082</v>
      </c>
      <c r="D1473">
        <v>2021</v>
      </c>
      <c r="E1473" t="s">
        <v>2260</v>
      </c>
      <c r="F1473" t="s">
        <v>2301</v>
      </c>
      <c r="G1473">
        <v>-32.016211111110998</v>
      </c>
      <c r="H1473">
        <v>115.531408333333</v>
      </c>
      <c r="I1473" t="s">
        <v>2333</v>
      </c>
      <c r="J1473" t="s">
        <v>2268</v>
      </c>
      <c r="K1473">
        <v>25</v>
      </c>
      <c r="L1473">
        <v>26</v>
      </c>
      <c r="N1473">
        <v>1</v>
      </c>
      <c r="O1473">
        <v>1.1963999999999999</v>
      </c>
      <c r="R1473">
        <v>0.78069999999999995</v>
      </c>
    </row>
    <row r="1474" spans="1:18">
      <c r="A1474" t="s">
        <v>2083</v>
      </c>
      <c r="B1474" t="s">
        <v>2082</v>
      </c>
      <c r="D1474">
        <v>2021</v>
      </c>
      <c r="E1474" t="s">
        <v>2260</v>
      </c>
      <c r="F1474" t="s">
        <v>2301</v>
      </c>
      <c r="G1474">
        <v>-32.016211111110998</v>
      </c>
      <c r="H1474">
        <v>115.531408333333</v>
      </c>
      <c r="I1474" t="s">
        <v>2333</v>
      </c>
      <c r="J1474" t="s">
        <v>2268</v>
      </c>
      <c r="K1474">
        <v>26</v>
      </c>
      <c r="L1474">
        <v>27</v>
      </c>
      <c r="N1474">
        <v>1</v>
      </c>
      <c r="O1474">
        <v>1.1759999999999999</v>
      </c>
      <c r="R1474">
        <v>0.78069999999999995</v>
      </c>
    </row>
    <row r="1475" spans="1:18">
      <c r="A1475" t="s">
        <v>2083</v>
      </c>
      <c r="B1475" t="s">
        <v>2082</v>
      </c>
      <c r="D1475">
        <v>2021</v>
      </c>
      <c r="E1475" t="s">
        <v>2260</v>
      </c>
      <c r="F1475" t="s">
        <v>2301</v>
      </c>
      <c r="G1475">
        <v>-32.016211111110998</v>
      </c>
      <c r="H1475">
        <v>115.531408333333</v>
      </c>
      <c r="I1475" t="s">
        <v>2333</v>
      </c>
      <c r="J1475" t="s">
        <v>2268</v>
      </c>
      <c r="K1475">
        <v>27</v>
      </c>
      <c r="L1475">
        <v>28</v>
      </c>
      <c r="N1475">
        <v>1</v>
      </c>
      <c r="O1475">
        <v>1.2456</v>
      </c>
      <c r="R1475">
        <v>0.83099999999999996</v>
      </c>
    </row>
    <row r="1476" spans="1:18">
      <c r="A1476" t="s">
        <v>2083</v>
      </c>
      <c r="B1476" t="s">
        <v>2082</v>
      </c>
      <c r="D1476">
        <v>2021</v>
      </c>
      <c r="E1476" t="s">
        <v>2260</v>
      </c>
      <c r="F1476" t="s">
        <v>2301</v>
      </c>
      <c r="G1476">
        <v>-32.016211111110998</v>
      </c>
      <c r="H1476">
        <v>115.531408333333</v>
      </c>
      <c r="I1476" t="s">
        <v>2333</v>
      </c>
      <c r="J1476" t="s">
        <v>2268</v>
      </c>
      <c r="K1476">
        <v>28</v>
      </c>
      <c r="L1476">
        <v>29</v>
      </c>
      <c r="N1476">
        <v>1</v>
      </c>
      <c r="O1476">
        <v>1.2198</v>
      </c>
      <c r="R1476">
        <v>0.83640000000000003</v>
      </c>
    </row>
    <row r="1477" spans="1:18">
      <c r="A1477" t="s">
        <v>2083</v>
      </c>
      <c r="B1477" t="s">
        <v>2082</v>
      </c>
      <c r="D1477">
        <v>2021</v>
      </c>
      <c r="E1477" t="s">
        <v>2260</v>
      </c>
      <c r="F1477" t="s">
        <v>2301</v>
      </c>
      <c r="G1477">
        <v>-32.016211111110998</v>
      </c>
      <c r="H1477">
        <v>115.531408333333</v>
      </c>
      <c r="I1477" t="s">
        <v>2333</v>
      </c>
      <c r="J1477" t="s">
        <v>2268</v>
      </c>
      <c r="K1477">
        <v>29</v>
      </c>
      <c r="L1477">
        <v>30</v>
      </c>
      <c r="N1477">
        <v>1</v>
      </c>
      <c r="O1477">
        <v>1.0604</v>
      </c>
      <c r="R1477">
        <v>0.83640000000000003</v>
      </c>
    </row>
    <row r="1478" spans="1:18">
      <c r="A1478" t="s">
        <v>2083</v>
      </c>
      <c r="B1478" t="s">
        <v>2082</v>
      </c>
      <c r="D1478">
        <v>2021</v>
      </c>
      <c r="E1478" t="s">
        <v>2260</v>
      </c>
      <c r="F1478" t="s">
        <v>2301</v>
      </c>
      <c r="G1478">
        <v>-32.016211111110998</v>
      </c>
      <c r="H1478">
        <v>115.531408333333</v>
      </c>
      <c r="I1478" t="s">
        <v>2333</v>
      </c>
      <c r="J1478" t="s">
        <v>2268</v>
      </c>
      <c r="K1478">
        <v>30</v>
      </c>
      <c r="L1478">
        <v>31</v>
      </c>
      <c r="N1478">
        <v>1</v>
      </c>
      <c r="O1478">
        <v>1.071</v>
      </c>
      <c r="R1478">
        <v>0.84179999999999999</v>
      </c>
    </row>
    <row r="1479" spans="1:18">
      <c r="A1479" t="s">
        <v>2083</v>
      </c>
      <c r="B1479" t="s">
        <v>2082</v>
      </c>
      <c r="D1479">
        <v>2021</v>
      </c>
      <c r="E1479" t="s">
        <v>2260</v>
      </c>
      <c r="F1479" t="s">
        <v>2301</v>
      </c>
      <c r="G1479">
        <v>-32.016211111110998</v>
      </c>
      <c r="H1479">
        <v>115.531408333333</v>
      </c>
      <c r="I1479" t="s">
        <v>2333</v>
      </c>
      <c r="J1479" t="s">
        <v>2268</v>
      </c>
      <c r="K1479">
        <v>31</v>
      </c>
      <c r="L1479">
        <v>32</v>
      </c>
      <c r="N1479">
        <v>1</v>
      </c>
      <c r="O1479">
        <v>0.99750000000000005</v>
      </c>
      <c r="R1479">
        <v>0.8276</v>
      </c>
    </row>
    <row r="1480" spans="1:18">
      <c r="A1480" t="s">
        <v>2083</v>
      </c>
      <c r="B1480" t="s">
        <v>2082</v>
      </c>
      <c r="D1480">
        <v>2021</v>
      </c>
      <c r="E1480" t="s">
        <v>2260</v>
      </c>
      <c r="F1480" t="s">
        <v>2301</v>
      </c>
      <c r="G1480">
        <v>-32.016211111110998</v>
      </c>
      <c r="H1480">
        <v>115.531408333333</v>
      </c>
      <c r="I1480" t="s">
        <v>2333</v>
      </c>
      <c r="J1480" t="s">
        <v>2268</v>
      </c>
      <c r="K1480">
        <v>32</v>
      </c>
      <c r="L1480">
        <v>33</v>
      </c>
      <c r="N1480">
        <v>1</v>
      </c>
      <c r="O1480">
        <v>1.1766000000000001</v>
      </c>
      <c r="R1480">
        <v>0.8276</v>
      </c>
    </row>
    <row r="1481" spans="1:18">
      <c r="A1481" t="s">
        <v>2083</v>
      </c>
      <c r="B1481" t="s">
        <v>2082</v>
      </c>
      <c r="D1481">
        <v>2021</v>
      </c>
      <c r="E1481" t="s">
        <v>2260</v>
      </c>
      <c r="F1481" t="s">
        <v>2301</v>
      </c>
      <c r="G1481">
        <v>-32.016211111110998</v>
      </c>
      <c r="H1481">
        <v>115.531408333333</v>
      </c>
      <c r="I1481" t="s">
        <v>2333</v>
      </c>
      <c r="J1481" t="s">
        <v>2268</v>
      </c>
      <c r="K1481">
        <v>33</v>
      </c>
      <c r="L1481">
        <v>34</v>
      </c>
      <c r="N1481">
        <v>1</v>
      </c>
      <c r="O1481">
        <v>1.4165000000000001</v>
      </c>
      <c r="R1481">
        <v>0.81340000000000001</v>
      </c>
    </row>
    <row r="1482" spans="1:18">
      <c r="A1482" t="s">
        <v>2083</v>
      </c>
      <c r="B1482" t="s">
        <v>2082</v>
      </c>
      <c r="D1482">
        <v>2021</v>
      </c>
      <c r="E1482" t="s">
        <v>2260</v>
      </c>
      <c r="F1482" t="s">
        <v>2301</v>
      </c>
      <c r="G1482">
        <v>-32.016211111110998</v>
      </c>
      <c r="H1482">
        <v>115.531408333333</v>
      </c>
      <c r="I1482" t="s">
        <v>2333</v>
      </c>
      <c r="J1482" t="s">
        <v>2268</v>
      </c>
      <c r="K1482">
        <v>34</v>
      </c>
      <c r="L1482">
        <v>35</v>
      </c>
      <c r="N1482">
        <v>1</v>
      </c>
      <c r="O1482">
        <v>1.2677</v>
      </c>
      <c r="R1482">
        <v>0.92359999999999998</v>
      </c>
    </row>
    <row r="1483" spans="1:18">
      <c r="A1483" t="s">
        <v>2083</v>
      </c>
      <c r="B1483" t="s">
        <v>2082</v>
      </c>
      <c r="D1483">
        <v>2021</v>
      </c>
      <c r="E1483" t="s">
        <v>2260</v>
      </c>
      <c r="F1483" t="s">
        <v>2301</v>
      </c>
      <c r="G1483">
        <v>-32.016211111110998</v>
      </c>
      <c r="H1483">
        <v>115.531408333333</v>
      </c>
      <c r="I1483" t="s">
        <v>2333</v>
      </c>
      <c r="J1483" t="s">
        <v>2268</v>
      </c>
      <c r="K1483">
        <v>35</v>
      </c>
      <c r="L1483">
        <v>36</v>
      </c>
      <c r="N1483">
        <v>1</v>
      </c>
      <c r="O1483">
        <v>1.1048</v>
      </c>
      <c r="R1483">
        <v>0.92359999999999998</v>
      </c>
    </row>
    <row r="1484" spans="1:18">
      <c r="A1484" t="s">
        <v>2083</v>
      </c>
      <c r="B1484" t="s">
        <v>2082</v>
      </c>
      <c r="D1484">
        <v>2021</v>
      </c>
      <c r="E1484" t="s">
        <v>2260</v>
      </c>
      <c r="F1484" t="s">
        <v>2301</v>
      </c>
      <c r="G1484">
        <v>-32.016211111110998</v>
      </c>
      <c r="H1484">
        <v>115.531408333333</v>
      </c>
      <c r="I1484" t="s">
        <v>2333</v>
      </c>
      <c r="J1484" t="s">
        <v>2268</v>
      </c>
      <c r="K1484">
        <v>36</v>
      </c>
      <c r="L1484">
        <v>37</v>
      </c>
      <c r="N1484">
        <v>1</v>
      </c>
      <c r="O1484">
        <v>1.3703000000000001</v>
      </c>
      <c r="R1484">
        <v>1.0338000000000001</v>
      </c>
    </row>
    <row r="1485" spans="1:18">
      <c r="A1485" t="s">
        <v>2083</v>
      </c>
      <c r="B1485" t="s">
        <v>2082</v>
      </c>
      <c r="D1485">
        <v>2021</v>
      </c>
      <c r="E1485" t="s">
        <v>2260</v>
      </c>
      <c r="F1485" t="s">
        <v>2301</v>
      </c>
      <c r="G1485">
        <v>-32.016211111110998</v>
      </c>
      <c r="H1485">
        <v>115.531408333333</v>
      </c>
      <c r="I1485" t="s">
        <v>2333</v>
      </c>
      <c r="J1485" t="s">
        <v>2268</v>
      </c>
      <c r="K1485">
        <v>37</v>
      </c>
      <c r="L1485">
        <v>38</v>
      </c>
      <c r="N1485">
        <v>1</v>
      </c>
      <c r="O1485">
        <v>1.2123999999999999</v>
      </c>
      <c r="R1485">
        <v>0.97419999999999995</v>
      </c>
    </row>
    <row r="1486" spans="1:18">
      <c r="A1486" t="s">
        <v>2083</v>
      </c>
      <c r="B1486" t="s">
        <v>2082</v>
      </c>
      <c r="D1486">
        <v>2021</v>
      </c>
      <c r="E1486" t="s">
        <v>2260</v>
      </c>
      <c r="F1486" t="s">
        <v>2301</v>
      </c>
      <c r="G1486">
        <v>-32.016211111110998</v>
      </c>
      <c r="H1486">
        <v>115.531408333333</v>
      </c>
      <c r="I1486" t="s">
        <v>2333</v>
      </c>
      <c r="J1486" t="s">
        <v>2268</v>
      </c>
      <c r="K1486">
        <v>38</v>
      </c>
      <c r="L1486">
        <v>39</v>
      </c>
      <c r="N1486">
        <v>1</v>
      </c>
      <c r="O1486">
        <v>1.2667999999999999</v>
      </c>
      <c r="R1486">
        <v>0.97419999999999995</v>
      </c>
    </row>
    <row r="1487" spans="1:18">
      <c r="A1487" t="s">
        <v>2083</v>
      </c>
      <c r="B1487" t="s">
        <v>2082</v>
      </c>
      <c r="D1487">
        <v>2021</v>
      </c>
      <c r="E1487" t="s">
        <v>2260</v>
      </c>
      <c r="F1487" t="s">
        <v>2301</v>
      </c>
      <c r="G1487">
        <v>-32.016211111110998</v>
      </c>
      <c r="H1487">
        <v>115.531408333333</v>
      </c>
      <c r="I1487" t="s">
        <v>2333</v>
      </c>
      <c r="J1487" t="s">
        <v>2268</v>
      </c>
      <c r="K1487">
        <v>39</v>
      </c>
      <c r="L1487">
        <v>40</v>
      </c>
      <c r="N1487">
        <v>1</v>
      </c>
      <c r="O1487">
        <v>1.2054</v>
      </c>
      <c r="R1487">
        <v>0.91459999999999997</v>
      </c>
    </row>
    <row r="1488" spans="1:18">
      <c r="A1488" t="s">
        <v>2083</v>
      </c>
      <c r="B1488" t="s">
        <v>2082</v>
      </c>
      <c r="D1488">
        <v>2021</v>
      </c>
      <c r="E1488" t="s">
        <v>2260</v>
      </c>
      <c r="F1488" t="s">
        <v>2301</v>
      </c>
      <c r="G1488">
        <v>-32.016211111110998</v>
      </c>
      <c r="H1488">
        <v>115.531408333333</v>
      </c>
      <c r="I1488" t="s">
        <v>2333</v>
      </c>
      <c r="J1488" t="s">
        <v>2268</v>
      </c>
      <c r="K1488">
        <v>40</v>
      </c>
      <c r="L1488">
        <v>41</v>
      </c>
      <c r="N1488">
        <v>1</v>
      </c>
      <c r="O1488">
        <v>1.2846</v>
      </c>
      <c r="R1488">
        <v>0.97550000000000003</v>
      </c>
    </row>
    <row r="1489" spans="1:18">
      <c r="A1489" t="s">
        <v>2083</v>
      </c>
      <c r="B1489" t="s">
        <v>2082</v>
      </c>
      <c r="D1489">
        <v>2021</v>
      </c>
      <c r="E1489" t="s">
        <v>2260</v>
      </c>
      <c r="F1489" t="s">
        <v>2301</v>
      </c>
      <c r="G1489">
        <v>-32.016211111110998</v>
      </c>
      <c r="H1489">
        <v>115.531408333333</v>
      </c>
      <c r="I1489" t="s">
        <v>2333</v>
      </c>
      <c r="J1489" t="s">
        <v>2268</v>
      </c>
      <c r="K1489">
        <v>41</v>
      </c>
      <c r="L1489">
        <v>42</v>
      </c>
      <c r="N1489">
        <v>1</v>
      </c>
      <c r="O1489">
        <v>1.3744000000000001</v>
      </c>
      <c r="R1489">
        <v>0.97550000000000003</v>
      </c>
    </row>
    <row r="1490" spans="1:18">
      <c r="A1490" t="s">
        <v>2083</v>
      </c>
      <c r="B1490" t="s">
        <v>2082</v>
      </c>
      <c r="D1490">
        <v>2021</v>
      </c>
      <c r="E1490" t="s">
        <v>2260</v>
      </c>
      <c r="F1490" t="s">
        <v>2301</v>
      </c>
      <c r="G1490">
        <v>-32.016211111110998</v>
      </c>
      <c r="H1490">
        <v>115.531408333333</v>
      </c>
      <c r="I1490" t="s">
        <v>2333</v>
      </c>
      <c r="J1490" t="s">
        <v>2268</v>
      </c>
      <c r="K1490">
        <v>42</v>
      </c>
      <c r="L1490">
        <v>43</v>
      </c>
      <c r="N1490">
        <v>1</v>
      </c>
      <c r="O1490">
        <v>1.0496000000000001</v>
      </c>
      <c r="R1490">
        <v>1.0364</v>
      </c>
    </row>
    <row r="1491" spans="1:18">
      <c r="A1491" t="s">
        <v>2083</v>
      </c>
      <c r="B1491" t="s">
        <v>2082</v>
      </c>
      <c r="D1491">
        <v>2021</v>
      </c>
      <c r="E1491" t="s">
        <v>2260</v>
      </c>
      <c r="F1491" t="s">
        <v>2301</v>
      </c>
      <c r="G1491">
        <v>-32.016211111110998</v>
      </c>
      <c r="H1491">
        <v>115.531408333333</v>
      </c>
      <c r="I1491" t="s">
        <v>2333</v>
      </c>
      <c r="J1491" t="s">
        <v>2268</v>
      </c>
      <c r="K1491">
        <v>43</v>
      </c>
      <c r="L1491">
        <v>44</v>
      </c>
      <c r="N1491">
        <v>1</v>
      </c>
      <c r="O1491">
        <v>1.3303</v>
      </c>
      <c r="R1491">
        <v>0.93469999999999998</v>
      </c>
    </row>
    <row r="1492" spans="1:18">
      <c r="A1492" t="s">
        <v>2083</v>
      </c>
      <c r="B1492" t="s">
        <v>2082</v>
      </c>
      <c r="D1492">
        <v>2021</v>
      </c>
      <c r="E1492" t="s">
        <v>2260</v>
      </c>
      <c r="F1492" t="s">
        <v>2301</v>
      </c>
      <c r="G1492">
        <v>-32.016211111110998</v>
      </c>
      <c r="H1492">
        <v>115.531408333333</v>
      </c>
      <c r="I1492" t="s">
        <v>2333</v>
      </c>
      <c r="J1492" t="s">
        <v>2268</v>
      </c>
      <c r="K1492">
        <v>44</v>
      </c>
      <c r="L1492">
        <v>45</v>
      </c>
      <c r="N1492">
        <v>1</v>
      </c>
      <c r="O1492">
        <v>1.3419000000000001</v>
      </c>
      <c r="R1492">
        <v>0.93469999999999998</v>
      </c>
    </row>
    <row r="1493" spans="1:18">
      <c r="A1493" t="s">
        <v>2083</v>
      </c>
      <c r="B1493" t="s">
        <v>2082</v>
      </c>
      <c r="D1493">
        <v>2021</v>
      </c>
      <c r="E1493" t="s">
        <v>2260</v>
      </c>
      <c r="F1493" t="s">
        <v>2301</v>
      </c>
      <c r="G1493">
        <v>-32.016211111110998</v>
      </c>
      <c r="H1493">
        <v>115.531408333333</v>
      </c>
      <c r="I1493" t="s">
        <v>2333</v>
      </c>
      <c r="J1493" t="s">
        <v>2268</v>
      </c>
      <c r="K1493">
        <v>45</v>
      </c>
      <c r="L1493">
        <v>46</v>
      </c>
      <c r="N1493">
        <v>1</v>
      </c>
      <c r="O1493">
        <v>1.0727</v>
      </c>
      <c r="R1493">
        <v>0.83299999999999996</v>
      </c>
    </row>
    <row r="1494" spans="1:18">
      <c r="A1494" t="s">
        <v>2083</v>
      </c>
      <c r="B1494" t="s">
        <v>2082</v>
      </c>
      <c r="D1494">
        <v>2021</v>
      </c>
      <c r="E1494" t="s">
        <v>2260</v>
      </c>
      <c r="F1494" t="s">
        <v>2301</v>
      </c>
      <c r="G1494">
        <v>-32.016211111110998</v>
      </c>
      <c r="H1494">
        <v>115.531408333333</v>
      </c>
      <c r="I1494" t="s">
        <v>2333</v>
      </c>
      <c r="J1494" t="s">
        <v>2268</v>
      </c>
      <c r="K1494">
        <v>46</v>
      </c>
      <c r="L1494">
        <v>47</v>
      </c>
      <c r="N1494">
        <v>1</v>
      </c>
      <c r="O1494">
        <v>1.4881</v>
      </c>
      <c r="R1494">
        <v>0.8054</v>
      </c>
    </row>
    <row r="1495" spans="1:18">
      <c r="A1495" t="s">
        <v>2083</v>
      </c>
      <c r="B1495" t="s">
        <v>2082</v>
      </c>
      <c r="D1495">
        <v>2021</v>
      </c>
      <c r="E1495" t="s">
        <v>2260</v>
      </c>
      <c r="F1495" t="s">
        <v>2301</v>
      </c>
      <c r="G1495">
        <v>-32.016211111110998</v>
      </c>
      <c r="H1495">
        <v>115.531408333333</v>
      </c>
      <c r="I1495" t="s">
        <v>2333</v>
      </c>
      <c r="J1495" t="s">
        <v>2268</v>
      </c>
      <c r="K1495">
        <v>47</v>
      </c>
      <c r="L1495">
        <v>48</v>
      </c>
      <c r="N1495">
        <v>1</v>
      </c>
      <c r="O1495">
        <v>1.3126</v>
      </c>
      <c r="R1495">
        <v>0.8054</v>
      </c>
    </row>
    <row r="1496" spans="1:18">
      <c r="A1496" t="s">
        <v>2083</v>
      </c>
      <c r="B1496" t="s">
        <v>2082</v>
      </c>
      <c r="D1496">
        <v>2021</v>
      </c>
      <c r="E1496" t="s">
        <v>2260</v>
      </c>
      <c r="F1496" t="s">
        <v>2301</v>
      </c>
      <c r="G1496">
        <v>-32.016211111110998</v>
      </c>
      <c r="H1496">
        <v>115.531408333333</v>
      </c>
      <c r="I1496" t="s">
        <v>2333</v>
      </c>
      <c r="J1496" t="s">
        <v>2268</v>
      </c>
      <c r="K1496">
        <v>48</v>
      </c>
      <c r="L1496">
        <v>49</v>
      </c>
      <c r="N1496">
        <v>1</v>
      </c>
      <c r="O1496">
        <v>1.494</v>
      </c>
      <c r="R1496">
        <v>0.77790000000000004</v>
      </c>
    </row>
    <row r="1497" spans="1:18">
      <c r="A1497" t="s">
        <v>2083</v>
      </c>
      <c r="B1497" t="s">
        <v>2082</v>
      </c>
      <c r="D1497">
        <v>2021</v>
      </c>
      <c r="E1497" t="s">
        <v>2260</v>
      </c>
      <c r="F1497" t="s">
        <v>2301</v>
      </c>
      <c r="G1497">
        <v>-32.016211111110998</v>
      </c>
      <c r="H1497">
        <v>115.531408333333</v>
      </c>
      <c r="I1497" t="s">
        <v>2333</v>
      </c>
      <c r="J1497" t="s">
        <v>2268</v>
      </c>
      <c r="K1497">
        <v>49</v>
      </c>
      <c r="L1497">
        <v>50</v>
      </c>
      <c r="N1497">
        <v>1</v>
      </c>
      <c r="O1497">
        <v>1.5904</v>
      </c>
      <c r="R1497">
        <v>0.77170000000000005</v>
      </c>
    </row>
    <row r="1498" spans="1:18">
      <c r="A1498" t="s">
        <v>2083</v>
      </c>
      <c r="B1498" t="s">
        <v>2082</v>
      </c>
      <c r="D1498">
        <v>2021</v>
      </c>
      <c r="E1498" t="s">
        <v>2260</v>
      </c>
      <c r="F1498" t="s">
        <v>2301</v>
      </c>
      <c r="G1498">
        <v>-32.016211111110998</v>
      </c>
      <c r="H1498">
        <v>115.531408333333</v>
      </c>
      <c r="I1498" t="s">
        <v>2333</v>
      </c>
      <c r="J1498" t="s">
        <v>2268</v>
      </c>
      <c r="K1498">
        <v>50</v>
      </c>
      <c r="L1498">
        <v>51</v>
      </c>
      <c r="N1498">
        <v>1</v>
      </c>
      <c r="O1498">
        <v>1.2509999999999999</v>
      </c>
      <c r="R1498">
        <v>0.77170000000000005</v>
      </c>
    </row>
    <row r="1499" spans="1:18">
      <c r="A1499" t="s">
        <v>2083</v>
      </c>
      <c r="B1499" t="s">
        <v>2082</v>
      </c>
      <c r="D1499">
        <v>2021</v>
      </c>
      <c r="E1499" t="s">
        <v>2260</v>
      </c>
      <c r="F1499" t="s">
        <v>2301</v>
      </c>
      <c r="G1499">
        <v>-32.016211111110998</v>
      </c>
      <c r="H1499">
        <v>115.531408333333</v>
      </c>
      <c r="I1499" t="s">
        <v>2333</v>
      </c>
      <c r="J1499" t="s">
        <v>2268</v>
      </c>
      <c r="K1499">
        <v>51</v>
      </c>
      <c r="L1499">
        <v>52</v>
      </c>
      <c r="N1499">
        <v>1</v>
      </c>
      <c r="O1499">
        <v>0.91890000000000005</v>
      </c>
      <c r="R1499">
        <v>0.77170000000000005</v>
      </c>
    </row>
    <row r="1500" spans="1:18">
      <c r="A1500" t="s">
        <v>2083</v>
      </c>
      <c r="B1500" t="s">
        <v>2082</v>
      </c>
      <c r="D1500">
        <v>2021</v>
      </c>
      <c r="E1500" t="s">
        <v>2260</v>
      </c>
      <c r="F1500" t="s">
        <v>2301</v>
      </c>
      <c r="G1500">
        <v>-32.016211111110998</v>
      </c>
      <c r="H1500">
        <v>115.531408333333</v>
      </c>
      <c r="I1500" t="s">
        <v>2333</v>
      </c>
      <c r="J1500" t="s">
        <v>2268</v>
      </c>
      <c r="K1500">
        <v>52</v>
      </c>
      <c r="L1500">
        <v>53</v>
      </c>
      <c r="N1500">
        <v>1</v>
      </c>
      <c r="O1500">
        <v>1.3612</v>
      </c>
      <c r="R1500">
        <v>0.77170000000000005</v>
      </c>
    </row>
    <row r="1501" spans="1:18">
      <c r="A1501" t="s">
        <v>2083</v>
      </c>
      <c r="B1501" t="s">
        <v>2082</v>
      </c>
      <c r="D1501">
        <v>2021</v>
      </c>
      <c r="E1501" t="s">
        <v>2260</v>
      </c>
      <c r="F1501" t="s">
        <v>2301</v>
      </c>
      <c r="G1501">
        <v>-32.016211111110998</v>
      </c>
      <c r="H1501">
        <v>115.531408333333</v>
      </c>
      <c r="I1501" t="s">
        <v>2333</v>
      </c>
      <c r="J1501" t="s">
        <v>2268</v>
      </c>
      <c r="K1501">
        <v>53</v>
      </c>
      <c r="L1501">
        <v>54</v>
      </c>
      <c r="N1501">
        <v>1</v>
      </c>
      <c r="O1501">
        <v>1.5787</v>
      </c>
      <c r="R1501">
        <v>0.77170000000000005</v>
      </c>
    </row>
    <row r="1502" spans="1:18">
      <c r="A1502" t="s">
        <v>2083</v>
      </c>
      <c r="B1502" t="s">
        <v>2082</v>
      </c>
      <c r="D1502">
        <v>2021</v>
      </c>
      <c r="E1502" t="s">
        <v>2260</v>
      </c>
      <c r="F1502" t="s">
        <v>2301</v>
      </c>
      <c r="G1502">
        <v>-32.016211111110998</v>
      </c>
      <c r="H1502">
        <v>115.531408333333</v>
      </c>
      <c r="I1502" t="s">
        <v>2333</v>
      </c>
      <c r="J1502" t="s">
        <v>2268</v>
      </c>
      <c r="K1502">
        <v>54</v>
      </c>
      <c r="L1502">
        <v>55</v>
      </c>
      <c r="N1502">
        <v>1</v>
      </c>
      <c r="O1502">
        <v>0.88549999999999995</v>
      </c>
      <c r="R1502">
        <v>0.77170000000000005</v>
      </c>
    </row>
    <row r="1503" spans="1:18">
      <c r="A1503" t="s">
        <v>2083</v>
      </c>
      <c r="B1503" t="s">
        <v>2082</v>
      </c>
      <c r="D1503">
        <v>2021</v>
      </c>
      <c r="E1503" t="s">
        <v>2260</v>
      </c>
      <c r="F1503" t="s">
        <v>2301</v>
      </c>
      <c r="G1503">
        <v>-32.016211111110998</v>
      </c>
      <c r="H1503">
        <v>115.531408333333</v>
      </c>
      <c r="I1503" t="s">
        <v>2333</v>
      </c>
      <c r="J1503" t="s">
        <v>2268</v>
      </c>
      <c r="K1503">
        <v>55</v>
      </c>
      <c r="L1503">
        <v>56</v>
      </c>
      <c r="N1503">
        <v>1</v>
      </c>
      <c r="O1503">
        <v>1.3315999999999999</v>
      </c>
      <c r="R1503">
        <v>0.77170000000000005</v>
      </c>
    </row>
    <row r="1504" spans="1:18">
      <c r="A1504" t="s">
        <v>2083</v>
      </c>
      <c r="B1504" t="s">
        <v>2082</v>
      </c>
      <c r="D1504">
        <v>2021</v>
      </c>
      <c r="E1504" t="s">
        <v>2260</v>
      </c>
      <c r="F1504" t="s">
        <v>2301</v>
      </c>
      <c r="G1504">
        <v>-32.016211111110998</v>
      </c>
      <c r="H1504">
        <v>115.531408333333</v>
      </c>
      <c r="I1504" t="s">
        <v>2333</v>
      </c>
      <c r="J1504" t="s">
        <v>2268</v>
      </c>
      <c r="K1504">
        <v>56</v>
      </c>
      <c r="L1504">
        <v>57</v>
      </c>
      <c r="N1504">
        <v>1</v>
      </c>
      <c r="O1504">
        <v>1.4549000000000001</v>
      </c>
      <c r="R1504">
        <v>0.77170000000000005</v>
      </c>
    </row>
    <row r="1505" spans="1:18">
      <c r="A1505" t="s">
        <v>2083</v>
      </c>
      <c r="B1505" t="s">
        <v>2082</v>
      </c>
      <c r="D1505">
        <v>2021</v>
      </c>
      <c r="E1505" t="s">
        <v>2260</v>
      </c>
      <c r="F1505" t="s">
        <v>2301</v>
      </c>
      <c r="G1505">
        <v>-32.016211111110998</v>
      </c>
      <c r="H1505">
        <v>115.531408333333</v>
      </c>
      <c r="I1505" t="s">
        <v>2333</v>
      </c>
      <c r="J1505" t="s">
        <v>2268</v>
      </c>
      <c r="K1505">
        <v>57</v>
      </c>
      <c r="L1505">
        <v>58</v>
      </c>
      <c r="N1505">
        <v>1</v>
      </c>
      <c r="O1505">
        <v>0.99129999999999996</v>
      </c>
      <c r="R1505">
        <v>0.77170000000000005</v>
      </c>
    </row>
    <row r="1506" spans="1:18">
      <c r="A1506" t="s">
        <v>2083</v>
      </c>
      <c r="B1506" t="s">
        <v>2082</v>
      </c>
      <c r="D1506">
        <v>2021</v>
      </c>
      <c r="E1506" t="s">
        <v>2260</v>
      </c>
      <c r="F1506" t="s">
        <v>2301</v>
      </c>
      <c r="G1506">
        <v>-32.016211111110998</v>
      </c>
      <c r="H1506">
        <v>115.531408333333</v>
      </c>
      <c r="I1506" t="s">
        <v>2333</v>
      </c>
      <c r="J1506" t="s">
        <v>2268</v>
      </c>
      <c r="K1506">
        <v>58</v>
      </c>
      <c r="L1506">
        <v>59</v>
      </c>
      <c r="N1506">
        <v>1</v>
      </c>
      <c r="O1506">
        <v>1.2143999999999999</v>
      </c>
      <c r="R1506">
        <v>0.77170000000000005</v>
      </c>
    </row>
    <row r="1507" spans="1:18">
      <c r="A1507" t="s">
        <v>2083</v>
      </c>
      <c r="B1507" t="s">
        <v>2082</v>
      </c>
      <c r="D1507">
        <v>2021</v>
      </c>
      <c r="E1507" t="s">
        <v>2260</v>
      </c>
      <c r="F1507" t="s">
        <v>2301</v>
      </c>
      <c r="G1507">
        <v>-32.016211111110998</v>
      </c>
      <c r="H1507">
        <v>115.531408333333</v>
      </c>
      <c r="I1507" t="s">
        <v>2333</v>
      </c>
      <c r="J1507" t="s">
        <v>2268</v>
      </c>
      <c r="K1507">
        <v>59</v>
      </c>
      <c r="L1507">
        <v>60</v>
      </c>
      <c r="N1507">
        <v>1</v>
      </c>
      <c r="O1507">
        <v>1.4995000000000001</v>
      </c>
      <c r="R1507">
        <v>0.77170000000000005</v>
      </c>
    </row>
    <row r="1508" spans="1:18">
      <c r="A1508" t="s">
        <v>2083</v>
      </c>
      <c r="B1508" t="s">
        <v>2082</v>
      </c>
      <c r="D1508">
        <v>2021</v>
      </c>
      <c r="E1508" t="s">
        <v>2260</v>
      </c>
      <c r="F1508" t="s">
        <v>2301</v>
      </c>
      <c r="G1508">
        <v>-32.016211111110998</v>
      </c>
      <c r="H1508">
        <v>115.531408333333</v>
      </c>
      <c r="I1508" t="s">
        <v>2333</v>
      </c>
      <c r="J1508" t="s">
        <v>2268</v>
      </c>
      <c r="K1508">
        <v>60</v>
      </c>
      <c r="L1508">
        <v>61</v>
      </c>
      <c r="N1508">
        <v>1</v>
      </c>
      <c r="O1508">
        <v>1.1408</v>
      </c>
      <c r="R1508">
        <v>0.77170000000000005</v>
      </c>
    </row>
    <row r="1509" spans="1:18">
      <c r="A1509" t="s">
        <v>2083</v>
      </c>
      <c r="B1509" t="s">
        <v>2082</v>
      </c>
      <c r="D1509">
        <v>2021</v>
      </c>
      <c r="E1509" t="s">
        <v>2260</v>
      </c>
      <c r="F1509" t="s">
        <v>2301</v>
      </c>
      <c r="G1509">
        <v>-32.016211111110998</v>
      </c>
      <c r="H1509">
        <v>115.531408333333</v>
      </c>
      <c r="I1509" t="s">
        <v>2333</v>
      </c>
      <c r="J1509" t="s">
        <v>2268</v>
      </c>
      <c r="K1509">
        <v>61</v>
      </c>
      <c r="L1509">
        <v>62</v>
      </c>
      <c r="N1509">
        <v>1</v>
      </c>
      <c r="O1509">
        <v>1.2457</v>
      </c>
      <c r="R1509">
        <v>0.77180000000000004</v>
      </c>
    </row>
    <row r="1510" spans="1:18">
      <c r="A1510" t="s">
        <v>2083</v>
      </c>
      <c r="B1510" t="s">
        <v>2082</v>
      </c>
      <c r="D1510">
        <v>2021</v>
      </c>
      <c r="E1510" t="s">
        <v>2260</v>
      </c>
      <c r="F1510" t="s">
        <v>2301</v>
      </c>
      <c r="G1510">
        <v>-32.016211111110998</v>
      </c>
      <c r="H1510">
        <v>115.531408333333</v>
      </c>
      <c r="I1510" t="s">
        <v>2333</v>
      </c>
      <c r="J1510" t="s">
        <v>2268</v>
      </c>
      <c r="K1510">
        <v>62</v>
      </c>
      <c r="L1510">
        <v>63</v>
      </c>
      <c r="N1510">
        <v>1</v>
      </c>
      <c r="O1510">
        <v>1.4044000000000001</v>
      </c>
    </row>
    <row r="1511" spans="1:18">
      <c r="A1511" t="s">
        <v>2083</v>
      </c>
      <c r="B1511" t="s">
        <v>2082</v>
      </c>
      <c r="D1511">
        <v>2021</v>
      </c>
      <c r="E1511" t="s">
        <v>2260</v>
      </c>
      <c r="F1511" t="s">
        <v>2301</v>
      </c>
      <c r="G1511">
        <v>-32.016211111110998</v>
      </c>
      <c r="H1511">
        <v>115.531408333333</v>
      </c>
      <c r="I1511" t="s">
        <v>2333</v>
      </c>
      <c r="J1511" t="s">
        <v>2268</v>
      </c>
      <c r="K1511">
        <v>63</v>
      </c>
      <c r="L1511">
        <v>64</v>
      </c>
      <c r="N1511">
        <v>1</v>
      </c>
      <c r="O1511">
        <v>1.0525</v>
      </c>
    </row>
    <row r="1512" spans="1:18">
      <c r="A1512" t="s">
        <v>2083</v>
      </c>
      <c r="B1512" t="s">
        <v>2082</v>
      </c>
      <c r="D1512">
        <v>2021</v>
      </c>
      <c r="E1512" t="s">
        <v>2260</v>
      </c>
      <c r="F1512" t="s">
        <v>2301</v>
      </c>
      <c r="G1512">
        <v>-32.016211111110998</v>
      </c>
      <c r="H1512">
        <v>115.531408333333</v>
      </c>
      <c r="I1512" t="s">
        <v>2333</v>
      </c>
      <c r="J1512" t="s">
        <v>2268</v>
      </c>
      <c r="K1512">
        <v>64</v>
      </c>
      <c r="L1512">
        <v>65</v>
      </c>
      <c r="N1512">
        <v>1</v>
      </c>
      <c r="O1512">
        <v>1.4013</v>
      </c>
    </row>
    <row r="1513" spans="1:18">
      <c r="A1513" t="s">
        <v>2083</v>
      </c>
      <c r="B1513" t="s">
        <v>2082</v>
      </c>
      <c r="D1513">
        <v>2021</v>
      </c>
      <c r="E1513" t="s">
        <v>2260</v>
      </c>
      <c r="F1513" t="s">
        <v>2301</v>
      </c>
      <c r="G1513">
        <v>-32.016211111110998</v>
      </c>
      <c r="H1513">
        <v>115.531408333333</v>
      </c>
      <c r="I1513" t="s">
        <v>2333</v>
      </c>
      <c r="J1513" t="s">
        <v>2268</v>
      </c>
      <c r="K1513">
        <v>65</v>
      </c>
      <c r="L1513">
        <v>66</v>
      </c>
      <c r="N1513">
        <v>1</v>
      </c>
      <c r="O1513">
        <v>1.3353999999999999</v>
      </c>
    </row>
    <row r="1514" spans="1:18">
      <c r="A1514" t="s">
        <v>2083</v>
      </c>
      <c r="B1514" t="s">
        <v>2082</v>
      </c>
      <c r="D1514">
        <v>2021</v>
      </c>
      <c r="E1514" t="s">
        <v>2260</v>
      </c>
      <c r="F1514" t="s">
        <v>2301</v>
      </c>
      <c r="G1514">
        <v>-32.016211111110998</v>
      </c>
      <c r="H1514">
        <v>115.531408333333</v>
      </c>
      <c r="I1514" t="s">
        <v>2333</v>
      </c>
      <c r="J1514" t="s">
        <v>2268</v>
      </c>
      <c r="K1514">
        <v>66</v>
      </c>
      <c r="L1514">
        <v>67</v>
      </c>
      <c r="N1514">
        <v>1</v>
      </c>
      <c r="O1514">
        <v>1.2275</v>
      </c>
    </row>
    <row r="1515" spans="1:18">
      <c r="A1515" t="s">
        <v>2083</v>
      </c>
      <c r="B1515" t="s">
        <v>2082</v>
      </c>
      <c r="D1515">
        <v>2021</v>
      </c>
      <c r="E1515" t="s">
        <v>2260</v>
      </c>
      <c r="F1515" t="s">
        <v>2301</v>
      </c>
      <c r="G1515">
        <v>-32.016211111110998</v>
      </c>
      <c r="H1515">
        <v>115.531408333333</v>
      </c>
      <c r="I1515" t="s">
        <v>2333</v>
      </c>
      <c r="J1515" t="s">
        <v>2268</v>
      </c>
      <c r="K1515">
        <v>67</v>
      </c>
      <c r="L1515">
        <v>68</v>
      </c>
      <c r="N1515">
        <v>1</v>
      </c>
      <c r="O1515">
        <v>1.0203</v>
      </c>
    </row>
    <row r="1516" spans="1:18">
      <c r="A1516" t="s">
        <v>2083</v>
      </c>
      <c r="B1516" t="s">
        <v>2082</v>
      </c>
      <c r="D1516">
        <v>2021</v>
      </c>
      <c r="E1516" t="s">
        <v>2260</v>
      </c>
      <c r="F1516" t="s">
        <v>2301</v>
      </c>
      <c r="G1516">
        <v>-32.016211111110998</v>
      </c>
      <c r="H1516">
        <v>115.531408333333</v>
      </c>
      <c r="I1516" t="s">
        <v>2333</v>
      </c>
      <c r="J1516" t="s">
        <v>2268</v>
      </c>
      <c r="K1516">
        <v>68</v>
      </c>
      <c r="L1516">
        <v>69</v>
      </c>
      <c r="N1516">
        <v>1</v>
      </c>
      <c r="O1516">
        <v>1.246</v>
      </c>
    </row>
    <row r="1517" spans="1:18">
      <c r="A1517" t="s">
        <v>2083</v>
      </c>
      <c r="B1517" t="s">
        <v>2082</v>
      </c>
      <c r="D1517">
        <v>2021</v>
      </c>
      <c r="E1517" t="s">
        <v>2260</v>
      </c>
      <c r="F1517" t="s">
        <v>2301</v>
      </c>
      <c r="G1517">
        <v>-32.016211111110998</v>
      </c>
      <c r="H1517">
        <v>115.531408333333</v>
      </c>
      <c r="I1517" t="s">
        <v>2333</v>
      </c>
      <c r="J1517" t="s">
        <v>2268</v>
      </c>
      <c r="K1517">
        <v>69</v>
      </c>
      <c r="L1517">
        <v>70</v>
      </c>
      <c r="N1517">
        <v>1</v>
      </c>
      <c r="O1517">
        <v>1.3726</v>
      </c>
    </row>
    <row r="1518" spans="1:18">
      <c r="A1518" t="s">
        <v>2083</v>
      </c>
      <c r="B1518" t="s">
        <v>2082</v>
      </c>
      <c r="D1518">
        <v>2021</v>
      </c>
      <c r="E1518" t="s">
        <v>2260</v>
      </c>
      <c r="F1518" t="s">
        <v>2301</v>
      </c>
      <c r="G1518">
        <v>-32.016211111110998</v>
      </c>
      <c r="H1518">
        <v>115.531408333333</v>
      </c>
      <c r="I1518" t="s">
        <v>2333</v>
      </c>
      <c r="J1518" t="s">
        <v>2268</v>
      </c>
      <c r="K1518">
        <v>70</v>
      </c>
      <c r="L1518">
        <v>71</v>
      </c>
      <c r="N1518">
        <v>1</v>
      </c>
      <c r="O1518">
        <v>1.2059</v>
      </c>
    </row>
    <row r="1519" spans="1:18">
      <c r="A1519" t="s">
        <v>2083</v>
      </c>
      <c r="B1519" t="s">
        <v>2082</v>
      </c>
      <c r="D1519">
        <v>2021</v>
      </c>
      <c r="E1519" t="s">
        <v>2260</v>
      </c>
      <c r="F1519" t="s">
        <v>2301</v>
      </c>
      <c r="G1519">
        <v>-32.016211111110998</v>
      </c>
      <c r="H1519">
        <v>115.531408333333</v>
      </c>
      <c r="I1519" t="s">
        <v>2333</v>
      </c>
      <c r="J1519" t="s">
        <v>2268</v>
      </c>
      <c r="K1519">
        <v>71</v>
      </c>
      <c r="L1519">
        <v>72</v>
      </c>
      <c r="N1519">
        <v>1</v>
      </c>
      <c r="O1519">
        <v>1.0538000000000001</v>
      </c>
    </row>
    <row r="1520" spans="1:18">
      <c r="A1520" t="s">
        <v>2083</v>
      </c>
      <c r="B1520" t="s">
        <v>2082</v>
      </c>
      <c r="D1520">
        <v>2021</v>
      </c>
      <c r="E1520" t="s">
        <v>2260</v>
      </c>
      <c r="F1520" t="s">
        <v>2301</v>
      </c>
      <c r="G1520">
        <v>-32.016211111110998</v>
      </c>
      <c r="H1520">
        <v>115.531408333333</v>
      </c>
      <c r="I1520" t="s">
        <v>2333</v>
      </c>
      <c r="J1520" t="s">
        <v>2268</v>
      </c>
      <c r="K1520">
        <v>72</v>
      </c>
      <c r="L1520">
        <v>73</v>
      </c>
      <c r="N1520">
        <v>1</v>
      </c>
      <c r="O1520">
        <v>1.4595</v>
      </c>
    </row>
    <row r="1521" spans="1:15">
      <c r="A1521" t="s">
        <v>2083</v>
      </c>
      <c r="B1521" t="s">
        <v>2082</v>
      </c>
      <c r="D1521">
        <v>2021</v>
      </c>
      <c r="E1521" t="s">
        <v>2260</v>
      </c>
      <c r="F1521" t="s">
        <v>2301</v>
      </c>
      <c r="G1521">
        <v>-32.016211111110998</v>
      </c>
      <c r="H1521">
        <v>115.531408333333</v>
      </c>
      <c r="I1521" t="s">
        <v>2333</v>
      </c>
      <c r="J1521" t="s">
        <v>2268</v>
      </c>
      <c r="K1521">
        <v>73</v>
      </c>
      <c r="L1521">
        <v>74</v>
      </c>
      <c r="N1521">
        <v>1</v>
      </c>
      <c r="O1521">
        <v>1.2173</v>
      </c>
    </row>
    <row r="1522" spans="1:15">
      <c r="A1522" t="s">
        <v>2083</v>
      </c>
      <c r="B1522" t="s">
        <v>2082</v>
      </c>
      <c r="D1522">
        <v>2021</v>
      </c>
      <c r="E1522" t="s">
        <v>2260</v>
      </c>
      <c r="F1522" t="s">
        <v>2301</v>
      </c>
      <c r="G1522">
        <v>-32.016211111110998</v>
      </c>
      <c r="H1522">
        <v>115.531408333333</v>
      </c>
      <c r="I1522" t="s">
        <v>2333</v>
      </c>
      <c r="J1522" t="s">
        <v>2268</v>
      </c>
      <c r="K1522">
        <v>74</v>
      </c>
      <c r="L1522">
        <v>75</v>
      </c>
      <c r="N1522">
        <v>1</v>
      </c>
      <c r="O1522">
        <v>1.0170999999999999</v>
      </c>
    </row>
    <row r="1523" spans="1:15">
      <c r="A1523" t="s">
        <v>2083</v>
      </c>
      <c r="B1523" t="s">
        <v>2082</v>
      </c>
      <c r="D1523">
        <v>2021</v>
      </c>
      <c r="E1523" t="s">
        <v>2260</v>
      </c>
      <c r="F1523" t="s">
        <v>2301</v>
      </c>
      <c r="G1523">
        <v>-32.016211111110998</v>
      </c>
      <c r="H1523">
        <v>115.531408333333</v>
      </c>
      <c r="I1523" t="s">
        <v>2333</v>
      </c>
      <c r="J1523" t="s">
        <v>2268</v>
      </c>
      <c r="K1523">
        <v>75</v>
      </c>
      <c r="L1523">
        <v>76</v>
      </c>
      <c r="N1523">
        <v>1</v>
      </c>
      <c r="O1523">
        <v>1.173</v>
      </c>
    </row>
    <row r="1524" spans="1:15">
      <c r="A1524" t="s">
        <v>2083</v>
      </c>
      <c r="B1524" t="s">
        <v>2082</v>
      </c>
      <c r="D1524">
        <v>2021</v>
      </c>
      <c r="E1524" t="s">
        <v>2260</v>
      </c>
      <c r="F1524" t="s">
        <v>2301</v>
      </c>
      <c r="G1524">
        <v>-32.016211111110998</v>
      </c>
      <c r="H1524">
        <v>115.531408333333</v>
      </c>
      <c r="I1524" t="s">
        <v>2333</v>
      </c>
      <c r="J1524" t="s">
        <v>2268</v>
      </c>
      <c r="K1524">
        <v>76</v>
      </c>
      <c r="L1524">
        <v>77</v>
      </c>
      <c r="N1524">
        <v>1</v>
      </c>
      <c r="O1524">
        <v>1.2109000000000001</v>
      </c>
    </row>
    <row r="1525" spans="1:15">
      <c r="A1525" t="s">
        <v>2083</v>
      </c>
      <c r="B1525" t="s">
        <v>2082</v>
      </c>
      <c r="D1525">
        <v>2021</v>
      </c>
      <c r="E1525" t="s">
        <v>2260</v>
      </c>
      <c r="F1525" t="s">
        <v>2301</v>
      </c>
      <c r="G1525">
        <v>-32.016211111110998</v>
      </c>
      <c r="H1525">
        <v>115.531408333333</v>
      </c>
      <c r="I1525" t="s">
        <v>2333</v>
      </c>
      <c r="J1525" t="s">
        <v>2268</v>
      </c>
      <c r="K1525">
        <v>77</v>
      </c>
      <c r="L1525">
        <v>78</v>
      </c>
      <c r="N1525">
        <v>1</v>
      </c>
      <c r="O1525">
        <v>1.1512</v>
      </c>
    </row>
    <row r="1526" spans="1:15">
      <c r="A1526" t="s">
        <v>2083</v>
      </c>
      <c r="B1526" t="s">
        <v>2082</v>
      </c>
      <c r="D1526">
        <v>2021</v>
      </c>
      <c r="E1526" t="s">
        <v>2260</v>
      </c>
      <c r="F1526" t="s">
        <v>2301</v>
      </c>
      <c r="G1526">
        <v>-32.016211111110998</v>
      </c>
      <c r="H1526">
        <v>115.531408333333</v>
      </c>
      <c r="I1526" t="s">
        <v>2333</v>
      </c>
      <c r="J1526" t="s">
        <v>2268</v>
      </c>
      <c r="K1526">
        <v>78</v>
      </c>
      <c r="L1526">
        <v>79</v>
      </c>
      <c r="N1526">
        <v>1</v>
      </c>
      <c r="O1526">
        <v>0.98280000000000001</v>
      </c>
    </row>
    <row r="1527" spans="1:15">
      <c r="A1527" t="s">
        <v>2083</v>
      </c>
      <c r="B1527" t="s">
        <v>2082</v>
      </c>
      <c r="D1527">
        <v>2021</v>
      </c>
      <c r="E1527" t="s">
        <v>2260</v>
      </c>
      <c r="F1527" t="s">
        <v>2301</v>
      </c>
      <c r="G1527">
        <v>-32.016211111110998</v>
      </c>
      <c r="H1527">
        <v>115.531408333333</v>
      </c>
      <c r="I1527" t="s">
        <v>2333</v>
      </c>
      <c r="J1527" t="s">
        <v>2268</v>
      </c>
      <c r="K1527">
        <v>79</v>
      </c>
      <c r="L1527">
        <v>80</v>
      </c>
      <c r="N1527">
        <v>1</v>
      </c>
      <c r="O1527">
        <v>1.1398999999999999</v>
      </c>
    </row>
    <row r="1528" spans="1:15">
      <c r="A1528" t="s">
        <v>2083</v>
      </c>
      <c r="B1528" t="s">
        <v>2082</v>
      </c>
      <c r="D1528">
        <v>2021</v>
      </c>
      <c r="E1528" t="s">
        <v>2260</v>
      </c>
      <c r="F1528" t="s">
        <v>2301</v>
      </c>
      <c r="G1528">
        <v>-32.016211111110998</v>
      </c>
      <c r="H1528">
        <v>115.531408333333</v>
      </c>
      <c r="I1528" t="s">
        <v>2333</v>
      </c>
      <c r="J1528" t="s">
        <v>2268</v>
      </c>
      <c r="K1528">
        <v>80</v>
      </c>
      <c r="L1528">
        <v>81</v>
      </c>
      <c r="N1528">
        <v>1</v>
      </c>
      <c r="O1528">
        <v>1.0426</v>
      </c>
    </row>
    <row r="1529" spans="1:15">
      <c r="A1529" t="s">
        <v>2083</v>
      </c>
      <c r="B1529" t="s">
        <v>2082</v>
      </c>
      <c r="D1529">
        <v>2021</v>
      </c>
      <c r="E1529" t="s">
        <v>2260</v>
      </c>
      <c r="F1529" t="s">
        <v>2301</v>
      </c>
      <c r="G1529">
        <v>-32.016211111110998</v>
      </c>
      <c r="H1529">
        <v>115.531408333333</v>
      </c>
      <c r="I1529" t="s">
        <v>2333</v>
      </c>
      <c r="J1529" t="s">
        <v>2268</v>
      </c>
      <c r="K1529">
        <v>81</v>
      </c>
      <c r="L1529">
        <v>82</v>
      </c>
      <c r="N1529">
        <v>1</v>
      </c>
      <c r="O1529">
        <v>1.3320000000000001</v>
      </c>
    </row>
    <row r="1530" spans="1:15">
      <c r="A1530" t="s">
        <v>2083</v>
      </c>
      <c r="B1530" t="s">
        <v>2082</v>
      </c>
      <c r="D1530">
        <v>2021</v>
      </c>
      <c r="E1530" t="s">
        <v>2260</v>
      </c>
      <c r="F1530" t="s">
        <v>2301</v>
      </c>
      <c r="G1530">
        <v>-32.016211111110998</v>
      </c>
      <c r="H1530">
        <v>115.531408333333</v>
      </c>
      <c r="I1530" t="s">
        <v>2333</v>
      </c>
      <c r="J1530" t="s">
        <v>2268</v>
      </c>
      <c r="K1530">
        <v>82</v>
      </c>
      <c r="L1530">
        <v>83</v>
      </c>
      <c r="N1530">
        <v>1</v>
      </c>
      <c r="O1530">
        <v>0.88219999999999998</v>
      </c>
    </row>
    <row r="1531" spans="1:15">
      <c r="A1531" t="s">
        <v>2083</v>
      </c>
      <c r="B1531" t="s">
        <v>2082</v>
      </c>
      <c r="D1531">
        <v>2021</v>
      </c>
      <c r="E1531" t="s">
        <v>2260</v>
      </c>
      <c r="F1531" t="s">
        <v>2301</v>
      </c>
      <c r="G1531">
        <v>-32.016211111110998</v>
      </c>
      <c r="H1531">
        <v>115.531408333333</v>
      </c>
      <c r="I1531" t="s">
        <v>2333</v>
      </c>
      <c r="J1531" t="s">
        <v>2268</v>
      </c>
      <c r="K1531">
        <v>83</v>
      </c>
      <c r="L1531">
        <v>84</v>
      </c>
      <c r="N1531">
        <v>1</v>
      </c>
      <c r="O1531">
        <v>1.1933</v>
      </c>
    </row>
    <row r="1532" spans="1:15">
      <c r="A1532" t="s">
        <v>2083</v>
      </c>
      <c r="B1532" t="s">
        <v>2082</v>
      </c>
      <c r="D1532">
        <v>2021</v>
      </c>
      <c r="E1532" t="s">
        <v>2260</v>
      </c>
      <c r="F1532" t="s">
        <v>2301</v>
      </c>
      <c r="G1532">
        <v>-32.016211111110998</v>
      </c>
      <c r="H1532">
        <v>115.531408333333</v>
      </c>
      <c r="I1532" t="s">
        <v>2333</v>
      </c>
      <c r="J1532" t="s">
        <v>2268</v>
      </c>
      <c r="K1532">
        <v>84</v>
      </c>
      <c r="L1532">
        <v>85</v>
      </c>
      <c r="N1532">
        <v>1</v>
      </c>
      <c r="O1532">
        <v>0.89219999999999999</v>
      </c>
    </row>
    <row r="1533" spans="1:15">
      <c r="A1533" t="s">
        <v>2083</v>
      </c>
      <c r="B1533" t="s">
        <v>2082</v>
      </c>
      <c r="D1533">
        <v>2021</v>
      </c>
      <c r="E1533" t="s">
        <v>2260</v>
      </c>
      <c r="F1533" t="s">
        <v>2301</v>
      </c>
      <c r="G1533">
        <v>-32.016211111110998</v>
      </c>
      <c r="H1533">
        <v>115.531408333333</v>
      </c>
      <c r="I1533" t="s">
        <v>2333</v>
      </c>
      <c r="J1533" t="s">
        <v>2268</v>
      </c>
      <c r="K1533">
        <v>85</v>
      </c>
      <c r="L1533">
        <v>86</v>
      </c>
      <c r="N1533">
        <v>1</v>
      </c>
      <c r="O1533">
        <v>1.1738999999999999</v>
      </c>
    </row>
    <row r="1534" spans="1:15">
      <c r="A1534" t="s">
        <v>2083</v>
      </c>
      <c r="B1534" t="s">
        <v>2082</v>
      </c>
      <c r="D1534">
        <v>2021</v>
      </c>
      <c r="E1534" t="s">
        <v>2260</v>
      </c>
      <c r="F1534" t="s">
        <v>2301</v>
      </c>
      <c r="G1534">
        <v>-32.016211111110998</v>
      </c>
      <c r="H1534">
        <v>115.531408333333</v>
      </c>
      <c r="I1534" t="s">
        <v>2333</v>
      </c>
      <c r="J1534" t="s">
        <v>2268</v>
      </c>
      <c r="K1534">
        <v>86</v>
      </c>
      <c r="L1534">
        <v>87</v>
      </c>
      <c r="N1534">
        <v>1</v>
      </c>
      <c r="O1534">
        <v>1.2676000000000001</v>
      </c>
    </row>
    <row r="1535" spans="1:15">
      <c r="A1535" t="s">
        <v>2083</v>
      </c>
      <c r="B1535" t="s">
        <v>2082</v>
      </c>
      <c r="D1535">
        <v>2021</v>
      </c>
      <c r="E1535" t="s">
        <v>2260</v>
      </c>
      <c r="F1535" t="s">
        <v>2301</v>
      </c>
      <c r="G1535">
        <v>-32.016211111110998</v>
      </c>
      <c r="H1535">
        <v>115.531408333333</v>
      </c>
      <c r="I1535" t="s">
        <v>2333</v>
      </c>
      <c r="J1535" t="s">
        <v>2268</v>
      </c>
      <c r="K1535">
        <v>87</v>
      </c>
      <c r="L1535">
        <v>88</v>
      </c>
      <c r="N1535">
        <v>1</v>
      </c>
      <c r="O1535">
        <v>0.89700000000000002</v>
      </c>
    </row>
    <row r="1536" spans="1:15">
      <c r="A1536" t="s">
        <v>2083</v>
      </c>
      <c r="B1536" t="s">
        <v>2082</v>
      </c>
      <c r="D1536">
        <v>2021</v>
      </c>
      <c r="E1536" t="s">
        <v>2260</v>
      </c>
      <c r="F1536" t="s">
        <v>2301</v>
      </c>
      <c r="G1536">
        <v>-32.016211111110998</v>
      </c>
      <c r="H1536">
        <v>115.531408333333</v>
      </c>
      <c r="I1536" t="s">
        <v>2333</v>
      </c>
      <c r="J1536" t="s">
        <v>2268</v>
      </c>
      <c r="K1536">
        <v>88</v>
      </c>
      <c r="L1536">
        <v>89</v>
      </c>
      <c r="N1536">
        <v>1</v>
      </c>
      <c r="O1536">
        <v>1.1456999999999999</v>
      </c>
    </row>
    <row r="1537" spans="1:18">
      <c r="A1537" t="s">
        <v>2083</v>
      </c>
      <c r="B1537" t="s">
        <v>2082</v>
      </c>
      <c r="D1537">
        <v>2021</v>
      </c>
      <c r="E1537" t="s">
        <v>2260</v>
      </c>
      <c r="F1537" t="s">
        <v>2301</v>
      </c>
      <c r="G1537">
        <v>-32.016211111110998</v>
      </c>
      <c r="H1537">
        <v>115.531408333333</v>
      </c>
      <c r="I1537" t="s">
        <v>2333</v>
      </c>
      <c r="J1537" t="s">
        <v>2268</v>
      </c>
      <c r="K1537">
        <v>89</v>
      </c>
      <c r="L1537">
        <v>90</v>
      </c>
      <c r="N1537">
        <v>1</v>
      </c>
      <c r="O1537">
        <v>1.1727000000000001</v>
      </c>
    </row>
    <row r="1538" spans="1:18">
      <c r="A1538" t="s">
        <v>2083</v>
      </c>
      <c r="B1538" t="s">
        <v>2082</v>
      </c>
      <c r="D1538">
        <v>2021</v>
      </c>
      <c r="E1538" t="s">
        <v>2260</v>
      </c>
      <c r="F1538" t="s">
        <v>2301</v>
      </c>
      <c r="G1538">
        <v>-32.016211111110998</v>
      </c>
      <c r="H1538">
        <v>115.531408333333</v>
      </c>
      <c r="I1538" t="s">
        <v>2333</v>
      </c>
      <c r="J1538" t="s">
        <v>2268</v>
      </c>
      <c r="K1538">
        <v>90</v>
      </c>
      <c r="L1538">
        <v>91</v>
      </c>
      <c r="N1538">
        <v>1</v>
      </c>
      <c r="O1538">
        <v>1.0888</v>
      </c>
    </row>
    <row r="1539" spans="1:18">
      <c r="A1539" t="s">
        <v>2083</v>
      </c>
      <c r="B1539" t="s">
        <v>2082</v>
      </c>
      <c r="D1539">
        <v>2021</v>
      </c>
      <c r="E1539" t="s">
        <v>2260</v>
      </c>
      <c r="F1539" t="s">
        <v>2301</v>
      </c>
      <c r="G1539">
        <v>-32.016211111110998</v>
      </c>
      <c r="H1539">
        <v>115.531408333333</v>
      </c>
      <c r="I1539" t="s">
        <v>2333</v>
      </c>
      <c r="J1539" t="s">
        <v>2268</v>
      </c>
      <c r="K1539">
        <v>91</v>
      </c>
      <c r="L1539">
        <v>92</v>
      </c>
      <c r="N1539">
        <v>1</v>
      </c>
      <c r="O1539">
        <v>1.2265999999999999</v>
      </c>
    </row>
    <row r="1540" spans="1:18">
      <c r="A1540" t="s">
        <v>2083</v>
      </c>
      <c r="B1540" t="s">
        <v>2082</v>
      </c>
      <c r="D1540">
        <v>2021</v>
      </c>
      <c r="E1540" t="s">
        <v>2260</v>
      </c>
      <c r="F1540" t="s">
        <v>2301</v>
      </c>
      <c r="G1540">
        <v>-32.016069444444298</v>
      </c>
      <c r="H1540">
        <v>115.531188888888</v>
      </c>
      <c r="I1540" t="s">
        <v>2333</v>
      </c>
      <c r="J1540" t="s">
        <v>2267</v>
      </c>
      <c r="K1540">
        <v>0</v>
      </c>
      <c r="L1540">
        <v>1</v>
      </c>
      <c r="N1540">
        <v>1</v>
      </c>
      <c r="O1540">
        <v>0.62219999999999998</v>
      </c>
      <c r="R1540">
        <v>1.5057</v>
      </c>
    </row>
    <row r="1541" spans="1:18">
      <c r="A1541" t="s">
        <v>2083</v>
      </c>
      <c r="B1541" t="s">
        <v>2082</v>
      </c>
      <c r="D1541">
        <v>2021</v>
      </c>
      <c r="E1541" t="s">
        <v>2260</v>
      </c>
      <c r="F1541" t="s">
        <v>2301</v>
      </c>
      <c r="G1541">
        <v>-32.016069444444298</v>
      </c>
      <c r="H1541">
        <v>115.531188888888</v>
      </c>
      <c r="I1541" t="s">
        <v>2333</v>
      </c>
      <c r="J1541" t="s">
        <v>2267</v>
      </c>
      <c r="K1541">
        <v>1</v>
      </c>
      <c r="L1541">
        <v>2</v>
      </c>
      <c r="N1541">
        <v>1</v>
      </c>
      <c r="O1541">
        <v>1.1341000000000001</v>
      </c>
      <c r="R1541">
        <v>1.0067999999999999</v>
      </c>
    </row>
    <row r="1542" spans="1:18">
      <c r="A1542" t="s">
        <v>2083</v>
      </c>
      <c r="B1542" t="s">
        <v>2082</v>
      </c>
      <c r="D1542">
        <v>2021</v>
      </c>
      <c r="E1542" t="s">
        <v>2260</v>
      </c>
      <c r="F1542" t="s">
        <v>2301</v>
      </c>
      <c r="G1542">
        <v>-32.016069444444298</v>
      </c>
      <c r="H1542">
        <v>115.531188888888</v>
      </c>
      <c r="I1542" t="s">
        <v>2333</v>
      </c>
      <c r="J1542" t="s">
        <v>2267</v>
      </c>
      <c r="K1542">
        <v>2</v>
      </c>
      <c r="L1542">
        <v>3</v>
      </c>
      <c r="N1542">
        <v>1</v>
      </c>
      <c r="O1542">
        <v>1.2035</v>
      </c>
      <c r="R1542">
        <v>1.0067999999999999</v>
      </c>
    </row>
    <row r="1543" spans="1:18">
      <c r="A1543" t="s">
        <v>2083</v>
      </c>
      <c r="B1543" t="s">
        <v>2082</v>
      </c>
      <c r="D1543">
        <v>2021</v>
      </c>
      <c r="E1543" t="s">
        <v>2260</v>
      </c>
      <c r="F1543" t="s">
        <v>2301</v>
      </c>
      <c r="G1543">
        <v>-32.016069444444298</v>
      </c>
      <c r="H1543">
        <v>115.531188888888</v>
      </c>
      <c r="I1543" t="s">
        <v>2333</v>
      </c>
      <c r="J1543" t="s">
        <v>2267</v>
      </c>
      <c r="K1543">
        <v>3</v>
      </c>
      <c r="L1543">
        <v>4</v>
      </c>
      <c r="N1543">
        <v>1</v>
      </c>
      <c r="O1543">
        <v>1.2263999999999999</v>
      </c>
      <c r="R1543">
        <v>0.50800000000000001</v>
      </c>
    </row>
    <row r="1544" spans="1:18">
      <c r="A1544" t="s">
        <v>2083</v>
      </c>
      <c r="B1544" t="s">
        <v>2082</v>
      </c>
      <c r="D1544">
        <v>2021</v>
      </c>
      <c r="E1544" t="s">
        <v>2260</v>
      </c>
      <c r="F1544" t="s">
        <v>2301</v>
      </c>
      <c r="G1544">
        <v>-32.016069444444298</v>
      </c>
      <c r="H1544">
        <v>115.531188888888</v>
      </c>
      <c r="I1544" t="s">
        <v>2333</v>
      </c>
      <c r="J1544" t="s">
        <v>2267</v>
      </c>
      <c r="K1544">
        <v>4</v>
      </c>
      <c r="L1544">
        <v>5</v>
      </c>
      <c r="N1544">
        <v>1</v>
      </c>
      <c r="O1544">
        <v>0.85760000000000003</v>
      </c>
      <c r="R1544">
        <v>0.54849999999999999</v>
      </c>
    </row>
    <row r="1545" spans="1:18">
      <c r="A1545" t="s">
        <v>2083</v>
      </c>
      <c r="B1545" t="s">
        <v>2082</v>
      </c>
      <c r="D1545">
        <v>2021</v>
      </c>
      <c r="E1545" t="s">
        <v>2260</v>
      </c>
      <c r="F1545" t="s">
        <v>2301</v>
      </c>
      <c r="G1545">
        <v>-32.016069444444298</v>
      </c>
      <c r="H1545">
        <v>115.531188888888</v>
      </c>
      <c r="I1545" t="s">
        <v>2333</v>
      </c>
      <c r="J1545" t="s">
        <v>2267</v>
      </c>
      <c r="K1545">
        <v>5</v>
      </c>
      <c r="L1545">
        <v>6</v>
      </c>
      <c r="N1545">
        <v>1</v>
      </c>
      <c r="O1545">
        <v>1.3569</v>
      </c>
      <c r="R1545">
        <v>0.54849999999999999</v>
      </c>
    </row>
    <row r="1546" spans="1:18">
      <c r="A1546" t="s">
        <v>2083</v>
      </c>
      <c r="B1546" t="s">
        <v>2082</v>
      </c>
      <c r="D1546">
        <v>2021</v>
      </c>
      <c r="E1546" t="s">
        <v>2260</v>
      </c>
      <c r="F1546" t="s">
        <v>2301</v>
      </c>
      <c r="G1546">
        <v>-32.016069444444298</v>
      </c>
      <c r="H1546">
        <v>115.531188888888</v>
      </c>
      <c r="I1546" t="s">
        <v>2333</v>
      </c>
      <c r="J1546" t="s">
        <v>2267</v>
      </c>
      <c r="K1546">
        <v>6</v>
      </c>
      <c r="L1546">
        <v>7</v>
      </c>
      <c r="N1546">
        <v>1</v>
      </c>
      <c r="O1546">
        <v>1.2723</v>
      </c>
      <c r="R1546">
        <v>0.58889999999999998</v>
      </c>
    </row>
    <row r="1547" spans="1:18">
      <c r="A1547" t="s">
        <v>2083</v>
      </c>
      <c r="B1547" t="s">
        <v>2082</v>
      </c>
      <c r="D1547">
        <v>2021</v>
      </c>
      <c r="E1547" t="s">
        <v>2260</v>
      </c>
      <c r="F1547" t="s">
        <v>2301</v>
      </c>
      <c r="G1547">
        <v>-32.016069444444298</v>
      </c>
      <c r="H1547">
        <v>115.531188888888</v>
      </c>
      <c r="I1547" t="s">
        <v>2333</v>
      </c>
      <c r="J1547" t="s">
        <v>2267</v>
      </c>
      <c r="K1547">
        <v>7</v>
      </c>
      <c r="L1547">
        <v>8</v>
      </c>
      <c r="N1547">
        <v>1</v>
      </c>
      <c r="O1547">
        <v>1.2171000000000001</v>
      </c>
      <c r="R1547">
        <v>0.55620000000000003</v>
      </c>
    </row>
    <row r="1548" spans="1:18">
      <c r="A1548" t="s">
        <v>2083</v>
      </c>
      <c r="B1548" t="s">
        <v>2082</v>
      </c>
      <c r="D1548">
        <v>2021</v>
      </c>
      <c r="E1548" t="s">
        <v>2260</v>
      </c>
      <c r="F1548" t="s">
        <v>2301</v>
      </c>
      <c r="G1548">
        <v>-32.016069444444298</v>
      </c>
      <c r="H1548">
        <v>115.531188888888</v>
      </c>
      <c r="I1548" t="s">
        <v>2333</v>
      </c>
      <c r="J1548" t="s">
        <v>2267</v>
      </c>
      <c r="K1548">
        <v>8</v>
      </c>
      <c r="L1548">
        <v>9</v>
      </c>
      <c r="N1548">
        <v>1</v>
      </c>
      <c r="O1548">
        <v>1.2082999999999999</v>
      </c>
      <c r="R1548">
        <v>0.55620000000000003</v>
      </c>
    </row>
    <row r="1549" spans="1:18">
      <c r="A1549" t="s">
        <v>2083</v>
      </c>
      <c r="B1549" t="s">
        <v>2082</v>
      </c>
      <c r="D1549">
        <v>2021</v>
      </c>
      <c r="E1549" t="s">
        <v>2260</v>
      </c>
      <c r="F1549" t="s">
        <v>2301</v>
      </c>
      <c r="G1549">
        <v>-32.016069444444298</v>
      </c>
      <c r="H1549">
        <v>115.531188888888</v>
      </c>
      <c r="I1549" t="s">
        <v>2333</v>
      </c>
      <c r="J1549" t="s">
        <v>2267</v>
      </c>
      <c r="K1549">
        <v>9</v>
      </c>
      <c r="L1549">
        <v>10</v>
      </c>
      <c r="N1549">
        <v>1</v>
      </c>
      <c r="O1549">
        <v>1.3736999999999999</v>
      </c>
      <c r="R1549">
        <v>0.52349999999999997</v>
      </c>
    </row>
    <row r="1550" spans="1:18">
      <c r="A1550" t="s">
        <v>2083</v>
      </c>
      <c r="B1550" t="s">
        <v>2082</v>
      </c>
      <c r="D1550">
        <v>2021</v>
      </c>
      <c r="E1550" t="s">
        <v>2260</v>
      </c>
      <c r="F1550" t="s">
        <v>2301</v>
      </c>
      <c r="G1550">
        <v>-32.016069444444298</v>
      </c>
      <c r="H1550">
        <v>115.531188888888</v>
      </c>
      <c r="I1550" t="s">
        <v>2333</v>
      </c>
      <c r="J1550" t="s">
        <v>2267</v>
      </c>
      <c r="K1550">
        <v>10</v>
      </c>
      <c r="L1550">
        <v>11</v>
      </c>
      <c r="N1550">
        <v>1</v>
      </c>
      <c r="O1550">
        <v>0.91830000000000001</v>
      </c>
      <c r="R1550">
        <v>0.626</v>
      </c>
    </row>
    <row r="1551" spans="1:18">
      <c r="A1551" t="s">
        <v>2083</v>
      </c>
      <c r="B1551" t="s">
        <v>2082</v>
      </c>
      <c r="D1551">
        <v>2021</v>
      </c>
      <c r="E1551" t="s">
        <v>2260</v>
      </c>
      <c r="F1551" t="s">
        <v>2301</v>
      </c>
      <c r="G1551">
        <v>-32.016069444444298</v>
      </c>
      <c r="H1551">
        <v>115.531188888888</v>
      </c>
      <c r="I1551" t="s">
        <v>2333</v>
      </c>
      <c r="J1551" t="s">
        <v>2267</v>
      </c>
      <c r="K1551">
        <v>11</v>
      </c>
      <c r="L1551">
        <v>12</v>
      </c>
      <c r="N1551">
        <v>1</v>
      </c>
      <c r="O1551">
        <v>1.3076000000000001</v>
      </c>
      <c r="R1551">
        <v>0.626</v>
      </c>
    </row>
    <row r="1552" spans="1:18">
      <c r="A1552" t="s">
        <v>2083</v>
      </c>
      <c r="B1552" t="s">
        <v>2082</v>
      </c>
      <c r="D1552">
        <v>2021</v>
      </c>
      <c r="E1552" t="s">
        <v>2260</v>
      </c>
      <c r="F1552" t="s">
        <v>2301</v>
      </c>
      <c r="G1552">
        <v>-32.016069444444298</v>
      </c>
      <c r="H1552">
        <v>115.531188888888</v>
      </c>
      <c r="I1552" t="s">
        <v>2333</v>
      </c>
      <c r="J1552" t="s">
        <v>2267</v>
      </c>
      <c r="K1552">
        <v>12</v>
      </c>
      <c r="L1552">
        <v>13</v>
      </c>
      <c r="N1552">
        <v>1</v>
      </c>
      <c r="O1552">
        <v>0.89370000000000005</v>
      </c>
      <c r="R1552">
        <v>0.72850000000000004</v>
      </c>
    </row>
    <row r="1553" spans="1:18">
      <c r="A1553" t="s">
        <v>2083</v>
      </c>
      <c r="B1553" t="s">
        <v>2082</v>
      </c>
      <c r="D1553">
        <v>2021</v>
      </c>
      <c r="E1553" t="s">
        <v>2260</v>
      </c>
      <c r="F1553" t="s">
        <v>2301</v>
      </c>
      <c r="G1553">
        <v>-32.016069444444298</v>
      </c>
      <c r="H1553">
        <v>115.531188888888</v>
      </c>
      <c r="I1553" t="s">
        <v>2333</v>
      </c>
      <c r="J1553" t="s">
        <v>2267</v>
      </c>
      <c r="K1553">
        <v>13</v>
      </c>
      <c r="L1553">
        <v>14</v>
      </c>
      <c r="N1553">
        <v>1</v>
      </c>
      <c r="O1553">
        <v>0.99150000000000005</v>
      </c>
      <c r="R1553">
        <v>1.0807</v>
      </c>
    </row>
    <row r="1554" spans="1:18">
      <c r="A1554" t="s">
        <v>2083</v>
      </c>
      <c r="B1554" t="s">
        <v>2082</v>
      </c>
      <c r="D1554">
        <v>2021</v>
      </c>
      <c r="E1554" t="s">
        <v>2260</v>
      </c>
      <c r="F1554" t="s">
        <v>2301</v>
      </c>
      <c r="G1554">
        <v>-32.016069444444298</v>
      </c>
      <c r="H1554">
        <v>115.531188888888</v>
      </c>
      <c r="I1554" t="s">
        <v>2333</v>
      </c>
      <c r="J1554" t="s">
        <v>2267</v>
      </c>
      <c r="K1554">
        <v>14</v>
      </c>
      <c r="L1554">
        <v>15</v>
      </c>
      <c r="N1554">
        <v>1</v>
      </c>
      <c r="O1554">
        <v>1.2603</v>
      </c>
      <c r="R1554">
        <v>1.0807</v>
      </c>
    </row>
    <row r="1555" spans="1:18">
      <c r="A1555" t="s">
        <v>2083</v>
      </c>
      <c r="B1555" t="s">
        <v>2082</v>
      </c>
      <c r="D1555">
        <v>2021</v>
      </c>
      <c r="E1555" t="s">
        <v>2260</v>
      </c>
      <c r="F1555" t="s">
        <v>2301</v>
      </c>
      <c r="G1555">
        <v>-32.016069444444298</v>
      </c>
      <c r="H1555">
        <v>115.531188888888</v>
      </c>
      <c r="I1555" t="s">
        <v>2333</v>
      </c>
      <c r="J1555" t="s">
        <v>2267</v>
      </c>
      <c r="K1555">
        <v>15</v>
      </c>
      <c r="L1555">
        <v>16</v>
      </c>
      <c r="N1555">
        <v>1</v>
      </c>
      <c r="O1555">
        <v>1.0620000000000001</v>
      </c>
      <c r="R1555">
        <v>1.4330000000000001</v>
      </c>
    </row>
    <row r="1556" spans="1:18">
      <c r="A1556" t="s">
        <v>2083</v>
      </c>
      <c r="B1556" t="s">
        <v>2082</v>
      </c>
      <c r="D1556">
        <v>2021</v>
      </c>
      <c r="E1556" t="s">
        <v>2260</v>
      </c>
      <c r="F1556" t="s">
        <v>2301</v>
      </c>
      <c r="G1556">
        <v>-32.016069444444298</v>
      </c>
      <c r="H1556">
        <v>115.531188888888</v>
      </c>
      <c r="I1556" t="s">
        <v>2333</v>
      </c>
      <c r="J1556" t="s">
        <v>2267</v>
      </c>
      <c r="K1556">
        <v>16</v>
      </c>
      <c r="L1556">
        <v>17</v>
      </c>
      <c r="N1556">
        <v>1</v>
      </c>
      <c r="O1556">
        <v>0.70079999999999998</v>
      </c>
      <c r="R1556">
        <v>1.6367</v>
      </c>
    </row>
    <row r="1557" spans="1:18">
      <c r="A1557" t="s">
        <v>2083</v>
      </c>
      <c r="B1557" t="s">
        <v>2082</v>
      </c>
      <c r="D1557">
        <v>2021</v>
      </c>
      <c r="E1557" t="s">
        <v>2260</v>
      </c>
      <c r="F1557" t="s">
        <v>2301</v>
      </c>
      <c r="G1557">
        <v>-32.016069444444298</v>
      </c>
      <c r="H1557">
        <v>115.531188888888</v>
      </c>
      <c r="I1557" t="s">
        <v>2333</v>
      </c>
      <c r="J1557" t="s">
        <v>2267</v>
      </c>
      <c r="K1557">
        <v>17</v>
      </c>
      <c r="L1557">
        <v>18</v>
      </c>
      <c r="N1557">
        <v>1</v>
      </c>
      <c r="O1557">
        <v>0.77239999999999998</v>
      </c>
      <c r="R1557">
        <v>1.6367</v>
      </c>
    </row>
    <row r="1558" spans="1:18">
      <c r="A1558" t="s">
        <v>2083</v>
      </c>
      <c r="B1558" t="s">
        <v>2082</v>
      </c>
      <c r="D1558">
        <v>2021</v>
      </c>
      <c r="E1558" t="s">
        <v>2260</v>
      </c>
      <c r="F1558" t="s">
        <v>2301</v>
      </c>
      <c r="G1558">
        <v>-32.016069444444298</v>
      </c>
      <c r="H1558">
        <v>115.531188888888</v>
      </c>
      <c r="I1558" t="s">
        <v>2333</v>
      </c>
      <c r="J1558" t="s">
        <v>2267</v>
      </c>
      <c r="K1558">
        <v>18</v>
      </c>
      <c r="L1558">
        <v>19</v>
      </c>
      <c r="N1558">
        <v>1</v>
      </c>
      <c r="O1558">
        <v>0.84909999999999997</v>
      </c>
      <c r="R1558">
        <v>1.8404</v>
      </c>
    </row>
    <row r="1559" spans="1:18">
      <c r="A1559" t="s">
        <v>2083</v>
      </c>
      <c r="B1559" t="s">
        <v>2082</v>
      </c>
      <c r="D1559">
        <v>2021</v>
      </c>
      <c r="E1559" t="s">
        <v>2260</v>
      </c>
      <c r="F1559" t="s">
        <v>2301</v>
      </c>
      <c r="G1559">
        <v>-32.016069444444298</v>
      </c>
      <c r="H1559">
        <v>115.531188888888</v>
      </c>
      <c r="I1559" t="s">
        <v>2333</v>
      </c>
      <c r="J1559" t="s">
        <v>2267</v>
      </c>
      <c r="K1559">
        <v>19</v>
      </c>
      <c r="L1559">
        <v>20</v>
      </c>
      <c r="N1559">
        <v>1</v>
      </c>
      <c r="O1559">
        <v>1.087</v>
      </c>
      <c r="R1559">
        <v>1.2779</v>
      </c>
    </row>
    <row r="1560" spans="1:18">
      <c r="A1560" t="s">
        <v>2083</v>
      </c>
      <c r="B1560" t="s">
        <v>2082</v>
      </c>
      <c r="D1560">
        <v>2021</v>
      </c>
      <c r="E1560" t="s">
        <v>2260</v>
      </c>
      <c r="F1560" t="s">
        <v>2301</v>
      </c>
      <c r="G1560">
        <v>-32.016069444444298</v>
      </c>
      <c r="H1560">
        <v>115.531188888888</v>
      </c>
      <c r="I1560" t="s">
        <v>2333</v>
      </c>
      <c r="J1560" t="s">
        <v>2267</v>
      </c>
      <c r="K1560">
        <v>20</v>
      </c>
      <c r="L1560">
        <v>21</v>
      </c>
      <c r="N1560">
        <v>1</v>
      </c>
      <c r="O1560">
        <v>1.3929</v>
      </c>
      <c r="R1560">
        <v>1.2779</v>
      </c>
    </row>
    <row r="1561" spans="1:18">
      <c r="A1561" t="s">
        <v>2083</v>
      </c>
      <c r="B1561" t="s">
        <v>2082</v>
      </c>
      <c r="D1561">
        <v>2021</v>
      </c>
      <c r="E1561" t="s">
        <v>2260</v>
      </c>
      <c r="F1561" t="s">
        <v>2301</v>
      </c>
      <c r="G1561">
        <v>-32.016069444444298</v>
      </c>
      <c r="H1561">
        <v>115.531188888888</v>
      </c>
      <c r="I1561" t="s">
        <v>2333</v>
      </c>
      <c r="J1561" t="s">
        <v>2267</v>
      </c>
      <c r="K1561">
        <v>21</v>
      </c>
      <c r="L1561">
        <v>22</v>
      </c>
      <c r="N1561">
        <v>1</v>
      </c>
      <c r="O1561">
        <v>1.1987000000000001</v>
      </c>
      <c r="R1561">
        <v>0.71540000000000004</v>
      </c>
    </row>
    <row r="1562" spans="1:18">
      <c r="A1562" t="s">
        <v>2083</v>
      </c>
      <c r="B1562" t="s">
        <v>2082</v>
      </c>
      <c r="D1562">
        <v>2021</v>
      </c>
      <c r="E1562" t="s">
        <v>2260</v>
      </c>
      <c r="F1562" t="s">
        <v>2301</v>
      </c>
      <c r="G1562">
        <v>-32.016069444444298</v>
      </c>
      <c r="H1562">
        <v>115.531188888888</v>
      </c>
      <c r="I1562" t="s">
        <v>2333</v>
      </c>
      <c r="J1562" t="s">
        <v>2267</v>
      </c>
      <c r="K1562">
        <v>22</v>
      </c>
      <c r="L1562">
        <v>23</v>
      </c>
      <c r="N1562">
        <v>1</v>
      </c>
      <c r="O1562">
        <v>1.2924</v>
      </c>
      <c r="R1562">
        <v>0.70679999999999998</v>
      </c>
    </row>
    <row r="1563" spans="1:18">
      <c r="A1563" t="s">
        <v>2083</v>
      </c>
      <c r="B1563" t="s">
        <v>2082</v>
      </c>
      <c r="D1563">
        <v>2021</v>
      </c>
      <c r="E1563" t="s">
        <v>2260</v>
      </c>
      <c r="F1563" t="s">
        <v>2301</v>
      </c>
      <c r="G1563">
        <v>-32.016069444444298</v>
      </c>
      <c r="H1563">
        <v>115.531188888888</v>
      </c>
      <c r="I1563" t="s">
        <v>2333</v>
      </c>
      <c r="J1563" t="s">
        <v>2267</v>
      </c>
      <c r="K1563">
        <v>23</v>
      </c>
      <c r="L1563">
        <v>24</v>
      </c>
      <c r="N1563">
        <v>1</v>
      </c>
      <c r="O1563">
        <v>1.4605999999999999</v>
      </c>
      <c r="R1563">
        <v>0.70679999999999998</v>
      </c>
    </row>
    <row r="1564" spans="1:18">
      <c r="A1564" t="s">
        <v>2083</v>
      </c>
      <c r="B1564" t="s">
        <v>2082</v>
      </c>
      <c r="D1564">
        <v>2021</v>
      </c>
      <c r="E1564" t="s">
        <v>2260</v>
      </c>
      <c r="F1564" t="s">
        <v>2301</v>
      </c>
      <c r="G1564">
        <v>-32.016069444444298</v>
      </c>
      <c r="H1564">
        <v>115.531188888888</v>
      </c>
      <c r="I1564" t="s">
        <v>2333</v>
      </c>
      <c r="J1564" t="s">
        <v>2267</v>
      </c>
      <c r="K1564">
        <v>24</v>
      </c>
      <c r="L1564">
        <v>25</v>
      </c>
      <c r="N1564">
        <v>1</v>
      </c>
      <c r="O1564">
        <v>0.99409999999999998</v>
      </c>
      <c r="R1564">
        <v>0.69830000000000003</v>
      </c>
    </row>
    <row r="1565" spans="1:18">
      <c r="A1565" t="s">
        <v>2083</v>
      </c>
      <c r="B1565" t="s">
        <v>2082</v>
      </c>
      <c r="D1565">
        <v>2021</v>
      </c>
      <c r="E1565" t="s">
        <v>2260</v>
      </c>
      <c r="F1565" t="s">
        <v>2301</v>
      </c>
      <c r="G1565">
        <v>-32.016069444444298</v>
      </c>
      <c r="H1565">
        <v>115.531188888888</v>
      </c>
      <c r="I1565" t="s">
        <v>2333</v>
      </c>
      <c r="J1565" t="s">
        <v>2267</v>
      </c>
      <c r="K1565">
        <v>25</v>
      </c>
      <c r="L1565">
        <v>26</v>
      </c>
      <c r="N1565">
        <v>1</v>
      </c>
      <c r="O1565">
        <v>1.1243000000000001</v>
      </c>
      <c r="R1565">
        <v>0.62270000000000003</v>
      </c>
    </row>
    <row r="1566" spans="1:18">
      <c r="A1566" t="s">
        <v>2083</v>
      </c>
      <c r="B1566" t="s">
        <v>2082</v>
      </c>
      <c r="D1566">
        <v>2021</v>
      </c>
      <c r="E1566" t="s">
        <v>2260</v>
      </c>
      <c r="F1566" t="s">
        <v>2301</v>
      </c>
      <c r="G1566">
        <v>-32.016069444444298</v>
      </c>
      <c r="H1566">
        <v>115.531188888888</v>
      </c>
      <c r="I1566" t="s">
        <v>2333</v>
      </c>
      <c r="J1566" t="s">
        <v>2267</v>
      </c>
      <c r="K1566">
        <v>26</v>
      </c>
      <c r="L1566">
        <v>27</v>
      </c>
      <c r="N1566">
        <v>1</v>
      </c>
      <c r="O1566">
        <v>1.4676</v>
      </c>
      <c r="R1566">
        <v>0.62270000000000003</v>
      </c>
    </row>
    <row r="1567" spans="1:18">
      <c r="A1567" t="s">
        <v>2083</v>
      </c>
      <c r="B1567" t="s">
        <v>2082</v>
      </c>
      <c r="D1567">
        <v>2021</v>
      </c>
      <c r="E1567" t="s">
        <v>2260</v>
      </c>
      <c r="F1567" t="s">
        <v>2301</v>
      </c>
      <c r="G1567">
        <v>-32.016069444444298</v>
      </c>
      <c r="H1567">
        <v>115.531188888888</v>
      </c>
      <c r="I1567" t="s">
        <v>2333</v>
      </c>
      <c r="J1567" t="s">
        <v>2267</v>
      </c>
      <c r="K1567">
        <v>27</v>
      </c>
      <c r="L1567">
        <v>28</v>
      </c>
      <c r="N1567">
        <v>1</v>
      </c>
      <c r="O1567">
        <v>1.3331</v>
      </c>
      <c r="R1567">
        <v>0.62270000000000003</v>
      </c>
    </row>
    <row r="1568" spans="1:18">
      <c r="A1568" t="s">
        <v>2083</v>
      </c>
      <c r="B1568" t="s">
        <v>2082</v>
      </c>
      <c r="D1568">
        <v>2021</v>
      </c>
      <c r="E1568" t="s">
        <v>2260</v>
      </c>
      <c r="F1568" t="s">
        <v>2301</v>
      </c>
      <c r="G1568">
        <v>-32.016069444444298</v>
      </c>
      <c r="H1568">
        <v>115.531188888888</v>
      </c>
      <c r="I1568" t="s">
        <v>2333</v>
      </c>
      <c r="J1568" t="s">
        <v>2267</v>
      </c>
      <c r="K1568">
        <v>28</v>
      </c>
      <c r="L1568">
        <v>29</v>
      </c>
      <c r="N1568">
        <v>1</v>
      </c>
      <c r="O1568">
        <v>1.3359000000000001</v>
      </c>
      <c r="R1568">
        <v>0.62270000000000003</v>
      </c>
    </row>
    <row r="1569" spans="1:18">
      <c r="A1569" t="s">
        <v>2083</v>
      </c>
      <c r="B1569" t="s">
        <v>2082</v>
      </c>
      <c r="D1569">
        <v>2021</v>
      </c>
      <c r="E1569" t="s">
        <v>2260</v>
      </c>
      <c r="F1569" t="s">
        <v>2301</v>
      </c>
      <c r="G1569">
        <v>-32.016069444444298</v>
      </c>
      <c r="H1569">
        <v>115.531188888888</v>
      </c>
      <c r="I1569" t="s">
        <v>2333</v>
      </c>
      <c r="J1569" t="s">
        <v>2267</v>
      </c>
      <c r="K1569">
        <v>29</v>
      </c>
      <c r="L1569">
        <v>30</v>
      </c>
      <c r="N1569">
        <v>1</v>
      </c>
      <c r="O1569">
        <v>1.8070999999999999</v>
      </c>
      <c r="R1569">
        <v>0.62270000000000003</v>
      </c>
    </row>
    <row r="1570" spans="1:18">
      <c r="A1570" t="s">
        <v>2083</v>
      </c>
      <c r="B1570" t="s">
        <v>2082</v>
      </c>
      <c r="D1570">
        <v>2021</v>
      </c>
      <c r="E1570" t="s">
        <v>2260</v>
      </c>
      <c r="F1570" t="s">
        <v>2301</v>
      </c>
      <c r="G1570">
        <v>-32.016069444444298</v>
      </c>
      <c r="H1570">
        <v>115.531188888888</v>
      </c>
      <c r="I1570" t="s">
        <v>2333</v>
      </c>
      <c r="J1570" t="s">
        <v>2267</v>
      </c>
      <c r="K1570">
        <v>30</v>
      </c>
      <c r="L1570">
        <v>31</v>
      </c>
      <c r="N1570">
        <v>1</v>
      </c>
      <c r="O1570">
        <v>1.085</v>
      </c>
      <c r="R1570">
        <v>0.54720000000000002</v>
      </c>
    </row>
    <row r="1571" spans="1:18">
      <c r="A1571" t="s">
        <v>2083</v>
      </c>
      <c r="B1571" t="s">
        <v>2082</v>
      </c>
      <c r="D1571">
        <v>2021</v>
      </c>
      <c r="E1571" t="s">
        <v>2260</v>
      </c>
      <c r="F1571" t="s">
        <v>2301</v>
      </c>
      <c r="G1571">
        <v>-32.016069444444298</v>
      </c>
      <c r="H1571">
        <v>115.531188888888</v>
      </c>
      <c r="I1571" t="s">
        <v>2333</v>
      </c>
      <c r="J1571" t="s">
        <v>2267</v>
      </c>
      <c r="K1571">
        <v>31</v>
      </c>
      <c r="L1571">
        <v>32</v>
      </c>
      <c r="N1571">
        <v>1</v>
      </c>
      <c r="O1571">
        <v>1.4718</v>
      </c>
      <c r="R1571">
        <v>0.496</v>
      </c>
    </row>
    <row r="1572" spans="1:18">
      <c r="A1572" t="s">
        <v>2083</v>
      </c>
      <c r="B1572" t="s">
        <v>2082</v>
      </c>
      <c r="D1572">
        <v>2021</v>
      </c>
      <c r="E1572" t="s">
        <v>2260</v>
      </c>
      <c r="F1572" t="s">
        <v>2301</v>
      </c>
      <c r="G1572">
        <v>-32.016069444444298</v>
      </c>
      <c r="H1572">
        <v>115.531188888888</v>
      </c>
      <c r="I1572" t="s">
        <v>2333</v>
      </c>
      <c r="J1572" t="s">
        <v>2267</v>
      </c>
      <c r="K1572">
        <v>32</v>
      </c>
      <c r="L1572">
        <v>33</v>
      </c>
      <c r="N1572">
        <v>1</v>
      </c>
      <c r="O1572">
        <v>1.3596999999999999</v>
      </c>
      <c r="R1572">
        <v>0.496</v>
      </c>
    </row>
    <row r="1573" spans="1:18">
      <c r="A1573" t="s">
        <v>2083</v>
      </c>
      <c r="B1573" t="s">
        <v>2082</v>
      </c>
      <c r="D1573">
        <v>2021</v>
      </c>
      <c r="E1573" t="s">
        <v>2260</v>
      </c>
      <c r="F1573" t="s">
        <v>2301</v>
      </c>
      <c r="G1573">
        <v>-32.016069444444298</v>
      </c>
      <c r="H1573">
        <v>115.531188888888</v>
      </c>
      <c r="I1573" t="s">
        <v>2333</v>
      </c>
      <c r="J1573" t="s">
        <v>2267</v>
      </c>
      <c r="K1573">
        <v>33</v>
      </c>
      <c r="L1573">
        <v>34</v>
      </c>
      <c r="N1573">
        <v>1</v>
      </c>
      <c r="O1573">
        <v>1.6348</v>
      </c>
      <c r="R1573">
        <v>0.44490000000000002</v>
      </c>
    </row>
    <row r="1574" spans="1:18">
      <c r="A1574" t="s">
        <v>2083</v>
      </c>
      <c r="B1574" t="s">
        <v>2082</v>
      </c>
      <c r="D1574">
        <v>2021</v>
      </c>
      <c r="E1574" t="s">
        <v>2260</v>
      </c>
      <c r="F1574" t="s">
        <v>2301</v>
      </c>
      <c r="G1574">
        <v>-32.016069444444298</v>
      </c>
      <c r="H1574">
        <v>115.531188888888</v>
      </c>
      <c r="I1574" t="s">
        <v>2333</v>
      </c>
      <c r="J1574" t="s">
        <v>2267</v>
      </c>
      <c r="K1574">
        <v>34</v>
      </c>
      <c r="L1574">
        <v>35</v>
      </c>
      <c r="N1574">
        <v>1</v>
      </c>
      <c r="O1574">
        <v>1.2001999999999999</v>
      </c>
      <c r="R1574">
        <v>0.94610000000000005</v>
      </c>
    </row>
    <row r="1575" spans="1:18">
      <c r="A1575" t="s">
        <v>2083</v>
      </c>
      <c r="B1575" t="s">
        <v>2082</v>
      </c>
      <c r="D1575">
        <v>2021</v>
      </c>
      <c r="E1575" t="s">
        <v>2260</v>
      </c>
      <c r="F1575" t="s">
        <v>2301</v>
      </c>
      <c r="G1575">
        <v>-32.016069444444298</v>
      </c>
      <c r="H1575">
        <v>115.531188888888</v>
      </c>
      <c r="I1575" t="s">
        <v>2333</v>
      </c>
      <c r="J1575" t="s">
        <v>2267</v>
      </c>
      <c r="K1575">
        <v>35</v>
      </c>
      <c r="L1575">
        <v>36</v>
      </c>
      <c r="N1575">
        <v>1</v>
      </c>
      <c r="O1575">
        <v>1.3448</v>
      </c>
      <c r="R1575">
        <v>0.94610000000000005</v>
      </c>
    </row>
    <row r="1576" spans="1:18">
      <c r="A1576" t="s">
        <v>2083</v>
      </c>
      <c r="B1576" t="s">
        <v>2082</v>
      </c>
      <c r="D1576">
        <v>2021</v>
      </c>
      <c r="E1576" t="s">
        <v>2260</v>
      </c>
      <c r="F1576" t="s">
        <v>2301</v>
      </c>
      <c r="G1576">
        <v>-32.016069444444298</v>
      </c>
      <c r="H1576">
        <v>115.531188888888</v>
      </c>
      <c r="I1576" t="s">
        <v>2333</v>
      </c>
      <c r="J1576" t="s">
        <v>2267</v>
      </c>
      <c r="K1576">
        <v>36</v>
      </c>
      <c r="L1576">
        <v>37</v>
      </c>
      <c r="N1576">
        <v>1</v>
      </c>
      <c r="O1576">
        <v>1.5509999999999999</v>
      </c>
      <c r="R1576">
        <v>1.4473</v>
      </c>
    </row>
    <row r="1577" spans="1:18">
      <c r="A1577" t="s">
        <v>2083</v>
      </c>
      <c r="B1577" t="s">
        <v>2082</v>
      </c>
      <c r="D1577">
        <v>2021</v>
      </c>
      <c r="E1577" t="s">
        <v>2260</v>
      </c>
      <c r="F1577" t="s">
        <v>2301</v>
      </c>
      <c r="G1577">
        <v>-32.016069444444298</v>
      </c>
      <c r="H1577">
        <v>115.531188888888</v>
      </c>
      <c r="I1577" t="s">
        <v>2333</v>
      </c>
      <c r="J1577" t="s">
        <v>2267</v>
      </c>
      <c r="K1577">
        <v>37</v>
      </c>
      <c r="L1577">
        <v>38</v>
      </c>
      <c r="N1577">
        <v>1</v>
      </c>
      <c r="O1577">
        <v>0.91359999999999997</v>
      </c>
      <c r="R1577">
        <v>0.96</v>
      </c>
    </row>
    <row r="1578" spans="1:18">
      <c r="A1578" t="s">
        <v>2083</v>
      </c>
      <c r="B1578" t="s">
        <v>2082</v>
      </c>
      <c r="D1578">
        <v>2021</v>
      </c>
      <c r="E1578" t="s">
        <v>2260</v>
      </c>
      <c r="F1578" t="s">
        <v>2301</v>
      </c>
      <c r="G1578">
        <v>-32.016069444444298</v>
      </c>
      <c r="H1578">
        <v>115.531188888888</v>
      </c>
      <c r="I1578" t="s">
        <v>2333</v>
      </c>
      <c r="J1578" t="s">
        <v>2267</v>
      </c>
      <c r="K1578">
        <v>38</v>
      </c>
      <c r="L1578">
        <v>39</v>
      </c>
      <c r="N1578">
        <v>1</v>
      </c>
      <c r="O1578">
        <v>1.2402</v>
      </c>
      <c r="R1578">
        <v>0.96</v>
      </c>
    </row>
    <row r="1579" spans="1:18">
      <c r="A1579" t="s">
        <v>2083</v>
      </c>
      <c r="B1579" t="s">
        <v>2082</v>
      </c>
      <c r="D1579">
        <v>2021</v>
      </c>
      <c r="E1579" t="s">
        <v>2260</v>
      </c>
      <c r="F1579" t="s">
        <v>2301</v>
      </c>
      <c r="G1579">
        <v>-32.016069444444298</v>
      </c>
      <c r="H1579">
        <v>115.531188888888</v>
      </c>
      <c r="I1579" t="s">
        <v>2333</v>
      </c>
      <c r="J1579" t="s">
        <v>2267</v>
      </c>
      <c r="K1579">
        <v>39</v>
      </c>
      <c r="L1579">
        <v>40</v>
      </c>
      <c r="N1579">
        <v>1</v>
      </c>
      <c r="O1579">
        <v>1.6214999999999999</v>
      </c>
      <c r="R1579">
        <v>0.47270000000000001</v>
      </c>
    </row>
    <row r="1580" spans="1:18">
      <c r="A1580" t="s">
        <v>2083</v>
      </c>
      <c r="B1580" t="s">
        <v>2082</v>
      </c>
      <c r="D1580">
        <v>2021</v>
      </c>
      <c r="E1580" t="s">
        <v>2260</v>
      </c>
      <c r="F1580" t="s">
        <v>2301</v>
      </c>
      <c r="G1580">
        <v>-32.016069444444298</v>
      </c>
      <c r="H1580">
        <v>115.531188888888</v>
      </c>
      <c r="I1580" t="s">
        <v>2333</v>
      </c>
      <c r="J1580" t="s">
        <v>2267</v>
      </c>
      <c r="K1580">
        <v>40</v>
      </c>
      <c r="L1580">
        <v>41</v>
      </c>
      <c r="N1580">
        <v>1</v>
      </c>
      <c r="O1580">
        <v>1.339</v>
      </c>
      <c r="R1580">
        <v>0.46960000000000002</v>
      </c>
    </row>
    <row r="1581" spans="1:18">
      <c r="A1581" t="s">
        <v>2083</v>
      </c>
      <c r="B1581" t="s">
        <v>2082</v>
      </c>
      <c r="D1581">
        <v>2021</v>
      </c>
      <c r="E1581" t="s">
        <v>2260</v>
      </c>
      <c r="F1581" t="s">
        <v>2301</v>
      </c>
      <c r="G1581">
        <v>-32.016069444444298</v>
      </c>
      <c r="H1581">
        <v>115.531188888888</v>
      </c>
      <c r="I1581" t="s">
        <v>2333</v>
      </c>
      <c r="J1581" t="s">
        <v>2267</v>
      </c>
      <c r="K1581">
        <v>41</v>
      </c>
      <c r="L1581">
        <v>42</v>
      </c>
      <c r="N1581">
        <v>1</v>
      </c>
      <c r="O1581">
        <v>1.3626</v>
      </c>
      <c r="R1581">
        <v>0.46960000000000002</v>
      </c>
    </row>
    <row r="1582" spans="1:18">
      <c r="A1582" t="s">
        <v>2083</v>
      </c>
      <c r="B1582" t="s">
        <v>2082</v>
      </c>
      <c r="D1582">
        <v>2021</v>
      </c>
      <c r="E1582" t="s">
        <v>2260</v>
      </c>
      <c r="F1582" t="s">
        <v>2301</v>
      </c>
      <c r="G1582">
        <v>-32.016069444444298</v>
      </c>
      <c r="H1582">
        <v>115.531188888888</v>
      </c>
      <c r="I1582" t="s">
        <v>2333</v>
      </c>
      <c r="J1582" t="s">
        <v>2267</v>
      </c>
      <c r="K1582">
        <v>42</v>
      </c>
      <c r="L1582">
        <v>43</v>
      </c>
      <c r="N1582">
        <v>1</v>
      </c>
      <c r="O1582">
        <v>1.7664</v>
      </c>
      <c r="R1582">
        <v>0.46639999999999998</v>
      </c>
    </row>
    <row r="1583" spans="1:18">
      <c r="A1583" t="s">
        <v>2083</v>
      </c>
      <c r="B1583" t="s">
        <v>2082</v>
      </c>
      <c r="D1583">
        <v>2021</v>
      </c>
      <c r="E1583" t="s">
        <v>2260</v>
      </c>
      <c r="F1583" t="s">
        <v>2301</v>
      </c>
      <c r="G1583">
        <v>-32.016069444444298</v>
      </c>
      <c r="H1583">
        <v>115.531188888888</v>
      </c>
      <c r="I1583" t="s">
        <v>2333</v>
      </c>
      <c r="J1583" t="s">
        <v>2267</v>
      </c>
      <c r="K1583">
        <v>43</v>
      </c>
      <c r="L1583">
        <v>44</v>
      </c>
      <c r="N1583">
        <v>1</v>
      </c>
      <c r="O1583">
        <v>1.0168999999999999</v>
      </c>
      <c r="R1583">
        <v>0.59450000000000003</v>
      </c>
    </row>
    <row r="1584" spans="1:18">
      <c r="A1584" t="s">
        <v>2083</v>
      </c>
      <c r="B1584" t="s">
        <v>2082</v>
      </c>
      <c r="D1584">
        <v>2021</v>
      </c>
      <c r="E1584" t="s">
        <v>2260</v>
      </c>
      <c r="F1584" t="s">
        <v>2301</v>
      </c>
      <c r="G1584">
        <v>-32.016069444444298</v>
      </c>
      <c r="H1584">
        <v>115.531188888888</v>
      </c>
      <c r="I1584" t="s">
        <v>2333</v>
      </c>
      <c r="J1584" t="s">
        <v>2267</v>
      </c>
      <c r="K1584">
        <v>44</v>
      </c>
      <c r="L1584">
        <v>45</v>
      </c>
      <c r="N1584">
        <v>1</v>
      </c>
      <c r="O1584">
        <v>1.7947</v>
      </c>
      <c r="R1584">
        <v>0.59450000000000003</v>
      </c>
    </row>
    <row r="1585" spans="1:18">
      <c r="A1585" t="s">
        <v>2083</v>
      </c>
      <c r="B1585" t="s">
        <v>2082</v>
      </c>
      <c r="D1585">
        <v>2021</v>
      </c>
      <c r="E1585" t="s">
        <v>2260</v>
      </c>
      <c r="F1585" t="s">
        <v>2301</v>
      </c>
      <c r="G1585">
        <v>-32.016069444444298</v>
      </c>
      <c r="H1585">
        <v>115.531188888888</v>
      </c>
      <c r="I1585" t="s">
        <v>2333</v>
      </c>
      <c r="J1585" t="s">
        <v>2267</v>
      </c>
      <c r="K1585">
        <v>45</v>
      </c>
      <c r="L1585">
        <v>46</v>
      </c>
      <c r="N1585">
        <v>1</v>
      </c>
      <c r="O1585">
        <v>0.98070000000000002</v>
      </c>
      <c r="R1585">
        <v>0.72260000000000002</v>
      </c>
    </row>
    <row r="1586" spans="1:18">
      <c r="A1586" t="s">
        <v>2083</v>
      </c>
      <c r="B1586" t="s">
        <v>2082</v>
      </c>
      <c r="D1586">
        <v>2021</v>
      </c>
      <c r="E1586" t="s">
        <v>2260</v>
      </c>
      <c r="F1586" t="s">
        <v>2301</v>
      </c>
      <c r="G1586">
        <v>-32.016069444444298</v>
      </c>
      <c r="H1586">
        <v>115.531188888888</v>
      </c>
      <c r="I1586" t="s">
        <v>2333</v>
      </c>
      <c r="J1586" t="s">
        <v>2267</v>
      </c>
      <c r="K1586">
        <v>46</v>
      </c>
      <c r="L1586">
        <v>47</v>
      </c>
      <c r="N1586">
        <v>1</v>
      </c>
      <c r="O1586">
        <v>0.80679999999999996</v>
      </c>
      <c r="R1586">
        <v>0.76739999999999997</v>
      </c>
    </row>
    <row r="1587" spans="1:18">
      <c r="A1587" t="s">
        <v>2083</v>
      </c>
      <c r="B1587" t="s">
        <v>2082</v>
      </c>
      <c r="D1587">
        <v>2021</v>
      </c>
      <c r="E1587" t="s">
        <v>2260</v>
      </c>
      <c r="F1587" t="s">
        <v>2301</v>
      </c>
      <c r="G1587">
        <v>-32.016069444444298</v>
      </c>
      <c r="H1587">
        <v>115.531188888888</v>
      </c>
      <c r="I1587" t="s">
        <v>2333</v>
      </c>
      <c r="J1587" t="s">
        <v>2267</v>
      </c>
      <c r="K1587">
        <v>47</v>
      </c>
      <c r="L1587">
        <v>48</v>
      </c>
      <c r="N1587">
        <v>1</v>
      </c>
      <c r="O1587">
        <v>0.94699999999999995</v>
      </c>
      <c r="R1587">
        <v>0.76739999999999997</v>
      </c>
    </row>
    <row r="1588" spans="1:18">
      <c r="A1588" t="s">
        <v>2083</v>
      </c>
      <c r="B1588" t="s">
        <v>2082</v>
      </c>
      <c r="D1588">
        <v>2021</v>
      </c>
      <c r="E1588" t="s">
        <v>2260</v>
      </c>
      <c r="F1588" t="s">
        <v>2301</v>
      </c>
      <c r="G1588">
        <v>-32.016069444444298</v>
      </c>
      <c r="H1588">
        <v>115.531188888888</v>
      </c>
      <c r="I1588" t="s">
        <v>2333</v>
      </c>
      <c r="J1588" t="s">
        <v>2267</v>
      </c>
      <c r="K1588">
        <v>48</v>
      </c>
      <c r="L1588">
        <v>49</v>
      </c>
      <c r="N1588">
        <v>1</v>
      </c>
      <c r="O1588">
        <v>1.3119000000000001</v>
      </c>
      <c r="R1588">
        <v>0.81220000000000003</v>
      </c>
    </row>
    <row r="1589" spans="1:18">
      <c r="A1589" t="s">
        <v>2083</v>
      </c>
      <c r="B1589" t="s">
        <v>2082</v>
      </c>
      <c r="D1589">
        <v>2021</v>
      </c>
      <c r="E1589" t="s">
        <v>2260</v>
      </c>
      <c r="F1589" t="s">
        <v>2301</v>
      </c>
      <c r="G1589">
        <v>-32.016069444444298</v>
      </c>
      <c r="H1589">
        <v>115.531188888888</v>
      </c>
      <c r="I1589" t="s">
        <v>2333</v>
      </c>
      <c r="J1589" t="s">
        <v>2267</v>
      </c>
      <c r="K1589">
        <v>49</v>
      </c>
      <c r="L1589">
        <v>50</v>
      </c>
      <c r="N1589">
        <v>1</v>
      </c>
      <c r="O1589">
        <v>1.3993</v>
      </c>
      <c r="R1589">
        <v>0.74250000000000005</v>
      </c>
    </row>
    <row r="1590" spans="1:18">
      <c r="A1590" t="s">
        <v>2083</v>
      </c>
      <c r="B1590" t="s">
        <v>2082</v>
      </c>
      <c r="D1590">
        <v>2021</v>
      </c>
      <c r="E1590" t="s">
        <v>2260</v>
      </c>
      <c r="F1590" t="s">
        <v>2301</v>
      </c>
      <c r="G1590">
        <v>-32.016069444444298</v>
      </c>
      <c r="H1590">
        <v>115.531188888888</v>
      </c>
      <c r="I1590" t="s">
        <v>2333</v>
      </c>
      <c r="J1590" t="s">
        <v>2267</v>
      </c>
      <c r="K1590">
        <v>50</v>
      </c>
      <c r="L1590">
        <v>51</v>
      </c>
      <c r="N1590">
        <v>1</v>
      </c>
      <c r="O1590">
        <v>1.3662000000000001</v>
      </c>
      <c r="R1590">
        <v>0.74250000000000005</v>
      </c>
    </row>
    <row r="1591" spans="1:18">
      <c r="A1591" t="s">
        <v>2083</v>
      </c>
      <c r="B1591" t="s">
        <v>2082</v>
      </c>
      <c r="D1591">
        <v>2021</v>
      </c>
      <c r="E1591" t="s">
        <v>2260</v>
      </c>
      <c r="F1591" t="s">
        <v>2301</v>
      </c>
      <c r="G1591">
        <v>-32.016069444444298</v>
      </c>
      <c r="H1591">
        <v>115.531188888888</v>
      </c>
      <c r="I1591" t="s">
        <v>2333</v>
      </c>
      <c r="J1591" t="s">
        <v>2267</v>
      </c>
      <c r="K1591">
        <v>51</v>
      </c>
      <c r="L1591">
        <v>52</v>
      </c>
      <c r="N1591">
        <v>1</v>
      </c>
      <c r="O1591">
        <v>1.3688</v>
      </c>
      <c r="R1591">
        <v>0.74250000000000005</v>
      </c>
    </row>
    <row r="1592" spans="1:18">
      <c r="A1592" t="s">
        <v>2083</v>
      </c>
      <c r="B1592" t="s">
        <v>2082</v>
      </c>
      <c r="D1592">
        <v>2021</v>
      </c>
      <c r="E1592" t="s">
        <v>2260</v>
      </c>
      <c r="F1592" t="s">
        <v>2301</v>
      </c>
      <c r="G1592">
        <v>-32.016069444444298</v>
      </c>
      <c r="H1592">
        <v>115.531188888888</v>
      </c>
      <c r="I1592" t="s">
        <v>2333</v>
      </c>
      <c r="J1592" t="s">
        <v>2267</v>
      </c>
      <c r="K1592">
        <v>52</v>
      </c>
      <c r="L1592">
        <v>53</v>
      </c>
      <c r="N1592">
        <v>1</v>
      </c>
      <c r="O1592">
        <v>1.0234000000000001</v>
      </c>
      <c r="R1592">
        <v>0.74250000000000005</v>
      </c>
    </row>
    <row r="1593" spans="1:18">
      <c r="A1593" t="s">
        <v>2083</v>
      </c>
      <c r="B1593" t="s">
        <v>2082</v>
      </c>
      <c r="D1593">
        <v>2021</v>
      </c>
      <c r="E1593" t="s">
        <v>2260</v>
      </c>
      <c r="F1593" t="s">
        <v>2301</v>
      </c>
      <c r="G1593">
        <v>-32.016069444444298</v>
      </c>
      <c r="H1593">
        <v>115.531188888888</v>
      </c>
      <c r="I1593" t="s">
        <v>2333</v>
      </c>
      <c r="J1593" t="s">
        <v>2267</v>
      </c>
      <c r="K1593">
        <v>53</v>
      </c>
      <c r="L1593">
        <v>54</v>
      </c>
      <c r="N1593">
        <v>1</v>
      </c>
      <c r="O1593">
        <v>1.4302999999999999</v>
      </c>
      <c r="R1593">
        <v>0.74250000000000005</v>
      </c>
    </row>
    <row r="1594" spans="1:18">
      <c r="A1594" t="s">
        <v>2083</v>
      </c>
      <c r="B1594" t="s">
        <v>2082</v>
      </c>
      <c r="D1594">
        <v>2021</v>
      </c>
      <c r="E1594" t="s">
        <v>2260</v>
      </c>
      <c r="F1594" t="s">
        <v>2301</v>
      </c>
      <c r="G1594">
        <v>-32.016069444444298</v>
      </c>
      <c r="H1594">
        <v>115.531188888888</v>
      </c>
      <c r="I1594" t="s">
        <v>2333</v>
      </c>
      <c r="J1594" t="s">
        <v>2267</v>
      </c>
      <c r="K1594">
        <v>54</v>
      </c>
      <c r="L1594">
        <v>55</v>
      </c>
      <c r="N1594">
        <v>1</v>
      </c>
      <c r="O1594">
        <v>1.0848</v>
      </c>
      <c r="R1594">
        <v>0.74250000000000005</v>
      </c>
    </row>
    <row r="1595" spans="1:18">
      <c r="A1595" t="s">
        <v>2083</v>
      </c>
      <c r="B1595" t="s">
        <v>2082</v>
      </c>
      <c r="D1595">
        <v>2021</v>
      </c>
      <c r="E1595" t="s">
        <v>2260</v>
      </c>
      <c r="F1595" t="s">
        <v>2301</v>
      </c>
      <c r="G1595">
        <v>-32.016069444444298</v>
      </c>
      <c r="H1595">
        <v>115.531188888888</v>
      </c>
      <c r="I1595" t="s">
        <v>2333</v>
      </c>
      <c r="J1595" t="s">
        <v>2267</v>
      </c>
      <c r="K1595">
        <v>55</v>
      </c>
      <c r="L1595">
        <v>56</v>
      </c>
      <c r="N1595">
        <v>1</v>
      </c>
      <c r="O1595">
        <v>1.1366000000000001</v>
      </c>
      <c r="R1595">
        <v>0.67269999999999996</v>
      </c>
    </row>
    <row r="1596" spans="1:18">
      <c r="A1596" t="s">
        <v>2083</v>
      </c>
      <c r="B1596" t="s">
        <v>2082</v>
      </c>
      <c r="D1596">
        <v>2021</v>
      </c>
      <c r="E1596" t="s">
        <v>2260</v>
      </c>
      <c r="F1596" t="s">
        <v>2301</v>
      </c>
      <c r="G1596">
        <v>-32.016069444444298</v>
      </c>
      <c r="H1596">
        <v>115.531188888888</v>
      </c>
      <c r="I1596" t="s">
        <v>2333</v>
      </c>
      <c r="J1596" t="s">
        <v>2267</v>
      </c>
      <c r="K1596">
        <v>56</v>
      </c>
      <c r="L1596">
        <v>57</v>
      </c>
      <c r="N1596">
        <v>1</v>
      </c>
      <c r="O1596">
        <v>1.3184</v>
      </c>
      <c r="R1596">
        <v>0.64580000000000004</v>
      </c>
    </row>
    <row r="1597" spans="1:18">
      <c r="A1597" t="s">
        <v>2083</v>
      </c>
      <c r="B1597" t="s">
        <v>2082</v>
      </c>
      <c r="D1597">
        <v>2021</v>
      </c>
      <c r="E1597" t="s">
        <v>2260</v>
      </c>
      <c r="F1597" t="s">
        <v>2301</v>
      </c>
      <c r="G1597">
        <v>-32.016069444444298</v>
      </c>
      <c r="H1597">
        <v>115.531188888888</v>
      </c>
      <c r="I1597" t="s">
        <v>2333</v>
      </c>
      <c r="J1597" t="s">
        <v>2267</v>
      </c>
      <c r="K1597">
        <v>57</v>
      </c>
      <c r="L1597">
        <v>58</v>
      </c>
      <c r="N1597">
        <v>1</v>
      </c>
      <c r="O1597">
        <v>1.6447000000000001</v>
      </c>
      <c r="R1597">
        <v>0.64580000000000004</v>
      </c>
    </row>
    <row r="1598" spans="1:18">
      <c r="A1598" t="s">
        <v>2083</v>
      </c>
      <c r="B1598" t="s">
        <v>2082</v>
      </c>
      <c r="D1598">
        <v>2021</v>
      </c>
      <c r="E1598" t="s">
        <v>2260</v>
      </c>
      <c r="F1598" t="s">
        <v>2301</v>
      </c>
      <c r="G1598">
        <v>-32.016069444444298</v>
      </c>
      <c r="H1598">
        <v>115.531188888888</v>
      </c>
      <c r="I1598" t="s">
        <v>2333</v>
      </c>
      <c r="J1598" t="s">
        <v>2267</v>
      </c>
      <c r="K1598">
        <v>58</v>
      </c>
      <c r="L1598">
        <v>59</v>
      </c>
      <c r="N1598">
        <v>1</v>
      </c>
      <c r="O1598">
        <v>1.3081</v>
      </c>
      <c r="R1598">
        <v>0.64580000000000004</v>
      </c>
    </row>
    <row r="1599" spans="1:18">
      <c r="A1599" t="s">
        <v>2083</v>
      </c>
      <c r="B1599" t="s">
        <v>2082</v>
      </c>
      <c r="D1599">
        <v>2021</v>
      </c>
      <c r="E1599" t="s">
        <v>2260</v>
      </c>
      <c r="F1599" t="s">
        <v>2301</v>
      </c>
      <c r="G1599">
        <v>-32.016069444444298</v>
      </c>
      <c r="H1599">
        <v>115.531188888888</v>
      </c>
      <c r="I1599" t="s">
        <v>2333</v>
      </c>
      <c r="J1599" t="s">
        <v>2267</v>
      </c>
      <c r="K1599">
        <v>59</v>
      </c>
      <c r="L1599">
        <v>60</v>
      </c>
      <c r="N1599">
        <v>1</v>
      </c>
      <c r="O1599">
        <v>1.2619</v>
      </c>
      <c r="R1599">
        <v>0.61890000000000001</v>
      </c>
    </row>
    <row r="1600" spans="1:18">
      <c r="A1600" t="s">
        <v>2083</v>
      </c>
      <c r="B1600" t="s">
        <v>2082</v>
      </c>
      <c r="D1600">
        <v>2021</v>
      </c>
      <c r="E1600" t="s">
        <v>2260</v>
      </c>
      <c r="F1600" t="s">
        <v>2301</v>
      </c>
      <c r="G1600">
        <v>-32.016330555555399</v>
      </c>
      <c r="H1600">
        <v>115.531638888888</v>
      </c>
      <c r="I1600" t="s">
        <v>2333</v>
      </c>
      <c r="J1600" t="s">
        <v>2266</v>
      </c>
      <c r="K1600">
        <v>0</v>
      </c>
      <c r="L1600">
        <v>1</v>
      </c>
      <c r="N1600">
        <v>1</v>
      </c>
      <c r="O1600">
        <v>0.51229999999999998</v>
      </c>
      <c r="R1600">
        <v>1.2616000000000001</v>
      </c>
    </row>
    <row r="1601" spans="1:18">
      <c r="A1601" t="s">
        <v>2083</v>
      </c>
      <c r="B1601" t="s">
        <v>2082</v>
      </c>
      <c r="D1601">
        <v>2021</v>
      </c>
      <c r="E1601" t="s">
        <v>2260</v>
      </c>
      <c r="F1601" t="s">
        <v>2301</v>
      </c>
      <c r="G1601">
        <v>-32.016330555555399</v>
      </c>
      <c r="H1601">
        <v>115.531638888888</v>
      </c>
      <c r="I1601" t="s">
        <v>2333</v>
      </c>
      <c r="J1601" t="s">
        <v>2266</v>
      </c>
      <c r="K1601">
        <v>1</v>
      </c>
      <c r="L1601">
        <v>2</v>
      </c>
      <c r="N1601">
        <v>1</v>
      </c>
      <c r="O1601">
        <v>0.63119999999999998</v>
      </c>
      <c r="R1601">
        <v>0.98950000000000005</v>
      </c>
    </row>
    <row r="1602" spans="1:18">
      <c r="A1602" t="s">
        <v>2083</v>
      </c>
      <c r="B1602" t="s">
        <v>2082</v>
      </c>
      <c r="D1602">
        <v>2021</v>
      </c>
      <c r="E1602" t="s">
        <v>2260</v>
      </c>
      <c r="F1602" t="s">
        <v>2301</v>
      </c>
      <c r="G1602">
        <v>-32.016330555555399</v>
      </c>
      <c r="H1602">
        <v>115.531638888888</v>
      </c>
      <c r="I1602" t="s">
        <v>2333</v>
      </c>
      <c r="J1602" t="s">
        <v>2266</v>
      </c>
      <c r="K1602">
        <v>2</v>
      </c>
      <c r="L1602">
        <v>3</v>
      </c>
      <c r="N1602">
        <v>1</v>
      </c>
      <c r="O1602">
        <v>1.0536000000000001</v>
      </c>
      <c r="R1602">
        <v>0.98950000000000005</v>
      </c>
    </row>
    <row r="1603" spans="1:18">
      <c r="A1603" t="s">
        <v>2083</v>
      </c>
      <c r="B1603" t="s">
        <v>2082</v>
      </c>
      <c r="D1603">
        <v>2021</v>
      </c>
      <c r="E1603" t="s">
        <v>2260</v>
      </c>
      <c r="F1603" t="s">
        <v>2301</v>
      </c>
      <c r="G1603">
        <v>-32.016330555555399</v>
      </c>
      <c r="H1603">
        <v>115.531638888888</v>
      </c>
      <c r="I1603" t="s">
        <v>2333</v>
      </c>
      <c r="J1603" t="s">
        <v>2266</v>
      </c>
      <c r="K1603">
        <v>3</v>
      </c>
      <c r="L1603">
        <v>4</v>
      </c>
      <c r="N1603">
        <v>1</v>
      </c>
      <c r="O1603">
        <v>1.1151</v>
      </c>
      <c r="R1603">
        <v>0.71740000000000004</v>
      </c>
    </row>
    <row r="1604" spans="1:18">
      <c r="A1604" t="s">
        <v>2083</v>
      </c>
      <c r="B1604" t="s">
        <v>2082</v>
      </c>
      <c r="D1604">
        <v>2021</v>
      </c>
      <c r="E1604" t="s">
        <v>2260</v>
      </c>
      <c r="F1604" t="s">
        <v>2301</v>
      </c>
      <c r="G1604">
        <v>-32.016330555555399</v>
      </c>
      <c r="H1604">
        <v>115.531638888888</v>
      </c>
      <c r="I1604" t="s">
        <v>2333</v>
      </c>
      <c r="J1604" t="s">
        <v>2266</v>
      </c>
      <c r="K1604">
        <v>4</v>
      </c>
      <c r="L1604">
        <v>5</v>
      </c>
      <c r="N1604">
        <v>1</v>
      </c>
      <c r="O1604">
        <v>1.2681</v>
      </c>
      <c r="R1604">
        <v>0.59150000000000003</v>
      </c>
    </row>
    <row r="1605" spans="1:18">
      <c r="A1605" t="s">
        <v>2083</v>
      </c>
      <c r="B1605" t="s">
        <v>2082</v>
      </c>
      <c r="D1605">
        <v>2021</v>
      </c>
      <c r="E1605" t="s">
        <v>2260</v>
      </c>
      <c r="F1605" t="s">
        <v>2301</v>
      </c>
      <c r="G1605">
        <v>-32.016330555555399</v>
      </c>
      <c r="H1605">
        <v>115.531638888888</v>
      </c>
      <c r="I1605" t="s">
        <v>2333</v>
      </c>
      <c r="J1605" t="s">
        <v>2266</v>
      </c>
      <c r="K1605">
        <v>5</v>
      </c>
      <c r="L1605">
        <v>6</v>
      </c>
      <c r="N1605">
        <v>1</v>
      </c>
      <c r="O1605">
        <v>0.73609999999999998</v>
      </c>
      <c r="R1605">
        <v>0.59150000000000003</v>
      </c>
    </row>
    <row r="1606" spans="1:18">
      <c r="A1606" t="s">
        <v>2083</v>
      </c>
      <c r="B1606" t="s">
        <v>2082</v>
      </c>
      <c r="D1606">
        <v>2021</v>
      </c>
      <c r="E1606" t="s">
        <v>2260</v>
      </c>
      <c r="F1606" t="s">
        <v>2301</v>
      </c>
      <c r="G1606">
        <v>-32.016330555555399</v>
      </c>
      <c r="H1606">
        <v>115.531638888888</v>
      </c>
      <c r="I1606" t="s">
        <v>2333</v>
      </c>
      <c r="J1606" t="s">
        <v>2266</v>
      </c>
      <c r="K1606">
        <v>6</v>
      </c>
      <c r="L1606">
        <v>7</v>
      </c>
      <c r="N1606">
        <v>1</v>
      </c>
      <c r="O1606">
        <v>1.0206</v>
      </c>
      <c r="R1606">
        <v>0.46550000000000002</v>
      </c>
    </row>
    <row r="1607" spans="1:18">
      <c r="A1607" t="s">
        <v>2083</v>
      </c>
      <c r="B1607" t="s">
        <v>2082</v>
      </c>
      <c r="D1607">
        <v>2021</v>
      </c>
      <c r="E1607" t="s">
        <v>2260</v>
      </c>
      <c r="F1607" t="s">
        <v>2301</v>
      </c>
      <c r="G1607">
        <v>-32.016330555555399</v>
      </c>
      <c r="H1607">
        <v>115.531638888888</v>
      </c>
      <c r="I1607" t="s">
        <v>2333</v>
      </c>
      <c r="J1607" t="s">
        <v>2266</v>
      </c>
      <c r="K1607">
        <v>7</v>
      </c>
      <c r="L1607">
        <v>8</v>
      </c>
      <c r="N1607">
        <v>1</v>
      </c>
      <c r="O1607">
        <v>1.4550000000000001</v>
      </c>
      <c r="R1607">
        <v>0.59450000000000003</v>
      </c>
    </row>
    <row r="1608" spans="1:18">
      <c r="A1608" t="s">
        <v>2083</v>
      </c>
      <c r="B1608" t="s">
        <v>2082</v>
      </c>
      <c r="D1608">
        <v>2021</v>
      </c>
      <c r="E1608" t="s">
        <v>2260</v>
      </c>
      <c r="F1608" t="s">
        <v>2301</v>
      </c>
      <c r="G1608">
        <v>-32.016330555555399</v>
      </c>
      <c r="H1608">
        <v>115.531638888888</v>
      </c>
      <c r="I1608" t="s">
        <v>2333</v>
      </c>
      <c r="J1608" t="s">
        <v>2266</v>
      </c>
      <c r="K1608">
        <v>8</v>
      </c>
      <c r="L1608">
        <v>9</v>
      </c>
      <c r="N1608">
        <v>1</v>
      </c>
      <c r="O1608">
        <v>1.1706000000000001</v>
      </c>
      <c r="R1608">
        <v>0.59450000000000003</v>
      </c>
    </row>
    <row r="1609" spans="1:18">
      <c r="A1609" t="s">
        <v>2083</v>
      </c>
      <c r="B1609" t="s">
        <v>2082</v>
      </c>
      <c r="D1609">
        <v>2021</v>
      </c>
      <c r="E1609" t="s">
        <v>2260</v>
      </c>
      <c r="F1609" t="s">
        <v>2301</v>
      </c>
      <c r="G1609">
        <v>-32.016330555555399</v>
      </c>
      <c r="H1609">
        <v>115.531638888888</v>
      </c>
      <c r="I1609" t="s">
        <v>2333</v>
      </c>
      <c r="J1609" t="s">
        <v>2266</v>
      </c>
      <c r="K1609">
        <v>9</v>
      </c>
      <c r="L1609">
        <v>10</v>
      </c>
      <c r="N1609">
        <v>1</v>
      </c>
      <c r="O1609">
        <v>1.3824000000000001</v>
      </c>
      <c r="R1609">
        <v>0.72350000000000003</v>
      </c>
    </row>
    <row r="1610" spans="1:18">
      <c r="A1610" t="s">
        <v>2083</v>
      </c>
      <c r="B1610" t="s">
        <v>2082</v>
      </c>
      <c r="D1610">
        <v>2021</v>
      </c>
      <c r="E1610" t="s">
        <v>2260</v>
      </c>
      <c r="F1610" t="s">
        <v>2301</v>
      </c>
      <c r="G1610">
        <v>-32.016330555555399</v>
      </c>
      <c r="H1610">
        <v>115.531638888888</v>
      </c>
      <c r="I1610" t="s">
        <v>2333</v>
      </c>
      <c r="J1610" t="s">
        <v>2266</v>
      </c>
      <c r="K1610">
        <v>10</v>
      </c>
      <c r="L1610">
        <v>11</v>
      </c>
      <c r="N1610">
        <v>1</v>
      </c>
      <c r="O1610">
        <v>1.0542</v>
      </c>
      <c r="R1610">
        <v>0.74690000000000001</v>
      </c>
    </row>
    <row r="1611" spans="1:18">
      <c r="A1611" t="s">
        <v>2083</v>
      </c>
      <c r="B1611" t="s">
        <v>2082</v>
      </c>
      <c r="D1611">
        <v>2021</v>
      </c>
      <c r="E1611" t="s">
        <v>2260</v>
      </c>
      <c r="F1611" t="s">
        <v>2301</v>
      </c>
      <c r="G1611">
        <v>-32.016330555555399</v>
      </c>
      <c r="H1611">
        <v>115.531638888888</v>
      </c>
      <c r="I1611" t="s">
        <v>2333</v>
      </c>
      <c r="J1611" t="s">
        <v>2266</v>
      </c>
      <c r="K1611">
        <v>11</v>
      </c>
      <c r="L1611">
        <v>12</v>
      </c>
      <c r="N1611">
        <v>1</v>
      </c>
      <c r="O1611">
        <v>0.7107</v>
      </c>
      <c r="R1611">
        <v>0.74690000000000001</v>
      </c>
    </row>
    <row r="1612" spans="1:18">
      <c r="A1612" t="s">
        <v>2083</v>
      </c>
      <c r="B1612" t="s">
        <v>2082</v>
      </c>
      <c r="D1612">
        <v>2021</v>
      </c>
      <c r="E1612" t="s">
        <v>2260</v>
      </c>
      <c r="F1612" t="s">
        <v>2301</v>
      </c>
      <c r="G1612">
        <v>-32.016330555555399</v>
      </c>
      <c r="H1612">
        <v>115.531638888888</v>
      </c>
      <c r="I1612" t="s">
        <v>2333</v>
      </c>
      <c r="J1612" t="s">
        <v>2266</v>
      </c>
      <c r="K1612">
        <v>12</v>
      </c>
      <c r="L1612">
        <v>13</v>
      </c>
      <c r="N1612">
        <v>1</v>
      </c>
      <c r="O1612">
        <v>0.99890000000000001</v>
      </c>
      <c r="R1612">
        <v>0.7702</v>
      </c>
    </row>
    <row r="1613" spans="1:18">
      <c r="A1613" t="s">
        <v>2083</v>
      </c>
      <c r="B1613" t="s">
        <v>2082</v>
      </c>
      <c r="D1613">
        <v>2021</v>
      </c>
      <c r="E1613" t="s">
        <v>2260</v>
      </c>
      <c r="F1613" t="s">
        <v>2301</v>
      </c>
      <c r="G1613">
        <v>-32.016330555555399</v>
      </c>
      <c r="H1613">
        <v>115.531638888888</v>
      </c>
      <c r="I1613" t="s">
        <v>2333</v>
      </c>
      <c r="J1613" t="s">
        <v>2266</v>
      </c>
      <c r="K1613">
        <v>13</v>
      </c>
      <c r="L1613">
        <v>14</v>
      </c>
      <c r="N1613">
        <v>1</v>
      </c>
      <c r="O1613">
        <v>1.2356</v>
      </c>
      <c r="R1613">
        <v>0.79649999999999999</v>
      </c>
    </row>
    <row r="1614" spans="1:18">
      <c r="A1614" t="s">
        <v>2083</v>
      </c>
      <c r="B1614" t="s">
        <v>2082</v>
      </c>
      <c r="D1614">
        <v>2021</v>
      </c>
      <c r="E1614" t="s">
        <v>2260</v>
      </c>
      <c r="F1614" t="s">
        <v>2301</v>
      </c>
      <c r="G1614">
        <v>-32.016330555555399</v>
      </c>
      <c r="H1614">
        <v>115.531638888888</v>
      </c>
      <c r="I1614" t="s">
        <v>2333</v>
      </c>
      <c r="J1614" t="s">
        <v>2266</v>
      </c>
      <c r="K1614">
        <v>14</v>
      </c>
      <c r="L1614">
        <v>15</v>
      </c>
      <c r="N1614">
        <v>1</v>
      </c>
      <c r="O1614">
        <v>1.1356999999999999</v>
      </c>
      <c r="R1614">
        <v>0.79649999999999999</v>
      </c>
    </row>
    <row r="1615" spans="1:18">
      <c r="A1615" t="s">
        <v>2083</v>
      </c>
      <c r="B1615" t="s">
        <v>2082</v>
      </c>
      <c r="D1615">
        <v>2021</v>
      </c>
      <c r="E1615" t="s">
        <v>2260</v>
      </c>
      <c r="F1615" t="s">
        <v>2301</v>
      </c>
      <c r="G1615">
        <v>-32.016330555555399</v>
      </c>
      <c r="H1615">
        <v>115.531638888888</v>
      </c>
      <c r="I1615" t="s">
        <v>2333</v>
      </c>
      <c r="J1615" t="s">
        <v>2266</v>
      </c>
      <c r="K1615">
        <v>15</v>
      </c>
      <c r="L1615">
        <v>16</v>
      </c>
      <c r="N1615">
        <v>1</v>
      </c>
      <c r="O1615">
        <v>0.90039999999999998</v>
      </c>
      <c r="R1615">
        <v>0.82289999999999996</v>
      </c>
    </row>
    <row r="1616" spans="1:18">
      <c r="A1616" t="s">
        <v>2083</v>
      </c>
      <c r="B1616" t="s">
        <v>2082</v>
      </c>
      <c r="D1616">
        <v>2021</v>
      </c>
      <c r="E1616" t="s">
        <v>2260</v>
      </c>
      <c r="F1616" t="s">
        <v>2301</v>
      </c>
      <c r="G1616">
        <v>-32.016330555555399</v>
      </c>
      <c r="H1616">
        <v>115.531638888888</v>
      </c>
      <c r="I1616" t="s">
        <v>2333</v>
      </c>
      <c r="J1616" t="s">
        <v>2266</v>
      </c>
      <c r="K1616">
        <v>16</v>
      </c>
      <c r="L1616">
        <v>17</v>
      </c>
      <c r="N1616">
        <v>1</v>
      </c>
      <c r="O1616">
        <v>1.2976000000000001</v>
      </c>
      <c r="R1616">
        <v>0.94</v>
      </c>
    </row>
    <row r="1617" spans="1:18">
      <c r="A1617" t="s">
        <v>2083</v>
      </c>
      <c r="B1617" t="s">
        <v>2082</v>
      </c>
      <c r="D1617">
        <v>2021</v>
      </c>
      <c r="E1617" t="s">
        <v>2260</v>
      </c>
      <c r="F1617" t="s">
        <v>2301</v>
      </c>
      <c r="G1617">
        <v>-32.016330555555399</v>
      </c>
      <c r="H1617">
        <v>115.531638888888</v>
      </c>
      <c r="I1617" t="s">
        <v>2333</v>
      </c>
      <c r="J1617" t="s">
        <v>2266</v>
      </c>
      <c r="K1617">
        <v>17</v>
      </c>
      <c r="L1617">
        <v>18</v>
      </c>
      <c r="N1617">
        <v>1</v>
      </c>
      <c r="O1617">
        <v>1.0370999999999999</v>
      </c>
      <c r="R1617">
        <v>0.94</v>
      </c>
    </row>
    <row r="1618" spans="1:18">
      <c r="A1618" t="s">
        <v>2083</v>
      </c>
      <c r="B1618" t="s">
        <v>2082</v>
      </c>
      <c r="D1618">
        <v>2021</v>
      </c>
      <c r="E1618" t="s">
        <v>2260</v>
      </c>
      <c r="F1618" t="s">
        <v>2301</v>
      </c>
      <c r="G1618">
        <v>-32.016330555555399</v>
      </c>
      <c r="H1618">
        <v>115.531638888888</v>
      </c>
      <c r="I1618" t="s">
        <v>2333</v>
      </c>
      <c r="J1618" t="s">
        <v>2266</v>
      </c>
      <c r="K1618">
        <v>18</v>
      </c>
      <c r="L1618">
        <v>19</v>
      </c>
      <c r="N1618">
        <v>1</v>
      </c>
      <c r="O1618">
        <v>1.2506999999999999</v>
      </c>
      <c r="R1618">
        <v>1.0570999999999999</v>
      </c>
    </row>
    <row r="1619" spans="1:18">
      <c r="A1619" t="s">
        <v>2083</v>
      </c>
      <c r="B1619" t="s">
        <v>2082</v>
      </c>
      <c r="D1619">
        <v>2021</v>
      </c>
      <c r="E1619" t="s">
        <v>2260</v>
      </c>
      <c r="F1619" t="s">
        <v>2301</v>
      </c>
      <c r="G1619">
        <v>-32.016330555555399</v>
      </c>
      <c r="H1619">
        <v>115.531638888888</v>
      </c>
      <c r="I1619" t="s">
        <v>2333</v>
      </c>
      <c r="J1619" t="s">
        <v>2266</v>
      </c>
      <c r="K1619">
        <v>19</v>
      </c>
      <c r="L1619">
        <v>20</v>
      </c>
      <c r="N1619">
        <v>1</v>
      </c>
      <c r="O1619">
        <v>0.83279999999999998</v>
      </c>
      <c r="R1619">
        <v>0.89680000000000004</v>
      </c>
    </row>
    <row r="1620" spans="1:18">
      <c r="A1620" t="s">
        <v>2083</v>
      </c>
      <c r="B1620" t="s">
        <v>2082</v>
      </c>
      <c r="D1620">
        <v>2021</v>
      </c>
      <c r="E1620" t="s">
        <v>2260</v>
      </c>
      <c r="F1620" t="s">
        <v>2301</v>
      </c>
      <c r="G1620">
        <v>-32.016330555555399</v>
      </c>
      <c r="H1620">
        <v>115.531638888888</v>
      </c>
      <c r="I1620" t="s">
        <v>2333</v>
      </c>
      <c r="J1620" t="s">
        <v>2266</v>
      </c>
      <c r="K1620">
        <v>20</v>
      </c>
      <c r="L1620">
        <v>21</v>
      </c>
      <c r="N1620">
        <v>1</v>
      </c>
      <c r="O1620">
        <v>0.89929999999999999</v>
      </c>
      <c r="R1620">
        <v>0.89680000000000004</v>
      </c>
    </row>
    <row r="1621" spans="1:18">
      <c r="A1621" t="s">
        <v>2083</v>
      </c>
      <c r="B1621" t="s">
        <v>2082</v>
      </c>
      <c r="D1621">
        <v>2021</v>
      </c>
      <c r="E1621" t="s">
        <v>2260</v>
      </c>
      <c r="F1621" t="s">
        <v>2301</v>
      </c>
      <c r="G1621">
        <v>-32.016330555555399</v>
      </c>
      <c r="H1621">
        <v>115.531638888888</v>
      </c>
      <c r="I1621" t="s">
        <v>2333</v>
      </c>
      <c r="J1621" t="s">
        <v>2266</v>
      </c>
      <c r="K1621">
        <v>21</v>
      </c>
      <c r="L1621">
        <v>22</v>
      </c>
      <c r="N1621">
        <v>1</v>
      </c>
      <c r="O1621">
        <v>0.90910000000000002</v>
      </c>
      <c r="R1621">
        <v>0.73650000000000004</v>
      </c>
    </row>
    <row r="1622" spans="1:18">
      <c r="A1622" t="s">
        <v>2083</v>
      </c>
      <c r="B1622" t="s">
        <v>2082</v>
      </c>
      <c r="D1622">
        <v>2021</v>
      </c>
      <c r="E1622" t="s">
        <v>2260</v>
      </c>
      <c r="F1622" t="s">
        <v>2301</v>
      </c>
      <c r="G1622">
        <v>-32.016330555555399</v>
      </c>
      <c r="H1622">
        <v>115.531638888888</v>
      </c>
      <c r="I1622" t="s">
        <v>2333</v>
      </c>
      <c r="J1622" t="s">
        <v>2266</v>
      </c>
      <c r="K1622">
        <v>22</v>
      </c>
      <c r="L1622">
        <v>23</v>
      </c>
      <c r="N1622">
        <v>1</v>
      </c>
      <c r="O1622">
        <v>1.333</v>
      </c>
      <c r="R1622">
        <v>0.58840000000000003</v>
      </c>
    </row>
    <row r="1623" spans="1:18">
      <c r="A1623" t="s">
        <v>2083</v>
      </c>
      <c r="B1623" t="s">
        <v>2082</v>
      </c>
      <c r="D1623">
        <v>2021</v>
      </c>
      <c r="E1623" t="s">
        <v>2260</v>
      </c>
      <c r="F1623" t="s">
        <v>2301</v>
      </c>
      <c r="G1623">
        <v>-32.016330555555399</v>
      </c>
      <c r="H1623">
        <v>115.531638888888</v>
      </c>
      <c r="I1623" t="s">
        <v>2333</v>
      </c>
      <c r="J1623" t="s">
        <v>2266</v>
      </c>
      <c r="K1623">
        <v>23</v>
      </c>
      <c r="L1623">
        <v>24</v>
      </c>
      <c r="N1623">
        <v>1</v>
      </c>
      <c r="O1623">
        <v>1.2697000000000001</v>
      </c>
      <c r="R1623">
        <v>0.58840000000000003</v>
      </c>
    </row>
    <row r="1624" spans="1:18">
      <c r="A1624" t="s">
        <v>2083</v>
      </c>
      <c r="B1624" t="s">
        <v>2082</v>
      </c>
      <c r="D1624">
        <v>2021</v>
      </c>
      <c r="E1624" t="s">
        <v>2260</v>
      </c>
      <c r="F1624" t="s">
        <v>2301</v>
      </c>
      <c r="G1624">
        <v>-32.016330555555399</v>
      </c>
      <c r="H1624">
        <v>115.531638888888</v>
      </c>
      <c r="I1624" t="s">
        <v>2333</v>
      </c>
      <c r="J1624" t="s">
        <v>2266</v>
      </c>
      <c r="K1624">
        <v>24</v>
      </c>
      <c r="L1624">
        <v>25</v>
      </c>
      <c r="N1624">
        <v>1</v>
      </c>
      <c r="O1624">
        <v>1.0764</v>
      </c>
      <c r="R1624">
        <v>0.44040000000000001</v>
      </c>
    </row>
    <row r="1625" spans="1:18">
      <c r="A1625" t="s">
        <v>2083</v>
      </c>
      <c r="B1625" t="s">
        <v>2082</v>
      </c>
      <c r="D1625">
        <v>2021</v>
      </c>
      <c r="E1625" t="s">
        <v>2260</v>
      </c>
      <c r="F1625" t="s">
        <v>2301</v>
      </c>
      <c r="G1625">
        <v>-32.016330555555399</v>
      </c>
      <c r="H1625">
        <v>115.531638888888</v>
      </c>
      <c r="I1625" t="s">
        <v>2333</v>
      </c>
      <c r="J1625" t="s">
        <v>2266</v>
      </c>
      <c r="K1625">
        <v>25</v>
      </c>
      <c r="L1625">
        <v>26</v>
      </c>
      <c r="N1625">
        <v>1</v>
      </c>
      <c r="O1625">
        <v>1.7229000000000001</v>
      </c>
      <c r="R1625">
        <v>0.3705</v>
      </c>
    </row>
    <row r="1626" spans="1:18">
      <c r="A1626" t="s">
        <v>2083</v>
      </c>
      <c r="B1626" t="s">
        <v>2082</v>
      </c>
      <c r="D1626">
        <v>2021</v>
      </c>
      <c r="E1626" t="s">
        <v>2260</v>
      </c>
      <c r="F1626" t="s">
        <v>2301</v>
      </c>
      <c r="G1626">
        <v>-32.016330555555399</v>
      </c>
      <c r="H1626">
        <v>115.531638888888</v>
      </c>
      <c r="I1626" t="s">
        <v>2333</v>
      </c>
      <c r="J1626" t="s">
        <v>2266</v>
      </c>
      <c r="K1626">
        <v>26</v>
      </c>
      <c r="L1626">
        <v>27</v>
      </c>
      <c r="N1626">
        <v>1</v>
      </c>
      <c r="O1626">
        <v>1.5518000000000001</v>
      </c>
      <c r="R1626">
        <v>0.3705</v>
      </c>
    </row>
    <row r="1627" spans="1:18">
      <c r="A1627" t="s">
        <v>2083</v>
      </c>
      <c r="B1627" t="s">
        <v>2082</v>
      </c>
      <c r="D1627">
        <v>2021</v>
      </c>
      <c r="E1627" t="s">
        <v>2260</v>
      </c>
      <c r="F1627" t="s">
        <v>2301</v>
      </c>
      <c r="G1627">
        <v>-32.016330555555399</v>
      </c>
      <c r="H1627">
        <v>115.531638888888</v>
      </c>
      <c r="I1627" t="s">
        <v>2333</v>
      </c>
      <c r="J1627" t="s">
        <v>2266</v>
      </c>
      <c r="K1627">
        <v>27</v>
      </c>
      <c r="L1627">
        <v>28</v>
      </c>
      <c r="N1627">
        <v>1</v>
      </c>
      <c r="O1627">
        <v>1.3217000000000001</v>
      </c>
      <c r="R1627">
        <v>0.30059999999999998</v>
      </c>
    </row>
    <row r="1628" spans="1:18">
      <c r="A1628" t="s">
        <v>2083</v>
      </c>
      <c r="B1628" t="s">
        <v>2082</v>
      </c>
      <c r="D1628">
        <v>2021</v>
      </c>
      <c r="E1628" t="s">
        <v>2260</v>
      </c>
      <c r="F1628" t="s">
        <v>2301</v>
      </c>
      <c r="G1628">
        <v>-32.016330555555399</v>
      </c>
      <c r="H1628">
        <v>115.531638888888</v>
      </c>
      <c r="I1628" t="s">
        <v>2333</v>
      </c>
      <c r="J1628" t="s">
        <v>2266</v>
      </c>
      <c r="K1628">
        <v>28</v>
      </c>
      <c r="L1628">
        <v>29</v>
      </c>
      <c r="N1628">
        <v>1</v>
      </c>
      <c r="O1628">
        <v>1.0837000000000001</v>
      </c>
      <c r="R1628">
        <v>0.28849999999999998</v>
      </c>
    </row>
    <row r="1629" spans="1:18">
      <c r="A1629" t="s">
        <v>2083</v>
      </c>
      <c r="B1629" t="s">
        <v>2082</v>
      </c>
      <c r="D1629">
        <v>2021</v>
      </c>
      <c r="E1629" t="s">
        <v>2260</v>
      </c>
      <c r="F1629" t="s">
        <v>2301</v>
      </c>
      <c r="G1629">
        <v>-32.016330555555399</v>
      </c>
      <c r="H1629">
        <v>115.531638888888</v>
      </c>
      <c r="I1629" t="s">
        <v>2333</v>
      </c>
      <c r="J1629" t="s">
        <v>2266</v>
      </c>
      <c r="K1629">
        <v>29</v>
      </c>
      <c r="L1629">
        <v>30</v>
      </c>
      <c r="N1629">
        <v>1</v>
      </c>
      <c r="O1629">
        <v>1.4874000000000001</v>
      </c>
      <c r="R1629">
        <v>0.28849999999999998</v>
      </c>
    </row>
    <row r="1630" spans="1:18">
      <c r="A1630" t="s">
        <v>2083</v>
      </c>
      <c r="B1630" t="s">
        <v>2082</v>
      </c>
      <c r="D1630">
        <v>2021</v>
      </c>
      <c r="E1630" t="s">
        <v>2260</v>
      </c>
      <c r="F1630" t="s">
        <v>2301</v>
      </c>
      <c r="G1630">
        <v>-32.016330555555399</v>
      </c>
      <c r="H1630">
        <v>115.531638888888</v>
      </c>
      <c r="I1630" t="s">
        <v>2333</v>
      </c>
      <c r="J1630" t="s">
        <v>2266</v>
      </c>
      <c r="K1630">
        <v>30</v>
      </c>
      <c r="L1630">
        <v>31</v>
      </c>
      <c r="N1630">
        <v>1</v>
      </c>
      <c r="O1630">
        <v>1.4742</v>
      </c>
      <c r="R1630">
        <v>0.27650000000000002</v>
      </c>
    </row>
    <row r="1631" spans="1:18">
      <c r="A1631" t="s">
        <v>2083</v>
      </c>
      <c r="B1631" t="s">
        <v>2082</v>
      </c>
      <c r="D1631">
        <v>2021</v>
      </c>
      <c r="E1631" t="s">
        <v>2260</v>
      </c>
      <c r="F1631" t="s">
        <v>2301</v>
      </c>
      <c r="G1631">
        <v>-32.016330555555399</v>
      </c>
      <c r="H1631">
        <v>115.531638888888</v>
      </c>
      <c r="I1631" t="s">
        <v>2333</v>
      </c>
      <c r="J1631" t="s">
        <v>2266</v>
      </c>
      <c r="K1631">
        <v>31</v>
      </c>
      <c r="L1631">
        <v>32</v>
      </c>
      <c r="N1631">
        <v>1</v>
      </c>
      <c r="O1631">
        <v>1.5632999999999999</v>
      </c>
      <c r="R1631">
        <v>0.36</v>
      </c>
    </row>
    <row r="1632" spans="1:18">
      <c r="A1632" t="s">
        <v>2083</v>
      </c>
      <c r="B1632" t="s">
        <v>2082</v>
      </c>
      <c r="D1632">
        <v>2021</v>
      </c>
      <c r="E1632" t="s">
        <v>2260</v>
      </c>
      <c r="F1632" t="s">
        <v>2301</v>
      </c>
      <c r="G1632">
        <v>-32.016330555555399</v>
      </c>
      <c r="H1632">
        <v>115.531638888888</v>
      </c>
      <c r="I1632" t="s">
        <v>2333</v>
      </c>
      <c r="J1632" t="s">
        <v>2266</v>
      </c>
      <c r="K1632">
        <v>32</v>
      </c>
      <c r="L1632">
        <v>33</v>
      </c>
      <c r="N1632">
        <v>1</v>
      </c>
      <c r="O1632">
        <v>1.6356999999999999</v>
      </c>
      <c r="R1632">
        <v>0.36</v>
      </c>
    </row>
    <row r="1633" spans="1:18">
      <c r="A1633" t="s">
        <v>2083</v>
      </c>
      <c r="B1633" t="s">
        <v>2082</v>
      </c>
      <c r="D1633">
        <v>2021</v>
      </c>
      <c r="E1633" t="s">
        <v>2260</v>
      </c>
      <c r="F1633" t="s">
        <v>2301</v>
      </c>
      <c r="G1633">
        <v>-32.016330555555399</v>
      </c>
      <c r="H1633">
        <v>115.531638888888</v>
      </c>
      <c r="I1633" t="s">
        <v>2333</v>
      </c>
      <c r="J1633" t="s">
        <v>2266</v>
      </c>
      <c r="K1633">
        <v>33</v>
      </c>
      <c r="L1633">
        <v>34</v>
      </c>
      <c r="N1633">
        <v>1</v>
      </c>
      <c r="O1633">
        <v>1.4751000000000001</v>
      </c>
      <c r="R1633">
        <v>0.44350000000000001</v>
      </c>
    </row>
    <row r="1634" spans="1:18">
      <c r="A1634" t="s">
        <v>2083</v>
      </c>
      <c r="B1634" t="s">
        <v>2082</v>
      </c>
      <c r="D1634">
        <v>2021</v>
      </c>
      <c r="E1634" t="s">
        <v>2260</v>
      </c>
      <c r="F1634" t="s">
        <v>2301</v>
      </c>
      <c r="G1634">
        <v>-32.016330555555399</v>
      </c>
      <c r="H1634">
        <v>115.531638888888</v>
      </c>
      <c r="I1634" t="s">
        <v>2333</v>
      </c>
      <c r="J1634" t="s">
        <v>2266</v>
      </c>
      <c r="K1634">
        <v>34</v>
      </c>
      <c r="L1634">
        <v>35</v>
      </c>
      <c r="N1634">
        <v>1</v>
      </c>
      <c r="O1634">
        <v>1.8122</v>
      </c>
      <c r="R1634">
        <v>0.85040000000000004</v>
      </c>
    </row>
    <row r="1635" spans="1:18">
      <c r="A1635" t="s">
        <v>2083</v>
      </c>
      <c r="B1635" t="s">
        <v>2082</v>
      </c>
      <c r="D1635">
        <v>2021</v>
      </c>
      <c r="E1635" t="s">
        <v>2260</v>
      </c>
      <c r="F1635" t="s">
        <v>2301</v>
      </c>
      <c r="G1635">
        <v>-32.016330555555399</v>
      </c>
      <c r="H1635">
        <v>115.531638888888</v>
      </c>
      <c r="I1635" t="s">
        <v>2333</v>
      </c>
      <c r="J1635" t="s">
        <v>2266</v>
      </c>
      <c r="K1635">
        <v>35</v>
      </c>
      <c r="L1635">
        <v>36</v>
      </c>
      <c r="N1635">
        <v>1</v>
      </c>
      <c r="O1635">
        <v>1.3822000000000001</v>
      </c>
      <c r="R1635">
        <v>0.85040000000000004</v>
      </c>
    </row>
    <row r="1636" spans="1:18">
      <c r="A1636" t="s">
        <v>2083</v>
      </c>
      <c r="B1636" t="s">
        <v>2082</v>
      </c>
      <c r="D1636">
        <v>2021</v>
      </c>
      <c r="E1636" t="s">
        <v>2260</v>
      </c>
      <c r="F1636" t="s">
        <v>2301</v>
      </c>
      <c r="G1636">
        <v>-32.016330555555399</v>
      </c>
      <c r="H1636">
        <v>115.531638888888</v>
      </c>
      <c r="I1636" t="s">
        <v>2333</v>
      </c>
      <c r="J1636" t="s">
        <v>2266</v>
      </c>
      <c r="K1636">
        <v>36</v>
      </c>
      <c r="L1636">
        <v>37</v>
      </c>
      <c r="N1636">
        <v>1</v>
      </c>
      <c r="O1636">
        <v>1.4661999999999999</v>
      </c>
      <c r="R1636">
        <v>1.2573000000000001</v>
      </c>
    </row>
    <row r="1637" spans="1:18">
      <c r="A1637" t="s">
        <v>2083</v>
      </c>
      <c r="B1637" t="s">
        <v>2082</v>
      </c>
      <c r="D1637">
        <v>2021</v>
      </c>
      <c r="E1637" t="s">
        <v>2260</v>
      </c>
      <c r="F1637" t="s">
        <v>2301</v>
      </c>
      <c r="G1637">
        <v>-32.016330555555399</v>
      </c>
      <c r="H1637">
        <v>115.531638888888</v>
      </c>
      <c r="I1637" t="s">
        <v>2333</v>
      </c>
      <c r="J1637" t="s">
        <v>2266</v>
      </c>
      <c r="K1637">
        <v>37</v>
      </c>
      <c r="L1637">
        <v>38</v>
      </c>
      <c r="N1637">
        <v>1</v>
      </c>
      <c r="O1637">
        <v>1.7264999999999999</v>
      </c>
      <c r="R1637">
        <v>0.92120000000000002</v>
      </c>
    </row>
    <row r="1638" spans="1:18">
      <c r="A1638" t="s">
        <v>2083</v>
      </c>
      <c r="B1638" t="s">
        <v>2082</v>
      </c>
      <c r="D1638">
        <v>2021</v>
      </c>
      <c r="E1638" t="s">
        <v>2260</v>
      </c>
      <c r="F1638" t="s">
        <v>2301</v>
      </c>
      <c r="G1638">
        <v>-32.016330555555399</v>
      </c>
      <c r="H1638">
        <v>115.531638888888</v>
      </c>
      <c r="I1638" t="s">
        <v>2333</v>
      </c>
      <c r="J1638" t="s">
        <v>2266</v>
      </c>
      <c r="K1638">
        <v>38</v>
      </c>
      <c r="L1638">
        <v>39</v>
      </c>
      <c r="N1638">
        <v>1</v>
      </c>
      <c r="O1638">
        <v>1.2888999999999999</v>
      </c>
      <c r="R1638">
        <v>0.92120000000000002</v>
      </c>
    </row>
    <row r="1639" spans="1:18">
      <c r="A1639" t="s">
        <v>2083</v>
      </c>
      <c r="B1639" t="s">
        <v>2082</v>
      </c>
      <c r="D1639">
        <v>2021</v>
      </c>
      <c r="E1639" t="s">
        <v>2260</v>
      </c>
      <c r="F1639" t="s">
        <v>2301</v>
      </c>
      <c r="G1639">
        <v>-32.016330555555399</v>
      </c>
      <c r="H1639">
        <v>115.531638888888</v>
      </c>
      <c r="I1639" t="s">
        <v>2333</v>
      </c>
      <c r="J1639" t="s">
        <v>2266</v>
      </c>
      <c r="K1639">
        <v>39</v>
      </c>
      <c r="L1639">
        <v>40</v>
      </c>
      <c r="N1639">
        <v>1</v>
      </c>
      <c r="O1639">
        <v>1.7386999999999999</v>
      </c>
      <c r="R1639">
        <v>0.92120000000000002</v>
      </c>
    </row>
    <row r="1640" spans="1:18">
      <c r="A1640" t="s">
        <v>2083</v>
      </c>
      <c r="B1640" t="s">
        <v>2082</v>
      </c>
      <c r="D1640">
        <v>2021</v>
      </c>
      <c r="E1640" t="s">
        <v>2260</v>
      </c>
      <c r="F1640" t="s">
        <v>2301</v>
      </c>
      <c r="G1640">
        <v>-32.016330555555399</v>
      </c>
      <c r="H1640">
        <v>115.531638888888</v>
      </c>
      <c r="I1640" t="s">
        <v>2333</v>
      </c>
      <c r="J1640" t="s">
        <v>2266</v>
      </c>
      <c r="K1640">
        <v>40</v>
      </c>
      <c r="L1640">
        <v>41</v>
      </c>
      <c r="N1640">
        <v>1</v>
      </c>
      <c r="O1640">
        <v>1.8153999999999999</v>
      </c>
      <c r="R1640">
        <v>0.92120000000000002</v>
      </c>
    </row>
    <row r="1641" spans="1:18">
      <c r="A1641" t="s">
        <v>2083</v>
      </c>
      <c r="B1641" t="s">
        <v>2082</v>
      </c>
      <c r="D1641">
        <v>2021</v>
      </c>
      <c r="E1641" t="s">
        <v>2260</v>
      </c>
      <c r="F1641" t="s">
        <v>2301</v>
      </c>
      <c r="G1641">
        <v>-32.016330555555399</v>
      </c>
      <c r="H1641">
        <v>115.531638888888</v>
      </c>
      <c r="I1641" t="s">
        <v>2333</v>
      </c>
      <c r="J1641" t="s">
        <v>2266</v>
      </c>
      <c r="K1641">
        <v>41</v>
      </c>
      <c r="L1641">
        <v>42</v>
      </c>
      <c r="N1641">
        <v>1</v>
      </c>
      <c r="O1641">
        <v>1.3260000000000001</v>
      </c>
      <c r="R1641">
        <v>0.92120000000000002</v>
      </c>
    </row>
    <row r="1642" spans="1:18">
      <c r="A1642" t="s">
        <v>2083</v>
      </c>
      <c r="B1642" t="s">
        <v>2082</v>
      </c>
      <c r="D1642">
        <v>2021</v>
      </c>
      <c r="E1642" t="s">
        <v>2260</v>
      </c>
      <c r="F1642" t="s">
        <v>2301</v>
      </c>
      <c r="G1642">
        <v>-32.016330555555399</v>
      </c>
      <c r="H1642">
        <v>115.531638888888</v>
      </c>
      <c r="I1642" t="s">
        <v>2333</v>
      </c>
      <c r="J1642" t="s">
        <v>2266</v>
      </c>
      <c r="K1642">
        <v>42</v>
      </c>
      <c r="L1642">
        <v>43</v>
      </c>
      <c r="N1642">
        <v>1</v>
      </c>
      <c r="O1642">
        <v>1.2526999999999999</v>
      </c>
      <c r="R1642">
        <v>0.58499999999999996</v>
      </c>
    </row>
    <row r="1643" spans="1:18">
      <c r="A1643" t="s">
        <v>2083</v>
      </c>
      <c r="B1643" t="s">
        <v>2082</v>
      </c>
      <c r="D1643">
        <v>2021</v>
      </c>
      <c r="E1643" t="s">
        <v>2260</v>
      </c>
      <c r="F1643" t="s">
        <v>2301</v>
      </c>
      <c r="G1643">
        <v>-32.016330555555399</v>
      </c>
      <c r="H1643">
        <v>115.531638888888</v>
      </c>
      <c r="I1643" t="s">
        <v>2333</v>
      </c>
      <c r="J1643" t="s">
        <v>2266</v>
      </c>
      <c r="K1643">
        <v>43</v>
      </c>
      <c r="L1643">
        <v>44</v>
      </c>
      <c r="N1643">
        <v>1</v>
      </c>
      <c r="O1643">
        <v>1.4153</v>
      </c>
      <c r="R1643">
        <v>0.42809999999999998</v>
      </c>
    </row>
    <row r="1644" spans="1:18">
      <c r="A1644" t="s">
        <v>2083</v>
      </c>
      <c r="B1644" t="s">
        <v>2082</v>
      </c>
      <c r="D1644">
        <v>2021</v>
      </c>
      <c r="E1644" t="s">
        <v>2260</v>
      </c>
      <c r="F1644" t="s">
        <v>2301</v>
      </c>
      <c r="G1644">
        <v>-32.016330555555399</v>
      </c>
      <c r="H1644">
        <v>115.531638888888</v>
      </c>
      <c r="I1644" t="s">
        <v>2333</v>
      </c>
      <c r="J1644" t="s">
        <v>2266</v>
      </c>
      <c r="K1644">
        <v>44</v>
      </c>
      <c r="L1644">
        <v>45</v>
      </c>
      <c r="N1644">
        <v>1</v>
      </c>
      <c r="O1644">
        <v>1.1872</v>
      </c>
      <c r="R1644">
        <v>0.42809999999999998</v>
      </c>
    </row>
    <row r="1645" spans="1:18">
      <c r="A1645" t="s">
        <v>2083</v>
      </c>
      <c r="B1645" t="s">
        <v>2082</v>
      </c>
      <c r="D1645">
        <v>2021</v>
      </c>
      <c r="E1645" t="s">
        <v>2260</v>
      </c>
      <c r="F1645" t="s">
        <v>2301</v>
      </c>
      <c r="G1645">
        <v>-32.016330555555399</v>
      </c>
      <c r="H1645">
        <v>115.531638888888</v>
      </c>
      <c r="I1645" t="s">
        <v>2333</v>
      </c>
      <c r="J1645" t="s">
        <v>2266</v>
      </c>
      <c r="K1645">
        <v>45</v>
      </c>
      <c r="L1645">
        <v>46</v>
      </c>
      <c r="N1645">
        <v>1</v>
      </c>
      <c r="O1645">
        <v>1.3039000000000001</v>
      </c>
      <c r="R1645">
        <v>0.42809999999999998</v>
      </c>
    </row>
    <row r="1646" spans="1:18">
      <c r="A1646" t="s">
        <v>2083</v>
      </c>
      <c r="B1646" t="s">
        <v>2082</v>
      </c>
      <c r="D1646">
        <v>2021</v>
      </c>
      <c r="E1646" t="s">
        <v>2260</v>
      </c>
      <c r="F1646" t="s">
        <v>2301</v>
      </c>
      <c r="G1646">
        <v>-32.016330555555399</v>
      </c>
      <c r="H1646">
        <v>115.531638888888</v>
      </c>
      <c r="I1646" t="s">
        <v>2333</v>
      </c>
      <c r="J1646" t="s">
        <v>2266</v>
      </c>
      <c r="K1646">
        <v>46</v>
      </c>
      <c r="L1646">
        <v>47</v>
      </c>
      <c r="N1646">
        <v>1</v>
      </c>
      <c r="O1646">
        <v>1.3657999999999999</v>
      </c>
      <c r="R1646">
        <v>0.42809999999999998</v>
      </c>
    </row>
    <row r="1647" spans="1:18">
      <c r="A1647" t="s">
        <v>2083</v>
      </c>
      <c r="B1647" t="s">
        <v>2082</v>
      </c>
      <c r="D1647">
        <v>2021</v>
      </c>
      <c r="E1647" t="s">
        <v>2260</v>
      </c>
      <c r="F1647" t="s">
        <v>2301</v>
      </c>
      <c r="G1647">
        <v>-32.016330555555399</v>
      </c>
      <c r="H1647">
        <v>115.531638888888</v>
      </c>
      <c r="I1647" t="s">
        <v>2333</v>
      </c>
      <c r="J1647" t="s">
        <v>2266</v>
      </c>
      <c r="K1647">
        <v>47</v>
      </c>
      <c r="L1647">
        <v>48</v>
      </c>
      <c r="N1647">
        <v>1</v>
      </c>
      <c r="O1647">
        <v>1.286</v>
      </c>
      <c r="R1647">
        <v>0.42809999999999998</v>
      </c>
    </row>
    <row r="1648" spans="1:18">
      <c r="A1648" t="s">
        <v>2083</v>
      </c>
      <c r="B1648" t="s">
        <v>2082</v>
      </c>
      <c r="D1648">
        <v>2021</v>
      </c>
      <c r="E1648" t="s">
        <v>2260</v>
      </c>
      <c r="F1648" t="s">
        <v>2301</v>
      </c>
      <c r="G1648">
        <v>-32.016330555555399</v>
      </c>
      <c r="H1648">
        <v>115.531638888888</v>
      </c>
      <c r="I1648" t="s">
        <v>2333</v>
      </c>
      <c r="J1648" t="s">
        <v>2266</v>
      </c>
      <c r="K1648">
        <v>48</v>
      </c>
      <c r="L1648">
        <v>49</v>
      </c>
      <c r="N1648">
        <v>1</v>
      </c>
      <c r="O1648">
        <v>1.5996999999999999</v>
      </c>
      <c r="R1648">
        <v>0.27110000000000001</v>
      </c>
    </row>
    <row r="1649" spans="1:18">
      <c r="A1649" t="s">
        <v>2083</v>
      </c>
      <c r="B1649" t="s">
        <v>2082</v>
      </c>
      <c r="D1649">
        <v>2021</v>
      </c>
      <c r="E1649" t="s">
        <v>2260</v>
      </c>
      <c r="F1649" t="s">
        <v>2301</v>
      </c>
      <c r="G1649">
        <v>-32.016330555555399</v>
      </c>
      <c r="H1649">
        <v>115.531638888888</v>
      </c>
      <c r="I1649" t="s">
        <v>2333</v>
      </c>
      <c r="J1649" t="s">
        <v>2266</v>
      </c>
      <c r="K1649">
        <v>49</v>
      </c>
      <c r="L1649">
        <v>50</v>
      </c>
      <c r="N1649">
        <v>1</v>
      </c>
      <c r="O1649">
        <v>1.2617</v>
      </c>
      <c r="R1649">
        <v>0.25879999999999997</v>
      </c>
    </row>
    <row r="1650" spans="1:18">
      <c r="A1650" t="s">
        <v>2083</v>
      </c>
      <c r="B1650" t="s">
        <v>2082</v>
      </c>
      <c r="D1650">
        <v>2021</v>
      </c>
      <c r="E1650" t="s">
        <v>2260</v>
      </c>
      <c r="F1650" t="s">
        <v>2301</v>
      </c>
      <c r="G1650">
        <v>-32.016330555555399</v>
      </c>
      <c r="H1650">
        <v>115.531638888888</v>
      </c>
      <c r="I1650" t="s">
        <v>2333</v>
      </c>
      <c r="J1650" t="s">
        <v>2266</v>
      </c>
      <c r="K1650">
        <v>50</v>
      </c>
      <c r="L1650">
        <v>51</v>
      </c>
      <c r="N1650">
        <v>1</v>
      </c>
      <c r="O1650">
        <v>1.2441</v>
      </c>
      <c r="R1650">
        <v>0.25879999999999997</v>
      </c>
    </row>
    <row r="1651" spans="1:18">
      <c r="A1651" t="s">
        <v>2083</v>
      </c>
      <c r="B1651" t="s">
        <v>2082</v>
      </c>
      <c r="D1651">
        <v>2021</v>
      </c>
      <c r="E1651" t="s">
        <v>2260</v>
      </c>
      <c r="F1651" t="s">
        <v>2301</v>
      </c>
      <c r="G1651">
        <v>-32.016330555555399</v>
      </c>
      <c r="H1651">
        <v>115.531638888888</v>
      </c>
      <c r="I1651" t="s">
        <v>2333</v>
      </c>
      <c r="J1651" t="s">
        <v>2266</v>
      </c>
      <c r="K1651">
        <v>51</v>
      </c>
      <c r="L1651">
        <v>52</v>
      </c>
      <c r="N1651">
        <v>1</v>
      </c>
      <c r="O1651">
        <v>1.2516</v>
      </c>
      <c r="R1651">
        <v>0.25879999999999997</v>
      </c>
    </row>
    <row r="1652" spans="1:18">
      <c r="A1652" t="s">
        <v>2083</v>
      </c>
      <c r="B1652" t="s">
        <v>2082</v>
      </c>
      <c r="D1652">
        <v>2021</v>
      </c>
      <c r="E1652" t="s">
        <v>2260</v>
      </c>
      <c r="F1652" t="s">
        <v>2301</v>
      </c>
      <c r="G1652">
        <v>-32.016330555555399</v>
      </c>
      <c r="H1652">
        <v>115.531638888888</v>
      </c>
      <c r="I1652" t="s">
        <v>2333</v>
      </c>
      <c r="J1652" t="s">
        <v>2266</v>
      </c>
      <c r="K1652">
        <v>52</v>
      </c>
      <c r="L1652">
        <v>53</v>
      </c>
      <c r="N1652">
        <v>1</v>
      </c>
      <c r="O1652">
        <v>1.3137000000000001</v>
      </c>
      <c r="R1652">
        <v>0.25879999999999997</v>
      </c>
    </row>
    <row r="1653" spans="1:18">
      <c r="A1653" t="s">
        <v>2083</v>
      </c>
      <c r="B1653" t="s">
        <v>2082</v>
      </c>
      <c r="D1653">
        <v>2021</v>
      </c>
      <c r="E1653" t="s">
        <v>2260</v>
      </c>
      <c r="F1653" t="s">
        <v>2301</v>
      </c>
      <c r="G1653">
        <v>-32.016330555555399</v>
      </c>
      <c r="H1653">
        <v>115.531638888888</v>
      </c>
      <c r="I1653" t="s">
        <v>2333</v>
      </c>
      <c r="J1653" t="s">
        <v>2266</v>
      </c>
      <c r="K1653">
        <v>53</v>
      </c>
      <c r="L1653">
        <v>54</v>
      </c>
      <c r="N1653">
        <v>1</v>
      </c>
      <c r="O1653">
        <v>1.5650999999999999</v>
      </c>
      <c r="R1653">
        <v>0.25879999999999997</v>
      </c>
    </row>
    <row r="1654" spans="1:18">
      <c r="A1654" t="s">
        <v>2083</v>
      </c>
      <c r="B1654" t="s">
        <v>2082</v>
      </c>
      <c r="D1654">
        <v>2021</v>
      </c>
      <c r="E1654" t="s">
        <v>2260</v>
      </c>
      <c r="F1654" t="s">
        <v>2301</v>
      </c>
      <c r="G1654">
        <v>-32.016330555555399</v>
      </c>
      <c r="H1654">
        <v>115.531638888888</v>
      </c>
      <c r="I1654" t="s">
        <v>2333</v>
      </c>
      <c r="J1654" t="s">
        <v>2266</v>
      </c>
      <c r="K1654">
        <v>54</v>
      </c>
      <c r="L1654">
        <v>55</v>
      </c>
      <c r="N1654">
        <v>1</v>
      </c>
      <c r="O1654">
        <v>0.96419999999999995</v>
      </c>
      <c r="R1654">
        <v>0.25879999999999997</v>
      </c>
    </row>
    <row r="1655" spans="1:18">
      <c r="A1655" t="s">
        <v>2083</v>
      </c>
      <c r="B1655" t="s">
        <v>2082</v>
      </c>
      <c r="D1655">
        <v>2021</v>
      </c>
      <c r="E1655" t="s">
        <v>2260</v>
      </c>
      <c r="F1655" t="s">
        <v>2301</v>
      </c>
      <c r="G1655">
        <v>-32.016330555555399</v>
      </c>
      <c r="H1655">
        <v>115.531638888888</v>
      </c>
      <c r="I1655" t="s">
        <v>2333</v>
      </c>
      <c r="J1655" t="s">
        <v>2266</v>
      </c>
      <c r="K1655">
        <v>55</v>
      </c>
      <c r="L1655">
        <v>56</v>
      </c>
      <c r="N1655">
        <v>1</v>
      </c>
      <c r="O1655">
        <v>1.8671</v>
      </c>
      <c r="R1655">
        <v>0.24660000000000001</v>
      </c>
    </row>
    <row r="1656" spans="1:18">
      <c r="A1656" t="s">
        <v>2083</v>
      </c>
      <c r="B1656" t="s">
        <v>2082</v>
      </c>
      <c r="D1656">
        <v>2021</v>
      </c>
      <c r="E1656" t="s">
        <v>2260</v>
      </c>
      <c r="F1656" t="s">
        <v>2301</v>
      </c>
      <c r="G1656">
        <v>-32.016330555555399</v>
      </c>
      <c r="H1656">
        <v>115.531638888888</v>
      </c>
      <c r="I1656" t="s">
        <v>2333</v>
      </c>
      <c r="J1656" t="s">
        <v>2266</v>
      </c>
      <c r="K1656">
        <v>56</v>
      </c>
      <c r="L1656">
        <v>57</v>
      </c>
      <c r="N1656">
        <v>1</v>
      </c>
      <c r="O1656">
        <v>0.95220000000000005</v>
      </c>
      <c r="R1656">
        <v>0.27600000000000002</v>
      </c>
    </row>
    <row r="1657" spans="1:18">
      <c r="A1657" t="s">
        <v>2083</v>
      </c>
      <c r="B1657" t="s">
        <v>2082</v>
      </c>
      <c r="D1657">
        <v>2021</v>
      </c>
      <c r="E1657" t="s">
        <v>2260</v>
      </c>
      <c r="F1657" t="s">
        <v>2301</v>
      </c>
      <c r="G1657">
        <v>-32.016330555555399</v>
      </c>
      <c r="H1657">
        <v>115.531638888888</v>
      </c>
      <c r="I1657" t="s">
        <v>2333</v>
      </c>
      <c r="J1657" t="s">
        <v>2266</v>
      </c>
      <c r="K1657">
        <v>57</v>
      </c>
      <c r="L1657">
        <v>58</v>
      </c>
      <c r="N1657">
        <v>1</v>
      </c>
      <c r="O1657">
        <v>1.7907</v>
      </c>
      <c r="R1657">
        <v>0.27600000000000002</v>
      </c>
    </row>
    <row r="1658" spans="1:18">
      <c r="A1658" t="s">
        <v>2083</v>
      </c>
      <c r="B1658" t="s">
        <v>2082</v>
      </c>
      <c r="D1658">
        <v>2021</v>
      </c>
      <c r="E1658" t="s">
        <v>2260</v>
      </c>
      <c r="F1658" t="s">
        <v>2301</v>
      </c>
      <c r="G1658">
        <v>-32.016330555555399</v>
      </c>
      <c r="H1658">
        <v>115.531638888888</v>
      </c>
      <c r="I1658" t="s">
        <v>2333</v>
      </c>
      <c r="J1658" t="s">
        <v>2266</v>
      </c>
      <c r="K1658">
        <v>58</v>
      </c>
      <c r="L1658">
        <v>59</v>
      </c>
      <c r="N1658">
        <v>1</v>
      </c>
      <c r="O1658">
        <v>1.2970999999999999</v>
      </c>
      <c r="R1658">
        <v>0.27600000000000002</v>
      </c>
    </row>
    <row r="1659" spans="1:18">
      <c r="A1659" t="s">
        <v>2083</v>
      </c>
      <c r="B1659" t="s">
        <v>2082</v>
      </c>
      <c r="D1659">
        <v>2021</v>
      </c>
      <c r="E1659" t="s">
        <v>2260</v>
      </c>
      <c r="F1659" t="s">
        <v>2301</v>
      </c>
      <c r="G1659">
        <v>-32.016330555555399</v>
      </c>
      <c r="H1659">
        <v>115.531638888888</v>
      </c>
      <c r="I1659" t="s">
        <v>2333</v>
      </c>
      <c r="J1659" t="s">
        <v>2266</v>
      </c>
      <c r="K1659">
        <v>59</v>
      </c>
      <c r="L1659">
        <v>60</v>
      </c>
      <c r="N1659">
        <v>1</v>
      </c>
      <c r="O1659">
        <v>1.4127000000000001</v>
      </c>
      <c r="R1659">
        <v>0.27600000000000002</v>
      </c>
    </row>
    <row r="1660" spans="1:18">
      <c r="A1660" t="s">
        <v>2083</v>
      </c>
      <c r="B1660" t="s">
        <v>2082</v>
      </c>
      <c r="D1660">
        <v>2021</v>
      </c>
      <c r="E1660" t="s">
        <v>2260</v>
      </c>
      <c r="F1660" t="s">
        <v>2301</v>
      </c>
      <c r="G1660">
        <v>-32.016330555555399</v>
      </c>
      <c r="H1660">
        <v>115.531638888888</v>
      </c>
      <c r="I1660" t="s">
        <v>2333</v>
      </c>
      <c r="J1660" t="s">
        <v>2266</v>
      </c>
      <c r="K1660">
        <v>60</v>
      </c>
      <c r="L1660">
        <v>61</v>
      </c>
      <c r="N1660">
        <v>1</v>
      </c>
      <c r="O1660">
        <v>1.4036</v>
      </c>
      <c r="R1660">
        <v>0.27600000000000002</v>
      </c>
    </row>
    <row r="1661" spans="1:18">
      <c r="A1661" t="s">
        <v>2083</v>
      </c>
      <c r="B1661" t="s">
        <v>2082</v>
      </c>
      <c r="D1661">
        <v>2021</v>
      </c>
      <c r="E1661" t="s">
        <v>2260</v>
      </c>
      <c r="F1661" t="s">
        <v>2301</v>
      </c>
      <c r="G1661">
        <v>-32.016330555555399</v>
      </c>
      <c r="H1661">
        <v>115.531638888888</v>
      </c>
      <c r="I1661" t="s">
        <v>2333</v>
      </c>
      <c r="J1661" t="s">
        <v>2266</v>
      </c>
      <c r="K1661">
        <v>61</v>
      </c>
      <c r="L1661">
        <v>62</v>
      </c>
      <c r="N1661">
        <v>1</v>
      </c>
      <c r="O1661">
        <v>1.1558999999999999</v>
      </c>
      <c r="R1661">
        <v>0.3054</v>
      </c>
    </row>
    <row r="1662" spans="1:18">
      <c r="A1662" t="s">
        <v>2083</v>
      </c>
      <c r="B1662" t="s">
        <v>2082</v>
      </c>
      <c r="D1662">
        <v>2021</v>
      </c>
      <c r="E1662" t="s">
        <v>2260</v>
      </c>
      <c r="F1662" t="s">
        <v>2301</v>
      </c>
      <c r="G1662">
        <v>-32.016330555555399</v>
      </c>
      <c r="H1662">
        <v>115.531638888888</v>
      </c>
      <c r="I1662" t="s">
        <v>2333</v>
      </c>
      <c r="J1662" t="s">
        <v>2266</v>
      </c>
      <c r="K1662">
        <v>62</v>
      </c>
      <c r="L1662">
        <v>63</v>
      </c>
      <c r="N1662">
        <v>1</v>
      </c>
      <c r="O1662">
        <v>1.514</v>
      </c>
    </row>
    <row r="1663" spans="1:18">
      <c r="A1663" t="s">
        <v>2083</v>
      </c>
      <c r="B1663" t="s">
        <v>2082</v>
      </c>
      <c r="D1663">
        <v>2021</v>
      </c>
      <c r="E1663" t="s">
        <v>2260</v>
      </c>
      <c r="F1663" t="s">
        <v>2301</v>
      </c>
      <c r="G1663">
        <v>-32.016330555555399</v>
      </c>
      <c r="H1663">
        <v>115.531638888888</v>
      </c>
      <c r="I1663" t="s">
        <v>2333</v>
      </c>
      <c r="J1663" t="s">
        <v>2266</v>
      </c>
      <c r="K1663">
        <v>63</v>
      </c>
      <c r="L1663">
        <v>64</v>
      </c>
      <c r="N1663">
        <v>1</v>
      </c>
      <c r="O1663">
        <v>1.4132</v>
      </c>
    </row>
    <row r="1664" spans="1:18">
      <c r="A1664" t="s">
        <v>2083</v>
      </c>
      <c r="B1664" t="s">
        <v>2082</v>
      </c>
      <c r="D1664">
        <v>2021</v>
      </c>
      <c r="E1664" t="s">
        <v>2260</v>
      </c>
      <c r="F1664" t="s">
        <v>2301</v>
      </c>
      <c r="G1664">
        <v>-32.016330555555399</v>
      </c>
      <c r="H1664">
        <v>115.531638888888</v>
      </c>
      <c r="I1664" t="s">
        <v>2333</v>
      </c>
      <c r="J1664" t="s">
        <v>2266</v>
      </c>
      <c r="K1664">
        <v>64</v>
      </c>
      <c r="L1664">
        <v>65</v>
      </c>
      <c r="N1664">
        <v>1</v>
      </c>
      <c r="O1664">
        <v>1.1292</v>
      </c>
    </row>
    <row r="1665" spans="1:15">
      <c r="A1665" t="s">
        <v>2083</v>
      </c>
      <c r="B1665" t="s">
        <v>2082</v>
      </c>
      <c r="D1665">
        <v>2021</v>
      </c>
      <c r="E1665" t="s">
        <v>2260</v>
      </c>
      <c r="F1665" t="s">
        <v>2301</v>
      </c>
      <c r="G1665">
        <v>-32.016330555555399</v>
      </c>
      <c r="H1665">
        <v>115.531638888888</v>
      </c>
      <c r="I1665" t="s">
        <v>2333</v>
      </c>
      <c r="J1665" t="s">
        <v>2266</v>
      </c>
      <c r="K1665">
        <v>65</v>
      </c>
      <c r="L1665">
        <v>66</v>
      </c>
      <c r="N1665">
        <v>1</v>
      </c>
      <c r="O1665">
        <v>1.4910000000000001</v>
      </c>
    </row>
    <row r="1666" spans="1:15">
      <c r="A1666" t="s">
        <v>2083</v>
      </c>
      <c r="B1666" t="s">
        <v>2082</v>
      </c>
      <c r="D1666">
        <v>2021</v>
      </c>
      <c r="E1666" t="s">
        <v>2260</v>
      </c>
      <c r="F1666" t="s">
        <v>2301</v>
      </c>
      <c r="G1666">
        <v>-32.016330555555399</v>
      </c>
      <c r="H1666">
        <v>115.531638888888</v>
      </c>
      <c r="I1666" t="s">
        <v>2333</v>
      </c>
      <c r="J1666" t="s">
        <v>2266</v>
      </c>
      <c r="K1666">
        <v>66</v>
      </c>
      <c r="L1666">
        <v>67</v>
      </c>
      <c r="N1666">
        <v>1</v>
      </c>
      <c r="O1666">
        <v>1.5570999999999999</v>
      </c>
    </row>
    <row r="1667" spans="1:15">
      <c r="A1667" t="s">
        <v>2083</v>
      </c>
      <c r="B1667" t="s">
        <v>2082</v>
      </c>
      <c r="D1667">
        <v>2021</v>
      </c>
      <c r="E1667" t="s">
        <v>2260</v>
      </c>
      <c r="F1667" t="s">
        <v>2301</v>
      </c>
      <c r="G1667">
        <v>-32.016330555555399</v>
      </c>
      <c r="H1667">
        <v>115.531638888888</v>
      </c>
      <c r="I1667" t="s">
        <v>2333</v>
      </c>
      <c r="J1667" t="s">
        <v>2266</v>
      </c>
      <c r="K1667">
        <v>67</v>
      </c>
      <c r="L1667">
        <v>68</v>
      </c>
      <c r="N1667">
        <v>1</v>
      </c>
      <c r="O1667">
        <v>1.2738</v>
      </c>
    </row>
    <row r="1668" spans="1:15">
      <c r="A1668" t="s">
        <v>2083</v>
      </c>
      <c r="B1668" t="s">
        <v>2082</v>
      </c>
      <c r="D1668">
        <v>2021</v>
      </c>
      <c r="E1668" t="s">
        <v>2260</v>
      </c>
      <c r="F1668" t="s">
        <v>2301</v>
      </c>
      <c r="G1668">
        <v>-32.016330555555399</v>
      </c>
      <c r="H1668">
        <v>115.531638888888</v>
      </c>
      <c r="I1668" t="s">
        <v>2333</v>
      </c>
      <c r="J1668" t="s">
        <v>2266</v>
      </c>
      <c r="K1668">
        <v>68</v>
      </c>
      <c r="L1668">
        <v>69</v>
      </c>
      <c r="N1668">
        <v>1</v>
      </c>
      <c r="O1668">
        <v>1.3142</v>
      </c>
    </row>
    <row r="1669" spans="1:15">
      <c r="A1669" t="s">
        <v>2083</v>
      </c>
      <c r="B1669" t="s">
        <v>2082</v>
      </c>
      <c r="D1669">
        <v>2021</v>
      </c>
      <c r="E1669" t="s">
        <v>2260</v>
      </c>
      <c r="F1669" t="s">
        <v>2301</v>
      </c>
      <c r="G1669">
        <v>-32.016330555555399</v>
      </c>
      <c r="H1669">
        <v>115.531638888888</v>
      </c>
      <c r="I1669" t="s">
        <v>2333</v>
      </c>
      <c r="J1669" t="s">
        <v>2266</v>
      </c>
      <c r="K1669">
        <v>69</v>
      </c>
      <c r="L1669">
        <v>70</v>
      </c>
      <c r="N1669">
        <v>1</v>
      </c>
      <c r="O1669">
        <v>1.3552</v>
      </c>
    </row>
    <row r="1670" spans="1:15">
      <c r="A1670" t="s">
        <v>2083</v>
      </c>
      <c r="B1670" t="s">
        <v>2082</v>
      </c>
      <c r="D1670">
        <v>2021</v>
      </c>
      <c r="E1670" t="s">
        <v>2260</v>
      </c>
      <c r="F1670" t="s">
        <v>2301</v>
      </c>
      <c r="G1670">
        <v>-32.016330555555399</v>
      </c>
      <c r="H1670">
        <v>115.531638888888</v>
      </c>
      <c r="I1670" t="s">
        <v>2333</v>
      </c>
      <c r="J1670" t="s">
        <v>2266</v>
      </c>
      <c r="K1670">
        <v>70</v>
      </c>
      <c r="L1670">
        <v>71</v>
      </c>
      <c r="N1670">
        <v>1</v>
      </c>
      <c r="O1670">
        <v>1.3859999999999999</v>
      </c>
    </row>
    <row r="1671" spans="1:15">
      <c r="A1671" t="s">
        <v>2083</v>
      </c>
      <c r="B1671" t="s">
        <v>2082</v>
      </c>
      <c r="D1671">
        <v>2021</v>
      </c>
      <c r="E1671" t="s">
        <v>2260</v>
      </c>
      <c r="F1671" t="s">
        <v>2301</v>
      </c>
      <c r="G1671">
        <v>-32.016330555555399</v>
      </c>
      <c r="H1671">
        <v>115.531638888888</v>
      </c>
      <c r="I1671" t="s">
        <v>2333</v>
      </c>
      <c r="J1671" t="s">
        <v>2266</v>
      </c>
      <c r="K1671">
        <v>71</v>
      </c>
      <c r="L1671">
        <v>72</v>
      </c>
      <c r="N1671">
        <v>1</v>
      </c>
      <c r="O1671">
        <v>1.3210999999999999</v>
      </c>
    </row>
    <row r="1672" spans="1:15">
      <c r="A1672" t="s">
        <v>2083</v>
      </c>
      <c r="B1672" t="s">
        <v>2082</v>
      </c>
      <c r="D1672">
        <v>2021</v>
      </c>
      <c r="E1672" t="s">
        <v>2260</v>
      </c>
      <c r="F1672" t="s">
        <v>2301</v>
      </c>
      <c r="G1672">
        <v>-32.016330555555399</v>
      </c>
      <c r="H1672">
        <v>115.531638888888</v>
      </c>
      <c r="I1672" t="s">
        <v>2333</v>
      </c>
      <c r="J1672" t="s">
        <v>2266</v>
      </c>
      <c r="K1672">
        <v>72</v>
      </c>
      <c r="L1672">
        <v>73</v>
      </c>
      <c r="N1672">
        <v>1</v>
      </c>
      <c r="O1672">
        <v>1.1620999999999999</v>
      </c>
    </row>
    <row r="1673" spans="1:15">
      <c r="A1673" t="s">
        <v>2083</v>
      </c>
      <c r="B1673" t="s">
        <v>2082</v>
      </c>
      <c r="D1673">
        <v>2021</v>
      </c>
      <c r="E1673" t="s">
        <v>2260</v>
      </c>
      <c r="F1673" t="s">
        <v>2301</v>
      </c>
      <c r="G1673">
        <v>-32.016330555555399</v>
      </c>
      <c r="H1673">
        <v>115.531638888888</v>
      </c>
      <c r="I1673" t="s">
        <v>2333</v>
      </c>
      <c r="J1673" t="s">
        <v>2266</v>
      </c>
      <c r="K1673">
        <v>73</v>
      </c>
      <c r="L1673">
        <v>74</v>
      </c>
      <c r="N1673">
        <v>1</v>
      </c>
      <c r="O1673">
        <v>1.0385</v>
      </c>
    </row>
    <row r="1674" spans="1:15">
      <c r="A1674" t="s">
        <v>2083</v>
      </c>
      <c r="B1674" t="s">
        <v>2082</v>
      </c>
      <c r="D1674">
        <v>2021</v>
      </c>
      <c r="E1674" t="s">
        <v>2260</v>
      </c>
      <c r="F1674" t="s">
        <v>2301</v>
      </c>
      <c r="G1674">
        <v>-32.016330555555399</v>
      </c>
      <c r="H1674">
        <v>115.531638888888</v>
      </c>
      <c r="I1674" t="s">
        <v>2333</v>
      </c>
      <c r="J1674" t="s">
        <v>2266</v>
      </c>
      <c r="K1674">
        <v>74</v>
      </c>
      <c r="L1674">
        <v>75</v>
      </c>
      <c r="N1674">
        <v>1</v>
      </c>
      <c r="O1674">
        <v>1.3878999999999999</v>
      </c>
    </row>
    <row r="1675" spans="1:15">
      <c r="A1675" t="s">
        <v>2083</v>
      </c>
      <c r="B1675" t="s">
        <v>2082</v>
      </c>
      <c r="D1675">
        <v>2021</v>
      </c>
      <c r="E1675" t="s">
        <v>2260</v>
      </c>
      <c r="F1675" t="s">
        <v>2301</v>
      </c>
      <c r="G1675">
        <v>-32.016330555555399</v>
      </c>
      <c r="H1675">
        <v>115.531638888888</v>
      </c>
      <c r="I1675" t="s">
        <v>2333</v>
      </c>
      <c r="J1675" t="s">
        <v>2266</v>
      </c>
      <c r="K1675">
        <v>75</v>
      </c>
      <c r="L1675">
        <v>76</v>
      </c>
      <c r="N1675">
        <v>1</v>
      </c>
      <c r="O1675">
        <v>1.1319999999999999</v>
      </c>
    </row>
    <row r="1676" spans="1:15">
      <c r="A1676" t="s">
        <v>2083</v>
      </c>
      <c r="B1676" t="s">
        <v>2082</v>
      </c>
      <c r="D1676">
        <v>2021</v>
      </c>
      <c r="E1676" t="s">
        <v>2260</v>
      </c>
      <c r="F1676" t="s">
        <v>2301</v>
      </c>
      <c r="G1676">
        <v>-32.016330555555399</v>
      </c>
      <c r="H1676">
        <v>115.531638888888</v>
      </c>
      <c r="I1676" t="s">
        <v>2333</v>
      </c>
      <c r="J1676" t="s">
        <v>2266</v>
      </c>
      <c r="K1676">
        <v>76</v>
      </c>
      <c r="L1676">
        <v>77</v>
      </c>
      <c r="N1676">
        <v>1</v>
      </c>
      <c r="O1676">
        <v>1.2811999999999999</v>
      </c>
    </row>
    <row r="1677" spans="1:15">
      <c r="A1677" t="s">
        <v>2083</v>
      </c>
      <c r="B1677" t="s">
        <v>2082</v>
      </c>
      <c r="D1677">
        <v>2021</v>
      </c>
      <c r="E1677" t="s">
        <v>2260</v>
      </c>
      <c r="F1677" t="s">
        <v>2301</v>
      </c>
      <c r="G1677">
        <v>-32.016330555555399</v>
      </c>
      <c r="H1677">
        <v>115.531638888888</v>
      </c>
      <c r="I1677" t="s">
        <v>2333</v>
      </c>
      <c r="J1677" t="s">
        <v>2266</v>
      </c>
      <c r="K1677">
        <v>77</v>
      </c>
      <c r="L1677">
        <v>78</v>
      </c>
      <c r="N1677">
        <v>1</v>
      </c>
      <c r="O1677">
        <v>1.1809000000000001</v>
      </c>
    </row>
    <row r="1678" spans="1:15">
      <c r="A1678" t="s">
        <v>2083</v>
      </c>
      <c r="B1678" t="s">
        <v>2082</v>
      </c>
      <c r="D1678">
        <v>2021</v>
      </c>
      <c r="E1678" t="s">
        <v>2260</v>
      </c>
      <c r="F1678" t="s">
        <v>2301</v>
      </c>
      <c r="G1678">
        <v>-32.016330555555399</v>
      </c>
      <c r="H1678">
        <v>115.531638888888</v>
      </c>
      <c r="I1678" t="s">
        <v>2333</v>
      </c>
      <c r="J1678" t="s">
        <v>2266</v>
      </c>
      <c r="K1678">
        <v>78</v>
      </c>
      <c r="L1678">
        <v>79</v>
      </c>
      <c r="N1678">
        <v>1</v>
      </c>
      <c r="O1678">
        <v>1.0876999999999999</v>
      </c>
    </row>
    <row r="1679" spans="1:15">
      <c r="A1679" t="s">
        <v>2083</v>
      </c>
      <c r="B1679" t="s">
        <v>2082</v>
      </c>
      <c r="D1679">
        <v>2021</v>
      </c>
      <c r="E1679" t="s">
        <v>2260</v>
      </c>
      <c r="F1679" t="s">
        <v>2301</v>
      </c>
      <c r="G1679">
        <v>-32.016330555555399</v>
      </c>
      <c r="H1679">
        <v>115.531638888888</v>
      </c>
      <c r="I1679" t="s">
        <v>2333</v>
      </c>
      <c r="J1679" t="s">
        <v>2266</v>
      </c>
      <c r="K1679">
        <v>79</v>
      </c>
      <c r="L1679">
        <v>80</v>
      </c>
      <c r="N1679">
        <v>1</v>
      </c>
      <c r="O1679">
        <v>1.3305</v>
      </c>
    </row>
    <row r="1680" spans="1:15">
      <c r="A1680" t="s">
        <v>2083</v>
      </c>
      <c r="B1680" t="s">
        <v>2082</v>
      </c>
      <c r="D1680">
        <v>2021</v>
      </c>
      <c r="E1680" t="s">
        <v>2260</v>
      </c>
      <c r="F1680" t="s">
        <v>2301</v>
      </c>
      <c r="G1680">
        <v>-32.016330555555399</v>
      </c>
      <c r="H1680">
        <v>115.531638888888</v>
      </c>
      <c r="I1680" t="s">
        <v>2333</v>
      </c>
      <c r="J1680" t="s">
        <v>2266</v>
      </c>
      <c r="K1680">
        <v>80</v>
      </c>
      <c r="L1680">
        <v>81</v>
      </c>
      <c r="N1680">
        <v>1</v>
      </c>
      <c r="O1680">
        <v>1.2387999999999999</v>
      </c>
    </row>
    <row r="1681" spans="1:18">
      <c r="A1681" t="s">
        <v>2083</v>
      </c>
      <c r="B1681" t="s">
        <v>2082</v>
      </c>
      <c r="D1681">
        <v>2021</v>
      </c>
      <c r="E1681" t="s">
        <v>2260</v>
      </c>
      <c r="F1681" t="s">
        <v>2301</v>
      </c>
      <c r="G1681">
        <v>-32.016330555555399</v>
      </c>
      <c r="H1681">
        <v>115.531638888888</v>
      </c>
      <c r="I1681" t="s">
        <v>2333</v>
      </c>
      <c r="J1681" t="s">
        <v>2266</v>
      </c>
      <c r="K1681">
        <v>81</v>
      </c>
      <c r="L1681">
        <v>82</v>
      </c>
      <c r="N1681">
        <v>1</v>
      </c>
      <c r="O1681">
        <v>1.2269000000000001</v>
      </c>
    </row>
    <row r="1682" spans="1:18">
      <c r="A1682" t="s">
        <v>2083</v>
      </c>
      <c r="B1682" t="s">
        <v>2082</v>
      </c>
      <c r="D1682">
        <v>2021</v>
      </c>
      <c r="E1682" t="s">
        <v>2260</v>
      </c>
      <c r="F1682" t="s">
        <v>2301</v>
      </c>
      <c r="G1682">
        <v>-32.016330555555399</v>
      </c>
      <c r="H1682">
        <v>115.531638888888</v>
      </c>
      <c r="I1682" t="s">
        <v>2333</v>
      </c>
      <c r="J1682" t="s">
        <v>2266</v>
      </c>
      <c r="K1682">
        <v>82</v>
      </c>
      <c r="L1682">
        <v>83</v>
      </c>
      <c r="N1682">
        <v>1</v>
      </c>
      <c r="O1682">
        <v>1.0384</v>
      </c>
    </row>
    <row r="1683" spans="1:18">
      <c r="A1683" t="s">
        <v>2083</v>
      </c>
      <c r="B1683" t="s">
        <v>2082</v>
      </c>
      <c r="D1683">
        <v>2021</v>
      </c>
      <c r="E1683" t="s">
        <v>2260</v>
      </c>
      <c r="F1683" t="s">
        <v>2301</v>
      </c>
      <c r="G1683">
        <v>-32.016330555555399</v>
      </c>
      <c r="H1683">
        <v>115.531638888888</v>
      </c>
      <c r="I1683" t="s">
        <v>2333</v>
      </c>
      <c r="J1683" t="s">
        <v>2266</v>
      </c>
      <c r="K1683">
        <v>83</v>
      </c>
      <c r="L1683">
        <v>84</v>
      </c>
      <c r="N1683">
        <v>1</v>
      </c>
      <c r="O1683">
        <v>1.1892</v>
      </c>
    </row>
    <row r="1684" spans="1:18">
      <c r="A1684" t="s">
        <v>2083</v>
      </c>
      <c r="B1684" t="s">
        <v>2082</v>
      </c>
      <c r="D1684">
        <v>2021</v>
      </c>
      <c r="E1684" t="s">
        <v>2260</v>
      </c>
      <c r="F1684" t="s">
        <v>2301</v>
      </c>
      <c r="G1684">
        <v>-32.016330555555399</v>
      </c>
      <c r="H1684">
        <v>115.531638888888</v>
      </c>
      <c r="I1684" t="s">
        <v>2333</v>
      </c>
      <c r="J1684" t="s">
        <v>2266</v>
      </c>
      <c r="K1684">
        <v>84</v>
      </c>
      <c r="L1684">
        <v>85</v>
      </c>
      <c r="N1684">
        <v>1</v>
      </c>
      <c r="O1684">
        <v>1.1217999999999999</v>
      </c>
    </row>
    <row r="1685" spans="1:18">
      <c r="A1685" t="s">
        <v>2083</v>
      </c>
      <c r="B1685" t="s">
        <v>2082</v>
      </c>
      <c r="D1685">
        <v>2021</v>
      </c>
      <c r="E1685" t="s">
        <v>2260</v>
      </c>
      <c r="F1685" t="s">
        <v>2301</v>
      </c>
      <c r="G1685">
        <v>-32.016330555555399</v>
      </c>
      <c r="H1685">
        <v>115.531638888888</v>
      </c>
      <c r="I1685" t="s">
        <v>2333</v>
      </c>
      <c r="J1685" t="s">
        <v>2266</v>
      </c>
      <c r="K1685">
        <v>85</v>
      </c>
      <c r="L1685">
        <v>86</v>
      </c>
      <c r="N1685">
        <v>1</v>
      </c>
      <c r="O1685">
        <v>1.2507999999999999</v>
      </c>
    </row>
    <row r="1686" spans="1:18">
      <c r="A1686" t="s">
        <v>2083</v>
      </c>
      <c r="B1686" t="s">
        <v>2082</v>
      </c>
      <c r="D1686">
        <v>2021</v>
      </c>
      <c r="E1686" t="s">
        <v>2260</v>
      </c>
      <c r="F1686" t="s">
        <v>2301</v>
      </c>
      <c r="G1686">
        <v>-32.016330555555399</v>
      </c>
      <c r="H1686">
        <v>115.531638888888</v>
      </c>
      <c r="I1686" t="s">
        <v>2333</v>
      </c>
      <c r="J1686" t="s">
        <v>2266</v>
      </c>
      <c r="K1686">
        <v>86</v>
      </c>
      <c r="L1686">
        <v>87</v>
      </c>
      <c r="N1686">
        <v>1</v>
      </c>
      <c r="O1686">
        <v>1.0810999999999999</v>
      </c>
    </row>
    <row r="1687" spans="1:18">
      <c r="A1687" t="s">
        <v>2083</v>
      </c>
      <c r="B1687" t="s">
        <v>2082</v>
      </c>
      <c r="D1687">
        <v>2021</v>
      </c>
      <c r="E1687" t="s">
        <v>2260</v>
      </c>
      <c r="F1687" t="s">
        <v>2301</v>
      </c>
      <c r="G1687">
        <v>-32.016330555555399</v>
      </c>
      <c r="H1687">
        <v>115.531638888888</v>
      </c>
      <c r="I1687" t="s">
        <v>2333</v>
      </c>
      <c r="J1687" t="s">
        <v>2266</v>
      </c>
      <c r="K1687">
        <v>87</v>
      </c>
      <c r="L1687">
        <v>88</v>
      </c>
      <c r="N1687">
        <v>1</v>
      </c>
      <c r="O1687">
        <v>0.97609999999999997</v>
      </c>
    </row>
    <row r="1688" spans="1:18">
      <c r="A1688" t="s">
        <v>2083</v>
      </c>
      <c r="B1688" t="s">
        <v>2082</v>
      </c>
      <c r="D1688">
        <v>2021</v>
      </c>
      <c r="E1688" t="s">
        <v>2260</v>
      </c>
      <c r="F1688" t="s">
        <v>2301</v>
      </c>
      <c r="G1688">
        <v>-32.016330555555399</v>
      </c>
      <c r="H1688">
        <v>115.531638888888</v>
      </c>
      <c r="I1688" t="s">
        <v>2333</v>
      </c>
      <c r="J1688" t="s">
        <v>2266</v>
      </c>
      <c r="K1688">
        <v>88</v>
      </c>
      <c r="L1688">
        <v>89</v>
      </c>
      <c r="N1688">
        <v>1</v>
      </c>
      <c r="O1688">
        <v>1.2608999999999999</v>
      </c>
    </row>
    <row r="1689" spans="1:18">
      <c r="A1689" t="s">
        <v>2083</v>
      </c>
      <c r="B1689" t="s">
        <v>2082</v>
      </c>
      <c r="D1689">
        <v>2021</v>
      </c>
      <c r="E1689" t="s">
        <v>2260</v>
      </c>
      <c r="F1689" t="s">
        <v>2301</v>
      </c>
      <c r="G1689">
        <v>-32.016330555555399</v>
      </c>
      <c r="H1689">
        <v>115.531638888888</v>
      </c>
      <c r="I1689" t="s">
        <v>2333</v>
      </c>
      <c r="J1689" t="s">
        <v>2266</v>
      </c>
      <c r="K1689">
        <v>89</v>
      </c>
      <c r="L1689">
        <v>90</v>
      </c>
      <c r="N1689">
        <v>1</v>
      </c>
      <c r="O1689">
        <v>1.1107</v>
      </c>
    </row>
    <row r="1690" spans="1:18">
      <c r="A1690" t="s">
        <v>2083</v>
      </c>
      <c r="B1690" t="s">
        <v>2082</v>
      </c>
      <c r="D1690">
        <v>2021</v>
      </c>
      <c r="E1690" t="s">
        <v>2260</v>
      </c>
      <c r="F1690" t="s">
        <v>2301</v>
      </c>
      <c r="G1690">
        <v>-32.016330555555399</v>
      </c>
      <c r="H1690">
        <v>115.531638888888</v>
      </c>
      <c r="I1690" t="s">
        <v>2333</v>
      </c>
      <c r="J1690" t="s">
        <v>2266</v>
      </c>
      <c r="K1690">
        <v>90</v>
      </c>
      <c r="L1690">
        <v>91</v>
      </c>
      <c r="N1690">
        <v>1</v>
      </c>
      <c r="O1690">
        <v>1.3089999999999999</v>
      </c>
    </row>
    <row r="1691" spans="1:18">
      <c r="A1691" t="s">
        <v>2083</v>
      </c>
      <c r="B1691" t="s">
        <v>2082</v>
      </c>
      <c r="D1691">
        <v>2021</v>
      </c>
      <c r="E1691" t="s">
        <v>2260</v>
      </c>
      <c r="F1691" t="s">
        <v>2301</v>
      </c>
      <c r="G1691">
        <v>-32.016330555555399</v>
      </c>
      <c r="H1691">
        <v>115.531638888888</v>
      </c>
      <c r="I1691" t="s">
        <v>2333</v>
      </c>
      <c r="J1691" t="s">
        <v>2266</v>
      </c>
      <c r="K1691">
        <v>91</v>
      </c>
      <c r="L1691">
        <v>92</v>
      </c>
      <c r="N1691">
        <v>1</v>
      </c>
      <c r="O1691">
        <v>1.4048</v>
      </c>
    </row>
    <row r="1692" spans="1:18">
      <c r="A1692" t="s">
        <v>2083</v>
      </c>
      <c r="B1692" t="s">
        <v>2082</v>
      </c>
      <c r="D1692">
        <v>2021</v>
      </c>
      <c r="E1692" t="s">
        <v>2260</v>
      </c>
      <c r="F1692" t="s">
        <v>2301</v>
      </c>
      <c r="G1692">
        <v>-31.990772222222201</v>
      </c>
      <c r="H1692">
        <v>115.524061111111</v>
      </c>
      <c r="I1692" t="s">
        <v>2332</v>
      </c>
      <c r="J1692" t="s">
        <v>2265</v>
      </c>
      <c r="K1692">
        <v>0</v>
      </c>
      <c r="L1692">
        <v>1</v>
      </c>
      <c r="N1692">
        <v>1</v>
      </c>
      <c r="O1692">
        <v>1.1684000000000001</v>
      </c>
      <c r="R1692">
        <v>0.99509999999999998</v>
      </c>
    </row>
    <row r="1693" spans="1:18">
      <c r="A1693" t="s">
        <v>2083</v>
      </c>
      <c r="B1693" t="s">
        <v>2082</v>
      </c>
      <c r="D1693">
        <v>2021</v>
      </c>
      <c r="E1693" t="s">
        <v>2260</v>
      </c>
      <c r="F1693" t="s">
        <v>2301</v>
      </c>
      <c r="G1693">
        <v>-31.990772222222201</v>
      </c>
      <c r="H1693">
        <v>115.524061111111</v>
      </c>
      <c r="I1693" t="s">
        <v>2332</v>
      </c>
      <c r="J1693" t="s">
        <v>2265</v>
      </c>
      <c r="K1693">
        <v>1</v>
      </c>
      <c r="L1693">
        <v>2</v>
      </c>
      <c r="N1693">
        <v>1</v>
      </c>
      <c r="O1693">
        <v>1.1545000000000001</v>
      </c>
      <c r="R1693">
        <v>0.373</v>
      </c>
    </row>
    <row r="1694" spans="1:18">
      <c r="A1694" t="s">
        <v>2083</v>
      </c>
      <c r="B1694" t="s">
        <v>2082</v>
      </c>
      <c r="D1694">
        <v>2021</v>
      </c>
      <c r="E1694" t="s">
        <v>2260</v>
      </c>
      <c r="F1694" t="s">
        <v>2301</v>
      </c>
      <c r="G1694">
        <v>-31.990772222222201</v>
      </c>
      <c r="H1694">
        <v>115.524061111111</v>
      </c>
      <c r="I1694" t="s">
        <v>2332</v>
      </c>
      <c r="J1694" t="s">
        <v>2265</v>
      </c>
      <c r="K1694">
        <v>2</v>
      </c>
      <c r="L1694">
        <v>3</v>
      </c>
      <c r="N1694">
        <v>1</v>
      </c>
      <c r="O1694">
        <v>1.3662000000000001</v>
      </c>
      <c r="R1694">
        <v>0.43640000000000001</v>
      </c>
    </row>
    <row r="1695" spans="1:18">
      <c r="A1695" t="s">
        <v>2083</v>
      </c>
      <c r="B1695" t="s">
        <v>2082</v>
      </c>
      <c r="D1695">
        <v>2021</v>
      </c>
      <c r="E1695" t="s">
        <v>2260</v>
      </c>
      <c r="F1695" t="s">
        <v>2301</v>
      </c>
      <c r="G1695">
        <v>-31.990772222222201</v>
      </c>
      <c r="H1695">
        <v>115.524061111111</v>
      </c>
      <c r="I1695" t="s">
        <v>2332</v>
      </c>
      <c r="J1695" t="s">
        <v>2265</v>
      </c>
      <c r="K1695">
        <v>3</v>
      </c>
      <c r="L1695">
        <v>4</v>
      </c>
      <c r="N1695">
        <v>1</v>
      </c>
      <c r="O1695">
        <v>1.1351</v>
      </c>
      <c r="R1695">
        <v>0.8458</v>
      </c>
    </row>
    <row r="1696" spans="1:18">
      <c r="A1696" t="s">
        <v>2083</v>
      </c>
      <c r="B1696" t="s">
        <v>2082</v>
      </c>
      <c r="D1696">
        <v>2021</v>
      </c>
      <c r="E1696" t="s">
        <v>2260</v>
      </c>
      <c r="F1696" t="s">
        <v>2301</v>
      </c>
      <c r="G1696">
        <v>-31.990772222222201</v>
      </c>
      <c r="H1696">
        <v>115.524061111111</v>
      </c>
      <c r="I1696" t="s">
        <v>2332</v>
      </c>
      <c r="J1696" t="s">
        <v>2265</v>
      </c>
      <c r="K1696">
        <v>4</v>
      </c>
      <c r="L1696">
        <v>5</v>
      </c>
      <c r="N1696">
        <v>1</v>
      </c>
      <c r="O1696">
        <v>1.2061999999999999</v>
      </c>
      <c r="R1696">
        <v>0.32029999999999997</v>
      </c>
    </row>
    <row r="1697" spans="1:18">
      <c r="A1697" t="s">
        <v>2083</v>
      </c>
      <c r="B1697" t="s">
        <v>2082</v>
      </c>
      <c r="D1697">
        <v>2021</v>
      </c>
      <c r="E1697" t="s">
        <v>2260</v>
      </c>
      <c r="F1697" t="s">
        <v>2301</v>
      </c>
      <c r="G1697">
        <v>-31.990772222222201</v>
      </c>
      <c r="H1697">
        <v>115.524061111111</v>
      </c>
      <c r="I1697" t="s">
        <v>2332</v>
      </c>
      <c r="J1697" t="s">
        <v>2265</v>
      </c>
      <c r="K1697">
        <v>5</v>
      </c>
      <c r="L1697">
        <v>6</v>
      </c>
      <c r="N1697">
        <v>1</v>
      </c>
      <c r="O1697">
        <v>0.997</v>
      </c>
      <c r="R1697">
        <v>2.06</v>
      </c>
    </row>
    <row r="1698" spans="1:18">
      <c r="A1698" t="s">
        <v>2083</v>
      </c>
      <c r="B1698" t="s">
        <v>2082</v>
      </c>
      <c r="D1698">
        <v>2021</v>
      </c>
      <c r="E1698" t="s">
        <v>2260</v>
      </c>
      <c r="F1698" t="s">
        <v>2301</v>
      </c>
      <c r="G1698">
        <v>-31.990772222222201</v>
      </c>
      <c r="H1698">
        <v>115.524061111111</v>
      </c>
      <c r="I1698" t="s">
        <v>2332</v>
      </c>
      <c r="J1698" t="s">
        <v>2265</v>
      </c>
      <c r="K1698">
        <v>6</v>
      </c>
      <c r="L1698">
        <v>7</v>
      </c>
      <c r="N1698">
        <v>1</v>
      </c>
      <c r="O1698">
        <v>1.0708</v>
      </c>
      <c r="R1698">
        <v>2.06</v>
      </c>
    </row>
    <row r="1699" spans="1:18">
      <c r="A1699" t="s">
        <v>2083</v>
      </c>
      <c r="B1699" t="s">
        <v>2082</v>
      </c>
      <c r="D1699">
        <v>2021</v>
      </c>
      <c r="E1699" t="s">
        <v>2260</v>
      </c>
      <c r="F1699" t="s">
        <v>2301</v>
      </c>
      <c r="G1699">
        <v>-31.990772222222201</v>
      </c>
      <c r="H1699">
        <v>115.524061111111</v>
      </c>
      <c r="I1699" t="s">
        <v>2332</v>
      </c>
      <c r="J1699" t="s">
        <v>2265</v>
      </c>
      <c r="K1699">
        <v>7</v>
      </c>
      <c r="L1699">
        <v>8</v>
      </c>
      <c r="N1699">
        <v>1</v>
      </c>
      <c r="O1699">
        <v>0.71309999999999996</v>
      </c>
      <c r="R1699">
        <v>3.7997999999999998</v>
      </c>
    </row>
    <row r="1700" spans="1:18">
      <c r="A1700" t="s">
        <v>2083</v>
      </c>
      <c r="B1700" t="s">
        <v>2082</v>
      </c>
      <c r="D1700">
        <v>2021</v>
      </c>
      <c r="E1700" t="s">
        <v>2260</v>
      </c>
      <c r="F1700" t="s">
        <v>2301</v>
      </c>
      <c r="G1700">
        <v>-31.990772222222201</v>
      </c>
      <c r="H1700">
        <v>115.524061111111</v>
      </c>
      <c r="I1700" t="s">
        <v>2332</v>
      </c>
      <c r="J1700" t="s">
        <v>2265</v>
      </c>
      <c r="K1700">
        <v>8</v>
      </c>
      <c r="L1700">
        <v>9</v>
      </c>
      <c r="N1700">
        <v>1</v>
      </c>
      <c r="O1700">
        <v>0.91500000000000004</v>
      </c>
      <c r="R1700">
        <v>3.5044</v>
      </c>
    </row>
    <row r="1701" spans="1:18">
      <c r="A1701" t="s">
        <v>2083</v>
      </c>
      <c r="B1701" t="s">
        <v>2082</v>
      </c>
      <c r="D1701">
        <v>2021</v>
      </c>
      <c r="E1701" t="s">
        <v>2260</v>
      </c>
      <c r="F1701" t="s">
        <v>2301</v>
      </c>
      <c r="G1701">
        <v>-31.990772222222201</v>
      </c>
      <c r="H1701">
        <v>115.524061111111</v>
      </c>
      <c r="I1701" t="s">
        <v>2332</v>
      </c>
      <c r="J1701" t="s">
        <v>2265</v>
      </c>
      <c r="K1701">
        <v>9</v>
      </c>
      <c r="L1701">
        <v>10</v>
      </c>
      <c r="N1701">
        <v>1</v>
      </c>
      <c r="O1701">
        <v>0.80989999999999995</v>
      </c>
      <c r="R1701">
        <v>3.5044</v>
      </c>
    </row>
    <row r="1702" spans="1:18">
      <c r="A1702" t="s">
        <v>2083</v>
      </c>
      <c r="B1702" t="s">
        <v>2082</v>
      </c>
      <c r="D1702">
        <v>2021</v>
      </c>
      <c r="E1702" t="s">
        <v>2260</v>
      </c>
      <c r="F1702" t="s">
        <v>2301</v>
      </c>
      <c r="G1702">
        <v>-31.990772222222201</v>
      </c>
      <c r="H1702">
        <v>115.524061111111</v>
      </c>
      <c r="I1702" t="s">
        <v>2332</v>
      </c>
      <c r="J1702" t="s">
        <v>2265</v>
      </c>
      <c r="K1702">
        <v>10</v>
      </c>
      <c r="L1702">
        <v>11</v>
      </c>
      <c r="N1702">
        <v>1</v>
      </c>
      <c r="O1702">
        <v>0.87350000000000005</v>
      </c>
      <c r="R1702">
        <v>3.2090000000000001</v>
      </c>
    </row>
    <row r="1703" spans="1:18">
      <c r="A1703" t="s">
        <v>2083</v>
      </c>
      <c r="B1703" t="s">
        <v>2082</v>
      </c>
      <c r="D1703">
        <v>2021</v>
      </c>
      <c r="E1703" t="s">
        <v>2260</v>
      </c>
      <c r="F1703" t="s">
        <v>2301</v>
      </c>
      <c r="G1703">
        <v>-31.990772222222201</v>
      </c>
      <c r="H1703">
        <v>115.524061111111</v>
      </c>
      <c r="I1703" t="s">
        <v>2332</v>
      </c>
      <c r="J1703" t="s">
        <v>2265</v>
      </c>
      <c r="K1703">
        <v>11</v>
      </c>
      <c r="L1703">
        <v>12</v>
      </c>
      <c r="N1703">
        <v>1</v>
      </c>
      <c r="O1703">
        <v>1.0497000000000001</v>
      </c>
      <c r="R1703">
        <v>2.1288</v>
      </c>
    </row>
    <row r="1704" spans="1:18">
      <c r="A1704" t="s">
        <v>2083</v>
      </c>
      <c r="B1704" t="s">
        <v>2082</v>
      </c>
      <c r="D1704">
        <v>2021</v>
      </c>
      <c r="E1704" t="s">
        <v>2260</v>
      </c>
      <c r="F1704" t="s">
        <v>2301</v>
      </c>
      <c r="G1704">
        <v>-31.990772222222201</v>
      </c>
      <c r="H1704">
        <v>115.524061111111</v>
      </c>
      <c r="I1704" t="s">
        <v>2332</v>
      </c>
      <c r="J1704" t="s">
        <v>2265</v>
      </c>
      <c r="K1704">
        <v>12</v>
      </c>
      <c r="L1704">
        <v>13</v>
      </c>
      <c r="N1704">
        <v>1</v>
      </c>
      <c r="O1704">
        <v>0.91739999999999999</v>
      </c>
      <c r="R1704">
        <v>2.1288</v>
      </c>
    </row>
    <row r="1705" spans="1:18">
      <c r="A1705" t="s">
        <v>2083</v>
      </c>
      <c r="B1705" t="s">
        <v>2082</v>
      </c>
      <c r="D1705">
        <v>2021</v>
      </c>
      <c r="E1705" t="s">
        <v>2260</v>
      </c>
      <c r="F1705" t="s">
        <v>2301</v>
      </c>
      <c r="G1705">
        <v>-31.990772222222201</v>
      </c>
      <c r="H1705">
        <v>115.524061111111</v>
      </c>
      <c r="I1705" t="s">
        <v>2332</v>
      </c>
      <c r="J1705" t="s">
        <v>2265</v>
      </c>
      <c r="K1705">
        <v>13</v>
      </c>
      <c r="L1705">
        <v>14</v>
      </c>
      <c r="N1705">
        <v>1</v>
      </c>
      <c r="O1705">
        <v>0.92479999999999996</v>
      </c>
      <c r="R1705">
        <v>1.0486</v>
      </c>
    </row>
    <row r="1706" spans="1:18">
      <c r="A1706" t="s">
        <v>2083</v>
      </c>
      <c r="B1706" t="s">
        <v>2082</v>
      </c>
      <c r="D1706">
        <v>2021</v>
      </c>
      <c r="E1706" t="s">
        <v>2260</v>
      </c>
      <c r="F1706" t="s">
        <v>2301</v>
      </c>
      <c r="G1706">
        <v>-31.990772222222201</v>
      </c>
      <c r="H1706">
        <v>115.524061111111</v>
      </c>
      <c r="I1706" t="s">
        <v>2332</v>
      </c>
      <c r="J1706" t="s">
        <v>2265</v>
      </c>
      <c r="K1706">
        <v>14</v>
      </c>
      <c r="L1706">
        <v>15</v>
      </c>
      <c r="N1706">
        <v>1</v>
      </c>
      <c r="O1706">
        <v>0.82969999999999999</v>
      </c>
      <c r="R1706">
        <v>0.74550000000000005</v>
      </c>
    </row>
    <row r="1707" spans="1:18">
      <c r="A1707" t="s">
        <v>2083</v>
      </c>
      <c r="B1707" t="s">
        <v>2082</v>
      </c>
      <c r="D1707">
        <v>2021</v>
      </c>
      <c r="E1707" t="s">
        <v>2260</v>
      </c>
      <c r="F1707" t="s">
        <v>2301</v>
      </c>
      <c r="G1707">
        <v>-31.990772222222201</v>
      </c>
      <c r="H1707">
        <v>115.524061111111</v>
      </c>
      <c r="I1707" t="s">
        <v>2332</v>
      </c>
      <c r="J1707" t="s">
        <v>2265</v>
      </c>
      <c r="K1707">
        <v>15</v>
      </c>
      <c r="L1707">
        <v>16</v>
      </c>
      <c r="N1707">
        <v>1</v>
      </c>
      <c r="O1707">
        <v>1.1152</v>
      </c>
      <c r="R1707">
        <v>0.74550000000000005</v>
      </c>
    </row>
    <row r="1708" spans="1:18">
      <c r="A1708" t="s">
        <v>2083</v>
      </c>
      <c r="B1708" t="s">
        <v>2082</v>
      </c>
      <c r="D1708">
        <v>2021</v>
      </c>
      <c r="E1708" t="s">
        <v>2260</v>
      </c>
      <c r="F1708" t="s">
        <v>2301</v>
      </c>
      <c r="G1708">
        <v>-31.990772222222201</v>
      </c>
      <c r="H1708">
        <v>115.524061111111</v>
      </c>
      <c r="I1708" t="s">
        <v>2332</v>
      </c>
      <c r="J1708" t="s">
        <v>2265</v>
      </c>
      <c r="K1708">
        <v>16</v>
      </c>
      <c r="L1708">
        <v>17</v>
      </c>
      <c r="N1708">
        <v>1</v>
      </c>
      <c r="O1708">
        <v>0.99750000000000005</v>
      </c>
      <c r="R1708">
        <v>0.44240000000000002</v>
      </c>
    </row>
    <row r="1709" spans="1:18">
      <c r="A1709" t="s">
        <v>2083</v>
      </c>
      <c r="B1709" t="s">
        <v>2082</v>
      </c>
      <c r="D1709">
        <v>2021</v>
      </c>
      <c r="E1709" t="s">
        <v>2260</v>
      </c>
      <c r="F1709" t="s">
        <v>2301</v>
      </c>
      <c r="G1709">
        <v>-31.990772222222201</v>
      </c>
      <c r="H1709">
        <v>115.524061111111</v>
      </c>
      <c r="I1709" t="s">
        <v>2332</v>
      </c>
      <c r="J1709" t="s">
        <v>2265</v>
      </c>
      <c r="K1709">
        <v>17</v>
      </c>
      <c r="L1709">
        <v>18</v>
      </c>
      <c r="N1709">
        <v>1</v>
      </c>
      <c r="O1709">
        <v>0.88670000000000004</v>
      </c>
      <c r="R1709">
        <v>0.9929</v>
      </c>
    </row>
    <row r="1710" spans="1:18">
      <c r="A1710" t="s">
        <v>2083</v>
      </c>
      <c r="B1710" t="s">
        <v>2082</v>
      </c>
      <c r="D1710">
        <v>2021</v>
      </c>
      <c r="E1710" t="s">
        <v>2260</v>
      </c>
      <c r="F1710" t="s">
        <v>2301</v>
      </c>
      <c r="G1710">
        <v>-31.990772222222201</v>
      </c>
      <c r="H1710">
        <v>115.524061111111</v>
      </c>
      <c r="I1710" t="s">
        <v>2332</v>
      </c>
      <c r="J1710" t="s">
        <v>2265</v>
      </c>
      <c r="K1710">
        <v>18</v>
      </c>
      <c r="L1710">
        <v>19</v>
      </c>
      <c r="N1710">
        <v>1</v>
      </c>
      <c r="O1710">
        <v>0.9012</v>
      </c>
      <c r="R1710">
        <v>0.9929</v>
      </c>
    </row>
    <row r="1711" spans="1:18">
      <c r="A1711" t="s">
        <v>2083</v>
      </c>
      <c r="B1711" t="s">
        <v>2082</v>
      </c>
      <c r="D1711">
        <v>2021</v>
      </c>
      <c r="E1711" t="s">
        <v>2260</v>
      </c>
      <c r="F1711" t="s">
        <v>2301</v>
      </c>
      <c r="G1711">
        <v>-31.990772222222201</v>
      </c>
      <c r="H1711">
        <v>115.524061111111</v>
      </c>
      <c r="I1711" t="s">
        <v>2332</v>
      </c>
      <c r="J1711" t="s">
        <v>2265</v>
      </c>
      <c r="K1711">
        <v>19</v>
      </c>
      <c r="L1711">
        <v>20</v>
      </c>
      <c r="N1711">
        <v>1</v>
      </c>
      <c r="O1711">
        <v>1.1003000000000001</v>
      </c>
      <c r="R1711">
        <v>1.5434000000000001</v>
      </c>
    </row>
    <row r="1712" spans="1:18">
      <c r="A1712" t="s">
        <v>2083</v>
      </c>
      <c r="B1712" t="s">
        <v>2082</v>
      </c>
      <c r="D1712">
        <v>2021</v>
      </c>
      <c r="E1712" t="s">
        <v>2260</v>
      </c>
      <c r="F1712" t="s">
        <v>2301</v>
      </c>
      <c r="G1712">
        <v>-31.990772222222201</v>
      </c>
      <c r="H1712">
        <v>115.524061111111</v>
      </c>
      <c r="I1712" t="s">
        <v>2332</v>
      </c>
      <c r="J1712" t="s">
        <v>2265</v>
      </c>
      <c r="K1712">
        <v>20</v>
      </c>
      <c r="L1712">
        <v>25</v>
      </c>
      <c r="N1712">
        <v>5</v>
      </c>
      <c r="O1712">
        <v>0.74570000000000003</v>
      </c>
      <c r="R1712">
        <v>3.3119999999999998</v>
      </c>
    </row>
    <row r="1713" spans="1:18">
      <c r="A1713" t="s">
        <v>2083</v>
      </c>
      <c r="B1713" t="s">
        <v>2082</v>
      </c>
      <c r="D1713">
        <v>2021</v>
      </c>
      <c r="E1713" t="s">
        <v>2260</v>
      </c>
      <c r="F1713" t="s">
        <v>2301</v>
      </c>
      <c r="G1713">
        <v>-31.990772222222201</v>
      </c>
      <c r="H1713">
        <v>115.524061111111</v>
      </c>
      <c r="I1713" t="s">
        <v>2332</v>
      </c>
      <c r="J1713" t="s">
        <v>2265</v>
      </c>
      <c r="K1713">
        <v>25</v>
      </c>
      <c r="L1713">
        <v>30</v>
      </c>
      <c r="N1713">
        <v>5</v>
      </c>
      <c r="O1713">
        <v>1.0099</v>
      </c>
      <c r="R1713">
        <v>0.67859999999999998</v>
      </c>
    </row>
    <row r="1714" spans="1:18">
      <c r="A1714" t="s">
        <v>2083</v>
      </c>
      <c r="B1714" t="s">
        <v>2082</v>
      </c>
      <c r="D1714">
        <v>2021</v>
      </c>
      <c r="E1714" t="s">
        <v>2260</v>
      </c>
      <c r="F1714" t="s">
        <v>2301</v>
      </c>
      <c r="G1714">
        <v>-31.990772222222201</v>
      </c>
      <c r="H1714">
        <v>115.524061111111</v>
      </c>
      <c r="I1714" t="s">
        <v>2332</v>
      </c>
      <c r="J1714" t="s">
        <v>2265</v>
      </c>
      <c r="K1714">
        <v>30</v>
      </c>
      <c r="L1714">
        <v>35</v>
      </c>
      <c r="N1714">
        <v>5</v>
      </c>
      <c r="O1714">
        <v>0.91579999999999995</v>
      </c>
      <c r="R1714">
        <v>0.64459999999999995</v>
      </c>
    </row>
    <row r="1715" spans="1:18">
      <c r="A1715" t="s">
        <v>2083</v>
      </c>
      <c r="B1715" t="s">
        <v>2082</v>
      </c>
      <c r="D1715">
        <v>2021</v>
      </c>
      <c r="E1715" t="s">
        <v>2260</v>
      </c>
      <c r="F1715" t="s">
        <v>2301</v>
      </c>
      <c r="G1715">
        <v>-31.990772222222201</v>
      </c>
      <c r="H1715">
        <v>115.524061111111</v>
      </c>
      <c r="I1715" t="s">
        <v>2332</v>
      </c>
      <c r="J1715" t="s">
        <v>2265</v>
      </c>
      <c r="K1715">
        <v>35</v>
      </c>
      <c r="L1715">
        <v>41</v>
      </c>
      <c r="N1715">
        <v>6</v>
      </c>
      <c r="O1715">
        <v>1.0858000000000001</v>
      </c>
      <c r="R1715">
        <v>2.6032000000000002</v>
      </c>
    </row>
    <row r="1716" spans="1:18">
      <c r="A1716" t="s">
        <v>2083</v>
      </c>
      <c r="B1716" t="s">
        <v>2082</v>
      </c>
      <c r="D1716">
        <v>2021</v>
      </c>
      <c r="E1716" t="s">
        <v>2260</v>
      </c>
      <c r="F1716" t="s">
        <v>2301</v>
      </c>
      <c r="G1716">
        <v>-31.990752777777701</v>
      </c>
      <c r="H1716">
        <v>115.52398333333301</v>
      </c>
      <c r="I1716" t="s">
        <v>2332</v>
      </c>
      <c r="J1716" t="s">
        <v>2264</v>
      </c>
      <c r="K1716">
        <v>0</v>
      </c>
      <c r="L1716">
        <v>1</v>
      </c>
      <c r="N1716">
        <v>1</v>
      </c>
      <c r="O1716">
        <v>1.0744</v>
      </c>
      <c r="R1716">
        <v>2.2440000000000002</v>
      </c>
    </row>
    <row r="1717" spans="1:18">
      <c r="A1717" t="s">
        <v>2083</v>
      </c>
      <c r="B1717" t="s">
        <v>2082</v>
      </c>
      <c r="D1717">
        <v>2021</v>
      </c>
      <c r="E1717" t="s">
        <v>2260</v>
      </c>
      <c r="F1717" t="s">
        <v>2301</v>
      </c>
      <c r="G1717">
        <v>-31.990752777777701</v>
      </c>
      <c r="H1717">
        <v>115.52398333333301</v>
      </c>
      <c r="I1717" t="s">
        <v>2332</v>
      </c>
      <c r="J1717" t="s">
        <v>2264</v>
      </c>
      <c r="K1717">
        <v>1</v>
      </c>
      <c r="L1717">
        <v>2</v>
      </c>
      <c r="N1717">
        <v>1</v>
      </c>
      <c r="O1717">
        <v>1.1858</v>
      </c>
      <c r="R1717">
        <v>0.93230000000000002</v>
      </c>
    </row>
    <row r="1718" spans="1:18">
      <c r="A1718" t="s">
        <v>2083</v>
      </c>
      <c r="B1718" t="s">
        <v>2082</v>
      </c>
      <c r="D1718">
        <v>2021</v>
      </c>
      <c r="E1718" t="s">
        <v>2260</v>
      </c>
      <c r="F1718" t="s">
        <v>2301</v>
      </c>
      <c r="G1718">
        <v>-31.990752777777701</v>
      </c>
      <c r="H1718">
        <v>115.52398333333301</v>
      </c>
      <c r="I1718" t="s">
        <v>2332</v>
      </c>
      <c r="J1718" t="s">
        <v>2264</v>
      </c>
      <c r="K1718">
        <v>2</v>
      </c>
      <c r="L1718">
        <v>3</v>
      </c>
      <c r="N1718">
        <v>1</v>
      </c>
      <c r="O1718">
        <v>0.91339999999999999</v>
      </c>
      <c r="R1718">
        <v>0.94920000000000004</v>
      </c>
    </row>
    <row r="1719" spans="1:18">
      <c r="A1719" t="s">
        <v>2083</v>
      </c>
      <c r="B1719" t="s">
        <v>2082</v>
      </c>
      <c r="D1719">
        <v>2021</v>
      </c>
      <c r="E1719" t="s">
        <v>2260</v>
      </c>
      <c r="F1719" t="s">
        <v>2301</v>
      </c>
      <c r="G1719">
        <v>-31.990752777777701</v>
      </c>
      <c r="H1719">
        <v>115.52398333333301</v>
      </c>
      <c r="I1719" t="s">
        <v>2332</v>
      </c>
      <c r="J1719" t="s">
        <v>2264</v>
      </c>
      <c r="K1719">
        <v>3</v>
      </c>
      <c r="L1719">
        <v>4</v>
      </c>
      <c r="N1719">
        <v>1</v>
      </c>
      <c r="O1719">
        <v>1.0959000000000001</v>
      </c>
      <c r="R1719">
        <v>0.79810000000000003</v>
      </c>
    </row>
    <row r="1720" spans="1:18">
      <c r="A1720" t="s">
        <v>2083</v>
      </c>
      <c r="B1720" t="s">
        <v>2082</v>
      </c>
      <c r="D1720">
        <v>2021</v>
      </c>
      <c r="E1720" t="s">
        <v>2260</v>
      </c>
      <c r="F1720" t="s">
        <v>2301</v>
      </c>
      <c r="G1720">
        <v>-31.990752777777701</v>
      </c>
      <c r="H1720">
        <v>115.52398333333301</v>
      </c>
      <c r="I1720" t="s">
        <v>2332</v>
      </c>
      <c r="J1720" t="s">
        <v>2264</v>
      </c>
      <c r="K1720">
        <v>4</v>
      </c>
      <c r="L1720">
        <v>5</v>
      </c>
      <c r="N1720">
        <v>1</v>
      </c>
      <c r="O1720">
        <v>1.0016</v>
      </c>
      <c r="R1720">
        <v>0.89459999999999995</v>
      </c>
    </row>
    <row r="1721" spans="1:18">
      <c r="A1721" t="s">
        <v>2083</v>
      </c>
      <c r="B1721" t="s">
        <v>2082</v>
      </c>
      <c r="D1721">
        <v>2021</v>
      </c>
      <c r="E1721" t="s">
        <v>2260</v>
      </c>
      <c r="F1721" t="s">
        <v>2301</v>
      </c>
      <c r="G1721">
        <v>-31.990752777777701</v>
      </c>
      <c r="H1721">
        <v>115.52398333333301</v>
      </c>
      <c r="I1721" t="s">
        <v>2332</v>
      </c>
      <c r="J1721" t="s">
        <v>2264</v>
      </c>
      <c r="K1721">
        <v>5</v>
      </c>
      <c r="L1721">
        <v>6</v>
      </c>
      <c r="N1721">
        <v>1</v>
      </c>
      <c r="O1721">
        <v>0.95599999999999996</v>
      </c>
      <c r="R1721">
        <v>0.94479999999999997</v>
      </c>
    </row>
    <row r="1722" spans="1:18">
      <c r="A1722" t="s">
        <v>2083</v>
      </c>
      <c r="B1722" t="s">
        <v>2082</v>
      </c>
      <c r="D1722">
        <v>2021</v>
      </c>
      <c r="E1722" t="s">
        <v>2260</v>
      </c>
      <c r="F1722" t="s">
        <v>2301</v>
      </c>
      <c r="G1722">
        <v>-31.990752777777701</v>
      </c>
      <c r="H1722">
        <v>115.52398333333301</v>
      </c>
      <c r="I1722" t="s">
        <v>2332</v>
      </c>
      <c r="J1722" t="s">
        <v>2264</v>
      </c>
      <c r="K1722">
        <v>6</v>
      </c>
      <c r="L1722">
        <v>7</v>
      </c>
      <c r="N1722">
        <v>1</v>
      </c>
      <c r="O1722">
        <v>0.96650000000000003</v>
      </c>
      <c r="R1722">
        <v>0.995</v>
      </c>
    </row>
    <row r="1723" spans="1:18">
      <c r="A1723" t="s">
        <v>2083</v>
      </c>
      <c r="B1723" t="s">
        <v>2082</v>
      </c>
      <c r="D1723">
        <v>2021</v>
      </c>
      <c r="E1723" t="s">
        <v>2260</v>
      </c>
      <c r="F1723" t="s">
        <v>2301</v>
      </c>
      <c r="G1723">
        <v>-31.990752777777701</v>
      </c>
      <c r="H1723">
        <v>115.52398333333301</v>
      </c>
      <c r="I1723" t="s">
        <v>2332</v>
      </c>
      <c r="J1723" t="s">
        <v>2264</v>
      </c>
      <c r="K1723">
        <v>7</v>
      </c>
      <c r="L1723">
        <v>8</v>
      </c>
      <c r="N1723">
        <v>1</v>
      </c>
      <c r="O1723">
        <v>1.0521</v>
      </c>
      <c r="R1723">
        <v>0.86160000000000003</v>
      </c>
    </row>
    <row r="1724" spans="1:18">
      <c r="A1724" t="s">
        <v>2083</v>
      </c>
      <c r="B1724" t="s">
        <v>2082</v>
      </c>
      <c r="D1724">
        <v>2021</v>
      </c>
      <c r="E1724" t="s">
        <v>2260</v>
      </c>
      <c r="F1724" t="s">
        <v>2301</v>
      </c>
      <c r="G1724">
        <v>-31.990752777777701</v>
      </c>
      <c r="H1724">
        <v>115.52398333333301</v>
      </c>
      <c r="I1724" t="s">
        <v>2332</v>
      </c>
      <c r="J1724" t="s">
        <v>2264</v>
      </c>
      <c r="K1724">
        <v>8</v>
      </c>
      <c r="L1724">
        <v>9</v>
      </c>
      <c r="N1724">
        <v>1</v>
      </c>
      <c r="O1724">
        <v>0.98029999999999995</v>
      </c>
      <c r="R1724">
        <v>0.86160000000000003</v>
      </c>
    </row>
    <row r="1725" spans="1:18">
      <c r="A1725" t="s">
        <v>2083</v>
      </c>
      <c r="B1725" t="s">
        <v>2082</v>
      </c>
      <c r="D1725">
        <v>2021</v>
      </c>
      <c r="E1725" t="s">
        <v>2260</v>
      </c>
      <c r="F1725" t="s">
        <v>2301</v>
      </c>
      <c r="G1725">
        <v>-31.990752777777701</v>
      </c>
      <c r="H1725">
        <v>115.52398333333301</v>
      </c>
      <c r="I1725" t="s">
        <v>2332</v>
      </c>
      <c r="J1725" t="s">
        <v>2264</v>
      </c>
      <c r="K1725">
        <v>9</v>
      </c>
      <c r="L1725">
        <v>10</v>
      </c>
      <c r="N1725">
        <v>1</v>
      </c>
      <c r="O1725">
        <v>1.1332</v>
      </c>
      <c r="R1725">
        <v>0.72819999999999996</v>
      </c>
    </row>
    <row r="1726" spans="1:18">
      <c r="A1726" t="s">
        <v>2083</v>
      </c>
      <c r="B1726" t="s">
        <v>2082</v>
      </c>
      <c r="D1726">
        <v>2021</v>
      </c>
      <c r="E1726" t="s">
        <v>2260</v>
      </c>
      <c r="F1726" t="s">
        <v>2301</v>
      </c>
      <c r="G1726">
        <v>-31.990752777777701</v>
      </c>
      <c r="H1726">
        <v>115.52398333333301</v>
      </c>
      <c r="I1726" t="s">
        <v>2332</v>
      </c>
      <c r="J1726" t="s">
        <v>2264</v>
      </c>
      <c r="K1726">
        <v>10</v>
      </c>
      <c r="L1726">
        <v>11</v>
      </c>
      <c r="N1726">
        <v>1</v>
      </c>
      <c r="O1726">
        <v>0.91490000000000005</v>
      </c>
      <c r="R1726">
        <v>0.73299999999999998</v>
      </c>
    </row>
    <row r="1727" spans="1:18">
      <c r="A1727" t="s">
        <v>2083</v>
      </c>
      <c r="B1727" t="s">
        <v>2082</v>
      </c>
      <c r="D1727">
        <v>2021</v>
      </c>
      <c r="E1727" t="s">
        <v>2260</v>
      </c>
      <c r="F1727" t="s">
        <v>2301</v>
      </c>
      <c r="G1727">
        <v>-31.990752777777701</v>
      </c>
      <c r="H1727">
        <v>115.52398333333301</v>
      </c>
      <c r="I1727" t="s">
        <v>2332</v>
      </c>
      <c r="J1727" t="s">
        <v>2264</v>
      </c>
      <c r="K1727">
        <v>11</v>
      </c>
      <c r="L1727">
        <v>12</v>
      </c>
      <c r="N1727">
        <v>1</v>
      </c>
      <c r="O1727">
        <v>1.0276000000000001</v>
      </c>
      <c r="R1727">
        <v>0.73299999999999998</v>
      </c>
    </row>
    <row r="1728" spans="1:18">
      <c r="A1728" t="s">
        <v>2083</v>
      </c>
      <c r="B1728" t="s">
        <v>2082</v>
      </c>
      <c r="D1728">
        <v>2021</v>
      </c>
      <c r="E1728" t="s">
        <v>2260</v>
      </c>
      <c r="F1728" t="s">
        <v>2301</v>
      </c>
      <c r="G1728">
        <v>-31.990752777777701</v>
      </c>
      <c r="H1728">
        <v>115.52398333333301</v>
      </c>
      <c r="I1728" t="s">
        <v>2332</v>
      </c>
      <c r="J1728" t="s">
        <v>2264</v>
      </c>
      <c r="K1728">
        <v>12</v>
      </c>
      <c r="L1728">
        <v>13</v>
      </c>
      <c r="N1728">
        <v>1</v>
      </c>
      <c r="O1728">
        <v>0.96460000000000001</v>
      </c>
      <c r="R1728">
        <v>0.73780000000000001</v>
      </c>
    </row>
    <row r="1729" spans="1:18">
      <c r="A1729" t="s">
        <v>2083</v>
      </c>
      <c r="B1729" t="s">
        <v>2082</v>
      </c>
      <c r="D1729">
        <v>2021</v>
      </c>
      <c r="E1729" t="s">
        <v>2260</v>
      </c>
      <c r="F1729" t="s">
        <v>2301</v>
      </c>
      <c r="G1729">
        <v>-31.990752777777701</v>
      </c>
      <c r="H1729">
        <v>115.52398333333301</v>
      </c>
      <c r="I1729" t="s">
        <v>2332</v>
      </c>
      <c r="J1729" t="s">
        <v>2264</v>
      </c>
      <c r="K1729">
        <v>13</v>
      </c>
      <c r="L1729">
        <v>14</v>
      </c>
      <c r="N1729">
        <v>1</v>
      </c>
      <c r="O1729">
        <v>0.91879999999999995</v>
      </c>
      <c r="R1729">
        <v>0.81810000000000005</v>
      </c>
    </row>
    <row r="1730" spans="1:18">
      <c r="A1730" t="s">
        <v>2083</v>
      </c>
      <c r="B1730" t="s">
        <v>2082</v>
      </c>
      <c r="D1730">
        <v>2021</v>
      </c>
      <c r="E1730" t="s">
        <v>2260</v>
      </c>
      <c r="F1730" t="s">
        <v>2301</v>
      </c>
      <c r="G1730">
        <v>-31.990752777777701</v>
      </c>
      <c r="H1730">
        <v>115.52398333333301</v>
      </c>
      <c r="I1730" t="s">
        <v>2332</v>
      </c>
      <c r="J1730" t="s">
        <v>2264</v>
      </c>
      <c r="K1730">
        <v>14</v>
      </c>
      <c r="L1730">
        <v>15</v>
      </c>
      <c r="N1730">
        <v>1</v>
      </c>
      <c r="O1730">
        <v>0.91590000000000005</v>
      </c>
      <c r="R1730">
        <v>0.81810000000000005</v>
      </c>
    </row>
    <row r="1731" spans="1:18">
      <c r="A1731" t="s">
        <v>2083</v>
      </c>
      <c r="B1731" t="s">
        <v>2082</v>
      </c>
      <c r="D1731">
        <v>2021</v>
      </c>
      <c r="E1731" t="s">
        <v>2260</v>
      </c>
      <c r="F1731" t="s">
        <v>2301</v>
      </c>
      <c r="G1731">
        <v>-31.990752777777701</v>
      </c>
      <c r="H1731">
        <v>115.52398333333301</v>
      </c>
      <c r="I1731" t="s">
        <v>2332</v>
      </c>
      <c r="J1731" t="s">
        <v>2264</v>
      </c>
      <c r="K1731">
        <v>15</v>
      </c>
      <c r="L1731">
        <v>16</v>
      </c>
      <c r="N1731">
        <v>1</v>
      </c>
      <c r="O1731">
        <v>0.91459999999999997</v>
      </c>
      <c r="R1731">
        <v>0.89839999999999998</v>
      </c>
    </row>
    <row r="1732" spans="1:18">
      <c r="A1732" t="s">
        <v>2083</v>
      </c>
      <c r="B1732" t="s">
        <v>2082</v>
      </c>
      <c r="D1732">
        <v>2021</v>
      </c>
      <c r="E1732" t="s">
        <v>2260</v>
      </c>
      <c r="F1732" t="s">
        <v>2301</v>
      </c>
      <c r="G1732">
        <v>-31.990752777777701</v>
      </c>
      <c r="H1732">
        <v>115.52398333333301</v>
      </c>
      <c r="I1732" t="s">
        <v>2332</v>
      </c>
      <c r="J1732" t="s">
        <v>2264</v>
      </c>
      <c r="K1732">
        <v>16</v>
      </c>
      <c r="L1732">
        <v>17</v>
      </c>
      <c r="N1732">
        <v>1</v>
      </c>
      <c r="O1732">
        <v>1.0181</v>
      </c>
      <c r="R1732">
        <v>0.75890000000000002</v>
      </c>
    </row>
    <row r="1733" spans="1:18">
      <c r="A1733" t="s">
        <v>2083</v>
      </c>
      <c r="B1733" t="s">
        <v>2082</v>
      </c>
      <c r="D1733">
        <v>2021</v>
      </c>
      <c r="E1733" t="s">
        <v>2260</v>
      </c>
      <c r="F1733" t="s">
        <v>2301</v>
      </c>
      <c r="G1733">
        <v>-31.990752777777701</v>
      </c>
      <c r="H1733">
        <v>115.52398333333301</v>
      </c>
      <c r="I1733" t="s">
        <v>2332</v>
      </c>
      <c r="J1733" t="s">
        <v>2264</v>
      </c>
      <c r="K1733">
        <v>17</v>
      </c>
      <c r="L1733">
        <v>18</v>
      </c>
      <c r="N1733">
        <v>1</v>
      </c>
      <c r="O1733">
        <v>0.96499999999999997</v>
      </c>
      <c r="R1733">
        <v>0.75890000000000002</v>
      </c>
    </row>
    <row r="1734" spans="1:18">
      <c r="A1734" t="s">
        <v>2083</v>
      </c>
      <c r="B1734" t="s">
        <v>2082</v>
      </c>
      <c r="D1734">
        <v>2021</v>
      </c>
      <c r="E1734" t="s">
        <v>2260</v>
      </c>
      <c r="F1734" t="s">
        <v>2301</v>
      </c>
      <c r="G1734">
        <v>-31.990752777777701</v>
      </c>
      <c r="H1734">
        <v>115.52398333333301</v>
      </c>
      <c r="I1734" t="s">
        <v>2332</v>
      </c>
      <c r="J1734" t="s">
        <v>2264</v>
      </c>
      <c r="K1734">
        <v>18</v>
      </c>
      <c r="L1734">
        <v>19</v>
      </c>
      <c r="N1734">
        <v>1</v>
      </c>
      <c r="O1734">
        <v>0.89849999999999997</v>
      </c>
      <c r="R1734">
        <v>0.61929999999999996</v>
      </c>
    </row>
    <row r="1735" spans="1:18">
      <c r="A1735" t="s">
        <v>2083</v>
      </c>
      <c r="B1735" t="s">
        <v>2082</v>
      </c>
      <c r="D1735">
        <v>2021</v>
      </c>
      <c r="E1735" t="s">
        <v>2260</v>
      </c>
      <c r="F1735" t="s">
        <v>2301</v>
      </c>
      <c r="G1735">
        <v>-31.990752777777701</v>
      </c>
      <c r="H1735">
        <v>115.52398333333301</v>
      </c>
      <c r="I1735" t="s">
        <v>2332</v>
      </c>
      <c r="J1735" t="s">
        <v>2264</v>
      </c>
      <c r="K1735">
        <v>19</v>
      </c>
      <c r="L1735">
        <v>24</v>
      </c>
      <c r="N1735">
        <v>5</v>
      </c>
      <c r="O1735">
        <v>0.94340000000000002</v>
      </c>
      <c r="R1735">
        <v>0.81699999999999995</v>
      </c>
    </row>
    <row r="1736" spans="1:18">
      <c r="A1736" t="s">
        <v>2083</v>
      </c>
      <c r="B1736" t="s">
        <v>2082</v>
      </c>
      <c r="D1736">
        <v>2021</v>
      </c>
      <c r="E1736" t="s">
        <v>2260</v>
      </c>
      <c r="F1736" t="s">
        <v>2301</v>
      </c>
      <c r="G1736">
        <v>-31.990752777777701</v>
      </c>
      <c r="H1736">
        <v>115.52398333333301</v>
      </c>
      <c r="I1736" t="s">
        <v>2332</v>
      </c>
      <c r="J1736" t="s">
        <v>2264</v>
      </c>
      <c r="K1736">
        <v>24</v>
      </c>
      <c r="L1736">
        <v>29</v>
      </c>
      <c r="N1736">
        <v>5</v>
      </c>
      <c r="O1736">
        <v>1.0479000000000001</v>
      </c>
      <c r="R1736">
        <v>0.83740000000000003</v>
      </c>
    </row>
    <row r="1737" spans="1:18">
      <c r="A1737" t="s">
        <v>2083</v>
      </c>
      <c r="B1737" t="s">
        <v>2082</v>
      </c>
      <c r="D1737">
        <v>2021</v>
      </c>
      <c r="E1737" t="s">
        <v>2260</v>
      </c>
      <c r="F1737" t="s">
        <v>2301</v>
      </c>
      <c r="G1737">
        <v>-31.990752777777701</v>
      </c>
      <c r="H1737">
        <v>115.52398333333301</v>
      </c>
      <c r="I1737" t="s">
        <v>2332</v>
      </c>
      <c r="J1737" t="s">
        <v>2264</v>
      </c>
      <c r="K1737">
        <v>29</v>
      </c>
      <c r="L1737">
        <v>34</v>
      </c>
      <c r="N1737">
        <v>5</v>
      </c>
      <c r="O1737">
        <v>1.1283000000000001</v>
      </c>
      <c r="R1737">
        <v>0.748</v>
      </c>
    </row>
    <row r="1738" spans="1:18">
      <c r="A1738" t="s">
        <v>2083</v>
      </c>
      <c r="B1738" t="s">
        <v>2082</v>
      </c>
      <c r="D1738">
        <v>2021</v>
      </c>
      <c r="E1738" t="s">
        <v>2260</v>
      </c>
      <c r="F1738" t="s">
        <v>2301</v>
      </c>
      <c r="G1738">
        <v>-31.990752777777701</v>
      </c>
      <c r="H1738">
        <v>115.52398333333301</v>
      </c>
      <c r="I1738" t="s">
        <v>2332</v>
      </c>
      <c r="J1738" t="s">
        <v>2264</v>
      </c>
      <c r="K1738">
        <v>34</v>
      </c>
      <c r="L1738">
        <v>39</v>
      </c>
      <c r="N1738">
        <v>5</v>
      </c>
      <c r="O1738">
        <v>1.1332</v>
      </c>
      <c r="R1738">
        <v>0.73519999999999996</v>
      </c>
    </row>
    <row r="1739" spans="1:18">
      <c r="A1739" t="s">
        <v>2083</v>
      </c>
      <c r="B1739" t="s">
        <v>2082</v>
      </c>
      <c r="D1739">
        <v>2021</v>
      </c>
      <c r="E1739" t="s">
        <v>2260</v>
      </c>
      <c r="F1739" t="s">
        <v>2301</v>
      </c>
      <c r="G1739">
        <v>-31.990752777777701</v>
      </c>
      <c r="H1739">
        <v>115.52398333333301</v>
      </c>
      <c r="I1739" t="s">
        <v>2332</v>
      </c>
      <c r="J1739" t="s">
        <v>2264</v>
      </c>
      <c r="K1739">
        <v>39</v>
      </c>
      <c r="L1739">
        <v>44</v>
      </c>
      <c r="N1739">
        <v>5</v>
      </c>
      <c r="O1739">
        <v>1.117</v>
      </c>
      <c r="R1739">
        <v>0.83230000000000004</v>
      </c>
    </row>
    <row r="1740" spans="1:18">
      <c r="A1740" t="s">
        <v>2083</v>
      </c>
      <c r="B1740" t="s">
        <v>2082</v>
      </c>
      <c r="D1740">
        <v>2021</v>
      </c>
      <c r="E1740" t="s">
        <v>2260</v>
      </c>
      <c r="F1740" t="s">
        <v>2301</v>
      </c>
      <c r="G1740">
        <v>-31.990752777777701</v>
      </c>
      <c r="H1740">
        <v>115.52398333333301</v>
      </c>
      <c r="I1740" t="s">
        <v>2332</v>
      </c>
      <c r="J1740" t="s">
        <v>2264</v>
      </c>
      <c r="K1740">
        <v>44</v>
      </c>
      <c r="L1740">
        <v>49</v>
      </c>
      <c r="N1740">
        <v>5</v>
      </c>
      <c r="O1740">
        <v>1.1637999999999999</v>
      </c>
    </row>
    <row r="1741" spans="1:18">
      <c r="A1741" t="s">
        <v>2083</v>
      </c>
      <c r="B1741" t="s">
        <v>2082</v>
      </c>
      <c r="D1741">
        <v>2021</v>
      </c>
      <c r="E1741" t="s">
        <v>2260</v>
      </c>
      <c r="F1741" t="s">
        <v>2301</v>
      </c>
      <c r="G1741">
        <v>-31.990752777777701</v>
      </c>
      <c r="H1741">
        <v>115.52398333333301</v>
      </c>
      <c r="I1741" t="s">
        <v>2332</v>
      </c>
      <c r="J1741" t="s">
        <v>2264</v>
      </c>
      <c r="K1741">
        <v>49</v>
      </c>
      <c r="L1741">
        <v>54</v>
      </c>
      <c r="N1741">
        <v>5</v>
      </c>
      <c r="O1741">
        <v>1.1459999999999999</v>
      </c>
    </row>
    <row r="1742" spans="1:18">
      <c r="A1742" t="s">
        <v>2083</v>
      </c>
      <c r="B1742" t="s">
        <v>2082</v>
      </c>
      <c r="D1742">
        <v>2021</v>
      </c>
      <c r="E1742" t="s">
        <v>2260</v>
      </c>
      <c r="F1742" t="s">
        <v>2301</v>
      </c>
      <c r="G1742">
        <v>-31.990752777777701</v>
      </c>
      <c r="H1742">
        <v>115.52398333333301</v>
      </c>
      <c r="I1742" t="s">
        <v>2332</v>
      </c>
      <c r="J1742" t="s">
        <v>2264</v>
      </c>
      <c r="K1742">
        <v>54</v>
      </c>
      <c r="L1742">
        <v>59</v>
      </c>
      <c r="N1742">
        <v>5</v>
      </c>
      <c r="O1742">
        <v>0.91979999999999995</v>
      </c>
    </row>
    <row r="1743" spans="1:18">
      <c r="A1743" t="s">
        <v>2083</v>
      </c>
      <c r="B1743" t="s">
        <v>2082</v>
      </c>
      <c r="D1743">
        <v>2021</v>
      </c>
      <c r="E1743" t="s">
        <v>2260</v>
      </c>
      <c r="F1743" t="s">
        <v>2301</v>
      </c>
      <c r="G1743">
        <v>-31.990752777777701</v>
      </c>
      <c r="H1743">
        <v>115.52398333333301</v>
      </c>
      <c r="I1743" t="s">
        <v>2332</v>
      </c>
      <c r="J1743" t="s">
        <v>2264</v>
      </c>
      <c r="K1743">
        <v>59</v>
      </c>
      <c r="L1743">
        <v>63</v>
      </c>
      <c r="N1743">
        <v>4</v>
      </c>
      <c r="O1743">
        <v>0.97240000000000004</v>
      </c>
    </row>
    <row r="1744" spans="1:18">
      <c r="A1744" t="s">
        <v>2083</v>
      </c>
      <c r="B1744" t="s">
        <v>2082</v>
      </c>
      <c r="D1744">
        <v>2021</v>
      </c>
      <c r="E1744" t="s">
        <v>2262</v>
      </c>
      <c r="F1744" t="s">
        <v>2301</v>
      </c>
      <c r="G1744">
        <v>-32.0228527777777</v>
      </c>
      <c r="H1744">
        <v>115.531411111111</v>
      </c>
      <c r="I1744" t="s">
        <v>2337</v>
      </c>
      <c r="J1744" t="s">
        <v>2263</v>
      </c>
      <c r="K1744">
        <v>0</v>
      </c>
      <c r="L1744">
        <v>1</v>
      </c>
      <c r="N1744">
        <v>1</v>
      </c>
      <c r="O1744">
        <v>0.4728</v>
      </c>
      <c r="R1744">
        <v>0.1212</v>
      </c>
    </row>
    <row r="1745" spans="1:18">
      <c r="A1745" t="s">
        <v>2083</v>
      </c>
      <c r="B1745" t="s">
        <v>2082</v>
      </c>
      <c r="D1745">
        <v>2021</v>
      </c>
      <c r="E1745" t="s">
        <v>2262</v>
      </c>
      <c r="F1745" t="s">
        <v>2301</v>
      </c>
      <c r="G1745">
        <v>-32.0228527777777</v>
      </c>
      <c r="H1745">
        <v>115.531411111111</v>
      </c>
      <c r="I1745" t="s">
        <v>2337</v>
      </c>
      <c r="J1745" t="s">
        <v>2263</v>
      </c>
      <c r="K1745">
        <v>1</v>
      </c>
      <c r="L1745">
        <v>2</v>
      </c>
      <c r="N1745">
        <v>1</v>
      </c>
      <c r="O1745">
        <v>1.0248999999999999</v>
      </c>
      <c r="R1745">
        <v>0.14319999999999999</v>
      </c>
    </row>
    <row r="1746" spans="1:18">
      <c r="A1746" t="s">
        <v>2083</v>
      </c>
      <c r="B1746" t="s">
        <v>2082</v>
      </c>
      <c r="D1746">
        <v>2021</v>
      </c>
      <c r="E1746" t="s">
        <v>2262</v>
      </c>
      <c r="F1746" t="s">
        <v>2301</v>
      </c>
      <c r="G1746">
        <v>-32.0228527777777</v>
      </c>
      <c r="H1746">
        <v>115.531411111111</v>
      </c>
      <c r="I1746" t="s">
        <v>2337</v>
      </c>
      <c r="J1746" t="s">
        <v>2263</v>
      </c>
      <c r="K1746">
        <v>2</v>
      </c>
      <c r="L1746">
        <v>3</v>
      </c>
      <c r="N1746">
        <v>1</v>
      </c>
      <c r="O1746">
        <v>0.76219999999999999</v>
      </c>
      <c r="R1746">
        <v>0.23680000000000001</v>
      </c>
    </row>
    <row r="1747" spans="1:18">
      <c r="A1747" t="s">
        <v>2083</v>
      </c>
      <c r="B1747" t="s">
        <v>2082</v>
      </c>
      <c r="D1747">
        <v>2021</v>
      </c>
      <c r="E1747" t="s">
        <v>2262</v>
      </c>
      <c r="F1747" t="s">
        <v>2301</v>
      </c>
      <c r="G1747">
        <v>-32.0228527777777</v>
      </c>
      <c r="H1747">
        <v>115.531411111111</v>
      </c>
      <c r="I1747" t="s">
        <v>2337</v>
      </c>
      <c r="J1747" t="s">
        <v>2263</v>
      </c>
      <c r="K1747">
        <v>3</v>
      </c>
      <c r="L1747">
        <v>4</v>
      </c>
      <c r="N1747">
        <v>1</v>
      </c>
      <c r="O1747">
        <v>1.0041</v>
      </c>
      <c r="R1747">
        <v>0.185</v>
      </c>
    </row>
    <row r="1748" spans="1:18">
      <c r="A1748" t="s">
        <v>2083</v>
      </c>
      <c r="B1748" t="s">
        <v>2082</v>
      </c>
      <c r="D1748">
        <v>2021</v>
      </c>
      <c r="E1748" t="s">
        <v>2262</v>
      </c>
      <c r="F1748" t="s">
        <v>2301</v>
      </c>
      <c r="G1748">
        <v>-32.0228527777777</v>
      </c>
      <c r="H1748">
        <v>115.531411111111</v>
      </c>
      <c r="I1748" t="s">
        <v>2337</v>
      </c>
      <c r="J1748" t="s">
        <v>2263</v>
      </c>
      <c r="K1748">
        <v>4</v>
      </c>
      <c r="L1748">
        <v>5</v>
      </c>
      <c r="N1748">
        <v>1</v>
      </c>
      <c r="O1748">
        <v>0.84630000000000005</v>
      </c>
      <c r="R1748">
        <v>0.2666</v>
      </c>
    </row>
    <row r="1749" spans="1:18">
      <c r="A1749" t="s">
        <v>2083</v>
      </c>
      <c r="B1749" t="s">
        <v>2082</v>
      </c>
      <c r="D1749">
        <v>2021</v>
      </c>
      <c r="E1749" t="s">
        <v>2262</v>
      </c>
      <c r="F1749" t="s">
        <v>2301</v>
      </c>
      <c r="G1749">
        <v>-32.0228527777777</v>
      </c>
      <c r="H1749">
        <v>115.531411111111</v>
      </c>
      <c r="I1749" t="s">
        <v>2337</v>
      </c>
      <c r="J1749" t="s">
        <v>2263</v>
      </c>
      <c r="K1749">
        <v>5</v>
      </c>
      <c r="L1749">
        <v>6</v>
      </c>
      <c r="N1749">
        <v>1</v>
      </c>
      <c r="O1749">
        <v>1.1489</v>
      </c>
      <c r="R1749">
        <v>0.2545</v>
      </c>
    </row>
    <row r="1750" spans="1:18">
      <c r="A1750" t="s">
        <v>2083</v>
      </c>
      <c r="B1750" t="s">
        <v>2082</v>
      </c>
      <c r="D1750">
        <v>2021</v>
      </c>
      <c r="E1750" t="s">
        <v>2262</v>
      </c>
      <c r="F1750" t="s">
        <v>2301</v>
      </c>
      <c r="G1750">
        <v>-32.0228527777777</v>
      </c>
      <c r="H1750">
        <v>115.531411111111</v>
      </c>
      <c r="I1750" t="s">
        <v>2337</v>
      </c>
      <c r="J1750" t="s">
        <v>2263</v>
      </c>
      <c r="K1750">
        <v>6</v>
      </c>
      <c r="L1750">
        <v>7</v>
      </c>
      <c r="N1750">
        <v>1</v>
      </c>
      <c r="O1750">
        <v>1.0437000000000001</v>
      </c>
      <c r="R1750">
        <v>0.2545</v>
      </c>
    </row>
    <row r="1751" spans="1:18">
      <c r="A1751" t="s">
        <v>2083</v>
      </c>
      <c r="B1751" t="s">
        <v>2082</v>
      </c>
      <c r="D1751">
        <v>2021</v>
      </c>
      <c r="E1751" t="s">
        <v>2262</v>
      </c>
      <c r="F1751" t="s">
        <v>2301</v>
      </c>
      <c r="G1751">
        <v>-32.0228527777777</v>
      </c>
      <c r="H1751">
        <v>115.531411111111</v>
      </c>
      <c r="I1751" t="s">
        <v>2337</v>
      </c>
      <c r="J1751" t="s">
        <v>2263</v>
      </c>
      <c r="K1751">
        <v>7</v>
      </c>
      <c r="L1751">
        <v>8</v>
      </c>
      <c r="N1751">
        <v>1</v>
      </c>
      <c r="O1751">
        <v>1.3988</v>
      </c>
      <c r="R1751">
        <v>0.2424</v>
      </c>
    </row>
    <row r="1752" spans="1:18">
      <c r="A1752" t="s">
        <v>2083</v>
      </c>
      <c r="B1752" t="s">
        <v>2082</v>
      </c>
      <c r="D1752">
        <v>2021</v>
      </c>
      <c r="E1752" t="s">
        <v>2262</v>
      </c>
      <c r="F1752" t="s">
        <v>2301</v>
      </c>
      <c r="G1752">
        <v>-32.0228527777777</v>
      </c>
      <c r="H1752">
        <v>115.531411111111</v>
      </c>
      <c r="I1752" t="s">
        <v>2337</v>
      </c>
      <c r="J1752" t="s">
        <v>2263</v>
      </c>
      <c r="K1752">
        <v>8</v>
      </c>
      <c r="L1752">
        <v>9</v>
      </c>
      <c r="N1752">
        <v>1</v>
      </c>
      <c r="O1752">
        <v>1.0208999999999999</v>
      </c>
      <c r="R1752">
        <v>0.20069999999999999</v>
      </c>
    </row>
    <row r="1753" spans="1:18">
      <c r="A1753" t="s">
        <v>2083</v>
      </c>
      <c r="B1753" t="s">
        <v>2082</v>
      </c>
      <c r="D1753">
        <v>2021</v>
      </c>
      <c r="E1753" t="s">
        <v>2262</v>
      </c>
      <c r="F1753" t="s">
        <v>2301</v>
      </c>
      <c r="G1753">
        <v>-32.0228527777777</v>
      </c>
      <c r="H1753">
        <v>115.531411111111</v>
      </c>
      <c r="I1753" t="s">
        <v>2337</v>
      </c>
      <c r="J1753" t="s">
        <v>2263</v>
      </c>
      <c r="K1753">
        <v>9</v>
      </c>
      <c r="L1753">
        <v>10</v>
      </c>
      <c r="N1753">
        <v>1</v>
      </c>
      <c r="O1753">
        <v>1.0682</v>
      </c>
      <c r="R1753">
        <v>0.20069999999999999</v>
      </c>
    </row>
    <row r="1754" spans="1:18">
      <c r="A1754" t="s">
        <v>2083</v>
      </c>
      <c r="B1754" t="s">
        <v>2082</v>
      </c>
      <c r="D1754">
        <v>2021</v>
      </c>
      <c r="E1754" t="s">
        <v>2262</v>
      </c>
      <c r="F1754" t="s">
        <v>2301</v>
      </c>
      <c r="G1754">
        <v>-32.0228527777777</v>
      </c>
      <c r="H1754">
        <v>115.531411111111</v>
      </c>
      <c r="I1754" t="s">
        <v>2337</v>
      </c>
      <c r="J1754" t="s">
        <v>2263</v>
      </c>
      <c r="K1754">
        <v>10</v>
      </c>
      <c r="L1754">
        <v>11</v>
      </c>
      <c r="N1754">
        <v>1</v>
      </c>
      <c r="O1754">
        <v>1.387</v>
      </c>
      <c r="R1754">
        <v>0.15909999999999999</v>
      </c>
    </row>
    <row r="1755" spans="1:18">
      <c r="A1755" t="s">
        <v>2083</v>
      </c>
      <c r="B1755" t="s">
        <v>2082</v>
      </c>
      <c r="D1755">
        <v>2021</v>
      </c>
      <c r="E1755" t="s">
        <v>2262</v>
      </c>
      <c r="F1755" t="s">
        <v>2301</v>
      </c>
      <c r="G1755">
        <v>-32.0228527777777</v>
      </c>
      <c r="H1755">
        <v>115.531411111111</v>
      </c>
      <c r="I1755" t="s">
        <v>2337</v>
      </c>
      <c r="J1755" t="s">
        <v>2263</v>
      </c>
      <c r="K1755">
        <v>11</v>
      </c>
      <c r="L1755">
        <v>12</v>
      </c>
      <c r="N1755">
        <v>1</v>
      </c>
      <c r="O1755">
        <v>0.9476</v>
      </c>
      <c r="R1755">
        <v>0.1426</v>
      </c>
    </row>
    <row r="1756" spans="1:18">
      <c r="A1756" t="s">
        <v>2083</v>
      </c>
      <c r="B1756" t="s">
        <v>2082</v>
      </c>
      <c r="D1756">
        <v>2021</v>
      </c>
      <c r="E1756" t="s">
        <v>2262</v>
      </c>
      <c r="F1756" t="s">
        <v>2301</v>
      </c>
      <c r="G1756">
        <v>-32.0228527777777</v>
      </c>
      <c r="H1756">
        <v>115.531411111111</v>
      </c>
      <c r="I1756" t="s">
        <v>2337</v>
      </c>
      <c r="J1756" t="s">
        <v>2263</v>
      </c>
      <c r="K1756">
        <v>12</v>
      </c>
      <c r="L1756">
        <v>13</v>
      </c>
      <c r="N1756">
        <v>1</v>
      </c>
      <c r="O1756">
        <v>1.1442000000000001</v>
      </c>
      <c r="R1756">
        <v>0.1426</v>
      </c>
    </row>
    <row r="1757" spans="1:18">
      <c r="A1757" t="s">
        <v>2083</v>
      </c>
      <c r="B1757" t="s">
        <v>2082</v>
      </c>
      <c r="D1757">
        <v>2021</v>
      </c>
      <c r="E1757" t="s">
        <v>2262</v>
      </c>
      <c r="F1757" t="s">
        <v>2301</v>
      </c>
      <c r="G1757">
        <v>-32.0228527777777</v>
      </c>
      <c r="H1757">
        <v>115.531411111111</v>
      </c>
      <c r="I1757" t="s">
        <v>2337</v>
      </c>
      <c r="J1757" t="s">
        <v>2263</v>
      </c>
      <c r="K1757">
        <v>13</v>
      </c>
      <c r="L1757">
        <v>14</v>
      </c>
      <c r="N1757">
        <v>1</v>
      </c>
      <c r="O1757">
        <v>1.3043</v>
      </c>
      <c r="R1757">
        <v>0.12620000000000001</v>
      </c>
    </row>
    <row r="1758" spans="1:18">
      <c r="A1758" t="s">
        <v>2083</v>
      </c>
      <c r="B1758" t="s">
        <v>2082</v>
      </c>
      <c r="D1758">
        <v>2021</v>
      </c>
      <c r="E1758" t="s">
        <v>2262</v>
      </c>
      <c r="F1758" t="s">
        <v>2301</v>
      </c>
      <c r="G1758">
        <v>-32.0228527777777</v>
      </c>
      <c r="H1758">
        <v>115.531411111111</v>
      </c>
      <c r="I1758" t="s">
        <v>2337</v>
      </c>
      <c r="J1758" t="s">
        <v>2263</v>
      </c>
      <c r="K1758">
        <v>14</v>
      </c>
      <c r="L1758">
        <v>15</v>
      </c>
      <c r="N1758">
        <v>1</v>
      </c>
      <c r="O1758">
        <v>1.0374000000000001</v>
      </c>
      <c r="R1758">
        <v>0.15509999999999999</v>
      </c>
    </row>
    <row r="1759" spans="1:18">
      <c r="A1759" t="s">
        <v>2083</v>
      </c>
      <c r="B1759" t="s">
        <v>2082</v>
      </c>
      <c r="D1759">
        <v>2021</v>
      </c>
      <c r="E1759" t="s">
        <v>2262</v>
      </c>
      <c r="F1759" t="s">
        <v>2301</v>
      </c>
      <c r="G1759">
        <v>-32.0228527777777</v>
      </c>
      <c r="H1759">
        <v>115.531411111111</v>
      </c>
      <c r="I1759" t="s">
        <v>2337</v>
      </c>
      <c r="J1759" t="s">
        <v>2263</v>
      </c>
      <c r="K1759">
        <v>15</v>
      </c>
      <c r="L1759">
        <v>16</v>
      </c>
      <c r="N1759">
        <v>1</v>
      </c>
      <c r="O1759">
        <v>1.2523</v>
      </c>
      <c r="R1759">
        <v>0.15509999999999999</v>
      </c>
    </row>
    <row r="1760" spans="1:18">
      <c r="A1760" t="s">
        <v>2083</v>
      </c>
      <c r="B1760" t="s">
        <v>2082</v>
      </c>
      <c r="D1760">
        <v>2021</v>
      </c>
      <c r="E1760" t="s">
        <v>2262</v>
      </c>
      <c r="F1760" t="s">
        <v>2301</v>
      </c>
      <c r="G1760">
        <v>-32.0228527777777</v>
      </c>
      <c r="H1760">
        <v>115.531411111111</v>
      </c>
      <c r="I1760" t="s">
        <v>2337</v>
      </c>
      <c r="J1760" t="s">
        <v>2263</v>
      </c>
      <c r="K1760">
        <v>16</v>
      </c>
      <c r="L1760">
        <v>17</v>
      </c>
      <c r="N1760">
        <v>1</v>
      </c>
      <c r="O1760">
        <v>1.129</v>
      </c>
      <c r="R1760">
        <v>0.18410000000000001</v>
      </c>
    </row>
    <row r="1761" spans="1:18">
      <c r="A1761" t="s">
        <v>2083</v>
      </c>
      <c r="B1761" t="s">
        <v>2082</v>
      </c>
      <c r="D1761">
        <v>2021</v>
      </c>
      <c r="E1761" t="s">
        <v>2262</v>
      </c>
      <c r="F1761" t="s">
        <v>2301</v>
      </c>
      <c r="G1761">
        <v>-32.0228527777777</v>
      </c>
      <c r="H1761">
        <v>115.531411111111</v>
      </c>
      <c r="I1761" t="s">
        <v>2337</v>
      </c>
      <c r="J1761" t="s">
        <v>2263</v>
      </c>
      <c r="K1761">
        <v>17</v>
      </c>
      <c r="L1761">
        <v>18</v>
      </c>
      <c r="N1761">
        <v>1</v>
      </c>
      <c r="O1761">
        <v>1.0781000000000001</v>
      </c>
      <c r="R1761">
        <v>0.20280000000000001</v>
      </c>
    </row>
    <row r="1762" spans="1:18">
      <c r="A1762" t="s">
        <v>2083</v>
      </c>
      <c r="B1762" t="s">
        <v>2082</v>
      </c>
      <c r="D1762">
        <v>2021</v>
      </c>
      <c r="E1762" t="s">
        <v>2262</v>
      </c>
      <c r="F1762" t="s">
        <v>2301</v>
      </c>
      <c r="G1762">
        <v>-32.0228527777777</v>
      </c>
      <c r="H1762">
        <v>115.531411111111</v>
      </c>
      <c r="I1762" t="s">
        <v>2337</v>
      </c>
      <c r="J1762" t="s">
        <v>2263</v>
      </c>
      <c r="K1762">
        <v>18</v>
      </c>
      <c r="L1762">
        <v>19</v>
      </c>
      <c r="N1762">
        <v>1</v>
      </c>
      <c r="O1762">
        <v>1.0128999999999999</v>
      </c>
      <c r="R1762">
        <v>0.20280000000000001</v>
      </c>
    </row>
    <row r="1763" spans="1:18">
      <c r="A1763" t="s">
        <v>2083</v>
      </c>
      <c r="B1763" t="s">
        <v>2082</v>
      </c>
      <c r="D1763">
        <v>2021</v>
      </c>
      <c r="E1763" t="s">
        <v>2262</v>
      </c>
      <c r="F1763" t="s">
        <v>2301</v>
      </c>
      <c r="G1763">
        <v>-32.0228527777777</v>
      </c>
      <c r="H1763">
        <v>115.531411111111</v>
      </c>
      <c r="I1763" t="s">
        <v>2337</v>
      </c>
      <c r="J1763" t="s">
        <v>2263</v>
      </c>
      <c r="K1763">
        <v>19</v>
      </c>
      <c r="L1763">
        <v>20</v>
      </c>
      <c r="N1763">
        <v>1</v>
      </c>
      <c r="O1763">
        <v>1.0189999999999999</v>
      </c>
      <c r="R1763">
        <v>0.22159999999999999</v>
      </c>
    </row>
    <row r="1764" spans="1:18">
      <c r="A1764" t="s">
        <v>2083</v>
      </c>
      <c r="B1764" t="s">
        <v>2082</v>
      </c>
      <c r="D1764">
        <v>2021</v>
      </c>
      <c r="E1764" t="s">
        <v>2262</v>
      </c>
      <c r="F1764" t="s">
        <v>2301</v>
      </c>
      <c r="G1764">
        <v>-32.0228527777777</v>
      </c>
      <c r="H1764">
        <v>115.531411111111</v>
      </c>
      <c r="I1764" t="s">
        <v>2337</v>
      </c>
      <c r="J1764" t="s">
        <v>2263</v>
      </c>
      <c r="K1764">
        <v>20</v>
      </c>
      <c r="L1764">
        <v>21</v>
      </c>
      <c r="N1764">
        <v>1</v>
      </c>
      <c r="O1764">
        <v>1.3169</v>
      </c>
      <c r="R1764">
        <v>0.22059999999999999</v>
      </c>
    </row>
    <row r="1765" spans="1:18">
      <c r="A1765" t="s">
        <v>2083</v>
      </c>
      <c r="B1765" t="s">
        <v>2082</v>
      </c>
      <c r="D1765">
        <v>2021</v>
      </c>
      <c r="E1765" t="s">
        <v>2262</v>
      </c>
      <c r="F1765" t="s">
        <v>2301</v>
      </c>
      <c r="G1765">
        <v>-32.0228527777777</v>
      </c>
      <c r="H1765">
        <v>115.531411111111</v>
      </c>
      <c r="I1765" t="s">
        <v>2337</v>
      </c>
      <c r="J1765" t="s">
        <v>2263</v>
      </c>
      <c r="K1765">
        <v>21</v>
      </c>
      <c r="L1765">
        <v>22</v>
      </c>
      <c r="N1765">
        <v>1</v>
      </c>
      <c r="O1765">
        <v>1.0867</v>
      </c>
      <c r="R1765">
        <v>0.22059999999999999</v>
      </c>
    </row>
    <row r="1766" spans="1:18">
      <c r="A1766" t="s">
        <v>2083</v>
      </c>
      <c r="B1766" t="s">
        <v>2082</v>
      </c>
      <c r="D1766">
        <v>2021</v>
      </c>
      <c r="E1766" t="s">
        <v>2262</v>
      </c>
      <c r="F1766" t="s">
        <v>2301</v>
      </c>
      <c r="G1766">
        <v>-32.0228527777777</v>
      </c>
      <c r="H1766">
        <v>115.531411111111</v>
      </c>
      <c r="I1766" t="s">
        <v>2337</v>
      </c>
      <c r="J1766" t="s">
        <v>2263</v>
      </c>
      <c r="K1766">
        <v>22</v>
      </c>
      <c r="L1766">
        <v>23</v>
      </c>
      <c r="N1766">
        <v>1</v>
      </c>
      <c r="O1766">
        <v>1.1876</v>
      </c>
      <c r="R1766">
        <v>0.21959999999999999</v>
      </c>
    </row>
    <row r="1767" spans="1:18">
      <c r="A1767" t="s">
        <v>2083</v>
      </c>
      <c r="B1767" t="s">
        <v>2082</v>
      </c>
      <c r="D1767">
        <v>2021</v>
      </c>
      <c r="E1767" t="s">
        <v>2262</v>
      </c>
      <c r="F1767" t="s">
        <v>2301</v>
      </c>
      <c r="G1767">
        <v>-32.0228527777777</v>
      </c>
      <c r="H1767">
        <v>115.531411111111</v>
      </c>
      <c r="I1767" t="s">
        <v>2337</v>
      </c>
      <c r="J1767" t="s">
        <v>2263</v>
      </c>
      <c r="K1767">
        <v>23</v>
      </c>
      <c r="L1767">
        <v>24</v>
      </c>
      <c r="N1767">
        <v>1</v>
      </c>
      <c r="O1767">
        <v>1.3771</v>
      </c>
      <c r="R1767">
        <v>0.1832</v>
      </c>
    </row>
    <row r="1768" spans="1:18">
      <c r="A1768" t="s">
        <v>2083</v>
      </c>
      <c r="B1768" t="s">
        <v>2082</v>
      </c>
      <c r="D1768">
        <v>2021</v>
      </c>
      <c r="E1768" t="s">
        <v>2262</v>
      </c>
      <c r="F1768" t="s">
        <v>2301</v>
      </c>
      <c r="G1768">
        <v>-32.0228527777777</v>
      </c>
      <c r="H1768">
        <v>115.531411111111</v>
      </c>
      <c r="I1768" t="s">
        <v>2337</v>
      </c>
      <c r="J1768" t="s">
        <v>2263</v>
      </c>
      <c r="K1768">
        <v>24</v>
      </c>
      <c r="L1768">
        <v>25</v>
      </c>
      <c r="N1768">
        <v>1</v>
      </c>
      <c r="O1768">
        <v>1.0266</v>
      </c>
      <c r="R1768">
        <v>0.1832</v>
      </c>
    </row>
    <row r="1769" spans="1:18">
      <c r="A1769" t="s">
        <v>2083</v>
      </c>
      <c r="B1769" t="s">
        <v>2082</v>
      </c>
      <c r="D1769">
        <v>2021</v>
      </c>
      <c r="E1769" t="s">
        <v>2262</v>
      </c>
      <c r="F1769" t="s">
        <v>2301</v>
      </c>
      <c r="G1769">
        <v>-32.0228527777777</v>
      </c>
      <c r="H1769">
        <v>115.531411111111</v>
      </c>
      <c r="I1769" t="s">
        <v>2337</v>
      </c>
      <c r="J1769" t="s">
        <v>2263</v>
      </c>
      <c r="K1769">
        <v>25</v>
      </c>
      <c r="L1769">
        <v>26</v>
      </c>
      <c r="N1769">
        <v>1</v>
      </c>
      <c r="O1769">
        <v>1.3185</v>
      </c>
      <c r="R1769">
        <v>0.14680000000000001</v>
      </c>
    </row>
    <row r="1770" spans="1:18">
      <c r="A1770" t="s">
        <v>2083</v>
      </c>
      <c r="B1770" t="s">
        <v>2082</v>
      </c>
      <c r="D1770">
        <v>2021</v>
      </c>
      <c r="E1770" t="s">
        <v>2262</v>
      </c>
      <c r="F1770" t="s">
        <v>2301</v>
      </c>
      <c r="G1770">
        <v>-32.0228527777777</v>
      </c>
      <c r="H1770">
        <v>115.531411111111</v>
      </c>
      <c r="I1770" t="s">
        <v>2337</v>
      </c>
      <c r="J1770" t="s">
        <v>2263</v>
      </c>
      <c r="K1770">
        <v>26</v>
      </c>
      <c r="L1770">
        <v>27</v>
      </c>
      <c r="N1770">
        <v>1</v>
      </c>
      <c r="O1770">
        <v>1.2259</v>
      </c>
      <c r="R1770">
        <v>0.1497</v>
      </c>
    </row>
    <row r="1771" spans="1:18">
      <c r="A1771" t="s">
        <v>2083</v>
      </c>
      <c r="B1771" t="s">
        <v>2082</v>
      </c>
      <c r="D1771">
        <v>2021</v>
      </c>
      <c r="E1771" t="s">
        <v>2262</v>
      </c>
      <c r="F1771" t="s">
        <v>2301</v>
      </c>
      <c r="G1771">
        <v>-32.0228527777777</v>
      </c>
      <c r="H1771">
        <v>115.531411111111</v>
      </c>
      <c r="I1771" t="s">
        <v>2337</v>
      </c>
      <c r="J1771" t="s">
        <v>2263</v>
      </c>
      <c r="K1771">
        <v>27</v>
      </c>
      <c r="L1771">
        <v>28</v>
      </c>
      <c r="N1771">
        <v>1</v>
      </c>
      <c r="O1771">
        <v>1.1581999999999999</v>
      </c>
      <c r="R1771">
        <v>0.1497</v>
      </c>
    </row>
    <row r="1772" spans="1:18">
      <c r="A1772" t="s">
        <v>2083</v>
      </c>
      <c r="B1772" t="s">
        <v>2082</v>
      </c>
      <c r="D1772">
        <v>2021</v>
      </c>
      <c r="E1772" t="s">
        <v>2262</v>
      </c>
      <c r="F1772" t="s">
        <v>2301</v>
      </c>
      <c r="G1772">
        <v>-32.0228527777777</v>
      </c>
      <c r="H1772">
        <v>115.531411111111</v>
      </c>
      <c r="I1772" t="s">
        <v>2337</v>
      </c>
      <c r="J1772" t="s">
        <v>2263</v>
      </c>
      <c r="K1772">
        <v>28</v>
      </c>
      <c r="L1772">
        <v>29</v>
      </c>
      <c r="N1772">
        <v>1</v>
      </c>
      <c r="O1772">
        <v>1.2837000000000001</v>
      </c>
      <c r="R1772">
        <v>0.1527</v>
      </c>
    </row>
    <row r="1773" spans="1:18">
      <c r="A1773" t="s">
        <v>2083</v>
      </c>
      <c r="B1773" t="s">
        <v>2082</v>
      </c>
      <c r="D1773">
        <v>2021</v>
      </c>
      <c r="E1773" t="s">
        <v>2262</v>
      </c>
      <c r="F1773" t="s">
        <v>2301</v>
      </c>
      <c r="G1773">
        <v>-32.0228527777777</v>
      </c>
      <c r="H1773">
        <v>115.531411111111</v>
      </c>
      <c r="I1773" t="s">
        <v>2337</v>
      </c>
      <c r="J1773" t="s">
        <v>2263</v>
      </c>
      <c r="K1773">
        <v>29</v>
      </c>
      <c r="L1773">
        <v>30</v>
      </c>
      <c r="N1773">
        <v>1</v>
      </c>
      <c r="O1773">
        <v>0.76280000000000003</v>
      </c>
      <c r="R1773">
        <v>0.4</v>
      </c>
    </row>
    <row r="1774" spans="1:18">
      <c r="A1774" t="s">
        <v>2083</v>
      </c>
      <c r="B1774" t="s">
        <v>2082</v>
      </c>
      <c r="D1774">
        <v>2021</v>
      </c>
      <c r="E1774" t="s">
        <v>2262</v>
      </c>
      <c r="F1774" t="s">
        <v>2301</v>
      </c>
      <c r="G1774">
        <v>-32.0228527777777</v>
      </c>
      <c r="H1774">
        <v>115.531411111111</v>
      </c>
      <c r="I1774" t="s">
        <v>2337</v>
      </c>
      <c r="J1774" t="s">
        <v>2263</v>
      </c>
      <c r="K1774">
        <v>30</v>
      </c>
      <c r="L1774">
        <v>31</v>
      </c>
      <c r="N1774">
        <v>1</v>
      </c>
      <c r="O1774">
        <v>0.7389</v>
      </c>
      <c r="R1774">
        <v>0.90980000000000005</v>
      </c>
    </row>
    <row r="1775" spans="1:18">
      <c r="A1775" t="s">
        <v>2083</v>
      </c>
      <c r="B1775" t="s">
        <v>2082</v>
      </c>
      <c r="D1775">
        <v>2021</v>
      </c>
      <c r="E1775" t="s">
        <v>2262</v>
      </c>
      <c r="F1775" t="s">
        <v>2301</v>
      </c>
      <c r="G1775">
        <v>-32.0228527777777</v>
      </c>
      <c r="H1775">
        <v>115.531411111111</v>
      </c>
      <c r="I1775" t="s">
        <v>2337</v>
      </c>
      <c r="J1775" t="s">
        <v>2263</v>
      </c>
      <c r="K1775">
        <v>31</v>
      </c>
      <c r="L1775">
        <v>32</v>
      </c>
      <c r="N1775">
        <v>1</v>
      </c>
      <c r="O1775">
        <v>0.76190000000000002</v>
      </c>
      <c r="R1775">
        <v>0.21640000000000001</v>
      </c>
    </row>
    <row r="1776" spans="1:18">
      <c r="A1776" t="s">
        <v>2083</v>
      </c>
      <c r="B1776" t="s">
        <v>2082</v>
      </c>
      <c r="D1776">
        <v>2021</v>
      </c>
      <c r="E1776" t="s">
        <v>2262</v>
      </c>
      <c r="F1776" t="s">
        <v>2301</v>
      </c>
      <c r="G1776">
        <v>-32.0228527777777</v>
      </c>
      <c r="H1776">
        <v>115.531411111111</v>
      </c>
      <c r="I1776" t="s">
        <v>2337</v>
      </c>
      <c r="J1776" t="s">
        <v>2263</v>
      </c>
      <c r="K1776">
        <v>32</v>
      </c>
      <c r="L1776">
        <v>33</v>
      </c>
      <c r="N1776">
        <v>1</v>
      </c>
      <c r="O1776">
        <v>0.93200000000000005</v>
      </c>
      <c r="R1776">
        <v>0.2026</v>
      </c>
    </row>
    <row r="1777" spans="1:18">
      <c r="A1777" t="s">
        <v>2083</v>
      </c>
      <c r="B1777" t="s">
        <v>2082</v>
      </c>
      <c r="D1777">
        <v>2021</v>
      </c>
      <c r="E1777" t="s">
        <v>2262</v>
      </c>
      <c r="F1777" t="s">
        <v>2301</v>
      </c>
      <c r="G1777">
        <v>-32.025352773777797</v>
      </c>
      <c r="H1777">
        <v>115.53001107111101</v>
      </c>
      <c r="I1777" t="s">
        <v>2337</v>
      </c>
      <c r="J1777" t="s">
        <v>2261</v>
      </c>
      <c r="K1777">
        <v>0</v>
      </c>
      <c r="L1777">
        <v>1</v>
      </c>
      <c r="N1777">
        <v>1</v>
      </c>
      <c r="O1777">
        <v>0.753</v>
      </c>
      <c r="R1777">
        <v>0.16900000000000001</v>
      </c>
    </row>
    <row r="1778" spans="1:18">
      <c r="A1778" t="s">
        <v>2083</v>
      </c>
      <c r="B1778" t="s">
        <v>2082</v>
      </c>
      <c r="D1778">
        <v>2021</v>
      </c>
      <c r="E1778" t="s">
        <v>2262</v>
      </c>
      <c r="F1778" t="s">
        <v>2301</v>
      </c>
      <c r="G1778">
        <v>-32.025352773777797</v>
      </c>
      <c r="H1778">
        <v>115.53001107111101</v>
      </c>
      <c r="I1778" t="s">
        <v>2337</v>
      </c>
      <c r="J1778" t="s">
        <v>2261</v>
      </c>
      <c r="K1778">
        <v>1</v>
      </c>
      <c r="L1778">
        <v>2</v>
      </c>
      <c r="N1778">
        <v>1</v>
      </c>
      <c r="O1778">
        <v>1.0038</v>
      </c>
      <c r="R1778">
        <v>0.16550000000000001</v>
      </c>
    </row>
    <row r="1779" spans="1:18">
      <c r="A1779" t="s">
        <v>2083</v>
      </c>
      <c r="B1779" t="s">
        <v>2082</v>
      </c>
      <c r="D1779">
        <v>2021</v>
      </c>
      <c r="E1779" t="s">
        <v>2262</v>
      </c>
      <c r="F1779" t="s">
        <v>2301</v>
      </c>
      <c r="G1779">
        <v>-32.025352773777797</v>
      </c>
      <c r="H1779">
        <v>115.53001107111101</v>
      </c>
      <c r="I1779" t="s">
        <v>2337</v>
      </c>
      <c r="J1779" t="s">
        <v>2261</v>
      </c>
      <c r="K1779">
        <v>2</v>
      </c>
      <c r="L1779">
        <v>3</v>
      </c>
      <c r="N1779">
        <v>1</v>
      </c>
      <c r="O1779">
        <v>0.83120000000000005</v>
      </c>
      <c r="R1779">
        <v>0.14879999999999999</v>
      </c>
    </row>
    <row r="1780" spans="1:18">
      <c r="A1780" t="s">
        <v>2083</v>
      </c>
      <c r="B1780" t="s">
        <v>2082</v>
      </c>
      <c r="D1780">
        <v>2021</v>
      </c>
      <c r="E1780" t="s">
        <v>2262</v>
      </c>
      <c r="F1780" t="s">
        <v>2301</v>
      </c>
      <c r="G1780">
        <v>-32.025352773777797</v>
      </c>
      <c r="H1780">
        <v>115.53001107111101</v>
      </c>
      <c r="I1780" t="s">
        <v>2337</v>
      </c>
      <c r="J1780" t="s">
        <v>2261</v>
      </c>
      <c r="K1780">
        <v>3</v>
      </c>
      <c r="L1780">
        <v>4</v>
      </c>
      <c r="N1780">
        <v>1</v>
      </c>
      <c r="O1780">
        <v>1.2216</v>
      </c>
      <c r="R1780">
        <v>0.43709999999999999</v>
      </c>
    </row>
    <row r="1781" spans="1:18">
      <c r="A1781" t="s">
        <v>2083</v>
      </c>
      <c r="B1781" t="s">
        <v>2082</v>
      </c>
      <c r="D1781">
        <v>2021</v>
      </c>
      <c r="E1781" t="s">
        <v>2262</v>
      </c>
      <c r="F1781" t="s">
        <v>2301</v>
      </c>
      <c r="G1781">
        <v>-32.025352773777797</v>
      </c>
      <c r="H1781">
        <v>115.53001107111101</v>
      </c>
      <c r="I1781" t="s">
        <v>2337</v>
      </c>
      <c r="J1781" t="s">
        <v>2261</v>
      </c>
      <c r="K1781">
        <v>4</v>
      </c>
      <c r="L1781">
        <v>5</v>
      </c>
      <c r="N1781">
        <v>1</v>
      </c>
      <c r="O1781">
        <v>1.0841000000000001</v>
      </c>
      <c r="R1781">
        <v>0.1095</v>
      </c>
    </row>
    <row r="1782" spans="1:18">
      <c r="A1782" t="s">
        <v>2083</v>
      </c>
      <c r="B1782" t="s">
        <v>2082</v>
      </c>
      <c r="D1782">
        <v>2021</v>
      </c>
      <c r="E1782" t="s">
        <v>2262</v>
      </c>
      <c r="F1782" t="s">
        <v>2301</v>
      </c>
      <c r="G1782">
        <v>-32.025352773777797</v>
      </c>
      <c r="H1782">
        <v>115.53001107111101</v>
      </c>
      <c r="I1782" t="s">
        <v>2337</v>
      </c>
      <c r="J1782" t="s">
        <v>2261</v>
      </c>
      <c r="K1782">
        <v>5</v>
      </c>
      <c r="L1782">
        <v>6</v>
      </c>
      <c r="N1782">
        <v>1</v>
      </c>
      <c r="O1782">
        <v>1.0803</v>
      </c>
      <c r="R1782">
        <v>0.11990000000000001</v>
      </c>
    </row>
    <row r="1783" spans="1:18">
      <c r="A1783" t="s">
        <v>2083</v>
      </c>
      <c r="B1783" t="s">
        <v>2082</v>
      </c>
      <c r="D1783">
        <v>2021</v>
      </c>
      <c r="E1783" t="s">
        <v>2262</v>
      </c>
      <c r="F1783" t="s">
        <v>2301</v>
      </c>
      <c r="G1783">
        <v>-32.025352773777797</v>
      </c>
      <c r="H1783">
        <v>115.53001107111101</v>
      </c>
      <c r="I1783" t="s">
        <v>2337</v>
      </c>
      <c r="J1783" t="s">
        <v>2261</v>
      </c>
      <c r="K1783">
        <v>6</v>
      </c>
      <c r="L1783">
        <v>7</v>
      </c>
      <c r="N1783">
        <v>1</v>
      </c>
      <c r="O1783">
        <v>0.95330000000000004</v>
      </c>
      <c r="R1783">
        <v>0.11990000000000001</v>
      </c>
    </row>
    <row r="1784" spans="1:18">
      <c r="A1784" t="s">
        <v>2083</v>
      </c>
      <c r="B1784" t="s">
        <v>2082</v>
      </c>
      <c r="D1784">
        <v>2021</v>
      </c>
      <c r="E1784" t="s">
        <v>2262</v>
      </c>
      <c r="F1784" t="s">
        <v>2301</v>
      </c>
      <c r="G1784">
        <v>-32.025352773777797</v>
      </c>
      <c r="H1784">
        <v>115.53001107111101</v>
      </c>
      <c r="I1784" t="s">
        <v>2337</v>
      </c>
      <c r="J1784" t="s">
        <v>2261</v>
      </c>
      <c r="K1784">
        <v>7</v>
      </c>
      <c r="L1784">
        <v>8</v>
      </c>
      <c r="N1784">
        <v>1</v>
      </c>
      <c r="O1784">
        <v>1.4997</v>
      </c>
      <c r="R1784">
        <v>0.13039999999999999</v>
      </c>
    </row>
    <row r="1785" spans="1:18">
      <c r="A1785" t="s">
        <v>2083</v>
      </c>
      <c r="B1785" t="s">
        <v>2082</v>
      </c>
      <c r="D1785">
        <v>2021</v>
      </c>
      <c r="E1785" t="s">
        <v>2262</v>
      </c>
      <c r="F1785" t="s">
        <v>2301</v>
      </c>
      <c r="G1785">
        <v>-32.025352773777797</v>
      </c>
      <c r="H1785">
        <v>115.53001107111101</v>
      </c>
      <c r="I1785" t="s">
        <v>2337</v>
      </c>
      <c r="J1785" t="s">
        <v>2261</v>
      </c>
      <c r="K1785">
        <v>8</v>
      </c>
      <c r="L1785">
        <v>9</v>
      </c>
      <c r="N1785">
        <v>1</v>
      </c>
      <c r="O1785">
        <v>0.86799999999999999</v>
      </c>
      <c r="R1785">
        <v>8.8200000000000001E-2</v>
      </c>
    </row>
    <row r="1786" spans="1:18">
      <c r="A1786" t="s">
        <v>2083</v>
      </c>
      <c r="B1786" t="s">
        <v>2082</v>
      </c>
      <c r="D1786">
        <v>2021</v>
      </c>
      <c r="E1786" t="s">
        <v>2262</v>
      </c>
      <c r="F1786" t="s">
        <v>2301</v>
      </c>
      <c r="G1786">
        <v>-32.025352773777797</v>
      </c>
      <c r="H1786">
        <v>115.53001107111101</v>
      </c>
      <c r="I1786" t="s">
        <v>2337</v>
      </c>
      <c r="J1786" t="s">
        <v>2261</v>
      </c>
      <c r="K1786">
        <v>9</v>
      </c>
      <c r="L1786">
        <v>10</v>
      </c>
      <c r="N1786">
        <v>1</v>
      </c>
      <c r="O1786">
        <v>1.3028</v>
      </c>
      <c r="R1786">
        <v>8.8200000000000001E-2</v>
      </c>
    </row>
    <row r="1787" spans="1:18">
      <c r="A1787" t="s">
        <v>2083</v>
      </c>
      <c r="B1787" t="s">
        <v>2082</v>
      </c>
      <c r="D1787">
        <v>2021</v>
      </c>
      <c r="E1787" t="s">
        <v>2262</v>
      </c>
      <c r="F1787" t="s">
        <v>2301</v>
      </c>
      <c r="G1787">
        <v>-32.025352773777797</v>
      </c>
      <c r="H1787">
        <v>115.53001107111101</v>
      </c>
      <c r="I1787" t="s">
        <v>2337</v>
      </c>
      <c r="J1787" t="s">
        <v>2261</v>
      </c>
      <c r="K1787">
        <v>10</v>
      </c>
      <c r="L1787">
        <v>11</v>
      </c>
      <c r="N1787">
        <v>1</v>
      </c>
      <c r="O1787">
        <v>1.1797</v>
      </c>
      <c r="R1787">
        <v>4.6100000000000002E-2</v>
      </c>
    </row>
    <row r="1788" spans="1:18">
      <c r="A1788" t="s">
        <v>2083</v>
      </c>
      <c r="B1788" t="s">
        <v>2082</v>
      </c>
      <c r="D1788">
        <v>2021</v>
      </c>
      <c r="E1788" t="s">
        <v>2262</v>
      </c>
      <c r="F1788" t="s">
        <v>2301</v>
      </c>
      <c r="G1788">
        <v>-32.025352773777797</v>
      </c>
      <c r="H1788">
        <v>115.53001107111101</v>
      </c>
      <c r="I1788" t="s">
        <v>2337</v>
      </c>
      <c r="J1788" t="s">
        <v>2261</v>
      </c>
      <c r="K1788">
        <v>11</v>
      </c>
      <c r="L1788">
        <v>12</v>
      </c>
      <c r="N1788">
        <v>1</v>
      </c>
      <c r="O1788">
        <v>1.1589</v>
      </c>
      <c r="R1788">
        <v>0.21460000000000001</v>
      </c>
    </row>
    <row r="1789" spans="1:18">
      <c r="A1789" t="s">
        <v>2083</v>
      </c>
      <c r="B1789" t="s">
        <v>2082</v>
      </c>
      <c r="D1789">
        <v>2021</v>
      </c>
      <c r="E1789" t="s">
        <v>2262</v>
      </c>
      <c r="F1789" t="s">
        <v>2301</v>
      </c>
      <c r="G1789">
        <v>-32.025352773777797</v>
      </c>
      <c r="H1789">
        <v>115.53001107111101</v>
      </c>
      <c r="I1789" t="s">
        <v>2337</v>
      </c>
      <c r="J1789" t="s">
        <v>2261</v>
      </c>
      <c r="K1789">
        <v>12</v>
      </c>
      <c r="L1789">
        <v>13</v>
      </c>
      <c r="N1789">
        <v>1</v>
      </c>
      <c r="O1789">
        <v>1.1008</v>
      </c>
      <c r="R1789">
        <v>0.21460000000000001</v>
      </c>
    </row>
    <row r="1790" spans="1:18">
      <c r="A1790" t="s">
        <v>2083</v>
      </c>
      <c r="B1790" t="s">
        <v>2082</v>
      </c>
      <c r="D1790">
        <v>2021</v>
      </c>
      <c r="E1790" t="s">
        <v>2262</v>
      </c>
      <c r="F1790" t="s">
        <v>2301</v>
      </c>
      <c r="G1790">
        <v>-32.025352773777797</v>
      </c>
      <c r="H1790">
        <v>115.53001107111101</v>
      </c>
      <c r="I1790" t="s">
        <v>2337</v>
      </c>
      <c r="J1790" t="s">
        <v>2261</v>
      </c>
      <c r="K1790">
        <v>13</v>
      </c>
      <c r="L1790">
        <v>14</v>
      </c>
      <c r="N1790">
        <v>1</v>
      </c>
      <c r="O1790">
        <v>1.0431999999999999</v>
      </c>
      <c r="R1790">
        <v>0.3831</v>
      </c>
    </row>
    <row r="1791" spans="1:18">
      <c r="A1791" t="s">
        <v>2083</v>
      </c>
      <c r="B1791" t="s">
        <v>2082</v>
      </c>
      <c r="D1791">
        <v>2021</v>
      </c>
      <c r="E1791" t="s">
        <v>2262</v>
      </c>
      <c r="F1791" t="s">
        <v>2301</v>
      </c>
      <c r="G1791">
        <v>-32.025352773777797</v>
      </c>
      <c r="H1791">
        <v>115.53001107111101</v>
      </c>
      <c r="I1791" t="s">
        <v>2337</v>
      </c>
      <c r="J1791" t="s">
        <v>2261</v>
      </c>
      <c r="K1791">
        <v>14</v>
      </c>
      <c r="L1791">
        <v>15</v>
      </c>
      <c r="N1791">
        <v>1</v>
      </c>
      <c r="O1791">
        <v>1.4177</v>
      </c>
      <c r="R1791">
        <v>0.3301</v>
      </c>
    </row>
    <row r="1792" spans="1:18">
      <c r="A1792" t="s">
        <v>2083</v>
      </c>
      <c r="B1792" t="s">
        <v>2082</v>
      </c>
      <c r="D1792">
        <v>2021</v>
      </c>
      <c r="E1792" t="s">
        <v>2262</v>
      </c>
      <c r="F1792" t="s">
        <v>2301</v>
      </c>
      <c r="G1792">
        <v>-32.025352773777797</v>
      </c>
      <c r="H1792">
        <v>115.53001107111101</v>
      </c>
      <c r="I1792" t="s">
        <v>2337</v>
      </c>
      <c r="J1792" t="s">
        <v>2261</v>
      </c>
      <c r="K1792">
        <v>15</v>
      </c>
      <c r="L1792">
        <v>16</v>
      </c>
      <c r="N1792">
        <v>1</v>
      </c>
      <c r="O1792">
        <v>0.94989999999999997</v>
      </c>
      <c r="R1792">
        <v>0.3301</v>
      </c>
    </row>
    <row r="1793" spans="1:18">
      <c r="A1793" t="s">
        <v>2083</v>
      </c>
      <c r="B1793" t="s">
        <v>2082</v>
      </c>
      <c r="D1793">
        <v>2021</v>
      </c>
      <c r="E1793" t="s">
        <v>2262</v>
      </c>
      <c r="F1793" t="s">
        <v>2301</v>
      </c>
      <c r="G1793">
        <v>-32.025352773777797</v>
      </c>
      <c r="H1793">
        <v>115.53001107111101</v>
      </c>
      <c r="I1793" t="s">
        <v>2337</v>
      </c>
      <c r="J1793" t="s">
        <v>2261</v>
      </c>
      <c r="K1793">
        <v>16</v>
      </c>
      <c r="L1793">
        <v>17</v>
      </c>
      <c r="N1793">
        <v>1</v>
      </c>
      <c r="O1793">
        <v>1.1237999999999999</v>
      </c>
      <c r="R1793">
        <v>0.27700000000000002</v>
      </c>
    </row>
    <row r="1794" spans="1:18">
      <c r="A1794" t="s">
        <v>2083</v>
      </c>
      <c r="B1794" t="s">
        <v>2082</v>
      </c>
      <c r="D1794">
        <v>2021</v>
      </c>
      <c r="E1794" t="s">
        <v>2262</v>
      </c>
      <c r="F1794" t="s">
        <v>2301</v>
      </c>
      <c r="G1794">
        <v>-32.025352773777797</v>
      </c>
      <c r="H1794">
        <v>115.53001107111101</v>
      </c>
      <c r="I1794" t="s">
        <v>2337</v>
      </c>
      <c r="J1794" t="s">
        <v>2261</v>
      </c>
      <c r="K1794">
        <v>17</v>
      </c>
      <c r="L1794">
        <v>18</v>
      </c>
      <c r="N1794">
        <v>1</v>
      </c>
      <c r="O1794">
        <v>1.4601</v>
      </c>
      <c r="R1794">
        <v>0.16420000000000001</v>
      </c>
    </row>
    <row r="1795" spans="1:18">
      <c r="A1795" t="s">
        <v>2083</v>
      </c>
      <c r="B1795" t="s">
        <v>2082</v>
      </c>
      <c r="D1795">
        <v>2021</v>
      </c>
      <c r="E1795" t="s">
        <v>2262</v>
      </c>
      <c r="F1795" t="s">
        <v>2301</v>
      </c>
      <c r="G1795">
        <v>-32.025352773777797</v>
      </c>
      <c r="H1795">
        <v>115.53001107111101</v>
      </c>
      <c r="I1795" t="s">
        <v>2337</v>
      </c>
      <c r="J1795" t="s">
        <v>2261</v>
      </c>
      <c r="K1795">
        <v>18</v>
      </c>
      <c r="L1795">
        <v>19</v>
      </c>
      <c r="N1795">
        <v>1</v>
      </c>
      <c r="O1795">
        <v>1.3307</v>
      </c>
      <c r="R1795">
        <v>0.16420000000000001</v>
      </c>
    </row>
    <row r="1796" spans="1:18">
      <c r="A1796" t="s">
        <v>2083</v>
      </c>
      <c r="B1796" t="s">
        <v>2082</v>
      </c>
      <c r="D1796">
        <v>2021</v>
      </c>
      <c r="E1796" t="s">
        <v>2262</v>
      </c>
      <c r="F1796" t="s">
        <v>2301</v>
      </c>
      <c r="G1796">
        <v>-32.025352773777797</v>
      </c>
      <c r="H1796">
        <v>115.53001107111101</v>
      </c>
      <c r="I1796" t="s">
        <v>2337</v>
      </c>
      <c r="J1796" t="s">
        <v>2261</v>
      </c>
      <c r="K1796">
        <v>19</v>
      </c>
      <c r="L1796">
        <v>20</v>
      </c>
      <c r="N1796">
        <v>1</v>
      </c>
      <c r="O1796">
        <v>1.2837000000000001</v>
      </c>
      <c r="R1796">
        <v>5.1299999999999998E-2</v>
      </c>
    </row>
    <row r="1797" spans="1:18">
      <c r="A1797" t="s">
        <v>2083</v>
      </c>
      <c r="B1797" t="s">
        <v>2082</v>
      </c>
      <c r="D1797">
        <v>2021</v>
      </c>
      <c r="E1797" t="s">
        <v>2262</v>
      </c>
      <c r="F1797" t="s">
        <v>2301</v>
      </c>
      <c r="G1797">
        <v>-32.025352773777797</v>
      </c>
      <c r="H1797">
        <v>115.53001107111101</v>
      </c>
      <c r="I1797" t="s">
        <v>2337</v>
      </c>
      <c r="J1797" t="s">
        <v>2261</v>
      </c>
      <c r="K1797">
        <v>20</v>
      </c>
      <c r="L1797">
        <v>21</v>
      </c>
      <c r="N1797">
        <v>1</v>
      </c>
      <c r="O1797">
        <v>0.80310000000000004</v>
      </c>
      <c r="R1797">
        <v>7.6999999999999999E-2</v>
      </c>
    </row>
    <row r="1798" spans="1:18">
      <c r="A1798" t="s">
        <v>2083</v>
      </c>
      <c r="B1798" t="s">
        <v>2082</v>
      </c>
      <c r="D1798">
        <v>2021</v>
      </c>
      <c r="E1798" t="s">
        <v>2262</v>
      </c>
      <c r="F1798" t="s">
        <v>2301</v>
      </c>
      <c r="G1798">
        <v>-32.025352773777797</v>
      </c>
      <c r="H1798">
        <v>115.53001107111101</v>
      </c>
      <c r="I1798" t="s">
        <v>2337</v>
      </c>
      <c r="J1798" t="s">
        <v>2261</v>
      </c>
      <c r="K1798">
        <v>21</v>
      </c>
      <c r="L1798">
        <v>22</v>
      </c>
      <c r="N1798">
        <v>1</v>
      </c>
      <c r="O1798">
        <v>1.0647</v>
      </c>
      <c r="R1798">
        <v>7.6999999999999999E-2</v>
      </c>
    </row>
    <row r="1799" spans="1:18">
      <c r="A1799" t="s">
        <v>2083</v>
      </c>
      <c r="B1799" t="s">
        <v>2082</v>
      </c>
      <c r="D1799">
        <v>2021</v>
      </c>
      <c r="E1799" t="s">
        <v>2262</v>
      </c>
      <c r="F1799" t="s">
        <v>2301</v>
      </c>
      <c r="G1799">
        <v>-32.025352773777797</v>
      </c>
      <c r="H1799">
        <v>115.53001107111101</v>
      </c>
      <c r="I1799" t="s">
        <v>2337</v>
      </c>
      <c r="J1799" t="s">
        <v>2261</v>
      </c>
      <c r="K1799">
        <v>22</v>
      </c>
      <c r="L1799">
        <v>23</v>
      </c>
      <c r="N1799">
        <v>1</v>
      </c>
      <c r="O1799">
        <v>0.96279999999999999</v>
      </c>
      <c r="R1799">
        <v>0.1027</v>
      </c>
    </row>
    <row r="1800" spans="1:18">
      <c r="A1800" t="s">
        <v>2083</v>
      </c>
      <c r="B1800" t="s">
        <v>2082</v>
      </c>
      <c r="D1800">
        <v>2021</v>
      </c>
      <c r="E1800" t="s">
        <v>2262</v>
      </c>
      <c r="F1800" t="s">
        <v>2301</v>
      </c>
      <c r="G1800">
        <v>-32.025352773777797</v>
      </c>
      <c r="H1800">
        <v>115.53001107111101</v>
      </c>
      <c r="I1800" t="s">
        <v>2337</v>
      </c>
      <c r="J1800" t="s">
        <v>2261</v>
      </c>
      <c r="K1800">
        <v>23</v>
      </c>
      <c r="L1800">
        <v>24</v>
      </c>
      <c r="N1800">
        <v>1</v>
      </c>
      <c r="O1800">
        <v>0.98899999999999999</v>
      </c>
      <c r="R1800">
        <v>0.1212</v>
      </c>
    </row>
    <row r="1801" spans="1:18">
      <c r="A1801" t="s">
        <v>2083</v>
      </c>
      <c r="B1801" t="s">
        <v>2082</v>
      </c>
      <c r="D1801">
        <v>2021</v>
      </c>
      <c r="E1801" t="s">
        <v>2262</v>
      </c>
      <c r="F1801" t="s">
        <v>2301</v>
      </c>
      <c r="G1801">
        <v>-32.025352773777797</v>
      </c>
      <c r="H1801">
        <v>115.53001107111101</v>
      </c>
      <c r="I1801" t="s">
        <v>2337</v>
      </c>
      <c r="J1801" t="s">
        <v>2261</v>
      </c>
      <c r="K1801">
        <v>24</v>
      </c>
      <c r="L1801">
        <v>25</v>
      </c>
      <c r="N1801">
        <v>1</v>
      </c>
      <c r="O1801">
        <v>0.9486</v>
      </c>
      <c r="R1801">
        <v>0.1212</v>
      </c>
    </row>
    <row r="1802" spans="1:18">
      <c r="A1802" t="s">
        <v>2083</v>
      </c>
      <c r="B1802" t="s">
        <v>2082</v>
      </c>
      <c r="D1802">
        <v>2021</v>
      </c>
      <c r="E1802" t="s">
        <v>2262</v>
      </c>
      <c r="F1802" t="s">
        <v>2301</v>
      </c>
      <c r="G1802">
        <v>-32.025352773777797</v>
      </c>
      <c r="H1802">
        <v>115.53001107111101</v>
      </c>
      <c r="I1802" t="s">
        <v>2337</v>
      </c>
      <c r="J1802" t="s">
        <v>2261</v>
      </c>
      <c r="K1802">
        <v>25</v>
      </c>
      <c r="L1802">
        <v>26</v>
      </c>
      <c r="N1802">
        <v>1</v>
      </c>
      <c r="O1802">
        <v>0.93110000000000004</v>
      </c>
      <c r="R1802">
        <v>0.13969999999999999</v>
      </c>
    </row>
    <row r="1803" spans="1:18">
      <c r="A1803" t="s">
        <v>2083</v>
      </c>
      <c r="B1803" t="s">
        <v>2082</v>
      </c>
      <c r="D1803">
        <v>2021</v>
      </c>
      <c r="E1803" t="s">
        <v>2262</v>
      </c>
      <c r="F1803" t="s">
        <v>2301</v>
      </c>
      <c r="G1803">
        <v>-32.025352773777797</v>
      </c>
      <c r="H1803">
        <v>115.53001107111101</v>
      </c>
      <c r="I1803" t="s">
        <v>2337</v>
      </c>
      <c r="J1803" t="s">
        <v>2261</v>
      </c>
      <c r="K1803">
        <v>26</v>
      </c>
      <c r="L1803">
        <v>27</v>
      </c>
      <c r="N1803">
        <v>1</v>
      </c>
      <c r="O1803">
        <v>0.86019999999999996</v>
      </c>
      <c r="R1803">
        <v>0.1318</v>
      </c>
    </row>
    <row r="1804" spans="1:18">
      <c r="A1804" t="s">
        <v>2083</v>
      </c>
      <c r="B1804" t="s">
        <v>2082</v>
      </c>
      <c r="D1804">
        <v>2021</v>
      </c>
      <c r="E1804" t="s">
        <v>2262</v>
      </c>
      <c r="F1804" t="s">
        <v>2301</v>
      </c>
      <c r="G1804">
        <v>-32.025352773777797</v>
      </c>
      <c r="H1804">
        <v>115.53001107111101</v>
      </c>
      <c r="I1804" t="s">
        <v>2337</v>
      </c>
      <c r="J1804" t="s">
        <v>2261</v>
      </c>
      <c r="K1804">
        <v>27</v>
      </c>
      <c r="L1804">
        <v>28</v>
      </c>
      <c r="N1804">
        <v>1</v>
      </c>
      <c r="O1804">
        <v>1.0629999999999999</v>
      </c>
      <c r="R1804">
        <v>0.1318</v>
      </c>
    </row>
    <row r="1805" spans="1:18">
      <c r="A1805" t="s">
        <v>2083</v>
      </c>
      <c r="B1805" t="s">
        <v>2082</v>
      </c>
      <c r="D1805">
        <v>2021</v>
      </c>
      <c r="E1805" t="s">
        <v>2262</v>
      </c>
      <c r="F1805" t="s">
        <v>2301</v>
      </c>
      <c r="G1805">
        <v>-32.025352773777797</v>
      </c>
      <c r="H1805">
        <v>115.53001107111101</v>
      </c>
      <c r="I1805" t="s">
        <v>2337</v>
      </c>
      <c r="J1805" t="s">
        <v>2261</v>
      </c>
      <c r="K1805">
        <v>28</v>
      </c>
      <c r="L1805">
        <v>29</v>
      </c>
      <c r="N1805">
        <v>1</v>
      </c>
      <c r="O1805">
        <v>1.1316999999999999</v>
      </c>
      <c r="R1805">
        <v>0.124</v>
      </c>
    </row>
    <row r="1806" spans="1:18">
      <c r="A1806" t="s">
        <v>2083</v>
      </c>
      <c r="B1806" t="s">
        <v>2082</v>
      </c>
      <c r="D1806">
        <v>2021</v>
      </c>
      <c r="E1806" t="s">
        <v>2260</v>
      </c>
      <c r="F1806" t="s">
        <v>2301</v>
      </c>
      <c r="G1806">
        <v>-31.989225000000001</v>
      </c>
      <c r="H1806">
        <v>115.517080555555</v>
      </c>
      <c r="I1806" t="s">
        <v>2333</v>
      </c>
      <c r="J1806" t="s">
        <v>2259</v>
      </c>
      <c r="K1806">
        <v>0</v>
      </c>
      <c r="L1806">
        <v>1</v>
      </c>
      <c r="N1806">
        <v>1</v>
      </c>
      <c r="O1806">
        <v>1.7004999999999999</v>
      </c>
      <c r="R1806">
        <v>1.159</v>
      </c>
    </row>
    <row r="1807" spans="1:18">
      <c r="A1807" t="s">
        <v>2083</v>
      </c>
      <c r="B1807" t="s">
        <v>2082</v>
      </c>
      <c r="D1807">
        <v>2021</v>
      </c>
      <c r="E1807" t="s">
        <v>2260</v>
      </c>
      <c r="F1807" t="s">
        <v>2301</v>
      </c>
      <c r="G1807">
        <v>-31.989225000000001</v>
      </c>
      <c r="H1807">
        <v>115.517080555555</v>
      </c>
      <c r="I1807" t="s">
        <v>2333</v>
      </c>
      <c r="J1807" t="s">
        <v>2259</v>
      </c>
      <c r="K1807">
        <v>1</v>
      </c>
      <c r="L1807">
        <v>2</v>
      </c>
      <c r="N1807">
        <v>1</v>
      </c>
      <c r="O1807">
        <v>1.5755999999999999</v>
      </c>
      <c r="R1807">
        <v>1.1198999999999999</v>
      </c>
    </row>
    <row r="1808" spans="1:18">
      <c r="A1808" t="s">
        <v>2083</v>
      </c>
      <c r="B1808" t="s">
        <v>2082</v>
      </c>
      <c r="D1808">
        <v>2021</v>
      </c>
      <c r="E1808" t="s">
        <v>2260</v>
      </c>
      <c r="F1808" t="s">
        <v>2301</v>
      </c>
      <c r="G1808">
        <v>-31.989225000000001</v>
      </c>
      <c r="H1808">
        <v>115.517080555555</v>
      </c>
      <c r="I1808" t="s">
        <v>2333</v>
      </c>
      <c r="J1808" t="s">
        <v>2259</v>
      </c>
      <c r="K1808">
        <v>2</v>
      </c>
      <c r="L1808">
        <v>3</v>
      </c>
      <c r="N1808">
        <v>1</v>
      </c>
      <c r="O1808">
        <v>1.1786000000000001</v>
      </c>
      <c r="R1808">
        <v>0.9022</v>
      </c>
    </row>
    <row r="1809" spans="1:18">
      <c r="A1809" t="s">
        <v>2083</v>
      </c>
      <c r="B1809" t="s">
        <v>2082</v>
      </c>
      <c r="D1809">
        <v>2021</v>
      </c>
      <c r="E1809" t="s">
        <v>2260</v>
      </c>
      <c r="F1809" t="s">
        <v>2301</v>
      </c>
      <c r="G1809">
        <v>-31.989225000000001</v>
      </c>
      <c r="H1809">
        <v>115.517080555555</v>
      </c>
      <c r="I1809" t="s">
        <v>2333</v>
      </c>
      <c r="J1809" t="s">
        <v>2259</v>
      </c>
      <c r="K1809">
        <v>3</v>
      </c>
      <c r="L1809">
        <v>4</v>
      </c>
      <c r="N1809">
        <v>1</v>
      </c>
      <c r="O1809">
        <v>1.2723</v>
      </c>
      <c r="R1809">
        <v>0.94779999999999998</v>
      </c>
    </row>
    <row r="1810" spans="1:18">
      <c r="A1810" t="s">
        <v>2083</v>
      </c>
      <c r="B1810" t="s">
        <v>2082</v>
      </c>
      <c r="D1810">
        <v>2021</v>
      </c>
      <c r="E1810" t="s">
        <v>2260</v>
      </c>
      <c r="F1810" t="s">
        <v>2301</v>
      </c>
      <c r="G1810">
        <v>-31.989225000000001</v>
      </c>
      <c r="H1810">
        <v>115.517080555555</v>
      </c>
      <c r="I1810" t="s">
        <v>2333</v>
      </c>
      <c r="J1810" t="s">
        <v>2259</v>
      </c>
      <c r="K1810">
        <v>4</v>
      </c>
      <c r="L1810">
        <v>5</v>
      </c>
      <c r="N1810">
        <v>1</v>
      </c>
      <c r="O1810">
        <v>1.6312</v>
      </c>
      <c r="R1810">
        <v>1.5347999999999999</v>
      </c>
    </row>
    <row r="1811" spans="1:18">
      <c r="A1811" t="s">
        <v>2083</v>
      </c>
      <c r="B1811" t="s">
        <v>2082</v>
      </c>
      <c r="D1811">
        <v>2021</v>
      </c>
      <c r="E1811" t="s">
        <v>2260</v>
      </c>
      <c r="F1811" t="s">
        <v>2301</v>
      </c>
      <c r="G1811">
        <v>-31.989225000000001</v>
      </c>
      <c r="H1811">
        <v>115.517080555555</v>
      </c>
      <c r="I1811" t="s">
        <v>2333</v>
      </c>
      <c r="J1811" t="s">
        <v>2259</v>
      </c>
      <c r="K1811">
        <v>5</v>
      </c>
      <c r="L1811">
        <v>6</v>
      </c>
      <c r="N1811">
        <v>1</v>
      </c>
      <c r="O1811">
        <v>1.2627999999999999</v>
      </c>
      <c r="R1811">
        <v>1.3772</v>
      </c>
    </row>
    <row r="1812" spans="1:18">
      <c r="A1812" t="s">
        <v>2083</v>
      </c>
      <c r="B1812" t="s">
        <v>2082</v>
      </c>
      <c r="D1812">
        <v>2021</v>
      </c>
      <c r="E1812" t="s">
        <v>2260</v>
      </c>
      <c r="F1812" t="s">
        <v>2301</v>
      </c>
      <c r="G1812">
        <v>-31.989225000000001</v>
      </c>
      <c r="H1812">
        <v>115.517080555555</v>
      </c>
      <c r="I1812" t="s">
        <v>2333</v>
      </c>
      <c r="J1812" t="s">
        <v>2259</v>
      </c>
      <c r="K1812">
        <v>6</v>
      </c>
      <c r="L1812">
        <v>7</v>
      </c>
      <c r="N1812">
        <v>1</v>
      </c>
      <c r="O1812">
        <v>1.639</v>
      </c>
      <c r="R1812">
        <v>1.2196</v>
      </c>
    </row>
    <row r="1813" spans="1:18">
      <c r="A1813" t="s">
        <v>2083</v>
      </c>
      <c r="B1813" t="s">
        <v>2082</v>
      </c>
      <c r="D1813">
        <v>2021</v>
      </c>
      <c r="E1813" t="s">
        <v>2260</v>
      </c>
      <c r="F1813" t="s">
        <v>2301</v>
      </c>
      <c r="G1813">
        <v>-31.989225000000001</v>
      </c>
      <c r="H1813">
        <v>115.517080555555</v>
      </c>
      <c r="I1813" t="s">
        <v>2333</v>
      </c>
      <c r="J1813" t="s">
        <v>2259</v>
      </c>
      <c r="K1813">
        <v>7</v>
      </c>
      <c r="L1813">
        <v>8</v>
      </c>
      <c r="N1813">
        <v>1</v>
      </c>
      <c r="O1813">
        <v>1.5495000000000001</v>
      </c>
      <c r="R1813">
        <v>1.0156000000000001</v>
      </c>
    </row>
    <row r="1814" spans="1:18">
      <c r="A1814" t="s">
        <v>2083</v>
      </c>
      <c r="B1814" t="s">
        <v>2082</v>
      </c>
      <c r="D1814">
        <v>2021</v>
      </c>
      <c r="E1814" t="s">
        <v>2260</v>
      </c>
      <c r="F1814" t="s">
        <v>2301</v>
      </c>
      <c r="G1814">
        <v>-31.989225000000001</v>
      </c>
      <c r="H1814">
        <v>115.517080555555</v>
      </c>
      <c r="I1814" t="s">
        <v>2333</v>
      </c>
      <c r="J1814" t="s">
        <v>2259</v>
      </c>
      <c r="K1814">
        <v>8</v>
      </c>
      <c r="L1814">
        <v>9</v>
      </c>
      <c r="N1814">
        <v>1</v>
      </c>
      <c r="O1814">
        <v>1.1916</v>
      </c>
      <c r="R1814">
        <v>0.81159999999999999</v>
      </c>
    </row>
    <row r="1815" spans="1:18">
      <c r="A1815" t="s">
        <v>2083</v>
      </c>
      <c r="B1815" t="s">
        <v>2082</v>
      </c>
      <c r="D1815">
        <v>2021</v>
      </c>
      <c r="E1815" t="s">
        <v>2260</v>
      </c>
      <c r="F1815" t="s">
        <v>2301</v>
      </c>
      <c r="G1815">
        <v>-31.989225000000001</v>
      </c>
      <c r="H1815">
        <v>115.517080555555</v>
      </c>
      <c r="I1815" t="s">
        <v>2333</v>
      </c>
      <c r="J1815" t="s">
        <v>2259</v>
      </c>
      <c r="K1815">
        <v>9</v>
      </c>
      <c r="L1815">
        <v>10</v>
      </c>
      <c r="N1815">
        <v>1</v>
      </c>
      <c r="O1815">
        <v>1.5147999999999999</v>
      </c>
      <c r="R1815">
        <v>0.73089999999999999</v>
      </c>
    </row>
    <row r="1816" spans="1:18">
      <c r="A1816" t="s">
        <v>2083</v>
      </c>
      <c r="B1816" t="s">
        <v>2082</v>
      </c>
      <c r="D1816">
        <v>2021</v>
      </c>
      <c r="E1816" t="s">
        <v>2260</v>
      </c>
      <c r="F1816" t="s">
        <v>2301</v>
      </c>
      <c r="G1816">
        <v>-31.989225000000001</v>
      </c>
      <c r="H1816">
        <v>115.517080555555</v>
      </c>
      <c r="I1816" t="s">
        <v>2333</v>
      </c>
      <c r="J1816" t="s">
        <v>2259</v>
      </c>
      <c r="K1816">
        <v>10</v>
      </c>
      <c r="L1816">
        <v>11</v>
      </c>
      <c r="N1816">
        <v>1</v>
      </c>
      <c r="O1816">
        <v>1.5603</v>
      </c>
      <c r="R1816">
        <v>0.6502</v>
      </c>
    </row>
    <row r="1817" spans="1:18">
      <c r="A1817" t="s">
        <v>2083</v>
      </c>
      <c r="B1817" t="s">
        <v>2082</v>
      </c>
      <c r="D1817">
        <v>2021</v>
      </c>
      <c r="E1817" t="s">
        <v>2260</v>
      </c>
      <c r="F1817" t="s">
        <v>2301</v>
      </c>
      <c r="G1817">
        <v>-31.989225000000001</v>
      </c>
      <c r="H1817">
        <v>115.517080555555</v>
      </c>
      <c r="I1817" t="s">
        <v>2333</v>
      </c>
      <c r="J1817" t="s">
        <v>2259</v>
      </c>
      <c r="K1817">
        <v>11</v>
      </c>
      <c r="L1817">
        <v>12</v>
      </c>
      <c r="N1817">
        <v>1</v>
      </c>
      <c r="O1817">
        <v>1.8582000000000001</v>
      </c>
      <c r="R1817">
        <v>0.94579999999999997</v>
      </c>
    </row>
    <row r="1818" spans="1:18">
      <c r="A1818" t="s">
        <v>2083</v>
      </c>
      <c r="B1818" t="s">
        <v>2082</v>
      </c>
      <c r="D1818">
        <v>2021</v>
      </c>
      <c r="E1818" t="s">
        <v>2260</v>
      </c>
      <c r="F1818" t="s">
        <v>2301</v>
      </c>
      <c r="G1818">
        <v>-31.989225000000001</v>
      </c>
      <c r="H1818">
        <v>115.517080555555</v>
      </c>
      <c r="I1818" t="s">
        <v>2333</v>
      </c>
      <c r="J1818" t="s">
        <v>2259</v>
      </c>
      <c r="K1818">
        <v>12</v>
      </c>
      <c r="L1818">
        <v>13</v>
      </c>
      <c r="N1818">
        <v>1</v>
      </c>
      <c r="O1818">
        <v>1.2902</v>
      </c>
      <c r="R1818">
        <v>1.2413000000000001</v>
      </c>
    </row>
    <row r="1819" spans="1:18">
      <c r="A1819" t="s">
        <v>2083</v>
      </c>
      <c r="B1819" t="s">
        <v>2082</v>
      </c>
      <c r="D1819">
        <v>2021</v>
      </c>
      <c r="E1819" t="s">
        <v>2260</v>
      </c>
      <c r="F1819" t="s">
        <v>2301</v>
      </c>
      <c r="G1819">
        <v>-31.989225000000001</v>
      </c>
      <c r="H1819">
        <v>115.517080555555</v>
      </c>
      <c r="I1819" t="s">
        <v>2333</v>
      </c>
      <c r="J1819" t="s">
        <v>2259</v>
      </c>
      <c r="K1819">
        <v>13</v>
      </c>
      <c r="L1819">
        <v>14</v>
      </c>
      <c r="N1819">
        <v>1</v>
      </c>
      <c r="O1819">
        <v>1.6413</v>
      </c>
      <c r="R1819">
        <v>1.1127</v>
      </c>
    </row>
    <row r="1820" spans="1:18">
      <c r="A1820" t="s">
        <v>2083</v>
      </c>
      <c r="B1820" t="s">
        <v>2082</v>
      </c>
      <c r="D1820">
        <v>2021</v>
      </c>
      <c r="E1820" t="s">
        <v>2260</v>
      </c>
      <c r="F1820" t="s">
        <v>2301</v>
      </c>
      <c r="G1820">
        <v>-31.989225000000001</v>
      </c>
      <c r="H1820">
        <v>115.517080555555</v>
      </c>
      <c r="I1820" t="s">
        <v>2333</v>
      </c>
      <c r="J1820" t="s">
        <v>2259</v>
      </c>
      <c r="K1820">
        <v>14</v>
      </c>
      <c r="L1820">
        <v>15</v>
      </c>
      <c r="N1820">
        <v>1</v>
      </c>
      <c r="O1820">
        <v>1.6482000000000001</v>
      </c>
      <c r="R1820">
        <v>0.98399999999999999</v>
      </c>
    </row>
    <row r="1821" spans="1:18">
      <c r="A1821" t="s">
        <v>2083</v>
      </c>
      <c r="B1821" t="s">
        <v>2082</v>
      </c>
      <c r="D1821">
        <v>2021</v>
      </c>
      <c r="E1821" t="s">
        <v>2260</v>
      </c>
      <c r="F1821" t="s">
        <v>2301</v>
      </c>
      <c r="G1821">
        <v>-31.989225000000001</v>
      </c>
      <c r="H1821">
        <v>115.517080555555</v>
      </c>
      <c r="I1821" t="s">
        <v>2333</v>
      </c>
      <c r="J1821" t="s">
        <v>2259</v>
      </c>
      <c r="K1821">
        <v>15</v>
      </c>
      <c r="L1821">
        <v>16</v>
      </c>
      <c r="N1821">
        <v>1</v>
      </c>
      <c r="O1821">
        <v>1.2221</v>
      </c>
      <c r="R1821">
        <v>0.95830000000000004</v>
      </c>
    </row>
    <row r="1822" spans="1:18">
      <c r="A1822" t="s">
        <v>2083</v>
      </c>
      <c r="B1822" t="s">
        <v>2082</v>
      </c>
      <c r="D1822">
        <v>2021</v>
      </c>
      <c r="E1822" t="s">
        <v>2260</v>
      </c>
      <c r="F1822" t="s">
        <v>2301</v>
      </c>
      <c r="G1822">
        <v>-31.989225000000001</v>
      </c>
      <c r="H1822">
        <v>115.517080555555</v>
      </c>
      <c r="I1822" t="s">
        <v>2333</v>
      </c>
      <c r="J1822" t="s">
        <v>2259</v>
      </c>
      <c r="K1822">
        <v>16</v>
      </c>
      <c r="L1822">
        <v>17</v>
      </c>
      <c r="N1822">
        <v>1</v>
      </c>
      <c r="O1822">
        <v>1.3414999999999999</v>
      </c>
      <c r="R1822">
        <v>0.9325</v>
      </c>
    </row>
    <row r="1823" spans="1:18">
      <c r="A1823" t="s">
        <v>2083</v>
      </c>
      <c r="B1823" t="s">
        <v>2082</v>
      </c>
      <c r="D1823">
        <v>2021</v>
      </c>
      <c r="E1823" t="s">
        <v>2260</v>
      </c>
      <c r="F1823" t="s">
        <v>2301</v>
      </c>
      <c r="G1823">
        <v>-31.989225000000001</v>
      </c>
      <c r="H1823">
        <v>115.517080555555</v>
      </c>
      <c r="I1823" t="s">
        <v>2333</v>
      </c>
      <c r="J1823" t="s">
        <v>2259</v>
      </c>
      <c r="K1823">
        <v>17</v>
      </c>
      <c r="L1823">
        <v>18</v>
      </c>
      <c r="N1823">
        <v>1</v>
      </c>
      <c r="O1823">
        <v>1.1831</v>
      </c>
      <c r="R1823">
        <v>0.89600000000000002</v>
      </c>
    </row>
    <row r="1824" spans="1:18">
      <c r="A1824" t="s">
        <v>2083</v>
      </c>
      <c r="B1824" t="s">
        <v>2082</v>
      </c>
      <c r="D1824">
        <v>2021</v>
      </c>
      <c r="E1824" t="s">
        <v>2260</v>
      </c>
      <c r="F1824" t="s">
        <v>2301</v>
      </c>
      <c r="G1824">
        <v>-31.989225000000001</v>
      </c>
      <c r="H1824">
        <v>115.517080555555</v>
      </c>
      <c r="I1824" t="s">
        <v>2333</v>
      </c>
      <c r="J1824" t="s">
        <v>2259</v>
      </c>
      <c r="K1824">
        <v>18</v>
      </c>
      <c r="L1824">
        <v>19</v>
      </c>
      <c r="N1824">
        <v>1</v>
      </c>
      <c r="O1824">
        <v>1.3285</v>
      </c>
      <c r="R1824">
        <v>0.85960000000000003</v>
      </c>
    </row>
    <row r="1825" spans="1:18">
      <c r="A1825" t="s">
        <v>2083</v>
      </c>
      <c r="B1825" t="s">
        <v>2082</v>
      </c>
      <c r="D1825">
        <v>2021</v>
      </c>
      <c r="E1825" t="s">
        <v>2260</v>
      </c>
      <c r="F1825" t="s">
        <v>2301</v>
      </c>
      <c r="G1825">
        <v>-31.989225000000001</v>
      </c>
      <c r="H1825">
        <v>115.517080555555</v>
      </c>
      <c r="I1825" t="s">
        <v>2333</v>
      </c>
      <c r="J1825" t="s">
        <v>2259</v>
      </c>
      <c r="K1825">
        <v>19</v>
      </c>
      <c r="L1825">
        <v>20</v>
      </c>
      <c r="N1825">
        <v>1</v>
      </c>
      <c r="O1825">
        <v>1.3264</v>
      </c>
      <c r="R1825">
        <v>1.0165</v>
      </c>
    </row>
    <row r="1826" spans="1:18">
      <c r="A1826" t="s">
        <v>2083</v>
      </c>
      <c r="B1826" t="s">
        <v>2082</v>
      </c>
      <c r="D1826">
        <v>2021</v>
      </c>
      <c r="E1826" t="s">
        <v>2260</v>
      </c>
      <c r="F1826" t="s">
        <v>2301</v>
      </c>
      <c r="G1826">
        <v>-31.989225000000001</v>
      </c>
      <c r="H1826">
        <v>115.517080555555</v>
      </c>
      <c r="I1826" t="s">
        <v>2333</v>
      </c>
      <c r="J1826" t="s">
        <v>2259</v>
      </c>
      <c r="K1826">
        <v>20</v>
      </c>
      <c r="L1826">
        <v>21</v>
      </c>
      <c r="N1826">
        <v>1</v>
      </c>
      <c r="O1826">
        <v>1.2232000000000001</v>
      </c>
      <c r="R1826">
        <v>1.1735</v>
      </c>
    </row>
    <row r="1827" spans="1:18">
      <c r="A1827" t="s">
        <v>2083</v>
      </c>
      <c r="B1827" t="s">
        <v>2082</v>
      </c>
      <c r="D1827">
        <v>2021</v>
      </c>
      <c r="E1827" t="s">
        <v>2260</v>
      </c>
      <c r="F1827" t="s">
        <v>2301</v>
      </c>
      <c r="G1827">
        <v>-31.989225000000001</v>
      </c>
      <c r="H1827">
        <v>115.517080555555</v>
      </c>
      <c r="I1827" t="s">
        <v>2333</v>
      </c>
      <c r="J1827" t="s">
        <v>2259</v>
      </c>
      <c r="K1827">
        <v>21</v>
      </c>
      <c r="L1827">
        <v>22</v>
      </c>
      <c r="N1827">
        <v>1</v>
      </c>
      <c r="O1827">
        <v>1.5781000000000001</v>
      </c>
      <c r="R1827">
        <v>0.91459999999999997</v>
      </c>
    </row>
    <row r="1828" spans="1:18">
      <c r="A1828" t="s">
        <v>2083</v>
      </c>
      <c r="B1828" t="s">
        <v>2082</v>
      </c>
      <c r="D1828">
        <v>2021</v>
      </c>
      <c r="E1828" t="s">
        <v>2260</v>
      </c>
      <c r="F1828" t="s">
        <v>2301</v>
      </c>
      <c r="G1828">
        <v>-31.989225000000001</v>
      </c>
      <c r="H1828">
        <v>115.517080555555</v>
      </c>
      <c r="I1828" t="s">
        <v>2333</v>
      </c>
      <c r="J1828" t="s">
        <v>2259</v>
      </c>
      <c r="K1828">
        <v>22</v>
      </c>
      <c r="L1828">
        <v>23</v>
      </c>
      <c r="N1828">
        <v>1</v>
      </c>
      <c r="O1828">
        <v>2.0068000000000001</v>
      </c>
      <c r="R1828">
        <v>0.65559999999999996</v>
      </c>
    </row>
    <row r="1829" spans="1:18">
      <c r="A1829" t="s">
        <v>2083</v>
      </c>
      <c r="B1829" t="s">
        <v>2082</v>
      </c>
      <c r="D1829">
        <v>2021</v>
      </c>
      <c r="E1829" t="s">
        <v>2260</v>
      </c>
      <c r="F1829" t="s">
        <v>2301</v>
      </c>
      <c r="G1829">
        <v>-31.989225000000001</v>
      </c>
      <c r="H1829">
        <v>115.517080555555</v>
      </c>
      <c r="I1829" t="s">
        <v>2333</v>
      </c>
      <c r="J1829" t="s">
        <v>2259</v>
      </c>
      <c r="K1829">
        <v>23</v>
      </c>
      <c r="L1829">
        <v>24</v>
      </c>
      <c r="N1829">
        <v>1</v>
      </c>
      <c r="O1829">
        <v>1.3085</v>
      </c>
      <c r="R1829">
        <v>0.63919999999999999</v>
      </c>
    </row>
    <row r="1830" spans="1:18">
      <c r="A1830" t="s">
        <v>2083</v>
      </c>
      <c r="B1830" t="s">
        <v>2082</v>
      </c>
      <c r="D1830">
        <v>2021</v>
      </c>
      <c r="E1830" t="s">
        <v>2260</v>
      </c>
      <c r="F1830" t="s">
        <v>2301</v>
      </c>
      <c r="G1830">
        <v>-31.989225000000001</v>
      </c>
      <c r="H1830">
        <v>115.517080555555</v>
      </c>
      <c r="I1830" t="s">
        <v>2333</v>
      </c>
      <c r="J1830" t="s">
        <v>2259</v>
      </c>
      <c r="K1830">
        <v>24</v>
      </c>
      <c r="L1830">
        <v>25</v>
      </c>
      <c r="N1830">
        <v>1</v>
      </c>
      <c r="O1830">
        <v>1.8507</v>
      </c>
      <c r="R1830">
        <v>0.62280000000000002</v>
      </c>
    </row>
    <row r="1831" spans="1:18">
      <c r="A1831" t="s">
        <v>2083</v>
      </c>
      <c r="B1831" t="s">
        <v>2082</v>
      </c>
      <c r="D1831">
        <v>2021</v>
      </c>
      <c r="E1831" t="s">
        <v>2260</v>
      </c>
      <c r="F1831" t="s">
        <v>2301</v>
      </c>
      <c r="G1831">
        <v>-31.989225000000001</v>
      </c>
      <c r="H1831">
        <v>115.517080555555</v>
      </c>
      <c r="I1831" t="s">
        <v>2333</v>
      </c>
      <c r="J1831" t="s">
        <v>2259</v>
      </c>
      <c r="K1831">
        <v>25</v>
      </c>
      <c r="L1831">
        <v>26</v>
      </c>
      <c r="N1831">
        <v>1</v>
      </c>
      <c r="O1831">
        <v>1.3246</v>
      </c>
      <c r="R1831">
        <v>0.59299999999999997</v>
      </c>
    </row>
    <row r="1832" spans="1:18">
      <c r="A1832" t="s">
        <v>2083</v>
      </c>
      <c r="B1832" t="s">
        <v>2082</v>
      </c>
      <c r="D1832">
        <v>2021</v>
      </c>
      <c r="E1832" t="s">
        <v>2260</v>
      </c>
      <c r="F1832" t="s">
        <v>2301</v>
      </c>
      <c r="G1832">
        <v>-31.989225000000001</v>
      </c>
      <c r="H1832">
        <v>115.517080555555</v>
      </c>
      <c r="I1832" t="s">
        <v>2333</v>
      </c>
      <c r="J1832" t="s">
        <v>2259</v>
      </c>
      <c r="K1832">
        <v>26</v>
      </c>
      <c r="L1832">
        <v>27</v>
      </c>
      <c r="N1832">
        <v>1</v>
      </c>
      <c r="O1832">
        <v>1.7265999999999999</v>
      </c>
      <c r="R1832">
        <v>0.56320000000000003</v>
      </c>
    </row>
    <row r="1833" spans="1:18">
      <c r="A1833" t="s">
        <v>2083</v>
      </c>
      <c r="B1833" t="s">
        <v>2082</v>
      </c>
      <c r="D1833">
        <v>2021</v>
      </c>
      <c r="E1833" t="s">
        <v>2260</v>
      </c>
      <c r="F1833" t="s">
        <v>2301</v>
      </c>
      <c r="G1833">
        <v>-31.989225000000001</v>
      </c>
      <c r="H1833">
        <v>115.517080555555</v>
      </c>
      <c r="I1833" t="s">
        <v>2333</v>
      </c>
      <c r="J1833" t="s">
        <v>2259</v>
      </c>
      <c r="K1833">
        <v>27</v>
      </c>
      <c r="L1833">
        <v>28</v>
      </c>
      <c r="N1833">
        <v>1</v>
      </c>
      <c r="O1833">
        <v>1.7036</v>
      </c>
      <c r="R1833">
        <v>0.54310000000000003</v>
      </c>
    </row>
    <row r="1834" spans="1:18">
      <c r="A1834" t="s">
        <v>2083</v>
      </c>
      <c r="B1834" t="s">
        <v>2082</v>
      </c>
      <c r="D1834">
        <v>2021</v>
      </c>
      <c r="E1834" t="s">
        <v>2260</v>
      </c>
      <c r="F1834" t="s">
        <v>2301</v>
      </c>
      <c r="G1834">
        <v>-31.989225000000001</v>
      </c>
      <c r="H1834">
        <v>115.517080555555</v>
      </c>
      <c r="I1834" t="s">
        <v>2333</v>
      </c>
      <c r="J1834" t="s">
        <v>2259</v>
      </c>
      <c r="K1834">
        <v>28</v>
      </c>
      <c r="L1834">
        <v>29</v>
      </c>
      <c r="N1834">
        <v>1</v>
      </c>
      <c r="O1834">
        <v>1.5551999999999999</v>
      </c>
      <c r="R1834">
        <v>0.52300000000000002</v>
      </c>
    </row>
    <row r="1835" spans="1:18">
      <c r="A1835" t="s">
        <v>2083</v>
      </c>
      <c r="B1835" t="s">
        <v>2082</v>
      </c>
      <c r="D1835">
        <v>2021</v>
      </c>
      <c r="E1835" t="s">
        <v>2260</v>
      </c>
      <c r="F1835" t="s">
        <v>2301</v>
      </c>
      <c r="G1835">
        <v>-31.989225000000001</v>
      </c>
      <c r="H1835">
        <v>115.517080555555</v>
      </c>
      <c r="I1835" t="s">
        <v>2333</v>
      </c>
      <c r="J1835" t="s">
        <v>2259</v>
      </c>
      <c r="K1835">
        <v>29</v>
      </c>
      <c r="L1835">
        <v>30</v>
      </c>
      <c r="N1835">
        <v>1</v>
      </c>
      <c r="O1835">
        <v>1.4509000000000001</v>
      </c>
    </row>
    <row r="1836" spans="1:18">
      <c r="A1836" t="s">
        <v>2083</v>
      </c>
      <c r="B1836" t="s">
        <v>2082</v>
      </c>
      <c r="D1836">
        <v>2021</v>
      </c>
      <c r="E1836" t="s">
        <v>2258</v>
      </c>
      <c r="F1836" t="s">
        <v>2301</v>
      </c>
      <c r="G1836">
        <v>-31.989072</v>
      </c>
      <c r="H1836">
        <v>115.51912</v>
      </c>
      <c r="I1836" t="s">
        <v>2337</v>
      </c>
      <c r="J1836" t="s">
        <v>2257</v>
      </c>
      <c r="K1836">
        <v>0</v>
      </c>
      <c r="L1836">
        <v>1</v>
      </c>
      <c r="N1836">
        <v>1</v>
      </c>
      <c r="O1836">
        <v>1.0644</v>
      </c>
      <c r="R1836">
        <v>7.6200000000000004E-2</v>
      </c>
    </row>
    <row r="1837" spans="1:18">
      <c r="A1837" t="s">
        <v>2083</v>
      </c>
      <c r="B1837" t="s">
        <v>2082</v>
      </c>
      <c r="D1837">
        <v>2021</v>
      </c>
      <c r="E1837" t="s">
        <v>2258</v>
      </c>
      <c r="F1837" t="s">
        <v>2301</v>
      </c>
      <c r="G1837">
        <v>-31.989072</v>
      </c>
      <c r="H1837">
        <v>115.51912</v>
      </c>
      <c r="I1837" t="s">
        <v>2337</v>
      </c>
      <c r="J1837" t="s">
        <v>2257</v>
      </c>
      <c r="K1837">
        <v>1</v>
      </c>
      <c r="L1837">
        <v>2</v>
      </c>
      <c r="N1837">
        <v>1</v>
      </c>
      <c r="O1837">
        <v>1.0644</v>
      </c>
      <c r="R1837">
        <v>0.1002</v>
      </c>
    </row>
    <row r="1838" spans="1:18">
      <c r="A1838" t="s">
        <v>2083</v>
      </c>
      <c r="B1838" t="s">
        <v>2082</v>
      </c>
      <c r="D1838">
        <v>2021</v>
      </c>
      <c r="E1838" t="s">
        <v>2258</v>
      </c>
      <c r="F1838" t="s">
        <v>2301</v>
      </c>
      <c r="G1838">
        <v>-31.989072</v>
      </c>
      <c r="H1838">
        <v>115.51912</v>
      </c>
      <c r="I1838" t="s">
        <v>2337</v>
      </c>
      <c r="J1838" t="s">
        <v>2257</v>
      </c>
      <c r="K1838">
        <v>2</v>
      </c>
      <c r="L1838">
        <v>3</v>
      </c>
      <c r="N1838">
        <v>1</v>
      </c>
      <c r="O1838">
        <v>1.0644</v>
      </c>
      <c r="R1838">
        <v>2.5999999999999999E-3</v>
      </c>
    </row>
    <row r="1839" spans="1:18">
      <c r="A1839" t="s">
        <v>2083</v>
      </c>
      <c r="B1839" t="s">
        <v>2082</v>
      </c>
      <c r="D1839">
        <v>2021</v>
      </c>
      <c r="E1839" t="s">
        <v>2258</v>
      </c>
      <c r="F1839" t="s">
        <v>2301</v>
      </c>
      <c r="G1839">
        <v>-31.989072</v>
      </c>
      <c r="H1839">
        <v>115.51912</v>
      </c>
      <c r="I1839" t="s">
        <v>2337</v>
      </c>
      <c r="J1839" t="s">
        <v>2257</v>
      </c>
      <c r="K1839">
        <v>3</v>
      </c>
      <c r="L1839">
        <v>4</v>
      </c>
      <c r="N1839">
        <v>1</v>
      </c>
      <c r="O1839">
        <v>1.0644</v>
      </c>
      <c r="R1839">
        <v>5.1499999999999997E-2</v>
      </c>
    </row>
    <row r="1840" spans="1:18">
      <c r="A1840" t="s">
        <v>2083</v>
      </c>
      <c r="B1840" t="s">
        <v>2082</v>
      </c>
      <c r="D1840">
        <v>2021</v>
      </c>
      <c r="F1840" t="s">
        <v>2301</v>
      </c>
      <c r="K1840">
        <v>4</v>
      </c>
      <c r="L1840">
        <v>5</v>
      </c>
      <c r="N1840">
        <v>1</v>
      </c>
      <c r="O1840">
        <v>1.0644</v>
      </c>
      <c r="R1840">
        <v>4.8099999999999997E-2</v>
      </c>
    </row>
    <row r="1841" spans="1:18">
      <c r="A1841" t="s">
        <v>2083</v>
      </c>
      <c r="B1841" t="s">
        <v>2082</v>
      </c>
      <c r="D1841">
        <v>2021</v>
      </c>
      <c r="F1841" t="s">
        <v>2301</v>
      </c>
      <c r="K1841">
        <v>5</v>
      </c>
      <c r="L1841">
        <v>6</v>
      </c>
      <c r="N1841">
        <v>1</v>
      </c>
      <c r="O1841">
        <v>1.0644</v>
      </c>
      <c r="R1841">
        <v>4.8099999999999997E-2</v>
      </c>
    </row>
    <row r="1842" spans="1:18">
      <c r="A1842" t="s">
        <v>2083</v>
      </c>
      <c r="B1842" t="s">
        <v>2082</v>
      </c>
      <c r="D1842">
        <v>2021</v>
      </c>
      <c r="E1842" t="s">
        <v>2258</v>
      </c>
      <c r="F1842" t="s">
        <v>2301</v>
      </c>
      <c r="G1842">
        <v>-31.989072</v>
      </c>
      <c r="H1842">
        <v>115.51912</v>
      </c>
      <c r="I1842" t="s">
        <v>2337</v>
      </c>
      <c r="J1842" t="s">
        <v>2257</v>
      </c>
      <c r="K1842">
        <v>6</v>
      </c>
      <c r="L1842">
        <v>7</v>
      </c>
      <c r="N1842">
        <v>1</v>
      </c>
      <c r="O1842">
        <v>1.0644</v>
      </c>
      <c r="R1842">
        <v>4.48E-2</v>
      </c>
    </row>
    <row r="1843" spans="1:18">
      <c r="A1843" t="s">
        <v>2083</v>
      </c>
      <c r="B1843" t="s">
        <v>2082</v>
      </c>
      <c r="D1843">
        <v>2021</v>
      </c>
      <c r="F1843" t="s">
        <v>2301</v>
      </c>
      <c r="K1843">
        <v>7</v>
      </c>
      <c r="L1843">
        <v>8</v>
      </c>
      <c r="N1843">
        <v>1</v>
      </c>
      <c r="O1843">
        <v>1.0644</v>
      </c>
      <c r="R1843">
        <v>4.6399999999999997E-2</v>
      </c>
    </row>
    <row r="1844" spans="1:18">
      <c r="A1844" t="s">
        <v>2083</v>
      </c>
      <c r="B1844" t="s">
        <v>2082</v>
      </c>
      <c r="D1844">
        <v>2021</v>
      </c>
      <c r="E1844" t="s">
        <v>2258</v>
      </c>
      <c r="F1844" t="s">
        <v>2301</v>
      </c>
      <c r="G1844">
        <v>-31.989072</v>
      </c>
      <c r="H1844">
        <v>115.51912</v>
      </c>
      <c r="I1844" t="s">
        <v>2337</v>
      </c>
      <c r="J1844" t="s">
        <v>2257</v>
      </c>
      <c r="K1844">
        <v>8</v>
      </c>
      <c r="L1844">
        <v>9</v>
      </c>
      <c r="N1844">
        <v>1</v>
      </c>
      <c r="O1844">
        <v>1.0644</v>
      </c>
      <c r="R1844">
        <v>4.8099999999999997E-2</v>
      </c>
    </row>
    <row r="1845" spans="1:18">
      <c r="A1845" t="s">
        <v>2083</v>
      </c>
      <c r="B1845" t="s">
        <v>2082</v>
      </c>
      <c r="D1845">
        <v>2021</v>
      </c>
      <c r="F1845" t="s">
        <v>2301</v>
      </c>
      <c r="K1845">
        <v>9</v>
      </c>
      <c r="L1845">
        <v>10</v>
      </c>
      <c r="N1845">
        <v>1</v>
      </c>
      <c r="O1845">
        <v>1.0644</v>
      </c>
      <c r="R1845">
        <v>5.6000000000000001E-2</v>
      </c>
    </row>
    <row r="1846" spans="1:18">
      <c r="A1846" t="s">
        <v>2083</v>
      </c>
      <c r="B1846" t="s">
        <v>2082</v>
      </c>
      <c r="D1846">
        <v>2021</v>
      </c>
      <c r="E1846" t="s">
        <v>2258</v>
      </c>
      <c r="F1846" t="s">
        <v>2301</v>
      </c>
      <c r="G1846">
        <v>-31.989072</v>
      </c>
      <c r="H1846">
        <v>115.51912</v>
      </c>
      <c r="I1846" t="s">
        <v>2337</v>
      </c>
      <c r="J1846" t="s">
        <v>2257</v>
      </c>
      <c r="K1846">
        <v>10</v>
      </c>
      <c r="L1846">
        <v>11</v>
      </c>
      <c r="N1846">
        <v>1</v>
      </c>
      <c r="O1846">
        <v>1.0644</v>
      </c>
      <c r="R1846">
        <v>6.3899999999999998E-2</v>
      </c>
    </row>
    <row r="1847" spans="1:18">
      <c r="A1847" t="s">
        <v>2083</v>
      </c>
      <c r="B1847" t="s">
        <v>2082</v>
      </c>
      <c r="D1847">
        <v>2021</v>
      </c>
      <c r="F1847" t="s">
        <v>2301</v>
      </c>
      <c r="K1847">
        <v>11</v>
      </c>
      <c r="L1847">
        <v>12</v>
      </c>
      <c r="N1847">
        <v>1</v>
      </c>
      <c r="O1847">
        <v>1.0644</v>
      </c>
      <c r="R1847">
        <v>0.06</v>
      </c>
    </row>
    <row r="1848" spans="1:18">
      <c r="A1848" t="s">
        <v>2083</v>
      </c>
      <c r="B1848" t="s">
        <v>2082</v>
      </c>
      <c r="D1848">
        <v>2021</v>
      </c>
      <c r="E1848" t="s">
        <v>2258</v>
      </c>
      <c r="F1848" t="s">
        <v>2301</v>
      </c>
      <c r="G1848">
        <v>-31.989072</v>
      </c>
      <c r="H1848">
        <v>115.51912</v>
      </c>
      <c r="I1848" t="s">
        <v>2337</v>
      </c>
      <c r="J1848" t="s">
        <v>2257</v>
      </c>
      <c r="K1848">
        <v>12</v>
      </c>
      <c r="L1848">
        <v>13</v>
      </c>
      <c r="N1848">
        <v>1</v>
      </c>
      <c r="O1848">
        <v>1.0644</v>
      </c>
      <c r="R1848">
        <v>5.6099999999999997E-2</v>
      </c>
    </row>
    <row r="1849" spans="1:18">
      <c r="A1849" t="s">
        <v>2083</v>
      </c>
      <c r="B1849" t="s">
        <v>2082</v>
      </c>
      <c r="D1849">
        <v>2021</v>
      </c>
      <c r="F1849" t="s">
        <v>2301</v>
      </c>
      <c r="K1849">
        <v>13</v>
      </c>
      <c r="L1849">
        <v>14</v>
      </c>
      <c r="N1849">
        <v>1</v>
      </c>
      <c r="O1849">
        <v>1.0644</v>
      </c>
      <c r="R1849">
        <v>5.6300000000000003E-2</v>
      </c>
    </row>
    <row r="1850" spans="1:18">
      <c r="A1850" t="s">
        <v>2083</v>
      </c>
      <c r="B1850" t="s">
        <v>2082</v>
      </c>
      <c r="D1850">
        <v>2021</v>
      </c>
      <c r="E1850" t="s">
        <v>2258</v>
      </c>
      <c r="F1850" t="s">
        <v>2301</v>
      </c>
      <c r="G1850">
        <v>-31.989072</v>
      </c>
      <c r="H1850">
        <v>115.51912</v>
      </c>
      <c r="I1850" t="s">
        <v>2337</v>
      </c>
      <c r="J1850" t="s">
        <v>2257</v>
      </c>
      <c r="K1850">
        <v>14</v>
      </c>
      <c r="L1850">
        <v>15</v>
      </c>
      <c r="N1850">
        <v>1</v>
      </c>
      <c r="O1850">
        <v>1.0644</v>
      </c>
      <c r="R1850">
        <v>5.6599999999999998E-2</v>
      </c>
    </row>
    <row r="1851" spans="1:18">
      <c r="A1851" t="s">
        <v>2083</v>
      </c>
      <c r="B1851" t="s">
        <v>2082</v>
      </c>
      <c r="D1851">
        <v>2021</v>
      </c>
      <c r="F1851" t="s">
        <v>2301</v>
      </c>
      <c r="K1851">
        <v>15</v>
      </c>
      <c r="L1851">
        <v>16</v>
      </c>
      <c r="N1851">
        <v>1</v>
      </c>
      <c r="O1851">
        <v>1.0644</v>
      </c>
      <c r="R1851">
        <v>4.7600000000000003E-2</v>
      </c>
    </row>
    <row r="1852" spans="1:18">
      <c r="A1852" t="s">
        <v>2083</v>
      </c>
      <c r="B1852" t="s">
        <v>2082</v>
      </c>
      <c r="D1852">
        <v>2021</v>
      </c>
      <c r="E1852" t="s">
        <v>2258</v>
      </c>
      <c r="F1852" t="s">
        <v>2301</v>
      </c>
      <c r="G1852">
        <v>-31.989072</v>
      </c>
      <c r="H1852">
        <v>115.51912</v>
      </c>
      <c r="I1852" t="s">
        <v>2337</v>
      </c>
      <c r="J1852" t="s">
        <v>2257</v>
      </c>
      <c r="K1852">
        <v>16</v>
      </c>
      <c r="L1852">
        <v>17</v>
      </c>
      <c r="N1852">
        <v>1</v>
      </c>
      <c r="O1852">
        <v>1.0644</v>
      </c>
      <c r="R1852">
        <v>3.8699999999999998E-2</v>
      </c>
    </row>
    <row r="1853" spans="1:18">
      <c r="A1853" t="s">
        <v>2083</v>
      </c>
      <c r="B1853" t="s">
        <v>2082</v>
      </c>
      <c r="D1853">
        <v>2021</v>
      </c>
      <c r="F1853" t="s">
        <v>2301</v>
      </c>
      <c r="K1853">
        <v>17</v>
      </c>
      <c r="L1853">
        <v>18</v>
      </c>
      <c r="N1853">
        <v>1</v>
      </c>
      <c r="O1853">
        <v>1.0644</v>
      </c>
      <c r="R1853">
        <v>4.7899999999999998E-2</v>
      </c>
    </row>
    <row r="1854" spans="1:18">
      <c r="A1854" t="s">
        <v>2083</v>
      </c>
      <c r="B1854" t="s">
        <v>2082</v>
      </c>
      <c r="D1854">
        <v>2021</v>
      </c>
      <c r="E1854" t="s">
        <v>2258</v>
      </c>
      <c r="F1854" t="s">
        <v>2301</v>
      </c>
      <c r="G1854">
        <v>-31.989072</v>
      </c>
      <c r="H1854">
        <v>115.51912</v>
      </c>
      <c r="I1854" t="s">
        <v>2337</v>
      </c>
      <c r="J1854" t="s">
        <v>2257</v>
      </c>
      <c r="K1854">
        <v>18</v>
      </c>
      <c r="L1854">
        <v>19</v>
      </c>
      <c r="N1854">
        <v>1</v>
      </c>
      <c r="O1854">
        <v>1.0644</v>
      </c>
      <c r="R1854">
        <v>5.7000000000000002E-2</v>
      </c>
    </row>
    <row r="1855" spans="1:18">
      <c r="A1855" t="s">
        <v>2083</v>
      </c>
      <c r="B1855" t="s">
        <v>2082</v>
      </c>
      <c r="D1855">
        <v>2021</v>
      </c>
      <c r="F1855" t="s">
        <v>2301</v>
      </c>
      <c r="K1855">
        <v>19</v>
      </c>
      <c r="L1855">
        <v>20</v>
      </c>
      <c r="N1855">
        <v>1</v>
      </c>
      <c r="O1855">
        <v>1.0644</v>
      </c>
      <c r="R1855">
        <v>5.3100000000000001E-2</v>
      </c>
    </row>
    <row r="1856" spans="1:18">
      <c r="A1856" t="s">
        <v>2083</v>
      </c>
      <c r="B1856" t="s">
        <v>2082</v>
      </c>
      <c r="D1856">
        <v>2021</v>
      </c>
      <c r="E1856" t="s">
        <v>2258</v>
      </c>
      <c r="F1856" t="s">
        <v>2301</v>
      </c>
      <c r="G1856">
        <v>-31.989072</v>
      </c>
      <c r="H1856">
        <v>115.51912</v>
      </c>
      <c r="I1856" t="s">
        <v>2337</v>
      </c>
      <c r="J1856" t="s">
        <v>2257</v>
      </c>
      <c r="K1856">
        <v>20</v>
      </c>
      <c r="L1856">
        <v>21</v>
      </c>
      <c r="N1856">
        <v>1</v>
      </c>
      <c r="O1856">
        <v>1.0644</v>
      </c>
      <c r="R1856">
        <v>4.9200000000000001E-2</v>
      </c>
    </row>
    <row r="1857" spans="1:18">
      <c r="A1857" t="s">
        <v>2083</v>
      </c>
      <c r="B1857" t="s">
        <v>2082</v>
      </c>
      <c r="D1857">
        <v>2021</v>
      </c>
      <c r="F1857" t="s">
        <v>2301</v>
      </c>
      <c r="K1857">
        <v>21</v>
      </c>
      <c r="L1857">
        <v>22</v>
      </c>
      <c r="N1857">
        <v>1</v>
      </c>
      <c r="O1857">
        <v>1.0644</v>
      </c>
      <c r="R1857">
        <v>6.1199999999999997E-2</v>
      </c>
    </row>
    <row r="1858" spans="1:18">
      <c r="A1858" t="s">
        <v>2083</v>
      </c>
      <c r="B1858" t="s">
        <v>2082</v>
      </c>
      <c r="D1858">
        <v>2021</v>
      </c>
      <c r="F1858" t="s">
        <v>2301</v>
      </c>
      <c r="K1858">
        <v>22</v>
      </c>
      <c r="L1858">
        <v>23</v>
      </c>
      <c r="N1858">
        <v>1</v>
      </c>
      <c r="O1858">
        <v>1.0644</v>
      </c>
      <c r="R1858">
        <v>6.1199999999999997E-2</v>
      </c>
    </row>
    <row r="1859" spans="1:18">
      <c r="A1859" t="s">
        <v>2083</v>
      </c>
      <c r="B1859" t="s">
        <v>2082</v>
      </c>
      <c r="D1859">
        <v>2021</v>
      </c>
      <c r="E1859" t="s">
        <v>2258</v>
      </c>
      <c r="F1859" t="s">
        <v>2301</v>
      </c>
      <c r="G1859">
        <v>-31.989072</v>
      </c>
      <c r="H1859">
        <v>115.51912</v>
      </c>
      <c r="I1859" t="s">
        <v>2337</v>
      </c>
      <c r="J1859" t="s">
        <v>2257</v>
      </c>
      <c r="K1859">
        <v>23</v>
      </c>
      <c r="L1859">
        <v>24</v>
      </c>
      <c r="N1859">
        <v>1</v>
      </c>
      <c r="O1859">
        <v>1.0644</v>
      </c>
      <c r="R1859">
        <v>7.3200000000000001E-2</v>
      </c>
    </row>
    <row r="1860" spans="1:18">
      <c r="A1860" t="s">
        <v>2083</v>
      </c>
      <c r="B1860" t="s">
        <v>2082</v>
      </c>
      <c r="D1860">
        <v>2021</v>
      </c>
      <c r="F1860" t="s">
        <v>2301</v>
      </c>
      <c r="K1860">
        <v>24</v>
      </c>
      <c r="L1860">
        <v>25</v>
      </c>
      <c r="N1860">
        <v>1</v>
      </c>
      <c r="O1860">
        <v>1.0644</v>
      </c>
      <c r="R1860">
        <v>8.0100000000000005E-2</v>
      </c>
    </row>
    <row r="1861" spans="1:18">
      <c r="A1861" t="s">
        <v>2083</v>
      </c>
      <c r="B1861" t="s">
        <v>2082</v>
      </c>
      <c r="D1861">
        <v>2021</v>
      </c>
      <c r="F1861" t="s">
        <v>2301</v>
      </c>
      <c r="K1861">
        <v>25</v>
      </c>
      <c r="L1861">
        <v>26</v>
      </c>
      <c r="N1861">
        <v>1</v>
      </c>
      <c r="O1861">
        <v>1.0644</v>
      </c>
      <c r="R1861">
        <v>8.0100000000000005E-2</v>
      </c>
    </row>
    <row r="1862" spans="1:18">
      <c r="A1862" t="s">
        <v>2083</v>
      </c>
      <c r="B1862" t="s">
        <v>2082</v>
      </c>
      <c r="D1862">
        <v>2021</v>
      </c>
      <c r="E1862" t="s">
        <v>2258</v>
      </c>
      <c r="F1862" t="s">
        <v>2301</v>
      </c>
      <c r="G1862">
        <v>-31.989072</v>
      </c>
      <c r="H1862">
        <v>115.51912</v>
      </c>
      <c r="I1862" t="s">
        <v>2337</v>
      </c>
      <c r="J1862" t="s">
        <v>2257</v>
      </c>
      <c r="K1862">
        <v>26</v>
      </c>
      <c r="L1862">
        <v>27</v>
      </c>
      <c r="N1862">
        <v>1</v>
      </c>
      <c r="O1862">
        <v>1.0644</v>
      </c>
      <c r="R1862">
        <v>8.6900000000000005E-2</v>
      </c>
    </row>
    <row r="1863" spans="1:18">
      <c r="A1863" t="s">
        <v>2083</v>
      </c>
      <c r="B1863" t="s">
        <v>2082</v>
      </c>
      <c r="D1863">
        <v>2021</v>
      </c>
      <c r="F1863" t="s">
        <v>2301</v>
      </c>
      <c r="K1863">
        <v>27</v>
      </c>
      <c r="L1863">
        <v>28</v>
      </c>
      <c r="N1863">
        <v>1</v>
      </c>
      <c r="O1863">
        <v>1.0644</v>
      </c>
      <c r="R1863">
        <v>7.5399999999999995E-2</v>
      </c>
    </row>
    <row r="1864" spans="1:18">
      <c r="A1864" t="s">
        <v>2083</v>
      </c>
      <c r="B1864" t="s">
        <v>2082</v>
      </c>
      <c r="D1864">
        <v>2021</v>
      </c>
      <c r="F1864" t="s">
        <v>2301</v>
      </c>
      <c r="K1864">
        <v>28</v>
      </c>
      <c r="L1864">
        <v>29</v>
      </c>
      <c r="N1864">
        <v>1</v>
      </c>
      <c r="O1864">
        <v>1.0644</v>
      </c>
      <c r="R1864">
        <v>7.5399999999999995E-2</v>
      </c>
    </row>
    <row r="1865" spans="1:18">
      <c r="A1865" t="s">
        <v>2083</v>
      </c>
      <c r="B1865" t="s">
        <v>2082</v>
      </c>
      <c r="D1865">
        <v>2021</v>
      </c>
      <c r="E1865" t="s">
        <v>2258</v>
      </c>
      <c r="F1865" t="s">
        <v>2301</v>
      </c>
      <c r="G1865">
        <v>-31.989072</v>
      </c>
      <c r="H1865">
        <v>115.51912</v>
      </c>
      <c r="I1865" t="s">
        <v>2337</v>
      </c>
      <c r="J1865" t="s">
        <v>2257</v>
      </c>
      <c r="K1865">
        <v>29</v>
      </c>
      <c r="L1865">
        <v>30</v>
      </c>
      <c r="N1865">
        <v>1</v>
      </c>
      <c r="O1865">
        <v>1.0644</v>
      </c>
      <c r="R1865">
        <v>6.4000000000000001E-2</v>
      </c>
    </row>
    <row r="1866" spans="1:18">
      <c r="A1866" t="s">
        <v>2083</v>
      </c>
      <c r="B1866" t="s">
        <v>2082</v>
      </c>
      <c r="D1866">
        <v>2021</v>
      </c>
      <c r="F1866" t="s">
        <v>2301</v>
      </c>
      <c r="K1866">
        <v>30</v>
      </c>
      <c r="L1866">
        <v>31</v>
      </c>
      <c r="N1866">
        <v>1</v>
      </c>
      <c r="O1866">
        <v>1.0644</v>
      </c>
      <c r="R1866">
        <v>0.20369999999999999</v>
      </c>
    </row>
    <row r="1867" spans="1:18">
      <c r="A1867" t="s">
        <v>2083</v>
      </c>
      <c r="B1867" t="s">
        <v>2082</v>
      </c>
      <c r="D1867">
        <v>2021</v>
      </c>
      <c r="F1867" t="s">
        <v>2301</v>
      </c>
      <c r="K1867">
        <v>31</v>
      </c>
      <c r="L1867">
        <v>32</v>
      </c>
      <c r="N1867">
        <v>1</v>
      </c>
      <c r="O1867">
        <v>1.0644</v>
      </c>
      <c r="R1867">
        <v>0.20369999999999999</v>
      </c>
    </row>
    <row r="1868" spans="1:18">
      <c r="A1868" t="s">
        <v>2083</v>
      </c>
      <c r="B1868" t="s">
        <v>2082</v>
      </c>
      <c r="D1868">
        <v>2021</v>
      </c>
      <c r="E1868" t="s">
        <v>2258</v>
      </c>
      <c r="F1868" t="s">
        <v>2301</v>
      </c>
      <c r="G1868">
        <v>-31.989072</v>
      </c>
      <c r="H1868">
        <v>115.51912</v>
      </c>
      <c r="I1868" t="s">
        <v>2337</v>
      </c>
      <c r="J1868" t="s">
        <v>2257</v>
      </c>
      <c r="K1868">
        <v>32</v>
      </c>
      <c r="L1868">
        <v>33</v>
      </c>
      <c r="N1868">
        <v>1</v>
      </c>
      <c r="O1868">
        <v>1.0644</v>
      </c>
      <c r="R1868">
        <v>0.34339999999999998</v>
      </c>
    </row>
    <row r="1869" spans="1:18">
      <c r="A1869" t="s">
        <v>2083</v>
      </c>
      <c r="B1869" t="s">
        <v>2082</v>
      </c>
      <c r="D1869">
        <v>2021</v>
      </c>
      <c r="F1869" t="s">
        <v>2301</v>
      </c>
      <c r="K1869">
        <v>33</v>
      </c>
      <c r="L1869">
        <v>34</v>
      </c>
      <c r="N1869">
        <v>1</v>
      </c>
      <c r="O1869">
        <v>1.0644</v>
      </c>
      <c r="R1869">
        <v>0.28260000000000002</v>
      </c>
    </row>
    <row r="1870" spans="1:18">
      <c r="A1870" t="s">
        <v>2083</v>
      </c>
      <c r="B1870" t="s">
        <v>2082</v>
      </c>
      <c r="D1870">
        <v>2021</v>
      </c>
      <c r="F1870" t="s">
        <v>2301</v>
      </c>
      <c r="K1870">
        <v>34</v>
      </c>
      <c r="L1870">
        <v>35</v>
      </c>
      <c r="N1870">
        <v>1</v>
      </c>
      <c r="O1870">
        <v>1.0644</v>
      </c>
      <c r="R1870">
        <v>0.28260000000000002</v>
      </c>
    </row>
    <row r="1871" spans="1:18">
      <c r="A1871" t="s">
        <v>2083</v>
      </c>
      <c r="B1871" t="s">
        <v>2082</v>
      </c>
      <c r="D1871">
        <v>2021</v>
      </c>
      <c r="E1871" t="s">
        <v>2258</v>
      </c>
      <c r="F1871" t="s">
        <v>2301</v>
      </c>
      <c r="G1871">
        <v>-31.989072</v>
      </c>
      <c r="H1871">
        <v>115.51912</v>
      </c>
      <c r="I1871" t="s">
        <v>2337</v>
      </c>
      <c r="J1871" t="s">
        <v>2257</v>
      </c>
      <c r="K1871">
        <v>35</v>
      </c>
      <c r="L1871">
        <v>36</v>
      </c>
      <c r="N1871">
        <v>1</v>
      </c>
      <c r="O1871">
        <v>1.0644</v>
      </c>
      <c r="R1871">
        <v>0.2218</v>
      </c>
    </row>
    <row r="1872" spans="1:18">
      <c r="A1872" t="s">
        <v>2083</v>
      </c>
      <c r="B1872" t="s">
        <v>2082</v>
      </c>
      <c r="D1872">
        <v>2021</v>
      </c>
      <c r="E1872" t="s">
        <v>2258</v>
      </c>
      <c r="F1872" t="s">
        <v>2301</v>
      </c>
      <c r="G1872">
        <v>-31.989072</v>
      </c>
      <c r="H1872">
        <v>115.51912</v>
      </c>
      <c r="I1872" t="s">
        <v>2337</v>
      </c>
      <c r="J1872" t="s">
        <v>2257</v>
      </c>
      <c r="K1872">
        <v>36</v>
      </c>
      <c r="L1872">
        <v>37</v>
      </c>
      <c r="N1872">
        <v>1</v>
      </c>
      <c r="O1872">
        <v>1.0644</v>
      </c>
      <c r="R1872">
        <v>0.31900000000000001</v>
      </c>
    </row>
    <row r="1873" spans="1:18">
      <c r="A1873" t="s">
        <v>2083</v>
      </c>
      <c r="B1873" t="s">
        <v>2082</v>
      </c>
      <c r="D1873">
        <v>2021</v>
      </c>
      <c r="E1873" t="s">
        <v>2162</v>
      </c>
      <c r="F1873" t="s">
        <v>2301</v>
      </c>
      <c r="G1873">
        <v>-32.2709499999999</v>
      </c>
      <c r="H1873">
        <v>115.703716666666</v>
      </c>
      <c r="I1873" t="s">
        <v>2332</v>
      </c>
      <c r="J1873" t="s">
        <v>2256</v>
      </c>
      <c r="K1873">
        <v>0</v>
      </c>
      <c r="L1873">
        <v>1</v>
      </c>
      <c r="N1873">
        <v>1</v>
      </c>
      <c r="O1873">
        <v>0.2051</v>
      </c>
      <c r="R1873">
        <v>3.8233999999999999</v>
      </c>
    </row>
    <row r="1874" spans="1:18">
      <c r="A1874" t="s">
        <v>2083</v>
      </c>
      <c r="B1874" t="s">
        <v>2082</v>
      </c>
      <c r="D1874">
        <v>2021</v>
      </c>
      <c r="E1874" t="s">
        <v>2162</v>
      </c>
      <c r="F1874" t="s">
        <v>2301</v>
      </c>
      <c r="G1874">
        <v>-32.2709499999999</v>
      </c>
      <c r="H1874">
        <v>115.703716666666</v>
      </c>
      <c r="I1874" t="s">
        <v>2332</v>
      </c>
      <c r="J1874" t="s">
        <v>2256</v>
      </c>
      <c r="K1874">
        <v>1</v>
      </c>
      <c r="L1874">
        <v>2</v>
      </c>
      <c r="N1874">
        <v>1</v>
      </c>
      <c r="O1874">
        <v>0.48780000000000001</v>
      </c>
      <c r="R1874">
        <v>5.5773000000000001</v>
      </c>
    </row>
    <row r="1875" spans="1:18">
      <c r="A1875" t="s">
        <v>2083</v>
      </c>
      <c r="B1875" t="s">
        <v>2082</v>
      </c>
      <c r="D1875">
        <v>2021</v>
      </c>
      <c r="E1875" t="s">
        <v>2162</v>
      </c>
      <c r="F1875" t="s">
        <v>2301</v>
      </c>
      <c r="G1875">
        <v>-32.2709499999999</v>
      </c>
      <c r="H1875">
        <v>115.703716666666</v>
      </c>
      <c r="I1875" t="s">
        <v>2332</v>
      </c>
      <c r="J1875" t="s">
        <v>2256</v>
      </c>
      <c r="K1875">
        <v>2</v>
      </c>
      <c r="L1875">
        <v>3</v>
      </c>
      <c r="N1875">
        <v>1</v>
      </c>
      <c r="O1875">
        <v>0.68010000000000004</v>
      </c>
      <c r="R1875">
        <v>5.0380000000000003</v>
      </c>
    </row>
    <row r="1876" spans="1:18">
      <c r="A1876" t="s">
        <v>2083</v>
      </c>
      <c r="B1876" t="s">
        <v>2082</v>
      </c>
      <c r="D1876">
        <v>2021</v>
      </c>
      <c r="E1876" t="s">
        <v>2162</v>
      </c>
      <c r="F1876" t="s">
        <v>2301</v>
      </c>
      <c r="G1876">
        <v>-32.2709499999999</v>
      </c>
      <c r="H1876">
        <v>115.703716666666</v>
      </c>
      <c r="I1876" t="s">
        <v>2332</v>
      </c>
      <c r="J1876" t="s">
        <v>2256</v>
      </c>
      <c r="K1876">
        <v>3</v>
      </c>
      <c r="L1876">
        <v>4</v>
      </c>
      <c r="N1876">
        <v>1</v>
      </c>
      <c r="O1876">
        <v>0.61019999999999996</v>
      </c>
      <c r="R1876">
        <v>2.2242999999999999</v>
      </c>
    </row>
    <row r="1877" spans="1:18">
      <c r="A1877" t="s">
        <v>2083</v>
      </c>
      <c r="B1877" t="s">
        <v>2082</v>
      </c>
      <c r="D1877">
        <v>2021</v>
      </c>
      <c r="E1877" t="s">
        <v>2162</v>
      </c>
      <c r="F1877" t="s">
        <v>2301</v>
      </c>
      <c r="G1877">
        <v>-32.2709499999999</v>
      </c>
      <c r="H1877">
        <v>115.703716666666</v>
      </c>
      <c r="I1877" t="s">
        <v>2332</v>
      </c>
      <c r="J1877" t="s">
        <v>2256</v>
      </c>
      <c r="K1877">
        <v>4</v>
      </c>
      <c r="L1877">
        <v>5</v>
      </c>
      <c r="N1877">
        <v>1</v>
      </c>
      <c r="O1877">
        <v>0.72819999999999996</v>
      </c>
      <c r="R1877">
        <v>2.9047000000000001</v>
      </c>
    </row>
    <row r="1878" spans="1:18">
      <c r="A1878" t="s">
        <v>2083</v>
      </c>
      <c r="B1878" t="s">
        <v>2082</v>
      </c>
      <c r="D1878">
        <v>2021</v>
      </c>
      <c r="E1878" t="s">
        <v>2162</v>
      </c>
      <c r="F1878" t="s">
        <v>2301</v>
      </c>
      <c r="G1878">
        <v>-32.2709499999999</v>
      </c>
      <c r="H1878">
        <v>115.703716666666</v>
      </c>
      <c r="I1878" t="s">
        <v>2332</v>
      </c>
      <c r="J1878" t="s">
        <v>2256</v>
      </c>
      <c r="K1878">
        <v>5</v>
      </c>
      <c r="L1878">
        <v>6</v>
      </c>
      <c r="N1878">
        <v>1</v>
      </c>
      <c r="O1878">
        <v>0.872</v>
      </c>
      <c r="R1878">
        <v>3.4365999999999999</v>
      </c>
    </row>
    <row r="1879" spans="1:18">
      <c r="A1879" t="s">
        <v>2083</v>
      </c>
      <c r="B1879" t="s">
        <v>2082</v>
      </c>
      <c r="D1879">
        <v>2021</v>
      </c>
      <c r="E1879" t="s">
        <v>2162</v>
      </c>
      <c r="F1879" t="s">
        <v>2301</v>
      </c>
      <c r="G1879">
        <v>-32.2709499999999</v>
      </c>
      <c r="H1879">
        <v>115.703716666666</v>
      </c>
      <c r="I1879" t="s">
        <v>2332</v>
      </c>
      <c r="J1879" t="s">
        <v>2256</v>
      </c>
      <c r="K1879">
        <v>6</v>
      </c>
      <c r="L1879">
        <v>7</v>
      </c>
      <c r="N1879">
        <v>1</v>
      </c>
      <c r="O1879">
        <v>0.66269999999999996</v>
      </c>
      <c r="R1879">
        <v>2.3168000000000002</v>
      </c>
    </row>
    <row r="1880" spans="1:18">
      <c r="A1880" t="s">
        <v>2083</v>
      </c>
      <c r="B1880" t="s">
        <v>2082</v>
      </c>
      <c r="D1880">
        <v>2021</v>
      </c>
      <c r="E1880" t="s">
        <v>2162</v>
      </c>
      <c r="F1880" t="s">
        <v>2301</v>
      </c>
      <c r="G1880">
        <v>-32.2709499999999</v>
      </c>
      <c r="H1880">
        <v>115.703716666666</v>
      </c>
      <c r="I1880" t="s">
        <v>2332</v>
      </c>
      <c r="J1880" t="s">
        <v>2256</v>
      </c>
      <c r="K1880">
        <v>7</v>
      </c>
      <c r="L1880">
        <v>8</v>
      </c>
      <c r="N1880">
        <v>1</v>
      </c>
      <c r="O1880">
        <v>0.85950000000000004</v>
      </c>
      <c r="R1880">
        <v>1.8299000000000001</v>
      </c>
    </row>
    <row r="1881" spans="1:18">
      <c r="A1881" t="s">
        <v>2083</v>
      </c>
      <c r="B1881" t="s">
        <v>2082</v>
      </c>
      <c r="D1881">
        <v>2021</v>
      </c>
      <c r="E1881" t="s">
        <v>2162</v>
      </c>
      <c r="F1881" t="s">
        <v>2301</v>
      </c>
      <c r="G1881">
        <v>-32.2709499999999</v>
      </c>
      <c r="H1881">
        <v>115.703716666666</v>
      </c>
      <c r="I1881" t="s">
        <v>2332</v>
      </c>
      <c r="J1881" t="s">
        <v>2256</v>
      </c>
      <c r="K1881">
        <v>8</v>
      </c>
      <c r="L1881">
        <v>9</v>
      </c>
      <c r="N1881">
        <v>1</v>
      </c>
      <c r="O1881">
        <v>0.55320000000000003</v>
      </c>
      <c r="R1881">
        <v>4.3872</v>
      </c>
    </row>
    <row r="1882" spans="1:18">
      <c r="A1882" t="s">
        <v>2083</v>
      </c>
      <c r="B1882" t="s">
        <v>2082</v>
      </c>
      <c r="D1882">
        <v>2021</v>
      </c>
      <c r="E1882" t="s">
        <v>2162</v>
      </c>
      <c r="F1882" t="s">
        <v>2301</v>
      </c>
      <c r="G1882">
        <v>-32.2709499999999</v>
      </c>
      <c r="H1882">
        <v>115.703716666666</v>
      </c>
      <c r="I1882" t="s">
        <v>2332</v>
      </c>
      <c r="J1882" t="s">
        <v>2256</v>
      </c>
      <c r="K1882">
        <v>9</v>
      </c>
      <c r="L1882">
        <v>10</v>
      </c>
      <c r="N1882">
        <v>1</v>
      </c>
      <c r="O1882">
        <v>0.76659999999999995</v>
      </c>
      <c r="R1882">
        <v>4.0414000000000003</v>
      </c>
    </row>
    <row r="1883" spans="1:18">
      <c r="A1883" t="s">
        <v>2083</v>
      </c>
      <c r="B1883" t="s">
        <v>2082</v>
      </c>
      <c r="D1883">
        <v>2021</v>
      </c>
      <c r="E1883" t="s">
        <v>2162</v>
      </c>
      <c r="F1883" t="s">
        <v>2301</v>
      </c>
      <c r="G1883">
        <v>-32.2709499999999</v>
      </c>
      <c r="H1883">
        <v>115.703716666666</v>
      </c>
      <c r="I1883" t="s">
        <v>2332</v>
      </c>
      <c r="J1883" t="s">
        <v>2256</v>
      </c>
      <c r="K1883">
        <v>10</v>
      </c>
      <c r="L1883">
        <v>11</v>
      </c>
      <c r="N1883">
        <v>1</v>
      </c>
      <c r="O1883">
        <v>1.2099</v>
      </c>
      <c r="R1883">
        <v>2.7564000000000002</v>
      </c>
    </row>
    <row r="1884" spans="1:18">
      <c r="A1884" t="s">
        <v>2083</v>
      </c>
      <c r="B1884" t="s">
        <v>2082</v>
      </c>
      <c r="D1884">
        <v>2021</v>
      </c>
      <c r="E1884" t="s">
        <v>2162</v>
      </c>
      <c r="F1884" t="s">
        <v>2301</v>
      </c>
      <c r="G1884">
        <v>-32.2709499999999</v>
      </c>
      <c r="H1884">
        <v>115.703716666666</v>
      </c>
      <c r="I1884" t="s">
        <v>2332</v>
      </c>
      <c r="J1884" t="s">
        <v>2256</v>
      </c>
      <c r="K1884">
        <v>11</v>
      </c>
      <c r="L1884">
        <v>12</v>
      </c>
      <c r="N1884">
        <v>1</v>
      </c>
      <c r="O1884">
        <v>0.87870000000000004</v>
      </c>
      <c r="R1884">
        <v>6.6821000000000002</v>
      </c>
    </row>
    <row r="1885" spans="1:18">
      <c r="A1885" t="s">
        <v>2083</v>
      </c>
      <c r="B1885" t="s">
        <v>2082</v>
      </c>
      <c r="D1885">
        <v>2021</v>
      </c>
      <c r="E1885" t="s">
        <v>2162</v>
      </c>
      <c r="F1885" t="s">
        <v>2301</v>
      </c>
      <c r="G1885">
        <v>-32.2709499999999</v>
      </c>
      <c r="H1885">
        <v>115.703716666666</v>
      </c>
      <c r="I1885" t="s">
        <v>2332</v>
      </c>
      <c r="J1885" t="s">
        <v>2256</v>
      </c>
      <c r="K1885">
        <v>12</v>
      </c>
      <c r="L1885">
        <v>13</v>
      </c>
      <c r="N1885">
        <v>1</v>
      </c>
      <c r="O1885">
        <v>1.3731</v>
      </c>
      <c r="R1885">
        <v>1.6072</v>
      </c>
    </row>
    <row r="1886" spans="1:18">
      <c r="A1886" t="s">
        <v>2083</v>
      </c>
      <c r="B1886" t="s">
        <v>2082</v>
      </c>
      <c r="D1886">
        <v>2021</v>
      </c>
      <c r="E1886" t="s">
        <v>2162</v>
      </c>
      <c r="F1886" t="s">
        <v>2301</v>
      </c>
      <c r="G1886">
        <v>-32.2709499999999</v>
      </c>
      <c r="H1886">
        <v>115.703716666666</v>
      </c>
      <c r="I1886" t="s">
        <v>2332</v>
      </c>
      <c r="J1886" t="s">
        <v>2256</v>
      </c>
      <c r="K1886">
        <v>13</v>
      </c>
      <c r="L1886">
        <v>14</v>
      </c>
      <c r="N1886">
        <v>1</v>
      </c>
      <c r="O1886">
        <v>1.1146</v>
      </c>
      <c r="R1886">
        <v>1.7926</v>
      </c>
    </row>
    <row r="1887" spans="1:18">
      <c r="A1887" t="s">
        <v>2083</v>
      </c>
      <c r="B1887" t="s">
        <v>2082</v>
      </c>
      <c r="D1887">
        <v>2021</v>
      </c>
      <c r="E1887" t="s">
        <v>2162</v>
      </c>
      <c r="F1887" t="s">
        <v>2301</v>
      </c>
      <c r="G1887">
        <v>-32.2709499999999</v>
      </c>
      <c r="H1887">
        <v>115.703716666666</v>
      </c>
      <c r="I1887" t="s">
        <v>2332</v>
      </c>
      <c r="J1887" t="s">
        <v>2256</v>
      </c>
      <c r="K1887">
        <v>14</v>
      </c>
      <c r="L1887">
        <v>15</v>
      </c>
      <c r="N1887">
        <v>1</v>
      </c>
      <c r="O1887">
        <v>1.6056999999999999</v>
      </c>
      <c r="R1887">
        <v>1.9970000000000001</v>
      </c>
    </row>
    <row r="1888" spans="1:18">
      <c r="A1888" t="s">
        <v>2083</v>
      </c>
      <c r="B1888" t="s">
        <v>2082</v>
      </c>
      <c r="D1888">
        <v>2021</v>
      </c>
      <c r="E1888" t="s">
        <v>2162</v>
      </c>
      <c r="F1888" t="s">
        <v>2301</v>
      </c>
      <c r="G1888">
        <v>-32.2709499999999</v>
      </c>
      <c r="H1888">
        <v>115.703716666666</v>
      </c>
      <c r="I1888" t="s">
        <v>2332</v>
      </c>
      <c r="J1888" t="s">
        <v>2256</v>
      </c>
      <c r="K1888">
        <v>15</v>
      </c>
      <c r="L1888">
        <v>16</v>
      </c>
      <c r="N1888">
        <v>1</v>
      </c>
      <c r="O1888">
        <v>1.3169</v>
      </c>
      <c r="R1888">
        <v>1.8468</v>
      </c>
    </row>
    <row r="1889" spans="1:18">
      <c r="A1889" t="s">
        <v>2083</v>
      </c>
      <c r="B1889" t="s">
        <v>2082</v>
      </c>
      <c r="D1889">
        <v>2021</v>
      </c>
      <c r="E1889" t="s">
        <v>2162</v>
      </c>
      <c r="F1889" t="s">
        <v>2301</v>
      </c>
      <c r="G1889">
        <v>-32.2709499999999</v>
      </c>
      <c r="H1889">
        <v>115.703716666666</v>
      </c>
      <c r="I1889" t="s">
        <v>2332</v>
      </c>
      <c r="J1889" t="s">
        <v>2256</v>
      </c>
      <c r="K1889">
        <v>16</v>
      </c>
      <c r="L1889">
        <v>17</v>
      </c>
      <c r="N1889">
        <v>1</v>
      </c>
      <c r="O1889">
        <v>1.1226</v>
      </c>
      <c r="R1889">
        <v>1.6936</v>
      </c>
    </row>
    <row r="1890" spans="1:18">
      <c r="A1890" t="s">
        <v>2083</v>
      </c>
      <c r="B1890" t="s">
        <v>2082</v>
      </c>
      <c r="D1890">
        <v>2021</v>
      </c>
      <c r="E1890" t="s">
        <v>2162</v>
      </c>
      <c r="F1890" t="s">
        <v>2301</v>
      </c>
      <c r="G1890">
        <v>-32.2709499999999</v>
      </c>
      <c r="H1890">
        <v>115.703716666666</v>
      </c>
      <c r="I1890" t="s">
        <v>2332</v>
      </c>
      <c r="J1890" t="s">
        <v>2256</v>
      </c>
      <c r="K1890">
        <v>17</v>
      </c>
      <c r="L1890">
        <v>18</v>
      </c>
      <c r="N1890">
        <v>1</v>
      </c>
      <c r="O1890">
        <v>0.99350000000000005</v>
      </c>
      <c r="R1890">
        <v>2.157</v>
      </c>
    </row>
    <row r="1891" spans="1:18">
      <c r="A1891" t="s">
        <v>2083</v>
      </c>
      <c r="B1891" t="s">
        <v>2082</v>
      </c>
      <c r="D1891">
        <v>2021</v>
      </c>
      <c r="E1891" t="s">
        <v>2162</v>
      </c>
      <c r="F1891" t="s">
        <v>2301</v>
      </c>
      <c r="G1891">
        <v>-32.2709499999999</v>
      </c>
      <c r="H1891">
        <v>115.703716666666</v>
      </c>
      <c r="I1891" t="s">
        <v>2332</v>
      </c>
      <c r="J1891" t="s">
        <v>2256</v>
      </c>
      <c r="K1891">
        <v>18</v>
      </c>
      <c r="L1891">
        <v>19</v>
      </c>
      <c r="N1891">
        <v>1</v>
      </c>
      <c r="O1891">
        <v>1.1020000000000001</v>
      </c>
      <c r="R1891">
        <v>1.2208000000000001</v>
      </c>
    </row>
    <row r="1892" spans="1:18">
      <c r="A1892" t="s">
        <v>2083</v>
      </c>
      <c r="B1892" t="s">
        <v>2082</v>
      </c>
      <c r="D1892">
        <v>2021</v>
      </c>
      <c r="E1892" t="s">
        <v>2162</v>
      </c>
      <c r="F1892" t="s">
        <v>2301</v>
      </c>
      <c r="G1892">
        <v>-32.2709499999999</v>
      </c>
      <c r="H1892">
        <v>115.703716666666</v>
      </c>
      <c r="I1892" t="s">
        <v>2332</v>
      </c>
      <c r="J1892" t="s">
        <v>2256</v>
      </c>
      <c r="K1892">
        <v>19</v>
      </c>
      <c r="L1892">
        <v>20</v>
      </c>
      <c r="N1892">
        <v>1</v>
      </c>
      <c r="O1892">
        <v>1.3855999999999999</v>
      </c>
      <c r="R1892">
        <v>1.1843999999999999</v>
      </c>
    </row>
    <row r="1893" spans="1:18">
      <c r="A1893" t="s">
        <v>2083</v>
      </c>
      <c r="B1893" t="s">
        <v>2082</v>
      </c>
      <c r="D1893">
        <v>2021</v>
      </c>
      <c r="E1893" t="s">
        <v>2162</v>
      </c>
      <c r="F1893" t="s">
        <v>2301</v>
      </c>
      <c r="G1893">
        <v>-32.2709499999999</v>
      </c>
      <c r="H1893">
        <v>115.703716666666</v>
      </c>
      <c r="I1893" t="s">
        <v>2332</v>
      </c>
      <c r="J1893" t="s">
        <v>2256</v>
      </c>
      <c r="K1893">
        <v>20</v>
      </c>
      <c r="L1893">
        <v>21</v>
      </c>
      <c r="N1893">
        <v>1</v>
      </c>
      <c r="O1893">
        <v>1.3321000000000001</v>
      </c>
      <c r="R1893">
        <v>0.57599999999999996</v>
      </c>
    </row>
    <row r="1894" spans="1:18">
      <c r="A1894" t="s">
        <v>2083</v>
      </c>
      <c r="B1894" t="s">
        <v>2082</v>
      </c>
      <c r="D1894">
        <v>2021</v>
      </c>
      <c r="E1894" t="s">
        <v>2162</v>
      </c>
      <c r="F1894" t="s">
        <v>2301</v>
      </c>
      <c r="G1894">
        <v>-32.2709499999999</v>
      </c>
      <c r="H1894">
        <v>115.703716666666</v>
      </c>
      <c r="I1894" t="s">
        <v>2332</v>
      </c>
      <c r="J1894" t="s">
        <v>2256</v>
      </c>
      <c r="K1894">
        <v>21</v>
      </c>
      <c r="L1894">
        <v>22</v>
      </c>
      <c r="N1894">
        <v>1</v>
      </c>
      <c r="O1894">
        <v>1.2568999999999999</v>
      </c>
      <c r="R1894">
        <v>0.65210000000000001</v>
      </c>
    </row>
    <row r="1895" spans="1:18">
      <c r="A1895" t="s">
        <v>2083</v>
      </c>
      <c r="B1895" t="s">
        <v>2082</v>
      </c>
      <c r="D1895">
        <v>2021</v>
      </c>
      <c r="E1895" t="s">
        <v>2162</v>
      </c>
      <c r="F1895" t="s">
        <v>2301</v>
      </c>
      <c r="G1895">
        <v>-32.2709499999999</v>
      </c>
      <c r="H1895">
        <v>115.703716666666</v>
      </c>
      <c r="I1895" t="s">
        <v>2332</v>
      </c>
      <c r="J1895" t="s">
        <v>2256</v>
      </c>
      <c r="K1895">
        <v>22</v>
      </c>
      <c r="L1895">
        <v>23</v>
      </c>
      <c r="N1895">
        <v>1</v>
      </c>
      <c r="O1895">
        <v>1.4523999999999999</v>
      </c>
      <c r="R1895">
        <v>0.72809999999999997</v>
      </c>
    </row>
    <row r="1896" spans="1:18">
      <c r="A1896" t="s">
        <v>2083</v>
      </c>
      <c r="B1896" t="s">
        <v>2082</v>
      </c>
      <c r="D1896">
        <v>2021</v>
      </c>
      <c r="E1896" t="s">
        <v>2162</v>
      </c>
      <c r="F1896" t="s">
        <v>2301</v>
      </c>
      <c r="G1896">
        <v>-32.2709499999999</v>
      </c>
      <c r="H1896">
        <v>115.703716666666</v>
      </c>
      <c r="I1896" t="s">
        <v>2332</v>
      </c>
      <c r="J1896" t="s">
        <v>2256</v>
      </c>
      <c r="K1896">
        <v>23</v>
      </c>
      <c r="L1896">
        <v>24</v>
      </c>
      <c r="N1896">
        <v>1</v>
      </c>
      <c r="O1896">
        <v>1.4253</v>
      </c>
      <c r="R1896">
        <v>0.41189999999999999</v>
      </c>
    </row>
    <row r="1897" spans="1:18">
      <c r="A1897" t="s">
        <v>2083</v>
      </c>
      <c r="B1897" t="s">
        <v>2082</v>
      </c>
      <c r="D1897">
        <v>2021</v>
      </c>
      <c r="E1897" t="s">
        <v>2162</v>
      </c>
      <c r="F1897" t="s">
        <v>2301</v>
      </c>
      <c r="G1897">
        <v>-32.2709499999999</v>
      </c>
      <c r="H1897">
        <v>115.703716666666</v>
      </c>
      <c r="I1897" t="s">
        <v>2332</v>
      </c>
      <c r="J1897" t="s">
        <v>2256</v>
      </c>
      <c r="K1897">
        <v>24</v>
      </c>
      <c r="L1897">
        <v>25</v>
      </c>
      <c r="N1897">
        <v>1</v>
      </c>
      <c r="O1897">
        <v>1.4444999999999999</v>
      </c>
      <c r="R1897">
        <v>9.5799999999999996E-2</v>
      </c>
    </row>
    <row r="1898" spans="1:18">
      <c r="A1898" t="s">
        <v>2083</v>
      </c>
      <c r="B1898" t="s">
        <v>2082</v>
      </c>
      <c r="D1898">
        <v>2021</v>
      </c>
      <c r="E1898" t="s">
        <v>2162</v>
      </c>
      <c r="F1898" t="s">
        <v>2301</v>
      </c>
      <c r="G1898">
        <v>-32.2709499999999</v>
      </c>
      <c r="H1898">
        <v>115.703716666666</v>
      </c>
      <c r="I1898" t="s">
        <v>2332</v>
      </c>
      <c r="J1898" t="s">
        <v>2256</v>
      </c>
      <c r="K1898">
        <v>25</v>
      </c>
      <c r="L1898">
        <v>26</v>
      </c>
      <c r="N1898">
        <v>1</v>
      </c>
      <c r="O1898">
        <v>1.5913999999999999</v>
      </c>
      <c r="R1898">
        <v>0.23280000000000001</v>
      </c>
    </row>
    <row r="1899" spans="1:18">
      <c r="A1899" t="s">
        <v>2083</v>
      </c>
      <c r="B1899" t="s">
        <v>2082</v>
      </c>
      <c r="D1899">
        <v>2021</v>
      </c>
      <c r="E1899" t="s">
        <v>2162</v>
      </c>
      <c r="F1899" t="s">
        <v>2301</v>
      </c>
      <c r="G1899">
        <v>-32.2709499999999</v>
      </c>
      <c r="H1899">
        <v>115.703716666666</v>
      </c>
      <c r="I1899" t="s">
        <v>2332</v>
      </c>
      <c r="J1899" t="s">
        <v>2256</v>
      </c>
      <c r="K1899">
        <v>26</v>
      </c>
      <c r="L1899">
        <v>27</v>
      </c>
      <c r="N1899">
        <v>1</v>
      </c>
      <c r="O1899">
        <v>1.494</v>
      </c>
      <c r="R1899">
        <v>0.36980000000000002</v>
      </c>
    </row>
    <row r="1900" spans="1:18">
      <c r="A1900" t="s">
        <v>2083</v>
      </c>
      <c r="B1900" t="s">
        <v>2082</v>
      </c>
      <c r="D1900">
        <v>2021</v>
      </c>
      <c r="E1900" t="s">
        <v>2162</v>
      </c>
      <c r="F1900" t="s">
        <v>2301</v>
      </c>
      <c r="G1900">
        <v>-32.2709499999999</v>
      </c>
      <c r="H1900">
        <v>115.703716666666</v>
      </c>
      <c r="I1900" t="s">
        <v>2332</v>
      </c>
      <c r="J1900" t="s">
        <v>2256</v>
      </c>
      <c r="K1900">
        <v>27</v>
      </c>
      <c r="L1900">
        <v>28</v>
      </c>
      <c r="N1900">
        <v>1</v>
      </c>
      <c r="O1900">
        <v>1.4864999999999999</v>
      </c>
      <c r="R1900">
        <v>0.25600000000000001</v>
      </c>
    </row>
    <row r="1901" spans="1:18">
      <c r="A1901" t="s">
        <v>2083</v>
      </c>
      <c r="B1901" t="s">
        <v>2082</v>
      </c>
      <c r="D1901">
        <v>2021</v>
      </c>
      <c r="E1901" t="s">
        <v>2162</v>
      </c>
      <c r="F1901" t="s">
        <v>2301</v>
      </c>
      <c r="G1901">
        <v>-32.2709499999999</v>
      </c>
      <c r="H1901">
        <v>115.703716666666</v>
      </c>
      <c r="I1901" t="s">
        <v>2332</v>
      </c>
      <c r="J1901" t="s">
        <v>2256</v>
      </c>
      <c r="K1901">
        <v>28</v>
      </c>
      <c r="L1901">
        <v>29</v>
      </c>
      <c r="N1901">
        <v>1</v>
      </c>
      <c r="O1901">
        <v>1.7366999999999999</v>
      </c>
      <c r="R1901">
        <v>0.14219999999999999</v>
      </c>
    </row>
    <row r="1902" spans="1:18">
      <c r="A1902" t="s">
        <v>2083</v>
      </c>
      <c r="B1902" t="s">
        <v>2082</v>
      </c>
      <c r="D1902">
        <v>2021</v>
      </c>
      <c r="E1902" t="s">
        <v>2162</v>
      </c>
      <c r="F1902" t="s">
        <v>2301</v>
      </c>
      <c r="G1902">
        <v>-32.2709499999999</v>
      </c>
      <c r="H1902">
        <v>115.703716666666</v>
      </c>
      <c r="I1902" t="s">
        <v>2332</v>
      </c>
      <c r="J1902" t="s">
        <v>2256</v>
      </c>
      <c r="K1902">
        <v>29</v>
      </c>
      <c r="L1902">
        <v>30</v>
      </c>
      <c r="N1902">
        <v>1</v>
      </c>
      <c r="O1902">
        <v>1.3168</v>
      </c>
      <c r="R1902">
        <v>0.15010000000000001</v>
      </c>
    </row>
    <row r="1903" spans="1:18">
      <c r="A1903" t="s">
        <v>2083</v>
      </c>
      <c r="B1903" t="s">
        <v>2082</v>
      </c>
      <c r="D1903">
        <v>2021</v>
      </c>
      <c r="E1903" t="s">
        <v>2162</v>
      </c>
      <c r="F1903" t="s">
        <v>2301</v>
      </c>
      <c r="G1903">
        <v>-32.2709499999999</v>
      </c>
      <c r="H1903">
        <v>115.703716666666</v>
      </c>
      <c r="I1903" t="s">
        <v>2332</v>
      </c>
      <c r="J1903" t="s">
        <v>2256</v>
      </c>
      <c r="K1903">
        <v>30</v>
      </c>
      <c r="L1903">
        <v>31</v>
      </c>
      <c r="N1903">
        <v>1</v>
      </c>
      <c r="O1903">
        <v>1.4596</v>
      </c>
      <c r="R1903">
        <v>0.15809999999999999</v>
      </c>
    </row>
    <row r="1904" spans="1:18">
      <c r="A1904" t="s">
        <v>2083</v>
      </c>
      <c r="B1904" t="s">
        <v>2082</v>
      </c>
      <c r="D1904">
        <v>2021</v>
      </c>
      <c r="E1904" t="s">
        <v>2162</v>
      </c>
      <c r="F1904" t="s">
        <v>2301</v>
      </c>
      <c r="G1904">
        <v>-32.2709499999999</v>
      </c>
      <c r="H1904">
        <v>115.703716666666</v>
      </c>
      <c r="I1904" t="s">
        <v>2332</v>
      </c>
      <c r="J1904" t="s">
        <v>2256</v>
      </c>
      <c r="K1904">
        <v>31</v>
      </c>
      <c r="L1904">
        <v>32</v>
      </c>
      <c r="N1904">
        <v>1</v>
      </c>
      <c r="O1904">
        <v>1.7009000000000001</v>
      </c>
      <c r="R1904">
        <v>0.13220000000000001</v>
      </c>
    </row>
    <row r="1905" spans="1:18">
      <c r="A1905" t="s">
        <v>2083</v>
      </c>
      <c r="B1905" t="s">
        <v>2082</v>
      </c>
      <c r="D1905">
        <v>2021</v>
      </c>
      <c r="E1905" t="s">
        <v>2162</v>
      </c>
      <c r="F1905" t="s">
        <v>2301</v>
      </c>
      <c r="G1905">
        <v>-32.2709499999999</v>
      </c>
      <c r="H1905">
        <v>115.703716666666</v>
      </c>
      <c r="I1905" t="s">
        <v>2332</v>
      </c>
      <c r="J1905" t="s">
        <v>2256</v>
      </c>
      <c r="K1905">
        <v>32</v>
      </c>
      <c r="L1905">
        <v>33</v>
      </c>
      <c r="N1905">
        <v>1</v>
      </c>
      <c r="O1905">
        <v>1.6781999999999999</v>
      </c>
      <c r="R1905">
        <v>0.1062</v>
      </c>
    </row>
    <row r="1906" spans="1:18">
      <c r="A1906" t="s">
        <v>2083</v>
      </c>
      <c r="B1906" t="s">
        <v>2082</v>
      </c>
      <c r="D1906">
        <v>2021</v>
      </c>
      <c r="E1906" t="s">
        <v>2162</v>
      </c>
      <c r="F1906" t="s">
        <v>2301</v>
      </c>
      <c r="G1906">
        <v>-32.2709499999999</v>
      </c>
      <c r="H1906">
        <v>115.703716666666</v>
      </c>
      <c r="I1906" t="s">
        <v>2332</v>
      </c>
      <c r="J1906" t="s">
        <v>2256</v>
      </c>
      <c r="K1906">
        <v>33</v>
      </c>
      <c r="L1906">
        <v>34</v>
      </c>
      <c r="N1906">
        <v>1</v>
      </c>
      <c r="O1906">
        <v>1.7342</v>
      </c>
      <c r="R1906">
        <v>0.18090000000000001</v>
      </c>
    </row>
    <row r="1907" spans="1:18">
      <c r="A1907" t="s">
        <v>2083</v>
      </c>
      <c r="B1907" t="s">
        <v>2082</v>
      </c>
      <c r="D1907">
        <v>2021</v>
      </c>
      <c r="E1907" t="s">
        <v>2162</v>
      </c>
      <c r="F1907" t="s">
        <v>2301</v>
      </c>
      <c r="G1907">
        <v>-32.2709499999999</v>
      </c>
      <c r="H1907">
        <v>115.703716666666</v>
      </c>
      <c r="I1907" t="s">
        <v>2332</v>
      </c>
      <c r="J1907" t="s">
        <v>2256</v>
      </c>
      <c r="K1907">
        <v>34</v>
      </c>
      <c r="L1907">
        <v>35</v>
      </c>
      <c r="N1907">
        <v>1</v>
      </c>
      <c r="O1907">
        <v>1.64</v>
      </c>
      <c r="R1907">
        <v>0.25559999999999999</v>
      </c>
    </row>
    <row r="1908" spans="1:18">
      <c r="A1908" t="s">
        <v>2083</v>
      </c>
      <c r="B1908" t="s">
        <v>2082</v>
      </c>
      <c r="D1908">
        <v>2021</v>
      </c>
      <c r="E1908" t="s">
        <v>2162</v>
      </c>
      <c r="F1908" t="s">
        <v>2301</v>
      </c>
      <c r="G1908">
        <v>-32.2709499999999</v>
      </c>
      <c r="H1908">
        <v>115.703716666666</v>
      </c>
      <c r="I1908" t="s">
        <v>2332</v>
      </c>
      <c r="J1908" t="s">
        <v>2256</v>
      </c>
      <c r="K1908">
        <v>35</v>
      </c>
      <c r="L1908">
        <v>36</v>
      </c>
      <c r="N1908">
        <v>1</v>
      </c>
      <c r="O1908">
        <v>1.6392</v>
      </c>
      <c r="R1908">
        <v>0.16969999999999999</v>
      </c>
    </row>
    <row r="1909" spans="1:18">
      <c r="A1909" t="s">
        <v>2083</v>
      </c>
      <c r="B1909" t="s">
        <v>2082</v>
      </c>
      <c r="D1909">
        <v>2021</v>
      </c>
      <c r="E1909" t="s">
        <v>2162</v>
      </c>
      <c r="F1909" t="s">
        <v>2301</v>
      </c>
      <c r="G1909">
        <v>-32.2709499999999</v>
      </c>
      <c r="H1909">
        <v>115.703716666666</v>
      </c>
      <c r="I1909" t="s">
        <v>2332</v>
      </c>
      <c r="J1909" t="s">
        <v>2256</v>
      </c>
      <c r="K1909">
        <v>36</v>
      </c>
      <c r="L1909">
        <v>37</v>
      </c>
      <c r="N1909">
        <v>1</v>
      </c>
      <c r="O1909">
        <v>1.6988000000000001</v>
      </c>
      <c r="R1909">
        <v>8.3699999999999997E-2</v>
      </c>
    </row>
    <row r="1910" spans="1:18">
      <c r="A1910" t="s">
        <v>2083</v>
      </c>
      <c r="B1910" t="s">
        <v>2082</v>
      </c>
      <c r="D1910">
        <v>2021</v>
      </c>
      <c r="E1910" t="s">
        <v>2162</v>
      </c>
      <c r="F1910" t="s">
        <v>2301</v>
      </c>
      <c r="G1910">
        <v>-32.2709499999999</v>
      </c>
      <c r="H1910">
        <v>115.703716666666</v>
      </c>
      <c r="I1910" t="s">
        <v>2332</v>
      </c>
      <c r="J1910" t="s">
        <v>2256</v>
      </c>
      <c r="K1910">
        <v>37</v>
      </c>
      <c r="L1910">
        <v>38</v>
      </c>
      <c r="N1910">
        <v>1</v>
      </c>
      <c r="O1910">
        <v>1.5218</v>
      </c>
      <c r="R1910">
        <v>9.9299999999999999E-2</v>
      </c>
    </row>
    <row r="1911" spans="1:18">
      <c r="A1911" t="s">
        <v>2083</v>
      </c>
      <c r="B1911" t="s">
        <v>2082</v>
      </c>
      <c r="D1911">
        <v>2021</v>
      </c>
      <c r="E1911" t="s">
        <v>2162</v>
      </c>
      <c r="F1911" t="s">
        <v>2301</v>
      </c>
      <c r="G1911">
        <v>-32.2709499999999</v>
      </c>
      <c r="H1911">
        <v>115.703716666666</v>
      </c>
      <c r="I1911" t="s">
        <v>2332</v>
      </c>
      <c r="J1911" t="s">
        <v>2256</v>
      </c>
      <c r="K1911">
        <v>38</v>
      </c>
      <c r="L1911">
        <v>39</v>
      </c>
      <c r="N1911">
        <v>1</v>
      </c>
      <c r="O1911">
        <v>1.6884999999999999</v>
      </c>
      <c r="R1911">
        <v>0.1149</v>
      </c>
    </row>
    <row r="1912" spans="1:18">
      <c r="A1912" t="s">
        <v>2083</v>
      </c>
      <c r="B1912" t="s">
        <v>2082</v>
      </c>
      <c r="D1912">
        <v>2021</v>
      </c>
      <c r="E1912" t="s">
        <v>2162</v>
      </c>
      <c r="F1912" t="s">
        <v>2301</v>
      </c>
      <c r="G1912">
        <v>-32.2709499999999</v>
      </c>
      <c r="H1912">
        <v>115.703716666666</v>
      </c>
      <c r="I1912" t="s">
        <v>2332</v>
      </c>
      <c r="J1912" t="s">
        <v>2256</v>
      </c>
      <c r="K1912">
        <v>39</v>
      </c>
      <c r="L1912">
        <v>40</v>
      </c>
      <c r="N1912">
        <v>1</v>
      </c>
      <c r="O1912">
        <v>1.5306</v>
      </c>
      <c r="R1912">
        <v>0.1113</v>
      </c>
    </row>
    <row r="1913" spans="1:18">
      <c r="A1913" t="s">
        <v>2083</v>
      </c>
      <c r="B1913" t="s">
        <v>2082</v>
      </c>
      <c r="D1913">
        <v>2021</v>
      </c>
      <c r="E1913" t="s">
        <v>2162</v>
      </c>
      <c r="F1913" t="s">
        <v>2301</v>
      </c>
      <c r="G1913">
        <v>-32.2709499999999</v>
      </c>
      <c r="H1913">
        <v>115.703716666666</v>
      </c>
      <c r="I1913" t="s">
        <v>2332</v>
      </c>
      <c r="J1913" t="s">
        <v>2256</v>
      </c>
      <c r="K1913">
        <v>40</v>
      </c>
      <c r="L1913">
        <v>41</v>
      </c>
      <c r="N1913">
        <v>1</v>
      </c>
      <c r="O1913">
        <v>1.7009000000000001</v>
      </c>
      <c r="R1913">
        <v>0.1113</v>
      </c>
    </row>
    <row r="1914" spans="1:18">
      <c r="A1914" t="s">
        <v>2083</v>
      </c>
      <c r="B1914" t="s">
        <v>2082</v>
      </c>
      <c r="D1914">
        <v>2021</v>
      </c>
      <c r="E1914" t="s">
        <v>2162</v>
      </c>
      <c r="F1914" t="s">
        <v>2301</v>
      </c>
      <c r="G1914">
        <v>-32.2709499999999</v>
      </c>
      <c r="H1914">
        <v>115.703716666666</v>
      </c>
      <c r="I1914" t="s">
        <v>2332</v>
      </c>
      <c r="J1914" t="s">
        <v>2256</v>
      </c>
      <c r="K1914">
        <v>41</v>
      </c>
      <c r="L1914">
        <v>42</v>
      </c>
      <c r="N1914">
        <v>1</v>
      </c>
      <c r="O1914">
        <v>1.5103</v>
      </c>
      <c r="R1914">
        <v>0.1113</v>
      </c>
    </row>
    <row r="1915" spans="1:18">
      <c r="A1915" t="s">
        <v>2083</v>
      </c>
      <c r="B1915" t="s">
        <v>2082</v>
      </c>
      <c r="D1915">
        <v>2021</v>
      </c>
      <c r="E1915" t="s">
        <v>2162</v>
      </c>
      <c r="F1915" t="s">
        <v>2301</v>
      </c>
      <c r="G1915">
        <v>-32.2709499999999</v>
      </c>
      <c r="H1915">
        <v>115.703716666666</v>
      </c>
      <c r="I1915" t="s">
        <v>2332</v>
      </c>
      <c r="J1915" t="s">
        <v>2256</v>
      </c>
      <c r="K1915">
        <v>42</v>
      </c>
      <c r="L1915">
        <v>43</v>
      </c>
      <c r="N1915">
        <v>1</v>
      </c>
      <c r="O1915">
        <v>1.6453</v>
      </c>
      <c r="R1915">
        <v>0.10780000000000001</v>
      </c>
    </row>
    <row r="1916" spans="1:18">
      <c r="A1916" t="s">
        <v>2083</v>
      </c>
      <c r="B1916" t="s">
        <v>2082</v>
      </c>
      <c r="D1916">
        <v>2021</v>
      </c>
      <c r="E1916" t="s">
        <v>2162</v>
      </c>
      <c r="F1916" t="s">
        <v>2301</v>
      </c>
      <c r="G1916">
        <v>-32.2709499999999</v>
      </c>
      <c r="H1916">
        <v>115.703716666666</v>
      </c>
      <c r="I1916" t="s">
        <v>2332</v>
      </c>
      <c r="J1916" t="s">
        <v>2256</v>
      </c>
      <c r="K1916">
        <v>43</v>
      </c>
      <c r="L1916">
        <v>44</v>
      </c>
      <c r="N1916">
        <v>1</v>
      </c>
      <c r="O1916">
        <v>1.383</v>
      </c>
      <c r="R1916">
        <v>0.1018</v>
      </c>
    </row>
    <row r="1917" spans="1:18">
      <c r="A1917" t="s">
        <v>2083</v>
      </c>
      <c r="B1917" t="s">
        <v>2082</v>
      </c>
      <c r="D1917">
        <v>2021</v>
      </c>
      <c r="E1917" t="s">
        <v>2162</v>
      </c>
      <c r="F1917" t="s">
        <v>2301</v>
      </c>
      <c r="G1917">
        <v>-32.2709499999999</v>
      </c>
      <c r="H1917">
        <v>115.703716666666</v>
      </c>
      <c r="I1917" t="s">
        <v>2332</v>
      </c>
      <c r="J1917" t="s">
        <v>2256</v>
      </c>
      <c r="K1917">
        <v>44</v>
      </c>
      <c r="L1917">
        <v>45</v>
      </c>
      <c r="N1917">
        <v>1</v>
      </c>
      <c r="O1917">
        <v>1.4510000000000001</v>
      </c>
      <c r="R1917">
        <v>9.5699999999999993E-2</v>
      </c>
    </row>
    <row r="1918" spans="1:18">
      <c r="A1918" t="s">
        <v>2083</v>
      </c>
      <c r="B1918" t="s">
        <v>2082</v>
      </c>
      <c r="D1918">
        <v>2021</v>
      </c>
      <c r="E1918" t="s">
        <v>2162</v>
      </c>
      <c r="F1918" t="s">
        <v>2301</v>
      </c>
      <c r="G1918">
        <v>-32.2709499999999</v>
      </c>
      <c r="H1918">
        <v>115.703716666666</v>
      </c>
      <c r="I1918" t="s">
        <v>2332</v>
      </c>
      <c r="J1918" t="s">
        <v>2256</v>
      </c>
      <c r="K1918">
        <v>45</v>
      </c>
      <c r="L1918">
        <v>46</v>
      </c>
      <c r="N1918">
        <v>1</v>
      </c>
      <c r="O1918">
        <v>1.5806</v>
      </c>
      <c r="R1918">
        <v>0.13289999999999999</v>
      </c>
    </row>
    <row r="1919" spans="1:18">
      <c r="A1919" t="s">
        <v>2083</v>
      </c>
      <c r="B1919" t="s">
        <v>2082</v>
      </c>
      <c r="D1919">
        <v>2021</v>
      </c>
      <c r="E1919" t="s">
        <v>2162</v>
      </c>
      <c r="F1919" t="s">
        <v>2301</v>
      </c>
      <c r="G1919">
        <v>-32.2709499999999</v>
      </c>
      <c r="H1919">
        <v>115.703716666666</v>
      </c>
      <c r="I1919" t="s">
        <v>2332</v>
      </c>
      <c r="J1919" t="s">
        <v>2256</v>
      </c>
      <c r="K1919">
        <v>46</v>
      </c>
      <c r="L1919">
        <v>47</v>
      </c>
      <c r="N1919">
        <v>1</v>
      </c>
      <c r="O1919">
        <v>1.5248999999999999</v>
      </c>
      <c r="R1919">
        <v>0.17</v>
      </c>
    </row>
    <row r="1920" spans="1:18">
      <c r="A1920" t="s">
        <v>2083</v>
      </c>
      <c r="B1920" t="s">
        <v>2082</v>
      </c>
      <c r="D1920">
        <v>2021</v>
      </c>
      <c r="E1920" t="s">
        <v>2162</v>
      </c>
      <c r="F1920" t="s">
        <v>2301</v>
      </c>
      <c r="G1920">
        <v>-32.2709499999999</v>
      </c>
      <c r="H1920">
        <v>115.703716666666</v>
      </c>
      <c r="I1920" t="s">
        <v>2332</v>
      </c>
      <c r="J1920" t="s">
        <v>2256</v>
      </c>
      <c r="K1920">
        <v>47</v>
      </c>
      <c r="L1920">
        <v>48</v>
      </c>
      <c r="N1920">
        <v>1</v>
      </c>
      <c r="O1920">
        <v>1.4863</v>
      </c>
      <c r="R1920">
        <v>0.1807</v>
      </c>
    </row>
    <row r="1921" spans="1:18">
      <c r="A1921" t="s">
        <v>2083</v>
      </c>
      <c r="B1921" t="s">
        <v>2082</v>
      </c>
      <c r="D1921">
        <v>2021</v>
      </c>
      <c r="E1921" t="s">
        <v>2162</v>
      </c>
      <c r="F1921" t="s">
        <v>2301</v>
      </c>
      <c r="G1921">
        <v>-32.2709499999999</v>
      </c>
      <c r="H1921">
        <v>115.703716666666</v>
      </c>
      <c r="I1921" t="s">
        <v>2332</v>
      </c>
      <c r="J1921" t="s">
        <v>2256</v>
      </c>
      <c r="K1921">
        <v>48</v>
      </c>
      <c r="L1921">
        <v>49</v>
      </c>
      <c r="N1921">
        <v>1</v>
      </c>
      <c r="O1921">
        <v>1.3621000000000001</v>
      </c>
      <c r="R1921">
        <v>0.1807</v>
      </c>
    </row>
    <row r="1922" spans="1:18">
      <c r="A1922" t="s">
        <v>2083</v>
      </c>
      <c r="B1922" t="s">
        <v>2082</v>
      </c>
      <c r="D1922">
        <v>2021</v>
      </c>
      <c r="E1922" t="s">
        <v>2162</v>
      </c>
      <c r="F1922" t="s">
        <v>2301</v>
      </c>
      <c r="G1922">
        <v>-32.2709499999999</v>
      </c>
      <c r="H1922">
        <v>115.703716666666</v>
      </c>
      <c r="I1922" t="s">
        <v>2332</v>
      </c>
      <c r="J1922" t="s">
        <v>2256</v>
      </c>
      <c r="K1922">
        <v>49</v>
      </c>
      <c r="L1922">
        <v>50</v>
      </c>
      <c r="N1922">
        <v>1</v>
      </c>
      <c r="O1922">
        <v>1.8408</v>
      </c>
      <c r="R1922">
        <v>0.1915</v>
      </c>
    </row>
    <row r="1923" spans="1:18">
      <c r="A1923" t="s">
        <v>2083</v>
      </c>
      <c r="B1923" t="s">
        <v>2082</v>
      </c>
      <c r="D1923">
        <v>2021</v>
      </c>
      <c r="E1923" t="s">
        <v>2162</v>
      </c>
      <c r="F1923" t="s">
        <v>2301</v>
      </c>
      <c r="G1923">
        <v>-32.2709499999999</v>
      </c>
      <c r="H1923">
        <v>115.703716666666</v>
      </c>
      <c r="I1923" t="s">
        <v>2332</v>
      </c>
      <c r="J1923" t="s">
        <v>2256</v>
      </c>
      <c r="K1923">
        <v>50</v>
      </c>
      <c r="L1923">
        <v>51</v>
      </c>
      <c r="N1923">
        <v>1</v>
      </c>
      <c r="O1923">
        <v>1.6524000000000001</v>
      </c>
      <c r="R1923">
        <v>0.18010000000000001</v>
      </c>
    </row>
    <row r="1924" spans="1:18">
      <c r="A1924" t="s">
        <v>2083</v>
      </c>
      <c r="B1924" t="s">
        <v>2082</v>
      </c>
      <c r="D1924">
        <v>2021</v>
      </c>
      <c r="E1924" t="s">
        <v>2162</v>
      </c>
      <c r="F1924" t="s">
        <v>2301</v>
      </c>
      <c r="G1924">
        <v>-32.2709499999999</v>
      </c>
      <c r="H1924">
        <v>115.703716666666</v>
      </c>
      <c r="I1924" t="s">
        <v>2332</v>
      </c>
      <c r="J1924" t="s">
        <v>2256</v>
      </c>
      <c r="K1924">
        <v>51</v>
      </c>
      <c r="L1924">
        <v>52</v>
      </c>
      <c r="N1924">
        <v>1</v>
      </c>
      <c r="O1924">
        <v>1.7092000000000001</v>
      </c>
      <c r="R1924">
        <v>0.18010000000000001</v>
      </c>
    </row>
    <row r="1925" spans="1:18">
      <c r="A1925" t="s">
        <v>2083</v>
      </c>
      <c r="B1925" t="s">
        <v>2082</v>
      </c>
      <c r="D1925">
        <v>2021</v>
      </c>
      <c r="E1925" t="s">
        <v>2162</v>
      </c>
      <c r="F1925" t="s">
        <v>2301</v>
      </c>
      <c r="G1925">
        <v>-32.2709499999999</v>
      </c>
      <c r="H1925">
        <v>115.703716666666</v>
      </c>
      <c r="I1925" t="s">
        <v>2332</v>
      </c>
      <c r="J1925" t="s">
        <v>2256</v>
      </c>
      <c r="K1925">
        <v>52</v>
      </c>
      <c r="L1925">
        <v>53</v>
      </c>
      <c r="N1925">
        <v>1</v>
      </c>
      <c r="O1925">
        <v>1.431</v>
      </c>
      <c r="R1925">
        <v>0.18010000000000001</v>
      </c>
    </row>
    <row r="1926" spans="1:18">
      <c r="A1926" t="s">
        <v>2083</v>
      </c>
      <c r="B1926" t="s">
        <v>2082</v>
      </c>
      <c r="D1926">
        <v>2021</v>
      </c>
      <c r="E1926" t="s">
        <v>2162</v>
      </c>
      <c r="F1926" t="s">
        <v>2301</v>
      </c>
      <c r="G1926">
        <v>-32.2709499999999</v>
      </c>
      <c r="H1926">
        <v>115.703716666666</v>
      </c>
      <c r="I1926" t="s">
        <v>2332</v>
      </c>
      <c r="J1926" t="s">
        <v>2256</v>
      </c>
      <c r="K1926">
        <v>53</v>
      </c>
      <c r="L1926">
        <v>54</v>
      </c>
      <c r="N1926">
        <v>1</v>
      </c>
      <c r="O1926">
        <v>1.508</v>
      </c>
      <c r="R1926">
        <v>0.18010000000000001</v>
      </c>
    </row>
    <row r="1927" spans="1:18">
      <c r="A1927" t="s">
        <v>2083</v>
      </c>
      <c r="B1927" t="s">
        <v>2082</v>
      </c>
      <c r="D1927">
        <v>2021</v>
      </c>
      <c r="E1927" t="s">
        <v>2162</v>
      </c>
      <c r="F1927" t="s">
        <v>2301</v>
      </c>
      <c r="G1927">
        <v>-32.2709499999999</v>
      </c>
      <c r="H1927">
        <v>115.703716666666</v>
      </c>
      <c r="I1927" t="s">
        <v>2332</v>
      </c>
      <c r="J1927" t="s">
        <v>2256</v>
      </c>
      <c r="K1927">
        <v>54</v>
      </c>
      <c r="L1927">
        <v>55</v>
      </c>
      <c r="N1927">
        <v>1</v>
      </c>
      <c r="O1927">
        <v>1.6217999999999999</v>
      </c>
      <c r="R1927">
        <v>0.16869999999999999</v>
      </c>
    </row>
    <row r="1928" spans="1:18">
      <c r="A1928" t="s">
        <v>2083</v>
      </c>
      <c r="B1928" t="s">
        <v>2082</v>
      </c>
      <c r="D1928">
        <v>2021</v>
      </c>
      <c r="E1928" t="s">
        <v>2162</v>
      </c>
      <c r="F1928" t="s">
        <v>2301</v>
      </c>
      <c r="G1928">
        <v>-32.2709499999999</v>
      </c>
      <c r="H1928">
        <v>115.703716666666</v>
      </c>
      <c r="I1928" t="s">
        <v>2332</v>
      </c>
      <c r="J1928" t="s">
        <v>2256</v>
      </c>
      <c r="K1928">
        <v>55</v>
      </c>
      <c r="L1928">
        <v>56</v>
      </c>
      <c r="N1928">
        <v>1</v>
      </c>
      <c r="O1928">
        <v>1.5798000000000001</v>
      </c>
      <c r="R1928">
        <v>0.1573</v>
      </c>
    </row>
    <row r="1929" spans="1:18">
      <c r="A1929" t="s">
        <v>2083</v>
      </c>
      <c r="B1929" t="s">
        <v>2082</v>
      </c>
      <c r="D1929">
        <v>2021</v>
      </c>
      <c r="E1929" t="s">
        <v>2162</v>
      </c>
      <c r="F1929" t="s">
        <v>2301</v>
      </c>
      <c r="G1929">
        <v>-32.2709499999999</v>
      </c>
      <c r="H1929">
        <v>115.703716666666</v>
      </c>
      <c r="I1929" t="s">
        <v>2332</v>
      </c>
      <c r="J1929" t="s">
        <v>2256</v>
      </c>
      <c r="K1929">
        <v>56</v>
      </c>
      <c r="L1929">
        <v>57</v>
      </c>
      <c r="N1929">
        <v>1</v>
      </c>
      <c r="O1929">
        <v>1.3211999999999999</v>
      </c>
      <c r="R1929">
        <v>0.1573</v>
      </c>
    </row>
    <row r="1930" spans="1:18">
      <c r="A1930" t="s">
        <v>2083</v>
      </c>
      <c r="B1930" t="s">
        <v>2082</v>
      </c>
      <c r="D1930">
        <v>2021</v>
      </c>
      <c r="E1930" t="s">
        <v>2162</v>
      </c>
      <c r="F1930" t="s">
        <v>2301</v>
      </c>
      <c r="G1930">
        <v>-32.2709499999999</v>
      </c>
      <c r="H1930">
        <v>115.703716666666</v>
      </c>
      <c r="I1930" t="s">
        <v>2332</v>
      </c>
      <c r="J1930" t="s">
        <v>2256</v>
      </c>
      <c r="K1930">
        <v>57</v>
      </c>
      <c r="L1930">
        <v>58</v>
      </c>
      <c r="N1930">
        <v>1</v>
      </c>
      <c r="O1930">
        <v>1.3030999999999999</v>
      </c>
      <c r="R1930">
        <v>0.1573</v>
      </c>
    </row>
    <row r="1931" spans="1:18">
      <c r="A1931" t="s">
        <v>2083</v>
      </c>
      <c r="B1931" t="s">
        <v>2082</v>
      </c>
      <c r="D1931">
        <v>2021</v>
      </c>
      <c r="E1931" t="s">
        <v>2162</v>
      </c>
      <c r="F1931" t="s">
        <v>2301</v>
      </c>
      <c r="G1931">
        <v>-32.2709499999999</v>
      </c>
      <c r="H1931">
        <v>115.703716666666</v>
      </c>
      <c r="I1931" t="s">
        <v>2332</v>
      </c>
      <c r="J1931" t="s">
        <v>2256</v>
      </c>
      <c r="K1931">
        <v>58</v>
      </c>
      <c r="L1931">
        <v>59</v>
      </c>
      <c r="N1931">
        <v>1</v>
      </c>
      <c r="O1931">
        <v>1.3856999999999999</v>
      </c>
      <c r="R1931">
        <v>0.1573</v>
      </c>
    </row>
    <row r="1932" spans="1:18">
      <c r="A1932" t="s">
        <v>2083</v>
      </c>
      <c r="B1932" t="s">
        <v>2082</v>
      </c>
      <c r="D1932">
        <v>2021</v>
      </c>
      <c r="E1932" t="s">
        <v>2162</v>
      </c>
      <c r="F1932" t="s">
        <v>2301</v>
      </c>
      <c r="G1932">
        <v>-32.2709499999999</v>
      </c>
      <c r="H1932">
        <v>115.703716666666</v>
      </c>
      <c r="I1932" t="s">
        <v>2332</v>
      </c>
      <c r="J1932" t="s">
        <v>2256</v>
      </c>
      <c r="K1932">
        <v>59</v>
      </c>
      <c r="L1932">
        <v>60</v>
      </c>
      <c r="N1932">
        <v>1</v>
      </c>
      <c r="O1932">
        <v>1.2197</v>
      </c>
      <c r="R1932">
        <v>0.1459</v>
      </c>
    </row>
    <row r="1933" spans="1:18">
      <c r="A1933" t="s">
        <v>2083</v>
      </c>
      <c r="B1933" t="s">
        <v>2082</v>
      </c>
      <c r="D1933">
        <v>2021</v>
      </c>
      <c r="E1933" t="s">
        <v>2162</v>
      </c>
      <c r="F1933" t="s">
        <v>2301</v>
      </c>
      <c r="G1933">
        <v>-32.2709499999999</v>
      </c>
      <c r="H1933">
        <v>115.703716666666</v>
      </c>
      <c r="I1933" t="s">
        <v>2332</v>
      </c>
      <c r="J1933" t="s">
        <v>2256</v>
      </c>
      <c r="K1933">
        <v>60</v>
      </c>
      <c r="L1933">
        <v>61</v>
      </c>
      <c r="N1933">
        <v>1</v>
      </c>
      <c r="O1933">
        <v>1.7099</v>
      </c>
      <c r="R1933">
        <v>0.14050000000000001</v>
      </c>
    </row>
    <row r="1934" spans="1:18">
      <c r="A1934" t="s">
        <v>2083</v>
      </c>
      <c r="B1934" t="s">
        <v>2082</v>
      </c>
      <c r="D1934">
        <v>2021</v>
      </c>
      <c r="E1934" t="s">
        <v>2162</v>
      </c>
      <c r="F1934" t="s">
        <v>2301</v>
      </c>
      <c r="G1934">
        <v>-32.2709499999999</v>
      </c>
      <c r="H1934">
        <v>115.703716666666</v>
      </c>
      <c r="I1934" t="s">
        <v>2332</v>
      </c>
      <c r="J1934" t="s">
        <v>2256</v>
      </c>
      <c r="K1934">
        <v>61</v>
      </c>
      <c r="L1934">
        <v>62</v>
      </c>
      <c r="N1934">
        <v>1</v>
      </c>
      <c r="O1934">
        <v>1.8528</v>
      </c>
      <c r="R1934">
        <v>0.14050000000000001</v>
      </c>
    </row>
    <row r="1935" spans="1:18">
      <c r="A1935" t="s">
        <v>2083</v>
      </c>
      <c r="B1935" t="s">
        <v>2082</v>
      </c>
      <c r="D1935">
        <v>2021</v>
      </c>
      <c r="E1935" t="s">
        <v>2162</v>
      </c>
      <c r="F1935" t="s">
        <v>2301</v>
      </c>
      <c r="G1935">
        <v>-32.2709499999999</v>
      </c>
      <c r="H1935">
        <v>115.703716666666</v>
      </c>
      <c r="I1935" t="s">
        <v>2332</v>
      </c>
      <c r="J1935" t="s">
        <v>2256</v>
      </c>
      <c r="K1935">
        <v>62</v>
      </c>
      <c r="L1935">
        <v>63</v>
      </c>
      <c r="N1935">
        <v>1</v>
      </c>
      <c r="O1935">
        <v>1.5569</v>
      </c>
      <c r="R1935">
        <v>0.14050000000000001</v>
      </c>
    </row>
    <row r="1936" spans="1:18">
      <c r="A1936" t="s">
        <v>2083</v>
      </c>
      <c r="B1936" t="s">
        <v>2082</v>
      </c>
      <c r="D1936">
        <v>2021</v>
      </c>
      <c r="E1936" t="s">
        <v>2162</v>
      </c>
      <c r="F1936" t="s">
        <v>2301</v>
      </c>
      <c r="G1936">
        <v>-32.2709499999999</v>
      </c>
      <c r="H1936">
        <v>115.703716666666</v>
      </c>
      <c r="I1936" t="s">
        <v>2332</v>
      </c>
      <c r="J1936" t="s">
        <v>2256</v>
      </c>
      <c r="K1936">
        <v>63</v>
      </c>
      <c r="L1936">
        <v>64</v>
      </c>
      <c r="N1936">
        <v>1</v>
      </c>
      <c r="O1936">
        <v>1.5569</v>
      </c>
      <c r="R1936">
        <v>0.14050000000000001</v>
      </c>
    </row>
    <row r="1937" spans="1:18">
      <c r="A1937" t="s">
        <v>2083</v>
      </c>
      <c r="B1937" t="s">
        <v>2082</v>
      </c>
      <c r="D1937">
        <v>2021</v>
      </c>
      <c r="E1937" t="s">
        <v>2162</v>
      </c>
      <c r="F1937" t="s">
        <v>2301</v>
      </c>
      <c r="G1937">
        <v>-32.2709499999999</v>
      </c>
      <c r="H1937">
        <v>115.703716666666</v>
      </c>
      <c r="I1937" t="s">
        <v>2332</v>
      </c>
      <c r="J1937" t="s">
        <v>2256</v>
      </c>
      <c r="K1937">
        <v>64</v>
      </c>
      <c r="L1937">
        <v>65</v>
      </c>
      <c r="N1937">
        <v>1</v>
      </c>
      <c r="O1937">
        <v>1.4677</v>
      </c>
      <c r="R1937">
        <v>0.13500000000000001</v>
      </c>
    </row>
    <row r="1938" spans="1:18">
      <c r="A1938" t="s">
        <v>2083</v>
      </c>
      <c r="B1938" t="s">
        <v>2082</v>
      </c>
      <c r="D1938">
        <v>2021</v>
      </c>
      <c r="E1938" t="s">
        <v>2162</v>
      </c>
      <c r="F1938" t="s">
        <v>2301</v>
      </c>
      <c r="G1938">
        <v>-32.2709499999999</v>
      </c>
      <c r="H1938">
        <v>115.703716666666</v>
      </c>
      <c r="I1938" t="s">
        <v>2332</v>
      </c>
      <c r="J1938" t="s">
        <v>2256</v>
      </c>
      <c r="K1938">
        <v>65</v>
      </c>
      <c r="L1938">
        <v>66</v>
      </c>
      <c r="N1938">
        <v>1</v>
      </c>
      <c r="O1938">
        <v>1.4724999999999999</v>
      </c>
      <c r="R1938">
        <v>0.1295</v>
      </c>
    </row>
    <row r="1939" spans="1:18">
      <c r="A1939" t="s">
        <v>2083</v>
      </c>
      <c r="B1939" t="s">
        <v>2082</v>
      </c>
      <c r="D1939">
        <v>2021</v>
      </c>
      <c r="E1939" t="s">
        <v>2162</v>
      </c>
      <c r="F1939" t="s">
        <v>2301</v>
      </c>
      <c r="G1939">
        <v>-32.2709499999999</v>
      </c>
      <c r="H1939">
        <v>115.703716666666</v>
      </c>
      <c r="I1939" t="s">
        <v>2332</v>
      </c>
      <c r="J1939" t="s">
        <v>2256</v>
      </c>
      <c r="K1939">
        <v>66</v>
      </c>
      <c r="L1939">
        <v>67</v>
      </c>
      <c r="N1939">
        <v>1</v>
      </c>
      <c r="O1939">
        <v>1.3499000000000001</v>
      </c>
      <c r="R1939">
        <v>0.1295</v>
      </c>
    </row>
    <row r="1940" spans="1:18">
      <c r="A1940" t="s">
        <v>2083</v>
      </c>
      <c r="B1940" t="s">
        <v>2082</v>
      </c>
      <c r="D1940">
        <v>2021</v>
      </c>
      <c r="E1940" t="s">
        <v>2162</v>
      </c>
      <c r="F1940" t="s">
        <v>2301</v>
      </c>
      <c r="G1940">
        <v>-32.2709499999999</v>
      </c>
      <c r="H1940">
        <v>115.703716666666</v>
      </c>
      <c r="I1940" t="s">
        <v>2332</v>
      </c>
      <c r="J1940" t="s">
        <v>2256</v>
      </c>
      <c r="K1940">
        <v>67</v>
      </c>
      <c r="L1940">
        <v>68</v>
      </c>
      <c r="N1940">
        <v>1</v>
      </c>
      <c r="O1940">
        <v>1.4021999999999999</v>
      </c>
      <c r="R1940">
        <v>0.1295</v>
      </c>
    </row>
    <row r="1941" spans="1:18">
      <c r="A1941" t="s">
        <v>2083</v>
      </c>
      <c r="B1941" t="s">
        <v>2082</v>
      </c>
      <c r="D1941">
        <v>2021</v>
      </c>
      <c r="E1941" t="s">
        <v>2162</v>
      </c>
      <c r="F1941" t="s">
        <v>2301</v>
      </c>
      <c r="G1941">
        <v>-32.2709499999999</v>
      </c>
      <c r="H1941">
        <v>115.703716666666</v>
      </c>
      <c r="I1941" t="s">
        <v>2332</v>
      </c>
      <c r="J1941" t="s">
        <v>2256</v>
      </c>
      <c r="K1941">
        <v>68</v>
      </c>
      <c r="L1941">
        <v>69</v>
      </c>
      <c r="N1941">
        <v>1</v>
      </c>
      <c r="O1941">
        <v>1.5163</v>
      </c>
      <c r="R1941">
        <v>0.1295</v>
      </c>
    </row>
    <row r="1942" spans="1:18">
      <c r="A1942" t="s">
        <v>2083</v>
      </c>
      <c r="B1942" t="s">
        <v>2082</v>
      </c>
      <c r="D1942">
        <v>2021</v>
      </c>
      <c r="E1942" t="s">
        <v>2162</v>
      </c>
      <c r="F1942" t="s">
        <v>2301</v>
      </c>
      <c r="G1942">
        <v>-32.2709499999999</v>
      </c>
      <c r="H1942">
        <v>115.703716666666</v>
      </c>
      <c r="I1942" t="s">
        <v>2332</v>
      </c>
      <c r="J1942" t="s">
        <v>2256</v>
      </c>
      <c r="K1942">
        <v>69</v>
      </c>
      <c r="L1942">
        <v>70</v>
      </c>
      <c r="N1942">
        <v>1</v>
      </c>
      <c r="O1942">
        <v>1.5470999999999999</v>
      </c>
      <c r="R1942">
        <v>0.124</v>
      </c>
    </row>
    <row r="1943" spans="1:18">
      <c r="A1943" t="s">
        <v>2083</v>
      </c>
      <c r="B1943" t="s">
        <v>2082</v>
      </c>
      <c r="D1943">
        <v>2021</v>
      </c>
      <c r="E1943" t="s">
        <v>2162</v>
      </c>
      <c r="F1943" t="s">
        <v>2301</v>
      </c>
      <c r="G1943">
        <v>-32.2709499999999</v>
      </c>
      <c r="H1943">
        <v>115.703716666666</v>
      </c>
      <c r="I1943" t="s">
        <v>2332</v>
      </c>
      <c r="J1943" t="s">
        <v>2256</v>
      </c>
      <c r="K1943">
        <v>70</v>
      </c>
      <c r="L1943">
        <v>71</v>
      </c>
      <c r="N1943">
        <v>1</v>
      </c>
      <c r="O1943">
        <v>1.4631000000000001</v>
      </c>
      <c r="R1943">
        <v>0.13639999999999999</v>
      </c>
    </row>
    <row r="1944" spans="1:18">
      <c r="A1944" t="s">
        <v>2083</v>
      </c>
      <c r="B1944" t="s">
        <v>2082</v>
      </c>
      <c r="D1944">
        <v>2021</v>
      </c>
      <c r="E1944" t="s">
        <v>2162</v>
      </c>
      <c r="F1944" t="s">
        <v>2301</v>
      </c>
      <c r="G1944">
        <v>-32.2709499999999</v>
      </c>
      <c r="H1944">
        <v>115.703716666666</v>
      </c>
      <c r="I1944" t="s">
        <v>2332</v>
      </c>
      <c r="J1944" t="s">
        <v>2256</v>
      </c>
      <c r="K1944">
        <v>71</v>
      </c>
      <c r="L1944">
        <v>72</v>
      </c>
      <c r="N1944">
        <v>1</v>
      </c>
      <c r="O1944">
        <v>1.246</v>
      </c>
      <c r="R1944">
        <v>0.13639999999999999</v>
      </c>
    </row>
    <row r="1945" spans="1:18">
      <c r="A1945" t="s">
        <v>2083</v>
      </c>
      <c r="B1945" t="s">
        <v>2082</v>
      </c>
      <c r="D1945">
        <v>2021</v>
      </c>
      <c r="E1945" t="s">
        <v>2162</v>
      </c>
      <c r="F1945" t="s">
        <v>2301</v>
      </c>
      <c r="G1945">
        <v>-32.2709499999999</v>
      </c>
      <c r="H1945">
        <v>115.703716666666</v>
      </c>
      <c r="I1945" t="s">
        <v>2332</v>
      </c>
      <c r="J1945" t="s">
        <v>2256</v>
      </c>
      <c r="K1945">
        <v>72</v>
      </c>
      <c r="L1945">
        <v>73</v>
      </c>
      <c r="N1945">
        <v>1</v>
      </c>
      <c r="O1945">
        <v>1.4782</v>
      </c>
      <c r="R1945">
        <v>0.13639999999999999</v>
      </c>
    </row>
    <row r="1946" spans="1:18">
      <c r="A1946" t="s">
        <v>2083</v>
      </c>
      <c r="B1946" t="s">
        <v>2082</v>
      </c>
      <c r="D1946">
        <v>2021</v>
      </c>
      <c r="E1946" t="s">
        <v>2162</v>
      </c>
      <c r="F1946" t="s">
        <v>2301</v>
      </c>
      <c r="G1946">
        <v>-32.2709499999999</v>
      </c>
      <c r="H1946">
        <v>115.703716666666</v>
      </c>
      <c r="I1946" t="s">
        <v>2332</v>
      </c>
      <c r="J1946" t="s">
        <v>2256</v>
      </c>
      <c r="K1946">
        <v>73</v>
      </c>
      <c r="L1946">
        <v>74</v>
      </c>
      <c r="N1946">
        <v>1</v>
      </c>
      <c r="O1946">
        <v>0.9758</v>
      </c>
      <c r="R1946">
        <v>0.13639999999999999</v>
      </c>
    </row>
    <row r="1947" spans="1:18">
      <c r="A1947" t="s">
        <v>2083</v>
      </c>
      <c r="B1947" t="s">
        <v>2082</v>
      </c>
      <c r="D1947">
        <v>2021</v>
      </c>
      <c r="E1947" t="s">
        <v>2162</v>
      </c>
      <c r="F1947" t="s">
        <v>2301</v>
      </c>
      <c r="G1947">
        <v>-32.2709499999999</v>
      </c>
      <c r="H1947">
        <v>115.703716666666</v>
      </c>
      <c r="I1947" t="s">
        <v>2332</v>
      </c>
      <c r="J1947" t="s">
        <v>2256</v>
      </c>
      <c r="K1947">
        <v>74</v>
      </c>
      <c r="L1947">
        <v>75</v>
      </c>
      <c r="N1947">
        <v>1</v>
      </c>
      <c r="O1947">
        <v>1.5593999999999999</v>
      </c>
      <c r="R1947">
        <v>0.1487</v>
      </c>
    </row>
    <row r="1948" spans="1:18">
      <c r="A1948" t="s">
        <v>2083</v>
      </c>
      <c r="B1948" t="s">
        <v>2082</v>
      </c>
      <c r="D1948">
        <v>2021</v>
      </c>
      <c r="E1948" t="s">
        <v>2162</v>
      </c>
      <c r="F1948" t="s">
        <v>2301</v>
      </c>
      <c r="G1948">
        <v>-32.2709499999999</v>
      </c>
      <c r="H1948">
        <v>115.703716666666</v>
      </c>
      <c r="I1948" t="s">
        <v>2332</v>
      </c>
      <c r="J1948" t="s">
        <v>2256</v>
      </c>
      <c r="K1948">
        <v>75</v>
      </c>
      <c r="L1948">
        <v>76</v>
      </c>
      <c r="N1948">
        <v>1</v>
      </c>
      <c r="O1948">
        <v>1.4376</v>
      </c>
      <c r="R1948">
        <v>0.161</v>
      </c>
    </row>
    <row r="1949" spans="1:18">
      <c r="A1949" t="s">
        <v>2083</v>
      </c>
      <c r="B1949" t="s">
        <v>2082</v>
      </c>
      <c r="D1949">
        <v>2021</v>
      </c>
      <c r="E1949" t="s">
        <v>2162</v>
      </c>
      <c r="F1949" t="s">
        <v>2301</v>
      </c>
      <c r="G1949">
        <v>-32.2709499999999</v>
      </c>
      <c r="H1949">
        <v>115.703716666666</v>
      </c>
      <c r="I1949" t="s">
        <v>2332</v>
      </c>
      <c r="J1949" t="s">
        <v>2256</v>
      </c>
      <c r="K1949">
        <v>76</v>
      </c>
      <c r="L1949">
        <v>77</v>
      </c>
      <c r="N1949">
        <v>1</v>
      </c>
      <c r="O1949">
        <v>1.3737999999999999</v>
      </c>
      <c r="R1949">
        <v>0.161</v>
      </c>
    </row>
    <row r="1950" spans="1:18">
      <c r="A1950" t="s">
        <v>2083</v>
      </c>
      <c r="B1950" t="s">
        <v>2082</v>
      </c>
      <c r="D1950">
        <v>2021</v>
      </c>
      <c r="E1950" t="s">
        <v>2162</v>
      </c>
      <c r="F1950" t="s">
        <v>2301</v>
      </c>
      <c r="G1950">
        <v>-32.2709499999999</v>
      </c>
      <c r="H1950">
        <v>115.703716666666</v>
      </c>
      <c r="I1950" t="s">
        <v>2332</v>
      </c>
      <c r="J1950" t="s">
        <v>2256</v>
      </c>
      <c r="K1950">
        <v>77</v>
      </c>
      <c r="L1950">
        <v>78</v>
      </c>
      <c r="N1950">
        <v>1</v>
      </c>
      <c r="O1950">
        <v>1.3908</v>
      </c>
      <c r="R1950">
        <v>0.161</v>
      </c>
    </row>
    <row r="1951" spans="1:18">
      <c r="A1951" t="s">
        <v>2083</v>
      </c>
      <c r="B1951" t="s">
        <v>2082</v>
      </c>
      <c r="D1951">
        <v>2021</v>
      </c>
      <c r="E1951" t="s">
        <v>2162</v>
      </c>
      <c r="F1951" t="s">
        <v>2301</v>
      </c>
      <c r="G1951">
        <v>-32.2709499999999</v>
      </c>
      <c r="H1951">
        <v>115.703716666666</v>
      </c>
      <c r="I1951" t="s">
        <v>2332</v>
      </c>
      <c r="J1951" t="s">
        <v>2256</v>
      </c>
      <c r="K1951">
        <v>78</v>
      </c>
      <c r="L1951">
        <v>79</v>
      </c>
      <c r="N1951">
        <v>1</v>
      </c>
      <c r="O1951">
        <v>1.7948</v>
      </c>
      <c r="R1951">
        <v>0.161</v>
      </c>
    </row>
    <row r="1952" spans="1:18">
      <c r="A1952" t="s">
        <v>2083</v>
      </c>
      <c r="B1952" t="s">
        <v>2082</v>
      </c>
      <c r="D1952">
        <v>2021</v>
      </c>
      <c r="E1952" t="s">
        <v>2162</v>
      </c>
      <c r="F1952" t="s">
        <v>2301</v>
      </c>
      <c r="G1952">
        <v>-32.2709499999999</v>
      </c>
      <c r="H1952">
        <v>115.703716666666</v>
      </c>
      <c r="I1952" t="s">
        <v>2332</v>
      </c>
      <c r="J1952" t="s">
        <v>2256</v>
      </c>
      <c r="K1952">
        <v>79</v>
      </c>
      <c r="L1952">
        <v>80</v>
      </c>
      <c r="N1952">
        <v>1</v>
      </c>
      <c r="O1952">
        <v>1.2834000000000001</v>
      </c>
      <c r="R1952">
        <v>0.1734</v>
      </c>
    </row>
    <row r="1953" spans="1:18">
      <c r="A1953" t="s">
        <v>2083</v>
      </c>
      <c r="B1953" t="s">
        <v>2082</v>
      </c>
      <c r="D1953">
        <v>2021</v>
      </c>
      <c r="E1953" t="s">
        <v>2162</v>
      </c>
      <c r="F1953" t="s">
        <v>2301</v>
      </c>
      <c r="G1953">
        <v>-32.2709499999999</v>
      </c>
      <c r="H1953">
        <v>115.703716666666</v>
      </c>
      <c r="I1953" t="s">
        <v>2332</v>
      </c>
      <c r="J1953" t="s">
        <v>2256</v>
      </c>
      <c r="K1953">
        <v>80</v>
      </c>
      <c r="L1953">
        <v>81</v>
      </c>
      <c r="N1953">
        <v>1</v>
      </c>
      <c r="O1953">
        <v>1.7214</v>
      </c>
    </row>
    <row r="1954" spans="1:18">
      <c r="A1954" t="s">
        <v>2083</v>
      </c>
      <c r="B1954" t="s">
        <v>2082</v>
      </c>
      <c r="D1954">
        <v>2021</v>
      </c>
      <c r="E1954" t="s">
        <v>2162</v>
      </c>
      <c r="F1954" t="s">
        <v>2301</v>
      </c>
      <c r="G1954">
        <v>-32.2709499999999</v>
      </c>
      <c r="H1954">
        <v>115.703716666666</v>
      </c>
      <c r="I1954" t="s">
        <v>2332</v>
      </c>
      <c r="J1954" t="s">
        <v>2256</v>
      </c>
      <c r="K1954">
        <v>81</v>
      </c>
      <c r="L1954">
        <v>82</v>
      </c>
      <c r="N1954">
        <v>1</v>
      </c>
      <c r="O1954">
        <v>1.8062</v>
      </c>
    </row>
    <row r="1955" spans="1:18">
      <c r="A1955" t="s">
        <v>2083</v>
      </c>
      <c r="B1955" t="s">
        <v>2082</v>
      </c>
      <c r="D1955">
        <v>2021</v>
      </c>
      <c r="E1955" t="s">
        <v>2162</v>
      </c>
      <c r="F1955" t="s">
        <v>2301</v>
      </c>
      <c r="G1955">
        <v>-32.2709499999999</v>
      </c>
      <c r="H1955">
        <v>115.703716666666</v>
      </c>
      <c r="I1955" t="s">
        <v>2332</v>
      </c>
      <c r="J1955" t="s">
        <v>2256</v>
      </c>
      <c r="K1955">
        <v>82</v>
      </c>
      <c r="L1955">
        <v>83</v>
      </c>
      <c r="N1955">
        <v>1</v>
      </c>
      <c r="O1955">
        <v>1.6693</v>
      </c>
    </row>
    <row r="1956" spans="1:18">
      <c r="A1956" t="s">
        <v>2083</v>
      </c>
      <c r="B1956" t="s">
        <v>2082</v>
      </c>
      <c r="D1956">
        <v>2021</v>
      </c>
      <c r="E1956" t="s">
        <v>2162</v>
      </c>
      <c r="F1956" t="s">
        <v>2301</v>
      </c>
      <c r="G1956">
        <v>-32.2709499999999</v>
      </c>
      <c r="H1956">
        <v>115.703716666666</v>
      </c>
      <c r="I1956" t="s">
        <v>2332</v>
      </c>
      <c r="J1956" t="s">
        <v>2256</v>
      </c>
      <c r="K1956">
        <v>83</v>
      </c>
      <c r="L1956">
        <v>84</v>
      </c>
      <c r="N1956">
        <v>1</v>
      </c>
      <c r="O1956">
        <v>1.6254999999999999</v>
      </c>
    </row>
    <row r="1957" spans="1:18">
      <c r="A1957" t="s">
        <v>2083</v>
      </c>
      <c r="B1957" t="s">
        <v>2082</v>
      </c>
      <c r="D1957">
        <v>2021</v>
      </c>
      <c r="E1957" t="s">
        <v>842</v>
      </c>
      <c r="F1957" t="s">
        <v>2301</v>
      </c>
      <c r="G1957">
        <v>-25.777899999999899</v>
      </c>
      <c r="H1957">
        <v>113.448333333333</v>
      </c>
      <c r="I1957" t="s">
        <v>2332</v>
      </c>
      <c r="J1957" t="s">
        <v>2255</v>
      </c>
      <c r="K1957">
        <v>0</v>
      </c>
      <c r="L1957">
        <v>1</v>
      </c>
      <c r="N1957">
        <v>1</v>
      </c>
      <c r="O1957">
        <v>0.26819999999999999</v>
      </c>
      <c r="R1957">
        <v>8.6684000000000001</v>
      </c>
    </row>
    <row r="1958" spans="1:18">
      <c r="A1958" t="s">
        <v>2083</v>
      </c>
      <c r="B1958" t="s">
        <v>2082</v>
      </c>
      <c r="D1958">
        <v>2021</v>
      </c>
      <c r="E1958" t="s">
        <v>842</v>
      </c>
      <c r="F1958" t="s">
        <v>2301</v>
      </c>
      <c r="G1958">
        <v>-25.777899999999899</v>
      </c>
      <c r="H1958">
        <v>113.4483333</v>
      </c>
      <c r="I1958" t="s">
        <v>2332</v>
      </c>
      <c r="J1958" t="s">
        <v>2255</v>
      </c>
      <c r="K1958">
        <v>1</v>
      </c>
      <c r="L1958">
        <v>2</v>
      </c>
      <c r="N1958">
        <v>1</v>
      </c>
      <c r="O1958">
        <v>0.18909999999999999</v>
      </c>
      <c r="R1958">
        <v>3.4777</v>
      </c>
    </row>
    <row r="1959" spans="1:18">
      <c r="A1959" t="s">
        <v>2083</v>
      </c>
      <c r="B1959" t="s">
        <v>2082</v>
      </c>
      <c r="D1959">
        <v>2021</v>
      </c>
      <c r="E1959" t="s">
        <v>842</v>
      </c>
      <c r="F1959" t="s">
        <v>2301</v>
      </c>
      <c r="G1959">
        <v>-25.777899999999899</v>
      </c>
      <c r="H1959">
        <v>113.4483333</v>
      </c>
      <c r="I1959" t="s">
        <v>2332</v>
      </c>
      <c r="J1959" t="s">
        <v>2255</v>
      </c>
      <c r="K1959">
        <v>2</v>
      </c>
      <c r="L1959">
        <v>3</v>
      </c>
      <c r="N1959">
        <v>1</v>
      </c>
      <c r="O1959">
        <v>0.30730000000000002</v>
      </c>
      <c r="R1959">
        <v>6.1355000000000004</v>
      </c>
    </row>
    <row r="1960" spans="1:18">
      <c r="A1960" t="s">
        <v>2083</v>
      </c>
      <c r="B1960" t="s">
        <v>2082</v>
      </c>
      <c r="D1960">
        <v>2021</v>
      </c>
      <c r="E1960" t="s">
        <v>842</v>
      </c>
      <c r="F1960" t="s">
        <v>2301</v>
      </c>
      <c r="G1960">
        <v>-25.777899999999899</v>
      </c>
      <c r="H1960">
        <v>113.4483333</v>
      </c>
      <c r="I1960" t="s">
        <v>2332</v>
      </c>
      <c r="J1960" t="s">
        <v>2255</v>
      </c>
      <c r="K1960">
        <v>3</v>
      </c>
      <c r="L1960">
        <v>4</v>
      </c>
      <c r="N1960">
        <v>1</v>
      </c>
      <c r="O1960">
        <v>0.32369999999999999</v>
      </c>
      <c r="R1960">
        <v>4.8951000000000002</v>
      </c>
    </row>
    <row r="1961" spans="1:18">
      <c r="A1961" t="s">
        <v>2083</v>
      </c>
      <c r="B1961" t="s">
        <v>2082</v>
      </c>
      <c r="D1961">
        <v>2021</v>
      </c>
      <c r="E1961" t="s">
        <v>842</v>
      </c>
      <c r="F1961" t="s">
        <v>2301</v>
      </c>
      <c r="G1961">
        <v>-25.777899999999899</v>
      </c>
      <c r="H1961">
        <v>113.4483333</v>
      </c>
      <c r="I1961" t="s">
        <v>2332</v>
      </c>
      <c r="J1961" t="s">
        <v>2255</v>
      </c>
      <c r="K1961">
        <v>4</v>
      </c>
      <c r="L1961">
        <v>5</v>
      </c>
      <c r="N1961">
        <v>1</v>
      </c>
      <c r="O1961">
        <v>0.39560000000000001</v>
      </c>
      <c r="R1961">
        <v>7.0746000000000002</v>
      </c>
    </row>
    <row r="1962" spans="1:18">
      <c r="A1962" t="s">
        <v>2083</v>
      </c>
      <c r="B1962" t="s">
        <v>2082</v>
      </c>
      <c r="D1962">
        <v>2021</v>
      </c>
      <c r="E1962" t="s">
        <v>842</v>
      </c>
      <c r="F1962" t="s">
        <v>2301</v>
      </c>
      <c r="G1962">
        <v>-25.777899999999899</v>
      </c>
      <c r="H1962">
        <v>113.4483333</v>
      </c>
      <c r="I1962" t="s">
        <v>2332</v>
      </c>
      <c r="J1962" t="s">
        <v>2255</v>
      </c>
      <c r="K1962">
        <v>5</v>
      </c>
      <c r="L1962">
        <v>6</v>
      </c>
      <c r="N1962">
        <v>1</v>
      </c>
      <c r="O1962">
        <v>0.4778</v>
      </c>
      <c r="R1962">
        <v>5.4528999999999996</v>
      </c>
    </row>
    <row r="1963" spans="1:18">
      <c r="A1963" t="s">
        <v>2083</v>
      </c>
      <c r="B1963" t="s">
        <v>2082</v>
      </c>
      <c r="D1963">
        <v>2021</v>
      </c>
      <c r="E1963" t="s">
        <v>842</v>
      </c>
      <c r="F1963" t="s">
        <v>2301</v>
      </c>
      <c r="G1963">
        <v>-25.777899999999899</v>
      </c>
      <c r="H1963">
        <v>113.4483333</v>
      </c>
      <c r="I1963" t="s">
        <v>2332</v>
      </c>
      <c r="J1963" t="s">
        <v>2255</v>
      </c>
      <c r="K1963">
        <v>6</v>
      </c>
      <c r="L1963">
        <v>7</v>
      </c>
      <c r="N1963">
        <v>1</v>
      </c>
      <c r="O1963">
        <v>0.55269999999999997</v>
      </c>
      <c r="R1963">
        <v>3.8311999999999999</v>
      </c>
    </row>
    <row r="1964" spans="1:18">
      <c r="A1964" t="s">
        <v>2083</v>
      </c>
      <c r="B1964" t="s">
        <v>2082</v>
      </c>
      <c r="D1964">
        <v>2021</v>
      </c>
      <c r="E1964" t="s">
        <v>842</v>
      </c>
      <c r="F1964" t="s">
        <v>2301</v>
      </c>
      <c r="G1964">
        <v>-25.777899999999899</v>
      </c>
      <c r="H1964">
        <v>113.4483333</v>
      </c>
      <c r="I1964" t="s">
        <v>2332</v>
      </c>
      <c r="J1964" t="s">
        <v>2255</v>
      </c>
      <c r="K1964">
        <v>7</v>
      </c>
      <c r="L1964">
        <v>8</v>
      </c>
      <c r="N1964">
        <v>1</v>
      </c>
      <c r="O1964">
        <v>0.60250000000000004</v>
      </c>
      <c r="R1964">
        <v>6.4851999999999999</v>
      </c>
    </row>
    <row r="1965" spans="1:18">
      <c r="A1965" t="s">
        <v>2083</v>
      </c>
      <c r="B1965" t="s">
        <v>2082</v>
      </c>
      <c r="D1965">
        <v>2021</v>
      </c>
      <c r="E1965" t="s">
        <v>842</v>
      </c>
      <c r="F1965" t="s">
        <v>2301</v>
      </c>
      <c r="G1965">
        <v>-25.777899999999899</v>
      </c>
      <c r="H1965">
        <v>113.4483333</v>
      </c>
      <c r="I1965" t="s">
        <v>2332</v>
      </c>
      <c r="J1965" t="s">
        <v>2255</v>
      </c>
      <c r="K1965">
        <v>8</v>
      </c>
      <c r="L1965">
        <v>9</v>
      </c>
      <c r="N1965">
        <v>1</v>
      </c>
      <c r="O1965">
        <v>0.4844</v>
      </c>
      <c r="R1965">
        <v>4.1473000000000004</v>
      </c>
    </row>
    <row r="1966" spans="1:18">
      <c r="A1966" t="s">
        <v>2083</v>
      </c>
      <c r="B1966" t="s">
        <v>2082</v>
      </c>
      <c r="D1966">
        <v>2021</v>
      </c>
      <c r="E1966" t="s">
        <v>842</v>
      </c>
      <c r="F1966" t="s">
        <v>2301</v>
      </c>
      <c r="G1966">
        <v>-25.777899999999899</v>
      </c>
      <c r="H1966">
        <v>113.4483333</v>
      </c>
      <c r="I1966" t="s">
        <v>2332</v>
      </c>
      <c r="J1966" t="s">
        <v>2255</v>
      </c>
      <c r="K1966">
        <v>9</v>
      </c>
      <c r="L1966">
        <v>10</v>
      </c>
      <c r="N1966">
        <v>1</v>
      </c>
      <c r="O1966">
        <v>0.55810000000000004</v>
      </c>
      <c r="R1966">
        <v>1.8092999999999999</v>
      </c>
    </row>
    <row r="1967" spans="1:18">
      <c r="A1967" t="s">
        <v>2083</v>
      </c>
      <c r="B1967" t="s">
        <v>2082</v>
      </c>
      <c r="D1967">
        <v>2021</v>
      </c>
      <c r="E1967" t="s">
        <v>842</v>
      </c>
      <c r="F1967" t="s">
        <v>2301</v>
      </c>
      <c r="G1967">
        <v>-25.777899999999899</v>
      </c>
      <c r="H1967">
        <v>113.4483333</v>
      </c>
      <c r="I1967" t="s">
        <v>2332</v>
      </c>
      <c r="J1967" t="s">
        <v>2255</v>
      </c>
      <c r="K1967">
        <v>10</v>
      </c>
      <c r="L1967">
        <v>11</v>
      </c>
      <c r="N1967">
        <v>1</v>
      </c>
      <c r="O1967">
        <v>0.57440000000000002</v>
      </c>
      <c r="R1967">
        <v>1.7692000000000001</v>
      </c>
    </row>
    <row r="1968" spans="1:18">
      <c r="A1968" t="s">
        <v>2083</v>
      </c>
      <c r="B1968" t="s">
        <v>2082</v>
      </c>
      <c r="D1968">
        <v>2021</v>
      </c>
      <c r="E1968" t="s">
        <v>842</v>
      </c>
      <c r="F1968" t="s">
        <v>2301</v>
      </c>
      <c r="G1968">
        <v>-25.777899999999899</v>
      </c>
      <c r="H1968">
        <v>113.4483333</v>
      </c>
      <c r="I1968" t="s">
        <v>2332</v>
      </c>
      <c r="J1968" t="s">
        <v>2255</v>
      </c>
      <c r="K1968">
        <v>11</v>
      </c>
      <c r="L1968">
        <v>12</v>
      </c>
      <c r="N1968">
        <v>1</v>
      </c>
      <c r="O1968">
        <v>0.67830000000000001</v>
      </c>
      <c r="R1968">
        <v>1.8541000000000001</v>
      </c>
    </row>
    <row r="1969" spans="1:18">
      <c r="A1969" t="s">
        <v>2083</v>
      </c>
      <c r="B1969" t="s">
        <v>2082</v>
      </c>
      <c r="D1969">
        <v>2021</v>
      </c>
      <c r="E1969" t="s">
        <v>842</v>
      </c>
      <c r="F1969" t="s">
        <v>2301</v>
      </c>
      <c r="G1969">
        <v>-25.777899999999899</v>
      </c>
      <c r="H1969">
        <v>113.4483333</v>
      </c>
      <c r="I1969" t="s">
        <v>2332</v>
      </c>
      <c r="J1969" t="s">
        <v>2255</v>
      </c>
      <c r="K1969">
        <v>12</v>
      </c>
      <c r="L1969">
        <v>13</v>
      </c>
      <c r="N1969">
        <v>1</v>
      </c>
      <c r="O1969">
        <v>0.64539999999999997</v>
      </c>
      <c r="R1969">
        <v>1.9390000000000001</v>
      </c>
    </row>
    <row r="1970" spans="1:18">
      <c r="A1970" t="s">
        <v>2083</v>
      </c>
      <c r="B1970" t="s">
        <v>2082</v>
      </c>
      <c r="D1970">
        <v>2021</v>
      </c>
      <c r="E1970" t="s">
        <v>842</v>
      </c>
      <c r="F1970" t="s">
        <v>2301</v>
      </c>
      <c r="G1970">
        <v>-25.777899999999899</v>
      </c>
      <c r="H1970">
        <v>113.4483333</v>
      </c>
      <c r="I1970" t="s">
        <v>2332</v>
      </c>
      <c r="J1970" t="s">
        <v>2255</v>
      </c>
      <c r="K1970">
        <v>13</v>
      </c>
      <c r="L1970">
        <v>14</v>
      </c>
      <c r="N1970">
        <v>1</v>
      </c>
      <c r="O1970">
        <v>0.73550000000000004</v>
      </c>
      <c r="R1970">
        <v>1.9653</v>
      </c>
    </row>
    <row r="1971" spans="1:18">
      <c r="A1971" t="s">
        <v>2083</v>
      </c>
      <c r="B1971" t="s">
        <v>2082</v>
      </c>
      <c r="D1971">
        <v>2021</v>
      </c>
      <c r="E1971" t="s">
        <v>842</v>
      </c>
      <c r="F1971" t="s">
        <v>2301</v>
      </c>
      <c r="G1971">
        <v>-25.777899999999899</v>
      </c>
      <c r="H1971">
        <v>113.4483333</v>
      </c>
      <c r="I1971" t="s">
        <v>2332</v>
      </c>
      <c r="J1971" t="s">
        <v>2255</v>
      </c>
      <c r="K1971">
        <v>14</v>
      </c>
      <c r="L1971">
        <v>15</v>
      </c>
      <c r="N1971">
        <v>1</v>
      </c>
      <c r="O1971">
        <v>1.1613</v>
      </c>
      <c r="R1971">
        <v>1.9945999999999999</v>
      </c>
    </row>
    <row r="1972" spans="1:18">
      <c r="A1972" t="s">
        <v>2083</v>
      </c>
      <c r="B1972" t="s">
        <v>2082</v>
      </c>
      <c r="D1972">
        <v>2021</v>
      </c>
      <c r="E1972" t="s">
        <v>842</v>
      </c>
      <c r="F1972" t="s">
        <v>2301</v>
      </c>
      <c r="G1972">
        <v>-25.777899999999899</v>
      </c>
      <c r="H1972">
        <v>113.4483333</v>
      </c>
      <c r="I1972" t="s">
        <v>2332</v>
      </c>
      <c r="J1972" t="s">
        <v>2255</v>
      </c>
      <c r="K1972">
        <v>15</v>
      </c>
      <c r="L1972">
        <v>16</v>
      </c>
      <c r="N1972">
        <v>1</v>
      </c>
      <c r="O1972">
        <v>0.91979999999999995</v>
      </c>
      <c r="R1972">
        <v>2.0238999999999998</v>
      </c>
    </row>
    <row r="1973" spans="1:18">
      <c r="A1973" t="s">
        <v>2083</v>
      </c>
      <c r="B1973" t="s">
        <v>2082</v>
      </c>
      <c r="D1973">
        <v>2021</v>
      </c>
      <c r="E1973" t="s">
        <v>842</v>
      </c>
      <c r="F1973" t="s">
        <v>2301</v>
      </c>
      <c r="G1973">
        <v>-25.777899999999899</v>
      </c>
      <c r="H1973">
        <v>113.4483333</v>
      </c>
      <c r="I1973" t="s">
        <v>2332</v>
      </c>
      <c r="J1973" t="s">
        <v>2255</v>
      </c>
      <c r="K1973">
        <v>16</v>
      </c>
      <c r="L1973">
        <v>17</v>
      </c>
      <c r="N1973">
        <v>1</v>
      </c>
      <c r="O1973">
        <v>1.046</v>
      </c>
      <c r="R1973">
        <v>2.0973999999999999</v>
      </c>
    </row>
    <row r="1974" spans="1:18">
      <c r="A1974" t="s">
        <v>2083</v>
      </c>
      <c r="B1974" t="s">
        <v>2082</v>
      </c>
      <c r="D1974">
        <v>2021</v>
      </c>
      <c r="E1974" t="s">
        <v>842</v>
      </c>
      <c r="F1974" t="s">
        <v>2301</v>
      </c>
      <c r="G1974">
        <v>-25.777899999999899</v>
      </c>
      <c r="H1974">
        <v>113.4483333</v>
      </c>
      <c r="I1974" t="s">
        <v>2332</v>
      </c>
      <c r="J1974" t="s">
        <v>2255</v>
      </c>
      <c r="K1974">
        <v>17</v>
      </c>
      <c r="L1974">
        <v>18</v>
      </c>
      <c r="N1974">
        <v>1</v>
      </c>
      <c r="O1974">
        <v>0.97789999999999999</v>
      </c>
      <c r="R1974">
        <v>2.0381999999999998</v>
      </c>
    </row>
    <row r="1975" spans="1:18">
      <c r="A1975" t="s">
        <v>2083</v>
      </c>
      <c r="B1975" t="s">
        <v>2082</v>
      </c>
      <c r="D1975">
        <v>2021</v>
      </c>
      <c r="E1975" t="s">
        <v>842</v>
      </c>
      <c r="F1975" t="s">
        <v>2301</v>
      </c>
      <c r="G1975">
        <v>-25.777899999999899</v>
      </c>
      <c r="H1975">
        <v>113.4483333</v>
      </c>
      <c r="I1975" t="s">
        <v>2332</v>
      </c>
      <c r="J1975" t="s">
        <v>2255</v>
      </c>
      <c r="K1975">
        <v>18</v>
      </c>
      <c r="L1975">
        <v>19</v>
      </c>
      <c r="N1975">
        <v>1</v>
      </c>
      <c r="O1975">
        <v>0.93300000000000005</v>
      </c>
      <c r="R1975">
        <v>1.9791000000000001</v>
      </c>
    </row>
    <row r="1976" spans="1:18">
      <c r="A1976" t="s">
        <v>2083</v>
      </c>
      <c r="B1976" t="s">
        <v>2082</v>
      </c>
      <c r="D1976">
        <v>2021</v>
      </c>
      <c r="E1976" t="s">
        <v>842</v>
      </c>
      <c r="F1976" t="s">
        <v>2301</v>
      </c>
      <c r="G1976">
        <v>-25.777899999999899</v>
      </c>
      <c r="H1976">
        <v>113.4483333</v>
      </c>
      <c r="I1976" t="s">
        <v>2332</v>
      </c>
      <c r="J1976" t="s">
        <v>2255</v>
      </c>
      <c r="K1976">
        <v>19</v>
      </c>
      <c r="L1976">
        <v>20</v>
      </c>
      <c r="N1976">
        <v>1</v>
      </c>
      <c r="O1976">
        <v>0.87590000000000001</v>
      </c>
      <c r="R1976">
        <v>2.1353</v>
      </c>
    </row>
    <row r="1977" spans="1:18">
      <c r="A1977" t="s">
        <v>2083</v>
      </c>
      <c r="B1977" t="s">
        <v>2082</v>
      </c>
      <c r="D1977">
        <v>2021</v>
      </c>
      <c r="E1977" t="s">
        <v>842</v>
      </c>
      <c r="F1977" t="s">
        <v>2301</v>
      </c>
      <c r="G1977">
        <v>-25.777899999999899</v>
      </c>
      <c r="H1977">
        <v>113.4483333</v>
      </c>
      <c r="I1977" t="s">
        <v>2332</v>
      </c>
      <c r="J1977" t="s">
        <v>2255</v>
      </c>
      <c r="K1977">
        <v>20</v>
      </c>
      <c r="L1977">
        <v>21</v>
      </c>
      <c r="N1977">
        <v>1</v>
      </c>
      <c r="O1977">
        <v>0.73080000000000001</v>
      </c>
      <c r="R1977">
        <v>2.2254</v>
      </c>
    </row>
    <row r="1978" spans="1:18">
      <c r="A1978" t="s">
        <v>2083</v>
      </c>
      <c r="B1978" t="s">
        <v>2082</v>
      </c>
      <c r="D1978">
        <v>2021</v>
      </c>
      <c r="E1978" t="s">
        <v>842</v>
      </c>
      <c r="F1978" t="s">
        <v>2301</v>
      </c>
      <c r="G1978">
        <v>-25.777899999999899</v>
      </c>
      <c r="H1978">
        <v>113.4483333</v>
      </c>
      <c r="I1978" t="s">
        <v>2332</v>
      </c>
      <c r="J1978" t="s">
        <v>2255</v>
      </c>
      <c r="K1978">
        <v>21</v>
      </c>
      <c r="L1978">
        <v>22</v>
      </c>
      <c r="N1978">
        <v>1</v>
      </c>
      <c r="O1978">
        <v>1.1138999999999999</v>
      </c>
      <c r="R1978">
        <v>2.3155000000000001</v>
      </c>
    </row>
    <row r="1979" spans="1:18">
      <c r="A1979" t="s">
        <v>2083</v>
      </c>
      <c r="B1979" t="s">
        <v>2082</v>
      </c>
      <c r="D1979">
        <v>2021</v>
      </c>
      <c r="E1979" t="s">
        <v>842</v>
      </c>
      <c r="F1979" t="s">
        <v>2301</v>
      </c>
      <c r="G1979">
        <v>-25.777899999999899</v>
      </c>
      <c r="H1979">
        <v>113.4483333</v>
      </c>
      <c r="I1979" t="s">
        <v>2332</v>
      </c>
      <c r="J1979" t="s">
        <v>2255</v>
      </c>
      <c r="K1979">
        <v>22</v>
      </c>
      <c r="L1979">
        <v>23</v>
      </c>
      <c r="N1979">
        <v>1</v>
      </c>
      <c r="O1979">
        <v>0.94689999999999996</v>
      </c>
      <c r="R1979">
        <v>2.1206</v>
      </c>
    </row>
    <row r="1980" spans="1:18">
      <c r="A1980" t="s">
        <v>2083</v>
      </c>
      <c r="B1980" t="s">
        <v>2082</v>
      </c>
      <c r="D1980">
        <v>2021</v>
      </c>
      <c r="E1980" t="s">
        <v>842</v>
      </c>
      <c r="F1980" t="s">
        <v>2301</v>
      </c>
      <c r="G1980">
        <v>-25.777899999999899</v>
      </c>
      <c r="H1980">
        <v>113.4483333</v>
      </c>
      <c r="I1980" t="s">
        <v>2332</v>
      </c>
      <c r="J1980" t="s">
        <v>2255</v>
      </c>
      <c r="K1980">
        <v>23</v>
      </c>
      <c r="L1980">
        <v>24</v>
      </c>
      <c r="N1980">
        <v>1</v>
      </c>
      <c r="O1980">
        <v>0.93479999999999996</v>
      </c>
      <c r="R1980">
        <v>2.1206</v>
      </c>
    </row>
    <row r="1981" spans="1:18">
      <c r="A1981" t="s">
        <v>2083</v>
      </c>
      <c r="B1981" t="s">
        <v>2082</v>
      </c>
      <c r="D1981">
        <v>2021</v>
      </c>
      <c r="E1981" t="s">
        <v>842</v>
      </c>
      <c r="F1981" t="s">
        <v>2301</v>
      </c>
      <c r="G1981">
        <v>-25.777899999999899</v>
      </c>
      <c r="H1981">
        <v>113.4483333</v>
      </c>
      <c r="I1981" t="s">
        <v>2332</v>
      </c>
      <c r="J1981" t="s">
        <v>2255</v>
      </c>
      <c r="K1981">
        <v>24</v>
      </c>
      <c r="L1981">
        <v>25</v>
      </c>
      <c r="N1981">
        <v>1</v>
      </c>
      <c r="O1981">
        <v>0.97740000000000005</v>
      </c>
      <c r="R1981">
        <v>1.9256</v>
      </c>
    </row>
    <row r="1982" spans="1:18">
      <c r="A1982" t="s">
        <v>2083</v>
      </c>
      <c r="B1982" t="s">
        <v>2082</v>
      </c>
      <c r="D1982">
        <v>2021</v>
      </c>
      <c r="E1982" t="s">
        <v>842</v>
      </c>
      <c r="F1982" t="s">
        <v>2301</v>
      </c>
      <c r="G1982">
        <v>-25.777899999999899</v>
      </c>
      <c r="H1982">
        <v>113.4483333</v>
      </c>
      <c r="I1982" t="s">
        <v>2332</v>
      </c>
      <c r="J1982" t="s">
        <v>2255</v>
      </c>
      <c r="K1982">
        <v>25</v>
      </c>
      <c r="L1982">
        <v>26</v>
      </c>
      <c r="N1982">
        <v>1</v>
      </c>
      <c r="O1982">
        <v>1.0662</v>
      </c>
      <c r="R1982">
        <v>1.8967000000000001</v>
      </c>
    </row>
    <row r="1983" spans="1:18">
      <c r="A1983" t="s">
        <v>2083</v>
      </c>
      <c r="B1983" t="s">
        <v>2082</v>
      </c>
      <c r="D1983">
        <v>2021</v>
      </c>
      <c r="E1983" t="s">
        <v>842</v>
      </c>
      <c r="F1983" t="s">
        <v>2301</v>
      </c>
      <c r="G1983">
        <v>-25.777899999999899</v>
      </c>
      <c r="H1983">
        <v>113.4483333</v>
      </c>
      <c r="I1983" t="s">
        <v>2332</v>
      </c>
      <c r="J1983" t="s">
        <v>2255</v>
      </c>
      <c r="K1983">
        <v>26</v>
      </c>
      <c r="L1983">
        <v>27</v>
      </c>
      <c r="N1983">
        <v>1</v>
      </c>
      <c r="O1983">
        <v>0.94789999999999996</v>
      </c>
      <c r="R1983">
        <v>1.8967000000000001</v>
      </c>
    </row>
    <row r="1984" spans="1:18">
      <c r="A1984" t="s">
        <v>2083</v>
      </c>
      <c r="B1984" t="s">
        <v>2082</v>
      </c>
      <c r="D1984">
        <v>2021</v>
      </c>
      <c r="E1984" t="s">
        <v>842</v>
      </c>
      <c r="F1984" t="s">
        <v>2301</v>
      </c>
      <c r="G1984">
        <v>-25.777899999999899</v>
      </c>
      <c r="H1984">
        <v>113.4483333</v>
      </c>
      <c r="I1984" t="s">
        <v>2332</v>
      </c>
      <c r="J1984" t="s">
        <v>2255</v>
      </c>
      <c r="K1984">
        <v>27</v>
      </c>
      <c r="L1984">
        <v>28</v>
      </c>
      <c r="N1984">
        <v>1</v>
      </c>
      <c r="O1984">
        <v>1.1448</v>
      </c>
      <c r="R1984">
        <v>1.8676999999999999</v>
      </c>
    </row>
    <row r="1985" spans="1:18">
      <c r="A1985" t="s">
        <v>2083</v>
      </c>
      <c r="B1985" t="s">
        <v>2082</v>
      </c>
      <c r="D1985">
        <v>2021</v>
      </c>
      <c r="E1985" t="s">
        <v>842</v>
      </c>
      <c r="F1985" t="s">
        <v>2301</v>
      </c>
      <c r="G1985">
        <v>-25.777899999999899</v>
      </c>
      <c r="H1985">
        <v>113.4483333</v>
      </c>
      <c r="I1985" t="s">
        <v>2332</v>
      </c>
      <c r="J1985" t="s">
        <v>2255</v>
      </c>
      <c r="K1985">
        <v>28</v>
      </c>
      <c r="L1985">
        <v>29</v>
      </c>
      <c r="N1985">
        <v>1</v>
      </c>
      <c r="O1985">
        <v>1.0378000000000001</v>
      </c>
      <c r="R1985">
        <v>1.8933</v>
      </c>
    </row>
    <row r="1986" spans="1:18">
      <c r="A1986" t="s">
        <v>2083</v>
      </c>
      <c r="B1986" t="s">
        <v>2082</v>
      </c>
      <c r="D1986">
        <v>2021</v>
      </c>
      <c r="E1986" t="s">
        <v>842</v>
      </c>
      <c r="F1986" t="s">
        <v>2301</v>
      </c>
      <c r="G1986">
        <v>-25.777899999999899</v>
      </c>
      <c r="H1986">
        <v>113.4483333</v>
      </c>
      <c r="I1986" t="s">
        <v>2332</v>
      </c>
      <c r="J1986" t="s">
        <v>2255</v>
      </c>
      <c r="K1986">
        <v>29</v>
      </c>
      <c r="L1986">
        <v>30</v>
      </c>
      <c r="N1986">
        <v>1</v>
      </c>
      <c r="O1986">
        <v>1.0496000000000001</v>
      </c>
      <c r="R1986">
        <v>1.8933</v>
      </c>
    </row>
    <row r="1987" spans="1:18">
      <c r="A1987" t="s">
        <v>2083</v>
      </c>
      <c r="B1987" t="s">
        <v>2082</v>
      </c>
      <c r="D1987">
        <v>2021</v>
      </c>
      <c r="E1987" t="s">
        <v>842</v>
      </c>
      <c r="F1987" t="s">
        <v>2301</v>
      </c>
      <c r="G1987">
        <v>-25.777899999999899</v>
      </c>
      <c r="H1987">
        <v>113.4483333</v>
      </c>
      <c r="I1987" t="s">
        <v>2332</v>
      </c>
      <c r="J1987" t="s">
        <v>2255</v>
      </c>
      <c r="K1987">
        <v>30</v>
      </c>
      <c r="L1987">
        <v>31</v>
      </c>
      <c r="N1987">
        <v>1</v>
      </c>
      <c r="O1987">
        <v>0.92090000000000005</v>
      </c>
      <c r="R1987">
        <v>1.9188000000000001</v>
      </c>
    </row>
    <row r="1988" spans="1:18">
      <c r="A1988" t="s">
        <v>2083</v>
      </c>
      <c r="B1988" t="s">
        <v>2082</v>
      </c>
      <c r="D1988">
        <v>2021</v>
      </c>
      <c r="E1988" t="s">
        <v>842</v>
      </c>
      <c r="F1988" t="s">
        <v>2301</v>
      </c>
      <c r="G1988">
        <v>-25.777899999999899</v>
      </c>
      <c r="H1988">
        <v>113.4483333</v>
      </c>
      <c r="I1988" t="s">
        <v>2332</v>
      </c>
      <c r="J1988" t="s">
        <v>2255</v>
      </c>
      <c r="K1988">
        <v>31</v>
      </c>
      <c r="L1988">
        <v>32</v>
      </c>
      <c r="N1988">
        <v>1</v>
      </c>
      <c r="O1988">
        <v>0.80549999999999999</v>
      </c>
      <c r="R1988">
        <v>1.9277</v>
      </c>
    </row>
    <row r="1989" spans="1:18">
      <c r="A1989" t="s">
        <v>2083</v>
      </c>
      <c r="B1989" t="s">
        <v>2082</v>
      </c>
      <c r="D1989">
        <v>2021</v>
      </c>
      <c r="E1989" t="s">
        <v>842</v>
      </c>
      <c r="F1989" t="s">
        <v>2301</v>
      </c>
      <c r="G1989">
        <v>-25.777899999999899</v>
      </c>
      <c r="H1989">
        <v>113.4483333</v>
      </c>
      <c r="I1989" t="s">
        <v>2332</v>
      </c>
      <c r="J1989" t="s">
        <v>2255</v>
      </c>
      <c r="K1989">
        <v>32</v>
      </c>
      <c r="L1989">
        <v>33</v>
      </c>
      <c r="N1989">
        <v>1</v>
      </c>
      <c r="O1989">
        <v>1.0409999999999999</v>
      </c>
      <c r="R1989">
        <v>1.9277</v>
      </c>
    </row>
    <row r="1990" spans="1:18">
      <c r="A1990" t="s">
        <v>2083</v>
      </c>
      <c r="B1990" t="s">
        <v>2082</v>
      </c>
      <c r="D1990">
        <v>2021</v>
      </c>
      <c r="E1990" t="s">
        <v>842</v>
      </c>
      <c r="F1990" t="s">
        <v>2301</v>
      </c>
      <c r="G1990">
        <v>-25.777899999999899</v>
      </c>
      <c r="H1990">
        <v>113.4483333</v>
      </c>
      <c r="I1990" t="s">
        <v>2332</v>
      </c>
      <c r="J1990" t="s">
        <v>2255</v>
      </c>
      <c r="K1990">
        <v>33</v>
      </c>
      <c r="L1990">
        <v>34</v>
      </c>
      <c r="N1990">
        <v>1</v>
      </c>
      <c r="O1990">
        <v>1.0369999999999999</v>
      </c>
      <c r="R1990">
        <v>1.9366000000000001</v>
      </c>
    </row>
    <row r="1991" spans="1:18">
      <c r="A1991" t="s">
        <v>2083</v>
      </c>
      <c r="B1991" t="s">
        <v>2082</v>
      </c>
      <c r="D1991">
        <v>2021</v>
      </c>
      <c r="E1991" t="s">
        <v>842</v>
      </c>
      <c r="F1991" t="s">
        <v>2301</v>
      </c>
      <c r="G1991">
        <v>-25.777899999999899</v>
      </c>
      <c r="H1991">
        <v>113.4483333</v>
      </c>
      <c r="I1991" t="s">
        <v>2332</v>
      </c>
      <c r="J1991" t="s">
        <v>2255</v>
      </c>
      <c r="K1991">
        <v>34</v>
      </c>
      <c r="L1991">
        <v>35</v>
      </c>
      <c r="N1991">
        <v>1</v>
      </c>
      <c r="O1991">
        <v>1.0684</v>
      </c>
      <c r="R1991">
        <v>1.8932</v>
      </c>
    </row>
    <row r="1992" spans="1:18">
      <c r="A1992" t="s">
        <v>2083</v>
      </c>
      <c r="B1992" t="s">
        <v>2082</v>
      </c>
      <c r="D1992">
        <v>2021</v>
      </c>
      <c r="E1992" t="s">
        <v>842</v>
      </c>
      <c r="F1992" t="s">
        <v>2301</v>
      </c>
      <c r="G1992">
        <v>-25.777899999999899</v>
      </c>
      <c r="H1992">
        <v>113.4483333</v>
      </c>
      <c r="I1992" t="s">
        <v>2332</v>
      </c>
      <c r="J1992" t="s">
        <v>2255</v>
      </c>
      <c r="K1992">
        <v>35</v>
      </c>
      <c r="L1992">
        <v>36</v>
      </c>
      <c r="N1992">
        <v>1</v>
      </c>
      <c r="O1992">
        <v>0.86439999999999995</v>
      </c>
      <c r="R1992">
        <v>1.8932</v>
      </c>
    </row>
    <row r="1993" spans="1:18">
      <c r="A1993" t="s">
        <v>2083</v>
      </c>
      <c r="B1993" t="s">
        <v>2082</v>
      </c>
      <c r="D1993">
        <v>2021</v>
      </c>
      <c r="E1993" t="s">
        <v>842</v>
      </c>
      <c r="F1993" t="s">
        <v>2301</v>
      </c>
      <c r="G1993">
        <v>-25.777899999999899</v>
      </c>
      <c r="H1993">
        <v>113.4483333</v>
      </c>
      <c r="I1993" t="s">
        <v>2332</v>
      </c>
      <c r="J1993" t="s">
        <v>2255</v>
      </c>
      <c r="K1993">
        <v>36</v>
      </c>
      <c r="L1993">
        <v>37</v>
      </c>
      <c r="N1993">
        <v>1</v>
      </c>
      <c r="O1993">
        <v>0.92689999999999995</v>
      </c>
      <c r="R1993">
        <v>1.8496999999999999</v>
      </c>
    </row>
    <row r="1994" spans="1:18">
      <c r="A1994" t="s">
        <v>2083</v>
      </c>
      <c r="B1994" t="s">
        <v>2082</v>
      </c>
      <c r="D1994">
        <v>2021</v>
      </c>
      <c r="E1994" t="s">
        <v>842</v>
      </c>
      <c r="F1994" t="s">
        <v>2301</v>
      </c>
      <c r="G1994">
        <v>-25.777899999999899</v>
      </c>
      <c r="H1994">
        <v>113.4483333</v>
      </c>
      <c r="I1994" t="s">
        <v>2332</v>
      </c>
      <c r="J1994" t="s">
        <v>2255</v>
      </c>
      <c r="K1994">
        <v>37</v>
      </c>
      <c r="L1994">
        <v>38</v>
      </c>
      <c r="N1994">
        <v>1</v>
      </c>
      <c r="O1994">
        <v>0.95660000000000001</v>
      </c>
      <c r="R1994">
        <v>1.8519000000000001</v>
      </c>
    </row>
    <row r="1995" spans="1:18">
      <c r="A1995" t="s">
        <v>2083</v>
      </c>
      <c r="B1995" t="s">
        <v>2082</v>
      </c>
      <c r="D1995">
        <v>2021</v>
      </c>
      <c r="E1995" t="s">
        <v>842</v>
      </c>
      <c r="F1995" t="s">
        <v>2301</v>
      </c>
      <c r="G1995">
        <v>-25.777899999999899</v>
      </c>
      <c r="H1995">
        <v>113.4483333</v>
      </c>
      <c r="I1995" t="s">
        <v>2332</v>
      </c>
      <c r="J1995" t="s">
        <v>2255</v>
      </c>
      <c r="K1995">
        <v>38</v>
      </c>
      <c r="L1995">
        <v>39</v>
      </c>
      <c r="N1995">
        <v>1</v>
      </c>
      <c r="O1995">
        <v>1.107</v>
      </c>
      <c r="R1995">
        <v>1.8519000000000001</v>
      </c>
    </row>
    <row r="1996" spans="1:18">
      <c r="A1996" t="s">
        <v>2083</v>
      </c>
      <c r="B1996" t="s">
        <v>2082</v>
      </c>
      <c r="D1996">
        <v>2021</v>
      </c>
      <c r="E1996" t="s">
        <v>842</v>
      </c>
      <c r="F1996" t="s">
        <v>2301</v>
      </c>
      <c r="G1996">
        <v>-25.777899999999899</v>
      </c>
      <c r="H1996">
        <v>113.4483333</v>
      </c>
      <c r="I1996" t="s">
        <v>2332</v>
      </c>
      <c r="J1996" t="s">
        <v>2255</v>
      </c>
      <c r="K1996">
        <v>39</v>
      </c>
      <c r="L1996">
        <v>40</v>
      </c>
      <c r="N1996">
        <v>1</v>
      </c>
      <c r="O1996">
        <v>0.94979999999999998</v>
      </c>
      <c r="R1996">
        <v>1.8541000000000001</v>
      </c>
    </row>
    <row r="1997" spans="1:18">
      <c r="A1997" t="s">
        <v>2083</v>
      </c>
      <c r="B1997" t="s">
        <v>2082</v>
      </c>
      <c r="D1997">
        <v>2021</v>
      </c>
      <c r="E1997" t="s">
        <v>842</v>
      </c>
      <c r="F1997" t="s">
        <v>2301</v>
      </c>
      <c r="G1997">
        <v>-25.777899999999899</v>
      </c>
      <c r="H1997">
        <v>113.4483333</v>
      </c>
      <c r="I1997" t="s">
        <v>2332</v>
      </c>
      <c r="J1997" t="s">
        <v>2255</v>
      </c>
      <c r="K1997">
        <v>40</v>
      </c>
      <c r="L1997">
        <v>41</v>
      </c>
      <c r="N1997">
        <v>1</v>
      </c>
      <c r="O1997">
        <v>1.0942000000000001</v>
      </c>
      <c r="R1997">
        <v>1.8179000000000001</v>
      </c>
    </row>
    <row r="1998" spans="1:18">
      <c r="A1998" t="s">
        <v>2083</v>
      </c>
      <c r="B1998" t="s">
        <v>2082</v>
      </c>
      <c r="D1998">
        <v>2021</v>
      </c>
      <c r="E1998" t="s">
        <v>842</v>
      </c>
      <c r="F1998" t="s">
        <v>2301</v>
      </c>
      <c r="G1998">
        <v>-25.777899999999899</v>
      </c>
      <c r="H1998">
        <v>113.4483333</v>
      </c>
      <c r="I1998" t="s">
        <v>2332</v>
      </c>
      <c r="J1998" t="s">
        <v>2255</v>
      </c>
      <c r="K1998">
        <v>41</v>
      </c>
      <c r="L1998">
        <v>42</v>
      </c>
      <c r="N1998">
        <v>1</v>
      </c>
      <c r="O1998">
        <v>0.97850000000000004</v>
      </c>
      <c r="R1998">
        <v>1.8179000000000001</v>
      </c>
    </row>
    <row r="1999" spans="1:18">
      <c r="A1999" t="s">
        <v>2083</v>
      </c>
      <c r="B1999" t="s">
        <v>2082</v>
      </c>
      <c r="D1999">
        <v>2021</v>
      </c>
      <c r="E1999" t="s">
        <v>842</v>
      </c>
      <c r="F1999" t="s">
        <v>2301</v>
      </c>
      <c r="G1999">
        <v>-25.777899999999899</v>
      </c>
      <c r="H1999">
        <v>113.4483333</v>
      </c>
      <c r="I1999" t="s">
        <v>2332</v>
      </c>
      <c r="J1999" t="s">
        <v>2255</v>
      </c>
      <c r="K1999">
        <v>42</v>
      </c>
      <c r="L1999">
        <v>43</v>
      </c>
      <c r="N1999">
        <v>1</v>
      </c>
      <c r="O1999">
        <v>1.0217000000000001</v>
      </c>
      <c r="R1999">
        <v>1.7817000000000001</v>
      </c>
    </row>
    <row r="2000" spans="1:18">
      <c r="A2000" t="s">
        <v>2083</v>
      </c>
      <c r="B2000" t="s">
        <v>2082</v>
      </c>
      <c r="D2000">
        <v>2021</v>
      </c>
      <c r="E2000" t="s">
        <v>842</v>
      </c>
      <c r="F2000" t="s">
        <v>2301</v>
      </c>
      <c r="G2000">
        <v>-25.777899999999899</v>
      </c>
      <c r="H2000">
        <v>113.4483333</v>
      </c>
      <c r="I2000" t="s">
        <v>2332</v>
      </c>
      <c r="J2000" t="s">
        <v>2255</v>
      </c>
      <c r="K2000">
        <v>43</v>
      </c>
      <c r="L2000">
        <v>44</v>
      </c>
      <c r="N2000">
        <v>1</v>
      </c>
      <c r="O2000">
        <v>0.95299999999999996</v>
      </c>
      <c r="R2000">
        <v>1.8547</v>
      </c>
    </row>
    <row r="2001" spans="1:18">
      <c r="A2001" t="s">
        <v>2083</v>
      </c>
      <c r="B2001" t="s">
        <v>2082</v>
      </c>
      <c r="D2001">
        <v>2021</v>
      </c>
      <c r="E2001" t="s">
        <v>842</v>
      </c>
      <c r="F2001" t="s">
        <v>2301</v>
      </c>
      <c r="G2001">
        <v>-25.777899999999899</v>
      </c>
      <c r="H2001">
        <v>113.4483333</v>
      </c>
      <c r="I2001" t="s">
        <v>2332</v>
      </c>
      <c r="J2001" t="s">
        <v>2255</v>
      </c>
      <c r="K2001">
        <v>44</v>
      </c>
      <c r="L2001">
        <v>45</v>
      </c>
      <c r="N2001">
        <v>1</v>
      </c>
      <c r="O2001">
        <v>1.0045999999999999</v>
      </c>
      <c r="R2001">
        <v>1.8547</v>
      </c>
    </row>
    <row r="2002" spans="1:18">
      <c r="A2002" t="s">
        <v>2083</v>
      </c>
      <c r="B2002" t="s">
        <v>2082</v>
      </c>
      <c r="D2002">
        <v>2021</v>
      </c>
      <c r="E2002" t="s">
        <v>842</v>
      </c>
      <c r="F2002" t="s">
        <v>2301</v>
      </c>
      <c r="G2002">
        <v>-25.777899999999899</v>
      </c>
      <c r="H2002">
        <v>113.4483333</v>
      </c>
      <c r="I2002" t="s">
        <v>2332</v>
      </c>
      <c r="J2002" t="s">
        <v>2255</v>
      </c>
      <c r="K2002">
        <v>45</v>
      </c>
      <c r="L2002">
        <v>46</v>
      </c>
      <c r="N2002">
        <v>1</v>
      </c>
      <c r="O2002">
        <v>1.0096000000000001</v>
      </c>
      <c r="R2002">
        <v>1.9276</v>
      </c>
    </row>
    <row r="2003" spans="1:18">
      <c r="A2003" t="s">
        <v>2083</v>
      </c>
      <c r="B2003" t="s">
        <v>2082</v>
      </c>
      <c r="D2003">
        <v>2021</v>
      </c>
      <c r="E2003" t="s">
        <v>842</v>
      </c>
      <c r="F2003" t="s">
        <v>2301</v>
      </c>
      <c r="G2003">
        <v>-25.777899999999899</v>
      </c>
      <c r="H2003">
        <v>113.4483333</v>
      </c>
      <c r="I2003" t="s">
        <v>2332</v>
      </c>
      <c r="J2003" t="s">
        <v>2255</v>
      </c>
      <c r="K2003">
        <v>46</v>
      </c>
      <c r="L2003">
        <v>47</v>
      </c>
      <c r="N2003">
        <v>1</v>
      </c>
      <c r="O2003">
        <v>1.0405</v>
      </c>
      <c r="R2003">
        <v>1.9509000000000001</v>
      </c>
    </row>
    <row r="2004" spans="1:18">
      <c r="A2004" t="s">
        <v>2083</v>
      </c>
      <c r="B2004" t="s">
        <v>2082</v>
      </c>
      <c r="D2004">
        <v>2021</v>
      </c>
      <c r="E2004" t="s">
        <v>842</v>
      </c>
      <c r="F2004" t="s">
        <v>2301</v>
      </c>
      <c r="G2004">
        <v>-25.777899999999899</v>
      </c>
      <c r="H2004">
        <v>113.4483333</v>
      </c>
      <c r="I2004" t="s">
        <v>2332</v>
      </c>
      <c r="J2004" t="s">
        <v>2255</v>
      </c>
      <c r="K2004">
        <v>47</v>
      </c>
      <c r="L2004">
        <v>48</v>
      </c>
      <c r="N2004">
        <v>1</v>
      </c>
      <c r="O2004">
        <v>0.8518</v>
      </c>
      <c r="R2004">
        <v>1.9509000000000001</v>
      </c>
    </row>
    <row r="2005" spans="1:18">
      <c r="A2005" t="s">
        <v>2083</v>
      </c>
      <c r="B2005" t="s">
        <v>2082</v>
      </c>
      <c r="D2005">
        <v>2021</v>
      </c>
      <c r="E2005" t="s">
        <v>842</v>
      </c>
      <c r="F2005" t="s">
        <v>2301</v>
      </c>
      <c r="G2005">
        <v>-25.777899999999899</v>
      </c>
      <c r="H2005">
        <v>113.4483333</v>
      </c>
      <c r="I2005" t="s">
        <v>2332</v>
      </c>
      <c r="J2005" t="s">
        <v>2255</v>
      </c>
      <c r="K2005">
        <v>48</v>
      </c>
      <c r="L2005">
        <v>49</v>
      </c>
      <c r="N2005">
        <v>1</v>
      </c>
      <c r="O2005">
        <v>0.95</v>
      </c>
      <c r="R2005">
        <v>1.9742</v>
      </c>
    </row>
    <row r="2006" spans="1:18">
      <c r="A2006" t="s">
        <v>2083</v>
      </c>
      <c r="B2006" t="s">
        <v>2082</v>
      </c>
      <c r="D2006">
        <v>2021</v>
      </c>
      <c r="E2006" t="s">
        <v>842</v>
      </c>
      <c r="F2006" t="s">
        <v>2301</v>
      </c>
      <c r="G2006">
        <v>-25.777899999999899</v>
      </c>
      <c r="H2006">
        <v>113.4483333</v>
      </c>
      <c r="I2006" t="s">
        <v>2332</v>
      </c>
      <c r="J2006" t="s">
        <v>2255</v>
      </c>
      <c r="K2006">
        <v>49</v>
      </c>
      <c r="L2006">
        <v>50</v>
      </c>
      <c r="N2006">
        <v>1</v>
      </c>
      <c r="O2006">
        <v>1.0367</v>
      </c>
      <c r="R2006">
        <v>1.9832000000000001</v>
      </c>
    </row>
    <row r="2007" spans="1:18">
      <c r="A2007" t="s">
        <v>2083</v>
      </c>
      <c r="B2007" t="s">
        <v>2082</v>
      </c>
      <c r="D2007">
        <v>2021</v>
      </c>
      <c r="E2007" t="s">
        <v>842</v>
      </c>
      <c r="F2007" t="s">
        <v>2301</v>
      </c>
      <c r="G2007">
        <v>-25.777899999999899</v>
      </c>
      <c r="H2007">
        <v>113.4483333</v>
      </c>
      <c r="I2007" t="s">
        <v>2332</v>
      </c>
      <c r="J2007" t="s">
        <v>2255</v>
      </c>
      <c r="K2007">
        <v>50</v>
      </c>
      <c r="L2007">
        <v>51</v>
      </c>
      <c r="N2007">
        <v>1</v>
      </c>
      <c r="O2007">
        <v>1.1344000000000001</v>
      </c>
      <c r="R2007">
        <v>1.9832000000000001</v>
      </c>
    </row>
    <row r="2008" spans="1:18">
      <c r="A2008" t="s">
        <v>2083</v>
      </c>
      <c r="B2008" t="s">
        <v>2082</v>
      </c>
      <c r="D2008">
        <v>2021</v>
      </c>
      <c r="E2008" t="s">
        <v>842</v>
      </c>
      <c r="F2008" t="s">
        <v>2301</v>
      </c>
      <c r="G2008">
        <v>-25.777899999999899</v>
      </c>
      <c r="H2008">
        <v>113.4483333</v>
      </c>
      <c r="I2008" t="s">
        <v>2332</v>
      </c>
      <c r="J2008" t="s">
        <v>2255</v>
      </c>
      <c r="K2008">
        <v>51</v>
      </c>
      <c r="L2008">
        <v>52</v>
      </c>
      <c r="N2008">
        <v>1</v>
      </c>
      <c r="O2008">
        <v>1.0371999999999999</v>
      </c>
      <c r="R2008">
        <v>1.9832000000000001</v>
      </c>
    </row>
    <row r="2009" spans="1:18">
      <c r="A2009" t="s">
        <v>2083</v>
      </c>
      <c r="B2009" t="s">
        <v>2082</v>
      </c>
      <c r="D2009">
        <v>2021</v>
      </c>
      <c r="E2009" t="s">
        <v>842</v>
      </c>
      <c r="F2009" t="s">
        <v>2301</v>
      </c>
      <c r="G2009">
        <v>-25.777899999999899</v>
      </c>
      <c r="H2009">
        <v>113.4483333</v>
      </c>
      <c r="I2009" t="s">
        <v>2332</v>
      </c>
      <c r="J2009" t="s">
        <v>2255</v>
      </c>
      <c r="K2009">
        <v>52</v>
      </c>
      <c r="L2009">
        <v>53</v>
      </c>
      <c r="N2009">
        <v>1</v>
      </c>
      <c r="O2009">
        <v>1.0544</v>
      </c>
      <c r="R2009">
        <v>1.9832000000000001</v>
      </c>
    </row>
    <row r="2010" spans="1:18">
      <c r="A2010" t="s">
        <v>2083</v>
      </c>
      <c r="B2010" t="s">
        <v>2082</v>
      </c>
      <c r="D2010">
        <v>2021</v>
      </c>
      <c r="E2010" t="s">
        <v>842</v>
      </c>
      <c r="F2010" t="s">
        <v>2301</v>
      </c>
      <c r="G2010">
        <v>-25.777899999999899</v>
      </c>
      <c r="H2010">
        <v>113.4483333</v>
      </c>
      <c r="I2010" t="s">
        <v>2332</v>
      </c>
      <c r="J2010" t="s">
        <v>2255</v>
      </c>
      <c r="K2010">
        <v>53</v>
      </c>
      <c r="L2010">
        <v>54</v>
      </c>
      <c r="N2010">
        <v>1</v>
      </c>
      <c r="O2010">
        <v>1.0786</v>
      </c>
      <c r="R2010">
        <v>1.9921</v>
      </c>
    </row>
    <row r="2011" spans="1:18">
      <c r="A2011" t="s">
        <v>2083</v>
      </c>
      <c r="B2011" t="s">
        <v>2082</v>
      </c>
      <c r="D2011">
        <v>2021</v>
      </c>
      <c r="E2011" t="s">
        <v>842</v>
      </c>
      <c r="F2011" t="s">
        <v>2301</v>
      </c>
      <c r="G2011">
        <v>-25.777899999999899</v>
      </c>
      <c r="H2011">
        <v>113.4483333</v>
      </c>
      <c r="I2011" t="s">
        <v>2332</v>
      </c>
      <c r="J2011" t="s">
        <v>2255</v>
      </c>
      <c r="K2011">
        <v>54</v>
      </c>
      <c r="L2011">
        <v>55</v>
      </c>
      <c r="N2011">
        <v>1</v>
      </c>
      <c r="O2011">
        <v>1.0688</v>
      </c>
      <c r="R2011">
        <v>1.9468000000000001</v>
      </c>
    </row>
    <row r="2012" spans="1:18">
      <c r="A2012" t="s">
        <v>2083</v>
      </c>
      <c r="B2012" t="s">
        <v>2082</v>
      </c>
      <c r="D2012">
        <v>2021</v>
      </c>
      <c r="E2012" t="s">
        <v>842</v>
      </c>
      <c r="F2012" t="s">
        <v>2301</v>
      </c>
      <c r="G2012">
        <v>-25.777899999999899</v>
      </c>
      <c r="H2012">
        <v>113.4483333</v>
      </c>
      <c r="I2012" t="s">
        <v>2332</v>
      </c>
      <c r="J2012" t="s">
        <v>2255</v>
      </c>
      <c r="K2012">
        <v>55</v>
      </c>
      <c r="L2012">
        <v>56</v>
      </c>
      <c r="N2012">
        <v>1</v>
      </c>
      <c r="O2012">
        <v>0.92320000000000002</v>
      </c>
      <c r="R2012">
        <v>1.9468000000000001</v>
      </c>
    </row>
    <row r="2013" spans="1:18">
      <c r="A2013" t="s">
        <v>2083</v>
      </c>
      <c r="B2013" t="s">
        <v>2082</v>
      </c>
      <c r="D2013">
        <v>2021</v>
      </c>
      <c r="E2013" t="s">
        <v>842</v>
      </c>
      <c r="F2013" t="s">
        <v>2301</v>
      </c>
      <c r="G2013">
        <v>-25.777899999999899</v>
      </c>
      <c r="H2013">
        <v>113.4483333</v>
      </c>
      <c r="I2013" t="s">
        <v>2332</v>
      </c>
      <c r="J2013" t="s">
        <v>2255</v>
      </c>
      <c r="K2013">
        <v>56</v>
      </c>
      <c r="L2013">
        <v>57</v>
      </c>
      <c r="N2013">
        <v>1</v>
      </c>
      <c r="O2013">
        <v>0.97699999999999998</v>
      </c>
      <c r="R2013">
        <v>1.9468000000000001</v>
      </c>
    </row>
    <row r="2014" spans="1:18">
      <c r="A2014" t="s">
        <v>2083</v>
      </c>
      <c r="B2014" t="s">
        <v>2082</v>
      </c>
      <c r="D2014">
        <v>2021</v>
      </c>
      <c r="E2014" t="s">
        <v>842</v>
      </c>
      <c r="F2014" t="s">
        <v>2301</v>
      </c>
      <c r="G2014">
        <v>-25.777899999999899</v>
      </c>
      <c r="H2014">
        <v>113.4483333</v>
      </c>
      <c r="I2014" t="s">
        <v>2332</v>
      </c>
      <c r="J2014" t="s">
        <v>2255</v>
      </c>
      <c r="K2014">
        <v>57</v>
      </c>
      <c r="L2014">
        <v>58</v>
      </c>
      <c r="N2014">
        <v>1</v>
      </c>
      <c r="O2014">
        <v>1.1734</v>
      </c>
      <c r="R2014">
        <v>1.9468000000000001</v>
      </c>
    </row>
    <row r="2015" spans="1:18">
      <c r="A2015" t="s">
        <v>2083</v>
      </c>
      <c r="B2015" t="s">
        <v>2082</v>
      </c>
      <c r="D2015">
        <v>2021</v>
      </c>
      <c r="E2015" t="s">
        <v>842</v>
      </c>
      <c r="F2015" t="s">
        <v>2301</v>
      </c>
      <c r="G2015">
        <v>-25.777899999999899</v>
      </c>
      <c r="H2015">
        <v>113.4483333</v>
      </c>
      <c r="I2015" t="s">
        <v>2332</v>
      </c>
      <c r="J2015" t="s">
        <v>2255</v>
      </c>
      <c r="K2015">
        <v>58</v>
      </c>
      <c r="L2015">
        <v>59</v>
      </c>
      <c r="N2015">
        <v>1</v>
      </c>
      <c r="O2015">
        <v>0.98380000000000001</v>
      </c>
      <c r="R2015">
        <v>1.9468000000000001</v>
      </c>
    </row>
    <row r="2016" spans="1:18">
      <c r="A2016" t="s">
        <v>2083</v>
      </c>
      <c r="B2016" t="s">
        <v>2082</v>
      </c>
      <c r="D2016">
        <v>2021</v>
      </c>
      <c r="E2016" t="s">
        <v>842</v>
      </c>
      <c r="F2016" t="s">
        <v>2301</v>
      </c>
      <c r="G2016">
        <v>-25.777899999999899</v>
      </c>
      <c r="H2016">
        <v>113.4483333</v>
      </c>
      <c r="I2016" t="s">
        <v>2332</v>
      </c>
      <c r="J2016" t="s">
        <v>2255</v>
      </c>
      <c r="K2016">
        <v>59</v>
      </c>
      <c r="L2016">
        <v>60</v>
      </c>
      <c r="N2016">
        <v>1</v>
      </c>
      <c r="O2016">
        <v>1.1552</v>
      </c>
      <c r="R2016">
        <v>1.9015</v>
      </c>
    </row>
    <row r="2017" spans="1:18">
      <c r="A2017" t="s">
        <v>2083</v>
      </c>
      <c r="B2017" t="s">
        <v>2082</v>
      </c>
      <c r="D2017">
        <v>2021</v>
      </c>
      <c r="E2017" t="s">
        <v>842</v>
      </c>
      <c r="F2017" t="s">
        <v>2301</v>
      </c>
      <c r="G2017">
        <v>-25.777899999999899</v>
      </c>
      <c r="H2017">
        <v>113.4483333</v>
      </c>
      <c r="I2017" t="s">
        <v>2332</v>
      </c>
      <c r="J2017" t="s">
        <v>2255</v>
      </c>
      <c r="K2017">
        <v>60</v>
      </c>
      <c r="L2017">
        <v>61</v>
      </c>
      <c r="N2017">
        <v>1</v>
      </c>
      <c r="O2017">
        <v>0.87139999999999995</v>
      </c>
      <c r="R2017">
        <v>1.9015</v>
      </c>
    </row>
    <row r="2018" spans="1:18">
      <c r="A2018" t="s">
        <v>2083</v>
      </c>
      <c r="B2018" t="s">
        <v>2082</v>
      </c>
      <c r="D2018">
        <v>2021</v>
      </c>
      <c r="E2018" t="s">
        <v>842</v>
      </c>
      <c r="F2018" t="s">
        <v>2301</v>
      </c>
      <c r="G2018">
        <v>-25.777899999999899</v>
      </c>
      <c r="H2018">
        <v>113.4483333</v>
      </c>
      <c r="I2018" t="s">
        <v>2332</v>
      </c>
      <c r="J2018" t="s">
        <v>2255</v>
      </c>
      <c r="K2018">
        <v>61</v>
      </c>
      <c r="L2018">
        <v>62</v>
      </c>
      <c r="N2018">
        <v>1</v>
      </c>
      <c r="O2018">
        <v>0.92400000000000004</v>
      </c>
      <c r="R2018">
        <v>1.9015</v>
      </c>
    </row>
    <row r="2019" spans="1:18">
      <c r="A2019" t="s">
        <v>2083</v>
      </c>
      <c r="B2019" t="s">
        <v>2082</v>
      </c>
      <c r="D2019">
        <v>2021</v>
      </c>
      <c r="E2019" t="s">
        <v>842</v>
      </c>
      <c r="F2019" t="s">
        <v>2301</v>
      </c>
      <c r="G2019">
        <v>-25.777899999999899</v>
      </c>
      <c r="H2019">
        <v>113.4483333</v>
      </c>
      <c r="I2019" t="s">
        <v>2332</v>
      </c>
      <c r="J2019" t="s">
        <v>2255</v>
      </c>
      <c r="K2019">
        <v>62</v>
      </c>
      <c r="L2019">
        <v>63</v>
      </c>
      <c r="N2019">
        <v>1</v>
      </c>
      <c r="O2019">
        <v>1.1191</v>
      </c>
      <c r="R2019">
        <v>1.9015</v>
      </c>
    </row>
    <row r="2020" spans="1:18">
      <c r="A2020" t="s">
        <v>2083</v>
      </c>
      <c r="B2020" t="s">
        <v>2082</v>
      </c>
      <c r="D2020">
        <v>2021</v>
      </c>
      <c r="E2020" t="s">
        <v>842</v>
      </c>
      <c r="F2020" t="s">
        <v>2301</v>
      </c>
      <c r="G2020">
        <v>-25.777899999999899</v>
      </c>
      <c r="H2020">
        <v>113.4483333</v>
      </c>
      <c r="I2020" t="s">
        <v>2332</v>
      </c>
      <c r="J2020" t="s">
        <v>2255</v>
      </c>
      <c r="K2020">
        <v>63</v>
      </c>
      <c r="L2020">
        <v>64</v>
      </c>
      <c r="N2020">
        <v>1</v>
      </c>
      <c r="O2020">
        <v>0.97250000000000003</v>
      </c>
      <c r="R2020">
        <v>1.9015</v>
      </c>
    </row>
    <row r="2021" spans="1:18">
      <c r="A2021" t="s">
        <v>2083</v>
      </c>
      <c r="B2021" t="s">
        <v>2082</v>
      </c>
      <c r="D2021">
        <v>2021</v>
      </c>
      <c r="E2021" t="s">
        <v>842</v>
      </c>
      <c r="F2021" t="s">
        <v>2301</v>
      </c>
      <c r="G2021">
        <v>-25.777899999999899</v>
      </c>
      <c r="H2021">
        <v>113.4483333</v>
      </c>
      <c r="I2021" t="s">
        <v>2332</v>
      </c>
      <c r="J2021" t="s">
        <v>2255</v>
      </c>
      <c r="K2021">
        <v>64</v>
      </c>
      <c r="L2021">
        <v>65</v>
      </c>
      <c r="N2021">
        <v>1</v>
      </c>
      <c r="O2021">
        <v>1.0532999999999999</v>
      </c>
      <c r="R2021">
        <v>1.9015</v>
      </c>
    </row>
    <row r="2022" spans="1:18">
      <c r="A2022" t="s">
        <v>2083</v>
      </c>
      <c r="B2022" t="s">
        <v>2082</v>
      </c>
      <c r="D2022">
        <v>2021</v>
      </c>
      <c r="E2022" t="s">
        <v>842</v>
      </c>
      <c r="F2022" t="s">
        <v>2301</v>
      </c>
      <c r="G2022">
        <v>-25.777899999999899</v>
      </c>
      <c r="H2022">
        <v>113.4483333</v>
      </c>
      <c r="I2022" t="s">
        <v>2332</v>
      </c>
      <c r="J2022" t="s">
        <v>2255</v>
      </c>
      <c r="K2022">
        <v>65</v>
      </c>
      <c r="L2022">
        <v>66</v>
      </c>
      <c r="N2022">
        <v>1</v>
      </c>
      <c r="O2022">
        <v>0.9698</v>
      </c>
      <c r="R2022">
        <v>2.0493999999999999</v>
      </c>
    </row>
    <row r="2023" spans="1:18">
      <c r="A2023" t="s">
        <v>2083</v>
      </c>
      <c r="B2023" t="s">
        <v>2082</v>
      </c>
      <c r="D2023">
        <v>2021</v>
      </c>
      <c r="E2023" t="s">
        <v>842</v>
      </c>
      <c r="F2023" t="s">
        <v>2301</v>
      </c>
      <c r="G2023">
        <v>-25.777899999999899</v>
      </c>
      <c r="H2023">
        <v>113.4483333</v>
      </c>
      <c r="I2023" t="s">
        <v>2332</v>
      </c>
      <c r="J2023" t="s">
        <v>2255</v>
      </c>
      <c r="K2023">
        <v>66</v>
      </c>
      <c r="L2023">
        <v>67</v>
      </c>
      <c r="N2023">
        <v>1</v>
      </c>
      <c r="O2023">
        <v>1.0314000000000001</v>
      </c>
      <c r="R2023">
        <v>1.9923999999999999</v>
      </c>
    </row>
    <row r="2024" spans="1:18">
      <c r="A2024" t="s">
        <v>2083</v>
      </c>
      <c r="B2024" t="s">
        <v>2082</v>
      </c>
      <c r="D2024">
        <v>2021</v>
      </c>
      <c r="E2024" t="s">
        <v>842</v>
      </c>
      <c r="F2024" t="s">
        <v>2301</v>
      </c>
      <c r="G2024">
        <v>-25.777899999999899</v>
      </c>
      <c r="H2024">
        <v>113.4483333</v>
      </c>
      <c r="I2024" t="s">
        <v>2332</v>
      </c>
      <c r="J2024" t="s">
        <v>2255</v>
      </c>
      <c r="K2024">
        <v>67</v>
      </c>
      <c r="L2024">
        <v>68</v>
      </c>
      <c r="N2024">
        <v>1</v>
      </c>
      <c r="O2024">
        <v>1.1483000000000001</v>
      </c>
      <c r="R2024">
        <v>1.9923999999999999</v>
      </c>
    </row>
    <row r="2025" spans="1:18">
      <c r="A2025" t="s">
        <v>2083</v>
      </c>
      <c r="B2025" t="s">
        <v>2082</v>
      </c>
      <c r="D2025">
        <v>2021</v>
      </c>
      <c r="E2025" t="s">
        <v>842</v>
      </c>
      <c r="F2025" t="s">
        <v>2301</v>
      </c>
      <c r="G2025">
        <v>-25.777899999999899</v>
      </c>
      <c r="H2025">
        <v>113.4483333</v>
      </c>
      <c r="I2025" t="s">
        <v>2332</v>
      </c>
      <c r="J2025" t="s">
        <v>2255</v>
      </c>
      <c r="K2025">
        <v>68</v>
      </c>
      <c r="L2025">
        <v>69</v>
      </c>
      <c r="N2025">
        <v>1</v>
      </c>
      <c r="O2025">
        <v>0.95989999999999998</v>
      </c>
      <c r="R2025">
        <v>1.9923999999999999</v>
      </c>
    </row>
    <row r="2026" spans="1:18">
      <c r="A2026" t="s">
        <v>2083</v>
      </c>
      <c r="B2026" t="s">
        <v>2082</v>
      </c>
      <c r="D2026">
        <v>2021</v>
      </c>
      <c r="E2026" t="s">
        <v>842</v>
      </c>
      <c r="F2026" t="s">
        <v>2301</v>
      </c>
      <c r="G2026">
        <v>-25.777899999999899</v>
      </c>
      <c r="H2026">
        <v>113.4483333</v>
      </c>
      <c r="I2026" t="s">
        <v>2332</v>
      </c>
      <c r="J2026" t="s">
        <v>2255</v>
      </c>
      <c r="K2026">
        <v>69</v>
      </c>
      <c r="L2026">
        <v>70</v>
      </c>
      <c r="N2026">
        <v>1</v>
      </c>
      <c r="O2026">
        <v>0.91379999999999995</v>
      </c>
      <c r="R2026">
        <v>1.9923999999999999</v>
      </c>
    </row>
    <row r="2027" spans="1:18">
      <c r="A2027" t="s">
        <v>2083</v>
      </c>
      <c r="B2027" t="s">
        <v>2082</v>
      </c>
      <c r="D2027">
        <v>2021</v>
      </c>
      <c r="E2027" t="s">
        <v>842</v>
      </c>
      <c r="F2027" t="s">
        <v>2301</v>
      </c>
      <c r="G2027">
        <v>-25.777899999999899</v>
      </c>
      <c r="H2027">
        <v>113.4483333</v>
      </c>
      <c r="I2027" t="s">
        <v>2332</v>
      </c>
      <c r="J2027" t="s">
        <v>2255</v>
      </c>
      <c r="K2027">
        <v>70</v>
      </c>
      <c r="L2027">
        <v>71</v>
      </c>
      <c r="N2027">
        <v>1</v>
      </c>
      <c r="O2027">
        <v>1.1447000000000001</v>
      </c>
      <c r="R2027">
        <v>1.9923999999999999</v>
      </c>
    </row>
    <row r="2028" spans="1:18">
      <c r="A2028" t="s">
        <v>2083</v>
      </c>
      <c r="B2028" t="s">
        <v>2082</v>
      </c>
      <c r="D2028">
        <v>2021</v>
      </c>
      <c r="E2028" t="s">
        <v>842</v>
      </c>
      <c r="F2028" t="s">
        <v>2301</v>
      </c>
      <c r="G2028">
        <v>-25.777899999999899</v>
      </c>
      <c r="H2028">
        <v>113.4483333</v>
      </c>
      <c r="I2028" t="s">
        <v>2332</v>
      </c>
      <c r="J2028" t="s">
        <v>2255</v>
      </c>
      <c r="K2028">
        <v>71</v>
      </c>
      <c r="L2028">
        <v>72</v>
      </c>
      <c r="N2028">
        <v>1</v>
      </c>
      <c r="O2028">
        <v>0.96930000000000005</v>
      </c>
      <c r="R2028">
        <v>1.9354</v>
      </c>
    </row>
    <row r="2029" spans="1:18">
      <c r="A2029" t="s">
        <v>2083</v>
      </c>
      <c r="B2029" t="s">
        <v>2082</v>
      </c>
      <c r="D2029">
        <v>2021</v>
      </c>
      <c r="E2029" t="s">
        <v>2206</v>
      </c>
      <c r="F2029" t="s">
        <v>2301</v>
      </c>
      <c r="G2029">
        <v>-35.091207247419703</v>
      </c>
      <c r="H2029">
        <v>117.948809362801</v>
      </c>
      <c r="I2029" t="s">
        <v>2332</v>
      </c>
      <c r="J2029" t="s">
        <v>2254</v>
      </c>
      <c r="K2029">
        <v>0</v>
      </c>
      <c r="L2029">
        <v>1</v>
      </c>
      <c r="N2029">
        <v>1</v>
      </c>
      <c r="O2029">
        <v>0.87680000000000002</v>
      </c>
      <c r="R2029">
        <v>0.98540000000000005</v>
      </c>
    </row>
    <row r="2030" spans="1:18">
      <c r="A2030" t="s">
        <v>2083</v>
      </c>
      <c r="B2030" t="s">
        <v>2082</v>
      </c>
      <c r="D2030">
        <v>2021</v>
      </c>
      <c r="E2030" t="s">
        <v>2206</v>
      </c>
      <c r="F2030" t="s">
        <v>2301</v>
      </c>
      <c r="G2030">
        <v>-35.091207247419703</v>
      </c>
      <c r="H2030">
        <v>117.948809362801</v>
      </c>
      <c r="I2030" t="s">
        <v>2332</v>
      </c>
      <c r="J2030" t="s">
        <v>2254</v>
      </c>
      <c r="K2030">
        <v>1</v>
      </c>
      <c r="L2030">
        <v>2</v>
      </c>
      <c r="N2030">
        <v>1</v>
      </c>
      <c r="O2030">
        <v>0.83830000000000005</v>
      </c>
      <c r="R2030">
        <v>1.2818000000000001</v>
      </c>
    </row>
    <row r="2031" spans="1:18">
      <c r="A2031" t="s">
        <v>2083</v>
      </c>
      <c r="B2031" t="s">
        <v>2082</v>
      </c>
      <c r="D2031">
        <v>2021</v>
      </c>
      <c r="E2031" t="s">
        <v>2206</v>
      </c>
      <c r="F2031" t="s">
        <v>2301</v>
      </c>
      <c r="G2031">
        <v>-35.091207247419703</v>
      </c>
      <c r="H2031">
        <v>117.948809362801</v>
      </c>
      <c r="I2031" t="s">
        <v>2332</v>
      </c>
      <c r="J2031" t="s">
        <v>2254</v>
      </c>
      <c r="K2031">
        <v>2</v>
      </c>
      <c r="L2031">
        <v>3</v>
      </c>
      <c r="N2031">
        <v>1</v>
      </c>
      <c r="O2031">
        <v>0.82210000000000005</v>
      </c>
      <c r="R2031">
        <v>0.79249999999999998</v>
      </c>
    </row>
    <row r="2032" spans="1:18">
      <c r="A2032" t="s">
        <v>2083</v>
      </c>
      <c r="B2032" t="s">
        <v>2082</v>
      </c>
      <c r="D2032">
        <v>2021</v>
      </c>
      <c r="E2032" t="s">
        <v>2206</v>
      </c>
      <c r="F2032" t="s">
        <v>2301</v>
      </c>
      <c r="G2032">
        <v>-35.091207247419703</v>
      </c>
      <c r="H2032">
        <v>117.948809362801</v>
      </c>
      <c r="I2032" t="s">
        <v>2332</v>
      </c>
      <c r="J2032" t="s">
        <v>2254</v>
      </c>
      <c r="K2032">
        <v>3</v>
      </c>
      <c r="L2032">
        <v>4</v>
      </c>
      <c r="N2032">
        <v>1</v>
      </c>
      <c r="O2032">
        <v>1.0831999999999999</v>
      </c>
      <c r="R2032">
        <v>0.84740000000000004</v>
      </c>
    </row>
    <row r="2033" spans="1:18">
      <c r="A2033" t="s">
        <v>2083</v>
      </c>
      <c r="B2033" t="s">
        <v>2082</v>
      </c>
      <c r="D2033">
        <v>2021</v>
      </c>
      <c r="E2033" t="s">
        <v>2206</v>
      </c>
      <c r="F2033" t="s">
        <v>2301</v>
      </c>
      <c r="G2033">
        <v>-35.091207247419703</v>
      </c>
      <c r="H2033">
        <v>117.948809362801</v>
      </c>
      <c r="I2033" t="s">
        <v>2332</v>
      </c>
      <c r="J2033" t="s">
        <v>2254</v>
      </c>
      <c r="K2033">
        <v>4</v>
      </c>
      <c r="L2033">
        <v>5</v>
      </c>
      <c r="N2033">
        <v>1</v>
      </c>
      <c r="O2033">
        <v>1.0048999999999999</v>
      </c>
      <c r="R2033">
        <v>0.58650000000000002</v>
      </c>
    </row>
    <row r="2034" spans="1:18">
      <c r="A2034" t="s">
        <v>2083</v>
      </c>
      <c r="B2034" t="s">
        <v>2082</v>
      </c>
      <c r="D2034">
        <v>2021</v>
      </c>
      <c r="E2034" t="s">
        <v>2206</v>
      </c>
      <c r="F2034" t="s">
        <v>2301</v>
      </c>
      <c r="G2034">
        <v>-35.091207247419703</v>
      </c>
      <c r="H2034">
        <v>117.948809362801</v>
      </c>
      <c r="I2034" t="s">
        <v>2332</v>
      </c>
      <c r="J2034" t="s">
        <v>2254</v>
      </c>
      <c r="K2034">
        <v>5</v>
      </c>
      <c r="L2034">
        <v>6</v>
      </c>
      <c r="N2034">
        <v>1</v>
      </c>
      <c r="O2034">
        <v>0.78100000000000003</v>
      </c>
      <c r="R2034">
        <v>0.626</v>
      </c>
    </row>
    <row r="2035" spans="1:18">
      <c r="A2035" t="s">
        <v>2083</v>
      </c>
      <c r="B2035" t="s">
        <v>2082</v>
      </c>
      <c r="D2035">
        <v>2021</v>
      </c>
      <c r="E2035" t="s">
        <v>2206</v>
      </c>
      <c r="F2035" t="s">
        <v>2301</v>
      </c>
      <c r="G2035">
        <v>-35.091207247419703</v>
      </c>
      <c r="H2035">
        <v>117.948809362801</v>
      </c>
      <c r="I2035" t="s">
        <v>2332</v>
      </c>
      <c r="J2035" t="s">
        <v>2254</v>
      </c>
      <c r="K2035">
        <v>6</v>
      </c>
      <c r="L2035">
        <v>7</v>
      </c>
      <c r="N2035">
        <v>1</v>
      </c>
      <c r="O2035">
        <v>0.79669999999999996</v>
      </c>
      <c r="R2035">
        <v>0.66549999999999998</v>
      </c>
    </row>
    <row r="2036" spans="1:18">
      <c r="A2036" t="s">
        <v>2083</v>
      </c>
      <c r="B2036" t="s">
        <v>2082</v>
      </c>
      <c r="D2036">
        <v>2021</v>
      </c>
      <c r="E2036" t="s">
        <v>2206</v>
      </c>
      <c r="F2036" t="s">
        <v>2301</v>
      </c>
      <c r="G2036">
        <v>-35.091207247419703</v>
      </c>
      <c r="H2036">
        <v>117.948809362801</v>
      </c>
      <c r="I2036" t="s">
        <v>2332</v>
      </c>
      <c r="J2036" t="s">
        <v>2254</v>
      </c>
      <c r="K2036">
        <v>7</v>
      </c>
      <c r="L2036">
        <v>8</v>
      </c>
      <c r="N2036">
        <v>1</v>
      </c>
      <c r="O2036">
        <v>1.1012999999999999</v>
      </c>
      <c r="R2036">
        <v>0.69010000000000005</v>
      </c>
    </row>
    <row r="2037" spans="1:18">
      <c r="A2037" t="s">
        <v>2083</v>
      </c>
      <c r="B2037" t="s">
        <v>2082</v>
      </c>
      <c r="D2037">
        <v>2021</v>
      </c>
      <c r="E2037" t="s">
        <v>2206</v>
      </c>
      <c r="F2037" t="s">
        <v>2301</v>
      </c>
      <c r="G2037">
        <v>-35.091207247419703</v>
      </c>
      <c r="H2037">
        <v>117.948809362801</v>
      </c>
      <c r="I2037" t="s">
        <v>2332</v>
      </c>
      <c r="J2037" t="s">
        <v>2254</v>
      </c>
      <c r="K2037">
        <v>8</v>
      </c>
      <c r="L2037">
        <v>9</v>
      </c>
      <c r="N2037">
        <v>1</v>
      </c>
      <c r="O2037">
        <v>0.70140000000000002</v>
      </c>
      <c r="R2037">
        <v>0.7147</v>
      </c>
    </row>
    <row r="2038" spans="1:18">
      <c r="A2038" t="s">
        <v>2083</v>
      </c>
      <c r="B2038" t="s">
        <v>2082</v>
      </c>
      <c r="D2038">
        <v>2021</v>
      </c>
      <c r="E2038" t="s">
        <v>2206</v>
      </c>
      <c r="F2038" t="s">
        <v>2301</v>
      </c>
      <c r="G2038">
        <v>-35.091207247419703</v>
      </c>
      <c r="H2038">
        <v>117.948809362801</v>
      </c>
      <c r="I2038" t="s">
        <v>2332</v>
      </c>
      <c r="J2038" t="s">
        <v>2254</v>
      </c>
      <c r="K2038">
        <v>9</v>
      </c>
      <c r="L2038">
        <v>10</v>
      </c>
      <c r="N2038">
        <v>1</v>
      </c>
      <c r="O2038">
        <v>1.0074000000000001</v>
      </c>
      <c r="R2038">
        <v>0.66639999999999999</v>
      </c>
    </row>
    <row r="2039" spans="1:18">
      <c r="A2039" t="s">
        <v>2083</v>
      </c>
      <c r="B2039" t="s">
        <v>2082</v>
      </c>
      <c r="D2039">
        <v>2021</v>
      </c>
      <c r="E2039" t="s">
        <v>2206</v>
      </c>
      <c r="F2039" t="s">
        <v>2301</v>
      </c>
      <c r="G2039">
        <v>-35.091207247419703</v>
      </c>
      <c r="H2039">
        <v>117.948809362801</v>
      </c>
      <c r="I2039" t="s">
        <v>2332</v>
      </c>
      <c r="J2039" t="s">
        <v>2254</v>
      </c>
      <c r="K2039">
        <v>10</v>
      </c>
      <c r="L2039">
        <v>11</v>
      </c>
      <c r="N2039">
        <v>1</v>
      </c>
      <c r="O2039">
        <v>0.95820000000000005</v>
      </c>
      <c r="R2039">
        <v>0.61809999999999998</v>
      </c>
    </row>
    <row r="2040" spans="1:18">
      <c r="A2040" t="s">
        <v>2083</v>
      </c>
      <c r="B2040" t="s">
        <v>2082</v>
      </c>
      <c r="D2040">
        <v>2021</v>
      </c>
      <c r="E2040" t="s">
        <v>2206</v>
      </c>
      <c r="F2040" t="s">
        <v>2301</v>
      </c>
      <c r="G2040">
        <v>-35.091207247419703</v>
      </c>
      <c r="H2040">
        <v>117.948809362801</v>
      </c>
      <c r="I2040" t="s">
        <v>2332</v>
      </c>
      <c r="J2040" t="s">
        <v>2254</v>
      </c>
      <c r="K2040">
        <v>11</v>
      </c>
      <c r="L2040">
        <v>12</v>
      </c>
      <c r="N2040">
        <v>1</v>
      </c>
      <c r="O2040">
        <v>0.89100000000000001</v>
      </c>
      <c r="R2040">
        <v>0.73229999999999995</v>
      </c>
    </row>
    <row r="2041" spans="1:18">
      <c r="A2041" t="s">
        <v>2083</v>
      </c>
      <c r="B2041" t="s">
        <v>2082</v>
      </c>
      <c r="D2041">
        <v>2021</v>
      </c>
      <c r="E2041" t="s">
        <v>2206</v>
      </c>
      <c r="F2041" t="s">
        <v>2301</v>
      </c>
      <c r="G2041">
        <v>-35.091207247419703</v>
      </c>
      <c r="H2041">
        <v>117.948809362801</v>
      </c>
      <c r="I2041" t="s">
        <v>2332</v>
      </c>
      <c r="J2041" t="s">
        <v>2254</v>
      </c>
      <c r="K2041">
        <v>12</v>
      </c>
      <c r="L2041">
        <v>13</v>
      </c>
      <c r="N2041">
        <v>1</v>
      </c>
      <c r="O2041">
        <v>0.77339999999999998</v>
      </c>
      <c r="R2041">
        <v>0.84660000000000002</v>
      </c>
    </row>
    <row r="2042" spans="1:18">
      <c r="A2042" t="s">
        <v>2083</v>
      </c>
      <c r="B2042" t="s">
        <v>2082</v>
      </c>
      <c r="D2042">
        <v>2021</v>
      </c>
      <c r="E2042" t="s">
        <v>2206</v>
      </c>
      <c r="F2042" t="s">
        <v>2301</v>
      </c>
      <c r="G2042">
        <v>-35.091207247419703</v>
      </c>
      <c r="H2042">
        <v>117.948809362801</v>
      </c>
      <c r="I2042" t="s">
        <v>2332</v>
      </c>
      <c r="J2042" t="s">
        <v>2254</v>
      </c>
      <c r="K2042">
        <v>13</v>
      </c>
      <c r="L2042">
        <v>14</v>
      </c>
      <c r="N2042">
        <v>1</v>
      </c>
      <c r="O2042">
        <v>1.0747</v>
      </c>
      <c r="R2042">
        <v>0.93069999999999997</v>
      </c>
    </row>
    <row r="2043" spans="1:18">
      <c r="A2043" t="s">
        <v>2083</v>
      </c>
      <c r="B2043" t="s">
        <v>2082</v>
      </c>
      <c r="D2043">
        <v>2021</v>
      </c>
      <c r="E2043" t="s">
        <v>2206</v>
      </c>
      <c r="F2043" t="s">
        <v>2301</v>
      </c>
      <c r="G2043">
        <v>-35.091207247419703</v>
      </c>
      <c r="H2043">
        <v>117.948809362801</v>
      </c>
      <c r="I2043" t="s">
        <v>2332</v>
      </c>
      <c r="J2043" t="s">
        <v>2254</v>
      </c>
      <c r="K2043">
        <v>14</v>
      </c>
      <c r="L2043">
        <v>15</v>
      </c>
      <c r="N2043">
        <v>1</v>
      </c>
      <c r="O2043">
        <v>1.1247</v>
      </c>
      <c r="R2043">
        <v>1.0147999999999999</v>
      </c>
    </row>
    <row r="2044" spans="1:18">
      <c r="A2044" t="s">
        <v>2083</v>
      </c>
      <c r="B2044" t="s">
        <v>2082</v>
      </c>
      <c r="D2044">
        <v>2021</v>
      </c>
      <c r="E2044" t="s">
        <v>2206</v>
      </c>
      <c r="F2044" t="s">
        <v>2301</v>
      </c>
      <c r="G2044">
        <v>-35.091207247419703</v>
      </c>
      <c r="H2044">
        <v>117.948809362801</v>
      </c>
      <c r="I2044" t="s">
        <v>2332</v>
      </c>
      <c r="J2044" t="s">
        <v>2254</v>
      </c>
      <c r="K2044">
        <v>15</v>
      </c>
      <c r="L2044">
        <v>16</v>
      </c>
      <c r="N2044">
        <v>1</v>
      </c>
      <c r="O2044">
        <v>1.018</v>
      </c>
      <c r="R2044">
        <v>0.91849999999999998</v>
      </c>
    </row>
    <row r="2045" spans="1:18">
      <c r="A2045" t="s">
        <v>2083</v>
      </c>
      <c r="B2045" t="s">
        <v>2082</v>
      </c>
      <c r="D2045">
        <v>2021</v>
      </c>
      <c r="E2045" t="s">
        <v>2206</v>
      </c>
      <c r="F2045" t="s">
        <v>2301</v>
      </c>
      <c r="G2045">
        <v>-35.091207247419703</v>
      </c>
      <c r="H2045">
        <v>117.948809362801</v>
      </c>
      <c r="I2045" t="s">
        <v>2332</v>
      </c>
      <c r="J2045" t="s">
        <v>2254</v>
      </c>
      <c r="K2045">
        <v>16</v>
      </c>
      <c r="L2045">
        <v>17</v>
      </c>
      <c r="N2045">
        <v>1</v>
      </c>
      <c r="O2045">
        <v>1.1319999999999999</v>
      </c>
      <c r="R2045">
        <v>0.82220000000000004</v>
      </c>
    </row>
    <row r="2046" spans="1:18">
      <c r="A2046" t="s">
        <v>2083</v>
      </c>
      <c r="B2046" t="s">
        <v>2082</v>
      </c>
      <c r="D2046">
        <v>2021</v>
      </c>
      <c r="E2046" t="s">
        <v>2206</v>
      </c>
      <c r="F2046" t="s">
        <v>2301</v>
      </c>
      <c r="G2046">
        <v>-35.091207247419703</v>
      </c>
      <c r="H2046">
        <v>117.948809362801</v>
      </c>
      <c r="I2046" t="s">
        <v>2332</v>
      </c>
      <c r="J2046" t="s">
        <v>2254</v>
      </c>
      <c r="K2046">
        <v>17</v>
      </c>
      <c r="L2046">
        <v>18</v>
      </c>
      <c r="N2046">
        <v>1</v>
      </c>
      <c r="O2046">
        <v>0.97209999999999996</v>
      </c>
      <c r="R2046">
        <v>0.77129999999999999</v>
      </c>
    </row>
    <row r="2047" spans="1:18">
      <c r="A2047" t="s">
        <v>2083</v>
      </c>
      <c r="B2047" t="s">
        <v>2082</v>
      </c>
      <c r="D2047">
        <v>2021</v>
      </c>
      <c r="E2047" t="s">
        <v>2206</v>
      </c>
      <c r="F2047" t="s">
        <v>2301</v>
      </c>
      <c r="G2047">
        <v>-35.091207247419703</v>
      </c>
      <c r="H2047">
        <v>117.948809362801</v>
      </c>
      <c r="I2047" t="s">
        <v>2332</v>
      </c>
      <c r="J2047" t="s">
        <v>2254</v>
      </c>
      <c r="K2047">
        <v>18</v>
      </c>
      <c r="L2047">
        <v>19</v>
      </c>
      <c r="N2047">
        <v>1</v>
      </c>
      <c r="O2047">
        <v>1.1105</v>
      </c>
      <c r="R2047">
        <v>0.72050000000000003</v>
      </c>
    </row>
    <row r="2048" spans="1:18">
      <c r="A2048" t="s">
        <v>2083</v>
      </c>
      <c r="B2048" t="s">
        <v>2082</v>
      </c>
      <c r="D2048">
        <v>2021</v>
      </c>
      <c r="E2048" t="s">
        <v>2206</v>
      </c>
      <c r="F2048" t="s">
        <v>2301</v>
      </c>
      <c r="G2048">
        <v>-35.091207247419703</v>
      </c>
      <c r="H2048">
        <v>117.948809362801</v>
      </c>
      <c r="I2048" t="s">
        <v>2332</v>
      </c>
      <c r="J2048" t="s">
        <v>2254</v>
      </c>
      <c r="K2048">
        <v>19</v>
      </c>
      <c r="L2048">
        <v>20</v>
      </c>
      <c r="N2048">
        <v>1</v>
      </c>
      <c r="O2048">
        <v>0.90259999999999996</v>
      </c>
      <c r="R2048">
        <v>0.55979999999999996</v>
      </c>
    </row>
    <row r="2049" spans="1:18">
      <c r="A2049" t="s">
        <v>2083</v>
      </c>
      <c r="B2049" t="s">
        <v>2082</v>
      </c>
      <c r="D2049">
        <v>2021</v>
      </c>
      <c r="E2049" t="s">
        <v>2206</v>
      </c>
      <c r="F2049" t="s">
        <v>2301</v>
      </c>
      <c r="G2049">
        <v>-35.091207247419703</v>
      </c>
      <c r="H2049">
        <v>117.948809362801</v>
      </c>
      <c r="I2049" t="s">
        <v>2332</v>
      </c>
      <c r="J2049" t="s">
        <v>2254</v>
      </c>
      <c r="K2049">
        <v>20</v>
      </c>
      <c r="L2049">
        <v>21</v>
      </c>
      <c r="N2049">
        <v>1</v>
      </c>
      <c r="O2049">
        <v>0.72729999999999995</v>
      </c>
      <c r="R2049">
        <v>0.3992</v>
      </c>
    </row>
    <row r="2050" spans="1:18">
      <c r="A2050" t="s">
        <v>2083</v>
      </c>
      <c r="B2050" t="s">
        <v>2082</v>
      </c>
      <c r="D2050">
        <v>2021</v>
      </c>
      <c r="E2050" t="s">
        <v>2206</v>
      </c>
      <c r="F2050" t="s">
        <v>2301</v>
      </c>
      <c r="G2050">
        <v>-35.091207247419703</v>
      </c>
      <c r="H2050">
        <v>117.948809362801</v>
      </c>
      <c r="I2050" t="s">
        <v>2332</v>
      </c>
      <c r="J2050" t="s">
        <v>2254</v>
      </c>
      <c r="K2050">
        <v>21</v>
      </c>
      <c r="L2050">
        <v>22</v>
      </c>
      <c r="N2050">
        <v>1</v>
      </c>
      <c r="O2050">
        <v>0.97929999999999995</v>
      </c>
      <c r="R2050">
        <v>0.58320000000000005</v>
      </c>
    </row>
    <row r="2051" spans="1:18">
      <c r="A2051" t="s">
        <v>2083</v>
      </c>
      <c r="B2051" t="s">
        <v>2082</v>
      </c>
      <c r="D2051">
        <v>2021</v>
      </c>
      <c r="E2051" t="s">
        <v>2206</v>
      </c>
      <c r="F2051" t="s">
        <v>2301</v>
      </c>
      <c r="G2051">
        <v>-35.091207247419703</v>
      </c>
      <c r="H2051">
        <v>117.948809362801</v>
      </c>
      <c r="I2051" t="s">
        <v>2332</v>
      </c>
      <c r="J2051" t="s">
        <v>2254</v>
      </c>
      <c r="K2051">
        <v>22</v>
      </c>
      <c r="L2051">
        <v>23</v>
      </c>
      <c r="N2051">
        <v>1</v>
      </c>
      <c r="O2051">
        <v>0.90939999999999999</v>
      </c>
      <c r="R2051">
        <v>0.76719999999999999</v>
      </c>
    </row>
    <row r="2052" spans="1:18">
      <c r="A2052" t="s">
        <v>2083</v>
      </c>
      <c r="B2052" t="s">
        <v>2082</v>
      </c>
      <c r="D2052">
        <v>2021</v>
      </c>
      <c r="E2052" t="s">
        <v>2206</v>
      </c>
      <c r="F2052" t="s">
        <v>2301</v>
      </c>
      <c r="G2052">
        <v>-35.091207247419703</v>
      </c>
      <c r="H2052">
        <v>117.948809362801</v>
      </c>
      <c r="I2052" t="s">
        <v>2332</v>
      </c>
      <c r="J2052" t="s">
        <v>2254</v>
      </c>
      <c r="K2052">
        <v>23</v>
      </c>
      <c r="L2052">
        <v>24</v>
      </c>
      <c r="N2052">
        <v>1</v>
      </c>
      <c r="O2052">
        <v>0.71450000000000002</v>
      </c>
      <c r="R2052">
        <v>0.64380000000000004</v>
      </c>
    </row>
    <row r="2053" spans="1:18">
      <c r="A2053" t="s">
        <v>2083</v>
      </c>
      <c r="B2053" t="s">
        <v>2082</v>
      </c>
      <c r="D2053">
        <v>2021</v>
      </c>
      <c r="E2053" t="s">
        <v>2206</v>
      </c>
      <c r="F2053" t="s">
        <v>2301</v>
      </c>
      <c r="G2053">
        <v>-35.091207247419703</v>
      </c>
      <c r="H2053">
        <v>117.948809362801</v>
      </c>
      <c r="I2053" t="s">
        <v>2332</v>
      </c>
      <c r="J2053" t="s">
        <v>2254</v>
      </c>
      <c r="K2053">
        <v>24</v>
      </c>
      <c r="L2053">
        <v>25</v>
      </c>
      <c r="N2053">
        <v>1</v>
      </c>
      <c r="O2053">
        <v>0.69589999999999996</v>
      </c>
      <c r="R2053">
        <v>0.52039999999999997</v>
      </c>
    </row>
    <row r="2054" spans="1:18">
      <c r="A2054" t="s">
        <v>2083</v>
      </c>
      <c r="B2054" t="s">
        <v>2082</v>
      </c>
      <c r="D2054">
        <v>2021</v>
      </c>
      <c r="E2054" t="s">
        <v>2206</v>
      </c>
      <c r="F2054" t="s">
        <v>2301</v>
      </c>
      <c r="G2054">
        <v>-35.091207247419703</v>
      </c>
      <c r="H2054">
        <v>117.948809362801</v>
      </c>
      <c r="I2054" t="s">
        <v>2332</v>
      </c>
      <c r="J2054" t="s">
        <v>2254</v>
      </c>
      <c r="K2054">
        <v>25</v>
      </c>
      <c r="L2054">
        <v>26</v>
      </c>
      <c r="N2054">
        <v>1</v>
      </c>
      <c r="O2054">
        <v>0.47210000000000002</v>
      </c>
      <c r="R2054">
        <v>0.70950000000000002</v>
      </c>
    </row>
    <row r="2055" spans="1:18">
      <c r="A2055" t="s">
        <v>2083</v>
      </c>
      <c r="B2055" t="s">
        <v>2082</v>
      </c>
      <c r="D2055">
        <v>2021</v>
      </c>
      <c r="E2055" t="s">
        <v>2206</v>
      </c>
      <c r="F2055" t="s">
        <v>2301</v>
      </c>
      <c r="G2055">
        <v>-35.091207247419703</v>
      </c>
      <c r="H2055">
        <v>117.948809362801</v>
      </c>
      <c r="I2055" t="s">
        <v>2332</v>
      </c>
      <c r="J2055" t="s">
        <v>2254</v>
      </c>
      <c r="K2055">
        <v>26</v>
      </c>
      <c r="L2055">
        <v>27</v>
      </c>
      <c r="N2055">
        <v>1</v>
      </c>
      <c r="O2055">
        <v>0.8427</v>
      </c>
      <c r="R2055">
        <v>0.89859999999999995</v>
      </c>
    </row>
    <row r="2056" spans="1:18">
      <c r="A2056" t="s">
        <v>2083</v>
      </c>
      <c r="B2056" t="s">
        <v>2082</v>
      </c>
      <c r="D2056">
        <v>2021</v>
      </c>
      <c r="E2056" t="s">
        <v>2206</v>
      </c>
      <c r="F2056" t="s">
        <v>2301</v>
      </c>
      <c r="G2056">
        <v>-35.091207247419703</v>
      </c>
      <c r="H2056">
        <v>117.948809362801</v>
      </c>
      <c r="I2056" t="s">
        <v>2332</v>
      </c>
      <c r="J2056" t="s">
        <v>2254</v>
      </c>
      <c r="K2056">
        <v>27</v>
      </c>
      <c r="L2056">
        <v>28</v>
      </c>
      <c r="N2056">
        <v>1</v>
      </c>
      <c r="O2056">
        <v>1.1515</v>
      </c>
      <c r="R2056">
        <v>0.89849999999999997</v>
      </c>
    </row>
    <row r="2057" spans="1:18">
      <c r="A2057" t="s">
        <v>2083</v>
      </c>
      <c r="B2057" t="s">
        <v>2082</v>
      </c>
      <c r="D2057">
        <v>2021</v>
      </c>
      <c r="E2057" t="s">
        <v>2206</v>
      </c>
      <c r="F2057" t="s">
        <v>2301</v>
      </c>
      <c r="G2057">
        <v>-35.091207247419703</v>
      </c>
      <c r="H2057">
        <v>117.948809362801</v>
      </c>
      <c r="I2057" t="s">
        <v>2332</v>
      </c>
      <c r="J2057" t="s">
        <v>2254</v>
      </c>
      <c r="K2057">
        <v>28</v>
      </c>
      <c r="L2057">
        <v>29</v>
      </c>
      <c r="N2057">
        <v>1</v>
      </c>
      <c r="O2057">
        <v>0.98060000000000003</v>
      </c>
      <c r="R2057">
        <v>0.89839999999999998</v>
      </c>
    </row>
    <row r="2058" spans="1:18">
      <c r="A2058" t="s">
        <v>2083</v>
      </c>
      <c r="B2058" t="s">
        <v>2082</v>
      </c>
      <c r="D2058">
        <v>2021</v>
      </c>
      <c r="E2058" t="s">
        <v>2206</v>
      </c>
      <c r="F2058" t="s">
        <v>2301</v>
      </c>
      <c r="G2058">
        <v>-35.091207247419703</v>
      </c>
      <c r="H2058">
        <v>117.948809362801</v>
      </c>
      <c r="I2058" t="s">
        <v>2332</v>
      </c>
      <c r="J2058" t="s">
        <v>2254</v>
      </c>
      <c r="K2058">
        <v>29</v>
      </c>
      <c r="L2058">
        <v>30</v>
      </c>
      <c r="N2058">
        <v>1</v>
      </c>
      <c r="O2058">
        <v>0.94499999999999995</v>
      </c>
      <c r="R2058">
        <v>0.75890000000000002</v>
      </c>
    </row>
    <row r="2059" spans="1:18">
      <c r="A2059" t="s">
        <v>2083</v>
      </c>
      <c r="B2059" t="s">
        <v>2082</v>
      </c>
      <c r="D2059">
        <v>2021</v>
      </c>
      <c r="E2059" t="s">
        <v>2206</v>
      </c>
      <c r="F2059" t="s">
        <v>2301</v>
      </c>
      <c r="G2059">
        <v>-35.091207247419703</v>
      </c>
      <c r="H2059">
        <v>117.948809362801</v>
      </c>
      <c r="I2059" t="s">
        <v>2332</v>
      </c>
      <c r="J2059" t="s">
        <v>2254</v>
      </c>
      <c r="K2059">
        <v>30</v>
      </c>
      <c r="L2059">
        <v>31</v>
      </c>
      <c r="N2059">
        <v>1</v>
      </c>
      <c r="O2059">
        <v>1.0864</v>
      </c>
      <c r="R2059">
        <v>0.61929999999999996</v>
      </c>
    </row>
    <row r="2060" spans="1:18">
      <c r="A2060" t="s">
        <v>2083</v>
      </c>
      <c r="B2060" t="s">
        <v>2082</v>
      </c>
      <c r="D2060">
        <v>2021</v>
      </c>
      <c r="E2060" t="s">
        <v>2206</v>
      </c>
      <c r="F2060" t="s">
        <v>2301</v>
      </c>
      <c r="G2060">
        <v>-35.091207247419703</v>
      </c>
      <c r="H2060">
        <v>117.948809362801</v>
      </c>
      <c r="I2060" t="s">
        <v>2332</v>
      </c>
      <c r="J2060" t="s">
        <v>2254</v>
      </c>
      <c r="K2060">
        <v>31</v>
      </c>
      <c r="L2060">
        <v>32</v>
      </c>
      <c r="N2060">
        <v>1</v>
      </c>
      <c r="O2060">
        <v>1.1358999999999999</v>
      </c>
      <c r="R2060">
        <v>0.71819999999999995</v>
      </c>
    </row>
    <row r="2061" spans="1:18">
      <c r="A2061" t="s">
        <v>2083</v>
      </c>
      <c r="B2061" t="s">
        <v>2082</v>
      </c>
      <c r="D2061">
        <v>2021</v>
      </c>
      <c r="E2061" t="s">
        <v>2206</v>
      </c>
      <c r="F2061" t="s">
        <v>2301</v>
      </c>
      <c r="G2061">
        <v>-35.091207247419703</v>
      </c>
      <c r="H2061">
        <v>117.948809362801</v>
      </c>
      <c r="I2061" t="s">
        <v>2332</v>
      </c>
      <c r="J2061" t="s">
        <v>2254</v>
      </c>
      <c r="K2061">
        <v>32</v>
      </c>
      <c r="L2061">
        <v>33</v>
      </c>
      <c r="N2061">
        <v>1</v>
      </c>
      <c r="O2061">
        <v>1.0466</v>
      </c>
      <c r="R2061">
        <v>0.81699999999999995</v>
      </c>
    </row>
    <row r="2062" spans="1:18">
      <c r="A2062" t="s">
        <v>2083</v>
      </c>
      <c r="B2062" t="s">
        <v>2082</v>
      </c>
      <c r="D2062">
        <v>2021</v>
      </c>
      <c r="E2062" t="s">
        <v>2206</v>
      </c>
      <c r="F2062" t="s">
        <v>2301</v>
      </c>
      <c r="G2062">
        <v>-35.091207247419703</v>
      </c>
      <c r="H2062">
        <v>117.948809362801</v>
      </c>
      <c r="I2062" t="s">
        <v>2332</v>
      </c>
      <c r="J2062" t="s">
        <v>2254</v>
      </c>
      <c r="K2062">
        <v>33</v>
      </c>
      <c r="L2062">
        <v>34</v>
      </c>
      <c r="N2062">
        <v>1</v>
      </c>
      <c r="O2062">
        <v>1.2393000000000001</v>
      </c>
      <c r="R2062">
        <v>0.82720000000000005</v>
      </c>
    </row>
    <row r="2063" spans="1:18">
      <c r="A2063" t="s">
        <v>2083</v>
      </c>
      <c r="B2063" t="s">
        <v>2082</v>
      </c>
      <c r="D2063">
        <v>2021</v>
      </c>
      <c r="E2063" t="s">
        <v>2206</v>
      </c>
      <c r="F2063" t="s">
        <v>2301</v>
      </c>
      <c r="G2063">
        <v>-35.091207247419703</v>
      </c>
      <c r="H2063">
        <v>117.948809362801</v>
      </c>
      <c r="I2063" t="s">
        <v>2332</v>
      </c>
      <c r="J2063" t="s">
        <v>2254</v>
      </c>
      <c r="K2063">
        <v>34</v>
      </c>
      <c r="L2063">
        <v>35</v>
      </c>
      <c r="N2063">
        <v>1</v>
      </c>
      <c r="O2063">
        <v>0.9698</v>
      </c>
      <c r="R2063">
        <v>0.83740000000000003</v>
      </c>
    </row>
    <row r="2064" spans="1:18">
      <c r="A2064" t="s">
        <v>2083</v>
      </c>
      <c r="B2064" t="s">
        <v>2082</v>
      </c>
      <c r="D2064">
        <v>2021</v>
      </c>
      <c r="E2064" t="s">
        <v>2206</v>
      </c>
      <c r="F2064" t="s">
        <v>2301</v>
      </c>
      <c r="G2064">
        <v>-35.091207247419703</v>
      </c>
      <c r="H2064">
        <v>117.948809362801</v>
      </c>
      <c r="I2064" t="s">
        <v>2332</v>
      </c>
      <c r="J2064" t="s">
        <v>2254</v>
      </c>
      <c r="K2064">
        <v>35</v>
      </c>
      <c r="L2064">
        <v>36</v>
      </c>
      <c r="N2064">
        <v>1</v>
      </c>
      <c r="O2064">
        <v>1.1142000000000001</v>
      </c>
      <c r="R2064">
        <v>0.79269999999999996</v>
      </c>
    </row>
    <row r="2065" spans="1:18">
      <c r="A2065" t="s">
        <v>2083</v>
      </c>
      <c r="B2065" t="s">
        <v>2082</v>
      </c>
      <c r="D2065">
        <v>2021</v>
      </c>
      <c r="E2065" t="s">
        <v>2206</v>
      </c>
      <c r="F2065" t="s">
        <v>2301</v>
      </c>
      <c r="G2065">
        <v>-35.091207247419703</v>
      </c>
      <c r="H2065">
        <v>117.948809362801</v>
      </c>
      <c r="I2065" t="s">
        <v>2332</v>
      </c>
      <c r="J2065" t="s">
        <v>2254</v>
      </c>
      <c r="K2065">
        <v>36</v>
      </c>
      <c r="L2065">
        <v>37</v>
      </c>
      <c r="N2065">
        <v>1</v>
      </c>
      <c r="O2065">
        <v>1.0571999999999999</v>
      </c>
      <c r="R2065">
        <v>0.748</v>
      </c>
    </row>
    <row r="2066" spans="1:18">
      <c r="A2066" t="s">
        <v>2083</v>
      </c>
      <c r="B2066" t="s">
        <v>2082</v>
      </c>
      <c r="D2066">
        <v>2021</v>
      </c>
      <c r="E2066" t="s">
        <v>2206</v>
      </c>
      <c r="F2066" t="s">
        <v>2301</v>
      </c>
      <c r="G2066">
        <v>-35.091207247419703</v>
      </c>
      <c r="H2066">
        <v>117.948809362801</v>
      </c>
      <c r="I2066" t="s">
        <v>2332</v>
      </c>
      <c r="J2066" t="s">
        <v>2254</v>
      </c>
      <c r="K2066">
        <v>37</v>
      </c>
      <c r="L2066">
        <v>38</v>
      </c>
      <c r="N2066">
        <v>1</v>
      </c>
      <c r="O2066">
        <v>1.1964999999999999</v>
      </c>
      <c r="R2066">
        <v>0.74160000000000004</v>
      </c>
    </row>
    <row r="2067" spans="1:18">
      <c r="A2067" t="s">
        <v>2083</v>
      </c>
      <c r="B2067" t="s">
        <v>2082</v>
      </c>
      <c r="D2067">
        <v>2021</v>
      </c>
      <c r="E2067" t="s">
        <v>2206</v>
      </c>
      <c r="F2067" t="s">
        <v>2301</v>
      </c>
      <c r="G2067">
        <v>-35.091207247419703</v>
      </c>
      <c r="H2067">
        <v>117.948809362801</v>
      </c>
      <c r="I2067" t="s">
        <v>2332</v>
      </c>
      <c r="J2067" t="s">
        <v>2254</v>
      </c>
      <c r="K2067">
        <v>38</v>
      </c>
      <c r="L2067">
        <v>39</v>
      </c>
      <c r="N2067">
        <v>1</v>
      </c>
      <c r="O2067">
        <v>1.2511000000000001</v>
      </c>
      <c r="R2067">
        <v>0.73519999999999996</v>
      </c>
    </row>
    <row r="2068" spans="1:18">
      <c r="A2068" t="s">
        <v>2083</v>
      </c>
      <c r="B2068" t="s">
        <v>2082</v>
      </c>
      <c r="D2068">
        <v>2021</v>
      </c>
      <c r="E2068" t="s">
        <v>2206</v>
      </c>
      <c r="F2068" t="s">
        <v>2301</v>
      </c>
      <c r="G2068">
        <v>-35.091245435912597</v>
      </c>
      <c r="H2068">
        <v>117.948877734766</v>
      </c>
      <c r="I2068" t="s">
        <v>2332</v>
      </c>
      <c r="J2068" t="s">
        <v>2253</v>
      </c>
      <c r="K2068">
        <v>0</v>
      </c>
      <c r="L2068">
        <v>1</v>
      </c>
      <c r="N2068">
        <v>1</v>
      </c>
      <c r="O2068">
        <v>0.85340000000000005</v>
      </c>
      <c r="R2068">
        <v>1.0881000000000001</v>
      </c>
    </row>
    <row r="2069" spans="1:18">
      <c r="A2069" t="s">
        <v>2083</v>
      </c>
      <c r="B2069" t="s">
        <v>2082</v>
      </c>
      <c r="D2069">
        <v>2021</v>
      </c>
      <c r="E2069" t="s">
        <v>2206</v>
      </c>
      <c r="F2069" t="s">
        <v>2301</v>
      </c>
      <c r="G2069">
        <v>-35.091245435912597</v>
      </c>
      <c r="H2069">
        <v>117.948877734766</v>
      </c>
      <c r="I2069" t="s">
        <v>2332</v>
      </c>
      <c r="J2069" t="s">
        <v>2253</v>
      </c>
      <c r="K2069">
        <v>1</v>
      </c>
      <c r="L2069">
        <v>2</v>
      </c>
      <c r="N2069">
        <v>1</v>
      </c>
      <c r="O2069">
        <v>0.47470000000000001</v>
      </c>
      <c r="R2069">
        <v>0.43280000000000002</v>
      </c>
    </row>
    <row r="2070" spans="1:18">
      <c r="A2070" t="s">
        <v>2083</v>
      </c>
      <c r="B2070" t="s">
        <v>2082</v>
      </c>
      <c r="D2070">
        <v>2021</v>
      </c>
      <c r="E2070" t="s">
        <v>2206</v>
      </c>
      <c r="F2070" t="s">
        <v>2301</v>
      </c>
      <c r="G2070">
        <v>-35.091245435912597</v>
      </c>
      <c r="H2070">
        <v>117.948877734766</v>
      </c>
      <c r="I2070" t="s">
        <v>2332</v>
      </c>
      <c r="J2070" t="s">
        <v>2253</v>
      </c>
      <c r="K2070">
        <v>2</v>
      </c>
      <c r="L2070">
        <v>3</v>
      </c>
      <c r="N2070">
        <v>1</v>
      </c>
      <c r="O2070">
        <v>0.67869999999999997</v>
      </c>
      <c r="R2070">
        <v>0.39389999999999997</v>
      </c>
    </row>
    <row r="2071" spans="1:18">
      <c r="A2071" t="s">
        <v>2083</v>
      </c>
      <c r="B2071" t="s">
        <v>2082</v>
      </c>
      <c r="D2071">
        <v>2021</v>
      </c>
      <c r="E2071" t="s">
        <v>2206</v>
      </c>
      <c r="F2071" t="s">
        <v>2301</v>
      </c>
      <c r="G2071">
        <v>-35.091245435912597</v>
      </c>
      <c r="H2071">
        <v>117.948877734766</v>
      </c>
      <c r="I2071" t="s">
        <v>2332</v>
      </c>
      <c r="J2071" t="s">
        <v>2253</v>
      </c>
      <c r="K2071">
        <v>3</v>
      </c>
      <c r="L2071">
        <v>4</v>
      </c>
      <c r="N2071">
        <v>1</v>
      </c>
      <c r="O2071">
        <v>0.57010000000000005</v>
      </c>
      <c r="R2071">
        <v>0.37209999999999999</v>
      </c>
    </row>
    <row r="2072" spans="1:18">
      <c r="A2072" t="s">
        <v>2083</v>
      </c>
      <c r="B2072" t="s">
        <v>2082</v>
      </c>
      <c r="D2072">
        <v>2021</v>
      </c>
      <c r="E2072" t="s">
        <v>2206</v>
      </c>
      <c r="F2072" t="s">
        <v>2301</v>
      </c>
      <c r="G2072">
        <v>-35.091245435912597</v>
      </c>
      <c r="H2072">
        <v>117.948877734766</v>
      </c>
      <c r="I2072" t="s">
        <v>2332</v>
      </c>
      <c r="J2072" t="s">
        <v>2253</v>
      </c>
      <c r="K2072">
        <v>4</v>
      </c>
      <c r="L2072">
        <v>5</v>
      </c>
      <c r="N2072">
        <v>1</v>
      </c>
      <c r="O2072">
        <v>0.47210000000000002</v>
      </c>
      <c r="R2072">
        <v>0.43990000000000001</v>
      </c>
    </row>
    <row r="2073" spans="1:18">
      <c r="A2073" t="s">
        <v>2083</v>
      </c>
      <c r="B2073" t="s">
        <v>2082</v>
      </c>
      <c r="D2073">
        <v>2021</v>
      </c>
      <c r="E2073" t="s">
        <v>2206</v>
      </c>
      <c r="F2073" t="s">
        <v>2301</v>
      </c>
      <c r="G2073">
        <v>-35.091245435912597</v>
      </c>
      <c r="H2073">
        <v>117.948877734766</v>
      </c>
      <c r="I2073" t="s">
        <v>2332</v>
      </c>
      <c r="J2073" t="s">
        <v>2253</v>
      </c>
      <c r="K2073">
        <v>5</v>
      </c>
      <c r="L2073">
        <v>6</v>
      </c>
      <c r="N2073">
        <v>1</v>
      </c>
      <c r="O2073">
        <v>0.79320000000000002</v>
      </c>
      <c r="R2073">
        <v>0.43459999999999999</v>
      </c>
    </row>
    <row r="2074" spans="1:18">
      <c r="A2074" t="s">
        <v>2083</v>
      </c>
      <c r="B2074" t="s">
        <v>2082</v>
      </c>
      <c r="D2074">
        <v>2021</v>
      </c>
      <c r="E2074" t="s">
        <v>2206</v>
      </c>
      <c r="F2074" t="s">
        <v>2301</v>
      </c>
      <c r="G2074">
        <v>-35.091245435912597</v>
      </c>
      <c r="H2074">
        <v>117.948877734766</v>
      </c>
      <c r="I2074" t="s">
        <v>2332</v>
      </c>
      <c r="J2074" t="s">
        <v>2253</v>
      </c>
      <c r="K2074">
        <v>6</v>
      </c>
      <c r="L2074">
        <v>7</v>
      </c>
      <c r="N2074">
        <v>1</v>
      </c>
      <c r="O2074">
        <v>0.83209999999999995</v>
      </c>
      <c r="R2074">
        <v>0.42930000000000001</v>
      </c>
    </row>
    <row r="2075" spans="1:18">
      <c r="A2075" t="s">
        <v>2083</v>
      </c>
      <c r="B2075" t="s">
        <v>2082</v>
      </c>
      <c r="D2075">
        <v>2021</v>
      </c>
      <c r="E2075" t="s">
        <v>2206</v>
      </c>
      <c r="F2075" t="s">
        <v>2301</v>
      </c>
      <c r="G2075">
        <v>-35.091245435912597</v>
      </c>
      <c r="H2075">
        <v>117.948877734766</v>
      </c>
      <c r="I2075" t="s">
        <v>2332</v>
      </c>
      <c r="J2075" t="s">
        <v>2253</v>
      </c>
      <c r="K2075">
        <v>7</v>
      </c>
      <c r="L2075">
        <v>8</v>
      </c>
      <c r="N2075">
        <v>1</v>
      </c>
      <c r="O2075">
        <v>0.62029999999999996</v>
      </c>
      <c r="R2075">
        <v>0.43180000000000002</v>
      </c>
    </row>
    <row r="2076" spans="1:18">
      <c r="A2076" t="s">
        <v>2083</v>
      </c>
      <c r="B2076" t="s">
        <v>2082</v>
      </c>
      <c r="D2076">
        <v>2021</v>
      </c>
      <c r="E2076" t="s">
        <v>2206</v>
      </c>
      <c r="F2076" t="s">
        <v>2301</v>
      </c>
      <c r="G2076">
        <v>-35.091245435912597</v>
      </c>
      <c r="H2076">
        <v>117.948877734766</v>
      </c>
      <c r="I2076" t="s">
        <v>2332</v>
      </c>
      <c r="J2076" t="s">
        <v>2253</v>
      </c>
      <c r="K2076">
        <v>8</v>
      </c>
      <c r="L2076">
        <v>9</v>
      </c>
      <c r="N2076">
        <v>1</v>
      </c>
      <c r="O2076">
        <v>0.7823</v>
      </c>
      <c r="R2076">
        <v>0.43430000000000002</v>
      </c>
    </row>
    <row r="2077" spans="1:18">
      <c r="A2077" t="s">
        <v>2083</v>
      </c>
      <c r="B2077" t="s">
        <v>2082</v>
      </c>
      <c r="D2077">
        <v>2021</v>
      </c>
      <c r="E2077" t="s">
        <v>2206</v>
      </c>
      <c r="F2077" t="s">
        <v>2301</v>
      </c>
      <c r="G2077">
        <v>-35.091245435912597</v>
      </c>
      <c r="H2077">
        <v>117.948877734766</v>
      </c>
      <c r="I2077" t="s">
        <v>2332</v>
      </c>
      <c r="J2077" t="s">
        <v>2253</v>
      </c>
      <c r="K2077">
        <v>9</v>
      </c>
      <c r="L2077">
        <v>10</v>
      </c>
      <c r="N2077">
        <v>1</v>
      </c>
      <c r="O2077">
        <v>0.8569</v>
      </c>
      <c r="R2077">
        <v>0.4133</v>
      </c>
    </row>
    <row r="2078" spans="1:18">
      <c r="A2078" t="s">
        <v>2083</v>
      </c>
      <c r="B2078" t="s">
        <v>2082</v>
      </c>
      <c r="D2078">
        <v>2021</v>
      </c>
      <c r="E2078" t="s">
        <v>2206</v>
      </c>
      <c r="F2078" t="s">
        <v>2301</v>
      </c>
      <c r="G2078">
        <v>-35.091245435912597</v>
      </c>
      <c r="H2078">
        <v>117.948877734766</v>
      </c>
      <c r="I2078" t="s">
        <v>2332</v>
      </c>
      <c r="J2078" t="s">
        <v>2253</v>
      </c>
      <c r="K2078">
        <v>10</v>
      </c>
      <c r="L2078">
        <v>11</v>
      </c>
      <c r="N2078">
        <v>1</v>
      </c>
      <c r="O2078">
        <v>0.64600000000000002</v>
      </c>
      <c r="R2078">
        <v>0.39219999999999999</v>
      </c>
    </row>
    <row r="2079" spans="1:18">
      <c r="A2079" t="s">
        <v>2083</v>
      </c>
      <c r="B2079" t="s">
        <v>2082</v>
      </c>
      <c r="D2079">
        <v>2021</v>
      </c>
      <c r="E2079" t="s">
        <v>2206</v>
      </c>
      <c r="F2079" t="s">
        <v>2301</v>
      </c>
      <c r="G2079">
        <v>-35.091245435912597</v>
      </c>
      <c r="H2079">
        <v>117.948877734766</v>
      </c>
      <c r="I2079" t="s">
        <v>2332</v>
      </c>
      <c r="J2079" t="s">
        <v>2253</v>
      </c>
      <c r="K2079">
        <v>11</v>
      </c>
      <c r="L2079">
        <v>12</v>
      </c>
      <c r="N2079">
        <v>1</v>
      </c>
      <c r="O2079">
        <v>0.60760000000000003</v>
      </c>
      <c r="R2079">
        <v>0.39629999999999999</v>
      </c>
    </row>
    <row r="2080" spans="1:18">
      <c r="A2080" t="s">
        <v>2083</v>
      </c>
      <c r="B2080" t="s">
        <v>2082</v>
      </c>
      <c r="D2080">
        <v>2021</v>
      </c>
      <c r="E2080" t="s">
        <v>2206</v>
      </c>
      <c r="F2080" t="s">
        <v>2301</v>
      </c>
      <c r="G2080">
        <v>-35.091245435912597</v>
      </c>
      <c r="H2080">
        <v>117.948877734766</v>
      </c>
      <c r="I2080" t="s">
        <v>2332</v>
      </c>
      <c r="J2080" t="s">
        <v>2253</v>
      </c>
      <c r="K2080">
        <v>12</v>
      </c>
      <c r="L2080">
        <v>13</v>
      </c>
      <c r="N2080">
        <v>1</v>
      </c>
      <c r="O2080">
        <v>0.6613</v>
      </c>
      <c r="R2080">
        <v>0.40029999999999999</v>
      </c>
    </row>
    <row r="2081" spans="1:18">
      <c r="A2081" t="s">
        <v>2083</v>
      </c>
      <c r="B2081" t="s">
        <v>2082</v>
      </c>
      <c r="D2081">
        <v>2021</v>
      </c>
      <c r="E2081" t="s">
        <v>2206</v>
      </c>
      <c r="F2081" t="s">
        <v>2301</v>
      </c>
      <c r="G2081">
        <v>-35.091245435912597</v>
      </c>
      <c r="H2081">
        <v>117.948877734766</v>
      </c>
      <c r="I2081" t="s">
        <v>2332</v>
      </c>
      <c r="J2081" t="s">
        <v>2253</v>
      </c>
      <c r="K2081">
        <v>13</v>
      </c>
      <c r="L2081">
        <v>14</v>
      </c>
      <c r="N2081">
        <v>1</v>
      </c>
      <c r="O2081">
        <v>0.83</v>
      </c>
      <c r="R2081">
        <v>0.41299999999999998</v>
      </c>
    </row>
    <row r="2082" spans="1:18">
      <c r="A2082" t="s">
        <v>2083</v>
      </c>
      <c r="B2082" t="s">
        <v>2082</v>
      </c>
      <c r="D2082">
        <v>2021</v>
      </c>
      <c r="E2082" t="s">
        <v>2206</v>
      </c>
      <c r="F2082" t="s">
        <v>2301</v>
      </c>
      <c r="G2082">
        <v>-35.091245435912597</v>
      </c>
      <c r="H2082">
        <v>117.948877734766</v>
      </c>
      <c r="I2082" t="s">
        <v>2332</v>
      </c>
      <c r="J2082" t="s">
        <v>2253</v>
      </c>
      <c r="K2082">
        <v>14</v>
      </c>
      <c r="L2082">
        <v>15</v>
      </c>
      <c r="N2082">
        <v>1</v>
      </c>
      <c r="O2082">
        <v>1.0005999999999999</v>
      </c>
      <c r="R2082">
        <v>0.42570000000000002</v>
      </c>
    </row>
    <row r="2083" spans="1:18">
      <c r="A2083" t="s">
        <v>2083</v>
      </c>
      <c r="B2083" t="s">
        <v>2082</v>
      </c>
      <c r="D2083">
        <v>2021</v>
      </c>
      <c r="E2083" t="s">
        <v>2206</v>
      </c>
      <c r="F2083" t="s">
        <v>2301</v>
      </c>
      <c r="G2083">
        <v>-35.091245435912597</v>
      </c>
      <c r="H2083">
        <v>117.948877734766</v>
      </c>
      <c r="I2083" t="s">
        <v>2332</v>
      </c>
      <c r="J2083" t="s">
        <v>2253</v>
      </c>
      <c r="K2083">
        <v>15</v>
      </c>
      <c r="L2083">
        <v>16</v>
      </c>
      <c r="N2083">
        <v>1</v>
      </c>
      <c r="O2083">
        <v>1.3307</v>
      </c>
      <c r="R2083">
        <v>0.47449999999999998</v>
      </c>
    </row>
    <row r="2084" spans="1:18">
      <c r="A2084" t="s">
        <v>2083</v>
      </c>
      <c r="B2084" t="s">
        <v>2082</v>
      </c>
      <c r="D2084">
        <v>2021</v>
      </c>
      <c r="E2084" t="s">
        <v>2206</v>
      </c>
      <c r="F2084" t="s">
        <v>2301</v>
      </c>
      <c r="G2084">
        <v>-35.091245435912597</v>
      </c>
      <c r="H2084">
        <v>117.948877734766</v>
      </c>
      <c r="I2084" t="s">
        <v>2332</v>
      </c>
      <c r="J2084" t="s">
        <v>2253</v>
      </c>
      <c r="K2084">
        <v>16</v>
      </c>
      <c r="L2084">
        <v>17</v>
      </c>
      <c r="N2084">
        <v>1</v>
      </c>
      <c r="O2084">
        <v>0.95860000000000001</v>
      </c>
      <c r="R2084">
        <v>0.52329999999999999</v>
      </c>
    </row>
    <row r="2085" spans="1:18">
      <c r="A2085" t="s">
        <v>2083</v>
      </c>
      <c r="B2085" t="s">
        <v>2082</v>
      </c>
      <c r="D2085">
        <v>2021</v>
      </c>
      <c r="E2085" t="s">
        <v>2206</v>
      </c>
      <c r="F2085" t="s">
        <v>2301</v>
      </c>
      <c r="G2085">
        <v>-35.091245435912597</v>
      </c>
      <c r="H2085">
        <v>117.948877734766</v>
      </c>
      <c r="I2085" t="s">
        <v>2332</v>
      </c>
      <c r="J2085" t="s">
        <v>2253</v>
      </c>
      <c r="K2085">
        <v>17</v>
      </c>
      <c r="L2085">
        <v>18</v>
      </c>
      <c r="N2085">
        <v>1</v>
      </c>
      <c r="O2085">
        <v>0.68059999999999998</v>
      </c>
      <c r="R2085">
        <v>0.77900000000000003</v>
      </c>
    </row>
    <row r="2086" spans="1:18">
      <c r="A2086" t="s">
        <v>2083</v>
      </c>
      <c r="B2086" t="s">
        <v>2082</v>
      </c>
      <c r="D2086">
        <v>2021</v>
      </c>
      <c r="E2086" t="s">
        <v>2206</v>
      </c>
      <c r="F2086" t="s">
        <v>2301</v>
      </c>
      <c r="G2086">
        <v>-35.091245435912597</v>
      </c>
      <c r="H2086">
        <v>117.948877734766</v>
      </c>
      <c r="I2086" t="s">
        <v>2332</v>
      </c>
      <c r="J2086" t="s">
        <v>2253</v>
      </c>
      <c r="K2086">
        <v>18</v>
      </c>
      <c r="L2086">
        <v>19</v>
      </c>
      <c r="N2086">
        <v>1</v>
      </c>
      <c r="O2086">
        <v>0.90480000000000005</v>
      </c>
      <c r="R2086">
        <v>1.0347</v>
      </c>
    </row>
    <row r="2087" spans="1:18">
      <c r="A2087" t="s">
        <v>2083</v>
      </c>
      <c r="B2087" t="s">
        <v>2082</v>
      </c>
      <c r="D2087">
        <v>2021</v>
      </c>
      <c r="E2087" t="s">
        <v>2206</v>
      </c>
      <c r="F2087" t="s">
        <v>2301</v>
      </c>
      <c r="G2087">
        <v>-35.091245435912597</v>
      </c>
      <c r="H2087">
        <v>117.948877734766</v>
      </c>
      <c r="I2087" t="s">
        <v>2332</v>
      </c>
      <c r="J2087" t="s">
        <v>2253</v>
      </c>
      <c r="K2087">
        <v>19</v>
      </c>
      <c r="L2087">
        <v>20</v>
      </c>
      <c r="N2087">
        <v>1</v>
      </c>
      <c r="O2087">
        <v>1.1064000000000001</v>
      </c>
      <c r="R2087">
        <v>0.97250000000000003</v>
      </c>
    </row>
    <row r="2088" spans="1:18">
      <c r="A2088" t="s">
        <v>2083</v>
      </c>
      <c r="B2088" t="s">
        <v>2082</v>
      </c>
      <c r="D2088">
        <v>2021</v>
      </c>
      <c r="E2088" t="s">
        <v>2206</v>
      </c>
      <c r="F2088" t="s">
        <v>2301</v>
      </c>
      <c r="G2088">
        <v>-35.091245435912597</v>
      </c>
      <c r="H2088">
        <v>117.948877734766</v>
      </c>
      <c r="I2088" t="s">
        <v>2332</v>
      </c>
      <c r="J2088" t="s">
        <v>2253</v>
      </c>
      <c r="K2088">
        <v>20</v>
      </c>
      <c r="L2088">
        <v>21</v>
      </c>
      <c r="N2088">
        <v>1</v>
      </c>
      <c r="O2088">
        <v>0.74180000000000001</v>
      </c>
      <c r="R2088">
        <v>0.9103</v>
      </c>
    </row>
    <row r="2089" spans="1:18">
      <c r="A2089" t="s">
        <v>2083</v>
      </c>
      <c r="B2089" t="s">
        <v>2082</v>
      </c>
      <c r="D2089">
        <v>2021</v>
      </c>
      <c r="E2089" t="s">
        <v>2206</v>
      </c>
      <c r="F2089" t="s">
        <v>2301</v>
      </c>
      <c r="G2089">
        <v>-35.091245435912597</v>
      </c>
      <c r="H2089">
        <v>117.948877734766</v>
      </c>
      <c r="I2089" t="s">
        <v>2332</v>
      </c>
      <c r="J2089" t="s">
        <v>2253</v>
      </c>
      <c r="K2089">
        <v>21</v>
      </c>
      <c r="L2089">
        <v>22</v>
      </c>
      <c r="N2089">
        <v>1</v>
      </c>
      <c r="O2089">
        <v>0.78510000000000002</v>
      </c>
      <c r="R2089">
        <v>0.74180000000000001</v>
      </c>
    </row>
    <row r="2090" spans="1:18">
      <c r="A2090" t="s">
        <v>2083</v>
      </c>
      <c r="B2090" t="s">
        <v>2082</v>
      </c>
      <c r="D2090">
        <v>2021</v>
      </c>
      <c r="E2090" t="s">
        <v>2206</v>
      </c>
      <c r="F2090" t="s">
        <v>2301</v>
      </c>
      <c r="G2090">
        <v>-35.091245435912597</v>
      </c>
      <c r="H2090">
        <v>117.948877734766</v>
      </c>
      <c r="I2090" t="s">
        <v>2332</v>
      </c>
      <c r="J2090" t="s">
        <v>2253</v>
      </c>
      <c r="K2090">
        <v>22</v>
      </c>
      <c r="L2090">
        <v>23</v>
      </c>
      <c r="N2090">
        <v>1</v>
      </c>
      <c r="O2090">
        <v>0.85660000000000003</v>
      </c>
      <c r="R2090">
        <v>0.57330000000000003</v>
      </c>
    </row>
    <row r="2091" spans="1:18">
      <c r="A2091" t="s">
        <v>2083</v>
      </c>
      <c r="B2091" t="s">
        <v>2082</v>
      </c>
      <c r="D2091">
        <v>2021</v>
      </c>
      <c r="E2091" t="s">
        <v>2206</v>
      </c>
      <c r="F2091" t="s">
        <v>2301</v>
      </c>
      <c r="G2091">
        <v>-35.091245435912597</v>
      </c>
      <c r="H2091">
        <v>117.948877734766</v>
      </c>
      <c r="I2091" t="s">
        <v>2332</v>
      </c>
      <c r="J2091" t="s">
        <v>2253</v>
      </c>
      <c r="K2091">
        <v>23</v>
      </c>
      <c r="L2091">
        <v>24</v>
      </c>
      <c r="N2091">
        <v>1</v>
      </c>
      <c r="O2091">
        <v>0.93989999999999996</v>
      </c>
      <c r="R2091">
        <v>0.54530000000000001</v>
      </c>
    </row>
    <row r="2092" spans="1:18">
      <c r="A2092" t="s">
        <v>2083</v>
      </c>
      <c r="B2092" t="s">
        <v>2082</v>
      </c>
      <c r="D2092">
        <v>2021</v>
      </c>
      <c r="E2092" t="s">
        <v>2206</v>
      </c>
      <c r="F2092" t="s">
        <v>2301</v>
      </c>
      <c r="G2092">
        <v>-35.091245435912597</v>
      </c>
      <c r="H2092">
        <v>117.948877734766</v>
      </c>
      <c r="I2092" t="s">
        <v>2332</v>
      </c>
      <c r="J2092" t="s">
        <v>2253</v>
      </c>
      <c r="K2092">
        <v>24</v>
      </c>
      <c r="L2092">
        <v>25</v>
      </c>
      <c r="N2092">
        <v>1</v>
      </c>
      <c r="O2092">
        <v>0.99060000000000004</v>
      </c>
      <c r="R2092">
        <v>0.54530000000000001</v>
      </c>
    </row>
    <row r="2093" spans="1:18">
      <c r="A2093" t="s">
        <v>2083</v>
      </c>
      <c r="B2093" t="s">
        <v>2082</v>
      </c>
      <c r="D2093">
        <v>2021</v>
      </c>
      <c r="E2093" t="s">
        <v>2206</v>
      </c>
      <c r="F2093" t="s">
        <v>2301</v>
      </c>
      <c r="G2093">
        <v>-35.091245435912597</v>
      </c>
      <c r="H2093">
        <v>117.948877734766</v>
      </c>
      <c r="I2093" t="s">
        <v>2332</v>
      </c>
      <c r="J2093" t="s">
        <v>2253</v>
      </c>
      <c r="K2093">
        <v>25</v>
      </c>
      <c r="L2093">
        <v>26</v>
      </c>
      <c r="N2093">
        <v>1</v>
      </c>
      <c r="O2093">
        <v>1.0677000000000001</v>
      </c>
      <c r="R2093">
        <v>0.54530000000000001</v>
      </c>
    </row>
    <row r="2094" spans="1:18">
      <c r="A2094" t="s">
        <v>2083</v>
      </c>
      <c r="B2094" t="s">
        <v>2082</v>
      </c>
      <c r="D2094">
        <v>2021</v>
      </c>
      <c r="E2094" t="s">
        <v>2206</v>
      </c>
      <c r="F2094" t="s">
        <v>2301</v>
      </c>
      <c r="G2094">
        <v>-35.091245435912597</v>
      </c>
      <c r="H2094">
        <v>117.948877734766</v>
      </c>
      <c r="I2094" t="s">
        <v>2332</v>
      </c>
      <c r="J2094" t="s">
        <v>2253</v>
      </c>
      <c r="K2094">
        <v>26</v>
      </c>
      <c r="L2094">
        <v>27</v>
      </c>
      <c r="N2094">
        <v>1</v>
      </c>
      <c r="O2094">
        <v>0.96450000000000002</v>
      </c>
      <c r="R2094">
        <v>0.51729999999999998</v>
      </c>
    </row>
    <row r="2095" spans="1:18">
      <c r="A2095" t="s">
        <v>2083</v>
      </c>
      <c r="B2095" t="s">
        <v>2082</v>
      </c>
      <c r="D2095">
        <v>2021</v>
      </c>
      <c r="E2095" t="s">
        <v>2206</v>
      </c>
      <c r="F2095" t="s">
        <v>2301</v>
      </c>
      <c r="G2095">
        <v>-35.091245435912597</v>
      </c>
      <c r="H2095">
        <v>117.948877734766</v>
      </c>
      <c r="I2095" t="s">
        <v>2332</v>
      </c>
      <c r="J2095" t="s">
        <v>2253</v>
      </c>
      <c r="K2095">
        <v>27</v>
      </c>
      <c r="L2095">
        <v>28</v>
      </c>
      <c r="N2095">
        <v>1</v>
      </c>
      <c r="O2095">
        <v>0.90749999999999997</v>
      </c>
      <c r="R2095">
        <v>0.56840000000000002</v>
      </c>
    </row>
    <row r="2096" spans="1:18">
      <c r="A2096" t="s">
        <v>2083</v>
      </c>
      <c r="B2096" t="s">
        <v>2082</v>
      </c>
      <c r="D2096">
        <v>2021</v>
      </c>
      <c r="E2096" t="s">
        <v>2206</v>
      </c>
      <c r="F2096" t="s">
        <v>2301</v>
      </c>
      <c r="G2096">
        <v>-35.091245435912597</v>
      </c>
      <c r="H2096">
        <v>117.948877734766</v>
      </c>
      <c r="I2096" t="s">
        <v>2332</v>
      </c>
      <c r="J2096" t="s">
        <v>2253</v>
      </c>
      <c r="K2096">
        <v>28</v>
      </c>
      <c r="L2096">
        <v>29</v>
      </c>
      <c r="N2096">
        <v>1</v>
      </c>
      <c r="O2096">
        <v>0.6845</v>
      </c>
      <c r="R2096">
        <v>0.61960000000000004</v>
      </c>
    </row>
    <row r="2097" spans="1:18">
      <c r="A2097" t="s">
        <v>2083</v>
      </c>
      <c r="B2097" t="s">
        <v>2082</v>
      </c>
      <c r="D2097">
        <v>2021</v>
      </c>
      <c r="E2097" t="s">
        <v>2206</v>
      </c>
      <c r="F2097" t="s">
        <v>2301</v>
      </c>
      <c r="G2097">
        <v>-35.091245435912597</v>
      </c>
      <c r="H2097">
        <v>117.948877734766</v>
      </c>
      <c r="I2097" t="s">
        <v>2332</v>
      </c>
      <c r="J2097" t="s">
        <v>2253</v>
      </c>
      <c r="K2097">
        <v>29</v>
      </c>
      <c r="L2097">
        <v>30</v>
      </c>
      <c r="N2097">
        <v>1</v>
      </c>
      <c r="O2097">
        <v>1.0653999999999999</v>
      </c>
      <c r="R2097">
        <v>0.61719999999999997</v>
      </c>
    </row>
    <row r="2098" spans="1:18">
      <c r="A2098" t="s">
        <v>2083</v>
      </c>
      <c r="B2098" t="s">
        <v>2082</v>
      </c>
      <c r="D2098">
        <v>2021</v>
      </c>
      <c r="E2098" t="s">
        <v>2206</v>
      </c>
      <c r="F2098" t="s">
        <v>2301</v>
      </c>
      <c r="G2098">
        <v>-35.091245435912597</v>
      </c>
      <c r="H2098">
        <v>117.948877734766</v>
      </c>
      <c r="I2098" t="s">
        <v>2332</v>
      </c>
      <c r="J2098" t="s">
        <v>2253</v>
      </c>
      <c r="K2098">
        <v>30</v>
      </c>
      <c r="L2098">
        <v>31</v>
      </c>
      <c r="N2098">
        <v>1</v>
      </c>
      <c r="O2098">
        <v>1.0428999999999999</v>
      </c>
      <c r="R2098">
        <v>0.6149</v>
      </c>
    </row>
    <row r="2099" spans="1:18">
      <c r="A2099" t="s">
        <v>2083</v>
      </c>
      <c r="B2099" t="s">
        <v>2082</v>
      </c>
      <c r="D2099">
        <v>2021</v>
      </c>
      <c r="E2099" t="s">
        <v>2206</v>
      </c>
      <c r="F2099" t="s">
        <v>2301</v>
      </c>
      <c r="G2099">
        <v>-35.091245435912597</v>
      </c>
      <c r="H2099">
        <v>117.948877734766</v>
      </c>
      <c r="I2099" t="s">
        <v>2332</v>
      </c>
      <c r="J2099" t="s">
        <v>2253</v>
      </c>
      <c r="K2099">
        <v>31</v>
      </c>
      <c r="L2099">
        <v>32</v>
      </c>
      <c r="N2099">
        <v>1</v>
      </c>
      <c r="O2099">
        <v>0.89800000000000002</v>
      </c>
      <c r="R2099">
        <v>0.54769999999999996</v>
      </c>
    </row>
    <row r="2100" spans="1:18">
      <c r="A2100" t="s">
        <v>2083</v>
      </c>
      <c r="B2100" t="s">
        <v>2082</v>
      </c>
      <c r="D2100">
        <v>2021</v>
      </c>
      <c r="E2100" t="s">
        <v>2206</v>
      </c>
      <c r="F2100" t="s">
        <v>2301</v>
      </c>
      <c r="G2100">
        <v>-35.091245435912597</v>
      </c>
      <c r="H2100">
        <v>117.948877734766</v>
      </c>
      <c r="I2100" t="s">
        <v>2332</v>
      </c>
      <c r="J2100" t="s">
        <v>2253</v>
      </c>
      <c r="K2100">
        <v>32</v>
      </c>
      <c r="L2100">
        <v>33</v>
      </c>
      <c r="N2100">
        <v>1</v>
      </c>
      <c r="O2100">
        <v>1.0222</v>
      </c>
      <c r="R2100">
        <v>0.48049999999999998</v>
      </c>
    </row>
    <row r="2101" spans="1:18">
      <c r="A2101" t="s">
        <v>2083</v>
      </c>
      <c r="B2101" t="s">
        <v>2082</v>
      </c>
      <c r="D2101">
        <v>2021</v>
      </c>
      <c r="E2101" t="s">
        <v>2206</v>
      </c>
      <c r="F2101" t="s">
        <v>2301</v>
      </c>
      <c r="G2101">
        <v>-35.091245435912597</v>
      </c>
      <c r="H2101">
        <v>117.948877734766</v>
      </c>
      <c r="I2101" t="s">
        <v>2332</v>
      </c>
      <c r="J2101" t="s">
        <v>2253</v>
      </c>
      <c r="K2101">
        <v>33</v>
      </c>
      <c r="L2101">
        <v>34</v>
      </c>
      <c r="N2101">
        <v>1</v>
      </c>
      <c r="O2101">
        <v>0.82220000000000004</v>
      </c>
      <c r="R2101">
        <v>0.59230000000000005</v>
      </c>
    </row>
    <row r="2102" spans="1:18">
      <c r="A2102" t="s">
        <v>2083</v>
      </c>
      <c r="B2102" t="s">
        <v>2082</v>
      </c>
      <c r="D2102">
        <v>2021</v>
      </c>
      <c r="E2102" t="s">
        <v>2206</v>
      </c>
      <c r="F2102" t="s">
        <v>2301</v>
      </c>
      <c r="G2102">
        <v>-35.091245435912597</v>
      </c>
      <c r="H2102">
        <v>117.948877734766</v>
      </c>
      <c r="I2102" t="s">
        <v>2332</v>
      </c>
      <c r="J2102" t="s">
        <v>2253</v>
      </c>
      <c r="K2102">
        <v>34</v>
      </c>
      <c r="L2102">
        <v>35</v>
      </c>
      <c r="N2102">
        <v>1</v>
      </c>
      <c r="O2102">
        <v>1.0882000000000001</v>
      </c>
      <c r="R2102">
        <v>0.70409999999999995</v>
      </c>
    </row>
    <row r="2103" spans="1:18">
      <c r="A2103" t="s">
        <v>2083</v>
      </c>
      <c r="B2103" t="s">
        <v>2082</v>
      </c>
      <c r="D2103">
        <v>2021</v>
      </c>
      <c r="E2103" t="s">
        <v>2206</v>
      </c>
      <c r="F2103" t="s">
        <v>2301</v>
      </c>
      <c r="G2103">
        <v>-35.091245435912597</v>
      </c>
      <c r="H2103">
        <v>117.948877734766</v>
      </c>
      <c r="I2103" t="s">
        <v>2332</v>
      </c>
      <c r="J2103" t="s">
        <v>2253</v>
      </c>
      <c r="K2103">
        <v>35</v>
      </c>
      <c r="L2103">
        <v>36</v>
      </c>
      <c r="N2103">
        <v>1</v>
      </c>
      <c r="O2103">
        <v>0.88219999999999998</v>
      </c>
      <c r="R2103">
        <v>0.58079999999999998</v>
      </c>
    </row>
    <row r="2104" spans="1:18">
      <c r="A2104" t="s">
        <v>2083</v>
      </c>
      <c r="B2104" t="s">
        <v>2082</v>
      </c>
      <c r="D2104">
        <v>2021</v>
      </c>
      <c r="E2104" t="s">
        <v>2206</v>
      </c>
      <c r="F2104" t="s">
        <v>2301</v>
      </c>
      <c r="G2104">
        <v>-35.091245435912597</v>
      </c>
      <c r="H2104">
        <v>117.948877734766</v>
      </c>
      <c r="I2104" t="s">
        <v>2332</v>
      </c>
      <c r="J2104" t="s">
        <v>2253</v>
      </c>
      <c r="K2104">
        <v>36</v>
      </c>
      <c r="L2104">
        <v>37</v>
      </c>
      <c r="N2104">
        <v>1</v>
      </c>
      <c r="O2104">
        <v>1.0941000000000001</v>
      </c>
      <c r="R2104">
        <v>0.45739999999999997</v>
      </c>
    </row>
    <row r="2105" spans="1:18">
      <c r="A2105" t="s">
        <v>2083</v>
      </c>
      <c r="B2105" t="s">
        <v>2082</v>
      </c>
      <c r="D2105">
        <v>2021</v>
      </c>
      <c r="E2105" t="s">
        <v>2206</v>
      </c>
      <c r="F2105" t="s">
        <v>2301</v>
      </c>
      <c r="G2105">
        <v>-35.091245435912597</v>
      </c>
      <c r="H2105">
        <v>117.948877734766</v>
      </c>
      <c r="I2105" t="s">
        <v>2332</v>
      </c>
      <c r="J2105" t="s">
        <v>2253</v>
      </c>
      <c r="K2105">
        <v>37</v>
      </c>
      <c r="L2105">
        <v>38</v>
      </c>
      <c r="N2105">
        <v>1</v>
      </c>
      <c r="O2105">
        <v>0.88480000000000003</v>
      </c>
      <c r="R2105">
        <v>0.88870000000000005</v>
      </c>
    </row>
    <row r="2106" spans="1:18">
      <c r="A2106" t="s">
        <v>2083</v>
      </c>
      <c r="B2106" t="s">
        <v>2082</v>
      </c>
      <c r="D2106">
        <v>2021</v>
      </c>
      <c r="E2106" t="s">
        <v>2206</v>
      </c>
      <c r="F2106" t="s">
        <v>2301</v>
      </c>
      <c r="G2106">
        <v>-35.091245435912597</v>
      </c>
      <c r="H2106">
        <v>117.948877734766</v>
      </c>
      <c r="I2106" t="s">
        <v>2332</v>
      </c>
      <c r="J2106" t="s">
        <v>2253</v>
      </c>
      <c r="K2106">
        <v>38</v>
      </c>
      <c r="L2106">
        <v>39</v>
      </c>
      <c r="N2106">
        <v>1</v>
      </c>
      <c r="O2106">
        <v>0.87419999999999998</v>
      </c>
      <c r="R2106">
        <v>1.32</v>
      </c>
    </row>
    <row r="2107" spans="1:18">
      <c r="A2107" t="s">
        <v>2083</v>
      </c>
      <c r="B2107" t="s">
        <v>2082</v>
      </c>
      <c r="D2107">
        <v>2021</v>
      </c>
      <c r="E2107" t="s">
        <v>2206</v>
      </c>
      <c r="F2107" t="s">
        <v>2301</v>
      </c>
      <c r="G2107">
        <v>-35.091245435912597</v>
      </c>
      <c r="H2107">
        <v>117.948877734766</v>
      </c>
      <c r="I2107" t="s">
        <v>2332</v>
      </c>
      <c r="J2107" t="s">
        <v>2253</v>
      </c>
      <c r="K2107">
        <v>39</v>
      </c>
      <c r="L2107">
        <v>40</v>
      </c>
      <c r="N2107">
        <v>1</v>
      </c>
      <c r="O2107">
        <v>0.98470000000000002</v>
      </c>
      <c r="R2107">
        <v>0.94989999999999997</v>
      </c>
    </row>
    <row r="2108" spans="1:18">
      <c r="A2108" t="s">
        <v>2083</v>
      </c>
      <c r="B2108" t="s">
        <v>2082</v>
      </c>
      <c r="D2108">
        <v>2021</v>
      </c>
      <c r="E2108" t="s">
        <v>2206</v>
      </c>
      <c r="F2108" t="s">
        <v>2301</v>
      </c>
      <c r="G2108">
        <v>-35.091245435912597</v>
      </c>
      <c r="H2108">
        <v>117.948877734766</v>
      </c>
      <c r="I2108" t="s">
        <v>2332</v>
      </c>
      <c r="J2108" t="s">
        <v>2253</v>
      </c>
      <c r="K2108">
        <v>40</v>
      </c>
      <c r="L2108">
        <v>44</v>
      </c>
      <c r="N2108">
        <v>4</v>
      </c>
      <c r="O2108">
        <v>0.80130000000000001</v>
      </c>
      <c r="R2108">
        <v>0.57979999999999998</v>
      </c>
    </row>
    <row r="2109" spans="1:18">
      <c r="A2109" t="s">
        <v>2083</v>
      </c>
      <c r="B2109" t="s">
        <v>2082</v>
      </c>
      <c r="D2109">
        <v>2021</v>
      </c>
      <c r="E2109" t="s">
        <v>2206</v>
      </c>
      <c r="F2109" t="s">
        <v>2301</v>
      </c>
      <c r="G2109">
        <v>-35.091245435912597</v>
      </c>
      <c r="H2109">
        <v>117.948877734766</v>
      </c>
      <c r="I2109" t="s">
        <v>2332</v>
      </c>
      <c r="J2109" t="s">
        <v>2253</v>
      </c>
      <c r="K2109">
        <v>44</v>
      </c>
      <c r="L2109">
        <v>48</v>
      </c>
      <c r="N2109">
        <v>4</v>
      </c>
      <c r="O2109">
        <v>0.99560000000000004</v>
      </c>
      <c r="R2109">
        <v>0.48749999999999999</v>
      </c>
    </row>
    <row r="2110" spans="1:18">
      <c r="A2110" t="s">
        <v>2083</v>
      </c>
      <c r="B2110" t="s">
        <v>2082</v>
      </c>
      <c r="D2110">
        <v>2021</v>
      </c>
      <c r="E2110" t="s">
        <v>2206</v>
      </c>
      <c r="F2110" t="s">
        <v>2301</v>
      </c>
      <c r="G2110">
        <v>-35.091245435912597</v>
      </c>
      <c r="H2110">
        <v>117.948877734766</v>
      </c>
      <c r="I2110" t="s">
        <v>2332</v>
      </c>
      <c r="J2110" t="s">
        <v>2253</v>
      </c>
      <c r="K2110">
        <v>48</v>
      </c>
      <c r="L2110">
        <v>52</v>
      </c>
      <c r="N2110">
        <v>4</v>
      </c>
      <c r="O2110">
        <v>1.0123</v>
      </c>
      <c r="R2110">
        <v>0.3952</v>
      </c>
    </row>
    <row r="2111" spans="1:18">
      <c r="A2111" t="s">
        <v>2083</v>
      </c>
      <c r="B2111" t="s">
        <v>2082</v>
      </c>
      <c r="D2111">
        <v>2021</v>
      </c>
      <c r="E2111" t="s">
        <v>2206</v>
      </c>
      <c r="F2111" t="s">
        <v>2301</v>
      </c>
      <c r="G2111">
        <v>-35.091245435912597</v>
      </c>
      <c r="H2111">
        <v>117.948877734766</v>
      </c>
      <c r="I2111" t="s">
        <v>2332</v>
      </c>
      <c r="J2111" t="s">
        <v>2253</v>
      </c>
      <c r="K2111">
        <v>52</v>
      </c>
      <c r="L2111">
        <v>56</v>
      </c>
      <c r="N2111">
        <v>4</v>
      </c>
      <c r="O2111">
        <v>1.0792999999999999</v>
      </c>
      <c r="R2111">
        <v>0.39989999999999998</v>
      </c>
    </row>
    <row r="2112" spans="1:18">
      <c r="A2112" t="s">
        <v>2083</v>
      </c>
      <c r="B2112" t="s">
        <v>2082</v>
      </c>
      <c r="D2112">
        <v>2021</v>
      </c>
      <c r="E2112" t="s">
        <v>2206</v>
      </c>
      <c r="F2112" t="s">
        <v>2301</v>
      </c>
      <c r="G2112">
        <v>-35.091245435912597</v>
      </c>
      <c r="H2112">
        <v>117.948877734766</v>
      </c>
      <c r="I2112" t="s">
        <v>2332</v>
      </c>
      <c r="J2112" t="s">
        <v>2253</v>
      </c>
      <c r="K2112">
        <v>56</v>
      </c>
      <c r="L2112">
        <v>60</v>
      </c>
      <c r="N2112">
        <v>4</v>
      </c>
      <c r="O2112">
        <v>0.97350000000000003</v>
      </c>
      <c r="R2112">
        <v>0.40460000000000002</v>
      </c>
    </row>
    <row r="2113" spans="1:18">
      <c r="A2113" t="s">
        <v>2083</v>
      </c>
      <c r="B2113" t="s">
        <v>2082</v>
      </c>
      <c r="D2113">
        <v>2021</v>
      </c>
      <c r="E2113" t="s">
        <v>2206</v>
      </c>
      <c r="F2113" t="s">
        <v>2301</v>
      </c>
      <c r="G2113">
        <v>-35.091245435912597</v>
      </c>
      <c r="H2113">
        <v>117.948877734766</v>
      </c>
      <c r="I2113" t="s">
        <v>2332</v>
      </c>
      <c r="J2113" t="s">
        <v>2253</v>
      </c>
      <c r="K2113">
        <v>60</v>
      </c>
      <c r="L2113">
        <v>64</v>
      </c>
      <c r="N2113">
        <v>4</v>
      </c>
      <c r="O2113">
        <v>1.0184</v>
      </c>
      <c r="R2113">
        <v>0.41720000000000002</v>
      </c>
    </row>
    <row r="2114" spans="1:18">
      <c r="A2114" t="s">
        <v>2083</v>
      </c>
      <c r="B2114" t="s">
        <v>2082</v>
      </c>
      <c r="D2114">
        <v>2021</v>
      </c>
      <c r="E2114" t="s">
        <v>2206</v>
      </c>
      <c r="F2114" t="s">
        <v>2301</v>
      </c>
      <c r="G2114">
        <v>-35.091245435912597</v>
      </c>
      <c r="H2114">
        <v>117.948877734766</v>
      </c>
      <c r="I2114" t="s">
        <v>2332</v>
      </c>
      <c r="J2114" t="s">
        <v>2253</v>
      </c>
      <c r="K2114">
        <v>64</v>
      </c>
      <c r="L2114">
        <v>68</v>
      </c>
      <c r="N2114">
        <v>4</v>
      </c>
      <c r="O2114">
        <v>1.0737000000000001</v>
      </c>
      <c r="R2114">
        <v>0.4299</v>
      </c>
    </row>
    <row r="2115" spans="1:18">
      <c r="A2115" t="s">
        <v>2083</v>
      </c>
      <c r="B2115" t="s">
        <v>2082</v>
      </c>
      <c r="D2115">
        <v>2021</v>
      </c>
      <c r="E2115" t="s">
        <v>2206</v>
      </c>
      <c r="F2115" t="s">
        <v>2301</v>
      </c>
      <c r="G2115">
        <v>-35.091245435912597</v>
      </c>
      <c r="H2115">
        <v>117.948877734766</v>
      </c>
      <c r="I2115" t="s">
        <v>2332</v>
      </c>
      <c r="J2115" t="s">
        <v>2253</v>
      </c>
      <c r="K2115">
        <v>68</v>
      </c>
      <c r="L2115">
        <v>72</v>
      </c>
      <c r="N2115">
        <v>4</v>
      </c>
      <c r="O2115">
        <v>1.0848</v>
      </c>
      <c r="R2115">
        <v>0.40210000000000001</v>
      </c>
    </row>
    <row r="2116" spans="1:18">
      <c r="A2116" t="s">
        <v>2083</v>
      </c>
      <c r="B2116" t="s">
        <v>2082</v>
      </c>
      <c r="D2116">
        <v>2021</v>
      </c>
      <c r="E2116" t="s">
        <v>2206</v>
      </c>
      <c r="F2116" t="s">
        <v>2301</v>
      </c>
      <c r="G2116">
        <v>-35.091245435912597</v>
      </c>
      <c r="H2116">
        <v>117.948877734766</v>
      </c>
      <c r="I2116" t="s">
        <v>2332</v>
      </c>
      <c r="J2116" t="s">
        <v>2253</v>
      </c>
      <c r="K2116">
        <v>72</v>
      </c>
      <c r="L2116">
        <v>76</v>
      </c>
      <c r="N2116">
        <v>4</v>
      </c>
      <c r="O2116">
        <v>1.1532</v>
      </c>
      <c r="R2116">
        <v>0.37430000000000002</v>
      </c>
    </row>
    <row r="2117" spans="1:18">
      <c r="A2117" t="s">
        <v>2083</v>
      </c>
      <c r="B2117" t="s">
        <v>2082</v>
      </c>
      <c r="D2117">
        <v>2021</v>
      </c>
      <c r="E2117" t="s">
        <v>2206</v>
      </c>
      <c r="F2117" t="s">
        <v>2301</v>
      </c>
      <c r="G2117">
        <v>-35.091245435912597</v>
      </c>
      <c r="H2117">
        <v>117.948877734766</v>
      </c>
      <c r="I2117" t="s">
        <v>2332</v>
      </c>
      <c r="J2117" t="s">
        <v>2253</v>
      </c>
      <c r="K2117">
        <v>76</v>
      </c>
      <c r="L2117">
        <v>80</v>
      </c>
      <c r="N2117">
        <v>4</v>
      </c>
      <c r="O2117">
        <v>1.2918000000000001</v>
      </c>
    </row>
    <row r="2118" spans="1:18">
      <c r="A2118" t="s">
        <v>2083</v>
      </c>
      <c r="B2118" t="s">
        <v>2082</v>
      </c>
      <c r="D2118">
        <v>2021</v>
      </c>
      <c r="E2118" t="s">
        <v>2206</v>
      </c>
      <c r="F2118" t="s">
        <v>2301</v>
      </c>
      <c r="G2118">
        <v>-35.091245435912597</v>
      </c>
      <c r="H2118">
        <v>117.948877734766</v>
      </c>
      <c r="I2118" t="s">
        <v>2332</v>
      </c>
      <c r="J2118" t="s">
        <v>2253</v>
      </c>
      <c r="K2118">
        <v>80</v>
      </c>
      <c r="L2118">
        <v>84</v>
      </c>
      <c r="N2118">
        <v>4</v>
      </c>
      <c r="O2118">
        <v>1.0928</v>
      </c>
    </row>
    <row r="2119" spans="1:18">
      <c r="A2119" t="s">
        <v>2083</v>
      </c>
      <c r="B2119" t="s">
        <v>2082</v>
      </c>
      <c r="D2119">
        <v>2021</v>
      </c>
      <c r="E2119" t="s">
        <v>2206</v>
      </c>
      <c r="F2119" t="s">
        <v>2301</v>
      </c>
      <c r="G2119">
        <v>-35.091308247547502</v>
      </c>
      <c r="H2119">
        <v>117.948957570812</v>
      </c>
      <c r="I2119" t="s">
        <v>2332</v>
      </c>
      <c r="J2119" t="s">
        <v>2252</v>
      </c>
      <c r="K2119">
        <v>0</v>
      </c>
      <c r="L2119">
        <v>1</v>
      </c>
      <c r="N2119">
        <v>1</v>
      </c>
      <c r="O2119">
        <v>0.89429999999999998</v>
      </c>
      <c r="R2119">
        <v>1.8290999999999999</v>
      </c>
    </row>
    <row r="2120" spans="1:18">
      <c r="A2120" t="s">
        <v>2083</v>
      </c>
      <c r="B2120" t="s">
        <v>2082</v>
      </c>
      <c r="D2120">
        <v>2021</v>
      </c>
      <c r="E2120" t="s">
        <v>2206</v>
      </c>
      <c r="F2120" t="s">
        <v>2301</v>
      </c>
      <c r="G2120">
        <v>-35.091308247547502</v>
      </c>
      <c r="H2120">
        <v>117.948957570812</v>
      </c>
      <c r="I2120" t="s">
        <v>2332</v>
      </c>
      <c r="J2120" t="s">
        <v>2252</v>
      </c>
      <c r="K2120">
        <v>1</v>
      </c>
      <c r="L2120">
        <v>2</v>
      </c>
      <c r="N2120">
        <v>1</v>
      </c>
      <c r="O2120">
        <v>0.79220000000000002</v>
      </c>
      <c r="R2120">
        <v>0.80640000000000001</v>
      </c>
    </row>
    <row r="2121" spans="1:18">
      <c r="A2121" t="s">
        <v>2083</v>
      </c>
      <c r="B2121" t="s">
        <v>2082</v>
      </c>
      <c r="D2121">
        <v>2021</v>
      </c>
      <c r="E2121" t="s">
        <v>2206</v>
      </c>
      <c r="F2121" t="s">
        <v>2301</v>
      </c>
      <c r="G2121">
        <v>-35.091308247547502</v>
      </c>
      <c r="H2121">
        <v>117.948957570812</v>
      </c>
      <c r="I2121" t="s">
        <v>2332</v>
      </c>
      <c r="J2121" t="s">
        <v>2252</v>
      </c>
      <c r="K2121">
        <v>2</v>
      </c>
      <c r="L2121">
        <v>3</v>
      </c>
      <c r="N2121">
        <v>1</v>
      </c>
      <c r="O2121">
        <v>0.96309999999999996</v>
      </c>
      <c r="R2121">
        <v>0.59389999999999998</v>
      </c>
    </row>
    <row r="2122" spans="1:18">
      <c r="A2122" t="s">
        <v>2083</v>
      </c>
      <c r="B2122" t="s">
        <v>2082</v>
      </c>
      <c r="D2122">
        <v>2021</v>
      </c>
      <c r="E2122" t="s">
        <v>2206</v>
      </c>
      <c r="F2122" t="s">
        <v>2301</v>
      </c>
      <c r="G2122">
        <v>-35.091308247547502</v>
      </c>
      <c r="H2122">
        <v>117.948957570812</v>
      </c>
      <c r="I2122" t="s">
        <v>2332</v>
      </c>
      <c r="J2122" t="s">
        <v>2252</v>
      </c>
      <c r="K2122">
        <v>3</v>
      </c>
      <c r="L2122">
        <v>4</v>
      </c>
      <c r="N2122">
        <v>1</v>
      </c>
      <c r="O2122">
        <v>0.81430000000000002</v>
      </c>
      <c r="R2122">
        <v>0.61850000000000005</v>
      </c>
    </row>
    <row r="2123" spans="1:18">
      <c r="A2123" t="s">
        <v>2083</v>
      </c>
      <c r="B2123" t="s">
        <v>2082</v>
      </c>
      <c r="D2123">
        <v>2021</v>
      </c>
      <c r="E2123" t="s">
        <v>2206</v>
      </c>
      <c r="F2123" t="s">
        <v>2301</v>
      </c>
      <c r="G2123">
        <v>-35.091308247547502</v>
      </c>
      <c r="H2123">
        <v>117.948957570812</v>
      </c>
      <c r="I2123" t="s">
        <v>2332</v>
      </c>
      <c r="J2123" t="s">
        <v>2252</v>
      </c>
      <c r="K2123">
        <v>4</v>
      </c>
      <c r="L2123">
        <v>5</v>
      </c>
      <c r="N2123">
        <v>1</v>
      </c>
      <c r="O2123">
        <v>1.1698</v>
      </c>
      <c r="R2123">
        <v>0.70809999999999995</v>
      </c>
    </row>
    <row r="2124" spans="1:18">
      <c r="A2124" t="s">
        <v>2083</v>
      </c>
      <c r="B2124" t="s">
        <v>2082</v>
      </c>
      <c r="D2124">
        <v>2021</v>
      </c>
      <c r="E2124" t="s">
        <v>2206</v>
      </c>
      <c r="F2124" t="s">
        <v>2301</v>
      </c>
      <c r="G2124">
        <v>-35.091308247547502</v>
      </c>
      <c r="H2124">
        <v>117.948957570812</v>
      </c>
      <c r="I2124" t="s">
        <v>2332</v>
      </c>
      <c r="J2124" t="s">
        <v>2252</v>
      </c>
      <c r="K2124">
        <v>5</v>
      </c>
      <c r="L2124">
        <v>6</v>
      </c>
      <c r="N2124">
        <v>1</v>
      </c>
      <c r="O2124">
        <v>0.98270000000000002</v>
      </c>
      <c r="R2124">
        <v>0.8548</v>
      </c>
    </row>
    <row r="2125" spans="1:18">
      <c r="A2125" t="s">
        <v>2083</v>
      </c>
      <c r="B2125" t="s">
        <v>2082</v>
      </c>
      <c r="D2125">
        <v>2021</v>
      </c>
      <c r="E2125" t="s">
        <v>2206</v>
      </c>
      <c r="F2125" t="s">
        <v>2301</v>
      </c>
      <c r="G2125">
        <v>-35.091308247547502</v>
      </c>
      <c r="H2125">
        <v>117.948957570812</v>
      </c>
      <c r="I2125" t="s">
        <v>2332</v>
      </c>
      <c r="J2125" t="s">
        <v>2252</v>
      </c>
      <c r="K2125">
        <v>6</v>
      </c>
      <c r="L2125">
        <v>7</v>
      </c>
      <c r="N2125">
        <v>1</v>
      </c>
      <c r="O2125">
        <v>0.9345</v>
      </c>
      <c r="R2125">
        <v>1.0015000000000001</v>
      </c>
    </row>
    <row r="2126" spans="1:18">
      <c r="A2126" t="s">
        <v>2083</v>
      </c>
      <c r="B2126" t="s">
        <v>2082</v>
      </c>
      <c r="D2126">
        <v>2021</v>
      </c>
      <c r="E2126" t="s">
        <v>2206</v>
      </c>
      <c r="F2126" t="s">
        <v>2301</v>
      </c>
      <c r="G2126">
        <v>-35.091308247547502</v>
      </c>
      <c r="H2126">
        <v>117.948957570812</v>
      </c>
      <c r="I2126" t="s">
        <v>2332</v>
      </c>
      <c r="J2126" t="s">
        <v>2252</v>
      </c>
      <c r="K2126">
        <v>7</v>
      </c>
      <c r="L2126">
        <v>8</v>
      </c>
      <c r="N2126">
        <v>1</v>
      </c>
      <c r="O2126">
        <v>0.94059999999999999</v>
      </c>
      <c r="R2126">
        <v>0.93889999999999996</v>
      </c>
    </row>
    <row r="2127" spans="1:18">
      <c r="A2127" t="s">
        <v>2083</v>
      </c>
      <c r="B2127" t="s">
        <v>2082</v>
      </c>
      <c r="D2127">
        <v>2021</v>
      </c>
      <c r="E2127" t="s">
        <v>2206</v>
      </c>
      <c r="F2127" t="s">
        <v>2301</v>
      </c>
      <c r="G2127">
        <v>-35.091308247547502</v>
      </c>
      <c r="H2127">
        <v>117.948957570812</v>
      </c>
      <c r="I2127" t="s">
        <v>2332</v>
      </c>
      <c r="J2127" t="s">
        <v>2252</v>
      </c>
      <c r="K2127">
        <v>8</v>
      </c>
      <c r="L2127">
        <v>9</v>
      </c>
      <c r="N2127">
        <v>1</v>
      </c>
      <c r="O2127">
        <v>1.1579999999999999</v>
      </c>
      <c r="R2127">
        <v>0.87629999999999997</v>
      </c>
    </row>
    <row r="2128" spans="1:18">
      <c r="A2128" t="s">
        <v>2083</v>
      </c>
      <c r="B2128" t="s">
        <v>2082</v>
      </c>
      <c r="D2128">
        <v>2021</v>
      </c>
      <c r="E2128" t="s">
        <v>2206</v>
      </c>
      <c r="F2128" t="s">
        <v>2301</v>
      </c>
      <c r="G2128">
        <v>-35.091308247547502</v>
      </c>
      <c r="H2128">
        <v>117.948957570812</v>
      </c>
      <c r="I2128" t="s">
        <v>2332</v>
      </c>
      <c r="J2128" t="s">
        <v>2252</v>
      </c>
      <c r="K2128">
        <v>9</v>
      </c>
      <c r="L2128">
        <v>10</v>
      </c>
      <c r="N2128">
        <v>1</v>
      </c>
      <c r="O2128">
        <v>1.0105</v>
      </c>
      <c r="R2128">
        <v>1.0271999999999999</v>
      </c>
    </row>
    <row r="2129" spans="1:18">
      <c r="A2129" t="s">
        <v>2083</v>
      </c>
      <c r="B2129" t="s">
        <v>2082</v>
      </c>
      <c r="D2129">
        <v>2021</v>
      </c>
      <c r="E2129" t="s">
        <v>2206</v>
      </c>
      <c r="F2129" t="s">
        <v>2301</v>
      </c>
      <c r="G2129">
        <v>-35.091308247547502</v>
      </c>
      <c r="H2129">
        <v>117.948957570812</v>
      </c>
      <c r="I2129" t="s">
        <v>2332</v>
      </c>
      <c r="J2129" t="s">
        <v>2252</v>
      </c>
      <c r="K2129">
        <v>10</v>
      </c>
      <c r="L2129">
        <v>11</v>
      </c>
      <c r="N2129">
        <v>1</v>
      </c>
      <c r="O2129">
        <v>1.1797</v>
      </c>
      <c r="R2129">
        <v>1.1780999999999999</v>
      </c>
    </row>
    <row r="2130" spans="1:18">
      <c r="A2130" t="s">
        <v>2083</v>
      </c>
      <c r="B2130" t="s">
        <v>2082</v>
      </c>
      <c r="D2130">
        <v>2021</v>
      </c>
      <c r="E2130" t="s">
        <v>2206</v>
      </c>
      <c r="F2130" t="s">
        <v>2301</v>
      </c>
      <c r="G2130">
        <v>-35.091308247547502</v>
      </c>
      <c r="H2130">
        <v>117.948957570812</v>
      </c>
      <c r="I2130" t="s">
        <v>2332</v>
      </c>
      <c r="J2130" t="s">
        <v>2252</v>
      </c>
      <c r="K2130">
        <v>11</v>
      </c>
      <c r="L2130">
        <v>12</v>
      </c>
      <c r="N2130">
        <v>1</v>
      </c>
      <c r="O2130">
        <v>1.0394000000000001</v>
      </c>
      <c r="R2130">
        <v>0.96440000000000003</v>
      </c>
    </row>
    <row r="2131" spans="1:18">
      <c r="A2131" t="s">
        <v>2083</v>
      </c>
      <c r="B2131" t="s">
        <v>2082</v>
      </c>
      <c r="D2131">
        <v>2021</v>
      </c>
      <c r="E2131" t="s">
        <v>2206</v>
      </c>
      <c r="F2131" t="s">
        <v>2301</v>
      </c>
      <c r="G2131">
        <v>-35.091308247547502</v>
      </c>
      <c r="H2131">
        <v>117.948957570812</v>
      </c>
      <c r="I2131" t="s">
        <v>2332</v>
      </c>
      <c r="J2131" t="s">
        <v>2252</v>
      </c>
      <c r="K2131">
        <v>12</v>
      </c>
      <c r="L2131">
        <v>13</v>
      </c>
      <c r="N2131">
        <v>1</v>
      </c>
      <c r="O2131">
        <v>0.85470000000000002</v>
      </c>
      <c r="R2131">
        <v>0.75070000000000003</v>
      </c>
    </row>
    <row r="2132" spans="1:18">
      <c r="A2132" t="s">
        <v>2083</v>
      </c>
      <c r="B2132" t="s">
        <v>2082</v>
      </c>
      <c r="D2132">
        <v>2021</v>
      </c>
      <c r="E2132" t="s">
        <v>2206</v>
      </c>
      <c r="F2132" t="s">
        <v>2301</v>
      </c>
      <c r="G2132">
        <v>-35.091308247547502</v>
      </c>
      <c r="H2132">
        <v>117.948957570812</v>
      </c>
      <c r="I2132" t="s">
        <v>2332</v>
      </c>
      <c r="J2132" t="s">
        <v>2252</v>
      </c>
      <c r="K2132">
        <v>13</v>
      </c>
      <c r="L2132">
        <v>14</v>
      </c>
      <c r="N2132">
        <v>1</v>
      </c>
      <c r="O2132">
        <v>0.86419999999999997</v>
      </c>
      <c r="R2132">
        <v>0.96419999999999995</v>
      </c>
    </row>
    <row r="2133" spans="1:18">
      <c r="A2133" t="s">
        <v>2083</v>
      </c>
      <c r="B2133" t="s">
        <v>2082</v>
      </c>
      <c r="D2133">
        <v>2021</v>
      </c>
      <c r="E2133" t="s">
        <v>2206</v>
      </c>
      <c r="F2133" t="s">
        <v>2301</v>
      </c>
      <c r="G2133">
        <v>-35.091308247547502</v>
      </c>
      <c r="H2133">
        <v>117.948957570812</v>
      </c>
      <c r="I2133" t="s">
        <v>2332</v>
      </c>
      <c r="J2133" t="s">
        <v>2252</v>
      </c>
      <c r="K2133">
        <v>14</v>
      </c>
      <c r="L2133">
        <v>15</v>
      </c>
      <c r="N2133">
        <v>1</v>
      </c>
      <c r="O2133">
        <v>0.80459999999999998</v>
      </c>
      <c r="R2133">
        <v>1.1778</v>
      </c>
    </row>
    <row r="2134" spans="1:18">
      <c r="A2134" t="s">
        <v>2083</v>
      </c>
      <c r="B2134" t="s">
        <v>2082</v>
      </c>
      <c r="D2134">
        <v>2021</v>
      </c>
      <c r="E2134" t="s">
        <v>2206</v>
      </c>
      <c r="F2134" t="s">
        <v>2301</v>
      </c>
      <c r="G2134">
        <v>-35.091308247547502</v>
      </c>
      <c r="H2134">
        <v>117.948957570812</v>
      </c>
      <c r="I2134" t="s">
        <v>2332</v>
      </c>
      <c r="J2134" t="s">
        <v>2252</v>
      </c>
      <c r="K2134">
        <v>15</v>
      </c>
      <c r="L2134">
        <v>16</v>
      </c>
      <c r="N2134">
        <v>1</v>
      </c>
      <c r="O2134">
        <v>0.78190000000000004</v>
      </c>
      <c r="R2134">
        <v>1.5805</v>
      </c>
    </row>
    <row r="2135" spans="1:18">
      <c r="A2135" t="s">
        <v>2083</v>
      </c>
      <c r="B2135" t="s">
        <v>2082</v>
      </c>
      <c r="D2135">
        <v>2021</v>
      </c>
      <c r="E2135" t="s">
        <v>2206</v>
      </c>
      <c r="F2135" t="s">
        <v>2301</v>
      </c>
      <c r="G2135">
        <v>-35.091308247547502</v>
      </c>
      <c r="H2135">
        <v>117.948957570812</v>
      </c>
      <c r="I2135" t="s">
        <v>2332</v>
      </c>
      <c r="J2135" t="s">
        <v>2252</v>
      </c>
      <c r="K2135">
        <v>16</v>
      </c>
      <c r="L2135">
        <v>17</v>
      </c>
      <c r="N2135">
        <v>1</v>
      </c>
      <c r="O2135">
        <v>1.1113999999999999</v>
      </c>
      <c r="R2135">
        <v>1.9833000000000001</v>
      </c>
    </row>
    <row r="2136" spans="1:18">
      <c r="A2136" t="s">
        <v>2083</v>
      </c>
      <c r="B2136" t="s">
        <v>2082</v>
      </c>
      <c r="D2136">
        <v>2021</v>
      </c>
      <c r="E2136" t="s">
        <v>2206</v>
      </c>
      <c r="F2136" t="s">
        <v>2301</v>
      </c>
      <c r="G2136">
        <v>-35.091308247547502</v>
      </c>
      <c r="H2136">
        <v>117.948957570812</v>
      </c>
      <c r="I2136" t="s">
        <v>2332</v>
      </c>
      <c r="J2136" t="s">
        <v>2252</v>
      </c>
      <c r="K2136">
        <v>17</v>
      </c>
      <c r="L2136">
        <v>18</v>
      </c>
      <c r="N2136">
        <v>1</v>
      </c>
      <c r="O2136">
        <v>0.83520000000000005</v>
      </c>
      <c r="R2136">
        <v>1.6335</v>
      </c>
    </row>
    <row r="2137" spans="1:18">
      <c r="A2137" t="s">
        <v>2083</v>
      </c>
      <c r="B2137" t="s">
        <v>2082</v>
      </c>
      <c r="D2137">
        <v>2021</v>
      </c>
      <c r="E2137" t="s">
        <v>2206</v>
      </c>
      <c r="F2137" t="s">
        <v>2301</v>
      </c>
      <c r="G2137">
        <v>-35.091308247547502</v>
      </c>
      <c r="H2137">
        <v>117.948957570812</v>
      </c>
      <c r="I2137" t="s">
        <v>2332</v>
      </c>
      <c r="J2137" t="s">
        <v>2252</v>
      </c>
      <c r="K2137">
        <v>18</v>
      </c>
      <c r="L2137">
        <v>19</v>
      </c>
      <c r="N2137">
        <v>1</v>
      </c>
      <c r="O2137">
        <v>0.8347</v>
      </c>
      <c r="R2137">
        <v>1.2838000000000001</v>
      </c>
    </row>
    <row r="2138" spans="1:18">
      <c r="A2138" t="s">
        <v>2083</v>
      </c>
      <c r="B2138" t="s">
        <v>2082</v>
      </c>
      <c r="D2138">
        <v>2021</v>
      </c>
      <c r="E2138" t="s">
        <v>2206</v>
      </c>
      <c r="F2138" t="s">
        <v>2301</v>
      </c>
      <c r="G2138">
        <v>-35.091308247547502</v>
      </c>
      <c r="H2138">
        <v>117.948957570812</v>
      </c>
      <c r="I2138" t="s">
        <v>2332</v>
      </c>
      <c r="J2138" t="s">
        <v>2252</v>
      </c>
      <c r="K2138">
        <v>19</v>
      </c>
      <c r="L2138">
        <v>20</v>
      </c>
      <c r="N2138">
        <v>1</v>
      </c>
      <c r="O2138">
        <v>1.0286</v>
      </c>
      <c r="R2138">
        <v>1.1207</v>
      </c>
    </row>
    <row r="2139" spans="1:18">
      <c r="A2139" t="s">
        <v>2083</v>
      </c>
      <c r="B2139" t="s">
        <v>2082</v>
      </c>
      <c r="D2139">
        <v>2021</v>
      </c>
      <c r="E2139" t="s">
        <v>2206</v>
      </c>
      <c r="F2139" t="s">
        <v>2301</v>
      </c>
      <c r="G2139">
        <v>-35.091308247547502</v>
      </c>
      <c r="H2139">
        <v>117.948957570812</v>
      </c>
      <c r="I2139" t="s">
        <v>2332</v>
      </c>
      <c r="J2139" t="s">
        <v>2252</v>
      </c>
      <c r="K2139">
        <v>20</v>
      </c>
      <c r="L2139">
        <v>21</v>
      </c>
      <c r="N2139">
        <v>1</v>
      </c>
      <c r="O2139">
        <v>1.0827</v>
      </c>
      <c r="R2139">
        <v>0.9577</v>
      </c>
    </row>
    <row r="2140" spans="1:18">
      <c r="A2140" t="s">
        <v>2083</v>
      </c>
      <c r="B2140" t="s">
        <v>2082</v>
      </c>
      <c r="D2140">
        <v>2021</v>
      </c>
      <c r="E2140" t="s">
        <v>2206</v>
      </c>
      <c r="F2140" t="s">
        <v>2301</v>
      </c>
      <c r="G2140">
        <v>-35.091308247547502</v>
      </c>
      <c r="H2140">
        <v>117.948957570812</v>
      </c>
      <c r="I2140" t="s">
        <v>2332</v>
      </c>
      <c r="J2140" t="s">
        <v>2252</v>
      </c>
      <c r="K2140">
        <v>21</v>
      </c>
      <c r="L2140">
        <v>22</v>
      </c>
      <c r="N2140">
        <v>1</v>
      </c>
      <c r="O2140">
        <v>0.95389999999999997</v>
      </c>
      <c r="R2140">
        <v>1.093</v>
      </c>
    </row>
    <row r="2141" spans="1:18">
      <c r="A2141" t="s">
        <v>2083</v>
      </c>
      <c r="B2141" t="s">
        <v>2082</v>
      </c>
      <c r="D2141">
        <v>2021</v>
      </c>
      <c r="E2141" t="s">
        <v>2206</v>
      </c>
      <c r="F2141" t="s">
        <v>2301</v>
      </c>
      <c r="G2141">
        <v>-35.091308247547502</v>
      </c>
      <c r="H2141">
        <v>117.948957570812</v>
      </c>
      <c r="I2141" t="s">
        <v>2332</v>
      </c>
      <c r="J2141" t="s">
        <v>2252</v>
      </c>
      <c r="K2141">
        <v>22</v>
      </c>
      <c r="L2141">
        <v>23</v>
      </c>
      <c r="N2141">
        <v>1</v>
      </c>
      <c r="O2141">
        <v>0.56479999999999997</v>
      </c>
      <c r="R2141">
        <v>1.2282</v>
      </c>
    </row>
    <row r="2142" spans="1:18">
      <c r="A2142" t="s">
        <v>2083</v>
      </c>
      <c r="B2142" t="s">
        <v>2082</v>
      </c>
      <c r="D2142">
        <v>2021</v>
      </c>
      <c r="E2142" t="s">
        <v>2206</v>
      </c>
      <c r="F2142" t="s">
        <v>2301</v>
      </c>
      <c r="G2142">
        <v>-35.091308247547502</v>
      </c>
      <c r="H2142">
        <v>117.948957570812</v>
      </c>
      <c r="I2142" t="s">
        <v>2332</v>
      </c>
      <c r="J2142" t="s">
        <v>2252</v>
      </c>
      <c r="K2142">
        <v>23</v>
      </c>
      <c r="L2142">
        <v>24</v>
      </c>
      <c r="N2142">
        <v>1</v>
      </c>
      <c r="O2142">
        <v>0.71879999999999999</v>
      </c>
      <c r="R2142">
        <v>1.0548</v>
      </c>
    </row>
    <row r="2143" spans="1:18">
      <c r="A2143" t="s">
        <v>2083</v>
      </c>
      <c r="B2143" t="s">
        <v>2082</v>
      </c>
      <c r="D2143">
        <v>2021</v>
      </c>
      <c r="E2143" t="s">
        <v>2206</v>
      </c>
      <c r="F2143" t="s">
        <v>2301</v>
      </c>
      <c r="G2143">
        <v>-35.091308247547502</v>
      </c>
      <c r="H2143">
        <v>117.948957570812</v>
      </c>
      <c r="I2143" t="s">
        <v>2332</v>
      </c>
      <c r="J2143" t="s">
        <v>2252</v>
      </c>
      <c r="K2143">
        <v>24</v>
      </c>
      <c r="L2143">
        <v>25</v>
      </c>
      <c r="N2143">
        <v>1</v>
      </c>
      <c r="O2143">
        <v>0.68710000000000004</v>
      </c>
      <c r="R2143">
        <v>0.88139999999999996</v>
      </c>
    </row>
    <row r="2144" spans="1:18">
      <c r="A2144" t="s">
        <v>2083</v>
      </c>
      <c r="B2144" t="s">
        <v>2082</v>
      </c>
      <c r="D2144">
        <v>2021</v>
      </c>
      <c r="E2144" t="s">
        <v>2206</v>
      </c>
      <c r="F2144" t="s">
        <v>2301</v>
      </c>
      <c r="G2144">
        <v>-35.091308247547502</v>
      </c>
      <c r="H2144">
        <v>117.948957570812</v>
      </c>
      <c r="I2144" t="s">
        <v>2332</v>
      </c>
      <c r="J2144" t="s">
        <v>2252</v>
      </c>
      <c r="K2144">
        <v>25</v>
      </c>
      <c r="L2144">
        <v>26</v>
      </c>
      <c r="N2144">
        <v>1</v>
      </c>
      <c r="O2144">
        <v>0.68120000000000003</v>
      </c>
      <c r="R2144">
        <v>0.80940000000000001</v>
      </c>
    </row>
    <row r="2145" spans="1:18">
      <c r="A2145" t="s">
        <v>2083</v>
      </c>
      <c r="B2145" t="s">
        <v>2082</v>
      </c>
      <c r="D2145">
        <v>2021</v>
      </c>
      <c r="E2145" t="s">
        <v>2206</v>
      </c>
      <c r="F2145" t="s">
        <v>2301</v>
      </c>
      <c r="G2145">
        <v>-35.091308247547502</v>
      </c>
      <c r="H2145">
        <v>117.948957570812</v>
      </c>
      <c r="I2145" t="s">
        <v>2332</v>
      </c>
      <c r="J2145" t="s">
        <v>2252</v>
      </c>
      <c r="K2145">
        <v>26</v>
      </c>
      <c r="L2145">
        <v>27</v>
      </c>
      <c r="N2145">
        <v>1</v>
      </c>
      <c r="O2145">
        <v>0.92410000000000003</v>
      </c>
      <c r="R2145">
        <v>0.73740000000000006</v>
      </c>
    </row>
    <row r="2146" spans="1:18">
      <c r="A2146" t="s">
        <v>2083</v>
      </c>
      <c r="B2146" t="s">
        <v>2082</v>
      </c>
      <c r="D2146">
        <v>2021</v>
      </c>
      <c r="E2146" t="s">
        <v>2206</v>
      </c>
      <c r="F2146" t="s">
        <v>2301</v>
      </c>
      <c r="G2146">
        <v>-35.091308247547502</v>
      </c>
      <c r="H2146">
        <v>117.948957570812</v>
      </c>
      <c r="I2146" t="s">
        <v>2332</v>
      </c>
      <c r="J2146" t="s">
        <v>2252</v>
      </c>
      <c r="K2146">
        <v>27</v>
      </c>
      <c r="L2146">
        <v>28</v>
      </c>
      <c r="N2146">
        <v>1</v>
      </c>
      <c r="O2146">
        <v>0.79349999999999998</v>
      </c>
      <c r="R2146">
        <v>0.87890000000000001</v>
      </c>
    </row>
    <row r="2147" spans="1:18">
      <c r="A2147" t="s">
        <v>2083</v>
      </c>
      <c r="B2147" t="s">
        <v>2082</v>
      </c>
      <c r="D2147">
        <v>2021</v>
      </c>
      <c r="E2147" t="s">
        <v>2206</v>
      </c>
      <c r="F2147" t="s">
        <v>2301</v>
      </c>
      <c r="G2147">
        <v>-35.091308247547502</v>
      </c>
      <c r="H2147">
        <v>117.948957570812</v>
      </c>
      <c r="I2147" t="s">
        <v>2332</v>
      </c>
      <c r="J2147" t="s">
        <v>2252</v>
      </c>
      <c r="K2147">
        <v>28</v>
      </c>
      <c r="L2147">
        <v>29</v>
      </c>
      <c r="N2147">
        <v>1</v>
      </c>
      <c r="O2147">
        <v>0.91010000000000002</v>
      </c>
      <c r="R2147">
        <v>1.0203</v>
      </c>
    </row>
    <row r="2148" spans="1:18">
      <c r="A2148" t="s">
        <v>2083</v>
      </c>
      <c r="B2148" t="s">
        <v>2082</v>
      </c>
      <c r="D2148">
        <v>2021</v>
      </c>
      <c r="E2148" t="s">
        <v>2206</v>
      </c>
      <c r="F2148" t="s">
        <v>2301</v>
      </c>
      <c r="G2148">
        <v>-35.091308247547502</v>
      </c>
      <c r="H2148">
        <v>117.948957570812</v>
      </c>
      <c r="I2148" t="s">
        <v>2332</v>
      </c>
      <c r="J2148" t="s">
        <v>2252</v>
      </c>
      <c r="K2148">
        <v>29</v>
      </c>
      <c r="L2148">
        <v>30</v>
      </c>
      <c r="N2148">
        <v>1</v>
      </c>
      <c r="O2148">
        <v>0.73140000000000005</v>
      </c>
      <c r="R2148">
        <v>1.1315</v>
      </c>
    </row>
    <row r="2149" spans="1:18">
      <c r="A2149" t="s">
        <v>2083</v>
      </c>
      <c r="B2149" t="s">
        <v>2082</v>
      </c>
      <c r="D2149">
        <v>2021</v>
      </c>
      <c r="E2149" t="s">
        <v>2206</v>
      </c>
      <c r="F2149" t="s">
        <v>2301</v>
      </c>
      <c r="G2149">
        <v>-35.091308247547502</v>
      </c>
      <c r="H2149">
        <v>117.948957570812</v>
      </c>
      <c r="I2149" t="s">
        <v>2332</v>
      </c>
      <c r="J2149" t="s">
        <v>2252</v>
      </c>
      <c r="K2149">
        <v>30</v>
      </c>
      <c r="L2149">
        <v>31</v>
      </c>
      <c r="N2149">
        <v>1</v>
      </c>
      <c r="O2149">
        <v>0.88370000000000004</v>
      </c>
      <c r="R2149">
        <v>1.2426999999999999</v>
      </c>
    </row>
    <row r="2150" spans="1:18">
      <c r="A2150" t="s">
        <v>2083</v>
      </c>
      <c r="B2150" t="s">
        <v>2082</v>
      </c>
      <c r="D2150">
        <v>2021</v>
      </c>
      <c r="E2150" t="s">
        <v>2206</v>
      </c>
      <c r="F2150" t="s">
        <v>2301</v>
      </c>
      <c r="G2150">
        <v>-35.091308247547502</v>
      </c>
      <c r="H2150">
        <v>117.948957570812</v>
      </c>
      <c r="I2150" t="s">
        <v>2332</v>
      </c>
      <c r="J2150" t="s">
        <v>2252</v>
      </c>
      <c r="K2150">
        <v>31</v>
      </c>
      <c r="L2150">
        <v>32</v>
      </c>
      <c r="N2150">
        <v>1</v>
      </c>
      <c r="O2150">
        <v>0.90980000000000005</v>
      </c>
      <c r="R2150">
        <v>0.93820000000000003</v>
      </c>
    </row>
    <row r="2151" spans="1:18">
      <c r="A2151" t="s">
        <v>2083</v>
      </c>
      <c r="B2151" t="s">
        <v>2082</v>
      </c>
      <c r="D2151">
        <v>2021</v>
      </c>
      <c r="E2151" t="s">
        <v>2206</v>
      </c>
      <c r="F2151" t="s">
        <v>2301</v>
      </c>
      <c r="G2151">
        <v>-35.091308247547502</v>
      </c>
      <c r="H2151">
        <v>117.948957570812</v>
      </c>
      <c r="I2151" t="s">
        <v>2332</v>
      </c>
      <c r="J2151" t="s">
        <v>2252</v>
      </c>
      <c r="K2151">
        <v>32</v>
      </c>
      <c r="L2151">
        <v>33</v>
      </c>
      <c r="N2151">
        <v>1</v>
      </c>
      <c r="O2151">
        <v>0.7782</v>
      </c>
      <c r="R2151">
        <v>0.63370000000000004</v>
      </c>
    </row>
    <row r="2152" spans="1:18">
      <c r="A2152" t="s">
        <v>2083</v>
      </c>
      <c r="B2152" t="s">
        <v>2082</v>
      </c>
      <c r="D2152">
        <v>2021</v>
      </c>
      <c r="E2152" t="s">
        <v>2206</v>
      </c>
      <c r="F2152" t="s">
        <v>2301</v>
      </c>
      <c r="G2152">
        <v>-35.091308247547502</v>
      </c>
      <c r="H2152">
        <v>117.948957570812</v>
      </c>
      <c r="I2152" t="s">
        <v>2332</v>
      </c>
      <c r="J2152" t="s">
        <v>2252</v>
      </c>
      <c r="K2152">
        <v>33</v>
      </c>
      <c r="L2152">
        <v>34</v>
      </c>
      <c r="N2152">
        <v>1</v>
      </c>
      <c r="O2152">
        <v>0.89039999999999997</v>
      </c>
      <c r="R2152">
        <v>0.6623</v>
      </c>
    </row>
    <row r="2153" spans="1:18">
      <c r="A2153" t="s">
        <v>2083</v>
      </c>
      <c r="B2153" t="s">
        <v>2082</v>
      </c>
      <c r="D2153">
        <v>2021</v>
      </c>
      <c r="E2153" t="s">
        <v>2206</v>
      </c>
      <c r="F2153" t="s">
        <v>2301</v>
      </c>
      <c r="G2153">
        <v>-35.091308247547502</v>
      </c>
      <c r="H2153">
        <v>117.948957570812</v>
      </c>
      <c r="I2153" t="s">
        <v>2332</v>
      </c>
      <c r="J2153" t="s">
        <v>2252</v>
      </c>
      <c r="K2153">
        <v>34</v>
      </c>
      <c r="L2153">
        <v>35</v>
      </c>
      <c r="N2153">
        <v>1</v>
      </c>
      <c r="O2153">
        <v>0.89990000000000003</v>
      </c>
      <c r="R2153">
        <v>0.69079999999999997</v>
      </c>
    </row>
    <row r="2154" spans="1:18">
      <c r="A2154" t="s">
        <v>2083</v>
      </c>
      <c r="B2154" t="s">
        <v>2082</v>
      </c>
      <c r="D2154">
        <v>2021</v>
      </c>
      <c r="E2154" t="s">
        <v>2206</v>
      </c>
      <c r="F2154" t="s">
        <v>2301</v>
      </c>
      <c r="G2154">
        <v>-35.091308247547502</v>
      </c>
      <c r="H2154">
        <v>117.948957570812</v>
      </c>
      <c r="I2154" t="s">
        <v>2332</v>
      </c>
      <c r="J2154" t="s">
        <v>2252</v>
      </c>
      <c r="K2154">
        <v>35</v>
      </c>
      <c r="L2154">
        <v>36</v>
      </c>
      <c r="N2154">
        <v>1</v>
      </c>
      <c r="O2154">
        <v>0.86280000000000001</v>
      </c>
      <c r="R2154">
        <v>1.1499999999999999</v>
      </c>
    </row>
    <row r="2155" spans="1:18">
      <c r="A2155" t="s">
        <v>2083</v>
      </c>
      <c r="B2155" t="s">
        <v>2082</v>
      </c>
      <c r="D2155">
        <v>2021</v>
      </c>
      <c r="E2155" t="s">
        <v>2206</v>
      </c>
      <c r="F2155" t="s">
        <v>2301</v>
      </c>
      <c r="G2155">
        <v>-35.091308247547502</v>
      </c>
      <c r="H2155">
        <v>117.948957570812</v>
      </c>
      <c r="I2155" t="s">
        <v>2332</v>
      </c>
      <c r="J2155" t="s">
        <v>2252</v>
      </c>
      <c r="K2155">
        <v>36</v>
      </c>
      <c r="L2155">
        <v>37</v>
      </c>
      <c r="N2155">
        <v>1</v>
      </c>
      <c r="O2155">
        <v>1.0048999999999999</v>
      </c>
      <c r="R2155">
        <v>1.6092</v>
      </c>
    </row>
    <row r="2156" spans="1:18">
      <c r="A2156" t="s">
        <v>2083</v>
      </c>
      <c r="B2156" t="s">
        <v>2082</v>
      </c>
      <c r="D2156">
        <v>2021</v>
      </c>
      <c r="E2156" t="s">
        <v>2206</v>
      </c>
      <c r="F2156" t="s">
        <v>2301</v>
      </c>
      <c r="G2156">
        <v>-35.091308247547502</v>
      </c>
      <c r="H2156">
        <v>117.948957570812</v>
      </c>
      <c r="I2156" t="s">
        <v>2332</v>
      </c>
      <c r="J2156" t="s">
        <v>2252</v>
      </c>
      <c r="K2156">
        <v>37</v>
      </c>
      <c r="L2156">
        <v>38</v>
      </c>
      <c r="N2156">
        <v>1</v>
      </c>
      <c r="O2156">
        <v>0.97160000000000002</v>
      </c>
      <c r="R2156">
        <v>1.4075</v>
      </c>
    </row>
    <row r="2157" spans="1:18">
      <c r="A2157" t="s">
        <v>2083</v>
      </c>
      <c r="B2157" t="s">
        <v>2082</v>
      </c>
      <c r="D2157">
        <v>2021</v>
      </c>
      <c r="E2157" t="s">
        <v>2206</v>
      </c>
      <c r="F2157" t="s">
        <v>2301</v>
      </c>
      <c r="G2157">
        <v>-35.091308247547502</v>
      </c>
      <c r="H2157">
        <v>117.948957570812</v>
      </c>
      <c r="I2157" t="s">
        <v>2332</v>
      </c>
      <c r="J2157" t="s">
        <v>2252</v>
      </c>
      <c r="K2157">
        <v>38</v>
      </c>
      <c r="L2157">
        <v>39</v>
      </c>
      <c r="N2157">
        <v>1</v>
      </c>
      <c r="O2157">
        <v>0.6895</v>
      </c>
      <c r="R2157">
        <v>1.4075</v>
      </c>
    </row>
    <row r="2158" spans="1:18">
      <c r="A2158" t="s">
        <v>2083</v>
      </c>
      <c r="B2158" t="s">
        <v>2082</v>
      </c>
      <c r="D2158">
        <v>2021</v>
      </c>
      <c r="E2158" t="s">
        <v>2206</v>
      </c>
      <c r="F2158" t="s">
        <v>2301</v>
      </c>
      <c r="G2158">
        <v>-35.091308247547502</v>
      </c>
      <c r="H2158">
        <v>117.948957570812</v>
      </c>
      <c r="I2158" t="s">
        <v>2332</v>
      </c>
      <c r="J2158" t="s">
        <v>2252</v>
      </c>
      <c r="K2158">
        <v>39</v>
      </c>
      <c r="L2158">
        <v>40</v>
      </c>
      <c r="N2158">
        <v>1</v>
      </c>
      <c r="O2158">
        <v>1.1329</v>
      </c>
      <c r="R2158">
        <v>1.4075</v>
      </c>
    </row>
    <row r="2159" spans="1:18">
      <c r="A2159" t="s">
        <v>2083</v>
      </c>
      <c r="B2159" t="s">
        <v>2082</v>
      </c>
      <c r="D2159">
        <v>2021</v>
      </c>
      <c r="E2159" t="s">
        <v>2206</v>
      </c>
      <c r="F2159" t="s">
        <v>2301</v>
      </c>
      <c r="G2159">
        <v>-35.091308247547502</v>
      </c>
      <c r="H2159">
        <v>117.948957570812</v>
      </c>
      <c r="I2159" t="s">
        <v>2332</v>
      </c>
      <c r="J2159" t="s">
        <v>2252</v>
      </c>
      <c r="K2159">
        <v>40</v>
      </c>
      <c r="L2159">
        <v>44</v>
      </c>
      <c r="N2159">
        <v>4</v>
      </c>
      <c r="O2159">
        <v>1.1188</v>
      </c>
      <c r="R2159">
        <v>1.2059</v>
      </c>
    </row>
    <row r="2160" spans="1:18">
      <c r="A2160" t="s">
        <v>2083</v>
      </c>
      <c r="B2160" t="s">
        <v>2082</v>
      </c>
      <c r="D2160">
        <v>2021</v>
      </c>
      <c r="E2160" t="s">
        <v>2206</v>
      </c>
      <c r="F2160" t="s">
        <v>2301</v>
      </c>
      <c r="G2160">
        <v>-35.091308247547502</v>
      </c>
      <c r="H2160">
        <v>117.948957570812</v>
      </c>
      <c r="I2160" t="s">
        <v>2332</v>
      </c>
      <c r="J2160" t="s">
        <v>2252</v>
      </c>
      <c r="K2160">
        <v>44</v>
      </c>
      <c r="L2160">
        <v>48</v>
      </c>
      <c r="N2160">
        <v>4</v>
      </c>
      <c r="O2160">
        <v>0.96909999999999996</v>
      </c>
      <c r="R2160">
        <v>0.89129999999999998</v>
      </c>
    </row>
    <row r="2161" spans="1:18">
      <c r="A2161" t="s">
        <v>2083</v>
      </c>
      <c r="B2161" t="s">
        <v>2082</v>
      </c>
      <c r="D2161">
        <v>2021</v>
      </c>
      <c r="E2161" t="s">
        <v>2206</v>
      </c>
      <c r="F2161" t="s">
        <v>2301</v>
      </c>
      <c r="G2161">
        <v>-35.091308247547502</v>
      </c>
      <c r="H2161">
        <v>117.948957570812</v>
      </c>
      <c r="I2161" t="s">
        <v>2332</v>
      </c>
      <c r="J2161" t="s">
        <v>2252</v>
      </c>
      <c r="K2161">
        <v>48</v>
      </c>
      <c r="L2161">
        <v>52</v>
      </c>
      <c r="N2161">
        <v>4</v>
      </c>
      <c r="O2161">
        <v>1.0128999999999999</v>
      </c>
      <c r="R2161">
        <v>0.57679999999999998</v>
      </c>
    </row>
    <row r="2162" spans="1:18">
      <c r="A2162" t="s">
        <v>2083</v>
      </c>
      <c r="B2162" t="s">
        <v>2082</v>
      </c>
      <c r="D2162">
        <v>2021</v>
      </c>
      <c r="E2162" t="s">
        <v>2206</v>
      </c>
      <c r="F2162" t="s">
        <v>2301</v>
      </c>
      <c r="G2162">
        <v>-35.091308247547502</v>
      </c>
      <c r="H2162">
        <v>117.948957570812</v>
      </c>
      <c r="I2162" t="s">
        <v>2332</v>
      </c>
      <c r="J2162" t="s">
        <v>2252</v>
      </c>
      <c r="K2162">
        <v>52</v>
      </c>
      <c r="L2162">
        <v>56</v>
      </c>
      <c r="N2162">
        <v>4</v>
      </c>
      <c r="O2162">
        <v>1.0450999999999999</v>
      </c>
      <c r="R2162">
        <v>0.57420000000000004</v>
      </c>
    </row>
    <row r="2163" spans="1:18">
      <c r="A2163" t="s">
        <v>2083</v>
      </c>
      <c r="B2163" t="s">
        <v>2082</v>
      </c>
      <c r="D2163">
        <v>2021</v>
      </c>
      <c r="E2163" t="s">
        <v>2206</v>
      </c>
      <c r="F2163" t="s">
        <v>2301</v>
      </c>
      <c r="G2163">
        <v>-35.091308247547502</v>
      </c>
      <c r="H2163">
        <v>117.948957570812</v>
      </c>
      <c r="I2163" t="s">
        <v>2332</v>
      </c>
      <c r="J2163" t="s">
        <v>2252</v>
      </c>
      <c r="K2163">
        <v>56</v>
      </c>
      <c r="L2163">
        <v>60</v>
      </c>
      <c r="N2163">
        <v>4</v>
      </c>
      <c r="O2163">
        <v>1.0619000000000001</v>
      </c>
      <c r="R2163">
        <v>0.57169999999999999</v>
      </c>
    </row>
    <row r="2164" spans="1:18">
      <c r="A2164" t="s">
        <v>2083</v>
      </c>
      <c r="B2164" t="s">
        <v>2082</v>
      </c>
      <c r="D2164">
        <v>2021</v>
      </c>
      <c r="E2164" t="s">
        <v>2206</v>
      </c>
      <c r="F2164" t="s">
        <v>2301</v>
      </c>
      <c r="G2164">
        <v>-35.091308247547502</v>
      </c>
      <c r="H2164">
        <v>117.948957570812</v>
      </c>
      <c r="I2164" t="s">
        <v>2332</v>
      </c>
      <c r="J2164" t="s">
        <v>2252</v>
      </c>
      <c r="K2164">
        <v>60</v>
      </c>
      <c r="L2164">
        <v>64</v>
      </c>
      <c r="N2164">
        <v>4</v>
      </c>
      <c r="O2164">
        <v>1.1261000000000001</v>
      </c>
      <c r="R2164">
        <v>0.58930000000000005</v>
      </c>
    </row>
    <row r="2165" spans="1:18">
      <c r="A2165" t="s">
        <v>2083</v>
      </c>
      <c r="B2165" t="s">
        <v>2082</v>
      </c>
      <c r="D2165">
        <v>2021</v>
      </c>
      <c r="E2165" t="s">
        <v>2206</v>
      </c>
      <c r="F2165" t="s">
        <v>2301</v>
      </c>
      <c r="G2165">
        <v>-35.091308247547502</v>
      </c>
      <c r="H2165">
        <v>117.948957570812</v>
      </c>
      <c r="I2165" t="s">
        <v>2332</v>
      </c>
      <c r="J2165" t="s">
        <v>2252</v>
      </c>
      <c r="K2165">
        <v>64</v>
      </c>
      <c r="L2165">
        <v>68</v>
      </c>
      <c r="N2165">
        <v>4</v>
      </c>
      <c r="O2165">
        <v>1.0737000000000001</v>
      </c>
      <c r="R2165">
        <v>0.60680000000000001</v>
      </c>
    </row>
    <row r="2166" spans="1:18">
      <c r="A2166" t="s">
        <v>2083</v>
      </c>
      <c r="B2166" t="s">
        <v>2082</v>
      </c>
      <c r="D2166">
        <v>2021</v>
      </c>
      <c r="E2166" t="s">
        <v>2206</v>
      </c>
      <c r="F2166" t="s">
        <v>2301</v>
      </c>
      <c r="G2166">
        <v>-35.091308247547502</v>
      </c>
      <c r="H2166">
        <v>117.948957570812</v>
      </c>
      <c r="I2166" t="s">
        <v>2332</v>
      </c>
      <c r="J2166" t="s">
        <v>2252</v>
      </c>
      <c r="K2166">
        <v>68</v>
      </c>
      <c r="L2166">
        <v>72</v>
      </c>
      <c r="N2166">
        <v>4</v>
      </c>
      <c r="O2166">
        <v>1.0461</v>
      </c>
      <c r="R2166">
        <v>0.60570000000000002</v>
      </c>
    </row>
    <row r="2167" spans="1:18">
      <c r="A2167" t="s">
        <v>2083</v>
      </c>
      <c r="B2167" t="s">
        <v>2082</v>
      </c>
      <c r="D2167">
        <v>2021</v>
      </c>
      <c r="E2167" t="s">
        <v>2206</v>
      </c>
      <c r="F2167" t="s">
        <v>2301</v>
      </c>
      <c r="G2167">
        <v>-35.091308247547502</v>
      </c>
      <c r="H2167">
        <v>117.948957570812</v>
      </c>
      <c r="I2167" t="s">
        <v>2332</v>
      </c>
      <c r="J2167" t="s">
        <v>2252</v>
      </c>
      <c r="K2167">
        <v>72</v>
      </c>
      <c r="L2167">
        <v>76</v>
      </c>
      <c r="N2167">
        <v>4</v>
      </c>
      <c r="O2167">
        <v>1.0226999999999999</v>
      </c>
      <c r="R2167">
        <v>0.60450000000000004</v>
      </c>
    </row>
    <row r="2168" spans="1:18">
      <c r="A2168" t="s">
        <v>2083</v>
      </c>
      <c r="B2168" t="s">
        <v>2082</v>
      </c>
      <c r="D2168">
        <v>2021</v>
      </c>
      <c r="E2168" t="s">
        <v>2206</v>
      </c>
      <c r="F2168" t="s">
        <v>2301</v>
      </c>
      <c r="G2168">
        <v>-35.091308247547502</v>
      </c>
      <c r="H2168">
        <v>117.948957570812</v>
      </c>
      <c r="I2168" t="s">
        <v>2332</v>
      </c>
      <c r="J2168" t="s">
        <v>2252</v>
      </c>
      <c r="K2168">
        <v>76</v>
      </c>
      <c r="L2168">
        <v>80</v>
      </c>
      <c r="N2168">
        <v>4</v>
      </c>
      <c r="O2168">
        <v>1.0293000000000001</v>
      </c>
    </row>
    <row r="2169" spans="1:18">
      <c r="A2169" t="s">
        <v>2083</v>
      </c>
      <c r="B2169" t="s">
        <v>2082</v>
      </c>
      <c r="D2169">
        <v>2021</v>
      </c>
      <c r="E2169" t="s">
        <v>2206</v>
      </c>
      <c r="F2169" t="s">
        <v>2301</v>
      </c>
      <c r="G2169">
        <v>-35.091308247547502</v>
      </c>
      <c r="H2169">
        <v>117.948957570812</v>
      </c>
      <c r="I2169" t="s">
        <v>2332</v>
      </c>
      <c r="J2169" t="s">
        <v>2252</v>
      </c>
      <c r="K2169">
        <v>80</v>
      </c>
      <c r="L2169">
        <v>84</v>
      </c>
      <c r="N2169">
        <v>4</v>
      </c>
      <c r="O2169">
        <v>1.1132</v>
      </c>
    </row>
    <row r="2170" spans="1:18">
      <c r="A2170" t="s">
        <v>2083</v>
      </c>
      <c r="B2170" t="s">
        <v>2082</v>
      </c>
      <c r="D2170">
        <v>2021</v>
      </c>
      <c r="E2170" t="s">
        <v>2128</v>
      </c>
      <c r="F2170" t="s">
        <v>2301</v>
      </c>
      <c r="G2170">
        <v>-34.980883329999997</v>
      </c>
      <c r="H2170">
        <v>117.9594546</v>
      </c>
      <c r="I2170" t="s">
        <v>2332</v>
      </c>
      <c r="J2170" t="s">
        <v>2251</v>
      </c>
      <c r="K2170">
        <v>0</v>
      </c>
      <c r="L2170">
        <v>1</v>
      </c>
      <c r="N2170">
        <v>1</v>
      </c>
      <c r="O2170">
        <v>0.32519999999999999</v>
      </c>
      <c r="R2170">
        <v>1.7838000000000001</v>
      </c>
    </row>
    <row r="2171" spans="1:18">
      <c r="A2171" t="s">
        <v>2083</v>
      </c>
      <c r="B2171" t="s">
        <v>2082</v>
      </c>
      <c r="D2171">
        <v>2021</v>
      </c>
      <c r="E2171" t="s">
        <v>2128</v>
      </c>
      <c r="F2171" t="s">
        <v>2301</v>
      </c>
      <c r="G2171">
        <v>-34.980883329999997</v>
      </c>
      <c r="H2171">
        <v>117.9594546</v>
      </c>
      <c r="I2171" t="s">
        <v>2332</v>
      </c>
      <c r="J2171" t="s">
        <v>2251</v>
      </c>
      <c r="K2171">
        <v>1</v>
      </c>
      <c r="L2171">
        <v>2</v>
      </c>
      <c r="N2171">
        <v>1</v>
      </c>
      <c r="O2171">
        <v>0.33129999999999998</v>
      </c>
      <c r="R2171">
        <v>1.6880999999999999</v>
      </c>
    </row>
    <row r="2172" spans="1:18">
      <c r="A2172" t="s">
        <v>2083</v>
      </c>
      <c r="B2172" t="s">
        <v>2082</v>
      </c>
      <c r="D2172">
        <v>2021</v>
      </c>
      <c r="E2172" t="s">
        <v>2128</v>
      </c>
      <c r="F2172" t="s">
        <v>2301</v>
      </c>
      <c r="G2172">
        <v>-34.980883329999997</v>
      </c>
      <c r="H2172">
        <v>117.9594546</v>
      </c>
      <c r="I2172" t="s">
        <v>2332</v>
      </c>
      <c r="J2172" t="s">
        <v>2251</v>
      </c>
      <c r="K2172">
        <v>2</v>
      </c>
      <c r="L2172">
        <v>3</v>
      </c>
      <c r="N2172">
        <v>1</v>
      </c>
      <c r="O2172">
        <v>0.3352</v>
      </c>
      <c r="R2172">
        <v>1.6880999999999999</v>
      </c>
    </row>
    <row r="2173" spans="1:18">
      <c r="A2173" t="s">
        <v>2083</v>
      </c>
      <c r="B2173" t="s">
        <v>2082</v>
      </c>
      <c r="D2173">
        <v>2021</v>
      </c>
      <c r="E2173" t="s">
        <v>2128</v>
      </c>
      <c r="F2173" t="s">
        <v>2301</v>
      </c>
      <c r="G2173">
        <v>-34.980883329999997</v>
      </c>
      <c r="H2173">
        <v>117.9594546</v>
      </c>
      <c r="I2173" t="s">
        <v>2332</v>
      </c>
      <c r="J2173" t="s">
        <v>2251</v>
      </c>
      <c r="K2173">
        <v>3</v>
      </c>
      <c r="L2173">
        <v>4</v>
      </c>
      <c r="N2173">
        <v>1</v>
      </c>
      <c r="O2173">
        <v>0.36330000000000001</v>
      </c>
      <c r="R2173">
        <v>1.6880999999999999</v>
      </c>
    </row>
    <row r="2174" spans="1:18">
      <c r="A2174" t="s">
        <v>2083</v>
      </c>
      <c r="B2174" t="s">
        <v>2082</v>
      </c>
      <c r="D2174">
        <v>2021</v>
      </c>
      <c r="E2174" t="s">
        <v>2128</v>
      </c>
      <c r="F2174" t="s">
        <v>2301</v>
      </c>
      <c r="G2174">
        <v>-34.980883329999997</v>
      </c>
      <c r="H2174">
        <v>117.9594546</v>
      </c>
      <c r="I2174" t="s">
        <v>2332</v>
      </c>
      <c r="J2174" t="s">
        <v>2251</v>
      </c>
      <c r="K2174">
        <v>4</v>
      </c>
      <c r="L2174">
        <v>5</v>
      </c>
      <c r="N2174">
        <v>1</v>
      </c>
      <c r="O2174">
        <v>0.50800000000000001</v>
      </c>
      <c r="R2174">
        <v>1.6880999999999999</v>
      </c>
    </row>
    <row r="2175" spans="1:18">
      <c r="A2175" t="s">
        <v>2083</v>
      </c>
      <c r="B2175" t="s">
        <v>2082</v>
      </c>
      <c r="D2175">
        <v>2021</v>
      </c>
      <c r="E2175" t="s">
        <v>2128</v>
      </c>
      <c r="F2175" t="s">
        <v>2301</v>
      </c>
      <c r="G2175">
        <v>-34.980883329999997</v>
      </c>
      <c r="H2175">
        <v>117.9594546</v>
      </c>
      <c r="I2175" t="s">
        <v>2332</v>
      </c>
      <c r="J2175" t="s">
        <v>2251</v>
      </c>
      <c r="K2175">
        <v>5</v>
      </c>
      <c r="L2175">
        <v>6</v>
      </c>
      <c r="N2175">
        <v>1</v>
      </c>
      <c r="O2175">
        <v>0.57799999999999996</v>
      </c>
      <c r="R2175">
        <v>1.6880999999999999</v>
      </c>
    </row>
    <row r="2176" spans="1:18">
      <c r="A2176" t="s">
        <v>2083</v>
      </c>
      <c r="B2176" t="s">
        <v>2082</v>
      </c>
      <c r="D2176">
        <v>2021</v>
      </c>
      <c r="E2176" t="s">
        <v>2128</v>
      </c>
      <c r="F2176" t="s">
        <v>2301</v>
      </c>
      <c r="G2176">
        <v>-34.980883329999997</v>
      </c>
      <c r="H2176">
        <v>117.9594546</v>
      </c>
      <c r="I2176" t="s">
        <v>2332</v>
      </c>
      <c r="J2176" t="s">
        <v>2251</v>
      </c>
      <c r="K2176">
        <v>6</v>
      </c>
      <c r="L2176">
        <v>7</v>
      </c>
      <c r="N2176">
        <v>1</v>
      </c>
      <c r="O2176">
        <v>0.76670000000000005</v>
      </c>
      <c r="R2176">
        <v>1.6880999999999999</v>
      </c>
    </row>
    <row r="2177" spans="1:18">
      <c r="A2177" t="s">
        <v>2083</v>
      </c>
      <c r="B2177" t="s">
        <v>2082</v>
      </c>
      <c r="D2177">
        <v>2021</v>
      </c>
      <c r="E2177" t="s">
        <v>2128</v>
      </c>
      <c r="F2177" t="s">
        <v>2301</v>
      </c>
      <c r="G2177">
        <v>-34.980883329999997</v>
      </c>
      <c r="H2177">
        <v>117.9594546</v>
      </c>
      <c r="I2177" t="s">
        <v>2332</v>
      </c>
      <c r="J2177" t="s">
        <v>2251</v>
      </c>
      <c r="K2177">
        <v>7</v>
      </c>
      <c r="L2177">
        <v>8</v>
      </c>
      <c r="N2177">
        <v>1</v>
      </c>
      <c r="O2177">
        <v>0.70130000000000003</v>
      </c>
      <c r="R2177">
        <v>1.6880999999999999</v>
      </c>
    </row>
    <row r="2178" spans="1:18">
      <c r="A2178" t="s">
        <v>2083</v>
      </c>
      <c r="B2178" t="s">
        <v>2082</v>
      </c>
      <c r="D2178">
        <v>2021</v>
      </c>
      <c r="E2178" t="s">
        <v>2128</v>
      </c>
      <c r="F2178" t="s">
        <v>2301</v>
      </c>
      <c r="G2178">
        <v>-34.980883329999997</v>
      </c>
      <c r="H2178">
        <v>117.9594546</v>
      </c>
      <c r="I2178" t="s">
        <v>2332</v>
      </c>
      <c r="J2178" t="s">
        <v>2251</v>
      </c>
      <c r="K2178">
        <v>8</v>
      </c>
      <c r="L2178">
        <v>9</v>
      </c>
      <c r="N2178">
        <v>1</v>
      </c>
      <c r="O2178">
        <v>0.71220000000000006</v>
      </c>
      <c r="R2178">
        <v>1.6880999999999999</v>
      </c>
    </row>
    <row r="2179" spans="1:18">
      <c r="A2179" t="s">
        <v>2083</v>
      </c>
      <c r="B2179" t="s">
        <v>2082</v>
      </c>
      <c r="D2179">
        <v>2021</v>
      </c>
      <c r="E2179" t="s">
        <v>2128</v>
      </c>
      <c r="F2179" t="s">
        <v>2301</v>
      </c>
      <c r="G2179">
        <v>-34.980883329999997</v>
      </c>
      <c r="H2179">
        <v>117.9594546</v>
      </c>
      <c r="I2179" t="s">
        <v>2332</v>
      </c>
      <c r="J2179" t="s">
        <v>2251</v>
      </c>
      <c r="K2179">
        <v>9</v>
      </c>
      <c r="L2179">
        <v>10</v>
      </c>
      <c r="N2179">
        <v>1</v>
      </c>
      <c r="O2179">
        <v>0.46039999999999998</v>
      </c>
      <c r="R2179">
        <v>1.6880999999999999</v>
      </c>
    </row>
    <row r="2180" spans="1:18">
      <c r="A2180" t="s">
        <v>2083</v>
      </c>
      <c r="B2180" t="s">
        <v>2082</v>
      </c>
      <c r="D2180">
        <v>2021</v>
      </c>
      <c r="E2180" t="s">
        <v>2128</v>
      </c>
      <c r="F2180" t="s">
        <v>2301</v>
      </c>
      <c r="G2180">
        <v>-34.980883329999997</v>
      </c>
      <c r="H2180">
        <v>117.9594546</v>
      </c>
      <c r="I2180" t="s">
        <v>2332</v>
      </c>
      <c r="J2180" t="s">
        <v>2251</v>
      </c>
      <c r="K2180">
        <v>10</v>
      </c>
      <c r="L2180">
        <v>11</v>
      </c>
      <c r="N2180">
        <v>1</v>
      </c>
      <c r="O2180">
        <v>1.0381</v>
      </c>
      <c r="R2180">
        <v>1.6880999999999999</v>
      </c>
    </row>
    <row r="2181" spans="1:18">
      <c r="A2181" t="s">
        <v>2083</v>
      </c>
      <c r="B2181" t="s">
        <v>2082</v>
      </c>
      <c r="D2181">
        <v>2021</v>
      </c>
      <c r="E2181" t="s">
        <v>2128</v>
      </c>
      <c r="F2181" t="s">
        <v>2301</v>
      </c>
      <c r="G2181">
        <v>-34.980883329999997</v>
      </c>
      <c r="H2181">
        <v>117.9594546</v>
      </c>
      <c r="I2181" t="s">
        <v>2332</v>
      </c>
      <c r="J2181" t="s">
        <v>2251</v>
      </c>
      <c r="K2181">
        <v>11</v>
      </c>
      <c r="L2181">
        <v>12</v>
      </c>
      <c r="N2181">
        <v>1</v>
      </c>
      <c r="O2181">
        <v>0.63070000000000004</v>
      </c>
      <c r="R2181">
        <v>1.6880999999999999</v>
      </c>
    </row>
    <row r="2182" spans="1:18">
      <c r="A2182" t="s">
        <v>2083</v>
      </c>
      <c r="B2182" t="s">
        <v>2082</v>
      </c>
      <c r="D2182">
        <v>2021</v>
      </c>
      <c r="E2182" t="s">
        <v>2128</v>
      </c>
      <c r="F2182" t="s">
        <v>2301</v>
      </c>
      <c r="G2182">
        <v>-34.980883329999997</v>
      </c>
      <c r="H2182">
        <v>117.9594546</v>
      </c>
      <c r="I2182" t="s">
        <v>2332</v>
      </c>
      <c r="J2182" t="s">
        <v>2251</v>
      </c>
      <c r="K2182">
        <v>12</v>
      </c>
      <c r="L2182">
        <v>13</v>
      </c>
      <c r="N2182">
        <v>1</v>
      </c>
      <c r="O2182">
        <v>0.80840000000000001</v>
      </c>
      <c r="R2182">
        <v>1.6880999999999999</v>
      </c>
    </row>
    <row r="2183" spans="1:18">
      <c r="A2183" t="s">
        <v>2083</v>
      </c>
      <c r="B2183" t="s">
        <v>2082</v>
      </c>
      <c r="D2183">
        <v>2021</v>
      </c>
      <c r="E2183" t="s">
        <v>2128</v>
      </c>
      <c r="F2183" t="s">
        <v>2301</v>
      </c>
      <c r="G2183">
        <v>-34.980883329999997</v>
      </c>
      <c r="H2183">
        <v>117.9594546</v>
      </c>
      <c r="I2183" t="s">
        <v>2332</v>
      </c>
      <c r="J2183" t="s">
        <v>2251</v>
      </c>
      <c r="K2183">
        <v>13</v>
      </c>
      <c r="L2183">
        <v>14</v>
      </c>
      <c r="N2183">
        <v>1</v>
      </c>
      <c r="O2183">
        <v>0.65769999999999995</v>
      </c>
      <c r="R2183">
        <v>1.6880999999999999</v>
      </c>
    </row>
    <row r="2184" spans="1:18">
      <c r="A2184" t="s">
        <v>2083</v>
      </c>
      <c r="B2184" t="s">
        <v>2082</v>
      </c>
      <c r="D2184">
        <v>2021</v>
      </c>
      <c r="E2184" t="s">
        <v>2128</v>
      </c>
      <c r="F2184" t="s">
        <v>2301</v>
      </c>
      <c r="G2184">
        <v>-34.980883329999997</v>
      </c>
      <c r="H2184">
        <v>117.9594546</v>
      </c>
      <c r="I2184" t="s">
        <v>2332</v>
      </c>
      <c r="J2184" t="s">
        <v>2251</v>
      </c>
      <c r="K2184">
        <v>14</v>
      </c>
      <c r="L2184">
        <v>15</v>
      </c>
      <c r="N2184">
        <v>1</v>
      </c>
      <c r="O2184">
        <v>0.66690000000000005</v>
      </c>
      <c r="R2184">
        <v>1.6880999999999999</v>
      </c>
    </row>
    <row r="2185" spans="1:18">
      <c r="A2185" t="s">
        <v>2083</v>
      </c>
      <c r="B2185" t="s">
        <v>2082</v>
      </c>
      <c r="D2185">
        <v>2021</v>
      </c>
      <c r="E2185" t="s">
        <v>2128</v>
      </c>
      <c r="F2185" t="s">
        <v>2301</v>
      </c>
      <c r="G2185">
        <v>-34.980883329999997</v>
      </c>
      <c r="H2185">
        <v>117.9594546</v>
      </c>
      <c r="I2185" t="s">
        <v>2332</v>
      </c>
      <c r="J2185" t="s">
        <v>2251</v>
      </c>
      <c r="K2185">
        <v>15</v>
      </c>
      <c r="L2185">
        <v>16</v>
      </c>
      <c r="N2185">
        <v>1</v>
      </c>
      <c r="O2185">
        <v>0.54779999999999995</v>
      </c>
      <c r="R2185">
        <v>1.6880999999999999</v>
      </c>
    </row>
    <row r="2186" spans="1:18">
      <c r="A2186" t="s">
        <v>2083</v>
      </c>
      <c r="B2186" t="s">
        <v>2082</v>
      </c>
      <c r="D2186">
        <v>2021</v>
      </c>
      <c r="E2186" t="s">
        <v>2128</v>
      </c>
      <c r="F2186" t="s">
        <v>2301</v>
      </c>
      <c r="G2186">
        <v>-34.980883329999997</v>
      </c>
      <c r="H2186">
        <v>117.9594546</v>
      </c>
      <c r="I2186" t="s">
        <v>2332</v>
      </c>
      <c r="J2186" t="s">
        <v>2251</v>
      </c>
      <c r="K2186">
        <v>16</v>
      </c>
      <c r="L2186">
        <v>17</v>
      </c>
      <c r="N2186">
        <v>1</v>
      </c>
      <c r="O2186">
        <v>0.79459999999999997</v>
      </c>
      <c r="R2186">
        <v>1.6880999999999999</v>
      </c>
    </row>
    <row r="2187" spans="1:18">
      <c r="A2187" t="s">
        <v>2083</v>
      </c>
      <c r="B2187" t="s">
        <v>2082</v>
      </c>
      <c r="D2187">
        <v>2021</v>
      </c>
      <c r="E2187" t="s">
        <v>2128</v>
      </c>
      <c r="F2187" t="s">
        <v>2301</v>
      </c>
      <c r="G2187">
        <v>-34.980883329999997</v>
      </c>
      <c r="H2187">
        <v>117.9594546</v>
      </c>
      <c r="I2187" t="s">
        <v>2332</v>
      </c>
      <c r="J2187" t="s">
        <v>2251</v>
      </c>
      <c r="K2187">
        <v>17</v>
      </c>
      <c r="L2187">
        <v>18</v>
      </c>
      <c r="N2187">
        <v>1</v>
      </c>
      <c r="O2187">
        <v>0.57530000000000003</v>
      </c>
      <c r="R2187">
        <v>1.6880999999999999</v>
      </c>
    </row>
    <row r="2188" spans="1:18">
      <c r="A2188" t="s">
        <v>2083</v>
      </c>
      <c r="B2188" t="s">
        <v>2082</v>
      </c>
      <c r="D2188">
        <v>2021</v>
      </c>
      <c r="E2188" t="s">
        <v>2128</v>
      </c>
      <c r="F2188" t="s">
        <v>2301</v>
      </c>
      <c r="G2188">
        <v>-34.980883329999997</v>
      </c>
      <c r="H2188">
        <v>117.9594546</v>
      </c>
      <c r="I2188" t="s">
        <v>2332</v>
      </c>
      <c r="J2188" t="s">
        <v>2251</v>
      </c>
      <c r="K2188">
        <v>18</v>
      </c>
      <c r="L2188">
        <v>19</v>
      </c>
      <c r="N2188">
        <v>1</v>
      </c>
      <c r="O2188">
        <v>0.94120000000000004</v>
      </c>
      <c r="R2188">
        <v>1.5924</v>
      </c>
    </row>
    <row r="2189" spans="1:18">
      <c r="A2189" t="s">
        <v>2083</v>
      </c>
      <c r="B2189" t="s">
        <v>2082</v>
      </c>
      <c r="D2189">
        <v>2021</v>
      </c>
      <c r="E2189" t="s">
        <v>2128</v>
      </c>
      <c r="F2189" t="s">
        <v>2301</v>
      </c>
      <c r="G2189">
        <v>-34.980883329999997</v>
      </c>
      <c r="H2189">
        <v>117.9594546</v>
      </c>
      <c r="I2189" t="s">
        <v>2332</v>
      </c>
      <c r="J2189" t="s">
        <v>2251</v>
      </c>
      <c r="K2189">
        <v>19</v>
      </c>
      <c r="L2189">
        <v>20</v>
      </c>
      <c r="N2189">
        <v>1</v>
      </c>
      <c r="O2189">
        <v>0.66249999999999998</v>
      </c>
      <c r="R2189">
        <v>1.3448</v>
      </c>
    </row>
    <row r="2190" spans="1:18">
      <c r="A2190" t="s">
        <v>2083</v>
      </c>
      <c r="B2190" t="s">
        <v>2082</v>
      </c>
      <c r="D2190">
        <v>2021</v>
      </c>
      <c r="E2190" t="s">
        <v>2128</v>
      </c>
      <c r="F2190" t="s">
        <v>2301</v>
      </c>
      <c r="G2190">
        <v>-34.980883329999997</v>
      </c>
      <c r="H2190">
        <v>117.9594546</v>
      </c>
      <c r="I2190" t="s">
        <v>2332</v>
      </c>
      <c r="J2190" t="s">
        <v>2251</v>
      </c>
      <c r="K2190">
        <v>20</v>
      </c>
      <c r="L2190">
        <v>21</v>
      </c>
      <c r="N2190">
        <v>1</v>
      </c>
      <c r="O2190">
        <v>0.81189999999999996</v>
      </c>
      <c r="R2190">
        <v>1.3448</v>
      </c>
    </row>
    <row r="2191" spans="1:18">
      <c r="A2191" t="s">
        <v>2083</v>
      </c>
      <c r="B2191" t="s">
        <v>2082</v>
      </c>
      <c r="D2191">
        <v>2021</v>
      </c>
      <c r="E2191" t="s">
        <v>2128</v>
      </c>
      <c r="F2191" t="s">
        <v>2301</v>
      </c>
      <c r="G2191">
        <v>-34.980883329999997</v>
      </c>
      <c r="H2191">
        <v>117.9594546</v>
      </c>
      <c r="I2191" t="s">
        <v>2332</v>
      </c>
      <c r="J2191" t="s">
        <v>2251</v>
      </c>
      <c r="K2191">
        <v>21</v>
      </c>
      <c r="L2191">
        <v>22</v>
      </c>
      <c r="N2191">
        <v>1</v>
      </c>
      <c r="O2191">
        <v>0.94450000000000001</v>
      </c>
      <c r="R2191">
        <v>1.0972999999999999</v>
      </c>
    </row>
    <row r="2192" spans="1:18">
      <c r="A2192" t="s">
        <v>2083</v>
      </c>
      <c r="B2192" t="s">
        <v>2082</v>
      </c>
      <c r="D2192">
        <v>2021</v>
      </c>
      <c r="E2192" t="s">
        <v>2128</v>
      </c>
      <c r="F2192" t="s">
        <v>2301</v>
      </c>
      <c r="G2192">
        <v>-34.980883329999997</v>
      </c>
      <c r="H2192">
        <v>117.9594546</v>
      </c>
      <c r="I2192" t="s">
        <v>2332</v>
      </c>
      <c r="J2192" t="s">
        <v>2251</v>
      </c>
      <c r="K2192">
        <v>22</v>
      </c>
      <c r="L2192">
        <v>23</v>
      </c>
      <c r="N2192">
        <v>1</v>
      </c>
      <c r="O2192">
        <v>0.94689999999999996</v>
      </c>
      <c r="R2192">
        <v>1.3404</v>
      </c>
    </row>
    <row r="2193" spans="1:18">
      <c r="A2193" t="s">
        <v>2083</v>
      </c>
      <c r="B2193" t="s">
        <v>2082</v>
      </c>
      <c r="D2193">
        <v>2021</v>
      </c>
      <c r="E2193" t="s">
        <v>2128</v>
      </c>
      <c r="F2193" t="s">
        <v>2301</v>
      </c>
      <c r="G2193">
        <v>-34.980883329999997</v>
      </c>
      <c r="H2193">
        <v>117.9594546</v>
      </c>
      <c r="I2193" t="s">
        <v>2332</v>
      </c>
      <c r="J2193" t="s">
        <v>2251</v>
      </c>
      <c r="K2193">
        <v>23</v>
      </c>
      <c r="L2193">
        <v>24</v>
      </c>
      <c r="N2193">
        <v>1</v>
      </c>
      <c r="O2193">
        <v>0.83189999999999997</v>
      </c>
      <c r="R2193">
        <v>1.3404</v>
      </c>
    </row>
    <row r="2194" spans="1:18">
      <c r="A2194" t="s">
        <v>2083</v>
      </c>
      <c r="B2194" t="s">
        <v>2082</v>
      </c>
      <c r="D2194">
        <v>2021</v>
      </c>
      <c r="E2194" t="s">
        <v>2128</v>
      </c>
      <c r="F2194" t="s">
        <v>2301</v>
      </c>
      <c r="G2194">
        <v>-34.980883329999997</v>
      </c>
      <c r="H2194">
        <v>117.9594546</v>
      </c>
      <c r="I2194" t="s">
        <v>2332</v>
      </c>
      <c r="J2194" t="s">
        <v>2251</v>
      </c>
      <c r="K2194">
        <v>24</v>
      </c>
      <c r="L2194">
        <v>25</v>
      </c>
      <c r="N2194">
        <v>1</v>
      </c>
      <c r="O2194">
        <v>1.2803</v>
      </c>
      <c r="R2194">
        <v>1.5834999999999999</v>
      </c>
    </row>
    <row r="2195" spans="1:18">
      <c r="A2195" t="s">
        <v>2083</v>
      </c>
      <c r="B2195" t="s">
        <v>2082</v>
      </c>
      <c r="D2195">
        <v>2021</v>
      </c>
      <c r="E2195" t="s">
        <v>2128</v>
      </c>
      <c r="F2195" t="s">
        <v>2301</v>
      </c>
      <c r="G2195">
        <v>-34.980883329999997</v>
      </c>
      <c r="H2195">
        <v>117.9594546</v>
      </c>
      <c r="I2195" t="s">
        <v>2332</v>
      </c>
      <c r="J2195" t="s">
        <v>2251</v>
      </c>
      <c r="K2195">
        <v>25</v>
      </c>
      <c r="L2195">
        <v>26</v>
      </c>
      <c r="N2195">
        <v>1</v>
      </c>
      <c r="O2195">
        <v>0.79930000000000001</v>
      </c>
      <c r="R2195">
        <v>2.2399</v>
      </c>
    </row>
    <row r="2196" spans="1:18">
      <c r="A2196" t="s">
        <v>2083</v>
      </c>
      <c r="B2196" t="s">
        <v>2082</v>
      </c>
      <c r="D2196">
        <v>2021</v>
      </c>
      <c r="E2196" t="s">
        <v>2128</v>
      </c>
      <c r="F2196" t="s">
        <v>2301</v>
      </c>
      <c r="G2196">
        <v>-34.980883329999997</v>
      </c>
      <c r="H2196">
        <v>117.9594546</v>
      </c>
      <c r="I2196" t="s">
        <v>2332</v>
      </c>
      <c r="J2196" t="s">
        <v>2251</v>
      </c>
      <c r="K2196">
        <v>26</v>
      </c>
      <c r="L2196">
        <v>27</v>
      </c>
      <c r="N2196">
        <v>1</v>
      </c>
      <c r="O2196">
        <v>0.72960000000000003</v>
      </c>
      <c r="R2196">
        <v>2.2399</v>
      </c>
    </row>
    <row r="2197" spans="1:18">
      <c r="A2197" t="s">
        <v>2083</v>
      </c>
      <c r="B2197" t="s">
        <v>2082</v>
      </c>
      <c r="D2197">
        <v>2021</v>
      </c>
      <c r="E2197" t="s">
        <v>2128</v>
      </c>
      <c r="F2197" t="s">
        <v>2301</v>
      </c>
      <c r="G2197">
        <v>-34.980883329999997</v>
      </c>
      <c r="H2197">
        <v>117.9594546</v>
      </c>
      <c r="I2197" t="s">
        <v>2332</v>
      </c>
      <c r="J2197" t="s">
        <v>2251</v>
      </c>
      <c r="K2197">
        <v>27</v>
      </c>
      <c r="L2197">
        <v>28</v>
      </c>
      <c r="N2197">
        <v>1</v>
      </c>
      <c r="O2197">
        <v>0.74250000000000005</v>
      </c>
      <c r="R2197">
        <v>2.8963000000000001</v>
      </c>
    </row>
    <row r="2198" spans="1:18">
      <c r="A2198" t="s">
        <v>2083</v>
      </c>
      <c r="B2198" t="s">
        <v>2082</v>
      </c>
      <c r="D2198">
        <v>2021</v>
      </c>
      <c r="E2198" t="s">
        <v>2128</v>
      </c>
      <c r="F2198" t="s">
        <v>2301</v>
      </c>
      <c r="G2198">
        <v>-34.980883329999997</v>
      </c>
      <c r="H2198">
        <v>117.9594546</v>
      </c>
      <c r="I2198" t="s">
        <v>2332</v>
      </c>
      <c r="J2198" t="s">
        <v>2251</v>
      </c>
      <c r="K2198">
        <v>28</v>
      </c>
      <c r="L2198">
        <v>29</v>
      </c>
      <c r="N2198">
        <v>1</v>
      </c>
      <c r="O2198">
        <v>0.64849999999999997</v>
      </c>
      <c r="R2198">
        <v>2.2206999999999999</v>
      </c>
    </row>
    <row r="2199" spans="1:18">
      <c r="A2199" t="s">
        <v>2083</v>
      </c>
      <c r="B2199" t="s">
        <v>2082</v>
      </c>
      <c r="D2199">
        <v>2021</v>
      </c>
      <c r="E2199" t="s">
        <v>2128</v>
      </c>
      <c r="F2199" t="s">
        <v>2301</v>
      </c>
      <c r="G2199">
        <v>-34.980883329999997</v>
      </c>
      <c r="H2199">
        <v>117.9594546</v>
      </c>
      <c r="I2199" t="s">
        <v>2332</v>
      </c>
      <c r="J2199" t="s">
        <v>2251</v>
      </c>
      <c r="K2199">
        <v>29</v>
      </c>
      <c r="L2199">
        <v>30</v>
      </c>
      <c r="N2199">
        <v>1</v>
      </c>
      <c r="O2199">
        <v>0.53280000000000005</v>
      </c>
      <c r="R2199">
        <v>2.2206999999999999</v>
      </c>
    </row>
    <row r="2200" spans="1:18">
      <c r="A2200" t="s">
        <v>2083</v>
      </c>
      <c r="B2200" t="s">
        <v>2082</v>
      </c>
      <c r="D2200">
        <v>2021</v>
      </c>
      <c r="E2200" t="s">
        <v>2128</v>
      </c>
      <c r="F2200" t="s">
        <v>2301</v>
      </c>
      <c r="G2200">
        <v>-34.980883329999997</v>
      </c>
      <c r="H2200">
        <v>117.9594546</v>
      </c>
      <c r="I2200" t="s">
        <v>2332</v>
      </c>
      <c r="J2200" t="s">
        <v>2251</v>
      </c>
      <c r="K2200">
        <v>30</v>
      </c>
      <c r="L2200">
        <v>31</v>
      </c>
      <c r="N2200">
        <v>1</v>
      </c>
      <c r="O2200">
        <v>0.98750000000000004</v>
      </c>
      <c r="R2200">
        <v>1.5450999999999999</v>
      </c>
    </row>
    <row r="2201" spans="1:18">
      <c r="A2201" t="s">
        <v>2083</v>
      </c>
      <c r="B2201" t="s">
        <v>2082</v>
      </c>
      <c r="D2201">
        <v>2021</v>
      </c>
      <c r="E2201" t="s">
        <v>2128</v>
      </c>
      <c r="F2201" t="s">
        <v>2301</v>
      </c>
      <c r="G2201">
        <v>-34.980883329999997</v>
      </c>
      <c r="H2201">
        <v>117.9594546</v>
      </c>
      <c r="I2201" t="s">
        <v>2332</v>
      </c>
      <c r="J2201" t="s">
        <v>2251</v>
      </c>
      <c r="K2201">
        <v>31</v>
      </c>
      <c r="L2201">
        <v>32</v>
      </c>
      <c r="N2201">
        <v>1</v>
      </c>
      <c r="O2201">
        <v>0.83479999999999999</v>
      </c>
      <c r="R2201">
        <v>2.5813000000000001</v>
      </c>
    </row>
    <row r="2202" spans="1:18">
      <c r="A2202" t="s">
        <v>2083</v>
      </c>
      <c r="B2202" t="s">
        <v>2082</v>
      </c>
      <c r="D2202">
        <v>2021</v>
      </c>
      <c r="E2202" t="s">
        <v>2128</v>
      </c>
      <c r="F2202" t="s">
        <v>2301</v>
      </c>
      <c r="G2202">
        <v>-34.980883329999997</v>
      </c>
      <c r="H2202">
        <v>117.9594546</v>
      </c>
      <c r="I2202" t="s">
        <v>2332</v>
      </c>
      <c r="J2202" t="s">
        <v>2251</v>
      </c>
      <c r="K2202">
        <v>32</v>
      </c>
      <c r="L2202">
        <v>33</v>
      </c>
      <c r="N2202">
        <v>1</v>
      </c>
      <c r="O2202">
        <v>0.94769999999999999</v>
      </c>
      <c r="R2202">
        <v>2.5813000000000001</v>
      </c>
    </row>
    <row r="2203" spans="1:18">
      <c r="A2203" t="s">
        <v>2083</v>
      </c>
      <c r="B2203" t="s">
        <v>2082</v>
      </c>
      <c r="D2203">
        <v>2021</v>
      </c>
      <c r="E2203" t="s">
        <v>2128</v>
      </c>
      <c r="F2203" t="s">
        <v>2301</v>
      </c>
      <c r="G2203">
        <v>-34.980883329999997</v>
      </c>
      <c r="H2203">
        <v>117.9594546</v>
      </c>
      <c r="I2203" t="s">
        <v>2332</v>
      </c>
      <c r="J2203" t="s">
        <v>2251</v>
      </c>
      <c r="K2203">
        <v>33</v>
      </c>
      <c r="L2203">
        <v>34</v>
      </c>
      <c r="N2203">
        <v>1</v>
      </c>
      <c r="O2203">
        <v>0.62639999999999996</v>
      </c>
      <c r="R2203">
        <v>2.5813000000000001</v>
      </c>
    </row>
    <row r="2204" spans="1:18">
      <c r="A2204" t="s">
        <v>2083</v>
      </c>
      <c r="B2204" t="s">
        <v>2082</v>
      </c>
      <c r="D2204">
        <v>2021</v>
      </c>
      <c r="E2204" t="s">
        <v>2128</v>
      </c>
      <c r="F2204" t="s">
        <v>2301</v>
      </c>
      <c r="G2204">
        <v>-34.980883329999997</v>
      </c>
      <c r="H2204">
        <v>117.9594546</v>
      </c>
      <c r="I2204" t="s">
        <v>2332</v>
      </c>
      <c r="J2204" t="s">
        <v>2251</v>
      </c>
      <c r="K2204">
        <v>34</v>
      </c>
      <c r="L2204">
        <v>35</v>
      </c>
      <c r="N2204">
        <v>1</v>
      </c>
      <c r="O2204">
        <v>0.6492</v>
      </c>
      <c r="R2204">
        <v>2.5813000000000001</v>
      </c>
    </row>
    <row r="2205" spans="1:18">
      <c r="A2205" t="s">
        <v>2083</v>
      </c>
      <c r="B2205" t="s">
        <v>2082</v>
      </c>
      <c r="D2205">
        <v>2021</v>
      </c>
      <c r="E2205" t="s">
        <v>2128</v>
      </c>
      <c r="F2205" t="s">
        <v>2301</v>
      </c>
      <c r="G2205">
        <v>-34.980883329999997</v>
      </c>
      <c r="H2205">
        <v>117.9594546</v>
      </c>
      <c r="I2205" t="s">
        <v>2332</v>
      </c>
      <c r="J2205" t="s">
        <v>2251</v>
      </c>
      <c r="K2205">
        <v>35</v>
      </c>
      <c r="L2205">
        <v>36</v>
      </c>
      <c r="N2205">
        <v>1</v>
      </c>
      <c r="O2205">
        <v>0.81499999999999995</v>
      </c>
      <c r="R2205">
        <v>2.5813000000000001</v>
      </c>
    </row>
    <row r="2206" spans="1:18">
      <c r="A2206" t="s">
        <v>2083</v>
      </c>
      <c r="B2206" t="s">
        <v>2082</v>
      </c>
      <c r="D2206">
        <v>2021</v>
      </c>
      <c r="E2206" t="s">
        <v>2128</v>
      </c>
      <c r="F2206" t="s">
        <v>2301</v>
      </c>
      <c r="G2206">
        <v>-34.980883329999997</v>
      </c>
      <c r="H2206">
        <v>117.9594546</v>
      </c>
      <c r="I2206" t="s">
        <v>2332</v>
      </c>
      <c r="J2206" t="s">
        <v>2251</v>
      </c>
      <c r="K2206">
        <v>36</v>
      </c>
      <c r="L2206">
        <v>37</v>
      </c>
      <c r="N2206">
        <v>1</v>
      </c>
      <c r="O2206">
        <v>0.6764</v>
      </c>
      <c r="R2206">
        <v>2.5813000000000001</v>
      </c>
    </row>
    <row r="2207" spans="1:18">
      <c r="A2207" t="s">
        <v>2083</v>
      </c>
      <c r="B2207" t="s">
        <v>2082</v>
      </c>
      <c r="D2207">
        <v>2021</v>
      </c>
      <c r="E2207" t="s">
        <v>2128</v>
      </c>
      <c r="F2207" t="s">
        <v>2301</v>
      </c>
      <c r="G2207">
        <v>-34.980883329999997</v>
      </c>
      <c r="H2207">
        <v>117.9594546</v>
      </c>
      <c r="I2207" t="s">
        <v>2332</v>
      </c>
      <c r="J2207" t="s">
        <v>2251</v>
      </c>
      <c r="K2207">
        <v>37</v>
      </c>
      <c r="L2207">
        <v>38</v>
      </c>
      <c r="N2207">
        <v>1</v>
      </c>
      <c r="O2207">
        <v>1.0022</v>
      </c>
      <c r="R2207">
        <v>2.5813000000000001</v>
      </c>
    </row>
    <row r="2208" spans="1:18">
      <c r="A2208" t="s">
        <v>2083</v>
      </c>
      <c r="B2208" t="s">
        <v>2082</v>
      </c>
      <c r="D2208">
        <v>2021</v>
      </c>
      <c r="E2208" t="s">
        <v>2128</v>
      </c>
      <c r="F2208" t="s">
        <v>2301</v>
      </c>
      <c r="G2208">
        <v>-34.980883329999997</v>
      </c>
      <c r="H2208">
        <v>117.9594546</v>
      </c>
      <c r="I2208" t="s">
        <v>2332</v>
      </c>
      <c r="J2208" t="s">
        <v>2251</v>
      </c>
      <c r="K2208">
        <v>38</v>
      </c>
      <c r="L2208">
        <v>39</v>
      </c>
      <c r="N2208">
        <v>1</v>
      </c>
      <c r="O2208">
        <v>0.62670000000000003</v>
      </c>
      <c r="R2208">
        <v>2.5813000000000001</v>
      </c>
    </row>
    <row r="2209" spans="1:18">
      <c r="A2209" t="s">
        <v>2083</v>
      </c>
      <c r="B2209" t="s">
        <v>2082</v>
      </c>
      <c r="D2209">
        <v>2021</v>
      </c>
      <c r="E2209" t="s">
        <v>2128</v>
      </c>
      <c r="F2209" t="s">
        <v>2301</v>
      </c>
      <c r="G2209">
        <v>-34.980883329999997</v>
      </c>
      <c r="H2209">
        <v>117.9594546</v>
      </c>
      <c r="I2209" t="s">
        <v>2332</v>
      </c>
      <c r="J2209" t="s">
        <v>2251</v>
      </c>
      <c r="K2209">
        <v>39</v>
      </c>
      <c r="L2209">
        <v>40</v>
      </c>
      <c r="N2209">
        <v>1</v>
      </c>
      <c r="O2209">
        <v>0.74009999999999998</v>
      </c>
      <c r="R2209">
        <v>2.5813000000000001</v>
      </c>
    </row>
    <row r="2210" spans="1:18">
      <c r="A2210" t="s">
        <v>2083</v>
      </c>
      <c r="B2210" t="s">
        <v>2082</v>
      </c>
      <c r="D2210">
        <v>2021</v>
      </c>
      <c r="E2210" t="s">
        <v>2128</v>
      </c>
      <c r="F2210" t="s">
        <v>2301</v>
      </c>
      <c r="G2210">
        <v>-34.980883329999997</v>
      </c>
      <c r="H2210">
        <v>117.9594546</v>
      </c>
      <c r="I2210" t="s">
        <v>2332</v>
      </c>
      <c r="J2210" t="s">
        <v>2251</v>
      </c>
      <c r="K2210">
        <v>40</v>
      </c>
      <c r="L2210">
        <v>41</v>
      </c>
      <c r="N2210">
        <v>1</v>
      </c>
      <c r="O2210">
        <v>0.56969999999999998</v>
      </c>
      <c r="R2210">
        <v>2.5813000000000001</v>
      </c>
    </row>
    <row r="2211" spans="1:18">
      <c r="A2211" t="s">
        <v>2083</v>
      </c>
      <c r="B2211" t="s">
        <v>2082</v>
      </c>
      <c r="D2211">
        <v>2021</v>
      </c>
      <c r="E2211" t="s">
        <v>2128</v>
      </c>
      <c r="F2211" t="s">
        <v>2301</v>
      </c>
      <c r="G2211">
        <v>-34.980883329999997</v>
      </c>
      <c r="H2211">
        <v>117.9594546</v>
      </c>
      <c r="I2211" t="s">
        <v>2332</v>
      </c>
      <c r="J2211" t="s">
        <v>2251</v>
      </c>
      <c r="K2211">
        <v>41</v>
      </c>
      <c r="L2211">
        <v>42</v>
      </c>
      <c r="N2211">
        <v>1</v>
      </c>
      <c r="O2211">
        <v>0.74860000000000004</v>
      </c>
      <c r="R2211">
        <v>2.5813000000000001</v>
      </c>
    </row>
    <row r="2212" spans="1:18">
      <c r="A2212" t="s">
        <v>2083</v>
      </c>
      <c r="B2212" t="s">
        <v>2082</v>
      </c>
      <c r="D2212">
        <v>2021</v>
      </c>
      <c r="E2212" t="s">
        <v>2128</v>
      </c>
      <c r="F2212" t="s">
        <v>2301</v>
      </c>
      <c r="G2212">
        <v>-34.980883329999997</v>
      </c>
      <c r="H2212">
        <v>117.9594546</v>
      </c>
      <c r="I2212" t="s">
        <v>2332</v>
      </c>
      <c r="J2212" t="s">
        <v>2251</v>
      </c>
      <c r="K2212">
        <v>42</v>
      </c>
      <c r="L2212">
        <v>43</v>
      </c>
      <c r="N2212">
        <v>1</v>
      </c>
      <c r="O2212">
        <v>0.76359999999999995</v>
      </c>
      <c r="R2212">
        <v>3.6175999999999999</v>
      </c>
    </row>
    <row r="2213" spans="1:18">
      <c r="A2213" t="s">
        <v>2083</v>
      </c>
      <c r="B2213" t="s">
        <v>2082</v>
      </c>
      <c r="D2213">
        <v>2021</v>
      </c>
      <c r="E2213" t="s">
        <v>2128</v>
      </c>
      <c r="F2213" t="s">
        <v>2301</v>
      </c>
      <c r="G2213">
        <v>-34.980883329999997</v>
      </c>
      <c r="H2213">
        <v>117.9594546</v>
      </c>
      <c r="I2213" t="s">
        <v>2332</v>
      </c>
      <c r="J2213" t="s">
        <v>2250</v>
      </c>
      <c r="K2213">
        <v>0</v>
      </c>
      <c r="L2213">
        <v>1</v>
      </c>
      <c r="N2213">
        <v>1</v>
      </c>
      <c r="O2213">
        <v>0.66359999999999997</v>
      </c>
      <c r="R2213">
        <v>3.1419999999999999</v>
      </c>
    </row>
    <row r="2214" spans="1:18">
      <c r="A2214" t="s">
        <v>2083</v>
      </c>
      <c r="B2214" t="s">
        <v>2082</v>
      </c>
      <c r="D2214">
        <v>2021</v>
      </c>
      <c r="E2214" t="s">
        <v>2128</v>
      </c>
      <c r="F2214" t="s">
        <v>2301</v>
      </c>
      <c r="G2214">
        <v>-34.980883329999997</v>
      </c>
      <c r="H2214">
        <v>117.9594546</v>
      </c>
      <c r="I2214" t="s">
        <v>2332</v>
      </c>
      <c r="J2214" t="s">
        <v>2250</v>
      </c>
      <c r="K2214">
        <v>1</v>
      </c>
      <c r="L2214">
        <v>2</v>
      </c>
      <c r="N2214">
        <v>1</v>
      </c>
      <c r="O2214">
        <v>0.43930000000000002</v>
      </c>
      <c r="R2214">
        <v>1.9279999999999999</v>
      </c>
    </row>
    <row r="2215" spans="1:18">
      <c r="A2215" t="s">
        <v>2083</v>
      </c>
      <c r="B2215" t="s">
        <v>2082</v>
      </c>
      <c r="D2215">
        <v>2021</v>
      </c>
      <c r="E2215" t="s">
        <v>2128</v>
      </c>
      <c r="F2215" t="s">
        <v>2301</v>
      </c>
      <c r="G2215">
        <v>-34.980883329999997</v>
      </c>
      <c r="H2215">
        <v>117.9594546</v>
      </c>
      <c r="I2215" t="s">
        <v>2332</v>
      </c>
      <c r="J2215" t="s">
        <v>2250</v>
      </c>
      <c r="K2215">
        <v>2</v>
      </c>
      <c r="L2215">
        <v>3</v>
      </c>
      <c r="N2215">
        <v>1</v>
      </c>
      <c r="O2215">
        <v>0.8901</v>
      </c>
      <c r="R2215">
        <v>1.9279999999999999</v>
      </c>
    </row>
    <row r="2216" spans="1:18">
      <c r="A2216" t="s">
        <v>2083</v>
      </c>
      <c r="B2216" t="s">
        <v>2082</v>
      </c>
      <c r="D2216">
        <v>2021</v>
      </c>
      <c r="E2216" t="s">
        <v>2128</v>
      </c>
      <c r="F2216" t="s">
        <v>2301</v>
      </c>
      <c r="G2216">
        <v>-34.980883329999997</v>
      </c>
      <c r="H2216">
        <v>117.9594546</v>
      </c>
      <c r="I2216" t="s">
        <v>2332</v>
      </c>
      <c r="J2216" t="s">
        <v>2250</v>
      </c>
      <c r="K2216">
        <v>3</v>
      </c>
      <c r="L2216">
        <v>4</v>
      </c>
      <c r="N2216">
        <v>1</v>
      </c>
      <c r="O2216">
        <v>0.33929999999999999</v>
      </c>
      <c r="R2216">
        <v>1.9279999999999999</v>
      </c>
    </row>
    <row r="2217" spans="1:18">
      <c r="A2217" t="s">
        <v>2083</v>
      </c>
      <c r="B2217" t="s">
        <v>2082</v>
      </c>
      <c r="D2217">
        <v>2021</v>
      </c>
      <c r="E2217" t="s">
        <v>2128</v>
      </c>
      <c r="F2217" t="s">
        <v>2301</v>
      </c>
      <c r="G2217">
        <v>-34.980883329999997</v>
      </c>
      <c r="H2217">
        <v>117.9594546</v>
      </c>
      <c r="I2217" t="s">
        <v>2332</v>
      </c>
      <c r="J2217" t="s">
        <v>2250</v>
      </c>
      <c r="K2217">
        <v>4</v>
      </c>
      <c r="L2217">
        <v>5</v>
      </c>
      <c r="N2217">
        <v>1</v>
      </c>
      <c r="O2217">
        <v>0.59489999999999998</v>
      </c>
      <c r="R2217">
        <v>1.9279999999999999</v>
      </c>
    </row>
    <row r="2218" spans="1:18">
      <c r="A2218" t="s">
        <v>2083</v>
      </c>
      <c r="B2218" t="s">
        <v>2082</v>
      </c>
      <c r="D2218">
        <v>2021</v>
      </c>
      <c r="E2218" t="s">
        <v>2128</v>
      </c>
      <c r="F2218" t="s">
        <v>2301</v>
      </c>
      <c r="G2218">
        <v>-34.980883329999997</v>
      </c>
      <c r="H2218">
        <v>117.9594546</v>
      </c>
      <c r="I2218" t="s">
        <v>2332</v>
      </c>
      <c r="J2218" t="s">
        <v>2250</v>
      </c>
      <c r="K2218">
        <v>5</v>
      </c>
      <c r="L2218">
        <v>6</v>
      </c>
      <c r="N2218">
        <v>1</v>
      </c>
      <c r="O2218">
        <v>0.56940000000000002</v>
      </c>
      <c r="R2218">
        <v>1.9279999999999999</v>
      </c>
    </row>
    <row r="2219" spans="1:18">
      <c r="A2219" t="s">
        <v>2083</v>
      </c>
      <c r="B2219" t="s">
        <v>2082</v>
      </c>
      <c r="D2219">
        <v>2021</v>
      </c>
      <c r="E2219" t="s">
        <v>2128</v>
      </c>
      <c r="F2219" t="s">
        <v>2301</v>
      </c>
      <c r="G2219">
        <v>-34.980883329999997</v>
      </c>
      <c r="H2219">
        <v>117.9594546</v>
      </c>
      <c r="I2219" t="s">
        <v>2332</v>
      </c>
      <c r="J2219" t="s">
        <v>2250</v>
      </c>
      <c r="K2219">
        <v>6</v>
      </c>
      <c r="L2219">
        <v>7</v>
      </c>
      <c r="N2219">
        <v>1</v>
      </c>
      <c r="O2219">
        <v>0.62319999999999998</v>
      </c>
      <c r="R2219">
        <v>1.9279999999999999</v>
      </c>
    </row>
    <row r="2220" spans="1:18">
      <c r="A2220" t="s">
        <v>2083</v>
      </c>
      <c r="B2220" t="s">
        <v>2082</v>
      </c>
      <c r="D2220">
        <v>2021</v>
      </c>
      <c r="E2220" t="s">
        <v>2128</v>
      </c>
      <c r="F2220" t="s">
        <v>2301</v>
      </c>
      <c r="G2220">
        <v>-34.980883329999997</v>
      </c>
      <c r="H2220">
        <v>117.9594546</v>
      </c>
      <c r="I2220" t="s">
        <v>2332</v>
      </c>
      <c r="J2220" t="s">
        <v>2250</v>
      </c>
      <c r="K2220">
        <v>7</v>
      </c>
      <c r="L2220">
        <v>8</v>
      </c>
      <c r="N2220">
        <v>1</v>
      </c>
      <c r="O2220">
        <v>0.47210000000000002</v>
      </c>
      <c r="R2220">
        <v>1.9279999999999999</v>
      </c>
    </row>
    <row r="2221" spans="1:18">
      <c r="A2221" t="s">
        <v>2083</v>
      </c>
      <c r="B2221" t="s">
        <v>2082</v>
      </c>
      <c r="D2221">
        <v>2021</v>
      </c>
      <c r="E2221" t="s">
        <v>2128</v>
      </c>
      <c r="F2221" t="s">
        <v>2301</v>
      </c>
      <c r="G2221">
        <v>-34.980883329999997</v>
      </c>
      <c r="H2221">
        <v>117.9594546</v>
      </c>
      <c r="I2221" t="s">
        <v>2332</v>
      </c>
      <c r="J2221" t="s">
        <v>2250</v>
      </c>
      <c r="K2221">
        <v>8</v>
      </c>
      <c r="L2221">
        <v>9</v>
      </c>
      <c r="N2221">
        <v>1</v>
      </c>
      <c r="O2221">
        <v>0.38</v>
      </c>
      <c r="R2221">
        <v>1.9279999999999999</v>
      </c>
    </row>
    <row r="2222" spans="1:18">
      <c r="A2222" t="s">
        <v>2083</v>
      </c>
      <c r="B2222" t="s">
        <v>2082</v>
      </c>
      <c r="D2222">
        <v>2021</v>
      </c>
      <c r="E2222" t="s">
        <v>2128</v>
      </c>
      <c r="F2222" t="s">
        <v>2301</v>
      </c>
      <c r="G2222">
        <v>-34.980883329999997</v>
      </c>
      <c r="H2222">
        <v>117.9594546</v>
      </c>
      <c r="I2222" t="s">
        <v>2332</v>
      </c>
      <c r="J2222" t="s">
        <v>2250</v>
      </c>
      <c r="K2222">
        <v>9</v>
      </c>
      <c r="L2222">
        <v>10</v>
      </c>
      <c r="N2222">
        <v>1</v>
      </c>
      <c r="O2222">
        <v>0.53720000000000001</v>
      </c>
      <c r="R2222">
        <v>1.9279999999999999</v>
      </c>
    </row>
    <row r="2223" spans="1:18">
      <c r="A2223" t="s">
        <v>2083</v>
      </c>
      <c r="B2223" t="s">
        <v>2082</v>
      </c>
      <c r="D2223">
        <v>2021</v>
      </c>
      <c r="E2223" t="s">
        <v>2128</v>
      </c>
      <c r="F2223" t="s">
        <v>2301</v>
      </c>
      <c r="G2223">
        <v>-34.980883329999997</v>
      </c>
      <c r="H2223">
        <v>117.9594546</v>
      </c>
      <c r="I2223" t="s">
        <v>2332</v>
      </c>
      <c r="J2223" t="s">
        <v>2250</v>
      </c>
      <c r="K2223">
        <v>10</v>
      </c>
      <c r="L2223">
        <v>11</v>
      </c>
      <c r="N2223">
        <v>1</v>
      </c>
      <c r="O2223">
        <v>0.39100000000000001</v>
      </c>
      <c r="R2223">
        <v>1.9279999999999999</v>
      </c>
    </row>
    <row r="2224" spans="1:18">
      <c r="A2224" t="s">
        <v>2083</v>
      </c>
      <c r="B2224" t="s">
        <v>2082</v>
      </c>
      <c r="D2224">
        <v>2021</v>
      </c>
      <c r="E2224" t="s">
        <v>2128</v>
      </c>
      <c r="F2224" t="s">
        <v>2301</v>
      </c>
      <c r="G2224">
        <v>-34.980883329999997</v>
      </c>
      <c r="H2224">
        <v>117.9594546</v>
      </c>
      <c r="I2224" t="s">
        <v>2332</v>
      </c>
      <c r="J2224" t="s">
        <v>2250</v>
      </c>
      <c r="K2224">
        <v>11</v>
      </c>
      <c r="L2224">
        <v>12</v>
      </c>
      <c r="N2224">
        <v>1</v>
      </c>
      <c r="O2224">
        <v>0.75880000000000003</v>
      </c>
      <c r="R2224">
        <v>1.9279999999999999</v>
      </c>
    </row>
    <row r="2225" spans="1:18">
      <c r="A2225" t="s">
        <v>2083</v>
      </c>
      <c r="B2225" t="s">
        <v>2082</v>
      </c>
      <c r="D2225">
        <v>2021</v>
      </c>
      <c r="E2225" t="s">
        <v>2128</v>
      </c>
      <c r="F2225" t="s">
        <v>2301</v>
      </c>
      <c r="G2225">
        <v>-34.980883329999997</v>
      </c>
      <c r="H2225">
        <v>117.9594546</v>
      </c>
      <c r="I2225" t="s">
        <v>2332</v>
      </c>
      <c r="J2225" t="s">
        <v>2250</v>
      </c>
      <c r="K2225">
        <v>12</v>
      </c>
      <c r="L2225">
        <v>13</v>
      </c>
      <c r="N2225">
        <v>1</v>
      </c>
      <c r="O2225">
        <v>0.68810000000000004</v>
      </c>
      <c r="R2225">
        <v>1.9279999999999999</v>
      </c>
    </row>
    <row r="2226" spans="1:18">
      <c r="A2226" t="s">
        <v>2083</v>
      </c>
      <c r="B2226" t="s">
        <v>2082</v>
      </c>
      <c r="D2226">
        <v>2021</v>
      </c>
      <c r="E2226" t="s">
        <v>2128</v>
      </c>
      <c r="F2226" t="s">
        <v>2301</v>
      </c>
      <c r="G2226">
        <v>-34.980883329999997</v>
      </c>
      <c r="H2226">
        <v>117.9594546</v>
      </c>
      <c r="I2226" t="s">
        <v>2332</v>
      </c>
      <c r="J2226" t="s">
        <v>2250</v>
      </c>
      <c r="K2226">
        <v>13</v>
      </c>
      <c r="L2226">
        <v>14</v>
      </c>
      <c r="N2226">
        <v>1</v>
      </c>
      <c r="O2226">
        <v>0.55840000000000001</v>
      </c>
      <c r="R2226">
        <v>1.9279999999999999</v>
      </c>
    </row>
    <row r="2227" spans="1:18">
      <c r="A2227" t="s">
        <v>2083</v>
      </c>
      <c r="B2227" t="s">
        <v>2082</v>
      </c>
      <c r="D2227">
        <v>2021</v>
      </c>
      <c r="E2227" t="s">
        <v>2128</v>
      </c>
      <c r="F2227" t="s">
        <v>2301</v>
      </c>
      <c r="G2227">
        <v>-34.980883329999997</v>
      </c>
      <c r="H2227">
        <v>117.9594546</v>
      </c>
      <c r="I2227" t="s">
        <v>2332</v>
      </c>
      <c r="J2227" t="s">
        <v>2250</v>
      </c>
      <c r="K2227">
        <v>14</v>
      </c>
      <c r="L2227">
        <v>15</v>
      </c>
      <c r="N2227">
        <v>1</v>
      </c>
      <c r="O2227">
        <v>0.82940000000000003</v>
      </c>
      <c r="R2227">
        <v>1.9279999999999999</v>
      </c>
    </row>
    <row r="2228" spans="1:18">
      <c r="A2228" t="s">
        <v>2083</v>
      </c>
      <c r="B2228" t="s">
        <v>2082</v>
      </c>
      <c r="D2228">
        <v>2021</v>
      </c>
      <c r="E2228" t="s">
        <v>2128</v>
      </c>
      <c r="F2228" t="s">
        <v>2301</v>
      </c>
      <c r="G2228">
        <v>-34.980883329999997</v>
      </c>
      <c r="H2228">
        <v>117.9594546</v>
      </c>
      <c r="I2228" t="s">
        <v>2332</v>
      </c>
      <c r="J2228" t="s">
        <v>2250</v>
      </c>
      <c r="K2228">
        <v>15</v>
      </c>
      <c r="L2228">
        <v>16</v>
      </c>
      <c r="N2228">
        <v>1</v>
      </c>
      <c r="O2228">
        <v>0.51170000000000004</v>
      </c>
      <c r="R2228">
        <v>1.9279999999999999</v>
      </c>
    </row>
    <row r="2229" spans="1:18">
      <c r="A2229" t="s">
        <v>2083</v>
      </c>
      <c r="B2229" t="s">
        <v>2082</v>
      </c>
      <c r="D2229">
        <v>2021</v>
      </c>
      <c r="E2229" t="s">
        <v>2128</v>
      </c>
      <c r="F2229" t="s">
        <v>2301</v>
      </c>
      <c r="G2229">
        <v>-34.980883329999997</v>
      </c>
      <c r="H2229">
        <v>117.9594546</v>
      </c>
      <c r="I2229" t="s">
        <v>2332</v>
      </c>
      <c r="J2229" t="s">
        <v>2250</v>
      </c>
      <c r="K2229">
        <v>16</v>
      </c>
      <c r="L2229">
        <v>17</v>
      </c>
      <c r="N2229">
        <v>1</v>
      </c>
      <c r="O2229">
        <v>0.57609999999999995</v>
      </c>
      <c r="R2229">
        <v>1.9279999999999999</v>
      </c>
    </row>
    <row r="2230" spans="1:18">
      <c r="A2230" t="s">
        <v>2083</v>
      </c>
      <c r="B2230" t="s">
        <v>2082</v>
      </c>
      <c r="D2230">
        <v>2021</v>
      </c>
      <c r="E2230" t="s">
        <v>2128</v>
      </c>
      <c r="F2230" t="s">
        <v>2301</v>
      </c>
      <c r="G2230">
        <v>-34.980883329999997</v>
      </c>
      <c r="H2230">
        <v>117.9594546</v>
      </c>
      <c r="I2230" t="s">
        <v>2332</v>
      </c>
      <c r="J2230" t="s">
        <v>2250</v>
      </c>
      <c r="K2230">
        <v>17</v>
      </c>
      <c r="L2230">
        <v>18</v>
      </c>
      <c r="N2230">
        <v>1</v>
      </c>
      <c r="O2230">
        <v>0.56769999999999998</v>
      </c>
      <c r="R2230">
        <v>1.9279999999999999</v>
      </c>
    </row>
    <row r="2231" spans="1:18">
      <c r="A2231" t="s">
        <v>2083</v>
      </c>
      <c r="B2231" t="s">
        <v>2082</v>
      </c>
      <c r="D2231">
        <v>2021</v>
      </c>
      <c r="E2231" t="s">
        <v>2128</v>
      </c>
      <c r="F2231" t="s">
        <v>2301</v>
      </c>
      <c r="G2231">
        <v>-34.980883329999997</v>
      </c>
      <c r="H2231">
        <v>117.9594546</v>
      </c>
      <c r="I2231" t="s">
        <v>2332</v>
      </c>
      <c r="J2231" t="s">
        <v>2250</v>
      </c>
      <c r="K2231">
        <v>18</v>
      </c>
      <c r="L2231">
        <v>19</v>
      </c>
      <c r="N2231">
        <v>1</v>
      </c>
      <c r="O2231">
        <v>0.74239999999999995</v>
      </c>
      <c r="R2231">
        <v>1.9279999999999999</v>
      </c>
    </row>
    <row r="2232" spans="1:18">
      <c r="A2232" t="s">
        <v>2083</v>
      </c>
      <c r="B2232" t="s">
        <v>2082</v>
      </c>
      <c r="D2232">
        <v>2021</v>
      </c>
      <c r="E2232" t="s">
        <v>2128</v>
      </c>
      <c r="F2232" t="s">
        <v>2301</v>
      </c>
      <c r="G2232">
        <v>-34.980883329999997</v>
      </c>
      <c r="H2232">
        <v>117.9594546</v>
      </c>
      <c r="I2232" t="s">
        <v>2332</v>
      </c>
      <c r="J2232" t="s">
        <v>2250</v>
      </c>
      <c r="K2232">
        <v>19</v>
      </c>
      <c r="L2232">
        <v>20</v>
      </c>
      <c r="N2232">
        <v>1</v>
      </c>
      <c r="O2232">
        <v>0.68769999999999998</v>
      </c>
      <c r="R2232">
        <v>1.9279999999999999</v>
      </c>
    </row>
    <row r="2233" spans="1:18">
      <c r="A2233" t="s">
        <v>2083</v>
      </c>
      <c r="B2233" t="s">
        <v>2082</v>
      </c>
      <c r="D2233">
        <v>2021</v>
      </c>
      <c r="E2233" t="s">
        <v>2128</v>
      </c>
      <c r="F2233" t="s">
        <v>2301</v>
      </c>
      <c r="G2233">
        <v>-34.980883329999997</v>
      </c>
      <c r="H2233">
        <v>117.9594546</v>
      </c>
      <c r="I2233" t="s">
        <v>2332</v>
      </c>
      <c r="J2233" t="s">
        <v>2250</v>
      </c>
      <c r="K2233">
        <v>20</v>
      </c>
      <c r="L2233">
        <v>21</v>
      </c>
      <c r="N2233">
        <v>1</v>
      </c>
      <c r="O2233">
        <v>0.75190000000000001</v>
      </c>
      <c r="R2233">
        <v>1.9279999999999999</v>
      </c>
    </row>
    <row r="2234" spans="1:18">
      <c r="A2234" t="s">
        <v>2083</v>
      </c>
      <c r="B2234" t="s">
        <v>2082</v>
      </c>
      <c r="D2234">
        <v>2021</v>
      </c>
      <c r="E2234" t="s">
        <v>2128</v>
      </c>
      <c r="F2234" t="s">
        <v>2301</v>
      </c>
      <c r="G2234">
        <v>-34.980883329999997</v>
      </c>
      <c r="H2234">
        <v>117.9594546</v>
      </c>
      <c r="I2234" t="s">
        <v>2332</v>
      </c>
      <c r="J2234" t="s">
        <v>2250</v>
      </c>
      <c r="K2234">
        <v>21</v>
      </c>
      <c r="L2234">
        <v>22</v>
      </c>
      <c r="N2234">
        <v>1</v>
      </c>
      <c r="O2234">
        <v>0.67300000000000004</v>
      </c>
      <c r="R2234">
        <v>1.9279999999999999</v>
      </c>
    </row>
    <row r="2235" spans="1:18">
      <c r="A2235" t="s">
        <v>2083</v>
      </c>
      <c r="B2235" t="s">
        <v>2082</v>
      </c>
      <c r="D2235">
        <v>2021</v>
      </c>
      <c r="E2235" t="s">
        <v>2128</v>
      </c>
      <c r="F2235" t="s">
        <v>2301</v>
      </c>
      <c r="G2235">
        <v>-34.980883329999997</v>
      </c>
      <c r="H2235">
        <v>117.9594546</v>
      </c>
      <c r="I2235" t="s">
        <v>2332</v>
      </c>
      <c r="J2235" t="s">
        <v>2250</v>
      </c>
      <c r="K2235">
        <v>22</v>
      </c>
      <c r="L2235">
        <v>23</v>
      </c>
      <c r="N2235">
        <v>1</v>
      </c>
      <c r="O2235">
        <v>0.70209999999999995</v>
      </c>
      <c r="R2235">
        <v>1.9279999999999999</v>
      </c>
    </row>
    <row r="2236" spans="1:18">
      <c r="A2236" t="s">
        <v>2083</v>
      </c>
      <c r="B2236" t="s">
        <v>2082</v>
      </c>
      <c r="D2236">
        <v>2021</v>
      </c>
      <c r="E2236" t="s">
        <v>2128</v>
      </c>
      <c r="F2236" t="s">
        <v>2301</v>
      </c>
      <c r="G2236">
        <v>-34.980883329999997</v>
      </c>
      <c r="H2236">
        <v>117.9594546</v>
      </c>
      <c r="I2236" t="s">
        <v>2332</v>
      </c>
      <c r="J2236" t="s">
        <v>2250</v>
      </c>
      <c r="K2236">
        <v>23</v>
      </c>
      <c r="L2236">
        <v>24</v>
      </c>
      <c r="N2236">
        <v>1</v>
      </c>
      <c r="O2236">
        <v>0.84630000000000005</v>
      </c>
      <c r="R2236">
        <v>1.9279999999999999</v>
      </c>
    </row>
    <row r="2237" spans="1:18">
      <c r="A2237" t="s">
        <v>2083</v>
      </c>
      <c r="B2237" t="s">
        <v>2082</v>
      </c>
      <c r="D2237">
        <v>2021</v>
      </c>
      <c r="E2237" t="s">
        <v>2128</v>
      </c>
      <c r="F2237" t="s">
        <v>2301</v>
      </c>
      <c r="G2237">
        <v>-34.980883329999997</v>
      </c>
      <c r="H2237">
        <v>117.9594546</v>
      </c>
      <c r="I2237" t="s">
        <v>2332</v>
      </c>
      <c r="J2237" t="s">
        <v>2250</v>
      </c>
      <c r="K2237">
        <v>24</v>
      </c>
      <c r="L2237">
        <v>25</v>
      </c>
      <c r="N2237">
        <v>1</v>
      </c>
      <c r="O2237">
        <v>0.92159999999999997</v>
      </c>
      <c r="R2237">
        <v>1.9279999999999999</v>
      </c>
    </row>
    <row r="2238" spans="1:18">
      <c r="A2238" t="s">
        <v>2083</v>
      </c>
      <c r="B2238" t="s">
        <v>2082</v>
      </c>
      <c r="D2238">
        <v>2021</v>
      </c>
      <c r="E2238" t="s">
        <v>2128</v>
      </c>
      <c r="F2238" t="s">
        <v>2301</v>
      </c>
      <c r="G2238">
        <v>-34.980883329999997</v>
      </c>
      <c r="H2238">
        <v>117.9594546</v>
      </c>
      <c r="I2238" t="s">
        <v>2332</v>
      </c>
      <c r="J2238" t="s">
        <v>2250</v>
      </c>
      <c r="K2238">
        <v>25</v>
      </c>
      <c r="L2238">
        <v>26</v>
      </c>
      <c r="N2238">
        <v>1</v>
      </c>
      <c r="O2238">
        <v>0.80189999999999995</v>
      </c>
      <c r="R2238">
        <v>1.9279999999999999</v>
      </c>
    </row>
    <row r="2239" spans="1:18">
      <c r="A2239" t="s">
        <v>2083</v>
      </c>
      <c r="B2239" t="s">
        <v>2082</v>
      </c>
      <c r="D2239">
        <v>2021</v>
      </c>
      <c r="E2239" t="s">
        <v>2128</v>
      </c>
      <c r="F2239" t="s">
        <v>2301</v>
      </c>
      <c r="G2239">
        <v>-34.980883329999997</v>
      </c>
      <c r="H2239">
        <v>117.9594546</v>
      </c>
      <c r="I2239" t="s">
        <v>2332</v>
      </c>
      <c r="J2239" t="s">
        <v>2250</v>
      </c>
      <c r="K2239">
        <v>26</v>
      </c>
      <c r="L2239">
        <v>27</v>
      </c>
      <c r="N2239">
        <v>1</v>
      </c>
      <c r="O2239">
        <v>1.0232000000000001</v>
      </c>
      <c r="R2239">
        <v>0.71399999999999997</v>
      </c>
    </row>
    <row r="2240" spans="1:18">
      <c r="A2240" t="s">
        <v>2083</v>
      </c>
      <c r="B2240" t="s">
        <v>2082</v>
      </c>
      <c r="D2240">
        <v>2021</v>
      </c>
      <c r="E2240" t="s">
        <v>2128</v>
      </c>
      <c r="F2240" t="s">
        <v>2301</v>
      </c>
      <c r="G2240">
        <v>-34.980883329999997</v>
      </c>
      <c r="H2240">
        <v>117.9594546</v>
      </c>
      <c r="I2240" t="s">
        <v>2332</v>
      </c>
      <c r="J2240" t="s">
        <v>2250</v>
      </c>
      <c r="K2240">
        <v>27</v>
      </c>
      <c r="L2240">
        <v>28</v>
      </c>
      <c r="N2240">
        <v>1</v>
      </c>
      <c r="O2240">
        <v>0.47039999999999998</v>
      </c>
      <c r="R2240">
        <v>1.8915999999999999</v>
      </c>
    </row>
    <row r="2241" spans="1:18">
      <c r="A2241" t="s">
        <v>2083</v>
      </c>
      <c r="B2241" t="s">
        <v>2082</v>
      </c>
      <c r="D2241">
        <v>2021</v>
      </c>
      <c r="E2241" t="s">
        <v>2128</v>
      </c>
      <c r="F2241" t="s">
        <v>2301</v>
      </c>
      <c r="G2241">
        <v>-34.980883329999997</v>
      </c>
      <c r="H2241">
        <v>117.9594546</v>
      </c>
      <c r="I2241" t="s">
        <v>2332</v>
      </c>
      <c r="J2241" t="s">
        <v>2250</v>
      </c>
      <c r="K2241">
        <v>28</v>
      </c>
      <c r="L2241">
        <v>29</v>
      </c>
      <c r="N2241">
        <v>1</v>
      </c>
      <c r="O2241">
        <v>0.82889999999999997</v>
      </c>
      <c r="R2241">
        <v>1.8915999999999999</v>
      </c>
    </row>
    <row r="2242" spans="1:18">
      <c r="A2242" t="s">
        <v>2083</v>
      </c>
      <c r="B2242" t="s">
        <v>2082</v>
      </c>
      <c r="D2242">
        <v>2021</v>
      </c>
      <c r="E2242" t="s">
        <v>2128</v>
      </c>
      <c r="F2242" t="s">
        <v>2301</v>
      </c>
      <c r="G2242">
        <v>-34.980883329999997</v>
      </c>
      <c r="H2242">
        <v>117.9594546</v>
      </c>
      <c r="I2242" t="s">
        <v>2332</v>
      </c>
      <c r="J2242" t="s">
        <v>2250</v>
      </c>
      <c r="K2242">
        <v>29</v>
      </c>
      <c r="L2242">
        <v>30</v>
      </c>
      <c r="N2242">
        <v>1</v>
      </c>
      <c r="O2242">
        <v>0.55100000000000005</v>
      </c>
      <c r="R2242">
        <v>1.8915999999999999</v>
      </c>
    </row>
    <row r="2243" spans="1:18">
      <c r="A2243" t="s">
        <v>2083</v>
      </c>
      <c r="B2243" t="s">
        <v>2082</v>
      </c>
      <c r="D2243">
        <v>2021</v>
      </c>
      <c r="E2243" t="s">
        <v>2128</v>
      </c>
      <c r="F2243" t="s">
        <v>2301</v>
      </c>
      <c r="G2243">
        <v>-34.980883329999997</v>
      </c>
      <c r="H2243">
        <v>117.9594546</v>
      </c>
      <c r="I2243" t="s">
        <v>2332</v>
      </c>
      <c r="J2243" t="s">
        <v>2250</v>
      </c>
      <c r="K2243">
        <v>30</v>
      </c>
      <c r="L2243">
        <v>31</v>
      </c>
      <c r="N2243">
        <v>1</v>
      </c>
      <c r="O2243">
        <v>0.47460000000000002</v>
      </c>
      <c r="R2243">
        <v>3.0691000000000002</v>
      </c>
    </row>
    <row r="2244" spans="1:18">
      <c r="A2244" t="s">
        <v>2083</v>
      </c>
      <c r="B2244" t="s">
        <v>2082</v>
      </c>
      <c r="D2244">
        <v>2021</v>
      </c>
      <c r="E2244" t="s">
        <v>2128</v>
      </c>
      <c r="F2244" t="s">
        <v>2301</v>
      </c>
      <c r="G2244">
        <v>-34.980883329999997</v>
      </c>
      <c r="H2244">
        <v>117.9594546</v>
      </c>
      <c r="I2244" t="s">
        <v>2332</v>
      </c>
      <c r="J2244" t="s">
        <v>2250</v>
      </c>
      <c r="K2244">
        <v>31</v>
      </c>
      <c r="L2244">
        <v>32</v>
      </c>
      <c r="N2244">
        <v>1</v>
      </c>
      <c r="O2244">
        <v>0.63370000000000004</v>
      </c>
      <c r="R2244">
        <v>2.5884</v>
      </c>
    </row>
    <row r="2245" spans="1:18">
      <c r="A2245" t="s">
        <v>2083</v>
      </c>
      <c r="B2245" t="s">
        <v>2082</v>
      </c>
      <c r="D2245">
        <v>2021</v>
      </c>
      <c r="E2245" t="s">
        <v>2128</v>
      </c>
      <c r="F2245" t="s">
        <v>2301</v>
      </c>
      <c r="G2245">
        <v>-34.980883329999997</v>
      </c>
      <c r="H2245">
        <v>117.9594546</v>
      </c>
      <c r="I2245" t="s">
        <v>2332</v>
      </c>
      <c r="J2245" t="s">
        <v>2250</v>
      </c>
      <c r="K2245">
        <v>32</v>
      </c>
      <c r="L2245">
        <v>33</v>
      </c>
      <c r="N2245">
        <v>1</v>
      </c>
      <c r="O2245">
        <v>0.63390000000000002</v>
      </c>
      <c r="R2245">
        <v>2.5884</v>
      </c>
    </row>
    <row r="2246" spans="1:18">
      <c r="A2246" t="s">
        <v>2083</v>
      </c>
      <c r="B2246" t="s">
        <v>2082</v>
      </c>
      <c r="D2246">
        <v>2021</v>
      </c>
      <c r="E2246" t="s">
        <v>2128</v>
      </c>
      <c r="F2246" t="s">
        <v>2301</v>
      </c>
      <c r="G2246">
        <v>-34.980883329999997</v>
      </c>
      <c r="H2246">
        <v>117.9594546</v>
      </c>
      <c r="I2246" t="s">
        <v>2332</v>
      </c>
      <c r="J2246" t="s">
        <v>2250</v>
      </c>
      <c r="K2246">
        <v>33</v>
      </c>
      <c r="L2246">
        <v>34</v>
      </c>
      <c r="N2246">
        <v>1</v>
      </c>
      <c r="O2246">
        <v>1.0663</v>
      </c>
      <c r="R2246">
        <v>2.5884</v>
      </c>
    </row>
    <row r="2247" spans="1:18">
      <c r="A2247" t="s">
        <v>2083</v>
      </c>
      <c r="B2247" t="s">
        <v>2082</v>
      </c>
      <c r="D2247">
        <v>2021</v>
      </c>
      <c r="E2247" t="s">
        <v>2128</v>
      </c>
      <c r="F2247" t="s">
        <v>2301</v>
      </c>
      <c r="G2247">
        <v>-34.980883329999997</v>
      </c>
      <c r="H2247">
        <v>117.9594546</v>
      </c>
      <c r="I2247" t="s">
        <v>2332</v>
      </c>
      <c r="J2247" t="s">
        <v>2250</v>
      </c>
      <c r="K2247">
        <v>34</v>
      </c>
      <c r="L2247">
        <v>35</v>
      </c>
      <c r="N2247">
        <v>1</v>
      </c>
      <c r="O2247">
        <v>0.51190000000000002</v>
      </c>
      <c r="R2247">
        <v>2.5884</v>
      </c>
    </row>
    <row r="2248" spans="1:18">
      <c r="A2248" t="s">
        <v>2083</v>
      </c>
      <c r="B2248" t="s">
        <v>2082</v>
      </c>
      <c r="D2248">
        <v>2021</v>
      </c>
      <c r="E2248" t="s">
        <v>2128</v>
      </c>
      <c r="F2248" t="s">
        <v>2301</v>
      </c>
      <c r="G2248">
        <v>-34.980883329999997</v>
      </c>
      <c r="H2248">
        <v>117.9594546</v>
      </c>
      <c r="I2248" t="s">
        <v>2332</v>
      </c>
      <c r="J2248" t="s">
        <v>2250</v>
      </c>
      <c r="K2248">
        <v>35</v>
      </c>
      <c r="L2248">
        <v>36</v>
      </c>
      <c r="N2248">
        <v>1</v>
      </c>
      <c r="O2248">
        <v>1.1494</v>
      </c>
      <c r="R2248">
        <v>2.5884</v>
      </c>
    </row>
    <row r="2249" spans="1:18">
      <c r="A2249" t="s">
        <v>2083</v>
      </c>
      <c r="B2249" t="s">
        <v>2082</v>
      </c>
      <c r="D2249">
        <v>2021</v>
      </c>
      <c r="E2249" t="s">
        <v>2128</v>
      </c>
      <c r="F2249" t="s">
        <v>2301</v>
      </c>
      <c r="G2249">
        <v>-34.980883329999997</v>
      </c>
      <c r="H2249">
        <v>117.9594546</v>
      </c>
      <c r="I2249" t="s">
        <v>2332</v>
      </c>
      <c r="J2249" t="s">
        <v>2250</v>
      </c>
      <c r="K2249">
        <v>36</v>
      </c>
      <c r="L2249">
        <v>37</v>
      </c>
      <c r="N2249">
        <v>1</v>
      </c>
      <c r="O2249">
        <v>1.2479</v>
      </c>
      <c r="R2249">
        <v>2.5884</v>
      </c>
    </row>
    <row r="2250" spans="1:18">
      <c r="A2250" t="s">
        <v>2083</v>
      </c>
      <c r="B2250" t="s">
        <v>2082</v>
      </c>
      <c r="D2250">
        <v>2021</v>
      </c>
      <c r="E2250" t="s">
        <v>2128</v>
      </c>
      <c r="F2250" t="s">
        <v>2301</v>
      </c>
      <c r="G2250">
        <v>-34.980883329999997</v>
      </c>
      <c r="H2250">
        <v>117.9594546</v>
      </c>
      <c r="I2250" t="s">
        <v>2332</v>
      </c>
      <c r="J2250" t="s">
        <v>2250</v>
      </c>
      <c r="K2250">
        <v>37</v>
      </c>
      <c r="L2250">
        <v>38</v>
      </c>
      <c r="N2250">
        <v>1</v>
      </c>
      <c r="O2250">
        <v>0.82509999999999994</v>
      </c>
      <c r="R2250">
        <v>2.5884</v>
      </c>
    </row>
    <row r="2251" spans="1:18">
      <c r="A2251" t="s">
        <v>2083</v>
      </c>
      <c r="B2251" t="s">
        <v>2082</v>
      </c>
      <c r="D2251">
        <v>2021</v>
      </c>
      <c r="E2251" t="s">
        <v>2128</v>
      </c>
      <c r="F2251" t="s">
        <v>2301</v>
      </c>
      <c r="G2251">
        <v>-34.980883329999997</v>
      </c>
      <c r="H2251">
        <v>117.9594546</v>
      </c>
      <c r="I2251" t="s">
        <v>2332</v>
      </c>
      <c r="J2251" t="s">
        <v>2250</v>
      </c>
      <c r="K2251">
        <v>38</v>
      </c>
      <c r="L2251">
        <v>39</v>
      </c>
      <c r="N2251">
        <v>1</v>
      </c>
      <c r="O2251">
        <v>0.53220000000000001</v>
      </c>
      <c r="R2251">
        <v>2.1076000000000001</v>
      </c>
    </row>
    <row r="2252" spans="1:18">
      <c r="A2252" t="s">
        <v>2083</v>
      </c>
      <c r="B2252" t="s">
        <v>2082</v>
      </c>
      <c r="D2252">
        <v>2021</v>
      </c>
      <c r="E2252" t="s">
        <v>2128</v>
      </c>
      <c r="F2252" t="s">
        <v>2301</v>
      </c>
      <c r="G2252">
        <v>-34.980883329999997</v>
      </c>
      <c r="H2252">
        <v>117.9594546</v>
      </c>
      <c r="I2252" t="s">
        <v>2332</v>
      </c>
      <c r="J2252" t="s">
        <v>2250</v>
      </c>
      <c r="K2252">
        <v>39</v>
      </c>
      <c r="L2252">
        <v>40</v>
      </c>
      <c r="N2252">
        <v>1</v>
      </c>
      <c r="O2252">
        <v>0.70469999999999999</v>
      </c>
      <c r="R2252">
        <v>2.2317999999999998</v>
      </c>
    </row>
    <row r="2253" spans="1:18">
      <c r="A2253" t="s">
        <v>2083</v>
      </c>
      <c r="B2253" t="s">
        <v>2082</v>
      </c>
      <c r="D2253">
        <v>2021</v>
      </c>
      <c r="E2253" t="s">
        <v>2128</v>
      </c>
      <c r="F2253" t="s">
        <v>2301</v>
      </c>
      <c r="G2253">
        <v>-34.980883329999997</v>
      </c>
      <c r="H2253">
        <v>117.9594546</v>
      </c>
      <c r="I2253" t="s">
        <v>2332</v>
      </c>
      <c r="J2253" t="s">
        <v>2250</v>
      </c>
      <c r="K2253">
        <v>40</v>
      </c>
      <c r="L2253">
        <v>41</v>
      </c>
      <c r="N2253">
        <v>1</v>
      </c>
      <c r="O2253">
        <v>0.6391</v>
      </c>
      <c r="R2253">
        <v>2.2317999999999998</v>
      </c>
    </row>
    <row r="2254" spans="1:18">
      <c r="A2254" t="s">
        <v>2083</v>
      </c>
      <c r="B2254" t="s">
        <v>2082</v>
      </c>
      <c r="D2254">
        <v>2021</v>
      </c>
      <c r="E2254" t="s">
        <v>2128</v>
      </c>
      <c r="F2254" t="s">
        <v>2301</v>
      </c>
      <c r="G2254">
        <v>-34.980883329999997</v>
      </c>
      <c r="H2254">
        <v>117.9594546</v>
      </c>
      <c r="I2254" t="s">
        <v>2332</v>
      </c>
      <c r="J2254" t="s">
        <v>2250</v>
      </c>
      <c r="K2254">
        <v>41</v>
      </c>
      <c r="L2254">
        <v>42</v>
      </c>
      <c r="N2254">
        <v>1</v>
      </c>
      <c r="O2254">
        <v>0.6361</v>
      </c>
      <c r="R2254">
        <v>2.2317999999999998</v>
      </c>
    </row>
    <row r="2255" spans="1:18">
      <c r="A2255" t="s">
        <v>2083</v>
      </c>
      <c r="B2255" t="s">
        <v>2082</v>
      </c>
      <c r="D2255">
        <v>2021</v>
      </c>
      <c r="E2255" t="s">
        <v>2128</v>
      </c>
      <c r="F2255" t="s">
        <v>2301</v>
      </c>
      <c r="G2255">
        <v>-34.980883329999997</v>
      </c>
      <c r="H2255">
        <v>117.9594546</v>
      </c>
      <c r="I2255" t="s">
        <v>2332</v>
      </c>
      <c r="J2255" t="s">
        <v>2250</v>
      </c>
      <c r="K2255">
        <v>42</v>
      </c>
      <c r="L2255">
        <v>43</v>
      </c>
      <c r="N2255">
        <v>1</v>
      </c>
      <c r="O2255">
        <v>0.58879999999999999</v>
      </c>
      <c r="R2255">
        <v>2.2317999999999998</v>
      </c>
    </row>
    <row r="2256" spans="1:18">
      <c r="A2256" t="s">
        <v>2083</v>
      </c>
      <c r="B2256" t="s">
        <v>2082</v>
      </c>
      <c r="D2256">
        <v>2021</v>
      </c>
      <c r="E2256" t="s">
        <v>2128</v>
      </c>
      <c r="F2256" t="s">
        <v>2301</v>
      </c>
      <c r="G2256">
        <v>-34.980883329999997</v>
      </c>
      <c r="H2256">
        <v>117.9594546</v>
      </c>
      <c r="I2256" t="s">
        <v>2332</v>
      </c>
      <c r="J2256" t="s">
        <v>2250</v>
      </c>
      <c r="K2256">
        <v>43</v>
      </c>
      <c r="L2256">
        <v>44</v>
      </c>
      <c r="N2256">
        <v>1</v>
      </c>
      <c r="O2256">
        <v>0.39090000000000003</v>
      </c>
      <c r="R2256">
        <v>2.2317999999999998</v>
      </c>
    </row>
    <row r="2257" spans="1:18">
      <c r="A2257" t="s">
        <v>2083</v>
      </c>
      <c r="B2257" t="s">
        <v>2082</v>
      </c>
      <c r="D2257">
        <v>2021</v>
      </c>
      <c r="E2257" t="s">
        <v>2128</v>
      </c>
      <c r="F2257" t="s">
        <v>2301</v>
      </c>
      <c r="G2257">
        <v>-34.980883329999997</v>
      </c>
      <c r="H2257">
        <v>117.9594546</v>
      </c>
      <c r="I2257" t="s">
        <v>2332</v>
      </c>
      <c r="J2257" t="s">
        <v>2250</v>
      </c>
      <c r="K2257">
        <v>44</v>
      </c>
      <c r="L2257">
        <v>45</v>
      </c>
      <c r="N2257">
        <v>1</v>
      </c>
      <c r="O2257">
        <v>0.50770000000000004</v>
      </c>
      <c r="R2257">
        <v>2.2317999999999998</v>
      </c>
    </row>
    <row r="2258" spans="1:18">
      <c r="A2258" t="s">
        <v>2083</v>
      </c>
      <c r="B2258" t="s">
        <v>2082</v>
      </c>
      <c r="D2258">
        <v>2021</v>
      </c>
      <c r="E2258" t="s">
        <v>2128</v>
      </c>
      <c r="F2258" t="s">
        <v>2301</v>
      </c>
      <c r="G2258">
        <v>-34.980883329999997</v>
      </c>
      <c r="H2258">
        <v>117.9594546</v>
      </c>
      <c r="I2258" t="s">
        <v>2332</v>
      </c>
      <c r="J2258" t="s">
        <v>2250</v>
      </c>
      <c r="K2258">
        <v>45</v>
      </c>
      <c r="L2258">
        <v>46</v>
      </c>
      <c r="N2258">
        <v>1</v>
      </c>
      <c r="O2258">
        <v>0.48909999999999998</v>
      </c>
      <c r="R2258">
        <v>2.2317999999999998</v>
      </c>
    </row>
    <row r="2259" spans="1:18">
      <c r="A2259" t="s">
        <v>2083</v>
      </c>
      <c r="B2259" t="s">
        <v>2082</v>
      </c>
      <c r="D2259">
        <v>2021</v>
      </c>
      <c r="E2259" t="s">
        <v>2128</v>
      </c>
      <c r="F2259" t="s">
        <v>2301</v>
      </c>
      <c r="G2259">
        <v>-34.980883329999997</v>
      </c>
      <c r="H2259">
        <v>117.9594546</v>
      </c>
      <c r="I2259" t="s">
        <v>2332</v>
      </c>
      <c r="J2259" t="s">
        <v>2250</v>
      </c>
      <c r="K2259">
        <v>46</v>
      </c>
      <c r="L2259">
        <v>47</v>
      </c>
      <c r="N2259">
        <v>1</v>
      </c>
      <c r="O2259">
        <v>0.55259999999999998</v>
      </c>
      <c r="R2259">
        <v>2.2317999999999998</v>
      </c>
    </row>
    <row r="2260" spans="1:18">
      <c r="A2260" t="s">
        <v>2083</v>
      </c>
      <c r="B2260" t="s">
        <v>2082</v>
      </c>
      <c r="D2260">
        <v>2021</v>
      </c>
      <c r="E2260" t="s">
        <v>2128</v>
      </c>
      <c r="F2260" t="s">
        <v>2301</v>
      </c>
      <c r="G2260">
        <v>-34.980883329999997</v>
      </c>
      <c r="H2260">
        <v>117.9594546</v>
      </c>
      <c r="I2260" t="s">
        <v>2332</v>
      </c>
      <c r="J2260" t="s">
        <v>2250</v>
      </c>
      <c r="K2260">
        <v>47</v>
      </c>
      <c r="L2260">
        <v>48</v>
      </c>
      <c r="N2260">
        <v>1</v>
      </c>
      <c r="O2260">
        <v>0.498</v>
      </c>
      <c r="R2260">
        <v>2.3559999999999999</v>
      </c>
    </row>
    <row r="2261" spans="1:18">
      <c r="A2261" t="s">
        <v>2083</v>
      </c>
      <c r="B2261" t="s">
        <v>2082</v>
      </c>
      <c r="D2261">
        <v>2021</v>
      </c>
      <c r="E2261" t="s">
        <v>2128</v>
      </c>
      <c r="F2261" t="s">
        <v>2301</v>
      </c>
      <c r="G2261">
        <v>-34.980883329999997</v>
      </c>
      <c r="H2261">
        <v>117.9594546</v>
      </c>
      <c r="I2261" t="s">
        <v>2332</v>
      </c>
      <c r="J2261" t="s">
        <v>2250</v>
      </c>
      <c r="K2261">
        <v>48</v>
      </c>
      <c r="L2261">
        <v>49</v>
      </c>
      <c r="N2261">
        <v>1</v>
      </c>
      <c r="O2261">
        <v>0.5323</v>
      </c>
    </row>
    <row r="2262" spans="1:18">
      <c r="A2262" t="s">
        <v>2083</v>
      </c>
      <c r="B2262" t="s">
        <v>2082</v>
      </c>
      <c r="D2262">
        <v>2021</v>
      </c>
      <c r="E2262" t="s">
        <v>2128</v>
      </c>
      <c r="F2262" t="s">
        <v>2301</v>
      </c>
      <c r="G2262">
        <v>-34.980883329999997</v>
      </c>
      <c r="H2262">
        <v>117.9594546</v>
      </c>
      <c r="I2262" t="s">
        <v>2332</v>
      </c>
      <c r="J2262" t="s">
        <v>2250</v>
      </c>
      <c r="K2262">
        <v>49</v>
      </c>
      <c r="L2262">
        <v>50</v>
      </c>
      <c r="N2262">
        <v>1</v>
      </c>
      <c r="O2262">
        <v>0.55640000000000001</v>
      </c>
    </row>
    <row r="2263" spans="1:18">
      <c r="A2263" t="s">
        <v>2083</v>
      </c>
      <c r="B2263" t="s">
        <v>2082</v>
      </c>
      <c r="D2263">
        <v>2021</v>
      </c>
      <c r="E2263" t="s">
        <v>2128</v>
      </c>
      <c r="F2263" t="s">
        <v>2301</v>
      </c>
      <c r="G2263">
        <v>-34.980883329999997</v>
      </c>
      <c r="H2263">
        <v>117.9594546</v>
      </c>
      <c r="I2263" t="s">
        <v>2332</v>
      </c>
      <c r="J2263" t="s">
        <v>2250</v>
      </c>
      <c r="K2263">
        <v>50</v>
      </c>
      <c r="L2263">
        <v>51</v>
      </c>
      <c r="N2263">
        <v>1</v>
      </c>
      <c r="O2263">
        <v>1.4168000000000001</v>
      </c>
    </row>
    <row r="2264" spans="1:18">
      <c r="A2264" t="s">
        <v>2083</v>
      </c>
      <c r="B2264" t="s">
        <v>2082</v>
      </c>
      <c r="D2264">
        <v>2021</v>
      </c>
      <c r="E2264" t="s">
        <v>2164</v>
      </c>
      <c r="F2264" t="s">
        <v>2301</v>
      </c>
      <c r="G2264">
        <v>-34.893947220000001</v>
      </c>
      <c r="H2264">
        <v>118.333175</v>
      </c>
      <c r="I2264" t="s">
        <v>2332</v>
      </c>
      <c r="J2264" t="s">
        <v>2249</v>
      </c>
      <c r="K2264">
        <v>0</v>
      </c>
      <c r="L2264">
        <v>1</v>
      </c>
      <c r="N2264">
        <v>1</v>
      </c>
      <c r="O2264">
        <v>0.7792</v>
      </c>
      <c r="R2264">
        <v>2.1293000000000002</v>
      </c>
    </row>
    <row r="2265" spans="1:18">
      <c r="A2265" t="s">
        <v>2083</v>
      </c>
      <c r="B2265" t="s">
        <v>2082</v>
      </c>
      <c r="D2265">
        <v>2021</v>
      </c>
      <c r="E2265" t="s">
        <v>2164</v>
      </c>
      <c r="F2265" t="s">
        <v>2301</v>
      </c>
      <c r="G2265">
        <v>-34.893947220000001</v>
      </c>
      <c r="H2265">
        <v>118.333175</v>
      </c>
      <c r="I2265" t="s">
        <v>2332</v>
      </c>
      <c r="J2265" t="s">
        <v>2249</v>
      </c>
      <c r="K2265">
        <v>1</v>
      </c>
      <c r="L2265">
        <v>2</v>
      </c>
      <c r="N2265">
        <v>1</v>
      </c>
      <c r="O2265">
        <v>0.97940000000000005</v>
      </c>
      <c r="R2265">
        <v>2.7810999999999999</v>
      </c>
    </row>
    <row r="2266" spans="1:18">
      <c r="A2266" t="s">
        <v>2083</v>
      </c>
      <c r="B2266" t="s">
        <v>2082</v>
      </c>
      <c r="D2266">
        <v>2021</v>
      </c>
      <c r="E2266" t="s">
        <v>2164</v>
      </c>
      <c r="F2266" t="s">
        <v>2301</v>
      </c>
      <c r="G2266">
        <v>-34.893947220000001</v>
      </c>
      <c r="H2266">
        <v>118.333175</v>
      </c>
      <c r="I2266" t="s">
        <v>2332</v>
      </c>
      <c r="J2266" t="s">
        <v>2249</v>
      </c>
      <c r="K2266">
        <v>2</v>
      </c>
      <c r="L2266">
        <v>4</v>
      </c>
      <c r="N2266">
        <v>2</v>
      </c>
      <c r="O2266">
        <v>0.9365</v>
      </c>
      <c r="R2266">
        <v>2.88</v>
      </c>
    </row>
    <row r="2267" spans="1:18">
      <c r="A2267" t="s">
        <v>2083</v>
      </c>
      <c r="B2267" t="s">
        <v>2082</v>
      </c>
      <c r="D2267">
        <v>2021</v>
      </c>
      <c r="E2267" t="s">
        <v>2164</v>
      </c>
      <c r="F2267" t="s">
        <v>2301</v>
      </c>
      <c r="G2267">
        <v>-34.893947220000001</v>
      </c>
      <c r="H2267">
        <v>118.333175</v>
      </c>
      <c r="I2267" t="s">
        <v>2332</v>
      </c>
      <c r="J2267" t="s">
        <v>2249</v>
      </c>
      <c r="K2267">
        <v>4</v>
      </c>
      <c r="L2267">
        <v>5</v>
      </c>
      <c r="N2267">
        <v>1</v>
      </c>
      <c r="O2267">
        <v>0.89349999999999996</v>
      </c>
      <c r="R2267">
        <v>2.9790000000000001</v>
      </c>
    </row>
    <row r="2268" spans="1:18">
      <c r="A2268" t="s">
        <v>2083</v>
      </c>
      <c r="B2268" t="s">
        <v>2082</v>
      </c>
      <c r="D2268">
        <v>2021</v>
      </c>
      <c r="F2268" t="s">
        <v>2301</v>
      </c>
      <c r="K2268">
        <v>5</v>
      </c>
      <c r="L2268">
        <v>6</v>
      </c>
      <c r="N2268">
        <v>1</v>
      </c>
      <c r="O2268">
        <v>0.91439999999999999</v>
      </c>
      <c r="R2268">
        <v>2.2282999999999999</v>
      </c>
    </row>
    <row r="2269" spans="1:18">
      <c r="A2269" t="s">
        <v>2083</v>
      </c>
      <c r="B2269" t="s">
        <v>2082</v>
      </c>
      <c r="D2269">
        <v>2021</v>
      </c>
      <c r="F2269" t="s">
        <v>2301</v>
      </c>
      <c r="K2269">
        <v>6</v>
      </c>
      <c r="L2269">
        <v>7</v>
      </c>
      <c r="N2269">
        <v>1</v>
      </c>
      <c r="O2269">
        <v>0.91439999999999999</v>
      </c>
      <c r="R2269">
        <v>2.2282999999999999</v>
      </c>
    </row>
    <row r="2270" spans="1:18">
      <c r="A2270" t="s">
        <v>2083</v>
      </c>
      <c r="B2270" t="s">
        <v>2082</v>
      </c>
      <c r="D2270">
        <v>2021</v>
      </c>
      <c r="F2270" t="s">
        <v>2301</v>
      </c>
      <c r="K2270">
        <v>7</v>
      </c>
      <c r="L2270">
        <v>8</v>
      </c>
      <c r="N2270">
        <v>1</v>
      </c>
      <c r="O2270">
        <v>0.91439999999999999</v>
      </c>
      <c r="R2270">
        <v>2.2282999999999999</v>
      </c>
    </row>
    <row r="2271" spans="1:18">
      <c r="A2271" t="s">
        <v>2083</v>
      </c>
      <c r="B2271" t="s">
        <v>2082</v>
      </c>
      <c r="D2271">
        <v>2021</v>
      </c>
      <c r="F2271" t="s">
        <v>2301</v>
      </c>
      <c r="K2271">
        <v>8</v>
      </c>
      <c r="L2271">
        <v>9</v>
      </c>
      <c r="N2271">
        <v>1</v>
      </c>
      <c r="O2271">
        <v>0.91439999999999999</v>
      </c>
      <c r="R2271">
        <v>2.2282999999999999</v>
      </c>
    </row>
    <row r="2272" spans="1:18">
      <c r="A2272" t="s">
        <v>2083</v>
      </c>
      <c r="B2272" t="s">
        <v>2082</v>
      </c>
      <c r="D2272">
        <v>2021</v>
      </c>
      <c r="E2272" t="s">
        <v>2164</v>
      </c>
      <c r="F2272" t="s">
        <v>2301</v>
      </c>
      <c r="G2272">
        <v>-34.893947220000001</v>
      </c>
      <c r="H2272">
        <v>118.333175</v>
      </c>
      <c r="I2272" t="s">
        <v>2332</v>
      </c>
      <c r="J2272" t="s">
        <v>2249</v>
      </c>
      <c r="K2272">
        <v>9</v>
      </c>
      <c r="L2272">
        <v>10</v>
      </c>
      <c r="N2272">
        <v>1</v>
      </c>
      <c r="O2272">
        <v>0.93530000000000002</v>
      </c>
      <c r="R2272">
        <v>1.4776</v>
      </c>
    </row>
    <row r="2273" spans="1:18">
      <c r="A2273" t="s">
        <v>2083</v>
      </c>
      <c r="B2273" t="s">
        <v>2082</v>
      </c>
      <c r="D2273">
        <v>2021</v>
      </c>
      <c r="E2273" t="s">
        <v>2164</v>
      </c>
      <c r="F2273" t="s">
        <v>2301</v>
      </c>
      <c r="G2273">
        <v>-34.893947220000001</v>
      </c>
      <c r="H2273">
        <v>118.333175</v>
      </c>
      <c r="I2273" t="s">
        <v>2332</v>
      </c>
      <c r="J2273" t="s">
        <v>2249</v>
      </c>
      <c r="K2273">
        <v>10</v>
      </c>
      <c r="L2273">
        <v>14</v>
      </c>
      <c r="N2273">
        <v>4</v>
      </c>
      <c r="O2273">
        <v>1.1949000000000001</v>
      </c>
      <c r="R2273">
        <v>2.3690000000000002</v>
      </c>
    </row>
    <row r="2274" spans="1:18">
      <c r="A2274" t="s">
        <v>2083</v>
      </c>
      <c r="B2274" t="s">
        <v>2082</v>
      </c>
      <c r="D2274">
        <v>2021</v>
      </c>
      <c r="E2274" t="s">
        <v>2164</v>
      </c>
      <c r="F2274" t="s">
        <v>2301</v>
      </c>
      <c r="G2274">
        <v>-34.893947220000001</v>
      </c>
      <c r="H2274">
        <v>118.333175</v>
      </c>
      <c r="I2274" t="s">
        <v>2332</v>
      </c>
      <c r="J2274" t="s">
        <v>2249</v>
      </c>
      <c r="K2274">
        <v>14</v>
      </c>
      <c r="L2274">
        <v>15</v>
      </c>
      <c r="N2274">
        <v>1</v>
      </c>
      <c r="O2274">
        <v>1.4544999999999999</v>
      </c>
      <c r="R2274">
        <v>3.2603</v>
      </c>
    </row>
    <row r="2275" spans="1:18">
      <c r="A2275" t="s">
        <v>2083</v>
      </c>
      <c r="B2275" t="s">
        <v>2082</v>
      </c>
      <c r="D2275">
        <v>2021</v>
      </c>
      <c r="E2275" t="s">
        <v>2164</v>
      </c>
      <c r="F2275" t="s">
        <v>2301</v>
      </c>
      <c r="G2275">
        <v>-34.893947220000001</v>
      </c>
      <c r="H2275">
        <v>118.333175</v>
      </c>
      <c r="I2275" t="s">
        <v>2332</v>
      </c>
      <c r="J2275" t="s">
        <v>2249</v>
      </c>
      <c r="K2275">
        <v>15</v>
      </c>
      <c r="L2275">
        <v>19</v>
      </c>
      <c r="N2275">
        <v>4</v>
      </c>
      <c r="O2275">
        <v>1.3613999999999999</v>
      </c>
      <c r="R2275">
        <v>2.0057</v>
      </c>
    </row>
    <row r="2276" spans="1:18">
      <c r="A2276" t="s">
        <v>2083</v>
      </c>
      <c r="B2276" t="s">
        <v>2082</v>
      </c>
      <c r="D2276">
        <v>2021</v>
      </c>
      <c r="E2276" t="s">
        <v>2164</v>
      </c>
      <c r="F2276" t="s">
        <v>2301</v>
      </c>
      <c r="G2276">
        <v>-34.893947220000001</v>
      </c>
      <c r="H2276">
        <v>118.333175</v>
      </c>
      <c r="I2276" t="s">
        <v>2332</v>
      </c>
      <c r="J2276" t="s">
        <v>2249</v>
      </c>
      <c r="K2276">
        <v>19</v>
      </c>
      <c r="L2276">
        <v>20</v>
      </c>
      <c r="N2276">
        <v>1</v>
      </c>
      <c r="O2276">
        <v>1.2683</v>
      </c>
      <c r="R2276">
        <v>0.75109999999999999</v>
      </c>
    </row>
    <row r="2277" spans="1:18">
      <c r="A2277" t="s">
        <v>2083</v>
      </c>
      <c r="B2277" t="s">
        <v>2082</v>
      </c>
      <c r="D2277">
        <v>2021</v>
      </c>
      <c r="E2277" t="s">
        <v>2164</v>
      </c>
      <c r="F2277" t="s">
        <v>2301</v>
      </c>
      <c r="G2277">
        <v>-34.893947220000001</v>
      </c>
      <c r="H2277">
        <v>118.333175</v>
      </c>
      <c r="I2277" t="s">
        <v>2332</v>
      </c>
      <c r="J2277" t="s">
        <v>2249</v>
      </c>
      <c r="K2277">
        <v>20</v>
      </c>
      <c r="L2277">
        <v>24</v>
      </c>
      <c r="N2277">
        <v>4</v>
      </c>
      <c r="O2277">
        <v>1.2490000000000001</v>
      </c>
      <c r="R2277">
        <v>1.1372</v>
      </c>
    </row>
    <row r="2278" spans="1:18">
      <c r="A2278" t="s">
        <v>2083</v>
      </c>
      <c r="B2278" t="s">
        <v>2082</v>
      </c>
      <c r="D2278">
        <v>2021</v>
      </c>
      <c r="E2278" t="s">
        <v>2164</v>
      </c>
      <c r="F2278" t="s">
        <v>2301</v>
      </c>
      <c r="G2278">
        <v>-34.893947220000001</v>
      </c>
      <c r="H2278">
        <v>118.333175</v>
      </c>
      <c r="I2278" t="s">
        <v>2332</v>
      </c>
      <c r="J2278" t="s">
        <v>2249</v>
      </c>
      <c r="K2278">
        <v>24</v>
      </c>
      <c r="L2278">
        <v>25</v>
      </c>
      <c r="N2278">
        <v>1</v>
      </c>
      <c r="O2278">
        <v>1.2297</v>
      </c>
      <c r="R2278">
        <v>1.5233000000000001</v>
      </c>
    </row>
    <row r="2279" spans="1:18">
      <c r="A2279" t="s">
        <v>2083</v>
      </c>
      <c r="B2279" t="s">
        <v>2082</v>
      </c>
      <c r="D2279">
        <v>2021</v>
      </c>
      <c r="E2279" t="s">
        <v>2164</v>
      </c>
      <c r="F2279" t="s">
        <v>2301</v>
      </c>
      <c r="G2279">
        <v>-34.893947220000001</v>
      </c>
      <c r="H2279">
        <v>118.333175</v>
      </c>
      <c r="I2279" t="s">
        <v>2332</v>
      </c>
      <c r="J2279" t="s">
        <v>2249</v>
      </c>
      <c r="K2279">
        <v>25</v>
      </c>
      <c r="L2279">
        <v>29</v>
      </c>
      <c r="N2279">
        <v>4</v>
      </c>
      <c r="O2279">
        <v>1.2864</v>
      </c>
      <c r="R2279">
        <v>1.3588</v>
      </c>
    </row>
    <row r="2280" spans="1:18">
      <c r="A2280" t="s">
        <v>2083</v>
      </c>
      <c r="B2280" t="s">
        <v>2082</v>
      </c>
      <c r="D2280">
        <v>2021</v>
      </c>
      <c r="E2280" t="s">
        <v>2164</v>
      </c>
      <c r="F2280" t="s">
        <v>2301</v>
      </c>
      <c r="G2280">
        <v>-34.893947220000001</v>
      </c>
      <c r="H2280">
        <v>118.333175</v>
      </c>
      <c r="I2280" t="s">
        <v>2332</v>
      </c>
      <c r="J2280" t="s">
        <v>2249</v>
      </c>
      <c r="K2280">
        <v>29</v>
      </c>
      <c r="L2280">
        <v>30</v>
      </c>
      <c r="N2280">
        <v>1</v>
      </c>
      <c r="O2280">
        <v>1.3431999999999999</v>
      </c>
      <c r="R2280">
        <v>1.1941999999999999</v>
      </c>
    </row>
    <row r="2281" spans="1:18">
      <c r="A2281" t="s">
        <v>2083</v>
      </c>
      <c r="B2281" t="s">
        <v>2082</v>
      </c>
      <c r="D2281">
        <v>2021</v>
      </c>
      <c r="E2281" t="s">
        <v>2164</v>
      </c>
      <c r="F2281" t="s">
        <v>2301</v>
      </c>
      <c r="G2281">
        <v>-34.893947220000001</v>
      </c>
      <c r="H2281">
        <v>118.333175</v>
      </c>
      <c r="I2281" t="s">
        <v>2332</v>
      </c>
      <c r="J2281" t="s">
        <v>2249</v>
      </c>
      <c r="K2281">
        <v>30</v>
      </c>
      <c r="L2281">
        <v>39</v>
      </c>
      <c r="N2281">
        <v>9</v>
      </c>
      <c r="O2281">
        <v>1.3146</v>
      </c>
      <c r="R2281">
        <v>1.0927</v>
      </c>
    </row>
    <row r="2282" spans="1:18">
      <c r="A2282" t="s">
        <v>2083</v>
      </c>
      <c r="B2282" t="s">
        <v>2082</v>
      </c>
      <c r="D2282">
        <v>2021</v>
      </c>
      <c r="E2282" t="s">
        <v>2164</v>
      </c>
      <c r="F2282" t="s">
        <v>2301</v>
      </c>
      <c r="G2282">
        <v>-34.893947220000001</v>
      </c>
      <c r="H2282">
        <v>118.333175</v>
      </c>
      <c r="I2282" t="s">
        <v>2332</v>
      </c>
      <c r="J2282" t="s">
        <v>2249</v>
      </c>
      <c r="K2282">
        <v>39</v>
      </c>
      <c r="L2282">
        <v>40</v>
      </c>
      <c r="N2282">
        <v>1</v>
      </c>
      <c r="O2282">
        <v>1.2861</v>
      </c>
      <c r="R2282">
        <v>0.99119999999999997</v>
      </c>
    </row>
    <row r="2283" spans="1:18">
      <c r="A2283" t="s">
        <v>2083</v>
      </c>
      <c r="B2283" t="s">
        <v>2082</v>
      </c>
      <c r="D2283">
        <v>2021</v>
      </c>
      <c r="E2283" t="s">
        <v>2164</v>
      </c>
      <c r="F2283" t="s">
        <v>2301</v>
      </c>
      <c r="G2283">
        <v>-34.893947220000001</v>
      </c>
      <c r="H2283">
        <v>118.333175</v>
      </c>
      <c r="I2283" t="s">
        <v>2332</v>
      </c>
      <c r="J2283" t="s">
        <v>2249</v>
      </c>
      <c r="K2283">
        <v>40</v>
      </c>
      <c r="L2283">
        <v>49</v>
      </c>
      <c r="N2283">
        <v>9</v>
      </c>
      <c r="O2283">
        <v>1.0377000000000001</v>
      </c>
      <c r="R2283">
        <v>0.88460000000000005</v>
      </c>
    </row>
    <row r="2284" spans="1:18">
      <c r="A2284" t="s">
        <v>2083</v>
      </c>
      <c r="B2284" t="s">
        <v>2082</v>
      </c>
      <c r="D2284">
        <v>2021</v>
      </c>
      <c r="E2284" t="s">
        <v>2164</v>
      </c>
      <c r="F2284" t="s">
        <v>2301</v>
      </c>
      <c r="G2284">
        <v>-34.893947220000001</v>
      </c>
      <c r="H2284">
        <v>118.333175</v>
      </c>
      <c r="I2284" t="s">
        <v>2332</v>
      </c>
      <c r="J2284" t="s">
        <v>2249</v>
      </c>
      <c r="K2284">
        <v>49</v>
      </c>
      <c r="L2284">
        <v>50</v>
      </c>
      <c r="N2284">
        <v>1</v>
      </c>
      <c r="O2284">
        <v>0.78939999999999999</v>
      </c>
      <c r="R2284">
        <v>0.77800000000000002</v>
      </c>
    </row>
    <row r="2285" spans="1:18">
      <c r="A2285" t="s">
        <v>2083</v>
      </c>
      <c r="B2285" t="s">
        <v>2082</v>
      </c>
      <c r="D2285">
        <v>2021</v>
      </c>
      <c r="E2285" t="s">
        <v>2164</v>
      </c>
      <c r="F2285" t="s">
        <v>2301</v>
      </c>
      <c r="G2285">
        <v>-34.893947220000001</v>
      </c>
      <c r="H2285">
        <v>118.333175</v>
      </c>
      <c r="I2285" t="s">
        <v>2332</v>
      </c>
      <c r="J2285" t="s">
        <v>2249</v>
      </c>
      <c r="K2285">
        <v>50</v>
      </c>
      <c r="L2285">
        <v>55</v>
      </c>
      <c r="N2285">
        <v>5</v>
      </c>
      <c r="O2285">
        <v>1.3747</v>
      </c>
      <c r="R2285">
        <v>1.0826</v>
      </c>
    </row>
    <row r="2286" spans="1:18">
      <c r="A2286" t="s">
        <v>2083</v>
      </c>
      <c r="B2286" t="s">
        <v>2082</v>
      </c>
      <c r="D2286">
        <v>2021</v>
      </c>
      <c r="E2286" t="s">
        <v>2164</v>
      </c>
      <c r="F2286" t="s">
        <v>2301</v>
      </c>
      <c r="G2286">
        <v>-34.893947220000001</v>
      </c>
      <c r="H2286">
        <v>118.333175</v>
      </c>
      <c r="I2286" t="s">
        <v>2332</v>
      </c>
      <c r="J2286" t="s">
        <v>2249</v>
      </c>
      <c r="K2286">
        <v>55</v>
      </c>
      <c r="L2286">
        <v>60</v>
      </c>
      <c r="N2286">
        <v>5</v>
      </c>
      <c r="O2286">
        <v>1.3467</v>
      </c>
      <c r="R2286">
        <v>0.7913</v>
      </c>
    </row>
    <row r="2287" spans="1:18">
      <c r="A2287" t="s">
        <v>2083</v>
      </c>
      <c r="B2287" t="s">
        <v>2082</v>
      </c>
      <c r="D2287">
        <v>2021</v>
      </c>
      <c r="E2287" t="s">
        <v>2164</v>
      </c>
      <c r="F2287" t="s">
        <v>2301</v>
      </c>
      <c r="G2287">
        <v>-34.893947220000001</v>
      </c>
      <c r="H2287">
        <v>118.333175</v>
      </c>
      <c r="I2287" t="s">
        <v>2332</v>
      </c>
      <c r="J2287" t="s">
        <v>2249</v>
      </c>
      <c r="K2287">
        <v>60</v>
      </c>
      <c r="L2287">
        <v>65</v>
      </c>
      <c r="N2287">
        <v>5</v>
      </c>
      <c r="O2287">
        <v>1.1334</v>
      </c>
      <c r="R2287">
        <v>1.0163</v>
      </c>
    </row>
    <row r="2288" spans="1:18">
      <c r="A2288" t="s">
        <v>2083</v>
      </c>
      <c r="B2288" t="s">
        <v>2082</v>
      </c>
      <c r="D2288">
        <v>2021</v>
      </c>
      <c r="E2288" t="s">
        <v>2164</v>
      </c>
      <c r="F2288" t="s">
        <v>2301</v>
      </c>
      <c r="G2288">
        <v>-34.893962309999999</v>
      </c>
      <c r="H2288">
        <v>118.33339290000001</v>
      </c>
      <c r="I2288" t="s">
        <v>2332</v>
      </c>
      <c r="J2288" t="s">
        <v>2248</v>
      </c>
      <c r="K2288">
        <v>0</v>
      </c>
      <c r="L2288">
        <v>1</v>
      </c>
      <c r="N2288">
        <v>1</v>
      </c>
      <c r="O2288">
        <v>1.0358000000000001</v>
      </c>
      <c r="R2288">
        <v>0.71279999999999999</v>
      </c>
    </row>
    <row r="2289" spans="1:18">
      <c r="A2289" t="s">
        <v>2083</v>
      </c>
      <c r="B2289" t="s">
        <v>2082</v>
      </c>
      <c r="D2289">
        <v>2021</v>
      </c>
      <c r="E2289" t="s">
        <v>2164</v>
      </c>
      <c r="F2289" t="s">
        <v>2301</v>
      </c>
      <c r="G2289">
        <v>-34.893962309999999</v>
      </c>
      <c r="H2289">
        <v>118.33339290000001</v>
      </c>
      <c r="I2289" t="s">
        <v>2332</v>
      </c>
      <c r="J2289" t="s">
        <v>2248</v>
      </c>
      <c r="K2289">
        <v>1</v>
      </c>
      <c r="L2289">
        <v>2</v>
      </c>
      <c r="N2289">
        <v>1</v>
      </c>
      <c r="O2289">
        <v>0.57940000000000003</v>
      </c>
      <c r="R2289">
        <v>1.7990999999999999</v>
      </c>
    </row>
    <row r="2290" spans="1:18">
      <c r="A2290" t="s">
        <v>2083</v>
      </c>
      <c r="B2290" t="s">
        <v>2082</v>
      </c>
      <c r="D2290">
        <v>2021</v>
      </c>
      <c r="E2290" t="s">
        <v>2164</v>
      </c>
      <c r="F2290" t="s">
        <v>2301</v>
      </c>
      <c r="G2290">
        <v>-34.893962309999999</v>
      </c>
      <c r="H2290">
        <v>118.33339290000001</v>
      </c>
      <c r="I2290" t="s">
        <v>2332</v>
      </c>
      <c r="J2290" t="s">
        <v>2248</v>
      </c>
      <c r="K2290">
        <v>2</v>
      </c>
      <c r="L2290">
        <v>4</v>
      </c>
      <c r="N2290">
        <v>2</v>
      </c>
      <c r="O2290">
        <v>0.68740000000000001</v>
      </c>
      <c r="R2290">
        <v>1.9006000000000001</v>
      </c>
    </row>
    <row r="2291" spans="1:18">
      <c r="A2291" t="s">
        <v>2083</v>
      </c>
      <c r="B2291" t="s">
        <v>2082</v>
      </c>
      <c r="D2291">
        <v>2021</v>
      </c>
      <c r="E2291" t="s">
        <v>2164</v>
      </c>
      <c r="F2291" t="s">
        <v>2301</v>
      </c>
      <c r="G2291">
        <v>-34.893962309999999</v>
      </c>
      <c r="H2291">
        <v>118.33339290000001</v>
      </c>
      <c r="I2291" t="s">
        <v>2332</v>
      </c>
      <c r="J2291" t="s">
        <v>2248</v>
      </c>
      <c r="K2291">
        <v>4</v>
      </c>
      <c r="L2291">
        <v>5</v>
      </c>
      <c r="N2291">
        <v>1</v>
      </c>
      <c r="O2291">
        <v>0.79549999999999998</v>
      </c>
      <c r="R2291">
        <v>2.0019999999999998</v>
      </c>
    </row>
    <row r="2292" spans="1:18">
      <c r="A2292" t="s">
        <v>2083</v>
      </c>
      <c r="B2292" t="s">
        <v>2082</v>
      </c>
      <c r="D2292">
        <v>2021</v>
      </c>
      <c r="E2292" t="s">
        <v>2164</v>
      </c>
      <c r="F2292" t="s">
        <v>2301</v>
      </c>
      <c r="G2292">
        <v>-34.893962309999999</v>
      </c>
      <c r="H2292">
        <v>118.33339290000001</v>
      </c>
      <c r="I2292" t="s">
        <v>2332</v>
      </c>
      <c r="J2292" t="s">
        <v>2248</v>
      </c>
      <c r="K2292">
        <v>5</v>
      </c>
      <c r="L2292">
        <v>6</v>
      </c>
      <c r="N2292">
        <v>1</v>
      </c>
      <c r="O2292">
        <v>1.1046</v>
      </c>
      <c r="R2292">
        <v>1.4402999999999999</v>
      </c>
    </row>
    <row r="2293" spans="1:18">
      <c r="A2293" t="s">
        <v>2083</v>
      </c>
      <c r="B2293" t="s">
        <v>2082</v>
      </c>
      <c r="D2293">
        <v>2021</v>
      </c>
      <c r="E2293" t="s">
        <v>2164</v>
      </c>
      <c r="F2293" t="s">
        <v>2301</v>
      </c>
      <c r="G2293">
        <v>-34.893962309999999</v>
      </c>
      <c r="H2293">
        <v>118.33339290000001</v>
      </c>
      <c r="I2293" t="s">
        <v>2332</v>
      </c>
      <c r="J2293" t="s">
        <v>2248</v>
      </c>
      <c r="K2293">
        <v>6</v>
      </c>
      <c r="L2293">
        <v>7</v>
      </c>
      <c r="N2293">
        <v>1</v>
      </c>
      <c r="O2293">
        <v>1.1046</v>
      </c>
      <c r="R2293">
        <v>1.4402999999999999</v>
      </c>
    </row>
    <row r="2294" spans="1:18">
      <c r="A2294" t="s">
        <v>2083</v>
      </c>
      <c r="B2294" t="s">
        <v>2082</v>
      </c>
      <c r="D2294">
        <v>2021</v>
      </c>
      <c r="E2294" t="s">
        <v>2164</v>
      </c>
      <c r="F2294" t="s">
        <v>2301</v>
      </c>
      <c r="G2294">
        <v>-34.893962309999999</v>
      </c>
      <c r="H2294">
        <v>118.33339290000001</v>
      </c>
      <c r="I2294" t="s">
        <v>2332</v>
      </c>
      <c r="J2294" t="s">
        <v>2248</v>
      </c>
      <c r="K2294">
        <v>7</v>
      </c>
      <c r="L2294">
        <v>8</v>
      </c>
      <c r="N2294">
        <v>1</v>
      </c>
      <c r="O2294">
        <v>1.1046</v>
      </c>
      <c r="R2294">
        <v>1.4402999999999999</v>
      </c>
    </row>
    <row r="2295" spans="1:18">
      <c r="A2295" t="s">
        <v>2083</v>
      </c>
      <c r="B2295" t="s">
        <v>2082</v>
      </c>
      <c r="D2295">
        <v>2021</v>
      </c>
      <c r="E2295" t="s">
        <v>2164</v>
      </c>
      <c r="F2295" t="s">
        <v>2301</v>
      </c>
      <c r="G2295">
        <v>-34.893962309999999</v>
      </c>
      <c r="H2295">
        <v>118.33339290000001</v>
      </c>
      <c r="I2295" t="s">
        <v>2332</v>
      </c>
      <c r="J2295" t="s">
        <v>2248</v>
      </c>
      <c r="K2295">
        <v>8</v>
      </c>
      <c r="L2295">
        <v>9</v>
      </c>
      <c r="N2295">
        <v>1</v>
      </c>
      <c r="O2295">
        <v>1.1046</v>
      </c>
      <c r="R2295">
        <v>1.4402999999999999</v>
      </c>
    </row>
    <row r="2296" spans="1:18">
      <c r="A2296" t="s">
        <v>2083</v>
      </c>
      <c r="B2296" t="s">
        <v>2082</v>
      </c>
      <c r="D2296">
        <v>2021</v>
      </c>
      <c r="E2296" t="s">
        <v>2164</v>
      </c>
      <c r="F2296" t="s">
        <v>2301</v>
      </c>
      <c r="G2296">
        <v>-34.893962309999999</v>
      </c>
      <c r="H2296">
        <v>118.33339290000001</v>
      </c>
      <c r="I2296" t="s">
        <v>2332</v>
      </c>
      <c r="J2296" t="s">
        <v>2248</v>
      </c>
      <c r="K2296">
        <v>9</v>
      </c>
      <c r="L2296">
        <v>10</v>
      </c>
      <c r="N2296">
        <v>1</v>
      </c>
      <c r="O2296">
        <v>1.4136</v>
      </c>
      <c r="R2296">
        <v>0.87849999999999995</v>
      </c>
    </row>
    <row r="2297" spans="1:18">
      <c r="A2297" t="s">
        <v>2083</v>
      </c>
      <c r="B2297" t="s">
        <v>2082</v>
      </c>
      <c r="D2297">
        <v>2021</v>
      </c>
      <c r="E2297" t="s">
        <v>2164</v>
      </c>
      <c r="F2297" t="s">
        <v>2301</v>
      </c>
      <c r="G2297">
        <v>-34.893962309999999</v>
      </c>
      <c r="H2297">
        <v>118.33339290000001</v>
      </c>
      <c r="I2297" t="s">
        <v>2332</v>
      </c>
      <c r="J2297" t="s">
        <v>2248</v>
      </c>
      <c r="K2297">
        <v>10</v>
      </c>
      <c r="L2297">
        <v>14</v>
      </c>
      <c r="N2297">
        <v>4</v>
      </c>
      <c r="O2297">
        <v>0.88780000000000003</v>
      </c>
      <c r="R2297">
        <v>1.8429</v>
      </c>
    </row>
    <row r="2298" spans="1:18">
      <c r="A2298" t="s">
        <v>2083</v>
      </c>
      <c r="B2298" t="s">
        <v>2082</v>
      </c>
      <c r="D2298">
        <v>2021</v>
      </c>
      <c r="E2298" t="s">
        <v>2164</v>
      </c>
      <c r="F2298" t="s">
        <v>2301</v>
      </c>
      <c r="G2298">
        <v>-34.893962309999999</v>
      </c>
      <c r="H2298">
        <v>118.33339290000001</v>
      </c>
      <c r="I2298" t="s">
        <v>2332</v>
      </c>
      <c r="J2298" t="s">
        <v>2248</v>
      </c>
      <c r="K2298">
        <v>14</v>
      </c>
      <c r="L2298">
        <v>15</v>
      </c>
      <c r="N2298">
        <v>1</v>
      </c>
      <c r="O2298">
        <v>0.76470000000000005</v>
      </c>
      <c r="R2298">
        <v>1.6987000000000001</v>
      </c>
    </row>
    <row r="2299" spans="1:18">
      <c r="A2299" t="s">
        <v>2083</v>
      </c>
      <c r="B2299" t="s">
        <v>2082</v>
      </c>
      <c r="D2299">
        <v>2021</v>
      </c>
      <c r="E2299" t="s">
        <v>2164</v>
      </c>
      <c r="F2299" t="s">
        <v>2301</v>
      </c>
      <c r="G2299">
        <v>-34.893962309999999</v>
      </c>
      <c r="H2299">
        <v>118.33339290000001</v>
      </c>
      <c r="I2299" t="s">
        <v>2332</v>
      </c>
      <c r="J2299" t="s">
        <v>2248</v>
      </c>
      <c r="K2299">
        <v>15</v>
      </c>
      <c r="L2299">
        <v>19</v>
      </c>
      <c r="N2299">
        <v>4</v>
      </c>
      <c r="O2299">
        <v>0.76470000000000005</v>
      </c>
      <c r="R2299">
        <v>1.6987000000000001</v>
      </c>
    </row>
    <row r="2300" spans="1:18">
      <c r="A2300" t="s">
        <v>2083</v>
      </c>
      <c r="B2300" t="s">
        <v>2082</v>
      </c>
      <c r="D2300">
        <v>2021</v>
      </c>
      <c r="E2300" t="s">
        <v>2164</v>
      </c>
      <c r="F2300" t="s">
        <v>2301</v>
      </c>
      <c r="G2300">
        <v>-34.893962309999999</v>
      </c>
      <c r="H2300">
        <v>118.33339290000001</v>
      </c>
      <c r="I2300" t="s">
        <v>2332</v>
      </c>
      <c r="J2300" t="s">
        <v>2248</v>
      </c>
      <c r="K2300">
        <v>20</v>
      </c>
      <c r="L2300">
        <v>24</v>
      </c>
      <c r="N2300">
        <v>4</v>
      </c>
      <c r="O2300">
        <v>0.64159999999999995</v>
      </c>
      <c r="R2300">
        <v>1.5544</v>
      </c>
    </row>
    <row r="2301" spans="1:18">
      <c r="A2301" t="s">
        <v>2083</v>
      </c>
      <c r="B2301" t="s">
        <v>2082</v>
      </c>
      <c r="D2301">
        <v>2021</v>
      </c>
      <c r="E2301" t="s">
        <v>2164</v>
      </c>
      <c r="F2301" t="s">
        <v>2301</v>
      </c>
      <c r="G2301">
        <v>-34.893962309999999</v>
      </c>
      <c r="H2301">
        <v>118.33339290000001</v>
      </c>
      <c r="I2301" t="s">
        <v>2332</v>
      </c>
      <c r="J2301" t="s">
        <v>2248</v>
      </c>
      <c r="K2301">
        <v>24</v>
      </c>
      <c r="L2301">
        <v>25</v>
      </c>
      <c r="N2301">
        <v>1</v>
      </c>
      <c r="O2301">
        <v>1.8042</v>
      </c>
      <c r="R2301">
        <v>1.2813000000000001</v>
      </c>
    </row>
    <row r="2302" spans="1:18">
      <c r="A2302" t="s">
        <v>2083</v>
      </c>
      <c r="B2302" t="s">
        <v>2082</v>
      </c>
      <c r="D2302">
        <v>2021</v>
      </c>
      <c r="E2302" t="s">
        <v>2164</v>
      </c>
      <c r="F2302" t="s">
        <v>2301</v>
      </c>
      <c r="G2302">
        <v>-34.893962309999999</v>
      </c>
      <c r="H2302">
        <v>118.33339290000001</v>
      </c>
      <c r="I2302" t="s">
        <v>2332</v>
      </c>
      <c r="J2302" t="s">
        <v>2248</v>
      </c>
      <c r="K2302">
        <v>25</v>
      </c>
      <c r="L2302">
        <v>29</v>
      </c>
      <c r="N2302">
        <v>4</v>
      </c>
      <c r="O2302">
        <v>1.4994000000000001</v>
      </c>
      <c r="R2302">
        <v>1.2045999999999999</v>
      </c>
    </row>
    <row r="2303" spans="1:18">
      <c r="A2303" t="s">
        <v>2083</v>
      </c>
      <c r="B2303" t="s">
        <v>2082</v>
      </c>
      <c r="D2303">
        <v>2021</v>
      </c>
      <c r="E2303" t="s">
        <v>2164</v>
      </c>
      <c r="F2303" t="s">
        <v>2301</v>
      </c>
      <c r="G2303">
        <v>-34.893962309999999</v>
      </c>
      <c r="H2303">
        <v>118.33339290000001</v>
      </c>
      <c r="I2303" t="s">
        <v>2332</v>
      </c>
      <c r="J2303" t="s">
        <v>2248</v>
      </c>
      <c r="K2303">
        <v>29</v>
      </c>
      <c r="L2303">
        <v>30</v>
      </c>
      <c r="N2303">
        <v>1</v>
      </c>
      <c r="O2303">
        <v>1.3459000000000001</v>
      </c>
      <c r="R2303">
        <v>1.4351</v>
      </c>
    </row>
    <row r="2304" spans="1:18">
      <c r="A2304" t="s">
        <v>2083</v>
      </c>
      <c r="B2304" t="s">
        <v>2082</v>
      </c>
      <c r="D2304">
        <v>2021</v>
      </c>
      <c r="E2304" t="s">
        <v>2164</v>
      </c>
      <c r="F2304" t="s">
        <v>2301</v>
      </c>
      <c r="G2304">
        <v>-34.893962309999999</v>
      </c>
      <c r="H2304">
        <v>118.33339290000001</v>
      </c>
      <c r="I2304" t="s">
        <v>2332</v>
      </c>
      <c r="J2304" t="s">
        <v>2248</v>
      </c>
      <c r="K2304">
        <v>30</v>
      </c>
      <c r="L2304">
        <v>39</v>
      </c>
      <c r="N2304">
        <v>9</v>
      </c>
      <c r="O2304">
        <v>1.1944999999999999</v>
      </c>
      <c r="R2304">
        <v>1.1278999999999999</v>
      </c>
    </row>
    <row r="2305" spans="1:18">
      <c r="A2305" t="s">
        <v>2083</v>
      </c>
      <c r="B2305" t="s">
        <v>2082</v>
      </c>
      <c r="D2305">
        <v>2021</v>
      </c>
      <c r="E2305" t="s">
        <v>2164</v>
      </c>
      <c r="F2305" t="s">
        <v>2301</v>
      </c>
      <c r="G2305">
        <v>-34.893962309999999</v>
      </c>
      <c r="H2305">
        <v>118.33339290000001</v>
      </c>
      <c r="I2305" t="s">
        <v>2332</v>
      </c>
      <c r="J2305" t="s">
        <v>2248</v>
      </c>
      <c r="K2305">
        <v>39</v>
      </c>
      <c r="L2305">
        <v>40</v>
      </c>
      <c r="N2305">
        <v>1</v>
      </c>
      <c r="O2305">
        <v>1.6456</v>
      </c>
      <c r="R2305">
        <v>1.6686000000000001</v>
      </c>
    </row>
    <row r="2306" spans="1:18">
      <c r="A2306" t="s">
        <v>2083</v>
      </c>
      <c r="B2306" t="s">
        <v>2082</v>
      </c>
      <c r="D2306">
        <v>2021</v>
      </c>
      <c r="E2306" t="s">
        <v>2164</v>
      </c>
      <c r="F2306" t="s">
        <v>2301</v>
      </c>
      <c r="G2306">
        <v>-34.893962309999999</v>
      </c>
      <c r="H2306">
        <v>118.33339290000001</v>
      </c>
      <c r="I2306" t="s">
        <v>2332</v>
      </c>
      <c r="J2306" t="s">
        <v>2248</v>
      </c>
      <c r="K2306">
        <v>40</v>
      </c>
      <c r="L2306">
        <v>41</v>
      </c>
      <c r="N2306">
        <v>1</v>
      </c>
      <c r="O2306">
        <v>1.3444</v>
      </c>
      <c r="R2306">
        <v>1.2446999999999999</v>
      </c>
    </row>
    <row r="2307" spans="1:18">
      <c r="A2307" t="s">
        <v>2083</v>
      </c>
      <c r="B2307" t="s">
        <v>2082</v>
      </c>
      <c r="D2307">
        <v>2021</v>
      </c>
      <c r="E2307" t="s">
        <v>2164</v>
      </c>
      <c r="F2307" t="s">
        <v>2301</v>
      </c>
      <c r="G2307">
        <v>-34.893962309999999</v>
      </c>
      <c r="H2307">
        <v>118.33339290000001</v>
      </c>
      <c r="I2307" t="s">
        <v>2332</v>
      </c>
      <c r="J2307" t="s">
        <v>2248</v>
      </c>
      <c r="K2307">
        <v>41</v>
      </c>
      <c r="L2307">
        <v>42</v>
      </c>
      <c r="N2307">
        <v>1</v>
      </c>
      <c r="O2307">
        <v>1.3444</v>
      </c>
      <c r="R2307">
        <v>1.2446999999999999</v>
      </c>
    </row>
    <row r="2308" spans="1:18">
      <c r="A2308" t="s">
        <v>2083</v>
      </c>
      <c r="B2308" t="s">
        <v>2082</v>
      </c>
      <c r="D2308">
        <v>2021</v>
      </c>
      <c r="E2308" t="s">
        <v>2164</v>
      </c>
      <c r="F2308" t="s">
        <v>2301</v>
      </c>
      <c r="G2308">
        <v>-34.893962309999999</v>
      </c>
      <c r="H2308">
        <v>118.33339290000001</v>
      </c>
      <c r="I2308" t="s">
        <v>2332</v>
      </c>
      <c r="J2308" t="s">
        <v>2248</v>
      </c>
      <c r="K2308">
        <v>42</v>
      </c>
      <c r="L2308">
        <v>43</v>
      </c>
      <c r="N2308">
        <v>1</v>
      </c>
      <c r="O2308">
        <v>1.3444</v>
      </c>
      <c r="R2308">
        <v>1.2446999999999999</v>
      </c>
    </row>
    <row r="2309" spans="1:18">
      <c r="A2309" t="s">
        <v>2083</v>
      </c>
      <c r="B2309" t="s">
        <v>2082</v>
      </c>
      <c r="D2309">
        <v>2021</v>
      </c>
      <c r="E2309" t="s">
        <v>2164</v>
      </c>
      <c r="F2309" t="s">
        <v>2301</v>
      </c>
      <c r="G2309">
        <v>-34.893962309999999</v>
      </c>
      <c r="H2309">
        <v>118.33339290000001</v>
      </c>
      <c r="I2309" t="s">
        <v>2332</v>
      </c>
      <c r="J2309" t="s">
        <v>2248</v>
      </c>
      <c r="K2309">
        <v>43</v>
      </c>
      <c r="L2309">
        <v>44</v>
      </c>
      <c r="N2309">
        <v>1</v>
      </c>
      <c r="O2309">
        <v>1.3444</v>
      </c>
      <c r="R2309">
        <v>1.2446999999999999</v>
      </c>
    </row>
    <row r="2310" spans="1:18">
      <c r="A2310" t="s">
        <v>2083</v>
      </c>
      <c r="B2310" t="s">
        <v>2082</v>
      </c>
      <c r="D2310">
        <v>2021</v>
      </c>
      <c r="E2310" t="s">
        <v>2164</v>
      </c>
      <c r="F2310" t="s">
        <v>2301</v>
      </c>
      <c r="G2310">
        <v>-34.893962309999999</v>
      </c>
      <c r="H2310">
        <v>118.33339290000001</v>
      </c>
      <c r="I2310" t="s">
        <v>2332</v>
      </c>
      <c r="J2310" t="s">
        <v>2248</v>
      </c>
      <c r="K2310">
        <v>44</v>
      </c>
      <c r="L2310">
        <v>45</v>
      </c>
      <c r="N2310">
        <v>1</v>
      </c>
      <c r="O2310">
        <v>1.3444</v>
      </c>
      <c r="R2310">
        <v>1.2446999999999999</v>
      </c>
    </row>
    <row r="2311" spans="1:18">
      <c r="A2311" t="s">
        <v>2083</v>
      </c>
      <c r="B2311" t="s">
        <v>2082</v>
      </c>
      <c r="D2311">
        <v>2021</v>
      </c>
      <c r="E2311" t="s">
        <v>2164</v>
      </c>
      <c r="F2311" t="s">
        <v>2301</v>
      </c>
      <c r="G2311">
        <v>-34.893962309999999</v>
      </c>
      <c r="H2311">
        <v>118.33339290000001</v>
      </c>
      <c r="I2311" t="s">
        <v>2332</v>
      </c>
      <c r="J2311" t="s">
        <v>2248</v>
      </c>
      <c r="K2311">
        <v>45</v>
      </c>
      <c r="L2311">
        <v>46</v>
      </c>
      <c r="N2311">
        <v>1</v>
      </c>
      <c r="O2311">
        <v>1.3444</v>
      </c>
      <c r="R2311">
        <v>1.2446999999999999</v>
      </c>
    </row>
    <row r="2312" spans="1:18">
      <c r="A2312" t="s">
        <v>2083</v>
      </c>
      <c r="B2312" t="s">
        <v>2082</v>
      </c>
      <c r="D2312">
        <v>2021</v>
      </c>
      <c r="E2312" t="s">
        <v>2164</v>
      </c>
      <c r="F2312" t="s">
        <v>2301</v>
      </c>
      <c r="G2312">
        <v>-34.893962309999999</v>
      </c>
      <c r="H2312">
        <v>118.33339290000001</v>
      </c>
      <c r="I2312" t="s">
        <v>2332</v>
      </c>
      <c r="J2312" t="s">
        <v>2248</v>
      </c>
      <c r="K2312">
        <v>46</v>
      </c>
      <c r="L2312">
        <v>47</v>
      </c>
      <c r="N2312">
        <v>1</v>
      </c>
      <c r="O2312">
        <v>1.3444</v>
      </c>
      <c r="R2312">
        <v>1.2446999999999999</v>
      </c>
    </row>
    <row r="2313" spans="1:18">
      <c r="A2313" t="s">
        <v>2083</v>
      </c>
      <c r="B2313" t="s">
        <v>2082</v>
      </c>
      <c r="D2313">
        <v>2021</v>
      </c>
      <c r="E2313" t="s">
        <v>2164</v>
      </c>
      <c r="F2313" t="s">
        <v>2301</v>
      </c>
      <c r="G2313">
        <v>-34.893962309999999</v>
      </c>
      <c r="H2313">
        <v>118.33339290000001</v>
      </c>
      <c r="I2313" t="s">
        <v>2332</v>
      </c>
      <c r="J2313" t="s">
        <v>2248</v>
      </c>
      <c r="K2313">
        <v>47</v>
      </c>
      <c r="L2313">
        <v>48</v>
      </c>
      <c r="N2313">
        <v>1</v>
      </c>
      <c r="O2313">
        <v>1.3444</v>
      </c>
      <c r="R2313">
        <v>1.2446999999999999</v>
      </c>
    </row>
    <row r="2314" spans="1:18">
      <c r="A2314" t="s">
        <v>2083</v>
      </c>
      <c r="B2314" t="s">
        <v>2082</v>
      </c>
      <c r="D2314">
        <v>2021</v>
      </c>
      <c r="E2314" t="s">
        <v>2164</v>
      </c>
      <c r="F2314" t="s">
        <v>2301</v>
      </c>
      <c r="G2314">
        <v>-34.893962309999999</v>
      </c>
      <c r="H2314">
        <v>118.33339290000001</v>
      </c>
      <c r="I2314" t="s">
        <v>2332</v>
      </c>
      <c r="J2314" t="s">
        <v>2248</v>
      </c>
      <c r="K2314">
        <v>48</v>
      </c>
      <c r="L2314">
        <v>49</v>
      </c>
      <c r="N2314">
        <v>1</v>
      </c>
      <c r="O2314">
        <v>1.3444</v>
      </c>
      <c r="R2314">
        <v>1.2446999999999999</v>
      </c>
    </row>
    <row r="2315" spans="1:18">
      <c r="A2315" t="s">
        <v>2083</v>
      </c>
      <c r="B2315" t="s">
        <v>2082</v>
      </c>
      <c r="D2315">
        <v>2021</v>
      </c>
      <c r="E2315" t="s">
        <v>2164</v>
      </c>
      <c r="F2315" t="s">
        <v>2301</v>
      </c>
      <c r="G2315">
        <v>-34.893962309999999</v>
      </c>
      <c r="H2315">
        <v>118.33339290000001</v>
      </c>
      <c r="I2315" t="s">
        <v>2332</v>
      </c>
      <c r="J2315" t="s">
        <v>2248</v>
      </c>
      <c r="K2315">
        <v>49</v>
      </c>
      <c r="L2315">
        <v>50</v>
      </c>
      <c r="N2315">
        <v>1</v>
      </c>
      <c r="O2315">
        <v>1.3444</v>
      </c>
      <c r="R2315">
        <v>1.2446999999999999</v>
      </c>
    </row>
    <row r="2316" spans="1:18">
      <c r="A2316" t="s">
        <v>2083</v>
      </c>
      <c r="B2316" t="s">
        <v>2082</v>
      </c>
      <c r="D2316">
        <v>2021</v>
      </c>
      <c r="E2316" t="s">
        <v>2164</v>
      </c>
      <c r="F2316" t="s">
        <v>2301</v>
      </c>
      <c r="G2316">
        <v>-34.893962309999999</v>
      </c>
      <c r="H2316">
        <v>118.33339290000001</v>
      </c>
      <c r="I2316" t="s">
        <v>2332</v>
      </c>
      <c r="J2316" t="s">
        <v>2248</v>
      </c>
      <c r="K2316">
        <v>50</v>
      </c>
      <c r="L2316">
        <v>51</v>
      </c>
      <c r="N2316">
        <v>1</v>
      </c>
      <c r="O2316">
        <v>1.3444</v>
      </c>
      <c r="R2316">
        <v>1.2446999999999999</v>
      </c>
    </row>
    <row r="2317" spans="1:18">
      <c r="A2317" t="s">
        <v>2083</v>
      </c>
      <c r="B2317" t="s">
        <v>2082</v>
      </c>
      <c r="D2317">
        <v>2021</v>
      </c>
      <c r="E2317" t="s">
        <v>2164</v>
      </c>
      <c r="F2317" t="s">
        <v>2301</v>
      </c>
      <c r="G2317">
        <v>-34.893962309999999</v>
      </c>
      <c r="H2317">
        <v>118.33339290000001</v>
      </c>
      <c r="I2317" t="s">
        <v>2332</v>
      </c>
      <c r="J2317" t="s">
        <v>2248</v>
      </c>
      <c r="K2317">
        <v>51</v>
      </c>
      <c r="L2317">
        <v>52</v>
      </c>
      <c r="N2317">
        <v>1</v>
      </c>
      <c r="O2317">
        <v>1.0430999999999999</v>
      </c>
      <c r="R2317">
        <v>0.82079999999999997</v>
      </c>
    </row>
    <row r="2318" spans="1:18">
      <c r="A2318" t="s">
        <v>2083</v>
      </c>
      <c r="B2318" t="s">
        <v>2082</v>
      </c>
      <c r="D2318">
        <v>2021</v>
      </c>
      <c r="E2318" t="s">
        <v>2164</v>
      </c>
      <c r="F2318" t="s">
        <v>2301</v>
      </c>
      <c r="G2318">
        <v>-34.893962309999999</v>
      </c>
      <c r="H2318">
        <v>118.33339290000001</v>
      </c>
      <c r="I2318" t="s">
        <v>2332</v>
      </c>
      <c r="J2318" t="s">
        <v>2248</v>
      </c>
      <c r="K2318">
        <v>52</v>
      </c>
      <c r="L2318">
        <v>57</v>
      </c>
      <c r="N2318">
        <v>5</v>
      </c>
      <c r="O2318">
        <v>1.4505999999999999</v>
      </c>
      <c r="R2318">
        <v>0.48780000000000001</v>
      </c>
    </row>
    <row r="2319" spans="1:18">
      <c r="A2319" t="s">
        <v>2083</v>
      </c>
      <c r="B2319" t="s">
        <v>2082</v>
      </c>
      <c r="D2319">
        <v>2021</v>
      </c>
      <c r="E2319" t="s">
        <v>2164</v>
      </c>
      <c r="F2319" t="s">
        <v>2301</v>
      </c>
      <c r="G2319">
        <v>-34.893962309999999</v>
      </c>
      <c r="H2319">
        <v>118.33339290000001</v>
      </c>
      <c r="I2319" t="s">
        <v>2332</v>
      </c>
      <c r="J2319" t="s">
        <v>2248</v>
      </c>
      <c r="K2319">
        <v>57</v>
      </c>
      <c r="L2319">
        <v>62</v>
      </c>
      <c r="N2319">
        <v>5</v>
      </c>
      <c r="O2319">
        <v>1.3563000000000001</v>
      </c>
      <c r="R2319">
        <v>0.57850000000000001</v>
      </c>
    </row>
    <row r="2320" spans="1:18">
      <c r="A2320" t="s">
        <v>2083</v>
      </c>
      <c r="B2320" t="s">
        <v>2082</v>
      </c>
      <c r="D2320">
        <v>2021</v>
      </c>
      <c r="E2320" t="s">
        <v>2164</v>
      </c>
      <c r="F2320" t="s">
        <v>2301</v>
      </c>
      <c r="G2320">
        <v>-34.893962309999999</v>
      </c>
      <c r="H2320">
        <v>118.33339290000001</v>
      </c>
      <c r="I2320" t="s">
        <v>2332</v>
      </c>
      <c r="J2320" t="s">
        <v>2248</v>
      </c>
      <c r="K2320">
        <v>62</v>
      </c>
      <c r="L2320">
        <v>67</v>
      </c>
      <c r="N2320">
        <v>5</v>
      </c>
      <c r="O2320">
        <v>1.2096</v>
      </c>
      <c r="R2320">
        <v>0.86099999999999999</v>
      </c>
    </row>
    <row r="2321" spans="1:18">
      <c r="A2321" t="s">
        <v>2083</v>
      </c>
      <c r="B2321" t="s">
        <v>2082</v>
      </c>
      <c r="D2321">
        <v>2021</v>
      </c>
      <c r="E2321" t="s">
        <v>2164</v>
      </c>
      <c r="F2321" t="s">
        <v>2301</v>
      </c>
      <c r="G2321">
        <v>-34.893883590000002</v>
      </c>
      <c r="H2321">
        <v>118.3333164</v>
      </c>
      <c r="I2321" t="s">
        <v>2332</v>
      </c>
      <c r="J2321" t="s">
        <v>2247</v>
      </c>
      <c r="K2321">
        <v>0</v>
      </c>
      <c r="L2321">
        <v>1</v>
      </c>
      <c r="N2321">
        <v>1</v>
      </c>
      <c r="O2321">
        <v>1.0187999999999999</v>
      </c>
      <c r="R2321">
        <v>0.7077</v>
      </c>
    </row>
    <row r="2322" spans="1:18">
      <c r="A2322" t="s">
        <v>2083</v>
      </c>
      <c r="B2322" t="s">
        <v>2082</v>
      </c>
      <c r="D2322">
        <v>2021</v>
      </c>
      <c r="E2322" t="s">
        <v>2164</v>
      </c>
      <c r="F2322" t="s">
        <v>2301</v>
      </c>
      <c r="G2322">
        <v>-34.893883590000002</v>
      </c>
      <c r="H2322">
        <v>118.3333164</v>
      </c>
      <c r="I2322" t="s">
        <v>2332</v>
      </c>
      <c r="J2322" t="s">
        <v>2247</v>
      </c>
      <c r="K2322">
        <v>1</v>
      </c>
      <c r="L2322">
        <v>2</v>
      </c>
      <c r="N2322">
        <v>1</v>
      </c>
      <c r="O2322">
        <v>0.74970000000000003</v>
      </c>
      <c r="R2322">
        <v>0.89759999999999995</v>
      </c>
    </row>
    <row r="2323" spans="1:18">
      <c r="A2323" t="s">
        <v>2083</v>
      </c>
      <c r="B2323" t="s">
        <v>2082</v>
      </c>
      <c r="D2323">
        <v>2021</v>
      </c>
      <c r="E2323" t="s">
        <v>2164</v>
      </c>
      <c r="F2323" t="s">
        <v>2301</v>
      </c>
      <c r="G2323">
        <v>-34.893883590000002</v>
      </c>
      <c r="H2323">
        <v>118.3333164</v>
      </c>
      <c r="I2323" t="s">
        <v>2332</v>
      </c>
      <c r="J2323" t="s">
        <v>2247</v>
      </c>
      <c r="K2323">
        <v>2</v>
      </c>
      <c r="L2323">
        <v>5</v>
      </c>
      <c r="N2323">
        <v>3</v>
      </c>
      <c r="O2323">
        <v>1.0508999999999999</v>
      </c>
      <c r="R2323">
        <v>0.62790000000000001</v>
      </c>
    </row>
    <row r="2324" spans="1:18">
      <c r="A2324" t="s">
        <v>2083</v>
      </c>
      <c r="B2324" t="s">
        <v>2082</v>
      </c>
      <c r="D2324">
        <v>2021</v>
      </c>
      <c r="E2324" t="s">
        <v>2164</v>
      </c>
      <c r="F2324" t="s">
        <v>2301</v>
      </c>
      <c r="G2324">
        <v>-34.893883590000002</v>
      </c>
      <c r="H2324">
        <v>118.3333164</v>
      </c>
      <c r="I2324" t="s">
        <v>2332</v>
      </c>
      <c r="J2324" t="s">
        <v>2247</v>
      </c>
      <c r="K2324">
        <v>5</v>
      </c>
      <c r="L2324">
        <v>10</v>
      </c>
      <c r="N2324">
        <v>5</v>
      </c>
      <c r="O2324">
        <v>0.60189999999999999</v>
      </c>
      <c r="R2324">
        <v>3.2378</v>
      </c>
    </row>
    <row r="2325" spans="1:18">
      <c r="A2325" t="s">
        <v>2083</v>
      </c>
      <c r="B2325" t="s">
        <v>2082</v>
      </c>
      <c r="D2325">
        <v>2021</v>
      </c>
      <c r="E2325" t="s">
        <v>2164</v>
      </c>
      <c r="F2325" t="s">
        <v>2301</v>
      </c>
      <c r="G2325">
        <v>-34.893883590000002</v>
      </c>
      <c r="H2325">
        <v>118.3333164</v>
      </c>
      <c r="I2325" t="s">
        <v>2332</v>
      </c>
      <c r="J2325" t="s">
        <v>2247</v>
      </c>
      <c r="K2325">
        <v>10</v>
      </c>
      <c r="L2325">
        <v>11</v>
      </c>
      <c r="N2325">
        <v>1</v>
      </c>
      <c r="O2325">
        <v>0.63339999999999996</v>
      </c>
      <c r="R2325">
        <v>2.4388000000000001</v>
      </c>
    </row>
    <row r="2326" spans="1:18">
      <c r="A2326" t="s">
        <v>2083</v>
      </c>
      <c r="B2326" t="s">
        <v>2082</v>
      </c>
      <c r="D2326">
        <v>2021</v>
      </c>
      <c r="E2326" t="s">
        <v>2164</v>
      </c>
      <c r="F2326" t="s">
        <v>2301</v>
      </c>
      <c r="G2326">
        <v>-34.893883590000002</v>
      </c>
      <c r="H2326">
        <v>118.3333164</v>
      </c>
      <c r="I2326" t="s">
        <v>2332</v>
      </c>
      <c r="J2326" t="s">
        <v>2247</v>
      </c>
      <c r="K2326">
        <v>11</v>
      </c>
      <c r="L2326">
        <v>12</v>
      </c>
      <c r="N2326">
        <v>1</v>
      </c>
      <c r="O2326">
        <v>0.63339999999999996</v>
      </c>
      <c r="R2326">
        <v>2.4388000000000001</v>
      </c>
    </row>
    <row r="2327" spans="1:18">
      <c r="A2327" t="s">
        <v>2083</v>
      </c>
      <c r="B2327" t="s">
        <v>2082</v>
      </c>
      <c r="D2327">
        <v>2021</v>
      </c>
      <c r="E2327" t="s">
        <v>2164</v>
      </c>
      <c r="F2327" t="s">
        <v>2301</v>
      </c>
      <c r="G2327">
        <v>-34.893883590000002</v>
      </c>
      <c r="H2327">
        <v>118.3333164</v>
      </c>
      <c r="I2327" t="s">
        <v>2332</v>
      </c>
      <c r="J2327" t="s">
        <v>2247</v>
      </c>
      <c r="K2327">
        <v>12</v>
      </c>
      <c r="L2327">
        <v>13</v>
      </c>
      <c r="N2327">
        <v>1</v>
      </c>
      <c r="O2327">
        <v>0.63339999999999996</v>
      </c>
      <c r="R2327">
        <v>2.4388000000000001</v>
      </c>
    </row>
    <row r="2328" spans="1:18">
      <c r="A2328" t="s">
        <v>2083</v>
      </c>
      <c r="B2328" t="s">
        <v>2082</v>
      </c>
      <c r="D2328">
        <v>2021</v>
      </c>
      <c r="E2328" t="s">
        <v>2164</v>
      </c>
      <c r="F2328" t="s">
        <v>2301</v>
      </c>
      <c r="G2328">
        <v>-34.893883590000002</v>
      </c>
      <c r="H2328">
        <v>118.3333164</v>
      </c>
      <c r="I2328" t="s">
        <v>2332</v>
      </c>
      <c r="J2328" t="s">
        <v>2247</v>
      </c>
      <c r="K2328">
        <v>13</v>
      </c>
      <c r="L2328">
        <v>14</v>
      </c>
      <c r="N2328">
        <v>1</v>
      </c>
      <c r="O2328">
        <v>0.63339999999999996</v>
      </c>
      <c r="R2328">
        <v>2.4388000000000001</v>
      </c>
    </row>
    <row r="2329" spans="1:18">
      <c r="A2329" t="s">
        <v>2083</v>
      </c>
      <c r="B2329" t="s">
        <v>2082</v>
      </c>
      <c r="D2329">
        <v>2021</v>
      </c>
      <c r="E2329" t="s">
        <v>2164</v>
      </c>
      <c r="F2329" t="s">
        <v>2301</v>
      </c>
      <c r="G2329">
        <v>-34.893883590000002</v>
      </c>
      <c r="H2329">
        <v>118.3333164</v>
      </c>
      <c r="I2329" t="s">
        <v>2332</v>
      </c>
      <c r="J2329" t="s">
        <v>2247</v>
      </c>
      <c r="K2329">
        <v>14</v>
      </c>
      <c r="L2329">
        <v>15</v>
      </c>
      <c r="N2329">
        <v>1</v>
      </c>
      <c r="O2329">
        <v>0.66490000000000005</v>
      </c>
      <c r="R2329">
        <v>1.6397999999999999</v>
      </c>
    </row>
    <row r="2330" spans="1:18">
      <c r="A2330" t="s">
        <v>2083</v>
      </c>
      <c r="B2330" t="s">
        <v>2082</v>
      </c>
      <c r="D2330">
        <v>2021</v>
      </c>
      <c r="E2330" t="s">
        <v>2164</v>
      </c>
      <c r="F2330" t="s">
        <v>2301</v>
      </c>
      <c r="G2330">
        <v>-34.893883590000002</v>
      </c>
      <c r="H2330">
        <v>118.3333164</v>
      </c>
      <c r="I2330" t="s">
        <v>2332</v>
      </c>
      <c r="J2330" t="s">
        <v>2247</v>
      </c>
      <c r="K2330">
        <v>15</v>
      </c>
      <c r="L2330">
        <v>20</v>
      </c>
      <c r="N2330">
        <v>5</v>
      </c>
      <c r="O2330">
        <v>1.1006</v>
      </c>
      <c r="R2330">
        <v>0.86060000000000003</v>
      </c>
    </row>
    <row r="2331" spans="1:18">
      <c r="A2331" t="s">
        <v>2083</v>
      </c>
      <c r="B2331" t="s">
        <v>2082</v>
      </c>
      <c r="D2331">
        <v>2021</v>
      </c>
      <c r="E2331" t="s">
        <v>2164</v>
      </c>
      <c r="F2331" t="s">
        <v>2301</v>
      </c>
      <c r="G2331">
        <v>-34.893883590000002</v>
      </c>
      <c r="H2331">
        <v>118.3333164</v>
      </c>
      <c r="I2331" t="s">
        <v>2332</v>
      </c>
      <c r="J2331" t="s">
        <v>2247</v>
      </c>
      <c r="K2331">
        <v>20</v>
      </c>
      <c r="L2331">
        <v>25</v>
      </c>
      <c r="N2331">
        <v>5</v>
      </c>
      <c r="O2331">
        <v>1.6072</v>
      </c>
      <c r="R2331">
        <v>0.95679999999999998</v>
      </c>
    </row>
    <row r="2332" spans="1:18">
      <c r="A2332" t="s">
        <v>2083</v>
      </c>
      <c r="B2332" t="s">
        <v>2082</v>
      </c>
      <c r="D2332">
        <v>2021</v>
      </c>
      <c r="E2332" t="s">
        <v>2164</v>
      </c>
      <c r="F2332" t="s">
        <v>2301</v>
      </c>
      <c r="G2332">
        <v>-34.893883590000002</v>
      </c>
      <c r="H2332">
        <v>118.3333164</v>
      </c>
      <c r="I2332" t="s">
        <v>2332</v>
      </c>
      <c r="J2332" t="s">
        <v>2247</v>
      </c>
      <c r="K2332">
        <v>25</v>
      </c>
      <c r="L2332">
        <v>30</v>
      </c>
      <c r="N2332">
        <v>5</v>
      </c>
      <c r="O2332">
        <v>1.6274999999999999</v>
      </c>
      <c r="R2332">
        <v>1.8620000000000001</v>
      </c>
    </row>
    <row r="2333" spans="1:18">
      <c r="A2333" t="s">
        <v>2083</v>
      </c>
      <c r="B2333" t="s">
        <v>2082</v>
      </c>
      <c r="D2333">
        <v>2021</v>
      </c>
      <c r="E2333" t="s">
        <v>2164</v>
      </c>
      <c r="F2333" t="s">
        <v>2301</v>
      </c>
      <c r="G2333">
        <v>-34.893883590000002</v>
      </c>
      <c r="H2333">
        <v>118.3333164</v>
      </c>
      <c r="I2333" t="s">
        <v>2332</v>
      </c>
      <c r="J2333" t="s">
        <v>2247</v>
      </c>
      <c r="K2333">
        <v>30</v>
      </c>
      <c r="L2333">
        <v>40</v>
      </c>
      <c r="N2333">
        <v>10</v>
      </c>
      <c r="O2333">
        <v>1.8159000000000001</v>
      </c>
      <c r="R2333">
        <v>0.53120000000000001</v>
      </c>
    </row>
    <row r="2334" spans="1:18">
      <c r="A2334" t="s">
        <v>2083</v>
      </c>
      <c r="B2334" t="s">
        <v>2082</v>
      </c>
      <c r="D2334">
        <v>2021</v>
      </c>
      <c r="E2334" t="s">
        <v>2164</v>
      </c>
      <c r="F2334" t="s">
        <v>2301</v>
      </c>
      <c r="G2334">
        <v>-34.893883590000002</v>
      </c>
      <c r="H2334">
        <v>118.3333164</v>
      </c>
      <c r="I2334" t="s">
        <v>2332</v>
      </c>
      <c r="J2334" t="s">
        <v>2247</v>
      </c>
      <c r="K2334">
        <v>40</v>
      </c>
      <c r="L2334">
        <v>50</v>
      </c>
      <c r="N2334">
        <v>10</v>
      </c>
      <c r="O2334">
        <v>1.4671000000000001</v>
      </c>
      <c r="R2334">
        <v>1.7871999999999999</v>
      </c>
    </row>
    <row r="2335" spans="1:18">
      <c r="A2335" t="s">
        <v>2083</v>
      </c>
      <c r="B2335" t="s">
        <v>2082</v>
      </c>
      <c r="D2335">
        <v>2021</v>
      </c>
      <c r="E2335" t="s">
        <v>2164</v>
      </c>
      <c r="F2335" t="s">
        <v>2301</v>
      </c>
      <c r="G2335">
        <v>-34.893883590000002</v>
      </c>
      <c r="H2335">
        <v>118.3333164</v>
      </c>
      <c r="I2335" t="s">
        <v>2332</v>
      </c>
      <c r="J2335" t="s">
        <v>2247</v>
      </c>
      <c r="K2335">
        <v>50</v>
      </c>
      <c r="L2335">
        <v>55</v>
      </c>
      <c r="N2335">
        <v>5</v>
      </c>
      <c r="O2335">
        <v>1.0283</v>
      </c>
      <c r="R2335">
        <v>1.3156000000000001</v>
      </c>
    </row>
    <row r="2336" spans="1:18">
      <c r="A2336" t="s">
        <v>2083</v>
      </c>
      <c r="B2336" t="s">
        <v>2082</v>
      </c>
      <c r="D2336">
        <v>2021</v>
      </c>
      <c r="E2336" t="s">
        <v>2164</v>
      </c>
      <c r="F2336" t="s">
        <v>2301</v>
      </c>
      <c r="G2336">
        <v>-34.893883590000002</v>
      </c>
      <c r="H2336">
        <v>118.3333164</v>
      </c>
      <c r="I2336" t="s">
        <v>2332</v>
      </c>
      <c r="J2336" t="s">
        <v>2247</v>
      </c>
      <c r="K2336">
        <v>55</v>
      </c>
      <c r="L2336">
        <v>60</v>
      </c>
      <c r="N2336">
        <v>5</v>
      </c>
      <c r="O2336">
        <v>0.98670000000000002</v>
      </c>
      <c r="R2336">
        <v>0.79700000000000004</v>
      </c>
    </row>
    <row r="2337" spans="1:18">
      <c r="A2337" t="s">
        <v>2083</v>
      </c>
      <c r="B2337" t="s">
        <v>2082</v>
      </c>
      <c r="D2337">
        <v>2021</v>
      </c>
      <c r="E2337" t="s">
        <v>2164</v>
      </c>
      <c r="F2337" t="s">
        <v>2301</v>
      </c>
      <c r="G2337">
        <v>-34.893883590000002</v>
      </c>
      <c r="H2337">
        <v>118.3333164</v>
      </c>
      <c r="I2337" t="s">
        <v>2332</v>
      </c>
      <c r="J2337" t="s">
        <v>2247</v>
      </c>
      <c r="K2337">
        <v>60</v>
      </c>
      <c r="L2337">
        <v>65</v>
      </c>
      <c r="N2337">
        <v>5</v>
      </c>
      <c r="O2337">
        <v>1.3448</v>
      </c>
      <c r="R2337">
        <v>1.3419000000000001</v>
      </c>
    </row>
    <row r="2338" spans="1:18">
      <c r="A2338" t="s">
        <v>2083</v>
      </c>
      <c r="B2338" t="s">
        <v>2082</v>
      </c>
      <c r="D2338">
        <v>2021</v>
      </c>
      <c r="E2338" t="s">
        <v>2128</v>
      </c>
      <c r="F2338" t="s">
        <v>2301</v>
      </c>
      <c r="G2338">
        <v>-34.982849999999999</v>
      </c>
      <c r="H2338">
        <v>117.97498330000001</v>
      </c>
      <c r="I2338" t="s">
        <v>2332</v>
      </c>
      <c r="J2338" t="s">
        <v>2246</v>
      </c>
      <c r="K2338">
        <v>0</v>
      </c>
      <c r="L2338">
        <v>1</v>
      </c>
      <c r="N2338">
        <v>1</v>
      </c>
      <c r="O2338">
        <v>0.3382</v>
      </c>
      <c r="R2338">
        <v>1.4179999999999999</v>
      </c>
    </row>
    <row r="2339" spans="1:18">
      <c r="A2339" t="s">
        <v>2083</v>
      </c>
      <c r="B2339" t="s">
        <v>2082</v>
      </c>
      <c r="D2339">
        <v>2021</v>
      </c>
      <c r="E2339" t="s">
        <v>2128</v>
      </c>
      <c r="F2339" t="s">
        <v>2301</v>
      </c>
      <c r="G2339">
        <v>-34.982849999999999</v>
      </c>
      <c r="H2339">
        <v>117.97498330000001</v>
      </c>
      <c r="I2339" t="s">
        <v>2332</v>
      </c>
      <c r="J2339" t="s">
        <v>2246</v>
      </c>
      <c r="K2339">
        <v>1</v>
      </c>
      <c r="L2339">
        <v>2</v>
      </c>
      <c r="N2339">
        <v>1</v>
      </c>
      <c r="O2339">
        <v>0.41589999999999999</v>
      </c>
      <c r="R2339">
        <v>2.8126000000000002</v>
      </c>
    </row>
    <row r="2340" spans="1:18">
      <c r="A2340" t="s">
        <v>2083</v>
      </c>
      <c r="B2340" t="s">
        <v>2082</v>
      </c>
      <c r="D2340">
        <v>2021</v>
      </c>
      <c r="E2340" t="s">
        <v>2128</v>
      </c>
      <c r="F2340" t="s">
        <v>2301</v>
      </c>
      <c r="G2340">
        <v>-34.982849999999999</v>
      </c>
      <c r="H2340">
        <v>117.97498330000001</v>
      </c>
      <c r="I2340" t="s">
        <v>2332</v>
      </c>
      <c r="J2340" t="s">
        <v>2246</v>
      </c>
      <c r="K2340">
        <v>2</v>
      </c>
      <c r="L2340">
        <v>5</v>
      </c>
      <c r="N2340">
        <v>3</v>
      </c>
      <c r="O2340">
        <v>0.39910000000000001</v>
      </c>
      <c r="R2340">
        <v>3.6899000000000002</v>
      </c>
    </row>
    <row r="2341" spans="1:18">
      <c r="A2341" t="s">
        <v>2083</v>
      </c>
      <c r="B2341" t="s">
        <v>2082</v>
      </c>
      <c r="D2341">
        <v>2021</v>
      </c>
      <c r="E2341" t="s">
        <v>2128</v>
      </c>
      <c r="F2341" t="s">
        <v>2301</v>
      </c>
      <c r="G2341">
        <v>-34.982849999999999</v>
      </c>
      <c r="H2341">
        <v>117.97498330000001</v>
      </c>
      <c r="I2341" t="s">
        <v>2332</v>
      </c>
      <c r="J2341" t="s">
        <v>2246</v>
      </c>
      <c r="K2341">
        <v>5</v>
      </c>
      <c r="L2341">
        <v>10</v>
      </c>
      <c r="N2341">
        <v>5</v>
      </c>
      <c r="O2341">
        <v>0.53029999999999999</v>
      </c>
      <c r="R2341">
        <v>2.8797999999999999</v>
      </c>
    </row>
    <row r="2342" spans="1:18">
      <c r="A2342" t="s">
        <v>2083</v>
      </c>
      <c r="B2342" t="s">
        <v>2082</v>
      </c>
      <c r="D2342">
        <v>2021</v>
      </c>
      <c r="E2342" t="s">
        <v>2128</v>
      </c>
      <c r="F2342" t="s">
        <v>2301</v>
      </c>
      <c r="G2342">
        <v>-34.982849999999999</v>
      </c>
      <c r="H2342">
        <v>117.97498330000001</v>
      </c>
      <c r="I2342" t="s">
        <v>2332</v>
      </c>
      <c r="J2342" t="s">
        <v>2246</v>
      </c>
      <c r="K2342">
        <v>10</v>
      </c>
      <c r="L2342">
        <v>15</v>
      </c>
      <c r="N2342">
        <v>5</v>
      </c>
      <c r="O2342">
        <v>0.50860000000000005</v>
      </c>
      <c r="R2342">
        <v>3.0623999999999998</v>
      </c>
    </row>
    <row r="2343" spans="1:18">
      <c r="A2343" t="s">
        <v>2083</v>
      </c>
      <c r="B2343" t="s">
        <v>2082</v>
      </c>
      <c r="D2343">
        <v>2021</v>
      </c>
      <c r="E2343" t="s">
        <v>2128</v>
      </c>
      <c r="F2343" t="s">
        <v>2301</v>
      </c>
      <c r="G2343">
        <v>-34.982849999999999</v>
      </c>
      <c r="H2343">
        <v>117.97498330000001</v>
      </c>
      <c r="I2343" t="s">
        <v>2332</v>
      </c>
      <c r="J2343" t="s">
        <v>2246</v>
      </c>
      <c r="K2343">
        <v>15</v>
      </c>
      <c r="L2343">
        <v>20</v>
      </c>
      <c r="N2343">
        <v>5</v>
      </c>
      <c r="O2343">
        <v>0.63</v>
      </c>
      <c r="R2343">
        <v>2.9817999999999998</v>
      </c>
    </row>
    <row r="2344" spans="1:18">
      <c r="A2344" t="s">
        <v>2083</v>
      </c>
      <c r="B2344" t="s">
        <v>2082</v>
      </c>
      <c r="D2344">
        <v>2021</v>
      </c>
      <c r="E2344" t="s">
        <v>2128</v>
      </c>
      <c r="F2344" t="s">
        <v>2301</v>
      </c>
      <c r="G2344">
        <v>-34.982849999999999</v>
      </c>
      <c r="H2344">
        <v>117.97498330000001</v>
      </c>
      <c r="I2344" t="s">
        <v>2332</v>
      </c>
      <c r="J2344" t="s">
        <v>2246</v>
      </c>
      <c r="K2344">
        <v>20</v>
      </c>
      <c r="L2344">
        <v>25</v>
      </c>
      <c r="N2344">
        <v>5</v>
      </c>
      <c r="O2344">
        <v>0.59450000000000003</v>
      </c>
      <c r="R2344">
        <v>1.5625</v>
      </c>
    </row>
    <row r="2345" spans="1:18">
      <c r="A2345" t="s">
        <v>2083</v>
      </c>
      <c r="B2345" t="s">
        <v>2082</v>
      </c>
      <c r="D2345">
        <v>2021</v>
      </c>
      <c r="E2345" t="s">
        <v>2128</v>
      </c>
      <c r="F2345" t="s">
        <v>2301</v>
      </c>
      <c r="G2345">
        <v>-34.982849999999999</v>
      </c>
      <c r="H2345">
        <v>117.97498330000001</v>
      </c>
      <c r="I2345" t="s">
        <v>2332</v>
      </c>
      <c r="J2345" t="s">
        <v>2246</v>
      </c>
      <c r="K2345">
        <v>25</v>
      </c>
      <c r="L2345">
        <v>30</v>
      </c>
      <c r="N2345">
        <v>5</v>
      </c>
      <c r="O2345">
        <v>0.58840000000000003</v>
      </c>
      <c r="R2345">
        <v>2.8471000000000002</v>
      </c>
    </row>
    <row r="2346" spans="1:18">
      <c r="A2346" t="s">
        <v>2083</v>
      </c>
      <c r="B2346" t="s">
        <v>2082</v>
      </c>
      <c r="D2346">
        <v>2021</v>
      </c>
      <c r="E2346" t="s">
        <v>2128</v>
      </c>
      <c r="F2346" t="s">
        <v>2301</v>
      </c>
      <c r="G2346">
        <v>-34.982849999999999</v>
      </c>
      <c r="H2346">
        <v>117.97498330000001</v>
      </c>
      <c r="I2346" t="s">
        <v>2332</v>
      </c>
      <c r="J2346" t="s">
        <v>2246</v>
      </c>
      <c r="K2346">
        <v>30</v>
      </c>
      <c r="L2346">
        <v>40</v>
      </c>
      <c r="N2346">
        <v>10</v>
      </c>
      <c r="O2346">
        <v>0.98380000000000001</v>
      </c>
      <c r="R2346">
        <v>1.3953</v>
      </c>
    </row>
    <row r="2347" spans="1:18">
      <c r="A2347" t="s">
        <v>2083</v>
      </c>
      <c r="B2347" t="s">
        <v>2082</v>
      </c>
      <c r="D2347">
        <v>2021</v>
      </c>
      <c r="E2347" t="s">
        <v>2128</v>
      </c>
      <c r="F2347" t="s">
        <v>2301</v>
      </c>
      <c r="G2347">
        <v>-34.982849999999999</v>
      </c>
      <c r="H2347">
        <v>117.97498330000001</v>
      </c>
      <c r="I2347" t="s">
        <v>2332</v>
      </c>
      <c r="J2347" t="s">
        <v>2246</v>
      </c>
      <c r="K2347">
        <v>40</v>
      </c>
      <c r="L2347">
        <v>50</v>
      </c>
      <c r="N2347">
        <v>10</v>
      </c>
      <c r="O2347">
        <v>0.19489999999999999</v>
      </c>
      <c r="R2347">
        <v>3.8445999999999998</v>
      </c>
    </row>
    <row r="2348" spans="1:18">
      <c r="A2348" t="s">
        <v>2083</v>
      </c>
      <c r="B2348" t="s">
        <v>2082</v>
      </c>
      <c r="D2348">
        <v>2021</v>
      </c>
      <c r="E2348" t="s">
        <v>2128</v>
      </c>
      <c r="F2348" t="s">
        <v>2301</v>
      </c>
      <c r="G2348">
        <v>-34.982849999999999</v>
      </c>
      <c r="H2348">
        <v>117.97498330000001</v>
      </c>
      <c r="I2348" t="s">
        <v>2332</v>
      </c>
      <c r="J2348" t="s">
        <v>2246</v>
      </c>
      <c r="K2348">
        <v>50</v>
      </c>
      <c r="L2348">
        <v>55</v>
      </c>
      <c r="N2348">
        <v>5</v>
      </c>
      <c r="O2348">
        <v>0.62860000000000005</v>
      </c>
      <c r="R2348">
        <v>2.1541999999999999</v>
      </c>
    </row>
    <row r="2349" spans="1:18">
      <c r="A2349" t="s">
        <v>2083</v>
      </c>
      <c r="B2349" t="s">
        <v>2082</v>
      </c>
      <c r="D2349">
        <v>2021</v>
      </c>
      <c r="E2349" t="s">
        <v>2128</v>
      </c>
      <c r="F2349" t="s">
        <v>2301</v>
      </c>
      <c r="G2349">
        <v>-34.982849999999999</v>
      </c>
      <c r="H2349">
        <v>117.97498330000001</v>
      </c>
      <c r="I2349" t="s">
        <v>2332</v>
      </c>
      <c r="J2349" t="s">
        <v>2246</v>
      </c>
      <c r="K2349">
        <v>55</v>
      </c>
      <c r="L2349">
        <v>60</v>
      </c>
      <c r="N2349">
        <v>5</v>
      </c>
      <c r="O2349">
        <v>0.63060000000000005</v>
      </c>
      <c r="R2349">
        <v>2.3866000000000001</v>
      </c>
    </row>
    <row r="2350" spans="1:18">
      <c r="A2350" t="s">
        <v>2083</v>
      </c>
      <c r="B2350" t="s">
        <v>2082</v>
      </c>
      <c r="D2350">
        <v>2021</v>
      </c>
      <c r="E2350" t="s">
        <v>2128</v>
      </c>
      <c r="F2350" t="s">
        <v>2301</v>
      </c>
      <c r="G2350">
        <v>-34.982849999999999</v>
      </c>
      <c r="H2350">
        <v>117.97498330000001</v>
      </c>
      <c r="I2350" t="s">
        <v>2332</v>
      </c>
      <c r="J2350" t="s">
        <v>2246</v>
      </c>
      <c r="K2350">
        <v>60</v>
      </c>
      <c r="L2350">
        <v>65</v>
      </c>
      <c r="N2350">
        <v>5</v>
      </c>
      <c r="O2350">
        <v>0.52790000000000004</v>
      </c>
      <c r="R2350">
        <v>2.3041999999999998</v>
      </c>
    </row>
    <row r="2351" spans="1:18">
      <c r="A2351" t="s">
        <v>2083</v>
      </c>
      <c r="B2351" t="s">
        <v>2082</v>
      </c>
      <c r="D2351">
        <v>2021</v>
      </c>
      <c r="E2351" t="s">
        <v>2128</v>
      </c>
      <c r="F2351" t="s">
        <v>2301</v>
      </c>
      <c r="G2351">
        <v>-34.893883590000002</v>
      </c>
      <c r="H2351">
        <v>118.3333164</v>
      </c>
      <c r="I2351" t="s">
        <v>2332</v>
      </c>
      <c r="J2351" t="s">
        <v>2245</v>
      </c>
      <c r="K2351">
        <v>0</v>
      </c>
      <c r="L2351">
        <v>1</v>
      </c>
      <c r="N2351">
        <v>1</v>
      </c>
      <c r="O2351">
        <v>0.47820000000000001</v>
      </c>
      <c r="R2351">
        <v>2.2494999999999998</v>
      </c>
    </row>
    <row r="2352" spans="1:18">
      <c r="A2352" t="s">
        <v>2083</v>
      </c>
      <c r="B2352" t="s">
        <v>2082</v>
      </c>
      <c r="D2352">
        <v>2021</v>
      </c>
      <c r="E2352" t="s">
        <v>2128</v>
      </c>
      <c r="F2352" t="s">
        <v>2301</v>
      </c>
      <c r="G2352">
        <v>-34.893883590000002</v>
      </c>
      <c r="H2352">
        <v>118.3333164</v>
      </c>
      <c r="I2352" t="s">
        <v>2332</v>
      </c>
      <c r="J2352" t="s">
        <v>2245</v>
      </c>
      <c r="K2352">
        <v>1</v>
      </c>
      <c r="L2352">
        <v>2</v>
      </c>
      <c r="N2352">
        <v>1</v>
      </c>
      <c r="O2352">
        <v>0.46889999999999998</v>
      </c>
      <c r="R2352">
        <v>1.6571</v>
      </c>
    </row>
    <row r="2353" spans="1:18">
      <c r="A2353" t="s">
        <v>2083</v>
      </c>
      <c r="B2353" t="s">
        <v>2082</v>
      </c>
      <c r="D2353">
        <v>2021</v>
      </c>
      <c r="E2353" t="s">
        <v>2128</v>
      </c>
      <c r="F2353" t="s">
        <v>2301</v>
      </c>
      <c r="G2353">
        <v>-34.893883590000002</v>
      </c>
      <c r="H2353">
        <v>118.3333164</v>
      </c>
      <c r="I2353" t="s">
        <v>2332</v>
      </c>
      <c r="J2353" t="s">
        <v>2245</v>
      </c>
      <c r="K2353">
        <v>2</v>
      </c>
      <c r="L2353">
        <v>5</v>
      </c>
      <c r="N2353">
        <v>3</v>
      </c>
      <c r="O2353">
        <v>0.68269999999999997</v>
      </c>
      <c r="R2353">
        <v>1.0185999999999999</v>
      </c>
    </row>
    <row r="2354" spans="1:18">
      <c r="A2354" t="s">
        <v>2083</v>
      </c>
      <c r="B2354" t="s">
        <v>2082</v>
      </c>
      <c r="D2354">
        <v>2021</v>
      </c>
      <c r="E2354" t="s">
        <v>2128</v>
      </c>
      <c r="F2354" t="s">
        <v>2301</v>
      </c>
      <c r="G2354">
        <v>-34.893883590000002</v>
      </c>
      <c r="H2354">
        <v>118.3333164</v>
      </c>
      <c r="I2354" t="s">
        <v>2332</v>
      </c>
      <c r="J2354" t="s">
        <v>2245</v>
      </c>
      <c r="K2354">
        <v>5</v>
      </c>
      <c r="L2354">
        <v>10</v>
      </c>
      <c r="N2354">
        <v>5</v>
      </c>
      <c r="O2354">
        <v>0.4239</v>
      </c>
      <c r="R2354">
        <v>2.2075</v>
      </c>
    </row>
    <row r="2355" spans="1:18">
      <c r="A2355" t="s">
        <v>2083</v>
      </c>
      <c r="B2355" t="s">
        <v>2082</v>
      </c>
      <c r="D2355">
        <v>2021</v>
      </c>
      <c r="E2355" t="s">
        <v>2128</v>
      </c>
      <c r="F2355" t="s">
        <v>2301</v>
      </c>
      <c r="G2355">
        <v>-34.893883590000002</v>
      </c>
      <c r="H2355">
        <v>118.3333164</v>
      </c>
      <c r="I2355" t="s">
        <v>2332</v>
      </c>
      <c r="J2355" t="s">
        <v>2245</v>
      </c>
      <c r="K2355">
        <v>10</v>
      </c>
      <c r="L2355">
        <v>15</v>
      </c>
      <c r="N2355">
        <v>5</v>
      </c>
      <c r="O2355">
        <v>0.36130000000000001</v>
      </c>
      <c r="R2355">
        <v>3.7492000000000001</v>
      </c>
    </row>
    <row r="2356" spans="1:18">
      <c r="A2356" t="s">
        <v>2083</v>
      </c>
      <c r="B2356" t="s">
        <v>2082</v>
      </c>
      <c r="D2356">
        <v>2021</v>
      </c>
      <c r="E2356" t="s">
        <v>2128</v>
      </c>
      <c r="F2356" t="s">
        <v>2301</v>
      </c>
      <c r="G2356">
        <v>-34.893883590000002</v>
      </c>
      <c r="H2356">
        <v>118.3333164</v>
      </c>
      <c r="I2356" t="s">
        <v>2332</v>
      </c>
      <c r="J2356" t="s">
        <v>2245</v>
      </c>
      <c r="K2356">
        <v>15</v>
      </c>
      <c r="L2356">
        <v>20</v>
      </c>
      <c r="N2356">
        <v>5</v>
      </c>
      <c r="O2356">
        <v>0.4173</v>
      </c>
      <c r="R2356">
        <v>2.7646000000000002</v>
      </c>
    </row>
    <row r="2357" spans="1:18">
      <c r="A2357" t="s">
        <v>2083</v>
      </c>
      <c r="B2357" t="s">
        <v>2082</v>
      </c>
      <c r="D2357">
        <v>2021</v>
      </c>
      <c r="E2357" t="s">
        <v>2128</v>
      </c>
      <c r="F2357" t="s">
        <v>2301</v>
      </c>
      <c r="G2357">
        <v>-34.893883590000002</v>
      </c>
      <c r="H2357">
        <v>118.3333164</v>
      </c>
      <c r="I2357" t="s">
        <v>2332</v>
      </c>
      <c r="J2357" t="s">
        <v>2245</v>
      </c>
      <c r="K2357">
        <v>20</v>
      </c>
      <c r="L2357">
        <v>25</v>
      </c>
      <c r="N2357">
        <v>5</v>
      </c>
      <c r="O2357">
        <v>0.6109</v>
      </c>
      <c r="R2357">
        <v>3.2069000000000001</v>
      </c>
    </row>
    <row r="2358" spans="1:18">
      <c r="A2358" t="s">
        <v>2083</v>
      </c>
      <c r="B2358" t="s">
        <v>2082</v>
      </c>
      <c r="D2358">
        <v>2021</v>
      </c>
      <c r="E2358" t="s">
        <v>2128</v>
      </c>
      <c r="F2358" t="s">
        <v>2301</v>
      </c>
      <c r="G2358">
        <v>-34.893883590000002</v>
      </c>
      <c r="H2358">
        <v>118.3333164</v>
      </c>
      <c r="I2358" t="s">
        <v>2332</v>
      </c>
      <c r="J2358" t="s">
        <v>2245</v>
      </c>
      <c r="K2358">
        <v>25</v>
      </c>
      <c r="L2358">
        <v>30</v>
      </c>
      <c r="N2358">
        <v>5</v>
      </c>
      <c r="O2358">
        <v>0.65910000000000002</v>
      </c>
      <c r="R2358">
        <v>2.2667000000000002</v>
      </c>
    </row>
    <row r="2359" spans="1:18">
      <c r="A2359" t="s">
        <v>2083</v>
      </c>
      <c r="B2359" t="s">
        <v>2082</v>
      </c>
      <c r="D2359">
        <v>2021</v>
      </c>
      <c r="E2359" t="s">
        <v>2128</v>
      </c>
      <c r="F2359" t="s">
        <v>2301</v>
      </c>
      <c r="G2359">
        <v>-34.893883590000002</v>
      </c>
      <c r="H2359">
        <v>118.3333164</v>
      </c>
      <c r="I2359" t="s">
        <v>2332</v>
      </c>
      <c r="J2359" t="s">
        <v>2245</v>
      </c>
      <c r="K2359">
        <v>30</v>
      </c>
      <c r="L2359">
        <v>40</v>
      </c>
      <c r="N2359">
        <v>10</v>
      </c>
      <c r="O2359">
        <v>0.86580000000000001</v>
      </c>
      <c r="R2359">
        <v>2.4411999999999998</v>
      </c>
    </row>
    <row r="2360" spans="1:18">
      <c r="A2360" t="s">
        <v>2083</v>
      </c>
      <c r="B2360" t="s">
        <v>2082</v>
      </c>
      <c r="D2360">
        <v>2021</v>
      </c>
      <c r="E2360" t="s">
        <v>2128</v>
      </c>
      <c r="F2360" t="s">
        <v>2301</v>
      </c>
      <c r="G2360">
        <v>-34.893883590000002</v>
      </c>
      <c r="H2360">
        <v>118.3333164</v>
      </c>
      <c r="I2360" t="s">
        <v>2332</v>
      </c>
      <c r="J2360" t="s">
        <v>2245</v>
      </c>
      <c r="K2360">
        <v>40</v>
      </c>
      <c r="L2360">
        <v>50</v>
      </c>
      <c r="N2360">
        <v>10</v>
      </c>
      <c r="O2360">
        <v>0.65720000000000001</v>
      </c>
      <c r="R2360">
        <v>1.2626999999999999</v>
      </c>
    </row>
    <row r="2361" spans="1:18">
      <c r="A2361" t="s">
        <v>2083</v>
      </c>
      <c r="B2361" t="s">
        <v>2082</v>
      </c>
      <c r="D2361">
        <v>2021</v>
      </c>
      <c r="E2361" t="s">
        <v>2128</v>
      </c>
      <c r="F2361" t="s">
        <v>2301</v>
      </c>
      <c r="G2361">
        <v>-34.893883590000002</v>
      </c>
      <c r="H2361">
        <v>118.3333164</v>
      </c>
      <c r="I2361" t="s">
        <v>2332</v>
      </c>
      <c r="J2361" t="s">
        <v>2245</v>
      </c>
      <c r="K2361">
        <v>50</v>
      </c>
      <c r="L2361">
        <v>55</v>
      </c>
      <c r="N2361">
        <v>5</v>
      </c>
      <c r="O2361">
        <v>0.6452</v>
      </c>
      <c r="R2361">
        <v>1.4056999999999999</v>
      </c>
    </row>
    <row r="2362" spans="1:18">
      <c r="A2362" t="s">
        <v>2083</v>
      </c>
      <c r="B2362" t="s">
        <v>2082</v>
      </c>
      <c r="D2362">
        <v>2021</v>
      </c>
      <c r="E2362" t="s">
        <v>2128</v>
      </c>
      <c r="F2362" t="s">
        <v>2301</v>
      </c>
      <c r="G2362">
        <v>-34.893883590000002</v>
      </c>
      <c r="H2362">
        <v>118.3333164</v>
      </c>
      <c r="I2362" t="s">
        <v>2332</v>
      </c>
      <c r="J2362" t="s">
        <v>2245</v>
      </c>
      <c r="K2362">
        <v>55</v>
      </c>
      <c r="L2362">
        <v>60</v>
      </c>
      <c r="N2362">
        <v>5</v>
      </c>
      <c r="O2362">
        <v>0.67659999999999998</v>
      </c>
      <c r="R2362">
        <v>2.9981</v>
      </c>
    </row>
    <row r="2363" spans="1:18">
      <c r="A2363" t="s">
        <v>2083</v>
      </c>
      <c r="B2363" t="s">
        <v>2082</v>
      </c>
      <c r="D2363">
        <v>2021</v>
      </c>
      <c r="E2363" t="s">
        <v>2206</v>
      </c>
      <c r="F2363" t="s">
        <v>2301</v>
      </c>
      <c r="G2363">
        <v>-35.091586885002499</v>
      </c>
      <c r="H2363">
        <v>117.94902519125201</v>
      </c>
      <c r="I2363" t="s">
        <v>2332</v>
      </c>
      <c r="J2363" t="s">
        <v>2244</v>
      </c>
      <c r="K2363">
        <v>0</v>
      </c>
      <c r="L2363">
        <v>1</v>
      </c>
      <c r="N2363">
        <v>1</v>
      </c>
      <c r="O2363">
        <v>0.81899999999999995</v>
      </c>
      <c r="R2363">
        <v>0.97350000000000003</v>
      </c>
    </row>
    <row r="2364" spans="1:18">
      <c r="A2364" t="s">
        <v>2083</v>
      </c>
      <c r="B2364" t="s">
        <v>2082</v>
      </c>
      <c r="D2364">
        <v>2021</v>
      </c>
      <c r="E2364" t="s">
        <v>2206</v>
      </c>
      <c r="F2364" t="s">
        <v>2301</v>
      </c>
      <c r="G2364">
        <v>-35.091586885002499</v>
      </c>
      <c r="H2364">
        <v>117.94902519125201</v>
      </c>
      <c r="I2364" t="s">
        <v>2332</v>
      </c>
      <c r="J2364" t="s">
        <v>2244</v>
      </c>
      <c r="K2364">
        <v>1</v>
      </c>
      <c r="L2364">
        <v>5</v>
      </c>
      <c r="N2364">
        <v>4</v>
      </c>
      <c r="O2364">
        <v>1.2023999999999999</v>
      </c>
      <c r="R2364">
        <v>1.3425</v>
      </c>
    </row>
    <row r="2365" spans="1:18">
      <c r="A2365" t="s">
        <v>2083</v>
      </c>
      <c r="B2365" t="s">
        <v>2082</v>
      </c>
      <c r="D2365">
        <v>2021</v>
      </c>
      <c r="E2365" t="s">
        <v>2206</v>
      </c>
      <c r="F2365" t="s">
        <v>2301</v>
      </c>
      <c r="G2365">
        <v>-35.091586885002499</v>
      </c>
      <c r="H2365">
        <v>117.94902519125201</v>
      </c>
      <c r="I2365" t="s">
        <v>2332</v>
      </c>
      <c r="J2365" t="s">
        <v>2244</v>
      </c>
      <c r="K2365">
        <v>5</v>
      </c>
      <c r="L2365">
        <v>10</v>
      </c>
      <c r="N2365">
        <v>5</v>
      </c>
      <c r="O2365">
        <v>0.81910000000000005</v>
      </c>
      <c r="R2365">
        <v>0.93799999999999994</v>
      </c>
    </row>
    <row r="2366" spans="1:18">
      <c r="A2366" t="s">
        <v>2083</v>
      </c>
      <c r="B2366" t="s">
        <v>2082</v>
      </c>
      <c r="D2366">
        <v>2021</v>
      </c>
      <c r="E2366" t="s">
        <v>2206</v>
      </c>
      <c r="F2366" t="s">
        <v>2301</v>
      </c>
      <c r="G2366">
        <v>-35.091586885002499</v>
      </c>
      <c r="H2366">
        <v>117.94902519125201</v>
      </c>
      <c r="I2366" t="s">
        <v>2332</v>
      </c>
      <c r="J2366" t="s">
        <v>2244</v>
      </c>
      <c r="K2366">
        <v>10</v>
      </c>
      <c r="L2366">
        <v>15</v>
      </c>
      <c r="N2366">
        <v>5</v>
      </c>
      <c r="O2366">
        <v>1.1452</v>
      </c>
      <c r="R2366">
        <v>0.42099999999999999</v>
      </c>
    </row>
    <row r="2367" spans="1:18">
      <c r="A2367" t="s">
        <v>2083</v>
      </c>
      <c r="B2367" t="s">
        <v>2082</v>
      </c>
      <c r="D2367">
        <v>2021</v>
      </c>
      <c r="E2367" t="s">
        <v>2206</v>
      </c>
      <c r="F2367" t="s">
        <v>2301</v>
      </c>
      <c r="G2367">
        <v>-35.091586885002499</v>
      </c>
      <c r="H2367">
        <v>117.94902519125201</v>
      </c>
      <c r="I2367" t="s">
        <v>2332</v>
      </c>
      <c r="J2367" t="s">
        <v>2244</v>
      </c>
      <c r="K2367">
        <v>15</v>
      </c>
      <c r="L2367">
        <v>20</v>
      </c>
      <c r="N2367">
        <v>5</v>
      </c>
      <c r="O2367">
        <v>0.96730000000000005</v>
      </c>
      <c r="R2367">
        <v>1.4947999999999999</v>
      </c>
    </row>
    <row r="2368" spans="1:18">
      <c r="A2368" t="s">
        <v>2083</v>
      </c>
      <c r="B2368" t="s">
        <v>2082</v>
      </c>
      <c r="D2368">
        <v>2021</v>
      </c>
      <c r="E2368" t="s">
        <v>2206</v>
      </c>
      <c r="F2368" t="s">
        <v>2301</v>
      </c>
      <c r="G2368">
        <v>-35.091586885002499</v>
      </c>
      <c r="H2368">
        <v>117.94902519125201</v>
      </c>
      <c r="I2368" t="s">
        <v>2332</v>
      </c>
      <c r="J2368" t="s">
        <v>2244</v>
      </c>
      <c r="K2368">
        <v>20</v>
      </c>
      <c r="L2368">
        <v>25</v>
      </c>
      <c r="N2368">
        <v>5</v>
      </c>
      <c r="O2368">
        <v>0.98519999999999996</v>
      </c>
      <c r="R2368">
        <v>0.81859999999999999</v>
      </c>
    </row>
    <row r="2369" spans="1:18">
      <c r="A2369" t="s">
        <v>2083</v>
      </c>
      <c r="B2369" t="s">
        <v>2082</v>
      </c>
      <c r="D2369">
        <v>2021</v>
      </c>
      <c r="E2369" t="s">
        <v>2206</v>
      </c>
      <c r="F2369" t="s">
        <v>2301</v>
      </c>
      <c r="G2369">
        <v>-35.091586885002499</v>
      </c>
      <c r="H2369">
        <v>117.94902519125201</v>
      </c>
      <c r="I2369" t="s">
        <v>2332</v>
      </c>
      <c r="J2369" t="s">
        <v>2244</v>
      </c>
      <c r="K2369">
        <v>25</v>
      </c>
      <c r="L2369">
        <v>30</v>
      </c>
      <c r="N2369">
        <v>5</v>
      </c>
      <c r="O2369">
        <v>1.1285000000000001</v>
      </c>
      <c r="R2369">
        <v>0.87549999999999994</v>
      </c>
    </row>
    <row r="2370" spans="1:18">
      <c r="A2370" t="s">
        <v>2083</v>
      </c>
      <c r="B2370" t="s">
        <v>2082</v>
      </c>
      <c r="D2370">
        <v>2021</v>
      </c>
      <c r="E2370" t="s">
        <v>2206</v>
      </c>
      <c r="F2370" t="s">
        <v>2301</v>
      </c>
      <c r="G2370">
        <v>-35.091586885002499</v>
      </c>
      <c r="H2370">
        <v>117.94902519125201</v>
      </c>
      <c r="I2370" t="s">
        <v>2332</v>
      </c>
      <c r="J2370" t="s">
        <v>2244</v>
      </c>
      <c r="K2370">
        <v>30</v>
      </c>
      <c r="L2370">
        <v>40</v>
      </c>
      <c r="N2370">
        <v>10</v>
      </c>
      <c r="O2370">
        <v>1.2988999999999999</v>
      </c>
      <c r="R2370">
        <v>0.52429999999999999</v>
      </c>
    </row>
    <row r="2371" spans="1:18">
      <c r="A2371" t="s">
        <v>2083</v>
      </c>
      <c r="B2371" t="s">
        <v>2082</v>
      </c>
      <c r="D2371">
        <v>2021</v>
      </c>
      <c r="E2371" t="s">
        <v>2206</v>
      </c>
      <c r="F2371" t="s">
        <v>2301</v>
      </c>
      <c r="G2371">
        <v>-35.091586885002499</v>
      </c>
      <c r="H2371">
        <v>117.94902519125201</v>
      </c>
      <c r="I2371" t="s">
        <v>2332</v>
      </c>
      <c r="J2371" t="s">
        <v>2244</v>
      </c>
      <c r="K2371">
        <v>40</v>
      </c>
      <c r="L2371">
        <v>50</v>
      </c>
      <c r="N2371">
        <v>10</v>
      </c>
      <c r="O2371">
        <v>1.1213</v>
      </c>
      <c r="R2371">
        <v>0.3201</v>
      </c>
    </row>
    <row r="2372" spans="1:18">
      <c r="A2372" t="s">
        <v>2083</v>
      </c>
      <c r="B2372" t="s">
        <v>2082</v>
      </c>
      <c r="D2372">
        <v>2021</v>
      </c>
      <c r="E2372" t="s">
        <v>2206</v>
      </c>
      <c r="F2372" t="s">
        <v>2301</v>
      </c>
      <c r="G2372">
        <v>-35.091586885002499</v>
      </c>
      <c r="H2372">
        <v>117.94902519125201</v>
      </c>
      <c r="I2372" t="s">
        <v>2332</v>
      </c>
      <c r="J2372" t="s">
        <v>2244</v>
      </c>
      <c r="K2372">
        <v>50</v>
      </c>
      <c r="L2372">
        <v>60</v>
      </c>
      <c r="N2372">
        <v>10</v>
      </c>
      <c r="O2372">
        <v>1.4037999999999999</v>
      </c>
      <c r="R2372">
        <v>0.39689999999999998</v>
      </c>
    </row>
    <row r="2373" spans="1:18">
      <c r="A2373" t="s">
        <v>2083</v>
      </c>
      <c r="B2373" t="s">
        <v>2082</v>
      </c>
      <c r="D2373">
        <v>2021</v>
      </c>
      <c r="E2373" t="s">
        <v>2206</v>
      </c>
      <c r="F2373" t="s">
        <v>2301</v>
      </c>
      <c r="G2373">
        <v>-35.091586885002499</v>
      </c>
      <c r="H2373">
        <v>117.94902519125201</v>
      </c>
      <c r="I2373" t="s">
        <v>2332</v>
      </c>
      <c r="J2373" t="s">
        <v>2244</v>
      </c>
      <c r="K2373">
        <v>60</v>
      </c>
      <c r="L2373">
        <v>70</v>
      </c>
      <c r="N2373">
        <v>10</v>
      </c>
      <c r="O2373">
        <v>1.5334000000000001</v>
      </c>
      <c r="R2373">
        <v>0.22509999999999999</v>
      </c>
    </row>
    <row r="2374" spans="1:18">
      <c r="A2374" t="s">
        <v>2083</v>
      </c>
      <c r="B2374" t="s">
        <v>2082</v>
      </c>
      <c r="D2374">
        <v>2021</v>
      </c>
      <c r="E2374" t="s">
        <v>2206</v>
      </c>
      <c r="F2374" t="s">
        <v>2301</v>
      </c>
      <c r="G2374">
        <v>-35.091586885002499</v>
      </c>
      <c r="H2374">
        <v>117.94902519125201</v>
      </c>
      <c r="I2374" t="s">
        <v>2332</v>
      </c>
      <c r="J2374" t="s">
        <v>2244</v>
      </c>
      <c r="K2374">
        <v>70</v>
      </c>
      <c r="L2374">
        <v>80</v>
      </c>
      <c r="N2374">
        <v>10</v>
      </c>
      <c r="O2374">
        <v>1.5788</v>
      </c>
      <c r="R2374">
        <v>0.23880000000000001</v>
      </c>
    </row>
    <row r="2375" spans="1:18">
      <c r="A2375" t="s">
        <v>2083</v>
      </c>
      <c r="B2375" t="s">
        <v>2082</v>
      </c>
      <c r="D2375">
        <v>2021</v>
      </c>
      <c r="E2375" t="s">
        <v>2206</v>
      </c>
      <c r="F2375" t="s">
        <v>2301</v>
      </c>
      <c r="G2375">
        <v>-35.091537739758401</v>
      </c>
      <c r="H2375">
        <v>117.949159608686</v>
      </c>
      <c r="I2375" t="s">
        <v>2332</v>
      </c>
      <c r="J2375" t="s">
        <v>2243</v>
      </c>
      <c r="K2375">
        <v>0</v>
      </c>
      <c r="L2375">
        <v>1</v>
      </c>
      <c r="N2375">
        <v>1</v>
      </c>
      <c r="O2375">
        <v>0.92159999999999997</v>
      </c>
      <c r="R2375">
        <v>0.86509999999999998</v>
      </c>
    </row>
    <row r="2376" spans="1:18">
      <c r="A2376" t="s">
        <v>2083</v>
      </c>
      <c r="B2376" t="s">
        <v>2082</v>
      </c>
      <c r="D2376">
        <v>2021</v>
      </c>
      <c r="E2376" t="s">
        <v>2206</v>
      </c>
      <c r="F2376" t="s">
        <v>2301</v>
      </c>
      <c r="G2376">
        <v>-35.091537739758401</v>
      </c>
      <c r="H2376">
        <v>117.949159608686</v>
      </c>
      <c r="I2376" t="s">
        <v>2332</v>
      </c>
      <c r="J2376" t="s">
        <v>2243</v>
      </c>
      <c r="K2376">
        <v>1</v>
      </c>
      <c r="L2376">
        <v>5</v>
      </c>
      <c r="N2376">
        <v>4</v>
      </c>
      <c r="O2376">
        <v>0.59970000000000001</v>
      </c>
      <c r="R2376">
        <v>2.4314</v>
      </c>
    </row>
    <row r="2377" spans="1:18">
      <c r="A2377" t="s">
        <v>2083</v>
      </c>
      <c r="B2377" t="s">
        <v>2082</v>
      </c>
      <c r="D2377">
        <v>2021</v>
      </c>
      <c r="E2377" t="s">
        <v>2206</v>
      </c>
      <c r="F2377" t="s">
        <v>2301</v>
      </c>
      <c r="G2377">
        <v>-35.091537739758401</v>
      </c>
      <c r="H2377">
        <v>117.949159608686</v>
      </c>
      <c r="I2377" t="s">
        <v>2332</v>
      </c>
      <c r="J2377" t="s">
        <v>2243</v>
      </c>
      <c r="K2377">
        <v>5</v>
      </c>
      <c r="L2377">
        <v>10</v>
      </c>
      <c r="N2377">
        <v>5</v>
      </c>
      <c r="O2377">
        <v>1.0215000000000001</v>
      </c>
      <c r="R2377">
        <v>0.91290000000000004</v>
      </c>
    </row>
    <row r="2378" spans="1:18">
      <c r="A2378" t="s">
        <v>2083</v>
      </c>
      <c r="B2378" t="s">
        <v>2082</v>
      </c>
      <c r="D2378">
        <v>2021</v>
      </c>
      <c r="E2378" t="s">
        <v>2206</v>
      </c>
      <c r="F2378" t="s">
        <v>2301</v>
      </c>
      <c r="G2378">
        <v>-35.091537739758401</v>
      </c>
      <c r="H2378">
        <v>117.949159608686</v>
      </c>
      <c r="I2378" t="s">
        <v>2332</v>
      </c>
      <c r="J2378" t="s">
        <v>2243</v>
      </c>
      <c r="K2378">
        <v>10</v>
      </c>
      <c r="L2378">
        <v>15</v>
      </c>
      <c r="N2378">
        <v>5</v>
      </c>
      <c r="O2378">
        <v>0.9224</v>
      </c>
      <c r="R2378">
        <v>1.3371999999999999</v>
      </c>
    </row>
    <row r="2379" spans="1:18">
      <c r="A2379" t="s">
        <v>2083</v>
      </c>
      <c r="B2379" t="s">
        <v>2082</v>
      </c>
      <c r="D2379">
        <v>2021</v>
      </c>
      <c r="E2379" t="s">
        <v>2206</v>
      </c>
      <c r="F2379" t="s">
        <v>2301</v>
      </c>
      <c r="G2379">
        <v>-35.091537739758401</v>
      </c>
      <c r="H2379">
        <v>117.949159608686</v>
      </c>
      <c r="I2379" t="s">
        <v>2332</v>
      </c>
      <c r="J2379" t="s">
        <v>2243</v>
      </c>
      <c r="K2379">
        <v>15</v>
      </c>
      <c r="L2379">
        <v>20</v>
      </c>
      <c r="N2379">
        <v>5</v>
      </c>
      <c r="O2379">
        <v>1.2403999999999999</v>
      </c>
      <c r="R2379">
        <v>0.3891</v>
      </c>
    </row>
    <row r="2380" spans="1:18">
      <c r="A2380" t="s">
        <v>2083</v>
      </c>
      <c r="B2380" t="s">
        <v>2082</v>
      </c>
      <c r="D2380">
        <v>2021</v>
      </c>
      <c r="E2380" t="s">
        <v>2206</v>
      </c>
      <c r="F2380" t="s">
        <v>2301</v>
      </c>
      <c r="G2380">
        <v>-35.091537739758401</v>
      </c>
      <c r="H2380">
        <v>117.949159608686</v>
      </c>
      <c r="I2380" t="s">
        <v>2332</v>
      </c>
      <c r="J2380" t="s">
        <v>2243</v>
      </c>
      <c r="K2380">
        <v>20</v>
      </c>
      <c r="L2380">
        <v>25</v>
      </c>
      <c r="N2380">
        <v>5</v>
      </c>
      <c r="O2380">
        <v>1.25</v>
      </c>
      <c r="R2380">
        <v>0.34189999999999998</v>
      </c>
    </row>
    <row r="2381" spans="1:18">
      <c r="A2381" t="s">
        <v>2083</v>
      </c>
      <c r="B2381" t="s">
        <v>2082</v>
      </c>
      <c r="D2381">
        <v>2021</v>
      </c>
      <c r="E2381" t="s">
        <v>2206</v>
      </c>
      <c r="F2381" t="s">
        <v>2301</v>
      </c>
      <c r="G2381">
        <v>-35.091537739758401</v>
      </c>
      <c r="H2381">
        <v>117.949159608686</v>
      </c>
      <c r="I2381" t="s">
        <v>2332</v>
      </c>
      <c r="J2381" t="s">
        <v>2243</v>
      </c>
      <c r="K2381">
        <v>25</v>
      </c>
      <c r="L2381">
        <v>30</v>
      </c>
      <c r="N2381">
        <v>5</v>
      </c>
      <c r="O2381">
        <v>1.0269999999999999</v>
      </c>
      <c r="R2381">
        <v>0.49530000000000002</v>
      </c>
    </row>
    <row r="2382" spans="1:18">
      <c r="A2382" t="s">
        <v>2083</v>
      </c>
      <c r="B2382" t="s">
        <v>2082</v>
      </c>
      <c r="D2382">
        <v>2021</v>
      </c>
      <c r="E2382" t="s">
        <v>2206</v>
      </c>
      <c r="F2382" t="s">
        <v>2301</v>
      </c>
      <c r="G2382">
        <v>-35.091537739758401</v>
      </c>
      <c r="H2382">
        <v>117.949159608686</v>
      </c>
      <c r="I2382" t="s">
        <v>2332</v>
      </c>
      <c r="J2382" t="s">
        <v>2243</v>
      </c>
      <c r="K2382">
        <v>30</v>
      </c>
      <c r="L2382">
        <v>40</v>
      </c>
      <c r="N2382">
        <v>10</v>
      </c>
      <c r="O2382">
        <v>1.4669000000000001</v>
      </c>
      <c r="R2382">
        <v>0.47310000000000002</v>
      </c>
    </row>
    <row r="2383" spans="1:18">
      <c r="A2383" t="s">
        <v>2083</v>
      </c>
      <c r="B2383" t="s">
        <v>2082</v>
      </c>
      <c r="D2383">
        <v>2021</v>
      </c>
      <c r="E2383" t="s">
        <v>2206</v>
      </c>
      <c r="F2383" t="s">
        <v>2301</v>
      </c>
      <c r="G2383">
        <v>-35.091537739758401</v>
      </c>
      <c r="H2383">
        <v>117.949159608686</v>
      </c>
      <c r="I2383" t="s">
        <v>2332</v>
      </c>
      <c r="J2383" t="s">
        <v>2243</v>
      </c>
      <c r="K2383">
        <v>40</v>
      </c>
      <c r="L2383">
        <v>50</v>
      </c>
      <c r="N2383">
        <v>10</v>
      </c>
      <c r="O2383">
        <v>1.1763999999999999</v>
      </c>
      <c r="R2383">
        <v>0.30259999999999998</v>
      </c>
    </row>
    <row r="2384" spans="1:18">
      <c r="A2384" t="s">
        <v>2083</v>
      </c>
      <c r="B2384" t="s">
        <v>2082</v>
      </c>
      <c r="D2384">
        <v>2021</v>
      </c>
      <c r="E2384" t="s">
        <v>2206</v>
      </c>
      <c r="F2384" t="s">
        <v>2301</v>
      </c>
      <c r="G2384">
        <v>-35.091537739758401</v>
      </c>
      <c r="H2384">
        <v>117.949159608686</v>
      </c>
      <c r="I2384" t="s">
        <v>2332</v>
      </c>
      <c r="J2384" t="s">
        <v>2243</v>
      </c>
      <c r="K2384">
        <v>50</v>
      </c>
      <c r="L2384">
        <v>60</v>
      </c>
      <c r="N2384">
        <v>10</v>
      </c>
      <c r="O2384">
        <v>1.4629000000000001</v>
      </c>
      <c r="R2384">
        <v>0.32369999999999999</v>
      </c>
    </row>
    <row r="2385" spans="1:18">
      <c r="A2385" t="s">
        <v>2083</v>
      </c>
      <c r="B2385" t="s">
        <v>2082</v>
      </c>
      <c r="D2385">
        <v>2021</v>
      </c>
      <c r="E2385" t="s">
        <v>2206</v>
      </c>
      <c r="F2385" t="s">
        <v>2301</v>
      </c>
      <c r="G2385">
        <v>-35.091537739758401</v>
      </c>
      <c r="H2385">
        <v>117.949159608686</v>
      </c>
      <c r="I2385" t="s">
        <v>2332</v>
      </c>
      <c r="J2385" t="s">
        <v>2243</v>
      </c>
      <c r="K2385">
        <v>60</v>
      </c>
      <c r="L2385">
        <v>70</v>
      </c>
      <c r="N2385">
        <v>10</v>
      </c>
      <c r="O2385">
        <v>1.5626</v>
      </c>
      <c r="R2385">
        <v>0.19209999999999999</v>
      </c>
    </row>
    <row r="2386" spans="1:18">
      <c r="A2386" t="s">
        <v>2083</v>
      </c>
      <c r="B2386" t="s">
        <v>2082</v>
      </c>
      <c r="D2386">
        <v>2021</v>
      </c>
      <c r="E2386" t="s">
        <v>2206</v>
      </c>
      <c r="F2386" t="s">
        <v>2301</v>
      </c>
      <c r="G2386">
        <v>-35.091537739758401</v>
      </c>
      <c r="H2386">
        <v>117.949159608686</v>
      </c>
      <c r="I2386" t="s">
        <v>2332</v>
      </c>
      <c r="J2386" t="s">
        <v>2243</v>
      </c>
      <c r="K2386">
        <v>70</v>
      </c>
      <c r="L2386">
        <v>80</v>
      </c>
      <c r="N2386">
        <v>10</v>
      </c>
      <c r="O2386">
        <v>1.5074000000000001</v>
      </c>
      <c r="R2386">
        <v>0.65529999999999999</v>
      </c>
    </row>
    <row r="2387" spans="1:18">
      <c r="A2387" t="s">
        <v>2083</v>
      </c>
      <c r="B2387" t="s">
        <v>2082</v>
      </c>
      <c r="D2387">
        <v>2021</v>
      </c>
      <c r="E2387" t="s">
        <v>2206</v>
      </c>
      <c r="F2387" t="s">
        <v>2301</v>
      </c>
      <c r="G2387">
        <v>-35.091467646749599</v>
      </c>
      <c r="H2387">
        <v>117.94907327319601</v>
      </c>
      <c r="I2387" t="s">
        <v>2332</v>
      </c>
      <c r="J2387" t="s">
        <v>2242</v>
      </c>
      <c r="K2387">
        <v>0</v>
      </c>
      <c r="L2387">
        <v>1</v>
      </c>
      <c r="N2387">
        <v>1</v>
      </c>
      <c r="O2387">
        <v>1.1843999999999999</v>
      </c>
      <c r="R2387">
        <v>0.77300000000000002</v>
      </c>
    </row>
    <row r="2388" spans="1:18">
      <c r="A2388" t="s">
        <v>2083</v>
      </c>
      <c r="B2388" t="s">
        <v>2082</v>
      </c>
      <c r="D2388">
        <v>2021</v>
      </c>
      <c r="E2388" t="s">
        <v>2206</v>
      </c>
      <c r="F2388" t="s">
        <v>2301</v>
      </c>
      <c r="G2388">
        <v>-35.091467646749599</v>
      </c>
      <c r="H2388">
        <v>117.94907327319601</v>
      </c>
      <c r="I2388" t="s">
        <v>2332</v>
      </c>
      <c r="J2388" t="s">
        <v>2242</v>
      </c>
      <c r="K2388">
        <v>1</v>
      </c>
      <c r="L2388">
        <v>5</v>
      </c>
      <c r="N2388">
        <v>4</v>
      </c>
      <c r="O2388">
        <v>0.79169999999999996</v>
      </c>
      <c r="R2388">
        <v>0.79910000000000003</v>
      </c>
    </row>
    <row r="2389" spans="1:18">
      <c r="A2389" t="s">
        <v>2083</v>
      </c>
      <c r="B2389" t="s">
        <v>2082</v>
      </c>
      <c r="D2389">
        <v>2021</v>
      </c>
      <c r="E2389" t="s">
        <v>2206</v>
      </c>
      <c r="F2389" t="s">
        <v>2301</v>
      </c>
      <c r="G2389">
        <v>-35.091467646749599</v>
      </c>
      <c r="H2389">
        <v>117.94907327319601</v>
      </c>
      <c r="I2389" t="s">
        <v>2332</v>
      </c>
      <c r="J2389" t="s">
        <v>2242</v>
      </c>
      <c r="K2389">
        <v>5</v>
      </c>
      <c r="L2389">
        <v>10</v>
      </c>
      <c r="N2389">
        <v>5</v>
      </c>
      <c r="O2389">
        <v>0.91890000000000005</v>
      </c>
      <c r="R2389">
        <v>1.6021000000000001</v>
      </c>
    </row>
    <row r="2390" spans="1:18">
      <c r="A2390" t="s">
        <v>2083</v>
      </c>
      <c r="B2390" t="s">
        <v>2082</v>
      </c>
      <c r="D2390">
        <v>2021</v>
      </c>
      <c r="E2390" t="s">
        <v>2206</v>
      </c>
      <c r="F2390" t="s">
        <v>2301</v>
      </c>
      <c r="G2390">
        <v>-35.091467646749599</v>
      </c>
      <c r="H2390">
        <v>117.94907327319601</v>
      </c>
      <c r="I2390" t="s">
        <v>2332</v>
      </c>
      <c r="J2390" t="s">
        <v>2242</v>
      </c>
      <c r="K2390">
        <v>10</v>
      </c>
      <c r="L2390">
        <v>15</v>
      </c>
      <c r="N2390">
        <v>5</v>
      </c>
      <c r="O2390">
        <v>0.98009999999999997</v>
      </c>
      <c r="R2390">
        <v>1.0545</v>
      </c>
    </row>
    <row r="2391" spans="1:18">
      <c r="A2391" t="s">
        <v>2083</v>
      </c>
      <c r="B2391" t="s">
        <v>2082</v>
      </c>
      <c r="D2391">
        <v>2021</v>
      </c>
      <c r="E2391" t="s">
        <v>2206</v>
      </c>
      <c r="F2391" t="s">
        <v>2301</v>
      </c>
      <c r="G2391">
        <v>-35.091467646749599</v>
      </c>
      <c r="H2391">
        <v>117.94907327319601</v>
      </c>
      <c r="I2391" t="s">
        <v>2332</v>
      </c>
      <c r="J2391" t="s">
        <v>2242</v>
      </c>
      <c r="K2391">
        <v>15</v>
      </c>
      <c r="L2391">
        <v>20</v>
      </c>
      <c r="N2391">
        <v>5</v>
      </c>
      <c r="O2391">
        <v>1.2000999999999999</v>
      </c>
      <c r="R2391">
        <v>2.9218999999999999</v>
      </c>
    </row>
    <row r="2392" spans="1:18">
      <c r="A2392" t="s">
        <v>2083</v>
      </c>
      <c r="B2392" t="s">
        <v>2082</v>
      </c>
      <c r="D2392">
        <v>2021</v>
      </c>
      <c r="E2392" t="s">
        <v>2206</v>
      </c>
      <c r="F2392" t="s">
        <v>2301</v>
      </c>
      <c r="G2392">
        <v>-35.091467646749599</v>
      </c>
      <c r="H2392">
        <v>117.94907327319601</v>
      </c>
      <c r="I2392" t="s">
        <v>2332</v>
      </c>
      <c r="J2392" t="s">
        <v>2242</v>
      </c>
      <c r="K2392">
        <v>20</v>
      </c>
      <c r="L2392">
        <v>25</v>
      </c>
      <c r="N2392">
        <v>5</v>
      </c>
      <c r="O2392">
        <v>1.1820999999999999</v>
      </c>
      <c r="R2392">
        <v>0.72629999999999995</v>
      </c>
    </row>
    <row r="2393" spans="1:18">
      <c r="A2393" t="s">
        <v>2083</v>
      </c>
      <c r="B2393" t="s">
        <v>2082</v>
      </c>
      <c r="D2393">
        <v>2021</v>
      </c>
      <c r="E2393" t="s">
        <v>2206</v>
      </c>
      <c r="F2393" t="s">
        <v>2301</v>
      </c>
      <c r="G2393">
        <v>-35.091467646749599</v>
      </c>
      <c r="H2393">
        <v>117.94907327319601</v>
      </c>
      <c r="I2393" t="s">
        <v>2332</v>
      </c>
      <c r="J2393" t="s">
        <v>2242</v>
      </c>
      <c r="K2393">
        <v>25</v>
      </c>
      <c r="L2393">
        <v>30</v>
      </c>
      <c r="N2393">
        <v>5</v>
      </c>
      <c r="O2393">
        <v>1.1057999999999999</v>
      </c>
      <c r="R2393">
        <v>0.88529999999999998</v>
      </c>
    </row>
    <row r="2394" spans="1:18">
      <c r="A2394" t="s">
        <v>2083</v>
      </c>
      <c r="B2394" t="s">
        <v>2082</v>
      </c>
      <c r="D2394">
        <v>2021</v>
      </c>
      <c r="E2394" t="s">
        <v>2206</v>
      </c>
      <c r="F2394" t="s">
        <v>2301</v>
      </c>
      <c r="G2394">
        <v>-35.091467646749599</v>
      </c>
      <c r="H2394">
        <v>117.94907327319601</v>
      </c>
      <c r="I2394" t="s">
        <v>2332</v>
      </c>
      <c r="J2394" t="s">
        <v>2242</v>
      </c>
      <c r="K2394">
        <v>30</v>
      </c>
      <c r="L2394">
        <v>40</v>
      </c>
      <c r="N2394">
        <v>10</v>
      </c>
      <c r="O2394">
        <v>1.6380999999999999</v>
      </c>
      <c r="R2394">
        <v>0.24829999999999999</v>
      </c>
    </row>
    <row r="2395" spans="1:18">
      <c r="A2395" t="s">
        <v>2083</v>
      </c>
      <c r="B2395" t="s">
        <v>2082</v>
      </c>
      <c r="D2395">
        <v>2021</v>
      </c>
      <c r="E2395" t="s">
        <v>2206</v>
      </c>
      <c r="F2395" t="s">
        <v>2301</v>
      </c>
      <c r="G2395">
        <v>-35.091467646749599</v>
      </c>
      <c r="H2395">
        <v>117.94907327319601</v>
      </c>
      <c r="I2395" t="s">
        <v>2332</v>
      </c>
      <c r="J2395" t="s">
        <v>2242</v>
      </c>
      <c r="K2395">
        <v>40</v>
      </c>
      <c r="L2395">
        <v>50</v>
      </c>
      <c r="N2395">
        <v>10</v>
      </c>
      <c r="O2395">
        <v>0.98089999999999999</v>
      </c>
      <c r="R2395">
        <v>0.40820000000000001</v>
      </c>
    </row>
    <row r="2396" spans="1:18">
      <c r="A2396" t="s">
        <v>2083</v>
      </c>
      <c r="B2396" t="s">
        <v>2082</v>
      </c>
      <c r="D2396">
        <v>2021</v>
      </c>
      <c r="E2396" t="s">
        <v>2206</v>
      </c>
      <c r="F2396" t="s">
        <v>2301</v>
      </c>
      <c r="G2396">
        <v>-35.091467646749599</v>
      </c>
      <c r="H2396">
        <v>117.94907327319601</v>
      </c>
      <c r="I2396" t="s">
        <v>2332</v>
      </c>
      <c r="J2396" t="s">
        <v>2242</v>
      </c>
      <c r="K2396">
        <v>50</v>
      </c>
      <c r="L2396">
        <v>60</v>
      </c>
      <c r="N2396">
        <v>10</v>
      </c>
      <c r="O2396">
        <v>1.6172</v>
      </c>
      <c r="R2396">
        <v>0.1389</v>
      </c>
    </row>
    <row r="2397" spans="1:18">
      <c r="A2397" t="s">
        <v>2083</v>
      </c>
      <c r="B2397" t="s">
        <v>2082</v>
      </c>
      <c r="D2397">
        <v>2021</v>
      </c>
      <c r="E2397" t="s">
        <v>2206</v>
      </c>
      <c r="F2397" t="s">
        <v>2301</v>
      </c>
      <c r="G2397">
        <v>-35.091467646749599</v>
      </c>
      <c r="H2397">
        <v>117.94907327319601</v>
      </c>
      <c r="I2397" t="s">
        <v>2332</v>
      </c>
      <c r="J2397" t="s">
        <v>2242</v>
      </c>
      <c r="K2397">
        <v>60</v>
      </c>
      <c r="L2397">
        <v>70</v>
      </c>
      <c r="N2397">
        <v>10</v>
      </c>
      <c r="O2397">
        <v>1.2678</v>
      </c>
      <c r="R2397">
        <v>1.4045000000000001</v>
      </c>
    </row>
    <row r="2398" spans="1:18">
      <c r="A2398" t="s">
        <v>2083</v>
      </c>
      <c r="B2398" t="s">
        <v>2082</v>
      </c>
      <c r="D2398">
        <v>2021</v>
      </c>
      <c r="E2398" t="s">
        <v>2206</v>
      </c>
      <c r="F2398" t="s">
        <v>2301</v>
      </c>
      <c r="G2398">
        <v>-35.091467646749599</v>
      </c>
      <c r="H2398">
        <v>117.94907327319601</v>
      </c>
      <c r="I2398" t="s">
        <v>2332</v>
      </c>
      <c r="J2398" t="s">
        <v>2242</v>
      </c>
      <c r="K2398">
        <v>70</v>
      </c>
      <c r="L2398">
        <v>80</v>
      </c>
      <c r="N2398">
        <v>10</v>
      </c>
      <c r="O2398">
        <v>1.4711000000000001</v>
      </c>
      <c r="R2398">
        <v>0.49609999999999999</v>
      </c>
    </row>
    <row r="2399" spans="1:18">
      <c r="A2399" t="s">
        <v>2083</v>
      </c>
      <c r="B2399" t="s">
        <v>2082</v>
      </c>
      <c r="D2399">
        <v>2021</v>
      </c>
      <c r="E2399" t="s">
        <v>2239</v>
      </c>
      <c r="F2399" t="s">
        <v>2301</v>
      </c>
      <c r="G2399">
        <v>-35.070531064511101</v>
      </c>
      <c r="H2399">
        <v>117.8899654792</v>
      </c>
      <c r="I2399" t="s">
        <v>2332</v>
      </c>
      <c r="J2399" t="s">
        <v>2241</v>
      </c>
      <c r="K2399">
        <v>0</v>
      </c>
      <c r="L2399">
        <v>1</v>
      </c>
      <c r="N2399">
        <v>1</v>
      </c>
      <c r="O2399">
        <v>0.1764</v>
      </c>
      <c r="R2399">
        <v>5.0833000000000004</v>
      </c>
    </row>
    <row r="2400" spans="1:18">
      <c r="A2400" t="s">
        <v>2083</v>
      </c>
      <c r="B2400" t="s">
        <v>2082</v>
      </c>
      <c r="D2400">
        <v>2021</v>
      </c>
      <c r="E2400" t="s">
        <v>2239</v>
      </c>
      <c r="F2400" t="s">
        <v>2301</v>
      </c>
      <c r="G2400">
        <v>-35.070531064511101</v>
      </c>
      <c r="H2400">
        <v>117.8899654792</v>
      </c>
      <c r="I2400" t="s">
        <v>2332</v>
      </c>
      <c r="J2400" t="s">
        <v>2241</v>
      </c>
      <c r="K2400">
        <v>1</v>
      </c>
      <c r="L2400">
        <v>5</v>
      </c>
      <c r="N2400">
        <v>4</v>
      </c>
      <c r="O2400">
        <v>0.29289999999999999</v>
      </c>
      <c r="R2400">
        <v>2.7168000000000001</v>
      </c>
    </row>
    <row r="2401" spans="1:18">
      <c r="A2401" t="s">
        <v>2083</v>
      </c>
      <c r="B2401" t="s">
        <v>2082</v>
      </c>
      <c r="D2401">
        <v>2021</v>
      </c>
      <c r="E2401" t="s">
        <v>2239</v>
      </c>
      <c r="F2401" t="s">
        <v>2301</v>
      </c>
      <c r="G2401">
        <v>-35.070531064511101</v>
      </c>
      <c r="H2401">
        <v>117.8899654792</v>
      </c>
      <c r="I2401" t="s">
        <v>2332</v>
      </c>
      <c r="J2401" t="s">
        <v>2241</v>
      </c>
      <c r="K2401">
        <v>5</v>
      </c>
      <c r="L2401">
        <v>10</v>
      </c>
      <c r="N2401">
        <v>5</v>
      </c>
      <c r="O2401">
        <v>0.56320000000000003</v>
      </c>
      <c r="R2401">
        <v>1.7192000000000001</v>
      </c>
    </row>
    <row r="2402" spans="1:18">
      <c r="A2402" t="s">
        <v>2083</v>
      </c>
      <c r="B2402" t="s">
        <v>2082</v>
      </c>
      <c r="D2402">
        <v>2021</v>
      </c>
      <c r="E2402" t="s">
        <v>2239</v>
      </c>
      <c r="F2402" t="s">
        <v>2301</v>
      </c>
      <c r="G2402">
        <v>-35.070531064511101</v>
      </c>
      <c r="H2402">
        <v>117.8899654792</v>
      </c>
      <c r="I2402" t="s">
        <v>2332</v>
      </c>
      <c r="J2402" t="s">
        <v>2241</v>
      </c>
      <c r="K2402">
        <v>10</v>
      </c>
      <c r="L2402">
        <v>15</v>
      </c>
      <c r="N2402">
        <v>5</v>
      </c>
      <c r="O2402">
        <v>0.62909999999999999</v>
      </c>
      <c r="R2402">
        <v>1.5996999999999999</v>
      </c>
    </row>
    <row r="2403" spans="1:18">
      <c r="A2403" t="s">
        <v>2083</v>
      </c>
      <c r="B2403" t="s">
        <v>2082</v>
      </c>
      <c r="D2403">
        <v>2021</v>
      </c>
      <c r="E2403" t="s">
        <v>2239</v>
      </c>
      <c r="F2403" t="s">
        <v>2301</v>
      </c>
      <c r="G2403">
        <v>-35.070531064511101</v>
      </c>
      <c r="H2403">
        <v>117.8899654792</v>
      </c>
      <c r="I2403" t="s">
        <v>2332</v>
      </c>
      <c r="J2403" t="s">
        <v>2241</v>
      </c>
      <c r="K2403">
        <v>15</v>
      </c>
      <c r="L2403">
        <v>20</v>
      </c>
      <c r="N2403">
        <v>5</v>
      </c>
      <c r="O2403">
        <v>1.2014</v>
      </c>
      <c r="R2403">
        <v>0.40479999999999999</v>
      </c>
    </row>
    <row r="2404" spans="1:18">
      <c r="A2404" t="s">
        <v>2083</v>
      </c>
      <c r="B2404" t="s">
        <v>2082</v>
      </c>
      <c r="D2404">
        <v>2021</v>
      </c>
      <c r="E2404" t="s">
        <v>2239</v>
      </c>
      <c r="F2404" t="s">
        <v>2301</v>
      </c>
      <c r="G2404">
        <v>-35.070531064511101</v>
      </c>
      <c r="H2404">
        <v>117.8899654792</v>
      </c>
      <c r="I2404" t="s">
        <v>2332</v>
      </c>
      <c r="J2404" t="s">
        <v>2241</v>
      </c>
      <c r="K2404">
        <v>20</v>
      </c>
      <c r="L2404">
        <v>25</v>
      </c>
      <c r="N2404">
        <v>5</v>
      </c>
      <c r="O2404">
        <v>1.6025</v>
      </c>
      <c r="R2404">
        <v>0.13739999999999999</v>
      </c>
    </row>
    <row r="2405" spans="1:18">
      <c r="A2405" t="s">
        <v>2083</v>
      </c>
      <c r="B2405" t="s">
        <v>2082</v>
      </c>
      <c r="D2405">
        <v>2021</v>
      </c>
      <c r="E2405" t="s">
        <v>2239</v>
      </c>
      <c r="F2405" t="s">
        <v>2301</v>
      </c>
      <c r="G2405">
        <v>-35.070531064511101</v>
      </c>
      <c r="H2405">
        <v>117.8899654792</v>
      </c>
      <c r="I2405" t="s">
        <v>2332</v>
      </c>
      <c r="J2405" t="s">
        <v>2241</v>
      </c>
      <c r="K2405">
        <v>25</v>
      </c>
      <c r="L2405">
        <v>30</v>
      </c>
      <c r="N2405">
        <v>5</v>
      </c>
      <c r="O2405">
        <v>2.0055999999999998</v>
      </c>
      <c r="R2405">
        <v>3.1600000000000003E-2</v>
      </c>
    </row>
    <row r="2406" spans="1:18">
      <c r="A2406" t="s">
        <v>2083</v>
      </c>
      <c r="B2406" t="s">
        <v>2082</v>
      </c>
      <c r="D2406">
        <v>2021</v>
      </c>
      <c r="E2406" t="s">
        <v>2239</v>
      </c>
      <c r="F2406" t="s">
        <v>2301</v>
      </c>
      <c r="G2406">
        <v>-35.070531064511101</v>
      </c>
      <c r="H2406">
        <v>117.8899654792</v>
      </c>
      <c r="I2406" t="s">
        <v>2332</v>
      </c>
      <c r="J2406" t="s">
        <v>2241</v>
      </c>
      <c r="K2406">
        <v>30</v>
      </c>
      <c r="L2406">
        <v>40</v>
      </c>
      <c r="N2406">
        <v>10</v>
      </c>
      <c r="O2406">
        <v>1.3969</v>
      </c>
      <c r="R2406">
        <v>2.7199999999999998E-2</v>
      </c>
    </row>
    <row r="2407" spans="1:18">
      <c r="A2407" t="s">
        <v>2083</v>
      </c>
      <c r="B2407" t="s">
        <v>2082</v>
      </c>
      <c r="D2407">
        <v>2021</v>
      </c>
      <c r="E2407" t="s">
        <v>2239</v>
      </c>
      <c r="F2407" t="s">
        <v>2301</v>
      </c>
      <c r="G2407">
        <v>-35.070531064511101</v>
      </c>
      <c r="H2407">
        <v>117.8899654792</v>
      </c>
      <c r="I2407" t="s">
        <v>2332</v>
      </c>
      <c r="J2407" t="s">
        <v>2241</v>
      </c>
      <c r="K2407">
        <v>40</v>
      </c>
      <c r="L2407">
        <v>50</v>
      </c>
      <c r="N2407">
        <v>10</v>
      </c>
      <c r="O2407">
        <v>2.5022000000000002</v>
      </c>
      <c r="R2407">
        <v>2.3199999999999998E-2</v>
      </c>
    </row>
    <row r="2408" spans="1:18">
      <c r="A2408" t="s">
        <v>2083</v>
      </c>
      <c r="B2408" t="s">
        <v>2082</v>
      </c>
      <c r="D2408">
        <v>2021</v>
      </c>
      <c r="E2408" t="s">
        <v>2239</v>
      </c>
      <c r="F2408" t="s">
        <v>2301</v>
      </c>
      <c r="G2408">
        <v>-35.070531064511101</v>
      </c>
      <c r="H2408">
        <v>117.8899654792</v>
      </c>
      <c r="I2408" t="s">
        <v>2332</v>
      </c>
      <c r="J2408" t="s">
        <v>2241</v>
      </c>
      <c r="K2408">
        <v>50</v>
      </c>
      <c r="L2408">
        <v>60</v>
      </c>
      <c r="N2408">
        <v>10</v>
      </c>
      <c r="O2408">
        <v>1.2493000000000001</v>
      </c>
      <c r="R2408">
        <v>2.47E-2</v>
      </c>
    </row>
    <row r="2409" spans="1:18">
      <c r="A2409" t="s">
        <v>2083</v>
      </c>
      <c r="B2409" t="s">
        <v>2082</v>
      </c>
      <c r="D2409">
        <v>2021</v>
      </c>
      <c r="E2409" t="s">
        <v>2239</v>
      </c>
      <c r="F2409" t="s">
        <v>2301</v>
      </c>
      <c r="G2409">
        <v>-35.0708152172094</v>
      </c>
      <c r="H2409">
        <v>117.890514752819</v>
      </c>
      <c r="I2409" t="s">
        <v>2332</v>
      </c>
      <c r="J2409" t="s">
        <v>2240</v>
      </c>
      <c r="K2409">
        <v>0</v>
      </c>
      <c r="L2409">
        <v>1</v>
      </c>
      <c r="N2409">
        <v>1</v>
      </c>
      <c r="O2409">
        <v>0.17419999999999999</v>
      </c>
      <c r="R2409">
        <v>7.9503000000000004</v>
      </c>
    </row>
    <row r="2410" spans="1:18">
      <c r="A2410" t="s">
        <v>2083</v>
      </c>
      <c r="B2410" t="s">
        <v>2082</v>
      </c>
      <c r="D2410">
        <v>2021</v>
      </c>
      <c r="E2410" t="s">
        <v>2239</v>
      </c>
      <c r="F2410" t="s">
        <v>2301</v>
      </c>
      <c r="G2410">
        <v>-35.0708152172094</v>
      </c>
      <c r="H2410">
        <v>117.890514752819</v>
      </c>
      <c r="I2410" t="s">
        <v>2332</v>
      </c>
      <c r="J2410" t="s">
        <v>2240</v>
      </c>
      <c r="K2410">
        <v>1</v>
      </c>
      <c r="L2410">
        <v>2</v>
      </c>
      <c r="N2410">
        <v>1</v>
      </c>
      <c r="O2410">
        <v>0.2248</v>
      </c>
      <c r="R2410">
        <v>7.2451999999999996</v>
      </c>
    </row>
    <row r="2411" spans="1:18">
      <c r="A2411" t="s">
        <v>2083</v>
      </c>
      <c r="B2411" t="s">
        <v>2082</v>
      </c>
      <c r="D2411">
        <v>2021</v>
      </c>
      <c r="E2411" t="s">
        <v>2239</v>
      </c>
      <c r="F2411" t="s">
        <v>2301</v>
      </c>
      <c r="G2411">
        <v>-35.0708152172094</v>
      </c>
      <c r="H2411">
        <v>117.890514752819</v>
      </c>
      <c r="I2411" t="s">
        <v>2332</v>
      </c>
      <c r="J2411" t="s">
        <v>2240</v>
      </c>
      <c r="K2411">
        <v>2</v>
      </c>
      <c r="L2411">
        <v>3</v>
      </c>
      <c r="N2411">
        <v>1</v>
      </c>
      <c r="O2411">
        <v>0.2248</v>
      </c>
      <c r="R2411">
        <v>7.2451999999999996</v>
      </c>
    </row>
    <row r="2412" spans="1:18">
      <c r="A2412" t="s">
        <v>2083</v>
      </c>
      <c r="B2412" t="s">
        <v>2082</v>
      </c>
      <c r="D2412">
        <v>2021</v>
      </c>
      <c r="E2412" t="s">
        <v>2239</v>
      </c>
      <c r="F2412" t="s">
        <v>2301</v>
      </c>
      <c r="G2412">
        <v>-35.0708152172094</v>
      </c>
      <c r="H2412">
        <v>117.890514752819</v>
      </c>
      <c r="I2412" t="s">
        <v>2332</v>
      </c>
      <c r="J2412" t="s">
        <v>2240</v>
      </c>
      <c r="K2412">
        <v>3</v>
      </c>
      <c r="L2412">
        <v>4</v>
      </c>
      <c r="N2412">
        <v>1</v>
      </c>
      <c r="O2412">
        <v>0.2248</v>
      </c>
      <c r="R2412">
        <v>7.2451999999999996</v>
      </c>
    </row>
    <row r="2413" spans="1:18">
      <c r="A2413" t="s">
        <v>2083</v>
      </c>
      <c r="B2413" t="s">
        <v>2082</v>
      </c>
      <c r="D2413">
        <v>2021</v>
      </c>
      <c r="E2413" t="s">
        <v>2239</v>
      </c>
      <c r="F2413" t="s">
        <v>2301</v>
      </c>
      <c r="G2413">
        <v>-35.0708152172094</v>
      </c>
      <c r="H2413">
        <v>117.890514752819</v>
      </c>
      <c r="I2413" t="s">
        <v>2332</v>
      </c>
      <c r="J2413" t="s">
        <v>2240</v>
      </c>
      <c r="K2413">
        <v>4</v>
      </c>
      <c r="L2413">
        <v>5</v>
      </c>
      <c r="N2413">
        <v>1</v>
      </c>
      <c r="O2413">
        <v>0.27539999999999998</v>
      </c>
      <c r="R2413">
        <v>6.5401999999999996</v>
      </c>
    </row>
    <row r="2414" spans="1:18">
      <c r="A2414" t="s">
        <v>2083</v>
      </c>
      <c r="B2414" t="s">
        <v>2082</v>
      </c>
      <c r="D2414">
        <v>2021</v>
      </c>
      <c r="E2414" t="s">
        <v>2239</v>
      </c>
      <c r="F2414" t="s">
        <v>2301</v>
      </c>
      <c r="G2414">
        <v>-35.0708152172094</v>
      </c>
      <c r="H2414">
        <v>117.890514752819</v>
      </c>
      <c r="I2414" t="s">
        <v>2332</v>
      </c>
      <c r="J2414" t="s">
        <v>2240</v>
      </c>
      <c r="K2414">
        <v>5</v>
      </c>
      <c r="L2414">
        <v>6</v>
      </c>
      <c r="N2414">
        <v>1</v>
      </c>
      <c r="O2414">
        <v>0.34350000000000003</v>
      </c>
      <c r="R2414">
        <v>4.6962000000000002</v>
      </c>
    </row>
    <row r="2415" spans="1:18">
      <c r="A2415" t="s">
        <v>2083</v>
      </c>
      <c r="B2415" t="s">
        <v>2082</v>
      </c>
      <c r="D2415">
        <v>2021</v>
      </c>
      <c r="E2415" t="s">
        <v>2239</v>
      </c>
      <c r="F2415" t="s">
        <v>2301</v>
      </c>
      <c r="G2415">
        <v>-35.0708152172094</v>
      </c>
      <c r="H2415">
        <v>117.890514752819</v>
      </c>
      <c r="I2415" t="s">
        <v>2332</v>
      </c>
      <c r="J2415" t="s">
        <v>2240</v>
      </c>
      <c r="K2415">
        <v>6</v>
      </c>
      <c r="L2415">
        <v>7</v>
      </c>
      <c r="N2415">
        <v>1</v>
      </c>
      <c r="O2415">
        <v>0.34350000000000003</v>
      </c>
      <c r="R2415">
        <v>4.6962000000000002</v>
      </c>
    </row>
    <row r="2416" spans="1:18">
      <c r="A2416" t="s">
        <v>2083</v>
      </c>
      <c r="B2416" t="s">
        <v>2082</v>
      </c>
      <c r="D2416">
        <v>2021</v>
      </c>
      <c r="E2416" t="s">
        <v>2239</v>
      </c>
      <c r="F2416" t="s">
        <v>2301</v>
      </c>
      <c r="G2416">
        <v>-35.0708152172094</v>
      </c>
      <c r="H2416">
        <v>117.890514752819</v>
      </c>
      <c r="I2416" t="s">
        <v>2332</v>
      </c>
      <c r="J2416" t="s">
        <v>2240</v>
      </c>
      <c r="K2416">
        <v>7</v>
      </c>
      <c r="L2416">
        <v>8</v>
      </c>
      <c r="N2416">
        <v>1</v>
      </c>
      <c r="O2416">
        <v>0.34350000000000003</v>
      </c>
      <c r="R2416">
        <v>4.6962000000000002</v>
      </c>
    </row>
    <row r="2417" spans="1:18">
      <c r="A2417" t="s">
        <v>2083</v>
      </c>
      <c r="B2417" t="s">
        <v>2082</v>
      </c>
      <c r="D2417">
        <v>2021</v>
      </c>
      <c r="E2417" t="s">
        <v>2239</v>
      </c>
      <c r="F2417" t="s">
        <v>2301</v>
      </c>
      <c r="G2417">
        <v>-35.0708152172094</v>
      </c>
      <c r="H2417">
        <v>117.890514752819</v>
      </c>
      <c r="I2417" t="s">
        <v>2332</v>
      </c>
      <c r="J2417" t="s">
        <v>2240</v>
      </c>
      <c r="K2417">
        <v>8</v>
      </c>
      <c r="L2417">
        <v>9</v>
      </c>
      <c r="N2417">
        <v>1</v>
      </c>
      <c r="O2417">
        <v>0.34350000000000003</v>
      </c>
      <c r="R2417">
        <v>4.6962000000000002</v>
      </c>
    </row>
    <row r="2418" spans="1:18">
      <c r="A2418" t="s">
        <v>2083</v>
      </c>
      <c r="B2418" t="s">
        <v>2082</v>
      </c>
      <c r="D2418">
        <v>2021</v>
      </c>
      <c r="E2418" t="s">
        <v>2239</v>
      </c>
      <c r="F2418" t="s">
        <v>2301</v>
      </c>
      <c r="G2418">
        <v>-35.0708152172094</v>
      </c>
      <c r="H2418">
        <v>117.890514752819</v>
      </c>
      <c r="I2418" t="s">
        <v>2332</v>
      </c>
      <c r="J2418" t="s">
        <v>2240</v>
      </c>
      <c r="K2418">
        <v>9</v>
      </c>
      <c r="L2418">
        <v>10</v>
      </c>
      <c r="N2418">
        <v>1</v>
      </c>
      <c r="O2418">
        <v>0.41170000000000001</v>
      </c>
      <c r="R2418">
        <v>2.8521999999999998</v>
      </c>
    </row>
    <row r="2419" spans="1:18">
      <c r="A2419" t="s">
        <v>2083</v>
      </c>
      <c r="B2419" t="s">
        <v>2082</v>
      </c>
      <c r="D2419">
        <v>2021</v>
      </c>
      <c r="E2419" t="s">
        <v>2239</v>
      </c>
      <c r="F2419" t="s">
        <v>2301</v>
      </c>
      <c r="G2419">
        <v>-35.0708152172094</v>
      </c>
      <c r="H2419">
        <v>117.890514752819</v>
      </c>
      <c r="I2419" t="s">
        <v>2332</v>
      </c>
      <c r="J2419" t="s">
        <v>2240</v>
      </c>
      <c r="K2419">
        <v>10</v>
      </c>
      <c r="L2419">
        <v>11</v>
      </c>
      <c r="N2419">
        <v>1</v>
      </c>
      <c r="O2419">
        <v>0.60780000000000001</v>
      </c>
      <c r="R2419">
        <v>1.8266</v>
      </c>
    </row>
    <row r="2420" spans="1:18">
      <c r="A2420" t="s">
        <v>2083</v>
      </c>
      <c r="B2420" t="s">
        <v>2082</v>
      </c>
      <c r="D2420">
        <v>2021</v>
      </c>
      <c r="E2420" t="s">
        <v>2239</v>
      </c>
      <c r="F2420" t="s">
        <v>2301</v>
      </c>
      <c r="G2420">
        <v>-35.0708152172094</v>
      </c>
      <c r="H2420">
        <v>117.890514752819</v>
      </c>
      <c r="I2420" t="s">
        <v>2332</v>
      </c>
      <c r="J2420" t="s">
        <v>2240</v>
      </c>
      <c r="K2420">
        <v>11</v>
      </c>
      <c r="L2420">
        <v>12</v>
      </c>
      <c r="N2420">
        <v>1</v>
      </c>
      <c r="O2420">
        <v>0.60780000000000001</v>
      </c>
      <c r="R2420">
        <v>1.8266</v>
      </c>
    </row>
    <row r="2421" spans="1:18">
      <c r="A2421" t="s">
        <v>2083</v>
      </c>
      <c r="B2421" t="s">
        <v>2082</v>
      </c>
      <c r="D2421">
        <v>2021</v>
      </c>
      <c r="E2421" t="s">
        <v>2239</v>
      </c>
      <c r="F2421" t="s">
        <v>2301</v>
      </c>
      <c r="G2421">
        <v>-35.0708152172094</v>
      </c>
      <c r="H2421">
        <v>117.890514752819</v>
      </c>
      <c r="I2421" t="s">
        <v>2332</v>
      </c>
      <c r="J2421" t="s">
        <v>2240</v>
      </c>
      <c r="K2421">
        <v>12</v>
      </c>
      <c r="L2421">
        <v>13</v>
      </c>
      <c r="N2421">
        <v>1</v>
      </c>
      <c r="O2421">
        <v>0.60780000000000001</v>
      </c>
      <c r="R2421">
        <v>1.8266</v>
      </c>
    </row>
    <row r="2422" spans="1:18">
      <c r="A2422" t="s">
        <v>2083</v>
      </c>
      <c r="B2422" t="s">
        <v>2082</v>
      </c>
      <c r="D2422">
        <v>2021</v>
      </c>
      <c r="E2422" t="s">
        <v>2239</v>
      </c>
      <c r="F2422" t="s">
        <v>2301</v>
      </c>
      <c r="G2422">
        <v>-35.0708152172094</v>
      </c>
      <c r="H2422">
        <v>117.890514752819</v>
      </c>
      <c r="I2422" t="s">
        <v>2332</v>
      </c>
      <c r="J2422" t="s">
        <v>2240</v>
      </c>
      <c r="K2422">
        <v>13</v>
      </c>
      <c r="L2422">
        <v>14</v>
      </c>
      <c r="N2422">
        <v>1</v>
      </c>
      <c r="O2422">
        <v>0.60780000000000001</v>
      </c>
      <c r="R2422">
        <v>1.8266</v>
      </c>
    </row>
    <row r="2423" spans="1:18">
      <c r="A2423" t="s">
        <v>2083</v>
      </c>
      <c r="B2423" t="s">
        <v>2082</v>
      </c>
      <c r="D2423">
        <v>2021</v>
      </c>
      <c r="E2423" t="s">
        <v>2239</v>
      </c>
      <c r="F2423" t="s">
        <v>2301</v>
      </c>
      <c r="G2423">
        <v>-35.0708152172094</v>
      </c>
      <c r="H2423">
        <v>117.890514752819</v>
      </c>
      <c r="I2423" t="s">
        <v>2332</v>
      </c>
      <c r="J2423" t="s">
        <v>2240</v>
      </c>
      <c r="K2423">
        <v>14</v>
      </c>
      <c r="L2423">
        <v>15</v>
      </c>
      <c r="N2423">
        <v>1</v>
      </c>
      <c r="O2423">
        <v>0.80379999999999996</v>
      </c>
      <c r="R2423">
        <v>0.80100000000000005</v>
      </c>
    </row>
    <row r="2424" spans="1:18">
      <c r="A2424" t="s">
        <v>2083</v>
      </c>
      <c r="B2424" t="s">
        <v>2082</v>
      </c>
      <c r="D2424">
        <v>2021</v>
      </c>
      <c r="E2424" t="s">
        <v>2239</v>
      </c>
      <c r="F2424" t="s">
        <v>2301</v>
      </c>
      <c r="G2424">
        <v>-35.0708152172094</v>
      </c>
      <c r="H2424">
        <v>117.890514752819</v>
      </c>
      <c r="I2424" t="s">
        <v>2332</v>
      </c>
      <c r="J2424" t="s">
        <v>2240</v>
      </c>
      <c r="K2424">
        <v>15</v>
      </c>
      <c r="L2424">
        <v>16</v>
      </c>
      <c r="N2424">
        <v>1</v>
      </c>
      <c r="O2424">
        <v>0.96889999999999998</v>
      </c>
      <c r="R2424">
        <v>1.8374999999999999</v>
      </c>
    </row>
    <row r="2425" spans="1:18">
      <c r="A2425" t="s">
        <v>2083</v>
      </c>
      <c r="B2425" t="s">
        <v>2082</v>
      </c>
      <c r="D2425">
        <v>2021</v>
      </c>
      <c r="E2425" t="s">
        <v>2239</v>
      </c>
      <c r="F2425" t="s">
        <v>2301</v>
      </c>
      <c r="G2425">
        <v>-35.0708152172094</v>
      </c>
      <c r="H2425">
        <v>117.890514752819</v>
      </c>
      <c r="I2425" t="s">
        <v>2332</v>
      </c>
      <c r="J2425" t="s">
        <v>2240</v>
      </c>
      <c r="K2425">
        <v>16</v>
      </c>
      <c r="L2425">
        <v>17</v>
      </c>
      <c r="N2425">
        <v>1</v>
      </c>
      <c r="O2425">
        <v>0.96889999999999998</v>
      </c>
      <c r="R2425">
        <v>1.8374999999999999</v>
      </c>
    </row>
    <row r="2426" spans="1:18">
      <c r="A2426" t="s">
        <v>2083</v>
      </c>
      <c r="B2426" t="s">
        <v>2082</v>
      </c>
      <c r="D2426">
        <v>2021</v>
      </c>
      <c r="E2426" t="s">
        <v>2239</v>
      </c>
      <c r="F2426" t="s">
        <v>2301</v>
      </c>
      <c r="G2426">
        <v>-35.0708152172094</v>
      </c>
      <c r="H2426">
        <v>117.890514752819</v>
      </c>
      <c r="I2426" t="s">
        <v>2332</v>
      </c>
      <c r="J2426" t="s">
        <v>2240</v>
      </c>
      <c r="K2426">
        <v>17</v>
      </c>
      <c r="L2426">
        <v>18</v>
      </c>
      <c r="N2426">
        <v>1</v>
      </c>
      <c r="O2426">
        <v>0.96889999999999998</v>
      </c>
      <c r="R2426">
        <v>1.8374999999999999</v>
      </c>
    </row>
    <row r="2427" spans="1:18">
      <c r="A2427" t="s">
        <v>2083</v>
      </c>
      <c r="B2427" t="s">
        <v>2082</v>
      </c>
      <c r="D2427">
        <v>2021</v>
      </c>
      <c r="E2427" t="s">
        <v>2239</v>
      </c>
      <c r="F2427" t="s">
        <v>2301</v>
      </c>
      <c r="G2427">
        <v>-35.0708152172094</v>
      </c>
      <c r="H2427">
        <v>117.890514752819</v>
      </c>
      <c r="I2427" t="s">
        <v>2332</v>
      </c>
      <c r="J2427" t="s">
        <v>2240</v>
      </c>
      <c r="K2427">
        <v>18</v>
      </c>
      <c r="L2427">
        <v>19</v>
      </c>
      <c r="N2427">
        <v>1</v>
      </c>
      <c r="O2427">
        <v>0.96889999999999998</v>
      </c>
      <c r="R2427">
        <v>1.8374999999999999</v>
      </c>
    </row>
    <row r="2428" spans="1:18">
      <c r="A2428" t="s">
        <v>2083</v>
      </c>
      <c r="B2428" t="s">
        <v>2082</v>
      </c>
      <c r="D2428">
        <v>2021</v>
      </c>
      <c r="E2428" t="s">
        <v>2239</v>
      </c>
      <c r="F2428" t="s">
        <v>2301</v>
      </c>
      <c r="G2428">
        <v>-35.0708152172094</v>
      </c>
      <c r="H2428">
        <v>117.890514752819</v>
      </c>
      <c r="I2428" t="s">
        <v>2332</v>
      </c>
      <c r="J2428" t="s">
        <v>2240</v>
      </c>
      <c r="K2428">
        <v>19</v>
      </c>
      <c r="L2428">
        <v>20</v>
      </c>
      <c r="N2428">
        <v>1</v>
      </c>
      <c r="O2428">
        <v>1.1338999999999999</v>
      </c>
      <c r="R2428">
        <v>2.8738999999999999</v>
      </c>
    </row>
    <row r="2429" spans="1:18">
      <c r="A2429" t="s">
        <v>2083</v>
      </c>
      <c r="B2429" t="s">
        <v>2082</v>
      </c>
      <c r="D2429">
        <v>2021</v>
      </c>
      <c r="E2429" t="s">
        <v>2239</v>
      </c>
      <c r="F2429" t="s">
        <v>2301</v>
      </c>
      <c r="G2429">
        <v>-35.0708152172094</v>
      </c>
      <c r="H2429">
        <v>117.890514752819</v>
      </c>
      <c r="I2429" t="s">
        <v>2332</v>
      </c>
      <c r="J2429" t="s">
        <v>2240</v>
      </c>
      <c r="K2429">
        <v>20</v>
      </c>
      <c r="L2429">
        <v>21</v>
      </c>
      <c r="N2429">
        <v>1</v>
      </c>
      <c r="O2429">
        <v>1.4034</v>
      </c>
      <c r="R2429">
        <v>1.8449</v>
      </c>
    </row>
    <row r="2430" spans="1:18">
      <c r="A2430" t="s">
        <v>2083</v>
      </c>
      <c r="B2430" t="s">
        <v>2082</v>
      </c>
      <c r="D2430">
        <v>2021</v>
      </c>
      <c r="E2430" t="s">
        <v>2239</v>
      </c>
      <c r="F2430" t="s">
        <v>2301</v>
      </c>
      <c r="G2430">
        <v>-35.0708152172094</v>
      </c>
      <c r="H2430">
        <v>117.890514752819</v>
      </c>
      <c r="I2430" t="s">
        <v>2332</v>
      </c>
      <c r="J2430" t="s">
        <v>2240</v>
      </c>
      <c r="K2430">
        <v>21</v>
      </c>
      <c r="L2430">
        <v>22</v>
      </c>
      <c r="N2430">
        <v>1</v>
      </c>
      <c r="O2430">
        <v>1.4034</v>
      </c>
      <c r="R2430">
        <v>1.8449</v>
      </c>
    </row>
    <row r="2431" spans="1:18">
      <c r="A2431" t="s">
        <v>2083</v>
      </c>
      <c r="B2431" t="s">
        <v>2082</v>
      </c>
      <c r="D2431">
        <v>2021</v>
      </c>
      <c r="E2431" t="s">
        <v>2239</v>
      </c>
      <c r="F2431" t="s">
        <v>2301</v>
      </c>
      <c r="G2431">
        <v>-35.0708152172094</v>
      </c>
      <c r="H2431">
        <v>117.890514752819</v>
      </c>
      <c r="I2431" t="s">
        <v>2332</v>
      </c>
      <c r="J2431" t="s">
        <v>2240</v>
      </c>
      <c r="K2431">
        <v>22</v>
      </c>
      <c r="L2431">
        <v>23</v>
      </c>
      <c r="N2431">
        <v>1</v>
      </c>
      <c r="O2431">
        <v>1.4034</v>
      </c>
      <c r="R2431">
        <v>1.8449</v>
      </c>
    </row>
    <row r="2432" spans="1:18">
      <c r="A2432" t="s">
        <v>2083</v>
      </c>
      <c r="B2432" t="s">
        <v>2082</v>
      </c>
      <c r="D2432">
        <v>2021</v>
      </c>
      <c r="E2432" t="s">
        <v>2239</v>
      </c>
      <c r="F2432" t="s">
        <v>2301</v>
      </c>
      <c r="G2432">
        <v>-35.0708152172094</v>
      </c>
      <c r="H2432">
        <v>117.890514752819</v>
      </c>
      <c r="I2432" t="s">
        <v>2332</v>
      </c>
      <c r="J2432" t="s">
        <v>2240</v>
      </c>
      <c r="K2432">
        <v>23</v>
      </c>
      <c r="L2432">
        <v>24</v>
      </c>
      <c r="N2432">
        <v>1</v>
      </c>
      <c r="O2432">
        <v>1.4034</v>
      </c>
      <c r="R2432">
        <v>1.8449</v>
      </c>
    </row>
    <row r="2433" spans="1:18">
      <c r="A2433" t="s">
        <v>2083</v>
      </c>
      <c r="B2433" t="s">
        <v>2082</v>
      </c>
      <c r="D2433">
        <v>2021</v>
      </c>
      <c r="E2433" t="s">
        <v>2239</v>
      </c>
      <c r="F2433" t="s">
        <v>2301</v>
      </c>
      <c r="G2433">
        <v>-35.0708152172094</v>
      </c>
      <c r="H2433">
        <v>117.890514752819</v>
      </c>
      <c r="I2433" t="s">
        <v>2332</v>
      </c>
      <c r="J2433" t="s">
        <v>2240</v>
      </c>
      <c r="K2433">
        <v>24</v>
      </c>
      <c r="L2433">
        <v>25</v>
      </c>
      <c r="N2433">
        <v>1</v>
      </c>
      <c r="O2433">
        <v>1.6728000000000001</v>
      </c>
      <c r="R2433">
        <v>0.81589999999999996</v>
      </c>
    </row>
    <row r="2434" spans="1:18">
      <c r="A2434" t="s">
        <v>2083</v>
      </c>
      <c r="B2434" t="s">
        <v>2082</v>
      </c>
      <c r="D2434">
        <v>2021</v>
      </c>
      <c r="E2434" t="s">
        <v>2239</v>
      </c>
      <c r="F2434" t="s">
        <v>2301</v>
      </c>
      <c r="G2434">
        <v>-35.0708152172094</v>
      </c>
      <c r="H2434">
        <v>117.890514752819</v>
      </c>
      <c r="I2434" t="s">
        <v>2332</v>
      </c>
      <c r="J2434" t="s">
        <v>2240</v>
      </c>
      <c r="K2434">
        <v>25</v>
      </c>
      <c r="L2434">
        <v>26</v>
      </c>
      <c r="N2434">
        <v>1</v>
      </c>
      <c r="O2434">
        <v>1.2831999999999999</v>
      </c>
      <c r="R2434">
        <v>0.47839999999999999</v>
      </c>
    </row>
    <row r="2435" spans="1:18">
      <c r="A2435" t="s">
        <v>2083</v>
      </c>
      <c r="B2435" t="s">
        <v>2082</v>
      </c>
      <c r="D2435">
        <v>2021</v>
      </c>
      <c r="E2435" t="s">
        <v>2239</v>
      </c>
      <c r="F2435" t="s">
        <v>2301</v>
      </c>
      <c r="G2435">
        <v>-35.0708152172094</v>
      </c>
      <c r="H2435">
        <v>117.890514752819</v>
      </c>
      <c r="I2435" t="s">
        <v>2332</v>
      </c>
      <c r="J2435" t="s">
        <v>2240</v>
      </c>
      <c r="K2435">
        <v>26</v>
      </c>
      <c r="L2435">
        <v>27</v>
      </c>
      <c r="N2435">
        <v>1</v>
      </c>
      <c r="O2435">
        <v>1.2831999999999999</v>
      </c>
      <c r="R2435">
        <v>0.47839999999999999</v>
      </c>
    </row>
    <row r="2436" spans="1:18">
      <c r="A2436" t="s">
        <v>2083</v>
      </c>
      <c r="B2436" t="s">
        <v>2082</v>
      </c>
      <c r="D2436">
        <v>2021</v>
      </c>
      <c r="E2436" t="s">
        <v>2239</v>
      </c>
      <c r="F2436" t="s">
        <v>2301</v>
      </c>
      <c r="G2436">
        <v>-35.0708152172094</v>
      </c>
      <c r="H2436">
        <v>117.890514752819</v>
      </c>
      <c r="I2436" t="s">
        <v>2332</v>
      </c>
      <c r="J2436" t="s">
        <v>2240</v>
      </c>
      <c r="K2436">
        <v>27</v>
      </c>
      <c r="L2436">
        <v>28</v>
      </c>
      <c r="N2436">
        <v>1</v>
      </c>
      <c r="O2436">
        <v>1.2831999999999999</v>
      </c>
      <c r="R2436">
        <v>0.47839999999999999</v>
      </c>
    </row>
    <row r="2437" spans="1:18">
      <c r="A2437" t="s">
        <v>2083</v>
      </c>
      <c r="B2437" t="s">
        <v>2082</v>
      </c>
      <c r="D2437">
        <v>2021</v>
      </c>
      <c r="E2437" t="s">
        <v>2239</v>
      </c>
      <c r="F2437" t="s">
        <v>2301</v>
      </c>
      <c r="G2437">
        <v>-35.0708152172094</v>
      </c>
      <c r="H2437">
        <v>117.890514752819</v>
      </c>
      <c r="I2437" t="s">
        <v>2332</v>
      </c>
      <c r="J2437" t="s">
        <v>2240</v>
      </c>
      <c r="K2437">
        <v>28</v>
      </c>
      <c r="L2437">
        <v>29</v>
      </c>
      <c r="N2437">
        <v>1</v>
      </c>
      <c r="O2437">
        <v>1.2831999999999999</v>
      </c>
      <c r="R2437">
        <v>0.47839999999999999</v>
      </c>
    </row>
    <row r="2438" spans="1:18">
      <c r="A2438" t="s">
        <v>2083</v>
      </c>
      <c r="B2438" t="s">
        <v>2082</v>
      </c>
      <c r="D2438">
        <v>2021</v>
      </c>
      <c r="E2438" t="s">
        <v>2239</v>
      </c>
      <c r="F2438" t="s">
        <v>2301</v>
      </c>
      <c r="G2438">
        <v>-35.0708152172094</v>
      </c>
      <c r="H2438">
        <v>117.890514752819</v>
      </c>
      <c r="I2438" t="s">
        <v>2332</v>
      </c>
      <c r="J2438" t="s">
        <v>2240</v>
      </c>
      <c r="K2438">
        <v>29</v>
      </c>
      <c r="L2438">
        <v>30</v>
      </c>
      <c r="N2438">
        <v>1</v>
      </c>
      <c r="O2438">
        <v>0.89349999999999996</v>
      </c>
      <c r="R2438">
        <v>0.14099999999999999</v>
      </c>
    </row>
    <row r="2439" spans="1:18">
      <c r="A2439" t="s">
        <v>2083</v>
      </c>
      <c r="B2439" t="s">
        <v>2082</v>
      </c>
      <c r="D2439">
        <v>2021</v>
      </c>
      <c r="E2439" t="s">
        <v>2239</v>
      </c>
      <c r="F2439" t="s">
        <v>2301</v>
      </c>
      <c r="G2439">
        <v>-35.0708152172094</v>
      </c>
      <c r="H2439">
        <v>117.890514752819</v>
      </c>
      <c r="I2439" t="s">
        <v>2332</v>
      </c>
      <c r="J2439" t="s">
        <v>2240</v>
      </c>
      <c r="K2439">
        <v>30</v>
      </c>
      <c r="L2439">
        <v>31</v>
      </c>
      <c r="N2439">
        <v>1</v>
      </c>
      <c r="O2439">
        <v>1.3091999999999999</v>
      </c>
      <c r="R2439">
        <v>8.9099999999999999E-2</v>
      </c>
    </row>
    <row r="2440" spans="1:18">
      <c r="A2440" t="s">
        <v>2083</v>
      </c>
      <c r="B2440" t="s">
        <v>2082</v>
      </c>
      <c r="D2440">
        <v>2021</v>
      </c>
      <c r="E2440" t="s">
        <v>2239</v>
      </c>
      <c r="F2440" t="s">
        <v>2301</v>
      </c>
      <c r="G2440">
        <v>-35.0708152172094</v>
      </c>
      <c r="H2440">
        <v>117.890514752819</v>
      </c>
      <c r="I2440" t="s">
        <v>2332</v>
      </c>
      <c r="J2440" t="s">
        <v>2240</v>
      </c>
      <c r="K2440">
        <v>31</v>
      </c>
      <c r="L2440">
        <v>32</v>
      </c>
      <c r="N2440">
        <v>1</v>
      </c>
      <c r="O2440">
        <v>1.3091999999999999</v>
      </c>
      <c r="R2440">
        <v>8.9099999999999999E-2</v>
      </c>
    </row>
    <row r="2441" spans="1:18">
      <c r="A2441" t="s">
        <v>2083</v>
      </c>
      <c r="B2441" t="s">
        <v>2082</v>
      </c>
      <c r="D2441">
        <v>2021</v>
      </c>
      <c r="E2441" t="s">
        <v>2239</v>
      </c>
      <c r="F2441" t="s">
        <v>2301</v>
      </c>
      <c r="G2441">
        <v>-35.0708152172094</v>
      </c>
      <c r="H2441">
        <v>117.890514752819</v>
      </c>
      <c r="I2441" t="s">
        <v>2332</v>
      </c>
      <c r="J2441" t="s">
        <v>2240</v>
      </c>
      <c r="K2441">
        <v>32</v>
      </c>
      <c r="L2441">
        <v>33</v>
      </c>
      <c r="N2441">
        <v>1</v>
      </c>
      <c r="O2441">
        <v>1.3091999999999999</v>
      </c>
      <c r="R2441">
        <v>8.9099999999999999E-2</v>
      </c>
    </row>
    <row r="2442" spans="1:18">
      <c r="A2442" t="s">
        <v>2083</v>
      </c>
      <c r="B2442" t="s">
        <v>2082</v>
      </c>
      <c r="D2442">
        <v>2021</v>
      </c>
      <c r="E2442" t="s">
        <v>2239</v>
      </c>
      <c r="F2442" t="s">
        <v>2301</v>
      </c>
      <c r="G2442">
        <v>-35.0708152172094</v>
      </c>
      <c r="H2442">
        <v>117.890514752819</v>
      </c>
      <c r="I2442" t="s">
        <v>2332</v>
      </c>
      <c r="J2442" t="s">
        <v>2240</v>
      </c>
      <c r="K2442">
        <v>33</v>
      </c>
      <c r="L2442">
        <v>34</v>
      </c>
      <c r="N2442">
        <v>1</v>
      </c>
      <c r="O2442">
        <v>1.3091999999999999</v>
      </c>
      <c r="R2442">
        <v>8.9099999999999999E-2</v>
      </c>
    </row>
    <row r="2443" spans="1:18">
      <c r="A2443" t="s">
        <v>2083</v>
      </c>
      <c r="B2443" t="s">
        <v>2082</v>
      </c>
      <c r="D2443">
        <v>2021</v>
      </c>
      <c r="E2443" t="s">
        <v>2239</v>
      </c>
      <c r="F2443" t="s">
        <v>2301</v>
      </c>
      <c r="G2443">
        <v>-35.0708152172094</v>
      </c>
      <c r="H2443">
        <v>117.890514752819</v>
      </c>
      <c r="I2443" t="s">
        <v>2332</v>
      </c>
      <c r="J2443" t="s">
        <v>2240</v>
      </c>
      <c r="K2443">
        <v>34</v>
      </c>
      <c r="L2443">
        <v>35</v>
      </c>
      <c r="N2443">
        <v>1</v>
      </c>
      <c r="O2443">
        <v>1.3091999999999999</v>
      </c>
      <c r="R2443">
        <v>8.9099999999999999E-2</v>
      </c>
    </row>
    <row r="2444" spans="1:18">
      <c r="A2444" t="s">
        <v>2083</v>
      </c>
      <c r="B2444" t="s">
        <v>2082</v>
      </c>
      <c r="D2444">
        <v>2021</v>
      </c>
      <c r="E2444" t="s">
        <v>2239</v>
      </c>
      <c r="F2444" t="s">
        <v>2301</v>
      </c>
      <c r="G2444">
        <v>-35.0708152172094</v>
      </c>
      <c r="H2444">
        <v>117.890514752819</v>
      </c>
      <c r="I2444" t="s">
        <v>2332</v>
      </c>
      <c r="J2444" t="s">
        <v>2240</v>
      </c>
      <c r="K2444">
        <v>35</v>
      </c>
      <c r="L2444">
        <v>36</v>
      </c>
      <c r="N2444">
        <v>1</v>
      </c>
      <c r="O2444">
        <v>1.3091999999999999</v>
      </c>
      <c r="R2444">
        <v>8.9099999999999999E-2</v>
      </c>
    </row>
    <row r="2445" spans="1:18">
      <c r="A2445" t="s">
        <v>2083</v>
      </c>
      <c r="B2445" t="s">
        <v>2082</v>
      </c>
      <c r="D2445">
        <v>2021</v>
      </c>
      <c r="E2445" t="s">
        <v>2239</v>
      </c>
      <c r="F2445" t="s">
        <v>2301</v>
      </c>
      <c r="G2445">
        <v>-35.0708152172094</v>
      </c>
      <c r="H2445">
        <v>117.890514752819</v>
      </c>
      <c r="I2445" t="s">
        <v>2332</v>
      </c>
      <c r="J2445" t="s">
        <v>2240</v>
      </c>
      <c r="K2445">
        <v>36</v>
      </c>
      <c r="L2445">
        <v>37</v>
      </c>
      <c r="N2445">
        <v>1</v>
      </c>
      <c r="O2445">
        <v>1.3091999999999999</v>
      </c>
      <c r="R2445">
        <v>8.9099999999999999E-2</v>
      </c>
    </row>
    <row r="2446" spans="1:18">
      <c r="A2446" t="s">
        <v>2083</v>
      </c>
      <c r="B2446" t="s">
        <v>2082</v>
      </c>
      <c r="D2446">
        <v>2021</v>
      </c>
      <c r="E2446" t="s">
        <v>2239</v>
      </c>
      <c r="F2446" t="s">
        <v>2301</v>
      </c>
      <c r="G2446">
        <v>-35.0708152172094</v>
      </c>
      <c r="H2446">
        <v>117.890514752819</v>
      </c>
      <c r="I2446" t="s">
        <v>2332</v>
      </c>
      <c r="J2446" t="s">
        <v>2240</v>
      </c>
      <c r="K2446">
        <v>37</v>
      </c>
      <c r="L2446">
        <v>38</v>
      </c>
      <c r="N2446">
        <v>1</v>
      </c>
      <c r="O2446">
        <v>1.3091999999999999</v>
      </c>
      <c r="R2446">
        <v>8.9099999999999999E-2</v>
      </c>
    </row>
    <row r="2447" spans="1:18">
      <c r="A2447" t="s">
        <v>2083</v>
      </c>
      <c r="B2447" t="s">
        <v>2082</v>
      </c>
      <c r="D2447">
        <v>2021</v>
      </c>
      <c r="E2447" t="s">
        <v>2239</v>
      </c>
      <c r="F2447" t="s">
        <v>2301</v>
      </c>
      <c r="G2447">
        <v>-35.0708152172094</v>
      </c>
      <c r="H2447">
        <v>117.890514752819</v>
      </c>
      <c r="I2447" t="s">
        <v>2332</v>
      </c>
      <c r="J2447" t="s">
        <v>2240</v>
      </c>
      <c r="K2447">
        <v>38</v>
      </c>
      <c r="L2447">
        <v>39</v>
      </c>
      <c r="N2447">
        <v>1</v>
      </c>
      <c r="O2447">
        <v>1.3091999999999999</v>
      </c>
      <c r="R2447">
        <v>8.9099999999999999E-2</v>
      </c>
    </row>
    <row r="2448" spans="1:18">
      <c r="A2448" t="s">
        <v>2083</v>
      </c>
      <c r="B2448" t="s">
        <v>2082</v>
      </c>
      <c r="D2448">
        <v>2021</v>
      </c>
      <c r="E2448" t="s">
        <v>2239</v>
      </c>
      <c r="F2448" t="s">
        <v>2301</v>
      </c>
      <c r="G2448">
        <v>-35.0708152172094</v>
      </c>
      <c r="H2448">
        <v>117.890514752819</v>
      </c>
      <c r="I2448" t="s">
        <v>2332</v>
      </c>
      <c r="J2448" t="s">
        <v>2240</v>
      </c>
      <c r="K2448">
        <v>39</v>
      </c>
      <c r="L2448">
        <v>40</v>
      </c>
      <c r="N2448">
        <v>1</v>
      </c>
      <c r="O2448">
        <v>1.7249000000000001</v>
      </c>
      <c r="R2448">
        <v>3.7199999999999997E-2</v>
      </c>
    </row>
    <row r="2449" spans="1:18">
      <c r="A2449" t="s">
        <v>2083</v>
      </c>
      <c r="B2449" t="s">
        <v>2082</v>
      </c>
      <c r="D2449">
        <v>2021</v>
      </c>
      <c r="E2449" t="s">
        <v>2239</v>
      </c>
      <c r="F2449" t="s">
        <v>2301</v>
      </c>
      <c r="G2449">
        <v>-35.0708152172094</v>
      </c>
      <c r="H2449">
        <v>117.890514752819</v>
      </c>
      <c r="I2449" t="s">
        <v>2332</v>
      </c>
      <c r="J2449" t="s">
        <v>2240</v>
      </c>
      <c r="K2449">
        <v>40</v>
      </c>
      <c r="L2449">
        <v>41</v>
      </c>
      <c r="N2449">
        <v>1</v>
      </c>
      <c r="O2449">
        <v>1.8154999999999999</v>
      </c>
      <c r="R2449">
        <v>3.7400000000000003E-2</v>
      </c>
    </row>
    <row r="2450" spans="1:18">
      <c r="A2450" t="s">
        <v>2083</v>
      </c>
      <c r="B2450" t="s">
        <v>2082</v>
      </c>
      <c r="D2450">
        <v>2021</v>
      </c>
      <c r="E2450" t="s">
        <v>2239</v>
      </c>
      <c r="F2450" t="s">
        <v>2301</v>
      </c>
      <c r="G2450">
        <v>-35.0708152172094</v>
      </c>
      <c r="H2450">
        <v>117.890514752819</v>
      </c>
      <c r="I2450" t="s">
        <v>2332</v>
      </c>
      <c r="J2450" t="s">
        <v>2240</v>
      </c>
      <c r="K2450">
        <v>41</v>
      </c>
      <c r="L2450">
        <v>42</v>
      </c>
      <c r="N2450">
        <v>1</v>
      </c>
      <c r="O2450">
        <v>1.8154999999999999</v>
      </c>
      <c r="R2450">
        <v>3.7400000000000003E-2</v>
      </c>
    </row>
    <row r="2451" spans="1:18">
      <c r="A2451" t="s">
        <v>2083</v>
      </c>
      <c r="B2451" t="s">
        <v>2082</v>
      </c>
      <c r="D2451">
        <v>2021</v>
      </c>
      <c r="E2451" t="s">
        <v>2239</v>
      </c>
      <c r="F2451" t="s">
        <v>2301</v>
      </c>
      <c r="G2451">
        <v>-35.0708152172094</v>
      </c>
      <c r="H2451">
        <v>117.890514752819</v>
      </c>
      <c r="I2451" t="s">
        <v>2332</v>
      </c>
      <c r="J2451" t="s">
        <v>2240</v>
      </c>
      <c r="K2451">
        <v>42</v>
      </c>
      <c r="L2451">
        <v>43</v>
      </c>
      <c r="N2451">
        <v>1</v>
      </c>
      <c r="O2451">
        <v>1.8154999999999999</v>
      </c>
      <c r="R2451">
        <v>3.7400000000000003E-2</v>
      </c>
    </row>
    <row r="2452" spans="1:18">
      <c r="A2452" t="s">
        <v>2083</v>
      </c>
      <c r="B2452" t="s">
        <v>2082</v>
      </c>
      <c r="D2452">
        <v>2021</v>
      </c>
      <c r="E2452" t="s">
        <v>2239</v>
      </c>
      <c r="F2452" t="s">
        <v>2301</v>
      </c>
      <c r="G2452">
        <v>-35.0708152172094</v>
      </c>
      <c r="H2452">
        <v>117.890514752819</v>
      </c>
      <c r="I2452" t="s">
        <v>2332</v>
      </c>
      <c r="J2452" t="s">
        <v>2240</v>
      </c>
      <c r="K2452">
        <v>43</v>
      </c>
      <c r="L2452">
        <v>44</v>
      </c>
      <c r="N2452">
        <v>1</v>
      </c>
      <c r="O2452">
        <v>1.8154999999999999</v>
      </c>
      <c r="R2452">
        <v>3.7400000000000003E-2</v>
      </c>
    </row>
    <row r="2453" spans="1:18">
      <c r="A2453" t="s">
        <v>2083</v>
      </c>
      <c r="B2453" t="s">
        <v>2082</v>
      </c>
      <c r="D2453">
        <v>2021</v>
      </c>
      <c r="E2453" t="s">
        <v>2239</v>
      </c>
      <c r="F2453" t="s">
        <v>2301</v>
      </c>
      <c r="G2453">
        <v>-35.0708152172094</v>
      </c>
      <c r="H2453">
        <v>117.890514752819</v>
      </c>
      <c r="I2453" t="s">
        <v>2332</v>
      </c>
      <c r="J2453" t="s">
        <v>2240</v>
      </c>
      <c r="K2453">
        <v>44</v>
      </c>
      <c r="L2453">
        <v>45</v>
      </c>
      <c r="N2453">
        <v>1</v>
      </c>
      <c r="O2453">
        <v>1.8154999999999999</v>
      </c>
      <c r="R2453">
        <v>3.7400000000000003E-2</v>
      </c>
    </row>
    <row r="2454" spans="1:18">
      <c r="A2454" t="s">
        <v>2083</v>
      </c>
      <c r="B2454" t="s">
        <v>2082</v>
      </c>
      <c r="D2454">
        <v>2021</v>
      </c>
      <c r="E2454" t="s">
        <v>2239</v>
      </c>
      <c r="F2454" t="s">
        <v>2301</v>
      </c>
      <c r="G2454">
        <v>-35.0708152172094</v>
      </c>
      <c r="H2454">
        <v>117.890514752819</v>
      </c>
      <c r="I2454" t="s">
        <v>2332</v>
      </c>
      <c r="J2454" t="s">
        <v>2240</v>
      </c>
      <c r="K2454">
        <v>45</v>
      </c>
      <c r="L2454">
        <v>46</v>
      </c>
      <c r="N2454">
        <v>1</v>
      </c>
      <c r="O2454">
        <v>1.8154999999999999</v>
      </c>
      <c r="R2454">
        <v>3.7400000000000003E-2</v>
      </c>
    </row>
    <row r="2455" spans="1:18">
      <c r="A2455" t="s">
        <v>2083</v>
      </c>
      <c r="B2455" t="s">
        <v>2082</v>
      </c>
      <c r="D2455">
        <v>2021</v>
      </c>
      <c r="E2455" t="s">
        <v>2239</v>
      </c>
      <c r="F2455" t="s">
        <v>2301</v>
      </c>
      <c r="G2455">
        <v>-35.0708152172094</v>
      </c>
      <c r="H2455">
        <v>117.890514752819</v>
      </c>
      <c r="I2455" t="s">
        <v>2332</v>
      </c>
      <c r="J2455" t="s">
        <v>2240</v>
      </c>
      <c r="K2455">
        <v>46</v>
      </c>
      <c r="L2455">
        <v>47</v>
      </c>
      <c r="N2455">
        <v>1</v>
      </c>
      <c r="O2455">
        <v>1.8154999999999999</v>
      </c>
      <c r="R2455">
        <v>3.7400000000000003E-2</v>
      </c>
    </row>
    <row r="2456" spans="1:18">
      <c r="A2456" t="s">
        <v>2083</v>
      </c>
      <c r="B2456" t="s">
        <v>2082</v>
      </c>
      <c r="D2456">
        <v>2021</v>
      </c>
      <c r="E2456" t="s">
        <v>2239</v>
      </c>
      <c r="F2456" t="s">
        <v>2301</v>
      </c>
      <c r="G2456">
        <v>-35.0708152172094</v>
      </c>
      <c r="H2456">
        <v>117.890514752819</v>
      </c>
      <c r="I2456" t="s">
        <v>2332</v>
      </c>
      <c r="J2456" t="s">
        <v>2240</v>
      </c>
      <c r="K2456">
        <v>47</v>
      </c>
      <c r="L2456">
        <v>48</v>
      </c>
      <c r="N2456">
        <v>1</v>
      </c>
      <c r="O2456">
        <v>1.8154999999999999</v>
      </c>
      <c r="R2456">
        <v>3.7400000000000003E-2</v>
      </c>
    </row>
    <row r="2457" spans="1:18">
      <c r="A2457" t="s">
        <v>2083</v>
      </c>
      <c r="B2457" t="s">
        <v>2082</v>
      </c>
      <c r="D2457">
        <v>2021</v>
      </c>
      <c r="E2457" t="s">
        <v>2239</v>
      </c>
      <c r="F2457" t="s">
        <v>2301</v>
      </c>
      <c r="G2457">
        <v>-35.0708152172094</v>
      </c>
      <c r="H2457">
        <v>117.890514752819</v>
      </c>
      <c r="I2457" t="s">
        <v>2332</v>
      </c>
      <c r="J2457" t="s">
        <v>2240</v>
      </c>
      <c r="K2457">
        <v>48</v>
      </c>
      <c r="L2457">
        <v>49</v>
      </c>
      <c r="N2457">
        <v>1</v>
      </c>
      <c r="O2457">
        <v>1.8154999999999999</v>
      </c>
      <c r="R2457">
        <v>3.7400000000000003E-2</v>
      </c>
    </row>
    <row r="2458" spans="1:18">
      <c r="A2458" t="s">
        <v>2083</v>
      </c>
      <c r="B2458" t="s">
        <v>2082</v>
      </c>
      <c r="D2458">
        <v>2021</v>
      </c>
      <c r="E2458" t="s">
        <v>2239</v>
      </c>
      <c r="F2458" t="s">
        <v>2301</v>
      </c>
      <c r="G2458">
        <v>-35.0708152172094</v>
      </c>
      <c r="H2458">
        <v>117.890514752819</v>
      </c>
      <c r="I2458" t="s">
        <v>2332</v>
      </c>
      <c r="J2458" t="s">
        <v>2240</v>
      </c>
      <c r="K2458">
        <v>49</v>
      </c>
      <c r="L2458">
        <v>50</v>
      </c>
      <c r="N2458">
        <v>1</v>
      </c>
      <c r="O2458">
        <v>1.9060999999999999</v>
      </c>
      <c r="R2458">
        <v>3.7699999999999997E-2</v>
      </c>
    </row>
    <row r="2459" spans="1:18">
      <c r="A2459" t="s">
        <v>2083</v>
      </c>
      <c r="B2459" t="s">
        <v>2082</v>
      </c>
      <c r="D2459">
        <v>2021</v>
      </c>
      <c r="E2459" t="s">
        <v>2239</v>
      </c>
      <c r="F2459" t="s">
        <v>2301</v>
      </c>
      <c r="G2459">
        <v>-35.07053106</v>
      </c>
      <c r="H2459">
        <v>117.8899655</v>
      </c>
      <c r="I2459" t="s">
        <v>2332</v>
      </c>
      <c r="J2459" t="s">
        <v>2238</v>
      </c>
      <c r="K2459">
        <v>0</v>
      </c>
      <c r="L2459">
        <v>1</v>
      </c>
      <c r="N2459">
        <v>1</v>
      </c>
      <c r="O2459">
        <v>0.28050000000000003</v>
      </c>
      <c r="R2459">
        <v>7.3638000000000003</v>
      </c>
    </row>
    <row r="2460" spans="1:18">
      <c r="A2460" t="s">
        <v>2083</v>
      </c>
      <c r="B2460" t="s">
        <v>2082</v>
      </c>
      <c r="D2460">
        <v>2021</v>
      </c>
      <c r="E2460" t="s">
        <v>2239</v>
      </c>
      <c r="F2460" t="s">
        <v>2301</v>
      </c>
      <c r="G2460">
        <v>-35.07053106</v>
      </c>
      <c r="H2460">
        <v>117.8899655</v>
      </c>
      <c r="I2460" t="s">
        <v>2332</v>
      </c>
      <c r="J2460" t="s">
        <v>2238</v>
      </c>
      <c r="K2460">
        <v>1</v>
      </c>
      <c r="L2460">
        <v>5</v>
      </c>
      <c r="N2460">
        <v>4</v>
      </c>
      <c r="O2460">
        <v>0.39290000000000003</v>
      </c>
      <c r="R2460">
        <v>3.8816000000000002</v>
      </c>
    </row>
    <row r="2461" spans="1:18">
      <c r="A2461" t="s">
        <v>2083</v>
      </c>
      <c r="B2461" t="s">
        <v>2082</v>
      </c>
      <c r="D2461">
        <v>2021</v>
      </c>
      <c r="E2461" t="s">
        <v>2239</v>
      </c>
      <c r="F2461" t="s">
        <v>2301</v>
      </c>
      <c r="G2461">
        <v>-35.07053106</v>
      </c>
      <c r="H2461">
        <v>117.8899655</v>
      </c>
      <c r="I2461" t="s">
        <v>2332</v>
      </c>
      <c r="J2461" t="s">
        <v>2238</v>
      </c>
      <c r="K2461">
        <v>5</v>
      </c>
      <c r="L2461">
        <v>10</v>
      </c>
      <c r="N2461">
        <v>5</v>
      </c>
      <c r="O2461">
        <v>0.2787</v>
      </c>
      <c r="R2461">
        <v>3.5436999999999999</v>
      </c>
    </row>
    <row r="2462" spans="1:18">
      <c r="A2462" t="s">
        <v>2083</v>
      </c>
      <c r="B2462" t="s">
        <v>2082</v>
      </c>
      <c r="D2462">
        <v>2021</v>
      </c>
      <c r="E2462" t="s">
        <v>2239</v>
      </c>
      <c r="F2462" t="s">
        <v>2301</v>
      </c>
      <c r="G2462">
        <v>-35.07053106</v>
      </c>
      <c r="H2462">
        <v>117.8899655</v>
      </c>
      <c r="I2462" t="s">
        <v>2332</v>
      </c>
      <c r="J2462" t="s">
        <v>2238</v>
      </c>
      <c r="K2462">
        <v>10</v>
      </c>
      <c r="L2462">
        <v>15</v>
      </c>
      <c r="N2462">
        <v>5</v>
      </c>
      <c r="O2462">
        <v>0.66269999999999996</v>
      </c>
      <c r="R2462">
        <v>2.7033999999999998</v>
      </c>
    </row>
    <row r="2463" spans="1:18">
      <c r="A2463" t="s">
        <v>2083</v>
      </c>
      <c r="B2463" t="s">
        <v>2082</v>
      </c>
      <c r="D2463">
        <v>2021</v>
      </c>
      <c r="E2463" t="s">
        <v>2239</v>
      </c>
      <c r="F2463" t="s">
        <v>2301</v>
      </c>
      <c r="G2463">
        <v>-35.07053106</v>
      </c>
      <c r="H2463">
        <v>117.8899655</v>
      </c>
      <c r="I2463" t="s">
        <v>2332</v>
      </c>
      <c r="J2463" t="s">
        <v>2238</v>
      </c>
      <c r="K2463">
        <v>15</v>
      </c>
      <c r="L2463">
        <v>20</v>
      </c>
      <c r="N2463">
        <v>5</v>
      </c>
      <c r="O2463">
        <v>0.75729999999999997</v>
      </c>
      <c r="R2463">
        <v>2.0326</v>
      </c>
    </row>
    <row r="2464" spans="1:18">
      <c r="A2464" t="s">
        <v>2083</v>
      </c>
      <c r="B2464" t="s">
        <v>2082</v>
      </c>
      <c r="D2464">
        <v>2021</v>
      </c>
      <c r="E2464" t="s">
        <v>2239</v>
      </c>
      <c r="F2464" t="s">
        <v>2301</v>
      </c>
      <c r="G2464">
        <v>-35.07053106</v>
      </c>
      <c r="H2464">
        <v>117.8899655</v>
      </c>
      <c r="I2464" t="s">
        <v>2332</v>
      </c>
      <c r="J2464" t="s">
        <v>2238</v>
      </c>
      <c r="K2464">
        <v>20</v>
      </c>
      <c r="L2464">
        <v>25</v>
      </c>
      <c r="N2464">
        <v>5</v>
      </c>
      <c r="O2464">
        <v>1.0004</v>
      </c>
      <c r="R2464">
        <v>2.2633000000000001</v>
      </c>
    </row>
    <row r="2465" spans="1:18">
      <c r="A2465" t="s">
        <v>2083</v>
      </c>
      <c r="B2465" t="s">
        <v>2082</v>
      </c>
      <c r="D2465">
        <v>2021</v>
      </c>
      <c r="E2465" t="s">
        <v>2239</v>
      </c>
      <c r="F2465" t="s">
        <v>2301</v>
      </c>
      <c r="G2465">
        <v>-35.07053106</v>
      </c>
      <c r="H2465">
        <v>117.8899655</v>
      </c>
      <c r="I2465" t="s">
        <v>2332</v>
      </c>
      <c r="J2465" t="s">
        <v>2238</v>
      </c>
      <c r="K2465">
        <v>25</v>
      </c>
      <c r="L2465">
        <v>30</v>
      </c>
      <c r="N2465">
        <v>5</v>
      </c>
      <c r="O2465">
        <v>1.2386999999999999</v>
      </c>
      <c r="R2465">
        <v>0.97570000000000001</v>
      </c>
    </row>
    <row r="2466" spans="1:18">
      <c r="A2466" t="s">
        <v>2083</v>
      </c>
      <c r="B2466" t="s">
        <v>2082</v>
      </c>
      <c r="D2466">
        <v>2021</v>
      </c>
      <c r="E2466" t="s">
        <v>2239</v>
      </c>
      <c r="F2466" t="s">
        <v>2301</v>
      </c>
      <c r="G2466">
        <v>-35.07053106</v>
      </c>
      <c r="H2466">
        <v>117.8899655</v>
      </c>
      <c r="I2466" t="s">
        <v>2332</v>
      </c>
      <c r="J2466" t="s">
        <v>2238</v>
      </c>
      <c r="K2466">
        <v>30</v>
      </c>
      <c r="L2466">
        <v>40</v>
      </c>
      <c r="N2466">
        <v>10</v>
      </c>
      <c r="O2466">
        <v>1.7629999999999999</v>
      </c>
      <c r="R2466">
        <v>0.17069999999999999</v>
      </c>
    </row>
    <row r="2467" spans="1:18">
      <c r="A2467" t="s">
        <v>2083</v>
      </c>
      <c r="B2467" t="s">
        <v>2082</v>
      </c>
      <c r="D2467">
        <v>2021</v>
      </c>
      <c r="E2467" t="s">
        <v>2239</v>
      </c>
      <c r="F2467" t="s">
        <v>2301</v>
      </c>
      <c r="G2467">
        <v>-35.07053106</v>
      </c>
      <c r="H2467">
        <v>117.8899655</v>
      </c>
      <c r="I2467" t="s">
        <v>2332</v>
      </c>
      <c r="J2467" t="s">
        <v>2238</v>
      </c>
      <c r="K2467">
        <v>40</v>
      </c>
      <c r="L2467">
        <v>50</v>
      </c>
      <c r="N2467">
        <v>10</v>
      </c>
      <c r="O2467">
        <v>2.3073999999999999</v>
      </c>
      <c r="R2467">
        <v>5.3100000000000001E-2</v>
      </c>
    </row>
    <row r="2468" spans="1:18">
      <c r="A2468" t="s">
        <v>2083</v>
      </c>
      <c r="B2468" t="s">
        <v>2082</v>
      </c>
      <c r="D2468">
        <v>2021</v>
      </c>
      <c r="E2468" t="s">
        <v>2239</v>
      </c>
      <c r="F2468" t="s">
        <v>2301</v>
      </c>
      <c r="G2468">
        <v>-35.07053106</v>
      </c>
      <c r="H2468">
        <v>117.8899655</v>
      </c>
      <c r="I2468" t="s">
        <v>2332</v>
      </c>
      <c r="J2468" t="s">
        <v>2238</v>
      </c>
      <c r="K2468">
        <v>50</v>
      </c>
      <c r="L2468">
        <v>60</v>
      </c>
      <c r="N2468">
        <v>10</v>
      </c>
      <c r="O2468">
        <v>1.6781999999999999</v>
      </c>
      <c r="R2468">
        <v>4.9000000000000002E-2</v>
      </c>
    </row>
    <row r="2469" spans="1:18">
      <c r="A2469" t="s">
        <v>2083</v>
      </c>
      <c r="B2469" t="s">
        <v>2082</v>
      </c>
      <c r="D2469">
        <v>2021</v>
      </c>
      <c r="E2469" t="s">
        <v>2235</v>
      </c>
      <c r="F2469" t="s">
        <v>2301</v>
      </c>
      <c r="G2469">
        <v>-32.013061999999998</v>
      </c>
      <c r="H2469">
        <v>115.79578619999999</v>
      </c>
      <c r="I2469" t="s">
        <v>2337</v>
      </c>
      <c r="J2469" t="s">
        <v>2237</v>
      </c>
      <c r="K2469">
        <v>0</v>
      </c>
      <c r="L2469">
        <v>1</v>
      </c>
      <c r="N2469">
        <v>1</v>
      </c>
      <c r="O2469">
        <v>1.1939</v>
      </c>
      <c r="R2469">
        <v>0.67679999999999996</v>
      </c>
    </row>
    <row r="2470" spans="1:18">
      <c r="A2470" t="s">
        <v>2083</v>
      </c>
      <c r="B2470" t="s">
        <v>2082</v>
      </c>
      <c r="D2470">
        <v>2021</v>
      </c>
      <c r="E2470" t="s">
        <v>2235</v>
      </c>
      <c r="F2470" t="s">
        <v>2301</v>
      </c>
      <c r="G2470">
        <v>-32.013061999999998</v>
      </c>
      <c r="H2470">
        <v>115.79578619999999</v>
      </c>
      <c r="I2470" t="s">
        <v>2337</v>
      </c>
      <c r="J2470" t="s">
        <v>2237</v>
      </c>
      <c r="K2470">
        <v>1</v>
      </c>
      <c r="L2470">
        <v>5</v>
      </c>
      <c r="N2470">
        <v>4</v>
      </c>
      <c r="O2470">
        <v>1.2215</v>
      </c>
      <c r="R2470">
        <v>0.16520000000000001</v>
      </c>
    </row>
    <row r="2471" spans="1:18">
      <c r="A2471" t="s">
        <v>2083</v>
      </c>
      <c r="B2471" t="s">
        <v>2082</v>
      </c>
      <c r="D2471">
        <v>2021</v>
      </c>
      <c r="E2471" t="s">
        <v>2235</v>
      </c>
      <c r="F2471" t="s">
        <v>2301</v>
      </c>
      <c r="G2471">
        <v>-32.013061999999998</v>
      </c>
      <c r="H2471">
        <v>115.79578619999999</v>
      </c>
      <c r="I2471" t="s">
        <v>2337</v>
      </c>
      <c r="J2471" t="s">
        <v>2237</v>
      </c>
      <c r="K2471">
        <v>5</v>
      </c>
      <c r="L2471">
        <v>10</v>
      </c>
      <c r="N2471">
        <v>5</v>
      </c>
      <c r="O2471">
        <v>1.3934</v>
      </c>
      <c r="R2471">
        <v>0.1686</v>
      </c>
    </row>
    <row r="2472" spans="1:18">
      <c r="A2472" t="s">
        <v>2083</v>
      </c>
      <c r="B2472" t="s">
        <v>2082</v>
      </c>
      <c r="D2472">
        <v>2021</v>
      </c>
      <c r="E2472" t="s">
        <v>2235</v>
      </c>
      <c r="F2472" t="s">
        <v>2301</v>
      </c>
      <c r="G2472">
        <v>-32.013061999999998</v>
      </c>
      <c r="H2472">
        <v>115.79578619999999</v>
      </c>
      <c r="I2472" t="s">
        <v>2337</v>
      </c>
      <c r="J2472" t="s">
        <v>2237</v>
      </c>
      <c r="K2472">
        <v>10</v>
      </c>
      <c r="L2472">
        <v>15</v>
      </c>
      <c r="N2472">
        <v>5</v>
      </c>
      <c r="O2472">
        <v>0.99809999999999999</v>
      </c>
      <c r="R2472">
        <v>9.0800000000000006E-2</v>
      </c>
    </row>
    <row r="2473" spans="1:18">
      <c r="A2473" t="s">
        <v>2083</v>
      </c>
      <c r="B2473" t="s">
        <v>2082</v>
      </c>
      <c r="D2473">
        <v>2021</v>
      </c>
      <c r="E2473" t="s">
        <v>2235</v>
      </c>
      <c r="F2473" t="s">
        <v>2301</v>
      </c>
      <c r="G2473">
        <v>-32.013061999999998</v>
      </c>
      <c r="H2473">
        <v>115.79578619999999</v>
      </c>
      <c r="I2473" t="s">
        <v>2337</v>
      </c>
      <c r="J2473" t="s">
        <v>2237</v>
      </c>
      <c r="K2473">
        <v>15</v>
      </c>
      <c r="L2473">
        <v>20</v>
      </c>
      <c r="N2473">
        <v>5</v>
      </c>
      <c r="O2473">
        <v>1.4948999999999999</v>
      </c>
      <c r="R2473">
        <v>0.11409999999999999</v>
      </c>
    </row>
    <row r="2474" spans="1:18">
      <c r="A2474" t="s">
        <v>2083</v>
      </c>
      <c r="B2474" t="s">
        <v>2082</v>
      </c>
      <c r="D2474">
        <v>2021</v>
      </c>
      <c r="E2474" t="s">
        <v>2235</v>
      </c>
      <c r="F2474" t="s">
        <v>2301</v>
      </c>
      <c r="G2474">
        <v>-32.013061999999998</v>
      </c>
      <c r="H2474">
        <v>115.79578619999999</v>
      </c>
      <c r="I2474" t="s">
        <v>2337</v>
      </c>
      <c r="J2474" t="s">
        <v>2237</v>
      </c>
      <c r="K2474">
        <v>20</v>
      </c>
      <c r="L2474">
        <v>25</v>
      </c>
      <c r="N2474">
        <v>5</v>
      </c>
      <c r="O2474">
        <v>1.2726999999999999</v>
      </c>
      <c r="R2474">
        <v>7.8200000000000006E-2</v>
      </c>
    </row>
    <row r="2475" spans="1:18">
      <c r="A2475" t="s">
        <v>2083</v>
      </c>
      <c r="B2475" t="s">
        <v>2082</v>
      </c>
      <c r="D2475">
        <v>2021</v>
      </c>
      <c r="E2475" t="s">
        <v>2235</v>
      </c>
      <c r="F2475" t="s">
        <v>2301</v>
      </c>
      <c r="G2475">
        <v>-32.013061999999998</v>
      </c>
      <c r="H2475">
        <v>115.79578619999999</v>
      </c>
      <c r="I2475" t="s">
        <v>2337</v>
      </c>
      <c r="J2475" t="s">
        <v>2237</v>
      </c>
      <c r="K2475">
        <v>25</v>
      </c>
      <c r="L2475">
        <v>30</v>
      </c>
      <c r="N2475">
        <v>5</v>
      </c>
      <c r="O2475">
        <v>1.3643000000000001</v>
      </c>
      <c r="R2475">
        <v>7.9799999999999996E-2</v>
      </c>
    </row>
    <row r="2476" spans="1:18">
      <c r="A2476" t="s">
        <v>2083</v>
      </c>
      <c r="B2476" t="s">
        <v>2082</v>
      </c>
      <c r="D2476">
        <v>2021</v>
      </c>
      <c r="E2476" t="s">
        <v>2235</v>
      </c>
      <c r="F2476" t="s">
        <v>2301</v>
      </c>
      <c r="G2476">
        <v>-32.013061999999998</v>
      </c>
      <c r="H2476">
        <v>115.79578619999999</v>
      </c>
      <c r="I2476" t="s">
        <v>2337</v>
      </c>
      <c r="J2476" t="s">
        <v>2237</v>
      </c>
      <c r="K2476">
        <v>30</v>
      </c>
      <c r="L2476">
        <v>40</v>
      </c>
      <c r="N2476">
        <v>10</v>
      </c>
      <c r="O2476">
        <v>1.3520000000000001</v>
      </c>
      <c r="R2476">
        <v>7.4399999999999994E-2</v>
      </c>
    </row>
    <row r="2477" spans="1:18">
      <c r="A2477" t="s">
        <v>2083</v>
      </c>
      <c r="B2477" t="s">
        <v>2082</v>
      </c>
      <c r="D2477">
        <v>2021</v>
      </c>
      <c r="E2477" t="s">
        <v>2235</v>
      </c>
      <c r="F2477" t="s">
        <v>2301</v>
      </c>
      <c r="G2477">
        <v>-32.013061999999998</v>
      </c>
      <c r="H2477">
        <v>115.79578619999999</v>
      </c>
      <c r="I2477" t="s">
        <v>2337</v>
      </c>
      <c r="J2477" t="s">
        <v>2237</v>
      </c>
      <c r="K2477">
        <v>40</v>
      </c>
      <c r="L2477">
        <v>50</v>
      </c>
      <c r="N2477">
        <v>10</v>
      </c>
      <c r="O2477">
        <v>1.2384999999999999</v>
      </c>
      <c r="R2477">
        <v>0.1036</v>
      </c>
    </row>
    <row r="2478" spans="1:18">
      <c r="A2478" t="s">
        <v>2083</v>
      </c>
      <c r="B2478" t="s">
        <v>2082</v>
      </c>
      <c r="D2478">
        <v>2021</v>
      </c>
      <c r="E2478" t="s">
        <v>2235</v>
      </c>
      <c r="F2478" t="s">
        <v>2301</v>
      </c>
      <c r="G2478">
        <v>-32.013061999999998</v>
      </c>
      <c r="H2478">
        <v>115.79578619999999</v>
      </c>
      <c r="I2478" t="s">
        <v>2337</v>
      </c>
      <c r="J2478" t="s">
        <v>2237</v>
      </c>
      <c r="K2478">
        <v>50</v>
      </c>
      <c r="L2478">
        <v>60</v>
      </c>
      <c r="N2478">
        <v>10</v>
      </c>
      <c r="O2478">
        <v>1.6719999999999999</v>
      </c>
      <c r="R2478">
        <v>9.01E-2</v>
      </c>
    </row>
    <row r="2479" spans="1:18">
      <c r="A2479" t="s">
        <v>2083</v>
      </c>
      <c r="B2479" t="s">
        <v>2082</v>
      </c>
      <c r="D2479">
        <v>2021</v>
      </c>
      <c r="E2479" t="s">
        <v>2235</v>
      </c>
      <c r="F2479" t="s">
        <v>2301</v>
      </c>
      <c r="G2479">
        <v>-32.012762639999998</v>
      </c>
      <c r="H2479">
        <v>115.7961129</v>
      </c>
      <c r="I2479" t="s">
        <v>2337</v>
      </c>
      <c r="J2479" t="s">
        <v>2236</v>
      </c>
      <c r="K2479">
        <v>0</v>
      </c>
      <c r="L2479">
        <v>1</v>
      </c>
      <c r="N2479">
        <v>1</v>
      </c>
      <c r="O2479">
        <v>0.90490000000000004</v>
      </c>
      <c r="R2479">
        <v>0.27010000000000001</v>
      </c>
    </row>
    <row r="2480" spans="1:18">
      <c r="A2480" t="s">
        <v>2083</v>
      </c>
      <c r="B2480" t="s">
        <v>2082</v>
      </c>
      <c r="D2480">
        <v>2021</v>
      </c>
      <c r="E2480" t="s">
        <v>2235</v>
      </c>
      <c r="F2480" t="s">
        <v>2301</v>
      </c>
      <c r="G2480">
        <v>-32.012762639999998</v>
      </c>
      <c r="H2480">
        <v>115.7961129</v>
      </c>
      <c r="I2480" t="s">
        <v>2337</v>
      </c>
      <c r="J2480" t="s">
        <v>2236</v>
      </c>
      <c r="K2480">
        <v>1</v>
      </c>
      <c r="L2480">
        <v>5</v>
      </c>
      <c r="N2480">
        <v>4</v>
      </c>
      <c r="O2480">
        <v>1.3028999999999999</v>
      </c>
      <c r="R2480">
        <v>0.1946</v>
      </c>
    </row>
    <row r="2481" spans="1:18">
      <c r="A2481" t="s">
        <v>2083</v>
      </c>
      <c r="B2481" t="s">
        <v>2082</v>
      </c>
      <c r="D2481">
        <v>2021</v>
      </c>
      <c r="E2481" t="s">
        <v>2235</v>
      </c>
      <c r="F2481" t="s">
        <v>2301</v>
      </c>
      <c r="G2481">
        <v>-32.012762639999998</v>
      </c>
      <c r="H2481">
        <v>115.7961129</v>
      </c>
      <c r="I2481" t="s">
        <v>2337</v>
      </c>
      <c r="J2481" t="s">
        <v>2236</v>
      </c>
      <c r="K2481">
        <v>5</v>
      </c>
      <c r="L2481">
        <v>10</v>
      </c>
      <c r="N2481">
        <v>5</v>
      </c>
      <c r="O2481">
        <v>1.4531000000000001</v>
      </c>
      <c r="R2481">
        <v>0.13289999999999999</v>
      </c>
    </row>
    <row r="2482" spans="1:18">
      <c r="A2482" t="s">
        <v>2083</v>
      </c>
      <c r="B2482" t="s">
        <v>2082</v>
      </c>
      <c r="D2482">
        <v>2021</v>
      </c>
      <c r="E2482" t="s">
        <v>2235</v>
      </c>
      <c r="F2482" t="s">
        <v>2301</v>
      </c>
      <c r="G2482">
        <v>-32.012762639999998</v>
      </c>
      <c r="H2482">
        <v>115.7961129</v>
      </c>
      <c r="I2482" t="s">
        <v>2337</v>
      </c>
      <c r="J2482" t="s">
        <v>2236</v>
      </c>
      <c r="K2482">
        <v>10</v>
      </c>
      <c r="L2482">
        <v>15</v>
      </c>
      <c r="N2482">
        <v>5</v>
      </c>
      <c r="O2482">
        <v>1.2746999999999999</v>
      </c>
      <c r="R2482">
        <v>0.1193</v>
      </c>
    </row>
    <row r="2483" spans="1:18">
      <c r="A2483" t="s">
        <v>2083</v>
      </c>
      <c r="B2483" t="s">
        <v>2082</v>
      </c>
      <c r="D2483">
        <v>2021</v>
      </c>
      <c r="E2483" t="s">
        <v>2235</v>
      </c>
      <c r="F2483" t="s">
        <v>2301</v>
      </c>
      <c r="G2483">
        <v>-32.012762639999998</v>
      </c>
      <c r="H2483">
        <v>115.7961129</v>
      </c>
      <c r="I2483" t="s">
        <v>2337</v>
      </c>
      <c r="J2483" t="s">
        <v>2236</v>
      </c>
      <c r="K2483">
        <v>15</v>
      </c>
      <c r="L2483">
        <v>20</v>
      </c>
      <c r="N2483">
        <v>5</v>
      </c>
      <c r="O2483">
        <v>1.5597000000000001</v>
      </c>
      <c r="R2483">
        <v>7.5700000000000003E-2</v>
      </c>
    </row>
    <row r="2484" spans="1:18">
      <c r="A2484" t="s">
        <v>2083</v>
      </c>
      <c r="B2484" t="s">
        <v>2082</v>
      </c>
      <c r="D2484">
        <v>2021</v>
      </c>
      <c r="E2484" t="s">
        <v>2235</v>
      </c>
      <c r="F2484" t="s">
        <v>2301</v>
      </c>
      <c r="G2484">
        <v>-32.012762639999998</v>
      </c>
      <c r="H2484">
        <v>115.7961129</v>
      </c>
      <c r="I2484" t="s">
        <v>2337</v>
      </c>
      <c r="J2484" t="s">
        <v>2236</v>
      </c>
      <c r="K2484">
        <v>20</v>
      </c>
      <c r="L2484">
        <v>25</v>
      </c>
      <c r="N2484">
        <v>5</v>
      </c>
      <c r="O2484">
        <v>1.389</v>
      </c>
      <c r="R2484">
        <v>0.13150000000000001</v>
      </c>
    </row>
    <row r="2485" spans="1:18">
      <c r="A2485" t="s">
        <v>2083</v>
      </c>
      <c r="B2485" t="s">
        <v>2082</v>
      </c>
      <c r="D2485">
        <v>2021</v>
      </c>
      <c r="E2485" t="s">
        <v>2235</v>
      </c>
      <c r="F2485" t="s">
        <v>2301</v>
      </c>
      <c r="G2485">
        <v>-32.012762639999998</v>
      </c>
      <c r="H2485">
        <v>115.7961129</v>
      </c>
      <c r="I2485" t="s">
        <v>2337</v>
      </c>
      <c r="J2485" t="s">
        <v>2236</v>
      </c>
      <c r="K2485">
        <v>25</v>
      </c>
      <c r="L2485">
        <v>30</v>
      </c>
      <c r="N2485">
        <v>5</v>
      </c>
      <c r="O2485">
        <v>1.37</v>
      </c>
      <c r="R2485">
        <v>0.1124</v>
      </c>
    </row>
    <row r="2486" spans="1:18">
      <c r="A2486" t="s">
        <v>2083</v>
      </c>
      <c r="B2486" t="s">
        <v>2082</v>
      </c>
      <c r="D2486">
        <v>2021</v>
      </c>
      <c r="E2486" t="s">
        <v>2235</v>
      </c>
      <c r="F2486" t="s">
        <v>2301</v>
      </c>
      <c r="G2486">
        <v>-32.012762639999998</v>
      </c>
      <c r="H2486">
        <v>115.7961129</v>
      </c>
      <c r="I2486" t="s">
        <v>2337</v>
      </c>
      <c r="J2486" t="s">
        <v>2236</v>
      </c>
      <c r="K2486">
        <v>30</v>
      </c>
      <c r="L2486">
        <v>40</v>
      </c>
      <c r="N2486">
        <v>10</v>
      </c>
      <c r="O2486">
        <v>1.8846000000000001</v>
      </c>
      <c r="R2486">
        <v>9.7000000000000003E-2</v>
      </c>
    </row>
    <row r="2487" spans="1:18">
      <c r="A2487" t="s">
        <v>2083</v>
      </c>
      <c r="B2487" t="s">
        <v>2082</v>
      </c>
      <c r="D2487">
        <v>2021</v>
      </c>
      <c r="E2487" t="s">
        <v>2235</v>
      </c>
      <c r="F2487" t="s">
        <v>2301</v>
      </c>
      <c r="G2487">
        <v>-32.012762639999998</v>
      </c>
      <c r="H2487">
        <v>115.7961129</v>
      </c>
      <c r="I2487" t="s">
        <v>2337</v>
      </c>
      <c r="J2487" t="s">
        <v>2236</v>
      </c>
      <c r="K2487">
        <v>40</v>
      </c>
      <c r="L2487">
        <v>50</v>
      </c>
      <c r="N2487">
        <v>10</v>
      </c>
      <c r="O2487">
        <v>1.7390000000000001</v>
      </c>
      <c r="R2487">
        <v>5.8900000000000001E-2</v>
      </c>
    </row>
    <row r="2488" spans="1:18">
      <c r="A2488" t="s">
        <v>2083</v>
      </c>
      <c r="B2488" t="s">
        <v>2082</v>
      </c>
      <c r="D2488">
        <v>2021</v>
      </c>
      <c r="E2488" t="s">
        <v>2235</v>
      </c>
      <c r="F2488" t="s">
        <v>2301</v>
      </c>
      <c r="G2488">
        <v>-32.013138439999999</v>
      </c>
      <c r="H2488">
        <v>115.796182</v>
      </c>
      <c r="I2488" t="s">
        <v>2337</v>
      </c>
      <c r="J2488" t="s">
        <v>2234</v>
      </c>
      <c r="K2488">
        <v>0</v>
      </c>
      <c r="L2488">
        <v>1</v>
      </c>
      <c r="N2488">
        <v>1</v>
      </c>
      <c r="O2488">
        <v>1.0049999999999999</v>
      </c>
      <c r="R2488">
        <v>1.2012</v>
      </c>
    </row>
    <row r="2489" spans="1:18">
      <c r="A2489" t="s">
        <v>2083</v>
      </c>
      <c r="B2489" t="s">
        <v>2082</v>
      </c>
      <c r="D2489">
        <v>2021</v>
      </c>
      <c r="E2489" t="s">
        <v>2235</v>
      </c>
      <c r="F2489" t="s">
        <v>2301</v>
      </c>
      <c r="G2489">
        <v>-32.013138439999999</v>
      </c>
      <c r="H2489">
        <v>115.796182</v>
      </c>
      <c r="I2489" t="s">
        <v>2337</v>
      </c>
      <c r="J2489" t="s">
        <v>2234</v>
      </c>
      <c r="K2489">
        <v>1</v>
      </c>
      <c r="L2489">
        <v>2</v>
      </c>
      <c r="N2489">
        <v>1</v>
      </c>
      <c r="O2489">
        <v>1.0696000000000001</v>
      </c>
      <c r="R2489">
        <v>0.66110000000000002</v>
      </c>
    </row>
    <row r="2490" spans="1:18">
      <c r="A2490" t="s">
        <v>2083</v>
      </c>
      <c r="B2490" t="s">
        <v>2082</v>
      </c>
      <c r="D2490">
        <v>2021</v>
      </c>
      <c r="E2490" t="s">
        <v>2235</v>
      </c>
      <c r="F2490" t="s">
        <v>2301</v>
      </c>
      <c r="G2490">
        <v>-32.013138439999999</v>
      </c>
      <c r="H2490">
        <v>115.796182</v>
      </c>
      <c r="I2490" t="s">
        <v>2337</v>
      </c>
      <c r="J2490" t="s">
        <v>2234</v>
      </c>
      <c r="K2490">
        <v>2</v>
      </c>
      <c r="L2490">
        <v>3</v>
      </c>
      <c r="N2490">
        <v>1</v>
      </c>
      <c r="O2490">
        <v>1.0696000000000001</v>
      </c>
      <c r="R2490">
        <v>0.66110000000000002</v>
      </c>
    </row>
    <row r="2491" spans="1:18">
      <c r="A2491" t="s">
        <v>2083</v>
      </c>
      <c r="B2491" t="s">
        <v>2082</v>
      </c>
      <c r="D2491">
        <v>2021</v>
      </c>
      <c r="E2491" t="s">
        <v>2235</v>
      </c>
      <c r="F2491" t="s">
        <v>2301</v>
      </c>
      <c r="G2491">
        <v>-32.013138439999999</v>
      </c>
      <c r="H2491">
        <v>115.796182</v>
      </c>
      <c r="I2491" t="s">
        <v>2337</v>
      </c>
      <c r="J2491" t="s">
        <v>2234</v>
      </c>
      <c r="K2491">
        <v>3</v>
      </c>
      <c r="L2491">
        <v>4</v>
      </c>
      <c r="N2491">
        <v>1</v>
      </c>
      <c r="O2491">
        <v>1.0696000000000001</v>
      </c>
      <c r="R2491">
        <v>0.66110000000000002</v>
      </c>
    </row>
    <row r="2492" spans="1:18">
      <c r="A2492" t="s">
        <v>2083</v>
      </c>
      <c r="B2492" t="s">
        <v>2082</v>
      </c>
      <c r="D2492">
        <v>2021</v>
      </c>
      <c r="E2492" t="s">
        <v>2235</v>
      </c>
      <c r="F2492" t="s">
        <v>2301</v>
      </c>
      <c r="G2492">
        <v>-32.013138439999999</v>
      </c>
      <c r="H2492">
        <v>115.796182</v>
      </c>
      <c r="I2492" t="s">
        <v>2337</v>
      </c>
      <c r="J2492" t="s">
        <v>2234</v>
      </c>
      <c r="K2492">
        <v>4</v>
      </c>
      <c r="L2492">
        <v>5</v>
      </c>
      <c r="N2492">
        <v>1</v>
      </c>
      <c r="O2492">
        <v>1.1342000000000001</v>
      </c>
      <c r="R2492">
        <v>0.121</v>
      </c>
    </row>
    <row r="2493" spans="1:18">
      <c r="A2493" t="s">
        <v>2083</v>
      </c>
      <c r="B2493" t="s">
        <v>2082</v>
      </c>
      <c r="D2493">
        <v>2021</v>
      </c>
      <c r="E2493" t="s">
        <v>2235</v>
      </c>
      <c r="F2493" t="s">
        <v>2301</v>
      </c>
      <c r="G2493">
        <v>-32.013138439999999</v>
      </c>
      <c r="H2493">
        <v>115.796182</v>
      </c>
      <c r="I2493" t="s">
        <v>2337</v>
      </c>
      <c r="J2493" t="s">
        <v>2234</v>
      </c>
      <c r="K2493">
        <v>5</v>
      </c>
      <c r="L2493">
        <v>6</v>
      </c>
      <c r="N2493">
        <v>1</v>
      </c>
      <c r="O2493">
        <v>1.1113999999999999</v>
      </c>
      <c r="R2493">
        <v>0.1303</v>
      </c>
    </row>
    <row r="2494" spans="1:18">
      <c r="A2494" t="s">
        <v>2083</v>
      </c>
      <c r="B2494" t="s">
        <v>2082</v>
      </c>
      <c r="D2494">
        <v>2021</v>
      </c>
      <c r="E2494" t="s">
        <v>2235</v>
      </c>
      <c r="F2494" t="s">
        <v>2301</v>
      </c>
      <c r="G2494">
        <v>-32.013138439999999</v>
      </c>
      <c r="H2494">
        <v>115.796182</v>
      </c>
      <c r="I2494" t="s">
        <v>2337</v>
      </c>
      <c r="J2494" t="s">
        <v>2234</v>
      </c>
      <c r="K2494">
        <v>6</v>
      </c>
      <c r="L2494">
        <v>7</v>
      </c>
      <c r="N2494">
        <v>1</v>
      </c>
      <c r="O2494">
        <v>1.1113999999999999</v>
      </c>
      <c r="R2494">
        <v>0.1303</v>
      </c>
    </row>
    <row r="2495" spans="1:18">
      <c r="A2495" t="s">
        <v>2083</v>
      </c>
      <c r="B2495" t="s">
        <v>2082</v>
      </c>
      <c r="D2495">
        <v>2021</v>
      </c>
      <c r="E2495" t="s">
        <v>2235</v>
      </c>
      <c r="F2495" t="s">
        <v>2301</v>
      </c>
      <c r="G2495">
        <v>-32.013138439999999</v>
      </c>
      <c r="H2495">
        <v>115.796182</v>
      </c>
      <c r="I2495" t="s">
        <v>2337</v>
      </c>
      <c r="J2495" t="s">
        <v>2234</v>
      </c>
      <c r="K2495">
        <v>7</v>
      </c>
      <c r="L2495">
        <v>8</v>
      </c>
      <c r="N2495">
        <v>1</v>
      </c>
      <c r="O2495">
        <v>1.1113999999999999</v>
      </c>
      <c r="R2495">
        <v>0.1303</v>
      </c>
    </row>
    <row r="2496" spans="1:18">
      <c r="A2496" t="s">
        <v>2083</v>
      </c>
      <c r="B2496" t="s">
        <v>2082</v>
      </c>
      <c r="D2496">
        <v>2021</v>
      </c>
      <c r="E2496" t="s">
        <v>2235</v>
      </c>
      <c r="F2496" t="s">
        <v>2301</v>
      </c>
      <c r="G2496">
        <v>-32.013138439999999</v>
      </c>
      <c r="H2496">
        <v>115.796182</v>
      </c>
      <c r="I2496" t="s">
        <v>2337</v>
      </c>
      <c r="J2496" t="s">
        <v>2234</v>
      </c>
      <c r="K2496">
        <v>8</v>
      </c>
      <c r="L2496">
        <v>9</v>
      </c>
      <c r="N2496">
        <v>1</v>
      </c>
      <c r="O2496">
        <v>1.1113999999999999</v>
      </c>
      <c r="R2496">
        <v>0.1303</v>
      </c>
    </row>
    <row r="2497" spans="1:18">
      <c r="A2497" t="s">
        <v>2083</v>
      </c>
      <c r="B2497" t="s">
        <v>2082</v>
      </c>
      <c r="D2497">
        <v>2021</v>
      </c>
      <c r="E2497" t="s">
        <v>2235</v>
      </c>
      <c r="F2497" t="s">
        <v>2301</v>
      </c>
      <c r="G2497">
        <v>-32.013138439999999</v>
      </c>
      <c r="H2497">
        <v>115.796182</v>
      </c>
      <c r="I2497" t="s">
        <v>2337</v>
      </c>
      <c r="J2497" t="s">
        <v>2234</v>
      </c>
      <c r="K2497">
        <v>9</v>
      </c>
      <c r="L2497">
        <v>10</v>
      </c>
      <c r="N2497">
        <v>1</v>
      </c>
      <c r="O2497">
        <v>1.0886</v>
      </c>
      <c r="R2497">
        <v>0.13950000000000001</v>
      </c>
    </row>
    <row r="2498" spans="1:18">
      <c r="A2498" t="s">
        <v>2083</v>
      </c>
      <c r="B2498" t="s">
        <v>2082</v>
      </c>
      <c r="D2498">
        <v>2021</v>
      </c>
      <c r="E2498" t="s">
        <v>2235</v>
      </c>
      <c r="F2498" t="s">
        <v>2301</v>
      </c>
      <c r="G2498">
        <v>-32.013138439999999</v>
      </c>
      <c r="H2498">
        <v>115.796182</v>
      </c>
      <c r="I2498" t="s">
        <v>2337</v>
      </c>
      <c r="J2498" t="s">
        <v>2234</v>
      </c>
      <c r="K2498">
        <v>10</v>
      </c>
      <c r="L2498">
        <v>11</v>
      </c>
      <c r="N2498">
        <v>1</v>
      </c>
      <c r="O2498">
        <v>1.1592</v>
      </c>
      <c r="R2498">
        <v>0.1183</v>
      </c>
    </row>
    <row r="2499" spans="1:18">
      <c r="A2499" t="s">
        <v>2083</v>
      </c>
      <c r="B2499" t="s">
        <v>2082</v>
      </c>
      <c r="D2499">
        <v>2021</v>
      </c>
      <c r="E2499" t="s">
        <v>2235</v>
      </c>
      <c r="F2499" t="s">
        <v>2301</v>
      </c>
      <c r="G2499">
        <v>-32.013138439999999</v>
      </c>
      <c r="H2499">
        <v>115.796182</v>
      </c>
      <c r="I2499" t="s">
        <v>2337</v>
      </c>
      <c r="J2499" t="s">
        <v>2234</v>
      </c>
      <c r="K2499">
        <v>11</v>
      </c>
      <c r="L2499">
        <v>12</v>
      </c>
      <c r="N2499">
        <v>1</v>
      </c>
      <c r="O2499">
        <v>1.1592</v>
      </c>
      <c r="R2499">
        <v>0.1183</v>
      </c>
    </row>
    <row r="2500" spans="1:18">
      <c r="A2500" t="s">
        <v>2083</v>
      </c>
      <c r="B2500" t="s">
        <v>2082</v>
      </c>
      <c r="D2500">
        <v>2021</v>
      </c>
      <c r="E2500" t="s">
        <v>2235</v>
      </c>
      <c r="F2500" t="s">
        <v>2301</v>
      </c>
      <c r="G2500">
        <v>-32.013138439999999</v>
      </c>
      <c r="H2500">
        <v>115.796182</v>
      </c>
      <c r="I2500" t="s">
        <v>2337</v>
      </c>
      <c r="J2500" t="s">
        <v>2234</v>
      </c>
      <c r="K2500">
        <v>12</v>
      </c>
      <c r="L2500">
        <v>13</v>
      </c>
      <c r="N2500">
        <v>1</v>
      </c>
      <c r="O2500">
        <v>1.1592</v>
      </c>
      <c r="R2500">
        <v>0.1183</v>
      </c>
    </row>
    <row r="2501" spans="1:18">
      <c r="A2501" t="s">
        <v>2083</v>
      </c>
      <c r="B2501" t="s">
        <v>2082</v>
      </c>
      <c r="D2501">
        <v>2021</v>
      </c>
      <c r="E2501" t="s">
        <v>2235</v>
      </c>
      <c r="F2501" t="s">
        <v>2301</v>
      </c>
      <c r="G2501">
        <v>-32.013138439999999</v>
      </c>
      <c r="H2501">
        <v>115.796182</v>
      </c>
      <c r="I2501" t="s">
        <v>2337</v>
      </c>
      <c r="J2501" t="s">
        <v>2234</v>
      </c>
      <c r="K2501">
        <v>13</v>
      </c>
      <c r="L2501">
        <v>14</v>
      </c>
      <c r="N2501">
        <v>1</v>
      </c>
      <c r="O2501">
        <v>1.1592</v>
      </c>
      <c r="R2501">
        <v>0.1183</v>
      </c>
    </row>
    <row r="2502" spans="1:18">
      <c r="A2502" t="s">
        <v>2083</v>
      </c>
      <c r="B2502" t="s">
        <v>2082</v>
      </c>
      <c r="D2502">
        <v>2021</v>
      </c>
      <c r="E2502" t="s">
        <v>2235</v>
      </c>
      <c r="F2502" t="s">
        <v>2301</v>
      </c>
      <c r="G2502">
        <v>-32.013138439999999</v>
      </c>
      <c r="H2502">
        <v>115.796182</v>
      </c>
      <c r="I2502" t="s">
        <v>2337</v>
      </c>
      <c r="J2502" t="s">
        <v>2234</v>
      </c>
      <c r="K2502">
        <v>14</v>
      </c>
      <c r="L2502">
        <v>15</v>
      </c>
      <c r="N2502">
        <v>1</v>
      </c>
      <c r="O2502">
        <v>1.2298</v>
      </c>
      <c r="R2502">
        <v>9.7100000000000006E-2</v>
      </c>
    </row>
    <row r="2503" spans="1:18">
      <c r="A2503" t="s">
        <v>2083</v>
      </c>
      <c r="B2503" t="s">
        <v>2082</v>
      </c>
      <c r="D2503">
        <v>2021</v>
      </c>
      <c r="E2503" t="s">
        <v>2235</v>
      </c>
      <c r="F2503" t="s">
        <v>2301</v>
      </c>
      <c r="G2503">
        <v>-32.013138439999999</v>
      </c>
      <c r="H2503">
        <v>115.796182</v>
      </c>
      <c r="I2503" t="s">
        <v>2337</v>
      </c>
      <c r="J2503" t="s">
        <v>2234</v>
      </c>
      <c r="K2503">
        <v>15</v>
      </c>
      <c r="L2503">
        <v>16</v>
      </c>
      <c r="N2503">
        <v>1</v>
      </c>
      <c r="O2503">
        <v>1.1910000000000001</v>
      </c>
      <c r="R2503">
        <v>9.1300000000000006E-2</v>
      </c>
    </row>
    <row r="2504" spans="1:18">
      <c r="A2504" t="s">
        <v>2083</v>
      </c>
      <c r="B2504" t="s">
        <v>2082</v>
      </c>
      <c r="D2504">
        <v>2021</v>
      </c>
      <c r="E2504" t="s">
        <v>2235</v>
      </c>
      <c r="F2504" t="s">
        <v>2301</v>
      </c>
      <c r="G2504">
        <v>-32.013138439999999</v>
      </c>
      <c r="H2504">
        <v>115.796182</v>
      </c>
      <c r="I2504" t="s">
        <v>2337</v>
      </c>
      <c r="J2504" t="s">
        <v>2234</v>
      </c>
      <c r="K2504">
        <v>16</v>
      </c>
      <c r="L2504">
        <v>17</v>
      </c>
      <c r="N2504">
        <v>1</v>
      </c>
      <c r="O2504">
        <v>1.1910000000000001</v>
      </c>
      <c r="R2504">
        <v>9.1300000000000006E-2</v>
      </c>
    </row>
    <row r="2505" spans="1:18">
      <c r="A2505" t="s">
        <v>2083</v>
      </c>
      <c r="B2505" t="s">
        <v>2082</v>
      </c>
      <c r="D2505">
        <v>2021</v>
      </c>
      <c r="E2505" t="s">
        <v>2235</v>
      </c>
      <c r="F2505" t="s">
        <v>2301</v>
      </c>
      <c r="G2505">
        <v>-32.013138439999999</v>
      </c>
      <c r="H2505">
        <v>115.796182</v>
      </c>
      <c r="I2505" t="s">
        <v>2337</v>
      </c>
      <c r="J2505" t="s">
        <v>2234</v>
      </c>
      <c r="K2505">
        <v>17</v>
      </c>
      <c r="L2505">
        <v>18</v>
      </c>
      <c r="N2505">
        <v>1</v>
      </c>
      <c r="O2505">
        <v>1.1910000000000001</v>
      </c>
      <c r="R2505">
        <v>9.1300000000000006E-2</v>
      </c>
    </row>
    <row r="2506" spans="1:18">
      <c r="A2506" t="s">
        <v>2083</v>
      </c>
      <c r="B2506" t="s">
        <v>2082</v>
      </c>
      <c r="D2506">
        <v>2021</v>
      </c>
      <c r="E2506" t="s">
        <v>2235</v>
      </c>
      <c r="F2506" t="s">
        <v>2301</v>
      </c>
      <c r="G2506">
        <v>-32.013138439999999</v>
      </c>
      <c r="H2506">
        <v>115.796182</v>
      </c>
      <c r="I2506" t="s">
        <v>2337</v>
      </c>
      <c r="J2506" t="s">
        <v>2234</v>
      </c>
      <c r="K2506">
        <v>18</v>
      </c>
      <c r="L2506">
        <v>19</v>
      </c>
      <c r="N2506">
        <v>1</v>
      </c>
      <c r="O2506">
        <v>1.1910000000000001</v>
      </c>
      <c r="R2506">
        <v>9.1300000000000006E-2</v>
      </c>
    </row>
    <row r="2507" spans="1:18">
      <c r="A2507" t="s">
        <v>2083</v>
      </c>
      <c r="B2507" t="s">
        <v>2082</v>
      </c>
      <c r="D2507">
        <v>2021</v>
      </c>
      <c r="E2507" t="s">
        <v>2235</v>
      </c>
      <c r="F2507" t="s">
        <v>2301</v>
      </c>
      <c r="G2507">
        <v>-32.013138439999999</v>
      </c>
      <c r="H2507">
        <v>115.796182</v>
      </c>
      <c r="I2507" t="s">
        <v>2337</v>
      </c>
      <c r="J2507" t="s">
        <v>2234</v>
      </c>
      <c r="K2507">
        <v>19</v>
      </c>
      <c r="L2507">
        <v>20</v>
      </c>
      <c r="N2507">
        <v>1</v>
      </c>
      <c r="O2507">
        <v>1.1521999999999999</v>
      </c>
      <c r="R2507">
        <v>8.5400000000000004E-2</v>
      </c>
    </row>
    <row r="2508" spans="1:18">
      <c r="A2508" t="s">
        <v>2083</v>
      </c>
      <c r="B2508" t="s">
        <v>2082</v>
      </c>
      <c r="D2508">
        <v>2021</v>
      </c>
      <c r="E2508" t="s">
        <v>2235</v>
      </c>
      <c r="F2508" t="s">
        <v>2301</v>
      </c>
      <c r="G2508">
        <v>-32.013138439999999</v>
      </c>
      <c r="H2508">
        <v>115.796182</v>
      </c>
      <c r="I2508" t="s">
        <v>2337</v>
      </c>
      <c r="J2508" t="s">
        <v>2234</v>
      </c>
      <c r="K2508">
        <v>20</v>
      </c>
      <c r="L2508">
        <v>21</v>
      </c>
      <c r="N2508">
        <v>1</v>
      </c>
      <c r="O2508">
        <v>1.3372999999999999</v>
      </c>
      <c r="R2508">
        <v>9.2600000000000002E-2</v>
      </c>
    </row>
    <row r="2509" spans="1:18">
      <c r="A2509" t="s">
        <v>2083</v>
      </c>
      <c r="B2509" t="s">
        <v>2082</v>
      </c>
      <c r="D2509">
        <v>2021</v>
      </c>
      <c r="E2509" t="s">
        <v>2235</v>
      </c>
      <c r="F2509" t="s">
        <v>2301</v>
      </c>
      <c r="G2509">
        <v>-32.013138439999999</v>
      </c>
      <c r="H2509">
        <v>115.796182</v>
      </c>
      <c r="I2509" t="s">
        <v>2337</v>
      </c>
      <c r="J2509" t="s">
        <v>2234</v>
      </c>
      <c r="K2509">
        <v>21</v>
      </c>
      <c r="L2509">
        <v>22</v>
      </c>
      <c r="N2509">
        <v>1</v>
      </c>
      <c r="O2509">
        <v>1.3372999999999999</v>
      </c>
      <c r="R2509">
        <v>9.2600000000000002E-2</v>
      </c>
    </row>
    <row r="2510" spans="1:18">
      <c r="A2510" t="s">
        <v>2083</v>
      </c>
      <c r="B2510" t="s">
        <v>2082</v>
      </c>
      <c r="D2510">
        <v>2021</v>
      </c>
      <c r="E2510" t="s">
        <v>2235</v>
      </c>
      <c r="F2510" t="s">
        <v>2301</v>
      </c>
      <c r="G2510">
        <v>-32.013138439999999</v>
      </c>
      <c r="H2510">
        <v>115.796182</v>
      </c>
      <c r="I2510" t="s">
        <v>2337</v>
      </c>
      <c r="J2510" t="s">
        <v>2234</v>
      </c>
      <c r="K2510">
        <v>22</v>
      </c>
      <c r="L2510">
        <v>23</v>
      </c>
      <c r="N2510">
        <v>1</v>
      </c>
      <c r="O2510">
        <v>1.3372999999999999</v>
      </c>
      <c r="R2510">
        <v>9.2600000000000002E-2</v>
      </c>
    </row>
    <row r="2511" spans="1:18">
      <c r="A2511" t="s">
        <v>2083</v>
      </c>
      <c r="B2511" t="s">
        <v>2082</v>
      </c>
      <c r="D2511">
        <v>2021</v>
      </c>
      <c r="E2511" t="s">
        <v>2235</v>
      </c>
      <c r="F2511" t="s">
        <v>2301</v>
      </c>
      <c r="G2511">
        <v>-32.013138439999999</v>
      </c>
      <c r="H2511">
        <v>115.796182</v>
      </c>
      <c r="I2511" t="s">
        <v>2337</v>
      </c>
      <c r="J2511" t="s">
        <v>2234</v>
      </c>
      <c r="K2511">
        <v>23</v>
      </c>
      <c r="L2511">
        <v>24</v>
      </c>
      <c r="N2511">
        <v>1</v>
      </c>
      <c r="O2511">
        <v>1.3372999999999999</v>
      </c>
      <c r="R2511">
        <v>9.2600000000000002E-2</v>
      </c>
    </row>
    <row r="2512" spans="1:18">
      <c r="A2512" t="s">
        <v>2083</v>
      </c>
      <c r="B2512" t="s">
        <v>2082</v>
      </c>
      <c r="D2512">
        <v>2021</v>
      </c>
      <c r="E2512" t="s">
        <v>2235</v>
      </c>
      <c r="F2512" t="s">
        <v>2301</v>
      </c>
      <c r="G2512">
        <v>-32.013138439999999</v>
      </c>
      <c r="H2512">
        <v>115.796182</v>
      </c>
      <c r="I2512" t="s">
        <v>2337</v>
      </c>
      <c r="J2512" t="s">
        <v>2234</v>
      </c>
      <c r="K2512">
        <v>24</v>
      </c>
      <c r="L2512">
        <v>25</v>
      </c>
      <c r="N2512">
        <v>1</v>
      </c>
      <c r="O2512">
        <v>1.5224</v>
      </c>
      <c r="R2512">
        <v>9.9699999999999997E-2</v>
      </c>
    </row>
    <row r="2513" spans="1:18">
      <c r="A2513" t="s">
        <v>2083</v>
      </c>
      <c r="B2513" t="s">
        <v>2082</v>
      </c>
      <c r="D2513">
        <v>2021</v>
      </c>
      <c r="E2513" t="s">
        <v>2235</v>
      </c>
      <c r="F2513" t="s">
        <v>2301</v>
      </c>
      <c r="G2513">
        <v>-32.013138439999999</v>
      </c>
      <c r="H2513">
        <v>115.796182</v>
      </c>
      <c r="I2513" t="s">
        <v>2337</v>
      </c>
      <c r="J2513" t="s">
        <v>2234</v>
      </c>
      <c r="K2513">
        <v>25</v>
      </c>
      <c r="L2513">
        <v>26</v>
      </c>
      <c r="N2513">
        <v>1</v>
      </c>
      <c r="O2513">
        <v>1.6172</v>
      </c>
      <c r="R2513">
        <v>9.4600000000000004E-2</v>
      </c>
    </row>
    <row r="2514" spans="1:18">
      <c r="A2514" t="s">
        <v>2083</v>
      </c>
      <c r="B2514" t="s">
        <v>2082</v>
      </c>
      <c r="D2514">
        <v>2021</v>
      </c>
      <c r="E2514" t="s">
        <v>2235</v>
      </c>
      <c r="F2514" t="s">
        <v>2301</v>
      </c>
      <c r="G2514">
        <v>-32.013138439999999</v>
      </c>
      <c r="H2514">
        <v>115.796182</v>
      </c>
      <c r="I2514" t="s">
        <v>2337</v>
      </c>
      <c r="J2514" t="s">
        <v>2234</v>
      </c>
      <c r="K2514">
        <v>26</v>
      </c>
      <c r="L2514">
        <v>27</v>
      </c>
      <c r="N2514">
        <v>1</v>
      </c>
      <c r="O2514">
        <v>1.6172</v>
      </c>
      <c r="R2514">
        <v>9.4600000000000004E-2</v>
      </c>
    </row>
    <row r="2515" spans="1:18">
      <c r="A2515" t="s">
        <v>2083</v>
      </c>
      <c r="B2515" t="s">
        <v>2082</v>
      </c>
      <c r="D2515">
        <v>2021</v>
      </c>
      <c r="E2515" t="s">
        <v>2235</v>
      </c>
      <c r="F2515" t="s">
        <v>2301</v>
      </c>
      <c r="G2515">
        <v>-32.013138439999999</v>
      </c>
      <c r="H2515">
        <v>115.796182</v>
      </c>
      <c r="I2515" t="s">
        <v>2337</v>
      </c>
      <c r="J2515" t="s">
        <v>2234</v>
      </c>
      <c r="K2515">
        <v>27</v>
      </c>
      <c r="L2515">
        <v>28</v>
      </c>
      <c r="N2515">
        <v>1</v>
      </c>
      <c r="O2515">
        <v>1.6172</v>
      </c>
      <c r="R2515">
        <v>9.4600000000000004E-2</v>
      </c>
    </row>
    <row r="2516" spans="1:18">
      <c r="A2516" t="s">
        <v>2083</v>
      </c>
      <c r="B2516" t="s">
        <v>2082</v>
      </c>
      <c r="D2516">
        <v>2021</v>
      </c>
      <c r="E2516" t="s">
        <v>2235</v>
      </c>
      <c r="F2516" t="s">
        <v>2301</v>
      </c>
      <c r="G2516">
        <v>-32.013138439999999</v>
      </c>
      <c r="H2516">
        <v>115.796182</v>
      </c>
      <c r="I2516" t="s">
        <v>2337</v>
      </c>
      <c r="J2516" t="s">
        <v>2234</v>
      </c>
      <c r="K2516">
        <v>28</v>
      </c>
      <c r="L2516">
        <v>29</v>
      </c>
      <c r="N2516">
        <v>1</v>
      </c>
      <c r="O2516">
        <v>1.6172</v>
      </c>
      <c r="R2516">
        <v>9.4600000000000004E-2</v>
      </c>
    </row>
    <row r="2517" spans="1:18">
      <c r="A2517" t="s">
        <v>2083</v>
      </c>
      <c r="B2517" t="s">
        <v>2082</v>
      </c>
      <c r="D2517">
        <v>2021</v>
      </c>
      <c r="E2517" t="s">
        <v>2235</v>
      </c>
      <c r="F2517" t="s">
        <v>2301</v>
      </c>
      <c r="G2517">
        <v>-32.013138439999999</v>
      </c>
      <c r="H2517">
        <v>115.796182</v>
      </c>
      <c r="I2517" t="s">
        <v>2337</v>
      </c>
      <c r="J2517" t="s">
        <v>2234</v>
      </c>
      <c r="K2517">
        <v>29</v>
      </c>
      <c r="L2517">
        <v>30</v>
      </c>
      <c r="N2517">
        <v>1</v>
      </c>
      <c r="O2517">
        <v>1.7119</v>
      </c>
      <c r="R2517">
        <v>8.9499999999999996E-2</v>
      </c>
    </row>
    <row r="2518" spans="1:18">
      <c r="A2518" t="s">
        <v>2083</v>
      </c>
      <c r="B2518" t="s">
        <v>2082</v>
      </c>
      <c r="D2518">
        <v>2021</v>
      </c>
      <c r="E2518" t="s">
        <v>2235</v>
      </c>
      <c r="F2518" t="s">
        <v>2301</v>
      </c>
      <c r="G2518">
        <v>-32.013138439999999</v>
      </c>
      <c r="H2518">
        <v>115.796182</v>
      </c>
      <c r="I2518" t="s">
        <v>2337</v>
      </c>
      <c r="J2518" t="s">
        <v>2234</v>
      </c>
      <c r="K2518">
        <v>30</v>
      </c>
      <c r="L2518">
        <v>31</v>
      </c>
      <c r="N2518">
        <v>1</v>
      </c>
      <c r="O2518">
        <v>1.6831</v>
      </c>
      <c r="R2518">
        <v>7.9799999999999996E-2</v>
      </c>
    </row>
    <row r="2519" spans="1:18">
      <c r="A2519" t="s">
        <v>2083</v>
      </c>
      <c r="B2519" t="s">
        <v>2082</v>
      </c>
      <c r="D2519">
        <v>2021</v>
      </c>
      <c r="E2519" t="s">
        <v>2235</v>
      </c>
      <c r="F2519" t="s">
        <v>2301</v>
      </c>
      <c r="G2519">
        <v>-32.013138439999999</v>
      </c>
      <c r="H2519">
        <v>115.796182</v>
      </c>
      <c r="I2519" t="s">
        <v>2337</v>
      </c>
      <c r="J2519" t="s">
        <v>2234</v>
      </c>
      <c r="K2519">
        <v>31</v>
      </c>
      <c r="L2519">
        <v>32</v>
      </c>
      <c r="N2519">
        <v>1</v>
      </c>
      <c r="O2519">
        <v>1.6831</v>
      </c>
      <c r="R2519">
        <v>7.9799999999999996E-2</v>
      </c>
    </row>
    <row r="2520" spans="1:18">
      <c r="A2520" t="s">
        <v>2083</v>
      </c>
      <c r="B2520" t="s">
        <v>2082</v>
      </c>
      <c r="D2520">
        <v>2021</v>
      </c>
      <c r="E2520" t="s">
        <v>2235</v>
      </c>
      <c r="F2520" t="s">
        <v>2301</v>
      </c>
      <c r="G2520">
        <v>-32.013138439999999</v>
      </c>
      <c r="H2520">
        <v>115.796182</v>
      </c>
      <c r="I2520" t="s">
        <v>2337</v>
      </c>
      <c r="J2520" t="s">
        <v>2234</v>
      </c>
      <c r="K2520">
        <v>32</v>
      </c>
      <c r="L2520">
        <v>33</v>
      </c>
      <c r="N2520">
        <v>1</v>
      </c>
      <c r="O2520">
        <v>1.6831</v>
      </c>
      <c r="R2520">
        <v>7.9799999999999996E-2</v>
      </c>
    </row>
    <row r="2521" spans="1:18">
      <c r="A2521" t="s">
        <v>2083</v>
      </c>
      <c r="B2521" t="s">
        <v>2082</v>
      </c>
      <c r="D2521">
        <v>2021</v>
      </c>
      <c r="E2521" t="s">
        <v>2235</v>
      </c>
      <c r="F2521" t="s">
        <v>2301</v>
      </c>
      <c r="G2521">
        <v>-32.013138439999999</v>
      </c>
      <c r="H2521">
        <v>115.796182</v>
      </c>
      <c r="I2521" t="s">
        <v>2337</v>
      </c>
      <c r="J2521" t="s">
        <v>2234</v>
      </c>
      <c r="K2521">
        <v>33</v>
      </c>
      <c r="L2521">
        <v>34</v>
      </c>
      <c r="N2521">
        <v>1</v>
      </c>
      <c r="O2521">
        <v>1.6831</v>
      </c>
      <c r="R2521">
        <v>7.9799999999999996E-2</v>
      </c>
    </row>
    <row r="2522" spans="1:18">
      <c r="A2522" t="s">
        <v>2083</v>
      </c>
      <c r="B2522" t="s">
        <v>2082</v>
      </c>
      <c r="D2522">
        <v>2021</v>
      </c>
      <c r="E2522" t="s">
        <v>2235</v>
      </c>
      <c r="F2522" t="s">
        <v>2301</v>
      </c>
      <c r="G2522">
        <v>-32.013138439999999</v>
      </c>
      <c r="H2522">
        <v>115.796182</v>
      </c>
      <c r="I2522" t="s">
        <v>2337</v>
      </c>
      <c r="J2522" t="s">
        <v>2234</v>
      </c>
      <c r="K2522">
        <v>34</v>
      </c>
      <c r="L2522">
        <v>35</v>
      </c>
      <c r="N2522">
        <v>1</v>
      </c>
      <c r="O2522">
        <v>1.6831</v>
      </c>
      <c r="R2522">
        <v>7.9799999999999996E-2</v>
      </c>
    </row>
    <row r="2523" spans="1:18">
      <c r="A2523" t="s">
        <v>2083</v>
      </c>
      <c r="B2523" t="s">
        <v>2082</v>
      </c>
      <c r="D2523">
        <v>2021</v>
      </c>
      <c r="E2523" t="s">
        <v>2235</v>
      </c>
      <c r="F2523" t="s">
        <v>2301</v>
      </c>
      <c r="G2523">
        <v>-32.013138439999999</v>
      </c>
      <c r="H2523">
        <v>115.796182</v>
      </c>
      <c r="I2523" t="s">
        <v>2337</v>
      </c>
      <c r="J2523" t="s">
        <v>2234</v>
      </c>
      <c r="K2523">
        <v>35</v>
      </c>
      <c r="L2523">
        <v>36</v>
      </c>
      <c r="N2523">
        <v>1</v>
      </c>
      <c r="O2523">
        <v>1.6831</v>
      </c>
      <c r="R2523">
        <v>7.9799999999999996E-2</v>
      </c>
    </row>
    <row r="2524" spans="1:18">
      <c r="A2524" t="s">
        <v>2083</v>
      </c>
      <c r="B2524" t="s">
        <v>2082</v>
      </c>
      <c r="D2524">
        <v>2021</v>
      </c>
      <c r="E2524" t="s">
        <v>2235</v>
      </c>
      <c r="F2524" t="s">
        <v>2301</v>
      </c>
      <c r="G2524">
        <v>-32.013138439999999</v>
      </c>
      <c r="H2524">
        <v>115.796182</v>
      </c>
      <c r="I2524" t="s">
        <v>2337</v>
      </c>
      <c r="J2524" t="s">
        <v>2234</v>
      </c>
      <c r="K2524">
        <v>36</v>
      </c>
      <c r="L2524">
        <v>37</v>
      </c>
      <c r="N2524">
        <v>1</v>
      </c>
      <c r="O2524">
        <v>1.6831</v>
      </c>
      <c r="R2524">
        <v>7.9799999999999996E-2</v>
      </c>
    </row>
    <row r="2525" spans="1:18">
      <c r="A2525" t="s">
        <v>2083</v>
      </c>
      <c r="B2525" t="s">
        <v>2082</v>
      </c>
      <c r="D2525">
        <v>2021</v>
      </c>
      <c r="E2525" t="s">
        <v>2235</v>
      </c>
      <c r="F2525" t="s">
        <v>2301</v>
      </c>
      <c r="G2525">
        <v>-32.013138439999999</v>
      </c>
      <c r="H2525">
        <v>115.796182</v>
      </c>
      <c r="I2525" t="s">
        <v>2337</v>
      </c>
      <c r="J2525" t="s">
        <v>2234</v>
      </c>
      <c r="K2525">
        <v>37</v>
      </c>
      <c r="L2525">
        <v>38</v>
      </c>
      <c r="N2525">
        <v>1</v>
      </c>
      <c r="O2525">
        <v>1.6831</v>
      </c>
      <c r="R2525">
        <v>7.9799999999999996E-2</v>
      </c>
    </row>
    <row r="2526" spans="1:18">
      <c r="A2526" t="s">
        <v>2083</v>
      </c>
      <c r="B2526" t="s">
        <v>2082</v>
      </c>
      <c r="D2526">
        <v>2021</v>
      </c>
      <c r="E2526" t="s">
        <v>2235</v>
      </c>
      <c r="F2526" t="s">
        <v>2301</v>
      </c>
      <c r="G2526">
        <v>-32.013138439999999</v>
      </c>
      <c r="H2526">
        <v>115.796182</v>
      </c>
      <c r="I2526" t="s">
        <v>2337</v>
      </c>
      <c r="J2526" t="s">
        <v>2234</v>
      </c>
      <c r="K2526">
        <v>38</v>
      </c>
      <c r="L2526">
        <v>39</v>
      </c>
      <c r="N2526">
        <v>1</v>
      </c>
      <c r="O2526">
        <v>1.6831</v>
      </c>
      <c r="R2526">
        <v>7.9799999999999996E-2</v>
      </c>
    </row>
    <row r="2527" spans="1:18">
      <c r="A2527" t="s">
        <v>2083</v>
      </c>
      <c r="B2527" t="s">
        <v>2082</v>
      </c>
      <c r="D2527">
        <v>2021</v>
      </c>
      <c r="E2527" t="s">
        <v>2235</v>
      </c>
      <c r="F2527" t="s">
        <v>2301</v>
      </c>
      <c r="G2527">
        <v>-32.013138439999999</v>
      </c>
      <c r="H2527">
        <v>115.796182</v>
      </c>
      <c r="I2527" t="s">
        <v>2337</v>
      </c>
      <c r="J2527" t="s">
        <v>2234</v>
      </c>
      <c r="K2527">
        <v>39</v>
      </c>
      <c r="L2527">
        <v>40</v>
      </c>
      <c r="N2527">
        <v>1</v>
      </c>
      <c r="O2527">
        <v>1.6543000000000001</v>
      </c>
      <c r="R2527">
        <v>7.0099999999999996E-2</v>
      </c>
    </row>
    <row r="2528" spans="1:18">
      <c r="A2528" t="s">
        <v>2083</v>
      </c>
      <c r="B2528" t="s">
        <v>2082</v>
      </c>
      <c r="D2528">
        <v>2021</v>
      </c>
      <c r="E2528" t="s">
        <v>2231</v>
      </c>
      <c r="F2528" t="s">
        <v>2301</v>
      </c>
      <c r="G2528">
        <v>-33.27230556</v>
      </c>
      <c r="H2528">
        <v>115.6956778</v>
      </c>
      <c r="I2528" t="s">
        <v>2337</v>
      </c>
      <c r="J2528" t="s">
        <v>2233</v>
      </c>
      <c r="K2528">
        <v>0</v>
      </c>
      <c r="L2528">
        <v>1</v>
      </c>
      <c r="N2528">
        <v>1</v>
      </c>
      <c r="O2528">
        <v>0.50460000000000005</v>
      </c>
      <c r="R2528">
        <v>2.8702999999999999</v>
      </c>
    </row>
    <row r="2529" spans="1:18">
      <c r="A2529" t="s">
        <v>2083</v>
      </c>
      <c r="B2529" t="s">
        <v>2082</v>
      </c>
      <c r="D2529">
        <v>2021</v>
      </c>
      <c r="E2529" t="s">
        <v>2231</v>
      </c>
      <c r="F2529" t="s">
        <v>2301</v>
      </c>
      <c r="G2529">
        <v>-33.27230556</v>
      </c>
      <c r="H2529">
        <v>115.6956778</v>
      </c>
      <c r="I2529" t="s">
        <v>2337</v>
      </c>
      <c r="J2529" t="s">
        <v>2233</v>
      </c>
      <c r="K2529">
        <v>1</v>
      </c>
      <c r="L2529">
        <v>5</v>
      </c>
      <c r="N2529">
        <v>4</v>
      </c>
      <c r="O2529">
        <v>0.49049999999999999</v>
      </c>
      <c r="R2529">
        <v>1.3685</v>
      </c>
    </row>
    <row r="2530" spans="1:18">
      <c r="A2530" t="s">
        <v>2083</v>
      </c>
      <c r="B2530" t="s">
        <v>2082</v>
      </c>
      <c r="D2530">
        <v>2021</v>
      </c>
      <c r="E2530" t="s">
        <v>2231</v>
      </c>
      <c r="F2530" t="s">
        <v>2301</v>
      </c>
      <c r="G2530">
        <v>-33.27230556</v>
      </c>
      <c r="H2530">
        <v>115.6956778</v>
      </c>
      <c r="I2530" t="s">
        <v>2337</v>
      </c>
      <c r="J2530" t="s">
        <v>2233</v>
      </c>
      <c r="K2530">
        <v>5</v>
      </c>
      <c r="L2530">
        <v>10</v>
      </c>
      <c r="N2530">
        <v>5</v>
      </c>
      <c r="O2530">
        <v>0.50990000000000002</v>
      </c>
      <c r="R2530">
        <v>1.9016</v>
      </c>
    </row>
    <row r="2531" spans="1:18">
      <c r="A2531" t="s">
        <v>2083</v>
      </c>
      <c r="B2531" t="s">
        <v>2082</v>
      </c>
      <c r="D2531">
        <v>2021</v>
      </c>
      <c r="E2531" t="s">
        <v>2231</v>
      </c>
      <c r="F2531" t="s">
        <v>2301</v>
      </c>
      <c r="G2531">
        <v>-33.27230556</v>
      </c>
      <c r="H2531">
        <v>115.6956778</v>
      </c>
      <c r="I2531" t="s">
        <v>2337</v>
      </c>
      <c r="J2531" t="s">
        <v>2233</v>
      </c>
      <c r="K2531">
        <v>10</v>
      </c>
      <c r="L2531">
        <v>15</v>
      </c>
      <c r="N2531">
        <v>5</v>
      </c>
      <c r="O2531">
        <v>0.50239999999999996</v>
      </c>
      <c r="R2531">
        <v>1.7641</v>
      </c>
    </row>
    <row r="2532" spans="1:18">
      <c r="A2532" t="s">
        <v>2083</v>
      </c>
      <c r="B2532" t="s">
        <v>2082</v>
      </c>
      <c r="D2532">
        <v>2021</v>
      </c>
      <c r="E2532" t="s">
        <v>2231</v>
      </c>
      <c r="F2532" t="s">
        <v>2301</v>
      </c>
      <c r="G2532">
        <v>-33.27230556</v>
      </c>
      <c r="H2532">
        <v>115.6956778</v>
      </c>
      <c r="I2532" t="s">
        <v>2337</v>
      </c>
      <c r="J2532" t="s">
        <v>2233</v>
      </c>
      <c r="K2532">
        <v>15</v>
      </c>
      <c r="L2532">
        <v>20</v>
      </c>
      <c r="N2532">
        <v>5</v>
      </c>
      <c r="O2532">
        <v>0.47960000000000003</v>
      </c>
      <c r="R2532">
        <v>2.6349999999999998</v>
      </c>
    </row>
    <row r="2533" spans="1:18">
      <c r="A2533" t="s">
        <v>2083</v>
      </c>
      <c r="B2533" t="s">
        <v>2082</v>
      </c>
      <c r="D2533">
        <v>2021</v>
      </c>
      <c r="E2533" t="s">
        <v>2231</v>
      </c>
      <c r="F2533" t="s">
        <v>2301</v>
      </c>
      <c r="G2533">
        <v>-33.27230556</v>
      </c>
      <c r="H2533">
        <v>115.6956778</v>
      </c>
      <c r="I2533" t="s">
        <v>2337</v>
      </c>
      <c r="J2533" t="s">
        <v>2233</v>
      </c>
      <c r="K2533">
        <v>20</v>
      </c>
      <c r="L2533">
        <v>25</v>
      </c>
      <c r="N2533">
        <v>5</v>
      </c>
      <c r="O2533">
        <v>0.51300000000000001</v>
      </c>
      <c r="R2533">
        <v>2.5973999999999999</v>
      </c>
    </row>
    <row r="2534" spans="1:18">
      <c r="A2534" t="s">
        <v>2083</v>
      </c>
      <c r="B2534" t="s">
        <v>2082</v>
      </c>
      <c r="D2534">
        <v>2021</v>
      </c>
      <c r="E2534" t="s">
        <v>2231</v>
      </c>
      <c r="F2534" t="s">
        <v>2301</v>
      </c>
      <c r="G2534">
        <v>-33.27230556</v>
      </c>
      <c r="H2534">
        <v>115.6956778</v>
      </c>
      <c r="I2534" t="s">
        <v>2337</v>
      </c>
      <c r="J2534" t="s">
        <v>2233</v>
      </c>
      <c r="K2534">
        <v>25</v>
      </c>
      <c r="L2534">
        <v>30</v>
      </c>
      <c r="N2534">
        <v>5</v>
      </c>
      <c r="O2534">
        <v>0.46460000000000001</v>
      </c>
      <c r="R2534">
        <v>2.2238000000000002</v>
      </c>
    </row>
    <row r="2535" spans="1:18">
      <c r="A2535" t="s">
        <v>2083</v>
      </c>
      <c r="B2535" t="s">
        <v>2082</v>
      </c>
      <c r="D2535">
        <v>2021</v>
      </c>
      <c r="E2535" t="s">
        <v>2231</v>
      </c>
      <c r="F2535" t="s">
        <v>2301</v>
      </c>
      <c r="G2535">
        <v>-33.27230556</v>
      </c>
      <c r="H2535">
        <v>115.6956778</v>
      </c>
      <c r="I2535" t="s">
        <v>2337</v>
      </c>
      <c r="J2535" t="s">
        <v>2233</v>
      </c>
      <c r="K2535">
        <v>30</v>
      </c>
      <c r="L2535">
        <v>40</v>
      </c>
      <c r="N2535">
        <v>10</v>
      </c>
      <c r="O2535">
        <v>0.35349999999999998</v>
      </c>
      <c r="R2535">
        <v>3.8264</v>
      </c>
    </row>
    <row r="2536" spans="1:18">
      <c r="A2536" t="s">
        <v>2083</v>
      </c>
      <c r="B2536" t="s">
        <v>2082</v>
      </c>
      <c r="D2536">
        <v>2021</v>
      </c>
      <c r="E2536" t="s">
        <v>2231</v>
      </c>
      <c r="F2536" t="s">
        <v>2301</v>
      </c>
      <c r="G2536">
        <v>-33.27230556</v>
      </c>
      <c r="H2536">
        <v>115.6956778</v>
      </c>
      <c r="I2536" t="s">
        <v>2337</v>
      </c>
      <c r="J2536" t="s">
        <v>2233</v>
      </c>
      <c r="K2536">
        <v>40</v>
      </c>
      <c r="L2536">
        <v>50</v>
      </c>
      <c r="N2536">
        <v>10</v>
      </c>
      <c r="O2536">
        <v>0.30149999999999999</v>
      </c>
      <c r="R2536">
        <v>3.6836000000000002</v>
      </c>
    </row>
    <row r="2537" spans="1:18">
      <c r="A2537" t="s">
        <v>2083</v>
      </c>
      <c r="B2537" t="s">
        <v>2082</v>
      </c>
      <c r="D2537">
        <v>2021</v>
      </c>
      <c r="E2537" t="s">
        <v>2231</v>
      </c>
      <c r="F2537" t="s">
        <v>2301</v>
      </c>
      <c r="G2537">
        <v>-33.27230556</v>
      </c>
      <c r="H2537">
        <v>115.6956778</v>
      </c>
      <c r="I2537" t="s">
        <v>2337</v>
      </c>
      <c r="J2537" t="s">
        <v>2233</v>
      </c>
      <c r="K2537">
        <v>50</v>
      </c>
      <c r="L2537">
        <v>60</v>
      </c>
      <c r="N2537">
        <v>10</v>
      </c>
      <c r="O2537">
        <v>0.30180000000000001</v>
      </c>
      <c r="R2537">
        <v>4.5494000000000003</v>
      </c>
    </row>
    <row r="2538" spans="1:18">
      <c r="A2538" t="s">
        <v>2083</v>
      </c>
      <c r="B2538" t="s">
        <v>2082</v>
      </c>
      <c r="D2538">
        <v>2021</v>
      </c>
      <c r="E2538" t="s">
        <v>2231</v>
      </c>
      <c r="F2538" t="s">
        <v>2301</v>
      </c>
      <c r="G2538">
        <v>-33.27230556</v>
      </c>
      <c r="H2538">
        <v>115.6956778</v>
      </c>
      <c r="I2538" t="s">
        <v>2337</v>
      </c>
      <c r="J2538" t="s">
        <v>2233</v>
      </c>
      <c r="K2538">
        <v>60</v>
      </c>
      <c r="L2538">
        <v>70</v>
      </c>
      <c r="N2538">
        <v>10</v>
      </c>
      <c r="O2538">
        <v>0.31130000000000002</v>
      </c>
      <c r="R2538">
        <v>4.6580000000000004</v>
      </c>
    </row>
    <row r="2539" spans="1:18">
      <c r="A2539" t="s">
        <v>2083</v>
      </c>
      <c r="B2539" t="s">
        <v>2082</v>
      </c>
      <c r="D2539">
        <v>2021</v>
      </c>
      <c r="E2539" t="s">
        <v>2231</v>
      </c>
      <c r="F2539" t="s">
        <v>2301</v>
      </c>
      <c r="G2539">
        <v>-33.273322219999997</v>
      </c>
      <c r="H2539">
        <v>115.6911944</v>
      </c>
      <c r="I2539" t="s">
        <v>2337</v>
      </c>
      <c r="J2539" t="s">
        <v>2232</v>
      </c>
      <c r="K2539">
        <v>0</v>
      </c>
      <c r="L2539">
        <v>1</v>
      </c>
      <c r="N2539">
        <v>1</v>
      </c>
      <c r="O2539">
        <v>1.2235</v>
      </c>
      <c r="R2539">
        <v>0.8085</v>
      </c>
    </row>
    <row r="2540" spans="1:18">
      <c r="A2540" t="s">
        <v>2083</v>
      </c>
      <c r="B2540" t="s">
        <v>2082</v>
      </c>
      <c r="D2540">
        <v>2021</v>
      </c>
      <c r="E2540" t="s">
        <v>2231</v>
      </c>
      <c r="F2540" t="s">
        <v>2301</v>
      </c>
      <c r="G2540">
        <v>-33.273322219999997</v>
      </c>
      <c r="H2540">
        <v>115.6911944</v>
      </c>
      <c r="I2540" t="s">
        <v>2337</v>
      </c>
      <c r="J2540" t="s">
        <v>2232</v>
      </c>
      <c r="K2540">
        <v>1</v>
      </c>
      <c r="L2540">
        <v>5</v>
      </c>
      <c r="N2540">
        <v>4</v>
      </c>
      <c r="O2540">
        <v>1.4275</v>
      </c>
      <c r="R2540">
        <v>0.80900000000000005</v>
      </c>
    </row>
    <row r="2541" spans="1:18">
      <c r="A2541" t="s">
        <v>2083</v>
      </c>
      <c r="B2541" t="s">
        <v>2082</v>
      </c>
      <c r="D2541">
        <v>2021</v>
      </c>
      <c r="E2541" t="s">
        <v>2231</v>
      </c>
      <c r="F2541" t="s">
        <v>2301</v>
      </c>
      <c r="G2541">
        <v>-33.273322219999997</v>
      </c>
      <c r="H2541">
        <v>115.6911944</v>
      </c>
      <c r="I2541" t="s">
        <v>2337</v>
      </c>
      <c r="J2541" t="s">
        <v>2232</v>
      </c>
      <c r="K2541">
        <v>5</v>
      </c>
      <c r="L2541">
        <v>10</v>
      </c>
      <c r="N2541">
        <v>5</v>
      </c>
      <c r="O2541">
        <v>1.5226999999999999</v>
      </c>
      <c r="R2541">
        <v>0.20349999999999999</v>
      </c>
    </row>
    <row r="2542" spans="1:18">
      <c r="A2542" t="s">
        <v>2083</v>
      </c>
      <c r="B2542" t="s">
        <v>2082</v>
      </c>
      <c r="D2542">
        <v>2021</v>
      </c>
      <c r="E2542" t="s">
        <v>2231</v>
      </c>
      <c r="F2542" t="s">
        <v>2301</v>
      </c>
      <c r="G2542">
        <v>-33.273322219999997</v>
      </c>
      <c r="H2542">
        <v>115.6911944</v>
      </c>
      <c r="I2542" t="s">
        <v>2337</v>
      </c>
      <c r="J2542" t="s">
        <v>2232</v>
      </c>
      <c r="K2542">
        <v>10</v>
      </c>
      <c r="L2542">
        <v>15</v>
      </c>
      <c r="N2542">
        <v>5</v>
      </c>
      <c r="O2542">
        <v>1.369</v>
      </c>
      <c r="R2542">
        <v>0.12039999999999999</v>
      </c>
    </row>
    <row r="2543" spans="1:18">
      <c r="A2543" t="s">
        <v>2083</v>
      </c>
      <c r="B2543" t="s">
        <v>2082</v>
      </c>
      <c r="D2543">
        <v>2021</v>
      </c>
      <c r="E2543" t="s">
        <v>2231</v>
      </c>
      <c r="F2543" t="s">
        <v>2301</v>
      </c>
      <c r="G2543">
        <v>-33.273322219999997</v>
      </c>
      <c r="H2543">
        <v>115.6911944</v>
      </c>
      <c r="I2543" t="s">
        <v>2337</v>
      </c>
      <c r="J2543" t="s">
        <v>2232</v>
      </c>
      <c r="K2543">
        <v>15</v>
      </c>
      <c r="L2543">
        <v>20</v>
      </c>
      <c r="N2543">
        <v>5</v>
      </c>
      <c r="O2543">
        <v>1.8332999999999999</v>
      </c>
      <c r="R2543">
        <v>0.1096</v>
      </c>
    </row>
    <row r="2544" spans="1:18">
      <c r="A2544" t="s">
        <v>2083</v>
      </c>
      <c r="B2544" t="s">
        <v>2082</v>
      </c>
      <c r="D2544">
        <v>2021</v>
      </c>
      <c r="E2544" t="s">
        <v>2231</v>
      </c>
      <c r="F2544" t="s">
        <v>2301</v>
      </c>
      <c r="G2544">
        <v>-33.273322219999997</v>
      </c>
      <c r="H2544">
        <v>115.6911944</v>
      </c>
      <c r="I2544" t="s">
        <v>2337</v>
      </c>
      <c r="J2544" t="s">
        <v>2232</v>
      </c>
      <c r="K2544">
        <v>20</v>
      </c>
      <c r="L2544">
        <v>25</v>
      </c>
      <c r="N2544">
        <v>5</v>
      </c>
      <c r="O2544">
        <v>1.4713000000000001</v>
      </c>
      <c r="R2544">
        <v>0.1229</v>
      </c>
    </row>
    <row r="2545" spans="1:18">
      <c r="A2545" t="s">
        <v>2083</v>
      </c>
      <c r="B2545" t="s">
        <v>2082</v>
      </c>
      <c r="D2545">
        <v>2021</v>
      </c>
      <c r="E2545" t="s">
        <v>2231</v>
      </c>
      <c r="F2545" t="s">
        <v>2301</v>
      </c>
      <c r="G2545">
        <v>-33.273322219999997</v>
      </c>
      <c r="H2545">
        <v>115.6911944</v>
      </c>
      <c r="I2545" t="s">
        <v>2337</v>
      </c>
      <c r="J2545" t="s">
        <v>2232</v>
      </c>
      <c r="K2545">
        <v>25</v>
      </c>
      <c r="L2545">
        <v>30</v>
      </c>
      <c r="N2545">
        <v>5</v>
      </c>
      <c r="O2545">
        <v>1.3557999999999999</v>
      </c>
      <c r="R2545">
        <v>0.27350000000000002</v>
      </c>
    </row>
    <row r="2546" spans="1:18">
      <c r="A2546" t="s">
        <v>2083</v>
      </c>
      <c r="B2546" t="s">
        <v>2082</v>
      </c>
      <c r="D2546">
        <v>2021</v>
      </c>
      <c r="E2546" t="s">
        <v>2231</v>
      </c>
      <c r="F2546" t="s">
        <v>2301</v>
      </c>
      <c r="G2546">
        <v>-33.273322219999997</v>
      </c>
      <c r="H2546">
        <v>115.6911944</v>
      </c>
      <c r="I2546" t="s">
        <v>2337</v>
      </c>
      <c r="J2546" t="s">
        <v>2232</v>
      </c>
      <c r="K2546">
        <v>30</v>
      </c>
      <c r="L2546">
        <v>40</v>
      </c>
      <c r="N2546">
        <v>10</v>
      </c>
      <c r="O2546">
        <v>1.8380000000000001</v>
      </c>
      <c r="R2546">
        <v>5.8299999999999998E-2</v>
      </c>
    </row>
    <row r="2547" spans="1:18">
      <c r="A2547" t="s">
        <v>2083</v>
      </c>
      <c r="B2547" t="s">
        <v>2082</v>
      </c>
      <c r="D2547">
        <v>2021</v>
      </c>
      <c r="E2547" t="s">
        <v>2231</v>
      </c>
      <c r="F2547" t="s">
        <v>2301</v>
      </c>
      <c r="G2547">
        <v>-33.273322219999997</v>
      </c>
      <c r="H2547">
        <v>115.6911944</v>
      </c>
      <c r="I2547" t="s">
        <v>2337</v>
      </c>
      <c r="J2547" t="s">
        <v>2232</v>
      </c>
      <c r="K2547">
        <v>40</v>
      </c>
      <c r="L2547">
        <v>50</v>
      </c>
      <c r="N2547">
        <v>10</v>
      </c>
      <c r="O2547">
        <v>1.5134000000000001</v>
      </c>
      <c r="R2547">
        <v>0.20530000000000001</v>
      </c>
    </row>
    <row r="2548" spans="1:18">
      <c r="A2548" t="s">
        <v>2083</v>
      </c>
      <c r="B2548" t="s">
        <v>2082</v>
      </c>
      <c r="D2548">
        <v>2021</v>
      </c>
      <c r="E2548" t="s">
        <v>2231</v>
      </c>
      <c r="F2548" t="s">
        <v>2301</v>
      </c>
      <c r="G2548">
        <v>-33.273322219999997</v>
      </c>
      <c r="H2548">
        <v>115.6911944</v>
      </c>
      <c r="I2548" t="s">
        <v>2337</v>
      </c>
      <c r="J2548" t="s">
        <v>2232</v>
      </c>
      <c r="K2548">
        <v>50</v>
      </c>
      <c r="L2548">
        <v>60</v>
      </c>
      <c r="N2548">
        <v>10</v>
      </c>
      <c r="O2548">
        <v>1.5813999999999999</v>
      </c>
      <c r="R2548">
        <v>0.10539999999999999</v>
      </c>
    </row>
    <row r="2549" spans="1:18">
      <c r="A2549" t="s">
        <v>2083</v>
      </c>
      <c r="B2549" t="s">
        <v>2082</v>
      </c>
      <c r="D2549">
        <v>2021</v>
      </c>
      <c r="E2549" t="s">
        <v>2231</v>
      </c>
      <c r="F2549" t="s">
        <v>2301</v>
      </c>
      <c r="G2549">
        <v>-33.273322219999997</v>
      </c>
      <c r="H2549">
        <v>115.6911944</v>
      </c>
      <c r="I2549" t="s">
        <v>2337</v>
      </c>
      <c r="J2549" t="s">
        <v>2232</v>
      </c>
      <c r="K2549">
        <v>60</v>
      </c>
      <c r="L2549">
        <v>70</v>
      </c>
      <c r="N2549">
        <v>10</v>
      </c>
      <c r="O2549">
        <v>1.6798999999999999</v>
      </c>
      <c r="R2549">
        <v>8.5500000000000007E-2</v>
      </c>
    </row>
    <row r="2550" spans="1:18">
      <c r="A2550" t="s">
        <v>2083</v>
      </c>
      <c r="B2550" t="s">
        <v>2082</v>
      </c>
      <c r="D2550">
        <v>2021</v>
      </c>
      <c r="E2550" t="s">
        <v>2231</v>
      </c>
      <c r="F2550" t="s">
        <v>2301</v>
      </c>
      <c r="G2550">
        <v>-33.273374939999997</v>
      </c>
      <c r="H2550">
        <v>115.69150550000001</v>
      </c>
      <c r="I2550" t="s">
        <v>2337</v>
      </c>
      <c r="J2550" t="s">
        <v>2230</v>
      </c>
      <c r="K2550">
        <v>0</v>
      </c>
      <c r="L2550">
        <v>1</v>
      </c>
      <c r="N2550">
        <v>1</v>
      </c>
      <c r="O2550">
        <v>1.4037999999999999</v>
      </c>
      <c r="R2550">
        <v>0.90659999999999996</v>
      </c>
    </row>
    <row r="2551" spans="1:18">
      <c r="A2551" t="s">
        <v>2083</v>
      </c>
      <c r="B2551" t="s">
        <v>2082</v>
      </c>
      <c r="D2551">
        <v>2021</v>
      </c>
      <c r="E2551" t="s">
        <v>2231</v>
      </c>
      <c r="F2551" t="s">
        <v>2301</v>
      </c>
      <c r="G2551">
        <v>-33.273374939999997</v>
      </c>
      <c r="H2551">
        <v>115.69150550000001</v>
      </c>
      <c r="I2551" t="s">
        <v>2337</v>
      </c>
      <c r="J2551" t="s">
        <v>2230</v>
      </c>
      <c r="K2551">
        <v>1</v>
      </c>
      <c r="L2551">
        <v>5</v>
      </c>
      <c r="N2551">
        <v>4</v>
      </c>
      <c r="O2551">
        <v>1.8359000000000001</v>
      </c>
      <c r="R2551">
        <v>9.3399999999999997E-2</v>
      </c>
    </row>
    <row r="2552" spans="1:18">
      <c r="A2552" t="s">
        <v>2083</v>
      </c>
      <c r="B2552" t="s">
        <v>2082</v>
      </c>
      <c r="D2552">
        <v>2021</v>
      </c>
      <c r="E2552" t="s">
        <v>2231</v>
      </c>
      <c r="F2552" t="s">
        <v>2301</v>
      </c>
      <c r="G2552">
        <v>-33.273374939999997</v>
      </c>
      <c r="H2552">
        <v>115.69150550000001</v>
      </c>
      <c r="I2552" t="s">
        <v>2337</v>
      </c>
      <c r="J2552" t="s">
        <v>2230</v>
      </c>
      <c r="K2552">
        <v>5</v>
      </c>
      <c r="L2552">
        <v>10</v>
      </c>
      <c r="N2552">
        <v>5</v>
      </c>
      <c r="O2552">
        <v>1.5065</v>
      </c>
      <c r="R2552">
        <v>9.1300000000000006E-2</v>
      </c>
    </row>
    <row r="2553" spans="1:18">
      <c r="A2553" t="s">
        <v>2083</v>
      </c>
      <c r="B2553" t="s">
        <v>2082</v>
      </c>
      <c r="D2553">
        <v>2021</v>
      </c>
      <c r="E2553" t="s">
        <v>2231</v>
      </c>
      <c r="F2553" t="s">
        <v>2301</v>
      </c>
      <c r="G2553">
        <v>-33.273374939999997</v>
      </c>
      <c r="H2553">
        <v>115.69150550000001</v>
      </c>
      <c r="I2553" t="s">
        <v>2337</v>
      </c>
      <c r="J2553" t="s">
        <v>2230</v>
      </c>
      <c r="K2553">
        <v>10</v>
      </c>
      <c r="L2553">
        <v>15</v>
      </c>
      <c r="N2553">
        <v>5</v>
      </c>
      <c r="O2553">
        <v>1.9293</v>
      </c>
      <c r="R2553">
        <v>0.1537</v>
      </c>
    </row>
    <row r="2554" spans="1:18">
      <c r="A2554" t="s">
        <v>2083</v>
      </c>
      <c r="B2554" t="s">
        <v>2082</v>
      </c>
      <c r="D2554">
        <v>2021</v>
      </c>
      <c r="E2554" t="s">
        <v>2231</v>
      </c>
      <c r="F2554" t="s">
        <v>2301</v>
      </c>
      <c r="G2554">
        <v>-33.273374939999997</v>
      </c>
      <c r="H2554">
        <v>115.69150550000001</v>
      </c>
      <c r="I2554" t="s">
        <v>2337</v>
      </c>
      <c r="J2554" t="s">
        <v>2230</v>
      </c>
      <c r="K2554">
        <v>15</v>
      </c>
      <c r="L2554">
        <v>20</v>
      </c>
      <c r="N2554">
        <v>5</v>
      </c>
      <c r="O2554">
        <v>1.7101999999999999</v>
      </c>
      <c r="R2554">
        <v>0.32850000000000001</v>
      </c>
    </row>
    <row r="2555" spans="1:18">
      <c r="A2555" t="s">
        <v>2083</v>
      </c>
      <c r="B2555" t="s">
        <v>2082</v>
      </c>
      <c r="D2555">
        <v>2021</v>
      </c>
      <c r="E2555" t="s">
        <v>2231</v>
      </c>
      <c r="F2555" t="s">
        <v>2301</v>
      </c>
      <c r="G2555">
        <v>-33.273374939999997</v>
      </c>
      <c r="H2555">
        <v>115.69150550000001</v>
      </c>
      <c r="I2555" t="s">
        <v>2337</v>
      </c>
      <c r="J2555" t="s">
        <v>2230</v>
      </c>
      <c r="K2555">
        <v>20</v>
      </c>
      <c r="L2555">
        <v>25</v>
      </c>
      <c r="N2555">
        <v>5</v>
      </c>
      <c r="O2555">
        <v>1.6692</v>
      </c>
      <c r="R2555">
        <v>0.1978</v>
      </c>
    </row>
    <row r="2556" spans="1:18">
      <c r="A2556" t="s">
        <v>2083</v>
      </c>
      <c r="B2556" t="s">
        <v>2082</v>
      </c>
      <c r="D2556">
        <v>2021</v>
      </c>
      <c r="E2556" t="s">
        <v>2231</v>
      </c>
      <c r="F2556" t="s">
        <v>2301</v>
      </c>
      <c r="G2556">
        <v>-33.273374939999997</v>
      </c>
      <c r="H2556">
        <v>115.69150550000001</v>
      </c>
      <c r="I2556" t="s">
        <v>2337</v>
      </c>
      <c r="J2556" t="s">
        <v>2230</v>
      </c>
      <c r="K2556">
        <v>25</v>
      </c>
      <c r="L2556">
        <v>30</v>
      </c>
      <c r="N2556">
        <v>5</v>
      </c>
      <c r="O2556">
        <v>1.4254</v>
      </c>
      <c r="R2556">
        <v>0.23810000000000001</v>
      </c>
    </row>
    <row r="2557" spans="1:18">
      <c r="A2557" t="s">
        <v>2083</v>
      </c>
      <c r="B2557" t="s">
        <v>2082</v>
      </c>
      <c r="D2557">
        <v>2021</v>
      </c>
      <c r="E2557" t="s">
        <v>2231</v>
      </c>
      <c r="F2557" t="s">
        <v>2301</v>
      </c>
      <c r="G2557">
        <v>-33.273374939999997</v>
      </c>
      <c r="H2557">
        <v>115.69150550000001</v>
      </c>
      <c r="I2557" t="s">
        <v>2337</v>
      </c>
      <c r="J2557" t="s">
        <v>2230</v>
      </c>
      <c r="K2557">
        <v>30</v>
      </c>
      <c r="L2557">
        <v>40</v>
      </c>
      <c r="N2557">
        <v>10</v>
      </c>
      <c r="O2557">
        <v>1.5427</v>
      </c>
      <c r="R2557">
        <v>0.25130000000000002</v>
      </c>
    </row>
    <row r="2558" spans="1:18">
      <c r="A2558" t="s">
        <v>2083</v>
      </c>
      <c r="B2558" t="s">
        <v>2082</v>
      </c>
      <c r="D2558">
        <v>2021</v>
      </c>
      <c r="E2558" t="s">
        <v>2231</v>
      </c>
      <c r="F2558" t="s">
        <v>2301</v>
      </c>
      <c r="G2558">
        <v>-33.273374939999997</v>
      </c>
      <c r="H2558">
        <v>115.69150550000001</v>
      </c>
      <c r="I2558" t="s">
        <v>2337</v>
      </c>
      <c r="J2558" t="s">
        <v>2230</v>
      </c>
      <c r="K2558">
        <v>40</v>
      </c>
      <c r="L2558">
        <v>50</v>
      </c>
      <c r="N2558">
        <v>10</v>
      </c>
      <c r="O2558">
        <v>1.0152000000000001</v>
      </c>
      <c r="R2558">
        <v>1.2875000000000001</v>
      </c>
    </row>
    <row r="2559" spans="1:18">
      <c r="A2559" t="s">
        <v>2083</v>
      </c>
      <c r="B2559" t="s">
        <v>2082</v>
      </c>
      <c r="D2559">
        <v>2021</v>
      </c>
      <c r="E2559" t="s">
        <v>2231</v>
      </c>
      <c r="F2559" t="s">
        <v>2301</v>
      </c>
      <c r="G2559">
        <v>-33.273374939999997</v>
      </c>
      <c r="H2559">
        <v>115.69150550000001</v>
      </c>
      <c r="I2559" t="s">
        <v>2337</v>
      </c>
      <c r="J2559" t="s">
        <v>2230</v>
      </c>
      <c r="K2559">
        <v>50</v>
      </c>
      <c r="L2559">
        <v>60</v>
      </c>
      <c r="N2559">
        <v>10</v>
      </c>
      <c r="O2559">
        <v>0.68569999999999998</v>
      </c>
      <c r="R2559">
        <v>0.9163</v>
      </c>
    </row>
    <row r="2560" spans="1:18">
      <c r="A2560" t="s">
        <v>2083</v>
      </c>
      <c r="B2560" t="s">
        <v>2082</v>
      </c>
      <c r="D2560">
        <v>2021</v>
      </c>
      <c r="E2560" t="s">
        <v>2231</v>
      </c>
      <c r="F2560" t="s">
        <v>2301</v>
      </c>
      <c r="G2560">
        <v>-33.273374939999997</v>
      </c>
      <c r="H2560">
        <v>115.69150550000001</v>
      </c>
      <c r="I2560" t="s">
        <v>2337</v>
      </c>
      <c r="J2560" t="s">
        <v>2230</v>
      </c>
      <c r="K2560">
        <v>60</v>
      </c>
      <c r="L2560">
        <v>70</v>
      </c>
      <c r="N2560">
        <v>10</v>
      </c>
      <c r="O2560">
        <v>0.47210000000000002</v>
      </c>
      <c r="R2560">
        <v>2.5571999999999999</v>
      </c>
    </row>
    <row r="2561" spans="1:18">
      <c r="A2561" t="s">
        <v>2083</v>
      </c>
      <c r="B2561" t="s">
        <v>2082</v>
      </c>
      <c r="D2561">
        <v>2021</v>
      </c>
      <c r="E2561" t="s">
        <v>2227</v>
      </c>
      <c r="F2561" t="s">
        <v>2301</v>
      </c>
      <c r="G2561">
        <v>-32.633425000000003</v>
      </c>
      <c r="H2561">
        <v>115.6477</v>
      </c>
      <c r="I2561" t="s">
        <v>2337</v>
      </c>
      <c r="J2561" t="s">
        <v>2229</v>
      </c>
      <c r="K2561">
        <v>0</v>
      </c>
      <c r="L2561">
        <v>1</v>
      </c>
      <c r="N2561">
        <v>1</v>
      </c>
      <c r="O2561">
        <v>0.95950000000000002</v>
      </c>
      <c r="R2561">
        <v>0.6169</v>
      </c>
    </row>
    <row r="2562" spans="1:18">
      <c r="A2562" t="s">
        <v>2083</v>
      </c>
      <c r="B2562" t="s">
        <v>2082</v>
      </c>
      <c r="D2562">
        <v>2021</v>
      </c>
      <c r="E2562" t="s">
        <v>2227</v>
      </c>
      <c r="F2562" t="s">
        <v>2301</v>
      </c>
      <c r="G2562">
        <v>-32.633425000000003</v>
      </c>
      <c r="H2562">
        <v>115.6477</v>
      </c>
      <c r="I2562" t="s">
        <v>2337</v>
      </c>
      <c r="J2562" t="s">
        <v>2229</v>
      </c>
      <c r="K2562">
        <v>1</v>
      </c>
      <c r="L2562">
        <v>5</v>
      </c>
      <c r="N2562">
        <v>4</v>
      </c>
      <c r="O2562">
        <v>1.8116000000000001</v>
      </c>
      <c r="R2562">
        <v>0.15340000000000001</v>
      </c>
    </row>
    <row r="2563" spans="1:18">
      <c r="A2563" t="s">
        <v>2083</v>
      </c>
      <c r="B2563" t="s">
        <v>2082</v>
      </c>
      <c r="D2563">
        <v>2021</v>
      </c>
      <c r="E2563" t="s">
        <v>2227</v>
      </c>
      <c r="F2563" t="s">
        <v>2301</v>
      </c>
      <c r="G2563">
        <v>-32.633425000000003</v>
      </c>
      <c r="H2563">
        <v>115.6477</v>
      </c>
      <c r="I2563" t="s">
        <v>2337</v>
      </c>
      <c r="J2563" t="s">
        <v>2229</v>
      </c>
      <c r="K2563">
        <v>5</v>
      </c>
      <c r="L2563">
        <v>10</v>
      </c>
      <c r="N2563">
        <v>5</v>
      </c>
      <c r="O2563">
        <v>1.7443</v>
      </c>
      <c r="R2563">
        <v>0.2361</v>
      </c>
    </row>
    <row r="2564" spans="1:18">
      <c r="A2564" t="s">
        <v>2083</v>
      </c>
      <c r="B2564" t="s">
        <v>2082</v>
      </c>
      <c r="D2564">
        <v>2021</v>
      </c>
      <c r="E2564" t="s">
        <v>2227</v>
      </c>
      <c r="F2564" t="s">
        <v>2301</v>
      </c>
      <c r="G2564">
        <v>-32.633425000000003</v>
      </c>
      <c r="H2564">
        <v>115.6477</v>
      </c>
      <c r="I2564" t="s">
        <v>2337</v>
      </c>
      <c r="J2564" t="s">
        <v>2229</v>
      </c>
      <c r="K2564">
        <v>10</v>
      </c>
      <c r="L2564">
        <v>15</v>
      </c>
      <c r="N2564">
        <v>5</v>
      </c>
      <c r="O2564">
        <v>1.9138999999999999</v>
      </c>
      <c r="R2564">
        <v>0.21840000000000001</v>
      </c>
    </row>
    <row r="2565" spans="1:18">
      <c r="A2565" t="s">
        <v>2083</v>
      </c>
      <c r="B2565" t="s">
        <v>2082</v>
      </c>
      <c r="D2565">
        <v>2021</v>
      </c>
      <c r="E2565" t="s">
        <v>2227</v>
      </c>
      <c r="F2565" t="s">
        <v>2301</v>
      </c>
      <c r="G2565">
        <v>-32.633425000000003</v>
      </c>
      <c r="H2565">
        <v>115.6477</v>
      </c>
      <c r="I2565" t="s">
        <v>2337</v>
      </c>
      <c r="J2565" t="s">
        <v>2229</v>
      </c>
      <c r="K2565">
        <v>15</v>
      </c>
      <c r="L2565">
        <v>20</v>
      </c>
      <c r="N2565">
        <v>5</v>
      </c>
      <c r="O2565">
        <v>2.0074999999999998</v>
      </c>
      <c r="R2565">
        <v>8.7800000000000003E-2</v>
      </c>
    </row>
    <row r="2566" spans="1:18">
      <c r="A2566" t="s">
        <v>2083</v>
      </c>
      <c r="B2566" t="s">
        <v>2082</v>
      </c>
      <c r="D2566">
        <v>2021</v>
      </c>
      <c r="E2566" t="s">
        <v>2227</v>
      </c>
      <c r="F2566" t="s">
        <v>2301</v>
      </c>
      <c r="G2566">
        <v>-32.633425000000003</v>
      </c>
      <c r="H2566">
        <v>115.6477</v>
      </c>
      <c r="I2566" t="s">
        <v>2337</v>
      </c>
      <c r="J2566" t="s">
        <v>2229</v>
      </c>
      <c r="K2566">
        <v>20</v>
      </c>
      <c r="L2566">
        <v>25</v>
      </c>
      <c r="N2566">
        <v>5</v>
      </c>
      <c r="O2566">
        <v>2.1827999999999999</v>
      </c>
      <c r="R2566">
        <v>4.5699999999999998E-2</v>
      </c>
    </row>
    <row r="2567" spans="1:18">
      <c r="A2567" t="s">
        <v>2083</v>
      </c>
      <c r="B2567" t="s">
        <v>2082</v>
      </c>
      <c r="D2567">
        <v>2021</v>
      </c>
      <c r="E2567" t="s">
        <v>2227</v>
      </c>
      <c r="F2567" t="s">
        <v>2301</v>
      </c>
      <c r="G2567">
        <v>-32.633425000000003</v>
      </c>
      <c r="H2567">
        <v>115.6477</v>
      </c>
      <c r="I2567" t="s">
        <v>2337</v>
      </c>
      <c r="J2567" t="s">
        <v>2229</v>
      </c>
      <c r="K2567">
        <v>25</v>
      </c>
      <c r="L2567">
        <v>30</v>
      </c>
      <c r="N2567">
        <v>5</v>
      </c>
      <c r="O2567">
        <v>2.2130000000000001</v>
      </c>
      <c r="R2567">
        <v>0.1555</v>
      </c>
    </row>
    <row r="2568" spans="1:18">
      <c r="A2568" t="s">
        <v>2083</v>
      </c>
      <c r="B2568" t="s">
        <v>2082</v>
      </c>
      <c r="D2568">
        <v>2021</v>
      </c>
      <c r="E2568" t="s">
        <v>2227</v>
      </c>
      <c r="F2568" t="s">
        <v>2301</v>
      </c>
      <c r="G2568">
        <v>-32.633425000000003</v>
      </c>
      <c r="H2568">
        <v>115.6477</v>
      </c>
      <c r="I2568" t="s">
        <v>2337</v>
      </c>
      <c r="J2568" t="s">
        <v>2229</v>
      </c>
      <c r="K2568">
        <v>30</v>
      </c>
      <c r="L2568">
        <v>40</v>
      </c>
      <c r="N2568">
        <v>10</v>
      </c>
      <c r="O2568">
        <v>1.9561999999999999</v>
      </c>
      <c r="R2568">
        <v>0.1158</v>
      </c>
    </row>
    <row r="2569" spans="1:18">
      <c r="A2569" t="s">
        <v>2083</v>
      </c>
      <c r="B2569" t="s">
        <v>2082</v>
      </c>
      <c r="D2569">
        <v>2021</v>
      </c>
      <c r="E2569" t="s">
        <v>2227</v>
      </c>
      <c r="F2569" t="s">
        <v>2301</v>
      </c>
      <c r="G2569">
        <v>-32.633425000000003</v>
      </c>
      <c r="H2569">
        <v>115.6477</v>
      </c>
      <c r="I2569" t="s">
        <v>2337</v>
      </c>
      <c r="J2569" t="s">
        <v>2229</v>
      </c>
      <c r="K2569">
        <v>40</v>
      </c>
      <c r="L2569">
        <v>50</v>
      </c>
      <c r="N2569">
        <v>10</v>
      </c>
      <c r="O2569">
        <v>2.0381</v>
      </c>
      <c r="R2569">
        <v>0.1169</v>
      </c>
    </row>
    <row r="2570" spans="1:18">
      <c r="A2570" t="s">
        <v>2083</v>
      </c>
      <c r="B2570" t="s">
        <v>2082</v>
      </c>
      <c r="D2570">
        <v>2021</v>
      </c>
      <c r="E2570" t="s">
        <v>2227</v>
      </c>
      <c r="F2570" t="s">
        <v>2301</v>
      </c>
      <c r="G2570">
        <v>-32.633425000000003</v>
      </c>
      <c r="H2570">
        <v>115.6477</v>
      </c>
      <c r="I2570" t="s">
        <v>2337</v>
      </c>
      <c r="J2570" t="s">
        <v>2229</v>
      </c>
      <c r="K2570">
        <v>50</v>
      </c>
      <c r="L2570">
        <v>60</v>
      </c>
      <c r="N2570">
        <v>10</v>
      </c>
      <c r="O2570">
        <v>1.7166999999999999</v>
      </c>
      <c r="R2570">
        <v>0.34560000000000002</v>
      </c>
    </row>
    <row r="2571" spans="1:18">
      <c r="A2571" t="s">
        <v>2083</v>
      </c>
      <c r="B2571" t="s">
        <v>2082</v>
      </c>
      <c r="D2571">
        <v>2021</v>
      </c>
      <c r="E2571" t="s">
        <v>2227</v>
      </c>
      <c r="F2571" t="s">
        <v>2301</v>
      </c>
      <c r="G2571">
        <v>-32.633425000000003</v>
      </c>
      <c r="H2571">
        <v>115.6477</v>
      </c>
      <c r="I2571" t="s">
        <v>2337</v>
      </c>
      <c r="J2571" t="s">
        <v>2229</v>
      </c>
      <c r="K2571">
        <v>60</v>
      </c>
      <c r="L2571">
        <v>70</v>
      </c>
      <c r="N2571">
        <v>10</v>
      </c>
      <c r="O2571">
        <v>1.6845000000000001</v>
      </c>
      <c r="R2571">
        <v>0.16869999999999999</v>
      </c>
    </row>
    <row r="2572" spans="1:18">
      <c r="A2572" t="s">
        <v>2083</v>
      </c>
      <c r="B2572" t="s">
        <v>2082</v>
      </c>
      <c r="D2572">
        <v>2021</v>
      </c>
      <c r="E2572" t="s">
        <v>2227</v>
      </c>
      <c r="F2572" t="s">
        <v>2301</v>
      </c>
      <c r="G2572">
        <v>-32.633639840000001</v>
      </c>
      <c r="H2572">
        <v>115.6478501</v>
      </c>
      <c r="I2572" t="s">
        <v>2337</v>
      </c>
      <c r="J2572" t="s">
        <v>2228</v>
      </c>
      <c r="K2572">
        <v>0</v>
      </c>
      <c r="L2572">
        <v>1</v>
      </c>
      <c r="N2572">
        <v>1</v>
      </c>
      <c r="O2572">
        <v>1.1451</v>
      </c>
      <c r="R2572">
        <v>0.93079999999999996</v>
      </c>
    </row>
    <row r="2573" spans="1:18">
      <c r="A2573" t="s">
        <v>2083</v>
      </c>
      <c r="B2573" t="s">
        <v>2082</v>
      </c>
      <c r="D2573">
        <v>2021</v>
      </c>
      <c r="E2573" t="s">
        <v>2227</v>
      </c>
      <c r="F2573" t="s">
        <v>2301</v>
      </c>
      <c r="G2573">
        <v>-32.633639840000001</v>
      </c>
      <c r="H2573">
        <v>115.6478501</v>
      </c>
      <c r="I2573" t="s">
        <v>2337</v>
      </c>
      <c r="J2573" t="s">
        <v>2228</v>
      </c>
      <c r="K2573">
        <v>1</v>
      </c>
      <c r="L2573">
        <v>5</v>
      </c>
      <c r="N2573">
        <v>4</v>
      </c>
      <c r="O2573">
        <v>1.6620999999999999</v>
      </c>
      <c r="R2573">
        <v>9.4500000000000001E-2</v>
      </c>
    </row>
    <row r="2574" spans="1:18">
      <c r="A2574" t="s">
        <v>2083</v>
      </c>
      <c r="B2574" t="s">
        <v>2082</v>
      </c>
      <c r="D2574">
        <v>2021</v>
      </c>
      <c r="E2574" t="s">
        <v>2227</v>
      </c>
      <c r="F2574" t="s">
        <v>2301</v>
      </c>
      <c r="G2574">
        <v>-32.633639840000001</v>
      </c>
      <c r="H2574">
        <v>115.6478501</v>
      </c>
      <c r="I2574" t="s">
        <v>2337</v>
      </c>
      <c r="J2574" t="s">
        <v>2228</v>
      </c>
      <c r="K2574">
        <v>5</v>
      </c>
      <c r="L2574">
        <v>10</v>
      </c>
      <c r="N2574">
        <v>5</v>
      </c>
      <c r="O2574">
        <v>1.7588999999999999</v>
      </c>
      <c r="R2574">
        <v>0.11799999999999999</v>
      </c>
    </row>
    <row r="2575" spans="1:18">
      <c r="A2575" t="s">
        <v>2083</v>
      </c>
      <c r="B2575" t="s">
        <v>2082</v>
      </c>
      <c r="D2575">
        <v>2021</v>
      </c>
      <c r="E2575" t="s">
        <v>2227</v>
      </c>
      <c r="F2575" t="s">
        <v>2301</v>
      </c>
      <c r="G2575">
        <v>-32.633639840000001</v>
      </c>
      <c r="H2575">
        <v>115.6478501</v>
      </c>
      <c r="I2575" t="s">
        <v>2337</v>
      </c>
      <c r="J2575" t="s">
        <v>2228</v>
      </c>
      <c r="K2575">
        <v>10</v>
      </c>
      <c r="L2575">
        <v>15</v>
      </c>
      <c r="N2575">
        <v>5</v>
      </c>
      <c r="O2575">
        <v>1.7689999999999999</v>
      </c>
      <c r="R2575">
        <v>0.12959999999999999</v>
      </c>
    </row>
    <row r="2576" spans="1:18">
      <c r="A2576" t="s">
        <v>2083</v>
      </c>
      <c r="B2576" t="s">
        <v>2082</v>
      </c>
      <c r="D2576">
        <v>2021</v>
      </c>
      <c r="E2576" t="s">
        <v>2227</v>
      </c>
      <c r="F2576" t="s">
        <v>2301</v>
      </c>
      <c r="G2576">
        <v>-32.633639840000001</v>
      </c>
      <c r="H2576">
        <v>115.6478501</v>
      </c>
      <c r="I2576" t="s">
        <v>2337</v>
      </c>
      <c r="J2576" t="s">
        <v>2228</v>
      </c>
      <c r="K2576">
        <v>15</v>
      </c>
      <c r="L2576">
        <v>20</v>
      </c>
      <c r="N2576">
        <v>5</v>
      </c>
      <c r="O2576">
        <v>1.9198</v>
      </c>
      <c r="R2576">
        <v>0.1255</v>
      </c>
    </row>
    <row r="2577" spans="1:18">
      <c r="A2577" t="s">
        <v>2083</v>
      </c>
      <c r="B2577" t="s">
        <v>2082</v>
      </c>
      <c r="D2577">
        <v>2021</v>
      </c>
      <c r="E2577" t="s">
        <v>2227</v>
      </c>
      <c r="F2577" t="s">
        <v>2301</v>
      </c>
      <c r="G2577">
        <v>-32.633639840000001</v>
      </c>
      <c r="H2577">
        <v>115.6478501</v>
      </c>
      <c r="I2577" t="s">
        <v>2337</v>
      </c>
      <c r="J2577" t="s">
        <v>2228</v>
      </c>
      <c r="K2577">
        <v>20</v>
      </c>
      <c r="L2577">
        <v>25</v>
      </c>
      <c r="N2577">
        <v>5</v>
      </c>
      <c r="O2577">
        <v>1.8219000000000001</v>
      </c>
      <c r="R2577">
        <v>7.2999999999999995E-2</v>
      </c>
    </row>
    <row r="2578" spans="1:18">
      <c r="A2578" t="s">
        <v>2083</v>
      </c>
      <c r="B2578" t="s">
        <v>2082</v>
      </c>
      <c r="D2578">
        <v>2021</v>
      </c>
      <c r="E2578" t="s">
        <v>2227</v>
      </c>
      <c r="F2578" t="s">
        <v>2301</v>
      </c>
      <c r="G2578">
        <v>-32.633639840000001</v>
      </c>
      <c r="H2578">
        <v>115.6478501</v>
      </c>
      <c r="I2578" t="s">
        <v>2337</v>
      </c>
      <c r="J2578" t="s">
        <v>2228</v>
      </c>
      <c r="K2578">
        <v>25</v>
      </c>
      <c r="L2578">
        <v>30</v>
      </c>
      <c r="N2578">
        <v>5</v>
      </c>
      <c r="O2578">
        <v>1.8789</v>
      </c>
      <c r="R2578">
        <v>0.1366</v>
      </c>
    </row>
    <row r="2579" spans="1:18">
      <c r="A2579" t="s">
        <v>2083</v>
      </c>
      <c r="B2579" t="s">
        <v>2082</v>
      </c>
      <c r="D2579">
        <v>2021</v>
      </c>
      <c r="E2579" t="s">
        <v>2227</v>
      </c>
      <c r="F2579" t="s">
        <v>2301</v>
      </c>
      <c r="G2579">
        <v>-32.633639840000001</v>
      </c>
      <c r="H2579">
        <v>115.6478501</v>
      </c>
      <c r="I2579" t="s">
        <v>2337</v>
      </c>
      <c r="J2579" t="s">
        <v>2228</v>
      </c>
      <c r="K2579">
        <v>30</v>
      </c>
      <c r="L2579">
        <v>40</v>
      </c>
      <c r="N2579">
        <v>10</v>
      </c>
      <c r="O2579">
        <v>1.9443999999999999</v>
      </c>
      <c r="R2579">
        <v>9.11E-2</v>
      </c>
    </row>
    <row r="2580" spans="1:18">
      <c r="A2580" t="s">
        <v>2083</v>
      </c>
      <c r="B2580" t="s">
        <v>2082</v>
      </c>
      <c r="D2580">
        <v>2021</v>
      </c>
      <c r="E2580" t="s">
        <v>2227</v>
      </c>
      <c r="F2580" t="s">
        <v>2301</v>
      </c>
      <c r="G2580">
        <v>-32.633639840000001</v>
      </c>
      <c r="H2580">
        <v>115.6478501</v>
      </c>
      <c r="I2580" t="s">
        <v>2337</v>
      </c>
      <c r="J2580" t="s">
        <v>2228</v>
      </c>
      <c r="K2580">
        <v>40</v>
      </c>
      <c r="L2580">
        <v>50</v>
      </c>
      <c r="N2580">
        <v>10</v>
      </c>
      <c r="O2580">
        <v>1.6388</v>
      </c>
      <c r="R2580">
        <v>6.4699999999999994E-2</v>
      </c>
    </row>
    <row r="2581" spans="1:18">
      <c r="A2581" t="s">
        <v>2083</v>
      </c>
      <c r="B2581" t="s">
        <v>2082</v>
      </c>
      <c r="D2581">
        <v>2021</v>
      </c>
      <c r="E2581" t="s">
        <v>2227</v>
      </c>
      <c r="F2581" t="s">
        <v>2301</v>
      </c>
      <c r="G2581">
        <v>-32.633639840000001</v>
      </c>
      <c r="H2581">
        <v>115.6478501</v>
      </c>
      <c r="I2581" t="s">
        <v>2337</v>
      </c>
      <c r="J2581" t="s">
        <v>2228</v>
      </c>
      <c r="K2581">
        <v>50</v>
      </c>
      <c r="L2581">
        <v>60</v>
      </c>
      <c r="N2581">
        <v>10</v>
      </c>
      <c r="O2581">
        <v>1.4656</v>
      </c>
      <c r="R2581">
        <v>0.14349999999999999</v>
      </c>
    </row>
    <row r="2582" spans="1:18">
      <c r="A2582" t="s">
        <v>2083</v>
      </c>
      <c r="B2582" t="s">
        <v>2082</v>
      </c>
      <c r="D2582">
        <v>2021</v>
      </c>
      <c r="E2582" t="s">
        <v>2227</v>
      </c>
      <c r="F2582" t="s">
        <v>2301</v>
      </c>
      <c r="G2582">
        <v>-32.633639840000001</v>
      </c>
      <c r="H2582">
        <v>115.6478501</v>
      </c>
      <c r="I2582" t="s">
        <v>2337</v>
      </c>
      <c r="J2582" t="s">
        <v>2228</v>
      </c>
      <c r="K2582">
        <v>60</v>
      </c>
      <c r="L2582">
        <v>70</v>
      </c>
      <c r="N2582">
        <v>10</v>
      </c>
      <c r="O2582">
        <v>1.4444999999999999</v>
      </c>
      <c r="R2582">
        <v>8.6800000000000002E-2</v>
      </c>
    </row>
    <row r="2583" spans="1:18">
      <c r="A2583" t="s">
        <v>2083</v>
      </c>
      <c r="B2583" t="s">
        <v>2082</v>
      </c>
      <c r="D2583">
        <v>2021</v>
      </c>
      <c r="E2583" t="s">
        <v>2227</v>
      </c>
      <c r="F2583" t="s">
        <v>2301</v>
      </c>
      <c r="G2583">
        <v>-32.633639840000001</v>
      </c>
      <c r="H2583">
        <v>115.6478501</v>
      </c>
      <c r="I2583" t="s">
        <v>2337</v>
      </c>
      <c r="J2583" t="s">
        <v>2228</v>
      </c>
      <c r="K2583">
        <v>70</v>
      </c>
      <c r="L2583">
        <v>80</v>
      </c>
      <c r="N2583">
        <v>10</v>
      </c>
      <c r="O2583">
        <v>1.5035000000000001</v>
      </c>
      <c r="R2583">
        <v>0.24970000000000001</v>
      </c>
    </row>
    <row r="2584" spans="1:18">
      <c r="A2584" t="s">
        <v>2083</v>
      </c>
      <c r="B2584" t="s">
        <v>2082</v>
      </c>
      <c r="D2584">
        <v>2021</v>
      </c>
      <c r="E2584" t="s">
        <v>2227</v>
      </c>
      <c r="F2584" t="s">
        <v>2301</v>
      </c>
      <c r="G2584">
        <v>-32.660786109999997</v>
      </c>
      <c r="H2584">
        <v>115.6580472</v>
      </c>
      <c r="I2584" t="s">
        <v>2337</v>
      </c>
      <c r="J2584" t="s">
        <v>2226</v>
      </c>
      <c r="K2584">
        <v>0</v>
      </c>
      <c r="L2584">
        <v>1</v>
      </c>
      <c r="N2584">
        <v>1</v>
      </c>
      <c r="O2584">
        <v>0.66220000000000001</v>
      </c>
      <c r="R2584">
        <v>0.98089999999999999</v>
      </c>
    </row>
    <row r="2585" spans="1:18">
      <c r="A2585" t="s">
        <v>2083</v>
      </c>
      <c r="B2585" t="s">
        <v>2082</v>
      </c>
      <c r="D2585">
        <v>2021</v>
      </c>
      <c r="E2585" t="s">
        <v>2227</v>
      </c>
      <c r="F2585" t="s">
        <v>2301</v>
      </c>
      <c r="G2585">
        <v>-32.660786109999997</v>
      </c>
      <c r="H2585">
        <v>115.6580472</v>
      </c>
      <c r="I2585" t="s">
        <v>2337</v>
      </c>
      <c r="J2585" t="s">
        <v>2226</v>
      </c>
      <c r="K2585">
        <v>1</v>
      </c>
      <c r="L2585">
        <v>5</v>
      </c>
      <c r="N2585">
        <v>4</v>
      </c>
      <c r="O2585">
        <v>1.6807000000000001</v>
      </c>
      <c r="R2585">
        <v>0.13800000000000001</v>
      </c>
    </row>
    <row r="2586" spans="1:18">
      <c r="A2586" t="s">
        <v>2083</v>
      </c>
      <c r="B2586" t="s">
        <v>2082</v>
      </c>
      <c r="D2586">
        <v>2021</v>
      </c>
      <c r="E2586" t="s">
        <v>2227</v>
      </c>
      <c r="F2586" t="s">
        <v>2301</v>
      </c>
      <c r="G2586">
        <v>-32.660786109999997</v>
      </c>
      <c r="H2586">
        <v>115.6580472</v>
      </c>
      <c r="I2586" t="s">
        <v>2337</v>
      </c>
      <c r="J2586" t="s">
        <v>2226</v>
      </c>
      <c r="K2586">
        <v>5</v>
      </c>
      <c r="L2586">
        <v>10</v>
      </c>
      <c r="N2586">
        <v>5</v>
      </c>
      <c r="O2586">
        <v>1.5447</v>
      </c>
      <c r="R2586">
        <v>3.7600000000000001E-2</v>
      </c>
    </row>
    <row r="2587" spans="1:18">
      <c r="A2587" t="s">
        <v>2083</v>
      </c>
      <c r="B2587" t="s">
        <v>2082</v>
      </c>
      <c r="D2587">
        <v>2021</v>
      </c>
      <c r="E2587" t="s">
        <v>2227</v>
      </c>
      <c r="F2587" t="s">
        <v>2301</v>
      </c>
      <c r="G2587">
        <v>-32.660786109999997</v>
      </c>
      <c r="H2587">
        <v>115.6580472</v>
      </c>
      <c r="I2587" t="s">
        <v>2337</v>
      </c>
      <c r="J2587" t="s">
        <v>2226</v>
      </c>
      <c r="K2587">
        <v>10</v>
      </c>
      <c r="L2587">
        <v>15</v>
      </c>
      <c r="N2587">
        <v>5</v>
      </c>
      <c r="O2587">
        <v>1.8084</v>
      </c>
      <c r="R2587">
        <v>0.15570000000000001</v>
      </c>
    </row>
    <row r="2588" spans="1:18">
      <c r="A2588" t="s">
        <v>2083</v>
      </c>
      <c r="B2588" t="s">
        <v>2082</v>
      </c>
      <c r="D2588">
        <v>2021</v>
      </c>
      <c r="E2588" t="s">
        <v>2227</v>
      </c>
      <c r="F2588" t="s">
        <v>2301</v>
      </c>
      <c r="G2588">
        <v>-32.660786109999997</v>
      </c>
      <c r="H2588">
        <v>115.6580472</v>
      </c>
      <c r="I2588" t="s">
        <v>2337</v>
      </c>
      <c r="J2588" t="s">
        <v>2226</v>
      </c>
      <c r="K2588">
        <v>15</v>
      </c>
      <c r="L2588">
        <v>20</v>
      </c>
      <c r="N2588">
        <v>5</v>
      </c>
      <c r="O2588">
        <v>1.5773999999999999</v>
      </c>
      <c r="R2588">
        <v>0.29859999999999998</v>
      </c>
    </row>
    <row r="2589" spans="1:18">
      <c r="A2589" t="s">
        <v>2083</v>
      </c>
      <c r="B2589" t="s">
        <v>2082</v>
      </c>
      <c r="D2589">
        <v>2021</v>
      </c>
      <c r="E2589" t="s">
        <v>2227</v>
      </c>
      <c r="F2589" t="s">
        <v>2301</v>
      </c>
      <c r="G2589">
        <v>-32.660786109999997</v>
      </c>
      <c r="H2589">
        <v>115.6580472</v>
      </c>
      <c r="I2589" t="s">
        <v>2337</v>
      </c>
      <c r="J2589" t="s">
        <v>2226</v>
      </c>
      <c r="K2589">
        <v>20</v>
      </c>
      <c r="L2589">
        <v>25</v>
      </c>
      <c r="N2589">
        <v>5</v>
      </c>
      <c r="O2589">
        <v>1.3749</v>
      </c>
      <c r="R2589">
        <v>0.51829999999999998</v>
      </c>
    </row>
    <row r="2590" spans="1:18">
      <c r="A2590" t="s">
        <v>2083</v>
      </c>
      <c r="B2590" t="s">
        <v>2082</v>
      </c>
      <c r="D2590">
        <v>2021</v>
      </c>
      <c r="E2590" t="s">
        <v>2227</v>
      </c>
      <c r="F2590" t="s">
        <v>2301</v>
      </c>
      <c r="G2590">
        <v>-32.660786109999997</v>
      </c>
      <c r="H2590">
        <v>115.6580472</v>
      </c>
      <c r="I2590" t="s">
        <v>2337</v>
      </c>
      <c r="J2590" t="s">
        <v>2226</v>
      </c>
      <c r="K2590">
        <v>25</v>
      </c>
      <c r="L2590">
        <v>30</v>
      </c>
      <c r="N2590">
        <v>5</v>
      </c>
      <c r="O2590">
        <v>1.3187</v>
      </c>
      <c r="R2590">
        <v>1.1171</v>
      </c>
    </row>
    <row r="2591" spans="1:18">
      <c r="A2591" t="s">
        <v>2083</v>
      </c>
      <c r="B2591" t="s">
        <v>2082</v>
      </c>
      <c r="D2591">
        <v>2021</v>
      </c>
      <c r="E2591" t="s">
        <v>2227</v>
      </c>
      <c r="F2591" t="s">
        <v>2301</v>
      </c>
      <c r="G2591">
        <v>-32.660786109999997</v>
      </c>
      <c r="H2591">
        <v>115.6580472</v>
      </c>
      <c r="I2591" t="s">
        <v>2337</v>
      </c>
      <c r="J2591" t="s">
        <v>2226</v>
      </c>
      <c r="K2591">
        <v>30</v>
      </c>
      <c r="L2591">
        <v>40</v>
      </c>
      <c r="N2591">
        <v>10</v>
      </c>
      <c r="O2591">
        <v>1.0666</v>
      </c>
      <c r="R2591">
        <v>0.56279999999999997</v>
      </c>
    </row>
    <row r="2592" spans="1:18">
      <c r="A2592" t="s">
        <v>2083</v>
      </c>
      <c r="B2592" t="s">
        <v>2082</v>
      </c>
      <c r="D2592">
        <v>2021</v>
      </c>
      <c r="E2592" t="s">
        <v>2227</v>
      </c>
      <c r="F2592" t="s">
        <v>2301</v>
      </c>
      <c r="G2592">
        <v>-32.660786109999997</v>
      </c>
      <c r="H2592">
        <v>115.6580472</v>
      </c>
      <c r="I2592" t="s">
        <v>2337</v>
      </c>
      <c r="J2592" t="s">
        <v>2226</v>
      </c>
      <c r="K2592">
        <v>40</v>
      </c>
      <c r="L2592">
        <v>50</v>
      </c>
      <c r="N2592">
        <v>10</v>
      </c>
      <c r="O2592">
        <v>1.1655</v>
      </c>
      <c r="R2592">
        <v>0.98860000000000003</v>
      </c>
    </row>
    <row r="2593" spans="1:18">
      <c r="A2593" t="s">
        <v>2083</v>
      </c>
      <c r="B2593" t="s">
        <v>2082</v>
      </c>
      <c r="D2593">
        <v>2021</v>
      </c>
      <c r="E2593" t="s">
        <v>2227</v>
      </c>
      <c r="F2593" t="s">
        <v>2301</v>
      </c>
      <c r="G2593">
        <v>-32.660786109999997</v>
      </c>
      <c r="H2593">
        <v>115.6580472</v>
      </c>
      <c r="I2593" t="s">
        <v>2337</v>
      </c>
      <c r="J2593" t="s">
        <v>2226</v>
      </c>
      <c r="K2593">
        <v>50</v>
      </c>
      <c r="L2593">
        <v>60</v>
      </c>
      <c r="N2593">
        <v>10</v>
      </c>
      <c r="O2593">
        <v>0.65590000000000004</v>
      </c>
      <c r="R2593">
        <v>1.917</v>
      </c>
    </row>
    <row r="2594" spans="1:18">
      <c r="A2594" t="s">
        <v>2083</v>
      </c>
      <c r="B2594" t="s">
        <v>2082</v>
      </c>
      <c r="D2594">
        <v>2021</v>
      </c>
      <c r="E2594" t="s">
        <v>2227</v>
      </c>
      <c r="F2594" t="s">
        <v>2301</v>
      </c>
      <c r="G2594">
        <v>-32.660786109999997</v>
      </c>
      <c r="H2594">
        <v>115.6580472</v>
      </c>
      <c r="I2594" t="s">
        <v>2337</v>
      </c>
      <c r="J2594" t="s">
        <v>2226</v>
      </c>
      <c r="K2594">
        <v>60</v>
      </c>
      <c r="L2594">
        <v>70</v>
      </c>
      <c r="N2594">
        <v>10</v>
      </c>
      <c r="O2594">
        <v>0.58240000000000003</v>
      </c>
      <c r="R2594">
        <v>1.5564</v>
      </c>
    </row>
    <row r="2595" spans="1:18">
      <c r="A2595" t="s">
        <v>2083</v>
      </c>
      <c r="B2595" t="s">
        <v>2082</v>
      </c>
      <c r="D2595">
        <v>2021</v>
      </c>
      <c r="E2595" t="s">
        <v>2227</v>
      </c>
      <c r="F2595" t="s">
        <v>2301</v>
      </c>
      <c r="G2595">
        <v>-32.660786109999997</v>
      </c>
      <c r="H2595">
        <v>115.6580472</v>
      </c>
      <c r="I2595" t="s">
        <v>2337</v>
      </c>
      <c r="J2595" t="s">
        <v>2226</v>
      </c>
      <c r="K2595">
        <v>70</v>
      </c>
      <c r="L2595">
        <v>80</v>
      </c>
      <c r="N2595">
        <v>10</v>
      </c>
      <c r="O2595">
        <v>1.0561</v>
      </c>
      <c r="R2595">
        <v>1.0525</v>
      </c>
    </row>
    <row r="2596" spans="1:18">
      <c r="A2596" t="s">
        <v>2083</v>
      </c>
      <c r="B2596" t="s">
        <v>2082</v>
      </c>
      <c r="D2596">
        <v>2021</v>
      </c>
      <c r="E2596" t="s">
        <v>2220</v>
      </c>
      <c r="F2596" t="s">
        <v>2301</v>
      </c>
      <c r="G2596">
        <v>-25.847549999999998</v>
      </c>
      <c r="H2596">
        <v>113.8352306</v>
      </c>
      <c r="I2596" t="s">
        <v>2332</v>
      </c>
      <c r="J2596" t="s">
        <v>2225</v>
      </c>
      <c r="K2596">
        <v>0</v>
      </c>
      <c r="L2596">
        <v>1</v>
      </c>
      <c r="N2596">
        <v>1</v>
      </c>
      <c r="O2596">
        <v>0.80130000000000001</v>
      </c>
      <c r="R2596">
        <v>1.1713</v>
      </c>
    </row>
    <row r="2597" spans="1:18">
      <c r="A2597" t="s">
        <v>2083</v>
      </c>
      <c r="B2597" t="s">
        <v>2082</v>
      </c>
      <c r="D2597">
        <v>2021</v>
      </c>
      <c r="E2597" t="s">
        <v>2220</v>
      </c>
      <c r="F2597" t="s">
        <v>2301</v>
      </c>
      <c r="G2597">
        <v>-25.847549999999998</v>
      </c>
      <c r="H2597">
        <v>113.8352306</v>
      </c>
      <c r="I2597" t="s">
        <v>2332</v>
      </c>
      <c r="J2597" t="s">
        <v>2225</v>
      </c>
      <c r="K2597">
        <v>1</v>
      </c>
      <c r="L2597">
        <v>5</v>
      </c>
      <c r="N2597">
        <v>4</v>
      </c>
      <c r="O2597">
        <v>0.62419999999999998</v>
      </c>
      <c r="R2597">
        <v>2.4790999999999999</v>
      </c>
    </row>
    <row r="2598" spans="1:18">
      <c r="A2598" t="s">
        <v>2083</v>
      </c>
      <c r="B2598" t="s">
        <v>2082</v>
      </c>
      <c r="D2598">
        <v>2021</v>
      </c>
      <c r="E2598" t="s">
        <v>2220</v>
      </c>
      <c r="F2598" t="s">
        <v>2301</v>
      </c>
      <c r="G2598">
        <v>-25.847549999999998</v>
      </c>
      <c r="H2598">
        <v>113.8352306</v>
      </c>
      <c r="I2598" t="s">
        <v>2332</v>
      </c>
      <c r="J2598" t="s">
        <v>2225</v>
      </c>
      <c r="K2598">
        <v>5</v>
      </c>
      <c r="L2598">
        <v>10</v>
      </c>
      <c r="N2598">
        <v>5</v>
      </c>
      <c r="O2598">
        <v>0.9728</v>
      </c>
      <c r="R2598">
        <v>1.7343999999999999</v>
      </c>
    </row>
    <row r="2599" spans="1:18">
      <c r="A2599" t="s">
        <v>2083</v>
      </c>
      <c r="B2599" t="s">
        <v>2082</v>
      </c>
      <c r="D2599">
        <v>2021</v>
      </c>
      <c r="E2599" t="s">
        <v>2220</v>
      </c>
      <c r="F2599" t="s">
        <v>2301</v>
      </c>
      <c r="G2599">
        <v>-25.847549999999998</v>
      </c>
      <c r="H2599">
        <v>113.8352306</v>
      </c>
      <c r="I2599" t="s">
        <v>2332</v>
      </c>
      <c r="J2599" t="s">
        <v>2225</v>
      </c>
      <c r="K2599">
        <v>10</v>
      </c>
      <c r="L2599">
        <v>15</v>
      </c>
      <c r="N2599">
        <v>5</v>
      </c>
      <c r="O2599">
        <v>1.0395000000000001</v>
      </c>
      <c r="R2599">
        <v>1.3187</v>
      </c>
    </row>
    <row r="2600" spans="1:18">
      <c r="A2600" t="s">
        <v>2083</v>
      </c>
      <c r="B2600" t="s">
        <v>2082</v>
      </c>
      <c r="D2600">
        <v>2021</v>
      </c>
      <c r="E2600" t="s">
        <v>2220</v>
      </c>
      <c r="F2600" t="s">
        <v>2301</v>
      </c>
      <c r="G2600">
        <v>-25.847549999999998</v>
      </c>
      <c r="H2600">
        <v>113.8352306</v>
      </c>
      <c r="I2600" t="s">
        <v>2332</v>
      </c>
      <c r="J2600" t="s">
        <v>2225</v>
      </c>
      <c r="K2600">
        <v>15</v>
      </c>
      <c r="L2600">
        <v>20</v>
      </c>
      <c r="N2600">
        <v>5</v>
      </c>
      <c r="O2600">
        <v>1.1317999999999999</v>
      </c>
      <c r="R2600">
        <v>0.65629999999999999</v>
      </c>
    </row>
    <row r="2601" spans="1:18">
      <c r="A2601" t="s">
        <v>2083</v>
      </c>
      <c r="B2601" t="s">
        <v>2082</v>
      </c>
      <c r="D2601">
        <v>2021</v>
      </c>
      <c r="E2601" t="s">
        <v>2220</v>
      </c>
      <c r="F2601" t="s">
        <v>2301</v>
      </c>
      <c r="G2601">
        <v>-25.847549999999998</v>
      </c>
      <c r="H2601">
        <v>113.8352306</v>
      </c>
      <c r="I2601" t="s">
        <v>2332</v>
      </c>
      <c r="J2601" t="s">
        <v>2225</v>
      </c>
      <c r="K2601">
        <v>20</v>
      </c>
      <c r="L2601">
        <v>25</v>
      </c>
      <c r="N2601">
        <v>5</v>
      </c>
      <c r="O2601">
        <v>0.84089999999999998</v>
      </c>
      <c r="R2601">
        <v>0.56989999999999996</v>
      </c>
    </row>
    <row r="2602" spans="1:18">
      <c r="A2602" t="s">
        <v>2083</v>
      </c>
      <c r="B2602" t="s">
        <v>2082</v>
      </c>
      <c r="D2602">
        <v>2021</v>
      </c>
      <c r="E2602" t="s">
        <v>2220</v>
      </c>
      <c r="F2602" t="s">
        <v>2301</v>
      </c>
      <c r="G2602">
        <v>-25.847549999999998</v>
      </c>
      <c r="H2602">
        <v>113.8352306</v>
      </c>
      <c r="I2602" t="s">
        <v>2332</v>
      </c>
      <c r="J2602" t="s">
        <v>2225</v>
      </c>
      <c r="K2602">
        <v>25</v>
      </c>
      <c r="L2602">
        <v>30</v>
      </c>
      <c r="N2602">
        <v>5</v>
      </c>
      <c r="O2602">
        <v>1.1227</v>
      </c>
      <c r="R2602">
        <v>0.1656</v>
      </c>
    </row>
    <row r="2603" spans="1:18">
      <c r="A2603" t="s">
        <v>2083</v>
      </c>
      <c r="B2603" t="s">
        <v>2082</v>
      </c>
      <c r="D2603">
        <v>2021</v>
      </c>
      <c r="E2603" t="s">
        <v>2220</v>
      </c>
      <c r="F2603" t="s">
        <v>2301</v>
      </c>
      <c r="G2603">
        <v>-25.847549999999998</v>
      </c>
      <c r="H2603">
        <v>113.8352306</v>
      </c>
      <c r="I2603" t="s">
        <v>2332</v>
      </c>
      <c r="J2603" t="s">
        <v>2225</v>
      </c>
      <c r="K2603">
        <v>30</v>
      </c>
      <c r="L2603">
        <v>40</v>
      </c>
      <c r="N2603">
        <v>10</v>
      </c>
      <c r="O2603">
        <v>1.1738999999999999</v>
      </c>
      <c r="R2603">
        <v>0.1363</v>
      </c>
    </row>
    <row r="2604" spans="1:18">
      <c r="A2604" t="s">
        <v>2083</v>
      </c>
      <c r="B2604" t="s">
        <v>2082</v>
      </c>
      <c r="D2604">
        <v>2021</v>
      </c>
      <c r="E2604" t="s">
        <v>2220</v>
      </c>
      <c r="F2604" t="s">
        <v>2301</v>
      </c>
      <c r="G2604">
        <v>-25.847549999999998</v>
      </c>
      <c r="H2604">
        <v>113.8352306</v>
      </c>
      <c r="I2604" t="s">
        <v>2332</v>
      </c>
      <c r="J2604" t="s">
        <v>2225</v>
      </c>
      <c r="K2604">
        <v>40</v>
      </c>
      <c r="L2604">
        <v>50</v>
      </c>
      <c r="N2604">
        <v>10</v>
      </c>
      <c r="O2604">
        <v>1.2263999999999999</v>
      </c>
      <c r="R2604">
        <v>9.6600000000000005E-2</v>
      </c>
    </row>
    <row r="2605" spans="1:18">
      <c r="A2605" t="s">
        <v>2083</v>
      </c>
      <c r="B2605" t="s">
        <v>2082</v>
      </c>
      <c r="D2605">
        <v>2021</v>
      </c>
      <c r="E2605" t="s">
        <v>2220</v>
      </c>
      <c r="F2605" t="s">
        <v>2301</v>
      </c>
      <c r="G2605">
        <v>-25.847549999999998</v>
      </c>
      <c r="H2605">
        <v>113.8352306</v>
      </c>
      <c r="I2605" t="s">
        <v>2332</v>
      </c>
      <c r="J2605" t="s">
        <v>2225</v>
      </c>
      <c r="K2605">
        <v>50</v>
      </c>
      <c r="L2605">
        <v>60</v>
      </c>
      <c r="N2605">
        <v>10</v>
      </c>
      <c r="O2605">
        <v>1.1035999999999999</v>
      </c>
      <c r="R2605">
        <v>0.22409999999999999</v>
      </c>
    </row>
    <row r="2606" spans="1:18">
      <c r="A2606" t="s">
        <v>2083</v>
      </c>
      <c r="B2606" t="s">
        <v>2082</v>
      </c>
      <c r="D2606">
        <v>2021</v>
      </c>
      <c r="E2606" t="s">
        <v>2220</v>
      </c>
      <c r="F2606" t="s">
        <v>2301</v>
      </c>
      <c r="G2606">
        <v>-25.847549999999998</v>
      </c>
      <c r="H2606">
        <v>113.8352306</v>
      </c>
      <c r="I2606" t="s">
        <v>2332</v>
      </c>
      <c r="J2606" t="s">
        <v>2225</v>
      </c>
      <c r="K2606">
        <v>60</v>
      </c>
      <c r="L2606">
        <v>70</v>
      </c>
      <c r="N2606">
        <v>10</v>
      </c>
      <c r="O2606">
        <v>1.0737000000000001</v>
      </c>
      <c r="R2606">
        <v>0.1386</v>
      </c>
    </row>
    <row r="2607" spans="1:18">
      <c r="A2607" t="s">
        <v>2083</v>
      </c>
      <c r="B2607" t="s">
        <v>2082</v>
      </c>
      <c r="D2607">
        <v>2021</v>
      </c>
      <c r="E2607" t="s">
        <v>2220</v>
      </c>
      <c r="F2607" t="s">
        <v>2301</v>
      </c>
      <c r="G2607">
        <v>-25.847436160000001</v>
      </c>
      <c r="H2607">
        <v>113.8355538</v>
      </c>
      <c r="I2607" t="s">
        <v>2332</v>
      </c>
      <c r="J2607" t="s">
        <v>2224</v>
      </c>
      <c r="K2607">
        <v>0</v>
      </c>
      <c r="L2607">
        <v>1</v>
      </c>
      <c r="N2607">
        <v>1</v>
      </c>
      <c r="O2607">
        <v>0.68959999999999999</v>
      </c>
      <c r="R2607">
        <v>2.8346</v>
      </c>
    </row>
    <row r="2608" spans="1:18">
      <c r="A2608" t="s">
        <v>2083</v>
      </c>
      <c r="B2608" t="s">
        <v>2082</v>
      </c>
      <c r="D2608">
        <v>2021</v>
      </c>
      <c r="E2608" t="s">
        <v>2220</v>
      </c>
      <c r="F2608" t="s">
        <v>2301</v>
      </c>
      <c r="G2608">
        <v>-25.847436160000001</v>
      </c>
      <c r="H2608">
        <v>113.8355538</v>
      </c>
      <c r="I2608" t="s">
        <v>2332</v>
      </c>
      <c r="J2608" t="s">
        <v>2224</v>
      </c>
      <c r="K2608">
        <v>1</v>
      </c>
      <c r="L2608">
        <v>5</v>
      </c>
      <c r="N2608">
        <v>4</v>
      </c>
      <c r="O2608">
        <v>0.62450000000000006</v>
      </c>
      <c r="R2608">
        <v>1.2170000000000001</v>
      </c>
    </row>
    <row r="2609" spans="1:18">
      <c r="A2609" t="s">
        <v>2083</v>
      </c>
      <c r="B2609" t="s">
        <v>2082</v>
      </c>
      <c r="D2609">
        <v>2021</v>
      </c>
      <c r="E2609" t="s">
        <v>2220</v>
      </c>
      <c r="F2609" t="s">
        <v>2301</v>
      </c>
      <c r="G2609">
        <v>-25.847436160000001</v>
      </c>
      <c r="H2609">
        <v>113.8355538</v>
      </c>
      <c r="I2609" t="s">
        <v>2332</v>
      </c>
      <c r="J2609" t="s">
        <v>2224</v>
      </c>
      <c r="K2609">
        <v>5</v>
      </c>
      <c r="L2609">
        <v>10</v>
      </c>
      <c r="N2609">
        <v>5</v>
      </c>
      <c r="O2609">
        <v>0.72570000000000001</v>
      </c>
      <c r="R2609">
        <v>1.2756000000000001</v>
      </c>
    </row>
    <row r="2610" spans="1:18">
      <c r="A2610" t="s">
        <v>2083</v>
      </c>
      <c r="B2610" t="s">
        <v>2082</v>
      </c>
      <c r="D2610">
        <v>2021</v>
      </c>
      <c r="E2610" t="s">
        <v>2220</v>
      </c>
      <c r="F2610" t="s">
        <v>2301</v>
      </c>
      <c r="G2610">
        <v>-25.847436160000001</v>
      </c>
      <c r="H2610">
        <v>113.8355538</v>
      </c>
      <c r="I2610" t="s">
        <v>2332</v>
      </c>
      <c r="J2610" t="s">
        <v>2224</v>
      </c>
      <c r="K2610">
        <v>10</v>
      </c>
      <c r="L2610">
        <v>15</v>
      </c>
      <c r="N2610">
        <v>5</v>
      </c>
      <c r="O2610">
        <v>0.71389999999999998</v>
      </c>
      <c r="R2610">
        <v>2.3083</v>
      </c>
    </row>
    <row r="2611" spans="1:18">
      <c r="A2611" t="s">
        <v>2083</v>
      </c>
      <c r="B2611" t="s">
        <v>2082</v>
      </c>
      <c r="D2611">
        <v>2021</v>
      </c>
      <c r="E2611" t="s">
        <v>2220</v>
      </c>
      <c r="F2611" t="s">
        <v>2301</v>
      </c>
      <c r="G2611">
        <v>-25.847436160000001</v>
      </c>
      <c r="H2611">
        <v>113.8355538</v>
      </c>
      <c r="I2611" t="s">
        <v>2332</v>
      </c>
      <c r="J2611" t="s">
        <v>2224</v>
      </c>
      <c r="K2611">
        <v>15</v>
      </c>
      <c r="L2611">
        <v>20</v>
      </c>
      <c r="N2611">
        <v>5</v>
      </c>
      <c r="O2611">
        <v>0.84660000000000002</v>
      </c>
      <c r="R2611">
        <v>0.1928</v>
      </c>
    </row>
    <row r="2612" spans="1:18">
      <c r="A2612" t="s">
        <v>2083</v>
      </c>
      <c r="B2612" t="s">
        <v>2082</v>
      </c>
      <c r="D2612">
        <v>2021</v>
      </c>
      <c r="E2612" t="s">
        <v>2220</v>
      </c>
      <c r="F2612" t="s">
        <v>2301</v>
      </c>
      <c r="G2612">
        <v>-25.847436160000001</v>
      </c>
      <c r="H2612">
        <v>113.8355538</v>
      </c>
      <c r="I2612" t="s">
        <v>2332</v>
      </c>
      <c r="J2612" t="s">
        <v>2224</v>
      </c>
      <c r="K2612">
        <v>20</v>
      </c>
      <c r="L2612">
        <v>25</v>
      </c>
      <c r="N2612">
        <v>5</v>
      </c>
      <c r="O2612">
        <v>1.1457999999999999</v>
      </c>
      <c r="R2612">
        <v>0.31929999999999997</v>
      </c>
    </row>
    <row r="2613" spans="1:18">
      <c r="A2613" t="s">
        <v>2083</v>
      </c>
      <c r="B2613" t="s">
        <v>2082</v>
      </c>
      <c r="D2613">
        <v>2021</v>
      </c>
      <c r="E2613" t="s">
        <v>2220</v>
      </c>
      <c r="F2613" t="s">
        <v>2301</v>
      </c>
      <c r="G2613">
        <v>-25.847436160000001</v>
      </c>
      <c r="H2613">
        <v>113.8355538</v>
      </c>
      <c r="I2613" t="s">
        <v>2332</v>
      </c>
      <c r="J2613" t="s">
        <v>2224</v>
      </c>
      <c r="K2613">
        <v>25</v>
      </c>
      <c r="L2613">
        <v>30</v>
      </c>
      <c r="N2613">
        <v>5</v>
      </c>
      <c r="O2613">
        <v>1.0649999999999999</v>
      </c>
      <c r="R2613">
        <v>0.14130000000000001</v>
      </c>
    </row>
    <row r="2614" spans="1:18">
      <c r="A2614" t="s">
        <v>2083</v>
      </c>
      <c r="B2614" t="s">
        <v>2082</v>
      </c>
      <c r="D2614">
        <v>2021</v>
      </c>
      <c r="E2614" t="s">
        <v>2220</v>
      </c>
      <c r="F2614" t="s">
        <v>2301</v>
      </c>
      <c r="G2614">
        <v>-25.847436160000001</v>
      </c>
      <c r="H2614">
        <v>113.8355538</v>
      </c>
      <c r="I2614" t="s">
        <v>2332</v>
      </c>
      <c r="J2614" t="s">
        <v>2224</v>
      </c>
      <c r="K2614">
        <v>30</v>
      </c>
      <c r="L2614">
        <v>40</v>
      </c>
      <c r="N2614">
        <v>10</v>
      </c>
      <c r="O2614">
        <v>1.0061</v>
      </c>
      <c r="R2614">
        <v>0.32350000000000001</v>
      </c>
    </row>
    <row r="2615" spans="1:18">
      <c r="A2615" t="s">
        <v>2083</v>
      </c>
      <c r="B2615" t="s">
        <v>2082</v>
      </c>
      <c r="D2615">
        <v>2021</v>
      </c>
      <c r="E2615" t="s">
        <v>2220</v>
      </c>
      <c r="F2615" t="s">
        <v>2301</v>
      </c>
      <c r="G2615">
        <v>-25.847436160000001</v>
      </c>
      <c r="H2615">
        <v>113.8355538</v>
      </c>
      <c r="I2615" t="s">
        <v>2332</v>
      </c>
      <c r="J2615" t="s">
        <v>2224</v>
      </c>
      <c r="K2615">
        <v>40</v>
      </c>
      <c r="L2615">
        <v>50</v>
      </c>
      <c r="N2615">
        <v>10</v>
      </c>
      <c r="O2615">
        <v>1.0962000000000001</v>
      </c>
      <c r="R2615">
        <v>0.34839999999999999</v>
      </c>
    </row>
    <row r="2616" spans="1:18">
      <c r="A2616" t="s">
        <v>2083</v>
      </c>
      <c r="B2616" t="s">
        <v>2082</v>
      </c>
      <c r="D2616">
        <v>2021</v>
      </c>
      <c r="E2616" t="s">
        <v>2220</v>
      </c>
      <c r="F2616" t="s">
        <v>2301</v>
      </c>
      <c r="G2616">
        <v>-25.847436160000001</v>
      </c>
      <c r="H2616">
        <v>113.8355538</v>
      </c>
      <c r="I2616" t="s">
        <v>2332</v>
      </c>
      <c r="J2616" t="s">
        <v>2224</v>
      </c>
      <c r="K2616">
        <v>50</v>
      </c>
      <c r="L2616">
        <v>60</v>
      </c>
      <c r="N2616">
        <v>10</v>
      </c>
      <c r="O2616">
        <v>1.0176000000000001</v>
      </c>
      <c r="R2616">
        <v>0.28189999999999998</v>
      </c>
    </row>
    <row r="2617" spans="1:18">
      <c r="A2617" t="s">
        <v>2083</v>
      </c>
      <c r="B2617" t="s">
        <v>2082</v>
      </c>
      <c r="D2617">
        <v>2021</v>
      </c>
      <c r="E2617" t="s">
        <v>2220</v>
      </c>
      <c r="F2617" t="s">
        <v>2301</v>
      </c>
      <c r="G2617">
        <v>-25.84263056</v>
      </c>
      <c r="H2617">
        <v>113.83584999999999</v>
      </c>
      <c r="I2617" t="s">
        <v>2332</v>
      </c>
      <c r="J2617" t="s">
        <v>2223</v>
      </c>
      <c r="K2617">
        <v>0</v>
      </c>
      <c r="L2617">
        <v>1</v>
      </c>
      <c r="N2617">
        <v>1</v>
      </c>
      <c r="O2617">
        <v>0.41649999999999998</v>
      </c>
      <c r="R2617">
        <v>4.4116999999999997</v>
      </c>
    </row>
    <row r="2618" spans="1:18">
      <c r="A2618" t="s">
        <v>2083</v>
      </c>
      <c r="B2618" t="s">
        <v>2082</v>
      </c>
      <c r="D2618">
        <v>2021</v>
      </c>
      <c r="E2618" t="s">
        <v>2220</v>
      </c>
      <c r="F2618" t="s">
        <v>2301</v>
      </c>
      <c r="G2618">
        <v>-25.84263056</v>
      </c>
      <c r="H2618">
        <v>113.83584999999999</v>
      </c>
      <c r="I2618" t="s">
        <v>2332</v>
      </c>
      <c r="J2618" t="s">
        <v>2223</v>
      </c>
      <c r="K2618">
        <v>1</v>
      </c>
      <c r="L2618">
        <v>5</v>
      </c>
      <c r="N2618">
        <v>4</v>
      </c>
      <c r="O2618">
        <v>0.59240000000000004</v>
      </c>
      <c r="R2618">
        <v>1.0281</v>
      </c>
    </row>
    <row r="2619" spans="1:18">
      <c r="A2619" t="s">
        <v>2083</v>
      </c>
      <c r="B2619" t="s">
        <v>2082</v>
      </c>
      <c r="D2619">
        <v>2021</v>
      </c>
      <c r="E2619" t="s">
        <v>2220</v>
      </c>
      <c r="F2619" t="s">
        <v>2301</v>
      </c>
      <c r="G2619">
        <v>-25.84263056</v>
      </c>
      <c r="H2619">
        <v>113.83584999999999</v>
      </c>
      <c r="I2619" t="s">
        <v>2332</v>
      </c>
      <c r="J2619" t="s">
        <v>2223</v>
      </c>
      <c r="K2619">
        <v>5</v>
      </c>
      <c r="L2619">
        <v>10</v>
      </c>
      <c r="N2619">
        <v>5</v>
      </c>
      <c r="O2619">
        <v>0.95269999999999999</v>
      </c>
      <c r="R2619">
        <v>0.30259999999999998</v>
      </c>
    </row>
    <row r="2620" spans="1:18">
      <c r="A2620" t="s">
        <v>2083</v>
      </c>
      <c r="B2620" t="s">
        <v>2082</v>
      </c>
      <c r="D2620">
        <v>2021</v>
      </c>
      <c r="E2620" t="s">
        <v>2220</v>
      </c>
      <c r="F2620" t="s">
        <v>2301</v>
      </c>
      <c r="G2620">
        <v>-25.84263056</v>
      </c>
      <c r="H2620">
        <v>113.83584999999999</v>
      </c>
      <c r="I2620" t="s">
        <v>2332</v>
      </c>
      <c r="J2620" t="s">
        <v>2223</v>
      </c>
      <c r="K2620">
        <v>10</v>
      </c>
      <c r="L2620">
        <v>15</v>
      </c>
      <c r="N2620">
        <v>5</v>
      </c>
      <c r="O2620">
        <v>1.0367999999999999</v>
      </c>
      <c r="R2620">
        <v>0.1368</v>
      </c>
    </row>
    <row r="2621" spans="1:18">
      <c r="A2621" t="s">
        <v>2083</v>
      </c>
      <c r="B2621" t="s">
        <v>2082</v>
      </c>
      <c r="D2621">
        <v>2021</v>
      </c>
      <c r="E2621" t="s">
        <v>2220</v>
      </c>
      <c r="F2621" t="s">
        <v>2301</v>
      </c>
      <c r="G2621">
        <v>-25.84263056</v>
      </c>
      <c r="H2621">
        <v>113.83584999999999</v>
      </c>
      <c r="I2621" t="s">
        <v>2332</v>
      </c>
      <c r="J2621" t="s">
        <v>2223</v>
      </c>
      <c r="K2621">
        <v>15</v>
      </c>
      <c r="L2621">
        <v>20</v>
      </c>
      <c r="N2621">
        <v>5</v>
      </c>
      <c r="O2621">
        <v>0.86009999999999998</v>
      </c>
      <c r="R2621">
        <v>0.45290000000000002</v>
      </c>
    </row>
    <row r="2622" spans="1:18">
      <c r="A2622" t="s">
        <v>2083</v>
      </c>
      <c r="B2622" t="s">
        <v>2082</v>
      </c>
      <c r="D2622">
        <v>2021</v>
      </c>
      <c r="E2622" t="s">
        <v>2220</v>
      </c>
      <c r="F2622" t="s">
        <v>2301</v>
      </c>
      <c r="G2622">
        <v>-25.84263056</v>
      </c>
      <c r="H2622">
        <v>113.83584999999999</v>
      </c>
      <c r="I2622" t="s">
        <v>2332</v>
      </c>
      <c r="J2622" t="s">
        <v>2223</v>
      </c>
      <c r="K2622">
        <v>20</v>
      </c>
      <c r="L2622">
        <v>25</v>
      </c>
      <c r="N2622">
        <v>5</v>
      </c>
      <c r="O2622">
        <v>0.74719999999999998</v>
      </c>
      <c r="R2622">
        <v>0.86309999999999998</v>
      </c>
    </row>
    <row r="2623" spans="1:18">
      <c r="A2623" t="s">
        <v>2083</v>
      </c>
      <c r="B2623" t="s">
        <v>2082</v>
      </c>
      <c r="D2623">
        <v>2021</v>
      </c>
      <c r="E2623" t="s">
        <v>2220</v>
      </c>
      <c r="F2623" t="s">
        <v>2301</v>
      </c>
      <c r="G2623">
        <v>-25.84263056</v>
      </c>
      <c r="H2623">
        <v>113.83584999999999</v>
      </c>
      <c r="I2623" t="s">
        <v>2332</v>
      </c>
      <c r="J2623" t="s">
        <v>2223</v>
      </c>
      <c r="K2623">
        <v>25</v>
      </c>
      <c r="L2623">
        <v>30</v>
      </c>
      <c r="N2623">
        <v>5</v>
      </c>
      <c r="O2623">
        <v>0.85160000000000002</v>
      </c>
      <c r="R2623">
        <v>0.28570000000000001</v>
      </c>
    </row>
    <row r="2624" spans="1:18">
      <c r="A2624" t="s">
        <v>2083</v>
      </c>
      <c r="B2624" t="s">
        <v>2082</v>
      </c>
      <c r="D2624">
        <v>2021</v>
      </c>
      <c r="E2624" t="s">
        <v>2220</v>
      </c>
      <c r="F2624" t="s">
        <v>2301</v>
      </c>
      <c r="G2624">
        <v>-25.84263056</v>
      </c>
      <c r="H2624">
        <v>113.83584999999999</v>
      </c>
      <c r="I2624" t="s">
        <v>2332</v>
      </c>
      <c r="J2624" t="s">
        <v>2223</v>
      </c>
      <c r="K2624">
        <v>30</v>
      </c>
      <c r="L2624">
        <v>40</v>
      </c>
      <c r="N2624">
        <v>10</v>
      </c>
      <c r="O2624">
        <v>0.87560000000000004</v>
      </c>
      <c r="R2624">
        <v>0.19800000000000001</v>
      </c>
    </row>
    <row r="2625" spans="1:18">
      <c r="A2625" t="s">
        <v>2083</v>
      </c>
      <c r="B2625" t="s">
        <v>2082</v>
      </c>
      <c r="D2625">
        <v>2021</v>
      </c>
      <c r="E2625" t="s">
        <v>2220</v>
      </c>
      <c r="F2625" t="s">
        <v>2301</v>
      </c>
      <c r="G2625">
        <v>-25.84263056</v>
      </c>
      <c r="H2625">
        <v>113.83584999999999</v>
      </c>
      <c r="I2625" t="s">
        <v>2332</v>
      </c>
      <c r="J2625" t="s">
        <v>2223</v>
      </c>
      <c r="K2625">
        <v>40</v>
      </c>
      <c r="L2625">
        <v>50</v>
      </c>
      <c r="N2625">
        <v>10</v>
      </c>
      <c r="O2625">
        <v>1.0731999999999999</v>
      </c>
      <c r="R2625">
        <v>0.21029999999999999</v>
      </c>
    </row>
    <row r="2626" spans="1:18">
      <c r="A2626" t="s">
        <v>2083</v>
      </c>
      <c r="B2626" t="s">
        <v>2082</v>
      </c>
      <c r="D2626">
        <v>2021</v>
      </c>
      <c r="E2626" t="s">
        <v>2220</v>
      </c>
      <c r="F2626" t="s">
        <v>2301</v>
      </c>
      <c r="G2626">
        <v>-25.84263056</v>
      </c>
      <c r="H2626">
        <v>113.83584999999999</v>
      </c>
      <c r="I2626" t="s">
        <v>2332</v>
      </c>
      <c r="J2626" t="s">
        <v>2223</v>
      </c>
      <c r="K2626">
        <v>50</v>
      </c>
      <c r="L2626">
        <v>60</v>
      </c>
      <c r="N2626">
        <v>10</v>
      </c>
      <c r="O2626">
        <v>1.0061</v>
      </c>
      <c r="R2626">
        <v>0.29670000000000002</v>
      </c>
    </row>
    <row r="2627" spans="1:18">
      <c r="A2627" t="s">
        <v>2083</v>
      </c>
      <c r="B2627" t="s">
        <v>2082</v>
      </c>
      <c r="D2627">
        <v>2021</v>
      </c>
      <c r="E2627" t="s">
        <v>2220</v>
      </c>
      <c r="F2627" t="s">
        <v>2301</v>
      </c>
      <c r="G2627">
        <v>-25.84263056</v>
      </c>
      <c r="H2627">
        <v>113.83584999999999</v>
      </c>
      <c r="I2627" t="s">
        <v>2332</v>
      </c>
      <c r="J2627" t="s">
        <v>2223</v>
      </c>
      <c r="K2627">
        <v>60</v>
      </c>
      <c r="L2627">
        <v>70</v>
      </c>
      <c r="N2627">
        <v>10</v>
      </c>
      <c r="O2627">
        <v>1.026</v>
      </c>
      <c r="R2627">
        <v>0.18429999999999999</v>
      </c>
    </row>
    <row r="2628" spans="1:18">
      <c r="A2628" t="s">
        <v>2083</v>
      </c>
      <c r="B2628" t="s">
        <v>2082</v>
      </c>
      <c r="D2628">
        <v>2021</v>
      </c>
      <c r="E2628" t="s">
        <v>2220</v>
      </c>
      <c r="F2628" t="s">
        <v>2301</v>
      </c>
      <c r="G2628">
        <v>-25.771899999999999</v>
      </c>
      <c r="H2628">
        <v>113.8226667</v>
      </c>
      <c r="I2628" t="s">
        <v>2332</v>
      </c>
      <c r="J2628" t="s">
        <v>2222</v>
      </c>
      <c r="K2628">
        <v>0</v>
      </c>
      <c r="L2628">
        <v>1</v>
      </c>
      <c r="N2628">
        <v>1</v>
      </c>
      <c r="O2628">
        <v>0.59430000000000005</v>
      </c>
      <c r="R2628">
        <v>0.26750000000000002</v>
      </c>
    </row>
    <row r="2629" spans="1:18">
      <c r="A2629" t="s">
        <v>2083</v>
      </c>
      <c r="B2629" t="s">
        <v>2082</v>
      </c>
      <c r="D2629">
        <v>2021</v>
      </c>
      <c r="E2629" t="s">
        <v>2220</v>
      </c>
      <c r="F2629" t="s">
        <v>2301</v>
      </c>
      <c r="G2629">
        <v>-25.771899999999999</v>
      </c>
      <c r="H2629">
        <v>113.8226667</v>
      </c>
      <c r="I2629" t="s">
        <v>2332</v>
      </c>
      <c r="J2629" t="s">
        <v>2222</v>
      </c>
      <c r="K2629">
        <v>1</v>
      </c>
      <c r="L2629">
        <v>5</v>
      </c>
      <c r="N2629">
        <v>4</v>
      </c>
      <c r="O2629">
        <v>0.53059999999999996</v>
      </c>
      <c r="R2629">
        <v>0.89390000000000003</v>
      </c>
    </row>
    <row r="2630" spans="1:18">
      <c r="A2630" t="s">
        <v>2083</v>
      </c>
      <c r="B2630" t="s">
        <v>2082</v>
      </c>
      <c r="D2630">
        <v>2021</v>
      </c>
      <c r="E2630" t="s">
        <v>2220</v>
      </c>
      <c r="F2630" t="s">
        <v>2301</v>
      </c>
      <c r="G2630">
        <v>-25.771899999999999</v>
      </c>
      <c r="H2630">
        <v>113.8226667</v>
      </c>
      <c r="I2630" t="s">
        <v>2332</v>
      </c>
      <c r="J2630" t="s">
        <v>2222</v>
      </c>
      <c r="K2630">
        <v>5</v>
      </c>
      <c r="L2630">
        <v>10</v>
      </c>
      <c r="N2630">
        <v>5</v>
      </c>
      <c r="O2630">
        <v>0.9798</v>
      </c>
      <c r="R2630">
        <v>1.9109</v>
      </c>
    </row>
    <row r="2631" spans="1:18">
      <c r="A2631" t="s">
        <v>2083</v>
      </c>
      <c r="B2631" t="s">
        <v>2082</v>
      </c>
      <c r="D2631">
        <v>2021</v>
      </c>
      <c r="E2631" t="s">
        <v>2220</v>
      </c>
      <c r="F2631" t="s">
        <v>2301</v>
      </c>
      <c r="G2631">
        <v>-25.771899999999999</v>
      </c>
      <c r="H2631">
        <v>113.8226667</v>
      </c>
      <c r="I2631" t="s">
        <v>2332</v>
      </c>
      <c r="J2631" t="s">
        <v>2222</v>
      </c>
      <c r="K2631">
        <v>10</v>
      </c>
      <c r="L2631">
        <v>15</v>
      </c>
      <c r="N2631">
        <v>5</v>
      </c>
      <c r="O2631">
        <v>0.6482</v>
      </c>
      <c r="R2631">
        <v>0.28000000000000003</v>
      </c>
    </row>
    <row r="2632" spans="1:18">
      <c r="A2632" t="s">
        <v>2083</v>
      </c>
      <c r="B2632" t="s">
        <v>2082</v>
      </c>
      <c r="D2632">
        <v>2021</v>
      </c>
      <c r="E2632" t="s">
        <v>2220</v>
      </c>
      <c r="F2632" t="s">
        <v>2301</v>
      </c>
      <c r="G2632">
        <v>-25.771899999999999</v>
      </c>
      <c r="H2632">
        <v>113.8226667</v>
      </c>
      <c r="I2632" t="s">
        <v>2332</v>
      </c>
      <c r="J2632" t="s">
        <v>2222</v>
      </c>
      <c r="K2632">
        <v>15</v>
      </c>
      <c r="L2632">
        <v>20</v>
      </c>
      <c r="N2632">
        <v>5</v>
      </c>
      <c r="O2632">
        <v>0.88729999999999998</v>
      </c>
      <c r="R2632">
        <v>1.3834</v>
      </c>
    </row>
    <row r="2633" spans="1:18">
      <c r="A2633" t="s">
        <v>2083</v>
      </c>
      <c r="B2633" t="s">
        <v>2082</v>
      </c>
      <c r="D2633">
        <v>2021</v>
      </c>
      <c r="E2633" t="s">
        <v>2220</v>
      </c>
      <c r="F2633" t="s">
        <v>2301</v>
      </c>
      <c r="G2633">
        <v>-25.771899999999999</v>
      </c>
      <c r="H2633">
        <v>113.8226667</v>
      </c>
      <c r="I2633" t="s">
        <v>2332</v>
      </c>
      <c r="J2633" t="s">
        <v>2222</v>
      </c>
      <c r="K2633">
        <v>20</v>
      </c>
      <c r="L2633">
        <v>25</v>
      </c>
      <c r="N2633">
        <v>5</v>
      </c>
      <c r="O2633">
        <v>1.0419</v>
      </c>
      <c r="R2633">
        <v>1.1901999999999999</v>
      </c>
    </row>
    <row r="2634" spans="1:18">
      <c r="A2634" t="s">
        <v>2083</v>
      </c>
      <c r="B2634" t="s">
        <v>2082</v>
      </c>
      <c r="D2634">
        <v>2021</v>
      </c>
      <c r="E2634" t="s">
        <v>2220</v>
      </c>
      <c r="F2634" t="s">
        <v>2301</v>
      </c>
      <c r="G2634">
        <v>-25.771899999999999</v>
      </c>
      <c r="H2634">
        <v>113.8226667</v>
      </c>
      <c r="I2634" t="s">
        <v>2332</v>
      </c>
      <c r="J2634" t="s">
        <v>2222</v>
      </c>
      <c r="K2634">
        <v>25</v>
      </c>
      <c r="L2634">
        <v>30</v>
      </c>
      <c r="N2634">
        <v>5</v>
      </c>
      <c r="O2634">
        <v>1.1342000000000001</v>
      </c>
      <c r="R2634">
        <v>0.3044</v>
      </c>
    </row>
    <row r="2635" spans="1:18">
      <c r="A2635" t="s">
        <v>2083</v>
      </c>
      <c r="B2635" t="s">
        <v>2082</v>
      </c>
      <c r="D2635">
        <v>2021</v>
      </c>
      <c r="E2635" t="s">
        <v>2220</v>
      </c>
      <c r="F2635" t="s">
        <v>2301</v>
      </c>
      <c r="G2635">
        <v>-25.771899999999999</v>
      </c>
      <c r="H2635">
        <v>113.8226667</v>
      </c>
      <c r="I2635" t="s">
        <v>2332</v>
      </c>
      <c r="J2635" t="s">
        <v>2222</v>
      </c>
      <c r="K2635">
        <v>30</v>
      </c>
      <c r="L2635">
        <v>40</v>
      </c>
      <c r="N2635">
        <v>10</v>
      </c>
      <c r="O2635">
        <v>0.89910000000000001</v>
      </c>
      <c r="R2635">
        <v>0.6774</v>
      </c>
    </row>
    <row r="2636" spans="1:18">
      <c r="A2636" t="s">
        <v>2083</v>
      </c>
      <c r="B2636" t="s">
        <v>2082</v>
      </c>
      <c r="D2636">
        <v>2021</v>
      </c>
      <c r="E2636" t="s">
        <v>2220</v>
      </c>
      <c r="F2636" t="s">
        <v>2301</v>
      </c>
      <c r="G2636">
        <v>-25.771899999999999</v>
      </c>
      <c r="H2636">
        <v>113.8226667</v>
      </c>
      <c r="I2636" t="s">
        <v>2332</v>
      </c>
      <c r="J2636" t="s">
        <v>2222</v>
      </c>
      <c r="K2636">
        <v>40</v>
      </c>
      <c r="L2636">
        <v>50</v>
      </c>
      <c r="N2636">
        <v>10</v>
      </c>
      <c r="O2636">
        <v>1.1701999999999999</v>
      </c>
      <c r="R2636">
        <v>0.67220000000000002</v>
      </c>
    </row>
    <row r="2637" spans="1:18">
      <c r="A2637" t="s">
        <v>2083</v>
      </c>
      <c r="B2637" t="s">
        <v>2082</v>
      </c>
      <c r="D2637">
        <v>2021</v>
      </c>
      <c r="E2637" t="s">
        <v>2220</v>
      </c>
      <c r="F2637" t="s">
        <v>2301</v>
      </c>
      <c r="G2637">
        <v>-25.771899999999999</v>
      </c>
      <c r="H2637">
        <v>113.8226667</v>
      </c>
      <c r="I2637" t="s">
        <v>2332</v>
      </c>
      <c r="J2637" t="s">
        <v>2222</v>
      </c>
      <c r="K2637">
        <v>50</v>
      </c>
      <c r="L2637">
        <v>60</v>
      </c>
      <c r="N2637">
        <v>10</v>
      </c>
      <c r="O2637">
        <v>1.0665</v>
      </c>
      <c r="R2637">
        <v>1.1496</v>
      </c>
    </row>
    <row r="2638" spans="1:18">
      <c r="A2638" t="s">
        <v>2083</v>
      </c>
      <c r="B2638" t="s">
        <v>2082</v>
      </c>
      <c r="D2638">
        <v>2021</v>
      </c>
      <c r="E2638" t="s">
        <v>2220</v>
      </c>
      <c r="F2638" t="s">
        <v>2301</v>
      </c>
      <c r="G2638">
        <v>-25.771899999999999</v>
      </c>
      <c r="H2638">
        <v>113.8226667</v>
      </c>
      <c r="I2638" t="s">
        <v>2332</v>
      </c>
      <c r="J2638" t="s">
        <v>2222</v>
      </c>
      <c r="K2638">
        <v>60</v>
      </c>
      <c r="L2638">
        <v>70</v>
      </c>
      <c r="N2638">
        <v>10</v>
      </c>
      <c r="O2638">
        <v>1.1869000000000001</v>
      </c>
      <c r="R2638">
        <v>9.0899999999999995E-2</v>
      </c>
    </row>
    <row r="2639" spans="1:18">
      <c r="A2639" t="s">
        <v>2083</v>
      </c>
      <c r="B2639" t="s">
        <v>2082</v>
      </c>
      <c r="D2639">
        <v>2021</v>
      </c>
      <c r="E2639" t="s">
        <v>2220</v>
      </c>
      <c r="F2639" t="s">
        <v>2301</v>
      </c>
      <c r="G2639">
        <v>-25.772318630000001</v>
      </c>
      <c r="H2639">
        <v>113.8236086</v>
      </c>
      <c r="I2639" t="s">
        <v>2332</v>
      </c>
      <c r="J2639" t="s">
        <v>2221</v>
      </c>
      <c r="K2639">
        <v>0</v>
      </c>
      <c r="L2639">
        <v>1</v>
      </c>
      <c r="N2639">
        <v>1</v>
      </c>
      <c r="O2639">
        <v>0.73870000000000002</v>
      </c>
      <c r="R2639">
        <v>1.9532</v>
      </c>
    </row>
    <row r="2640" spans="1:18">
      <c r="A2640" t="s">
        <v>2083</v>
      </c>
      <c r="B2640" t="s">
        <v>2082</v>
      </c>
      <c r="D2640">
        <v>2021</v>
      </c>
      <c r="E2640" t="s">
        <v>2220</v>
      </c>
      <c r="F2640" t="s">
        <v>2301</v>
      </c>
      <c r="G2640">
        <v>-25.772318630000001</v>
      </c>
      <c r="H2640">
        <v>113.8236086</v>
      </c>
      <c r="I2640" t="s">
        <v>2332</v>
      </c>
      <c r="J2640" t="s">
        <v>2221</v>
      </c>
      <c r="K2640">
        <v>1</v>
      </c>
      <c r="L2640">
        <v>5</v>
      </c>
      <c r="N2640">
        <v>4</v>
      </c>
      <c r="O2640">
        <v>0.66010000000000002</v>
      </c>
      <c r="R2640">
        <v>0.29530000000000001</v>
      </c>
    </row>
    <row r="2641" spans="1:18">
      <c r="A2641" t="s">
        <v>2083</v>
      </c>
      <c r="B2641" t="s">
        <v>2082</v>
      </c>
      <c r="D2641">
        <v>2021</v>
      </c>
      <c r="E2641" t="s">
        <v>2220</v>
      </c>
      <c r="F2641" t="s">
        <v>2301</v>
      </c>
      <c r="G2641">
        <v>-25.772318630000001</v>
      </c>
      <c r="H2641">
        <v>113.8236086</v>
      </c>
      <c r="I2641" t="s">
        <v>2332</v>
      </c>
      <c r="J2641" t="s">
        <v>2221</v>
      </c>
      <c r="K2641">
        <v>5</v>
      </c>
      <c r="L2641">
        <v>10</v>
      </c>
      <c r="N2641">
        <v>5</v>
      </c>
      <c r="O2641">
        <v>0.90059999999999996</v>
      </c>
      <c r="R2641">
        <v>1.4790000000000001</v>
      </c>
    </row>
    <row r="2642" spans="1:18">
      <c r="A2642" t="s">
        <v>2083</v>
      </c>
      <c r="B2642" t="s">
        <v>2082</v>
      </c>
      <c r="D2642">
        <v>2021</v>
      </c>
      <c r="E2642" t="s">
        <v>2220</v>
      </c>
      <c r="F2642" t="s">
        <v>2301</v>
      </c>
      <c r="G2642">
        <v>-25.772318630000001</v>
      </c>
      <c r="H2642">
        <v>113.8236086</v>
      </c>
      <c r="I2642" t="s">
        <v>2332</v>
      </c>
      <c r="J2642" t="s">
        <v>2221</v>
      </c>
      <c r="K2642">
        <v>10</v>
      </c>
      <c r="L2642">
        <v>15</v>
      </c>
      <c r="N2642">
        <v>5</v>
      </c>
      <c r="O2642">
        <v>1.0628</v>
      </c>
      <c r="R2642">
        <v>0.84240000000000004</v>
      </c>
    </row>
    <row r="2643" spans="1:18">
      <c r="A2643" t="s">
        <v>2083</v>
      </c>
      <c r="B2643" t="s">
        <v>2082</v>
      </c>
      <c r="D2643">
        <v>2021</v>
      </c>
      <c r="E2643" t="s">
        <v>2220</v>
      </c>
      <c r="F2643" t="s">
        <v>2301</v>
      </c>
      <c r="G2643">
        <v>-25.772318630000001</v>
      </c>
      <c r="H2643">
        <v>113.8236086</v>
      </c>
      <c r="I2643" t="s">
        <v>2332</v>
      </c>
      <c r="J2643" t="s">
        <v>2221</v>
      </c>
      <c r="K2643">
        <v>15</v>
      </c>
      <c r="L2643">
        <v>20</v>
      </c>
      <c r="N2643">
        <v>5</v>
      </c>
      <c r="O2643">
        <v>1.1408</v>
      </c>
      <c r="R2643">
        <v>1.3248</v>
      </c>
    </row>
    <row r="2644" spans="1:18">
      <c r="A2644" t="s">
        <v>2083</v>
      </c>
      <c r="B2644" t="s">
        <v>2082</v>
      </c>
      <c r="D2644">
        <v>2021</v>
      </c>
      <c r="E2644" t="s">
        <v>2220</v>
      </c>
      <c r="F2644" t="s">
        <v>2301</v>
      </c>
      <c r="G2644">
        <v>-25.772318630000001</v>
      </c>
      <c r="H2644">
        <v>113.8236086</v>
      </c>
      <c r="I2644" t="s">
        <v>2332</v>
      </c>
      <c r="J2644" t="s">
        <v>2221</v>
      </c>
      <c r="K2644">
        <v>20</v>
      </c>
      <c r="L2644">
        <v>25</v>
      </c>
      <c r="N2644">
        <v>5</v>
      </c>
      <c r="O2644">
        <v>1.2607999999999999</v>
      </c>
      <c r="R2644">
        <v>0.53120000000000001</v>
      </c>
    </row>
    <row r="2645" spans="1:18">
      <c r="A2645" t="s">
        <v>2083</v>
      </c>
      <c r="B2645" t="s">
        <v>2082</v>
      </c>
      <c r="D2645">
        <v>2021</v>
      </c>
      <c r="E2645" t="s">
        <v>2220</v>
      </c>
      <c r="F2645" t="s">
        <v>2301</v>
      </c>
      <c r="G2645">
        <v>-25.772318630000001</v>
      </c>
      <c r="H2645">
        <v>113.8236086</v>
      </c>
      <c r="I2645" t="s">
        <v>2332</v>
      </c>
      <c r="J2645" t="s">
        <v>2221</v>
      </c>
      <c r="K2645">
        <v>25</v>
      </c>
      <c r="L2645">
        <v>30</v>
      </c>
      <c r="N2645">
        <v>5</v>
      </c>
      <c r="O2645">
        <v>1.1513</v>
      </c>
      <c r="R2645">
        <v>0.61029999999999995</v>
      </c>
    </row>
    <row r="2646" spans="1:18">
      <c r="A2646" t="s">
        <v>2083</v>
      </c>
      <c r="B2646" t="s">
        <v>2082</v>
      </c>
      <c r="D2646">
        <v>2021</v>
      </c>
      <c r="E2646" t="s">
        <v>2220</v>
      </c>
      <c r="F2646" t="s">
        <v>2301</v>
      </c>
      <c r="G2646">
        <v>-25.772318630000001</v>
      </c>
      <c r="H2646">
        <v>113.8236086</v>
      </c>
      <c r="I2646" t="s">
        <v>2332</v>
      </c>
      <c r="J2646" t="s">
        <v>2221</v>
      </c>
      <c r="K2646">
        <v>30</v>
      </c>
      <c r="L2646">
        <v>40</v>
      </c>
      <c r="N2646">
        <v>10</v>
      </c>
      <c r="O2646">
        <v>1.2595000000000001</v>
      </c>
      <c r="R2646">
        <v>5.4199999999999998E-2</v>
      </c>
    </row>
    <row r="2647" spans="1:18">
      <c r="A2647" t="s">
        <v>2083</v>
      </c>
      <c r="B2647" t="s">
        <v>2082</v>
      </c>
      <c r="D2647">
        <v>2021</v>
      </c>
      <c r="E2647" t="s">
        <v>2220</v>
      </c>
      <c r="F2647" t="s">
        <v>2301</v>
      </c>
      <c r="G2647">
        <v>-25.772318630000001</v>
      </c>
      <c r="H2647">
        <v>113.8236086</v>
      </c>
      <c r="I2647" t="s">
        <v>2332</v>
      </c>
      <c r="J2647" t="s">
        <v>2221</v>
      </c>
      <c r="K2647">
        <v>40</v>
      </c>
      <c r="L2647">
        <v>50</v>
      </c>
      <c r="N2647">
        <v>10</v>
      </c>
      <c r="O2647">
        <v>1.4805999999999999</v>
      </c>
      <c r="R2647">
        <v>0.21959999999999999</v>
      </c>
    </row>
    <row r="2648" spans="1:18">
      <c r="A2648" t="s">
        <v>2083</v>
      </c>
      <c r="B2648" t="s">
        <v>2082</v>
      </c>
      <c r="D2648">
        <v>2021</v>
      </c>
      <c r="E2648" t="s">
        <v>2220</v>
      </c>
      <c r="F2648" t="s">
        <v>2301</v>
      </c>
      <c r="G2648">
        <v>-25.772318630000001</v>
      </c>
      <c r="H2648">
        <v>113.8236086</v>
      </c>
      <c r="I2648" t="s">
        <v>2332</v>
      </c>
      <c r="J2648" t="s">
        <v>2221</v>
      </c>
      <c r="K2648">
        <v>50</v>
      </c>
      <c r="L2648">
        <v>60</v>
      </c>
      <c r="N2648">
        <v>10</v>
      </c>
      <c r="O2648">
        <v>1.1787000000000001</v>
      </c>
      <c r="R2648">
        <v>0.16980000000000001</v>
      </c>
    </row>
    <row r="2649" spans="1:18">
      <c r="A2649" t="s">
        <v>2083</v>
      </c>
      <c r="B2649" t="s">
        <v>2082</v>
      </c>
      <c r="D2649">
        <v>2021</v>
      </c>
      <c r="E2649" t="s">
        <v>2220</v>
      </c>
      <c r="F2649" t="s">
        <v>2301</v>
      </c>
      <c r="G2649">
        <v>-25.772318630000001</v>
      </c>
      <c r="H2649">
        <v>113.8236086</v>
      </c>
      <c r="I2649" t="s">
        <v>2332</v>
      </c>
      <c r="J2649" t="s">
        <v>2221</v>
      </c>
      <c r="K2649">
        <v>60</v>
      </c>
      <c r="L2649">
        <v>70</v>
      </c>
      <c r="N2649">
        <v>10</v>
      </c>
      <c r="O2649">
        <v>1.2882</v>
      </c>
      <c r="R2649">
        <v>0.32619999999999999</v>
      </c>
    </row>
    <row r="2650" spans="1:18">
      <c r="A2650" t="s">
        <v>2083</v>
      </c>
      <c r="B2650" t="s">
        <v>2082</v>
      </c>
      <c r="D2650">
        <v>2021</v>
      </c>
      <c r="E2650" t="s">
        <v>2220</v>
      </c>
      <c r="F2650" t="s">
        <v>2301</v>
      </c>
      <c r="G2650">
        <v>-25.77256246</v>
      </c>
      <c r="H2650">
        <v>113.82500400000001</v>
      </c>
      <c r="I2650" t="s">
        <v>2332</v>
      </c>
      <c r="J2650" t="s">
        <v>2219</v>
      </c>
      <c r="K2650">
        <v>0</v>
      </c>
      <c r="L2650">
        <v>1</v>
      </c>
      <c r="N2650">
        <v>1</v>
      </c>
      <c r="O2650">
        <v>0.58940000000000003</v>
      </c>
      <c r="R2650">
        <v>3.1876000000000002</v>
      </c>
    </row>
    <row r="2651" spans="1:18">
      <c r="A2651" t="s">
        <v>2083</v>
      </c>
      <c r="B2651" t="s">
        <v>2082</v>
      </c>
      <c r="D2651">
        <v>2021</v>
      </c>
      <c r="E2651" t="s">
        <v>2220</v>
      </c>
      <c r="F2651" t="s">
        <v>2301</v>
      </c>
      <c r="G2651">
        <v>-25.77256246</v>
      </c>
      <c r="H2651">
        <v>113.82500400000001</v>
      </c>
      <c r="I2651" t="s">
        <v>2332</v>
      </c>
      <c r="J2651" t="s">
        <v>2219</v>
      </c>
      <c r="K2651">
        <v>1</v>
      </c>
      <c r="L2651">
        <v>5</v>
      </c>
      <c r="N2651">
        <v>4</v>
      </c>
      <c r="O2651">
        <v>0.63619999999999999</v>
      </c>
      <c r="R2651">
        <v>0.55659999999999998</v>
      </c>
    </row>
    <row r="2652" spans="1:18">
      <c r="A2652" t="s">
        <v>2083</v>
      </c>
      <c r="B2652" t="s">
        <v>2082</v>
      </c>
      <c r="D2652">
        <v>2021</v>
      </c>
      <c r="E2652" t="s">
        <v>2220</v>
      </c>
      <c r="F2652" t="s">
        <v>2301</v>
      </c>
      <c r="G2652">
        <v>-25.77256246</v>
      </c>
      <c r="H2652">
        <v>113.82500400000001</v>
      </c>
      <c r="I2652" t="s">
        <v>2332</v>
      </c>
      <c r="J2652" t="s">
        <v>2219</v>
      </c>
      <c r="K2652">
        <v>5</v>
      </c>
      <c r="L2652">
        <v>10</v>
      </c>
      <c r="N2652">
        <v>5</v>
      </c>
      <c r="O2652">
        <v>0.93320000000000003</v>
      </c>
      <c r="R2652">
        <v>1.5785</v>
      </c>
    </row>
    <row r="2653" spans="1:18">
      <c r="A2653" t="s">
        <v>2083</v>
      </c>
      <c r="B2653" t="s">
        <v>2082</v>
      </c>
      <c r="D2653">
        <v>2021</v>
      </c>
      <c r="E2653" t="s">
        <v>2220</v>
      </c>
      <c r="F2653" t="s">
        <v>2301</v>
      </c>
      <c r="G2653">
        <v>-25.77256246</v>
      </c>
      <c r="H2653">
        <v>113.82500400000001</v>
      </c>
      <c r="I2653" t="s">
        <v>2332</v>
      </c>
      <c r="J2653" t="s">
        <v>2219</v>
      </c>
      <c r="K2653">
        <v>10</v>
      </c>
      <c r="L2653">
        <v>15</v>
      </c>
      <c r="N2653">
        <v>5</v>
      </c>
      <c r="O2653">
        <v>0.94710000000000005</v>
      </c>
      <c r="R2653">
        <v>1.5276000000000001</v>
      </c>
    </row>
    <row r="2654" spans="1:18">
      <c r="A2654" t="s">
        <v>2083</v>
      </c>
      <c r="B2654" t="s">
        <v>2082</v>
      </c>
      <c r="D2654">
        <v>2021</v>
      </c>
      <c r="E2654" t="s">
        <v>2220</v>
      </c>
      <c r="F2654" t="s">
        <v>2301</v>
      </c>
      <c r="G2654">
        <v>-25.77256246</v>
      </c>
      <c r="H2654">
        <v>113.82500400000001</v>
      </c>
      <c r="I2654" t="s">
        <v>2332</v>
      </c>
      <c r="J2654" t="s">
        <v>2219</v>
      </c>
      <c r="K2654">
        <v>15</v>
      </c>
      <c r="L2654">
        <v>20</v>
      </c>
      <c r="N2654">
        <v>5</v>
      </c>
      <c r="O2654">
        <v>0.81879999999999997</v>
      </c>
      <c r="R2654">
        <v>0.95750000000000002</v>
      </c>
    </row>
    <row r="2655" spans="1:18">
      <c r="A2655" t="s">
        <v>2083</v>
      </c>
      <c r="B2655" t="s">
        <v>2082</v>
      </c>
      <c r="D2655">
        <v>2021</v>
      </c>
      <c r="E2655" t="s">
        <v>2220</v>
      </c>
      <c r="F2655" t="s">
        <v>2301</v>
      </c>
      <c r="G2655">
        <v>-25.77256246</v>
      </c>
      <c r="H2655">
        <v>113.82500400000001</v>
      </c>
      <c r="I2655" t="s">
        <v>2332</v>
      </c>
      <c r="J2655" t="s">
        <v>2219</v>
      </c>
      <c r="K2655">
        <v>20</v>
      </c>
      <c r="L2655">
        <v>25</v>
      </c>
      <c r="N2655">
        <v>5</v>
      </c>
      <c r="O2655">
        <v>0.89059999999999995</v>
      </c>
      <c r="R2655">
        <v>0.93630000000000002</v>
      </c>
    </row>
    <row r="2656" spans="1:18">
      <c r="A2656" t="s">
        <v>2083</v>
      </c>
      <c r="B2656" t="s">
        <v>2082</v>
      </c>
      <c r="D2656">
        <v>2021</v>
      </c>
      <c r="E2656" t="s">
        <v>2220</v>
      </c>
      <c r="F2656" t="s">
        <v>2301</v>
      </c>
      <c r="G2656">
        <v>-25.77256246</v>
      </c>
      <c r="H2656">
        <v>113.82500400000001</v>
      </c>
      <c r="I2656" t="s">
        <v>2332</v>
      </c>
      <c r="J2656" t="s">
        <v>2219</v>
      </c>
      <c r="K2656">
        <v>25</v>
      </c>
      <c r="L2656">
        <v>30</v>
      </c>
      <c r="N2656">
        <v>5</v>
      </c>
      <c r="O2656">
        <v>0.85450000000000004</v>
      </c>
      <c r="R2656">
        <v>1.0106999999999999</v>
      </c>
    </row>
    <row r="2657" spans="1:18">
      <c r="A2657" t="s">
        <v>2083</v>
      </c>
      <c r="B2657" t="s">
        <v>2082</v>
      </c>
      <c r="D2657">
        <v>2021</v>
      </c>
      <c r="E2657" t="s">
        <v>2220</v>
      </c>
      <c r="F2657" t="s">
        <v>2301</v>
      </c>
      <c r="G2657">
        <v>-25.77256246</v>
      </c>
      <c r="H2657">
        <v>113.82500400000001</v>
      </c>
      <c r="I2657" t="s">
        <v>2332</v>
      </c>
      <c r="J2657" t="s">
        <v>2219</v>
      </c>
      <c r="K2657">
        <v>30</v>
      </c>
      <c r="L2657">
        <v>40</v>
      </c>
      <c r="N2657">
        <v>10</v>
      </c>
      <c r="O2657">
        <v>1.1882999999999999</v>
      </c>
      <c r="R2657">
        <v>0.95799999999999996</v>
      </c>
    </row>
    <row r="2658" spans="1:18">
      <c r="A2658" t="s">
        <v>2083</v>
      </c>
      <c r="B2658" t="s">
        <v>2082</v>
      </c>
      <c r="D2658">
        <v>2021</v>
      </c>
      <c r="E2658" t="s">
        <v>2220</v>
      </c>
      <c r="F2658" t="s">
        <v>2301</v>
      </c>
      <c r="G2658">
        <v>-25.77256246</v>
      </c>
      <c r="H2658">
        <v>113.82500400000001</v>
      </c>
      <c r="I2658" t="s">
        <v>2332</v>
      </c>
      <c r="J2658" t="s">
        <v>2219</v>
      </c>
      <c r="K2658">
        <v>40</v>
      </c>
      <c r="L2658">
        <v>50</v>
      </c>
      <c r="N2658">
        <v>10</v>
      </c>
      <c r="O2658">
        <v>1.1866000000000001</v>
      </c>
      <c r="R2658">
        <v>1.7457</v>
      </c>
    </row>
    <row r="2659" spans="1:18">
      <c r="A2659" t="s">
        <v>2083</v>
      </c>
      <c r="B2659" t="s">
        <v>2082</v>
      </c>
      <c r="D2659">
        <v>2021</v>
      </c>
      <c r="E2659" t="s">
        <v>2220</v>
      </c>
      <c r="F2659" t="s">
        <v>2301</v>
      </c>
      <c r="G2659">
        <v>-25.77256246</v>
      </c>
      <c r="H2659">
        <v>113.82500400000001</v>
      </c>
      <c r="I2659" t="s">
        <v>2332</v>
      </c>
      <c r="J2659" t="s">
        <v>2219</v>
      </c>
      <c r="K2659">
        <v>50</v>
      </c>
      <c r="L2659">
        <v>60</v>
      </c>
      <c r="N2659">
        <v>10</v>
      </c>
      <c r="O2659">
        <v>1.0873999999999999</v>
      </c>
      <c r="R2659">
        <v>1.4055</v>
      </c>
    </row>
    <row r="2660" spans="1:18">
      <c r="A2660" t="s">
        <v>2083</v>
      </c>
      <c r="B2660" t="s">
        <v>2082</v>
      </c>
      <c r="D2660">
        <v>2021</v>
      </c>
      <c r="E2660" t="s">
        <v>2220</v>
      </c>
      <c r="F2660" t="s">
        <v>2301</v>
      </c>
      <c r="G2660">
        <v>-25.77256246</v>
      </c>
      <c r="H2660">
        <v>113.82500400000001</v>
      </c>
      <c r="I2660" t="s">
        <v>2332</v>
      </c>
      <c r="J2660" t="s">
        <v>2219</v>
      </c>
      <c r="K2660">
        <v>60</v>
      </c>
      <c r="L2660">
        <v>70</v>
      </c>
      <c r="N2660">
        <v>10</v>
      </c>
      <c r="O2660">
        <v>1.095</v>
      </c>
      <c r="R2660">
        <v>0.2742</v>
      </c>
    </row>
    <row r="2661" spans="1:18">
      <c r="A2661" t="s">
        <v>2083</v>
      </c>
      <c r="B2661" t="s">
        <v>2082</v>
      </c>
      <c r="D2661">
        <v>2021</v>
      </c>
      <c r="E2661" t="s">
        <v>2216</v>
      </c>
      <c r="F2661" t="s">
        <v>2301</v>
      </c>
      <c r="G2661">
        <v>-32.272720300000003</v>
      </c>
      <c r="H2661">
        <v>115.68964130000001</v>
      </c>
      <c r="I2661" t="s">
        <v>2332</v>
      </c>
      <c r="J2661" t="s">
        <v>2218</v>
      </c>
      <c r="K2661">
        <v>0</v>
      </c>
      <c r="L2661">
        <v>1</v>
      </c>
      <c r="N2661">
        <v>1</v>
      </c>
      <c r="O2661">
        <v>0.64680000000000004</v>
      </c>
      <c r="R2661">
        <v>1.0879000000000001</v>
      </c>
    </row>
    <row r="2662" spans="1:18">
      <c r="A2662" t="s">
        <v>2083</v>
      </c>
      <c r="B2662" t="s">
        <v>2082</v>
      </c>
      <c r="D2662">
        <v>2021</v>
      </c>
      <c r="E2662" t="s">
        <v>2216</v>
      </c>
      <c r="F2662" t="s">
        <v>2301</v>
      </c>
      <c r="G2662">
        <v>-32.272720300000003</v>
      </c>
      <c r="H2662">
        <v>115.68964130000001</v>
      </c>
      <c r="I2662" t="s">
        <v>2332</v>
      </c>
      <c r="J2662" t="s">
        <v>2218</v>
      </c>
      <c r="K2662">
        <v>1</v>
      </c>
      <c r="L2662">
        <v>5</v>
      </c>
      <c r="N2662">
        <v>4</v>
      </c>
      <c r="O2662">
        <v>1.3574999999999999</v>
      </c>
      <c r="R2662">
        <v>0.16569999999999999</v>
      </c>
    </row>
    <row r="2663" spans="1:18">
      <c r="A2663" t="s">
        <v>2083</v>
      </c>
      <c r="B2663" t="s">
        <v>2082</v>
      </c>
      <c r="D2663">
        <v>2021</v>
      </c>
      <c r="E2663" t="s">
        <v>2216</v>
      </c>
      <c r="F2663" t="s">
        <v>2301</v>
      </c>
      <c r="G2663">
        <v>-32.272720300000003</v>
      </c>
      <c r="H2663">
        <v>115.68964130000001</v>
      </c>
      <c r="I2663" t="s">
        <v>2332</v>
      </c>
      <c r="J2663" t="s">
        <v>2218</v>
      </c>
      <c r="K2663">
        <v>5</v>
      </c>
      <c r="L2663">
        <v>10</v>
      </c>
      <c r="N2663">
        <v>5</v>
      </c>
      <c r="O2663">
        <v>1.2178</v>
      </c>
      <c r="R2663">
        <v>1.4634</v>
      </c>
    </row>
    <row r="2664" spans="1:18">
      <c r="A2664" t="s">
        <v>2083</v>
      </c>
      <c r="B2664" t="s">
        <v>2082</v>
      </c>
      <c r="D2664">
        <v>2021</v>
      </c>
      <c r="E2664" t="s">
        <v>2216</v>
      </c>
      <c r="F2664" t="s">
        <v>2301</v>
      </c>
      <c r="G2664">
        <v>-32.272720300000003</v>
      </c>
      <c r="H2664">
        <v>115.68964130000001</v>
      </c>
      <c r="I2664" t="s">
        <v>2332</v>
      </c>
      <c r="J2664" t="s">
        <v>2218</v>
      </c>
      <c r="K2664">
        <v>10</v>
      </c>
      <c r="L2664">
        <v>15</v>
      </c>
      <c r="N2664">
        <v>5</v>
      </c>
      <c r="O2664">
        <v>0.63349999999999995</v>
      </c>
      <c r="R2664">
        <v>2.7389000000000001</v>
      </c>
    </row>
    <row r="2665" spans="1:18">
      <c r="A2665" t="s">
        <v>2083</v>
      </c>
      <c r="B2665" t="s">
        <v>2082</v>
      </c>
      <c r="D2665">
        <v>2021</v>
      </c>
      <c r="E2665" t="s">
        <v>2216</v>
      </c>
      <c r="F2665" t="s">
        <v>2301</v>
      </c>
      <c r="G2665">
        <v>-32.272720300000003</v>
      </c>
      <c r="H2665">
        <v>115.68964130000001</v>
      </c>
      <c r="I2665" t="s">
        <v>2332</v>
      </c>
      <c r="J2665" t="s">
        <v>2218</v>
      </c>
      <c r="K2665">
        <v>15</v>
      </c>
      <c r="L2665">
        <v>20</v>
      </c>
      <c r="N2665">
        <v>5</v>
      </c>
      <c r="O2665">
        <v>1.1891</v>
      </c>
      <c r="R2665">
        <v>1.1174999999999999</v>
      </c>
    </row>
    <row r="2666" spans="1:18">
      <c r="A2666" t="s">
        <v>2083</v>
      </c>
      <c r="B2666" t="s">
        <v>2082</v>
      </c>
      <c r="D2666">
        <v>2021</v>
      </c>
      <c r="E2666" t="s">
        <v>2216</v>
      </c>
      <c r="F2666" t="s">
        <v>2301</v>
      </c>
      <c r="G2666">
        <v>-32.272720300000003</v>
      </c>
      <c r="H2666">
        <v>115.68964130000001</v>
      </c>
      <c r="I2666" t="s">
        <v>2332</v>
      </c>
      <c r="J2666" t="s">
        <v>2218</v>
      </c>
      <c r="K2666">
        <v>20</v>
      </c>
      <c r="L2666">
        <v>25</v>
      </c>
      <c r="N2666">
        <v>5</v>
      </c>
      <c r="O2666">
        <v>1.1077999999999999</v>
      </c>
      <c r="R2666">
        <v>0.82820000000000005</v>
      </c>
    </row>
    <row r="2667" spans="1:18">
      <c r="A2667" t="s">
        <v>2083</v>
      </c>
      <c r="B2667" t="s">
        <v>2082</v>
      </c>
      <c r="D2667">
        <v>2021</v>
      </c>
      <c r="E2667" t="s">
        <v>2216</v>
      </c>
      <c r="F2667" t="s">
        <v>2301</v>
      </c>
      <c r="G2667">
        <v>-32.272720300000003</v>
      </c>
      <c r="H2667">
        <v>115.68964130000001</v>
      </c>
      <c r="I2667" t="s">
        <v>2332</v>
      </c>
      <c r="J2667" t="s">
        <v>2218</v>
      </c>
      <c r="K2667">
        <v>25</v>
      </c>
      <c r="L2667">
        <v>30</v>
      </c>
      <c r="N2667">
        <v>5</v>
      </c>
      <c r="O2667">
        <v>1.1368</v>
      </c>
      <c r="R2667">
        <v>1.0497000000000001</v>
      </c>
    </row>
    <row r="2668" spans="1:18">
      <c r="A2668" t="s">
        <v>2083</v>
      </c>
      <c r="B2668" t="s">
        <v>2082</v>
      </c>
      <c r="D2668">
        <v>2021</v>
      </c>
      <c r="E2668" t="s">
        <v>2216</v>
      </c>
      <c r="F2668" t="s">
        <v>2301</v>
      </c>
      <c r="G2668">
        <v>-32.272720300000003</v>
      </c>
      <c r="H2668">
        <v>115.68964130000001</v>
      </c>
      <c r="I2668" t="s">
        <v>2332</v>
      </c>
      <c r="J2668" t="s">
        <v>2218</v>
      </c>
      <c r="K2668">
        <v>30</v>
      </c>
      <c r="L2668">
        <v>40</v>
      </c>
      <c r="N2668">
        <v>10</v>
      </c>
      <c r="O2668">
        <v>1.4551000000000001</v>
      </c>
      <c r="R2668">
        <v>6.7699999999999996E-2</v>
      </c>
    </row>
    <row r="2669" spans="1:18">
      <c r="A2669" t="s">
        <v>2083</v>
      </c>
      <c r="B2669" t="s">
        <v>2082</v>
      </c>
      <c r="D2669">
        <v>2021</v>
      </c>
      <c r="E2669" t="s">
        <v>2216</v>
      </c>
      <c r="F2669" t="s">
        <v>2301</v>
      </c>
      <c r="G2669">
        <v>-32.272720300000003</v>
      </c>
      <c r="H2669">
        <v>115.68964130000001</v>
      </c>
      <c r="I2669" t="s">
        <v>2332</v>
      </c>
      <c r="J2669" t="s">
        <v>2218</v>
      </c>
      <c r="K2669">
        <v>40</v>
      </c>
      <c r="L2669">
        <v>50</v>
      </c>
      <c r="N2669">
        <v>10</v>
      </c>
      <c r="O2669">
        <v>1.4786999999999999</v>
      </c>
      <c r="R2669">
        <v>0.1573</v>
      </c>
    </row>
    <row r="2670" spans="1:18">
      <c r="A2670" t="s">
        <v>2083</v>
      </c>
      <c r="B2670" t="s">
        <v>2082</v>
      </c>
      <c r="D2670">
        <v>2021</v>
      </c>
      <c r="E2670" t="s">
        <v>2216</v>
      </c>
      <c r="F2670" t="s">
        <v>2301</v>
      </c>
      <c r="G2670">
        <v>-32.272720300000003</v>
      </c>
      <c r="H2670">
        <v>115.68964130000001</v>
      </c>
      <c r="I2670" t="s">
        <v>2332</v>
      </c>
      <c r="J2670" t="s">
        <v>2218</v>
      </c>
      <c r="K2670">
        <v>50</v>
      </c>
      <c r="L2670">
        <v>60</v>
      </c>
      <c r="N2670">
        <v>10</v>
      </c>
      <c r="O2670">
        <v>1.6879</v>
      </c>
      <c r="R2670">
        <v>7.6399999999999996E-2</v>
      </c>
    </row>
    <row r="2671" spans="1:18">
      <c r="A2671" t="s">
        <v>2083</v>
      </c>
      <c r="B2671" t="s">
        <v>2082</v>
      </c>
      <c r="D2671">
        <v>2021</v>
      </c>
      <c r="E2671" t="s">
        <v>2216</v>
      </c>
      <c r="F2671" t="s">
        <v>2301</v>
      </c>
      <c r="G2671">
        <v>-32.272720300000003</v>
      </c>
      <c r="H2671">
        <v>115.68964130000001</v>
      </c>
      <c r="I2671" t="s">
        <v>2332</v>
      </c>
      <c r="J2671" t="s">
        <v>2218</v>
      </c>
      <c r="K2671">
        <v>60</v>
      </c>
      <c r="L2671">
        <v>70</v>
      </c>
      <c r="N2671">
        <v>10</v>
      </c>
      <c r="O2671">
        <v>1.5873999999999999</v>
      </c>
      <c r="R2671">
        <v>2.4E-2</v>
      </c>
    </row>
    <row r="2672" spans="1:18">
      <c r="A2672" t="s">
        <v>2083</v>
      </c>
      <c r="B2672" t="s">
        <v>2082</v>
      </c>
      <c r="D2672">
        <v>2021</v>
      </c>
      <c r="E2672" t="s">
        <v>2216</v>
      </c>
      <c r="F2672" t="s">
        <v>2301</v>
      </c>
      <c r="G2672">
        <v>-32.272720300000003</v>
      </c>
      <c r="H2672">
        <v>115.68964130000001</v>
      </c>
      <c r="I2672" t="s">
        <v>2332</v>
      </c>
      <c r="J2672" t="s">
        <v>2218</v>
      </c>
      <c r="K2672">
        <v>70</v>
      </c>
      <c r="L2672">
        <v>80</v>
      </c>
      <c r="N2672">
        <v>10</v>
      </c>
      <c r="O2672">
        <v>1.4404999999999999</v>
      </c>
      <c r="R2672">
        <v>5.7500000000000002E-2</v>
      </c>
    </row>
    <row r="2673" spans="1:18">
      <c r="A2673" t="s">
        <v>2083</v>
      </c>
      <c r="B2673" t="s">
        <v>2082</v>
      </c>
      <c r="D2673">
        <v>2021</v>
      </c>
      <c r="E2673" t="s">
        <v>2216</v>
      </c>
      <c r="F2673" t="s">
        <v>2301</v>
      </c>
      <c r="G2673">
        <v>-32.272623029999998</v>
      </c>
      <c r="H2673">
        <v>115.689831</v>
      </c>
      <c r="I2673" t="s">
        <v>2332</v>
      </c>
      <c r="J2673" t="s">
        <v>2217</v>
      </c>
      <c r="K2673">
        <v>0</v>
      </c>
      <c r="L2673">
        <v>1</v>
      </c>
      <c r="N2673">
        <v>1</v>
      </c>
      <c r="O2673">
        <v>0.97550000000000003</v>
      </c>
      <c r="R2673">
        <v>8.9800000000000005E-2</v>
      </c>
    </row>
    <row r="2674" spans="1:18">
      <c r="A2674" t="s">
        <v>2083</v>
      </c>
      <c r="B2674" t="s">
        <v>2082</v>
      </c>
      <c r="D2674">
        <v>2021</v>
      </c>
      <c r="E2674" t="s">
        <v>2216</v>
      </c>
      <c r="F2674" t="s">
        <v>2301</v>
      </c>
      <c r="G2674">
        <v>-32.272623029999998</v>
      </c>
      <c r="H2674">
        <v>115.689831</v>
      </c>
      <c r="I2674" t="s">
        <v>2332</v>
      </c>
      <c r="J2674" t="s">
        <v>2217</v>
      </c>
      <c r="K2674">
        <v>1</v>
      </c>
      <c r="L2674">
        <v>5</v>
      </c>
      <c r="N2674">
        <v>4</v>
      </c>
      <c r="O2674">
        <v>1.3505</v>
      </c>
      <c r="R2674">
        <v>0.106</v>
      </c>
    </row>
    <row r="2675" spans="1:18">
      <c r="A2675" t="s">
        <v>2083</v>
      </c>
      <c r="B2675" t="s">
        <v>2082</v>
      </c>
      <c r="D2675">
        <v>2021</v>
      </c>
      <c r="E2675" t="s">
        <v>2216</v>
      </c>
      <c r="F2675" t="s">
        <v>2301</v>
      </c>
      <c r="G2675">
        <v>-32.272623029999998</v>
      </c>
      <c r="H2675">
        <v>115.689831</v>
      </c>
      <c r="I2675" t="s">
        <v>2332</v>
      </c>
      <c r="J2675" t="s">
        <v>2217</v>
      </c>
      <c r="K2675">
        <v>5</v>
      </c>
      <c r="L2675">
        <v>10</v>
      </c>
      <c r="N2675">
        <v>5</v>
      </c>
      <c r="O2675">
        <v>1.5038</v>
      </c>
      <c r="R2675">
        <v>0.14949999999999999</v>
      </c>
    </row>
    <row r="2676" spans="1:18">
      <c r="A2676" t="s">
        <v>2083</v>
      </c>
      <c r="B2676" t="s">
        <v>2082</v>
      </c>
      <c r="D2676">
        <v>2021</v>
      </c>
      <c r="E2676" t="s">
        <v>2216</v>
      </c>
      <c r="F2676" t="s">
        <v>2301</v>
      </c>
      <c r="G2676">
        <v>-32.272623029999998</v>
      </c>
      <c r="H2676">
        <v>115.689831</v>
      </c>
      <c r="I2676" t="s">
        <v>2332</v>
      </c>
      <c r="J2676" t="s">
        <v>2217</v>
      </c>
      <c r="K2676">
        <v>10</v>
      </c>
      <c r="L2676">
        <v>15</v>
      </c>
      <c r="N2676">
        <v>5</v>
      </c>
      <c r="O2676">
        <v>1.169</v>
      </c>
      <c r="R2676">
        <v>0.18970000000000001</v>
      </c>
    </row>
    <row r="2677" spans="1:18">
      <c r="A2677" t="s">
        <v>2083</v>
      </c>
      <c r="B2677" t="s">
        <v>2082</v>
      </c>
      <c r="D2677">
        <v>2021</v>
      </c>
      <c r="E2677" t="s">
        <v>2216</v>
      </c>
      <c r="F2677" t="s">
        <v>2301</v>
      </c>
      <c r="G2677">
        <v>-32.272623029999998</v>
      </c>
      <c r="H2677">
        <v>115.689831</v>
      </c>
      <c r="I2677" t="s">
        <v>2332</v>
      </c>
      <c r="J2677" t="s">
        <v>2217</v>
      </c>
      <c r="K2677">
        <v>15</v>
      </c>
      <c r="L2677">
        <v>20</v>
      </c>
      <c r="N2677">
        <v>5</v>
      </c>
      <c r="O2677">
        <v>2.0244</v>
      </c>
      <c r="R2677">
        <v>0.28939999999999999</v>
      </c>
    </row>
    <row r="2678" spans="1:18">
      <c r="A2678" t="s">
        <v>2083</v>
      </c>
      <c r="B2678" t="s">
        <v>2082</v>
      </c>
      <c r="D2678">
        <v>2021</v>
      </c>
      <c r="E2678" t="s">
        <v>2216</v>
      </c>
      <c r="F2678" t="s">
        <v>2301</v>
      </c>
      <c r="G2678">
        <v>-32.272623029999998</v>
      </c>
      <c r="H2678">
        <v>115.689831</v>
      </c>
      <c r="I2678" t="s">
        <v>2332</v>
      </c>
      <c r="J2678" t="s">
        <v>2217</v>
      </c>
      <c r="K2678">
        <v>20</v>
      </c>
      <c r="L2678">
        <v>25</v>
      </c>
      <c r="N2678">
        <v>5</v>
      </c>
      <c r="O2678">
        <v>1.8084</v>
      </c>
      <c r="R2678">
        <v>0.23169999999999999</v>
      </c>
    </row>
    <row r="2679" spans="1:18">
      <c r="A2679" t="s">
        <v>2083</v>
      </c>
      <c r="B2679" t="s">
        <v>2082</v>
      </c>
      <c r="D2679">
        <v>2021</v>
      </c>
      <c r="E2679" t="s">
        <v>2216</v>
      </c>
      <c r="F2679" t="s">
        <v>2301</v>
      </c>
      <c r="G2679">
        <v>-32.272623029999998</v>
      </c>
      <c r="H2679">
        <v>115.689831</v>
      </c>
      <c r="I2679" t="s">
        <v>2332</v>
      </c>
      <c r="J2679" t="s">
        <v>2217</v>
      </c>
      <c r="K2679">
        <v>25</v>
      </c>
      <c r="L2679">
        <v>30</v>
      </c>
      <c r="N2679">
        <v>5</v>
      </c>
      <c r="O2679">
        <v>1.1973</v>
      </c>
      <c r="R2679">
        <v>0.20430000000000001</v>
      </c>
    </row>
    <row r="2680" spans="1:18">
      <c r="A2680" t="s">
        <v>2083</v>
      </c>
      <c r="B2680" t="s">
        <v>2082</v>
      </c>
      <c r="D2680">
        <v>2021</v>
      </c>
      <c r="E2680" t="s">
        <v>2216</v>
      </c>
      <c r="F2680" t="s">
        <v>2301</v>
      </c>
      <c r="G2680">
        <v>-32.272623029999998</v>
      </c>
      <c r="H2680">
        <v>115.689831</v>
      </c>
      <c r="I2680" t="s">
        <v>2332</v>
      </c>
      <c r="J2680" t="s">
        <v>2217</v>
      </c>
      <c r="K2680">
        <v>30</v>
      </c>
      <c r="L2680">
        <v>40</v>
      </c>
      <c r="N2680">
        <v>10</v>
      </c>
      <c r="O2680">
        <v>1.8873</v>
      </c>
      <c r="R2680">
        <v>0.15709999999999999</v>
      </c>
    </row>
    <row r="2681" spans="1:18">
      <c r="A2681" t="s">
        <v>2083</v>
      </c>
      <c r="B2681" t="s">
        <v>2082</v>
      </c>
      <c r="D2681">
        <v>2021</v>
      </c>
      <c r="E2681" t="s">
        <v>2216</v>
      </c>
      <c r="F2681" t="s">
        <v>2301</v>
      </c>
      <c r="G2681">
        <v>-32.272623029999998</v>
      </c>
      <c r="H2681">
        <v>115.689831</v>
      </c>
      <c r="I2681" t="s">
        <v>2332</v>
      </c>
      <c r="J2681" t="s">
        <v>2217</v>
      </c>
      <c r="K2681">
        <v>40</v>
      </c>
      <c r="L2681">
        <v>50</v>
      </c>
      <c r="N2681">
        <v>10</v>
      </c>
      <c r="O2681">
        <v>1.82</v>
      </c>
      <c r="R2681">
        <v>1.29E-2</v>
      </c>
    </row>
    <row r="2682" spans="1:18">
      <c r="A2682" t="s">
        <v>2083</v>
      </c>
      <c r="B2682" t="s">
        <v>2082</v>
      </c>
      <c r="D2682">
        <v>2021</v>
      </c>
      <c r="E2682" t="s">
        <v>2216</v>
      </c>
      <c r="F2682" t="s">
        <v>2301</v>
      </c>
      <c r="G2682">
        <v>-32.272623029999998</v>
      </c>
      <c r="H2682">
        <v>115.689831</v>
      </c>
      <c r="I2682" t="s">
        <v>2332</v>
      </c>
      <c r="J2682" t="s">
        <v>2217</v>
      </c>
      <c r="K2682">
        <v>50</v>
      </c>
      <c r="L2682">
        <v>60</v>
      </c>
      <c r="N2682">
        <v>10</v>
      </c>
      <c r="O2682">
        <v>1.6035999999999999</v>
      </c>
      <c r="R2682">
        <v>1.3899999999999999E-2</v>
      </c>
    </row>
    <row r="2683" spans="1:18">
      <c r="A2683" t="s">
        <v>2083</v>
      </c>
      <c r="B2683" t="s">
        <v>2082</v>
      </c>
      <c r="D2683">
        <v>2021</v>
      </c>
      <c r="E2683" t="s">
        <v>2216</v>
      </c>
      <c r="F2683" t="s">
        <v>2301</v>
      </c>
      <c r="G2683">
        <v>-32.272623029999998</v>
      </c>
      <c r="H2683">
        <v>115.689831</v>
      </c>
      <c r="I2683" t="s">
        <v>2332</v>
      </c>
      <c r="J2683" t="s">
        <v>2217</v>
      </c>
      <c r="K2683">
        <v>60</v>
      </c>
      <c r="L2683">
        <v>70</v>
      </c>
      <c r="N2683">
        <v>10</v>
      </c>
      <c r="O2683">
        <v>1.6120000000000001</v>
      </c>
      <c r="R2683">
        <v>9.4899999999999998E-2</v>
      </c>
    </row>
    <row r="2684" spans="1:18">
      <c r="A2684" t="s">
        <v>2083</v>
      </c>
      <c r="B2684" t="s">
        <v>2082</v>
      </c>
      <c r="D2684">
        <v>2021</v>
      </c>
      <c r="E2684" t="s">
        <v>2216</v>
      </c>
      <c r="F2684" t="s">
        <v>2301</v>
      </c>
      <c r="G2684">
        <v>-32.272623029999998</v>
      </c>
      <c r="H2684">
        <v>115.689831</v>
      </c>
      <c r="I2684" t="s">
        <v>2332</v>
      </c>
      <c r="J2684" t="s">
        <v>2217</v>
      </c>
      <c r="K2684">
        <v>70</v>
      </c>
      <c r="L2684">
        <v>80</v>
      </c>
      <c r="N2684">
        <v>10</v>
      </c>
      <c r="O2684">
        <v>0.90390000000000004</v>
      </c>
      <c r="R2684">
        <v>1.8035000000000001</v>
      </c>
    </row>
    <row r="2685" spans="1:18">
      <c r="A2685" t="s">
        <v>2083</v>
      </c>
      <c r="B2685" t="s">
        <v>2082</v>
      </c>
      <c r="D2685">
        <v>2021</v>
      </c>
      <c r="E2685" t="s">
        <v>2216</v>
      </c>
      <c r="F2685" t="s">
        <v>2301</v>
      </c>
      <c r="G2685">
        <v>-32.272623029999998</v>
      </c>
      <c r="H2685">
        <v>115.689831</v>
      </c>
      <c r="I2685" t="s">
        <v>2332</v>
      </c>
      <c r="J2685" t="s">
        <v>2217</v>
      </c>
      <c r="K2685">
        <v>80</v>
      </c>
      <c r="L2685">
        <v>90</v>
      </c>
      <c r="N2685">
        <v>10</v>
      </c>
      <c r="O2685">
        <v>1.4478</v>
      </c>
      <c r="R2685">
        <v>6.0199999999999997E-2</v>
      </c>
    </row>
    <row r="2686" spans="1:18">
      <c r="A2686" t="s">
        <v>2083</v>
      </c>
      <c r="B2686" t="s">
        <v>2082</v>
      </c>
      <c r="D2686">
        <v>2021</v>
      </c>
      <c r="E2686" t="s">
        <v>2216</v>
      </c>
      <c r="F2686" t="s">
        <v>2301</v>
      </c>
      <c r="G2686">
        <v>-32.272421979999997</v>
      </c>
      <c r="H2686">
        <v>115.6899166</v>
      </c>
      <c r="I2686" t="s">
        <v>2332</v>
      </c>
      <c r="J2686" t="s">
        <v>2215</v>
      </c>
      <c r="K2686">
        <v>0</v>
      </c>
      <c r="L2686">
        <v>1</v>
      </c>
      <c r="N2686">
        <v>1</v>
      </c>
      <c r="O2686">
        <v>1.048</v>
      </c>
      <c r="R2686">
        <v>0.51459999999999995</v>
      </c>
    </row>
    <row r="2687" spans="1:18">
      <c r="A2687" t="s">
        <v>2083</v>
      </c>
      <c r="B2687" t="s">
        <v>2082</v>
      </c>
      <c r="D2687">
        <v>2021</v>
      </c>
      <c r="E2687" t="s">
        <v>2216</v>
      </c>
      <c r="F2687" t="s">
        <v>2301</v>
      </c>
      <c r="G2687">
        <v>-32.272421979999997</v>
      </c>
      <c r="H2687">
        <v>115.6899166</v>
      </c>
      <c r="I2687" t="s">
        <v>2332</v>
      </c>
      <c r="J2687" t="s">
        <v>2215</v>
      </c>
      <c r="K2687">
        <v>1</v>
      </c>
      <c r="L2687">
        <v>5</v>
      </c>
      <c r="N2687">
        <v>4</v>
      </c>
      <c r="O2687">
        <v>1.5048999999999999</v>
      </c>
      <c r="R2687">
        <v>0.31169999999999998</v>
      </c>
    </row>
    <row r="2688" spans="1:18">
      <c r="A2688" t="s">
        <v>2083</v>
      </c>
      <c r="B2688" t="s">
        <v>2082</v>
      </c>
      <c r="D2688">
        <v>2021</v>
      </c>
      <c r="E2688" t="s">
        <v>2216</v>
      </c>
      <c r="F2688" t="s">
        <v>2301</v>
      </c>
      <c r="G2688">
        <v>-32.272421979999997</v>
      </c>
      <c r="H2688">
        <v>115.6899166</v>
      </c>
      <c r="I2688" t="s">
        <v>2332</v>
      </c>
      <c r="J2688" t="s">
        <v>2215</v>
      </c>
      <c r="K2688">
        <v>5</v>
      </c>
      <c r="L2688">
        <v>10</v>
      </c>
      <c r="N2688">
        <v>5</v>
      </c>
      <c r="O2688">
        <v>1.2867</v>
      </c>
      <c r="R2688">
        <v>0.41549999999999998</v>
      </c>
    </row>
    <row r="2689" spans="1:18">
      <c r="A2689" t="s">
        <v>2083</v>
      </c>
      <c r="B2689" t="s">
        <v>2082</v>
      </c>
      <c r="D2689">
        <v>2021</v>
      </c>
      <c r="E2689" t="s">
        <v>2216</v>
      </c>
      <c r="F2689" t="s">
        <v>2301</v>
      </c>
      <c r="G2689">
        <v>-32.272421979999997</v>
      </c>
      <c r="H2689">
        <v>115.6899166</v>
      </c>
      <c r="I2689" t="s">
        <v>2332</v>
      </c>
      <c r="J2689" t="s">
        <v>2215</v>
      </c>
      <c r="K2689">
        <v>10</v>
      </c>
      <c r="L2689">
        <v>15</v>
      </c>
      <c r="N2689">
        <v>5</v>
      </c>
      <c r="O2689">
        <v>1.3438000000000001</v>
      </c>
      <c r="R2689">
        <v>0.10390000000000001</v>
      </c>
    </row>
    <row r="2690" spans="1:18">
      <c r="A2690" t="s">
        <v>2083</v>
      </c>
      <c r="B2690" t="s">
        <v>2082</v>
      </c>
      <c r="D2690">
        <v>2021</v>
      </c>
      <c r="E2690" t="s">
        <v>2216</v>
      </c>
      <c r="F2690" t="s">
        <v>2301</v>
      </c>
      <c r="G2690">
        <v>-32.272421979999997</v>
      </c>
      <c r="H2690">
        <v>115.6899166</v>
      </c>
      <c r="I2690" t="s">
        <v>2332</v>
      </c>
      <c r="J2690" t="s">
        <v>2215</v>
      </c>
      <c r="K2690">
        <v>15</v>
      </c>
      <c r="L2690">
        <v>20</v>
      </c>
      <c r="N2690">
        <v>5</v>
      </c>
      <c r="O2690">
        <v>1.0152000000000001</v>
      </c>
      <c r="R2690">
        <v>1.6658999999999999</v>
      </c>
    </row>
    <row r="2691" spans="1:18">
      <c r="A2691" t="s">
        <v>2083</v>
      </c>
      <c r="B2691" t="s">
        <v>2082</v>
      </c>
      <c r="D2691">
        <v>2021</v>
      </c>
      <c r="E2691" t="s">
        <v>2216</v>
      </c>
      <c r="F2691" t="s">
        <v>2301</v>
      </c>
      <c r="G2691">
        <v>-32.272421979999997</v>
      </c>
      <c r="H2691">
        <v>115.6899166</v>
      </c>
      <c r="I2691" t="s">
        <v>2332</v>
      </c>
      <c r="J2691" t="s">
        <v>2215</v>
      </c>
      <c r="K2691">
        <v>20</v>
      </c>
      <c r="L2691">
        <v>25</v>
      </c>
      <c r="N2691">
        <v>5</v>
      </c>
      <c r="O2691">
        <v>1.3655999999999999</v>
      </c>
      <c r="R2691">
        <v>0.34660000000000002</v>
      </c>
    </row>
    <row r="2692" spans="1:18">
      <c r="A2692" t="s">
        <v>2083</v>
      </c>
      <c r="B2692" t="s">
        <v>2082</v>
      </c>
      <c r="D2692">
        <v>2021</v>
      </c>
      <c r="E2692" t="s">
        <v>2216</v>
      </c>
      <c r="F2692" t="s">
        <v>2301</v>
      </c>
      <c r="G2692">
        <v>-32.272421979999997</v>
      </c>
      <c r="H2692">
        <v>115.6899166</v>
      </c>
      <c r="I2692" t="s">
        <v>2332</v>
      </c>
      <c r="J2692" t="s">
        <v>2215</v>
      </c>
      <c r="K2692">
        <v>25</v>
      </c>
      <c r="L2692">
        <v>30</v>
      </c>
      <c r="N2692">
        <v>5</v>
      </c>
      <c r="O2692">
        <v>1.1059000000000001</v>
      </c>
      <c r="R2692">
        <v>0.31130000000000002</v>
      </c>
    </row>
    <row r="2693" spans="1:18">
      <c r="A2693" t="s">
        <v>2083</v>
      </c>
      <c r="B2693" t="s">
        <v>2082</v>
      </c>
      <c r="D2693">
        <v>2021</v>
      </c>
      <c r="E2693" t="s">
        <v>2216</v>
      </c>
      <c r="F2693" t="s">
        <v>2301</v>
      </c>
      <c r="G2693">
        <v>-32.272421979999997</v>
      </c>
      <c r="H2693">
        <v>115.6899166</v>
      </c>
      <c r="I2693" t="s">
        <v>2332</v>
      </c>
      <c r="J2693" t="s">
        <v>2215</v>
      </c>
      <c r="K2693">
        <v>30</v>
      </c>
      <c r="L2693">
        <v>40</v>
      </c>
      <c r="N2693">
        <v>10</v>
      </c>
      <c r="O2693">
        <v>1.2495000000000001</v>
      </c>
      <c r="R2693">
        <v>0.31119999999999998</v>
      </c>
    </row>
    <row r="2694" spans="1:18">
      <c r="A2694" t="s">
        <v>2083</v>
      </c>
      <c r="B2694" t="s">
        <v>2082</v>
      </c>
      <c r="D2694">
        <v>2021</v>
      </c>
      <c r="E2694" t="s">
        <v>2216</v>
      </c>
      <c r="F2694" t="s">
        <v>2301</v>
      </c>
      <c r="G2694">
        <v>-32.272421979999997</v>
      </c>
      <c r="H2694">
        <v>115.6899166</v>
      </c>
      <c r="I2694" t="s">
        <v>2332</v>
      </c>
      <c r="J2694" t="s">
        <v>2215</v>
      </c>
      <c r="K2694">
        <v>40</v>
      </c>
      <c r="L2694">
        <v>50</v>
      </c>
      <c r="N2694">
        <v>10</v>
      </c>
      <c r="O2694">
        <v>1.7246999999999999</v>
      </c>
      <c r="R2694">
        <v>0.33339999999999997</v>
      </c>
    </row>
    <row r="2695" spans="1:18">
      <c r="A2695" t="s">
        <v>2083</v>
      </c>
      <c r="B2695" t="s">
        <v>2082</v>
      </c>
      <c r="D2695">
        <v>2021</v>
      </c>
      <c r="E2695" t="s">
        <v>2216</v>
      </c>
      <c r="F2695" t="s">
        <v>2301</v>
      </c>
      <c r="G2695">
        <v>-32.272421979999997</v>
      </c>
      <c r="H2695">
        <v>115.6899166</v>
      </c>
      <c r="I2695" t="s">
        <v>2332</v>
      </c>
      <c r="J2695" t="s">
        <v>2215</v>
      </c>
      <c r="K2695">
        <v>50</v>
      </c>
      <c r="L2695">
        <v>60</v>
      </c>
      <c r="N2695">
        <v>10</v>
      </c>
      <c r="O2695">
        <v>1.5491999999999999</v>
      </c>
      <c r="R2695">
        <v>5.5500000000000001E-2</v>
      </c>
    </row>
    <row r="2696" spans="1:18">
      <c r="A2696" t="s">
        <v>2083</v>
      </c>
      <c r="B2696" t="s">
        <v>2082</v>
      </c>
      <c r="D2696">
        <v>2021</v>
      </c>
      <c r="E2696" t="s">
        <v>2216</v>
      </c>
      <c r="F2696" t="s">
        <v>2301</v>
      </c>
      <c r="G2696">
        <v>-32.272421979999997</v>
      </c>
      <c r="H2696">
        <v>115.6899166</v>
      </c>
      <c r="I2696" t="s">
        <v>2332</v>
      </c>
      <c r="J2696" t="s">
        <v>2215</v>
      </c>
      <c r="K2696">
        <v>60</v>
      </c>
      <c r="L2696">
        <v>70</v>
      </c>
      <c r="N2696">
        <v>10</v>
      </c>
      <c r="O2696">
        <v>1.3732</v>
      </c>
      <c r="R2696">
        <v>8.5199999999999998E-2</v>
      </c>
    </row>
    <row r="2697" spans="1:18">
      <c r="A2697" t="s">
        <v>2083</v>
      </c>
      <c r="B2697" t="s">
        <v>2082</v>
      </c>
      <c r="D2697">
        <v>2021</v>
      </c>
      <c r="E2697" t="s">
        <v>2216</v>
      </c>
      <c r="F2697" t="s">
        <v>2301</v>
      </c>
      <c r="G2697">
        <v>-32.272421979999997</v>
      </c>
      <c r="H2697">
        <v>115.6899166</v>
      </c>
      <c r="I2697" t="s">
        <v>2332</v>
      </c>
      <c r="J2697" t="s">
        <v>2215</v>
      </c>
      <c r="K2697">
        <v>70</v>
      </c>
      <c r="L2697">
        <v>80</v>
      </c>
      <c r="N2697">
        <v>10</v>
      </c>
      <c r="O2697">
        <v>1.4888999999999999</v>
      </c>
      <c r="R2697">
        <v>2.3099999999999999E-2</v>
      </c>
    </row>
    <row r="2698" spans="1:18">
      <c r="A2698" t="s">
        <v>2083</v>
      </c>
      <c r="B2698" t="s">
        <v>2082</v>
      </c>
      <c r="D2698">
        <v>2021</v>
      </c>
      <c r="E2698" t="s">
        <v>2212</v>
      </c>
      <c r="F2698" t="s">
        <v>2301</v>
      </c>
      <c r="G2698">
        <v>-31.81131371</v>
      </c>
      <c r="H2698">
        <v>115.71726099999999</v>
      </c>
      <c r="I2698" t="s">
        <v>2332</v>
      </c>
      <c r="J2698" t="s">
        <v>2214</v>
      </c>
      <c r="K2698">
        <v>0</v>
      </c>
      <c r="L2698">
        <v>1</v>
      </c>
      <c r="N2698">
        <v>1</v>
      </c>
      <c r="O2698">
        <v>0.57279999999999998</v>
      </c>
      <c r="R2698">
        <v>1.2681</v>
      </c>
    </row>
    <row r="2699" spans="1:18">
      <c r="A2699" t="s">
        <v>2083</v>
      </c>
      <c r="B2699" t="s">
        <v>2082</v>
      </c>
      <c r="D2699">
        <v>2021</v>
      </c>
      <c r="E2699" t="s">
        <v>2212</v>
      </c>
      <c r="F2699" t="s">
        <v>2301</v>
      </c>
      <c r="G2699">
        <v>-31.81131371</v>
      </c>
      <c r="H2699">
        <v>115.71726099999999</v>
      </c>
      <c r="I2699" t="s">
        <v>2332</v>
      </c>
      <c r="J2699" t="s">
        <v>2214</v>
      </c>
      <c r="K2699">
        <v>1</v>
      </c>
      <c r="L2699">
        <v>5</v>
      </c>
      <c r="N2699">
        <v>4</v>
      </c>
      <c r="O2699">
        <v>1.2717000000000001</v>
      </c>
      <c r="R2699">
        <v>0.14050000000000001</v>
      </c>
    </row>
    <row r="2700" spans="1:18">
      <c r="A2700" t="s">
        <v>2083</v>
      </c>
      <c r="B2700" t="s">
        <v>2082</v>
      </c>
      <c r="D2700">
        <v>2021</v>
      </c>
      <c r="E2700" t="s">
        <v>2212</v>
      </c>
      <c r="F2700" t="s">
        <v>2301</v>
      </c>
      <c r="G2700">
        <v>-31.81131371</v>
      </c>
      <c r="H2700">
        <v>115.71726099999999</v>
      </c>
      <c r="I2700" t="s">
        <v>2332</v>
      </c>
      <c r="J2700" t="s">
        <v>2214</v>
      </c>
      <c r="K2700">
        <v>5</v>
      </c>
      <c r="L2700">
        <v>10</v>
      </c>
      <c r="N2700">
        <v>5</v>
      </c>
      <c r="O2700">
        <v>1.6428</v>
      </c>
      <c r="R2700">
        <v>0.13930000000000001</v>
      </c>
    </row>
    <row r="2701" spans="1:18">
      <c r="A2701" t="s">
        <v>2083</v>
      </c>
      <c r="B2701" t="s">
        <v>2082</v>
      </c>
      <c r="D2701">
        <v>2021</v>
      </c>
      <c r="E2701" t="s">
        <v>2212</v>
      </c>
      <c r="F2701" t="s">
        <v>2301</v>
      </c>
      <c r="G2701">
        <v>-31.81131371</v>
      </c>
      <c r="H2701">
        <v>115.71726099999999</v>
      </c>
      <c r="I2701" t="s">
        <v>2332</v>
      </c>
      <c r="J2701" t="s">
        <v>2214</v>
      </c>
      <c r="K2701">
        <v>10</v>
      </c>
      <c r="L2701">
        <v>15</v>
      </c>
      <c r="N2701">
        <v>5</v>
      </c>
      <c r="O2701">
        <v>1.6293</v>
      </c>
      <c r="R2701">
        <v>0.20230000000000001</v>
      </c>
    </row>
    <row r="2702" spans="1:18">
      <c r="A2702" t="s">
        <v>2083</v>
      </c>
      <c r="B2702" t="s">
        <v>2082</v>
      </c>
      <c r="D2702">
        <v>2021</v>
      </c>
      <c r="E2702" t="s">
        <v>2212</v>
      </c>
      <c r="F2702" t="s">
        <v>2301</v>
      </c>
      <c r="G2702">
        <v>-31.81131371</v>
      </c>
      <c r="H2702">
        <v>115.71726099999999</v>
      </c>
      <c r="I2702" t="s">
        <v>2332</v>
      </c>
      <c r="J2702" t="s">
        <v>2214</v>
      </c>
      <c r="K2702">
        <v>15</v>
      </c>
      <c r="L2702">
        <v>20</v>
      </c>
      <c r="N2702">
        <v>5</v>
      </c>
      <c r="O2702">
        <v>1.7181999999999999</v>
      </c>
      <c r="R2702">
        <v>0.1043</v>
      </c>
    </row>
    <row r="2703" spans="1:18">
      <c r="A2703" t="s">
        <v>2083</v>
      </c>
      <c r="B2703" t="s">
        <v>2082</v>
      </c>
      <c r="D2703">
        <v>2021</v>
      </c>
      <c r="E2703" t="s">
        <v>2212</v>
      </c>
      <c r="F2703" t="s">
        <v>2301</v>
      </c>
      <c r="G2703">
        <v>-31.81131371</v>
      </c>
      <c r="H2703">
        <v>115.71726099999999</v>
      </c>
      <c r="I2703" t="s">
        <v>2332</v>
      </c>
      <c r="J2703" t="s">
        <v>2214</v>
      </c>
      <c r="K2703">
        <v>20</v>
      </c>
      <c r="L2703">
        <v>25</v>
      </c>
      <c r="N2703">
        <v>5</v>
      </c>
      <c r="O2703">
        <v>1.3779999999999999</v>
      </c>
      <c r="R2703">
        <v>0.1812</v>
      </c>
    </row>
    <row r="2704" spans="1:18">
      <c r="A2704" t="s">
        <v>2083</v>
      </c>
      <c r="B2704" t="s">
        <v>2082</v>
      </c>
      <c r="D2704">
        <v>2021</v>
      </c>
      <c r="E2704" t="s">
        <v>2212</v>
      </c>
      <c r="F2704" t="s">
        <v>2301</v>
      </c>
      <c r="G2704">
        <v>-31.81131371</v>
      </c>
      <c r="H2704">
        <v>115.71726099999999</v>
      </c>
      <c r="I2704" t="s">
        <v>2332</v>
      </c>
      <c r="J2704" t="s">
        <v>2214</v>
      </c>
      <c r="K2704">
        <v>25</v>
      </c>
      <c r="L2704">
        <v>30</v>
      </c>
      <c r="N2704">
        <v>5</v>
      </c>
      <c r="O2704">
        <v>1.3528</v>
      </c>
      <c r="R2704">
        <v>0.15770000000000001</v>
      </c>
    </row>
    <row r="2705" spans="1:18">
      <c r="A2705" t="s">
        <v>2083</v>
      </c>
      <c r="B2705" t="s">
        <v>2082</v>
      </c>
      <c r="D2705">
        <v>2021</v>
      </c>
      <c r="E2705" t="s">
        <v>2212</v>
      </c>
      <c r="F2705" t="s">
        <v>2301</v>
      </c>
      <c r="G2705">
        <v>-31.81131371</v>
      </c>
      <c r="H2705">
        <v>115.71726099999999</v>
      </c>
      <c r="I2705" t="s">
        <v>2332</v>
      </c>
      <c r="J2705" t="s">
        <v>2214</v>
      </c>
      <c r="K2705">
        <v>30</v>
      </c>
      <c r="L2705">
        <v>40</v>
      </c>
      <c r="N2705">
        <v>10</v>
      </c>
      <c r="O2705">
        <v>1.4643999999999999</v>
      </c>
      <c r="R2705">
        <v>5.5599999999999997E-2</v>
      </c>
    </row>
    <row r="2706" spans="1:18">
      <c r="A2706" t="s">
        <v>2083</v>
      </c>
      <c r="B2706" t="s">
        <v>2082</v>
      </c>
      <c r="D2706">
        <v>2021</v>
      </c>
      <c r="E2706" t="s">
        <v>2212</v>
      </c>
      <c r="F2706" t="s">
        <v>2301</v>
      </c>
      <c r="G2706">
        <v>-31.81131371</v>
      </c>
      <c r="H2706">
        <v>115.71726099999999</v>
      </c>
      <c r="I2706" t="s">
        <v>2332</v>
      </c>
      <c r="J2706" t="s">
        <v>2214</v>
      </c>
      <c r="K2706">
        <v>40</v>
      </c>
      <c r="L2706">
        <v>50</v>
      </c>
      <c r="N2706">
        <v>10</v>
      </c>
      <c r="O2706">
        <v>1.6046</v>
      </c>
      <c r="R2706">
        <v>5.3499999999999999E-2</v>
      </c>
    </row>
    <row r="2707" spans="1:18">
      <c r="A2707" t="s">
        <v>2083</v>
      </c>
      <c r="B2707" t="s">
        <v>2082</v>
      </c>
      <c r="D2707">
        <v>2021</v>
      </c>
      <c r="E2707" t="s">
        <v>2212</v>
      </c>
      <c r="F2707" t="s">
        <v>2301</v>
      </c>
      <c r="G2707">
        <v>-31.81131371</v>
      </c>
      <c r="H2707">
        <v>115.71726099999999</v>
      </c>
      <c r="I2707" t="s">
        <v>2332</v>
      </c>
      <c r="J2707" t="s">
        <v>2214</v>
      </c>
      <c r="K2707">
        <v>50</v>
      </c>
      <c r="L2707">
        <v>60</v>
      </c>
      <c r="N2707">
        <v>10</v>
      </c>
      <c r="O2707">
        <v>1.4034</v>
      </c>
      <c r="R2707">
        <v>5.0500000000000003E-2</v>
      </c>
    </row>
    <row r="2708" spans="1:18">
      <c r="A2708" t="s">
        <v>2083</v>
      </c>
      <c r="B2708" t="s">
        <v>2082</v>
      </c>
      <c r="D2708">
        <v>2021</v>
      </c>
      <c r="E2708" t="s">
        <v>2212</v>
      </c>
      <c r="F2708" t="s">
        <v>2301</v>
      </c>
      <c r="G2708">
        <v>-31.81131371</v>
      </c>
      <c r="H2708">
        <v>115.71726099999999</v>
      </c>
      <c r="I2708" t="s">
        <v>2332</v>
      </c>
      <c r="J2708" t="s">
        <v>2214</v>
      </c>
      <c r="K2708">
        <v>60</v>
      </c>
      <c r="L2708">
        <v>70</v>
      </c>
      <c r="N2708">
        <v>10</v>
      </c>
      <c r="O2708">
        <v>1.2822</v>
      </c>
      <c r="R2708">
        <v>0.1162</v>
      </c>
    </row>
    <row r="2709" spans="1:18">
      <c r="A2709" t="s">
        <v>2083</v>
      </c>
      <c r="B2709" t="s">
        <v>2082</v>
      </c>
      <c r="D2709">
        <v>2021</v>
      </c>
      <c r="E2709" t="s">
        <v>2212</v>
      </c>
      <c r="F2709" t="s">
        <v>2301</v>
      </c>
      <c r="G2709">
        <v>-31.81131371</v>
      </c>
      <c r="H2709">
        <v>115.71726099999999</v>
      </c>
      <c r="I2709" t="s">
        <v>2332</v>
      </c>
      <c r="J2709" t="s">
        <v>2214</v>
      </c>
      <c r="K2709">
        <v>70</v>
      </c>
      <c r="L2709">
        <v>80</v>
      </c>
      <c r="N2709">
        <v>10</v>
      </c>
      <c r="O2709">
        <v>1.5147999999999999</v>
      </c>
      <c r="R2709">
        <v>2.9700000000000001E-2</v>
      </c>
    </row>
    <row r="2710" spans="1:18">
      <c r="A2710" t="s">
        <v>2083</v>
      </c>
      <c r="B2710" t="s">
        <v>2082</v>
      </c>
      <c r="D2710">
        <v>2021</v>
      </c>
      <c r="E2710" t="s">
        <v>2212</v>
      </c>
      <c r="F2710" t="s">
        <v>2301</v>
      </c>
      <c r="G2710">
        <v>-31.81131371</v>
      </c>
      <c r="H2710">
        <v>115.71726099999999</v>
      </c>
      <c r="I2710" t="s">
        <v>2332</v>
      </c>
      <c r="J2710" t="s">
        <v>2214</v>
      </c>
      <c r="K2710">
        <v>80</v>
      </c>
      <c r="L2710">
        <v>90</v>
      </c>
      <c r="N2710">
        <v>10</v>
      </c>
      <c r="O2710">
        <v>1.3004</v>
      </c>
      <c r="R2710">
        <v>3.6200000000000003E-2</v>
      </c>
    </row>
    <row r="2711" spans="1:18">
      <c r="A2711" t="s">
        <v>2083</v>
      </c>
      <c r="B2711" t="s">
        <v>2082</v>
      </c>
      <c r="D2711">
        <v>2021</v>
      </c>
      <c r="E2711" t="s">
        <v>2212</v>
      </c>
      <c r="F2711" t="s">
        <v>2301</v>
      </c>
      <c r="G2711">
        <v>-31.81147095</v>
      </c>
      <c r="H2711">
        <v>115.7167786</v>
      </c>
      <c r="I2711" t="s">
        <v>2332</v>
      </c>
      <c r="J2711" t="s">
        <v>2213</v>
      </c>
      <c r="K2711">
        <v>0</v>
      </c>
      <c r="L2711">
        <v>1</v>
      </c>
      <c r="N2711">
        <v>1</v>
      </c>
      <c r="O2711">
        <v>1.8122</v>
      </c>
      <c r="R2711">
        <v>0.1565</v>
      </c>
    </row>
    <row r="2712" spans="1:18">
      <c r="A2712" t="s">
        <v>2083</v>
      </c>
      <c r="B2712" t="s">
        <v>2082</v>
      </c>
      <c r="D2712">
        <v>2021</v>
      </c>
      <c r="E2712" t="s">
        <v>2212</v>
      </c>
      <c r="F2712" t="s">
        <v>2301</v>
      </c>
      <c r="G2712">
        <v>-31.81147095</v>
      </c>
      <c r="H2712">
        <v>115.7167786</v>
      </c>
      <c r="I2712" t="s">
        <v>2332</v>
      </c>
      <c r="J2712" t="s">
        <v>2213</v>
      </c>
      <c r="K2712">
        <v>1</v>
      </c>
      <c r="L2712">
        <v>5</v>
      </c>
      <c r="N2712">
        <v>4</v>
      </c>
      <c r="O2712">
        <v>1.2823</v>
      </c>
      <c r="R2712">
        <v>0.1535</v>
      </c>
    </row>
    <row r="2713" spans="1:18">
      <c r="A2713" t="s">
        <v>2083</v>
      </c>
      <c r="B2713" t="s">
        <v>2082</v>
      </c>
      <c r="D2713">
        <v>2021</v>
      </c>
      <c r="E2713" t="s">
        <v>2212</v>
      </c>
      <c r="F2713" t="s">
        <v>2301</v>
      </c>
      <c r="G2713">
        <v>-31.81147095</v>
      </c>
      <c r="H2713">
        <v>115.7167786</v>
      </c>
      <c r="I2713" t="s">
        <v>2332</v>
      </c>
      <c r="J2713" t="s">
        <v>2213</v>
      </c>
      <c r="K2713">
        <v>5</v>
      </c>
      <c r="L2713">
        <v>10</v>
      </c>
      <c r="N2713">
        <v>5</v>
      </c>
      <c r="O2713">
        <v>1.2103999999999999</v>
      </c>
      <c r="R2713">
        <v>0.35310000000000002</v>
      </c>
    </row>
    <row r="2714" spans="1:18">
      <c r="A2714" t="s">
        <v>2083</v>
      </c>
      <c r="B2714" t="s">
        <v>2082</v>
      </c>
      <c r="D2714">
        <v>2021</v>
      </c>
      <c r="E2714" t="s">
        <v>2212</v>
      </c>
      <c r="F2714" t="s">
        <v>2301</v>
      </c>
      <c r="G2714">
        <v>-31.81147095</v>
      </c>
      <c r="H2714">
        <v>115.7167786</v>
      </c>
      <c r="I2714" t="s">
        <v>2332</v>
      </c>
      <c r="J2714" t="s">
        <v>2213</v>
      </c>
      <c r="K2714">
        <v>10</v>
      </c>
      <c r="L2714">
        <v>15</v>
      </c>
      <c r="N2714">
        <v>5</v>
      </c>
      <c r="O2714">
        <v>1.1823999999999999</v>
      </c>
      <c r="R2714">
        <v>7.7100000000000002E-2</v>
      </c>
    </row>
    <row r="2715" spans="1:18">
      <c r="A2715" t="s">
        <v>2083</v>
      </c>
      <c r="B2715" t="s">
        <v>2082</v>
      </c>
      <c r="D2715">
        <v>2021</v>
      </c>
      <c r="E2715" t="s">
        <v>2212</v>
      </c>
      <c r="F2715" t="s">
        <v>2301</v>
      </c>
      <c r="G2715">
        <v>-31.81147095</v>
      </c>
      <c r="H2715">
        <v>115.7167786</v>
      </c>
      <c r="I2715" t="s">
        <v>2332</v>
      </c>
      <c r="J2715" t="s">
        <v>2213</v>
      </c>
      <c r="K2715">
        <v>15</v>
      </c>
      <c r="L2715">
        <v>20</v>
      </c>
      <c r="N2715">
        <v>5</v>
      </c>
      <c r="O2715">
        <v>1.1357999999999999</v>
      </c>
      <c r="R2715">
        <v>0.25800000000000001</v>
      </c>
    </row>
    <row r="2716" spans="1:18">
      <c r="A2716" t="s">
        <v>2083</v>
      </c>
      <c r="B2716" t="s">
        <v>2082</v>
      </c>
      <c r="D2716">
        <v>2021</v>
      </c>
      <c r="E2716" t="s">
        <v>2212</v>
      </c>
      <c r="F2716" t="s">
        <v>2301</v>
      </c>
      <c r="G2716">
        <v>-31.81147095</v>
      </c>
      <c r="H2716">
        <v>115.7167786</v>
      </c>
      <c r="I2716" t="s">
        <v>2332</v>
      </c>
      <c r="J2716" t="s">
        <v>2213</v>
      </c>
      <c r="K2716">
        <v>20</v>
      </c>
      <c r="L2716">
        <v>25</v>
      </c>
      <c r="N2716">
        <v>5</v>
      </c>
      <c r="O2716">
        <v>1.4630000000000001</v>
      </c>
      <c r="R2716">
        <v>5.2699999999999997E-2</v>
      </c>
    </row>
    <row r="2717" spans="1:18">
      <c r="A2717" t="s">
        <v>2083</v>
      </c>
      <c r="B2717" t="s">
        <v>2082</v>
      </c>
      <c r="D2717">
        <v>2021</v>
      </c>
      <c r="E2717" t="s">
        <v>2212</v>
      </c>
      <c r="F2717" t="s">
        <v>2301</v>
      </c>
      <c r="G2717">
        <v>-31.81147095</v>
      </c>
      <c r="H2717">
        <v>115.7167786</v>
      </c>
      <c r="I2717" t="s">
        <v>2332</v>
      </c>
      <c r="J2717" t="s">
        <v>2213</v>
      </c>
      <c r="K2717">
        <v>25</v>
      </c>
      <c r="L2717">
        <v>30</v>
      </c>
      <c r="N2717">
        <v>5</v>
      </c>
      <c r="O2717">
        <v>1.1234999999999999</v>
      </c>
      <c r="R2717">
        <v>0.52990000000000004</v>
      </c>
    </row>
    <row r="2718" spans="1:18">
      <c r="A2718" t="s">
        <v>2083</v>
      </c>
      <c r="B2718" t="s">
        <v>2082</v>
      </c>
      <c r="D2718">
        <v>2021</v>
      </c>
      <c r="E2718" t="s">
        <v>2212</v>
      </c>
      <c r="F2718" t="s">
        <v>2301</v>
      </c>
      <c r="G2718">
        <v>-31.81147095</v>
      </c>
      <c r="H2718">
        <v>115.7167786</v>
      </c>
      <c r="I2718" t="s">
        <v>2332</v>
      </c>
      <c r="J2718" t="s">
        <v>2213</v>
      </c>
      <c r="K2718">
        <v>30</v>
      </c>
      <c r="L2718">
        <v>40</v>
      </c>
      <c r="N2718">
        <v>10</v>
      </c>
      <c r="O2718">
        <v>1.1604000000000001</v>
      </c>
      <c r="R2718">
        <v>0.56010000000000004</v>
      </c>
    </row>
    <row r="2719" spans="1:18">
      <c r="A2719" t="s">
        <v>2083</v>
      </c>
      <c r="B2719" t="s">
        <v>2082</v>
      </c>
      <c r="D2719">
        <v>2021</v>
      </c>
      <c r="E2719" t="s">
        <v>2212</v>
      </c>
      <c r="F2719" t="s">
        <v>2301</v>
      </c>
      <c r="G2719">
        <v>-31.81147095</v>
      </c>
      <c r="H2719">
        <v>115.7167786</v>
      </c>
      <c r="I2719" t="s">
        <v>2332</v>
      </c>
      <c r="J2719" t="s">
        <v>2213</v>
      </c>
      <c r="K2719">
        <v>40</v>
      </c>
      <c r="L2719">
        <v>50</v>
      </c>
      <c r="N2719">
        <v>10</v>
      </c>
      <c r="O2719">
        <v>1.3869</v>
      </c>
      <c r="R2719">
        <v>8.4400000000000003E-2</v>
      </c>
    </row>
    <row r="2720" spans="1:18">
      <c r="A2720" t="s">
        <v>2083</v>
      </c>
      <c r="B2720" t="s">
        <v>2082</v>
      </c>
      <c r="D2720">
        <v>2021</v>
      </c>
      <c r="E2720" t="s">
        <v>2212</v>
      </c>
      <c r="F2720" t="s">
        <v>2301</v>
      </c>
      <c r="G2720">
        <v>-31.81147095</v>
      </c>
      <c r="H2720">
        <v>115.7167786</v>
      </c>
      <c r="I2720" t="s">
        <v>2332</v>
      </c>
      <c r="J2720" t="s">
        <v>2213</v>
      </c>
      <c r="K2720">
        <v>50</v>
      </c>
      <c r="L2720">
        <v>60</v>
      </c>
      <c r="N2720">
        <v>10</v>
      </c>
      <c r="O2720">
        <v>1.3282</v>
      </c>
      <c r="R2720">
        <v>0.16789999999999999</v>
      </c>
    </row>
    <row r="2721" spans="1:18">
      <c r="A2721" t="s">
        <v>2083</v>
      </c>
      <c r="B2721" t="s">
        <v>2082</v>
      </c>
      <c r="D2721">
        <v>2021</v>
      </c>
      <c r="E2721" t="s">
        <v>2212</v>
      </c>
      <c r="F2721" t="s">
        <v>2301</v>
      </c>
      <c r="G2721">
        <v>-31.81147095</v>
      </c>
      <c r="H2721">
        <v>115.7167786</v>
      </c>
      <c r="I2721" t="s">
        <v>2332</v>
      </c>
      <c r="J2721" t="s">
        <v>2213</v>
      </c>
      <c r="K2721">
        <v>60</v>
      </c>
      <c r="L2721">
        <v>70</v>
      </c>
      <c r="N2721">
        <v>10</v>
      </c>
      <c r="O2721">
        <v>1.2938000000000001</v>
      </c>
      <c r="R2721">
        <v>9.0399999999999994E-2</v>
      </c>
    </row>
    <row r="2722" spans="1:18">
      <c r="A2722" t="s">
        <v>2083</v>
      </c>
      <c r="B2722" t="s">
        <v>2082</v>
      </c>
      <c r="D2722">
        <v>2021</v>
      </c>
      <c r="E2722" t="s">
        <v>2212</v>
      </c>
      <c r="F2722" t="s">
        <v>2301</v>
      </c>
      <c r="G2722">
        <v>-31.81147095</v>
      </c>
      <c r="H2722">
        <v>115.7167786</v>
      </c>
      <c r="I2722" t="s">
        <v>2332</v>
      </c>
      <c r="J2722" t="s">
        <v>2213</v>
      </c>
      <c r="K2722">
        <v>70</v>
      </c>
      <c r="L2722">
        <v>80</v>
      </c>
      <c r="N2722">
        <v>10</v>
      </c>
      <c r="O2722">
        <v>1.4345000000000001</v>
      </c>
      <c r="R2722">
        <v>6.3600000000000004E-2</v>
      </c>
    </row>
    <row r="2723" spans="1:18">
      <c r="A2723" t="s">
        <v>2083</v>
      </c>
      <c r="B2723" t="s">
        <v>2082</v>
      </c>
      <c r="D2723">
        <v>2021</v>
      </c>
      <c r="E2723" t="s">
        <v>2212</v>
      </c>
      <c r="F2723" t="s">
        <v>2301</v>
      </c>
      <c r="G2723">
        <v>-31.811571969999999</v>
      </c>
      <c r="H2723">
        <v>115.7162716</v>
      </c>
      <c r="I2723" t="s">
        <v>2332</v>
      </c>
      <c r="J2723" t="s">
        <v>2211</v>
      </c>
      <c r="K2723">
        <v>0</v>
      </c>
      <c r="L2723">
        <v>1</v>
      </c>
      <c r="N2723">
        <v>1</v>
      </c>
      <c r="O2723">
        <v>1.2486999999999999</v>
      </c>
      <c r="R2723">
        <v>7.7399999999999997E-2</v>
      </c>
    </row>
    <row r="2724" spans="1:18">
      <c r="A2724" t="s">
        <v>2083</v>
      </c>
      <c r="B2724" t="s">
        <v>2082</v>
      </c>
      <c r="D2724">
        <v>2021</v>
      </c>
      <c r="E2724" t="s">
        <v>2212</v>
      </c>
      <c r="F2724" t="s">
        <v>2301</v>
      </c>
      <c r="G2724">
        <v>-31.811571969999999</v>
      </c>
      <c r="H2724">
        <v>115.7162716</v>
      </c>
      <c r="I2724" t="s">
        <v>2332</v>
      </c>
      <c r="J2724" t="s">
        <v>2211</v>
      </c>
      <c r="K2724">
        <v>1</v>
      </c>
      <c r="L2724">
        <v>5</v>
      </c>
      <c r="N2724">
        <v>4</v>
      </c>
      <c r="O2724">
        <v>1.0853999999999999</v>
      </c>
      <c r="R2724">
        <v>0.10059999999999999</v>
      </c>
    </row>
    <row r="2725" spans="1:18">
      <c r="A2725" t="s">
        <v>2083</v>
      </c>
      <c r="B2725" t="s">
        <v>2082</v>
      </c>
      <c r="D2725">
        <v>2021</v>
      </c>
      <c r="E2725" t="s">
        <v>2212</v>
      </c>
      <c r="F2725" t="s">
        <v>2301</v>
      </c>
      <c r="G2725">
        <v>-31.811571969999999</v>
      </c>
      <c r="H2725">
        <v>115.7162716</v>
      </c>
      <c r="I2725" t="s">
        <v>2332</v>
      </c>
      <c r="J2725" t="s">
        <v>2211</v>
      </c>
      <c r="K2725">
        <v>5</v>
      </c>
      <c r="L2725">
        <v>10</v>
      </c>
      <c r="N2725">
        <v>5</v>
      </c>
      <c r="O2725">
        <v>1.1265000000000001</v>
      </c>
      <c r="R2725">
        <v>6.0499999999999998E-2</v>
      </c>
    </row>
    <row r="2726" spans="1:18">
      <c r="A2726" t="s">
        <v>2083</v>
      </c>
      <c r="B2726" t="s">
        <v>2082</v>
      </c>
      <c r="D2726">
        <v>2021</v>
      </c>
      <c r="E2726" t="s">
        <v>2212</v>
      </c>
      <c r="F2726" t="s">
        <v>2301</v>
      </c>
      <c r="G2726">
        <v>-31.811571969999999</v>
      </c>
      <c r="H2726">
        <v>115.7162716</v>
      </c>
      <c r="I2726" t="s">
        <v>2332</v>
      </c>
      <c r="J2726" t="s">
        <v>2211</v>
      </c>
      <c r="K2726">
        <v>10</v>
      </c>
      <c r="L2726">
        <v>15</v>
      </c>
      <c r="N2726">
        <v>5</v>
      </c>
      <c r="O2726">
        <v>1.3162</v>
      </c>
      <c r="R2726">
        <v>0.214</v>
      </c>
    </row>
    <row r="2727" spans="1:18">
      <c r="A2727" t="s">
        <v>2083</v>
      </c>
      <c r="B2727" t="s">
        <v>2082</v>
      </c>
      <c r="D2727">
        <v>2021</v>
      </c>
      <c r="E2727" t="s">
        <v>2212</v>
      </c>
      <c r="F2727" t="s">
        <v>2301</v>
      </c>
      <c r="G2727">
        <v>-31.811571969999999</v>
      </c>
      <c r="H2727">
        <v>115.7162716</v>
      </c>
      <c r="I2727" t="s">
        <v>2332</v>
      </c>
      <c r="J2727" t="s">
        <v>2211</v>
      </c>
      <c r="K2727">
        <v>15</v>
      </c>
      <c r="L2727">
        <v>20</v>
      </c>
      <c r="N2727">
        <v>5</v>
      </c>
      <c r="O2727">
        <v>1.2347999999999999</v>
      </c>
      <c r="R2727">
        <v>6.0999999999999999E-2</v>
      </c>
    </row>
    <row r="2728" spans="1:18">
      <c r="A2728" t="s">
        <v>2083</v>
      </c>
      <c r="B2728" t="s">
        <v>2082</v>
      </c>
      <c r="D2728">
        <v>2021</v>
      </c>
      <c r="E2728" t="s">
        <v>2212</v>
      </c>
      <c r="F2728" t="s">
        <v>2301</v>
      </c>
      <c r="G2728">
        <v>-31.811571969999999</v>
      </c>
      <c r="H2728">
        <v>115.7162716</v>
      </c>
      <c r="I2728" t="s">
        <v>2332</v>
      </c>
      <c r="J2728" t="s">
        <v>2211</v>
      </c>
      <c r="K2728">
        <v>20</v>
      </c>
      <c r="L2728">
        <v>25</v>
      </c>
      <c r="N2728">
        <v>5</v>
      </c>
      <c r="O2728">
        <v>1.2083999999999999</v>
      </c>
      <c r="R2728">
        <v>1.0216000000000001</v>
      </c>
    </row>
    <row r="2729" spans="1:18">
      <c r="A2729" t="s">
        <v>2083</v>
      </c>
      <c r="B2729" t="s">
        <v>2082</v>
      </c>
      <c r="D2729">
        <v>2021</v>
      </c>
      <c r="E2729" t="s">
        <v>2212</v>
      </c>
      <c r="F2729" t="s">
        <v>2301</v>
      </c>
      <c r="G2729">
        <v>-31.811571969999999</v>
      </c>
      <c r="H2729">
        <v>115.7162716</v>
      </c>
      <c r="I2729" t="s">
        <v>2332</v>
      </c>
      <c r="J2729" t="s">
        <v>2211</v>
      </c>
      <c r="K2729">
        <v>25</v>
      </c>
      <c r="L2729">
        <v>30</v>
      </c>
      <c r="N2729">
        <v>5</v>
      </c>
      <c r="O2729">
        <v>1.2228000000000001</v>
      </c>
      <c r="R2729">
        <v>6.7699999999999996E-2</v>
      </c>
    </row>
    <row r="2730" spans="1:18">
      <c r="A2730" t="s">
        <v>2083</v>
      </c>
      <c r="B2730" t="s">
        <v>2082</v>
      </c>
      <c r="D2730">
        <v>2021</v>
      </c>
      <c r="E2730" t="s">
        <v>2212</v>
      </c>
      <c r="F2730" t="s">
        <v>2301</v>
      </c>
      <c r="G2730">
        <v>-31.811571969999999</v>
      </c>
      <c r="H2730">
        <v>115.7162716</v>
      </c>
      <c r="I2730" t="s">
        <v>2332</v>
      </c>
      <c r="J2730" t="s">
        <v>2211</v>
      </c>
      <c r="K2730">
        <v>30</v>
      </c>
      <c r="L2730">
        <v>40</v>
      </c>
      <c r="N2730">
        <v>10</v>
      </c>
      <c r="O2730">
        <v>1.3386</v>
      </c>
      <c r="R2730">
        <v>0.23369999999999999</v>
      </c>
    </row>
    <row r="2731" spans="1:18">
      <c r="A2731" t="s">
        <v>2083</v>
      </c>
      <c r="B2731" t="s">
        <v>2082</v>
      </c>
      <c r="D2731">
        <v>2021</v>
      </c>
      <c r="E2731" t="s">
        <v>2212</v>
      </c>
      <c r="F2731" t="s">
        <v>2301</v>
      </c>
      <c r="G2731">
        <v>-31.811571969999999</v>
      </c>
      <c r="H2731">
        <v>115.7162716</v>
      </c>
      <c r="I2731" t="s">
        <v>2332</v>
      </c>
      <c r="J2731" t="s">
        <v>2211</v>
      </c>
      <c r="K2731">
        <v>40</v>
      </c>
      <c r="L2731">
        <v>50</v>
      </c>
      <c r="N2731">
        <v>10</v>
      </c>
      <c r="O2731">
        <v>1.5295000000000001</v>
      </c>
      <c r="R2731">
        <v>8.4099999999999994E-2</v>
      </c>
    </row>
    <row r="2732" spans="1:18">
      <c r="A2732" t="s">
        <v>2083</v>
      </c>
      <c r="B2732" t="s">
        <v>2082</v>
      </c>
      <c r="D2732">
        <v>2021</v>
      </c>
      <c r="E2732" t="s">
        <v>2212</v>
      </c>
      <c r="F2732" t="s">
        <v>2301</v>
      </c>
      <c r="G2732">
        <v>-31.811571969999999</v>
      </c>
      <c r="H2732">
        <v>115.7162716</v>
      </c>
      <c r="I2732" t="s">
        <v>2332</v>
      </c>
      <c r="J2732" t="s">
        <v>2211</v>
      </c>
      <c r="K2732">
        <v>50</v>
      </c>
      <c r="L2732">
        <v>60</v>
      </c>
      <c r="N2732">
        <v>10</v>
      </c>
      <c r="O2732">
        <v>1.2152000000000001</v>
      </c>
      <c r="R2732">
        <v>0.25269999999999998</v>
      </c>
    </row>
    <row r="2733" spans="1:18">
      <c r="A2733" t="s">
        <v>2083</v>
      </c>
      <c r="B2733" t="s">
        <v>2082</v>
      </c>
      <c r="D2733">
        <v>2021</v>
      </c>
      <c r="E2733" t="s">
        <v>2212</v>
      </c>
      <c r="F2733" t="s">
        <v>2301</v>
      </c>
      <c r="G2733">
        <v>-31.811571969999999</v>
      </c>
      <c r="H2733">
        <v>115.7162716</v>
      </c>
      <c r="I2733" t="s">
        <v>2332</v>
      </c>
      <c r="J2733" t="s">
        <v>2211</v>
      </c>
      <c r="K2733">
        <v>60</v>
      </c>
      <c r="L2733">
        <v>70</v>
      </c>
      <c r="N2733">
        <v>10</v>
      </c>
      <c r="O2733">
        <v>1.3006</v>
      </c>
      <c r="R2733">
        <v>0.1285</v>
      </c>
    </row>
    <row r="2734" spans="1:18">
      <c r="A2734" t="s">
        <v>2083</v>
      </c>
      <c r="B2734" t="s">
        <v>2082</v>
      </c>
      <c r="D2734">
        <v>2021</v>
      </c>
      <c r="E2734" t="s">
        <v>2212</v>
      </c>
      <c r="F2734" t="s">
        <v>2301</v>
      </c>
      <c r="G2734">
        <v>-31.811571969999999</v>
      </c>
      <c r="H2734">
        <v>115.7162716</v>
      </c>
      <c r="I2734" t="s">
        <v>2332</v>
      </c>
      <c r="J2734" t="s">
        <v>2211</v>
      </c>
      <c r="K2734">
        <v>70</v>
      </c>
      <c r="L2734">
        <v>80</v>
      </c>
      <c r="N2734">
        <v>10</v>
      </c>
      <c r="O2734">
        <v>1.2447999999999999</v>
      </c>
      <c r="R2734">
        <v>0.15240000000000001</v>
      </c>
    </row>
    <row r="2735" spans="1:18">
      <c r="A2735" t="s">
        <v>2083</v>
      </c>
      <c r="B2735" t="s">
        <v>2082</v>
      </c>
      <c r="D2735">
        <v>2021</v>
      </c>
      <c r="E2735" t="s">
        <v>2212</v>
      </c>
      <c r="F2735" t="s">
        <v>2301</v>
      </c>
      <c r="G2735">
        <v>-31.811571969999999</v>
      </c>
      <c r="H2735">
        <v>115.7162716</v>
      </c>
      <c r="I2735" t="s">
        <v>2332</v>
      </c>
      <c r="J2735" t="s">
        <v>2211</v>
      </c>
      <c r="K2735">
        <v>80</v>
      </c>
      <c r="L2735">
        <v>90</v>
      </c>
      <c r="N2735">
        <v>10</v>
      </c>
      <c r="O2735">
        <v>1.3512</v>
      </c>
      <c r="R2735">
        <v>4.6100000000000002E-2</v>
      </c>
    </row>
    <row r="2736" spans="1:18">
      <c r="A2736" t="s">
        <v>2083</v>
      </c>
      <c r="B2736" t="s">
        <v>2082</v>
      </c>
      <c r="D2736">
        <v>2021</v>
      </c>
      <c r="E2736" t="s">
        <v>2208</v>
      </c>
      <c r="F2736" t="s">
        <v>2301</v>
      </c>
      <c r="G2736">
        <v>-34.009269439999997</v>
      </c>
      <c r="H2736">
        <v>151.18803059999999</v>
      </c>
      <c r="I2736" t="s">
        <v>2332</v>
      </c>
      <c r="J2736" t="s">
        <v>2210</v>
      </c>
      <c r="K2736">
        <v>0</v>
      </c>
      <c r="L2736">
        <v>1</v>
      </c>
      <c r="N2736">
        <v>1</v>
      </c>
      <c r="O2736">
        <v>0.57809999999999995</v>
      </c>
      <c r="R2736">
        <v>0.82369999999999999</v>
      </c>
    </row>
    <row r="2737" spans="1:18">
      <c r="A2737" t="s">
        <v>2083</v>
      </c>
      <c r="B2737" t="s">
        <v>2082</v>
      </c>
      <c r="D2737">
        <v>2021</v>
      </c>
      <c r="E2737" t="s">
        <v>2208</v>
      </c>
      <c r="F2737" t="s">
        <v>2301</v>
      </c>
      <c r="G2737">
        <v>-34.009269439999997</v>
      </c>
      <c r="H2737">
        <v>151.18803059999999</v>
      </c>
      <c r="I2737" t="s">
        <v>2332</v>
      </c>
      <c r="J2737" t="s">
        <v>2210</v>
      </c>
      <c r="K2737">
        <v>1</v>
      </c>
      <c r="L2737">
        <v>5</v>
      </c>
      <c r="N2737">
        <v>4</v>
      </c>
      <c r="O2737">
        <v>1.1447000000000001</v>
      </c>
      <c r="R2737">
        <v>0.95630000000000004</v>
      </c>
    </row>
    <row r="2738" spans="1:18">
      <c r="A2738" t="s">
        <v>2083</v>
      </c>
      <c r="B2738" t="s">
        <v>2082</v>
      </c>
      <c r="D2738">
        <v>2021</v>
      </c>
      <c r="E2738" t="s">
        <v>2208</v>
      </c>
      <c r="F2738" t="s">
        <v>2301</v>
      </c>
      <c r="G2738">
        <v>-34.009269439999997</v>
      </c>
      <c r="H2738">
        <v>151.18803059999999</v>
      </c>
      <c r="I2738" t="s">
        <v>2332</v>
      </c>
      <c r="J2738" t="s">
        <v>2210</v>
      </c>
      <c r="K2738">
        <v>5</v>
      </c>
      <c r="L2738">
        <v>10</v>
      </c>
      <c r="N2738">
        <v>5</v>
      </c>
      <c r="O2738">
        <v>1.306</v>
      </c>
      <c r="R2738">
        <v>0.33090000000000003</v>
      </c>
    </row>
    <row r="2739" spans="1:18">
      <c r="A2739" t="s">
        <v>2083</v>
      </c>
      <c r="B2739" t="s">
        <v>2082</v>
      </c>
      <c r="D2739">
        <v>2021</v>
      </c>
      <c r="E2739" t="s">
        <v>2208</v>
      </c>
      <c r="F2739" t="s">
        <v>2301</v>
      </c>
      <c r="G2739">
        <v>-34.009269439999997</v>
      </c>
      <c r="H2739">
        <v>151.18803059999999</v>
      </c>
      <c r="I2739" t="s">
        <v>2332</v>
      </c>
      <c r="J2739" t="s">
        <v>2210</v>
      </c>
      <c r="K2739">
        <v>10</v>
      </c>
      <c r="L2739">
        <v>15</v>
      </c>
      <c r="N2739">
        <v>5</v>
      </c>
      <c r="O2739">
        <v>1.2465999999999999</v>
      </c>
      <c r="R2739">
        <v>0.6452</v>
      </c>
    </row>
    <row r="2740" spans="1:18">
      <c r="A2740" t="s">
        <v>2083</v>
      </c>
      <c r="B2740" t="s">
        <v>2082</v>
      </c>
      <c r="D2740">
        <v>2021</v>
      </c>
      <c r="E2740" t="s">
        <v>2208</v>
      </c>
      <c r="F2740" t="s">
        <v>2301</v>
      </c>
      <c r="G2740">
        <v>-34.009269439999997</v>
      </c>
      <c r="H2740">
        <v>151.18803059999999</v>
      </c>
      <c r="I2740" t="s">
        <v>2332</v>
      </c>
      <c r="J2740" t="s">
        <v>2210</v>
      </c>
      <c r="K2740">
        <v>15</v>
      </c>
      <c r="L2740">
        <v>20</v>
      </c>
      <c r="N2740">
        <v>5</v>
      </c>
      <c r="O2740">
        <v>1.0905</v>
      </c>
      <c r="R2740">
        <v>0.45240000000000002</v>
      </c>
    </row>
    <row r="2741" spans="1:18">
      <c r="A2741" t="s">
        <v>2083</v>
      </c>
      <c r="B2741" t="s">
        <v>2082</v>
      </c>
      <c r="D2741">
        <v>2021</v>
      </c>
      <c r="E2741" t="s">
        <v>2208</v>
      </c>
      <c r="F2741" t="s">
        <v>2301</v>
      </c>
      <c r="G2741">
        <v>-34.009269439999997</v>
      </c>
      <c r="H2741">
        <v>151.18803059999999</v>
      </c>
      <c r="I2741" t="s">
        <v>2332</v>
      </c>
      <c r="J2741" t="s">
        <v>2210</v>
      </c>
      <c r="K2741">
        <v>20</v>
      </c>
      <c r="L2741">
        <v>25</v>
      </c>
      <c r="N2741">
        <v>5</v>
      </c>
      <c r="O2741">
        <v>1.6754</v>
      </c>
      <c r="R2741">
        <v>0.55779999999999996</v>
      </c>
    </row>
    <row r="2742" spans="1:18">
      <c r="A2742" t="s">
        <v>2083</v>
      </c>
      <c r="B2742" t="s">
        <v>2082</v>
      </c>
      <c r="D2742">
        <v>2021</v>
      </c>
      <c r="E2742" t="s">
        <v>2208</v>
      </c>
      <c r="F2742" t="s">
        <v>2301</v>
      </c>
      <c r="G2742">
        <v>-34.009269439999997</v>
      </c>
      <c r="H2742">
        <v>151.18803059999999</v>
      </c>
      <c r="I2742" t="s">
        <v>2332</v>
      </c>
      <c r="J2742" t="s">
        <v>2210</v>
      </c>
      <c r="K2742">
        <v>25</v>
      </c>
      <c r="L2742">
        <v>30</v>
      </c>
      <c r="N2742">
        <v>5</v>
      </c>
      <c r="O2742">
        <v>1.7684</v>
      </c>
      <c r="R2742">
        <v>0.51090000000000002</v>
      </c>
    </row>
    <row r="2743" spans="1:18">
      <c r="A2743" t="s">
        <v>2083</v>
      </c>
      <c r="B2743" t="s">
        <v>2082</v>
      </c>
      <c r="D2743">
        <v>2021</v>
      </c>
      <c r="E2743" t="s">
        <v>2208</v>
      </c>
      <c r="F2743" t="s">
        <v>2301</v>
      </c>
      <c r="G2743">
        <v>-34.009269439999997</v>
      </c>
      <c r="H2743">
        <v>151.18803059999999</v>
      </c>
      <c r="I2743" t="s">
        <v>2332</v>
      </c>
      <c r="J2743" t="s">
        <v>2210</v>
      </c>
      <c r="K2743">
        <v>30</v>
      </c>
      <c r="L2743">
        <v>40</v>
      </c>
      <c r="N2743">
        <v>10</v>
      </c>
      <c r="O2743">
        <v>1.7508999999999999</v>
      </c>
      <c r="R2743">
        <v>0.58160000000000001</v>
      </c>
    </row>
    <row r="2744" spans="1:18">
      <c r="A2744" t="s">
        <v>2083</v>
      </c>
      <c r="B2744" t="s">
        <v>2082</v>
      </c>
      <c r="D2744">
        <v>2021</v>
      </c>
      <c r="E2744" t="s">
        <v>2208</v>
      </c>
      <c r="F2744" t="s">
        <v>2301</v>
      </c>
      <c r="G2744">
        <v>-34.009269439999997</v>
      </c>
      <c r="H2744">
        <v>151.18803059999999</v>
      </c>
      <c r="I2744" t="s">
        <v>2332</v>
      </c>
      <c r="J2744" t="s">
        <v>2210</v>
      </c>
      <c r="K2744">
        <v>40</v>
      </c>
      <c r="L2744">
        <v>50</v>
      </c>
      <c r="N2744">
        <v>10</v>
      </c>
      <c r="O2744">
        <v>1.5186999999999999</v>
      </c>
      <c r="R2744">
        <v>0.6643</v>
      </c>
    </row>
    <row r="2745" spans="1:18">
      <c r="A2745" t="s">
        <v>2083</v>
      </c>
      <c r="B2745" t="s">
        <v>2082</v>
      </c>
      <c r="D2745">
        <v>2021</v>
      </c>
      <c r="E2745" t="s">
        <v>2208</v>
      </c>
      <c r="F2745" t="s">
        <v>2301</v>
      </c>
      <c r="G2745">
        <v>-34.009269439999997</v>
      </c>
      <c r="H2745">
        <v>151.18803059999999</v>
      </c>
      <c r="I2745" t="s">
        <v>2332</v>
      </c>
      <c r="J2745" t="s">
        <v>2210</v>
      </c>
      <c r="K2745">
        <v>50</v>
      </c>
      <c r="L2745">
        <v>60</v>
      </c>
      <c r="N2745">
        <v>10</v>
      </c>
      <c r="O2745">
        <v>1.3297000000000001</v>
      </c>
      <c r="R2745">
        <v>0.45429999999999998</v>
      </c>
    </row>
    <row r="2746" spans="1:18">
      <c r="A2746" t="s">
        <v>2083</v>
      </c>
      <c r="B2746" t="s">
        <v>2082</v>
      </c>
      <c r="D2746">
        <v>2021</v>
      </c>
      <c r="E2746" t="s">
        <v>2208</v>
      </c>
      <c r="F2746" t="s">
        <v>2301</v>
      </c>
      <c r="G2746">
        <v>-34.009421240000002</v>
      </c>
      <c r="H2746">
        <v>151.18825949999999</v>
      </c>
      <c r="I2746" t="s">
        <v>2332</v>
      </c>
      <c r="J2746" t="s">
        <v>2209</v>
      </c>
      <c r="K2746">
        <v>0</v>
      </c>
      <c r="L2746">
        <v>1</v>
      </c>
      <c r="N2746">
        <v>1</v>
      </c>
      <c r="O2746">
        <v>0.69540000000000002</v>
      </c>
      <c r="R2746">
        <v>1.3311999999999999</v>
      </c>
    </row>
    <row r="2747" spans="1:18">
      <c r="A2747" t="s">
        <v>2083</v>
      </c>
      <c r="B2747" t="s">
        <v>2082</v>
      </c>
      <c r="D2747">
        <v>2021</v>
      </c>
      <c r="E2747" t="s">
        <v>2208</v>
      </c>
      <c r="F2747" t="s">
        <v>2301</v>
      </c>
      <c r="G2747">
        <v>-34.009421240000002</v>
      </c>
      <c r="H2747">
        <v>151.18825949999999</v>
      </c>
      <c r="I2747" t="s">
        <v>2332</v>
      </c>
      <c r="J2747" t="s">
        <v>2209</v>
      </c>
      <c r="K2747">
        <v>1</v>
      </c>
      <c r="L2747">
        <v>5</v>
      </c>
      <c r="N2747">
        <v>4</v>
      </c>
      <c r="O2747">
        <v>1.1261000000000001</v>
      </c>
      <c r="R2747">
        <v>0.85729999999999995</v>
      </c>
    </row>
    <row r="2748" spans="1:18">
      <c r="A2748" t="s">
        <v>2083</v>
      </c>
      <c r="B2748" t="s">
        <v>2082</v>
      </c>
      <c r="D2748">
        <v>2021</v>
      </c>
      <c r="E2748" t="s">
        <v>2208</v>
      </c>
      <c r="F2748" t="s">
        <v>2301</v>
      </c>
      <c r="G2748">
        <v>-34.009421240000002</v>
      </c>
      <c r="H2748">
        <v>151.18825949999999</v>
      </c>
      <c r="I2748" t="s">
        <v>2332</v>
      </c>
      <c r="J2748" t="s">
        <v>2209</v>
      </c>
      <c r="K2748">
        <v>5</v>
      </c>
      <c r="L2748">
        <v>10</v>
      </c>
      <c r="N2748">
        <v>5</v>
      </c>
      <c r="O2748">
        <v>1.3467</v>
      </c>
      <c r="R2748">
        <v>0.51229999999999998</v>
      </c>
    </row>
    <row r="2749" spans="1:18">
      <c r="A2749" t="s">
        <v>2083</v>
      </c>
      <c r="B2749" t="s">
        <v>2082</v>
      </c>
      <c r="D2749">
        <v>2021</v>
      </c>
      <c r="E2749" t="s">
        <v>2208</v>
      </c>
      <c r="F2749" t="s">
        <v>2301</v>
      </c>
      <c r="G2749">
        <v>-34.009421240000002</v>
      </c>
      <c r="H2749">
        <v>151.18825949999999</v>
      </c>
      <c r="I2749" t="s">
        <v>2332</v>
      </c>
      <c r="J2749" t="s">
        <v>2209</v>
      </c>
      <c r="K2749">
        <v>10</v>
      </c>
      <c r="L2749">
        <v>15</v>
      </c>
      <c r="N2749">
        <v>5</v>
      </c>
      <c r="O2749">
        <v>1.4174</v>
      </c>
      <c r="R2749">
        <v>1.2202999999999999</v>
      </c>
    </row>
    <row r="2750" spans="1:18">
      <c r="A2750" t="s">
        <v>2083</v>
      </c>
      <c r="B2750" t="s">
        <v>2082</v>
      </c>
      <c r="D2750">
        <v>2021</v>
      </c>
      <c r="E2750" t="s">
        <v>2208</v>
      </c>
      <c r="F2750" t="s">
        <v>2301</v>
      </c>
      <c r="G2750">
        <v>-34.009421240000002</v>
      </c>
      <c r="H2750">
        <v>151.18825949999999</v>
      </c>
      <c r="I2750" t="s">
        <v>2332</v>
      </c>
      <c r="J2750" t="s">
        <v>2209</v>
      </c>
      <c r="K2750">
        <v>15</v>
      </c>
      <c r="L2750">
        <v>20</v>
      </c>
      <c r="N2750">
        <v>5</v>
      </c>
      <c r="O2750">
        <v>1.2887999999999999</v>
      </c>
      <c r="R2750">
        <v>0.87260000000000004</v>
      </c>
    </row>
    <row r="2751" spans="1:18">
      <c r="A2751" t="s">
        <v>2083</v>
      </c>
      <c r="B2751" t="s">
        <v>2082</v>
      </c>
      <c r="D2751">
        <v>2021</v>
      </c>
      <c r="E2751" t="s">
        <v>2208</v>
      </c>
      <c r="F2751" t="s">
        <v>2301</v>
      </c>
      <c r="G2751">
        <v>-34.009421240000002</v>
      </c>
      <c r="H2751">
        <v>151.18825949999999</v>
      </c>
      <c r="I2751" t="s">
        <v>2332</v>
      </c>
      <c r="J2751" t="s">
        <v>2209</v>
      </c>
      <c r="K2751">
        <v>20</v>
      </c>
      <c r="L2751">
        <v>25</v>
      </c>
      <c r="N2751">
        <v>5</v>
      </c>
      <c r="O2751">
        <v>1.1088</v>
      </c>
      <c r="R2751">
        <v>0.81789999999999996</v>
      </c>
    </row>
    <row r="2752" spans="1:18">
      <c r="A2752" t="s">
        <v>2083</v>
      </c>
      <c r="B2752" t="s">
        <v>2082</v>
      </c>
      <c r="D2752">
        <v>2021</v>
      </c>
      <c r="E2752" t="s">
        <v>2208</v>
      </c>
      <c r="F2752" t="s">
        <v>2301</v>
      </c>
      <c r="G2752">
        <v>-34.009421240000002</v>
      </c>
      <c r="H2752">
        <v>151.18825949999999</v>
      </c>
      <c r="I2752" t="s">
        <v>2332</v>
      </c>
      <c r="J2752" t="s">
        <v>2209</v>
      </c>
      <c r="K2752">
        <v>25</v>
      </c>
      <c r="L2752">
        <v>30</v>
      </c>
      <c r="N2752">
        <v>5</v>
      </c>
      <c r="O2752">
        <v>1.1469</v>
      </c>
      <c r="R2752">
        <v>1.2948999999999999</v>
      </c>
    </row>
    <row r="2753" spans="1:18">
      <c r="A2753" t="s">
        <v>2083</v>
      </c>
      <c r="B2753" t="s">
        <v>2082</v>
      </c>
      <c r="D2753">
        <v>2021</v>
      </c>
      <c r="E2753" t="s">
        <v>2208</v>
      </c>
      <c r="F2753" t="s">
        <v>2301</v>
      </c>
      <c r="G2753">
        <v>-34.009421240000002</v>
      </c>
      <c r="H2753">
        <v>151.18825949999999</v>
      </c>
      <c r="I2753" t="s">
        <v>2332</v>
      </c>
      <c r="J2753" t="s">
        <v>2209</v>
      </c>
      <c r="K2753">
        <v>30</v>
      </c>
      <c r="L2753">
        <v>40</v>
      </c>
      <c r="N2753">
        <v>10</v>
      </c>
      <c r="O2753">
        <v>1.5753999999999999</v>
      </c>
      <c r="R2753">
        <v>0.48130000000000001</v>
      </c>
    </row>
    <row r="2754" spans="1:18">
      <c r="A2754" t="s">
        <v>2083</v>
      </c>
      <c r="B2754" t="s">
        <v>2082</v>
      </c>
      <c r="D2754">
        <v>2021</v>
      </c>
      <c r="E2754" t="s">
        <v>2208</v>
      </c>
      <c r="F2754" t="s">
        <v>2301</v>
      </c>
      <c r="G2754">
        <v>-34.009421240000002</v>
      </c>
      <c r="H2754">
        <v>151.18825949999999</v>
      </c>
      <c r="I2754" t="s">
        <v>2332</v>
      </c>
      <c r="J2754" t="s">
        <v>2209</v>
      </c>
      <c r="K2754">
        <v>40</v>
      </c>
      <c r="L2754">
        <v>50</v>
      </c>
      <c r="N2754">
        <v>10</v>
      </c>
      <c r="O2754">
        <v>1.6406000000000001</v>
      </c>
      <c r="R2754">
        <v>0.41959999999999997</v>
      </c>
    </row>
    <row r="2755" spans="1:18">
      <c r="A2755" t="s">
        <v>2083</v>
      </c>
      <c r="B2755" t="s">
        <v>2082</v>
      </c>
      <c r="D2755">
        <v>2021</v>
      </c>
      <c r="E2755" t="s">
        <v>2208</v>
      </c>
      <c r="F2755" t="s">
        <v>2301</v>
      </c>
      <c r="G2755">
        <v>-34.009421240000002</v>
      </c>
      <c r="H2755">
        <v>151.18825949999999</v>
      </c>
      <c r="I2755" t="s">
        <v>2332</v>
      </c>
      <c r="J2755" t="s">
        <v>2209</v>
      </c>
      <c r="K2755">
        <v>50</v>
      </c>
      <c r="L2755">
        <v>60</v>
      </c>
      <c r="N2755">
        <v>10</v>
      </c>
      <c r="O2755">
        <v>1.5127999999999999</v>
      </c>
      <c r="R2755">
        <v>0.41199999999999998</v>
      </c>
    </row>
    <row r="2756" spans="1:18">
      <c r="A2756" t="s">
        <v>2083</v>
      </c>
      <c r="B2756" t="s">
        <v>2082</v>
      </c>
      <c r="D2756">
        <v>2021</v>
      </c>
      <c r="E2756" t="s">
        <v>2208</v>
      </c>
      <c r="F2756" t="s">
        <v>2301</v>
      </c>
      <c r="G2756">
        <v>-34.009332690000001</v>
      </c>
      <c r="H2756">
        <v>151.1876796</v>
      </c>
      <c r="I2756" t="s">
        <v>2332</v>
      </c>
      <c r="J2756" t="s">
        <v>2207</v>
      </c>
      <c r="K2756">
        <v>0</v>
      </c>
      <c r="L2756">
        <v>1</v>
      </c>
      <c r="N2756">
        <v>1</v>
      </c>
      <c r="O2756">
        <v>0.48899999999999999</v>
      </c>
      <c r="R2756">
        <v>4.3745000000000003</v>
      </c>
    </row>
    <row r="2757" spans="1:18">
      <c r="A2757" t="s">
        <v>2083</v>
      </c>
      <c r="B2757" t="s">
        <v>2082</v>
      </c>
      <c r="D2757">
        <v>2021</v>
      </c>
      <c r="E2757" t="s">
        <v>2208</v>
      </c>
      <c r="F2757" t="s">
        <v>2301</v>
      </c>
      <c r="G2757">
        <v>-34.009332690000001</v>
      </c>
      <c r="H2757">
        <v>151.1876796</v>
      </c>
      <c r="I2757" t="s">
        <v>2332</v>
      </c>
      <c r="J2757" t="s">
        <v>2207</v>
      </c>
      <c r="K2757">
        <v>1</v>
      </c>
      <c r="L2757">
        <v>5</v>
      </c>
      <c r="N2757">
        <v>4</v>
      </c>
      <c r="O2757">
        <v>0.91859999999999997</v>
      </c>
      <c r="R2757">
        <v>1.5542</v>
      </c>
    </row>
    <row r="2758" spans="1:18">
      <c r="A2758" t="s">
        <v>2083</v>
      </c>
      <c r="B2758" t="s">
        <v>2082</v>
      </c>
      <c r="D2758">
        <v>2021</v>
      </c>
      <c r="E2758" t="s">
        <v>2208</v>
      </c>
      <c r="F2758" t="s">
        <v>2301</v>
      </c>
      <c r="G2758">
        <v>-34.009332690000001</v>
      </c>
      <c r="H2758">
        <v>151.1876796</v>
      </c>
      <c r="I2758" t="s">
        <v>2332</v>
      </c>
      <c r="J2758" t="s">
        <v>2207</v>
      </c>
      <c r="K2758">
        <v>5</v>
      </c>
      <c r="L2758">
        <v>10</v>
      </c>
      <c r="N2758">
        <v>5</v>
      </c>
      <c r="O2758">
        <v>0.9587</v>
      </c>
      <c r="R2758">
        <v>1.0452999999999999</v>
      </c>
    </row>
    <row r="2759" spans="1:18">
      <c r="A2759" t="s">
        <v>2083</v>
      </c>
      <c r="B2759" t="s">
        <v>2082</v>
      </c>
      <c r="D2759">
        <v>2021</v>
      </c>
      <c r="E2759" t="s">
        <v>2208</v>
      </c>
      <c r="F2759" t="s">
        <v>2301</v>
      </c>
      <c r="G2759">
        <v>-34.009332690000001</v>
      </c>
      <c r="H2759">
        <v>151.1876796</v>
      </c>
      <c r="I2759" t="s">
        <v>2332</v>
      </c>
      <c r="J2759" t="s">
        <v>2207</v>
      </c>
      <c r="K2759">
        <v>10</v>
      </c>
      <c r="L2759">
        <v>15</v>
      </c>
      <c r="N2759">
        <v>5</v>
      </c>
      <c r="O2759">
        <v>1.2579</v>
      </c>
      <c r="R2759">
        <v>0.81120000000000003</v>
      </c>
    </row>
    <row r="2760" spans="1:18">
      <c r="A2760" t="s">
        <v>2083</v>
      </c>
      <c r="B2760" t="s">
        <v>2082</v>
      </c>
      <c r="D2760">
        <v>2021</v>
      </c>
      <c r="E2760" t="s">
        <v>2208</v>
      </c>
      <c r="F2760" t="s">
        <v>2301</v>
      </c>
      <c r="G2760">
        <v>-34.009332690000001</v>
      </c>
      <c r="H2760">
        <v>151.1876796</v>
      </c>
      <c r="I2760" t="s">
        <v>2332</v>
      </c>
      <c r="J2760" t="s">
        <v>2207</v>
      </c>
      <c r="K2760">
        <v>15</v>
      </c>
      <c r="L2760">
        <v>20</v>
      </c>
      <c r="N2760">
        <v>5</v>
      </c>
      <c r="O2760">
        <v>1.1786000000000001</v>
      </c>
      <c r="R2760">
        <v>0.52669999999999995</v>
      </c>
    </row>
    <row r="2761" spans="1:18">
      <c r="A2761" t="s">
        <v>2083</v>
      </c>
      <c r="B2761" t="s">
        <v>2082</v>
      </c>
      <c r="D2761">
        <v>2021</v>
      </c>
      <c r="E2761" t="s">
        <v>2208</v>
      </c>
      <c r="F2761" t="s">
        <v>2301</v>
      </c>
      <c r="G2761">
        <v>-34.009332690000001</v>
      </c>
      <c r="H2761">
        <v>151.1876796</v>
      </c>
      <c r="I2761" t="s">
        <v>2332</v>
      </c>
      <c r="J2761" t="s">
        <v>2207</v>
      </c>
      <c r="K2761">
        <v>20</v>
      </c>
      <c r="L2761">
        <v>25</v>
      </c>
      <c r="N2761">
        <v>5</v>
      </c>
      <c r="O2761">
        <v>1.4585999999999999</v>
      </c>
      <c r="R2761">
        <v>0.47870000000000001</v>
      </c>
    </row>
    <row r="2762" spans="1:18">
      <c r="A2762" t="s">
        <v>2083</v>
      </c>
      <c r="B2762" t="s">
        <v>2082</v>
      </c>
      <c r="D2762">
        <v>2021</v>
      </c>
      <c r="E2762" t="s">
        <v>2208</v>
      </c>
      <c r="F2762" t="s">
        <v>2301</v>
      </c>
      <c r="G2762">
        <v>-34.009332690000001</v>
      </c>
      <c r="H2762">
        <v>151.1876796</v>
      </c>
      <c r="I2762" t="s">
        <v>2332</v>
      </c>
      <c r="J2762" t="s">
        <v>2207</v>
      </c>
      <c r="K2762">
        <v>25</v>
      </c>
      <c r="L2762">
        <v>30</v>
      </c>
      <c r="N2762">
        <v>5</v>
      </c>
      <c r="O2762">
        <v>1.4851000000000001</v>
      </c>
      <c r="R2762">
        <v>0.33539999999999998</v>
      </c>
    </row>
    <row r="2763" spans="1:18">
      <c r="A2763" t="s">
        <v>2083</v>
      </c>
      <c r="B2763" t="s">
        <v>2082</v>
      </c>
      <c r="D2763">
        <v>2021</v>
      </c>
      <c r="E2763" t="s">
        <v>2208</v>
      </c>
      <c r="F2763" t="s">
        <v>2301</v>
      </c>
      <c r="G2763">
        <v>-34.009332690000001</v>
      </c>
      <c r="H2763">
        <v>151.1876796</v>
      </c>
      <c r="I2763" t="s">
        <v>2332</v>
      </c>
      <c r="J2763" t="s">
        <v>2207</v>
      </c>
      <c r="K2763">
        <v>30</v>
      </c>
      <c r="L2763">
        <v>40</v>
      </c>
      <c r="N2763">
        <v>10</v>
      </c>
      <c r="O2763">
        <v>1.4142999999999999</v>
      </c>
      <c r="R2763">
        <v>0.35749999999999998</v>
      </c>
    </row>
    <row r="2764" spans="1:18">
      <c r="A2764" t="s">
        <v>2083</v>
      </c>
      <c r="B2764" t="s">
        <v>2082</v>
      </c>
      <c r="D2764">
        <v>2021</v>
      </c>
      <c r="E2764" t="s">
        <v>2206</v>
      </c>
      <c r="F2764" t="s">
        <v>2301</v>
      </c>
      <c r="G2764">
        <v>-35.091378359262002</v>
      </c>
      <c r="H2764">
        <v>117.949028423743</v>
      </c>
      <c r="I2764" t="s">
        <v>2332</v>
      </c>
      <c r="J2764" t="s">
        <v>2205</v>
      </c>
      <c r="K2764">
        <v>0</v>
      </c>
      <c r="L2764">
        <v>1</v>
      </c>
      <c r="N2764">
        <v>1</v>
      </c>
      <c r="O2764">
        <v>1.2549999999999999</v>
      </c>
      <c r="R2764">
        <v>2.0747</v>
      </c>
    </row>
    <row r="2765" spans="1:18">
      <c r="A2765" t="s">
        <v>2083</v>
      </c>
      <c r="B2765" t="s">
        <v>2082</v>
      </c>
      <c r="D2765">
        <v>2021</v>
      </c>
      <c r="E2765" t="s">
        <v>2206</v>
      </c>
      <c r="F2765" t="s">
        <v>2301</v>
      </c>
      <c r="G2765">
        <v>-35.091378359262002</v>
      </c>
      <c r="H2765">
        <v>117.949028423743</v>
      </c>
      <c r="I2765" t="s">
        <v>2332</v>
      </c>
      <c r="J2765" t="s">
        <v>2205</v>
      </c>
      <c r="K2765">
        <v>1</v>
      </c>
      <c r="L2765">
        <v>2</v>
      </c>
      <c r="N2765">
        <v>1</v>
      </c>
      <c r="O2765">
        <v>1.1748000000000001</v>
      </c>
      <c r="R2765">
        <v>0.64239999999999997</v>
      </c>
    </row>
    <row r="2766" spans="1:18">
      <c r="A2766" t="s">
        <v>2083</v>
      </c>
      <c r="B2766" t="s">
        <v>2082</v>
      </c>
      <c r="D2766">
        <v>2021</v>
      </c>
      <c r="E2766" t="s">
        <v>2206</v>
      </c>
      <c r="F2766" t="s">
        <v>2301</v>
      </c>
      <c r="G2766">
        <v>-35.091378359262002</v>
      </c>
      <c r="H2766">
        <v>117.949028423743</v>
      </c>
      <c r="I2766" t="s">
        <v>2332</v>
      </c>
      <c r="J2766" t="s">
        <v>2205</v>
      </c>
      <c r="K2766">
        <v>2</v>
      </c>
      <c r="L2766">
        <v>3</v>
      </c>
      <c r="N2766">
        <v>1</v>
      </c>
      <c r="O2766">
        <v>1.254</v>
      </c>
      <c r="R2766">
        <v>0.62219999999999998</v>
      </c>
    </row>
    <row r="2767" spans="1:18">
      <c r="A2767" t="s">
        <v>2083</v>
      </c>
      <c r="B2767" t="s">
        <v>2082</v>
      </c>
      <c r="D2767">
        <v>2021</v>
      </c>
      <c r="E2767" t="s">
        <v>2206</v>
      </c>
      <c r="F2767" t="s">
        <v>2301</v>
      </c>
      <c r="G2767">
        <v>-35.091378359262002</v>
      </c>
      <c r="H2767">
        <v>117.949028423743</v>
      </c>
      <c r="I2767" t="s">
        <v>2332</v>
      </c>
      <c r="J2767" t="s">
        <v>2205</v>
      </c>
      <c r="K2767">
        <v>3</v>
      </c>
      <c r="L2767">
        <v>4</v>
      </c>
      <c r="N2767">
        <v>1</v>
      </c>
      <c r="O2767">
        <v>1.3543000000000001</v>
      </c>
      <c r="R2767">
        <v>1.0092000000000001</v>
      </c>
    </row>
    <row r="2768" spans="1:18">
      <c r="A2768" t="s">
        <v>2083</v>
      </c>
      <c r="B2768" t="s">
        <v>2082</v>
      </c>
      <c r="D2768">
        <v>2021</v>
      </c>
      <c r="E2768" t="s">
        <v>2206</v>
      </c>
      <c r="F2768" t="s">
        <v>2301</v>
      </c>
      <c r="G2768">
        <v>-35.091378359262002</v>
      </c>
      <c r="H2768">
        <v>117.949028423743</v>
      </c>
      <c r="I2768" t="s">
        <v>2332</v>
      </c>
      <c r="J2768" t="s">
        <v>2205</v>
      </c>
      <c r="K2768">
        <v>4</v>
      </c>
      <c r="L2768">
        <v>5</v>
      </c>
      <c r="N2768">
        <v>1</v>
      </c>
      <c r="O2768">
        <v>1.3340000000000001</v>
      </c>
      <c r="R2768">
        <v>1.2025999999999999</v>
      </c>
    </row>
    <row r="2769" spans="1:18">
      <c r="A2769" t="s">
        <v>2083</v>
      </c>
      <c r="B2769" t="s">
        <v>2082</v>
      </c>
      <c r="D2769">
        <v>2021</v>
      </c>
      <c r="E2769" t="s">
        <v>2206</v>
      </c>
      <c r="F2769" t="s">
        <v>2301</v>
      </c>
      <c r="G2769">
        <v>-35.091378359262002</v>
      </c>
      <c r="H2769">
        <v>117.949028423743</v>
      </c>
      <c r="I2769" t="s">
        <v>2332</v>
      </c>
      <c r="J2769" t="s">
        <v>2205</v>
      </c>
      <c r="K2769">
        <v>5</v>
      </c>
      <c r="L2769">
        <v>7</v>
      </c>
      <c r="N2769">
        <v>2</v>
      </c>
      <c r="O2769">
        <v>0.89459999999999995</v>
      </c>
      <c r="R2769">
        <v>1.3199000000000001</v>
      </c>
    </row>
    <row r="2770" spans="1:18">
      <c r="A2770" t="s">
        <v>2083</v>
      </c>
      <c r="B2770" t="s">
        <v>2082</v>
      </c>
      <c r="D2770">
        <v>2021</v>
      </c>
      <c r="E2770" t="s">
        <v>2206</v>
      </c>
      <c r="F2770" t="s">
        <v>2301</v>
      </c>
      <c r="G2770">
        <v>-35.091378359262002</v>
      </c>
      <c r="H2770">
        <v>117.949028423743</v>
      </c>
      <c r="I2770" t="s">
        <v>2332</v>
      </c>
      <c r="J2770" t="s">
        <v>2205</v>
      </c>
      <c r="K2770">
        <v>7</v>
      </c>
      <c r="L2770">
        <v>9</v>
      </c>
      <c r="N2770">
        <v>2</v>
      </c>
      <c r="O2770">
        <v>0.58520000000000005</v>
      </c>
      <c r="R2770">
        <v>3.5880999999999998</v>
      </c>
    </row>
    <row r="2771" spans="1:18">
      <c r="A2771" t="s">
        <v>2083</v>
      </c>
      <c r="B2771" t="s">
        <v>2082</v>
      </c>
      <c r="D2771">
        <v>2021</v>
      </c>
      <c r="E2771" t="s">
        <v>2206</v>
      </c>
      <c r="F2771" t="s">
        <v>2301</v>
      </c>
      <c r="G2771">
        <v>-35.091378359262002</v>
      </c>
      <c r="H2771">
        <v>117.949028423743</v>
      </c>
      <c r="I2771" t="s">
        <v>2332</v>
      </c>
      <c r="J2771" t="s">
        <v>2205</v>
      </c>
      <c r="K2771">
        <v>9</v>
      </c>
      <c r="L2771">
        <v>11</v>
      </c>
      <c r="N2771">
        <v>2</v>
      </c>
      <c r="O2771">
        <v>0.53690000000000004</v>
      </c>
      <c r="R2771">
        <v>2.2959000000000001</v>
      </c>
    </row>
    <row r="2772" spans="1:18">
      <c r="A2772" t="s">
        <v>2083</v>
      </c>
      <c r="B2772" t="s">
        <v>2082</v>
      </c>
      <c r="D2772">
        <v>2021</v>
      </c>
      <c r="E2772" t="s">
        <v>2206</v>
      </c>
      <c r="F2772" t="s">
        <v>2301</v>
      </c>
      <c r="G2772">
        <v>-35.091378359262002</v>
      </c>
      <c r="H2772">
        <v>117.949028423743</v>
      </c>
      <c r="I2772" t="s">
        <v>2332</v>
      </c>
      <c r="J2772" t="s">
        <v>2205</v>
      </c>
      <c r="K2772">
        <v>11</v>
      </c>
      <c r="L2772">
        <v>13</v>
      </c>
      <c r="N2772">
        <v>2</v>
      </c>
      <c r="O2772">
        <v>0.86260000000000003</v>
      </c>
      <c r="R2772">
        <v>1.4286000000000001</v>
      </c>
    </row>
    <row r="2773" spans="1:18">
      <c r="A2773" t="s">
        <v>2083</v>
      </c>
      <c r="B2773" t="s">
        <v>2082</v>
      </c>
      <c r="D2773">
        <v>2021</v>
      </c>
      <c r="E2773" t="s">
        <v>2206</v>
      </c>
      <c r="F2773" t="s">
        <v>2301</v>
      </c>
      <c r="G2773">
        <v>-35.091378359262002</v>
      </c>
      <c r="H2773">
        <v>117.949028423743</v>
      </c>
      <c r="I2773" t="s">
        <v>2332</v>
      </c>
      <c r="J2773" t="s">
        <v>2205</v>
      </c>
      <c r="K2773">
        <v>13</v>
      </c>
      <c r="L2773">
        <v>15</v>
      </c>
      <c r="N2773">
        <v>2</v>
      </c>
      <c r="O2773">
        <v>0.66300000000000003</v>
      </c>
      <c r="R2773">
        <v>2.7927</v>
      </c>
    </row>
    <row r="2774" spans="1:18">
      <c r="A2774" t="s">
        <v>2083</v>
      </c>
      <c r="B2774" t="s">
        <v>2082</v>
      </c>
      <c r="D2774">
        <v>2021</v>
      </c>
      <c r="E2774" t="s">
        <v>2206</v>
      </c>
      <c r="F2774" t="s">
        <v>2301</v>
      </c>
      <c r="G2774">
        <v>-35.091378359262002</v>
      </c>
      <c r="H2774">
        <v>117.949028423743</v>
      </c>
      <c r="I2774" t="s">
        <v>2332</v>
      </c>
      <c r="J2774" t="s">
        <v>2205</v>
      </c>
      <c r="K2774">
        <v>15</v>
      </c>
      <c r="L2774">
        <v>17</v>
      </c>
      <c r="N2774">
        <v>2</v>
      </c>
      <c r="O2774">
        <v>0.68100000000000005</v>
      </c>
      <c r="R2774">
        <v>1.7797000000000001</v>
      </c>
    </row>
    <row r="2775" spans="1:18">
      <c r="A2775" t="s">
        <v>2083</v>
      </c>
      <c r="B2775" t="s">
        <v>2082</v>
      </c>
      <c r="D2775">
        <v>2021</v>
      </c>
      <c r="E2775" t="s">
        <v>2206</v>
      </c>
      <c r="F2775" t="s">
        <v>2301</v>
      </c>
      <c r="G2775">
        <v>-35.091378359262002</v>
      </c>
      <c r="H2775">
        <v>117.949028423743</v>
      </c>
      <c r="I2775" t="s">
        <v>2332</v>
      </c>
      <c r="J2775" t="s">
        <v>2205</v>
      </c>
      <c r="K2775">
        <v>17</v>
      </c>
      <c r="L2775">
        <v>21</v>
      </c>
      <c r="N2775">
        <v>4</v>
      </c>
      <c r="O2775">
        <v>1.2211000000000001</v>
      </c>
      <c r="R2775">
        <v>1.8115000000000001</v>
      </c>
    </row>
    <row r="2776" spans="1:18">
      <c r="A2776" t="s">
        <v>2083</v>
      </c>
      <c r="B2776" t="s">
        <v>2082</v>
      </c>
      <c r="D2776">
        <v>2021</v>
      </c>
      <c r="E2776" t="s">
        <v>2206</v>
      </c>
      <c r="F2776" t="s">
        <v>2301</v>
      </c>
      <c r="G2776">
        <v>-35.091378359262002</v>
      </c>
      <c r="H2776">
        <v>117.949028423743</v>
      </c>
      <c r="I2776" t="s">
        <v>2332</v>
      </c>
      <c r="J2776" t="s">
        <v>2205</v>
      </c>
      <c r="K2776">
        <v>21</v>
      </c>
      <c r="L2776">
        <v>23</v>
      </c>
      <c r="N2776">
        <v>2</v>
      </c>
      <c r="O2776">
        <v>1.2528999999999999</v>
      </c>
      <c r="R2776">
        <v>1.7948</v>
      </c>
    </row>
    <row r="2777" spans="1:18">
      <c r="A2777" t="s">
        <v>2083</v>
      </c>
      <c r="B2777" t="s">
        <v>2082</v>
      </c>
      <c r="D2777">
        <v>2021</v>
      </c>
      <c r="E2777" t="s">
        <v>2206</v>
      </c>
      <c r="F2777" t="s">
        <v>2301</v>
      </c>
      <c r="G2777">
        <v>-35.091378359262002</v>
      </c>
      <c r="H2777">
        <v>117.949028423743</v>
      </c>
      <c r="I2777" t="s">
        <v>2332</v>
      </c>
      <c r="J2777" t="s">
        <v>2205</v>
      </c>
      <c r="K2777">
        <v>23</v>
      </c>
      <c r="L2777">
        <v>25</v>
      </c>
      <c r="N2777">
        <v>2</v>
      </c>
      <c r="O2777">
        <v>1.5598000000000001</v>
      </c>
      <c r="R2777">
        <v>1.3139000000000001</v>
      </c>
    </row>
    <row r="2778" spans="1:18">
      <c r="A2778" t="s">
        <v>2083</v>
      </c>
      <c r="B2778" t="s">
        <v>2082</v>
      </c>
      <c r="D2778">
        <v>2021</v>
      </c>
      <c r="E2778" t="s">
        <v>2206</v>
      </c>
      <c r="F2778" t="s">
        <v>2301</v>
      </c>
      <c r="G2778">
        <v>-35.091378359262002</v>
      </c>
      <c r="H2778">
        <v>117.949028423743</v>
      </c>
      <c r="I2778" t="s">
        <v>2332</v>
      </c>
      <c r="J2778" t="s">
        <v>2205</v>
      </c>
      <c r="K2778">
        <v>25</v>
      </c>
      <c r="L2778">
        <v>27</v>
      </c>
      <c r="N2778">
        <v>2</v>
      </c>
      <c r="O2778">
        <v>1.6869000000000001</v>
      </c>
      <c r="R2778">
        <v>0.78580000000000005</v>
      </c>
    </row>
    <row r="2779" spans="1:18">
      <c r="A2779" t="s">
        <v>2083</v>
      </c>
      <c r="B2779" t="s">
        <v>2082</v>
      </c>
      <c r="D2779">
        <v>2021</v>
      </c>
      <c r="E2779" t="s">
        <v>2206</v>
      </c>
      <c r="F2779" t="s">
        <v>2301</v>
      </c>
      <c r="G2779">
        <v>-35.091378359262002</v>
      </c>
      <c r="H2779">
        <v>117.949028423743</v>
      </c>
      <c r="I2779" t="s">
        <v>2332</v>
      </c>
      <c r="J2779" t="s">
        <v>2205</v>
      </c>
      <c r="K2779">
        <v>27</v>
      </c>
      <c r="L2779">
        <v>29</v>
      </c>
      <c r="N2779">
        <v>2</v>
      </c>
      <c r="O2779">
        <v>1.1135999999999999</v>
      </c>
      <c r="R2779">
        <v>0.64280000000000004</v>
      </c>
    </row>
    <row r="2780" spans="1:18">
      <c r="A2780" t="s">
        <v>2083</v>
      </c>
      <c r="B2780" t="s">
        <v>2082</v>
      </c>
      <c r="D2780">
        <v>2021</v>
      </c>
      <c r="E2780" t="s">
        <v>2206</v>
      </c>
      <c r="F2780" t="s">
        <v>2301</v>
      </c>
      <c r="G2780">
        <v>-35.091378359262002</v>
      </c>
      <c r="H2780">
        <v>117.949028423743</v>
      </c>
      <c r="I2780" t="s">
        <v>2332</v>
      </c>
      <c r="J2780" t="s">
        <v>2205</v>
      </c>
      <c r="K2780">
        <v>29</v>
      </c>
      <c r="L2780">
        <v>31</v>
      </c>
      <c r="N2780">
        <v>2</v>
      </c>
      <c r="O2780">
        <v>0.73340000000000005</v>
      </c>
      <c r="R2780">
        <v>0.68110000000000004</v>
      </c>
    </row>
    <row r="2781" spans="1:18">
      <c r="A2781" t="s">
        <v>2083</v>
      </c>
      <c r="B2781" t="s">
        <v>2082</v>
      </c>
      <c r="D2781">
        <v>2021</v>
      </c>
      <c r="E2781" t="s">
        <v>2206</v>
      </c>
      <c r="F2781" t="s">
        <v>2301</v>
      </c>
      <c r="G2781">
        <v>-35.091378359262002</v>
      </c>
      <c r="H2781">
        <v>117.949028423743</v>
      </c>
      <c r="I2781" t="s">
        <v>2332</v>
      </c>
      <c r="J2781" t="s">
        <v>2205</v>
      </c>
      <c r="K2781">
        <v>31</v>
      </c>
      <c r="L2781">
        <v>33</v>
      </c>
      <c r="N2781">
        <v>2</v>
      </c>
      <c r="O2781">
        <v>1.0052000000000001</v>
      </c>
      <c r="R2781">
        <v>0.77549999999999997</v>
      </c>
    </row>
    <row r="2782" spans="1:18">
      <c r="A2782" t="s">
        <v>2083</v>
      </c>
      <c r="B2782" t="s">
        <v>2082</v>
      </c>
      <c r="D2782">
        <v>2021</v>
      </c>
      <c r="E2782" t="s">
        <v>2206</v>
      </c>
      <c r="F2782" t="s">
        <v>2301</v>
      </c>
      <c r="G2782">
        <v>-35.091378359262002</v>
      </c>
      <c r="H2782">
        <v>117.949028423743</v>
      </c>
      <c r="I2782" t="s">
        <v>2332</v>
      </c>
      <c r="J2782" t="s">
        <v>2205</v>
      </c>
      <c r="K2782">
        <v>33</v>
      </c>
      <c r="L2782">
        <v>35</v>
      </c>
      <c r="N2782">
        <v>2</v>
      </c>
      <c r="O2782">
        <v>1.7134</v>
      </c>
      <c r="R2782">
        <v>0.93279999999999996</v>
      </c>
    </row>
    <row r="2783" spans="1:18">
      <c r="A2783" t="s">
        <v>2083</v>
      </c>
      <c r="B2783" t="s">
        <v>2082</v>
      </c>
      <c r="D2783">
        <v>2021</v>
      </c>
      <c r="E2783" t="s">
        <v>2206</v>
      </c>
      <c r="F2783" t="s">
        <v>2301</v>
      </c>
      <c r="G2783">
        <v>-35.091378359262002</v>
      </c>
      <c r="H2783">
        <v>117.949028423743</v>
      </c>
      <c r="I2783" t="s">
        <v>2332</v>
      </c>
      <c r="J2783" t="s">
        <v>2205</v>
      </c>
      <c r="K2783">
        <v>35</v>
      </c>
      <c r="L2783">
        <v>37</v>
      </c>
      <c r="N2783">
        <v>2</v>
      </c>
      <c r="O2783">
        <v>1.1460999999999999</v>
      </c>
      <c r="R2783">
        <v>0.58789999999999998</v>
      </c>
    </row>
    <row r="2784" spans="1:18">
      <c r="A2784" t="s">
        <v>2083</v>
      </c>
      <c r="B2784" t="s">
        <v>2082</v>
      </c>
      <c r="D2784">
        <v>2021</v>
      </c>
      <c r="E2784" t="s">
        <v>2206</v>
      </c>
      <c r="F2784" t="s">
        <v>2301</v>
      </c>
      <c r="G2784">
        <v>-35.091378359262002</v>
      </c>
      <c r="H2784">
        <v>117.949028423743</v>
      </c>
      <c r="I2784" t="s">
        <v>2332</v>
      </c>
      <c r="J2784" t="s">
        <v>2205</v>
      </c>
      <c r="K2784">
        <v>37</v>
      </c>
      <c r="L2784">
        <v>39</v>
      </c>
      <c r="N2784">
        <v>2</v>
      </c>
      <c r="O2784">
        <v>1.6991000000000001</v>
      </c>
      <c r="R2784">
        <v>0.75090000000000001</v>
      </c>
    </row>
    <row r="2785" spans="1:18">
      <c r="A2785" t="s">
        <v>2083</v>
      </c>
      <c r="B2785" t="s">
        <v>2082</v>
      </c>
      <c r="D2785">
        <v>2021</v>
      </c>
      <c r="E2785" t="s">
        <v>2206</v>
      </c>
      <c r="F2785" t="s">
        <v>2301</v>
      </c>
      <c r="G2785">
        <v>-35.091378359262002</v>
      </c>
      <c r="H2785">
        <v>117.949028423743</v>
      </c>
      <c r="I2785" t="s">
        <v>2332</v>
      </c>
      <c r="J2785" t="s">
        <v>2205</v>
      </c>
      <c r="K2785">
        <v>39</v>
      </c>
      <c r="L2785">
        <v>44</v>
      </c>
      <c r="N2785">
        <v>5</v>
      </c>
      <c r="O2785">
        <v>1.4358</v>
      </c>
      <c r="R2785">
        <v>0.6371</v>
      </c>
    </row>
    <row r="2786" spans="1:18">
      <c r="A2786" t="s">
        <v>2083</v>
      </c>
      <c r="B2786" t="s">
        <v>2082</v>
      </c>
      <c r="D2786">
        <v>2021</v>
      </c>
      <c r="E2786" t="s">
        <v>2206</v>
      </c>
      <c r="F2786" t="s">
        <v>2301</v>
      </c>
      <c r="G2786">
        <v>-35.091378359262002</v>
      </c>
      <c r="H2786">
        <v>117.949028423743</v>
      </c>
      <c r="I2786" t="s">
        <v>2332</v>
      </c>
      <c r="J2786" t="s">
        <v>2205</v>
      </c>
      <c r="K2786">
        <v>44</v>
      </c>
      <c r="L2786">
        <v>49</v>
      </c>
      <c r="N2786">
        <v>5</v>
      </c>
      <c r="O2786">
        <v>1.6315</v>
      </c>
      <c r="R2786">
        <v>0.66059999999999997</v>
      </c>
    </row>
    <row r="2787" spans="1:18">
      <c r="A2787" t="s">
        <v>2083</v>
      </c>
      <c r="B2787" t="s">
        <v>2082</v>
      </c>
      <c r="D2787">
        <v>2021</v>
      </c>
      <c r="E2787" t="s">
        <v>2206</v>
      </c>
      <c r="F2787" t="s">
        <v>2301</v>
      </c>
      <c r="G2787">
        <v>-35.091378359262002</v>
      </c>
      <c r="H2787">
        <v>117.949028423743</v>
      </c>
      <c r="I2787" t="s">
        <v>2332</v>
      </c>
      <c r="J2787" t="s">
        <v>2205</v>
      </c>
      <c r="K2787">
        <v>49</v>
      </c>
      <c r="L2787">
        <v>52</v>
      </c>
      <c r="N2787">
        <v>3</v>
      </c>
      <c r="O2787">
        <v>1.8271999999999999</v>
      </c>
      <c r="R2787">
        <v>0.68400000000000005</v>
      </c>
    </row>
    <row r="2788" spans="1:18">
      <c r="A2788" t="s">
        <v>2083</v>
      </c>
      <c r="B2788" t="s">
        <v>2082</v>
      </c>
      <c r="D2788">
        <v>2021</v>
      </c>
      <c r="E2788" t="s">
        <v>2206</v>
      </c>
      <c r="F2788" t="s">
        <v>2301</v>
      </c>
      <c r="G2788">
        <v>-35.091378359262002</v>
      </c>
      <c r="H2788">
        <v>117.949028423743</v>
      </c>
      <c r="I2788" t="s">
        <v>2332</v>
      </c>
      <c r="J2788" t="s">
        <v>2205</v>
      </c>
      <c r="K2788">
        <v>52</v>
      </c>
      <c r="L2788">
        <v>57</v>
      </c>
      <c r="N2788">
        <v>5</v>
      </c>
      <c r="O2788">
        <v>1.639</v>
      </c>
      <c r="R2788">
        <v>0.74629999999999996</v>
      </c>
    </row>
    <row r="2789" spans="1:18">
      <c r="A2789" t="s">
        <v>2083</v>
      </c>
      <c r="B2789" t="s">
        <v>2082</v>
      </c>
      <c r="D2789">
        <v>2021</v>
      </c>
      <c r="E2789" t="s">
        <v>2206</v>
      </c>
      <c r="F2789" t="s">
        <v>2301</v>
      </c>
      <c r="G2789">
        <v>-35.091378359262002</v>
      </c>
      <c r="H2789">
        <v>117.949028423743</v>
      </c>
      <c r="I2789" t="s">
        <v>2332</v>
      </c>
      <c r="J2789" t="s">
        <v>2205</v>
      </c>
      <c r="K2789">
        <v>57</v>
      </c>
      <c r="L2789">
        <v>60</v>
      </c>
      <c r="N2789">
        <v>3</v>
      </c>
      <c r="O2789">
        <v>1.4508000000000001</v>
      </c>
      <c r="R2789">
        <v>0.80859999999999999</v>
      </c>
    </row>
    <row r="2790" spans="1:18">
      <c r="A2790" t="s">
        <v>2083</v>
      </c>
      <c r="B2790" t="s">
        <v>2082</v>
      </c>
      <c r="D2790">
        <v>2021</v>
      </c>
      <c r="E2790" t="s">
        <v>2206</v>
      </c>
      <c r="F2790" t="s">
        <v>2301</v>
      </c>
      <c r="G2790">
        <v>-35.091378359262002</v>
      </c>
      <c r="H2790">
        <v>117.949028423743</v>
      </c>
      <c r="I2790" t="s">
        <v>2332</v>
      </c>
      <c r="J2790" t="s">
        <v>2205</v>
      </c>
      <c r="K2790">
        <v>60</v>
      </c>
      <c r="L2790">
        <v>64</v>
      </c>
      <c r="N2790">
        <v>4</v>
      </c>
      <c r="O2790">
        <v>1.4155</v>
      </c>
      <c r="R2790">
        <v>0.91290000000000004</v>
      </c>
    </row>
    <row r="2791" spans="1:18">
      <c r="A2791" t="s">
        <v>2083</v>
      </c>
      <c r="B2791" t="s">
        <v>2082</v>
      </c>
      <c r="D2791">
        <v>2021</v>
      </c>
      <c r="E2791" t="s">
        <v>2206</v>
      </c>
      <c r="F2791" t="s">
        <v>2301</v>
      </c>
      <c r="G2791">
        <v>-35.091378359262002</v>
      </c>
      <c r="H2791">
        <v>117.949028423743</v>
      </c>
      <c r="I2791" t="s">
        <v>2332</v>
      </c>
      <c r="J2791" t="s">
        <v>2205</v>
      </c>
      <c r="K2791">
        <v>64</v>
      </c>
      <c r="L2791">
        <v>68</v>
      </c>
      <c r="N2791">
        <v>4</v>
      </c>
      <c r="O2791">
        <v>1.5022</v>
      </c>
      <c r="R2791">
        <v>0.9819</v>
      </c>
    </row>
    <row r="2792" spans="1:18">
      <c r="A2792" t="s">
        <v>2083</v>
      </c>
      <c r="B2792" t="s">
        <v>2082</v>
      </c>
      <c r="D2792">
        <v>2021</v>
      </c>
      <c r="E2792" t="s">
        <v>2206</v>
      </c>
      <c r="F2792" t="s">
        <v>2301</v>
      </c>
      <c r="G2792">
        <v>-35.091378359262002</v>
      </c>
      <c r="H2792">
        <v>117.949028423743</v>
      </c>
      <c r="I2792" t="s">
        <v>2332</v>
      </c>
      <c r="J2792" t="s">
        <v>2205</v>
      </c>
      <c r="K2792">
        <v>68</v>
      </c>
      <c r="L2792">
        <v>73</v>
      </c>
      <c r="N2792">
        <v>5</v>
      </c>
      <c r="O2792">
        <v>1.6660999999999999</v>
      </c>
      <c r="R2792">
        <v>0.82240000000000002</v>
      </c>
    </row>
    <row r="2793" spans="1:18">
      <c r="A2793" t="s">
        <v>2083</v>
      </c>
      <c r="B2793" t="s">
        <v>2082</v>
      </c>
      <c r="D2793">
        <v>2021</v>
      </c>
      <c r="E2793" t="s">
        <v>2206</v>
      </c>
      <c r="F2793" t="s">
        <v>2301</v>
      </c>
      <c r="G2793">
        <v>-35.091378359262002</v>
      </c>
      <c r="H2793">
        <v>117.949028423743</v>
      </c>
      <c r="I2793" t="s">
        <v>2332</v>
      </c>
      <c r="J2793" t="s">
        <v>2205</v>
      </c>
      <c r="K2793">
        <v>73</v>
      </c>
      <c r="L2793">
        <v>76</v>
      </c>
      <c r="N2793">
        <v>3</v>
      </c>
      <c r="O2793">
        <v>1.83</v>
      </c>
      <c r="R2793">
        <v>0.66290000000000004</v>
      </c>
    </row>
    <row r="2794" spans="1:18">
      <c r="A2794" t="s">
        <v>2083</v>
      </c>
      <c r="B2794" t="s">
        <v>2082</v>
      </c>
      <c r="D2794">
        <v>2021</v>
      </c>
      <c r="E2794" t="s">
        <v>2162</v>
      </c>
      <c r="F2794" t="s">
        <v>2301</v>
      </c>
      <c r="G2794">
        <v>-32.193716666666603</v>
      </c>
      <c r="H2794">
        <v>115.747183333333</v>
      </c>
      <c r="I2794" t="s">
        <v>2332</v>
      </c>
      <c r="J2794">
        <v>88</v>
      </c>
      <c r="K2794">
        <v>0</v>
      </c>
      <c r="L2794">
        <v>1</v>
      </c>
      <c r="N2794">
        <v>1</v>
      </c>
      <c r="O2794">
        <v>0.36249999999999999</v>
      </c>
      <c r="R2794">
        <v>2.5133000000000001</v>
      </c>
    </row>
    <row r="2795" spans="1:18">
      <c r="A2795" t="s">
        <v>2083</v>
      </c>
      <c r="B2795" t="s">
        <v>2082</v>
      </c>
      <c r="D2795">
        <v>2021</v>
      </c>
      <c r="E2795" t="s">
        <v>2162</v>
      </c>
      <c r="F2795" t="s">
        <v>2301</v>
      </c>
      <c r="G2795">
        <v>-32.193716666666603</v>
      </c>
      <c r="H2795">
        <v>115.747183333333</v>
      </c>
      <c r="I2795" t="s">
        <v>2332</v>
      </c>
      <c r="J2795">
        <v>88</v>
      </c>
      <c r="K2795">
        <v>1</v>
      </c>
      <c r="L2795">
        <v>2</v>
      </c>
      <c r="N2795">
        <v>1</v>
      </c>
      <c r="O2795">
        <v>1.0616000000000001</v>
      </c>
      <c r="R2795">
        <v>1.8602000000000001</v>
      </c>
    </row>
    <row r="2796" spans="1:18">
      <c r="A2796" t="s">
        <v>2083</v>
      </c>
      <c r="B2796" t="s">
        <v>2082</v>
      </c>
      <c r="D2796">
        <v>2021</v>
      </c>
      <c r="E2796" t="s">
        <v>2162</v>
      </c>
      <c r="F2796" t="s">
        <v>2301</v>
      </c>
      <c r="G2796">
        <v>-32.193716666666603</v>
      </c>
      <c r="H2796">
        <v>115.747183333333</v>
      </c>
      <c r="I2796" t="s">
        <v>2332</v>
      </c>
      <c r="J2796">
        <v>88</v>
      </c>
      <c r="K2796">
        <v>2</v>
      </c>
      <c r="L2796">
        <v>3</v>
      </c>
      <c r="N2796">
        <v>1</v>
      </c>
      <c r="O2796">
        <v>0.85529999999999995</v>
      </c>
      <c r="R2796">
        <v>1.1283000000000001</v>
      </c>
    </row>
    <row r="2797" spans="1:18">
      <c r="A2797" t="s">
        <v>2083</v>
      </c>
      <c r="B2797" t="s">
        <v>2082</v>
      </c>
      <c r="D2797">
        <v>2021</v>
      </c>
      <c r="E2797" t="s">
        <v>2162</v>
      </c>
      <c r="F2797" t="s">
        <v>2301</v>
      </c>
      <c r="G2797">
        <v>-32.193716666666603</v>
      </c>
      <c r="H2797">
        <v>115.747183333333</v>
      </c>
      <c r="I2797" t="s">
        <v>2332</v>
      </c>
      <c r="J2797">
        <v>88</v>
      </c>
      <c r="K2797">
        <v>3</v>
      </c>
      <c r="L2797">
        <v>4</v>
      </c>
      <c r="N2797">
        <v>1</v>
      </c>
      <c r="O2797">
        <v>1.1964999999999999</v>
      </c>
      <c r="R2797">
        <v>0.86360000000000003</v>
      </c>
    </row>
    <row r="2798" spans="1:18">
      <c r="A2798" t="s">
        <v>2083</v>
      </c>
      <c r="B2798" t="s">
        <v>2082</v>
      </c>
      <c r="D2798">
        <v>2021</v>
      </c>
      <c r="E2798" t="s">
        <v>2162</v>
      </c>
      <c r="F2798" t="s">
        <v>2301</v>
      </c>
      <c r="G2798">
        <v>-32.193716666666603</v>
      </c>
      <c r="H2798">
        <v>115.747183333333</v>
      </c>
      <c r="I2798" t="s">
        <v>2332</v>
      </c>
      <c r="J2798">
        <v>88</v>
      </c>
      <c r="K2798">
        <v>4</v>
      </c>
      <c r="L2798">
        <v>5</v>
      </c>
      <c r="N2798">
        <v>1</v>
      </c>
      <c r="O2798">
        <v>1.0326</v>
      </c>
      <c r="R2798">
        <v>1.5806</v>
      </c>
    </row>
    <row r="2799" spans="1:18">
      <c r="A2799" t="s">
        <v>2083</v>
      </c>
      <c r="B2799" t="s">
        <v>2082</v>
      </c>
      <c r="D2799">
        <v>2021</v>
      </c>
      <c r="E2799" t="s">
        <v>2162</v>
      </c>
      <c r="F2799" t="s">
        <v>2301</v>
      </c>
      <c r="G2799">
        <v>-32.193716666666603</v>
      </c>
      <c r="H2799">
        <v>115.747183333333</v>
      </c>
      <c r="I2799" t="s">
        <v>2332</v>
      </c>
      <c r="J2799">
        <v>88</v>
      </c>
      <c r="K2799">
        <v>5</v>
      </c>
      <c r="L2799">
        <v>6</v>
      </c>
      <c r="N2799">
        <v>1</v>
      </c>
      <c r="O2799">
        <v>1.1786000000000001</v>
      </c>
      <c r="R2799">
        <v>0.85060000000000002</v>
      </c>
    </row>
    <row r="2800" spans="1:18">
      <c r="A2800" t="s">
        <v>2083</v>
      </c>
      <c r="B2800" t="s">
        <v>2082</v>
      </c>
      <c r="D2800">
        <v>2021</v>
      </c>
      <c r="E2800" t="s">
        <v>2162</v>
      </c>
      <c r="F2800" t="s">
        <v>2301</v>
      </c>
      <c r="G2800">
        <v>-32.193716666666603</v>
      </c>
      <c r="H2800">
        <v>115.747183333333</v>
      </c>
      <c r="I2800" t="s">
        <v>2332</v>
      </c>
      <c r="J2800">
        <v>88</v>
      </c>
      <c r="K2800">
        <v>6</v>
      </c>
      <c r="L2800">
        <v>7</v>
      </c>
      <c r="N2800">
        <v>1</v>
      </c>
      <c r="O2800">
        <v>1.0882000000000001</v>
      </c>
      <c r="R2800">
        <v>0.1205</v>
      </c>
    </row>
    <row r="2801" spans="1:18">
      <c r="A2801" t="s">
        <v>2083</v>
      </c>
      <c r="B2801" t="s">
        <v>2082</v>
      </c>
      <c r="D2801">
        <v>2021</v>
      </c>
      <c r="E2801" t="s">
        <v>2162</v>
      </c>
      <c r="F2801" t="s">
        <v>2301</v>
      </c>
      <c r="G2801">
        <v>-32.193716666666603</v>
      </c>
      <c r="H2801">
        <v>115.747183333333</v>
      </c>
      <c r="I2801" t="s">
        <v>2332</v>
      </c>
      <c r="J2801">
        <v>88</v>
      </c>
      <c r="K2801">
        <v>7</v>
      </c>
      <c r="L2801">
        <v>8</v>
      </c>
      <c r="N2801">
        <v>1</v>
      </c>
      <c r="O2801">
        <v>1.2885</v>
      </c>
      <c r="R2801">
        <v>0.66110000000000002</v>
      </c>
    </row>
    <row r="2802" spans="1:18">
      <c r="A2802" t="s">
        <v>2083</v>
      </c>
      <c r="B2802" t="s">
        <v>2082</v>
      </c>
      <c r="D2802">
        <v>2021</v>
      </c>
      <c r="E2802" t="s">
        <v>2162</v>
      </c>
      <c r="F2802" t="s">
        <v>2301</v>
      </c>
      <c r="G2802">
        <v>-32.193716666666603</v>
      </c>
      <c r="H2802">
        <v>115.747183333333</v>
      </c>
      <c r="I2802" t="s">
        <v>2332</v>
      </c>
      <c r="J2802">
        <v>88</v>
      </c>
      <c r="K2802">
        <v>8</v>
      </c>
      <c r="L2802">
        <v>9</v>
      </c>
      <c r="N2802">
        <v>1</v>
      </c>
      <c r="O2802">
        <v>0.89739999999999998</v>
      </c>
      <c r="R2802">
        <v>1.2018</v>
      </c>
    </row>
    <row r="2803" spans="1:18">
      <c r="A2803" t="s">
        <v>2083</v>
      </c>
      <c r="B2803" t="s">
        <v>2082</v>
      </c>
      <c r="D2803">
        <v>2021</v>
      </c>
      <c r="E2803" t="s">
        <v>2162</v>
      </c>
      <c r="F2803" t="s">
        <v>2301</v>
      </c>
      <c r="G2803">
        <v>-32.193716666666603</v>
      </c>
      <c r="H2803">
        <v>115.747183333333</v>
      </c>
      <c r="I2803" t="s">
        <v>2332</v>
      </c>
      <c r="J2803">
        <v>88</v>
      </c>
      <c r="K2803">
        <v>9</v>
      </c>
      <c r="L2803">
        <v>10</v>
      </c>
      <c r="N2803">
        <v>1</v>
      </c>
      <c r="O2803">
        <v>0.78900000000000003</v>
      </c>
      <c r="R2803">
        <v>0.82879999999999998</v>
      </c>
    </row>
    <row r="2804" spans="1:18">
      <c r="A2804" t="s">
        <v>2083</v>
      </c>
      <c r="B2804" t="s">
        <v>2082</v>
      </c>
      <c r="D2804">
        <v>2021</v>
      </c>
      <c r="E2804" t="s">
        <v>2162</v>
      </c>
      <c r="F2804" t="s">
        <v>2301</v>
      </c>
      <c r="G2804">
        <v>-32.193716666666603</v>
      </c>
      <c r="H2804">
        <v>115.747183333333</v>
      </c>
      <c r="I2804" t="s">
        <v>2332</v>
      </c>
      <c r="J2804">
        <v>88</v>
      </c>
      <c r="K2804">
        <v>10</v>
      </c>
      <c r="L2804">
        <v>11</v>
      </c>
      <c r="N2804">
        <v>1</v>
      </c>
      <c r="O2804">
        <v>1.1133</v>
      </c>
      <c r="R2804">
        <v>0.45579999999999998</v>
      </c>
    </row>
    <row r="2805" spans="1:18">
      <c r="A2805" t="s">
        <v>2083</v>
      </c>
      <c r="B2805" t="s">
        <v>2082</v>
      </c>
      <c r="D2805">
        <v>2021</v>
      </c>
      <c r="E2805" t="s">
        <v>2162</v>
      </c>
      <c r="F2805" t="s">
        <v>2301</v>
      </c>
      <c r="G2805">
        <v>-32.193716666666603</v>
      </c>
      <c r="H2805">
        <v>115.747183333333</v>
      </c>
      <c r="I2805" t="s">
        <v>2332</v>
      </c>
      <c r="J2805">
        <v>88</v>
      </c>
      <c r="K2805">
        <v>11</v>
      </c>
      <c r="L2805">
        <v>12</v>
      </c>
      <c r="N2805">
        <v>1</v>
      </c>
      <c r="O2805">
        <v>1.2016</v>
      </c>
      <c r="R2805">
        <v>0.72960000000000003</v>
      </c>
    </row>
    <row r="2806" spans="1:18">
      <c r="A2806" t="s">
        <v>2083</v>
      </c>
      <c r="B2806" t="s">
        <v>2082</v>
      </c>
      <c r="D2806">
        <v>2021</v>
      </c>
      <c r="E2806" t="s">
        <v>2162</v>
      </c>
      <c r="F2806" t="s">
        <v>2301</v>
      </c>
      <c r="G2806">
        <v>-32.193716666666603</v>
      </c>
      <c r="H2806">
        <v>115.747183333333</v>
      </c>
      <c r="I2806" t="s">
        <v>2332</v>
      </c>
      <c r="J2806">
        <v>88</v>
      </c>
      <c r="K2806">
        <v>12</v>
      </c>
      <c r="L2806">
        <v>13</v>
      </c>
      <c r="N2806">
        <v>1</v>
      </c>
      <c r="O2806">
        <v>1.1176999999999999</v>
      </c>
      <c r="R2806">
        <v>1.0035000000000001</v>
      </c>
    </row>
    <row r="2807" spans="1:18">
      <c r="A2807" t="s">
        <v>2083</v>
      </c>
      <c r="B2807" t="s">
        <v>2082</v>
      </c>
      <c r="D2807">
        <v>2021</v>
      </c>
      <c r="E2807" t="s">
        <v>2162</v>
      </c>
      <c r="F2807" t="s">
        <v>2301</v>
      </c>
      <c r="G2807">
        <v>-32.193716666666603</v>
      </c>
      <c r="H2807">
        <v>115.747183333333</v>
      </c>
      <c r="I2807" t="s">
        <v>2332</v>
      </c>
      <c r="J2807">
        <v>88</v>
      </c>
      <c r="K2807">
        <v>13</v>
      </c>
      <c r="L2807">
        <v>14</v>
      </c>
      <c r="N2807">
        <v>1</v>
      </c>
      <c r="O2807">
        <v>1.0592999999999999</v>
      </c>
      <c r="R2807">
        <v>0.87419999999999998</v>
      </c>
    </row>
    <row r="2808" spans="1:18">
      <c r="A2808" t="s">
        <v>2083</v>
      </c>
      <c r="B2808" t="s">
        <v>2082</v>
      </c>
      <c r="D2808">
        <v>2021</v>
      </c>
      <c r="E2808" t="s">
        <v>2162</v>
      </c>
      <c r="F2808" t="s">
        <v>2301</v>
      </c>
      <c r="G2808">
        <v>-32.193716666666603</v>
      </c>
      <c r="H2808">
        <v>115.747183333333</v>
      </c>
      <c r="I2808" t="s">
        <v>2332</v>
      </c>
      <c r="J2808">
        <v>88</v>
      </c>
      <c r="K2808">
        <v>14</v>
      </c>
      <c r="L2808">
        <v>15</v>
      </c>
      <c r="N2808">
        <v>1</v>
      </c>
      <c r="O2808">
        <v>1.1753</v>
      </c>
      <c r="R2808">
        <v>0.74490000000000001</v>
      </c>
    </row>
    <row r="2809" spans="1:18">
      <c r="A2809" t="s">
        <v>2083</v>
      </c>
      <c r="B2809" t="s">
        <v>2082</v>
      </c>
      <c r="D2809">
        <v>2021</v>
      </c>
      <c r="E2809" t="s">
        <v>2162</v>
      </c>
      <c r="F2809" t="s">
        <v>2301</v>
      </c>
      <c r="G2809">
        <v>-32.193716666666603</v>
      </c>
      <c r="H2809">
        <v>115.747183333333</v>
      </c>
      <c r="I2809" t="s">
        <v>2332</v>
      </c>
      <c r="J2809">
        <v>88</v>
      </c>
      <c r="K2809">
        <v>15</v>
      </c>
      <c r="L2809">
        <v>16</v>
      </c>
      <c r="N2809">
        <v>1</v>
      </c>
      <c r="O2809">
        <v>1.0425</v>
      </c>
      <c r="R2809">
        <v>0.81920000000000004</v>
      </c>
    </row>
    <row r="2810" spans="1:18">
      <c r="A2810" t="s">
        <v>2083</v>
      </c>
      <c r="B2810" t="s">
        <v>2082</v>
      </c>
      <c r="D2810">
        <v>2021</v>
      </c>
      <c r="E2810" t="s">
        <v>2162</v>
      </c>
      <c r="F2810" t="s">
        <v>2301</v>
      </c>
      <c r="G2810">
        <v>-32.193716666666603</v>
      </c>
      <c r="H2810">
        <v>115.747183333333</v>
      </c>
      <c r="I2810" t="s">
        <v>2332</v>
      </c>
      <c r="J2810">
        <v>88</v>
      </c>
      <c r="K2810">
        <v>16</v>
      </c>
      <c r="L2810">
        <v>17</v>
      </c>
      <c r="N2810">
        <v>1</v>
      </c>
      <c r="O2810">
        <v>1.0573999999999999</v>
      </c>
      <c r="R2810">
        <v>0.89359999999999995</v>
      </c>
    </row>
    <row r="2811" spans="1:18">
      <c r="A2811" t="s">
        <v>2083</v>
      </c>
      <c r="B2811" t="s">
        <v>2082</v>
      </c>
      <c r="D2811">
        <v>2021</v>
      </c>
      <c r="E2811" t="s">
        <v>2162</v>
      </c>
      <c r="F2811" t="s">
        <v>2301</v>
      </c>
      <c r="G2811">
        <v>-32.193716666666603</v>
      </c>
      <c r="H2811">
        <v>115.747183333333</v>
      </c>
      <c r="I2811" t="s">
        <v>2332</v>
      </c>
      <c r="J2811">
        <v>88</v>
      </c>
      <c r="K2811">
        <v>17</v>
      </c>
      <c r="L2811">
        <v>18</v>
      </c>
      <c r="N2811">
        <v>1</v>
      </c>
      <c r="O2811">
        <v>0.99850000000000005</v>
      </c>
      <c r="R2811">
        <v>0.60070000000000001</v>
      </c>
    </row>
    <row r="2812" spans="1:18">
      <c r="A2812" t="s">
        <v>2083</v>
      </c>
      <c r="B2812" t="s">
        <v>2082</v>
      </c>
      <c r="D2812">
        <v>2021</v>
      </c>
      <c r="E2812" t="s">
        <v>2162</v>
      </c>
      <c r="F2812" t="s">
        <v>2301</v>
      </c>
      <c r="G2812">
        <v>-32.193716666666603</v>
      </c>
      <c r="H2812">
        <v>115.747183333333</v>
      </c>
      <c r="I2812" t="s">
        <v>2332</v>
      </c>
      <c r="J2812">
        <v>88</v>
      </c>
      <c r="K2812">
        <v>18</v>
      </c>
      <c r="L2812">
        <v>19</v>
      </c>
      <c r="N2812">
        <v>1</v>
      </c>
      <c r="O2812">
        <v>1.1587000000000001</v>
      </c>
      <c r="R2812">
        <v>0.30769999999999997</v>
      </c>
    </row>
    <row r="2813" spans="1:18">
      <c r="A2813" t="s">
        <v>2083</v>
      </c>
      <c r="B2813" t="s">
        <v>2082</v>
      </c>
      <c r="D2813">
        <v>2021</v>
      </c>
      <c r="E2813" t="s">
        <v>2162</v>
      </c>
      <c r="F2813" t="s">
        <v>2301</v>
      </c>
      <c r="G2813">
        <v>-32.193716666666603</v>
      </c>
      <c r="H2813">
        <v>115.747183333333</v>
      </c>
      <c r="I2813" t="s">
        <v>2332</v>
      </c>
      <c r="J2813">
        <v>88</v>
      </c>
      <c r="K2813">
        <v>19</v>
      </c>
      <c r="L2813">
        <v>20</v>
      </c>
      <c r="N2813">
        <v>1</v>
      </c>
      <c r="O2813">
        <v>1.0041</v>
      </c>
      <c r="R2813">
        <v>0.40439999999999998</v>
      </c>
    </row>
    <row r="2814" spans="1:18">
      <c r="A2814" t="s">
        <v>2083</v>
      </c>
      <c r="B2814" t="s">
        <v>2082</v>
      </c>
      <c r="D2814">
        <v>2021</v>
      </c>
      <c r="E2814" t="s">
        <v>2162</v>
      </c>
      <c r="F2814" t="s">
        <v>2301</v>
      </c>
      <c r="G2814">
        <v>-32.193716666666603</v>
      </c>
      <c r="H2814">
        <v>115.747183333333</v>
      </c>
      <c r="I2814" t="s">
        <v>2332</v>
      </c>
      <c r="J2814">
        <v>88</v>
      </c>
      <c r="K2814">
        <v>20</v>
      </c>
      <c r="L2814">
        <v>21</v>
      </c>
      <c r="N2814">
        <v>1</v>
      </c>
      <c r="O2814">
        <v>1.2183999999999999</v>
      </c>
      <c r="R2814">
        <v>0.50109999999999999</v>
      </c>
    </row>
    <row r="2815" spans="1:18">
      <c r="A2815" t="s">
        <v>2083</v>
      </c>
      <c r="B2815" t="s">
        <v>2082</v>
      </c>
      <c r="D2815">
        <v>2021</v>
      </c>
      <c r="E2815" t="s">
        <v>2162</v>
      </c>
      <c r="F2815" t="s">
        <v>2301</v>
      </c>
      <c r="G2815">
        <v>-32.193716666666603</v>
      </c>
      <c r="H2815">
        <v>115.747183333333</v>
      </c>
      <c r="I2815" t="s">
        <v>2332</v>
      </c>
      <c r="J2815">
        <v>88</v>
      </c>
      <c r="K2815">
        <v>21</v>
      </c>
      <c r="L2815">
        <v>22</v>
      </c>
      <c r="N2815">
        <v>1</v>
      </c>
      <c r="O2815">
        <v>1.0071000000000001</v>
      </c>
      <c r="R2815">
        <v>0.55079999999999996</v>
      </c>
    </row>
    <row r="2816" spans="1:18">
      <c r="A2816" t="s">
        <v>2083</v>
      </c>
      <c r="B2816" t="s">
        <v>2082</v>
      </c>
      <c r="D2816">
        <v>2021</v>
      </c>
      <c r="E2816" t="s">
        <v>2162</v>
      </c>
      <c r="F2816" t="s">
        <v>2301</v>
      </c>
      <c r="G2816">
        <v>-32.193716666666603</v>
      </c>
      <c r="H2816">
        <v>115.747183333333</v>
      </c>
      <c r="I2816" t="s">
        <v>2332</v>
      </c>
      <c r="J2816">
        <v>88</v>
      </c>
      <c r="K2816">
        <v>22</v>
      </c>
      <c r="L2816">
        <v>23</v>
      </c>
      <c r="N2816">
        <v>1</v>
      </c>
      <c r="O2816">
        <v>1.1333</v>
      </c>
      <c r="R2816">
        <v>0.60040000000000004</v>
      </c>
    </row>
    <row r="2817" spans="1:18">
      <c r="A2817" t="s">
        <v>2083</v>
      </c>
      <c r="B2817" t="s">
        <v>2082</v>
      </c>
      <c r="D2817">
        <v>2021</v>
      </c>
      <c r="E2817" t="s">
        <v>2162</v>
      </c>
      <c r="F2817" t="s">
        <v>2301</v>
      </c>
      <c r="G2817">
        <v>-32.193716666666603</v>
      </c>
      <c r="H2817">
        <v>115.747183333333</v>
      </c>
      <c r="I2817" t="s">
        <v>2332</v>
      </c>
      <c r="J2817">
        <v>88</v>
      </c>
      <c r="K2817">
        <v>23</v>
      </c>
      <c r="L2817">
        <v>24</v>
      </c>
      <c r="N2817">
        <v>1</v>
      </c>
      <c r="O2817">
        <v>1.3360000000000001</v>
      </c>
      <c r="R2817">
        <v>0.6371</v>
      </c>
    </row>
    <row r="2818" spans="1:18">
      <c r="A2818" t="s">
        <v>2083</v>
      </c>
      <c r="B2818" t="s">
        <v>2082</v>
      </c>
      <c r="D2818">
        <v>2021</v>
      </c>
      <c r="E2818" t="s">
        <v>2162</v>
      </c>
      <c r="F2818" t="s">
        <v>2301</v>
      </c>
      <c r="G2818">
        <v>-32.193716666666603</v>
      </c>
      <c r="H2818">
        <v>115.747183333333</v>
      </c>
      <c r="I2818" t="s">
        <v>2332</v>
      </c>
      <c r="J2818">
        <v>88</v>
      </c>
      <c r="K2818">
        <v>24</v>
      </c>
      <c r="L2818">
        <v>25</v>
      </c>
      <c r="N2818">
        <v>1</v>
      </c>
      <c r="O2818">
        <v>1.1623000000000001</v>
      </c>
      <c r="R2818">
        <v>0.67369999999999997</v>
      </c>
    </row>
    <row r="2819" spans="1:18">
      <c r="A2819" t="s">
        <v>2083</v>
      </c>
      <c r="B2819" t="s">
        <v>2082</v>
      </c>
      <c r="D2819">
        <v>2021</v>
      </c>
      <c r="E2819" t="s">
        <v>2162</v>
      </c>
      <c r="F2819" t="s">
        <v>2301</v>
      </c>
      <c r="G2819">
        <v>-32.193716666666603</v>
      </c>
      <c r="H2819">
        <v>115.747183333333</v>
      </c>
      <c r="I2819" t="s">
        <v>2332</v>
      </c>
      <c r="J2819">
        <v>88</v>
      </c>
      <c r="K2819">
        <v>25</v>
      </c>
      <c r="L2819">
        <v>26</v>
      </c>
      <c r="N2819">
        <v>1</v>
      </c>
      <c r="O2819">
        <v>0.99519999999999997</v>
      </c>
      <c r="R2819">
        <v>0.65200000000000002</v>
      </c>
    </row>
    <row r="2820" spans="1:18">
      <c r="A2820" t="s">
        <v>2083</v>
      </c>
      <c r="B2820" t="s">
        <v>2082</v>
      </c>
      <c r="D2820">
        <v>2021</v>
      </c>
      <c r="E2820" t="s">
        <v>2162</v>
      </c>
      <c r="F2820" t="s">
        <v>2301</v>
      </c>
      <c r="G2820">
        <v>-32.193716666666603</v>
      </c>
      <c r="H2820">
        <v>115.747183333333</v>
      </c>
      <c r="I2820" t="s">
        <v>2332</v>
      </c>
      <c r="J2820">
        <v>88</v>
      </c>
      <c r="K2820">
        <v>26</v>
      </c>
      <c r="L2820">
        <v>27</v>
      </c>
      <c r="N2820">
        <v>1</v>
      </c>
      <c r="O2820">
        <v>1.2302999999999999</v>
      </c>
      <c r="R2820">
        <v>0.63029999999999997</v>
      </c>
    </row>
    <row r="2821" spans="1:18">
      <c r="A2821" t="s">
        <v>2083</v>
      </c>
      <c r="B2821" t="s">
        <v>2082</v>
      </c>
      <c r="D2821">
        <v>2021</v>
      </c>
      <c r="E2821" t="s">
        <v>2162</v>
      </c>
      <c r="F2821" t="s">
        <v>2301</v>
      </c>
      <c r="G2821">
        <v>-32.193716666666603</v>
      </c>
      <c r="H2821">
        <v>115.747183333333</v>
      </c>
      <c r="I2821" t="s">
        <v>2332</v>
      </c>
      <c r="J2821">
        <v>88</v>
      </c>
      <c r="K2821">
        <v>27</v>
      </c>
      <c r="L2821">
        <v>28</v>
      </c>
      <c r="N2821">
        <v>1</v>
      </c>
      <c r="O2821">
        <v>1.0343</v>
      </c>
      <c r="R2821">
        <v>0.51400000000000001</v>
      </c>
    </row>
    <row r="2822" spans="1:18">
      <c r="A2822" t="s">
        <v>2083</v>
      </c>
      <c r="B2822" t="s">
        <v>2082</v>
      </c>
      <c r="D2822">
        <v>2021</v>
      </c>
      <c r="E2822" t="s">
        <v>2162</v>
      </c>
      <c r="F2822" t="s">
        <v>2301</v>
      </c>
      <c r="G2822">
        <v>-32.193716666666603</v>
      </c>
      <c r="H2822">
        <v>115.747183333333</v>
      </c>
      <c r="I2822" t="s">
        <v>2332</v>
      </c>
      <c r="J2822">
        <v>88</v>
      </c>
      <c r="K2822">
        <v>28</v>
      </c>
      <c r="L2822">
        <v>29</v>
      </c>
      <c r="N2822">
        <v>1</v>
      </c>
      <c r="O2822">
        <v>0.81710000000000005</v>
      </c>
      <c r="R2822">
        <v>0.3977</v>
      </c>
    </row>
    <row r="2823" spans="1:18">
      <c r="A2823" t="s">
        <v>2083</v>
      </c>
      <c r="B2823" t="s">
        <v>2082</v>
      </c>
      <c r="D2823">
        <v>2021</v>
      </c>
      <c r="E2823" t="s">
        <v>2162</v>
      </c>
      <c r="F2823" t="s">
        <v>2301</v>
      </c>
      <c r="G2823">
        <v>-32.193716666666603</v>
      </c>
      <c r="H2823">
        <v>115.747183333333</v>
      </c>
      <c r="I2823" t="s">
        <v>2332</v>
      </c>
      <c r="J2823">
        <v>88</v>
      </c>
      <c r="K2823">
        <v>29</v>
      </c>
      <c r="L2823">
        <v>30</v>
      </c>
      <c r="N2823">
        <v>1</v>
      </c>
      <c r="O2823">
        <v>0.83989999999999998</v>
      </c>
      <c r="R2823">
        <v>1.1475</v>
      </c>
    </row>
    <row r="2824" spans="1:18">
      <c r="A2824" t="s">
        <v>2083</v>
      </c>
      <c r="B2824" t="s">
        <v>2082</v>
      </c>
      <c r="D2824">
        <v>2021</v>
      </c>
      <c r="E2824" t="s">
        <v>2162</v>
      </c>
      <c r="F2824" t="s">
        <v>2301</v>
      </c>
      <c r="G2824">
        <v>-32.193716666666603</v>
      </c>
      <c r="H2824">
        <v>115.747183333333</v>
      </c>
      <c r="I2824" t="s">
        <v>2332</v>
      </c>
      <c r="J2824">
        <v>88</v>
      </c>
      <c r="K2824">
        <v>30</v>
      </c>
      <c r="L2824">
        <v>31</v>
      </c>
      <c r="N2824">
        <v>1</v>
      </c>
      <c r="O2824">
        <v>0.61119999999999997</v>
      </c>
      <c r="R2824">
        <v>1.1475</v>
      </c>
    </row>
    <row r="2825" spans="1:18">
      <c r="A2825" t="s">
        <v>2083</v>
      </c>
      <c r="B2825" t="s">
        <v>2082</v>
      </c>
      <c r="D2825">
        <v>2021</v>
      </c>
      <c r="E2825" t="s">
        <v>2162</v>
      </c>
      <c r="F2825" t="s">
        <v>2301</v>
      </c>
      <c r="G2825">
        <v>-32.193716666666603</v>
      </c>
      <c r="H2825">
        <v>115.747183333333</v>
      </c>
      <c r="I2825" t="s">
        <v>2332</v>
      </c>
      <c r="J2825">
        <v>88</v>
      </c>
      <c r="K2825">
        <v>31</v>
      </c>
      <c r="L2825">
        <v>32</v>
      </c>
      <c r="N2825">
        <v>1</v>
      </c>
      <c r="O2825">
        <v>0.95309999999999995</v>
      </c>
      <c r="R2825">
        <v>1.8974</v>
      </c>
    </row>
    <row r="2826" spans="1:18">
      <c r="A2826" t="s">
        <v>2083</v>
      </c>
      <c r="B2826" t="s">
        <v>2082</v>
      </c>
      <c r="D2826">
        <v>2021</v>
      </c>
      <c r="E2826" t="s">
        <v>2162</v>
      </c>
      <c r="F2826" t="s">
        <v>2301</v>
      </c>
      <c r="G2826">
        <v>-32.182016666666499</v>
      </c>
      <c r="H2826">
        <v>115.773233333333</v>
      </c>
      <c r="I2826" t="s">
        <v>2335</v>
      </c>
      <c r="J2826">
        <v>91</v>
      </c>
      <c r="K2826">
        <v>0</v>
      </c>
      <c r="L2826">
        <v>1</v>
      </c>
      <c r="N2826">
        <v>1</v>
      </c>
      <c r="O2826">
        <v>1.21</v>
      </c>
      <c r="R2826">
        <v>0.16700000000000001</v>
      </c>
    </row>
    <row r="2827" spans="1:18">
      <c r="A2827" t="s">
        <v>2083</v>
      </c>
      <c r="B2827" t="s">
        <v>2082</v>
      </c>
      <c r="D2827">
        <v>2021</v>
      </c>
      <c r="E2827" t="s">
        <v>2162</v>
      </c>
      <c r="F2827" t="s">
        <v>2301</v>
      </c>
      <c r="G2827">
        <v>-32.182016666666499</v>
      </c>
      <c r="H2827">
        <v>115.773233333333</v>
      </c>
      <c r="I2827" t="s">
        <v>2335</v>
      </c>
      <c r="J2827">
        <v>91</v>
      </c>
      <c r="K2827">
        <v>1</v>
      </c>
      <c r="L2827">
        <v>2</v>
      </c>
      <c r="N2827">
        <v>1</v>
      </c>
      <c r="O2827">
        <v>1.1606000000000001</v>
      </c>
      <c r="R2827">
        <v>0.106</v>
      </c>
    </row>
    <row r="2828" spans="1:18">
      <c r="A2828" t="s">
        <v>2083</v>
      </c>
      <c r="B2828" t="s">
        <v>2082</v>
      </c>
      <c r="D2828">
        <v>2021</v>
      </c>
      <c r="E2828" t="s">
        <v>2162</v>
      </c>
      <c r="F2828" t="s">
        <v>2301</v>
      </c>
      <c r="G2828">
        <v>-32.182016666666499</v>
      </c>
      <c r="H2828">
        <v>115.773233333333</v>
      </c>
      <c r="I2828" t="s">
        <v>2335</v>
      </c>
      <c r="J2828">
        <v>91</v>
      </c>
      <c r="K2828">
        <v>2</v>
      </c>
      <c r="L2828">
        <v>3</v>
      </c>
      <c r="N2828">
        <v>1</v>
      </c>
      <c r="O2828">
        <v>1.4670000000000001</v>
      </c>
      <c r="R2828">
        <v>0.15390000000000001</v>
      </c>
    </row>
    <row r="2829" spans="1:18">
      <c r="A2829" t="s">
        <v>2083</v>
      </c>
      <c r="B2829" t="s">
        <v>2082</v>
      </c>
      <c r="D2829">
        <v>2021</v>
      </c>
      <c r="E2829" t="s">
        <v>2162</v>
      </c>
      <c r="F2829" t="s">
        <v>2301</v>
      </c>
      <c r="G2829">
        <v>-32.182016666666499</v>
      </c>
      <c r="H2829">
        <v>115.773233333333</v>
      </c>
      <c r="I2829" t="s">
        <v>2335</v>
      </c>
      <c r="J2829">
        <v>91</v>
      </c>
      <c r="K2829">
        <v>3</v>
      </c>
      <c r="L2829">
        <v>4</v>
      </c>
      <c r="N2829">
        <v>1</v>
      </c>
      <c r="O2829">
        <v>1.1953</v>
      </c>
      <c r="R2829">
        <v>8.0699999999999994E-2</v>
      </c>
    </row>
    <row r="2830" spans="1:18">
      <c r="A2830" t="s">
        <v>2083</v>
      </c>
      <c r="B2830" t="s">
        <v>2082</v>
      </c>
      <c r="D2830">
        <v>2021</v>
      </c>
      <c r="E2830" t="s">
        <v>2162</v>
      </c>
      <c r="F2830" t="s">
        <v>2301</v>
      </c>
      <c r="G2830">
        <v>-32.182016666666499</v>
      </c>
      <c r="H2830">
        <v>115.773233333333</v>
      </c>
      <c r="I2830" t="s">
        <v>2335</v>
      </c>
      <c r="J2830">
        <v>91</v>
      </c>
      <c r="K2830">
        <v>4</v>
      </c>
      <c r="L2830">
        <v>5</v>
      </c>
      <c r="N2830">
        <v>1</v>
      </c>
      <c r="O2830">
        <v>1.3078000000000001</v>
      </c>
      <c r="R2830">
        <v>0.15720000000000001</v>
      </c>
    </row>
    <row r="2831" spans="1:18">
      <c r="A2831" t="s">
        <v>2083</v>
      </c>
      <c r="B2831" t="s">
        <v>2082</v>
      </c>
      <c r="D2831">
        <v>2021</v>
      </c>
      <c r="E2831" t="s">
        <v>2162</v>
      </c>
      <c r="F2831" t="s">
        <v>2301</v>
      </c>
      <c r="G2831">
        <v>-32.182016666666499</v>
      </c>
      <c r="H2831">
        <v>115.773233333333</v>
      </c>
      <c r="I2831" t="s">
        <v>2335</v>
      </c>
      <c r="J2831">
        <v>91</v>
      </c>
      <c r="K2831">
        <v>5</v>
      </c>
      <c r="L2831">
        <v>6</v>
      </c>
      <c r="N2831">
        <v>1</v>
      </c>
      <c r="O2831">
        <v>1.3326</v>
      </c>
      <c r="R2831">
        <v>0.11070000000000001</v>
      </c>
    </row>
    <row r="2832" spans="1:18">
      <c r="A2832" t="s">
        <v>2083</v>
      </c>
      <c r="B2832" t="s">
        <v>2082</v>
      </c>
      <c r="D2832">
        <v>2021</v>
      </c>
      <c r="E2832" t="s">
        <v>2162</v>
      </c>
      <c r="F2832" t="s">
        <v>2301</v>
      </c>
      <c r="G2832">
        <v>-32.182016666666499</v>
      </c>
      <c r="H2832">
        <v>115.773233333333</v>
      </c>
      <c r="I2832" t="s">
        <v>2335</v>
      </c>
      <c r="J2832">
        <v>91</v>
      </c>
      <c r="K2832">
        <v>6</v>
      </c>
      <c r="L2832">
        <v>7</v>
      </c>
      <c r="N2832">
        <v>1</v>
      </c>
      <c r="O2832">
        <v>1.3159000000000001</v>
      </c>
      <c r="R2832">
        <v>6.4199999999999993E-2</v>
      </c>
    </row>
    <row r="2833" spans="1:18">
      <c r="A2833" t="s">
        <v>2083</v>
      </c>
      <c r="B2833" t="s">
        <v>2082</v>
      </c>
      <c r="D2833">
        <v>2021</v>
      </c>
      <c r="E2833" t="s">
        <v>2162</v>
      </c>
      <c r="F2833" t="s">
        <v>2301</v>
      </c>
      <c r="G2833">
        <v>-32.182016666666499</v>
      </c>
      <c r="H2833">
        <v>115.773233333333</v>
      </c>
      <c r="I2833" t="s">
        <v>2335</v>
      </c>
      <c r="J2833">
        <v>91</v>
      </c>
      <c r="K2833">
        <v>7</v>
      </c>
      <c r="L2833">
        <v>8</v>
      </c>
      <c r="N2833">
        <v>1</v>
      </c>
      <c r="O2833">
        <v>1.3947000000000001</v>
      </c>
      <c r="R2833">
        <v>9.5399999999999999E-2</v>
      </c>
    </row>
    <row r="2834" spans="1:18">
      <c r="A2834" t="s">
        <v>2083</v>
      </c>
      <c r="B2834" t="s">
        <v>2082</v>
      </c>
      <c r="D2834">
        <v>2021</v>
      </c>
      <c r="E2834" t="s">
        <v>2162</v>
      </c>
      <c r="F2834" t="s">
        <v>2301</v>
      </c>
      <c r="G2834">
        <v>-32.182016666666499</v>
      </c>
      <c r="H2834">
        <v>115.773233333333</v>
      </c>
      <c r="I2834" t="s">
        <v>2335</v>
      </c>
      <c r="J2834">
        <v>91</v>
      </c>
      <c r="K2834">
        <v>8</v>
      </c>
      <c r="L2834">
        <v>9</v>
      </c>
      <c r="N2834">
        <v>1</v>
      </c>
      <c r="O2834">
        <v>1.2816000000000001</v>
      </c>
      <c r="R2834">
        <v>0.12659999999999999</v>
      </c>
    </row>
    <row r="2835" spans="1:18">
      <c r="A2835" t="s">
        <v>2083</v>
      </c>
      <c r="B2835" t="s">
        <v>2082</v>
      </c>
      <c r="D2835">
        <v>2021</v>
      </c>
      <c r="E2835" t="s">
        <v>2162</v>
      </c>
      <c r="F2835" t="s">
        <v>2301</v>
      </c>
      <c r="G2835">
        <v>-32.182016666666499</v>
      </c>
      <c r="H2835">
        <v>115.773233333333</v>
      </c>
      <c r="I2835" t="s">
        <v>2335</v>
      </c>
      <c r="J2835">
        <v>91</v>
      </c>
      <c r="K2835">
        <v>9</v>
      </c>
      <c r="L2835">
        <v>10</v>
      </c>
      <c r="N2835">
        <v>1</v>
      </c>
      <c r="O2835">
        <v>1.1335999999999999</v>
      </c>
      <c r="R2835">
        <v>0.16769999999999999</v>
      </c>
    </row>
    <row r="2836" spans="1:18">
      <c r="A2836" t="s">
        <v>2083</v>
      </c>
      <c r="B2836" t="s">
        <v>2082</v>
      </c>
      <c r="D2836">
        <v>2021</v>
      </c>
      <c r="E2836" t="s">
        <v>2162</v>
      </c>
      <c r="F2836" t="s">
        <v>2301</v>
      </c>
      <c r="G2836">
        <v>-32.182016666666499</v>
      </c>
      <c r="H2836">
        <v>115.773233333333</v>
      </c>
      <c r="I2836" t="s">
        <v>2335</v>
      </c>
      <c r="J2836">
        <v>91</v>
      </c>
      <c r="K2836">
        <v>10</v>
      </c>
      <c r="L2836">
        <v>11</v>
      </c>
      <c r="N2836">
        <v>1</v>
      </c>
      <c r="O2836">
        <v>1.1323000000000001</v>
      </c>
      <c r="R2836">
        <v>0.2089</v>
      </c>
    </row>
    <row r="2837" spans="1:18">
      <c r="A2837" t="s">
        <v>2083</v>
      </c>
      <c r="B2837" t="s">
        <v>2082</v>
      </c>
      <c r="D2837">
        <v>2021</v>
      </c>
      <c r="E2837" t="s">
        <v>2162</v>
      </c>
      <c r="F2837" t="s">
        <v>2301</v>
      </c>
      <c r="G2837">
        <v>-32.182016666666499</v>
      </c>
      <c r="H2837">
        <v>115.773233333333</v>
      </c>
      <c r="I2837" t="s">
        <v>2335</v>
      </c>
      <c r="J2837">
        <v>91</v>
      </c>
      <c r="K2837">
        <v>11</v>
      </c>
      <c r="L2837">
        <v>12</v>
      </c>
      <c r="N2837">
        <v>1</v>
      </c>
      <c r="O2837">
        <v>1.1154999999999999</v>
      </c>
      <c r="R2837">
        <v>0.15310000000000001</v>
      </c>
    </row>
    <row r="2838" spans="1:18">
      <c r="A2838" t="s">
        <v>2083</v>
      </c>
      <c r="B2838" t="s">
        <v>2082</v>
      </c>
      <c r="D2838">
        <v>2021</v>
      </c>
      <c r="E2838" t="s">
        <v>2162</v>
      </c>
      <c r="F2838" t="s">
        <v>2301</v>
      </c>
      <c r="G2838">
        <v>-32.182016666666499</v>
      </c>
      <c r="H2838">
        <v>115.773233333333</v>
      </c>
      <c r="I2838" t="s">
        <v>2335</v>
      </c>
      <c r="J2838">
        <v>91</v>
      </c>
      <c r="K2838">
        <v>12</v>
      </c>
      <c r="L2838">
        <v>13</v>
      </c>
      <c r="N2838">
        <v>1</v>
      </c>
      <c r="O2838">
        <v>1.1347</v>
      </c>
      <c r="R2838">
        <v>9.7299999999999998E-2</v>
      </c>
    </row>
    <row r="2839" spans="1:18">
      <c r="A2839" t="s">
        <v>2083</v>
      </c>
      <c r="B2839" t="s">
        <v>2082</v>
      </c>
      <c r="D2839">
        <v>2021</v>
      </c>
      <c r="E2839" t="s">
        <v>2162</v>
      </c>
      <c r="F2839" t="s">
        <v>2301</v>
      </c>
      <c r="G2839">
        <v>-32.182016666666499</v>
      </c>
      <c r="H2839">
        <v>115.773233333333</v>
      </c>
      <c r="I2839" t="s">
        <v>2335</v>
      </c>
      <c r="J2839">
        <v>91</v>
      </c>
      <c r="K2839">
        <v>13</v>
      </c>
      <c r="L2839">
        <v>14</v>
      </c>
      <c r="N2839">
        <v>1</v>
      </c>
      <c r="O2839">
        <v>1.1568000000000001</v>
      </c>
      <c r="R2839">
        <v>9.2799999999999994E-2</v>
      </c>
    </row>
    <row r="2840" spans="1:18">
      <c r="A2840" t="s">
        <v>2083</v>
      </c>
      <c r="B2840" t="s">
        <v>2082</v>
      </c>
      <c r="D2840">
        <v>2021</v>
      </c>
      <c r="E2840" t="s">
        <v>2162</v>
      </c>
      <c r="F2840" t="s">
        <v>2301</v>
      </c>
      <c r="G2840">
        <v>-32.182016666666499</v>
      </c>
      <c r="H2840">
        <v>115.773233333333</v>
      </c>
      <c r="I2840" t="s">
        <v>2335</v>
      </c>
      <c r="J2840">
        <v>91</v>
      </c>
      <c r="K2840">
        <v>14</v>
      </c>
      <c r="L2840">
        <v>15</v>
      </c>
      <c r="N2840">
        <v>1</v>
      </c>
      <c r="O2840">
        <v>1.4562999999999999</v>
      </c>
      <c r="R2840">
        <v>8.8400000000000006E-2</v>
      </c>
    </row>
    <row r="2841" spans="1:18">
      <c r="A2841" t="s">
        <v>2083</v>
      </c>
      <c r="B2841" t="s">
        <v>2082</v>
      </c>
      <c r="D2841">
        <v>2021</v>
      </c>
      <c r="E2841" t="s">
        <v>2162</v>
      </c>
      <c r="F2841" t="s">
        <v>2301</v>
      </c>
      <c r="G2841">
        <v>-32.182016666666499</v>
      </c>
      <c r="H2841">
        <v>115.773233333333</v>
      </c>
      <c r="I2841" t="s">
        <v>2335</v>
      </c>
      <c r="J2841">
        <v>91</v>
      </c>
      <c r="K2841">
        <v>15</v>
      </c>
      <c r="L2841">
        <v>16</v>
      </c>
      <c r="N2841">
        <v>1</v>
      </c>
      <c r="O2841">
        <v>1.143</v>
      </c>
      <c r="R2841">
        <v>8.1500000000000003E-2</v>
      </c>
    </row>
    <row r="2842" spans="1:18">
      <c r="A2842" t="s">
        <v>2083</v>
      </c>
      <c r="B2842" t="s">
        <v>2082</v>
      </c>
      <c r="D2842">
        <v>2021</v>
      </c>
      <c r="E2842" t="s">
        <v>2162</v>
      </c>
      <c r="F2842" t="s">
        <v>2301</v>
      </c>
      <c r="G2842">
        <v>-32.182016666666499</v>
      </c>
      <c r="H2842">
        <v>115.773233333333</v>
      </c>
      <c r="I2842" t="s">
        <v>2335</v>
      </c>
      <c r="J2842">
        <v>91</v>
      </c>
      <c r="K2842">
        <v>16</v>
      </c>
      <c r="L2842">
        <v>17</v>
      </c>
      <c r="N2842">
        <v>1</v>
      </c>
      <c r="O2842">
        <v>1.2818000000000001</v>
      </c>
      <c r="R2842">
        <v>7.4700000000000003E-2</v>
      </c>
    </row>
    <row r="2843" spans="1:18">
      <c r="A2843" t="s">
        <v>2083</v>
      </c>
      <c r="B2843" t="s">
        <v>2082</v>
      </c>
      <c r="D2843">
        <v>2021</v>
      </c>
      <c r="E2843" t="s">
        <v>2162</v>
      </c>
      <c r="F2843" t="s">
        <v>2301</v>
      </c>
      <c r="G2843">
        <v>-32.182016666666499</v>
      </c>
      <c r="H2843">
        <v>115.773233333333</v>
      </c>
      <c r="I2843" t="s">
        <v>2335</v>
      </c>
      <c r="J2843">
        <v>91</v>
      </c>
      <c r="K2843">
        <v>17</v>
      </c>
      <c r="L2843">
        <v>18</v>
      </c>
      <c r="N2843">
        <v>1</v>
      </c>
      <c r="O2843">
        <v>1.3309</v>
      </c>
      <c r="R2843">
        <v>0.1076</v>
      </c>
    </row>
    <row r="2844" spans="1:18">
      <c r="A2844" t="s">
        <v>2083</v>
      </c>
      <c r="B2844" t="s">
        <v>2082</v>
      </c>
      <c r="D2844">
        <v>2021</v>
      </c>
      <c r="E2844" t="s">
        <v>2162</v>
      </c>
      <c r="F2844" t="s">
        <v>2301</v>
      </c>
      <c r="G2844">
        <v>-32.182016666666499</v>
      </c>
      <c r="H2844">
        <v>115.773233333333</v>
      </c>
      <c r="I2844" t="s">
        <v>2335</v>
      </c>
      <c r="J2844">
        <v>91</v>
      </c>
      <c r="K2844">
        <v>18</v>
      </c>
      <c r="L2844">
        <v>19</v>
      </c>
      <c r="N2844">
        <v>1</v>
      </c>
      <c r="O2844">
        <v>1.6722999999999999</v>
      </c>
      <c r="R2844">
        <v>0.14050000000000001</v>
      </c>
    </row>
    <row r="2845" spans="1:18">
      <c r="A2845" t="s">
        <v>2083</v>
      </c>
      <c r="B2845" t="s">
        <v>2082</v>
      </c>
      <c r="D2845">
        <v>2021</v>
      </c>
      <c r="E2845" t="s">
        <v>2162</v>
      </c>
      <c r="F2845" t="s">
        <v>2301</v>
      </c>
      <c r="G2845">
        <v>-32.182016666666499</v>
      </c>
      <c r="H2845">
        <v>115.773233333333</v>
      </c>
      <c r="I2845" t="s">
        <v>2335</v>
      </c>
      <c r="J2845">
        <v>91</v>
      </c>
      <c r="K2845">
        <v>19</v>
      </c>
      <c r="L2845">
        <v>20</v>
      </c>
      <c r="N2845">
        <v>1</v>
      </c>
      <c r="O2845">
        <v>1.5195000000000001</v>
      </c>
      <c r="R2845">
        <v>9.6699999999999994E-2</v>
      </c>
    </row>
    <row r="2846" spans="1:18">
      <c r="A2846" t="s">
        <v>2083</v>
      </c>
      <c r="B2846" t="s">
        <v>2082</v>
      </c>
      <c r="D2846">
        <v>2021</v>
      </c>
      <c r="E2846" t="s">
        <v>2162</v>
      </c>
      <c r="F2846" t="s">
        <v>2301</v>
      </c>
      <c r="G2846">
        <v>-32.182016666666499</v>
      </c>
      <c r="H2846">
        <v>115.773233333333</v>
      </c>
      <c r="I2846" t="s">
        <v>2335</v>
      </c>
      <c r="J2846">
        <v>91</v>
      </c>
      <c r="K2846">
        <v>20</v>
      </c>
      <c r="L2846">
        <v>21</v>
      </c>
      <c r="N2846">
        <v>1</v>
      </c>
      <c r="O2846">
        <v>1.4841</v>
      </c>
      <c r="R2846">
        <v>9.6699999999999994E-2</v>
      </c>
    </row>
    <row r="2847" spans="1:18">
      <c r="A2847" t="s">
        <v>2083</v>
      </c>
      <c r="B2847" t="s">
        <v>2082</v>
      </c>
      <c r="D2847">
        <v>2021</v>
      </c>
      <c r="E2847" t="s">
        <v>2162</v>
      </c>
      <c r="F2847" t="s">
        <v>2301</v>
      </c>
      <c r="G2847">
        <v>-32.182016666666499</v>
      </c>
      <c r="H2847">
        <v>115.773233333333</v>
      </c>
      <c r="I2847" t="s">
        <v>2335</v>
      </c>
      <c r="J2847">
        <v>91</v>
      </c>
      <c r="K2847">
        <v>21</v>
      </c>
      <c r="L2847">
        <v>22</v>
      </c>
      <c r="N2847">
        <v>1</v>
      </c>
      <c r="O2847">
        <v>1.7351000000000001</v>
      </c>
      <c r="R2847">
        <v>9.6699999999999994E-2</v>
      </c>
    </row>
    <row r="2848" spans="1:18">
      <c r="A2848" t="s">
        <v>2083</v>
      </c>
      <c r="B2848" t="s">
        <v>2082</v>
      </c>
      <c r="D2848">
        <v>2021</v>
      </c>
      <c r="E2848" t="s">
        <v>2162</v>
      </c>
      <c r="F2848" t="s">
        <v>2301</v>
      </c>
      <c r="G2848">
        <v>-32.182016666666499</v>
      </c>
      <c r="H2848">
        <v>115.773233333333</v>
      </c>
      <c r="I2848" t="s">
        <v>2335</v>
      </c>
      <c r="J2848">
        <v>91</v>
      </c>
      <c r="K2848">
        <v>22</v>
      </c>
      <c r="L2848">
        <v>23</v>
      </c>
      <c r="N2848">
        <v>1</v>
      </c>
      <c r="O2848">
        <v>1.3077000000000001</v>
      </c>
      <c r="R2848">
        <v>5.2999999999999999E-2</v>
      </c>
    </row>
    <row r="2849" spans="1:18">
      <c r="A2849" t="s">
        <v>2083</v>
      </c>
      <c r="B2849" t="s">
        <v>2082</v>
      </c>
      <c r="D2849">
        <v>2021</v>
      </c>
      <c r="E2849" t="s">
        <v>2162</v>
      </c>
      <c r="F2849" t="s">
        <v>2301</v>
      </c>
      <c r="G2849">
        <v>-32.182016666666499</v>
      </c>
      <c r="H2849">
        <v>115.773233333333</v>
      </c>
      <c r="I2849" t="s">
        <v>2335</v>
      </c>
      <c r="J2849">
        <v>91</v>
      </c>
      <c r="K2849">
        <v>23</v>
      </c>
      <c r="L2849">
        <v>24</v>
      </c>
      <c r="N2849">
        <v>1</v>
      </c>
      <c r="O2849">
        <v>1.3580000000000001</v>
      </c>
      <c r="R2849">
        <v>0.13250000000000001</v>
      </c>
    </row>
    <row r="2850" spans="1:18">
      <c r="A2850" t="s">
        <v>2083</v>
      </c>
      <c r="B2850" t="s">
        <v>2082</v>
      </c>
      <c r="D2850">
        <v>2021</v>
      </c>
      <c r="E2850" t="s">
        <v>2162</v>
      </c>
      <c r="F2850" t="s">
        <v>2301</v>
      </c>
      <c r="G2850">
        <v>-32.182016666666499</v>
      </c>
      <c r="H2850">
        <v>115.773233333333</v>
      </c>
      <c r="I2850" t="s">
        <v>2335</v>
      </c>
      <c r="J2850">
        <v>91</v>
      </c>
      <c r="K2850">
        <v>24</v>
      </c>
      <c r="L2850">
        <v>25</v>
      </c>
      <c r="N2850">
        <v>1</v>
      </c>
      <c r="O2850">
        <v>1.5983000000000001</v>
      </c>
      <c r="R2850">
        <v>0.21210000000000001</v>
      </c>
    </row>
    <row r="2851" spans="1:18">
      <c r="A2851" t="s">
        <v>2083</v>
      </c>
      <c r="B2851" t="s">
        <v>2082</v>
      </c>
      <c r="D2851">
        <v>2021</v>
      </c>
      <c r="E2851" t="s">
        <v>2162</v>
      </c>
      <c r="F2851" t="s">
        <v>2301</v>
      </c>
      <c r="G2851">
        <v>-32.182016666666499</v>
      </c>
      <c r="H2851">
        <v>115.773233333333</v>
      </c>
      <c r="I2851" t="s">
        <v>2335</v>
      </c>
      <c r="J2851">
        <v>91</v>
      </c>
      <c r="K2851">
        <v>25</v>
      </c>
      <c r="L2851">
        <v>26</v>
      </c>
      <c r="N2851">
        <v>1</v>
      </c>
      <c r="O2851">
        <v>1.4968999999999999</v>
      </c>
      <c r="R2851">
        <v>0.11650000000000001</v>
      </c>
    </row>
    <row r="2852" spans="1:18">
      <c r="A2852" t="s">
        <v>2083</v>
      </c>
      <c r="B2852" t="s">
        <v>2082</v>
      </c>
      <c r="D2852">
        <v>2021</v>
      </c>
      <c r="E2852" t="s">
        <v>2162</v>
      </c>
      <c r="F2852" t="s">
        <v>2301</v>
      </c>
      <c r="G2852">
        <v>-32.182016666666499</v>
      </c>
      <c r="H2852">
        <v>115.773233333333</v>
      </c>
      <c r="I2852" t="s">
        <v>2335</v>
      </c>
      <c r="J2852">
        <v>91</v>
      </c>
      <c r="K2852">
        <v>26</v>
      </c>
      <c r="L2852">
        <v>27</v>
      </c>
      <c r="N2852">
        <v>1</v>
      </c>
      <c r="O2852">
        <v>1.4064000000000001</v>
      </c>
      <c r="R2852">
        <v>2.0799999999999999E-2</v>
      </c>
    </row>
    <row r="2853" spans="1:18">
      <c r="A2853" t="s">
        <v>2083</v>
      </c>
      <c r="B2853" t="s">
        <v>2082</v>
      </c>
      <c r="D2853">
        <v>2021</v>
      </c>
      <c r="E2853" t="s">
        <v>2162</v>
      </c>
      <c r="F2853" t="s">
        <v>2301</v>
      </c>
      <c r="G2853">
        <v>-32.182016666666499</v>
      </c>
      <c r="H2853">
        <v>115.773233333333</v>
      </c>
      <c r="I2853" t="s">
        <v>2335</v>
      </c>
      <c r="J2853">
        <v>91</v>
      </c>
      <c r="K2853">
        <v>27</v>
      </c>
      <c r="L2853">
        <v>28</v>
      </c>
      <c r="N2853">
        <v>1</v>
      </c>
      <c r="O2853">
        <v>1.5114000000000001</v>
      </c>
      <c r="R2853">
        <v>0.1114</v>
      </c>
    </row>
    <row r="2854" spans="1:18">
      <c r="A2854" t="s">
        <v>2083</v>
      </c>
      <c r="B2854" t="s">
        <v>2082</v>
      </c>
      <c r="D2854">
        <v>2021</v>
      </c>
      <c r="E2854" t="s">
        <v>2162</v>
      </c>
      <c r="F2854" t="s">
        <v>2301</v>
      </c>
      <c r="G2854">
        <v>-32.182016666666499</v>
      </c>
      <c r="H2854">
        <v>115.773233333333</v>
      </c>
      <c r="I2854" t="s">
        <v>2335</v>
      </c>
      <c r="J2854">
        <v>91</v>
      </c>
      <c r="K2854">
        <v>28</v>
      </c>
      <c r="L2854">
        <v>29</v>
      </c>
      <c r="N2854">
        <v>1</v>
      </c>
      <c r="O2854">
        <v>1.4997</v>
      </c>
      <c r="R2854">
        <v>0.2019</v>
      </c>
    </row>
    <row r="2855" spans="1:18">
      <c r="A2855" t="s">
        <v>2083</v>
      </c>
      <c r="B2855" t="s">
        <v>2082</v>
      </c>
      <c r="D2855">
        <v>2021</v>
      </c>
      <c r="E2855" t="s">
        <v>2162</v>
      </c>
      <c r="F2855" t="s">
        <v>2301</v>
      </c>
      <c r="G2855">
        <v>-32.182016666666499</v>
      </c>
      <c r="H2855">
        <v>115.773233333333</v>
      </c>
      <c r="I2855" t="s">
        <v>2335</v>
      </c>
      <c r="J2855">
        <v>91</v>
      </c>
      <c r="K2855">
        <v>29</v>
      </c>
      <c r="L2855">
        <v>30</v>
      </c>
      <c r="N2855">
        <v>1</v>
      </c>
      <c r="O2855">
        <v>1.6836</v>
      </c>
      <c r="R2855">
        <v>0.126</v>
      </c>
    </row>
    <row r="2856" spans="1:18">
      <c r="A2856" t="s">
        <v>2083</v>
      </c>
      <c r="B2856" t="s">
        <v>2082</v>
      </c>
      <c r="D2856">
        <v>2021</v>
      </c>
      <c r="E2856" t="s">
        <v>2162</v>
      </c>
      <c r="F2856" t="s">
        <v>2301</v>
      </c>
      <c r="G2856">
        <v>-32.182016666666499</v>
      </c>
      <c r="H2856">
        <v>115.773233333333</v>
      </c>
      <c r="I2856" t="s">
        <v>2335</v>
      </c>
      <c r="J2856">
        <v>91</v>
      </c>
      <c r="K2856">
        <v>30</v>
      </c>
      <c r="L2856">
        <v>31</v>
      </c>
      <c r="N2856">
        <v>1</v>
      </c>
      <c r="O2856">
        <v>1.5117</v>
      </c>
      <c r="R2856">
        <v>5.0099999999999999E-2</v>
      </c>
    </row>
    <row r="2857" spans="1:18">
      <c r="A2857" t="s">
        <v>2083</v>
      </c>
      <c r="B2857" t="s">
        <v>2082</v>
      </c>
      <c r="D2857">
        <v>2021</v>
      </c>
      <c r="E2857" t="s">
        <v>2162</v>
      </c>
      <c r="F2857" t="s">
        <v>2301</v>
      </c>
      <c r="G2857">
        <v>-32.182016666666499</v>
      </c>
      <c r="H2857">
        <v>115.773233333333</v>
      </c>
      <c r="I2857" t="s">
        <v>2335</v>
      </c>
      <c r="J2857">
        <v>91</v>
      </c>
      <c r="K2857">
        <v>31</v>
      </c>
      <c r="L2857">
        <v>32</v>
      </c>
      <c r="N2857">
        <v>1</v>
      </c>
      <c r="O2857">
        <v>0.78169999999999995</v>
      </c>
    </row>
    <row r="2858" spans="1:18">
      <c r="A2858" t="s">
        <v>2083</v>
      </c>
      <c r="B2858" t="s">
        <v>2082</v>
      </c>
      <c r="D2858">
        <v>2021</v>
      </c>
      <c r="E2858" t="s">
        <v>2162</v>
      </c>
      <c r="F2858" t="s">
        <v>2301</v>
      </c>
      <c r="G2858">
        <v>-32.1358999999999</v>
      </c>
      <c r="H2858">
        <v>115.750466666666</v>
      </c>
      <c r="I2858" t="s">
        <v>2332</v>
      </c>
      <c r="J2858">
        <v>77</v>
      </c>
      <c r="K2858">
        <v>0</v>
      </c>
      <c r="L2858">
        <v>1</v>
      </c>
      <c r="N2858">
        <v>1</v>
      </c>
      <c r="O2858">
        <v>1.0532999999999999</v>
      </c>
      <c r="R2858">
        <v>0.72440000000000004</v>
      </c>
    </row>
    <row r="2859" spans="1:18">
      <c r="A2859" t="s">
        <v>2083</v>
      </c>
      <c r="B2859" t="s">
        <v>2082</v>
      </c>
      <c r="D2859">
        <v>2021</v>
      </c>
      <c r="E2859" t="s">
        <v>2162</v>
      </c>
      <c r="F2859" t="s">
        <v>2301</v>
      </c>
      <c r="G2859">
        <v>-32.1358999999999</v>
      </c>
      <c r="H2859">
        <v>115.750466666666</v>
      </c>
      <c r="I2859" t="s">
        <v>2332</v>
      </c>
      <c r="J2859">
        <v>77</v>
      </c>
      <c r="K2859">
        <v>1</v>
      </c>
      <c r="L2859">
        <v>2</v>
      </c>
      <c r="N2859">
        <v>1</v>
      </c>
      <c r="O2859">
        <v>0.98309999999999997</v>
      </c>
      <c r="R2859">
        <v>0.13389999999999999</v>
      </c>
    </row>
    <row r="2860" spans="1:18">
      <c r="A2860" t="s">
        <v>2083</v>
      </c>
      <c r="B2860" t="s">
        <v>2082</v>
      </c>
      <c r="D2860">
        <v>2021</v>
      </c>
      <c r="E2860" t="s">
        <v>2162</v>
      </c>
      <c r="F2860" t="s">
        <v>2301</v>
      </c>
      <c r="G2860">
        <v>-32.1358999999999</v>
      </c>
      <c r="H2860">
        <v>115.750466666666</v>
      </c>
      <c r="I2860" t="s">
        <v>2332</v>
      </c>
      <c r="J2860">
        <v>77</v>
      </c>
      <c r="K2860">
        <v>2</v>
      </c>
      <c r="L2860">
        <v>3</v>
      </c>
      <c r="N2860">
        <v>1</v>
      </c>
      <c r="O2860">
        <v>1.0717000000000001</v>
      </c>
      <c r="R2860">
        <v>0.24829999999999999</v>
      </c>
    </row>
    <row r="2861" spans="1:18">
      <c r="A2861" t="s">
        <v>2083</v>
      </c>
      <c r="B2861" t="s">
        <v>2082</v>
      </c>
      <c r="D2861">
        <v>2021</v>
      </c>
      <c r="E2861" t="s">
        <v>2162</v>
      </c>
      <c r="F2861" t="s">
        <v>2301</v>
      </c>
      <c r="G2861">
        <v>-32.1358999999999</v>
      </c>
      <c r="H2861">
        <v>115.750466666666</v>
      </c>
      <c r="I2861" t="s">
        <v>2332</v>
      </c>
      <c r="J2861">
        <v>77</v>
      </c>
      <c r="K2861">
        <v>3</v>
      </c>
      <c r="L2861">
        <v>4</v>
      </c>
      <c r="N2861">
        <v>1</v>
      </c>
      <c r="O2861">
        <v>1.0711999999999999</v>
      </c>
      <c r="R2861">
        <v>0.1153</v>
      </c>
    </row>
    <row r="2862" spans="1:18">
      <c r="A2862" t="s">
        <v>2083</v>
      </c>
      <c r="B2862" t="s">
        <v>2082</v>
      </c>
      <c r="D2862">
        <v>2021</v>
      </c>
      <c r="E2862" t="s">
        <v>2162</v>
      </c>
      <c r="F2862" t="s">
        <v>2301</v>
      </c>
      <c r="G2862">
        <v>-32.1358999999999</v>
      </c>
      <c r="H2862">
        <v>115.750466666666</v>
      </c>
      <c r="I2862" t="s">
        <v>2332</v>
      </c>
      <c r="J2862">
        <v>77</v>
      </c>
      <c r="K2862">
        <v>4</v>
      </c>
      <c r="L2862">
        <v>5</v>
      </c>
      <c r="N2862">
        <v>1</v>
      </c>
      <c r="O2862">
        <v>1.2251000000000001</v>
      </c>
      <c r="R2862">
        <v>1.4064000000000001</v>
      </c>
    </row>
    <row r="2863" spans="1:18">
      <c r="A2863" t="s">
        <v>2083</v>
      </c>
      <c r="B2863" t="s">
        <v>2082</v>
      </c>
      <c r="D2863">
        <v>2021</v>
      </c>
      <c r="E2863" t="s">
        <v>2162</v>
      </c>
      <c r="F2863" t="s">
        <v>2301</v>
      </c>
      <c r="G2863">
        <v>-32.1358999999999</v>
      </c>
      <c r="H2863">
        <v>115.750466666666</v>
      </c>
      <c r="I2863" t="s">
        <v>2332</v>
      </c>
      <c r="J2863">
        <v>77</v>
      </c>
      <c r="K2863">
        <v>5</v>
      </c>
      <c r="L2863">
        <v>6</v>
      </c>
      <c r="N2863">
        <v>1</v>
      </c>
      <c r="O2863">
        <v>0.87080000000000002</v>
      </c>
      <c r="R2863">
        <v>0.83160000000000001</v>
      </c>
    </row>
    <row r="2864" spans="1:18">
      <c r="A2864" t="s">
        <v>2083</v>
      </c>
      <c r="B2864" t="s">
        <v>2082</v>
      </c>
      <c r="D2864">
        <v>2021</v>
      </c>
      <c r="E2864" t="s">
        <v>2162</v>
      </c>
      <c r="F2864" t="s">
        <v>2301</v>
      </c>
      <c r="G2864">
        <v>-32.1358999999999</v>
      </c>
      <c r="H2864">
        <v>115.750466666666</v>
      </c>
      <c r="I2864" t="s">
        <v>2332</v>
      </c>
      <c r="J2864">
        <v>77</v>
      </c>
      <c r="K2864">
        <v>6</v>
      </c>
      <c r="L2864">
        <v>7</v>
      </c>
      <c r="N2864">
        <v>1</v>
      </c>
      <c r="O2864">
        <v>1.0584</v>
      </c>
      <c r="R2864">
        <v>0.25690000000000002</v>
      </c>
    </row>
    <row r="2865" spans="1:18">
      <c r="A2865" t="s">
        <v>2083</v>
      </c>
      <c r="B2865" t="s">
        <v>2082</v>
      </c>
      <c r="D2865">
        <v>2021</v>
      </c>
      <c r="E2865" t="s">
        <v>2162</v>
      </c>
      <c r="F2865" t="s">
        <v>2301</v>
      </c>
      <c r="G2865">
        <v>-32.1358999999999</v>
      </c>
      <c r="H2865">
        <v>115.750466666666</v>
      </c>
      <c r="I2865" t="s">
        <v>2332</v>
      </c>
      <c r="J2865">
        <v>77</v>
      </c>
      <c r="K2865">
        <v>7</v>
      </c>
      <c r="L2865">
        <v>8</v>
      </c>
      <c r="N2865">
        <v>1</v>
      </c>
      <c r="O2865">
        <v>1.036</v>
      </c>
      <c r="R2865">
        <v>0.30759999999999998</v>
      </c>
    </row>
    <row r="2866" spans="1:18">
      <c r="A2866" t="s">
        <v>2083</v>
      </c>
      <c r="B2866" t="s">
        <v>2082</v>
      </c>
      <c r="D2866">
        <v>2021</v>
      </c>
      <c r="E2866" t="s">
        <v>2162</v>
      </c>
      <c r="F2866" t="s">
        <v>2301</v>
      </c>
      <c r="G2866">
        <v>-32.1358999999999</v>
      </c>
      <c r="H2866">
        <v>115.750466666666</v>
      </c>
      <c r="I2866" t="s">
        <v>2332</v>
      </c>
      <c r="J2866">
        <v>77</v>
      </c>
      <c r="K2866">
        <v>8</v>
      </c>
      <c r="L2866">
        <v>9</v>
      </c>
      <c r="N2866">
        <v>1</v>
      </c>
      <c r="O2866">
        <v>0.94589999999999996</v>
      </c>
      <c r="R2866">
        <v>0.35820000000000002</v>
      </c>
    </row>
    <row r="2867" spans="1:18">
      <c r="A2867" t="s">
        <v>2083</v>
      </c>
      <c r="B2867" t="s">
        <v>2082</v>
      </c>
      <c r="D2867">
        <v>2021</v>
      </c>
      <c r="E2867" t="s">
        <v>2162</v>
      </c>
      <c r="F2867" t="s">
        <v>2301</v>
      </c>
      <c r="G2867">
        <v>-32.1358999999999</v>
      </c>
      <c r="H2867">
        <v>115.750466666666</v>
      </c>
      <c r="I2867" t="s">
        <v>2332</v>
      </c>
      <c r="J2867">
        <v>77</v>
      </c>
      <c r="K2867">
        <v>9</v>
      </c>
      <c r="L2867">
        <v>10</v>
      </c>
      <c r="N2867">
        <v>1</v>
      </c>
      <c r="O2867">
        <v>0.79859999999999998</v>
      </c>
      <c r="R2867">
        <v>1.7765</v>
      </c>
    </row>
    <row r="2868" spans="1:18">
      <c r="A2868" t="s">
        <v>2083</v>
      </c>
      <c r="B2868" t="s">
        <v>2082</v>
      </c>
      <c r="D2868">
        <v>2021</v>
      </c>
      <c r="E2868" t="s">
        <v>2162</v>
      </c>
      <c r="F2868" t="s">
        <v>2301</v>
      </c>
      <c r="G2868">
        <v>-32.1358999999999</v>
      </c>
      <c r="H2868">
        <v>115.750466666666</v>
      </c>
      <c r="I2868" t="s">
        <v>2332</v>
      </c>
      <c r="J2868">
        <v>77</v>
      </c>
      <c r="K2868">
        <v>10</v>
      </c>
      <c r="L2868">
        <v>11</v>
      </c>
      <c r="N2868">
        <v>1</v>
      </c>
      <c r="O2868">
        <v>0.87270000000000003</v>
      </c>
      <c r="R2868">
        <v>3.1949000000000001</v>
      </c>
    </row>
    <row r="2869" spans="1:18">
      <c r="A2869" t="s">
        <v>2083</v>
      </c>
      <c r="B2869" t="s">
        <v>2082</v>
      </c>
      <c r="D2869">
        <v>2021</v>
      </c>
      <c r="E2869" t="s">
        <v>2162</v>
      </c>
      <c r="F2869" t="s">
        <v>2301</v>
      </c>
      <c r="G2869">
        <v>-32.1358999999999</v>
      </c>
      <c r="H2869">
        <v>115.750466666666</v>
      </c>
      <c r="I2869" t="s">
        <v>2332</v>
      </c>
      <c r="J2869">
        <v>77</v>
      </c>
      <c r="K2869">
        <v>11</v>
      </c>
      <c r="L2869">
        <v>12</v>
      </c>
      <c r="N2869">
        <v>1</v>
      </c>
      <c r="O2869">
        <v>0.86919999999999997</v>
      </c>
      <c r="R2869">
        <v>2.3658000000000001</v>
      </c>
    </row>
    <row r="2870" spans="1:18">
      <c r="A2870" t="s">
        <v>2083</v>
      </c>
      <c r="B2870" t="s">
        <v>2082</v>
      </c>
      <c r="D2870">
        <v>2021</v>
      </c>
      <c r="E2870" t="s">
        <v>2162</v>
      </c>
      <c r="F2870" t="s">
        <v>2301</v>
      </c>
      <c r="G2870">
        <v>-32.1358999999999</v>
      </c>
      <c r="H2870">
        <v>115.750466666666</v>
      </c>
      <c r="I2870" t="s">
        <v>2332</v>
      </c>
      <c r="J2870">
        <v>77</v>
      </c>
      <c r="K2870">
        <v>12</v>
      </c>
      <c r="L2870">
        <v>13</v>
      </c>
      <c r="N2870">
        <v>1</v>
      </c>
      <c r="O2870">
        <v>0.73929999999999996</v>
      </c>
      <c r="R2870">
        <v>1.5367</v>
      </c>
    </row>
    <row r="2871" spans="1:18">
      <c r="A2871" t="s">
        <v>2083</v>
      </c>
      <c r="B2871" t="s">
        <v>2082</v>
      </c>
      <c r="D2871">
        <v>2021</v>
      </c>
      <c r="E2871" t="s">
        <v>2162</v>
      </c>
      <c r="F2871" t="s">
        <v>2301</v>
      </c>
      <c r="G2871">
        <v>-32.1358999999999</v>
      </c>
      <c r="H2871">
        <v>115.750466666666</v>
      </c>
      <c r="I2871" t="s">
        <v>2332</v>
      </c>
      <c r="J2871">
        <v>77</v>
      </c>
      <c r="K2871">
        <v>13</v>
      </c>
      <c r="L2871">
        <v>14</v>
      </c>
      <c r="N2871">
        <v>1</v>
      </c>
      <c r="O2871">
        <v>1.0438000000000001</v>
      </c>
      <c r="R2871">
        <v>1.0135000000000001</v>
      </c>
    </row>
    <row r="2872" spans="1:18">
      <c r="A2872" t="s">
        <v>2083</v>
      </c>
      <c r="B2872" t="s">
        <v>2082</v>
      </c>
      <c r="D2872">
        <v>2021</v>
      </c>
      <c r="E2872" t="s">
        <v>2162</v>
      </c>
      <c r="F2872" t="s">
        <v>2301</v>
      </c>
      <c r="G2872">
        <v>-32.1358999999999</v>
      </c>
      <c r="H2872">
        <v>115.750466666666</v>
      </c>
      <c r="I2872" t="s">
        <v>2332</v>
      </c>
      <c r="J2872">
        <v>77</v>
      </c>
      <c r="K2872">
        <v>14</v>
      </c>
      <c r="L2872">
        <v>15</v>
      </c>
      <c r="N2872">
        <v>1</v>
      </c>
      <c r="O2872">
        <v>0.87</v>
      </c>
      <c r="R2872">
        <v>0.49030000000000001</v>
      </c>
    </row>
    <row r="2873" spans="1:18">
      <c r="A2873" t="s">
        <v>2083</v>
      </c>
      <c r="B2873" t="s">
        <v>2082</v>
      </c>
      <c r="D2873">
        <v>2021</v>
      </c>
      <c r="E2873" t="s">
        <v>2162</v>
      </c>
      <c r="F2873" t="s">
        <v>2301</v>
      </c>
      <c r="G2873">
        <v>-32.1358999999999</v>
      </c>
      <c r="H2873">
        <v>115.750466666666</v>
      </c>
      <c r="I2873" t="s">
        <v>2332</v>
      </c>
      <c r="J2873">
        <v>77</v>
      </c>
      <c r="K2873">
        <v>15</v>
      </c>
      <c r="L2873">
        <v>16</v>
      </c>
      <c r="N2873">
        <v>1</v>
      </c>
      <c r="O2873">
        <v>1.0257000000000001</v>
      </c>
      <c r="R2873">
        <v>0.56499999999999995</v>
      </c>
    </row>
    <row r="2874" spans="1:18">
      <c r="A2874" t="s">
        <v>2083</v>
      </c>
      <c r="B2874" t="s">
        <v>2082</v>
      </c>
      <c r="D2874">
        <v>2021</v>
      </c>
      <c r="E2874" t="s">
        <v>2162</v>
      </c>
      <c r="F2874" t="s">
        <v>2301</v>
      </c>
      <c r="G2874">
        <v>-32.1358999999999</v>
      </c>
      <c r="H2874">
        <v>115.750466666666</v>
      </c>
      <c r="I2874" t="s">
        <v>2332</v>
      </c>
      <c r="J2874">
        <v>77</v>
      </c>
      <c r="K2874">
        <v>16</v>
      </c>
      <c r="L2874">
        <v>17</v>
      </c>
      <c r="N2874">
        <v>1</v>
      </c>
      <c r="O2874">
        <v>1.2055</v>
      </c>
      <c r="R2874">
        <v>0.63959999999999995</v>
      </c>
    </row>
    <row r="2875" spans="1:18">
      <c r="A2875" t="s">
        <v>2083</v>
      </c>
      <c r="B2875" t="s">
        <v>2082</v>
      </c>
      <c r="D2875">
        <v>2021</v>
      </c>
      <c r="E2875" t="s">
        <v>2162</v>
      </c>
      <c r="F2875" t="s">
        <v>2301</v>
      </c>
      <c r="G2875">
        <v>-32.1358999999999</v>
      </c>
      <c r="H2875">
        <v>115.750466666666</v>
      </c>
      <c r="I2875" t="s">
        <v>2332</v>
      </c>
      <c r="J2875">
        <v>77</v>
      </c>
      <c r="K2875">
        <v>17</v>
      </c>
      <c r="L2875">
        <v>18</v>
      </c>
      <c r="N2875">
        <v>1</v>
      </c>
      <c r="O2875">
        <v>1.8240000000000001</v>
      </c>
      <c r="R2875">
        <v>8.3099999999999993E-2</v>
      </c>
    </row>
    <row r="2876" spans="1:18">
      <c r="A2876" t="s">
        <v>2083</v>
      </c>
      <c r="B2876" t="s">
        <v>2082</v>
      </c>
      <c r="D2876">
        <v>2021</v>
      </c>
      <c r="E2876" t="s">
        <v>2162</v>
      </c>
      <c r="F2876" t="s">
        <v>2301</v>
      </c>
      <c r="G2876">
        <v>-32.1358999999999</v>
      </c>
      <c r="H2876">
        <v>115.750466666666</v>
      </c>
      <c r="I2876" t="s">
        <v>2332</v>
      </c>
      <c r="J2876">
        <v>77</v>
      </c>
      <c r="K2876">
        <v>18</v>
      </c>
      <c r="L2876">
        <v>19</v>
      </c>
      <c r="N2876">
        <v>1</v>
      </c>
      <c r="O2876">
        <v>1.2142999999999999</v>
      </c>
      <c r="R2876">
        <v>8.9399999999999993E-2</v>
      </c>
    </row>
    <row r="2877" spans="1:18">
      <c r="A2877" t="s">
        <v>2083</v>
      </c>
      <c r="B2877" t="s">
        <v>2082</v>
      </c>
      <c r="D2877">
        <v>2021</v>
      </c>
      <c r="E2877" t="s">
        <v>2162</v>
      </c>
      <c r="F2877" t="s">
        <v>2301</v>
      </c>
      <c r="G2877">
        <v>-32.1358999999999</v>
      </c>
      <c r="H2877">
        <v>115.750466666666</v>
      </c>
      <c r="I2877" t="s">
        <v>2332</v>
      </c>
      <c r="J2877">
        <v>77</v>
      </c>
      <c r="K2877">
        <v>19</v>
      </c>
      <c r="L2877">
        <v>20</v>
      </c>
      <c r="N2877">
        <v>1</v>
      </c>
      <c r="O2877">
        <v>1.4366000000000001</v>
      </c>
      <c r="R2877">
        <v>8.9399999999999993E-2</v>
      </c>
    </row>
    <row r="2878" spans="1:18">
      <c r="A2878" t="s">
        <v>2083</v>
      </c>
      <c r="B2878" t="s">
        <v>2082</v>
      </c>
      <c r="D2878">
        <v>2021</v>
      </c>
      <c r="E2878" t="s">
        <v>2162</v>
      </c>
      <c r="F2878" t="s">
        <v>2301</v>
      </c>
      <c r="G2878">
        <v>-32.1358999999999</v>
      </c>
      <c r="H2878">
        <v>115.750466666666</v>
      </c>
      <c r="I2878" t="s">
        <v>2332</v>
      </c>
      <c r="J2878">
        <v>77</v>
      </c>
      <c r="K2878">
        <v>20</v>
      </c>
      <c r="L2878">
        <v>21</v>
      </c>
      <c r="N2878">
        <v>1</v>
      </c>
      <c r="O2878">
        <v>1.1752</v>
      </c>
      <c r="R2878">
        <v>9.5799999999999996E-2</v>
      </c>
    </row>
    <row r="2879" spans="1:18">
      <c r="A2879" t="s">
        <v>2083</v>
      </c>
      <c r="B2879" t="s">
        <v>2082</v>
      </c>
      <c r="D2879">
        <v>2021</v>
      </c>
      <c r="E2879" t="s">
        <v>2162</v>
      </c>
      <c r="F2879" t="s">
        <v>2301</v>
      </c>
      <c r="G2879">
        <v>-32.1358999999999</v>
      </c>
      <c r="H2879">
        <v>115.750466666666</v>
      </c>
      <c r="I2879" t="s">
        <v>2332</v>
      </c>
      <c r="J2879">
        <v>77</v>
      </c>
      <c r="K2879">
        <v>21</v>
      </c>
      <c r="L2879">
        <v>22</v>
      </c>
      <c r="N2879">
        <v>1</v>
      </c>
      <c r="O2879">
        <v>1.2467999999999999</v>
      </c>
      <c r="R2879">
        <v>0.38190000000000002</v>
      </c>
    </row>
    <row r="2880" spans="1:18">
      <c r="A2880" t="s">
        <v>2083</v>
      </c>
      <c r="B2880" t="s">
        <v>2082</v>
      </c>
      <c r="D2880">
        <v>2021</v>
      </c>
      <c r="E2880" t="s">
        <v>2162</v>
      </c>
      <c r="F2880" t="s">
        <v>2301</v>
      </c>
      <c r="G2880">
        <v>-32.1358999999999</v>
      </c>
      <c r="H2880">
        <v>115.750466666666</v>
      </c>
      <c r="I2880" t="s">
        <v>2332</v>
      </c>
      <c r="J2880">
        <v>77</v>
      </c>
      <c r="K2880">
        <v>22</v>
      </c>
      <c r="L2880">
        <v>23</v>
      </c>
      <c r="N2880">
        <v>1</v>
      </c>
      <c r="O2880">
        <v>1.0317000000000001</v>
      </c>
      <c r="R2880">
        <v>0.66800000000000004</v>
      </c>
    </row>
    <row r="2881" spans="1:18">
      <c r="A2881" t="s">
        <v>2083</v>
      </c>
      <c r="B2881" t="s">
        <v>2082</v>
      </c>
      <c r="D2881">
        <v>2021</v>
      </c>
      <c r="E2881" t="s">
        <v>2162</v>
      </c>
      <c r="F2881" t="s">
        <v>2301</v>
      </c>
      <c r="G2881">
        <v>-32.1358999999999</v>
      </c>
      <c r="H2881">
        <v>115.750466666666</v>
      </c>
      <c r="I2881" t="s">
        <v>2332</v>
      </c>
      <c r="J2881">
        <v>77</v>
      </c>
      <c r="K2881">
        <v>23</v>
      </c>
      <c r="L2881">
        <v>24</v>
      </c>
      <c r="N2881">
        <v>1</v>
      </c>
      <c r="O2881">
        <v>0.85160000000000002</v>
      </c>
      <c r="R2881">
        <v>0.76649999999999996</v>
      </c>
    </row>
    <row r="2882" spans="1:18">
      <c r="A2882" t="s">
        <v>2083</v>
      </c>
      <c r="B2882" t="s">
        <v>2082</v>
      </c>
      <c r="D2882">
        <v>2021</v>
      </c>
      <c r="E2882" t="s">
        <v>2162</v>
      </c>
      <c r="F2882" t="s">
        <v>2301</v>
      </c>
      <c r="G2882">
        <v>-32.1358999999999</v>
      </c>
      <c r="H2882">
        <v>115.750466666666</v>
      </c>
      <c r="I2882" t="s">
        <v>2332</v>
      </c>
      <c r="J2882">
        <v>77</v>
      </c>
      <c r="K2882">
        <v>24</v>
      </c>
      <c r="L2882">
        <v>25</v>
      </c>
      <c r="N2882">
        <v>1</v>
      </c>
      <c r="O2882">
        <v>0.86050000000000004</v>
      </c>
      <c r="R2882">
        <v>0.86509999999999998</v>
      </c>
    </row>
    <row r="2883" spans="1:18">
      <c r="A2883" t="s">
        <v>2083</v>
      </c>
      <c r="B2883" t="s">
        <v>2082</v>
      </c>
      <c r="D2883">
        <v>2021</v>
      </c>
      <c r="E2883" t="s">
        <v>2162</v>
      </c>
      <c r="F2883" t="s">
        <v>2301</v>
      </c>
      <c r="G2883">
        <v>-32.1358999999999</v>
      </c>
      <c r="H2883">
        <v>115.750466666666</v>
      </c>
      <c r="I2883" t="s">
        <v>2332</v>
      </c>
      <c r="J2883">
        <v>77</v>
      </c>
      <c r="K2883">
        <v>25</v>
      </c>
      <c r="L2883">
        <v>26</v>
      </c>
      <c r="N2883">
        <v>1</v>
      </c>
      <c r="O2883">
        <v>1.5065</v>
      </c>
      <c r="R2883">
        <v>0.49609999999999999</v>
      </c>
    </row>
    <row r="2884" spans="1:18">
      <c r="A2884" t="s">
        <v>2083</v>
      </c>
      <c r="B2884" t="s">
        <v>2082</v>
      </c>
      <c r="D2884">
        <v>2021</v>
      </c>
      <c r="E2884" t="s">
        <v>2162</v>
      </c>
      <c r="F2884" t="s">
        <v>2301</v>
      </c>
      <c r="G2884">
        <v>-32.1358999999999</v>
      </c>
      <c r="H2884">
        <v>115.750466666666</v>
      </c>
      <c r="I2884" t="s">
        <v>2332</v>
      </c>
      <c r="J2884">
        <v>77</v>
      </c>
      <c r="K2884">
        <v>26</v>
      </c>
      <c r="L2884">
        <v>27</v>
      </c>
      <c r="N2884">
        <v>1</v>
      </c>
      <c r="O2884">
        <v>1.6474</v>
      </c>
      <c r="R2884">
        <v>0.12720000000000001</v>
      </c>
    </row>
    <row r="2885" spans="1:18">
      <c r="A2885" t="s">
        <v>2083</v>
      </c>
      <c r="B2885" t="s">
        <v>2082</v>
      </c>
      <c r="D2885">
        <v>2021</v>
      </c>
      <c r="E2885" t="s">
        <v>2162</v>
      </c>
      <c r="F2885" t="s">
        <v>2301</v>
      </c>
      <c r="G2885">
        <v>-32.1358999999999</v>
      </c>
      <c r="H2885">
        <v>115.750466666666</v>
      </c>
      <c r="I2885" t="s">
        <v>2332</v>
      </c>
      <c r="J2885">
        <v>77</v>
      </c>
      <c r="K2885">
        <v>27</v>
      </c>
      <c r="L2885">
        <v>28</v>
      </c>
      <c r="N2885">
        <v>1</v>
      </c>
      <c r="O2885">
        <v>1.17</v>
      </c>
      <c r="R2885">
        <v>7.7299999999999994E-2</v>
      </c>
    </row>
    <row r="2886" spans="1:18">
      <c r="A2886" t="s">
        <v>2083</v>
      </c>
      <c r="B2886" t="s">
        <v>2082</v>
      </c>
      <c r="D2886">
        <v>2021</v>
      </c>
      <c r="E2886" t="s">
        <v>2162</v>
      </c>
      <c r="F2886" t="s">
        <v>2301</v>
      </c>
      <c r="G2886">
        <v>-32.1358999999999</v>
      </c>
      <c r="H2886">
        <v>115.750466666666</v>
      </c>
      <c r="I2886" t="s">
        <v>2332</v>
      </c>
      <c r="J2886">
        <v>77</v>
      </c>
      <c r="K2886">
        <v>28</v>
      </c>
      <c r="L2886">
        <v>29</v>
      </c>
      <c r="N2886">
        <v>1</v>
      </c>
      <c r="O2886">
        <v>1.4092</v>
      </c>
      <c r="R2886">
        <v>2.7400000000000001E-2</v>
      </c>
    </row>
    <row r="2887" spans="1:18">
      <c r="A2887" t="s">
        <v>2083</v>
      </c>
      <c r="B2887" t="s">
        <v>2082</v>
      </c>
      <c r="D2887">
        <v>2021</v>
      </c>
      <c r="E2887" t="s">
        <v>2162</v>
      </c>
      <c r="F2887" t="s">
        <v>2301</v>
      </c>
      <c r="G2887">
        <v>-32.1358999999999</v>
      </c>
      <c r="H2887">
        <v>115.750466666666</v>
      </c>
      <c r="I2887" t="s">
        <v>2332</v>
      </c>
      <c r="J2887">
        <v>77</v>
      </c>
      <c r="K2887">
        <v>29</v>
      </c>
      <c r="L2887">
        <v>30</v>
      </c>
      <c r="N2887">
        <v>1</v>
      </c>
      <c r="O2887">
        <v>1.3959999999999999</v>
      </c>
      <c r="R2887">
        <v>3.6799999999999999E-2</v>
      </c>
    </row>
    <row r="2888" spans="1:18">
      <c r="A2888" t="s">
        <v>2083</v>
      </c>
      <c r="B2888" t="s">
        <v>2082</v>
      </c>
      <c r="D2888">
        <v>2021</v>
      </c>
      <c r="E2888" t="s">
        <v>2162</v>
      </c>
      <c r="F2888" t="s">
        <v>2301</v>
      </c>
      <c r="G2888">
        <v>-32.1358999999999</v>
      </c>
      <c r="H2888">
        <v>115.750466666666</v>
      </c>
      <c r="I2888" t="s">
        <v>2332</v>
      </c>
      <c r="J2888">
        <v>77</v>
      </c>
      <c r="K2888">
        <v>30</v>
      </c>
      <c r="L2888">
        <v>31</v>
      </c>
      <c r="N2888">
        <v>1</v>
      </c>
      <c r="O2888">
        <v>1.5357000000000001</v>
      </c>
      <c r="R2888">
        <v>4.6199999999999998E-2</v>
      </c>
    </row>
    <row r="2889" spans="1:18">
      <c r="A2889" t="s">
        <v>2083</v>
      </c>
      <c r="B2889" t="s">
        <v>2082</v>
      </c>
      <c r="D2889">
        <v>2021</v>
      </c>
      <c r="E2889" t="s">
        <v>2162</v>
      </c>
      <c r="F2889" t="s">
        <v>2301</v>
      </c>
      <c r="G2889">
        <v>-32.1358999999999</v>
      </c>
      <c r="H2889">
        <v>115.750466666666</v>
      </c>
      <c r="I2889" t="s">
        <v>2332</v>
      </c>
      <c r="J2889">
        <v>77</v>
      </c>
      <c r="K2889">
        <v>31</v>
      </c>
      <c r="L2889">
        <v>32</v>
      </c>
      <c r="N2889">
        <v>1</v>
      </c>
      <c r="O2889">
        <v>1.5225</v>
      </c>
      <c r="R2889">
        <v>4.9399999999999999E-2</v>
      </c>
    </row>
    <row r="2890" spans="1:18">
      <c r="A2890" t="s">
        <v>2083</v>
      </c>
      <c r="B2890" t="s">
        <v>2082</v>
      </c>
      <c r="D2890">
        <v>2021</v>
      </c>
      <c r="E2890" t="s">
        <v>2162</v>
      </c>
      <c r="F2890" t="s">
        <v>2301</v>
      </c>
      <c r="G2890">
        <v>-32.1358999999999</v>
      </c>
      <c r="H2890">
        <v>115.750466666666</v>
      </c>
      <c r="I2890" t="s">
        <v>2332</v>
      </c>
      <c r="J2890">
        <v>77</v>
      </c>
      <c r="K2890">
        <v>32</v>
      </c>
      <c r="L2890">
        <v>33</v>
      </c>
      <c r="N2890">
        <v>1</v>
      </c>
      <c r="O2890">
        <v>1.6507000000000001</v>
      </c>
      <c r="R2890">
        <v>5.2600000000000001E-2</v>
      </c>
    </row>
    <row r="2891" spans="1:18">
      <c r="A2891" t="s">
        <v>2083</v>
      </c>
      <c r="B2891" t="s">
        <v>2082</v>
      </c>
      <c r="D2891">
        <v>2021</v>
      </c>
      <c r="E2891" t="s">
        <v>2162</v>
      </c>
      <c r="F2891" t="s">
        <v>2301</v>
      </c>
      <c r="G2891">
        <v>-32.1358999999999</v>
      </c>
      <c r="H2891">
        <v>115.750466666666</v>
      </c>
      <c r="I2891" t="s">
        <v>2332</v>
      </c>
      <c r="J2891">
        <v>77</v>
      </c>
      <c r="K2891">
        <v>33</v>
      </c>
      <c r="L2891">
        <v>34</v>
      </c>
      <c r="N2891">
        <v>1</v>
      </c>
      <c r="O2891">
        <v>1.5782</v>
      </c>
      <c r="R2891">
        <v>7.6499999999999999E-2</v>
      </c>
    </row>
    <row r="2892" spans="1:18">
      <c r="A2892" t="s">
        <v>2083</v>
      </c>
      <c r="B2892" t="s">
        <v>2082</v>
      </c>
      <c r="D2892">
        <v>2021</v>
      </c>
      <c r="E2892" t="s">
        <v>2162</v>
      </c>
      <c r="F2892" t="s">
        <v>2301</v>
      </c>
      <c r="G2892">
        <v>-32.1358999999999</v>
      </c>
      <c r="H2892">
        <v>115.750466666666</v>
      </c>
      <c r="I2892" t="s">
        <v>2332</v>
      </c>
      <c r="J2892">
        <v>77</v>
      </c>
      <c r="K2892">
        <v>34</v>
      </c>
      <c r="L2892">
        <v>35</v>
      </c>
      <c r="N2892">
        <v>1</v>
      </c>
      <c r="O2892">
        <v>1.7926</v>
      </c>
      <c r="R2892">
        <v>0.1004</v>
      </c>
    </row>
    <row r="2893" spans="1:18">
      <c r="A2893" t="s">
        <v>2083</v>
      </c>
      <c r="B2893" t="s">
        <v>2082</v>
      </c>
      <c r="D2893">
        <v>2021</v>
      </c>
      <c r="E2893" t="s">
        <v>2162</v>
      </c>
      <c r="F2893" t="s">
        <v>2301</v>
      </c>
      <c r="G2893">
        <v>-32.1358999999999</v>
      </c>
      <c r="H2893">
        <v>115.750466666666</v>
      </c>
      <c r="I2893" t="s">
        <v>2332</v>
      </c>
      <c r="J2893">
        <v>77</v>
      </c>
      <c r="K2893">
        <v>35</v>
      </c>
      <c r="L2893">
        <v>36</v>
      </c>
      <c r="N2893">
        <v>1</v>
      </c>
      <c r="O2893">
        <v>1.4169</v>
      </c>
      <c r="R2893">
        <v>0.10580000000000001</v>
      </c>
    </row>
    <row r="2894" spans="1:18">
      <c r="A2894" t="s">
        <v>2083</v>
      </c>
      <c r="B2894" t="s">
        <v>2082</v>
      </c>
      <c r="D2894">
        <v>2021</v>
      </c>
      <c r="E2894" t="s">
        <v>2162</v>
      </c>
      <c r="F2894" t="s">
        <v>2301</v>
      </c>
      <c r="G2894">
        <v>-32.1358999999999</v>
      </c>
      <c r="H2894">
        <v>115.750466666666</v>
      </c>
      <c r="I2894" t="s">
        <v>2332</v>
      </c>
      <c r="J2894">
        <v>77</v>
      </c>
      <c r="K2894">
        <v>36</v>
      </c>
      <c r="L2894">
        <v>37</v>
      </c>
      <c r="N2894">
        <v>1</v>
      </c>
      <c r="O2894">
        <v>1.2615000000000001</v>
      </c>
      <c r="R2894">
        <v>0.11119999999999999</v>
      </c>
    </row>
    <row r="2895" spans="1:18">
      <c r="A2895" t="s">
        <v>2083</v>
      </c>
      <c r="B2895" t="s">
        <v>2082</v>
      </c>
      <c r="D2895">
        <v>2021</v>
      </c>
      <c r="E2895" t="s">
        <v>2162</v>
      </c>
      <c r="F2895" t="s">
        <v>2301</v>
      </c>
      <c r="G2895">
        <v>-32.1358999999999</v>
      </c>
      <c r="H2895">
        <v>115.750466666666</v>
      </c>
      <c r="I2895" t="s">
        <v>2332</v>
      </c>
      <c r="J2895">
        <v>77</v>
      </c>
      <c r="K2895">
        <v>37</v>
      </c>
      <c r="L2895">
        <v>38</v>
      </c>
      <c r="N2895">
        <v>1</v>
      </c>
      <c r="O2895">
        <v>1.1837</v>
      </c>
      <c r="R2895">
        <v>9.5399999999999999E-2</v>
      </c>
    </row>
    <row r="2896" spans="1:18">
      <c r="A2896" t="s">
        <v>2083</v>
      </c>
      <c r="B2896" t="s">
        <v>2082</v>
      </c>
      <c r="D2896">
        <v>2021</v>
      </c>
      <c r="E2896" t="s">
        <v>2162</v>
      </c>
      <c r="F2896" t="s">
        <v>2301</v>
      </c>
      <c r="G2896">
        <v>-32.1358999999999</v>
      </c>
      <c r="H2896">
        <v>115.750466666666</v>
      </c>
      <c r="I2896" t="s">
        <v>2332</v>
      </c>
      <c r="J2896">
        <v>77</v>
      </c>
      <c r="K2896">
        <v>38</v>
      </c>
      <c r="L2896">
        <v>39</v>
      </c>
      <c r="N2896">
        <v>1</v>
      </c>
      <c r="O2896">
        <v>1.2034</v>
      </c>
      <c r="R2896">
        <v>7.9600000000000004E-2</v>
      </c>
    </row>
    <row r="2897" spans="1:18">
      <c r="A2897" t="s">
        <v>2083</v>
      </c>
      <c r="B2897" t="s">
        <v>2082</v>
      </c>
      <c r="D2897">
        <v>2021</v>
      </c>
      <c r="E2897" t="s">
        <v>2162</v>
      </c>
      <c r="F2897" t="s">
        <v>2301</v>
      </c>
      <c r="G2897">
        <v>-32.1358999999999</v>
      </c>
      <c r="H2897">
        <v>115.750466666666</v>
      </c>
      <c r="I2897" t="s">
        <v>2332</v>
      </c>
      <c r="J2897">
        <v>77</v>
      </c>
      <c r="K2897">
        <v>39</v>
      </c>
      <c r="L2897">
        <v>40</v>
      </c>
      <c r="N2897">
        <v>1</v>
      </c>
      <c r="O2897">
        <v>0.9012</v>
      </c>
    </row>
    <row r="2898" spans="1:18">
      <c r="A2898" t="s">
        <v>2083</v>
      </c>
      <c r="B2898" t="s">
        <v>2082</v>
      </c>
      <c r="D2898">
        <v>2021</v>
      </c>
      <c r="E2898" t="s">
        <v>2162</v>
      </c>
      <c r="F2898" t="s">
        <v>2301</v>
      </c>
      <c r="G2898">
        <v>-32.193083333333199</v>
      </c>
      <c r="H2898">
        <v>115.747416666666</v>
      </c>
      <c r="I2898" t="s">
        <v>2332</v>
      </c>
      <c r="J2898">
        <v>87</v>
      </c>
      <c r="K2898">
        <v>0</v>
      </c>
      <c r="L2898">
        <v>1</v>
      </c>
      <c r="N2898">
        <v>1</v>
      </c>
      <c r="O2898">
        <v>0.88870000000000005</v>
      </c>
      <c r="R2898">
        <v>4.2206999999999999</v>
      </c>
    </row>
    <row r="2899" spans="1:18">
      <c r="A2899" t="s">
        <v>2083</v>
      </c>
      <c r="B2899" t="s">
        <v>2082</v>
      </c>
      <c r="D2899">
        <v>2021</v>
      </c>
      <c r="E2899" t="s">
        <v>2162</v>
      </c>
      <c r="F2899" t="s">
        <v>2301</v>
      </c>
      <c r="G2899">
        <v>-32.193083333333199</v>
      </c>
      <c r="H2899">
        <v>115.747416666666</v>
      </c>
      <c r="I2899" t="s">
        <v>2332</v>
      </c>
      <c r="J2899">
        <v>87</v>
      </c>
      <c r="K2899">
        <v>1</v>
      </c>
      <c r="L2899">
        <v>2</v>
      </c>
      <c r="N2899">
        <v>1</v>
      </c>
      <c r="O2899">
        <v>1.25</v>
      </c>
      <c r="R2899">
        <v>0.79700000000000004</v>
      </c>
    </row>
    <row r="2900" spans="1:18">
      <c r="A2900" t="s">
        <v>2083</v>
      </c>
      <c r="B2900" t="s">
        <v>2082</v>
      </c>
      <c r="D2900">
        <v>2021</v>
      </c>
      <c r="E2900" t="s">
        <v>2162</v>
      </c>
      <c r="F2900" t="s">
        <v>2301</v>
      </c>
      <c r="G2900">
        <v>-32.193083333333199</v>
      </c>
      <c r="H2900">
        <v>115.747416666666</v>
      </c>
      <c r="I2900" t="s">
        <v>2332</v>
      </c>
      <c r="J2900">
        <v>87</v>
      </c>
      <c r="K2900">
        <v>2</v>
      </c>
      <c r="L2900">
        <v>3</v>
      </c>
      <c r="N2900">
        <v>1</v>
      </c>
      <c r="O2900">
        <v>1.1115999999999999</v>
      </c>
      <c r="R2900">
        <v>1.4352</v>
      </c>
    </row>
    <row r="2901" spans="1:18">
      <c r="A2901" t="s">
        <v>2083</v>
      </c>
      <c r="B2901" t="s">
        <v>2082</v>
      </c>
      <c r="D2901">
        <v>2021</v>
      </c>
      <c r="E2901" t="s">
        <v>2162</v>
      </c>
      <c r="F2901" t="s">
        <v>2301</v>
      </c>
      <c r="G2901">
        <v>-32.193083333333199</v>
      </c>
      <c r="H2901">
        <v>115.747416666666</v>
      </c>
      <c r="I2901" t="s">
        <v>2332</v>
      </c>
      <c r="J2901">
        <v>87</v>
      </c>
      <c r="K2901">
        <v>3</v>
      </c>
      <c r="L2901">
        <v>4</v>
      </c>
      <c r="N2901">
        <v>1</v>
      </c>
      <c r="O2901">
        <v>1.1599999999999999</v>
      </c>
      <c r="R2901">
        <v>0.58379999999999999</v>
      </c>
    </row>
    <row r="2902" spans="1:18">
      <c r="A2902" t="s">
        <v>2083</v>
      </c>
      <c r="B2902" t="s">
        <v>2082</v>
      </c>
      <c r="D2902">
        <v>2021</v>
      </c>
      <c r="E2902" t="s">
        <v>2162</v>
      </c>
      <c r="F2902" t="s">
        <v>2301</v>
      </c>
      <c r="G2902">
        <v>-32.193083333333199</v>
      </c>
      <c r="H2902">
        <v>115.747416666666</v>
      </c>
      <c r="I2902" t="s">
        <v>2332</v>
      </c>
      <c r="J2902">
        <v>87</v>
      </c>
      <c r="K2902">
        <v>4</v>
      </c>
      <c r="L2902">
        <v>5</v>
      </c>
      <c r="N2902">
        <v>1</v>
      </c>
      <c r="O2902">
        <v>0.99029999999999996</v>
      </c>
      <c r="R2902">
        <v>0.50960000000000005</v>
      </c>
    </row>
    <row r="2903" spans="1:18">
      <c r="A2903" t="s">
        <v>2083</v>
      </c>
      <c r="B2903" t="s">
        <v>2082</v>
      </c>
      <c r="D2903">
        <v>2021</v>
      </c>
      <c r="E2903" t="s">
        <v>2162</v>
      </c>
      <c r="F2903" t="s">
        <v>2301</v>
      </c>
      <c r="G2903">
        <v>-32.193083333333199</v>
      </c>
      <c r="H2903">
        <v>115.747416666666</v>
      </c>
      <c r="I2903" t="s">
        <v>2332</v>
      </c>
      <c r="J2903">
        <v>87</v>
      </c>
      <c r="K2903">
        <v>5</v>
      </c>
      <c r="L2903">
        <v>6</v>
      </c>
      <c r="N2903">
        <v>1</v>
      </c>
      <c r="O2903">
        <v>0.98319999999999996</v>
      </c>
      <c r="R2903">
        <v>0.54669999999999996</v>
      </c>
    </row>
    <row r="2904" spans="1:18">
      <c r="A2904" t="s">
        <v>2083</v>
      </c>
      <c r="B2904" t="s">
        <v>2082</v>
      </c>
      <c r="D2904">
        <v>2021</v>
      </c>
      <c r="E2904" t="s">
        <v>2162</v>
      </c>
      <c r="F2904" t="s">
        <v>2301</v>
      </c>
      <c r="G2904">
        <v>-32.193083333333199</v>
      </c>
      <c r="H2904">
        <v>115.747416666666</v>
      </c>
      <c r="I2904" t="s">
        <v>2332</v>
      </c>
      <c r="J2904">
        <v>87</v>
      </c>
      <c r="K2904">
        <v>6</v>
      </c>
      <c r="L2904">
        <v>7</v>
      </c>
      <c r="N2904">
        <v>1</v>
      </c>
      <c r="O2904">
        <v>0.97919999999999996</v>
      </c>
      <c r="R2904">
        <v>0.58379999999999999</v>
      </c>
    </row>
    <row r="2905" spans="1:18">
      <c r="A2905" t="s">
        <v>2083</v>
      </c>
      <c r="B2905" t="s">
        <v>2082</v>
      </c>
      <c r="D2905">
        <v>2021</v>
      </c>
      <c r="E2905" t="s">
        <v>2162</v>
      </c>
      <c r="F2905" t="s">
        <v>2301</v>
      </c>
      <c r="G2905">
        <v>-32.193083333333199</v>
      </c>
      <c r="H2905">
        <v>115.747416666666</v>
      </c>
      <c r="I2905" t="s">
        <v>2332</v>
      </c>
      <c r="J2905">
        <v>87</v>
      </c>
      <c r="K2905">
        <v>7</v>
      </c>
      <c r="L2905">
        <v>8</v>
      </c>
      <c r="N2905">
        <v>1</v>
      </c>
      <c r="O2905">
        <v>1.1837</v>
      </c>
      <c r="R2905">
        <v>0.56689999999999996</v>
      </c>
    </row>
    <row r="2906" spans="1:18">
      <c r="A2906" t="s">
        <v>2083</v>
      </c>
      <c r="B2906" t="s">
        <v>2082</v>
      </c>
      <c r="D2906">
        <v>2021</v>
      </c>
      <c r="E2906" t="s">
        <v>2162</v>
      </c>
      <c r="F2906" t="s">
        <v>2301</v>
      </c>
      <c r="G2906">
        <v>-32.193083333333199</v>
      </c>
      <c r="H2906">
        <v>115.747416666666</v>
      </c>
      <c r="I2906" t="s">
        <v>2332</v>
      </c>
      <c r="J2906">
        <v>87</v>
      </c>
      <c r="K2906">
        <v>8</v>
      </c>
      <c r="L2906">
        <v>9</v>
      </c>
      <c r="N2906">
        <v>1</v>
      </c>
      <c r="O2906">
        <v>1.1732</v>
      </c>
      <c r="R2906">
        <v>0.54990000000000006</v>
      </c>
    </row>
    <row r="2907" spans="1:18">
      <c r="A2907" t="s">
        <v>2083</v>
      </c>
      <c r="B2907" t="s">
        <v>2082</v>
      </c>
      <c r="D2907">
        <v>2021</v>
      </c>
      <c r="E2907" t="s">
        <v>2162</v>
      </c>
      <c r="F2907" t="s">
        <v>2301</v>
      </c>
      <c r="G2907">
        <v>-32.193083333333199</v>
      </c>
      <c r="H2907">
        <v>115.747416666666</v>
      </c>
      <c r="I2907" t="s">
        <v>2332</v>
      </c>
      <c r="J2907">
        <v>87</v>
      </c>
      <c r="K2907">
        <v>9</v>
      </c>
      <c r="L2907">
        <v>10</v>
      </c>
      <c r="N2907">
        <v>1</v>
      </c>
      <c r="O2907">
        <v>1.1728000000000001</v>
      </c>
      <c r="R2907">
        <v>1.1397999999999999</v>
      </c>
    </row>
    <row r="2908" spans="1:18">
      <c r="A2908" t="s">
        <v>2083</v>
      </c>
      <c r="B2908" t="s">
        <v>2082</v>
      </c>
      <c r="D2908">
        <v>2021</v>
      </c>
      <c r="E2908" t="s">
        <v>2162</v>
      </c>
      <c r="F2908" t="s">
        <v>2301</v>
      </c>
      <c r="G2908">
        <v>-32.193083333333199</v>
      </c>
      <c r="H2908">
        <v>115.747416666666</v>
      </c>
      <c r="I2908" t="s">
        <v>2332</v>
      </c>
      <c r="J2908">
        <v>87</v>
      </c>
      <c r="K2908">
        <v>10</v>
      </c>
      <c r="L2908">
        <v>11</v>
      </c>
      <c r="N2908">
        <v>1</v>
      </c>
      <c r="O2908">
        <v>1.0984</v>
      </c>
      <c r="R2908">
        <v>1.7297</v>
      </c>
    </row>
    <row r="2909" spans="1:18">
      <c r="A2909" t="s">
        <v>2083</v>
      </c>
      <c r="B2909" t="s">
        <v>2082</v>
      </c>
      <c r="D2909">
        <v>2021</v>
      </c>
      <c r="E2909" t="s">
        <v>2162</v>
      </c>
      <c r="F2909" t="s">
        <v>2301</v>
      </c>
      <c r="G2909">
        <v>-32.193083333333199</v>
      </c>
      <c r="H2909">
        <v>115.747416666666</v>
      </c>
      <c r="I2909" t="s">
        <v>2332</v>
      </c>
      <c r="J2909">
        <v>87</v>
      </c>
      <c r="K2909">
        <v>11</v>
      </c>
      <c r="L2909">
        <v>12</v>
      </c>
      <c r="N2909">
        <v>1</v>
      </c>
      <c r="O2909">
        <v>1.0415000000000001</v>
      </c>
      <c r="R2909">
        <v>1.5178</v>
      </c>
    </row>
    <row r="2910" spans="1:18">
      <c r="A2910" t="s">
        <v>2083</v>
      </c>
      <c r="B2910" t="s">
        <v>2082</v>
      </c>
      <c r="D2910">
        <v>2021</v>
      </c>
      <c r="E2910" t="s">
        <v>2162</v>
      </c>
      <c r="F2910" t="s">
        <v>2301</v>
      </c>
      <c r="G2910">
        <v>-32.193083333333199</v>
      </c>
      <c r="H2910">
        <v>115.747416666666</v>
      </c>
      <c r="I2910" t="s">
        <v>2332</v>
      </c>
      <c r="J2910">
        <v>87</v>
      </c>
      <c r="K2910">
        <v>12</v>
      </c>
      <c r="L2910">
        <v>13</v>
      </c>
      <c r="N2910">
        <v>1</v>
      </c>
      <c r="O2910">
        <v>1.0982000000000001</v>
      </c>
      <c r="R2910">
        <v>1.306</v>
      </c>
    </row>
    <row r="2911" spans="1:18">
      <c r="A2911" t="s">
        <v>2083</v>
      </c>
      <c r="B2911" t="s">
        <v>2082</v>
      </c>
      <c r="D2911">
        <v>2021</v>
      </c>
      <c r="E2911" t="s">
        <v>2162</v>
      </c>
      <c r="F2911" t="s">
        <v>2301</v>
      </c>
      <c r="G2911">
        <v>-32.193083333333199</v>
      </c>
      <c r="H2911">
        <v>115.747416666666</v>
      </c>
      <c r="I2911" t="s">
        <v>2332</v>
      </c>
      <c r="J2911">
        <v>87</v>
      </c>
      <c r="K2911">
        <v>13</v>
      </c>
      <c r="L2911">
        <v>14</v>
      </c>
      <c r="N2911">
        <v>1</v>
      </c>
      <c r="O2911">
        <v>1.1811</v>
      </c>
      <c r="R2911">
        <v>1.0474000000000001</v>
      </c>
    </row>
    <row r="2912" spans="1:18">
      <c r="A2912" t="s">
        <v>2083</v>
      </c>
      <c r="B2912" t="s">
        <v>2082</v>
      </c>
      <c r="D2912">
        <v>2021</v>
      </c>
      <c r="E2912" t="s">
        <v>2162</v>
      </c>
      <c r="F2912" t="s">
        <v>2301</v>
      </c>
      <c r="G2912">
        <v>-32.193083333333199</v>
      </c>
      <c r="H2912">
        <v>115.747416666666</v>
      </c>
      <c r="I2912" t="s">
        <v>2332</v>
      </c>
      <c r="J2912">
        <v>87</v>
      </c>
      <c r="K2912">
        <v>14</v>
      </c>
      <c r="L2912">
        <v>15</v>
      </c>
      <c r="N2912">
        <v>1</v>
      </c>
      <c r="O2912">
        <v>1.3364</v>
      </c>
      <c r="R2912">
        <v>0.78879999999999995</v>
      </c>
    </row>
    <row r="2913" spans="1:18">
      <c r="A2913" t="s">
        <v>2083</v>
      </c>
      <c r="B2913" t="s">
        <v>2082</v>
      </c>
      <c r="D2913">
        <v>2021</v>
      </c>
      <c r="E2913" t="s">
        <v>2162</v>
      </c>
      <c r="F2913" t="s">
        <v>2301</v>
      </c>
      <c r="G2913">
        <v>-32.193083333333199</v>
      </c>
      <c r="H2913">
        <v>115.747416666666</v>
      </c>
      <c r="I2913" t="s">
        <v>2332</v>
      </c>
      <c r="J2913">
        <v>87</v>
      </c>
      <c r="K2913">
        <v>15</v>
      </c>
      <c r="L2913">
        <v>16</v>
      </c>
      <c r="N2913">
        <v>1</v>
      </c>
      <c r="O2913">
        <v>0.94120000000000004</v>
      </c>
      <c r="R2913">
        <v>1.1829000000000001</v>
      </c>
    </row>
    <row r="2914" spans="1:18">
      <c r="A2914" t="s">
        <v>2083</v>
      </c>
      <c r="B2914" t="s">
        <v>2082</v>
      </c>
      <c r="D2914">
        <v>2021</v>
      </c>
      <c r="E2914" t="s">
        <v>2162</v>
      </c>
      <c r="F2914" t="s">
        <v>2301</v>
      </c>
      <c r="G2914">
        <v>-32.193083333333199</v>
      </c>
      <c r="H2914">
        <v>115.747416666666</v>
      </c>
      <c r="I2914" t="s">
        <v>2332</v>
      </c>
      <c r="J2914">
        <v>87</v>
      </c>
      <c r="K2914">
        <v>16</v>
      </c>
      <c r="L2914">
        <v>17</v>
      </c>
      <c r="N2914">
        <v>1</v>
      </c>
      <c r="O2914">
        <v>0.97119999999999995</v>
      </c>
      <c r="R2914">
        <v>1.5770999999999999</v>
      </c>
    </row>
    <row r="2915" spans="1:18">
      <c r="A2915" t="s">
        <v>2083</v>
      </c>
      <c r="B2915" t="s">
        <v>2082</v>
      </c>
      <c r="D2915">
        <v>2021</v>
      </c>
      <c r="E2915" t="s">
        <v>2162</v>
      </c>
      <c r="F2915" t="s">
        <v>2301</v>
      </c>
      <c r="G2915">
        <v>-32.193083333333199</v>
      </c>
      <c r="H2915">
        <v>115.747416666666</v>
      </c>
      <c r="I2915" t="s">
        <v>2332</v>
      </c>
      <c r="J2915">
        <v>87</v>
      </c>
      <c r="K2915">
        <v>17</v>
      </c>
      <c r="L2915">
        <v>18</v>
      </c>
      <c r="N2915">
        <v>1</v>
      </c>
      <c r="O2915">
        <v>1.0099</v>
      </c>
      <c r="R2915">
        <v>1.1499999999999999</v>
      </c>
    </row>
    <row r="2916" spans="1:18">
      <c r="A2916" t="s">
        <v>2083</v>
      </c>
      <c r="B2916" t="s">
        <v>2082</v>
      </c>
      <c r="D2916">
        <v>2021</v>
      </c>
      <c r="E2916" t="s">
        <v>2162</v>
      </c>
      <c r="F2916" t="s">
        <v>2301</v>
      </c>
      <c r="G2916">
        <v>-32.193083333333199</v>
      </c>
      <c r="H2916">
        <v>115.747416666666</v>
      </c>
      <c r="I2916" t="s">
        <v>2332</v>
      </c>
      <c r="J2916">
        <v>87</v>
      </c>
      <c r="K2916">
        <v>18</v>
      </c>
      <c r="L2916">
        <v>19</v>
      </c>
      <c r="N2916">
        <v>1</v>
      </c>
      <c r="O2916">
        <v>1.1791</v>
      </c>
      <c r="R2916">
        <v>0.72289999999999999</v>
      </c>
    </row>
    <row r="2917" spans="1:18">
      <c r="A2917" t="s">
        <v>2083</v>
      </c>
      <c r="B2917" t="s">
        <v>2082</v>
      </c>
      <c r="D2917">
        <v>2021</v>
      </c>
      <c r="E2917" t="s">
        <v>2162</v>
      </c>
      <c r="F2917" t="s">
        <v>2301</v>
      </c>
      <c r="G2917">
        <v>-32.193083333333199</v>
      </c>
      <c r="H2917">
        <v>115.747416666666</v>
      </c>
      <c r="I2917" t="s">
        <v>2332</v>
      </c>
      <c r="J2917">
        <v>87</v>
      </c>
      <c r="K2917">
        <v>19</v>
      </c>
      <c r="L2917">
        <v>20</v>
      </c>
      <c r="N2917">
        <v>1</v>
      </c>
      <c r="O2917">
        <v>1.0076000000000001</v>
      </c>
      <c r="R2917">
        <v>0.79390000000000005</v>
      </c>
    </row>
    <row r="2918" spans="1:18">
      <c r="A2918" t="s">
        <v>2083</v>
      </c>
      <c r="B2918" t="s">
        <v>2082</v>
      </c>
      <c r="D2918">
        <v>2021</v>
      </c>
      <c r="E2918" t="s">
        <v>2162</v>
      </c>
      <c r="F2918" t="s">
        <v>2301</v>
      </c>
      <c r="G2918">
        <v>-32.193083333333199</v>
      </c>
      <c r="H2918">
        <v>115.747416666666</v>
      </c>
      <c r="I2918" t="s">
        <v>2332</v>
      </c>
      <c r="J2918">
        <v>87</v>
      </c>
      <c r="K2918">
        <v>20</v>
      </c>
      <c r="L2918">
        <v>21</v>
      </c>
      <c r="N2918">
        <v>1</v>
      </c>
      <c r="O2918">
        <v>1.2077</v>
      </c>
      <c r="R2918">
        <v>0.86480000000000001</v>
      </c>
    </row>
    <row r="2919" spans="1:18">
      <c r="A2919" t="s">
        <v>2083</v>
      </c>
      <c r="B2919" t="s">
        <v>2082</v>
      </c>
      <c r="D2919">
        <v>2021</v>
      </c>
      <c r="E2919" t="s">
        <v>2162</v>
      </c>
      <c r="F2919" t="s">
        <v>2301</v>
      </c>
      <c r="G2919">
        <v>-32.193083333333199</v>
      </c>
      <c r="H2919">
        <v>115.747416666666</v>
      </c>
      <c r="I2919" t="s">
        <v>2332</v>
      </c>
      <c r="J2919">
        <v>87</v>
      </c>
      <c r="K2919">
        <v>21</v>
      </c>
      <c r="L2919">
        <v>22</v>
      </c>
      <c r="N2919">
        <v>1</v>
      </c>
      <c r="O2919">
        <v>0.94699999999999995</v>
      </c>
      <c r="R2919">
        <v>0.56989999999999996</v>
      </c>
    </row>
    <row r="2920" spans="1:18">
      <c r="A2920" t="s">
        <v>2083</v>
      </c>
      <c r="B2920" t="s">
        <v>2082</v>
      </c>
      <c r="D2920">
        <v>2021</v>
      </c>
      <c r="E2920" t="s">
        <v>2162</v>
      </c>
      <c r="F2920" t="s">
        <v>2301</v>
      </c>
      <c r="G2920">
        <v>-32.193083333333199</v>
      </c>
      <c r="H2920">
        <v>115.747416666666</v>
      </c>
      <c r="I2920" t="s">
        <v>2332</v>
      </c>
      <c r="J2920">
        <v>87</v>
      </c>
      <c r="K2920">
        <v>22</v>
      </c>
      <c r="L2920">
        <v>23</v>
      </c>
      <c r="N2920">
        <v>1</v>
      </c>
      <c r="O2920">
        <v>1.0291999999999999</v>
      </c>
      <c r="R2920">
        <v>0.27489999999999998</v>
      </c>
    </row>
    <row r="2921" spans="1:18">
      <c r="A2921" t="s">
        <v>2083</v>
      </c>
      <c r="B2921" t="s">
        <v>2082</v>
      </c>
      <c r="D2921">
        <v>2021</v>
      </c>
      <c r="E2921" t="s">
        <v>2162</v>
      </c>
      <c r="F2921" t="s">
        <v>2301</v>
      </c>
      <c r="G2921">
        <v>-32.193083333333199</v>
      </c>
      <c r="H2921">
        <v>115.747416666666</v>
      </c>
      <c r="I2921" t="s">
        <v>2332</v>
      </c>
      <c r="J2921">
        <v>87</v>
      </c>
      <c r="K2921">
        <v>23</v>
      </c>
      <c r="L2921">
        <v>24</v>
      </c>
      <c r="N2921">
        <v>1</v>
      </c>
      <c r="O2921">
        <v>0.81989999999999996</v>
      </c>
      <c r="R2921">
        <v>0.25190000000000001</v>
      </c>
    </row>
    <row r="2922" spans="1:18">
      <c r="A2922" t="s">
        <v>2083</v>
      </c>
      <c r="B2922" t="s">
        <v>2082</v>
      </c>
      <c r="D2922">
        <v>2021</v>
      </c>
      <c r="E2922" t="s">
        <v>2162</v>
      </c>
      <c r="F2922" t="s">
        <v>2301</v>
      </c>
      <c r="G2922">
        <v>-32.193083333333199</v>
      </c>
      <c r="H2922">
        <v>115.747416666666</v>
      </c>
      <c r="I2922" t="s">
        <v>2332</v>
      </c>
      <c r="J2922">
        <v>87</v>
      </c>
      <c r="K2922">
        <v>24</v>
      </c>
      <c r="L2922">
        <v>25</v>
      </c>
      <c r="N2922">
        <v>1</v>
      </c>
      <c r="O2922">
        <v>0.79759999999999998</v>
      </c>
      <c r="R2922">
        <v>0.22889999999999999</v>
      </c>
    </row>
    <row r="2923" spans="1:18">
      <c r="A2923" t="s">
        <v>2083</v>
      </c>
      <c r="B2923" t="s">
        <v>2082</v>
      </c>
      <c r="D2923">
        <v>2021</v>
      </c>
      <c r="E2923" t="s">
        <v>2162</v>
      </c>
      <c r="F2923" t="s">
        <v>2301</v>
      </c>
      <c r="G2923">
        <v>-32.193083333333199</v>
      </c>
      <c r="H2923">
        <v>115.747416666666</v>
      </c>
      <c r="I2923" t="s">
        <v>2332</v>
      </c>
      <c r="J2923">
        <v>87</v>
      </c>
      <c r="K2923">
        <v>25</v>
      </c>
      <c r="L2923">
        <v>26</v>
      </c>
      <c r="N2923">
        <v>1</v>
      </c>
      <c r="O2923">
        <v>0.82210000000000005</v>
      </c>
      <c r="R2923">
        <v>0.33350000000000002</v>
      </c>
    </row>
    <row r="2924" spans="1:18">
      <c r="A2924" t="s">
        <v>2083</v>
      </c>
      <c r="B2924" t="s">
        <v>2082</v>
      </c>
      <c r="D2924">
        <v>2021</v>
      </c>
      <c r="E2924" t="s">
        <v>2162</v>
      </c>
      <c r="F2924" t="s">
        <v>2301</v>
      </c>
      <c r="G2924">
        <v>-32.193083333333199</v>
      </c>
      <c r="H2924">
        <v>115.747416666666</v>
      </c>
      <c r="I2924" t="s">
        <v>2332</v>
      </c>
      <c r="J2924">
        <v>87</v>
      </c>
      <c r="K2924">
        <v>26</v>
      </c>
      <c r="L2924">
        <v>27</v>
      </c>
      <c r="N2924">
        <v>1</v>
      </c>
      <c r="O2924">
        <v>0.90029999999999999</v>
      </c>
      <c r="R2924">
        <v>0.43809999999999999</v>
      </c>
    </row>
    <row r="2925" spans="1:18">
      <c r="A2925" t="s">
        <v>2083</v>
      </c>
      <c r="B2925" t="s">
        <v>2082</v>
      </c>
      <c r="D2925">
        <v>2021</v>
      </c>
      <c r="E2925" t="s">
        <v>2162</v>
      </c>
      <c r="F2925" t="s">
        <v>2301</v>
      </c>
      <c r="G2925">
        <v>-32.193083333333199</v>
      </c>
      <c r="H2925">
        <v>115.747416666666</v>
      </c>
      <c r="I2925" t="s">
        <v>2332</v>
      </c>
      <c r="J2925">
        <v>87</v>
      </c>
      <c r="K2925">
        <v>27</v>
      </c>
      <c r="L2925">
        <v>28</v>
      </c>
      <c r="N2925">
        <v>1</v>
      </c>
      <c r="O2925">
        <v>1.02</v>
      </c>
      <c r="R2925">
        <v>0.37640000000000001</v>
      </c>
    </row>
    <row r="2926" spans="1:18">
      <c r="A2926" t="s">
        <v>2083</v>
      </c>
      <c r="B2926" t="s">
        <v>2082</v>
      </c>
      <c r="D2926">
        <v>2021</v>
      </c>
      <c r="E2926" t="s">
        <v>2162</v>
      </c>
      <c r="F2926" t="s">
        <v>2301</v>
      </c>
      <c r="G2926">
        <v>-32.193083333333199</v>
      </c>
      <c r="H2926">
        <v>115.747416666666</v>
      </c>
      <c r="I2926" t="s">
        <v>2332</v>
      </c>
      <c r="J2926">
        <v>87</v>
      </c>
      <c r="K2926">
        <v>28</v>
      </c>
      <c r="L2926">
        <v>29</v>
      </c>
      <c r="N2926">
        <v>1</v>
      </c>
      <c r="O2926">
        <v>0.56089999999999995</v>
      </c>
      <c r="R2926">
        <v>0.31459999999999999</v>
      </c>
    </row>
    <row r="2927" spans="1:18">
      <c r="A2927" t="s">
        <v>2083</v>
      </c>
      <c r="B2927" t="s">
        <v>2082</v>
      </c>
      <c r="D2927">
        <v>2021</v>
      </c>
      <c r="E2927" t="s">
        <v>2162</v>
      </c>
      <c r="F2927" t="s">
        <v>2301</v>
      </c>
      <c r="G2927">
        <v>-32.136000000000003</v>
      </c>
      <c r="H2927">
        <v>115.742483333333</v>
      </c>
      <c r="I2927" t="s">
        <v>2332</v>
      </c>
      <c r="J2927">
        <v>78</v>
      </c>
      <c r="K2927">
        <v>0</v>
      </c>
      <c r="L2927">
        <v>1</v>
      </c>
      <c r="N2927">
        <v>1</v>
      </c>
      <c r="O2927">
        <v>0.54879999999999995</v>
      </c>
      <c r="R2927">
        <v>5.0613000000000001</v>
      </c>
    </row>
    <row r="2928" spans="1:18">
      <c r="A2928" t="s">
        <v>2083</v>
      </c>
      <c r="B2928" t="s">
        <v>2082</v>
      </c>
      <c r="D2928">
        <v>2021</v>
      </c>
      <c r="E2928" t="s">
        <v>2162</v>
      </c>
      <c r="F2928" t="s">
        <v>2301</v>
      </c>
      <c r="G2928">
        <v>-32.136000000000003</v>
      </c>
      <c r="H2928">
        <v>115.742483333333</v>
      </c>
      <c r="I2928" t="s">
        <v>2332</v>
      </c>
      <c r="J2928">
        <v>78</v>
      </c>
      <c r="K2928">
        <v>1</v>
      </c>
      <c r="L2928">
        <v>2</v>
      </c>
      <c r="N2928">
        <v>1</v>
      </c>
      <c r="O2928">
        <v>0.80100000000000005</v>
      </c>
      <c r="R2928">
        <v>2.5621999999999998</v>
      </c>
    </row>
    <row r="2929" spans="1:18">
      <c r="A2929" t="s">
        <v>2083</v>
      </c>
      <c r="B2929" t="s">
        <v>2082</v>
      </c>
      <c r="D2929">
        <v>2021</v>
      </c>
      <c r="E2929" t="s">
        <v>2162</v>
      </c>
      <c r="F2929" t="s">
        <v>2301</v>
      </c>
      <c r="G2929">
        <v>-32.136000000000003</v>
      </c>
      <c r="H2929">
        <v>115.742483333333</v>
      </c>
      <c r="I2929" t="s">
        <v>2332</v>
      </c>
      <c r="J2929">
        <v>78</v>
      </c>
      <c r="K2929">
        <v>2</v>
      </c>
      <c r="L2929">
        <v>3</v>
      </c>
      <c r="N2929">
        <v>1</v>
      </c>
      <c r="O2929">
        <v>0.86450000000000005</v>
      </c>
      <c r="R2929">
        <v>1.4173</v>
      </c>
    </row>
    <row r="2930" spans="1:18">
      <c r="A2930" t="s">
        <v>2083</v>
      </c>
      <c r="B2930" t="s">
        <v>2082</v>
      </c>
      <c r="D2930">
        <v>2021</v>
      </c>
      <c r="E2930" t="s">
        <v>2162</v>
      </c>
      <c r="F2930" t="s">
        <v>2301</v>
      </c>
      <c r="G2930">
        <v>-32.136000000000003</v>
      </c>
      <c r="H2930">
        <v>115.742483333333</v>
      </c>
      <c r="I2930" t="s">
        <v>2332</v>
      </c>
      <c r="J2930">
        <v>78</v>
      </c>
      <c r="K2930">
        <v>3</v>
      </c>
      <c r="L2930">
        <v>4</v>
      </c>
      <c r="N2930">
        <v>1</v>
      </c>
      <c r="O2930">
        <v>0.92749999999999999</v>
      </c>
      <c r="R2930">
        <v>4.4862000000000002</v>
      </c>
    </row>
    <row r="2931" spans="1:18">
      <c r="A2931" t="s">
        <v>2083</v>
      </c>
      <c r="B2931" t="s">
        <v>2082</v>
      </c>
      <c r="D2931">
        <v>2021</v>
      </c>
      <c r="E2931" t="s">
        <v>2162</v>
      </c>
      <c r="F2931" t="s">
        <v>2301</v>
      </c>
      <c r="G2931">
        <v>-32.136000000000003</v>
      </c>
      <c r="H2931">
        <v>115.742483333333</v>
      </c>
      <c r="I2931" t="s">
        <v>2332</v>
      </c>
      <c r="J2931">
        <v>78</v>
      </c>
      <c r="K2931">
        <v>4</v>
      </c>
      <c r="L2931">
        <v>5</v>
      </c>
      <c r="N2931">
        <v>1</v>
      </c>
      <c r="O2931">
        <v>0.77210000000000001</v>
      </c>
      <c r="R2931">
        <v>1.6693</v>
      </c>
    </row>
    <row r="2932" spans="1:18">
      <c r="A2932" t="s">
        <v>2083</v>
      </c>
      <c r="B2932" t="s">
        <v>2082</v>
      </c>
      <c r="D2932">
        <v>2021</v>
      </c>
      <c r="E2932" t="s">
        <v>2162</v>
      </c>
      <c r="F2932" t="s">
        <v>2301</v>
      </c>
      <c r="G2932">
        <v>-32.136000000000003</v>
      </c>
      <c r="H2932">
        <v>115.742483333333</v>
      </c>
      <c r="I2932" t="s">
        <v>2332</v>
      </c>
      <c r="J2932">
        <v>78</v>
      </c>
      <c r="K2932">
        <v>5</v>
      </c>
      <c r="L2932">
        <v>6</v>
      </c>
      <c r="N2932">
        <v>1</v>
      </c>
      <c r="O2932">
        <v>0.86109999999999998</v>
      </c>
      <c r="R2932">
        <v>1.9912000000000001</v>
      </c>
    </row>
    <row r="2933" spans="1:18">
      <c r="A2933" t="s">
        <v>2083</v>
      </c>
      <c r="B2933" t="s">
        <v>2082</v>
      </c>
      <c r="D2933">
        <v>2021</v>
      </c>
      <c r="E2933" t="s">
        <v>2162</v>
      </c>
      <c r="F2933" t="s">
        <v>2301</v>
      </c>
      <c r="G2933">
        <v>-32.136000000000003</v>
      </c>
      <c r="H2933">
        <v>115.742483333333</v>
      </c>
      <c r="I2933" t="s">
        <v>2332</v>
      </c>
      <c r="J2933">
        <v>78</v>
      </c>
      <c r="K2933">
        <v>6</v>
      </c>
      <c r="L2933">
        <v>7</v>
      </c>
      <c r="N2933">
        <v>1</v>
      </c>
      <c r="O2933">
        <v>0.72189999999999999</v>
      </c>
      <c r="R2933">
        <v>2.3130999999999999</v>
      </c>
    </row>
    <row r="2934" spans="1:18">
      <c r="A2934" t="s">
        <v>2083</v>
      </c>
      <c r="B2934" t="s">
        <v>2082</v>
      </c>
      <c r="D2934">
        <v>2021</v>
      </c>
      <c r="E2934" t="s">
        <v>2162</v>
      </c>
      <c r="F2934" t="s">
        <v>2301</v>
      </c>
      <c r="G2934">
        <v>-32.136000000000003</v>
      </c>
      <c r="H2934">
        <v>115.742483333333</v>
      </c>
      <c r="I2934" t="s">
        <v>2332</v>
      </c>
      <c r="J2934">
        <v>78</v>
      </c>
      <c r="K2934">
        <v>7</v>
      </c>
      <c r="L2934">
        <v>8</v>
      </c>
      <c r="N2934">
        <v>1</v>
      </c>
      <c r="O2934">
        <v>1.1169</v>
      </c>
      <c r="R2934">
        <v>1.4411</v>
      </c>
    </row>
    <row r="2935" spans="1:18">
      <c r="A2935" t="s">
        <v>2083</v>
      </c>
      <c r="B2935" t="s">
        <v>2082</v>
      </c>
      <c r="D2935">
        <v>2021</v>
      </c>
      <c r="E2935" t="s">
        <v>2162</v>
      </c>
      <c r="F2935" t="s">
        <v>2301</v>
      </c>
      <c r="G2935">
        <v>-32.136000000000003</v>
      </c>
      <c r="H2935">
        <v>115.742483333333</v>
      </c>
      <c r="I2935" t="s">
        <v>2332</v>
      </c>
      <c r="J2935">
        <v>78</v>
      </c>
      <c r="K2935">
        <v>8</v>
      </c>
      <c r="L2935">
        <v>9</v>
      </c>
      <c r="N2935">
        <v>1</v>
      </c>
      <c r="O2935">
        <v>1.0039</v>
      </c>
      <c r="R2935">
        <v>0.56899999999999995</v>
      </c>
    </row>
    <row r="2936" spans="1:18">
      <c r="A2936" t="s">
        <v>2083</v>
      </c>
      <c r="B2936" t="s">
        <v>2082</v>
      </c>
      <c r="D2936">
        <v>2021</v>
      </c>
      <c r="E2936" t="s">
        <v>2162</v>
      </c>
      <c r="F2936" t="s">
        <v>2301</v>
      </c>
      <c r="G2936">
        <v>-32.136000000000003</v>
      </c>
      <c r="H2936">
        <v>115.742483333333</v>
      </c>
      <c r="I2936" t="s">
        <v>2332</v>
      </c>
      <c r="J2936">
        <v>78</v>
      </c>
      <c r="K2936">
        <v>9</v>
      </c>
      <c r="L2936">
        <v>10</v>
      </c>
      <c r="N2936">
        <v>1</v>
      </c>
      <c r="O2936">
        <v>1.2803</v>
      </c>
      <c r="R2936">
        <v>0.45150000000000001</v>
      </c>
    </row>
    <row r="2937" spans="1:18">
      <c r="A2937" t="s">
        <v>2083</v>
      </c>
      <c r="B2937" t="s">
        <v>2082</v>
      </c>
      <c r="D2937">
        <v>2021</v>
      </c>
      <c r="E2937" t="s">
        <v>2162</v>
      </c>
      <c r="F2937" t="s">
        <v>2301</v>
      </c>
      <c r="G2937">
        <v>-32.136000000000003</v>
      </c>
      <c r="H2937">
        <v>115.742483333333</v>
      </c>
      <c r="I2937" t="s">
        <v>2332</v>
      </c>
      <c r="J2937">
        <v>78</v>
      </c>
      <c r="K2937">
        <v>10</v>
      </c>
      <c r="L2937">
        <v>11</v>
      </c>
      <c r="N2937">
        <v>1</v>
      </c>
      <c r="O2937">
        <v>0.76470000000000005</v>
      </c>
      <c r="R2937">
        <v>0.33400000000000002</v>
      </c>
    </row>
    <row r="2938" spans="1:18">
      <c r="A2938" t="s">
        <v>2083</v>
      </c>
      <c r="B2938" t="s">
        <v>2082</v>
      </c>
      <c r="D2938">
        <v>2021</v>
      </c>
      <c r="E2938" t="s">
        <v>2162</v>
      </c>
      <c r="F2938" t="s">
        <v>2301</v>
      </c>
      <c r="G2938">
        <v>-32.136000000000003</v>
      </c>
      <c r="H2938">
        <v>115.742483333333</v>
      </c>
      <c r="I2938" t="s">
        <v>2332</v>
      </c>
      <c r="J2938">
        <v>78</v>
      </c>
      <c r="K2938">
        <v>11</v>
      </c>
      <c r="L2938">
        <v>12</v>
      </c>
      <c r="N2938">
        <v>1</v>
      </c>
      <c r="O2938">
        <v>0.81869999999999998</v>
      </c>
      <c r="R2938">
        <v>0.24610000000000001</v>
      </c>
    </row>
    <row r="2939" spans="1:18">
      <c r="A2939" t="s">
        <v>2083</v>
      </c>
      <c r="B2939" t="s">
        <v>2082</v>
      </c>
      <c r="D2939">
        <v>2021</v>
      </c>
      <c r="E2939" t="s">
        <v>2162</v>
      </c>
      <c r="F2939" t="s">
        <v>2301</v>
      </c>
      <c r="G2939">
        <v>-32.136000000000003</v>
      </c>
      <c r="H2939">
        <v>115.742483333333</v>
      </c>
      <c r="I2939" t="s">
        <v>2332</v>
      </c>
      <c r="J2939">
        <v>78</v>
      </c>
      <c r="K2939">
        <v>12</v>
      </c>
      <c r="L2939">
        <v>13</v>
      </c>
      <c r="N2939">
        <v>1</v>
      </c>
      <c r="O2939">
        <v>1.3723000000000001</v>
      </c>
      <c r="R2939">
        <v>0.15820000000000001</v>
      </c>
    </row>
    <row r="2940" spans="1:18">
      <c r="A2940" t="s">
        <v>2083</v>
      </c>
      <c r="B2940" t="s">
        <v>2082</v>
      </c>
      <c r="D2940">
        <v>2021</v>
      </c>
      <c r="E2940" t="s">
        <v>2162</v>
      </c>
      <c r="F2940" t="s">
        <v>2301</v>
      </c>
      <c r="G2940">
        <v>-32.136000000000003</v>
      </c>
      <c r="H2940">
        <v>115.742483333333</v>
      </c>
      <c r="I2940" t="s">
        <v>2332</v>
      </c>
      <c r="J2940">
        <v>78</v>
      </c>
      <c r="K2940">
        <v>13</v>
      </c>
      <c r="L2940">
        <v>14</v>
      </c>
      <c r="N2940">
        <v>1</v>
      </c>
      <c r="O2940">
        <v>1.6016999999999999</v>
      </c>
      <c r="R2940">
        <v>0.157</v>
      </c>
    </row>
    <row r="2941" spans="1:18">
      <c r="A2941" t="s">
        <v>2083</v>
      </c>
      <c r="B2941" t="s">
        <v>2082</v>
      </c>
      <c r="D2941">
        <v>2021</v>
      </c>
      <c r="E2941" t="s">
        <v>2162</v>
      </c>
      <c r="F2941" t="s">
        <v>2301</v>
      </c>
      <c r="G2941">
        <v>-32.136000000000003</v>
      </c>
      <c r="H2941">
        <v>115.742483333333</v>
      </c>
      <c r="I2941" t="s">
        <v>2332</v>
      </c>
      <c r="J2941">
        <v>78</v>
      </c>
      <c r="K2941">
        <v>14</v>
      </c>
      <c r="L2941">
        <v>15</v>
      </c>
      <c r="N2941">
        <v>1</v>
      </c>
      <c r="O2941">
        <v>1.6004</v>
      </c>
      <c r="R2941">
        <v>0.15579999999999999</v>
      </c>
    </row>
    <row r="2942" spans="1:18">
      <c r="A2942" t="s">
        <v>2083</v>
      </c>
      <c r="B2942" t="s">
        <v>2082</v>
      </c>
      <c r="D2942">
        <v>2021</v>
      </c>
      <c r="E2942" t="s">
        <v>2162</v>
      </c>
      <c r="F2942" t="s">
        <v>2301</v>
      </c>
      <c r="G2942">
        <v>-32.136000000000003</v>
      </c>
      <c r="H2942">
        <v>115.742483333333</v>
      </c>
      <c r="I2942" t="s">
        <v>2332</v>
      </c>
      <c r="J2942">
        <v>78</v>
      </c>
      <c r="K2942">
        <v>15</v>
      </c>
      <c r="L2942">
        <v>16</v>
      </c>
      <c r="N2942">
        <v>1</v>
      </c>
      <c r="O2942">
        <v>1.2347999999999999</v>
      </c>
      <c r="R2942">
        <v>0.29570000000000002</v>
      </c>
    </row>
    <row r="2943" spans="1:18">
      <c r="A2943" t="s">
        <v>2083</v>
      </c>
      <c r="B2943" t="s">
        <v>2082</v>
      </c>
      <c r="D2943">
        <v>2021</v>
      </c>
      <c r="E2943" t="s">
        <v>2162</v>
      </c>
      <c r="F2943" t="s">
        <v>2301</v>
      </c>
      <c r="G2943">
        <v>-32.136000000000003</v>
      </c>
      <c r="H2943">
        <v>115.742483333333</v>
      </c>
      <c r="I2943" t="s">
        <v>2332</v>
      </c>
      <c r="J2943">
        <v>78</v>
      </c>
      <c r="K2943">
        <v>16</v>
      </c>
      <c r="L2943">
        <v>17</v>
      </c>
      <c r="N2943">
        <v>1</v>
      </c>
      <c r="O2943">
        <v>1.7256</v>
      </c>
      <c r="R2943">
        <v>0.43559999999999999</v>
      </c>
    </row>
    <row r="2944" spans="1:18">
      <c r="A2944" t="s">
        <v>2083</v>
      </c>
      <c r="B2944" t="s">
        <v>2082</v>
      </c>
      <c r="D2944">
        <v>2021</v>
      </c>
      <c r="E2944" t="s">
        <v>2162</v>
      </c>
      <c r="F2944" t="s">
        <v>2301</v>
      </c>
      <c r="G2944">
        <v>-32.136000000000003</v>
      </c>
      <c r="H2944">
        <v>115.742483333333</v>
      </c>
      <c r="I2944" t="s">
        <v>2332</v>
      </c>
      <c r="J2944">
        <v>78</v>
      </c>
      <c r="K2944">
        <v>17</v>
      </c>
      <c r="L2944">
        <v>18</v>
      </c>
      <c r="N2944">
        <v>1</v>
      </c>
      <c r="O2944">
        <v>1.5284</v>
      </c>
      <c r="R2944">
        <v>0.2631</v>
      </c>
    </row>
    <row r="2945" spans="1:18">
      <c r="A2945" t="s">
        <v>2083</v>
      </c>
      <c r="B2945" t="s">
        <v>2082</v>
      </c>
      <c r="D2945">
        <v>2021</v>
      </c>
      <c r="E2945" t="s">
        <v>2162</v>
      </c>
      <c r="F2945" t="s">
        <v>2301</v>
      </c>
      <c r="G2945">
        <v>-32.136000000000003</v>
      </c>
      <c r="H2945">
        <v>115.742483333333</v>
      </c>
      <c r="I2945" t="s">
        <v>2332</v>
      </c>
      <c r="J2945">
        <v>78</v>
      </c>
      <c r="K2945">
        <v>18</v>
      </c>
      <c r="L2945">
        <v>19</v>
      </c>
      <c r="N2945">
        <v>1</v>
      </c>
      <c r="O2945">
        <v>1.2917000000000001</v>
      </c>
      <c r="R2945">
        <v>9.06E-2</v>
      </c>
    </row>
    <row r="2946" spans="1:18">
      <c r="A2946" t="s">
        <v>2083</v>
      </c>
      <c r="B2946" t="s">
        <v>2082</v>
      </c>
      <c r="D2946">
        <v>2021</v>
      </c>
      <c r="E2946" t="s">
        <v>2162</v>
      </c>
      <c r="F2946" t="s">
        <v>2301</v>
      </c>
      <c r="G2946">
        <v>-32.136000000000003</v>
      </c>
      <c r="H2946">
        <v>115.742483333333</v>
      </c>
      <c r="I2946" t="s">
        <v>2332</v>
      </c>
      <c r="J2946">
        <v>78</v>
      </c>
      <c r="K2946">
        <v>19</v>
      </c>
      <c r="L2946">
        <v>20</v>
      </c>
      <c r="N2946">
        <v>1</v>
      </c>
      <c r="O2946">
        <v>1.7948999999999999</v>
      </c>
      <c r="R2946">
        <v>8.6099999999999996E-2</v>
      </c>
    </row>
    <row r="2947" spans="1:18">
      <c r="A2947" t="s">
        <v>2083</v>
      </c>
      <c r="B2947" t="s">
        <v>2082</v>
      </c>
      <c r="D2947">
        <v>2021</v>
      </c>
      <c r="E2947" t="s">
        <v>2162</v>
      </c>
      <c r="F2947" t="s">
        <v>2301</v>
      </c>
      <c r="G2947">
        <v>-32.136000000000003</v>
      </c>
      <c r="H2947">
        <v>115.742483333333</v>
      </c>
      <c r="I2947" t="s">
        <v>2332</v>
      </c>
      <c r="J2947">
        <v>78</v>
      </c>
      <c r="K2947">
        <v>20</v>
      </c>
      <c r="L2947">
        <v>21</v>
      </c>
      <c r="N2947">
        <v>1</v>
      </c>
      <c r="O2947">
        <v>1.6888000000000001</v>
      </c>
      <c r="R2947">
        <v>8.1500000000000003E-2</v>
      </c>
    </row>
    <row r="2948" spans="1:18">
      <c r="A2948" t="s">
        <v>2083</v>
      </c>
      <c r="B2948" t="s">
        <v>2082</v>
      </c>
      <c r="D2948">
        <v>2021</v>
      </c>
      <c r="E2948" t="s">
        <v>2162</v>
      </c>
      <c r="F2948" t="s">
        <v>2301</v>
      </c>
      <c r="G2948">
        <v>-32.136000000000003</v>
      </c>
      <c r="H2948">
        <v>115.742483333333</v>
      </c>
      <c r="I2948" t="s">
        <v>2332</v>
      </c>
      <c r="J2948">
        <v>78</v>
      </c>
      <c r="K2948">
        <v>21</v>
      </c>
      <c r="L2948">
        <v>22</v>
      </c>
      <c r="N2948">
        <v>1</v>
      </c>
      <c r="O2948">
        <v>1.3604000000000001</v>
      </c>
      <c r="R2948">
        <v>0.122</v>
      </c>
    </row>
    <row r="2949" spans="1:18">
      <c r="A2949" t="s">
        <v>2083</v>
      </c>
      <c r="B2949" t="s">
        <v>2082</v>
      </c>
      <c r="D2949">
        <v>2021</v>
      </c>
      <c r="E2949" t="s">
        <v>2162</v>
      </c>
      <c r="F2949" t="s">
        <v>2301</v>
      </c>
      <c r="G2949">
        <v>-32.136000000000003</v>
      </c>
      <c r="H2949">
        <v>115.742483333333</v>
      </c>
      <c r="I2949" t="s">
        <v>2332</v>
      </c>
      <c r="J2949">
        <v>78</v>
      </c>
      <c r="K2949">
        <v>22</v>
      </c>
      <c r="L2949">
        <v>23</v>
      </c>
      <c r="N2949">
        <v>1</v>
      </c>
      <c r="O2949">
        <v>1.8947000000000001</v>
      </c>
      <c r="R2949">
        <v>0.16239999999999999</v>
      </c>
    </row>
    <row r="2950" spans="1:18">
      <c r="A2950" t="s">
        <v>2083</v>
      </c>
      <c r="B2950" t="s">
        <v>2082</v>
      </c>
      <c r="D2950">
        <v>2021</v>
      </c>
      <c r="E2950" t="s">
        <v>2162</v>
      </c>
      <c r="F2950" t="s">
        <v>2301</v>
      </c>
      <c r="G2950">
        <v>-32.136000000000003</v>
      </c>
      <c r="H2950">
        <v>115.742483333333</v>
      </c>
      <c r="I2950" t="s">
        <v>2332</v>
      </c>
      <c r="J2950">
        <v>78</v>
      </c>
      <c r="K2950">
        <v>23</v>
      </c>
      <c r="L2950">
        <v>24</v>
      </c>
      <c r="N2950">
        <v>1</v>
      </c>
      <c r="O2950">
        <v>1.7585999999999999</v>
      </c>
      <c r="R2950">
        <v>0.12189999999999999</v>
      </c>
    </row>
    <row r="2951" spans="1:18">
      <c r="A2951" t="s">
        <v>2083</v>
      </c>
      <c r="B2951" t="s">
        <v>2082</v>
      </c>
      <c r="D2951">
        <v>2021</v>
      </c>
      <c r="E2951" t="s">
        <v>2162</v>
      </c>
      <c r="F2951" t="s">
        <v>2301</v>
      </c>
      <c r="G2951">
        <v>-32.136000000000003</v>
      </c>
      <c r="H2951">
        <v>115.742483333333</v>
      </c>
      <c r="I2951" t="s">
        <v>2332</v>
      </c>
      <c r="J2951">
        <v>78</v>
      </c>
      <c r="K2951">
        <v>24</v>
      </c>
      <c r="L2951">
        <v>25</v>
      </c>
      <c r="N2951">
        <v>1</v>
      </c>
      <c r="O2951">
        <v>1.8394999999999999</v>
      </c>
      <c r="R2951">
        <v>8.1299999999999997E-2</v>
      </c>
    </row>
    <row r="2952" spans="1:18">
      <c r="A2952" t="s">
        <v>2083</v>
      </c>
      <c r="B2952" t="s">
        <v>2082</v>
      </c>
      <c r="D2952">
        <v>2021</v>
      </c>
      <c r="E2952" t="s">
        <v>2162</v>
      </c>
      <c r="F2952" t="s">
        <v>2301</v>
      </c>
      <c r="G2952">
        <v>-32.136000000000003</v>
      </c>
      <c r="H2952">
        <v>115.742483333333</v>
      </c>
      <c r="I2952" t="s">
        <v>2332</v>
      </c>
      <c r="J2952">
        <v>78</v>
      </c>
      <c r="K2952">
        <v>25</v>
      </c>
      <c r="L2952">
        <v>26</v>
      </c>
      <c r="N2952">
        <v>1</v>
      </c>
      <c r="O2952">
        <v>1.3807</v>
      </c>
      <c r="R2952">
        <v>0.1676</v>
      </c>
    </row>
    <row r="2953" spans="1:18">
      <c r="A2953" t="s">
        <v>2083</v>
      </c>
      <c r="B2953" t="s">
        <v>2082</v>
      </c>
      <c r="D2953">
        <v>2021</v>
      </c>
      <c r="E2953" t="s">
        <v>2162</v>
      </c>
      <c r="F2953" t="s">
        <v>2301</v>
      </c>
      <c r="G2953">
        <v>-32.136000000000003</v>
      </c>
      <c r="H2953">
        <v>115.742483333333</v>
      </c>
      <c r="I2953" t="s">
        <v>2332</v>
      </c>
      <c r="J2953">
        <v>78</v>
      </c>
      <c r="K2953">
        <v>26</v>
      </c>
      <c r="L2953">
        <v>27</v>
      </c>
      <c r="N2953">
        <v>1</v>
      </c>
      <c r="O2953">
        <v>1.5582</v>
      </c>
      <c r="R2953">
        <v>0.25390000000000001</v>
      </c>
    </row>
    <row r="2954" spans="1:18">
      <c r="A2954" t="s">
        <v>2083</v>
      </c>
      <c r="B2954" t="s">
        <v>2082</v>
      </c>
      <c r="D2954">
        <v>2021</v>
      </c>
      <c r="E2954" t="s">
        <v>2162</v>
      </c>
      <c r="F2954" t="s">
        <v>2301</v>
      </c>
      <c r="G2954">
        <v>-32.136000000000003</v>
      </c>
      <c r="H2954">
        <v>115.742483333333</v>
      </c>
      <c r="I2954" t="s">
        <v>2332</v>
      </c>
      <c r="J2954">
        <v>78</v>
      </c>
      <c r="K2954">
        <v>27</v>
      </c>
      <c r="L2954">
        <v>28</v>
      </c>
      <c r="N2954">
        <v>1</v>
      </c>
      <c r="O2954">
        <v>1.5745</v>
      </c>
      <c r="R2954">
        <v>0.35449999999999998</v>
      </c>
    </row>
    <row r="2955" spans="1:18">
      <c r="A2955" t="s">
        <v>2083</v>
      </c>
      <c r="B2955" t="s">
        <v>2082</v>
      </c>
      <c r="D2955">
        <v>2021</v>
      </c>
      <c r="E2955" t="s">
        <v>2162</v>
      </c>
      <c r="F2955" t="s">
        <v>2301</v>
      </c>
      <c r="G2955">
        <v>-32.136000000000003</v>
      </c>
      <c r="H2955">
        <v>115.742483333333</v>
      </c>
      <c r="I2955" t="s">
        <v>2332</v>
      </c>
      <c r="J2955">
        <v>78</v>
      </c>
      <c r="K2955">
        <v>28</v>
      </c>
      <c r="L2955">
        <v>29</v>
      </c>
      <c r="N2955">
        <v>1</v>
      </c>
      <c r="O2955">
        <v>1.3281000000000001</v>
      </c>
      <c r="R2955">
        <v>0.45500000000000002</v>
      </c>
    </row>
    <row r="2956" spans="1:18">
      <c r="A2956" t="s">
        <v>2083</v>
      </c>
      <c r="B2956" t="s">
        <v>2082</v>
      </c>
      <c r="D2956">
        <v>2021</v>
      </c>
      <c r="E2956" t="s">
        <v>2162</v>
      </c>
      <c r="F2956" t="s">
        <v>2301</v>
      </c>
      <c r="G2956">
        <v>-32.136000000000003</v>
      </c>
      <c r="H2956">
        <v>115.742483333333</v>
      </c>
      <c r="I2956" t="s">
        <v>2332</v>
      </c>
      <c r="J2956">
        <v>78</v>
      </c>
      <c r="K2956">
        <v>29</v>
      </c>
      <c r="L2956">
        <v>30</v>
      </c>
      <c r="N2956">
        <v>1</v>
      </c>
      <c r="O2956">
        <v>1.5591999999999999</v>
      </c>
      <c r="R2956">
        <v>0.33200000000000002</v>
      </c>
    </row>
    <row r="2957" spans="1:18">
      <c r="A2957" t="s">
        <v>2083</v>
      </c>
      <c r="B2957" t="s">
        <v>2082</v>
      </c>
      <c r="D2957">
        <v>2021</v>
      </c>
      <c r="E2957" t="s">
        <v>2162</v>
      </c>
      <c r="F2957" t="s">
        <v>2301</v>
      </c>
      <c r="G2957">
        <v>-32.136000000000003</v>
      </c>
      <c r="H2957">
        <v>115.742483333333</v>
      </c>
      <c r="I2957" t="s">
        <v>2332</v>
      </c>
      <c r="J2957">
        <v>78</v>
      </c>
      <c r="K2957">
        <v>30</v>
      </c>
      <c r="L2957">
        <v>31</v>
      </c>
      <c r="N2957">
        <v>1</v>
      </c>
      <c r="O2957">
        <v>1.3733</v>
      </c>
      <c r="R2957">
        <v>0.2089</v>
      </c>
    </row>
    <row r="2958" spans="1:18">
      <c r="A2958" t="s">
        <v>2083</v>
      </c>
      <c r="B2958" t="s">
        <v>2082</v>
      </c>
      <c r="D2958">
        <v>2021</v>
      </c>
      <c r="E2958" t="s">
        <v>2162</v>
      </c>
      <c r="F2958" t="s">
        <v>2301</v>
      </c>
      <c r="G2958">
        <v>-32.136000000000003</v>
      </c>
      <c r="H2958">
        <v>115.742483333333</v>
      </c>
      <c r="I2958" t="s">
        <v>2332</v>
      </c>
      <c r="J2958">
        <v>78</v>
      </c>
      <c r="K2958">
        <v>31</v>
      </c>
      <c r="L2958">
        <v>32</v>
      </c>
      <c r="N2958">
        <v>1</v>
      </c>
      <c r="O2958">
        <v>1.2517</v>
      </c>
      <c r="R2958">
        <v>0.26369999999999999</v>
      </c>
    </row>
    <row r="2959" spans="1:18">
      <c r="A2959" t="s">
        <v>2083</v>
      </c>
      <c r="B2959" t="s">
        <v>2082</v>
      </c>
      <c r="D2959">
        <v>2021</v>
      </c>
      <c r="E2959" t="s">
        <v>2162</v>
      </c>
      <c r="F2959" t="s">
        <v>2301</v>
      </c>
      <c r="G2959">
        <v>-32.136000000000003</v>
      </c>
      <c r="H2959">
        <v>115.742483333333</v>
      </c>
      <c r="I2959" t="s">
        <v>2332</v>
      </c>
      <c r="J2959">
        <v>78</v>
      </c>
      <c r="K2959">
        <v>32</v>
      </c>
      <c r="L2959">
        <v>33</v>
      </c>
      <c r="N2959">
        <v>1</v>
      </c>
      <c r="O2959">
        <v>1.3842000000000001</v>
      </c>
      <c r="R2959">
        <v>0.31850000000000001</v>
      </c>
    </row>
    <row r="2960" spans="1:18">
      <c r="A2960" t="s">
        <v>2083</v>
      </c>
      <c r="B2960" t="s">
        <v>2082</v>
      </c>
      <c r="D2960">
        <v>2021</v>
      </c>
      <c r="E2960" t="s">
        <v>2162</v>
      </c>
      <c r="F2960" t="s">
        <v>2301</v>
      </c>
      <c r="G2960">
        <v>-32.136000000000003</v>
      </c>
      <c r="H2960">
        <v>115.742483333333</v>
      </c>
      <c r="I2960" t="s">
        <v>2332</v>
      </c>
      <c r="J2960">
        <v>78</v>
      </c>
      <c r="K2960">
        <v>33</v>
      </c>
      <c r="L2960">
        <v>34</v>
      </c>
      <c r="N2960">
        <v>1</v>
      </c>
      <c r="O2960">
        <v>0.84799999999999998</v>
      </c>
    </row>
    <row r="2961" spans="1:18">
      <c r="A2961" t="s">
        <v>2083</v>
      </c>
      <c r="B2961" t="s">
        <v>2082</v>
      </c>
      <c r="D2961">
        <v>2021</v>
      </c>
      <c r="E2961" t="s">
        <v>2162</v>
      </c>
      <c r="F2961" t="s">
        <v>2301</v>
      </c>
      <c r="G2961">
        <v>-32.181033329999899</v>
      </c>
      <c r="H2961">
        <v>115.7458833</v>
      </c>
      <c r="I2961" t="s">
        <v>2335</v>
      </c>
      <c r="J2961">
        <v>85</v>
      </c>
      <c r="K2961">
        <v>0</v>
      </c>
      <c r="L2961">
        <v>1</v>
      </c>
      <c r="N2961">
        <v>1</v>
      </c>
      <c r="O2961">
        <v>1.3781000000000001</v>
      </c>
      <c r="R2961">
        <v>0.56510000000000005</v>
      </c>
    </row>
    <row r="2962" spans="1:18">
      <c r="A2962" t="s">
        <v>2083</v>
      </c>
      <c r="B2962" t="s">
        <v>2082</v>
      </c>
      <c r="D2962">
        <v>2021</v>
      </c>
      <c r="E2962" t="s">
        <v>2162</v>
      </c>
      <c r="F2962" t="s">
        <v>2301</v>
      </c>
      <c r="G2962">
        <v>-32.181033329999899</v>
      </c>
      <c r="H2962">
        <v>115.7458833</v>
      </c>
      <c r="I2962" t="s">
        <v>2335</v>
      </c>
      <c r="J2962">
        <v>85</v>
      </c>
      <c r="K2962">
        <v>1</v>
      </c>
      <c r="L2962">
        <v>2</v>
      </c>
      <c r="N2962">
        <v>1</v>
      </c>
      <c r="O2962">
        <v>1.181</v>
      </c>
      <c r="R2962">
        <v>0.36699999999999999</v>
      </c>
    </row>
    <row r="2963" spans="1:18">
      <c r="A2963" t="s">
        <v>2083</v>
      </c>
      <c r="B2963" t="s">
        <v>2082</v>
      </c>
      <c r="D2963">
        <v>2021</v>
      </c>
      <c r="E2963" t="s">
        <v>2162</v>
      </c>
      <c r="F2963" t="s">
        <v>2301</v>
      </c>
      <c r="G2963">
        <v>-32.181033329999899</v>
      </c>
      <c r="H2963">
        <v>115.7458833</v>
      </c>
      <c r="I2963" t="s">
        <v>2335</v>
      </c>
      <c r="J2963">
        <v>85</v>
      </c>
      <c r="K2963">
        <v>2</v>
      </c>
      <c r="L2963">
        <v>3</v>
      </c>
      <c r="N2963">
        <v>1</v>
      </c>
      <c r="O2963">
        <v>1.1346000000000001</v>
      </c>
      <c r="R2963">
        <v>0.27889999999999998</v>
      </c>
    </row>
    <row r="2964" spans="1:18">
      <c r="A2964" t="s">
        <v>2083</v>
      </c>
      <c r="B2964" t="s">
        <v>2082</v>
      </c>
      <c r="D2964">
        <v>2021</v>
      </c>
      <c r="E2964" t="s">
        <v>2162</v>
      </c>
      <c r="F2964" t="s">
        <v>2301</v>
      </c>
      <c r="G2964">
        <v>-32.181033329999899</v>
      </c>
      <c r="H2964">
        <v>115.7458833</v>
      </c>
      <c r="I2964" t="s">
        <v>2335</v>
      </c>
      <c r="J2964">
        <v>85</v>
      </c>
      <c r="K2964">
        <v>3</v>
      </c>
      <c r="L2964">
        <v>4</v>
      </c>
      <c r="N2964">
        <v>1</v>
      </c>
      <c r="O2964">
        <v>1.1149</v>
      </c>
      <c r="R2964">
        <v>1.1955</v>
      </c>
    </row>
    <row r="2965" spans="1:18">
      <c r="A2965" t="s">
        <v>2083</v>
      </c>
      <c r="B2965" t="s">
        <v>2082</v>
      </c>
      <c r="D2965">
        <v>2021</v>
      </c>
      <c r="E2965" t="s">
        <v>2162</v>
      </c>
      <c r="F2965" t="s">
        <v>2301</v>
      </c>
      <c r="G2965">
        <v>-32.181033329999899</v>
      </c>
      <c r="H2965">
        <v>115.7458833</v>
      </c>
      <c r="I2965" t="s">
        <v>2335</v>
      </c>
      <c r="J2965">
        <v>85</v>
      </c>
      <c r="K2965">
        <v>4</v>
      </c>
      <c r="L2965">
        <v>5</v>
      </c>
      <c r="N2965">
        <v>1</v>
      </c>
      <c r="O2965">
        <v>1.3021</v>
      </c>
      <c r="R2965">
        <v>0.83799999999999997</v>
      </c>
    </row>
    <row r="2966" spans="1:18">
      <c r="A2966" t="s">
        <v>2083</v>
      </c>
      <c r="B2966" t="s">
        <v>2082</v>
      </c>
      <c r="D2966">
        <v>2021</v>
      </c>
      <c r="E2966" t="s">
        <v>2162</v>
      </c>
      <c r="F2966" t="s">
        <v>2301</v>
      </c>
      <c r="G2966">
        <v>-32.181033329999899</v>
      </c>
      <c r="H2966">
        <v>115.7458833</v>
      </c>
      <c r="I2966" t="s">
        <v>2335</v>
      </c>
      <c r="J2966">
        <v>85</v>
      </c>
      <c r="K2966">
        <v>5</v>
      </c>
      <c r="L2966">
        <v>6</v>
      </c>
      <c r="N2966">
        <v>1</v>
      </c>
      <c r="O2966">
        <v>1.4500999999999999</v>
      </c>
      <c r="R2966">
        <v>0.85140000000000005</v>
      </c>
    </row>
    <row r="2967" spans="1:18">
      <c r="A2967" t="s">
        <v>2083</v>
      </c>
      <c r="B2967" t="s">
        <v>2082</v>
      </c>
      <c r="D2967">
        <v>2021</v>
      </c>
      <c r="E2967" t="s">
        <v>2162</v>
      </c>
      <c r="F2967" t="s">
        <v>2301</v>
      </c>
      <c r="G2967">
        <v>-32.181033329999899</v>
      </c>
      <c r="H2967">
        <v>115.7458833</v>
      </c>
      <c r="I2967" t="s">
        <v>2335</v>
      </c>
      <c r="J2967">
        <v>85</v>
      </c>
      <c r="K2967">
        <v>6</v>
      </c>
      <c r="L2967">
        <v>7</v>
      </c>
      <c r="N2967">
        <v>1</v>
      </c>
      <c r="O2967">
        <v>1.3404</v>
      </c>
      <c r="R2967">
        <v>0.8649</v>
      </c>
    </row>
    <row r="2968" spans="1:18">
      <c r="A2968" t="s">
        <v>2083</v>
      </c>
      <c r="B2968" t="s">
        <v>2082</v>
      </c>
      <c r="D2968">
        <v>2021</v>
      </c>
      <c r="E2968" t="s">
        <v>2162</v>
      </c>
      <c r="F2968" t="s">
        <v>2301</v>
      </c>
      <c r="G2968">
        <v>-32.181033329999899</v>
      </c>
      <c r="H2968">
        <v>115.7458833</v>
      </c>
      <c r="I2968" t="s">
        <v>2335</v>
      </c>
      <c r="J2968">
        <v>85</v>
      </c>
      <c r="K2968">
        <v>7</v>
      </c>
      <c r="L2968">
        <v>8</v>
      </c>
      <c r="N2968">
        <v>1</v>
      </c>
      <c r="O2968">
        <v>1.4648000000000001</v>
      </c>
      <c r="R2968">
        <v>0.92179999999999995</v>
      </c>
    </row>
    <row r="2969" spans="1:18">
      <c r="A2969" t="s">
        <v>2083</v>
      </c>
      <c r="B2969" t="s">
        <v>2082</v>
      </c>
      <c r="D2969">
        <v>2021</v>
      </c>
      <c r="E2969" t="s">
        <v>2162</v>
      </c>
      <c r="F2969" t="s">
        <v>2301</v>
      </c>
      <c r="G2969">
        <v>-32.181033329999899</v>
      </c>
      <c r="H2969">
        <v>115.7458833</v>
      </c>
      <c r="I2969" t="s">
        <v>2335</v>
      </c>
      <c r="J2969">
        <v>85</v>
      </c>
      <c r="K2969">
        <v>8</v>
      </c>
      <c r="L2969">
        <v>9</v>
      </c>
      <c r="N2969">
        <v>1</v>
      </c>
      <c r="O2969">
        <v>1.5168999999999999</v>
      </c>
      <c r="R2969">
        <v>0.97870000000000001</v>
      </c>
    </row>
    <row r="2970" spans="1:18">
      <c r="A2970" t="s">
        <v>2083</v>
      </c>
      <c r="B2970" t="s">
        <v>2082</v>
      </c>
      <c r="D2970">
        <v>2021</v>
      </c>
      <c r="E2970" t="s">
        <v>2162</v>
      </c>
      <c r="F2970" t="s">
        <v>2301</v>
      </c>
      <c r="G2970">
        <v>-32.181033329999899</v>
      </c>
      <c r="H2970">
        <v>115.7458833</v>
      </c>
      <c r="I2970" t="s">
        <v>2335</v>
      </c>
      <c r="J2970">
        <v>85</v>
      </c>
      <c r="K2970">
        <v>9</v>
      </c>
      <c r="L2970">
        <v>10</v>
      </c>
      <c r="N2970">
        <v>1</v>
      </c>
      <c r="O2970">
        <v>1.294</v>
      </c>
      <c r="R2970">
        <v>0.79159999999999997</v>
      </c>
    </row>
    <row r="2971" spans="1:18">
      <c r="A2971" t="s">
        <v>2083</v>
      </c>
      <c r="B2971" t="s">
        <v>2082</v>
      </c>
      <c r="D2971">
        <v>2021</v>
      </c>
      <c r="E2971" t="s">
        <v>2162</v>
      </c>
      <c r="F2971" t="s">
        <v>2301</v>
      </c>
      <c r="G2971">
        <v>-32.181033329999899</v>
      </c>
      <c r="H2971">
        <v>115.7458833</v>
      </c>
      <c r="I2971" t="s">
        <v>2335</v>
      </c>
      <c r="J2971">
        <v>85</v>
      </c>
      <c r="K2971">
        <v>10</v>
      </c>
      <c r="L2971">
        <v>11</v>
      </c>
      <c r="N2971">
        <v>1</v>
      </c>
      <c r="O2971">
        <v>1.6986000000000001</v>
      </c>
      <c r="R2971">
        <v>0.60450000000000004</v>
      </c>
    </row>
    <row r="2972" spans="1:18">
      <c r="A2972" t="s">
        <v>2083</v>
      </c>
      <c r="B2972" t="s">
        <v>2082</v>
      </c>
      <c r="D2972">
        <v>2021</v>
      </c>
      <c r="E2972" t="s">
        <v>2162</v>
      </c>
      <c r="F2972" t="s">
        <v>2301</v>
      </c>
      <c r="G2972">
        <v>-32.181033329999899</v>
      </c>
      <c r="H2972">
        <v>115.7458833</v>
      </c>
      <c r="I2972" t="s">
        <v>2335</v>
      </c>
      <c r="J2972">
        <v>85</v>
      </c>
      <c r="K2972">
        <v>11</v>
      </c>
      <c r="L2972">
        <v>12</v>
      </c>
      <c r="N2972">
        <v>1</v>
      </c>
      <c r="O2972">
        <v>1.4258</v>
      </c>
      <c r="R2972">
        <v>0.44180000000000003</v>
      </c>
    </row>
    <row r="2973" spans="1:18">
      <c r="A2973" t="s">
        <v>2083</v>
      </c>
      <c r="B2973" t="s">
        <v>2082</v>
      </c>
      <c r="D2973">
        <v>2021</v>
      </c>
      <c r="E2973" t="s">
        <v>2162</v>
      </c>
      <c r="F2973" t="s">
        <v>2301</v>
      </c>
      <c r="G2973">
        <v>-32.181033329999899</v>
      </c>
      <c r="H2973">
        <v>115.7458833</v>
      </c>
      <c r="I2973" t="s">
        <v>2335</v>
      </c>
      <c r="J2973">
        <v>85</v>
      </c>
      <c r="K2973">
        <v>12</v>
      </c>
      <c r="L2973">
        <v>13</v>
      </c>
      <c r="N2973">
        <v>1</v>
      </c>
      <c r="O2973">
        <v>1.4346000000000001</v>
      </c>
      <c r="R2973">
        <v>0.27900000000000003</v>
      </c>
    </row>
    <row r="2974" spans="1:18">
      <c r="A2974" t="s">
        <v>2083</v>
      </c>
      <c r="B2974" t="s">
        <v>2082</v>
      </c>
      <c r="D2974">
        <v>2021</v>
      </c>
      <c r="E2974" t="s">
        <v>2162</v>
      </c>
      <c r="F2974" t="s">
        <v>2301</v>
      </c>
      <c r="G2974">
        <v>-32.181033329999899</v>
      </c>
      <c r="H2974">
        <v>115.7458833</v>
      </c>
      <c r="I2974" t="s">
        <v>2335</v>
      </c>
      <c r="J2974">
        <v>85</v>
      </c>
      <c r="K2974">
        <v>13</v>
      </c>
      <c r="L2974">
        <v>14</v>
      </c>
      <c r="N2974">
        <v>1</v>
      </c>
      <c r="O2974">
        <v>1.3562000000000001</v>
      </c>
      <c r="R2974">
        <v>1.4985999999999999</v>
      </c>
    </row>
    <row r="2975" spans="1:18">
      <c r="A2975" t="s">
        <v>2083</v>
      </c>
      <c r="B2975" t="s">
        <v>2082</v>
      </c>
      <c r="D2975">
        <v>2021</v>
      </c>
      <c r="E2975" t="s">
        <v>2162</v>
      </c>
      <c r="F2975" t="s">
        <v>2301</v>
      </c>
      <c r="G2975">
        <v>-32.181033329999899</v>
      </c>
      <c r="H2975">
        <v>115.7458833</v>
      </c>
      <c r="I2975" t="s">
        <v>2335</v>
      </c>
      <c r="J2975">
        <v>85</v>
      </c>
      <c r="K2975">
        <v>14</v>
      </c>
      <c r="L2975">
        <v>15</v>
      </c>
      <c r="N2975">
        <v>1</v>
      </c>
      <c r="O2975">
        <v>1.1779999999999999</v>
      </c>
      <c r="R2975">
        <v>2.7183000000000002</v>
      </c>
    </row>
    <row r="2976" spans="1:18">
      <c r="A2976" t="s">
        <v>2083</v>
      </c>
      <c r="B2976" t="s">
        <v>2082</v>
      </c>
      <c r="D2976">
        <v>2021</v>
      </c>
      <c r="E2976" t="s">
        <v>2162</v>
      </c>
      <c r="F2976" t="s">
        <v>2301</v>
      </c>
      <c r="G2976">
        <v>-32.181033329999899</v>
      </c>
      <c r="H2976">
        <v>115.7458833</v>
      </c>
      <c r="I2976" t="s">
        <v>2335</v>
      </c>
      <c r="J2976">
        <v>85</v>
      </c>
      <c r="K2976">
        <v>15</v>
      </c>
      <c r="L2976">
        <v>16</v>
      </c>
      <c r="N2976">
        <v>1</v>
      </c>
      <c r="O2976">
        <v>1.2239</v>
      </c>
      <c r="R2976">
        <v>1.9231</v>
      </c>
    </row>
    <row r="2977" spans="1:18">
      <c r="A2977" t="s">
        <v>2083</v>
      </c>
      <c r="B2977" t="s">
        <v>2082</v>
      </c>
      <c r="D2977">
        <v>2021</v>
      </c>
      <c r="E2977" t="s">
        <v>2162</v>
      </c>
      <c r="F2977" t="s">
        <v>2301</v>
      </c>
      <c r="G2977">
        <v>-32.181033329999899</v>
      </c>
      <c r="H2977">
        <v>115.7458833</v>
      </c>
      <c r="I2977" t="s">
        <v>2335</v>
      </c>
      <c r="J2977">
        <v>85</v>
      </c>
      <c r="K2977">
        <v>16</v>
      </c>
      <c r="L2977">
        <v>17</v>
      </c>
      <c r="N2977">
        <v>1</v>
      </c>
      <c r="O2977">
        <v>1.4222999999999999</v>
      </c>
      <c r="R2977">
        <v>1.1278999999999999</v>
      </c>
    </row>
    <row r="2978" spans="1:18">
      <c r="A2978" t="s">
        <v>2083</v>
      </c>
      <c r="B2978" t="s">
        <v>2082</v>
      </c>
      <c r="D2978">
        <v>2021</v>
      </c>
      <c r="E2978" t="s">
        <v>2162</v>
      </c>
      <c r="F2978" t="s">
        <v>2301</v>
      </c>
      <c r="G2978">
        <v>-32.181033329999899</v>
      </c>
      <c r="H2978">
        <v>115.7458833</v>
      </c>
      <c r="I2978" t="s">
        <v>2335</v>
      </c>
      <c r="J2978">
        <v>85</v>
      </c>
      <c r="K2978">
        <v>17</v>
      </c>
      <c r="L2978">
        <v>18</v>
      </c>
      <c r="N2978">
        <v>1</v>
      </c>
      <c r="O2978">
        <v>1.4237</v>
      </c>
      <c r="R2978">
        <v>0.76919999999999999</v>
      </c>
    </row>
    <row r="2979" spans="1:18">
      <c r="A2979" t="s">
        <v>2083</v>
      </c>
      <c r="B2979" t="s">
        <v>2082</v>
      </c>
      <c r="D2979">
        <v>2021</v>
      </c>
      <c r="E2979" t="s">
        <v>2162</v>
      </c>
      <c r="F2979" t="s">
        <v>2301</v>
      </c>
      <c r="G2979">
        <v>-32.181033329999899</v>
      </c>
      <c r="H2979">
        <v>115.7458833</v>
      </c>
      <c r="I2979" t="s">
        <v>2335</v>
      </c>
      <c r="J2979">
        <v>85</v>
      </c>
      <c r="K2979">
        <v>18</v>
      </c>
      <c r="L2979">
        <v>19</v>
      </c>
      <c r="N2979">
        <v>1</v>
      </c>
      <c r="O2979">
        <v>1.6938</v>
      </c>
      <c r="R2979">
        <v>0.41049999999999998</v>
      </c>
    </row>
    <row r="2980" spans="1:18">
      <c r="A2980" t="s">
        <v>2083</v>
      </c>
      <c r="B2980" t="s">
        <v>2082</v>
      </c>
      <c r="D2980">
        <v>2021</v>
      </c>
      <c r="E2980" t="s">
        <v>2162</v>
      </c>
      <c r="F2980" t="s">
        <v>2301</v>
      </c>
      <c r="G2980">
        <v>-32.181033329999899</v>
      </c>
      <c r="H2980">
        <v>115.7458833</v>
      </c>
      <c r="I2980" t="s">
        <v>2335</v>
      </c>
      <c r="J2980">
        <v>85</v>
      </c>
      <c r="K2980">
        <v>19</v>
      </c>
      <c r="L2980">
        <v>20</v>
      </c>
      <c r="N2980">
        <v>1</v>
      </c>
      <c r="O2980">
        <v>1.7093</v>
      </c>
      <c r="R2980">
        <v>0.33139999999999997</v>
      </c>
    </row>
    <row r="2981" spans="1:18">
      <c r="A2981" t="s">
        <v>2083</v>
      </c>
      <c r="B2981" t="s">
        <v>2082</v>
      </c>
      <c r="D2981">
        <v>2021</v>
      </c>
      <c r="E2981" t="s">
        <v>2162</v>
      </c>
      <c r="F2981" t="s">
        <v>2301</v>
      </c>
      <c r="G2981">
        <v>-32.181033329999899</v>
      </c>
      <c r="H2981">
        <v>115.7458833</v>
      </c>
      <c r="I2981" t="s">
        <v>2335</v>
      </c>
      <c r="J2981">
        <v>85</v>
      </c>
      <c r="K2981">
        <v>20</v>
      </c>
      <c r="L2981">
        <v>21</v>
      </c>
      <c r="N2981">
        <v>1</v>
      </c>
      <c r="O2981">
        <v>1.2218</v>
      </c>
      <c r="R2981">
        <v>0.25240000000000001</v>
      </c>
    </row>
    <row r="2982" spans="1:18">
      <c r="A2982" t="s">
        <v>2083</v>
      </c>
      <c r="B2982" t="s">
        <v>2082</v>
      </c>
      <c r="D2982">
        <v>2021</v>
      </c>
      <c r="E2982" t="s">
        <v>2162</v>
      </c>
      <c r="F2982" t="s">
        <v>2301</v>
      </c>
      <c r="G2982">
        <v>-32.181033329999899</v>
      </c>
      <c r="H2982">
        <v>115.7458833</v>
      </c>
      <c r="I2982" t="s">
        <v>2335</v>
      </c>
      <c r="J2982">
        <v>85</v>
      </c>
      <c r="K2982">
        <v>21</v>
      </c>
      <c r="L2982">
        <v>22</v>
      </c>
      <c r="N2982">
        <v>1</v>
      </c>
      <c r="O2982">
        <v>1.5190999999999999</v>
      </c>
      <c r="R2982">
        <v>0.1585</v>
      </c>
    </row>
    <row r="2983" spans="1:18">
      <c r="A2983" t="s">
        <v>2083</v>
      </c>
      <c r="B2983" t="s">
        <v>2082</v>
      </c>
      <c r="D2983">
        <v>2021</v>
      </c>
      <c r="E2983" t="s">
        <v>2162</v>
      </c>
      <c r="F2983" t="s">
        <v>2301</v>
      </c>
      <c r="G2983">
        <v>-32.181033329999899</v>
      </c>
      <c r="H2983">
        <v>115.7458833</v>
      </c>
      <c r="I2983" t="s">
        <v>2335</v>
      </c>
      <c r="J2983">
        <v>85</v>
      </c>
      <c r="K2983">
        <v>22</v>
      </c>
      <c r="L2983">
        <v>23</v>
      </c>
      <c r="N2983">
        <v>1</v>
      </c>
      <c r="O2983">
        <v>1.337</v>
      </c>
      <c r="R2983">
        <v>6.4600000000000005E-2</v>
      </c>
    </row>
    <row r="2984" spans="1:18">
      <c r="A2984" t="s">
        <v>2083</v>
      </c>
      <c r="B2984" t="s">
        <v>2082</v>
      </c>
      <c r="D2984">
        <v>2021</v>
      </c>
      <c r="E2984" t="s">
        <v>2162</v>
      </c>
      <c r="F2984" t="s">
        <v>2301</v>
      </c>
      <c r="G2984">
        <v>-32.181033329999899</v>
      </c>
      <c r="H2984">
        <v>115.7458833</v>
      </c>
      <c r="I2984" t="s">
        <v>2335</v>
      </c>
      <c r="J2984">
        <v>85</v>
      </c>
      <c r="K2984">
        <v>23</v>
      </c>
      <c r="L2984">
        <v>24</v>
      </c>
      <c r="N2984">
        <v>1</v>
      </c>
      <c r="O2984">
        <v>1.3305</v>
      </c>
      <c r="R2984">
        <v>3.9899999999999998E-2</v>
      </c>
    </row>
    <row r="2985" spans="1:18">
      <c r="A2985" t="s">
        <v>2083</v>
      </c>
      <c r="B2985" t="s">
        <v>2082</v>
      </c>
      <c r="D2985">
        <v>2021</v>
      </c>
      <c r="E2985" t="s">
        <v>2162</v>
      </c>
      <c r="F2985" t="s">
        <v>2301</v>
      </c>
      <c r="G2985">
        <v>-32.181033329999899</v>
      </c>
      <c r="H2985">
        <v>115.7458833</v>
      </c>
      <c r="I2985" t="s">
        <v>2335</v>
      </c>
      <c r="J2985">
        <v>85</v>
      </c>
      <c r="K2985">
        <v>24</v>
      </c>
      <c r="L2985">
        <v>25</v>
      </c>
      <c r="N2985">
        <v>1</v>
      </c>
      <c r="O2985">
        <v>1.4607000000000001</v>
      </c>
      <c r="R2985">
        <v>1.5100000000000001E-2</v>
      </c>
    </row>
    <row r="2986" spans="1:18">
      <c r="A2986" t="s">
        <v>2083</v>
      </c>
      <c r="B2986" t="s">
        <v>2082</v>
      </c>
      <c r="D2986">
        <v>2021</v>
      </c>
      <c r="E2986" t="s">
        <v>2162</v>
      </c>
      <c r="F2986" t="s">
        <v>2301</v>
      </c>
      <c r="G2986">
        <v>-32.181033329999899</v>
      </c>
      <c r="H2986">
        <v>115.7458833</v>
      </c>
      <c r="I2986" t="s">
        <v>2335</v>
      </c>
      <c r="J2986">
        <v>85</v>
      </c>
      <c r="K2986">
        <v>25</v>
      </c>
      <c r="L2986">
        <v>26</v>
      </c>
      <c r="N2986">
        <v>1</v>
      </c>
      <c r="O2986">
        <v>1.2966</v>
      </c>
      <c r="R2986">
        <v>6.8199999999999997E-2</v>
      </c>
    </row>
    <row r="2987" spans="1:18">
      <c r="A2987" t="s">
        <v>2083</v>
      </c>
      <c r="B2987" t="s">
        <v>2082</v>
      </c>
      <c r="D2987">
        <v>2021</v>
      </c>
      <c r="E2987" t="s">
        <v>2162</v>
      </c>
      <c r="F2987" t="s">
        <v>2301</v>
      </c>
      <c r="G2987">
        <v>-32.181033329999899</v>
      </c>
      <c r="H2987">
        <v>115.7458833</v>
      </c>
      <c r="I2987" t="s">
        <v>2335</v>
      </c>
      <c r="J2987">
        <v>85</v>
      </c>
      <c r="K2987">
        <v>26</v>
      </c>
      <c r="L2987">
        <v>27</v>
      </c>
      <c r="N2987">
        <v>1</v>
      </c>
      <c r="O2987">
        <v>1.7785</v>
      </c>
      <c r="R2987">
        <v>0.12130000000000001</v>
      </c>
    </row>
    <row r="2988" spans="1:18">
      <c r="A2988" t="s">
        <v>2083</v>
      </c>
      <c r="B2988" t="s">
        <v>2082</v>
      </c>
      <c r="D2988">
        <v>2021</v>
      </c>
      <c r="E2988" t="s">
        <v>2162</v>
      </c>
      <c r="F2988" t="s">
        <v>2301</v>
      </c>
      <c r="G2988">
        <v>-32.181033329999899</v>
      </c>
      <c r="H2988">
        <v>115.7458833</v>
      </c>
      <c r="I2988" t="s">
        <v>2335</v>
      </c>
      <c r="J2988">
        <v>85</v>
      </c>
      <c r="K2988">
        <v>27</v>
      </c>
      <c r="L2988">
        <v>28</v>
      </c>
      <c r="N2988">
        <v>1</v>
      </c>
      <c r="O2988">
        <v>1.4430000000000001</v>
      </c>
      <c r="R2988">
        <v>0.14599999999999999</v>
      </c>
    </row>
    <row r="2989" spans="1:18">
      <c r="A2989" t="s">
        <v>2083</v>
      </c>
      <c r="B2989" t="s">
        <v>2082</v>
      </c>
      <c r="D2989">
        <v>2021</v>
      </c>
      <c r="E2989" t="s">
        <v>2162</v>
      </c>
      <c r="F2989" t="s">
        <v>2301</v>
      </c>
      <c r="G2989">
        <v>-32.181033329999899</v>
      </c>
      <c r="H2989">
        <v>115.7458833</v>
      </c>
      <c r="I2989" t="s">
        <v>2335</v>
      </c>
      <c r="J2989">
        <v>85</v>
      </c>
      <c r="K2989">
        <v>28</v>
      </c>
      <c r="L2989">
        <v>29</v>
      </c>
      <c r="N2989">
        <v>1</v>
      </c>
      <c r="O2989">
        <v>2.0804999999999998</v>
      </c>
      <c r="R2989">
        <v>0.1706</v>
      </c>
    </row>
    <row r="2990" spans="1:18">
      <c r="A2990" t="s">
        <v>2083</v>
      </c>
      <c r="B2990" t="s">
        <v>2082</v>
      </c>
      <c r="D2990">
        <v>2021</v>
      </c>
      <c r="E2990" t="s">
        <v>2162</v>
      </c>
      <c r="F2990" t="s">
        <v>2301</v>
      </c>
      <c r="G2990">
        <v>-32.181033329999899</v>
      </c>
      <c r="H2990">
        <v>115.7458833</v>
      </c>
      <c r="I2990" t="s">
        <v>2335</v>
      </c>
      <c r="J2990">
        <v>85</v>
      </c>
      <c r="K2990">
        <v>29</v>
      </c>
      <c r="L2990">
        <v>30</v>
      </c>
      <c r="N2990">
        <v>1</v>
      </c>
      <c r="O2990">
        <v>2.0804</v>
      </c>
      <c r="R2990">
        <v>0.16900000000000001</v>
      </c>
    </row>
    <row r="2991" spans="1:18">
      <c r="A2991" t="s">
        <v>2083</v>
      </c>
      <c r="B2991" t="s">
        <v>2082</v>
      </c>
      <c r="D2991">
        <v>2021</v>
      </c>
      <c r="E2991" t="s">
        <v>2162</v>
      </c>
      <c r="F2991" t="s">
        <v>2301</v>
      </c>
      <c r="G2991">
        <v>-32.181033329999899</v>
      </c>
      <c r="H2991">
        <v>115.7458833</v>
      </c>
      <c r="I2991" t="s">
        <v>2335</v>
      </c>
      <c r="J2991">
        <v>85</v>
      </c>
      <c r="K2991">
        <v>30</v>
      </c>
      <c r="L2991">
        <v>31</v>
      </c>
      <c r="N2991">
        <v>1</v>
      </c>
      <c r="O2991">
        <v>1.4674</v>
      </c>
      <c r="R2991">
        <v>0.16739999999999999</v>
      </c>
    </row>
    <row r="2992" spans="1:18">
      <c r="A2992" t="s">
        <v>2083</v>
      </c>
      <c r="B2992" t="s">
        <v>2082</v>
      </c>
      <c r="D2992">
        <v>2021</v>
      </c>
      <c r="E2992" t="s">
        <v>2162</v>
      </c>
      <c r="F2992" t="s">
        <v>2301</v>
      </c>
      <c r="G2992">
        <v>-32.181033329999899</v>
      </c>
      <c r="H2992">
        <v>115.7458833</v>
      </c>
      <c r="I2992" t="s">
        <v>2335</v>
      </c>
      <c r="J2992">
        <v>85</v>
      </c>
      <c r="K2992">
        <v>31</v>
      </c>
      <c r="L2992">
        <v>32</v>
      </c>
      <c r="N2992">
        <v>1</v>
      </c>
      <c r="O2992">
        <v>1.9339</v>
      </c>
      <c r="R2992">
        <v>0.14249999999999999</v>
      </c>
    </row>
    <row r="2993" spans="1:18">
      <c r="A2993" t="s">
        <v>2083</v>
      </c>
      <c r="B2993" t="s">
        <v>2082</v>
      </c>
      <c r="D2993">
        <v>2021</v>
      </c>
      <c r="E2993" t="s">
        <v>2162</v>
      </c>
      <c r="F2993" t="s">
        <v>2301</v>
      </c>
      <c r="G2993">
        <v>-32.181033329999899</v>
      </c>
      <c r="H2993">
        <v>115.7458833</v>
      </c>
      <c r="I2993" t="s">
        <v>2335</v>
      </c>
      <c r="J2993">
        <v>85</v>
      </c>
      <c r="K2993">
        <v>32</v>
      </c>
      <c r="L2993">
        <v>33</v>
      </c>
      <c r="N2993">
        <v>1</v>
      </c>
      <c r="O2993">
        <v>1.5067999999999999</v>
      </c>
      <c r="R2993">
        <v>0.11749999999999999</v>
      </c>
    </row>
    <row r="2994" spans="1:18">
      <c r="A2994" t="s">
        <v>2083</v>
      </c>
      <c r="B2994" t="s">
        <v>2082</v>
      </c>
      <c r="D2994">
        <v>2021</v>
      </c>
      <c r="E2994" t="s">
        <v>2162</v>
      </c>
      <c r="F2994" t="s">
        <v>2301</v>
      </c>
      <c r="G2994">
        <v>-32.181033329999899</v>
      </c>
      <c r="H2994">
        <v>115.7458833</v>
      </c>
      <c r="I2994" t="s">
        <v>2335</v>
      </c>
      <c r="J2994">
        <v>85</v>
      </c>
      <c r="K2994">
        <v>33</v>
      </c>
      <c r="L2994">
        <v>34</v>
      </c>
      <c r="N2994">
        <v>1</v>
      </c>
      <c r="O2994">
        <v>1.3986000000000001</v>
      </c>
    </row>
    <row r="2995" spans="1:18">
      <c r="A2995" t="s">
        <v>2083</v>
      </c>
      <c r="B2995" t="s">
        <v>2082</v>
      </c>
      <c r="D2995">
        <v>2021</v>
      </c>
      <c r="E2995" t="s">
        <v>2162</v>
      </c>
      <c r="F2995" t="s">
        <v>2301</v>
      </c>
      <c r="G2995">
        <v>-32.1866833333332</v>
      </c>
      <c r="H2995">
        <v>115.773683333333</v>
      </c>
      <c r="I2995" t="s">
        <v>2335</v>
      </c>
      <c r="J2995">
        <v>92</v>
      </c>
      <c r="K2995">
        <v>0</v>
      </c>
      <c r="L2995">
        <v>1</v>
      </c>
      <c r="N2995">
        <v>1</v>
      </c>
      <c r="O2995">
        <v>1.3081</v>
      </c>
      <c r="R2995">
        <v>0.1246</v>
      </c>
    </row>
    <row r="2996" spans="1:18">
      <c r="A2996" t="s">
        <v>2083</v>
      </c>
      <c r="B2996" t="s">
        <v>2082</v>
      </c>
      <c r="D2996">
        <v>2021</v>
      </c>
      <c r="E2996" t="s">
        <v>2162</v>
      </c>
      <c r="F2996" t="s">
        <v>2301</v>
      </c>
      <c r="G2996">
        <v>-32.1866833333332</v>
      </c>
      <c r="H2996">
        <v>115.773683333333</v>
      </c>
      <c r="I2996" t="s">
        <v>2335</v>
      </c>
      <c r="J2996">
        <v>92</v>
      </c>
      <c r="K2996">
        <v>1</v>
      </c>
      <c r="L2996">
        <v>2</v>
      </c>
      <c r="N2996">
        <v>1</v>
      </c>
      <c r="O2996">
        <v>1.4455</v>
      </c>
      <c r="R2996">
        <v>6.08E-2</v>
      </c>
    </row>
    <row r="2997" spans="1:18">
      <c r="A2997" t="s">
        <v>2083</v>
      </c>
      <c r="B2997" t="s">
        <v>2082</v>
      </c>
      <c r="D2997">
        <v>2021</v>
      </c>
      <c r="E2997" t="s">
        <v>2162</v>
      </c>
      <c r="F2997" t="s">
        <v>2301</v>
      </c>
      <c r="G2997">
        <v>-32.1866833333332</v>
      </c>
      <c r="H2997">
        <v>115.773683333333</v>
      </c>
      <c r="I2997" t="s">
        <v>2335</v>
      </c>
      <c r="J2997">
        <v>92</v>
      </c>
      <c r="K2997">
        <v>2</v>
      </c>
      <c r="L2997">
        <v>3</v>
      </c>
      <c r="N2997">
        <v>1</v>
      </c>
      <c r="O2997">
        <v>1.0631999999999999</v>
      </c>
      <c r="R2997">
        <v>5.1700000000000003E-2</v>
      </c>
    </row>
    <row r="2998" spans="1:18">
      <c r="A2998" t="s">
        <v>2083</v>
      </c>
      <c r="B2998" t="s">
        <v>2082</v>
      </c>
      <c r="D2998">
        <v>2021</v>
      </c>
      <c r="E2998" t="s">
        <v>2162</v>
      </c>
      <c r="F2998" t="s">
        <v>2301</v>
      </c>
      <c r="G2998">
        <v>-32.1866833333332</v>
      </c>
      <c r="H2998">
        <v>115.773683333333</v>
      </c>
      <c r="I2998" t="s">
        <v>2335</v>
      </c>
      <c r="J2998">
        <v>92</v>
      </c>
      <c r="K2998">
        <v>3</v>
      </c>
      <c r="L2998">
        <v>4</v>
      </c>
      <c r="N2998">
        <v>1</v>
      </c>
      <c r="O2998">
        <v>1.0351999999999999</v>
      </c>
      <c r="R2998">
        <v>0.14369999999999999</v>
      </c>
    </row>
    <row r="2999" spans="1:18">
      <c r="A2999" t="s">
        <v>2083</v>
      </c>
      <c r="B2999" t="s">
        <v>2082</v>
      </c>
      <c r="D2999">
        <v>2021</v>
      </c>
      <c r="E2999" t="s">
        <v>2162</v>
      </c>
      <c r="F2999" t="s">
        <v>2301</v>
      </c>
      <c r="G2999">
        <v>-32.1866833333332</v>
      </c>
      <c r="H2999">
        <v>115.773683333333</v>
      </c>
      <c r="I2999" t="s">
        <v>2335</v>
      </c>
      <c r="J2999">
        <v>92</v>
      </c>
      <c r="K2999">
        <v>4</v>
      </c>
      <c r="L2999">
        <v>5</v>
      </c>
      <c r="N2999">
        <v>1</v>
      </c>
      <c r="O2999">
        <v>0.97519999999999996</v>
      </c>
      <c r="R2999">
        <v>6.4799999999999996E-2</v>
      </c>
    </row>
    <row r="3000" spans="1:18">
      <c r="A3000" t="s">
        <v>2083</v>
      </c>
      <c r="B3000" t="s">
        <v>2082</v>
      </c>
      <c r="D3000">
        <v>2021</v>
      </c>
      <c r="E3000" t="s">
        <v>2162</v>
      </c>
      <c r="F3000" t="s">
        <v>2301</v>
      </c>
      <c r="G3000">
        <v>-32.1866833333332</v>
      </c>
      <c r="H3000">
        <v>115.773683333333</v>
      </c>
      <c r="I3000" t="s">
        <v>2335</v>
      </c>
      <c r="J3000">
        <v>92</v>
      </c>
      <c r="K3000">
        <v>5</v>
      </c>
      <c r="L3000">
        <v>6</v>
      </c>
      <c r="N3000">
        <v>1</v>
      </c>
      <c r="O3000">
        <v>1.0591999999999999</v>
      </c>
      <c r="R3000">
        <v>5.7500000000000002E-2</v>
      </c>
    </row>
    <row r="3001" spans="1:18">
      <c r="A3001" t="s">
        <v>2083</v>
      </c>
      <c r="B3001" t="s">
        <v>2082</v>
      </c>
      <c r="D3001">
        <v>2021</v>
      </c>
      <c r="E3001" t="s">
        <v>2162</v>
      </c>
      <c r="F3001" t="s">
        <v>2301</v>
      </c>
      <c r="G3001">
        <v>-32.1866833333332</v>
      </c>
      <c r="H3001">
        <v>115.773683333333</v>
      </c>
      <c r="I3001" t="s">
        <v>2335</v>
      </c>
      <c r="J3001">
        <v>92</v>
      </c>
      <c r="K3001">
        <v>6</v>
      </c>
      <c r="L3001">
        <v>7</v>
      </c>
      <c r="N3001">
        <v>1</v>
      </c>
      <c r="O3001">
        <v>1.2565</v>
      </c>
      <c r="R3001">
        <v>5.0200000000000002E-2</v>
      </c>
    </row>
    <row r="3002" spans="1:18">
      <c r="A3002" t="s">
        <v>2083</v>
      </c>
      <c r="B3002" t="s">
        <v>2082</v>
      </c>
      <c r="D3002">
        <v>2021</v>
      </c>
      <c r="E3002" t="s">
        <v>2162</v>
      </c>
      <c r="F3002" t="s">
        <v>2301</v>
      </c>
      <c r="G3002">
        <v>-32.1866833333332</v>
      </c>
      <c r="H3002">
        <v>115.773683333333</v>
      </c>
      <c r="I3002" t="s">
        <v>2335</v>
      </c>
      <c r="J3002">
        <v>92</v>
      </c>
      <c r="K3002">
        <v>7</v>
      </c>
      <c r="L3002">
        <v>8</v>
      </c>
      <c r="N3002">
        <v>1</v>
      </c>
      <c r="O3002">
        <v>1.4201999999999999</v>
      </c>
      <c r="R3002">
        <v>5.7299999999999997E-2</v>
      </c>
    </row>
    <row r="3003" spans="1:18">
      <c r="A3003" t="s">
        <v>2083</v>
      </c>
      <c r="B3003" t="s">
        <v>2082</v>
      </c>
      <c r="D3003">
        <v>2021</v>
      </c>
      <c r="E3003" t="s">
        <v>2162</v>
      </c>
      <c r="F3003" t="s">
        <v>2301</v>
      </c>
      <c r="G3003">
        <v>-32.1866833333332</v>
      </c>
      <c r="H3003">
        <v>115.773683333333</v>
      </c>
      <c r="I3003" t="s">
        <v>2335</v>
      </c>
      <c r="J3003">
        <v>92</v>
      </c>
      <c r="K3003">
        <v>8</v>
      </c>
      <c r="L3003">
        <v>9</v>
      </c>
      <c r="N3003">
        <v>1</v>
      </c>
      <c r="O3003">
        <v>1.7470000000000001</v>
      </c>
      <c r="R3003">
        <v>6.4299999999999996E-2</v>
      </c>
    </row>
    <row r="3004" spans="1:18">
      <c r="A3004" t="s">
        <v>2083</v>
      </c>
      <c r="B3004" t="s">
        <v>2082</v>
      </c>
      <c r="D3004">
        <v>2021</v>
      </c>
      <c r="E3004" t="s">
        <v>2162</v>
      </c>
      <c r="F3004" t="s">
        <v>2301</v>
      </c>
      <c r="G3004">
        <v>-32.1866833333332</v>
      </c>
      <c r="H3004">
        <v>115.773683333333</v>
      </c>
      <c r="I3004" t="s">
        <v>2335</v>
      </c>
      <c r="J3004">
        <v>92</v>
      </c>
      <c r="K3004">
        <v>9</v>
      </c>
      <c r="L3004">
        <v>10</v>
      </c>
      <c r="N3004">
        <v>1</v>
      </c>
      <c r="O3004">
        <v>1.4154</v>
      </c>
      <c r="R3004">
        <v>6.4500000000000002E-2</v>
      </c>
    </row>
    <row r="3005" spans="1:18">
      <c r="A3005" t="s">
        <v>2083</v>
      </c>
      <c r="B3005" t="s">
        <v>2082</v>
      </c>
      <c r="D3005">
        <v>2021</v>
      </c>
      <c r="E3005" t="s">
        <v>2162</v>
      </c>
      <c r="F3005" t="s">
        <v>2301</v>
      </c>
      <c r="G3005">
        <v>-32.1866833333332</v>
      </c>
      <c r="H3005">
        <v>115.773683333333</v>
      </c>
      <c r="I3005" t="s">
        <v>2335</v>
      </c>
      <c r="J3005">
        <v>92</v>
      </c>
      <c r="K3005">
        <v>10</v>
      </c>
      <c r="L3005">
        <v>11</v>
      </c>
      <c r="N3005">
        <v>1</v>
      </c>
      <c r="O3005">
        <v>1.5470999999999999</v>
      </c>
      <c r="R3005">
        <v>6.4699999999999994E-2</v>
      </c>
    </row>
    <row r="3006" spans="1:18">
      <c r="A3006" t="s">
        <v>2083</v>
      </c>
      <c r="B3006" t="s">
        <v>2082</v>
      </c>
      <c r="D3006">
        <v>2021</v>
      </c>
      <c r="E3006" t="s">
        <v>2162</v>
      </c>
      <c r="F3006" t="s">
        <v>2301</v>
      </c>
      <c r="G3006">
        <v>-32.1866833333332</v>
      </c>
      <c r="H3006">
        <v>115.773683333333</v>
      </c>
      <c r="I3006" t="s">
        <v>2335</v>
      </c>
      <c r="J3006">
        <v>92</v>
      </c>
      <c r="K3006">
        <v>11</v>
      </c>
      <c r="L3006">
        <v>12</v>
      </c>
      <c r="N3006">
        <v>1</v>
      </c>
      <c r="O3006">
        <v>1.8551</v>
      </c>
      <c r="R3006">
        <v>5.4600000000000003E-2</v>
      </c>
    </row>
    <row r="3007" spans="1:18">
      <c r="A3007" t="s">
        <v>2083</v>
      </c>
      <c r="B3007" t="s">
        <v>2082</v>
      </c>
      <c r="D3007">
        <v>2021</v>
      </c>
      <c r="E3007" t="s">
        <v>2162</v>
      </c>
      <c r="F3007" t="s">
        <v>2301</v>
      </c>
      <c r="G3007">
        <v>-32.1866833333332</v>
      </c>
      <c r="H3007">
        <v>115.773683333333</v>
      </c>
      <c r="I3007" t="s">
        <v>2335</v>
      </c>
      <c r="J3007">
        <v>92</v>
      </c>
      <c r="K3007">
        <v>12</v>
      </c>
      <c r="L3007">
        <v>13</v>
      </c>
      <c r="N3007">
        <v>1</v>
      </c>
      <c r="O3007">
        <v>1.6138999999999999</v>
      </c>
      <c r="R3007">
        <v>4.4499999999999998E-2</v>
      </c>
    </row>
    <row r="3008" spans="1:18">
      <c r="A3008" t="s">
        <v>2083</v>
      </c>
      <c r="B3008" t="s">
        <v>2082</v>
      </c>
      <c r="D3008">
        <v>2021</v>
      </c>
      <c r="E3008" t="s">
        <v>2162</v>
      </c>
      <c r="F3008" t="s">
        <v>2301</v>
      </c>
      <c r="G3008">
        <v>-32.1866833333332</v>
      </c>
      <c r="H3008">
        <v>115.773683333333</v>
      </c>
      <c r="I3008" t="s">
        <v>2335</v>
      </c>
      <c r="J3008">
        <v>92</v>
      </c>
      <c r="K3008">
        <v>13</v>
      </c>
      <c r="L3008">
        <v>14</v>
      </c>
      <c r="N3008">
        <v>1</v>
      </c>
      <c r="O3008">
        <v>1.6043000000000001</v>
      </c>
      <c r="R3008">
        <v>4.8099999999999997E-2</v>
      </c>
    </row>
    <row r="3009" spans="1:18">
      <c r="A3009" t="s">
        <v>2083</v>
      </c>
      <c r="B3009" t="s">
        <v>2082</v>
      </c>
      <c r="D3009">
        <v>2021</v>
      </c>
      <c r="E3009" t="s">
        <v>2162</v>
      </c>
      <c r="F3009" t="s">
        <v>2301</v>
      </c>
      <c r="G3009">
        <v>-32.1866833333332</v>
      </c>
      <c r="H3009">
        <v>115.773683333333</v>
      </c>
      <c r="I3009" t="s">
        <v>2335</v>
      </c>
      <c r="J3009">
        <v>92</v>
      </c>
      <c r="K3009">
        <v>14</v>
      </c>
      <c r="L3009">
        <v>15</v>
      </c>
      <c r="N3009">
        <v>1</v>
      </c>
      <c r="O3009">
        <v>1.6247</v>
      </c>
      <c r="R3009">
        <v>5.1700000000000003E-2</v>
      </c>
    </row>
    <row r="3010" spans="1:18">
      <c r="A3010" t="s">
        <v>2083</v>
      </c>
      <c r="B3010" t="s">
        <v>2082</v>
      </c>
      <c r="D3010">
        <v>2021</v>
      </c>
      <c r="E3010" t="s">
        <v>2162</v>
      </c>
      <c r="F3010" t="s">
        <v>2301</v>
      </c>
      <c r="G3010">
        <v>-32.1866833333332</v>
      </c>
      <c r="H3010">
        <v>115.773683333333</v>
      </c>
      <c r="I3010" t="s">
        <v>2335</v>
      </c>
      <c r="J3010">
        <v>92</v>
      </c>
      <c r="K3010">
        <v>15</v>
      </c>
      <c r="L3010">
        <v>16</v>
      </c>
      <c r="N3010">
        <v>1</v>
      </c>
      <c r="O3010">
        <v>1.6455</v>
      </c>
      <c r="R3010">
        <v>4.2799999999999998E-2</v>
      </c>
    </row>
    <row r="3011" spans="1:18">
      <c r="A3011" t="s">
        <v>2083</v>
      </c>
      <c r="B3011" t="s">
        <v>2082</v>
      </c>
      <c r="D3011">
        <v>2021</v>
      </c>
      <c r="E3011" t="s">
        <v>2162</v>
      </c>
      <c r="F3011" t="s">
        <v>2301</v>
      </c>
      <c r="G3011">
        <v>-32.1866833333332</v>
      </c>
      <c r="H3011">
        <v>115.773683333333</v>
      </c>
      <c r="I3011" t="s">
        <v>2335</v>
      </c>
      <c r="J3011">
        <v>92</v>
      </c>
      <c r="K3011">
        <v>16</v>
      </c>
      <c r="L3011">
        <v>17</v>
      </c>
      <c r="N3011">
        <v>1</v>
      </c>
      <c r="O3011">
        <v>1.8767</v>
      </c>
      <c r="R3011">
        <v>3.4000000000000002E-2</v>
      </c>
    </row>
    <row r="3012" spans="1:18">
      <c r="A3012" t="s">
        <v>2083</v>
      </c>
      <c r="B3012" t="s">
        <v>2082</v>
      </c>
      <c r="D3012">
        <v>2021</v>
      </c>
      <c r="E3012" t="s">
        <v>2162</v>
      </c>
      <c r="F3012" t="s">
        <v>2301</v>
      </c>
      <c r="G3012">
        <v>-32.1866833333332</v>
      </c>
      <c r="H3012">
        <v>115.773683333333</v>
      </c>
      <c r="I3012" t="s">
        <v>2335</v>
      </c>
      <c r="J3012">
        <v>92</v>
      </c>
      <c r="K3012">
        <v>17</v>
      </c>
      <c r="L3012">
        <v>18</v>
      </c>
      <c r="N3012">
        <v>1</v>
      </c>
      <c r="O3012">
        <v>1.8872</v>
      </c>
      <c r="R3012">
        <v>3.2300000000000002E-2</v>
      </c>
    </row>
    <row r="3013" spans="1:18">
      <c r="A3013" t="s">
        <v>2083</v>
      </c>
      <c r="B3013" t="s">
        <v>2082</v>
      </c>
      <c r="D3013">
        <v>2021</v>
      </c>
      <c r="E3013" t="s">
        <v>2162</v>
      </c>
      <c r="F3013" t="s">
        <v>2301</v>
      </c>
      <c r="G3013">
        <v>-32.1866833333332</v>
      </c>
      <c r="H3013">
        <v>115.773683333333</v>
      </c>
      <c r="I3013" t="s">
        <v>2335</v>
      </c>
      <c r="J3013">
        <v>92</v>
      </c>
      <c r="K3013">
        <v>18</v>
      </c>
      <c r="L3013">
        <v>19</v>
      </c>
      <c r="N3013">
        <v>1</v>
      </c>
      <c r="O3013">
        <v>1.7152000000000001</v>
      </c>
      <c r="R3013">
        <v>3.0700000000000002E-2</v>
      </c>
    </row>
    <row r="3014" spans="1:18">
      <c r="A3014" t="s">
        <v>2083</v>
      </c>
      <c r="B3014" t="s">
        <v>2082</v>
      </c>
      <c r="D3014">
        <v>2021</v>
      </c>
      <c r="E3014" t="s">
        <v>2162</v>
      </c>
      <c r="F3014" t="s">
        <v>2301</v>
      </c>
      <c r="G3014">
        <v>-32.1866833333332</v>
      </c>
      <c r="H3014">
        <v>115.773683333333</v>
      </c>
      <c r="I3014" t="s">
        <v>2335</v>
      </c>
      <c r="J3014">
        <v>92</v>
      </c>
      <c r="K3014">
        <v>19</v>
      </c>
      <c r="L3014">
        <v>20</v>
      </c>
      <c r="N3014">
        <v>1</v>
      </c>
      <c r="O3014">
        <v>1.6455</v>
      </c>
      <c r="R3014">
        <v>4.7100000000000003E-2</v>
      </c>
    </row>
    <row r="3015" spans="1:18">
      <c r="A3015" t="s">
        <v>2083</v>
      </c>
      <c r="B3015" t="s">
        <v>2082</v>
      </c>
      <c r="D3015">
        <v>2021</v>
      </c>
      <c r="E3015" t="s">
        <v>2162</v>
      </c>
      <c r="F3015" t="s">
        <v>2301</v>
      </c>
      <c r="G3015">
        <v>-32.1866833333332</v>
      </c>
      <c r="H3015">
        <v>115.773683333333</v>
      </c>
      <c r="I3015" t="s">
        <v>2335</v>
      </c>
      <c r="J3015">
        <v>92</v>
      </c>
      <c r="K3015">
        <v>20</v>
      </c>
      <c r="L3015">
        <v>21</v>
      </c>
      <c r="N3015">
        <v>1</v>
      </c>
      <c r="O3015">
        <v>1.4171</v>
      </c>
      <c r="R3015">
        <v>4.7100000000000003E-2</v>
      </c>
    </row>
    <row r="3016" spans="1:18">
      <c r="A3016" t="s">
        <v>2083</v>
      </c>
      <c r="B3016" t="s">
        <v>2082</v>
      </c>
      <c r="D3016">
        <v>2021</v>
      </c>
      <c r="E3016" t="s">
        <v>2162</v>
      </c>
      <c r="F3016" t="s">
        <v>2301</v>
      </c>
      <c r="G3016">
        <v>-32.1866833333332</v>
      </c>
      <c r="H3016">
        <v>115.773683333333</v>
      </c>
      <c r="I3016" t="s">
        <v>2335</v>
      </c>
      <c r="J3016">
        <v>92</v>
      </c>
      <c r="K3016">
        <v>21</v>
      </c>
      <c r="L3016">
        <v>22</v>
      </c>
      <c r="N3016">
        <v>1</v>
      </c>
      <c r="O3016">
        <v>1.4505999999999999</v>
      </c>
      <c r="R3016">
        <v>4.7100000000000003E-2</v>
      </c>
    </row>
    <row r="3017" spans="1:18">
      <c r="A3017" t="s">
        <v>2083</v>
      </c>
      <c r="B3017" t="s">
        <v>2082</v>
      </c>
      <c r="D3017">
        <v>2021</v>
      </c>
      <c r="E3017" t="s">
        <v>2162</v>
      </c>
      <c r="F3017" t="s">
        <v>2301</v>
      </c>
      <c r="G3017">
        <v>-32.1866833333332</v>
      </c>
      <c r="H3017">
        <v>115.773683333333</v>
      </c>
      <c r="I3017" t="s">
        <v>2335</v>
      </c>
      <c r="J3017">
        <v>92</v>
      </c>
      <c r="K3017">
        <v>22</v>
      </c>
      <c r="L3017">
        <v>23</v>
      </c>
      <c r="N3017">
        <v>1</v>
      </c>
      <c r="O3017">
        <v>1.6327</v>
      </c>
      <c r="R3017">
        <v>6.3600000000000004E-2</v>
      </c>
    </row>
    <row r="3018" spans="1:18">
      <c r="A3018" t="s">
        <v>2083</v>
      </c>
      <c r="B3018" t="s">
        <v>2082</v>
      </c>
      <c r="D3018">
        <v>2021</v>
      </c>
      <c r="E3018" t="s">
        <v>2162</v>
      </c>
      <c r="F3018" t="s">
        <v>2301</v>
      </c>
      <c r="G3018">
        <v>-32.1866833333332</v>
      </c>
      <c r="H3018">
        <v>115.773683333333</v>
      </c>
      <c r="I3018" t="s">
        <v>2335</v>
      </c>
      <c r="J3018">
        <v>92</v>
      </c>
      <c r="K3018">
        <v>23</v>
      </c>
      <c r="L3018">
        <v>24</v>
      </c>
      <c r="N3018">
        <v>1</v>
      </c>
      <c r="O3018">
        <v>1.2155</v>
      </c>
      <c r="R3018">
        <v>4.3099999999999999E-2</v>
      </c>
    </row>
    <row r="3019" spans="1:18">
      <c r="A3019" t="s">
        <v>2083</v>
      </c>
      <c r="B3019" t="s">
        <v>2082</v>
      </c>
      <c r="D3019">
        <v>2021</v>
      </c>
      <c r="E3019" t="s">
        <v>2162</v>
      </c>
      <c r="F3019" t="s">
        <v>2301</v>
      </c>
      <c r="G3019">
        <v>-32.1866833333332</v>
      </c>
      <c r="H3019">
        <v>115.773683333333</v>
      </c>
      <c r="I3019" t="s">
        <v>2335</v>
      </c>
      <c r="J3019">
        <v>92</v>
      </c>
      <c r="K3019">
        <v>24</v>
      </c>
      <c r="L3019">
        <v>25</v>
      </c>
      <c r="N3019">
        <v>1</v>
      </c>
      <c r="O3019">
        <v>1.5139</v>
      </c>
      <c r="R3019">
        <v>2.2599999999999999E-2</v>
      </c>
    </row>
    <row r="3020" spans="1:18">
      <c r="A3020" t="s">
        <v>2083</v>
      </c>
      <c r="B3020" t="s">
        <v>2082</v>
      </c>
      <c r="D3020">
        <v>2021</v>
      </c>
      <c r="E3020" t="s">
        <v>2162</v>
      </c>
      <c r="F3020" t="s">
        <v>2301</v>
      </c>
      <c r="G3020">
        <v>-32.1866833333332</v>
      </c>
      <c r="H3020">
        <v>115.773683333333</v>
      </c>
      <c r="I3020" t="s">
        <v>2335</v>
      </c>
      <c r="J3020">
        <v>92</v>
      </c>
      <c r="K3020">
        <v>25</v>
      </c>
      <c r="L3020">
        <v>26</v>
      </c>
      <c r="N3020">
        <v>1</v>
      </c>
      <c r="O3020">
        <v>1.2723</v>
      </c>
      <c r="R3020">
        <v>3.7499999999999999E-2</v>
      </c>
    </row>
    <row r="3021" spans="1:18">
      <c r="A3021" t="s">
        <v>2083</v>
      </c>
      <c r="B3021" t="s">
        <v>2082</v>
      </c>
      <c r="D3021">
        <v>2021</v>
      </c>
      <c r="E3021" t="s">
        <v>2162</v>
      </c>
      <c r="F3021" t="s">
        <v>2301</v>
      </c>
      <c r="G3021">
        <v>-32.1866833333332</v>
      </c>
      <c r="H3021">
        <v>115.773683333333</v>
      </c>
      <c r="I3021" t="s">
        <v>2335</v>
      </c>
      <c r="J3021">
        <v>92</v>
      </c>
      <c r="K3021">
        <v>26</v>
      </c>
      <c r="L3021">
        <v>27</v>
      </c>
      <c r="N3021">
        <v>1</v>
      </c>
      <c r="O3021">
        <v>1.4254</v>
      </c>
      <c r="R3021">
        <v>5.2499999999999998E-2</v>
      </c>
    </row>
    <row r="3022" spans="1:18">
      <c r="A3022" t="s">
        <v>2083</v>
      </c>
      <c r="B3022" t="s">
        <v>2082</v>
      </c>
      <c r="D3022">
        <v>2021</v>
      </c>
      <c r="E3022" t="s">
        <v>2162</v>
      </c>
      <c r="F3022" t="s">
        <v>2301</v>
      </c>
      <c r="G3022">
        <v>-32.1866833333332</v>
      </c>
      <c r="H3022">
        <v>115.773683333333</v>
      </c>
      <c r="I3022" t="s">
        <v>2335</v>
      </c>
      <c r="J3022">
        <v>92</v>
      </c>
      <c r="K3022">
        <v>27</v>
      </c>
      <c r="L3022">
        <v>28</v>
      </c>
      <c r="N3022">
        <v>1</v>
      </c>
      <c r="O3022">
        <v>1.1952</v>
      </c>
      <c r="R3022">
        <v>4.3400000000000001E-2</v>
      </c>
    </row>
    <row r="3023" spans="1:18">
      <c r="A3023" t="s">
        <v>2083</v>
      </c>
      <c r="B3023" t="s">
        <v>2082</v>
      </c>
      <c r="D3023">
        <v>2021</v>
      </c>
      <c r="E3023" t="s">
        <v>2162</v>
      </c>
      <c r="F3023" t="s">
        <v>2301</v>
      </c>
      <c r="G3023">
        <v>-32.1866833333332</v>
      </c>
      <c r="H3023">
        <v>115.773683333333</v>
      </c>
      <c r="I3023" t="s">
        <v>2335</v>
      </c>
      <c r="J3023">
        <v>92</v>
      </c>
      <c r="K3023">
        <v>28</v>
      </c>
      <c r="L3023">
        <v>29</v>
      </c>
      <c r="N3023">
        <v>1</v>
      </c>
      <c r="O3023">
        <v>1.1595</v>
      </c>
      <c r="R3023">
        <v>3.44E-2</v>
      </c>
    </row>
    <row r="3024" spans="1:18">
      <c r="A3024" t="s">
        <v>2083</v>
      </c>
      <c r="B3024" t="s">
        <v>2082</v>
      </c>
      <c r="D3024">
        <v>2021</v>
      </c>
      <c r="E3024" t="s">
        <v>2162</v>
      </c>
      <c r="F3024" t="s">
        <v>2301</v>
      </c>
      <c r="G3024">
        <v>-32.1866833333332</v>
      </c>
      <c r="H3024">
        <v>115.773683333333</v>
      </c>
      <c r="I3024" t="s">
        <v>2335</v>
      </c>
      <c r="J3024">
        <v>92</v>
      </c>
      <c r="K3024">
        <v>29</v>
      </c>
      <c r="L3024">
        <v>30</v>
      </c>
      <c r="N3024">
        <v>1</v>
      </c>
      <c r="O3024">
        <v>1.3788</v>
      </c>
      <c r="R3024">
        <v>5.5599999999999997E-2</v>
      </c>
    </row>
    <row r="3025" spans="1:18">
      <c r="A3025" t="s">
        <v>2083</v>
      </c>
      <c r="B3025" t="s">
        <v>2082</v>
      </c>
      <c r="D3025">
        <v>2021</v>
      </c>
      <c r="E3025" t="s">
        <v>2162</v>
      </c>
      <c r="F3025" t="s">
        <v>2301</v>
      </c>
      <c r="G3025">
        <v>-32.1866833333332</v>
      </c>
      <c r="H3025">
        <v>115.773683333333</v>
      </c>
      <c r="I3025" t="s">
        <v>2335</v>
      </c>
      <c r="J3025">
        <v>92</v>
      </c>
      <c r="K3025">
        <v>30</v>
      </c>
      <c r="L3025">
        <v>31</v>
      </c>
      <c r="N3025">
        <v>1</v>
      </c>
      <c r="O3025">
        <v>1.0919000000000001</v>
      </c>
      <c r="R3025">
        <v>7.6899999999999996E-2</v>
      </c>
    </row>
    <row r="3026" spans="1:18">
      <c r="A3026" t="s">
        <v>2083</v>
      </c>
      <c r="B3026" t="s">
        <v>2082</v>
      </c>
      <c r="D3026">
        <v>2021</v>
      </c>
      <c r="E3026" t="s">
        <v>2162</v>
      </c>
      <c r="F3026" t="s">
        <v>2301</v>
      </c>
      <c r="G3026">
        <v>-32.1866833333332</v>
      </c>
      <c r="H3026">
        <v>115.773683333333</v>
      </c>
      <c r="I3026" t="s">
        <v>2335</v>
      </c>
      <c r="J3026">
        <v>92</v>
      </c>
      <c r="K3026">
        <v>31</v>
      </c>
      <c r="L3026">
        <v>32</v>
      </c>
      <c r="N3026">
        <v>1</v>
      </c>
      <c r="O3026">
        <v>1.3706</v>
      </c>
      <c r="R3026">
        <v>7.5600000000000001E-2</v>
      </c>
    </row>
    <row r="3027" spans="1:18">
      <c r="A3027" t="s">
        <v>2083</v>
      </c>
      <c r="B3027" t="s">
        <v>2082</v>
      </c>
      <c r="D3027">
        <v>2021</v>
      </c>
      <c r="E3027" t="s">
        <v>2162</v>
      </c>
      <c r="F3027" t="s">
        <v>2301</v>
      </c>
      <c r="G3027">
        <v>-32.1866833333332</v>
      </c>
      <c r="H3027">
        <v>115.773683333333</v>
      </c>
      <c r="I3027" t="s">
        <v>2335</v>
      </c>
      <c r="J3027">
        <v>92</v>
      </c>
      <c r="K3027">
        <v>32</v>
      </c>
      <c r="L3027">
        <v>33</v>
      </c>
      <c r="N3027">
        <v>1</v>
      </c>
      <c r="O3027">
        <v>1.4853000000000001</v>
      </c>
      <c r="R3027">
        <v>7.4300000000000005E-2</v>
      </c>
    </row>
    <row r="3028" spans="1:18">
      <c r="A3028" t="s">
        <v>2083</v>
      </c>
      <c r="B3028" t="s">
        <v>2082</v>
      </c>
      <c r="D3028">
        <v>2021</v>
      </c>
      <c r="E3028" t="s">
        <v>2162</v>
      </c>
      <c r="F3028" t="s">
        <v>2301</v>
      </c>
      <c r="G3028">
        <v>-32.1866833333332</v>
      </c>
      <c r="H3028">
        <v>115.773683333333</v>
      </c>
      <c r="I3028" t="s">
        <v>2335</v>
      </c>
      <c r="J3028">
        <v>92</v>
      </c>
      <c r="K3028">
        <v>33</v>
      </c>
      <c r="L3028">
        <v>34</v>
      </c>
      <c r="N3028">
        <v>1</v>
      </c>
      <c r="O3028">
        <v>1.4198999999999999</v>
      </c>
      <c r="R3028">
        <v>5.6399999999999999E-2</v>
      </c>
    </row>
    <row r="3029" spans="1:18">
      <c r="A3029" t="s">
        <v>2083</v>
      </c>
      <c r="B3029" t="s">
        <v>2082</v>
      </c>
      <c r="D3029">
        <v>2021</v>
      </c>
      <c r="E3029" t="s">
        <v>2162</v>
      </c>
      <c r="F3029" t="s">
        <v>2301</v>
      </c>
      <c r="G3029">
        <v>-32.1866833333332</v>
      </c>
      <c r="H3029">
        <v>115.773683333333</v>
      </c>
      <c r="I3029" t="s">
        <v>2335</v>
      </c>
      <c r="J3029">
        <v>92</v>
      </c>
      <c r="K3029">
        <v>34</v>
      </c>
      <c r="L3029">
        <v>35</v>
      </c>
      <c r="N3029">
        <v>1</v>
      </c>
      <c r="O3029">
        <v>1.4604999999999999</v>
      </c>
      <c r="R3029">
        <v>3.8399999999999997E-2</v>
      </c>
    </row>
    <row r="3030" spans="1:18">
      <c r="A3030" t="s">
        <v>2083</v>
      </c>
      <c r="B3030" t="s">
        <v>2082</v>
      </c>
      <c r="D3030">
        <v>2021</v>
      </c>
      <c r="E3030" t="s">
        <v>2162</v>
      </c>
      <c r="F3030" t="s">
        <v>2301</v>
      </c>
      <c r="G3030">
        <v>-32.1866833333332</v>
      </c>
      <c r="H3030">
        <v>115.773683333333</v>
      </c>
      <c r="I3030" t="s">
        <v>2335</v>
      </c>
      <c r="J3030">
        <v>92</v>
      </c>
      <c r="K3030">
        <v>35</v>
      </c>
      <c r="L3030">
        <v>36</v>
      </c>
      <c r="N3030">
        <v>1</v>
      </c>
      <c r="O3030">
        <v>1.1479999999999999</v>
      </c>
      <c r="R3030">
        <v>6.8199999999999997E-2</v>
      </c>
    </row>
    <row r="3031" spans="1:18">
      <c r="A3031" t="s">
        <v>2083</v>
      </c>
      <c r="B3031" t="s">
        <v>2082</v>
      </c>
      <c r="D3031">
        <v>2021</v>
      </c>
      <c r="E3031" t="s">
        <v>2162</v>
      </c>
      <c r="F3031" t="s">
        <v>2301</v>
      </c>
      <c r="G3031">
        <v>-32.1866833333332</v>
      </c>
      <c r="H3031">
        <v>115.773683333333</v>
      </c>
      <c r="I3031" t="s">
        <v>2335</v>
      </c>
      <c r="J3031">
        <v>92</v>
      </c>
      <c r="K3031">
        <v>36</v>
      </c>
      <c r="L3031">
        <v>37</v>
      </c>
      <c r="N3031">
        <v>1</v>
      </c>
      <c r="O3031">
        <v>1.21</v>
      </c>
      <c r="R3031">
        <v>9.7900000000000001E-2</v>
      </c>
    </row>
    <row r="3032" spans="1:18">
      <c r="A3032" t="s">
        <v>2083</v>
      </c>
      <c r="B3032" t="s">
        <v>2082</v>
      </c>
      <c r="D3032">
        <v>2021</v>
      </c>
      <c r="E3032" t="s">
        <v>2162</v>
      </c>
      <c r="F3032" t="s">
        <v>2301</v>
      </c>
      <c r="G3032">
        <v>-32.1866833333332</v>
      </c>
      <c r="H3032">
        <v>115.773683333333</v>
      </c>
      <c r="I3032" t="s">
        <v>2335</v>
      </c>
      <c r="J3032">
        <v>92</v>
      </c>
      <c r="K3032">
        <v>37</v>
      </c>
      <c r="L3032">
        <v>38</v>
      </c>
      <c r="N3032">
        <v>1</v>
      </c>
      <c r="O3032">
        <v>1.2907</v>
      </c>
    </row>
    <row r="3033" spans="1:18">
      <c r="A3033" t="s">
        <v>2083</v>
      </c>
      <c r="B3033" t="s">
        <v>2082</v>
      </c>
      <c r="D3033">
        <v>2021</v>
      </c>
      <c r="E3033" t="s">
        <v>2162</v>
      </c>
      <c r="F3033" t="s">
        <v>2301</v>
      </c>
      <c r="G3033">
        <v>-32.1866833333332</v>
      </c>
      <c r="H3033">
        <v>115.773683333333</v>
      </c>
      <c r="I3033" t="s">
        <v>2335</v>
      </c>
      <c r="J3033">
        <v>92</v>
      </c>
      <c r="K3033">
        <v>38</v>
      </c>
      <c r="L3033">
        <v>39</v>
      </c>
      <c r="N3033">
        <v>1</v>
      </c>
      <c r="O3033">
        <v>1.0209999999999999</v>
      </c>
    </row>
    <row r="3034" spans="1:18">
      <c r="A3034" t="s">
        <v>2083</v>
      </c>
      <c r="B3034" t="s">
        <v>2082</v>
      </c>
      <c r="D3034">
        <v>2021</v>
      </c>
      <c r="E3034" t="s">
        <v>2162</v>
      </c>
      <c r="F3034" t="s">
        <v>2301</v>
      </c>
      <c r="G3034">
        <v>-32.197850000000003</v>
      </c>
      <c r="H3034">
        <v>115.7551</v>
      </c>
      <c r="I3034" t="s">
        <v>2335</v>
      </c>
      <c r="J3034">
        <v>89</v>
      </c>
      <c r="K3034">
        <v>0</v>
      </c>
      <c r="L3034">
        <v>1</v>
      </c>
      <c r="N3034">
        <v>1</v>
      </c>
      <c r="O3034">
        <v>1.3918999999999999</v>
      </c>
      <c r="R3034">
        <v>0.64410000000000001</v>
      </c>
    </row>
    <row r="3035" spans="1:18">
      <c r="A3035" t="s">
        <v>2083</v>
      </c>
      <c r="B3035" t="s">
        <v>2082</v>
      </c>
      <c r="D3035">
        <v>2021</v>
      </c>
      <c r="E3035" t="s">
        <v>2162</v>
      </c>
      <c r="F3035" t="s">
        <v>2301</v>
      </c>
      <c r="G3035">
        <v>-32.197850000000003</v>
      </c>
      <c r="H3035">
        <v>115.7551</v>
      </c>
      <c r="I3035" t="s">
        <v>2335</v>
      </c>
      <c r="J3035">
        <v>89</v>
      </c>
      <c r="K3035">
        <v>1</v>
      </c>
      <c r="L3035">
        <v>2</v>
      </c>
      <c r="N3035">
        <v>1</v>
      </c>
      <c r="O3035">
        <v>1.3089999999999999</v>
      </c>
      <c r="R3035">
        <v>0.91510000000000002</v>
      </c>
    </row>
    <row r="3036" spans="1:18">
      <c r="A3036" t="s">
        <v>2083</v>
      </c>
      <c r="B3036" t="s">
        <v>2082</v>
      </c>
      <c r="D3036">
        <v>2021</v>
      </c>
      <c r="E3036" t="s">
        <v>2162</v>
      </c>
      <c r="F3036" t="s">
        <v>2301</v>
      </c>
      <c r="G3036">
        <v>-32.197850000000003</v>
      </c>
      <c r="H3036">
        <v>115.7551</v>
      </c>
      <c r="I3036" t="s">
        <v>2335</v>
      </c>
      <c r="J3036">
        <v>89</v>
      </c>
      <c r="K3036">
        <v>2</v>
      </c>
      <c r="L3036">
        <v>3</v>
      </c>
      <c r="N3036">
        <v>1</v>
      </c>
      <c r="O3036">
        <v>1.2249000000000001</v>
      </c>
      <c r="R3036">
        <v>0.4224</v>
      </c>
    </row>
    <row r="3037" spans="1:18">
      <c r="A3037" t="s">
        <v>2083</v>
      </c>
      <c r="B3037" t="s">
        <v>2082</v>
      </c>
      <c r="D3037">
        <v>2021</v>
      </c>
      <c r="E3037" t="s">
        <v>2162</v>
      </c>
      <c r="F3037" t="s">
        <v>2301</v>
      </c>
      <c r="G3037">
        <v>-32.197850000000003</v>
      </c>
      <c r="H3037">
        <v>115.7551</v>
      </c>
      <c r="I3037" t="s">
        <v>2335</v>
      </c>
      <c r="J3037">
        <v>89</v>
      </c>
      <c r="K3037">
        <v>3</v>
      </c>
      <c r="L3037">
        <v>4</v>
      </c>
      <c r="N3037">
        <v>1</v>
      </c>
      <c r="O3037">
        <v>1.5571999999999999</v>
      </c>
      <c r="R3037">
        <v>0.57420000000000004</v>
      </c>
    </row>
    <row r="3038" spans="1:18">
      <c r="A3038" t="s">
        <v>2083</v>
      </c>
      <c r="B3038" t="s">
        <v>2082</v>
      </c>
      <c r="D3038">
        <v>2021</v>
      </c>
      <c r="E3038" t="s">
        <v>2162</v>
      </c>
      <c r="F3038" t="s">
        <v>2301</v>
      </c>
      <c r="G3038">
        <v>-32.197850000000003</v>
      </c>
      <c r="H3038">
        <v>115.7551</v>
      </c>
      <c r="I3038" t="s">
        <v>2335</v>
      </c>
      <c r="J3038">
        <v>89</v>
      </c>
      <c r="K3038">
        <v>4</v>
      </c>
      <c r="L3038">
        <v>5</v>
      </c>
      <c r="N3038">
        <v>1</v>
      </c>
      <c r="O3038">
        <v>1.3803000000000001</v>
      </c>
      <c r="R3038">
        <v>0.34189999999999998</v>
      </c>
    </row>
    <row r="3039" spans="1:18">
      <c r="A3039" t="s">
        <v>2083</v>
      </c>
      <c r="B3039" t="s">
        <v>2082</v>
      </c>
      <c r="D3039">
        <v>2021</v>
      </c>
      <c r="E3039" t="s">
        <v>2162</v>
      </c>
      <c r="F3039" t="s">
        <v>2301</v>
      </c>
      <c r="G3039">
        <v>-32.197850000000003</v>
      </c>
      <c r="H3039">
        <v>115.7551</v>
      </c>
      <c r="I3039" t="s">
        <v>2335</v>
      </c>
      <c r="J3039">
        <v>89</v>
      </c>
      <c r="K3039">
        <v>5</v>
      </c>
      <c r="L3039">
        <v>6</v>
      </c>
      <c r="N3039">
        <v>1</v>
      </c>
      <c r="O3039">
        <v>1.3499000000000001</v>
      </c>
      <c r="R3039">
        <v>0.60599999999999998</v>
      </c>
    </row>
    <row r="3040" spans="1:18">
      <c r="A3040" t="s">
        <v>2083</v>
      </c>
      <c r="B3040" t="s">
        <v>2082</v>
      </c>
      <c r="D3040">
        <v>2021</v>
      </c>
      <c r="E3040" t="s">
        <v>2162</v>
      </c>
      <c r="F3040" t="s">
        <v>2301</v>
      </c>
      <c r="G3040">
        <v>-32.197850000000003</v>
      </c>
      <c r="H3040">
        <v>115.7551</v>
      </c>
      <c r="I3040" t="s">
        <v>2335</v>
      </c>
      <c r="J3040">
        <v>89</v>
      </c>
      <c r="K3040">
        <v>6</v>
      </c>
      <c r="L3040">
        <v>7</v>
      </c>
      <c r="N3040">
        <v>1</v>
      </c>
      <c r="O3040">
        <v>1.4013</v>
      </c>
      <c r="R3040">
        <v>0.87009999999999998</v>
      </c>
    </row>
    <row r="3041" spans="1:18">
      <c r="A3041" t="s">
        <v>2083</v>
      </c>
      <c r="B3041" t="s">
        <v>2082</v>
      </c>
      <c r="D3041">
        <v>2021</v>
      </c>
      <c r="E3041" t="s">
        <v>2162</v>
      </c>
      <c r="F3041" t="s">
        <v>2301</v>
      </c>
      <c r="G3041">
        <v>-32.197850000000003</v>
      </c>
      <c r="H3041">
        <v>115.7551</v>
      </c>
      <c r="I3041" t="s">
        <v>2335</v>
      </c>
      <c r="J3041">
        <v>89</v>
      </c>
      <c r="K3041">
        <v>7</v>
      </c>
      <c r="L3041">
        <v>8</v>
      </c>
      <c r="N3041">
        <v>1</v>
      </c>
      <c r="O3041">
        <v>1.4180999999999999</v>
      </c>
      <c r="R3041">
        <v>0.67620000000000002</v>
      </c>
    </row>
    <row r="3042" spans="1:18">
      <c r="A3042" t="s">
        <v>2083</v>
      </c>
      <c r="B3042" t="s">
        <v>2082</v>
      </c>
      <c r="D3042">
        <v>2021</v>
      </c>
      <c r="E3042" t="s">
        <v>2162</v>
      </c>
      <c r="F3042" t="s">
        <v>2301</v>
      </c>
      <c r="G3042">
        <v>-32.197850000000003</v>
      </c>
      <c r="H3042">
        <v>115.7551</v>
      </c>
      <c r="I3042" t="s">
        <v>2335</v>
      </c>
      <c r="J3042">
        <v>89</v>
      </c>
      <c r="K3042">
        <v>8</v>
      </c>
      <c r="L3042">
        <v>9</v>
      </c>
      <c r="N3042">
        <v>1</v>
      </c>
      <c r="O3042">
        <v>1.3605</v>
      </c>
      <c r="R3042">
        <v>0.48220000000000002</v>
      </c>
    </row>
    <row r="3043" spans="1:18">
      <c r="A3043" t="s">
        <v>2083</v>
      </c>
      <c r="B3043" t="s">
        <v>2082</v>
      </c>
      <c r="D3043">
        <v>2021</v>
      </c>
      <c r="E3043" t="s">
        <v>2162</v>
      </c>
      <c r="F3043" t="s">
        <v>2301</v>
      </c>
      <c r="G3043">
        <v>-32.197850000000003</v>
      </c>
      <c r="H3043">
        <v>115.7551</v>
      </c>
      <c r="I3043" t="s">
        <v>2335</v>
      </c>
      <c r="J3043">
        <v>89</v>
      </c>
      <c r="K3043">
        <v>9</v>
      </c>
      <c r="L3043">
        <v>10</v>
      </c>
      <c r="N3043">
        <v>1</v>
      </c>
      <c r="O3043">
        <v>1.1264000000000001</v>
      </c>
      <c r="R3043">
        <v>0.60019999999999996</v>
      </c>
    </row>
    <row r="3044" spans="1:18">
      <c r="A3044" t="s">
        <v>2083</v>
      </c>
      <c r="B3044" t="s">
        <v>2082</v>
      </c>
      <c r="D3044">
        <v>2021</v>
      </c>
      <c r="E3044" t="s">
        <v>2162</v>
      </c>
      <c r="F3044" t="s">
        <v>2301</v>
      </c>
      <c r="G3044">
        <v>-32.197850000000003</v>
      </c>
      <c r="H3044">
        <v>115.7551</v>
      </c>
      <c r="I3044" t="s">
        <v>2335</v>
      </c>
      <c r="J3044">
        <v>89</v>
      </c>
      <c r="K3044">
        <v>10</v>
      </c>
      <c r="L3044">
        <v>11</v>
      </c>
      <c r="N3044">
        <v>1</v>
      </c>
      <c r="O3044">
        <v>1.22</v>
      </c>
      <c r="R3044">
        <v>0.71809999999999996</v>
      </c>
    </row>
    <row r="3045" spans="1:18">
      <c r="A3045" t="s">
        <v>2083</v>
      </c>
      <c r="B3045" t="s">
        <v>2082</v>
      </c>
      <c r="D3045">
        <v>2021</v>
      </c>
      <c r="E3045" t="s">
        <v>2162</v>
      </c>
      <c r="F3045" t="s">
        <v>2301</v>
      </c>
      <c r="G3045">
        <v>-32.197850000000003</v>
      </c>
      <c r="H3045">
        <v>115.7551</v>
      </c>
      <c r="I3045" t="s">
        <v>2335</v>
      </c>
      <c r="J3045">
        <v>89</v>
      </c>
      <c r="K3045">
        <v>11</v>
      </c>
      <c r="L3045">
        <v>12</v>
      </c>
      <c r="N3045">
        <v>1</v>
      </c>
      <c r="O3045">
        <v>1.4283999999999999</v>
      </c>
      <c r="R3045">
        <v>0.94240000000000002</v>
      </c>
    </row>
    <row r="3046" spans="1:18">
      <c r="A3046" t="s">
        <v>2083</v>
      </c>
      <c r="B3046" t="s">
        <v>2082</v>
      </c>
      <c r="D3046">
        <v>2021</v>
      </c>
      <c r="E3046" t="s">
        <v>2162</v>
      </c>
      <c r="F3046" t="s">
        <v>2301</v>
      </c>
      <c r="G3046">
        <v>-32.197850000000003</v>
      </c>
      <c r="H3046">
        <v>115.7551</v>
      </c>
      <c r="I3046" t="s">
        <v>2335</v>
      </c>
      <c r="J3046">
        <v>89</v>
      </c>
      <c r="K3046">
        <v>12</v>
      </c>
      <c r="L3046">
        <v>13</v>
      </c>
      <c r="N3046">
        <v>1</v>
      </c>
      <c r="O3046">
        <v>1.2354000000000001</v>
      </c>
      <c r="R3046">
        <v>1.1666000000000001</v>
      </c>
    </row>
    <row r="3047" spans="1:18">
      <c r="A3047" t="s">
        <v>2083</v>
      </c>
      <c r="B3047" t="s">
        <v>2082</v>
      </c>
      <c r="D3047">
        <v>2021</v>
      </c>
      <c r="E3047" t="s">
        <v>2162</v>
      </c>
      <c r="F3047" t="s">
        <v>2301</v>
      </c>
      <c r="G3047">
        <v>-32.197850000000003</v>
      </c>
      <c r="H3047">
        <v>115.7551</v>
      </c>
      <c r="I3047" t="s">
        <v>2335</v>
      </c>
      <c r="J3047">
        <v>89</v>
      </c>
      <c r="K3047">
        <v>13</v>
      </c>
      <c r="L3047">
        <v>14</v>
      </c>
      <c r="N3047">
        <v>1</v>
      </c>
      <c r="O3047">
        <v>1.6845000000000001</v>
      </c>
      <c r="R3047">
        <v>0.86299999999999999</v>
      </c>
    </row>
    <row r="3048" spans="1:18">
      <c r="A3048" t="s">
        <v>2083</v>
      </c>
      <c r="B3048" t="s">
        <v>2082</v>
      </c>
      <c r="D3048">
        <v>2021</v>
      </c>
      <c r="E3048" t="s">
        <v>2162</v>
      </c>
      <c r="F3048" t="s">
        <v>2301</v>
      </c>
      <c r="G3048">
        <v>-32.197850000000003</v>
      </c>
      <c r="H3048">
        <v>115.7551</v>
      </c>
      <c r="I3048" t="s">
        <v>2335</v>
      </c>
      <c r="J3048">
        <v>89</v>
      </c>
      <c r="K3048">
        <v>14</v>
      </c>
      <c r="L3048">
        <v>15</v>
      </c>
      <c r="N3048">
        <v>1</v>
      </c>
      <c r="O3048">
        <v>1.6869000000000001</v>
      </c>
      <c r="R3048">
        <v>0.55940000000000001</v>
      </c>
    </row>
    <row r="3049" spans="1:18">
      <c r="A3049" t="s">
        <v>2083</v>
      </c>
      <c r="B3049" t="s">
        <v>2082</v>
      </c>
      <c r="D3049">
        <v>2021</v>
      </c>
      <c r="E3049" t="s">
        <v>2162</v>
      </c>
      <c r="F3049" t="s">
        <v>2301</v>
      </c>
      <c r="G3049">
        <v>-32.197850000000003</v>
      </c>
      <c r="H3049">
        <v>115.7551</v>
      </c>
      <c r="I3049" t="s">
        <v>2335</v>
      </c>
      <c r="J3049">
        <v>89</v>
      </c>
      <c r="K3049">
        <v>15</v>
      </c>
      <c r="L3049">
        <v>16</v>
      </c>
      <c r="N3049">
        <v>1</v>
      </c>
      <c r="O3049">
        <v>1.5542</v>
      </c>
      <c r="R3049">
        <v>0.52190000000000003</v>
      </c>
    </row>
    <row r="3050" spans="1:18">
      <c r="A3050" t="s">
        <v>2083</v>
      </c>
      <c r="B3050" t="s">
        <v>2082</v>
      </c>
      <c r="D3050">
        <v>2021</v>
      </c>
      <c r="E3050" t="s">
        <v>2162</v>
      </c>
      <c r="F3050" t="s">
        <v>2301</v>
      </c>
      <c r="G3050">
        <v>-32.197850000000003</v>
      </c>
      <c r="H3050">
        <v>115.7551</v>
      </c>
      <c r="I3050" t="s">
        <v>2335</v>
      </c>
      <c r="J3050">
        <v>89</v>
      </c>
      <c r="K3050">
        <v>16</v>
      </c>
      <c r="L3050">
        <v>17</v>
      </c>
      <c r="N3050">
        <v>1</v>
      </c>
      <c r="O3050">
        <v>1.7677</v>
      </c>
      <c r="R3050">
        <v>0.48430000000000001</v>
      </c>
    </row>
    <row r="3051" spans="1:18">
      <c r="A3051" t="s">
        <v>2083</v>
      </c>
      <c r="B3051" t="s">
        <v>2082</v>
      </c>
      <c r="D3051">
        <v>2021</v>
      </c>
      <c r="E3051" t="s">
        <v>2162</v>
      </c>
      <c r="F3051" t="s">
        <v>2301</v>
      </c>
      <c r="G3051">
        <v>-32.197850000000003</v>
      </c>
      <c r="H3051">
        <v>115.7551</v>
      </c>
      <c r="I3051" t="s">
        <v>2335</v>
      </c>
      <c r="J3051">
        <v>89</v>
      </c>
      <c r="K3051">
        <v>17</v>
      </c>
      <c r="L3051">
        <v>18</v>
      </c>
      <c r="N3051">
        <v>1</v>
      </c>
      <c r="O3051">
        <v>1.4870000000000001</v>
      </c>
      <c r="R3051">
        <v>0.60160000000000002</v>
      </c>
    </row>
    <row r="3052" spans="1:18">
      <c r="A3052" t="s">
        <v>2083</v>
      </c>
      <c r="B3052" t="s">
        <v>2082</v>
      </c>
      <c r="D3052">
        <v>2021</v>
      </c>
      <c r="E3052" t="s">
        <v>2162</v>
      </c>
      <c r="F3052" t="s">
        <v>2301</v>
      </c>
      <c r="G3052">
        <v>-32.197850000000003</v>
      </c>
      <c r="H3052">
        <v>115.7551</v>
      </c>
      <c r="I3052" t="s">
        <v>2335</v>
      </c>
      <c r="J3052">
        <v>89</v>
      </c>
      <c r="K3052">
        <v>18</v>
      </c>
      <c r="L3052">
        <v>19</v>
      </c>
      <c r="N3052">
        <v>1</v>
      </c>
      <c r="O3052">
        <v>1.4997</v>
      </c>
      <c r="R3052">
        <v>0.71899999999999997</v>
      </c>
    </row>
    <row r="3053" spans="1:18">
      <c r="A3053" t="s">
        <v>2083</v>
      </c>
      <c r="B3053" t="s">
        <v>2082</v>
      </c>
      <c r="D3053">
        <v>2021</v>
      </c>
      <c r="E3053" t="s">
        <v>2162</v>
      </c>
      <c r="F3053" t="s">
        <v>2301</v>
      </c>
      <c r="G3053">
        <v>-32.197850000000003</v>
      </c>
      <c r="H3053">
        <v>115.7551</v>
      </c>
      <c r="I3053" t="s">
        <v>2335</v>
      </c>
      <c r="J3053">
        <v>89</v>
      </c>
      <c r="K3053">
        <v>19</v>
      </c>
      <c r="L3053">
        <v>20</v>
      </c>
      <c r="N3053">
        <v>1</v>
      </c>
      <c r="O3053">
        <v>1.3257000000000001</v>
      </c>
      <c r="R3053">
        <v>0.75860000000000005</v>
      </c>
    </row>
    <row r="3054" spans="1:18">
      <c r="A3054" t="s">
        <v>2083</v>
      </c>
      <c r="B3054" t="s">
        <v>2082</v>
      </c>
      <c r="D3054">
        <v>2021</v>
      </c>
      <c r="E3054" t="s">
        <v>2162</v>
      </c>
      <c r="F3054" t="s">
        <v>2301</v>
      </c>
      <c r="G3054">
        <v>-32.197850000000003</v>
      </c>
      <c r="H3054">
        <v>115.7551</v>
      </c>
      <c r="I3054" t="s">
        <v>2335</v>
      </c>
      <c r="J3054">
        <v>89</v>
      </c>
      <c r="K3054">
        <v>20</v>
      </c>
      <c r="L3054">
        <v>21</v>
      </c>
      <c r="N3054">
        <v>1</v>
      </c>
      <c r="O3054">
        <v>1.1997</v>
      </c>
      <c r="R3054">
        <v>0.79830000000000001</v>
      </c>
    </row>
    <row r="3055" spans="1:18">
      <c r="A3055" t="s">
        <v>2083</v>
      </c>
      <c r="B3055" t="s">
        <v>2082</v>
      </c>
      <c r="D3055">
        <v>2021</v>
      </c>
      <c r="E3055" t="s">
        <v>2162</v>
      </c>
      <c r="F3055" t="s">
        <v>2301</v>
      </c>
      <c r="G3055">
        <v>-32.197850000000003</v>
      </c>
      <c r="H3055">
        <v>115.7551</v>
      </c>
      <c r="I3055" t="s">
        <v>2335</v>
      </c>
      <c r="J3055">
        <v>89</v>
      </c>
      <c r="K3055">
        <v>21</v>
      </c>
      <c r="L3055">
        <v>22</v>
      </c>
      <c r="N3055">
        <v>1</v>
      </c>
      <c r="O3055">
        <v>1.0993999999999999</v>
      </c>
      <c r="R3055">
        <v>0.99309999999999998</v>
      </c>
    </row>
    <row r="3056" spans="1:18">
      <c r="A3056" t="s">
        <v>2083</v>
      </c>
      <c r="B3056" t="s">
        <v>2082</v>
      </c>
      <c r="D3056">
        <v>2021</v>
      </c>
      <c r="E3056" t="s">
        <v>2162</v>
      </c>
      <c r="F3056" t="s">
        <v>2301</v>
      </c>
      <c r="G3056">
        <v>-32.197850000000003</v>
      </c>
      <c r="H3056">
        <v>115.7551</v>
      </c>
      <c r="I3056" t="s">
        <v>2335</v>
      </c>
      <c r="J3056">
        <v>89</v>
      </c>
      <c r="K3056">
        <v>22</v>
      </c>
      <c r="L3056">
        <v>23</v>
      </c>
      <c r="N3056">
        <v>1</v>
      </c>
      <c r="O3056">
        <v>1.4615</v>
      </c>
      <c r="R3056">
        <v>1.1879999999999999</v>
      </c>
    </row>
    <row r="3057" spans="1:18">
      <c r="A3057" t="s">
        <v>2083</v>
      </c>
      <c r="B3057" t="s">
        <v>2082</v>
      </c>
      <c r="D3057">
        <v>2021</v>
      </c>
      <c r="E3057" t="s">
        <v>2162</v>
      </c>
      <c r="F3057" t="s">
        <v>2301</v>
      </c>
      <c r="G3057">
        <v>-32.024652777777703</v>
      </c>
      <c r="H3057">
        <v>115.530191666666</v>
      </c>
      <c r="I3057" t="s">
        <v>2332</v>
      </c>
      <c r="J3057">
        <v>80</v>
      </c>
      <c r="K3057">
        <v>0</v>
      </c>
      <c r="L3057">
        <v>1</v>
      </c>
      <c r="N3057">
        <v>1</v>
      </c>
      <c r="O3057">
        <v>1.6840999999999999</v>
      </c>
      <c r="R3057">
        <v>0.96379999999999999</v>
      </c>
    </row>
    <row r="3058" spans="1:18">
      <c r="A3058" t="s">
        <v>2083</v>
      </c>
      <c r="B3058" t="s">
        <v>2082</v>
      </c>
      <c r="D3058">
        <v>2021</v>
      </c>
      <c r="E3058" t="s">
        <v>2162</v>
      </c>
      <c r="F3058" t="s">
        <v>2301</v>
      </c>
      <c r="G3058">
        <v>-32.024652777777703</v>
      </c>
      <c r="H3058">
        <v>115.530191666666</v>
      </c>
      <c r="I3058" t="s">
        <v>2332</v>
      </c>
      <c r="J3058">
        <v>80</v>
      </c>
      <c r="K3058">
        <v>1</v>
      </c>
      <c r="L3058">
        <v>2</v>
      </c>
      <c r="N3058">
        <v>1</v>
      </c>
      <c r="O3058">
        <v>1.6586000000000001</v>
      </c>
      <c r="R3058">
        <v>0.54620000000000002</v>
      </c>
    </row>
    <row r="3059" spans="1:18">
      <c r="A3059" t="s">
        <v>2083</v>
      </c>
      <c r="B3059" t="s">
        <v>2082</v>
      </c>
      <c r="D3059">
        <v>2021</v>
      </c>
      <c r="E3059" t="s">
        <v>2162</v>
      </c>
      <c r="F3059" t="s">
        <v>2301</v>
      </c>
      <c r="G3059">
        <v>-32.024652777777703</v>
      </c>
      <c r="H3059">
        <v>115.530191666666</v>
      </c>
      <c r="I3059" t="s">
        <v>2332</v>
      </c>
      <c r="J3059">
        <v>80</v>
      </c>
      <c r="K3059">
        <v>2</v>
      </c>
      <c r="L3059">
        <v>3</v>
      </c>
      <c r="N3059">
        <v>1</v>
      </c>
      <c r="O3059">
        <v>1.3749</v>
      </c>
      <c r="R3059">
        <v>0.57809999999999995</v>
      </c>
    </row>
    <row r="3060" spans="1:18">
      <c r="A3060" t="s">
        <v>2083</v>
      </c>
      <c r="B3060" t="s">
        <v>2082</v>
      </c>
      <c r="D3060">
        <v>2021</v>
      </c>
      <c r="E3060" t="s">
        <v>2162</v>
      </c>
      <c r="F3060" t="s">
        <v>2301</v>
      </c>
      <c r="G3060">
        <v>-32.024652777777703</v>
      </c>
      <c r="H3060">
        <v>115.530191666666</v>
      </c>
      <c r="I3060" t="s">
        <v>2332</v>
      </c>
      <c r="J3060">
        <v>80</v>
      </c>
      <c r="K3060">
        <v>3</v>
      </c>
      <c r="L3060">
        <v>4</v>
      </c>
      <c r="N3060">
        <v>1</v>
      </c>
      <c r="O3060">
        <v>1.0681</v>
      </c>
      <c r="R3060">
        <v>0.66549999999999998</v>
      </c>
    </row>
    <row r="3061" spans="1:18">
      <c r="A3061" t="s">
        <v>2083</v>
      </c>
      <c r="B3061" t="s">
        <v>2082</v>
      </c>
      <c r="D3061">
        <v>2021</v>
      </c>
      <c r="E3061" t="s">
        <v>2162</v>
      </c>
      <c r="F3061" t="s">
        <v>2301</v>
      </c>
      <c r="G3061">
        <v>-32.024652777777703</v>
      </c>
      <c r="H3061">
        <v>115.530191666666</v>
      </c>
      <c r="I3061" t="s">
        <v>2332</v>
      </c>
      <c r="J3061">
        <v>80</v>
      </c>
      <c r="K3061">
        <v>4</v>
      </c>
      <c r="L3061">
        <v>5</v>
      </c>
      <c r="N3061">
        <v>1</v>
      </c>
      <c r="O3061">
        <v>1.095</v>
      </c>
      <c r="R3061">
        <v>1.6131</v>
      </c>
    </row>
    <row r="3062" spans="1:18">
      <c r="A3062" t="s">
        <v>2083</v>
      </c>
      <c r="B3062" t="s">
        <v>2082</v>
      </c>
      <c r="D3062">
        <v>2021</v>
      </c>
      <c r="E3062" t="s">
        <v>2162</v>
      </c>
      <c r="F3062" t="s">
        <v>2301</v>
      </c>
      <c r="G3062">
        <v>-32.024652777777703</v>
      </c>
      <c r="H3062">
        <v>115.530191666666</v>
      </c>
      <c r="I3062" t="s">
        <v>2332</v>
      </c>
      <c r="J3062">
        <v>80</v>
      </c>
      <c r="K3062">
        <v>5</v>
      </c>
      <c r="L3062">
        <v>6</v>
      </c>
      <c r="N3062">
        <v>1</v>
      </c>
      <c r="O3062">
        <v>1.0013000000000001</v>
      </c>
      <c r="R3062">
        <v>1.4631000000000001</v>
      </c>
    </row>
    <row r="3063" spans="1:18">
      <c r="A3063" t="s">
        <v>2083</v>
      </c>
      <c r="B3063" t="s">
        <v>2082</v>
      </c>
      <c r="D3063">
        <v>2021</v>
      </c>
      <c r="E3063" t="s">
        <v>2162</v>
      </c>
      <c r="F3063" t="s">
        <v>2301</v>
      </c>
      <c r="G3063">
        <v>-32.024652777777703</v>
      </c>
      <c r="H3063">
        <v>115.530191666666</v>
      </c>
      <c r="I3063" t="s">
        <v>2332</v>
      </c>
      <c r="J3063">
        <v>80</v>
      </c>
      <c r="K3063">
        <v>6</v>
      </c>
      <c r="L3063">
        <v>7</v>
      </c>
      <c r="N3063">
        <v>1</v>
      </c>
      <c r="O3063">
        <v>0.97499999999999998</v>
      </c>
      <c r="R3063">
        <v>1.3130999999999999</v>
      </c>
    </row>
    <row r="3064" spans="1:18">
      <c r="A3064" t="s">
        <v>2083</v>
      </c>
      <c r="B3064" t="s">
        <v>2082</v>
      </c>
      <c r="D3064">
        <v>2021</v>
      </c>
      <c r="E3064" t="s">
        <v>2162</v>
      </c>
      <c r="F3064" t="s">
        <v>2301</v>
      </c>
      <c r="G3064">
        <v>-32.024652777777703</v>
      </c>
      <c r="H3064">
        <v>115.530191666666</v>
      </c>
      <c r="I3064" t="s">
        <v>2332</v>
      </c>
      <c r="J3064">
        <v>80</v>
      </c>
      <c r="K3064">
        <v>7</v>
      </c>
      <c r="L3064">
        <v>8</v>
      </c>
      <c r="N3064">
        <v>1</v>
      </c>
      <c r="O3064">
        <v>1.0963000000000001</v>
      </c>
      <c r="R3064">
        <v>1.3848</v>
      </c>
    </row>
    <row r="3065" spans="1:18">
      <c r="A3065" t="s">
        <v>2083</v>
      </c>
      <c r="B3065" t="s">
        <v>2082</v>
      </c>
      <c r="D3065">
        <v>2021</v>
      </c>
      <c r="E3065" t="s">
        <v>2162</v>
      </c>
      <c r="F3065" t="s">
        <v>2301</v>
      </c>
      <c r="G3065">
        <v>-32.024652777777703</v>
      </c>
      <c r="H3065">
        <v>115.530191666666</v>
      </c>
      <c r="I3065" t="s">
        <v>2332</v>
      </c>
      <c r="J3065">
        <v>80</v>
      </c>
      <c r="K3065">
        <v>8</v>
      </c>
      <c r="L3065">
        <v>9</v>
      </c>
      <c r="N3065">
        <v>1</v>
      </c>
      <c r="O3065">
        <v>0.94989999999999997</v>
      </c>
      <c r="R3065">
        <v>1.4564999999999999</v>
      </c>
    </row>
    <row r="3066" spans="1:18">
      <c r="A3066" t="s">
        <v>2083</v>
      </c>
      <c r="B3066" t="s">
        <v>2082</v>
      </c>
      <c r="D3066">
        <v>2021</v>
      </c>
      <c r="E3066" t="s">
        <v>2162</v>
      </c>
      <c r="F3066" t="s">
        <v>2301</v>
      </c>
      <c r="G3066">
        <v>-32.024652777777703</v>
      </c>
      <c r="H3066">
        <v>115.530191666666</v>
      </c>
      <c r="I3066" t="s">
        <v>2332</v>
      </c>
      <c r="J3066">
        <v>80</v>
      </c>
      <c r="K3066">
        <v>9</v>
      </c>
      <c r="L3066">
        <v>10</v>
      </c>
      <c r="N3066">
        <v>1</v>
      </c>
      <c r="O3066">
        <v>1.2936000000000001</v>
      </c>
      <c r="R3066">
        <v>1.2811999999999999</v>
      </c>
    </row>
    <row r="3067" spans="1:18">
      <c r="A3067" t="s">
        <v>2083</v>
      </c>
      <c r="B3067" t="s">
        <v>2082</v>
      </c>
      <c r="D3067">
        <v>2021</v>
      </c>
      <c r="E3067" t="s">
        <v>2162</v>
      </c>
      <c r="F3067" t="s">
        <v>2301</v>
      </c>
      <c r="G3067">
        <v>-32.024652777777703</v>
      </c>
      <c r="H3067">
        <v>115.530191666666</v>
      </c>
      <c r="I3067" t="s">
        <v>2332</v>
      </c>
      <c r="J3067">
        <v>80</v>
      </c>
      <c r="K3067">
        <v>10</v>
      </c>
      <c r="L3067">
        <v>11</v>
      </c>
      <c r="N3067">
        <v>1</v>
      </c>
      <c r="O3067">
        <v>1.3012999999999999</v>
      </c>
      <c r="R3067">
        <v>1.1060000000000001</v>
      </c>
    </row>
    <row r="3068" spans="1:18">
      <c r="A3068" t="s">
        <v>2083</v>
      </c>
      <c r="B3068" t="s">
        <v>2082</v>
      </c>
      <c r="D3068">
        <v>2021</v>
      </c>
      <c r="E3068" t="s">
        <v>2162</v>
      </c>
      <c r="F3068" t="s">
        <v>2301</v>
      </c>
      <c r="G3068">
        <v>-32.024652777777703</v>
      </c>
      <c r="H3068">
        <v>115.530191666666</v>
      </c>
      <c r="I3068" t="s">
        <v>2332</v>
      </c>
      <c r="J3068">
        <v>80</v>
      </c>
      <c r="K3068">
        <v>11</v>
      </c>
      <c r="L3068">
        <v>12</v>
      </c>
      <c r="N3068">
        <v>1</v>
      </c>
      <c r="O3068">
        <v>1.5383</v>
      </c>
      <c r="R3068">
        <v>0.98129999999999995</v>
      </c>
    </row>
    <row r="3069" spans="1:18">
      <c r="A3069" t="s">
        <v>2083</v>
      </c>
      <c r="B3069" t="s">
        <v>2082</v>
      </c>
      <c r="D3069">
        <v>2021</v>
      </c>
      <c r="E3069" t="s">
        <v>2162</v>
      </c>
      <c r="F3069" t="s">
        <v>2301</v>
      </c>
      <c r="G3069">
        <v>-32.024652777777703</v>
      </c>
      <c r="H3069">
        <v>115.530191666666</v>
      </c>
      <c r="I3069" t="s">
        <v>2332</v>
      </c>
      <c r="J3069">
        <v>80</v>
      </c>
      <c r="K3069">
        <v>12</v>
      </c>
      <c r="L3069">
        <v>13</v>
      </c>
      <c r="N3069">
        <v>1</v>
      </c>
      <c r="O3069">
        <v>1.2806</v>
      </c>
      <c r="R3069">
        <v>0.85660000000000003</v>
      </c>
    </row>
    <row r="3070" spans="1:18">
      <c r="A3070" t="s">
        <v>2083</v>
      </c>
      <c r="B3070" t="s">
        <v>2082</v>
      </c>
      <c r="D3070">
        <v>2021</v>
      </c>
      <c r="E3070" t="s">
        <v>2162</v>
      </c>
      <c r="F3070" t="s">
        <v>2301</v>
      </c>
      <c r="G3070">
        <v>-32.024652777777703</v>
      </c>
      <c r="H3070">
        <v>115.530191666666</v>
      </c>
      <c r="I3070" t="s">
        <v>2332</v>
      </c>
      <c r="J3070">
        <v>80</v>
      </c>
      <c r="K3070">
        <v>13</v>
      </c>
      <c r="L3070">
        <v>14</v>
      </c>
      <c r="N3070">
        <v>1</v>
      </c>
      <c r="O3070">
        <v>1.5755999999999999</v>
      </c>
      <c r="R3070">
        <v>0.75829999999999997</v>
      </c>
    </row>
    <row r="3071" spans="1:18">
      <c r="A3071" t="s">
        <v>2083</v>
      </c>
      <c r="B3071" t="s">
        <v>2082</v>
      </c>
      <c r="D3071">
        <v>2021</v>
      </c>
      <c r="E3071" t="s">
        <v>2162</v>
      </c>
      <c r="F3071" t="s">
        <v>2301</v>
      </c>
      <c r="G3071">
        <v>-32.024652777777703</v>
      </c>
      <c r="H3071">
        <v>115.530191666666</v>
      </c>
      <c r="I3071" t="s">
        <v>2332</v>
      </c>
      <c r="J3071">
        <v>80</v>
      </c>
      <c r="K3071">
        <v>14</v>
      </c>
      <c r="L3071">
        <v>15</v>
      </c>
      <c r="N3071">
        <v>1</v>
      </c>
      <c r="O3071">
        <v>1.5742</v>
      </c>
      <c r="R3071">
        <v>0.65990000000000004</v>
      </c>
    </row>
    <row r="3072" spans="1:18">
      <c r="A3072" t="s">
        <v>2083</v>
      </c>
      <c r="B3072" t="s">
        <v>2082</v>
      </c>
      <c r="D3072">
        <v>2021</v>
      </c>
      <c r="E3072" t="s">
        <v>2162</v>
      </c>
      <c r="F3072" t="s">
        <v>2301</v>
      </c>
      <c r="G3072">
        <v>-32.024652777777703</v>
      </c>
      <c r="H3072">
        <v>115.530191666666</v>
      </c>
      <c r="I3072" t="s">
        <v>2332</v>
      </c>
      <c r="J3072">
        <v>80</v>
      </c>
      <c r="K3072">
        <v>15</v>
      </c>
      <c r="L3072">
        <v>16</v>
      </c>
      <c r="N3072">
        <v>1</v>
      </c>
      <c r="O3072">
        <v>1.4846999999999999</v>
      </c>
      <c r="R3072">
        <v>0.70379999999999998</v>
      </c>
    </row>
    <row r="3073" spans="1:18">
      <c r="A3073" t="s">
        <v>2083</v>
      </c>
      <c r="B3073" t="s">
        <v>2082</v>
      </c>
      <c r="D3073">
        <v>2021</v>
      </c>
      <c r="E3073" t="s">
        <v>2162</v>
      </c>
      <c r="F3073" t="s">
        <v>2301</v>
      </c>
      <c r="G3073">
        <v>-32.024652777777703</v>
      </c>
      <c r="H3073">
        <v>115.530191666666</v>
      </c>
      <c r="I3073" t="s">
        <v>2332</v>
      </c>
      <c r="J3073">
        <v>80</v>
      </c>
      <c r="K3073">
        <v>16</v>
      </c>
      <c r="L3073">
        <v>17</v>
      </c>
      <c r="N3073">
        <v>1</v>
      </c>
      <c r="O3073">
        <v>1.7397</v>
      </c>
      <c r="R3073">
        <v>0.74760000000000004</v>
      </c>
    </row>
    <row r="3074" spans="1:18">
      <c r="A3074" t="s">
        <v>2083</v>
      </c>
      <c r="B3074" t="s">
        <v>2082</v>
      </c>
      <c r="D3074">
        <v>2021</v>
      </c>
      <c r="E3074" t="s">
        <v>2162</v>
      </c>
      <c r="F3074" t="s">
        <v>2301</v>
      </c>
      <c r="G3074">
        <v>-32.024652777777703</v>
      </c>
      <c r="H3074">
        <v>115.530191666666</v>
      </c>
      <c r="I3074" t="s">
        <v>2332</v>
      </c>
      <c r="J3074">
        <v>80</v>
      </c>
      <c r="K3074">
        <v>17</v>
      </c>
      <c r="L3074">
        <v>18</v>
      </c>
      <c r="N3074">
        <v>1</v>
      </c>
      <c r="O3074">
        <v>1.6063000000000001</v>
      </c>
      <c r="R3074">
        <v>0.88029999999999997</v>
      </c>
    </row>
    <row r="3075" spans="1:18">
      <c r="A3075" t="s">
        <v>2083</v>
      </c>
      <c r="B3075" t="s">
        <v>2082</v>
      </c>
      <c r="D3075">
        <v>2021</v>
      </c>
      <c r="E3075" t="s">
        <v>2162</v>
      </c>
      <c r="F3075" t="s">
        <v>2301</v>
      </c>
      <c r="G3075">
        <v>-32.024652777777703</v>
      </c>
      <c r="H3075">
        <v>115.530191666666</v>
      </c>
      <c r="I3075" t="s">
        <v>2332</v>
      </c>
      <c r="J3075">
        <v>80</v>
      </c>
      <c r="K3075">
        <v>18</v>
      </c>
      <c r="L3075">
        <v>19</v>
      </c>
      <c r="N3075">
        <v>1</v>
      </c>
      <c r="O3075">
        <v>1.3465</v>
      </c>
      <c r="R3075">
        <v>1.0129999999999999</v>
      </c>
    </row>
    <row r="3076" spans="1:18">
      <c r="A3076" t="s">
        <v>2083</v>
      </c>
      <c r="B3076" t="s">
        <v>2082</v>
      </c>
      <c r="D3076">
        <v>2021</v>
      </c>
      <c r="E3076" t="s">
        <v>2162</v>
      </c>
      <c r="F3076" t="s">
        <v>2301</v>
      </c>
      <c r="G3076">
        <v>-32.024652777777703</v>
      </c>
      <c r="H3076">
        <v>115.530191666666</v>
      </c>
      <c r="I3076" t="s">
        <v>2332</v>
      </c>
      <c r="J3076">
        <v>80</v>
      </c>
      <c r="K3076">
        <v>19</v>
      </c>
      <c r="L3076">
        <v>20</v>
      </c>
      <c r="N3076">
        <v>1</v>
      </c>
      <c r="O3076">
        <v>1.0685</v>
      </c>
      <c r="R3076">
        <v>0.91859999999999997</v>
      </c>
    </row>
    <row r="3077" spans="1:18">
      <c r="A3077" t="s">
        <v>2083</v>
      </c>
      <c r="B3077" t="s">
        <v>2082</v>
      </c>
      <c r="D3077">
        <v>2021</v>
      </c>
      <c r="E3077" t="s">
        <v>2162</v>
      </c>
      <c r="F3077" t="s">
        <v>2301</v>
      </c>
      <c r="G3077">
        <v>-32.024652777777703</v>
      </c>
      <c r="H3077">
        <v>115.530191666666</v>
      </c>
      <c r="I3077" t="s">
        <v>2332</v>
      </c>
      <c r="J3077">
        <v>80</v>
      </c>
      <c r="K3077">
        <v>20</v>
      </c>
      <c r="L3077">
        <v>21</v>
      </c>
      <c r="N3077">
        <v>1</v>
      </c>
      <c r="O3077">
        <v>1.5697000000000001</v>
      </c>
      <c r="R3077">
        <v>0.82430000000000003</v>
      </c>
    </row>
    <row r="3078" spans="1:18">
      <c r="A3078" t="s">
        <v>2083</v>
      </c>
      <c r="B3078" t="s">
        <v>2082</v>
      </c>
      <c r="D3078">
        <v>2021</v>
      </c>
      <c r="E3078" t="s">
        <v>2162</v>
      </c>
      <c r="F3078" t="s">
        <v>2301</v>
      </c>
      <c r="G3078">
        <v>-32.024652777777703</v>
      </c>
      <c r="H3078">
        <v>115.530191666666</v>
      </c>
      <c r="I3078" t="s">
        <v>2332</v>
      </c>
      <c r="J3078">
        <v>80</v>
      </c>
      <c r="K3078">
        <v>21</v>
      </c>
      <c r="L3078">
        <v>22</v>
      </c>
      <c r="N3078">
        <v>1</v>
      </c>
      <c r="O3078">
        <v>1.8835</v>
      </c>
      <c r="R3078">
        <v>0.68869999999999998</v>
      </c>
    </row>
    <row r="3079" spans="1:18">
      <c r="A3079" t="s">
        <v>2083</v>
      </c>
      <c r="B3079" t="s">
        <v>2082</v>
      </c>
      <c r="D3079">
        <v>2021</v>
      </c>
      <c r="E3079" t="s">
        <v>2162</v>
      </c>
      <c r="F3079" t="s">
        <v>2301</v>
      </c>
      <c r="G3079">
        <v>-32.024652777777703</v>
      </c>
      <c r="H3079">
        <v>115.530191666666</v>
      </c>
      <c r="I3079" t="s">
        <v>2332</v>
      </c>
      <c r="J3079">
        <v>80</v>
      </c>
      <c r="K3079">
        <v>22</v>
      </c>
      <c r="L3079">
        <v>23</v>
      </c>
      <c r="N3079">
        <v>1</v>
      </c>
      <c r="O3079">
        <v>1.6338999999999999</v>
      </c>
      <c r="R3079">
        <v>0.55300000000000005</v>
      </c>
    </row>
    <row r="3080" spans="1:18">
      <c r="A3080" t="s">
        <v>2083</v>
      </c>
      <c r="B3080" t="s">
        <v>2082</v>
      </c>
      <c r="D3080">
        <v>2021</v>
      </c>
      <c r="E3080" t="s">
        <v>2162</v>
      </c>
      <c r="F3080" t="s">
        <v>2301</v>
      </c>
      <c r="G3080">
        <v>-32.024652777777703</v>
      </c>
      <c r="H3080">
        <v>115.530191666666</v>
      </c>
      <c r="I3080" t="s">
        <v>2332</v>
      </c>
      <c r="J3080">
        <v>80</v>
      </c>
      <c r="K3080">
        <v>23</v>
      </c>
      <c r="L3080">
        <v>24</v>
      </c>
      <c r="N3080">
        <v>1</v>
      </c>
      <c r="O3080">
        <v>1.9474</v>
      </c>
      <c r="R3080">
        <v>0.70089999999999997</v>
      </c>
    </row>
    <row r="3081" spans="1:18">
      <c r="A3081" t="s">
        <v>2083</v>
      </c>
      <c r="B3081" t="s">
        <v>2082</v>
      </c>
      <c r="D3081">
        <v>2021</v>
      </c>
      <c r="E3081" t="s">
        <v>2162</v>
      </c>
      <c r="F3081" t="s">
        <v>2301</v>
      </c>
      <c r="G3081">
        <v>-32.024652777777703</v>
      </c>
      <c r="H3081">
        <v>115.530191666666</v>
      </c>
      <c r="I3081" t="s">
        <v>2332</v>
      </c>
      <c r="J3081">
        <v>80</v>
      </c>
      <c r="K3081">
        <v>24</v>
      </c>
      <c r="L3081">
        <v>25</v>
      </c>
      <c r="N3081">
        <v>1</v>
      </c>
      <c r="O3081">
        <v>1.4275</v>
      </c>
      <c r="R3081">
        <v>0.84870000000000001</v>
      </c>
    </row>
    <row r="3082" spans="1:18">
      <c r="A3082" t="s">
        <v>2083</v>
      </c>
      <c r="B3082" t="s">
        <v>2082</v>
      </c>
      <c r="D3082">
        <v>2021</v>
      </c>
      <c r="E3082" t="s">
        <v>2162</v>
      </c>
      <c r="F3082" t="s">
        <v>2301</v>
      </c>
      <c r="G3082">
        <v>-32.024652777777703</v>
      </c>
      <c r="H3082">
        <v>115.530191666666</v>
      </c>
      <c r="I3082" t="s">
        <v>2332</v>
      </c>
      <c r="J3082">
        <v>80</v>
      </c>
      <c r="K3082">
        <v>25</v>
      </c>
      <c r="L3082">
        <v>26</v>
      </c>
      <c r="N3082">
        <v>1</v>
      </c>
      <c r="O3082">
        <v>1.2877000000000001</v>
      </c>
      <c r="R3082">
        <v>1.1317999999999999</v>
      </c>
    </row>
    <row r="3083" spans="1:18">
      <c r="A3083" t="s">
        <v>2083</v>
      </c>
      <c r="B3083" t="s">
        <v>2082</v>
      </c>
      <c r="D3083">
        <v>2021</v>
      </c>
      <c r="E3083" t="s">
        <v>2162</v>
      </c>
      <c r="F3083" t="s">
        <v>2301</v>
      </c>
      <c r="G3083">
        <v>-32.024652777777703</v>
      </c>
      <c r="H3083">
        <v>115.530191666666</v>
      </c>
      <c r="I3083" t="s">
        <v>2332</v>
      </c>
      <c r="J3083">
        <v>80</v>
      </c>
      <c r="K3083">
        <v>26</v>
      </c>
      <c r="L3083">
        <v>27</v>
      </c>
      <c r="N3083">
        <v>1</v>
      </c>
      <c r="O3083">
        <v>1.2802</v>
      </c>
      <c r="R3083">
        <v>1.415</v>
      </c>
    </row>
    <row r="3084" spans="1:18">
      <c r="A3084" t="s">
        <v>2083</v>
      </c>
      <c r="B3084" t="s">
        <v>2082</v>
      </c>
      <c r="D3084">
        <v>2021</v>
      </c>
      <c r="E3084" t="s">
        <v>2162</v>
      </c>
      <c r="F3084" t="s">
        <v>2301</v>
      </c>
      <c r="G3084">
        <v>-32.024652777777703</v>
      </c>
      <c r="H3084">
        <v>115.530191666666</v>
      </c>
      <c r="I3084" t="s">
        <v>2332</v>
      </c>
      <c r="J3084">
        <v>80</v>
      </c>
      <c r="K3084">
        <v>27</v>
      </c>
      <c r="L3084">
        <v>28</v>
      </c>
      <c r="N3084">
        <v>1</v>
      </c>
      <c r="O3084">
        <v>1.2264999999999999</v>
      </c>
      <c r="R3084">
        <v>1.1051</v>
      </c>
    </row>
    <row r="3085" spans="1:18">
      <c r="A3085" t="s">
        <v>2083</v>
      </c>
      <c r="B3085" t="s">
        <v>2082</v>
      </c>
      <c r="D3085">
        <v>2021</v>
      </c>
      <c r="E3085" t="s">
        <v>2162</v>
      </c>
      <c r="F3085" t="s">
        <v>2301</v>
      </c>
      <c r="G3085">
        <v>-32.024652777777703</v>
      </c>
      <c r="H3085">
        <v>115.530191666666</v>
      </c>
      <c r="I3085" t="s">
        <v>2332</v>
      </c>
      <c r="J3085">
        <v>80</v>
      </c>
      <c r="K3085">
        <v>28</v>
      </c>
      <c r="L3085">
        <v>29</v>
      </c>
      <c r="N3085">
        <v>1</v>
      </c>
      <c r="O3085">
        <v>1.2506999999999999</v>
      </c>
      <c r="R3085">
        <v>0.79520000000000002</v>
      </c>
    </row>
    <row r="3086" spans="1:18">
      <c r="A3086" t="s">
        <v>2083</v>
      </c>
      <c r="B3086" t="s">
        <v>2082</v>
      </c>
      <c r="D3086">
        <v>2021</v>
      </c>
      <c r="E3086" t="s">
        <v>2162</v>
      </c>
      <c r="F3086" t="s">
        <v>2301</v>
      </c>
      <c r="G3086">
        <v>-32.024652777777703</v>
      </c>
      <c r="H3086">
        <v>115.530191666666</v>
      </c>
      <c r="I3086" t="s">
        <v>2332</v>
      </c>
      <c r="J3086">
        <v>80</v>
      </c>
      <c r="K3086">
        <v>29</v>
      </c>
      <c r="L3086">
        <v>30</v>
      </c>
      <c r="N3086">
        <v>1</v>
      </c>
      <c r="O3086">
        <v>1.6433</v>
      </c>
      <c r="R3086">
        <v>0.71030000000000004</v>
      </c>
    </row>
    <row r="3087" spans="1:18">
      <c r="A3087" t="s">
        <v>2083</v>
      </c>
      <c r="B3087" t="s">
        <v>2082</v>
      </c>
      <c r="D3087">
        <v>2021</v>
      </c>
      <c r="E3087" t="s">
        <v>2162</v>
      </c>
      <c r="F3087" t="s">
        <v>2301</v>
      </c>
      <c r="G3087">
        <v>-32.024652777777703</v>
      </c>
      <c r="H3087">
        <v>115.530191666666</v>
      </c>
      <c r="I3087" t="s">
        <v>2332</v>
      </c>
      <c r="J3087">
        <v>80</v>
      </c>
      <c r="K3087">
        <v>30</v>
      </c>
      <c r="L3087">
        <v>31</v>
      </c>
      <c r="N3087">
        <v>1</v>
      </c>
      <c r="O3087">
        <v>1.3656999999999999</v>
      </c>
      <c r="R3087">
        <v>0.62549999999999994</v>
      </c>
    </row>
    <row r="3088" spans="1:18">
      <c r="A3088" t="s">
        <v>2083</v>
      </c>
      <c r="B3088" t="s">
        <v>2082</v>
      </c>
      <c r="D3088">
        <v>2021</v>
      </c>
      <c r="E3088" t="s">
        <v>2162</v>
      </c>
      <c r="F3088" t="s">
        <v>2301</v>
      </c>
      <c r="G3088">
        <v>-32.024652777777703</v>
      </c>
      <c r="H3088">
        <v>115.530191666666</v>
      </c>
      <c r="I3088" t="s">
        <v>2332</v>
      </c>
      <c r="J3088">
        <v>80</v>
      </c>
      <c r="K3088">
        <v>31</v>
      </c>
      <c r="L3088">
        <v>32</v>
      </c>
      <c r="N3088">
        <v>1</v>
      </c>
      <c r="O3088">
        <v>1.5434000000000001</v>
      </c>
      <c r="R3088">
        <v>0.8367</v>
      </c>
    </row>
    <row r="3089" spans="1:18">
      <c r="A3089" t="s">
        <v>2083</v>
      </c>
      <c r="B3089" t="s">
        <v>2082</v>
      </c>
      <c r="D3089">
        <v>2021</v>
      </c>
      <c r="E3089" t="s">
        <v>2162</v>
      </c>
      <c r="F3089" t="s">
        <v>2301</v>
      </c>
      <c r="G3089">
        <v>-32.024652777777703</v>
      </c>
      <c r="H3089">
        <v>115.530191666666</v>
      </c>
      <c r="I3089" t="s">
        <v>2332</v>
      </c>
      <c r="J3089">
        <v>80</v>
      </c>
      <c r="K3089">
        <v>32</v>
      </c>
      <c r="L3089">
        <v>33</v>
      </c>
      <c r="N3089">
        <v>1</v>
      </c>
      <c r="O3089">
        <v>1.6243000000000001</v>
      </c>
      <c r="R3089">
        <v>1.0479000000000001</v>
      </c>
    </row>
    <row r="3090" spans="1:18">
      <c r="A3090" t="s">
        <v>2083</v>
      </c>
      <c r="B3090" t="s">
        <v>2082</v>
      </c>
      <c r="D3090">
        <v>2021</v>
      </c>
      <c r="E3090" t="s">
        <v>2162</v>
      </c>
      <c r="F3090" t="s">
        <v>2301</v>
      </c>
      <c r="G3090">
        <v>-32.024652777777703</v>
      </c>
      <c r="H3090">
        <v>115.530191666666</v>
      </c>
      <c r="I3090" t="s">
        <v>2332</v>
      </c>
      <c r="J3090">
        <v>80</v>
      </c>
      <c r="K3090">
        <v>33</v>
      </c>
      <c r="L3090">
        <v>34</v>
      </c>
      <c r="N3090">
        <v>1</v>
      </c>
      <c r="O3090">
        <v>1.5713999999999999</v>
      </c>
      <c r="R3090">
        <v>1.1052999999999999</v>
      </c>
    </row>
    <row r="3091" spans="1:18">
      <c r="A3091" t="s">
        <v>2083</v>
      </c>
      <c r="B3091" t="s">
        <v>2082</v>
      </c>
      <c r="D3091">
        <v>2021</v>
      </c>
      <c r="E3091" t="s">
        <v>2162</v>
      </c>
      <c r="F3091" t="s">
        <v>2301</v>
      </c>
      <c r="G3091">
        <v>-32.024652777777703</v>
      </c>
      <c r="H3091">
        <v>115.530191666666</v>
      </c>
      <c r="I3091" t="s">
        <v>2332</v>
      </c>
      <c r="J3091">
        <v>80</v>
      </c>
      <c r="K3091">
        <v>34</v>
      </c>
      <c r="L3091">
        <v>35</v>
      </c>
      <c r="N3091">
        <v>1</v>
      </c>
      <c r="O3091">
        <v>1.2806999999999999</v>
      </c>
      <c r="R3091">
        <v>1.1627000000000001</v>
      </c>
    </row>
    <row r="3092" spans="1:18">
      <c r="A3092" t="s">
        <v>2083</v>
      </c>
      <c r="B3092" t="s">
        <v>2082</v>
      </c>
      <c r="D3092">
        <v>2021</v>
      </c>
      <c r="E3092" t="s">
        <v>2162</v>
      </c>
      <c r="F3092" t="s">
        <v>2301</v>
      </c>
      <c r="G3092">
        <v>-32.024652777777703</v>
      </c>
      <c r="H3092">
        <v>115.530191666666</v>
      </c>
      <c r="I3092" t="s">
        <v>2332</v>
      </c>
      <c r="J3092">
        <v>80</v>
      </c>
      <c r="K3092">
        <v>35</v>
      </c>
      <c r="L3092">
        <v>36</v>
      </c>
      <c r="N3092">
        <v>1</v>
      </c>
      <c r="O3092">
        <v>1.5016</v>
      </c>
      <c r="R3092">
        <v>1.1713</v>
      </c>
    </row>
    <row r="3093" spans="1:18">
      <c r="A3093" t="s">
        <v>2083</v>
      </c>
      <c r="B3093" t="s">
        <v>2082</v>
      </c>
      <c r="D3093">
        <v>2021</v>
      </c>
      <c r="E3093" t="s">
        <v>2162</v>
      </c>
      <c r="F3093" t="s">
        <v>2301</v>
      </c>
      <c r="G3093">
        <v>-32.024652777777703</v>
      </c>
      <c r="H3093">
        <v>115.530191666666</v>
      </c>
      <c r="I3093" t="s">
        <v>2332</v>
      </c>
      <c r="J3093">
        <v>80</v>
      </c>
      <c r="K3093">
        <v>36</v>
      </c>
      <c r="L3093">
        <v>37</v>
      </c>
      <c r="N3093">
        <v>1</v>
      </c>
      <c r="O3093">
        <v>1.3543000000000001</v>
      </c>
      <c r="R3093">
        <v>1.18</v>
      </c>
    </row>
    <row r="3094" spans="1:18">
      <c r="A3094" t="s">
        <v>2083</v>
      </c>
      <c r="B3094" t="s">
        <v>2082</v>
      </c>
      <c r="D3094">
        <v>2021</v>
      </c>
      <c r="E3094" t="s">
        <v>2162</v>
      </c>
      <c r="F3094" t="s">
        <v>2301</v>
      </c>
      <c r="G3094">
        <v>-32.024652777777703</v>
      </c>
      <c r="H3094">
        <v>115.530191666666</v>
      </c>
      <c r="I3094" t="s">
        <v>2332</v>
      </c>
      <c r="J3094">
        <v>80</v>
      </c>
      <c r="K3094">
        <v>37</v>
      </c>
      <c r="L3094">
        <v>38</v>
      </c>
      <c r="N3094">
        <v>1</v>
      </c>
      <c r="O3094">
        <v>1.3013999999999999</v>
      </c>
      <c r="R3094">
        <v>0.93689999999999996</v>
      </c>
    </row>
    <row r="3095" spans="1:18">
      <c r="A3095" t="s">
        <v>2083</v>
      </c>
      <c r="B3095" t="s">
        <v>2082</v>
      </c>
      <c r="D3095">
        <v>2021</v>
      </c>
      <c r="E3095" t="s">
        <v>2162</v>
      </c>
      <c r="F3095" t="s">
        <v>2301</v>
      </c>
      <c r="G3095">
        <v>-32.024652777777703</v>
      </c>
      <c r="H3095">
        <v>115.530191666666</v>
      </c>
      <c r="I3095" t="s">
        <v>2332</v>
      </c>
      <c r="J3095">
        <v>80</v>
      </c>
      <c r="K3095">
        <v>38</v>
      </c>
      <c r="L3095">
        <v>39</v>
      </c>
      <c r="N3095">
        <v>1</v>
      </c>
      <c r="O3095">
        <v>1.4796</v>
      </c>
      <c r="R3095">
        <v>0.69379999999999997</v>
      </c>
    </row>
    <row r="3096" spans="1:18">
      <c r="A3096" t="s">
        <v>2083</v>
      </c>
      <c r="B3096" t="s">
        <v>2082</v>
      </c>
      <c r="D3096">
        <v>2021</v>
      </c>
      <c r="E3096" t="s">
        <v>2162</v>
      </c>
      <c r="F3096" t="s">
        <v>2301</v>
      </c>
      <c r="G3096">
        <v>-32.024652777777703</v>
      </c>
      <c r="H3096">
        <v>115.530191666666</v>
      </c>
      <c r="I3096" t="s">
        <v>2332</v>
      </c>
      <c r="J3096">
        <v>80</v>
      </c>
      <c r="K3096">
        <v>39</v>
      </c>
      <c r="L3096">
        <v>40</v>
      </c>
      <c r="N3096">
        <v>1</v>
      </c>
      <c r="O3096">
        <v>1.5392999999999999</v>
      </c>
      <c r="R3096">
        <v>0.64370000000000005</v>
      </c>
    </row>
    <row r="3097" spans="1:18">
      <c r="A3097" t="s">
        <v>2083</v>
      </c>
      <c r="B3097" t="s">
        <v>2082</v>
      </c>
      <c r="D3097">
        <v>2021</v>
      </c>
      <c r="E3097" t="s">
        <v>2162</v>
      </c>
      <c r="F3097" t="s">
        <v>2301</v>
      </c>
      <c r="G3097">
        <v>-32.024652777777703</v>
      </c>
      <c r="H3097">
        <v>115.530191666666</v>
      </c>
      <c r="I3097" t="s">
        <v>2332</v>
      </c>
      <c r="J3097">
        <v>80</v>
      </c>
      <c r="K3097">
        <v>40</v>
      </c>
      <c r="L3097">
        <v>41</v>
      </c>
      <c r="N3097">
        <v>1</v>
      </c>
      <c r="O3097">
        <v>1.9843</v>
      </c>
      <c r="R3097">
        <v>0.59350000000000003</v>
      </c>
    </row>
    <row r="3098" spans="1:18">
      <c r="A3098" t="s">
        <v>2083</v>
      </c>
      <c r="B3098" t="s">
        <v>2082</v>
      </c>
      <c r="D3098">
        <v>2021</v>
      </c>
      <c r="E3098" t="s">
        <v>2162</v>
      </c>
      <c r="F3098" t="s">
        <v>2301</v>
      </c>
      <c r="G3098">
        <v>-32.024652777777703</v>
      </c>
      <c r="H3098">
        <v>115.530191666666</v>
      </c>
      <c r="I3098" t="s">
        <v>2332</v>
      </c>
      <c r="J3098">
        <v>80</v>
      </c>
      <c r="K3098">
        <v>41</v>
      </c>
      <c r="L3098">
        <v>42</v>
      </c>
      <c r="N3098">
        <v>1</v>
      </c>
      <c r="O3098">
        <v>1.6571</v>
      </c>
    </row>
    <row r="3099" spans="1:18">
      <c r="A3099" t="s">
        <v>2083</v>
      </c>
      <c r="B3099" t="s">
        <v>2082</v>
      </c>
      <c r="D3099">
        <v>2021</v>
      </c>
      <c r="E3099" t="s">
        <v>2162</v>
      </c>
      <c r="F3099" t="s">
        <v>2301</v>
      </c>
      <c r="G3099">
        <v>-32.024652777777703</v>
      </c>
      <c r="H3099">
        <v>115.530191666666</v>
      </c>
      <c r="I3099" t="s">
        <v>2332</v>
      </c>
      <c r="J3099">
        <v>80</v>
      </c>
      <c r="K3099">
        <v>42</v>
      </c>
      <c r="L3099">
        <v>43</v>
      </c>
      <c r="N3099">
        <v>1</v>
      </c>
      <c r="O3099">
        <v>1.6005</v>
      </c>
    </row>
    <row r="3100" spans="1:18">
      <c r="A3100" t="s">
        <v>2083</v>
      </c>
      <c r="B3100" t="s">
        <v>2082</v>
      </c>
      <c r="D3100">
        <v>2021</v>
      </c>
      <c r="E3100" t="s">
        <v>2162</v>
      </c>
      <c r="F3100" t="s">
        <v>2301</v>
      </c>
      <c r="G3100">
        <v>-32.024652777777703</v>
      </c>
      <c r="H3100">
        <v>115.530191666666</v>
      </c>
      <c r="I3100" t="s">
        <v>2332</v>
      </c>
      <c r="J3100">
        <v>80</v>
      </c>
      <c r="K3100">
        <v>43</v>
      </c>
      <c r="L3100">
        <v>44</v>
      </c>
      <c r="N3100">
        <v>1</v>
      </c>
      <c r="O3100">
        <v>1.5686</v>
      </c>
    </row>
    <row r="3101" spans="1:18">
      <c r="A3101" t="s">
        <v>2083</v>
      </c>
      <c r="B3101" t="s">
        <v>2082</v>
      </c>
      <c r="D3101">
        <v>2021</v>
      </c>
      <c r="E3101" t="s">
        <v>2162</v>
      </c>
      <c r="F3101" t="s">
        <v>2301</v>
      </c>
      <c r="G3101">
        <v>-32.024652777777703</v>
      </c>
      <c r="H3101">
        <v>115.530191666666</v>
      </c>
      <c r="I3101" t="s">
        <v>2332</v>
      </c>
      <c r="J3101">
        <v>80</v>
      </c>
      <c r="K3101">
        <v>44</v>
      </c>
      <c r="L3101">
        <v>45</v>
      </c>
      <c r="N3101">
        <v>1</v>
      </c>
      <c r="O3101">
        <v>1.4671000000000001</v>
      </c>
    </row>
    <row r="3102" spans="1:18">
      <c r="A3102" t="s">
        <v>2083</v>
      </c>
      <c r="B3102" t="s">
        <v>2082</v>
      </c>
      <c r="D3102">
        <v>2021</v>
      </c>
      <c r="E3102" t="s">
        <v>2162</v>
      </c>
      <c r="F3102" t="s">
        <v>2301</v>
      </c>
      <c r="G3102">
        <v>-32.024652777777703</v>
      </c>
      <c r="H3102">
        <v>115.530191666666</v>
      </c>
      <c r="I3102" t="s">
        <v>2332</v>
      </c>
      <c r="J3102">
        <v>80</v>
      </c>
      <c r="K3102">
        <v>45</v>
      </c>
      <c r="L3102">
        <v>46</v>
      </c>
      <c r="N3102">
        <v>1</v>
      </c>
      <c r="O3102">
        <v>1.5268999999999999</v>
      </c>
    </row>
    <row r="3103" spans="1:18">
      <c r="A3103" t="s">
        <v>2083</v>
      </c>
      <c r="B3103" t="s">
        <v>2082</v>
      </c>
      <c r="D3103">
        <v>2021</v>
      </c>
      <c r="E3103" t="s">
        <v>2162</v>
      </c>
      <c r="F3103" t="s">
        <v>2301</v>
      </c>
      <c r="G3103">
        <v>-32.197866670000003</v>
      </c>
      <c r="H3103">
        <v>115.7547833</v>
      </c>
      <c r="I3103" t="s">
        <v>2335</v>
      </c>
      <c r="J3103" t="s">
        <v>2204</v>
      </c>
      <c r="K3103">
        <v>0</v>
      </c>
      <c r="L3103">
        <v>1</v>
      </c>
      <c r="N3103">
        <v>1</v>
      </c>
      <c r="O3103">
        <v>0.7863</v>
      </c>
      <c r="R3103">
        <v>0.16450000000000001</v>
      </c>
    </row>
    <row r="3104" spans="1:18">
      <c r="A3104" t="s">
        <v>2083</v>
      </c>
      <c r="B3104" t="s">
        <v>2082</v>
      </c>
      <c r="D3104">
        <v>2021</v>
      </c>
      <c r="E3104" t="s">
        <v>2162</v>
      </c>
      <c r="F3104" t="s">
        <v>2301</v>
      </c>
      <c r="G3104">
        <v>-32.197866670000003</v>
      </c>
      <c r="H3104">
        <v>115.7547833</v>
      </c>
      <c r="I3104" t="s">
        <v>2335</v>
      </c>
      <c r="J3104" t="s">
        <v>2204</v>
      </c>
      <c r="K3104">
        <v>1</v>
      </c>
      <c r="L3104">
        <v>2</v>
      </c>
      <c r="N3104">
        <v>1</v>
      </c>
      <c r="O3104">
        <v>1.7216</v>
      </c>
      <c r="R3104">
        <v>5.2400000000000002E-2</v>
      </c>
    </row>
    <row r="3105" spans="1:18">
      <c r="A3105" t="s">
        <v>2083</v>
      </c>
      <c r="B3105" t="s">
        <v>2082</v>
      </c>
      <c r="D3105">
        <v>2021</v>
      </c>
      <c r="E3105" t="s">
        <v>2162</v>
      </c>
      <c r="F3105" t="s">
        <v>2301</v>
      </c>
      <c r="G3105">
        <v>-32.197866670000003</v>
      </c>
      <c r="H3105">
        <v>115.7547833</v>
      </c>
      <c r="I3105" t="s">
        <v>2335</v>
      </c>
      <c r="J3105" t="s">
        <v>2204</v>
      </c>
      <c r="K3105">
        <v>2</v>
      </c>
      <c r="L3105">
        <v>3</v>
      </c>
      <c r="N3105">
        <v>1</v>
      </c>
      <c r="O3105">
        <v>1.6878</v>
      </c>
      <c r="R3105">
        <v>8.0299999999999996E-2</v>
      </c>
    </row>
    <row r="3106" spans="1:18">
      <c r="A3106" t="s">
        <v>2083</v>
      </c>
      <c r="B3106" t="s">
        <v>2082</v>
      </c>
      <c r="D3106">
        <v>2021</v>
      </c>
      <c r="E3106" t="s">
        <v>2162</v>
      </c>
      <c r="F3106" t="s">
        <v>2301</v>
      </c>
      <c r="G3106">
        <v>-32.197866670000003</v>
      </c>
      <c r="H3106">
        <v>115.7547833</v>
      </c>
      <c r="I3106" t="s">
        <v>2335</v>
      </c>
      <c r="J3106" t="s">
        <v>2204</v>
      </c>
      <c r="K3106">
        <v>3</v>
      </c>
      <c r="L3106">
        <v>4</v>
      </c>
      <c r="N3106">
        <v>1</v>
      </c>
      <c r="O3106">
        <v>1.4326000000000001</v>
      </c>
      <c r="R3106">
        <v>7.7299999999999994E-2</v>
      </c>
    </row>
    <row r="3107" spans="1:18">
      <c r="A3107" t="s">
        <v>2083</v>
      </c>
      <c r="B3107" t="s">
        <v>2082</v>
      </c>
      <c r="D3107">
        <v>2021</v>
      </c>
      <c r="E3107" t="s">
        <v>2162</v>
      </c>
      <c r="F3107" t="s">
        <v>2301</v>
      </c>
      <c r="G3107">
        <v>-32.197866670000003</v>
      </c>
      <c r="H3107">
        <v>115.7547833</v>
      </c>
      <c r="I3107" t="s">
        <v>2335</v>
      </c>
      <c r="J3107" t="s">
        <v>2204</v>
      </c>
      <c r="K3107">
        <v>4</v>
      </c>
      <c r="L3107">
        <v>5</v>
      </c>
      <c r="N3107">
        <v>1</v>
      </c>
      <c r="O3107">
        <v>1.5710999999999999</v>
      </c>
      <c r="R3107">
        <v>4.2099999999999999E-2</v>
      </c>
    </row>
    <row r="3108" spans="1:18">
      <c r="A3108" t="s">
        <v>2083</v>
      </c>
      <c r="B3108" t="s">
        <v>2082</v>
      </c>
      <c r="D3108">
        <v>2021</v>
      </c>
      <c r="E3108" t="s">
        <v>2162</v>
      </c>
      <c r="F3108" t="s">
        <v>2301</v>
      </c>
      <c r="G3108">
        <v>-32.197866670000003</v>
      </c>
      <c r="H3108">
        <v>115.7547833</v>
      </c>
      <c r="I3108" t="s">
        <v>2335</v>
      </c>
      <c r="J3108" t="s">
        <v>2204</v>
      </c>
      <c r="K3108">
        <v>5</v>
      </c>
      <c r="L3108">
        <v>6</v>
      </c>
      <c r="N3108">
        <v>1</v>
      </c>
      <c r="O3108">
        <v>1.5115000000000001</v>
      </c>
      <c r="R3108">
        <v>3.2000000000000001E-2</v>
      </c>
    </row>
    <row r="3109" spans="1:18">
      <c r="A3109" t="s">
        <v>2083</v>
      </c>
      <c r="B3109" t="s">
        <v>2082</v>
      </c>
      <c r="D3109">
        <v>2021</v>
      </c>
      <c r="E3109" t="s">
        <v>2162</v>
      </c>
      <c r="F3109" t="s">
        <v>2301</v>
      </c>
      <c r="G3109">
        <v>-32.197866670000003</v>
      </c>
      <c r="H3109">
        <v>115.7547833</v>
      </c>
      <c r="I3109" t="s">
        <v>2335</v>
      </c>
      <c r="J3109" t="s">
        <v>2204</v>
      </c>
      <c r="K3109">
        <v>6</v>
      </c>
      <c r="L3109">
        <v>7</v>
      </c>
      <c r="N3109">
        <v>1</v>
      </c>
      <c r="O3109">
        <v>1.5633999999999999</v>
      </c>
      <c r="R3109">
        <v>2.1899999999999999E-2</v>
      </c>
    </row>
    <row r="3110" spans="1:18">
      <c r="A3110" t="s">
        <v>2083</v>
      </c>
      <c r="B3110" t="s">
        <v>2082</v>
      </c>
      <c r="D3110">
        <v>2021</v>
      </c>
      <c r="E3110" t="s">
        <v>2162</v>
      </c>
      <c r="F3110" t="s">
        <v>2301</v>
      </c>
      <c r="G3110">
        <v>-32.197866670000003</v>
      </c>
      <c r="H3110">
        <v>115.7547833</v>
      </c>
      <c r="I3110" t="s">
        <v>2335</v>
      </c>
      <c r="J3110" t="s">
        <v>2204</v>
      </c>
      <c r="K3110">
        <v>7</v>
      </c>
      <c r="L3110">
        <v>8</v>
      </c>
      <c r="N3110">
        <v>1</v>
      </c>
      <c r="O3110">
        <v>1.5784</v>
      </c>
      <c r="R3110">
        <v>3.0800000000000001E-2</v>
      </c>
    </row>
    <row r="3111" spans="1:18">
      <c r="A3111" t="s">
        <v>2083</v>
      </c>
      <c r="B3111" t="s">
        <v>2082</v>
      </c>
      <c r="D3111">
        <v>2021</v>
      </c>
      <c r="E3111" t="s">
        <v>2162</v>
      </c>
      <c r="F3111" t="s">
        <v>2301</v>
      </c>
      <c r="G3111">
        <v>-32.197866670000003</v>
      </c>
      <c r="H3111">
        <v>115.7547833</v>
      </c>
      <c r="I3111" t="s">
        <v>2335</v>
      </c>
      <c r="J3111" t="s">
        <v>2204</v>
      </c>
      <c r="K3111">
        <v>8</v>
      </c>
      <c r="L3111">
        <v>9</v>
      </c>
      <c r="N3111">
        <v>1</v>
      </c>
      <c r="O3111">
        <v>1.4771000000000001</v>
      </c>
      <c r="R3111">
        <v>3.9699999999999999E-2</v>
      </c>
    </row>
    <row r="3112" spans="1:18">
      <c r="A3112" t="s">
        <v>2083</v>
      </c>
      <c r="B3112" t="s">
        <v>2082</v>
      </c>
      <c r="D3112">
        <v>2021</v>
      </c>
      <c r="E3112" t="s">
        <v>2162</v>
      </c>
      <c r="F3112" t="s">
        <v>2301</v>
      </c>
      <c r="G3112">
        <v>-32.197866670000003</v>
      </c>
      <c r="H3112">
        <v>115.7547833</v>
      </c>
      <c r="I3112" t="s">
        <v>2335</v>
      </c>
      <c r="J3112" t="s">
        <v>2204</v>
      </c>
      <c r="K3112">
        <v>9</v>
      </c>
      <c r="L3112">
        <v>10</v>
      </c>
      <c r="N3112">
        <v>1</v>
      </c>
      <c r="O3112">
        <v>1.3193999999999999</v>
      </c>
      <c r="R3112">
        <v>2.18E-2</v>
      </c>
    </row>
    <row r="3113" spans="1:18">
      <c r="A3113" t="s">
        <v>2083</v>
      </c>
      <c r="B3113" t="s">
        <v>2082</v>
      </c>
      <c r="D3113">
        <v>2021</v>
      </c>
      <c r="E3113" t="s">
        <v>2162</v>
      </c>
      <c r="F3113" t="s">
        <v>2301</v>
      </c>
      <c r="G3113">
        <v>-32.197866670000003</v>
      </c>
      <c r="H3113">
        <v>115.7547833</v>
      </c>
      <c r="I3113" t="s">
        <v>2335</v>
      </c>
      <c r="J3113" t="s">
        <v>2204</v>
      </c>
      <c r="K3113">
        <v>10</v>
      </c>
      <c r="L3113">
        <v>11</v>
      </c>
      <c r="N3113">
        <v>1</v>
      </c>
      <c r="O3113">
        <v>1.3747</v>
      </c>
      <c r="R3113">
        <v>3.8999999999999998E-3</v>
      </c>
    </row>
    <row r="3114" spans="1:18">
      <c r="A3114" t="s">
        <v>2083</v>
      </c>
      <c r="B3114" t="s">
        <v>2082</v>
      </c>
      <c r="D3114">
        <v>2021</v>
      </c>
      <c r="E3114" t="s">
        <v>2162</v>
      </c>
      <c r="F3114" t="s">
        <v>2301</v>
      </c>
      <c r="G3114">
        <v>-32.197866670000003</v>
      </c>
      <c r="H3114">
        <v>115.7547833</v>
      </c>
      <c r="I3114" t="s">
        <v>2335</v>
      </c>
      <c r="J3114" t="s">
        <v>2204</v>
      </c>
      <c r="K3114">
        <v>11</v>
      </c>
      <c r="L3114">
        <v>12</v>
      </c>
      <c r="N3114">
        <v>1</v>
      </c>
      <c r="O3114">
        <v>1.3261000000000001</v>
      </c>
      <c r="R3114">
        <v>2.8500000000000001E-2</v>
      </c>
    </row>
    <row r="3115" spans="1:18">
      <c r="A3115" t="s">
        <v>2083</v>
      </c>
      <c r="B3115" t="s">
        <v>2082</v>
      </c>
      <c r="D3115">
        <v>2021</v>
      </c>
      <c r="E3115" t="s">
        <v>2162</v>
      </c>
      <c r="F3115" t="s">
        <v>2301</v>
      </c>
      <c r="G3115">
        <v>-32.197866670000003</v>
      </c>
      <c r="H3115">
        <v>115.7547833</v>
      </c>
      <c r="I3115" t="s">
        <v>2335</v>
      </c>
      <c r="J3115" t="s">
        <v>2204</v>
      </c>
      <c r="K3115">
        <v>12</v>
      </c>
      <c r="L3115">
        <v>13</v>
      </c>
      <c r="N3115">
        <v>1</v>
      </c>
      <c r="O3115">
        <v>1.3974</v>
      </c>
      <c r="R3115">
        <v>5.3100000000000001E-2</v>
      </c>
    </row>
    <row r="3116" spans="1:18">
      <c r="A3116" t="s">
        <v>2083</v>
      </c>
      <c r="B3116" t="s">
        <v>2082</v>
      </c>
      <c r="D3116">
        <v>2021</v>
      </c>
      <c r="E3116" t="s">
        <v>2162</v>
      </c>
      <c r="F3116" t="s">
        <v>2301</v>
      </c>
      <c r="G3116">
        <v>-32.197866670000003</v>
      </c>
      <c r="H3116">
        <v>115.7547833</v>
      </c>
      <c r="I3116" t="s">
        <v>2335</v>
      </c>
      <c r="J3116" t="s">
        <v>2204</v>
      </c>
      <c r="K3116">
        <v>13</v>
      </c>
      <c r="L3116">
        <v>14</v>
      </c>
      <c r="N3116">
        <v>1</v>
      </c>
      <c r="O3116">
        <v>1.3028</v>
      </c>
      <c r="R3116">
        <v>6.1199999999999997E-2</v>
      </c>
    </row>
    <row r="3117" spans="1:18">
      <c r="A3117" t="s">
        <v>2083</v>
      </c>
      <c r="B3117" t="s">
        <v>2082</v>
      </c>
      <c r="D3117">
        <v>2021</v>
      </c>
      <c r="E3117" t="s">
        <v>2162</v>
      </c>
      <c r="F3117" t="s">
        <v>2301</v>
      </c>
      <c r="G3117">
        <v>-32.197866670000003</v>
      </c>
      <c r="H3117">
        <v>115.7547833</v>
      </c>
      <c r="I3117" t="s">
        <v>2335</v>
      </c>
      <c r="J3117" t="s">
        <v>2204</v>
      </c>
      <c r="K3117">
        <v>14</v>
      </c>
      <c r="L3117">
        <v>15</v>
      </c>
      <c r="N3117">
        <v>1</v>
      </c>
      <c r="O3117">
        <v>1.4512</v>
      </c>
      <c r="R3117">
        <v>6.9199999999999998E-2</v>
      </c>
    </row>
    <row r="3118" spans="1:18">
      <c r="A3118" t="s">
        <v>2083</v>
      </c>
      <c r="B3118" t="s">
        <v>2082</v>
      </c>
      <c r="D3118">
        <v>2021</v>
      </c>
      <c r="E3118" t="s">
        <v>2162</v>
      </c>
      <c r="F3118" t="s">
        <v>2301</v>
      </c>
      <c r="G3118">
        <v>-32.197866670000003</v>
      </c>
      <c r="H3118">
        <v>115.7547833</v>
      </c>
      <c r="I3118" t="s">
        <v>2335</v>
      </c>
      <c r="J3118" t="s">
        <v>2204</v>
      </c>
      <c r="K3118">
        <v>15</v>
      </c>
      <c r="L3118">
        <v>16</v>
      </c>
      <c r="N3118">
        <v>1</v>
      </c>
      <c r="O3118">
        <v>1.4103000000000001</v>
      </c>
      <c r="R3118">
        <v>5.67E-2</v>
      </c>
    </row>
    <row r="3119" spans="1:18">
      <c r="A3119" t="s">
        <v>2083</v>
      </c>
      <c r="B3119" t="s">
        <v>2082</v>
      </c>
      <c r="D3119">
        <v>2021</v>
      </c>
      <c r="E3119" t="s">
        <v>2162</v>
      </c>
      <c r="F3119" t="s">
        <v>2301</v>
      </c>
      <c r="G3119">
        <v>-32.197866670000003</v>
      </c>
      <c r="H3119">
        <v>115.7547833</v>
      </c>
      <c r="I3119" t="s">
        <v>2335</v>
      </c>
      <c r="J3119" t="s">
        <v>2204</v>
      </c>
      <c r="K3119">
        <v>16</v>
      </c>
      <c r="L3119">
        <v>17</v>
      </c>
      <c r="N3119">
        <v>1</v>
      </c>
      <c r="O3119">
        <v>1.4856</v>
      </c>
      <c r="R3119">
        <v>4.4200000000000003E-2</v>
      </c>
    </row>
    <row r="3120" spans="1:18">
      <c r="A3120" t="s">
        <v>2083</v>
      </c>
      <c r="B3120" t="s">
        <v>2082</v>
      </c>
      <c r="D3120">
        <v>2021</v>
      </c>
      <c r="E3120" t="s">
        <v>2162</v>
      </c>
      <c r="F3120" t="s">
        <v>2301</v>
      </c>
      <c r="G3120">
        <v>-32.197866670000003</v>
      </c>
      <c r="H3120">
        <v>115.7547833</v>
      </c>
      <c r="I3120" t="s">
        <v>2335</v>
      </c>
      <c r="J3120" t="s">
        <v>2204</v>
      </c>
      <c r="K3120">
        <v>17</v>
      </c>
      <c r="L3120">
        <v>18</v>
      </c>
      <c r="N3120">
        <v>1</v>
      </c>
      <c r="O3120">
        <v>1.4319999999999999</v>
      </c>
      <c r="R3120">
        <v>0.1002</v>
      </c>
    </row>
    <row r="3121" spans="1:18">
      <c r="A3121" t="s">
        <v>2083</v>
      </c>
      <c r="B3121" t="s">
        <v>2082</v>
      </c>
      <c r="D3121">
        <v>2021</v>
      </c>
      <c r="E3121" t="s">
        <v>2162</v>
      </c>
      <c r="F3121" t="s">
        <v>2301</v>
      </c>
      <c r="G3121">
        <v>-32.197866670000003</v>
      </c>
      <c r="H3121">
        <v>115.7547833</v>
      </c>
      <c r="I3121" t="s">
        <v>2335</v>
      </c>
      <c r="J3121" t="s">
        <v>2204</v>
      </c>
      <c r="K3121">
        <v>18</v>
      </c>
      <c r="L3121">
        <v>19</v>
      </c>
      <c r="N3121">
        <v>1</v>
      </c>
      <c r="O3121">
        <v>1.2982</v>
      </c>
      <c r="R3121">
        <v>0.15609999999999999</v>
      </c>
    </row>
    <row r="3122" spans="1:18">
      <c r="A3122" t="s">
        <v>2083</v>
      </c>
      <c r="B3122" t="s">
        <v>2082</v>
      </c>
      <c r="D3122">
        <v>2021</v>
      </c>
      <c r="E3122" t="s">
        <v>2162</v>
      </c>
      <c r="F3122" t="s">
        <v>2301</v>
      </c>
      <c r="G3122">
        <v>-32.197866670000003</v>
      </c>
      <c r="H3122">
        <v>115.7547833</v>
      </c>
      <c r="I3122" t="s">
        <v>2335</v>
      </c>
      <c r="J3122" t="s">
        <v>2204</v>
      </c>
      <c r="K3122">
        <v>19</v>
      </c>
      <c r="L3122">
        <v>20</v>
      </c>
      <c r="N3122">
        <v>1</v>
      </c>
      <c r="O3122">
        <v>1.5385</v>
      </c>
      <c r="R3122">
        <v>0.19980000000000001</v>
      </c>
    </row>
    <row r="3123" spans="1:18">
      <c r="A3123" t="s">
        <v>2083</v>
      </c>
      <c r="B3123" t="s">
        <v>2082</v>
      </c>
      <c r="D3123">
        <v>2021</v>
      </c>
      <c r="E3123" t="s">
        <v>2162</v>
      </c>
      <c r="F3123" t="s">
        <v>2301</v>
      </c>
      <c r="G3123">
        <v>-32.197866670000003</v>
      </c>
      <c r="H3123">
        <v>115.7547833</v>
      </c>
      <c r="I3123" t="s">
        <v>2335</v>
      </c>
      <c r="J3123" t="s">
        <v>2204</v>
      </c>
      <c r="K3123">
        <v>20</v>
      </c>
      <c r="L3123">
        <v>21</v>
      </c>
      <c r="N3123">
        <v>1</v>
      </c>
      <c r="O3123">
        <v>1.3878999999999999</v>
      </c>
      <c r="R3123">
        <v>0.24349999999999999</v>
      </c>
    </row>
    <row r="3124" spans="1:18">
      <c r="A3124" t="s">
        <v>2083</v>
      </c>
      <c r="B3124" t="s">
        <v>2082</v>
      </c>
      <c r="D3124">
        <v>2021</v>
      </c>
      <c r="E3124" t="s">
        <v>2162</v>
      </c>
      <c r="F3124" t="s">
        <v>2301</v>
      </c>
      <c r="G3124">
        <v>-32.197866670000003</v>
      </c>
      <c r="H3124">
        <v>115.7547833</v>
      </c>
      <c r="I3124" t="s">
        <v>2335</v>
      </c>
      <c r="J3124" t="s">
        <v>2204</v>
      </c>
      <c r="K3124">
        <v>21</v>
      </c>
      <c r="L3124">
        <v>22</v>
      </c>
      <c r="N3124">
        <v>1</v>
      </c>
      <c r="O3124">
        <v>1.3237000000000001</v>
      </c>
      <c r="R3124">
        <v>0.28399999999999997</v>
      </c>
    </row>
    <row r="3125" spans="1:18">
      <c r="A3125" t="s">
        <v>2083</v>
      </c>
      <c r="B3125" t="s">
        <v>2082</v>
      </c>
      <c r="D3125">
        <v>2021</v>
      </c>
      <c r="E3125" t="s">
        <v>2162</v>
      </c>
      <c r="F3125" t="s">
        <v>2301</v>
      </c>
      <c r="G3125">
        <v>-32.197866670000003</v>
      </c>
      <c r="H3125">
        <v>115.7547833</v>
      </c>
      <c r="I3125" t="s">
        <v>2335</v>
      </c>
      <c r="J3125" t="s">
        <v>2204</v>
      </c>
      <c r="K3125">
        <v>22</v>
      </c>
      <c r="L3125">
        <v>23</v>
      </c>
      <c r="N3125">
        <v>1</v>
      </c>
      <c r="O3125">
        <v>1.347</v>
      </c>
      <c r="R3125">
        <v>0.3246</v>
      </c>
    </row>
    <row r="3126" spans="1:18">
      <c r="A3126" t="s">
        <v>2083</v>
      </c>
      <c r="B3126" t="s">
        <v>2082</v>
      </c>
      <c r="D3126">
        <v>2021</v>
      </c>
      <c r="E3126" t="s">
        <v>2162</v>
      </c>
      <c r="F3126" t="s">
        <v>2301</v>
      </c>
      <c r="G3126">
        <v>-32.197866670000003</v>
      </c>
      <c r="H3126">
        <v>115.7547833</v>
      </c>
      <c r="I3126" t="s">
        <v>2335</v>
      </c>
      <c r="J3126" t="s">
        <v>2204</v>
      </c>
      <c r="K3126">
        <v>23</v>
      </c>
      <c r="L3126">
        <v>24</v>
      </c>
      <c r="N3126">
        <v>1</v>
      </c>
      <c r="O3126">
        <v>1.42</v>
      </c>
      <c r="R3126">
        <v>0.40239999999999998</v>
      </c>
    </row>
    <row r="3127" spans="1:18">
      <c r="A3127" t="s">
        <v>2083</v>
      </c>
      <c r="B3127" t="s">
        <v>2082</v>
      </c>
      <c r="D3127">
        <v>2021</v>
      </c>
      <c r="E3127" t="s">
        <v>2162</v>
      </c>
      <c r="F3127" t="s">
        <v>2301</v>
      </c>
      <c r="G3127">
        <v>-32.197866670000003</v>
      </c>
      <c r="H3127">
        <v>115.7547833</v>
      </c>
      <c r="I3127" t="s">
        <v>2335</v>
      </c>
      <c r="J3127" t="s">
        <v>2204</v>
      </c>
      <c r="K3127">
        <v>24</v>
      </c>
      <c r="L3127">
        <v>25</v>
      </c>
      <c r="N3127">
        <v>1</v>
      </c>
      <c r="O3127">
        <v>1.2678</v>
      </c>
      <c r="R3127">
        <v>0.48020000000000002</v>
      </c>
    </row>
    <row r="3128" spans="1:18">
      <c r="A3128" t="s">
        <v>2083</v>
      </c>
      <c r="B3128" t="s">
        <v>2082</v>
      </c>
      <c r="D3128">
        <v>2021</v>
      </c>
      <c r="E3128" t="s">
        <v>2162</v>
      </c>
      <c r="F3128" t="s">
        <v>2301</v>
      </c>
      <c r="G3128">
        <v>-32.197866670000003</v>
      </c>
      <c r="H3128">
        <v>115.7547833</v>
      </c>
      <c r="I3128" t="s">
        <v>2335</v>
      </c>
      <c r="J3128" t="s">
        <v>2204</v>
      </c>
      <c r="K3128">
        <v>25</v>
      </c>
      <c r="L3128">
        <v>26</v>
      </c>
      <c r="N3128">
        <v>1</v>
      </c>
      <c r="O3128">
        <v>1.3387</v>
      </c>
      <c r="R3128">
        <v>0.60870000000000002</v>
      </c>
    </row>
    <row r="3129" spans="1:18">
      <c r="A3129" t="s">
        <v>2083</v>
      </c>
      <c r="B3129" t="s">
        <v>2082</v>
      </c>
      <c r="D3129">
        <v>2021</v>
      </c>
      <c r="E3129" t="s">
        <v>2162</v>
      </c>
      <c r="F3129" t="s">
        <v>2301</v>
      </c>
      <c r="G3129">
        <v>-32.197866670000003</v>
      </c>
      <c r="H3129">
        <v>115.7547833</v>
      </c>
      <c r="I3129" t="s">
        <v>2335</v>
      </c>
      <c r="J3129" t="s">
        <v>2204</v>
      </c>
      <c r="K3129">
        <v>26</v>
      </c>
      <c r="L3129">
        <v>27</v>
      </c>
      <c r="N3129">
        <v>1</v>
      </c>
      <c r="O3129">
        <v>1.3593999999999999</v>
      </c>
      <c r="R3129">
        <v>0.73719999999999997</v>
      </c>
    </row>
    <row r="3130" spans="1:18">
      <c r="A3130" t="s">
        <v>2083</v>
      </c>
      <c r="B3130" t="s">
        <v>2082</v>
      </c>
      <c r="D3130">
        <v>2021</v>
      </c>
      <c r="E3130" t="s">
        <v>2162</v>
      </c>
      <c r="F3130" t="s">
        <v>2301</v>
      </c>
      <c r="G3130">
        <v>-32.197866670000003</v>
      </c>
      <c r="H3130">
        <v>115.7547833</v>
      </c>
      <c r="I3130" t="s">
        <v>2335</v>
      </c>
      <c r="J3130" t="s">
        <v>2204</v>
      </c>
      <c r="K3130">
        <v>27</v>
      </c>
      <c r="L3130">
        <v>28</v>
      </c>
      <c r="N3130">
        <v>1</v>
      </c>
      <c r="O3130">
        <v>1.026</v>
      </c>
      <c r="R3130">
        <v>0.74009999999999998</v>
      </c>
    </row>
    <row r="3131" spans="1:18">
      <c r="A3131" t="s">
        <v>2083</v>
      </c>
      <c r="B3131" t="s">
        <v>2082</v>
      </c>
      <c r="D3131">
        <v>2021</v>
      </c>
      <c r="E3131" t="s">
        <v>2162</v>
      </c>
      <c r="F3131" t="s">
        <v>2301</v>
      </c>
      <c r="G3131">
        <v>-32.197866670000003</v>
      </c>
      <c r="H3131">
        <v>115.7547833</v>
      </c>
      <c r="I3131" t="s">
        <v>2335</v>
      </c>
      <c r="J3131" t="s">
        <v>2204</v>
      </c>
      <c r="K3131">
        <v>28</v>
      </c>
      <c r="L3131">
        <v>29</v>
      </c>
      <c r="N3131">
        <v>1</v>
      </c>
      <c r="O3131">
        <v>1.1232</v>
      </c>
      <c r="R3131">
        <v>0.74299999999999999</v>
      </c>
    </row>
    <row r="3132" spans="1:18">
      <c r="A3132" t="s">
        <v>2083</v>
      </c>
      <c r="B3132" t="s">
        <v>2082</v>
      </c>
      <c r="D3132">
        <v>2021</v>
      </c>
      <c r="E3132" t="s">
        <v>2162</v>
      </c>
      <c r="F3132" t="s">
        <v>2301</v>
      </c>
      <c r="G3132">
        <v>-32.197866670000003</v>
      </c>
      <c r="H3132">
        <v>115.7547833</v>
      </c>
      <c r="I3132" t="s">
        <v>2335</v>
      </c>
      <c r="J3132" t="s">
        <v>2204</v>
      </c>
      <c r="K3132">
        <v>29</v>
      </c>
      <c r="L3132">
        <v>30</v>
      </c>
      <c r="N3132">
        <v>1</v>
      </c>
      <c r="O3132">
        <v>1.1074999999999999</v>
      </c>
      <c r="R3132">
        <v>0.69840000000000002</v>
      </c>
    </row>
    <row r="3133" spans="1:18">
      <c r="A3133" t="s">
        <v>2083</v>
      </c>
      <c r="B3133" t="s">
        <v>2082</v>
      </c>
      <c r="D3133">
        <v>2021</v>
      </c>
      <c r="E3133" t="s">
        <v>2162</v>
      </c>
      <c r="F3133" t="s">
        <v>2301</v>
      </c>
      <c r="G3133">
        <v>-32.197866670000003</v>
      </c>
      <c r="H3133">
        <v>115.7547833</v>
      </c>
      <c r="I3133" t="s">
        <v>2335</v>
      </c>
      <c r="J3133" t="s">
        <v>2204</v>
      </c>
      <c r="K3133">
        <v>30</v>
      </c>
      <c r="L3133">
        <v>31</v>
      </c>
      <c r="N3133">
        <v>1</v>
      </c>
      <c r="O3133">
        <v>1.1246</v>
      </c>
      <c r="R3133">
        <v>0.65380000000000005</v>
      </c>
    </row>
    <row r="3134" spans="1:18">
      <c r="A3134" t="s">
        <v>2083</v>
      </c>
      <c r="B3134" t="s">
        <v>2082</v>
      </c>
      <c r="D3134">
        <v>2021</v>
      </c>
      <c r="E3134" t="s">
        <v>2162</v>
      </c>
      <c r="F3134" t="s">
        <v>2301</v>
      </c>
      <c r="G3134">
        <v>-32.197866670000003</v>
      </c>
      <c r="H3134">
        <v>115.7547833</v>
      </c>
      <c r="I3134" t="s">
        <v>2335</v>
      </c>
      <c r="J3134" t="s">
        <v>2204</v>
      </c>
      <c r="K3134">
        <v>31</v>
      </c>
      <c r="L3134">
        <v>32</v>
      </c>
      <c r="N3134">
        <v>1</v>
      </c>
      <c r="O3134">
        <v>1.2417</v>
      </c>
      <c r="R3134">
        <v>0.5484</v>
      </c>
    </row>
    <row r="3135" spans="1:18">
      <c r="A3135" t="s">
        <v>2083</v>
      </c>
      <c r="B3135" t="s">
        <v>2082</v>
      </c>
      <c r="D3135">
        <v>2021</v>
      </c>
      <c r="E3135" t="s">
        <v>2162</v>
      </c>
      <c r="F3135" t="s">
        <v>2301</v>
      </c>
      <c r="G3135">
        <v>-32.197866670000003</v>
      </c>
      <c r="H3135">
        <v>115.7547833</v>
      </c>
      <c r="I3135" t="s">
        <v>2335</v>
      </c>
      <c r="J3135" t="s">
        <v>2204</v>
      </c>
      <c r="K3135">
        <v>32</v>
      </c>
      <c r="L3135">
        <v>33</v>
      </c>
      <c r="N3135">
        <v>1</v>
      </c>
      <c r="O3135">
        <v>1.2279</v>
      </c>
      <c r="R3135">
        <v>0.443</v>
      </c>
    </row>
    <row r="3136" spans="1:18">
      <c r="A3136" t="s">
        <v>2083</v>
      </c>
      <c r="B3136" t="s">
        <v>2082</v>
      </c>
      <c r="D3136">
        <v>2021</v>
      </c>
      <c r="E3136" t="s">
        <v>2162</v>
      </c>
      <c r="F3136" t="s">
        <v>2301</v>
      </c>
      <c r="G3136">
        <v>-32.197866670000003</v>
      </c>
      <c r="H3136">
        <v>115.7547833</v>
      </c>
      <c r="I3136" t="s">
        <v>2335</v>
      </c>
      <c r="J3136" t="s">
        <v>2204</v>
      </c>
      <c r="K3136">
        <v>33</v>
      </c>
      <c r="L3136">
        <v>34</v>
      </c>
      <c r="N3136">
        <v>1</v>
      </c>
      <c r="O3136">
        <v>1.1661999999999999</v>
      </c>
      <c r="R3136">
        <v>0.55600000000000005</v>
      </c>
    </row>
    <row r="3137" spans="1:18">
      <c r="A3137" t="s">
        <v>2083</v>
      </c>
      <c r="B3137" t="s">
        <v>2082</v>
      </c>
      <c r="D3137">
        <v>2021</v>
      </c>
      <c r="E3137" t="s">
        <v>2162</v>
      </c>
      <c r="F3137" t="s">
        <v>2301</v>
      </c>
      <c r="G3137">
        <v>-32.197866670000003</v>
      </c>
      <c r="H3137">
        <v>115.7547833</v>
      </c>
      <c r="I3137" t="s">
        <v>2335</v>
      </c>
      <c r="J3137" t="s">
        <v>2204</v>
      </c>
      <c r="K3137">
        <v>34</v>
      </c>
      <c r="L3137">
        <v>35</v>
      </c>
      <c r="N3137">
        <v>1</v>
      </c>
      <c r="O3137">
        <v>1.1107</v>
      </c>
      <c r="R3137">
        <v>0.66890000000000005</v>
      </c>
    </row>
    <row r="3138" spans="1:18">
      <c r="A3138" t="s">
        <v>2083</v>
      </c>
      <c r="B3138" t="s">
        <v>2082</v>
      </c>
      <c r="D3138">
        <v>2021</v>
      </c>
      <c r="E3138" t="s">
        <v>2162</v>
      </c>
      <c r="F3138" t="s">
        <v>2301</v>
      </c>
      <c r="G3138">
        <v>-32.197866670000003</v>
      </c>
      <c r="H3138">
        <v>115.7547833</v>
      </c>
      <c r="I3138" t="s">
        <v>2335</v>
      </c>
      <c r="J3138" t="s">
        <v>2204</v>
      </c>
      <c r="K3138">
        <v>35</v>
      </c>
      <c r="L3138">
        <v>36</v>
      </c>
      <c r="N3138">
        <v>1</v>
      </c>
      <c r="O3138">
        <v>1.1593</v>
      </c>
      <c r="R3138">
        <v>0.51139999999999997</v>
      </c>
    </row>
    <row r="3139" spans="1:18">
      <c r="A3139" t="s">
        <v>2083</v>
      </c>
      <c r="B3139" t="s">
        <v>2082</v>
      </c>
      <c r="D3139">
        <v>2021</v>
      </c>
      <c r="E3139" t="s">
        <v>2162</v>
      </c>
      <c r="F3139" t="s">
        <v>2301</v>
      </c>
      <c r="G3139">
        <v>-32.197866670000003</v>
      </c>
      <c r="H3139">
        <v>115.7547833</v>
      </c>
      <c r="I3139" t="s">
        <v>2335</v>
      </c>
      <c r="J3139" t="s">
        <v>2204</v>
      </c>
      <c r="K3139">
        <v>36</v>
      </c>
      <c r="L3139">
        <v>37</v>
      </c>
      <c r="N3139">
        <v>1</v>
      </c>
      <c r="O3139">
        <v>1.1133999999999999</v>
      </c>
      <c r="R3139">
        <v>0.3538</v>
      </c>
    </row>
    <row r="3140" spans="1:18">
      <c r="A3140" t="s">
        <v>2083</v>
      </c>
      <c r="B3140" t="s">
        <v>2082</v>
      </c>
      <c r="D3140">
        <v>2021</v>
      </c>
      <c r="E3140" t="s">
        <v>2162</v>
      </c>
      <c r="F3140" t="s">
        <v>2301</v>
      </c>
      <c r="G3140">
        <v>-32.197866670000003</v>
      </c>
      <c r="H3140">
        <v>115.7547833</v>
      </c>
      <c r="I3140" t="s">
        <v>2335</v>
      </c>
      <c r="J3140" t="s">
        <v>2204</v>
      </c>
      <c r="K3140">
        <v>37</v>
      </c>
      <c r="L3140">
        <v>38</v>
      </c>
      <c r="N3140">
        <v>1</v>
      </c>
      <c r="O3140">
        <v>1.2245999999999999</v>
      </c>
      <c r="R3140">
        <v>0.38840000000000002</v>
      </c>
    </row>
    <row r="3141" spans="1:18">
      <c r="A3141" t="s">
        <v>2083</v>
      </c>
      <c r="B3141" t="s">
        <v>2082</v>
      </c>
      <c r="D3141">
        <v>2021</v>
      </c>
      <c r="E3141" t="s">
        <v>2162</v>
      </c>
      <c r="F3141" t="s">
        <v>2301</v>
      </c>
      <c r="G3141">
        <v>-32.197866670000003</v>
      </c>
      <c r="H3141">
        <v>115.7547833</v>
      </c>
      <c r="I3141" t="s">
        <v>2335</v>
      </c>
      <c r="J3141" t="s">
        <v>2204</v>
      </c>
      <c r="K3141">
        <v>38</v>
      </c>
      <c r="L3141">
        <v>39</v>
      </c>
      <c r="N3141">
        <v>1</v>
      </c>
      <c r="O3141">
        <v>1.3673999999999999</v>
      </c>
      <c r="R3141">
        <v>0.42299999999999999</v>
      </c>
    </row>
    <row r="3142" spans="1:18">
      <c r="A3142" t="s">
        <v>2083</v>
      </c>
      <c r="B3142" t="s">
        <v>2082</v>
      </c>
      <c r="D3142">
        <v>2021</v>
      </c>
      <c r="E3142" t="s">
        <v>2162</v>
      </c>
      <c r="F3142" t="s">
        <v>2301</v>
      </c>
      <c r="G3142">
        <v>-32.197866670000003</v>
      </c>
      <c r="H3142">
        <v>115.7547833</v>
      </c>
      <c r="I3142" t="s">
        <v>2335</v>
      </c>
      <c r="J3142" t="s">
        <v>2204</v>
      </c>
      <c r="K3142">
        <v>39</v>
      </c>
      <c r="L3142">
        <v>40</v>
      </c>
      <c r="N3142">
        <v>1</v>
      </c>
      <c r="O3142">
        <v>1.1968000000000001</v>
      </c>
      <c r="R3142">
        <v>0.78810000000000002</v>
      </c>
    </row>
    <row r="3143" spans="1:18">
      <c r="A3143" t="s">
        <v>2083</v>
      </c>
      <c r="B3143" t="s">
        <v>2082</v>
      </c>
      <c r="D3143">
        <v>2021</v>
      </c>
      <c r="E3143" t="s">
        <v>2162</v>
      </c>
      <c r="F3143" t="s">
        <v>2301</v>
      </c>
      <c r="G3143">
        <v>-32.197866670000003</v>
      </c>
      <c r="H3143">
        <v>115.7547833</v>
      </c>
      <c r="I3143" t="s">
        <v>2335</v>
      </c>
      <c r="J3143" t="s">
        <v>2204</v>
      </c>
      <c r="K3143">
        <v>40</v>
      </c>
      <c r="L3143">
        <v>41</v>
      </c>
      <c r="N3143">
        <v>1</v>
      </c>
      <c r="O3143">
        <v>1.3143</v>
      </c>
      <c r="R3143">
        <v>1.1532</v>
      </c>
    </row>
    <row r="3144" spans="1:18">
      <c r="A3144" t="s">
        <v>2083</v>
      </c>
      <c r="B3144" t="s">
        <v>2082</v>
      </c>
      <c r="D3144">
        <v>2021</v>
      </c>
      <c r="E3144" t="s">
        <v>2162</v>
      </c>
      <c r="F3144" t="s">
        <v>2301</v>
      </c>
      <c r="G3144">
        <v>-32.197866670000003</v>
      </c>
      <c r="H3144">
        <v>115.7547833</v>
      </c>
      <c r="I3144" t="s">
        <v>2335</v>
      </c>
      <c r="J3144" t="s">
        <v>2204</v>
      </c>
      <c r="K3144">
        <v>41</v>
      </c>
      <c r="L3144">
        <v>42</v>
      </c>
      <c r="N3144">
        <v>1</v>
      </c>
      <c r="O3144">
        <v>1.5317000000000001</v>
      </c>
      <c r="R3144">
        <v>0.89180000000000004</v>
      </c>
    </row>
    <row r="3145" spans="1:18">
      <c r="A3145" t="s">
        <v>2083</v>
      </c>
      <c r="B3145" t="s">
        <v>2082</v>
      </c>
      <c r="D3145">
        <v>2021</v>
      </c>
      <c r="E3145" t="s">
        <v>2162</v>
      </c>
      <c r="F3145" t="s">
        <v>2301</v>
      </c>
      <c r="G3145">
        <v>-32.197866670000003</v>
      </c>
      <c r="H3145">
        <v>115.7547833</v>
      </c>
      <c r="I3145" t="s">
        <v>2335</v>
      </c>
      <c r="J3145" t="s">
        <v>2204</v>
      </c>
      <c r="K3145">
        <v>42</v>
      </c>
      <c r="L3145">
        <v>43</v>
      </c>
      <c r="N3145">
        <v>1</v>
      </c>
      <c r="O3145">
        <v>1.4732000000000001</v>
      </c>
      <c r="R3145">
        <v>0.63039999999999996</v>
      </c>
    </row>
    <row r="3146" spans="1:18">
      <c r="A3146" t="s">
        <v>2083</v>
      </c>
      <c r="B3146" t="s">
        <v>2082</v>
      </c>
      <c r="D3146">
        <v>2021</v>
      </c>
      <c r="E3146" t="s">
        <v>2162</v>
      </c>
      <c r="F3146" t="s">
        <v>2301</v>
      </c>
      <c r="G3146">
        <v>-32.197866670000003</v>
      </c>
      <c r="H3146">
        <v>115.7547833</v>
      </c>
      <c r="I3146" t="s">
        <v>2335</v>
      </c>
      <c r="J3146" t="s">
        <v>2204</v>
      </c>
      <c r="K3146">
        <v>43</v>
      </c>
      <c r="L3146">
        <v>44</v>
      </c>
      <c r="N3146">
        <v>1</v>
      </c>
      <c r="O3146">
        <v>1.4983</v>
      </c>
    </row>
    <row r="3147" spans="1:18">
      <c r="A3147" t="s">
        <v>2083</v>
      </c>
      <c r="B3147" t="s">
        <v>2082</v>
      </c>
      <c r="D3147">
        <v>2021</v>
      </c>
      <c r="E3147" t="s">
        <v>2162</v>
      </c>
      <c r="F3147" t="s">
        <v>2301</v>
      </c>
      <c r="G3147">
        <v>-32.197866670000003</v>
      </c>
      <c r="H3147">
        <v>115.7547833</v>
      </c>
      <c r="I3147" t="s">
        <v>2335</v>
      </c>
      <c r="J3147" t="s">
        <v>2204</v>
      </c>
      <c r="K3147">
        <v>44</v>
      </c>
      <c r="L3147">
        <v>45</v>
      </c>
      <c r="N3147">
        <v>1</v>
      </c>
      <c r="O3147">
        <v>1.5168999999999999</v>
      </c>
    </row>
    <row r="3148" spans="1:18">
      <c r="A3148" t="s">
        <v>2083</v>
      </c>
      <c r="B3148" t="s">
        <v>2082</v>
      </c>
      <c r="D3148">
        <v>2021</v>
      </c>
      <c r="E3148" t="s">
        <v>2162</v>
      </c>
      <c r="F3148" t="s">
        <v>2301</v>
      </c>
      <c r="G3148">
        <v>-32.197866670000003</v>
      </c>
      <c r="H3148">
        <v>115.7547833</v>
      </c>
      <c r="I3148" t="s">
        <v>2335</v>
      </c>
      <c r="J3148" t="s">
        <v>2204</v>
      </c>
      <c r="K3148">
        <v>45</v>
      </c>
      <c r="L3148">
        <v>46</v>
      </c>
      <c r="N3148">
        <v>1</v>
      </c>
      <c r="O3148">
        <v>1.4319</v>
      </c>
    </row>
    <row r="3149" spans="1:18">
      <c r="A3149" t="s">
        <v>2083</v>
      </c>
      <c r="B3149" t="s">
        <v>2082</v>
      </c>
      <c r="D3149">
        <v>2021</v>
      </c>
      <c r="E3149" t="s">
        <v>2162</v>
      </c>
      <c r="F3149" t="s">
        <v>2301</v>
      </c>
      <c r="G3149">
        <v>-32.197866670000003</v>
      </c>
      <c r="H3149">
        <v>115.7547833</v>
      </c>
      <c r="I3149" t="s">
        <v>2335</v>
      </c>
      <c r="J3149" t="s">
        <v>2204</v>
      </c>
      <c r="K3149">
        <v>46</v>
      </c>
      <c r="L3149">
        <v>47</v>
      </c>
      <c r="N3149">
        <v>1</v>
      </c>
      <c r="O3149">
        <v>1.4658</v>
      </c>
    </row>
    <row r="3150" spans="1:18">
      <c r="A3150" t="s">
        <v>2083</v>
      </c>
      <c r="B3150" t="s">
        <v>2082</v>
      </c>
      <c r="D3150">
        <v>2021</v>
      </c>
      <c r="E3150" t="s">
        <v>2162</v>
      </c>
      <c r="F3150" t="s">
        <v>2301</v>
      </c>
      <c r="G3150">
        <v>-32.168333333333301</v>
      </c>
      <c r="H3150">
        <v>115.754266666666</v>
      </c>
      <c r="I3150" t="s">
        <v>2335</v>
      </c>
      <c r="J3150">
        <v>82</v>
      </c>
      <c r="K3150">
        <v>0</v>
      </c>
      <c r="L3150">
        <v>2</v>
      </c>
      <c r="N3150">
        <v>2</v>
      </c>
      <c r="O3150">
        <v>1.7159</v>
      </c>
      <c r="R3150">
        <v>0.30149999999999999</v>
      </c>
    </row>
    <row r="3151" spans="1:18">
      <c r="A3151" t="s">
        <v>2083</v>
      </c>
      <c r="B3151" t="s">
        <v>2082</v>
      </c>
      <c r="D3151">
        <v>2021</v>
      </c>
      <c r="E3151" t="s">
        <v>2162</v>
      </c>
      <c r="F3151" t="s">
        <v>2301</v>
      </c>
      <c r="G3151">
        <v>-32.168333333333301</v>
      </c>
      <c r="H3151">
        <v>115.754266666666</v>
      </c>
      <c r="I3151" t="s">
        <v>2335</v>
      </c>
      <c r="J3151">
        <v>82</v>
      </c>
      <c r="K3151">
        <v>2</v>
      </c>
      <c r="L3151">
        <v>7</v>
      </c>
      <c r="N3151">
        <v>5</v>
      </c>
      <c r="O3151">
        <v>1.5561</v>
      </c>
      <c r="R3151">
        <v>0.23080000000000001</v>
      </c>
    </row>
    <row r="3152" spans="1:18">
      <c r="A3152" t="s">
        <v>2083</v>
      </c>
      <c r="B3152" t="s">
        <v>2082</v>
      </c>
      <c r="D3152">
        <v>2021</v>
      </c>
      <c r="E3152" t="s">
        <v>2162</v>
      </c>
      <c r="F3152" t="s">
        <v>2301</v>
      </c>
      <c r="G3152">
        <v>-32.168333333333301</v>
      </c>
      <c r="H3152">
        <v>115.754266666666</v>
      </c>
      <c r="I3152" t="s">
        <v>2335</v>
      </c>
      <c r="J3152">
        <v>82</v>
      </c>
      <c r="K3152">
        <v>7</v>
      </c>
      <c r="L3152">
        <v>12</v>
      </c>
      <c r="N3152">
        <v>5</v>
      </c>
      <c r="O3152">
        <v>1.5891999999999999</v>
      </c>
      <c r="R3152">
        <v>0.23130000000000001</v>
      </c>
    </row>
    <row r="3153" spans="1:18">
      <c r="A3153" t="s">
        <v>2083</v>
      </c>
      <c r="B3153" t="s">
        <v>2082</v>
      </c>
      <c r="D3153">
        <v>2021</v>
      </c>
      <c r="E3153" t="s">
        <v>2162</v>
      </c>
      <c r="F3153" t="s">
        <v>2301</v>
      </c>
      <c r="G3153">
        <v>-32.168333333333301</v>
      </c>
      <c r="H3153">
        <v>115.754266666666</v>
      </c>
      <c r="I3153" t="s">
        <v>2335</v>
      </c>
      <c r="J3153">
        <v>82</v>
      </c>
      <c r="K3153">
        <v>12</v>
      </c>
      <c r="L3153">
        <v>17</v>
      </c>
      <c r="N3153">
        <v>5</v>
      </c>
      <c r="O3153">
        <v>1.5845</v>
      </c>
      <c r="R3153">
        <v>0.24790000000000001</v>
      </c>
    </row>
    <row r="3154" spans="1:18">
      <c r="A3154" t="s">
        <v>2083</v>
      </c>
      <c r="B3154" t="s">
        <v>2082</v>
      </c>
      <c r="D3154">
        <v>2021</v>
      </c>
      <c r="E3154" t="s">
        <v>2162</v>
      </c>
      <c r="F3154" t="s">
        <v>2301</v>
      </c>
      <c r="G3154">
        <v>-32.168333333333301</v>
      </c>
      <c r="H3154">
        <v>115.754266666666</v>
      </c>
      <c r="I3154" t="s">
        <v>2335</v>
      </c>
      <c r="J3154">
        <v>82</v>
      </c>
      <c r="K3154">
        <v>17</v>
      </c>
      <c r="L3154">
        <v>22</v>
      </c>
      <c r="N3154">
        <v>5</v>
      </c>
      <c r="O3154">
        <v>1.5718000000000001</v>
      </c>
      <c r="R3154">
        <v>0.2407</v>
      </c>
    </row>
    <row r="3155" spans="1:18">
      <c r="A3155" t="s">
        <v>2083</v>
      </c>
      <c r="B3155" t="s">
        <v>2082</v>
      </c>
      <c r="D3155">
        <v>2021</v>
      </c>
      <c r="E3155" t="s">
        <v>2162</v>
      </c>
      <c r="F3155" t="s">
        <v>2301</v>
      </c>
      <c r="G3155">
        <v>-32.168333333333301</v>
      </c>
      <c r="H3155">
        <v>115.754266666666</v>
      </c>
      <c r="I3155" t="s">
        <v>2335</v>
      </c>
      <c r="J3155">
        <v>82</v>
      </c>
      <c r="K3155">
        <v>22</v>
      </c>
      <c r="L3155">
        <v>27</v>
      </c>
      <c r="N3155">
        <v>5</v>
      </c>
      <c r="O3155">
        <v>1.6193</v>
      </c>
      <c r="R3155">
        <v>0.21879999999999999</v>
      </c>
    </row>
    <row r="3156" spans="1:18">
      <c r="A3156" t="s">
        <v>2083</v>
      </c>
      <c r="B3156" t="s">
        <v>2082</v>
      </c>
      <c r="D3156">
        <v>2021</v>
      </c>
      <c r="E3156" t="s">
        <v>2162</v>
      </c>
      <c r="F3156" t="s">
        <v>2301</v>
      </c>
      <c r="G3156">
        <v>-32.168333333333301</v>
      </c>
      <c r="H3156">
        <v>115.754266666666</v>
      </c>
      <c r="I3156" t="s">
        <v>2335</v>
      </c>
      <c r="J3156">
        <v>82</v>
      </c>
      <c r="K3156">
        <v>27</v>
      </c>
      <c r="L3156">
        <v>32</v>
      </c>
      <c r="N3156">
        <v>5</v>
      </c>
      <c r="O3156">
        <v>1.6266</v>
      </c>
      <c r="R3156">
        <v>0.22470000000000001</v>
      </c>
    </row>
    <row r="3157" spans="1:18">
      <c r="A3157" t="s">
        <v>2083</v>
      </c>
      <c r="B3157" t="s">
        <v>2082</v>
      </c>
      <c r="D3157">
        <v>2021</v>
      </c>
      <c r="E3157" t="s">
        <v>2162</v>
      </c>
      <c r="F3157" t="s">
        <v>2301</v>
      </c>
      <c r="G3157">
        <v>-32.168333333333301</v>
      </c>
      <c r="H3157">
        <v>115.754266666666</v>
      </c>
      <c r="I3157" t="s">
        <v>2335</v>
      </c>
      <c r="J3157">
        <v>82</v>
      </c>
      <c r="K3157">
        <v>32</v>
      </c>
      <c r="L3157">
        <v>37</v>
      </c>
      <c r="N3157">
        <v>5</v>
      </c>
      <c r="O3157">
        <v>1.5407</v>
      </c>
      <c r="R3157">
        <v>0.24779999999999999</v>
      </c>
    </row>
    <row r="3158" spans="1:18">
      <c r="A3158" t="s">
        <v>2083</v>
      </c>
      <c r="B3158" t="s">
        <v>2082</v>
      </c>
      <c r="D3158">
        <v>2021</v>
      </c>
      <c r="E3158" t="s">
        <v>2162</v>
      </c>
      <c r="F3158" t="s">
        <v>2301</v>
      </c>
      <c r="G3158">
        <v>-32.168333333333301</v>
      </c>
      <c r="H3158">
        <v>115.754266666666</v>
      </c>
      <c r="I3158" t="s">
        <v>2335</v>
      </c>
      <c r="J3158">
        <v>82</v>
      </c>
      <c r="K3158">
        <v>37</v>
      </c>
      <c r="L3158">
        <v>42</v>
      </c>
      <c r="N3158">
        <v>5</v>
      </c>
      <c r="O3158">
        <v>1.5992999999999999</v>
      </c>
      <c r="R3158">
        <v>0.2223</v>
      </c>
    </row>
    <row r="3159" spans="1:18">
      <c r="A3159" t="s">
        <v>2083</v>
      </c>
      <c r="B3159" t="s">
        <v>2082</v>
      </c>
      <c r="D3159">
        <v>2021</v>
      </c>
      <c r="E3159" t="s">
        <v>2162</v>
      </c>
      <c r="F3159" t="s">
        <v>2301</v>
      </c>
      <c r="G3159">
        <v>-32.168333333333301</v>
      </c>
      <c r="H3159">
        <v>115.754266666666</v>
      </c>
      <c r="I3159" t="s">
        <v>2335</v>
      </c>
      <c r="J3159">
        <v>82</v>
      </c>
      <c r="K3159">
        <v>42</v>
      </c>
      <c r="L3159">
        <v>47</v>
      </c>
      <c r="N3159">
        <v>5</v>
      </c>
      <c r="O3159">
        <v>1.5013000000000001</v>
      </c>
      <c r="R3159">
        <v>0.21820000000000001</v>
      </c>
    </row>
    <row r="3160" spans="1:18">
      <c r="A3160" t="s">
        <v>2083</v>
      </c>
      <c r="B3160" t="s">
        <v>2082</v>
      </c>
      <c r="D3160">
        <v>2021</v>
      </c>
      <c r="E3160" t="s">
        <v>2162</v>
      </c>
      <c r="F3160" t="s">
        <v>2301</v>
      </c>
      <c r="G3160">
        <v>-32.168333333333301</v>
      </c>
      <c r="H3160">
        <v>115.754266666666</v>
      </c>
      <c r="I3160" t="s">
        <v>2335</v>
      </c>
      <c r="J3160">
        <v>82</v>
      </c>
      <c r="K3160">
        <v>47</v>
      </c>
      <c r="L3160">
        <v>52</v>
      </c>
      <c r="N3160">
        <v>5</v>
      </c>
    </row>
    <row r="3161" spans="1:18">
      <c r="A3161" t="s">
        <v>2083</v>
      </c>
      <c r="B3161" t="s">
        <v>2082</v>
      </c>
      <c r="D3161">
        <v>2021</v>
      </c>
      <c r="E3161" t="s">
        <v>2162</v>
      </c>
      <c r="F3161" t="s">
        <v>2301</v>
      </c>
      <c r="G3161">
        <v>-32.168333333333301</v>
      </c>
      <c r="H3161">
        <v>115.754266666666</v>
      </c>
      <c r="I3161" t="s">
        <v>2335</v>
      </c>
      <c r="J3161">
        <v>82</v>
      </c>
      <c r="K3161">
        <v>52</v>
      </c>
      <c r="L3161">
        <v>57</v>
      </c>
      <c r="N3161">
        <v>5</v>
      </c>
    </row>
    <row r="3162" spans="1:18">
      <c r="A3162" t="s">
        <v>2083</v>
      </c>
      <c r="B3162" t="s">
        <v>2082</v>
      </c>
      <c r="D3162">
        <v>2021</v>
      </c>
      <c r="E3162" t="s">
        <v>2162</v>
      </c>
      <c r="F3162" t="s">
        <v>2301</v>
      </c>
      <c r="G3162">
        <v>-32.168333333333301</v>
      </c>
      <c r="H3162">
        <v>115.754266666666</v>
      </c>
      <c r="I3162" t="s">
        <v>2335</v>
      </c>
      <c r="J3162">
        <v>82</v>
      </c>
      <c r="K3162">
        <v>57</v>
      </c>
      <c r="L3162">
        <v>62</v>
      </c>
      <c r="N3162">
        <v>5</v>
      </c>
    </row>
    <row r="3163" spans="1:18">
      <c r="A3163" t="s">
        <v>2083</v>
      </c>
      <c r="B3163" t="s">
        <v>2082</v>
      </c>
      <c r="D3163">
        <v>2021</v>
      </c>
      <c r="E3163" t="s">
        <v>2162</v>
      </c>
      <c r="F3163" t="s">
        <v>2301</v>
      </c>
      <c r="G3163">
        <v>-32.168333333333301</v>
      </c>
      <c r="H3163">
        <v>115.754266666666</v>
      </c>
      <c r="I3163" t="s">
        <v>2335</v>
      </c>
      <c r="J3163">
        <v>82</v>
      </c>
      <c r="K3163">
        <v>62</v>
      </c>
      <c r="L3163">
        <v>65</v>
      </c>
      <c r="N3163">
        <v>3</v>
      </c>
    </row>
    <row r="3164" spans="1:18">
      <c r="A3164" t="s">
        <v>2083</v>
      </c>
      <c r="B3164" t="s">
        <v>2082</v>
      </c>
      <c r="D3164">
        <v>2021</v>
      </c>
      <c r="E3164" t="s">
        <v>2162</v>
      </c>
      <c r="F3164" t="s">
        <v>2301</v>
      </c>
      <c r="G3164">
        <v>-32.158616670000001</v>
      </c>
      <c r="H3164">
        <v>115.7398833</v>
      </c>
      <c r="I3164" t="s">
        <v>2335</v>
      </c>
      <c r="J3164" t="s">
        <v>2203</v>
      </c>
      <c r="K3164">
        <v>0</v>
      </c>
      <c r="L3164">
        <v>1</v>
      </c>
      <c r="N3164">
        <v>1</v>
      </c>
      <c r="O3164">
        <v>1.1564000000000001</v>
      </c>
      <c r="R3164">
        <v>0.4582</v>
      </c>
    </row>
    <row r="3165" spans="1:18">
      <c r="A3165" t="s">
        <v>2083</v>
      </c>
      <c r="B3165" t="s">
        <v>2082</v>
      </c>
      <c r="D3165">
        <v>2021</v>
      </c>
      <c r="E3165" t="s">
        <v>2162</v>
      </c>
      <c r="F3165" t="s">
        <v>2301</v>
      </c>
      <c r="G3165">
        <v>-32.158616670000001</v>
      </c>
      <c r="H3165">
        <v>115.7398833</v>
      </c>
      <c r="I3165" t="s">
        <v>2335</v>
      </c>
      <c r="J3165" t="s">
        <v>2203</v>
      </c>
      <c r="K3165">
        <v>1</v>
      </c>
      <c r="L3165">
        <v>2</v>
      </c>
      <c r="N3165">
        <v>1</v>
      </c>
      <c r="O3165">
        <v>1.27</v>
      </c>
      <c r="R3165">
        <v>0.48049999999999998</v>
      </c>
    </row>
    <row r="3166" spans="1:18">
      <c r="A3166" t="s">
        <v>2083</v>
      </c>
      <c r="B3166" t="s">
        <v>2082</v>
      </c>
      <c r="D3166">
        <v>2021</v>
      </c>
      <c r="E3166" t="s">
        <v>2162</v>
      </c>
      <c r="F3166" t="s">
        <v>2301</v>
      </c>
      <c r="G3166">
        <v>-32.158616670000001</v>
      </c>
      <c r="H3166">
        <v>115.7398833</v>
      </c>
      <c r="I3166" t="s">
        <v>2335</v>
      </c>
      <c r="J3166" t="s">
        <v>2203</v>
      </c>
      <c r="K3166">
        <v>2</v>
      </c>
      <c r="L3166">
        <v>3</v>
      </c>
      <c r="N3166">
        <v>1</v>
      </c>
      <c r="O3166">
        <v>1.2921</v>
      </c>
      <c r="R3166">
        <v>0.32140000000000002</v>
      </c>
    </row>
    <row r="3167" spans="1:18">
      <c r="A3167" t="s">
        <v>2083</v>
      </c>
      <c r="B3167" t="s">
        <v>2082</v>
      </c>
      <c r="D3167">
        <v>2021</v>
      </c>
      <c r="E3167" t="s">
        <v>2162</v>
      </c>
      <c r="F3167" t="s">
        <v>2301</v>
      </c>
      <c r="G3167">
        <v>-32.158616670000001</v>
      </c>
      <c r="H3167">
        <v>115.7398833</v>
      </c>
      <c r="I3167" t="s">
        <v>2335</v>
      </c>
      <c r="J3167" t="s">
        <v>2203</v>
      </c>
      <c r="K3167">
        <v>3</v>
      </c>
      <c r="L3167">
        <v>4</v>
      </c>
      <c r="N3167">
        <v>1</v>
      </c>
      <c r="O3167">
        <v>1.3976999999999999</v>
      </c>
      <c r="R3167">
        <v>0.30919999999999997</v>
      </c>
    </row>
    <row r="3168" spans="1:18">
      <c r="A3168" t="s">
        <v>2083</v>
      </c>
      <c r="B3168" t="s">
        <v>2082</v>
      </c>
      <c r="D3168">
        <v>2021</v>
      </c>
      <c r="E3168" t="s">
        <v>2162</v>
      </c>
      <c r="F3168" t="s">
        <v>2301</v>
      </c>
      <c r="G3168">
        <v>-32.158616670000001</v>
      </c>
      <c r="H3168">
        <v>115.7398833</v>
      </c>
      <c r="I3168" t="s">
        <v>2335</v>
      </c>
      <c r="J3168" t="s">
        <v>2203</v>
      </c>
      <c r="K3168">
        <v>4</v>
      </c>
      <c r="L3168">
        <v>5</v>
      </c>
      <c r="N3168">
        <v>1</v>
      </c>
      <c r="O3168">
        <v>1.3409</v>
      </c>
      <c r="R3168">
        <v>0.40939999999999999</v>
      </c>
    </row>
    <row r="3169" spans="1:18">
      <c r="A3169" t="s">
        <v>2083</v>
      </c>
      <c r="B3169" t="s">
        <v>2082</v>
      </c>
      <c r="D3169">
        <v>2021</v>
      </c>
      <c r="E3169" t="s">
        <v>2162</v>
      </c>
      <c r="F3169" t="s">
        <v>2301</v>
      </c>
      <c r="G3169">
        <v>-32.158616670000001</v>
      </c>
      <c r="H3169">
        <v>115.7398833</v>
      </c>
      <c r="I3169" t="s">
        <v>2335</v>
      </c>
      <c r="J3169" t="s">
        <v>2203</v>
      </c>
      <c r="K3169">
        <v>5</v>
      </c>
      <c r="L3169">
        <v>6</v>
      </c>
      <c r="N3169">
        <v>1</v>
      </c>
      <c r="O3169">
        <v>1.595</v>
      </c>
      <c r="R3169">
        <v>2.3166000000000002</v>
      </c>
    </row>
    <row r="3170" spans="1:18">
      <c r="A3170" t="s">
        <v>2083</v>
      </c>
      <c r="B3170" t="s">
        <v>2082</v>
      </c>
      <c r="D3170">
        <v>2021</v>
      </c>
      <c r="E3170" t="s">
        <v>2162</v>
      </c>
      <c r="F3170" t="s">
        <v>2301</v>
      </c>
      <c r="G3170">
        <v>-32.158616670000001</v>
      </c>
      <c r="H3170">
        <v>115.7398833</v>
      </c>
      <c r="I3170" t="s">
        <v>2335</v>
      </c>
      <c r="J3170" t="s">
        <v>2203</v>
      </c>
      <c r="K3170">
        <v>6</v>
      </c>
      <c r="L3170">
        <v>7</v>
      </c>
      <c r="N3170">
        <v>1</v>
      </c>
      <c r="O3170">
        <v>1.4097</v>
      </c>
      <c r="R3170">
        <v>4.2237999999999998</v>
      </c>
    </row>
    <row r="3171" spans="1:18">
      <c r="A3171" t="s">
        <v>2083</v>
      </c>
      <c r="B3171" t="s">
        <v>2082</v>
      </c>
      <c r="D3171">
        <v>2021</v>
      </c>
      <c r="E3171" t="s">
        <v>2162</v>
      </c>
      <c r="F3171" t="s">
        <v>2301</v>
      </c>
      <c r="G3171">
        <v>-32.158616670000001</v>
      </c>
      <c r="H3171">
        <v>115.7398833</v>
      </c>
      <c r="I3171" t="s">
        <v>2335</v>
      </c>
      <c r="J3171" t="s">
        <v>2203</v>
      </c>
      <c r="K3171">
        <v>7</v>
      </c>
      <c r="L3171">
        <v>8</v>
      </c>
      <c r="N3171">
        <v>1</v>
      </c>
      <c r="O3171">
        <v>1.7221</v>
      </c>
      <c r="R3171">
        <v>2.9986000000000002</v>
      </c>
    </row>
    <row r="3172" spans="1:18">
      <c r="A3172" t="s">
        <v>2083</v>
      </c>
      <c r="B3172" t="s">
        <v>2082</v>
      </c>
      <c r="D3172">
        <v>2021</v>
      </c>
      <c r="E3172" t="s">
        <v>2162</v>
      </c>
      <c r="F3172" t="s">
        <v>2301</v>
      </c>
      <c r="G3172">
        <v>-32.158616670000001</v>
      </c>
      <c r="H3172">
        <v>115.7398833</v>
      </c>
      <c r="I3172" t="s">
        <v>2335</v>
      </c>
      <c r="J3172" t="s">
        <v>2203</v>
      </c>
      <c r="K3172">
        <v>8</v>
      </c>
      <c r="L3172">
        <v>9</v>
      </c>
      <c r="N3172">
        <v>1</v>
      </c>
      <c r="O3172">
        <v>1.5854999999999999</v>
      </c>
      <c r="R3172">
        <v>1.7734000000000001</v>
      </c>
    </row>
    <row r="3173" spans="1:18">
      <c r="A3173" t="s">
        <v>2083</v>
      </c>
      <c r="B3173" t="s">
        <v>2082</v>
      </c>
      <c r="D3173">
        <v>2021</v>
      </c>
      <c r="E3173" t="s">
        <v>2162</v>
      </c>
      <c r="F3173" t="s">
        <v>2301</v>
      </c>
      <c r="G3173">
        <v>-32.158616670000001</v>
      </c>
      <c r="H3173">
        <v>115.7398833</v>
      </c>
      <c r="I3173" t="s">
        <v>2335</v>
      </c>
      <c r="J3173" t="s">
        <v>2203</v>
      </c>
      <c r="K3173">
        <v>9</v>
      </c>
      <c r="L3173">
        <v>10</v>
      </c>
      <c r="N3173">
        <v>1</v>
      </c>
      <c r="O3173">
        <v>1.4045000000000001</v>
      </c>
      <c r="R3173">
        <v>2.3088000000000002</v>
      </c>
    </row>
    <row r="3174" spans="1:18">
      <c r="A3174" t="s">
        <v>2083</v>
      </c>
      <c r="B3174" t="s">
        <v>2082</v>
      </c>
      <c r="D3174">
        <v>2021</v>
      </c>
      <c r="E3174" t="s">
        <v>2162</v>
      </c>
      <c r="F3174" t="s">
        <v>2301</v>
      </c>
      <c r="G3174">
        <v>-32.158616670000001</v>
      </c>
      <c r="H3174">
        <v>115.7398833</v>
      </c>
      <c r="I3174" t="s">
        <v>2335</v>
      </c>
      <c r="J3174" t="s">
        <v>2203</v>
      </c>
      <c r="K3174">
        <v>10</v>
      </c>
      <c r="L3174">
        <v>11</v>
      </c>
      <c r="N3174">
        <v>1</v>
      </c>
      <c r="O3174">
        <v>1.3525</v>
      </c>
      <c r="R3174">
        <v>2.8441999999999998</v>
      </c>
    </row>
    <row r="3175" spans="1:18">
      <c r="A3175" t="s">
        <v>2083</v>
      </c>
      <c r="B3175" t="s">
        <v>2082</v>
      </c>
      <c r="D3175">
        <v>2021</v>
      </c>
      <c r="E3175" t="s">
        <v>2162</v>
      </c>
      <c r="F3175" t="s">
        <v>2301</v>
      </c>
      <c r="G3175">
        <v>-32.158616670000001</v>
      </c>
      <c r="H3175">
        <v>115.7398833</v>
      </c>
      <c r="I3175" t="s">
        <v>2335</v>
      </c>
      <c r="J3175" t="s">
        <v>2203</v>
      </c>
      <c r="K3175">
        <v>11</v>
      </c>
      <c r="L3175">
        <v>12</v>
      </c>
      <c r="N3175">
        <v>1</v>
      </c>
      <c r="O3175">
        <v>0.87009999999999998</v>
      </c>
      <c r="R3175">
        <v>2.1715</v>
      </c>
    </row>
    <row r="3176" spans="1:18">
      <c r="A3176" t="s">
        <v>2083</v>
      </c>
      <c r="B3176" t="s">
        <v>2082</v>
      </c>
      <c r="D3176">
        <v>2021</v>
      </c>
      <c r="E3176" t="s">
        <v>2162</v>
      </c>
      <c r="F3176" t="s">
        <v>2301</v>
      </c>
      <c r="G3176">
        <v>-32.158616670000001</v>
      </c>
      <c r="H3176">
        <v>115.7398833</v>
      </c>
      <c r="I3176" t="s">
        <v>2335</v>
      </c>
      <c r="J3176" t="s">
        <v>2203</v>
      </c>
      <c r="K3176">
        <v>12</v>
      </c>
      <c r="L3176">
        <v>13</v>
      </c>
      <c r="N3176">
        <v>1</v>
      </c>
      <c r="O3176">
        <v>0.99119999999999997</v>
      </c>
      <c r="R3176">
        <v>1.4986999999999999</v>
      </c>
    </row>
    <row r="3177" spans="1:18">
      <c r="A3177" t="s">
        <v>2083</v>
      </c>
      <c r="B3177" t="s">
        <v>2082</v>
      </c>
      <c r="D3177">
        <v>2021</v>
      </c>
      <c r="E3177" t="s">
        <v>2162</v>
      </c>
      <c r="F3177" t="s">
        <v>2301</v>
      </c>
      <c r="G3177">
        <v>-32.158616670000001</v>
      </c>
      <c r="H3177">
        <v>115.7398833</v>
      </c>
      <c r="I3177" t="s">
        <v>2335</v>
      </c>
      <c r="J3177" t="s">
        <v>2203</v>
      </c>
      <c r="K3177">
        <v>13</v>
      </c>
      <c r="L3177">
        <v>14</v>
      </c>
      <c r="N3177">
        <v>1</v>
      </c>
      <c r="O3177">
        <v>1.0007999999999999</v>
      </c>
      <c r="R3177">
        <v>1.3394999999999999</v>
      </c>
    </row>
    <row r="3178" spans="1:18">
      <c r="A3178" t="s">
        <v>2083</v>
      </c>
      <c r="B3178" t="s">
        <v>2082</v>
      </c>
      <c r="D3178">
        <v>2021</v>
      </c>
      <c r="E3178" t="s">
        <v>2162</v>
      </c>
      <c r="F3178" t="s">
        <v>2301</v>
      </c>
      <c r="G3178">
        <v>-32.158616670000001</v>
      </c>
      <c r="H3178">
        <v>115.7398833</v>
      </c>
      <c r="I3178" t="s">
        <v>2335</v>
      </c>
      <c r="J3178" t="s">
        <v>2203</v>
      </c>
      <c r="K3178">
        <v>14</v>
      </c>
      <c r="L3178">
        <v>15</v>
      </c>
      <c r="N3178">
        <v>1</v>
      </c>
      <c r="O3178">
        <v>1.0139</v>
      </c>
      <c r="R3178">
        <v>1.1802999999999999</v>
      </c>
    </row>
    <row r="3179" spans="1:18">
      <c r="A3179" t="s">
        <v>2083</v>
      </c>
      <c r="B3179" t="s">
        <v>2082</v>
      </c>
      <c r="D3179">
        <v>2021</v>
      </c>
      <c r="E3179" t="s">
        <v>2162</v>
      </c>
      <c r="F3179" t="s">
        <v>2301</v>
      </c>
      <c r="G3179">
        <v>-32.158616670000001</v>
      </c>
      <c r="H3179">
        <v>115.7398833</v>
      </c>
      <c r="I3179" t="s">
        <v>2335</v>
      </c>
      <c r="J3179" t="s">
        <v>2203</v>
      </c>
      <c r="K3179">
        <v>15</v>
      </c>
      <c r="L3179">
        <v>16</v>
      </c>
      <c r="N3179">
        <v>1</v>
      </c>
      <c r="O3179">
        <v>1.0423</v>
      </c>
      <c r="R3179">
        <v>1.2965</v>
      </c>
    </row>
    <row r="3180" spans="1:18">
      <c r="A3180" t="s">
        <v>2083</v>
      </c>
      <c r="B3180" t="s">
        <v>2082</v>
      </c>
      <c r="D3180">
        <v>2021</v>
      </c>
      <c r="E3180" t="s">
        <v>2162</v>
      </c>
      <c r="F3180" t="s">
        <v>2301</v>
      </c>
      <c r="G3180">
        <v>-32.158616670000001</v>
      </c>
      <c r="H3180">
        <v>115.7398833</v>
      </c>
      <c r="I3180" t="s">
        <v>2335</v>
      </c>
      <c r="J3180" t="s">
        <v>2203</v>
      </c>
      <c r="K3180">
        <v>16</v>
      </c>
      <c r="L3180">
        <v>17</v>
      </c>
      <c r="N3180">
        <v>1</v>
      </c>
      <c r="O3180">
        <v>1.0953999999999999</v>
      </c>
      <c r="R3180">
        <v>1.4126000000000001</v>
      </c>
    </row>
    <row r="3181" spans="1:18">
      <c r="A3181" t="s">
        <v>2083</v>
      </c>
      <c r="B3181" t="s">
        <v>2082</v>
      </c>
      <c r="D3181">
        <v>2021</v>
      </c>
      <c r="E3181" t="s">
        <v>2162</v>
      </c>
      <c r="F3181" t="s">
        <v>2301</v>
      </c>
      <c r="G3181">
        <v>-32.158616670000001</v>
      </c>
      <c r="H3181">
        <v>115.7398833</v>
      </c>
      <c r="I3181" t="s">
        <v>2335</v>
      </c>
      <c r="J3181" t="s">
        <v>2203</v>
      </c>
      <c r="K3181">
        <v>17</v>
      </c>
      <c r="L3181">
        <v>18</v>
      </c>
      <c r="N3181">
        <v>1</v>
      </c>
      <c r="O3181">
        <v>1.2290000000000001</v>
      </c>
      <c r="R3181">
        <v>1.4504999999999999</v>
      </c>
    </row>
    <row r="3182" spans="1:18">
      <c r="A3182" t="s">
        <v>2083</v>
      </c>
      <c r="B3182" t="s">
        <v>2082</v>
      </c>
      <c r="D3182">
        <v>2021</v>
      </c>
      <c r="E3182" t="s">
        <v>2162</v>
      </c>
      <c r="F3182" t="s">
        <v>2301</v>
      </c>
      <c r="G3182">
        <v>-32.158616670000001</v>
      </c>
      <c r="H3182">
        <v>115.7398833</v>
      </c>
      <c r="I3182" t="s">
        <v>2335</v>
      </c>
      <c r="J3182" t="s">
        <v>2203</v>
      </c>
      <c r="K3182">
        <v>18</v>
      </c>
      <c r="L3182">
        <v>19</v>
      </c>
      <c r="N3182">
        <v>1</v>
      </c>
      <c r="O3182">
        <v>1.2459</v>
      </c>
      <c r="R3182">
        <v>1.4883</v>
      </c>
    </row>
    <row r="3183" spans="1:18">
      <c r="A3183" t="s">
        <v>2083</v>
      </c>
      <c r="B3183" t="s">
        <v>2082</v>
      </c>
      <c r="D3183">
        <v>2021</v>
      </c>
      <c r="E3183" t="s">
        <v>2162</v>
      </c>
      <c r="F3183" t="s">
        <v>2301</v>
      </c>
      <c r="G3183">
        <v>-32.158616670000001</v>
      </c>
      <c r="H3183">
        <v>115.7398833</v>
      </c>
      <c r="I3183" t="s">
        <v>2335</v>
      </c>
      <c r="J3183" t="s">
        <v>2203</v>
      </c>
      <c r="K3183">
        <v>19</v>
      </c>
      <c r="L3183">
        <v>20</v>
      </c>
      <c r="N3183">
        <v>1</v>
      </c>
      <c r="O3183">
        <v>1.2577</v>
      </c>
      <c r="R3183">
        <v>1.0766</v>
      </c>
    </row>
    <row r="3184" spans="1:18">
      <c r="A3184" t="s">
        <v>2083</v>
      </c>
      <c r="B3184" t="s">
        <v>2082</v>
      </c>
      <c r="D3184">
        <v>2021</v>
      </c>
      <c r="E3184" t="s">
        <v>2162</v>
      </c>
      <c r="F3184" t="s">
        <v>2301</v>
      </c>
      <c r="G3184">
        <v>-32.158616670000001</v>
      </c>
      <c r="H3184">
        <v>115.7398833</v>
      </c>
      <c r="I3184" t="s">
        <v>2335</v>
      </c>
      <c r="J3184" t="s">
        <v>2203</v>
      </c>
      <c r="K3184">
        <v>20</v>
      </c>
      <c r="L3184">
        <v>21</v>
      </c>
      <c r="N3184">
        <v>1</v>
      </c>
      <c r="O3184">
        <v>1.1891</v>
      </c>
      <c r="R3184">
        <v>0.66490000000000005</v>
      </c>
    </row>
    <row r="3185" spans="1:18">
      <c r="A3185" t="s">
        <v>2083</v>
      </c>
      <c r="B3185" t="s">
        <v>2082</v>
      </c>
      <c r="D3185">
        <v>2021</v>
      </c>
      <c r="E3185" t="s">
        <v>2162</v>
      </c>
      <c r="F3185" t="s">
        <v>2301</v>
      </c>
      <c r="G3185">
        <v>-32.158616670000001</v>
      </c>
      <c r="H3185">
        <v>115.7398833</v>
      </c>
      <c r="I3185" t="s">
        <v>2335</v>
      </c>
      <c r="J3185" t="s">
        <v>2203</v>
      </c>
      <c r="K3185">
        <v>21</v>
      </c>
      <c r="L3185">
        <v>22</v>
      </c>
      <c r="N3185">
        <v>1</v>
      </c>
      <c r="O3185">
        <v>1.1611</v>
      </c>
      <c r="R3185">
        <v>0.55020000000000002</v>
      </c>
    </row>
    <row r="3186" spans="1:18">
      <c r="A3186" t="s">
        <v>2083</v>
      </c>
      <c r="B3186" t="s">
        <v>2082</v>
      </c>
      <c r="D3186">
        <v>2021</v>
      </c>
      <c r="E3186" t="s">
        <v>2162</v>
      </c>
      <c r="F3186" t="s">
        <v>2301</v>
      </c>
      <c r="G3186">
        <v>-32.158616670000001</v>
      </c>
      <c r="H3186">
        <v>115.7398833</v>
      </c>
      <c r="I3186" t="s">
        <v>2335</v>
      </c>
      <c r="J3186" t="s">
        <v>2203</v>
      </c>
      <c r="K3186">
        <v>22</v>
      </c>
      <c r="L3186">
        <v>23</v>
      </c>
      <c r="N3186">
        <v>1</v>
      </c>
      <c r="O3186">
        <v>1.4351</v>
      </c>
      <c r="R3186">
        <v>0.43540000000000001</v>
      </c>
    </row>
    <row r="3187" spans="1:18">
      <c r="A3187" t="s">
        <v>2083</v>
      </c>
      <c r="B3187" t="s">
        <v>2082</v>
      </c>
      <c r="D3187">
        <v>2021</v>
      </c>
      <c r="E3187" t="s">
        <v>2162</v>
      </c>
      <c r="F3187" t="s">
        <v>2301</v>
      </c>
      <c r="G3187">
        <v>-32.158616670000001</v>
      </c>
      <c r="H3187">
        <v>115.7398833</v>
      </c>
      <c r="I3187" t="s">
        <v>2335</v>
      </c>
      <c r="J3187" t="s">
        <v>2203</v>
      </c>
      <c r="K3187">
        <v>23</v>
      </c>
      <c r="L3187">
        <v>24</v>
      </c>
      <c r="N3187">
        <v>1</v>
      </c>
      <c r="O3187">
        <v>1.1889000000000001</v>
      </c>
      <c r="R3187">
        <v>0.64119999999999999</v>
      </c>
    </row>
    <row r="3188" spans="1:18">
      <c r="A3188" t="s">
        <v>2083</v>
      </c>
      <c r="B3188" t="s">
        <v>2082</v>
      </c>
      <c r="D3188">
        <v>2021</v>
      </c>
      <c r="E3188" t="s">
        <v>2162</v>
      </c>
      <c r="F3188" t="s">
        <v>2301</v>
      </c>
      <c r="G3188">
        <v>-32.158616670000001</v>
      </c>
      <c r="H3188">
        <v>115.7398833</v>
      </c>
      <c r="I3188" t="s">
        <v>2335</v>
      </c>
      <c r="J3188" t="s">
        <v>2203</v>
      </c>
      <c r="K3188">
        <v>24</v>
      </c>
      <c r="L3188">
        <v>25</v>
      </c>
      <c r="N3188">
        <v>1</v>
      </c>
      <c r="O3188">
        <v>1.3354999999999999</v>
      </c>
      <c r="R3188">
        <v>0.84699999999999998</v>
      </c>
    </row>
    <row r="3189" spans="1:18">
      <c r="A3189" t="s">
        <v>2083</v>
      </c>
      <c r="B3189" t="s">
        <v>2082</v>
      </c>
      <c r="D3189">
        <v>2021</v>
      </c>
      <c r="E3189" t="s">
        <v>2162</v>
      </c>
      <c r="F3189" t="s">
        <v>2301</v>
      </c>
      <c r="G3189">
        <v>-32.158616670000001</v>
      </c>
      <c r="H3189">
        <v>115.7398833</v>
      </c>
      <c r="I3189" t="s">
        <v>2335</v>
      </c>
      <c r="J3189" t="s">
        <v>2203</v>
      </c>
      <c r="K3189">
        <v>25</v>
      </c>
      <c r="L3189">
        <v>26</v>
      </c>
      <c r="N3189">
        <v>1</v>
      </c>
      <c r="O3189">
        <v>1.4188000000000001</v>
      </c>
      <c r="R3189">
        <v>0.73099999999999998</v>
      </c>
    </row>
    <row r="3190" spans="1:18">
      <c r="A3190" t="s">
        <v>2083</v>
      </c>
      <c r="B3190" t="s">
        <v>2082</v>
      </c>
      <c r="D3190">
        <v>2021</v>
      </c>
      <c r="E3190" t="s">
        <v>2162</v>
      </c>
      <c r="F3190" t="s">
        <v>2301</v>
      </c>
      <c r="G3190">
        <v>-32.158616670000001</v>
      </c>
      <c r="H3190">
        <v>115.7398833</v>
      </c>
      <c r="I3190" t="s">
        <v>2335</v>
      </c>
      <c r="J3190" t="s">
        <v>2203</v>
      </c>
      <c r="K3190">
        <v>26</v>
      </c>
      <c r="L3190">
        <v>27</v>
      </c>
      <c r="N3190">
        <v>1</v>
      </c>
      <c r="O3190">
        <v>1.2742</v>
      </c>
      <c r="R3190">
        <v>0.61499999999999999</v>
      </c>
    </row>
    <row r="3191" spans="1:18">
      <c r="A3191" t="s">
        <v>2083</v>
      </c>
      <c r="B3191" t="s">
        <v>2082</v>
      </c>
      <c r="D3191">
        <v>2021</v>
      </c>
      <c r="E3191" t="s">
        <v>2162</v>
      </c>
      <c r="F3191" t="s">
        <v>2301</v>
      </c>
      <c r="G3191">
        <v>-32.158616670000001</v>
      </c>
      <c r="H3191">
        <v>115.7398833</v>
      </c>
      <c r="I3191" t="s">
        <v>2335</v>
      </c>
      <c r="J3191" t="s">
        <v>2203</v>
      </c>
      <c r="K3191">
        <v>27</v>
      </c>
      <c r="L3191">
        <v>28</v>
      </c>
      <c r="N3191">
        <v>1</v>
      </c>
      <c r="O3191">
        <v>1.3922000000000001</v>
      </c>
      <c r="R3191">
        <v>0.37590000000000001</v>
      </c>
    </row>
    <row r="3192" spans="1:18">
      <c r="A3192" t="s">
        <v>2083</v>
      </c>
      <c r="B3192" t="s">
        <v>2082</v>
      </c>
      <c r="D3192">
        <v>2021</v>
      </c>
      <c r="E3192" t="s">
        <v>2162</v>
      </c>
      <c r="F3192" t="s">
        <v>2301</v>
      </c>
      <c r="G3192">
        <v>-32.158616670000001</v>
      </c>
      <c r="H3192">
        <v>115.7398833</v>
      </c>
      <c r="I3192" t="s">
        <v>2335</v>
      </c>
      <c r="J3192" t="s">
        <v>2203</v>
      </c>
      <c r="K3192">
        <v>28</v>
      </c>
      <c r="L3192">
        <v>29</v>
      </c>
      <c r="N3192">
        <v>1</v>
      </c>
      <c r="O3192">
        <v>1.5046999999999999</v>
      </c>
      <c r="R3192">
        <v>0.1368</v>
      </c>
    </row>
    <row r="3193" spans="1:18">
      <c r="A3193" t="s">
        <v>2083</v>
      </c>
      <c r="B3193" t="s">
        <v>2082</v>
      </c>
      <c r="D3193">
        <v>2021</v>
      </c>
      <c r="E3193" t="s">
        <v>2162</v>
      </c>
      <c r="F3193" t="s">
        <v>2301</v>
      </c>
      <c r="G3193">
        <v>-32.158616670000001</v>
      </c>
      <c r="H3193">
        <v>115.7398833</v>
      </c>
      <c r="I3193" t="s">
        <v>2335</v>
      </c>
      <c r="J3193" t="s">
        <v>2203</v>
      </c>
      <c r="K3193">
        <v>29</v>
      </c>
      <c r="L3193">
        <v>30</v>
      </c>
      <c r="N3193">
        <v>1</v>
      </c>
      <c r="O3193">
        <v>1.5891</v>
      </c>
      <c r="R3193">
        <v>0.16209999999999999</v>
      </c>
    </row>
    <row r="3194" spans="1:18">
      <c r="A3194" t="s">
        <v>2083</v>
      </c>
      <c r="B3194" t="s">
        <v>2082</v>
      </c>
      <c r="D3194">
        <v>2021</v>
      </c>
      <c r="E3194" t="s">
        <v>2162</v>
      </c>
      <c r="F3194" t="s">
        <v>2301</v>
      </c>
      <c r="G3194">
        <v>-32.158616670000001</v>
      </c>
      <c r="H3194">
        <v>115.7398833</v>
      </c>
      <c r="I3194" t="s">
        <v>2335</v>
      </c>
      <c r="J3194" t="s">
        <v>2203</v>
      </c>
      <c r="K3194">
        <v>30</v>
      </c>
      <c r="L3194">
        <v>31</v>
      </c>
      <c r="N3194">
        <v>1</v>
      </c>
      <c r="O3194">
        <v>1.6133999999999999</v>
      </c>
      <c r="R3194">
        <v>0.18740000000000001</v>
      </c>
    </row>
    <row r="3195" spans="1:18">
      <c r="A3195" t="s">
        <v>2083</v>
      </c>
      <c r="B3195" t="s">
        <v>2082</v>
      </c>
      <c r="D3195">
        <v>2021</v>
      </c>
      <c r="E3195" t="s">
        <v>2162</v>
      </c>
      <c r="F3195" t="s">
        <v>2301</v>
      </c>
      <c r="G3195">
        <v>-32.158616670000001</v>
      </c>
      <c r="H3195">
        <v>115.7398833</v>
      </c>
      <c r="I3195" t="s">
        <v>2335</v>
      </c>
      <c r="J3195" t="s">
        <v>2203</v>
      </c>
      <c r="K3195">
        <v>31</v>
      </c>
      <c r="L3195">
        <v>32</v>
      </c>
      <c r="N3195">
        <v>1</v>
      </c>
      <c r="O3195">
        <v>1.4888999999999999</v>
      </c>
      <c r="R3195">
        <v>0.2293</v>
      </c>
    </row>
    <row r="3196" spans="1:18">
      <c r="A3196" t="s">
        <v>2083</v>
      </c>
      <c r="B3196" t="s">
        <v>2082</v>
      </c>
      <c r="D3196">
        <v>2021</v>
      </c>
      <c r="E3196" t="s">
        <v>2162</v>
      </c>
      <c r="F3196" t="s">
        <v>2301</v>
      </c>
      <c r="G3196">
        <v>-32.158616670000001</v>
      </c>
      <c r="H3196">
        <v>115.7398833</v>
      </c>
      <c r="I3196" t="s">
        <v>2335</v>
      </c>
      <c r="J3196" t="s">
        <v>2203</v>
      </c>
      <c r="K3196">
        <v>32</v>
      </c>
      <c r="L3196">
        <v>33</v>
      </c>
      <c r="N3196">
        <v>1</v>
      </c>
      <c r="O3196">
        <v>1.3211999999999999</v>
      </c>
      <c r="R3196">
        <v>0.27129999999999999</v>
      </c>
    </row>
    <row r="3197" spans="1:18">
      <c r="A3197" t="s">
        <v>2083</v>
      </c>
      <c r="B3197" t="s">
        <v>2082</v>
      </c>
      <c r="D3197">
        <v>2021</v>
      </c>
      <c r="E3197" t="s">
        <v>2162</v>
      </c>
      <c r="F3197" t="s">
        <v>2301</v>
      </c>
      <c r="G3197">
        <v>-32.158616670000001</v>
      </c>
      <c r="H3197">
        <v>115.7398833</v>
      </c>
      <c r="I3197" t="s">
        <v>2335</v>
      </c>
      <c r="J3197" t="s">
        <v>2203</v>
      </c>
      <c r="K3197">
        <v>33</v>
      </c>
      <c r="L3197">
        <v>34</v>
      </c>
      <c r="N3197">
        <v>1</v>
      </c>
      <c r="O3197">
        <v>1.4422999999999999</v>
      </c>
      <c r="R3197">
        <v>0.26229999999999998</v>
      </c>
    </row>
    <row r="3198" spans="1:18">
      <c r="A3198" t="s">
        <v>2083</v>
      </c>
      <c r="B3198" t="s">
        <v>2082</v>
      </c>
      <c r="D3198">
        <v>2021</v>
      </c>
      <c r="E3198" t="s">
        <v>2162</v>
      </c>
      <c r="F3198" t="s">
        <v>2301</v>
      </c>
      <c r="G3198">
        <v>-32.158616670000001</v>
      </c>
      <c r="H3198">
        <v>115.7398833</v>
      </c>
      <c r="I3198" t="s">
        <v>2335</v>
      </c>
      <c r="J3198" t="s">
        <v>2203</v>
      </c>
      <c r="K3198">
        <v>34</v>
      </c>
      <c r="L3198">
        <v>35</v>
      </c>
      <c r="N3198">
        <v>1</v>
      </c>
      <c r="O3198">
        <v>1.5589</v>
      </c>
      <c r="R3198">
        <v>0.25340000000000001</v>
      </c>
    </row>
    <row r="3199" spans="1:18">
      <c r="A3199" t="s">
        <v>2083</v>
      </c>
      <c r="B3199" t="s">
        <v>2082</v>
      </c>
      <c r="D3199">
        <v>2021</v>
      </c>
      <c r="E3199" t="s">
        <v>2162</v>
      </c>
      <c r="F3199" t="s">
        <v>2301</v>
      </c>
      <c r="G3199">
        <v>-32.158616670000001</v>
      </c>
      <c r="H3199">
        <v>115.7398833</v>
      </c>
      <c r="I3199" t="s">
        <v>2335</v>
      </c>
      <c r="J3199" t="s">
        <v>2203</v>
      </c>
      <c r="K3199">
        <v>35</v>
      </c>
      <c r="L3199">
        <v>36</v>
      </c>
      <c r="N3199">
        <v>1</v>
      </c>
      <c r="O3199">
        <v>1.1786000000000001</v>
      </c>
      <c r="R3199">
        <v>0.1593</v>
      </c>
    </row>
    <row r="3200" spans="1:18">
      <c r="A3200" t="s">
        <v>2083</v>
      </c>
      <c r="B3200" t="s">
        <v>2082</v>
      </c>
      <c r="D3200">
        <v>2021</v>
      </c>
      <c r="E3200" t="s">
        <v>2162</v>
      </c>
      <c r="F3200" t="s">
        <v>2301</v>
      </c>
      <c r="G3200">
        <v>-32.158616670000001</v>
      </c>
      <c r="H3200">
        <v>115.7398833</v>
      </c>
      <c r="I3200" t="s">
        <v>2335</v>
      </c>
      <c r="J3200" t="s">
        <v>2203</v>
      </c>
      <c r="K3200">
        <v>36</v>
      </c>
      <c r="L3200">
        <v>37</v>
      </c>
      <c r="N3200">
        <v>1</v>
      </c>
      <c r="O3200">
        <v>1.353</v>
      </c>
      <c r="R3200">
        <v>6.5199999999999994E-2</v>
      </c>
    </row>
    <row r="3201" spans="1:18">
      <c r="A3201" t="s">
        <v>2083</v>
      </c>
      <c r="B3201" t="s">
        <v>2082</v>
      </c>
      <c r="D3201">
        <v>2021</v>
      </c>
      <c r="E3201" t="s">
        <v>2162</v>
      </c>
      <c r="F3201" t="s">
        <v>2301</v>
      </c>
      <c r="G3201">
        <v>-32.158616670000001</v>
      </c>
      <c r="H3201">
        <v>115.7398833</v>
      </c>
      <c r="I3201" t="s">
        <v>2335</v>
      </c>
      <c r="J3201" t="s">
        <v>2203</v>
      </c>
      <c r="K3201">
        <v>37</v>
      </c>
      <c r="L3201">
        <v>38</v>
      </c>
      <c r="N3201">
        <v>1</v>
      </c>
      <c r="O3201">
        <v>1.4842</v>
      </c>
      <c r="R3201">
        <v>8.5800000000000001E-2</v>
      </c>
    </row>
    <row r="3202" spans="1:18">
      <c r="A3202" t="s">
        <v>2083</v>
      </c>
      <c r="B3202" t="s">
        <v>2082</v>
      </c>
      <c r="D3202">
        <v>2021</v>
      </c>
      <c r="E3202" t="s">
        <v>2162</v>
      </c>
      <c r="F3202" t="s">
        <v>2301</v>
      </c>
      <c r="G3202">
        <v>-32.158616670000001</v>
      </c>
      <c r="H3202">
        <v>115.7398833</v>
      </c>
      <c r="I3202" t="s">
        <v>2335</v>
      </c>
      <c r="J3202" t="s">
        <v>2203</v>
      </c>
      <c r="K3202">
        <v>38</v>
      </c>
      <c r="L3202">
        <v>39</v>
      </c>
      <c r="N3202">
        <v>1</v>
      </c>
      <c r="O3202">
        <v>0.93230000000000002</v>
      </c>
      <c r="R3202">
        <v>0.10639999999999999</v>
      </c>
    </row>
    <row r="3203" spans="1:18">
      <c r="A3203" t="s">
        <v>2083</v>
      </c>
      <c r="B3203" t="s">
        <v>2082</v>
      </c>
      <c r="D3203">
        <v>2021</v>
      </c>
      <c r="E3203" t="s">
        <v>2162</v>
      </c>
      <c r="F3203" t="s">
        <v>2301</v>
      </c>
      <c r="G3203">
        <v>-32.158616670000001</v>
      </c>
      <c r="H3203">
        <v>115.7398833</v>
      </c>
      <c r="I3203" t="s">
        <v>2335</v>
      </c>
      <c r="J3203" t="s">
        <v>2203</v>
      </c>
      <c r="K3203">
        <v>39</v>
      </c>
      <c r="L3203">
        <v>40</v>
      </c>
      <c r="N3203">
        <v>1</v>
      </c>
      <c r="O3203">
        <v>1.3552</v>
      </c>
      <c r="R3203">
        <v>0.1497</v>
      </c>
    </row>
    <row r="3204" spans="1:18">
      <c r="A3204" t="s">
        <v>2083</v>
      </c>
      <c r="B3204" t="s">
        <v>2082</v>
      </c>
      <c r="D3204">
        <v>2021</v>
      </c>
      <c r="E3204" t="s">
        <v>2162</v>
      </c>
      <c r="F3204" t="s">
        <v>2301</v>
      </c>
      <c r="G3204">
        <v>-32.158616670000001</v>
      </c>
      <c r="H3204">
        <v>115.7398833</v>
      </c>
      <c r="I3204" t="s">
        <v>2335</v>
      </c>
      <c r="J3204" t="s">
        <v>2203</v>
      </c>
      <c r="K3204">
        <v>40</v>
      </c>
      <c r="L3204">
        <v>41</v>
      </c>
      <c r="N3204">
        <v>1</v>
      </c>
      <c r="O3204">
        <v>1.3581000000000001</v>
      </c>
      <c r="R3204">
        <v>0.193</v>
      </c>
    </row>
    <row r="3205" spans="1:18">
      <c r="A3205" t="s">
        <v>2083</v>
      </c>
      <c r="B3205" t="s">
        <v>2082</v>
      </c>
      <c r="D3205">
        <v>2021</v>
      </c>
      <c r="E3205" t="s">
        <v>2162</v>
      </c>
      <c r="F3205" t="s">
        <v>2301</v>
      </c>
      <c r="G3205">
        <v>-32.158616670000001</v>
      </c>
      <c r="H3205">
        <v>115.7398833</v>
      </c>
      <c r="I3205" t="s">
        <v>2335</v>
      </c>
      <c r="J3205" t="s">
        <v>2203</v>
      </c>
      <c r="K3205">
        <v>41</v>
      </c>
      <c r="L3205">
        <v>42</v>
      </c>
      <c r="N3205">
        <v>1</v>
      </c>
      <c r="O3205">
        <v>1.0878000000000001</v>
      </c>
      <c r="R3205">
        <v>0.15329999999999999</v>
      </c>
    </row>
    <row r="3206" spans="1:18">
      <c r="A3206" t="s">
        <v>2083</v>
      </c>
      <c r="B3206" t="s">
        <v>2082</v>
      </c>
      <c r="D3206">
        <v>2021</v>
      </c>
      <c r="E3206" t="s">
        <v>2162</v>
      </c>
      <c r="F3206" t="s">
        <v>2301</v>
      </c>
      <c r="G3206">
        <v>-32.158616670000001</v>
      </c>
      <c r="H3206">
        <v>115.7398833</v>
      </c>
      <c r="I3206" t="s">
        <v>2335</v>
      </c>
      <c r="J3206" t="s">
        <v>2203</v>
      </c>
      <c r="K3206">
        <v>42</v>
      </c>
      <c r="L3206">
        <v>43</v>
      </c>
      <c r="N3206">
        <v>1</v>
      </c>
      <c r="O3206">
        <v>1.4333</v>
      </c>
      <c r="R3206">
        <v>0.1135</v>
      </c>
    </row>
    <row r="3207" spans="1:18">
      <c r="A3207" t="s">
        <v>2083</v>
      </c>
      <c r="B3207" t="s">
        <v>2082</v>
      </c>
      <c r="D3207">
        <v>2021</v>
      </c>
      <c r="E3207" t="s">
        <v>2162</v>
      </c>
      <c r="F3207" t="s">
        <v>2301</v>
      </c>
      <c r="G3207">
        <v>-32.158616670000001</v>
      </c>
      <c r="H3207">
        <v>115.7398833</v>
      </c>
      <c r="I3207" t="s">
        <v>2335</v>
      </c>
      <c r="J3207" t="s">
        <v>2203</v>
      </c>
      <c r="K3207">
        <v>43</v>
      </c>
      <c r="L3207">
        <v>44</v>
      </c>
      <c r="N3207">
        <v>1</v>
      </c>
      <c r="O3207">
        <v>1.4233</v>
      </c>
      <c r="R3207">
        <v>0.1222</v>
      </c>
    </row>
    <row r="3208" spans="1:18">
      <c r="A3208" t="s">
        <v>2083</v>
      </c>
      <c r="B3208" t="s">
        <v>2082</v>
      </c>
      <c r="D3208">
        <v>2021</v>
      </c>
      <c r="E3208" t="s">
        <v>2162</v>
      </c>
      <c r="F3208" t="s">
        <v>2301</v>
      </c>
      <c r="G3208">
        <v>-32.158616670000001</v>
      </c>
      <c r="H3208">
        <v>115.7398833</v>
      </c>
      <c r="I3208" t="s">
        <v>2335</v>
      </c>
      <c r="J3208" t="s">
        <v>2203</v>
      </c>
      <c r="K3208">
        <v>44</v>
      </c>
      <c r="L3208">
        <v>45</v>
      </c>
      <c r="N3208">
        <v>1</v>
      </c>
      <c r="O3208">
        <v>1.177</v>
      </c>
      <c r="R3208">
        <v>0.1222</v>
      </c>
    </row>
    <row r="3209" spans="1:18">
      <c r="A3209" t="s">
        <v>2083</v>
      </c>
      <c r="B3209" t="s">
        <v>2082</v>
      </c>
      <c r="D3209">
        <v>2021</v>
      </c>
      <c r="E3209" t="s">
        <v>2162</v>
      </c>
      <c r="F3209" t="s">
        <v>2301</v>
      </c>
      <c r="G3209">
        <v>-32.158616670000001</v>
      </c>
      <c r="H3209">
        <v>115.7398833</v>
      </c>
      <c r="I3209" t="s">
        <v>2335</v>
      </c>
      <c r="J3209" t="s">
        <v>2203</v>
      </c>
      <c r="K3209">
        <v>45</v>
      </c>
      <c r="L3209">
        <v>46</v>
      </c>
      <c r="N3209">
        <v>1</v>
      </c>
      <c r="O3209">
        <v>0.9153</v>
      </c>
      <c r="R3209">
        <v>0.1308</v>
      </c>
    </row>
    <row r="3210" spans="1:18">
      <c r="A3210" t="s">
        <v>2083</v>
      </c>
      <c r="B3210" t="s">
        <v>2082</v>
      </c>
      <c r="D3210">
        <v>2021</v>
      </c>
      <c r="E3210" t="s">
        <v>2162</v>
      </c>
      <c r="F3210" t="s">
        <v>2301</v>
      </c>
      <c r="G3210">
        <v>-32.170650000000002</v>
      </c>
      <c r="H3210">
        <v>115.7563</v>
      </c>
      <c r="I3210" t="s">
        <v>2335</v>
      </c>
      <c r="J3210">
        <v>84</v>
      </c>
      <c r="K3210">
        <v>0</v>
      </c>
      <c r="L3210">
        <v>1</v>
      </c>
      <c r="N3210">
        <v>1</v>
      </c>
      <c r="O3210">
        <v>1.536</v>
      </c>
      <c r="R3210">
        <v>0.63090000000000002</v>
      </c>
    </row>
    <row r="3211" spans="1:18">
      <c r="A3211" t="s">
        <v>2083</v>
      </c>
      <c r="B3211" t="s">
        <v>2082</v>
      </c>
      <c r="D3211">
        <v>2021</v>
      </c>
      <c r="E3211" t="s">
        <v>2162</v>
      </c>
      <c r="F3211" t="s">
        <v>2301</v>
      </c>
      <c r="G3211">
        <v>-32.170650000000002</v>
      </c>
      <c r="H3211">
        <v>115.7563</v>
      </c>
      <c r="I3211" t="s">
        <v>2335</v>
      </c>
      <c r="J3211">
        <v>84</v>
      </c>
      <c r="K3211">
        <v>1</v>
      </c>
      <c r="L3211">
        <v>2</v>
      </c>
      <c r="N3211">
        <v>1</v>
      </c>
      <c r="O3211">
        <v>1.5161</v>
      </c>
      <c r="R3211">
        <v>0.44290000000000002</v>
      </c>
    </row>
    <row r="3212" spans="1:18">
      <c r="A3212" t="s">
        <v>2083</v>
      </c>
      <c r="B3212" t="s">
        <v>2082</v>
      </c>
      <c r="D3212">
        <v>2021</v>
      </c>
      <c r="E3212" t="s">
        <v>2162</v>
      </c>
      <c r="F3212" t="s">
        <v>2301</v>
      </c>
      <c r="G3212">
        <v>-32.170650000000002</v>
      </c>
      <c r="H3212">
        <v>115.7563</v>
      </c>
      <c r="I3212" t="s">
        <v>2335</v>
      </c>
      <c r="J3212">
        <v>84</v>
      </c>
      <c r="K3212">
        <v>2</v>
      </c>
      <c r="L3212">
        <v>3</v>
      </c>
      <c r="N3212">
        <v>1</v>
      </c>
      <c r="O3212">
        <v>1.6645000000000001</v>
      </c>
      <c r="R3212">
        <v>0.3382</v>
      </c>
    </row>
    <row r="3213" spans="1:18">
      <c r="A3213" t="s">
        <v>2083</v>
      </c>
      <c r="B3213" t="s">
        <v>2082</v>
      </c>
      <c r="D3213">
        <v>2021</v>
      </c>
      <c r="E3213" t="s">
        <v>2162</v>
      </c>
      <c r="F3213" t="s">
        <v>2301</v>
      </c>
      <c r="G3213">
        <v>-32.170650000000002</v>
      </c>
      <c r="H3213">
        <v>115.7563</v>
      </c>
      <c r="I3213" t="s">
        <v>2335</v>
      </c>
      <c r="J3213">
        <v>84</v>
      </c>
      <c r="K3213">
        <v>3</v>
      </c>
      <c r="L3213">
        <v>4</v>
      </c>
      <c r="N3213">
        <v>1</v>
      </c>
      <c r="O3213">
        <v>1.2545999999999999</v>
      </c>
      <c r="R3213">
        <v>0.55989999999999995</v>
      </c>
    </row>
    <row r="3214" spans="1:18">
      <c r="A3214" t="s">
        <v>2083</v>
      </c>
      <c r="B3214" t="s">
        <v>2082</v>
      </c>
      <c r="D3214">
        <v>2021</v>
      </c>
      <c r="E3214" t="s">
        <v>2162</v>
      </c>
      <c r="F3214" t="s">
        <v>2301</v>
      </c>
      <c r="G3214">
        <v>-32.170650000000002</v>
      </c>
      <c r="H3214">
        <v>115.7563</v>
      </c>
      <c r="I3214" t="s">
        <v>2335</v>
      </c>
      <c r="J3214">
        <v>84</v>
      </c>
      <c r="K3214">
        <v>4</v>
      </c>
      <c r="L3214">
        <v>5</v>
      </c>
      <c r="N3214">
        <v>1</v>
      </c>
      <c r="O3214">
        <v>1.3688</v>
      </c>
      <c r="R3214">
        <v>0.4672</v>
      </c>
    </row>
    <row r="3215" spans="1:18">
      <c r="A3215" t="s">
        <v>2083</v>
      </c>
      <c r="B3215" t="s">
        <v>2082</v>
      </c>
      <c r="D3215">
        <v>2021</v>
      </c>
      <c r="E3215" t="s">
        <v>2162</v>
      </c>
      <c r="F3215" t="s">
        <v>2301</v>
      </c>
      <c r="G3215">
        <v>-32.170650000000002</v>
      </c>
      <c r="H3215">
        <v>115.7563</v>
      </c>
      <c r="I3215" t="s">
        <v>2335</v>
      </c>
      <c r="J3215">
        <v>84</v>
      </c>
      <c r="K3215">
        <v>5</v>
      </c>
      <c r="L3215">
        <v>6</v>
      </c>
      <c r="N3215">
        <v>1</v>
      </c>
      <c r="O3215">
        <v>1.3791</v>
      </c>
      <c r="R3215">
        <v>0.39250000000000002</v>
      </c>
    </row>
    <row r="3216" spans="1:18">
      <c r="A3216" t="s">
        <v>2083</v>
      </c>
      <c r="B3216" t="s">
        <v>2082</v>
      </c>
      <c r="D3216">
        <v>2021</v>
      </c>
      <c r="E3216" t="s">
        <v>2162</v>
      </c>
      <c r="F3216" t="s">
        <v>2301</v>
      </c>
      <c r="G3216">
        <v>-32.170650000000002</v>
      </c>
      <c r="H3216">
        <v>115.7563</v>
      </c>
      <c r="I3216" t="s">
        <v>2335</v>
      </c>
      <c r="J3216">
        <v>84</v>
      </c>
      <c r="K3216">
        <v>6</v>
      </c>
      <c r="L3216">
        <v>7</v>
      </c>
      <c r="N3216">
        <v>1</v>
      </c>
      <c r="O3216">
        <v>1.5410999999999999</v>
      </c>
      <c r="R3216">
        <v>0.31769999999999998</v>
      </c>
    </row>
    <row r="3217" spans="1:18">
      <c r="A3217" t="s">
        <v>2083</v>
      </c>
      <c r="B3217" t="s">
        <v>2082</v>
      </c>
      <c r="D3217">
        <v>2021</v>
      </c>
      <c r="E3217" t="s">
        <v>2162</v>
      </c>
      <c r="F3217" t="s">
        <v>2301</v>
      </c>
      <c r="G3217">
        <v>-32.170650000000002</v>
      </c>
      <c r="H3217">
        <v>115.7563</v>
      </c>
      <c r="I3217" t="s">
        <v>2335</v>
      </c>
      <c r="J3217">
        <v>84</v>
      </c>
      <c r="K3217">
        <v>7</v>
      </c>
      <c r="L3217">
        <v>8</v>
      </c>
      <c r="N3217">
        <v>1</v>
      </c>
      <c r="O3217">
        <v>1.3862000000000001</v>
      </c>
      <c r="R3217">
        <v>1.2515000000000001</v>
      </c>
    </row>
    <row r="3218" spans="1:18">
      <c r="A3218" t="s">
        <v>2083</v>
      </c>
      <c r="B3218" t="s">
        <v>2082</v>
      </c>
      <c r="D3218">
        <v>2021</v>
      </c>
      <c r="E3218" t="s">
        <v>2162</v>
      </c>
      <c r="F3218" t="s">
        <v>2301</v>
      </c>
      <c r="G3218">
        <v>-32.170650000000002</v>
      </c>
      <c r="H3218">
        <v>115.7563</v>
      </c>
      <c r="I3218" t="s">
        <v>2335</v>
      </c>
      <c r="J3218">
        <v>84</v>
      </c>
      <c r="K3218">
        <v>8</v>
      </c>
      <c r="L3218">
        <v>9</v>
      </c>
      <c r="N3218">
        <v>1</v>
      </c>
      <c r="O3218">
        <v>1.3480000000000001</v>
      </c>
      <c r="R3218">
        <v>2.1852999999999998</v>
      </c>
    </row>
    <row r="3219" spans="1:18">
      <c r="A3219" t="s">
        <v>2083</v>
      </c>
      <c r="B3219" t="s">
        <v>2082</v>
      </c>
      <c r="D3219">
        <v>2021</v>
      </c>
      <c r="E3219" t="s">
        <v>2162</v>
      </c>
      <c r="F3219" t="s">
        <v>2301</v>
      </c>
      <c r="G3219">
        <v>-32.170650000000002</v>
      </c>
      <c r="H3219">
        <v>115.7563</v>
      </c>
      <c r="I3219" t="s">
        <v>2335</v>
      </c>
      <c r="J3219">
        <v>84</v>
      </c>
      <c r="K3219">
        <v>9</v>
      </c>
      <c r="L3219">
        <v>10</v>
      </c>
      <c r="N3219">
        <v>1</v>
      </c>
      <c r="O3219">
        <v>1.4633</v>
      </c>
      <c r="R3219">
        <v>1.4917</v>
      </c>
    </row>
    <row r="3220" spans="1:18">
      <c r="A3220" t="s">
        <v>2083</v>
      </c>
      <c r="B3220" t="s">
        <v>2082</v>
      </c>
      <c r="D3220">
        <v>2021</v>
      </c>
      <c r="E3220" t="s">
        <v>2162</v>
      </c>
      <c r="F3220" t="s">
        <v>2301</v>
      </c>
      <c r="G3220">
        <v>-32.170650000000002</v>
      </c>
      <c r="H3220">
        <v>115.7563</v>
      </c>
      <c r="I3220" t="s">
        <v>2335</v>
      </c>
      <c r="J3220">
        <v>84</v>
      </c>
      <c r="K3220">
        <v>10</v>
      </c>
      <c r="L3220">
        <v>11</v>
      </c>
      <c r="N3220">
        <v>1</v>
      </c>
      <c r="O3220">
        <v>1.3051999999999999</v>
      </c>
      <c r="R3220">
        <v>0.79810000000000003</v>
      </c>
    </row>
    <row r="3221" spans="1:18">
      <c r="A3221" t="s">
        <v>2083</v>
      </c>
      <c r="B3221" t="s">
        <v>2082</v>
      </c>
      <c r="D3221">
        <v>2021</v>
      </c>
      <c r="E3221" t="s">
        <v>2162</v>
      </c>
      <c r="F3221" t="s">
        <v>2301</v>
      </c>
      <c r="G3221">
        <v>-32.170650000000002</v>
      </c>
      <c r="H3221">
        <v>115.7563</v>
      </c>
      <c r="I3221" t="s">
        <v>2335</v>
      </c>
      <c r="J3221">
        <v>84</v>
      </c>
      <c r="K3221">
        <v>11</v>
      </c>
      <c r="L3221">
        <v>12</v>
      </c>
      <c r="N3221">
        <v>1</v>
      </c>
      <c r="O3221">
        <v>1.4979</v>
      </c>
      <c r="R3221">
        <v>0.71189999999999998</v>
      </c>
    </row>
    <row r="3222" spans="1:18">
      <c r="A3222" t="s">
        <v>2083</v>
      </c>
      <c r="B3222" t="s">
        <v>2082</v>
      </c>
      <c r="D3222">
        <v>2021</v>
      </c>
      <c r="E3222" t="s">
        <v>2162</v>
      </c>
      <c r="F3222" t="s">
        <v>2301</v>
      </c>
      <c r="G3222">
        <v>-32.170650000000002</v>
      </c>
      <c r="H3222">
        <v>115.7563</v>
      </c>
      <c r="I3222" t="s">
        <v>2335</v>
      </c>
      <c r="J3222">
        <v>84</v>
      </c>
      <c r="K3222">
        <v>12</v>
      </c>
      <c r="L3222">
        <v>13</v>
      </c>
      <c r="N3222">
        <v>1</v>
      </c>
      <c r="O3222">
        <v>1.3827</v>
      </c>
      <c r="R3222">
        <v>0.62560000000000004</v>
      </c>
    </row>
    <row r="3223" spans="1:18">
      <c r="A3223" t="s">
        <v>2083</v>
      </c>
      <c r="B3223" t="s">
        <v>2082</v>
      </c>
      <c r="D3223">
        <v>2021</v>
      </c>
      <c r="E3223" t="s">
        <v>2162</v>
      </c>
      <c r="F3223" t="s">
        <v>2301</v>
      </c>
      <c r="G3223">
        <v>-32.170650000000002</v>
      </c>
      <c r="H3223">
        <v>115.7563</v>
      </c>
      <c r="I3223" t="s">
        <v>2335</v>
      </c>
      <c r="J3223">
        <v>84</v>
      </c>
      <c r="K3223">
        <v>13</v>
      </c>
      <c r="L3223">
        <v>14</v>
      </c>
      <c r="N3223">
        <v>1</v>
      </c>
      <c r="O3223">
        <v>1.4208000000000001</v>
      </c>
      <c r="R3223">
        <v>0.66949999999999998</v>
      </c>
    </row>
    <row r="3224" spans="1:18">
      <c r="A3224" t="s">
        <v>2083</v>
      </c>
      <c r="B3224" t="s">
        <v>2082</v>
      </c>
      <c r="D3224">
        <v>2021</v>
      </c>
      <c r="E3224" t="s">
        <v>2162</v>
      </c>
      <c r="F3224" t="s">
        <v>2301</v>
      </c>
      <c r="G3224">
        <v>-32.170650000000002</v>
      </c>
      <c r="H3224">
        <v>115.7563</v>
      </c>
      <c r="I3224" t="s">
        <v>2335</v>
      </c>
      <c r="J3224">
        <v>84</v>
      </c>
      <c r="K3224">
        <v>14</v>
      </c>
      <c r="L3224">
        <v>15</v>
      </c>
      <c r="N3224">
        <v>1</v>
      </c>
      <c r="O3224">
        <v>1.4984999999999999</v>
      </c>
      <c r="R3224">
        <v>0.71340000000000003</v>
      </c>
    </row>
    <row r="3225" spans="1:18">
      <c r="A3225" t="s">
        <v>2083</v>
      </c>
      <c r="B3225" t="s">
        <v>2082</v>
      </c>
      <c r="D3225">
        <v>2021</v>
      </c>
      <c r="E3225" t="s">
        <v>2162</v>
      </c>
      <c r="F3225" t="s">
        <v>2301</v>
      </c>
      <c r="G3225">
        <v>-32.170650000000002</v>
      </c>
      <c r="H3225">
        <v>115.7563</v>
      </c>
      <c r="I3225" t="s">
        <v>2335</v>
      </c>
      <c r="J3225">
        <v>84</v>
      </c>
      <c r="K3225">
        <v>15</v>
      </c>
      <c r="L3225">
        <v>16</v>
      </c>
      <c r="N3225">
        <v>1</v>
      </c>
      <c r="O3225">
        <v>1.6363000000000001</v>
      </c>
      <c r="R3225">
        <v>0.64929999999999999</v>
      </c>
    </row>
    <row r="3226" spans="1:18">
      <c r="A3226" t="s">
        <v>2083</v>
      </c>
      <c r="B3226" t="s">
        <v>2082</v>
      </c>
      <c r="D3226">
        <v>2021</v>
      </c>
      <c r="E3226" t="s">
        <v>2162</v>
      </c>
      <c r="F3226" t="s">
        <v>2301</v>
      </c>
      <c r="G3226">
        <v>-32.170650000000002</v>
      </c>
      <c r="H3226">
        <v>115.7563</v>
      </c>
      <c r="I3226" t="s">
        <v>2335</v>
      </c>
      <c r="J3226">
        <v>84</v>
      </c>
      <c r="K3226">
        <v>16</v>
      </c>
      <c r="L3226">
        <v>17</v>
      </c>
      <c r="N3226">
        <v>1</v>
      </c>
      <c r="O3226">
        <v>1.5492999999999999</v>
      </c>
      <c r="R3226">
        <v>0.58509999999999995</v>
      </c>
    </row>
    <row r="3227" spans="1:18">
      <c r="A3227" t="s">
        <v>2083</v>
      </c>
      <c r="B3227" t="s">
        <v>2082</v>
      </c>
      <c r="D3227">
        <v>2021</v>
      </c>
      <c r="E3227" t="s">
        <v>2162</v>
      </c>
      <c r="F3227" t="s">
        <v>2301</v>
      </c>
      <c r="G3227">
        <v>-32.170650000000002</v>
      </c>
      <c r="H3227">
        <v>115.7563</v>
      </c>
      <c r="I3227" t="s">
        <v>2335</v>
      </c>
      <c r="J3227">
        <v>84</v>
      </c>
      <c r="K3227">
        <v>17</v>
      </c>
      <c r="L3227">
        <v>18</v>
      </c>
      <c r="N3227">
        <v>1</v>
      </c>
      <c r="O3227">
        <v>1.6362000000000001</v>
      </c>
      <c r="R3227">
        <v>0.42759999999999998</v>
      </c>
    </row>
    <row r="3228" spans="1:18">
      <c r="A3228" t="s">
        <v>2083</v>
      </c>
      <c r="B3228" t="s">
        <v>2082</v>
      </c>
      <c r="D3228">
        <v>2021</v>
      </c>
      <c r="E3228" t="s">
        <v>2162</v>
      </c>
      <c r="F3228" t="s">
        <v>2301</v>
      </c>
      <c r="G3228">
        <v>-32.170650000000002</v>
      </c>
      <c r="H3228">
        <v>115.7563</v>
      </c>
      <c r="I3228" t="s">
        <v>2335</v>
      </c>
      <c r="J3228">
        <v>84</v>
      </c>
      <c r="K3228">
        <v>18</v>
      </c>
      <c r="L3228">
        <v>19</v>
      </c>
      <c r="N3228">
        <v>1</v>
      </c>
      <c r="O3228">
        <v>1.7637</v>
      </c>
      <c r="R3228">
        <v>0.2702</v>
      </c>
    </row>
    <row r="3229" spans="1:18">
      <c r="A3229" t="s">
        <v>2083</v>
      </c>
      <c r="B3229" t="s">
        <v>2082</v>
      </c>
      <c r="D3229">
        <v>2021</v>
      </c>
      <c r="E3229" t="s">
        <v>2162</v>
      </c>
      <c r="F3229" t="s">
        <v>2301</v>
      </c>
      <c r="G3229">
        <v>-32.170650000000002</v>
      </c>
      <c r="H3229">
        <v>115.7563</v>
      </c>
      <c r="I3229" t="s">
        <v>2335</v>
      </c>
      <c r="J3229">
        <v>84</v>
      </c>
      <c r="K3229">
        <v>19</v>
      </c>
      <c r="L3229">
        <v>20</v>
      </c>
      <c r="N3229">
        <v>1</v>
      </c>
      <c r="O3229">
        <v>1.6104000000000001</v>
      </c>
      <c r="R3229">
        <v>0.27900000000000003</v>
      </c>
    </row>
    <row r="3230" spans="1:18">
      <c r="A3230" t="s">
        <v>2083</v>
      </c>
      <c r="B3230" t="s">
        <v>2082</v>
      </c>
      <c r="D3230">
        <v>2021</v>
      </c>
      <c r="E3230" t="s">
        <v>2162</v>
      </c>
      <c r="F3230" t="s">
        <v>2301</v>
      </c>
      <c r="G3230">
        <v>-32.170650000000002</v>
      </c>
      <c r="H3230">
        <v>115.7563</v>
      </c>
      <c r="I3230" t="s">
        <v>2335</v>
      </c>
      <c r="J3230">
        <v>84</v>
      </c>
      <c r="K3230">
        <v>20</v>
      </c>
      <c r="L3230">
        <v>21</v>
      </c>
      <c r="N3230">
        <v>1</v>
      </c>
      <c r="O3230">
        <v>1.5845</v>
      </c>
      <c r="R3230">
        <v>0.28789999999999999</v>
      </c>
    </row>
    <row r="3231" spans="1:18">
      <c r="A3231" t="s">
        <v>2083</v>
      </c>
      <c r="B3231" t="s">
        <v>2082</v>
      </c>
      <c r="D3231">
        <v>2021</v>
      </c>
      <c r="E3231" t="s">
        <v>2162</v>
      </c>
      <c r="F3231" t="s">
        <v>2301</v>
      </c>
      <c r="G3231">
        <v>-32.170650000000002</v>
      </c>
      <c r="H3231">
        <v>115.7563</v>
      </c>
      <c r="I3231" t="s">
        <v>2335</v>
      </c>
      <c r="J3231">
        <v>84</v>
      </c>
      <c r="K3231">
        <v>21</v>
      </c>
      <c r="L3231">
        <v>22</v>
      </c>
      <c r="N3231">
        <v>1</v>
      </c>
      <c r="O3231">
        <v>1.895</v>
      </c>
      <c r="R3231">
        <v>0.22</v>
      </c>
    </row>
    <row r="3232" spans="1:18">
      <c r="A3232" t="s">
        <v>2083</v>
      </c>
      <c r="B3232" t="s">
        <v>2082</v>
      </c>
      <c r="D3232">
        <v>2021</v>
      </c>
      <c r="E3232" t="s">
        <v>2162</v>
      </c>
      <c r="F3232" t="s">
        <v>2301</v>
      </c>
      <c r="G3232">
        <v>-32.170650000000002</v>
      </c>
      <c r="H3232">
        <v>115.7563</v>
      </c>
      <c r="I3232" t="s">
        <v>2335</v>
      </c>
      <c r="J3232">
        <v>84</v>
      </c>
      <c r="K3232">
        <v>22</v>
      </c>
      <c r="L3232">
        <v>23</v>
      </c>
      <c r="N3232">
        <v>1</v>
      </c>
      <c r="O3232">
        <v>1.5911999999999999</v>
      </c>
      <c r="R3232">
        <v>0.15210000000000001</v>
      </c>
    </row>
    <row r="3233" spans="1:18">
      <c r="A3233" t="s">
        <v>2083</v>
      </c>
      <c r="B3233" t="s">
        <v>2082</v>
      </c>
      <c r="D3233">
        <v>2021</v>
      </c>
      <c r="E3233" t="s">
        <v>2162</v>
      </c>
      <c r="F3233" t="s">
        <v>2301</v>
      </c>
      <c r="G3233">
        <v>-32.170650000000002</v>
      </c>
      <c r="H3233">
        <v>115.7563</v>
      </c>
      <c r="I3233" t="s">
        <v>2335</v>
      </c>
      <c r="J3233">
        <v>84</v>
      </c>
      <c r="K3233">
        <v>23</v>
      </c>
      <c r="L3233">
        <v>24</v>
      </c>
      <c r="N3233">
        <v>1</v>
      </c>
      <c r="O3233">
        <v>1.758</v>
      </c>
      <c r="R3233">
        <v>0.14499999999999999</v>
      </c>
    </row>
    <row r="3234" spans="1:18">
      <c r="A3234" t="s">
        <v>2083</v>
      </c>
      <c r="B3234" t="s">
        <v>2082</v>
      </c>
      <c r="D3234">
        <v>2021</v>
      </c>
      <c r="E3234" t="s">
        <v>2162</v>
      </c>
      <c r="F3234" t="s">
        <v>2301</v>
      </c>
      <c r="G3234">
        <v>-32.170650000000002</v>
      </c>
      <c r="H3234">
        <v>115.7563</v>
      </c>
      <c r="I3234" t="s">
        <v>2335</v>
      </c>
      <c r="J3234">
        <v>84</v>
      </c>
      <c r="K3234">
        <v>24</v>
      </c>
      <c r="L3234">
        <v>25</v>
      </c>
      <c r="N3234">
        <v>1</v>
      </c>
      <c r="O3234">
        <v>1.5496000000000001</v>
      </c>
      <c r="R3234">
        <v>0.13789999999999999</v>
      </c>
    </row>
    <row r="3235" spans="1:18">
      <c r="A3235" t="s">
        <v>2083</v>
      </c>
      <c r="B3235" t="s">
        <v>2082</v>
      </c>
      <c r="D3235">
        <v>2021</v>
      </c>
      <c r="E3235" t="s">
        <v>2162</v>
      </c>
      <c r="F3235" t="s">
        <v>2301</v>
      </c>
      <c r="G3235">
        <v>-32.170650000000002</v>
      </c>
      <c r="H3235">
        <v>115.7563</v>
      </c>
      <c r="I3235" t="s">
        <v>2335</v>
      </c>
      <c r="J3235">
        <v>84</v>
      </c>
      <c r="K3235">
        <v>25</v>
      </c>
      <c r="L3235">
        <v>26</v>
      </c>
      <c r="N3235">
        <v>1</v>
      </c>
      <c r="O3235">
        <v>1.5998000000000001</v>
      </c>
      <c r="R3235">
        <v>0.18090000000000001</v>
      </c>
    </row>
    <row r="3236" spans="1:18">
      <c r="A3236" t="s">
        <v>2083</v>
      </c>
      <c r="B3236" t="s">
        <v>2082</v>
      </c>
      <c r="D3236">
        <v>2021</v>
      </c>
      <c r="E3236" t="s">
        <v>2162</v>
      </c>
      <c r="F3236" t="s">
        <v>2301</v>
      </c>
      <c r="G3236">
        <v>-32.170650000000002</v>
      </c>
      <c r="H3236">
        <v>115.7563</v>
      </c>
      <c r="I3236" t="s">
        <v>2335</v>
      </c>
      <c r="J3236">
        <v>84</v>
      </c>
      <c r="K3236">
        <v>26</v>
      </c>
      <c r="L3236">
        <v>27</v>
      </c>
      <c r="N3236">
        <v>1</v>
      </c>
      <c r="O3236">
        <v>1.7990999999999999</v>
      </c>
      <c r="R3236">
        <v>0.224</v>
      </c>
    </row>
    <row r="3237" spans="1:18">
      <c r="A3237" t="s">
        <v>2083</v>
      </c>
      <c r="B3237" t="s">
        <v>2082</v>
      </c>
      <c r="D3237">
        <v>2021</v>
      </c>
      <c r="E3237" t="s">
        <v>2162</v>
      </c>
      <c r="F3237" t="s">
        <v>2301</v>
      </c>
      <c r="G3237">
        <v>-32.170650000000002</v>
      </c>
      <c r="H3237">
        <v>115.7563</v>
      </c>
      <c r="I3237" t="s">
        <v>2335</v>
      </c>
      <c r="J3237">
        <v>84</v>
      </c>
      <c r="K3237">
        <v>27</v>
      </c>
      <c r="L3237">
        <v>28</v>
      </c>
      <c r="N3237">
        <v>1</v>
      </c>
      <c r="O3237">
        <v>1.6516</v>
      </c>
      <c r="R3237">
        <v>0.2044</v>
      </c>
    </row>
    <row r="3238" spans="1:18">
      <c r="A3238" t="s">
        <v>2083</v>
      </c>
      <c r="B3238" t="s">
        <v>2082</v>
      </c>
      <c r="D3238">
        <v>2021</v>
      </c>
      <c r="E3238" t="s">
        <v>2162</v>
      </c>
      <c r="F3238" t="s">
        <v>2301</v>
      </c>
      <c r="G3238">
        <v>-32.170650000000002</v>
      </c>
      <c r="H3238">
        <v>115.7563</v>
      </c>
      <c r="I3238" t="s">
        <v>2335</v>
      </c>
      <c r="J3238">
        <v>84</v>
      </c>
      <c r="K3238">
        <v>28</v>
      </c>
      <c r="L3238">
        <v>29</v>
      </c>
      <c r="N3238">
        <v>1</v>
      </c>
      <c r="O3238">
        <v>1.8912</v>
      </c>
      <c r="R3238">
        <v>0.18490000000000001</v>
      </c>
    </row>
    <row r="3239" spans="1:18">
      <c r="A3239" t="s">
        <v>2083</v>
      </c>
      <c r="B3239" t="s">
        <v>2082</v>
      </c>
      <c r="D3239">
        <v>2021</v>
      </c>
      <c r="E3239" t="s">
        <v>2162</v>
      </c>
      <c r="F3239" t="s">
        <v>2301</v>
      </c>
      <c r="G3239">
        <v>-32.170650000000002</v>
      </c>
      <c r="H3239">
        <v>115.7563</v>
      </c>
      <c r="I3239" t="s">
        <v>2335</v>
      </c>
      <c r="J3239">
        <v>84</v>
      </c>
      <c r="K3239">
        <v>29</v>
      </c>
      <c r="L3239">
        <v>30</v>
      </c>
      <c r="N3239">
        <v>1</v>
      </c>
      <c r="O3239">
        <v>1.8073999999999999</v>
      </c>
      <c r="R3239">
        <v>0.17610000000000001</v>
      </c>
    </row>
    <row r="3240" spans="1:18">
      <c r="A3240" t="s">
        <v>2083</v>
      </c>
      <c r="B3240" t="s">
        <v>2082</v>
      </c>
      <c r="D3240">
        <v>2021</v>
      </c>
      <c r="E3240" t="s">
        <v>2162</v>
      </c>
      <c r="F3240" t="s">
        <v>2301</v>
      </c>
      <c r="G3240">
        <v>-32.170650000000002</v>
      </c>
      <c r="H3240">
        <v>115.7563</v>
      </c>
      <c r="I3240" t="s">
        <v>2335</v>
      </c>
      <c r="J3240">
        <v>84</v>
      </c>
      <c r="K3240">
        <v>30</v>
      </c>
      <c r="L3240">
        <v>31</v>
      </c>
      <c r="N3240">
        <v>1</v>
      </c>
      <c r="O3240">
        <v>1.5552999999999999</v>
      </c>
      <c r="R3240">
        <v>0.1673</v>
      </c>
    </row>
    <row r="3241" spans="1:18">
      <c r="A3241" t="s">
        <v>2083</v>
      </c>
      <c r="B3241" t="s">
        <v>2082</v>
      </c>
      <c r="D3241">
        <v>2021</v>
      </c>
      <c r="E3241" t="s">
        <v>2162</v>
      </c>
      <c r="F3241" t="s">
        <v>2301</v>
      </c>
      <c r="G3241">
        <v>-32.170650000000002</v>
      </c>
      <c r="H3241">
        <v>115.7563</v>
      </c>
      <c r="I3241" t="s">
        <v>2335</v>
      </c>
      <c r="J3241">
        <v>84</v>
      </c>
      <c r="K3241">
        <v>31</v>
      </c>
      <c r="L3241">
        <v>32</v>
      </c>
      <c r="N3241">
        <v>1</v>
      </c>
      <c r="O3241">
        <v>1.3017000000000001</v>
      </c>
      <c r="R3241">
        <v>0.18970000000000001</v>
      </c>
    </row>
    <row r="3242" spans="1:18">
      <c r="A3242" t="s">
        <v>2083</v>
      </c>
      <c r="B3242" t="s">
        <v>2082</v>
      </c>
      <c r="D3242">
        <v>2021</v>
      </c>
      <c r="E3242" t="s">
        <v>2162</v>
      </c>
      <c r="F3242" t="s">
        <v>2301</v>
      </c>
      <c r="G3242">
        <v>-32.170650000000002</v>
      </c>
      <c r="H3242">
        <v>115.7563</v>
      </c>
      <c r="I3242" t="s">
        <v>2335</v>
      </c>
      <c r="J3242">
        <v>84</v>
      </c>
      <c r="K3242">
        <v>32</v>
      </c>
      <c r="L3242">
        <v>33</v>
      </c>
      <c r="N3242">
        <v>1</v>
      </c>
      <c r="O3242">
        <v>1.4562999999999999</v>
      </c>
      <c r="R3242">
        <v>0.21210000000000001</v>
      </c>
    </row>
    <row r="3243" spans="1:18">
      <c r="A3243" t="s">
        <v>2083</v>
      </c>
      <c r="B3243" t="s">
        <v>2082</v>
      </c>
      <c r="D3243">
        <v>2021</v>
      </c>
      <c r="E3243" t="s">
        <v>2162</v>
      </c>
      <c r="F3243" t="s">
        <v>2301</v>
      </c>
      <c r="G3243">
        <v>-32.170650000000002</v>
      </c>
      <c r="H3243">
        <v>115.7563</v>
      </c>
      <c r="I3243" t="s">
        <v>2335</v>
      </c>
      <c r="J3243">
        <v>84</v>
      </c>
      <c r="K3243">
        <v>33</v>
      </c>
      <c r="L3243">
        <v>34</v>
      </c>
      <c r="N3243">
        <v>1</v>
      </c>
      <c r="O3243">
        <v>1.2276</v>
      </c>
      <c r="R3243">
        <v>0.15859999999999999</v>
      </c>
    </row>
    <row r="3244" spans="1:18">
      <c r="A3244" t="s">
        <v>2083</v>
      </c>
      <c r="B3244" t="s">
        <v>2082</v>
      </c>
      <c r="D3244">
        <v>2021</v>
      </c>
      <c r="E3244" t="s">
        <v>2162</v>
      </c>
      <c r="F3244" t="s">
        <v>2301</v>
      </c>
      <c r="G3244">
        <v>-32.170650000000002</v>
      </c>
      <c r="H3244">
        <v>115.7563</v>
      </c>
      <c r="I3244" t="s">
        <v>2335</v>
      </c>
      <c r="J3244">
        <v>84</v>
      </c>
      <c r="K3244">
        <v>34</v>
      </c>
      <c r="L3244">
        <v>35</v>
      </c>
      <c r="N3244">
        <v>1</v>
      </c>
      <c r="O3244">
        <v>1.3239000000000001</v>
      </c>
      <c r="R3244">
        <v>0.1051</v>
      </c>
    </row>
    <row r="3245" spans="1:18">
      <c r="A3245" t="s">
        <v>2083</v>
      </c>
      <c r="B3245" t="s">
        <v>2082</v>
      </c>
      <c r="D3245">
        <v>2021</v>
      </c>
      <c r="E3245" t="s">
        <v>2162</v>
      </c>
      <c r="F3245" t="s">
        <v>2301</v>
      </c>
      <c r="G3245">
        <v>-32.170650000000002</v>
      </c>
      <c r="H3245">
        <v>115.7563</v>
      </c>
      <c r="I3245" t="s">
        <v>2335</v>
      </c>
      <c r="J3245">
        <v>84</v>
      </c>
      <c r="K3245">
        <v>35</v>
      </c>
      <c r="L3245">
        <v>36</v>
      </c>
      <c r="N3245">
        <v>1</v>
      </c>
      <c r="O3245">
        <v>1.1907000000000001</v>
      </c>
      <c r="R3245">
        <v>0.1067</v>
      </c>
    </row>
    <row r="3246" spans="1:18">
      <c r="A3246" t="s">
        <v>2083</v>
      </c>
      <c r="B3246" t="s">
        <v>2082</v>
      </c>
      <c r="D3246">
        <v>2021</v>
      </c>
      <c r="E3246" t="s">
        <v>2162</v>
      </c>
      <c r="F3246" t="s">
        <v>2301</v>
      </c>
      <c r="G3246">
        <v>-32.170650000000002</v>
      </c>
      <c r="H3246">
        <v>115.7563</v>
      </c>
      <c r="I3246" t="s">
        <v>2335</v>
      </c>
      <c r="J3246">
        <v>84</v>
      </c>
      <c r="K3246">
        <v>36</v>
      </c>
      <c r="L3246">
        <v>37</v>
      </c>
      <c r="N3246">
        <v>1</v>
      </c>
      <c r="O3246">
        <v>1.2963</v>
      </c>
      <c r="R3246">
        <v>0.1082</v>
      </c>
    </row>
    <row r="3247" spans="1:18">
      <c r="A3247" t="s">
        <v>2083</v>
      </c>
      <c r="B3247" t="s">
        <v>2082</v>
      </c>
      <c r="D3247">
        <v>2021</v>
      </c>
      <c r="E3247" t="s">
        <v>2162</v>
      </c>
      <c r="F3247" t="s">
        <v>2301</v>
      </c>
      <c r="G3247">
        <v>-32.170650000000002</v>
      </c>
      <c r="H3247">
        <v>115.7563</v>
      </c>
      <c r="I3247" t="s">
        <v>2335</v>
      </c>
      <c r="J3247">
        <v>84</v>
      </c>
      <c r="K3247">
        <v>37</v>
      </c>
      <c r="L3247">
        <v>38</v>
      </c>
      <c r="N3247">
        <v>1</v>
      </c>
      <c r="O3247">
        <v>1.3257000000000001</v>
      </c>
      <c r="R3247">
        <v>0.1762</v>
      </c>
    </row>
    <row r="3248" spans="1:18">
      <c r="A3248" t="s">
        <v>2083</v>
      </c>
      <c r="B3248" t="s">
        <v>2082</v>
      </c>
      <c r="D3248">
        <v>2021</v>
      </c>
      <c r="E3248" t="s">
        <v>2162</v>
      </c>
      <c r="F3248" t="s">
        <v>2301</v>
      </c>
      <c r="G3248">
        <v>-32.170650000000002</v>
      </c>
      <c r="H3248">
        <v>115.7563</v>
      </c>
      <c r="I3248" t="s">
        <v>2335</v>
      </c>
      <c r="J3248">
        <v>84</v>
      </c>
      <c r="K3248">
        <v>38</v>
      </c>
      <c r="L3248">
        <v>39</v>
      </c>
      <c r="N3248">
        <v>1</v>
      </c>
      <c r="O3248">
        <v>1.1016999999999999</v>
      </c>
      <c r="R3248">
        <v>0.1762</v>
      </c>
    </row>
    <row r="3249" spans="1:18">
      <c r="A3249" t="s">
        <v>2083</v>
      </c>
      <c r="B3249" t="s">
        <v>2082</v>
      </c>
      <c r="D3249">
        <v>2021</v>
      </c>
      <c r="E3249" t="s">
        <v>2162</v>
      </c>
      <c r="F3249" t="s">
        <v>2301</v>
      </c>
      <c r="G3249">
        <v>-32.170650000000002</v>
      </c>
      <c r="H3249">
        <v>115.7563</v>
      </c>
      <c r="I3249" t="s">
        <v>2335</v>
      </c>
      <c r="J3249">
        <v>84</v>
      </c>
      <c r="K3249">
        <v>39</v>
      </c>
      <c r="L3249">
        <v>40</v>
      </c>
      <c r="N3249">
        <v>1</v>
      </c>
      <c r="O3249">
        <v>1.3964000000000001</v>
      </c>
      <c r="R3249">
        <v>0.2442</v>
      </c>
    </row>
    <row r="3250" spans="1:18">
      <c r="A3250" t="s">
        <v>2083</v>
      </c>
      <c r="B3250" t="s">
        <v>2082</v>
      </c>
      <c r="D3250">
        <v>2021</v>
      </c>
      <c r="E3250" t="s">
        <v>2162</v>
      </c>
      <c r="F3250" t="s">
        <v>2301</v>
      </c>
      <c r="G3250">
        <v>-32.193833329999897</v>
      </c>
      <c r="H3250">
        <v>115.7478167</v>
      </c>
      <c r="I3250" t="s">
        <v>2332</v>
      </c>
      <c r="J3250">
        <v>86</v>
      </c>
      <c r="K3250">
        <v>0</v>
      </c>
      <c r="L3250">
        <v>1</v>
      </c>
      <c r="N3250">
        <v>1</v>
      </c>
      <c r="O3250">
        <v>0.77910000000000001</v>
      </c>
      <c r="R3250">
        <v>4.0688000000000004</v>
      </c>
    </row>
    <row r="3251" spans="1:18">
      <c r="A3251" t="s">
        <v>2083</v>
      </c>
      <c r="B3251" t="s">
        <v>2082</v>
      </c>
      <c r="D3251">
        <v>2021</v>
      </c>
      <c r="E3251" t="s">
        <v>2162</v>
      </c>
      <c r="F3251" t="s">
        <v>2301</v>
      </c>
      <c r="G3251">
        <v>-32.193833329999897</v>
      </c>
      <c r="H3251">
        <v>115.7478167</v>
      </c>
      <c r="I3251" t="s">
        <v>2332</v>
      </c>
      <c r="J3251">
        <v>86</v>
      </c>
      <c r="K3251">
        <v>1</v>
      </c>
      <c r="L3251">
        <v>2</v>
      </c>
      <c r="N3251">
        <v>1</v>
      </c>
      <c r="O3251">
        <v>0.93</v>
      </c>
      <c r="R3251">
        <v>1.5972</v>
      </c>
    </row>
    <row r="3252" spans="1:18">
      <c r="A3252" t="s">
        <v>2083</v>
      </c>
      <c r="B3252" t="s">
        <v>2082</v>
      </c>
      <c r="D3252">
        <v>2021</v>
      </c>
      <c r="E3252" t="s">
        <v>2162</v>
      </c>
      <c r="F3252" t="s">
        <v>2301</v>
      </c>
      <c r="G3252">
        <v>-32.193833329999897</v>
      </c>
      <c r="H3252">
        <v>115.7478167</v>
      </c>
      <c r="I3252" t="s">
        <v>2332</v>
      </c>
      <c r="J3252">
        <v>86</v>
      </c>
      <c r="K3252">
        <v>2</v>
      </c>
      <c r="L3252">
        <v>3</v>
      </c>
      <c r="N3252">
        <v>1</v>
      </c>
      <c r="O3252">
        <v>0.97119999999999995</v>
      </c>
      <c r="R3252">
        <v>1.2685</v>
      </c>
    </row>
    <row r="3253" spans="1:18">
      <c r="A3253" t="s">
        <v>2083</v>
      </c>
      <c r="B3253" t="s">
        <v>2082</v>
      </c>
      <c r="D3253">
        <v>2021</v>
      </c>
      <c r="E3253" t="s">
        <v>2162</v>
      </c>
      <c r="F3253" t="s">
        <v>2301</v>
      </c>
      <c r="G3253">
        <v>-32.193833329999897</v>
      </c>
      <c r="H3253">
        <v>115.7478167</v>
      </c>
      <c r="I3253" t="s">
        <v>2332</v>
      </c>
      <c r="J3253">
        <v>86</v>
      </c>
      <c r="K3253">
        <v>3</v>
      </c>
      <c r="L3253">
        <v>4</v>
      </c>
      <c r="N3253">
        <v>1</v>
      </c>
      <c r="O3253">
        <v>1.1305000000000001</v>
      </c>
      <c r="R3253">
        <v>3.0470999999999999</v>
      </c>
    </row>
    <row r="3254" spans="1:18">
      <c r="A3254" t="s">
        <v>2083</v>
      </c>
      <c r="B3254" t="s">
        <v>2082</v>
      </c>
      <c r="D3254">
        <v>2021</v>
      </c>
      <c r="E3254" t="s">
        <v>2162</v>
      </c>
      <c r="F3254" t="s">
        <v>2301</v>
      </c>
      <c r="G3254">
        <v>-32.193833329999897</v>
      </c>
      <c r="H3254">
        <v>115.7478167</v>
      </c>
      <c r="I3254" t="s">
        <v>2332</v>
      </c>
      <c r="J3254">
        <v>86</v>
      </c>
      <c r="K3254">
        <v>4</v>
      </c>
      <c r="L3254">
        <v>5</v>
      </c>
      <c r="N3254">
        <v>1</v>
      </c>
      <c r="O3254">
        <v>1.6758999999999999</v>
      </c>
      <c r="R3254">
        <v>0.97799999999999998</v>
      </c>
    </row>
    <row r="3255" spans="1:18">
      <c r="A3255" t="s">
        <v>2083</v>
      </c>
      <c r="B3255" t="s">
        <v>2082</v>
      </c>
      <c r="D3255">
        <v>2021</v>
      </c>
      <c r="E3255" t="s">
        <v>2162</v>
      </c>
      <c r="F3255" t="s">
        <v>2301</v>
      </c>
      <c r="G3255">
        <v>-32.193833329999897</v>
      </c>
      <c r="H3255">
        <v>115.7478167</v>
      </c>
      <c r="I3255" t="s">
        <v>2332</v>
      </c>
      <c r="J3255">
        <v>86</v>
      </c>
      <c r="K3255">
        <v>5</v>
      </c>
      <c r="L3255">
        <v>6</v>
      </c>
      <c r="N3255">
        <v>1</v>
      </c>
      <c r="O3255">
        <v>1.4160999999999999</v>
      </c>
      <c r="R3255">
        <v>0.69979999999999998</v>
      </c>
    </row>
    <row r="3256" spans="1:18">
      <c r="A3256" t="s">
        <v>2083</v>
      </c>
      <c r="B3256" t="s">
        <v>2082</v>
      </c>
      <c r="D3256">
        <v>2021</v>
      </c>
      <c r="E3256" t="s">
        <v>2162</v>
      </c>
      <c r="F3256" t="s">
        <v>2301</v>
      </c>
      <c r="G3256">
        <v>-32.193833329999897</v>
      </c>
      <c r="H3256">
        <v>115.7478167</v>
      </c>
      <c r="I3256" t="s">
        <v>2332</v>
      </c>
      <c r="J3256">
        <v>86</v>
      </c>
      <c r="K3256">
        <v>6</v>
      </c>
      <c r="L3256">
        <v>7</v>
      </c>
      <c r="N3256">
        <v>1</v>
      </c>
      <c r="O3256">
        <v>1.4490000000000001</v>
      </c>
      <c r="R3256">
        <v>0.42159999999999997</v>
      </c>
    </row>
    <row r="3257" spans="1:18">
      <c r="A3257" t="s">
        <v>2083</v>
      </c>
      <c r="B3257" t="s">
        <v>2082</v>
      </c>
      <c r="D3257">
        <v>2021</v>
      </c>
      <c r="E3257" t="s">
        <v>2162</v>
      </c>
      <c r="F3257" t="s">
        <v>2301</v>
      </c>
      <c r="G3257">
        <v>-32.193833329999897</v>
      </c>
      <c r="H3257">
        <v>115.7478167</v>
      </c>
      <c r="I3257" t="s">
        <v>2332</v>
      </c>
      <c r="J3257">
        <v>86</v>
      </c>
      <c r="K3257">
        <v>7</v>
      </c>
      <c r="L3257">
        <v>8</v>
      </c>
      <c r="N3257">
        <v>1</v>
      </c>
      <c r="O3257">
        <v>1.3174999999999999</v>
      </c>
      <c r="R3257">
        <v>0.69469999999999998</v>
      </c>
    </row>
    <row r="3258" spans="1:18">
      <c r="A3258" t="s">
        <v>2083</v>
      </c>
      <c r="B3258" t="s">
        <v>2082</v>
      </c>
      <c r="D3258">
        <v>2021</v>
      </c>
      <c r="E3258" t="s">
        <v>2162</v>
      </c>
      <c r="F3258" t="s">
        <v>2301</v>
      </c>
      <c r="G3258">
        <v>-32.193833329999897</v>
      </c>
      <c r="H3258">
        <v>115.7478167</v>
      </c>
      <c r="I3258" t="s">
        <v>2332</v>
      </c>
      <c r="J3258">
        <v>86</v>
      </c>
      <c r="K3258">
        <v>8</v>
      </c>
      <c r="L3258">
        <v>9</v>
      </c>
      <c r="N3258">
        <v>1</v>
      </c>
      <c r="O3258">
        <v>1.417</v>
      </c>
      <c r="R3258">
        <v>0.9677</v>
      </c>
    </row>
    <row r="3259" spans="1:18">
      <c r="A3259" t="s">
        <v>2083</v>
      </c>
      <c r="B3259" t="s">
        <v>2082</v>
      </c>
      <c r="D3259">
        <v>2021</v>
      </c>
      <c r="E3259" t="s">
        <v>2162</v>
      </c>
      <c r="F3259" t="s">
        <v>2301</v>
      </c>
      <c r="G3259">
        <v>-32.193833329999897</v>
      </c>
      <c r="H3259">
        <v>115.7478167</v>
      </c>
      <c r="I3259" t="s">
        <v>2332</v>
      </c>
      <c r="J3259">
        <v>86</v>
      </c>
      <c r="K3259">
        <v>9</v>
      </c>
      <c r="L3259">
        <v>10</v>
      </c>
      <c r="N3259">
        <v>1</v>
      </c>
      <c r="O3259">
        <v>1.3025</v>
      </c>
      <c r="R3259">
        <v>0.88149999999999995</v>
      </c>
    </row>
    <row r="3260" spans="1:18">
      <c r="A3260" t="s">
        <v>2083</v>
      </c>
      <c r="B3260" t="s">
        <v>2082</v>
      </c>
      <c r="D3260">
        <v>2021</v>
      </c>
      <c r="E3260" t="s">
        <v>2162</v>
      </c>
      <c r="F3260" t="s">
        <v>2301</v>
      </c>
      <c r="G3260">
        <v>-32.193833329999897</v>
      </c>
      <c r="H3260">
        <v>115.7478167</v>
      </c>
      <c r="I3260" t="s">
        <v>2332</v>
      </c>
      <c r="J3260">
        <v>86</v>
      </c>
      <c r="K3260">
        <v>10</v>
      </c>
      <c r="L3260">
        <v>11</v>
      </c>
      <c r="N3260">
        <v>1</v>
      </c>
      <c r="O3260">
        <v>1.411</v>
      </c>
      <c r="R3260">
        <v>0.79520000000000002</v>
      </c>
    </row>
    <row r="3261" spans="1:18">
      <c r="A3261" t="s">
        <v>2083</v>
      </c>
      <c r="B3261" t="s">
        <v>2082</v>
      </c>
      <c r="D3261">
        <v>2021</v>
      </c>
      <c r="E3261" t="s">
        <v>2162</v>
      </c>
      <c r="F3261" t="s">
        <v>2301</v>
      </c>
      <c r="G3261">
        <v>-32.193833329999897</v>
      </c>
      <c r="H3261">
        <v>115.7478167</v>
      </c>
      <c r="I3261" t="s">
        <v>2332</v>
      </c>
      <c r="J3261">
        <v>86</v>
      </c>
      <c r="K3261">
        <v>11</v>
      </c>
      <c r="L3261">
        <v>12</v>
      </c>
      <c r="N3261">
        <v>1</v>
      </c>
      <c r="O3261">
        <v>1.2865</v>
      </c>
      <c r="R3261">
        <v>0.66249999999999998</v>
      </c>
    </row>
    <row r="3262" spans="1:18">
      <c r="A3262" t="s">
        <v>2083</v>
      </c>
      <c r="B3262" t="s">
        <v>2082</v>
      </c>
      <c r="D3262">
        <v>2021</v>
      </c>
      <c r="E3262" t="s">
        <v>2162</v>
      </c>
      <c r="F3262" t="s">
        <v>2301</v>
      </c>
      <c r="G3262">
        <v>-32.193833329999897</v>
      </c>
      <c r="H3262">
        <v>115.7478167</v>
      </c>
      <c r="I3262" t="s">
        <v>2332</v>
      </c>
      <c r="J3262">
        <v>86</v>
      </c>
      <c r="K3262">
        <v>12</v>
      </c>
      <c r="L3262">
        <v>13</v>
      </c>
      <c r="N3262">
        <v>1</v>
      </c>
      <c r="O3262">
        <v>1.1163000000000001</v>
      </c>
      <c r="R3262">
        <v>0.52980000000000005</v>
      </c>
    </row>
    <row r="3263" spans="1:18">
      <c r="A3263" t="s">
        <v>2083</v>
      </c>
      <c r="B3263" t="s">
        <v>2082</v>
      </c>
      <c r="D3263">
        <v>2021</v>
      </c>
      <c r="E3263" t="s">
        <v>2162</v>
      </c>
      <c r="F3263" t="s">
        <v>2301</v>
      </c>
      <c r="G3263">
        <v>-32.193833329999897</v>
      </c>
      <c r="H3263">
        <v>115.7478167</v>
      </c>
      <c r="I3263" t="s">
        <v>2332</v>
      </c>
      <c r="J3263">
        <v>86</v>
      </c>
      <c r="K3263">
        <v>13</v>
      </c>
      <c r="L3263">
        <v>14</v>
      </c>
      <c r="N3263">
        <v>1</v>
      </c>
      <c r="O3263">
        <v>1.0068999999999999</v>
      </c>
      <c r="R3263">
        <v>0.46350000000000002</v>
      </c>
    </row>
    <row r="3264" spans="1:18">
      <c r="A3264" t="s">
        <v>2083</v>
      </c>
      <c r="B3264" t="s">
        <v>2082</v>
      </c>
      <c r="D3264">
        <v>2021</v>
      </c>
      <c r="E3264" t="s">
        <v>2162</v>
      </c>
      <c r="F3264" t="s">
        <v>2301</v>
      </c>
      <c r="G3264">
        <v>-32.193833329999897</v>
      </c>
      <c r="H3264">
        <v>115.7478167</v>
      </c>
      <c r="I3264" t="s">
        <v>2332</v>
      </c>
      <c r="J3264">
        <v>86</v>
      </c>
      <c r="K3264">
        <v>14</v>
      </c>
      <c r="L3264">
        <v>15</v>
      </c>
      <c r="N3264">
        <v>1</v>
      </c>
      <c r="O3264">
        <v>0.99429999999999996</v>
      </c>
      <c r="R3264">
        <v>0.3972</v>
      </c>
    </row>
    <row r="3265" spans="1:18">
      <c r="A3265" t="s">
        <v>2083</v>
      </c>
      <c r="B3265" t="s">
        <v>2082</v>
      </c>
      <c r="D3265">
        <v>2021</v>
      </c>
      <c r="E3265" t="s">
        <v>2162</v>
      </c>
      <c r="F3265" t="s">
        <v>2301</v>
      </c>
      <c r="G3265">
        <v>-32.193833329999897</v>
      </c>
      <c r="H3265">
        <v>115.7478167</v>
      </c>
      <c r="I3265" t="s">
        <v>2332</v>
      </c>
      <c r="J3265">
        <v>86</v>
      </c>
      <c r="K3265">
        <v>15</v>
      </c>
      <c r="L3265">
        <v>16</v>
      </c>
      <c r="N3265">
        <v>1</v>
      </c>
      <c r="O3265">
        <v>1.0984</v>
      </c>
      <c r="R3265">
        <v>0.41210000000000002</v>
      </c>
    </row>
    <row r="3266" spans="1:18">
      <c r="A3266" t="s">
        <v>2083</v>
      </c>
      <c r="B3266" t="s">
        <v>2082</v>
      </c>
      <c r="D3266">
        <v>2021</v>
      </c>
      <c r="E3266" t="s">
        <v>2162</v>
      </c>
      <c r="F3266" t="s">
        <v>2301</v>
      </c>
      <c r="G3266">
        <v>-32.193833329999897</v>
      </c>
      <c r="H3266">
        <v>115.7478167</v>
      </c>
      <c r="I3266" t="s">
        <v>2332</v>
      </c>
      <c r="J3266">
        <v>86</v>
      </c>
      <c r="K3266">
        <v>16</v>
      </c>
      <c r="L3266">
        <v>17</v>
      </c>
      <c r="N3266">
        <v>1</v>
      </c>
      <c r="O3266">
        <v>0.99970000000000003</v>
      </c>
      <c r="R3266">
        <v>0.42699999999999999</v>
      </c>
    </row>
    <row r="3267" spans="1:18">
      <c r="A3267" t="s">
        <v>2083</v>
      </c>
      <c r="B3267" t="s">
        <v>2082</v>
      </c>
      <c r="D3267">
        <v>2021</v>
      </c>
      <c r="E3267" t="s">
        <v>2162</v>
      </c>
      <c r="F3267" t="s">
        <v>2301</v>
      </c>
      <c r="G3267">
        <v>-32.193833329999897</v>
      </c>
      <c r="H3267">
        <v>115.7478167</v>
      </c>
      <c r="I3267" t="s">
        <v>2332</v>
      </c>
      <c r="J3267">
        <v>86</v>
      </c>
      <c r="K3267">
        <v>17</v>
      </c>
      <c r="L3267">
        <v>18</v>
      </c>
      <c r="N3267">
        <v>1</v>
      </c>
      <c r="O3267">
        <v>1.2873000000000001</v>
      </c>
      <c r="R3267">
        <v>0.44729999999999998</v>
      </c>
    </row>
    <row r="3268" spans="1:18">
      <c r="A3268" t="s">
        <v>2083</v>
      </c>
      <c r="B3268" t="s">
        <v>2082</v>
      </c>
      <c r="D3268">
        <v>2021</v>
      </c>
      <c r="E3268" t="s">
        <v>2162</v>
      </c>
      <c r="F3268" t="s">
        <v>2301</v>
      </c>
      <c r="G3268">
        <v>-32.193833329999897</v>
      </c>
      <c r="H3268">
        <v>115.7478167</v>
      </c>
      <c r="I3268" t="s">
        <v>2332</v>
      </c>
      <c r="J3268">
        <v>86</v>
      </c>
      <c r="K3268">
        <v>18</v>
      </c>
      <c r="L3268">
        <v>19</v>
      </c>
      <c r="N3268">
        <v>1</v>
      </c>
      <c r="O3268">
        <v>1.377</v>
      </c>
      <c r="R3268">
        <v>0.46760000000000002</v>
      </c>
    </row>
    <row r="3269" spans="1:18">
      <c r="A3269" t="s">
        <v>2083</v>
      </c>
      <c r="B3269" t="s">
        <v>2082</v>
      </c>
      <c r="D3269">
        <v>2021</v>
      </c>
      <c r="E3269" t="s">
        <v>2162</v>
      </c>
      <c r="F3269" t="s">
        <v>2301</v>
      </c>
      <c r="G3269">
        <v>-32.193833329999897</v>
      </c>
      <c r="H3269">
        <v>115.7478167</v>
      </c>
      <c r="I3269" t="s">
        <v>2332</v>
      </c>
      <c r="J3269">
        <v>86</v>
      </c>
      <c r="K3269">
        <v>19</v>
      </c>
      <c r="L3269">
        <v>20</v>
      </c>
      <c r="N3269">
        <v>1</v>
      </c>
      <c r="O3269">
        <v>1.2972999999999999</v>
      </c>
      <c r="R3269">
        <v>0.68689999999999996</v>
      </c>
    </row>
    <row r="3270" spans="1:18">
      <c r="A3270" t="s">
        <v>2083</v>
      </c>
      <c r="B3270" t="s">
        <v>2082</v>
      </c>
      <c r="D3270">
        <v>2021</v>
      </c>
      <c r="E3270" t="s">
        <v>2162</v>
      </c>
      <c r="F3270" t="s">
        <v>2301</v>
      </c>
      <c r="G3270">
        <v>-32.193833329999897</v>
      </c>
      <c r="H3270">
        <v>115.7478167</v>
      </c>
      <c r="I3270" t="s">
        <v>2332</v>
      </c>
      <c r="J3270">
        <v>86</v>
      </c>
      <c r="K3270">
        <v>20</v>
      </c>
      <c r="L3270">
        <v>21</v>
      </c>
      <c r="N3270">
        <v>1</v>
      </c>
      <c r="O3270">
        <v>1.2645999999999999</v>
      </c>
      <c r="R3270">
        <v>0.90620000000000001</v>
      </c>
    </row>
    <row r="3271" spans="1:18">
      <c r="A3271" t="s">
        <v>2083</v>
      </c>
      <c r="B3271" t="s">
        <v>2082</v>
      </c>
      <c r="D3271">
        <v>2021</v>
      </c>
      <c r="E3271" t="s">
        <v>2162</v>
      </c>
      <c r="F3271" t="s">
        <v>2301</v>
      </c>
      <c r="G3271">
        <v>-32.193833329999897</v>
      </c>
      <c r="H3271">
        <v>115.7478167</v>
      </c>
      <c r="I3271" t="s">
        <v>2332</v>
      </c>
      <c r="J3271">
        <v>86</v>
      </c>
      <c r="K3271">
        <v>21</v>
      </c>
      <c r="L3271">
        <v>22</v>
      </c>
      <c r="N3271">
        <v>1</v>
      </c>
      <c r="O3271">
        <v>1.1796</v>
      </c>
      <c r="R3271">
        <v>0.66700000000000004</v>
      </c>
    </row>
    <row r="3272" spans="1:18">
      <c r="A3272" t="s">
        <v>2083</v>
      </c>
      <c r="B3272" t="s">
        <v>2082</v>
      </c>
      <c r="D3272">
        <v>2021</v>
      </c>
      <c r="E3272" t="s">
        <v>2162</v>
      </c>
      <c r="F3272" t="s">
        <v>2301</v>
      </c>
      <c r="G3272">
        <v>-32.193833329999897</v>
      </c>
      <c r="H3272">
        <v>115.7478167</v>
      </c>
      <c r="I3272" t="s">
        <v>2332</v>
      </c>
      <c r="J3272">
        <v>86</v>
      </c>
      <c r="K3272">
        <v>22</v>
      </c>
      <c r="L3272">
        <v>23</v>
      </c>
      <c r="N3272">
        <v>1</v>
      </c>
      <c r="O3272">
        <v>1.0128999999999999</v>
      </c>
      <c r="R3272">
        <v>0.42770000000000002</v>
      </c>
    </row>
    <row r="3273" spans="1:18">
      <c r="A3273" t="s">
        <v>2083</v>
      </c>
      <c r="B3273" t="s">
        <v>2082</v>
      </c>
      <c r="D3273">
        <v>2021</v>
      </c>
      <c r="E3273" t="s">
        <v>2162</v>
      </c>
      <c r="F3273" t="s">
        <v>2301</v>
      </c>
      <c r="G3273">
        <v>-32.193833329999897</v>
      </c>
      <c r="H3273">
        <v>115.7478167</v>
      </c>
      <c r="I3273" t="s">
        <v>2332</v>
      </c>
      <c r="J3273">
        <v>86</v>
      </c>
      <c r="K3273">
        <v>23</v>
      </c>
      <c r="L3273">
        <v>24</v>
      </c>
      <c r="N3273">
        <v>1</v>
      </c>
      <c r="O3273">
        <v>1.1131</v>
      </c>
      <c r="R3273">
        <v>0.60219999999999996</v>
      </c>
    </row>
    <row r="3274" spans="1:18">
      <c r="A3274" t="s">
        <v>2083</v>
      </c>
      <c r="B3274" t="s">
        <v>2082</v>
      </c>
      <c r="D3274">
        <v>2021</v>
      </c>
      <c r="E3274" t="s">
        <v>2162</v>
      </c>
      <c r="F3274" t="s">
        <v>2301</v>
      </c>
      <c r="G3274">
        <v>-32.193833329999897</v>
      </c>
      <c r="H3274">
        <v>115.7478167</v>
      </c>
      <c r="I3274" t="s">
        <v>2332</v>
      </c>
      <c r="J3274">
        <v>86</v>
      </c>
      <c r="K3274">
        <v>24</v>
      </c>
      <c r="L3274">
        <v>25</v>
      </c>
      <c r="N3274">
        <v>1</v>
      </c>
      <c r="O3274">
        <v>1.1064000000000001</v>
      </c>
      <c r="R3274">
        <v>0.77659999999999996</v>
      </c>
    </row>
    <row r="3275" spans="1:18">
      <c r="A3275" t="s">
        <v>2083</v>
      </c>
      <c r="B3275" t="s">
        <v>2082</v>
      </c>
      <c r="D3275">
        <v>2021</v>
      </c>
      <c r="E3275" t="s">
        <v>2162</v>
      </c>
      <c r="F3275" t="s">
        <v>2301</v>
      </c>
      <c r="G3275">
        <v>-32.193833329999897</v>
      </c>
      <c r="H3275">
        <v>115.7478167</v>
      </c>
      <c r="I3275" t="s">
        <v>2332</v>
      </c>
      <c r="J3275">
        <v>86</v>
      </c>
      <c r="K3275">
        <v>25</v>
      </c>
      <c r="L3275">
        <v>26</v>
      </c>
      <c r="N3275">
        <v>1</v>
      </c>
      <c r="O3275">
        <v>1.2827</v>
      </c>
      <c r="R3275">
        <v>0.55169999999999997</v>
      </c>
    </row>
    <row r="3276" spans="1:18">
      <c r="A3276" t="s">
        <v>2083</v>
      </c>
      <c r="B3276" t="s">
        <v>2082</v>
      </c>
      <c r="D3276">
        <v>2021</v>
      </c>
      <c r="E3276" t="s">
        <v>2162</v>
      </c>
      <c r="F3276" t="s">
        <v>2301</v>
      </c>
      <c r="G3276">
        <v>-32.193833329999897</v>
      </c>
      <c r="H3276">
        <v>115.7478167</v>
      </c>
      <c r="I3276" t="s">
        <v>2332</v>
      </c>
      <c r="J3276">
        <v>86</v>
      </c>
      <c r="K3276">
        <v>26</v>
      </c>
      <c r="L3276">
        <v>27</v>
      </c>
      <c r="N3276">
        <v>1</v>
      </c>
      <c r="O3276">
        <v>1.1888000000000001</v>
      </c>
      <c r="R3276">
        <v>0.32679999999999998</v>
      </c>
    </row>
    <row r="3277" spans="1:18">
      <c r="A3277" t="s">
        <v>2083</v>
      </c>
      <c r="B3277" t="s">
        <v>2082</v>
      </c>
      <c r="D3277">
        <v>2021</v>
      </c>
      <c r="E3277" t="s">
        <v>2162</v>
      </c>
      <c r="F3277" t="s">
        <v>2301</v>
      </c>
      <c r="G3277">
        <v>-32.193833329999897</v>
      </c>
      <c r="H3277">
        <v>115.7478167</v>
      </c>
      <c r="I3277" t="s">
        <v>2332</v>
      </c>
      <c r="J3277">
        <v>86</v>
      </c>
      <c r="K3277">
        <v>27</v>
      </c>
      <c r="L3277">
        <v>28</v>
      </c>
      <c r="N3277">
        <v>1</v>
      </c>
      <c r="O3277">
        <v>1.0708</v>
      </c>
      <c r="R3277">
        <v>0.2752</v>
      </c>
    </row>
    <row r="3278" spans="1:18">
      <c r="A3278" t="s">
        <v>2083</v>
      </c>
      <c r="B3278" t="s">
        <v>2082</v>
      </c>
      <c r="D3278">
        <v>2021</v>
      </c>
      <c r="E3278" t="s">
        <v>2162</v>
      </c>
      <c r="F3278" t="s">
        <v>2301</v>
      </c>
      <c r="G3278">
        <v>-32.193833329999897</v>
      </c>
      <c r="H3278">
        <v>115.7478167</v>
      </c>
      <c r="I3278" t="s">
        <v>2332</v>
      </c>
      <c r="J3278">
        <v>86</v>
      </c>
      <c r="K3278">
        <v>28</v>
      </c>
      <c r="L3278">
        <v>29</v>
      </c>
      <c r="N3278">
        <v>1</v>
      </c>
      <c r="O3278">
        <v>0.91139999999999999</v>
      </c>
      <c r="R3278">
        <v>0.2752</v>
      </c>
    </row>
    <row r="3279" spans="1:18">
      <c r="A3279" t="s">
        <v>2083</v>
      </c>
      <c r="B3279" t="s">
        <v>2082</v>
      </c>
      <c r="D3279">
        <v>2021</v>
      </c>
      <c r="E3279" t="s">
        <v>2162</v>
      </c>
      <c r="F3279" t="s">
        <v>2301</v>
      </c>
      <c r="G3279">
        <v>-32.193833329999897</v>
      </c>
      <c r="H3279">
        <v>115.7478167</v>
      </c>
      <c r="I3279" t="s">
        <v>2332</v>
      </c>
      <c r="J3279">
        <v>86</v>
      </c>
      <c r="K3279">
        <v>29</v>
      </c>
      <c r="L3279">
        <v>30</v>
      </c>
      <c r="N3279">
        <v>1</v>
      </c>
      <c r="O3279">
        <v>0.87070000000000003</v>
      </c>
      <c r="R3279">
        <v>0.22370000000000001</v>
      </c>
    </row>
    <row r="3280" spans="1:18">
      <c r="A3280" t="s">
        <v>2083</v>
      </c>
      <c r="B3280" t="s">
        <v>2082</v>
      </c>
      <c r="D3280">
        <v>2021</v>
      </c>
      <c r="E3280" t="s">
        <v>2162</v>
      </c>
      <c r="F3280" t="s">
        <v>2301</v>
      </c>
      <c r="G3280">
        <v>-32.136299999999899</v>
      </c>
      <c r="H3280">
        <v>115.74213330000001</v>
      </c>
      <c r="I3280" t="s">
        <v>2335</v>
      </c>
      <c r="J3280">
        <v>76</v>
      </c>
      <c r="K3280">
        <v>0</v>
      </c>
      <c r="L3280">
        <v>1</v>
      </c>
      <c r="N3280">
        <v>1</v>
      </c>
      <c r="O3280">
        <v>1.2525999999999999</v>
      </c>
      <c r="R3280">
        <v>0.13930000000000001</v>
      </c>
    </row>
    <row r="3281" spans="1:18">
      <c r="A3281" t="s">
        <v>2083</v>
      </c>
      <c r="B3281" t="s">
        <v>2082</v>
      </c>
      <c r="D3281">
        <v>2021</v>
      </c>
      <c r="E3281" t="s">
        <v>2162</v>
      </c>
      <c r="F3281" t="s">
        <v>2301</v>
      </c>
      <c r="G3281">
        <v>-32.136299999999899</v>
      </c>
      <c r="H3281">
        <v>115.74213330000001</v>
      </c>
      <c r="I3281" t="s">
        <v>2335</v>
      </c>
      <c r="J3281">
        <v>76</v>
      </c>
      <c r="K3281">
        <v>1</v>
      </c>
      <c r="L3281">
        <v>2</v>
      </c>
      <c r="N3281">
        <v>1</v>
      </c>
      <c r="O3281">
        <v>1.1393</v>
      </c>
      <c r="R3281">
        <v>0.21690000000000001</v>
      </c>
    </row>
    <row r="3282" spans="1:18">
      <c r="A3282" t="s">
        <v>2083</v>
      </c>
      <c r="B3282" t="s">
        <v>2082</v>
      </c>
      <c r="D3282">
        <v>2021</v>
      </c>
      <c r="E3282" t="s">
        <v>2162</v>
      </c>
      <c r="F3282" t="s">
        <v>2301</v>
      </c>
      <c r="G3282">
        <v>-32.136299999999899</v>
      </c>
      <c r="H3282">
        <v>115.74213330000001</v>
      </c>
      <c r="I3282" t="s">
        <v>2335</v>
      </c>
      <c r="J3282">
        <v>76</v>
      </c>
      <c r="K3282">
        <v>2</v>
      </c>
      <c r="L3282">
        <v>3</v>
      </c>
      <c r="N3282">
        <v>1</v>
      </c>
      <c r="O3282">
        <v>1.4248000000000001</v>
      </c>
      <c r="R3282">
        <v>0.27700000000000002</v>
      </c>
    </row>
    <row r="3283" spans="1:18">
      <c r="A3283" t="s">
        <v>2083</v>
      </c>
      <c r="B3283" t="s">
        <v>2082</v>
      </c>
      <c r="D3283">
        <v>2021</v>
      </c>
      <c r="E3283" t="s">
        <v>2162</v>
      </c>
      <c r="F3283" t="s">
        <v>2301</v>
      </c>
      <c r="G3283">
        <v>-32.136299999999899</v>
      </c>
      <c r="H3283">
        <v>115.74213330000001</v>
      </c>
      <c r="I3283" t="s">
        <v>2335</v>
      </c>
      <c r="J3283">
        <v>76</v>
      </c>
      <c r="K3283">
        <v>3</v>
      </c>
      <c r="L3283">
        <v>4</v>
      </c>
      <c r="N3283">
        <v>1</v>
      </c>
      <c r="O3283">
        <v>1.385</v>
      </c>
      <c r="R3283">
        <v>0.79300000000000004</v>
      </c>
    </row>
    <row r="3284" spans="1:18">
      <c r="A3284" t="s">
        <v>2083</v>
      </c>
      <c r="B3284" t="s">
        <v>2082</v>
      </c>
      <c r="D3284">
        <v>2021</v>
      </c>
      <c r="E3284" t="s">
        <v>2162</v>
      </c>
      <c r="F3284" t="s">
        <v>2301</v>
      </c>
      <c r="G3284">
        <v>-32.136299999999899</v>
      </c>
      <c r="H3284">
        <v>115.74213330000001</v>
      </c>
      <c r="I3284" t="s">
        <v>2335</v>
      </c>
      <c r="J3284">
        <v>76</v>
      </c>
      <c r="K3284">
        <v>4</v>
      </c>
      <c r="L3284">
        <v>5</v>
      </c>
      <c r="N3284">
        <v>1</v>
      </c>
      <c r="O3284">
        <v>1.3965000000000001</v>
      </c>
      <c r="R3284">
        <v>1.9E-2</v>
      </c>
    </row>
    <row r="3285" spans="1:18">
      <c r="A3285" t="s">
        <v>2083</v>
      </c>
      <c r="B3285" t="s">
        <v>2082</v>
      </c>
      <c r="D3285">
        <v>2021</v>
      </c>
      <c r="E3285" t="s">
        <v>2162</v>
      </c>
      <c r="F3285" t="s">
        <v>2301</v>
      </c>
      <c r="G3285">
        <v>-32.136299999999899</v>
      </c>
      <c r="H3285">
        <v>115.74213330000001</v>
      </c>
      <c r="I3285" t="s">
        <v>2335</v>
      </c>
      <c r="J3285">
        <v>76</v>
      </c>
      <c r="K3285">
        <v>5</v>
      </c>
      <c r="L3285">
        <v>6</v>
      </c>
      <c r="N3285">
        <v>1</v>
      </c>
      <c r="O3285">
        <v>1.5297000000000001</v>
      </c>
      <c r="R3285">
        <v>0.1182</v>
      </c>
    </row>
    <row r="3286" spans="1:18">
      <c r="A3286" t="s">
        <v>2083</v>
      </c>
      <c r="B3286" t="s">
        <v>2082</v>
      </c>
      <c r="D3286">
        <v>2021</v>
      </c>
      <c r="E3286" t="s">
        <v>2162</v>
      </c>
      <c r="F3286" t="s">
        <v>2301</v>
      </c>
      <c r="G3286">
        <v>-32.136299999999899</v>
      </c>
      <c r="H3286">
        <v>115.74213330000001</v>
      </c>
      <c r="I3286" t="s">
        <v>2335</v>
      </c>
      <c r="J3286">
        <v>76</v>
      </c>
      <c r="K3286">
        <v>6</v>
      </c>
      <c r="L3286">
        <v>7</v>
      </c>
      <c r="N3286">
        <v>1</v>
      </c>
      <c r="O3286">
        <v>1.2867</v>
      </c>
      <c r="R3286">
        <v>0.21740000000000001</v>
      </c>
    </row>
    <row r="3287" spans="1:18">
      <c r="A3287" t="s">
        <v>2083</v>
      </c>
      <c r="B3287" t="s">
        <v>2082</v>
      </c>
      <c r="D3287">
        <v>2021</v>
      </c>
      <c r="E3287" t="s">
        <v>2162</v>
      </c>
      <c r="F3287" t="s">
        <v>2301</v>
      </c>
      <c r="G3287">
        <v>-32.136299999999899</v>
      </c>
      <c r="H3287">
        <v>115.74213330000001</v>
      </c>
      <c r="I3287" t="s">
        <v>2335</v>
      </c>
      <c r="J3287">
        <v>76</v>
      </c>
      <c r="K3287">
        <v>7</v>
      </c>
      <c r="L3287">
        <v>8</v>
      </c>
      <c r="N3287">
        <v>1</v>
      </c>
      <c r="O3287">
        <v>1.5347999999999999</v>
      </c>
      <c r="R3287">
        <v>0.17879999999999999</v>
      </c>
    </row>
    <row r="3288" spans="1:18">
      <c r="A3288" t="s">
        <v>2083</v>
      </c>
      <c r="B3288" t="s">
        <v>2082</v>
      </c>
      <c r="D3288">
        <v>2021</v>
      </c>
      <c r="E3288" t="s">
        <v>2162</v>
      </c>
      <c r="F3288" t="s">
        <v>2301</v>
      </c>
      <c r="G3288">
        <v>-32.136299999999899</v>
      </c>
      <c r="H3288">
        <v>115.74213330000001</v>
      </c>
      <c r="I3288" t="s">
        <v>2335</v>
      </c>
      <c r="J3288">
        <v>76</v>
      </c>
      <c r="K3288">
        <v>8</v>
      </c>
      <c r="L3288">
        <v>9</v>
      </c>
      <c r="N3288">
        <v>1</v>
      </c>
      <c r="O3288">
        <v>1.1771</v>
      </c>
      <c r="R3288">
        <v>0.14019999999999999</v>
      </c>
    </row>
    <row r="3289" spans="1:18">
      <c r="A3289" t="s">
        <v>2083</v>
      </c>
      <c r="B3289" t="s">
        <v>2082</v>
      </c>
      <c r="D3289">
        <v>2021</v>
      </c>
      <c r="E3289" t="s">
        <v>2162</v>
      </c>
      <c r="F3289" t="s">
        <v>2301</v>
      </c>
      <c r="G3289">
        <v>-32.136299999999899</v>
      </c>
      <c r="H3289">
        <v>115.74213330000001</v>
      </c>
      <c r="I3289" t="s">
        <v>2335</v>
      </c>
      <c r="J3289">
        <v>76</v>
      </c>
      <c r="K3289">
        <v>9</v>
      </c>
      <c r="L3289">
        <v>10</v>
      </c>
      <c r="N3289">
        <v>1</v>
      </c>
      <c r="O3289">
        <v>1.3879999999999999</v>
      </c>
      <c r="R3289">
        <v>0.1089</v>
      </c>
    </row>
    <row r="3290" spans="1:18">
      <c r="A3290" t="s">
        <v>2083</v>
      </c>
      <c r="B3290" t="s">
        <v>2082</v>
      </c>
      <c r="D3290">
        <v>2021</v>
      </c>
      <c r="E3290" t="s">
        <v>2162</v>
      </c>
      <c r="F3290" t="s">
        <v>2301</v>
      </c>
      <c r="G3290">
        <v>-32.136299999999899</v>
      </c>
      <c r="H3290">
        <v>115.74213330000001</v>
      </c>
      <c r="I3290" t="s">
        <v>2335</v>
      </c>
      <c r="J3290">
        <v>76</v>
      </c>
      <c r="K3290">
        <v>10</v>
      </c>
      <c r="L3290">
        <v>11</v>
      </c>
      <c r="N3290">
        <v>1</v>
      </c>
      <c r="O3290">
        <v>1.6491</v>
      </c>
      <c r="R3290">
        <v>7.7700000000000005E-2</v>
      </c>
    </row>
    <row r="3291" spans="1:18">
      <c r="A3291" t="s">
        <v>2083</v>
      </c>
      <c r="B3291" t="s">
        <v>2082</v>
      </c>
      <c r="D3291">
        <v>2021</v>
      </c>
      <c r="E3291" t="s">
        <v>2162</v>
      </c>
      <c r="F3291" t="s">
        <v>2301</v>
      </c>
      <c r="G3291">
        <v>-32.136299999999899</v>
      </c>
      <c r="H3291">
        <v>115.74213330000001</v>
      </c>
      <c r="I3291" t="s">
        <v>2335</v>
      </c>
      <c r="J3291">
        <v>76</v>
      </c>
      <c r="K3291">
        <v>11</v>
      </c>
      <c r="L3291">
        <v>12</v>
      </c>
      <c r="N3291">
        <v>1</v>
      </c>
      <c r="O3291">
        <v>1.8108</v>
      </c>
      <c r="R3291">
        <v>0.12839999999999999</v>
      </c>
    </row>
    <row r="3292" spans="1:18">
      <c r="A3292" t="s">
        <v>2083</v>
      </c>
      <c r="B3292" t="s">
        <v>2082</v>
      </c>
      <c r="D3292">
        <v>2021</v>
      </c>
      <c r="E3292" t="s">
        <v>2162</v>
      </c>
      <c r="F3292" t="s">
        <v>2301</v>
      </c>
      <c r="G3292">
        <v>-32.136299999999899</v>
      </c>
      <c r="H3292">
        <v>115.74213330000001</v>
      </c>
      <c r="I3292" t="s">
        <v>2335</v>
      </c>
      <c r="J3292">
        <v>76</v>
      </c>
      <c r="K3292">
        <v>12</v>
      </c>
      <c r="L3292">
        <v>13</v>
      </c>
      <c r="N3292">
        <v>1</v>
      </c>
      <c r="O3292">
        <v>1.1858</v>
      </c>
      <c r="R3292">
        <v>0.1792</v>
      </c>
    </row>
    <row r="3293" spans="1:18">
      <c r="A3293" t="s">
        <v>2083</v>
      </c>
      <c r="B3293" t="s">
        <v>2082</v>
      </c>
      <c r="D3293">
        <v>2021</v>
      </c>
      <c r="E3293" t="s">
        <v>2162</v>
      </c>
      <c r="F3293" t="s">
        <v>2301</v>
      </c>
      <c r="G3293">
        <v>-32.136299999999899</v>
      </c>
      <c r="H3293">
        <v>115.74213330000001</v>
      </c>
      <c r="I3293" t="s">
        <v>2335</v>
      </c>
      <c r="J3293">
        <v>76</v>
      </c>
      <c r="K3293">
        <v>13</v>
      </c>
      <c r="L3293">
        <v>14</v>
      </c>
      <c r="N3293">
        <v>1</v>
      </c>
      <c r="O3293">
        <v>1.581</v>
      </c>
      <c r="R3293">
        <v>0.13700000000000001</v>
      </c>
    </row>
    <row r="3294" spans="1:18">
      <c r="A3294" t="s">
        <v>2083</v>
      </c>
      <c r="B3294" t="s">
        <v>2082</v>
      </c>
      <c r="D3294">
        <v>2021</v>
      </c>
      <c r="E3294" t="s">
        <v>2162</v>
      </c>
      <c r="F3294" t="s">
        <v>2301</v>
      </c>
      <c r="G3294">
        <v>-32.136299999999899</v>
      </c>
      <c r="H3294">
        <v>115.74213330000001</v>
      </c>
      <c r="I3294" t="s">
        <v>2335</v>
      </c>
      <c r="J3294">
        <v>76</v>
      </c>
      <c r="K3294">
        <v>14</v>
      </c>
      <c r="L3294">
        <v>15</v>
      </c>
      <c r="N3294">
        <v>1</v>
      </c>
      <c r="O3294">
        <v>1.4777</v>
      </c>
      <c r="R3294">
        <v>9.4899999999999998E-2</v>
      </c>
    </row>
    <row r="3295" spans="1:18">
      <c r="A3295" t="s">
        <v>2083</v>
      </c>
      <c r="B3295" t="s">
        <v>2082</v>
      </c>
      <c r="D3295">
        <v>2021</v>
      </c>
      <c r="E3295" t="s">
        <v>2162</v>
      </c>
      <c r="F3295" t="s">
        <v>2301</v>
      </c>
      <c r="G3295">
        <v>-32.136299999999899</v>
      </c>
      <c r="H3295">
        <v>115.74213330000001</v>
      </c>
      <c r="I3295" t="s">
        <v>2335</v>
      </c>
      <c r="J3295">
        <v>76</v>
      </c>
      <c r="K3295">
        <v>15</v>
      </c>
      <c r="L3295">
        <v>16</v>
      </c>
      <c r="N3295">
        <v>1</v>
      </c>
      <c r="O3295">
        <v>1.4060999999999999</v>
      </c>
      <c r="R3295">
        <v>9.1600000000000001E-2</v>
      </c>
    </row>
    <row r="3296" spans="1:18">
      <c r="A3296" t="s">
        <v>2083</v>
      </c>
      <c r="B3296" t="s">
        <v>2082</v>
      </c>
      <c r="D3296">
        <v>2021</v>
      </c>
      <c r="E3296" t="s">
        <v>2162</v>
      </c>
      <c r="F3296" t="s">
        <v>2301</v>
      </c>
      <c r="G3296">
        <v>-32.136299999999899</v>
      </c>
      <c r="H3296">
        <v>115.74213330000001</v>
      </c>
      <c r="I3296" t="s">
        <v>2335</v>
      </c>
      <c r="J3296">
        <v>76</v>
      </c>
      <c r="K3296">
        <v>16</v>
      </c>
      <c r="L3296">
        <v>17</v>
      </c>
      <c r="N3296">
        <v>1</v>
      </c>
      <c r="O3296">
        <v>1.4326000000000001</v>
      </c>
      <c r="R3296">
        <v>8.8400000000000006E-2</v>
      </c>
    </row>
    <row r="3297" spans="1:18">
      <c r="A3297" t="s">
        <v>2083</v>
      </c>
      <c r="B3297" t="s">
        <v>2082</v>
      </c>
      <c r="D3297">
        <v>2021</v>
      </c>
      <c r="E3297" t="s">
        <v>2162</v>
      </c>
      <c r="F3297" t="s">
        <v>2301</v>
      </c>
      <c r="G3297">
        <v>-32.136299999999899</v>
      </c>
      <c r="H3297">
        <v>115.74213330000001</v>
      </c>
      <c r="I3297" t="s">
        <v>2335</v>
      </c>
      <c r="J3297">
        <v>76</v>
      </c>
      <c r="K3297">
        <v>17</v>
      </c>
      <c r="L3297">
        <v>18</v>
      </c>
      <c r="N3297">
        <v>1</v>
      </c>
      <c r="O3297">
        <v>1.454</v>
      </c>
      <c r="R3297">
        <v>0.16220000000000001</v>
      </c>
    </row>
    <row r="3298" spans="1:18">
      <c r="A3298" t="s">
        <v>2083</v>
      </c>
      <c r="B3298" t="s">
        <v>2082</v>
      </c>
      <c r="D3298">
        <v>2021</v>
      </c>
      <c r="E3298" t="s">
        <v>2162</v>
      </c>
      <c r="F3298" t="s">
        <v>2301</v>
      </c>
      <c r="G3298">
        <v>-32.136299999999899</v>
      </c>
      <c r="H3298">
        <v>115.74213330000001</v>
      </c>
      <c r="I3298" t="s">
        <v>2335</v>
      </c>
      <c r="J3298">
        <v>76</v>
      </c>
      <c r="K3298">
        <v>18</v>
      </c>
      <c r="L3298">
        <v>19</v>
      </c>
      <c r="N3298">
        <v>1</v>
      </c>
      <c r="O3298">
        <v>1.4970000000000001</v>
      </c>
      <c r="R3298">
        <v>0.23599999999999999</v>
      </c>
    </row>
    <row r="3299" spans="1:18">
      <c r="A3299" t="s">
        <v>2083</v>
      </c>
      <c r="B3299" t="s">
        <v>2082</v>
      </c>
      <c r="D3299">
        <v>2021</v>
      </c>
      <c r="E3299" t="s">
        <v>2162</v>
      </c>
      <c r="F3299" t="s">
        <v>2301</v>
      </c>
      <c r="G3299">
        <v>-32.136299999999899</v>
      </c>
      <c r="H3299">
        <v>115.74213330000001</v>
      </c>
      <c r="I3299" t="s">
        <v>2335</v>
      </c>
      <c r="J3299">
        <v>76</v>
      </c>
      <c r="K3299">
        <v>19</v>
      </c>
      <c r="L3299">
        <v>20</v>
      </c>
      <c r="N3299">
        <v>1</v>
      </c>
      <c r="O3299">
        <v>1.2917000000000001</v>
      </c>
      <c r="R3299">
        <v>0.24179999999999999</v>
      </c>
    </row>
    <row r="3300" spans="1:18">
      <c r="A3300" t="s">
        <v>2083</v>
      </c>
      <c r="B3300" t="s">
        <v>2082</v>
      </c>
      <c r="D3300">
        <v>2021</v>
      </c>
      <c r="E3300" t="s">
        <v>2162</v>
      </c>
      <c r="F3300" t="s">
        <v>2301</v>
      </c>
      <c r="G3300">
        <v>-32.136299999999899</v>
      </c>
      <c r="H3300">
        <v>115.74213330000001</v>
      </c>
      <c r="I3300" t="s">
        <v>2335</v>
      </c>
      <c r="J3300">
        <v>76</v>
      </c>
      <c r="K3300">
        <v>20</v>
      </c>
      <c r="L3300">
        <v>21</v>
      </c>
      <c r="N3300">
        <v>1</v>
      </c>
      <c r="O3300">
        <v>1.6148</v>
      </c>
      <c r="R3300">
        <v>0.2477</v>
      </c>
    </row>
    <row r="3301" spans="1:18">
      <c r="A3301" t="s">
        <v>2083</v>
      </c>
      <c r="B3301" t="s">
        <v>2082</v>
      </c>
      <c r="D3301">
        <v>2021</v>
      </c>
      <c r="E3301" t="s">
        <v>2162</v>
      </c>
      <c r="F3301" t="s">
        <v>2301</v>
      </c>
      <c r="G3301">
        <v>-32.136299999999899</v>
      </c>
      <c r="H3301">
        <v>115.74213330000001</v>
      </c>
      <c r="I3301" t="s">
        <v>2335</v>
      </c>
      <c r="J3301">
        <v>76</v>
      </c>
      <c r="K3301">
        <v>21</v>
      </c>
      <c r="L3301">
        <v>22</v>
      </c>
      <c r="N3301">
        <v>1</v>
      </c>
      <c r="O3301">
        <v>1.8285</v>
      </c>
      <c r="R3301">
        <v>0.19159999999999999</v>
      </c>
    </row>
    <row r="3302" spans="1:18">
      <c r="A3302" t="s">
        <v>2083</v>
      </c>
      <c r="B3302" t="s">
        <v>2082</v>
      </c>
      <c r="D3302">
        <v>2021</v>
      </c>
      <c r="E3302" t="s">
        <v>2162</v>
      </c>
      <c r="F3302" t="s">
        <v>2301</v>
      </c>
      <c r="G3302">
        <v>-32.136299999999899</v>
      </c>
      <c r="H3302">
        <v>115.74213330000001</v>
      </c>
      <c r="I3302" t="s">
        <v>2335</v>
      </c>
      <c r="J3302">
        <v>76</v>
      </c>
      <c r="K3302">
        <v>22</v>
      </c>
      <c r="L3302">
        <v>23</v>
      </c>
      <c r="N3302">
        <v>1</v>
      </c>
      <c r="O3302">
        <v>1.5689</v>
      </c>
      <c r="R3302">
        <v>0.13550000000000001</v>
      </c>
    </row>
    <row r="3303" spans="1:18">
      <c r="A3303" t="s">
        <v>2083</v>
      </c>
      <c r="B3303" t="s">
        <v>2082</v>
      </c>
      <c r="D3303">
        <v>2021</v>
      </c>
      <c r="E3303" t="s">
        <v>2162</v>
      </c>
      <c r="F3303" t="s">
        <v>2301</v>
      </c>
      <c r="G3303">
        <v>-32.136299999999899</v>
      </c>
      <c r="H3303">
        <v>115.74213330000001</v>
      </c>
      <c r="I3303" t="s">
        <v>2335</v>
      </c>
      <c r="J3303">
        <v>76</v>
      </c>
      <c r="K3303">
        <v>23</v>
      </c>
      <c r="L3303">
        <v>24</v>
      </c>
      <c r="N3303">
        <v>1</v>
      </c>
      <c r="O3303">
        <v>1.7565</v>
      </c>
      <c r="R3303">
        <v>0.14660000000000001</v>
      </c>
    </row>
    <row r="3304" spans="1:18">
      <c r="A3304" t="s">
        <v>2083</v>
      </c>
      <c r="B3304" t="s">
        <v>2082</v>
      </c>
      <c r="D3304">
        <v>2021</v>
      </c>
      <c r="E3304" t="s">
        <v>2162</v>
      </c>
      <c r="F3304" t="s">
        <v>2301</v>
      </c>
      <c r="G3304">
        <v>-32.136299999999899</v>
      </c>
      <c r="H3304">
        <v>115.74213330000001</v>
      </c>
      <c r="I3304" t="s">
        <v>2335</v>
      </c>
      <c r="J3304">
        <v>76</v>
      </c>
      <c r="K3304">
        <v>24</v>
      </c>
      <c r="L3304">
        <v>25</v>
      </c>
      <c r="N3304">
        <v>1</v>
      </c>
      <c r="O3304">
        <v>1.7393000000000001</v>
      </c>
      <c r="R3304">
        <v>0.15770000000000001</v>
      </c>
    </row>
    <row r="3305" spans="1:18">
      <c r="A3305" t="s">
        <v>2083</v>
      </c>
      <c r="B3305" t="s">
        <v>2082</v>
      </c>
      <c r="D3305">
        <v>2021</v>
      </c>
      <c r="E3305" t="s">
        <v>2162</v>
      </c>
      <c r="F3305" t="s">
        <v>2301</v>
      </c>
      <c r="G3305">
        <v>-32.136299999999899</v>
      </c>
      <c r="H3305">
        <v>115.74213330000001</v>
      </c>
      <c r="I3305" t="s">
        <v>2335</v>
      </c>
      <c r="J3305">
        <v>76</v>
      </c>
      <c r="K3305">
        <v>25</v>
      </c>
      <c r="L3305">
        <v>26</v>
      </c>
      <c r="N3305">
        <v>1</v>
      </c>
      <c r="O3305">
        <v>1.6715</v>
      </c>
      <c r="R3305">
        <v>0.2467</v>
      </c>
    </row>
    <row r="3306" spans="1:18">
      <c r="A3306" t="s">
        <v>2083</v>
      </c>
      <c r="B3306" t="s">
        <v>2082</v>
      </c>
      <c r="D3306">
        <v>2021</v>
      </c>
      <c r="E3306" t="s">
        <v>2162</v>
      </c>
      <c r="F3306" t="s">
        <v>2301</v>
      </c>
      <c r="G3306">
        <v>-32.136299999999899</v>
      </c>
      <c r="H3306">
        <v>115.74213330000001</v>
      </c>
      <c r="I3306" t="s">
        <v>2335</v>
      </c>
      <c r="J3306">
        <v>76</v>
      </c>
      <c r="K3306">
        <v>26</v>
      </c>
      <c r="L3306">
        <v>27</v>
      </c>
      <c r="N3306">
        <v>1</v>
      </c>
      <c r="O3306">
        <v>1.6556999999999999</v>
      </c>
      <c r="R3306">
        <v>0.3357</v>
      </c>
    </row>
    <row r="3307" spans="1:18">
      <c r="A3307" t="s">
        <v>2083</v>
      </c>
      <c r="B3307" t="s">
        <v>2082</v>
      </c>
      <c r="D3307">
        <v>2021</v>
      </c>
      <c r="E3307" t="s">
        <v>2162</v>
      </c>
      <c r="F3307" t="s">
        <v>2301</v>
      </c>
      <c r="G3307">
        <v>-32.136299999999899</v>
      </c>
      <c r="H3307">
        <v>115.74213330000001</v>
      </c>
      <c r="I3307" t="s">
        <v>2335</v>
      </c>
      <c r="J3307">
        <v>76</v>
      </c>
      <c r="K3307">
        <v>27</v>
      </c>
      <c r="L3307">
        <v>28</v>
      </c>
      <c r="N3307">
        <v>1</v>
      </c>
      <c r="O3307">
        <v>1.3681000000000001</v>
      </c>
      <c r="R3307">
        <v>0.29809999999999998</v>
      </c>
    </row>
    <row r="3308" spans="1:18">
      <c r="A3308" t="s">
        <v>2083</v>
      </c>
      <c r="B3308" t="s">
        <v>2082</v>
      </c>
      <c r="D3308">
        <v>2021</v>
      </c>
      <c r="E3308" t="s">
        <v>2162</v>
      </c>
      <c r="F3308" t="s">
        <v>2301</v>
      </c>
      <c r="G3308">
        <v>-32.136299999999899</v>
      </c>
      <c r="H3308">
        <v>115.74213330000001</v>
      </c>
      <c r="I3308" t="s">
        <v>2335</v>
      </c>
      <c r="J3308">
        <v>76</v>
      </c>
      <c r="K3308">
        <v>28</v>
      </c>
      <c r="L3308">
        <v>29</v>
      </c>
      <c r="N3308">
        <v>1</v>
      </c>
      <c r="O3308">
        <v>1.6355999999999999</v>
      </c>
      <c r="R3308">
        <v>0.2606</v>
      </c>
    </row>
    <row r="3309" spans="1:18">
      <c r="A3309" t="s">
        <v>2083</v>
      </c>
      <c r="B3309" t="s">
        <v>2082</v>
      </c>
      <c r="D3309">
        <v>2021</v>
      </c>
      <c r="E3309" t="s">
        <v>2162</v>
      </c>
      <c r="F3309" t="s">
        <v>2301</v>
      </c>
      <c r="G3309">
        <v>-32.136299999999899</v>
      </c>
      <c r="H3309">
        <v>115.74213330000001</v>
      </c>
      <c r="I3309" t="s">
        <v>2335</v>
      </c>
      <c r="J3309">
        <v>76</v>
      </c>
      <c r="K3309">
        <v>29</v>
      </c>
      <c r="L3309">
        <v>30</v>
      </c>
      <c r="N3309">
        <v>1</v>
      </c>
      <c r="O3309">
        <v>1.7997000000000001</v>
      </c>
      <c r="R3309">
        <v>0.23469999999999999</v>
      </c>
    </row>
    <row r="3310" spans="1:18">
      <c r="A3310" t="s">
        <v>2083</v>
      </c>
      <c r="B3310" t="s">
        <v>2082</v>
      </c>
      <c r="D3310">
        <v>2021</v>
      </c>
      <c r="E3310" t="s">
        <v>2162</v>
      </c>
      <c r="F3310" t="s">
        <v>2301</v>
      </c>
      <c r="G3310">
        <v>-32.136299999999899</v>
      </c>
      <c r="H3310">
        <v>115.74213330000001</v>
      </c>
      <c r="I3310" t="s">
        <v>2335</v>
      </c>
      <c r="J3310">
        <v>76</v>
      </c>
      <c r="K3310">
        <v>30</v>
      </c>
      <c r="L3310">
        <v>31</v>
      </c>
      <c r="N3310">
        <v>1</v>
      </c>
      <c r="O3310">
        <v>1.6207</v>
      </c>
      <c r="R3310">
        <v>0.2087</v>
      </c>
    </row>
    <row r="3311" spans="1:18">
      <c r="A3311" t="s">
        <v>2083</v>
      </c>
      <c r="B3311" t="s">
        <v>2082</v>
      </c>
      <c r="D3311">
        <v>2021</v>
      </c>
      <c r="E3311" t="s">
        <v>2162</v>
      </c>
      <c r="F3311" t="s">
        <v>2301</v>
      </c>
      <c r="G3311">
        <v>-32.136299999999899</v>
      </c>
      <c r="H3311">
        <v>115.74213330000001</v>
      </c>
      <c r="I3311" t="s">
        <v>2335</v>
      </c>
      <c r="J3311">
        <v>76</v>
      </c>
      <c r="K3311">
        <v>31</v>
      </c>
      <c r="L3311">
        <v>32</v>
      </c>
      <c r="N3311">
        <v>1</v>
      </c>
      <c r="O3311">
        <v>1.2393000000000001</v>
      </c>
      <c r="R3311">
        <v>0.24049999999999999</v>
      </c>
    </row>
    <row r="3312" spans="1:18">
      <c r="A3312" t="s">
        <v>2083</v>
      </c>
      <c r="B3312" t="s">
        <v>2082</v>
      </c>
      <c r="D3312">
        <v>2021</v>
      </c>
      <c r="E3312" t="s">
        <v>2162</v>
      </c>
      <c r="F3312" t="s">
        <v>2301</v>
      </c>
      <c r="G3312">
        <v>-32.136299999999899</v>
      </c>
      <c r="H3312">
        <v>115.74213330000001</v>
      </c>
      <c r="I3312" t="s">
        <v>2335</v>
      </c>
      <c r="J3312">
        <v>76</v>
      </c>
      <c r="K3312">
        <v>32</v>
      </c>
      <c r="L3312">
        <v>33</v>
      </c>
      <c r="N3312">
        <v>1</v>
      </c>
      <c r="O3312">
        <v>1.4666999999999999</v>
      </c>
      <c r="R3312">
        <v>0.27229999999999999</v>
      </c>
    </row>
    <row r="3313" spans="1:18">
      <c r="A3313" t="s">
        <v>2083</v>
      </c>
      <c r="B3313" t="s">
        <v>2082</v>
      </c>
      <c r="D3313">
        <v>2021</v>
      </c>
      <c r="E3313" t="s">
        <v>2162</v>
      </c>
      <c r="F3313" t="s">
        <v>2301</v>
      </c>
      <c r="G3313">
        <v>-32.136299999999899</v>
      </c>
      <c r="H3313">
        <v>115.74213330000001</v>
      </c>
      <c r="I3313" t="s">
        <v>2335</v>
      </c>
      <c r="J3313">
        <v>76</v>
      </c>
      <c r="K3313">
        <v>33</v>
      </c>
      <c r="L3313">
        <v>34</v>
      </c>
      <c r="N3313">
        <v>1</v>
      </c>
      <c r="O3313">
        <v>1.1963999999999999</v>
      </c>
      <c r="R3313">
        <v>0.24679999999999999</v>
      </c>
    </row>
    <row r="3314" spans="1:18">
      <c r="A3314" t="s">
        <v>2083</v>
      </c>
      <c r="B3314" t="s">
        <v>2082</v>
      </c>
      <c r="D3314">
        <v>2021</v>
      </c>
      <c r="E3314" t="s">
        <v>2162</v>
      </c>
      <c r="F3314" t="s">
        <v>2301</v>
      </c>
      <c r="G3314">
        <v>-32.136299999999899</v>
      </c>
      <c r="H3314">
        <v>115.74213330000001</v>
      </c>
      <c r="I3314" t="s">
        <v>2335</v>
      </c>
      <c r="J3314">
        <v>76</v>
      </c>
      <c r="K3314">
        <v>34</v>
      </c>
      <c r="L3314">
        <v>35</v>
      </c>
      <c r="N3314">
        <v>1</v>
      </c>
      <c r="O3314">
        <v>1.3262</v>
      </c>
      <c r="R3314">
        <v>0.2213</v>
      </c>
    </row>
    <row r="3315" spans="1:18">
      <c r="A3315" t="s">
        <v>2083</v>
      </c>
      <c r="B3315" t="s">
        <v>2082</v>
      </c>
      <c r="D3315">
        <v>2021</v>
      </c>
      <c r="E3315" t="s">
        <v>2162</v>
      </c>
      <c r="F3315" t="s">
        <v>2301</v>
      </c>
      <c r="G3315">
        <v>-32.136299999999899</v>
      </c>
      <c r="H3315">
        <v>115.74213330000001</v>
      </c>
      <c r="I3315" t="s">
        <v>2335</v>
      </c>
      <c r="J3315">
        <v>76</v>
      </c>
      <c r="K3315">
        <v>35</v>
      </c>
      <c r="L3315">
        <v>36</v>
      </c>
      <c r="N3315">
        <v>1</v>
      </c>
      <c r="O3315">
        <v>1.2356</v>
      </c>
      <c r="R3315">
        <v>0.15359999999999999</v>
      </c>
    </row>
    <row r="3316" spans="1:18">
      <c r="A3316" t="s">
        <v>2083</v>
      </c>
      <c r="B3316" t="s">
        <v>2082</v>
      </c>
      <c r="D3316">
        <v>2021</v>
      </c>
      <c r="E3316" t="s">
        <v>2162</v>
      </c>
      <c r="F3316" t="s">
        <v>2301</v>
      </c>
      <c r="G3316">
        <v>-32.136299999999899</v>
      </c>
      <c r="H3316">
        <v>115.74213330000001</v>
      </c>
      <c r="I3316" t="s">
        <v>2335</v>
      </c>
      <c r="J3316">
        <v>76</v>
      </c>
      <c r="K3316">
        <v>36</v>
      </c>
      <c r="L3316">
        <v>37</v>
      </c>
      <c r="N3316">
        <v>1</v>
      </c>
      <c r="O3316">
        <v>1.8160000000000001</v>
      </c>
      <c r="R3316">
        <v>8.5900000000000004E-2</v>
      </c>
    </row>
    <row r="3317" spans="1:18">
      <c r="A3317" t="s">
        <v>2083</v>
      </c>
      <c r="B3317" t="s">
        <v>2082</v>
      </c>
      <c r="D3317">
        <v>2021</v>
      </c>
      <c r="E3317" t="s">
        <v>2162</v>
      </c>
      <c r="F3317" t="s">
        <v>2301</v>
      </c>
      <c r="G3317">
        <v>-32.136299999999899</v>
      </c>
      <c r="H3317">
        <v>115.74213330000001</v>
      </c>
      <c r="I3317" t="s">
        <v>2335</v>
      </c>
      <c r="J3317">
        <v>76</v>
      </c>
      <c r="K3317">
        <v>37</v>
      </c>
      <c r="L3317">
        <v>38</v>
      </c>
      <c r="N3317">
        <v>1</v>
      </c>
      <c r="O3317">
        <v>1.5931999999999999</v>
      </c>
      <c r="R3317">
        <v>0.13930000000000001</v>
      </c>
    </row>
    <row r="3318" spans="1:18">
      <c r="A3318" t="s">
        <v>2083</v>
      </c>
      <c r="B3318" t="s">
        <v>2082</v>
      </c>
      <c r="D3318">
        <v>2021</v>
      </c>
      <c r="E3318" t="s">
        <v>2162</v>
      </c>
      <c r="F3318" t="s">
        <v>2301</v>
      </c>
      <c r="G3318">
        <v>-32.136299999999899</v>
      </c>
      <c r="H3318">
        <v>115.74213330000001</v>
      </c>
      <c r="I3318" t="s">
        <v>2335</v>
      </c>
      <c r="J3318">
        <v>76</v>
      </c>
      <c r="K3318">
        <v>38</v>
      </c>
      <c r="L3318">
        <v>39</v>
      </c>
      <c r="N3318">
        <v>1</v>
      </c>
      <c r="O3318">
        <v>1.3683000000000001</v>
      </c>
      <c r="R3318">
        <v>0.1928</v>
      </c>
    </row>
    <row r="3319" spans="1:18">
      <c r="A3319" t="s">
        <v>2083</v>
      </c>
      <c r="B3319" t="s">
        <v>2082</v>
      </c>
      <c r="D3319">
        <v>2021</v>
      </c>
      <c r="E3319" t="s">
        <v>2162</v>
      </c>
      <c r="F3319" t="s">
        <v>2301</v>
      </c>
      <c r="G3319">
        <v>-32.136299999999899</v>
      </c>
      <c r="H3319">
        <v>115.74213330000001</v>
      </c>
      <c r="I3319" t="s">
        <v>2335</v>
      </c>
      <c r="J3319">
        <v>76</v>
      </c>
      <c r="K3319">
        <v>39</v>
      </c>
      <c r="L3319">
        <v>40</v>
      </c>
      <c r="N3319">
        <v>1</v>
      </c>
      <c r="O3319">
        <v>1.591</v>
      </c>
      <c r="R3319">
        <v>0.20930000000000001</v>
      </c>
    </row>
    <row r="3320" spans="1:18">
      <c r="A3320" t="s">
        <v>2083</v>
      </c>
      <c r="B3320" t="s">
        <v>2082</v>
      </c>
      <c r="D3320">
        <v>2021</v>
      </c>
      <c r="E3320" t="s">
        <v>2162</v>
      </c>
      <c r="F3320" t="s">
        <v>2301</v>
      </c>
      <c r="G3320">
        <v>-32.136299999999899</v>
      </c>
      <c r="H3320">
        <v>115.74213330000001</v>
      </c>
      <c r="I3320" t="s">
        <v>2335</v>
      </c>
      <c r="J3320">
        <v>76</v>
      </c>
      <c r="K3320">
        <v>40</v>
      </c>
      <c r="L3320">
        <v>41</v>
      </c>
      <c r="N3320">
        <v>1</v>
      </c>
      <c r="O3320">
        <v>1.4100999999999999</v>
      </c>
      <c r="R3320">
        <v>0.2258</v>
      </c>
    </row>
    <row r="3321" spans="1:18">
      <c r="A3321" t="s">
        <v>2083</v>
      </c>
      <c r="B3321" t="s">
        <v>2082</v>
      </c>
      <c r="D3321">
        <v>2021</v>
      </c>
      <c r="E3321" t="s">
        <v>2162</v>
      </c>
      <c r="F3321" t="s">
        <v>2301</v>
      </c>
      <c r="G3321">
        <v>-32.136299999999899</v>
      </c>
      <c r="H3321">
        <v>115.74213330000001</v>
      </c>
      <c r="I3321" t="s">
        <v>2335</v>
      </c>
      <c r="J3321">
        <v>76</v>
      </c>
      <c r="K3321">
        <v>41</v>
      </c>
      <c r="L3321">
        <v>42</v>
      </c>
      <c r="N3321">
        <v>1</v>
      </c>
      <c r="O3321">
        <v>1.3199000000000001</v>
      </c>
      <c r="R3321">
        <v>0.18690000000000001</v>
      </c>
    </row>
    <row r="3322" spans="1:18">
      <c r="A3322" t="s">
        <v>2083</v>
      </c>
      <c r="B3322" t="s">
        <v>2082</v>
      </c>
      <c r="D3322">
        <v>2021</v>
      </c>
      <c r="E3322" t="s">
        <v>2162</v>
      </c>
      <c r="F3322" t="s">
        <v>2301</v>
      </c>
      <c r="G3322">
        <v>-32.136299999999899</v>
      </c>
      <c r="H3322">
        <v>115.74213330000001</v>
      </c>
      <c r="I3322" t="s">
        <v>2335</v>
      </c>
      <c r="J3322">
        <v>76</v>
      </c>
      <c r="K3322">
        <v>42</v>
      </c>
      <c r="L3322">
        <v>43</v>
      </c>
      <c r="N3322">
        <v>1</v>
      </c>
      <c r="O3322">
        <v>1.4713000000000001</v>
      </c>
      <c r="R3322">
        <v>0.1479</v>
      </c>
    </row>
    <row r="3323" spans="1:18">
      <c r="A3323" t="s">
        <v>2083</v>
      </c>
      <c r="B3323" t="s">
        <v>2082</v>
      </c>
      <c r="D3323">
        <v>2021</v>
      </c>
      <c r="E3323" t="s">
        <v>2162</v>
      </c>
      <c r="F3323" t="s">
        <v>2301</v>
      </c>
      <c r="G3323">
        <v>-32.136299999999899</v>
      </c>
      <c r="H3323">
        <v>115.74213330000001</v>
      </c>
      <c r="I3323" t="s">
        <v>2335</v>
      </c>
      <c r="J3323">
        <v>76</v>
      </c>
      <c r="K3323">
        <v>43</v>
      </c>
      <c r="L3323">
        <v>44</v>
      </c>
      <c r="N3323">
        <v>1</v>
      </c>
      <c r="O3323">
        <v>1.6236999999999999</v>
      </c>
      <c r="R3323">
        <v>0.13009999999999999</v>
      </c>
    </row>
    <row r="3324" spans="1:18">
      <c r="A3324" t="s">
        <v>2083</v>
      </c>
      <c r="B3324" t="s">
        <v>2082</v>
      </c>
      <c r="D3324">
        <v>2021</v>
      </c>
      <c r="E3324" t="s">
        <v>2162</v>
      </c>
      <c r="F3324" t="s">
        <v>2301</v>
      </c>
      <c r="G3324">
        <v>-32.136299999999899</v>
      </c>
      <c r="H3324">
        <v>115.74213330000001</v>
      </c>
      <c r="I3324" t="s">
        <v>2335</v>
      </c>
      <c r="J3324">
        <v>76</v>
      </c>
      <c r="K3324">
        <v>44</v>
      </c>
      <c r="L3324">
        <v>45</v>
      </c>
      <c r="N3324">
        <v>1</v>
      </c>
      <c r="O3324">
        <v>1.4377</v>
      </c>
      <c r="R3324">
        <v>0.13009999999999999</v>
      </c>
    </row>
    <row r="3325" spans="1:18">
      <c r="A3325" t="s">
        <v>2083</v>
      </c>
      <c r="B3325" t="s">
        <v>2082</v>
      </c>
      <c r="D3325">
        <v>2021</v>
      </c>
      <c r="E3325" t="s">
        <v>2162</v>
      </c>
      <c r="F3325" t="s">
        <v>2301</v>
      </c>
      <c r="G3325">
        <v>-32.136299999999899</v>
      </c>
      <c r="H3325">
        <v>115.74213330000001</v>
      </c>
      <c r="I3325" t="s">
        <v>2335</v>
      </c>
      <c r="J3325">
        <v>76</v>
      </c>
      <c r="K3325">
        <v>45</v>
      </c>
      <c r="L3325">
        <v>46</v>
      </c>
      <c r="N3325">
        <v>1</v>
      </c>
      <c r="O3325">
        <v>1.8707</v>
      </c>
      <c r="R3325">
        <v>0.11219999999999999</v>
      </c>
    </row>
    <row r="3326" spans="1:18">
      <c r="A3326" t="s">
        <v>2083</v>
      </c>
      <c r="B3326" t="s">
        <v>2082</v>
      </c>
      <c r="D3326">
        <v>2021</v>
      </c>
      <c r="E3326" t="s">
        <v>2162</v>
      </c>
      <c r="F3326" t="s">
        <v>2301</v>
      </c>
      <c r="G3326">
        <v>-32.136775</v>
      </c>
      <c r="H3326">
        <v>115.74826111111101</v>
      </c>
      <c r="I3326" t="s">
        <v>2335</v>
      </c>
      <c r="J3326">
        <v>83</v>
      </c>
      <c r="K3326">
        <v>0</v>
      </c>
      <c r="L3326">
        <v>3</v>
      </c>
      <c r="N3326">
        <v>3</v>
      </c>
      <c r="O3326">
        <v>0.95840000000000003</v>
      </c>
      <c r="R3326">
        <v>4.4299999999999999E-2</v>
      </c>
    </row>
    <row r="3327" spans="1:18">
      <c r="A3327" t="s">
        <v>2083</v>
      </c>
      <c r="B3327" t="s">
        <v>2082</v>
      </c>
      <c r="D3327">
        <v>2021</v>
      </c>
      <c r="E3327" t="s">
        <v>2162</v>
      </c>
      <c r="F3327" t="s">
        <v>2301</v>
      </c>
      <c r="G3327">
        <v>-32.136775</v>
      </c>
      <c r="H3327">
        <v>115.74826111111101</v>
      </c>
      <c r="I3327" t="s">
        <v>2335</v>
      </c>
      <c r="J3327">
        <v>83</v>
      </c>
      <c r="K3327">
        <v>3</v>
      </c>
      <c r="L3327">
        <v>8</v>
      </c>
      <c r="N3327">
        <v>5</v>
      </c>
      <c r="O3327">
        <v>1.24</v>
      </c>
      <c r="R3327">
        <v>3.5000000000000003E-2</v>
      </c>
    </row>
    <row r="3328" spans="1:18">
      <c r="A3328" t="s">
        <v>2083</v>
      </c>
      <c r="B3328" t="s">
        <v>2082</v>
      </c>
      <c r="D3328">
        <v>2021</v>
      </c>
      <c r="E3328" t="s">
        <v>2162</v>
      </c>
      <c r="F3328" t="s">
        <v>2301</v>
      </c>
      <c r="G3328">
        <v>-32.136775</v>
      </c>
      <c r="H3328">
        <v>115.74826111111101</v>
      </c>
      <c r="I3328" t="s">
        <v>2335</v>
      </c>
      <c r="J3328">
        <v>83</v>
      </c>
      <c r="K3328">
        <v>8</v>
      </c>
      <c r="L3328">
        <v>12</v>
      </c>
      <c r="N3328">
        <v>4</v>
      </c>
      <c r="O3328">
        <v>1.6203000000000001</v>
      </c>
      <c r="R3328">
        <v>3.2800000000000003E-2</v>
      </c>
    </row>
    <row r="3329" spans="1:18">
      <c r="A3329" t="s">
        <v>2083</v>
      </c>
      <c r="B3329" t="s">
        <v>2082</v>
      </c>
      <c r="D3329">
        <v>2021</v>
      </c>
      <c r="E3329" t="s">
        <v>2162</v>
      </c>
      <c r="F3329" t="s">
        <v>2301</v>
      </c>
      <c r="G3329">
        <v>-32.136775</v>
      </c>
      <c r="H3329">
        <v>115.74826111111101</v>
      </c>
      <c r="I3329" t="s">
        <v>2335</v>
      </c>
      <c r="J3329">
        <v>83</v>
      </c>
      <c r="K3329">
        <v>12</v>
      </c>
      <c r="L3329">
        <v>17</v>
      </c>
      <c r="N3329">
        <v>5</v>
      </c>
      <c r="O3329">
        <v>1.5144</v>
      </c>
      <c r="R3329">
        <v>3.0800000000000001E-2</v>
      </c>
    </row>
    <row r="3330" spans="1:18">
      <c r="A3330" t="s">
        <v>2083</v>
      </c>
      <c r="B3330" t="s">
        <v>2082</v>
      </c>
      <c r="D3330">
        <v>2021</v>
      </c>
      <c r="E3330" t="s">
        <v>2162</v>
      </c>
      <c r="F3330" t="s">
        <v>2301</v>
      </c>
      <c r="G3330">
        <v>-32.136775</v>
      </c>
      <c r="H3330">
        <v>115.74826111111101</v>
      </c>
      <c r="I3330" t="s">
        <v>2335</v>
      </c>
      <c r="J3330">
        <v>83</v>
      </c>
      <c r="K3330">
        <v>17</v>
      </c>
      <c r="L3330">
        <v>22</v>
      </c>
      <c r="N3330">
        <v>5</v>
      </c>
      <c r="O3330">
        <v>1.6645000000000001</v>
      </c>
      <c r="R3330">
        <v>3.9300000000000002E-2</v>
      </c>
    </row>
    <row r="3331" spans="1:18">
      <c r="A3331" t="s">
        <v>2083</v>
      </c>
      <c r="B3331" t="s">
        <v>2082</v>
      </c>
      <c r="D3331">
        <v>2021</v>
      </c>
      <c r="E3331" t="s">
        <v>2162</v>
      </c>
      <c r="F3331" t="s">
        <v>2301</v>
      </c>
      <c r="G3331">
        <v>-32.136775</v>
      </c>
      <c r="H3331">
        <v>115.74826111111101</v>
      </c>
      <c r="I3331" t="s">
        <v>2335</v>
      </c>
      <c r="J3331">
        <v>83</v>
      </c>
      <c r="K3331">
        <v>22</v>
      </c>
      <c r="L3331">
        <v>27</v>
      </c>
      <c r="N3331">
        <v>5</v>
      </c>
      <c r="O3331">
        <v>1.5264</v>
      </c>
      <c r="R3331">
        <v>2.8899999999999999E-2</v>
      </c>
    </row>
    <row r="3332" spans="1:18">
      <c r="A3332" t="s">
        <v>2083</v>
      </c>
      <c r="B3332" t="s">
        <v>2082</v>
      </c>
      <c r="D3332">
        <v>2021</v>
      </c>
      <c r="E3332" t="s">
        <v>2162</v>
      </c>
      <c r="F3332" t="s">
        <v>2301</v>
      </c>
      <c r="G3332">
        <v>-32.136775</v>
      </c>
      <c r="H3332">
        <v>115.74826111111101</v>
      </c>
      <c r="I3332" t="s">
        <v>2335</v>
      </c>
      <c r="J3332">
        <v>83</v>
      </c>
      <c r="K3332">
        <v>27</v>
      </c>
      <c r="L3332">
        <v>32</v>
      </c>
      <c r="N3332">
        <v>5</v>
      </c>
      <c r="O3332">
        <v>1.5365</v>
      </c>
      <c r="R3332">
        <v>3.3000000000000002E-2</v>
      </c>
    </row>
    <row r="3333" spans="1:18">
      <c r="A3333" t="s">
        <v>2083</v>
      </c>
      <c r="B3333" t="s">
        <v>2082</v>
      </c>
      <c r="D3333">
        <v>2021</v>
      </c>
      <c r="E3333" t="s">
        <v>2162</v>
      </c>
      <c r="F3333" t="s">
        <v>2301</v>
      </c>
      <c r="G3333">
        <v>-32.136775</v>
      </c>
      <c r="H3333">
        <v>115.74826111111101</v>
      </c>
      <c r="I3333" t="s">
        <v>2335</v>
      </c>
      <c r="J3333">
        <v>83</v>
      </c>
      <c r="K3333">
        <v>32</v>
      </c>
      <c r="L3333">
        <v>37</v>
      </c>
      <c r="N3333">
        <v>5</v>
      </c>
      <c r="O3333">
        <v>1.4876</v>
      </c>
      <c r="R3333">
        <v>2.58E-2</v>
      </c>
    </row>
    <row r="3334" spans="1:18">
      <c r="A3334" t="s">
        <v>2083</v>
      </c>
      <c r="B3334" t="s">
        <v>2082</v>
      </c>
      <c r="D3334">
        <v>2021</v>
      </c>
      <c r="E3334" t="s">
        <v>2162</v>
      </c>
      <c r="F3334" t="s">
        <v>2301</v>
      </c>
      <c r="G3334">
        <v>-32.136775</v>
      </c>
      <c r="H3334">
        <v>115.74826111111101</v>
      </c>
      <c r="I3334" t="s">
        <v>2335</v>
      </c>
      <c r="J3334">
        <v>83</v>
      </c>
      <c r="K3334">
        <v>37</v>
      </c>
      <c r="L3334">
        <v>42</v>
      </c>
      <c r="N3334">
        <v>5</v>
      </c>
      <c r="O3334">
        <v>1.5761000000000001</v>
      </c>
      <c r="R3334">
        <v>3.5900000000000001E-2</v>
      </c>
    </row>
    <row r="3335" spans="1:18">
      <c r="A3335" t="s">
        <v>2083</v>
      </c>
      <c r="B3335" t="s">
        <v>2082</v>
      </c>
      <c r="D3335">
        <v>2021</v>
      </c>
      <c r="E3335" t="s">
        <v>2162</v>
      </c>
      <c r="F3335" t="s">
        <v>2301</v>
      </c>
      <c r="G3335">
        <v>-32.136775</v>
      </c>
      <c r="H3335">
        <v>115.74826111111101</v>
      </c>
      <c r="I3335" t="s">
        <v>2335</v>
      </c>
      <c r="J3335">
        <v>83</v>
      </c>
      <c r="K3335">
        <v>42</v>
      </c>
      <c r="L3335">
        <v>47</v>
      </c>
      <c r="N3335">
        <v>5</v>
      </c>
    </row>
    <row r="3336" spans="1:18">
      <c r="A3336" t="s">
        <v>2083</v>
      </c>
      <c r="B3336" t="s">
        <v>2082</v>
      </c>
      <c r="D3336">
        <v>2021</v>
      </c>
      <c r="E3336" t="s">
        <v>2162</v>
      </c>
      <c r="F3336" t="s">
        <v>2301</v>
      </c>
      <c r="G3336">
        <v>-32.136775</v>
      </c>
      <c r="H3336">
        <v>115.74826111111101</v>
      </c>
      <c r="I3336" t="s">
        <v>2335</v>
      </c>
      <c r="J3336">
        <v>83</v>
      </c>
      <c r="K3336">
        <v>47</v>
      </c>
      <c r="L3336">
        <v>52</v>
      </c>
      <c r="N3336">
        <v>5</v>
      </c>
    </row>
    <row r="3337" spans="1:18">
      <c r="A3337" t="s">
        <v>2083</v>
      </c>
      <c r="B3337" t="s">
        <v>2082</v>
      </c>
      <c r="D3337">
        <v>2021</v>
      </c>
      <c r="E3337" t="s">
        <v>2162</v>
      </c>
      <c r="F3337" t="s">
        <v>2301</v>
      </c>
      <c r="G3337">
        <v>-32.136775</v>
      </c>
      <c r="H3337">
        <v>115.74826111111101</v>
      </c>
      <c r="I3337" t="s">
        <v>2335</v>
      </c>
      <c r="J3337">
        <v>83</v>
      </c>
      <c r="K3337">
        <v>52</v>
      </c>
      <c r="L3337">
        <v>57</v>
      </c>
      <c r="N3337">
        <v>5</v>
      </c>
    </row>
    <row r="3338" spans="1:18">
      <c r="A3338" t="s">
        <v>2083</v>
      </c>
      <c r="B3338" t="s">
        <v>2082</v>
      </c>
      <c r="D3338">
        <v>2021</v>
      </c>
      <c r="E3338" t="s">
        <v>2162</v>
      </c>
      <c r="F3338" t="s">
        <v>2301</v>
      </c>
      <c r="G3338">
        <v>-32.1358999999999</v>
      </c>
      <c r="H3338">
        <v>115.7504667</v>
      </c>
      <c r="I3338" t="s">
        <v>2335</v>
      </c>
      <c r="J3338" t="s">
        <v>2202</v>
      </c>
      <c r="K3338">
        <v>0</v>
      </c>
      <c r="L3338">
        <v>1</v>
      </c>
      <c r="N3338">
        <v>1</v>
      </c>
      <c r="O3338">
        <v>0.52839999999999998</v>
      </c>
      <c r="R3338">
        <v>3.78E-2</v>
      </c>
    </row>
    <row r="3339" spans="1:18">
      <c r="A3339" t="s">
        <v>2083</v>
      </c>
      <c r="B3339" t="s">
        <v>2082</v>
      </c>
      <c r="D3339">
        <v>2021</v>
      </c>
      <c r="E3339" t="s">
        <v>2162</v>
      </c>
      <c r="F3339" t="s">
        <v>2301</v>
      </c>
      <c r="G3339">
        <v>-32.1358999999999</v>
      </c>
      <c r="H3339">
        <v>115.7504667</v>
      </c>
      <c r="I3339" t="s">
        <v>2335</v>
      </c>
      <c r="J3339" t="s">
        <v>2202</v>
      </c>
      <c r="K3339">
        <v>1</v>
      </c>
      <c r="L3339">
        <v>2</v>
      </c>
      <c r="N3339">
        <v>1</v>
      </c>
      <c r="O3339">
        <v>0.61939999999999995</v>
      </c>
      <c r="R3339">
        <v>0.15390000000000001</v>
      </c>
    </row>
    <row r="3340" spans="1:18">
      <c r="A3340" t="s">
        <v>2083</v>
      </c>
      <c r="B3340" t="s">
        <v>2082</v>
      </c>
      <c r="D3340">
        <v>2021</v>
      </c>
      <c r="E3340" t="s">
        <v>2162</v>
      </c>
      <c r="F3340" t="s">
        <v>2301</v>
      </c>
      <c r="G3340">
        <v>-32.1358999999999</v>
      </c>
      <c r="H3340">
        <v>115.7504667</v>
      </c>
      <c r="I3340" t="s">
        <v>2335</v>
      </c>
      <c r="J3340" t="s">
        <v>2202</v>
      </c>
      <c r="K3340">
        <v>2</v>
      </c>
      <c r="L3340">
        <v>3</v>
      </c>
      <c r="N3340">
        <v>1</v>
      </c>
      <c r="O3340">
        <v>0.5292</v>
      </c>
      <c r="R3340">
        <v>0.1336</v>
      </c>
    </row>
    <row r="3341" spans="1:18">
      <c r="A3341" t="s">
        <v>2083</v>
      </c>
      <c r="B3341" t="s">
        <v>2082</v>
      </c>
      <c r="D3341">
        <v>2021</v>
      </c>
      <c r="E3341" t="s">
        <v>2162</v>
      </c>
      <c r="F3341" t="s">
        <v>2301</v>
      </c>
      <c r="G3341">
        <v>-32.1358999999999</v>
      </c>
      <c r="H3341">
        <v>115.7504667</v>
      </c>
      <c r="I3341" t="s">
        <v>2335</v>
      </c>
      <c r="J3341" t="s">
        <v>2202</v>
      </c>
      <c r="K3341">
        <v>3</v>
      </c>
      <c r="L3341">
        <v>4</v>
      </c>
      <c r="N3341">
        <v>1</v>
      </c>
      <c r="O3341">
        <v>0.65210000000000001</v>
      </c>
      <c r="R3341">
        <v>0.1356</v>
      </c>
    </row>
    <row r="3342" spans="1:18">
      <c r="A3342" t="s">
        <v>2083</v>
      </c>
      <c r="B3342" t="s">
        <v>2082</v>
      </c>
      <c r="D3342">
        <v>2021</v>
      </c>
      <c r="E3342" t="s">
        <v>2162</v>
      </c>
      <c r="F3342" t="s">
        <v>2301</v>
      </c>
      <c r="G3342">
        <v>-32.1358999999999</v>
      </c>
      <c r="H3342">
        <v>115.7504667</v>
      </c>
      <c r="I3342" t="s">
        <v>2335</v>
      </c>
      <c r="J3342" t="s">
        <v>2202</v>
      </c>
      <c r="K3342">
        <v>4</v>
      </c>
      <c r="L3342">
        <v>5</v>
      </c>
      <c r="N3342">
        <v>1</v>
      </c>
      <c r="O3342">
        <v>0.5655</v>
      </c>
      <c r="R3342">
        <v>0.16189999999999999</v>
      </c>
    </row>
    <row r="3343" spans="1:18">
      <c r="A3343" t="s">
        <v>2083</v>
      </c>
      <c r="B3343" t="s">
        <v>2082</v>
      </c>
      <c r="D3343">
        <v>2021</v>
      </c>
      <c r="E3343" t="s">
        <v>2162</v>
      </c>
      <c r="F3343" t="s">
        <v>2301</v>
      </c>
      <c r="G3343">
        <v>-32.1358999999999</v>
      </c>
      <c r="H3343">
        <v>115.7504667</v>
      </c>
      <c r="I3343" t="s">
        <v>2335</v>
      </c>
      <c r="J3343" t="s">
        <v>2202</v>
      </c>
      <c r="K3343">
        <v>5</v>
      </c>
      <c r="L3343">
        <v>6</v>
      </c>
      <c r="N3343">
        <v>1</v>
      </c>
      <c r="O3343">
        <v>0.6865</v>
      </c>
      <c r="R3343">
        <v>0.14849999999999999</v>
      </c>
    </row>
    <row r="3344" spans="1:18">
      <c r="A3344" t="s">
        <v>2083</v>
      </c>
      <c r="B3344" t="s">
        <v>2082</v>
      </c>
      <c r="D3344">
        <v>2021</v>
      </c>
      <c r="E3344" t="s">
        <v>2162</v>
      </c>
      <c r="F3344" t="s">
        <v>2301</v>
      </c>
      <c r="G3344">
        <v>-32.1358999999999</v>
      </c>
      <c r="H3344">
        <v>115.7504667</v>
      </c>
      <c r="I3344" t="s">
        <v>2335</v>
      </c>
      <c r="J3344" t="s">
        <v>2202</v>
      </c>
      <c r="K3344">
        <v>6</v>
      </c>
      <c r="L3344">
        <v>7</v>
      </c>
      <c r="N3344">
        <v>1</v>
      </c>
      <c r="O3344">
        <v>0.6865</v>
      </c>
      <c r="R3344">
        <v>0.14849999999999999</v>
      </c>
    </row>
    <row r="3345" spans="1:18">
      <c r="A3345" t="s">
        <v>2083</v>
      </c>
      <c r="B3345" t="s">
        <v>2082</v>
      </c>
      <c r="D3345">
        <v>2021</v>
      </c>
      <c r="E3345" t="s">
        <v>2162</v>
      </c>
      <c r="F3345" t="s">
        <v>2301</v>
      </c>
      <c r="G3345">
        <v>-32.1358999999999</v>
      </c>
      <c r="H3345">
        <v>115.7504667</v>
      </c>
      <c r="I3345" t="s">
        <v>2335</v>
      </c>
      <c r="J3345" t="s">
        <v>2202</v>
      </c>
      <c r="K3345">
        <v>7</v>
      </c>
      <c r="L3345">
        <v>8</v>
      </c>
      <c r="N3345">
        <v>1</v>
      </c>
      <c r="O3345">
        <v>0.8075</v>
      </c>
      <c r="R3345">
        <v>0.1351</v>
      </c>
    </row>
    <row r="3346" spans="1:18">
      <c r="A3346" t="s">
        <v>2083</v>
      </c>
      <c r="B3346" t="s">
        <v>2082</v>
      </c>
      <c r="D3346">
        <v>2021</v>
      </c>
      <c r="E3346" t="s">
        <v>2162</v>
      </c>
      <c r="F3346" t="s">
        <v>2301</v>
      </c>
      <c r="G3346">
        <v>-32.1358999999999</v>
      </c>
      <c r="H3346">
        <v>115.7504667</v>
      </c>
      <c r="I3346" t="s">
        <v>2335</v>
      </c>
      <c r="J3346" t="s">
        <v>2202</v>
      </c>
      <c r="K3346">
        <v>8</v>
      </c>
      <c r="L3346">
        <v>9</v>
      </c>
      <c r="N3346">
        <v>1</v>
      </c>
      <c r="O3346">
        <v>0.97350000000000003</v>
      </c>
      <c r="R3346">
        <v>0.13489999999999999</v>
      </c>
    </row>
    <row r="3347" spans="1:18">
      <c r="A3347" t="s">
        <v>2083</v>
      </c>
      <c r="B3347" t="s">
        <v>2082</v>
      </c>
      <c r="D3347">
        <v>2021</v>
      </c>
      <c r="E3347" t="s">
        <v>2162</v>
      </c>
      <c r="F3347" t="s">
        <v>2301</v>
      </c>
      <c r="G3347">
        <v>-32.1358999999999</v>
      </c>
      <c r="H3347">
        <v>115.7504667</v>
      </c>
      <c r="I3347" t="s">
        <v>2335</v>
      </c>
      <c r="J3347" t="s">
        <v>2202</v>
      </c>
      <c r="K3347">
        <v>9</v>
      </c>
      <c r="L3347">
        <v>10</v>
      </c>
      <c r="N3347">
        <v>1</v>
      </c>
      <c r="O3347">
        <v>0.97350000000000003</v>
      </c>
      <c r="R3347">
        <v>0.13489999999999999</v>
      </c>
    </row>
    <row r="3348" spans="1:18">
      <c r="A3348" t="s">
        <v>2083</v>
      </c>
      <c r="B3348" t="s">
        <v>2082</v>
      </c>
      <c r="D3348">
        <v>2021</v>
      </c>
      <c r="E3348" t="s">
        <v>2162</v>
      </c>
      <c r="F3348" t="s">
        <v>2301</v>
      </c>
      <c r="G3348">
        <v>-32.1358999999999</v>
      </c>
      <c r="H3348">
        <v>115.7504667</v>
      </c>
      <c r="I3348" t="s">
        <v>2335</v>
      </c>
      <c r="J3348" t="s">
        <v>2202</v>
      </c>
      <c r="K3348">
        <v>10</v>
      </c>
      <c r="L3348">
        <v>11</v>
      </c>
      <c r="N3348">
        <v>1</v>
      </c>
      <c r="O3348">
        <v>1.1394</v>
      </c>
      <c r="R3348">
        <v>0.13469999999999999</v>
      </c>
    </row>
    <row r="3349" spans="1:18">
      <c r="A3349" t="s">
        <v>2083</v>
      </c>
      <c r="B3349" t="s">
        <v>2082</v>
      </c>
      <c r="D3349">
        <v>2021</v>
      </c>
      <c r="E3349" t="s">
        <v>2162</v>
      </c>
      <c r="F3349" t="s">
        <v>2301</v>
      </c>
      <c r="G3349">
        <v>-32.1358999999999</v>
      </c>
      <c r="H3349">
        <v>115.7504667</v>
      </c>
      <c r="I3349" t="s">
        <v>2335</v>
      </c>
      <c r="J3349" t="s">
        <v>2202</v>
      </c>
      <c r="K3349">
        <v>11</v>
      </c>
      <c r="L3349">
        <v>12</v>
      </c>
      <c r="N3349">
        <v>1</v>
      </c>
      <c r="O3349">
        <v>1.0865</v>
      </c>
      <c r="R3349">
        <v>0.14849999999999999</v>
      </c>
    </row>
    <row r="3350" spans="1:18">
      <c r="A3350" t="s">
        <v>2083</v>
      </c>
      <c r="B3350" t="s">
        <v>2082</v>
      </c>
      <c r="D3350">
        <v>2021</v>
      </c>
      <c r="E3350" t="s">
        <v>2162</v>
      </c>
      <c r="F3350" t="s">
        <v>2301</v>
      </c>
      <c r="G3350">
        <v>-32.1358999999999</v>
      </c>
      <c r="H3350">
        <v>115.7504667</v>
      </c>
      <c r="I3350" t="s">
        <v>2335</v>
      </c>
      <c r="J3350" t="s">
        <v>2202</v>
      </c>
      <c r="K3350">
        <v>12</v>
      </c>
      <c r="L3350">
        <v>13</v>
      </c>
      <c r="N3350">
        <v>1</v>
      </c>
      <c r="O3350">
        <v>1.0865</v>
      </c>
      <c r="R3350">
        <v>0.14849999999999999</v>
      </c>
    </row>
    <row r="3351" spans="1:18">
      <c r="A3351" t="s">
        <v>2083</v>
      </c>
      <c r="B3351" t="s">
        <v>2082</v>
      </c>
      <c r="D3351">
        <v>2021</v>
      </c>
      <c r="E3351" t="s">
        <v>2162</v>
      </c>
      <c r="F3351" t="s">
        <v>2301</v>
      </c>
      <c r="G3351">
        <v>-32.1358999999999</v>
      </c>
      <c r="H3351">
        <v>115.7504667</v>
      </c>
      <c r="I3351" t="s">
        <v>2335</v>
      </c>
      <c r="J3351" t="s">
        <v>2202</v>
      </c>
      <c r="K3351">
        <v>13</v>
      </c>
      <c r="L3351">
        <v>14</v>
      </c>
      <c r="N3351">
        <v>1</v>
      </c>
      <c r="O3351">
        <v>1.0336000000000001</v>
      </c>
      <c r="R3351">
        <v>0.16239999999999999</v>
      </c>
    </row>
    <row r="3352" spans="1:18">
      <c r="A3352" t="s">
        <v>2083</v>
      </c>
      <c r="B3352" t="s">
        <v>2082</v>
      </c>
      <c r="D3352">
        <v>2021</v>
      </c>
      <c r="E3352" t="s">
        <v>2162</v>
      </c>
      <c r="F3352" t="s">
        <v>2301</v>
      </c>
      <c r="G3352">
        <v>-32.1358999999999</v>
      </c>
      <c r="H3352">
        <v>115.7504667</v>
      </c>
      <c r="I3352" t="s">
        <v>2335</v>
      </c>
      <c r="J3352" t="s">
        <v>2202</v>
      </c>
      <c r="K3352">
        <v>14</v>
      </c>
      <c r="L3352">
        <v>15</v>
      </c>
      <c r="N3352">
        <v>1</v>
      </c>
      <c r="O3352">
        <v>1.1022000000000001</v>
      </c>
      <c r="R3352">
        <v>0.15429999999999999</v>
      </c>
    </row>
    <row r="3353" spans="1:18">
      <c r="A3353" t="s">
        <v>2083</v>
      </c>
      <c r="B3353" t="s">
        <v>2082</v>
      </c>
      <c r="D3353">
        <v>2021</v>
      </c>
      <c r="E3353" t="s">
        <v>2162</v>
      </c>
      <c r="F3353" t="s">
        <v>2301</v>
      </c>
      <c r="G3353">
        <v>-32.1358999999999</v>
      </c>
      <c r="H3353">
        <v>115.7504667</v>
      </c>
      <c r="I3353" t="s">
        <v>2335</v>
      </c>
      <c r="J3353" t="s">
        <v>2202</v>
      </c>
      <c r="K3353">
        <v>15</v>
      </c>
      <c r="L3353">
        <v>16</v>
      </c>
      <c r="N3353">
        <v>1</v>
      </c>
      <c r="O3353">
        <v>1.1022000000000001</v>
      </c>
      <c r="R3353">
        <v>0.15429999999999999</v>
      </c>
    </row>
    <row r="3354" spans="1:18">
      <c r="A3354" t="s">
        <v>2083</v>
      </c>
      <c r="B3354" t="s">
        <v>2082</v>
      </c>
      <c r="D3354">
        <v>2021</v>
      </c>
      <c r="E3354" t="s">
        <v>2162</v>
      </c>
      <c r="F3354" t="s">
        <v>2301</v>
      </c>
      <c r="G3354">
        <v>-32.1358999999999</v>
      </c>
      <c r="H3354">
        <v>115.7504667</v>
      </c>
      <c r="I3354" t="s">
        <v>2335</v>
      </c>
      <c r="J3354" t="s">
        <v>2202</v>
      </c>
      <c r="K3354">
        <v>16</v>
      </c>
      <c r="L3354">
        <v>17</v>
      </c>
      <c r="N3354">
        <v>1</v>
      </c>
      <c r="O3354">
        <v>1.1707000000000001</v>
      </c>
      <c r="R3354">
        <v>0.1462</v>
      </c>
    </row>
    <row r="3355" spans="1:18">
      <c r="A3355" t="s">
        <v>2083</v>
      </c>
      <c r="B3355" t="s">
        <v>2082</v>
      </c>
      <c r="D3355">
        <v>2021</v>
      </c>
      <c r="E3355" t="s">
        <v>2162</v>
      </c>
      <c r="F3355" t="s">
        <v>2301</v>
      </c>
      <c r="G3355">
        <v>-32.1358999999999</v>
      </c>
      <c r="H3355">
        <v>115.7504667</v>
      </c>
      <c r="I3355" t="s">
        <v>2335</v>
      </c>
      <c r="J3355" t="s">
        <v>2202</v>
      </c>
      <c r="K3355">
        <v>17</v>
      </c>
      <c r="L3355">
        <v>18</v>
      </c>
      <c r="N3355">
        <v>1</v>
      </c>
      <c r="O3355">
        <v>1.1979</v>
      </c>
      <c r="R3355">
        <v>0.14269999999999999</v>
      </c>
    </row>
    <row r="3356" spans="1:18">
      <c r="A3356" t="s">
        <v>2083</v>
      </c>
      <c r="B3356" t="s">
        <v>2082</v>
      </c>
      <c r="D3356">
        <v>2021</v>
      </c>
      <c r="E3356" t="s">
        <v>2162</v>
      </c>
      <c r="F3356" t="s">
        <v>2301</v>
      </c>
      <c r="G3356">
        <v>-32.1358999999999</v>
      </c>
      <c r="H3356">
        <v>115.7504667</v>
      </c>
      <c r="I3356" t="s">
        <v>2335</v>
      </c>
      <c r="J3356" t="s">
        <v>2202</v>
      </c>
      <c r="K3356">
        <v>18</v>
      </c>
      <c r="L3356">
        <v>19</v>
      </c>
      <c r="N3356">
        <v>1</v>
      </c>
      <c r="O3356">
        <v>1.1979</v>
      </c>
      <c r="R3356">
        <v>0.14269999999999999</v>
      </c>
    </row>
    <row r="3357" spans="1:18">
      <c r="A3357" t="s">
        <v>2083</v>
      </c>
      <c r="B3357" t="s">
        <v>2082</v>
      </c>
      <c r="D3357">
        <v>2021</v>
      </c>
      <c r="E3357" t="s">
        <v>2162</v>
      </c>
      <c r="F3357" t="s">
        <v>2301</v>
      </c>
      <c r="G3357">
        <v>-32.1358999999999</v>
      </c>
      <c r="H3357">
        <v>115.7504667</v>
      </c>
      <c r="I3357" t="s">
        <v>2335</v>
      </c>
      <c r="J3357" t="s">
        <v>2202</v>
      </c>
      <c r="K3357">
        <v>19</v>
      </c>
      <c r="L3357">
        <v>20</v>
      </c>
      <c r="N3357">
        <v>1</v>
      </c>
      <c r="O3357">
        <v>1.2251000000000001</v>
      </c>
      <c r="R3357">
        <v>0.1391</v>
      </c>
    </row>
    <row r="3358" spans="1:18">
      <c r="A3358" t="s">
        <v>2083</v>
      </c>
      <c r="B3358" t="s">
        <v>2082</v>
      </c>
      <c r="D3358">
        <v>2021</v>
      </c>
      <c r="E3358" t="s">
        <v>2162</v>
      </c>
      <c r="F3358" t="s">
        <v>2301</v>
      </c>
      <c r="G3358">
        <v>-32.1358999999999</v>
      </c>
      <c r="H3358">
        <v>115.7504667</v>
      </c>
      <c r="I3358" t="s">
        <v>2335</v>
      </c>
      <c r="J3358" t="s">
        <v>2202</v>
      </c>
      <c r="K3358">
        <v>20</v>
      </c>
      <c r="L3358">
        <v>21</v>
      </c>
      <c r="N3358">
        <v>1</v>
      </c>
      <c r="O3358">
        <v>1.1968000000000001</v>
      </c>
      <c r="R3358">
        <v>0.1363</v>
      </c>
    </row>
    <row r="3359" spans="1:18">
      <c r="A3359" t="s">
        <v>2083</v>
      </c>
      <c r="B3359" t="s">
        <v>2082</v>
      </c>
      <c r="D3359">
        <v>2021</v>
      </c>
      <c r="E3359" t="s">
        <v>2162</v>
      </c>
      <c r="F3359" t="s">
        <v>2301</v>
      </c>
      <c r="G3359">
        <v>-32.1358999999999</v>
      </c>
      <c r="H3359">
        <v>115.7504667</v>
      </c>
      <c r="I3359" t="s">
        <v>2335</v>
      </c>
      <c r="J3359" t="s">
        <v>2202</v>
      </c>
      <c r="K3359">
        <v>21</v>
      </c>
      <c r="L3359">
        <v>22</v>
      </c>
      <c r="N3359">
        <v>1</v>
      </c>
      <c r="O3359">
        <v>1.1968000000000001</v>
      </c>
      <c r="R3359">
        <v>0.1363</v>
      </c>
    </row>
    <row r="3360" spans="1:18">
      <c r="A3360" t="s">
        <v>2083</v>
      </c>
      <c r="B3360" t="s">
        <v>2082</v>
      </c>
      <c r="D3360">
        <v>2021</v>
      </c>
      <c r="E3360" t="s">
        <v>2162</v>
      </c>
      <c r="F3360" t="s">
        <v>2301</v>
      </c>
      <c r="G3360">
        <v>-32.1358999999999</v>
      </c>
      <c r="H3360">
        <v>115.7504667</v>
      </c>
      <c r="I3360" t="s">
        <v>2335</v>
      </c>
      <c r="J3360" t="s">
        <v>2202</v>
      </c>
      <c r="K3360">
        <v>22</v>
      </c>
      <c r="L3360">
        <v>23</v>
      </c>
      <c r="N3360">
        <v>1</v>
      </c>
      <c r="O3360">
        <v>1.1686000000000001</v>
      </c>
      <c r="R3360">
        <v>0.1336</v>
      </c>
    </row>
    <row r="3361" spans="1:18">
      <c r="A3361" t="s">
        <v>2083</v>
      </c>
      <c r="B3361" t="s">
        <v>2082</v>
      </c>
      <c r="D3361">
        <v>2021</v>
      </c>
      <c r="E3361" t="s">
        <v>2162</v>
      </c>
      <c r="F3361" t="s">
        <v>2301</v>
      </c>
      <c r="G3361">
        <v>-32.1358999999999</v>
      </c>
      <c r="H3361">
        <v>115.7504667</v>
      </c>
      <c r="I3361" t="s">
        <v>2335</v>
      </c>
      <c r="J3361" t="s">
        <v>2202</v>
      </c>
      <c r="K3361">
        <v>23</v>
      </c>
      <c r="L3361">
        <v>24</v>
      </c>
      <c r="N3361">
        <v>1</v>
      </c>
      <c r="O3361">
        <v>1.3386</v>
      </c>
      <c r="R3361">
        <v>0.12970000000000001</v>
      </c>
    </row>
    <row r="3362" spans="1:18">
      <c r="A3362" t="s">
        <v>2083</v>
      </c>
      <c r="B3362" t="s">
        <v>2082</v>
      </c>
      <c r="D3362">
        <v>2021</v>
      </c>
      <c r="E3362" t="s">
        <v>2162</v>
      </c>
      <c r="F3362" t="s">
        <v>2301</v>
      </c>
      <c r="G3362">
        <v>-32.1358999999999</v>
      </c>
      <c r="H3362">
        <v>115.7504667</v>
      </c>
      <c r="I3362" t="s">
        <v>2335</v>
      </c>
      <c r="J3362" t="s">
        <v>2202</v>
      </c>
      <c r="K3362">
        <v>24</v>
      </c>
      <c r="L3362">
        <v>25</v>
      </c>
      <c r="N3362">
        <v>1</v>
      </c>
      <c r="O3362">
        <v>1.3386</v>
      </c>
      <c r="R3362">
        <v>0.12970000000000001</v>
      </c>
    </row>
    <row r="3363" spans="1:18">
      <c r="A3363" t="s">
        <v>2083</v>
      </c>
      <c r="B3363" t="s">
        <v>2082</v>
      </c>
      <c r="D3363">
        <v>2021</v>
      </c>
      <c r="E3363" t="s">
        <v>2162</v>
      </c>
      <c r="F3363" t="s">
        <v>2301</v>
      </c>
      <c r="G3363">
        <v>-32.1358999999999</v>
      </c>
      <c r="H3363">
        <v>115.7504667</v>
      </c>
      <c r="I3363" t="s">
        <v>2335</v>
      </c>
      <c r="J3363" t="s">
        <v>2202</v>
      </c>
      <c r="K3363">
        <v>25</v>
      </c>
      <c r="L3363">
        <v>26</v>
      </c>
      <c r="N3363">
        <v>1</v>
      </c>
      <c r="O3363">
        <v>1.5085</v>
      </c>
      <c r="R3363">
        <v>0.1258</v>
      </c>
    </row>
    <row r="3364" spans="1:18">
      <c r="A3364" t="s">
        <v>2083</v>
      </c>
      <c r="B3364" t="s">
        <v>2082</v>
      </c>
      <c r="D3364">
        <v>2021</v>
      </c>
      <c r="E3364" t="s">
        <v>2162</v>
      </c>
      <c r="F3364" t="s">
        <v>2301</v>
      </c>
      <c r="G3364">
        <v>-32.1358999999999</v>
      </c>
      <c r="H3364">
        <v>115.7504667</v>
      </c>
      <c r="I3364" t="s">
        <v>2335</v>
      </c>
      <c r="J3364" t="s">
        <v>2202</v>
      </c>
      <c r="K3364">
        <v>26</v>
      </c>
      <c r="L3364">
        <v>27</v>
      </c>
      <c r="N3364">
        <v>1</v>
      </c>
      <c r="O3364">
        <v>1.3420000000000001</v>
      </c>
      <c r="R3364">
        <v>0.1381</v>
      </c>
    </row>
    <row r="3365" spans="1:18">
      <c r="A3365" t="s">
        <v>2083</v>
      </c>
      <c r="B3365" t="s">
        <v>2082</v>
      </c>
      <c r="D3365">
        <v>2021</v>
      </c>
      <c r="E3365" t="s">
        <v>2162</v>
      </c>
      <c r="F3365" t="s">
        <v>2301</v>
      </c>
      <c r="G3365">
        <v>-32.1358999999999</v>
      </c>
      <c r="H3365">
        <v>115.7504667</v>
      </c>
      <c r="I3365" t="s">
        <v>2335</v>
      </c>
      <c r="J3365" t="s">
        <v>2202</v>
      </c>
      <c r="K3365">
        <v>27</v>
      </c>
      <c r="L3365">
        <v>28</v>
      </c>
      <c r="N3365">
        <v>1</v>
      </c>
      <c r="O3365">
        <v>1.3420000000000001</v>
      </c>
      <c r="R3365">
        <v>0.1381</v>
      </c>
    </row>
    <row r="3366" spans="1:18">
      <c r="A3366" t="s">
        <v>2083</v>
      </c>
      <c r="B3366" t="s">
        <v>2082</v>
      </c>
      <c r="D3366">
        <v>2021</v>
      </c>
      <c r="E3366" t="s">
        <v>2162</v>
      </c>
      <c r="F3366" t="s">
        <v>2301</v>
      </c>
      <c r="G3366">
        <v>-32.1358999999999</v>
      </c>
      <c r="H3366">
        <v>115.7504667</v>
      </c>
      <c r="I3366" t="s">
        <v>2335</v>
      </c>
      <c r="J3366" t="s">
        <v>2202</v>
      </c>
      <c r="K3366">
        <v>28</v>
      </c>
      <c r="L3366">
        <v>29</v>
      </c>
      <c r="N3366">
        <v>1</v>
      </c>
      <c r="O3366">
        <v>1.1755</v>
      </c>
      <c r="R3366">
        <v>0.15040000000000001</v>
      </c>
    </row>
    <row r="3367" spans="1:18">
      <c r="A3367" t="s">
        <v>2083</v>
      </c>
      <c r="B3367" t="s">
        <v>2082</v>
      </c>
      <c r="D3367">
        <v>2021</v>
      </c>
      <c r="E3367" t="s">
        <v>2162</v>
      </c>
      <c r="F3367" t="s">
        <v>2301</v>
      </c>
      <c r="G3367">
        <v>-32.1358999999999</v>
      </c>
      <c r="H3367">
        <v>115.7504667</v>
      </c>
      <c r="I3367" t="s">
        <v>2335</v>
      </c>
      <c r="J3367" t="s">
        <v>2202</v>
      </c>
      <c r="K3367">
        <v>29</v>
      </c>
      <c r="L3367">
        <v>30</v>
      </c>
      <c r="N3367">
        <v>1</v>
      </c>
      <c r="O3367">
        <v>1.1175999999999999</v>
      </c>
      <c r="R3367">
        <v>0.1431</v>
      </c>
    </row>
    <row r="3368" spans="1:18">
      <c r="A3368" t="s">
        <v>2083</v>
      </c>
      <c r="B3368" t="s">
        <v>2082</v>
      </c>
      <c r="D3368">
        <v>2021</v>
      </c>
      <c r="E3368" t="s">
        <v>2162</v>
      </c>
      <c r="F3368" t="s">
        <v>2301</v>
      </c>
      <c r="G3368">
        <v>-32.1358999999999</v>
      </c>
      <c r="H3368">
        <v>115.7504667</v>
      </c>
      <c r="I3368" t="s">
        <v>2335</v>
      </c>
      <c r="J3368" t="s">
        <v>2202</v>
      </c>
      <c r="K3368">
        <v>30</v>
      </c>
      <c r="L3368">
        <v>31</v>
      </c>
      <c r="N3368">
        <v>1</v>
      </c>
      <c r="O3368">
        <v>1.1175999999999999</v>
      </c>
      <c r="R3368">
        <v>0.1431</v>
      </c>
    </row>
    <row r="3369" spans="1:18">
      <c r="A3369" t="s">
        <v>2083</v>
      </c>
      <c r="B3369" t="s">
        <v>2082</v>
      </c>
      <c r="D3369">
        <v>2021</v>
      </c>
      <c r="E3369" t="s">
        <v>2162</v>
      </c>
      <c r="F3369" t="s">
        <v>2301</v>
      </c>
      <c r="G3369">
        <v>-32.1358999999999</v>
      </c>
      <c r="H3369">
        <v>115.7504667</v>
      </c>
      <c r="I3369" t="s">
        <v>2335</v>
      </c>
      <c r="J3369" t="s">
        <v>2202</v>
      </c>
      <c r="K3369">
        <v>31</v>
      </c>
      <c r="L3369">
        <v>32</v>
      </c>
      <c r="N3369">
        <v>1</v>
      </c>
      <c r="O3369">
        <v>1.0598000000000001</v>
      </c>
      <c r="R3369">
        <v>0.1358</v>
      </c>
    </row>
    <row r="3370" spans="1:18">
      <c r="A3370" t="s">
        <v>2083</v>
      </c>
      <c r="B3370" t="s">
        <v>2082</v>
      </c>
      <c r="D3370">
        <v>2021</v>
      </c>
      <c r="E3370" t="s">
        <v>2162</v>
      </c>
      <c r="F3370" t="s">
        <v>2301</v>
      </c>
      <c r="G3370">
        <v>-32.1358999999999</v>
      </c>
      <c r="H3370">
        <v>115.7504667</v>
      </c>
      <c r="I3370" t="s">
        <v>2335</v>
      </c>
      <c r="J3370" t="s">
        <v>2202</v>
      </c>
      <c r="K3370">
        <v>32</v>
      </c>
      <c r="L3370">
        <v>33</v>
      </c>
      <c r="N3370">
        <v>1</v>
      </c>
      <c r="O3370">
        <v>1.0234000000000001</v>
      </c>
      <c r="R3370">
        <v>0.14630000000000001</v>
      </c>
    </row>
    <row r="3371" spans="1:18">
      <c r="A3371" t="s">
        <v>2083</v>
      </c>
      <c r="B3371" t="s">
        <v>2082</v>
      </c>
      <c r="D3371">
        <v>2021</v>
      </c>
      <c r="E3371" t="s">
        <v>2162</v>
      </c>
      <c r="F3371" t="s">
        <v>2301</v>
      </c>
      <c r="G3371">
        <v>-32.1358999999999</v>
      </c>
      <c r="H3371">
        <v>115.7504667</v>
      </c>
      <c r="I3371" t="s">
        <v>2335</v>
      </c>
      <c r="J3371" t="s">
        <v>2202</v>
      </c>
      <c r="K3371">
        <v>33</v>
      </c>
      <c r="L3371">
        <v>34</v>
      </c>
      <c r="N3371">
        <v>1</v>
      </c>
      <c r="O3371">
        <v>1.0234000000000001</v>
      </c>
      <c r="R3371">
        <v>0.14630000000000001</v>
      </c>
    </row>
    <row r="3372" spans="1:18">
      <c r="A3372" t="s">
        <v>2083</v>
      </c>
      <c r="B3372" t="s">
        <v>2082</v>
      </c>
      <c r="D3372">
        <v>2021</v>
      </c>
      <c r="E3372" t="s">
        <v>2162</v>
      </c>
      <c r="F3372" t="s">
        <v>2301</v>
      </c>
      <c r="G3372">
        <v>-32.1358999999999</v>
      </c>
      <c r="H3372">
        <v>115.7504667</v>
      </c>
      <c r="I3372" t="s">
        <v>2335</v>
      </c>
      <c r="J3372" t="s">
        <v>2202</v>
      </c>
      <c r="K3372">
        <v>34</v>
      </c>
      <c r="L3372">
        <v>35</v>
      </c>
      <c r="N3372">
        <v>1</v>
      </c>
      <c r="O3372">
        <v>0.98699999999999999</v>
      </c>
      <c r="R3372">
        <v>0.15690000000000001</v>
      </c>
    </row>
    <row r="3373" spans="1:18">
      <c r="A3373" t="s">
        <v>2083</v>
      </c>
      <c r="B3373" t="s">
        <v>2082</v>
      </c>
      <c r="D3373">
        <v>2021</v>
      </c>
      <c r="E3373" t="s">
        <v>2162</v>
      </c>
      <c r="F3373" t="s">
        <v>2301</v>
      </c>
      <c r="G3373">
        <v>-32.1358999999999</v>
      </c>
      <c r="H3373">
        <v>115.7504667</v>
      </c>
      <c r="I3373" t="s">
        <v>2335</v>
      </c>
      <c r="J3373" t="s">
        <v>2201</v>
      </c>
      <c r="K3373">
        <v>0</v>
      </c>
      <c r="L3373">
        <v>1</v>
      </c>
      <c r="N3373">
        <v>1</v>
      </c>
      <c r="O3373">
        <v>0.88380000000000003</v>
      </c>
      <c r="R3373">
        <v>0.38590000000000002</v>
      </c>
    </row>
    <row r="3374" spans="1:18">
      <c r="A3374" t="s">
        <v>2083</v>
      </c>
      <c r="B3374" t="s">
        <v>2082</v>
      </c>
      <c r="D3374">
        <v>2021</v>
      </c>
      <c r="E3374" t="s">
        <v>2162</v>
      </c>
      <c r="F3374" t="s">
        <v>2301</v>
      </c>
      <c r="G3374">
        <v>-32.1358999999999</v>
      </c>
      <c r="H3374">
        <v>115.7504667</v>
      </c>
      <c r="I3374" t="s">
        <v>2335</v>
      </c>
      <c r="J3374" t="s">
        <v>2201</v>
      </c>
      <c r="K3374">
        <v>1</v>
      </c>
      <c r="L3374">
        <v>2</v>
      </c>
      <c r="N3374">
        <v>1</v>
      </c>
      <c r="O3374">
        <v>1.2376</v>
      </c>
      <c r="R3374">
        <v>2.8899999999999999E-2</v>
      </c>
    </row>
    <row r="3375" spans="1:18">
      <c r="A3375" t="s">
        <v>2083</v>
      </c>
      <c r="B3375" t="s">
        <v>2082</v>
      </c>
      <c r="D3375">
        <v>2021</v>
      </c>
      <c r="E3375" t="s">
        <v>2162</v>
      </c>
      <c r="F3375" t="s">
        <v>2301</v>
      </c>
      <c r="G3375">
        <v>-32.1358999999999</v>
      </c>
      <c r="H3375">
        <v>115.7504667</v>
      </c>
      <c r="I3375" t="s">
        <v>2335</v>
      </c>
      <c r="J3375" t="s">
        <v>2201</v>
      </c>
      <c r="K3375">
        <v>2</v>
      </c>
      <c r="L3375">
        <v>3</v>
      </c>
      <c r="N3375">
        <v>1</v>
      </c>
      <c r="O3375">
        <v>1.0430999999999999</v>
      </c>
      <c r="R3375">
        <v>0.19450000000000001</v>
      </c>
    </row>
    <row r="3376" spans="1:18">
      <c r="A3376" t="s">
        <v>2083</v>
      </c>
      <c r="B3376" t="s">
        <v>2082</v>
      </c>
      <c r="D3376">
        <v>2021</v>
      </c>
      <c r="E3376" t="s">
        <v>2162</v>
      </c>
      <c r="F3376" t="s">
        <v>2301</v>
      </c>
      <c r="G3376">
        <v>-32.1358999999999</v>
      </c>
      <c r="H3376">
        <v>115.7504667</v>
      </c>
      <c r="I3376" t="s">
        <v>2335</v>
      </c>
      <c r="J3376" t="s">
        <v>2201</v>
      </c>
      <c r="K3376">
        <v>3</v>
      </c>
      <c r="L3376">
        <v>4</v>
      </c>
      <c r="N3376">
        <v>1</v>
      </c>
      <c r="O3376">
        <v>0.80869999999999997</v>
      </c>
      <c r="R3376">
        <v>0.44619999999999999</v>
      </c>
    </row>
    <row r="3377" spans="1:18">
      <c r="A3377" t="s">
        <v>2083</v>
      </c>
      <c r="B3377" t="s">
        <v>2082</v>
      </c>
      <c r="D3377">
        <v>2021</v>
      </c>
      <c r="E3377" t="s">
        <v>2162</v>
      </c>
      <c r="F3377" t="s">
        <v>2301</v>
      </c>
      <c r="G3377">
        <v>-32.1358999999999</v>
      </c>
      <c r="H3377">
        <v>115.7504667</v>
      </c>
      <c r="I3377" t="s">
        <v>2335</v>
      </c>
      <c r="J3377" t="s">
        <v>2201</v>
      </c>
      <c r="K3377">
        <v>4</v>
      </c>
      <c r="L3377">
        <v>5</v>
      </c>
      <c r="N3377">
        <v>1</v>
      </c>
      <c r="O3377">
        <v>0.96409999999999996</v>
      </c>
      <c r="R3377">
        <v>0.21929999999999999</v>
      </c>
    </row>
    <row r="3378" spans="1:18">
      <c r="A3378" t="s">
        <v>2083</v>
      </c>
      <c r="B3378" t="s">
        <v>2082</v>
      </c>
      <c r="D3378">
        <v>2021</v>
      </c>
      <c r="E3378" t="s">
        <v>2162</v>
      </c>
      <c r="F3378" t="s">
        <v>2301</v>
      </c>
      <c r="G3378">
        <v>-32.1358999999999</v>
      </c>
      <c r="H3378">
        <v>115.7504667</v>
      </c>
      <c r="I3378" t="s">
        <v>2335</v>
      </c>
      <c r="J3378" t="s">
        <v>2201</v>
      </c>
      <c r="K3378">
        <v>5</v>
      </c>
      <c r="L3378">
        <v>8</v>
      </c>
      <c r="N3378">
        <v>3</v>
      </c>
      <c r="O3378">
        <v>1.1437999999999999</v>
      </c>
      <c r="R3378">
        <v>0.37159999999999999</v>
      </c>
    </row>
    <row r="3379" spans="1:18">
      <c r="A3379" t="s">
        <v>2083</v>
      </c>
      <c r="B3379" t="s">
        <v>2082</v>
      </c>
      <c r="D3379">
        <v>2021</v>
      </c>
      <c r="E3379" t="s">
        <v>2162</v>
      </c>
      <c r="F3379" t="s">
        <v>2301</v>
      </c>
      <c r="G3379">
        <v>-32.1358999999999</v>
      </c>
      <c r="H3379">
        <v>115.7504667</v>
      </c>
      <c r="I3379" t="s">
        <v>2335</v>
      </c>
      <c r="J3379" t="s">
        <v>2201</v>
      </c>
      <c r="K3379">
        <v>8</v>
      </c>
      <c r="L3379">
        <v>11</v>
      </c>
      <c r="N3379">
        <v>3</v>
      </c>
      <c r="O3379">
        <v>1.1531</v>
      </c>
      <c r="R3379">
        <v>5.5599999999999997E-2</v>
      </c>
    </row>
    <row r="3380" spans="1:18">
      <c r="A3380" t="s">
        <v>2083</v>
      </c>
      <c r="B3380" t="s">
        <v>2082</v>
      </c>
      <c r="D3380">
        <v>2021</v>
      </c>
      <c r="E3380" t="s">
        <v>2162</v>
      </c>
      <c r="F3380" t="s">
        <v>2301</v>
      </c>
      <c r="G3380">
        <v>-32.1358999999999</v>
      </c>
      <c r="H3380">
        <v>115.7504667</v>
      </c>
      <c r="I3380" t="s">
        <v>2335</v>
      </c>
      <c r="J3380" t="s">
        <v>2201</v>
      </c>
      <c r="K3380">
        <v>11</v>
      </c>
      <c r="L3380">
        <v>14</v>
      </c>
      <c r="N3380">
        <v>3</v>
      </c>
      <c r="O3380">
        <v>1.1363000000000001</v>
      </c>
      <c r="R3380">
        <v>0.1066</v>
      </c>
    </row>
    <row r="3381" spans="1:18">
      <c r="A3381" t="s">
        <v>2083</v>
      </c>
      <c r="B3381" t="s">
        <v>2082</v>
      </c>
      <c r="D3381">
        <v>2021</v>
      </c>
      <c r="E3381" t="s">
        <v>2162</v>
      </c>
      <c r="F3381" t="s">
        <v>2301</v>
      </c>
      <c r="G3381">
        <v>-32.1358999999999</v>
      </c>
      <c r="H3381">
        <v>115.7504667</v>
      </c>
      <c r="I3381" t="s">
        <v>2335</v>
      </c>
      <c r="J3381" t="s">
        <v>2201</v>
      </c>
      <c r="K3381">
        <v>14</v>
      </c>
      <c r="L3381">
        <v>17</v>
      </c>
      <c r="N3381">
        <v>3</v>
      </c>
      <c r="O3381">
        <v>1.236</v>
      </c>
      <c r="R3381">
        <v>3.5099999999999999E-2</v>
      </c>
    </row>
    <row r="3382" spans="1:18">
      <c r="A3382" t="s">
        <v>2083</v>
      </c>
      <c r="B3382" t="s">
        <v>2082</v>
      </c>
      <c r="D3382">
        <v>2021</v>
      </c>
      <c r="E3382" t="s">
        <v>2162</v>
      </c>
      <c r="F3382" t="s">
        <v>2301</v>
      </c>
      <c r="G3382">
        <v>-32.1358999999999</v>
      </c>
      <c r="H3382">
        <v>115.7504667</v>
      </c>
      <c r="I3382" t="s">
        <v>2335</v>
      </c>
      <c r="J3382" t="s">
        <v>2201</v>
      </c>
      <c r="K3382">
        <v>17</v>
      </c>
      <c r="L3382">
        <v>20</v>
      </c>
      <c r="N3382">
        <v>3</v>
      </c>
      <c r="O3382">
        <v>1.2824</v>
      </c>
      <c r="R3382">
        <v>7.2400000000000006E-2</v>
      </c>
    </row>
    <row r="3383" spans="1:18">
      <c r="A3383" t="s">
        <v>2083</v>
      </c>
      <c r="B3383" t="s">
        <v>2082</v>
      </c>
      <c r="D3383">
        <v>2021</v>
      </c>
      <c r="E3383" t="s">
        <v>2162</v>
      </c>
      <c r="F3383" t="s">
        <v>2301</v>
      </c>
      <c r="G3383">
        <v>-32.1358999999999</v>
      </c>
      <c r="H3383">
        <v>115.7504667</v>
      </c>
      <c r="I3383" t="s">
        <v>2335</v>
      </c>
      <c r="J3383" t="s">
        <v>2201</v>
      </c>
      <c r="K3383">
        <v>20</v>
      </c>
      <c r="L3383">
        <v>23</v>
      </c>
      <c r="N3383">
        <v>3</v>
      </c>
      <c r="O3383">
        <v>1.226</v>
      </c>
      <c r="R3383">
        <v>7.1800000000000003E-2</v>
      </c>
    </row>
    <row r="3384" spans="1:18">
      <c r="A3384" t="s">
        <v>2083</v>
      </c>
      <c r="B3384" t="s">
        <v>2082</v>
      </c>
      <c r="D3384">
        <v>2021</v>
      </c>
      <c r="E3384" t="s">
        <v>2162</v>
      </c>
      <c r="F3384" t="s">
        <v>2301</v>
      </c>
      <c r="G3384">
        <v>-32.1358999999999</v>
      </c>
      <c r="H3384">
        <v>115.7504667</v>
      </c>
      <c r="I3384" t="s">
        <v>2335</v>
      </c>
      <c r="J3384" t="s">
        <v>2201</v>
      </c>
      <c r="K3384">
        <v>23</v>
      </c>
      <c r="L3384">
        <v>26</v>
      </c>
      <c r="N3384">
        <v>3</v>
      </c>
      <c r="O3384">
        <v>1.0398000000000001</v>
      </c>
      <c r="R3384">
        <v>4.87E-2</v>
      </c>
    </row>
    <row r="3385" spans="1:18">
      <c r="A3385" t="s">
        <v>2083</v>
      </c>
      <c r="B3385" t="s">
        <v>2082</v>
      </c>
      <c r="D3385">
        <v>2021</v>
      </c>
      <c r="E3385" t="s">
        <v>2162</v>
      </c>
      <c r="F3385" t="s">
        <v>2301</v>
      </c>
      <c r="G3385">
        <v>-32.1358999999999</v>
      </c>
      <c r="H3385">
        <v>115.7504667</v>
      </c>
      <c r="I3385" t="s">
        <v>2335</v>
      </c>
      <c r="J3385" t="s">
        <v>2201</v>
      </c>
      <c r="K3385">
        <v>26</v>
      </c>
      <c r="L3385">
        <v>29</v>
      </c>
      <c r="N3385">
        <v>3</v>
      </c>
      <c r="O3385">
        <v>1.2493000000000001</v>
      </c>
      <c r="R3385">
        <v>7.0400000000000004E-2</v>
      </c>
    </row>
    <row r="3386" spans="1:18">
      <c r="A3386" t="s">
        <v>2083</v>
      </c>
      <c r="B3386" t="s">
        <v>2082</v>
      </c>
      <c r="D3386">
        <v>2021</v>
      </c>
      <c r="E3386" t="s">
        <v>2162</v>
      </c>
      <c r="F3386" t="s">
        <v>2301</v>
      </c>
      <c r="G3386">
        <v>-32.1358999999999</v>
      </c>
      <c r="H3386">
        <v>115.7504667</v>
      </c>
      <c r="I3386" t="s">
        <v>2335</v>
      </c>
      <c r="J3386" t="s">
        <v>2201</v>
      </c>
      <c r="K3386">
        <v>29</v>
      </c>
      <c r="L3386">
        <v>31</v>
      </c>
      <c r="N3386">
        <v>2</v>
      </c>
      <c r="O3386">
        <v>1.2647999999999999</v>
      </c>
      <c r="R3386">
        <v>8.0100000000000005E-2</v>
      </c>
    </row>
    <row r="3387" spans="1:18">
      <c r="A3387" t="s">
        <v>2083</v>
      </c>
      <c r="B3387" t="s">
        <v>2082</v>
      </c>
      <c r="D3387">
        <v>2021</v>
      </c>
      <c r="E3387" t="s">
        <v>2162</v>
      </c>
      <c r="F3387" t="s">
        <v>2301</v>
      </c>
      <c r="G3387">
        <v>-32.1358999999999</v>
      </c>
      <c r="H3387">
        <v>115.7504667</v>
      </c>
      <c r="I3387" t="s">
        <v>2335</v>
      </c>
      <c r="J3387" t="s">
        <v>2201</v>
      </c>
      <c r="K3387">
        <v>31</v>
      </c>
      <c r="L3387">
        <v>34</v>
      </c>
      <c r="N3387">
        <v>3</v>
      </c>
      <c r="O3387">
        <v>1.2211000000000001</v>
      </c>
      <c r="R3387">
        <v>3.3000000000000002E-2</v>
      </c>
    </row>
    <row r="3388" spans="1:18">
      <c r="A3388" t="s">
        <v>2083</v>
      </c>
      <c r="B3388" t="s">
        <v>2082</v>
      </c>
      <c r="D3388">
        <v>2021</v>
      </c>
      <c r="E3388" t="s">
        <v>2200</v>
      </c>
      <c r="F3388" t="s">
        <v>2301</v>
      </c>
      <c r="G3388">
        <v>-32.160104650000001</v>
      </c>
      <c r="H3388">
        <v>115.6713573</v>
      </c>
      <c r="I3388" t="s">
        <v>2332</v>
      </c>
      <c r="J3388" t="s">
        <v>2199</v>
      </c>
      <c r="K3388">
        <v>0</v>
      </c>
      <c r="L3388">
        <v>3</v>
      </c>
      <c r="N3388">
        <v>3</v>
      </c>
      <c r="O3388">
        <v>1.0644</v>
      </c>
      <c r="R3388">
        <v>0.51039999999999996</v>
      </c>
    </row>
    <row r="3389" spans="1:18">
      <c r="A3389" t="s">
        <v>2083</v>
      </c>
      <c r="B3389" t="s">
        <v>2082</v>
      </c>
      <c r="D3389">
        <v>2021</v>
      </c>
      <c r="E3389" t="s">
        <v>2200</v>
      </c>
      <c r="F3389" t="s">
        <v>2301</v>
      </c>
      <c r="G3389">
        <v>-32.160104650000001</v>
      </c>
      <c r="H3389">
        <v>115.6713573</v>
      </c>
      <c r="I3389" t="s">
        <v>2332</v>
      </c>
      <c r="J3389" t="s">
        <v>2199</v>
      </c>
      <c r="K3389">
        <v>3</v>
      </c>
      <c r="L3389">
        <v>6</v>
      </c>
      <c r="N3389">
        <v>3</v>
      </c>
      <c r="O3389">
        <v>1.0644</v>
      </c>
      <c r="R3389">
        <v>1.5033000000000001</v>
      </c>
    </row>
    <row r="3390" spans="1:18">
      <c r="A3390" t="s">
        <v>2083</v>
      </c>
      <c r="B3390" t="s">
        <v>2082</v>
      </c>
      <c r="D3390">
        <v>2021</v>
      </c>
      <c r="E3390" t="s">
        <v>2200</v>
      </c>
      <c r="F3390" t="s">
        <v>2301</v>
      </c>
      <c r="G3390">
        <v>-32.160104650000001</v>
      </c>
      <c r="H3390">
        <v>115.6713573</v>
      </c>
      <c r="I3390" t="s">
        <v>2332</v>
      </c>
      <c r="J3390" t="s">
        <v>2199</v>
      </c>
      <c r="K3390">
        <v>6</v>
      </c>
      <c r="L3390">
        <v>9</v>
      </c>
      <c r="N3390">
        <v>3</v>
      </c>
      <c r="O3390">
        <v>1.0644</v>
      </c>
      <c r="R3390">
        <v>0.79810000000000003</v>
      </c>
    </row>
    <row r="3391" spans="1:18">
      <c r="A3391" t="s">
        <v>2083</v>
      </c>
      <c r="B3391" t="s">
        <v>2082</v>
      </c>
      <c r="D3391">
        <v>2021</v>
      </c>
      <c r="E3391" t="s">
        <v>2200</v>
      </c>
      <c r="F3391" t="s">
        <v>2301</v>
      </c>
      <c r="G3391">
        <v>-32.160104650000001</v>
      </c>
      <c r="H3391">
        <v>115.6713573</v>
      </c>
      <c r="I3391" t="s">
        <v>2332</v>
      </c>
      <c r="J3391" t="s">
        <v>2199</v>
      </c>
      <c r="K3391">
        <v>9</v>
      </c>
      <c r="L3391">
        <v>12</v>
      </c>
      <c r="N3391">
        <v>3</v>
      </c>
      <c r="O3391">
        <v>1.0644</v>
      </c>
      <c r="R3391">
        <v>0.60199999999999998</v>
      </c>
    </row>
    <row r="3392" spans="1:18">
      <c r="A3392" t="s">
        <v>2083</v>
      </c>
      <c r="B3392" t="s">
        <v>2082</v>
      </c>
      <c r="D3392">
        <v>2021</v>
      </c>
      <c r="E3392" t="s">
        <v>2200</v>
      </c>
      <c r="F3392" t="s">
        <v>2301</v>
      </c>
      <c r="G3392">
        <v>-32.160104650000001</v>
      </c>
      <c r="H3392">
        <v>115.6713573</v>
      </c>
      <c r="I3392" t="s">
        <v>2332</v>
      </c>
      <c r="J3392" t="s">
        <v>2199</v>
      </c>
      <c r="K3392">
        <v>12</v>
      </c>
      <c r="L3392">
        <v>15</v>
      </c>
      <c r="N3392">
        <v>3</v>
      </c>
      <c r="O3392">
        <v>1.0644</v>
      </c>
      <c r="R3392">
        <v>0.92</v>
      </c>
    </row>
    <row r="3393" spans="1:18">
      <c r="A3393" t="s">
        <v>2083</v>
      </c>
      <c r="B3393" t="s">
        <v>2082</v>
      </c>
      <c r="D3393">
        <v>2021</v>
      </c>
      <c r="E3393" t="s">
        <v>2200</v>
      </c>
      <c r="F3393" t="s">
        <v>2301</v>
      </c>
      <c r="G3393">
        <v>-32.160104650000001</v>
      </c>
      <c r="H3393">
        <v>115.6713573</v>
      </c>
      <c r="I3393" t="s">
        <v>2332</v>
      </c>
      <c r="J3393" t="s">
        <v>2199</v>
      </c>
      <c r="K3393">
        <v>15</v>
      </c>
      <c r="L3393">
        <v>19</v>
      </c>
      <c r="N3393">
        <v>4</v>
      </c>
      <c r="O3393">
        <v>1.0644</v>
      </c>
      <c r="R3393">
        <v>0.42370000000000002</v>
      </c>
    </row>
    <row r="3394" spans="1:18">
      <c r="A3394" t="s">
        <v>2083</v>
      </c>
      <c r="B3394" t="s">
        <v>2082</v>
      </c>
      <c r="D3394">
        <v>2021</v>
      </c>
      <c r="E3394" t="s">
        <v>2200</v>
      </c>
      <c r="F3394" t="s">
        <v>2301</v>
      </c>
      <c r="G3394">
        <v>-32.160104650000001</v>
      </c>
      <c r="H3394">
        <v>115.6713573</v>
      </c>
      <c r="I3394" t="s">
        <v>2332</v>
      </c>
      <c r="J3394" t="s">
        <v>2199</v>
      </c>
      <c r="K3394">
        <v>19</v>
      </c>
      <c r="L3394">
        <v>23</v>
      </c>
      <c r="N3394">
        <v>4</v>
      </c>
      <c r="O3394">
        <v>1.0644</v>
      </c>
      <c r="R3394">
        <v>0.84260000000000002</v>
      </c>
    </row>
    <row r="3395" spans="1:18">
      <c r="A3395" t="s">
        <v>2083</v>
      </c>
      <c r="B3395" t="s">
        <v>2082</v>
      </c>
      <c r="D3395">
        <v>2021</v>
      </c>
      <c r="E3395" t="s">
        <v>2200</v>
      </c>
      <c r="F3395" t="s">
        <v>2301</v>
      </c>
      <c r="G3395">
        <v>-32.160104650000001</v>
      </c>
      <c r="H3395">
        <v>115.6713573</v>
      </c>
      <c r="I3395" t="s">
        <v>2332</v>
      </c>
      <c r="J3395" t="s">
        <v>2199</v>
      </c>
      <c r="K3395">
        <v>23</v>
      </c>
      <c r="L3395">
        <v>33</v>
      </c>
      <c r="N3395">
        <v>10</v>
      </c>
      <c r="O3395">
        <v>1.0644</v>
      </c>
      <c r="R3395">
        <v>0.32279999999999998</v>
      </c>
    </row>
    <row r="3396" spans="1:18">
      <c r="A3396" t="s">
        <v>2083</v>
      </c>
      <c r="B3396" t="s">
        <v>2082</v>
      </c>
      <c r="D3396">
        <v>2021</v>
      </c>
      <c r="E3396" t="s">
        <v>2200</v>
      </c>
      <c r="F3396" t="s">
        <v>2301</v>
      </c>
      <c r="G3396">
        <v>-32.160104650000001</v>
      </c>
      <c r="H3396">
        <v>115.6713573</v>
      </c>
      <c r="I3396" t="s">
        <v>2332</v>
      </c>
      <c r="J3396" t="s">
        <v>2199</v>
      </c>
      <c r="K3396">
        <v>33</v>
      </c>
      <c r="L3396">
        <v>58</v>
      </c>
      <c r="N3396">
        <v>25</v>
      </c>
      <c r="O3396">
        <v>1.0644</v>
      </c>
      <c r="R3396">
        <v>0.3614</v>
      </c>
    </row>
    <row r="3397" spans="1:18">
      <c r="A3397" t="s">
        <v>2083</v>
      </c>
      <c r="B3397" t="s">
        <v>2082</v>
      </c>
      <c r="D3397">
        <v>2021</v>
      </c>
      <c r="E3397" t="s">
        <v>2128</v>
      </c>
      <c r="F3397" t="s">
        <v>2301</v>
      </c>
      <c r="G3397">
        <v>-34.982893429999997</v>
      </c>
      <c r="H3397">
        <v>117.97410600000001</v>
      </c>
      <c r="I3397" t="s">
        <v>2332</v>
      </c>
      <c r="J3397" t="s">
        <v>2198</v>
      </c>
      <c r="K3397">
        <v>0</v>
      </c>
      <c r="L3397">
        <v>3</v>
      </c>
      <c r="N3397">
        <v>3</v>
      </c>
      <c r="O3397">
        <v>1.0644</v>
      </c>
      <c r="R3397">
        <v>6.8339999999999996</v>
      </c>
    </row>
    <row r="3398" spans="1:18">
      <c r="A3398" t="s">
        <v>2083</v>
      </c>
      <c r="B3398" t="s">
        <v>2082</v>
      </c>
      <c r="D3398">
        <v>2021</v>
      </c>
      <c r="E3398" t="s">
        <v>2128</v>
      </c>
      <c r="F3398" t="s">
        <v>2301</v>
      </c>
      <c r="G3398">
        <v>-34.982893429999997</v>
      </c>
      <c r="H3398">
        <v>117.97410600000001</v>
      </c>
      <c r="I3398" t="s">
        <v>2332</v>
      </c>
      <c r="J3398" t="s">
        <v>2198</v>
      </c>
      <c r="K3398">
        <v>3</v>
      </c>
      <c r="L3398">
        <v>6</v>
      </c>
      <c r="N3398">
        <v>3</v>
      </c>
      <c r="O3398">
        <v>1.0644</v>
      </c>
      <c r="R3398">
        <v>3.0198999999999998</v>
      </c>
    </row>
    <row r="3399" spans="1:18">
      <c r="A3399" t="s">
        <v>2083</v>
      </c>
      <c r="B3399" t="s">
        <v>2082</v>
      </c>
      <c r="D3399">
        <v>2021</v>
      </c>
      <c r="E3399" t="s">
        <v>2128</v>
      </c>
      <c r="F3399" t="s">
        <v>2301</v>
      </c>
      <c r="G3399">
        <v>-34.982893429999997</v>
      </c>
      <c r="H3399">
        <v>117.97410600000001</v>
      </c>
      <c r="I3399" t="s">
        <v>2332</v>
      </c>
      <c r="J3399" t="s">
        <v>2198</v>
      </c>
      <c r="K3399">
        <v>6</v>
      </c>
      <c r="L3399">
        <v>9</v>
      </c>
      <c r="N3399">
        <v>3</v>
      </c>
      <c r="O3399">
        <v>1.0644</v>
      </c>
      <c r="R3399">
        <v>3.3018000000000001</v>
      </c>
    </row>
    <row r="3400" spans="1:18">
      <c r="A3400" t="s">
        <v>2083</v>
      </c>
      <c r="B3400" t="s">
        <v>2082</v>
      </c>
      <c r="D3400">
        <v>2021</v>
      </c>
      <c r="E3400" t="s">
        <v>2128</v>
      </c>
      <c r="F3400" t="s">
        <v>2301</v>
      </c>
      <c r="G3400">
        <v>-34.982893429999997</v>
      </c>
      <c r="H3400">
        <v>117.97410600000001</v>
      </c>
      <c r="I3400" t="s">
        <v>2332</v>
      </c>
      <c r="J3400" t="s">
        <v>2198</v>
      </c>
      <c r="K3400">
        <v>9</v>
      </c>
      <c r="L3400">
        <v>12</v>
      </c>
      <c r="N3400">
        <v>3</v>
      </c>
      <c r="O3400">
        <v>1.0644</v>
      </c>
      <c r="R3400">
        <v>3.8887999999999998</v>
      </c>
    </row>
    <row r="3401" spans="1:18">
      <c r="A3401" t="s">
        <v>2083</v>
      </c>
      <c r="B3401" t="s">
        <v>2082</v>
      </c>
      <c r="D3401">
        <v>2021</v>
      </c>
      <c r="E3401" t="s">
        <v>2128</v>
      </c>
      <c r="F3401" t="s">
        <v>2301</v>
      </c>
      <c r="G3401">
        <v>-34.982893429999997</v>
      </c>
      <c r="H3401">
        <v>117.97410600000001</v>
      </c>
      <c r="I3401" t="s">
        <v>2332</v>
      </c>
      <c r="J3401" t="s">
        <v>2198</v>
      </c>
      <c r="K3401">
        <v>12</v>
      </c>
      <c r="L3401">
        <v>15</v>
      </c>
      <c r="N3401">
        <v>3</v>
      </c>
      <c r="O3401">
        <v>1.0644</v>
      </c>
      <c r="R3401">
        <v>5.6062000000000003</v>
      </c>
    </row>
    <row r="3402" spans="1:18">
      <c r="A3402" t="s">
        <v>2083</v>
      </c>
      <c r="B3402" t="s">
        <v>2082</v>
      </c>
      <c r="D3402">
        <v>2021</v>
      </c>
      <c r="E3402" t="s">
        <v>2128</v>
      </c>
      <c r="F3402" t="s">
        <v>2301</v>
      </c>
      <c r="G3402">
        <v>-34.982893429999997</v>
      </c>
      <c r="H3402">
        <v>117.97410600000001</v>
      </c>
      <c r="I3402" t="s">
        <v>2332</v>
      </c>
      <c r="J3402" t="s">
        <v>2198</v>
      </c>
      <c r="K3402">
        <v>15</v>
      </c>
      <c r="L3402">
        <v>19</v>
      </c>
      <c r="N3402">
        <v>4</v>
      </c>
      <c r="O3402">
        <v>1.0644</v>
      </c>
      <c r="R3402">
        <v>3.9611999999999998</v>
      </c>
    </row>
    <row r="3403" spans="1:18">
      <c r="A3403" t="s">
        <v>2083</v>
      </c>
      <c r="B3403" t="s">
        <v>2082</v>
      </c>
      <c r="D3403">
        <v>2021</v>
      </c>
      <c r="E3403" t="s">
        <v>2128</v>
      </c>
      <c r="F3403" t="s">
        <v>2301</v>
      </c>
      <c r="G3403">
        <v>-34.982893429999997</v>
      </c>
      <c r="H3403">
        <v>117.97410600000001</v>
      </c>
      <c r="I3403" t="s">
        <v>2332</v>
      </c>
      <c r="J3403" t="s">
        <v>2198</v>
      </c>
      <c r="K3403">
        <v>19</v>
      </c>
      <c r="L3403">
        <v>23</v>
      </c>
      <c r="N3403">
        <v>4</v>
      </c>
      <c r="O3403">
        <v>1.0644</v>
      </c>
      <c r="R3403">
        <v>4.0305999999999997</v>
      </c>
    </row>
    <row r="3404" spans="1:18">
      <c r="A3404" t="s">
        <v>2083</v>
      </c>
      <c r="B3404" t="s">
        <v>2082</v>
      </c>
      <c r="D3404">
        <v>2021</v>
      </c>
      <c r="E3404" t="s">
        <v>2128</v>
      </c>
      <c r="F3404" t="s">
        <v>2301</v>
      </c>
      <c r="G3404">
        <v>-34.982893429999997</v>
      </c>
      <c r="H3404">
        <v>117.97410600000001</v>
      </c>
      <c r="I3404" t="s">
        <v>2332</v>
      </c>
      <c r="J3404" t="s">
        <v>2198</v>
      </c>
      <c r="K3404">
        <v>23</v>
      </c>
      <c r="L3404">
        <v>33</v>
      </c>
      <c r="N3404">
        <v>10</v>
      </c>
      <c r="O3404">
        <v>1.0644</v>
      </c>
      <c r="R3404">
        <v>3.2582</v>
      </c>
    </row>
    <row r="3405" spans="1:18">
      <c r="A3405" t="s">
        <v>2083</v>
      </c>
      <c r="B3405" t="s">
        <v>2082</v>
      </c>
      <c r="D3405">
        <v>2021</v>
      </c>
      <c r="E3405" t="s">
        <v>2128</v>
      </c>
      <c r="F3405" t="s">
        <v>2301</v>
      </c>
      <c r="G3405">
        <v>-34.982893429999997</v>
      </c>
      <c r="H3405">
        <v>117.97410600000001</v>
      </c>
      <c r="I3405" t="s">
        <v>2332</v>
      </c>
      <c r="J3405" t="s">
        <v>2198</v>
      </c>
      <c r="K3405">
        <v>33</v>
      </c>
      <c r="L3405">
        <v>58</v>
      </c>
      <c r="N3405">
        <v>25</v>
      </c>
      <c r="O3405">
        <v>1.0644</v>
      </c>
      <c r="R3405">
        <v>3.0929000000000002</v>
      </c>
    </row>
    <row r="3406" spans="1:18">
      <c r="A3406" t="s">
        <v>2083</v>
      </c>
      <c r="B3406" t="s">
        <v>2082</v>
      </c>
      <c r="D3406">
        <v>2021</v>
      </c>
      <c r="E3406" t="s">
        <v>2193</v>
      </c>
      <c r="F3406" t="s">
        <v>2301</v>
      </c>
      <c r="G3406">
        <v>-23.970366670000001</v>
      </c>
      <c r="H3406">
        <v>113.61113330000001</v>
      </c>
      <c r="I3406" t="s">
        <v>2339</v>
      </c>
      <c r="J3406" t="s">
        <v>2197</v>
      </c>
      <c r="K3406">
        <v>0</v>
      </c>
      <c r="L3406">
        <v>1</v>
      </c>
      <c r="N3406">
        <v>1</v>
      </c>
      <c r="O3406">
        <v>0.26910000000000001</v>
      </c>
      <c r="R3406">
        <v>8.0341000000000005</v>
      </c>
    </row>
    <row r="3407" spans="1:18">
      <c r="A3407" t="s">
        <v>2083</v>
      </c>
      <c r="B3407" t="s">
        <v>2082</v>
      </c>
      <c r="D3407">
        <v>2021</v>
      </c>
      <c r="E3407" t="s">
        <v>2193</v>
      </c>
      <c r="F3407" t="s">
        <v>2301</v>
      </c>
      <c r="G3407">
        <v>-23.970366670000001</v>
      </c>
      <c r="H3407">
        <v>113.61113330000001</v>
      </c>
      <c r="I3407" t="s">
        <v>2339</v>
      </c>
      <c r="J3407" t="s">
        <v>2197</v>
      </c>
      <c r="K3407">
        <v>1</v>
      </c>
      <c r="L3407">
        <v>2</v>
      </c>
      <c r="N3407">
        <v>1</v>
      </c>
      <c r="O3407">
        <v>0.2203</v>
      </c>
      <c r="R3407">
        <v>6.1325000000000003</v>
      </c>
    </row>
    <row r="3408" spans="1:18">
      <c r="A3408" t="s">
        <v>2083</v>
      </c>
      <c r="B3408" t="s">
        <v>2082</v>
      </c>
      <c r="D3408">
        <v>2021</v>
      </c>
      <c r="E3408" t="s">
        <v>2193</v>
      </c>
      <c r="F3408" t="s">
        <v>2301</v>
      </c>
      <c r="G3408">
        <v>-23.970366670000001</v>
      </c>
      <c r="H3408">
        <v>113.61113330000001</v>
      </c>
      <c r="I3408" t="s">
        <v>2339</v>
      </c>
      <c r="J3408" t="s">
        <v>2197</v>
      </c>
      <c r="K3408">
        <v>2</v>
      </c>
      <c r="L3408">
        <v>3</v>
      </c>
      <c r="N3408">
        <v>1</v>
      </c>
      <c r="O3408">
        <v>0.40110000000000001</v>
      </c>
      <c r="R3408">
        <v>5.3276000000000003</v>
      </c>
    </row>
    <row r="3409" spans="1:18">
      <c r="A3409" t="s">
        <v>2083</v>
      </c>
      <c r="B3409" t="s">
        <v>2082</v>
      </c>
      <c r="D3409">
        <v>2021</v>
      </c>
      <c r="E3409" t="s">
        <v>2193</v>
      </c>
      <c r="F3409" t="s">
        <v>2301</v>
      </c>
      <c r="G3409">
        <v>-23.970366670000001</v>
      </c>
      <c r="H3409">
        <v>113.61113330000001</v>
      </c>
      <c r="I3409" t="s">
        <v>2339</v>
      </c>
      <c r="J3409" t="s">
        <v>2197</v>
      </c>
      <c r="K3409">
        <v>3</v>
      </c>
      <c r="L3409">
        <v>4</v>
      </c>
      <c r="N3409">
        <v>1</v>
      </c>
      <c r="O3409">
        <v>0.56169999999999998</v>
      </c>
      <c r="R3409">
        <v>2.1206999999999998</v>
      </c>
    </row>
    <row r="3410" spans="1:18">
      <c r="A3410" t="s">
        <v>2083</v>
      </c>
      <c r="B3410" t="s">
        <v>2082</v>
      </c>
      <c r="D3410">
        <v>2021</v>
      </c>
      <c r="E3410" t="s">
        <v>2193</v>
      </c>
      <c r="F3410" t="s">
        <v>2301</v>
      </c>
      <c r="G3410">
        <v>-23.970366670000001</v>
      </c>
      <c r="H3410">
        <v>113.61113330000001</v>
      </c>
      <c r="I3410" t="s">
        <v>2339</v>
      </c>
      <c r="J3410" t="s">
        <v>2197</v>
      </c>
      <c r="K3410">
        <v>4</v>
      </c>
      <c r="L3410">
        <v>5</v>
      </c>
      <c r="N3410">
        <v>1</v>
      </c>
      <c r="O3410">
        <v>0.90280000000000005</v>
      </c>
      <c r="R3410">
        <v>1.1275999999999999</v>
      </c>
    </row>
    <row r="3411" spans="1:18">
      <c r="A3411" t="s">
        <v>2083</v>
      </c>
      <c r="B3411" t="s">
        <v>2082</v>
      </c>
      <c r="D3411">
        <v>2021</v>
      </c>
      <c r="E3411" t="s">
        <v>2193</v>
      </c>
      <c r="F3411" t="s">
        <v>2301</v>
      </c>
      <c r="G3411">
        <v>-23.970366670000001</v>
      </c>
      <c r="H3411">
        <v>113.61113330000001</v>
      </c>
      <c r="I3411" t="s">
        <v>2339</v>
      </c>
      <c r="J3411" t="s">
        <v>2197</v>
      </c>
      <c r="K3411">
        <v>5</v>
      </c>
      <c r="L3411">
        <v>6</v>
      </c>
      <c r="N3411">
        <v>1</v>
      </c>
      <c r="O3411">
        <v>1.1217999999999999</v>
      </c>
      <c r="R3411">
        <v>0.85619999999999996</v>
      </c>
    </row>
    <row r="3412" spans="1:18">
      <c r="A3412" t="s">
        <v>2083</v>
      </c>
      <c r="B3412" t="s">
        <v>2082</v>
      </c>
      <c r="D3412">
        <v>2021</v>
      </c>
      <c r="E3412" t="s">
        <v>2193</v>
      </c>
      <c r="F3412" t="s">
        <v>2301</v>
      </c>
      <c r="G3412">
        <v>-23.970366670000001</v>
      </c>
      <c r="H3412">
        <v>113.61113330000001</v>
      </c>
      <c r="I3412" t="s">
        <v>2339</v>
      </c>
      <c r="J3412" t="s">
        <v>2197</v>
      </c>
      <c r="K3412">
        <v>6</v>
      </c>
      <c r="L3412">
        <v>7</v>
      </c>
      <c r="N3412">
        <v>1</v>
      </c>
      <c r="O3412">
        <v>1.2605</v>
      </c>
      <c r="R3412">
        <v>0.58479999999999999</v>
      </c>
    </row>
    <row r="3413" spans="1:18">
      <c r="A3413" t="s">
        <v>2083</v>
      </c>
      <c r="B3413" t="s">
        <v>2082</v>
      </c>
      <c r="D3413">
        <v>2021</v>
      </c>
      <c r="E3413" t="s">
        <v>2193</v>
      </c>
      <c r="F3413" t="s">
        <v>2301</v>
      </c>
      <c r="G3413">
        <v>-23.970366670000001</v>
      </c>
      <c r="H3413">
        <v>113.61113330000001</v>
      </c>
      <c r="I3413" t="s">
        <v>2339</v>
      </c>
      <c r="J3413" t="s">
        <v>2197</v>
      </c>
      <c r="K3413">
        <v>7</v>
      </c>
      <c r="L3413">
        <v>8</v>
      </c>
      <c r="N3413">
        <v>1</v>
      </c>
      <c r="O3413">
        <v>1.2384999999999999</v>
      </c>
      <c r="R3413">
        <v>0.88870000000000005</v>
      </c>
    </row>
    <row r="3414" spans="1:18">
      <c r="A3414" t="s">
        <v>2083</v>
      </c>
      <c r="B3414" t="s">
        <v>2082</v>
      </c>
      <c r="D3414">
        <v>2021</v>
      </c>
      <c r="E3414" t="s">
        <v>2193</v>
      </c>
      <c r="F3414" t="s">
        <v>2301</v>
      </c>
      <c r="G3414">
        <v>-23.970366670000001</v>
      </c>
      <c r="H3414">
        <v>113.61113330000001</v>
      </c>
      <c r="I3414" t="s">
        <v>2339</v>
      </c>
      <c r="J3414" t="s">
        <v>2197</v>
      </c>
      <c r="K3414">
        <v>8</v>
      </c>
      <c r="L3414">
        <v>9</v>
      </c>
      <c r="N3414">
        <v>1</v>
      </c>
      <c r="O3414">
        <v>1.5287999999999999</v>
      </c>
      <c r="R3414">
        <v>1.1926000000000001</v>
      </c>
    </row>
    <row r="3415" spans="1:18">
      <c r="A3415" t="s">
        <v>2083</v>
      </c>
      <c r="B3415" t="s">
        <v>2082</v>
      </c>
      <c r="D3415">
        <v>2021</v>
      </c>
      <c r="E3415" t="s">
        <v>2193</v>
      </c>
      <c r="F3415" t="s">
        <v>2301</v>
      </c>
      <c r="G3415">
        <v>-23.970366670000001</v>
      </c>
      <c r="H3415">
        <v>113.61113330000001</v>
      </c>
      <c r="I3415" t="s">
        <v>2339</v>
      </c>
      <c r="J3415" t="s">
        <v>2197</v>
      </c>
      <c r="K3415">
        <v>9</v>
      </c>
      <c r="L3415">
        <v>10</v>
      </c>
      <c r="N3415">
        <v>1</v>
      </c>
      <c r="O3415">
        <v>1.387</v>
      </c>
      <c r="R3415">
        <v>1.4228000000000001</v>
      </c>
    </row>
    <row r="3416" spans="1:18">
      <c r="A3416" t="s">
        <v>2083</v>
      </c>
      <c r="B3416" t="s">
        <v>2082</v>
      </c>
      <c r="D3416">
        <v>2021</v>
      </c>
      <c r="E3416" t="s">
        <v>2193</v>
      </c>
      <c r="F3416" t="s">
        <v>2301</v>
      </c>
      <c r="G3416">
        <v>-23.970366670000001</v>
      </c>
      <c r="H3416">
        <v>113.61113330000001</v>
      </c>
      <c r="I3416" t="s">
        <v>2339</v>
      </c>
      <c r="J3416" t="s">
        <v>2197</v>
      </c>
      <c r="K3416">
        <v>10</v>
      </c>
      <c r="L3416">
        <v>11</v>
      </c>
      <c r="N3416">
        <v>1</v>
      </c>
      <c r="O3416">
        <v>1.4543999999999999</v>
      </c>
      <c r="R3416">
        <v>1.6529</v>
      </c>
    </row>
    <row r="3417" spans="1:18">
      <c r="A3417" t="s">
        <v>2083</v>
      </c>
      <c r="B3417" t="s">
        <v>2082</v>
      </c>
      <c r="D3417">
        <v>2021</v>
      </c>
      <c r="E3417" t="s">
        <v>2193</v>
      </c>
      <c r="F3417" t="s">
        <v>2301</v>
      </c>
      <c r="G3417">
        <v>-23.970366670000001</v>
      </c>
      <c r="H3417">
        <v>113.61113330000001</v>
      </c>
      <c r="I3417" t="s">
        <v>2339</v>
      </c>
      <c r="J3417" t="s">
        <v>2197</v>
      </c>
      <c r="K3417">
        <v>11</v>
      </c>
      <c r="L3417">
        <v>12</v>
      </c>
      <c r="N3417">
        <v>1</v>
      </c>
      <c r="O3417">
        <v>1.3171999999999999</v>
      </c>
      <c r="R3417">
        <v>1.1692</v>
      </c>
    </row>
    <row r="3418" spans="1:18">
      <c r="A3418" t="s">
        <v>2083</v>
      </c>
      <c r="B3418" t="s">
        <v>2082</v>
      </c>
      <c r="D3418">
        <v>2021</v>
      </c>
      <c r="E3418" t="s">
        <v>2193</v>
      </c>
      <c r="F3418" t="s">
        <v>2301</v>
      </c>
      <c r="G3418">
        <v>-23.970366670000001</v>
      </c>
      <c r="H3418">
        <v>113.61113330000001</v>
      </c>
      <c r="I3418" t="s">
        <v>2339</v>
      </c>
      <c r="J3418" t="s">
        <v>2197</v>
      </c>
      <c r="K3418">
        <v>12</v>
      </c>
      <c r="L3418">
        <v>13</v>
      </c>
      <c r="N3418">
        <v>1</v>
      </c>
      <c r="O3418">
        <v>1.1395</v>
      </c>
      <c r="R3418">
        <v>0.6855</v>
      </c>
    </row>
    <row r="3419" spans="1:18">
      <c r="A3419" t="s">
        <v>2083</v>
      </c>
      <c r="B3419" t="s">
        <v>2082</v>
      </c>
      <c r="D3419">
        <v>2021</v>
      </c>
      <c r="E3419" t="s">
        <v>2193</v>
      </c>
      <c r="F3419" t="s">
        <v>2301</v>
      </c>
      <c r="G3419">
        <v>-23.970366670000001</v>
      </c>
      <c r="H3419">
        <v>113.61113330000001</v>
      </c>
      <c r="I3419" t="s">
        <v>2339</v>
      </c>
      <c r="J3419" t="s">
        <v>2197</v>
      </c>
      <c r="K3419">
        <v>13</v>
      </c>
      <c r="L3419">
        <v>14</v>
      </c>
      <c r="N3419">
        <v>1</v>
      </c>
      <c r="O3419">
        <v>1.2242999999999999</v>
      </c>
      <c r="R3419">
        <v>0.5524</v>
      </c>
    </row>
    <row r="3420" spans="1:18">
      <c r="A3420" t="s">
        <v>2083</v>
      </c>
      <c r="B3420" t="s">
        <v>2082</v>
      </c>
      <c r="D3420">
        <v>2021</v>
      </c>
      <c r="E3420" t="s">
        <v>2193</v>
      </c>
      <c r="F3420" t="s">
        <v>2301</v>
      </c>
      <c r="G3420">
        <v>-23.970366670000001</v>
      </c>
      <c r="H3420">
        <v>113.61113330000001</v>
      </c>
      <c r="I3420" t="s">
        <v>2339</v>
      </c>
      <c r="J3420" t="s">
        <v>2197</v>
      </c>
      <c r="K3420">
        <v>14</v>
      </c>
      <c r="L3420">
        <v>15</v>
      </c>
      <c r="N3420">
        <v>1</v>
      </c>
      <c r="O3420">
        <v>1.3824000000000001</v>
      </c>
      <c r="R3420">
        <v>0.4194</v>
      </c>
    </row>
    <row r="3421" spans="1:18">
      <c r="A3421" t="s">
        <v>2083</v>
      </c>
      <c r="B3421" t="s">
        <v>2082</v>
      </c>
      <c r="D3421">
        <v>2021</v>
      </c>
      <c r="E3421" t="s">
        <v>2193</v>
      </c>
      <c r="F3421" t="s">
        <v>2301</v>
      </c>
      <c r="G3421">
        <v>-23.970366670000001</v>
      </c>
      <c r="H3421">
        <v>113.61113330000001</v>
      </c>
      <c r="I3421" t="s">
        <v>2339</v>
      </c>
      <c r="J3421" t="s">
        <v>2197</v>
      </c>
      <c r="K3421">
        <v>15</v>
      </c>
      <c r="L3421">
        <v>16</v>
      </c>
      <c r="N3421">
        <v>1</v>
      </c>
      <c r="O3421">
        <v>1.3874</v>
      </c>
      <c r="R3421">
        <v>0.5141</v>
      </c>
    </row>
    <row r="3422" spans="1:18">
      <c r="A3422" t="s">
        <v>2083</v>
      </c>
      <c r="B3422" t="s">
        <v>2082</v>
      </c>
      <c r="D3422">
        <v>2021</v>
      </c>
      <c r="E3422" t="s">
        <v>2193</v>
      </c>
      <c r="F3422" t="s">
        <v>2301</v>
      </c>
      <c r="G3422">
        <v>-23.970366670000001</v>
      </c>
      <c r="H3422">
        <v>113.61113330000001</v>
      </c>
      <c r="I3422" t="s">
        <v>2339</v>
      </c>
      <c r="J3422" t="s">
        <v>2197</v>
      </c>
      <c r="K3422">
        <v>16</v>
      </c>
      <c r="L3422">
        <v>17</v>
      </c>
      <c r="N3422">
        <v>1</v>
      </c>
      <c r="O3422">
        <v>1.4080999999999999</v>
      </c>
      <c r="R3422">
        <v>0.60870000000000002</v>
      </c>
    </row>
    <row r="3423" spans="1:18">
      <c r="A3423" t="s">
        <v>2083</v>
      </c>
      <c r="B3423" t="s">
        <v>2082</v>
      </c>
      <c r="D3423">
        <v>2021</v>
      </c>
      <c r="E3423" t="s">
        <v>2193</v>
      </c>
      <c r="F3423" t="s">
        <v>2301</v>
      </c>
      <c r="G3423">
        <v>-23.970366670000001</v>
      </c>
      <c r="H3423">
        <v>113.61113330000001</v>
      </c>
      <c r="I3423" t="s">
        <v>2339</v>
      </c>
      <c r="J3423" t="s">
        <v>2197</v>
      </c>
      <c r="K3423">
        <v>17</v>
      </c>
      <c r="L3423">
        <v>18</v>
      </c>
      <c r="N3423">
        <v>1</v>
      </c>
      <c r="O3423">
        <v>1.4702999999999999</v>
      </c>
      <c r="R3423">
        <v>0.50160000000000005</v>
      </c>
    </row>
    <row r="3424" spans="1:18">
      <c r="A3424" t="s">
        <v>2083</v>
      </c>
      <c r="B3424" t="s">
        <v>2082</v>
      </c>
      <c r="D3424">
        <v>2021</v>
      </c>
      <c r="E3424" t="s">
        <v>2193</v>
      </c>
      <c r="F3424" t="s">
        <v>2301</v>
      </c>
      <c r="G3424">
        <v>-23.970366670000001</v>
      </c>
      <c r="H3424">
        <v>113.61113330000001</v>
      </c>
      <c r="I3424" t="s">
        <v>2339</v>
      </c>
      <c r="J3424" t="s">
        <v>2197</v>
      </c>
      <c r="K3424">
        <v>18</v>
      </c>
      <c r="L3424">
        <v>19</v>
      </c>
      <c r="N3424">
        <v>1</v>
      </c>
      <c r="O3424">
        <v>1.3516999999999999</v>
      </c>
      <c r="R3424">
        <v>0.39439999999999997</v>
      </c>
    </row>
    <row r="3425" spans="1:18">
      <c r="A3425" t="s">
        <v>2083</v>
      </c>
      <c r="B3425" t="s">
        <v>2082</v>
      </c>
      <c r="D3425">
        <v>2021</v>
      </c>
      <c r="E3425" t="s">
        <v>2193</v>
      </c>
      <c r="F3425" t="s">
        <v>2301</v>
      </c>
      <c r="G3425">
        <v>-23.970366670000001</v>
      </c>
      <c r="H3425">
        <v>113.61113330000001</v>
      </c>
      <c r="I3425" t="s">
        <v>2339</v>
      </c>
      <c r="J3425" t="s">
        <v>2197</v>
      </c>
      <c r="K3425">
        <v>19</v>
      </c>
      <c r="L3425">
        <v>20</v>
      </c>
      <c r="N3425">
        <v>1</v>
      </c>
      <c r="O3425">
        <v>1.3715999999999999</v>
      </c>
      <c r="R3425">
        <v>0.35859999999999997</v>
      </c>
    </row>
    <row r="3426" spans="1:18">
      <c r="A3426" t="s">
        <v>2083</v>
      </c>
      <c r="B3426" t="s">
        <v>2082</v>
      </c>
      <c r="D3426">
        <v>2021</v>
      </c>
      <c r="E3426" t="s">
        <v>2193</v>
      </c>
      <c r="F3426" t="s">
        <v>2301</v>
      </c>
      <c r="G3426">
        <v>-23.970366670000001</v>
      </c>
      <c r="H3426">
        <v>113.61113330000001</v>
      </c>
      <c r="I3426" t="s">
        <v>2339</v>
      </c>
      <c r="J3426" t="s">
        <v>2197</v>
      </c>
      <c r="K3426">
        <v>20</v>
      </c>
      <c r="L3426">
        <v>21</v>
      </c>
      <c r="N3426">
        <v>1</v>
      </c>
      <c r="O3426">
        <v>1.4488000000000001</v>
      </c>
      <c r="R3426">
        <v>0.32279999999999998</v>
      </c>
    </row>
    <row r="3427" spans="1:18">
      <c r="A3427" t="s">
        <v>2083</v>
      </c>
      <c r="B3427" t="s">
        <v>2082</v>
      </c>
      <c r="D3427">
        <v>2021</v>
      </c>
      <c r="E3427" t="s">
        <v>2193</v>
      </c>
      <c r="F3427" t="s">
        <v>2301</v>
      </c>
      <c r="G3427">
        <v>-23.970366670000001</v>
      </c>
      <c r="H3427">
        <v>113.61113330000001</v>
      </c>
      <c r="I3427" t="s">
        <v>2339</v>
      </c>
      <c r="J3427" t="s">
        <v>2197</v>
      </c>
      <c r="K3427">
        <v>21</v>
      </c>
      <c r="L3427">
        <v>22</v>
      </c>
      <c r="N3427">
        <v>1</v>
      </c>
      <c r="O3427">
        <v>1.4928999999999999</v>
      </c>
      <c r="R3427">
        <v>0.45450000000000002</v>
      </c>
    </row>
    <row r="3428" spans="1:18">
      <c r="A3428" t="s">
        <v>2083</v>
      </c>
      <c r="B3428" t="s">
        <v>2082</v>
      </c>
      <c r="D3428">
        <v>2021</v>
      </c>
      <c r="E3428" t="s">
        <v>2193</v>
      </c>
      <c r="F3428" t="s">
        <v>2301</v>
      </c>
      <c r="G3428">
        <v>-23.970366670000001</v>
      </c>
      <c r="H3428">
        <v>113.61113330000001</v>
      </c>
      <c r="I3428" t="s">
        <v>2339</v>
      </c>
      <c r="J3428" t="s">
        <v>2197</v>
      </c>
      <c r="K3428">
        <v>22</v>
      </c>
      <c r="L3428">
        <v>23</v>
      </c>
      <c r="N3428">
        <v>1</v>
      </c>
      <c r="O3428">
        <v>1.2363</v>
      </c>
      <c r="R3428">
        <v>0.58609999999999995</v>
      </c>
    </row>
    <row r="3429" spans="1:18">
      <c r="A3429" t="s">
        <v>2083</v>
      </c>
      <c r="B3429" t="s">
        <v>2082</v>
      </c>
      <c r="D3429">
        <v>2021</v>
      </c>
      <c r="E3429" t="s">
        <v>2193</v>
      </c>
      <c r="F3429" t="s">
        <v>2301</v>
      </c>
      <c r="G3429">
        <v>-23.970366670000001</v>
      </c>
      <c r="H3429">
        <v>113.61113330000001</v>
      </c>
      <c r="I3429" t="s">
        <v>2339</v>
      </c>
      <c r="J3429" t="s">
        <v>2197</v>
      </c>
      <c r="K3429">
        <v>23</v>
      </c>
      <c r="L3429">
        <v>24</v>
      </c>
      <c r="N3429">
        <v>1</v>
      </c>
      <c r="O3429">
        <v>1.2051000000000001</v>
      </c>
      <c r="R3429">
        <v>0.89370000000000005</v>
      </c>
    </row>
    <row r="3430" spans="1:18">
      <c r="A3430" t="s">
        <v>2083</v>
      </c>
      <c r="B3430" t="s">
        <v>2082</v>
      </c>
      <c r="D3430">
        <v>2021</v>
      </c>
      <c r="E3430" t="s">
        <v>2193</v>
      </c>
      <c r="F3430" t="s">
        <v>2301</v>
      </c>
      <c r="G3430">
        <v>-23.970366670000001</v>
      </c>
      <c r="H3430">
        <v>113.61113330000001</v>
      </c>
      <c r="I3430" t="s">
        <v>2339</v>
      </c>
      <c r="J3430" t="s">
        <v>2197</v>
      </c>
      <c r="K3430">
        <v>24</v>
      </c>
      <c r="L3430">
        <v>25</v>
      </c>
      <c r="N3430">
        <v>1</v>
      </c>
      <c r="O3430">
        <v>1.3384</v>
      </c>
      <c r="R3430">
        <v>1.2013</v>
      </c>
    </row>
    <row r="3431" spans="1:18">
      <c r="A3431" t="s">
        <v>2083</v>
      </c>
      <c r="B3431" t="s">
        <v>2082</v>
      </c>
      <c r="D3431">
        <v>2021</v>
      </c>
      <c r="E3431" t="s">
        <v>2193</v>
      </c>
      <c r="F3431" t="s">
        <v>2301</v>
      </c>
      <c r="G3431">
        <v>-23.970366670000001</v>
      </c>
      <c r="H3431">
        <v>113.61113330000001</v>
      </c>
      <c r="I3431" t="s">
        <v>2339</v>
      </c>
      <c r="J3431" t="s">
        <v>2197</v>
      </c>
      <c r="K3431">
        <v>25</v>
      </c>
      <c r="L3431">
        <v>26</v>
      </c>
      <c r="N3431">
        <v>1</v>
      </c>
      <c r="O3431">
        <v>0.97299999999999998</v>
      </c>
      <c r="R3431">
        <v>0.91610000000000003</v>
      </c>
    </row>
    <row r="3432" spans="1:18">
      <c r="A3432" t="s">
        <v>2083</v>
      </c>
      <c r="B3432" t="s">
        <v>2082</v>
      </c>
      <c r="D3432">
        <v>2021</v>
      </c>
      <c r="E3432" t="s">
        <v>2193</v>
      </c>
      <c r="F3432" t="s">
        <v>2301</v>
      </c>
      <c r="G3432">
        <v>-23.970366670000001</v>
      </c>
      <c r="H3432">
        <v>113.61113330000001</v>
      </c>
      <c r="I3432" t="s">
        <v>2339</v>
      </c>
      <c r="J3432" t="s">
        <v>2197</v>
      </c>
      <c r="K3432">
        <v>26</v>
      </c>
      <c r="L3432">
        <v>27</v>
      </c>
      <c r="N3432">
        <v>1</v>
      </c>
      <c r="O3432">
        <v>1.258</v>
      </c>
      <c r="R3432">
        <v>0.63090000000000002</v>
      </c>
    </row>
    <row r="3433" spans="1:18">
      <c r="A3433" t="s">
        <v>2083</v>
      </c>
      <c r="B3433" t="s">
        <v>2082</v>
      </c>
      <c r="D3433">
        <v>2021</v>
      </c>
      <c r="E3433" t="s">
        <v>2193</v>
      </c>
      <c r="F3433" t="s">
        <v>2301</v>
      </c>
      <c r="G3433">
        <v>-23.970366670000001</v>
      </c>
      <c r="H3433">
        <v>113.61113330000001</v>
      </c>
      <c r="I3433" t="s">
        <v>2339</v>
      </c>
      <c r="J3433" t="s">
        <v>2197</v>
      </c>
      <c r="K3433">
        <v>27</v>
      </c>
      <c r="L3433">
        <v>28</v>
      </c>
      <c r="N3433">
        <v>1</v>
      </c>
      <c r="O3433">
        <v>1.3371</v>
      </c>
      <c r="R3433">
        <v>0.65590000000000004</v>
      </c>
    </row>
    <row r="3434" spans="1:18">
      <c r="A3434" t="s">
        <v>2083</v>
      </c>
      <c r="B3434" t="s">
        <v>2082</v>
      </c>
      <c r="D3434">
        <v>2021</v>
      </c>
      <c r="E3434" t="s">
        <v>2193</v>
      </c>
      <c r="F3434" t="s">
        <v>2301</v>
      </c>
      <c r="G3434">
        <v>-23.970366670000001</v>
      </c>
      <c r="H3434">
        <v>113.61113330000001</v>
      </c>
      <c r="I3434" t="s">
        <v>2339</v>
      </c>
      <c r="J3434" t="s">
        <v>2197</v>
      </c>
      <c r="K3434">
        <v>28</v>
      </c>
      <c r="L3434">
        <v>29</v>
      </c>
      <c r="N3434">
        <v>1</v>
      </c>
      <c r="O3434">
        <v>1.333</v>
      </c>
      <c r="R3434">
        <v>0.68100000000000005</v>
      </c>
    </row>
    <row r="3435" spans="1:18">
      <c r="A3435" t="s">
        <v>2083</v>
      </c>
      <c r="B3435" t="s">
        <v>2082</v>
      </c>
      <c r="D3435">
        <v>2021</v>
      </c>
      <c r="E3435" t="s">
        <v>2193</v>
      </c>
      <c r="F3435" t="s">
        <v>2301</v>
      </c>
      <c r="G3435">
        <v>-23.970366670000001</v>
      </c>
      <c r="H3435">
        <v>113.61113330000001</v>
      </c>
      <c r="I3435" t="s">
        <v>2339</v>
      </c>
      <c r="J3435" t="s">
        <v>2197</v>
      </c>
      <c r="K3435">
        <v>29</v>
      </c>
      <c r="L3435">
        <v>30</v>
      </c>
      <c r="N3435">
        <v>1</v>
      </c>
      <c r="O3435">
        <v>1.4737</v>
      </c>
      <c r="R3435">
        <v>0.46200000000000002</v>
      </c>
    </row>
    <row r="3436" spans="1:18">
      <c r="A3436" t="s">
        <v>2083</v>
      </c>
      <c r="B3436" t="s">
        <v>2082</v>
      </c>
      <c r="D3436">
        <v>2021</v>
      </c>
      <c r="E3436" t="s">
        <v>2193</v>
      </c>
      <c r="F3436" t="s">
        <v>2301</v>
      </c>
      <c r="G3436">
        <v>-23.970366670000001</v>
      </c>
      <c r="H3436">
        <v>113.61113330000001</v>
      </c>
      <c r="I3436" t="s">
        <v>2339</v>
      </c>
      <c r="J3436" t="s">
        <v>2197</v>
      </c>
      <c r="K3436">
        <v>30</v>
      </c>
      <c r="L3436">
        <v>31</v>
      </c>
      <c r="N3436">
        <v>1</v>
      </c>
      <c r="O3436">
        <v>1.3393999999999999</v>
      </c>
      <c r="R3436">
        <v>0.24299999999999999</v>
      </c>
    </row>
    <row r="3437" spans="1:18">
      <c r="A3437" t="s">
        <v>2083</v>
      </c>
      <c r="B3437" t="s">
        <v>2082</v>
      </c>
      <c r="D3437">
        <v>2021</v>
      </c>
      <c r="E3437" t="s">
        <v>2193</v>
      </c>
      <c r="F3437" t="s">
        <v>2301</v>
      </c>
      <c r="G3437">
        <v>-23.970366670000001</v>
      </c>
      <c r="H3437">
        <v>113.61113330000001</v>
      </c>
      <c r="I3437" t="s">
        <v>2339</v>
      </c>
      <c r="J3437" t="s">
        <v>2197</v>
      </c>
      <c r="K3437">
        <v>31</v>
      </c>
      <c r="L3437">
        <v>32</v>
      </c>
      <c r="N3437">
        <v>1</v>
      </c>
      <c r="O3437">
        <v>1.2051000000000001</v>
      </c>
      <c r="R3437">
        <v>0.4582</v>
      </c>
    </row>
    <row r="3438" spans="1:18">
      <c r="A3438" t="s">
        <v>2083</v>
      </c>
      <c r="B3438" t="s">
        <v>2082</v>
      </c>
      <c r="D3438">
        <v>2021</v>
      </c>
      <c r="E3438" t="s">
        <v>2193</v>
      </c>
      <c r="F3438" t="s">
        <v>2301</v>
      </c>
      <c r="G3438">
        <v>-23.970366670000001</v>
      </c>
      <c r="H3438">
        <v>113.61113330000001</v>
      </c>
      <c r="I3438" t="s">
        <v>2339</v>
      </c>
      <c r="J3438" t="s">
        <v>2197</v>
      </c>
      <c r="K3438">
        <v>32</v>
      </c>
      <c r="L3438">
        <v>33</v>
      </c>
      <c r="N3438">
        <v>1</v>
      </c>
      <c r="O3438">
        <v>1.4739</v>
      </c>
      <c r="R3438">
        <v>0.6734</v>
      </c>
    </row>
    <row r="3439" spans="1:18">
      <c r="A3439" t="s">
        <v>2083</v>
      </c>
      <c r="B3439" t="s">
        <v>2082</v>
      </c>
      <c r="D3439">
        <v>2021</v>
      </c>
      <c r="E3439" t="s">
        <v>2193</v>
      </c>
      <c r="F3439" t="s">
        <v>2301</v>
      </c>
      <c r="G3439">
        <v>-23.970366670000001</v>
      </c>
      <c r="H3439">
        <v>113.61113330000001</v>
      </c>
      <c r="I3439" t="s">
        <v>2339</v>
      </c>
      <c r="J3439" t="s">
        <v>2197</v>
      </c>
      <c r="K3439">
        <v>33</v>
      </c>
      <c r="L3439">
        <v>34</v>
      </c>
      <c r="N3439">
        <v>1</v>
      </c>
      <c r="O3439">
        <v>1.3802000000000001</v>
      </c>
      <c r="R3439">
        <v>0.55740000000000001</v>
      </c>
    </row>
    <row r="3440" spans="1:18">
      <c r="A3440" t="s">
        <v>2083</v>
      </c>
      <c r="B3440" t="s">
        <v>2082</v>
      </c>
      <c r="D3440">
        <v>2021</v>
      </c>
      <c r="E3440" t="s">
        <v>2193</v>
      </c>
      <c r="F3440" t="s">
        <v>2301</v>
      </c>
      <c r="G3440">
        <v>-23.970366670000001</v>
      </c>
      <c r="H3440">
        <v>113.61113330000001</v>
      </c>
      <c r="I3440" t="s">
        <v>2339</v>
      </c>
      <c r="J3440" t="s">
        <v>2197</v>
      </c>
      <c r="K3440">
        <v>34</v>
      </c>
      <c r="L3440">
        <v>35</v>
      </c>
      <c r="N3440">
        <v>1</v>
      </c>
      <c r="O3440">
        <v>1.2209000000000001</v>
      </c>
      <c r="R3440">
        <v>0.44140000000000001</v>
      </c>
    </row>
    <row r="3441" spans="1:18">
      <c r="A3441" t="s">
        <v>2083</v>
      </c>
      <c r="B3441" t="s">
        <v>2082</v>
      </c>
      <c r="D3441">
        <v>2021</v>
      </c>
      <c r="E3441" t="s">
        <v>2193</v>
      </c>
      <c r="F3441" t="s">
        <v>2301</v>
      </c>
      <c r="G3441">
        <v>-23.970366670000001</v>
      </c>
      <c r="H3441">
        <v>113.61113330000001</v>
      </c>
      <c r="I3441" t="s">
        <v>2339</v>
      </c>
      <c r="J3441" t="s">
        <v>2197</v>
      </c>
      <c r="K3441">
        <v>35</v>
      </c>
      <c r="L3441">
        <v>36</v>
      </c>
      <c r="N3441">
        <v>1</v>
      </c>
      <c r="O3441">
        <v>0.91349999999999998</v>
      </c>
      <c r="R3441">
        <v>0.81369999999999998</v>
      </c>
    </row>
    <row r="3442" spans="1:18">
      <c r="A3442" t="s">
        <v>2083</v>
      </c>
      <c r="B3442" t="s">
        <v>2082</v>
      </c>
      <c r="D3442">
        <v>2021</v>
      </c>
      <c r="E3442" t="s">
        <v>2193</v>
      </c>
      <c r="F3442" t="s">
        <v>2301</v>
      </c>
      <c r="G3442">
        <v>-23.970366670000001</v>
      </c>
      <c r="H3442">
        <v>113.61113330000001</v>
      </c>
      <c r="I3442" t="s">
        <v>2339</v>
      </c>
      <c r="J3442" t="s">
        <v>2197</v>
      </c>
      <c r="K3442">
        <v>36</v>
      </c>
      <c r="L3442">
        <v>37</v>
      </c>
      <c r="N3442">
        <v>1</v>
      </c>
      <c r="O3442">
        <v>0.87350000000000005</v>
      </c>
      <c r="R3442">
        <v>1.1859999999999999</v>
      </c>
    </row>
    <row r="3443" spans="1:18">
      <c r="A3443" t="s">
        <v>2083</v>
      </c>
      <c r="B3443" t="s">
        <v>2082</v>
      </c>
      <c r="D3443">
        <v>2021</v>
      </c>
      <c r="E3443" t="s">
        <v>2193</v>
      </c>
      <c r="F3443" t="s">
        <v>2301</v>
      </c>
      <c r="G3443">
        <v>-23.970366670000001</v>
      </c>
      <c r="H3443">
        <v>113.61113330000001</v>
      </c>
      <c r="I3443" t="s">
        <v>2339</v>
      </c>
      <c r="J3443" t="s">
        <v>2197</v>
      </c>
      <c r="K3443">
        <v>37</v>
      </c>
      <c r="L3443">
        <v>38</v>
      </c>
      <c r="N3443">
        <v>1</v>
      </c>
      <c r="O3443">
        <v>0.94979999999999998</v>
      </c>
      <c r="R3443">
        <v>0.99329999999999996</v>
      </c>
    </row>
    <row r="3444" spans="1:18">
      <c r="A3444" t="s">
        <v>2083</v>
      </c>
      <c r="B3444" t="s">
        <v>2082</v>
      </c>
      <c r="D3444">
        <v>2021</v>
      </c>
      <c r="E3444" t="s">
        <v>2193</v>
      </c>
      <c r="F3444" t="s">
        <v>2301</v>
      </c>
      <c r="G3444">
        <v>-23.970366670000001</v>
      </c>
      <c r="H3444">
        <v>113.61113330000001</v>
      </c>
      <c r="I3444" t="s">
        <v>2339</v>
      </c>
      <c r="J3444" t="s">
        <v>2197</v>
      </c>
      <c r="K3444">
        <v>38</v>
      </c>
      <c r="L3444">
        <v>39</v>
      </c>
      <c r="N3444">
        <v>1</v>
      </c>
      <c r="O3444">
        <v>0.62360000000000004</v>
      </c>
      <c r="R3444">
        <v>0.80059999999999998</v>
      </c>
    </row>
    <row r="3445" spans="1:18">
      <c r="A3445" t="s">
        <v>2083</v>
      </c>
      <c r="B3445" t="s">
        <v>2082</v>
      </c>
      <c r="D3445">
        <v>2021</v>
      </c>
      <c r="E3445" t="s">
        <v>2193</v>
      </c>
      <c r="F3445" t="s">
        <v>2301</v>
      </c>
      <c r="G3445">
        <v>-23.970366670000001</v>
      </c>
      <c r="H3445">
        <v>113.61113330000001</v>
      </c>
      <c r="I3445" t="s">
        <v>2339</v>
      </c>
      <c r="J3445" t="s">
        <v>2197</v>
      </c>
      <c r="K3445">
        <v>39</v>
      </c>
      <c r="L3445">
        <v>40</v>
      </c>
      <c r="N3445">
        <v>1</v>
      </c>
      <c r="O3445">
        <v>0.70169999999999999</v>
      </c>
      <c r="R3445">
        <v>0.76100000000000001</v>
      </c>
    </row>
    <row r="3446" spans="1:18">
      <c r="A3446" t="s">
        <v>2083</v>
      </c>
      <c r="B3446" t="s">
        <v>2082</v>
      </c>
      <c r="D3446">
        <v>2021</v>
      </c>
      <c r="E3446" t="s">
        <v>2193</v>
      </c>
      <c r="F3446" t="s">
        <v>2301</v>
      </c>
      <c r="G3446">
        <v>-23.970366670000001</v>
      </c>
      <c r="H3446">
        <v>113.61113330000001</v>
      </c>
      <c r="I3446" t="s">
        <v>2339</v>
      </c>
      <c r="J3446" t="s">
        <v>2197</v>
      </c>
      <c r="K3446">
        <v>40</v>
      </c>
      <c r="L3446">
        <v>41</v>
      </c>
      <c r="N3446">
        <v>1</v>
      </c>
      <c r="O3446">
        <v>0.54339999999999999</v>
      </c>
      <c r="R3446">
        <v>0.72140000000000004</v>
      </c>
    </row>
    <row r="3447" spans="1:18">
      <c r="A3447" t="s">
        <v>2083</v>
      </c>
      <c r="B3447" t="s">
        <v>2082</v>
      </c>
      <c r="D3447">
        <v>2021</v>
      </c>
      <c r="E3447" t="s">
        <v>2193</v>
      </c>
      <c r="F3447" t="s">
        <v>2301</v>
      </c>
      <c r="G3447">
        <v>-23.970366670000001</v>
      </c>
      <c r="H3447">
        <v>113.61113330000001</v>
      </c>
      <c r="I3447" t="s">
        <v>2339</v>
      </c>
      <c r="J3447" t="s">
        <v>2197</v>
      </c>
      <c r="K3447">
        <v>41</v>
      </c>
      <c r="L3447">
        <v>42</v>
      </c>
      <c r="N3447">
        <v>1</v>
      </c>
      <c r="O3447">
        <v>0.69279999999999997</v>
      </c>
      <c r="R3447">
        <v>0.73619999999999997</v>
      </c>
    </row>
    <row r="3448" spans="1:18">
      <c r="A3448" t="s">
        <v>2083</v>
      </c>
      <c r="B3448" t="s">
        <v>2082</v>
      </c>
      <c r="D3448">
        <v>2021</v>
      </c>
      <c r="E3448" t="s">
        <v>2193</v>
      </c>
      <c r="F3448" t="s">
        <v>2301</v>
      </c>
      <c r="G3448">
        <v>-23.970366670000001</v>
      </c>
      <c r="H3448">
        <v>113.61113330000001</v>
      </c>
      <c r="I3448" t="s">
        <v>2339</v>
      </c>
      <c r="J3448" t="s">
        <v>2197</v>
      </c>
      <c r="K3448">
        <v>42</v>
      </c>
      <c r="L3448">
        <v>43</v>
      </c>
      <c r="N3448">
        <v>1</v>
      </c>
      <c r="O3448">
        <v>0.74299999999999999</v>
      </c>
      <c r="R3448">
        <v>0.751</v>
      </c>
    </row>
    <row r="3449" spans="1:18">
      <c r="A3449" t="s">
        <v>2083</v>
      </c>
      <c r="B3449" t="s">
        <v>2082</v>
      </c>
      <c r="D3449">
        <v>2021</v>
      </c>
      <c r="E3449" t="s">
        <v>2193</v>
      </c>
      <c r="F3449" t="s">
        <v>2301</v>
      </c>
      <c r="G3449">
        <v>-23.970366670000001</v>
      </c>
      <c r="H3449">
        <v>113.61113330000001</v>
      </c>
      <c r="I3449" t="s">
        <v>2339</v>
      </c>
      <c r="J3449" t="s">
        <v>2197</v>
      </c>
      <c r="K3449">
        <v>43</v>
      </c>
      <c r="L3449">
        <v>44</v>
      </c>
      <c r="N3449">
        <v>1</v>
      </c>
      <c r="O3449">
        <v>0.74860000000000004</v>
      </c>
      <c r="R3449">
        <v>0.72709999999999997</v>
      </c>
    </row>
    <row r="3450" spans="1:18">
      <c r="A3450" t="s">
        <v>2083</v>
      </c>
      <c r="B3450" t="s">
        <v>2082</v>
      </c>
      <c r="D3450">
        <v>2021</v>
      </c>
      <c r="E3450" t="s">
        <v>2193</v>
      </c>
      <c r="F3450" t="s">
        <v>2301</v>
      </c>
      <c r="G3450">
        <v>-23.970366670000001</v>
      </c>
      <c r="H3450">
        <v>113.61113330000001</v>
      </c>
      <c r="I3450" t="s">
        <v>2339</v>
      </c>
      <c r="J3450" t="s">
        <v>2197</v>
      </c>
      <c r="K3450">
        <v>44</v>
      </c>
      <c r="L3450">
        <v>45</v>
      </c>
      <c r="N3450">
        <v>1</v>
      </c>
      <c r="O3450">
        <v>0.85840000000000005</v>
      </c>
      <c r="R3450">
        <v>0.70320000000000005</v>
      </c>
    </row>
    <row r="3451" spans="1:18">
      <c r="A3451" t="s">
        <v>2083</v>
      </c>
      <c r="B3451" t="s">
        <v>2082</v>
      </c>
      <c r="D3451">
        <v>2021</v>
      </c>
      <c r="E3451" t="s">
        <v>2193</v>
      </c>
      <c r="F3451" t="s">
        <v>2301</v>
      </c>
      <c r="G3451">
        <v>-23.970366670000001</v>
      </c>
      <c r="H3451">
        <v>113.61113330000001</v>
      </c>
      <c r="I3451" t="s">
        <v>2339</v>
      </c>
      <c r="J3451" t="s">
        <v>2197</v>
      </c>
      <c r="K3451">
        <v>45</v>
      </c>
      <c r="L3451">
        <v>46</v>
      </c>
      <c r="N3451">
        <v>1</v>
      </c>
      <c r="O3451">
        <v>0.70340000000000003</v>
      </c>
      <c r="R3451">
        <v>0.70540000000000003</v>
      </c>
    </row>
    <row r="3452" spans="1:18">
      <c r="A3452" t="s">
        <v>2083</v>
      </c>
      <c r="B3452" t="s">
        <v>2082</v>
      </c>
      <c r="D3452">
        <v>2021</v>
      </c>
      <c r="E3452" t="s">
        <v>2193</v>
      </c>
      <c r="F3452" t="s">
        <v>2301</v>
      </c>
      <c r="G3452">
        <v>-23.970366670000001</v>
      </c>
      <c r="H3452">
        <v>113.61113330000001</v>
      </c>
      <c r="I3452" t="s">
        <v>2339</v>
      </c>
      <c r="J3452" t="s">
        <v>2197</v>
      </c>
      <c r="K3452">
        <v>46</v>
      </c>
      <c r="L3452">
        <v>47</v>
      </c>
      <c r="N3452">
        <v>1</v>
      </c>
      <c r="O3452">
        <v>0.8276</v>
      </c>
      <c r="R3452">
        <v>0.7077</v>
      </c>
    </row>
    <row r="3453" spans="1:18">
      <c r="A3453" t="s">
        <v>2083</v>
      </c>
      <c r="B3453" t="s">
        <v>2082</v>
      </c>
      <c r="D3453">
        <v>2021</v>
      </c>
      <c r="E3453" t="s">
        <v>2193</v>
      </c>
      <c r="F3453" t="s">
        <v>2301</v>
      </c>
      <c r="G3453">
        <v>-23.970366670000001</v>
      </c>
      <c r="H3453">
        <v>113.61113330000001</v>
      </c>
      <c r="I3453" t="s">
        <v>2339</v>
      </c>
      <c r="J3453" t="s">
        <v>2197</v>
      </c>
      <c r="K3453">
        <v>47</v>
      </c>
      <c r="L3453">
        <v>48</v>
      </c>
      <c r="N3453">
        <v>1</v>
      </c>
      <c r="O3453">
        <v>0.67820000000000003</v>
      </c>
      <c r="R3453">
        <v>0.82240000000000002</v>
      </c>
    </row>
    <row r="3454" spans="1:18">
      <c r="A3454" t="s">
        <v>2083</v>
      </c>
      <c r="B3454" t="s">
        <v>2082</v>
      </c>
      <c r="D3454">
        <v>2021</v>
      </c>
      <c r="E3454" t="s">
        <v>2193</v>
      </c>
      <c r="F3454" t="s">
        <v>2301</v>
      </c>
      <c r="G3454">
        <v>-23.970366670000001</v>
      </c>
      <c r="H3454">
        <v>113.61113330000001</v>
      </c>
      <c r="I3454" t="s">
        <v>2339</v>
      </c>
      <c r="J3454" t="s">
        <v>2197</v>
      </c>
      <c r="K3454">
        <v>48</v>
      </c>
      <c r="L3454">
        <v>49</v>
      </c>
      <c r="N3454">
        <v>1</v>
      </c>
      <c r="O3454">
        <v>0.68100000000000005</v>
      </c>
      <c r="R3454">
        <v>0.93700000000000006</v>
      </c>
    </row>
    <row r="3455" spans="1:18">
      <c r="A3455" t="s">
        <v>2083</v>
      </c>
      <c r="B3455" t="s">
        <v>2082</v>
      </c>
      <c r="D3455">
        <v>2021</v>
      </c>
      <c r="E3455" t="s">
        <v>2193</v>
      </c>
      <c r="F3455" t="s">
        <v>2301</v>
      </c>
      <c r="G3455">
        <v>-23.970366670000001</v>
      </c>
      <c r="H3455">
        <v>113.61113330000001</v>
      </c>
      <c r="I3455" t="s">
        <v>2339</v>
      </c>
      <c r="J3455" t="s">
        <v>2197</v>
      </c>
      <c r="K3455">
        <v>49</v>
      </c>
      <c r="L3455">
        <v>50</v>
      </c>
      <c r="N3455">
        <v>1</v>
      </c>
      <c r="O3455">
        <v>0.58540000000000003</v>
      </c>
      <c r="R3455">
        <v>0.92889999999999995</v>
      </c>
    </row>
    <row r="3456" spans="1:18">
      <c r="A3456" t="s">
        <v>2083</v>
      </c>
      <c r="B3456" t="s">
        <v>2082</v>
      </c>
      <c r="D3456">
        <v>2021</v>
      </c>
      <c r="E3456" t="s">
        <v>2193</v>
      </c>
      <c r="F3456" t="s">
        <v>2301</v>
      </c>
      <c r="G3456">
        <v>-23.970366670000001</v>
      </c>
      <c r="H3456">
        <v>113.61113330000001</v>
      </c>
      <c r="I3456" t="s">
        <v>2339</v>
      </c>
      <c r="J3456" t="s">
        <v>2197</v>
      </c>
      <c r="K3456">
        <v>50</v>
      </c>
      <c r="L3456">
        <v>51</v>
      </c>
      <c r="N3456">
        <v>1</v>
      </c>
      <c r="O3456">
        <v>0.64139999999999997</v>
      </c>
      <c r="R3456">
        <v>0.92090000000000005</v>
      </c>
    </row>
    <row r="3457" spans="1:18">
      <c r="A3457" t="s">
        <v>2083</v>
      </c>
      <c r="B3457" t="s">
        <v>2082</v>
      </c>
      <c r="D3457">
        <v>2021</v>
      </c>
      <c r="E3457" t="s">
        <v>2193</v>
      </c>
      <c r="F3457" t="s">
        <v>2301</v>
      </c>
      <c r="G3457">
        <v>-23.970366670000001</v>
      </c>
      <c r="H3457">
        <v>113.61113330000001</v>
      </c>
      <c r="I3457" t="s">
        <v>2339</v>
      </c>
      <c r="J3457" t="s">
        <v>2197</v>
      </c>
      <c r="K3457">
        <v>51</v>
      </c>
      <c r="L3457">
        <v>52</v>
      </c>
      <c r="N3457">
        <v>1</v>
      </c>
      <c r="O3457">
        <v>0.83069999999999999</v>
      </c>
      <c r="R3457">
        <v>0.7722</v>
      </c>
    </row>
    <row r="3458" spans="1:18">
      <c r="A3458" t="s">
        <v>2083</v>
      </c>
      <c r="B3458" t="s">
        <v>2082</v>
      </c>
      <c r="D3458">
        <v>2021</v>
      </c>
      <c r="E3458" t="s">
        <v>2193</v>
      </c>
      <c r="F3458" t="s">
        <v>2301</v>
      </c>
      <c r="G3458">
        <v>-23.970366670000001</v>
      </c>
      <c r="H3458">
        <v>113.61113330000001</v>
      </c>
      <c r="I3458" t="s">
        <v>2339</v>
      </c>
      <c r="J3458" t="s">
        <v>2197</v>
      </c>
      <c r="K3458">
        <v>52</v>
      </c>
      <c r="L3458">
        <v>53</v>
      </c>
      <c r="N3458">
        <v>1</v>
      </c>
      <c r="O3458">
        <v>0.90010000000000001</v>
      </c>
      <c r="R3458">
        <v>0.62350000000000005</v>
      </c>
    </row>
    <row r="3459" spans="1:18">
      <c r="A3459" t="s">
        <v>2083</v>
      </c>
      <c r="B3459" t="s">
        <v>2082</v>
      </c>
      <c r="D3459">
        <v>2021</v>
      </c>
      <c r="E3459" t="s">
        <v>2193</v>
      </c>
      <c r="F3459" t="s">
        <v>2301</v>
      </c>
      <c r="G3459">
        <v>-23.970366670000001</v>
      </c>
      <c r="H3459">
        <v>113.61113330000001</v>
      </c>
      <c r="I3459" t="s">
        <v>2339</v>
      </c>
      <c r="J3459" t="s">
        <v>2197</v>
      </c>
      <c r="K3459">
        <v>53</v>
      </c>
      <c r="L3459">
        <v>54</v>
      </c>
      <c r="N3459">
        <v>1</v>
      </c>
      <c r="O3459">
        <v>0.69389999999999996</v>
      </c>
      <c r="R3459">
        <v>0.76219999999999999</v>
      </c>
    </row>
    <row r="3460" spans="1:18">
      <c r="A3460" t="s">
        <v>2083</v>
      </c>
      <c r="B3460" t="s">
        <v>2082</v>
      </c>
      <c r="D3460">
        <v>2021</v>
      </c>
      <c r="E3460" t="s">
        <v>2193</v>
      </c>
      <c r="F3460" t="s">
        <v>2301</v>
      </c>
      <c r="G3460">
        <v>-23.970366670000001</v>
      </c>
      <c r="H3460">
        <v>113.61113330000001</v>
      </c>
      <c r="I3460" t="s">
        <v>2339</v>
      </c>
      <c r="J3460" t="s">
        <v>2197</v>
      </c>
      <c r="K3460">
        <v>54</v>
      </c>
      <c r="L3460">
        <v>55</v>
      </c>
      <c r="N3460">
        <v>1</v>
      </c>
      <c r="O3460">
        <v>0.74809999999999999</v>
      </c>
      <c r="R3460">
        <v>0.90080000000000005</v>
      </c>
    </row>
    <row r="3461" spans="1:18">
      <c r="A3461" t="s">
        <v>2083</v>
      </c>
      <c r="B3461" t="s">
        <v>2082</v>
      </c>
      <c r="D3461">
        <v>2021</v>
      </c>
      <c r="E3461" t="s">
        <v>2193</v>
      </c>
      <c r="F3461" t="s">
        <v>2301</v>
      </c>
      <c r="G3461">
        <v>-23.970366670000001</v>
      </c>
      <c r="H3461">
        <v>113.61113330000001</v>
      </c>
      <c r="I3461" t="s">
        <v>2339</v>
      </c>
      <c r="J3461" t="s">
        <v>2197</v>
      </c>
      <c r="K3461">
        <v>55</v>
      </c>
      <c r="L3461">
        <v>56</v>
      </c>
      <c r="N3461">
        <v>1</v>
      </c>
      <c r="O3461">
        <v>1.0098</v>
      </c>
      <c r="R3461">
        <v>0.68899999999999995</v>
      </c>
    </row>
    <row r="3462" spans="1:18">
      <c r="A3462" t="s">
        <v>2083</v>
      </c>
      <c r="B3462" t="s">
        <v>2082</v>
      </c>
      <c r="D3462">
        <v>2021</v>
      </c>
      <c r="E3462" t="s">
        <v>2193</v>
      </c>
      <c r="F3462" t="s">
        <v>2301</v>
      </c>
      <c r="G3462">
        <v>-23.970366670000001</v>
      </c>
      <c r="H3462">
        <v>113.61113330000001</v>
      </c>
      <c r="I3462" t="s">
        <v>2339</v>
      </c>
      <c r="J3462" t="s">
        <v>2197</v>
      </c>
      <c r="K3462">
        <v>56</v>
      </c>
      <c r="L3462">
        <v>57</v>
      </c>
      <c r="N3462">
        <v>1</v>
      </c>
      <c r="O3462">
        <v>0.91190000000000004</v>
      </c>
      <c r="R3462">
        <v>0.47710000000000002</v>
      </c>
    </row>
    <row r="3463" spans="1:18">
      <c r="A3463" t="s">
        <v>2083</v>
      </c>
      <c r="B3463" t="s">
        <v>2082</v>
      </c>
      <c r="D3463">
        <v>2021</v>
      </c>
      <c r="E3463" t="s">
        <v>2193</v>
      </c>
      <c r="F3463" t="s">
        <v>2301</v>
      </c>
      <c r="G3463">
        <v>-23.970366670000001</v>
      </c>
      <c r="H3463">
        <v>113.61113330000001</v>
      </c>
      <c r="I3463" t="s">
        <v>2339</v>
      </c>
      <c r="J3463" t="s">
        <v>2197</v>
      </c>
      <c r="K3463">
        <v>57</v>
      </c>
      <c r="L3463">
        <v>58</v>
      </c>
      <c r="N3463">
        <v>1</v>
      </c>
      <c r="O3463">
        <v>1.1891</v>
      </c>
      <c r="R3463">
        <v>0.50309999999999999</v>
      </c>
    </row>
    <row r="3464" spans="1:18">
      <c r="A3464" t="s">
        <v>2083</v>
      </c>
      <c r="B3464" t="s">
        <v>2082</v>
      </c>
      <c r="D3464">
        <v>2021</v>
      </c>
      <c r="E3464" t="s">
        <v>2193</v>
      </c>
      <c r="F3464" t="s">
        <v>2301</v>
      </c>
      <c r="G3464">
        <v>-23.970366670000001</v>
      </c>
      <c r="H3464">
        <v>113.61113330000001</v>
      </c>
      <c r="I3464" t="s">
        <v>2339</v>
      </c>
      <c r="J3464" t="s">
        <v>2197</v>
      </c>
      <c r="K3464">
        <v>58</v>
      </c>
      <c r="L3464">
        <v>59</v>
      </c>
      <c r="N3464">
        <v>1</v>
      </c>
      <c r="O3464">
        <v>1.0247999999999999</v>
      </c>
      <c r="R3464">
        <v>0.52910000000000001</v>
      </c>
    </row>
    <row r="3465" spans="1:18">
      <c r="A3465" t="s">
        <v>2083</v>
      </c>
      <c r="B3465" t="s">
        <v>2082</v>
      </c>
      <c r="D3465">
        <v>2021</v>
      </c>
      <c r="E3465" t="s">
        <v>2193</v>
      </c>
      <c r="F3465" t="s">
        <v>2301</v>
      </c>
      <c r="G3465">
        <v>-23.970366670000001</v>
      </c>
      <c r="H3465">
        <v>113.61113330000001</v>
      </c>
      <c r="I3465" t="s">
        <v>2339</v>
      </c>
      <c r="J3465" t="s">
        <v>2197</v>
      </c>
      <c r="K3465">
        <v>59</v>
      </c>
      <c r="L3465">
        <v>60</v>
      </c>
      <c r="N3465">
        <v>1</v>
      </c>
      <c r="O3465">
        <v>0.72419999999999995</v>
      </c>
      <c r="R3465">
        <v>0.64559999999999995</v>
      </c>
    </row>
    <row r="3466" spans="1:18">
      <c r="A3466" t="s">
        <v>2083</v>
      </c>
      <c r="B3466" t="s">
        <v>2082</v>
      </c>
      <c r="D3466">
        <v>2021</v>
      </c>
      <c r="E3466" t="s">
        <v>2193</v>
      </c>
      <c r="F3466" t="s">
        <v>2301</v>
      </c>
      <c r="G3466">
        <v>-23.970366670000001</v>
      </c>
      <c r="H3466">
        <v>113.61113330000001</v>
      </c>
      <c r="I3466" t="s">
        <v>2339</v>
      </c>
      <c r="J3466" t="s">
        <v>2197</v>
      </c>
      <c r="K3466">
        <v>60</v>
      </c>
      <c r="L3466">
        <v>61</v>
      </c>
      <c r="N3466">
        <v>1</v>
      </c>
      <c r="O3466">
        <v>0.78710000000000002</v>
      </c>
      <c r="R3466">
        <v>0.7621</v>
      </c>
    </row>
    <row r="3467" spans="1:18">
      <c r="A3467" t="s">
        <v>2083</v>
      </c>
      <c r="B3467" t="s">
        <v>2082</v>
      </c>
      <c r="D3467">
        <v>2021</v>
      </c>
      <c r="E3467" t="s">
        <v>2193</v>
      </c>
      <c r="F3467" t="s">
        <v>2301</v>
      </c>
      <c r="G3467">
        <v>-23.970366670000001</v>
      </c>
      <c r="H3467">
        <v>113.61113330000001</v>
      </c>
      <c r="I3467" t="s">
        <v>2339</v>
      </c>
      <c r="J3467" t="s">
        <v>2197</v>
      </c>
      <c r="K3467">
        <v>61</v>
      </c>
      <c r="L3467">
        <v>62</v>
      </c>
      <c r="N3467">
        <v>1</v>
      </c>
      <c r="O3467">
        <v>0.85860000000000003</v>
      </c>
      <c r="R3467">
        <v>0.81599999999999995</v>
      </c>
    </row>
    <row r="3468" spans="1:18">
      <c r="A3468" t="s">
        <v>2083</v>
      </c>
      <c r="B3468" t="s">
        <v>2082</v>
      </c>
      <c r="D3468">
        <v>2021</v>
      </c>
      <c r="E3468" t="s">
        <v>2193</v>
      </c>
      <c r="F3468" t="s">
        <v>2301</v>
      </c>
      <c r="G3468">
        <v>-23.970366670000001</v>
      </c>
      <c r="H3468">
        <v>113.61113330000001</v>
      </c>
      <c r="I3468" t="s">
        <v>2339</v>
      </c>
      <c r="J3468" t="s">
        <v>2197</v>
      </c>
      <c r="K3468">
        <v>62</v>
      </c>
      <c r="L3468">
        <v>63</v>
      </c>
      <c r="N3468">
        <v>1</v>
      </c>
      <c r="O3468">
        <v>0.91669999999999996</v>
      </c>
      <c r="R3468">
        <v>0.86990000000000001</v>
      </c>
    </row>
    <row r="3469" spans="1:18">
      <c r="A3469" t="s">
        <v>2083</v>
      </c>
      <c r="B3469" t="s">
        <v>2082</v>
      </c>
      <c r="D3469">
        <v>2021</v>
      </c>
      <c r="E3469" t="s">
        <v>2193</v>
      </c>
      <c r="F3469" t="s">
        <v>2301</v>
      </c>
      <c r="G3469">
        <v>-23.970366670000001</v>
      </c>
      <c r="H3469">
        <v>113.61113330000001</v>
      </c>
      <c r="I3469" t="s">
        <v>2339</v>
      </c>
      <c r="J3469" t="s">
        <v>2197</v>
      </c>
      <c r="K3469">
        <v>63</v>
      </c>
      <c r="L3469">
        <v>64</v>
      </c>
      <c r="N3469">
        <v>1</v>
      </c>
      <c r="O3469">
        <v>1.0492999999999999</v>
      </c>
      <c r="R3469">
        <v>1.4355</v>
      </c>
    </row>
    <row r="3470" spans="1:18">
      <c r="A3470" t="s">
        <v>2083</v>
      </c>
      <c r="B3470" t="s">
        <v>2082</v>
      </c>
      <c r="D3470">
        <v>2021</v>
      </c>
      <c r="E3470" t="s">
        <v>2193</v>
      </c>
      <c r="F3470" t="s">
        <v>2301</v>
      </c>
      <c r="G3470">
        <v>-23.970366670000001</v>
      </c>
      <c r="H3470">
        <v>113.61113330000001</v>
      </c>
      <c r="I3470" t="s">
        <v>2339</v>
      </c>
      <c r="J3470" t="s">
        <v>2197</v>
      </c>
      <c r="K3470">
        <v>64</v>
      </c>
      <c r="L3470">
        <v>65</v>
      </c>
      <c r="N3470">
        <v>1</v>
      </c>
      <c r="O3470">
        <v>0.76559999999999995</v>
      </c>
      <c r="R3470">
        <v>2.0011000000000001</v>
      </c>
    </row>
    <row r="3471" spans="1:18">
      <c r="A3471" t="s">
        <v>2083</v>
      </c>
      <c r="B3471" t="s">
        <v>2082</v>
      </c>
      <c r="D3471">
        <v>2021</v>
      </c>
      <c r="E3471" t="s">
        <v>2193</v>
      </c>
      <c r="F3471" t="s">
        <v>2301</v>
      </c>
      <c r="G3471">
        <v>-23.970366670000001</v>
      </c>
      <c r="H3471">
        <v>113.61113330000001</v>
      </c>
      <c r="I3471" t="s">
        <v>2339</v>
      </c>
      <c r="J3471" t="s">
        <v>2197</v>
      </c>
      <c r="K3471">
        <v>65</v>
      </c>
      <c r="L3471">
        <v>66</v>
      </c>
      <c r="N3471">
        <v>1</v>
      </c>
      <c r="O3471">
        <v>0.56520000000000004</v>
      </c>
      <c r="R3471">
        <v>1.4446000000000001</v>
      </c>
    </row>
    <row r="3472" spans="1:18">
      <c r="A3472" t="s">
        <v>2083</v>
      </c>
      <c r="B3472" t="s">
        <v>2082</v>
      </c>
      <c r="D3472">
        <v>2021</v>
      </c>
      <c r="E3472" t="s">
        <v>2193</v>
      </c>
      <c r="F3472" t="s">
        <v>2301</v>
      </c>
      <c r="G3472">
        <v>-23.970366670000001</v>
      </c>
      <c r="H3472">
        <v>113.61113330000001</v>
      </c>
      <c r="I3472" t="s">
        <v>2339</v>
      </c>
      <c r="J3472" t="s">
        <v>2197</v>
      </c>
      <c r="K3472">
        <v>66</v>
      </c>
      <c r="L3472">
        <v>67</v>
      </c>
      <c r="N3472">
        <v>1</v>
      </c>
      <c r="O3472">
        <v>0.70009999999999994</v>
      </c>
      <c r="R3472">
        <v>0.8881</v>
      </c>
    </row>
    <row r="3473" spans="1:18">
      <c r="A3473" t="s">
        <v>2083</v>
      </c>
      <c r="B3473" t="s">
        <v>2082</v>
      </c>
      <c r="D3473">
        <v>2021</v>
      </c>
      <c r="E3473" t="s">
        <v>2193</v>
      </c>
      <c r="F3473" t="s">
        <v>2301</v>
      </c>
      <c r="G3473">
        <v>-23.970366670000001</v>
      </c>
      <c r="H3473">
        <v>113.61113330000001</v>
      </c>
      <c r="I3473" t="s">
        <v>2339</v>
      </c>
      <c r="J3473" t="s">
        <v>2197</v>
      </c>
      <c r="K3473">
        <v>67</v>
      </c>
      <c r="L3473">
        <v>68</v>
      </c>
      <c r="N3473">
        <v>1</v>
      </c>
      <c r="O3473">
        <v>1.0165999999999999</v>
      </c>
      <c r="R3473">
        <v>0.92579999999999996</v>
      </c>
    </row>
    <row r="3474" spans="1:18">
      <c r="A3474" t="s">
        <v>2083</v>
      </c>
      <c r="B3474" t="s">
        <v>2082</v>
      </c>
      <c r="D3474">
        <v>2021</v>
      </c>
      <c r="E3474" t="s">
        <v>2193</v>
      </c>
      <c r="F3474" t="s">
        <v>2301</v>
      </c>
      <c r="G3474">
        <v>-23.970366670000001</v>
      </c>
      <c r="H3474">
        <v>113.61113330000001</v>
      </c>
      <c r="I3474" t="s">
        <v>2339</v>
      </c>
      <c r="J3474" t="s">
        <v>2197</v>
      </c>
      <c r="K3474">
        <v>68</v>
      </c>
      <c r="L3474">
        <v>69</v>
      </c>
      <c r="N3474">
        <v>1</v>
      </c>
      <c r="O3474">
        <v>0.95420000000000005</v>
      </c>
      <c r="R3474">
        <v>0.96340000000000003</v>
      </c>
    </row>
    <row r="3475" spans="1:18">
      <c r="A3475" t="s">
        <v>2083</v>
      </c>
      <c r="B3475" t="s">
        <v>2082</v>
      </c>
      <c r="D3475">
        <v>2021</v>
      </c>
      <c r="E3475" t="s">
        <v>2193</v>
      </c>
      <c r="F3475" t="s">
        <v>2301</v>
      </c>
      <c r="G3475">
        <v>-23.970366670000001</v>
      </c>
      <c r="H3475">
        <v>113.61113330000001</v>
      </c>
      <c r="I3475" t="s">
        <v>2339</v>
      </c>
      <c r="J3475" t="s">
        <v>2197</v>
      </c>
      <c r="K3475">
        <v>69</v>
      </c>
      <c r="L3475">
        <v>70</v>
      </c>
      <c r="N3475">
        <v>1</v>
      </c>
      <c r="O3475">
        <v>0.69130000000000003</v>
      </c>
      <c r="R3475">
        <v>1.0831</v>
      </c>
    </row>
    <row r="3476" spans="1:18">
      <c r="A3476" t="s">
        <v>2083</v>
      </c>
      <c r="B3476" t="s">
        <v>2082</v>
      </c>
      <c r="D3476">
        <v>2021</v>
      </c>
      <c r="E3476" t="s">
        <v>2193</v>
      </c>
      <c r="F3476" t="s">
        <v>2301</v>
      </c>
      <c r="G3476">
        <v>-23.970366670000001</v>
      </c>
      <c r="H3476">
        <v>113.61113330000001</v>
      </c>
      <c r="I3476" t="s">
        <v>2339</v>
      </c>
      <c r="J3476" t="s">
        <v>2197</v>
      </c>
      <c r="K3476">
        <v>70</v>
      </c>
      <c r="L3476">
        <v>71</v>
      </c>
      <c r="N3476">
        <v>1</v>
      </c>
      <c r="O3476">
        <v>1.0629999999999999</v>
      </c>
      <c r="R3476">
        <v>1.2027000000000001</v>
      </c>
    </row>
    <row r="3477" spans="1:18">
      <c r="A3477" t="s">
        <v>2083</v>
      </c>
      <c r="B3477" t="s">
        <v>2082</v>
      </c>
      <c r="D3477">
        <v>2021</v>
      </c>
      <c r="E3477" t="s">
        <v>2193</v>
      </c>
      <c r="F3477" t="s">
        <v>2301</v>
      </c>
      <c r="G3477">
        <v>-23.970366670000001</v>
      </c>
      <c r="H3477">
        <v>113.61113330000001</v>
      </c>
      <c r="I3477" t="s">
        <v>2339</v>
      </c>
      <c r="J3477" t="s">
        <v>2197</v>
      </c>
      <c r="K3477">
        <v>71</v>
      </c>
      <c r="L3477">
        <v>72</v>
      </c>
      <c r="N3477">
        <v>1</v>
      </c>
      <c r="O3477">
        <v>1.0579000000000001</v>
      </c>
    </row>
    <row r="3478" spans="1:18">
      <c r="A3478" t="s">
        <v>2083</v>
      </c>
      <c r="B3478" t="s">
        <v>2082</v>
      </c>
      <c r="D3478">
        <v>2021</v>
      </c>
      <c r="E3478" t="s">
        <v>2193</v>
      </c>
      <c r="F3478" t="s">
        <v>2301</v>
      </c>
      <c r="G3478">
        <v>-23.97076667</v>
      </c>
      <c r="H3478">
        <v>113.61106669999999</v>
      </c>
      <c r="I3478" t="s">
        <v>2335</v>
      </c>
      <c r="J3478" t="s">
        <v>2196</v>
      </c>
      <c r="K3478">
        <v>0</v>
      </c>
      <c r="L3478">
        <v>1</v>
      </c>
      <c r="N3478">
        <v>1</v>
      </c>
      <c r="O3478">
        <v>0.22309999999999999</v>
      </c>
      <c r="R3478">
        <v>3.3066</v>
      </c>
    </row>
    <row r="3479" spans="1:18">
      <c r="A3479" t="s">
        <v>2083</v>
      </c>
      <c r="B3479" t="s">
        <v>2082</v>
      </c>
      <c r="D3479">
        <v>2021</v>
      </c>
      <c r="E3479" t="s">
        <v>2193</v>
      </c>
      <c r="F3479" t="s">
        <v>2301</v>
      </c>
      <c r="G3479">
        <v>-23.97076667</v>
      </c>
      <c r="H3479">
        <v>113.61106669999999</v>
      </c>
      <c r="I3479" t="s">
        <v>2335</v>
      </c>
      <c r="J3479" t="s">
        <v>2196</v>
      </c>
      <c r="K3479">
        <v>1</v>
      </c>
      <c r="L3479">
        <v>2</v>
      </c>
      <c r="N3479">
        <v>1</v>
      </c>
      <c r="O3479">
        <v>0.24579999999999999</v>
      </c>
      <c r="R3479">
        <v>4.5339999999999998</v>
      </c>
    </row>
    <row r="3480" spans="1:18">
      <c r="A3480" t="s">
        <v>2083</v>
      </c>
      <c r="B3480" t="s">
        <v>2082</v>
      </c>
      <c r="D3480">
        <v>2021</v>
      </c>
      <c r="E3480" t="s">
        <v>2193</v>
      </c>
      <c r="F3480" t="s">
        <v>2301</v>
      </c>
      <c r="G3480">
        <v>-23.97076667</v>
      </c>
      <c r="H3480">
        <v>113.61106669999999</v>
      </c>
      <c r="I3480" t="s">
        <v>2335</v>
      </c>
      <c r="J3480" t="s">
        <v>2196</v>
      </c>
      <c r="K3480">
        <v>2</v>
      </c>
      <c r="L3480">
        <v>3</v>
      </c>
      <c r="N3480">
        <v>1</v>
      </c>
      <c r="O3480">
        <v>0.38800000000000001</v>
      </c>
      <c r="R3480">
        <v>3.9357000000000002</v>
      </c>
    </row>
    <row r="3481" spans="1:18">
      <c r="A3481" t="s">
        <v>2083</v>
      </c>
      <c r="B3481" t="s">
        <v>2082</v>
      </c>
      <c r="D3481">
        <v>2021</v>
      </c>
      <c r="E3481" t="s">
        <v>2193</v>
      </c>
      <c r="F3481" t="s">
        <v>2301</v>
      </c>
      <c r="G3481">
        <v>-23.97076667</v>
      </c>
      <c r="H3481">
        <v>113.61106669999999</v>
      </c>
      <c r="I3481" t="s">
        <v>2335</v>
      </c>
      <c r="J3481" t="s">
        <v>2196</v>
      </c>
      <c r="K3481">
        <v>3</v>
      </c>
      <c r="L3481">
        <v>4</v>
      </c>
      <c r="N3481">
        <v>1</v>
      </c>
      <c r="O3481">
        <v>0.24970000000000001</v>
      </c>
      <c r="R3481">
        <v>3.5529999999999999</v>
      </c>
    </row>
    <row r="3482" spans="1:18">
      <c r="A3482" t="s">
        <v>2083</v>
      </c>
      <c r="B3482" t="s">
        <v>2082</v>
      </c>
      <c r="D3482">
        <v>2021</v>
      </c>
      <c r="E3482" t="s">
        <v>2193</v>
      </c>
      <c r="F3482" t="s">
        <v>2301</v>
      </c>
      <c r="G3482">
        <v>-23.97076667</v>
      </c>
      <c r="H3482">
        <v>113.61106669999999</v>
      </c>
      <c r="I3482" t="s">
        <v>2335</v>
      </c>
      <c r="J3482" t="s">
        <v>2196</v>
      </c>
      <c r="K3482">
        <v>4</v>
      </c>
      <c r="L3482">
        <v>5</v>
      </c>
      <c r="N3482">
        <v>1</v>
      </c>
      <c r="O3482">
        <v>0.37119999999999997</v>
      </c>
      <c r="R3482">
        <v>3.6955</v>
      </c>
    </row>
    <row r="3483" spans="1:18">
      <c r="A3483" t="s">
        <v>2083</v>
      </c>
      <c r="B3483" t="s">
        <v>2082</v>
      </c>
      <c r="D3483">
        <v>2021</v>
      </c>
      <c r="E3483" t="s">
        <v>2193</v>
      </c>
      <c r="F3483" t="s">
        <v>2301</v>
      </c>
      <c r="G3483">
        <v>-23.97076667</v>
      </c>
      <c r="H3483">
        <v>113.61106669999999</v>
      </c>
      <c r="I3483" t="s">
        <v>2335</v>
      </c>
      <c r="J3483" t="s">
        <v>2196</v>
      </c>
      <c r="K3483">
        <v>5</v>
      </c>
      <c r="L3483">
        <v>6</v>
      </c>
      <c r="N3483">
        <v>1</v>
      </c>
      <c r="O3483">
        <v>0.2989</v>
      </c>
      <c r="R3483">
        <v>3.9927999999999999</v>
      </c>
    </row>
    <row r="3484" spans="1:18">
      <c r="A3484" t="s">
        <v>2083</v>
      </c>
      <c r="B3484" t="s">
        <v>2082</v>
      </c>
      <c r="D3484">
        <v>2021</v>
      </c>
      <c r="E3484" t="s">
        <v>2193</v>
      </c>
      <c r="F3484" t="s">
        <v>2301</v>
      </c>
      <c r="G3484">
        <v>-23.97076667</v>
      </c>
      <c r="H3484">
        <v>113.61106669999999</v>
      </c>
      <c r="I3484" t="s">
        <v>2335</v>
      </c>
      <c r="J3484" t="s">
        <v>2196</v>
      </c>
      <c r="K3484">
        <v>6</v>
      </c>
      <c r="L3484">
        <v>7</v>
      </c>
      <c r="N3484">
        <v>1</v>
      </c>
      <c r="O3484">
        <v>0.25950000000000001</v>
      </c>
      <c r="R3484">
        <v>4.2901999999999996</v>
      </c>
    </row>
    <row r="3485" spans="1:18">
      <c r="A3485" t="s">
        <v>2083</v>
      </c>
      <c r="B3485" t="s">
        <v>2082</v>
      </c>
      <c r="D3485">
        <v>2021</v>
      </c>
      <c r="E3485" t="s">
        <v>2193</v>
      </c>
      <c r="F3485" t="s">
        <v>2301</v>
      </c>
      <c r="G3485">
        <v>-23.97076667</v>
      </c>
      <c r="H3485">
        <v>113.61106669999999</v>
      </c>
      <c r="I3485" t="s">
        <v>2335</v>
      </c>
      <c r="J3485" t="s">
        <v>2196</v>
      </c>
      <c r="K3485">
        <v>7</v>
      </c>
      <c r="L3485">
        <v>8</v>
      </c>
      <c r="N3485">
        <v>1</v>
      </c>
      <c r="O3485">
        <v>0.29289999999999999</v>
      </c>
      <c r="R3485">
        <v>4.1300999999999997</v>
      </c>
    </row>
    <row r="3486" spans="1:18">
      <c r="A3486" t="s">
        <v>2083</v>
      </c>
      <c r="B3486" t="s">
        <v>2082</v>
      </c>
      <c r="D3486">
        <v>2021</v>
      </c>
      <c r="E3486" t="s">
        <v>2193</v>
      </c>
      <c r="F3486" t="s">
        <v>2301</v>
      </c>
      <c r="G3486">
        <v>-23.97076667</v>
      </c>
      <c r="H3486">
        <v>113.61106669999999</v>
      </c>
      <c r="I3486" t="s">
        <v>2335</v>
      </c>
      <c r="J3486" t="s">
        <v>2196</v>
      </c>
      <c r="K3486">
        <v>8</v>
      </c>
      <c r="L3486">
        <v>9</v>
      </c>
      <c r="N3486">
        <v>1</v>
      </c>
      <c r="O3486">
        <v>0.2868</v>
      </c>
      <c r="R3486">
        <v>3.9699</v>
      </c>
    </row>
    <row r="3487" spans="1:18">
      <c r="A3487" t="s">
        <v>2083</v>
      </c>
      <c r="B3487" t="s">
        <v>2082</v>
      </c>
      <c r="D3487">
        <v>2021</v>
      </c>
      <c r="E3487" t="s">
        <v>2193</v>
      </c>
      <c r="F3487" t="s">
        <v>2301</v>
      </c>
      <c r="G3487">
        <v>-23.97076667</v>
      </c>
      <c r="H3487">
        <v>113.61106669999999</v>
      </c>
      <c r="I3487" t="s">
        <v>2335</v>
      </c>
      <c r="J3487" t="s">
        <v>2196</v>
      </c>
      <c r="K3487">
        <v>9</v>
      </c>
      <c r="L3487">
        <v>10</v>
      </c>
      <c r="N3487">
        <v>1</v>
      </c>
      <c r="O3487">
        <v>0.2417</v>
      </c>
      <c r="R3487">
        <v>6.7191000000000001</v>
      </c>
    </row>
    <row r="3488" spans="1:18">
      <c r="A3488" t="s">
        <v>2083</v>
      </c>
      <c r="B3488" t="s">
        <v>2082</v>
      </c>
      <c r="D3488">
        <v>2021</v>
      </c>
      <c r="E3488" t="s">
        <v>2193</v>
      </c>
      <c r="F3488" t="s">
        <v>2301</v>
      </c>
      <c r="G3488">
        <v>-23.97076667</v>
      </c>
      <c r="H3488">
        <v>113.61106669999999</v>
      </c>
      <c r="I3488" t="s">
        <v>2335</v>
      </c>
      <c r="J3488" t="s">
        <v>2196</v>
      </c>
      <c r="K3488">
        <v>10</v>
      </c>
      <c r="L3488">
        <v>11</v>
      </c>
      <c r="N3488">
        <v>1</v>
      </c>
      <c r="O3488">
        <v>0.27239999999999998</v>
      </c>
      <c r="R3488">
        <v>9.4681999999999995</v>
      </c>
    </row>
    <row r="3489" spans="1:18">
      <c r="A3489" t="s">
        <v>2083</v>
      </c>
      <c r="B3489" t="s">
        <v>2082</v>
      </c>
      <c r="D3489">
        <v>2021</v>
      </c>
      <c r="E3489" t="s">
        <v>2193</v>
      </c>
      <c r="F3489" t="s">
        <v>2301</v>
      </c>
      <c r="G3489">
        <v>-23.97076667</v>
      </c>
      <c r="H3489">
        <v>113.61106669999999</v>
      </c>
      <c r="I3489" t="s">
        <v>2335</v>
      </c>
      <c r="J3489" t="s">
        <v>2196</v>
      </c>
      <c r="K3489">
        <v>11</v>
      </c>
      <c r="L3489">
        <v>12</v>
      </c>
      <c r="N3489">
        <v>1</v>
      </c>
      <c r="O3489">
        <v>0.26950000000000002</v>
      </c>
      <c r="R3489">
        <v>7.1917999999999997</v>
      </c>
    </row>
    <row r="3490" spans="1:18">
      <c r="A3490" t="s">
        <v>2083</v>
      </c>
      <c r="B3490" t="s">
        <v>2082</v>
      </c>
      <c r="D3490">
        <v>2021</v>
      </c>
      <c r="E3490" t="s">
        <v>2193</v>
      </c>
      <c r="F3490" t="s">
        <v>2301</v>
      </c>
      <c r="G3490">
        <v>-23.97076667</v>
      </c>
      <c r="H3490">
        <v>113.61106669999999</v>
      </c>
      <c r="I3490" t="s">
        <v>2335</v>
      </c>
      <c r="J3490" t="s">
        <v>2196</v>
      </c>
      <c r="K3490">
        <v>12</v>
      </c>
      <c r="L3490">
        <v>13</v>
      </c>
      <c r="N3490">
        <v>1</v>
      </c>
      <c r="O3490">
        <v>0.26329999999999998</v>
      </c>
      <c r="R3490">
        <v>4.9154999999999998</v>
      </c>
    </row>
    <row r="3491" spans="1:18">
      <c r="A3491" t="s">
        <v>2083</v>
      </c>
      <c r="B3491" t="s">
        <v>2082</v>
      </c>
      <c r="D3491">
        <v>2021</v>
      </c>
      <c r="E3491" t="s">
        <v>2193</v>
      </c>
      <c r="F3491" t="s">
        <v>2301</v>
      </c>
      <c r="G3491">
        <v>-23.97076667</v>
      </c>
      <c r="H3491">
        <v>113.61106669999999</v>
      </c>
      <c r="I3491" t="s">
        <v>2335</v>
      </c>
      <c r="J3491" t="s">
        <v>2196</v>
      </c>
      <c r="K3491">
        <v>13</v>
      </c>
      <c r="L3491">
        <v>14</v>
      </c>
      <c r="N3491">
        <v>1</v>
      </c>
      <c r="O3491">
        <v>0.3024</v>
      </c>
      <c r="R3491">
        <v>4.2774999999999999</v>
      </c>
    </row>
    <row r="3492" spans="1:18">
      <c r="A3492" t="s">
        <v>2083</v>
      </c>
      <c r="B3492" t="s">
        <v>2082</v>
      </c>
      <c r="D3492">
        <v>2021</v>
      </c>
      <c r="E3492" t="s">
        <v>2193</v>
      </c>
      <c r="F3492" t="s">
        <v>2301</v>
      </c>
      <c r="G3492">
        <v>-23.97076667</v>
      </c>
      <c r="H3492">
        <v>113.61106669999999</v>
      </c>
      <c r="I3492" t="s">
        <v>2335</v>
      </c>
      <c r="J3492" t="s">
        <v>2196</v>
      </c>
      <c r="K3492">
        <v>14</v>
      </c>
      <c r="L3492">
        <v>15</v>
      </c>
      <c r="N3492">
        <v>1</v>
      </c>
      <c r="O3492">
        <v>0.30130000000000001</v>
      </c>
      <c r="R3492">
        <v>3.6396000000000002</v>
      </c>
    </row>
    <row r="3493" spans="1:18">
      <c r="A3493" t="s">
        <v>2083</v>
      </c>
      <c r="B3493" t="s">
        <v>2082</v>
      </c>
      <c r="D3493">
        <v>2021</v>
      </c>
      <c r="E3493" t="s">
        <v>2193</v>
      </c>
      <c r="F3493" t="s">
        <v>2301</v>
      </c>
      <c r="G3493">
        <v>-23.97076667</v>
      </c>
      <c r="H3493">
        <v>113.61106669999999</v>
      </c>
      <c r="I3493" t="s">
        <v>2335</v>
      </c>
      <c r="J3493" t="s">
        <v>2196</v>
      </c>
      <c r="K3493">
        <v>15</v>
      </c>
      <c r="L3493">
        <v>16</v>
      </c>
      <c r="N3493">
        <v>1</v>
      </c>
      <c r="O3493">
        <v>0.28349999999999997</v>
      </c>
      <c r="R3493">
        <v>3.0819999999999999</v>
      </c>
    </row>
    <row r="3494" spans="1:18">
      <c r="A3494" t="s">
        <v>2083</v>
      </c>
      <c r="B3494" t="s">
        <v>2082</v>
      </c>
      <c r="D3494">
        <v>2021</v>
      </c>
      <c r="E3494" t="s">
        <v>2193</v>
      </c>
      <c r="F3494" t="s">
        <v>2301</v>
      </c>
      <c r="G3494">
        <v>-23.97076667</v>
      </c>
      <c r="H3494">
        <v>113.61106669999999</v>
      </c>
      <c r="I3494" t="s">
        <v>2335</v>
      </c>
      <c r="J3494" t="s">
        <v>2196</v>
      </c>
      <c r="K3494">
        <v>16</v>
      </c>
      <c r="L3494">
        <v>17</v>
      </c>
      <c r="N3494">
        <v>1</v>
      </c>
      <c r="O3494">
        <v>0.30640000000000001</v>
      </c>
      <c r="R3494">
        <v>2.5245000000000002</v>
      </c>
    </row>
    <row r="3495" spans="1:18">
      <c r="A3495" t="s">
        <v>2083</v>
      </c>
      <c r="B3495" t="s">
        <v>2082</v>
      </c>
      <c r="D3495">
        <v>2021</v>
      </c>
      <c r="E3495" t="s">
        <v>2193</v>
      </c>
      <c r="F3495" t="s">
        <v>2301</v>
      </c>
      <c r="G3495">
        <v>-23.97076667</v>
      </c>
      <c r="H3495">
        <v>113.61106669999999</v>
      </c>
      <c r="I3495" t="s">
        <v>2335</v>
      </c>
      <c r="J3495" t="s">
        <v>2196</v>
      </c>
      <c r="K3495">
        <v>17</v>
      </c>
      <c r="L3495">
        <v>18</v>
      </c>
      <c r="N3495">
        <v>1</v>
      </c>
      <c r="O3495">
        <v>0.1663</v>
      </c>
      <c r="R3495">
        <v>3.7035999999999998</v>
      </c>
    </row>
    <row r="3496" spans="1:18">
      <c r="A3496" t="s">
        <v>2083</v>
      </c>
      <c r="B3496" t="s">
        <v>2082</v>
      </c>
      <c r="D3496">
        <v>2021</v>
      </c>
      <c r="E3496" t="s">
        <v>2193</v>
      </c>
      <c r="F3496" t="s">
        <v>2301</v>
      </c>
      <c r="G3496">
        <v>-23.97076667</v>
      </c>
      <c r="H3496">
        <v>113.61106669999999</v>
      </c>
      <c r="I3496" t="s">
        <v>2335</v>
      </c>
      <c r="J3496" t="s">
        <v>2196</v>
      </c>
      <c r="K3496">
        <v>18</v>
      </c>
      <c r="L3496">
        <v>19</v>
      </c>
      <c r="N3496">
        <v>1</v>
      </c>
      <c r="O3496">
        <v>0.57879999999999998</v>
      </c>
      <c r="R3496">
        <v>4.8827999999999996</v>
      </c>
    </row>
    <row r="3497" spans="1:18">
      <c r="A3497" t="s">
        <v>2083</v>
      </c>
      <c r="B3497" t="s">
        <v>2082</v>
      </c>
      <c r="D3497">
        <v>2021</v>
      </c>
      <c r="E3497" t="s">
        <v>2193</v>
      </c>
      <c r="F3497" t="s">
        <v>2301</v>
      </c>
      <c r="G3497">
        <v>-23.97076667</v>
      </c>
      <c r="H3497">
        <v>113.61106669999999</v>
      </c>
      <c r="I3497" t="s">
        <v>2335</v>
      </c>
      <c r="J3497" t="s">
        <v>2196</v>
      </c>
      <c r="K3497">
        <v>19</v>
      </c>
      <c r="L3497">
        <v>20</v>
      </c>
      <c r="N3497">
        <v>1</v>
      </c>
      <c r="O3497">
        <v>0.75900000000000001</v>
      </c>
      <c r="R3497">
        <v>4.2728000000000002</v>
      </c>
    </row>
    <row r="3498" spans="1:18">
      <c r="A3498" t="s">
        <v>2083</v>
      </c>
      <c r="B3498" t="s">
        <v>2082</v>
      </c>
      <c r="D3498">
        <v>2021</v>
      </c>
      <c r="E3498" t="s">
        <v>2193</v>
      </c>
      <c r="F3498" t="s">
        <v>2301</v>
      </c>
      <c r="G3498">
        <v>-23.97076667</v>
      </c>
      <c r="H3498">
        <v>113.61106669999999</v>
      </c>
      <c r="I3498" t="s">
        <v>2335</v>
      </c>
      <c r="J3498" t="s">
        <v>2196</v>
      </c>
      <c r="K3498">
        <v>20</v>
      </c>
      <c r="L3498">
        <v>21</v>
      </c>
      <c r="N3498">
        <v>1</v>
      </c>
      <c r="O3498">
        <v>0.97729999999999995</v>
      </c>
      <c r="R3498">
        <v>3.6629</v>
      </c>
    </row>
    <row r="3499" spans="1:18">
      <c r="A3499" t="s">
        <v>2083</v>
      </c>
      <c r="B3499" t="s">
        <v>2082</v>
      </c>
      <c r="D3499">
        <v>2021</v>
      </c>
      <c r="E3499" t="s">
        <v>2193</v>
      </c>
      <c r="F3499" t="s">
        <v>2301</v>
      </c>
      <c r="G3499">
        <v>-23.97076667</v>
      </c>
      <c r="H3499">
        <v>113.61106669999999</v>
      </c>
      <c r="I3499" t="s">
        <v>2335</v>
      </c>
      <c r="J3499" t="s">
        <v>2196</v>
      </c>
      <c r="K3499">
        <v>21</v>
      </c>
      <c r="L3499">
        <v>22</v>
      </c>
      <c r="N3499">
        <v>1</v>
      </c>
      <c r="O3499">
        <v>0.94240000000000002</v>
      </c>
      <c r="R3499">
        <v>3.1993999999999998</v>
      </c>
    </row>
    <row r="3500" spans="1:18">
      <c r="A3500" t="s">
        <v>2083</v>
      </c>
      <c r="B3500" t="s">
        <v>2082</v>
      </c>
      <c r="D3500">
        <v>2021</v>
      </c>
      <c r="E3500" t="s">
        <v>2193</v>
      </c>
      <c r="F3500" t="s">
        <v>2301</v>
      </c>
      <c r="G3500">
        <v>-23.97076667</v>
      </c>
      <c r="H3500">
        <v>113.61106669999999</v>
      </c>
      <c r="I3500" t="s">
        <v>2335</v>
      </c>
      <c r="J3500" t="s">
        <v>2196</v>
      </c>
      <c r="K3500">
        <v>22</v>
      </c>
      <c r="L3500">
        <v>23</v>
      </c>
      <c r="N3500">
        <v>1</v>
      </c>
      <c r="O3500">
        <v>0.75060000000000004</v>
      </c>
      <c r="R3500">
        <v>2.7360000000000002</v>
      </c>
    </row>
    <row r="3501" spans="1:18">
      <c r="A3501" t="s">
        <v>2083</v>
      </c>
      <c r="B3501" t="s">
        <v>2082</v>
      </c>
      <c r="D3501">
        <v>2021</v>
      </c>
      <c r="E3501" t="s">
        <v>2193</v>
      </c>
      <c r="F3501" t="s">
        <v>2301</v>
      </c>
      <c r="G3501">
        <v>-23.97076667</v>
      </c>
      <c r="H3501">
        <v>113.61106669999999</v>
      </c>
      <c r="I3501" t="s">
        <v>2335</v>
      </c>
      <c r="J3501" t="s">
        <v>2196</v>
      </c>
      <c r="K3501">
        <v>23</v>
      </c>
      <c r="L3501">
        <v>24</v>
      </c>
      <c r="N3501">
        <v>1</v>
      </c>
      <c r="O3501">
        <v>0.72619999999999996</v>
      </c>
      <c r="R3501">
        <v>2.2641</v>
      </c>
    </row>
    <row r="3502" spans="1:18">
      <c r="A3502" t="s">
        <v>2083</v>
      </c>
      <c r="B3502" t="s">
        <v>2082</v>
      </c>
      <c r="D3502">
        <v>2021</v>
      </c>
      <c r="E3502" t="s">
        <v>2193</v>
      </c>
      <c r="F3502" t="s">
        <v>2301</v>
      </c>
      <c r="G3502">
        <v>-23.97076667</v>
      </c>
      <c r="H3502">
        <v>113.61106669999999</v>
      </c>
      <c r="I3502" t="s">
        <v>2335</v>
      </c>
      <c r="J3502" t="s">
        <v>2196</v>
      </c>
      <c r="K3502">
        <v>24</v>
      </c>
      <c r="L3502">
        <v>25</v>
      </c>
      <c r="N3502">
        <v>1</v>
      </c>
      <c r="O3502">
        <v>1.0368999999999999</v>
      </c>
      <c r="R3502">
        <v>1.7922</v>
      </c>
    </row>
    <row r="3503" spans="1:18">
      <c r="A3503" t="s">
        <v>2083</v>
      </c>
      <c r="B3503" t="s">
        <v>2082</v>
      </c>
      <c r="D3503">
        <v>2021</v>
      </c>
      <c r="E3503" t="s">
        <v>2193</v>
      </c>
      <c r="F3503" t="s">
        <v>2301</v>
      </c>
      <c r="G3503">
        <v>-23.97076667</v>
      </c>
      <c r="H3503">
        <v>113.61106669999999</v>
      </c>
      <c r="I3503" t="s">
        <v>2335</v>
      </c>
      <c r="J3503" t="s">
        <v>2196</v>
      </c>
      <c r="K3503">
        <v>25</v>
      </c>
      <c r="L3503">
        <v>26</v>
      </c>
      <c r="N3503">
        <v>1</v>
      </c>
      <c r="O3503">
        <v>0.97729999999999995</v>
      </c>
      <c r="R3503">
        <v>1.3883000000000001</v>
      </c>
    </row>
    <row r="3504" spans="1:18">
      <c r="A3504" t="s">
        <v>2083</v>
      </c>
      <c r="B3504" t="s">
        <v>2082</v>
      </c>
      <c r="D3504">
        <v>2021</v>
      </c>
      <c r="E3504" t="s">
        <v>2193</v>
      </c>
      <c r="F3504" t="s">
        <v>2301</v>
      </c>
      <c r="G3504">
        <v>-23.97076667</v>
      </c>
      <c r="H3504">
        <v>113.61106669999999</v>
      </c>
      <c r="I3504" t="s">
        <v>2335</v>
      </c>
      <c r="J3504" t="s">
        <v>2196</v>
      </c>
      <c r="K3504">
        <v>26</v>
      </c>
      <c r="L3504">
        <v>27</v>
      </c>
      <c r="N3504">
        <v>1</v>
      </c>
      <c r="O3504">
        <v>0.81359999999999999</v>
      </c>
      <c r="R3504">
        <v>0.98440000000000005</v>
      </c>
    </row>
    <row r="3505" spans="1:18">
      <c r="A3505" t="s">
        <v>2083</v>
      </c>
      <c r="B3505" t="s">
        <v>2082</v>
      </c>
      <c r="D3505">
        <v>2021</v>
      </c>
      <c r="E3505" t="s">
        <v>2193</v>
      </c>
      <c r="F3505" t="s">
        <v>2301</v>
      </c>
      <c r="G3505">
        <v>-23.97076667</v>
      </c>
      <c r="H3505">
        <v>113.61106669999999</v>
      </c>
      <c r="I3505" t="s">
        <v>2335</v>
      </c>
      <c r="J3505" t="s">
        <v>2196</v>
      </c>
      <c r="K3505">
        <v>27</v>
      </c>
      <c r="L3505">
        <v>28</v>
      </c>
      <c r="N3505">
        <v>1</v>
      </c>
      <c r="O3505">
        <v>0.69989999999999997</v>
      </c>
      <c r="R3505">
        <v>0.75539999999999996</v>
      </c>
    </row>
    <row r="3506" spans="1:18">
      <c r="A3506" t="s">
        <v>2083</v>
      </c>
      <c r="B3506" t="s">
        <v>2082</v>
      </c>
      <c r="D3506">
        <v>2021</v>
      </c>
      <c r="E3506" t="s">
        <v>2193</v>
      </c>
      <c r="F3506" t="s">
        <v>2301</v>
      </c>
      <c r="G3506">
        <v>-23.97076667</v>
      </c>
      <c r="H3506">
        <v>113.61106669999999</v>
      </c>
      <c r="I3506" t="s">
        <v>2335</v>
      </c>
      <c r="J3506" t="s">
        <v>2196</v>
      </c>
      <c r="K3506">
        <v>28</v>
      </c>
      <c r="L3506">
        <v>29</v>
      </c>
      <c r="N3506">
        <v>1</v>
      </c>
      <c r="O3506">
        <v>0.89839999999999998</v>
      </c>
      <c r="R3506">
        <v>0.52639999999999998</v>
      </c>
    </row>
    <row r="3507" spans="1:18">
      <c r="A3507" t="s">
        <v>2083</v>
      </c>
      <c r="B3507" t="s">
        <v>2082</v>
      </c>
      <c r="D3507">
        <v>2021</v>
      </c>
      <c r="E3507" t="s">
        <v>2193</v>
      </c>
      <c r="F3507" t="s">
        <v>2301</v>
      </c>
      <c r="G3507">
        <v>-23.97076667</v>
      </c>
      <c r="H3507">
        <v>113.61106669999999</v>
      </c>
      <c r="I3507" t="s">
        <v>2335</v>
      </c>
      <c r="J3507" t="s">
        <v>2196</v>
      </c>
      <c r="K3507">
        <v>29</v>
      </c>
      <c r="L3507">
        <v>30</v>
      </c>
      <c r="N3507">
        <v>1</v>
      </c>
      <c r="O3507">
        <v>0.91579999999999995</v>
      </c>
      <c r="R3507">
        <v>0.55059999999999998</v>
      </c>
    </row>
    <row r="3508" spans="1:18">
      <c r="A3508" t="s">
        <v>2083</v>
      </c>
      <c r="B3508" t="s">
        <v>2082</v>
      </c>
      <c r="D3508">
        <v>2021</v>
      </c>
      <c r="E3508" t="s">
        <v>2193</v>
      </c>
      <c r="F3508" t="s">
        <v>2301</v>
      </c>
      <c r="G3508">
        <v>-23.97076667</v>
      </c>
      <c r="H3508">
        <v>113.61106669999999</v>
      </c>
      <c r="I3508" t="s">
        <v>2335</v>
      </c>
      <c r="J3508" t="s">
        <v>2196</v>
      </c>
      <c r="K3508">
        <v>30</v>
      </c>
      <c r="L3508">
        <v>31</v>
      </c>
      <c r="N3508">
        <v>1</v>
      </c>
      <c r="O3508">
        <v>0.78320000000000001</v>
      </c>
      <c r="R3508">
        <v>0.57479999999999998</v>
      </c>
    </row>
    <row r="3509" spans="1:18">
      <c r="A3509" t="s">
        <v>2083</v>
      </c>
      <c r="B3509" t="s">
        <v>2082</v>
      </c>
      <c r="D3509">
        <v>2021</v>
      </c>
      <c r="E3509" t="s">
        <v>2193</v>
      </c>
      <c r="F3509" t="s">
        <v>2301</v>
      </c>
      <c r="G3509">
        <v>-23.97076667</v>
      </c>
      <c r="H3509">
        <v>113.61106669999999</v>
      </c>
      <c r="I3509" t="s">
        <v>2335</v>
      </c>
      <c r="J3509" t="s">
        <v>2196</v>
      </c>
      <c r="K3509">
        <v>31</v>
      </c>
      <c r="L3509">
        <v>32</v>
      </c>
      <c r="N3509">
        <v>1</v>
      </c>
      <c r="O3509">
        <v>0.69140000000000001</v>
      </c>
      <c r="R3509">
        <v>0.61660000000000004</v>
      </c>
    </row>
    <row r="3510" spans="1:18">
      <c r="A3510" t="s">
        <v>2083</v>
      </c>
      <c r="B3510" t="s">
        <v>2082</v>
      </c>
      <c r="D3510">
        <v>2021</v>
      </c>
      <c r="E3510" t="s">
        <v>2193</v>
      </c>
      <c r="F3510" t="s">
        <v>2301</v>
      </c>
      <c r="G3510">
        <v>-23.97076667</v>
      </c>
      <c r="H3510">
        <v>113.61106669999999</v>
      </c>
      <c r="I3510" t="s">
        <v>2335</v>
      </c>
      <c r="J3510" t="s">
        <v>2196</v>
      </c>
      <c r="K3510">
        <v>32</v>
      </c>
      <c r="L3510">
        <v>33</v>
      </c>
      <c r="N3510">
        <v>1</v>
      </c>
      <c r="O3510">
        <v>0.78759999999999997</v>
      </c>
      <c r="R3510">
        <v>0.65839999999999999</v>
      </c>
    </row>
    <row r="3511" spans="1:18">
      <c r="A3511" t="s">
        <v>2083</v>
      </c>
      <c r="B3511" t="s">
        <v>2082</v>
      </c>
      <c r="D3511">
        <v>2021</v>
      </c>
      <c r="E3511" t="s">
        <v>2193</v>
      </c>
      <c r="F3511" t="s">
        <v>2301</v>
      </c>
      <c r="G3511">
        <v>-23.97076667</v>
      </c>
      <c r="H3511">
        <v>113.61106669999999</v>
      </c>
      <c r="I3511" t="s">
        <v>2335</v>
      </c>
      <c r="J3511" t="s">
        <v>2196</v>
      </c>
      <c r="K3511">
        <v>33</v>
      </c>
      <c r="L3511">
        <v>34</v>
      </c>
      <c r="N3511">
        <v>1</v>
      </c>
      <c r="O3511">
        <v>0.76319999999999999</v>
      </c>
      <c r="R3511">
        <v>0.69579999999999997</v>
      </c>
    </row>
    <row r="3512" spans="1:18">
      <c r="A3512" t="s">
        <v>2083</v>
      </c>
      <c r="B3512" t="s">
        <v>2082</v>
      </c>
      <c r="D3512">
        <v>2021</v>
      </c>
      <c r="E3512" t="s">
        <v>2193</v>
      </c>
      <c r="F3512" t="s">
        <v>2301</v>
      </c>
      <c r="G3512">
        <v>-23.97076667</v>
      </c>
      <c r="H3512">
        <v>113.61106669999999</v>
      </c>
      <c r="I3512" t="s">
        <v>2335</v>
      </c>
      <c r="J3512" t="s">
        <v>2196</v>
      </c>
      <c r="K3512">
        <v>34</v>
      </c>
      <c r="L3512">
        <v>35</v>
      </c>
      <c r="N3512">
        <v>1</v>
      </c>
      <c r="O3512">
        <v>1.1017999999999999</v>
      </c>
      <c r="R3512">
        <v>0.73309999999999997</v>
      </c>
    </row>
    <row r="3513" spans="1:18">
      <c r="A3513" t="s">
        <v>2083</v>
      </c>
      <c r="B3513" t="s">
        <v>2082</v>
      </c>
      <c r="D3513">
        <v>2021</v>
      </c>
      <c r="E3513" t="s">
        <v>2193</v>
      </c>
      <c r="F3513" t="s">
        <v>2301</v>
      </c>
      <c r="G3513">
        <v>-23.97076667</v>
      </c>
      <c r="H3513">
        <v>113.61106669999999</v>
      </c>
      <c r="I3513" t="s">
        <v>2335</v>
      </c>
      <c r="J3513" t="s">
        <v>2196</v>
      </c>
      <c r="K3513">
        <v>35</v>
      </c>
      <c r="L3513">
        <v>36</v>
      </c>
      <c r="N3513">
        <v>1</v>
      </c>
      <c r="O3513">
        <v>0.70220000000000005</v>
      </c>
      <c r="R3513">
        <v>0.97250000000000003</v>
      </c>
    </row>
    <row r="3514" spans="1:18">
      <c r="A3514" t="s">
        <v>2083</v>
      </c>
      <c r="B3514" t="s">
        <v>2082</v>
      </c>
      <c r="D3514">
        <v>2021</v>
      </c>
      <c r="E3514" t="s">
        <v>2193</v>
      </c>
      <c r="F3514" t="s">
        <v>2301</v>
      </c>
      <c r="G3514">
        <v>-23.97076667</v>
      </c>
      <c r="H3514">
        <v>113.61106669999999</v>
      </c>
      <c r="I3514" t="s">
        <v>2335</v>
      </c>
      <c r="J3514" t="s">
        <v>2196</v>
      </c>
      <c r="K3514">
        <v>36</v>
      </c>
      <c r="L3514">
        <v>37</v>
      </c>
      <c r="N3514">
        <v>1</v>
      </c>
      <c r="O3514">
        <v>0.80479999999999996</v>
      </c>
      <c r="R3514">
        <v>1.2118</v>
      </c>
    </row>
    <row r="3515" spans="1:18">
      <c r="A3515" t="s">
        <v>2083</v>
      </c>
      <c r="B3515" t="s">
        <v>2082</v>
      </c>
      <c r="D3515">
        <v>2021</v>
      </c>
      <c r="E3515" t="s">
        <v>2193</v>
      </c>
      <c r="F3515" t="s">
        <v>2301</v>
      </c>
      <c r="G3515">
        <v>-23.97076667</v>
      </c>
      <c r="H3515">
        <v>113.61106669999999</v>
      </c>
      <c r="I3515" t="s">
        <v>2335</v>
      </c>
      <c r="J3515" t="s">
        <v>2196</v>
      </c>
      <c r="K3515">
        <v>37</v>
      </c>
      <c r="L3515">
        <v>38</v>
      </c>
      <c r="N3515">
        <v>1</v>
      </c>
      <c r="O3515">
        <v>0.73409999999999997</v>
      </c>
      <c r="R3515">
        <v>1.0306999999999999</v>
      </c>
    </row>
    <row r="3516" spans="1:18">
      <c r="A3516" t="s">
        <v>2083</v>
      </c>
      <c r="B3516" t="s">
        <v>2082</v>
      </c>
      <c r="D3516">
        <v>2021</v>
      </c>
      <c r="E3516" t="s">
        <v>2193</v>
      </c>
      <c r="F3516" t="s">
        <v>2301</v>
      </c>
      <c r="G3516">
        <v>-23.97076667</v>
      </c>
      <c r="H3516">
        <v>113.61106669999999</v>
      </c>
      <c r="I3516" t="s">
        <v>2335</v>
      </c>
      <c r="J3516" t="s">
        <v>2196</v>
      </c>
      <c r="K3516">
        <v>38</v>
      </c>
      <c r="L3516">
        <v>39</v>
      </c>
      <c r="N3516">
        <v>1</v>
      </c>
      <c r="O3516">
        <v>0.76690000000000003</v>
      </c>
      <c r="R3516">
        <v>0.84960000000000002</v>
      </c>
    </row>
    <row r="3517" spans="1:18">
      <c r="A3517" t="s">
        <v>2083</v>
      </c>
      <c r="B3517" t="s">
        <v>2082</v>
      </c>
      <c r="D3517">
        <v>2021</v>
      </c>
      <c r="E3517" t="s">
        <v>2193</v>
      </c>
      <c r="F3517" t="s">
        <v>2301</v>
      </c>
      <c r="G3517">
        <v>-23.97076667</v>
      </c>
      <c r="H3517">
        <v>113.61106669999999</v>
      </c>
      <c r="I3517" t="s">
        <v>2335</v>
      </c>
      <c r="J3517" t="s">
        <v>2196</v>
      </c>
      <c r="K3517">
        <v>39</v>
      </c>
      <c r="L3517">
        <v>40</v>
      </c>
      <c r="N3517">
        <v>1</v>
      </c>
      <c r="O3517">
        <v>0.84319999999999995</v>
      </c>
      <c r="R3517">
        <v>0.71609999999999996</v>
      </c>
    </row>
    <row r="3518" spans="1:18">
      <c r="A3518" t="s">
        <v>2083</v>
      </c>
      <c r="B3518" t="s">
        <v>2082</v>
      </c>
      <c r="D3518">
        <v>2021</v>
      </c>
      <c r="E3518" t="s">
        <v>2193</v>
      </c>
      <c r="F3518" t="s">
        <v>2301</v>
      </c>
      <c r="G3518">
        <v>-23.97076667</v>
      </c>
      <c r="H3518">
        <v>113.61106669999999</v>
      </c>
      <c r="I3518" t="s">
        <v>2335</v>
      </c>
      <c r="J3518" t="s">
        <v>2196</v>
      </c>
      <c r="K3518">
        <v>40</v>
      </c>
      <c r="L3518">
        <v>41</v>
      </c>
      <c r="N3518">
        <v>1</v>
      </c>
      <c r="O3518">
        <v>1.1633</v>
      </c>
      <c r="R3518">
        <v>0.5827</v>
      </c>
    </row>
    <row r="3519" spans="1:18">
      <c r="A3519" t="s">
        <v>2083</v>
      </c>
      <c r="B3519" t="s">
        <v>2082</v>
      </c>
      <c r="D3519">
        <v>2021</v>
      </c>
      <c r="E3519" t="s">
        <v>2193</v>
      </c>
      <c r="F3519" t="s">
        <v>2301</v>
      </c>
      <c r="G3519">
        <v>-23.97076667</v>
      </c>
      <c r="H3519">
        <v>113.61106669999999</v>
      </c>
      <c r="I3519" t="s">
        <v>2335</v>
      </c>
      <c r="J3519" t="s">
        <v>2196</v>
      </c>
      <c r="K3519">
        <v>41</v>
      </c>
      <c r="L3519">
        <v>42</v>
      </c>
      <c r="N3519">
        <v>1</v>
      </c>
      <c r="O3519">
        <v>1.0018</v>
      </c>
      <c r="R3519">
        <v>0.69379999999999997</v>
      </c>
    </row>
    <row r="3520" spans="1:18">
      <c r="A3520" t="s">
        <v>2083</v>
      </c>
      <c r="B3520" t="s">
        <v>2082</v>
      </c>
      <c r="D3520">
        <v>2021</v>
      </c>
      <c r="E3520" t="s">
        <v>2193</v>
      </c>
      <c r="F3520" t="s">
        <v>2301</v>
      </c>
      <c r="G3520">
        <v>-23.97076667</v>
      </c>
      <c r="H3520">
        <v>113.61106669999999</v>
      </c>
      <c r="I3520" t="s">
        <v>2335</v>
      </c>
      <c r="J3520" t="s">
        <v>2196</v>
      </c>
      <c r="K3520">
        <v>42</v>
      </c>
      <c r="L3520">
        <v>43</v>
      </c>
      <c r="N3520">
        <v>1</v>
      </c>
      <c r="O3520">
        <v>0.68930000000000002</v>
      </c>
      <c r="R3520">
        <v>0.80489999999999995</v>
      </c>
    </row>
    <row r="3521" spans="1:18">
      <c r="A3521" t="s">
        <v>2083</v>
      </c>
      <c r="B3521" t="s">
        <v>2082</v>
      </c>
      <c r="D3521">
        <v>2021</v>
      </c>
      <c r="E3521" t="s">
        <v>2193</v>
      </c>
      <c r="F3521" t="s">
        <v>2301</v>
      </c>
      <c r="G3521">
        <v>-23.97076667</v>
      </c>
      <c r="H3521">
        <v>113.61106669999999</v>
      </c>
      <c r="I3521" t="s">
        <v>2335</v>
      </c>
      <c r="J3521" t="s">
        <v>2196</v>
      </c>
      <c r="K3521">
        <v>43</v>
      </c>
      <c r="L3521">
        <v>44</v>
      </c>
      <c r="N3521">
        <v>1</v>
      </c>
      <c r="O3521">
        <v>0.64770000000000005</v>
      </c>
      <c r="R3521">
        <v>0.90800000000000003</v>
      </c>
    </row>
    <row r="3522" spans="1:18">
      <c r="A3522" t="s">
        <v>2083</v>
      </c>
      <c r="B3522" t="s">
        <v>2082</v>
      </c>
      <c r="D3522">
        <v>2021</v>
      </c>
      <c r="E3522" t="s">
        <v>2193</v>
      </c>
      <c r="F3522" t="s">
        <v>2301</v>
      </c>
      <c r="G3522">
        <v>-23.97076667</v>
      </c>
      <c r="H3522">
        <v>113.61106669999999</v>
      </c>
      <c r="I3522" t="s">
        <v>2335</v>
      </c>
      <c r="J3522" t="s">
        <v>2196</v>
      </c>
      <c r="K3522">
        <v>44</v>
      </c>
      <c r="L3522">
        <v>45</v>
      </c>
      <c r="N3522">
        <v>1</v>
      </c>
      <c r="O3522">
        <v>0.65690000000000004</v>
      </c>
      <c r="R3522">
        <v>1.0111000000000001</v>
      </c>
    </row>
    <row r="3523" spans="1:18">
      <c r="A3523" t="s">
        <v>2083</v>
      </c>
      <c r="B3523" t="s">
        <v>2082</v>
      </c>
      <c r="D3523">
        <v>2021</v>
      </c>
      <c r="E3523" t="s">
        <v>2193</v>
      </c>
      <c r="F3523" t="s">
        <v>2301</v>
      </c>
      <c r="G3523">
        <v>-23.97076667</v>
      </c>
      <c r="H3523">
        <v>113.61106669999999</v>
      </c>
      <c r="I3523" t="s">
        <v>2335</v>
      </c>
      <c r="J3523" t="s">
        <v>2196</v>
      </c>
      <c r="K3523">
        <v>45</v>
      </c>
      <c r="L3523">
        <v>46</v>
      </c>
      <c r="N3523">
        <v>1</v>
      </c>
      <c r="O3523">
        <v>0.63190000000000002</v>
      </c>
      <c r="R3523">
        <v>0.82330000000000003</v>
      </c>
    </row>
    <row r="3524" spans="1:18">
      <c r="A3524" t="s">
        <v>2083</v>
      </c>
      <c r="B3524" t="s">
        <v>2082</v>
      </c>
      <c r="D3524">
        <v>2021</v>
      </c>
      <c r="E3524" t="s">
        <v>2193</v>
      </c>
      <c r="F3524" t="s">
        <v>2301</v>
      </c>
      <c r="G3524">
        <v>-23.97076667</v>
      </c>
      <c r="H3524">
        <v>113.61106669999999</v>
      </c>
      <c r="I3524" t="s">
        <v>2335</v>
      </c>
      <c r="J3524" t="s">
        <v>2196</v>
      </c>
      <c r="K3524">
        <v>46</v>
      </c>
      <c r="L3524">
        <v>47</v>
      </c>
      <c r="N3524">
        <v>1</v>
      </c>
      <c r="O3524">
        <v>1.0701000000000001</v>
      </c>
      <c r="R3524">
        <v>0.63539999999999996</v>
      </c>
    </row>
    <row r="3525" spans="1:18">
      <c r="A3525" t="s">
        <v>2083</v>
      </c>
      <c r="B3525" t="s">
        <v>2082</v>
      </c>
      <c r="D3525">
        <v>2021</v>
      </c>
      <c r="E3525" t="s">
        <v>2193</v>
      </c>
      <c r="F3525" t="s">
        <v>2301</v>
      </c>
      <c r="G3525">
        <v>-23.97076667</v>
      </c>
      <c r="H3525">
        <v>113.61106669999999</v>
      </c>
      <c r="I3525" t="s">
        <v>2335</v>
      </c>
      <c r="J3525" t="s">
        <v>2196</v>
      </c>
      <c r="K3525">
        <v>47</v>
      </c>
      <c r="L3525">
        <v>48</v>
      </c>
      <c r="N3525">
        <v>1</v>
      </c>
      <c r="O3525">
        <v>1.0174000000000001</v>
      </c>
      <c r="R3525">
        <v>0.58260000000000001</v>
      </c>
    </row>
    <row r="3526" spans="1:18">
      <c r="A3526" t="s">
        <v>2083</v>
      </c>
      <c r="B3526" t="s">
        <v>2082</v>
      </c>
      <c r="D3526">
        <v>2021</v>
      </c>
      <c r="E3526" t="s">
        <v>2193</v>
      </c>
      <c r="F3526" t="s">
        <v>2301</v>
      </c>
      <c r="G3526">
        <v>-23.97076667</v>
      </c>
      <c r="H3526">
        <v>113.61106669999999</v>
      </c>
      <c r="I3526" t="s">
        <v>2335</v>
      </c>
      <c r="J3526" t="s">
        <v>2196</v>
      </c>
      <c r="K3526">
        <v>48</v>
      </c>
      <c r="L3526">
        <v>49</v>
      </c>
      <c r="N3526">
        <v>1</v>
      </c>
      <c r="O3526">
        <v>0.96460000000000001</v>
      </c>
      <c r="R3526">
        <v>0.52980000000000005</v>
      </c>
    </row>
    <row r="3527" spans="1:18">
      <c r="A3527" t="s">
        <v>2083</v>
      </c>
      <c r="B3527" t="s">
        <v>2082</v>
      </c>
      <c r="D3527">
        <v>2021</v>
      </c>
      <c r="E3527" t="s">
        <v>2193</v>
      </c>
      <c r="F3527" t="s">
        <v>2301</v>
      </c>
      <c r="G3527">
        <v>-23.97076667</v>
      </c>
      <c r="H3527">
        <v>113.61106669999999</v>
      </c>
      <c r="I3527" t="s">
        <v>2335</v>
      </c>
      <c r="J3527" t="s">
        <v>2196</v>
      </c>
      <c r="K3527">
        <v>49</v>
      </c>
      <c r="L3527">
        <v>50</v>
      </c>
      <c r="N3527">
        <v>1</v>
      </c>
      <c r="O3527">
        <v>0.95679999999999998</v>
      </c>
      <c r="R3527">
        <v>0.64600000000000002</v>
      </c>
    </row>
    <row r="3528" spans="1:18">
      <c r="A3528" t="s">
        <v>2083</v>
      </c>
      <c r="B3528" t="s">
        <v>2082</v>
      </c>
      <c r="D3528">
        <v>2021</v>
      </c>
      <c r="E3528" t="s">
        <v>2193</v>
      </c>
      <c r="F3528" t="s">
        <v>2301</v>
      </c>
      <c r="G3528">
        <v>-23.97076667</v>
      </c>
      <c r="H3528">
        <v>113.61106669999999</v>
      </c>
      <c r="I3528" t="s">
        <v>2335</v>
      </c>
      <c r="J3528" t="s">
        <v>2196</v>
      </c>
      <c r="K3528">
        <v>50</v>
      </c>
      <c r="L3528">
        <v>51</v>
      </c>
      <c r="N3528">
        <v>1</v>
      </c>
      <c r="O3528">
        <v>0.87119999999999997</v>
      </c>
      <c r="R3528">
        <v>0.7621</v>
      </c>
    </row>
    <row r="3529" spans="1:18">
      <c r="A3529" t="s">
        <v>2083</v>
      </c>
      <c r="B3529" t="s">
        <v>2082</v>
      </c>
      <c r="D3529">
        <v>2021</v>
      </c>
      <c r="E3529" t="s">
        <v>2193</v>
      </c>
      <c r="F3529" t="s">
        <v>2301</v>
      </c>
      <c r="G3529">
        <v>-23.97076667</v>
      </c>
      <c r="H3529">
        <v>113.61106669999999</v>
      </c>
      <c r="I3529" t="s">
        <v>2335</v>
      </c>
      <c r="J3529" t="s">
        <v>2196</v>
      </c>
      <c r="K3529">
        <v>51</v>
      </c>
      <c r="L3529">
        <v>52</v>
      </c>
      <c r="N3529">
        <v>1</v>
      </c>
      <c r="O3529">
        <v>0.95699999999999996</v>
      </c>
      <c r="R3529">
        <v>0.53120000000000001</v>
      </c>
    </row>
    <row r="3530" spans="1:18">
      <c r="A3530" t="s">
        <v>2083</v>
      </c>
      <c r="B3530" t="s">
        <v>2082</v>
      </c>
      <c r="D3530">
        <v>2021</v>
      </c>
      <c r="E3530" t="s">
        <v>2193</v>
      </c>
      <c r="F3530" t="s">
        <v>2301</v>
      </c>
      <c r="G3530">
        <v>-23.97076667</v>
      </c>
      <c r="H3530">
        <v>113.61106669999999</v>
      </c>
      <c r="I3530" t="s">
        <v>2335</v>
      </c>
      <c r="J3530" t="s">
        <v>2196</v>
      </c>
      <c r="K3530">
        <v>52</v>
      </c>
      <c r="L3530">
        <v>53</v>
      </c>
      <c r="N3530">
        <v>1</v>
      </c>
      <c r="O3530">
        <v>0.97309999999999997</v>
      </c>
      <c r="R3530">
        <v>0.30020000000000002</v>
      </c>
    </row>
    <row r="3531" spans="1:18">
      <c r="A3531" t="s">
        <v>2083</v>
      </c>
      <c r="B3531" t="s">
        <v>2082</v>
      </c>
      <c r="D3531">
        <v>2021</v>
      </c>
      <c r="E3531" t="s">
        <v>2193</v>
      </c>
      <c r="F3531" t="s">
        <v>2301</v>
      </c>
      <c r="G3531">
        <v>-23.97076667</v>
      </c>
      <c r="H3531">
        <v>113.61106669999999</v>
      </c>
      <c r="I3531" t="s">
        <v>2335</v>
      </c>
      <c r="J3531" t="s">
        <v>2196</v>
      </c>
      <c r="K3531">
        <v>53</v>
      </c>
      <c r="L3531">
        <v>54</v>
      </c>
      <c r="N3531">
        <v>1</v>
      </c>
      <c r="O3531">
        <v>1.1188</v>
      </c>
      <c r="R3531">
        <v>0.3392</v>
      </c>
    </row>
    <row r="3532" spans="1:18">
      <c r="A3532" t="s">
        <v>2083</v>
      </c>
      <c r="B3532" t="s">
        <v>2082</v>
      </c>
      <c r="D3532">
        <v>2021</v>
      </c>
      <c r="E3532" t="s">
        <v>2193</v>
      </c>
      <c r="F3532" t="s">
        <v>2301</v>
      </c>
      <c r="G3532">
        <v>-23.97076667</v>
      </c>
      <c r="H3532">
        <v>113.61106669999999</v>
      </c>
      <c r="I3532" t="s">
        <v>2335</v>
      </c>
      <c r="J3532" t="s">
        <v>2196</v>
      </c>
      <c r="K3532">
        <v>54</v>
      </c>
      <c r="L3532">
        <v>55</v>
      </c>
      <c r="N3532">
        <v>1</v>
      </c>
      <c r="O3532">
        <v>1.1991000000000001</v>
      </c>
      <c r="R3532">
        <v>0.37809999999999999</v>
      </c>
    </row>
    <row r="3533" spans="1:18">
      <c r="A3533" t="s">
        <v>2083</v>
      </c>
      <c r="B3533" t="s">
        <v>2082</v>
      </c>
      <c r="D3533">
        <v>2021</v>
      </c>
      <c r="E3533" t="s">
        <v>2193</v>
      </c>
      <c r="F3533" t="s">
        <v>2301</v>
      </c>
      <c r="G3533">
        <v>-23.97076667</v>
      </c>
      <c r="H3533">
        <v>113.61106669999999</v>
      </c>
      <c r="I3533" t="s">
        <v>2335</v>
      </c>
      <c r="J3533" t="s">
        <v>2196</v>
      </c>
      <c r="K3533">
        <v>55</v>
      </c>
      <c r="L3533">
        <v>56</v>
      </c>
      <c r="N3533">
        <v>1</v>
      </c>
      <c r="O3533">
        <v>1.0583</v>
      </c>
      <c r="R3533">
        <v>0.38279999999999997</v>
      </c>
    </row>
    <row r="3534" spans="1:18">
      <c r="A3534" t="s">
        <v>2083</v>
      </c>
      <c r="B3534" t="s">
        <v>2082</v>
      </c>
      <c r="D3534">
        <v>2021</v>
      </c>
      <c r="E3534" t="s">
        <v>2193</v>
      </c>
      <c r="F3534" t="s">
        <v>2301</v>
      </c>
      <c r="G3534">
        <v>-23.97076667</v>
      </c>
      <c r="H3534">
        <v>113.61106669999999</v>
      </c>
      <c r="I3534" t="s">
        <v>2335</v>
      </c>
      <c r="J3534" t="s">
        <v>2196</v>
      </c>
      <c r="K3534">
        <v>56</v>
      </c>
      <c r="L3534">
        <v>57</v>
      </c>
      <c r="N3534">
        <v>1</v>
      </c>
      <c r="O3534">
        <v>1.0157</v>
      </c>
      <c r="R3534">
        <v>0.38740000000000002</v>
      </c>
    </row>
    <row r="3535" spans="1:18">
      <c r="A3535" t="s">
        <v>2083</v>
      </c>
      <c r="B3535" t="s">
        <v>2082</v>
      </c>
      <c r="D3535">
        <v>2021</v>
      </c>
      <c r="E3535" t="s">
        <v>2193</v>
      </c>
      <c r="F3535" t="s">
        <v>2301</v>
      </c>
      <c r="G3535">
        <v>-23.97076667</v>
      </c>
      <c r="H3535">
        <v>113.61106669999999</v>
      </c>
      <c r="I3535" t="s">
        <v>2335</v>
      </c>
      <c r="J3535" t="s">
        <v>2196</v>
      </c>
      <c r="K3535">
        <v>57</v>
      </c>
      <c r="L3535">
        <v>58</v>
      </c>
      <c r="N3535">
        <v>1</v>
      </c>
      <c r="O3535">
        <v>0.77580000000000005</v>
      </c>
      <c r="R3535">
        <v>0.63680000000000003</v>
      </c>
    </row>
    <row r="3536" spans="1:18">
      <c r="A3536" t="s">
        <v>2083</v>
      </c>
      <c r="B3536" t="s">
        <v>2082</v>
      </c>
      <c r="D3536">
        <v>2021</v>
      </c>
      <c r="E3536" t="s">
        <v>2193</v>
      </c>
      <c r="F3536" t="s">
        <v>2301</v>
      </c>
      <c r="G3536">
        <v>-23.97076667</v>
      </c>
      <c r="H3536">
        <v>113.61106669999999</v>
      </c>
      <c r="I3536" t="s">
        <v>2335</v>
      </c>
      <c r="J3536" t="s">
        <v>2196</v>
      </c>
      <c r="K3536">
        <v>58</v>
      </c>
      <c r="L3536">
        <v>59</v>
      </c>
      <c r="N3536">
        <v>1</v>
      </c>
      <c r="O3536">
        <v>1.0307999999999999</v>
      </c>
      <c r="R3536">
        <v>0.88619999999999999</v>
      </c>
    </row>
    <row r="3537" spans="1:18">
      <c r="A3537" t="s">
        <v>2083</v>
      </c>
      <c r="B3537" t="s">
        <v>2082</v>
      </c>
      <c r="D3537">
        <v>2021</v>
      </c>
      <c r="E3537" t="s">
        <v>2193</v>
      </c>
      <c r="F3537" t="s">
        <v>2301</v>
      </c>
      <c r="G3537">
        <v>-23.97076667</v>
      </c>
      <c r="H3537">
        <v>113.61106669999999</v>
      </c>
      <c r="I3537" t="s">
        <v>2335</v>
      </c>
      <c r="J3537" t="s">
        <v>2196</v>
      </c>
      <c r="K3537">
        <v>59</v>
      </c>
      <c r="L3537">
        <v>60</v>
      </c>
      <c r="N3537">
        <v>1</v>
      </c>
      <c r="O3537">
        <v>0.90090000000000003</v>
      </c>
      <c r="R3537">
        <v>0.64549999999999996</v>
      </c>
    </row>
    <row r="3538" spans="1:18">
      <c r="A3538" t="s">
        <v>2083</v>
      </c>
      <c r="B3538" t="s">
        <v>2082</v>
      </c>
      <c r="D3538">
        <v>2021</v>
      </c>
      <c r="E3538" t="s">
        <v>2193</v>
      </c>
      <c r="F3538" t="s">
        <v>2301</v>
      </c>
      <c r="G3538">
        <v>-23.97076667</v>
      </c>
      <c r="H3538">
        <v>113.61106669999999</v>
      </c>
      <c r="I3538" t="s">
        <v>2335</v>
      </c>
      <c r="J3538" t="s">
        <v>2196</v>
      </c>
      <c r="K3538">
        <v>60</v>
      </c>
      <c r="L3538">
        <v>61</v>
      </c>
      <c r="N3538">
        <v>1</v>
      </c>
      <c r="O3538">
        <v>1.0550999999999999</v>
      </c>
      <c r="R3538">
        <v>0.4047</v>
      </c>
    </row>
    <row r="3539" spans="1:18">
      <c r="A3539" t="s">
        <v>2083</v>
      </c>
      <c r="B3539" t="s">
        <v>2082</v>
      </c>
      <c r="D3539">
        <v>2021</v>
      </c>
      <c r="E3539" t="s">
        <v>2193</v>
      </c>
      <c r="F3539" t="s">
        <v>2301</v>
      </c>
      <c r="G3539">
        <v>-23.97076667</v>
      </c>
      <c r="H3539">
        <v>113.61106669999999</v>
      </c>
      <c r="I3539" t="s">
        <v>2335</v>
      </c>
      <c r="J3539" t="s">
        <v>2196</v>
      </c>
      <c r="K3539">
        <v>61</v>
      </c>
      <c r="L3539">
        <v>62</v>
      </c>
      <c r="N3539">
        <v>1</v>
      </c>
      <c r="O3539">
        <v>0.79400000000000004</v>
      </c>
      <c r="R3539">
        <v>0.56069999999999998</v>
      </c>
    </row>
    <row r="3540" spans="1:18">
      <c r="A3540" t="s">
        <v>2083</v>
      </c>
      <c r="B3540" t="s">
        <v>2082</v>
      </c>
      <c r="D3540">
        <v>2021</v>
      </c>
      <c r="E3540" t="s">
        <v>2193</v>
      </c>
      <c r="F3540" t="s">
        <v>2301</v>
      </c>
      <c r="G3540">
        <v>-23.97076667</v>
      </c>
      <c r="H3540">
        <v>113.61106669999999</v>
      </c>
      <c r="I3540" t="s">
        <v>2335</v>
      </c>
      <c r="J3540" t="s">
        <v>2196</v>
      </c>
      <c r="K3540">
        <v>62</v>
      </c>
      <c r="L3540">
        <v>63</v>
      </c>
      <c r="N3540">
        <v>1</v>
      </c>
      <c r="O3540">
        <v>1.0543</v>
      </c>
      <c r="R3540">
        <v>0.7167</v>
      </c>
    </row>
    <row r="3541" spans="1:18">
      <c r="A3541" t="s">
        <v>2083</v>
      </c>
      <c r="B3541" t="s">
        <v>2082</v>
      </c>
      <c r="D3541">
        <v>2021</v>
      </c>
      <c r="E3541" t="s">
        <v>2193</v>
      </c>
      <c r="F3541" t="s">
        <v>2301</v>
      </c>
      <c r="G3541">
        <v>-23.97076667</v>
      </c>
      <c r="H3541">
        <v>113.61106669999999</v>
      </c>
      <c r="I3541" t="s">
        <v>2335</v>
      </c>
      <c r="J3541" t="s">
        <v>2196</v>
      </c>
      <c r="K3541">
        <v>63</v>
      </c>
      <c r="L3541">
        <v>64</v>
      </c>
      <c r="N3541">
        <v>1</v>
      </c>
      <c r="O3541">
        <v>0.99950000000000006</v>
      </c>
      <c r="R3541">
        <v>0.60509999999999997</v>
      </c>
    </row>
    <row r="3542" spans="1:18">
      <c r="A3542" t="s">
        <v>2083</v>
      </c>
      <c r="B3542" t="s">
        <v>2082</v>
      </c>
      <c r="D3542">
        <v>2021</v>
      </c>
      <c r="E3542" t="s">
        <v>2193</v>
      </c>
      <c r="F3542" t="s">
        <v>2301</v>
      </c>
      <c r="G3542">
        <v>-23.97076667</v>
      </c>
      <c r="H3542">
        <v>113.61106669999999</v>
      </c>
      <c r="I3542" t="s">
        <v>2335</v>
      </c>
      <c r="J3542" t="s">
        <v>2196</v>
      </c>
      <c r="K3542">
        <v>64</v>
      </c>
      <c r="L3542">
        <v>65</v>
      </c>
      <c r="N3542">
        <v>1</v>
      </c>
      <c r="O3542">
        <v>1.0455000000000001</v>
      </c>
      <c r="R3542">
        <v>0.49340000000000001</v>
      </c>
    </row>
    <row r="3543" spans="1:18">
      <c r="A3543" t="s">
        <v>2083</v>
      </c>
      <c r="B3543" t="s">
        <v>2082</v>
      </c>
      <c r="D3543">
        <v>2021</v>
      </c>
      <c r="E3543" t="s">
        <v>2193</v>
      </c>
      <c r="F3543" t="s">
        <v>2301</v>
      </c>
      <c r="G3543">
        <v>-23.97076667</v>
      </c>
      <c r="H3543">
        <v>113.61106669999999</v>
      </c>
      <c r="I3543" t="s">
        <v>2335</v>
      </c>
      <c r="J3543" t="s">
        <v>2196</v>
      </c>
      <c r="K3543">
        <v>65</v>
      </c>
      <c r="L3543">
        <v>66</v>
      </c>
      <c r="N3543">
        <v>1</v>
      </c>
      <c r="O3543">
        <v>0.75839999999999996</v>
      </c>
      <c r="R3543">
        <v>0.62009999999999998</v>
      </c>
    </row>
    <row r="3544" spans="1:18">
      <c r="A3544" t="s">
        <v>2083</v>
      </c>
      <c r="B3544" t="s">
        <v>2082</v>
      </c>
      <c r="D3544">
        <v>2021</v>
      </c>
      <c r="E3544" t="s">
        <v>2193</v>
      </c>
      <c r="F3544" t="s">
        <v>2301</v>
      </c>
      <c r="G3544">
        <v>-23.97076667</v>
      </c>
      <c r="H3544">
        <v>113.61106669999999</v>
      </c>
      <c r="I3544" t="s">
        <v>2335</v>
      </c>
      <c r="J3544" t="s">
        <v>2196</v>
      </c>
      <c r="K3544">
        <v>66</v>
      </c>
      <c r="L3544">
        <v>67</v>
      </c>
      <c r="N3544">
        <v>1</v>
      </c>
      <c r="O3544">
        <v>0.81989999999999996</v>
      </c>
      <c r="R3544">
        <v>0.74670000000000003</v>
      </c>
    </row>
    <row r="3545" spans="1:18">
      <c r="A3545" t="s">
        <v>2083</v>
      </c>
      <c r="B3545" t="s">
        <v>2082</v>
      </c>
      <c r="D3545">
        <v>2021</v>
      </c>
      <c r="E3545" t="s">
        <v>2193</v>
      </c>
      <c r="F3545" t="s">
        <v>2301</v>
      </c>
      <c r="G3545">
        <v>-23.97076667</v>
      </c>
      <c r="H3545">
        <v>113.61106669999999</v>
      </c>
      <c r="I3545" t="s">
        <v>2335</v>
      </c>
      <c r="J3545" t="s">
        <v>2196</v>
      </c>
      <c r="K3545">
        <v>67</v>
      </c>
      <c r="L3545">
        <v>68</v>
      </c>
      <c r="N3545">
        <v>1</v>
      </c>
      <c r="O3545">
        <v>0.85370000000000001</v>
      </c>
      <c r="R3545">
        <v>0.74570000000000003</v>
      </c>
    </row>
    <row r="3546" spans="1:18">
      <c r="A3546" t="s">
        <v>2083</v>
      </c>
      <c r="B3546" t="s">
        <v>2082</v>
      </c>
      <c r="D3546">
        <v>2021</v>
      </c>
      <c r="E3546" t="s">
        <v>2193</v>
      </c>
      <c r="F3546" t="s">
        <v>2301</v>
      </c>
      <c r="G3546">
        <v>-23.97076667</v>
      </c>
      <c r="H3546">
        <v>113.61106669999999</v>
      </c>
      <c r="I3546" t="s">
        <v>2335</v>
      </c>
      <c r="J3546" t="s">
        <v>2196</v>
      </c>
      <c r="K3546">
        <v>68</v>
      </c>
      <c r="L3546">
        <v>69</v>
      </c>
      <c r="N3546">
        <v>1</v>
      </c>
      <c r="O3546">
        <v>0.88739999999999997</v>
      </c>
      <c r="R3546">
        <v>0.74480000000000002</v>
      </c>
    </row>
    <row r="3547" spans="1:18">
      <c r="A3547" t="s">
        <v>2083</v>
      </c>
      <c r="B3547" t="s">
        <v>2082</v>
      </c>
      <c r="D3547">
        <v>2021</v>
      </c>
      <c r="E3547" t="s">
        <v>2193</v>
      </c>
      <c r="F3547" t="s">
        <v>2301</v>
      </c>
      <c r="G3547">
        <v>-23.97076667</v>
      </c>
      <c r="H3547">
        <v>113.61106669999999</v>
      </c>
      <c r="I3547" t="s">
        <v>2335</v>
      </c>
      <c r="J3547" t="s">
        <v>2196</v>
      </c>
      <c r="K3547">
        <v>69</v>
      </c>
      <c r="L3547">
        <v>70</v>
      </c>
      <c r="N3547">
        <v>1</v>
      </c>
      <c r="O3547">
        <v>0.57930000000000004</v>
      </c>
      <c r="R3547">
        <v>0.57589999999999997</v>
      </c>
    </row>
    <row r="3548" spans="1:18">
      <c r="A3548" t="s">
        <v>2083</v>
      </c>
      <c r="B3548" t="s">
        <v>2082</v>
      </c>
      <c r="D3548">
        <v>2021</v>
      </c>
      <c r="E3548" t="s">
        <v>2193</v>
      </c>
      <c r="F3548" t="s">
        <v>2301</v>
      </c>
      <c r="G3548">
        <v>-23.97076667</v>
      </c>
      <c r="H3548">
        <v>113.61106669999999</v>
      </c>
      <c r="I3548" t="s">
        <v>2335</v>
      </c>
      <c r="J3548" t="s">
        <v>2196</v>
      </c>
      <c r="K3548">
        <v>70</v>
      </c>
      <c r="L3548">
        <v>71</v>
      </c>
      <c r="N3548">
        <v>1</v>
      </c>
      <c r="O3548">
        <v>0.85389999999999999</v>
      </c>
      <c r="R3548">
        <v>0.40699999999999997</v>
      </c>
    </row>
    <row r="3549" spans="1:18">
      <c r="A3549" t="s">
        <v>2083</v>
      </c>
      <c r="B3549" t="s">
        <v>2082</v>
      </c>
      <c r="D3549">
        <v>2021</v>
      </c>
      <c r="E3549" t="s">
        <v>2193</v>
      </c>
      <c r="F3549" t="s">
        <v>2301</v>
      </c>
      <c r="G3549">
        <v>-23.97076667</v>
      </c>
      <c r="H3549">
        <v>113.61106669999999</v>
      </c>
      <c r="I3549" t="s">
        <v>2335</v>
      </c>
      <c r="J3549" t="s">
        <v>2196</v>
      </c>
      <c r="K3549">
        <v>71</v>
      </c>
      <c r="L3549">
        <v>72</v>
      </c>
      <c r="N3549">
        <v>1</v>
      </c>
      <c r="O3549">
        <v>0.87139999999999995</v>
      </c>
      <c r="R3549">
        <v>0.38200000000000001</v>
      </c>
    </row>
    <row r="3550" spans="1:18">
      <c r="A3550" t="s">
        <v>2083</v>
      </c>
      <c r="B3550" t="s">
        <v>2082</v>
      </c>
      <c r="D3550">
        <v>2021</v>
      </c>
      <c r="E3550" t="s">
        <v>2193</v>
      </c>
      <c r="F3550" t="s">
        <v>2301</v>
      </c>
      <c r="G3550">
        <v>-23.97076667</v>
      </c>
      <c r="H3550">
        <v>113.61106669999999</v>
      </c>
      <c r="I3550" t="s">
        <v>2335</v>
      </c>
      <c r="J3550" t="s">
        <v>2196</v>
      </c>
      <c r="K3550">
        <v>72</v>
      </c>
      <c r="L3550">
        <v>73</v>
      </c>
      <c r="N3550">
        <v>1</v>
      </c>
      <c r="O3550">
        <v>0.79820000000000002</v>
      </c>
      <c r="R3550">
        <v>0.3569</v>
      </c>
    </row>
    <row r="3551" spans="1:18">
      <c r="A3551" t="s">
        <v>2083</v>
      </c>
      <c r="B3551" t="s">
        <v>2082</v>
      </c>
      <c r="D3551">
        <v>2021</v>
      </c>
      <c r="E3551" t="s">
        <v>2193</v>
      </c>
      <c r="F3551" t="s">
        <v>2301</v>
      </c>
      <c r="G3551">
        <v>-23.97076667</v>
      </c>
      <c r="H3551">
        <v>113.61106669999999</v>
      </c>
      <c r="I3551" t="s">
        <v>2335</v>
      </c>
      <c r="J3551" t="s">
        <v>2196</v>
      </c>
      <c r="K3551">
        <v>73</v>
      </c>
      <c r="L3551">
        <v>74</v>
      </c>
      <c r="N3551">
        <v>1</v>
      </c>
      <c r="O3551">
        <v>0.71109999999999995</v>
      </c>
      <c r="R3551">
        <v>0.36730000000000002</v>
      </c>
    </row>
    <row r="3552" spans="1:18">
      <c r="A3552" t="s">
        <v>2083</v>
      </c>
      <c r="B3552" t="s">
        <v>2082</v>
      </c>
      <c r="D3552">
        <v>2021</v>
      </c>
      <c r="E3552" t="s">
        <v>2193</v>
      </c>
      <c r="F3552" t="s">
        <v>2301</v>
      </c>
      <c r="G3552">
        <v>-23.97076667</v>
      </c>
      <c r="H3552">
        <v>113.61106669999999</v>
      </c>
      <c r="I3552" t="s">
        <v>2335</v>
      </c>
      <c r="J3552" t="s">
        <v>2196</v>
      </c>
      <c r="K3552">
        <v>74</v>
      </c>
      <c r="L3552">
        <v>75</v>
      </c>
      <c r="N3552">
        <v>1</v>
      </c>
      <c r="O3552">
        <v>0.73480000000000001</v>
      </c>
      <c r="R3552">
        <v>0.37759999999999999</v>
      </c>
    </row>
    <row r="3553" spans="1:18">
      <c r="A3553" t="s">
        <v>2083</v>
      </c>
      <c r="B3553" t="s">
        <v>2082</v>
      </c>
      <c r="D3553">
        <v>2021</v>
      </c>
      <c r="E3553" t="s">
        <v>2193</v>
      </c>
      <c r="F3553" t="s">
        <v>2301</v>
      </c>
      <c r="G3553">
        <v>-23.97076667</v>
      </c>
      <c r="H3553">
        <v>113.61106669999999</v>
      </c>
      <c r="I3553" t="s">
        <v>2335</v>
      </c>
      <c r="J3553" t="s">
        <v>2196</v>
      </c>
      <c r="K3553">
        <v>75</v>
      </c>
      <c r="L3553">
        <v>76</v>
      </c>
      <c r="N3553">
        <v>1</v>
      </c>
      <c r="O3553">
        <v>0.6764</v>
      </c>
      <c r="R3553">
        <v>0.4541</v>
      </c>
    </row>
    <row r="3554" spans="1:18">
      <c r="A3554" t="s">
        <v>2083</v>
      </c>
      <c r="B3554" t="s">
        <v>2082</v>
      </c>
      <c r="D3554">
        <v>2021</v>
      </c>
      <c r="E3554" t="s">
        <v>2193</v>
      </c>
      <c r="F3554" t="s">
        <v>2301</v>
      </c>
      <c r="G3554">
        <v>-23.97076667</v>
      </c>
      <c r="H3554">
        <v>113.61106669999999</v>
      </c>
      <c r="I3554" t="s">
        <v>2335</v>
      </c>
      <c r="J3554" t="s">
        <v>2196</v>
      </c>
      <c r="K3554">
        <v>76</v>
      </c>
      <c r="L3554">
        <v>77</v>
      </c>
      <c r="N3554">
        <v>1</v>
      </c>
      <c r="O3554">
        <v>0.72550000000000003</v>
      </c>
      <c r="R3554">
        <v>0.53059999999999996</v>
      </c>
    </row>
    <row r="3555" spans="1:18">
      <c r="A3555" t="s">
        <v>2083</v>
      </c>
      <c r="B3555" t="s">
        <v>2082</v>
      </c>
      <c r="D3555">
        <v>2021</v>
      </c>
      <c r="E3555" t="s">
        <v>2193</v>
      </c>
      <c r="F3555" t="s">
        <v>2301</v>
      </c>
      <c r="G3555">
        <v>-23.97076667</v>
      </c>
      <c r="H3555">
        <v>113.61106669999999</v>
      </c>
      <c r="I3555" t="s">
        <v>2335</v>
      </c>
      <c r="J3555" t="s">
        <v>2196</v>
      </c>
      <c r="K3555">
        <v>77</v>
      </c>
      <c r="L3555">
        <v>78</v>
      </c>
      <c r="N3555">
        <v>1</v>
      </c>
      <c r="O3555">
        <v>0.84789999999999999</v>
      </c>
      <c r="R3555">
        <v>0.43159999999999998</v>
      </c>
    </row>
    <row r="3556" spans="1:18">
      <c r="A3556" t="s">
        <v>2083</v>
      </c>
      <c r="B3556" t="s">
        <v>2082</v>
      </c>
      <c r="D3556">
        <v>2021</v>
      </c>
      <c r="E3556" t="s">
        <v>2193</v>
      </c>
      <c r="F3556" t="s">
        <v>2301</v>
      </c>
      <c r="G3556">
        <v>-23.97076667</v>
      </c>
      <c r="H3556">
        <v>113.61106669999999</v>
      </c>
      <c r="I3556" t="s">
        <v>2335</v>
      </c>
      <c r="J3556" t="s">
        <v>2196</v>
      </c>
      <c r="K3556">
        <v>78</v>
      </c>
      <c r="L3556">
        <v>79</v>
      </c>
      <c r="N3556">
        <v>1</v>
      </c>
      <c r="O3556">
        <v>0.79239999999999999</v>
      </c>
      <c r="R3556">
        <v>0.33260000000000001</v>
      </c>
    </row>
    <row r="3557" spans="1:18">
      <c r="A3557" t="s">
        <v>2083</v>
      </c>
      <c r="B3557" t="s">
        <v>2082</v>
      </c>
      <c r="D3557">
        <v>2021</v>
      </c>
      <c r="E3557" t="s">
        <v>2193</v>
      </c>
      <c r="F3557" t="s">
        <v>2301</v>
      </c>
      <c r="G3557">
        <v>-23.97076667</v>
      </c>
      <c r="H3557">
        <v>113.61106669999999</v>
      </c>
      <c r="I3557" t="s">
        <v>2335</v>
      </c>
      <c r="J3557" t="s">
        <v>2196</v>
      </c>
      <c r="K3557">
        <v>79</v>
      </c>
      <c r="L3557">
        <v>80</v>
      </c>
      <c r="N3557">
        <v>1</v>
      </c>
      <c r="O3557">
        <v>0.76329999999999998</v>
      </c>
    </row>
    <row r="3558" spans="1:18">
      <c r="A3558" t="s">
        <v>2083</v>
      </c>
      <c r="B3558" t="s">
        <v>2082</v>
      </c>
      <c r="D3558">
        <v>2021</v>
      </c>
      <c r="E3558" t="s">
        <v>2193</v>
      </c>
      <c r="F3558" t="s">
        <v>2301</v>
      </c>
      <c r="G3558">
        <v>-23.95986667</v>
      </c>
      <c r="H3558">
        <v>113.6362</v>
      </c>
      <c r="I3558" t="s">
        <v>2340</v>
      </c>
      <c r="J3558" t="s">
        <v>2195</v>
      </c>
      <c r="K3558">
        <v>0</v>
      </c>
      <c r="L3558">
        <v>1</v>
      </c>
      <c r="N3558">
        <v>1</v>
      </c>
      <c r="O3558">
        <v>0.25109999999999999</v>
      </c>
      <c r="R3558">
        <v>7.2634999999999996</v>
      </c>
    </row>
    <row r="3559" spans="1:18">
      <c r="A3559" t="s">
        <v>2083</v>
      </c>
      <c r="B3559" t="s">
        <v>2082</v>
      </c>
      <c r="D3559">
        <v>2021</v>
      </c>
      <c r="E3559" t="s">
        <v>2193</v>
      </c>
      <c r="F3559" t="s">
        <v>2301</v>
      </c>
      <c r="G3559">
        <v>-23.95986667</v>
      </c>
      <c r="H3559">
        <v>113.6362</v>
      </c>
      <c r="I3559" t="s">
        <v>2340</v>
      </c>
      <c r="J3559" t="s">
        <v>2195</v>
      </c>
      <c r="K3559">
        <v>1</v>
      </c>
      <c r="L3559">
        <v>2</v>
      </c>
      <c r="N3559">
        <v>1</v>
      </c>
      <c r="O3559">
        <v>0.28320000000000001</v>
      </c>
      <c r="R3559">
        <v>4.3532999999999999</v>
      </c>
    </row>
    <row r="3560" spans="1:18">
      <c r="A3560" t="s">
        <v>2083</v>
      </c>
      <c r="B3560" t="s">
        <v>2082</v>
      </c>
      <c r="D3560">
        <v>2021</v>
      </c>
      <c r="E3560" t="s">
        <v>2193</v>
      </c>
      <c r="F3560" t="s">
        <v>2301</v>
      </c>
      <c r="G3560">
        <v>-23.95986667</v>
      </c>
      <c r="H3560">
        <v>113.6362</v>
      </c>
      <c r="I3560" t="s">
        <v>2340</v>
      </c>
      <c r="J3560" t="s">
        <v>2195</v>
      </c>
      <c r="K3560">
        <v>2</v>
      </c>
      <c r="L3560">
        <v>3</v>
      </c>
      <c r="N3560">
        <v>1</v>
      </c>
      <c r="O3560">
        <v>0.42309999999999998</v>
      </c>
      <c r="R3560">
        <v>3.6480000000000001</v>
      </c>
    </row>
    <row r="3561" spans="1:18">
      <c r="A3561" t="s">
        <v>2083</v>
      </c>
      <c r="B3561" t="s">
        <v>2082</v>
      </c>
      <c r="D3561">
        <v>2021</v>
      </c>
      <c r="E3561" t="s">
        <v>2193</v>
      </c>
      <c r="F3561" t="s">
        <v>2301</v>
      </c>
      <c r="G3561">
        <v>-23.95986667</v>
      </c>
      <c r="H3561">
        <v>113.6362</v>
      </c>
      <c r="I3561" t="s">
        <v>2340</v>
      </c>
      <c r="J3561" t="s">
        <v>2195</v>
      </c>
      <c r="K3561">
        <v>3</v>
      </c>
      <c r="L3561">
        <v>4</v>
      </c>
      <c r="N3561">
        <v>1</v>
      </c>
      <c r="O3561">
        <v>0.43020000000000003</v>
      </c>
      <c r="R3561">
        <v>3.5278999999999998</v>
      </c>
    </row>
    <row r="3562" spans="1:18">
      <c r="A3562" t="s">
        <v>2083</v>
      </c>
      <c r="B3562" t="s">
        <v>2082</v>
      </c>
      <c r="D3562">
        <v>2021</v>
      </c>
      <c r="E3562" t="s">
        <v>2193</v>
      </c>
      <c r="F3562" t="s">
        <v>2301</v>
      </c>
      <c r="G3562">
        <v>-23.95986667</v>
      </c>
      <c r="H3562">
        <v>113.6362</v>
      </c>
      <c r="I3562" t="s">
        <v>2340</v>
      </c>
      <c r="J3562" t="s">
        <v>2195</v>
      </c>
      <c r="K3562">
        <v>4</v>
      </c>
      <c r="L3562">
        <v>5</v>
      </c>
      <c r="N3562">
        <v>1</v>
      </c>
      <c r="O3562">
        <v>0.50119999999999998</v>
      </c>
      <c r="R3562">
        <v>3.1789000000000001</v>
      </c>
    </row>
    <row r="3563" spans="1:18">
      <c r="A3563" t="s">
        <v>2083</v>
      </c>
      <c r="B3563" t="s">
        <v>2082</v>
      </c>
      <c r="D3563">
        <v>2021</v>
      </c>
      <c r="E3563" t="s">
        <v>2193</v>
      </c>
      <c r="F3563" t="s">
        <v>2301</v>
      </c>
      <c r="G3563">
        <v>-23.95986667</v>
      </c>
      <c r="H3563">
        <v>113.6362</v>
      </c>
      <c r="I3563" t="s">
        <v>2340</v>
      </c>
      <c r="J3563" t="s">
        <v>2195</v>
      </c>
      <c r="K3563">
        <v>5</v>
      </c>
      <c r="L3563">
        <v>6</v>
      </c>
      <c r="N3563">
        <v>1</v>
      </c>
      <c r="O3563">
        <v>0.62980000000000003</v>
      </c>
      <c r="R3563">
        <v>2.3809</v>
      </c>
    </row>
    <row r="3564" spans="1:18">
      <c r="A3564" t="s">
        <v>2083</v>
      </c>
      <c r="B3564" t="s">
        <v>2082</v>
      </c>
      <c r="D3564">
        <v>2021</v>
      </c>
      <c r="E3564" t="s">
        <v>2193</v>
      </c>
      <c r="F3564" t="s">
        <v>2301</v>
      </c>
      <c r="G3564">
        <v>-23.95986667</v>
      </c>
      <c r="H3564">
        <v>113.6362</v>
      </c>
      <c r="I3564" t="s">
        <v>2340</v>
      </c>
      <c r="J3564" t="s">
        <v>2195</v>
      </c>
      <c r="K3564">
        <v>6</v>
      </c>
      <c r="L3564">
        <v>7</v>
      </c>
      <c r="N3564">
        <v>1</v>
      </c>
      <c r="O3564">
        <v>0.63580000000000003</v>
      </c>
      <c r="R3564">
        <v>1.5829</v>
      </c>
    </row>
    <row r="3565" spans="1:18">
      <c r="A3565" t="s">
        <v>2083</v>
      </c>
      <c r="B3565" t="s">
        <v>2082</v>
      </c>
      <c r="D3565">
        <v>2021</v>
      </c>
      <c r="E3565" t="s">
        <v>2193</v>
      </c>
      <c r="F3565" t="s">
        <v>2301</v>
      </c>
      <c r="G3565">
        <v>-23.95986667</v>
      </c>
      <c r="H3565">
        <v>113.6362</v>
      </c>
      <c r="I3565" t="s">
        <v>2340</v>
      </c>
      <c r="J3565" t="s">
        <v>2195</v>
      </c>
      <c r="K3565">
        <v>7</v>
      </c>
      <c r="L3565">
        <v>8</v>
      </c>
      <c r="N3565">
        <v>1</v>
      </c>
      <c r="O3565">
        <v>0.64190000000000003</v>
      </c>
      <c r="R3565">
        <v>1.2306999999999999</v>
      </c>
    </row>
    <row r="3566" spans="1:18">
      <c r="A3566" t="s">
        <v>2083</v>
      </c>
      <c r="B3566" t="s">
        <v>2082</v>
      </c>
      <c r="D3566">
        <v>2021</v>
      </c>
      <c r="E3566" t="s">
        <v>2193</v>
      </c>
      <c r="F3566" t="s">
        <v>2301</v>
      </c>
      <c r="G3566">
        <v>-23.95986667</v>
      </c>
      <c r="H3566">
        <v>113.6362</v>
      </c>
      <c r="I3566" t="s">
        <v>2340</v>
      </c>
      <c r="J3566" t="s">
        <v>2195</v>
      </c>
      <c r="K3566">
        <v>8</v>
      </c>
      <c r="L3566">
        <v>9</v>
      </c>
      <c r="N3566">
        <v>1</v>
      </c>
      <c r="O3566">
        <v>0.86329999999999996</v>
      </c>
      <c r="R3566">
        <v>1.2306999999999999</v>
      </c>
    </row>
    <row r="3567" spans="1:18">
      <c r="A3567" t="s">
        <v>2083</v>
      </c>
      <c r="B3567" t="s">
        <v>2082</v>
      </c>
      <c r="D3567">
        <v>2021</v>
      </c>
      <c r="E3567" t="s">
        <v>2193</v>
      </c>
      <c r="F3567" t="s">
        <v>2301</v>
      </c>
      <c r="G3567">
        <v>-23.95986667</v>
      </c>
      <c r="H3567">
        <v>113.6362</v>
      </c>
      <c r="I3567" t="s">
        <v>2340</v>
      </c>
      <c r="J3567" t="s">
        <v>2195</v>
      </c>
      <c r="K3567">
        <v>9</v>
      </c>
      <c r="L3567">
        <v>10</v>
      </c>
      <c r="N3567">
        <v>1</v>
      </c>
      <c r="O3567">
        <v>1.0847</v>
      </c>
      <c r="R3567">
        <v>1.2306999999999999</v>
      </c>
    </row>
    <row r="3568" spans="1:18">
      <c r="A3568" t="s">
        <v>2083</v>
      </c>
      <c r="B3568" t="s">
        <v>2082</v>
      </c>
      <c r="D3568">
        <v>2021</v>
      </c>
      <c r="E3568" t="s">
        <v>2193</v>
      </c>
      <c r="F3568" t="s">
        <v>2301</v>
      </c>
      <c r="G3568">
        <v>-23.95986667</v>
      </c>
      <c r="H3568">
        <v>113.6362</v>
      </c>
      <c r="I3568" t="s">
        <v>2340</v>
      </c>
      <c r="J3568" t="s">
        <v>2195</v>
      </c>
      <c r="K3568">
        <v>10</v>
      </c>
      <c r="L3568">
        <v>11</v>
      </c>
      <c r="N3568">
        <v>1</v>
      </c>
      <c r="O3568">
        <v>1.1575</v>
      </c>
      <c r="R3568">
        <v>0.87849999999999995</v>
      </c>
    </row>
    <row r="3569" spans="1:18">
      <c r="A3569" t="s">
        <v>2083</v>
      </c>
      <c r="B3569" t="s">
        <v>2082</v>
      </c>
      <c r="D3569">
        <v>2021</v>
      </c>
      <c r="E3569" t="s">
        <v>2193</v>
      </c>
      <c r="F3569" t="s">
        <v>2301</v>
      </c>
      <c r="G3569">
        <v>-23.95986667</v>
      </c>
      <c r="H3569">
        <v>113.6362</v>
      </c>
      <c r="I3569" t="s">
        <v>2340</v>
      </c>
      <c r="J3569" t="s">
        <v>2195</v>
      </c>
      <c r="K3569">
        <v>11</v>
      </c>
      <c r="L3569">
        <v>12</v>
      </c>
      <c r="N3569">
        <v>1</v>
      </c>
      <c r="O3569">
        <v>1.2302999999999999</v>
      </c>
      <c r="R3569">
        <v>0.89300000000000002</v>
      </c>
    </row>
    <row r="3570" spans="1:18">
      <c r="A3570" t="s">
        <v>2083</v>
      </c>
      <c r="B3570" t="s">
        <v>2082</v>
      </c>
      <c r="D3570">
        <v>2021</v>
      </c>
      <c r="E3570" t="s">
        <v>2193</v>
      </c>
      <c r="F3570" t="s">
        <v>2301</v>
      </c>
      <c r="G3570">
        <v>-23.95986667</v>
      </c>
      <c r="H3570">
        <v>113.6362</v>
      </c>
      <c r="I3570" t="s">
        <v>2340</v>
      </c>
      <c r="J3570" t="s">
        <v>2195</v>
      </c>
      <c r="K3570">
        <v>12</v>
      </c>
      <c r="L3570">
        <v>13</v>
      </c>
      <c r="N3570">
        <v>1</v>
      </c>
      <c r="O3570">
        <v>1.0903</v>
      </c>
      <c r="R3570">
        <v>0.90749999999999997</v>
      </c>
    </row>
    <row r="3571" spans="1:18">
      <c r="A3571" t="s">
        <v>2083</v>
      </c>
      <c r="B3571" t="s">
        <v>2082</v>
      </c>
      <c r="D3571">
        <v>2021</v>
      </c>
      <c r="E3571" t="s">
        <v>2193</v>
      </c>
      <c r="F3571" t="s">
        <v>2301</v>
      </c>
      <c r="G3571">
        <v>-23.95986667</v>
      </c>
      <c r="H3571">
        <v>113.6362</v>
      </c>
      <c r="I3571" t="s">
        <v>2340</v>
      </c>
      <c r="J3571" t="s">
        <v>2195</v>
      </c>
      <c r="K3571">
        <v>13</v>
      </c>
      <c r="L3571">
        <v>14</v>
      </c>
      <c r="N3571">
        <v>1</v>
      </c>
      <c r="O3571">
        <v>0.95020000000000004</v>
      </c>
      <c r="R3571">
        <v>0.91220000000000001</v>
      </c>
    </row>
    <row r="3572" spans="1:18">
      <c r="A3572" t="s">
        <v>2083</v>
      </c>
      <c r="B3572" t="s">
        <v>2082</v>
      </c>
      <c r="D3572">
        <v>2021</v>
      </c>
      <c r="E3572" t="s">
        <v>2193</v>
      </c>
      <c r="F3572" t="s">
        <v>2301</v>
      </c>
      <c r="G3572">
        <v>-23.95986667</v>
      </c>
      <c r="H3572">
        <v>113.6362</v>
      </c>
      <c r="I3572" t="s">
        <v>2340</v>
      </c>
      <c r="J3572" t="s">
        <v>2195</v>
      </c>
      <c r="K3572">
        <v>14</v>
      </c>
      <c r="L3572">
        <v>15</v>
      </c>
      <c r="N3572">
        <v>1</v>
      </c>
      <c r="O3572">
        <v>0.8639</v>
      </c>
      <c r="R3572">
        <v>0.91690000000000005</v>
      </c>
    </row>
    <row r="3573" spans="1:18">
      <c r="A3573" t="s">
        <v>2083</v>
      </c>
      <c r="B3573" t="s">
        <v>2082</v>
      </c>
      <c r="D3573">
        <v>2021</v>
      </c>
      <c r="E3573" t="s">
        <v>2193</v>
      </c>
      <c r="F3573" t="s">
        <v>2301</v>
      </c>
      <c r="G3573">
        <v>-23.95986667</v>
      </c>
      <c r="H3573">
        <v>113.6362</v>
      </c>
      <c r="I3573" t="s">
        <v>2340</v>
      </c>
      <c r="J3573" t="s">
        <v>2195</v>
      </c>
      <c r="K3573">
        <v>15</v>
      </c>
      <c r="L3573">
        <v>16</v>
      </c>
      <c r="N3573">
        <v>1</v>
      </c>
      <c r="O3573">
        <v>0.77769999999999995</v>
      </c>
      <c r="R3573">
        <v>0.80859999999999999</v>
      </c>
    </row>
    <row r="3574" spans="1:18">
      <c r="A3574" t="s">
        <v>2083</v>
      </c>
      <c r="B3574" t="s">
        <v>2082</v>
      </c>
      <c r="D3574">
        <v>2021</v>
      </c>
      <c r="E3574" t="s">
        <v>2193</v>
      </c>
      <c r="F3574" t="s">
        <v>2301</v>
      </c>
      <c r="G3574">
        <v>-23.95986667</v>
      </c>
      <c r="H3574">
        <v>113.6362</v>
      </c>
      <c r="I3574" t="s">
        <v>2340</v>
      </c>
      <c r="J3574" t="s">
        <v>2195</v>
      </c>
      <c r="K3574">
        <v>16</v>
      </c>
      <c r="L3574">
        <v>17</v>
      </c>
      <c r="N3574">
        <v>1</v>
      </c>
      <c r="O3574">
        <v>0.86350000000000005</v>
      </c>
      <c r="R3574">
        <v>0.70030000000000003</v>
      </c>
    </row>
    <row r="3575" spans="1:18">
      <c r="A3575" t="s">
        <v>2083</v>
      </c>
      <c r="B3575" t="s">
        <v>2082</v>
      </c>
      <c r="D3575">
        <v>2021</v>
      </c>
      <c r="E3575" t="s">
        <v>2193</v>
      </c>
      <c r="F3575" t="s">
        <v>2301</v>
      </c>
      <c r="G3575">
        <v>-23.95986667</v>
      </c>
      <c r="H3575">
        <v>113.6362</v>
      </c>
      <c r="I3575" t="s">
        <v>2340</v>
      </c>
      <c r="J3575" t="s">
        <v>2195</v>
      </c>
      <c r="K3575">
        <v>17</v>
      </c>
      <c r="L3575">
        <v>18</v>
      </c>
      <c r="N3575">
        <v>1</v>
      </c>
      <c r="O3575">
        <v>0.94930000000000003</v>
      </c>
      <c r="R3575">
        <v>0.87019999999999997</v>
      </c>
    </row>
    <row r="3576" spans="1:18">
      <c r="A3576" t="s">
        <v>2083</v>
      </c>
      <c r="B3576" t="s">
        <v>2082</v>
      </c>
      <c r="D3576">
        <v>2021</v>
      </c>
      <c r="E3576" t="s">
        <v>2193</v>
      </c>
      <c r="F3576" t="s">
        <v>2301</v>
      </c>
      <c r="G3576">
        <v>-23.95986667</v>
      </c>
      <c r="H3576">
        <v>113.6362</v>
      </c>
      <c r="I3576" t="s">
        <v>2340</v>
      </c>
      <c r="J3576" t="s">
        <v>2195</v>
      </c>
      <c r="K3576">
        <v>18</v>
      </c>
      <c r="L3576">
        <v>19</v>
      </c>
      <c r="N3576">
        <v>1</v>
      </c>
      <c r="O3576">
        <v>1.0201</v>
      </c>
      <c r="R3576">
        <v>1.0401</v>
      </c>
    </row>
    <row r="3577" spans="1:18">
      <c r="A3577" t="s">
        <v>2083</v>
      </c>
      <c r="B3577" t="s">
        <v>2082</v>
      </c>
      <c r="D3577">
        <v>2021</v>
      </c>
      <c r="E3577" t="s">
        <v>2193</v>
      </c>
      <c r="F3577" t="s">
        <v>2301</v>
      </c>
      <c r="G3577">
        <v>-23.95986667</v>
      </c>
      <c r="H3577">
        <v>113.6362</v>
      </c>
      <c r="I3577" t="s">
        <v>2340</v>
      </c>
      <c r="J3577" t="s">
        <v>2195</v>
      </c>
      <c r="K3577">
        <v>19</v>
      </c>
      <c r="L3577">
        <v>20</v>
      </c>
      <c r="N3577">
        <v>1</v>
      </c>
      <c r="O3577">
        <v>0.84930000000000005</v>
      </c>
      <c r="R3577">
        <v>1.1870000000000001</v>
      </c>
    </row>
    <row r="3578" spans="1:18">
      <c r="A3578" t="s">
        <v>2083</v>
      </c>
      <c r="B3578" t="s">
        <v>2082</v>
      </c>
      <c r="D3578">
        <v>2021</v>
      </c>
      <c r="E3578" t="s">
        <v>2193</v>
      </c>
      <c r="F3578" t="s">
        <v>2301</v>
      </c>
      <c r="G3578">
        <v>-23.95986667</v>
      </c>
      <c r="H3578">
        <v>113.6362</v>
      </c>
      <c r="I3578" t="s">
        <v>2340</v>
      </c>
      <c r="J3578" t="s">
        <v>2195</v>
      </c>
      <c r="K3578">
        <v>20</v>
      </c>
      <c r="L3578">
        <v>21</v>
      </c>
      <c r="N3578">
        <v>1</v>
      </c>
      <c r="O3578">
        <v>0.67849999999999999</v>
      </c>
      <c r="R3578">
        <v>1.3340000000000001</v>
      </c>
    </row>
    <row r="3579" spans="1:18">
      <c r="A3579" t="s">
        <v>2083</v>
      </c>
      <c r="B3579" t="s">
        <v>2082</v>
      </c>
      <c r="D3579">
        <v>2021</v>
      </c>
      <c r="E3579" t="s">
        <v>2193</v>
      </c>
      <c r="F3579" t="s">
        <v>2301</v>
      </c>
      <c r="G3579">
        <v>-23.95986667</v>
      </c>
      <c r="H3579">
        <v>113.6362</v>
      </c>
      <c r="I3579" t="s">
        <v>2340</v>
      </c>
      <c r="J3579" t="s">
        <v>2195</v>
      </c>
      <c r="K3579">
        <v>21</v>
      </c>
      <c r="L3579">
        <v>22</v>
      </c>
      <c r="N3579">
        <v>1</v>
      </c>
      <c r="O3579">
        <v>0.77710000000000001</v>
      </c>
      <c r="R3579">
        <v>1.1518999999999999</v>
      </c>
    </row>
    <row r="3580" spans="1:18">
      <c r="A3580" t="s">
        <v>2083</v>
      </c>
      <c r="B3580" t="s">
        <v>2082</v>
      </c>
      <c r="D3580">
        <v>2021</v>
      </c>
      <c r="E3580" t="s">
        <v>2193</v>
      </c>
      <c r="F3580" t="s">
        <v>2301</v>
      </c>
      <c r="G3580">
        <v>-23.95986667</v>
      </c>
      <c r="H3580">
        <v>113.6362</v>
      </c>
      <c r="I3580" t="s">
        <v>2340</v>
      </c>
      <c r="J3580" t="s">
        <v>2195</v>
      </c>
      <c r="K3580">
        <v>22</v>
      </c>
      <c r="L3580">
        <v>23</v>
      </c>
      <c r="N3580">
        <v>1</v>
      </c>
      <c r="O3580">
        <v>0.78669999999999995</v>
      </c>
      <c r="R3580">
        <v>0.9698</v>
      </c>
    </row>
    <row r="3581" spans="1:18">
      <c r="A3581" t="s">
        <v>2083</v>
      </c>
      <c r="B3581" t="s">
        <v>2082</v>
      </c>
      <c r="D3581">
        <v>2021</v>
      </c>
      <c r="E3581" t="s">
        <v>2193</v>
      </c>
      <c r="F3581" t="s">
        <v>2301</v>
      </c>
      <c r="G3581">
        <v>-23.95986667</v>
      </c>
      <c r="H3581">
        <v>113.6362</v>
      </c>
      <c r="I3581" t="s">
        <v>2340</v>
      </c>
      <c r="J3581" t="s">
        <v>2195</v>
      </c>
      <c r="K3581">
        <v>23</v>
      </c>
      <c r="L3581">
        <v>24</v>
      </c>
      <c r="N3581">
        <v>1</v>
      </c>
      <c r="O3581">
        <v>0.94730000000000003</v>
      </c>
      <c r="R3581">
        <v>0.78080000000000005</v>
      </c>
    </row>
    <row r="3582" spans="1:18">
      <c r="A3582" t="s">
        <v>2083</v>
      </c>
      <c r="B3582" t="s">
        <v>2082</v>
      </c>
      <c r="D3582">
        <v>2021</v>
      </c>
      <c r="E3582" t="s">
        <v>2193</v>
      </c>
      <c r="F3582" t="s">
        <v>2301</v>
      </c>
      <c r="G3582">
        <v>-23.95986667</v>
      </c>
      <c r="H3582">
        <v>113.6362</v>
      </c>
      <c r="I3582" t="s">
        <v>2340</v>
      </c>
      <c r="J3582" t="s">
        <v>2195</v>
      </c>
      <c r="K3582">
        <v>24</v>
      </c>
      <c r="L3582">
        <v>25</v>
      </c>
      <c r="N3582">
        <v>1</v>
      </c>
      <c r="O3582">
        <v>0.96399999999999997</v>
      </c>
      <c r="R3582">
        <v>0.59179999999999999</v>
      </c>
    </row>
    <row r="3583" spans="1:18">
      <c r="A3583" t="s">
        <v>2083</v>
      </c>
      <c r="B3583" t="s">
        <v>2082</v>
      </c>
      <c r="D3583">
        <v>2021</v>
      </c>
      <c r="E3583" t="s">
        <v>2193</v>
      </c>
      <c r="F3583" t="s">
        <v>2301</v>
      </c>
      <c r="G3583">
        <v>-23.95986667</v>
      </c>
      <c r="H3583">
        <v>113.6362</v>
      </c>
      <c r="I3583" t="s">
        <v>2340</v>
      </c>
      <c r="J3583" t="s">
        <v>2195</v>
      </c>
      <c r="K3583">
        <v>25</v>
      </c>
      <c r="L3583">
        <v>26</v>
      </c>
      <c r="N3583">
        <v>1</v>
      </c>
      <c r="O3583">
        <v>1.0891999999999999</v>
      </c>
      <c r="R3583">
        <v>0.66420000000000001</v>
      </c>
    </row>
    <row r="3584" spans="1:18">
      <c r="A3584" t="s">
        <v>2083</v>
      </c>
      <c r="B3584" t="s">
        <v>2082</v>
      </c>
      <c r="D3584">
        <v>2021</v>
      </c>
      <c r="E3584" t="s">
        <v>2193</v>
      </c>
      <c r="F3584" t="s">
        <v>2301</v>
      </c>
      <c r="G3584">
        <v>-23.95986667</v>
      </c>
      <c r="H3584">
        <v>113.6362</v>
      </c>
      <c r="I3584" t="s">
        <v>2340</v>
      </c>
      <c r="J3584" t="s">
        <v>2195</v>
      </c>
      <c r="K3584">
        <v>26</v>
      </c>
      <c r="L3584">
        <v>27</v>
      </c>
      <c r="N3584">
        <v>1</v>
      </c>
      <c r="O3584">
        <v>1.0185999999999999</v>
      </c>
      <c r="R3584">
        <v>0.73660000000000003</v>
      </c>
    </row>
    <row r="3585" spans="1:18">
      <c r="A3585" t="s">
        <v>2083</v>
      </c>
      <c r="B3585" t="s">
        <v>2082</v>
      </c>
      <c r="D3585">
        <v>2021</v>
      </c>
      <c r="E3585" t="s">
        <v>2193</v>
      </c>
      <c r="F3585" t="s">
        <v>2301</v>
      </c>
      <c r="G3585">
        <v>-23.95986667</v>
      </c>
      <c r="H3585">
        <v>113.6362</v>
      </c>
      <c r="I3585" t="s">
        <v>2340</v>
      </c>
      <c r="J3585" t="s">
        <v>2195</v>
      </c>
      <c r="K3585">
        <v>27</v>
      </c>
      <c r="L3585">
        <v>28</v>
      </c>
      <c r="N3585">
        <v>1</v>
      </c>
      <c r="O3585">
        <v>0.73319999999999996</v>
      </c>
      <c r="R3585">
        <v>0.73099999999999998</v>
      </c>
    </row>
    <row r="3586" spans="1:18">
      <c r="A3586" t="s">
        <v>2083</v>
      </c>
      <c r="B3586" t="s">
        <v>2082</v>
      </c>
      <c r="D3586">
        <v>2021</v>
      </c>
      <c r="E3586" t="s">
        <v>2193</v>
      </c>
      <c r="F3586" t="s">
        <v>2301</v>
      </c>
      <c r="G3586">
        <v>-23.95986667</v>
      </c>
      <c r="H3586">
        <v>113.6362</v>
      </c>
      <c r="I3586" t="s">
        <v>2340</v>
      </c>
      <c r="J3586" t="s">
        <v>2195</v>
      </c>
      <c r="K3586">
        <v>28</v>
      </c>
      <c r="L3586">
        <v>29</v>
      </c>
      <c r="N3586">
        <v>1</v>
      </c>
      <c r="O3586">
        <v>0.84460000000000002</v>
      </c>
      <c r="R3586">
        <v>0.72529999999999994</v>
      </c>
    </row>
    <row r="3587" spans="1:18">
      <c r="A3587" t="s">
        <v>2083</v>
      </c>
      <c r="B3587" t="s">
        <v>2082</v>
      </c>
      <c r="D3587">
        <v>2021</v>
      </c>
      <c r="E3587" t="s">
        <v>2193</v>
      </c>
      <c r="F3587" t="s">
        <v>2301</v>
      </c>
      <c r="G3587">
        <v>-23.95986667</v>
      </c>
      <c r="H3587">
        <v>113.6362</v>
      </c>
      <c r="I3587" t="s">
        <v>2340</v>
      </c>
      <c r="J3587" t="s">
        <v>2195</v>
      </c>
      <c r="K3587">
        <v>29</v>
      </c>
      <c r="L3587">
        <v>30</v>
      </c>
      <c r="N3587">
        <v>1</v>
      </c>
      <c r="O3587">
        <v>0.70989999999999998</v>
      </c>
      <c r="R3587">
        <v>0.72299999999999998</v>
      </c>
    </row>
    <row r="3588" spans="1:18">
      <c r="A3588" t="s">
        <v>2083</v>
      </c>
      <c r="B3588" t="s">
        <v>2082</v>
      </c>
      <c r="D3588">
        <v>2021</v>
      </c>
      <c r="E3588" t="s">
        <v>2193</v>
      </c>
      <c r="F3588" t="s">
        <v>2301</v>
      </c>
      <c r="G3588">
        <v>-23.95986667</v>
      </c>
      <c r="H3588">
        <v>113.6362</v>
      </c>
      <c r="I3588" t="s">
        <v>2340</v>
      </c>
      <c r="J3588" t="s">
        <v>2195</v>
      </c>
      <c r="K3588">
        <v>30</v>
      </c>
      <c r="L3588">
        <v>31</v>
      </c>
      <c r="N3588">
        <v>1</v>
      </c>
      <c r="O3588">
        <v>0.80620000000000003</v>
      </c>
      <c r="R3588">
        <v>0.72070000000000001</v>
      </c>
    </row>
    <row r="3589" spans="1:18">
      <c r="A3589" t="s">
        <v>2083</v>
      </c>
      <c r="B3589" t="s">
        <v>2082</v>
      </c>
      <c r="D3589">
        <v>2021</v>
      </c>
      <c r="E3589" t="s">
        <v>2193</v>
      </c>
      <c r="F3589" t="s">
        <v>2301</v>
      </c>
      <c r="G3589">
        <v>-23.95986667</v>
      </c>
      <c r="H3589">
        <v>113.6362</v>
      </c>
      <c r="I3589" t="s">
        <v>2340</v>
      </c>
      <c r="J3589" t="s">
        <v>2195</v>
      </c>
      <c r="K3589">
        <v>31</v>
      </c>
      <c r="L3589">
        <v>32</v>
      </c>
      <c r="N3589">
        <v>1</v>
      </c>
      <c r="O3589">
        <v>0.80100000000000005</v>
      </c>
      <c r="R3589">
        <v>0.77329999999999999</v>
      </c>
    </row>
    <row r="3590" spans="1:18">
      <c r="A3590" t="s">
        <v>2083</v>
      </c>
      <c r="B3590" t="s">
        <v>2082</v>
      </c>
      <c r="D3590">
        <v>2021</v>
      </c>
      <c r="E3590" t="s">
        <v>2193</v>
      </c>
      <c r="F3590" t="s">
        <v>2301</v>
      </c>
      <c r="G3590">
        <v>-23.95986667</v>
      </c>
      <c r="H3590">
        <v>113.6362</v>
      </c>
      <c r="I3590" t="s">
        <v>2340</v>
      </c>
      <c r="J3590" t="s">
        <v>2195</v>
      </c>
      <c r="K3590">
        <v>32</v>
      </c>
      <c r="L3590">
        <v>33</v>
      </c>
      <c r="N3590">
        <v>1</v>
      </c>
      <c r="O3590">
        <v>0.93210000000000004</v>
      </c>
      <c r="R3590">
        <v>0.82589999999999997</v>
      </c>
    </row>
    <row r="3591" spans="1:18">
      <c r="A3591" t="s">
        <v>2083</v>
      </c>
      <c r="B3591" t="s">
        <v>2082</v>
      </c>
      <c r="D3591">
        <v>2021</v>
      </c>
      <c r="E3591" t="s">
        <v>2193</v>
      </c>
      <c r="F3591" t="s">
        <v>2301</v>
      </c>
      <c r="G3591">
        <v>-23.95986667</v>
      </c>
      <c r="H3591">
        <v>113.6362</v>
      </c>
      <c r="I3591" t="s">
        <v>2340</v>
      </c>
      <c r="J3591" t="s">
        <v>2195</v>
      </c>
      <c r="K3591">
        <v>33</v>
      </c>
      <c r="L3591">
        <v>34</v>
      </c>
      <c r="N3591">
        <v>1</v>
      </c>
      <c r="O3591">
        <v>0.90469999999999995</v>
      </c>
      <c r="R3591">
        <v>0.64329999999999998</v>
      </c>
    </row>
    <row r="3592" spans="1:18">
      <c r="A3592" t="s">
        <v>2083</v>
      </c>
      <c r="B3592" t="s">
        <v>2082</v>
      </c>
      <c r="D3592">
        <v>2021</v>
      </c>
      <c r="E3592" t="s">
        <v>2193</v>
      </c>
      <c r="F3592" t="s">
        <v>2301</v>
      </c>
      <c r="G3592">
        <v>-23.95986667</v>
      </c>
      <c r="H3592">
        <v>113.6362</v>
      </c>
      <c r="I3592" t="s">
        <v>2340</v>
      </c>
      <c r="J3592" t="s">
        <v>2195</v>
      </c>
      <c r="K3592">
        <v>34</v>
      </c>
      <c r="L3592">
        <v>35</v>
      </c>
      <c r="N3592">
        <v>1</v>
      </c>
      <c r="O3592">
        <v>1.0170999999999999</v>
      </c>
      <c r="R3592">
        <v>0.4607</v>
      </c>
    </row>
    <row r="3593" spans="1:18">
      <c r="A3593" t="s">
        <v>2083</v>
      </c>
      <c r="B3593" t="s">
        <v>2082</v>
      </c>
      <c r="D3593">
        <v>2021</v>
      </c>
      <c r="E3593" t="s">
        <v>2193</v>
      </c>
      <c r="F3593" t="s">
        <v>2301</v>
      </c>
      <c r="G3593">
        <v>-23.95986667</v>
      </c>
      <c r="H3593">
        <v>113.6362</v>
      </c>
      <c r="I3593" t="s">
        <v>2340</v>
      </c>
      <c r="J3593" t="s">
        <v>2195</v>
      </c>
      <c r="K3593">
        <v>35</v>
      </c>
      <c r="L3593">
        <v>36</v>
      </c>
      <c r="N3593">
        <v>1</v>
      </c>
      <c r="O3593">
        <v>0.83460000000000001</v>
      </c>
      <c r="R3593">
        <v>0.5625</v>
      </c>
    </row>
    <row r="3594" spans="1:18">
      <c r="A3594" t="s">
        <v>2083</v>
      </c>
      <c r="B3594" t="s">
        <v>2082</v>
      </c>
      <c r="D3594">
        <v>2021</v>
      </c>
      <c r="E3594" t="s">
        <v>2193</v>
      </c>
      <c r="F3594" t="s">
        <v>2301</v>
      </c>
      <c r="G3594">
        <v>-23.95986667</v>
      </c>
      <c r="H3594">
        <v>113.6362</v>
      </c>
      <c r="I3594" t="s">
        <v>2340</v>
      </c>
      <c r="J3594" t="s">
        <v>2195</v>
      </c>
      <c r="K3594">
        <v>36</v>
      </c>
      <c r="L3594">
        <v>37</v>
      </c>
      <c r="N3594">
        <v>1</v>
      </c>
      <c r="O3594">
        <v>0.98970000000000002</v>
      </c>
      <c r="R3594">
        <v>0.66439999999999999</v>
      </c>
    </row>
    <row r="3595" spans="1:18">
      <c r="A3595" t="s">
        <v>2083</v>
      </c>
      <c r="B3595" t="s">
        <v>2082</v>
      </c>
      <c r="D3595">
        <v>2021</v>
      </c>
      <c r="E3595" t="s">
        <v>2193</v>
      </c>
      <c r="F3595" t="s">
        <v>2301</v>
      </c>
      <c r="G3595">
        <v>-23.95986667</v>
      </c>
      <c r="H3595">
        <v>113.6362</v>
      </c>
      <c r="I3595" t="s">
        <v>2340</v>
      </c>
      <c r="J3595" t="s">
        <v>2195</v>
      </c>
      <c r="K3595">
        <v>37</v>
      </c>
      <c r="L3595">
        <v>38</v>
      </c>
      <c r="N3595">
        <v>1</v>
      </c>
      <c r="O3595">
        <v>0.91839999999999999</v>
      </c>
      <c r="R3595">
        <v>0.71730000000000005</v>
      </c>
    </row>
    <row r="3596" spans="1:18">
      <c r="A3596" t="s">
        <v>2083</v>
      </c>
      <c r="B3596" t="s">
        <v>2082</v>
      </c>
      <c r="D3596">
        <v>2021</v>
      </c>
      <c r="E3596" t="s">
        <v>2193</v>
      </c>
      <c r="F3596" t="s">
        <v>2301</v>
      </c>
      <c r="G3596">
        <v>-23.95986667</v>
      </c>
      <c r="H3596">
        <v>113.6362</v>
      </c>
      <c r="I3596" t="s">
        <v>2340</v>
      </c>
      <c r="J3596" t="s">
        <v>2195</v>
      </c>
      <c r="K3596">
        <v>38</v>
      </c>
      <c r="L3596">
        <v>39</v>
      </c>
      <c r="N3596">
        <v>1</v>
      </c>
      <c r="O3596">
        <v>0.82420000000000004</v>
      </c>
      <c r="R3596">
        <v>0.77029999999999998</v>
      </c>
    </row>
    <row r="3597" spans="1:18">
      <c r="A3597" t="s">
        <v>2083</v>
      </c>
      <c r="B3597" t="s">
        <v>2082</v>
      </c>
      <c r="D3597">
        <v>2021</v>
      </c>
      <c r="E3597" t="s">
        <v>2193</v>
      </c>
      <c r="F3597" t="s">
        <v>2301</v>
      </c>
      <c r="G3597">
        <v>-23.95986667</v>
      </c>
      <c r="H3597">
        <v>113.6362</v>
      </c>
      <c r="I3597" t="s">
        <v>2340</v>
      </c>
      <c r="J3597" t="s">
        <v>2195</v>
      </c>
      <c r="K3597">
        <v>39</v>
      </c>
      <c r="L3597">
        <v>40</v>
      </c>
      <c r="N3597">
        <v>1</v>
      </c>
      <c r="O3597">
        <v>0.82589999999999997</v>
      </c>
      <c r="R3597">
        <v>0.69110000000000005</v>
      </c>
    </row>
    <row r="3598" spans="1:18">
      <c r="A3598" t="s">
        <v>2083</v>
      </c>
      <c r="B3598" t="s">
        <v>2082</v>
      </c>
      <c r="D3598">
        <v>2021</v>
      </c>
      <c r="E3598" t="s">
        <v>2193</v>
      </c>
      <c r="F3598" t="s">
        <v>2301</v>
      </c>
      <c r="G3598">
        <v>-23.95986667</v>
      </c>
      <c r="H3598">
        <v>113.6362</v>
      </c>
      <c r="I3598" t="s">
        <v>2340</v>
      </c>
      <c r="J3598" t="s">
        <v>2195</v>
      </c>
      <c r="K3598">
        <v>40</v>
      </c>
      <c r="L3598">
        <v>41</v>
      </c>
      <c r="N3598">
        <v>1</v>
      </c>
      <c r="O3598">
        <v>0.87990000000000002</v>
      </c>
      <c r="R3598">
        <v>0.6119</v>
      </c>
    </row>
    <row r="3599" spans="1:18">
      <c r="A3599" t="s">
        <v>2083</v>
      </c>
      <c r="B3599" t="s">
        <v>2082</v>
      </c>
      <c r="D3599">
        <v>2021</v>
      </c>
      <c r="E3599" t="s">
        <v>2193</v>
      </c>
      <c r="F3599" t="s">
        <v>2301</v>
      </c>
      <c r="G3599">
        <v>-23.95986667</v>
      </c>
      <c r="H3599">
        <v>113.6362</v>
      </c>
      <c r="I3599" t="s">
        <v>2340</v>
      </c>
      <c r="J3599" t="s">
        <v>2195</v>
      </c>
      <c r="K3599">
        <v>41</v>
      </c>
      <c r="L3599">
        <v>42</v>
      </c>
      <c r="N3599">
        <v>1</v>
      </c>
      <c r="O3599">
        <v>0.87670000000000003</v>
      </c>
      <c r="R3599">
        <v>0.83220000000000005</v>
      </c>
    </row>
    <row r="3600" spans="1:18">
      <c r="A3600" t="s">
        <v>2083</v>
      </c>
      <c r="B3600" t="s">
        <v>2082</v>
      </c>
      <c r="D3600">
        <v>2021</v>
      </c>
      <c r="E3600" t="s">
        <v>2193</v>
      </c>
      <c r="F3600" t="s">
        <v>2301</v>
      </c>
      <c r="G3600">
        <v>-23.95986667</v>
      </c>
      <c r="H3600">
        <v>113.6362</v>
      </c>
      <c r="I3600" t="s">
        <v>2340</v>
      </c>
      <c r="J3600" t="s">
        <v>2195</v>
      </c>
      <c r="K3600">
        <v>42</v>
      </c>
      <c r="L3600">
        <v>43</v>
      </c>
      <c r="N3600">
        <v>1</v>
      </c>
      <c r="O3600">
        <v>0.81989999999999996</v>
      </c>
      <c r="R3600">
        <v>1.0525</v>
      </c>
    </row>
    <row r="3601" spans="1:18">
      <c r="A3601" t="s">
        <v>2083</v>
      </c>
      <c r="B3601" t="s">
        <v>2082</v>
      </c>
      <c r="D3601">
        <v>2021</v>
      </c>
      <c r="E3601" t="s">
        <v>2193</v>
      </c>
      <c r="F3601" t="s">
        <v>2301</v>
      </c>
      <c r="G3601">
        <v>-23.95986667</v>
      </c>
      <c r="H3601">
        <v>113.6362</v>
      </c>
      <c r="I3601" t="s">
        <v>2340</v>
      </c>
      <c r="J3601" t="s">
        <v>2195</v>
      </c>
      <c r="K3601">
        <v>43</v>
      </c>
      <c r="L3601">
        <v>44</v>
      </c>
      <c r="N3601">
        <v>1</v>
      </c>
      <c r="O3601">
        <v>0.84019999999999995</v>
      </c>
      <c r="R3601">
        <v>0.86499999999999999</v>
      </c>
    </row>
    <row r="3602" spans="1:18">
      <c r="A3602" t="s">
        <v>2083</v>
      </c>
      <c r="B3602" t="s">
        <v>2082</v>
      </c>
      <c r="D3602">
        <v>2021</v>
      </c>
      <c r="E3602" t="s">
        <v>2193</v>
      </c>
      <c r="F3602" t="s">
        <v>2301</v>
      </c>
      <c r="G3602">
        <v>-23.95986667</v>
      </c>
      <c r="H3602">
        <v>113.6362</v>
      </c>
      <c r="I3602" t="s">
        <v>2340</v>
      </c>
      <c r="J3602" t="s">
        <v>2195</v>
      </c>
      <c r="K3602">
        <v>44</v>
      </c>
      <c r="L3602">
        <v>45</v>
      </c>
      <c r="N3602">
        <v>1</v>
      </c>
      <c r="O3602">
        <v>0.83489999999999998</v>
      </c>
      <c r="R3602">
        <v>0.67749999999999999</v>
      </c>
    </row>
    <row r="3603" spans="1:18">
      <c r="A3603" t="s">
        <v>2083</v>
      </c>
      <c r="B3603" t="s">
        <v>2082</v>
      </c>
      <c r="D3603">
        <v>2021</v>
      </c>
      <c r="E3603" t="s">
        <v>2193</v>
      </c>
      <c r="F3603" t="s">
        <v>2301</v>
      </c>
      <c r="G3603">
        <v>-23.95986667</v>
      </c>
      <c r="H3603">
        <v>113.6362</v>
      </c>
      <c r="I3603" t="s">
        <v>2340</v>
      </c>
      <c r="J3603" t="s">
        <v>2195</v>
      </c>
      <c r="K3603">
        <v>45</v>
      </c>
      <c r="L3603">
        <v>46</v>
      </c>
      <c r="N3603">
        <v>1</v>
      </c>
      <c r="O3603">
        <v>0.83360000000000001</v>
      </c>
      <c r="R3603">
        <v>0.65639999999999998</v>
      </c>
    </row>
    <row r="3604" spans="1:18">
      <c r="A3604" t="s">
        <v>2083</v>
      </c>
      <c r="B3604" t="s">
        <v>2082</v>
      </c>
      <c r="D3604">
        <v>2021</v>
      </c>
      <c r="E3604" t="s">
        <v>2193</v>
      </c>
      <c r="F3604" t="s">
        <v>2301</v>
      </c>
      <c r="G3604">
        <v>-23.95986667</v>
      </c>
      <c r="H3604">
        <v>113.6362</v>
      </c>
      <c r="I3604" t="s">
        <v>2340</v>
      </c>
      <c r="J3604" t="s">
        <v>2195</v>
      </c>
      <c r="K3604">
        <v>46</v>
      </c>
      <c r="L3604">
        <v>47</v>
      </c>
      <c r="N3604">
        <v>1</v>
      </c>
      <c r="O3604">
        <v>0.9506</v>
      </c>
      <c r="R3604">
        <v>0.63519999999999999</v>
      </c>
    </row>
    <row r="3605" spans="1:18">
      <c r="A3605" t="s">
        <v>2083</v>
      </c>
      <c r="B3605" t="s">
        <v>2082</v>
      </c>
      <c r="D3605">
        <v>2021</v>
      </c>
      <c r="E3605" t="s">
        <v>2193</v>
      </c>
      <c r="F3605" t="s">
        <v>2301</v>
      </c>
      <c r="G3605">
        <v>-23.95986667</v>
      </c>
      <c r="H3605">
        <v>113.6362</v>
      </c>
      <c r="I3605" t="s">
        <v>2340</v>
      </c>
      <c r="J3605" t="s">
        <v>2195</v>
      </c>
      <c r="K3605">
        <v>47</v>
      </c>
      <c r="L3605">
        <v>48</v>
      </c>
      <c r="N3605">
        <v>1</v>
      </c>
      <c r="O3605">
        <v>0.79590000000000005</v>
      </c>
      <c r="R3605">
        <v>0.65739999999999998</v>
      </c>
    </row>
    <row r="3606" spans="1:18">
      <c r="A3606" t="s">
        <v>2083</v>
      </c>
      <c r="B3606" t="s">
        <v>2082</v>
      </c>
      <c r="D3606">
        <v>2021</v>
      </c>
      <c r="E3606" t="s">
        <v>2193</v>
      </c>
      <c r="F3606" t="s">
        <v>2301</v>
      </c>
      <c r="G3606">
        <v>-23.95986667</v>
      </c>
      <c r="H3606">
        <v>113.6362</v>
      </c>
      <c r="I3606" t="s">
        <v>2340</v>
      </c>
      <c r="J3606" t="s">
        <v>2195</v>
      </c>
      <c r="K3606">
        <v>48</v>
      </c>
      <c r="L3606">
        <v>49</v>
      </c>
      <c r="N3606">
        <v>1</v>
      </c>
      <c r="O3606">
        <v>0.79549999999999998</v>
      </c>
      <c r="R3606">
        <v>0.67959999999999998</v>
      </c>
    </row>
    <row r="3607" spans="1:18">
      <c r="A3607" t="s">
        <v>2083</v>
      </c>
      <c r="B3607" t="s">
        <v>2082</v>
      </c>
      <c r="D3607">
        <v>2021</v>
      </c>
      <c r="E3607" t="s">
        <v>2193</v>
      </c>
      <c r="F3607" t="s">
        <v>2301</v>
      </c>
      <c r="G3607">
        <v>-23.95986667</v>
      </c>
      <c r="H3607">
        <v>113.6362</v>
      </c>
      <c r="I3607" t="s">
        <v>2340</v>
      </c>
      <c r="J3607" t="s">
        <v>2195</v>
      </c>
      <c r="K3607">
        <v>49</v>
      </c>
      <c r="L3607">
        <v>50</v>
      </c>
      <c r="N3607">
        <v>1</v>
      </c>
      <c r="O3607">
        <v>0.75329999999999997</v>
      </c>
      <c r="R3607">
        <v>0.57969999999999999</v>
      </c>
    </row>
    <row r="3608" spans="1:18">
      <c r="A3608" t="s">
        <v>2083</v>
      </c>
      <c r="B3608" t="s">
        <v>2082</v>
      </c>
      <c r="D3608">
        <v>2021</v>
      </c>
      <c r="E3608" t="s">
        <v>2193</v>
      </c>
      <c r="F3608" t="s">
        <v>2301</v>
      </c>
      <c r="G3608">
        <v>-23.95986667</v>
      </c>
      <c r="H3608">
        <v>113.6362</v>
      </c>
      <c r="I3608" t="s">
        <v>2340</v>
      </c>
      <c r="J3608" t="s">
        <v>2195</v>
      </c>
      <c r="K3608">
        <v>50</v>
      </c>
      <c r="L3608">
        <v>51</v>
      </c>
      <c r="N3608">
        <v>1</v>
      </c>
      <c r="O3608">
        <v>0.71709999999999996</v>
      </c>
      <c r="R3608">
        <v>0.47970000000000002</v>
      </c>
    </row>
    <row r="3609" spans="1:18">
      <c r="A3609" t="s">
        <v>2083</v>
      </c>
      <c r="B3609" t="s">
        <v>2082</v>
      </c>
      <c r="D3609">
        <v>2021</v>
      </c>
      <c r="E3609" t="s">
        <v>2193</v>
      </c>
      <c r="F3609" t="s">
        <v>2301</v>
      </c>
      <c r="G3609">
        <v>-23.95986667</v>
      </c>
      <c r="H3609">
        <v>113.6362</v>
      </c>
      <c r="I3609" t="s">
        <v>2340</v>
      </c>
      <c r="J3609" t="s">
        <v>2195</v>
      </c>
      <c r="K3609">
        <v>51</v>
      </c>
      <c r="L3609">
        <v>52</v>
      </c>
      <c r="N3609">
        <v>1</v>
      </c>
      <c r="O3609">
        <v>0.68669999999999998</v>
      </c>
      <c r="R3609">
        <v>0.56999999999999995</v>
      </c>
    </row>
    <row r="3610" spans="1:18">
      <c r="A3610" t="s">
        <v>2083</v>
      </c>
      <c r="B3610" t="s">
        <v>2082</v>
      </c>
      <c r="D3610">
        <v>2021</v>
      </c>
      <c r="E3610" t="s">
        <v>2193</v>
      </c>
      <c r="F3610" t="s">
        <v>2301</v>
      </c>
      <c r="G3610">
        <v>-23.95986667</v>
      </c>
      <c r="H3610">
        <v>113.6362</v>
      </c>
      <c r="I3610" t="s">
        <v>2340</v>
      </c>
      <c r="J3610" t="s">
        <v>2195</v>
      </c>
      <c r="K3610">
        <v>52</v>
      </c>
      <c r="L3610">
        <v>53</v>
      </c>
      <c r="N3610">
        <v>1</v>
      </c>
      <c r="O3610">
        <v>0.88149999999999995</v>
      </c>
      <c r="R3610">
        <v>0.6603</v>
      </c>
    </row>
    <row r="3611" spans="1:18">
      <c r="A3611" t="s">
        <v>2083</v>
      </c>
      <c r="B3611" t="s">
        <v>2082</v>
      </c>
      <c r="D3611">
        <v>2021</v>
      </c>
      <c r="E3611" t="s">
        <v>2193</v>
      </c>
      <c r="F3611" t="s">
        <v>2301</v>
      </c>
      <c r="G3611">
        <v>-23.95986667</v>
      </c>
      <c r="H3611">
        <v>113.6362</v>
      </c>
      <c r="I3611" t="s">
        <v>2340</v>
      </c>
      <c r="J3611" t="s">
        <v>2195</v>
      </c>
      <c r="K3611">
        <v>53</v>
      </c>
      <c r="L3611">
        <v>54</v>
      </c>
      <c r="N3611">
        <v>1</v>
      </c>
      <c r="O3611">
        <v>0.79630000000000001</v>
      </c>
      <c r="R3611">
        <v>0.70409999999999995</v>
      </c>
    </row>
    <row r="3612" spans="1:18">
      <c r="A3612" t="s">
        <v>2083</v>
      </c>
      <c r="B3612" t="s">
        <v>2082</v>
      </c>
      <c r="D3612">
        <v>2021</v>
      </c>
      <c r="E3612" t="s">
        <v>2193</v>
      </c>
      <c r="F3612" t="s">
        <v>2301</v>
      </c>
      <c r="G3612">
        <v>-23.95986667</v>
      </c>
      <c r="H3612">
        <v>113.6362</v>
      </c>
      <c r="I3612" t="s">
        <v>2340</v>
      </c>
      <c r="J3612" t="s">
        <v>2195</v>
      </c>
      <c r="K3612">
        <v>54</v>
      </c>
      <c r="L3612">
        <v>55</v>
      </c>
      <c r="N3612">
        <v>1</v>
      </c>
      <c r="O3612">
        <v>0.67310000000000003</v>
      </c>
      <c r="R3612">
        <v>0.74790000000000001</v>
      </c>
    </row>
    <row r="3613" spans="1:18">
      <c r="A3613" t="s">
        <v>2083</v>
      </c>
      <c r="B3613" t="s">
        <v>2082</v>
      </c>
      <c r="D3613">
        <v>2021</v>
      </c>
      <c r="E3613" t="s">
        <v>2193</v>
      </c>
      <c r="F3613" t="s">
        <v>2301</v>
      </c>
      <c r="G3613">
        <v>-23.95986667</v>
      </c>
      <c r="H3613">
        <v>113.6362</v>
      </c>
      <c r="I3613" t="s">
        <v>2340</v>
      </c>
      <c r="J3613" t="s">
        <v>2195</v>
      </c>
      <c r="K3613">
        <v>55</v>
      </c>
      <c r="L3613">
        <v>56</v>
      </c>
      <c r="N3613">
        <v>1</v>
      </c>
      <c r="O3613">
        <v>0.64729999999999999</v>
      </c>
      <c r="R3613">
        <v>0.82430000000000003</v>
      </c>
    </row>
    <row r="3614" spans="1:18">
      <c r="A3614" t="s">
        <v>2083</v>
      </c>
      <c r="B3614" t="s">
        <v>2082</v>
      </c>
      <c r="D3614">
        <v>2021</v>
      </c>
      <c r="E3614" t="s">
        <v>2193</v>
      </c>
      <c r="F3614" t="s">
        <v>2301</v>
      </c>
      <c r="G3614">
        <v>-23.95986667</v>
      </c>
      <c r="H3614">
        <v>113.6362</v>
      </c>
      <c r="I3614" t="s">
        <v>2340</v>
      </c>
      <c r="J3614" t="s">
        <v>2195</v>
      </c>
      <c r="K3614">
        <v>56</v>
      </c>
      <c r="L3614">
        <v>57</v>
      </c>
      <c r="N3614">
        <v>1</v>
      </c>
      <c r="O3614">
        <v>0.83109999999999995</v>
      </c>
      <c r="R3614">
        <v>0.90069999999999995</v>
      </c>
    </row>
    <row r="3615" spans="1:18">
      <c r="A3615" t="s">
        <v>2083</v>
      </c>
      <c r="B3615" t="s">
        <v>2082</v>
      </c>
      <c r="D3615">
        <v>2021</v>
      </c>
      <c r="E3615" t="s">
        <v>2193</v>
      </c>
      <c r="F3615" t="s">
        <v>2301</v>
      </c>
      <c r="G3615">
        <v>-23.95986667</v>
      </c>
      <c r="H3615">
        <v>113.6362</v>
      </c>
      <c r="I3615" t="s">
        <v>2340</v>
      </c>
      <c r="J3615" t="s">
        <v>2195</v>
      </c>
      <c r="K3615">
        <v>57</v>
      </c>
      <c r="L3615">
        <v>58</v>
      </c>
      <c r="N3615">
        <v>1</v>
      </c>
      <c r="O3615">
        <v>0.67100000000000004</v>
      </c>
      <c r="R3615">
        <v>0.78310000000000002</v>
      </c>
    </row>
    <row r="3616" spans="1:18">
      <c r="A3616" t="s">
        <v>2083</v>
      </c>
      <c r="B3616" t="s">
        <v>2082</v>
      </c>
      <c r="D3616">
        <v>2021</v>
      </c>
      <c r="E3616" t="s">
        <v>2193</v>
      </c>
      <c r="F3616" t="s">
        <v>2301</v>
      </c>
      <c r="G3616">
        <v>-23.95986667</v>
      </c>
      <c r="H3616">
        <v>113.6362</v>
      </c>
      <c r="I3616" t="s">
        <v>2340</v>
      </c>
      <c r="J3616" t="s">
        <v>2195</v>
      </c>
      <c r="K3616">
        <v>58</v>
      </c>
      <c r="L3616">
        <v>59</v>
      </c>
      <c r="N3616">
        <v>1</v>
      </c>
      <c r="O3616">
        <v>0.82979999999999998</v>
      </c>
      <c r="R3616">
        <v>0.66559999999999997</v>
      </c>
    </row>
    <row r="3617" spans="1:18">
      <c r="A3617" t="s">
        <v>2083</v>
      </c>
      <c r="B3617" t="s">
        <v>2082</v>
      </c>
      <c r="D3617">
        <v>2021</v>
      </c>
      <c r="E3617" t="s">
        <v>2193</v>
      </c>
      <c r="F3617" t="s">
        <v>2301</v>
      </c>
      <c r="G3617">
        <v>-23.95986667</v>
      </c>
      <c r="H3617">
        <v>113.6362</v>
      </c>
      <c r="I3617" t="s">
        <v>2340</v>
      </c>
      <c r="J3617" t="s">
        <v>2195</v>
      </c>
      <c r="K3617">
        <v>59</v>
      </c>
      <c r="L3617">
        <v>60</v>
      </c>
      <c r="N3617">
        <v>1</v>
      </c>
      <c r="O3617">
        <v>0.91369999999999996</v>
      </c>
      <c r="R3617">
        <v>0.56659999999999999</v>
      </c>
    </row>
    <row r="3618" spans="1:18">
      <c r="A3618" t="s">
        <v>2083</v>
      </c>
      <c r="B3618" t="s">
        <v>2082</v>
      </c>
      <c r="D3618">
        <v>2021</v>
      </c>
      <c r="E3618" t="s">
        <v>2193</v>
      </c>
      <c r="F3618" t="s">
        <v>2301</v>
      </c>
      <c r="G3618">
        <v>-23.95986667</v>
      </c>
      <c r="H3618">
        <v>113.6362</v>
      </c>
      <c r="I3618" t="s">
        <v>2340</v>
      </c>
      <c r="J3618" t="s">
        <v>2195</v>
      </c>
      <c r="K3618">
        <v>60</v>
      </c>
      <c r="L3618">
        <v>61</v>
      </c>
      <c r="N3618">
        <v>1</v>
      </c>
      <c r="O3618">
        <v>0.87909999999999999</v>
      </c>
      <c r="R3618">
        <v>0.46760000000000002</v>
      </c>
    </row>
    <row r="3619" spans="1:18">
      <c r="A3619" t="s">
        <v>2083</v>
      </c>
      <c r="B3619" t="s">
        <v>2082</v>
      </c>
      <c r="D3619">
        <v>2021</v>
      </c>
      <c r="E3619" t="s">
        <v>2193</v>
      </c>
      <c r="F3619" t="s">
        <v>2301</v>
      </c>
      <c r="G3619">
        <v>-23.95986667</v>
      </c>
      <c r="H3619">
        <v>113.6362</v>
      </c>
      <c r="I3619" t="s">
        <v>2340</v>
      </c>
      <c r="J3619" t="s">
        <v>2195</v>
      </c>
      <c r="K3619">
        <v>61</v>
      </c>
      <c r="L3619">
        <v>62</v>
      </c>
      <c r="N3619">
        <v>1</v>
      </c>
      <c r="O3619">
        <v>0.78720000000000001</v>
      </c>
      <c r="R3619">
        <v>0.5514</v>
      </c>
    </row>
    <row r="3620" spans="1:18">
      <c r="A3620" t="s">
        <v>2083</v>
      </c>
      <c r="B3620" t="s">
        <v>2082</v>
      </c>
      <c r="D3620">
        <v>2021</v>
      </c>
      <c r="E3620" t="s">
        <v>2193</v>
      </c>
      <c r="F3620" t="s">
        <v>2301</v>
      </c>
      <c r="G3620">
        <v>-23.95986667</v>
      </c>
      <c r="H3620">
        <v>113.6362</v>
      </c>
      <c r="I3620" t="s">
        <v>2340</v>
      </c>
      <c r="J3620" t="s">
        <v>2195</v>
      </c>
      <c r="K3620">
        <v>62</v>
      </c>
      <c r="L3620">
        <v>63</v>
      </c>
      <c r="N3620">
        <v>1</v>
      </c>
      <c r="O3620">
        <v>0.78139999999999998</v>
      </c>
      <c r="R3620">
        <v>0.63529999999999998</v>
      </c>
    </row>
    <row r="3621" spans="1:18">
      <c r="A3621" t="s">
        <v>2083</v>
      </c>
      <c r="B3621" t="s">
        <v>2082</v>
      </c>
      <c r="D3621">
        <v>2021</v>
      </c>
      <c r="E3621" t="s">
        <v>2193</v>
      </c>
      <c r="F3621" t="s">
        <v>2301</v>
      </c>
      <c r="G3621">
        <v>-23.95986667</v>
      </c>
      <c r="H3621">
        <v>113.6362</v>
      </c>
      <c r="I3621" t="s">
        <v>2340</v>
      </c>
      <c r="J3621" t="s">
        <v>2195</v>
      </c>
      <c r="K3621">
        <v>63</v>
      </c>
      <c r="L3621">
        <v>64</v>
      </c>
      <c r="N3621">
        <v>1</v>
      </c>
      <c r="O3621">
        <v>0.91210000000000002</v>
      </c>
      <c r="R3621">
        <v>0.56320000000000003</v>
      </c>
    </row>
    <row r="3622" spans="1:18">
      <c r="A3622" t="s">
        <v>2083</v>
      </c>
      <c r="B3622" t="s">
        <v>2082</v>
      </c>
      <c r="D3622">
        <v>2021</v>
      </c>
      <c r="E3622" t="s">
        <v>2193</v>
      </c>
      <c r="F3622" t="s">
        <v>2301</v>
      </c>
      <c r="G3622">
        <v>-23.95986667</v>
      </c>
      <c r="H3622">
        <v>113.6362</v>
      </c>
      <c r="I3622" t="s">
        <v>2340</v>
      </c>
      <c r="J3622" t="s">
        <v>2195</v>
      </c>
      <c r="K3622">
        <v>64</v>
      </c>
      <c r="L3622">
        <v>65</v>
      </c>
      <c r="N3622">
        <v>1</v>
      </c>
      <c r="O3622">
        <v>0.78169999999999995</v>
      </c>
      <c r="R3622">
        <v>0.49109999999999998</v>
      </c>
    </row>
    <row r="3623" spans="1:18">
      <c r="A3623" t="s">
        <v>2083</v>
      </c>
      <c r="B3623" t="s">
        <v>2082</v>
      </c>
      <c r="D3623">
        <v>2021</v>
      </c>
      <c r="E3623" t="s">
        <v>2193</v>
      </c>
      <c r="F3623" t="s">
        <v>2301</v>
      </c>
      <c r="G3623">
        <v>-23.95986667</v>
      </c>
      <c r="H3623">
        <v>113.6362</v>
      </c>
      <c r="I3623" t="s">
        <v>2340</v>
      </c>
      <c r="J3623" t="s">
        <v>2195</v>
      </c>
      <c r="K3623">
        <v>65</v>
      </c>
      <c r="L3623">
        <v>66</v>
      </c>
      <c r="N3623">
        <v>1</v>
      </c>
      <c r="O3623">
        <v>1.0634999999999999</v>
      </c>
      <c r="R3623">
        <v>0.51149999999999995</v>
      </c>
    </row>
    <row r="3624" spans="1:18">
      <c r="A3624" t="s">
        <v>2083</v>
      </c>
      <c r="B3624" t="s">
        <v>2082</v>
      </c>
      <c r="D3624">
        <v>2021</v>
      </c>
      <c r="E3624" t="s">
        <v>2193</v>
      </c>
      <c r="F3624" t="s">
        <v>2301</v>
      </c>
      <c r="G3624">
        <v>-23.95986667</v>
      </c>
      <c r="H3624">
        <v>113.6362</v>
      </c>
      <c r="I3624" t="s">
        <v>2340</v>
      </c>
      <c r="J3624" t="s">
        <v>2195</v>
      </c>
      <c r="K3624">
        <v>66</v>
      </c>
      <c r="L3624">
        <v>67</v>
      </c>
      <c r="N3624">
        <v>1</v>
      </c>
      <c r="O3624">
        <v>0.81</v>
      </c>
      <c r="R3624">
        <v>0.53200000000000003</v>
      </c>
    </row>
    <row r="3625" spans="1:18">
      <c r="A3625" t="s">
        <v>2083</v>
      </c>
      <c r="B3625" t="s">
        <v>2082</v>
      </c>
      <c r="D3625">
        <v>2021</v>
      </c>
      <c r="E3625" t="s">
        <v>2193</v>
      </c>
      <c r="F3625" t="s">
        <v>2301</v>
      </c>
      <c r="G3625">
        <v>-23.95986667</v>
      </c>
      <c r="H3625">
        <v>113.6362</v>
      </c>
      <c r="I3625" t="s">
        <v>2340</v>
      </c>
      <c r="J3625" t="s">
        <v>2195</v>
      </c>
      <c r="K3625">
        <v>67</v>
      </c>
      <c r="L3625">
        <v>68</v>
      </c>
      <c r="N3625">
        <v>1</v>
      </c>
      <c r="O3625">
        <v>0.86170000000000002</v>
      </c>
      <c r="R3625">
        <v>0.81859999999999999</v>
      </c>
    </row>
    <row r="3626" spans="1:18">
      <c r="A3626" t="s">
        <v>2083</v>
      </c>
      <c r="B3626" t="s">
        <v>2082</v>
      </c>
      <c r="D3626">
        <v>2021</v>
      </c>
      <c r="E3626" t="s">
        <v>2193</v>
      </c>
      <c r="F3626" t="s">
        <v>2301</v>
      </c>
      <c r="G3626">
        <v>-23.95986667</v>
      </c>
      <c r="H3626">
        <v>113.6362</v>
      </c>
      <c r="I3626" t="s">
        <v>2340</v>
      </c>
      <c r="J3626" t="s">
        <v>2195</v>
      </c>
      <c r="K3626">
        <v>68</v>
      </c>
      <c r="L3626">
        <v>69</v>
      </c>
      <c r="N3626">
        <v>1</v>
      </c>
      <c r="O3626">
        <v>0.90669999999999995</v>
      </c>
      <c r="R3626">
        <v>1.1052</v>
      </c>
    </row>
    <row r="3627" spans="1:18">
      <c r="A3627" t="s">
        <v>2083</v>
      </c>
      <c r="B3627" t="s">
        <v>2082</v>
      </c>
      <c r="D3627">
        <v>2021</v>
      </c>
      <c r="E3627" t="s">
        <v>2193</v>
      </c>
      <c r="F3627" t="s">
        <v>2301</v>
      </c>
      <c r="G3627">
        <v>-23.95986667</v>
      </c>
      <c r="H3627">
        <v>113.6362</v>
      </c>
      <c r="I3627" t="s">
        <v>2340</v>
      </c>
      <c r="J3627" t="s">
        <v>2195</v>
      </c>
      <c r="K3627">
        <v>69</v>
      </c>
      <c r="L3627">
        <v>70</v>
      </c>
      <c r="N3627">
        <v>1</v>
      </c>
      <c r="O3627">
        <v>0.76829999999999998</v>
      </c>
      <c r="R3627">
        <v>0.81259999999999999</v>
      </c>
    </row>
    <row r="3628" spans="1:18">
      <c r="A3628" t="s">
        <v>2083</v>
      </c>
      <c r="B3628" t="s">
        <v>2082</v>
      </c>
      <c r="D3628">
        <v>2021</v>
      </c>
      <c r="E3628" t="s">
        <v>2193</v>
      </c>
      <c r="F3628" t="s">
        <v>2301</v>
      </c>
      <c r="G3628">
        <v>-23.95986667</v>
      </c>
      <c r="H3628">
        <v>113.6362</v>
      </c>
      <c r="I3628" t="s">
        <v>2340</v>
      </c>
      <c r="J3628" t="s">
        <v>2195</v>
      </c>
      <c r="K3628">
        <v>70</v>
      </c>
      <c r="L3628">
        <v>71</v>
      </c>
      <c r="N3628">
        <v>1</v>
      </c>
      <c r="O3628">
        <v>0.87860000000000005</v>
      </c>
      <c r="R3628">
        <v>0.51990000000000003</v>
      </c>
    </row>
    <row r="3629" spans="1:18">
      <c r="A3629" t="s">
        <v>2083</v>
      </c>
      <c r="B3629" t="s">
        <v>2082</v>
      </c>
      <c r="D3629">
        <v>2021</v>
      </c>
      <c r="E3629" t="s">
        <v>2193</v>
      </c>
      <c r="F3629" t="s">
        <v>2301</v>
      </c>
      <c r="G3629">
        <v>-23.95986667</v>
      </c>
      <c r="H3629">
        <v>113.6362</v>
      </c>
      <c r="I3629" t="s">
        <v>2340</v>
      </c>
      <c r="J3629" t="s">
        <v>2195</v>
      </c>
      <c r="K3629">
        <v>71</v>
      </c>
      <c r="L3629">
        <v>72</v>
      </c>
      <c r="N3629">
        <v>1</v>
      </c>
      <c r="O3629">
        <v>0.78749999999999998</v>
      </c>
      <c r="R3629">
        <v>0.67559999999999998</v>
      </c>
    </row>
    <row r="3630" spans="1:18">
      <c r="A3630" t="s">
        <v>2083</v>
      </c>
      <c r="B3630" t="s">
        <v>2082</v>
      </c>
      <c r="D3630">
        <v>2021</v>
      </c>
      <c r="E3630" t="s">
        <v>2193</v>
      </c>
      <c r="F3630" t="s">
        <v>2301</v>
      </c>
      <c r="G3630">
        <v>-23.95986667</v>
      </c>
      <c r="H3630">
        <v>113.6362</v>
      </c>
      <c r="I3630" t="s">
        <v>2340</v>
      </c>
      <c r="J3630" t="s">
        <v>2195</v>
      </c>
      <c r="K3630">
        <v>72</v>
      </c>
      <c r="L3630">
        <v>73</v>
      </c>
      <c r="N3630">
        <v>1</v>
      </c>
      <c r="O3630">
        <v>0.79520000000000002</v>
      </c>
      <c r="R3630">
        <v>0.83140000000000003</v>
      </c>
    </row>
    <row r="3631" spans="1:18">
      <c r="A3631" t="s">
        <v>2083</v>
      </c>
      <c r="B3631" t="s">
        <v>2082</v>
      </c>
      <c r="D3631">
        <v>2021</v>
      </c>
      <c r="E3631" t="s">
        <v>2193</v>
      </c>
      <c r="F3631" t="s">
        <v>2301</v>
      </c>
      <c r="G3631">
        <v>-23.974119439999999</v>
      </c>
      <c r="H3631">
        <v>113.6180806</v>
      </c>
      <c r="I3631" t="s">
        <v>2339</v>
      </c>
      <c r="J3631" t="s">
        <v>2194</v>
      </c>
      <c r="K3631">
        <v>0</v>
      </c>
      <c r="L3631">
        <v>1</v>
      </c>
      <c r="N3631">
        <v>1</v>
      </c>
      <c r="O3631">
        <v>0.19120000000000001</v>
      </c>
      <c r="R3631">
        <v>5.9797000000000002</v>
      </c>
    </row>
    <row r="3632" spans="1:18">
      <c r="A3632" t="s">
        <v>2083</v>
      </c>
      <c r="B3632" t="s">
        <v>2082</v>
      </c>
      <c r="D3632">
        <v>2021</v>
      </c>
      <c r="E3632" t="s">
        <v>2193</v>
      </c>
      <c r="F3632" t="s">
        <v>2301</v>
      </c>
      <c r="G3632">
        <v>-23.974119439999999</v>
      </c>
      <c r="H3632">
        <v>113.6180806</v>
      </c>
      <c r="I3632" t="s">
        <v>2339</v>
      </c>
      <c r="J3632" t="s">
        <v>2194</v>
      </c>
      <c r="K3632">
        <v>1</v>
      </c>
      <c r="L3632">
        <v>2</v>
      </c>
      <c r="N3632">
        <v>1</v>
      </c>
      <c r="O3632">
        <v>0.28339999999999999</v>
      </c>
      <c r="R3632">
        <v>5.5345000000000004</v>
      </c>
    </row>
    <row r="3633" spans="1:18">
      <c r="A3633" t="s">
        <v>2083</v>
      </c>
      <c r="B3633" t="s">
        <v>2082</v>
      </c>
      <c r="D3633">
        <v>2021</v>
      </c>
      <c r="E3633" t="s">
        <v>2193</v>
      </c>
      <c r="F3633" t="s">
        <v>2301</v>
      </c>
      <c r="G3633">
        <v>-23.974119439999999</v>
      </c>
      <c r="H3633">
        <v>113.6180806</v>
      </c>
      <c r="I3633" t="s">
        <v>2339</v>
      </c>
      <c r="J3633" t="s">
        <v>2194</v>
      </c>
      <c r="K3633">
        <v>2</v>
      </c>
      <c r="L3633">
        <v>3</v>
      </c>
      <c r="N3633">
        <v>1</v>
      </c>
      <c r="O3633">
        <v>0.28599999999999998</v>
      </c>
      <c r="R3633">
        <v>3.8631000000000002</v>
      </c>
    </row>
    <row r="3634" spans="1:18">
      <c r="A3634" t="s">
        <v>2083</v>
      </c>
      <c r="B3634" t="s">
        <v>2082</v>
      </c>
      <c r="D3634">
        <v>2021</v>
      </c>
      <c r="E3634" t="s">
        <v>2193</v>
      </c>
      <c r="F3634" t="s">
        <v>2301</v>
      </c>
      <c r="G3634">
        <v>-23.974119439999999</v>
      </c>
      <c r="H3634">
        <v>113.6180806</v>
      </c>
      <c r="I3634" t="s">
        <v>2339</v>
      </c>
      <c r="J3634" t="s">
        <v>2194</v>
      </c>
      <c r="K3634">
        <v>3</v>
      </c>
      <c r="L3634">
        <v>4</v>
      </c>
      <c r="N3634">
        <v>1</v>
      </c>
      <c r="O3634">
        <v>0.40189999999999998</v>
      </c>
      <c r="R3634">
        <v>3.7389000000000001</v>
      </c>
    </row>
    <row r="3635" spans="1:18">
      <c r="A3635" t="s">
        <v>2083</v>
      </c>
      <c r="B3635" t="s">
        <v>2082</v>
      </c>
      <c r="D3635">
        <v>2021</v>
      </c>
      <c r="E3635" t="s">
        <v>2193</v>
      </c>
      <c r="F3635" t="s">
        <v>2301</v>
      </c>
      <c r="G3635">
        <v>-23.974119439999999</v>
      </c>
      <c r="H3635">
        <v>113.6180806</v>
      </c>
      <c r="I3635" t="s">
        <v>2339</v>
      </c>
      <c r="J3635" t="s">
        <v>2194</v>
      </c>
      <c r="K3635">
        <v>4</v>
      </c>
      <c r="L3635">
        <v>5</v>
      </c>
      <c r="N3635">
        <v>1</v>
      </c>
      <c r="O3635">
        <v>0.59019999999999995</v>
      </c>
      <c r="R3635">
        <v>2.5998000000000001</v>
      </c>
    </row>
    <row r="3636" spans="1:18">
      <c r="A3636" t="s">
        <v>2083</v>
      </c>
      <c r="B3636" t="s">
        <v>2082</v>
      </c>
      <c r="D3636">
        <v>2021</v>
      </c>
      <c r="E3636" t="s">
        <v>2193</v>
      </c>
      <c r="F3636" t="s">
        <v>2301</v>
      </c>
      <c r="G3636">
        <v>-23.974119439999999</v>
      </c>
      <c r="H3636">
        <v>113.6180806</v>
      </c>
      <c r="I3636" t="s">
        <v>2339</v>
      </c>
      <c r="J3636" t="s">
        <v>2194</v>
      </c>
      <c r="K3636">
        <v>5</v>
      </c>
      <c r="L3636">
        <v>6</v>
      </c>
      <c r="N3636">
        <v>1</v>
      </c>
      <c r="O3636">
        <v>0.72060000000000002</v>
      </c>
      <c r="R3636">
        <v>1.8575999999999999</v>
      </c>
    </row>
    <row r="3637" spans="1:18">
      <c r="A3637" t="s">
        <v>2083</v>
      </c>
      <c r="B3637" t="s">
        <v>2082</v>
      </c>
      <c r="D3637">
        <v>2021</v>
      </c>
      <c r="E3637" t="s">
        <v>2193</v>
      </c>
      <c r="F3637" t="s">
        <v>2301</v>
      </c>
      <c r="G3637">
        <v>-23.974119439999999</v>
      </c>
      <c r="H3637">
        <v>113.6180806</v>
      </c>
      <c r="I3637" t="s">
        <v>2339</v>
      </c>
      <c r="J3637" t="s">
        <v>2194</v>
      </c>
      <c r="K3637">
        <v>6</v>
      </c>
      <c r="L3637">
        <v>7</v>
      </c>
      <c r="N3637">
        <v>1</v>
      </c>
      <c r="O3637">
        <v>0.73170000000000002</v>
      </c>
      <c r="R3637">
        <v>1.1153999999999999</v>
      </c>
    </row>
    <row r="3638" spans="1:18">
      <c r="A3638" t="s">
        <v>2083</v>
      </c>
      <c r="B3638" t="s">
        <v>2082</v>
      </c>
      <c r="D3638">
        <v>2021</v>
      </c>
      <c r="E3638" t="s">
        <v>2193</v>
      </c>
      <c r="F3638" t="s">
        <v>2301</v>
      </c>
      <c r="G3638">
        <v>-23.974119439999999</v>
      </c>
      <c r="H3638">
        <v>113.6180806</v>
      </c>
      <c r="I3638" t="s">
        <v>2339</v>
      </c>
      <c r="J3638" t="s">
        <v>2194</v>
      </c>
      <c r="K3638">
        <v>7</v>
      </c>
      <c r="L3638">
        <v>8</v>
      </c>
      <c r="N3638">
        <v>1</v>
      </c>
      <c r="O3638">
        <v>1.1214</v>
      </c>
      <c r="R3638">
        <v>1.0709</v>
      </c>
    </row>
    <row r="3639" spans="1:18">
      <c r="A3639" t="s">
        <v>2083</v>
      </c>
      <c r="B3639" t="s">
        <v>2082</v>
      </c>
      <c r="D3639">
        <v>2021</v>
      </c>
      <c r="E3639" t="s">
        <v>2193</v>
      </c>
      <c r="F3639" t="s">
        <v>2301</v>
      </c>
      <c r="G3639">
        <v>-23.974119439999999</v>
      </c>
      <c r="H3639">
        <v>113.6180806</v>
      </c>
      <c r="I3639" t="s">
        <v>2339</v>
      </c>
      <c r="J3639" t="s">
        <v>2194</v>
      </c>
      <c r="K3639">
        <v>8</v>
      </c>
      <c r="L3639">
        <v>9</v>
      </c>
      <c r="N3639">
        <v>1</v>
      </c>
      <c r="O3639">
        <v>1.2164999999999999</v>
      </c>
      <c r="R3639">
        <v>1.0264</v>
      </c>
    </row>
    <row r="3640" spans="1:18">
      <c r="A3640" t="s">
        <v>2083</v>
      </c>
      <c r="B3640" t="s">
        <v>2082</v>
      </c>
      <c r="D3640">
        <v>2021</v>
      </c>
      <c r="E3640" t="s">
        <v>2193</v>
      </c>
      <c r="F3640" t="s">
        <v>2301</v>
      </c>
      <c r="G3640">
        <v>-23.974119439999999</v>
      </c>
      <c r="H3640">
        <v>113.6180806</v>
      </c>
      <c r="I3640" t="s">
        <v>2339</v>
      </c>
      <c r="J3640" t="s">
        <v>2194</v>
      </c>
      <c r="K3640">
        <v>9</v>
      </c>
      <c r="L3640">
        <v>10</v>
      </c>
      <c r="N3640">
        <v>1</v>
      </c>
      <c r="O3640">
        <v>1.1797</v>
      </c>
      <c r="R3640">
        <v>0.81310000000000004</v>
      </c>
    </row>
    <row r="3641" spans="1:18">
      <c r="A3641" t="s">
        <v>2083</v>
      </c>
      <c r="B3641" t="s">
        <v>2082</v>
      </c>
      <c r="D3641">
        <v>2021</v>
      </c>
      <c r="E3641" t="s">
        <v>2193</v>
      </c>
      <c r="F3641" t="s">
        <v>2301</v>
      </c>
      <c r="G3641">
        <v>-23.974119439999999</v>
      </c>
      <c r="H3641">
        <v>113.6180806</v>
      </c>
      <c r="I3641" t="s">
        <v>2339</v>
      </c>
      <c r="J3641" t="s">
        <v>2194</v>
      </c>
      <c r="K3641">
        <v>10</v>
      </c>
      <c r="L3641">
        <v>11</v>
      </c>
      <c r="N3641">
        <v>1</v>
      </c>
      <c r="O3641">
        <v>1.0545</v>
      </c>
      <c r="R3641">
        <v>0.5998</v>
      </c>
    </row>
    <row r="3642" spans="1:18">
      <c r="A3642" t="s">
        <v>2083</v>
      </c>
      <c r="B3642" t="s">
        <v>2082</v>
      </c>
      <c r="D3642">
        <v>2021</v>
      </c>
      <c r="E3642" t="s">
        <v>2193</v>
      </c>
      <c r="F3642" t="s">
        <v>2301</v>
      </c>
      <c r="G3642">
        <v>-23.974119439999999</v>
      </c>
      <c r="H3642">
        <v>113.6180806</v>
      </c>
      <c r="I3642" t="s">
        <v>2339</v>
      </c>
      <c r="J3642" t="s">
        <v>2194</v>
      </c>
      <c r="K3642">
        <v>11</v>
      </c>
      <c r="L3642">
        <v>12</v>
      </c>
      <c r="N3642">
        <v>1</v>
      </c>
      <c r="O3642">
        <v>1.0784</v>
      </c>
      <c r="R3642">
        <v>0.68059999999999998</v>
      </c>
    </row>
    <row r="3643" spans="1:18">
      <c r="A3643" t="s">
        <v>2083</v>
      </c>
      <c r="B3643" t="s">
        <v>2082</v>
      </c>
      <c r="D3643">
        <v>2021</v>
      </c>
      <c r="E3643" t="s">
        <v>2193</v>
      </c>
      <c r="F3643" t="s">
        <v>2301</v>
      </c>
      <c r="G3643">
        <v>-23.974119439999999</v>
      </c>
      <c r="H3643">
        <v>113.6180806</v>
      </c>
      <c r="I3643" t="s">
        <v>2339</v>
      </c>
      <c r="J3643" t="s">
        <v>2194</v>
      </c>
      <c r="K3643">
        <v>12</v>
      </c>
      <c r="L3643">
        <v>13</v>
      </c>
      <c r="N3643">
        <v>1</v>
      </c>
      <c r="O3643">
        <v>0.84530000000000005</v>
      </c>
      <c r="R3643">
        <v>0.76149999999999995</v>
      </c>
    </row>
    <row r="3644" spans="1:18">
      <c r="A3644" t="s">
        <v>2083</v>
      </c>
      <c r="B3644" t="s">
        <v>2082</v>
      </c>
      <c r="D3644">
        <v>2021</v>
      </c>
      <c r="E3644" t="s">
        <v>2193</v>
      </c>
      <c r="F3644" t="s">
        <v>2301</v>
      </c>
      <c r="G3644">
        <v>-23.974119439999999</v>
      </c>
      <c r="H3644">
        <v>113.6180806</v>
      </c>
      <c r="I3644" t="s">
        <v>2339</v>
      </c>
      <c r="J3644" t="s">
        <v>2194</v>
      </c>
      <c r="K3644">
        <v>13</v>
      </c>
      <c r="L3644">
        <v>14</v>
      </c>
      <c r="N3644">
        <v>1</v>
      </c>
      <c r="O3644">
        <v>0.92290000000000005</v>
      </c>
      <c r="R3644">
        <v>1.3022</v>
      </c>
    </row>
    <row r="3645" spans="1:18">
      <c r="A3645" t="s">
        <v>2083</v>
      </c>
      <c r="B3645" t="s">
        <v>2082</v>
      </c>
      <c r="D3645">
        <v>2021</v>
      </c>
      <c r="E3645" t="s">
        <v>2193</v>
      </c>
      <c r="F3645" t="s">
        <v>2301</v>
      </c>
      <c r="G3645">
        <v>-23.974119439999999</v>
      </c>
      <c r="H3645">
        <v>113.6180806</v>
      </c>
      <c r="I3645" t="s">
        <v>2339</v>
      </c>
      <c r="J3645" t="s">
        <v>2194</v>
      </c>
      <c r="K3645">
        <v>14</v>
      </c>
      <c r="L3645">
        <v>15</v>
      </c>
      <c r="N3645">
        <v>1</v>
      </c>
      <c r="O3645">
        <v>1.3751</v>
      </c>
      <c r="R3645">
        <v>1.8429</v>
      </c>
    </row>
    <row r="3646" spans="1:18">
      <c r="A3646" t="s">
        <v>2083</v>
      </c>
      <c r="B3646" t="s">
        <v>2082</v>
      </c>
      <c r="D3646">
        <v>2021</v>
      </c>
      <c r="E3646" t="s">
        <v>2193</v>
      </c>
      <c r="F3646" t="s">
        <v>2301</v>
      </c>
      <c r="G3646">
        <v>-23.974119439999999</v>
      </c>
      <c r="H3646">
        <v>113.6180806</v>
      </c>
      <c r="I3646" t="s">
        <v>2339</v>
      </c>
      <c r="J3646" t="s">
        <v>2194</v>
      </c>
      <c r="K3646">
        <v>15</v>
      </c>
      <c r="L3646">
        <v>16</v>
      </c>
      <c r="N3646">
        <v>1</v>
      </c>
      <c r="O3646">
        <v>1.3841000000000001</v>
      </c>
      <c r="R3646">
        <v>1.1957</v>
      </c>
    </row>
    <row r="3647" spans="1:18">
      <c r="A3647" t="s">
        <v>2083</v>
      </c>
      <c r="B3647" t="s">
        <v>2082</v>
      </c>
      <c r="D3647">
        <v>2021</v>
      </c>
      <c r="E3647" t="s">
        <v>2193</v>
      </c>
      <c r="F3647" t="s">
        <v>2301</v>
      </c>
      <c r="G3647">
        <v>-23.974119439999999</v>
      </c>
      <c r="H3647">
        <v>113.6180806</v>
      </c>
      <c r="I3647" t="s">
        <v>2339</v>
      </c>
      <c r="J3647" t="s">
        <v>2194</v>
      </c>
      <c r="K3647">
        <v>16</v>
      </c>
      <c r="L3647">
        <v>17</v>
      </c>
      <c r="N3647">
        <v>1</v>
      </c>
      <c r="O3647">
        <v>1.1747000000000001</v>
      </c>
      <c r="R3647">
        <v>0.54859999999999998</v>
      </c>
    </row>
    <row r="3648" spans="1:18">
      <c r="A3648" t="s">
        <v>2083</v>
      </c>
      <c r="B3648" t="s">
        <v>2082</v>
      </c>
      <c r="D3648">
        <v>2021</v>
      </c>
      <c r="E3648" t="s">
        <v>2193</v>
      </c>
      <c r="F3648" t="s">
        <v>2301</v>
      </c>
      <c r="G3648">
        <v>-23.974119439999999</v>
      </c>
      <c r="H3648">
        <v>113.6180806</v>
      </c>
      <c r="I3648" t="s">
        <v>2339</v>
      </c>
      <c r="J3648" t="s">
        <v>2194</v>
      </c>
      <c r="K3648">
        <v>17</v>
      </c>
      <c r="L3648">
        <v>18</v>
      </c>
      <c r="N3648">
        <v>1</v>
      </c>
      <c r="O3648">
        <v>1.1494</v>
      </c>
      <c r="R3648">
        <v>0.44259999999999999</v>
      </c>
    </row>
    <row r="3649" spans="1:18">
      <c r="A3649" t="s">
        <v>2083</v>
      </c>
      <c r="B3649" t="s">
        <v>2082</v>
      </c>
      <c r="D3649">
        <v>2021</v>
      </c>
      <c r="E3649" t="s">
        <v>2193</v>
      </c>
      <c r="F3649" t="s">
        <v>2301</v>
      </c>
      <c r="G3649">
        <v>-23.974119439999999</v>
      </c>
      <c r="H3649">
        <v>113.6180806</v>
      </c>
      <c r="I3649" t="s">
        <v>2339</v>
      </c>
      <c r="J3649" t="s">
        <v>2194</v>
      </c>
      <c r="K3649">
        <v>18</v>
      </c>
      <c r="L3649">
        <v>19</v>
      </c>
      <c r="N3649">
        <v>1</v>
      </c>
      <c r="O3649">
        <v>1.294</v>
      </c>
      <c r="R3649">
        <v>0.33650000000000002</v>
      </c>
    </row>
    <row r="3650" spans="1:18">
      <c r="A3650" t="s">
        <v>2083</v>
      </c>
      <c r="B3650" t="s">
        <v>2082</v>
      </c>
      <c r="D3650">
        <v>2021</v>
      </c>
      <c r="E3650" t="s">
        <v>2193</v>
      </c>
      <c r="F3650" t="s">
        <v>2301</v>
      </c>
      <c r="G3650">
        <v>-23.974119439999999</v>
      </c>
      <c r="H3650">
        <v>113.6180806</v>
      </c>
      <c r="I3650" t="s">
        <v>2339</v>
      </c>
      <c r="J3650" t="s">
        <v>2194</v>
      </c>
      <c r="K3650">
        <v>19</v>
      </c>
      <c r="L3650">
        <v>20</v>
      </c>
      <c r="N3650">
        <v>1</v>
      </c>
      <c r="O3650">
        <v>1.2118</v>
      </c>
      <c r="R3650">
        <v>0.39240000000000003</v>
      </c>
    </row>
    <row r="3651" spans="1:18">
      <c r="A3651" t="s">
        <v>2083</v>
      </c>
      <c r="B3651" t="s">
        <v>2082</v>
      </c>
      <c r="D3651">
        <v>2021</v>
      </c>
      <c r="E3651" t="s">
        <v>2193</v>
      </c>
      <c r="F3651" t="s">
        <v>2301</v>
      </c>
      <c r="G3651">
        <v>-23.974119439999999</v>
      </c>
      <c r="H3651">
        <v>113.6180806</v>
      </c>
      <c r="I3651" t="s">
        <v>2339</v>
      </c>
      <c r="J3651" t="s">
        <v>2194</v>
      </c>
      <c r="K3651">
        <v>20</v>
      </c>
      <c r="L3651">
        <v>21</v>
      </c>
      <c r="N3651">
        <v>1</v>
      </c>
      <c r="O3651">
        <v>1.0873999999999999</v>
      </c>
      <c r="R3651">
        <v>0.44840000000000002</v>
      </c>
    </row>
    <row r="3652" spans="1:18">
      <c r="A3652" t="s">
        <v>2083</v>
      </c>
      <c r="B3652" t="s">
        <v>2082</v>
      </c>
      <c r="D3652">
        <v>2021</v>
      </c>
      <c r="E3652" t="s">
        <v>2193</v>
      </c>
      <c r="F3652" t="s">
        <v>2301</v>
      </c>
      <c r="G3652">
        <v>-23.974119439999999</v>
      </c>
      <c r="H3652">
        <v>113.6180806</v>
      </c>
      <c r="I3652" t="s">
        <v>2339</v>
      </c>
      <c r="J3652" t="s">
        <v>2194</v>
      </c>
      <c r="K3652">
        <v>21</v>
      </c>
      <c r="L3652">
        <v>22</v>
      </c>
      <c r="N3652">
        <v>1</v>
      </c>
      <c r="O3652">
        <v>1.0697000000000001</v>
      </c>
      <c r="R3652">
        <v>0.3901</v>
      </c>
    </row>
    <row r="3653" spans="1:18">
      <c r="A3653" t="s">
        <v>2083</v>
      </c>
      <c r="B3653" t="s">
        <v>2082</v>
      </c>
      <c r="D3653">
        <v>2021</v>
      </c>
      <c r="E3653" t="s">
        <v>2193</v>
      </c>
      <c r="F3653" t="s">
        <v>2301</v>
      </c>
      <c r="G3653">
        <v>-23.974119439999999</v>
      </c>
      <c r="H3653">
        <v>113.6180806</v>
      </c>
      <c r="I3653" t="s">
        <v>2339</v>
      </c>
      <c r="J3653" t="s">
        <v>2194</v>
      </c>
      <c r="K3653">
        <v>22</v>
      </c>
      <c r="L3653">
        <v>23</v>
      </c>
      <c r="N3653">
        <v>1</v>
      </c>
      <c r="O3653">
        <v>1.3289</v>
      </c>
      <c r="R3653">
        <v>0.33189999999999997</v>
      </c>
    </row>
    <row r="3654" spans="1:18">
      <c r="A3654" t="s">
        <v>2083</v>
      </c>
      <c r="B3654" t="s">
        <v>2082</v>
      </c>
      <c r="D3654">
        <v>2021</v>
      </c>
      <c r="E3654" t="s">
        <v>2193</v>
      </c>
      <c r="F3654" t="s">
        <v>2301</v>
      </c>
      <c r="G3654">
        <v>-23.974119439999999</v>
      </c>
      <c r="H3654">
        <v>113.6180806</v>
      </c>
      <c r="I3654" t="s">
        <v>2339</v>
      </c>
      <c r="J3654" t="s">
        <v>2194</v>
      </c>
      <c r="K3654">
        <v>23</v>
      </c>
      <c r="L3654">
        <v>24</v>
      </c>
      <c r="N3654">
        <v>1</v>
      </c>
      <c r="O3654">
        <v>1.3144</v>
      </c>
      <c r="R3654">
        <v>0.41189999999999999</v>
      </c>
    </row>
    <row r="3655" spans="1:18">
      <c r="A3655" t="s">
        <v>2083</v>
      </c>
      <c r="B3655" t="s">
        <v>2082</v>
      </c>
      <c r="D3655">
        <v>2021</v>
      </c>
      <c r="E3655" t="s">
        <v>2193</v>
      </c>
      <c r="F3655" t="s">
        <v>2301</v>
      </c>
      <c r="G3655">
        <v>-23.974119439999999</v>
      </c>
      <c r="H3655">
        <v>113.6180806</v>
      </c>
      <c r="I3655" t="s">
        <v>2339</v>
      </c>
      <c r="J3655" t="s">
        <v>2194</v>
      </c>
      <c r="K3655">
        <v>24</v>
      </c>
      <c r="L3655">
        <v>25</v>
      </c>
      <c r="N3655">
        <v>1</v>
      </c>
      <c r="O3655">
        <v>1.2492000000000001</v>
      </c>
      <c r="R3655">
        <v>0.4919</v>
      </c>
    </row>
    <row r="3656" spans="1:18">
      <c r="A3656" t="s">
        <v>2083</v>
      </c>
      <c r="B3656" t="s">
        <v>2082</v>
      </c>
      <c r="D3656">
        <v>2021</v>
      </c>
      <c r="E3656" t="s">
        <v>2193</v>
      </c>
      <c r="F3656" t="s">
        <v>2301</v>
      </c>
      <c r="G3656">
        <v>-23.974119439999999</v>
      </c>
      <c r="H3656">
        <v>113.6180806</v>
      </c>
      <c r="I3656" t="s">
        <v>2339</v>
      </c>
      <c r="J3656" t="s">
        <v>2194</v>
      </c>
      <c r="K3656">
        <v>25</v>
      </c>
      <c r="L3656">
        <v>26</v>
      </c>
      <c r="N3656">
        <v>1</v>
      </c>
      <c r="O3656">
        <v>1.4073</v>
      </c>
      <c r="R3656">
        <v>0.5444</v>
      </c>
    </row>
    <row r="3657" spans="1:18">
      <c r="A3657" t="s">
        <v>2083</v>
      </c>
      <c r="B3657" t="s">
        <v>2082</v>
      </c>
      <c r="D3657">
        <v>2021</v>
      </c>
      <c r="E3657" t="s">
        <v>2193</v>
      </c>
      <c r="F3657" t="s">
        <v>2301</v>
      </c>
      <c r="G3657">
        <v>-23.974119439999999</v>
      </c>
      <c r="H3657">
        <v>113.6180806</v>
      </c>
      <c r="I3657" t="s">
        <v>2339</v>
      </c>
      <c r="J3657" t="s">
        <v>2194</v>
      </c>
      <c r="K3657">
        <v>26</v>
      </c>
      <c r="L3657">
        <v>27</v>
      </c>
      <c r="N3657">
        <v>1</v>
      </c>
      <c r="O3657">
        <v>1.4862</v>
      </c>
      <c r="R3657">
        <v>0.59699999999999998</v>
      </c>
    </row>
    <row r="3658" spans="1:18">
      <c r="A3658" t="s">
        <v>2083</v>
      </c>
      <c r="B3658" t="s">
        <v>2082</v>
      </c>
      <c r="D3658">
        <v>2021</v>
      </c>
      <c r="E3658" t="s">
        <v>2193</v>
      </c>
      <c r="F3658" t="s">
        <v>2301</v>
      </c>
      <c r="G3658">
        <v>-23.974119439999999</v>
      </c>
      <c r="H3658">
        <v>113.6180806</v>
      </c>
      <c r="I3658" t="s">
        <v>2339</v>
      </c>
      <c r="J3658" t="s">
        <v>2194</v>
      </c>
      <c r="K3658">
        <v>27</v>
      </c>
      <c r="L3658">
        <v>28</v>
      </c>
      <c r="N3658">
        <v>1</v>
      </c>
      <c r="O3658">
        <v>1.1475</v>
      </c>
      <c r="R3658">
        <v>0.50570000000000004</v>
      </c>
    </row>
    <row r="3659" spans="1:18">
      <c r="A3659" t="s">
        <v>2083</v>
      </c>
      <c r="B3659" t="s">
        <v>2082</v>
      </c>
      <c r="D3659">
        <v>2021</v>
      </c>
      <c r="E3659" t="s">
        <v>2193</v>
      </c>
      <c r="F3659" t="s">
        <v>2301</v>
      </c>
      <c r="G3659">
        <v>-23.974119439999999</v>
      </c>
      <c r="H3659">
        <v>113.6180806</v>
      </c>
      <c r="I3659" t="s">
        <v>2339</v>
      </c>
      <c r="J3659" t="s">
        <v>2194</v>
      </c>
      <c r="K3659">
        <v>28</v>
      </c>
      <c r="L3659">
        <v>29</v>
      </c>
      <c r="N3659">
        <v>1</v>
      </c>
      <c r="O3659">
        <v>1.3068</v>
      </c>
      <c r="R3659">
        <v>0.41449999999999998</v>
      </c>
    </row>
    <row r="3660" spans="1:18">
      <c r="A3660" t="s">
        <v>2083</v>
      </c>
      <c r="B3660" t="s">
        <v>2082</v>
      </c>
      <c r="D3660">
        <v>2021</v>
      </c>
      <c r="E3660" t="s">
        <v>2193</v>
      </c>
      <c r="F3660" t="s">
        <v>2301</v>
      </c>
      <c r="G3660">
        <v>-23.974119439999999</v>
      </c>
      <c r="H3660">
        <v>113.6180806</v>
      </c>
      <c r="I3660" t="s">
        <v>2339</v>
      </c>
      <c r="J3660" t="s">
        <v>2194</v>
      </c>
      <c r="K3660">
        <v>29</v>
      </c>
      <c r="L3660">
        <v>30</v>
      </c>
      <c r="N3660">
        <v>1</v>
      </c>
      <c r="O3660">
        <v>1.3729</v>
      </c>
      <c r="R3660">
        <v>0.34160000000000001</v>
      </c>
    </row>
    <row r="3661" spans="1:18">
      <c r="A3661" t="s">
        <v>2083</v>
      </c>
      <c r="B3661" t="s">
        <v>2082</v>
      </c>
      <c r="D3661">
        <v>2021</v>
      </c>
      <c r="E3661" t="s">
        <v>2193</v>
      </c>
      <c r="F3661" t="s">
        <v>2301</v>
      </c>
      <c r="G3661">
        <v>-23.974119439999999</v>
      </c>
      <c r="H3661">
        <v>113.6180806</v>
      </c>
      <c r="I3661" t="s">
        <v>2339</v>
      </c>
      <c r="J3661" t="s">
        <v>2194</v>
      </c>
      <c r="K3661">
        <v>30</v>
      </c>
      <c r="L3661">
        <v>31</v>
      </c>
      <c r="N3661">
        <v>1</v>
      </c>
      <c r="O3661">
        <v>1.288</v>
      </c>
      <c r="R3661">
        <v>0.26879999999999998</v>
      </c>
    </row>
    <row r="3662" spans="1:18">
      <c r="A3662" t="s">
        <v>2083</v>
      </c>
      <c r="B3662" t="s">
        <v>2082</v>
      </c>
      <c r="D3662">
        <v>2021</v>
      </c>
      <c r="E3662" t="s">
        <v>2193</v>
      </c>
      <c r="F3662" t="s">
        <v>2301</v>
      </c>
      <c r="G3662">
        <v>-23.974119439999999</v>
      </c>
      <c r="H3662">
        <v>113.6180806</v>
      </c>
      <c r="I3662" t="s">
        <v>2339</v>
      </c>
      <c r="J3662" t="s">
        <v>2194</v>
      </c>
      <c r="K3662">
        <v>31</v>
      </c>
      <c r="L3662">
        <v>32</v>
      </c>
      <c r="N3662">
        <v>1</v>
      </c>
      <c r="O3662">
        <v>1.2401</v>
      </c>
      <c r="R3662">
        <v>0.25919999999999999</v>
      </c>
    </row>
    <row r="3663" spans="1:18">
      <c r="A3663" t="s">
        <v>2083</v>
      </c>
      <c r="B3663" t="s">
        <v>2082</v>
      </c>
      <c r="D3663">
        <v>2021</v>
      </c>
      <c r="E3663" t="s">
        <v>2193</v>
      </c>
      <c r="F3663" t="s">
        <v>2301</v>
      </c>
      <c r="G3663">
        <v>-23.974119439999999</v>
      </c>
      <c r="H3663">
        <v>113.6180806</v>
      </c>
      <c r="I3663" t="s">
        <v>2339</v>
      </c>
      <c r="J3663" t="s">
        <v>2194</v>
      </c>
      <c r="K3663">
        <v>32</v>
      </c>
      <c r="L3663">
        <v>33</v>
      </c>
      <c r="N3663">
        <v>1</v>
      </c>
      <c r="O3663">
        <v>1.0818000000000001</v>
      </c>
      <c r="R3663">
        <v>0.24959999999999999</v>
      </c>
    </row>
    <row r="3664" spans="1:18">
      <c r="A3664" t="s">
        <v>2083</v>
      </c>
      <c r="B3664" t="s">
        <v>2082</v>
      </c>
      <c r="D3664">
        <v>2021</v>
      </c>
      <c r="E3664" t="s">
        <v>2193</v>
      </c>
      <c r="F3664" t="s">
        <v>2301</v>
      </c>
      <c r="G3664">
        <v>-23.974119439999999</v>
      </c>
      <c r="H3664">
        <v>113.6180806</v>
      </c>
      <c r="I3664" t="s">
        <v>2339</v>
      </c>
      <c r="J3664" t="s">
        <v>2194</v>
      </c>
      <c r="K3664">
        <v>33</v>
      </c>
      <c r="L3664">
        <v>34</v>
      </c>
      <c r="N3664">
        <v>1</v>
      </c>
      <c r="O3664">
        <v>1.2544</v>
      </c>
      <c r="R3664">
        <v>0.32150000000000001</v>
      </c>
    </row>
    <row r="3665" spans="1:18">
      <c r="A3665" t="s">
        <v>2083</v>
      </c>
      <c r="B3665" t="s">
        <v>2082</v>
      </c>
      <c r="D3665">
        <v>2021</v>
      </c>
      <c r="E3665" t="s">
        <v>2193</v>
      </c>
      <c r="F3665" t="s">
        <v>2301</v>
      </c>
      <c r="G3665">
        <v>-23.974119439999999</v>
      </c>
      <c r="H3665">
        <v>113.6180806</v>
      </c>
      <c r="I3665" t="s">
        <v>2339</v>
      </c>
      <c r="J3665" t="s">
        <v>2194</v>
      </c>
      <c r="K3665">
        <v>34</v>
      </c>
      <c r="L3665">
        <v>35</v>
      </c>
      <c r="N3665">
        <v>1</v>
      </c>
      <c r="O3665">
        <v>1.2875000000000001</v>
      </c>
      <c r="R3665">
        <v>0.39340000000000003</v>
      </c>
    </row>
    <row r="3666" spans="1:18">
      <c r="A3666" t="s">
        <v>2083</v>
      </c>
      <c r="B3666" t="s">
        <v>2082</v>
      </c>
      <c r="D3666">
        <v>2021</v>
      </c>
      <c r="E3666" t="s">
        <v>2193</v>
      </c>
      <c r="F3666" t="s">
        <v>2301</v>
      </c>
      <c r="G3666">
        <v>-23.974119439999999</v>
      </c>
      <c r="H3666">
        <v>113.6180806</v>
      </c>
      <c r="I3666" t="s">
        <v>2339</v>
      </c>
      <c r="J3666" t="s">
        <v>2194</v>
      </c>
      <c r="K3666">
        <v>35</v>
      </c>
      <c r="L3666">
        <v>36</v>
      </c>
      <c r="N3666">
        <v>1</v>
      </c>
      <c r="O3666">
        <v>0.96209999999999996</v>
      </c>
      <c r="R3666">
        <v>0.48020000000000002</v>
      </c>
    </row>
    <row r="3667" spans="1:18">
      <c r="A3667" t="s">
        <v>2083</v>
      </c>
      <c r="B3667" t="s">
        <v>2082</v>
      </c>
      <c r="D3667">
        <v>2021</v>
      </c>
      <c r="E3667" t="s">
        <v>2193</v>
      </c>
      <c r="F3667" t="s">
        <v>2301</v>
      </c>
      <c r="G3667">
        <v>-23.974119439999999</v>
      </c>
      <c r="H3667">
        <v>113.6180806</v>
      </c>
      <c r="I3667" t="s">
        <v>2339</v>
      </c>
      <c r="J3667" t="s">
        <v>2194</v>
      </c>
      <c r="K3667">
        <v>36</v>
      </c>
      <c r="L3667">
        <v>37</v>
      </c>
      <c r="N3667">
        <v>1</v>
      </c>
      <c r="O3667">
        <v>1.2474000000000001</v>
      </c>
      <c r="R3667">
        <v>0.56699999999999995</v>
      </c>
    </row>
    <row r="3668" spans="1:18">
      <c r="A3668" t="s">
        <v>2083</v>
      </c>
      <c r="B3668" t="s">
        <v>2082</v>
      </c>
      <c r="D3668">
        <v>2021</v>
      </c>
      <c r="E3668" t="s">
        <v>2193</v>
      </c>
      <c r="F3668" t="s">
        <v>2301</v>
      </c>
      <c r="G3668">
        <v>-23.974119439999999</v>
      </c>
      <c r="H3668">
        <v>113.6180806</v>
      </c>
      <c r="I3668" t="s">
        <v>2339</v>
      </c>
      <c r="J3668" t="s">
        <v>2194</v>
      </c>
      <c r="K3668">
        <v>37</v>
      </c>
      <c r="L3668">
        <v>38</v>
      </c>
      <c r="N3668">
        <v>1</v>
      </c>
      <c r="O3668">
        <v>0.89239999999999997</v>
      </c>
      <c r="R3668">
        <v>0.70860000000000001</v>
      </c>
    </row>
    <row r="3669" spans="1:18">
      <c r="A3669" t="s">
        <v>2083</v>
      </c>
      <c r="B3669" t="s">
        <v>2082</v>
      </c>
      <c r="D3669">
        <v>2021</v>
      </c>
      <c r="E3669" t="s">
        <v>2193</v>
      </c>
      <c r="F3669" t="s">
        <v>2301</v>
      </c>
      <c r="G3669">
        <v>-23.974119439999999</v>
      </c>
      <c r="H3669">
        <v>113.6180806</v>
      </c>
      <c r="I3669" t="s">
        <v>2339</v>
      </c>
      <c r="J3669" t="s">
        <v>2194</v>
      </c>
      <c r="K3669">
        <v>38</v>
      </c>
      <c r="L3669">
        <v>39</v>
      </c>
      <c r="N3669">
        <v>1</v>
      </c>
      <c r="O3669">
        <v>0.88119999999999998</v>
      </c>
      <c r="R3669">
        <v>0.85009999999999997</v>
      </c>
    </row>
    <row r="3670" spans="1:18">
      <c r="A3670" t="s">
        <v>2083</v>
      </c>
      <c r="B3670" t="s">
        <v>2082</v>
      </c>
      <c r="D3670">
        <v>2021</v>
      </c>
      <c r="E3670" t="s">
        <v>2193</v>
      </c>
      <c r="F3670" t="s">
        <v>2301</v>
      </c>
      <c r="G3670">
        <v>-23.974119439999999</v>
      </c>
      <c r="H3670">
        <v>113.6180806</v>
      </c>
      <c r="I3670" t="s">
        <v>2339</v>
      </c>
      <c r="J3670" t="s">
        <v>2194</v>
      </c>
      <c r="K3670">
        <v>39</v>
      </c>
      <c r="L3670">
        <v>40</v>
      </c>
      <c r="N3670">
        <v>1</v>
      </c>
      <c r="O3670">
        <v>1.1778</v>
      </c>
      <c r="R3670">
        <v>0.69910000000000005</v>
      </c>
    </row>
    <row r="3671" spans="1:18">
      <c r="A3671" t="s">
        <v>2083</v>
      </c>
      <c r="B3671" t="s">
        <v>2082</v>
      </c>
      <c r="D3671">
        <v>2021</v>
      </c>
      <c r="E3671" t="s">
        <v>2193</v>
      </c>
      <c r="F3671" t="s">
        <v>2301</v>
      </c>
      <c r="G3671">
        <v>-23.974119439999999</v>
      </c>
      <c r="H3671">
        <v>113.6180806</v>
      </c>
      <c r="I3671" t="s">
        <v>2339</v>
      </c>
      <c r="J3671" t="s">
        <v>2194</v>
      </c>
      <c r="K3671">
        <v>40</v>
      </c>
      <c r="L3671">
        <v>41</v>
      </c>
      <c r="N3671">
        <v>1</v>
      </c>
      <c r="O3671">
        <v>0.86960000000000004</v>
      </c>
      <c r="R3671">
        <v>0.54800000000000004</v>
      </c>
    </row>
    <row r="3672" spans="1:18">
      <c r="A3672" t="s">
        <v>2083</v>
      </c>
      <c r="B3672" t="s">
        <v>2082</v>
      </c>
      <c r="D3672">
        <v>2021</v>
      </c>
      <c r="E3672" t="s">
        <v>2193</v>
      </c>
      <c r="F3672" t="s">
        <v>2301</v>
      </c>
      <c r="G3672">
        <v>-23.974119439999999</v>
      </c>
      <c r="H3672">
        <v>113.6180806</v>
      </c>
      <c r="I3672" t="s">
        <v>2339</v>
      </c>
      <c r="J3672" t="s">
        <v>2194</v>
      </c>
      <c r="K3672">
        <v>41</v>
      </c>
      <c r="L3672">
        <v>42</v>
      </c>
      <c r="N3672">
        <v>1</v>
      </c>
      <c r="O3672">
        <v>0.94199999999999995</v>
      </c>
      <c r="R3672">
        <v>0.65210000000000001</v>
      </c>
    </row>
    <row r="3673" spans="1:18">
      <c r="A3673" t="s">
        <v>2083</v>
      </c>
      <c r="B3673" t="s">
        <v>2082</v>
      </c>
      <c r="D3673">
        <v>2021</v>
      </c>
      <c r="E3673" t="s">
        <v>2193</v>
      </c>
      <c r="F3673" t="s">
        <v>2301</v>
      </c>
      <c r="G3673">
        <v>-23.974119439999999</v>
      </c>
      <c r="H3673">
        <v>113.6180806</v>
      </c>
      <c r="I3673" t="s">
        <v>2339</v>
      </c>
      <c r="J3673" t="s">
        <v>2194</v>
      </c>
      <c r="K3673">
        <v>42</v>
      </c>
      <c r="L3673">
        <v>43</v>
      </c>
      <c r="N3673">
        <v>1</v>
      </c>
      <c r="O3673">
        <v>0.74219999999999997</v>
      </c>
      <c r="R3673">
        <v>0.75619999999999998</v>
      </c>
    </row>
    <row r="3674" spans="1:18">
      <c r="A3674" t="s">
        <v>2083</v>
      </c>
      <c r="B3674" t="s">
        <v>2082</v>
      </c>
      <c r="D3674">
        <v>2021</v>
      </c>
      <c r="E3674" t="s">
        <v>2193</v>
      </c>
      <c r="F3674" t="s">
        <v>2301</v>
      </c>
      <c r="G3674">
        <v>-23.974119439999999</v>
      </c>
      <c r="H3674">
        <v>113.6180806</v>
      </c>
      <c r="I3674" t="s">
        <v>2339</v>
      </c>
      <c r="J3674" t="s">
        <v>2194</v>
      </c>
      <c r="K3674">
        <v>43</v>
      </c>
      <c r="L3674">
        <v>44</v>
      </c>
      <c r="N3674">
        <v>1</v>
      </c>
      <c r="O3674">
        <v>0.63970000000000005</v>
      </c>
      <c r="R3674">
        <v>0.99170000000000003</v>
      </c>
    </row>
    <row r="3675" spans="1:18">
      <c r="A3675" t="s">
        <v>2083</v>
      </c>
      <c r="B3675" t="s">
        <v>2082</v>
      </c>
      <c r="D3675">
        <v>2021</v>
      </c>
      <c r="E3675" t="s">
        <v>2193</v>
      </c>
      <c r="F3675" t="s">
        <v>2301</v>
      </c>
      <c r="G3675">
        <v>-23.974119439999999</v>
      </c>
      <c r="H3675">
        <v>113.6180806</v>
      </c>
      <c r="I3675" t="s">
        <v>2339</v>
      </c>
      <c r="J3675" t="s">
        <v>2194</v>
      </c>
      <c r="K3675">
        <v>44</v>
      </c>
      <c r="L3675">
        <v>45</v>
      </c>
      <c r="N3675">
        <v>1</v>
      </c>
      <c r="O3675">
        <v>0.57130000000000003</v>
      </c>
      <c r="R3675">
        <v>1.2271000000000001</v>
      </c>
    </row>
    <row r="3676" spans="1:18">
      <c r="A3676" t="s">
        <v>2083</v>
      </c>
      <c r="B3676" t="s">
        <v>2082</v>
      </c>
      <c r="D3676">
        <v>2021</v>
      </c>
      <c r="E3676" t="s">
        <v>2193</v>
      </c>
      <c r="F3676" t="s">
        <v>2301</v>
      </c>
      <c r="G3676">
        <v>-23.974119439999999</v>
      </c>
      <c r="H3676">
        <v>113.6180806</v>
      </c>
      <c r="I3676" t="s">
        <v>2339</v>
      </c>
      <c r="J3676" t="s">
        <v>2194</v>
      </c>
      <c r="K3676">
        <v>45</v>
      </c>
      <c r="L3676">
        <v>46</v>
      </c>
      <c r="N3676">
        <v>1</v>
      </c>
      <c r="O3676">
        <v>0.7349</v>
      </c>
      <c r="R3676">
        <v>1.208</v>
      </c>
    </row>
    <row r="3677" spans="1:18">
      <c r="A3677" t="s">
        <v>2083</v>
      </c>
      <c r="B3677" t="s">
        <v>2082</v>
      </c>
      <c r="D3677">
        <v>2021</v>
      </c>
      <c r="E3677" t="s">
        <v>2193</v>
      </c>
      <c r="F3677" t="s">
        <v>2301</v>
      </c>
      <c r="G3677">
        <v>-23.974119439999999</v>
      </c>
      <c r="H3677">
        <v>113.6180806</v>
      </c>
      <c r="I3677" t="s">
        <v>2339</v>
      </c>
      <c r="J3677" t="s">
        <v>2194</v>
      </c>
      <c r="K3677">
        <v>46</v>
      </c>
      <c r="L3677">
        <v>47</v>
      </c>
      <c r="N3677">
        <v>1</v>
      </c>
      <c r="O3677">
        <v>0.51829999999999998</v>
      </c>
      <c r="R3677">
        <v>1.1888000000000001</v>
      </c>
    </row>
    <row r="3678" spans="1:18">
      <c r="A3678" t="s">
        <v>2083</v>
      </c>
      <c r="B3678" t="s">
        <v>2082</v>
      </c>
      <c r="D3678">
        <v>2021</v>
      </c>
      <c r="E3678" t="s">
        <v>2193</v>
      </c>
      <c r="F3678" t="s">
        <v>2301</v>
      </c>
      <c r="G3678">
        <v>-23.974119439999999</v>
      </c>
      <c r="H3678">
        <v>113.6180806</v>
      </c>
      <c r="I3678" t="s">
        <v>2339</v>
      </c>
      <c r="J3678" t="s">
        <v>2194</v>
      </c>
      <c r="K3678">
        <v>47</v>
      </c>
      <c r="L3678">
        <v>48</v>
      </c>
      <c r="N3678">
        <v>1</v>
      </c>
      <c r="O3678">
        <v>0.6028</v>
      </c>
      <c r="R3678">
        <v>1.0518000000000001</v>
      </c>
    </row>
    <row r="3679" spans="1:18">
      <c r="A3679" t="s">
        <v>2083</v>
      </c>
      <c r="B3679" t="s">
        <v>2082</v>
      </c>
      <c r="D3679">
        <v>2021</v>
      </c>
      <c r="E3679" t="s">
        <v>2193</v>
      </c>
      <c r="F3679" t="s">
        <v>2301</v>
      </c>
      <c r="G3679">
        <v>-23.974119439999999</v>
      </c>
      <c r="H3679">
        <v>113.6180806</v>
      </c>
      <c r="I3679" t="s">
        <v>2339</v>
      </c>
      <c r="J3679" t="s">
        <v>2194</v>
      </c>
      <c r="K3679">
        <v>48</v>
      </c>
      <c r="L3679">
        <v>49</v>
      </c>
      <c r="N3679">
        <v>1</v>
      </c>
      <c r="O3679">
        <v>0.71679999999999999</v>
      </c>
      <c r="R3679">
        <v>0.91469999999999996</v>
      </c>
    </row>
    <row r="3680" spans="1:18">
      <c r="A3680" t="s">
        <v>2083</v>
      </c>
      <c r="B3680" t="s">
        <v>2082</v>
      </c>
      <c r="D3680">
        <v>2021</v>
      </c>
      <c r="E3680" t="s">
        <v>2193</v>
      </c>
      <c r="F3680" t="s">
        <v>2301</v>
      </c>
      <c r="G3680">
        <v>-23.974119439999999</v>
      </c>
      <c r="H3680">
        <v>113.6180806</v>
      </c>
      <c r="I3680" t="s">
        <v>2339</v>
      </c>
      <c r="J3680" t="s">
        <v>2194</v>
      </c>
      <c r="K3680">
        <v>49</v>
      </c>
      <c r="L3680">
        <v>50</v>
      </c>
      <c r="N3680">
        <v>1</v>
      </c>
      <c r="O3680">
        <v>0.66830000000000001</v>
      </c>
      <c r="R3680">
        <v>0.95540000000000003</v>
      </c>
    </row>
    <row r="3681" spans="1:18">
      <c r="A3681" t="s">
        <v>2083</v>
      </c>
      <c r="B3681" t="s">
        <v>2082</v>
      </c>
      <c r="D3681">
        <v>2021</v>
      </c>
      <c r="E3681" t="s">
        <v>2193</v>
      </c>
      <c r="F3681" t="s">
        <v>2301</v>
      </c>
      <c r="G3681">
        <v>-23.974119439999999</v>
      </c>
      <c r="H3681">
        <v>113.6180806</v>
      </c>
      <c r="I3681" t="s">
        <v>2339</v>
      </c>
      <c r="J3681" t="s">
        <v>2194</v>
      </c>
      <c r="K3681">
        <v>50</v>
      </c>
      <c r="L3681">
        <v>51</v>
      </c>
      <c r="N3681">
        <v>1</v>
      </c>
      <c r="O3681">
        <v>0.82220000000000004</v>
      </c>
      <c r="R3681">
        <v>0.99609999999999999</v>
      </c>
    </row>
    <row r="3682" spans="1:18">
      <c r="A3682" t="s">
        <v>2083</v>
      </c>
      <c r="B3682" t="s">
        <v>2082</v>
      </c>
      <c r="D3682">
        <v>2021</v>
      </c>
      <c r="E3682" t="s">
        <v>2193</v>
      </c>
      <c r="F3682" t="s">
        <v>2301</v>
      </c>
      <c r="G3682">
        <v>-23.974119439999999</v>
      </c>
      <c r="H3682">
        <v>113.6180806</v>
      </c>
      <c r="I3682" t="s">
        <v>2339</v>
      </c>
      <c r="J3682" t="s">
        <v>2194</v>
      </c>
      <c r="K3682">
        <v>51</v>
      </c>
      <c r="L3682">
        <v>52</v>
      </c>
      <c r="N3682">
        <v>1</v>
      </c>
      <c r="O3682">
        <v>0.71630000000000005</v>
      </c>
      <c r="R3682">
        <v>0.73089999999999999</v>
      </c>
    </row>
    <row r="3683" spans="1:18">
      <c r="A3683" t="s">
        <v>2083</v>
      </c>
      <c r="B3683" t="s">
        <v>2082</v>
      </c>
      <c r="D3683">
        <v>2021</v>
      </c>
      <c r="E3683" t="s">
        <v>2193</v>
      </c>
      <c r="F3683" t="s">
        <v>2301</v>
      </c>
      <c r="G3683">
        <v>-23.974119439999999</v>
      </c>
      <c r="H3683">
        <v>113.6180806</v>
      </c>
      <c r="I3683" t="s">
        <v>2339</v>
      </c>
      <c r="J3683" t="s">
        <v>2194</v>
      </c>
      <c r="K3683">
        <v>52</v>
      </c>
      <c r="L3683">
        <v>53</v>
      </c>
      <c r="N3683">
        <v>1</v>
      </c>
      <c r="O3683">
        <v>1.0165999999999999</v>
      </c>
      <c r="R3683">
        <v>0.46579999999999999</v>
      </c>
    </row>
    <row r="3684" spans="1:18">
      <c r="A3684" t="s">
        <v>2083</v>
      </c>
      <c r="B3684" t="s">
        <v>2082</v>
      </c>
      <c r="D3684">
        <v>2021</v>
      </c>
      <c r="E3684" t="s">
        <v>2193</v>
      </c>
      <c r="F3684" t="s">
        <v>2301</v>
      </c>
      <c r="G3684">
        <v>-23.974119439999999</v>
      </c>
      <c r="H3684">
        <v>113.6180806</v>
      </c>
      <c r="I3684" t="s">
        <v>2339</v>
      </c>
      <c r="J3684" t="s">
        <v>2194</v>
      </c>
      <c r="K3684">
        <v>53</v>
      </c>
      <c r="L3684">
        <v>54</v>
      </c>
      <c r="N3684">
        <v>1</v>
      </c>
      <c r="O3684">
        <v>1.0891</v>
      </c>
      <c r="R3684">
        <v>0.63939999999999997</v>
      </c>
    </row>
    <row r="3685" spans="1:18">
      <c r="A3685" t="s">
        <v>2083</v>
      </c>
      <c r="B3685" t="s">
        <v>2082</v>
      </c>
      <c r="D3685">
        <v>2021</v>
      </c>
      <c r="E3685" t="s">
        <v>2193</v>
      </c>
      <c r="F3685" t="s">
        <v>2301</v>
      </c>
      <c r="G3685">
        <v>-23.974119439999999</v>
      </c>
      <c r="H3685">
        <v>113.6180806</v>
      </c>
      <c r="I3685" t="s">
        <v>2339</v>
      </c>
      <c r="J3685" t="s">
        <v>2194</v>
      </c>
      <c r="K3685">
        <v>54</v>
      </c>
      <c r="L3685">
        <v>55</v>
      </c>
      <c r="N3685">
        <v>1</v>
      </c>
      <c r="O3685">
        <v>0.90129999999999999</v>
      </c>
      <c r="R3685">
        <v>0.81299999999999994</v>
      </c>
    </row>
    <row r="3686" spans="1:18">
      <c r="A3686" t="s">
        <v>2083</v>
      </c>
      <c r="B3686" t="s">
        <v>2082</v>
      </c>
      <c r="D3686">
        <v>2021</v>
      </c>
      <c r="E3686" t="s">
        <v>2193</v>
      </c>
      <c r="F3686" t="s">
        <v>2301</v>
      </c>
      <c r="G3686">
        <v>-23.974119439999999</v>
      </c>
      <c r="H3686">
        <v>113.6180806</v>
      </c>
      <c r="I3686" t="s">
        <v>2339</v>
      </c>
      <c r="J3686" t="s">
        <v>2194</v>
      </c>
      <c r="K3686">
        <v>55</v>
      </c>
      <c r="L3686">
        <v>56</v>
      </c>
      <c r="N3686">
        <v>1</v>
      </c>
      <c r="O3686">
        <v>0.79400000000000004</v>
      </c>
      <c r="R3686">
        <v>0.76400000000000001</v>
      </c>
    </row>
    <row r="3687" spans="1:18">
      <c r="A3687" t="s">
        <v>2083</v>
      </c>
      <c r="B3687" t="s">
        <v>2082</v>
      </c>
      <c r="D3687">
        <v>2021</v>
      </c>
      <c r="E3687" t="s">
        <v>2193</v>
      </c>
      <c r="F3687" t="s">
        <v>2301</v>
      </c>
      <c r="G3687">
        <v>-23.974119439999999</v>
      </c>
      <c r="H3687">
        <v>113.6180806</v>
      </c>
      <c r="I3687" t="s">
        <v>2339</v>
      </c>
      <c r="J3687" t="s">
        <v>2194</v>
      </c>
      <c r="K3687">
        <v>56</v>
      </c>
      <c r="L3687">
        <v>57</v>
      </c>
      <c r="N3687">
        <v>1</v>
      </c>
      <c r="O3687">
        <v>0.95279999999999998</v>
      </c>
      <c r="R3687">
        <v>0.71509999999999996</v>
      </c>
    </row>
    <row r="3688" spans="1:18">
      <c r="A3688" t="s">
        <v>2083</v>
      </c>
      <c r="B3688" t="s">
        <v>2082</v>
      </c>
      <c r="D3688">
        <v>2021</v>
      </c>
      <c r="E3688" t="s">
        <v>2193</v>
      </c>
      <c r="F3688" t="s">
        <v>2301</v>
      </c>
      <c r="G3688">
        <v>-23.974119439999999</v>
      </c>
      <c r="H3688">
        <v>113.6180806</v>
      </c>
      <c r="I3688" t="s">
        <v>2339</v>
      </c>
      <c r="J3688" t="s">
        <v>2194</v>
      </c>
      <c r="K3688">
        <v>57</v>
      </c>
      <c r="L3688">
        <v>58</v>
      </c>
      <c r="N3688">
        <v>1</v>
      </c>
      <c r="O3688">
        <v>0.89380000000000004</v>
      </c>
      <c r="R3688">
        <v>0.7268</v>
      </c>
    </row>
    <row r="3689" spans="1:18">
      <c r="A3689" t="s">
        <v>2083</v>
      </c>
      <c r="B3689" t="s">
        <v>2082</v>
      </c>
      <c r="D3689">
        <v>2021</v>
      </c>
      <c r="E3689" t="s">
        <v>2193</v>
      </c>
      <c r="F3689" t="s">
        <v>2301</v>
      </c>
      <c r="G3689">
        <v>-23.974119439999999</v>
      </c>
      <c r="H3689">
        <v>113.6180806</v>
      </c>
      <c r="I3689" t="s">
        <v>2339</v>
      </c>
      <c r="J3689" t="s">
        <v>2194</v>
      </c>
      <c r="K3689">
        <v>58</v>
      </c>
      <c r="L3689">
        <v>59</v>
      </c>
      <c r="N3689">
        <v>1</v>
      </c>
      <c r="O3689">
        <v>1.1508</v>
      </c>
      <c r="R3689">
        <v>0.73839999999999995</v>
      </c>
    </row>
    <row r="3690" spans="1:18">
      <c r="A3690" t="s">
        <v>2083</v>
      </c>
      <c r="B3690" t="s">
        <v>2082</v>
      </c>
      <c r="D3690">
        <v>2021</v>
      </c>
      <c r="E3690" t="s">
        <v>2193</v>
      </c>
      <c r="F3690" t="s">
        <v>2301</v>
      </c>
      <c r="G3690">
        <v>-23.974119439999999</v>
      </c>
      <c r="H3690">
        <v>113.6180806</v>
      </c>
      <c r="I3690" t="s">
        <v>2339</v>
      </c>
      <c r="J3690" t="s">
        <v>2194</v>
      </c>
      <c r="K3690">
        <v>59</v>
      </c>
      <c r="L3690">
        <v>60</v>
      </c>
      <c r="N3690">
        <v>1</v>
      </c>
      <c r="O3690">
        <v>0.70440000000000003</v>
      </c>
      <c r="R3690">
        <v>0.61929999999999996</v>
      </c>
    </row>
    <row r="3691" spans="1:18">
      <c r="A3691" t="s">
        <v>2083</v>
      </c>
      <c r="B3691" t="s">
        <v>2082</v>
      </c>
      <c r="D3691">
        <v>2021</v>
      </c>
      <c r="E3691" t="s">
        <v>2193</v>
      </c>
      <c r="F3691" t="s">
        <v>2301</v>
      </c>
      <c r="G3691">
        <v>-23.974119439999999</v>
      </c>
      <c r="H3691">
        <v>113.6180806</v>
      </c>
      <c r="I3691" t="s">
        <v>2339</v>
      </c>
      <c r="J3691" t="s">
        <v>2194</v>
      </c>
      <c r="K3691">
        <v>60</v>
      </c>
      <c r="L3691">
        <v>61</v>
      </c>
      <c r="N3691">
        <v>1</v>
      </c>
      <c r="O3691">
        <v>0.76470000000000005</v>
      </c>
      <c r="R3691">
        <v>0.50009999999999999</v>
      </c>
    </row>
    <row r="3692" spans="1:18">
      <c r="A3692" t="s">
        <v>2083</v>
      </c>
      <c r="B3692" t="s">
        <v>2082</v>
      </c>
      <c r="D3692">
        <v>2021</v>
      </c>
      <c r="E3692" t="s">
        <v>2193</v>
      </c>
      <c r="F3692" t="s">
        <v>2301</v>
      </c>
      <c r="G3692">
        <v>-23.974119439999999</v>
      </c>
      <c r="H3692">
        <v>113.6180806</v>
      </c>
      <c r="I3692" t="s">
        <v>2339</v>
      </c>
      <c r="J3692" t="s">
        <v>2194</v>
      </c>
      <c r="K3692">
        <v>61</v>
      </c>
      <c r="L3692">
        <v>62</v>
      </c>
      <c r="N3692">
        <v>1</v>
      </c>
      <c r="O3692">
        <v>0.57820000000000005</v>
      </c>
      <c r="R3692">
        <v>0.68059999999999998</v>
      </c>
    </row>
    <row r="3693" spans="1:18">
      <c r="A3693" t="s">
        <v>2083</v>
      </c>
      <c r="B3693" t="s">
        <v>2082</v>
      </c>
      <c r="D3693">
        <v>2021</v>
      </c>
      <c r="E3693" t="s">
        <v>2193</v>
      </c>
      <c r="F3693" t="s">
        <v>2301</v>
      </c>
      <c r="G3693">
        <v>-23.974119439999999</v>
      </c>
      <c r="H3693">
        <v>113.6180806</v>
      </c>
      <c r="I3693" t="s">
        <v>2339</v>
      </c>
      <c r="J3693" t="s">
        <v>2194</v>
      </c>
      <c r="K3693">
        <v>62</v>
      </c>
      <c r="L3693">
        <v>63</v>
      </c>
      <c r="N3693">
        <v>1</v>
      </c>
      <c r="O3693">
        <v>0.67589999999999995</v>
      </c>
      <c r="R3693">
        <v>0.86109999999999998</v>
      </c>
    </row>
    <row r="3694" spans="1:18">
      <c r="A3694" t="s">
        <v>2083</v>
      </c>
      <c r="B3694" t="s">
        <v>2082</v>
      </c>
      <c r="D3694">
        <v>2021</v>
      </c>
      <c r="E3694" t="s">
        <v>2193</v>
      </c>
      <c r="F3694" t="s">
        <v>2301</v>
      </c>
      <c r="G3694">
        <v>-23.974119439999999</v>
      </c>
      <c r="H3694">
        <v>113.6180806</v>
      </c>
      <c r="I3694" t="s">
        <v>2339</v>
      </c>
      <c r="J3694" t="s">
        <v>2194</v>
      </c>
      <c r="K3694">
        <v>63</v>
      </c>
      <c r="L3694">
        <v>64</v>
      </c>
      <c r="N3694">
        <v>1</v>
      </c>
      <c r="O3694">
        <v>0.76900000000000002</v>
      </c>
      <c r="R3694">
        <v>0.82440000000000002</v>
      </c>
    </row>
    <row r="3695" spans="1:18">
      <c r="A3695" t="s">
        <v>2083</v>
      </c>
      <c r="B3695" t="s">
        <v>2082</v>
      </c>
      <c r="D3695">
        <v>2021</v>
      </c>
      <c r="E3695" t="s">
        <v>2193</v>
      </c>
      <c r="F3695" t="s">
        <v>2301</v>
      </c>
      <c r="G3695">
        <v>-23.974119439999999</v>
      </c>
      <c r="H3695">
        <v>113.6180806</v>
      </c>
      <c r="I3695" t="s">
        <v>2339</v>
      </c>
      <c r="J3695" t="s">
        <v>2194</v>
      </c>
      <c r="K3695">
        <v>64</v>
      </c>
      <c r="L3695">
        <v>65</v>
      </c>
      <c r="N3695">
        <v>1</v>
      </c>
      <c r="O3695">
        <v>0.59419999999999995</v>
      </c>
      <c r="R3695">
        <v>0.78779999999999994</v>
      </c>
    </row>
    <row r="3696" spans="1:18">
      <c r="A3696" t="s">
        <v>2083</v>
      </c>
      <c r="B3696" t="s">
        <v>2082</v>
      </c>
      <c r="D3696">
        <v>2021</v>
      </c>
      <c r="E3696" t="s">
        <v>2193</v>
      </c>
      <c r="F3696" t="s">
        <v>2301</v>
      </c>
      <c r="G3696">
        <v>-23.974119439999999</v>
      </c>
      <c r="H3696">
        <v>113.6180806</v>
      </c>
      <c r="I3696" t="s">
        <v>2339</v>
      </c>
      <c r="J3696" t="s">
        <v>2194</v>
      </c>
      <c r="K3696">
        <v>65</v>
      </c>
      <c r="L3696">
        <v>66</v>
      </c>
      <c r="N3696">
        <v>1</v>
      </c>
      <c r="O3696">
        <v>0.75819999999999999</v>
      </c>
      <c r="R3696">
        <v>0.80169999999999997</v>
      </c>
    </row>
    <row r="3697" spans="1:18">
      <c r="A3697" t="s">
        <v>2083</v>
      </c>
      <c r="B3697" t="s">
        <v>2082</v>
      </c>
      <c r="D3697">
        <v>2021</v>
      </c>
      <c r="E3697" t="s">
        <v>2193</v>
      </c>
      <c r="F3697" t="s">
        <v>2301</v>
      </c>
      <c r="G3697">
        <v>-23.974119439999999</v>
      </c>
      <c r="H3697">
        <v>113.6180806</v>
      </c>
      <c r="I3697" t="s">
        <v>2339</v>
      </c>
      <c r="J3697" t="s">
        <v>2194</v>
      </c>
      <c r="K3697">
        <v>66</v>
      </c>
      <c r="L3697">
        <v>67</v>
      </c>
      <c r="N3697">
        <v>1</v>
      </c>
      <c r="O3697">
        <v>0.7611</v>
      </c>
      <c r="R3697">
        <v>0.81559999999999999</v>
      </c>
    </row>
    <row r="3698" spans="1:18">
      <c r="A3698" t="s">
        <v>2083</v>
      </c>
      <c r="B3698" t="s">
        <v>2082</v>
      </c>
      <c r="D3698">
        <v>2021</v>
      </c>
      <c r="E3698" t="s">
        <v>2193</v>
      </c>
      <c r="F3698" t="s">
        <v>2301</v>
      </c>
      <c r="G3698">
        <v>-23.974119439999999</v>
      </c>
      <c r="H3698">
        <v>113.6180806</v>
      </c>
      <c r="I3698" t="s">
        <v>2339</v>
      </c>
      <c r="J3698" t="s">
        <v>2194</v>
      </c>
      <c r="K3698">
        <v>67</v>
      </c>
      <c r="L3698">
        <v>68</v>
      </c>
      <c r="N3698">
        <v>1</v>
      </c>
      <c r="O3698">
        <v>1.1758999999999999</v>
      </c>
      <c r="R3698">
        <v>0.65590000000000004</v>
      </c>
    </row>
    <row r="3699" spans="1:18">
      <c r="A3699" t="s">
        <v>2083</v>
      </c>
      <c r="B3699" t="s">
        <v>2082</v>
      </c>
      <c r="D3699">
        <v>2021</v>
      </c>
      <c r="E3699" t="s">
        <v>2193</v>
      </c>
      <c r="F3699" t="s">
        <v>2301</v>
      </c>
      <c r="G3699">
        <v>-23.974119439999999</v>
      </c>
      <c r="H3699">
        <v>113.6180806</v>
      </c>
      <c r="I3699" t="s">
        <v>2339</v>
      </c>
      <c r="J3699" t="s">
        <v>2194</v>
      </c>
      <c r="K3699">
        <v>68</v>
      </c>
      <c r="L3699">
        <v>69</v>
      </c>
      <c r="N3699">
        <v>1</v>
      </c>
      <c r="O3699">
        <v>1.0055000000000001</v>
      </c>
      <c r="R3699">
        <v>0.49619999999999997</v>
      </c>
    </row>
    <row r="3700" spans="1:18">
      <c r="A3700" t="s">
        <v>2083</v>
      </c>
      <c r="B3700" t="s">
        <v>2082</v>
      </c>
      <c r="D3700">
        <v>2021</v>
      </c>
      <c r="E3700" t="s">
        <v>2193</v>
      </c>
      <c r="F3700" t="s">
        <v>2301</v>
      </c>
      <c r="G3700">
        <v>-23.974119439999999</v>
      </c>
      <c r="H3700">
        <v>113.6180806</v>
      </c>
      <c r="I3700" t="s">
        <v>2339</v>
      </c>
      <c r="J3700" t="s">
        <v>2194</v>
      </c>
      <c r="K3700">
        <v>69</v>
      </c>
      <c r="L3700">
        <v>70</v>
      </c>
      <c r="N3700">
        <v>1</v>
      </c>
      <c r="O3700">
        <v>1.1200000000000001</v>
      </c>
      <c r="R3700">
        <v>0.65339999999999998</v>
      </c>
    </row>
    <row r="3701" spans="1:18">
      <c r="A3701" t="s">
        <v>2083</v>
      </c>
      <c r="B3701" t="s">
        <v>2082</v>
      </c>
      <c r="D3701">
        <v>2021</v>
      </c>
      <c r="E3701" t="s">
        <v>2193</v>
      </c>
      <c r="F3701" t="s">
        <v>2301</v>
      </c>
      <c r="G3701">
        <v>-23.974119439999999</v>
      </c>
      <c r="H3701">
        <v>113.6180806</v>
      </c>
      <c r="I3701" t="s">
        <v>2339</v>
      </c>
      <c r="J3701" t="s">
        <v>2194</v>
      </c>
      <c r="K3701">
        <v>70</v>
      </c>
      <c r="L3701">
        <v>71</v>
      </c>
      <c r="N3701">
        <v>1</v>
      </c>
      <c r="O3701">
        <v>0.68069999999999997</v>
      </c>
      <c r="R3701">
        <v>0.8105</v>
      </c>
    </row>
    <row r="3702" spans="1:18">
      <c r="A3702" t="s">
        <v>2083</v>
      </c>
      <c r="B3702" t="s">
        <v>2082</v>
      </c>
      <c r="D3702">
        <v>2021</v>
      </c>
      <c r="E3702" t="s">
        <v>2193</v>
      </c>
      <c r="F3702" t="s">
        <v>2301</v>
      </c>
      <c r="G3702">
        <v>-23.974119439999999</v>
      </c>
      <c r="H3702">
        <v>113.6180806</v>
      </c>
      <c r="I3702" t="s">
        <v>2339</v>
      </c>
      <c r="J3702" t="s">
        <v>2194</v>
      </c>
      <c r="K3702">
        <v>71</v>
      </c>
      <c r="L3702">
        <v>72</v>
      </c>
      <c r="N3702">
        <v>1</v>
      </c>
      <c r="O3702">
        <v>0.80479999999999996</v>
      </c>
      <c r="R3702">
        <v>0.70130000000000003</v>
      </c>
    </row>
    <row r="3703" spans="1:18">
      <c r="A3703" t="s">
        <v>2083</v>
      </c>
      <c r="B3703" t="s">
        <v>2082</v>
      </c>
      <c r="D3703">
        <v>2021</v>
      </c>
      <c r="E3703" t="s">
        <v>2193</v>
      </c>
      <c r="F3703" t="s">
        <v>2301</v>
      </c>
      <c r="G3703">
        <v>-23.974119439999999</v>
      </c>
      <c r="H3703">
        <v>113.6180806</v>
      </c>
      <c r="I3703" t="s">
        <v>2339</v>
      </c>
      <c r="J3703" t="s">
        <v>2194</v>
      </c>
      <c r="K3703">
        <v>72</v>
      </c>
      <c r="L3703">
        <v>73</v>
      </c>
      <c r="N3703">
        <v>1</v>
      </c>
      <c r="O3703">
        <v>1.0287999999999999</v>
      </c>
      <c r="R3703">
        <v>0.59209999999999996</v>
      </c>
    </row>
    <row r="3704" spans="1:18">
      <c r="A3704" t="s">
        <v>2083</v>
      </c>
      <c r="B3704" t="s">
        <v>2082</v>
      </c>
      <c r="D3704">
        <v>2021</v>
      </c>
      <c r="E3704" t="s">
        <v>2193</v>
      </c>
      <c r="F3704" t="s">
        <v>2301</v>
      </c>
      <c r="G3704">
        <v>-23.974119439999999</v>
      </c>
      <c r="H3704">
        <v>113.6180806</v>
      </c>
      <c r="I3704" t="s">
        <v>2339</v>
      </c>
      <c r="J3704" t="s">
        <v>2194</v>
      </c>
      <c r="K3704">
        <v>73</v>
      </c>
      <c r="L3704">
        <v>74</v>
      </c>
      <c r="N3704">
        <v>1</v>
      </c>
      <c r="O3704">
        <v>0.70130000000000003</v>
      </c>
      <c r="R3704">
        <v>0.53139999999999998</v>
      </c>
    </row>
    <row r="3705" spans="1:18">
      <c r="A3705" t="s">
        <v>2083</v>
      </c>
      <c r="B3705" t="s">
        <v>2082</v>
      </c>
      <c r="D3705">
        <v>2021</v>
      </c>
      <c r="E3705" t="s">
        <v>2193</v>
      </c>
      <c r="F3705" t="s">
        <v>2301</v>
      </c>
      <c r="G3705">
        <v>-23.974119439999999</v>
      </c>
      <c r="H3705">
        <v>113.6180806</v>
      </c>
      <c r="I3705" t="s">
        <v>2339</v>
      </c>
      <c r="J3705" t="s">
        <v>2194</v>
      </c>
      <c r="K3705">
        <v>74</v>
      </c>
      <c r="L3705">
        <v>75</v>
      </c>
      <c r="N3705">
        <v>1</v>
      </c>
      <c r="O3705">
        <v>0.95569999999999999</v>
      </c>
      <c r="R3705">
        <v>0.47060000000000002</v>
      </c>
    </row>
    <row r="3706" spans="1:18">
      <c r="A3706" t="s">
        <v>2083</v>
      </c>
      <c r="B3706" t="s">
        <v>2082</v>
      </c>
      <c r="D3706">
        <v>2021</v>
      </c>
      <c r="E3706" t="s">
        <v>2193</v>
      </c>
      <c r="F3706" t="s">
        <v>2301</v>
      </c>
      <c r="G3706">
        <v>-23.974119439999999</v>
      </c>
      <c r="H3706">
        <v>113.6180806</v>
      </c>
      <c r="I3706" t="s">
        <v>2339</v>
      </c>
      <c r="J3706" t="s">
        <v>2194</v>
      </c>
      <c r="K3706">
        <v>75</v>
      </c>
      <c r="L3706">
        <v>76</v>
      </c>
      <c r="N3706">
        <v>1</v>
      </c>
      <c r="O3706">
        <v>0.99719999999999998</v>
      </c>
      <c r="R3706">
        <v>0.43940000000000001</v>
      </c>
    </row>
    <row r="3707" spans="1:18">
      <c r="A3707" t="s">
        <v>2083</v>
      </c>
      <c r="B3707" t="s">
        <v>2082</v>
      </c>
      <c r="D3707">
        <v>2021</v>
      </c>
      <c r="E3707" t="s">
        <v>2193</v>
      </c>
      <c r="F3707" t="s">
        <v>2301</v>
      </c>
      <c r="G3707">
        <v>-23.974119439999999</v>
      </c>
      <c r="H3707">
        <v>113.6180806</v>
      </c>
      <c r="I3707" t="s">
        <v>2339</v>
      </c>
      <c r="J3707" t="s">
        <v>2194</v>
      </c>
      <c r="K3707">
        <v>76</v>
      </c>
      <c r="L3707">
        <v>77</v>
      </c>
      <c r="N3707">
        <v>1</v>
      </c>
      <c r="O3707">
        <v>0.88560000000000005</v>
      </c>
      <c r="R3707">
        <v>0.40820000000000001</v>
      </c>
    </row>
    <row r="3708" spans="1:18">
      <c r="A3708" t="s">
        <v>2083</v>
      </c>
      <c r="B3708" t="s">
        <v>2082</v>
      </c>
      <c r="D3708">
        <v>2021</v>
      </c>
      <c r="E3708" t="s">
        <v>2193</v>
      </c>
      <c r="F3708" t="s">
        <v>2301</v>
      </c>
      <c r="G3708">
        <v>-23.974119439999999</v>
      </c>
      <c r="H3708">
        <v>113.6180806</v>
      </c>
      <c r="I3708" t="s">
        <v>2339</v>
      </c>
      <c r="J3708" t="s">
        <v>2194</v>
      </c>
      <c r="K3708">
        <v>77</v>
      </c>
      <c r="L3708">
        <v>78</v>
      </c>
      <c r="N3708">
        <v>1</v>
      </c>
      <c r="O3708">
        <v>0.92820000000000003</v>
      </c>
      <c r="R3708">
        <v>0.40889999999999999</v>
      </c>
    </row>
    <row r="3709" spans="1:18">
      <c r="A3709" t="s">
        <v>2083</v>
      </c>
      <c r="B3709" t="s">
        <v>2082</v>
      </c>
      <c r="D3709">
        <v>2021</v>
      </c>
      <c r="E3709" t="s">
        <v>2193</v>
      </c>
      <c r="F3709" t="s">
        <v>2301</v>
      </c>
      <c r="G3709">
        <v>-23.974119439999999</v>
      </c>
      <c r="H3709">
        <v>113.6180806</v>
      </c>
      <c r="I3709" t="s">
        <v>2339</v>
      </c>
      <c r="J3709" t="s">
        <v>2194</v>
      </c>
      <c r="K3709">
        <v>78</v>
      </c>
      <c r="L3709">
        <v>79</v>
      </c>
      <c r="N3709">
        <v>1</v>
      </c>
      <c r="O3709">
        <v>0.61539999999999995</v>
      </c>
      <c r="R3709">
        <v>0.40960000000000002</v>
      </c>
    </row>
    <row r="3710" spans="1:18">
      <c r="A3710" t="s">
        <v>2083</v>
      </c>
      <c r="B3710" t="s">
        <v>2082</v>
      </c>
      <c r="D3710">
        <v>2021</v>
      </c>
      <c r="E3710" t="s">
        <v>2193</v>
      </c>
      <c r="F3710" t="s">
        <v>2301</v>
      </c>
      <c r="G3710">
        <v>-23.974119439999999</v>
      </c>
      <c r="H3710">
        <v>113.6180806</v>
      </c>
      <c r="I3710" t="s">
        <v>2339</v>
      </c>
      <c r="J3710" t="s">
        <v>2194</v>
      </c>
      <c r="K3710">
        <v>79</v>
      </c>
      <c r="L3710">
        <v>80</v>
      </c>
      <c r="N3710">
        <v>1</v>
      </c>
      <c r="O3710">
        <v>0.76300000000000001</v>
      </c>
      <c r="R3710">
        <v>0.53380000000000005</v>
      </c>
    </row>
    <row r="3711" spans="1:18">
      <c r="A3711" t="s">
        <v>2083</v>
      </c>
      <c r="B3711" t="s">
        <v>2082</v>
      </c>
      <c r="D3711">
        <v>2021</v>
      </c>
      <c r="E3711" t="s">
        <v>2193</v>
      </c>
      <c r="F3711" t="s">
        <v>2301</v>
      </c>
      <c r="G3711">
        <v>-23.974119439999999</v>
      </c>
      <c r="H3711">
        <v>113.6180806</v>
      </c>
      <c r="I3711" t="s">
        <v>2339</v>
      </c>
      <c r="J3711" t="s">
        <v>2194</v>
      </c>
      <c r="K3711">
        <v>80</v>
      </c>
      <c r="L3711">
        <v>81</v>
      </c>
      <c r="N3711">
        <v>1</v>
      </c>
      <c r="O3711">
        <v>0.78190000000000004</v>
      </c>
      <c r="R3711">
        <v>0.65800000000000003</v>
      </c>
    </row>
    <row r="3712" spans="1:18">
      <c r="A3712" t="s">
        <v>2083</v>
      </c>
      <c r="B3712" t="s">
        <v>2082</v>
      </c>
      <c r="D3712">
        <v>2021</v>
      </c>
      <c r="E3712" t="s">
        <v>2193</v>
      </c>
      <c r="F3712" t="s">
        <v>2301</v>
      </c>
      <c r="G3712">
        <v>-23.974119439999999</v>
      </c>
      <c r="H3712">
        <v>113.6180806</v>
      </c>
      <c r="I3712" t="s">
        <v>2339</v>
      </c>
      <c r="J3712" t="s">
        <v>2194</v>
      </c>
      <c r="K3712">
        <v>81</v>
      </c>
      <c r="L3712">
        <v>82</v>
      </c>
      <c r="N3712">
        <v>1</v>
      </c>
      <c r="O3712">
        <v>0.60650000000000004</v>
      </c>
      <c r="R3712">
        <v>0.62080000000000002</v>
      </c>
    </row>
    <row r="3713" spans="1:18">
      <c r="A3713" t="s">
        <v>2083</v>
      </c>
      <c r="B3713" t="s">
        <v>2082</v>
      </c>
      <c r="D3713">
        <v>2021</v>
      </c>
      <c r="E3713" t="s">
        <v>2193</v>
      </c>
      <c r="F3713" t="s">
        <v>2301</v>
      </c>
      <c r="G3713">
        <v>-23.974119439999999</v>
      </c>
      <c r="H3713">
        <v>113.6180806</v>
      </c>
      <c r="I3713" t="s">
        <v>2339</v>
      </c>
      <c r="J3713" t="s">
        <v>2194</v>
      </c>
      <c r="K3713">
        <v>82</v>
      </c>
      <c r="L3713">
        <v>83</v>
      </c>
      <c r="N3713">
        <v>1</v>
      </c>
      <c r="O3713">
        <v>0.79169999999999996</v>
      </c>
      <c r="R3713">
        <v>0.5837</v>
      </c>
    </row>
    <row r="3714" spans="1:18">
      <c r="A3714" t="s">
        <v>2083</v>
      </c>
      <c r="B3714" t="s">
        <v>2082</v>
      </c>
      <c r="D3714">
        <v>2021</v>
      </c>
      <c r="E3714" t="s">
        <v>2193</v>
      </c>
      <c r="F3714" t="s">
        <v>2301</v>
      </c>
      <c r="G3714">
        <v>-23.974119439999999</v>
      </c>
      <c r="H3714">
        <v>113.6180806</v>
      </c>
      <c r="I3714" t="s">
        <v>2339</v>
      </c>
      <c r="J3714" t="s">
        <v>2194</v>
      </c>
      <c r="K3714">
        <v>83</v>
      </c>
      <c r="L3714">
        <v>84</v>
      </c>
      <c r="N3714">
        <v>1</v>
      </c>
      <c r="O3714">
        <v>0.88270000000000004</v>
      </c>
      <c r="R3714">
        <v>0.49540000000000001</v>
      </c>
    </row>
    <row r="3715" spans="1:18">
      <c r="A3715" t="s">
        <v>2083</v>
      </c>
      <c r="B3715" t="s">
        <v>2082</v>
      </c>
      <c r="D3715">
        <v>2021</v>
      </c>
      <c r="E3715" t="s">
        <v>2193</v>
      </c>
      <c r="F3715" t="s">
        <v>2301</v>
      </c>
      <c r="G3715">
        <v>-23.974119439999999</v>
      </c>
      <c r="H3715">
        <v>113.6180806</v>
      </c>
      <c r="I3715" t="s">
        <v>2339</v>
      </c>
      <c r="J3715" t="s">
        <v>2194</v>
      </c>
      <c r="K3715">
        <v>84</v>
      </c>
      <c r="L3715">
        <v>85</v>
      </c>
      <c r="N3715">
        <v>1</v>
      </c>
      <c r="O3715">
        <v>0.74890000000000001</v>
      </c>
      <c r="R3715">
        <v>0.40720000000000001</v>
      </c>
    </row>
    <row r="3716" spans="1:18">
      <c r="A3716" t="s">
        <v>2083</v>
      </c>
      <c r="B3716" t="s">
        <v>2082</v>
      </c>
      <c r="D3716">
        <v>2021</v>
      </c>
      <c r="E3716" t="s">
        <v>2193</v>
      </c>
      <c r="F3716" t="s">
        <v>2301</v>
      </c>
      <c r="G3716">
        <v>-23.959816669999999</v>
      </c>
      <c r="H3716">
        <v>113.6362833</v>
      </c>
      <c r="I3716" t="s">
        <v>2339</v>
      </c>
      <c r="J3716" t="s">
        <v>2192</v>
      </c>
      <c r="K3716">
        <v>0</v>
      </c>
      <c r="L3716">
        <v>1</v>
      </c>
      <c r="N3716">
        <v>1</v>
      </c>
      <c r="O3716">
        <v>0.36370000000000002</v>
      </c>
      <c r="R3716">
        <v>4.9489000000000001</v>
      </c>
    </row>
    <row r="3717" spans="1:18">
      <c r="A3717" t="s">
        <v>2083</v>
      </c>
      <c r="B3717" t="s">
        <v>2082</v>
      </c>
      <c r="D3717">
        <v>2021</v>
      </c>
      <c r="E3717" t="s">
        <v>2193</v>
      </c>
      <c r="F3717" t="s">
        <v>2301</v>
      </c>
      <c r="G3717">
        <v>-23.959816669999999</v>
      </c>
      <c r="H3717">
        <v>113.6362833</v>
      </c>
      <c r="I3717" t="s">
        <v>2339</v>
      </c>
      <c r="J3717" t="s">
        <v>2192</v>
      </c>
      <c r="K3717">
        <v>1</v>
      </c>
      <c r="L3717">
        <v>2</v>
      </c>
      <c r="N3717">
        <v>1</v>
      </c>
      <c r="O3717">
        <v>0.27160000000000001</v>
      </c>
      <c r="R3717">
        <v>5.7683</v>
      </c>
    </row>
    <row r="3718" spans="1:18">
      <c r="A3718" t="s">
        <v>2083</v>
      </c>
      <c r="B3718" t="s">
        <v>2082</v>
      </c>
      <c r="D3718">
        <v>2021</v>
      </c>
      <c r="E3718" t="s">
        <v>2193</v>
      </c>
      <c r="F3718" t="s">
        <v>2301</v>
      </c>
      <c r="G3718">
        <v>-23.959816669999999</v>
      </c>
      <c r="H3718">
        <v>113.6362833</v>
      </c>
      <c r="I3718" t="s">
        <v>2339</v>
      </c>
      <c r="J3718" t="s">
        <v>2192</v>
      </c>
      <c r="K3718">
        <v>2</v>
      </c>
      <c r="L3718">
        <v>3</v>
      </c>
      <c r="N3718">
        <v>1</v>
      </c>
      <c r="O3718">
        <v>0.4123</v>
      </c>
      <c r="R3718">
        <v>4.6546000000000003</v>
      </c>
    </row>
    <row r="3719" spans="1:18">
      <c r="A3719" t="s">
        <v>2083</v>
      </c>
      <c r="B3719" t="s">
        <v>2082</v>
      </c>
      <c r="D3719">
        <v>2021</v>
      </c>
      <c r="E3719" t="s">
        <v>2193</v>
      </c>
      <c r="F3719" t="s">
        <v>2301</v>
      </c>
      <c r="G3719">
        <v>-23.959816669999999</v>
      </c>
      <c r="H3719">
        <v>113.6362833</v>
      </c>
      <c r="I3719" t="s">
        <v>2339</v>
      </c>
      <c r="J3719" t="s">
        <v>2192</v>
      </c>
      <c r="K3719">
        <v>3</v>
      </c>
      <c r="L3719">
        <v>4</v>
      </c>
      <c r="N3719">
        <v>1</v>
      </c>
      <c r="O3719">
        <v>0.49959999999999999</v>
      </c>
      <c r="R3719">
        <v>2.9657</v>
      </c>
    </row>
    <row r="3720" spans="1:18">
      <c r="A3720" t="s">
        <v>2083</v>
      </c>
      <c r="B3720" t="s">
        <v>2082</v>
      </c>
      <c r="D3720">
        <v>2021</v>
      </c>
      <c r="E3720" t="s">
        <v>2193</v>
      </c>
      <c r="F3720" t="s">
        <v>2301</v>
      </c>
      <c r="G3720">
        <v>-23.959816669999999</v>
      </c>
      <c r="H3720">
        <v>113.6362833</v>
      </c>
      <c r="I3720" t="s">
        <v>2339</v>
      </c>
      <c r="J3720" t="s">
        <v>2192</v>
      </c>
      <c r="K3720">
        <v>4</v>
      </c>
      <c r="L3720">
        <v>5</v>
      </c>
      <c r="N3720">
        <v>1</v>
      </c>
      <c r="O3720">
        <v>0.65410000000000001</v>
      </c>
      <c r="R3720">
        <v>2.7019000000000002</v>
      </c>
    </row>
    <row r="3721" spans="1:18">
      <c r="A3721" t="s">
        <v>2083</v>
      </c>
      <c r="B3721" t="s">
        <v>2082</v>
      </c>
      <c r="D3721">
        <v>2021</v>
      </c>
      <c r="E3721" t="s">
        <v>2193</v>
      </c>
      <c r="F3721" t="s">
        <v>2301</v>
      </c>
      <c r="G3721">
        <v>-23.959816669999999</v>
      </c>
      <c r="H3721">
        <v>113.6362833</v>
      </c>
      <c r="I3721" t="s">
        <v>2339</v>
      </c>
      <c r="J3721" t="s">
        <v>2192</v>
      </c>
      <c r="K3721">
        <v>5</v>
      </c>
      <c r="L3721">
        <v>6</v>
      </c>
      <c r="N3721">
        <v>1</v>
      </c>
      <c r="O3721">
        <v>1.0222</v>
      </c>
      <c r="R3721">
        <v>1.9561999999999999</v>
      </c>
    </row>
    <row r="3722" spans="1:18">
      <c r="A3722" t="s">
        <v>2083</v>
      </c>
      <c r="B3722" t="s">
        <v>2082</v>
      </c>
      <c r="D3722">
        <v>2021</v>
      </c>
      <c r="E3722" t="s">
        <v>2193</v>
      </c>
      <c r="F3722" t="s">
        <v>2301</v>
      </c>
      <c r="G3722">
        <v>-23.959816669999999</v>
      </c>
      <c r="H3722">
        <v>113.6362833</v>
      </c>
      <c r="I3722" t="s">
        <v>2339</v>
      </c>
      <c r="J3722" t="s">
        <v>2192</v>
      </c>
      <c r="K3722">
        <v>6</v>
      </c>
      <c r="L3722">
        <v>7</v>
      </c>
      <c r="N3722">
        <v>1</v>
      </c>
      <c r="O3722">
        <v>1.2231000000000001</v>
      </c>
      <c r="R3722">
        <v>1.2103999999999999</v>
      </c>
    </row>
    <row r="3723" spans="1:18">
      <c r="A3723" t="s">
        <v>2083</v>
      </c>
      <c r="B3723" t="s">
        <v>2082</v>
      </c>
      <c r="D3723">
        <v>2021</v>
      </c>
      <c r="E3723" t="s">
        <v>2193</v>
      </c>
      <c r="F3723" t="s">
        <v>2301</v>
      </c>
      <c r="G3723">
        <v>-23.959816669999999</v>
      </c>
      <c r="H3723">
        <v>113.6362833</v>
      </c>
      <c r="I3723" t="s">
        <v>2339</v>
      </c>
      <c r="J3723" t="s">
        <v>2192</v>
      </c>
      <c r="K3723">
        <v>7</v>
      </c>
      <c r="L3723">
        <v>8</v>
      </c>
      <c r="N3723">
        <v>1</v>
      </c>
      <c r="O3723">
        <v>1.1805000000000001</v>
      </c>
      <c r="R3723">
        <v>1.0611999999999999</v>
      </c>
    </row>
    <row r="3724" spans="1:18">
      <c r="A3724" t="s">
        <v>2083</v>
      </c>
      <c r="B3724" t="s">
        <v>2082</v>
      </c>
      <c r="D3724">
        <v>2021</v>
      </c>
      <c r="E3724" t="s">
        <v>2193</v>
      </c>
      <c r="F3724" t="s">
        <v>2301</v>
      </c>
      <c r="G3724">
        <v>-23.959816669999999</v>
      </c>
      <c r="H3724">
        <v>113.6362833</v>
      </c>
      <c r="I3724" t="s">
        <v>2339</v>
      </c>
      <c r="J3724" t="s">
        <v>2192</v>
      </c>
      <c r="K3724">
        <v>8</v>
      </c>
      <c r="L3724">
        <v>9</v>
      </c>
      <c r="N3724">
        <v>1</v>
      </c>
      <c r="O3724">
        <v>1.0788</v>
      </c>
      <c r="R3724">
        <v>0.91190000000000004</v>
      </c>
    </row>
    <row r="3725" spans="1:18">
      <c r="A3725" t="s">
        <v>2083</v>
      </c>
      <c r="B3725" t="s">
        <v>2082</v>
      </c>
      <c r="D3725">
        <v>2021</v>
      </c>
      <c r="E3725" t="s">
        <v>2193</v>
      </c>
      <c r="F3725" t="s">
        <v>2301</v>
      </c>
      <c r="G3725">
        <v>-23.959816669999999</v>
      </c>
      <c r="H3725">
        <v>113.6362833</v>
      </c>
      <c r="I3725" t="s">
        <v>2339</v>
      </c>
      <c r="J3725" t="s">
        <v>2192</v>
      </c>
      <c r="K3725">
        <v>9</v>
      </c>
      <c r="L3725">
        <v>10</v>
      </c>
      <c r="N3725">
        <v>1</v>
      </c>
      <c r="O3725">
        <v>0.64739999999999998</v>
      </c>
      <c r="R3725">
        <v>1.0008999999999999</v>
      </c>
    </row>
    <row r="3726" spans="1:18">
      <c r="A3726" t="s">
        <v>2083</v>
      </c>
      <c r="B3726" t="s">
        <v>2082</v>
      </c>
      <c r="D3726">
        <v>2021</v>
      </c>
      <c r="E3726" t="s">
        <v>2193</v>
      </c>
      <c r="F3726" t="s">
        <v>2301</v>
      </c>
      <c r="G3726">
        <v>-23.959816669999999</v>
      </c>
      <c r="H3726">
        <v>113.6362833</v>
      </c>
      <c r="I3726" t="s">
        <v>2339</v>
      </c>
      <c r="J3726" t="s">
        <v>2192</v>
      </c>
      <c r="K3726">
        <v>10</v>
      </c>
      <c r="L3726">
        <v>11</v>
      </c>
      <c r="N3726">
        <v>1</v>
      </c>
      <c r="O3726">
        <v>0.9133</v>
      </c>
      <c r="R3726">
        <v>1.0898000000000001</v>
      </c>
    </row>
    <row r="3727" spans="1:18">
      <c r="A3727" t="s">
        <v>2083</v>
      </c>
      <c r="B3727" t="s">
        <v>2082</v>
      </c>
      <c r="D3727">
        <v>2021</v>
      </c>
      <c r="E3727" t="s">
        <v>2193</v>
      </c>
      <c r="F3727" t="s">
        <v>2301</v>
      </c>
      <c r="G3727">
        <v>-23.959816669999999</v>
      </c>
      <c r="H3727">
        <v>113.6362833</v>
      </c>
      <c r="I3727" t="s">
        <v>2339</v>
      </c>
      <c r="J3727" t="s">
        <v>2192</v>
      </c>
      <c r="K3727">
        <v>11</v>
      </c>
      <c r="L3727">
        <v>12</v>
      </c>
      <c r="N3727">
        <v>1</v>
      </c>
      <c r="O3727">
        <v>1.2677</v>
      </c>
      <c r="R3727">
        <v>0.90339999999999998</v>
      </c>
    </row>
    <row r="3728" spans="1:18">
      <c r="A3728" t="s">
        <v>2083</v>
      </c>
      <c r="B3728" t="s">
        <v>2082</v>
      </c>
      <c r="D3728">
        <v>2021</v>
      </c>
      <c r="E3728" t="s">
        <v>2193</v>
      </c>
      <c r="F3728" t="s">
        <v>2301</v>
      </c>
      <c r="G3728">
        <v>-23.959816669999999</v>
      </c>
      <c r="H3728">
        <v>113.6362833</v>
      </c>
      <c r="I3728" t="s">
        <v>2339</v>
      </c>
      <c r="J3728" t="s">
        <v>2192</v>
      </c>
      <c r="K3728">
        <v>12</v>
      </c>
      <c r="L3728">
        <v>13</v>
      </c>
      <c r="N3728">
        <v>1</v>
      </c>
      <c r="O3728">
        <v>1.3983000000000001</v>
      </c>
      <c r="R3728">
        <v>0.71709999999999996</v>
      </c>
    </row>
    <row r="3729" spans="1:18">
      <c r="A3729" t="s">
        <v>2083</v>
      </c>
      <c r="B3729" t="s">
        <v>2082</v>
      </c>
      <c r="D3729">
        <v>2021</v>
      </c>
      <c r="E3729" t="s">
        <v>2193</v>
      </c>
      <c r="F3729" t="s">
        <v>2301</v>
      </c>
      <c r="G3729">
        <v>-23.959816669999999</v>
      </c>
      <c r="H3729">
        <v>113.6362833</v>
      </c>
      <c r="I3729" t="s">
        <v>2339</v>
      </c>
      <c r="J3729" t="s">
        <v>2192</v>
      </c>
      <c r="K3729">
        <v>13</v>
      </c>
      <c r="L3729">
        <v>14</v>
      </c>
      <c r="N3729">
        <v>1</v>
      </c>
      <c r="O3729">
        <v>1.4685999999999999</v>
      </c>
      <c r="R3729">
        <v>0.74229999999999996</v>
      </c>
    </row>
    <row r="3730" spans="1:18">
      <c r="A3730" t="s">
        <v>2083</v>
      </c>
      <c r="B3730" t="s">
        <v>2082</v>
      </c>
      <c r="D3730">
        <v>2021</v>
      </c>
      <c r="E3730" t="s">
        <v>2193</v>
      </c>
      <c r="F3730" t="s">
        <v>2301</v>
      </c>
      <c r="G3730">
        <v>-23.959816669999999</v>
      </c>
      <c r="H3730">
        <v>113.6362833</v>
      </c>
      <c r="I3730" t="s">
        <v>2339</v>
      </c>
      <c r="J3730" t="s">
        <v>2192</v>
      </c>
      <c r="K3730">
        <v>14</v>
      </c>
      <c r="L3730">
        <v>15</v>
      </c>
      <c r="N3730">
        <v>1</v>
      </c>
      <c r="O3730">
        <v>1.0701000000000001</v>
      </c>
      <c r="R3730">
        <v>0.76759999999999995</v>
      </c>
    </row>
    <row r="3731" spans="1:18">
      <c r="A3731" t="s">
        <v>2083</v>
      </c>
      <c r="B3731" t="s">
        <v>2082</v>
      </c>
      <c r="D3731">
        <v>2021</v>
      </c>
      <c r="E3731" t="s">
        <v>2193</v>
      </c>
      <c r="F3731" t="s">
        <v>2301</v>
      </c>
      <c r="G3731">
        <v>-23.959816669999999</v>
      </c>
      <c r="H3731">
        <v>113.6362833</v>
      </c>
      <c r="I3731" t="s">
        <v>2339</v>
      </c>
      <c r="J3731" t="s">
        <v>2192</v>
      </c>
      <c r="K3731">
        <v>15</v>
      </c>
      <c r="L3731">
        <v>16</v>
      </c>
      <c r="N3731">
        <v>1</v>
      </c>
      <c r="O3731">
        <v>1.1967000000000001</v>
      </c>
      <c r="R3731">
        <v>1.3581000000000001</v>
      </c>
    </row>
    <row r="3732" spans="1:18">
      <c r="A3732" t="s">
        <v>2083</v>
      </c>
      <c r="B3732" t="s">
        <v>2082</v>
      </c>
      <c r="D3732">
        <v>2021</v>
      </c>
      <c r="E3732" t="s">
        <v>2193</v>
      </c>
      <c r="F3732" t="s">
        <v>2301</v>
      </c>
      <c r="G3732">
        <v>-23.959816669999999</v>
      </c>
      <c r="H3732">
        <v>113.6362833</v>
      </c>
      <c r="I3732" t="s">
        <v>2339</v>
      </c>
      <c r="J3732" t="s">
        <v>2192</v>
      </c>
      <c r="K3732">
        <v>16</v>
      </c>
      <c r="L3732">
        <v>17</v>
      </c>
      <c r="N3732">
        <v>1</v>
      </c>
      <c r="O3732">
        <v>1.1317999999999999</v>
      </c>
      <c r="R3732">
        <v>1.9487000000000001</v>
      </c>
    </row>
    <row r="3733" spans="1:18">
      <c r="A3733" t="s">
        <v>2083</v>
      </c>
      <c r="B3733" t="s">
        <v>2082</v>
      </c>
      <c r="D3733">
        <v>2021</v>
      </c>
      <c r="E3733" t="s">
        <v>2193</v>
      </c>
      <c r="F3733" t="s">
        <v>2301</v>
      </c>
      <c r="G3733">
        <v>-23.959816669999999</v>
      </c>
      <c r="H3733">
        <v>113.6362833</v>
      </c>
      <c r="I3733" t="s">
        <v>2339</v>
      </c>
      <c r="J3733" t="s">
        <v>2192</v>
      </c>
      <c r="K3733">
        <v>17</v>
      </c>
      <c r="L3733">
        <v>18</v>
      </c>
      <c r="N3733">
        <v>1</v>
      </c>
      <c r="O3733">
        <v>0.96760000000000002</v>
      </c>
      <c r="R3733">
        <v>1.3463000000000001</v>
      </c>
    </row>
    <row r="3734" spans="1:18">
      <c r="A3734" t="s">
        <v>2083</v>
      </c>
      <c r="B3734" t="s">
        <v>2082</v>
      </c>
      <c r="D3734">
        <v>2021</v>
      </c>
      <c r="E3734" t="s">
        <v>2193</v>
      </c>
      <c r="F3734" t="s">
        <v>2301</v>
      </c>
      <c r="G3734">
        <v>-23.959816669999999</v>
      </c>
      <c r="H3734">
        <v>113.6362833</v>
      </c>
      <c r="I3734" t="s">
        <v>2339</v>
      </c>
      <c r="J3734" t="s">
        <v>2192</v>
      </c>
      <c r="K3734">
        <v>18</v>
      </c>
      <c r="L3734">
        <v>19</v>
      </c>
      <c r="N3734">
        <v>1</v>
      </c>
      <c r="O3734">
        <v>0.70309999999999995</v>
      </c>
      <c r="R3734">
        <v>0.74390000000000001</v>
      </c>
    </row>
    <row r="3735" spans="1:18">
      <c r="A3735" t="s">
        <v>2083</v>
      </c>
      <c r="B3735" t="s">
        <v>2082</v>
      </c>
      <c r="D3735">
        <v>2021</v>
      </c>
      <c r="E3735" t="s">
        <v>2193</v>
      </c>
      <c r="F3735" t="s">
        <v>2301</v>
      </c>
      <c r="G3735">
        <v>-23.959816669999999</v>
      </c>
      <c r="H3735">
        <v>113.6362833</v>
      </c>
      <c r="I3735" t="s">
        <v>2339</v>
      </c>
      <c r="J3735" t="s">
        <v>2192</v>
      </c>
      <c r="K3735">
        <v>19</v>
      </c>
      <c r="L3735">
        <v>20</v>
      </c>
      <c r="N3735">
        <v>1</v>
      </c>
      <c r="O3735">
        <v>1.0399</v>
      </c>
      <c r="R3735">
        <v>0.76090000000000002</v>
      </c>
    </row>
    <row r="3736" spans="1:18">
      <c r="A3736" t="s">
        <v>2083</v>
      </c>
      <c r="B3736" t="s">
        <v>2082</v>
      </c>
      <c r="D3736">
        <v>2021</v>
      </c>
      <c r="E3736" t="s">
        <v>2193</v>
      </c>
      <c r="F3736" t="s">
        <v>2301</v>
      </c>
      <c r="G3736">
        <v>-23.959816669999999</v>
      </c>
      <c r="H3736">
        <v>113.6362833</v>
      </c>
      <c r="I3736" t="s">
        <v>2339</v>
      </c>
      <c r="J3736" t="s">
        <v>2192</v>
      </c>
      <c r="K3736">
        <v>20</v>
      </c>
      <c r="L3736">
        <v>21</v>
      </c>
      <c r="N3736">
        <v>1</v>
      </c>
      <c r="O3736">
        <v>1.0509999999999999</v>
      </c>
      <c r="R3736">
        <v>0.77800000000000002</v>
      </c>
    </row>
    <row r="3737" spans="1:18">
      <c r="A3737" t="s">
        <v>2083</v>
      </c>
      <c r="B3737" t="s">
        <v>2082</v>
      </c>
      <c r="D3737">
        <v>2021</v>
      </c>
      <c r="E3737" t="s">
        <v>2193</v>
      </c>
      <c r="F3737" t="s">
        <v>2301</v>
      </c>
      <c r="G3737">
        <v>-23.959816669999999</v>
      </c>
      <c r="H3737">
        <v>113.6362833</v>
      </c>
      <c r="I3737" t="s">
        <v>2339</v>
      </c>
      <c r="J3737" t="s">
        <v>2192</v>
      </c>
      <c r="K3737">
        <v>21</v>
      </c>
      <c r="L3737">
        <v>22</v>
      </c>
      <c r="N3737">
        <v>1</v>
      </c>
      <c r="O3737">
        <v>0.81920000000000004</v>
      </c>
      <c r="R3737">
        <v>0.79269999999999996</v>
      </c>
    </row>
    <row r="3738" spans="1:18">
      <c r="A3738" t="s">
        <v>2083</v>
      </c>
      <c r="B3738" t="s">
        <v>2082</v>
      </c>
      <c r="D3738">
        <v>2021</v>
      </c>
      <c r="E3738" t="s">
        <v>2193</v>
      </c>
      <c r="F3738" t="s">
        <v>2301</v>
      </c>
      <c r="G3738">
        <v>-23.959816669999999</v>
      </c>
      <c r="H3738">
        <v>113.6362833</v>
      </c>
      <c r="I3738" t="s">
        <v>2339</v>
      </c>
      <c r="J3738" t="s">
        <v>2192</v>
      </c>
      <c r="K3738">
        <v>22</v>
      </c>
      <c r="L3738">
        <v>23</v>
      </c>
      <c r="N3738">
        <v>1</v>
      </c>
      <c r="O3738">
        <v>0.87680000000000002</v>
      </c>
      <c r="R3738">
        <v>0.80740000000000001</v>
      </c>
    </row>
    <row r="3739" spans="1:18">
      <c r="A3739" t="s">
        <v>2083</v>
      </c>
      <c r="B3739" t="s">
        <v>2082</v>
      </c>
      <c r="D3739">
        <v>2021</v>
      </c>
      <c r="E3739" t="s">
        <v>2193</v>
      </c>
      <c r="F3739" t="s">
        <v>2301</v>
      </c>
      <c r="G3739">
        <v>-23.959816669999999</v>
      </c>
      <c r="H3739">
        <v>113.6362833</v>
      </c>
      <c r="I3739" t="s">
        <v>2339</v>
      </c>
      <c r="J3739" t="s">
        <v>2192</v>
      </c>
      <c r="K3739">
        <v>23</v>
      </c>
      <c r="L3739">
        <v>24</v>
      </c>
      <c r="N3739">
        <v>1</v>
      </c>
      <c r="O3739">
        <v>0.91139999999999999</v>
      </c>
      <c r="R3739">
        <v>0.68059999999999998</v>
      </c>
    </row>
    <row r="3740" spans="1:18">
      <c r="A3740" t="s">
        <v>2083</v>
      </c>
      <c r="B3740" t="s">
        <v>2082</v>
      </c>
      <c r="D3740">
        <v>2021</v>
      </c>
      <c r="E3740" t="s">
        <v>2193</v>
      </c>
      <c r="F3740" t="s">
        <v>2301</v>
      </c>
      <c r="G3740">
        <v>-23.959816669999999</v>
      </c>
      <c r="H3740">
        <v>113.6362833</v>
      </c>
      <c r="I3740" t="s">
        <v>2339</v>
      </c>
      <c r="J3740" t="s">
        <v>2192</v>
      </c>
      <c r="K3740">
        <v>24</v>
      </c>
      <c r="L3740">
        <v>25</v>
      </c>
      <c r="N3740">
        <v>1</v>
      </c>
      <c r="O3740">
        <v>0.85750000000000004</v>
      </c>
      <c r="R3740">
        <v>0.55389999999999995</v>
      </c>
    </row>
    <row r="3741" spans="1:18">
      <c r="A3741" t="s">
        <v>2083</v>
      </c>
      <c r="B3741" t="s">
        <v>2082</v>
      </c>
      <c r="D3741">
        <v>2021</v>
      </c>
      <c r="E3741" t="s">
        <v>2193</v>
      </c>
      <c r="F3741" t="s">
        <v>2301</v>
      </c>
      <c r="G3741">
        <v>-23.959816669999999</v>
      </c>
      <c r="H3741">
        <v>113.6362833</v>
      </c>
      <c r="I3741" t="s">
        <v>2339</v>
      </c>
      <c r="J3741" t="s">
        <v>2192</v>
      </c>
      <c r="K3741">
        <v>25</v>
      </c>
      <c r="L3741">
        <v>26</v>
      </c>
      <c r="N3741">
        <v>1</v>
      </c>
      <c r="O3741">
        <v>0.82489999999999997</v>
      </c>
      <c r="R3741">
        <v>0.57930000000000004</v>
      </c>
    </row>
    <row r="3742" spans="1:18">
      <c r="A3742" t="s">
        <v>2083</v>
      </c>
      <c r="B3742" t="s">
        <v>2082</v>
      </c>
      <c r="D3742">
        <v>2021</v>
      </c>
      <c r="E3742" t="s">
        <v>2193</v>
      </c>
      <c r="F3742" t="s">
        <v>2301</v>
      </c>
      <c r="G3742">
        <v>-23.959816669999999</v>
      </c>
      <c r="H3742">
        <v>113.6362833</v>
      </c>
      <c r="I3742" t="s">
        <v>2339</v>
      </c>
      <c r="J3742" t="s">
        <v>2192</v>
      </c>
      <c r="K3742">
        <v>26</v>
      </c>
      <c r="L3742">
        <v>27</v>
      </c>
      <c r="N3742">
        <v>1</v>
      </c>
      <c r="O3742">
        <v>0.77139999999999997</v>
      </c>
      <c r="R3742">
        <v>0.60460000000000003</v>
      </c>
    </row>
    <row r="3743" spans="1:18">
      <c r="A3743" t="s">
        <v>2083</v>
      </c>
      <c r="B3743" t="s">
        <v>2082</v>
      </c>
      <c r="D3743">
        <v>2021</v>
      </c>
      <c r="E3743" t="s">
        <v>2193</v>
      </c>
      <c r="F3743" t="s">
        <v>2301</v>
      </c>
      <c r="G3743">
        <v>-23.959816669999999</v>
      </c>
      <c r="H3743">
        <v>113.6362833</v>
      </c>
      <c r="I3743" t="s">
        <v>2339</v>
      </c>
      <c r="J3743" t="s">
        <v>2192</v>
      </c>
      <c r="K3743">
        <v>27</v>
      </c>
      <c r="L3743">
        <v>28</v>
      </c>
      <c r="N3743">
        <v>1</v>
      </c>
      <c r="O3743">
        <v>0.89859999999999995</v>
      </c>
      <c r="R3743">
        <v>0.57169999999999999</v>
      </c>
    </row>
    <row r="3744" spans="1:18">
      <c r="A3744" t="s">
        <v>2083</v>
      </c>
      <c r="B3744" t="s">
        <v>2082</v>
      </c>
      <c r="D3744">
        <v>2021</v>
      </c>
      <c r="E3744" t="s">
        <v>2193</v>
      </c>
      <c r="F3744" t="s">
        <v>2301</v>
      </c>
      <c r="G3744">
        <v>-23.959816669999999</v>
      </c>
      <c r="H3744">
        <v>113.6362833</v>
      </c>
      <c r="I3744" t="s">
        <v>2339</v>
      </c>
      <c r="J3744" t="s">
        <v>2192</v>
      </c>
      <c r="K3744">
        <v>28</v>
      </c>
      <c r="L3744">
        <v>29</v>
      </c>
      <c r="N3744">
        <v>1</v>
      </c>
      <c r="O3744">
        <v>0.79700000000000004</v>
      </c>
      <c r="R3744">
        <v>0.53879999999999995</v>
      </c>
    </row>
    <row r="3745" spans="1:18">
      <c r="A3745" t="s">
        <v>2083</v>
      </c>
      <c r="B3745" t="s">
        <v>2082</v>
      </c>
      <c r="D3745">
        <v>2021</v>
      </c>
      <c r="E3745" t="s">
        <v>2193</v>
      </c>
      <c r="F3745" t="s">
        <v>2301</v>
      </c>
      <c r="G3745">
        <v>-23.959816669999999</v>
      </c>
      <c r="H3745">
        <v>113.6362833</v>
      </c>
      <c r="I3745" t="s">
        <v>2339</v>
      </c>
      <c r="J3745" t="s">
        <v>2192</v>
      </c>
      <c r="K3745">
        <v>29</v>
      </c>
      <c r="L3745">
        <v>30</v>
      </c>
      <c r="N3745">
        <v>1</v>
      </c>
      <c r="O3745">
        <v>0.92769999999999997</v>
      </c>
      <c r="R3745">
        <v>0.59960000000000002</v>
      </c>
    </row>
    <row r="3746" spans="1:18">
      <c r="A3746" t="s">
        <v>2083</v>
      </c>
      <c r="B3746" t="s">
        <v>2082</v>
      </c>
      <c r="D3746">
        <v>2021</v>
      </c>
      <c r="E3746" t="s">
        <v>2193</v>
      </c>
      <c r="F3746" t="s">
        <v>2301</v>
      </c>
      <c r="G3746">
        <v>-23.959816669999999</v>
      </c>
      <c r="H3746">
        <v>113.6362833</v>
      </c>
      <c r="I3746" t="s">
        <v>2339</v>
      </c>
      <c r="J3746" t="s">
        <v>2192</v>
      </c>
      <c r="K3746">
        <v>30</v>
      </c>
      <c r="L3746">
        <v>31</v>
      </c>
      <c r="N3746">
        <v>1</v>
      </c>
      <c r="O3746">
        <v>0.76719999999999999</v>
      </c>
      <c r="R3746">
        <v>0.66039999999999999</v>
      </c>
    </row>
    <row r="3747" spans="1:18">
      <c r="A3747" t="s">
        <v>2083</v>
      </c>
      <c r="B3747" t="s">
        <v>2082</v>
      </c>
      <c r="D3747">
        <v>2021</v>
      </c>
      <c r="E3747" t="s">
        <v>2193</v>
      </c>
      <c r="F3747" t="s">
        <v>2301</v>
      </c>
      <c r="G3747">
        <v>-23.959816669999999</v>
      </c>
      <c r="H3747">
        <v>113.6362833</v>
      </c>
      <c r="I3747" t="s">
        <v>2339</v>
      </c>
      <c r="J3747" t="s">
        <v>2192</v>
      </c>
      <c r="K3747">
        <v>31</v>
      </c>
      <c r="L3747">
        <v>32</v>
      </c>
      <c r="N3747">
        <v>1</v>
      </c>
      <c r="O3747">
        <v>0.93020000000000003</v>
      </c>
      <c r="R3747">
        <v>0.82199999999999995</v>
      </c>
    </row>
    <row r="3748" spans="1:18">
      <c r="A3748" t="s">
        <v>2083</v>
      </c>
      <c r="B3748" t="s">
        <v>2082</v>
      </c>
      <c r="D3748">
        <v>2021</v>
      </c>
      <c r="E3748" t="s">
        <v>2193</v>
      </c>
      <c r="F3748" t="s">
        <v>2301</v>
      </c>
      <c r="G3748">
        <v>-23.959816669999999</v>
      </c>
      <c r="H3748">
        <v>113.6362833</v>
      </c>
      <c r="I3748" t="s">
        <v>2339</v>
      </c>
      <c r="J3748" t="s">
        <v>2192</v>
      </c>
      <c r="K3748">
        <v>32</v>
      </c>
      <c r="L3748">
        <v>33</v>
      </c>
      <c r="N3748">
        <v>1</v>
      </c>
      <c r="O3748">
        <v>0.77910000000000001</v>
      </c>
      <c r="R3748">
        <v>0.98370000000000002</v>
      </c>
    </row>
    <row r="3749" spans="1:18">
      <c r="A3749" t="s">
        <v>2083</v>
      </c>
      <c r="B3749" t="s">
        <v>2082</v>
      </c>
      <c r="D3749">
        <v>2021</v>
      </c>
      <c r="E3749" t="s">
        <v>2193</v>
      </c>
      <c r="F3749" t="s">
        <v>2301</v>
      </c>
      <c r="G3749">
        <v>-23.959816669999999</v>
      </c>
      <c r="H3749">
        <v>113.6362833</v>
      </c>
      <c r="I3749" t="s">
        <v>2339</v>
      </c>
      <c r="J3749" t="s">
        <v>2192</v>
      </c>
      <c r="K3749">
        <v>33</v>
      </c>
      <c r="L3749">
        <v>34</v>
      </c>
      <c r="N3749">
        <v>1</v>
      </c>
      <c r="O3749">
        <v>0.8528</v>
      </c>
      <c r="R3749">
        <v>0.84340000000000004</v>
      </c>
    </row>
    <row r="3750" spans="1:18">
      <c r="A3750" t="s">
        <v>2083</v>
      </c>
      <c r="B3750" t="s">
        <v>2082</v>
      </c>
      <c r="D3750">
        <v>2021</v>
      </c>
      <c r="E3750" t="s">
        <v>2193</v>
      </c>
      <c r="F3750" t="s">
        <v>2301</v>
      </c>
      <c r="G3750">
        <v>-23.959816669999999</v>
      </c>
      <c r="H3750">
        <v>113.6362833</v>
      </c>
      <c r="I3750" t="s">
        <v>2339</v>
      </c>
      <c r="J3750" t="s">
        <v>2192</v>
      </c>
      <c r="K3750">
        <v>34</v>
      </c>
      <c r="L3750">
        <v>35</v>
      </c>
      <c r="N3750">
        <v>1</v>
      </c>
      <c r="O3750">
        <v>0.83</v>
      </c>
      <c r="R3750">
        <v>0.70320000000000005</v>
      </c>
    </row>
    <row r="3751" spans="1:18">
      <c r="A3751" t="s">
        <v>2083</v>
      </c>
      <c r="B3751" t="s">
        <v>2082</v>
      </c>
      <c r="D3751">
        <v>2021</v>
      </c>
      <c r="E3751" t="s">
        <v>2193</v>
      </c>
      <c r="F3751" t="s">
        <v>2301</v>
      </c>
      <c r="G3751">
        <v>-23.959816669999999</v>
      </c>
      <c r="H3751">
        <v>113.6362833</v>
      </c>
      <c r="I3751" t="s">
        <v>2339</v>
      </c>
      <c r="J3751" t="s">
        <v>2192</v>
      </c>
      <c r="K3751">
        <v>35</v>
      </c>
      <c r="L3751">
        <v>36</v>
      </c>
      <c r="N3751">
        <v>1</v>
      </c>
      <c r="O3751">
        <v>0.7802</v>
      </c>
      <c r="R3751">
        <v>0.76629999999999998</v>
      </c>
    </row>
    <row r="3752" spans="1:18">
      <c r="A3752" t="s">
        <v>2083</v>
      </c>
      <c r="B3752" t="s">
        <v>2082</v>
      </c>
      <c r="D3752">
        <v>2021</v>
      </c>
      <c r="E3752" t="s">
        <v>2193</v>
      </c>
      <c r="F3752" t="s">
        <v>2301</v>
      </c>
      <c r="G3752">
        <v>-23.959816669999999</v>
      </c>
      <c r="H3752">
        <v>113.6362833</v>
      </c>
      <c r="I3752" t="s">
        <v>2339</v>
      </c>
      <c r="J3752" t="s">
        <v>2192</v>
      </c>
      <c r="K3752">
        <v>36</v>
      </c>
      <c r="L3752">
        <v>37</v>
      </c>
      <c r="N3752">
        <v>1</v>
      </c>
      <c r="O3752">
        <v>0.90710000000000002</v>
      </c>
      <c r="R3752">
        <v>0.82940000000000003</v>
      </c>
    </row>
    <row r="3753" spans="1:18">
      <c r="A3753" t="s">
        <v>2083</v>
      </c>
      <c r="B3753" t="s">
        <v>2082</v>
      </c>
      <c r="D3753">
        <v>2021</v>
      </c>
      <c r="E3753" t="s">
        <v>2193</v>
      </c>
      <c r="F3753" t="s">
        <v>2301</v>
      </c>
      <c r="G3753">
        <v>-23.959816669999999</v>
      </c>
      <c r="H3753">
        <v>113.6362833</v>
      </c>
      <c r="I3753" t="s">
        <v>2339</v>
      </c>
      <c r="J3753" t="s">
        <v>2192</v>
      </c>
      <c r="K3753">
        <v>37</v>
      </c>
      <c r="L3753">
        <v>38</v>
      </c>
      <c r="N3753">
        <v>1</v>
      </c>
      <c r="O3753">
        <v>0.71660000000000001</v>
      </c>
      <c r="R3753">
        <v>0.82040000000000002</v>
      </c>
    </row>
    <row r="3754" spans="1:18">
      <c r="A3754" t="s">
        <v>2083</v>
      </c>
      <c r="B3754" t="s">
        <v>2082</v>
      </c>
      <c r="D3754">
        <v>2021</v>
      </c>
      <c r="E3754" t="s">
        <v>2193</v>
      </c>
      <c r="F3754" t="s">
        <v>2301</v>
      </c>
      <c r="G3754">
        <v>-23.959816669999999</v>
      </c>
      <c r="H3754">
        <v>113.6362833</v>
      </c>
      <c r="I3754" t="s">
        <v>2339</v>
      </c>
      <c r="J3754" t="s">
        <v>2192</v>
      </c>
      <c r="K3754">
        <v>38</v>
      </c>
      <c r="L3754">
        <v>39</v>
      </c>
      <c r="N3754">
        <v>1</v>
      </c>
      <c r="O3754">
        <v>0.87690000000000001</v>
      </c>
      <c r="R3754">
        <v>0.81140000000000001</v>
      </c>
    </row>
    <row r="3755" spans="1:18">
      <c r="A3755" t="s">
        <v>2083</v>
      </c>
      <c r="B3755" t="s">
        <v>2082</v>
      </c>
      <c r="D3755">
        <v>2021</v>
      </c>
      <c r="E3755" t="s">
        <v>2193</v>
      </c>
      <c r="F3755" t="s">
        <v>2301</v>
      </c>
      <c r="G3755">
        <v>-23.959816669999999</v>
      </c>
      <c r="H3755">
        <v>113.6362833</v>
      </c>
      <c r="I3755" t="s">
        <v>2339</v>
      </c>
      <c r="J3755" t="s">
        <v>2192</v>
      </c>
      <c r="K3755">
        <v>39</v>
      </c>
      <c r="L3755">
        <v>40</v>
      </c>
      <c r="N3755">
        <v>1</v>
      </c>
      <c r="O3755">
        <v>0.83250000000000002</v>
      </c>
      <c r="R3755">
        <v>0.67610000000000003</v>
      </c>
    </row>
    <row r="3756" spans="1:18">
      <c r="A3756" t="s">
        <v>2083</v>
      </c>
      <c r="B3756" t="s">
        <v>2082</v>
      </c>
      <c r="D3756">
        <v>2021</v>
      </c>
      <c r="E3756" t="s">
        <v>2193</v>
      </c>
      <c r="F3756" t="s">
        <v>2301</v>
      </c>
      <c r="G3756">
        <v>-23.959816669999999</v>
      </c>
      <c r="H3756">
        <v>113.6362833</v>
      </c>
      <c r="I3756" t="s">
        <v>2339</v>
      </c>
      <c r="J3756" t="s">
        <v>2192</v>
      </c>
      <c r="K3756">
        <v>40</v>
      </c>
      <c r="L3756">
        <v>41</v>
      </c>
      <c r="N3756">
        <v>1</v>
      </c>
      <c r="O3756">
        <v>1.0403</v>
      </c>
      <c r="R3756">
        <v>0.54079999999999995</v>
      </c>
    </row>
    <row r="3757" spans="1:18">
      <c r="A3757" t="s">
        <v>2083</v>
      </c>
      <c r="B3757" t="s">
        <v>2082</v>
      </c>
      <c r="D3757">
        <v>2021</v>
      </c>
      <c r="E3757" t="s">
        <v>2193</v>
      </c>
      <c r="F3757" t="s">
        <v>2301</v>
      </c>
      <c r="G3757">
        <v>-23.959816669999999</v>
      </c>
      <c r="H3757">
        <v>113.6362833</v>
      </c>
      <c r="I3757" t="s">
        <v>2339</v>
      </c>
      <c r="J3757" t="s">
        <v>2192</v>
      </c>
      <c r="K3757">
        <v>41</v>
      </c>
      <c r="L3757">
        <v>42</v>
      </c>
      <c r="N3757">
        <v>1</v>
      </c>
      <c r="O3757">
        <v>0.9264</v>
      </c>
      <c r="R3757">
        <v>0.52080000000000004</v>
      </c>
    </row>
    <row r="3758" spans="1:18">
      <c r="A3758" t="s">
        <v>2083</v>
      </c>
      <c r="B3758" t="s">
        <v>2082</v>
      </c>
      <c r="D3758">
        <v>2021</v>
      </c>
      <c r="E3758" t="s">
        <v>2193</v>
      </c>
      <c r="F3758" t="s">
        <v>2301</v>
      </c>
      <c r="G3758">
        <v>-23.959816669999999</v>
      </c>
      <c r="H3758">
        <v>113.6362833</v>
      </c>
      <c r="I3758" t="s">
        <v>2339</v>
      </c>
      <c r="J3758" t="s">
        <v>2192</v>
      </c>
      <c r="K3758">
        <v>42</v>
      </c>
      <c r="L3758">
        <v>43</v>
      </c>
      <c r="N3758">
        <v>1</v>
      </c>
      <c r="O3758">
        <v>1.1669</v>
      </c>
      <c r="R3758">
        <v>0.50080000000000002</v>
      </c>
    </row>
    <row r="3759" spans="1:18">
      <c r="A3759" t="s">
        <v>2083</v>
      </c>
      <c r="B3759" t="s">
        <v>2082</v>
      </c>
      <c r="D3759">
        <v>2021</v>
      </c>
      <c r="E3759" t="s">
        <v>2193</v>
      </c>
      <c r="F3759" t="s">
        <v>2301</v>
      </c>
      <c r="G3759">
        <v>-23.959816669999999</v>
      </c>
      <c r="H3759">
        <v>113.6362833</v>
      </c>
      <c r="I3759" t="s">
        <v>2339</v>
      </c>
      <c r="J3759" t="s">
        <v>2192</v>
      </c>
      <c r="K3759">
        <v>43</v>
      </c>
      <c r="L3759">
        <v>44</v>
      </c>
      <c r="N3759">
        <v>1</v>
      </c>
      <c r="O3759">
        <v>0.82579999999999998</v>
      </c>
      <c r="R3759">
        <v>0.61580000000000001</v>
      </c>
    </row>
    <row r="3760" spans="1:18">
      <c r="A3760" t="s">
        <v>2083</v>
      </c>
      <c r="B3760" t="s">
        <v>2082</v>
      </c>
      <c r="D3760">
        <v>2021</v>
      </c>
      <c r="E3760" t="s">
        <v>2193</v>
      </c>
      <c r="F3760" t="s">
        <v>2301</v>
      </c>
      <c r="G3760">
        <v>-23.959816669999999</v>
      </c>
      <c r="H3760">
        <v>113.6362833</v>
      </c>
      <c r="I3760" t="s">
        <v>2339</v>
      </c>
      <c r="J3760" t="s">
        <v>2192</v>
      </c>
      <c r="K3760">
        <v>44</v>
      </c>
      <c r="L3760">
        <v>45</v>
      </c>
      <c r="N3760">
        <v>1</v>
      </c>
      <c r="O3760">
        <v>1.0436000000000001</v>
      </c>
      <c r="R3760">
        <v>0.73080000000000001</v>
      </c>
    </row>
    <row r="3761" spans="1:18">
      <c r="A3761" t="s">
        <v>2083</v>
      </c>
      <c r="B3761" t="s">
        <v>2082</v>
      </c>
      <c r="D3761">
        <v>2021</v>
      </c>
      <c r="E3761" t="s">
        <v>2193</v>
      </c>
      <c r="F3761" t="s">
        <v>2301</v>
      </c>
      <c r="G3761">
        <v>-23.959816669999999</v>
      </c>
      <c r="H3761">
        <v>113.6362833</v>
      </c>
      <c r="I3761" t="s">
        <v>2339</v>
      </c>
      <c r="J3761" t="s">
        <v>2192</v>
      </c>
      <c r="K3761">
        <v>45</v>
      </c>
      <c r="L3761">
        <v>46</v>
      </c>
      <c r="N3761">
        <v>1</v>
      </c>
      <c r="O3761">
        <v>1.1222000000000001</v>
      </c>
      <c r="R3761">
        <v>0.78859999999999997</v>
      </c>
    </row>
    <row r="3762" spans="1:18">
      <c r="A3762" t="s">
        <v>2083</v>
      </c>
      <c r="B3762" t="s">
        <v>2082</v>
      </c>
      <c r="D3762">
        <v>2021</v>
      </c>
      <c r="E3762" t="s">
        <v>2193</v>
      </c>
      <c r="F3762" t="s">
        <v>2301</v>
      </c>
      <c r="G3762">
        <v>-23.959816669999999</v>
      </c>
      <c r="H3762">
        <v>113.6362833</v>
      </c>
      <c r="I3762" t="s">
        <v>2339</v>
      </c>
      <c r="J3762" t="s">
        <v>2192</v>
      </c>
      <c r="K3762">
        <v>46</v>
      </c>
      <c r="L3762">
        <v>47</v>
      </c>
      <c r="N3762">
        <v>1</v>
      </c>
      <c r="O3762">
        <v>1.0055000000000001</v>
      </c>
      <c r="R3762">
        <v>0.84630000000000005</v>
      </c>
    </row>
    <row r="3763" spans="1:18">
      <c r="A3763" t="s">
        <v>2083</v>
      </c>
      <c r="B3763" t="s">
        <v>2082</v>
      </c>
      <c r="D3763">
        <v>2021</v>
      </c>
      <c r="E3763" t="s">
        <v>2193</v>
      </c>
      <c r="F3763" t="s">
        <v>2301</v>
      </c>
      <c r="G3763">
        <v>-23.959816669999999</v>
      </c>
      <c r="H3763">
        <v>113.6362833</v>
      </c>
      <c r="I3763" t="s">
        <v>2339</v>
      </c>
      <c r="J3763" t="s">
        <v>2192</v>
      </c>
      <c r="K3763">
        <v>47</v>
      </c>
      <c r="L3763">
        <v>48</v>
      </c>
      <c r="N3763">
        <v>1</v>
      </c>
      <c r="O3763">
        <v>0.75529999999999997</v>
      </c>
      <c r="R3763">
        <v>0.77180000000000004</v>
      </c>
    </row>
    <row r="3764" spans="1:18">
      <c r="A3764" t="s">
        <v>2083</v>
      </c>
      <c r="B3764" t="s">
        <v>2082</v>
      </c>
      <c r="D3764">
        <v>2021</v>
      </c>
      <c r="E3764" t="s">
        <v>2193</v>
      </c>
      <c r="F3764" t="s">
        <v>2301</v>
      </c>
      <c r="G3764">
        <v>-23.959816669999999</v>
      </c>
      <c r="H3764">
        <v>113.6362833</v>
      </c>
      <c r="I3764" t="s">
        <v>2339</v>
      </c>
      <c r="J3764" t="s">
        <v>2192</v>
      </c>
      <c r="K3764">
        <v>48</v>
      </c>
      <c r="L3764">
        <v>49</v>
      </c>
      <c r="N3764">
        <v>1</v>
      </c>
      <c r="O3764">
        <v>0.78849999999999998</v>
      </c>
      <c r="R3764">
        <v>0.69740000000000002</v>
      </c>
    </row>
    <row r="3765" spans="1:18">
      <c r="A3765" t="s">
        <v>2083</v>
      </c>
      <c r="B3765" t="s">
        <v>2082</v>
      </c>
      <c r="D3765">
        <v>2021</v>
      </c>
      <c r="E3765" t="s">
        <v>2193</v>
      </c>
      <c r="F3765" t="s">
        <v>2301</v>
      </c>
      <c r="G3765">
        <v>-23.959816669999999</v>
      </c>
      <c r="H3765">
        <v>113.6362833</v>
      </c>
      <c r="I3765" t="s">
        <v>2339</v>
      </c>
      <c r="J3765" t="s">
        <v>2192</v>
      </c>
      <c r="K3765">
        <v>49</v>
      </c>
      <c r="L3765">
        <v>50</v>
      </c>
      <c r="N3765">
        <v>1</v>
      </c>
      <c r="O3765">
        <v>1.1329</v>
      </c>
      <c r="R3765">
        <v>0.74460000000000004</v>
      </c>
    </row>
    <row r="3766" spans="1:18">
      <c r="A3766" t="s">
        <v>2083</v>
      </c>
      <c r="B3766" t="s">
        <v>2082</v>
      </c>
      <c r="D3766">
        <v>2021</v>
      </c>
      <c r="E3766" t="s">
        <v>2193</v>
      </c>
      <c r="F3766" t="s">
        <v>2301</v>
      </c>
      <c r="G3766">
        <v>-23.959816669999999</v>
      </c>
      <c r="H3766">
        <v>113.6362833</v>
      </c>
      <c r="I3766" t="s">
        <v>2339</v>
      </c>
      <c r="J3766" t="s">
        <v>2192</v>
      </c>
      <c r="K3766">
        <v>50</v>
      </c>
      <c r="L3766">
        <v>51</v>
      </c>
      <c r="N3766">
        <v>1</v>
      </c>
      <c r="O3766">
        <v>0.70299999999999996</v>
      </c>
      <c r="R3766">
        <v>0.79190000000000005</v>
      </c>
    </row>
    <row r="3767" spans="1:18">
      <c r="A3767" t="s">
        <v>2083</v>
      </c>
      <c r="B3767" t="s">
        <v>2082</v>
      </c>
      <c r="D3767">
        <v>2021</v>
      </c>
      <c r="E3767" t="s">
        <v>2193</v>
      </c>
      <c r="F3767" t="s">
        <v>2301</v>
      </c>
      <c r="G3767">
        <v>-23.959816669999999</v>
      </c>
      <c r="H3767">
        <v>113.6362833</v>
      </c>
      <c r="I3767" t="s">
        <v>2339</v>
      </c>
      <c r="J3767" t="s">
        <v>2192</v>
      </c>
      <c r="K3767">
        <v>51</v>
      </c>
      <c r="L3767">
        <v>52</v>
      </c>
      <c r="N3767">
        <v>1</v>
      </c>
      <c r="O3767">
        <v>0.62970000000000004</v>
      </c>
      <c r="R3767">
        <v>0.67649999999999999</v>
      </c>
    </row>
    <row r="3768" spans="1:18">
      <c r="A3768" t="s">
        <v>2083</v>
      </c>
      <c r="B3768" t="s">
        <v>2082</v>
      </c>
      <c r="D3768">
        <v>2021</v>
      </c>
      <c r="E3768" t="s">
        <v>2193</v>
      </c>
      <c r="F3768" t="s">
        <v>2301</v>
      </c>
      <c r="G3768">
        <v>-23.959816669999999</v>
      </c>
      <c r="H3768">
        <v>113.6362833</v>
      </c>
      <c r="I3768" t="s">
        <v>2339</v>
      </c>
      <c r="J3768" t="s">
        <v>2192</v>
      </c>
      <c r="K3768">
        <v>52</v>
      </c>
      <c r="L3768">
        <v>53</v>
      </c>
      <c r="N3768">
        <v>1</v>
      </c>
      <c r="O3768">
        <v>0.7016</v>
      </c>
      <c r="R3768">
        <v>0.56110000000000004</v>
      </c>
    </row>
    <row r="3769" spans="1:18">
      <c r="A3769" t="s">
        <v>2083</v>
      </c>
      <c r="B3769" t="s">
        <v>2082</v>
      </c>
      <c r="D3769">
        <v>2021</v>
      </c>
      <c r="E3769" t="s">
        <v>2193</v>
      </c>
      <c r="F3769" t="s">
        <v>2301</v>
      </c>
      <c r="G3769">
        <v>-23.959816669999999</v>
      </c>
      <c r="H3769">
        <v>113.6362833</v>
      </c>
      <c r="I3769" t="s">
        <v>2339</v>
      </c>
      <c r="J3769" t="s">
        <v>2192</v>
      </c>
      <c r="K3769">
        <v>53</v>
      </c>
      <c r="L3769">
        <v>54</v>
      </c>
      <c r="N3769">
        <v>1</v>
      </c>
      <c r="O3769">
        <v>0.85189999999999999</v>
      </c>
      <c r="R3769">
        <v>0.51759999999999995</v>
      </c>
    </row>
    <row r="3770" spans="1:18">
      <c r="A3770" t="s">
        <v>2083</v>
      </c>
      <c r="B3770" t="s">
        <v>2082</v>
      </c>
      <c r="D3770">
        <v>2021</v>
      </c>
      <c r="E3770" t="s">
        <v>2193</v>
      </c>
      <c r="F3770" t="s">
        <v>2301</v>
      </c>
      <c r="G3770">
        <v>-23.959816669999999</v>
      </c>
      <c r="H3770">
        <v>113.6362833</v>
      </c>
      <c r="I3770" t="s">
        <v>2339</v>
      </c>
      <c r="J3770" t="s">
        <v>2192</v>
      </c>
      <c r="K3770">
        <v>54</v>
      </c>
      <c r="L3770">
        <v>55</v>
      </c>
      <c r="N3770">
        <v>1</v>
      </c>
      <c r="O3770">
        <v>0.96020000000000005</v>
      </c>
      <c r="R3770">
        <v>0.47410000000000002</v>
      </c>
    </row>
    <row r="3771" spans="1:18">
      <c r="A3771" t="s">
        <v>2083</v>
      </c>
      <c r="B3771" t="s">
        <v>2082</v>
      </c>
      <c r="D3771">
        <v>2021</v>
      </c>
      <c r="E3771" t="s">
        <v>2193</v>
      </c>
      <c r="F3771" t="s">
        <v>2301</v>
      </c>
      <c r="G3771">
        <v>-23.959816669999999</v>
      </c>
      <c r="H3771">
        <v>113.6362833</v>
      </c>
      <c r="I3771" t="s">
        <v>2339</v>
      </c>
      <c r="J3771" t="s">
        <v>2192</v>
      </c>
      <c r="K3771">
        <v>55</v>
      </c>
      <c r="L3771">
        <v>56</v>
      </c>
      <c r="N3771">
        <v>1</v>
      </c>
      <c r="O3771">
        <v>0.80779999999999996</v>
      </c>
      <c r="R3771">
        <v>0.4577</v>
      </c>
    </row>
    <row r="3772" spans="1:18">
      <c r="A3772" t="s">
        <v>2083</v>
      </c>
      <c r="B3772" t="s">
        <v>2082</v>
      </c>
      <c r="D3772">
        <v>2021</v>
      </c>
      <c r="E3772" t="s">
        <v>2193</v>
      </c>
      <c r="F3772" t="s">
        <v>2301</v>
      </c>
      <c r="G3772">
        <v>-23.959816669999999</v>
      </c>
      <c r="H3772">
        <v>113.6362833</v>
      </c>
      <c r="I3772" t="s">
        <v>2339</v>
      </c>
      <c r="J3772" t="s">
        <v>2192</v>
      </c>
      <c r="K3772">
        <v>56</v>
      </c>
      <c r="L3772">
        <v>57</v>
      </c>
      <c r="N3772">
        <v>1</v>
      </c>
      <c r="O3772">
        <v>0.84240000000000004</v>
      </c>
      <c r="R3772">
        <v>0.44130000000000003</v>
      </c>
    </row>
    <row r="3773" spans="1:18">
      <c r="A3773" t="s">
        <v>2083</v>
      </c>
      <c r="B3773" t="s">
        <v>2082</v>
      </c>
      <c r="D3773">
        <v>2021</v>
      </c>
      <c r="E3773" t="s">
        <v>2193</v>
      </c>
      <c r="F3773" t="s">
        <v>2301</v>
      </c>
      <c r="G3773">
        <v>-23.959816669999999</v>
      </c>
      <c r="H3773">
        <v>113.6362833</v>
      </c>
      <c r="I3773" t="s">
        <v>2339</v>
      </c>
      <c r="J3773" t="s">
        <v>2192</v>
      </c>
      <c r="K3773">
        <v>57</v>
      </c>
      <c r="L3773">
        <v>58</v>
      </c>
      <c r="N3773">
        <v>1</v>
      </c>
      <c r="O3773">
        <v>0.80410000000000004</v>
      </c>
      <c r="R3773">
        <v>0.48920000000000002</v>
      </c>
    </row>
    <row r="3774" spans="1:18">
      <c r="A3774" t="s">
        <v>2083</v>
      </c>
      <c r="B3774" t="s">
        <v>2082</v>
      </c>
      <c r="D3774">
        <v>2021</v>
      </c>
      <c r="E3774" t="s">
        <v>2193</v>
      </c>
      <c r="F3774" t="s">
        <v>2301</v>
      </c>
      <c r="G3774">
        <v>-23.959816669999999</v>
      </c>
      <c r="H3774">
        <v>113.6362833</v>
      </c>
      <c r="I3774" t="s">
        <v>2339</v>
      </c>
      <c r="J3774" t="s">
        <v>2192</v>
      </c>
      <c r="K3774">
        <v>58</v>
      </c>
      <c r="L3774">
        <v>59</v>
      </c>
      <c r="N3774">
        <v>1</v>
      </c>
      <c r="O3774">
        <v>0.94620000000000004</v>
      </c>
      <c r="R3774">
        <v>0.53710000000000002</v>
      </c>
    </row>
    <row r="3775" spans="1:18">
      <c r="A3775" t="s">
        <v>2083</v>
      </c>
      <c r="B3775" t="s">
        <v>2082</v>
      </c>
      <c r="D3775">
        <v>2021</v>
      </c>
      <c r="E3775" t="s">
        <v>2193</v>
      </c>
      <c r="F3775" t="s">
        <v>2301</v>
      </c>
      <c r="G3775">
        <v>-23.959816669999999</v>
      </c>
      <c r="H3775">
        <v>113.6362833</v>
      </c>
      <c r="I3775" t="s">
        <v>2339</v>
      </c>
      <c r="J3775" t="s">
        <v>2192</v>
      </c>
      <c r="K3775">
        <v>59</v>
      </c>
      <c r="L3775">
        <v>60</v>
      </c>
      <c r="N3775">
        <v>1</v>
      </c>
      <c r="O3775">
        <v>0.72770000000000001</v>
      </c>
      <c r="R3775">
        <v>0.44740000000000002</v>
      </c>
    </row>
    <row r="3776" spans="1:18">
      <c r="A3776" t="s">
        <v>2083</v>
      </c>
      <c r="B3776" t="s">
        <v>2082</v>
      </c>
      <c r="D3776">
        <v>2021</v>
      </c>
      <c r="E3776" t="s">
        <v>2193</v>
      </c>
      <c r="F3776" t="s">
        <v>2301</v>
      </c>
      <c r="G3776">
        <v>-23.959816669999999</v>
      </c>
      <c r="H3776">
        <v>113.6362833</v>
      </c>
      <c r="I3776" t="s">
        <v>2339</v>
      </c>
      <c r="J3776" t="s">
        <v>2192</v>
      </c>
      <c r="K3776">
        <v>60</v>
      </c>
      <c r="L3776">
        <v>61</v>
      </c>
      <c r="N3776">
        <v>1</v>
      </c>
      <c r="O3776">
        <v>0.85229999999999995</v>
      </c>
      <c r="R3776">
        <v>0.35770000000000002</v>
      </c>
    </row>
    <row r="3777" spans="1:18">
      <c r="A3777" t="s">
        <v>2083</v>
      </c>
      <c r="B3777" t="s">
        <v>2082</v>
      </c>
      <c r="D3777">
        <v>2021</v>
      </c>
      <c r="E3777" t="s">
        <v>2193</v>
      </c>
      <c r="F3777" t="s">
        <v>2301</v>
      </c>
      <c r="G3777">
        <v>-23.959816669999999</v>
      </c>
      <c r="H3777">
        <v>113.6362833</v>
      </c>
      <c r="I3777" t="s">
        <v>2339</v>
      </c>
      <c r="J3777" t="s">
        <v>2192</v>
      </c>
      <c r="K3777">
        <v>61</v>
      </c>
      <c r="L3777">
        <v>62</v>
      </c>
      <c r="N3777">
        <v>1</v>
      </c>
      <c r="O3777">
        <v>0.64729999999999999</v>
      </c>
      <c r="R3777">
        <v>0.48509999999999998</v>
      </c>
    </row>
    <row r="3778" spans="1:18">
      <c r="A3778" t="s">
        <v>2083</v>
      </c>
      <c r="B3778" t="s">
        <v>2082</v>
      </c>
      <c r="D3778">
        <v>2021</v>
      </c>
      <c r="E3778" t="s">
        <v>2193</v>
      </c>
      <c r="F3778" t="s">
        <v>2301</v>
      </c>
      <c r="G3778">
        <v>-23.959816669999999</v>
      </c>
      <c r="H3778">
        <v>113.6362833</v>
      </c>
      <c r="I3778" t="s">
        <v>2339</v>
      </c>
      <c r="J3778" t="s">
        <v>2192</v>
      </c>
      <c r="K3778">
        <v>62</v>
      </c>
      <c r="L3778">
        <v>63</v>
      </c>
      <c r="N3778">
        <v>1</v>
      </c>
      <c r="O3778">
        <v>0.73419999999999996</v>
      </c>
      <c r="R3778">
        <v>0.61250000000000004</v>
      </c>
    </row>
    <row r="3779" spans="1:18">
      <c r="A3779" t="s">
        <v>2083</v>
      </c>
      <c r="B3779" t="s">
        <v>2082</v>
      </c>
      <c r="D3779">
        <v>2021</v>
      </c>
      <c r="E3779" t="s">
        <v>2193</v>
      </c>
      <c r="F3779" t="s">
        <v>2301</v>
      </c>
      <c r="G3779">
        <v>-23.959816669999999</v>
      </c>
      <c r="H3779">
        <v>113.6362833</v>
      </c>
      <c r="I3779" t="s">
        <v>2339</v>
      </c>
      <c r="J3779" t="s">
        <v>2192</v>
      </c>
      <c r="K3779">
        <v>63</v>
      </c>
      <c r="L3779">
        <v>64</v>
      </c>
      <c r="N3779">
        <v>1</v>
      </c>
      <c r="O3779">
        <v>0.62090000000000001</v>
      </c>
      <c r="R3779">
        <v>0.60040000000000004</v>
      </c>
    </row>
    <row r="3780" spans="1:18">
      <c r="A3780" t="s">
        <v>2083</v>
      </c>
      <c r="B3780" t="s">
        <v>2082</v>
      </c>
      <c r="D3780">
        <v>2021</v>
      </c>
      <c r="E3780" t="s">
        <v>2193</v>
      </c>
      <c r="F3780" t="s">
        <v>2301</v>
      </c>
      <c r="G3780">
        <v>-23.959816669999999</v>
      </c>
      <c r="H3780">
        <v>113.6362833</v>
      </c>
      <c r="I3780" t="s">
        <v>2339</v>
      </c>
      <c r="J3780" t="s">
        <v>2192</v>
      </c>
      <c r="K3780">
        <v>64</v>
      </c>
      <c r="L3780">
        <v>65</v>
      </c>
      <c r="N3780">
        <v>1</v>
      </c>
      <c r="O3780">
        <v>0.57650000000000001</v>
      </c>
      <c r="R3780">
        <v>0.58830000000000005</v>
      </c>
    </row>
    <row r="3781" spans="1:18">
      <c r="A3781" t="s">
        <v>2083</v>
      </c>
      <c r="B3781" t="s">
        <v>2082</v>
      </c>
      <c r="D3781">
        <v>2021</v>
      </c>
      <c r="E3781" t="s">
        <v>2193</v>
      </c>
      <c r="F3781" t="s">
        <v>2301</v>
      </c>
      <c r="G3781">
        <v>-23.959816669999999</v>
      </c>
      <c r="H3781">
        <v>113.6362833</v>
      </c>
      <c r="I3781" t="s">
        <v>2339</v>
      </c>
      <c r="J3781" t="s">
        <v>2192</v>
      </c>
      <c r="K3781">
        <v>65</v>
      </c>
      <c r="L3781">
        <v>66</v>
      </c>
      <c r="N3781">
        <v>1</v>
      </c>
      <c r="O3781">
        <v>0.89280000000000004</v>
      </c>
      <c r="R3781">
        <v>0.56599999999999995</v>
      </c>
    </row>
    <row r="3782" spans="1:18">
      <c r="A3782" t="s">
        <v>2083</v>
      </c>
      <c r="B3782" t="s">
        <v>2082</v>
      </c>
      <c r="D3782">
        <v>2021</v>
      </c>
      <c r="E3782" t="s">
        <v>2193</v>
      </c>
      <c r="F3782" t="s">
        <v>2301</v>
      </c>
      <c r="G3782">
        <v>-23.959816669999999</v>
      </c>
      <c r="H3782">
        <v>113.6362833</v>
      </c>
      <c r="I3782" t="s">
        <v>2339</v>
      </c>
      <c r="J3782" t="s">
        <v>2192</v>
      </c>
      <c r="K3782">
        <v>66</v>
      </c>
      <c r="L3782">
        <v>67</v>
      </c>
      <c r="N3782">
        <v>1</v>
      </c>
      <c r="O3782">
        <v>0.66539999999999999</v>
      </c>
      <c r="R3782">
        <v>0.54359999999999997</v>
      </c>
    </row>
    <row r="3783" spans="1:18">
      <c r="A3783" t="s">
        <v>2083</v>
      </c>
      <c r="B3783" t="s">
        <v>2082</v>
      </c>
      <c r="D3783">
        <v>2021</v>
      </c>
      <c r="E3783" t="s">
        <v>2193</v>
      </c>
      <c r="F3783" t="s">
        <v>2301</v>
      </c>
      <c r="G3783">
        <v>-23.959816669999999</v>
      </c>
      <c r="H3783">
        <v>113.6362833</v>
      </c>
      <c r="I3783" t="s">
        <v>2339</v>
      </c>
      <c r="J3783" t="s">
        <v>2192</v>
      </c>
      <c r="K3783">
        <v>67</v>
      </c>
      <c r="L3783">
        <v>68</v>
      </c>
      <c r="N3783">
        <v>1</v>
      </c>
      <c r="O3783">
        <v>0.78690000000000004</v>
      </c>
      <c r="R3783">
        <v>0.76949999999999996</v>
      </c>
    </row>
    <row r="3784" spans="1:18">
      <c r="A3784" t="s">
        <v>2083</v>
      </c>
      <c r="B3784" t="s">
        <v>2082</v>
      </c>
      <c r="D3784">
        <v>2021</v>
      </c>
      <c r="E3784" t="s">
        <v>2193</v>
      </c>
      <c r="F3784" t="s">
        <v>2301</v>
      </c>
      <c r="G3784">
        <v>-23.959816669999999</v>
      </c>
      <c r="H3784">
        <v>113.6362833</v>
      </c>
      <c r="I3784" t="s">
        <v>2339</v>
      </c>
      <c r="J3784" t="s">
        <v>2192</v>
      </c>
      <c r="K3784">
        <v>68</v>
      </c>
      <c r="L3784">
        <v>69</v>
      </c>
      <c r="N3784">
        <v>1</v>
      </c>
      <c r="O3784">
        <v>0.56769999999999998</v>
      </c>
      <c r="R3784">
        <v>0.99550000000000005</v>
      </c>
    </row>
    <row r="3785" spans="1:18">
      <c r="A3785" t="s">
        <v>2083</v>
      </c>
      <c r="B3785" t="s">
        <v>2082</v>
      </c>
      <c r="D3785">
        <v>2021</v>
      </c>
      <c r="E3785" t="s">
        <v>2193</v>
      </c>
      <c r="F3785" t="s">
        <v>2301</v>
      </c>
      <c r="G3785">
        <v>-23.959816669999999</v>
      </c>
      <c r="H3785">
        <v>113.6362833</v>
      </c>
      <c r="I3785" t="s">
        <v>2339</v>
      </c>
      <c r="J3785" t="s">
        <v>2192</v>
      </c>
      <c r="K3785">
        <v>69</v>
      </c>
      <c r="L3785">
        <v>70</v>
      </c>
      <c r="N3785">
        <v>1</v>
      </c>
      <c r="O3785">
        <v>0.67400000000000004</v>
      </c>
      <c r="R3785">
        <v>0.78900000000000003</v>
      </c>
    </row>
    <row r="3786" spans="1:18">
      <c r="A3786" t="s">
        <v>2083</v>
      </c>
      <c r="B3786" t="s">
        <v>2082</v>
      </c>
      <c r="D3786">
        <v>2021</v>
      </c>
      <c r="E3786" t="s">
        <v>2193</v>
      </c>
      <c r="F3786" t="s">
        <v>2301</v>
      </c>
      <c r="G3786">
        <v>-23.959816669999999</v>
      </c>
      <c r="H3786">
        <v>113.6362833</v>
      </c>
      <c r="I3786" t="s">
        <v>2339</v>
      </c>
      <c r="J3786" t="s">
        <v>2192</v>
      </c>
      <c r="K3786">
        <v>70</v>
      </c>
      <c r="L3786">
        <v>71</v>
      </c>
      <c r="N3786">
        <v>1</v>
      </c>
      <c r="O3786">
        <v>0.73160000000000003</v>
      </c>
      <c r="R3786">
        <v>0.58250000000000002</v>
      </c>
    </row>
    <row r="3787" spans="1:18">
      <c r="A3787" t="s">
        <v>2083</v>
      </c>
      <c r="B3787" t="s">
        <v>2082</v>
      </c>
      <c r="D3787">
        <v>2021</v>
      </c>
      <c r="E3787" t="s">
        <v>2193</v>
      </c>
      <c r="F3787" t="s">
        <v>2301</v>
      </c>
      <c r="G3787">
        <v>-23.959816669999999</v>
      </c>
      <c r="H3787">
        <v>113.6362833</v>
      </c>
      <c r="I3787" t="s">
        <v>2339</v>
      </c>
      <c r="J3787" t="s">
        <v>2192</v>
      </c>
      <c r="K3787">
        <v>71</v>
      </c>
      <c r="L3787">
        <v>72</v>
      </c>
      <c r="N3787">
        <v>1</v>
      </c>
      <c r="O3787">
        <v>0.83309999999999995</v>
      </c>
      <c r="R3787">
        <v>0.69069999999999998</v>
      </c>
    </row>
    <row r="3788" spans="1:18">
      <c r="A3788" t="s">
        <v>2083</v>
      </c>
      <c r="B3788" t="s">
        <v>2082</v>
      </c>
      <c r="D3788">
        <v>2021</v>
      </c>
      <c r="E3788" t="s">
        <v>2193</v>
      </c>
      <c r="F3788" t="s">
        <v>2301</v>
      </c>
      <c r="G3788">
        <v>-23.959816669999999</v>
      </c>
      <c r="H3788">
        <v>113.6362833</v>
      </c>
      <c r="I3788" t="s">
        <v>2339</v>
      </c>
      <c r="J3788" t="s">
        <v>2192</v>
      </c>
      <c r="K3788">
        <v>72</v>
      </c>
      <c r="L3788">
        <v>73</v>
      </c>
      <c r="N3788">
        <v>1</v>
      </c>
      <c r="O3788">
        <v>0.47920000000000001</v>
      </c>
      <c r="R3788">
        <v>0.79890000000000005</v>
      </c>
    </row>
    <row r="3789" spans="1:18">
      <c r="A3789" t="s">
        <v>2083</v>
      </c>
      <c r="B3789" t="s">
        <v>2082</v>
      </c>
      <c r="D3789">
        <v>2021</v>
      </c>
      <c r="E3789" t="s">
        <v>2193</v>
      </c>
      <c r="F3789" t="s">
        <v>2301</v>
      </c>
      <c r="G3789">
        <v>-23.959816669999999</v>
      </c>
      <c r="H3789">
        <v>113.6362833</v>
      </c>
      <c r="I3789" t="s">
        <v>2339</v>
      </c>
      <c r="J3789" t="s">
        <v>2192</v>
      </c>
      <c r="K3789">
        <v>73</v>
      </c>
      <c r="L3789">
        <v>74</v>
      </c>
      <c r="N3789">
        <v>1</v>
      </c>
      <c r="O3789">
        <v>0.79310000000000003</v>
      </c>
      <c r="R3789">
        <v>0.9476</v>
      </c>
    </row>
    <row r="3790" spans="1:18">
      <c r="A3790" t="s">
        <v>2083</v>
      </c>
      <c r="B3790" t="s">
        <v>2082</v>
      </c>
      <c r="D3790">
        <v>2021</v>
      </c>
      <c r="E3790" t="s">
        <v>2193</v>
      </c>
      <c r="F3790" t="s">
        <v>2301</v>
      </c>
      <c r="G3790">
        <v>-23.959816669999999</v>
      </c>
      <c r="H3790">
        <v>113.6362833</v>
      </c>
      <c r="I3790" t="s">
        <v>2339</v>
      </c>
      <c r="J3790" t="s">
        <v>2192</v>
      </c>
      <c r="K3790">
        <v>74</v>
      </c>
      <c r="L3790">
        <v>75</v>
      </c>
      <c r="N3790">
        <v>1</v>
      </c>
      <c r="O3790">
        <v>0.67989999999999995</v>
      </c>
      <c r="R3790">
        <v>1.0962000000000001</v>
      </c>
    </row>
    <row r="3791" spans="1:18">
      <c r="A3791" t="s">
        <v>2083</v>
      </c>
      <c r="B3791" t="s">
        <v>2082</v>
      </c>
      <c r="D3791">
        <v>2021</v>
      </c>
      <c r="E3791" t="s">
        <v>2193</v>
      </c>
      <c r="F3791" t="s">
        <v>2301</v>
      </c>
      <c r="G3791">
        <v>-23.959816669999999</v>
      </c>
      <c r="H3791">
        <v>113.6362833</v>
      </c>
      <c r="I3791" t="s">
        <v>2339</v>
      </c>
      <c r="J3791" t="s">
        <v>2192</v>
      </c>
      <c r="K3791">
        <v>75</v>
      </c>
      <c r="L3791">
        <v>76</v>
      </c>
      <c r="N3791">
        <v>1</v>
      </c>
      <c r="O3791">
        <v>0.60019999999999996</v>
      </c>
      <c r="R3791">
        <v>1.0117</v>
      </c>
    </row>
    <row r="3792" spans="1:18">
      <c r="A3792" t="s">
        <v>2083</v>
      </c>
      <c r="B3792" t="s">
        <v>2082</v>
      </c>
      <c r="D3792">
        <v>2021</v>
      </c>
      <c r="E3792" t="s">
        <v>2193</v>
      </c>
      <c r="F3792" t="s">
        <v>2301</v>
      </c>
      <c r="G3792">
        <v>-23.959816669999999</v>
      </c>
      <c r="H3792">
        <v>113.6362833</v>
      </c>
      <c r="I3792" t="s">
        <v>2339</v>
      </c>
      <c r="J3792" t="s">
        <v>2192</v>
      </c>
      <c r="K3792">
        <v>76</v>
      </c>
      <c r="L3792">
        <v>77</v>
      </c>
      <c r="N3792">
        <v>1</v>
      </c>
      <c r="O3792">
        <v>0.70420000000000005</v>
      </c>
      <c r="R3792">
        <v>0.92720000000000002</v>
      </c>
    </row>
    <row r="3793" spans="1:18">
      <c r="A3793" t="s">
        <v>2083</v>
      </c>
      <c r="B3793" t="s">
        <v>2082</v>
      </c>
      <c r="D3793">
        <v>2021</v>
      </c>
      <c r="E3793" t="s">
        <v>2193</v>
      </c>
      <c r="F3793" t="s">
        <v>2301</v>
      </c>
      <c r="G3793">
        <v>-23.959816669999999</v>
      </c>
      <c r="H3793">
        <v>113.6362833</v>
      </c>
      <c r="I3793" t="s">
        <v>2339</v>
      </c>
      <c r="J3793" t="s">
        <v>2192</v>
      </c>
      <c r="K3793">
        <v>77</v>
      </c>
      <c r="L3793">
        <v>78</v>
      </c>
      <c r="N3793">
        <v>1</v>
      </c>
      <c r="O3793">
        <v>0.65739999999999998</v>
      </c>
      <c r="R3793">
        <v>0.88009999999999999</v>
      </c>
    </row>
    <row r="3794" spans="1:18">
      <c r="A3794" t="s">
        <v>2083</v>
      </c>
      <c r="B3794" t="s">
        <v>2082</v>
      </c>
      <c r="D3794">
        <v>2021</v>
      </c>
      <c r="E3794" t="s">
        <v>2193</v>
      </c>
      <c r="F3794" t="s">
        <v>2301</v>
      </c>
      <c r="G3794">
        <v>-23.959816669999999</v>
      </c>
      <c r="H3794">
        <v>113.6362833</v>
      </c>
      <c r="I3794" t="s">
        <v>2339</v>
      </c>
      <c r="J3794" t="s">
        <v>2192</v>
      </c>
      <c r="K3794">
        <v>78</v>
      </c>
      <c r="L3794">
        <v>79</v>
      </c>
      <c r="N3794">
        <v>1</v>
      </c>
      <c r="O3794">
        <v>0.72929999999999995</v>
      </c>
      <c r="R3794">
        <v>0.83299999999999996</v>
      </c>
    </row>
    <row r="3795" spans="1:18">
      <c r="A3795" t="s">
        <v>2083</v>
      </c>
      <c r="B3795" t="s">
        <v>2082</v>
      </c>
      <c r="D3795">
        <v>2021</v>
      </c>
      <c r="E3795" t="s">
        <v>2193</v>
      </c>
      <c r="F3795" t="s">
        <v>2301</v>
      </c>
      <c r="G3795">
        <v>-23.959816669999999</v>
      </c>
      <c r="H3795">
        <v>113.6362833</v>
      </c>
      <c r="I3795" t="s">
        <v>2339</v>
      </c>
      <c r="J3795" t="s">
        <v>2192</v>
      </c>
      <c r="K3795">
        <v>79</v>
      </c>
      <c r="L3795">
        <v>80</v>
      </c>
      <c r="N3795">
        <v>1</v>
      </c>
      <c r="O3795">
        <v>0.7863</v>
      </c>
    </row>
    <row r="3796" spans="1:18">
      <c r="A3796" t="s">
        <v>2083</v>
      </c>
      <c r="B3796" t="s">
        <v>2082</v>
      </c>
      <c r="D3796">
        <v>2021</v>
      </c>
      <c r="E3796" t="s">
        <v>842</v>
      </c>
      <c r="F3796" t="s">
        <v>2301</v>
      </c>
      <c r="G3796">
        <v>-25.863516666666602</v>
      </c>
      <c r="H3796">
        <v>113.492766666666</v>
      </c>
      <c r="I3796" t="s">
        <v>2332</v>
      </c>
      <c r="J3796" t="s">
        <v>2191</v>
      </c>
      <c r="K3796">
        <v>0</v>
      </c>
      <c r="L3796">
        <v>1</v>
      </c>
      <c r="N3796">
        <v>1</v>
      </c>
      <c r="O3796">
        <v>0.2079</v>
      </c>
      <c r="R3796">
        <v>1.8947000000000001</v>
      </c>
    </row>
    <row r="3797" spans="1:18">
      <c r="A3797" t="s">
        <v>2083</v>
      </c>
      <c r="B3797" t="s">
        <v>2082</v>
      </c>
      <c r="D3797">
        <v>2021</v>
      </c>
      <c r="E3797" t="s">
        <v>842</v>
      </c>
      <c r="F3797" t="s">
        <v>2301</v>
      </c>
      <c r="G3797">
        <v>-25.863516666666602</v>
      </c>
      <c r="H3797">
        <v>113.492766666666</v>
      </c>
      <c r="I3797" t="s">
        <v>2332</v>
      </c>
      <c r="J3797" t="s">
        <v>2191</v>
      </c>
      <c r="K3797">
        <v>1</v>
      </c>
      <c r="L3797">
        <v>2</v>
      </c>
      <c r="N3797">
        <v>1</v>
      </c>
      <c r="O3797">
        <v>0.52969999999999995</v>
      </c>
      <c r="R3797">
        <v>1.7870999999999999</v>
      </c>
    </row>
    <row r="3798" spans="1:18">
      <c r="A3798" t="s">
        <v>2083</v>
      </c>
      <c r="B3798" t="s">
        <v>2082</v>
      </c>
      <c r="D3798">
        <v>2021</v>
      </c>
      <c r="E3798" t="s">
        <v>842</v>
      </c>
      <c r="F3798" t="s">
        <v>2301</v>
      </c>
      <c r="G3798">
        <v>-25.863516666666602</v>
      </c>
      <c r="H3798">
        <v>113.492766666666</v>
      </c>
      <c r="I3798" t="s">
        <v>2332</v>
      </c>
      <c r="J3798" t="s">
        <v>2191</v>
      </c>
      <c r="K3798">
        <v>2</v>
      </c>
      <c r="L3798">
        <v>3</v>
      </c>
      <c r="N3798">
        <v>1</v>
      </c>
      <c r="O3798">
        <v>0.45669999999999999</v>
      </c>
      <c r="R3798">
        <v>1.7870999999999999</v>
      </c>
    </row>
    <row r="3799" spans="1:18">
      <c r="A3799" t="s">
        <v>2083</v>
      </c>
      <c r="B3799" t="s">
        <v>2082</v>
      </c>
      <c r="D3799">
        <v>2021</v>
      </c>
      <c r="E3799" t="s">
        <v>842</v>
      </c>
      <c r="F3799" t="s">
        <v>2301</v>
      </c>
      <c r="G3799">
        <v>-25.863516666666602</v>
      </c>
      <c r="H3799">
        <v>113.492766666666</v>
      </c>
      <c r="I3799" t="s">
        <v>2332</v>
      </c>
      <c r="J3799" t="s">
        <v>2191</v>
      </c>
      <c r="K3799">
        <v>3</v>
      </c>
      <c r="L3799">
        <v>4</v>
      </c>
      <c r="N3799">
        <v>1</v>
      </c>
      <c r="O3799">
        <v>0.40749999999999997</v>
      </c>
      <c r="R3799">
        <v>1.6796</v>
      </c>
    </row>
    <row r="3800" spans="1:18">
      <c r="A3800" t="s">
        <v>2083</v>
      </c>
      <c r="B3800" t="s">
        <v>2082</v>
      </c>
      <c r="D3800">
        <v>2021</v>
      </c>
      <c r="E3800" t="s">
        <v>842</v>
      </c>
      <c r="F3800" t="s">
        <v>2301</v>
      </c>
      <c r="G3800">
        <v>-25.863516666666602</v>
      </c>
      <c r="H3800">
        <v>113.492766666666</v>
      </c>
      <c r="I3800" t="s">
        <v>2332</v>
      </c>
      <c r="J3800" t="s">
        <v>2191</v>
      </c>
      <c r="K3800">
        <v>4</v>
      </c>
      <c r="L3800">
        <v>5</v>
      </c>
      <c r="N3800">
        <v>1</v>
      </c>
      <c r="O3800">
        <v>0.38869999999999999</v>
      </c>
      <c r="R3800">
        <v>1.2732000000000001</v>
      </c>
    </row>
    <row r="3801" spans="1:18">
      <c r="A3801" t="s">
        <v>2083</v>
      </c>
      <c r="B3801" t="s">
        <v>2082</v>
      </c>
      <c r="D3801">
        <v>2021</v>
      </c>
      <c r="E3801" t="s">
        <v>842</v>
      </c>
      <c r="F3801" t="s">
        <v>2301</v>
      </c>
      <c r="G3801">
        <v>-25.863516666666602</v>
      </c>
      <c r="H3801">
        <v>113.492766666666</v>
      </c>
      <c r="I3801" t="s">
        <v>2332</v>
      </c>
      <c r="J3801" t="s">
        <v>2191</v>
      </c>
      <c r="K3801">
        <v>5</v>
      </c>
      <c r="L3801">
        <v>6</v>
      </c>
      <c r="N3801">
        <v>1</v>
      </c>
      <c r="O3801">
        <v>0.38140000000000002</v>
      </c>
      <c r="R3801">
        <v>1.2732000000000001</v>
      </c>
    </row>
    <row r="3802" spans="1:18">
      <c r="A3802" t="s">
        <v>2083</v>
      </c>
      <c r="B3802" t="s">
        <v>2082</v>
      </c>
      <c r="D3802">
        <v>2021</v>
      </c>
      <c r="E3802" t="s">
        <v>842</v>
      </c>
      <c r="F3802" t="s">
        <v>2301</v>
      </c>
      <c r="G3802">
        <v>-25.863516666666602</v>
      </c>
      <c r="H3802">
        <v>113.492766666666</v>
      </c>
      <c r="I3802" t="s">
        <v>2332</v>
      </c>
      <c r="J3802" t="s">
        <v>2191</v>
      </c>
      <c r="K3802">
        <v>6</v>
      </c>
      <c r="L3802">
        <v>7</v>
      </c>
      <c r="N3802">
        <v>1</v>
      </c>
      <c r="O3802">
        <v>0.27839999999999998</v>
      </c>
      <c r="R3802">
        <v>0.86680000000000001</v>
      </c>
    </row>
    <row r="3803" spans="1:18">
      <c r="A3803" t="s">
        <v>2083</v>
      </c>
      <c r="B3803" t="s">
        <v>2082</v>
      </c>
      <c r="D3803">
        <v>2021</v>
      </c>
      <c r="E3803" t="s">
        <v>842</v>
      </c>
      <c r="F3803" t="s">
        <v>2301</v>
      </c>
      <c r="G3803">
        <v>-25.863516666666602</v>
      </c>
      <c r="H3803">
        <v>113.492766666666</v>
      </c>
      <c r="I3803" t="s">
        <v>2332</v>
      </c>
      <c r="J3803" t="s">
        <v>2191</v>
      </c>
      <c r="K3803">
        <v>7</v>
      </c>
      <c r="L3803">
        <v>8</v>
      </c>
      <c r="N3803">
        <v>1</v>
      </c>
      <c r="O3803">
        <v>0.33939999999999998</v>
      </c>
      <c r="R3803">
        <v>1.6026</v>
      </c>
    </row>
    <row r="3804" spans="1:18">
      <c r="A3804" t="s">
        <v>2083</v>
      </c>
      <c r="B3804" t="s">
        <v>2082</v>
      </c>
      <c r="D3804">
        <v>2021</v>
      </c>
      <c r="E3804" t="s">
        <v>842</v>
      </c>
      <c r="F3804" t="s">
        <v>2301</v>
      </c>
      <c r="G3804">
        <v>-25.863516666666602</v>
      </c>
      <c r="H3804">
        <v>113.492766666666</v>
      </c>
      <c r="I3804" t="s">
        <v>2332</v>
      </c>
      <c r="J3804" t="s">
        <v>2191</v>
      </c>
      <c r="K3804">
        <v>8</v>
      </c>
      <c r="L3804">
        <v>9</v>
      </c>
      <c r="N3804">
        <v>1</v>
      </c>
      <c r="O3804">
        <v>0.31519999999999998</v>
      </c>
      <c r="R3804">
        <v>1.6026</v>
      </c>
    </row>
    <row r="3805" spans="1:18">
      <c r="A3805" t="s">
        <v>2083</v>
      </c>
      <c r="B3805" t="s">
        <v>2082</v>
      </c>
      <c r="D3805">
        <v>2021</v>
      </c>
      <c r="E3805" t="s">
        <v>842</v>
      </c>
      <c r="F3805" t="s">
        <v>2301</v>
      </c>
      <c r="G3805">
        <v>-25.863516666666602</v>
      </c>
      <c r="H3805">
        <v>113.492766666666</v>
      </c>
      <c r="I3805" t="s">
        <v>2332</v>
      </c>
      <c r="J3805" t="s">
        <v>2191</v>
      </c>
      <c r="K3805">
        <v>9</v>
      </c>
      <c r="L3805">
        <v>10</v>
      </c>
      <c r="N3805">
        <v>1</v>
      </c>
      <c r="O3805">
        <v>0.58330000000000004</v>
      </c>
      <c r="R3805">
        <v>2.3384</v>
      </c>
    </row>
    <row r="3806" spans="1:18">
      <c r="A3806" t="s">
        <v>2083</v>
      </c>
      <c r="B3806" t="s">
        <v>2082</v>
      </c>
      <c r="D3806">
        <v>2021</v>
      </c>
      <c r="E3806" t="s">
        <v>842</v>
      </c>
      <c r="F3806" t="s">
        <v>2301</v>
      </c>
      <c r="G3806">
        <v>-25.863516666666602</v>
      </c>
      <c r="H3806">
        <v>113.492766666666</v>
      </c>
      <c r="I3806" t="s">
        <v>2332</v>
      </c>
      <c r="J3806" t="s">
        <v>2191</v>
      </c>
      <c r="K3806">
        <v>10</v>
      </c>
      <c r="L3806">
        <v>11</v>
      </c>
      <c r="N3806">
        <v>1</v>
      </c>
      <c r="O3806">
        <v>0.65910000000000002</v>
      </c>
      <c r="R3806">
        <v>1.5845</v>
      </c>
    </row>
    <row r="3807" spans="1:18">
      <c r="A3807" t="s">
        <v>2083</v>
      </c>
      <c r="B3807" t="s">
        <v>2082</v>
      </c>
      <c r="D3807">
        <v>2021</v>
      </c>
      <c r="E3807" t="s">
        <v>842</v>
      </c>
      <c r="F3807" t="s">
        <v>2301</v>
      </c>
      <c r="G3807">
        <v>-25.863516666666602</v>
      </c>
      <c r="H3807">
        <v>113.492766666666</v>
      </c>
      <c r="I3807" t="s">
        <v>2332</v>
      </c>
      <c r="J3807" t="s">
        <v>2191</v>
      </c>
      <c r="K3807">
        <v>11</v>
      </c>
      <c r="L3807">
        <v>12</v>
      </c>
      <c r="N3807">
        <v>1</v>
      </c>
      <c r="O3807">
        <v>0.9173</v>
      </c>
      <c r="R3807">
        <v>1.5845</v>
      </c>
    </row>
    <row r="3808" spans="1:18">
      <c r="A3808" t="s">
        <v>2083</v>
      </c>
      <c r="B3808" t="s">
        <v>2082</v>
      </c>
      <c r="D3808">
        <v>2021</v>
      </c>
      <c r="E3808" t="s">
        <v>842</v>
      </c>
      <c r="F3808" t="s">
        <v>2301</v>
      </c>
      <c r="G3808">
        <v>-25.863516666666602</v>
      </c>
      <c r="H3808">
        <v>113.492766666666</v>
      </c>
      <c r="I3808" t="s">
        <v>2332</v>
      </c>
      <c r="J3808" t="s">
        <v>2191</v>
      </c>
      <c r="K3808">
        <v>12</v>
      </c>
      <c r="L3808">
        <v>13</v>
      </c>
      <c r="N3808">
        <v>1</v>
      </c>
      <c r="O3808">
        <v>0.85870000000000002</v>
      </c>
      <c r="R3808">
        <v>0.83069999999999999</v>
      </c>
    </row>
    <row r="3809" spans="1:18">
      <c r="A3809" t="s">
        <v>2083</v>
      </c>
      <c r="B3809" t="s">
        <v>2082</v>
      </c>
      <c r="D3809">
        <v>2021</v>
      </c>
      <c r="E3809" t="s">
        <v>842</v>
      </c>
      <c r="F3809" t="s">
        <v>2301</v>
      </c>
      <c r="G3809">
        <v>-25.863516666666602</v>
      </c>
      <c r="H3809">
        <v>113.492766666666</v>
      </c>
      <c r="I3809" t="s">
        <v>2332</v>
      </c>
      <c r="J3809" t="s">
        <v>2191</v>
      </c>
      <c r="K3809">
        <v>13</v>
      </c>
      <c r="L3809">
        <v>14</v>
      </c>
      <c r="N3809">
        <v>1</v>
      </c>
      <c r="O3809">
        <v>0.78569999999999995</v>
      </c>
      <c r="R3809">
        <v>1.9813000000000001</v>
      </c>
    </row>
    <row r="3810" spans="1:18">
      <c r="A3810" t="s">
        <v>2083</v>
      </c>
      <c r="B3810" t="s">
        <v>2082</v>
      </c>
      <c r="D3810">
        <v>2021</v>
      </c>
      <c r="E3810" t="s">
        <v>842</v>
      </c>
      <c r="F3810" t="s">
        <v>2301</v>
      </c>
      <c r="G3810">
        <v>-25.863516666666602</v>
      </c>
      <c r="H3810">
        <v>113.492766666666</v>
      </c>
      <c r="I3810" t="s">
        <v>2332</v>
      </c>
      <c r="J3810" t="s">
        <v>2191</v>
      </c>
      <c r="K3810">
        <v>14</v>
      </c>
      <c r="L3810">
        <v>15</v>
      </c>
      <c r="N3810">
        <v>1</v>
      </c>
      <c r="O3810">
        <v>0.89159999999999995</v>
      </c>
      <c r="R3810">
        <v>1.9813000000000001</v>
      </c>
    </row>
    <row r="3811" spans="1:18">
      <c r="A3811" t="s">
        <v>2083</v>
      </c>
      <c r="B3811" t="s">
        <v>2082</v>
      </c>
      <c r="D3811">
        <v>2021</v>
      </c>
      <c r="E3811" t="s">
        <v>842</v>
      </c>
      <c r="F3811" t="s">
        <v>2301</v>
      </c>
      <c r="G3811">
        <v>-25.863516666666602</v>
      </c>
      <c r="H3811">
        <v>113.492766666666</v>
      </c>
      <c r="I3811" t="s">
        <v>2332</v>
      </c>
      <c r="J3811" t="s">
        <v>2191</v>
      </c>
      <c r="K3811">
        <v>15</v>
      </c>
      <c r="L3811">
        <v>16</v>
      </c>
      <c r="N3811">
        <v>1</v>
      </c>
      <c r="O3811">
        <v>0.99419999999999997</v>
      </c>
      <c r="R3811">
        <v>3.1318999999999999</v>
      </c>
    </row>
    <row r="3812" spans="1:18">
      <c r="A3812" t="s">
        <v>2083</v>
      </c>
      <c r="B3812" t="s">
        <v>2082</v>
      </c>
      <c r="D3812">
        <v>2021</v>
      </c>
      <c r="E3812" t="s">
        <v>842</v>
      </c>
      <c r="F3812" t="s">
        <v>2301</v>
      </c>
      <c r="G3812">
        <v>-25.863516666666602</v>
      </c>
      <c r="H3812">
        <v>113.492766666666</v>
      </c>
      <c r="I3812" t="s">
        <v>2332</v>
      </c>
      <c r="J3812" t="s">
        <v>2191</v>
      </c>
      <c r="K3812">
        <v>16</v>
      </c>
      <c r="L3812">
        <v>17</v>
      </c>
      <c r="N3812">
        <v>1</v>
      </c>
      <c r="O3812">
        <v>0.97330000000000005</v>
      </c>
      <c r="R3812">
        <v>2.4611000000000001</v>
      </c>
    </row>
    <row r="3813" spans="1:18">
      <c r="A3813" t="s">
        <v>2083</v>
      </c>
      <c r="B3813" t="s">
        <v>2082</v>
      </c>
      <c r="D3813">
        <v>2021</v>
      </c>
      <c r="E3813" t="s">
        <v>842</v>
      </c>
      <c r="F3813" t="s">
        <v>2301</v>
      </c>
      <c r="G3813">
        <v>-25.863516666666602</v>
      </c>
      <c r="H3813">
        <v>113.492766666666</v>
      </c>
      <c r="I3813" t="s">
        <v>2332</v>
      </c>
      <c r="J3813" t="s">
        <v>2191</v>
      </c>
      <c r="K3813">
        <v>17</v>
      </c>
      <c r="L3813">
        <v>18</v>
      </c>
      <c r="N3813">
        <v>1</v>
      </c>
      <c r="O3813">
        <v>0.81140000000000001</v>
      </c>
      <c r="R3813">
        <v>2.4611000000000001</v>
      </c>
    </row>
    <row r="3814" spans="1:18">
      <c r="A3814" t="s">
        <v>2083</v>
      </c>
      <c r="B3814" t="s">
        <v>2082</v>
      </c>
      <c r="D3814">
        <v>2021</v>
      </c>
      <c r="E3814" t="s">
        <v>842</v>
      </c>
      <c r="F3814" t="s">
        <v>2301</v>
      </c>
      <c r="G3814">
        <v>-25.863516666666602</v>
      </c>
      <c r="H3814">
        <v>113.492766666666</v>
      </c>
      <c r="I3814" t="s">
        <v>2332</v>
      </c>
      <c r="J3814" t="s">
        <v>2191</v>
      </c>
      <c r="K3814">
        <v>18</v>
      </c>
      <c r="L3814">
        <v>19</v>
      </c>
      <c r="N3814">
        <v>1</v>
      </c>
      <c r="O3814">
        <v>0.82730000000000004</v>
      </c>
      <c r="R3814">
        <v>2.4611000000000001</v>
      </c>
    </row>
    <row r="3815" spans="1:18">
      <c r="A3815" t="s">
        <v>2083</v>
      </c>
      <c r="B3815" t="s">
        <v>2082</v>
      </c>
      <c r="D3815">
        <v>2021</v>
      </c>
      <c r="E3815" t="s">
        <v>842</v>
      </c>
      <c r="F3815" t="s">
        <v>2301</v>
      </c>
      <c r="G3815">
        <v>-25.863516666666602</v>
      </c>
      <c r="H3815">
        <v>113.492766666666</v>
      </c>
      <c r="I3815" t="s">
        <v>2332</v>
      </c>
      <c r="J3815" t="s">
        <v>2191</v>
      </c>
      <c r="K3815">
        <v>19</v>
      </c>
      <c r="L3815">
        <v>20</v>
      </c>
      <c r="N3815">
        <v>1</v>
      </c>
      <c r="O3815">
        <v>0.80920000000000003</v>
      </c>
      <c r="R3815">
        <v>2.4611000000000001</v>
      </c>
    </row>
    <row r="3816" spans="1:18">
      <c r="A3816" t="s">
        <v>2083</v>
      </c>
      <c r="B3816" t="s">
        <v>2082</v>
      </c>
      <c r="D3816">
        <v>2021</v>
      </c>
      <c r="E3816" t="s">
        <v>842</v>
      </c>
      <c r="F3816" t="s">
        <v>2301</v>
      </c>
      <c r="G3816">
        <v>-25.863516666666602</v>
      </c>
      <c r="H3816">
        <v>113.492766666666</v>
      </c>
      <c r="I3816" t="s">
        <v>2332</v>
      </c>
      <c r="J3816" t="s">
        <v>2191</v>
      </c>
      <c r="K3816">
        <v>20</v>
      </c>
      <c r="L3816">
        <v>21</v>
      </c>
      <c r="N3816">
        <v>1</v>
      </c>
      <c r="O3816">
        <v>0.78969999999999996</v>
      </c>
      <c r="R3816">
        <v>2.4611000000000001</v>
      </c>
    </row>
    <row r="3817" spans="1:18">
      <c r="A3817" t="s">
        <v>2083</v>
      </c>
      <c r="B3817" t="s">
        <v>2082</v>
      </c>
      <c r="D3817">
        <v>2021</v>
      </c>
      <c r="E3817" t="s">
        <v>842</v>
      </c>
      <c r="F3817" t="s">
        <v>2301</v>
      </c>
      <c r="G3817">
        <v>-25.863516666666602</v>
      </c>
      <c r="H3817">
        <v>113.492766666666</v>
      </c>
      <c r="I3817" t="s">
        <v>2332</v>
      </c>
      <c r="J3817" t="s">
        <v>2191</v>
      </c>
      <c r="K3817">
        <v>21</v>
      </c>
      <c r="L3817">
        <v>22</v>
      </c>
      <c r="N3817">
        <v>1</v>
      </c>
      <c r="O3817">
        <v>0.62629999999999997</v>
      </c>
      <c r="R3817">
        <v>1.7902</v>
      </c>
    </row>
    <row r="3818" spans="1:18">
      <c r="A3818" t="s">
        <v>2083</v>
      </c>
      <c r="B3818" t="s">
        <v>2082</v>
      </c>
      <c r="D3818">
        <v>2021</v>
      </c>
      <c r="E3818" t="s">
        <v>842</v>
      </c>
      <c r="F3818" t="s">
        <v>2301</v>
      </c>
      <c r="G3818">
        <v>-25.863516666666602</v>
      </c>
      <c r="H3818">
        <v>113.492766666666</v>
      </c>
      <c r="I3818" t="s">
        <v>2332</v>
      </c>
      <c r="J3818" t="s">
        <v>2191</v>
      </c>
      <c r="K3818">
        <v>22</v>
      </c>
      <c r="L3818">
        <v>23</v>
      </c>
      <c r="N3818">
        <v>1</v>
      </c>
      <c r="O3818">
        <v>0.7258</v>
      </c>
      <c r="R3818">
        <v>1.246</v>
      </c>
    </row>
    <row r="3819" spans="1:18">
      <c r="A3819" t="s">
        <v>2083</v>
      </c>
      <c r="B3819" t="s">
        <v>2082</v>
      </c>
      <c r="D3819">
        <v>2021</v>
      </c>
      <c r="E3819" t="s">
        <v>842</v>
      </c>
      <c r="F3819" t="s">
        <v>2301</v>
      </c>
      <c r="G3819">
        <v>-25.863516666666602</v>
      </c>
      <c r="H3819">
        <v>113.492766666666</v>
      </c>
      <c r="I3819" t="s">
        <v>2332</v>
      </c>
      <c r="J3819" t="s">
        <v>2191</v>
      </c>
      <c r="K3819">
        <v>23</v>
      </c>
      <c r="L3819">
        <v>24</v>
      </c>
      <c r="N3819">
        <v>1</v>
      </c>
      <c r="O3819">
        <v>0.59150000000000003</v>
      </c>
      <c r="R3819">
        <v>1.246</v>
      </c>
    </row>
    <row r="3820" spans="1:18">
      <c r="A3820" t="s">
        <v>2083</v>
      </c>
      <c r="B3820" t="s">
        <v>2082</v>
      </c>
      <c r="D3820">
        <v>2021</v>
      </c>
      <c r="E3820" t="s">
        <v>842</v>
      </c>
      <c r="F3820" t="s">
        <v>2301</v>
      </c>
      <c r="G3820">
        <v>-25.863516666666602</v>
      </c>
      <c r="H3820">
        <v>113.492766666666</v>
      </c>
      <c r="I3820" t="s">
        <v>2332</v>
      </c>
      <c r="J3820" t="s">
        <v>2191</v>
      </c>
      <c r="K3820">
        <v>24</v>
      </c>
      <c r="L3820">
        <v>25</v>
      </c>
      <c r="N3820">
        <v>1</v>
      </c>
      <c r="O3820">
        <v>0.80279999999999996</v>
      </c>
      <c r="R3820">
        <v>0.70169999999999999</v>
      </c>
    </row>
    <row r="3821" spans="1:18">
      <c r="A3821" t="s">
        <v>2083</v>
      </c>
      <c r="B3821" t="s">
        <v>2082</v>
      </c>
      <c r="D3821">
        <v>2021</v>
      </c>
      <c r="E3821" t="s">
        <v>842</v>
      </c>
      <c r="F3821" t="s">
        <v>2301</v>
      </c>
      <c r="G3821">
        <v>-25.863516666666602</v>
      </c>
      <c r="H3821">
        <v>113.492766666666</v>
      </c>
      <c r="I3821" t="s">
        <v>2332</v>
      </c>
      <c r="J3821" t="s">
        <v>2191</v>
      </c>
      <c r="K3821">
        <v>25</v>
      </c>
      <c r="L3821">
        <v>26</v>
      </c>
      <c r="N3821">
        <v>1</v>
      </c>
      <c r="O3821">
        <v>1.0615000000000001</v>
      </c>
      <c r="R3821">
        <v>0.73040000000000005</v>
      </c>
    </row>
    <row r="3822" spans="1:18">
      <c r="A3822" t="s">
        <v>2083</v>
      </c>
      <c r="B3822" t="s">
        <v>2082</v>
      </c>
      <c r="D3822">
        <v>2021</v>
      </c>
      <c r="E3822" t="s">
        <v>842</v>
      </c>
      <c r="F3822" t="s">
        <v>2301</v>
      </c>
      <c r="G3822">
        <v>-25.863516666666602</v>
      </c>
      <c r="H3822">
        <v>113.492766666666</v>
      </c>
      <c r="I3822" t="s">
        <v>2332</v>
      </c>
      <c r="J3822" t="s">
        <v>2191</v>
      </c>
      <c r="K3822">
        <v>26</v>
      </c>
      <c r="L3822">
        <v>27</v>
      </c>
      <c r="N3822">
        <v>1</v>
      </c>
      <c r="O3822">
        <v>1.0144</v>
      </c>
      <c r="R3822">
        <v>0.73040000000000005</v>
      </c>
    </row>
    <row r="3823" spans="1:18">
      <c r="A3823" t="s">
        <v>2083</v>
      </c>
      <c r="B3823" t="s">
        <v>2082</v>
      </c>
      <c r="D3823">
        <v>2021</v>
      </c>
      <c r="E3823" t="s">
        <v>842</v>
      </c>
      <c r="F3823" t="s">
        <v>2301</v>
      </c>
      <c r="G3823">
        <v>-25.863516666666602</v>
      </c>
      <c r="H3823">
        <v>113.492766666666</v>
      </c>
      <c r="I3823" t="s">
        <v>2332</v>
      </c>
      <c r="J3823" t="s">
        <v>2191</v>
      </c>
      <c r="K3823">
        <v>27</v>
      </c>
      <c r="L3823">
        <v>28</v>
      </c>
      <c r="N3823">
        <v>1</v>
      </c>
      <c r="O3823">
        <v>1.0319</v>
      </c>
      <c r="R3823">
        <v>0.7591</v>
      </c>
    </row>
    <row r="3824" spans="1:18">
      <c r="A3824" t="s">
        <v>2083</v>
      </c>
      <c r="B3824" t="s">
        <v>2082</v>
      </c>
      <c r="D3824">
        <v>2021</v>
      </c>
      <c r="E3824" t="s">
        <v>842</v>
      </c>
      <c r="F3824" t="s">
        <v>2301</v>
      </c>
      <c r="G3824">
        <v>-25.863516666666602</v>
      </c>
      <c r="H3824">
        <v>113.492766666666</v>
      </c>
      <c r="I3824" t="s">
        <v>2332</v>
      </c>
      <c r="J3824" t="s">
        <v>2191</v>
      </c>
      <c r="K3824">
        <v>28</v>
      </c>
      <c r="L3824">
        <v>29</v>
      </c>
      <c r="N3824">
        <v>1</v>
      </c>
      <c r="O3824">
        <v>0.6865</v>
      </c>
      <c r="R3824">
        <v>3.7360000000000002</v>
      </c>
    </row>
    <row r="3825" spans="1:18">
      <c r="A3825" t="s">
        <v>2083</v>
      </c>
      <c r="B3825" t="s">
        <v>2082</v>
      </c>
      <c r="D3825">
        <v>2021</v>
      </c>
      <c r="E3825" t="s">
        <v>842</v>
      </c>
      <c r="F3825" t="s">
        <v>2301</v>
      </c>
      <c r="G3825">
        <v>-25.863516666666602</v>
      </c>
      <c r="H3825">
        <v>113.492766666666</v>
      </c>
      <c r="I3825" t="s">
        <v>2332</v>
      </c>
      <c r="J3825" t="s">
        <v>2191</v>
      </c>
      <c r="K3825">
        <v>29</v>
      </c>
      <c r="L3825">
        <v>30</v>
      </c>
      <c r="N3825">
        <v>1</v>
      </c>
      <c r="O3825">
        <v>0.82520000000000004</v>
      </c>
      <c r="R3825">
        <v>3.7360000000000002</v>
      </c>
    </row>
    <row r="3826" spans="1:18">
      <c r="A3826" t="s">
        <v>2083</v>
      </c>
      <c r="B3826" t="s">
        <v>2082</v>
      </c>
      <c r="D3826">
        <v>2021</v>
      </c>
      <c r="E3826" t="s">
        <v>842</v>
      </c>
      <c r="F3826" t="s">
        <v>2301</v>
      </c>
      <c r="G3826">
        <v>-25.863516666666602</v>
      </c>
      <c r="H3826">
        <v>113.492766666666</v>
      </c>
      <c r="I3826" t="s">
        <v>2332</v>
      </c>
      <c r="J3826" t="s">
        <v>2191</v>
      </c>
      <c r="K3826">
        <v>30</v>
      </c>
      <c r="L3826">
        <v>31</v>
      </c>
      <c r="N3826">
        <v>1</v>
      </c>
      <c r="O3826">
        <v>0.97270000000000001</v>
      </c>
      <c r="R3826">
        <v>3.7360000000000002</v>
      </c>
    </row>
    <row r="3827" spans="1:18">
      <c r="A3827" t="s">
        <v>2083</v>
      </c>
      <c r="B3827" t="s">
        <v>2082</v>
      </c>
      <c r="D3827">
        <v>2021</v>
      </c>
      <c r="E3827" t="s">
        <v>842</v>
      </c>
      <c r="F3827" t="s">
        <v>2301</v>
      </c>
      <c r="G3827">
        <v>-25.863516666666602</v>
      </c>
      <c r="H3827">
        <v>113.492766666666</v>
      </c>
      <c r="I3827" t="s">
        <v>2332</v>
      </c>
      <c r="J3827" t="s">
        <v>2191</v>
      </c>
      <c r="K3827">
        <v>31</v>
      </c>
      <c r="L3827">
        <v>32</v>
      </c>
      <c r="N3827">
        <v>1</v>
      </c>
      <c r="O3827">
        <v>1.1285000000000001</v>
      </c>
      <c r="R3827">
        <v>3.7360000000000002</v>
      </c>
    </row>
    <row r="3828" spans="1:18">
      <c r="A3828" t="s">
        <v>2083</v>
      </c>
      <c r="B3828" t="s">
        <v>2082</v>
      </c>
      <c r="D3828">
        <v>2021</v>
      </c>
      <c r="E3828" t="s">
        <v>842</v>
      </c>
      <c r="F3828" t="s">
        <v>2301</v>
      </c>
      <c r="G3828">
        <v>-25.863516666666602</v>
      </c>
      <c r="H3828">
        <v>113.492766666666</v>
      </c>
      <c r="I3828" t="s">
        <v>2332</v>
      </c>
      <c r="J3828" t="s">
        <v>2191</v>
      </c>
      <c r="K3828">
        <v>32</v>
      </c>
      <c r="L3828">
        <v>33</v>
      </c>
      <c r="N3828">
        <v>1</v>
      </c>
      <c r="O3828">
        <v>1.0012000000000001</v>
      </c>
      <c r="R3828">
        <v>3.7360000000000002</v>
      </c>
    </row>
    <row r="3829" spans="1:18">
      <c r="A3829" t="s">
        <v>2083</v>
      </c>
      <c r="B3829" t="s">
        <v>2082</v>
      </c>
      <c r="D3829">
        <v>2021</v>
      </c>
      <c r="E3829" t="s">
        <v>842</v>
      </c>
      <c r="F3829" t="s">
        <v>2301</v>
      </c>
      <c r="G3829">
        <v>-25.863516666666602</v>
      </c>
      <c r="H3829">
        <v>113.492766666666</v>
      </c>
      <c r="I3829" t="s">
        <v>2332</v>
      </c>
      <c r="J3829" t="s">
        <v>2191</v>
      </c>
      <c r="K3829">
        <v>33</v>
      </c>
      <c r="L3829">
        <v>34</v>
      </c>
      <c r="N3829">
        <v>1</v>
      </c>
      <c r="O3829">
        <v>1.0096000000000001</v>
      </c>
      <c r="R3829">
        <v>6.7130000000000001</v>
      </c>
    </row>
    <row r="3830" spans="1:18">
      <c r="A3830" t="s">
        <v>2083</v>
      </c>
      <c r="B3830" t="s">
        <v>2082</v>
      </c>
      <c r="D3830">
        <v>2021</v>
      </c>
      <c r="E3830" t="s">
        <v>842</v>
      </c>
      <c r="F3830" t="s">
        <v>2301</v>
      </c>
      <c r="G3830">
        <v>-25.863516666666602</v>
      </c>
      <c r="H3830">
        <v>113.492766666666</v>
      </c>
      <c r="I3830" t="s">
        <v>2332</v>
      </c>
      <c r="J3830" t="s">
        <v>2191</v>
      </c>
      <c r="K3830">
        <v>34</v>
      </c>
      <c r="L3830">
        <v>35</v>
      </c>
      <c r="N3830">
        <v>1</v>
      </c>
      <c r="O3830">
        <v>1.1220000000000001</v>
      </c>
      <c r="R3830">
        <v>3.8024</v>
      </c>
    </row>
    <row r="3831" spans="1:18">
      <c r="A3831" t="s">
        <v>2083</v>
      </c>
      <c r="B3831" t="s">
        <v>2082</v>
      </c>
      <c r="D3831">
        <v>2021</v>
      </c>
      <c r="E3831" t="s">
        <v>842</v>
      </c>
      <c r="F3831" t="s">
        <v>2301</v>
      </c>
      <c r="G3831">
        <v>-25.863516666666602</v>
      </c>
      <c r="H3831">
        <v>113.492766666666</v>
      </c>
      <c r="I3831" t="s">
        <v>2332</v>
      </c>
      <c r="J3831" t="s">
        <v>2191</v>
      </c>
      <c r="K3831">
        <v>35</v>
      </c>
      <c r="L3831">
        <v>36</v>
      </c>
      <c r="N3831">
        <v>1</v>
      </c>
      <c r="O3831">
        <v>0.92500000000000004</v>
      </c>
      <c r="R3831">
        <v>3.8024</v>
      </c>
    </row>
    <row r="3832" spans="1:18">
      <c r="A3832" t="s">
        <v>2083</v>
      </c>
      <c r="B3832" t="s">
        <v>2082</v>
      </c>
      <c r="D3832">
        <v>2021</v>
      </c>
      <c r="E3832" t="s">
        <v>842</v>
      </c>
      <c r="F3832" t="s">
        <v>2301</v>
      </c>
      <c r="G3832">
        <v>-25.863516666666602</v>
      </c>
      <c r="H3832">
        <v>113.492766666666</v>
      </c>
      <c r="I3832" t="s">
        <v>2332</v>
      </c>
      <c r="J3832" t="s">
        <v>2191</v>
      </c>
      <c r="K3832">
        <v>36</v>
      </c>
      <c r="L3832">
        <v>37</v>
      </c>
      <c r="N3832">
        <v>1</v>
      </c>
      <c r="O3832">
        <v>1.0958000000000001</v>
      </c>
      <c r="R3832">
        <v>0.89180000000000004</v>
      </c>
    </row>
    <row r="3833" spans="1:18">
      <c r="A3833" t="s">
        <v>2083</v>
      </c>
      <c r="B3833" t="s">
        <v>2082</v>
      </c>
      <c r="D3833">
        <v>2021</v>
      </c>
      <c r="E3833" t="s">
        <v>842</v>
      </c>
      <c r="F3833" t="s">
        <v>2301</v>
      </c>
      <c r="G3833">
        <v>-25.863516666666602</v>
      </c>
      <c r="H3833">
        <v>113.492766666666</v>
      </c>
      <c r="I3833" t="s">
        <v>2332</v>
      </c>
      <c r="J3833" t="s">
        <v>2191</v>
      </c>
      <c r="K3833">
        <v>37</v>
      </c>
      <c r="L3833">
        <v>38</v>
      </c>
      <c r="N3833">
        <v>1</v>
      </c>
      <c r="O3833">
        <v>1.0148999999999999</v>
      </c>
      <c r="R3833">
        <v>0.89280000000000004</v>
      </c>
    </row>
    <row r="3834" spans="1:18">
      <c r="A3834" t="s">
        <v>2083</v>
      </c>
      <c r="B3834" t="s">
        <v>2082</v>
      </c>
      <c r="D3834">
        <v>2021</v>
      </c>
      <c r="E3834" t="s">
        <v>842</v>
      </c>
      <c r="F3834" t="s">
        <v>2301</v>
      </c>
      <c r="G3834">
        <v>-25.863516666666602</v>
      </c>
      <c r="H3834">
        <v>113.492766666666</v>
      </c>
      <c r="I3834" t="s">
        <v>2332</v>
      </c>
      <c r="J3834" t="s">
        <v>2191</v>
      </c>
      <c r="K3834">
        <v>38</v>
      </c>
      <c r="L3834">
        <v>39</v>
      </c>
      <c r="N3834">
        <v>1</v>
      </c>
      <c r="O3834">
        <v>1.0159</v>
      </c>
      <c r="R3834">
        <v>0.89280000000000004</v>
      </c>
    </row>
    <row r="3835" spans="1:18">
      <c r="A3835" t="s">
        <v>2083</v>
      </c>
      <c r="B3835" t="s">
        <v>2082</v>
      </c>
      <c r="D3835">
        <v>2021</v>
      </c>
      <c r="E3835" t="s">
        <v>842</v>
      </c>
      <c r="F3835" t="s">
        <v>2301</v>
      </c>
      <c r="G3835">
        <v>-25.863516666666602</v>
      </c>
      <c r="H3835">
        <v>113.492766666666</v>
      </c>
      <c r="I3835" t="s">
        <v>2332</v>
      </c>
      <c r="J3835" t="s">
        <v>2191</v>
      </c>
      <c r="K3835">
        <v>39</v>
      </c>
      <c r="L3835">
        <v>40</v>
      </c>
      <c r="N3835">
        <v>1</v>
      </c>
      <c r="O3835">
        <v>1.1152</v>
      </c>
      <c r="R3835">
        <v>0.89370000000000005</v>
      </c>
    </row>
    <row r="3836" spans="1:18">
      <c r="A3836" t="s">
        <v>2083</v>
      </c>
      <c r="B3836" t="s">
        <v>2082</v>
      </c>
      <c r="D3836">
        <v>2021</v>
      </c>
      <c r="E3836" t="s">
        <v>842</v>
      </c>
      <c r="F3836" t="s">
        <v>2301</v>
      </c>
      <c r="G3836">
        <v>-25.863516666666602</v>
      </c>
      <c r="H3836">
        <v>113.492766666666</v>
      </c>
      <c r="I3836" t="s">
        <v>2332</v>
      </c>
      <c r="J3836" t="s">
        <v>2191</v>
      </c>
      <c r="K3836">
        <v>40</v>
      </c>
      <c r="L3836">
        <v>41</v>
      </c>
      <c r="N3836">
        <v>1</v>
      </c>
      <c r="O3836">
        <v>1.0987</v>
      </c>
      <c r="R3836">
        <v>0.84809999999999997</v>
      </c>
    </row>
    <row r="3837" spans="1:18">
      <c r="A3837" t="s">
        <v>2083</v>
      </c>
      <c r="B3837" t="s">
        <v>2082</v>
      </c>
      <c r="D3837">
        <v>2021</v>
      </c>
      <c r="E3837" t="s">
        <v>842</v>
      </c>
      <c r="F3837" t="s">
        <v>2301</v>
      </c>
      <c r="G3837">
        <v>-25.863516666666602</v>
      </c>
      <c r="H3837">
        <v>113.492766666666</v>
      </c>
      <c r="I3837" t="s">
        <v>2332</v>
      </c>
      <c r="J3837" t="s">
        <v>2191</v>
      </c>
      <c r="K3837">
        <v>41</v>
      </c>
      <c r="L3837">
        <v>42</v>
      </c>
      <c r="N3837">
        <v>1</v>
      </c>
      <c r="O3837">
        <v>0.78879999999999995</v>
      </c>
      <c r="R3837">
        <v>0.84809999999999997</v>
      </c>
    </row>
    <row r="3838" spans="1:18">
      <c r="A3838" t="s">
        <v>2083</v>
      </c>
      <c r="B3838" t="s">
        <v>2082</v>
      </c>
      <c r="D3838">
        <v>2021</v>
      </c>
      <c r="E3838" t="s">
        <v>842</v>
      </c>
      <c r="F3838" t="s">
        <v>2301</v>
      </c>
      <c r="G3838">
        <v>-25.863516666666602</v>
      </c>
      <c r="H3838">
        <v>113.492766666666</v>
      </c>
      <c r="I3838" t="s">
        <v>2332</v>
      </c>
      <c r="J3838" t="s">
        <v>2191</v>
      </c>
      <c r="K3838">
        <v>42</v>
      </c>
      <c r="L3838">
        <v>43</v>
      </c>
      <c r="N3838">
        <v>1</v>
      </c>
      <c r="O3838">
        <v>0.71960000000000002</v>
      </c>
      <c r="R3838">
        <v>0.84809999999999997</v>
      </c>
    </row>
    <row r="3839" spans="1:18">
      <c r="A3839" t="s">
        <v>2083</v>
      </c>
      <c r="B3839" t="s">
        <v>2082</v>
      </c>
      <c r="D3839">
        <v>2021</v>
      </c>
      <c r="E3839" t="s">
        <v>842</v>
      </c>
      <c r="F3839" t="s">
        <v>2301</v>
      </c>
      <c r="G3839">
        <v>-25.863516666666602</v>
      </c>
      <c r="H3839">
        <v>113.492766666666</v>
      </c>
      <c r="I3839" t="s">
        <v>2332</v>
      </c>
      <c r="J3839" t="s">
        <v>2191</v>
      </c>
      <c r="K3839">
        <v>43</v>
      </c>
      <c r="L3839">
        <v>44</v>
      </c>
      <c r="N3839">
        <v>1</v>
      </c>
      <c r="O3839">
        <v>1.0517000000000001</v>
      </c>
      <c r="R3839">
        <v>0.84809999999999997</v>
      </c>
    </row>
    <row r="3840" spans="1:18">
      <c r="A3840" t="s">
        <v>2083</v>
      </c>
      <c r="B3840" t="s">
        <v>2082</v>
      </c>
      <c r="D3840">
        <v>2021</v>
      </c>
      <c r="E3840" t="s">
        <v>842</v>
      </c>
      <c r="F3840" t="s">
        <v>2301</v>
      </c>
      <c r="G3840">
        <v>-25.863516666666602</v>
      </c>
      <c r="H3840">
        <v>113.492766666666</v>
      </c>
      <c r="I3840" t="s">
        <v>2332</v>
      </c>
      <c r="J3840" t="s">
        <v>2191</v>
      </c>
      <c r="K3840">
        <v>44</v>
      </c>
      <c r="L3840">
        <v>45</v>
      </c>
      <c r="N3840">
        <v>1</v>
      </c>
      <c r="O3840">
        <v>1.0450999999999999</v>
      </c>
      <c r="R3840">
        <v>0.84809999999999997</v>
      </c>
    </row>
    <row r="3841" spans="1:18">
      <c r="A3841" t="s">
        <v>2083</v>
      </c>
      <c r="B3841" t="s">
        <v>2082</v>
      </c>
      <c r="D3841">
        <v>2021</v>
      </c>
      <c r="E3841" t="s">
        <v>842</v>
      </c>
      <c r="F3841" t="s">
        <v>2301</v>
      </c>
      <c r="G3841">
        <v>-25.863516666666602</v>
      </c>
      <c r="H3841">
        <v>113.492766666666</v>
      </c>
      <c r="I3841" t="s">
        <v>2332</v>
      </c>
      <c r="J3841" t="s">
        <v>2191</v>
      </c>
      <c r="K3841">
        <v>45</v>
      </c>
      <c r="L3841">
        <v>46</v>
      </c>
      <c r="N3841">
        <v>1</v>
      </c>
      <c r="O3841">
        <v>1.0745</v>
      </c>
      <c r="R3841">
        <v>0.80249999999999999</v>
      </c>
    </row>
    <row r="3842" spans="1:18">
      <c r="A3842" t="s">
        <v>2083</v>
      </c>
      <c r="B3842" t="s">
        <v>2082</v>
      </c>
      <c r="D3842">
        <v>2021</v>
      </c>
      <c r="E3842" t="s">
        <v>842</v>
      </c>
      <c r="F3842" t="s">
        <v>2301</v>
      </c>
      <c r="G3842">
        <v>-25.863516666666602</v>
      </c>
      <c r="H3842">
        <v>113.492766666666</v>
      </c>
      <c r="I3842" t="s">
        <v>2332</v>
      </c>
      <c r="J3842" t="s">
        <v>2191</v>
      </c>
      <c r="K3842">
        <v>46</v>
      </c>
      <c r="L3842">
        <v>47</v>
      </c>
      <c r="N3842">
        <v>1</v>
      </c>
      <c r="O3842">
        <v>0.93079999999999996</v>
      </c>
      <c r="R3842">
        <v>0.82130000000000003</v>
      </c>
    </row>
    <row r="3843" spans="1:18">
      <c r="A3843" t="s">
        <v>2083</v>
      </c>
      <c r="B3843" t="s">
        <v>2082</v>
      </c>
      <c r="D3843">
        <v>2021</v>
      </c>
      <c r="E3843" t="s">
        <v>842</v>
      </c>
      <c r="F3843" t="s">
        <v>2301</v>
      </c>
      <c r="G3843">
        <v>-25.863516666666602</v>
      </c>
      <c r="H3843">
        <v>113.492766666666</v>
      </c>
      <c r="I3843" t="s">
        <v>2332</v>
      </c>
      <c r="J3843" t="s">
        <v>2191</v>
      </c>
      <c r="K3843">
        <v>47</v>
      </c>
      <c r="L3843">
        <v>48</v>
      </c>
      <c r="N3843">
        <v>1</v>
      </c>
      <c r="O3843">
        <v>0.88400000000000001</v>
      </c>
      <c r="R3843">
        <v>0.82130000000000003</v>
      </c>
    </row>
    <row r="3844" spans="1:18">
      <c r="A3844" t="s">
        <v>2083</v>
      </c>
      <c r="B3844" t="s">
        <v>2082</v>
      </c>
      <c r="D3844">
        <v>2021</v>
      </c>
      <c r="E3844" t="s">
        <v>842</v>
      </c>
      <c r="F3844" t="s">
        <v>2301</v>
      </c>
      <c r="G3844">
        <v>-25.863516666666602</v>
      </c>
      <c r="H3844">
        <v>113.492766666666</v>
      </c>
      <c r="I3844" t="s">
        <v>2332</v>
      </c>
      <c r="J3844" t="s">
        <v>2191</v>
      </c>
      <c r="K3844">
        <v>48</v>
      </c>
      <c r="L3844">
        <v>49</v>
      </c>
      <c r="N3844">
        <v>1</v>
      </c>
      <c r="O3844">
        <v>1.2576000000000001</v>
      </c>
      <c r="R3844">
        <v>0.82130000000000003</v>
      </c>
    </row>
    <row r="3845" spans="1:18">
      <c r="A3845" t="s">
        <v>2083</v>
      </c>
      <c r="B3845" t="s">
        <v>2082</v>
      </c>
      <c r="D3845">
        <v>2021</v>
      </c>
      <c r="E3845" t="s">
        <v>842</v>
      </c>
      <c r="F3845" t="s">
        <v>2301</v>
      </c>
      <c r="G3845">
        <v>-25.863516666666602</v>
      </c>
      <c r="H3845">
        <v>113.492766666666</v>
      </c>
      <c r="I3845" t="s">
        <v>2332</v>
      </c>
      <c r="J3845" t="s">
        <v>2191</v>
      </c>
      <c r="K3845">
        <v>49</v>
      </c>
      <c r="L3845">
        <v>50</v>
      </c>
      <c r="N3845">
        <v>1</v>
      </c>
      <c r="O3845">
        <v>1.2137</v>
      </c>
      <c r="R3845">
        <v>0.82130000000000003</v>
      </c>
    </row>
    <row r="3846" spans="1:18">
      <c r="A3846" t="s">
        <v>2083</v>
      </c>
      <c r="B3846" t="s">
        <v>2082</v>
      </c>
      <c r="D3846">
        <v>2021</v>
      </c>
      <c r="E3846" t="s">
        <v>842</v>
      </c>
      <c r="F3846" t="s">
        <v>2301</v>
      </c>
      <c r="G3846">
        <v>-25.863516666666602</v>
      </c>
      <c r="H3846">
        <v>113.492766666666</v>
      </c>
      <c r="I3846" t="s">
        <v>2332</v>
      </c>
      <c r="J3846" t="s">
        <v>2191</v>
      </c>
      <c r="K3846">
        <v>50</v>
      </c>
      <c r="L3846">
        <v>51</v>
      </c>
      <c r="N3846">
        <v>1</v>
      </c>
      <c r="O3846">
        <v>1.3078000000000001</v>
      </c>
      <c r="R3846">
        <v>0.82130000000000003</v>
      </c>
    </row>
    <row r="3847" spans="1:18">
      <c r="A3847" t="s">
        <v>2083</v>
      </c>
      <c r="B3847" t="s">
        <v>2082</v>
      </c>
      <c r="D3847">
        <v>2021</v>
      </c>
      <c r="E3847" t="s">
        <v>842</v>
      </c>
      <c r="F3847" t="s">
        <v>2301</v>
      </c>
      <c r="G3847">
        <v>-25.863516666666602</v>
      </c>
      <c r="H3847">
        <v>113.492766666666</v>
      </c>
      <c r="I3847" t="s">
        <v>2332</v>
      </c>
      <c r="J3847" t="s">
        <v>2191</v>
      </c>
      <c r="K3847">
        <v>51</v>
      </c>
      <c r="L3847">
        <v>52</v>
      </c>
      <c r="N3847">
        <v>1</v>
      </c>
      <c r="O3847">
        <v>1.252</v>
      </c>
      <c r="R3847">
        <v>0.82130000000000003</v>
      </c>
    </row>
    <row r="3848" spans="1:18">
      <c r="A3848" t="s">
        <v>2083</v>
      </c>
      <c r="B3848" t="s">
        <v>2082</v>
      </c>
      <c r="D3848">
        <v>2021</v>
      </c>
      <c r="E3848" t="s">
        <v>842</v>
      </c>
      <c r="F3848" t="s">
        <v>2301</v>
      </c>
      <c r="G3848">
        <v>-25.863516666666602</v>
      </c>
      <c r="H3848">
        <v>113.492766666666</v>
      </c>
      <c r="I3848" t="s">
        <v>2332</v>
      </c>
      <c r="J3848" t="s">
        <v>2191</v>
      </c>
      <c r="K3848">
        <v>52</v>
      </c>
      <c r="L3848">
        <v>53</v>
      </c>
      <c r="N3848">
        <v>1</v>
      </c>
      <c r="O3848">
        <v>1.2285999999999999</v>
      </c>
      <c r="R3848">
        <v>0.82130000000000003</v>
      </c>
    </row>
    <row r="3849" spans="1:18">
      <c r="A3849" t="s">
        <v>2083</v>
      </c>
      <c r="B3849" t="s">
        <v>2082</v>
      </c>
      <c r="D3849">
        <v>2021</v>
      </c>
      <c r="E3849" t="s">
        <v>842</v>
      </c>
      <c r="F3849" t="s">
        <v>2301</v>
      </c>
      <c r="G3849">
        <v>-25.863516666666602</v>
      </c>
      <c r="H3849">
        <v>113.492766666666</v>
      </c>
      <c r="I3849" t="s">
        <v>2332</v>
      </c>
      <c r="J3849" t="s">
        <v>2191</v>
      </c>
      <c r="K3849">
        <v>53</v>
      </c>
      <c r="L3849">
        <v>54</v>
      </c>
      <c r="N3849">
        <v>1</v>
      </c>
      <c r="O3849">
        <v>1.4145000000000001</v>
      </c>
      <c r="R3849">
        <v>0.84009999999999996</v>
      </c>
    </row>
    <row r="3850" spans="1:18">
      <c r="A3850" t="s">
        <v>2083</v>
      </c>
      <c r="B3850" t="s">
        <v>2082</v>
      </c>
      <c r="D3850">
        <v>2021</v>
      </c>
      <c r="E3850" t="s">
        <v>842</v>
      </c>
      <c r="F3850" t="s">
        <v>2301</v>
      </c>
      <c r="G3850">
        <v>-25.863516666666602</v>
      </c>
      <c r="H3850">
        <v>113.492766666666</v>
      </c>
      <c r="I3850" t="s">
        <v>2332</v>
      </c>
      <c r="J3850" t="s">
        <v>2191</v>
      </c>
      <c r="K3850">
        <v>54</v>
      </c>
      <c r="L3850">
        <v>55</v>
      </c>
      <c r="N3850">
        <v>1</v>
      </c>
      <c r="O3850">
        <v>1.4746999999999999</v>
      </c>
      <c r="R3850">
        <v>0.80549999999999999</v>
      </c>
    </row>
    <row r="3851" spans="1:18">
      <c r="A3851" t="s">
        <v>2083</v>
      </c>
      <c r="B3851" t="s">
        <v>2082</v>
      </c>
      <c r="D3851">
        <v>2021</v>
      </c>
      <c r="E3851" t="s">
        <v>842</v>
      </c>
      <c r="F3851" t="s">
        <v>2301</v>
      </c>
      <c r="G3851">
        <v>-25.863516666666602</v>
      </c>
      <c r="H3851">
        <v>113.492766666666</v>
      </c>
      <c r="I3851" t="s">
        <v>2332</v>
      </c>
      <c r="J3851" t="s">
        <v>2191</v>
      </c>
      <c r="K3851">
        <v>55</v>
      </c>
      <c r="L3851">
        <v>56</v>
      </c>
      <c r="N3851">
        <v>1</v>
      </c>
      <c r="O3851">
        <v>1.3423</v>
      </c>
      <c r="R3851">
        <v>0.80549999999999999</v>
      </c>
    </row>
    <row r="3852" spans="1:18">
      <c r="A3852" t="s">
        <v>2083</v>
      </c>
      <c r="B3852" t="s">
        <v>2082</v>
      </c>
      <c r="D3852">
        <v>2021</v>
      </c>
      <c r="E3852" t="s">
        <v>842</v>
      </c>
      <c r="F3852" t="s">
        <v>2301</v>
      </c>
      <c r="G3852">
        <v>-25.863516666666602</v>
      </c>
      <c r="H3852">
        <v>113.492766666666</v>
      </c>
      <c r="I3852" t="s">
        <v>2332</v>
      </c>
      <c r="J3852" t="s">
        <v>2191</v>
      </c>
      <c r="K3852">
        <v>56</v>
      </c>
      <c r="L3852">
        <v>57</v>
      </c>
      <c r="N3852">
        <v>1</v>
      </c>
      <c r="O3852">
        <v>1.2376</v>
      </c>
      <c r="R3852">
        <v>0.80549999999999999</v>
      </c>
    </row>
    <row r="3853" spans="1:18">
      <c r="A3853" t="s">
        <v>2083</v>
      </c>
      <c r="B3853" t="s">
        <v>2082</v>
      </c>
      <c r="D3853">
        <v>2021</v>
      </c>
      <c r="E3853" t="s">
        <v>842</v>
      </c>
      <c r="F3853" t="s">
        <v>2301</v>
      </c>
      <c r="G3853">
        <v>-25.863516666666602</v>
      </c>
      <c r="H3853">
        <v>113.492766666666</v>
      </c>
      <c r="I3853" t="s">
        <v>2332</v>
      </c>
      <c r="J3853" t="s">
        <v>2191</v>
      </c>
      <c r="K3853">
        <v>57</v>
      </c>
      <c r="L3853">
        <v>58</v>
      </c>
      <c r="N3853">
        <v>1</v>
      </c>
      <c r="O3853">
        <v>1.254</v>
      </c>
      <c r="R3853">
        <v>0.80549999999999999</v>
      </c>
    </row>
    <row r="3854" spans="1:18">
      <c r="A3854" t="s">
        <v>2083</v>
      </c>
      <c r="B3854" t="s">
        <v>2082</v>
      </c>
      <c r="D3854">
        <v>2021</v>
      </c>
      <c r="E3854" t="s">
        <v>842</v>
      </c>
      <c r="F3854" t="s">
        <v>2301</v>
      </c>
      <c r="G3854">
        <v>-25.863516666666602</v>
      </c>
      <c r="H3854">
        <v>113.492766666666</v>
      </c>
      <c r="I3854" t="s">
        <v>2332</v>
      </c>
      <c r="J3854" t="s">
        <v>2191</v>
      </c>
      <c r="K3854">
        <v>58</v>
      </c>
      <c r="L3854">
        <v>59</v>
      </c>
      <c r="N3854">
        <v>1</v>
      </c>
      <c r="O3854">
        <v>0.9839</v>
      </c>
      <c r="R3854">
        <v>0.80549999999999999</v>
      </c>
    </row>
    <row r="3855" spans="1:18">
      <c r="A3855" t="s">
        <v>2083</v>
      </c>
      <c r="B3855" t="s">
        <v>2082</v>
      </c>
      <c r="D3855">
        <v>2021</v>
      </c>
      <c r="E3855" t="s">
        <v>842</v>
      </c>
      <c r="F3855" t="s">
        <v>2301</v>
      </c>
      <c r="G3855">
        <v>-25.863516666666602</v>
      </c>
      <c r="H3855">
        <v>113.492766666666</v>
      </c>
      <c r="I3855" t="s">
        <v>2332</v>
      </c>
      <c r="J3855" t="s">
        <v>2191</v>
      </c>
      <c r="K3855">
        <v>59</v>
      </c>
      <c r="L3855">
        <v>60</v>
      </c>
      <c r="N3855">
        <v>1</v>
      </c>
      <c r="O3855">
        <v>1.0844</v>
      </c>
      <c r="R3855">
        <v>0.80549999999999999</v>
      </c>
    </row>
    <row r="3856" spans="1:18">
      <c r="A3856" t="s">
        <v>2083</v>
      </c>
      <c r="B3856" t="s">
        <v>2082</v>
      </c>
      <c r="D3856">
        <v>2021</v>
      </c>
      <c r="E3856" t="s">
        <v>842</v>
      </c>
      <c r="F3856" t="s">
        <v>2301</v>
      </c>
      <c r="G3856">
        <v>-25.863516666666602</v>
      </c>
      <c r="H3856">
        <v>113.492766666666</v>
      </c>
      <c r="I3856" t="s">
        <v>2332</v>
      </c>
      <c r="J3856" t="s">
        <v>2191</v>
      </c>
      <c r="K3856">
        <v>60</v>
      </c>
      <c r="L3856">
        <v>61</v>
      </c>
      <c r="N3856">
        <v>1</v>
      </c>
      <c r="O3856">
        <v>1.0851999999999999</v>
      </c>
      <c r="R3856">
        <v>0.80549999999999999</v>
      </c>
    </row>
    <row r="3857" spans="1:18">
      <c r="A3857" t="s">
        <v>2083</v>
      </c>
      <c r="B3857" t="s">
        <v>2082</v>
      </c>
      <c r="D3857">
        <v>2021</v>
      </c>
      <c r="E3857" t="s">
        <v>842</v>
      </c>
      <c r="F3857" t="s">
        <v>2301</v>
      </c>
      <c r="G3857">
        <v>-25.863516666666602</v>
      </c>
      <c r="H3857">
        <v>113.492766666666</v>
      </c>
      <c r="I3857" t="s">
        <v>2332</v>
      </c>
      <c r="J3857" t="s">
        <v>2191</v>
      </c>
      <c r="K3857">
        <v>61</v>
      </c>
      <c r="L3857">
        <v>62</v>
      </c>
      <c r="N3857">
        <v>1</v>
      </c>
      <c r="O3857">
        <v>1.1705000000000001</v>
      </c>
      <c r="R3857">
        <v>0.80549999999999999</v>
      </c>
    </row>
    <row r="3858" spans="1:18">
      <c r="A3858" t="s">
        <v>2083</v>
      </c>
      <c r="B3858" t="s">
        <v>2082</v>
      </c>
      <c r="D3858">
        <v>2021</v>
      </c>
      <c r="E3858" t="s">
        <v>842</v>
      </c>
      <c r="F3858" t="s">
        <v>2301</v>
      </c>
      <c r="G3858">
        <v>-25.863516666666602</v>
      </c>
      <c r="H3858">
        <v>113.492766666666</v>
      </c>
      <c r="I3858" t="s">
        <v>2332</v>
      </c>
      <c r="J3858" t="s">
        <v>2191</v>
      </c>
      <c r="K3858">
        <v>62</v>
      </c>
      <c r="L3858">
        <v>63</v>
      </c>
      <c r="N3858">
        <v>1</v>
      </c>
      <c r="O3858">
        <v>1.1941999999999999</v>
      </c>
      <c r="R3858">
        <v>0.80549999999999999</v>
      </c>
    </row>
    <row r="3859" spans="1:18">
      <c r="A3859" t="s">
        <v>2083</v>
      </c>
      <c r="B3859" t="s">
        <v>2082</v>
      </c>
      <c r="D3859">
        <v>2021</v>
      </c>
      <c r="E3859" t="s">
        <v>842</v>
      </c>
      <c r="F3859" t="s">
        <v>2301</v>
      </c>
      <c r="G3859">
        <v>-25.863516666666602</v>
      </c>
      <c r="H3859">
        <v>113.492766666666</v>
      </c>
      <c r="I3859" t="s">
        <v>2332</v>
      </c>
      <c r="J3859" t="s">
        <v>2191</v>
      </c>
      <c r="K3859">
        <v>63</v>
      </c>
      <c r="L3859">
        <v>64</v>
      </c>
      <c r="N3859">
        <v>1</v>
      </c>
      <c r="O3859">
        <v>1.2161</v>
      </c>
      <c r="R3859">
        <v>0.77090000000000003</v>
      </c>
    </row>
    <row r="3860" spans="1:18">
      <c r="A3860" t="s">
        <v>2083</v>
      </c>
      <c r="B3860" t="s">
        <v>2082</v>
      </c>
      <c r="D3860">
        <v>2021</v>
      </c>
      <c r="E3860" t="s">
        <v>842</v>
      </c>
      <c r="F3860" t="s">
        <v>2301</v>
      </c>
      <c r="G3860">
        <v>-25.863516666666602</v>
      </c>
      <c r="H3860">
        <v>113.492766666666</v>
      </c>
      <c r="I3860" t="s">
        <v>2332</v>
      </c>
      <c r="J3860" t="s">
        <v>2191</v>
      </c>
      <c r="K3860">
        <v>64</v>
      </c>
      <c r="L3860">
        <v>65</v>
      </c>
      <c r="N3860">
        <v>1</v>
      </c>
      <c r="O3860">
        <v>1.1893</v>
      </c>
      <c r="R3860">
        <v>1.1971000000000001</v>
      </c>
    </row>
    <row r="3861" spans="1:18">
      <c r="A3861" t="s">
        <v>2083</v>
      </c>
      <c r="B3861" t="s">
        <v>2082</v>
      </c>
      <c r="D3861">
        <v>2021</v>
      </c>
      <c r="E3861" t="s">
        <v>842</v>
      </c>
      <c r="F3861" t="s">
        <v>2301</v>
      </c>
      <c r="G3861">
        <v>-25.863516666666602</v>
      </c>
      <c r="H3861">
        <v>113.492766666666</v>
      </c>
      <c r="I3861" t="s">
        <v>2332</v>
      </c>
      <c r="J3861" t="s">
        <v>2191</v>
      </c>
      <c r="K3861">
        <v>65</v>
      </c>
      <c r="L3861">
        <v>66</v>
      </c>
      <c r="N3861">
        <v>1</v>
      </c>
      <c r="O3861">
        <v>1.2232000000000001</v>
      </c>
      <c r="R3861">
        <v>1.1971000000000001</v>
      </c>
    </row>
    <row r="3862" spans="1:18">
      <c r="A3862" t="s">
        <v>2083</v>
      </c>
      <c r="B3862" t="s">
        <v>2082</v>
      </c>
      <c r="D3862">
        <v>2021</v>
      </c>
      <c r="E3862" t="s">
        <v>842</v>
      </c>
      <c r="F3862" t="s">
        <v>2301</v>
      </c>
      <c r="G3862">
        <v>-25.863516666666602</v>
      </c>
      <c r="H3862">
        <v>113.492766666666</v>
      </c>
      <c r="I3862" t="s">
        <v>2332</v>
      </c>
      <c r="J3862" t="s">
        <v>2191</v>
      </c>
      <c r="K3862">
        <v>66</v>
      </c>
      <c r="L3862">
        <v>67</v>
      </c>
      <c r="N3862">
        <v>1</v>
      </c>
      <c r="O3862">
        <v>1.2324999999999999</v>
      </c>
      <c r="R3862">
        <v>1.1971000000000001</v>
      </c>
    </row>
    <row r="3863" spans="1:18">
      <c r="A3863" t="s">
        <v>2083</v>
      </c>
      <c r="B3863" t="s">
        <v>2082</v>
      </c>
      <c r="D3863">
        <v>2021</v>
      </c>
      <c r="E3863" t="s">
        <v>842</v>
      </c>
      <c r="F3863" t="s">
        <v>2301</v>
      </c>
      <c r="G3863">
        <v>-25.863516666666602</v>
      </c>
      <c r="H3863">
        <v>113.492766666666</v>
      </c>
      <c r="I3863" t="s">
        <v>2332</v>
      </c>
      <c r="J3863" t="s">
        <v>2191</v>
      </c>
      <c r="K3863">
        <v>67</v>
      </c>
      <c r="L3863">
        <v>68</v>
      </c>
      <c r="N3863">
        <v>1</v>
      </c>
      <c r="O3863">
        <v>1.3042</v>
      </c>
      <c r="R3863">
        <v>1.1971000000000001</v>
      </c>
    </row>
    <row r="3864" spans="1:18">
      <c r="A3864" t="s">
        <v>2083</v>
      </c>
      <c r="B3864" t="s">
        <v>2082</v>
      </c>
      <c r="D3864">
        <v>2021</v>
      </c>
      <c r="E3864" t="s">
        <v>842</v>
      </c>
      <c r="F3864" t="s">
        <v>2301</v>
      </c>
      <c r="G3864">
        <v>-25.863516666666602</v>
      </c>
      <c r="H3864">
        <v>113.492766666666</v>
      </c>
      <c r="I3864" t="s">
        <v>2332</v>
      </c>
      <c r="J3864" t="s">
        <v>2191</v>
      </c>
      <c r="K3864">
        <v>68</v>
      </c>
      <c r="L3864">
        <v>69</v>
      </c>
      <c r="N3864">
        <v>1</v>
      </c>
      <c r="O3864">
        <v>1.1561999999999999</v>
      </c>
      <c r="R3864">
        <v>1.1971000000000001</v>
      </c>
    </row>
    <row r="3865" spans="1:18">
      <c r="A3865" t="s">
        <v>2083</v>
      </c>
      <c r="B3865" t="s">
        <v>2082</v>
      </c>
      <c r="D3865">
        <v>2021</v>
      </c>
      <c r="E3865" t="s">
        <v>842</v>
      </c>
      <c r="F3865" t="s">
        <v>2301</v>
      </c>
      <c r="G3865">
        <v>-25.863516666666602</v>
      </c>
      <c r="H3865">
        <v>113.492766666666</v>
      </c>
      <c r="I3865" t="s">
        <v>2332</v>
      </c>
      <c r="J3865" t="s">
        <v>2191</v>
      </c>
      <c r="K3865">
        <v>69</v>
      </c>
      <c r="L3865">
        <v>70</v>
      </c>
      <c r="N3865">
        <v>1</v>
      </c>
      <c r="O3865">
        <v>1.0734999999999999</v>
      </c>
      <c r="R3865">
        <v>1.1971000000000001</v>
      </c>
    </row>
    <row r="3866" spans="1:18">
      <c r="A3866" t="s">
        <v>2083</v>
      </c>
      <c r="B3866" t="s">
        <v>2082</v>
      </c>
      <c r="D3866">
        <v>2021</v>
      </c>
      <c r="E3866" t="s">
        <v>842</v>
      </c>
      <c r="F3866" t="s">
        <v>2301</v>
      </c>
      <c r="G3866">
        <v>-25.863516666666602</v>
      </c>
      <c r="H3866">
        <v>113.492766666666</v>
      </c>
      <c r="I3866" t="s">
        <v>2332</v>
      </c>
      <c r="J3866" t="s">
        <v>2191</v>
      </c>
      <c r="K3866">
        <v>70</v>
      </c>
      <c r="L3866">
        <v>71</v>
      </c>
      <c r="N3866">
        <v>1</v>
      </c>
      <c r="O3866">
        <v>1.1284000000000001</v>
      </c>
      <c r="R3866">
        <v>1.1971000000000001</v>
      </c>
    </row>
    <row r="3867" spans="1:18">
      <c r="A3867" t="s">
        <v>2083</v>
      </c>
      <c r="B3867" t="s">
        <v>2082</v>
      </c>
      <c r="D3867">
        <v>2021</v>
      </c>
      <c r="E3867" t="s">
        <v>842</v>
      </c>
      <c r="F3867" t="s">
        <v>2301</v>
      </c>
      <c r="G3867">
        <v>-25.863516666666602</v>
      </c>
      <c r="H3867">
        <v>113.492766666666</v>
      </c>
      <c r="I3867" t="s">
        <v>2332</v>
      </c>
      <c r="J3867" t="s">
        <v>2191</v>
      </c>
      <c r="K3867">
        <v>71</v>
      </c>
      <c r="L3867">
        <v>72</v>
      </c>
      <c r="N3867">
        <v>1</v>
      </c>
      <c r="O3867">
        <v>1.1111</v>
      </c>
      <c r="R3867">
        <v>1.6233</v>
      </c>
    </row>
    <row r="3868" spans="1:18">
      <c r="A3868" t="s">
        <v>2083</v>
      </c>
      <c r="B3868" t="s">
        <v>2082</v>
      </c>
      <c r="D3868">
        <v>2021</v>
      </c>
      <c r="E3868" t="s">
        <v>842</v>
      </c>
      <c r="F3868" t="s">
        <v>2301</v>
      </c>
      <c r="G3868">
        <v>-25.863516666666602</v>
      </c>
      <c r="H3868">
        <v>113.492766666666</v>
      </c>
      <c r="I3868" t="s">
        <v>2332</v>
      </c>
      <c r="J3868" t="s">
        <v>2191</v>
      </c>
      <c r="K3868">
        <v>72</v>
      </c>
      <c r="L3868">
        <v>73</v>
      </c>
      <c r="N3868">
        <v>1</v>
      </c>
      <c r="O3868">
        <v>1.2884</v>
      </c>
    </row>
    <row r="3869" spans="1:18">
      <c r="A3869" t="s">
        <v>2083</v>
      </c>
      <c r="B3869" t="s">
        <v>2082</v>
      </c>
      <c r="D3869">
        <v>2021</v>
      </c>
      <c r="E3869" t="s">
        <v>842</v>
      </c>
      <c r="F3869" t="s">
        <v>2301</v>
      </c>
      <c r="G3869">
        <v>-25.863516666666602</v>
      </c>
      <c r="H3869">
        <v>113.492766666666</v>
      </c>
      <c r="I3869" t="s">
        <v>2332</v>
      </c>
      <c r="J3869" t="s">
        <v>2191</v>
      </c>
      <c r="K3869">
        <v>73</v>
      </c>
      <c r="L3869">
        <v>74</v>
      </c>
      <c r="N3869">
        <v>1</v>
      </c>
      <c r="O3869">
        <v>1.3729</v>
      </c>
    </row>
    <row r="3870" spans="1:18">
      <c r="A3870" t="s">
        <v>2083</v>
      </c>
      <c r="B3870" t="s">
        <v>2082</v>
      </c>
      <c r="D3870">
        <v>2021</v>
      </c>
      <c r="E3870" t="s">
        <v>842</v>
      </c>
      <c r="F3870" t="s">
        <v>2301</v>
      </c>
      <c r="G3870">
        <v>-25.863516666666602</v>
      </c>
      <c r="H3870">
        <v>113.492766666666</v>
      </c>
      <c r="I3870" t="s">
        <v>2332</v>
      </c>
      <c r="J3870" t="s">
        <v>2191</v>
      </c>
      <c r="K3870">
        <v>74</v>
      </c>
      <c r="L3870">
        <v>75</v>
      </c>
      <c r="N3870">
        <v>1</v>
      </c>
      <c r="O3870">
        <v>1.4883999999999999</v>
      </c>
    </row>
    <row r="3871" spans="1:18">
      <c r="A3871" t="s">
        <v>2083</v>
      </c>
      <c r="B3871" t="s">
        <v>2082</v>
      </c>
      <c r="D3871">
        <v>2021</v>
      </c>
      <c r="E3871" t="s">
        <v>842</v>
      </c>
      <c r="F3871" t="s">
        <v>2301</v>
      </c>
      <c r="G3871">
        <v>-25.863516666666602</v>
      </c>
      <c r="H3871">
        <v>113.492766666666</v>
      </c>
      <c r="I3871" t="s">
        <v>2332</v>
      </c>
      <c r="J3871" t="s">
        <v>2191</v>
      </c>
      <c r="K3871">
        <v>75</v>
      </c>
      <c r="L3871">
        <v>76</v>
      </c>
      <c r="N3871">
        <v>1</v>
      </c>
      <c r="O3871">
        <v>1.4191</v>
      </c>
    </row>
    <row r="3872" spans="1:18">
      <c r="A3872" t="s">
        <v>2083</v>
      </c>
      <c r="B3872" t="s">
        <v>2082</v>
      </c>
      <c r="D3872">
        <v>2021</v>
      </c>
      <c r="E3872" t="s">
        <v>2190</v>
      </c>
      <c r="F3872" t="s">
        <v>2301</v>
      </c>
      <c r="G3872">
        <v>-24.9015789906104</v>
      </c>
      <c r="H3872">
        <v>113.641830745647</v>
      </c>
      <c r="I3872" t="s">
        <v>2340</v>
      </c>
      <c r="J3872" t="s">
        <v>2189</v>
      </c>
      <c r="K3872">
        <v>0</v>
      </c>
      <c r="L3872">
        <v>1</v>
      </c>
      <c r="N3872">
        <v>1</v>
      </c>
      <c r="O3872">
        <v>0.76649999999999996</v>
      </c>
      <c r="R3872">
        <v>2.8243</v>
      </c>
    </row>
    <row r="3873" spans="1:18">
      <c r="A3873" t="s">
        <v>2083</v>
      </c>
      <c r="B3873" t="s">
        <v>2082</v>
      </c>
      <c r="D3873">
        <v>2021</v>
      </c>
      <c r="E3873" t="s">
        <v>2190</v>
      </c>
      <c r="F3873" t="s">
        <v>2301</v>
      </c>
      <c r="G3873">
        <v>-24.9015789906104</v>
      </c>
      <c r="H3873">
        <v>113.641830745647</v>
      </c>
      <c r="I3873" t="s">
        <v>2340</v>
      </c>
      <c r="J3873" t="s">
        <v>2189</v>
      </c>
      <c r="K3873">
        <v>1</v>
      </c>
      <c r="L3873">
        <v>2</v>
      </c>
      <c r="N3873">
        <v>1</v>
      </c>
      <c r="O3873">
        <v>0.7631</v>
      </c>
      <c r="R3873">
        <v>2.0594999999999999</v>
      </c>
    </row>
    <row r="3874" spans="1:18">
      <c r="A3874" t="s">
        <v>2083</v>
      </c>
      <c r="B3874" t="s">
        <v>2082</v>
      </c>
      <c r="D3874">
        <v>2021</v>
      </c>
      <c r="E3874" t="s">
        <v>2190</v>
      </c>
      <c r="F3874" t="s">
        <v>2301</v>
      </c>
      <c r="G3874">
        <v>-24.9015789906104</v>
      </c>
      <c r="H3874">
        <v>113.641830745647</v>
      </c>
      <c r="I3874" t="s">
        <v>2340</v>
      </c>
      <c r="J3874" t="s">
        <v>2189</v>
      </c>
      <c r="K3874">
        <v>2</v>
      </c>
      <c r="L3874">
        <v>3</v>
      </c>
      <c r="N3874">
        <v>1</v>
      </c>
      <c r="O3874">
        <v>0.89100000000000001</v>
      </c>
      <c r="R3874">
        <v>2.0594999999999999</v>
      </c>
    </row>
    <row r="3875" spans="1:18">
      <c r="A3875" t="s">
        <v>2083</v>
      </c>
      <c r="B3875" t="s">
        <v>2082</v>
      </c>
      <c r="D3875">
        <v>2021</v>
      </c>
      <c r="E3875" t="s">
        <v>2190</v>
      </c>
      <c r="F3875" t="s">
        <v>2301</v>
      </c>
      <c r="G3875">
        <v>-24.9015789906104</v>
      </c>
      <c r="H3875">
        <v>113.641830745647</v>
      </c>
      <c r="I3875" t="s">
        <v>2340</v>
      </c>
      <c r="J3875" t="s">
        <v>2189</v>
      </c>
      <c r="K3875">
        <v>3</v>
      </c>
      <c r="L3875">
        <v>4</v>
      </c>
      <c r="N3875">
        <v>1</v>
      </c>
      <c r="O3875">
        <v>0.84140000000000004</v>
      </c>
      <c r="R3875">
        <v>1.2947</v>
      </c>
    </row>
    <row r="3876" spans="1:18">
      <c r="A3876" t="s">
        <v>2083</v>
      </c>
      <c r="B3876" t="s">
        <v>2082</v>
      </c>
      <c r="D3876">
        <v>2021</v>
      </c>
      <c r="E3876" t="s">
        <v>2190</v>
      </c>
      <c r="F3876" t="s">
        <v>2301</v>
      </c>
      <c r="G3876">
        <v>-24.9015789906104</v>
      </c>
      <c r="H3876">
        <v>113.641830745647</v>
      </c>
      <c r="I3876" t="s">
        <v>2340</v>
      </c>
      <c r="J3876" t="s">
        <v>2189</v>
      </c>
      <c r="K3876">
        <v>4</v>
      </c>
      <c r="L3876">
        <v>5</v>
      </c>
      <c r="N3876">
        <v>1</v>
      </c>
      <c r="O3876">
        <v>1.0069999999999999</v>
      </c>
      <c r="R3876">
        <v>1.0315000000000001</v>
      </c>
    </row>
    <row r="3877" spans="1:18">
      <c r="A3877" t="s">
        <v>2083</v>
      </c>
      <c r="B3877" t="s">
        <v>2082</v>
      </c>
      <c r="D3877">
        <v>2021</v>
      </c>
      <c r="E3877" t="s">
        <v>2190</v>
      </c>
      <c r="F3877" t="s">
        <v>2301</v>
      </c>
      <c r="G3877">
        <v>-24.9015789906104</v>
      </c>
      <c r="H3877">
        <v>113.641830745647</v>
      </c>
      <c r="I3877" t="s">
        <v>2340</v>
      </c>
      <c r="J3877" t="s">
        <v>2189</v>
      </c>
      <c r="K3877">
        <v>5</v>
      </c>
      <c r="L3877">
        <v>6</v>
      </c>
      <c r="N3877">
        <v>1</v>
      </c>
      <c r="O3877">
        <v>1.0370999999999999</v>
      </c>
      <c r="R3877">
        <v>1.0315000000000001</v>
      </c>
    </row>
    <row r="3878" spans="1:18">
      <c r="A3878" t="s">
        <v>2083</v>
      </c>
      <c r="B3878" t="s">
        <v>2082</v>
      </c>
      <c r="D3878">
        <v>2021</v>
      </c>
      <c r="E3878" t="s">
        <v>2190</v>
      </c>
      <c r="F3878" t="s">
        <v>2301</v>
      </c>
      <c r="G3878">
        <v>-24.9015789906104</v>
      </c>
      <c r="H3878">
        <v>113.641830745647</v>
      </c>
      <c r="I3878" t="s">
        <v>2340</v>
      </c>
      <c r="J3878" t="s">
        <v>2189</v>
      </c>
      <c r="K3878">
        <v>6</v>
      </c>
      <c r="L3878">
        <v>7</v>
      </c>
      <c r="N3878">
        <v>1</v>
      </c>
      <c r="O3878">
        <v>1.1469</v>
      </c>
      <c r="R3878">
        <v>0.76829999999999998</v>
      </c>
    </row>
    <row r="3879" spans="1:18">
      <c r="A3879" t="s">
        <v>2083</v>
      </c>
      <c r="B3879" t="s">
        <v>2082</v>
      </c>
      <c r="D3879">
        <v>2021</v>
      </c>
      <c r="E3879" t="s">
        <v>2190</v>
      </c>
      <c r="F3879" t="s">
        <v>2301</v>
      </c>
      <c r="G3879">
        <v>-24.9015789906104</v>
      </c>
      <c r="H3879">
        <v>113.641830745647</v>
      </c>
      <c r="I3879" t="s">
        <v>2340</v>
      </c>
      <c r="J3879" t="s">
        <v>2189</v>
      </c>
      <c r="K3879">
        <v>7</v>
      </c>
      <c r="L3879">
        <v>8</v>
      </c>
      <c r="N3879">
        <v>1</v>
      </c>
      <c r="O3879">
        <v>1.2677</v>
      </c>
      <c r="R3879">
        <v>0.86509999999999998</v>
      </c>
    </row>
    <row r="3880" spans="1:18">
      <c r="A3880" t="s">
        <v>2083</v>
      </c>
      <c r="B3880" t="s">
        <v>2082</v>
      </c>
      <c r="D3880">
        <v>2021</v>
      </c>
      <c r="E3880" t="s">
        <v>2190</v>
      </c>
      <c r="F3880" t="s">
        <v>2301</v>
      </c>
      <c r="G3880">
        <v>-24.9015789906104</v>
      </c>
      <c r="H3880">
        <v>113.641830745647</v>
      </c>
      <c r="I3880" t="s">
        <v>2340</v>
      </c>
      <c r="J3880" t="s">
        <v>2189</v>
      </c>
      <c r="K3880">
        <v>8</v>
      </c>
      <c r="L3880">
        <v>9</v>
      </c>
      <c r="N3880">
        <v>1</v>
      </c>
      <c r="O3880">
        <v>1.2817000000000001</v>
      </c>
      <c r="R3880">
        <v>0.86509999999999998</v>
      </c>
    </row>
    <row r="3881" spans="1:18">
      <c r="A3881" t="s">
        <v>2083</v>
      </c>
      <c r="B3881" t="s">
        <v>2082</v>
      </c>
      <c r="D3881">
        <v>2021</v>
      </c>
      <c r="E3881" t="s">
        <v>2190</v>
      </c>
      <c r="F3881" t="s">
        <v>2301</v>
      </c>
      <c r="G3881">
        <v>-24.9015789906104</v>
      </c>
      <c r="H3881">
        <v>113.641830745647</v>
      </c>
      <c r="I3881" t="s">
        <v>2340</v>
      </c>
      <c r="J3881" t="s">
        <v>2189</v>
      </c>
      <c r="K3881">
        <v>9</v>
      </c>
      <c r="L3881">
        <v>10</v>
      </c>
      <c r="N3881">
        <v>1</v>
      </c>
      <c r="O3881">
        <v>1.5105</v>
      </c>
      <c r="R3881">
        <v>0.96189999999999998</v>
      </c>
    </row>
    <row r="3882" spans="1:18">
      <c r="A3882" t="s">
        <v>2083</v>
      </c>
      <c r="B3882" t="s">
        <v>2082</v>
      </c>
      <c r="D3882">
        <v>2021</v>
      </c>
      <c r="E3882" t="s">
        <v>2190</v>
      </c>
      <c r="F3882" t="s">
        <v>2301</v>
      </c>
      <c r="G3882">
        <v>-24.9015789906104</v>
      </c>
      <c r="H3882">
        <v>113.641830745647</v>
      </c>
      <c r="I3882" t="s">
        <v>2340</v>
      </c>
      <c r="J3882" t="s">
        <v>2189</v>
      </c>
      <c r="K3882">
        <v>10</v>
      </c>
      <c r="L3882">
        <v>11</v>
      </c>
      <c r="N3882">
        <v>1</v>
      </c>
      <c r="O3882">
        <v>1.4702999999999999</v>
      </c>
      <c r="R3882">
        <v>0.88380000000000003</v>
      </c>
    </row>
    <row r="3883" spans="1:18">
      <c r="A3883" t="s">
        <v>2083</v>
      </c>
      <c r="B3883" t="s">
        <v>2082</v>
      </c>
      <c r="D3883">
        <v>2021</v>
      </c>
      <c r="E3883" t="s">
        <v>2190</v>
      </c>
      <c r="F3883" t="s">
        <v>2301</v>
      </c>
      <c r="G3883">
        <v>-24.9015789906104</v>
      </c>
      <c r="H3883">
        <v>113.641830745647</v>
      </c>
      <c r="I3883" t="s">
        <v>2340</v>
      </c>
      <c r="J3883" t="s">
        <v>2189</v>
      </c>
      <c r="K3883">
        <v>11</v>
      </c>
      <c r="L3883">
        <v>12</v>
      </c>
      <c r="N3883">
        <v>1</v>
      </c>
      <c r="O3883">
        <v>1.3937999999999999</v>
      </c>
      <c r="R3883">
        <v>0.88380000000000003</v>
      </c>
    </row>
    <row r="3884" spans="1:18">
      <c r="A3884" t="s">
        <v>2083</v>
      </c>
      <c r="B3884" t="s">
        <v>2082</v>
      </c>
      <c r="D3884">
        <v>2021</v>
      </c>
      <c r="E3884" t="s">
        <v>2190</v>
      </c>
      <c r="F3884" t="s">
        <v>2301</v>
      </c>
      <c r="G3884">
        <v>-24.9015789906104</v>
      </c>
      <c r="H3884">
        <v>113.641830745647</v>
      </c>
      <c r="I3884" t="s">
        <v>2340</v>
      </c>
      <c r="J3884" t="s">
        <v>2189</v>
      </c>
      <c r="K3884">
        <v>12</v>
      </c>
      <c r="L3884">
        <v>13</v>
      </c>
      <c r="N3884">
        <v>1</v>
      </c>
      <c r="O3884">
        <v>1.4866999999999999</v>
      </c>
      <c r="R3884">
        <v>0.80569999999999997</v>
      </c>
    </row>
    <row r="3885" spans="1:18">
      <c r="A3885" t="s">
        <v>2083</v>
      </c>
      <c r="B3885" t="s">
        <v>2082</v>
      </c>
      <c r="D3885">
        <v>2021</v>
      </c>
      <c r="E3885" t="s">
        <v>2190</v>
      </c>
      <c r="F3885" t="s">
        <v>2301</v>
      </c>
      <c r="G3885">
        <v>-24.9015789906104</v>
      </c>
      <c r="H3885">
        <v>113.641830745647</v>
      </c>
      <c r="I3885" t="s">
        <v>2340</v>
      </c>
      <c r="J3885" t="s">
        <v>2189</v>
      </c>
      <c r="K3885">
        <v>13</v>
      </c>
      <c r="L3885">
        <v>14</v>
      </c>
      <c r="N3885">
        <v>1</v>
      </c>
      <c r="O3885">
        <v>1.3934</v>
      </c>
      <c r="R3885">
        <v>0.44500000000000001</v>
      </c>
    </row>
    <row r="3886" spans="1:18">
      <c r="A3886" t="s">
        <v>2083</v>
      </c>
      <c r="B3886" t="s">
        <v>2082</v>
      </c>
      <c r="D3886">
        <v>2021</v>
      </c>
      <c r="E3886" t="s">
        <v>2190</v>
      </c>
      <c r="F3886" t="s">
        <v>2301</v>
      </c>
      <c r="G3886">
        <v>-24.9015789906104</v>
      </c>
      <c r="H3886">
        <v>113.641830745647</v>
      </c>
      <c r="I3886" t="s">
        <v>2340</v>
      </c>
      <c r="J3886" t="s">
        <v>2189</v>
      </c>
      <c r="K3886">
        <v>14</v>
      </c>
      <c r="L3886">
        <v>15</v>
      </c>
      <c r="N3886">
        <v>1</v>
      </c>
      <c r="O3886">
        <v>1.3991</v>
      </c>
      <c r="R3886">
        <v>0.44500000000000001</v>
      </c>
    </row>
    <row r="3887" spans="1:18">
      <c r="A3887" t="s">
        <v>2083</v>
      </c>
      <c r="B3887" t="s">
        <v>2082</v>
      </c>
      <c r="D3887">
        <v>2021</v>
      </c>
      <c r="E3887" t="s">
        <v>2190</v>
      </c>
      <c r="F3887" t="s">
        <v>2301</v>
      </c>
      <c r="G3887">
        <v>-24.9015789906104</v>
      </c>
      <c r="H3887">
        <v>113.641830745647</v>
      </c>
      <c r="I3887" t="s">
        <v>2340</v>
      </c>
      <c r="J3887" t="s">
        <v>2189</v>
      </c>
      <c r="K3887">
        <v>15</v>
      </c>
      <c r="L3887">
        <v>16</v>
      </c>
      <c r="N3887">
        <v>1</v>
      </c>
      <c r="O3887">
        <v>1.4972000000000001</v>
      </c>
      <c r="R3887">
        <v>0.44500000000000001</v>
      </c>
    </row>
    <row r="3888" spans="1:18">
      <c r="A3888" t="s">
        <v>2083</v>
      </c>
      <c r="B3888" t="s">
        <v>2082</v>
      </c>
      <c r="D3888">
        <v>2021</v>
      </c>
      <c r="E3888" t="s">
        <v>2190</v>
      </c>
      <c r="F3888" t="s">
        <v>2301</v>
      </c>
      <c r="G3888">
        <v>-24.9015789906104</v>
      </c>
      <c r="H3888">
        <v>113.641830745647</v>
      </c>
      <c r="I3888" t="s">
        <v>2340</v>
      </c>
      <c r="J3888" t="s">
        <v>2189</v>
      </c>
      <c r="K3888">
        <v>16</v>
      </c>
      <c r="L3888">
        <v>17</v>
      </c>
      <c r="N3888">
        <v>1</v>
      </c>
      <c r="O3888">
        <v>1.5330999999999999</v>
      </c>
      <c r="R3888">
        <v>0.44500000000000001</v>
      </c>
    </row>
    <row r="3889" spans="1:18">
      <c r="A3889" t="s">
        <v>2083</v>
      </c>
      <c r="B3889" t="s">
        <v>2082</v>
      </c>
      <c r="D3889">
        <v>2021</v>
      </c>
      <c r="E3889" t="s">
        <v>2190</v>
      </c>
      <c r="F3889" t="s">
        <v>2301</v>
      </c>
      <c r="G3889">
        <v>-24.9015789906104</v>
      </c>
      <c r="H3889">
        <v>113.641830745647</v>
      </c>
      <c r="I3889" t="s">
        <v>2340</v>
      </c>
      <c r="J3889" t="s">
        <v>2189</v>
      </c>
      <c r="K3889">
        <v>17</v>
      </c>
      <c r="L3889">
        <v>18</v>
      </c>
      <c r="N3889">
        <v>1</v>
      </c>
      <c r="O3889">
        <v>1.3745000000000001</v>
      </c>
      <c r="R3889">
        <v>0.44500000000000001</v>
      </c>
    </row>
    <row r="3890" spans="1:18">
      <c r="A3890" t="s">
        <v>2083</v>
      </c>
      <c r="B3890" t="s">
        <v>2082</v>
      </c>
      <c r="D3890">
        <v>2021</v>
      </c>
      <c r="E3890" t="s">
        <v>2190</v>
      </c>
      <c r="F3890" t="s">
        <v>2301</v>
      </c>
      <c r="G3890">
        <v>-24.9015789906104</v>
      </c>
      <c r="H3890">
        <v>113.641830745647</v>
      </c>
      <c r="I3890" t="s">
        <v>2340</v>
      </c>
      <c r="J3890" t="s">
        <v>2189</v>
      </c>
      <c r="K3890">
        <v>18</v>
      </c>
      <c r="L3890">
        <v>19</v>
      </c>
      <c r="N3890">
        <v>1</v>
      </c>
      <c r="O3890">
        <v>1.3223</v>
      </c>
      <c r="R3890">
        <v>8.4199999999999997E-2</v>
      </c>
    </row>
    <row r="3891" spans="1:18">
      <c r="A3891" t="s">
        <v>2083</v>
      </c>
      <c r="B3891" t="s">
        <v>2082</v>
      </c>
      <c r="D3891">
        <v>2021</v>
      </c>
      <c r="E3891" t="s">
        <v>2190</v>
      </c>
      <c r="F3891" t="s">
        <v>2301</v>
      </c>
      <c r="G3891">
        <v>-24.9015789906104</v>
      </c>
      <c r="H3891">
        <v>113.641830745647</v>
      </c>
      <c r="I3891" t="s">
        <v>2340</v>
      </c>
      <c r="J3891" t="s">
        <v>2189</v>
      </c>
      <c r="K3891">
        <v>19</v>
      </c>
      <c r="L3891">
        <v>20</v>
      </c>
      <c r="N3891">
        <v>1</v>
      </c>
      <c r="O3891">
        <v>1.3684000000000001</v>
      </c>
      <c r="R3891">
        <v>0.1051</v>
      </c>
    </row>
    <row r="3892" spans="1:18">
      <c r="A3892" t="s">
        <v>2083</v>
      </c>
      <c r="B3892" t="s">
        <v>2082</v>
      </c>
      <c r="D3892">
        <v>2021</v>
      </c>
      <c r="E3892" t="s">
        <v>2190</v>
      </c>
      <c r="F3892" t="s">
        <v>2301</v>
      </c>
      <c r="G3892">
        <v>-24.9015789906104</v>
      </c>
      <c r="H3892">
        <v>113.641830745647</v>
      </c>
      <c r="I3892" t="s">
        <v>2340</v>
      </c>
      <c r="J3892" t="s">
        <v>2189</v>
      </c>
      <c r="K3892">
        <v>20</v>
      </c>
      <c r="L3892">
        <v>21</v>
      </c>
      <c r="N3892">
        <v>1</v>
      </c>
      <c r="O3892">
        <v>1.3681000000000001</v>
      </c>
      <c r="R3892">
        <v>0.1051</v>
      </c>
    </row>
    <row r="3893" spans="1:18">
      <c r="A3893" t="s">
        <v>2083</v>
      </c>
      <c r="B3893" t="s">
        <v>2082</v>
      </c>
      <c r="D3893">
        <v>2021</v>
      </c>
      <c r="E3893" t="s">
        <v>2190</v>
      </c>
      <c r="F3893" t="s">
        <v>2301</v>
      </c>
      <c r="G3893">
        <v>-24.9015789906104</v>
      </c>
      <c r="H3893">
        <v>113.641830745647</v>
      </c>
      <c r="I3893" t="s">
        <v>2340</v>
      </c>
      <c r="J3893" t="s">
        <v>2189</v>
      </c>
      <c r="K3893">
        <v>21</v>
      </c>
      <c r="L3893">
        <v>22</v>
      </c>
      <c r="N3893">
        <v>1</v>
      </c>
      <c r="O3893">
        <v>1.3752</v>
      </c>
      <c r="R3893">
        <v>0.12590000000000001</v>
      </c>
    </row>
    <row r="3894" spans="1:18">
      <c r="A3894" t="s">
        <v>2083</v>
      </c>
      <c r="B3894" t="s">
        <v>2082</v>
      </c>
      <c r="D3894">
        <v>2021</v>
      </c>
      <c r="E3894" t="s">
        <v>2190</v>
      </c>
      <c r="F3894" t="s">
        <v>2301</v>
      </c>
      <c r="G3894">
        <v>-24.9015789906104</v>
      </c>
      <c r="H3894">
        <v>113.641830745647</v>
      </c>
      <c r="I3894" t="s">
        <v>2340</v>
      </c>
      <c r="J3894" t="s">
        <v>2189</v>
      </c>
      <c r="K3894">
        <v>22</v>
      </c>
      <c r="L3894">
        <v>23</v>
      </c>
      <c r="N3894">
        <v>1</v>
      </c>
      <c r="O3894">
        <v>1.4543999999999999</v>
      </c>
      <c r="R3894">
        <v>1.8233999999999999</v>
      </c>
    </row>
    <row r="3895" spans="1:18">
      <c r="A3895" t="s">
        <v>2083</v>
      </c>
      <c r="B3895" t="s">
        <v>2082</v>
      </c>
      <c r="D3895">
        <v>2021</v>
      </c>
      <c r="E3895" t="s">
        <v>2190</v>
      </c>
      <c r="F3895" t="s">
        <v>2301</v>
      </c>
      <c r="G3895">
        <v>-24.9015789906104</v>
      </c>
      <c r="H3895">
        <v>113.641830745647</v>
      </c>
      <c r="I3895" t="s">
        <v>2340</v>
      </c>
      <c r="J3895" t="s">
        <v>2189</v>
      </c>
      <c r="K3895">
        <v>23</v>
      </c>
      <c r="L3895">
        <v>24</v>
      </c>
      <c r="N3895">
        <v>1</v>
      </c>
      <c r="O3895">
        <v>1.3241000000000001</v>
      </c>
      <c r="R3895">
        <v>1.8233999999999999</v>
      </c>
    </row>
    <row r="3896" spans="1:18">
      <c r="A3896" t="s">
        <v>2083</v>
      </c>
      <c r="B3896" t="s">
        <v>2082</v>
      </c>
      <c r="D3896">
        <v>2021</v>
      </c>
      <c r="E3896" t="s">
        <v>2190</v>
      </c>
      <c r="F3896" t="s">
        <v>2301</v>
      </c>
      <c r="G3896">
        <v>-24.9015789906104</v>
      </c>
      <c r="H3896">
        <v>113.641830745647</v>
      </c>
      <c r="I3896" t="s">
        <v>2340</v>
      </c>
      <c r="J3896" t="s">
        <v>2189</v>
      </c>
      <c r="K3896">
        <v>24</v>
      </c>
      <c r="L3896">
        <v>25</v>
      </c>
      <c r="N3896">
        <v>1</v>
      </c>
      <c r="O3896">
        <v>0.92679999999999996</v>
      </c>
      <c r="R3896">
        <v>3.5209000000000001</v>
      </c>
    </row>
    <row r="3897" spans="1:18">
      <c r="A3897" t="s">
        <v>2083</v>
      </c>
      <c r="B3897" t="s">
        <v>2082</v>
      </c>
      <c r="D3897">
        <v>2021</v>
      </c>
      <c r="E3897" t="s">
        <v>2190</v>
      </c>
      <c r="F3897" t="s">
        <v>2301</v>
      </c>
      <c r="G3897">
        <v>-24.9015789906104</v>
      </c>
      <c r="H3897">
        <v>113.641830745647</v>
      </c>
      <c r="I3897" t="s">
        <v>2340</v>
      </c>
      <c r="J3897" t="s">
        <v>2189</v>
      </c>
      <c r="K3897">
        <v>25</v>
      </c>
      <c r="L3897">
        <v>26</v>
      </c>
      <c r="N3897">
        <v>1</v>
      </c>
      <c r="O3897">
        <v>0.97889999999999999</v>
      </c>
      <c r="R3897">
        <v>2.0680999999999998</v>
      </c>
    </row>
    <row r="3898" spans="1:18">
      <c r="A3898" t="s">
        <v>2083</v>
      </c>
      <c r="B3898" t="s">
        <v>2082</v>
      </c>
      <c r="D3898">
        <v>2021</v>
      </c>
      <c r="E3898" t="s">
        <v>2190</v>
      </c>
      <c r="F3898" t="s">
        <v>2301</v>
      </c>
      <c r="G3898">
        <v>-24.9015789906104</v>
      </c>
      <c r="H3898">
        <v>113.641830745647</v>
      </c>
      <c r="I3898" t="s">
        <v>2340</v>
      </c>
      <c r="J3898" t="s">
        <v>2189</v>
      </c>
      <c r="K3898">
        <v>26</v>
      </c>
      <c r="L3898">
        <v>27</v>
      </c>
      <c r="N3898">
        <v>1</v>
      </c>
      <c r="O3898">
        <v>1.0823</v>
      </c>
      <c r="R3898">
        <v>2.0680999999999998</v>
      </c>
    </row>
    <row r="3899" spans="1:18">
      <c r="A3899" t="s">
        <v>2083</v>
      </c>
      <c r="B3899" t="s">
        <v>2082</v>
      </c>
      <c r="D3899">
        <v>2021</v>
      </c>
      <c r="E3899" t="s">
        <v>2190</v>
      </c>
      <c r="F3899" t="s">
        <v>2301</v>
      </c>
      <c r="G3899">
        <v>-24.9015789906104</v>
      </c>
      <c r="H3899">
        <v>113.641830745647</v>
      </c>
      <c r="I3899" t="s">
        <v>2340</v>
      </c>
      <c r="J3899" t="s">
        <v>2189</v>
      </c>
      <c r="K3899">
        <v>27</v>
      </c>
      <c r="L3899">
        <v>28</v>
      </c>
      <c r="N3899">
        <v>1</v>
      </c>
      <c r="O3899">
        <v>1.0729</v>
      </c>
      <c r="R3899">
        <v>2.0680999999999998</v>
      </c>
    </row>
    <row r="3900" spans="1:18">
      <c r="A3900" t="s">
        <v>2083</v>
      </c>
      <c r="B3900" t="s">
        <v>2082</v>
      </c>
      <c r="D3900">
        <v>2021</v>
      </c>
      <c r="E3900" t="s">
        <v>2190</v>
      </c>
      <c r="F3900" t="s">
        <v>2301</v>
      </c>
      <c r="G3900">
        <v>-24.9015789906104</v>
      </c>
      <c r="H3900">
        <v>113.641830745647</v>
      </c>
      <c r="I3900" t="s">
        <v>2340</v>
      </c>
      <c r="J3900" t="s">
        <v>2189</v>
      </c>
      <c r="K3900">
        <v>28</v>
      </c>
      <c r="L3900">
        <v>29</v>
      </c>
      <c r="N3900">
        <v>1</v>
      </c>
      <c r="O3900">
        <v>1.2098</v>
      </c>
      <c r="R3900">
        <v>2.0680999999999998</v>
      </c>
    </row>
    <row r="3901" spans="1:18">
      <c r="A3901" t="s">
        <v>2083</v>
      </c>
      <c r="B3901" t="s">
        <v>2082</v>
      </c>
      <c r="D3901">
        <v>2021</v>
      </c>
      <c r="E3901" t="s">
        <v>2190</v>
      </c>
      <c r="F3901" t="s">
        <v>2301</v>
      </c>
      <c r="G3901">
        <v>-24.9015789906104</v>
      </c>
      <c r="H3901">
        <v>113.641830745647</v>
      </c>
      <c r="I3901" t="s">
        <v>2340</v>
      </c>
      <c r="J3901" t="s">
        <v>2189</v>
      </c>
      <c r="K3901">
        <v>29</v>
      </c>
      <c r="L3901">
        <v>30</v>
      </c>
      <c r="N3901">
        <v>1</v>
      </c>
      <c r="O3901">
        <v>1.2013</v>
      </c>
      <c r="R3901">
        <v>2.0680999999999998</v>
      </c>
    </row>
    <row r="3902" spans="1:18">
      <c r="A3902" t="s">
        <v>2083</v>
      </c>
      <c r="B3902" t="s">
        <v>2082</v>
      </c>
      <c r="D3902">
        <v>2021</v>
      </c>
      <c r="E3902" t="s">
        <v>2190</v>
      </c>
      <c r="F3902" t="s">
        <v>2301</v>
      </c>
      <c r="G3902">
        <v>-24.9015789906104</v>
      </c>
      <c r="H3902">
        <v>113.641830745647</v>
      </c>
      <c r="I3902" t="s">
        <v>2340</v>
      </c>
      <c r="J3902" t="s">
        <v>2189</v>
      </c>
      <c r="K3902">
        <v>30</v>
      </c>
      <c r="L3902">
        <v>31</v>
      </c>
      <c r="N3902">
        <v>1</v>
      </c>
      <c r="O3902">
        <v>1.3552</v>
      </c>
      <c r="R3902">
        <v>0.61539999999999995</v>
      </c>
    </row>
    <row r="3903" spans="1:18">
      <c r="A3903" t="s">
        <v>2083</v>
      </c>
      <c r="B3903" t="s">
        <v>2082</v>
      </c>
      <c r="D3903">
        <v>2021</v>
      </c>
      <c r="E3903" t="s">
        <v>2190</v>
      </c>
      <c r="F3903" t="s">
        <v>2301</v>
      </c>
      <c r="G3903">
        <v>-24.9015789906104</v>
      </c>
      <c r="H3903">
        <v>113.641830745647</v>
      </c>
      <c r="I3903" t="s">
        <v>2340</v>
      </c>
      <c r="J3903" t="s">
        <v>2189</v>
      </c>
      <c r="K3903">
        <v>31</v>
      </c>
      <c r="L3903">
        <v>32</v>
      </c>
      <c r="N3903">
        <v>1</v>
      </c>
      <c r="O3903">
        <v>1.3791</v>
      </c>
      <c r="R3903">
        <v>0.3866</v>
      </c>
    </row>
    <row r="3904" spans="1:18">
      <c r="A3904" t="s">
        <v>2083</v>
      </c>
      <c r="B3904" t="s">
        <v>2082</v>
      </c>
      <c r="D3904">
        <v>2021</v>
      </c>
      <c r="E3904" t="s">
        <v>2190</v>
      </c>
      <c r="F3904" t="s">
        <v>2301</v>
      </c>
      <c r="G3904">
        <v>-24.9015789906104</v>
      </c>
      <c r="H3904">
        <v>113.641830745647</v>
      </c>
      <c r="I3904" t="s">
        <v>2340</v>
      </c>
      <c r="J3904" t="s">
        <v>2189</v>
      </c>
      <c r="K3904">
        <v>32</v>
      </c>
      <c r="L3904">
        <v>33</v>
      </c>
      <c r="N3904">
        <v>1</v>
      </c>
      <c r="O3904">
        <v>1.44</v>
      </c>
      <c r="R3904">
        <v>0.3866</v>
      </c>
    </row>
    <row r="3905" spans="1:18">
      <c r="A3905" t="s">
        <v>2083</v>
      </c>
      <c r="B3905" t="s">
        <v>2082</v>
      </c>
      <c r="D3905">
        <v>2021</v>
      </c>
      <c r="E3905" t="s">
        <v>2190</v>
      </c>
      <c r="F3905" t="s">
        <v>2301</v>
      </c>
      <c r="G3905">
        <v>-24.9015789906104</v>
      </c>
      <c r="H3905">
        <v>113.641830745647</v>
      </c>
      <c r="I3905" t="s">
        <v>2340</v>
      </c>
      <c r="J3905" t="s">
        <v>2189</v>
      </c>
      <c r="K3905">
        <v>33</v>
      </c>
      <c r="L3905">
        <v>34</v>
      </c>
      <c r="N3905">
        <v>1</v>
      </c>
      <c r="O3905">
        <v>1.421</v>
      </c>
      <c r="R3905">
        <v>0.1578</v>
      </c>
    </row>
    <row r="3906" spans="1:18">
      <c r="A3906" t="s">
        <v>2083</v>
      </c>
      <c r="B3906" t="s">
        <v>2082</v>
      </c>
      <c r="D3906">
        <v>2021</v>
      </c>
      <c r="E3906" t="s">
        <v>2190</v>
      </c>
      <c r="F3906" t="s">
        <v>2301</v>
      </c>
      <c r="G3906">
        <v>-24.9015789906104</v>
      </c>
      <c r="H3906">
        <v>113.641830745647</v>
      </c>
      <c r="I3906" t="s">
        <v>2340</v>
      </c>
      <c r="J3906" t="s">
        <v>2189</v>
      </c>
      <c r="K3906">
        <v>34</v>
      </c>
      <c r="L3906">
        <v>35</v>
      </c>
      <c r="N3906">
        <v>1</v>
      </c>
      <c r="O3906">
        <v>1.4388000000000001</v>
      </c>
      <c r="R3906">
        <v>0.80640000000000001</v>
      </c>
    </row>
    <row r="3907" spans="1:18">
      <c r="A3907" t="s">
        <v>2083</v>
      </c>
      <c r="B3907" t="s">
        <v>2082</v>
      </c>
      <c r="D3907">
        <v>2021</v>
      </c>
      <c r="E3907" t="s">
        <v>2190</v>
      </c>
      <c r="F3907" t="s">
        <v>2301</v>
      </c>
      <c r="G3907">
        <v>-24.9015789906104</v>
      </c>
      <c r="H3907">
        <v>113.641830745647</v>
      </c>
      <c r="I3907" t="s">
        <v>2340</v>
      </c>
      <c r="J3907" t="s">
        <v>2189</v>
      </c>
      <c r="K3907">
        <v>35</v>
      </c>
      <c r="L3907">
        <v>36</v>
      </c>
      <c r="N3907">
        <v>1</v>
      </c>
      <c r="O3907">
        <v>1.5719000000000001</v>
      </c>
      <c r="R3907">
        <v>0.80640000000000001</v>
      </c>
    </row>
    <row r="3908" spans="1:18">
      <c r="A3908" t="s">
        <v>2083</v>
      </c>
      <c r="B3908" t="s">
        <v>2082</v>
      </c>
      <c r="D3908">
        <v>2021</v>
      </c>
      <c r="E3908" t="s">
        <v>2190</v>
      </c>
      <c r="F3908" t="s">
        <v>2301</v>
      </c>
      <c r="G3908">
        <v>-24.9015789906104</v>
      </c>
      <c r="H3908">
        <v>113.641830745647</v>
      </c>
      <c r="I3908" t="s">
        <v>2340</v>
      </c>
      <c r="J3908" t="s">
        <v>2189</v>
      </c>
      <c r="K3908">
        <v>36</v>
      </c>
      <c r="L3908">
        <v>37</v>
      </c>
      <c r="N3908">
        <v>1</v>
      </c>
      <c r="O3908">
        <v>1.5504</v>
      </c>
      <c r="R3908">
        <v>1.4550000000000001</v>
      </c>
    </row>
    <row r="3909" spans="1:18">
      <c r="A3909" t="s">
        <v>2083</v>
      </c>
      <c r="B3909" t="s">
        <v>2082</v>
      </c>
      <c r="D3909">
        <v>2021</v>
      </c>
      <c r="E3909" t="s">
        <v>2190</v>
      </c>
      <c r="F3909" t="s">
        <v>2301</v>
      </c>
      <c r="G3909">
        <v>-24.9015789906104</v>
      </c>
      <c r="H3909">
        <v>113.641830745647</v>
      </c>
      <c r="I3909" t="s">
        <v>2340</v>
      </c>
      <c r="J3909" t="s">
        <v>2189</v>
      </c>
      <c r="K3909">
        <v>37</v>
      </c>
      <c r="L3909">
        <v>38</v>
      </c>
      <c r="N3909">
        <v>1</v>
      </c>
      <c r="O3909">
        <v>1.3952</v>
      </c>
      <c r="R3909">
        <v>2.1038000000000001</v>
      </c>
    </row>
    <row r="3910" spans="1:18">
      <c r="A3910" t="s">
        <v>2083</v>
      </c>
      <c r="B3910" t="s">
        <v>2082</v>
      </c>
      <c r="D3910">
        <v>2021</v>
      </c>
      <c r="E3910" t="s">
        <v>2190</v>
      </c>
      <c r="F3910" t="s">
        <v>2301</v>
      </c>
      <c r="G3910">
        <v>-24.9015789906104</v>
      </c>
      <c r="H3910">
        <v>113.641830745647</v>
      </c>
      <c r="I3910" t="s">
        <v>2340</v>
      </c>
      <c r="J3910" t="s">
        <v>2189</v>
      </c>
      <c r="K3910">
        <v>38</v>
      </c>
      <c r="L3910">
        <v>39</v>
      </c>
      <c r="N3910">
        <v>1</v>
      </c>
      <c r="O3910">
        <v>1.4661999999999999</v>
      </c>
      <c r="R3910">
        <v>2.1038000000000001</v>
      </c>
    </row>
    <row r="3911" spans="1:18">
      <c r="A3911" t="s">
        <v>2083</v>
      </c>
      <c r="B3911" t="s">
        <v>2082</v>
      </c>
      <c r="D3911">
        <v>2021</v>
      </c>
      <c r="E3911" t="s">
        <v>2190</v>
      </c>
      <c r="F3911" t="s">
        <v>2301</v>
      </c>
      <c r="G3911">
        <v>-24.9015789906104</v>
      </c>
      <c r="H3911">
        <v>113.641830745647</v>
      </c>
      <c r="I3911" t="s">
        <v>2340</v>
      </c>
      <c r="J3911" t="s">
        <v>2189</v>
      </c>
      <c r="K3911">
        <v>39</v>
      </c>
      <c r="L3911">
        <v>40</v>
      </c>
      <c r="N3911">
        <v>1</v>
      </c>
      <c r="O3911">
        <v>1.4762999999999999</v>
      </c>
      <c r="R3911">
        <v>2.7526999999999999</v>
      </c>
    </row>
    <row r="3912" spans="1:18">
      <c r="A3912" t="s">
        <v>2083</v>
      </c>
      <c r="B3912" t="s">
        <v>2082</v>
      </c>
      <c r="D3912">
        <v>2021</v>
      </c>
      <c r="E3912" t="s">
        <v>2190</v>
      </c>
      <c r="F3912" t="s">
        <v>2301</v>
      </c>
      <c r="G3912">
        <v>-24.9015789906104</v>
      </c>
      <c r="H3912">
        <v>113.641830745647</v>
      </c>
      <c r="I3912" t="s">
        <v>2340</v>
      </c>
      <c r="J3912" t="s">
        <v>2189</v>
      </c>
      <c r="K3912">
        <v>40</v>
      </c>
      <c r="L3912">
        <v>41</v>
      </c>
      <c r="N3912">
        <v>1</v>
      </c>
      <c r="O3912">
        <v>1.4374</v>
      </c>
      <c r="R3912">
        <v>1.4023000000000001</v>
      </c>
    </row>
    <row r="3913" spans="1:18">
      <c r="A3913" t="s">
        <v>2083</v>
      </c>
      <c r="B3913" t="s">
        <v>2082</v>
      </c>
      <c r="D3913">
        <v>2021</v>
      </c>
      <c r="E3913" t="s">
        <v>2190</v>
      </c>
      <c r="F3913" t="s">
        <v>2301</v>
      </c>
      <c r="G3913">
        <v>-24.9015789906104</v>
      </c>
      <c r="H3913">
        <v>113.641830745647</v>
      </c>
      <c r="I3913" t="s">
        <v>2340</v>
      </c>
      <c r="J3913" t="s">
        <v>2189</v>
      </c>
      <c r="K3913">
        <v>41</v>
      </c>
      <c r="L3913">
        <v>42</v>
      </c>
      <c r="N3913">
        <v>1</v>
      </c>
      <c r="O3913">
        <v>1.4714</v>
      </c>
      <c r="R3913">
        <v>1.4023000000000001</v>
      </c>
    </row>
    <row r="3914" spans="1:18">
      <c r="A3914" t="s">
        <v>2083</v>
      </c>
      <c r="B3914" t="s">
        <v>2082</v>
      </c>
      <c r="D3914">
        <v>2021</v>
      </c>
      <c r="E3914" t="s">
        <v>2190</v>
      </c>
      <c r="F3914" t="s">
        <v>2301</v>
      </c>
      <c r="G3914">
        <v>-24.9015789906104</v>
      </c>
      <c r="H3914">
        <v>113.641830745647</v>
      </c>
      <c r="I3914" t="s">
        <v>2340</v>
      </c>
      <c r="J3914" t="s">
        <v>2189</v>
      </c>
      <c r="K3914">
        <v>42</v>
      </c>
      <c r="L3914">
        <v>43</v>
      </c>
      <c r="N3914">
        <v>1</v>
      </c>
      <c r="O3914">
        <v>1.4825999999999999</v>
      </c>
      <c r="R3914">
        <v>5.1999999999999998E-2</v>
      </c>
    </row>
    <row r="3915" spans="1:18">
      <c r="A3915" t="s">
        <v>2083</v>
      </c>
      <c r="B3915" t="s">
        <v>2082</v>
      </c>
      <c r="D3915">
        <v>2021</v>
      </c>
      <c r="E3915" t="s">
        <v>2190</v>
      </c>
      <c r="F3915" t="s">
        <v>2301</v>
      </c>
      <c r="G3915">
        <v>-24.9015789906104</v>
      </c>
      <c r="H3915">
        <v>113.641830745647</v>
      </c>
      <c r="I3915" t="s">
        <v>2340</v>
      </c>
      <c r="J3915" t="s">
        <v>2189</v>
      </c>
      <c r="K3915">
        <v>43</v>
      </c>
      <c r="L3915">
        <v>44</v>
      </c>
      <c r="N3915">
        <v>1</v>
      </c>
      <c r="O3915">
        <v>1.5753999999999999</v>
      </c>
      <c r="R3915">
        <v>5.57E-2</v>
      </c>
    </row>
    <row r="3916" spans="1:18">
      <c r="A3916" t="s">
        <v>2083</v>
      </c>
      <c r="B3916" t="s">
        <v>2082</v>
      </c>
      <c r="D3916">
        <v>2021</v>
      </c>
      <c r="E3916" t="s">
        <v>2190</v>
      </c>
      <c r="F3916" t="s">
        <v>2301</v>
      </c>
      <c r="G3916">
        <v>-24.9015789906104</v>
      </c>
      <c r="H3916">
        <v>113.641830745647</v>
      </c>
      <c r="I3916" t="s">
        <v>2340</v>
      </c>
      <c r="J3916" t="s">
        <v>2189</v>
      </c>
      <c r="K3916">
        <v>44</v>
      </c>
      <c r="L3916">
        <v>45</v>
      </c>
      <c r="N3916">
        <v>1</v>
      </c>
      <c r="O3916">
        <v>1.5333000000000001</v>
      </c>
      <c r="R3916">
        <v>5.57E-2</v>
      </c>
    </row>
    <row r="3917" spans="1:18">
      <c r="A3917" t="s">
        <v>2083</v>
      </c>
      <c r="B3917" t="s">
        <v>2082</v>
      </c>
      <c r="D3917">
        <v>2021</v>
      </c>
      <c r="E3917" t="s">
        <v>2190</v>
      </c>
      <c r="F3917" t="s">
        <v>2301</v>
      </c>
      <c r="G3917">
        <v>-24.9015789906104</v>
      </c>
      <c r="H3917">
        <v>113.641830745647</v>
      </c>
      <c r="I3917" t="s">
        <v>2340</v>
      </c>
      <c r="J3917" t="s">
        <v>2189</v>
      </c>
      <c r="K3917">
        <v>45</v>
      </c>
      <c r="L3917">
        <v>46</v>
      </c>
      <c r="N3917">
        <v>1</v>
      </c>
      <c r="O3917">
        <v>1.4883999999999999</v>
      </c>
      <c r="R3917">
        <v>5.9400000000000001E-2</v>
      </c>
    </row>
    <row r="3918" spans="1:18">
      <c r="A3918" t="s">
        <v>2083</v>
      </c>
      <c r="B3918" t="s">
        <v>2082</v>
      </c>
      <c r="D3918">
        <v>2021</v>
      </c>
      <c r="E3918" t="s">
        <v>2190</v>
      </c>
      <c r="F3918" t="s">
        <v>2301</v>
      </c>
      <c r="G3918">
        <v>-24.9015789906104</v>
      </c>
      <c r="H3918">
        <v>113.641830745647</v>
      </c>
      <c r="I3918" t="s">
        <v>2340</v>
      </c>
      <c r="J3918" t="s">
        <v>2189</v>
      </c>
      <c r="K3918">
        <v>46</v>
      </c>
      <c r="L3918">
        <v>47</v>
      </c>
      <c r="N3918">
        <v>1</v>
      </c>
      <c r="O3918">
        <v>1.4390000000000001</v>
      </c>
      <c r="R3918">
        <v>6.9900000000000004E-2</v>
      </c>
    </row>
    <row r="3919" spans="1:18">
      <c r="A3919" t="s">
        <v>2083</v>
      </c>
      <c r="B3919" t="s">
        <v>2082</v>
      </c>
      <c r="D3919">
        <v>2021</v>
      </c>
      <c r="E3919" t="s">
        <v>2190</v>
      </c>
      <c r="F3919" t="s">
        <v>2301</v>
      </c>
      <c r="G3919">
        <v>-24.9015789906104</v>
      </c>
      <c r="H3919">
        <v>113.641830745647</v>
      </c>
      <c r="I3919" t="s">
        <v>2340</v>
      </c>
      <c r="J3919" t="s">
        <v>2189</v>
      </c>
      <c r="K3919">
        <v>47</v>
      </c>
      <c r="L3919">
        <v>48</v>
      </c>
      <c r="N3919">
        <v>1</v>
      </c>
      <c r="O3919">
        <v>1.4765999999999999</v>
      </c>
      <c r="R3919">
        <v>6.9900000000000004E-2</v>
      </c>
    </row>
    <row r="3920" spans="1:18">
      <c r="A3920" t="s">
        <v>2083</v>
      </c>
      <c r="B3920" t="s">
        <v>2082</v>
      </c>
      <c r="D3920">
        <v>2021</v>
      </c>
      <c r="E3920" t="s">
        <v>2190</v>
      </c>
      <c r="F3920" t="s">
        <v>2301</v>
      </c>
      <c r="G3920">
        <v>-24.9015789906104</v>
      </c>
      <c r="H3920">
        <v>113.641830745647</v>
      </c>
      <c r="I3920" t="s">
        <v>2340</v>
      </c>
      <c r="J3920" t="s">
        <v>2189</v>
      </c>
      <c r="K3920">
        <v>48</v>
      </c>
      <c r="L3920">
        <v>49</v>
      </c>
      <c r="N3920">
        <v>1</v>
      </c>
      <c r="O3920">
        <v>1.5226999999999999</v>
      </c>
      <c r="R3920">
        <v>8.0399999999999999E-2</v>
      </c>
    </row>
    <row r="3921" spans="1:18">
      <c r="A3921" t="s">
        <v>2083</v>
      </c>
      <c r="B3921" t="s">
        <v>2082</v>
      </c>
      <c r="D3921">
        <v>2021</v>
      </c>
      <c r="E3921" t="s">
        <v>2190</v>
      </c>
      <c r="F3921" t="s">
        <v>2301</v>
      </c>
      <c r="G3921">
        <v>-24.9015789906104</v>
      </c>
      <c r="H3921">
        <v>113.641830745647</v>
      </c>
      <c r="I3921" t="s">
        <v>2340</v>
      </c>
      <c r="J3921" t="s">
        <v>2189</v>
      </c>
      <c r="K3921">
        <v>49</v>
      </c>
      <c r="L3921">
        <v>50</v>
      </c>
      <c r="N3921">
        <v>1</v>
      </c>
      <c r="O3921">
        <v>1.4607000000000001</v>
      </c>
      <c r="R3921">
        <v>9.5399999999999999E-2</v>
      </c>
    </row>
    <row r="3922" spans="1:18">
      <c r="A3922" t="s">
        <v>2083</v>
      </c>
      <c r="B3922" t="s">
        <v>2082</v>
      </c>
      <c r="D3922">
        <v>2021</v>
      </c>
      <c r="E3922" t="s">
        <v>2190</v>
      </c>
      <c r="F3922" t="s">
        <v>2301</v>
      </c>
      <c r="G3922">
        <v>-24.9015789906104</v>
      </c>
      <c r="H3922">
        <v>113.641830745647</v>
      </c>
      <c r="I3922" t="s">
        <v>2340</v>
      </c>
      <c r="J3922" t="s">
        <v>2189</v>
      </c>
      <c r="K3922">
        <v>50</v>
      </c>
      <c r="L3922">
        <v>51</v>
      </c>
      <c r="N3922">
        <v>1</v>
      </c>
      <c r="O3922">
        <v>1.4923</v>
      </c>
      <c r="R3922">
        <v>0.1168</v>
      </c>
    </row>
    <row r="3923" spans="1:18">
      <c r="A3923" t="s">
        <v>2083</v>
      </c>
      <c r="B3923" t="s">
        <v>2082</v>
      </c>
      <c r="D3923">
        <v>2021</v>
      </c>
      <c r="E3923" t="s">
        <v>2190</v>
      </c>
      <c r="F3923" t="s">
        <v>2301</v>
      </c>
      <c r="G3923">
        <v>-24.9015789906104</v>
      </c>
      <c r="H3923">
        <v>113.641830745647</v>
      </c>
      <c r="I3923" t="s">
        <v>2340</v>
      </c>
      <c r="J3923" t="s">
        <v>2189</v>
      </c>
      <c r="K3923">
        <v>51</v>
      </c>
      <c r="L3923">
        <v>52</v>
      </c>
      <c r="N3923">
        <v>1</v>
      </c>
      <c r="O3923">
        <v>1.4932000000000001</v>
      </c>
      <c r="R3923">
        <v>0.1168</v>
      </c>
    </row>
    <row r="3924" spans="1:18">
      <c r="A3924" t="s">
        <v>2083</v>
      </c>
      <c r="B3924" t="s">
        <v>2082</v>
      </c>
      <c r="D3924">
        <v>2021</v>
      </c>
      <c r="E3924" t="s">
        <v>2190</v>
      </c>
      <c r="F3924" t="s">
        <v>2301</v>
      </c>
      <c r="G3924">
        <v>-24.9015789906104</v>
      </c>
      <c r="H3924">
        <v>113.641830745647</v>
      </c>
      <c r="I3924" t="s">
        <v>2340</v>
      </c>
      <c r="J3924" t="s">
        <v>2189</v>
      </c>
      <c r="K3924">
        <v>52</v>
      </c>
      <c r="L3924">
        <v>53</v>
      </c>
      <c r="N3924">
        <v>1</v>
      </c>
      <c r="O3924">
        <v>1.4073</v>
      </c>
      <c r="R3924">
        <v>0.1168</v>
      </c>
    </row>
    <row r="3925" spans="1:18">
      <c r="A3925" t="s">
        <v>2083</v>
      </c>
      <c r="B3925" t="s">
        <v>2082</v>
      </c>
      <c r="D3925">
        <v>2021</v>
      </c>
      <c r="E3925" t="s">
        <v>2190</v>
      </c>
      <c r="F3925" t="s">
        <v>2301</v>
      </c>
      <c r="G3925">
        <v>-24.9015789906104</v>
      </c>
      <c r="H3925">
        <v>113.641830745647</v>
      </c>
      <c r="I3925" t="s">
        <v>2340</v>
      </c>
      <c r="J3925" t="s">
        <v>2189</v>
      </c>
      <c r="K3925">
        <v>53</v>
      </c>
      <c r="L3925">
        <v>54</v>
      </c>
      <c r="N3925">
        <v>1</v>
      </c>
      <c r="O3925">
        <v>1.4095</v>
      </c>
      <c r="R3925">
        <v>0.1168</v>
      </c>
    </row>
    <row r="3926" spans="1:18">
      <c r="A3926" t="s">
        <v>2083</v>
      </c>
      <c r="B3926" t="s">
        <v>2082</v>
      </c>
      <c r="D3926">
        <v>2021</v>
      </c>
      <c r="E3926" t="s">
        <v>2190</v>
      </c>
      <c r="F3926" t="s">
        <v>2301</v>
      </c>
      <c r="G3926">
        <v>-24.9015789906104</v>
      </c>
      <c r="H3926">
        <v>113.641830745647</v>
      </c>
      <c r="I3926" t="s">
        <v>2340</v>
      </c>
      <c r="J3926" t="s">
        <v>2189</v>
      </c>
      <c r="K3926">
        <v>54</v>
      </c>
      <c r="L3926">
        <v>55</v>
      </c>
      <c r="N3926">
        <v>1</v>
      </c>
      <c r="O3926">
        <v>1.5038</v>
      </c>
      <c r="R3926">
        <v>0.1168</v>
      </c>
    </row>
    <row r="3927" spans="1:18">
      <c r="A3927" t="s">
        <v>2083</v>
      </c>
      <c r="B3927" t="s">
        <v>2082</v>
      </c>
      <c r="D3927">
        <v>2021</v>
      </c>
      <c r="E3927" t="s">
        <v>2190</v>
      </c>
      <c r="F3927" t="s">
        <v>2301</v>
      </c>
      <c r="G3927">
        <v>-24.9015789906104</v>
      </c>
      <c r="H3927">
        <v>113.641830745647</v>
      </c>
      <c r="I3927" t="s">
        <v>2340</v>
      </c>
      <c r="J3927" t="s">
        <v>2189</v>
      </c>
      <c r="K3927">
        <v>55</v>
      </c>
      <c r="L3927">
        <v>56</v>
      </c>
      <c r="N3927">
        <v>1</v>
      </c>
      <c r="O3927">
        <v>1.4456</v>
      </c>
      <c r="R3927">
        <v>0.13830000000000001</v>
      </c>
    </row>
    <row r="3928" spans="1:18">
      <c r="A3928" t="s">
        <v>2083</v>
      </c>
      <c r="B3928" t="s">
        <v>2082</v>
      </c>
      <c r="D3928">
        <v>2021</v>
      </c>
      <c r="E3928" t="s">
        <v>2190</v>
      </c>
      <c r="F3928" t="s">
        <v>2301</v>
      </c>
      <c r="G3928">
        <v>-24.9015789906104</v>
      </c>
      <c r="H3928">
        <v>113.641830745647</v>
      </c>
      <c r="I3928" t="s">
        <v>2340</v>
      </c>
      <c r="J3928" t="s">
        <v>2189</v>
      </c>
      <c r="K3928">
        <v>56</v>
      </c>
      <c r="L3928">
        <v>57</v>
      </c>
      <c r="N3928">
        <v>1</v>
      </c>
      <c r="O3928">
        <v>1.4137999999999999</v>
      </c>
      <c r="R3928">
        <v>0.1216</v>
      </c>
    </row>
    <row r="3929" spans="1:18">
      <c r="A3929" t="s">
        <v>2083</v>
      </c>
      <c r="B3929" t="s">
        <v>2082</v>
      </c>
      <c r="D3929">
        <v>2021</v>
      </c>
      <c r="E3929" t="s">
        <v>2190</v>
      </c>
      <c r="F3929" t="s">
        <v>2301</v>
      </c>
      <c r="G3929">
        <v>-24.9015789906104</v>
      </c>
      <c r="H3929">
        <v>113.641830745647</v>
      </c>
      <c r="I3929" t="s">
        <v>2340</v>
      </c>
      <c r="J3929" t="s">
        <v>2189</v>
      </c>
      <c r="K3929">
        <v>57</v>
      </c>
      <c r="L3929">
        <v>58</v>
      </c>
      <c r="N3929">
        <v>1</v>
      </c>
      <c r="O3929">
        <v>1.4503999999999999</v>
      </c>
      <c r="R3929">
        <v>0.1216</v>
      </c>
    </row>
    <row r="3930" spans="1:18">
      <c r="A3930" t="s">
        <v>2083</v>
      </c>
      <c r="B3930" t="s">
        <v>2082</v>
      </c>
      <c r="D3930">
        <v>2021</v>
      </c>
      <c r="E3930" t="s">
        <v>2190</v>
      </c>
      <c r="F3930" t="s">
        <v>2301</v>
      </c>
      <c r="G3930">
        <v>-24.9015789906104</v>
      </c>
      <c r="H3930">
        <v>113.641830745647</v>
      </c>
      <c r="I3930" t="s">
        <v>2340</v>
      </c>
      <c r="J3930" t="s">
        <v>2189</v>
      </c>
      <c r="K3930">
        <v>58</v>
      </c>
      <c r="L3930">
        <v>59</v>
      </c>
      <c r="N3930">
        <v>1</v>
      </c>
      <c r="O3930">
        <v>1.417</v>
      </c>
      <c r="R3930">
        <v>0.1216</v>
      </c>
    </row>
    <row r="3931" spans="1:18">
      <c r="A3931" t="s">
        <v>2083</v>
      </c>
      <c r="B3931" t="s">
        <v>2082</v>
      </c>
      <c r="D3931">
        <v>2021</v>
      </c>
      <c r="E3931" t="s">
        <v>2190</v>
      </c>
      <c r="F3931" t="s">
        <v>2301</v>
      </c>
      <c r="G3931">
        <v>-24.9015789906104</v>
      </c>
      <c r="H3931">
        <v>113.641830745647</v>
      </c>
      <c r="I3931" t="s">
        <v>2340</v>
      </c>
      <c r="J3931" t="s">
        <v>2189</v>
      </c>
      <c r="K3931">
        <v>59</v>
      </c>
      <c r="L3931">
        <v>60</v>
      </c>
      <c r="N3931">
        <v>1</v>
      </c>
      <c r="O3931">
        <v>1.4014</v>
      </c>
      <c r="R3931">
        <v>0.1216</v>
      </c>
    </row>
    <row r="3932" spans="1:18">
      <c r="A3932" t="s">
        <v>2083</v>
      </c>
      <c r="B3932" t="s">
        <v>2082</v>
      </c>
      <c r="D3932">
        <v>2021</v>
      </c>
      <c r="E3932" t="s">
        <v>2190</v>
      </c>
      <c r="F3932" t="s">
        <v>2301</v>
      </c>
      <c r="G3932">
        <v>-24.9015789906104</v>
      </c>
      <c r="H3932">
        <v>113.641830745647</v>
      </c>
      <c r="I3932" t="s">
        <v>2340</v>
      </c>
      <c r="J3932" t="s">
        <v>2189</v>
      </c>
      <c r="K3932">
        <v>60</v>
      </c>
      <c r="L3932">
        <v>61</v>
      </c>
      <c r="N3932">
        <v>1</v>
      </c>
      <c r="O3932">
        <v>1.4839</v>
      </c>
      <c r="R3932">
        <v>0.1216</v>
      </c>
    </row>
    <row r="3933" spans="1:18">
      <c r="A3933" t="s">
        <v>2083</v>
      </c>
      <c r="B3933" t="s">
        <v>2082</v>
      </c>
      <c r="D3933">
        <v>2021</v>
      </c>
      <c r="E3933" t="s">
        <v>2190</v>
      </c>
      <c r="F3933" t="s">
        <v>2301</v>
      </c>
      <c r="G3933">
        <v>-24.9015789906104</v>
      </c>
      <c r="H3933">
        <v>113.641830745647</v>
      </c>
      <c r="I3933" t="s">
        <v>2340</v>
      </c>
      <c r="J3933" t="s">
        <v>2189</v>
      </c>
      <c r="K3933">
        <v>61</v>
      </c>
      <c r="L3933">
        <v>62</v>
      </c>
      <c r="N3933">
        <v>1</v>
      </c>
      <c r="O3933">
        <v>1.4353</v>
      </c>
      <c r="R3933">
        <v>0.1216</v>
      </c>
    </row>
    <row r="3934" spans="1:18">
      <c r="A3934" t="s">
        <v>2083</v>
      </c>
      <c r="B3934" t="s">
        <v>2082</v>
      </c>
      <c r="D3934">
        <v>2021</v>
      </c>
      <c r="E3934" t="s">
        <v>2190</v>
      </c>
      <c r="F3934" t="s">
        <v>2301</v>
      </c>
      <c r="G3934">
        <v>-24.9015789906104</v>
      </c>
      <c r="H3934">
        <v>113.641830745647</v>
      </c>
      <c r="I3934" t="s">
        <v>2340</v>
      </c>
      <c r="J3934" t="s">
        <v>2189</v>
      </c>
      <c r="K3934">
        <v>62</v>
      </c>
      <c r="L3934">
        <v>63</v>
      </c>
      <c r="N3934">
        <v>1</v>
      </c>
      <c r="O3934">
        <v>1.4499</v>
      </c>
      <c r="R3934">
        <v>0.1216</v>
      </c>
    </row>
    <row r="3935" spans="1:18">
      <c r="A3935" t="s">
        <v>2083</v>
      </c>
      <c r="B3935" t="s">
        <v>2082</v>
      </c>
      <c r="D3935">
        <v>2021</v>
      </c>
      <c r="E3935" t="s">
        <v>2190</v>
      </c>
      <c r="F3935" t="s">
        <v>2301</v>
      </c>
      <c r="G3935">
        <v>-24.9015789906104</v>
      </c>
      <c r="H3935">
        <v>113.641830745647</v>
      </c>
      <c r="I3935" t="s">
        <v>2340</v>
      </c>
      <c r="J3935" t="s">
        <v>2189</v>
      </c>
      <c r="K3935">
        <v>63</v>
      </c>
      <c r="L3935">
        <v>64</v>
      </c>
      <c r="N3935">
        <v>1</v>
      </c>
      <c r="O3935">
        <v>1.4881</v>
      </c>
      <c r="R3935">
        <v>0.1216</v>
      </c>
    </row>
    <row r="3936" spans="1:18">
      <c r="A3936" t="s">
        <v>2083</v>
      </c>
      <c r="B3936" t="s">
        <v>2082</v>
      </c>
      <c r="D3936">
        <v>2021</v>
      </c>
      <c r="E3936" t="s">
        <v>2190</v>
      </c>
      <c r="F3936" t="s">
        <v>2301</v>
      </c>
      <c r="G3936">
        <v>-24.9015789906104</v>
      </c>
      <c r="H3936">
        <v>113.641830745647</v>
      </c>
      <c r="I3936" t="s">
        <v>2340</v>
      </c>
      <c r="J3936" t="s">
        <v>2189</v>
      </c>
      <c r="K3936">
        <v>64</v>
      </c>
      <c r="L3936">
        <v>65</v>
      </c>
      <c r="N3936">
        <v>1</v>
      </c>
      <c r="O3936">
        <v>1.5068999999999999</v>
      </c>
      <c r="R3936">
        <v>0.10489999999999999</v>
      </c>
    </row>
    <row r="3937" spans="1:18">
      <c r="A3937" t="s">
        <v>2083</v>
      </c>
      <c r="B3937" t="s">
        <v>2082</v>
      </c>
      <c r="D3937">
        <v>2021</v>
      </c>
      <c r="E3937" t="s">
        <v>2190</v>
      </c>
      <c r="F3937" t="s">
        <v>2301</v>
      </c>
      <c r="G3937">
        <v>-24.9015789906104</v>
      </c>
      <c r="H3937">
        <v>113.641830745647</v>
      </c>
      <c r="I3937" t="s">
        <v>2340</v>
      </c>
      <c r="J3937" t="s">
        <v>2189</v>
      </c>
      <c r="K3937">
        <v>65</v>
      </c>
      <c r="L3937">
        <v>66</v>
      </c>
      <c r="N3937">
        <v>1</v>
      </c>
      <c r="O3937">
        <v>1.5595000000000001</v>
      </c>
      <c r="R3937">
        <v>9.5699999999999993E-2</v>
      </c>
    </row>
    <row r="3938" spans="1:18">
      <c r="A3938" t="s">
        <v>2083</v>
      </c>
      <c r="B3938" t="s">
        <v>2082</v>
      </c>
      <c r="D3938">
        <v>2021</v>
      </c>
      <c r="E3938" t="s">
        <v>2190</v>
      </c>
      <c r="F3938" t="s">
        <v>2301</v>
      </c>
      <c r="G3938">
        <v>-24.9015789906104</v>
      </c>
      <c r="H3938">
        <v>113.641830745647</v>
      </c>
      <c r="I3938" t="s">
        <v>2340</v>
      </c>
      <c r="J3938" t="s">
        <v>2189</v>
      </c>
      <c r="K3938">
        <v>66</v>
      </c>
      <c r="L3938">
        <v>67</v>
      </c>
      <c r="N3938">
        <v>1</v>
      </c>
      <c r="O3938">
        <v>1.4894000000000001</v>
      </c>
      <c r="R3938">
        <v>9.5699999999999993E-2</v>
      </c>
    </row>
    <row r="3939" spans="1:18">
      <c r="A3939" t="s">
        <v>2083</v>
      </c>
      <c r="B3939" t="s">
        <v>2082</v>
      </c>
      <c r="D3939">
        <v>2021</v>
      </c>
      <c r="E3939" t="s">
        <v>2190</v>
      </c>
      <c r="F3939" t="s">
        <v>2301</v>
      </c>
      <c r="G3939">
        <v>-24.9015789906104</v>
      </c>
      <c r="H3939">
        <v>113.641830745647</v>
      </c>
      <c r="I3939" t="s">
        <v>2340</v>
      </c>
      <c r="J3939" t="s">
        <v>2189</v>
      </c>
      <c r="K3939">
        <v>67</v>
      </c>
      <c r="L3939">
        <v>68</v>
      </c>
      <c r="N3939">
        <v>1</v>
      </c>
      <c r="O3939">
        <v>1.4616</v>
      </c>
      <c r="R3939">
        <v>9.5699999999999993E-2</v>
      </c>
    </row>
    <row r="3940" spans="1:18">
      <c r="A3940" t="s">
        <v>2083</v>
      </c>
      <c r="B3940" t="s">
        <v>2082</v>
      </c>
      <c r="D3940">
        <v>2021</v>
      </c>
      <c r="E3940" t="s">
        <v>2190</v>
      </c>
      <c r="F3940" t="s">
        <v>2301</v>
      </c>
      <c r="G3940">
        <v>-24.9015789906104</v>
      </c>
      <c r="H3940">
        <v>113.641830745647</v>
      </c>
      <c r="I3940" t="s">
        <v>2340</v>
      </c>
      <c r="J3940" t="s">
        <v>2189</v>
      </c>
      <c r="K3940">
        <v>68</v>
      </c>
      <c r="L3940">
        <v>69</v>
      </c>
      <c r="N3940">
        <v>1</v>
      </c>
      <c r="O3940">
        <v>1.4702</v>
      </c>
      <c r="R3940">
        <v>9.5699999999999993E-2</v>
      </c>
    </row>
    <row r="3941" spans="1:18">
      <c r="A3941" t="s">
        <v>2083</v>
      </c>
      <c r="B3941" t="s">
        <v>2082</v>
      </c>
      <c r="D3941">
        <v>2021</v>
      </c>
      <c r="E3941" t="s">
        <v>2190</v>
      </c>
      <c r="F3941" t="s">
        <v>2301</v>
      </c>
      <c r="G3941">
        <v>-24.9015789906104</v>
      </c>
      <c r="H3941">
        <v>113.641830745647</v>
      </c>
      <c r="I3941" t="s">
        <v>2340</v>
      </c>
      <c r="J3941" t="s">
        <v>2189</v>
      </c>
      <c r="K3941">
        <v>69</v>
      </c>
      <c r="L3941">
        <v>70</v>
      </c>
      <c r="N3941">
        <v>1</v>
      </c>
      <c r="O3941">
        <v>1.5069999999999999</v>
      </c>
      <c r="R3941">
        <v>9.5699999999999993E-2</v>
      </c>
    </row>
    <row r="3942" spans="1:18">
      <c r="A3942" t="s">
        <v>2083</v>
      </c>
      <c r="B3942" t="s">
        <v>2082</v>
      </c>
      <c r="D3942">
        <v>2021</v>
      </c>
      <c r="E3942" t="s">
        <v>2190</v>
      </c>
      <c r="F3942" t="s">
        <v>2301</v>
      </c>
      <c r="G3942">
        <v>-24.9015789906104</v>
      </c>
      <c r="H3942">
        <v>113.641830745647</v>
      </c>
      <c r="I3942" t="s">
        <v>2340</v>
      </c>
      <c r="J3942" t="s">
        <v>2189</v>
      </c>
      <c r="K3942">
        <v>70</v>
      </c>
      <c r="L3942">
        <v>71</v>
      </c>
      <c r="N3942">
        <v>1</v>
      </c>
      <c r="O3942">
        <v>1.5157</v>
      </c>
      <c r="R3942">
        <v>9.5699999999999993E-2</v>
      </c>
    </row>
    <row r="3943" spans="1:18">
      <c r="A3943" t="s">
        <v>2083</v>
      </c>
      <c r="B3943" t="s">
        <v>2082</v>
      </c>
      <c r="D3943">
        <v>2021</v>
      </c>
      <c r="E3943" t="s">
        <v>2190</v>
      </c>
      <c r="F3943" t="s">
        <v>2301</v>
      </c>
      <c r="G3943">
        <v>-24.9015789906104</v>
      </c>
      <c r="H3943">
        <v>113.641830745647</v>
      </c>
      <c r="I3943" t="s">
        <v>2340</v>
      </c>
      <c r="J3943" t="s">
        <v>2189</v>
      </c>
      <c r="K3943">
        <v>71</v>
      </c>
      <c r="L3943">
        <v>72</v>
      </c>
      <c r="N3943">
        <v>1</v>
      </c>
      <c r="O3943">
        <v>1.4061999999999999</v>
      </c>
      <c r="R3943">
        <v>9.5699999999999993E-2</v>
      </c>
    </row>
    <row r="3944" spans="1:18">
      <c r="A3944" t="s">
        <v>2083</v>
      </c>
      <c r="B3944" t="s">
        <v>2082</v>
      </c>
      <c r="D3944">
        <v>2021</v>
      </c>
      <c r="E3944" t="s">
        <v>2190</v>
      </c>
      <c r="F3944" t="s">
        <v>2301</v>
      </c>
      <c r="G3944">
        <v>-24.9015789906104</v>
      </c>
      <c r="H3944">
        <v>113.641830745647</v>
      </c>
      <c r="I3944" t="s">
        <v>2340</v>
      </c>
      <c r="J3944" t="s">
        <v>2189</v>
      </c>
      <c r="K3944">
        <v>72</v>
      </c>
      <c r="L3944">
        <v>73</v>
      </c>
      <c r="N3944">
        <v>1</v>
      </c>
      <c r="O3944">
        <v>1.4930000000000001</v>
      </c>
      <c r="R3944">
        <v>9.5699999999999993E-2</v>
      </c>
    </row>
    <row r="3945" spans="1:18">
      <c r="A3945" t="s">
        <v>2083</v>
      </c>
      <c r="B3945" t="s">
        <v>2082</v>
      </c>
      <c r="D3945">
        <v>2021</v>
      </c>
      <c r="E3945" t="s">
        <v>2190</v>
      </c>
      <c r="F3945" t="s">
        <v>2301</v>
      </c>
      <c r="G3945">
        <v>-24.9015789906104</v>
      </c>
      <c r="H3945">
        <v>113.641830745647</v>
      </c>
      <c r="I3945" t="s">
        <v>2340</v>
      </c>
      <c r="J3945" t="s">
        <v>2189</v>
      </c>
      <c r="K3945">
        <v>73</v>
      </c>
      <c r="L3945">
        <v>74</v>
      </c>
      <c r="N3945">
        <v>1</v>
      </c>
      <c r="O3945">
        <v>1.3942000000000001</v>
      </c>
      <c r="R3945">
        <v>8.6499999999999994E-2</v>
      </c>
    </row>
    <row r="3946" spans="1:18">
      <c r="A3946" t="s">
        <v>2083</v>
      </c>
      <c r="B3946" t="s">
        <v>2082</v>
      </c>
      <c r="D3946">
        <v>2021</v>
      </c>
      <c r="E3946" t="s">
        <v>2190</v>
      </c>
      <c r="F3946" t="s">
        <v>2301</v>
      </c>
      <c r="G3946">
        <v>-24.9015789906104</v>
      </c>
      <c r="H3946">
        <v>113.641830745647</v>
      </c>
      <c r="I3946" t="s">
        <v>2340</v>
      </c>
      <c r="J3946" t="s">
        <v>2189</v>
      </c>
      <c r="K3946">
        <v>74</v>
      </c>
      <c r="L3946">
        <v>75</v>
      </c>
      <c r="N3946">
        <v>1</v>
      </c>
      <c r="O3946">
        <v>1.2658</v>
      </c>
      <c r="R3946">
        <v>0.96609999999999996</v>
      </c>
    </row>
    <row r="3947" spans="1:18">
      <c r="A3947" t="s">
        <v>2083</v>
      </c>
      <c r="B3947" t="s">
        <v>2082</v>
      </c>
      <c r="D3947">
        <v>2021</v>
      </c>
      <c r="E3947" t="s">
        <v>2190</v>
      </c>
      <c r="F3947" t="s">
        <v>2301</v>
      </c>
      <c r="G3947">
        <v>-24.9015789906104</v>
      </c>
      <c r="H3947">
        <v>113.641830745647</v>
      </c>
      <c r="I3947" t="s">
        <v>2340</v>
      </c>
      <c r="J3947" t="s">
        <v>2189</v>
      </c>
      <c r="K3947">
        <v>75</v>
      </c>
      <c r="L3947">
        <v>76</v>
      </c>
      <c r="N3947">
        <v>1</v>
      </c>
      <c r="O3947">
        <v>1.1314</v>
      </c>
      <c r="R3947">
        <v>0.96609999999999996</v>
      </c>
    </row>
    <row r="3948" spans="1:18">
      <c r="A3948" t="s">
        <v>2083</v>
      </c>
      <c r="B3948" t="s">
        <v>2082</v>
      </c>
      <c r="D3948">
        <v>2021</v>
      </c>
      <c r="E3948" t="s">
        <v>2190</v>
      </c>
      <c r="F3948" t="s">
        <v>2301</v>
      </c>
      <c r="G3948">
        <v>-24.9015789906104</v>
      </c>
      <c r="H3948">
        <v>113.641830745647</v>
      </c>
      <c r="I3948" t="s">
        <v>2340</v>
      </c>
      <c r="J3948" t="s">
        <v>2189</v>
      </c>
      <c r="K3948">
        <v>76</v>
      </c>
      <c r="L3948">
        <v>77</v>
      </c>
      <c r="N3948">
        <v>1</v>
      </c>
      <c r="O3948">
        <v>1.1623000000000001</v>
      </c>
      <c r="R3948">
        <v>0.96609999999999996</v>
      </c>
    </row>
    <row r="3949" spans="1:18">
      <c r="A3949" t="s">
        <v>2083</v>
      </c>
      <c r="B3949" t="s">
        <v>2082</v>
      </c>
      <c r="D3949">
        <v>2021</v>
      </c>
      <c r="E3949" t="s">
        <v>2190</v>
      </c>
      <c r="F3949" t="s">
        <v>2301</v>
      </c>
      <c r="G3949">
        <v>-24.9015789906104</v>
      </c>
      <c r="H3949">
        <v>113.641830745647</v>
      </c>
      <c r="I3949" t="s">
        <v>2340</v>
      </c>
      <c r="J3949" t="s">
        <v>2189</v>
      </c>
      <c r="K3949">
        <v>77</v>
      </c>
      <c r="L3949">
        <v>78</v>
      </c>
      <c r="N3949">
        <v>1</v>
      </c>
      <c r="O3949">
        <v>1.2515000000000001</v>
      </c>
      <c r="R3949">
        <v>0.96609999999999996</v>
      </c>
    </row>
    <row r="3950" spans="1:18">
      <c r="A3950" t="s">
        <v>2083</v>
      </c>
      <c r="B3950" t="s">
        <v>2082</v>
      </c>
      <c r="D3950">
        <v>2021</v>
      </c>
      <c r="E3950" t="s">
        <v>2190</v>
      </c>
      <c r="F3950" t="s">
        <v>2301</v>
      </c>
      <c r="G3950">
        <v>-24.9015789906104</v>
      </c>
      <c r="H3950">
        <v>113.641830745647</v>
      </c>
      <c r="I3950" t="s">
        <v>2340</v>
      </c>
      <c r="J3950" t="s">
        <v>2189</v>
      </c>
      <c r="K3950">
        <v>78</v>
      </c>
      <c r="L3950">
        <v>79</v>
      </c>
      <c r="N3950">
        <v>1</v>
      </c>
      <c r="O3950">
        <v>1.1532</v>
      </c>
      <c r="R3950">
        <v>0.96609999999999996</v>
      </c>
    </row>
    <row r="3951" spans="1:18">
      <c r="A3951" t="s">
        <v>2083</v>
      </c>
      <c r="B3951" t="s">
        <v>2082</v>
      </c>
      <c r="D3951">
        <v>2021</v>
      </c>
      <c r="E3951" t="s">
        <v>2190</v>
      </c>
      <c r="F3951" t="s">
        <v>2301</v>
      </c>
      <c r="G3951">
        <v>-24.9015789906104</v>
      </c>
      <c r="H3951">
        <v>113.641830745647</v>
      </c>
      <c r="I3951" t="s">
        <v>2340</v>
      </c>
      <c r="J3951" t="s">
        <v>2189</v>
      </c>
      <c r="K3951">
        <v>79</v>
      </c>
      <c r="L3951">
        <v>80</v>
      </c>
      <c r="N3951">
        <v>1</v>
      </c>
      <c r="O3951">
        <v>1.2446999999999999</v>
      </c>
      <c r="R3951">
        <v>1.8456999999999999</v>
      </c>
    </row>
    <row r="3952" spans="1:18">
      <c r="A3952" t="s">
        <v>2083</v>
      </c>
      <c r="B3952" t="s">
        <v>2082</v>
      </c>
      <c r="D3952">
        <v>2021</v>
      </c>
      <c r="E3952" t="s">
        <v>2190</v>
      </c>
      <c r="F3952" t="s">
        <v>2301</v>
      </c>
      <c r="G3952">
        <v>-24.9015789906104</v>
      </c>
      <c r="H3952">
        <v>113.641830745647</v>
      </c>
      <c r="I3952" t="s">
        <v>2340</v>
      </c>
      <c r="J3952" t="s">
        <v>2189</v>
      </c>
      <c r="K3952">
        <v>80</v>
      </c>
      <c r="L3952">
        <v>81</v>
      </c>
      <c r="N3952">
        <v>1</v>
      </c>
      <c r="O3952">
        <v>1.1415</v>
      </c>
      <c r="R3952">
        <v>1.127</v>
      </c>
    </row>
    <row r="3953" spans="1:18">
      <c r="A3953" t="s">
        <v>2083</v>
      </c>
      <c r="B3953" t="s">
        <v>2082</v>
      </c>
      <c r="D3953">
        <v>2021</v>
      </c>
      <c r="E3953" t="s">
        <v>2190</v>
      </c>
      <c r="F3953" t="s">
        <v>2301</v>
      </c>
      <c r="G3953">
        <v>-24.9015789906104</v>
      </c>
      <c r="H3953">
        <v>113.641830745647</v>
      </c>
      <c r="I3953" t="s">
        <v>2340</v>
      </c>
      <c r="J3953" t="s">
        <v>2189</v>
      </c>
      <c r="K3953">
        <v>81</v>
      </c>
      <c r="L3953">
        <v>82</v>
      </c>
      <c r="N3953">
        <v>1</v>
      </c>
      <c r="O3953">
        <v>1.2517</v>
      </c>
      <c r="R3953">
        <v>1.127</v>
      </c>
    </row>
    <row r="3954" spans="1:18">
      <c r="A3954" t="s">
        <v>2083</v>
      </c>
      <c r="B3954" t="s">
        <v>2082</v>
      </c>
      <c r="D3954">
        <v>2021</v>
      </c>
      <c r="E3954" t="s">
        <v>2190</v>
      </c>
      <c r="F3954" t="s">
        <v>2301</v>
      </c>
      <c r="G3954">
        <v>-24.9015789906104</v>
      </c>
      <c r="H3954">
        <v>113.641830745647</v>
      </c>
      <c r="I3954" t="s">
        <v>2340</v>
      </c>
      <c r="J3954" t="s">
        <v>2189</v>
      </c>
      <c r="K3954">
        <v>82</v>
      </c>
      <c r="L3954">
        <v>83</v>
      </c>
      <c r="N3954">
        <v>1</v>
      </c>
      <c r="O3954">
        <v>1.3798999999999999</v>
      </c>
      <c r="R3954">
        <v>1.127</v>
      </c>
    </row>
    <row r="3955" spans="1:18">
      <c r="A3955" t="s">
        <v>2083</v>
      </c>
      <c r="B3955" t="s">
        <v>2082</v>
      </c>
      <c r="D3955">
        <v>2021</v>
      </c>
      <c r="E3955" t="s">
        <v>2190</v>
      </c>
      <c r="F3955" t="s">
        <v>2301</v>
      </c>
      <c r="G3955">
        <v>-24.9015789906104</v>
      </c>
      <c r="H3955">
        <v>113.641830745647</v>
      </c>
      <c r="I3955" t="s">
        <v>2340</v>
      </c>
      <c r="J3955" t="s">
        <v>2189</v>
      </c>
      <c r="K3955">
        <v>83</v>
      </c>
      <c r="L3955">
        <v>84</v>
      </c>
      <c r="N3955">
        <v>1</v>
      </c>
      <c r="O3955">
        <v>1.3964000000000001</v>
      </c>
      <c r="R3955">
        <v>1.127</v>
      </c>
    </row>
    <row r="3956" spans="1:18">
      <c r="A3956" t="s">
        <v>2083</v>
      </c>
      <c r="B3956" t="s">
        <v>2082</v>
      </c>
      <c r="D3956">
        <v>2021</v>
      </c>
      <c r="E3956" t="s">
        <v>2190</v>
      </c>
      <c r="F3956" t="s">
        <v>2301</v>
      </c>
      <c r="G3956">
        <v>-24.9015789906104</v>
      </c>
      <c r="H3956">
        <v>113.641830745647</v>
      </c>
      <c r="I3956" t="s">
        <v>2340</v>
      </c>
      <c r="J3956" t="s">
        <v>2189</v>
      </c>
      <c r="K3956">
        <v>84</v>
      </c>
      <c r="L3956">
        <v>85</v>
      </c>
      <c r="N3956">
        <v>1</v>
      </c>
      <c r="O3956">
        <v>1.2235</v>
      </c>
      <c r="R3956">
        <v>1.127</v>
      </c>
    </row>
    <row r="3957" spans="1:18">
      <c r="A3957" t="s">
        <v>2083</v>
      </c>
      <c r="B3957" t="s">
        <v>2082</v>
      </c>
      <c r="D3957">
        <v>2021</v>
      </c>
      <c r="E3957" t="s">
        <v>2190</v>
      </c>
      <c r="F3957" t="s">
        <v>2301</v>
      </c>
      <c r="G3957">
        <v>-24.9015789906104</v>
      </c>
      <c r="H3957">
        <v>113.641830745647</v>
      </c>
      <c r="I3957" t="s">
        <v>2340</v>
      </c>
      <c r="J3957" t="s">
        <v>2189</v>
      </c>
      <c r="K3957">
        <v>85</v>
      </c>
      <c r="L3957">
        <v>86</v>
      </c>
      <c r="N3957">
        <v>1</v>
      </c>
      <c r="O3957">
        <v>1.2197</v>
      </c>
      <c r="R3957">
        <v>0.4083</v>
      </c>
    </row>
    <row r="3958" spans="1:18">
      <c r="A3958" t="s">
        <v>2083</v>
      </c>
      <c r="B3958" t="s">
        <v>2082</v>
      </c>
      <c r="D3958">
        <v>2021</v>
      </c>
      <c r="E3958" t="s">
        <v>2190</v>
      </c>
      <c r="F3958" t="s">
        <v>2301</v>
      </c>
      <c r="G3958">
        <v>-24.9015789906104</v>
      </c>
      <c r="H3958">
        <v>113.641830745647</v>
      </c>
      <c r="I3958" t="s">
        <v>2340</v>
      </c>
      <c r="J3958" t="s">
        <v>2189</v>
      </c>
      <c r="K3958">
        <v>86</v>
      </c>
      <c r="L3958">
        <v>87</v>
      </c>
      <c r="N3958">
        <v>1</v>
      </c>
      <c r="O3958">
        <v>1.3968</v>
      </c>
    </row>
    <row r="3959" spans="1:18">
      <c r="A3959" t="s">
        <v>2083</v>
      </c>
      <c r="B3959" t="s">
        <v>2082</v>
      </c>
      <c r="D3959">
        <v>2021</v>
      </c>
      <c r="E3959" t="s">
        <v>2190</v>
      </c>
      <c r="F3959" t="s">
        <v>2301</v>
      </c>
      <c r="G3959">
        <v>-24.9015789906104</v>
      </c>
      <c r="H3959">
        <v>113.641830745647</v>
      </c>
      <c r="I3959" t="s">
        <v>2340</v>
      </c>
      <c r="J3959" t="s">
        <v>2189</v>
      </c>
      <c r="K3959">
        <v>87</v>
      </c>
      <c r="L3959">
        <v>88</v>
      </c>
      <c r="N3959">
        <v>1</v>
      </c>
      <c r="O3959">
        <v>1.4298999999999999</v>
      </c>
    </row>
    <row r="3960" spans="1:18">
      <c r="A3960" t="s">
        <v>2083</v>
      </c>
      <c r="B3960" t="s">
        <v>2082</v>
      </c>
      <c r="D3960">
        <v>2021</v>
      </c>
      <c r="E3960" t="s">
        <v>2190</v>
      </c>
      <c r="F3960" t="s">
        <v>2301</v>
      </c>
      <c r="G3960">
        <v>-24.9015789906104</v>
      </c>
      <c r="H3960">
        <v>113.641830745647</v>
      </c>
      <c r="I3960" t="s">
        <v>2340</v>
      </c>
      <c r="J3960" t="s">
        <v>2189</v>
      </c>
      <c r="K3960">
        <v>88</v>
      </c>
      <c r="L3960">
        <v>89</v>
      </c>
      <c r="N3960">
        <v>1</v>
      </c>
      <c r="O3960">
        <v>1.4923</v>
      </c>
    </row>
    <row r="3961" spans="1:18">
      <c r="A3961" t="s">
        <v>2083</v>
      </c>
      <c r="B3961" t="s">
        <v>2082</v>
      </c>
      <c r="D3961">
        <v>2021</v>
      </c>
      <c r="E3961" t="s">
        <v>842</v>
      </c>
      <c r="F3961" t="s">
        <v>2301</v>
      </c>
      <c r="G3961">
        <v>-25.8893833333332</v>
      </c>
      <c r="H3961">
        <v>113.841033333333</v>
      </c>
      <c r="I3961" t="s">
        <v>2330</v>
      </c>
      <c r="J3961" t="s">
        <v>2188</v>
      </c>
      <c r="K3961">
        <v>0</v>
      </c>
      <c r="L3961">
        <v>1</v>
      </c>
      <c r="N3961">
        <v>1</v>
      </c>
      <c r="O3961">
        <v>0.27450000000000002</v>
      </c>
      <c r="R3961">
        <v>5.0522999999999998</v>
      </c>
    </row>
    <row r="3962" spans="1:18">
      <c r="A3962" t="s">
        <v>2083</v>
      </c>
      <c r="B3962" t="s">
        <v>2082</v>
      </c>
      <c r="D3962">
        <v>2021</v>
      </c>
      <c r="E3962" t="s">
        <v>842</v>
      </c>
      <c r="F3962" t="s">
        <v>2301</v>
      </c>
      <c r="G3962">
        <v>-25.8893833333332</v>
      </c>
      <c r="H3962">
        <v>113.841033333333</v>
      </c>
      <c r="I3962" t="s">
        <v>2330</v>
      </c>
      <c r="J3962" t="s">
        <v>2188</v>
      </c>
      <c r="K3962">
        <v>1</v>
      </c>
      <c r="L3962">
        <v>2</v>
      </c>
      <c r="N3962">
        <v>1</v>
      </c>
      <c r="O3962">
        <v>0.31990000000000002</v>
      </c>
      <c r="R3962">
        <v>3.8963999999999999</v>
      </c>
    </row>
    <row r="3963" spans="1:18">
      <c r="A3963" t="s">
        <v>2083</v>
      </c>
      <c r="B3963" t="s">
        <v>2082</v>
      </c>
      <c r="D3963">
        <v>2021</v>
      </c>
      <c r="E3963" t="s">
        <v>842</v>
      </c>
      <c r="F3963" t="s">
        <v>2301</v>
      </c>
      <c r="G3963">
        <v>-25.8893833333332</v>
      </c>
      <c r="H3963">
        <v>113.841033333333</v>
      </c>
      <c r="I3963" t="s">
        <v>2330</v>
      </c>
      <c r="J3963" t="s">
        <v>2188</v>
      </c>
      <c r="K3963">
        <v>2</v>
      </c>
      <c r="L3963">
        <v>3</v>
      </c>
      <c r="N3963">
        <v>1</v>
      </c>
      <c r="O3963">
        <v>0.50039999999999996</v>
      </c>
      <c r="R3963">
        <v>3.8963999999999999</v>
      </c>
    </row>
    <row r="3964" spans="1:18">
      <c r="A3964" t="s">
        <v>2083</v>
      </c>
      <c r="B3964" t="s">
        <v>2082</v>
      </c>
      <c r="D3964">
        <v>2021</v>
      </c>
      <c r="E3964" t="s">
        <v>842</v>
      </c>
      <c r="F3964" t="s">
        <v>2301</v>
      </c>
      <c r="G3964">
        <v>-25.8893833333332</v>
      </c>
      <c r="H3964">
        <v>113.841033333333</v>
      </c>
      <c r="I3964" t="s">
        <v>2330</v>
      </c>
      <c r="J3964" t="s">
        <v>2188</v>
      </c>
      <c r="K3964">
        <v>3</v>
      </c>
      <c r="L3964">
        <v>4</v>
      </c>
      <c r="N3964">
        <v>1</v>
      </c>
      <c r="O3964">
        <v>0.51039999999999996</v>
      </c>
      <c r="R3964">
        <v>3.8963999999999999</v>
      </c>
    </row>
    <row r="3965" spans="1:18">
      <c r="A3965" t="s">
        <v>2083</v>
      </c>
      <c r="B3965" t="s">
        <v>2082</v>
      </c>
      <c r="D3965">
        <v>2021</v>
      </c>
      <c r="E3965" t="s">
        <v>842</v>
      </c>
      <c r="F3965" t="s">
        <v>2301</v>
      </c>
      <c r="G3965">
        <v>-25.8893833333332</v>
      </c>
      <c r="H3965">
        <v>113.841033333333</v>
      </c>
      <c r="I3965" t="s">
        <v>2330</v>
      </c>
      <c r="J3965" t="s">
        <v>2188</v>
      </c>
      <c r="K3965">
        <v>4</v>
      </c>
      <c r="L3965">
        <v>5</v>
      </c>
      <c r="N3965">
        <v>1</v>
      </c>
      <c r="O3965">
        <v>0.72970000000000002</v>
      </c>
      <c r="R3965">
        <v>3.8963999999999999</v>
      </c>
    </row>
    <row r="3966" spans="1:18">
      <c r="A3966" t="s">
        <v>2083</v>
      </c>
      <c r="B3966" t="s">
        <v>2082</v>
      </c>
      <c r="D3966">
        <v>2021</v>
      </c>
      <c r="E3966" t="s">
        <v>842</v>
      </c>
      <c r="F3966" t="s">
        <v>2301</v>
      </c>
      <c r="G3966">
        <v>-25.8893833333332</v>
      </c>
      <c r="H3966">
        <v>113.841033333333</v>
      </c>
      <c r="I3966" t="s">
        <v>2330</v>
      </c>
      <c r="J3966" t="s">
        <v>2188</v>
      </c>
      <c r="K3966">
        <v>5</v>
      </c>
      <c r="L3966">
        <v>6</v>
      </c>
      <c r="N3966">
        <v>1</v>
      </c>
      <c r="O3966">
        <v>0.71099999999999997</v>
      </c>
      <c r="R3966">
        <v>3.8963999999999999</v>
      </c>
    </row>
    <row r="3967" spans="1:18">
      <c r="A3967" t="s">
        <v>2083</v>
      </c>
      <c r="B3967" t="s">
        <v>2082</v>
      </c>
      <c r="D3967">
        <v>2021</v>
      </c>
      <c r="E3967" t="s">
        <v>842</v>
      </c>
      <c r="F3967" t="s">
        <v>2301</v>
      </c>
      <c r="G3967">
        <v>-25.8893833333332</v>
      </c>
      <c r="H3967">
        <v>113.841033333333</v>
      </c>
      <c r="I3967" t="s">
        <v>2330</v>
      </c>
      <c r="J3967" t="s">
        <v>2188</v>
      </c>
      <c r="K3967">
        <v>6</v>
      </c>
      <c r="L3967">
        <v>7</v>
      </c>
      <c r="N3967">
        <v>1</v>
      </c>
      <c r="O3967">
        <v>0.76649999999999996</v>
      </c>
      <c r="R3967">
        <v>2.7404999999999999</v>
      </c>
    </row>
    <row r="3968" spans="1:18">
      <c r="A3968" t="s">
        <v>2083</v>
      </c>
      <c r="B3968" t="s">
        <v>2082</v>
      </c>
      <c r="D3968">
        <v>2021</v>
      </c>
      <c r="E3968" t="s">
        <v>842</v>
      </c>
      <c r="F3968" t="s">
        <v>2301</v>
      </c>
      <c r="G3968">
        <v>-25.8893833333332</v>
      </c>
      <c r="H3968">
        <v>113.841033333333</v>
      </c>
      <c r="I3968" t="s">
        <v>2330</v>
      </c>
      <c r="J3968" t="s">
        <v>2188</v>
      </c>
      <c r="K3968">
        <v>7</v>
      </c>
      <c r="L3968">
        <v>8</v>
      </c>
      <c r="N3968">
        <v>1</v>
      </c>
      <c r="O3968">
        <v>0.78300000000000003</v>
      </c>
      <c r="R3968">
        <v>1.6516999999999999</v>
      </c>
    </row>
    <row r="3969" spans="1:18">
      <c r="A3969" t="s">
        <v>2083</v>
      </c>
      <c r="B3969" t="s">
        <v>2082</v>
      </c>
      <c r="D3969">
        <v>2021</v>
      </c>
      <c r="E3969" t="s">
        <v>842</v>
      </c>
      <c r="F3969" t="s">
        <v>2301</v>
      </c>
      <c r="G3969">
        <v>-25.8893833333332</v>
      </c>
      <c r="H3969">
        <v>113.841033333333</v>
      </c>
      <c r="I3969" t="s">
        <v>2330</v>
      </c>
      <c r="J3969" t="s">
        <v>2188</v>
      </c>
      <c r="K3969">
        <v>8</v>
      </c>
      <c r="L3969">
        <v>9</v>
      </c>
      <c r="N3969">
        <v>1</v>
      </c>
      <c r="O3969">
        <v>0.89659999999999995</v>
      </c>
      <c r="R3969">
        <v>1.6516999999999999</v>
      </c>
    </row>
    <row r="3970" spans="1:18">
      <c r="A3970" t="s">
        <v>2083</v>
      </c>
      <c r="B3970" t="s">
        <v>2082</v>
      </c>
      <c r="D3970">
        <v>2021</v>
      </c>
      <c r="E3970" t="s">
        <v>842</v>
      </c>
      <c r="F3970" t="s">
        <v>2301</v>
      </c>
      <c r="G3970">
        <v>-25.8893833333332</v>
      </c>
      <c r="H3970">
        <v>113.841033333333</v>
      </c>
      <c r="I3970" t="s">
        <v>2330</v>
      </c>
      <c r="J3970" t="s">
        <v>2188</v>
      </c>
      <c r="K3970">
        <v>9</v>
      </c>
      <c r="L3970">
        <v>10</v>
      </c>
      <c r="N3970">
        <v>1</v>
      </c>
      <c r="O3970">
        <v>0.9526</v>
      </c>
      <c r="R3970">
        <v>0.56299999999999994</v>
      </c>
    </row>
    <row r="3971" spans="1:18">
      <c r="A3971" t="s">
        <v>2083</v>
      </c>
      <c r="B3971" t="s">
        <v>2082</v>
      </c>
      <c r="D3971">
        <v>2021</v>
      </c>
      <c r="E3971" t="s">
        <v>842</v>
      </c>
      <c r="F3971" t="s">
        <v>2301</v>
      </c>
      <c r="G3971">
        <v>-25.8893833333332</v>
      </c>
      <c r="H3971">
        <v>113.841033333333</v>
      </c>
      <c r="I3971" t="s">
        <v>2330</v>
      </c>
      <c r="J3971" t="s">
        <v>2188</v>
      </c>
      <c r="K3971">
        <v>10</v>
      </c>
      <c r="L3971">
        <v>11</v>
      </c>
      <c r="N3971">
        <v>1</v>
      </c>
      <c r="O3971">
        <v>0.94159999999999999</v>
      </c>
      <c r="R3971">
        <v>0.80130000000000001</v>
      </c>
    </row>
    <row r="3972" spans="1:18">
      <c r="A3972" t="s">
        <v>2083</v>
      </c>
      <c r="B3972" t="s">
        <v>2082</v>
      </c>
      <c r="D3972">
        <v>2021</v>
      </c>
      <c r="E3972" t="s">
        <v>842</v>
      </c>
      <c r="F3972" t="s">
        <v>2301</v>
      </c>
      <c r="G3972">
        <v>-25.8893833333332</v>
      </c>
      <c r="H3972">
        <v>113.841033333333</v>
      </c>
      <c r="I3972" t="s">
        <v>2330</v>
      </c>
      <c r="J3972" t="s">
        <v>2188</v>
      </c>
      <c r="K3972">
        <v>11</v>
      </c>
      <c r="L3972">
        <v>12</v>
      </c>
      <c r="N3972">
        <v>1</v>
      </c>
      <c r="O3972">
        <v>0.98380000000000001</v>
      </c>
      <c r="R3972">
        <v>0.80130000000000001</v>
      </c>
    </row>
    <row r="3973" spans="1:18">
      <c r="A3973" t="s">
        <v>2083</v>
      </c>
      <c r="B3973" t="s">
        <v>2082</v>
      </c>
      <c r="D3973">
        <v>2021</v>
      </c>
      <c r="E3973" t="s">
        <v>842</v>
      </c>
      <c r="F3973" t="s">
        <v>2301</v>
      </c>
      <c r="G3973">
        <v>-25.8893833333332</v>
      </c>
      <c r="H3973">
        <v>113.841033333333</v>
      </c>
      <c r="I3973" t="s">
        <v>2330</v>
      </c>
      <c r="J3973" t="s">
        <v>2188</v>
      </c>
      <c r="K3973">
        <v>12</v>
      </c>
      <c r="L3973">
        <v>13</v>
      </c>
      <c r="N3973">
        <v>1</v>
      </c>
      <c r="O3973">
        <v>0.87760000000000005</v>
      </c>
      <c r="R3973">
        <v>1.0397000000000001</v>
      </c>
    </row>
    <row r="3974" spans="1:18">
      <c r="A3974" t="s">
        <v>2083</v>
      </c>
      <c r="B3974" t="s">
        <v>2082</v>
      </c>
      <c r="D3974">
        <v>2021</v>
      </c>
      <c r="E3974" t="s">
        <v>842</v>
      </c>
      <c r="F3974" t="s">
        <v>2301</v>
      </c>
      <c r="G3974">
        <v>-25.8893833333332</v>
      </c>
      <c r="H3974">
        <v>113.841033333333</v>
      </c>
      <c r="I3974" t="s">
        <v>2330</v>
      </c>
      <c r="J3974" t="s">
        <v>2188</v>
      </c>
      <c r="K3974">
        <v>13</v>
      </c>
      <c r="L3974">
        <v>14</v>
      </c>
      <c r="N3974">
        <v>1</v>
      </c>
      <c r="O3974">
        <v>0.93540000000000001</v>
      </c>
      <c r="R3974">
        <v>0.91200000000000003</v>
      </c>
    </row>
    <row r="3975" spans="1:18">
      <c r="A3975" t="s">
        <v>2083</v>
      </c>
      <c r="B3975" t="s">
        <v>2082</v>
      </c>
      <c r="D3975">
        <v>2021</v>
      </c>
      <c r="E3975" t="s">
        <v>842</v>
      </c>
      <c r="F3975" t="s">
        <v>2301</v>
      </c>
      <c r="G3975">
        <v>-25.8893833333332</v>
      </c>
      <c r="H3975">
        <v>113.841033333333</v>
      </c>
      <c r="I3975" t="s">
        <v>2330</v>
      </c>
      <c r="J3975" t="s">
        <v>2188</v>
      </c>
      <c r="K3975">
        <v>14</v>
      </c>
      <c r="L3975">
        <v>15</v>
      </c>
      <c r="N3975">
        <v>1</v>
      </c>
      <c r="O3975">
        <v>0.95599999999999996</v>
      </c>
      <c r="R3975">
        <v>0.91200000000000003</v>
      </c>
    </row>
    <row r="3976" spans="1:18">
      <c r="A3976" t="s">
        <v>2083</v>
      </c>
      <c r="B3976" t="s">
        <v>2082</v>
      </c>
      <c r="D3976">
        <v>2021</v>
      </c>
      <c r="E3976" t="s">
        <v>842</v>
      </c>
      <c r="F3976" t="s">
        <v>2301</v>
      </c>
      <c r="G3976">
        <v>-25.8893833333332</v>
      </c>
      <c r="H3976">
        <v>113.841033333333</v>
      </c>
      <c r="I3976" t="s">
        <v>2330</v>
      </c>
      <c r="J3976" t="s">
        <v>2188</v>
      </c>
      <c r="K3976">
        <v>15</v>
      </c>
      <c r="L3976">
        <v>16</v>
      </c>
      <c r="N3976">
        <v>1</v>
      </c>
      <c r="O3976">
        <v>1.0239</v>
      </c>
      <c r="R3976">
        <v>0.7843</v>
      </c>
    </row>
    <row r="3977" spans="1:18">
      <c r="A3977" t="s">
        <v>2083</v>
      </c>
      <c r="B3977" t="s">
        <v>2082</v>
      </c>
      <c r="D3977">
        <v>2021</v>
      </c>
      <c r="E3977" t="s">
        <v>842</v>
      </c>
      <c r="F3977" t="s">
        <v>2301</v>
      </c>
      <c r="G3977">
        <v>-25.8893833333332</v>
      </c>
      <c r="H3977">
        <v>113.841033333333</v>
      </c>
      <c r="I3977" t="s">
        <v>2330</v>
      </c>
      <c r="J3977" t="s">
        <v>2188</v>
      </c>
      <c r="K3977">
        <v>16</v>
      </c>
      <c r="L3977">
        <v>17</v>
      </c>
      <c r="N3977">
        <v>1</v>
      </c>
      <c r="O3977">
        <v>0.98280000000000001</v>
      </c>
      <c r="R3977">
        <v>0.752</v>
      </c>
    </row>
    <row r="3978" spans="1:18">
      <c r="A3978" t="s">
        <v>2083</v>
      </c>
      <c r="B3978" t="s">
        <v>2082</v>
      </c>
      <c r="D3978">
        <v>2021</v>
      </c>
      <c r="E3978" t="s">
        <v>842</v>
      </c>
      <c r="F3978" t="s">
        <v>2301</v>
      </c>
      <c r="G3978">
        <v>-25.8893833333332</v>
      </c>
      <c r="H3978">
        <v>113.841033333333</v>
      </c>
      <c r="I3978" t="s">
        <v>2330</v>
      </c>
      <c r="J3978" t="s">
        <v>2188</v>
      </c>
      <c r="K3978">
        <v>17</v>
      </c>
      <c r="L3978">
        <v>18</v>
      </c>
      <c r="N3978">
        <v>1</v>
      </c>
      <c r="O3978">
        <v>1.1073999999999999</v>
      </c>
      <c r="R3978">
        <v>0.752</v>
      </c>
    </row>
    <row r="3979" spans="1:18">
      <c r="A3979" t="s">
        <v>2083</v>
      </c>
      <c r="B3979" t="s">
        <v>2082</v>
      </c>
      <c r="D3979">
        <v>2021</v>
      </c>
      <c r="E3979" t="s">
        <v>842</v>
      </c>
      <c r="F3979" t="s">
        <v>2301</v>
      </c>
      <c r="G3979">
        <v>-25.8893833333332</v>
      </c>
      <c r="H3979">
        <v>113.841033333333</v>
      </c>
      <c r="I3979" t="s">
        <v>2330</v>
      </c>
      <c r="J3979" t="s">
        <v>2188</v>
      </c>
      <c r="K3979">
        <v>18</v>
      </c>
      <c r="L3979">
        <v>19</v>
      </c>
      <c r="N3979">
        <v>1</v>
      </c>
      <c r="O3979">
        <v>1.0718000000000001</v>
      </c>
      <c r="R3979">
        <v>0.71970000000000001</v>
      </c>
    </row>
    <row r="3980" spans="1:18">
      <c r="A3980" t="s">
        <v>2083</v>
      </c>
      <c r="B3980" t="s">
        <v>2082</v>
      </c>
      <c r="D3980">
        <v>2021</v>
      </c>
      <c r="E3980" t="s">
        <v>842</v>
      </c>
      <c r="F3980" t="s">
        <v>2301</v>
      </c>
      <c r="G3980">
        <v>-25.8893833333332</v>
      </c>
      <c r="H3980">
        <v>113.841033333333</v>
      </c>
      <c r="I3980" t="s">
        <v>2330</v>
      </c>
      <c r="J3980" t="s">
        <v>2188</v>
      </c>
      <c r="K3980">
        <v>19</v>
      </c>
      <c r="L3980">
        <v>20</v>
      </c>
      <c r="N3980">
        <v>1</v>
      </c>
      <c r="O3980">
        <v>1.121</v>
      </c>
      <c r="R3980">
        <v>0.53969999999999996</v>
      </c>
    </row>
    <row r="3981" spans="1:18">
      <c r="A3981" t="s">
        <v>2083</v>
      </c>
      <c r="B3981" t="s">
        <v>2082</v>
      </c>
      <c r="D3981">
        <v>2021</v>
      </c>
      <c r="E3981" t="s">
        <v>842</v>
      </c>
      <c r="F3981" t="s">
        <v>2301</v>
      </c>
      <c r="G3981">
        <v>-25.8893833333332</v>
      </c>
      <c r="H3981">
        <v>113.841033333333</v>
      </c>
      <c r="I3981" t="s">
        <v>2330</v>
      </c>
      <c r="J3981" t="s">
        <v>2188</v>
      </c>
      <c r="K3981">
        <v>20</v>
      </c>
      <c r="L3981">
        <v>21</v>
      </c>
      <c r="N3981">
        <v>1</v>
      </c>
      <c r="O3981">
        <v>1.0945</v>
      </c>
      <c r="R3981">
        <v>0.53969999999999996</v>
      </c>
    </row>
    <row r="3982" spans="1:18">
      <c r="A3982" t="s">
        <v>2083</v>
      </c>
      <c r="B3982" t="s">
        <v>2082</v>
      </c>
      <c r="D3982">
        <v>2021</v>
      </c>
      <c r="E3982" t="s">
        <v>842</v>
      </c>
      <c r="F3982" t="s">
        <v>2301</v>
      </c>
      <c r="G3982">
        <v>-25.8893833333332</v>
      </c>
      <c r="H3982">
        <v>113.841033333333</v>
      </c>
      <c r="I3982" t="s">
        <v>2330</v>
      </c>
      <c r="J3982" t="s">
        <v>2188</v>
      </c>
      <c r="K3982">
        <v>21</v>
      </c>
      <c r="L3982">
        <v>22</v>
      </c>
      <c r="N3982">
        <v>1</v>
      </c>
      <c r="O3982">
        <v>0.96760000000000002</v>
      </c>
      <c r="R3982">
        <v>0.35980000000000001</v>
      </c>
    </row>
    <row r="3983" spans="1:18">
      <c r="A3983" t="s">
        <v>2083</v>
      </c>
      <c r="B3983" t="s">
        <v>2082</v>
      </c>
      <c r="D3983">
        <v>2021</v>
      </c>
      <c r="E3983" t="s">
        <v>842</v>
      </c>
      <c r="F3983" t="s">
        <v>2301</v>
      </c>
      <c r="G3983">
        <v>-25.8893833333332</v>
      </c>
      <c r="H3983">
        <v>113.841033333333</v>
      </c>
      <c r="I3983" t="s">
        <v>2330</v>
      </c>
      <c r="J3983" t="s">
        <v>2188</v>
      </c>
      <c r="K3983">
        <v>22</v>
      </c>
      <c r="L3983">
        <v>23</v>
      </c>
      <c r="N3983">
        <v>1</v>
      </c>
      <c r="O3983">
        <v>0.94630000000000003</v>
      </c>
      <c r="R3983">
        <v>0.42959999999999998</v>
      </c>
    </row>
    <row r="3984" spans="1:18">
      <c r="A3984" t="s">
        <v>2083</v>
      </c>
      <c r="B3984" t="s">
        <v>2082</v>
      </c>
      <c r="D3984">
        <v>2021</v>
      </c>
      <c r="E3984" t="s">
        <v>842</v>
      </c>
      <c r="F3984" t="s">
        <v>2301</v>
      </c>
      <c r="G3984">
        <v>-25.8893833333332</v>
      </c>
      <c r="H3984">
        <v>113.841033333333</v>
      </c>
      <c r="I3984" t="s">
        <v>2330</v>
      </c>
      <c r="J3984" t="s">
        <v>2188</v>
      </c>
      <c r="K3984">
        <v>23</v>
      </c>
      <c r="L3984">
        <v>24</v>
      </c>
      <c r="N3984">
        <v>1</v>
      </c>
      <c r="O3984">
        <v>0.97419999999999995</v>
      </c>
      <c r="R3984">
        <v>0.42959999999999998</v>
      </c>
    </row>
    <row r="3985" spans="1:18">
      <c r="A3985" t="s">
        <v>2083</v>
      </c>
      <c r="B3985" t="s">
        <v>2082</v>
      </c>
      <c r="D3985">
        <v>2021</v>
      </c>
      <c r="E3985" t="s">
        <v>842</v>
      </c>
      <c r="F3985" t="s">
        <v>2301</v>
      </c>
      <c r="G3985">
        <v>-25.8893833333332</v>
      </c>
      <c r="H3985">
        <v>113.841033333333</v>
      </c>
      <c r="I3985" t="s">
        <v>2330</v>
      </c>
      <c r="J3985" t="s">
        <v>2188</v>
      </c>
      <c r="K3985">
        <v>24</v>
      </c>
      <c r="L3985">
        <v>25</v>
      </c>
      <c r="N3985">
        <v>1</v>
      </c>
      <c r="O3985">
        <v>0.9173</v>
      </c>
      <c r="R3985">
        <v>0.49940000000000001</v>
      </c>
    </row>
    <row r="3986" spans="1:18">
      <c r="A3986" t="s">
        <v>2083</v>
      </c>
      <c r="B3986" t="s">
        <v>2082</v>
      </c>
      <c r="D3986">
        <v>2021</v>
      </c>
      <c r="E3986" t="s">
        <v>842</v>
      </c>
      <c r="F3986" t="s">
        <v>2301</v>
      </c>
      <c r="G3986">
        <v>-25.8893833333332</v>
      </c>
      <c r="H3986">
        <v>113.841033333333</v>
      </c>
      <c r="I3986" t="s">
        <v>2330</v>
      </c>
      <c r="J3986" t="s">
        <v>2188</v>
      </c>
      <c r="K3986">
        <v>25</v>
      </c>
      <c r="L3986">
        <v>26</v>
      </c>
      <c r="N3986">
        <v>1</v>
      </c>
      <c r="O3986">
        <v>0.93540000000000001</v>
      </c>
      <c r="R3986">
        <v>0.46710000000000002</v>
      </c>
    </row>
    <row r="3987" spans="1:18">
      <c r="A3987" t="s">
        <v>2083</v>
      </c>
      <c r="B3987" t="s">
        <v>2082</v>
      </c>
      <c r="D3987">
        <v>2021</v>
      </c>
      <c r="E3987" t="s">
        <v>842</v>
      </c>
      <c r="F3987" t="s">
        <v>2301</v>
      </c>
      <c r="G3987">
        <v>-25.8893833333332</v>
      </c>
      <c r="H3987">
        <v>113.841033333333</v>
      </c>
      <c r="I3987" t="s">
        <v>2330</v>
      </c>
      <c r="J3987" t="s">
        <v>2188</v>
      </c>
      <c r="K3987">
        <v>26</v>
      </c>
      <c r="L3987">
        <v>27</v>
      </c>
      <c r="N3987">
        <v>1</v>
      </c>
      <c r="O3987">
        <v>1.0183</v>
      </c>
      <c r="R3987">
        <v>0.46710000000000002</v>
      </c>
    </row>
    <row r="3988" spans="1:18">
      <c r="A3988" t="s">
        <v>2083</v>
      </c>
      <c r="B3988" t="s">
        <v>2082</v>
      </c>
      <c r="D3988">
        <v>2021</v>
      </c>
      <c r="E3988" t="s">
        <v>842</v>
      </c>
      <c r="F3988" t="s">
        <v>2301</v>
      </c>
      <c r="G3988">
        <v>-25.8893833333332</v>
      </c>
      <c r="H3988">
        <v>113.841033333333</v>
      </c>
      <c r="I3988" t="s">
        <v>2330</v>
      </c>
      <c r="J3988" t="s">
        <v>2188</v>
      </c>
      <c r="K3988">
        <v>27</v>
      </c>
      <c r="L3988">
        <v>28</v>
      </c>
      <c r="N3988">
        <v>1</v>
      </c>
      <c r="O3988">
        <v>1.0463</v>
      </c>
      <c r="R3988">
        <v>0.43480000000000002</v>
      </c>
    </row>
    <row r="3989" spans="1:18">
      <c r="A3989" t="s">
        <v>2083</v>
      </c>
      <c r="B3989" t="s">
        <v>2082</v>
      </c>
      <c r="D3989">
        <v>2021</v>
      </c>
      <c r="E3989" t="s">
        <v>842</v>
      </c>
      <c r="F3989" t="s">
        <v>2301</v>
      </c>
      <c r="G3989">
        <v>-25.8893833333332</v>
      </c>
      <c r="H3989">
        <v>113.841033333333</v>
      </c>
      <c r="I3989" t="s">
        <v>2330</v>
      </c>
      <c r="J3989" t="s">
        <v>2188</v>
      </c>
      <c r="K3989">
        <v>28</v>
      </c>
      <c r="L3989">
        <v>29</v>
      </c>
      <c r="N3989">
        <v>1</v>
      </c>
      <c r="O3989">
        <v>0.99470000000000003</v>
      </c>
      <c r="R3989">
        <v>0.80369999999999997</v>
      </c>
    </row>
    <row r="3990" spans="1:18">
      <c r="A3990" t="s">
        <v>2083</v>
      </c>
      <c r="B3990" t="s">
        <v>2082</v>
      </c>
      <c r="D3990">
        <v>2021</v>
      </c>
      <c r="E3990" t="s">
        <v>842</v>
      </c>
      <c r="F3990" t="s">
        <v>2301</v>
      </c>
      <c r="G3990">
        <v>-25.8893833333332</v>
      </c>
      <c r="H3990">
        <v>113.841033333333</v>
      </c>
      <c r="I3990" t="s">
        <v>2330</v>
      </c>
      <c r="J3990" t="s">
        <v>2188</v>
      </c>
      <c r="K3990">
        <v>29</v>
      </c>
      <c r="L3990">
        <v>30</v>
      </c>
      <c r="N3990">
        <v>1</v>
      </c>
      <c r="O3990">
        <v>1.0298</v>
      </c>
      <c r="R3990">
        <v>0.80369999999999997</v>
      </c>
    </row>
    <row r="3991" spans="1:18">
      <c r="A3991" t="s">
        <v>2083</v>
      </c>
      <c r="B3991" t="s">
        <v>2082</v>
      </c>
      <c r="D3991">
        <v>2021</v>
      </c>
      <c r="E3991" t="s">
        <v>842</v>
      </c>
      <c r="F3991" t="s">
        <v>2301</v>
      </c>
      <c r="G3991">
        <v>-25.8893833333332</v>
      </c>
      <c r="H3991">
        <v>113.841033333333</v>
      </c>
      <c r="I3991" t="s">
        <v>2330</v>
      </c>
      <c r="J3991" t="s">
        <v>2188</v>
      </c>
      <c r="K3991">
        <v>30</v>
      </c>
      <c r="L3991">
        <v>31</v>
      </c>
      <c r="N3991">
        <v>1</v>
      </c>
      <c r="O3991">
        <v>1.1446000000000001</v>
      </c>
      <c r="R3991">
        <v>1.1727000000000001</v>
      </c>
    </row>
    <row r="3992" spans="1:18">
      <c r="A3992" t="s">
        <v>2083</v>
      </c>
      <c r="B3992" t="s">
        <v>2082</v>
      </c>
      <c r="D3992">
        <v>2021</v>
      </c>
      <c r="E3992" t="s">
        <v>842</v>
      </c>
      <c r="F3992" t="s">
        <v>2301</v>
      </c>
      <c r="G3992">
        <v>-25.8893833333332</v>
      </c>
      <c r="H3992">
        <v>113.841033333333</v>
      </c>
      <c r="I3992" t="s">
        <v>2330</v>
      </c>
      <c r="J3992" t="s">
        <v>2188</v>
      </c>
      <c r="K3992">
        <v>31</v>
      </c>
      <c r="L3992">
        <v>32</v>
      </c>
      <c r="N3992">
        <v>1</v>
      </c>
      <c r="O3992">
        <v>1.2067000000000001</v>
      </c>
      <c r="R3992">
        <v>0.96730000000000005</v>
      </c>
    </row>
    <row r="3993" spans="1:18">
      <c r="A3993" t="s">
        <v>2083</v>
      </c>
      <c r="B3993" t="s">
        <v>2082</v>
      </c>
      <c r="D3993">
        <v>2021</v>
      </c>
      <c r="E3993" t="s">
        <v>842</v>
      </c>
      <c r="F3993" t="s">
        <v>2301</v>
      </c>
      <c r="G3993">
        <v>-25.8893833333332</v>
      </c>
      <c r="H3993">
        <v>113.841033333333</v>
      </c>
      <c r="I3993" t="s">
        <v>2330</v>
      </c>
      <c r="J3993" t="s">
        <v>2188</v>
      </c>
      <c r="K3993">
        <v>32</v>
      </c>
      <c r="L3993">
        <v>33</v>
      </c>
      <c r="N3993">
        <v>1</v>
      </c>
      <c r="O3993">
        <v>1.2019</v>
      </c>
      <c r="R3993">
        <v>0.96730000000000005</v>
      </c>
    </row>
    <row r="3994" spans="1:18">
      <c r="A3994" t="s">
        <v>2083</v>
      </c>
      <c r="B3994" t="s">
        <v>2082</v>
      </c>
      <c r="D3994">
        <v>2021</v>
      </c>
      <c r="E3994" t="s">
        <v>842</v>
      </c>
      <c r="F3994" t="s">
        <v>2301</v>
      </c>
      <c r="G3994">
        <v>-25.8893833333332</v>
      </c>
      <c r="H3994">
        <v>113.841033333333</v>
      </c>
      <c r="I3994" t="s">
        <v>2330</v>
      </c>
      <c r="J3994" t="s">
        <v>2188</v>
      </c>
      <c r="K3994">
        <v>33</v>
      </c>
      <c r="L3994">
        <v>34</v>
      </c>
      <c r="N3994">
        <v>1</v>
      </c>
      <c r="O3994">
        <v>1.151</v>
      </c>
      <c r="R3994">
        <v>0.76190000000000002</v>
      </c>
    </row>
    <row r="3995" spans="1:18">
      <c r="A3995" t="s">
        <v>2083</v>
      </c>
      <c r="B3995" t="s">
        <v>2082</v>
      </c>
      <c r="D3995">
        <v>2021</v>
      </c>
      <c r="E3995" t="s">
        <v>842</v>
      </c>
      <c r="F3995" t="s">
        <v>2301</v>
      </c>
      <c r="G3995">
        <v>-25.8893833333332</v>
      </c>
      <c r="H3995">
        <v>113.841033333333</v>
      </c>
      <c r="I3995" t="s">
        <v>2330</v>
      </c>
      <c r="J3995" t="s">
        <v>2188</v>
      </c>
      <c r="K3995">
        <v>34</v>
      </c>
      <c r="L3995">
        <v>35</v>
      </c>
      <c r="N3995">
        <v>1</v>
      </c>
      <c r="O3995">
        <v>1.1910000000000001</v>
      </c>
      <c r="R3995">
        <v>0.99539999999999995</v>
      </c>
    </row>
    <row r="3996" spans="1:18">
      <c r="A3996" t="s">
        <v>2083</v>
      </c>
      <c r="B3996" t="s">
        <v>2082</v>
      </c>
      <c r="D3996">
        <v>2021</v>
      </c>
      <c r="E3996" t="s">
        <v>842</v>
      </c>
      <c r="F3996" t="s">
        <v>2301</v>
      </c>
      <c r="G3996">
        <v>-25.8893833333332</v>
      </c>
      <c r="H3996">
        <v>113.841033333333</v>
      </c>
      <c r="I3996" t="s">
        <v>2330</v>
      </c>
      <c r="J3996" t="s">
        <v>2188</v>
      </c>
      <c r="K3996">
        <v>35</v>
      </c>
      <c r="L3996">
        <v>36</v>
      </c>
      <c r="N3996">
        <v>1</v>
      </c>
      <c r="O3996">
        <v>1.0891</v>
      </c>
      <c r="R3996">
        <v>0.99539999999999995</v>
      </c>
    </row>
    <row r="3997" spans="1:18">
      <c r="A3997" t="s">
        <v>2083</v>
      </c>
      <c r="B3997" t="s">
        <v>2082</v>
      </c>
      <c r="D3997">
        <v>2021</v>
      </c>
      <c r="E3997" t="s">
        <v>842</v>
      </c>
      <c r="F3997" t="s">
        <v>2301</v>
      </c>
      <c r="G3997">
        <v>-25.8893833333332</v>
      </c>
      <c r="H3997">
        <v>113.841033333333</v>
      </c>
      <c r="I3997" t="s">
        <v>2330</v>
      </c>
      <c r="J3997" t="s">
        <v>2188</v>
      </c>
      <c r="K3997">
        <v>36</v>
      </c>
      <c r="L3997">
        <v>37</v>
      </c>
      <c r="N3997">
        <v>1</v>
      </c>
      <c r="O3997">
        <v>1.0731999999999999</v>
      </c>
      <c r="R3997">
        <v>1.2289000000000001</v>
      </c>
    </row>
    <row r="3998" spans="1:18">
      <c r="A3998" t="s">
        <v>2083</v>
      </c>
      <c r="B3998" t="s">
        <v>2082</v>
      </c>
      <c r="D3998">
        <v>2021</v>
      </c>
      <c r="E3998" t="s">
        <v>842</v>
      </c>
      <c r="F3998" t="s">
        <v>2301</v>
      </c>
      <c r="G3998">
        <v>-25.8893833333332</v>
      </c>
      <c r="H3998">
        <v>113.841033333333</v>
      </c>
      <c r="I3998" t="s">
        <v>2330</v>
      </c>
      <c r="J3998" t="s">
        <v>2188</v>
      </c>
      <c r="K3998">
        <v>37</v>
      </c>
      <c r="L3998">
        <v>38</v>
      </c>
      <c r="N3998">
        <v>1</v>
      </c>
      <c r="O3998">
        <v>1.0254000000000001</v>
      </c>
      <c r="R3998">
        <v>1.0072000000000001</v>
      </c>
    </row>
    <row r="3999" spans="1:18">
      <c r="A3999" t="s">
        <v>2083</v>
      </c>
      <c r="B3999" t="s">
        <v>2082</v>
      </c>
      <c r="D3999">
        <v>2021</v>
      </c>
      <c r="E3999" t="s">
        <v>842</v>
      </c>
      <c r="F3999" t="s">
        <v>2301</v>
      </c>
      <c r="G3999">
        <v>-25.8893833333332</v>
      </c>
      <c r="H3999">
        <v>113.841033333333</v>
      </c>
      <c r="I3999" t="s">
        <v>2330</v>
      </c>
      <c r="J3999" t="s">
        <v>2188</v>
      </c>
      <c r="K3999">
        <v>38</v>
      </c>
      <c r="L3999">
        <v>39</v>
      </c>
      <c r="N3999">
        <v>1</v>
      </c>
      <c r="O3999">
        <v>0.98280000000000001</v>
      </c>
      <c r="R3999">
        <v>1.0072000000000001</v>
      </c>
    </row>
    <row r="4000" spans="1:18">
      <c r="A4000" t="s">
        <v>2083</v>
      </c>
      <c r="B4000" t="s">
        <v>2082</v>
      </c>
      <c r="D4000">
        <v>2021</v>
      </c>
      <c r="E4000" t="s">
        <v>842</v>
      </c>
      <c r="F4000" t="s">
        <v>2301</v>
      </c>
      <c r="G4000">
        <v>-25.8893833333332</v>
      </c>
      <c r="H4000">
        <v>113.841033333333</v>
      </c>
      <c r="I4000" t="s">
        <v>2330</v>
      </c>
      <c r="J4000" t="s">
        <v>2188</v>
      </c>
      <c r="K4000">
        <v>39</v>
      </c>
      <c r="L4000">
        <v>40</v>
      </c>
      <c r="N4000">
        <v>1</v>
      </c>
      <c r="O4000">
        <v>1.0298</v>
      </c>
      <c r="R4000">
        <v>0.78549999999999998</v>
      </c>
    </row>
    <row r="4001" spans="1:18">
      <c r="A4001" t="s">
        <v>2083</v>
      </c>
      <c r="B4001" t="s">
        <v>2082</v>
      </c>
      <c r="D4001">
        <v>2021</v>
      </c>
      <c r="E4001" t="s">
        <v>842</v>
      </c>
      <c r="F4001" t="s">
        <v>2301</v>
      </c>
      <c r="G4001">
        <v>-25.8893833333332</v>
      </c>
      <c r="H4001">
        <v>113.841033333333</v>
      </c>
      <c r="I4001" t="s">
        <v>2330</v>
      </c>
      <c r="J4001" t="s">
        <v>2188</v>
      </c>
      <c r="K4001">
        <v>40</v>
      </c>
      <c r="L4001">
        <v>41</v>
      </c>
      <c r="N4001">
        <v>1</v>
      </c>
      <c r="O4001">
        <v>1.0879000000000001</v>
      </c>
      <c r="R4001">
        <v>0.84399999999999997</v>
      </c>
    </row>
    <row r="4002" spans="1:18">
      <c r="A4002" t="s">
        <v>2083</v>
      </c>
      <c r="B4002" t="s">
        <v>2082</v>
      </c>
      <c r="D4002">
        <v>2021</v>
      </c>
      <c r="E4002" t="s">
        <v>842</v>
      </c>
      <c r="F4002" t="s">
        <v>2301</v>
      </c>
      <c r="G4002">
        <v>-25.8893833333332</v>
      </c>
      <c r="H4002">
        <v>113.841033333333</v>
      </c>
      <c r="I4002" t="s">
        <v>2330</v>
      </c>
      <c r="J4002" t="s">
        <v>2188</v>
      </c>
      <c r="K4002">
        <v>41</v>
      </c>
      <c r="L4002">
        <v>42</v>
      </c>
      <c r="N4002">
        <v>1</v>
      </c>
      <c r="O4002">
        <v>1.0853999999999999</v>
      </c>
      <c r="R4002">
        <v>0.84399999999999997</v>
      </c>
    </row>
    <row r="4003" spans="1:18">
      <c r="A4003" t="s">
        <v>2083</v>
      </c>
      <c r="B4003" t="s">
        <v>2082</v>
      </c>
      <c r="D4003">
        <v>2021</v>
      </c>
      <c r="E4003" t="s">
        <v>842</v>
      </c>
      <c r="F4003" t="s">
        <v>2301</v>
      </c>
      <c r="G4003">
        <v>-25.8893833333332</v>
      </c>
      <c r="H4003">
        <v>113.841033333333</v>
      </c>
      <c r="I4003" t="s">
        <v>2330</v>
      </c>
      <c r="J4003" t="s">
        <v>2188</v>
      </c>
      <c r="K4003">
        <v>42</v>
      </c>
      <c r="L4003">
        <v>43</v>
      </c>
      <c r="N4003">
        <v>1</v>
      </c>
      <c r="O4003">
        <v>1.1101000000000001</v>
      </c>
      <c r="R4003">
        <v>0.84399999999999997</v>
      </c>
    </row>
    <row r="4004" spans="1:18">
      <c r="A4004" t="s">
        <v>2083</v>
      </c>
      <c r="B4004" t="s">
        <v>2082</v>
      </c>
      <c r="D4004">
        <v>2021</v>
      </c>
      <c r="E4004" t="s">
        <v>842</v>
      </c>
      <c r="F4004" t="s">
        <v>2301</v>
      </c>
      <c r="G4004">
        <v>-25.8893833333332</v>
      </c>
      <c r="H4004">
        <v>113.841033333333</v>
      </c>
      <c r="I4004" t="s">
        <v>2330</v>
      </c>
      <c r="J4004" t="s">
        <v>2188</v>
      </c>
      <c r="K4004">
        <v>43</v>
      </c>
      <c r="L4004">
        <v>44</v>
      </c>
      <c r="N4004">
        <v>1</v>
      </c>
      <c r="O4004">
        <v>1.0630999999999999</v>
      </c>
      <c r="R4004">
        <v>0.84399999999999997</v>
      </c>
    </row>
    <row r="4005" spans="1:18">
      <c r="A4005" t="s">
        <v>2083</v>
      </c>
      <c r="B4005" t="s">
        <v>2082</v>
      </c>
      <c r="D4005">
        <v>2021</v>
      </c>
      <c r="E4005" t="s">
        <v>842</v>
      </c>
      <c r="F4005" t="s">
        <v>2301</v>
      </c>
      <c r="G4005">
        <v>-25.8893833333332</v>
      </c>
      <c r="H4005">
        <v>113.841033333333</v>
      </c>
      <c r="I4005" t="s">
        <v>2330</v>
      </c>
      <c r="J4005" t="s">
        <v>2188</v>
      </c>
      <c r="K4005">
        <v>44</v>
      </c>
      <c r="L4005">
        <v>45</v>
      </c>
      <c r="N4005">
        <v>1</v>
      </c>
      <c r="O4005">
        <v>1.2310000000000001</v>
      </c>
      <c r="R4005">
        <v>0.84399999999999997</v>
      </c>
    </row>
    <row r="4006" spans="1:18">
      <c r="A4006" t="s">
        <v>2083</v>
      </c>
      <c r="B4006" t="s">
        <v>2082</v>
      </c>
      <c r="D4006">
        <v>2021</v>
      </c>
      <c r="E4006" t="s">
        <v>842</v>
      </c>
      <c r="F4006" t="s">
        <v>2301</v>
      </c>
      <c r="G4006">
        <v>-25.8893833333332</v>
      </c>
      <c r="H4006">
        <v>113.841033333333</v>
      </c>
      <c r="I4006" t="s">
        <v>2330</v>
      </c>
      <c r="J4006" t="s">
        <v>2188</v>
      </c>
      <c r="K4006">
        <v>45</v>
      </c>
      <c r="L4006">
        <v>46</v>
      </c>
      <c r="N4006">
        <v>1</v>
      </c>
      <c r="O4006">
        <v>1.2228000000000001</v>
      </c>
      <c r="R4006">
        <v>0.90249999999999997</v>
      </c>
    </row>
    <row r="4007" spans="1:18">
      <c r="A4007" t="s">
        <v>2083</v>
      </c>
      <c r="B4007" t="s">
        <v>2082</v>
      </c>
      <c r="D4007">
        <v>2021</v>
      </c>
      <c r="E4007" t="s">
        <v>842</v>
      </c>
      <c r="F4007" t="s">
        <v>2301</v>
      </c>
      <c r="G4007">
        <v>-25.8893833333332</v>
      </c>
      <c r="H4007">
        <v>113.841033333333</v>
      </c>
      <c r="I4007" t="s">
        <v>2330</v>
      </c>
      <c r="J4007" t="s">
        <v>2188</v>
      </c>
      <c r="K4007">
        <v>46</v>
      </c>
      <c r="L4007">
        <v>47</v>
      </c>
      <c r="N4007">
        <v>1</v>
      </c>
      <c r="O4007">
        <v>1.167</v>
      </c>
      <c r="R4007">
        <v>0.92390000000000005</v>
      </c>
    </row>
    <row r="4008" spans="1:18">
      <c r="A4008" t="s">
        <v>2083</v>
      </c>
      <c r="B4008" t="s">
        <v>2082</v>
      </c>
      <c r="D4008">
        <v>2021</v>
      </c>
      <c r="E4008" t="s">
        <v>842</v>
      </c>
      <c r="F4008" t="s">
        <v>2301</v>
      </c>
      <c r="G4008">
        <v>-25.8893833333332</v>
      </c>
      <c r="H4008">
        <v>113.841033333333</v>
      </c>
      <c r="I4008" t="s">
        <v>2330</v>
      </c>
      <c r="J4008" t="s">
        <v>2188</v>
      </c>
      <c r="K4008">
        <v>47</v>
      </c>
      <c r="L4008">
        <v>48</v>
      </c>
      <c r="N4008">
        <v>1</v>
      </c>
      <c r="O4008">
        <v>1.1603000000000001</v>
      </c>
      <c r="R4008">
        <v>0.92390000000000005</v>
      </c>
    </row>
    <row r="4009" spans="1:18">
      <c r="A4009" t="s">
        <v>2083</v>
      </c>
      <c r="B4009" t="s">
        <v>2082</v>
      </c>
      <c r="D4009">
        <v>2021</v>
      </c>
      <c r="E4009" t="s">
        <v>842</v>
      </c>
      <c r="F4009" t="s">
        <v>2301</v>
      </c>
      <c r="G4009">
        <v>-25.8893833333332</v>
      </c>
      <c r="H4009">
        <v>113.841033333333</v>
      </c>
      <c r="I4009" t="s">
        <v>2330</v>
      </c>
      <c r="J4009" t="s">
        <v>2188</v>
      </c>
      <c r="K4009">
        <v>48</v>
      </c>
      <c r="L4009">
        <v>49</v>
      </c>
      <c r="N4009">
        <v>1</v>
      </c>
      <c r="O4009">
        <v>1.2154</v>
      </c>
      <c r="R4009">
        <v>0.94540000000000002</v>
      </c>
    </row>
    <row r="4010" spans="1:18">
      <c r="A4010" t="s">
        <v>2083</v>
      </c>
      <c r="B4010" t="s">
        <v>2082</v>
      </c>
      <c r="D4010">
        <v>2021</v>
      </c>
      <c r="E4010" t="s">
        <v>842</v>
      </c>
      <c r="F4010" t="s">
        <v>2301</v>
      </c>
      <c r="G4010">
        <v>-25.8893833333332</v>
      </c>
      <c r="H4010">
        <v>113.841033333333</v>
      </c>
      <c r="I4010" t="s">
        <v>2330</v>
      </c>
      <c r="J4010" t="s">
        <v>2188</v>
      </c>
      <c r="K4010">
        <v>49</v>
      </c>
      <c r="L4010">
        <v>50</v>
      </c>
      <c r="N4010">
        <v>1</v>
      </c>
      <c r="O4010">
        <v>1.1279999999999999</v>
      </c>
      <c r="R4010">
        <v>0.55810000000000004</v>
      </c>
    </row>
    <row r="4011" spans="1:18">
      <c r="A4011" t="s">
        <v>2083</v>
      </c>
      <c r="B4011" t="s">
        <v>2082</v>
      </c>
      <c r="D4011">
        <v>2021</v>
      </c>
      <c r="E4011" t="s">
        <v>842</v>
      </c>
      <c r="F4011" t="s">
        <v>2301</v>
      </c>
      <c r="G4011">
        <v>-25.8893833333332</v>
      </c>
      <c r="H4011">
        <v>113.841033333333</v>
      </c>
      <c r="I4011" t="s">
        <v>2330</v>
      </c>
      <c r="J4011" t="s">
        <v>2188</v>
      </c>
      <c r="K4011">
        <v>50</v>
      </c>
      <c r="L4011">
        <v>51</v>
      </c>
      <c r="N4011">
        <v>1</v>
      </c>
      <c r="O4011">
        <v>1.1656</v>
      </c>
      <c r="R4011">
        <v>1.0682</v>
      </c>
    </row>
    <row r="4012" spans="1:18">
      <c r="A4012" t="s">
        <v>2083</v>
      </c>
      <c r="B4012" t="s">
        <v>2082</v>
      </c>
      <c r="D4012">
        <v>2021</v>
      </c>
      <c r="E4012" t="s">
        <v>842</v>
      </c>
      <c r="F4012" t="s">
        <v>2301</v>
      </c>
      <c r="G4012">
        <v>-25.8893833333332</v>
      </c>
      <c r="H4012">
        <v>113.841033333333</v>
      </c>
      <c r="I4012" t="s">
        <v>2330</v>
      </c>
      <c r="J4012" t="s">
        <v>2188</v>
      </c>
      <c r="K4012">
        <v>51</v>
      </c>
      <c r="L4012">
        <v>52</v>
      </c>
      <c r="N4012">
        <v>1</v>
      </c>
      <c r="O4012">
        <v>1.1273</v>
      </c>
      <c r="R4012">
        <v>1.0682</v>
      </c>
    </row>
    <row r="4013" spans="1:18">
      <c r="A4013" t="s">
        <v>2083</v>
      </c>
      <c r="B4013" t="s">
        <v>2082</v>
      </c>
      <c r="D4013">
        <v>2021</v>
      </c>
      <c r="E4013" t="s">
        <v>842</v>
      </c>
      <c r="F4013" t="s">
        <v>2301</v>
      </c>
      <c r="G4013">
        <v>-25.8893833333332</v>
      </c>
      <c r="H4013">
        <v>113.841033333333</v>
      </c>
      <c r="I4013" t="s">
        <v>2330</v>
      </c>
      <c r="J4013" t="s">
        <v>2188</v>
      </c>
      <c r="K4013">
        <v>52</v>
      </c>
      <c r="L4013">
        <v>53</v>
      </c>
      <c r="N4013">
        <v>1</v>
      </c>
      <c r="O4013">
        <v>1.1479999999999999</v>
      </c>
      <c r="R4013">
        <v>1.0682</v>
      </c>
    </row>
    <row r="4014" spans="1:18">
      <c r="A4014" t="s">
        <v>2083</v>
      </c>
      <c r="B4014" t="s">
        <v>2082</v>
      </c>
      <c r="D4014">
        <v>2021</v>
      </c>
      <c r="E4014" t="s">
        <v>842</v>
      </c>
      <c r="F4014" t="s">
        <v>2301</v>
      </c>
      <c r="G4014">
        <v>-25.8893833333332</v>
      </c>
      <c r="H4014">
        <v>113.841033333333</v>
      </c>
      <c r="I4014" t="s">
        <v>2330</v>
      </c>
      <c r="J4014" t="s">
        <v>2188</v>
      </c>
      <c r="K4014">
        <v>53</v>
      </c>
      <c r="L4014">
        <v>54</v>
      </c>
      <c r="N4014">
        <v>1</v>
      </c>
      <c r="O4014">
        <v>1.0770999999999999</v>
      </c>
      <c r="R4014">
        <v>1.0682</v>
      </c>
    </row>
    <row r="4015" spans="1:18">
      <c r="A4015" t="s">
        <v>2083</v>
      </c>
      <c r="B4015" t="s">
        <v>2082</v>
      </c>
      <c r="D4015">
        <v>2021</v>
      </c>
      <c r="E4015" t="s">
        <v>842</v>
      </c>
      <c r="F4015" t="s">
        <v>2301</v>
      </c>
      <c r="G4015">
        <v>-25.8893833333332</v>
      </c>
      <c r="H4015">
        <v>113.841033333333</v>
      </c>
      <c r="I4015" t="s">
        <v>2330</v>
      </c>
      <c r="J4015" t="s">
        <v>2188</v>
      </c>
      <c r="K4015">
        <v>54</v>
      </c>
      <c r="L4015">
        <v>55</v>
      </c>
      <c r="N4015">
        <v>1</v>
      </c>
      <c r="O4015">
        <v>1.0889</v>
      </c>
      <c r="R4015">
        <v>1.0682</v>
      </c>
    </row>
    <row r="4016" spans="1:18">
      <c r="A4016" t="s">
        <v>2083</v>
      </c>
      <c r="B4016" t="s">
        <v>2082</v>
      </c>
      <c r="D4016">
        <v>2021</v>
      </c>
      <c r="E4016" t="s">
        <v>842</v>
      </c>
      <c r="F4016" t="s">
        <v>2301</v>
      </c>
      <c r="G4016">
        <v>-25.8893833333332</v>
      </c>
      <c r="H4016">
        <v>113.841033333333</v>
      </c>
      <c r="I4016" t="s">
        <v>2330</v>
      </c>
      <c r="J4016" t="s">
        <v>2188</v>
      </c>
      <c r="K4016">
        <v>55</v>
      </c>
      <c r="L4016">
        <v>56</v>
      </c>
      <c r="N4016">
        <v>1</v>
      </c>
      <c r="O4016">
        <v>1.1334</v>
      </c>
      <c r="R4016">
        <v>1.5784</v>
      </c>
    </row>
    <row r="4017" spans="1:18">
      <c r="A4017" t="s">
        <v>2083</v>
      </c>
      <c r="B4017" t="s">
        <v>2082</v>
      </c>
      <c r="D4017">
        <v>2021</v>
      </c>
      <c r="E4017" t="s">
        <v>842</v>
      </c>
      <c r="F4017" t="s">
        <v>2301</v>
      </c>
      <c r="G4017">
        <v>-25.8893833333332</v>
      </c>
      <c r="H4017">
        <v>113.841033333333</v>
      </c>
      <c r="I4017" t="s">
        <v>2330</v>
      </c>
      <c r="J4017" t="s">
        <v>2188</v>
      </c>
      <c r="K4017">
        <v>56</v>
      </c>
      <c r="L4017">
        <v>57</v>
      </c>
      <c r="N4017">
        <v>1</v>
      </c>
      <c r="O4017">
        <v>1.0651999999999999</v>
      </c>
      <c r="R4017">
        <v>1.4256</v>
      </c>
    </row>
    <row r="4018" spans="1:18">
      <c r="A4018" t="s">
        <v>2083</v>
      </c>
      <c r="B4018" t="s">
        <v>2082</v>
      </c>
      <c r="D4018">
        <v>2021</v>
      </c>
      <c r="E4018" t="s">
        <v>842</v>
      </c>
      <c r="F4018" t="s">
        <v>2301</v>
      </c>
      <c r="G4018">
        <v>-25.8893833333332</v>
      </c>
      <c r="H4018">
        <v>113.841033333333</v>
      </c>
      <c r="I4018" t="s">
        <v>2330</v>
      </c>
      <c r="J4018" t="s">
        <v>2188</v>
      </c>
      <c r="K4018">
        <v>57</v>
      </c>
      <c r="L4018">
        <v>58</v>
      </c>
      <c r="N4018">
        <v>1</v>
      </c>
      <c r="O4018">
        <v>1.018</v>
      </c>
      <c r="R4018">
        <v>1.4256</v>
      </c>
    </row>
    <row r="4019" spans="1:18">
      <c r="A4019" t="s">
        <v>2083</v>
      </c>
      <c r="B4019" t="s">
        <v>2082</v>
      </c>
      <c r="D4019">
        <v>2021</v>
      </c>
      <c r="E4019" t="s">
        <v>842</v>
      </c>
      <c r="F4019" t="s">
        <v>2301</v>
      </c>
      <c r="G4019">
        <v>-25.8893833333332</v>
      </c>
      <c r="H4019">
        <v>113.841033333333</v>
      </c>
      <c r="I4019" t="s">
        <v>2330</v>
      </c>
      <c r="J4019" t="s">
        <v>2188</v>
      </c>
      <c r="K4019">
        <v>58</v>
      </c>
      <c r="L4019">
        <v>59</v>
      </c>
      <c r="N4019">
        <v>1</v>
      </c>
      <c r="O4019">
        <v>1.077</v>
      </c>
      <c r="R4019">
        <v>1.4256</v>
      </c>
    </row>
    <row r="4020" spans="1:18">
      <c r="A4020" t="s">
        <v>2083</v>
      </c>
      <c r="B4020" t="s">
        <v>2082</v>
      </c>
      <c r="D4020">
        <v>2021</v>
      </c>
      <c r="E4020" t="s">
        <v>842</v>
      </c>
      <c r="F4020" t="s">
        <v>2301</v>
      </c>
      <c r="G4020">
        <v>-25.8893833333332</v>
      </c>
      <c r="H4020">
        <v>113.841033333333</v>
      </c>
      <c r="I4020" t="s">
        <v>2330</v>
      </c>
      <c r="J4020" t="s">
        <v>2188</v>
      </c>
      <c r="K4020">
        <v>59</v>
      </c>
      <c r="L4020">
        <v>60</v>
      </c>
      <c r="N4020">
        <v>1</v>
      </c>
      <c r="O4020">
        <v>1.1575</v>
      </c>
      <c r="R4020">
        <v>1.4256</v>
      </c>
    </row>
    <row r="4021" spans="1:18">
      <c r="A4021" t="s">
        <v>2083</v>
      </c>
      <c r="B4021" t="s">
        <v>2082</v>
      </c>
      <c r="D4021">
        <v>2021</v>
      </c>
      <c r="E4021" t="s">
        <v>842</v>
      </c>
      <c r="F4021" t="s">
        <v>2301</v>
      </c>
      <c r="G4021">
        <v>-25.8893833333332</v>
      </c>
      <c r="H4021">
        <v>113.841033333333</v>
      </c>
      <c r="I4021" t="s">
        <v>2330</v>
      </c>
      <c r="J4021" t="s">
        <v>2188</v>
      </c>
      <c r="K4021">
        <v>60</v>
      </c>
      <c r="L4021">
        <v>61</v>
      </c>
      <c r="N4021">
        <v>1</v>
      </c>
      <c r="O4021">
        <v>1.1541999999999999</v>
      </c>
      <c r="R4021">
        <v>1.4256</v>
      </c>
    </row>
    <row r="4022" spans="1:18">
      <c r="A4022" t="s">
        <v>2083</v>
      </c>
      <c r="B4022" t="s">
        <v>2082</v>
      </c>
      <c r="D4022">
        <v>2021</v>
      </c>
      <c r="E4022" t="s">
        <v>842</v>
      </c>
      <c r="F4022" t="s">
        <v>2301</v>
      </c>
      <c r="G4022">
        <v>-25.8893833333332</v>
      </c>
      <c r="H4022">
        <v>113.841033333333</v>
      </c>
      <c r="I4022" t="s">
        <v>2330</v>
      </c>
      <c r="J4022" t="s">
        <v>2188</v>
      </c>
      <c r="K4022">
        <v>61</v>
      </c>
      <c r="L4022">
        <v>62</v>
      </c>
      <c r="N4022">
        <v>1</v>
      </c>
      <c r="O4022">
        <v>1.1178999999999999</v>
      </c>
      <c r="R4022">
        <v>1.2728999999999999</v>
      </c>
    </row>
    <row r="4023" spans="1:18">
      <c r="A4023" t="s">
        <v>2083</v>
      </c>
      <c r="B4023" t="s">
        <v>2082</v>
      </c>
      <c r="D4023">
        <v>2021</v>
      </c>
      <c r="E4023" t="s">
        <v>842</v>
      </c>
      <c r="F4023" t="s">
        <v>2301</v>
      </c>
      <c r="G4023">
        <v>-25.8893833333332</v>
      </c>
      <c r="H4023">
        <v>113.841033333333</v>
      </c>
      <c r="I4023" t="s">
        <v>2330</v>
      </c>
      <c r="J4023" t="s">
        <v>2188</v>
      </c>
      <c r="K4023">
        <v>62</v>
      </c>
      <c r="L4023">
        <v>63</v>
      </c>
      <c r="N4023">
        <v>1</v>
      </c>
      <c r="O4023">
        <v>1.0788</v>
      </c>
      <c r="R4023">
        <v>1.0464</v>
      </c>
    </row>
    <row r="4024" spans="1:18">
      <c r="A4024" t="s">
        <v>2083</v>
      </c>
      <c r="B4024" t="s">
        <v>2082</v>
      </c>
      <c r="D4024">
        <v>2021</v>
      </c>
      <c r="E4024" t="s">
        <v>842</v>
      </c>
      <c r="F4024" t="s">
        <v>2301</v>
      </c>
      <c r="G4024">
        <v>-25.8893833333332</v>
      </c>
      <c r="H4024">
        <v>113.841033333333</v>
      </c>
      <c r="I4024" t="s">
        <v>2330</v>
      </c>
      <c r="J4024" t="s">
        <v>2188</v>
      </c>
      <c r="K4024">
        <v>63</v>
      </c>
      <c r="L4024">
        <v>64</v>
      </c>
      <c r="N4024">
        <v>1</v>
      </c>
      <c r="O4024">
        <v>1.0359</v>
      </c>
      <c r="R4024">
        <v>1.0464</v>
      </c>
    </row>
    <row r="4025" spans="1:18">
      <c r="A4025" t="s">
        <v>2083</v>
      </c>
      <c r="B4025" t="s">
        <v>2082</v>
      </c>
      <c r="D4025">
        <v>2021</v>
      </c>
      <c r="E4025" t="s">
        <v>842</v>
      </c>
      <c r="F4025" t="s">
        <v>2301</v>
      </c>
      <c r="G4025">
        <v>-25.8893833333332</v>
      </c>
      <c r="H4025">
        <v>113.841033333333</v>
      </c>
      <c r="I4025" t="s">
        <v>2330</v>
      </c>
      <c r="J4025" t="s">
        <v>2188</v>
      </c>
      <c r="K4025">
        <v>64</v>
      </c>
      <c r="L4025">
        <v>65</v>
      </c>
      <c r="N4025">
        <v>1</v>
      </c>
      <c r="O4025">
        <v>1.1137999999999999</v>
      </c>
      <c r="R4025">
        <v>1.0464</v>
      </c>
    </row>
    <row r="4026" spans="1:18">
      <c r="A4026" t="s">
        <v>2083</v>
      </c>
      <c r="B4026" t="s">
        <v>2082</v>
      </c>
      <c r="D4026">
        <v>2021</v>
      </c>
      <c r="E4026" t="s">
        <v>842</v>
      </c>
      <c r="F4026" t="s">
        <v>2301</v>
      </c>
      <c r="G4026">
        <v>-25.8893833333332</v>
      </c>
      <c r="H4026">
        <v>113.841033333333</v>
      </c>
      <c r="I4026" t="s">
        <v>2330</v>
      </c>
      <c r="J4026" t="s">
        <v>2188</v>
      </c>
      <c r="K4026">
        <v>65</v>
      </c>
      <c r="L4026">
        <v>66</v>
      </c>
      <c r="N4026">
        <v>1</v>
      </c>
      <c r="O4026">
        <v>1.0784</v>
      </c>
      <c r="R4026">
        <v>1.0464</v>
      </c>
    </row>
    <row r="4027" spans="1:18">
      <c r="A4027" t="s">
        <v>2083</v>
      </c>
      <c r="B4027" t="s">
        <v>2082</v>
      </c>
      <c r="D4027">
        <v>2021</v>
      </c>
      <c r="E4027" t="s">
        <v>842</v>
      </c>
      <c r="F4027" t="s">
        <v>2301</v>
      </c>
      <c r="G4027">
        <v>-25.8893833333332</v>
      </c>
      <c r="H4027">
        <v>113.841033333333</v>
      </c>
      <c r="I4027" t="s">
        <v>2330</v>
      </c>
      <c r="J4027" t="s">
        <v>2188</v>
      </c>
      <c r="K4027">
        <v>66</v>
      </c>
      <c r="L4027">
        <v>67</v>
      </c>
      <c r="N4027">
        <v>1</v>
      </c>
      <c r="O4027">
        <v>1.0714999999999999</v>
      </c>
      <c r="R4027">
        <v>1.0464</v>
      </c>
    </row>
    <row r="4028" spans="1:18">
      <c r="A4028" t="s">
        <v>2083</v>
      </c>
      <c r="B4028" t="s">
        <v>2082</v>
      </c>
      <c r="D4028">
        <v>2021</v>
      </c>
      <c r="E4028" t="s">
        <v>842</v>
      </c>
      <c r="F4028" t="s">
        <v>2301</v>
      </c>
      <c r="G4028">
        <v>-25.8893833333332</v>
      </c>
      <c r="H4028">
        <v>113.841033333333</v>
      </c>
      <c r="I4028" t="s">
        <v>2330</v>
      </c>
      <c r="J4028" t="s">
        <v>2188</v>
      </c>
      <c r="K4028">
        <v>67</v>
      </c>
      <c r="L4028">
        <v>68</v>
      </c>
      <c r="N4028">
        <v>1</v>
      </c>
      <c r="O4028">
        <v>1.0920000000000001</v>
      </c>
      <c r="R4028">
        <v>0.81989999999999996</v>
      </c>
    </row>
    <row r="4029" spans="1:18">
      <c r="A4029" t="s">
        <v>2083</v>
      </c>
      <c r="B4029" t="s">
        <v>2082</v>
      </c>
      <c r="D4029">
        <v>2021</v>
      </c>
      <c r="E4029" t="s">
        <v>842</v>
      </c>
      <c r="F4029" t="s">
        <v>2301</v>
      </c>
      <c r="G4029">
        <v>-25.8893833333332</v>
      </c>
      <c r="H4029">
        <v>113.841033333333</v>
      </c>
      <c r="I4029" t="s">
        <v>2330</v>
      </c>
      <c r="J4029" t="s">
        <v>2188</v>
      </c>
      <c r="K4029">
        <v>68</v>
      </c>
      <c r="L4029">
        <v>69</v>
      </c>
      <c r="N4029">
        <v>1</v>
      </c>
      <c r="O4029">
        <v>1.0485</v>
      </c>
      <c r="R4029">
        <v>0.63029999999999997</v>
      </c>
    </row>
    <row r="4030" spans="1:18">
      <c r="A4030" t="s">
        <v>2083</v>
      </c>
      <c r="B4030" t="s">
        <v>2082</v>
      </c>
      <c r="D4030">
        <v>2021</v>
      </c>
      <c r="E4030" t="s">
        <v>842</v>
      </c>
      <c r="F4030" t="s">
        <v>2301</v>
      </c>
      <c r="G4030">
        <v>-25.8893833333332</v>
      </c>
      <c r="H4030">
        <v>113.841033333333</v>
      </c>
      <c r="I4030" t="s">
        <v>2330</v>
      </c>
      <c r="J4030" t="s">
        <v>2188</v>
      </c>
      <c r="K4030">
        <v>69</v>
      </c>
      <c r="L4030">
        <v>70</v>
      </c>
      <c r="N4030">
        <v>1</v>
      </c>
      <c r="O4030">
        <v>1.0255000000000001</v>
      </c>
      <c r="R4030">
        <v>0.63029999999999997</v>
      </c>
    </row>
    <row r="4031" spans="1:18">
      <c r="A4031" t="s">
        <v>2083</v>
      </c>
      <c r="B4031" t="s">
        <v>2082</v>
      </c>
      <c r="D4031">
        <v>2021</v>
      </c>
      <c r="E4031" t="s">
        <v>842</v>
      </c>
      <c r="F4031" t="s">
        <v>2301</v>
      </c>
      <c r="G4031">
        <v>-25.8893833333332</v>
      </c>
      <c r="H4031">
        <v>113.841033333333</v>
      </c>
      <c r="I4031" t="s">
        <v>2330</v>
      </c>
      <c r="J4031" t="s">
        <v>2188</v>
      </c>
      <c r="K4031">
        <v>70</v>
      </c>
      <c r="L4031">
        <v>71</v>
      </c>
      <c r="N4031">
        <v>1</v>
      </c>
      <c r="O4031">
        <v>1.0243</v>
      </c>
      <c r="R4031">
        <v>0.63029999999999997</v>
      </c>
    </row>
    <row r="4032" spans="1:18">
      <c r="A4032" t="s">
        <v>2083</v>
      </c>
      <c r="B4032" t="s">
        <v>2082</v>
      </c>
      <c r="D4032">
        <v>2021</v>
      </c>
      <c r="E4032" t="s">
        <v>842</v>
      </c>
      <c r="F4032" t="s">
        <v>2301</v>
      </c>
      <c r="G4032">
        <v>-25.8893833333332</v>
      </c>
      <c r="H4032">
        <v>113.841033333333</v>
      </c>
      <c r="I4032" t="s">
        <v>2330</v>
      </c>
      <c r="J4032" t="s">
        <v>2188</v>
      </c>
      <c r="K4032">
        <v>71</v>
      </c>
      <c r="L4032">
        <v>72</v>
      </c>
      <c r="N4032">
        <v>1</v>
      </c>
      <c r="O4032">
        <v>0.98419999999999996</v>
      </c>
      <c r="R4032">
        <v>0.63029999999999997</v>
      </c>
    </row>
    <row r="4033" spans="1:18">
      <c r="A4033" t="s">
        <v>2083</v>
      </c>
      <c r="B4033" t="s">
        <v>2082</v>
      </c>
      <c r="D4033">
        <v>2021</v>
      </c>
      <c r="E4033" t="s">
        <v>842</v>
      </c>
      <c r="F4033" t="s">
        <v>2301</v>
      </c>
      <c r="G4033">
        <v>-25.8893833333332</v>
      </c>
      <c r="H4033">
        <v>113.841033333333</v>
      </c>
      <c r="I4033" t="s">
        <v>2330</v>
      </c>
      <c r="J4033" t="s">
        <v>2188</v>
      </c>
      <c r="K4033">
        <v>72</v>
      </c>
      <c r="L4033">
        <v>73</v>
      </c>
      <c r="N4033">
        <v>1</v>
      </c>
      <c r="O4033">
        <v>1.0491999999999999</v>
      </c>
      <c r="R4033">
        <v>0.63029999999999997</v>
      </c>
    </row>
    <row r="4034" spans="1:18">
      <c r="A4034" t="s">
        <v>2083</v>
      </c>
      <c r="B4034" t="s">
        <v>2082</v>
      </c>
      <c r="D4034">
        <v>2021</v>
      </c>
      <c r="E4034" t="s">
        <v>842</v>
      </c>
      <c r="F4034" t="s">
        <v>2301</v>
      </c>
      <c r="G4034">
        <v>-25.8893833333332</v>
      </c>
      <c r="H4034">
        <v>113.841033333333</v>
      </c>
      <c r="I4034" t="s">
        <v>2330</v>
      </c>
      <c r="J4034" t="s">
        <v>2188</v>
      </c>
      <c r="K4034">
        <v>73</v>
      </c>
      <c r="L4034">
        <v>74</v>
      </c>
      <c r="N4034">
        <v>1</v>
      </c>
      <c r="O4034">
        <v>1.0996999999999999</v>
      </c>
      <c r="R4034">
        <v>0.44080000000000003</v>
      </c>
    </row>
    <row r="4035" spans="1:18">
      <c r="A4035" t="s">
        <v>2083</v>
      </c>
      <c r="B4035" t="s">
        <v>2082</v>
      </c>
      <c r="D4035">
        <v>2021</v>
      </c>
      <c r="E4035" t="s">
        <v>842</v>
      </c>
      <c r="F4035" t="s">
        <v>2301</v>
      </c>
      <c r="G4035">
        <v>-25.8893833333332</v>
      </c>
      <c r="H4035">
        <v>113.841033333333</v>
      </c>
      <c r="I4035" t="s">
        <v>2330</v>
      </c>
      <c r="J4035" t="s">
        <v>2188</v>
      </c>
      <c r="K4035">
        <v>74</v>
      </c>
      <c r="L4035">
        <v>75</v>
      </c>
      <c r="N4035">
        <v>1</v>
      </c>
      <c r="O4035">
        <v>1.0929</v>
      </c>
    </row>
    <row r="4036" spans="1:18">
      <c r="A4036" t="s">
        <v>2083</v>
      </c>
      <c r="B4036" t="s">
        <v>2082</v>
      </c>
      <c r="D4036">
        <v>2021</v>
      </c>
      <c r="E4036" t="s">
        <v>842</v>
      </c>
      <c r="F4036" t="s">
        <v>2301</v>
      </c>
      <c r="G4036">
        <v>-25.8893833333332</v>
      </c>
      <c r="H4036">
        <v>113.841033333333</v>
      </c>
      <c r="I4036" t="s">
        <v>2330</v>
      </c>
      <c r="J4036" t="s">
        <v>2188</v>
      </c>
      <c r="K4036">
        <v>75</v>
      </c>
      <c r="L4036">
        <v>76</v>
      </c>
      <c r="N4036">
        <v>1</v>
      </c>
      <c r="O4036">
        <v>1.0376000000000001</v>
      </c>
    </row>
    <row r="4037" spans="1:18">
      <c r="A4037" t="s">
        <v>2083</v>
      </c>
      <c r="B4037" t="s">
        <v>2082</v>
      </c>
      <c r="D4037">
        <v>2021</v>
      </c>
      <c r="E4037" t="s">
        <v>842</v>
      </c>
      <c r="F4037" t="s">
        <v>2301</v>
      </c>
      <c r="G4037">
        <v>-25.8893833333332</v>
      </c>
      <c r="H4037">
        <v>113.841033333333</v>
      </c>
      <c r="I4037" t="s">
        <v>2330</v>
      </c>
      <c r="J4037" t="s">
        <v>2188</v>
      </c>
      <c r="K4037">
        <v>76</v>
      </c>
      <c r="L4037">
        <v>77</v>
      </c>
      <c r="N4037">
        <v>1</v>
      </c>
      <c r="O4037">
        <v>1.0552999999999999</v>
      </c>
    </row>
    <row r="4038" spans="1:18">
      <c r="A4038" t="s">
        <v>2083</v>
      </c>
      <c r="B4038" t="s">
        <v>2082</v>
      </c>
      <c r="D4038">
        <v>2021</v>
      </c>
      <c r="E4038" t="s">
        <v>842</v>
      </c>
      <c r="F4038" t="s">
        <v>2301</v>
      </c>
      <c r="G4038">
        <v>-25.8893833333332</v>
      </c>
      <c r="H4038">
        <v>113.841033333333</v>
      </c>
      <c r="I4038" t="s">
        <v>2330</v>
      </c>
      <c r="J4038" t="s">
        <v>2188</v>
      </c>
      <c r="K4038">
        <v>77</v>
      </c>
      <c r="L4038">
        <v>78</v>
      </c>
      <c r="N4038">
        <v>1</v>
      </c>
      <c r="O4038">
        <v>1.0787</v>
      </c>
    </row>
    <row r="4039" spans="1:18">
      <c r="A4039" t="s">
        <v>2083</v>
      </c>
      <c r="B4039" t="s">
        <v>2082</v>
      </c>
      <c r="D4039">
        <v>2021</v>
      </c>
      <c r="E4039" t="s">
        <v>842</v>
      </c>
      <c r="F4039" t="s">
        <v>2301</v>
      </c>
      <c r="G4039">
        <v>-25.78701667</v>
      </c>
      <c r="H4039">
        <v>113.851616699999</v>
      </c>
      <c r="I4039" t="s">
        <v>2332</v>
      </c>
      <c r="J4039" t="s">
        <v>2187</v>
      </c>
      <c r="K4039">
        <v>0</v>
      </c>
      <c r="L4039">
        <v>1</v>
      </c>
      <c r="N4039">
        <v>1</v>
      </c>
      <c r="O4039">
        <v>0.33929999999999999</v>
      </c>
      <c r="R4039">
        <v>3.7498999999999998</v>
      </c>
    </row>
    <row r="4040" spans="1:18">
      <c r="A4040" t="s">
        <v>2083</v>
      </c>
      <c r="B4040" t="s">
        <v>2082</v>
      </c>
      <c r="D4040">
        <v>2021</v>
      </c>
      <c r="E4040" t="s">
        <v>842</v>
      </c>
      <c r="F4040" t="s">
        <v>2301</v>
      </c>
      <c r="G4040">
        <v>-25.78701667</v>
      </c>
      <c r="H4040">
        <v>113.851616699999</v>
      </c>
      <c r="I4040" t="s">
        <v>2332</v>
      </c>
      <c r="J4040" t="s">
        <v>2187</v>
      </c>
      <c r="K4040">
        <v>1</v>
      </c>
      <c r="L4040">
        <v>2</v>
      </c>
      <c r="N4040">
        <v>1</v>
      </c>
      <c r="O4040">
        <v>0.42430000000000001</v>
      </c>
      <c r="R4040">
        <v>3.6408</v>
      </c>
    </row>
    <row r="4041" spans="1:18">
      <c r="A4041" t="s">
        <v>2083</v>
      </c>
      <c r="B4041" t="s">
        <v>2082</v>
      </c>
      <c r="D4041">
        <v>2021</v>
      </c>
      <c r="E4041" t="s">
        <v>842</v>
      </c>
      <c r="F4041" t="s">
        <v>2301</v>
      </c>
      <c r="G4041">
        <v>-25.78701667</v>
      </c>
      <c r="H4041">
        <v>113.851616699999</v>
      </c>
      <c r="I4041" t="s">
        <v>2332</v>
      </c>
      <c r="J4041" t="s">
        <v>2187</v>
      </c>
      <c r="K4041">
        <v>2</v>
      </c>
      <c r="L4041">
        <v>3</v>
      </c>
      <c r="N4041">
        <v>1</v>
      </c>
      <c r="O4041">
        <v>0.38840000000000002</v>
      </c>
      <c r="R4041">
        <v>3.6408</v>
      </c>
    </row>
    <row r="4042" spans="1:18">
      <c r="A4042" t="s">
        <v>2083</v>
      </c>
      <c r="B4042" t="s">
        <v>2082</v>
      </c>
      <c r="D4042">
        <v>2021</v>
      </c>
      <c r="E4042" t="s">
        <v>842</v>
      </c>
      <c r="F4042" t="s">
        <v>2301</v>
      </c>
      <c r="G4042">
        <v>-25.78701667</v>
      </c>
      <c r="H4042">
        <v>113.851616699999</v>
      </c>
      <c r="I4042" t="s">
        <v>2332</v>
      </c>
      <c r="J4042" t="s">
        <v>2187</v>
      </c>
      <c r="K4042">
        <v>3</v>
      </c>
      <c r="L4042">
        <v>4</v>
      </c>
      <c r="N4042">
        <v>1</v>
      </c>
      <c r="O4042">
        <v>0.37269999999999998</v>
      </c>
      <c r="R4042">
        <v>3.5316000000000001</v>
      </c>
    </row>
    <row r="4043" spans="1:18">
      <c r="A4043" t="s">
        <v>2083</v>
      </c>
      <c r="B4043" t="s">
        <v>2082</v>
      </c>
      <c r="D4043">
        <v>2021</v>
      </c>
      <c r="E4043" t="s">
        <v>842</v>
      </c>
      <c r="F4043" t="s">
        <v>2301</v>
      </c>
      <c r="G4043">
        <v>-25.78701667</v>
      </c>
      <c r="H4043">
        <v>113.851616699999</v>
      </c>
      <c r="I4043" t="s">
        <v>2332</v>
      </c>
      <c r="J4043" t="s">
        <v>2187</v>
      </c>
      <c r="K4043">
        <v>4</v>
      </c>
      <c r="L4043">
        <v>5</v>
      </c>
      <c r="N4043">
        <v>1</v>
      </c>
      <c r="O4043">
        <v>0.35289999999999999</v>
      </c>
      <c r="R4043">
        <v>2.3839999999999999</v>
      </c>
    </row>
    <row r="4044" spans="1:18">
      <c r="A4044" t="s">
        <v>2083</v>
      </c>
      <c r="B4044" t="s">
        <v>2082</v>
      </c>
      <c r="D4044">
        <v>2021</v>
      </c>
      <c r="E4044" t="s">
        <v>842</v>
      </c>
      <c r="F4044" t="s">
        <v>2301</v>
      </c>
      <c r="G4044">
        <v>-25.78701667</v>
      </c>
      <c r="H4044">
        <v>113.851616699999</v>
      </c>
      <c r="I4044" t="s">
        <v>2332</v>
      </c>
      <c r="J4044" t="s">
        <v>2187</v>
      </c>
      <c r="K4044">
        <v>5</v>
      </c>
      <c r="L4044">
        <v>6</v>
      </c>
      <c r="N4044">
        <v>1</v>
      </c>
      <c r="O4044">
        <v>0.35199999999999998</v>
      </c>
      <c r="R4044">
        <v>2.3839999999999999</v>
      </c>
    </row>
    <row r="4045" spans="1:18">
      <c r="A4045" t="s">
        <v>2083</v>
      </c>
      <c r="B4045" t="s">
        <v>2082</v>
      </c>
      <c r="D4045">
        <v>2021</v>
      </c>
      <c r="E4045" t="s">
        <v>842</v>
      </c>
      <c r="F4045" t="s">
        <v>2301</v>
      </c>
      <c r="G4045">
        <v>-25.78701667</v>
      </c>
      <c r="H4045">
        <v>113.851616699999</v>
      </c>
      <c r="I4045" t="s">
        <v>2332</v>
      </c>
      <c r="J4045" t="s">
        <v>2187</v>
      </c>
      <c r="K4045">
        <v>6</v>
      </c>
      <c r="L4045">
        <v>7</v>
      </c>
      <c r="N4045">
        <v>1</v>
      </c>
      <c r="O4045">
        <v>0.39750000000000002</v>
      </c>
      <c r="R4045">
        <v>2.3839999999999999</v>
      </c>
    </row>
    <row r="4046" spans="1:18">
      <c r="A4046" t="s">
        <v>2083</v>
      </c>
      <c r="B4046" t="s">
        <v>2082</v>
      </c>
      <c r="D4046">
        <v>2021</v>
      </c>
      <c r="E4046" t="s">
        <v>842</v>
      </c>
      <c r="F4046" t="s">
        <v>2301</v>
      </c>
      <c r="G4046">
        <v>-25.78701667</v>
      </c>
      <c r="H4046">
        <v>113.851616699999</v>
      </c>
      <c r="I4046" t="s">
        <v>2332</v>
      </c>
      <c r="J4046" t="s">
        <v>2187</v>
      </c>
      <c r="K4046">
        <v>7</v>
      </c>
      <c r="L4046">
        <v>8</v>
      </c>
      <c r="N4046">
        <v>1</v>
      </c>
      <c r="O4046">
        <v>0.44090000000000001</v>
      </c>
      <c r="R4046">
        <v>2.3839999999999999</v>
      </c>
    </row>
    <row r="4047" spans="1:18">
      <c r="A4047" t="s">
        <v>2083</v>
      </c>
      <c r="B4047" t="s">
        <v>2082</v>
      </c>
      <c r="D4047">
        <v>2021</v>
      </c>
      <c r="E4047" t="s">
        <v>842</v>
      </c>
      <c r="F4047" t="s">
        <v>2301</v>
      </c>
      <c r="G4047">
        <v>-25.78701667</v>
      </c>
      <c r="H4047">
        <v>113.851616699999</v>
      </c>
      <c r="I4047" t="s">
        <v>2332</v>
      </c>
      <c r="J4047" t="s">
        <v>2187</v>
      </c>
      <c r="K4047">
        <v>8</v>
      </c>
      <c r="L4047">
        <v>9</v>
      </c>
      <c r="N4047">
        <v>1</v>
      </c>
      <c r="O4047">
        <v>0.48549999999999999</v>
      </c>
      <c r="R4047">
        <v>2.3839999999999999</v>
      </c>
    </row>
    <row r="4048" spans="1:18">
      <c r="A4048" t="s">
        <v>2083</v>
      </c>
      <c r="B4048" t="s">
        <v>2082</v>
      </c>
      <c r="D4048">
        <v>2021</v>
      </c>
      <c r="E4048" t="s">
        <v>842</v>
      </c>
      <c r="F4048" t="s">
        <v>2301</v>
      </c>
      <c r="G4048">
        <v>-25.78701667</v>
      </c>
      <c r="H4048">
        <v>113.851616699999</v>
      </c>
      <c r="I4048" t="s">
        <v>2332</v>
      </c>
      <c r="J4048" t="s">
        <v>2187</v>
      </c>
      <c r="K4048">
        <v>9</v>
      </c>
      <c r="L4048">
        <v>10</v>
      </c>
      <c r="N4048">
        <v>1</v>
      </c>
      <c r="O4048">
        <v>0.52100000000000002</v>
      </c>
      <c r="R4048">
        <v>1.2363</v>
      </c>
    </row>
    <row r="4049" spans="1:18">
      <c r="A4049" t="s">
        <v>2083</v>
      </c>
      <c r="B4049" t="s">
        <v>2082</v>
      </c>
      <c r="D4049">
        <v>2021</v>
      </c>
      <c r="E4049" t="s">
        <v>842</v>
      </c>
      <c r="F4049" t="s">
        <v>2301</v>
      </c>
      <c r="G4049">
        <v>-25.78701667</v>
      </c>
      <c r="H4049">
        <v>113.851616699999</v>
      </c>
      <c r="I4049" t="s">
        <v>2332</v>
      </c>
      <c r="J4049" t="s">
        <v>2187</v>
      </c>
      <c r="K4049">
        <v>10</v>
      </c>
      <c r="L4049">
        <v>11</v>
      </c>
      <c r="N4049">
        <v>1</v>
      </c>
      <c r="O4049">
        <v>0.50109999999999999</v>
      </c>
      <c r="R4049">
        <v>1.2442</v>
      </c>
    </row>
    <row r="4050" spans="1:18">
      <c r="A4050" t="s">
        <v>2083</v>
      </c>
      <c r="B4050" t="s">
        <v>2082</v>
      </c>
      <c r="D4050">
        <v>2021</v>
      </c>
      <c r="E4050" t="s">
        <v>842</v>
      </c>
      <c r="F4050" t="s">
        <v>2301</v>
      </c>
      <c r="G4050">
        <v>-25.78701667</v>
      </c>
      <c r="H4050">
        <v>113.851616699999</v>
      </c>
      <c r="I4050" t="s">
        <v>2332</v>
      </c>
      <c r="J4050" t="s">
        <v>2187</v>
      </c>
      <c r="K4050">
        <v>11</v>
      </c>
      <c r="L4050">
        <v>12</v>
      </c>
      <c r="N4050">
        <v>1</v>
      </c>
      <c r="O4050">
        <v>0.48330000000000001</v>
      </c>
      <c r="R4050">
        <v>1.2442</v>
      </c>
    </row>
    <row r="4051" spans="1:18">
      <c r="A4051" t="s">
        <v>2083</v>
      </c>
      <c r="B4051" t="s">
        <v>2082</v>
      </c>
      <c r="D4051">
        <v>2021</v>
      </c>
      <c r="E4051" t="s">
        <v>842</v>
      </c>
      <c r="F4051" t="s">
        <v>2301</v>
      </c>
      <c r="G4051">
        <v>-25.78701667</v>
      </c>
      <c r="H4051">
        <v>113.851616699999</v>
      </c>
      <c r="I4051" t="s">
        <v>2332</v>
      </c>
      <c r="J4051" t="s">
        <v>2187</v>
      </c>
      <c r="K4051">
        <v>12</v>
      </c>
      <c r="L4051">
        <v>13</v>
      </c>
      <c r="N4051">
        <v>1</v>
      </c>
      <c r="O4051">
        <v>0.51990000000000003</v>
      </c>
      <c r="R4051">
        <v>1.2522</v>
      </c>
    </row>
    <row r="4052" spans="1:18">
      <c r="A4052" t="s">
        <v>2083</v>
      </c>
      <c r="B4052" t="s">
        <v>2082</v>
      </c>
      <c r="D4052">
        <v>2021</v>
      </c>
      <c r="E4052" t="s">
        <v>842</v>
      </c>
      <c r="F4052" t="s">
        <v>2301</v>
      </c>
      <c r="G4052">
        <v>-25.78701667</v>
      </c>
      <c r="H4052">
        <v>113.851616699999</v>
      </c>
      <c r="I4052" t="s">
        <v>2332</v>
      </c>
      <c r="J4052" t="s">
        <v>2187</v>
      </c>
      <c r="K4052">
        <v>13</v>
      </c>
      <c r="L4052">
        <v>14</v>
      </c>
      <c r="N4052">
        <v>1</v>
      </c>
      <c r="O4052">
        <v>0.45250000000000001</v>
      </c>
      <c r="R4052">
        <v>1.0463</v>
      </c>
    </row>
    <row r="4053" spans="1:18">
      <c r="A4053" t="s">
        <v>2083</v>
      </c>
      <c r="B4053" t="s">
        <v>2082</v>
      </c>
      <c r="D4053">
        <v>2021</v>
      </c>
      <c r="E4053" t="s">
        <v>842</v>
      </c>
      <c r="F4053" t="s">
        <v>2301</v>
      </c>
      <c r="G4053">
        <v>-25.78701667</v>
      </c>
      <c r="H4053">
        <v>113.851616699999</v>
      </c>
      <c r="I4053" t="s">
        <v>2332</v>
      </c>
      <c r="J4053" t="s">
        <v>2187</v>
      </c>
      <c r="K4053">
        <v>14</v>
      </c>
      <c r="L4053">
        <v>15</v>
      </c>
      <c r="N4053">
        <v>1</v>
      </c>
      <c r="O4053">
        <v>0.57869999999999999</v>
      </c>
      <c r="R4053">
        <v>1.0463</v>
      </c>
    </row>
    <row r="4054" spans="1:18">
      <c r="A4054" t="s">
        <v>2083</v>
      </c>
      <c r="B4054" t="s">
        <v>2082</v>
      </c>
      <c r="D4054">
        <v>2021</v>
      </c>
      <c r="E4054" t="s">
        <v>842</v>
      </c>
      <c r="F4054" t="s">
        <v>2301</v>
      </c>
      <c r="G4054">
        <v>-25.78701667</v>
      </c>
      <c r="H4054">
        <v>113.851616699999</v>
      </c>
      <c r="I4054" t="s">
        <v>2332</v>
      </c>
      <c r="J4054" t="s">
        <v>2187</v>
      </c>
      <c r="K4054">
        <v>15</v>
      </c>
      <c r="L4054">
        <v>16</v>
      </c>
      <c r="N4054">
        <v>1</v>
      </c>
      <c r="O4054">
        <v>0.54259999999999997</v>
      </c>
      <c r="R4054">
        <v>0.84040000000000004</v>
      </c>
    </row>
    <row r="4055" spans="1:18">
      <c r="A4055" t="s">
        <v>2083</v>
      </c>
      <c r="B4055" t="s">
        <v>2082</v>
      </c>
      <c r="D4055">
        <v>2021</v>
      </c>
      <c r="E4055" t="s">
        <v>842</v>
      </c>
      <c r="F4055" t="s">
        <v>2301</v>
      </c>
      <c r="G4055">
        <v>-25.78701667</v>
      </c>
      <c r="H4055">
        <v>113.851616699999</v>
      </c>
      <c r="I4055" t="s">
        <v>2332</v>
      </c>
      <c r="J4055" t="s">
        <v>2187</v>
      </c>
      <c r="K4055">
        <v>16</v>
      </c>
      <c r="L4055">
        <v>17</v>
      </c>
      <c r="N4055">
        <v>1</v>
      </c>
      <c r="O4055">
        <v>0.62019999999999997</v>
      </c>
      <c r="R4055">
        <v>1.3249</v>
      </c>
    </row>
    <row r="4056" spans="1:18">
      <c r="A4056" t="s">
        <v>2083</v>
      </c>
      <c r="B4056" t="s">
        <v>2082</v>
      </c>
      <c r="D4056">
        <v>2021</v>
      </c>
      <c r="E4056" t="s">
        <v>842</v>
      </c>
      <c r="F4056" t="s">
        <v>2301</v>
      </c>
      <c r="G4056">
        <v>-25.78701667</v>
      </c>
      <c r="H4056">
        <v>113.851616699999</v>
      </c>
      <c r="I4056" t="s">
        <v>2332</v>
      </c>
      <c r="J4056" t="s">
        <v>2187</v>
      </c>
      <c r="K4056">
        <v>17</v>
      </c>
      <c r="L4056">
        <v>18</v>
      </c>
      <c r="N4056">
        <v>1</v>
      </c>
      <c r="O4056">
        <v>0.7913</v>
      </c>
      <c r="R4056">
        <v>1.3249</v>
      </c>
    </row>
    <row r="4057" spans="1:18">
      <c r="A4057" t="s">
        <v>2083</v>
      </c>
      <c r="B4057" t="s">
        <v>2082</v>
      </c>
      <c r="D4057">
        <v>2021</v>
      </c>
      <c r="E4057" t="s">
        <v>842</v>
      </c>
      <c r="F4057" t="s">
        <v>2301</v>
      </c>
      <c r="G4057">
        <v>-25.78701667</v>
      </c>
      <c r="H4057">
        <v>113.851616699999</v>
      </c>
      <c r="I4057" t="s">
        <v>2332</v>
      </c>
      <c r="J4057" t="s">
        <v>2187</v>
      </c>
      <c r="K4057">
        <v>18</v>
      </c>
      <c r="L4057">
        <v>19</v>
      </c>
      <c r="N4057">
        <v>1</v>
      </c>
      <c r="O4057">
        <v>0.76039999999999996</v>
      </c>
      <c r="R4057">
        <v>1.8092999999999999</v>
      </c>
    </row>
    <row r="4058" spans="1:18">
      <c r="A4058" t="s">
        <v>2083</v>
      </c>
      <c r="B4058" t="s">
        <v>2082</v>
      </c>
      <c r="D4058">
        <v>2021</v>
      </c>
      <c r="E4058" t="s">
        <v>842</v>
      </c>
      <c r="F4058" t="s">
        <v>2301</v>
      </c>
      <c r="G4058">
        <v>-25.78701667</v>
      </c>
      <c r="H4058">
        <v>113.851616699999</v>
      </c>
      <c r="I4058" t="s">
        <v>2332</v>
      </c>
      <c r="J4058" t="s">
        <v>2187</v>
      </c>
      <c r="K4058">
        <v>19</v>
      </c>
      <c r="L4058">
        <v>20</v>
      </c>
      <c r="N4058">
        <v>1</v>
      </c>
      <c r="O4058">
        <v>0.72170000000000001</v>
      </c>
      <c r="R4058">
        <v>1.0913999999999999</v>
      </c>
    </row>
    <row r="4059" spans="1:18">
      <c r="A4059" t="s">
        <v>2083</v>
      </c>
      <c r="B4059" t="s">
        <v>2082</v>
      </c>
      <c r="D4059">
        <v>2021</v>
      </c>
      <c r="E4059" t="s">
        <v>842</v>
      </c>
      <c r="F4059" t="s">
        <v>2301</v>
      </c>
      <c r="G4059">
        <v>-25.78701667</v>
      </c>
      <c r="H4059">
        <v>113.851616699999</v>
      </c>
      <c r="I4059" t="s">
        <v>2332</v>
      </c>
      <c r="J4059" t="s">
        <v>2187</v>
      </c>
      <c r="K4059">
        <v>20</v>
      </c>
      <c r="L4059">
        <v>21</v>
      </c>
      <c r="N4059">
        <v>1</v>
      </c>
      <c r="O4059">
        <v>0.77690000000000003</v>
      </c>
      <c r="R4059">
        <v>1.0913999999999999</v>
      </c>
    </row>
    <row r="4060" spans="1:18">
      <c r="A4060" t="s">
        <v>2083</v>
      </c>
      <c r="B4060" t="s">
        <v>2082</v>
      </c>
      <c r="D4060">
        <v>2021</v>
      </c>
      <c r="E4060" t="s">
        <v>842</v>
      </c>
      <c r="F4060" t="s">
        <v>2301</v>
      </c>
      <c r="G4060">
        <v>-25.78701667</v>
      </c>
      <c r="H4060">
        <v>113.851616699999</v>
      </c>
      <c r="I4060" t="s">
        <v>2332</v>
      </c>
      <c r="J4060" t="s">
        <v>2187</v>
      </c>
      <c r="K4060">
        <v>21</v>
      </c>
      <c r="L4060">
        <v>22</v>
      </c>
      <c r="N4060">
        <v>1</v>
      </c>
      <c r="O4060">
        <v>0.86880000000000002</v>
      </c>
      <c r="R4060">
        <v>0.37359999999999999</v>
      </c>
    </row>
    <row r="4061" spans="1:18">
      <c r="A4061" t="s">
        <v>2083</v>
      </c>
      <c r="B4061" t="s">
        <v>2082</v>
      </c>
      <c r="D4061">
        <v>2021</v>
      </c>
      <c r="E4061" t="s">
        <v>842</v>
      </c>
      <c r="F4061" t="s">
        <v>2301</v>
      </c>
      <c r="G4061">
        <v>-25.78701667</v>
      </c>
      <c r="H4061">
        <v>113.851616699999</v>
      </c>
      <c r="I4061" t="s">
        <v>2332</v>
      </c>
      <c r="J4061" t="s">
        <v>2187</v>
      </c>
      <c r="K4061">
        <v>22</v>
      </c>
      <c r="L4061">
        <v>23</v>
      </c>
      <c r="N4061">
        <v>1</v>
      </c>
      <c r="O4061">
        <v>0.87109999999999999</v>
      </c>
      <c r="R4061">
        <v>0.63160000000000005</v>
      </c>
    </row>
    <row r="4062" spans="1:18">
      <c r="A4062" t="s">
        <v>2083</v>
      </c>
      <c r="B4062" t="s">
        <v>2082</v>
      </c>
      <c r="D4062">
        <v>2021</v>
      </c>
      <c r="E4062" t="s">
        <v>842</v>
      </c>
      <c r="F4062" t="s">
        <v>2301</v>
      </c>
      <c r="G4062">
        <v>-25.78701667</v>
      </c>
      <c r="H4062">
        <v>113.851616699999</v>
      </c>
      <c r="I4062" t="s">
        <v>2332</v>
      </c>
      <c r="J4062" t="s">
        <v>2187</v>
      </c>
      <c r="K4062">
        <v>23</v>
      </c>
      <c r="L4062">
        <v>24</v>
      </c>
      <c r="N4062">
        <v>1</v>
      </c>
      <c r="O4062">
        <v>0.86</v>
      </c>
      <c r="R4062">
        <v>0.63160000000000005</v>
      </c>
    </row>
    <row r="4063" spans="1:18">
      <c r="A4063" t="s">
        <v>2083</v>
      </c>
      <c r="B4063" t="s">
        <v>2082</v>
      </c>
      <c r="D4063">
        <v>2021</v>
      </c>
      <c r="E4063" t="s">
        <v>842</v>
      </c>
      <c r="F4063" t="s">
        <v>2301</v>
      </c>
      <c r="G4063">
        <v>-25.78701667</v>
      </c>
      <c r="H4063">
        <v>113.851616699999</v>
      </c>
      <c r="I4063" t="s">
        <v>2332</v>
      </c>
      <c r="J4063" t="s">
        <v>2187</v>
      </c>
      <c r="K4063">
        <v>24</v>
      </c>
      <c r="L4063">
        <v>25</v>
      </c>
      <c r="N4063">
        <v>1</v>
      </c>
      <c r="O4063">
        <v>0.79649999999999999</v>
      </c>
      <c r="R4063">
        <v>0.88970000000000005</v>
      </c>
    </row>
    <row r="4064" spans="1:18">
      <c r="A4064" t="s">
        <v>2083</v>
      </c>
      <c r="B4064" t="s">
        <v>2082</v>
      </c>
      <c r="D4064">
        <v>2021</v>
      </c>
      <c r="E4064" t="s">
        <v>842</v>
      </c>
      <c r="F4064" t="s">
        <v>2301</v>
      </c>
      <c r="G4064">
        <v>-25.78701667</v>
      </c>
      <c r="H4064">
        <v>113.851616699999</v>
      </c>
      <c r="I4064" t="s">
        <v>2332</v>
      </c>
      <c r="J4064" t="s">
        <v>2187</v>
      </c>
      <c r="K4064">
        <v>25</v>
      </c>
      <c r="L4064">
        <v>26</v>
      </c>
      <c r="N4064">
        <v>1</v>
      </c>
      <c r="O4064">
        <v>0.79179999999999995</v>
      </c>
      <c r="R4064">
        <v>0.79279999999999995</v>
      </c>
    </row>
    <row r="4065" spans="1:18">
      <c r="A4065" t="s">
        <v>2083</v>
      </c>
      <c r="B4065" t="s">
        <v>2082</v>
      </c>
      <c r="D4065">
        <v>2021</v>
      </c>
      <c r="E4065" t="s">
        <v>842</v>
      </c>
      <c r="F4065" t="s">
        <v>2301</v>
      </c>
      <c r="G4065">
        <v>-25.78701667</v>
      </c>
      <c r="H4065">
        <v>113.851616699999</v>
      </c>
      <c r="I4065" t="s">
        <v>2332</v>
      </c>
      <c r="J4065" t="s">
        <v>2187</v>
      </c>
      <c r="K4065">
        <v>26</v>
      </c>
      <c r="L4065">
        <v>27</v>
      </c>
      <c r="N4065">
        <v>1</v>
      </c>
      <c r="O4065">
        <v>0.84319999999999995</v>
      </c>
      <c r="R4065">
        <v>0.79279999999999995</v>
      </c>
    </row>
    <row r="4066" spans="1:18">
      <c r="A4066" t="s">
        <v>2083</v>
      </c>
      <c r="B4066" t="s">
        <v>2082</v>
      </c>
      <c r="D4066">
        <v>2021</v>
      </c>
      <c r="E4066" t="s">
        <v>842</v>
      </c>
      <c r="F4066" t="s">
        <v>2301</v>
      </c>
      <c r="G4066">
        <v>-25.78701667</v>
      </c>
      <c r="H4066">
        <v>113.851616699999</v>
      </c>
      <c r="I4066" t="s">
        <v>2332</v>
      </c>
      <c r="J4066" t="s">
        <v>2187</v>
      </c>
      <c r="K4066">
        <v>27</v>
      </c>
      <c r="L4066">
        <v>28</v>
      </c>
      <c r="N4066">
        <v>1</v>
      </c>
      <c r="O4066">
        <v>0.85329999999999995</v>
      </c>
      <c r="R4066">
        <v>0.79279999999999995</v>
      </c>
    </row>
    <row r="4067" spans="1:18">
      <c r="A4067" t="s">
        <v>2083</v>
      </c>
      <c r="B4067" t="s">
        <v>2082</v>
      </c>
      <c r="D4067">
        <v>2021</v>
      </c>
      <c r="E4067" t="s">
        <v>842</v>
      </c>
      <c r="F4067" t="s">
        <v>2301</v>
      </c>
      <c r="G4067">
        <v>-25.78701667</v>
      </c>
      <c r="H4067">
        <v>113.851616699999</v>
      </c>
      <c r="I4067" t="s">
        <v>2332</v>
      </c>
      <c r="J4067" t="s">
        <v>2187</v>
      </c>
      <c r="K4067">
        <v>28</v>
      </c>
      <c r="L4067">
        <v>29</v>
      </c>
      <c r="N4067">
        <v>1</v>
      </c>
      <c r="O4067">
        <v>0.92830000000000001</v>
      </c>
      <c r="R4067">
        <v>0.79279999999999995</v>
      </c>
    </row>
    <row r="4068" spans="1:18">
      <c r="A4068" t="s">
        <v>2083</v>
      </c>
      <c r="B4068" t="s">
        <v>2082</v>
      </c>
      <c r="D4068">
        <v>2021</v>
      </c>
      <c r="E4068" t="s">
        <v>842</v>
      </c>
      <c r="F4068" t="s">
        <v>2301</v>
      </c>
      <c r="G4068">
        <v>-25.78701667</v>
      </c>
      <c r="H4068">
        <v>113.851616699999</v>
      </c>
      <c r="I4068" t="s">
        <v>2332</v>
      </c>
      <c r="J4068" t="s">
        <v>2187</v>
      </c>
      <c r="K4068">
        <v>29</v>
      </c>
      <c r="L4068">
        <v>30</v>
      </c>
      <c r="N4068">
        <v>1</v>
      </c>
      <c r="O4068">
        <v>0.91020000000000001</v>
      </c>
      <c r="R4068">
        <v>0.79279999999999995</v>
      </c>
    </row>
    <row r="4069" spans="1:18">
      <c r="A4069" t="s">
        <v>2083</v>
      </c>
      <c r="B4069" t="s">
        <v>2082</v>
      </c>
      <c r="D4069">
        <v>2021</v>
      </c>
      <c r="E4069" t="s">
        <v>842</v>
      </c>
      <c r="F4069" t="s">
        <v>2301</v>
      </c>
      <c r="G4069">
        <v>-25.78701667</v>
      </c>
      <c r="H4069">
        <v>113.851616699999</v>
      </c>
      <c r="I4069" t="s">
        <v>2332</v>
      </c>
      <c r="J4069" t="s">
        <v>2187</v>
      </c>
      <c r="K4069">
        <v>30</v>
      </c>
      <c r="L4069">
        <v>31</v>
      </c>
      <c r="N4069">
        <v>1</v>
      </c>
      <c r="O4069">
        <v>0.92910000000000004</v>
      </c>
      <c r="R4069">
        <v>0.69599999999999995</v>
      </c>
    </row>
    <row r="4070" spans="1:18">
      <c r="A4070" t="s">
        <v>2083</v>
      </c>
      <c r="B4070" t="s">
        <v>2082</v>
      </c>
      <c r="D4070">
        <v>2021</v>
      </c>
      <c r="E4070" t="s">
        <v>842</v>
      </c>
      <c r="F4070" t="s">
        <v>2301</v>
      </c>
      <c r="G4070">
        <v>-25.78701667</v>
      </c>
      <c r="H4070">
        <v>113.851616699999</v>
      </c>
      <c r="I4070" t="s">
        <v>2332</v>
      </c>
      <c r="J4070" t="s">
        <v>2187</v>
      </c>
      <c r="K4070">
        <v>31</v>
      </c>
      <c r="L4070">
        <v>32</v>
      </c>
      <c r="N4070">
        <v>1</v>
      </c>
      <c r="O4070">
        <v>0.86960000000000004</v>
      </c>
      <c r="R4070">
        <v>1.0512999999999999</v>
      </c>
    </row>
    <row r="4071" spans="1:18">
      <c r="A4071" t="s">
        <v>2083</v>
      </c>
      <c r="B4071" t="s">
        <v>2082</v>
      </c>
      <c r="D4071">
        <v>2021</v>
      </c>
      <c r="E4071" t="s">
        <v>842</v>
      </c>
      <c r="F4071" t="s">
        <v>2301</v>
      </c>
      <c r="G4071">
        <v>-25.78701667</v>
      </c>
      <c r="H4071">
        <v>113.851616699999</v>
      </c>
      <c r="I4071" t="s">
        <v>2332</v>
      </c>
      <c r="J4071" t="s">
        <v>2187</v>
      </c>
      <c r="K4071">
        <v>32</v>
      </c>
      <c r="L4071">
        <v>33</v>
      </c>
      <c r="N4071">
        <v>1</v>
      </c>
      <c r="O4071">
        <v>0.86380000000000001</v>
      </c>
      <c r="R4071">
        <v>1.0512999999999999</v>
      </c>
    </row>
    <row r="4072" spans="1:18">
      <c r="A4072" t="s">
        <v>2083</v>
      </c>
      <c r="B4072" t="s">
        <v>2082</v>
      </c>
      <c r="D4072">
        <v>2021</v>
      </c>
      <c r="E4072" t="s">
        <v>842</v>
      </c>
      <c r="F4072" t="s">
        <v>2301</v>
      </c>
      <c r="G4072">
        <v>-25.78701667</v>
      </c>
      <c r="H4072">
        <v>113.851616699999</v>
      </c>
      <c r="I4072" t="s">
        <v>2332</v>
      </c>
      <c r="J4072" t="s">
        <v>2187</v>
      </c>
      <c r="K4072">
        <v>33</v>
      </c>
      <c r="L4072">
        <v>34</v>
      </c>
      <c r="N4072">
        <v>1</v>
      </c>
      <c r="O4072">
        <v>0.89680000000000004</v>
      </c>
      <c r="R4072">
        <v>1.4066000000000001</v>
      </c>
    </row>
    <row r="4073" spans="1:18">
      <c r="A4073" t="s">
        <v>2083</v>
      </c>
      <c r="B4073" t="s">
        <v>2082</v>
      </c>
      <c r="D4073">
        <v>2021</v>
      </c>
      <c r="E4073" t="s">
        <v>842</v>
      </c>
      <c r="F4073" t="s">
        <v>2301</v>
      </c>
      <c r="G4073">
        <v>-25.78701667</v>
      </c>
      <c r="H4073">
        <v>113.851616699999</v>
      </c>
      <c r="I4073" t="s">
        <v>2332</v>
      </c>
      <c r="J4073" t="s">
        <v>2187</v>
      </c>
      <c r="K4073">
        <v>34</v>
      </c>
      <c r="L4073">
        <v>35</v>
      </c>
      <c r="N4073">
        <v>1</v>
      </c>
      <c r="O4073">
        <v>0.89290000000000003</v>
      </c>
      <c r="R4073">
        <v>1.2088000000000001</v>
      </c>
    </row>
    <row r="4074" spans="1:18">
      <c r="A4074" t="s">
        <v>2083</v>
      </c>
      <c r="B4074" t="s">
        <v>2082</v>
      </c>
      <c r="D4074">
        <v>2021</v>
      </c>
      <c r="E4074" t="s">
        <v>842</v>
      </c>
      <c r="F4074" t="s">
        <v>2301</v>
      </c>
      <c r="G4074">
        <v>-25.78701667</v>
      </c>
      <c r="H4074">
        <v>113.851616699999</v>
      </c>
      <c r="I4074" t="s">
        <v>2332</v>
      </c>
      <c r="J4074" t="s">
        <v>2187</v>
      </c>
      <c r="K4074">
        <v>35</v>
      </c>
      <c r="L4074">
        <v>36</v>
      </c>
      <c r="N4074">
        <v>1</v>
      </c>
      <c r="O4074">
        <v>0.92110000000000003</v>
      </c>
      <c r="R4074">
        <v>1.2088000000000001</v>
      </c>
    </row>
    <row r="4075" spans="1:18">
      <c r="A4075" t="s">
        <v>2083</v>
      </c>
      <c r="B4075" t="s">
        <v>2082</v>
      </c>
      <c r="D4075">
        <v>2021</v>
      </c>
      <c r="E4075" t="s">
        <v>842</v>
      </c>
      <c r="F4075" t="s">
        <v>2301</v>
      </c>
      <c r="G4075">
        <v>-25.78701667</v>
      </c>
      <c r="H4075">
        <v>113.851616699999</v>
      </c>
      <c r="I4075" t="s">
        <v>2332</v>
      </c>
      <c r="J4075" t="s">
        <v>2187</v>
      </c>
      <c r="K4075">
        <v>36</v>
      </c>
      <c r="L4075">
        <v>37</v>
      </c>
      <c r="N4075">
        <v>1</v>
      </c>
      <c r="O4075">
        <v>0.84389999999999998</v>
      </c>
      <c r="R4075">
        <v>1.2088000000000001</v>
      </c>
    </row>
    <row r="4076" spans="1:18">
      <c r="A4076" t="s">
        <v>2083</v>
      </c>
      <c r="B4076" t="s">
        <v>2082</v>
      </c>
      <c r="D4076">
        <v>2021</v>
      </c>
      <c r="E4076" t="s">
        <v>842</v>
      </c>
      <c r="F4076" t="s">
        <v>2301</v>
      </c>
      <c r="G4076">
        <v>-25.78701667</v>
      </c>
      <c r="H4076">
        <v>113.851616699999</v>
      </c>
      <c r="I4076" t="s">
        <v>2332</v>
      </c>
      <c r="J4076" t="s">
        <v>2187</v>
      </c>
      <c r="K4076">
        <v>37</v>
      </c>
      <c r="L4076">
        <v>38</v>
      </c>
      <c r="N4076">
        <v>1</v>
      </c>
      <c r="O4076">
        <v>0.85899999999999999</v>
      </c>
      <c r="R4076">
        <v>1.2088000000000001</v>
      </c>
    </row>
    <row r="4077" spans="1:18">
      <c r="A4077" t="s">
        <v>2083</v>
      </c>
      <c r="B4077" t="s">
        <v>2082</v>
      </c>
      <c r="D4077">
        <v>2021</v>
      </c>
      <c r="E4077" t="s">
        <v>842</v>
      </c>
      <c r="F4077" t="s">
        <v>2301</v>
      </c>
      <c r="G4077">
        <v>-25.78701667</v>
      </c>
      <c r="H4077">
        <v>113.851616699999</v>
      </c>
      <c r="I4077" t="s">
        <v>2332</v>
      </c>
      <c r="J4077" t="s">
        <v>2187</v>
      </c>
      <c r="K4077">
        <v>38</v>
      </c>
      <c r="L4077">
        <v>39</v>
      </c>
      <c r="N4077">
        <v>1</v>
      </c>
      <c r="O4077">
        <v>0.81740000000000002</v>
      </c>
      <c r="R4077">
        <v>1.2088000000000001</v>
      </c>
    </row>
    <row r="4078" spans="1:18">
      <c r="A4078" t="s">
        <v>2083</v>
      </c>
      <c r="B4078" t="s">
        <v>2082</v>
      </c>
      <c r="D4078">
        <v>2021</v>
      </c>
      <c r="E4078" t="s">
        <v>842</v>
      </c>
      <c r="F4078" t="s">
        <v>2301</v>
      </c>
      <c r="G4078">
        <v>-25.78701667</v>
      </c>
      <c r="H4078">
        <v>113.851616699999</v>
      </c>
      <c r="I4078" t="s">
        <v>2332</v>
      </c>
      <c r="J4078" t="s">
        <v>2187</v>
      </c>
      <c r="K4078">
        <v>39</v>
      </c>
      <c r="L4078">
        <v>40</v>
      </c>
      <c r="N4078">
        <v>1</v>
      </c>
      <c r="O4078">
        <v>0.85980000000000001</v>
      </c>
      <c r="R4078">
        <v>1.0109999999999999</v>
      </c>
    </row>
    <row r="4079" spans="1:18">
      <c r="A4079" t="s">
        <v>2083</v>
      </c>
      <c r="B4079" t="s">
        <v>2082</v>
      </c>
      <c r="D4079">
        <v>2021</v>
      </c>
      <c r="E4079" t="s">
        <v>842</v>
      </c>
      <c r="F4079" t="s">
        <v>2301</v>
      </c>
      <c r="G4079">
        <v>-25.78701667</v>
      </c>
      <c r="H4079">
        <v>113.851616699999</v>
      </c>
      <c r="I4079" t="s">
        <v>2332</v>
      </c>
      <c r="J4079" t="s">
        <v>2187</v>
      </c>
      <c r="K4079">
        <v>40</v>
      </c>
      <c r="L4079">
        <v>41</v>
      </c>
      <c r="N4079">
        <v>1</v>
      </c>
      <c r="O4079">
        <v>0.80410000000000004</v>
      </c>
      <c r="R4079">
        <v>0.91500000000000004</v>
      </c>
    </row>
    <row r="4080" spans="1:18">
      <c r="A4080" t="s">
        <v>2083</v>
      </c>
      <c r="B4080" t="s">
        <v>2082</v>
      </c>
      <c r="D4080">
        <v>2021</v>
      </c>
      <c r="E4080" t="s">
        <v>842</v>
      </c>
      <c r="F4080" t="s">
        <v>2301</v>
      </c>
      <c r="G4080">
        <v>-25.78701667</v>
      </c>
      <c r="H4080">
        <v>113.851616699999</v>
      </c>
      <c r="I4080" t="s">
        <v>2332</v>
      </c>
      <c r="J4080" t="s">
        <v>2187</v>
      </c>
      <c r="K4080">
        <v>41</v>
      </c>
      <c r="L4080">
        <v>42</v>
      </c>
      <c r="N4080">
        <v>1</v>
      </c>
      <c r="O4080">
        <v>0.83250000000000002</v>
      </c>
      <c r="R4080">
        <v>0.91500000000000004</v>
      </c>
    </row>
    <row r="4081" spans="1:18">
      <c r="A4081" t="s">
        <v>2083</v>
      </c>
      <c r="B4081" t="s">
        <v>2082</v>
      </c>
      <c r="D4081">
        <v>2021</v>
      </c>
      <c r="E4081" t="s">
        <v>842</v>
      </c>
      <c r="F4081" t="s">
        <v>2301</v>
      </c>
      <c r="G4081">
        <v>-25.78701667</v>
      </c>
      <c r="H4081">
        <v>113.851616699999</v>
      </c>
      <c r="I4081" t="s">
        <v>2332</v>
      </c>
      <c r="J4081" t="s">
        <v>2187</v>
      </c>
      <c r="K4081">
        <v>42</v>
      </c>
      <c r="L4081">
        <v>43</v>
      </c>
      <c r="N4081">
        <v>1</v>
      </c>
      <c r="O4081">
        <v>0.95140000000000002</v>
      </c>
      <c r="R4081">
        <v>0.81899999999999995</v>
      </c>
    </row>
    <row r="4082" spans="1:18">
      <c r="A4082" t="s">
        <v>2083</v>
      </c>
      <c r="B4082" t="s">
        <v>2082</v>
      </c>
      <c r="D4082">
        <v>2021</v>
      </c>
      <c r="E4082" t="s">
        <v>842</v>
      </c>
      <c r="F4082" t="s">
        <v>2301</v>
      </c>
      <c r="G4082">
        <v>-25.78701667</v>
      </c>
      <c r="H4082">
        <v>113.851616699999</v>
      </c>
      <c r="I4082" t="s">
        <v>2332</v>
      </c>
      <c r="J4082" t="s">
        <v>2187</v>
      </c>
      <c r="K4082">
        <v>43</v>
      </c>
      <c r="L4082">
        <v>44</v>
      </c>
      <c r="N4082">
        <v>1</v>
      </c>
      <c r="O4082">
        <v>0.95730000000000004</v>
      </c>
      <c r="R4082">
        <v>1.1458999999999999</v>
      </c>
    </row>
    <row r="4083" spans="1:18">
      <c r="A4083" t="s">
        <v>2083</v>
      </c>
      <c r="B4083" t="s">
        <v>2082</v>
      </c>
      <c r="D4083">
        <v>2021</v>
      </c>
      <c r="E4083" t="s">
        <v>842</v>
      </c>
      <c r="F4083" t="s">
        <v>2301</v>
      </c>
      <c r="G4083">
        <v>-25.78701667</v>
      </c>
      <c r="H4083">
        <v>113.851616699999</v>
      </c>
      <c r="I4083" t="s">
        <v>2332</v>
      </c>
      <c r="J4083" t="s">
        <v>2187</v>
      </c>
      <c r="K4083">
        <v>44</v>
      </c>
      <c r="L4083">
        <v>45</v>
      </c>
      <c r="N4083">
        <v>1</v>
      </c>
      <c r="O4083">
        <v>1.0331999999999999</v>
      </c>
      <c r="R4083">
        <v>1.1458999999999999</v>
      </c>
    </row>
    <row r="4084" spans="1:18">
      <c r="A4084" t="s">
        <v>2083</v>
      </c>
      <c r="B4084" t="s">
        <v>2082</v>
      </c>
      <c r="D4084">
        <v>2021</v>
      </c>
      <c r="E4084" t="s">
        <v>842</v>
      </c>
      <c r="F4084" t="s">
        <v>2301</v>
      </c>
      <c r="G4084">
        <v>-25.78701667</v>
      </c>
      <c r="H4084">
        <v>113.851616699999</v>
      </c>
      <c r="I4084" t="s">
        <v>2332</v>
      </c>
      <c r="J4084" t="s">
        <v>2187</v>
      </c>
      <c r="K4084">
        <v>45</v>
      </c>
      <c r="L4084">
        <v>46</v>
      </c>
      <c r="N4084">
        <v>1</v>
      </c>
      <c r="O4084">
        <v>0.91969999999999996</v>
      </c>
      <c r="R4084">
        <v>1.4729000000000001</v>
      </c>
    </row>
    <row r="4085" spans="1:18">
      <c r="A4085" t="s">
        <v>2083</v>
      </c>
      <c r="B4085" t="s">
        <v>2082</v>
      </c>
      <c r="D4085">
        <v>2021</v>
      </c>
      <c r="E4085" t="s">
        <v>842</v>
      </c>
      <c r="F4085" t="s">
        <v>2301</v>
      </c>
      <c r="G4085">
        <v>-25.78701667</v>
      </c>
      <c r="H4085">
        <v>113.851616699999</v>
      </c>
      <c r="I4085" t="s">
        <v>2332</v>
      </c>
      <c r="J4085" t="s">
        <v>2187</v>
      </c>
      <c r="K4085">
        <v>46</v>
      </c>
      <c r="L4085">
        <v>47</v>
      </c>
      <c r="N4085">
        <v>1</v>
      </c>
      <c r="O4085">
        <v>0.84240000000000004</v>
      </c>
      <c r="R4085">
        <v>1.2665999999999999</v>
      </c>
    </row>
    <row r="4086" spans="1:18">
      <c r="A4086" t="s">
        <v>2083</v>
      </c>
      <c r="B4086" t="s">
        <v>2082</v>
      </c>
      <c r="D4086">
        <v>2021</v>
      </c>
      <c r="E4086" t="s">
        <v>842</v>
      </c>
      <c r="F4086" t="s">
        <v>2301</v>
      </c>
      <c r="G4086">
        <v>-25.78701667</v>
      </c>
      <c r="H4086">
        <v>113.851616699999</v>
      </c>
      <c r="I4086" t="s">
        <v>2332</v>
      </c>
      <c r="J4086" t="s">
        <v>2187</v>
      </c>
      <c r="K4086">
        <v>47</v>
      </c>
      <c r="L4086">
        <v>48</v>
      </c>
      <c r="N4086">
        <v>1</v>
      </c>
      <c r="O4086">
        <v>0.79269999999999996</v>
      </c>
      <c r="R4086">
        <v>1.2665999999999999</v>
      </c>
    </row>
    <row r="4087" spans="1:18">
      <c r="A4087" t="s">
        <v>2083</v>
      </c>
      <c r="B4087" t="s">
        <v>2082</v>
      </c>
      <c r="D4087">
        <v>2021</v>
      </c>
      <c r="E4087" t="s">
        <v>842</v>
      </c>
      <c r="F4087" t="s">
        <v>2301</v>
      </c>
      <c r="G4087">
        <v>-25.78701667</v>
      </c>
      <c r="H4087">
        <v>113.851616699999</v>
      </c>
      <c r="I4087" t="s">
        <v>2332</v>
      </c>
      <c r="J4087" t="s">
        <v>2187</v>
      </c>
      <c r="K4087">
        <v>48</v>
      </c>
      <c r="L4087">
        <v>49</v>
      </c>
      <c r="N4087">
        <v>1</v>
      </c>
      <c r="O4087">
        <v>0.79600000000000004</v>
      </c>
      <c r="R4087">
        <v>1.0603</v>
      </c>
    </row>
    <row r="4088" spans="1:18">
      <c r="A4088" t="s">
        <v>2083</v>
      </c>
      <c r="B4088" t="s">
        <v>2082</v>
      </c>
      <c r="D4088">
        <v>2021</v>
      </c>
      <c r="E4088" t="s">
        <v>842</v>
      </c>
      <c r="F4088" t="s">
        <v>2301</v>
      </c>
      <c r="G4088">
        <v>-25.78701667</v>
      </c>
      <c r="H4088">
        <v>113.851616699999</v>
      </c>
      <c r="I4088" t="s">
        <v>2332</v>
      </c>
      <c r="J4088" t="s">
        <v>2187</v>
      </c>
      <c r="K4088">
        <v>49</v>
      </c>
      <c r="L4088">
        <v>50</v>
      </c>
      <c r="N4088">
        <v>1</v>
      </c>
      <c r="O4088">
        <v>0.80810000000000004</v>
      </c>
      <c r="R4088">
        <v>0.93200000000000005</v>
      </c>
    </row>
    <row r="4089" spans="1:18">
      <c r="A4089" t="s">
        <v>2083</v>
      </c>
      <c r="B4089" t="s">
        <v>2082</v>
      </c>
      <c r="D4089">
        <v>2021</v>
      </c>
      <c r="E4089" t="s">
        <v>842</v>
      </c>
      <c r="F4089" t="s">
        <v>2301</v>
      </c>
      <c r="G4089">
        <v>-25.78701667</v>
      </c>
      <c r="H4089">
        <v>113.851616699999</v>
      </c>
      <c r="I4089" t="s">
        <v>2332</v>
      </c>
      <c r="J4089" t="s">
        <v>2187</v>
      </c>
      <c r="K4089">
        <v>50</v>
      </c>
      <c r="L4089">
        <v>51</v>
      </c>
      <c r="N4089">
        <v>1</v>
      </c>
      <c r="O4089">
        <v>0.76890000000000003</v>
      </c>
      <c r="R4089">
        <v>0.93200000000000005</v>
      </c>
    </row>
    <row r="4090" spans="1:18">
      <c r="A4090" t="s">
        <v>2083</v>
      </c>
      <c r="B4090" t="s">
        <v>2082</v>
      </c>
      <c r="D4090">
        <v>2021</v>
      </c>
      <c r="E4090" t="s">
        <v>842</v>
      </c>
      <c r="F4090" t="s">
        <v>2301</v>
      </c>
      <c r="G4090">
        <v>-25.78701667</v>
      </c>
      <c r="H4090">
        <v>113.851616699999</v>
      </c>
      <c r="I4090" t="s">
        <v>2332</v>
      </c>
      <c r="J4090" t="s">
        <v>2187</v>
      </c>
      <c r="K4090">
        <v>51</v>
      </c>
      <c r="L4090">
        <v>52</v>
      </c>
      <c r="N4090">
        <v>1</v>
      </c>
      <c r="O4090">
        <v>0.79279999999999995</v>
      </c>
      <c r="R4090">
        <v>0.93200000000000005</v>
      </c>
    </row>
    <row r="4091" spans="1:18">
      <c r="A4091" t="s">
        <v>2083</v>
      </c>
      <c r="B4091" t="s">
        <v>2082</v>
      </c>
      <c r="D4091">
        <v>2021</v>
      </c>
      <c r="E4091" t="s">
        <v>842</v>
      </c>
      <c r="F4091" t="s">
        <v>2301</v>
      </c>
      <c r="G4091">
        <v>-25.78701667</v>
      </c>
      <c r="H4091">
        <v>113.851616699999</v>
      </c>
      <c r="I4091" t="s">
        <v>2332</v>
      </c>
      <c r="J4091" t="s">
        <v>2187</v>
      </c>
      <c r="K4091">
        <v>52</v>
      </c>
      <c r="L4091">
        <v>53</v>
      </c>
      <c r="N4091">
        <v>1</v>
      </c>
      <c r="O4091">
        <v>0.82789999999999997</v>
      </c>
      <c r="R4091">
        <v>0.93200000000000005</v>
      </c>
    </row>
    <row r="4092" spans="1:18">
      <c r="A4092" t="s">
        <v>2083</v>
      </c>
      <c r="B4092" t="s">
        <v>2082</v>
      </c>
      <c r="D4092">
        <v>2021</v>
      </c>
      <c r="E4092" t="s">
        <v>842</v>
      </c>
      <c r="F4092" t="s">
        <v>2301</v>
      </c>
      <c r="G4092">
        <v>-25.78701667</v>
      </c>
      <c r="H4092">
        <v>113.851616699999</v>
      </c>
      <c r="I4092" t="s">
        <v>2332</v>
      </c>
      <c r="J4092" t="s">
        <v>2187</v>
      </c>
      <c r="K4092">
        <v>53</v>
      </c>
      <c r="L4092">
        <v>54</v>
      </c>
      <c r="N4092">
        <v>1</v>
      </c>
      <c r="O4092">
        <v>0.8034</v>
      </c>
      <c r="R4092">
        <v>0.80379999999999996</v>
      </c>
    </row>
    <row r="4093" spans="1:18">
      <c r="A4093" t="s">
        <v>2083</v>
      </c>
      <c r="B4093" t="s">
        <v>2082</v>
      </c>
      <c r="D4093">
        <v>2021</v>
      </c>
      <c r="E4093" t="s">
        <v>842</v>
      </c>
      <c r="F4093" t="s">
        <v>2301</v>
      </c>
      <c r="G4093">
        <v>-25.78701667</v>
      </c>
      <c r="H4093">
        <v>113.851616699999</v>
      </c>
      <c r="I4093" t="s">
        <v>2332</v>
      </c>
      <c r="J4093" t="s">
        <v>2187</v>
      </c>
      <c r="K4093">
        <v>54</v>
      </c>
      <c r="L4093">
        <v>55</v>
      </c>
      <c r="N4093">
        <v>1</v>
      </c>
      <c r="O4093">
        <v>0.73499999999999999</v>
      </c>
      <c r="R4093">
        <v>2.1333000000000002</v>
      </c>
    </row>
    <row r="4094" spans="1:18">
      <c r="A4094" t="s">
        <v>2083</v>
      </c>
      <c r="B4094" t="s">
        <v>2082</v>
      </c>
      <c r="D4094">
        <v>2021</v>
      </c>
      <c r="E4094" t="s">
        <v>842</v>
      </c>
      <c r="F4094" t="s">
        <v>2301</v>
      </c>
      <c r="G4094">
        <v>-25.78701667</v>
      </c>
      <c r="H4094">
        <v>113.851616699999</v>
      </c>
      <c r="I4094" t="s">
        <v>2332</v>
      </c>
      <c r="J4094" t="s">
        <v>2187</v>
      </c>
      <c r="K4094">
        <v>55</v>
      </c>
      <c r="L4094">
        <v>56</v>
      </c>
      <c r="N4094">
        <v>1</v>
      </c>
      <c r="O4094">
        <v>0.77139999999999997</v>
      </c>
      <c r="R4094">
        <v>2.1333000000000002</v>
      </c>
    </row>
    <row r="4095" spans="1:18">
      <c r="A4095" t="s">
        <v>2083</v>
      </c>
      <c r="B4095" t="s">
        <v>2082</v>
      </c>
      <c r="D4095">
        <v>2021</v>
      </c>
      <c r="E4095" t="s">
        <v>842</v>
      </c>
      <c r="F4095" t="s">
        <v>2301</v>
      </c>
      <c r="G4095">
        <v>-25.78701667</v>
      </c>
      <c r="H4095">
        <v>113.851616699999</v>
      </c>
      <c r="I4095" t="s">
        <v>2332</v>
      </c>
      <c r="J4095" t="s">
        <v>2187</v>
      </c>
      <c r="K4095">
        <v>56</v>
      </c>
      <c r="L4095">
        <v>57</v>
      </c>
      <c r="N4095">
        <v>1</v>
      </c>
      <c r="O4095">
        <v>0.78569999999999995</v>
      </c>
      <c r="R4095">
        <v>2.1333000000000002</v>
      </c>
    </row>
    <row r="4096" spans="1:18">
      <c r="A4096" t="s">
        <v>2083</v>
      </c>
      <c r="B4096" t="s">
        <v>2082</v>
      </c>
      <c r="D4096">
        <v>2021</v>
      </c>
      <c r="E4096" t="s">
        <v>842</v>
      </c>
      <c r="F4096" t="s">
        <v>2301</v>
      </c>
      <c r="G4096">
        <v>-25.78701667</v>
      </c>
      <c r="H4096">
        <v>113.851616699999</v>
      </c>
      <c r="I4096" t="s">
        <v>2332</v>
      </c>
      <c r="J4096" t="s">
        <v>2187</v>
      </c>
      <c r="K4096">
        <v>57</v>
      </c>
      <c r="L4096">
        <v>58</v>
      </c>
      <c r="N4096">
        <v>1</v>
      </c>
      <c r="O4096">
        <v>0.74860000000000004</v>
      </c>
      <c r="R4096">
        <v>2.1333000000000002</v>
      </c>
    </row>
    <row r="4097" spans="1:18">
      <c r="A4097" t="s">
        <v>2083</v>
      </c>
      <c r="B4097" t="s">
        <v>2082</v>
      </c>
      <c r="D4097">
        <v>2021</v>
      </c>
      <c r="E4097" t="s">
        <v>842</v>
      </c>
      <c r="F4097" t="s">
        <v>2301</v>
      </c>
      <c r="G4097">
        <v>-25.78701667</v>
      </c>
      <c r="H4097">
        <v>113.851616699999</v>
      </c>
      <c r="I4097" t="s">
        <v>2332</v>
      </c>
      <c r="J4097" t="s">
        <v>2187</v>
      </c>
      <c r="K4097">
        <v>58</v>
      </c>
      <c r="L4097">
        <v>59</v>
      </c>
      <c r="N4097">
        <v>1</v>
      </c>
      <c r="O4097">
        <v>0.74829999999999997</v>
      </c>
      <c r="R4097">
        <v>2.1333000000000002</v>
      </c>
    </row>
    <row r="4098" spans="1:18">
      <c r="A4098" t="s">
        <v>2083</v>
      </c>
      <c r="B4098" t="s">
        <v>2082</v>
      </c>
      <c r="D4098">
        <v>2021</v>
      </c>
      <c r="E4098" t="s">
        <v>842</v>
      </c>
      <c r="F4098" t="s">
        <v>2301</v>
      </c>
      <c r="G4098">
        <v>-25.78701667</v>
      </c>
      <c r="H4098">
        <v>113.851616699999</v>
      </c>
      <c r="I4098" t="s">
        <v>2332</v>
      </c>
      <c r="J4098" t="s">
        <v>2187</v>
      </c>
      <c r="K4098">
        <v>59</v>
      </c>
      <c r="L4098">
        <v>60</v>
      </c>
      <c r="N4098">
        <v>1</v>
      </c>
      <c r="O4098">
        <v>0.73929999999999996</v>
      </c>
      <c r="R4098">
        <v>3.4628000000000001</v>
      </c>
    </row>
    <row r="4099" spans="1:18">
      <c r="A4099" t="s">
        <v>2083</v>
      </c>
      <c r="B4099" t="s">
        <v>2082</v>
      </c>
      <c r="D4099">
        <v>2021</v>
      </c>
      <c r="E4099" t="s">
        <v>842</v>
      </c>
      <c r="F4099" t="s">
        <v>2301</v>
      </c>
      <c r="G4099">
        <v>-25.78701667</v>
      </c>
      <c r="H4099">
        <v>113.851616699999</v>
      </c>
      <c r="I4099" t="s">
        <v>2332</v>
      </c>
      <c r="J4099" t="s">
        <v>2187</v>
      </c>
      <c r="K4099">
        <v>60</v>
      </c>
      <c r="L4099">
        <v>61</v>
      </c>
      <c r="N4099">
        <v>1</v>
      </c>
      <c r="O4099">
        <v>0.79059999999999997</v>
      </c>
      <c r="R4099">
        <v>2.5764</v>
      </c>
    </row>
    <row r="4100" spans="1:18">
      <c r="A4100" t="s">
        <v>2083</v>
      </c>
      <c r="B4100" t="s">
        <v>2082</v>
      </c>
      <c r="D4100">
        <v>2021</v>
      </c>
      <c r="E4100" t="s">
        <v>842</v>
      </c>
      <c r="F4100" t="s">
        <v>2301</v>
      </c>
      <c r="G4100">
        <v>-25.78701667</v>
      </c>
      <c r="H4100">
        <v>113.851616699999</v>
      </c>
      <c r="I4100" t="s">
        <v>2332</v>
      </c>
      <c r="J4100" t="s">
        <v>2187</v>
      </c>
      <c r="K4100">
        <v>61</v>
      </c>
      <c r="L4100">
        <v>62</v>
      </c>
      <c r="N4100">
        <v>1</v>
      </c>
      <c r="O4100">
        <v>0.85040000000000004</v>
      </c>
      <c r="R4100">
        <v>2.5764</v>
      </c>
    </row>
    <row r="4101" spans="1:18">
      <c r="A4101" t="s">
        <v>2083</v>
      </c>
      <c r="B4101" t="s">
        <v>2082</v>
      </c>
      <c r="D4101">
        <v>2021</v>
      </c>
      <c r="E4101" t="s">
        <v>842</v>
      </c>
      <c r="F4101" t="s">
        <v>2301</v>
      </c>
      <c r="G4101">
        <v>-25.78701667</v>
      </c>
      <c r="H4101">
        <v>113.851616699999</v>
      </c>
      <c r="I4101" t="s">
        <v>2332</v>
      </c>
      <c r="J4101" t="s">
        <v>2187</v>
      </c>
      <c r="K4101">
        <v>62</v>
      </c>
      <c r="L4101">
        <v>63</v>
      </c>
      <c r="N4101">
        <v>1</v>
      </c>
      <c r="O4101">
        <v>0.82410000000000005</v>
      </c>
      <c r="R4101">
        <v>2.5764</v>
      </c>
    </row>
    <row r="4102" spans="1:18">
      <c r="A4102" t="s">
        <v>2083</v>
      </c>
      <c r="B4102" t="s">
        <v>2082</v>
      </c>
      <c r="D4102">
        <v>2021</v>
      </c>
      <c r="E4102" t="s">
        <v>842</v>
      </c>
      <c r="F4102" t="s">
        <v>2301</v>
      </c>
      <c r="G4102">
        <v>-25.78701667</v>
      </c>
      <c r="H4102">
        <v>113.851616699999</v>
      </c>
      <c r="I4102" t="s">
        <v>2332</v>
      </c>
      <c r="J4102" t="s">
        <v>2187</v>
      </c>
      <c r="K4102">
        <v>63</v>
      </c>
      <c r="L4102">
        <v>64</v>
      </c>
      <c r="N4102">
        <v>1</v>
      </c>
      <c r="O4102">
        <v>0.78969999999999996</v>
      </c>
      <c r="R4102">
        <v>2.5764</v>
      </c>
    </row>
    <row r="4103" spans="1:18">
      <c r="A4103" t="s">
        <v>2083</v>
      </c>
      <c r="B4103" t="s">
        <v>2082</v>
      </c>
      <c r="D4103">
        <v>2021</v>
      </c>
      <c r="E4103" t="s">
        <v>842</v>
      </c>
      <c r="F4103" t="s">
        <v>2301</v>
      </c>
      <c r="G4103">
        <v>-25.78701667</v>
      </c>
      <c r="H4103">
        <v>113.851616699999</v>
      </c>
      <c r="I4103" t="s">
        <v>2332</v>
      </c>
      <c r="J4103" t="s">
        <v>2187</v>
      </c>
      <c r="K4103">
        <v>64</v>
      </c>
      <c r="L4103">
        <v>65</v>
      </c>
      <c r="N4103">
        <v>1</v>
      </c>
      <c r="O4103">
        <v>0.75080000000000002</v>
      </c>
      <c r="R4103">
        <v>2.5764</v>
      </c>
    </row>
    <row r="4104" spans="1:18">
      <c r="A4104" t="s">
        <v>2083</v>
      </c>
      <c r="B4104" t="s">
        <v>2082</v>
      </c>
      <c r="D4104">
        <v>2021</v>
      </c>
      <c r="E4104" t="s">
        <v>842</v>
      </c>
      <c r="F4104" t="s">
        <v>2301</v>
      </c>
      <c r="G4104">
        <v>-25.78701667</v>
      </c>
      <c r="H4104">
        <v>113.851616699999</v>
      </c>
      <c r="I4104" t="s">
        <v>2332</v>
      </c>
      <c r="J4104" t="s">
        <v>2187</v>
      </c>
      <c r="K4104">
        <v>65</v>
      </c>
      <c r="L4104">
        <v>66</v>
      </c>
      <c r="N4104">
        <v>1</v>
      </c>
      <c r="O4104">
        <v>0.74950000000000006</v>
      </c>
      <c r="R4104">
        <v>1.69</v>
      </c>
    </row>
    <row r="4105" spans="1:18">
      <c r="A4105" t="s">
        <v>2083</v>
      </c>
      <c r="B4105" t="s">
        <v>2082</v>
      </c>
      <c r="D4105">
        <v>2021</v>
      </c>
      <c r="E4105" t="s">
        <v>842</v>
      </c>
      <c r="F4105" t="s">
        <v>2301</v>
      </c>
      <c r="G4105">
        <v>-25.78701667</v>
      </c>
      <c r="H4105">
        <v>113.851616699999</v>
      </c>
      <c r="I4105" t="s">
        <v>2332</v>
      </c>
      <c r="J4105" t="s">
        <v>2187</v>
      </c>
      <c r="K4105">
        <v>66</v>
      </c>
      <c r="L4105">
        <v>67</v>
      </c>
      <c r="N4105">
        <v>1</v>
      </c>
      <c r="O4105">
        <v>0.79290000000000005</v>
      </c>
      <c r="R4105">
        <v>1.5721000000000001</v>
      </c>
    </row>
    <row r="4106" spans="1:18">
      <c r="A4106" t="s">
        <v>2083</v>
      </c>
      <c r="B4106" t="s">
        <v>2082</v>
      </c>
      <c r="D4106">
        <v>2021</v>
      </c>
      <c r="E4106" t="s">
        <v>842</v>
      </c>
      <c r="F4106" t="s">
        <v>2301</v>
      </c>
      <c r="G4106">
        <v>-25.78701667</v>
      </c>
      <c r="H4106">
        <v>113.851616699999</v>
      </c>
      <c r="I4106" t="s">
        <v>2332</v>
      </c>
      <c r="J4106" t="s">
        <v>2187</v>
      </c>
      <c r="K4106">
        <v>67</v>
      </c>
      <c r="L4106">
        <v>68</v>
      </c>
      <c r="N4106">
        <v>1</v>
      </c>
      <c r="O4106">
        <v>0.81330000000000002</v>
      </c>
      <c r="R4106">
        <v>1.5721000000000001</v>
      </c>
    </row>
    <row r="4107" spans="1:18">
      <c r="A4107" t="s">
        <v>2083</v>
      </c>
      <c r="B4107" t="s">
        <v>2082</v>
      </c>
      <c r="D4107">
        <v>2021</v>
      </c>
      <c r="E4107" t="s">
        <v>842</v>
      </c>
      <c r="F4107" t="s">
        <v>2301</v>
      </c>
      <c r="G4107">
        <v>-25.78701667</v>
      </c>
      <c r="H4107">
        <v>113.851616699999</v>
      </c>
      <c r="I4107" t="s">
        <v>2332</v>
      </c>
      <c r="J4107" t="s">
        <v>2187</v>
      </c>
      <c r="K4107">
        <v>68</v>
      </c>
      <c r="L4107">
        <v>69</v>
      </c>
      <c r="N4107">
        <v>1</v>
      </c>
      <c r="O4107">
        <v>0.78720000000000001</v>
      </c>
      <c r="R4107">
        <v>1.5721000000000001</v>
      </c>
    </row>
    <row r="4108" spans="1:18">
      <c r="A4108" t="s">
        <v>2083</v>
      </c>
      <c r="B4108" t="s">
        <v>2082</v>
      </c>
      <c r="D4108">
        <v>2021</v>
      </c>
      <c r="E4108" t="s">
        <v>842</v>
      </c>
      <c r="F4108" t="s">
        <v>2301</v>
      </c>
      <c r="G4108">
        <v>-25.78701667</v>
      </c>
      <c r="H4108">
        <v>113.851616699999</v>
      </c>
      <c r="I4108" t="s">
        <v>2332</v>
      </c>
      <c r="J4108" t="s">
        <v>2187</v>
      </c>
      <c r="K4108">
        <v>69</v>
      </c>
      <c r="L4108">
        <v>70</v>
      </c>
      <c r="N4108">
        <v>1</v>
      </c>
      <c r="O4108">
        <v>0.82379999999999998</v>
      </c>
      <c r="R4108">
        <v>1.5721000000000001</v>
      </c>
    </row>
    <row r="4109" spans="1:18">
      <c r="A4109" t="s">
        <v>2083</v>
      </c>
      <c r="B4109" t="s">
        <v>2082</v>
      </c>
      <c r="D4109">
        <v>2021</v>
      </c>
      <c r="E4109" t="s">
        <v>842</v>
      </c>
      <c r="F4109" t="s">
        <v>2301</v>
      </c>
      <c r="G4109">
        <v>-25.78701667</v>
      </c>
      <c r="H4109">
        <v>113.851616699999</v>
      </c>
      <c r="I4109" t="s">
        <v>2332</v>
      </c>
      <c r="J4109" t="s">
        <v>2187</v>
      </c>
      <c r="K4109">
        <v>70</v>
      </c>
      <c r="L4109">
        <v>71</v>
      </c>
      <c r="N4109">
        <v>1</v>
      </c>
      <c r="O4109">
        <v>0.78480000000000005</v>
      </c>
      <c r="R4109">
        <v>1.5721000000000001</v>
      </c>
    </row>
    <row r="4110" spans="1:18">
      <c r="A4110" t="s">
        <v>2083</v>
      </c>
      <c r="B4110" t="s">
        <v>2082</v>
      </c>
      <c r="D4110">
        <v>2021</v>
      </c>
      <c r="E4110" t="s">
        <v>842</v>
      </c>
      <c r="F4110" t="s">
        <v>2301</v>
      </c>
      <c r="G4110">
        <v>-25.78701667</v>
      </c>
      <c r="H4110">
        <v>113.851616699999</v>
      </c>
      <c r="I4110" t="s">
        <v>2332</v>
      </c>
      <c r="J4110" t="s">
        <v>2187</v>
      </c>
      <c r="K4110">
        <v>71</v>
      </c>
      <c r="L4110">
        <v>72</v>
      </c>
      <c r="N4110">
        <v>1</v>
      </c>
      <c r="O4110">
        <v>0.72199999999999998</v>
      </c>
      <c r="R4110">
        <v>1.4541999999999999</v>
      </c>
    </row>
    <row r="4111" spans="1:18">
      <c r="A4111" t="s">
        <v>2083</v>
      </c>
      <c r="B4111" t="s">
        <v>2082</v>
      </c>
      <c r="D4111">
        <v>2021</v>
      </c>
      <c r="E4111" t="s">
        <v>842</v>
      </c>
      <c r="F4111" t="s">
        <v>2301</v>
      </c>
      <c r="G4111">
        <v>-25.78701667</v>
      </c>
      <c r="H4111">
        <v>113.851616699999</v>
      </c>
      <c r="I4111" t="s">
        <v>2332</v>
      </c>
      <c r="J4111" t="s">
        <v>2187</v>
      </c>
      <c r="K4111">
        <v>72</v>
      </c>
      <c r="L4111">
        <v>73</v>
      </c>
      <c r="N4111">
        <v>1</v>
      </c>
      <c r="O4111">
        <v>0.79490000000000005</v>
      </c>
    </row>
    <row r="4112" spans="1:18">
      <c r="A4112" t="s">
        <v>2083</v>
      </c>
      <c r="B4112" t="s">
        <v>2082</v>
      </c>
      <c r="D4112">
        <v>2021</v>
      </c>
      <c r="E4112" t="s">
        <v>842</v>
      </c>
      <c r="F4112" t="s">
        <v>2301</v>
      </c>
      <c r="G4112">
        <v>-25.6914481025246</v>
      </c>
      <c r="H4112">
        <v>113.598644865776</v>
      </c>
      <c r="I4112" t="s">
        <v>2333</v>
      </c>
      <c r="J4112" t="s">
        <v>2186</v>
      </c>
      <c r="K4112">
        <v>0</v>
      </c>
      <c r="L4112">
        <v>1</v>
      </c>
      <c r="N4112">
        <v>1</v>
      </c>
      <c r="O4112">
        <v>1.2930999999999999</v>
      </c>
      <c r="R4112">
        <v>1.2701</v>
      </c>
    </row>
    <row r="4113" spans="1:18">
      <c r="A4113" t="s">
        <v>2083</v>
      </c>
      <c r="B4113" t="s">
        <v>2082</v>
      </c>
      <c r="D4113">
        <v>2021</v>
      </c>
      <c r="E4113" t="s">
        <v>842</v>
      </c>
      <c r="F4113" t="s">
        <v>2301</v>
      </c>
      <c r="G4113">
        <v>-25.6914481025246</v>
      </c>
      <c r="H4113">
        <v>113.598644865776</v>
      </c>
      <c r="I4113" t="s">
        <v>2333</v>
      </c>
      <c r="J4113" t="s">
        <v>2186</v>
      </c>
      <c r="K4113">
        <v>1</v>
      </c>
      <c r="L4113">
        <v>2</v>
      </c>
      <c r="N4113">
        <v>1</v>
      </c>
      <c r="O4113">
        <v>1.2545999999999999</v>
      </c>
      <c r="R4113">
        <v>0.83169999999999999</v>
      </c>
    </row>
    <row r="4114" spans="1:18">
      <c r="A4114" t="s">
        <v>2083</v>
      </c>
      <c r="B4114" t="s">
        <v>2082</v>
      </c>
      <c r="D4114">
        <v>2021</v>
      </c>
      <c r="E4114" t="s">
        <v>842</v>
      </c>
      <c r="F4114" t="s">
        <v>2301</v>
      </c>
      <c r="G4114">
        <v>-25.6914481025246</v>
      </c>
      <c r="H4114">
        <v>113.598644865776</v>
      </c>
      <c r="I4114" t="s">
        <v>2333</v>
      </c>
      <c r="J4114" t="s">
        <v>2186</v>
      </c>
      <c r="K4114">
        <v>2</v>
      </c>
      <c r="L4114">
        <v>3</v>
      </c>
      <c r="N4114">
        <v>1</v>
      </c>
      <c r="O4114">
        <v>0.72619999999999996</v>
      </c>
      <c r="R4114">
        <v>0.83169999999999999</v>
      </c>
    </row>
    <row r="4115" spans="1:18">
      <c r="A4115" t="s">
        <v>2083</v>
      </c>
      <c r="B4115" t="s">
        <v>2082</v>
      </c>
      <c r="D4115">
        <v>2021</v>
      </c>
      <c r="E4115" t="s">
        <v>842</v>
      </c>
      <c r="F4115" t="s">
        <v>2301</v>
      </c>
      <c r="G4115">
        <v>-25.6914481025246</v>
      </c>
      <c r="H4115">
        <v>113.598644865776</v>
      </c>
      <c r="I4115" t="s">
        <v>2333</v>
      </c>
      <c r="J4115" t="s">
        <v>2186</v>
      </c>
      <c r="K4115">
        <v>3</v>
      </c>
      <c r="L4115">
        <v>4</v>
      </c>
      <c r="N4115">
        <v>1</v>
      </c>
      <c r="O4115">
        <v>1.1267</v>
      </c>
      <c r="R4115">
        <v>0.39319999999999999</v>
      </c>
    </row>
    <row r="4116" spans="1:18">
      <c r="A4116" t="s">
        <v>2083</v>
      </c>
      <c r="B4116" t="s">
        <v>2082</v>
      </c>
      <c r="D4116">
        <v>2021</v>
      </c>
      <c r="E4116" t="s">
        <v>842</v>
      </c>
      <c r="F4116" t="s">
        <v>2301</v>
      </c>
      <c r="G4116">
        <v>-25.6914481025246</v>
      </c>
      <c r="H4116">
        <v>113.598644865776</v>
      </c>
      <c r="I4116" t="s">
        <v>2333</v>
      </c>
      <c r="J4116" t="s">
        <v>2186</v>
      </c>
      <c r="K4116">
        <v>4</v>
      </c>
      <c r="L4116">
        <v>5</v>
      </c>
      <c r="N4116">
        <v>1</v>
      </c>
      <c r="O4116">
        <v>1.1800999999999999</v>
      </c>
      <c r="R4116">
        <v>0.6583</v>
      </c>
    </row>
    <row r="4117" spans="1:18">
      <c r="A4117" t="s">
        <v>2083</v>
      </c>
      <c r="B4117" t="s">
        <v>2082</v>
      </c>
      <c r="D4117">
        <v>2021</v>
      </c>
      <c r="E4117" t="s">
        <v>842</v>
      </c>
      <c r="F4117" t="s">
        <v>2301</v>
      </c>
      <c r="G4117">
        <v>-25.6914481025246</v>
      </c>
      <c r="H4117">
        <v>113.598644865776</v>
      </c>
      <c r="I4117" t="s">
        <v>2333</v>
      </c>
      <c r="J4117" t="s">
        <v>2186</v>
      </c>
      <c r="K4117">
        <v>5</v>
      </c>
      <c r="L4117">
        <v>6</v>
      </c>
      <c r="N4117">
        <v>1</v>
      </c>
      <c r="O4117">
        <v>1.4195</v>
      </c>
      <c r="R4117">
        <v>0.6583</v>
      </c>
    </row>
    <row r="4118" spans="1:18">
      <c r="A4118" t="s">
        <v>2083</v>
      </c>
      <c r="B4118" t="s">
        <v>2082</v>
      </c>
      <c r="D4118">
        <v>2021</v>
      </c>
      <c r="E4118" t="s">
        <v>842</v>
      </c>
      <c r="F4118" t="s">
        <v>2301</v>
      </c>
      <c r="G4118">
        <v>-25.6914481025246</v>
      </c>
      <c r="H4118">
        <v>113.598644865776</v>
      </c>
      <c r="I4118" t="s">
        <v>2333</v>
      </c>
      <c r="J4118" t="s">
        <v>2186</v>
      </c>
      <c r="K4118">
        <v>6</v>
      </c>
      <c r="L4118">
        <v>7</v>
      </c>
      <c r="N4118">
        <v>1</v>
      </c>
      <c r="O4118">
        <v>0.77049999999999996</v>
      </c>
      <c r="R4118">
        <v>0.9234</v>
      </c>
    </row>
    <row r="4119" spans="1:18">
      <c r="A4119" t="s">
        <v>2083</v>
      </c>
      <c r="B4119" t="s">
        <v>2082</v>
      </c>
      <c r="D4119">
        <v>2021</v>
      </c>
      <c r="E4119" t="s">
        <v>842</v>
      </c>
      <c r="F4119" t="s">
        <v>2301</v>
      </c>
      <c r="G4119">
        <v>-25.6914481025246</v>
      </c>
      <c r="H4119">
        <v>113.598644865776</v>
      </c>
      <c r="I4119" t="s">
        <v>2333</v>
      </c>
      <c r="J4119" t="s">
        <v>2186</v>
      </c>
      <c r="K4119">
        <v>7</v>
      </c>
      <c r="L4119">
        <v>8</v>
      </c>
      <c r="N4119">
        <v>1</v>
      </c>
      <c r="O4119">
        <v>1.1453</v>
      </c>
      <c r="R4119">
        <v>0.67649999999999999</v>
      </c>
    </row>
    <row r="4120" spans="1:18">
      <c r="A4120" t="s">
        <v>2083</v>
      </c>
      <c r="B4120" t="s">
        <v>2082</v>
      </c>
      <c r="D4120">
        <v>2021</v>
      </c>
      <c r="E4120" t="s">
        <v>842</v>
      </c>
      <c r="F4120" t="s">
        <v>2301</v>
      </c>
      <c r="G4120">
        <v>-25.6914481025246</v>
      </c>
      <c r="H4120">
        <v>113.598644865776</v>
      </c>
      <c r="I4120" t="s">
        <v>2333</v>
      </c>
      <c r="J4120" t="s">
        <v>2186</v>
      </c>
      <c r="K4120">
        <v>8</v>
      </c>
      <c r="L4120">
        <v>9</v>
      </c>
      <c r="N4120">
        <v>1</v>
      </c>
      <c r="O4120">
        <v>1.0107999999999999</v>
      </c>
      <c r="R4120">
        <v>0.42959999999999998</v>
      </c>
    </row>
    <row r="4121" spans="1:18">
      <c r="A4121" t="s">
        <v>2083</v>
      </c>
      <c r="B4121" t="s">
        <v>2082</v>
      </c>
      <c r="D4121">
        <v>2021</v>
      </c>
      <c r="E4121" t="s">
        <v>842</v>
      </c>
      <c r="F4121" t="s">
        <v>2301</v>
      </c>
      <c r="G4121">
        <v>-25.6914481025246</v>
      </c>
      <c r="H4121">
        <v>113.598644865776</v>
      </c>
      <c r="I4121" t="s">
        <v>2333</v>
      </c>
      <c r="J4121" t="s">
        <v>2186</v>
      </c>
      <c r="K4121">
        <v>9</v>
      </c>
      <c r="L4121">
        <v>10</v>
      </c>
      <c r="N4121">
        <v>1</v>
      </c>
      <c r="O4121">
        <v>1.4743999999999999</v>
      </c>
      <c r="R4121">
        <v>0.34110000000000001</v>
      </c>
    </row>
    <row r="4122" spans="1:18">
      <c r="A4122" t="s">
        <v>2083</v>
      </c>
      <c r="B4122" t="s">
        <v>2082</v>
      </c>
      <c r="D4122">
        <v>2021</v>
      </c>
      <c r="E4122" t="s">
        <v>842</v>
      </c>
      <c r="F4122" t="s">
        <v>2301</v>
      </c>
      <c r="G4122">
        <v>-25.6914481025246</v>
      </c>
      <c r="H4122">
        <v>113.598644865776</v>
      </c>
      <c r="I4122" t="s">
        <v>2333</v>
      </c>
      <c r="J4122" t="s">
        <v>2186</v>
      </c>
      <c r="K4122">
        <v>10</v>
      </c>
      <c r="L4122">
        <v>11</v>
      </c>
      <c r="N4122">
        <v>1</v>
      </c>
      <c r="O4122">
        <v>0.76749999999999996</v>
      </c>
      <c r="R4122">
        <v>0.4582</v>
      </c>
    </row>
    <row r="4123" spans="1:18">
      <c r="A4123" t="s">
        <v>2083</v>
      </c>
      <c r="B4123" t="s">
        <v>2082</v>
      </c>
      <c r="D4123">
        <v>2021</v>
      </c>
      <c r="E4123" t="s">
        <v>842</v>
      </c>
      <c r="F4123" t="s">
        <v>2301</v>
      </c>
      <c r="G4123">
        <v>-25.6914481025246</v>
      </c>
      <c r="H4123">
        <v>113.598644865776</v>
      </c>
      <c r="I4123" t="s">
        <v>2333</v>
      </c>
      <c r="J4123" t="s">
        <v>2186</v>
      </c>
      <c r="K4123">
        <v>11</v>
      </c>
      <c r="L4123">
        <v>12</v>
      </c>
      <c r="N4123">
        <v>1</v>
      </c>
      <c r="O4123">
        <v>1.0447</v>
      </c>
      <c r="R4123">
        <v>0.4582</v>
      </c>
    </row>
    <row r="4124" spans="1:18">
      <c r="A4124" t="s">
        <v>2083</v>
      </c>
      <c r="B4124" t="s">
        <v>2082</v>
      </c>
      <c r="D4124">
        <v>2021</v>
      </c>
      <c r="E4124" t="s">
        <v>842</v>
      </c>
      <c r="F4124" t="s">
        <v>2301</v>
      </c>
      <c r="G4124">
        <v>-25.6914481025246</v>
      </c>
      <c r="H4124">
        <v>113.598644865776</v>
      </c>
      <c r="I4124" t="s">
        <v>2333</v>
      </c>
      <c r="J4124" t="s">
        <v>2186</v>
      </c>
      <c r="K4124">
        <v>12</v>
      </c>
      <c r="L4124">
        <v>13</v>
      </c>
      <c r="N4124">
        <v>1</v>
      </c>
      <c r="O4124">
        <v>1.3006</v>
      </c>
      <c r="R4124">
        <v>0.4582</v>
      </c>
    </row>
    <row r="4125" spans="1:18">
      <c r="A4125" t="s">
        <v>2083</v>
      </c>
      <c r="B4125" t="s">
        <v>2082</v>
      </c>
      <c r="D4125">
        <v>2021</v>
      </c>
      <c r="E4125" t="s">
        <v>842</v>
      </c>
      <c r="F4125" t="s">
        <v>2301</v>
      </c>
      <c r="G4125">
        <v>-25.6914481025246</v>
      </c>
      <c r="H4125">
        <v>113.598644865776</v>
      </c>
      <c r="I4125" t="s">
        <v>2333</v>
      </c>
      <c r="J4125" t="s">
        <v>2186</v>
      </c>
      <c r="K4125">
        <v>13</v>
      </c>
      <c r="L4125">
        <v>14</v>
      </c>
      <c r="N4125">
        <v>1</v>
      </c>
      <c r="O4125">
        <v>1.0346</v>
      </c>
      <c r="R4125">
        <v>0.4582</v>
      </c>
    </row>
    <row r="4126" spans="1:18">
      <c r="A4126" t="s">
        <v>2083</v>
      </c>
      <c r="B4126" t="s">
        <v>2082</v>
      </c>
      <c r="D4126">
        <v>2021</v>
      </c>
      <c r="E4126" t="s">
        <v>842</v>
      </c>
      <c r="F4126" t="s">
        <v>2301</v>
      </c>
      <c r="G4126">
        <v>-25.6914481025246</v>
      </c>
      <c r="H4126">
        <v>113.598644865776</v>
      </c>
      <c r="I4126" t="s">
        <v>2333</v>
      </c>
      <c r="J4126" t="s">
        <v>2186</v>
      </c>
      <c r="K4126">
        <v>14</v>
      </c>
      <c r="L4126">
        <v>15</v>
      </c>
      <c r="N4126">
        <v>1</v>
      </c>
      <c r="O4126">
        <v>0.91620000000000001</v>
      </c>
      <c r="R4126">
        <v>0.4582</v>
      </c>
    </row>
    <row r="4127" spans="1:18">
      <c r="A4127" t="s">
        <v>2083</v>
      </c>
      <c r="B4127" t="s">
        <v>2082</v>
      </c>
      <c r="D4127">
        <v>2021</v>
      </c>
      <c r="E4127" t="s">
        <v>842</v>
      </c>
      <c r="F4127" t="s">
        <v>2301</v>
      </c>
      <c r="G4127">
        <v>-25.6914481025246</v>
      </c>
      <c r="H4127">
        <v>113.598644865776</v>
      </c>
      <c r="I4127" t="s">
        <v>2333</v>
      </c>
      <c r="J4127" t="s">
        <v>2186</v>
      </c>
      <c r="K4127">
        <v>15</v>
      </c>
      <c r="L4127">
        <v>16</v>
      </c>
      <c r="N4127">
        <v>1</v>
      </c>
      <c r="O4127">
        <v>0.76</v>
      </c>
      <c r="R4127">
        <v>0.4582</v>
      </c>
    </row>
    <row r="4128" spans="1:18">
      <c r="A4128" t="s">
        <v>2083</v>
      </c>
      <c r="B4128" t="s">
        <v>2082</v>
      </c>
      <c r="D4128">
        <v>2021</v>
      </c>
      <c r="E4128" t="s">
        <v>842</v>
      </c>
      <c r="F4128" t="s">
        <v>2301</v>
      </c>
      <c r="G4128">
        <v>-25.6914481025246</v>
      </c>
      <c r="H4128">
        <v>113.598644865776</v>
      </c>
      <c r="I4128" t="s">
        <v>2333</v>
      </c>
      <c r="J4128" t="s">
        <v>2186</v>
      </c>
      <c r="K4128">
        <v>16</v>
      </c>
      <c r="L4128">
        <v>17</v>
      </c>
      <c r="N4128">
        <v>1</v>
      </c>
      <c r="O4128">
        <v>0.59209999999999996</v>
      </c>
      <c r="R4128">
        <v>0.4582</v>
      </c>
    </row>
    <row r="4129" spans="1:18">
      <c r="A4129" t="s">
        <v>2083</v>
      </c>
      <c r="B4129" t="s">
        <v>2082</v>
      </c>
      <c r="D4129">
        <v>2021</v>
      </c>
      <c r="E4129" t="s">
        <v>842</v>
      </c>
      <c r="F4129" t="s">
        <v>2301</v>
      </c>
      <c r="G4129">
        <v>-25.6914481025246</v>
      </c>
      <c r="H4129">
        <v>113.598644865776</v>
      </c>
      <c r="I4129" t="s">
        <v>2333</v>
      </c>
      <c r="J4129" t="s">
        <v>2186</v>
      </c>
      <c r="K4129">
        <v>17</v>
      </c>
      <c r="L4129">
        <v>18</v>
      </c>
      <c r="N4129">
        <v>1</v>
      </c>
      <c r="O4129">
        <v>0.83089999999999997</v>
      </c>
      <c r="R4129">
        <v>0.4582</v>
      </c>
    </row>
    <row r="4130" spans="1:18">
      <c r="A4130" t="s">
        <v>2083</v>
      </c>
      <c r="B4130" t="s">
        <v>2082</v>
      </c>
      <c r="D4130">
        <v>2021</v>
      </c>
      <c r="E4130" t="s">
        <v>842</v>
      </c>
      <c r="F4130" t="s">
        <v>2301</v>
      </c>
      <c r="G4130">
        <v>-25.6914481025246</v>
      </c>
      <c r="H4130">
        <v>113.598644865776</v>
      </c>
      <c r="I4130" t="s">
        <v>2333</v>
      </c>
      <c r="J4130" t="s">
        <v>2186</v>
      </c>
      <c r="K4130">
        <v>18</v>
      </c>
      <c r="L4130">
        <v>19</v>
      </c>
      <c r="N4130">
        <v>1</v>
      </c>
      <c r="O4130">
        <v>1.2224999999999999</v>
      </c>
      <c r="R4130">
        <v>0.4582</v>
      </c>
    </row>
    <row r="4131" spans="1:18">
      <c r="A4131" t="s">
        <v>2083</v>
      </c>
      <c r="B4131" t="s">
        <v>2082</v>
      </c>
      <c r="D4131">
        <v>2021</v>
      </c>
      <c r="E4131" t="s">
        <v>842</v>
      </c>
      <c r="F4131" t="s">
        <v>2301</v>
      </c>
      <c r="G4131">
        <v>-25.6914481025246</v>
      </c>
      <c r="H4131">
        <v>113.598644865776</v>
      </c>
      <c r="I4131" t="s">
        <v>2333</v>
      </c>
      <c r="J4131" t="s">
        <v>2186</v>
      </c>
      <c r="K4131">
        <v>19</v>
      </c>
      <c r="L4131">
        <v>20</v>
      </c>
      <c r="N4131">
        <v>1</v>
      </c>
      <c r="O4131">
        <v>1.3841000000000001</v>
      </c>
      <c r="R4131">
        <v>0.4582</v>
      </c>
    </row>
    <row r="4132" spans="1:18">
      <c r="A4132" t="s">
        <v>2083</v>
      </c>
      <c r="B4132" t="s">
        <v>2082</v>
      </c>
      <c r="D4132">
        <v>2021</v>
      </c>
      <c r="E4132" t="s">
        <v>842</v>
      </c>
      <c r="F4132" t="s">
        <v>2301</v>
      </c>
      <c r="G4132">
        <v>-25.6914481025246</v>
      </c>
      <c r="H4132">
        <v>113.598644865776</v>
      </c>
      <c r="I4132" t="s">
        <v>2333</v>
      </c>
      <c r="J4132" t="s">
        <v>2186</v>
      </c>
      <c r="K4132">
        <v>20</v>
      </c>
      <c r="L4132">
        <v>21</v>
      </c>
      <c r="N4132">
        <v>1</v>
      </c>
      <c r="O4132">
        <v>1.0364</v>
      </c>
      <c r="R4132">
        <v>0.4582</v>
      </c>
    </row>
    <row r="4133" spans="1:18">
      <c r="A4133" t="s">
        <v>2083</v>
      </c>
      <c r="B4133" t="s">
        <v>2082</v>
      </c>
      <c r="D4133">
        <v>2021</v>
      </c>
      <c r="E4133" t="s">
        <v>842</v>
      </c>
      <c r="F4133" t="s">
        <v>2301</v>
      </c>
      <c r="G4133">
        <v>-25.6914481025246</v>
      </c>
      <c r="H4133">
        <v>113.598644865776</v>
      </c>
      <c r="I4133" t="s">
        <v>2333</v>
      </c>
      <c r="J4133" t="s">
        <v>2186</v>
      </c>
      <c r="K4133">
        <v>21</v>
      </c>
      <c r="L4133">
        <v>22</v>
      </c>
      <c r="N4133">
        <v>1</v>
      </c>
      <c r="O4133">
        <v>1.2198</v>
      </c>
      <c r="R4133">
        <v>0.4582</v>
      </c>
    </row>
    <row r="4134" spans="1:18">
      <c r="A4134" t="s">
        <v>2083</v>
      </c>
      <c r="B4134" t="s">
        <v>2082</v>
      </c>
      <c r="D4134">
        <v>2021</v>
      </c>
      <c r="E4134" t="s">
        <v>842</v>
      </c>
      <c r="F4134" t="s">
        <v>2301</v>
      </c>
      <c r="G4134">
        <v>-25.6914481025246</v>
      </c>
      <c r="H4134">
        <v>113.598644865776</v>
      </c>
      <c r="I4134" t="s">
        <v>2333</v>
      </c>
      <c r="J4134" t="s">
        <v>2186</v>
      </c>
      <c r="K4134">
        <v>22</v>
      </c>
      <c r="L4134">
        <v>23</v>
      </c>
      <c r="N4134">
        <v>1</v>
      </c>
      <c r="O4134">
        <v>1.4028</v>
      </c>
      <c r="R4134">
        <v>0.4582</v>
      </c>
    </row>
    <row r="4135" spans="1:18">
      <c r="A4135" t="s">
        <v>2083</v>
      </c>
      <c r="B4135" t="s">
        <v>2082</v>
      </c>
      <c r="D4135">
        <v>2021</v>
      </c>
      <c r="E4135" t="s">
        <v>842</v>
      </c>
      <c r="F4135" t="s">
        <v>2301</v>
      </c>
      <c r="G4135">
        <v>-25.6914481025246</v>
      </c>
      <c r="H4135">
        <v>113.598644865776</v>
      </c>
      <c r="I4135" t="s">
        <v>2333</v>
      </c>
      <c r="J4135" t="s">
        <v>2186</v>
      </c>
      <c r="K4135">
        <v>23</v>
      </c>
      <c r="L4135">
        <v>24</v>
      </c>
      <c r="N4135">
        <v>1</v>
      </c>
      <c r="O4135">
        <v>1.6249</v>
      </c>
      <c r="R4135">
        <v>0.4582</v>
      </c>
    </row>
    <row r="4136" spans="1:18">
      <c r="A4136" t="s">
        <v>2083</v>
      </c>
      <c r="B4136" t="s">
        <v>2082</v>
      </c>
      <c r="D4136">
        <v>2021</v>
      </c>
      <c r="E4136" t="s">
        <v>842</v>
      </c>
      <c r="F4136" t="s">
        <v>2301</v>
      </c>
      <c r="G4136">
        <v>-25.6914481025246</v>
      </c>
      <c r="H4136">
        <v>113.598644865776</v>
      </c>
      <c r="I4136" t="s">
        <v>2333</v>
      </c>
      <c r="J4136" t="s">
        <v>2186</v>
      </c>
      <c r="K4136">
        <v>24</v>
      </c>
      <c r="L4136">
        <v>25</v>
      </c>
      <c r="N4136">
        <v>1</v>
      </c>
      <c r="O4136">
        <v>1.6476999999999999</v>
      </c>
      <c r="R4136">
        <v>0.57530000000000003</v>
      </c>
    </row>
    <row r="4137" spans="1:18">
      <c r="A4137" t="s">
        <v>2083</v>
      </c>
      <c r="B4137" t="s">
        <v>2082</v>
      </c>
      <c r="D4137">
        <v>2021</v>
      </c>
      <c r="E4137" t="s">
        <v>842</v>
      </c>
      <c r="F4137" t="s">
        <v>2301</v>
      </c>
      <c r="G4137">
        <v>-25.6914481025246</v>
      </c>
      <c r="H4137">
        <v>113.598644865776</v>
      </c>
      <c r="I4137" t="s">
        <v>2333</v>
      </c>
      <c r="J4137" t="s">
        <v>2186</v>
      </c>
      <c r="K4137">
        <v>25</v>
      </c>
      <c r="L4137">
        <v>26</v>
      </c>
      <c r="N4137">
        <v>1</v>
      </c>
      <c r="O4137">
        <v>1.1425000000000001</v>
      </c>
      <c r="R4137">
        <v>0.4713</v>
      </c>
    </row>
    <row r="4138" spans="1:18">
      <c r="A4138" t="s">
        <v>2083</v>
      </c>
      <c r="B4138" t="s">
        <v>2082</v>
      </c>
      <c r="D4138">
        <v>2021</v>
      </c>
      <c r="E4138" t="s">
        <v>842</v>
      </c>
      <c r="F4138" t="s">
        <v>2301</v>
      </c>
      <c r="G4138">
        <v>-25.6914481025246</v>
      </c>
      <c r="H4138">
        <v>113.598644865776</v>
      </c>
      <c r="I4138" t="s">
        <v>2333</v>
      </c>
      <c r="J4138" t="s">
        <v>2186</v>
      </c>
      <c r="K4138">
        <v>26</v>
      </c>
      <c r="L4138">
        <v>27</v>
      </c>
      <c r="N4138">
        <v>1</v>
      </c>
      <c r="O4138">
        <v>1.093</v>
      </c>
      <c r="R4138">
        <v>0.4713</v>
      </c>
    </row>
    <row r="4139" spans="1:18">
      <c r="A4139" t="s">
        <v>2083</v>
      </c>
      <c r="B4139" t="s">
        <v>2082</v>
      </c>
      <c r="D4139">
        <v>2021</v>
      </c>
      <c r="E4139" t="s">
        <v>842</v>
      </c>
      <c r="F4139" t="s">
        <v>2301</v>
      </c>
      <c r="G4139">
        <v>-25.6914481025246</v>
      </c>
      <c r="H4139">
        <v>113.598644865776</v>
      </c>
      <c r="I4139" t="s">
        <v>2333</v>
      </c>
      <c r="J4139" t="s">
        <v>2186</v>
      </c>
      <c r="K4139">
        <v>27</v>
      </c>
      <c r="L4139">
        <v>28</v>
      </c>
      <c r="N4139">
        <v>1</v>
      </c>
      <c r="O4139">
        <v>0.95240000000000002</v>
      </c>
      <c r="R4139">
        <v>0.3674</v>
      </c>
    </row>
    <row r="4140" spans="1:18">
      <c r="A4140" t="s">
        <v>2083</v>
      </c>
      <c r="B4140" t="s">
        <v>2082</v>
      </c>
      <c r="D4140">
        <v>2021</v>
      </c>
      <c r="E4140" t="s">
        <v>842</v>
      </c>
      <c r="F4140" t="s">
        <v>2301</v>
      </c>
      <c r="G4140">
        <v>-25.6914481025246</v>
      </c>
      <c r="H4140">
        <v>113.598644865776</v>
      </c>
      <c r="I4140" t="s">
        <v>2333</v>
      </c>
      <c r="J4140" t="s">
        <v>2186</v>
      </c>
      <c r="K4140">
        <v>28</v>
      </c>
      <c r="L4140">
        <v>29</v>
      </c>
      <c r="N4140">
        <v>1</v>
      </c>
      <c r="O4140">
        <v>0.87549999999999994</v>
      </c>
      <c r="R4140">
        <v>0.35120000000000001</v>
      </c>
    </row>
    <row r="4141" spans="1:18">
      <c r="A4141" t="s">
        <v>2083</v>
      </c>
      <c r="B4141" t="s">
        <v>2082</v>
      </c>
      <c r="D4141">
        <v>2021</v>
      </c>
      <c r="E4141" t="s">
        <v>842</v>
      </c>
      <c r="F4141" t="s">
        <v>2301</v>
      </c>
      <c r="G4141">
        <v>-25.6914481025246</v>
      </c>
      <c r="H4141">
        <v>113.598644865776</v>
      </c>
      <c r="I4141" t="s">
        <v>2333</v>
      </c>
      <c r="J4141" t="s">
        <v>2186</v>
      </c>
      <c r="K4141">
        <v>29</v>
      </c>
      <c r="L4141">
        <v>30</v>
      </c>
      <c r="N4141">
        <v>1</v>
      </c>
      <c r="O4141">
        <v>1.0091000000000001</v>
      </c>
      <c r="R4141">
        <v>0.35120000000000001</v>
      </c>
    </row>
    <row r="4142" spans="1:18">
      <c r="A4142" t="s">
        <v>2083</v>
      </c>
      <c r="B4142" t="s">
        <v>2082</v>
      </c>
      <c r="D4142">
        <v>2021</v>
      </c>
      <c r="E4142" t="s">
        <v>842</v>
      </c>
      <c r="F4142" t="s">
        <v>2301</v>
      </c>
      <c r="G4142">
        <v>-25.6914481025246</v>
      </c>
      <c r="H4142">
        <v>113.598644865776</v>
      </c>
      <c r="I4142" t="s">
        <v>2333</v>
      </c>
      <c r="J4142" t="s">
        <v>2186</v>
      </c>
      <c r="K4142">
        <v>30</v>
      </c>
      <c r="L4142">
        <v>31</v>
      </c>
      <c r="N4142">
        <v>1</v>
      </c>
      <c r="O4142">
        <v>1.4263999999999999</v>
      </c>
      <c r="R4142">
        <v>0.35120000000000001</v>
      </c>
    </row>
    <row r="4143" spans="1:18">
      <c r="A4143" t="s">
        <v>2083</v>
      </c>
      <c r="B4143" t="s">
        <v>2082</v>
      </c>
      <c r="D4143">
        <v>2021</v>
      </c>
      <c r="E4143" t="s">
        <v>842</v>
      </c>
      <c r="F4143" t="s">
        <v>2301</v>
      </c>
      <c r="G4143">
        <v>-25.6914481025246</v>
      </c>
      <c r="H4143">
        <v>113.598644865776</v>
      </c>
      <c r="I4143" t="s">
        <v>2333</v>
      </c>
      <c r="J4143" t="s">
        <v>2186</v>
      </c>
      <c r="K4143">
        <v>31</v>
      </c>
      <c r="L4143">
        <v>32</v>
      </c>
      <c r="N4143">
        <v>1</v>
      </c>
      <c r="O4143">
        <v>1.619</v>
      </c>
      <c r="R4143">
        <v>0.35120000000000001</v>
      </c>
    </row>
    <row r="4144" spans="1:18">
      <c r="A4144" t="s">
        <v>2083</v>
      </c>
      <c r="B4144" t="s">
        <v>2082</v>
      </c>
      <c r="D4144">
        <v>2021</v>
      </c>
      <c r="E4144" t="s">
        <v>842</v>
      </c>
      <c r="F4144" t="s">
        <v>2301</v>
      </c>
      <c r="G4144">
        <v>-25.6914481025246</v>
      </c>
      <c r="H4144">
        <v>113.598644865776</v>
      </c>
      <c r="I4144" t="s">
        <v>2333</v>
      </c>
      <c r="J4144" t="s">
        <v>2186</v>
      </c>
      <c r="K4144">
        <v>32</v>
      </c>
      <c r="L4144">
        <v>33</v>
      </c>
      <c r="N4144">
        <v>1</v>
      </c>
      <c r="O4144">
        <v>1.4552</v>
      </c>
      <c r="R4144">
        <v>0.35120000000000001</v>
      </c>
    </row>
    <row r="4145" spans="1:18">
      <c r="A4145" t="s">
        <v>2083</v>
      </c>
      <c r="B4145" t="s">
        <v>2082</v>
      </c>
      <c r="D4145">
        <v>2021</v>
      </c>
      <c r="E4145" t="s">
        <v>842</v>
      </c>
      <c r="F4145" t="s">
        <v>2301</v>
      </c>
      <c r="G4145">
        <v>-25.6914481025246</v>
      </c>
      <c r="H4145">
        <v>113.598644865776</v>
      </c>
      <c r="I4145" t="s">
        <v>2333</v>
      </c>
      <c r="J4145" t="s">
        <v>2186</v>
      </c>
      <c r="K4145">
        <v>33</v>
      </c>
      <c r="L4145">
        <v>34</v>
      </c>
      <c r="N4145">
        <v>1</v>
      </c>
      <c r="O4145">
        <v>1.4895</v>
      </c>
      <c r="R4145">
        <v>0.35120000000000001</v>
      </c>
    </row>
    <row r="4146" spans="1:18">
      <c r="A4146" t="s">
        <v>2083</v>
      </c>
      <c r="B4146" t="s">
        <v>2082</v>
      </c>
      <c r="D4146">
        <v>2021</v>
      </c>
      <c r="E4146" t="s">
        <v>842</v>
      </c>
      <c r="F4146" t="s">
        <v>2301</v>
      </c>
      <c r="G4146">
        <v>-25.6914481025246</v>
      </c>
      <c r="H4146">
        <v>113.598644865776</v>
      </c>
      <c r="I4146" t="s">
        <v>2333</v>
      </c>
      <c r="J4146" t="s">
        <v>2186</v>
      </c>
      <c r="K4146">
        <v>34</v>
      </c>
      <c r="L4146">
        <v>35</v>
      </c>
      <c r="N4146">
        <v>1</v>
      </c>
      <c r="O4146">
        <v>1.2250000000000001</v>
      </c>
      <c r="R4146">
        <v>0.33500000000000002</v>
      </c>
    </row>
    <row r="4147" spans="1:18">
      <c r="A4147" t="s">
        <v>2083</v>
      </c>
      <c r="B4147" t="s">
        <v>2082</v>
      </c>
      <c r="D4147">
        <v>2021</v>
      </c>
      <c r="E4147" t="s">
        <v>842</v>
      </c>
      <c r="F4147" t="s">
        <v>2301</v>
      </c>
      <c r="G4147">
        <v>-25.6914481025246</v>
      </c>
      <c r="H4147">
        <v>113.598644865776</v>
      </c>
      <c r="I4147" t="s">
        <v>2333</v>
      </c>
      <c r="J4147" t="s">
        <v>2186</v>
      </c>
      <c r="K4147">
        <v>35</v>
      </c>
      <c r="L4147">
        <v>36</v>
      </c>
      <c r="N4147">
        <v>1</v>
      </c>
      <c r="O4147">
        <v>1.4048</v>
      </c>
      <c r="R4147">
        <v>0.33789999999999998</v>
      </c>
    </row>
    <row r="4148" spans="1:18">
      <c r="A4148" t="s">
        <v>2083</v>
      </c>
      <c r="B4148" t="s">
        <v>2082</v>
      </c>
      <c r="D4148">
        <v>2021</v>
      </c>
      <c r="E4148" t="s">
        <v>842</v>
      </c>
      <c r="F4148" t="s">
        <v>2301</v>
      </c>
      <c r="G4148">
        <v>-25.6914481025246</v>
      </c>
      <c r="H4148">
        <v>113.598644865776</v>
      </c>
      <c r="I4148" t="s">
        <v>2333</v>
      </c>
      <c r="J4148" t="s">
        <v>2186</v>
      </c>
      <c r="K4148">
        <v>36</v>
      </c>
      <c r="L4148">
        <v>37</v>
      </c>
      <c r="N4148">
        <v>1</v>
      </c>
      <c r="O4148">
        <v>1.2975000000000001</v>
      </c>
      <c r="R4148">
        <v>0.33789999999999998</v>
      </c>
    </row>
    <row r="4149" spans="1:18">
      <c r="A4149" t="s">
        <v>2083</v>
      </c>
      <c r="B4149" t="s">
        <v>2082</v>
      </c>
      <c r="D4149">
        <v>2021</v>
      </c>
      <c r="E4149" t="s">
        <v>842</v>
      </c>
      <c r="F4149" t="s">
        <v>2301</v>
      </c>
      <c r="G4149">
        <v>-25.6914481025246</v>
      </c>
      <c r="H4149">
        <v>113.598644865776</v>
      </c>
      <c r="I4149" t="s">
        <v>2333</v>
      </c>
      <c r="J4149" t="s">
        <v>2186</v>
      </c>
      <c r="K4149">
        <v>37</v>
      </c>
      <c r="L4149">
        <v>38</v>
      </c>
      <c r="N4149">
        <v>1</v>
      </c>
      <c r="O4149">
        <v>1.1364000000000001</v>
      </c>
      <c r="R4149">
        <v>0.34079999999999999</v>
      </c>
    </row>
    <row r="4150" spans="1:18">
      <c r="A4150" t="s">
        <v>2083</v>
      </c>
      <c r="B4150" t="s">
        <v>2082</v>
      </c>
      <c r="D4150">
        <v>2021</v>
      </c>
      <c r="E4150" t="s">
        <v>842</v>
      </c>
      <c r="F4150" t="s">
        <v>2301</v>
      </c>
      <c r="G4150">
        <v>-25.6914481025246</v>
      </c>
      <c r="H4150">
        <v>113.598644865776</v>
      </c>
      <c r="I4150" t="s">
        <v>2333</v>
      </c>
      <c r="J4150" t="s">
        <v>2186</v>
      </c>
      <c r="K4150">
        <v>38</v>
      </c>
      <c r="L4150">
        <v>39</v>
      </c>
      <c r="N4150">
        <v>1</v>
      </c>
      <c r="O4150">
        <v>1.3660000000000001</v>
      </c>
      <c r="R4150">
        <v>0.34899999999999998</v>
      </c>
    </row>
    <row r="4151" spans="1:18">
      <c r="A4151" t="s">
        <v>2083</v>
      </c>
      <c r="B4151" t="s">
        <v>2082</v>
      </c>
      <c r="D4151">
        <v>2021</v>
      </c>
      <c r="E4151" t="s">
        <v>842</v>
      </c>
      <c r="F4151" t="s">
        <v>2301</v>
      </c>
      <c r="G4151">
        <v>-25.6914481025246</v>
      </c>
      <c r="H4151">
        <v>113.598644865776</v>
      </c>
      <c r="I4151" t="s">
        <v>2333</v>
      </c>
      <c r="J4151" t="s">
        <v>2186</v>
      </c>
      <c r="K4151">
        <v>39</v>
      </c>
      <c r="L4151">
        <v>40</v>
      </c>
      <c r="N4151">
        <v>1</v>
      </c>
      <c r="O4151">
        <v>1.1778999999999999</v>
      </c>
      <c r="R4151">
        <v>0.34899999999999998</v>
      </c>
    </row>
    <row r="4152" spans="1:18">
      <c r="A4152" t="s">
        <v>2083</v>
      </c>
      <c r="B4152" t="s">
        <v>2082</v>
      </c>
      <c r="D4152">
        <v>2021</v>
      </c>
      <c r="E4152" t="s">
        <v>842</v>
      </c>
      <c r="F4152" t="s">
        <v>2301</v>
      </c>
      <c r="G4152">
        <v>-25.6914481025246</v>
      </c>
      <c r="H4152">
        <v>113.598644865776</v>
      </c>
      <c r="I4152" t="s">
        <v>2333</v>
      </c>
      <c r="J4152" t="s">
        <v>2186</v>
      </c>
      <c r="K4152">
        <v>40</v>
      </c>
      <c r="L4152">
        <v>41</v>
      </c>
      <c r="N4152">
        <v>1</v>
      </c>
      <c r="O4152">
        <v>1.2641</v>
      </c>
      <c r="R4152">
        <v>0.35730000000000001</v>
      </c>
    </row>
    <row r="4153" spans="1:18">
      <c r="A4153" t="s">
        <v>2083</v>
      </c>
      <c r="B4153" t="s">
        <v>2082</v>
      </c>
      <c r="D4153">
        <v>2021</v>
      </c>
      <c r="E4153" t="s">
        <v>842</v>
      </c>
      <c r="F4153" t="s">
        <v>2301</v>
      </c>
      <c r="G4153">
        <v>-25.6914481025246</v>
      </c>
      <c r="H4153">
        <v>113.598644865776</v>
      </c>
      <c r="I4153" t="s">
        <v>2333</v>
      </c>
      <c r="J4153" t="s">
        <v>2186</v>
      </c>
      <c r="K4153">
        <v>41</v>
      </c>
      <c r="L4153">
        <v>42</v>
      </c>
      <c r="N4153">
        <v>1</v>
      </c>
      <c r="O4153">
        <v>1.2807999999999999</v>
      </c>
      <c r="R4153">
        <v>0.78320000000000001</v>
      </c>
    </row>
    <row r="4154" spans="1:18">
      <c r="A4154" t="s">
        <v>2083</v>
      </c>
      <c r="B4154" t="s">
        <v>2082</v>
      </c>
      <c r="D4154">
        <v>2021</v>
      </c>
      <c r="E4154" t="s">
        <v>842</v>
      </c>
      <c r="F4154" t="s">
        <v>2301</v>
      </c>
      <c r="G4154">
        <v>-25.6914481025246</v>
      </c>
      <c r="H4154">
        <v>113.598644865776</v>
      </c>
      <c r="I4154" t="s">
        <v>2333</v>
      </c>
      <c r="J4154" t="s">
        <v>2186</v>
      </c>
      <c r="K4154">
        <v>42</v>
      </c>
      <c r="L4154">
        <v>43</v>
      </c>
      <c r="N4154">
        <v>1</v>
      </c>
      <c r="O4154">
        <v>1.3722000000000001</v>
      </c>
      <c r="R4154">
        <v>0.78320000000000001</v>
      </c>
    </row>
    <row r="4155" spans="1:18">
      <c r="A4155" t="s">
        <v>2083</v>
      </c>
      <c r="B4155" t="s">
        <v>2082</v>
      </c>
      <c r="D4155">
        <v>2021</v>
      </c>
      <c r="E4155" t="s">
        <v>842</v>
      </c>
      <c r="F4155" t="s">
        <v>2301</v>
      </c>
      <c r="G4155">
        <v>-25.6914481025246</v>
      </c>
      <c r="H4155">
        <v>113.598644865776</v>
      </c>
      <c r="I4155" t="s">
        <v>2333</v>
      </c>
      <c r="J4155" t="s">
        <v>2186</v>
      </c>
      <c r="K4155">
        <v>43</v>
      </c>
      <c r="L4155">
        <v>44</v>
      </c>
      <c r="N4155">
        <v>1</v>
      </c>
      <c r="O4155">
        <v>1.5775999999999999</v>
      </c>
      <c r="R4155">
        <v>1.2091000000000001</v>
      </c>
    </row>
    <row r="4156" spans="1:18">
      <c r="A4156" t="s">
        <v>2083</v>
      </c>
      <c r="B4156" t="s">
        <v>2082</v>
      </c>
      <c r="D4156">
        <v>2021</v>
      </c>
      <c r="E4156" t="s">
        <v>842</v>
      </c>
      <c r="F4156" t="s">
        <v>2301</v>
      </c>
      <c r="G4156">
        <v>-25.6914481025246</v>
      </c>
      <c r="H4156">
        <v>113.598644865776</v>
      </c>
      <c r="I4156" t="s">
        <v>2333</v>
      </c>
      <c r="J4156" t="s">
        <v>2186</v>
      </c>
      <c r="K4156">
        <v>44</v>
      </c>
      <c r="L4156">
        <v>45</v>
      </c>
      <c r="N4156">
        <v>1</v>
      </c>
      <c r="O4156">
        <v>1.1742999999999999</v>
      </c>
      <c r="R4156">
        <v>0.76780000000000004</v>
      </c>
    </row>
    <row r="4157" spans="1:18">
      <c r="A4157" t="s">
        <v>2083</v>
      </c>
      <c r="B4157" t="s">
        <v>2082</v>
      </c>
      <c r="D4157">
        <v>2021</v>
      </c>
      <c r="E4157" t="s">
        <v>842</v>
      </c>
      <c r="F4157" t="s">
        <v>2301</v>
      </c>
      <c r="G4157">
        <v>-25.6914481025246</v>
      </c>
      <c r="H4157">
        <v>113.598644865776</v>
      </c>
      <c r="I4157" t="s">
        <v>2333</v>
      </c>
      <c r="J4157" t="s">
        <v>2186</v>
      </c>
      <c r="K4157">
        <v>45</v>
      </c>
      <c r="L4157">
        <v>46</v>
      </c>
      <c r="N4157">
        <v>1</v>
      </c>
      <c r="O4157">
        <v>1.411</v>
      </c>
      <c r="R4157">
        <v>0.76780000000000004</v>
      </c>
    </row>
    <row r="4158" spans="1:18">
      <c r="A4158" t="s">
        <v>2083</v>
      </c>
      <c r="B4158" t="s">
        <v>2082</v>
      </c>
      <c r="D4158">
        <v>2021</v>
      </c>
      <c r="E4158" t="s">
        <v>842</v>
      </c>
      <c r="F4158" t="s">
        <v>2301</v>
      </c>
      <c r="G4158">
        <v>-25.6914481025246</v>
      </c>
      <c r="H4158">
        <v>113.598644865776</v>
      </c>
      <c r="I4158" t="s">
        <v>2333</v>
      </c>
      <c r="J4158" t="s">
        <v>2186</v>
      </c>
      <c r="K4158">
        <v>46</v>
      </c>
      <c r="L4158">
        <v>47</v>
      </c>
      <c r="N4158">
        <v>1</v>
      </c>
      <c r="O4158">
        <v>1.4451000000000001</v>
      </c>
      <c r="R4158">
        <v>0.3266</v>
      </c>
    </row>
    <row r="4159" spans="1:18">
      <c r="A4159" t="s">
        <v>2083</v>
      </c>
      <c r="B4159" t="s">
        <v>2082</v>
      </c>
      <c r="D4159">
        <v>2021</v>
      </c>
      <c r="E4159" t="s">
        <v>842</v>
      </c>
      <c r="F4159" t="s">
        <v>2301</v>
      </c>
      <c r="G4159">
        <v>-25.6914481025246</v>
      </c>
      <c r="H4159">
        <v>113.598644865776</v>
      </c>
      <c r="I4159" t="s">
        <v>2333</v>
      </c>
      <c r="J4159" t="s">
        <v>2186</v>
      </c>
      <c r="K4159">
        <v>47</v>
      </c>
      <c r="L4159">
        <v>48</v>
      </c>
      <c r="N4159">
        <v>1</v>
      </c>
      <c r="O4159">
        <v>1.179</v>
      </c>
      <c r="R4159">
        <v>0.3241</v>
      </c>
    </row>
    <row r="4160" spans="1:18">
      <c r="A4160" t="s">
        <v>2083</v>
      </c>
      <c r="B4160" t="s">
        <v>2082</v>
      </c>
      <c r="D4160">
        <v>2021</v>
      </c>
      <c r="E4160" t="s">
        <v>842</v>
      </c>
      <c r="F4160" t="s">
        <v>2301</v>
      </c>
      <c r="G4160">
        <v>-25.6914481025246</v>
      </c>
      <c r="H4160">
        <v>113.598644865776</v>
      </c>
      <c r="I4160" t="s">
        <v>2333</v>
      </c>
      <c r="J4160" t="s">
        <v>2186</v>
      </c>
      <c r="K4160">
        <v>48</v>
      </c>
      <c r="L4160">
        <v>49</v>
      </c>
      <c r="N4160">
        <v>1</v>
      </c>
      <c r="O4160">
        <v>1.3541000000000001</v>
      </c>
      <c r="R4160">
        <v>0.3241</v>
      </c>
    </row>
    <row r="4161" spans="1:18">
      <c r="A4161" t="s">
        <v>2083</v>
      </c>
      <c r="B4161" t="s">
        <v>2082</v>
      </c>
      <c r="D4161">
        <v>2021</v>
      </c>
      <c r="E4161" t="s">
        <v>842</v>
      </c>
      <c r="F4161" t="s">
        <v>2301</v>
      </c>
      <c r="G4161">
        <v>-25.6914481025246</v>
      </c>
      <c r="H4161">
        <v>113.598644865776</v>
      </c>
      <c r="I4161" t="s">
        <v>2333</v>
      </c>
      <c r="J4161" t="s">
        <v>2186</v>
      </c>
      <c r="K4161">
        <v>49</v>
      </c>
      <c r="L4161">
        <v>50</v>
      </c>
      <c r="N4161">
        <v>1</v>
      </c>
      <c r="O4161">
        <v>1.0508</v>
      </c>
      <c r="R4161">
        <v>0.3241</v>
      </c>
    </row>
    <row r="4162" spans="1:18">
      <c r="A4162" t="s">
        <v>2083</v>
      </c>
      <c r="B4162" t="s">
        <v>2082</v>
      </c>
      <c r="D4162">
        <v>2021</v>
      </c>
      <c r="E4162" t="s">
        <v>842</v>
      </c>
      <c r="F4162" t="s">
        <v>2301</v>
      </c>
      <c r="G4162">
        <v>-25.6914481025246</v>
      </c>
      <c r="H4162">
        <v>113.598644865776</v>
      </c>
      <c r="I4162" t="s">
        <v>2333</v>
      </c>
      <c r="J4162" t="s">
        <v>2186</v>
      </c>
      <c r="K4162">
        <v>50</v>
      </c>
      <c r="L4162">
        <v>51</v>
      </c>
      <c r="N4162">
        <v>1</v>
      </c>
      <c r="O4162">
        <v>1.474</v>
      </c>
      <c r="R4162">
        <v>0.3241</v>
      </c>
    </row>
    <row r="4163" spans="1:18">
      <c r="A4163" t="s">
        <v>2083</v>
      </c>
      <c r="B4163" t="s">
        <v>2082</v>
      </c>
      <c r="D4163">
        <v>2021</v>
      </c>
      <c r="E4163" t="s">
        <v>842</v>
      </c>
      <c r="F4163" t="s">
        <v>2301</v>
      </c>
      <c r="G4163">
        <v>-25.6914481025246</v>
      </c>
      <c r="H4163">
        <v>113.598644865776</v>
      </c>
      <c r="I4163" t="s">
        <v>2333</v>
      </c>
      <c r="J4163" t="s">
        <v>2186</v>
      </c>
      <c r="K4163">
        <v>51</v>
      </c>
      <c r="L4163">
        <v>52</v>
      </c>
      <c r="N4163">
        <v>1</v>
      </c>
      <c r="O4163">
        <v>1.3809</v>
      </c>
      <c r="R4163">
        <v>0.3241</v>
      </c>
    </row>
    <row r="4164" spans="1:18">
      <c r="A4164" t="s">
        <v>2083</v>
      </c>
      <c r="B4164" t="s">
        <v>2082</v>
      </c>
      <c r="D4164">
        <v>2021</v>
      </c>
      <c r="E4164" t="s">
        <v>842</v>
      </c>
      <c r="F4164" t="s">
        <v>2301</v>
      </c>
      <c r="G4164">
        <v>-25.6914481025246</v>
      </c>
      <c r="H4164">
        <v>113.598644865776</v>
      </c>
      <c r="I4164" t="s">
        <v>2333</v>
      </c>
      <c r="J4164" t="s">
        <v>2186</v>
      </c>
      <c r="K4164">
        <v>52</v>
      </c>
      <c r="L4164">
        <v>53</v>
      </c>
      <c r="N4164">
        <v>1</v>
      </c>
      <c r="O4164">
        <v>1.7239</v>
      </c>
      <c r="R4164">
        <v>0.3241</v>
      </c>
    </row>
    <row r="4165" spans="1:18">
      <c r="A4165" t="s">
        <v>2083</v>
      </c>
      <c r="B4165" t="s">
        <v>2082</v>
      </c>
      <c r="D4165">
        <v>2021</v>
      </c>
      <c r="E4165" t="s">
        <v>842</v>
      </c>
      <c r="F4165" t="s">
        <v>2301</v>
      </c>
      <c r="G4165">
        <v>-25.6914481025246</v>
      </c>
      <c r="H4165">
        <v>113.598644865776</v>
      </c>
      <c r="I4165" t="s">
        <v>2333</v>
      </c>
      <c r="J4165" t="s">
        <v>2186</v>
      </c>
      <c r="K4165">
        <v>53</v>
      </c>
      <c r="L4165">
        <v>54</v>
      </c>
      <c r="N4165">
        <v>1</v>
      </c>
      <c r="O4165">
        <v>1.1911</v>
      </c>
      <c r="R4165">
        <v>0.3241</v>
      </c>
    </row>
    <row r="4166" spans="1:18">
      <c r="A4166" t="s">
        <v>2083</v>
      </c>
      <c r="B4166" t="s">
        <v>2082</v>
      </c>
      <c r="D4166">
        <v>2021</v>
      </c>
      <c r="E4166" t="s">
        <v>842</v>
      </c>
      <c r="F4166" t="s">
        <v>2301</v>
      </c>
      <c r="G4166">
        <v>-25.6914481025246</v>
      </c>
      <c r="H4166">
        <v>113.598644865776</v>
      </c>
      <c r="I4166" t="s">
        <v>2333</v>
      </c>
      <c r="J4166" t="s">
        <v>2186</v>
      </c>
      <c r="K4166">
        <v>54</v>
      </c>
      <c r="L4166">
        <v>55</v>
      </c>
      <c r="N4166">
        <v>1</v>
      </c>
      <c r="O4166">
        <v>1.1355999999999999</v>
      </c>
      <c r="R4166">
        <v>0.3241</v>
      </c>
    </row>
    <row r="4167" spans="1:18">
      <c r="A4167" t="s">
        <v>2083</v>
      </c>
      <c r="B4167" t="s">
        <v>2082</v>
      </c>
      <c r="D4167">
        <v>2021</v>
      </c>
      <c r="E4167" t="s">
        <v>842</v>
      </c>
      <c r="F4167" t="s">
        <v>2301</v>
      </c>
      <c r="G4167">
        <v>-25.6914481025246</v>
      </c>
      <c r="H4167">
        <v>113.598644865776</v>
      </c>
      <c r="I4167" t="s">
        <v>2333</v>
      </c>
      <c r="J4167" t="s">
        <v>2186</v>
      </c>
      <c r="K4167">
        <v>55</v>
      </c>
      <c r="L4167">
        <v>56</v>
      </c>
      <c r="N4167">
        <v>1</v>
      </c>
      <c r="O4167">
        <v>1.5256000000000001</v>
      </c>
      <c r="R4167">
        <v>0.3241</v>
      </c>
    </row>
    <row r="4168" spans="1:18">
      <c r="A4168" t="s">
        <v>2083</v>
      </c>
      <c r="B4168" t="s">
        <v>2082</v>
      </c>
      <c r="D4168">
        <v>2021</v>
      </c>
      <c r="E4168" t="s">
        <v>842</v>
      </c>
      <c r="F4168" t="s">
        <v>2301</v>
      </c>
      <c r="G4168">
        <v>-25.6914481025246</v>
      </c>
      <c r="H4168">
        <v>113.598644865776</v>
      </c>
      <c r="I4168" t="s">
        <v>2333</v>
      </c>
      <c r="J4168" t="s">
        <v>2186</v>
      </c>
      <c r="K4168">
        <v>56</v>
      </c>
      <c r="L4168">
        <v>57</v>
      </c>
      <c r="N4168">
        <v>1</v>
      </c>
      <c r="O4168">
        <v>1.3036000000000001</v>
      </c>
      <c r="R4168">
        <v>0.3241</v>
      </c>
    </row>
    <row r="4169" spans="1:18">
      <c r="A4169" t="s">
        <v>2083</v>
      </c>
      <c r="B4169" t="s">
        <v>2082</v>
      </c>
      <c r="D4169">
        <v>2021</v>
      </c>
      <c r="E4169" t="s">
        <v>842</v>
      </c>
      <c r="F4169" t="s">
        <v>2301</v>
      </c>
      <c r="G4169">
        <v>-25.6914481025246</v>
      </c>
      <c r="H4169">
        <v>113.598644865776</v>
      </c>
      <c r="I4169" t="s">
        <v>2333</v>
      </c>
      <c r="J4169" t="s">
        <v>2186</v>
      </c>
      <c r="K4169">
        <v>57</v>
      </c>
      <c r="L4169">
        <v>58</v>
      </c>
      <c r="N4169">
        <v>1</v>
      </c>
      <c r="O4169">
        <v>1.5923</v>
      </c>
      <c r="R4169">
        <v>0.3241</v>
      </c>
    </row>
    <row r="4170" spans="1:18">
      <c r="A4170" t="s">
        <v>2083</v>
      </c>
      <c r="B4170" t="s">
        <v>2082</v>
      </c>
      <c r="D4170">
        <v>2021</v>
      </c>
      <c r="E4170" t="s">
        <v>842</v>
      </c>
      <c r="F4170" t="s">
        <v>2301</v>
      </c>
      <c r="G4170">
        <v>-25.6914481025246</v>
      </c>
      <c r="H4170">
        <v>113.598644865776</v>
      </c>
      <c r="I4170" t="s">
        <v>2333</v>
      </c>
      <c r="J4170" t="s">
        <v>2186</v>
      </c>
      <c r="K4170">
        <v>58</v>
      </c>
      <c r="L4170">
        <v>59</v>
      </c>
      <c r="N4170">
        <v>1</v>
      </c>
      <c r="O4170">
        <v>1.0971</v>
      </c>
      <c r="R4170">
        <v>0.3241</v>
      </c>
    </row>
    <row r="4171" spans="1:18">
      <c r="A4171" t="s">
        <v>2083</v>
      </c>
      <c r="B4171" t="s">
        <v>2082</v>
      </c>
      <c r="D4171">
        <v>2021</v>
      </c>
      <c r="E4171" t="s">
        <v>842</v>
      </c>
      <c r="F4171" t="s">
        <v>2301</v>
      </c>
      <c r="G4171">
        <v>-25.6914481025246</v>
      </c>
      <c r="H4171">
        <v>113.598644865776</v>
      </c>
      <c r="I4171" t="s">
        <v>2333</v>
      </c>
      <c r="J4171" t="s">
        <v>2186</v>
      </c>
      <c r="K4171">
        <v>59</v>
      </c>
      <c r="L4171">
        <v>60</v>
      </c>
      <c r="N4171">
        <v>1</v>
      </c>
      <c r="O4171">
        <v>1.4664999999999999</v>
      </c>
      <c r="R4171">
        <v>0.3241</v>
      </c>
    </row>
    <row r="4172" spans="1:18">
      <c r="A4172" t="s">
        <v>2083</v>
      </c>
      <c r="B4172" t="s">
        <v>2082</v>
      </c>
      <c r="D4172">
        <v>2021</v>
      </c>
      <c r="E4172" t="s">
        <v>842</v>
      </c>
      <c r="F4172" t="s">
        <v>2301</v>
      </c>
      <c r="G4172">
        <v>-25.6914481025246</v>
      </c>
      <c r="H4172">
        <v>113.598644865776</v>
      </c>
      <c r="I4172" t="s">
        <v>2333</v>
      </c>
      <c r="J4172" t="s">
        <v>2186</v>
      </c>
      <c r="K4172">
        <v>60</v>
      </c>
      <c r="L4172">
        <v>61</v>
      </c>
      <c r="N4172">
        <v>1</v>
      </c>
      <c r="O4172">
        <v>1.6504000000000001</v>
      </c>
      <c r="R4172">
        <v>0.3241</v>
      </c>
    </row>
    <row r="4173" spans="1:18">
      <c r="A4173" t="s">
        <v>2083</v>
      </c>
      <c r="B4173" t="s">
        <v>2082</v>
      </c>
      <c r="D4173">
        <v>2021</v>
      </c>
      <c r="E4173" t="s">
        <v>842</v>
      </c>
      <c r="F4173" t="s">
        <v>2301</v>
      </c>
      <c r="G4173">
        <v>-25.6914481025246</v>
      </c>
      <c r="H4173">
        <v>113.598644865776</v>
      </c>
      <c r="I4173" t="s">
        <v>2333</v>
      </c>
      <c r="J4173" t="s">
        <v>2186</v>
      </c>
      <c r="K4173">
        <v>61</v>
      </c>
      <c r="L4173">
        <v>62</v>
      </c>
      <c r="N4173">
        <v>1</v>
      </c>
      <c r="O4173">
        <v>1.3919999999999999</v>
      </c>
      <c r="R4173">
        <v>0.3216</v>
      </c>
    </row>
    <row r="4174" spans="1:18">
      <c r="A4174" t="s">
        <v>2083</v>
      </c>
      <c r="B4174" t="s">
        <v>2082</v>
      </c>
      <c r="D4174">
        <v>2021</v>
      </c>
      <c r="E4174" t="s">
        <v>842</v>
      </c>
      <c r="F4174" t="s">
        <v>2301</v>
      </c>
      <c r="G4174">
        <v>-25.6914481025246</v>
      </c>
      <c r="H4174">
        <v>113.598644865776</v>
      </c>
      <c r="I4174" t="s">
        <v>2333</v>
      </c>
      <c r="J4174" t="s">
        <v>2186</v>
      </c>
      <c r="K4174">
        <v>62</v>
      </c>
      <c r="L4174">
        <v>63</v>
      </c>
      <c r="N4174">
        <v>1</v>
      </c>
      <c r="O4174">
        <v>1.2804</v>
      </c>
      <c r="R4174">
        <v>0.3362</v>
      </c>
    </row>
    <row r="4175" spans="1:18">
      <c r="A4175" t="s">
        <v>2083</v>
      </c>
      <c r="B4175" t="s">
        <v>2082</v>
      </c>
      <c r="D4175">
        <v>2021</v>
      </c>
      <c r="E4175" t="s">
        <v>842</v>
      </c>
      <c r="F4175" t="s">
        <v>2301</v>
      </c>
      <c r="G4175">
        <v>-25.6914481025246</v>
      </c>
      <c r="H4175">
        <v>113.598644865776</v>
      </c>
      <c r="I4175" t="s">
        <v>2333</v>
      </c>
      <c r="J4175" t="s">
        <v>2186</v>
      </c>
      <c r="K4175">
        <v>63</v>
      </c>
      <c r="L4175">
        <v>64</v>
      </c>
      <c r="N4175">
        <v>1</v>
      </c>
      <c r="O4175">
        <v>1.7295</v>
      </c>
      <c r="R4175">
        <v>0.3362</v>
      </c>
    </row>
    <row r="4176" spans="1:18">
      <c r="A4176" t="s">
        <v>2083</v>
      </c>
      <c r="B4176" t="s">
        <v>2082</v>
      </c>
      <c r="D4176">
        <v>2021</v>
      </c>
      <c r="E4176" t="s">
        <v>842</v>
      </c>
      <c r="F4176" t="s">
        <v>2301</v>
      </c>
      <c r="G4176">
        <v>-25.6914481025246</v>
      </c>
      <c r="H4176">
        <v>113.598644865776</v>
      </c>
      <c r="I4176" t="s">
        <v>2333</v>
      </c>
      <c r="J4176" t="s">
        <v>2186</v>
      </c>
      <c r="K4176">
        <v>64</v>
      </c>
      <c r="L4176">
        <v>65</v>
      </c>
      <c r="N4176">
        <v>1</v>
      </c>
      <c r="O4176">
        <v>1.3817999999999999</v>
      </c>
      <c r="R4176">
        <v>0.3362</v>
      </c>
    </row>
    <row r="4177" spans="1:18">
      <c r="A4177" t="s">
        <v>2083</v>
      </c>
      <c r="B4177" t="s">
        <v>2082</v>
      </c>
      <c r="D4177">
        <v>2021</v>
      </c>
      <c r="E4177" t="s">
        <v>842</v>
      </c>
      <c r="F4177" t="s">
        <v>2301</v>
      </c>
      <c r="G4177">
        <v>-25.6914481025246</v>
      </c>
      <c r="H4177">
        <v>113.598644865776</v>
      </c>
      <c r="I4177" t="s">
        <v>2333</v>
      </c>
      <c r="J4177" t="s">
        <v>2186</v>
      </c>
      <c r="K4177">
        <v>65</v>
      </c>
      <c r="L4177">
        <v>66</v>
      </c>
      <c r="N4177">
        <v>1</v>
      </c>
      <c r="O4177">
        <v>1.1939</v>
      </c>
      <c r="R4177">
        <v>0.3362</v>
      </c>
    </row>
    <row r="4178" spans="1:18">
      <c r="A4178" t="s">
        <v>2083</v>
      </c>
      <c r="B4178" t="s">
        <v>2082</v>
      </c>
      <c r="D4178">
        <v>2021</v>
      </c>
      <c r="E4178" t="s">
        <v>842</v>
      </c>
      <c r="F4178" t="s">
        <v>2301</v>
      </c>
      <c r="G4178">
        <v>-25.6914481025246</v>
      </c>
      <c r="H4178">
        <v>113.598644865776</v>
      </c>
      <c r="I4178" t="s">
        <v>2333</v>
      </c>
      <c r="J4178" t="s">
        <v>2186</v>
      </c>
      <c r="K4178">
        <v>66</v>
      </c>
      <c r="L4178">
        <v>67</v>
      </c>
      <c r="N4178">
        <v>1</v>
      </c>
      <c r="O4178">
        <v>1.3042</v>
      </c>
      <c r="R4178">
        <v>0.3362</v>
      </c>
    </row>
    <row r="4179" spans="1:18">
      <c r="A4179" t="s">
        <v>2083</v>
      </c>
      <c r="B4179" t="s">
        <v>2082</v>
      </c>
      <c r="D4179">
        <v>2021</v>
      </c>
      <c r="E4179" t="s">
        <v>842</v>
      </c>
      <c r="F4179" t="s">
        <v>2301</v>
      </c>
      <c r="G4179">
        <v>-25.6914481025246</v>
      </c>
      <c r="H4179">
        <v>113.598644865776</v>
      </c>
      <c r="I4179" t="s">
        <v>2333</v>
      </c>
      <c r="J4179" t="s">
        <v>2186</v>
      </c>
      <c r="K4179">
        <v>67</v>
      </c>
      <c r="L4179">
        <v>68</v>
      </c>
      <c r="N4179">
        <v>1</v>
      </c>
      <c r="O4179">
        <v>1.5907</v>
      </c>
      <c r="R4179">
        <v>0.3508</v>
      </c>
    </row>
    <row r="4180" spans="1:18">
      <c r="A4180" t="s">
        <v>2083</v>
      </c>
      <c r="B4180" t="s">
        <v>2082</v>
      </c>
      <c r="D4180">
        <v>2021</v>
      </c>
      <c r="E4180" t="s">
        <v>842</v>
      </c>
      <c r="F4180" t="s">
        <v>2301</v>
      </c>
      <c r="G4180">
        <v>-25.6914481025246</v>
      </c>
      <c r="H4180">
        <v>113.598644865776</v>
      </c>
      <c r="I4180" t="s">
        <v>2333</v>
      </c>
      <c r="J4180" t="s">
        <v>2186</v>
      </c>
      <c r="K4180">
        <v>68</v>
      </c>
      <c r="L4180">
        <v>69</v>
      </c>
      <c r="N4180">
        <v>1</v>
      </c>
      <c r="O4180">
        <v>1.2264999999999999</v>
      </c>
      <c r="R4180">
        <v>0.33729999999999999</v>
      </c>
    </row>
    <row r="4181" spans="1:18">
      <c r="A4181" t="s">
        <v>2083</v>
      </c>
      <c r="B4181" t="s">
        <v>2082</v>
      </c>
      <c r="D4181">
        <v>2021</v>
      </c>
      <c r="E4181" t="s">
        <v>842</v>
      </c>
      <c r="F4181" t="s">
        <v>2301</v>
      </c>
      <c r="G4181">
        <v>-25.6914481025246</v>
      </c>
      <c r="H4181">
        <v>113.598644865776</v>
      </c>
      <c r="I4181" t="s">
        <v>2333</v>
      </c>
      <c r="J4181" t="s">
        <v>2186</v>
      </c>
      <c r="K4181">
        <v>69</v>
      </c>
      <c r="L4181">
        <v>70</v>
      </c>
      <c r="N4181">
        <v>1</v>
      </c>
      <c r="O4181">
        <v>1.4484999999999999</v>
      </c>
      <c r="R4181">
        <v>0.33729999999999999</v>
      </c>
    </row>
    <row r="4182" spans="1:18">
      <c r="A4182" t="s">
        <v>2083</v>
      </c>
      <c r="B4182" t="s">
        <v>2082</v>
      </c>
      <c r="D4182">
        <v>2021</v>
      </c>
      <c r="E4182" t="s">
        <v>842</v>
      </c>
      <c r="F4182" t="s">
        <v>2301</v>
      </c>
      <c r="G4182">
        <v>-25.6914481025246</v>
      </c>
      <c r="H4182">
        <v>113.598644865776</v>
      </c>
      <c r="I4182" t="s">
        <v>2333</v>
      </c>
      <c r="J4182" t="s">
        <v>2186</v>
      </c>
      <c r="K4182">
        <v>70</v>
      </c>
      <c r="L4182">
        <v>71</v>
      </c>
      <c r="N4182">
        <v>1</v>
      </c>
      <c r="O4182">
        <v>1.5285</v>
      </c>
      <c r="R4182">
        <v>0.33729999999999999</v>
      </c>
    </row>
    <row r="4183" spans="1:18">
      <c r="A4183" t="s">
        <v>2083</v>
      </c>
      <c r="B4183" t="s">
        <v>2082</v>
      </c>
      <c r="D4183">
        <v>2021</v>
      </c>
      <c r="E4183" t="s">
        <v>842</v>
      </c>
      <c r="F4183" t="s">
        <v>2301</v>
      </c>
      <c r="G4183">
        <v>-25.6914481025246</v>
      </c>
      <c r="H4183">
        <v>113.598644865776</v>
      </c>
      <c r="I4183" t="s">
        <v>2333</v>
      </c>
      <c r="J4183" t="s">
        <v>2186</v>
      </c>
      <c r="K4183">
        <v>71</v>
      </c>
      <c r="L4183">
        <v>72</v>
      </c>
      <c r="N4183">
        <v>1</v>
      </c>
      <c r="O4183">
        <v>0.94369999999999998</v>
      </c>
      <c r="R4183">
        <v>0.33729999999999999</v>
      </c>
    </row>
    <row r="4184" spans="1:18">
      <c r="A4184" t="s">
        <v>2083</v>
      </c>
      <c r="B4184" t="s">
        <v>2082</v>
      </c>
      <c r="D4184">
        <v>2021</v>
      </c>
      <c r="E4184" t="s">
        <v>842</v>
      </c>
      <c r="F4184" t="s">
        <v>2301</v>
      </c>
      <c r="G4184">
        <v>-25.6914481025246</v>
      </c>
      <c r="H4184">
        <v>113.598644865776</v>
      </c>
      <c r="I4184" t="s">
        <v>2333</v>
      </c>
      <c r="J4184" t="s">
        <v>2186</v>
      </c>
      <c r="K4184">
        <v>72</v>
      </c>
      <c r="L4184">
        <v>73</v>
      </c>
      <c r="N4184">
        <v>1</v>
      </c>
      <c r="O4184">
        <v>1.4305000000000001</v>
      </c>
      <c r="R4184">
        <v>0.33729999999999999</v>
      </c>
    </row>
    <row r="4185" spans="1:18">
      <c r="A4185" t="s">
        <v>2083</v>
      </c>
      <c r="B4185" t="s">
        <v>2082</v>
      </c>
      <c r="D4185">
        <v>2021</v>
      </c>
      <c r="E4185" t="s">
        <v>842</v>
      </c>
      <c r="F4185" t="s">
        <v>2301</v>
      </c>
      <c r="G4185">
        <v>-25.6914481025246</v>
      </c>
      <c r="H4185">
        <v>113.598644865776</v>
      </c>
      <c r="I4185" t="s">
        <v>2333</v>
      </c>
      <c r="J4185" t="s">
        <v>2186</v>
      </c>
      <c r="K4185">
        <v>73</v>
      </c>
      <c r="L4185">
        <v>74</v>
      </c>
      <c r="N4185">
        <v>1</v>
      </c>
      <c r="O4185">
        <v>1.4967999999999999</v>
      </c>
      <c r="R4185">
        <v>0.32390000000000002</v>
      </c>
    </row>
    <row r="4186" spans="1:18">
      <c r="A4186" t="s">
        <v>2083</v>
      </c>
      <c r="B4186" t="s">
        <v>2082</v>
      </c>
      <c r="D4186">
        <v>2021</v>
      </c>
      <c r="E4186" t="s">
        <v>842</v>
      </c>
      <c r="F4186" t="s">
        <v>2301</v>
      </c>
      <c r="G4186">
        <v>-25.6914481025246</v>
      </c>
      <c r="H4186">
        <v>113.598644865776</v>
      </c>
      <c r="I4186" t="s">
        <v>2333</v>
      </c>
      <c r="J4186" t="s">
        <v>2186</v>
      </c>
      <c r="K4186">
        <v>74</v>
      </c>
      <c r="L4186">
        <v>75</v>
      </c>
      <c r="N4186">
        <v>1</v>
      </c>
      <c r="O4186">
        <v>1.6779999999999999</v>
      </c>
    </row>
    <row r="4187" spans="1:18">
      <c r="A4187" t="s">
        <v>2083</v>
      </c>
      <c r="B4187" t="s">
        <v>2082</v>
      </c>
      <c r="D4187">
        <v>2021</v>
      </c>
      <c r="E4187" t="s">
        <v>842</v>
      </c>
      <c r="F4187" t="s">
        <v>2301</v>
      </c>
      <c r="G4187">
        <v>-25.6914481025246</v>
      </c>
      <c r="H4187">
        <v>113.598644865776</v>
      </c>
      <c r="I4187" t="s">
        <v>2333</v>
      </c>
      <c r="J4187" t="s">
        <v>2186</v>
      </c>
      <c r="K4187">
        <v>75</v>
      </c>
      <c r="L4187">
        <v>76</v>
      </c>
      <c r="N4187">
        <v>1</v>
      </c>
      <c r="O4187">
        <v>1.2327999999999999</v>
      </c>
    </row>
    <row r="4188" spans="1:18">
      <c r="A4188" t="s">
        <v>2083</v>
      </c>
      <c r="B4188" t="s">
        <v>2082</v>
      </c>
      <c r="D4188">
        <v>2021</v>
      </c>
      <c r="E4188" t="s">
        <v>842</v>
      </c>
      <c r="F4188" t="s">
        <v>2301</v>
      </c>
      <c r="G4188">
        <v>-25.620916666666499</v>
      </c>
      <c r="H4188">
        <v>113.58971666666601</v>
      </c>
      <c r="I4188" t="s">
        <v>2330</v>
      </c>
      <c r="J4188" t="s">
        <v>2185</v>
      </c>
      <c r="K4188">
        <v>0</v>
      </c>
      <c r="L4188">
        <v>1</v>
      </c>
      <c r="N4188">
        <v>1</v>
      </c>
      <c r="O4188">
        <v>0.46160000000000001</v>
      </c>
      <c r="R4188">
        <v>6.1893000000000002</v>
      </c>
    </row>
    <row r="4189" spans="1:18">
      <c r="A4189" t="s">
        <v>2083</v>
      </c>
      <c r="B4189" t="s">
        <v>2082</v>
      </c>
      <c r="D4189">
        <v>2021</v>
      </c>
      <c r="E4189" t="s">
        <v>842</v>
      </c>
      <c r="F4189" t="s">
        <v>2301</v>
      </c>
      <c r="G4189">
        <v>-25.620916666666499</v>
      </c>
      <c r="H4189">
        <v>113.58971666666601</v>
      </c>
      <c r="I4189" t="s">
        <v>2330</v>
      </c>
      <c r="J4189" t="s">
        <v>2185</v>
      </c>
      <c r="K4189">
        <v>1</v>
      </c>
      <c r="L4189">
        <v>2</v>
      </c>
      <c r="N4189">
        <v>1</v>
      </c>
      <c r="O4189">
        <v>0.69969999999999999</v>
      </c>
      <c r="R4189">
        <v>3.6069</v>
      </c>
    </row>
    <row r="4190" spans="1:18">
      <c r="A4190" t="s">
        <v>2083</v>
      </c>
      <c r="B4190" t="s">
        <v>2082</v>
      </c>
      <c r="D4190">
        <v>2021</v>
      </c>
      <c r="E4190" t="s">
        <v>842</v>
      </c>
      <c r="F4190" t="s">
        <v>2301</v>
      </c>
      <c r="G4190">
        <v>-25.620916666666499</v>
      </c>
      <c r="H4190">
        <v>113.58971666666601</v>
      </c>
      <c r="I4190" t="s">
        <v>2330</v>
      </c>
      <c r="J4190" t="s">
        <v>2185</v>
      </c>
      <c r="K4190">
        <v>2</v>
      </c>
      <c r="L4190">
        <v>3</v>
      </c>
      <c r="N4190">
        <v>1</v>
      </c>
      <c r="O4190">
        <v>0.67030000000000001</v>
      </c>
      <c r="R4190">
        <v>3.6069</v>
      </c>
    </row>
    <row r="4191" spans="1:18">
      <c r="A4191" t="s">
        <v>2083</v>
      </c>
      <c r="B4191" t="s">
        <v>2082</v>
      </c>
      <c r="D4191">
        <v>2021</v>
      </c>
      <c r="E4191" t="s">
        <v>842</v>
      </c>
      <c r="F4191" t="s">
        <v>2301</v>
      </c>
      <c r="G4191">
        <v>-25.620916666666499</v>
      </c>
      <c r="H4191">
        <v>113.58971666666601</v>
      </c>
      <c r="I4191" t="s">
        <v>2330</v>
      </c>
      <c r="J4191" t="s">
        <v>2185</v>
      </c>
      <c r="K4191">
        <v>3</v>
      </c>
      <c r="L4191">
        <v>4</v>
      </c>
      <c r="N4191">
        <v>1</v>
      </c>
      <c r="O4191">
        <v>0.79679999999999995</v>
      </c>
      <c r="R4191">
        <v>1.0244</v>
      </c>
    </row>
    <row r="4192" spans="1:18">
      <c r="A4192" t="s">
        <v>2083</v>
      </c>
      <c r="B4192" t="s">
        <v>2082</v>
      </c>
      <c r="D4192">
        <v>2021</v>
      </c>
      <c r="E4192" t="s">
        <v>842</v>
      </c>
      <c r="F4192" t="s">
        <v>2301</v>
      </c>
      <c r="G4192">
        <v>-25.620916666666499</v>
      </c>
      <c r="H4192">
        <v>113.58971666666601</v>
      </c>
      <c r="I4192" t="s">
        <v>2330</v>
      </c>
      <c r="J4192" t="s">
        <v>2185</v>
      </c>
      <c r="K4192">
        <v>4</v>
      </c>
      <c r="L4192">
        <v>5</v>
      </c>
      <c r="N4192">
        <v>1</v>
      </c>
      <c r="O4192">
        <v>0.75080000000000002</v>
      </c>
      <c r="R4192">
        <v>2.1291000000000002</v>
      </c>
    </row>
    <row r="4193" spans="1:18">
      <c r="A4193" t="s">
        <v>2083</v>
      </c>
      <c r="B4193" t="s">
        <v>2082</v>
      </c>
      <c r="D4193">
        <v>2021</v>
      </c>
      <c r="E4193" t="s">
        <v>842</v>
      </c>
      <c r="F4193" t="s">
        <v>2301</v>
      </c>
      <c r="G4193">
        <v>-25.620916666666499</v>
      </c>
      <c r="H4193">
        <v>113.58971666666601</v>
      </c>
      <c r="I4193" t="s">
        <v>2330</v>
      </c>
      <c r="J4193" t="s">
        <v>2185</v>
      </c>
      <c r="K4193">
        <v>5</v>
      </c>
      <c r="L4193">
        <v>6</v>
      </c>
      <c r="N4193">
        <v>1</v>
      </c>
      <c r="O4193">
        <v>0.7883</v>
      </c>
      <c r="R4193">
        <v>2.1291000000000002</v>
      </c>
    </row>
    <row r="4194" spans="1:18">
      <c r="A4194" t="s">
        <v>2083</v>
      </c>
      <c r="B4194" t="s">
        <v>2082</v>
      </c>
      <c r="D4194">
        <v>2021</v>
      </c>
      <c r="E4194" t="s">
        <v>842</v>
      </c>
      <c r="F4194" t="s">
        <v>2301</v>
      </c>
      <c r="G4194">
        <v>-25.620916666666499</v>
      </c>
      <c r="H4194">
        <v>113.58971666666601</v>
      </c>
      <c r="I4194" t="s">
        <v>2330</v>
      </c>
      <c r="J4194" t="s">
        <v>2185</v>
      </c>
      <c r="K4194">
        <v>6</v>
      </c>
      <c r="L4194">
        <v>7</v>
      </c>
      <c r="N4194">
        <v>1</v>
      </c>
      <c r="O4194">
        <v>1.0738000000000001</v>
      </c>
      <c r="R4194">
        <v>3.2338</v>
      </c>
    </row>
    <row r="4195" spans="1:18">
      <c r="A4195" t="s">
        <v>2083</v>
      </c>
      <c r="B4195" t="s">
        <v>2082</v>
      </c>
      <c r="D4195">
        <v>2021</v>
      </c>
      <c r="E4195" t="s">
        <v>842</v>
      </c>
      <c r="F4195" t="s">
        <v>2301</v>
      </c>
      <c r="G4195">
        <v>-25.620916666666499</v>
      </c>
      <c r="H4195">
        <v>113.58971666666601</v>
      </c>
      <c r="I4195" t="s">
        <v>2330</v>
      </c>
      <c r="J4195" t="s">
        <v>2185</v>
      </c>
      <c r="K4195">
        <v>7</v>
      </c>
      <c r="L4195">
        <v>8</v>
      </c>
      <c r="N4195">
        <v>1</v>
      </c>
      <c r="O4195">
        <v>0.72889999999999999</v>
      </c>
      <c r="R4195">
        <v>3.0251999999999999</v>
      </c>
    </row>
    <row r="4196" spans="1:18">
      <c r="A4196" t="s">
        <v>2083</v>
      </c>
      <c r="B4196" t="s">
        <v>2082</v>
      </c>
      <c r="D4196">
        <v>2021</v>
      </c>
      <c r="E4196" t="s">
        <v>842</v>
      </c>
      <c r="F4196" t="s">
        <v>2301</v>
      </c>
      <c r="G4196">
        <v>-25.620916666666499</v>
      </c>
      <c r="H4196">
        <v>113.58971666666601</v>
      </c>
      <c r="I4196" t="s">
        <v>2330</v>
      </c>
      <c r="J4196" t="s">
        <v>2185</v>
      </c>
      <c r="K4196">
        <v>8</v>
      </c>
      <c r="L4196">
        <v>9</v>
      </c>
      <c r="N4196">
        <v>1</v>
      </c>
      <c r="O4196">
        <v>0.68089999999999995</v>
      </c>
      <c r="R4196">
        <v>3.0251999999999999</v>
      </c>
    </row>
    <row r="4197" spans="1:18">
      <c r="A4197" t="s">
        <v>2083</v>
      </c>
      <c r="B4197" t="s">
        <v>2082</v>
      </c>
      <c r="D4197">
        <v>2021</v>
      </c>
      <c r="E4197" t="s">
        <v>842</v>
      </c>
      <c r="F4197" t="s">
        <v>2301</v>
      </c>
      <c r="G4197">
        <v>-25.620916666666499</v>
      </c>
      <c r="H4197">
        <v>113.58971666666601</v>
      </c>
      <c r="I4197" t="s">
        <v>2330</v>
      </c>
      <c r="J4197" t="s">
        <v>2185</v>
      </c>
      <c r="K4197">
        <v>9</v>
      </c>
      <c r="L4197">
        <v>10</v>
      </c>
      <c r="N4197">
        <v>1</v>
      </c>
      <c r="O4197">
        <v>0.85529999999999995</v>
      </c>
      <c r="R4197">
        <v>2.8165</v>
      </c>
    </row>
    <row r="4198" spans="1:18">
      <c r="A4198" t="s">
        <v>2083</v>
      </c>
      <c r="B4198" t="s">
        <v>2082</v>
      </c>
      <c r="D4198">
        <v>2021</v>
      </c>
      <c r="E4198" t="s">
        <v>842</v>
      </c>
      <c r="F4198" t="s">
        <v>2301</v>
      </c>
      <c r="G4198">
        <v>-25.620916666666499</v>
      </c>
      <c r="H4198">
        <v>113.58971666666601</v>
      </c>
      <c r="I4198" t="s">
        <v>2330</v>
      </c>
      <c r="J4198" t="s">
        <v>2185</v>
      </c>
      <c r="K4198">
        <v>10</v>
      </c>
      <c r="L4198">
        <v>11</v>
      </c>
      <c r="N4198">
        <v>1</v>
      </c>
      <c r="O4198">
        <v>0.89890000000000003</v>
      </c>
      <c r="R4198">
        <v>1.8604000000000001</v>
      </c>
    </row>
    <row r="4199" spans="1:18">
      <c r="A4199" t="s">
        <v>2083</v>
      </c>
      <c r="B4199" t="s">
        <v>2082</v>
      </c>
      <c r="D4199">
        <v>2021</v>
      </c>
      <c r="E4199" t="s">
        <v>842</v>
      </c>
      <c r="F4199" t="s">
        <v>2301</v>
      </c>
      <c r="G4199">
        <v>-25.620916666666499</v>
      </c>
      <c r="H4199">
        <v>113.58971666666601</v>
      </c>
      <c r="I4199" t="s">
        <v>2330</v>
      </c>
      <c r="J4199" t="s">
        <v>2185</v>
      </c>
      <c r="K4199">
        <v>11</v>
      </c>
      <c r="L4199">
        <v>12</v>
      </c>
      <c r="N4199">
        <v>1</v>
      </c>
      <c r="O4199">
        <v>1.0095000000000001</v>
      </c>
      <c r="R4199">
        <v>1.8604000000000001</v>
      </c>
    </row>
    <row r="4200" spans="1:18">
      <c r="A4200" t="s">
        <v>2083</v>
      </c>
      <c r="B4200" t="s">
        <v>2082</v>
      </c>
      <c r="D4200">
        <v>2021</v>
      </c>
      <c r="E4200" t="s">
        <v>842</v>
      </c>
      <c r="F4200" t="s">
        <v>2301</v>
      </c>
      <c r="G4200">
        <v>-25.620916666666499</v>
      </c>
      <c r="H4200">
        <v>113.58971666666601</v>
      </c>
      <c r="I4200" t="s">
        <v>2330</v>
      </c>
      <c r="J4200" t="s">
        <v>2185</v>
      </c>
      <c r="K4200">
        <v>12</v>
      </c>
      <c r="L4200">
        <v>13</v>
      </c>
      <c r="N4200">
        <v>1</v>
      </c>
      <c r="O4200">
        <v>0.75600000000000001</v>
      </c>
      <c r="R4200">
        <v>0.9042</v>
      </c>
    </row>
    <row r="4201" spans="1:18">
      <c r="A4201" t="s">
        <v>2083</v>
      </c>
      <c r="B4201" t="s">
        <v>2082</v>
      </c>
      <c r="D4201">
        <v>2021</v>
      </c>
      <c r="E4201" t="s">
        <v>842</v>
      </c>
      <c r="F4201" t="s">
        <v>2301</v>
      </c>
      <c r="G4201">
        <v>-25.620916666666499</v>
      </c>
      <c r="H4201">
        <v>113.58971666666601</v>
      </c>
      <c r="I4201" t="s">
        <v>2330</v>
      </c>
      <c r="J4201" t="s">
        <v>2185</v>
      </c>
      <c r="K4201">
        <v>13</v>
      </c>
      <c r="L4201">
        <v>14</v>
      </c>
      <c r="N4201">
        <v>1</v>
      </c>
      <c r="O4201">
        <v>0.98240000000000005</v>
      </c>
      <c r="R4201">
        <v>0.97289999999999999</v>
      </c>
    </row>
    <row r="4202" spans="1:18">
      <c r="A4202" t="s">
        <v>2083</v>
      </c>
      <c r="B4202" t="s">
        <v>2082</v>
      </c>
      <c r="D4202">
        <v>2021</v>
      </c>
      <c r="E4202" t="s">
        <v>842</v>
      </c>
      <c r="F4202" t="s">
        <v>2301</v>
      </c>
      <c r="G4202">
        <v>-25.620916666666499</v>
      </c>
      <c r="H4202">
        <v>113.58971666666601</v>
      </c>
      <c r="I4202" t="s">
        <v>2330</v>
      </c>
      <c r="J4202" t="s">
        <v>2185</v>
      </c>
      <c r="K4202">
        <v>14</v>
      </c>
      <c r="L4202">
        <v>15</v>
      </c>
      <c r="N4202">
        <v>1</v>
      </c>
      <c r="O4202">
        <v>0.86199999999999999</v>
      </c>
      <c r="R4202">
        <v>0.97289999999999999</v>
      </c>
    </row>
    <row r="4203" spans="1:18">
      <c r="A4203" t="s">
        <v>2083</v>
      </c>
      <c r="B4203" t="s">
        <v>2082</v>
      </c>
      <c r="D4203">
        <v>2021</v>
      </c>
      <c r="E4203" t="s">
        <v>842</v>
      </c>
      <c r="F4203" t="s">
        <v>2301</v>
      </c>
      <c r="G4203">
        <v>-25.620916666666499</v>
      </c>
      <c r="H4203">
        <v>113.58971666666601</v>
      </c>
      <c r="I4203" t="s">
        <v>2330</v>
      </c>
      <c r="J4203" t="s">
        <v>2185</v>
      </c>
      <c r="K4203">
        <v>15</v>
      </c>
      <c r="L4203">
        <v>16</v>
      </c>
      <c r="N4203">
        <v>1</v>
      </c>
      <c r="O4203">
        <v>0.97119999999999995</v>
      </c>
      <c r="R4203">
        <v>1.0417000000000001</v>
      </c>
    </row>
    <row r="4204" spans="1:18">
      <c r="A4204" t="s">
        <v>2083</v>
      </c>
      <c r="B4204" t="s">
        <v>2082</v>
      </c>
      <c r="D4204">
        <v>2021</v>
      </c>
      <c r="E4204" t="s">
        <v>842</v>
      </c>
      <c r="F4204" t="s">
        <v>2301</v>
      </c>
      <c r="G4204">
        <v>-25.620916666666499</v>
      </c>
      <c r="H4204">
        <v>113.58971666666601</v>
      </c>
      <c r="I4204" t="s">
        <v>2330</v>
      </c>
      <c r="J4204" t="s">
        <v>2185</v>
      </c>
      <c r="K4204">
        <v>16</v>
      </c>
      <c r="L4204">
        <v>17</v>
      </c>
      <c r="N4204">
        <v>1</v>
      </c>
      <c r="O4204">
        <v>0.76090000000000002</v>
      </c>
      <c r="R4204">
        <v>0.89870000000000005</v>
      </c>
    </row>
    <row r="4205" spans="1:18">
      <c r="A4205" t="s">
        <v>2083</v>
      </c>
      <c r="B4205" t="s">
        <v>2082</v>
      </c>
      <c r="D4205">
        <v>2021</v>
      </c>
      <c r="E4205" t="s">
        <v>842</v>
      </c>
      <c r="F4205" t="s">
        <v>2301</v>
      </c>
      <c r="G4205">
        <v>-25.620916666666499</v>
      </c>
      <c r="H4205">
        <v>113.58971666666601</v>
      </c>
      <c r="I4205" t="s">
        <v>2330</v>
      </c>
      <c r="J4205" t="s">
        <v>2185</v>
      </c>
      <c r="K4205">
        <v>17</v>
      </c>
      <c r="L4205">
        <v>18</v>
      </c>
      <c r="N4205">
        <v>1</v>
      </c>
      <c r="O4205">
        <v>0.7349</v>
      </c>
      <c r="R4205">
        <v>0.89870000000000005</v>
      </c>
    </row>
    <row r="4206" spans="1:18">
      <c r="A4206" t="s">
        <v>2083</v>
      </c>
      <c r="B4206" t="s">
        <v>2082</v>
      </c>
      <c r="D4206">
        <v>2021</v>
      </c>
      <c r="E4206" t="s">
        <v>842</v>
      </c>
      <c r="F4206" t="s">
        <v>2301</v>
      </c>
      <c r="G4206">
        <v>-25.620916666666499</v>
      </c>
      <c r="H4206">
        <v>113.58971666666601</v>
      </c>
      <c r="I4206" t="s">
        <v>2330</v>
      </c>
      <c r="J4206" t="s">
        <v>2185</v>
      </c>
      <c r="K4206">
        <v>18</v>
      </c>
      <c r="L4206">
        <v>19</v>
      </c>
      <c r="N4206">
        <v>1</v>
      </c>
      <c r="O4206">
        <v>0.95569999999999999</v>
      </c>
      <c r="R4206">
        <v>0.75580000000000003</v>
      </c>
    </row>
    <row r="4207" spans="1:18">
      <c r="A4207" t="s">
        <v>2083</v>
      </c>
      <c r="B4207" t="s">
        <v>2082</v>
      </c>
      <c r="D4207">
        <v>2021</v>
      </c>
      <c r="E4207" t="s">
        <v>842</v>
      </c>
      <c r="F4207" t="s">
        <v>2301</v>
      </c>
      <c r="G4207">
        <v>-25.620916666666499</v>
      </c>
      <c r="H4207">
        <v>113.58971666666601</v>
      </c>
      <c r="I4207" t="s">
        <v>2330</v>
      </c>
      <c r="J4207" t="s">
        <v>2185</v>
      </c>
      <c r="K4207">
        <v>19</v>
      </c>
      <c r="L4207">
        <v>20</v>
      </c>
      <c r="N4207">
        <v>1</v>
      </c>
      <c r="O4207">
        <v>0.88290000000000002</v>
      </c>
      <c r="R4207">
        <v>0.72060000000000002</v>
      </c>
    </row>
    <row r="4208" spans="1:18">
      <c r="A4208" t="s">
        <v>2083</v>
      </c>
      <c r="B4208" t="s">
        <v>2082</v>
      </c>
      <c r="D4208">
        <v>2021</v>
      </c>
      <c r="E4208" t="s">
        <v>842</v>
      </c>
      <c r="F4208" t="s">
        <v>2301</v>
      </c>
      <c r="G4208">
        <v>-25.620916666666499</v>
      </c>
      <c r="H4208">
        <v>113.58971666666601</v>
      </c>
      <c r="I4208" t="s">
        <v>2330</v>
      </c>
      <c r="J4208" t="s">
        <v>2185</v>
      </c>
      <c r="K4208">
        <v>20</v>
      </c>
      <c r="L4208">
        <v>21</v>
      </c>
      <c r="N4208">
        <v>1</v>
      </c>
      <c r="O4208">
        <v>1.0451999999999999</v>
      </c>
      <c r="R4208">
        <v>0.72060000000000002</v>
      </c>
    </row>
    <row r="4209" spans="1:18">
      <c r="A4209" t="s">
        <v>2083</v>
      </c>
      <c r="B4209" t="s">
        <v>2082</v>
      </c>
      <c r="D4209">
        <v>2021</v>
      </c>
      <c r="E4209" t="s">
        <v>842</v>
      </c>
      <c r="F4209" t="s">
        <v>2301</v>
      </c>
      <c r="G4209">
        <v>-25.620916666666499</v>
      </c>
      <c r="H4209">
        <v>113.58971666666601</v>
      </c>
      <c r="I4209" t="s">
        <v>2330</v>
      </c>
      <c r="J4209" t="s">
        <v>2185</v>
      </c>
      <c r="K4209">
        <v>21</v>
      </c>
      <c r="L4209">
        <v>22</v>
      </c>
      <c r="N4209">
        <v>1</v>
      </c>
      <c r="O4209">
        <v>1.0609999999999999</v>
      </c>
      <c r="R4209">
        <v>0.68540000000000001</v>
      </c>
    </row>
    <row r="4210" spans="1:18">
      <c r="A4210" t="s">
        <v>2083</v>
      </c>
      <c r="B4210" t="s">
        <v>2082</v>
      </c>
      <c r="D4210">
        <v>2021</v>
      </c>
      <c r="E4210" t="s">
        <v>842</v>
      </c>
      <c r="F4210" t="s">
        <v>2301</v>
      </c>
      <c r="G4210">
        <v>-25.620916666666499</v>
      </c>
      <c r="H4210">
        <v>113.58971666666601</v>
      </c>
      <c r="I4210" t="s">
        <v>2330</v>
      </c>
      <c r="J4210" t="s">
        <v>2185</v>
      </c>
      <c r="K4210">
        <v>22</v>
      </c>
      <c r="L4210">
        <v>23</v>
      </c>
      <c r="N4210">
        <v>1</v>
      </c>
      <c r="O4210">
        <v>0.98340000000000005</v>
      </c>
      <c r="R4210">
        <v>0.74150000000000005</v>
      </c>
    </row>
    <row r="4211" spans="1:18">
      <c r="A4211" t="s">
        <v>2083</v>
      </c>
      <c r="B4211" t="s">
        <v>2082</v>
      </c>
      <c r="D4211">
        <v>2021</v>
      </c>
      <c r="E4211" t="s">
        <v>842</v>
      </c>
      <c r="F4211" t="s">
        <v>2301</v>
      </c>
      <c r="G4211">
        <v>-25.620916666666499</v>
      </c>
      <c r="H4211">
        <v>113.58971666666601</v>
      </c>
      <c r="I4211" t="s">
        <v>2330</v>
      </c>
      <c r="J4211" t="s">
        <v>2185</v>
      </c>
      <c r="K4211">
        <v>23</v>
      </c>
      <c r="L4211">
        <v>24</v>
      </c>
      <c r="N4211">
        <v>1</v>
      </c>
      <c r="O4211">
        <v>1.0276000000000001</v>
      </c>
      <c r="R4211">
        <v>0.74150000000000005</v>
      </c>
    </row>
    <row r="4212" spans="1:18">
      <c r="A4212" t="s">
        <v>2083</v>
      </c>
      <c r="B4212" t="s">
        <v>2082</v>
      </c>
      <c r="D4212">
        <v>2021</v>
      </c>
      <c r="E4212" t="s">
        <v>842</v>
      </c>
      <c r="F4212" t="s">
        <v>2301</v>
      </c>
      <c r="G4212">
        <v>-25.620916666666499</v>
      </c>
      <c r="H4212">
        <v>113.58971666666601</v>
      </c>
      <c r="I4212" t="s">
        <v>2330</v>
      </c>
      <c r="J4212" t="s">
        <v>2185</v>
      </c>
      <c r="K4212">
        <v>24</v>
      </c>
      <c r="L4212">
        <v>25</v>
      </c>
      <c r="N4212">
        <v>1</v>
      </c>
      <c r="O4212">
        <v>1.0246</v>
      </c>
      <c r="R4212">
        <v>0.74150000000000005</v>
      </c>
    </row>
    <row r="4213" spans="1:18">
      <c r="A4213" t="s">
        <v>2083</v>
      </c>
      <c r="B4213" t="s">
        <v>2082</v>
      </c>
      <c r="D4213">
        <v>2021</v>
      </c>
      <c r="E4213" t="s">
        <v>842</v>
      </c>
      <c r="F4213" t="s">
        <v>2301</v>
      </c>
      <c r="G4213">
        <v>-25.620916666666499</v>
      </c>
      <c r="H4213">
        <v>113.58971666666601</v>
      </c>
      <c r="I4213" t="s">
        <v>2330</v>
      </c>
      <c r="J4213" t="s">
        <v>2185</v>
      </c>
      <c r="K4213">
        <v>25</v>
      </c>
      <c r="L4213">
        <v>26</v>
      </c>
      <c r="N4213">
        <v>1</v>
      </c>
      <c r="O4213">
        <v>1.0058</v>
      </c>
      <c r="R4213">
        <v>0.74150000000000005</v>
      </c>
    </row>
    <row r="4214" spans="1:18">
      <c r="A4214" t="s">
        <v>2083</v>
      </c>
      <c r="B4214" t="s">
        <v>2082</v>
      </c>
      <c r="D4214">
        <v>2021</v>
      </c>
      <c r="E4214" t="s">
        <v>842</v>
      </c>
      <c r="F4214" t="s">
        <v>2301</v>
      </c>
      <c r="G4214">
        <v>-25.620916666666499</v>
      </c>
      <c r="H4214">
        <v>113.58971666666601</v>
      </c>
      <c r="I4214" t="s">
        <v>2330</v>
      </c>
      <c r="J4214" t="s">
        <v>2185</v>
      </c>
      <c r="K4214">
        <v>26</v>
      </c>
      <c r="L4214">
        <v>27</v>
      </c>
      <c r="N4214">
        <v>1</v>
      </c>
      <c r="O4214">
        <v>0.93059999999999998</v>
      </c>
      <c r="R4214">
        <v>0.74150000000000005</v>
      </c>
    </row>
    <row r="4215" spans="1:18">
      <c r="A4215" t="s">
        <v>2083</v>
      </c>
      <c r="B4215" t="s">
        <v>2082</v>
      </c>
      <c r="D4215">
        <v>2021</v>
      </c>
      <c r="E4215" t="s">
        <v>842</v>
      </c>
      <c r="F4215" t="s">
        <v>2301</v>
      </c>
      <c r="G4215">
        <v>-25.620916666666499</v>
      </c>
      <c r="H4215">
        <v>113.58971666666601</v>
      </c>
      <c r="I4215" t="s">
        <v>2330</v>
      </c>
      <c r="J4215" t="s">
        <v>2185</v>
      </c>
      <c r="K4215">
        <v>27</v>
      </c>
      <c r="L4215">
        <v>28</v>
      </c>
      <c r="N4215">
        <v>1</v>
      </c>
      <c r="O4215">
        <v>0.97619999999999996</v>
      </c>
      <c r="R4215">
        <v>0.79749999999999999</v>
      </c>
    </row>
    <row r="4216" spans="1:18">
      <c r="A4216" t="s">
        <v>2083</v>
      </c>
      <c r="B4216" t="s">
        <v>2082</v>
      </c>
      <c r="D4216">
        <v>2021</v>
      </c>
      <c r="E4216" t="s">
        <v>842</v>
      </c>
      <c r="F4216" t="s">
        <v>2301</v>
      </c>
      <c r="G4216">
        <v>-25.620916666666499</v>
      </c>
      <c r="H4216">
        <v>113.58971666666601</v>
      </c>
      <c r="I4216" t="s">
        <v>2330</v>
      </c>
      <c r="J4216" t="s">
        <v>2185</v>
      </c>
      <c r="K4216">
        <v>28</v>
      </c>
      <c r="L4216">
        <v>29</v>
      </c>
      <c r="N4216">
        <v>1</v>
      </c>
      <c r="O4216">
        <v>0.95889999999999997</v>
      </c>
      <c r="R4216">
        <v>1.5419</v>
      </c>
    </row>
    <row r="4217" spans="1:18">
      <c r="A4217" t="s">
        <v>2083</v>
      </c>
      <c r="B4217" t="s">
        <v>2082</v>
      </c>
      <c r="D4217">
        <v>2021</v>
      </c>
      <c r="E4217" t="s">
        <v>842</v>
      </c>
      <c r="F4217" t="s">
        <v>2301</v>
      </c>
      <c r="G4217">
        <v>-25.620916666666499</v>
      </c>
      <c r="H4217">
        <v>113.58971666666601</v>
      </c>
      <c r="I4217" t="s">
        <v>2330</v>
      </c>
      <c r="J4217" t="s">
        <v>2185</v>
      </c>
      <c r="K4217">
        <v>29</v>
      </c>
      <c r="L4217">
        <v>30</v>
      </c>
      <c r="N4217">
        <v>1</v>
      </c>
      <c r="O4217">
        <v>1.0546</v>
      </c>
      <c r="R4217">
        <v>1.5419</v>
      </c>
    </row>
    <row r="4218" spans="1:18">
      <c r="A4218" t="s">
        <v>2083</v>
      </c>
      <c r="B4218" t="s">
        <v>2082</v>
      </c>
      <c r="D4218">
        <v>2021</v>
      </c>
      <c r="E4218" t="s">
        <v>842</v>
      </c>
      <c r="F4218" t="s">
        <v>2301</v>
      </c>
      <c r="G4218">
        <v>-25.620916666666499</v>
      </c>
      <c r="H4218">
        <v>113.58971666666601</v>
      </c>
      <c r="I4218" t="s">
        <v>2330</v>
      </c>
      <c r="J4218" t="s">
        <v>2185</v>
      </c>
      <c r="K4218">
        <v>30</v>
      </c>
      <c r="L4218">
        <v>31</v>
      </c>
      <c r="N4218">
        <v>1</v>
      </c>
      <c r="O4218">
        <v>1.0959000000000001</v>
      </c>
      <c r="R4218">
        <v>1.5419</v>
      </c>
    </row>
    <row r="4219" spans="1:18">
      <c r="A4219" t="s">
        <v>2083</v>
      </c>
      <c r="B4219" t="s">
        <v>2082</v>
      </c>
      <c r="D4219">
        <v>2021</v>
      </c>
      <c r="E4219" t="s">
        <v>842</v>
      </c>
      <c r="F4219" t="s">
        <v>2301</v>
      </c>
      <c r="G4219">
        <v>-25.620916666666499</v>
      </c>
      <c r="H4219">
        <v>113.58971666666601</v>
      </c>
      <c r="I4219" t="s">
        <v>2330</v>
      </c>
      <c r="J4219" t="s">
        <v>2185</v>
      </c>
      <c r="K4219">
        <v>31</v>
      </c>
      <c r="L4219">
        <v>32</v>
      </c>
      <c r="N4219">
        <v>1</v>
      </c>
      <c r="O4219">
        <v>1.0409999999999999</v>
      </c>
      <c r="R4219">
        <v>1.5419</v>
      </c>
    </row>
    <row r="4220" spans="1:18">
      <c r="A4220" t="s">
        <v>2083</v>
      </c>
      <c r="B4220" t="s">
        <v>2082</v>
      </c>
      <c r="D4220">
        <v>2021</v>
      </c>
      <c r="E4220" t="s">
        <v>842</v>
      </c>
      <c r="F4220" t="s">
        <v>2301</v>
      </c>
      <c r="G4220">
        <v>-25.620916666666499</v>
      </c>
      <c r="H4220">
        <v>113.58971666666601</v>
      </c>
      <c r="I4220" t="s">
        <v>2330</v>
      </c>
      <c r="J4220" t="s">
        <v>2185</v>
      </c>
      <c r="K4220">
        <v>32</v>
      </c>
      <c r="L4220">
        <v>33</v>
      </c>
      <c r="N4220">
        <v>1</v>
      </c>
      <c r="O4220">
        <v>1.0138</v>
      </c>
      <c r="R4220">
        <v>1.5419</v>
      </c>
    </row>
    <row r="4221" spans="1:18">
      <c r="A4221" t="s">
        <v>2083</v>
      </c>
      <c r="B4221" t="s">
        <v>2082</v>
      </c>
      <c r="D4221">
        <v>2021</v>
      </c>
      <c r="E4221" t="s">
        <v>842</v>
      </c>
      <c r="F4221" t="s">
        <v>2301</v>
      </c>
      <c r="G4221">
        <v>-25.620916666666499</v>
      </c>
      <c r="H4221">
        <v>113.58971666666601</v>
      </c>
      <c r="I4221" t="s">
        <v>2330</v>
      </c>
      <c r="J4221" t="s">
        <v>2185</v>
      </c>
      <c r="K4221">
        <v>33</v>
      </c>
      <c r="L4221">
        <v>34</v>
      </c>
      <c r="N4221">
        <v>1</v>
      </c>
      <c r="O4221">
        <v>1.1291</v>
      </c>
      <c r="R4221">
        <v>1.5419</v>
      </c>
    </row>
    <row r="4222" spans="1:18">
      <c r="A4222" t="s">
        <v>2083</v>
      </c>
      <c r="B4222" t="s">
        <v>2082</v>
      </c>
      <c r="D4222">
        <v>2021</v>
      </c>
      <c r="E4222" t="s">
        <v>842</v>
      </c>
      <c r="F4222" t="s">
        <v>2301</v>
      </c>
      <c r="G4222">
        <v>-25.620916666666499</v>
      </c>
      <c r="H4222">
        <v>113.58971666666601</v>
      </c>
      <c r="I4222" t="s">
        <v>2330</v>
      </c>
      <c r="J4222" t="s">
        <v>2185</v>
      </c>
      <c r="K4222">
        <v>34</v>
      </c>
      <c r="L4222">
        <v>35</v>
      </c>
      <c r="N4222">
        <v>1</v>
      </c>
      <c r="O4222">
        <v>1.2122999999999999</v>
      </c>
      <c r="R4222">
        <v>1.5419</v>
      </c>
    </row>
    <row r="4223" spans="1:18">
      <c r="A4223" t="s">
        <v>2083</v>
      </c>
      <c r="B4223" t="s">
        <v>2082</v>
      </c>
      <c r="D4223">
        <v>2021</v>
      </c>
      <c r="E4223" t="s">
        <v>842</v>
      </c>
      <c r="F4223" t="s">
        <v>2301</v>
      </c>
      <c r="G4223">
        <v>-25.620916666666499</v>
      </c>
      <c r="H4223">
        <v>113.58971666666601</v>
      </c>
      <c r="I4223" t="s">
        <v>2330</v>
      </c>
      <c r="J4223" t="s">
        <v>2185</v>
      </c>
      <c r="K4223">
        <v>35</v>
      </c>
      <c r="L4223">
        <v>36</v>
      </c>
      <c r="N4223">
        <v>1</v>
      </c>
      <c r="O4223">
        <v>1.1420999999999999</v>
      </c>
      <c r="R4223">
        <v>1.5419</v>
      </c>
    </row>
    <row r="4224" spans="1:18">
      <c r="A4224" t="s">
        <v>2083</v>
      </c>
      <c r="B4224" t="s">
        <v>2082</v>
      </c>
      <c r="D4224">
        <v>2021</v>
      </c>
      <c r="E4224" t="s">
        <v>842</v>
      </c>
      <c r="F4224" t="s">
        <v>2301</v>
      </c>
      <c r="G4224">
        <v>-25.620916666666499</v>
      </c>
      <c r="H4224">
        <v>113.58971666666601</v>
      </c>
      <c r="I4224" t="s">
        <v>2330</v>
      </c>
      <c r="J4224" t="s">
        <v>2185</v>
      </c>
      <c r="K4224">
        <v>36</v>
      </c>
      <c r="L4224">
        <v>37</v>
      </c>
      <c r="N4224">
        <v>1</v>
      </c>
      <c r="O4224">
        <v>1.0636000000000001</v>
      </c>
      <c r="R4224">
        <v>2.2863000000000002</v>
      </c>
    </row>
    <row r="4225" spans="1:18">
      <c r="A4225" t="s">
        <v>2083</v>
      </c>
      <c r="B4225" t="s">
        <v>2082</v>
      </c>
      <c r="D4225">
        <v>2021</v>
      </c>
      <c r="E4225" t="s">
        <v>842</v>
      </c>
      <c r="F4225" t="s">
        <v>2301</v>
      </c>
      <c r="G4225">
        <v>-25.620916666666499</v>
      </c>
      <c r="H4225">
        <v>113.58971666666601</v>
      </c>
      <c r="I4225" t="s">
        <v>2330</v>
      </c>
      <c r="J4225" t="s">
        <v>2185</v>
      </c>
      <c r="K4225">
        <v>37</v>
      </c>
      <c r="L4225">
        <v>38</v>
      </c>
      <c r="N4225">
        <v>1</v>
      </c>
      <c r="O4225">
        <v>1.111</v>
      </c>
      <c r="R4225">
        <v>1.4981</v>
      </c>
    </row>
    <row r="4226" spans="1:18">
      <c r="A4226" t="s">
        <v>2083</v>
      </c>
      <c r="B4226" t="s">
        <v>2082</v>
      </c>
      <c r="D4226">
        <v>2021</v>
      </c>
      <c r="E4226" t="s">
        <v>842</v>
      </c>
      <c r="F4226" t="s">
        <v>2301</v>
      </c>
      <c r="G4226">
        <v>-25.620916666666499</v>
      </c>
      <c r="H4226">
        <v>113.58971666666601</v>
      </c>
      <c r="I4226" t="s">
        <v>2330</v>
      </c>
      <c r="J4226" t="s">
        <v>2185</v>
      </c>
      <c r="K4226">
        <v>38</v>
      </c>
      <c r="L4226">
        <v>39</v>
      </c>
      <c r="N4226">
        <v>1</v>
      </c>
      <c r="O4226">
        <v>1.075</v>
      </c>
      <c r="R4226">
        <v>1.4981</v>
      </c>
    </row>
    <row r="4227" spans="1:18">
      <c r="A4227" t="s">
        <v>2083</v>
      </c>
      <c r="B4227" t="s">
        <v>2082</v>
      </c>
      <c r="D4227">
        <v>2021</v>
      </c>
      <c r="E4227" t="s">
        <v>842</v>
      </c>
      <c r="F4227" t="s">
        <v>2301</v>
      </c>
      <c r="G4227">
        <v>-25.620916666666499</v>
      </c>
      <c r="H4227">
        <v>113.58971666666601</v>
      </c>
      <c r="I4227" t="s">
        <v>2330</v>
      </c>
      <c r="J4227" t="s">
        <v>2185</v>
      </c>
      <c r="K4227">
        <v>39</v>
      </c>
      <c r="L4227">
        <v>40</v>
      </c>
      <c r="N4227">
        <v>1</v>
      </c>
      <c r="O4227">
        <v>1.0845</v>
      </c>
      <c r="R4227">
        <v>0.70979999999999999</v>
      </c>
    </row>
    <row r="4228" spans="1:18">
      <c r="A4228" t="s">
        <v>2083</v>
      </c>
      <c r="B4228" t="s">
        <v>2082</v>
      </c>
      <c r="D4228">
        <v>2021</v>
      </c>
      <c r="E4228" t="s">
        <v>842</v>
      </c>
      <c r="F4228" t="s">
        <v>2301</v>
      </c>
      <c r="G4228">
        <v>-25.620916666666499</v>
      </c>
      <c r="H4228">
        <v>113.58971666666601</v>
      </c>
      <c r="I4228" t="s">
        <v>2330</v>
      </c>
      <c r="J4228" t="s">
        <v>2185</v>
      </c>
      <c r="K4228">
        <v>40</v>
      </c>
      <c r="L4228">
        <v>41</v>
      </c>
      <c r="N4228">
        <v>1</v>
      </c>
      <c r="O4228">
        <v>1.1056999999999999</v>
      </c>
      <c r="R4228">
        <v>1.165</v>
      </c>
    </row>
    <row r="4229" spans="1:18">
      <c r="A4229" t="s">
        <v>2083</v>
      </c>
      <c r="B4229" t="s">
        <v>2082</v>
      </c>
      <c r="D4229">
        <v>2021</v>
      </c>
      <c r="E4229" t="s">
        <v>842</v>
      </c>
      <c r="F4229" t="s">
        <v>2301</v>
      </c>
      <c r="G4229">
        <v>-25.620916666666499</v>
      </c>
      <c r="H4229">
        <v>113.58971666666601</v>
      </c>
      <c r="I4229" t="s">
        <v>2330</v>
      </c>
      <c r="J4229" t="s">
        <v>2185</v>
      </c>
      <c r="K4229">
        <v>41</v>
      </c>
      <c r="L4229">
        <v>42</v>
      </c>
      <c r="N4229">
        <v>1</v>
      </c>
      <c r="O4229">
        <v>1.1991000000000001</v>
      </c>
      <c r="R4229">
        <v>1.165</v>
      </c>
    </row>
    <row r="4230" spans="1:18">
      <c r="A4230" t="s">
        <v>2083</v>
      </c>
      <c r="B4230" t="s">
        <v>2082</v>
      </c>
      <c r="D4230">
        <v>2021</v>
      </c>
      <c r="E4230" t="s">
        <v>842</v>
      </c>
      <c r="F4230" t="s">
        <v>2301</v>
      </c>
      <c r="G4230">
        <v>-25.620916666666499</v>
      </c>
      <c r="H4230">
        <v>113.58971666666601</v>
      </c>
      <c r="I4230" t="s">
        <v>2330</v>
      </c>
      <c r="J4230" t="s">
        <v>2185</v>
      </c>
      <c r="K4230">
        <v>42</v>
      </c>
      <c r="L4230">
        <v>43</v>
      </c>
      <c r="N4230">
        <v>1</v>
      </c>
      <c r="O4230">
        <v>1.1874</v>
      </c>
      <c r="R4230">
        <v>1.6203000000000001</v>
      </c>
    </row>
    <row r="4231" spans="1:18">
      <c r="A4231" t="s">
        <v>2083</v>
      </c>
      <c r="B4231" t="s">
        <v>2082</v>
      </c>
      <c r="D4231">
        <v>2021</v>
      </c>
      <c r="E4231" t="s">
        <v>842</v>
      </c>
      <c r="F4231" t="s">
        <v>2301</v>
      </c>
      <c r="G4231">
        <v>-25.620916666666499</v>
      </c>
      <c r="H4231">
        <v>113.58971666666601</v>
      </c>
      <c r="I4231" t="s">
        <v>2330</v>
      </c>
      <c r="J4231" t="s">
        <v>2185</v>
      </c>
      <c r="K4231">
        <v>43</v>
      </c>
      <c r="L4231">
        <v>44</v>
      </c>
      <c r="N4231">
        <v>1</v>
      </c>
      <c r="O4231">
        <v>1.1477999999999999</v>
      </c>
      <c r="R4231">
        <v>1.2633000000000001</v>
      </c>
    </row>
    <row r="4232" spans="1:18">
      <c r="A4232" t="s">
        <v>2083</v>
      </c>
      <c r="B4232" t="s">
        <v>2082</v>
      </c>
      <c r="D4232">
        <v>2021</v>
      </c>
      <c r="E4232" t="s">
        <v>842</v>
      </c>
      <c r="F4232" t="s">
        <v>2301</v>
      </c>
      <c r="G4232">
        <v>-25.620916666666499</v>
      </c>
      <c r="H4232">
        <v>113.58971666666601</v>
      </c>
      <c r="I4232" t="s">
        <v>2330</v>
      </c>
      <c r="J4232" t="s">
        <v>2185</v>
      </c>
      <c r="K4232">
        <v>44</v>
      </c>
      <c r="L4232">
        <v>45</v>
      </c>
      <c r="N4232">
        <v>1</v>
      </c>
      <c r="O4232">
        <v>1.1122000000000001</v>
      </c>
      <c r="R4232">
        <v>1.2633000000000001</v>
      </c>
    </row>
    <row r="4233" spans="1:18">
      <c r="A4233" t="s">
        <v>2083</v>
      </c>
      <c r="B4233" t="s">
        <v>2082</v>
      </c>
      <c r="D4233">
        <v>2021</v>
      </c>
      <c r="E4233" t="s">
        <v>842</v>
      </c>
      <c r="F4233" t="s">
        <v>2301</v>
      </c>
      <c r="G4233">
        <v>-25.620916666666499</v>
      </c>
      <c r="H4233">
        <v>113.58971666666601</v>
      </c>
      <c r="I4233" t="s">
        <v>2330</v>
      </c>
      <c r="J4233" t="s">
        <v>2185</v>
      </c>
      <c r="K4233">
        <v>45</v>
      </c>
      <c r="L4233">
        <v>46</v>
      </c>
      <c r="N4233">
        <v>1</v>
      </c>
      <c r="O4233">
        <v>1.1368</v>
      </c>
      <c r="R4233">
        <v>1.2633000000000001</v>
      </c>
    </row>
    <row r="4234" spans="1:18">
      <c r="A4234" t="s">
        <v>2083</v>
      </c>
      <c r="B4234" t="s">
        <v>2082</v>
      </c>
      <c r="D4234">
        <v>2021</v>
      </c>
      <c r="E4234" t="s">
        <v>842</v>
      </c>
      <c r="F4234" t="s">
        <v>2301</v>
      </c>
      <c r="G4234">
        <v>-25.620916666666499</v>
      </c>
      <c r="H4234">
        <v>113.58971666666601</v>
      </c>
      <c r="I4234" t="s">
        <v>2330</v>
      </c>
      <c r="J4234" t="s">
        <v>2185</v>
      </c>
      <c r="K4234">
        <v>46</v>
      </c>
      <c r="L4234">
        <v>47</v>
      </c>
      <c r="N4234">
        <v>1</v>
      </c>
      <c r="O4234">
        <v>1.0573999999999999</v>
      </c>
      <c r="R4234">
        <v>1.2633000000000001</v>
      </c>
    </row>
    <row r="4235" spans="1:18">
      <c r="A4235" t="s">
        <v>2083</v>
      </c>
      <c r="B4235" t="s">
        <v>2082</v>
      </c>
      <c r="D4235">
        <v>2021</v>
      </c>
      <c r="E4235" t="s">
        <v>842</v>
      </c>
      <c r="F4235" t="s">
        <v>2301</v>
      </c>
      <c r="G4235">
        <v>-25.620916666666499</v>
      </c>
      <c r="H4235">
        <v>113.58971666666601</v>
      </c>
      <c r="I4235" t="s">
        <v>2330</v>
      </c>
      <c r="J4235" t="s">
        <v>2185</v>
      </c>
      <c r="K4235">
        <v>47</v>
      </c>
      <c r="L4235">
        <v>48</v>
      </c>
      <c r="N4235">
        <v>1</v>
      </c>
      <c r="O4235">
        <v>1.0686</v>
      </c>
      <c r="R4235">
        <v>1.2633000000000001</v>
      </c>
    </row>
    <row r="4236" spans="1:18">
      <c r="A4236" t="s">
        <v>2083</v>
      </c>
      <c r="B4236" t="s">
        <v>2082</v>
      </c>
      <c r="D4236">
        <v>2021</v>
      </c>
      <c r="E4236" t="s">
        <v>842</v>
      </c>
      <c r="F4236" t="s">
        <v>2301</v>
      </c>
      <c r="G4236">
        <v>-25.620916666666499</v>
      </c>
      <c r="H4236">
        <v>113.58971666666601</v>
      </c>
      <c r="I4236" t="s">
        <v>2330</v>
      </c>
      <c r="J4236" t="s">
        <v>2185</v>
      </c>
      <c r="K4236">
        <v>48</v>
      </c>
      <c r="L4236">
        <v>49</v>
      </c>
      <c r="N4236">
        <v>1</v>
      </c>
      <c r="O4236">
        <v>1.1789000000000001</v>
      </c>
      <c r="R4236">
        <v>0.90639999999999998</v>
      </c>
    </row>
    <row r="4237" spans="1:18">
      <c r="A4237" t="s">
        <v>2083</v>
      </c>
      <c r="B4237" t="s">
        <v>2082</v>
      </c>
      <c r="D4237">
        <v>2021</v>
      </c>
      <c r="E4237" t="s">
        <v>842</v>
      </c>
      <c r="F4237" t="s">
        <v>2301</v>
      </c>
      <c r="G4237">
        <v>-25.620916666666499</v>
      </c>
      <c r="H4237">
        <v>113.58971666666601</v>
      </c>
      <c r="I4237" t="s">
        <v>2330</v>
      </c>
      <c r="J4237" t="s">
        <v>2185</v>
      </c>
      <c r="K4237">
        <v>49</v>
      </c>
      <c r="L4237">
        <v>50</v>
      </c>
      <c r="N4237">
        <v>1</v>
      </c>
      <c r="O4237">
        <v>1.1971000000000001</v>
      </c>
      <c r="R4237">
        <v>1.2816000000000001</v>
      </c>
    </row>
    <row r="4238" spans="1:18">
      <c r="A4238" t="s">
        <v>2083</v>
      </c>
      <c r="B4238" t="s">
        <v>2082</v>
      </c>
      <c r="D4238">
        <v>2021</v>
      </c>
      <c r="E4238" t="s">
        <v>842</v>
      </c>
      <c r="F4238" t="s">
        <v>2301</v>
      </c>
      <c r="G4238">
        <v>-25.620916666666499</v>
      </c>
      <c r="H4238">
        <v>113.58971666666601</v>
      </c>
      <c r="I4238" t="s">
        <v>2330</v>
      </c>
      <c r="J4238" t="s">
        <v>2185</v>
      </c>
      <c r="K4238">
        <v>50</v>
      </c>
      <c r="L4238">
        <v>51</v>
      </c>
      <c r="N4238">
        <v>1</v>
      </c>
      <c r="O4238">
        <v>1.1227</v>
      </c>
      <c r="R4238">
        <v>1.2816000000000001</v>
      </c>
    </row>
    <row r="4239" spans="1:18">
      <c r="A4239" t="s">
        <v>2083</v>
      </c>
      <c r="B4239" t="s">
        <v>2082</v>
      </c>
      <c r="D4239">
        <v>2021</v>
      </c>
      <c r="E4239" t="s">
        <v>842</v>
      </c>
      <c r="F4239" t="s">
        <v>2301</v>
      </c>
      <c r="G4239">
        <v>-25.620916666666499</v>
      </c>
      <c r="H4239">
        <v>113.58971666666601</v>
      </c>
      <c r="I4239" t="s">
        <v>2330</v>
      </c>
      <c r="J4239" t="s">
        <v>2185</v>
      </c>
      <c r="K4239">
        <v>51</v>
      </c>
      <c r="L4239">
        <v>52</v>
      </c>
      <c r="N4239">
        <v>1</v>
      </c>
      <c r="O4239">
        <v>1.2406999999999999</v>
      </c>
      <c r="R4239">
        <v>1.2816000000000001</v>
      </c>
    </row>
    <row r="4240" spans="1:18">
      <c r="A4240" t="s">
        <v>2083</v>
      </c>
      <c r="B4240" t="s">
        <v>2082</v>
      </c>
      <c r="D4240">
        <v>2021</v>
      </c>
      <c r="E4240" t="s">
        <v>842</v>
      </c>
      <c r="F4240" t="s">
        <v>2301</v>
      </c>
      <c r="G4240">
        <v>-25.620916666666499</v>
      </c>
      <c r="H4240">
        <v>113.58971666666601</v>
      </c>
      <c r="I4240" t="s">
        <v>2330</v>
      </c>
      <c r="J4240" t="s">
        <v>2185</v>
      </c>
      <c r="K4240">
        <v>52</v>
      </c>
      <c r="L4240">
        <v>53</v>
      </c>
      <c r="N4240">
        <v>1</v>
      </c>
      <c r="O4240">
        <v>1.3520000000000001</v>
      </c>
      <c r="R4240">
        <v>1.2816000000000001</v>
      </c>
    </row>
    <row r="4241" spans="1:18">
      <c r="A4241" t="s">
        <v>2083</v>
      </c>
      <c r="B4241" t="s">
        <v>2082</v>
      </c>
      <c r="D4241">
        <v>2021</v>
      </c>
      <c r="E4241" t="s">
        <v>842</v>
      </c>
      <c r="F4241" t="s">
        <v>2301</v>
      </c>
      <c r="G4241">
        <v>-25.620916666666499</v>
      </c>
      <c r="H4241">
        <v>113.58971666666601</v>
      </c>
      <c r="I4241" t="s">
        <v>2330</v>
      </c>
      <c r="J4241" t="s">
        <v>2185</v>
      </c>
      <c r="K4241">
        <v>53</v>
      </c>
      <c r="L4241">
        <v>54</v>
      </c>
      <c r="N4241">
        <v>1</v>
      </c>
      <c r="O4241">
        <v>1.2133</v>
      </c>
      <c r="R4241">
        <v>1.2816000000000001</v>
      </c>
    </row>
    <row r="4242" spans="1:18">
      <c r="A4242" t="s">
        <v>2083</v>
      </c>
      <c r="B4242" t="s">
        <v>2082</v>
      </c>
      <c r="D4242">
        <v>2021</v>
      </c>
      <c r="E4242" t="s">
        <v>842</v>
      </c>
      <c r="F4242" t="s">
        <v>2301</v>
      </c>
      <c r="G4242">
        <v>-25.620916666666499</v>
      </c>
      <c r="H4242">
        <v>113.58971666666601</v>
      </c>
      <c r="I4242" t="s">
        <v>2330</v>
      </c>
      <c r="J4242" t="s">
        <v>2185</v>
      </c>
      <c r="K4242">
        <v>54</v>
      </c>
      <c r="L4242">
        <v>55</v>
      </c>
      <c r="N4242">
        <v>1</v>
      </c>
      <c r="O4242">
        <v>1.1921999999999999</v>
      </c>
      <c r="R4242">
        <v>1.2816000000000001</v>
      </c>
    </row>
    <row r="4243" spans="1:18">
      <c r="A4243" t="s">
        <v>2083</v>
      </c>
      <c r="B4243" t="s">
        <v>2082</v>
      </c>
      <c r="D4243">
        <v>2021</v>
      </c>
      <c r="E4243" t="s">
        <v>842</v>
      </c>
      <c r="F4243" t="s">
        <v>2301</v>
      </c>
      <c r="G4243">
        <v>-25.620916666666499</v>
      </c>
      <c r="H4243">
        <v>113.58971666666601</v>
      </c>
      <c r="I4243" t="s">
        <v>2330</v>
      </c>
      <c r="J4243" t="s">
        <v>2185</v>
      </c>
      <c r="K4243">
        <v>55</v>
      </c>
      <c r="L4243">
        <v>56</v>
      </c>
      <c r="N4243">
        <v>1</v>
      </c>
      <c r="O4243">
        <v>1.1858</v>
      </c>
      <c r="R4243">
        <v>1.6568000000000001</v>
      </c>
    </row>
    <row r="4244" spans="1:18">
      <c r="A4244" t="s">
        <v>2083</v>
      </c>
      <c r="B4244" t="s">
        <v>2082</v>
      </c>
      <c r="D4244">
        <v>2021</v>
      </c>
      <c r="E4244" t="s">
        <v>842</v>
      </c>
      <c r="F4244" t="s">
        <v>2301</v>
      </c>
      <c r="G4244">
        <v>-25.620916666666499</v>
      </c>
      <c r="H4244">
        <v>113.58971666666601</v>
      </c>
      <c r="I4244" t="s">
        <v>2330</v>
      </c>
      <c r="J4244" t="s">
        <v>2185</v>
      </c>
      <c r="K4244">
        <v>56</v>
      </c>
      <c r="L4244">
        <v>57</v>
      </c>
      <c r="N4244">
        <v>1</v>
      </c>
      <c r="O4244">
        <v>1.2096</v>
      </c>
      <c r="R4244">
        <v>1.4955000000000001</v>
      </c>
    </row>
    <row r="4245" spans="1:18">
      <c r="A4245" t="s">
        <v>2083</v>
      </c>
      <c r="B4245" t="s">
        <v>2082</v>
      </c>
      <c r="D4245">
        <v>2021</v>
      </c>
      <c r="E4245" t="s">
        <v>842</v>
      </c>
      <c r="F4245" t="s">
        <v>2301</v>
      </c>
      <c r="G4245">
        <v>-25.620916666666499</v>
      </c>
      <c r="H4245">
        <v>113.58971666666601</v>
      </c>
      <c r="I4245" t="s">
        <v>2330</v>
      </c>
      <c r="J4245" t="s">
        <v>2185</v>
      </c>
      <c r="K4245">
        <v>57</v>
      </c>
      <c r="L4245">
        <v>58</v>
      </c>
      <c r="N4245">
        <v>1</v>
      </c>
      <c r="O4245">
        <v>1.2309000000000001</v>
      </c>
      <c r="R4245">
        <v>1.4955000000000001</v>
      </c>
    </row>
    <row r="4246" spans="1:18">
      <c r="A4246" t="s">
        <v>2083</v>
      </c>
      <c r="B4246" t="s">
        <v>2082</v>
      </c>
      <c r="D4246">
        <v>2021</v>
      </c>
      <c r="E4246" t="s">
        <v>842</v>
      </c>
      <c r="F4246" t="s">
        <v>2301</v>
      </c>
      <c r="G4246">
        <v>-25.620916666666499</v>
      </c>
      <c r="H4246">
        <v>113.58971666666601</v>
      </c>
      <c r="I4246" t="s">
        <v>2330</v>
      </c>
      <c r="J4246" t="s">
        <v>2185</v>
      </c>
      <c r="K4246">
        <v>58</v>
      </c>
      <c r="L4246">
        <v>59</v>
      </c>
      <c r="N4246">
        <v>1</v>
      </c>
      <c r="O4246">
        <v>1.1436999999999999</v>
      </c>
      <c r="R4246">
        <v>1.4955000000000001</v>
      </c>
    </row>
    <row r="4247" spans="1:18">
      <c r="A4247" t="s">
        <v>2083</v>
      </c>
      <c r="B4247" t="s">
        <v>2082</v>
      </c>
      <c r="D4247">
        <v>2021</v>
      </c>
      <c r="E4247" t="s">
        <v>842</v>
      </c>
      <c r="F4247" t="s">
        <v>2301</v>
      </c>
      <c r="G4247">
        <v>-25.620916666666499</v>
      </c>
      <c r="H4247">
        <v>113.58971666666601</v>
      </c>
      <c r="I4247" t="s">
        <v>2330</v>
      </c>
      <c r="J4247" t="s">
        <v>2185</v>
      </c>
      <c r="K4247">
        <v>59</v>
      </c>
      <c r="L4247">
        <v>60</v>
      </c>
      <c r="N4247">
        <v>1</v>
      </c>
      <c r="O4247">
        <v>1.1456999999999999</v>
      </c>
      <c r="R4247">
        <v>1.4955000000000001</v>
      </c>
    </row>
    <row r="4248" spans="1:18">
      <c r="A4248" t="s">
        <v>2083</v>
      </c>
      <c r="B4248" t="s">
        <v>2082</v>
      </c>
      <c r="D4248">
        <v>2021</v>
      </c>
      <c r="E4248" t="s">
        <v>842</v>
      </c>
      <c r="F4248" t="s">
        <v>2301</v>
      </c>
      <c r="G4248">
        <v>-25.620916666666499</v>
      </c>
      <c r="H4248">
        <v>113.58971666666601</v>
      </c>
      <c r="I4248" t="s">
        <v>2330</v>
      </c>
      <c r="J4248" t="s">
        <v>2185</v>
      </c>
      <c r="K4248">
        <v>60</v>
      </c>
      <c r="L4248">
        <v>61</v>
      </c>
      <c r="N4248">
        <v>1</v>
      </c>
      <c r="O4248">
        <v>1.1719999999999999</v>
      </c>
      <c r="R4248">
        <v>1.4955000000000001</v>
      </c>
    </row>
    <row r="4249" spans="1:18">
      <c r="A4249" t="s">
        <v>2083</v>
      </c>
      <c r="B4249" t="s">
        <v>2082</v>
      </c>
      <c r="D4249">
        <v>2021</v>
      </c>
      <c r="E4249" t="s">
        <v>842</v>
      </c>
      <c r="F4249" t="s">
        <v>2301</v>
      </c>
      <c r="G4249">
        <v>-25.620916666666499</v>
      </c>
      <c r="H4249">
        <v>113.58971666666601</v>
      </c>
      <c r="I4249" t="s">
        <v>2330</v>
      </c>
      <c r="J4249" t="s">
        <v>2185</v>
      </c>
      <c r="K4249">
        <v>61</v>
      </c>
      <c r="L4249">
        <v>62</v>
      </c>
      <c r="N4249">
        <v>1</v>
      </c>
      <c r="O4249">
        <v>1.0356000000000001</v>
      </c>
      <c r="R4249">
        <v>1.3342000000000001</v>
      </c>
    </row>
    <row r="4250" spans="1:18">
      <c r="A4250" t="s">
        <v>2083</v>
      </c>
      <c r="B4250" t="s">
        <v>2082</v>
      </c>
      <c r="D4250">
        <v>2021</v>
      </c>
      <c r="E4250" t="s">
        <v>842</v>
      </c>
      <c r="F4250" t="s">
        <v>2301</v>
      </c>
      <c r="G4250">
        <v>-25.620916666666499</v>
      </c>
      <c r="H4250">
        <v>113.58971666666601</v>
      </c>
      <c r="I4250" t="s">
        <v>2330</v>
      </c>
      <c r="J4250" t="s">
        <v>2185</v>
      </c>
      <c r="K4250">
        <v>62</v>
      </c>
      <c r="L4250">
        <v>63</v>
      </c>
      <c r="N4250">
        <v>1</v>
      </c>
      <c r="O4250">
        <v>1.1619999999999999</v>
      </c>
      <c r="R4250">
        <v>1.0549999999999999</v>
      </c>
    </row>
    <row r="4251" spans="1:18">
      <c r="A4251" t="s">
        <v>2083</v>
      </c>
      <c r="B4251" t="s">
        <v>2082</v>
      </c>
      <c r="D4251">
        <v>2021</v>
      </c>
      <c r="E4251" t="s">
        <v>842</v>
      </c>
      <c r="F4251" t="s">
        <v>2301</v>
      </c>
      <c r="G4251">
        <v>-25.620916666666499</v>
      </c>
      <c r="H4251">
        <v>113.58971666666601</v>
      </c>
      <c r="I4251" t="s">
        <v>2330</v>
      </c>
      <c r="J4251" t="s">
        <v>2185</v>
      </c>
      <c r="K4251">
        <v>63</v>
      </c>
      <c r="L4251">
        <v>64</v>
      </c>
      <c r="N4251">
        <v>1</v>
      </c>
      <c r="O4251">
        <v>1.1224000000000001</v>
      </c>
      <c r="R4251">
        <v>1.0549999999999999</v>
      </c>
    </row>
    <row r="4252" spans="1:18">
      <c r="A4252" t="s">
        <v>2083</v>
      </c>
      <c r="B4252" t="s">
        <v>2082</v>
      </c>
      <c r="D4252">
        <v>2021</v>
      </c>
      <c r="E4252" t="s">
        <v>842</v>
      </c>
      <c r="F4252" t="s">
        <v>2301</v>
      </c>
      <c r="G4252">
        <v>-25.620916666666499</v>
      </c>
      <c r="H4252">
        <v>113.58971666666601</v>
      </c>
      <c r="I4252" t="s">
        <v>2330</v>
      </c>
      <c r="J4252" t="s">
        <v>2185</v>
      </c>
      <c r="K4252">
        <v>64</v>
      </c>
      <c r="L4252">
        <v>65</v>
      </c>
      <c r="N4252">
        <v>1</v>
      </c>
      <c r="O4252">
        <v>1.1811</v>
      </c>
      <c r="R4252">
        <v>1.0549999999999999</v>
      </c>
    </row>
    <row r="4253" spans="1:18">
      <c r="A4253" t="s">
        <v>2083</v>
      </c>
      <c r="B4253" t="s">
        <v>2082</v>
      </c>
      <c r="D4253">
        <v>2021</v>
      </c>
      <c r="E4253" t="s">
        <v>842</v>
      </c>
      <c r="F4253" t="s">
        <v>2301</v>
      </c>
      <c r="G4253">
        <v>-25.620916666666499</v>
      </c>
      <c r="H4253">
        <v>113.58971666666601</v>
      </c>
      <c r="I4253" t="s">
        <v>2330</v>
      </c>
      <c r="J4253" t="s">
        <v>2185</v>
      </c>
      <c r="K4253">
        <v>65</v>
      </c>
      <c r="L4253">
        <v>66</v>
      </c>
      <c r="N4253">
        <v>1</v>
      </c>
      <c r="O4253">
        <v>1.2052</v>
      </c>
      <c r="R4253">
        <v>1.0549999999999999</v>
      </c>
    </row>
    <row r="4254" spans="1:18">
      <c r="A4254" t="s">
        <v>2083</v>
      </c>
      <c r="B4254" t="s">
        <v>2082</v>
      </c>
      <c r="D4254">
        <v>2021</v>
      </c>
      <c r="E4254" t="s">
        <v>842</v>
      </c>
      <c r="F4254" t="s">
        <v>2301</v>
      </c>
      <c r="G4254">
        <v>-25.620916666666499</v>
      </c>
      <c r="H4254">
        <v>113.58971666666601</v>
      </c>
      <c r="I4254" t="s">
        <v>2330</v>
      </c>
      <c r="J4254" t="s">
        <v>2185</v>
      </c>
      <c r="K4254">
        <v>66</v>
      </c>
      <c r="L4254">
        <v>67</v>
      </c>
      <c r="N4254">
        <v>1</v>
      </c>
      <c r="O4254">
        <v>1.1919</v>
      </c>
      <c r="R4254">
        <v>1.0549999999999999</v>
      </c>
    </row>
    <row r="4255" spans="1:18">
      <c r="A4255" t="s">
        <v>2083</v>
      </c>
      <c r="B4255" t="s">
        <v>2082</v>
      </c>
      <c r="D4255">
        <v>2021</v>
      </c>
      <c r="E4255" t="s">
        <v>842</v>
      </c>
      <c r="F4255" t="s">
        <v>2301</v>
      </c>
      <c r="G4255">
        <v>-25.620916666666499</v>
      </c>
      <c r="H4255">
        <v>113.58971666666601</v>
      </c>
      <c r="I4255" t="s">
        <v>2330</v>
      </c>
      <c r="J4255" t="s">
        <v>2185</v>
      </c>
      <c r="K4255">
        <v>67</v>
      </c>
      <c r="L4255">
        <v>68</v>
      </c>
      <c r="N4255">
        <v>1</v>
      </c>
      <c r="O4255">
        <v>1.1185</v>
      </c>
      <c r="R4255">
        <v>0.77569999999999995</v>
      </c>
    </row>
    <row r="4256" spans="1:18">
      <c r="A4256" t="s">
        <v>2083</v>
      </c>
      <c r="B4256" t="s">
        <v>2082</v>
      </c>
      <c r="D4256">
        <v>2021</v>
      </c>
      <c r="E4256" t="s">
        <v>842</v>
      </c>
      <c r="F4256" t="s">
        <v>2301</v>
      </c>
      <c r="G4256">
        <v>-25.620916666666499</v>
      </c>
      <c r="H4256">
        <v>113.58971666666601</v>
      </c>
      <c r="I4256" t="s">
        <v>2330</v>
      </c>
      <c r="J4256" t="s">
        <v>2185</v>
      </c>
      <c r="K4256">
        <v>68</v>
      </c>
      <c r="L4256">
        <v>69</v>
      </c>
      <c r="N4256">
        <v>1</v>
      </c>
      <c r="O4256">
        <v>1.4595</v>
      </c>
    </row>
    <row r="4257" spans="1:18">
      <c r="A4257" t="s">
        <v>2083</v>
      </c>
      <c r="B4257" t="s">
        <v>2082</v>
      </c>
      <c r="D4257">
        <v>2021</v>
      </c>
      <c r="E4257" t="s">
        <v>842</v>
      </c>
      <c r="F4257" t="s">
        <v>2301</v>
      </c>
      <c r="G4257">
        <v>-25.620916666666499</v>
      </c>
      <c r="H4257">
        <v>113.58971666666601</v>
      </c>
      <c r="I4257" t="s">
        <v>2330</v>
      </c>
      <c r="J4257" t="s">
        <v>2185</v>
      </c>
      <c r="K4257">
        <v>69</v>
      </c>
      <c r="L4257">
        <v>70</v>
      </c>
      <c r="N4257">
        <v>1</v>
      </c>
      <c r="O4257">
        <v>1.252</v>
      </c>
    </row>
    <row r="4258" spans="1:18">
      <c r="A4258" t="s">
        <v>2083</v>
      </c>
      <c r="B4258" t="s">
        <v>2082</v>
      </c>
      <c r="D4258">
        <v>2021</v>
      </c>
      <c r="E4258" t="s">
        <v>842</v>
      </c>
      <c r="F4258" t="s">
        <v>2301</v>
      </c>
      <c r="G4258">
        <v>-25.620916666666499</v>
      </c>
      <c r="H4258">
        <v>113.58971666666601</v>
      </c>
      <c r="I4258" t="s">
        <v>2330</v>
      </c>
      <c r="J4258" t="s">
        <v>2185</v>
      </c>
      <c r="K4258">
        <v>70</v>
      </c>
      <c r="L4258">
        <v>71</v>
      </c>
      <c r="N4258">
        <v>1</v>
      </c>
      <c r="O4258">
        <v>1.1749000000000001</v>
      </c>
    </row>
    <row r="4259" spans="1:18">
      <c r="A4259" t="s">
        <v>2083</v>
      </c>
      <c r="B4259" t="s">
        <v>2082</v>
      </c>
      <c r="D4259">
        <v>2021</v>
      </c>
      <c r="E4259" t="s">
        <v>842</v>
      </c>
      <c r="F4259" t="s">
        <v>2301</v>
      </c>
      <c r="G4259">
        <v>-25.620916666666499</v>
      </c>
      <c r="H4259">
        <v>113.58971666666601</v>
      </c>
      <c r="I4259" t="s">
        <v>2330</v>
      </c>
      <c r="J4259" t="s">
        <v>2185</v>
      </c>
      <c r="K4259">
        <v>71</v>
      </c>
      <c r="L4259">
        <v>72</v>
      </c>
      <c r="N4259">
        <v>1</v>
      </c>
      <c r="O4259">
        <v>1.1400999999999999</v>
      </c>
    </row>
    <row r="4260" spans="1:18">
      <c r="A4260" t="s">
        <v>2083</v>
      </c>
      <c r="B4260" t="s">
        <v>2082</v>
      </c>
      <c r="D4260">
        <v>2021</v>
      </c>
      <c r="E4260" t="s">
        <v>842</v>
      </c>
      <c r="F4260" t="s">
        <v>2301</v>
      </c>
      <c r="G4260">
        <v>-25.620916666666499</v>
      </c>
      <c r="H4260">
        <v>113.58971666666601</v>
      </c>
      <c r="I4260" t="s">
        <v>2330</v>
      </c>
      <c r="J4260" t="s">
        <v>2185</v>
      </c>
      <c r="K4260">
        <v>72</v>
      </c>
      <c r="L4260">
        <v>73</v>
      </c>
      <c r="N4260">
        <v>1</v>
      </c>
      <c r="O4260">
        <v>1.3732</v>
      </c>
    </row>
    <row r="4261" spans="1:18">
      <c r="A4261" t="s">
        <v>2083</v>
      </c>
      <c r="B4261" t="s">
        <v>2082</v>
      </c>
      <c r="D4261">
        <v>2021</v>
      </c>
      <c r="E4261" t="s">
        <v>842</v>
      </c>
      <c r="F4261" t="s">
        <v>2301</v>
      </c>
      <c r="G4261">
        <v>-25.620916666666499</v>
      </c>
      <c r="H4261">
        <v>113.58971666666601</v>
      </c>
      <c r="I4261" t="s">
        <v>2330</v>
      </c>
      <c r="J4261" t="s">
        <v>2185</v>
      </c>
      <c r="K4261">
        <v>73</v>
      </c>
      <c r="L4261">
        <v>74</v>
      </c>
      <c r="N4261">
        <v>1</v>
      </c>
      <c r="O4261">
        <v>1.0637000000000001</v>
      </c>
    </row>
    <row r="4262" spans="1:18">
      <c r="A4262" t="s">
        <v>2083</v>
      </c>
      <c r="B4262" t="s">
        <v>2082</v>
      </c>
      <c r="D4262">
        <v>2021</v>
      </c>
      <c r="E4262" t="s">
        <v>2175</v>
      </c>
      <c r="F4262" t="s">
        <v>2301</v>
      </c>
      <c r="G4262">
        <v>-30.3104149300801</v>
      </c>
      <c r="H4262">
        <v>115.008108735731</v>
      </c>
      <c r="I4262" t="s">
        <v>2333</v>
      </c>
      <c r="J4262" t="s">
        <v>2184</v>
      </c>
      <c r="K4262">
        <v>0</v>
      </c>
      <c r="L4262">
        <v>1</v>
      </c>
      <c r="N4262">
        <v>1</v>
      </c>
      <c r="O4262">
        <v>1.1693</v>
      </c>
      <c r="R4262">
        <v>1.3927</v>
      </c>
    </row>
    <row r="4263" spans="1:18">
      <c r="A4263" t="s">
        <v>2083</v>
      </c>
      <c r="B4263" t="s">
        <v>2082</v>
      </c>
      <c r="D4263">
        <v>2021</v>
      </c>
      <c r="E4263" t="s">
        <v>2175</v>
      </c>
      <c r="F4263" t="s">
        <v>2301</v>
      </c>
      <c r="G4263">
        <v>-30.3104149300801</v>
      </c>
      <c r="H4263">
        <v>115.008108735731</v>
      </c>
      <c r="I4263" t="s">
        <v>2333</v>
      </c>
      <c r="J4263" t="s">
        <v>2184</v>
      </c>
      <c r="K4263">
        <v>1</v>
      </c>
      <c r="L4263">
        <v>2</v>
      </c>
      <c r="N4263">
        <v>1</v>
      </c>
      <c r="O4263">
        <v>1.0883</v>
      </c>
      <c r="R4263">
        <v>1.0887</v>
      </c>
    </row>
    <row r="4264" spans="1:18">
      <c r="A4264" t="s">
        <v>2083</v>
      </c>
      <c r="B4264" t="s">
        <v>2082</v>
      </c>
      <c r="D4264">
        <v>2021</v>
      </c>
      <c r="E4264" t="s">
        <v>2175</v>
      </c>
      <c r="F4264" t="s">
        <v>2301</v>
      </c>
      <c r="G4264">
        <v>-30.3104149300801</v>
      </c>
      <c r="H4264">
        <v>115.008108735731</v>
      </c>
      <c r="I4264" t="s">
        <v>2333</v>
      </c>
      <c r="J4264" t="s">
        <v>2184</v>
      </c>
      <c r="K4264">
        <v>2</v>
      </c>
      <c r="L4264">
        <v>3</v>
      </c>
      <c r="N4264">
        <v>1</v>
      </c>
      <c r="O4264">
        <v>0.86650000000000005</v>
      </c>
      <c r="R4264">
        <v>1.0887</v>
      </c>
    </row>
    <row r="4265" spans="1:18">
      <c r="A4265" t="s">
        <v>2083</v>
      </c>
      <c r="B4265" t="s">
        <v>2082</v>
      </c>
      <c r="D4265">
        <v>2021</v>
      </c>
      <c r="E4265" t="s">
        <v>2175</v>
      </c>
      <c r="F4265" t="s">
        <v>2301</v>
      </c>
      <c r="G4265">
        <v>-30.3104149300801</v>
      </c>
      <c r="H4265">
        <v>115.008108735731</v>
      </c>
      <c r="I4265" t="s">
        <v>2333</v>
      </c>
      <c r="J4265" t="s">
        <v>2184</v>
      </c>
      <c r="K4265">
        <v>3</v>
      </c>
      <c r="L4265">
        <v>4</v>
      </c>
      <c r="N4265">
        <v>1</v>
      </c>
      <c r="O4265">
        <v>1.2267999999999999</v>
      </c>
      <c r="R4265">
        <v>0.78459999999999996</v>
      </c>
    </row>
    <row r="4266" spans="1:18">
      <c r="A4266" t="s">
        <v>2083</v>
      </c>
      <c r="B4266" t="s">
        <v>2082</v>
      </c>
      <c r="D4266">
        <v>2021</v>
      </c>
      <c r="E4266" t="s">
        <v>2175</v>
      </c>
      <c r="F4266" t="s">
        <v>2301</v>
      </c>
      <c r="G4266">
        <v>-30.3104149300801</v>
      </c>
      <c r="H4266">
        <v>115.008108735731</v>
      </c>
      <c r="I4266" t="s">
        <v>2333</v>
      </c>
      <c r="J4266" t="s">
        <v>2184</v>
      </c>
      <c r="K4266">
        <v>4</v>
      </c>
      <c r="L4266">
        <v>5</v>
      </c>
      <c r="N4266">
        <v>1</v>
      </c>
      <c r="O4266">
        <v>1.2431000000000001</v>
      </c>
      <c r="R4266">
        <v>0.92859999999999998</v>
      </c>
    </row>
    <row r="4267" spans="1:18">
      <c r="A4267" t="s">
        <v>2083</v>
      </c>
      <c r="B4267" t="s">
        <v>2082</v>
      </c>
      <c r="D4267">
        <v>2021</v>
      </c>
      <c r="E4267" t="s">
        <v>2175</v>
      </c>
      <c r="F4267" t="s">
        <v>2301</v>
      </c>
      <c r="G4267">
        <v>-30.3104149300801</v>
      </c>
      <c r="H4267">
        <v>115.008108735731</v>
      </c>
      <c r="I4267" t="s">
        <v>2333</v>
      </c>
      <c r="J4267" t="s">
        <v>2184</v>
      </c>
      <c r="K4267">
        <v>5</v>
      </c>
      <c r="L4267">
        <v>6</v>
      </c>
      <c r="N4267">
        <v>1</v>
      </c>
      <c r="O4267">
        <v>1.2181999999999999</v>
      </c>
      <c r="R4267">
        <v>0.92859999999999998</v>
      </c>
    </row>
    <row r="4268" spans="1:18">
      <c r="A4268" t="s">
        <v>2083</v>
      </c>
      <c r="B4268" t="s">
        <v>2082</v>
      </c>
      <c r="D4268">
        <v>2021</v>
      </c>
      <c r="E4268" t="s">
        <v>2175</v>
      </c>
      <c r="F4268" t="s">
        <v>2301</v>
      </c>
      <c r="G4268">
        <v>-30.3104149300801</v>
      </c>
      <c r="H4268">
        <v>115.008108735731</v>
      </c>
      <c r="I4268" t="s">
        <v>2333</v>
      </c>
      <c r="J4268" t="s">
        <v>2184</v>
      </c>
      <c r="K4268">
        <v>6</v>
      </c>
      <c r="L4268">
        <v>7</v>
      </c>
      <c r="N4268">
        <v>1</v>
      </c>
      <c r="O4268">
        <v>1.1463000000000001</v>
      </c>
      <c r="R4268">
        <v>1.0725</v>
      </c>
    </row>
    <row r="4269" spans="1:18">
      <c r="A4269" t="s">
        <v>2083</v>
      </c>
      <c r="B4269" t="s">
        <v>2082</v>
      </c>
      <c r="D4269">
        <v>2021</v>
      </c>
      <c r="E4269" t="s">
        <v>2175</v>
      </c>
      <c r="F4269" t="s">
        <v>2301</v>
      </c>
      <c r="G4269">
        <v>-30.3104149300801</v>
      </c>
      <c r="H4269">
        <v>115.008108735731</v>
      </c>
      <c r="I4269" t="s">
        <v>2333</v>
      </c>
      <c r="J4269" t="s">
        <v>2184</v>
      </c>
      <c r="K4269">
        <v>7</v>
      </c>
      <c r="L4269">
        <v>8</v>
      </c>
      <c r="N4269">
        <v>1</v>
      </c>
      <c r="O4269">
        <v>1.1163000000000001</v>
      </c>
      <c r="R4269">
        <v>0.87039999999999995</v>
      </c>
    </row>
    <row r="4270" spans="1:18">
      <c r="A4270" t="s">
        <v>2083</v>
      </c>
      <c r="B4270" t="s">
        <v>2082</v>
      </c>
      <c r="D4270">
        <v>2021</v>
      </c>
      <c r="E4270" t="s">
        <v>2175</v>
      </c>
      <c r="F4270" t="s">
        <v>2301</v>
      </c>
      <c r="G4270">
        <v>-30.3104149300801</v>
      </c>
      <c r="H4270">
        <v>115.008108735731</v>
      </c>
      <c r="I4270" t="s">
        <v>2333</v>
      </c>
      <c r="J4270" t="s">
        <v>2184</v>
      </c>
      <c r="K4270">
        <v>8</v>
      </c>
      <c r="L4270">
        <v>9</v>
      </c>
      <c r="N4270">
        <v>1</v>
      </c>
      <c r="O4270">
        <v>1.1365000000000001</v>
      </c>
      <c r="R4270">
        <v>0.87039999999999995</v>
      </c>
    </row>
    <row r="4271" spans="1:18">
      <c r="A4271" t="s">
        <v>2083</v>
      </c>
      <c r="B4271" t="s">
        <v>2082</v>
      </c>
      <c r="D4271">
        <v>2021</v>
      </c>
      <c r="E4271" t="s">
        <v>2175</v>
      </c>
      <c r="F4271" t="s">
        <v>2301</v>
      </c>
      <c r="G4271">
        <v>-30.3104149300801</v>
      </c>
      <c r="H4271">
        <v>115.008108735731</v>
      </c>
      <c r="I4271" t="s">
        <v>2333</v>
      </c>
      <c r="J4271" t="s">
        <v>2184</v>
      </c>
      <c r="K4271">
        <v>9</v>
      </c>
      <c r="L4271">
        <v>10</v>
      </c>
      <c r="N4271">
        <v>1</v>
      </c>
      <c r="O4271">
        <v>1.4469000000000001</v>
      </c>
      <c r="R4271">
        <v>0.66830000000000001</v>
      </c>
    </row>
    <row r="4272" spans="1:18">
      <c r="A4272" t="s">
        <v>2083</v>
      </c>
      <c r="B4272" t="s">
        <v>2082</v>
      </c>
      <c r="D4272">
        <v>2021</v>
      </c>
      <c r="E4272" t="s">
        <v>2175</v>
      </c>
      <c r="F4272" t="s">
        <v>2301</v>
      </c>
      <c r="G4272">
        <v>-30.3104149300801</v>
      </c>
      <c r="H4272">
        <v>115.008108735731</v>
      </c>
      <c r="I4272" t="s">
        <v>2333</v>
      </c>
      <c r="J4272" t="s">
        <v>2184</v>
      </c>
      <c r="K4272">
        <v>10</v>
      </c>
      <c r="L4272">
        <v>11</v>
      </c>
      <c r="N4272">
        <v>1</v>
      </c>
      <c r="O4272">
        <v>1.0641</v>
      </c>
      <c r="R4272">
        <v>0.74719999999999998</v>
      </c>
    </row>
    <row r="4273" spans="1:18">
      <c r="A4273" t="s">
        <v>2083</v>
      </c>
      <c r="B4273" t="s">
        <v>2082</v>
      </c>
      <c r="D4273">
        <v>2021</v>
      </c>
      <c r="E4273" t="s">
        <v>2175</v>
      </c>
      <c r="F4273" t="s">
        <v>2301</v>
      </c>
      <c r="G4273">
        <v>-30.3104149300801</v>
      </c>
      <c r="H4273">
        <v>115.008108735731</v>
      </c>
      <c r="I4273" t="s">
        <v>2333</v>
      </c>
      <c r="J4273" t="s">
        <v>2184</v>
      </c>
      <c r="K4273">
        <v>11</v>
      </c>
      <c r="L4273">
        <v>12</v>
      </c>
      <c r="N4273">
        <v>1</v>
      </c>
      <c r="O4273">
        <v>1.1521999999999999</v>
      </c>
      <c r="R4273">
        <v>0.74719999999999998</v>
      </c>
    </row>
    <row r="4274" spans="1:18">
      <c r="A4274" t="s">
        <v>2083</v>
      </c>
      <c r="B4274" t="s">
        <v>2082</v>
      </c>
      <c r="D4274">
        <v>2021</v>
      </c>
      <c r="E4274" t="s">
        <v>2175</v>
      </c>
      <c r="F4274" t="s">
        <v>2301</v>
      </c>
      <c r="G4274">
        <v>-30.3104149300801</v>
      </c>
      <c r="H4274">
        <v>115.008108735731</v>
      </c>
      <c r="I4274" t="s">
        <v>2333</v>
      </c>
      <c r="J4274" t="s">
        <v>2184</v>
      </c>
      <c r="K4274">
        <v>12</v>
      </c>
      <c r="L4274">
        <v>13</v>
      </c>
      <c r="N4274">
        <v>1</v>
      </c>
      <c r="O4274">
        <v>1.1192</v>
      </c>
      <c r="R4274">
        <v>0.82609999999999995</v>
      </c>
    </row>
    <row r="4275" spans="1:18">
      <c r="A4275" t="s">
        <v>2083</v>
      </c>
      <c r="B4275" t="s">
        <v>2082</v>
      </c>
      <c r="D4275">
        <v>2021</v>
      </c>
      <c r="E4275" t="s">
        <v>2175</v>
      </c>
      <c r="F4275" t="s">
        <v>2301</v>
      </c>
      <c r="G4275">
        <v>-30.3104149300801</v>
      </c>
      <c r="H4275">
        <v>115.008108735731</v>
      </c>
      <c r="I4275" t="s">
        <v>2333</v>
      </c>
      <c r="J4275" t="s">
        <v>2184</v>
      </c>
      <c r="K4275">
        <v>13</v>
      </c>
      <c r="L4275">
        <v>14</v>
      </c>
      <c r="N4275">
        <v>1</v>
      </c>
      <c r="O4275">
        <v>1.345</v>
      </c>
      <c r="R4275">
        <v>0.54310000000000003</v>
      </c>
    </row>
    <row r="4276" spans="1:18">
      <c r="A4276" t="s">
        <v>2083</v>
      </c>
      <c r="B4276" t="s">
        <v>2082</v>
      </c>
      <c r="D4276">
        <v>2021</v>
      </c>
      <c r="E4276" t="s">
        <v>2175</v>
      </c>
      <c r="F4276" t="s">
        <v>2301</v>
      </c>
      <c r="G4276">
        <v>-30.3104149300801</v>
      </c>
      <c r="H4276">
        <v>115.008108735731</v>
      </c>
      <c r="I4276" t="s">
        <v>2333</v>
      </c>
      <c r="J4276" t="s">
        <v>2184</v>
      </c>
      <c r="K4276">
        <v>14</v>
      </c>
      <c r="L4276">
        <v>15</v>
      </c>
      <c r="N4276">
        <v>1</v>
      </c>
      <c r="O4276">
        <v>1.2790999999999999</v>
      </c>
      <c r="R4276">
        <v>0.54310000000000003</v>
      </c>
    </row>
    <row r="4277" spans="1:18">
      <c r="A4277" t="s">
        <v>2083</v>
      </c>
      <c r="B4277" t="s">
        <v>2082</v>
      </c>
      <c r="D4277">
        <v>2021</v>
      </c>
      <c r="E4277" t="s">
        <v>2175</v>
      </c>
      <c r="F4277" t="s">
        <v>2301</v>
      </c>
      <c r="G4277">
        <v>-30.3104149300801</v>
      </c>
      <c r="H4277">
        <v>115.008108735731</v>
      </c>
      <c r="I4277" t="s">
        <v>2333</v>
      </c>
      <c r="J4277" t="s">
        <v>2184</v>
      </c>
      <c r="K4277">
        <v>15</v>
      </c>
      <c r="L4277">
        <v>16</v>
      </c>
      <c r="N4277">
        <v>1</v>
      </c>
      <c r="O4277">
        <v>1.0907</v>
      </c>
      <c r="R4277">
        <v>0.26019999999999999</v>
      </c>
    </row>
    <row r="4278" spans="1:18">
      <c r="A4278" t="s">
        <v>2083</v>
      </c>
      <c r="B4278" t="s">
        <v>2082</v>
      </c>
      <c r="D4278">
        <v>2021</v>
      </c>
      <c r="E4278" t="s">
        <v>2175</v>
      </c>
      <c r="F4278" t="s">
        <v>2301</v>
      </c>
      <c r="G4278">
        <v>-30.3104149300801</v>
      </c>
      <c r="H4278">
        <v>115.008108735731</v>
      </c>
      <c r="I4278" t="s">
        <v>2333</v>
      </c>
      <c r="J4278" t="s">
        <v>2184</v>
      </c>
      <c r="K4278">
        <v>16</v>
      </c>
      <c r="L4278">
        <v>17</v>
      </c>
      <c r="N4278">
        <v>1</v>
      </c>
      <c r="O4278">
        <v>0.89359999999999995</v>
      </c>
      <c r="R4278">
        <v>0.42899999999999999</v>
      </c>
    </row>
    <row r="4279" spans="1:18">
      <c r="A4279" t="s">
        <v>2083</v>
      </c>
      <c r="B4279" t="s">
        <v>2082</v>
      </c>
      <c r="D4279">
        <v>2021</v>
      </c>
      <c r="E4279" t="s">
        <v>2175</v>
      </c>
      <c r="F4279" t="s">
        <v>2301</v>
      </c>
      <c r="G4279">
        <v>-30.3104149300801</v>
      </c>
      <c r="H4279">
        <v>115.008108735731</v>
      </c>
      <c r="I4279" t="s">
        <v>2333</v>
      </c>
      <c r="J4279" t="s">
        <v>2184</v>
      </c>
      <c r="K4279">
        <v>17</v>
      </c>
      <c r="L4279">
        <v>18</v>
      </c>
      <c r="N4279">
        <v>1</v>
      </c>
      <c r="O4279">
        <v>1.4214</v>
      </c>
      <c r="R4279">
        <v>0.42899999999999999</v>
      </c>
    </row>
    <row r="4280" spans="1:18">
      <c r="A4280" t="s">
        <v>2083</v>
      </c>
      <c r="B4280" t="s">
        <v>2082</v>
      </c>
      <c r="D4280">
        <v>2021</v>
      </c>
      <c r="E4280" t="s">
        <v>2175</v>
      </c>
      <c r="F4280" t="s">
        <v>2301</v>
      </c>
      <c r="G4280">
        <v>-30.3104149300801</v>
      </c>
      <c r="H4280">
        <v>115.008108735731</v>
      </c>
      <c r="I4280" t="s">
        <v>2333</v>
      </c>
      <c r="J4280" t="s">
        <v>2184</v>
      </c>
      <c r="K4280">
        <v>18</v>
      </c>
      <c r="L4280">
        <v>19</v>
      </c>
      <c r="N4280">
        <v>1</v>
      </c>
      <c r="O4280">
        <v>1.3098000000000001</v>
      </c>
      <c r="R4280">
        <v>0.5978</v>
      </c>
    </row>
    <row r="4281" spans="1:18">
      <c r="A4281" t="s">
        <v>2083</v>
      </c>
      <c r="B4281" t="s">
        <v>2082</v>
      </c>
      <c r="D4281">
        <v>2021</v>
      </c>
      <c r="E4281" t="s">
        <v>2175</v>
      </c>
      <c r="F4281" t="s">
        <v>2301</v>
      </c>
      <c r="G4281">
        <v>-30.3104149300801</v>
      </c>
      <c r="H4281">
        <v>115.008108735731</v>
      </c>
      <c r="I4281" t="s">
        <v>2333</v>
      </c>
      <c r="J4281" t="s">
        <v>2184</v>
      </c>
      <c r="K4281">
        <v>19</v>
      </c>
      <c r="L4281">
        <v>20</v>
      </c>
      <c r="N4281">
        <v>1</v>
      </c>
      <c r="O4281">
        <v>1.1505000000000001</v>
      </c>
      <c r="R4281">
        <v>0.57830000000000004</v>
      </c>
    </row>
    <row r="4282" spans="1:18">
      <c r="A4282" t="s">
        <v>2083</v>
      </c>
      <c r="B4282" t="s">
        <v>2082</v>
      </c>
      <c r="D4282">
        <v>2021</v>
      </c>
      <c r="E4282" t="s">
        <v>2175</v>
      </c>
      <c r="F4282" t="s">
        <v>2301</v>
      </c>
      <c r="G4282">
        <v>-30.3104149300801</v>
      </c>
      <c r="H4282">
        <v>115.008108735731</v>
      </c>
      <c r="I4282" t="s">
        <v>2333</v>
      </c>
      <c r="J4282" t="s">
        <v>2184</v>
      </c>
      <c r="K4282">
        <v>20</v>
      </c>
      <c r="L4282">
        <v>21</v>
      </c>
      <c r="N4282">
        <v>1</v>
      </c>
      <c r="O4282">
        <v>1.2323999999999999</v>
      </c>
      <c r="R4282">
        <v>0.57830000000000004</v>
      </c>
    </row>
    <row r="4283" spans="1:18">
      <c r="A4283" t="s">
        <v>2083</v>
      </c>
      <c r="B4283" t="s">
        <v>2082</v>
      </c>
      <c r="D4283">
        <v>2021</v>
      </c>
      <c r="E4283" t="s">
        <v>2175</v>
      </c>
      <c r="F4283" t="s">
        <v>2301</v>
      </c>
      <c r="G4283">
        <v>-30.3104149300801</v>
      </c>
      <c r="H4283">
        <v>115.008108735731</v>
      </c>
      <c r="I4283" t="s">
        <v>2333</v>
      </c>
      <c r="J4283" t="s">
        <v>2184</v>
      </c>
      <c r="K4283">
        <v>21</v>
      </c>
      <c r="L4283">
        <v>22</v>
      </c>
      <c r="N4283">
        <v>1</v>
      </c>
      <c r="O4283">
        <v>1.2021999999999999</v>
      </c>
      <c r="R4283">
        <v>0.55879999999999996</v>
      </c>
    </row>
    <row r="4284" spans="1:18">
      <c r="A4284" t="s">
        <v>2083</v>
      </c>
      <c r="B4284" t="s">
        <v>2082</v>
      </c>
      <c r="D4284">
        <v>2021</v>
      </c>
      <c r="E4284" t="s">
        <v>2175</v>
      </c>
      <c r="F4284" t="s">
        <v>2301</v>
      </c>
      <c r="G4284">
        <v>-30.3104149300801</v>
      </c>
      <c r="H4284">
        <v>115.008108735731</v>
      </c>
      <c r="I4284" t="s">
        <v>2333</v>
      </c>
      <c r="J4284" t="s">
        <v>2184</v>
      </c>
      <c r="K4284">
        <v>22</v>
      </c>
      <c r="L4284">
        <v>23</v>
      </c>
      <c r="N4284">
        <v>1</v>
      </c>
      <c r="O4284">
        <v>1.3955</v>
      </c>
      <c r="R4284">
        <v>0.41360000000000002</v>
      </c>
    </row>
    <row r="4285" spans="1:18">
      <c r="A4285" t="s">
        <v>2083</v>
      </c>
      <c r="B4285" t="s">
        <v>2082</v>
      </c>
      <c r="D4285">
        <v>2021</v>
      </c>
      <c r="E4285" t="s">
        <v>2175</v>
      </c>
      <c r="F4285" t="s">
        <v>2301</v>
      </c>
      <c r="G4285">
        <v>-30.3104149300801</v>
      </c>
      <c r="H4285">
        <v>115.008108735731</v>
      </c>
      <c r="I4285" t="s">
        <v>2333</v>
      </c>
      <c r="J4285" t="s">
        <v>2184</v>
      </c>
      <c r="K4285">
        <v>23</v>
      </c>
      <c r="L4285">
        <v>24</v>
      </c>
      <c r="N4285">
        <v>1</v>
      </c>
      <c r="O4285">
        <v>1.2117</v>
      </c>
      <c r="R4285">
        <v>0.41360000000000002</v>
      </c>
    </row>
    <row r="4286" spans="1:18">
      <c r="A4286" t="s">
        <v>2083</v>
      </c>
      <c r="B4286" t="s">
        <v>2082</v>
      </c>
      <c r="D4286">
        <v>2021</v>
      </c>
      <c r="E4286" t="s">
        <v>2175</v>
      </c>
      <c r="F4286" t="s">
        <v>2301</v>
      </c>
      <c r="G4286">
        <v>-30.3104149300801</v>
      </c>
      <c r="H4286">
        <v>115.008108735731</v>
      </c>
      <c r="I4286" t="s">
        <v>2333</v>
      </c>
      <c r="J4286" t="s">
        <v>2184</v>
      </c>
      <c r="K4286">
        <v>24</v>
      </c>
      <c r="L4286">
        <v>25</v>
      </c>
      <c r="N4286">
        <v>1</v>
      </c>
      <c r="O4286">
        <v>1.3132999999999999</v>
      </c>
      <c r="R4286">
        <v>0.26840000000000003</v>
      </c>
    </row>
    <row r="4287" spans="1:18">
      <c r="A4287" t="s">
        <v>2083</v>
      </c>
      <c r="B4287" t="s">
        <v>2082</v>
      </c>
      <c r="D4287">
        <v>2021</v>
      </c>
      <c r="E4287" t="s">
        <v>2175</v>
      </c>
      <c r="F4287" t="s">
        <v>2301</v>
      </c>
      <c r="G4287">
        <v>-30.3104149300801</v>
      </c>
      <c r="H4287">
        <v>115.008108735731</v>
      </c>
      <c r="I4287" t="s">
        <v>2333</v>
      </c>
      <c r="J4287" t="s">
        <v>2184</v>
      </c>
      <c r="K4287">
        <v>25</v>
      </c>
      <c r="L4287">
        <v>26</v>
      </c>
      <c r="N4287">
        <v>1</v>
      </c>
      <c r="O4287">
        <v>1.4517</v>
      </c>
      <c r="R4287">
        <v>0.27789999999999998</v>
      </c>
    </row>
    <row r="4288" spans="1:18">
      <c r="A4288" t="s">
        <v>2083</v>
      </c>
      <c r="B4288" t="s">
        <v>2082</v>
      </c>
      <c r="D4288">
        <v>2021</v>
      </c>
      <c r="E4288" t="s">
        <v>2175</v>
      </c>
      <c r="F4288" t="s">
        <v>2301</v>
      </c>
      <c r="G4288">
        <v>-30.3104149300801</v>
      </c>
      <c r="H4288">
        <v>115.008108735731</v>
      </c>
      <c r="I4288" t="s">
        <v>2333</v>
      </c>
      <c r="J4288" t="s">
        <v>2184</v>
      </c>
      <c r="K4288">
        <v>26</v>
      </c>
      <c r="L4288">
        <v>27</v>
      </c>
      <c r="N4288">
        <v>1</v>
      </c>
      <c r="O4288">
        <v>1.3506</v>
      </c>
      <c r="R4288">
        <v>0.27789999999999998</v>
      </c>
    </row>
    <row r="4289" spans="1:18">
      <c r="A4289" t="s">
        <v>2083</v>
      </c>
      <c r="B4289" t="s">
        <v>2082</v>
      </c>
      <c r="D4289">
        <v>2021</v>
      </c>
      <c r="E4289" t="s">
        <v>2175</v>
      </c>
      <c r="F4289" t="s">
        <v>2301</v>
      </c>
      <c r="G4289">
        <v>-30.3104149300801</v>
      </c>
      <c r="H4289">
        <v>115.008108735731</v>
      </c>
      <c r="I4289" t="s">
        <v>2333</v>
      </c>
      <c r="J4289" t="s">
        <v>2184</v>
      </c>
      <c r="K4289">
        <v>27</v>
      </c>
      <c r="L4289">
        <v>28</v>
      </c>
      <c r="N4289">
        <v>1</v>
      </c>
      <c r="O4289">
        <v>1.6017999999999999</v>
      </c>
      <c r="R4289">
        <v>0.28739999999999999</v>
      </c>
    </row>
    <row r="4290" spans="1:18">
      <c r="A4290" t="s">
        <v>2083</v>
      </c>
      <c r="B4290" t="s">
        <v>2082</v>
      </c>
      <c r="D4290">
        <v>2021</v>
      </c>
      <c r="E4290" t="s">
        <v>2175</v>
      </c>
      <c r="F4290" t="s">
        <v>2301</v>
      </c>
      <c r="G4290">
        <v>-30.3104149300801</v>
      </c>
      <c r="H4290">
        <v>115.008108735731</v>
      </c>
      <c r="I4290" t="s">
        <v>2333</v>
      </c>
      <c r="J4290" t="s">
        <v>2184</v>
      </c>
      <c r="K4290">
        <v>28</v>
      </c>
      <c r="L4290">
        <v>29</v>
      </c>
      <c r="N4290">
        <v>1</v>
      </c>
      <c r="O4290">
        <v>1.3465</v>
      </c>
      <c r="R4290">
        <v>0.47889999999999999</v>
      </c>
    </row>
    <row r="4291" spans="1:18">
      <c r="A4291" t="s">
        <v>2083</v>
      </c>
      <c r="B4291" t="s">
        <v>2082</v>
      </c>
      <c r="D4291">
        <v>2021</v>
      </c>
      <c r="E4291" t="s">
        <v>2175</v>
      </c>
      <c r="F4291" t="s">
        <v>2301</v>
      </c>
      <c r="G4291">
        <v>-30.3104149300801</v>
      </c>
      <c r="H4291">
        <v>115.008108735731</v>
      </c>
      <c r="I4291" t="s">
        <v>2333</v>
      </c>
      <c r="J4291" t="s">
        <v>2184</v>
      </c>
      <c r="K4291">
        <v>29</v>
      </c>
      <c r="L4291">
        <v>30</v>
      </c>
      <c r="N4291">
        <v>1</v>
      </c>
      <c r="O4291">
        <v>1.1506000000000001</v>
      </c>
      <c r="R4291">
        <v>0.47889999999999999</v>
      </c>
    </row>
    <row r="4292" spans="1:18">
      <c r="A4292" t="s">
        <v>2083</v>
      </c>
      <c r="B4292" t="s">
        <v>2082</v>
      </c>
      <c r="D4292">
        <v>2021</v>
      </c>
      <c r="E4292" t="s">
        <v>2175</v>
      </c>
      <c r="F4292" t="s">
        <v>2301</v>
      </c>
      <c r="G4292">
        <v>-30.3104149300801</v>
      </c>
      <c r="H4292">
        <v>115.008108735731</v>
      </c>
      <c r="I4292" t="s">
        <v>2333</v>
      </c>
      <c r="J4292" t="s">
        <v>2184</v>
      </c>
      <c r="K4292">
        <v>30</v>
      </c>
      <c r="L4292">
        <v>31</v>
      </c>
      <c r="N4292">
        <v>1</v>
      </c>
      <c r="O4292">
        <v>1.1463000000000001</v>
      </c>
      <c r="R4292">
        <v>0.67049999999999998</v>
      </c>
    </row>
    <row r="4293" spans="1:18">
      <c r="A4293" t="s">
        <v>2083</v>
      </c>
      <c r="B4293" t="s">
        <v>2082</v>
      </c>
      <c r="D4293">
        <v>2021</v>
      </c>
      <c r="E4293" t="s">
        <v>2175</v>
      </c>
      <c r="F4293" t="s">
        <v>2301</v>
      </c>
      <c r="G4293">
        <v>-30.3104149300801</v>
      </c>
      <c r="H4293">
        <v>115.008108735731</v>
      </c>
      <c r="I4293" t="s">
        <v>2333</v>
      </c>
      <c r="J4293" t="s">
        <v>2184</v>
      </c>
      <c r="K4293">
        <v>31</v>
      </c>
      <c r="L4293">
        <v>32</v>
      </c>
      <c r="N4293">
        <v>1</v>
      </c>
      <c r="O4293">
        <v>1.3866000000000001</v>
      </c>
      <c r="R4293">
        <v>0.53790000000000004</v>
      </c>
    </row>
    <row r="4294" spans="1:18">
      <c r="A4294" t="s">
        <v>2083</v>
      </c>
      <c r="B4294" t="s">
        <v>2082</v>
      </c>
      <c r="D4294">
        <v>2021</v>
      </c>
      <c r="E4294" t="s">
        <v>2175</v>
      </c>
      <c r="F4294" t="s">
        <v>2301</v>
      </c>
      <c r="G4294">
        <v>-30.3104149300801</v>
      </c>
      <c r="H4294">
        <v>115.008108735731</v>
      </c>
      <c r="I4294" t="s">
        <v>2333</v>
      </c>
      <c r="J4294" t="s">
        <v>2184</v>
      </c>
      <c r="K4294">
        <v>32</v>
      </c>
      <c r="L4294">
        <v>33</v>
      </c>
      <c r="N4294">
        <v>1</v>
      </c>
      <c r="O4294">
        <v>1.1734</v>
      </c>
      <c r="R4294">
        <v>0.53790000000000004</v>
      </c>
    </row>
    <row r="4295" spans="1:18">
      <c r="A4295" t="s">
        <v>2083</v>
      </c>
      <c r="B4295" t="s">
        <v>2082</v>
      </c>
      <c r="D4295">
        <v>2021</v>
      </c>
      <c r="E4295" t="s">
        <v>2175</v>
      </c>
      <c r="F4295" t="s">
        <v>2301</v>
      </c>
      <c r="G4295">
        <v>-30.3104149300801</v>
      </c>
      <c r="H4295">
        <v>115.008108735731</v>
      </c>
      <c r="I4295" t="s">
        <v>2333</v>
      </c>
      <c r="J4295" t="s">
        <v>2184</v>
      </c>
      <c r="K4295">
        <v>33</v>
      </c>
      <c r="L4295">
        <v>34</v>
      </c>
      <c r="N4295">
        <v>1</v>
      </c>
      <c r="O4295">
        <v>1.4510000000000001</v>
      </c>
      <c r="R4295">
        <v>0.40539999999999998</v>
      </c>
    </row>
    <row r="4296" spans="1:18">
      <c r="A4296" t="s">
        <v>2083</v>
      </c>
      <c r="B4296" t="s">
        <v>2082</v>
      </c>
      <c r="D4296">
        <v>2021</v>
      </c>
      <c r="E4296" t="s">
        <v>2175</v>
      </c>
      <c r="F4296" t="s">
        <v>2301</v>
      </c>
      <c r="G4296">
        <v>-30.3104149300801</v>
      </c>
      <c r="H4296">
        <v>115.008108735731</v>
      </c>
      <c r="I4296" t="s">
        <v>2333</v>
      </c>
      <c r="J4296" t="s">
        <v>2184</v>
      </c>
      <c r="K4296">
        <v>34</v>
      </c>
      <c r="L4296">
        <v>35</v>
      </c>
      <c r="N4296">
        <v>1</v>
      </c>
      <c r="O4296">
        <v>1.2799</v>
      </c>
      <c r="R4296">
        <v>0.40810000000000002</v>
      </c>
    </row>
    <row r="4297" spans="1:18">
      <c r="A4297" t="s">
        <v>2083</v>
      </c>
      <c r="B4297" t="s">
        <v>2082</v>
      </c>
      <c r="D4297">
        <v>2021</v>
      </c>
      <c r="E4297" t="s">
        <v>2175</v>
      </c>
      <c r="F4297" t="s">
        <v>2301</v>
      </c>
      <c r="G4297">
        <v>-30.3104149300801</v>
      </c>
      <c r="H4297">
        <v>115.008108735731</v>
      </c>
      <c r="I4297" t="s">
        <v>2333</v>
      </c>
      <c r="J4297" t="s">
        <v>2184</v>
      </c>
      <c r="K4297">
        <v>35</v>
      </c>
      <c r="L4297">
        <v>36</v>
      </c>
      <c r="N4297">
        <v>1</v>
      </c>
      <c r="O4297">
        <v>1.3960999999999999</v>
      </c>
      <c r="R4297">
        <v>0.40810000000000002</v>
      </c>
    </row>
    <row r="4298" spans="1:18">
      <c r="A4298" t="s">
        <v>2083</v>
      </c>
      <c r="B4298" t="s">
        <v>2082</v>
      </c>
      <c r="D4298">
        <v>2021</v>
      </c>
      <c r="E4298" t="s">
        <v>2175</v>
      </c>
      <c r="F4298" t="s">
        <v>2301</v>
      </c>
      <c r="G4298">
        <v>-30.3104149300801</v>
      </c>
      <c r="H4298">
        <v>115.008108735731</v>
      </c>
      <c r="I4298" t="s">
        <v>2333</v>
      </c>
      <c r="J4298" t="s">
        <v>2184</v>
      </c>
      <c r="K4298">
        <v>36</v>
      </c>
      <c r="L4298">
        <v>37</v>
      </c>
      <c r="N4298">
        <v>1</v>
      </c>
      <c r="O4298">
        <v>1.1940999999999999</v>
      </c>
      <c r="R4298">
        <v>0.4108</v>
      </c>
    </row>
    <row r="4299" spans="1:18">
      <c r="A4299" t="s">
        <v>2083</v>
      </c>
      <c r="B4299" t="s">
        <v>2082</v>
      </c>
      <c r="D4299">
        <v>2021</v>
      </c>
      <c r="E4299" t="s">
        <v>2175</v>
      </c>
      <c r="F4299" t="s">
        <v>2301</v>
      </c>
      <c r="G4299">
        <v>-30.3104149300801</v>
      </c>
      <c r="H4299">
        <v>115.008108735731</v>
      </c>
      <c r="I4299" t="s">
        <v>2333</v>
      </c>
      <c r="J4299" t="s">
        <v>2184</v>
      </c>
      <c r="K4299">
        <v>37</v>
      </c>
      <c r="L4299">
        <v>38</v>
      </c>
      <c r="N4299">
        <v>1</v>
      </c>
      <c r="O4299">
        <v>1.1556999999999999</v>
      </c>
      <c r="R4299">
        <v>0.4274</v>
      </c>
    </row>
    <row r="4300" spans="1:18">
      <c r="A4300" t="s">
        <v>2083</v>
      </c>
      <c r="B4300" t="s">
        <v>2082</v>
      </c>
      <c r="D4300">
        <v>2021</v>
      </c>
      <c r="E4300" t="s">
        <v>2175</v>
      </c>
      <c r="F4300" t="s">
        <v>2301</v>
      </c>
      <c r="G4300">
        <v>-30.3104149300801</v>
      </c>
      <c r="H4300">
        <v>115.008108735731</v>
      </c>
      <c r="I4300" t="s">
        <v>2333</v>
      </c>
      <c r="J4300" t="s">
        <v>2184</v>
      </c>
      <c r="K4300">
        <v>38</v>
      </c>
      <c r="L4300">
        <v>39</v>
      </c>
      <c r="N4300">
        <v>1</v>
      </c>
      <c r="O4300">
        <v>1.2394000000000001</v>
      </c>
      <c r="R4300">
        <v>0.4274</v>
      </c>
    </row>
    <row r="4301" spans="1:18">
      <c r="A4301" t="s">
        <v>2083</v>
      </c>
      <c r="B4301" t="s">
        <v>2082</v>
      </c>
      <c r="D4301">
        <v>2021</v>
      </c>
      <c r="E4301" t="s">
        <v>2175</v>
      </c>
      <c r="F4301" t="s">
        <v>2301</v>
      </c>
      <c r="G4301">
        <v>-30.3104149300801</v>
      </c>
      <c r="H4301">
        <v>115.008108735731</v>
      </c>
      <c r="I4301" t="s">
        <v>2333</v>
      </c>
      <c r="J4301" t="s">
        <v>2184</v>
      </c>
      <c r="K4301">
        <v>39</v>
      </c>
      <c r="L4301">
        <v>40</v>
      </c>
      <c r="N4301">
        <v>1</v>
      </c>
      <c r="O4301">
        <v>1.0526</v>
      </c>
      <c r="R4301">
        <v>0.44400000000000001</v>
      </c>
    </row>
    <row r="4302" spans="1:18">
      <c r="A4302" t="s">
        <v>2083</v>
      </c>
      <c r="B4302" t="s">
        <v>2082</v>
      </c>
      <c r="D4302">
        <v>2021</v>
      </c>
      <c r="E4302" t="s">
        <v>2175</v>
      </c>
      <c r="F4302" t="s">
        <v>2301</v>
      </c>
      <c r="G4302">
        <v>-30.3104149300801</v>
      </c>
      <c r="H4302">
        <v>115.008108735731</v>
      </c>
      <c r="I4302" t="s">
        <v>2333</v>
      </c>
      <c r="J4302" t="s">
        <v>2184</v>
      </c>
      <c r="K4302">
        <v>40</v>
      </c>
      <c r="L4302">
        <v>41</v>
      </c>
      <c r="N4302">
        <v>1</v>
      </c>
      <c r="O4302">
        <v>0.96440000000000003</v>
      </c>
      <c r="R4302">
        <v>0.35610000000000003</v>
      </c>
    </row>
    <row r="4303" spans="1:18">
      <c r="A4303" t="s">
        <v>2083</v>
      </c>
      <c r="B4303" t="s">
        <v>2082</v>
      </c>
      <c r="D4303">
        <v>2021</v>
      </c>
      <c r="E4303" t="s">
        <v>2175</v>
      </c>
      <c r="F4303" t="s">
        <v>2301</v>
      </c>
      <c r="G4303">
        <v>-30.3104149300801</v>
      </c>
      <c r="H4303">
        <v>115.008108735731</v>
      </c>
      <c r="I4303" t="s">
        <v>2333</v>
      </c>
      <c r="J4303" t="s">
        <v>2184</v>
      </c>
      <c r="K4303">
        <v>41</v>
      </c>
      <c r="L4303">
        <v>42</v>
      </c>
      <c r="N4303">
        <v>1</v>
      </c>
      <c r="O4303">
        <v>1.0595000000000001</v>
      </c>
      <c r="R4303">
        <v>0.35610000000000003</v>
      </c>
    </row>
    <row r="4304" spans="1:18">
      <c r="A4304" t="s">
        <v>2083</v>
      </c>
      <c r="B4304" t="s">
        <v>2082</v>
      </c>
      <c r="D4304">
        <v>2021</v>
      </c>
      <c r="E4304" t="s">
        <v>2175</v>
      </c>
      <c r="F4304" t="s">
        <v>2301</v>
      </c>
      <c r="G4304">
        <v>-30.3104149300801</v>
      </c>
      <c r="H4304">
        <v>115.008108735731</v>
      </c>
      <c r="I4304" t="s">
        <v>2333</v>
      </c>
      <c r="J4304" t="s">
        <v>2184</v>
      </c>
      <c r="K4304">
        <v>42</v>
      </c>
      <c r="L4304">
        <v>43</v>
      </c>
      <c r="N4304">
        <v>1</v>
      </c>
      <c r="O4304">
        <v>1.4182999999999999</v>
      </c>
      <c r="R4304">
        <v>0.26829999999999998</v>
      </c>
    </row>
    <row r="4305" spans="1:18">
      <c r="A4305" t="s">
        <v>2083</v>
      </c>
      <c r="B4305" t="s">
        <v>2082</v>
      </c>
      <c r="D4305">
        <v>2021</v>
      </c>
      <c r="E4305" t="s">
        <v>2175</v>
      </c>
      <c r="F4305" t="s">
        <v>2301</v>
      </c>
      <c r="G4305">
        <v>-30.3104149300801</v>
      </c>
      <c r="H4305">
        <v>115.008108735731</v>
      </c>
      <c r="I4305" t="s">
        <v>2333</v>
      </c>
      <c r="J4305" t="s">
        <v>2184</v>
      </c>
      <c r="K4305">
        <v>43</v>
      </c>
      <c r="L4305">
        <v>44</v>
      </c>
      <c r="N4305">
        <v>1</v>
      </c>
      <c r="O4305">
        <v>1.0254000000000001</v>
      </c>
      <c r="R4305">
        <v>0.39589999999999997</v>
      </c>
    </row>
    <row r="4306" spans="1:18">
      <c r="A4306" t="s">
        <v>2083</v>
      </c>
      <c r="B4306" t="s">
        <v>2082</v>
      </c>
      <c r="D4306">
        <v>2021</v>
      </c>
      <c r="E4306" t="s">
        <v>2175</v>
      </c>
      <c r="F4306" t="s">
        <v>2301</v>
      </c>
      <c r="G4306">
        <v>-30.3104149300801</v>
      </c>
      <c r="H4306">
        <v>115.008108735731</v>
      </c>
      <c r="I4306" t="s">
        <v>2333</v>
      </c>
      <c r="J4306" t="s">
        <v>2184</v>
      </c>
      <c r="K4306">
        <v>44</v>
      </c>
      <c r="L4306">
        <v>45</v>
      </c>
      <c r="N4306">
        <v>1</v>
      </c>
      <c r="O4306">
        <v>1.1338999999999999</v>
      </c>
      <c r="R4306">
        <v>0.39589999999999997</v>
      </c>
    </row>
    <row r="4307" spans="1:18">
      <c r="A4307" t="s">
        <v>2083</v>
      </c>
      <c r="B4307" t="s">
        <v>2082</v>
      </c>
      <c r="D4307">
        <v>2021</v>
      </c>
      <c r="E4307" t="s">
        <v>2175</v>
      </c>
      <c r="F4307" t="s">
        <v>2301</v>
      </c>
      <c r="G4307">
        <v>-30.3104149300801</v>
      </c>
      <c r="H4307">
        <v>115.008108735731</v>
      </c>
      <c r="I4307" t="s">
        <v>2333</v>
      </c>
      <c r="J4307" t="s">
        <v>2184</v>
      </c>
      <c r="K4307">
        <v>45</v>
      </c>
      <c r="L4307">
        <v>46</v>
      </c>
      <c r="N4307">
        <v>1</v>
      </c>
      <c r="O4307">
        <v>0.97340000000000004</v>
      </c>
      <c r="R4307">
        <v>0.52339999999999998</v>
      </c>
    </row>
    <row r="4308" spans="1:18">
      <c r="A4308" t="s">
        <v>2083</v>
      </c>
      <c r="B4308" t="s">
        <v>2082</v>
      </c>
      <c r="D4308">
        <v>2021</v>
      </c>
      <c r="E4308" t="s">
        <v>2175</v>
      </c>
      <c r="F4308" t="s">
        <v>2301</v>
      </c>
      <c r="G4308">
        <v>-30.3104149300801</v>
      </c>
      <c r="H4308">
        <v>115.008108735731</v>
      </c>
      <c r="I4308" t="s">
        <v>2333</v>
      </c>
      <c r="J4308" t="s">
        <v>2184</v>
      </c>
      <c r="K4308">
        <v>46</v>
      </c>
      <c r="L4308">
        <v>47</v>
      </c>
      <c r="N4308">
        <v>1</v>
      </c>
      <c r="O4308">
        <v>0.85840000000000005</v>
      </c>
      <c r="R4308">
        <v>0.48670000000000002</v>
      </c>
    </row>
    <row r="4309" spans="1:18">
      <c r="A4309" t="s">
        <v>2083</v>
      </c>
      <c r="B4309" t="s">
        <v>2082</v>
      </c>
      <c r="D4309">
        <v>2021</v>
      </c>
      <c r="E4309" t="s">
        <v>2175</v>
      </c>
      <c r="F4309" t="s">
        <v>2301</v>
      </c>
      <c r="G4309">
        <v>-30.3104149300801</v>
      </c>
      <c r="H4309">
        <v>115.008108735731</v>
      </c>
      <c r="I4309" t="s">
        <v>2333</v>
      </c>
      <c r="J4309" t="s">
        <v>2184</v>
      </c>
      <c r="K4309">
        <v>47</v>
      </c>
      <c r="L4309">
        <v>48</v>
      </c>
      <c r="N4309">
        <v>1</v>
      </c>
      <c r="O4309">
        <v>1.1180000000000001</v>
      </c>
      <c r="R4309">
        <v>0.4501</v>
      </c>
    </row>
    <row r="4310" spans="1:18">
      <c r="A4310" t="s">
        <v>2083</v>
      </c>
      <c r="B4310" t="s">
        <v>2082</v>
      </c>
      <c r="D4310">
        <v>2021</v>
      </c>
      <c r="E4310" t="s">
        <v>2175</v>
      </c>
      <c r="F4310" t="s">
        <v>2301</v>
      </c>
      <c r="G4310">
        <v>-30.3104149300801</v>
      </c>
      <c r="H4310">
        <v>115.008108735731</v>
      </c>
      <c r="I4310" t="s">
        <v>2333</v>
      </c>
      <c r="J4310" t="s">
        <v>2184</v>
      </c>
      <c r="K4310">
        <v>48</v>
      </c>
      <c r="L4310">
        <v>49</v>
      </c>
      <c r="N4310">
        <v>1</v>
      </c>
      <c r="O4310">
        <v>0.86060000000000003</v>
      </c>
      <c r="R4310">
        <v>0.43740000000000001</v>
      </c>
    </row>
    <row r="4311" spans="1:18">
      <c r="A4311" t="s">
        <v>2083</v>
      </c>
      <c r="B4311" t="s">
        <v>2082</v>
      </c>
      <c r="D4311">
        <v>2021</v>
      </c>
      <c r="E4311" t="s">
        <v>2175</v>
      </c>
      <c r="F4311" t="s">
        <v>2301</v>
      </c>
      <c r="G4311">
        <v>-30.3104149300801</v>
      </c>
      <c r="H4311">
        <v>115.008108735731</v>
      </c>
      <c r="I4311" t="s">
        <v>2333</v>
      </c>
      <c r="J4311" t="s">
        <v>2184</v>
      </c>
      <c r="K4311">
        <v>49</v>
      </c>
      <c r="L4311">
        <v>50</v>
      </c>
      <c r="N4311">
        <v>1</v>
      </c>
      <c r="O4311">
        <v>1.2465999999999999</v>
      </c>
      <c r="R4311">
        <v>0.43740000000000001</v>
      </c>
    </row>
    <row r="4312" spans="1:18">
      <c r="A4312" t="s">
        <v>2083</v>
      </c>
      <c r="B4312" t="s">
        <v>2082</v>
      </c>
      <c r="D4312">
        <v>2021</v>
      </c>
      <c r="E4312" t="s">
        <v>2175</v>
      </c>
      <c r="F4312" t="s">
        <v>2301</v>
      </c>
      <c r="G4312">
        <v>-30.3104149300801</v>
      </c>
      <c r="H4312">
        <v>115.008108735731</v>
      </c>
      <c r="I4312" t="s">
        <v>2333</v>
      </c>
      <c r="J4312" t="s">
        <v>2184</v>
      </c>
      <c r="K4312">
        <v>50</v>
      </c>
      <c r="L4312">
        <v>51</v>
      </c>
      <c r="N4312">
        <v>1</v>
      </c>
      <c r="O4312">
        <v>0.99939999999999996</v>
      </c>
      <c r="R4312">
        <v>0.43740000000000001</v>
      </c>
    </row>
    <row r="4313" spans="1:18">
      <c r="A4313" t="s">
        <v>2083</v>
      </c>
      <c r="B4313" t="s">
        <v>2082</v>
      </c>
      <c r="D4313">
        <v>2021</v>
      </c>
      <c r="E4313" t="s">
        <v>2175</v>
      </c>
      <c r="F4313" t="s">
        <v>2301</v>
      </c>
      <c r="G4313">
        <v>-30.3104149300801</v>
      </c>
      <c r="H4313">
        <v>115.008108735731</v>
      </c>
      <c r="I4313" t="s">
        <v>2333</v>
      </c>
      <c r="J4313" t="s">
        <v>2184</v>
      </c>
      <c r="K4313">
        <v>51</v>
      </c>
      <c r="L4313">
        <v>52</v>
      </c>
      <c r="N4313">
        <v>1</v>
      </c>
      <c r="O4313">
        <v>1.0872999999999999</v>
      </c>
      <c r="R4313">
        <v>0.43740000000000001</v>
      </c>
    </row>
    <row r="4314" spans="1:18">
      <c r="A4314" t="s">
        <v>2083</v>
      </c>
      <c r="B4314" t="s">
        <v>2082</v>
      </c>
      <c r="D4314">
        <v>2021</v>
      </c>
      <c r="E4314" t="s">
        <v>2175</v>
      </c>
      <c r="F4314" t="s">
        <v>2301</v>
      </c>
      <c r="G4314">
        <v>-30.3104149300801</v>
      </c>
      <c r="H4314">
        <v>115.008108735731</v>
      </c>
      <c r="I4314" t="s">
        <v>2333</v>
      </c>
      <c r="J4314" t="s">
        <v>2184</v>
      </c>
      <c r="K4314">
        <v>52</v>
      </c>
      <c r="L4314">
        <v>53</v>
      </c>
      <c r="N4314">
        <v>1</v>
      </c>
      <c r="O4314">
        <v>1.3181</v>
      </c>
      <c r="R4314">
        <v>0.43740000000000001</v>
      </c>
    </row>
    <row r="4315" spans="1:18">
      <c r="A4315" t="s">
        <v>2083</v>
      </c>
      <c r="B4315" t="s">
        <v>2082</v>
      </c>
      <c r="D4315">
        <v>2021</v>
      </c>
      <c r="E4315" t="s">
        <v>2175</v>
      </c>
      <c r="F4315" t="s">
        <v>2301</v>
      </c>
      <c r="G4315">
        <v>-30.3104149300801</v>
      </c>
      <c r="H4315">
        <v>115.008108735731</v>
      </c>
      <c r="I4315" t="s">
        <v>2333</v>
      </c>
      <c r="J4315" t="s">
        <v>2184</v>
      </c>
      <c r="K4315">
        <v>53</v>
      </c>
      <c r="L4315">
        <v>54</v>
      </c>
      <c r="N4315">
        <v>1</v>
      </c>
      <c r="O4315">
        <v>1.0133000000000001</v>
      </c>
      <c r="R4315">
        <v>0.43740000000000001</v>
      </c>
    </row>
    <row r="4316" spans="1:18">
      <c r="A4316" t="s">
        <v>2083</v>
      </c>
      <c r="B4316" t="s">
        <v>2082</v>
      </c>
      <c r="D4316">
        <v>2021</v>
      </c>
      <c r="E4316" t="s">
        <v>2175</v>
      </c>
      <c r="F4316" t="s">
        <v>2301</v>
      </c>
      <c r="G4316">
        <v>-30.3104149300801</v>
      </c>
      <c r="H4316">
        <v>115.008108735731</v>
      </c>
      <c r="I4316" t="s">
        <v>2333</v>
      </c>
      <c r="J4316" t="s">
        <v>2184</v>
      </c>
      <c r="K4316">
        <v>54</v>
      </c>
      <c r="L4316">
        <v>55</v>
      </c>
      <c r="N4316">
        <v>1</v>
      </c>
      <c r="O4316">
        <v>0.94169999999999998</v>
      </c>
      <c r="R4316">
        <v>0.43740000000000001</v>
      </c>
    </row>
    <row r="4317" spans="1:18">
      <c r="A4317" t="s">
        <v>2083</v>
      </c>
      <c r="B4317" t="s">
        <v>2082</v>
      </c>
      <c r="D4317">
        <v>2021</v>
      </c>
      <c r="E4317" t="s">
        <v>2175</v>
      </c>
      <c r="F4317" t="s">
        <v>2301</v>
      </c>
      <c r="G4317">
        <v>-30.3104149300801</v>
      </c>
      <c r="H4317">
        <v>115.008108735731</v>
      </c>
      <c r="I4317" t="s">
        <v>2333</v>
      </c>
      <c r="J4317" t="s">
        <v>2184</v>
      </c>
      <c r="K4317">
        <v>55</v>
      </c>
      <c r="L4317">
        <v>56</v>
      </c>
      <c r="N4317">
        <v>1</v>
      </c>
      <c r="O4317">
        <v>1.6443000000000001</v>
      </c>
      <c r="R4317">
        <v>0.43740000000000001</v>
      </c>
    </row>
    <row r="4318" spans="1:18">
      <c r="A4318" t="s">
        <v>2083</v>
      </c>
      <c r="B4318" t="s">
        <v>2082</v>
      </c>
      <c r="D4318">
        <v>2021</v>
      </c>
      <c r="E4318" t="s">
        <v>2175</v>
      </c>
      <c r="F4318" t="s">
        <v>2301</v>
      </c>
      <c r="G4318">
        <v>-30.3104149300801</v>
      </c>
      <c r="H4318">
        <v>115.008108735731</v>
      </c>
      <c r="I4318" t="s">
        <v>2333</v>
      </c>
      <c r="J4318" t="s">
        <v>2184</v>
      </c>
      <c r="K4318">
        <v>56</v>
      </c>
      <c r="L4318">
        <v>57</v>
      </c>
      <c r="N4318">
        <v>1</v>
      </c>
      <c r="O4318">
        <v>1.3734999999999999</v>
      </c>
      <c r="R4318">
        <v>0.42470000000000002</v>
      </c>
    </row>
    <row r="4319" spans="1:18">
      <c r="A4319" t="s">
        <v>2083</v>
      </c>
      <c r="B4319" t="s">
        <v>2082</v>
      </c>
      <c r="D4319">
        <v>2021</v>
      </c>
      <c r="E4319" t="s">
        <v>2175</v>
      </c>
      <c r="F4319" t="s">
        <v>2301</v>
      </c>
      <c r="G4319">
        <v>-30.3104149300801</v>
      </c>
      <c r="H4319">
        <v>115.008108735731</v>
      </c>
      <c r="I4319" t="s">
        <v>2333</v>
      </c>
      <c r="J4319" t="s">
        <v>2184</v>
      </c>
      <c r="K4319">
        <v>57</v>
      </c>
      <c r="L4319">
        <v>58</v>
      </c>
      <c r="N4319">
        <v>1</v>
      </c>
      <c r="O4319">
        <v>1.0762</v>
      </c>
      <c r="R4319">
        <v>0.35420000000000001</v>
      </c>
    </row>
    <row r="4320" spans="1:18">
      <c r="A4320" t="s">
        <v>2083</v>
      </c>
      <c r="B4320" t="s">
        <v>2082</v>
      </c>
      <c r="D4320">
        <v>2021</v>
      </c>
      <c r="E4320" t="s">
        <v>2175</v>
      </c>
      <c r="F4320" t="s">
        <v>2301</v>
      </c>
      <c r="G4320">
        <v>-30.3104149300801</v>
      </c>
      <c r="H4320">
        <v>115.008108735731</v>
      </c>
      <c r="I4320" t="s">
        <v>2333</v>
      </c>
      <c r="J4320" t="s">
        <v>2184</v>
      </c>
      <c r="K4320">
        <v>58</v>
      </c>
      <c r="L4320">
        <v>59</v>
      </c>
      <c r="N4320">
        <v>1</v>
      </c>
      <c r="O4320">
        <v>1.1672</v>
      </c>
      <c r="R4320">
        <v>0.35420000000000001</v>
      </c>
    </row>
    <row r="4321" spans="1:18">
      <c r="A4321" t="s">
        <v>2083</v>
      </c>
      <c r="B4321" t="s">
        <v>2082</v>
      </c>
      <c r="D4321">
        <v>2021</v>
      </c>
      <c r="E4321" t="s">
        <v>2175</v>
      </c>
      <c r="F4321" t="s">
        <v>2301</v>
      </c>
      <c r="G4321">
        <v>-30.3104149300801</v>
      </c>
      <c r="H4321">
        <v>115.008108735731</v>
      </c>
      <c r="I4321" t="s">
        <v>2333</v>
      </c>
      <c r="J4321" t="s">
        <v>2184</v>
      </c>
      <c r="K4321">
        <v>59</v>
      </c>
      <c r="L4321">
        <v>60</v>
      </c>
      <c r="N4321">
        <v>1</v>
      </c>
      <c r="O4321">
        <v>0.85340000000000005</v>
      </c>
      <c r="R4321">
        <v>0.35420000000000001</v>
      </c>
    </row>
    <row r="4322" spans="1:18">
      <c r="A4322" t="s">
        <v>2083</v>
      </c>
      <c r="B4322" t="s">
        <v>2082</v>
      </c>
      <c r="D4322">
        <v>2021</v>
      </c>
      <c r="E4322" t="s">
        <v>2175</v>
      </c>
      <c r="F4322" t="s">
        <v>2301</v>
      </c>
      <c r="G4322">
        <v>-30.3104149300801</v>
      </c>
      <c r="H4322">
        <v>115.008108735731</v>
      </c>
      <c r="I4322" t="s">
        <v>2333</v>
      </c>
      <c r="J4322" t="s">
        <v>2184</v>
      </c>
      <c r="K4322">
        <v>60</v>
      </c>
      <c r="L4322">
        <v>61</v>
      </c>
      <c r="N4322">
        <v>1</v>
      </c>
      <c r="O4322">
        <v>1.1346000000000001</v>
      </c>
      <c r="R4322">
        <v>0.35420000000000001</v>
      </c>
    </row>
    <row r="4323" spans="1:18">
      <c r="A4323" t="s">
        <v>2083</v>
      </c>
      <c r="B4323" t="s">
        <v>2082</v>
      </c>
      <c r="D4323">
        <v>2021</v>
      </c>
      <c r="E4323" t="s">
        <v>2175</v>
      </c>
      <c r="F4323" t="s">
        <v>2301</v>
      </c>
      <c r="G4323">
        <v>-30.3104149300801</v>
      </c>
      <c r="H4323">
        <v>115.008108735731</v>
      </c>
      <c r="I4323" t="s">
        <v>2333</v>
      </c>
      <c r="J4323" t="s">
        <v>2184</v>
      </c>
      <c r="K4323">
        <v>61</v>
      </c>
      <c r="L4323">
        <v>62</v>
      </c>
      <c r="N4323">
        <v>1</v>
      </c>
      <c r="O4323">
        <v>1.2078</v>
      </c>
      <c r="R4323">
        <v>0.35420000000000001</v>
      </c>
    </row>
    <row r="4324" spans="1:18">
      <c r="A4324" t="s">
        <v>2083</v>
      </c>
      <c r="B4324" t="s">
        <v>2082</v>
      </c>
      <c r="D4324">
        <v>2021</v>
      </c>
      <c r="E4324" t="s">
        <v>2175</v>
      </c>
      <c r="F4324" t="s">
        <v>2301</v>
      </c>
      <c r="G4324">
        <v>-30.3104149300801</v>
      </c>
      <c r="H4324">
        <v>115.008108735731</v>
      </c>
      <c r="I4324" t="s">
        <v>2333</v>
      </c>
      <c r="J4324" t="s">
        <v>2184</v>
      </c>
      <c r="K4324">
        <v>62</v>
      </c>
      <c r="L4324">
        <v>63</v>
      </c>
      <c r="N4324">
        <v>1</v>
      </c>
      <c r="O4324">
        <v>1.5219</v>
      </c>
      <c r="R4324">
        <v>0.35420000000000001</v>
      </c>
    </row>
    <row r="4325" spans="1:18">
      <c r="A4325" t="s">
        <v>2083</v>
      </c>
      <c r="B4325" t="s">
        <v>2082</v>
      </c>
      <c r="D4325">
        <v>2021</v>
      </c>
      <c r="E4325" t="s">
        <v>2175</v>
      </c>
      <c r="F4325" t="s">
        <v>2301</v>
      </c>
      <c r="G4325">
        <v>-30.3104149300801</v>
      </c>
      <c r="H4325">
        <v>115.008108735731</v>
      </c>
      <c r="I4325" t="s">
        <v>2333</v>
      </c>
      <c r="J4325" t="s">
        <v>2184</v>
      </c>
      <c r="K4325">
        <v>63</v>
      </c>
      <c r="L4325">
        <v>64</v>
      </c>
      <c r="N4325">
        <v>1</v>
      </c>
      <c r="O4325">
        <v>1.2482</v>
      </c>
      <c r="R4325">
        <v>0.35420000000000001</v>
      </c>
    </row>
    <row r="4326" spans="1:18">
      <c r="A4326" t="s">
        <v>2083</v>
      </c>
      <c r="B4326" t="s">
        <v>2082</v>
      </c>
      <c r="D4326">
        <v>2021</v>
      </c>
      <c r="E4326" t="s">
        <v>2175</v>
      </c>
      <c r="F4326" t="s">
        <v>2301</v>
      </c>
      <c r="G4326">
        <v>-30.3104149300801</v>
      </c>
      <c r="H4326">
        <v>115.008108735731</v>
      </c>
      <c r="I4326" t="s">
        <v>2333</v>
      </c>
      <c r="J4326" t="s">
        <v>2184</v>
      </c>
      <c r="K4326">
        <v>64</v>
      </c>
      <c r="L4326">
        <v>65</v>
      </c>
      <c r="N4326">
        <v>1</v>
      </c>
      <c r="O4326">
        <v>0.89339999999999997</v>
      </c>
      <c r="R4326">
        <v>0.35420000000000001</v>
      </c>
    </row>
    <row r="4327" spans="1:18">
      <c r="A4327" t="s">
        <v>2083</v>
      </c>
      <c r="B4327" t="s">
        <v>2082</v>
      </c>
      <c r="D4327">
        <v>2021</v>
      </c>
      <c r="E4327" t="s">
        <v>2175</v>
      </c>
      <c r="F4327" t="s">
        <v>2301</v>
      </c>
      <c r="G4327">
        <v>-30.3104149300801</v>
      </c>
      <c r="H4327">
        <v>115.008108735731</v>
      </c>
      <c r="I4327" t="s">
        <v>2333</v>
      </c>
      <c r="J4327" t="s">
        <v>2184</v>
      </c>
      <c r="K4327">
        <v>65</v>
      </c>
      <c r="L4327">
        <v>66</v>
      </c>
      <c r="N4327">
        <v>1</v>
      </c>
      <c r="O4327">
        <v>1.2233000000000001</v>
      </c>
      <c r="R4327">
        <v>0.35420000000000001</v>
      </c>
    </row>
    <row r="4328" spans="1:18">
      <c r="A4328" t="s">
        <v>2083</v>
      </c>
      <c r="B4328" t="s">
        <v>2082</v>
      </c>
      <c r="D4328">
        <v>2021</v>
      </c>
      <c r="E4328" t="s">
        <v>2175</v>
      </c>
      <c r="F4328" t="s">
        <v>2301</v>
      </c>
      <c r="G4328">
        <v>-30.3104149300801</v>
      </c>
      <c r="H4328">
        <v>115.008108735731</v>
      </c>
      <c r="I4328" t="s">
        <v>2333</v>
      </c>
      <c r="J4328" t="s">
        <v>2184</v>
      </c>
      <c r="K4328">
        <v>66</v>
      </c>
      <c r="L4328">
        <v>67</v>
      </c>
      <c r="N4328">
        <v>1</v>
      </c>
      <c r="O4328">
        <v>1.1891</v>
      </c>
      <c r="R4328">
        <v>0.35420000000000001</v>
      </c>
    </row>
    <row r="4329" spans="1:18">
      <c r="A4329" t="s">
        <v>2083</v>
      </c>
      <c r="B4329" t="s">
        <v>2082</v>
      </c>
      <c r="D4329">
        <v>2021</v>
      </c>
      <c r="E4329" t="s">
        <v>2175</v>
      </c>
      <c r="F4329" t="s">
        <v>2301</v>
      </c>
      <c r="G4329">
        <v>-30.3104149300801</v>
      </c>
      <c r="H4329">
        <v>115.008108735731</v>
      </c>
      <c r="I4329" t="s">
        <v>2333</v>
      </c>
      <c r="J4329" t="s">
        <v>2184</v>
      </c>
      <c r="K4329">
        <v>67</v>
      </c>
      <c r="L4329">
        <v>68</v>
      </c>
      <c r="N4329">
        <v>1</v>
      </c>
      <c r="O4329">
        <v>1.0262</v>
      </c>
      <c r="R4329">
        <v>0.28370000000000001</v>
      </c>
    </row>
    <row r="4330" spans="1:18">
      <c r="A4330" t="s">
        <v>2083</v>
      </c>
      <c r="B4330" t="s">
        <v>2082</v>
      </c>
      <c r="D4330">
        <v>2021</v>
      </c>
      <c r="E4330" t="s">
        <v>2175</v>
      </c>
      <c r="F4330" t="s">
        <v>2301</v>
      </c>
      <c r="G4330">
        <v>-30.3104149300801</v>
      </c>
      <c r="H4330">
        <v>115.008108735731</v>
      </c>
      <c r="I4330" t="s">
        <v>2333</v>
      </c>
      <c r="J4330" t="s">
        <v>2184</v>
      </c>
      <c r="K4330">
        <v>68</v>
      </c>
      <c r="L4330">
        <v>69</v>
      </c>
      <c r="N4330">
        <v>1</v>
      </c>
      <c r="O4330">
        <v>1.0244</v>
      </c>
      <c r="R4330">
        <v>0.27879999999999999</v>
      </c>
    </row>
    <row r="4331" spans="1:18">
      <c r="A4331" t="s">
        <v>2083</v>
      </c>
      <c r="B4331" t="s">
        <v>2082</v>
      </c>
      <c r="D4331">
        <v>2021</v>
      </c>
      <c r="E4331" t="s">
        <v>2175</v>
      </c>
      <c r="F4331" t="s">
        <v>2301</v>
      </c>
      <c r="G4331">
        <v>-30.3104149300801</v>
      </c>
      <c r="H4331">
        <v>115.008108735731</v>
      </c>
      <c r="I4331" t="s">
        <v>2333</v>
      </c>
      <c r="J4331" t="s">
        <v>2184</v>
      </c>
      <c r="K4331">
        <v>69</v>
      </c>
      <c r="L4331">
        <v>70</v>
      </c>
      <c r="N4331">
        <v>1</v>
      </c>
      <c r="O4331">
        <v>1.2355</v>
      </c>
      <c r="R4331">
        <v>0.27379999999999999</v>
      </c>
    </row>
    <row r="4332" spans="1:18">
      <c r="A4332" t="s">
        <v>2083</v>
      </c>
      <c r="B4332" t="s">
        <v>2082</v>
      </c>
      <c r="D4332">
        <v>2021</v>
      </c>
      <c r="E4332" t="s">
        <v>842</v>
      </c>
      <c r="F4332" t="s">
        <v>2301</v>
      </c>
      <c r="G4332">
        <v>-26.054683333333301</v>
      </c>
      <c r="H4332">
        <v>113.3972</v>
      </c>
      <c r="I4332" t="s">
        <v>2333</v>
      </c>
      <c r="J4332" t="s">
        <v>2183</v>
      </c>
      <c r="K4332">
        <v>0</v>
      </c>
      <c r="L4332">
        <v>1</v>
      </c>
      <c r="N4332">
        <v>1</v>
      </c>
      <c r="O4332">
        <v>0.70920000000000005</v>
      </c>
      <c r="R4332">
        <v>2.6783000000000001</v>
      </c>
    </row>
    <row r="4333" spans="1:18">
      <c r="A4333" t="s">
        <v>2083</v>
      </c>
      <c r="B4333" t="s">
        <v>2082</v>
      </c>
      <c r="D4333">
        <v>2021</v>
      </c>
      <c r="E4333" t="s">
        <v>842</v>
      </c>
      <c r="F4333" t="s">
        <v>2301</v>
      </c>
      <c r="G4333">
        <v>-26.054683333333301</v>
      </c>
      <c r="H4333">
        <v>113.3972</v>
      </c>
      <c r="I4333" t="s">
        <v>2333</v>
      </c>
      <c r="J4333" t="s">
        <v>2183</v>
      </c>
      <c r="K4333">
        <v>1</v>
      </c>
      <c r="L4333">
        <v>2</v>
      </c>
      <c r="N4333">
        <v>1</v>
      </c>
      <c r="O4333">
        <v>0.50660000000000005</v>
      </c>
      <c r="R4333">
        <v>1.7790999999999999</v>
      </c>
    </row>
    <row r="4334" spans="1:18">
      <c r="A4334" t="s">
        <v>2083</v>
      </c>
      <c r="B4334" t="s">
        <v>2082</v>
      </c>
      <c r="D4334">
        <v>2021</v>
      </c>
      <c r="E4334" t="s">
        <v>842</v>
      </c>
      <c r="F4334" t="s">
        <v>2301</v>
      </c>
      <c r="G4334">
        <v>-26.054683333333301</v>
      </c>
      <c r="H4334">
        <v>113.3972</v>
      </c>
      <c r="I4334" t="s">
        <v>2333</v>
      </c>
      <c r="J4334" t="s">
        <v>2183</v>
      </c>
      <c r="K4334">
        <v>2</v>
      </c>
      <c r="L4334">
        <v>3</v>
      </c>
      <c r="N4334">
        <v>1</v>
      </c>
      <c r="O4334">
        <v>0.74139999999999995</v>
      </c>
      <c r="R4334">
        <v>1.7790999999999999</v>
      </c>
    </row>
    <row r="4335" spans="1:18">
      <c r="A4335" t="s">
        <v>2083</v>
      </c>
      <c r="B4335" t="s">
        <v>2082</v>
      </c>
      <c r="D4335">
        <v>2021</v>
      </c>
      <c r="E4335" t="s">
        <v>842</v>
      </c>
      <c r="F4335" t="s">
        <v>2301</v>
      </c>
      <c r="G4335">
        <v>-26.054683333333301</v>
      </c>
      <c r="H4335">
        <v>113.3972</v>
      </c>
      <c r="I4335" t="s">
        <v>2333</v>
      </c>
      <c r="J4335" t="s">
        <v>2183</v>
      </c>
      <c r="K4335">
        <v>3</v>
      </c>
      <c r="L4335">
        <v>4</v>
      </c>
      <c r="N4335">
        <v>1</v>
      </c>
      <c r="O4335">
        <v>1.0391999999999999</v>
      </c>
      <c r="R4335">
        <v>0.88</v>
      </c>
    </row>
    <row r="4336" spans="1:18">
      <c r="A4336" t="s">
        <v>2083</v>
      </c>
      <c r="B4336" t="s">
        <v>2082</v>
      </c>
      <c r="D4336">
        <v>2021</v>
      </c>
      <c r="E4336" t="s">
        <v>842</v>
      </c>
      <c r="F4336" t="s">
        <v>2301</v>
      </c>
      <c r="G4336">
        <v>-26.054683333333301</v>
      </c>
      <c r="H4336">
        <v>113.3972</v>
      </c>
      <c r="I4336" t="s">
        <v>2333</v>
      </c>
      <c r="J4336" t="s">
        <v>2183</v>
      </c>
      <c r="K4336">
        <v>4</v>
      </c>
      <c r="L4336">
        <v>5</v>
      </c>
      <c r="N4336">
        <v>1</v>
      </c>
      <c r="O4336">
        <v>0.53400000000000003</v>
      </c>
      <c r="R4336">
        <v>1.1566000000000001</v>
      </c>
    </row>
    <row r="4337" spans="1:18">
      <c r="A4337" t="s">
        <v>2083</v>
      </c>
      <c r="B4337" t="s">
        <v>2082</v>
      </c>
      <c r="D4337">
        <v>2021</v>
      </c>
      <c r="E4337" t="s">
        <v>842</v>
      </c>
      <c r="F4337" t="s">
        <v>2301</v>
      </c>
      <c r="G4337">
        <v>-26.054683333333301</v>
      </c>
      <c r="H4337">
        <v>113.3972</v>
      </c>
      <c r="I4337" t="s">
        <v>2333</v>
      </c>
      <c r="J4337" t="s">
        <v>2183</v>
      </c>
      <c r="K4337">
        <v>5</v>
      </c>
      <c r="L4337">
        <v>6</v>
      </c>
      <c r="N4337">
        <v>1</v>
      </c>
      <c r="O4337">
        <v>0.65110000000000001</v>
      </c>
      <c r="R4337">
        <v>1.1566000000000001</v>
      </c>
    </row>
    <row r="4338" spans="1:18">
      <c r="A4338" t="s">
        <v>2083</v>
      </c>
      <c r="B4338" t="s">
        <v>2082</v>
      </c>
      <c r="D4338">
        <v>2021</v>
      </c>
      <c r="E4338" t="s">
        <v>842</v>
      </c>
      <c r="F4338" t="s">
        <v>2301</v>
      </c>
      <c r="G4338">
        <v>-26.054683333333301</v>
      </c>
      <c r="H4338">
        <v>113.3972</v>
      </c>
      <c r="I4338" t="s">
        <v>2333</v>
      </c>
      <c r="J4338" t="s">
        <v>2183</v>
      </c>
      <c r="K4338">
        <v>6</v>
      </c>
      <c r="L4338">
        <v>7</v>
      </c>
      <c r="N4338">
        <v>1</v>
      </c>
      <c r="O4338">
        <v>1.3368</v>
      </c>
      <c r="R4338">
        <v>1.4333</v>
      </c>
    </row>
    <row r="4339" spans="1:18">
      <c r="A4339" t="s">
        <v>2083</v>
      </c>
      <c r="B4339" t="s">
        <v>2082</v>
      </c>
      <c r="D4339">
        <v>2021</v>
      </c>
      <c r="E4339" t="s">
        <v>842</v>
      </c>
      <c r="F4339" t="s">
        <v>2301</v>
      </c>
      <c r="G4339">
        <v>-26.054683333333301</v>
      </c>
      <c r="H4339">
        <v>113.3972</v>
      </c>
      <c r="I4339" t="s">
        <v>2333</v>
      </c>
      <c r="J4339" t="s">
        <v>2183</v>
      </c>
      <c r="K4339">
        <v>7</v>
      </c>
      <c r="L4339">
        <v>8</v>
      </c>
      <c r="N4339">
        <v>1</v>
      </c>
      <c r="O4339">
        <v>1.0662</v>
      </c>
      <c r="R4339">
        <v>1.5306</v>
      </c>
    </row>
    <row r="4340" spans="1:18">
      <c r="A4340" t="s">
        <v>2083</v>
      </c>
      <c r="B4340" t="s">
        <v>2082</v>
      </c>
      <c r="D4340">
        <v>2021</v>
      </c>
      <c r="E4340" t="s">
        <v>842</v>
      </c>
      <c r="F4340" t="s">
        <v>2301</v>
      </c>
      <c r="G4340">
        <v>-26.054683333333301</v>
      </c>
      <c r="H4340">
        <v>113.3972</v>
      </c>
      <c r="I4340" t="s">
        <v>2333</v>
      </c>
      <c r="J4340" t="s">
        <v>2183</v>
      </c>
      <c r="K4340">
        <v>8</v>
      </c>
      <c r="L4340">
        <v>9</v>
      </c>
      <c r="N4340">
        <v>1</v>
      </c>
      <c r="O4340">
        <v>0.82909999999999995</v>
      </c>
      <c r="R4340">
        <v>1.5306</v>
      </c>
    </row>
    <row r="4341" spans="1:18">
      <c r="A4341" t="s">
        <v>2083</v>
      </c>
      <c r="B4341" t="s">
        <v>2082</v>
      </c>
      <c r="D4341">
        <v>2021</v>
      </c>
      <c r="E4341" t="s">
        <v>842</v>
      </c>
      <c r="F4341" t="s">
        <v>2301</v>
      </c>
      <c r="G4341">
        <v>-26.054683333333301</v>
      </c>
      <c r="H4341">
        <v>113.3972</v>
      </c>
      <c r="I4341" t="s">
        <v>2333</v>
      </c>
      <c r="J4341" t="s">
        <v>2183</v>
      </c>
      <c r="K4341">
        <v>9</v>
      </c>
      <c r="L4341">
        <v>10</v>
      </c>
      <c r="N4341">
        <v>1</v>
      </c>
      <c r="O4341">
        <v>1.2306999999999999</v>
      </c>
      <c r="R4341">
        <v>1.6279999999999999</v>
      </c>
    </row>
    <row r="4342" spans="1:18">
      <c r="A4342" t="s">
        <v>2083</v>
      </c>
      <c r="B4342" t="s">
        <v>2082</v>
      </c>
      <c r="D4342">
        <v>2021</v>
      </c>
      <c r="E4342" t="s">
        <v>842</v>
      </c>
      <c r="F4342" t="s">
        <v>2301</v>
      </c>
      <c r="G4342">
        <v>-26.054683333333301</v>
      </c>
      <c r="H4342">
        <v>113.3972</v>
      </c>
      <c r="I4342" t="s">
        <v>2333</v>
      </c>
      <c r="J4342" t="s">
        <v>2183</v>
      </c>
      <c r="K4342">
        <v>10</v>
      </c>
      <c r="L4342">
        <v>11</v>
      </c>
      <c r="N4342">
        <v>1</v>
      </c>
      <c r="O4342">
        <v>1.1623000000000001</v>
      </c>
      <c r="R4342">
        <v>1.5248999999999999</v>
      </c>
    </row>
    <row r="4343" spans="1:18">
      <c r="A4343" t="s">
        <v>2083</v>
      </c>
      <c r="B4343" t="s">
        <v>2082</v>
      </c>
      <c r="D4343">
        <v>2021</v>
      </c>
      <c r="E4343" t="s">
        <v>842</v>
      </c>
      <c r="F4343" t="s">
        <v>2301</v>
      </c>
      <c r="G4343">
        <v>-26.054683333333301</v>
      </c>
      <c r="H4343">
        <v>113.3972</v>
      </c>
      <c r="I4343" t="s">
        <v>2333</v>
      </c>
      <c r="J4343" t="s">
        <v>2183</v>
      </c>
      <c r="K4343">
        <v>11</v>
      </c>
      <c r="L4343">
        <v>12</v>
      </c>
      <c r="N4343">
        <v>1</v>
      </c>
      <c r="O4343">
        <v>0.84540000000000004</v>
      </c>
      <c r="R4343">
        <v>1.5248999999999999</v>
      </c>
    </row>
    <row r="4344" spans="1:18">
      <c r="A4344" t="s">
        <v>2083</v>
      </c>
      <c r="B4344" t="s">
        <v>2082</v>
      </c>
      <c r="D4344">
        <v>2021</v>
      </c>
      <c r="E4344" t="s">
        <v>842</v>
      </c>
      <c r="F4344" t="s">
        <v>2301</v>
      </c>
      <c r="G4344">
        <v>-26.054683333333301</v>
      </c>
      <c r="H4344">
        <v>113.3972</v>
      </c>
      <c r="I4344" t="s">
        <v>2333</v>
      </c>
      <c r="J4344" t="s">
        <v>2183</v>
      </c>
      <c r="K4344">
        <v>12</v>
      </c>
      <c r="L4344">
        <v>13</v>
      </c>
      <c r="N4344">
        <v>1</v>
      </c>
      <c r="O4344">
        <v>1.0814999999999999</v>
      </c>
      <c r="R4344">
        <v>1.4218</v>
      </c>
    </row>
    <row r="4345" spans="1:18">
      <c r="A4345" t="s">
        <v>2083</v>
      </c>
      <c r="B4345" t="s">
        <v>2082</v>
      </c>
      <c r="D4345">
        <v>2021</v>
      </c>
      <c r="E4345" t="s">
        <v>842</v>
      </c>
      <c r="F4345" t="s">
        <v>2301</v>
      </c>
      <c r="G4345">
        <v>-26.054683333333301</v>
      </c>
      <c r="H4345">
        <v>113.3972</v>
      </c>
      <c r="I4345" t="s">
        <v>2333</v>
      </c>
      <c r="J4345" t="s">
        <v>2183</v>
      </c>
      <c r="K4345">
        <v>13</v>
      </c>
      <c r="L4345">
        <v>14</v>
      </c>
      <c r="N4345">
        <v>1</v>
      </c>
      <c r="O4345">
        <v>1.2224999999999999</v>
      </c>
      <c r="R4345">
        <v>1.3501000000000001</v>
      </c>
    </row>
    <row r="4346" spans="1:18">
      <c r="A4346" t="s">
        <v>2083</v>
      </c>
      <c r="B4346" t="s">
        <v>2082</v>
      </c>
      <c r="D4346">
        <v>2021</v>
      </c>
      <c r="E4346" t="s">
        <v>842</v>
      </c>
      <c r="F4346" t="s">
        <v>2301</v>
      </c>
      <c r="G4346">
        <v>-26.054683333333301</v>
      </c>
      <c r="H4346">
        <v>113.3972</v>
      </c>
      <c r="I4346" t="s">
        <v>2333</v>
      </c>
      <c r="J4346" t="s">
        <v>2183</v>
      </c>
      <c r="K4346">
        <v>14</v>
      </c>
      <c r="L4346">
        <v>15</v>
      </c>
      <c r="N4346">
        <v>1</v>
      </c>
      <c r="O4346">
        <v>0.90790000000000004</v>
      </c>
      <c r="R4346">
        <v>1.3501000000000001</v>
      </c>
    </row>
    <row r="4347" spans="1:18">
      <c r="A4347" t="s">
        <v>2083</v>
      </c>
      <c r="B4347" t="s">
        <v>2082</v>
      </c>
      <c r="D4347">
        <v>2021</v>
      </c>
      <c r="E4347" t="s">
        <v>842</v>
      </c>
      <c r="F4347" t="s">
        <v>2301</v>
      </c>
      <c r="G4347">
        <v>-26.054683333333301</v>
      </c>
      <c r="H4347">
        <v>113.3972</v>
      </c>
      <c r="I4347" t="s">
        <v>2333</v>
      </c>
      <c r="J4347" t="s">
        <v>2183</v>
      </c>
      <c r="K4347">
        <v>15</v>
      </c>
      <c r="L4347">
        <v>16</v>
      </c>
      <c r="N4347">
        <v>1</v>
      </c>
      <c r="O4347">
        <v>1.0782</v>
      </c>
      <c r="R4347">
        <v>1.2784</v>
      </c>
    </row>
    <row r="4348" spans="1:18">
      <c r="A4348" t="s">
        <v>2083</v>
      </c>
      <c r="B4348" t="s">
        <v>2082</v>
      </c>
      <c r="D4348">
        <v>2021</v>
      </c>
      <c r="E4348" t="s">
        <v>842</v>
      </c>
      <c r="F4348" t="s">
        <v>2301</v>
      </c>
      <c r="G4348">
        <v>-26.054683333333301</v>
      </c>
      <c r="H4348">
        <v>113.3972</v>
      </c>
      <c r="I4348" t="s">
        <v>2333</v>
      </c>
      <c r="J4348" t="s">
        <v>2183</v>
      </c>
      <c r="K4348">
        <v>16</v>
      </c>
      <c r="L4348">
        <v>17</v>
      </c>
      <c r="N4348">
        <v>1</v>
      </c>
      <c r="O4348">
        <v>1.0203</v>
      </c>
      <c r="R4348">
        <v>1.2081</v>
      </c>
    </row>
    <row r="4349" spans="1:18">
      <c r="A4349" t="s">
        <v>2083</v>
      </c>
      <c r="B4349" t="s">
        <v>2082</v>
      </c>
      <c r="D4349">
        <v>2021</v>
      </c>
      <c r="E4349" t="s">
        <v>842</v>
      </c>
      <c r="F4349" t="s">
        <v>2301</v>
      </c>
      <c r="G4349">
        <v>-26.054683333333301</v>
      </c>
      <c r="H4349">
        <v>113.3972</v>
      </c>
      <c r="I4349" t="s">
        <v>2333</v>
      </c>
      <c r="J4349" t="s">
        <v>2183</v>
      </c>
      <c r="K4349">
        <v>17</v>
      </c>
      <c r="L4349">
        <v>18</v>
      </c>
      <c r="N4349">
        <v>1</v>
      </c>
      <c r="O4349">
        <v>0.97040000000000004</v>
      </c>
      <c r="R4349">
        <v>1.2081</v>
      </c>
    </row>
    <row r="4350" spans="1:18">
      <c r="A4350" t="s">
        <v>2083</v>
      </c>
      <c r="B4350" t="s">
        <v>2082</v>
      </c>
      <c r="D4350">
        <v>2021</v>
      </c>
      <c r="E4350" t="s">
        <v>842</v>
      </c>
      <c r="F4350" t="s">
        <v>2301</v>
      </c>
      <c r="G4350">
        <v>-26.054683333333301</v>
      </c>
      <c r="H4350">
        <v>113.3972</v>
      </c>
      <c r="I4350" t="s">
        <v>2333</v>
      </c>
      <c r="J4350" t="s">
        <v>2183</v>
      </c>
      <c r="K4350">
        <v>18</v>
      </c>
      <c r="L4350">
        <v>19</v>
      </c>
      <c r="N4350">
        <v>1</v>
      </c>
      <c r="O4350">
        <v>1.3317000000000001</v>
      </c>
      <c r="R4350">
        <v>1.1376999999999999</v>
      </c>
    </row>
    <row r="4351" spans="1:18">
      <c r="A4351" t="s">
        <v>2083</v>
      </c>
      <c r="B4351" t="s">
        <v>2082</v>
      </c>
      <c r="D4351">
        <v>2021</v>
      </c>
      <c r="E4351" t="s">
        <v>842</v>
      </c>
      <c r="F4351" t="s">
        <v>2301</v>
      </c>
      <c r="G4351">
        <v>-26.054683333333301</v>
      </c>
      <c r="H4351">
        <v>113.3972</v>
      </c>
      <c r="I4351" t="s">
        <v>2333</v>
      </c>
      <c r="J4351" t="s">
        <v>2183</v>
      </c>
      <c r="K4351">
        <v>19</v>
      </c>
      <c r="L4351">
        <v>20</v>
      </c>
      <c r="N4351">
        <v>1</v>
      </c>
      <c r="O4351">
        <v>1.0649</v>
      </c>
      <c r="R4351">
        <v>1.1763999999999999</v>
      </c>
    </row>
    <row r="4352" spans="1:18">
      <c r="A4352" t="s">
        <v>2083</v>
      </c>
      <c r="B4352" t="s">
        <v>2082</v>
      </c>
      <c r="D4352">
        <v>2021</v>
      </c>
      <c r="E4352" t="s">
        <v>842</v>
      </c>
      <c r="F4352" t="s">
        <v>2301</v>
      </c>
      <c r="G4352">
        <v>-26.054683333333301</v>
      </c>
      <c r="H4352">
        <v>113.3972</v>
      </c>
      <c r="I4352" t="s">
        <v>2333</v>
      </c>
      <c r="J4352" t="s">
        <v>2183</v>
      </c>
      <c r="K4352">
        <v>20</v>
      </c>
      <c r="L4352">
        <v>21</v>
      </c>
      <c r="N4352">
        <v>1</v>
      </c>
      <c r="O4352">
        <v>1.2067000000000001</v>
      </c>
      <c r="R4352">
        <v>1.1763999999999999</v>
      </c>
    </row>
    <row r="4353" spans="1:18">
      <c r="A4353" t="s">
        <v>2083</v>
      </c>
      <c r="B4353" t="s">
        <v>2082</v>
      </c>
      <c r="D4353">
        <v>2021</v>
      </c>
      <c r="E4353" t="s">
        <v>842</v>
      </c>
      <c r="F4353" t="s">
        <v>2301</v>
      </c>
      <c r="G4353">
        <v>-26.054683333333301</v>
      </c>
      <c r="H4353">
        <v>113.3972</v>
      </c>
      <c r="I4353" t="s">
        <v>2333</v>
      </c>
      <c r="J4353" t="s">
        <v>2183</v>
      </c>
      <c r="K4353">
        <v>21</v>
      </c>
      <c r="L4353">
        <v>22</v>
      </c>
      <c r="N4353">
        <v>1</v>
      </c>
      <c r="O4353">
        <v>0.94840000000000002</v>
      </c>
      <c r="R4353">
        <v>1.2150000000000001</v>
      </c>
    </row>
    <row r="4354" spans="1:18">
      <c r="A4354" t="s">
        <v>2083</v>
      </c>
      <c r="B4354" t="s">
        <v>2082</v>
      </c>
      <c r="D4354">
        <v>2021</v>
      </c>
      <c r="E4354" t="s">
        <v>842</v>
      </c>
      <c r="F4354" t="s">
        <v>2301</v>
      </c>
      <c r="G4354">
        <v>-26.054683333333301</v>
      </c>
      <c r="H4354">
        <v>113.3972</v>
      </c>
      <c r="I4354" t="s">
        <v>2333</v>
      </c>
      <c r="J4354" t="s">
        <v>2183</v>
      </c>
      <c r="K4354">
        <v>22</v>
      </c>
      <c r="L4354">
        <v>23</v>
      </c>
      <c r="N4354">
        <v>1</v>
      </c>
      <c r="O4354">
        <v>1.2337</v>
      </c>
      <c r="R4354">
        <v>1.3022</v>
      </c>
    </row>
    <row r="4355" spans="1:18">
      <c r="A4355" t="s">
        <v>2083</v>
      </c>
      <c r="B4355" t="s">
        <v>2082</v>
      </c>
      <c r="D4355">
        <v>2021</v>
      </c>
      <c r="E4355" t="s">
        <v>842</v>
      </c>
      <c r="F4355" t="s">
        <v>2301</v>
      </c>
      <c r="G4355">
        <v>-26.054683333333301</v>
      </c>
      <c r="H4355">
        <v>113.3972</v>
      </c>
      <c r="I4355" t="s">
        <v>2333</v>
      </c>
      <c r="J4355" t="s">
        <v>2183</v>
      </c>
      <c r="K4355">
        <v>23</v>
      </c>
      <c r="L4355">
        <v>24</v>
      </c>
      <c r="N4355">
        <v>1</v>
      </c>
      <c r="O4355">
        <v>1.0563</v>
      </c>
      <c r="R4355">
        <v>1.3022</v>
      </c>
    </row>
    <row r="4356" spans="1:18">
      <c r="A4356" t="s">
        <v>2083</v>
      </c>
      <c r="B4356" t="s">
        <v>2082</v>
      </c>
      <c r="D4356">
        <v>2021</v>
      </c>
      <c r="E4356" t="s">
        <v>842</v>
      </c>
      <c r="F4356" t="s">
        <v>2301</v>
      </c>
      <c r="G4356">
        <v>-26.054683333333301</v>
      </c>
      <c r="H4356">
        <v>113.3972</v>
      </c>
      <c r="I4356" t="s">
        <v>2333</v>
      </c>
      <c r="J4356" t="s">
        <v>2183</v>
      </c>
      <c r="K4356">
        <v>24</v>
      </c>
      <c r="L4356">
        <v>25</v>
      </c>
      <c r="N4356">
        <v>1</v>
      </c>
      <c r="O4356">
        <v>1.0846</v>
      </c>
      <c r="R4356">
        <v>1.3894</v>
      </c>
    </row>
    <row r="4357" spans="1:18">
      <c r="A4357" t="s">
        <v>2083</v>
      </c>
      <c r="B4357" t="s">
        <v>2082</v>
      </c>
      <c r="D4357">
        <v>2021</v>
      </c>
      <c r="E4357" t="s">
        <v>842</v>
      </c>
      <c r="F4357" t="s">
        <v>2301</v>
      </c>
      <c r="G4357">
        <v>-26.054683333333301</v>
      </c>
      <c r="H4357">
        <v>113.3972</v>
      </c>
      <c r="I4357" t="s">
        <v>2333</v>
      </c>
      <c r="J4357" t="s">
        <v>2183</v>
      </c>
      <c r="K4357">
        <v>25</v>
      </c>
      <c r="L4357">
        <v>26</v>
      </c>
      <c r="N4357">
        <v>1</v>
      </c>
      <c r="O4357">
        <v>0.89510000000000001</v>
      </c>
      <c r="R4357">
        <v>1.4578</v>
      </c>
    </row>
    <row r="4358" spans="1:18">
      <c r="A4358" t="s">
        <v>2083</v>
      </c>
      <c r="B4358" t="s">
        <v>2082</v>
      </c>
      <c r="D4358">
        <v>2021</v>
      </c>
      <c r="E4358" t="s">
        <v>842</v>
      </c>
      <c r="F4358" t="s">
        <v>2301</v>
      </c>
      <c r="G4358">
        <v>-26.054683333333301</v>
      </c>
      <c r="H4358">
        <v>113.3972</v>
      </c>
      <c r="I4358" t="s">
        <v>2333</v>
      </c>
      <c r="J4358" t="s">
        <v>2183</v>
      </c>
      <c r="K4358">
        <v>26</v>
      </c>
      <c r="L4358">
        <v>27</v>
      </c>
      <c r="N4358">
        <v>1</v>
      </c>
      <c r="O4358">
        <v>1.4145000000000001</v>
      </c>
      <c r="R4358">
        <v>1.4578</v>
      </c>
    </row>
    <row r="4359" spans="1:18">
      <c r="A4359" t="s">
        <v>2083</v>
      </c>
      <c r="B4359" t="s">
        <v>2082</v>
      </c>
      <c r="D4359">
        <v>2021</v>
      </c>
      <c r="E4359" t="s">
        <v>842</v>
      </c>
      <c r="F4359" t="s">
        <v>2301</v>
      </c>
      <c r="G4359">
        <v>-26.054683333333301</v>
      </c>
      <c r="H4359">
        <v>113.3972</v>
      </c>
      <c r="I4359" t="s">
        <v>2333</v>
      </c>
      <c r="J4359" t="s">
        <v>2183</v>
      </c>
      <c r="K4359">
        <v>27</v>
      </c>
      <c r="L4359">
        <v>28</v>
      </c>
      <c r="N4359">
        <v>1</v>
      </c>
      <c r="O4359">
        <v>0.77390000000000003</v>
      </c>
      <c r="R4359">
        <v>1.5261</v>
      </c>
    </row>
    <row r="4360" spans="1:18">
      <c r="A4360" t="s">
        <v>2083</v>
      </c>
      <c r="B4360" t="s">
        <v>2082</v>
      </c>
      <c r="D4360">
        <v>2021</v>
      </c>
      <c r="E4360" t="s">
        <v>842</v>
      </c>
      <c r="F4360" t="s">
        <v>2301</v>
      </c>
      <c r="G4360">
        <v>-26.054683333333301</v>
      </c>
      <c r="H4360">
        <v>113.3972</v>
      </c>
      <c r="I4360" t="s">
        <v>2333</v>
      </c>
      <c r="J4360" t="s">
        <v>2183</v>
      </c>
      <c r="K4360">
        <v>28</v>
      </c>
      <c r="L4360">
        <v>29</v>
      </c>
      <c r="N4360">
        <v>1</v>
      </c>
      <c r="O4360">
        <v>1.3751</v>
      </c>
      <c r="R4360">
        <v>1.2662</v>
      </c>
    </row>
    <row r="4361" spans="1:18">
      <c r="A4361" t="s">
        <v>2083</v>
      </c>
      <c r="B4361" t="s">
        <v>2082</v>
      </c>
      <c r="D4361">
        <v>2021</v>
      </c>
      <c r="E4361" t="s">
        <v>842</v>
      </c>
      <c r="F4361" t="s">
        <v>2301</v>
      </c>
      <c r="G4361">
        <v>-26.054683333333301</v>
      </c>
      <c r="H4361">
        <v>113.3972</v>
      </c>
      <c r="I4361" t="s">
        <v>2333</v>
      </c>
      <c r="J4361" t="s">
        <v>2183</v>
      </c>
      <c r="K4361">
        <v>29</v>
      </c>
      <c r="L4361">
        <v>30</v>
      </c>
      <c r="N4361">
        <v>1</v>
      </c>
      <c r="O4361">
        <v>1.0095000000000001</v>
      </c>
      <c r="R4361">
        <v>1.2662</v>
      </c>
    </row>
    <row r="4362" spans="1:18">
      <c r="A4362" t="s">
        <v>2083</v>
      </c>
      <c r="B4362" t="s">
        <v>2082</v>
      </c>
      <c r="D4362">
        <v>2021</v>
      </c>
      <c r="E4362" t="s">
        <v>842</v>
      </c>
      <c r="F4362" t="s">
        <v>2301</v>
      </c>
      <c r="G4362">
        <v>-26.054683333333301</v>
      </c>
      <c r="H4362">
        <v>113.3972</v>
      </c>
      <c r="I4362" t="s">
        <v>2333</v>
      </c>
      <c r="J4362" t="s">
        <v>2183</v>
      </c>
      <c r="K4362">
        <v>30</v>
      </c>
      <c r="L4362">
        <v>31</v>
      </c>
      <c r="N4362">
        <v>1</v>
      </c>
      <c r="O4362">
        <v>1.3995</v>
      </c>
      <c r="R4362">
        <v>1.0062</v>
      </c>
    </row>
    <row r="4363" spans="1:18">
      <c r="A4363" t="s">
        <v>2083</v>
      </c>
      <c r="B4363" t="s">
        <v>2082</v>
      </c>
      <c r="D4363">
        <v>2021</v>
      </c>
      <c r="E4363" t="s">
        <v>842</v>
      </c>
      <c r="F4363" t="s">
        <v>2301</v>
      </c>
      <c r="G4363">
        <v>-26.054683333333301</v>
      </c>
      <c r="H4363">
        <v>113.3972</v>
      </c>
      <c r="I4363" t="s">
        <v>2333</v>
      </c>
      <c r="J4363" t="s">
        <v>2183</v>
      </c>
      <c r="K4363">
        <v>31</v>
      </c>
      <c r="L4363">
        <v>32</v>
      </c>
      <c r="N4363">
        <v>1</v>
      </c>
      <c r="O4363">
        <v>1.1027</v>
      </c>
      <c r="R4363">
        <v>1.3036000000000001</v>
      </c>
    </row>
    <row r="4364" spans="1:18">
      <c r="A4364" t="s">
        <v>2083</v>
      </c>
      <c r="B4364" t="s">
        <v>2082</v>
      </c>
      <c r="D4364">
        <v>2021</v>
      </c>
      <c r="E4364" t="s">
        <v>842</v>
      </c>
      <c r="F4364" t="s">
        <v>2301</v>
      </c>
      <c r="G4364">
        <v>-26.054683333333301</v>
      </c>
      <c r="H4364">
        <v>113.3972</v>
      </c>
      <c r="I4364" t="s">
        <v>2333</v>
      </c>
      <c r="J4364" t="s">
        <v>2183</v>
      </c>
      <c r="K4364">
        <v>32</v>
      </c>
      <c r="L4364">
        <v>33</v>
      </c>
      <c r="N4364">
        <v>1</v>
      </c>
      <c r="O4364">
        <v>0.97030000000000005</v>
      </c>
      <c r="R4364">
        <v>1.3036000000000001</v>
      </c>
    </row>
    <row r="4365" spans="1:18">
      <c r="A4365" t="s">
        <v>2083</v>
      </c>
      <c r="B4365" t="s">
        <v>2082</v>
      </c>
      <c r="D4365">
        <v>2021</v>
      </c>
      <c r="E4365" t="s">
        <v>842</v>
      </c>
      <c r="F4365" t="s">
        <v>2301</v>
      </c>
      <c r="G4365">
        <v>-26.054683333333301</v>
      </c>
      <c r="H4365">
        <v>113.3972</v>
      </c>
      <c r="I4365" t="s">
        <v>2333</v>
      </c>
      <c r="J4365" t="s">
        <v>2183</v>
      </c>
      <c r="K4365">
        <v>33</v>
      </c>
      <c r="L4365">
        <v>34</v>
      </c>
      <c r="N4365">
        <v>1</v>
      </c>
      <c r="O4365">
        <v>1.1083000000000001</v>
      </c>
      <c r="R4365">
        <v>1.601</v>
      </c>
    </row>
    <row r="4366" spans="1:18">
      <c r="A4366" t="s">
        <v>2083</v>
      </c>
      <c r="B4366" t="s">
        <v>2082</v>
      </c>
      <c r="D4366">
        <v>2021</v>
      </c>
      <c r="E4366" t="s">
        <v>842</v>
      </c>
      <c r="F4366" t="s">
        <v>2301</v>
      </c>
      <c r="G4366">
        <v>-26.054683333333301</v>
      </c>
      <c r="H4366">
        <v>113.3972</v>
      </c>
      <c r="I4366" t="s">
        <v>2333</v>
      </c>
      <c r="J4366" t="s">
        <v>2183</v>
      </c>
      <c r="K4366">
        <v>34</v>
      </c>
      <c r="L4366">
        <v>35</v>
      </c>
      <c r="N4366">
        <v>1</v>
      </c>
      <c r="O4366">
        <v>1.1135999999999999</v>
      </c>
      <c r="R4366">
        <v>1.3933</v>
      </c>
    </row>
    <row r="4367" spans="1:18">
      <c r="A4367" t="s">
        <v>2083</v>
      </c>
      <c r="B4367" t="s">
        <v>2082</v>
      </c>
      <c r="D4367">
        <v>2021</v>
      </c>
      <c r="E4367" t="s">
        <v>842</v>
      </c>
      <c r="F4367" t="s">
        <v>2301</v>
      </c>
      <c r="G4367">
        <v>-26.054683333333301</v>
      </c>
      <c r="H4367">
        <v>113.3972</v>
      </c>
      <c r="I4367" t="s">
        <v>2333</v>
      </c>
      <c r="J4367" t="s">
        <v>2183</v>
      </c>
      <c r="K4367">
        <v>35</v>
      </c>
      <c r="L4367">
        <v>36</v>
      </c>
      <c r="N4367">
        <v>1</v>
      </c>
      <c r="O4367">
        <v>1.2092000000000001</v>
      </c>
      <c r="R4367">
        <v>1.3933</v>
      </c>
    </row>
    <row r="4368" spans="1:18">
      <c r="A4368" t="s">
        <v>2083</v>
      </c>
      <c r="B4368" t="s">
        <v>2082</v>
      </c>
      <c r="D4368">
        <v>2021</v>
      </c>
      <c r="E4368" t="s">
        <v>842</v>
      </c>
      <c r="F4368" t="s">
        <v>2301</v>
      </c>
      <c r="G4368">
        <v>-26.054683333333301</v>
      </c>
      <c r="H4368">
        <v>113.3972</v>
      </c>
      <c r="I4368" t="s">
        <v>2333</v>
      </c>
      <c r="J4368" t="s">
        <v>2183</v>
      </c>
      <c r="K4368">
        <v>36</v>
      </c>
      <c r="L4368">
        <v>37</v>
      </c>
      <c r="N4368">
        <v>1</v>
      </c>
      <c r="O4368">
        <v>1.0558000000000001</v>
      </c>
      <c r="R4368">
        <v>1.1856</v>
      </c>
    </row>
    <row r="4369" spans="1:18">
      <c r="A4369" t="s">
        <v>2083</v>
      </c>
      <c r="B4369" t="s">
        <v>2082</v>
      </c>
      <c r="D4369">
        <v>2021</v>
      </c>
      <c r="E4369" t="s">
        <v>842</v>
      </c>
      <c r="F4369" t="s">
        <v>2301</v>
      </c>
      <c r="G4369">
        <v>-26.054683333333301</v>
      </c>
      <c r="H4369">
        <v>113.3972</v>
      </c>
      <c r="I4369" t="s">
        <v>2333</v>
      </c>
      <c r="J4369" t="s">
        <v>2183</v>
      </c>
      <c r="K4369">
        <v>37</v>
      </c>
      <c r="L4369">
        <v>38</v>
      </c>
      <c r="N4369">
        <v>1</v>
      </c>
      <c r="O4369">
        <v>0.9093</v>
      </c>
      <c r="R4369">
        <v>0.95</v>
      </c>
    </row>
    <row r="4370" spans="1:18">
      <c r="A4370" t="s">
        <v>2083</v>
      </c>
      <c r="B4370" t="s">
        <v>2082</v>
      </c>
      <c r="D4370">
        <v>2021</v>
      </c>
      <c r="E4370" t="s">
        <v>842</v>
      </c>
      <c r="F4370" t="s">
        <v>2301</v>
      </c>
      <c r="G4370">
        <v>-26.054683333333301</v>
      </c>
      <c r="H4370">
        <v>113.3972</v>
      </c>
      <c r="I4370" t="s">
        <v>2333</v>
      </c>
      <c r="J4370" t="s">
        <v>2183</v>
      </c>
      <c r="K4370">
        <v>38</v>
      </c>
      <c r="L4370">
        <v>39</v>
      </c>
      <c r="N4370">
        <v>1</v>
      </c>
      <c r="O4370">
        <v>1.0623</v>
      </c>
      <c r="R4370">
        <v>0.95</v>
      </c>
    </row>
    <row r="4371" spans="1:18">
      <c r="A4371" t="s">
        <v>2083</v>
      </c>
      <c r="B4371" t="s">
        <v>2082</v>
      </c>
      <c r="D4371">
        <v>2021</v>
      </c>
      <c r="E4371" t="s">
        <v>842</v>
      </c>
      <c r="F4371" t="s">
        <v>2301</v>
      </c>
      <c r="G4371">
        <v>-26.054683333333301</v>
      </c>
      <c r="H4371">
        <v>113.3972</v>
      </c>
      <c r="I4371" t="s">
        <v>2333</v>
      </c>
      <c r="J4371" t="s">
        <v>2183</v>
      </c>
      <c r="K4371">
        <v>39</v>
      </c>
      <c r="L4371">
        <v>40</v>
      </c>
      <c r="N4371">
        <v>1</v>
      </c>
      <c r="O4371">
        <v>1.3115000000000001</v>
      </c>
      <c r="R4371">
        <v>0.71440000000000003</v>
      </c>
    </row>
    <row r="4372" spans="1:18">
      <c r="A4372" t="s">
        <v>2083</v>
      </c>
      <c r="B4372" t="s">
        <v>2082</v>
      </c>
      <c r="D4372">
        <v>2021</v>
      </c>
      <c r="E4372" t="s">
        <v>842</v>
      </c>
      <c r="F4372" t="s">
        <v>2301</v>
      </c>
      <c r="G4372">
        <v>-26.054683333333301</v>
      </c>
      <c r="H4372">
        <v>113.3972</v>
      </c>
      <c r="I4372" t="s">
        <v>2333</v>
      </c>
      <c r="J4372" t="s">
        <v>2183</v>
      </c>
      <c r="K4372">
        <v>40</v>
      </c>
      <c r="L4372">
        <v>41</v>
      </c>
      <c r="N4372">
        <v>1</v>
      </c>
      <c r="O4372">
        <v>1.1989000000000001</v>
      </c>
      <c r="R4372">
        <v>0.95830000000000004</v>
      </c>
    </row>
    <row r="4373" spans="1:18">
      <c r="A4373" t="s">
        <v>2083</v>
      </c>
      <c r="B4373" t="s">
        <v>2082</v>
      </c>
      <c r="D4373">
        <v>2021</v>
      </c>
      <c r="E4373" t="s">
        <v>842</v>
      </c>
      <c r="F4373" t="s">
        <v>2301</v>
      </c>
      <c r="G4373">
        <v>-26.054683333333301</v>
      </c>
      <c r="H4373">
        <v>113.3972</v>
      </c>
      <c r="I4373" t="s">
        <v>2333</v>
      </c>
      <c r="J4373" t="s">
        <v>2183</v>
      </c>
      <c r="K4373">
        <v>41</v>
      </c>
      <c r="L4373">
        <v>42</v>
      </c>
      <c r="N4373">
        <v>1</v>
      </c>
      <c r="O4373">
        <v>1.2323999999999999</v>
      </c>
      <c r="R4373">
        <v>0.95830000000000004</v>
      </c>
    </row>
    <row r="4374" spans="1:18">
      <c r="A4374" t="s">
        <v>2083</v>
      </c>
      <c r="B4374" t="s">
        <v>2082</v>
      </c>
      <c r="D4374">
        <v>2021</v>
      </c>
      <c r="E4374" t="s">
        <v>842</v>
      </c>
      <c r="F4374" t="s">
        <v>2301</v>
      </c>
      <c r="G4374">
        <v>-26.054683333333301</v>
      </c>
      <c r="H4374">
        <v>113.3972</v>
      </c>
      <c r="I4374" t="s">
        <v>2333</v>
      </c>
      <c r="J4374" t="s">
        <v>2183</v>
      </c>
      <c r="K4374">
        <v>42</v>
      </c>
      <c r="L4374">
        <v>43</v>
      </c>
      <c r="N4374">
        <v>1</v>
      </c>
      <c r="O4374">
        <v>1.3672</v>
      </c>
      <c r="R4374">
        <v>1.2021999999999999</v>
      </c>
    </row>
    <row r="4375" spans="1:18">
      <c r="A4375" t="s">
        <v>2083</v>
      </c>
      <c r="B4375" t="s">
        <v>2082</v>
      </c>
      <c r="D4375">
        <v>2021</v>
      </c>
      <c r="E4375" t="s">
        <v>842</v>
      </c>
      <c r="F4375" t="s">
        <v>2301</v>
      </c>
      <c r="G4375">
        <v>-26.054683333333301</v>
      </c>
      <c r="H4375">
        <v>113.3972</v>
      </c>
      <c r="I4375" t="s">
        <v>2333</v>
      </c>
      <c r="J4375" t="s">
        <v>2183</v>
      </c>
      <c r="K4375">
        <v>43</v>
      </c>
      <c r="L4375">
        <v>44</v>
      </c>
      <c r="N4375">
        <v>1</v>
      </c>
      <c r="O4375">
        <v>1.2166999999999999</v>
      </c>
      <c r="R4375">
        <v>1.282</v>
      </c>
    </row>
    <row r="4376" spans="1:18">
      <c r="A4376" t="s">
        <v>2083</v>
      </c>
      <c r="B4376" t="s">
        <v>2082</v>
      </c>
      <c r="D4376">
        <v>2021</v>
      </c>
      <c r="E4376" t="s">
        <v>842</v>
      </c>
      <c r="F4376" t="s">
        <v>2301</v>
      </c>
      <c r="G4376">
        <v>-26.054683333333301</v>
      </c>
      <c r="H4376">
        <v>113.3972</v>
      </c>
      <c r="I4376" t="s">
        <v>2333</v>
      </c>
      <c r="J4376" t="s">
        <v>2183</v>
      </c>
      <c r="K4376">
        <v>44</v>
      </c>
      <c r="L4376">
        <v>45</v>
      </c>
      <c r="N4376">
        <v>1</v>
      </c>
      <c r="O4376">
        <v>1.0788</v>
      </c>
      <c r="R4376">
        <v>1.282</v>
      </c>
    </row>
    <row r="4377" spans="1:18">
      <c r="A4377" t="s">
        <v>2083</v>
      </c>
      <c r="B4377" t="s">
        <v>2082</v>
      </c>
      <c r="D4377">
        <v>2021</v>
      </c>
      <c r="E4377" t="s">
        <v>842</v>
      </c>
      <c r="F4377" t="s">
        <v>2301</v>
      </c>
      <c r="G4377">
        <v>-26.054683333333301</v>
      </c>
      <c r="H4377">
        <v>113.3972</v>
      </c>
      <c r="I4377" t="s">
        <v>2333</v>
      </c>
      <c r="J4377" t="s">
        <v>2183</v>
      </c>
      <c r="K4377">
        <v>45</v>
      </c>
      <c r="L4377">
        <v>46</v>
      </c>
      <c r="N4377">
        <v>1</v>
      </c>
      <c r="O4377">
        <v>1.2483</v>
      </c>
      <c r="R4377">
        <v>1.3617999999999999</v>
      </c>
    </row>
    <row r="4378" spans="1:18">
      <c r="A4378" t="s">
        <v>2083</v>
      </c>
      <c r="B4378" t="s">
        <v>2082</v>
      </c>
      <c r="D4378">
        <v>2021</v>
      </c>
      <c r="E4378" t="s">
        <v>842</v>
      </c>
      <c r="F4378" t="s">
        <v>2301</v>
      </c>
      <c r="G4378">
        <v>-26.054683333333301</v>
      </c>
      <c r="H4378">
        <v>113.3972</v>
      </c>
      <c r="I4378" t="s">
        <v>2333</v>
      </c>
      <c r="J4378" t="s">
        <v>2183</v>
      </c>
      <c r="K4378">
        <v>46</v>
      </c>
      <c r="L4378">
        <v>47</v>
      </c>
      <c r="N4378">
        <v>1</v>
      </c>
      <c r="O4378">
        <v>1.0958000000000001</v>
      </c>
      <c r="R4378">
        <v>1.1775</v>
      </c>
    </row>
    <row r="4379" spans="1:18">
      <c r="A4379" t="s">
        <v>2083</v>
      </c>
      <c r="B4379" t="s">
        <v>2082</v>
      </c>
      <c r="D4379">
        <v>2021</v>
      </c>
      <c r="E4379" t="s">
        <v>842</v>
      </c>
      <c r="F4379" t="s">
        <v>2301</v>
      </c>
      <c r="G4379">
        <v>-26.054683333333301</v>
      </c>
      <c r="H4379">
        <v>113.3972</v>
      </c>
      <c r="I4379" t="s">
        <v>2333</v>
      </c>
      <c r="J4379" t="s">
        <v>2183</v>
      </c>
      <c r="K4379">
        <v>47</v>
      </c>
      <c r="L4379">
        <v>48</v>
      </c>
      <c r="N4379">
        <v>1</v>
      </c>
      <c r="O4379">
        <v>1.2853000000000001</v>
      </c>
      <c r="R4379">
        <v>1.1775</v>
      </c>
    </row>
    <row r="4380" spans="1:18">
      <c r="A4380" t="s">
        <v>2083</v>
      </c>
      <c r="B4380" t="s">
        <v>2082</v>
      </c>
      <c r="D4380">
        <v>2021</v>
      </c>
      <c r="E4380" t="s">
        <v>842</v>
      </c>
      <c r="F4380" t="s">
        <v>2301</v>
      </c>
      <c r="G4380">
        <v>-26.054683333333301</v>
      </c>
      <c r="H4380">
        <v>113.3972</v>
      </c>
      <c r="I4380" t="s">
        <v>2333</v>
      </c>
      <c r="J4380" t="s">
        <v>2183</v>
      </c>
      <c r="K4380">
        <v>48</v>
      </c>
      <c r="L4380">
        <v>49</v>
      </c>
      <c r="N4380">
        <v>1</v>
      </c>
      <c r="O4380">
        <v>1.3221000000000001</v>
      </c>
      <c r="R4380">
        <v>0.99309999999999998</v>
      </c>
    </row>
    <row r="4381" spans="1:18">
      <c r="A4381" t="s">
        <v>2083</v>
      </c>
      <c r="B4381" t="s">
        <v>2082</v>
      </c>
      <c r="D4381">
        <v>2021</v>
      </c>
      <c r="E4381" t="s">
        <v>842</v>
      </c>
      <c r="F4381" t="s">
        <v>2301</v>
      </c>
      <c r="G4381">
        <v>-26.054683333333301</v>
      </c>
      <c r="H4381">
        <v>113.3972</v>
      </c>
      <c r="I4381" t="s">
        <v>2333</v>
      </c>
      <c r="J4381" t="s">
        <v>2183</v>
      </c>
      <c r="K4381">
        <v>49</v>
      </c>
      <c r="L4381">
        <v>50</v>
      </c>
      <c r="N4381">
        <v>1</v>
      </c>
      <c r="O4381">
        <v>0.94620000000000004</v>
      </c>
      <c r="R4381">
        <v>2.1867999999999999</v>
      </c>
    </row>
    <row r="4382" spans="1:18">
      <c r="A4382" t="s">
        <v>2083</v>
      </c>
      <c r="B4382" t="s">
        <v>2082</v>
      </c>
      <c r="D4382">
        <v>2021</v>
      </c>
      <c r="E4382" t="s">
        <v>842</v>
      </c>
      <c r="F4382" t="s">
        <v>2301</v>
      </c>
      <c r="G4382">
        <v>-26.054683333333301</v>
      </c>
      <c r="H4382">
        <v>113.3972</v>
      </c>
      <c r="I4382" t="s">
        <v>2333</v>
      </c>
      <c r="J4382" t="s">
        <v>2183</v>
      </c>
      <c r="K4382">
        <v>50</v>
      </c>
      <c r="L4382">
        <v>51</v>
      </c>
      <c r="N4382">
        <v>1</v>
      </c>
      <c r="O4382">
        <v>1.2726</v>
      </c>
      <c r="R4382">
        <v>1.8088</v>
      </c>
    </row>
    <row r="4383" spans="1:18">
      <c r="A4383" t="s">
        <v>2083</v>
      </c>
      <c r="B4383" t="s">
        <v>2082</v>
      </c>
      <c r="D4383">
        <v>2021</v>
      </c>
      <c r="E4383" t="s">
        <v>842</v>
      </c>
      <c r="F4383" t="s">
        <v>2301</v>
      </c>
      <c r="G4383">
        <v>-26.054683333333301</v>
      </c>
      <c r="H4383">
        <v>113.3972</v>
      </c>
      <c r="I4383" t="s">
        <v>2333</v>
      </c>
      <c r="J4383" t="s">
        <v>2183</v>
      </c>
      <c r="K4383">
        <v>51</v>
      </c>
      <c r="L4383">
        <v>52</v>
      </c>
      <c r="N4383">
        <v>1</v>
      </c>
      <c r="O4383">
        <v>1.1500999999999999</v>
      </c>
      <c r="R4383">
        <v>1.8088</v>
      </c>
    </row>
    <row r="4384" spans="1:18">
      <c r="A4384" t="s">
        <v>2083</v>
      </c>
      <c r="B4384" t="s">
        <v>2082</v>
      </c>
      <c r="D4384">
        <v>2021</v>
      </c>
      <c r="E4384" t="s">
        <v>842</v>
      </c>
      <c r="F4384" t="s">
        <v>2301</v>
      </c>
      <c r="G4384">
        <v>-26.054683333333301</v>
      </c>
      <c r="H4384">
        <v>113.3972</v>
      </c>
      <c r="I4384" t="s">
        <v>2333</v>
      </c>
      <c r="J4384" t="s">
        <v>2183</v>
      </c>
      <c r="K4384">
        <v>52</v>
      </c>
      <c r="L4384">
        <v>53</v>
      </c>
      <c r="N4384">
        <v>1</v>
      </c>
      <c r="O4384">
        <v>1.0785</v>
      </c>
      <c r="R4384">
        <v>1.8088</v>
      </c>
    </row>
    <row r="4385" spans="1:18">
      <c r="A4385" t="s">
        <v>2083</v>
      </c>
      <c r="B4385" t="s">
        <v>2082</v>
      </c>
      <c r="D4385">
        <v>2021</v>
      </c>
      <c r="E4385" t="s">
        <v>842</v>
      </c>
      <c r="F4385" t="s">
        <v>2301</v>
      </c>
      <c r="G4385">
        <v>-26.054683333333301</v>
      </c>
      <c r="H4385">
        <v>113.3972</v>
      </c>
      <c r="I4385" t="s">
        <v>2333</v>
      </c>
      <c r="J4385" t="s">
        <v>2183</v>
      </c>
      <c r="K4385">
        <v>53</v>
      </c>
      <c r="L4385">
        <v>54</v>
      </c>
      <c r="N4385">
        <v>1</v>
      </c>
      <c r="O4385">
        <v>1.3253999999999999</v>
      </c>
      <c r="R4385">
        <v>1.8088</v>
      </c>
    </row>
    <row r="4386" spans="1:18">
      <c r="A4386" t="s">
        <v>2083</v>
      </c>
      <c r="B4386" t="s">
        <v>2082</v>
      </c>
      <c r="D4386">
        <v>2021</v>
      </c>
      <c r="E4386" t="s">
        <v>842</v>
      </c>
      <c r="F4386" t="s">
        <v>2301</v>
      </c>
      <c r="G4386">
        <v>-26.054683333333301</v>
      </c>
      <c r="H4386">
        <v>113.3972</v>
      </c>
      <c r="I4386" t="s">
        <v>2333</v>
      </c>
      <c r="J4386" t="s">
        <v>2183</v>
      </c>
      <c r="K4386">
        <v>54</v>
      </c>
      <c r="L4386">
        <v>55</v>
      </c>
      <c r="N4386">
        <v>1</v>
      </c>
      <c r="O4386">
        <v>1.0831999999999999</v>
      </c>
      <c r="R4386">
        <v>1.8088</v>
      </c>
    </row>
    <row r="4387" spans="1:18">
      <c r="A4387" t="s">
        <v>2083</v>
      </c>
      <c r="B4387" t="s">
        <v>2082</v>
      </c>
      <c r="D4387">
        <v>2021</v>
      </c>
      <c r="E4387" t="s">
        <v>842</v>
      </c>
      <c r="F4387" t="s">
        <v>2301</v>
      </c>
      <c r="G4387">
        <v>-26.054683333333301</v>
      </c>
      <c r="H4387">
        <v>113.3972</v>
      </c>
      <c r="I4387" t="s">
        <v>2333</v>
      </c>
      <c r="J4387" t="s">
        <v>2183</v>
      </c>
      <c r="K4387">
        <v>55</v>
      </c>
      <c r="L4387">
        <v>56</v>
      </c>
      <c r="N4387">
        <v>1</v>
      </c>
      <c r="O4387">
        <v>1.169</v>
      </c>
      <c r="R4387">
        <v>1.4308000000000001</v>
      </c>
    </row>
    <row r="4388" spans="1:18">
      <c r="A4388" t="s">
        <v>2083</v>
      </c>
      <c r="B4388" t="s">
        <v>2082</v>
      </c>
      <c r="D4388">
        <v>2021</v>
      </c>
      <c r="E4388" t="s">
        <v>842</v>
      </c>
      <c r="F4388" t="s">
        <v>2301</v>
      </c>
      <c r="G4388">
        <v>-26.054683333333301</v>
      </c>
      <c r="H4388">
        <v>113.3972</v>
      </c>
      <c r="I4388" t="s">
        <v>2333</v>
      </c>
      <c r="J4388" t="s">
        <v>2183</v>
      </c>
      <c r="K4388">
        <v>56</v>
      </c>
      <c r="L4388">
        <v>57</v>
      </c>
      <c r="N4388">
        <v>1</v>
      </c>
      <c r="O4388">
        <v>1.4714</v>
      </c>
      <c r="R4388">
        <v>1.3108</v>
      </c>
    </row>
    <row r="4389" spans="1:18">
      <c r="A4389" t="s">
        <v>2083</v>
      </c>
      <c r="B4389" t="s">
        <v>2082</v>
      </c>
      <c r="D4389">
        <v>2021</v>
      </c>
      <c r="E4389" t="s">
        <v>842</v>
      </c>
      <c r="F4389" t="s">
        <v>2301</v>
      </c>
      <c r="G4389">
        <v>-26.054683333333301</v>
      </c>
      <c r="H4389">
        <v>113.3972</v>
      </c>
      <c r="I4389" t="s">
        <v>2333</v>
      </c>
      <c r="J4389" t="s">
        <v>2183</v>
      </c>
      <c r="K4389">
        <v>57</v>
      </c>
      <c r="L4389">
        <v>58</v>
      </c>
      <c r="N4389">
        <v>1</v>
      </c>
      <c r="O4389">
        <v>0.84799999999999998</v>
      </c>
      <c r="R4389">
        <v>1.3108</v>
      </c>
    </row>
    <row r="4390" spans="1:18">
      <c r="A4390" t="s">
        <v>2083</v>
      </c>
      <c r="B4390" t="s">
        <v>2082</v>
      </c>
      <c r="D4390">
        <v>2021</v>
      </c>
      <c r="E4390" t="s">
        <v>842</v>
      </c>
      <c r="F4390" t="s">
        <v>2301</v>
      </c>
      <c r="G4390">
        <v>-26.054683333333301</v>
      </c>
      <c r="H4390">
        <v>113.3972</v>
      </c>
      <c r="I4390" t="s">
        <v>2333</v>
      </c>
      <c r="J4390" t="s">
        <v>2183</v>
      </c>
      <c r="K4390">
        <v>58</v>
      </c>
      <c r="L4390">
        <v>59</v>
      </c>
      <c r="N4390">
        <v>1</v>
      </c>
      <c r="O4390">
        <v>1.1302000000000001</v>
      </c>
      <c r="R4390">
        <v>1.3108</v>
      </c>
    </row>
    <row r="4391" spans="1:18">
      <c r="A4391" t="s">
        <v>2083</v>
      </c>
      <c r="B4391" t="s">
        <v>2082</v>
      </c>
      <c r="D4391">
        <v>2021</v>
      </c>
      <c r="E4391" t="s">
        <v>842</v>
      </c>
      <c r="F4391" t="s">
        <v>2301</v>
      </c>
      <c r="G4391">
        <v>-26.054683333333301</v>
      </c>
      <c r="H4391">
        <v>113.3972</v>
      </c>
      <c r="I4391" t="s">
        <v>2333</v>
      </c>
      <c r="J4391" t="s">
        <v>2183</v>
      </c>
      <c r="K4391">
        <v>59</v>
      </c>
      <c r="L4391">
        <v>60</v>
      </c>
      <c r="N4391">
        <v>1</v>
      </c>
      <c r="O4391">
        <v>0.86809999999999998</v>
      </c>
      <c r="R4391">
        <v>1.3108</v>
      </c>
    </row>
    <row r="4392" spans="1:18">
      <c r="A4392" t="s">
        <v>2083</v>
      </c>
      <c r="B4392" t="s">
        <v>2082</v>
      </c>
      <c r="D4392">
        <v>2021</v>
      </c>
      <c r="E4392" t="s">
        <v>842</v>
      </c>
      <c r="F4392" t="s">
        <v>2301</v>
      </c>
      <c r="G4392">
        <v>-26.054683333333301</v>
      </c>
      <c r="H4392">
        <v>113.3972</v>
      </c>
      <c r="I4392" t="s">
        <v>2333</v>
      </c>
      <c r="J4392" t="s">
        <v>2183</v>
      </c>
      <c r="K4392">
        <v>60</v>
      </c>
      <c r="L4392">
        <v>61</v>
      </c>
      <c r="N4392">
        <v>1</v>
      </c>
      <c r="O4392">
        <v>0.97299999999999998</v>
      </c>
      <c r="R4392">
        <v>1.3108</v>
      </c>
    </row>
    <row r="4393" spans="1:18">
      <c r="A4393" t="s">
        <v>2083</v>
      </c>
      <c r="B4393" t="s">
        <v>2082</v>
      </c>
      <c r="D4393">
        <v>2021</v>
      </c>
      <c r="E4393" t="s">
        <v>842</v>
      </c>
      <c r="F4393" t="s">
        <v>2301</v>
      </c>
      <c r="G4393">
        <v>-26.054683333333301</v>
      </c>
      <c r="H4393">
        <v>113.3972</v>
      </c>
      <c r="I4393" t="s">
        <v>2333</v>
      </c>
      <c r="J4393" t="s">
        <v>2183</v>
      </c>
      <c r="K4393">
        <v>61</v>
      </c>
      <c r="L4393">
        <v>62</v>
      </c>
      <c r="N4393">
        <v>1</v>
      </c>
      <c r="O4393">
        <v>1.1557999999999999</v>
      </c>
      <c r="R4393">
        <v>1.1908000000000001</v>
      </c>
    </row>
    <row r="4394" spans="1:18">
      <c r="A4394" t="s">
        <v>2083</v>
      </c>
      <c r="B4394" t="s">
        <v>2082</v>
      </c>
      <c r="D4394">
        <v>2021</v>
      </c>
      <c r="E4394" t="s">
        <v>842</v>
      </c>
      <c r="F4394" t="s">
        <v>2301</v>
      </c>
      <c r="G4394">
        <v>-26.054683333333301</v>
      </c>
      <c r="H4394">
        <v>113.3972</v>
      </c>
      <c r="I4394" t="s">
        <v>2333</v>
      </c>
      <c r="J4394" t="s">
        <v>2183</v>
      </c>
      <c r="K4394">
        <v>62</v>
      </c>
      <c r="L4394">
        <v>63</v>
      </c>
      <c r="N4394">
        <v>1</v>
      </c>
      <c r="O4394">
        <v>1.1088</v>
      </c>
      <c r="R4394">
        <v>1.1134999999999999</v>
      </c>
    </row>
    <row r="4395" spans="1:18">
      <c r="A4395" t="s">
        <v>2083</v>
      </c>
      <c r="B4395" t="s">
        <v>2082</v>
      </c>
      <c r="D4395">
        <v>2021</v>
      </c>
      <c r="E4395" t="s">
        <v>842</v>
      </c>
      <c r="F4395" t="s">
        <v>2301</v>
      </c>
      <c r="G4395">
        <v>-26.054683333333301</v>
      </c>
      <c r="H4395">
        <v>113.3972</v>
      </c>
      <c r="I4395" t="s">
        <v>2333</v>
      </c>
      <c r="J4395" t="s">
        <v>2183</v>
      </c>
      <c r="K4395">
        <v>63</v>
      </c>
      <c r="L4395">
        <v>64</v>
      </c>
      <c r="N4395">
        <v>1</v>
      </c>
      <c r="O4395">
        <v>1.1059000000000001</v>
      </c>
      <c r="R4395">
        <v>1.1134999999999999</v>
      </c>
    </row>
    <row r="4396" spans="1:18">
      <c r="A4396" t="s">
        <v>2083</v>
      </c>
      <c r="B4396" t="s">
        <v>2082</v>
      </c>
      <c r="D4396">
        <v>2021</v>
      </c>
      <c r="E4396" t="s">
        <v>842</v>
      </c>
      <c r="F4396" t="s">
        <v>2301</v>
      </c>
      <c r="G4396">
        <v>-26.054683333333301</v>
      </c>
      <c r="H4396">
        <v>113.3972</v>
      </c>
      <c r="I4396" t="s">
        <v>2333</v>
      </c>
      <c r="J4396" t="s">
        <v>2183</v>
      </c>
      <c r="K4396">
        <v>64</v>
      </c>
      <c r="L4396">
        <v>65</v>
      </c>
      <c r="N4396">
        <v>1</v>
      </c>
      <c r="O4396">
        <v>1.3596999999999999</v>
      </c>
      <c r="R4396">
        <v>1.1134999999999999</v>
      </c>
    </row>
    <row r="4397" spans="1:18">
      <c r="A4397" t="s">
        <v>2083</v>
      </c>
      <c r="B4397" t="s">
        <v>2082</v>
      </c>
      <c r="D4397">
        <v>2021</v>
      </c>
      <c r="E4397" t="s">
        <v>842</v>
      </c>
      <c r="F4397" t="s">
        <v>2301</v>
      </c>
      <c r="G4397">
        <v>-26.054683333333301</v>
      </c>
      <c r="H4397">
        <v>113.3972</v>
      </c>
      <c r="I4397" t="s">
        <v>2333</v>
      </c>
      <c r="J4397" t="s">
        <v>2183</v>
      </c>
      <c r="K4397">
        <v>65</v>
      </c>
      <c r="L4397">
        <v>66</v>
      </c>
      <c r="N4397">
        <v>1</v>
      </c>
      <c r="O4397">
        <v>1.1913</v>
      </c>
      <c r="R4397">
        <v>1.1134999999999999</v>
      </c>
    </row>
    <row r="4398" spans="1:18">
      <c r="A4398" t="s">
        <v>2083</v>
      </c>
      <c r="B4398" t="s">
        <v>2082</v>
      </c>
      <c r="D4398">
        <v>2021</v>
      </c>
      <c r="E4398" t="s">
        <v>842</v>
      </c>
      <c r="F4398" t="s">
        <v>2301</v>
      </c>
      <c r="G4398">
        <v>-26.054683333333301</v>
      </c>
      <c r="H4398">
        <v>113.3972</v>
      </c>
      <c r="I4398" t="s">
        <v>2333</v>
      </c>
      <c r="J4398" t="s">
        <v>2183</v>
      </c>
      <c r="K4398">
        <v>66</v>
      </c>
      <c r="L4398">
        <v>67</v>
      </c>
      <c r="N4398">
        <v>1</v>
      </c>
      <c r="O4398">
        <v>1.2507999999999999</v>
      </c>
      <c r="R4398">
        <v>1.1134999999999999</v>
      </c>
    </row>
    <row r="4399" spans="1:18">
      <c r="A4399" t="s">
        <v>2083</v>
      </c>
      <c r="B4399" t="s">
        <v>2082</v>
      </c>
      <c r="D4399">
        <v>2021</v>
      </c>
      <c r="E4399" t="s">
        <v>842</v>
      </c>
      <c r="F4399" t="s">
        <v>2301</v>
      </c>
      <c r="G4399">
        <v>-26.054683333333301</v>
      </c>
      <c r="H4399">
        <v>113.3972</v>
      </c>
      <c r="I4399" t="s">
        <v>2333</v>
      </c>
      <c r="J4399" t="s">
        <v>2183</v>
      </c>
      <c r="K4399">
        <v>67</v>
      </c>
      <c r="L4399">
        <v>68</v>
      </c>
      <c r="N4399">
        <v>1</v>
      </c>
      <c r="O4399">
        <v>1.2571000000000001</v>
      </c>
      <c r="R4399">
        <v>1.0361</v>
      </c>
    </row>
    <row r="4400" spans="1:18">
      <c r="A4400" t="s">
        <v>2083</v>
      </c>
      <c r="B4400" t="s">
        <v>2082</v>
      </c>
      <c r="D4400">
        <v>2021</v>
      </c>
      <c r="E4400" t="s">
        <v>842</v>
      </c>
      <c r="F4400" t="s">
        <v>2301</v>
      </c>
      <c r="G4400">
        <v>-26.054683333333301</v>
      </c>
      <c r="H4400">
        <v>113.3972</v>
      </c>
      <c r="I4400" t="s">
        <v>2333</v>
      </c>
      <c r="J4400" t="s">
        <v>2183</v>
      </c>
      <c r="K4400">
        <v>68</v>
      </c>
      <c r="L4400">
        <v>69</v>
      </c>
      <c r="N4400">
        <v>1</v>
      </c>
      <c r="O4400">
        <v>1.06</v>
      </c>
      <c r="R4400">
        <v>1.2345999999999999</v>
      </c>
    </row>
    <row r="4401" spans="1:18">
      <c r="A4401" t="s">
        <v>2083</v>
      </c>
      <c r="B4401" t="s">
        <v>2082</v>
      </c>
      <c r="D4401">
        <v>2021</v>
      </c>
      <c r="E4401" t="s">
        <v>842</v>
      </c>
      <c r="F4401" t="s">
        <v>2301</v>
      </c>
      <c r="G4401">
        <v>-26.054683333333301</v>
      </c>
      <c r="H4401">
        <v>113.3972</v>
      </c>
      <c r="I4401" t="s">
        <v>2333</v>
      </c>
      <c r="J4401" t="s">
        <v>2183</v>
      </c>
      <c r="K4401">
        <v>69</v>
      </c>
      <c r="L4401">
        <v>70</v>
      </c>
      <c r="N4401">
        <v>1</v>
      </c>
      <c r="O4401">
        <v>1.4005000000000001</v>
      </c>
      <c r="R4401">
        <v>1.2345999999999999</v>
      </c>
    </row>
    <row r="4402" spans="1:18">
      <c r="A4402" t="s">
        <v>2083</v>
      </c>
      <c r="B4402" t="s">
        <v>2082</v>
      </c>
      <c r="D4402">
        <v>2021</v>
      </c>
      <c r="E4402" t="s">
        <v>842</v>
      </c>
      <c r="F4402" t="s">
        <v>2301</v>
      </c>
      <c r="G4402">
        <v>-26.054683333333301</v>
      </c>
      <c r="H4402">
        <v>113.3972</v>
      </c>
      <c r="I4402" t="s">
        <v>2333</v>
      </c>
      <c r="J4402" t="s">
        <v>2183</v>
      </c>
      <c r="K4402">
        <v>70</v>
      </c>
      <c r="L4402">
        <v>71</v>
      </c>
      <c r="N4402">
        <v>1</v>
      </c>
      <c r="O4402">
        <v>1.2726999999999999</v>
      </c>
      <c r="R4402">
        <v>1.2345999999999999</v>
      </c>
    </row>
    <row r="4403" spans="1:18">
      <c r="A4403" t="s">
        <v>2083</v>
      </c>
      <c r="B4403" t="s">
        <v>2082</v>
      </c>
      <c r="D4403">
        <v>2021</v>
      </c>
      <c r="E4403" t="s">
        <v>842</v>
      </c>
      <c r="F4403" t="s">
        <v>2301</v>
      </c>
      <c r="G4403">
        <v>-26.054683333333301</v>
      </c>
      <c r="H4403">
        <v>113.3972</v>
      </c>
      <c r="I4403" t="s">
        <v>2333</v>
      </c>
      <c r="J4403" t="s">
        <v>2183</v>
      </c>
      <c r="K4403">
        <v>71</v>
      </c>
      <c r="L4403">
        <v>72</v>
      </c>
      <c r="N4403">
        <v>1</v>
      </c>
      <c r="O4403">
        <v>1.4733000000000001</v>
      </c>
      <c r="R4403">
        <v>1.2345999999999999</v>
      </c>
    </row>
    <row r="4404" spans="1:18">
      <c r="A4404" t="s">
        <v>2083</v>
      </c>
      <c r="B4404" t="s">
        <v>2082</v>
      </c>
      <c r="D4404">
        <v>2021</v>
      </c>
      <c r="E4404" t="s">
        <v>842</v>
      </c>
      <c r="F4404" t="s">
        <v>2301</v>
      </c>
      <c r="G4404">
        <v>-26.054683333333301</v>
      </c>
      <c r="H4404">
        <v>113.3972</v>
      </c>
      <c r="I4404" t="s">
        <v>2333</v>
      </c>
      <c r="J4404" t="s">
        <v>2183</v>
      </c>
      <c r="K4404">
        <v>72</v>
      </c>
      <c r="L4404">
        <v>73</v>
      </c>
      <c r="N4404">
        <v>1</v>
      </c>
      <c r="O4404">
        <v>1.1867000000000001</v>
      </c>
      <c r="R4404">
        <v>1.2345999999999999</v>
      </c>
    </row>
    <row r="4405" spans="1:18">
      <c r="A4405" t="s">
        <v>2083</v>
      </c>
      <c r="B4405" t="s">
        <v>2082</v>
      </c>
      <c r="D4405">
        <v>2021</v>
      </c>
      <c r="E4405" t="s">
        <v>842</v>
      </c>
      <c r="F4405" t="s">
        <v>2301</v>
      </c>
      <c r="G4405">
        <v>-26.054683333333301</v>
      </c>
      <c r="H4405">
        <v>113.3972</v>
      </c>
      <c r="I4405" t="s">
        <v>2333</v>
      </c>
      <c r="J4405" t="s">
        <v>2183</v>
      </c>
      <c r="K4405">
        <v>73</v>
      </c>
      <c r="L4405">
        <v>74</v>
      </c>
      <c r="N4405">
        <v>1</v>
      </c>
      <c r="O4405">
        <v>1.1032</v>
      </c>
      <c r="R4405">
        <v>1.4331</v>
      </c>
    </row>
    <row r="4406" spans="1:18">
      <c r="A4406" t="s">
        <v>2083</v>
      </c>
      <c r="B4406" t="s">
        <v>2082</v>
      </c>
      <c r="D4406">
        <v>2021</v>
      </c>
      <c r="E4406" t="s">
        <v>842</v>
      </c>
      <c r="F4406" t="s">
        <v>2301</v>
      </c>
      <c r="G4406">
        <v>-26.054683333333301</v>
      </c>
      <c r="H4406">
        <v>113.3972</v>
      </c>
      <c r="I4406" t="s">
        <v>2333</v>
      </c>
      <c r="J4406" t="s">
        <v>2183</v>
      </c>
      <c r="K4406">
        <v>74</v>
      </c>
      <c r="L4406">
        <v>75</v>
      </c>
      <c r="N4406">
        <v>1</v>
      </c>
      <c r="O4406">
        <v>1.3704000000000001</v>
      </c>
      <c r="R4406">
        <v>1.5834999999999999</v>
      </c>
    </row>
    <row r="4407" spans="1:18">
      <c r="A4407" t="s">
        <v>2083</v>
      </c>
      <c r="B4407" t="s">
        <v>2082</v>
      </c>
      <c r="D4407">
        <v>2021</v>
      </c>
      <c r="E4407" t="s">
        <v>842</v>
      </c>
      <c r="F4407" t="s">
        <v>2301</v>
      </c>
      <c r="G4407">
        <v>-26.054683333333301</v>
      </c>
      <c r="H4407">
        <v>113.3972</v>
      </c>
      <c r="I4407" t="s">
        <v>2333</v>
      </c>
      <c r="J4407" t="s">
        <v>2183</v>
      </c>
      <c r="K4407">
        <v>75</v>
      </c>
      <c r="L4407">
        <v>76</v>
      </c>
      <c r="N4407">
        <v>1</v>
      </c>
      <c r="O4407">
        <v>0.96809999999999996</v>
      </c>
      <c r="R4407">
        <v>1.5834999999999999</v>
      </c>
    </row>
    <row r="4408" spans="1:18">
      <c r="A4408" t="s">
        <v>2083</v>
      </c>
      <c r="B4408" t="s">
        <v>2082</v>
      </c>
      <c r="D4408">
        <v>2021</v>
      </c>
      <c r="E4408" t="s">
        <v>842</v>
      </c>
      <c r="F4408" t="s">
        <v>2301</v>
      </c>
      <c r="G4408">
        <v>-26.054683333333301</v>
      </c>
      <c r="H4408">
        <v>113.3972</v>
      </c>
      <c r="I4408" t="s">
        <v>2333</v>
      </c>
      <c r="J4408" t="s">
        <v>2183</v>
      </c>
      <c r="K4408">
        <v>76</v>
      </c>
      <c r="L4408">
        <v>77</v>
      </c>
      <c r="N4408">
        <v>1</v>
      </c>
      <c r="O4408">
        <v>1.2118</v>
      </c>
      <c r="R4408">
        <v>1.5834999999999999</v>
      </c>
    </row>
    <row r="4409" spans="1:18">
      <c r="A4409" t="s">
        <v>2083</v>
      </c>
      <c r="B4409" t="s">
        <v>2082</v>
      </c>
      <c r="D4409">
        <v>2021</v>
      </c>
      <c r="E4409" t="s">
        <v>842</v>
      </c>
      <c r="F4409" t="s">
        <v>2301</v>
      </c>
      <c r="G4409">
        <v>-26.054683333333301</v>
      </c>
      <c r="H4409">
        <v>113.3972</v>
      </c>
      <c r="I4409" t="s">
        <v>2333</v>
      </c>
      <c r="J4409" t="s">
        <v>2183</v>
      </c>
      <c r="K4409">
        <v>77</v>
      </c>
      <c r="L4409">
        <v>78</v>
      </c>
      <c r="N4409">
        <v>1</v>
      </c>
      <c r="O4409">
        <v>1.2118</v>
      </c>
      <c r="R4409">
        <v>1.5834999999999999</v>
      </c>
    </row>
    <row r="4410" spans="1:18">
      <c r="A4410" t="s">
        <v>2083</v>
      </c>
      <c r="B4410" t="s">
        <v>2082</v>
      </c>
      <c r="D4410">
        <v>2021</v>
      </c>
      <c r="E4410" t="s">
        <v>842</v>
      </c>
      <c r="F4410" t="s">
        <v>2301</v>
      </c>
      <c r="G4410">
        <v>-26.054683333333301</v>
      </c>
      <c r="H4410">
        <v>113.3972</v>
      </c>
      <c r="I4410" t="s">
        <v>2333</v>
      </c>
      <c r="J4410" t="s">
        <v>2183</v>
      </c>
      <c r="K4410">
        <v>78</v>
      </c>
      <c r="L4410">
        <v>79</v>
      </c>
      <c r="N4410">
        <v>1</v>
      </c>
      <c r="O4410">
        <v>1.1014999999999999</v>
      </c>
      <c r="R4410">
        <v>1.5834999999999999</v>
      </c>
    </row>
    <row r="4411" spans="1:18">
      <c r="A4411" t="s">
        <v>2083</v>
      </c>
      <c r="B4411" t="s">
        <v>2082</v>
      </c>
      <c r="D4411">
        <v>2021</v>
      </c>
      <c r="E4411" t="s">
        <v>842</v>
      </c>
      <c r="F4411" t="s">
        <v>2301</v>
      </c>
      <c r="G4411">
        <v>-26.054683333333301</v>
      </c>
      <c r="H4411">
        <v>113.3972</v>
      </c>
      <c r="I4411" t="s">
        <v>2333</v>
      </c>
      <c r="J4411" t="s">
        <v>2183</v>
      </c>
      <c r="K4411">
        <v>79</v>
      </c>
      <c r="L4411">
        <v>80</v>
      </c>
      <c r="N4411">
        <v>1</v>
      </c>
      <c r="O4411">
        <v>0.97570000000000001</v>
      </c>
      <c r="R4411">
        <v>1.734</v>
      </c>
    </row>
    <row r="4412" spans="1:18">
      <c r="A4412" t="s">
        <v>2083</v>
      </c>
      <c r="B4412" t="s">
        <v>2082</v>
      </c>
      <c r="D4412">
        <v>2021</v>
      </c>
      <c r="E4412" t="s">
        <v>842</v>
      </c>
      <c r="F4412" t="s">
        <v>2301</v>
      </c>
      <c r="G4412">
        <v>-26.054683333333301</v>
      </c>
      <c r="H4412">
        <v>113.3972</v>
      </c>
      <c r="I4412" t="s">
        <v>2333</v>
      </c>
      <c r="J4412" t="s">
        <v>2183</v>
      </c>
      <c r="K4412">
        <v>80</v>
      </c>
      <c r="L4412">
        <v>81</v>
      </c>
      <c r="N4412">
        <v>1</v>
      </c>
      <c r="O4412">
        <v>1.2795000000000001</v>
      </c>
      <c r="R4412">
        <v>1.5946</v>
      </c>
    </row>
    <row r="4413" spans="1:18">
      <c r="A4413" t="s">
        <v>2083</v>
      </c>
      <c r="B4413" t="s">
        <v>2082</v>
      </c>
      <c r="D4413">
        <v>2021</v>
      </c>
      <c r="E4413" t="s">
        <v>842</v>
      </c>
      <c r="F4413" t="s">
        <v>2301</v>
      </c>
      <c r="G4413">
        <v>-26.054683333333301</v>
      </c>
      <c r="H4413">
        <v>113.3972</v>
      </c>
      <c r="I4413" t="s">
        <v>2333</v>
      </c>
      <c r="J4413" t="s">
        <v>2183</v>
      </c>
      <c r="K4413">
        <v>81</v>
      </c>
      <c r="L4413">
        <v>82</v>
      </c>
      <c r="N4413">
        <v>1</v>
      </c>
      <c r="O4413">
        <v>1.1099000000000001</v>
      </c>
      <c r="R4413">
        <v>1.5946</v>
      </c>
    </row>
    <row r="4414" spans="1:18">
      <c r="A4414" t="s">
        <v>2083</v>
      </c>
      <c r="B4414" t="s">
        <v>2082</v>
      </c>
      <c r="D4414">
        <v>2021</v>
      </c>
      <c r="E4414" t="s">
        <v>842</v>
      </c>
      <c r="F4414" t="s">
        <v>2301</v>
      </c>
      <c r="G4414">
        <v>-26.054683333333301</v>
      </c>
      <c r="H4414">
        <v>113.3972</v>
      </c>
      <c r="I4414" t="s">
        <v>2333</v>
      </c>
      <c r="J4414" t="s">
        <v>2183</v>
      </c>
      <c r="K4414">
        <v>82</v>
      </c>
      <c r="L4414">
        <v>83</v>
      </c>
      <c r="N4414">
        <v>1</v>
      </c>
      <c r="O4414">
        <v>1.2182999999999999</v>
      </c>
      <c r="R4414">
        <v>1.5946</v>
      </c>
    </row>
    <row r="4415" spans="1:18">
      <c r="A4415" t="s">
        <v>2083</v>
      </c>
      <c r="B4415" t="s">
        <v>2082</v>
      </c>
      <c r="D4415">
        <v>2021</v>
      </c>
      <c r="E4415" t="s">
        <v>842</v>
      </c>
      <c r="F4415" t="s">
        <v>2301</v>
      </c>
      <c r="G4415">
        <v>-26.054683333333301</v>
      </c>
      <c r="H4415">
        <v>113.3972</v>
      </c>
      <c r="I4415" t="s">
        <v>2333</v>
      </c>
      <c r="J4415" t="s">
        <v>2183</v>
      </c>
      <c r="K4415">
        <v>83</v>
      </c>
      <c r="L4415">
        <v>84</v>
      </c>
      <c r="N4415">
        <v>1</v>
      </c>
      <c r="O4415">
        <v>1.3098000000000001</v>
      </c>
      <c r="R4415">
        <v>1.5946</v>
      </c>
    </row>
    <row r="4416" spans="1:18">
      <c r="A4416" t="s">
        <v>2083</v>
      </c>
      <c r="B4416" t="s">
        <v>2082</v>
      </c>
      <c r="D4416">
        <v>2021</v>
      </c>
      <c r="E4416" t="s">
        <v>842</v>
      </c>
      <c r="F4416" t="s">
        <v>2301</v>
      </c>
      <c r="G4416">
        <v>-26.054683333333301</v>
      </c>
      <c r="H4416">
        <v>113.3972</v>
      </c>
      <c r="I4416" t="s">
        <v>2333</v>
      </c>
      <c r="J4416" t="s">
        <v>2183</v>
      </c>
      <c r="K4416">
        <v>84</v>
      </c>
      <c r="L4416">
        <v>85</v>
      </c>
      <c r="N4416">
        <v>1</v>
      </c>
      <c r="O4416">
        <v>1.2257</v>
      </c>
      <c r="R4416">
        <v>1.5946</v>
      </c>
    </row>
    <row r="4417" spans="1:18">
      <c r="A4417" t="s">
        <v>2083</v>
      </c>
      <c r="B4417" t="s">
        <v>2082</v>
      </c>
      <c r="D4417">
        <v>2021</v>
      </c>
      <c r="E4417" t="s">
        <v>842</v>
      </c>
      <c r="F4417" t="s">
        <v>2301</v>
      </c>
      <c r="G4417">
        <v>-26.054683333333301</v>
      </c>
      <c r="H4417">
        <v>113.3972</v>
      </c>
      <c r="I4417" t="s">
        <v>2333</v>
      </c>
      <c r="J4417" t="s">
        <v>2183</v>
      </c>
      <c r="K4417">
        <v>85</v>
      </c>
      <c r="L4417">
        <v>86</v>
      </c>
      <c r="N4417">
        <v>1</v>
      </c>
      <c r="O4417">
        <v>1.1177999999999999</v>
      </c>
      <c r="R4417">
        <v>1.4551000000000001</v>
      </c>
    </row>
    <row r="4418" spans="1:18">
      <c r="A4418" t="s">
        <v>2083</v>
      </c>
      <c r="B4418" t="s">
        <v>2082</v>
      </c>
      <c r="D4418">
        <v>2021</v>
      </c>
      <c r="E4418" t="s">
        <v>842</v>
      </c>
      <c r="F4418" t="s">
        <v>2301</v>
      </c>
      <c r="G4418">
        <v>-25.9747305555554</v>
      </c>
      <c r="H4418">
        <v>114.124019444444</v>
      </c>
      <c r="I4418" t="s">
        <v>2332</v>
      </c>
      <c r="J4418" t="s">
        <v>2182</v>
      </c>
      <c r="K4418">
        <v>0</v>
      </c>
      <c r="L4418">
        <v>1</v>
      </c>
      <c r="N4418">
        <v>1</v>
      </c>
      <c r="O4418">
        <v>0.41949999999999998</v>
      </c>
      <c r="R4418">
        <v>3.5127999999999999</v>
      </c>
    </row>
    <row r="4419" spans="1:18">
      <c r="A4419" t="s">
        <v>2083</v>
      </c>
      <c r="B4419" t="s">
        <v>2082</v>
      </c>
      <c r="D4419">
        <v>2021</v>
      </c>
      <c r="E4419" t="s">
        <v>842</v>
      </c>
      <c r="F4419" t="s">
        <v>2301</v>
      </c>
      <c r="G4419">
        <v>-25.9747305555554</v>
      </c>
      <c r="H4419">
        <v>114.124019444444</v>
      </c>
      <c r="I4419" t="s">
        <v>2332</v>
      </c>
      <c r="J4419" t="s">
        <v>2182</v>
      </c>
      <c r="K4419">
        <v>1</v>
      </c>
      <c r="L4419">
        <v>2</v>
      </c>
      <c r="N4419">
        <v>1</v>
      </c>
      <c r="O4419">
        <v>0.5484</v>
      </c>
      <c r="R4419">
        <v>2.8908999999999998</v>
      </c>
    </row>
    <row r="4420" spans="1:18">
      <c r="A4420" t="s">
        <v>2083</v>
      </c>
      <c r="B4420" t="s">
        <v>2082</v>
      </c>
      <c r="D4420">
        <v>2021</v>
      </c>
      <c r="E4420" t="s">
        <v>842</v>
      </c>
      <c r="F4420" t="s">
        <v>2301</v>
      </c>
      <c r="G4420">
        <v>-25.9747305555554</v>
      </c>
      <c r="H4420">
        <v>114.124019444444</v>
      </c>
      <c r="I4420" t="s">
        <v>2332</v>
      </c>
      <c r="J4420" t="s">
        <v>2182</v>
      </c>
      <c r="K4420">
        <v>2</v>
      </c>
      <c r="L4420">
        <v>3</v>
      </c>
      <c r="N4420">
        <v>1</v>
      </c>
      <c r="O4420">
        <v>0.66010000000000002</v>
      </c>
      <c r="R4420">
        <v>2.8908999999999998</v>
      </c>
    </row>
    <row r="4421" spans="1:18">
      <c r="A4421" t="s">
        <v>2083</v>
      </c>
      <c r="B4421" t="s">
        <v>2082</v>
      </c>
      <c r="D4421">
        <v>2021</v>
      </c>
      <c r="E4421" t="s">
        <v>842</v>
      </c>
      <c r="F4421" t="s">
        <v>2301</v>
      </c>
      <c r="G4421">
        <v>-25.9747305555554</v>
      </c>
      <c r="H4421">
        <v>114.124019444444</v>
      </c>
      <c r="I4421" t="s">
        <v>2332</v>
      </c>
      <c r="J4421" t="s">
        <v>2182</v>
      </c>
      <c r="K4421">
        <v>3</v>
      </c>
      <c r="L4421">
        <v>4</v>
      </c>
      <c r="N4421">
        <v>1</v>
      </c>
      <c r="O4421">
        <v>0.70760000000000001</v>
      </c>
      <c r="R4421">
        <v>2.2690999999999999</v>
      </c>
    </row>
    <row r="4422" spans="1:18">
      <c r="A4422" t="s">
        <v>2083</v>
      </c>
      <c r="B4422" t="s">
        <v>2082</v>
      </c>
      <c r="D4422">
        <v>2021</v>
      </c>
      <c r="E4422" t="s">
        <v>842</v>
      </c>
      <c r="F4422" t="s">
        <v>2301</v>
      </c>
      <c r="G4422">
        <v>-25.9747305555554</v>
      </c>
      <c r="H4422">
        <v>114.124019444444</v>
      </c>
      <c r="I4422" t="s">
        <v>2332</v>
      </c>
      <c r="J4422" t="s">
        <v>2182</v>
      </c>
      <c r="K4422">
        <v>4</v>
      </c>
      <c r="L4422">
        <v>5</v>
      </c>
      <c r="N4422">
        <v>1</v>
      </c>
      <c r="O4422">
        <v>0.63560000000000005</v>
      </c>
      <c r="R4422">
        <v>2.1928999999999998</v>
      </c>
    </row>
    <row r="4423" spans="1:18">
      <c r="A4423" t="s">
        <v>2083</v>
      </c>
      <c r="B4423" t="s">
        <v>2082</v>
      </c>
      <c r="D4423">
        <v>2021</v>
      </c>
      <c r="E4423" t="s">
        <v>842</v>
      </c>
      <c r="F4423" t="s">
        <v>2301</v>
      </c>
      <c r="G4423">
        <v>-25.9747305555554</v>
      </c>
      <c r="H4423">
        <v>114.124019444444</v>
      </c>
      <c r="I4423" t="s">
        <v>2332</v>
      </c>
      <c r="J4423" t="s">
        <v>2182</v>
      </c>
      <c r="K4423">
        <v>5</v>
      </c>
      <c r="L4423">
        <v>6</v>
      </c>
      <c r="N4423">
        <v>1</v>
      </c>
      <c r="O4423">
        <v>0.52380000000000004</v>
      </c>
      <c r="R4423">
        <v>2.1928999999999998</v>
      </c>
    </row>
    <row r="4424" spans="1:18">
      <c r="A4424" t="s">
        <v>2083</v>
      </c>
      <c r="B4424" t="s">
        <v>2082</v>
      </c>
      <c r="D4424">
        <v>2021</v>
      </c>
      <c r="E4424" t="s">
        <v>842</v>
      </c>
      <c r="F4424" t="s">
        <v>2301</v>
      </c>
      <c r="G4424">
        <v>-25.9747305555554</v>
      </c>
      <c r="H4424">
        <v>114.124019444444</v>
      </c>
      <c r="I4424" t="s">
        <v>2332</v>
      </c>
      <c r="J4424" t="s">
        <v>2182</v>
      </c>
      <c r="K4424">
        <v>6</v>
      </c>
      <c r="L4424">
        <v>7</v>
      </c>
      <c r="N4424">
        <v>1</v>
      </c>
      <c r="O4424">
        <v>0.72699999999999998</v>
      </c>
      <c r="R4424">
        <v>2.1168</v>
      </c>
    </row>
    <row r="4425" spans="1:18">
      <c r="A4425" t="s">
        <v>2083</v>
      </c>
      <c r="B4425" t="s">
        <v>2082</v>
      </c>
      <c r="D4425">
        <v>2021</v>
      </c>
      <c r="E4425" t="s">
        <v>842</v>
      </c>
      <c r="F4425" t="s">
        <v>2301</v>
      </c>
      <c r="G4425">
        <v>-25.9747305555554</v>
      </c>
      <c r="H4425">
        <v>114.124019444444</v>
      </c>
      <c r="I4425" t="s">
        <v>2332</v>
      </c>
      <c r="J4425" t="s">
        <v>2182</v>
      </c>
      <c r="K4425">
        <v>7</v>
      </c>
      <c r="L4425">
        <v>8</v>
      </c>
      <c r="N4425">
        <v>1</v>
      </c>
      <c r="O4425">
        <v>0.3508</v>
      </c>
      <c r="R4425">
        <v>1.5954999999999999</v>
      </c>
    </row>
    <row r="4426" spans="1:18">
      <c r="A4426" t="s">
        <v>2083</v>
      </c>
      <c r="B4426" t="s">
        <v>2082</v>
      </c>
      <c r="D4426">
        <v>2021</v>
      </c>
      <c r="E4426" t="s">
        <v>842</v>
      </c>
      <c r="F4426" t="s">
        <v>2301</v>
      </c>
      <c r="G4426">
        <v>-25.9747305555554</v>
      </c>
      <c r="H4426">
        <v>114.124019444444</v>
      </c>
      <c r="I4426" t="s">
        <v>2332</v>
      </c>
      <c r="J4426" t="s">
        <v>2182</v>
      </c>
      <c r="K4426">
        <v>8</v>
      </c>
      <c r="L4426">
        <v>9</v>
      </c>
      <c r="N4426">
        <v>1</v>
      </c>
      <c r="O4426">
        <v>0.65580000000000005</v>
      </c>
      <c r="R4426">
        <v>1.5954999999999999</v>
      </c>
    </row>
    <row r="4427" spans="1:18">
      <c r="A4427" t="s">
        <v>2083</v>
      </c>
      <c r="B4427" t="s">
        <v>2082</v>
      </c>
      <c r="D4427">
        <v>2021</v>
      </c>
      <c r="E4427" t="s">
        <v>842</v>
      </c>
      <c r="F4427" t="s">
        <v>2301</v>
      </c>
      <c r="G4427">
        <v>-25.9747305555554</v>
      </c>
      <c r="H4427">
        <v>114.124019444444</v>
      </c>
      <c r="I4427" t="s">
        <v>2332</v>
      </c>
      <c r="J4427" t="s">
        <v>2182</v>
      </c>
      <c r="K4427">
        <v>9</v>
      </c>
      <c r="L4427">
        <v>10</v>
      </c>
      <c r="N4427">
        <v>1</v>
      </c>
      <c r="O4427">
        <v>0.67249999999999999</v>
      </c>
      <c r="R4427">
        <v>1.0742</v>
      </c>
    </row>
    <row r="4428" spans="1:18">
      <c r="A4428" t="s">
        <v>2083</v>
      </c>
      <c r="B4428" t="s">
        <v>2082</v>
      </c>
      <c r="D4428">
        <v>2021</v>
      </c>
      <c r="E4428" t="s">
        <v>842</v>
      </c>
      <c r="F4428" t="s">
        <v>2301</v>
      </c>
      <c r="G4428">
        <v>-25.9747305555554</v>
      </c>
      <c r="H4428">
        <v>114.124019444444</v>
      </c>
      <c r="I4428" t="s">
        <v>2332</v>
      </c>
      <c r="J4428" t="s">
        <v>2182</v>
      </c>
      <c r="K4428">
        <v>10</v>
      </c>
      <c r="L4428">
        <v>11</v>
      </c>
      <c r="N4428">
        <v>1</v>
      </c>
      <c r="O4428">
        <v>0.85650000000000004</v>
      </c>
      <c r="R4428">
        <v>0.96079999999999999</v>
      </c>
    </row>
    <row r="4429" spans="1:18">
      <c r="A4429" t="s">
        <v>2083</v>
      </c>
      <c r="B4429" t="s">
        <v>2082</v>
      </c>
      <c r="D4429">
        <v>2021</v>
      </c>
      <c r="E4429" t="s">
        <v>842</v>
      </c>
      <c r="F4429" t="s">
        <v>2301</v>
      </c>
      <c r="G4429">
        <v>-25.9747305555554</v>
      </c>
      <c r="H4429">
        <v>114.124019444444</v>
      </c>
      <c r="I4429" t="s">
        <v>2332</v>
      </c>
      <c r="J4429" t="s">
        <v>2182</v>
      </c>
      <c r="K4429">
        <v>11</v>
      </c>
      <c r="L4429">
        <v>12</v>
      </c>
      <c r="N4429">
        <v>1</v>
      </c>
      <c r="O4429">
        <v>0.7601</v>
      </c>
      <c r="R4429">
        <v>0.96079999999999999</v>
      </c>
    </row>
    <row r="4430" spans="1:18">
      <c r="A4430" t="s">
        <v>2083</v>
      </c>
      <c r="B4430" t="s">
        <v>2082</v>
      </c>
      <c r="D4430">
        <v>2021</v>
      </c>
      <c r="E4430" t="s">
        <v>842</v>
      </c>
      <c r="F4430" t="s">
        <v>2301</v>
      </c>
      <c r="G4430">
        <v>-25.9747305555554</v>
      </c>
      <c r="H4430">
        <v>114.124019444444</v>
      </c>
      <c r="I4430" t="s">
        <v>2332</v>
      </c>
      <c r="J4430" t="s">
        <v>2182</v>
      </c>
      <c r="K4430">
        <v>12</v>
      </c>
      <c r="L4430">
        <v>13</v>
      </c>
      <c r="N4430">
        <v>1</v>
      </c>
      <c r="O4430">
        <v>0.86629999999999996</v>
      </c>
      <c r="R4430">
        <v>0.84750000000000003</v>
      </c>
    </row>
    <row r="4431" spans="1:18">
      <c r="A4431" t="s">
        <v>2083</v>
      </c>
      <c r="B4431" t="s">
        <v>2082</v>
      </c>
      <c r="D4431">
        <v>2021</v>
      </c>
      <c r="E4431" t="s">
        <v>842</v>
      </c>
      <c r="F4431" t="s">
        <v>2301</v>
      </c>
      <c r="G4431">
        <v>-25.9747305555554</v>
      </c>
      <c r="H4431">
        <v>114.124019444444</v>
      </c>
      <c r="I4431" t="s">
        <v>2332</v>
      </c>
      <c r="J4431" t="s">
        <v>2182</v>
      </c>
      <c r="K4431">
        <v>13</v>
      </c>
      <c r="L4431">
        <v>14</v>
      </c>
      <c r="N4431">
        <v>1</v>
      </c>
      <c r="O4431">
        <v>0.93159999999999998</v>
      </c>
      <c r="R4431">
        <v>0.96860000000000002</v>
      </c>
    </row>
    <row r="4432" spans="1:18">
      <c r="A4432" t="s">
        <v>2083</v>
      </c>
      <c r="B4432" t="s">
        <v>2082</v>
      </c>
      <c r="D4432">
        <v>2021</v>
      </c>
      <c r="E4432" t="s">
        <v>842</v>
      </c>
      <c r="F4432" t="s">
        <v>2301</v>
      </c>
      <c r="G4432">
        <v>-25.9747305555554</v>
      </c>
      <c r="H4432">
        <v>114.124019444444</v>
      </c>
      <c r="I4432" t="s">
        <v>2332</v>
      </c>
      <c r="J4432" t="s">
        <v>2182</v>
      </c>
      <c r="K4432">
        <v>14</v>
      </c>
      <c r="L4432">
        <v>15</v>
      </c>
      <c r="N4432">
        <v>1</v>
      </c>
      <c r="O4432">
        <v>0.87909999999999999</v>
      </c>
      <c r="R4432">
        <v>0.96860000000000002</v>
      </c>
    </row>
    <row r="4433" spans="1:18">
      <c r="A4433" t="s">
        <v>2083</v>
      </c>
      <c r="B4433" t="s">
        <v>2082</v>
      </c>
      <c r="D4433">
        <v>2021</v>
      </c>
      <c r="E4433" t="s">
        <v>842</v>
      </c>
      <c r="F4433" t="s">
        <v>2301</v>
      </c>
      <c r="G4433">
        <v>-25.9747305555554</v>
      </c>
      <c r="H4433">
        <v>114.124019444444</v>
      </c>
      <c r="I4433" t="s">
        <v>2332</v>
      </c>
      <c r="J4433" t="s">
        <v>2182</v>
      </c>
      <c r="K4433">
        <v>15</v>
      </c>
      <c r="L4433">
        <v>16</v>
      </c>
      <c r="N4433">
        <v>1</v>
      </c>
      <c r="O4433">
        <v>0.81010000000000004</v>
      </c>
      <c r="R4433">
        <v>1.0898000000000001</v>
      </c>
    </row>
    <row r="4434" spans="1:18">
      <c r="A4434" t="s">
        <v>2083</v>
      </c>
      <c r="B4434" t="s">
        <v>2082</v>
      </c>
      <c r="D4434">
        <v>2021</v>
      </c>
      <c r="E4434" t="s">
        <v>842</v>
      </c>
      <c r="F4434" t="s">
        <v>2301</v>
      </c>
      <c r="G4434">
        <v>-25.9747305555554</v>
      </c>
      <c r="H4434">
        <v>114.124019444444</v>
      </c>
      <c r="I4434" t="s">
        <v>2332</v>
      </c>
      <c r="J4434" t="s">
        <v>2182</v>
      </c>
      <c r="K4434">
        <v>16</v>
      </c>
      <c r="L4434">
        <v>17</v>
      </c>
      <c r="N4434">
        <v>1</v>
      </c>
      <c r="O4434">
        <v>0.84299999999999997</v>
      </c>
      <c r="R4434">
        <v>0.95499999999999996</v>
      </c>
    </row>
    <row r="4435" spans="1:18">
      <c r="A4435" t="s">
        <v>2083</v>
      </c>
      <c r="B4435" t="s">
        <v>2082</v>
      </c>
      <c r="D4435">
        <v>2021</v>
      </c>
      <c r="E4435" t="s">
        <v>842</v>
      </c>
      <c r="F4435" t="s">
        <v>2301</v>
      </c>
      <c r="G4435">
        <v>-25.9747305555554</v>
      </c>
      <c r="H4435">
        <v>114.124019444444</v>
      </c>
      <c r="I4435" t="s">
        <v>2332</v>
      </c>
      <c r="J4435" t="s">
        <v>2182</v>
      </c>
      <c r="K4435">
        <v>17</v>
      </c>
      <c r="L4435">
        <v>18</v>
      </c>
      <c r="N4435">
        <v>1</v>
      </c>
      <c r="O4435">
        <v>0.79669999999999996</v>
      </c>
      <c r="R4435">
        <v>0.95499999999999996</v>
      </c>
    </row>
    <row r="4436" spans="1:18">
      <c r="A4436" t="s">
        <v>2083</v>
      </c>
      <c r="B4436" t="s">
        <v>2082</v>
      </c>
      <c r="D4436">
        <v>2021</v>
      </c>
      <c r="E4436" t="s">
        <v>842</v>
      </c>
      <c r="F4436" t="s">
        <v>2301</v>
      </c>
      <c r="G4436">
        <v>-25.9747305555554</v>
      </c>
      <c r="H4436">
        <v>114.124019444444</v>
      </c>
      <c r="I4436" t="s">
        <v>2332</v>
      </c>
      <c r="J4436" t="s">
        <v>2182</v>
      </c>
      <c r="K4436">
        <v>18</v>
      </c>
      <c r="L4436">
        <v>19</v>
      </c>
      <c r="N4436">
        <v>1</v>
      </c>
      <c r="O4436">
        <v>0.69550000000000001</v>
      </c>
      <c r="R4436">
        <v>0.82020000000000004</v>
      </c>
    </row>
    <row r="4437" spans="1:18">
      <c r="A4437" t="s">
        <v>2083</v>
      </c>
      <c r="B4437" t="s">
        <v>2082</v>
      </c>
      <c r="D4437">
        <v>2021</v>
      </c>
      <c r="E4437" t="s">
        <v>842</v>
      </c>
      <c r="F4437" t="s">
        <v>2301</v>
      </c>
      <c r="G4437">
        <v>-25.9747305555554</v>
      </c>
      <c r="H4437">
        <v>114.124019444444</v>
      </c>
      <c r="I4437" t="s">
        <v>2332</v>
      </c>
      <c r="J4437" t="s">
        <v>2182</v>
      </c>
      <c r="K4437">
        <v>19</v>
      </c>
      <c r="L4437">
        <v>20</v>
      </c>
      <c r="N4437">
        <v>1</v>
      </c>
      <c r="O4437">
        <v>0.9042</v>
      </c>
      <c r="R4437">
        <v>1.0489999999999999</v>
      </c>
    </row>
    <row r="4438" spans="1:18">
      <c r="A4438" t="s">
        <v>2083</v>
      </c>
      <c r="B4438" t="s">
        <v>2082</v>
      </c>
      <c r="D4438">
        <v>2021</v>
      </c>
      <c r="E4438" t="s">
        <v>842</v>
      </c>
      <c r="F4438" t="s">
        <v>2301</v>
      </c>
      <c r="G4438">
        <v>-25.9747305555554</v>
      </c>
      <c r="H4438">
        <v>114.124019444444</v>
      </c>
      <c r="I4438" t="s">
        <v>2332</v>
      </c>
      <c r="J4438" t="s">
        <v>2182</v>
      </c>
      <c r="K4438">
        <v>20</v>
      </c>
      <c r="L4438">
        <v>21</v>
      </c>
      <c r="N4438">
        <v>1</v>
      </c>
      <c r="O4438">
        <v>0.80569999999999997</v>
      </c>
      <c r="R4438">
        <v>1.0489999999999999</v>
      </c>
    </row>
    <row r="4439" spans="1:18">
      <c r="A4439" t="s">
        <v>2083</v>
      </c>
      <c r="B4439" t="s">
        <v>2082</v>
      </c>
      <c r="D4439">
        <v>2021</v>
      </c>
      <c r="E4439" t="s">
        <v>842</v>
      </c>
      <c r="F4439" t="s">
        <v>2301</v>
      </c>
      <c r="G4439">
        <v>-25.9747305555554</v>
      </c>
      <c r="H4439">
        <v>114.124019444444</v>
      </c>
      <c r="I4439" t="s">
        <v>2332</v>
      </c>
      <c r="J4439" t="s">
        <v>2182</v>
      </c>
      <c r="K4439">
        <v>21</v>
      </c>
      <c r="L4439">
        <v>22</v>
      </c>
      <c r="N4439">
        <v>1</v>
      </c>
      <c r="O4439">
        <v>0.80100000000000005</v>
      </c>
      <c r="R4439">
        <v>1.2777000000000001</v>
      </c>
    </row>
    <row r="4440" spans="1:18">
      <c r="A4440" t="s">
        <v>2083</v>
      </c>
      <c r="B4440" t="s">
        <v>2082</v>
      </c>
      <c r="D4440">
        <v>2021</v>
      </c>
      <c r="E4440" t="s">
        <v>842</v>
      </c>
      <c r="F4440" t="s">
        <v>2301</v>
      </c>
      <c r="G4440">
        <v>-25.9747305555554</v>
      </c>
      <c r="H4440">
        <v>114.124019444444</v>
      </c>
      <c r="I4440" t="s">
        <v>2332</v>
      </c>
      <c r="J4440" t="s">
        <v>2182</v>
      </c>
      <c r="K4440">
        <v>22</v>
      </c>
      <c r="L4440">
        <v>23</v>
      </c>
      <c r="N4440">
        <v>1</v>
      </c>
      <c r="O4440">
        <v>0.73780000000000001</v>
      </c>
      <c r="R4440">
        <v>0.94240000000000002</v>
      </c>
    </row>
    <row r="4441" spans="1:18">
      <c r="A4441" t="s">
        <v>2083</v>
      </c>
      <c r="B4441" t="s">
        <v>2082</v>
      </c>
      <c r="D4441">
        <v>2021</v>
      </c>
      <c r="E4441" t="s">
        <v>842</v>
      </c>
      <c r="F4441" t="s">
        <v>2301</v>
      </c>
      <c r="G4441">
        <v>-25.9747305555554</v>
      </c>
      <c r="H4441">
        <v>114.124019444444</v>
      </c>
      <c r="I4441" t="s">
        <v>2332</v>
      </c>
      <c r="J4441" t="s">
        <v>2182</v>
      </c>
      <c r="K4441">
        <v>23</v>
      </c>
      <c r="L4441">
        <v>24</v>
      </c>
      <c r="N4441">
        <v>1</v>
      </c>
      <c r="O4441">
        <v>0.88119999999999998</v>
      </c>
      <c r="R4441">
        <v>0.94240000000000002</v>
      </c>
    </row>
    <row r="4442" spans="1:18">
      <c r="A4442" t="s">
        <v>2083</v>
      </c>
      <c r="B4442" t="s">
        <v>2082</v>
      </c>
      <c r="D4442">
        <v>2021</v>
      </c>
      <c r="E4442" t="s">
        <v>842</v>
      </c>
      <c r="F4442" t="s">
        <v>2301</v>
      </c>
      <c r="G4442">
        <v>-25.9747305555554</v>
      </c>
      <c r="H4442">
        <v>114.124019444444</v>
      </c>
      <c r="I4442" t="s">
        <v>2332</v>
      </c>
      <c r="J4442" t="s">
        <v>2182</v>
      </c>
      <c r="K4442">
        <v>24</v>
      </c>
      <c r="L4442">
        <v>25</v>
      </c>
      <c r="N4442">
        <v>1</v>
      </c>
      <c r="O4442">
        <v>0.78779999999999994</v>
      </c>
      <c r="R4442">
        <v>0.60709999999999997</v>
      </c>
    </row>
    <row r="4443" spans="1:18">
      <c r="A4443" t="s">
        <v>2083</v>
      </c>
      <c r="B4443" t="s">
        <v>2082</v>
      </c>
      <c r="D4443">
        <v>2021</v>
      </c>
      <c r="E4443" t="s">
        <v>842</v>
      </c>
      <c r="F4443" t="s">
        <v>2301</v>
      </c>
      <c r="G4443">
        <v>-25.9747305555554</v>
      </c>
      <c r="H4443">
        <v>114.124019444444</v>
      </c>
      <c r="I4443" t="s">
        <v>2332</v>
      </c>
      <c r="J4443" t="s">
        <v>2182</v>
      </c>
      <c r="K4443">
        <v>25</v>
      </c>
      <c r="L4443">
        <v>26</v>
      </c>
      <c r="N4443">
        <v>1</v>
      </c>
      <c r="O4443">
        <v>0.70830000000000004</v>
      </c>
      <c r="R4443">
        <v>0.77310000000000001</v>
      </c>
    </row>
    <row r="4444" spans="1:18">
      <c r="A4444" t="s">
        <v>2083</v>
      </c>
      <c r="B4444" t="s">
        <v>2082</v>
      </c>
      <c r="D4444">
        <v>2021</v>
      </c>
      <c r="E4444" t="s">
        <v>842</v>
      </c>
      <c r="F4444" t="s">
        <v>2301</v>
      </c>
      <c r="G4444">
        <v>-25.9747305555554</v>
      </c>
      <c r="H4444">
        <v>114.124019444444</v>
      </c>
      <c r="I4444" t="s">
        <v>2332</v>
      </c>
      <c r="J4444" t="s">
        <v>2182</v>
      </c>
      <c r="K4444">
        <v>26</v>
      </c>
      <c r="L4444">
        <v>27</v>
      </c>
      <c r="N4444">
        <v>1</v>
      </c>
      <c r="O4444">
        <v>0.67159999999999997</v>
      </c>
      <c r="R4444">
        <v>0.77310000000000001</v>
      </c>
    </row>
    <row r="4445" spans="1:18">
      <c r="A4445" t="s">
        <v>2083</v>
      </c>
      <c r="B4445" t="s">
        <v>2082</v>
      </c>
      <c r="D4445">
        <v>2021</v>
      </c>
      <c r="E4445" t="s">
        <v>842</v>
      </c>
      <c r="F4445" t="s">
        <v>2301</v>
      </c>
      <c r="G4445">
        <v>-25.9747305555554</v>
      </c>
      <c r="H4445">
        <v>114.124019444444</v>
      </c>
      <c r="I4445" t="s">
        <v>2332</v>
      </c>
      <c r="J4445" t="s">
        <v>2182</v>
      </c>
      <c r="K4445">
        <v>27</v>
      </c>
      <c r="L4445">
        <v>28</v>
      </c>
      <c r="N4445">
        <v>1</v>
      </c>
      <c r="O4445">
        <v>0.75729999999999997</v>
      </c>
      <c r="R4445">
        <v>0.93910000000000005</v>
      </c>
    </row>
    <row r="4446" spans="1:18">
      <c r="A4446" t="s">
        <v>2083</v>
      </c>
      <c r="B4446" t="s">
        <v>2082</v>
      </c>
      <c r="D4446">
        <v>2021</v>
      </c>
      <c r="E4446" t="s">
        <v>842</v>
      </c>
      <c r="F4446" t="s">
        <v>2301</v>
      </c>
      <c r="G4446">
        <v>-25.9747305555554</v>
      </c>
      <c r="H4446">
        <v>114.124019444444</v>
      </c>
      <c r="I4446" t="s">
        <v>2332</v>
      </c>
      <c r="J4446" t="s">
        <v>2182</v>
      </c>
      <c r="K4446">
        <v>28</v>
      </c>
      <c r="L4446">
        <v>29</v>
      </c>
      <c r="N4446">
        <v>1</v>
      </c>
      <c r="O4446">
        <v>0.76759999999999995</v>
      </c>
      <c r="R4446">
        <v>0.97629999999999995</v>
      </c>
    </row>
    <row r="4447" spans="1:18">
      <c r="A4447" t="s">
        <v>2083</v>
      </c>
      <c r="B4447" t="s">
        <v>2082</v>
      </c>
      <c r="D4447">
        <v>2021</v>
      </c>
      <c r="E4447" t="s">
        <v>842</v>
      </c>
      <c r="F4447" t="s">
        <v>2301</v>
      </c>
      <c r="G4447">
        <v>-25.9747305555554</v>
      </c>
      <c r="H4447">
        <v>114.124019444444</v>
      </c>
      <c r="I4447" t="s">
        <v>2332</v>
      </c>
      <c r="J4447" t="s">
        <v>2182</v>
      </c>
      <c r="K4447">
        <v>29</v>
      </c>
      <c r="L4447">
        <v>30</v>
      </c>
      <c r="N4447">
        <v>1</v>
      </c>
      <c r="O4447">
        <v>0.67479999999999996</v>
      </c>
      <c r="R4447">
        <v>0.97629999999999995</v>
      </c>
    </row>
    <row r="4448" spans="1:18">
      <c r="A4448" t="s">
        <v>2083</v>
      </c>
      <c r="B4448" t="s">
        <v>2082</v>
      </c>
      <c r="D4448">
        <v>2021</v>
      </c>
      <c r="E4448" t="s">
        <v>842</v>
      </c>
      <c r="F4448" t="s">
        <v>2301</v>
      </c>
      <c r="G4448">
        <v>-25.9747305555554</v>
      </c>
      <c r="H4448">
        <v>114.124019444444</v>
      </c>
      <c r="I4448" t="s">
        <v>2332</v>
      </c>
      <c r="J4448" t="s">
        <v>2182</v>
      </c>
      <c r="K4448">
        <v>30</v>
      </c>
      <c r="L4448">
        <v>31</v>
      </c>
      <c r="N4448">
        <v>1</v>
      </c>
      <c r="O4448">
        <v>0.84250000000000003</v>
      </c>
      <c r="R4448">
        <v>1.0136000000000001</v>
      </c>
    </row>
    <row r="4449" spans="1:18">
      <c r="A4449" t="s">
        <v>2083</v>
      </c>
      <c r="B4449" t="s">
        <v>2082</v>
      </c>
      <c r="D4449">
        <v>2021</v>
      </c>
      <c r="E4449" t="s">
        <v>842</v>
      </c>
      <c r="F4449" t="s">
        <v>2301</v>
      </c>
      <c r="G4449">
        <v>-25.9747305555554</v>
      </c>
      <c r="H4449">
        <v>114.124019444444</v>
      </c>
      <c r="I4449" t="s">
        <v>2332</v>
      </c>
      <c r="J4449" t="s">
        <v>2182</v>
      </c>
      <c r="K4449">
        <v>31</v>
      </c>
      <c r="L4449">
        <v>32</v>
      </c>
      <c r="N4449">
        <v>1</v>
      </c>
      <c r="O4449">
        <v>0.80269999999999997</v>
      </c>
      <c r="R4449">
        <v>1.081</v>
      </c>
    </row>
    <row r="4450" spans="1:18">
      <c r="A4450" t="s">
        <v>2083</v>
      </c>
      <c r="B4450" t="s">
        <v>2082</v>
      </c>
      <c r="D4450">
        <v>2021</v>
      </c>
      <c r="E4450" t="s">
        <v>842</v>
      </c>
      <c r="F4450" t="s">
        <v>2301</v>
      </c>
      <c r="G4450">
        <v>-25.9747305555554</v>
      </c>
      <c r="H4450">
        <v>114.124019444444</v>
      </c>
      <c r="I4450" t="s">
        <v>2332</v>
      </c>
      <c r="J4450" t="s">
        <v>2182</v>
      </c>
      <c r="K4450">
        <v>32</v>
      </c>
      <c r="L4450">
        <v>33</v>
      </c>
      <c r="N4450">
        <v>1</v>
      </c>
      <c r="O4450">
        <v>0.53779999999999994</v>
      </c>
      <c r="R4450">
        <v>1.081</v>
      </c>
    </row>
    <row r="4451" spans="1:18">
      <c r="A4451" t="s">
        <v>2083</v>
      </c>
      <c r="B4451" t="s">
        <v>2082</v>
      </c>
      <c r="D4451">
        <v>2021</v>
      </c>
      <c r="E4451" t="s">
        <v>842</v>
      </c>
      <c r="F4451" t="s">
        <v>2301</v>
      </c>
      <c r="G4451">
        <v>-25.9747305555554</v>
      </c>
      <c r="H4451">
        <v>114.124019444444</v>
      </c>
      <c r="I4451" t="s">
        <v>2332</v>
      </c>
      <c r="J4451" t="s">
        <v>2182</v>
      </c>
      <c r="K4451">
        <v>33</v>
      </c>
      <c r="L4451">
        <v>34</v>
      </c>
      <c r="N4451">
        <v>1</v>
      </c>
      <c r="O4451">
        <v>0.71009999999999995</v>
      </c>
      <c r="R4451">
        <v>1.1483000000000001</v>
      </c>
    </row>
    <row r="4452" spans="1:18">
      <c r="A4452" t="s">
        <v>2083</v>
      </c>
      <c r="B4452" t="s">
        <v>2082</v>
      </c>
      <c r="D4452">
        <v>2021</v>
      </c>
      <c r="E4452" t="s">
        <v>842</v>
      </c>
      <c r="F4452" t="s">
        <v>2301</v>
      </c>
      <c r="G4452">
        <v>-25.9747305555554</v>
      </c>
      <c r="H4452">
        <v>114.124019444444</v>
      </c>
      <c r="I4452" t="s">
        <v>2332</v>
      </c>
      <c r="J4452" t="s">
        <v>2182</v>
      </c>
      <c r="K4452">
        <v>34</v>
      </c>
      <c r="L4452">
        <v>35</v>
      </c>
      <c r="N4452">
        <v>1</v>
      </c>
      <c r="O4452">
        <v>0.7198</v>
      </c>
      <c r="R4452">
        <v>1.1766000000000001</v>
      </c>
    </row>
    <row r="4453" spans="1:18">
      <c r="A4453" t="s">
        <v>2083</v>
      </c>
      <c r="B4453" t="s">
        <v>2082</v>
      </c>
      <c r="D4453">
        <v>2021</v>
      </c>
      <c r="E4453" t="s">
        <v>842</v>
      </c>
      <c r="F4453" t="s">
        <v>2301</v>
      </c>
      <c r="G4453">
        <v>-25.9747305555554</v>
      </c>
      <c r="H4453">
        <v>114.124019444444</v>
      </c>
      <c r="I4453" t="s">
        <v>2332</v>
      </c>
      <c r="J4453" t="s">
        <v>2182</v>
      </c>
      <c r="K4453">
        <v>35</v>
      </c>
      <c r="L4453">
        <v>36</v>
      </c>
      <c r="N4453">
        <v>1</v>
      </c>
      <c r="O4453">
        <v>0.67949999999999999</v>
      </c>
      <c r="R4453">
        <v>1.1766000000000001</v>
      </c>
    </row>
    <row r="4454" spans="1:18">
      <c r="A4454" t="s">
        <v>2083</v>
      </c>
      <c r="B4454" t="s">
        <v>2082</v>
      </c>
      <c r="D4454">
        <v>2021</v>
      </c>
      <c r="E4454" t="s">
        <v>842</v>
      </c>
      <c r="F4454" t="s">
        <v>2301</v>
      </c>
      <c r="G4454">
        <v>-25.9747305555554</v>
      </c>
      <c r="H4454">
        <v>114.124019444444</v>
      </c>
      <c r="I4454" t="s">
        <v>2332</v>
      </c>
      <c r="J4454" t="s">
        <v>2182</v>
      </c>
      <c r="K4454">
        <v>36</v>
      </c>
      <c r="L4454">
        <v>37</v>
      </c>
      <c r="N4454">
        <v>1</v>
      </c>
      <c r="O4454">
        <v>0.73880000000000001</v>
      </c>
      <c r="R4454">
        <v>1.2049000000000001</v>
      </c>
    </row>
    <row r="4455" spans="1:18">
      <c r="A4455" t="s">
        <v>2083</v>
      </c>
      <c r="B4455" t="s">
        <v>2082</v>
      </c>
      <c r="D4455">
        <v>2021</v>
      </c>
      <c r="E4455" t="s">
        <v>842</v>
      </c>
      <c r="F4455" t="s">
        <v>2301</v>
      </c>
      <c r="G4455">
        <v>-25.9747305555554</v>
      </c>
      <c r="H4455">
        <v>114.124019444444</v>
      </c>
      <c r="I4455" t="s">
        <v>2332</v>
      </c>
      <c r="J4455" t="s">
        <v>2182</v>
      </c>
      <c r="K4455">
        <v>37</v>
      </c>
      <c r="L4455">
        <v>38</v>
      </c>
      <c r="N4455">
        <v>1</v>
      </c>
      <c r="O4455">
        <v>0.65180000000000005</v>
      </c>
      <c r="R4455">
        <v>1.2042999999999999</v>
      </c>
    </row>
    <row r="4456" spans="1:18">
      <c r="A4456" t="s">
        <v>2083</v>
      </c>
      <c r="B4456" t="s">
        <v>2082</v>
      </c>
      <c r="D4456">
        <v>2021</v>
      </c>
      <c r="E4456" t="s">
        <v>842</v>
      </c>
      <c r="F4456" t="s">
        <v>2301</v>
      </c>
      <c r="G4456">
        <v>-25.9747305555554</v>
      </c>
      <c r="H4456">
        <v>114.124019444444</v>
      </c>
      <c r="I4456" t="s">
        <v>2332</v>
      </c>
      <c r="J4456" t="s">
        <v>2182</v>
      </c>
      <c r="K4456">
        <v>38</v>
      </c>
      <c r="L4456">
        <v>39</v>
      </c>
      <c r="N4456">
        <v>1</v>
      </c>
      <c r="O4456">
        <v>0.81</v>
      </c>
      <c r="R4456">
        <v>1.2042999999999999</v>
      </c>
    </row>
    <row r="4457" spans="1:18">
      <c r="A4457" t="s">
        <v>2083</v>
      </c>
      <c r="B4457" t="s">
        <v>2082</v>
      </c>
      <c r="D4457">
        <v>2021</v>
      </c>
      <c r="E4457" t="s">
        <v>842</v>
      </c>
      <c r="F4457" t="s">
        <v>2301</v>
      </c>
      <c r="G4457">
        <v>-25.9747305555554</v>
      </c>
      <c r="H4457">
        <v>114.124019444444</v>
      </c>
      <c r="I4457" t="s">
        <v>2332</v>
      </c>
      <c r="J4457" t="s">
        <v>2182</v>
      </c>
      <c r="K4457">
        <v>39</v>
      </c>
      <c r="L4457">
        <v>40</v>
      </c>
      <c r="N4457">
        <v>1</v>
      </c>
      <c r="O4457">
        <v>0.62529999999999997</v>
      </c>
      <c r="R4457">
        <v>1.2038</v>
      </c>
    </row>
    <row r="4458" spans="1:18">
      <c r="A4458" t="s">
        <v>2083</v>
      </c>
      <c r="B4458" t="s">
        <v>2082</v>
      </c>
      <c r="D4458">
        <v>2021</v>
      </c>
      <c r="E4458" t="s">
        <v>842</v>
      </c>
      <c r="F4458" t="s">
        <v>2301</v>
      </c>
      <c r="G4458">
        <v>-25.9747305555554</v>
      </c>
      <c r="H4458">
        <v>114.124019444444</v>
      </c>
      <c r="I4458" t="s">
        <v>2332</v>
      </c>
      <c r="J4458" t="s">
        <v>2182</v>
      </c>
      <c r="K4458">
        <v>40</v>
      </c>
      <c r="L4458">
        <v>41</v>
      </c>
      <c r="N4458">
        <v>1</v>
      </c>
      <c r="O4458">
        <v>0.70130000000000003</v>
      </c>
      <c r="R4458">
        <v>1.1312</v>
      </c>
    </row>
    <row r="4459" spans="1:18">
      <c r="A4459" t="s">
        <v>2083</v>
      </c>
      <c r="B4459" t="s">
        <v>2082</v>
      </c>
      <c r="D4459">
        <v>2021</v>
      </c>
      <c r="E4459" t="s">
        <v>842</v>
      </c>
      <c r="F4459" t="s">
        <v>2301</v>
      </c>
      <c r="G4459">
        <v>-25.9747305555554</v>
      </c>
      <c r="H4459">
        <v>114.124019444444</v>
      </c>
      <c r="I4459" t="s">
        <v>2332</v>
      </c>
      <c r="J4459" t="s">
        <v>2182</v>
      </c>
      <c r="K4459">
        <v>41</v>
      </c>
      <c r="L4459">
        <v>42</v>
      </c>
      <c r="N4459">
        <v>1</v>
      </c>
      <c r="O4459">
        <v>0.89680000000000004</v>
      </c>
      <c r="R4459">
        <v>1.1312</v>
      </c>
    </row>
    <row r="4460" spans="1:18">
      <c r="A4460" t="s">
        <v>2083</v>
      </c>
      <c r="B4460" t="s">
        <v>2082</v>
      </c>
      <c r="D4460">
        <v>2021</v>
      </c>
      <c r="E4460" t="s">
        <v>842</v>
      </c>
      <c r="F4460" t="s">
        <v>2301</v>
      </c>
      <c r="G4460">
        <v>-25.9747305555554</v>
      </c>
      <c r="H4460">
        <v>114.124019444444</v>
      </c>
      <c r="I4460" t="s">
        <v>2332</v>
      </c>
      <c r="J4460" t="s">
        <v>2182</v>
      </c>
      <c r="K4460">
        <v>42</v>
      </c>
      <c r="L4460">
        <v>43</v>
      </c>
      <c r="N4460">
        <v>1</v>
      </c>
      <c r="O4460">
        <v>0.59889999999999999</v>
      </c>
      <c r="R4460">
        <v>1.0586</v>
      </c>
    </row>
    <row r="4461" spans="1:18">
      <c r="A4461" t="s">
        <v>2083</v>
      </c>
      <c r="B4461" t="s">
        <v>2082</v>
      </c>
      <c r="D4461">
        <v>2021</v>
      </c>
      <c r="E4461" t="s">
        <v>842</v>
      </c>
      <c r="F4461" t="s">
        <v>2301</v>
      </c>
      <c r="G4461">
        <v>-25.9747305555554</v>
      </c>
      <c r="H4461">
        <v>114.124019444444</v>
      </c>
      <c r="I4461" t="s">
        <v>2332</v>
      </c>
      <c r="J4461" t="s">
        <v>2182</v>
      </c>
      <c r="K4461">
        <v>43</v>
      </c>
      <c r="L4461">
        <v>44</v>
      </c>
      <c r="N4461">
        <v>1</v>
      </c>
      <c r="O4461">
        <v>0.66700000000000004</v>
      </c>
      <c r="R4461">
        <v>1.1892</v>
      </c>
    </row>
    <row r="4462" spans="1:18">
      <c r="A4462" t="s">
        <v>2083</v>
      </c>
      <c r="B4462" t="s">
        <v>2082</v>
      </c>
      <c r="D4462">
        <v>2021</v>
      </c>
      <c r="E4462" t="s">
        <v>842</v>
      </c>
      <c r="F4462" t="s">
        <v>2301</v>
      </c>
      <c r="G4462">
        <v>-25.9747305555554</v>
      </c>
      <c r="H4462">
        <v>114.124019444444</v>
      </c>
      <c r="I4462" t="s">
        <v>2332</v>
      </c>
      <c r="J4462" t="s">
        <v>2182</v>
      </c>
      <c r="K4462">
        <v>44</v>
      </c>
      <c r="L4462">
        <v>45</v>
      </c>
      <c r="N4462">
        <v>1</v>
      </c>
      <c r="O4462">
        <v>0.63549999999999995</v>
      </c>
      <c r="R4462">
        <v>1.1892</v>
      </c>
    </row>
    <row r="4463" spans="1:18">
      <c r="A4463" t="s">
        <v>2083</v>
      </c>
      <c r="B4463" t="s">
        <v>2082</v>
      </c>
      <c r="D4463">
        <v>2021</v>
      </c>
      <c r="E4463" t="s">
        <v>842</v>
      </c>
      <c r="F4463" t="s">
        <v>2301</v>
      </c>
      <c r="G4463">
        <v>-25.9747305555554</v>
      </c>
      <c r="H4463">
        <v>114.124019444444</v>
      </c>
      <c r="I4463" t="s">
        <v>2332</v>
      </c>
      <c r="J4463" t="s">
        <v>2182</v>
      </c>
      <c r="K4463">
        <v>45</v>
      </c>
      <c r="L4463">
        <v>46</v>
      </c>
      <c r="N4463">
        <v>1</v>
      </c>
      <c r="O4463">
        <v>0.61960000000000004</v>
      </c>
      <c r="R4463">
        <v>1.3199000000000001</v>
      </c>
    </row>
    <row r="4464" spans="1:18">
      <c r="A4464" t="s">
        <v>2083</v>
      </c>
      <c r="B4464" t="s">
        <v>2082</v>
      </c>
      <c r="D4464">
        <v>2021</v>
      </c>
      <c r="E4464" t="s">
        <v>842</v>
      </c>
      <c r="F4464" t="s">
        <v>2301</v>
      </c>
      <c r="G4464">
        <v>-25.9747305555554</v>
      </c>
      <c r="H4464">
        <v>114.124019444444</v>
      </c>
      <c r="I4464" t="s">
        <v>2332</v>
      </c>
      <c r="J4464" t="s">
        <v>2182</v>
      </c>
      <c r="K4464">
        <v>46</v>
      </c>
      <c r="L4464">
        <v>47</v>
      </c>
      <c r="N4464">
        <v>1</v>
      </c>
      <c r="O4464">
        <v>0.89449999999999996</v>
      </c>
      <c r="R4464">
        <v>1.4701</v>
      </c>
    </row>
    <row r="4465" spans="1:18">
      <c r="A4465" t="s">
        <v>2083</v>
      </c>
      <c r="B4465" t="s">
        <v>2082</v>
      </c>
      <c r="D4465">
        <v>2021</v>
      </c>
      <c r="E4465" t="s">
        <v>842</v>
      </c>
      <c r="F4465" t="s">
        <v>2301</v>
      </c>
      <c r="G4465">
        <v>-25.9747305555554</v>
      </c>
      <c r="H4465">
        <v>114.124019444444</v>
      </c>
      <c r="I4465" t="s">
        <v>2332</v>
      </c>
      <c r="J4465" t="s">
        <v>2182</v>
      </c>
      <c r="K4465">
        <v>47</v>
      </c>
      <c r="L4465">
        <v>48</v>
      </c>
      <c r="N4465">
        <v>1</v>
      </c>
      <c r="O4465">
        <v>0.48849999999999999</v>
      </c>
      <c r="R4465">
        <v>1.4701</v>
      </c>
    </row>
    <row r="4466" spans="1:18">
      <c r="A4466" t="s">
        <v>2083</v>
      </c>
      <c r="B4466" t="s">
        <v>2082</v>
      </c>
      <c r="D4466">
        <v>2021</v>
      </c>
      <c r="E4466" t="s">
        <v>842</v>
      </c>
      <c r="F4466" t="s">
        <v>2301</v>
      </c>
      <c r="G4466">
        <v>-25.9747305555554</v>
      </c>
      <c r="H4466">
        <v>114.124019444444</v>
      </c>
      <c r="I4466" t="s">
        <v>2332</v>
      </c>
      <c r="J4466" t="s">
        <v>2182</v>
      </c>
      <c r="K4466">
        <v>48</v>
      </c>
      <c r="L4466">
        <v>49</v>
      </c>
      <c r="N4466">
        <v>1</v>
      </c>
      <c r="O4466">
        <v>0.61029999999999995</v>
      </c>
      <c r="R4466">
        <v>1.6203000000000001</v>
      </c>
    </row>
    <row r="4467" spans="1:18">
      <c r="A4467" t="s">
        <v>2083</v>
      </c>
      <c r="B4467" t="s">
        <v>2082</v>
      </c>
      <c r="D4467">
        <v>2021</v>
      </c>
      <c r="E4467" t="s">
        <v>842</v>
      </c>
      <c r="F4467" t="s">
        <v>2301</v>
      </c>
      <c r="G4467">
        <v>-25.9747305555554</v>
      </c>
      <c r="H4467">
        <v>114.124019444444</v>
      </c>
      <c r="I4467" t="s">
        <v>2332</v>
      </c>
      <c r="J4467" t="s">
        <v>2182</v>
      </c>
      <c r="K4467">
        <v>49</v>
      </c>
      <c r="L4467">
        <v>50</v>
      </c>
      <c r="N4467">
        <v>1</v>
      </c>
      <c r="O4467">
        <v>0.61</v>
      </c>
      <c r="R4467">
        <v>1.5371999999999999</v>
      </c>
    </row>
    <row r="4468" spans="1:18">
      <c r="A4468" t="s">
        <v>2083</v>
      </c>
      <c r="B4468" t="s">
        <v>2082</v>
      </c>
      <c r="D4468">
        <v>2021</v>
      </c>
      <c r="E4468" t="s">
        <v>842</v>
      </c>
      <c r="F4468" t="s">
        <v>2301</v>
      </c>
      <c r="G4468">
        <v>-25.9747305555554</v>
      </c>
      <c r="H4468">
        <v>114.124019444444</v>
      </c>
      <c r="I4468" t="s">
        <v>2332</v>
      </c>
      <c r="J4468" t="s">
        <v>2182</v>
      </c>
      <c r="K4468">
        <v>50</v>
      </c>
      <c r="L4468">
        <v>51</v>
      </c>
      <c r="N4468">
        <v>1</v>
      </c>
      <c r="O4468">
        <v>0.67179999999999995</v>
      </c>
      <c r="R4468">
        <v>1.3708</v>
      </c>
    </row>
    <row r="4469" spans="1:18">
      <c r="A4469" t="s">
        <v>2083</v>
      </c>
      <c r="B4469" t="s">
        <v>2082</v>
      </c>
      <c r="D4469">
        <v>2021</v>
      </c>
      <c r="E4469" t="s">
        <v>842</v>
      </c>
      <c r="F4469" t="s">
        <v>2301</v>
      </c>
      <c r="G4469">
        <v>-25.9747305555554</v>
      </c>
      <c r="H4469">
        <v>114.124019444444</v>
      </c>
      <c r="I4469" t="s">
        <v>2332</v>
      </c>
      <c r="J4469" t="s">
        <v>2182</v>
      </c>
      <c r="K4469">
        <v>51</v>
      </c>
      <c r="L4469">
        <v>52</v>
      </c>
      <c r="N4469">
        <v>1</v>
      </c>
      <c r="O4469">
        <v>0.74480000000000002</v>
      </c>
      <c r="R4469">
        <v>1.3708</v>
      </c>
    </row>
    <row r="4470" spans="1:18">
      <c r="A4470" t="s">
        <v>2083</v>
      </c>
      <c r="B4470" t="s">
        <v>2082</v>
      </c>
      <c r="D4470">
        <v>2021</v>
      </c>
      <c r="E4470" t="s">
        <v>842</v>
      </c>
      <c r="F4470" t="s">
        <v>2301</v>
      </c>
      <c r="G4470">
        <v>-25.9747305555554</v>
      </c>
      <c r="H4470">
        <v>114.124019444444</v>
      </c>
      <c r="I4470" t="s">
        <v>2332</v>
      </c>
      <c r="J4470" t="s">
        <v>2182</v>
      </c>
      <c r="K4470">
        <v>52</v>
      </c>
      <c r="L4470">
        <v>53</v>
      </c>
      <c r="N4470">
        <v>1</v>
      </c>
      <c r="O4470">
        <v>0.55410000000000004</v>
      </c>
      <c r="R4470">
        <v>1.3708</v>
      </c>
    </row>
    <row r="4471" spans="1:18">
      <c r="A4471" t="s">
        <v>2083</v>
      </c>
      <c r="B4471" t="s">
        <v>2082</v>
      </c>
      <c r="D4471">
        <v>2021</v>
      </c>
      <c r="E4471" t="s">
        <v>842</v>
      </c>
      <c r="F4471" t="s">
        <v>2301</v>
      </c>
      <c r="G4471">
        <v>-25.9747305555554</v>
      </c>
      <c r="H4471">
        <v>114.124019444444</v>
      </c>
      <c r="I4471" t="s">
        <v>2332</v>
      </c>
      <c r="J4471" t="s">
        <v>2182</v>
      </c>
      <c r="K4471">
        <v>53</v>
      </c>
      <c r="L4471">
        <v>54</v>
      </c>
      <c r="N4471">
        <v>1</v>
      </c>
      <c r="O4471">
        <v>0.6754</v>
      </c>
      <c r="R4471">
        <v>1.3708</v>
      </c>
    </row>
    <row r="4472" spans="1:18">
      <c r="A4472" t="s">
        <v>2083</v>
      </c>
      <c r="B4472" t="s">
        <v>2082</v>
      </c>
      <c r="D4472">
        <v>2021</v>
      </c>
      <c r="E4472" t="s">
        <v>842</v>
      </c>
      <c r="F4472" t="s">
        <v>2301</v>
      </c>
      <c r="G4472">
        <v>-25.9747305555554</v>
      </c>
      <c r="H4472">
        <v>114.124019444444</v>
      </c>
      <c r="I4472" t="s">
        <v>2332</v>
      </c>
      <c r="J4472" t="s">
        <v>2182</v>
      </c>
      <c r="K4472">
        <v>54</v>
      </c>
      <c r="L4472">
        <v>55</v>
      </c>
      <c r="N4472">
        <v>1</v>
      </c>
      <c r="O4472">
        <v>0.74360000000000004</v>
      </c>
      <c r="R4472">
        <v>1.3708</v>
      </c>
    </row>
    <row r="4473" spans="1:18">
      <c r="A4473" t="s">
        <v>2083</v>
      </c>
      <c r="B4473" t="s">
        <v>2082</v>
      </c>
      <c r="D4473">
        <v>2021</v>
      </c>
      <c r="E4473" t="s">
        <v>842</v>
      </c>
      <c r="F4473" t="s">
        <v>2301</v>
      </c>
      <c r="G4473">
        <v>-25.9747305555554</v>
      </c>
      <c r="H4473">
        <v>114.124019444444</v>
      </c>
      <c r="I4473" t="s">
        <v>2332</v>
      </c>
      <c r="J4473" t="s">
        <v>2182</v>
      </c>
      <c r="K4473">
        <v>55</v>
      </c>
      <c r="L4473">
        <v>56</v>
      </c>
      <c r="N4473">
        <v>1</v>
      </c>
      <c r="O4473">
        <v>0.54859999999999998</v>
      </c>
      <c r="R4473">
        <v>1.2043999999999999</v>
      </c>
    </row>
    <row r="4474" spans="1:18">
      <c r="A4474" t="s">
        <v>2083</v>
      </c>
      <c r="B4474" t="s">
        <v>2082</v>
      </c>
      <c r="D4474">
        <v>2021</v>
      </c>
      <c r="E4474" t="s">
        <v>842</v>
      </c>
      <c r="F4474" t="s">
        <v>2301</v>
      </c>
      <c r="G4474">
        <v>-25.9747305555554</v>
      </c>
      <c r="H4474">
        <v>114.124019444444</v>
      </c>
      <c r="I4474" t="s">
        <v>2332</v>
      </c>
      <c r="J4474" t="s">
        <v>2182</v>
      </c>
      <c r="K4474">
        <v>56</v>
      </c>
      <c r="L4474">
        <v>57</v>
      </c>
      <c r="N4474">
        <v>1</v>
      </c>
      <c r="O4474">
        <v>0.71719999999999995</v>
      </c>
      <c r="R4474">
        <v>1.3474999999999999</v>
      </c>
    </row>
    <row r="4475" spans="1:18">
      <c r="A4475" t="s">
        <v>2083</v>
      </c>
      <c r="B4475" t="s">
        <v>2082</v>
      </c>
      <c r="D4475">
        <v>2021</v>
      </c>
      <c r="E4475" t="s">
        <v>842</v>
      </c>
      <c r="F4475" t="s">
        <v>2301</v>
      </c>
      <c r="G4475">
        <v>-25.9747305555554</v>
      </c>
      <c r="H4475">
        <v>114.124019444444</v>
      </c>
      <c r="I4475" t="s">
        <v>2332</v>
      </c>
      <c r="J4475" t="s">
        <v>2182</v>
      </c>
      <c r="K4475">
        <v>57</v>
      </c>
      <c r="L4475">
        <v>58</v>
      </c>
      <c r="N4475">
        <v>1</v>
      </c>
      <c r="O4475">
        <v>0.71460000000000001</v>
      </c>
      <c r="R4475">
        <v>1.3474999999999999</v>
      </c>
    </row>
    <row r="4476" spans="1:18">
      <c r="A4476" t="s">
        <v>2083</v>
      </c>
      <c r="B4476" t="s">
        <v>2082</v>
      </c>
      <c r="D4476">
        <v>2021</v>
      </c>
      <c r="E4476" t="s">
        <v>842</v>
      </c>
      <c r="F4476" t="s">
        <v>2301</v>
      </c>
      <c r="G4476">
        <v>-25.9747305555554</v>
      </c>
      <c r="H4476">
        <v>114.124019444444</v>
      </c>
      <c r="I4476" t="s">
        <v>2332</v>
      </c>
      <c r="J4476" t="s">
        <v>2182</v>
      </c>
      <c r="K4476">
        <v>58</v>
      </c>
      <c r="L4476">
        <v>59</v>
      </c>
      <c r="N4476">
        <v>1</v>
      </c>
      <c r="O4476">
        <v>0.72550000000000003</v>
      </c>
      <c r="R4476">
        <v>1.3474999999999999</v>
      </c>
    </row>
    <row r="4477" spans="1:18">
      <c r="A4477" t="s">
        <v>2083</v>
      </c>
      <c r="B4477" t="s">
        <v>2082</v>
      </c>
      <c r="D4477">
        <v>2021</v>
      </c>
      <c r="E4477" t="s">
        <v>842</v>
      </c>
      <c r="F4477" t="s">
        <v>2301</v>
      </c>
      <c r="G4477">
        <v>-25.9747305555554</v>
      </c>
      <c r="H4477">
        <v>114.124019444444</v>
      </c>
      <c r="I4477" t="s">
        <v>2332</v>
      </c>
      <c r="J4477" t="s">
        <v>2182</v>
      </c>
      <c r="K4477">
        <v>59</v>
      </c>
      <c r="L4477">
        <v>60</v>
      </c>
      <c r="N4477">
        <v>1</v>
      </c>
      <c r="O4477">
        <v>0.68969999999999998</v>
      </c>
      <c r="R4477">
        <v>1.3474999999999999</v>
      </c>
    </row>
    <row r="4478" spans="1:18">
      <c r="A4478" t="s">
        <v>2083</v>
      </c>
      <c r="B4478" t="s">
        <v>2082</v>
      </c>
      <c r="D4478">
        <v>2021</v>
      </c>
      <c r="E4478" t="s">
        <v>842</v>
      </c>
      <c r="F4478" t="s">
        <v>2301</v>
      </c>
      <c r="G4478">
        <v>-25.9747305555554</v>
      </c>
      <c r="H4478">
        <v>114.124019444444</v>
      </c>
      <c r="I4478" t="s">
        <v>2332</v>
      </c>
      <c r="J4478" t="s">
        <v>2182</v>
      </c>
      <c r="K4478">
        <v>60</v>
      </c>
      <c r="L4478">
        <v>61</v>
      </c>
      <c r="N4478">
        <v>1</v>
      </c>
      <c r="O4478">
        <v>0.57889999999999997</v>
      </c>
      <c r="R4478">
        <v>1.3474999999999999</v>
      </c>
    </row>
    <row r="4479" spans="1:18">
      <c r="A4479" t="s">
        <v>2083</v>
      </c>
      <c r="B4479" t="s">
        <v>2082</v>
      </c>
      <c r="D4479">
        <v>2021</v>
      </c>
      <c r="E4479" t="s">
        <v>842</v>
      </c>
      <c r="F4479" t="s">
        <v>2301</v>
      </c>
      <c r="G4479">
        <v>-25.9747305555554</v>
      </c>
      <c r="H4479">
        <v>114.124019444444</v>
      </c>
      <c r="I4479" t="s">
        <v>2332</v>
      </c>
      <c r="J4479" t="s">
        <v>2182</v>
      </c>
      <c r="K4479">
        <v>61</v>
      </c>
      <c r="L4479">
        <v>62</v>
      </c>
      <c r="N4479">
        <v>1</v>
      </c>
      <c r="O4479">
        <v>0.7248</v>
      </c>
      <c r="R4479">
        <v>1.4906999999999999</v>
      </c>
    </row>
    <row r="4480" spans="1:18">
      <c r="A4480" t="s">
        <v>2083</v>
      </c>
      <c r="B4480" t="s">
        <v>2082</v>
      </c>
      <c r="D4480">
        <v>2021</v>
      </c>
      <c r="E4480" t="s">
        <v>842</v>
      </c>
      <c r="F4480" t="s">
        <v>2301</v>
      </c>
      <c r="G4480">
        <v>-25.9747305555554</v>
      </c>
      <c r="H4480">
        <v>114.124019444444</v>
      </c>
      <c r="I4480" t="s">
        <v>2332</v>
      </c>
      <c r="J4480" t="s">
        <v>2182</v>
      </c>
      <c r="K4480">
        <v>62</v>
      </c>
      <c r="L4480">
        <v>63</v>
      </c>
      <c r="N4480">
        <v>1</v>
      </c>
      <c r="O4480">
        <v>0.77580000000000005</v>
      </c>
      <c r="R4480">
        <v>1.4257</v>
      </c>
    </row>
    <row r="4481" spans="1:18">
      <c r="A4481" t="s">
        <v>2083</v>
      </c>
      <c r="B4481" t="s">
        <v>2082</v>
      </c>
      <c r="D4481">
        <v>2021</v>
      </c>
      <c r="E4481" t="s">
        <v>842</v>
      </c>
      <c r="F4481" t="s">
        <v>2301</v>
      </c>
      <c r="G4481">
        <v>-25.9747305555554</v>
      </c>
      <c r="H4481">
        <v>114.124019444444</v>
      </c>
      <c r="I4481" t="s">
        <v>2332</v>
      </c>
      <c r="J4481" t="s">
        <v>2182</v>
      </c>
      <c r="K4481">
        <v>63</v>
      </c>
      <c r="L4481">
        <v>64</v>
      </c>
      <c r="N4481">
        <v>1</v>
      </c>
      <c r="O4481">
        <v>0.74619999999999997</v>
      </c>
      <c r="R4481">
        <v>1.4257</v>
      </c>
    </row>
    <row r="4482" spans="1:18">
      <c r="A4482" t="s">
        <v>2083</v>
      </c>
      <c r="B4482" t="s">
        <v>2082</v>
      </c>
      <c r="D4482">
        <v>2021</v>
      </c>
      <c r="E4482" t="s">
        <v>842</v>
      </c>
      <c r="F4482" t="s">
        <v>2301</v>
      </c>
      <c r="G4482">
        <v>-25.9747305555554</v>
      </c>
      <c r="H4482">
        <v>114.124019444444</v>
      </c>
      <c r="I4482" t="s">
        <v>2332</v>
      </c>
      <c r="J4482" t="s">
        <v>2182</v>
      </c>
      <c r="K4482">
        <v>64</v>
      </c>
      <c r="L4482">
        <v>65</v>
      </c>
      <c r="N4482">
        <v>1</v>
      </c>
      <c r="O4482">
        <v>0.63990000000000002</v>
      </c>
      <c r="R4482">
        <v>1.4257</v>
      </c>
    </row>
    <row r="4483" spans="1:18">
      <c r="A4483" t="s">
        <v>2083</v>
      </c>
      <c r="B4483" t="s">
        <v>2082</v>
      </c>
      <c r="D4483">
        <v>2021</v>
      </c>
      <c r="E4483" t="s">
        <v>842</v>
      </c>
      <c r="F4483" t="s">
        <v>2301</v>
      </c>
      <c r="G4483">
        <v>-25.9747305555554</v>
      </c>
      <c r="H4483">
        <v>114.124019444444</v>
      </c>
      <c r="I4483" t="s">
        <v>2332</v>
      </c>
      <c r="J4483" t="s">
        <v>2182</v>
      </c>
      <c r="K4483">
        <v>65</v>
      </c>
      <c r="L4483">
        <v>66</v>
      </c>
      <c r="N4483">
        <v>1</v>
      </c>
      <c r="O4483">
        <v>0.67769999999999997</v>
      </c>
      <c r="R4483">
        <v>1.4257</v>
      </c>
    </row>
    <row r="4484" spans="1:18">
      <c r="A4484" t="s">
        <v>2083</v>
      </c>
      <c r="B4484" t="s">
        <v>2082</v>
      </c>
      <c r="D4484">
        <v>2021</v>
      </c>
      <c r="E4484" t="s">
        <v>842</v>
      </c>
      <c r="F4484" t="s">
        <v>2301</v>
      </c>
      <c r="G4484">
        <v>-25.9747305555554</v>
      </c>
      <c r="H4484">
        <v>114.124019444444</v>
      </c>
      <c r="I4484" t="s">
        <v>2332</v>
      </c>
      <c r="J4484" t="s">
        <v>2182</v>
      </c>
      <c r="K4484">
        <v>66</v>
      </c>
      <c r="L4484">
        <v>67</v>
      </c>
      <c r="N4484">
        <v>1</v>
      </c>
      <c r="O4484">
        <v>0.67269999999999996</v>
      </c>
      <c r="R4484">
        <v>1.4257</v>
      </c>
    </row>
    <row r="4485" spans="1:18">
      <c r="A4485" t="s">
        <v>2083</v>
      </c>
      <c r="B4485" t="s">
        <v>2082</v>
      </c>
      <c r="D4485">
        <v>2021</v>
      </c>
      <c r="E4485" t="s">
        <v>842</v>
      </c>
      <c r="F4485" t="s">
        <v>2301</v>
      </c>
      <c r="G4485">
        <v>-25.9747305555554</v>
      </c>
      <c r="H4485">
        <v>114.124019444444</v>
      </c>
      <c r="I4485" t="s">
        <v>2332</v>
      </c>
      <c r="J4485" t="s">
        <v>2182</v>
      </c>
      <c r="K4485">
        <v>67</v>
      </c>
      <c r="L4485">
        <v>68</v>
      </c>
      <c r="N4485">
        <v>1</v>
      </c>
      <c r="O4485">
        <v>0.81920000000000004</v>
      </c>
      <c r="R4485">
        <v>1.3608</v>
      </c>
    </row>
    <row r="4486" spans="1:18">
      <c r="A4486" t="s">
        <v>2083</v>
      </c>
      <c r="B4486" t="s">
        <v>2082</v>
      </c>
      <c r="D4486">
        <v>2021</v>
      </c>
      <c r="E4486" t="s">
        <v>842</v>
      </c>
      <c r="F4486" t="s">
        <v>2301</v>
      </c>
      <c r="G4486">
        <v>-25.9747305555554</v>
      </c>
      <c r="H4486">
        <v>114.124019444444</v>
      </c>
      <c r="I4486" t="s">
        <v>2332</v>
      </c>
      <c r="J4486" t="s">
        <v>2182</v>
      </c>
      <c r="K4486">
        <v>68</v>
      </c>
      <c r="L4486">
        <v>69</v>
      </c>
      <c r="N4486">
        <v>1</v>
      </c>
      <c r="O4486">
        <v>0.57010000000000005</v>
      </c>
    </row>
    <row r="4487" spans="1:18">
      <c r="A4487" t="s">
        <v>2083</v>
      </c>
      <c r="B4487" t="s">
        <v>2082</v>
      </c>
      <c r="D4487">
        <v>2021</v>
      </c>
      <c r="E4487" t="s">
        <v>842</v>
      </c>
      <c r="F4487" t="s">
        <v>2301</v>
      </c>
      <c r="G4487">
        <v>-25.9747305555554</v>
      </c>
      <c r="H4487">
        <v>114.124019444444</v>
      </c>
      <c r="I4487" t="s">
        <v>2332</v>
      </c>
      <c r="J4487" t="s">
        <v>2182</v>
      </c>
      <c r="K4487">
        <v>69</v>
      </c>
      <c r="L4487">
        <v>70</v>
      </c>
      <c r="N4487">
        <v>1</v>
      </c>
      <c r="O4487">
        <v>0.77439999999999998</v>
      </c>
    </row>
    <row r="4488" spans="1:18">
      <c r="A4488" t="s">
        <v>2083</v>
      </c>
      <c r="B4488" t="s">
        <v>2082</v>
      </c>
      <c r="D4488">
        <v>2021</v>
      </c>
      <c r="E4488" t="s">
        <v>842</v>
      </c>
      <c r="F4488" t="s">
        <v>2301</v>
      </c>
      <c r="G4488">
        <v>-25.9747305555554</v>
      </c>
      <c r="H4488">
        <v>114.124019444444</v>
      </c>
      <c r="I4488" t="s">
        <v>2332</v>
      </c>
      <c r="J4488" t="s">
        <v>2182</v>
      </c>
      <c r="K4488">
        <v>70</v>
      </c>
      <c r="L4488">
        <v>71</v>
      </c>
      <c r="N4488">
        <v>1</v>
      </c>
      <c r="O4488">
        <v>0.6502</v>
      </c>
    </row>
    <row r="4489" spans="1:18">
      <c r="A4489" t="s">
        <v>2083</v>
      </c>
      <c r="B4489" t="s">
        <v>2082</v>
      </c>
      <c r="D4489">
        <v>2021</v>
      </c>
      <c r="E4489" t="s">
        <v>842</v>
      </c>
      <c r="F4489" t="s">
        <v>2301</v>
      </c>
      <c r="G4489">
        <v>-25.9747305555554</v>
      </c>
      <c r="H4489">
        <v>114.124019444444</v>
      </c>
      <c r="I4489" t="s">
        <v>2332</v>
      </c>
      <c r="J4489" t="s">
        <v>2182</v>
      </c>
      <c r="K4489">
        <v>71</v>
      </c>
      <c r="L4489">
        <v>72</v>
      </c>
      <c r="N4489">
        <v>1</v>
      </c>
      <c r="O4489">
        <v>0.67269999999999996</v>
      </c>
    </row>
    <row r="4490" spans="1:18">
      <c r="A4490" t="s">
        <v>2083</v>
      </c>
      <c r="B4490" t="s">
        <v>2082</v>
      </c>
      <c r="D4490">
        <v>2021</v>
      </c>
      <c r="E4490" t="s">
        <v>2175</v>
      </c>
      <c r="F4490" t="s">
        <v>2301</v>
      </c>
      <c r="G4490">
        <v>-30.3102526518609</v>
      </c>
      <c r="H4490">
        <v>115.007734696003</v>
      </c>
      <c r="I4490" t="s">
        <v>2333</v>
      </c>
      <c r="J4490" t="s">
        <v>2181</v>
      </c>
      <c r="K4490">
        <v>0</v>
      </c>
      <c r="L4490">
        <v>1</v>
      </c>
      <c r="N4490">
        <v>1</v>
      </c>
      <c r="O4490">
        <v>0.63449999999999995</v>
      </c>
      <c r="R4490">
        <v>1.2148000000000001</v>
      </c>
    </row>
    <row r="4491" spans="1:18">
      <c r="A4491" t="s">
        <v>2083</v>
      </c>
      <c r="B4491" t="s">
        <v>2082</v>
      </c>
      <c r="D4491">
        <v>2021</v>
      </c>
      <c r="E4491" t="s">
        <v>2175</v>
      </c>
      <c r="F4491" t="s">
        <v>2301</v>
      </c>
      <c r="G4491">
        <v>-30.3102526518609</v>
      </c>
      <c r="H4491">
        <v>115.007734696003</v>
      </c>
      <c r="I4491" t="s">
        <v>2333</v>
      </c>
      <c r="J4491" t="s">
        <v>2181</v>
      </c>
      <c r="K4491">
        <v>1</v>
      </c>
      <c r="L4491">
        <v>2</v>
      </c>
      <c r="N4491">
        <v>1</v>
      </c>
      <c r="O4491">
        <v>1.2566999999999999</v>
      </c>
      <c r="R4491">
        <v>1.4736</v>
      </c>
    </row>
    <row r="4492" spans="1:18">
      <c r="A4492" t="s">
        <v>2083</v>
      </c>
      <c r="B4492" t="s">
        <v>2082</v>
      </c>
      <c r="D4492">
        <v>2021</v>
      </c>
      <c r="E4492" t="s">
        <v>2175</v>
      </c>
      <c r="F4492" t="s">
        <v>2301</v>
      </c>
      <c r="G4492">
        <v>-30.3102526518609</v>
      </c>
      <c r="H4492">
        <v>115.007734696003</v>
      </c>
      <c r="I4492" t="s">
        <v>2333</v>
      </c>
      <c r="J4492" t="s">
        <v>2181</v>
      </c>
      <c r="K4492">
        <v>2</v>
      </c>
      <c r="L4492">
        <v>3</v>
      </c>
      <c r="N4492">
        <v>1</v>
      </c>
      <c r="O4492">
        <v>0.74739999999999995</v>
      </c>
      <c r="R4492">
        <v>1.4736</v>
      </c>
    </row>
    <row r="4493" spans="1:18">
      <c r="A4493" t="s">
        <v>2083</v>
      </c>
      <c r="B4493" t="s">
        <v>2082</v>
      </c>
      <c r="D4493">
        <v>2021</v>
      </c>
      <c r="E4493" t="s">
        <v>2175</v>
      </c>
      <c r="F4493" t="s">
        <v>2301</v>
      </c>
      <c r="G4493">
        <v>-30.3102526518609</v>
      </c>
      <c r="H4493">
        <v>115.007734696003</v>
      </c>
      <c r="I4493" t="s">
        <v>2333</v>
      </c>
      <c r="J4493" t="s">
        <v>2181</v>
      </c>
      <c r="K4493">
        <v>3</v>
      </c>
      <c r="L4493">
        <v>4</v>
      </c>
      <c r="N4493">
        <v>1</v>
      </c>
      <c r="O4493">
        <v>1.2256</v>
      </c>
      <c r="R4493">
        <v>1.7323999999999999</v>
      </c>
    </row>
    <row r="4494" spans="1:18">
      <c r="A4494" t="s">
        <v>2083</v>
      </c>
      <c r="B4494" t="s">
        <v>2082</v>
      </c>
      <c r="D4494">
        <v>2021</v>
      </c>
      <c r="E4494" t="s">
        <v>2175</v>
      </c>
      <c r="F4494" t="s">
        <v>2301</v>
      </c>
      <c r="G4494">
        <v>-30.3102526518609</v>
      </c>
      <c r="H4494">
        <v>115.007734696003</v>
      </c>
      <c r="I4494" t="s">
        <v>2333</v>
      </c>
      <c r="J4494" t="s">
        <v>2181</v>
      </c>
      <c r="K4494">
        <v>4</v>
      </c>
      <c r="L4494">
        <v>5</v>
      </c>
      <c r="N4494">
        <v>1</v>
      </c>
      <c r="O4494">
        <v>0.91590000000000005</v>
      </c>
      <c r="R4494">
        <v>1.4979</v>
      </c>
    </row>
    <row r="4495" spans="1:18">
      <c r="A4495" t="s">
        <v>2083</v>
      </c>
      <c r="B4495" t="s">
        <v>2082</v>
      </c>
      <c r="D4495">
        <v>2021</v>
      </c>
      <c r="E4495" t="s">
        <v>2175</v>
      </c>
      <c r="F4495" t="s">
        <v>2301</v>
      </c>
      <c r="G4495">
        <v>-30.3102526518609</v>
      </c>
      <c r="H4495">
        <v>115.007734696003</v>
      </c>
      <c r="I4495" t="s">
        <v>2333</v>
      </c>
      <c r="J4495" t="s">
        <v>2181</v>
      </c>
      <c r="K4495">
        <v>5</v>
      </c>
      <c r="L4495">
        <v>6</v>
      </c>
      <c r="N4495">
        <v>1</v>
      </c>
      <c r="O4495">
        <v>0.9133</v>
      </c>
      <c r="R4495">
        <v>1.4979</v>
      </c>
    </row>
    <row r="4496" spans="1:18">
      <c r="A4496" t="s">
        <v>2083</v>
      </c>
      <c r="B4496" t="s">
        <v>2082</v>
      </c>
      <c r="D4496">
        <v>2021</v>
      </c>
      <c r="E4496" t="s">
        <v>2175</v>
      </c>
      <c r="F4496" t="s">
        <v>2301</v>
      </c>
      <c r="G4496">
        <v>-30.3102526518609</v>
      </c>
      <c r="H4496">
        <v>115.007734696003</v>
      </c>
      <c r="I4496" t="s">
        <v>2333</v>
      </c>
      <c r="J4496" t="s">
        <v>2181</v>
      </c>
      <c r="K4496">
        <v>6</v>
      </c>
      <c r="L4496">
        <v>7</v>
      </c>
      <c r="N4496">
        <v>1</v>
      </c>
      <c r="O4496">
        <v>1.1483000000000001</v>
      </c>
      <c r="R4496">
        <v>1.2634000000000001</v>
      </c>
    </row>
    <row r="4497" spans="1:18">
      <c r="A4497" t="s">
        <v>2083</v>
      </c>
      <c r="B4497" t="s">
        <v>2082</v>
      </c>
      <c r="D4497">
        <v>2021</v>
      </c>
      <c r="E4497" t="s">
        <v>2175</v>
      </c>
      <c r="F4497" t="s">
        <v>2301</v>
      </c>
      <c r="G4497">
        <v>-30.3102526518609</v>
      </c>
      <c r="H4497">
        <v>115.007734696003</v>
      </c>
      <c r="I4497" t="s">
        <v>2333</v>
      </c>
      <c r="J4497" t="s">
        <v>2181</v>
      </c>
      <c r="K4497">
        <v>7</v>
      </c>
      <c r="L4497">
        <v>8</v>
      </c>
      <c r="N4497">
        <v>1</v>
      </c>
      <c r="O4497">
        <v>0.98580000000000001</v>
      </c>
      <c r="R4497">
        <v>1.6870000000000001</v>
      </c>
    </row>
    <row r="4498" spans="1:18">
      <c r="A4498" t="s">
        <v>2083</v>
      </c>
      <c r="B4498" t="s">
        <v>2082</v>
      </c>
      <c r="D4498">
        <v>2021</v>
      </c>
      <c r="E4498" t="s">
        <v>2175</v>
      </c>
      <c r="F4498" t="s">
        <v>2301</v>
      </c>
      <c r="G4498">
        <v>-30.3102526518609</v>
      </c>
      <c r="H4498">
        <v>115.007734696003</v>
      </c>
      <c r="I4498" t="s">
        <v>2333</v>
      </c>
      <c r="J4498" t="s">
        <v>2181</v>
      </c>
      <c r="K4498">
        <v>8</v>
      </c>
      <c r="L4498">
        <v>9</v>
      </c>
      <c r="N4498">
        <v>1</v>
      </c>
      <c r="O4498">
        <v>1.2323999999999999</v>
      </c>
      <c r="R4498">
        <v>1.6870000000000001</v>
      </c>
    </row>
    <row r="4499" spans="1:18">
      <c r="A4499" t="s">
        <v>2083</v>
      </c>
      <c r="B4499" t="s">
        <v>2082</v>
      </c>
      <c r="D4499">
        <v>2021</v>
      </c>
      <c r="E4499" t="s">
        <v>2175</v>
      </c>
      <c r="F4499" t="s">
        <v>2301</v>
      </c>
      <c r="G4499">
        <v>-30.3102526518609</v>
      </c>
      <c r="H4499">
        <v>115.007734696003</v>
      </c>
      <c r="I4499" t="s">
        <v>2333</v>
      </c>
      <c r="J4499" t="s">
        <v>2181</v>
      </c>
      <c r="K4499">
        <v>9</v>
      </c>
      <c r="L4499">
        <v>10</v>
      </c>
      <c r="N4499">
        <v>1</v>
      </c>
      <c r="O4499">
        <v>0.9647</v>
      </c>
      <c r="R4499">
        <v>2.1107</v>
      </c>
    </row>
    <row r="4500" spans="1:18">
      <c r="A4500" t="s">
        <v>2083</v>
      </c>
      <c r="B4500" t="s">
        <v>2082</v>
      </c>
      <c r="D4500">
        <v>2021</v>
      </c>
      <c r="E4500" t="s">
        <v>2175</v>
      </c>
      <c r="F4500" t="s">
        <v>2301</v>
      </c>
      <c r="G4500">
        <v>-30.3102526518609</v>
      </c>
      <c r="H4500">
        <v>115.007734696003</v>
      </c>
      <c r="I4500" t="s">
        <v>2333</v>
      </c>
      <c r="J4500" t="s">
        <v>2181</v>
      </c>
      <c r="K4500">
        <v>10</v>
      </c>
      <c r="L4500">
        <v>11</v>
      </c>
      <c r="N4500">
        <v>1</v>
      </c>
      <c r="O4500">
        <v>1.266</v>
      </c>
      <c r="R4500">
        <v>1.5011000000000001</v>
      </c>
    </row>
    <row r="4501" spans="1:18">
      <c r="A4501" t="s">
        <v>2083</v>
      </c>
      <c r="B4501" t="s">
        <v>2082</v>
      </c>
      <c r="D4501">
        <v>2021</v>
      </c>
      <c r="E4501" t="s">
        <v>2175</v>
      </c>
      <c r="F4501" t="s">
        <v>2301</v>
      </c>
      <c r="G4501">
        <v>-30.3102526518609</v>
      </c>
      <c r="H4501">
        <v>115.007734696003</v>
      </c>
      <c r="I4501" t="s">
        <v>2333</v>
      </c>
      <c r="J4501" t="s">
        <v>2181</v>
      </c>
      <c r="K4501">
        <v>11</v>
      </c>
      <c r="L4501">
        <v>12</v>
      </c>
      <c r="N4501">
        <v>1</v>
      </c>
      <c r="O4501">
        <v>1.0105</v>
      </c>
      <c r="R4501">
        <v>1.5011000000000001</v>
      </c>
    </row>
    <row r="4502" spans="1:18">
      <c r="A4502" t="s">
        <v>2083</v>
      </c>
      <c r="B4502" t="s">
        <v>2082</v>
      </c>
      <c r="D4502">
        <v>2021</v>
      </c>
      <c r="E4502" t="s">
        <v>2175</v>
      </c>
      <c r="F4502" t="s">
        <v>2301</v>
      </c>
      <c r="G4502">
        <v>-30.3102526518609</v>
      </c>
      <c r="H4502">
        <v>115.007734696003</v>
      </c>
      <c r="I4502" t="s">
        <v>2333</v>
      </c>
      <c r="J4502" t="s">
        <v>2181</v>
      </c>
      <c r="K4502">
        <v>12</v>
      </c>
      <c r="L4502">
        <v>13</v>
      </c>
      <c r="N4502">
        <v>1</v>
      </c>
      <c r="O4502">
        <v>0.76290000000000002</v>
      </c>
      <c r="R4502">
        <v>0.89159999999999995</v>
      </c>
    </row>
    <row r="4503" spans="1:18">
      <c r="A4503" t="s">
        <v>2083</v>
      </c>
      <c r="B4503" t="s">
        <v>2082</v>
      </c>
      <c r="D4503">
        <v>2021</v>
      </c>
      <c r="E4503" t="s">
        <v>2175</v>
      </c>
      <c r="F4503" t="s">
        <v>2301</v>
      </c>
      <c r="G4503">
        <v>-30.3102526518609</v>
      </c>
      <c r="H4503">
        <v>115.007734696003</v>
      </c>
      <c r="I4503" t="s">
        <v>2333</v>
      </c>
      <c r="J4503" t="s">
        <v>2181</v>
      </c>
      <c r="K4503">
        <v>13</v>
      </c>
      <c r="L4503">
        <v>14</v>
      </c>
      <c r="N4503">
        <v>1</v>
      </c>
      <c r="O4503">
        <v>1.4274</v>
      </c>
      <c r="R4503">
        <v>1.2775000000000001</v>
      </c>
    </row>
    <row r="4504" spans="1:18">
      <c r="A4504" t="s">
        <v>2083</v>
      </c>
      <c r="B4504" t="s">
        <v>2082</v>
      </c>
      <c r="D4504">
        <v>2021</v>
      </c>
      <c r="E4504" t="s">
        <v>2175</v>
      </c>
      <c r="F4504" t="s">
        <v>2301</v>
      </c>
      <c r="G4504">
        <v>-30.3102526518609</v>
      </c>
      <c r="H4504">
        <v>115.007734696003</v>
      </c>
      <c r="I4504" t="s">
        <v>2333</v>
      </c>
      <c r="J4504" t="s">
        <v>2181</v>
      </c>
      <c r="K4504">
        <v>14</v>
      </c>
      <c r="L4504">
        <v>15</v>
      </c>
      <c r="N4504">
        <v>1</v>
      </c>
      <c r="O4504">
        <v>0.98040000000000005</v>
      </c>
      <c r="R4504">
        <v>1.2775000000000001</v>
      </c>
    </row>
    <row r="4505" spans="1:18">
      <c r="A4505" t="s">
        <v>2083</v>
      </c>
      <c r="B4505" t="s">
        <v>2082</v>
      </c>
      <c r="D4505">
        <v>2021</v>
      </c>
      <c r="E4505" t="s">
        <v>2175</v>
      </c>
      <c r="F4505" t="s">
        <v>2301</v>
      </c>
      <c r="G4505">
        <v>-30.3102526518609</v>
      </c>
      <c r="H4505">
        <v>115.007734696003</v>
      </c>
      <c r="I4505" t="s">
        <v>2333</v>
      </c>
      <c r="J4505" t="s">
        <v>2181</v>
      </c>
      <c r="K4505">
        <v>15</v>
      </c>
      <c r="L4505">
        <v>16</v>
      </c>
      <c r="N4505">
        <v>1</v>
      </c>
      <c r="O4505">
        <v>1.2137</v>
      </c>
      <c r="R4505">
        <v>1.6634</v>
      </c>
    </row>
    <row r="4506" spans="1:18">
      <c r="A4506" t="s">
        <v>2083</v>
      </c>
      <c r="B4506" t="s">
        <v>2082</v>
      </c>
      <c r="D4506">
        <v>2021</v>
      </c>
      <c r="E4506" t="s">
        <v>2175</v>
      </c>
      <c r="F4506" t="s">
        <v>2301</v>
      </c>
      <c r="G4506">
        <v>-30.3102526518609</v>
      </c>
      <c r="H4506">
        <v>115.007734696003</v>
      </c>
      <c r="I4506" t="s">
        <v>2333</v>
      </c>
      <c r="J4506" t="s">
        <v>2181</v>
      </c>
      <c r="K4506">
        <v>16</v>
      </c>
      <c r="L4506">
        <v>17</v>
      </c>
      <c r="N4506">
        <v>1</v>
      </c>
      <c r="O4506">
        <v>1.2238</v>
      </c>
      <c r="R4506">
        <v>1.1374</v>
      </c>
    </row>
    <row r="4507" spans="1:18">
      <c r="A4507" t="s">
        <v>2083</v>
      </c>
      <c r="B4507" t="s">
        <v>2082</v>
      </c>
      <c r="D4507">
        <v>2021</v>
      </c>
      <c r="E4507" t="s">
        <v>2175</v>
      </c>
      <c r="F4507" t="s">
        <v>2301</v>
      </c>
      <c r="G4507">
        <v>-30.3102526518609</v>
      </c>
      <c r="H4507">
        <v>115.007734696003</v>
      </c>
      <c r="I4507" t="s">
        <v>2333</v>
      </c>
      <c r="J4507" t="s">
        <v>2181</v>
      </c>
      <c r="K4507">
        <v>17</v>
      </c>
      <c r="L4507">
        <v>18</v>
      </c>
      <c r="N4507">
        <v>1</v>
      </c>
      <c r="O4507">
        <v>1.0089999999999999</v>
      </c>
      <c r="R4507">
        <v>1.1374</v>
      </c>
    </row>
    <row r="4508" spans="1:18">
      <c r="A4508" t="s">
        <v>2083</v>
      </c>
      <c r="B4508" t="s">
        <v>2082</v>
      </c>
      <c r="D4508">
        <v>2021</v>
      </c>
      <c r="E4508" t="s">
        <v>2175</v>
      </c>
      <c r="F4508" t="s">
        <v>2301</v>
      </c>
      <c r="G4508">
        <v>-30.3102526518609</v>
      </c>
      <c r="H4508">
        <v>115.007734696003</v>
      </c>
      <c r="I4508" t="s">
        <v>2333</v>
      </c>
      <c r="J4508" t="s">
        <v>2181</v>
      </c>
      <c r="K4508">
        <v>18</v>
      </c>
      <c r="L4508">
        <v>19</v>
      </c>
      <c r="N4508">
        <v>1</v>
      </c>
      <c r="O4508">
        <v>1.2316</v>
      </c>
      <c r="R4508">
        <v>0.61140000000000005</v>
      </c>
    </row>
    <row r="4509" spans="1:18">
      <c r="A4509" t="s">
        <v>2083</v>
      </c>
      <c r="B4509" t="s">
        <v>2082</v>
      </c>
      <c r="D4509">
        <v>2021</v>
      </c>
      <c r="E4509" t="s">
        <v>2175</v>
      </c>
      <c r="F4509" t="s">
        <v>2301</v>
      </c>
      <c r="G4509">
        <v>-30.3102526518609</v>
      </c>
      <c r="H4509">
        <v>115.007734696003</v>
      </c>
      <c r="I4509" t="s">
        <v>2333</v>
      </c>
      <c r="J4509" t="s">
        <v>2181</v>
      </c>
      <c r="K4509">
        <v>19</v>
      </c>
      <c r="L4509">
        <v>20</v>
      </c>
      <c r="N4509">
        <v>1</v>
      </c>
      <c r="O4509">
        <v>1.1505000000000001</v>
      </c>
      <c r="R4509">
        <v>0.68240000000000001</v>
      </c>
    </row>
    <row r="4510" spans="1:18">
      <c r="A4510" t="s">
        <v>2083</v>
      </c>
      <c r="B4510" t="s">
        <v>2082</v>
      </c>
      <c r="D4510">
        <v>2021</v>
      </c>
      <c r="E4510" t="s">
        <v>2175</v>
      </c>
      <c r="F4510" t="s">
        <v>2301</v>
      </c>
      <c r="G4510">
        <v>-30.3102526518609</v>
      </c>
      <c r="H4510">
        <v>115.007734696003</v>
      </c>
      <c r="I4510" t="s">
        <v>2333</v>
      </c>
      <c r="J4510" t="s">
        <v>2181</v>
      </c>
      <c r="K4510">
        <v>20</v>
      </c>
      <c r="L4510">
        <v>21</v>
      </c>
      <c r="N4510">
        <v>1</v>
      </c>
      <c r="O4510">
        <v>1.284</v>
      </c>
      <c r="R4510">
        <v>0.68240000000000001</v>
      </c>
    </row>
    <row r="4511" spans="1:18">
      <c r="A4511" t="s">
        <v>2083</v>
      </c>
      <c r="B4511" t="s">
        <v>2082</v>
      </c>
      <c r="D4511">
        <v>2021</v>
      </c>
      <c r="E4511" t="s">
        <v>2175</v>
      </c>
      <c r="F4511" t="s">
        <v>2301</v>
      </c>
      <c r="G4511">
        <v>-30.3102526518609</v>
      </c>
      <c r="H4511">
        <v>115.007734696003</v>
      </c>
      <c r="I4511" t="s">
        <v>2333</v>
      </c>
      <c r="J4511" t="s">
        <v>2181</v>
      </c>
      <c r="K4511">
        <v>21</v>
      </c>
      <c r="L4511">
        <v>22</v>
      </c>
      <c r="N4511">
        <v>1</v>
      </c>
      <c r="O4511">
        <v>1.1135999999999999</v>
      </c>
      <c r="R4511">
        <v>0.75339999999999996</v>
      </c>
    </row>
    <row r="4512" spans="1:18">
      <c r="A4512" t="s">
        <v>2083</v>
      </c>
      <c r="B4512" t="s">
        <v>2082</v>
      </c>
      <c r="D4512">
        <v>2021</v>
      </c>
      <c r="E4512" t="s">
        <v>2175</v>
      </c>
      <c r="F4512" t="s">
        <v>2301</v>
      </c>
      <c r="G4512">
        <v>-30.3102526518609</v>
      </c>
      <c r="H4512">
        <v>115.007734696003</v>
      </c>
      <c r="I4512" t="s">
        <v>2333</v>
      </c>
      <c r="J4512" t="s">
        <v>2181</v>
      </c>
      <c r="K4512">
        <v>22</v>
      </c>
      <c r="L4512">
        <v>23</v>
      </c>
      <c r="N4512">
        <v>1</v>
      </c>
      <c r="O4512">
        <v>1.0629999999999999</v>
      </c>
      <c r="R4512">
        <v>0.62460000000000004</v>
      </c>
    </row>
    <row r="4513" spans="1:18">
      <c r="A4513" t="s">
        <v>2083</v>
      </c>
      <c r="B4513" t="s">
        <v>2082</v>
      </c>
      <c r="D4513">
        <v>2021</v>
      </c>
      <c r="E4513" t="s">
        <v>2175</v>
      </c>
      <c r="F4513" t="s">
        <v>2301</v>
      </c>
      <c r="G4513">
        <v>-30.3102526518609</v>
      </c>
      <c r="H4513">
        <v>115.007734696003</v>
      </c>
      <c r="I4513" t="s">
        <v>2333</v>
      </c>
      <c r="J4513" t="s">
        <v>2181</v>
      </c>
      <c r="K4513">
        <v>23</v>
      </c>
      <c r="L4513">
        <v>24</v>
      </c>
      <c r="N4513">
        <v>1</v>
      </c>
      <c r="O4513">
        <v>0.94320000000000004</v>
      </c>
      <c r="R4513">
        <v>0.62460000000000004</v>
      </c>
    </row>
    <row r="4514" spans="1:18">
      <c r="A4514" t="s">
        <v>2083</v>
      </c>
      <c r="B4514" t="s">
        <v>2082</v>
      </c>
      <c r="D4514">
        <v>2021</v>
      </c>
      <c r="E4514" t="s">
        <v>2175</v>
      </c>
      <c r="F4514" t="s">
        <v>2301</v>
      </c>
      <c r="G4514">
        <v>-30.3102526518609</v>
      </c>
      <c r="H4514">
        <v>115.007734696003</v>
      </c>
      <c r="I4514" t="s">
        <v>2333</v>
      </c>
      <c r="J4514" t="s">
        <v>2181</v>
      </c>
      <c r="K4514">
        <v>24</v>
      </c>
      <c r="L4514">
        <v>25</v>
      </c>
      <c r="N4514">
        <v>1</v>
      </c>
      <c r="O4514">
        <v>0.8609</v>
      </c>
      <c r="R4514">
        <v>0.49590000000000001</v>
      </c>
    </row>
    <row r="4515" spans="1:18">
      <c r="A4515" t="s">
        <v>2083</v>
      </c>
      <c r="B4515" t="s">
        <v>2082</v>
      </c>
      <c r="D4515">
        <v>2021</v>
      </c>
      <c r="E4515" t="s">
        <v>2175</v>
      </c>
      <c r="F4515" t="s">
        <v>2301</v>
      </c>
      <c r="G4515">
        <v>-30.3102526518609</v>
      </c>
      <c r="H4515">
        <v>115.007734696003</v>
      </c>
      <c r="I4515" t="s">
        <v>2333</v>
      </c>
      <c r="J4515" t="s">
        <v>2181</v>
      </c>
      <c r="K4515">
        <v>25</v>
      </c>
      <c r="L4515">
        <v>26</v>
      </c>
      <c r="N4515">
        <v>1</v>
      </c>
      <c r="O4515">
        <v>1.3835</v>
      </c>
      <c r="R4515">
        <v>0.80430000000000001</v>
      </c>
    </row>
    <row r="4516" spans="1:18">
      <c r="A4516" t="s">
        <v>2083</v>
      </c>
      <c r="B4516" t="s">
        <v>2082</v>
      </c>
      <c r="D4516">
        <v>2021</v>
      </c>
      <c r="E4516" t="s">
        <v>2175</v>
      </c>
      <c r="F4516" t="s">
        <v>2301</v>
      </c>
      <c r="G4516">
        <v>-30.3102526518609</v>
      </c>
      <c r="H4516">
        <v>115.007734696003</v>
      </c>
      <c r="I4516" t="s">
        <v>2333</v>
      </c>
      <c r="J4516" t="s">
        <v>2181</v>
      </c>
      <c r="K4516">
        <v>26</v>
      </c>
      <c r="L4516">
        <v>27</v>
      </c>
      <c r="N4516">
        <v>1</v>
      </c>
      <c r="O4516">
        <v>0.95369999999999999</v>
      </c>
      <c r="R4516">
        <v>0.80430000000000001</v>
      </c>
    </row>
    <row r="4517" spans="1:18">
      <c r="A4517" t="s">
        <v>2083</v>
      </c>
      <c r="B4517" t="s">
        <v>2082</v>
      </c>
      <c r="D4517">
        <v>2021</v>
      </c>
      <c r="E4517" t="s">
        <v>2175</v>
      </c>
      <c r="F4517" t="s">
        <v>2301</v>
      </c>
      <c r="G4517">
        <v>-30.3102526518609</v>
      </c>
      <c r="H4517">
        <v>115.007734696003</v>
      </c>
      <c r="I4517" t="s">
        <v>2333</v>
      </c>
      <c r="J4517" t="s">
        <v>2181</v>
      </c>
      <c r="K4517">
        <v>27</v>
      </c>
      <c r="L4517">
        <v>28</v>
      </c>
      <c r="N4517">
        <v>1</v>
      </c>
      <c r="O4517">
        <v>1.2709999999999999</v>
      </c>
      <c r="R4517">
        <v>1.1127</v>
      </c>
    </row>
    <row r="4518" spans="1:18">
      <c r="A4518" t="s">
        <v>2083</v>
      </c>
      <c r="B4518" t="s">
        <v>2082</v>
      </c>
      <c r="D4518">
        <v>2021</v>
      </c>
      <c r="E4518" t="s">
        <v>2175</v>
      </c>
      <c r="F4518" t="s">
        <v>2301</v>
      </c>
      <c r="G4518">
        <v>-30.3102526518609</v>
      </c>
      <c r="H4518">
        <v>115.007734696003</v>
      </c>
      <c r="I4518" t="s">
        <v>2333</v>
      </c>
      <c r="J4518" t="s">
        <v>2181</v>
      </c>
      <c r="K4518">
        <v>28</v>
      </c>
      <c r="L4518">
        <v>29</v>
      </c>
      <c r="N4518">
        <v>1</v>
      </c>
      <c r="O4518">
        <v>1.2857000000000001</v>
      </c>
      <c r="R4518">
        <v>0.79369999999999996</v>
      </c>
    </row>
    <row r="4519" spans="1:18">
      <c r="A4519" t="s">
        <v>2083</v>
      </c>
      <c r="B4519" t="s">
        <v>2082</v>
      </c>
      <c r="D4519">
        <v>2021</v>
      </c>
      <c r="E4519" t="s">
        <v>2175</v>
      </c>
      <c r="F4519" t="s">
        <v>2301</v>
      </c>
      <c r="G4519">
        <v>-30.3102526518609</v>
      </c>
      <c r="H4519">
        <v>115.007734696003</v>
      </c>
      <c r="I4519" t="s">
        <v>2333</v>
      </c>
      <c r="J4519" t="s">
        <v>2181</v>
      </c>
      <c r="K4519">
        <v>29</v>
      </c>
      <c r="L4519">
        <v>30</v>
      </c>
      <c r="N4519">
        <v>1</v>
      </c>
      <c r="O4519">
        <v>0.73740000000000006</v>
      </c>
      <c r="R4519">
        <v>0.79369999999999996</v>
      </c>
    </row>
    <row r="4520" spans="1:18">
      <c r="A4520" t="s">
        <v>2083</v>
      </c>
      <c r="B4520" t="s">
        <v>2082</v>
      </c>
      <c r="D4520">
        <v>2021</v>
      </c>
      <c r="E4520" t="s">
        <v>2175</v>
      </c>
      <c r="F4520" t="s">
        <v>2301</v>
      </c>
      <c r="G4520">
        <v>-30.3102526518609</v>
      </c>
      <c r="H4520">
        <v>115.007734696003</v>
      </c>
      <c r="I4520" t="s">
        <v>2333</v>
      </c>
      <c r="J4520" t="s">
        <v>2181</v>
      </c>
      <c r="K4520">
        <v>30</v>
      </c>
      <c r="L4520">
        <v>31</v>
      </c>
      <c r="N4520">
        <v>1</v>
      </c>
      <c r="O4520">
        <v>1.0650999999999999</v>
      </c>
      <c r="R4520">
        <v>0.47470000000000001</v>
      </c>
    </row>
    <row r="4521" spans="1:18">
      <c r="A4521" t="s">
        <v>2083</v>
      </c>
      <c r="B4521" t="s">
        <v>2082</v>
      </c>
      <c r="D4521">
        <v>2021</v>
      </c>
      <c r="E4521" t="s">
        <v>2175</v>
      </c>
      <c r="F4521" t="s">
        <v>2301</v>
      </c>
      <c r="G4521">
        <v>-30.3102526518609</v>
      </c>
      <c r="H4521">
        <v>115.007734696003</v>
      </c>
      <c r="I4521" t="s">
        <v>2333</v>
      </c>
      <c r="J4521" t="s">
        <v>2181</v>
      </c>
      <c r="K4521">
        <v>31</v>
      </c>
      <c r="L4521">
        <v>32</v>
      </c>
      <c r="N4521">
        <v>1</v>
      </c>
      <c r="O4521">
        <v>1.3098000000000001</v>
      </c>
      <c r="R4521">
        <v>0.72740000000000005</v>
      </c>
    </row>
    <row r="4522" spans="1:18">
      <c r="A4522" t="s">
        <v>2083</v>
      </c>
      <c r="B4522" t="s">
        <v>2082</v>
      </c>
      <c r="D4522">
        <v>2021</v>
      </c>
      <c r="E4522" t="s">
        <v>2175</v>
      </c>
      <c r="F4522" t="s">
        <v>2301</v>
      </c>
      <c r="G4522">
        <v>-30.3102526518609</v>
      </c>
      <c r="H4522">
        <v>115.007734696003</v>
      </c>
      <c r="I4522" t="s">
        <v>2333</v>
      </c>
      <c r="J4522" t="s">
        <v>2181</v>
      </c>
      <c r="K4522">
        <v>32</v>
      </c>
      <c r="L4522">
        <v>33</v>
      </c>
      <c r="N4522">
        <v>1</v>
      </c>
      <c r="O4522">
        <v>1.2605999999999999</v>
      </c>
      <c r="R4522">
        <v>0.72740000000000005</v>
      </c>
    </row>
    <row r="4523" spans="1:18">
      <c r="A4523" t="s">
        <v>2083</v>
      </c>
      <c r="B4523" t="s">
        <v>2082</v>
      </c>
      <c r="D4523">
        <v>2021</v>
      </c>
      <c r="E4523" t="s">
        <v>2175</v>
      </c>
      <c r="F4523" t="s">
        <v>2301</v>
      </c>
      <c r="G4523">
        <v>-30.3102526518609</v>
      </c>
      <c r="H4523">
        <v>115.007734696003</v>
      </c>
      <c r="I4523" t="s">
        <v>2333</v>
      </c>
      <c r="J4523" t="s">
        <v>2181</v>
      </c>
      <c r="K4523">
        <v>33</v>
      </c>
      <c r="L4523">
        <v>34</v>
      </c>
      <c r="N4523">
        <v>1</v>
      </c>
      <c r="O4523">
        <v>1.27</v>
      </c>
      <c r="R4523">
        <v>0.98019999999999996</v>
      </c>
    </row>
    <row r="4524" spans="1:18">
      <c r="A4524" t="s">
        <v>2083</v>
      </c>
      <c r="B4524" t="s">
        <v>2082</v>
      </c>
      <c r="D4524">
        <v>2021</v>
      </c>
      <c r="E4524" t="s">
        <v>2175</v>
      </c>
      <c r="F4524" t="s">
        <v>2301</v>
      </c>
      <c r="G4524">
        <v>-30.3102526518609</v>
      </c>
      <c r="H4524">
        <v>115.007734696003</v>
      </c>
      <c r="I4524" t="s">
        <v>2333</v>
      </c>
      <c r="J4524" t="s">
        <v>2181</v>
      </c>
      <c r="K4524">
        <v>34</v>
      </c>
      <c r="L4524">
        <v>35</v>
      </c>
      <c r="N4524">
        <v>1</v>
      </c>
      <c r="O4524">
        <v>1.0058</v>
      </c>
      <c r="R4524">
        <v>1.1176999999999999</v>
      </c>
    </row>
    <row r="4525" spans="1:18">
      <c r="A4525" t="s">
        <v>2083</v>
      </c>
      <c r="B4525" t="s">
        <v>2082</v>
      </c>
      <c r="D4525">
        <v>2021</v>
      </c>
      <c r="E4525" t="s">
        <v>2175</v>
      </c>
      <c r="F4525" t="s">
        <v>2301</v>
      </c>
      <c r="G4525">
        <v>-30.3102526518609</v>
      </c>
      <c r="H4525">
        <v>115.007734696003</v>
      </c>
      <c r="I4525" t="s">
        <v>2333</v>
      </c>
      <c r="J4525" t="s">
        <v>2181</v>
      </c>
      <c r="K4525">
        <v>35</v>
      </c>
      <c r="L4525">
        <v>36</v>
      </c>
      <c r="N4525">
        <v>1</v>
      </c>
      <c r="O4525">
        <v>0.88660000000000005</v>
      </c>
      <c r="R4525">
        <v>1.1176999999999999</v>
      </c>
    </row>
    <row r="4526" spans="1:18">
      <c r="A4526" t="s">
        <v>2083</v>
      </c>
      <c r="B4526" t="s">
        <v>2082</v>
      </c>
      <c r="D4526">
        <v>2021</v>
      </c>
      <c r="E4526" t="s">
        <v>2175</v>
      </c>
      <c r="F4526" t="s">
        <v>2301</v>
      </c>
      <c r="G4526">
        <v>-30.3102526518609</v>
      </c>
      <c r="H4526">
        <v>115.007734696003</v>
      </c>
      <c r="I4526" t="s">
        <v>2333</v>
      </c>
      <c r="J4526" t="s">
        <v>2181</v>
      </c>
      <c r="K4526">
        <v>36</v>
      </c>
      <c r="L4526">
        <v>37</v>
      </c>
      <c r="N4526">
        <v>1</v>
      </c>
      <c r="O4526">
        <v>1.0915999999999999</v>
      </c>
      <c r="R4526">
        <v>1.2553000000000001</v>
      </c>
    </row>
    <row r="4527" spans="1:18">
      <c r="A4527" t="s">
        <v>2083</v>
      </c>
      <c r="B4527" t="s">
        <v>2082</v>
      </c>
      <c r="D4527">
        <v>2021</v>
      </c>
      <c r="E4527" t="s">
        <v>2175</v>
      </c>
      <c r="F4527" t="s">
        <v>2301</v>
      </c>
      <c r="G4527">
        <v>-30.3102526518609</v>
      </c>
      <c r="H4527">
        <v>115.007734696003</v>
      </c>
      <c r="I4527" t="s">
        <v>2333</v>
      </c>
      <c r="J4527" t="s">
        <v>2181</v>
      </c>
      <c r="K4527">
        <v>37</v>
      </c>
      <c r="L4527">
        <v>38</v>
      </c>
      <c r="N4527">
        <v>1</v>
      </c>
      <c r="O4527">
        <v>1.016</v>
      </c>
      <c r="R4527">
        <v>1.2221</v>
      </c>
    </row>
    <row r="4528" spans="1:18">
      <c r="A4528" t="s">
        <v>2083</v>
      </c>
      <c r="B4528" t="s">
        <v>2082</v>
      </c>
      <c r="D4528">
        <v>2021</v>
      </c>
      <c r="E4528" t="s">
        <v>2175</v>
      </c>
      <c r="F4528" t="s">
        <v>2301</v>
      </c>
      <c r="G4528">
        <v>-30.3102526518609</v>
      </c>
      <c r="H4528">
        <v>115.007734696003</v>
      </c>
      <c r="I4528" t="s">
        <v>2333</v>
      </c>
      <c r="J4528" t="s">
        <v>2181</v>
      </c>
      <c r="K4528">
        <v>38</v>
      </c>
      <c r="L4528">
        <v>39</v>
      </c>
      <c r="N4528">
        <v>1</v>
      </c>
      <c r="O4528">
        <v>0.83689999999999998</v>
      </c>
      <c r="R4528">
        <v>1.2221</v>
      </c>
    </row>
    <row r="4529" spans="1:18">
      <c r="A4529" t="s">
        <v>2083</v>
      </c>
      <c r="B4529" t="s">
        <v>2082</v>
      </c>
      <c r="D4529">
        <v>2021</v>
      </c>
      <c r="E4529" t="s">
        <v>2175</v>
      </c>
      <c r="F4529" t="s">
        <v>2301</v>
      </c>
      <c r="G4529">
        <v>-30.3102526518609</v>
      </c>
      <c r="H4529">
        <v>115.007734696003</v>
      </c>
      <c r="I4529" t="s">
        <v>2333</v>
      </c>
      <c r="J4529" t="s">
        <v>2181</v>
      </c>
      <c r="K4529">
        <v>39</v>
      </c>
      <c r="L4529">
        <v>40</v>
      </c>
      <c r="N4529">
        <v>1</v>
      </c>
      <c r="O4529">
        <v>1.3271999999999999</v>
      </c>
      <c r="R4529">
        <v>1.1890000000000001</v>
      </c>
    </row>
    <row r="4530" spans="1:18">
      <c r="A4530" t="s">
        <v>2083</v>
      </c>
      <c r="B4530" t="s">
        <v>2082</v>
      </c>
      <c r="D4530">
        <v>2021</v>
      </c>
      <c r="E4530" t="s">
        <v>2175</v>
      </c>
      <c r="F4530" t="s">
        <v>2301</v>
      </c>
      <c r="G4530">
        <v>-30.3102526518609</v>
      </c>
      <c r="H4530">
        <v>115.007734696003</v>
      </c>
      <c r="I4530" t="s">
        <v>2333</v>
      </c>
      <c r="J4530" t="s">
        <v>2181</v>
      </c>
      <c r="K4530">
        <v>40</v>
      </c>
      <c r="L4530">
        <v>41</v>
      </c>
      <c r="N4530">
        <v>1</v>
      </c>
      <c r="O4530">
        <v>0.99080000000000001</v>
      </c>
      <c r="R4530">
        <v>1.0385</v>
      </c>
    </row>
    <row r="4531" spans="1:18">
      <c r="A4531" t="s">
        <v>2083</v>
      </c>
      <c r="B4531" t="s">
        <v>2082</v>
      </c>
      <c r="D4531">
        <v>2021</v>
      </c>
      <c r="E4531" t="s">
        <v>2175</v>
      </c>
      <c r="F4531" t="s">
        <v>2301</v>
      </c>
      <c r="G4531">
        <v>-30.3102526518609</v>
      </c>
      <c r="H4531">
        <v>115.007734696003</v>
      </c>
      <c r="I4531" t="s">
        <v>2333</v>
      </c>
      <c r="J4531" t="s">
        <v>2181</v>
      </c>
      <c r="K4531">
        <v>41</v>
      </c>
      <c r="L4531">
        <v>42</v>
      </c>
      <c r="N4531">
        <v>1</v>
      </c>
      <c r="O4531">
        <v>1.2508999999999999</v>
      </c>
      <c r="R4531">
        <v>1.0385</v>
      </c>
    </row>
    <row r="4532" spans="1:18">
      <c r="A4532" t="s">
        <v>2083</v>
      </c>
      <c r="B4532" t="s">
        <v>2082</v>
      </c>
      <c r="D4532">
        <v>2021</v>
      </c>
      <c r="E4532" t="s">
        <v>2175</v>
      </c>
      <c r="F4532" t="s">
        <v>2301</v>
      </c>
      <c r="G4532">
        <v>-30.3102526518609</v>
      </c>
      <c r="H4532">
        <v>115.007734696003</v>
      </c>
      <c r="I4532" t="s">
        <v>2333</v>
      </c>
      <c r="J4532" t="s">
        <v>2181</v>
      </c>
      <c r="K4532">
        <v>42</v>
      </c>
      <c r="L4532">
        <v>43</v>
      </c>
      <c r="N4532">
        <v>1</v>
      </c>
      <c r="O4532">
        <v>1.0008999999999999</v>
      </c>
      <c r="R4532">
        <v>0.88790000000000002</v>
      </c>
    </row>
    <row r="4533" spans="1:18">
      <c r="A4533" t="s">
        <v>2083</v>
      </c>
      <c r="B4533" t="s">
        <v>2082</v>
      </c>
      <c r="D4533">
        <v>2021</v>
      </c>
      <c r="E4533" t="s">
        <v>2175</v>
      </c>
      <c r="F4533" t="s">
        <v>2301</v>
      </c>
      <c r="G4533">
        <v>-30.3102526518609</v>
      </c>
      <c r="H4533">
        <v>115.007734696003</v>
      </c>
      <c r="I4533" t="s">
        <v>2333</v>
      </c>
      <c r="J4533" t="s">
        <v>2181</v>
      </c>
      <c r="K4533">
        <v>43</v>
      </c>
      <c r="L4533">
        <v>44</v>
      </c>
      <c r="N4533">
        <v>1</v>
      </c>
      <c r="O4533">
        <v>1.1517999999999999</v>
      </c>
      <c r="R4533">
        <v>1.1171</v>
      </c>
    </row>
    <row r="4534" spans="1:18">
      <c r="A4534" t="s">
        <v>2083</v>
      </c>
      <c r="B4534" t="s">
        <v>2082</v>
      </c>
      <c r="D4534">
        <v>2021</v>
      </c>
      <c r="E4534" t="s">
        <v>2175</v>
      </c>
      <c r="F4534" t="s">
        <v>2301</v>
      </c>
      <c r="G4534">
        <v>-30.3102526518609</v>
      </c>
      <c r="H4534">
        <v>115.007734696003</v>
      </c>
      <c r="I4534" t="s">
        <v>2333</v>
      </c>
      <c r="J4534" t="s">
        <v>2181</v>
      </c>
      <c r="K4534">
        <v>44</v>
      </c>
      <c r="L4534">
        <v>45</v>
      </c>
      <c r="N4534">
        <v>1</v>
      </c>
      <c r="O4534">
        <v>1.0742</v>
      </c>
      <c r="R4534">
        <v>1.1171</v>
      </c>
    </row>
    <row r="4535" spans="1:18">
      <c r="A4535" t="s">
        <v>2083</v>
      </c>
      <c r="B4535" t="s">
        <v>2082</v>
      </c>
      <c r="D4535">
        <v>2021</v>
      </c>
      <c r="E4535" t="s">
        <v>2175</v>
      </c>
      <c r="F4535" t="s">
        <v>2301</v>
      </c>
      <c r="G4535">
        <v>-30.3102526518609</v>
      </c>
      <c r="H4535">
        <v>115.007734696003</v>
      </c>
      <c r="I4535" t="s">
        <v>2333</v>
      </c>
      <c r="J4535" t="s">
        <v>2181</v>
      </c>
      <c r="K4535">
        <v>45</v>
      </c>
      <c r="L4535">
        <v>46</v>
      </c>
      <c r="N4535">
        <v>1</v>
      </c>
      <c r="O4535">
        <v>1.0324</v>
      </c>
      <c r="R4535">
        <v>1.3463000000000001</v>
      </c>
    </row>
    <row r="4536" spans="1:18">
      <c r="A4536" t="s">
        <v>2083</v>
      </c>
      <c r="B4536" t="s">
        <v>2082</v>
      </c>
      <c r="D4536">
        <v>2021</v>
      </c>
      <c r="E4536" t="s">
        <v>2175</v>
      </c>
      <c r="F4536" t="s">
        <v>2301</v>
      </c>
      <c r="G4536">
        <v>-30.3102526518609</v>
      </c>
      <c r="H4536">
        <v>115.007734696003</v>
      </c>
      <c r="I4536" t="s">
        <v>2333</v>
      </c>
      <c r="J4536" t="s">
        <v>2181</v>
      </c>
      <c r="K4536">
        <v>46</v>
      </c>
      <c r="L4536">
        <v>47</v>
      </c>
      <c r="N4536">
        <v>1</v>
      </c>
      <c r="O4536">
        <v>1.0653999999999999</v>
      </c>
      <c r="R4536">
        <v>1.3704000000000001</v>
      </c>
    </row>
    <row r="4537" spans="1:18">
      <c r="A4537" t="s">
        <v>2083</v>
      </c>
      <c r="B4537" t="s">
        <v>2082</v>
      </c>
      <c r="D4537">
        <v>2021</v>
      </c>
      <c r="E4537" t="s">
        <v>2175</v>
      </c>
      <c r="F4537" t="s">
        <v>2301</v>
      </c>
      <c r="G4537">
        <v>-30.3102526518609</v>
      </c>
      <c r="H4537">
        <v>115.007734696003</v>
      </c>
      <c r="I4537" t="s">
        <v>2333</v>
      </c>
      <c r="J4537" t="s">
        <v>2181</v>
      </c>
      <c r="K4537">
        <v>47</v>
      </c>
      <c r="L4537">
        <v>48</v>
      </c>
      <c r="N4537">
        <v>1</v>
      </c>
      <c r="O4537">
        <v>1.3328</v>
      </c>
      <c r="R4537">
        <v>1.3704000000000001</v>
      </c>
    </row>
    <row r="4538" spans="1:18">
      <c r="A4538" t="s">
        <v>2083</v>
      </c>
      <c r="B4538" t="s">
        <v>2082</v>
      </c>
      <c r="D4538">
        <v>2021</v>
      </c>
      <c r="E4538" t="s">
        <v>2175</v>
      </c>
      <c r="F4538" t="s">
        <v>2301</v>
      </c>
      <c r="G4538">
        <v>-30.3102526518609</v>
      </c>
      <c r="H4538">
        <v>115.007734696003</v>
      </c>
      <c r="I4538" t="s">
        <v>2333</v>
      </c>
      <c r="J4538" t="s">
        <v>2181</v>
      </c>
      <c r="K4538">
        <v>48</v>
      </c>
      <c r="L4538">
        <v>49</v>
      </c>
      <c r="N4538">
        <v>1</v>
      </c>
      <c r="O4538">
        <v>0.96840000000000004</v>
      </c>
      <c r="R4538">
        <v>1.3945000000000001</v>
      </c>
    </row>
    <row r="4539" spans="1:18">
      <c r="A4539" t="s">
        <v>2083</v>
      </c>
      <c r="B4539" t="s">
        <v>2082</v>
      </c>
      <c r="D4539">
        <v>2021</v>
      </c>
      <c r="E4539" t="s">
        <v>2175</v>
      </c>
      <c r="F4539" t="s">
        <v>2301</v>
      </c>
      <c r="G4539">
        <v>-30.3102526518609</v>
      </c>
      <c r="H4539">
        <v>115.007734696003</v>
      </c>
      <c r="I4539" t="s">
        <v>2333</v>
      </c>
      <c r="J4539" t="s">
        <v>2181</v>
      </c>
      <c r="K4539">
        <v>49</v>
      </c>
      <c r="L4539">
        <v>50</v>
      </c>
      <c r="N4539">
        <v>1</v>
      </c>
      <c r="O4539">
        <v>1.0640000000000001</v>
      </c>
      <c r="R4539">
        <v>1.6832</v>
      </c>
    </row>
    <row r="4540" spans="1:18">
      <c r="A4540" t="s">
        <v>2083</v>
      </c>
      <c r="B4540" t="s">
        <v>2082</v>
      </c>
      <c r="D4540">
        <v>2021</v>
      </c>
      <c r="E4540" t="s">
        <v>2175</v>
      </c>
      <c r="F4540" t="s">
        <v>2301</v>
      </c>
      <c r="G4540">
        <v>-30.3102526518609</v>
      </c>
      <c r="H4540">
        <v>115.007734696003</v>
      </c>
      <c r="I4540" t="s">
        <v>2333</v>
      </c>
      <c r="J4540" t="s">
        <v>2181</v>
      </c>
      <c r="K4540">
        <v>50</v>
      </c>
      <c r="L4540">
        <v>51</v>
      </c>
      <c r="N4540">
        <v>1</v>
      </c>
      <c r="O4540">
        <v>1.1136999999999999</v>
      </c>
      <c r="R4540">
        <v>1.373</v>
      </c>
    </row>
    <row r="4541" spans="1:18">
      <c r="A4541" t="s">
        <v>2083</v>
      </c>
      <c r="B4541" t="s">
        <v>2082</v>
      </c>
      <c r="D4541">
        <v>2021</v>
      </c>
      <c r="E4541" t="s">
        <v>2175</v>
      </c>
      <c r="F4541" t="s">
        <v>2301</v>
      </c>
      <c r="G4541">
        <v>-30.3102526518609</v>
      </c>
      <c r="H4541">
        <v>115.007734696003</v>
      </c>
      <c r="I4541" t="s">
        <v>2333</v>
      </c>
      <c r="J4541" t="s">
        <v>2181</v>
      </c>
      <c r="K4541">
        <v>51</v>
      </c>
      <c r="L4541">
        <v>52</v>
      </c>
      <c r="N4541">
        <v>1</v>
      </c>
      <c r="O4541">
        <v>0.98050000000000004</v>
      </c>
      <c r="R4541">
        <v>1.373</v>
      </c>
    </row>
    <row r="4542" spans="1:18">
      <c r="A4542" t="s">
        <v>2083</v>
      </c>
      <c r="B4542" t="s">
        <v>2082</v>
      </c>
      <c r="D4542">
        <v>2021</v>
      </c>
      <c r="E4542" t="s">
        <v>2175</v>
      </c>
      <c r="F4542" t="s">
        <v>2301</v>
      </c>
      <c r="G4542">
        <v>-30.3102526518609</v>
      </c>
      <c r="H4542">
        <v>115.007734696003</v>
      </c>
      <c r="I4542" t="s">
        <v>2333</v>
      </c>
      <c r="J4542" t="s">
        <v>2181</v>
      </c>
      <c r="K4542">
        <v>52</v>
      </c>
      <c r="L4542">
        <v>53</v>
      </c>
      <c r="N4542">
        <v>1</v>
      </c>
      <c r="O4542">
        <v>1.1865000000000001</v>
      </c>
      <c r="R4542">
        <v>1.373</v>
      </c>
    </row>
    <row r="4543" spans="1:18">
      <c r="A4543" t="s">
        <v>2083</v>
      </c>
      <c r="B4543" t="s">
        <v>2082</v>
      </c>
      <c r="D4543">
        <v>2021</v>
      </c>
      <c r="E4543" t="s">
        <v>2175</v>
      </c>
      <c r="F4543" t="s">
        <v>2301</v>
      </c>
      <c r="G4543">
        <v>-30.3102526518609</v>
      </c>
      <c r="H4543">
        <v>115.007734696003</v>
      </c>
      <c r="I4543" t="s">
        <v>2333</v>
      </c>
      <c r="J4543" t="s">
        <v>2181</v>
      </c>
      <c r="K4543">
        <v>53</v>
      </c>
      <c r="L4543">
        <v>54</v>
      </c>
      <c r="N4543">
        <v>1</v>
      </c>
      <c r="O4543">
        <v>0.93430000000000002</v>
      </c>
      <c r="R4543">
        <v>1.373</v>
      </c>
    </row>
    <row r="4544" spans="1:18">
      <c r="A4544" t="s">
        <v>2083</v>
      </c>
      <c r="B4544" t="s">
        <v>2082</v>
      </c>
      <c r="D4544">
        <v>2021</v>
      </c>
      <c r="E4544" t="s">
        <v>2175</v>
      </c>
      <c r="F4544" t="s">
        <v>2301</v>
      </c>
      <c r="G4544">
        <v>-30.3102526518609</v>
      </c>
      <c r="H4544">
        <v>115.007734696003</v>
      </c>
      <c r="I4544" t="s">
        <v>2333</v>
      </c>
      <c r="J4544" t="s">
        <v>2181</v>
      </c>
      <c r="K4544">
        <v>54</v>
      </c>
      <c r="L4544">
        <v>55</v>
      </c>
      <c r="N4544">
        <v>1</v>
      </c>
      <c r="O4544">
        <v>1.1701999999999999</v>
      </c>
      <c r="R4544">
        <v>1.373</v>
      </c>
    </row>
    <row r="4545" spans="1:18">
      <c r="A4545" t="s">
        <v>2083</v>
      </c>
      <c r="B4545" t="s">
        <v>2082</v>
      </c>
      <c r="D4545">
        <v>2021</v>
      </c>
      <c r="E4545" t="s">
        <v>2175</v>
      </c>
      <c r="F4545" t="s">
        <v>2301</v>
      </c>
      <c r="G4545">
        <v>-30.3102526518609</v>
      </c>
      <c r="H4545">
        <v>115.007734696003</v>
      </c>
      <c r="I4545" t="s">
        <v>2333</v>
      </c>
      <c r="J4545" t="s">
        <v>2181</v>
      </c>
      <c r="K4545">
        <v>55</v>
      </c>
      <c r="L4545">
        <v>56</v>
      </c>
      <c r="N4545">
        <v>1</v>
      </c>
      <c r="O4545">
        <v>0.99050000000000005</v>
      </c>
      <c r="R4545">
        <v>1.0628</v>
      </c>
    </row>
    <row r="4546" spans="1:18">
      <c r="A4546" t="s">
        <v>2083</v>
      </c>
      <c r="B4546" t="s">
        <v>2082</v>
      </c>
      <c r="D4546">
        <v>2021</v>
      </c>
      <c r="E4546" t="s">
        <v>2175</v>
      </c>
      <c r="F4546" t="s">
        <v>2301</v>
      </c>
      <c r="G4546">
        <v>-30.3102526518609</v>
      </c>
      <c r="H4546">
        <v>115.007734696003</v>
      </c>
      <c r="I4546" t="s">
        <v>2333</v>
      </c>
      <c r="J4546" t="s">
        <v>2181</v>
      </c>
      <c r="K4546">
        <v>56</v>
      </c>
      <c r="L4546">
        <v>57</v>
      </c>
      <c r="N4546">
        <v>1</v>
      </c>
      <c r="O4546">
        <v>1.1422000000000001</v>
      </c>
      <c r="R4546">
        <v>0.90510000000000002</v>
      </c>
    </row>
    <row r="4547" spans="1:18">
      <c r="A4547" t="s">
        <v>2083</v>
      </c>
      <c r="B4547" t="s">
        <v>2082</v>
      </c>
      <c r="D4547">
        <v>2021</v>
      </c>
      <c r="E4547" t="s">
        <v>2175</v>
      </c>
      <c r="F4547" t="s">
        <v>2301</v>
      </c>
      <c r="G4547">
        <v>-30.3102526518609</v>
      </c>
      <c r="H4547">
        <v>115.007734696003</v>
      </c>
      <c r="I4547" t="s">
        <v>2333</v>
      </c>
      <c r="J4547" t="s">
        <v>2181</v>
      </c>
      <c r="K4547">
        <v>57</v>
      </c>
      <c r="L4547">
        <v>58</v>
      </c>
      <c r="N4547">
        <v>1</v>
      </c>
      <c r="O4547">
        <v>1.0634999999999999</v>
      </c>
      <c r="R4547">
        <v>0.90510000000000002</v>
      </c>
    </row>
    <row r="4548" spans="1:18">
      <c r="A4548" t="s">
        <v>2083</v>
      </c>
      <c r="B4548" t="s">
        <v>2082</v>
      </c>
      <c r="D4548">
        <v>2021</v>
      </c>
      <c r="E4548" t="s">
        <v>2175</v>
      </c>
      <c r="F4548" t="s">
        <v>2301</v>
      </c>
      <c r="G4548">
        <v>-30.3102526518609</v>
      </c>
      <c r="H4548">
        <v>115.007734696003</v>
      </c>
      <c r="I4548" t="s">
        <v>2333</v>
      </c>
      <c r="J4548" t="s">
        <v>2181</v>
      </c>
      <c r="K4548">
        <v>58</v>
      </c>
      <c r="L4548">
        <v>59</v>
      </c>
      <c r="N4548">
        <v>1</v>
      </c>
      <c r="O4548">
        <v>1.0972</v>
      </c>
      <c r="R4548">
        <v>0.90510000000000002</v>
      </c>
    </row>
    <row r="4549" spans="1:18">
      <c r="A4549" t="s">
        <v>2083</v>
      </c>
      <c r="B4549" t="s">
        <v>2082</v>
      </c>
      <c r="D4549">
        <v>2021</v>
      </c>
      <c r="E4549" t="s">
        <v>2175</v>
      </c>
      <c r="F4549" t="s">
        <v>2301</v>
      </c>
      <c r="G4549">
        <v>-30.3102526518609</v>
      </c>
      <c r="H4549">
        <v>115.007734696003</v>
      </c>
      <c r="I4549" t="s">
        <v>2333</v>
      </c>
      <c r="J4549" t="s">
        <v>2181</v>
      </c>
      <c r="K4549">
        <v>59</v>
      </c>
      <c r="L4549">
        <v>60</v>
      </c>
      <c r="N4549">
        <v>1</v>
      </c>
      <c r="O4549">
        <v>1.0448999999999999</v>
      </c>
      <c r="R4549">
        <v>0.90510000000000002</v>
      </c>
    </row>
    <row r="4550" spans="1:18">
      <c r="A4550" t="s">
        <v>2083</v>
      </c>
      <c r="B4550" t="s">
        <v>2082</v>
      </c>
      <c r="D4550">
        <v>2021</v>
      </c>
      <c r="E4550" t="s">
        <v>2175</v>
      </c>
      <c r="F4550" t="s">
        <v>2301</v>
      </c>
      <c r="G4550">
        <v>-30.3102526518609</v>
      </c>
      <c r="H4550">
        <v>115.007734696003</v>
      </c>
      <c r="I4550" t="s">
        <v>2333</v>
      </c>
      <c r="J4550" t="s">
        <v>2181</v>
      </c>
      <c r="K4550">
        <v>60</v>
      </c>
      <c r="L4550">
        <v>61</v>
      </c>
      <c r="N4550">
        <v>1</v>
      </c>
      <c r="O4550">
        <v>1.2104999999999999</v>
      </c>
      <c r="R4550">
        <v>0.90510000000000002</v>
      </c>
    </row>
    <row r="4551" spans="1:18">
      <c r="A4551" t="s">
        <v>2083</v>
      </c>
      <c r="B4551" t="s">
        <v>2082</v>
      </c>
      <c r="D4551">
        <v>2021</v>
      </c>
      <c r="E4551" t="s">
        <v>2175</v>
      </c>
      <c r="F4551" t="s">
        <v>2301</v>
      </c>
      <c r="G4551">
        <v>-30.3102526518609</v>
      </c>
      <c r="H4551">
        <v>115.007734696003</v>
      </c>
      <c r="I4551" t="s">
        <v>2333</v>
      </c>
      <c r="J4551" t="s">
        <v>2181</v>
      </c>
      <c r="K4551">
        <v>61</v>
      </c>
      <c r="L4551">
        <v>62</v>
      </c>
      <c r="N4551">
        <v>1</v>
      </c>
      <c r="O4551">
        <v>1.2099</v>
      </c>
      <c r="R4551">
        <v>0.74729999999999996</v>
      </c>
    </row>
    <row r="4552" spans="1:18">
      <c r="A4552" t="s">
        <v>2083</v>
      </c>
      <c r="B4552" t="s">
        <v>2082</v>
      </c>
      <c r="D4552">
        <v>2021</v>
      </c>
      <c r="E4552" t="s">
        <v>2175</v>
      </c>
      <c r="F4552" t="s">
        <v>2301</v>
      </c>
      <c r="G4552">
        <v>-30.3102526518609</v>
      </c>
      <c r="H4552">
        <v>115.007734696003</v>
      </c>
      <c r="I4552" t="s">
        <v>2333</v>
      </c>
      <c r="J4552" t="s">
        <v>2181</v>
      </c>
      <c r="K4552">
        <v>62</v>
      </c>
      <c r="L4552">
        <v>63</v>
      </c>
      <c r="N4552">
        <v>1</v>
      </c>
      <c r="O4552">
        <v>1.2761</v>
      </c>
      <c r="R4552">
        <v>0.93500000000000005</v>
      </c>
    </row>
    <row r="4553" spans="1:18">
      <c r="A4553" t="s">
        <v>2083</v>
      </c>
      <c r="B4553" t="s">
        <v>2082</v>
      </c>
      <c r="D4553">
        <v>2021</v>
      </c>
      <c r="E4553" t="s">
        <v>2175</v>
      </c>
      <c r="F4553" t="s">
        <v>2301</v>
      </c>
      <c r="G4553">
        <v>-30.3102526518609</v>
      </c>
      <c r="H4553">
        <v>115.007734696003</v>
      </c>
      <c r="I4553" t="s">
        <v>2333</v>
      </c>
      <c r="J4553" t="s">
        <v>2181</v>
      </c>
      <c r="K4553">
        <v>63</v>
      </c>
      <c r="L4553">
        <v>64</v>
      </c>
      <c r="N4553">
        <v>1</v>
      </c>
      <c r="O4553">
        <v>1.1336999999999999</v>
      </c>
      <c r="R4553">
        <v>0.93500000000000005</v>
      </c>
    </row>
    <row r="4554" spans="1:18">
      <c r="A4554" t="s">
        <v>2083</v>
      </c>
      <c r="B4554" t="s">
        <v>2082</v>
      </c>
      <c r="D4554">
        <v>2021</v>
      </c>
      <c r="E4554" t="s">
        <v>2175</v>
      </c>
      <c r="F4554" t="s">
        <v>2301</v>
      </c>
      <c r="G4554">
        <v>-30.3102526518609</v>
      </c>
      <c r="H4554">
        <v>115.007734696003</v>
      </c>
      <c r="I4554" t="s">
        <v>2333</v>
      </c>
      <c r="J4554" t="s">
        <v>2181</v>
      </c>
      <c r="K4554">
        <v>64</v>
      </c>
      <c r="L4554">
        <v>65</v>
      </c>
      <c r="N4554">
        <v>1</v>
      </c>
      <c r="O4554">
        <v>1.0781000000000001</v>
      </c>
      <c r="R4554">
        <v>0.93500000000000005</v>
      </c>
    </row>
    <row r="4555" spans="1:18">
      <c r="A4555" t="s">
        <v>2083</v>
      </c>
      <c r="B4555" t="s">
        <v>2082</v>
      </c>
      <c r="D4555">
        <v>2021</v>
      </c>
      <c r="E4555" t="s">
        <v>2175</v>
      </c>
      <c r="F4555" t="s">
        <v>2301</v>
      </c>
      <c r="G4555">
        <v>-30.3102526518609</v>
      </c>
      <c r="H4555">
        <v>115.007734696003</v>
      </c>
      <c r="I4555" t="s">
        <v>2333</v>
      </c>
      <c r="J4555" t="s">
        <v>2181</v>
      </c>
      <c r="K4555">
        <v>65</v>
      </c>
      <c r="L4555">
        <v>66</v>
      </c>
      <c r="N4555">
        <v>1</v>
      </c>
      <c r="O4555">
        <v>1.1628000000000001</v>
      </c>
      <c r="R4555">
        <v>0.93500000000000005</v>
      </c>
    </row>
    <row r="4556" spans="1:18">
      <c r="A4556" t="s">
        <v>2083</v>
      </c>
      <c r="B4556" t="s">
        <v>2082</v>
      </c>
      <c r="D4556">
        <v>2021</v>
      </c>
      <c r="E4556" t="s">
        <v>2175</v>
      </c>
      <c r="F4556" t="s">
        <v>2301</v>
      </c>
      <c r="G4556">
        <v>-30.3102526518609</v>
      </c>
      <c r="H4556">
        <v>115.007734696003</v>
      </c>
      <c r="I4556" t="s">
        <v>2333</v>
      </c>
      <c r="J4556" t="s">
        <v>2181</v>
      </c>
      <c r="K4556">
        <v>66</v>
      </c>
      <c r="L4556">
        <v>67</v>
      </c>
      <c r="N4556">
        <v>1</v>
      </c>
      <c r="O4556">
        <v>1.2060999999999999</v>
      </c>
      <c r="R4556">
        <v>0.93500000000000005</v>
      </c>
    </row>
    <row r="4557" spans="1:18">
      <c r="A4557" t="s">
        <v>2083</v>
      </c>
      <c r="B4557" t="s">
        <v>2082</v>
      </c>
      <c r="D4557">
        <v>2021</v>
      </c>
      <c r="E4557" t="s">
        <v>2175</v>
      </c>
      <c r="F4557" t="s">
        <v>2301</v>
      </c>
      <c r="G4557">
        <v>-30.3102526518609</v>
      </c>
      <c r="H4557">
        <v>115.007734696003</v>
      </c>
      <c r="I4557" t="s">
        <v>2333</v>
      </c>
      <c r="J4557" t="s">
        <v>2181</v>
      </c>
      <c r="K4557">
        <v>67</v>
      </c>
      <c r="L4557">
        <v>68</v>
      </c>
      <c r="N4557">
        <v>1</v>
      </c>
      <c r="O4557">
        <v>1.0322</v>
      </c>
      <c r="R4557">
        <v>1.1228</v>
      </c>
    </row>
    <row r="4558" spans="1:18">
      <c r="A4558" t="s">
        <v>2083</v>
      </c>
      <c r="B4558" t="s">
        <v>2082</v>
      </c>
      <c r="D4558">
        <v>2021</v>
      </c>
      <c r="E4558" t="s">
        <v>2175</v>
      </c>
      <c r="F4558" t="s">
        <v>2301</v>
      </c>
      <c r="G4558">
        <v>-30.3102526518609</v>
      </c>
      <c r="H4558">
        <v>115.007734696003</v>
      </c>
      <c r="I4558" t="s">
        <v>2333</v>
      </c>
      <c r="J4558" t="s">
        <v>2181</v>
      </c>
      <c r="K4558">
        <v>68</v>
      </c>
      <c r="L4558">
        <v>69</v>
      </c>
      <c r="N4558">
        <v>1</v>
      </c>
      <c r="O4558">
        <v>0.88959999999999995</v>
      </c>
      <c r="R4558">
        <v>0.76729999999999998</v>
      </c>
    </row>
    <row r="4559" spans="1:18">
      <c r="A4559" t="s">
        <v>2083</v>
      </c>
      <c r="B4559" t="s">
        <v>2082</v>
      </c>
      <c r="D4559">
        <v>2021</v>
      </c>
      <c r="E4559" t="s">
        <v>2175</v>
      </c>
      <c r="F4559" t="s">
        <v>2301</v>
      </c>
      <c r="G4559">
        <v>-30.3102526518609</v>
      </c>
      <c r="H4559">
        <v>115.007734696003</v>
      </c>
      <c r="I4559" t="s">
        <v>2333</v>
      </c>
      <c r="J4559" t="s">
        <v>2181</v>
      </c>
      <c r="K4559">
        <v>69</v>
      </c>
      <c r="L4559">
        <v>70</v>
      </c>
      <c r="N4559">
        <v>1</v>
      </c>
      <c r="O4559">
        <v>1.1354</v>
      </c>
      <c r="R4559">
        <v>0.76729999999999998</v>
      </c>
    </row>
    <row r="4560" spans="1:18">
      <c r="A4560" t="s">
        <v>2083</v>
      </c>
      <c r="B4560" t="s">
        <v>2082</v>
      </c>
      <c r="D4560">
        <v>2021</v>
      </c>
      <c r="E4560" t="s">
        <v>2175</v>
      </c>
      <c r="F4560" t="s">
        <v>2301</v>
      </c>
      <c r="G4560">
        <v>-30.3102526518609</v>
      </c>
      <c r="H4560">
        <v>115.007734696003</v>
      </c>
      <c r="I4560" t="s">
        <v>2333</v>
      </c>
      <c r="J4560" t="s">
        <v>2181</v>
      </c>
      <c r="K4560">
        <v>70</v>
      </c>
      <c r="L4560">
        <v>71</v>
      </c>
      <c r="N4560">
        <v>1</v>
      </c>
      <c r="O4560">
        <v>1.2519</v>
      </c>
      <c r="R4560">
        <v>0.76729999999999998</v>
      </c>
    </row>
    <row r="4561" spans="1:18">
      <c r="A4561" t="s">
        <v>2083</v>
      </c>
      <c r="B4561" t="s">
        <v>2082</v>
      </c>
      <c r="D4561">
        <v>2021</v>
      </c>
      <c r="E4561" t="s">
        <v>2175</v>
      </c>
      <c r="F4561" t="s">
        <v>2301</v>
      </c>
      <c r="G4561">
        <v>-30.3102526518609</v>
      </c>
      <c r="H4561">
        <v>115.007734696003</v>
      </c>
      <c r="I4561" t="s">
        <v>2333</v>
      </c>
      <c r="J4561" t="s">
        <v>2181</v>
      </c>
      <c r="K4561">
        <v>71</v>
      </c>
      <c r="L4561">
        <v>72</v>
      </c>
      <c r="N4561">
        <v>1</v>
      </c>
      <c r="O4561">
        <v>0.69259999999999999</v>
      </c>
      <c r="R4561">
        <v>0.76729999999999998</v>
      </c>
    </row>
    <row r="4562" spans="1:18">
      <c r="A4562" t="s">
        <v>2083</v>
      </c>
      <c r="B4562" t="s">
        <v>2082</v>
      </c>
      <c r="D4562">
        <v>2021</v>
      </c>
      <c r="E4562" t="s">
        <v>2175</v>
      </c>
      <c r="F4562" t="s">
        <v>2301</v>
      </c>
      <c r="G4562">
        <v>-30.3102526518609</v>
      </c>
      <c r="H4562">
        <v>115.007734696003</v>
      </c>
      <c r="I4562" t="s">
        <v>2333</v>
      </c>
      <c r="J4562" t="s">
        <v>2181</v>
      </c>
      <c r="K4562">
        <v>72</v>
      </c>
      <c r="L4562">
        <v>73</v>
      </c>
      <c r="N4562">
        <v>1</v>
      </c>
      <c r="O4562">
        <v>0.9365</v>
      </c>
      <c r="R4562">
        <v>0.76729999999999998</v>
      </c>
    </row>
    <row r="4563" spans="1:18">
      <c r="A4563" t="s">
        <v>2083</v>
      </c>
      <c r="B4563" t="s">
        <v>2082</v>
      </c>
      <c r="D4563">
        <v>2021</v>
      </c>
      <c r="E4563" t="s">
        <v>2175</v>
      </c>
      <c r="F4563" t="s">
        <v>2301</v>
      </c>
      <c r="G4563">
        <v>-30.3102526518609</v>
      </c>
      <c r="H4563">
        <v>115.007734696003</v>
      </c>
      <c r="I4563" t="s">
        <v>2333</v>
      </c>
      <c r="J4563" t="s">
        <v>2181</v>
      </c>
      <c r="K4563">
        <v>73</v>
      </c>
      <c r="L4563">
        <v>74</v>
      </c>
      <c r="N4563">
        <v>1</v>
      </c>
      <c r="O4563">
        <v>1.1067</v>
      </c>
      <c r="R4563">
        <v>0.4118</v>
      </c>
    </row>
    <row r="4564" spans="1:18">
      <c r="A4564" t="s">
        <v>2083</v>
      </c>
      <c r="B4564" t="s">
        <v>2082</v>
      </c>
      <c r="D4564">
        <v>2021</v>
      </c>
      <c r="E4564" t="s">
        <v>2175</v>
      </c>
      <c r="F4564" t="s">
        <v>2301</v>
      </c>
      <c r="G4564">
        <v>-30.312294444444401</v>
      </c>
      <c r="H4564">
        <v>115.000513888887</v>
      </c>
      <c r="I4564" t="s">
        <v>2332</v>
      </c>
      <c r="J4564" t="s">
        <v>2180</v>
      </c>
      <c r="K4564">
        <v>0</v>
      </c>
      <c r="L4564">
        <v>1</v>
      </c>
      <c r="N4564">
        <v>1</v>
      </c>
      <c r="O4564">
        <v>0.372</v>
      </c>
      <c r="R4564">
        <v>7.12</v>
      </c>
    </row>
    <row r="4565" spans="1:18">
      <c r="A4565" t="s">
        <v>2083</v>
      </c>
      <c r="B4565" t="s">
        <v>2082</v>
      </c>
      <c r="D4565">
        <v>2021</v>
      </c>
      <c r="E4565" t="s">
        <v>2175</v>
      </c>
      <c r="F4565" t="s">
        <v>2301</v>
      </c>
      <c r="G4565">
        <v>-30.312294444444401</v>
      </c>
      <c r="H4565">
        <v>115.000513888887</v>
      </c>
      <c r="I4565" t="s">
        <v>2332</v>
      </c>
      <c r="J4565" t="s">
        <v>2180</v>
      </c>
      <c r="K4565">
        <v>1</v>
      </c>
      <c r="L4565">
        <v>2</v>
      </c>
      <c r="N4565">
        <v>1</v>
      </c>
      <c r="O4565">
        <v>0.37180000000000002</v>
      </c>
      <c r="R4565">
        <v>6.95</v>
      </c>
    </row>
    <row r="4566" spans="1:18">
      <c r="A4566" t="s">
        <v>2083</v>
      </c>
      <c r="B4566" t="s">
        <v>2082</v>
      </c>
      <c r="D4566">
        <v>2021</v>
      </c>
      <c r="E4566" t="s">
        <v>2175</v>
      </c>
      <c r="F4566" t="s">
        <v>2301</v>
      </c>
      <c r="G4566">
        <v>-30.312294444444401</v>
      </c>
      <c r="H4566">
        <v>115.000513888887</v>
      </c>
      <c r="I4566" t="s">
        <v>2332</v>
      </c>
      <c r="J4566" t="s">
        <v>2180</v>
      </c>
      <c r="K4566">
        <v>2</v>
      </c>
      <c r="L4566">
        <v>3</v>
      </c>
      <c r="N4566">
        <v>1</v>
      </c>
      <c r="O4566">
        <v>0.1749</v>
      </c>
      <c r="R4566">
        <v>6.95</v>
      </c>
    </row>
    <row r="4567" spans="1:18">
      <c r="A4567" t="s">
        <v>2083</v>
      </c>
      <c r="B4567" t="s">
        <v>2082</v>
      </c>
      <c r="D4567">
        <v>2021</v>
      </c>
      <c r="E4567" t="s">
        <v>2175</v>
      </c>
      <c r="F4567" t="s">
        <v>2301</v>
      </c>
      <c r="G4567">
        <v>-30.312294444444401</v>
      </c>
      <c r="H4567">
        <v>115.000513888887</v>
      </c>
      <c r="I4567" t="s">
        <v>2332</v>
      </c>
      <c r="J4567" t="s">
        <v>2180</v>
      </c>
      <c r="K4567">
        <v>3</v>
      </c>
      <c r="L4567">
        <v>4</v>
      </c>
      <c r="N4567">
        <v>1</v>
      </c>
      <c r="O4567">
        <v>0.29970000000000002</v>
      </c>
      <c r="R4567">
        <v>6.78</v>
      </c>
    </row>
    <row r="4568" spans="1:18">
      <c r="A4568" t="s">
        <v>2083</v>
      </c>
      <c r="B4568" t="s">
        <v>2082</v>
      </c>
      <c r="D4568">
        <v>2021</v>
      </c>
      <c r="E4568" t="s">
        <v>2175</v>
      </c>
      <c r="F4568" t="s">
        <v>2301</v>
      </c>
      <c r="G4568">
        <v>-30.312294444444401</v>
      </c>
      <c r="H4568">
        <v>115.000513888887</v>
      </c>
      <c r="I4568" t="s">
        <v>2332</v>
      </c>
      <c r="J4568" t="s">
        <v>2180</v>
      </c>
      <c r="K4568">
        <v>4</v>
      </c>
      <c r="L4568">
        <v>5</v>
      </c>
      <c r="N4568">
        <v>1</v>
      </c>
      <c r="O4568">
        <v>0.27789999999999998</v>
      </c>
      <c r="R4568">
        <v>6.44</v>
      </c>
    </row>
    <row r="4569" spans="1:18">
      <c r="A4569" t="s">
        <v>2083</v>
      </c>
      <c r="B4569" t="s">
        <v>2082</v>
      </c>
      <c r="D4569">
        <v>2021</v>
      </c>
      <c r="E4569" t="s">
        <v>2175</v>
      </c>
      <c r="F4569" t="s">
        <v>2301</v>
      </c>
      <c r="G4569">
        <v>-30.312294444444401</v>
      </c>
      <c r="H4569">
        <v>115.000513888887</v>
      </c>
      <c r="I4569" t="s">
        <v>2332</v>
      </c>
      <c r="J4569" t="s">
        <v>2180</v>
      </c>
      <c r="K4569">
        <v>5</v>
      </c>
      <c r="L4569">
        <v>6</v>
      </c>
      <c r="N4569">
        <v>1</v>
      </c>
      <c r="O4569">
        <v>0.2429</v>
      </c>
      <c r="R4569">
        <v>6.44</v>
      </c>
    </row>
    <row r="4570" spans="1:18">
      <c r="A4570" t="s">
        <v>2083</v>
      </c>
      <c r="B4570" t="s">
        <v>2082</v>
      </c>
      <c r="D4570">
        <v>2021</v>
      </c>
      <c r="E4570" t="s">
        <v>2175</v>
      </c>
      <c r="F4570" t="s">
        <v>2301</v>
      </c>
      <c r="G4570">
        <v>-30.312294444444401</v>
      </c>
      <c r="H4570">
        <v>115.000513888887</v>
      </c>
      <c r="I4570" t="s">
        <v>2332</v>
      </c>
      <c r="J4570" t="s">
        <v>2180</v>
      </c>
      <c r="K4570">
        <v>6</v>
      </c>
      <c r="L4570">
        <v>7</v>
      </c>
      <c r="N4570">
        <v>1</v>
      </c>
      <c r="O4570">
        <v>0.40529999999999999</v>
      </c>
      <c r="R4570">
        <v>6.1</v>
      </c>
    </row>
    <row r="4571" spans="1:18">
      <c r="A4571" t="s">
        <v>2083</v>
      </c>
      <c r="B4571" t="s">
        <v>2082</v>
      </c>
      <c r="D4571">
        <v>2021</v>
      </c>
      <c r="E4571" t="s">
        <v>2175</v>
      </c>
      <c r="F4571" t="s">
        <v>2301</v>
      </c>
      <c r="G4571">
        <v>-30.312294444444401</v>
      </c>
      <c r="H4571">
        <v>115.000513888887</v>
      </c>
      <c r="I4571" t="s">
        <v>2332</v>
      </c>
      <c r="J4571" t="s">
        <v>2180</v>
      </c>
      <c r="K4571">
        <v>7</v>
      </c>
      <c r="L4571">
        <v>8</v>
      </c>
      <c r="N4571">
        <v>1</v>
      </c>
      <c r="O4571">
        <v>0.71760000000000002</v>
      </c>
      <c r="R4571">
        <v>5.665</v>
      </c>
    </row>
    <row r="4572" spans="1:18">
      <c r="A4572" t="s">
        <v>2083</v>
      </c>
      <c r="B4572" t="s">
        <v>2082</v>
      </c>
      <c r="D4572">
        <v>2021</v>
      </c>
      <c r="E4572" t="s">
        <v>2175</v>
      </c>
      <c r="F4572" t="s">
        <v>2301</v>
      </c>
      <c r="G4572">
        <v>-30.312294444444401</v>
      </c>
      <c r="H4572">
        <v>115.000513888887</v>
      </c>
      <c r="I4572" t="s">
        <v>2332</v>
      </c>
      <c r="J4572" t="s">
        <v>2180</v>
      </c>
      <c r="K4572">
        <v>8</v>
      </c>
      <c r="L4572">
        <v>9</v>
      </c>
      <c r="N4572">
        <v>1</v>
      </c>
      <c r="O4572">
        <v>0.53369999999999995</v>
      </c>
      <c r="R4572">
        <v>5.665</v>
      </c>
    </row>
    <row r="4573" spans="1:18">
      <c r="A4573" t="s">
        <v>2083</v>
      </c>
      <c r="B4573" t="s">
        <v>2082</v>
      </c>
      <c r="D4573">
        <v>2021</v>
      </c>
      <c r="E4573" t="s">
        <v>2175</v>
      </c>
      <c r="F4573" t="s">
        <v>2301</v>
      </c>
      <c r="G4573">
        <v>-30.312294444444401</v>
      </c>
      <c r="H4573">
        <v>115.000513888887</v>
      </c>
      <c r="I4573" t="s">
        <v>2332</v>
      </c>
      <c r="J4573" t="s">
        <v>2180</v>
      </c>
      <c r="K4573">
        <v>9</v>
      </c>
      <c r="L4573">
        <v>10</v>
      </c>
      <c r="N4573">
        <v>1</v>
      </c>
      <c r="O4573">
        <v>0.6391</v>
      </c>
      <c r="R4573">
        <v>5.23</v>
      </c>
    </row>
    <row r="4574" spans="1:18">
      <c r="A4574" t="s">
        <v>2083</v>
      </c>
      <c r="B4574" t="s">
        <v>2082</v>
      </c>
      <c r="D4574">
        <v>2021</v>
      </c>
      <c r="E4574" t="s">
        <v>2175</v>
      </c>
      <c r="F4574" t="s">
        <v>2301</v>
      </c>
      <c r="G4574">
        <v>-30.312294444444401</v>
      </c>
      <c r="H4574">
        <v>115.000513888887</v>
      </c>
      <c r="I4574" t="s">
        <v>2332</v>
      </c>
      <c r="J4574" t="s">
        <v>2180</v>
      </c>
      <c r="K4574">
        <v>10</v>
      </c>
      <c r="L4574">
        <v>11</v>
      </c>
      <c r="N4574">
        <v>1</v>
      </c>
      <c r="O4574">
        <v>0.41689999999999999</v>
      </c>
      <c r="R4574">
        <v>5.8949999999999996</v>
      </c>
    </row>
    <row r="4575" spans="1:18">
      <c r="A4575" t="s">
        <v>2083</v>
      </c>
      <c r="B4575" t="s">
        <v>2082</v>
      </c>
      <c r="D4575">
        <v>2021</v>
      </c>
      <c r="E4575" t="s">
        <v>2175</v>
      </c>
      <c r="F4575" t="s">
        <v>2301</v>
      </c>
      <c r="G4575">
        <v>-30.312294444444401</v>
      </c>
      <c r="H4575">
        <v>115.000513888887</v>
      </c>
      <c r="I4575" t="s">
        <v>2332</v>
      </c>
      <c r="J4575" t="s">
        <v>2180</v>
      </c>
      <c r="K4575">
        <v>11</v>
      </c>
      <c r="L4575">
        <v>12</v>
      </c>
      <c r="N4575">
        <v>1</v>
      </c>
      <c r="O4575">
        <v>0.28320000000000001</v>
      </c>
      <c r="R4575">
        <v>5.8949999999999996</v>
      </c>
    </row>
    <row r="4576" spans="1:18">
      <c r="A4576" t="s">
        <v>2083</v>
      </c>
      <c r="B4576" t="s">
        <v>2082</v>
      </c>
      <c r="D4576">
        <v>2021</v>
      </c>
      <c r="E4576" t="s">
        <v>2175</v>
      </c>
      <c r="F4576" t="s">
        <v>2301</v>
      </c>
      <c r="G4576">
        <v>-30.312294444444401</v>
      </c>
      <c r="H4576">
        <v>115.000513888887</v>
      </c>
      <c r="I4576" t="s">
        <v>2332</v>
      </c>
      <c r="J4576" t="s">
        <v>2180</v>
      </c>
      <c r="K4576">
        <v>12</v>
      </c>
      <c r="L4576">
        <v>13</v>
      </c>
      <c r="N4576">
        <v>1</v>
      </c>
      <c r="O4576">
        <v>0.35620000000000002</v>
      </c>
      <c r="R4576">
        <v>6.56</v>
      </c>
    </row>
    <row r="4577" spans="1:18">
      <c r="A4577" t="s">
        <v>2083</v>
      </c>
      <c r="B4577" t="s">
        <v>2082</v>
      </c>
      <c r="D4577">
        <v>2021</v>
      </c>
      <c r="E4577" t="s">
        <v>2175</v>
      </c>
      <c r="F4577" t="s">
        <v>2301</v>
      </c>
      <c r="G4577">
        <v>-30.312294444444401</v>
      </c>
      <c r="H4577">
        <v>115.000513888887</v>
      </c>
      <c r="I4577" t="s">
        <v>2332</v>
      </c>
      <c r="J4577" t="s">
        <v>2180</v>
      </c>
      <c r="K4577">
        <v>13</v>
      </c>
      <c r="L4577">
        <v>14</v>
      </c>
      <c r="N4577">
        <v>1</v>
      </c>
      <c r="O4577">
        <v>0.32279999999999998</v>
      </c>
      <c r="R4577">
        <v>5.8849999999999998</v>
      </c>
    </row>
    <row r="4578" spans="1:18">
      <c r="A4578" t="s">
        <v>2083</v>
      </c>
      <c r="B4578" t="s">
        <v>2082</v>
      </c>
      <c r="D4578">
        <v>2021</v>
      </c>
      <c r="E4578" t="s">
        <v>2175</v>
      </c>
      <c r="F4578" t="s">
        <v>2301</v>
      </c>
      <c r="G4578">
        <v>-30.312294444444401</v>
      </c>
      <c r="H4578">
        <v>115.000513888887</v>
      </c>
      <c r="I4578" t="s">
        <v>2332</v>
      </c>
      <c r="J4578" t="s">
        <v>2180</v>
      </c>
      <c r="K4578">
        <v>14</v>
      </c>
      <c r="L4578">
        <v>15</v>
      </c>
      <c r="N4578">
        <v>1</v>
      </c>
      <c r="O4578">
        <v>0.66930000000000001</v>
      </c>
      <c r="R4578">
        <v>5.8849999999999998</v>
      </c>
    </row>
    <row r="4579" spans="1:18">
      <c r="A4579" t="s">
        <v>2083</v>
      </c>
      <c r="B4579" t="s">
        <v>2082</v>
      </c>
      <c r="D4579">
        <v>2021</v>
      </c>
      <c r="E4579" t="s">
        <v>2175</v>
      </c>
      <c r="F4579" t="s">
        <v>2301</v>
      </c>
      <c r="G4579">
        <v>-30.312294444444401</v>
      </c>
      <c r="H4579">
        <v>115.000513888887</v>
      </c>
      <c r="I4579" t="s">
        <v>2332</v>
      </c>
      <c r="J4579" t="s">
        <v>2180</v>
      </c>
      <c r="K4579">
        <v>15</v>
      </c>
      <c r="L4579">
        <v>16</v>
      </c>
      <c r="N4579">
        <v>1</v>
      </c>
      <c r="O4579">
        <v>0.61280000000000001</v>
      </c>
      <c r="R4579">
        <v>5.21</v>
      </c>
    </row>
    <row r="4580" spans="1:18">
      <c r="A4580" t="s">
        <v>2083</v>
      </c>
      <c r="B4580" t="s">
        <v>2082</v>
      </c>
      <c r="D4580">
        <v>2021</v>
      </c>
      <c r="E4580" t="s">
        <v>2175</v>
      </c>
      <c r="F4580" t="s">
        <v>2301</v>
      </c>
      <c r="G4580">
        <v>-30.312294444444401</v>
      </c>
      <c r="H4580">
        <v>115.000513888887</v>
      </c>
      <c r="I4580" t="s">
        <v>2332</v>
      </c>
      <c r="J4580" t="s">
        <v>2180</v>
      </c>
      <c r="K4580">
        <v>16</v>
      </c>
      <c r="L4580">
        <v>17</v>
      </c>
      <c r="N4580">
        <v>1</v>
      </c>
      <c r="O4580">
        <v>0.58540000000000003</v>
      </c>
      <c r="R4580">
        <v>4.55</v>
      </c>
    </row>
    <row r="4581" spans="1:18">
      <c r="A4581" t="s">
        <v>2083</v>
      </c>
      <c r="B4581" t="s">
        <v>2082</v>
      </c>
      <c r="D4581">
        <v>2021</v>
      </c>
      <c r="E4581" t="s">
        <v>2175</v>
      </c>
      <c r="F4581" t="s">
        <v>2301</v>
      </c>
      <c r="G4581">
        <v>-30.312294444444401</v>
      </c>
      <c r="H4581">
        <v>115.000513888887</v>
      </c>
      <c r="I4581" t="s">
        <v>2332</v>
      </c>
      <c r="J4581" t="s">
        <v>2180</v>
      </c>
      <c r="K4581">
        <v>17</v>
      </c>
      <c r="L4581">
        <v>18</v>
      </c>
      <c r="N4581">
        <v>1</v>
      </c>
      <c r="O4581">
        <v>0.74850000000000005</v>
      </c>
      <c r="R4581">
        <v>4.55</v>
      </c>
    </row>
    <row r="4582" spans="1:18">
      <c r="A4582" t="s">
        <v>2083</v>
      </c>
      <c r="B4582" t="s">
        <v>2082</v>
      </c>
      <c r="D4582">
        <v>2021</v>
      </c>
      <c r="E4582" t="s">
        <v>2175</v>
      </c>
      <c r="F4582" t="s">
        <v>2301</v>
      </c>
      <c r="G4582">
        <v>-30.312294444444401</v>
      </c>
      <c r="H4582">
        <v>115.000513888887</v>
      </c>
      <c r="I4582" t="s">
        <v>2332</v>
      </c>
      <c r="J4582" t="s">
        <v>2180</v>
      </c>
      <c r="K4582">
        <v>18</v>
      </c>
      <c r="L4582">
        <v>19</v>
      </c>
      <c r="N4582">
        <v>1</v>
      </c>
      <c r="O4582">
        <v>0.752</v>
      </c>
      <c r="R4582">
        <v>3.89</v>
      </c>
    </row>
    <row r="4583" spans="1:18">
      <c r="A4583" t="s">
        <v>2083</v>
      </c>
      <c r="B4583" t="s">
        <v>2082</v>
      </c>
      <c r="D4583">
        <v>2021</v>
      </c>
      <c r="E4583" t="s">
        <v>2175</v>
      </c>
      <c r="F4583" t="s">
        <v>2301</v>
      </c>
      <c r="G4583">
        <v>-30.312294444444401</v>
      </c>
      <c r="H4583">
        <v>115.000513888887</v>
      </c>
      <c r="I4583" t="s">
        <v>2332</v>
      </c>
      <c r="J4583" t="s">
        <v>2180</v>
      </c>
      <c r="K4583">
        <v>19</v>
      </c>
      <c r="L4583">
        <v>20</v>
      </c>
      <c r="N4583">
        <v>1</v>
      </c>
      <c r="O4583">
        <v>0.93430000000000002</v>
      </c>
      <c r="R4583">
        <v>3.5049999999999999</v>
      </c>
    </row>
    <row r="4584" spans="1:18">
      <c r="A4584" t="s">
        <v>2083</v>
      </c>
      <c r="B4584" t="s">
        <v>2082</v>
      </c>
      <c r="D4584">
        <v>2021</v>
      </c>
      <c r="E4584" t="s">
        <v>2175</v>
      </c>
      <c r="F4584" t="s">
        <v>2301</v>
      </c>
      <c r="G4584">
        <v>-30.312294444444401</v>
      </c>
      <c r="H4584">
        <v>115.000513888887</v>
      </c>
      <c r="I4584" t="s">
        <v>2332</v>
      </c>
      <c r="J4584" t="s">
        <v>2180</v>
      </c>
      <c r="K4584">
        <v>20</v>
      </c>
      <c r="L4584">
        <v>21</v>
      </c>
      <c r="N4584">
        <v>1</v>
      </c>
      <c r="O4584">
        <v>0.83699999999999997</v>
      </c>
      <c r="R4584">
        <v>3.5049999999999999</v>
      </c>
    </row>
    <row r="4585" spans="1:18">
      <c r="A4585" t="s">
        <v>2083</v>
      </c>
      <c r="B4585" t="s">
        <v>2082</v>
      </c>
      <c r="D4585">
        <v>2021</v>
      </c>
      <c r="E4585" t="s">
        <v>2175</v>
      </c>
      <c r="F4585" t="s">
        <v>2301</v>
      </c>
      <c r="G4585">
        <v>-30.312294444444401</v>
      </c>
      <c r="H4585">
        <v>115.000513888887</v>
      </c>
      <c r="I4585" t="s">
        <v>2332</v>
      </c>
      <c r="J4585" t="s">
        <v>2180</v>
      </c>
      <c r="K4585">
        <v>21</v>
      </c>
      <c r="L4585">
        <v>22</v>
      </c>
      <c r="N4585">
        <v>1</v>
      </c>
      <c r="O4585">
        <v>0.80469999999999997</v>
      </c>
      <c r="R4585">
        <v>3.12</v>
      </c>
    </row>
    <row r="4586" spans="1:18">
      <c r="A4586" t="s">
        <v>2083</v>
      </c>
      <c r="B4586" t="s">
        <v>2082</v>
      </c>
      <c r="D4586">
        <v>2021</v>
      </c>
      <c r="E4586" t="s">
        <v>2175</v>
      </c>
      <c r="F4586" t="s">
        <v>2301</v>
      </c>
      <c r="G4586">
        <v>-30.312294444444401</v>
      </c>
      <c r="H4586">
        <v>115.000513888887</v>
      </c>
      <c r="I4586" t="s">
        <v>2332</v>
      </c>
      <c r="J4586" t="s">
        <v>2180</v>
      </c>
      <c r="K4586">
        <v>22</v>
      </c>
      <c r="L4586">
        <v>23</v>
      </c>
      <c r="N4586">
        <v>1</v>
      </c>
      <c r="O4586">
        <v>0.87739999999999996</v>
      </c>
      <c r="R4586">
        <v>3.34</v>
      </c>
    </row>
    <row r="4587" spans="1:18">
      <c r="A4587" t="s">
        <v>2083</v>
      </c>
      <c r="B4587" t="s">
        <v>2082</v>
      </c>
      <c r="D4587">
        <v>2021</v>
      </c>
      <c r="E4587" t="s">
        <v>2175</v>
      </c>
      <c r="F4587" t="s">
        <v>2301</v>
      </c>
      <c r="G4587">
        <v>-30.312294444444401</v>
      </c>
      <c r="H4587">
        <v>115.000513888887</v>
      </c>
      <c r="I4587" t="s">
        <v>2332</v>
      </c>
      <c r="J4587" t="s">
        <v>2180</v>
      </c>
      <c r="K4587">
        <v>23</v>
      </c>
      <c r="L4587">
        <v>24</v>
      </c>
      <c r="N4587">
        <v>1</v>
      </c>
      <c r="O4587">
        <v>0.56140000000000001</v>
      </c>
      <c r="R4587">
        <v>3.34</v>
      </c>
    </row>
    <row r="4588" spans="1:18">
      <c r="A4588" t="s">
        <v>2083</v>
      </c>
      <c r="B4588" t="s">
        <v>2082</v>
      </c>
      <c r="D4588">
        <v>2021</v>
      </c>
      <c r="E4588" t="s">
        <v>2175</v>
      </c>
      <c r="F4588" t="s">
        <v>2301</v>
      </c>
      <c r="G4588">
        <v>-30.312294444444401</v>
      </c>
      <c r="H4588">
        <v>115.000513888887</v>
      </c>
      <c r="I4588" t="s">
        <v>2332</v>
      </c>
      <c r="J4588" t="s">
        <v>2180</v>
      </c>
      <c r="K4588">
        <v>24</v>
      </c>
      <c r="L4588">
        <v>25</v>
      </c>
      <c r="N4588">
        <v>1</v>
      </c>
      <c r="O4588">
        <v>0.47199999999999998</v>
      </c>
      <c r="R4588">
        <v>3.56</v>
      </c>
    </row>
    <row r="4589" spans="1:18">
      <c r="A4589" t="s">
        <v>2083</v>
      </c>
      <c r="B4589" t="s">
        <v>2082</v>
      </c>
      <c r="D4589">
        <v>2021</v>
      </c>
      <c r="E4589" t="s">
        <v>2175</v>
      </c>
      <c r="F4589" t="s">
        <v>2301</v>
      </c>
      <c r="G4589">
        <v>-30.312294444444401</v>
      </c>
      <c r="H4589">
        <v>115.000513888887</v>
      </c>
      <c r="I4589" t="s">
        <v>2332</v>
      </c>
      <c r="J4589" t="s">
        <v>2180</v>
      </c>
      <c r="K4589">
        <v>25</v>
      </c>
      <c r="L4589">
        <v>26</v>
      </c>
      <c r="N4589">
        <v>1</v>
      </c>
      <c r="O4589">
        <v>0.44390000000000002</v>
      </c>
      <c r="R4589">
        <v>3.29</v>
      </c>
    </row>
    <row r="4590" spans="1:18">
      <c r="A4590" t="s">
        <v>2083</v>
      </c>
      <c r="B4590" t="s">
        <v>2082</v>
      </c>
      <c r="D4590">
        <v>2021</v>
      </c>
      <c r="E4590" t="s">
        <v>2175</v>
      </c>
      <c r="F4590" t="s">
        <v>2301</v>
      </c>
      <c r="G4590">
        <v>-30.312294444444401</v>
      </c>
      <c r="H4590">
        <v>115.000513888887</v>
      </c>
      <c r="I4590" t="s">
        <v>2332</v>
      </c>
      <c r="J4590" t="s">
        <v>2180</v>
      </c>
      <c r="K4590">
        <v>26</v>
      </c>
      <c r="L4590">
        <v>27</v>
      </c>
      <c r="N4590">
        <v>1</v>
      </c>
      <c r="O4590">
        <v>0.74650000000000005</v>
      </c>
      <c r="R4590">
        <v>3.29</v>
      </c>
    </row>
    <row r="4591" spans="1:18">
      <c r="A4591" t="s">
        <v>2083</v>
      </c>
      <c r="B4591" t="s">
        <v>2082</v>
      </c>
      <c r="D4591">
        <v>2021</v>
      </c>
      <c r="E4591" t="s">
        <v>2175</v>
      </c>
      <c r="F4591" t="s">
        <v>2301</v>
      </c>
      <c r="G4591">
        <v>-30.312294444444401</v>
      </c>
      <c r="H4591">
        <v>115.000513888887</v>
      </c>
      <c r="I4591" t="s">
        <v>2332</v>
      </c>
      <c r="J4591" t="s">
        <v>2180</v>
      </c>
      <c r="K4591">
        <v>27</v>
      </c>
      <c r="L4591">
        <v>28</v>
      </c>
      <c r="N4591">
        <v>1</v>
      </c>
      <c r="O4591">
        <v>0.65239999999999998</v>
      </c>
      <c r="R4591">
        <v>3.02</v>
      </c>
    </row>
    <row r="4592" spans="1:18">
      <c r="A4592" t="s">
        <v>2083</v>
      </c>
      <c r="B4592" t="s">
        <v>2082</v>
      </c>
      <c r="D4592">
        <v>2021</v>
      </c>
      <c r="E4592" t="s">
        <v>2175</v>
      </c>
      <c r="F4592" t="s">
        <v>2301</v>
      </c>
      <c r="G4592">
        <v>-30.312294444444401</v>
      </c>
      <c r="H4592">
        <v>115.000513888887</v>
      </c>
      <c r="I4592" t="s">
        <v>2332</v>
      </c>
      <c r="J4592" t="s">
        <v>2180</v>
      </c>
      <c r="K4592">
        <v>28</v>
      </c>
      <c r="L4592">
        <v>29</v>
      </c>
      <c r="N4592">
        <v>1</v>
      </c>
      <c r="O4592">
        <v>1.0631999999999999</v>
      </c>
      <c r="R4592">
        <v>2.8450000000000002</v>
      </c>
    </row>
    <row r="4593" spans="1:18">
      <c r="A4593" t="s">
        <v>2083</v>
      </c>
      <c r="B4593" t="s">
        <v>2082</v>
      </c>
      <c r="D4593">
        <v>2021</v>
      </c>
      <c r="E4593" t="s">
        <v>2175</v>
      </c>
      <c r="F4593" t="s">
        <v>2301</v>
      </c>
      <c r="G4593">
        <v>-30.312294444444401</v>
      </c>
      <c r="H4593">
        <v>115.000513888887</v>
      </c>
      <c r="I4593" t="s">
        <v>2332</v>
      </c>
      <c r="J4593" t="s">
        <v>2180</v>
      </c>
      <c r="K4593">
        <v>29</v>
      </c>
      <c r="L4593">
        <v>30</v>
      </c>
      <c r="N4593">
        <v>1</v>
      </c>
      <c r="O4593">
        <v>0.64890000000000003</v>
      </c>
      <c r="R4593">
        <v>2.8450000000000002</v>
      </c>
    </row>
    <row r="4594" spans="1:18">
      <c r="A4594" t="s">
        <v>2083</v>
      </c>
      <c r="B4594" t="s">
        <v>2082</v>
      </c>
      <c r="D4594">
        <v>2021</v>
      </c>
      <c r="E4594" t="s">
        <v>2175</v>
      </c>
      <c r="F4594" t="s">
        <v>2301</v>
      </c>
      <c r="G4594">
        <v>-30.312294444444401</v>
      </c>
      <c r="H4594">
        <v>115.000513888887</v>
      </c>
      <c r="I4594" t="s">
        <v>2332</v>
      </c>
      <c r="J4594" t="s">
        <v>2180</v>
      </c>
      <c r="K4594">
        <v>30</v>
      </c>
      <c r="L4594">
        <v>31</v>
      </c>
      <c r="N4594">
        <v>1</v>
      </c>
      <c r="O4594">
        <v>0.92700000000000005</v>
      </c>
      <c r="R4594">
        <v>2.67</v>
      </c>
    </row>
    <row r="4595" spans="1:18">
      <c r="A4595" t="s">
        <v>2083</v>
      </c>
      <c r="B4595" t="s">
        <v>2082</v>
      </c>
      <c r="D4595">
        <v>2021</v>
      </c>
      <c r="E4595" t="s">
        <v>2175</v>
      </c>
      <c r="F4595" t="s">
        <v>2301</v>
      </c>
      <c r="G4595">
        <v>-30.312294444444401</v>
      </c>
      <c r="H4595">
        <v>115.000513888887</v>
      </c>
      <c r="I4595" t="s">
        <v>2332</v>
      </c>
      <c r="J4595" t="s">
        <v>2180</v>
      </c>
      <c r="K4595">
        <v>31</v>
      </c>
      <c r="L4595">
        <v>32</v>
      </c>
      <c r="N4595">
        <v>1</v>
      </c>
      <c r="O4595">
        <v>0.76119999999999999</v>
      </c>
      <c r="R4595">
        <v>2.4900000000000002</v>
      </c>
    </row>
    <row r="4596" spans="1:18">
      <c r="A4596" t="s">
        <v>2083</v>
      </c>
      <c r="B4596" t="s">
        <v>2082</v>
      </c>
      <c r="D4596">
        <v>2021</v>
      </c>
      <c r="E4596" t="s">
        <v>2175</v>
      </c>
      <c r="F4596" t="s">
        <v>2301</v>
      </c>
      <c r="G4596">
        <v>-30.312294444444401</v>
      </c>
      <c r="H4596">
        <v>115.000513888887</v>
      </c>
      <c r="I4596" t="s">
        <v>2332</v>
      </c>
      <c r="J4596" t="s">
        <v>2180</v>
      </c>
      <c r="K4596">
        <v>32</v>
      </c>
      <c r="L4596">
        <v>33</v>
      </c>
      <c r="N4596">
        <v>1</v>
      </c>
      <c r="O4596">
        <v>0.89629999999999999</v>
      </c>
      <c r="R4596">
        <v>2.4900000000000002</v>
      </c>
    </row>
    <row r="4597" spans="1:18">
      <c r="A4597" t="s">
        <v>2083</v>
      </c>
      <c r="B4597" t="s">
        <v>2082</v>
      </c>
      <c r="D4597">
        <v>2021</v>
      </c>
      <c r="E4597" t="s">
        <v>2175</v>
      </c>
      <c r="F4597" t="s">
        <v>2301</v>
      </c>
      <c r="G4597">
        <v>-30.312294444444401</v>
      </c>
      <c r="H4597">
        <v>115.000513888887</v>
      </c>
      <c r="I4597" t="s">
        <v>2332</v>
      </c>
      <c r="J4597" t="s">
        <v>2180</v>
      </c>
      <c r="K4597">
        <v>33</v>
      </c>
      <c r="L4597">
        <v>34</v>
      </c>
      <c r="N4597">
        <v>1</v>
      </c>
      <c r="O4597">
        <v>0.72799999999999998</v>
      </c>
      <c r="R4597">
        <v>2.31</v>
      </c>
    </row>
    <row r="4598" spans="1:18">
      <c r="A4598" t="s">
        <v>2083</v>
      </c>
      <c r="B4598" t="s">
        <v>2082</v>
      </c>
      <c r="D4598">
        <v>2021</v>
      </c>
      <c r="E4598" t="s">
        <v>2175</v>
      </c>
      <c r="F4598" t="s">
        <v>2301</v>
      </c>
      <c r="G4598">
        <v>-30.312294444444401</v>
      </c>
      <c r="H4598">
        <v>115.000513888887</v>
      </c>
      <c r="I4598" t="s">
        <v>2332</v>
      </c>
      <c r="J4598" t="s">
        <v>2180</v>
      </c>
      <c r="K4598">
        <v>34</v>
      </c>
      <c r="L4598">
        <v>35</v>
      </c>
      <c r="N4598">
        <v>1</v>
      </c>
      <c r="O4598">
        <v>0.84989999999999999</v>
      </c>
      <c r="R4598">
        <v>2.355</v>
      </c>
    </row>
    <row r="4599" spans="1:18">
      <c r="A4599" t="s">
        <v>2083</v>
      </c>
      <c r="B4599" t="s">
        <v>2082</v>
      </c>
      <c r="D4599">
        <v>2021</v>
      </c>
      <c r="E4599" t="s">
        <v>2175</v>
      </c>
      <c r="F4599" t="s">
        <v>2301</v>
      </c>
      <c r="G4599">
        <v>-30.312294444444401</v>
      </c>
      <c r="H4599">
        <v>115.000513888887</v>
      </c>
      <c r="I4599" t="s">
        <v>2332</v>
      </c>
      <c r="J4599" t="s">
        <v>2180</v>
      </c>
      <c r="K4599">
        <v>35</v>
      </c>
      <c r="L4599">
        <v>36</v>
      </c>
      <c r="N4599">
        <v>1</v>
      </c>
      <c r="O4599">
        <v>0.92330000000000001</v>
      </c>
      <c r="R4599">
        <v>2.355</v>
      </c>
    </row>
    <row r="4600" spans="1:18">
      <c r="A4600" t="s">
        <v>2083</v>
      </c>
      <c r="B4600" t="s">
        <v>2082</v>
      </c>
      <c r="D4600">
        <v>2021</v>
      </c>
      <c r="E4600" t="s">
        <v>2175</v>
      </c>
      <c r="F4600" t="s">
        <v>2301</v>
      </c>
      <c r="G4600">
        <v>-30.312294444444401</v>
      </c>
      <c r="H4600">
        <v>115.000513888887</v>
      </c>
      <c r="I4600" t="s">
        <v>2332</v>
      </c>
      <c r="J4600" t="s">
        <v>2180</v>
      </c>
      <c r="K4600">
        <v>36</v>
      </c>
      <c r="L4600">
        <v>37</v>
      </c>
      <c r="N4600">
        <v>1</v>
      </c>
      <c r="O4600">
        <v>0.79649999999999999</v>
      </c>
      <c r="R4600">
        <v>2.4</v>
      </c>
    </row>
    <row r="4601" spans="1:18">
      <c r="A4601" t="s">
        <v>2083</v>
      </c>
      <c r="B4601" t="s">
        <v>2082</v>
      </c>
      <c r="D4601">
        <v>2021</v>
      </c>
      <c r="E4601" t="s">
        <v>2175</v>
      </c>
      <c r="F4601" t="s">
        <v>2301</v>
      </c>
      <c r="G4601">
        <v>-30.312294444444401</v>
      </c>
      <c r="H4601">
        <v>115.000513888887</v>
      </c>
      <c r="I4601" t="s">
        <v>2332</v>
      </c>
      <c r="J4601" t="s">
        <v>2180</v>
      </c>
      <c r="K4601">
        <v>37</v>
      </c>
      <c r="L4601">
        <v>38</v>
      </c>
      <c r="N4601">
        <v>1</v>
      </c>
      <c r="O4601">
        <v>0.86650000000000005</v>
      </c>
      <c r="R4601">
        <v>2.25</v>
      </c>
    </row>
    <row r="4602" spans="1:18">
      <c r="A4602" t="s">
        <v>2083</v>
      </c>
      <c r="B4602" t="s">
        <v>2082</v>
      </c>
      <c r="D4602">
        <v>2021</v>
      </c>
      <c r="E4602" t="s">
        <v>2175</v>
      </c>
      <c r="F4602" t="s">
        <v>2301</v>
      </c>
      <c r="G4602">
        <v>-30.312294444444401</v>
      </c>
      <c r="H4602">
        <v>115.000513888887</v>
      </c>
      <c r="I4602" t="s">
        <v>2332</v>
      </c>
      <c r="J4602" t="s">
        <v>2180</v>
      </c>
      <c r="K4602">
        <v>38</v>
      </c>
      <c r="L4602">
        <v>39</v>
      </c>
      <c r="N4602">
        <v>1</v>
      </c>
      <c r="O4602">
        <v>0.69079999999999997</v>
      </c>
      <c r="R4602">
        <v>2.25</v>
      </c>
    </row>
    <row r="4603" spans="1:18">
      <c r="A4603" t="s">
        <v>2083</v>
      </c>
      <c r="B4603" t="s">
        <v>2082</v>
      </c>
      <c r="D4603">
        <v>2021</v>
      </c>
      <c r="E4603" t="s">
        <v>2175</v>
      </c>
      <c r="F4603" t="s">
        <v>2301</v>
      </c>
      <c r="G4603">
        <v>-30.312294444444401</v>
      </c>
      <c r="H4603">
        <v>115.000513888887</v>
      </c>
      <c r="I4603" t="s">
        <v>2332</v>
      </c>
      <c r="J4603" t="s">
        <v>2180</v>
      </c>
      <c r="K4603">
        <v>39</v>
      </c>
      <c r="L4603">
        <v>40</v>
      </c>
      <c r="N4603">
        <v>1</v>
      </c>
      <c r="O4603">
        <v>0.98450000000000004</v>
      </c>
      <c r="R4603">
        <v>2.1</v>
      </c>
    </row>
    <row r="4604" spans="1:18">
      <c r="A4604" t="s">
        <v>2083</v>
      </c>
      <c r="B4604" t="s">
        <v>2082</v>
      </c>
      <c r="D4604">
        <v>2021</v>
      </c>
      <c r="E4604" t="s">
        <v>2175</v>
      </c>
      <c r="F4604" t="s">
        <v>2301</v>
      </c>
      <c r="G4604">
        <v>-30.312294444444401</v>
      </c>
      <c r="H4604">
        <v>115.000513888887</v>
      </c>
      <c r="I4604" t="s">
        <v>2332</v>
      </c>
      <c r="J4604" t="s">
        <v>2180</v>
      </c>
      <c r="K4604">
        <v>40</v>
      </c>
      <c r="L4604">
        <v>41</v>
      </c>
      <c r="N4604">
        <v>1</v>
      </c>
      <c r="O4604">
        <v>0.89200000000000002</v>
      </c>
      <c r="R4604">
        <v>2.2650000000000001</v>
      </c>
    </row>
    <row r="4605" spans="1:18">
      <c r="A4605" t="s">
        <v>2083</v>
      </c>
      <c r="B4605" t="s">
        <v>2082</v>
      </c>
      <c r="D4605">
        <v>2021</v>
      </c>
      <c r="E4605" t="s">
        <v>2175</v>
      </c>
      <c r="F4605" t="s">
        <v>2301</v>
      </c>
      <c r="G4605">
        <v>-30.312294444444401</v>
      </c>
      <c r="H4605">
        <v>115.000513888887</v>
      </c>
      <c r="I4605" t="s">
        <v>2332</v>
      </c>
      <c r="J4605" t="s">
        <v>2180</v>
      </c>
      <c r="K4605">
        <v>41</v>
      </c>
      <c r="L4605">
        <v>42</v>
      </c>
      <c r="N4605">
        <v>1</v>
      </c>
      <c r="O4605">
        <v>0.9304</v>
      </c>
      <c r="R4605">
        <v>2.2650000000000001</v>
      </c>
    </row>
    <row r="4606" spans="1:18">
      <c r="A4606" t="s">
        <v>2083</v>
      </c>
      <c r="B4606" t="s">
        <v>2082</v>
      </c>
      <c r="D4606">
        <v>2021</v>
      </c>
      <c r="E4606" t="s">
        <v>2175</v>
      </c>
      <c r="F4606" t="s">
        <v>2301</v>
      </c>
      <c r="G4606">
        <v>-30.312294444444401</v>
      </c>
      <c r="H4606">
        <v>115.000513888887</v>
      </c>
      <c r="I4606" t="s">
        <v>2332</v>
      </c>
      <c r="J4606" t="s">
        <v>2180</v>
      </c>
      <c r="K4606">
        <v>42</v>
      </c>
      <c r="L4606">
        <v>43</v>
      </c>
      <c r="N4606">
        <v>1</v>
      </c>
      <c r="O4606">
        <v>0.80479999999999996</v>
      </c>
      <c r="R4606">
        <v>2.4300000000000002</v>
      </c>
    </row>
    <row r="4607" spans="1:18">
      <c r="A4607" t="s">
        <v>2083</v>
      </c>
      <c r="B4607" t="s">
        <v>2082</v>
      </c>
      <c r="D4607">
        <v>2021</v>
      </c>
      <c r="E4607" t="s">
        <v>2175</v>
      </c>
      <c r="F4607" t="s">
        <v>2301</v>
      </c>
      <c r="G4607">
        <v>-30.312294444444401</v>
      </c>
      <c r="H4607">
        <v>115.000513888887</v>
      </c>
      <c r="I4607" t="s">
        <v>2332</v>
      </c>
      <c r="J4607" t="s">
        <v>2180</v>
      </c>
      <c r="K4607">
        <v>43</v>
      </c>
      <c r="L4607">
        <v>44</v>
      </c>
      <c r="N4607">
        <v>1</v>
      </c>
      <c r="O4607">
        <v>0.78390000000000004</v>
      </c>
      <c r="R4607">
        <v>2.54</v>
      </c>
    </row>
    <row r="4608" spans="1:18">
      <c r="A4608" t="s">
        <v>2083</v>
      </c>
      <c r="B4608" t="s">
        <v>2082</v>
      </c>
      <c r="D4608">
        <v>2021</v>
      </c>
      <c r="E4608" t="s">
        <v>2175</v>
      </c>
      <c r="F4608" t="s">
        <v>2301</v>
      </c>
      <c r="G4608">
        <v>-30.312294444444401</v>
      </c>
      <c r="H4608">
        <v>115.000513888887</v>
      </c>
      <c r="I4608" t="s">
        <v>2332</v>
      </c>
      <c r="J4608" t="s">
        <v>2180</v>
      </c>
      <c r="K4608">
        <v>44</v>
      </c>
      <c r="L4608">
        <v>45</v>
      </c>
      <c r="N4608">
        <v>1</v>
      </c>
      <c r="O4608">
        <v>0.79100000000000004</v>
      </c>
      <c r="R4608">
        <v>2.54</v>
      </c>
    </row>
    <row r="4609" spans="1:18">
      <c r="A4609" t="s">
        <v>2083</v>
      </c>
      <c r="B4609" t="s">
        <v>2082</v>
      </c>
      <c r="D4609">
        <v>2021</v>
      </c>
      <c r="E4609" t="s">
        <v>2175</v>
      </c>
      <c r="F4609" t="s">
        <v>2301</v>
      </c>
      <c r="G4609">
        <v>-30.312294444444401</v>
      </c>
      <c r="H4609">
        <v>115.000513888887</v>
      </c>
      <c r="I4609" t="s">
        <v>2332</v>
      </c>
      <c r="J4609" t="s">
        <v>2180</v>
      </c>
      <c r="K4609">
        <v>45</v>
      </c>
      <c r="L4609">
        <v>46</v>
      </c>
      <c r="N4609">
        <v>1</v>
      </c>
      <c r="O4609">
        <v>0.83250000000000002</v>
      </c>
      <c r="R4609">
        <v>2.65</v>
      </c>
    </row>
    <row r="4610" spans="1:18">
      <c r="A4610" t="s">
        <v>2083</v>
      </c>
      <c r="B4610" t="s">
        <v>2082</v>
      </c>
      <c r="D4610">
        <v>2021</v>
      </c>
      <c r="E4610" t="s">
        <v>2175</v>
      </c>
      <c r="F4610" t="s">
        <v>2301</v>
      </c>
      <c r="G4610">
        <v>-30.312294444444401</v>
      </c>
      <c r="H4610">
        <v>115.000513888887</v>
      </c>
      <c r="I4610" t="s">
        <v>2332</v>
      </c>
      <c r="J4610" t="s">
        <v>2180</v>
      </c>
      <c r="K4610">
        <v>46</v>
      </c>
      <c r="L4610">
        <v>47</v>
      </c>
      <c r="N4610">
        <v>1</v>
      </c>
      <c r="O4610">
        <v>0.92330000000000001</v>
      </c>
      <c r="R4610">
        <v>2.57</v>
      </c>
    </row>
    <row r="4611" spans="1:18">
      <c r="A4611" t="s">
        <v>2083</v>
      </c>
      <c r="B4611" t="s">
        <v>2082</v>
      </c>
      <c r="D4611">
        <v>2021</v>
      </c>
      <c r="E4611" t="s">
        <v>2175</v>
      </c>
      <c r="F4611" t="s">
        <v>2301</v>
      </c>
      <c r="G4611">
        <v>-30.312294444444401</v>
      </c>
      <c r="H4611">
        <v>115.000513888887</v>
      </c>
      <c r="I4611" t="s">
        <v>2332</v>
      </c>
      <c r="J4611" t="s">
        <v>2180</v>
      </c>
      <c r="K4611">
        <v>47</v>
      </c>
      <c r="L4611">
        <v>48</v>
      </c>
      <c r="N4611">
        <v>1</v>
      </c>
      <c r="O4611">
        <v>0.72009999999999996</v>
      </c>
      <c r="R4611">
        <v>2.57</v>
      </c>
    </row>
    <row r="4612" spans="1:18">
      <c r="A4612" t="s">
        <v>2083</v>
      </c>
      <c r="B4612" t="s">
        <v>2082</v>
      </c>
      <c r="D4612">
        <v>2021</v>
      </c>
      <c r="E4612" t="s">
        <v>2175</v>
      </c>
      <c r="F4612" t="s">
        <v>2301</v>
      </c>
      <c r="G4612">
        <v>-30.312294444444401</v>
      </c>
      <c r="H4612">
        <v>115.000513888887</v>
      </c>
      <c r="I4612" t="s">
        <v>2332</v>
      </c>
      <c r="J4612" t="s">
        <v>2180</v>
      </c>
      <c r="K4612">
        <v>48</v>
      </c>
      <c r="L4612">
        <v>49</v>
      </c>
      <c r="N4612">
        <v>1</v>
      </c>
      <c r="O4612">
        <v>0.92810000000000004</v>
      </c>
      <c r="R4612">
        <v>2.4900000000000002</v>
      </c>
    </row>
    <row r="4613" spans="1:18">
      <c r="A4613" t="s">
        <v>2083</v>
      </c>
      <c r="B4613" t="s">
        <v>2082</v>
      </c>
      <c r="D4613">
        <v>2021</v>
      </c>
      <c r="E4613" t="s">
        <v>2175</v>
      </c>
      <c r="F4613" t="s">
        <v>2301</v>
      </c>
      <c r="G4613">
        <v>-30.312294444444401</v>
      </c>
      <c r="H4613">
        <v>115.000513888887</v>
      </c>
      <c r="I4613" t="s">
        <v>2332</v>
      </c>
      <c r="J4613" t="s">
        <v>2180</v>
      </c>
      <c r="K4613">
        <v>49</v>
      </c>
      <c r="L4613">
        <v>50</v>
      </c>
      <c r="N4613">
        <v>1</v>
      </c>
      <c r="O4613">
        <v>0.67300000000000004</v>
      </c>
      <c r="R4613">
        <v>2.81</v>
      </c>
    </row>
    <row r="4614" spans="1:18">
      <c r="A4614" t="s">
        <v>2083</v>
      </c>
      <c r="B4614" t="s">
        <v>2082</v>
      </c>
      <c r="D4614">
        <v>2021</v>
      </c>
      <c r="E4614" t="s">
        <v>2175</v>
      </c>
      <c r="F4614" t="s">
        <v>2301</v>
      </c>
      <c r="G4614">
        <v>-30.312294444444401</v>
      </c>
      <c r="H4614">
        <v>115.000513888887</v>
      </c>
      <c r="I4614" t="s">
        <v>2332</v>
      </c>
      <c r="J4614" t="s">
        <v>2180</v>
      </c>
      <c r="K4614">
        <v>50</v>
      </c>
      <c r="L4614">
        <v>51</v>
      </c>
      <c r="N4614">
        <v>1</v>
      </c>
      <c r="O4614">
        <v>0.78849999999999998</v>
      </c>
      <c r="R4614">
        <v>2.75</v>
      </c>
    </row>
    <row r="4615" spans="1:18">
      <c r="A4615" t="s">
        <v>2083</v>
      </c>
      <c r="B4615" t="s">
        <v>2082</v>
      </c>
      <c r="D4615">
        <v>2021</v>
      </c>
      <c r="E4615" t="s">
        <v>2175</v>
      </c>
      <c r="F4615" t="s">
        <v>2301</v>
      </c>
      <c r="G4615">
        <v>-30.312294444444401</v>
      </c>
      <c r="H4615">
        <v>115.000513888887</v>
      </c>
      <c r="I4615" t="s">
        <v>2332</v>
      </c>
      <c r="J4615" t="s">
        <v>2180</v>
      </c>
      <c r="K4615">
        <v>51</v>
      </c>
      <c r="L4615">
        <v>52</v>
      </c>
      <c r="N4615">
        <v>1</v>
      </c>
      <c r="O4615">
        <v>0.84389999999999998</v>
      </c>
      <c r="R4615">
        <v>2.75</v>
      </c>
    </row>
    <row r="4616" spans="1:18">
      <c r="A4616" t="s">
        <v>2083</v>
      </c>
      <c r="B4616" t="s">
        <v>2082</v>
      </c>
      <c r="D4616">
        <v>2021</v>
      </c>
      <c r="E4616" t="s">
        <v>2175</v>
      </c>
      <c r="F4616" t="s">
        <v>2301</v>
      </c>
      <c r="G4616">
        <v>-30.312294444444401</v>
      </c>
      <c r="H4616">
        <v>115.000513888887</v>
      </c>
      <c r="I4616" t="s">
        <v>2332</v>
      </c>
      <c r="J4616" t="s">
        <v>2180</v>
      </c>
      <c r="K4616">
        <v>52</v>
      </c>
      <c r="L4616">
        <v>53</v>
      </c>
      <c r="N4616">
        <v>1</v>
      </c>
      <c r="O4616">
        <v>0.87070000000000003</v>
      </c>
      <c r="R4616">
        <v>2.75</v>
      </c>
    </row>
    <row r="4617" spans="1:18">
      <c r="A4617" t="s">
        <v>2083</v>
      </c>
      <c r="B4617" t="s">
        <v>2082</v>
      </c>
      <c r="D4617">
        <v>2021</v>
      </c>
      <c r="E4617" t="s">
        <v>2175</v>
      </c>
      <c r="F4617" t="s">
        <v>2301</v>
      </c>
      <c r="G4617">
        <v>-30.312294444444401</v>
      </c>
      <c r="H4617">
        <v>115.000513888887</v>
      </c>
      <c r="I4617" t="s">
        <v>2332</v>
      </c>
      <c r="J4617" t="s">
        <v>2180</v>
      </c>
      <c r="K4617">
        <v>53</v>
      </c>
      <c r="L4617">
        <v>54</v>
      </c>
      <c r="N4617">
        <v>1</v>
      </c>
      <c r="O4617">
        <v>0.83879999999999999</v>
      </c>
      <c r="R4617">
        <v>2.75</v>
      </c>
    </row>
    <row r="4618" spans="1:18">
      <c r="A4618" t="s">
        <v>2083</v>
      </c>
      <c r="B4618" t="s">
        <v>2082</v>
      </c>
      <c r="D4618">
        <v>2021</v>
      </c>
      <c r="E4618" t="s">
        <v>2175</v>
      </c>
      <c r="F4618" t="s">
        <v>2301</v>
      </c>
      <c r="G4618">
        <v>-30.312294444444401</v>
      </c>
      <c r="H4618">
        <v>115.000513888887</v>
      </c>
      <c r="I4618" t="s">
        <v>2332</v>
      </c>
      <c r="J4618" t="s">
        <v>2180</v>
      </c>
      <c r="K4618">
        <v>54</v>
      </c>
      <c r="L4618">
        <v>55</v>
      </c>
      <c r="N4618">
        <v>1</v>
      </c>
      <c r="O4618">
        <v>0.70809999999999995</v>
      </c>
      <c r="R4618">
        <v>2.75</v>
      </c>
    </row>
    <row r="4619" spans="1:18">
      <c r="A4619" t="s">
        <v>2083</v>
      </c>
      <c r="B4619" t="s">
        <v>2082</v>
      </c>
      <c r="D4619">
        <v>2021</v>
      </c>
      <c r="E4619" t="s">
        <v>2175</v>
      </c>
      <c r="F4619" t="s">
        <v>2301</v>
      </c>
      <c r="G4619">
        <v>-30.312294444444401</v>
      </c>
      <c r="H4619">
        <v>115.000513888887</v>
      </c>
      <c r="I4619" t="s">
        <v>2332</v>
      </c>
      <c r="J4619" t="s">
        <v>2180</v>
      </c>
      <c r="K4619">
        <v>55</v>
      </c>
      <c r="L4619">
        <v>56</v>
      </c>
      <c r="N4619">
        <v>1</v>
      </c>
      <c r="O4619">
        <v>0.83560000000000001</v>
      </c>
      <c r="R4619">
        <v>2.69</v>
      </c>
    </row>
    <row r="4620" spans="1:18">
      <c r="A4620" t="s">
        <v>2083</v>
      </c>
      <c r="B4620" t="s">
        <v>2082</v>
      </c>
      <c r="D4620">
        <v>2021</v>
      </c>
      <c r="E4620" t="s">
        <v>2175</v>
      </c>
      <c r="F4620" t="s">
        <v>2301</v>
      </c>
      <c r="G4620">
        <v>-30.312294444444401</v>
      </c>
      <c r="H4620">
        <v>115.000513888887</v>
      </c>
      <c r="I4620" t="s">
        <v>2332</v>
      </c>
      <c r="J4620" t="s">
        <v>2180</v>
      </c>
      <c r="K4620">
        <v>56</v>
      </c>
      <c r="L4620">
        <v>57</v>
      </c>
      <c r="N4620">
        <v>1</v>
      </c>
      <c r="O4620">
        <v>1.0024999999999999</v>
      </c>
      <c r="R4620">
        <v>2.1800000000000002</v>
      </c>
    </row>
    <row r="4621" spans="1:18">
      <c r="A4621" t="s">
        <v>2083</v>
      </c>
      <c r="B4621" t="s">
        <v>2082</v>
      </c>
      <c r="D4621">
        <v>2021</v>
      </c>
      <c r="E4621" t="s">
        <v>2175</v>
      </c>
      <c r="F4621" t="s">
        <v>2301</v>
      </c>
      <c r="G4621">
        <v>-30.312294444444401</v>
      </c>
      <c r="H4621">
        <v>115.000513888887</v>
      </c>
      <c r="I4621" t="s">
        <v>2332</v>
      </c>
      <c r="J4621" t="s">
        <v>2180</v>
      </c>
      <c r="K4621">
        <v>57</v>
      </c>
      <c r="L4621">
        <v>58</v>
      </c>
      <c r="N4621">
        <v>1</v>
      </c>
      <c r="O4621">
        <v>0.70099999999999996</v>
      </c>
      <c r="R4621">
        <v>2.1800000000000002</v>
      </c>
    </row>
    <row r="4622" spans="1:18">
      <c r="A4622" t="s">
        <v>2083</v>
      </c>
      <c r="B4622" t="s">
        <v>2082</v>
      </c>
      <c r="D4622">
        <v>2021</v>
      </c>
      <c r="E4622" t="s">
        <v>2175</v>
      </c>
      <c r="F4622" t="s">
        <v>2301</v>
      </c>
      <c r="G4622">
        <v>-30.312294444444401</v>
      </c>
      <c r="H4622">
        <v>115.000513888887</v>
      </c>
      <c r="I4622" t="s">
        <v>2332</v>
      </c>
      <c r="J4622" t="s">
        <v>2180</v>
      </c>
      <c r="K4622">
        <v>58</v>
      </c>
      <c r="L4622">
        <v>59</v>
      </c>
      <c r="N4622">
        <v>1</v>
      </c>
      <c r="O4622">
        <v>0.9647</v>
      </c>
      <c r="R4622">
        <v>2.1800000000000002</v>
      </c>
    </row>
    <row r="4623" spans="1:18">
      <c r="A4623" t="s">
        <v>2083</v>
      </c>
      <c r="B4623" t="s">
        <v>2082</v>
      </c>
      <c r="D4623">
        <v>2021</v>
      </c>
      <c r="E4623" t="s">
        <v>2175</v>
      </c>
      <c r="F4623" t="s">
        <v>2301</v>
      </c>
      <c r="G4623">
        <v>-30.312294444444401</v>
      </c>
      <c r="H4623">
        <v>115.000513888887</v>
      </c>
      <c r="I4623" t="s">
        <v>2332</v>
      </c>
      <c r="J4623" t="s">
        <v>2180</v>
      </c>
      <c r="K4623">
        <v>59</v>
      </c>
      <c r="L4623">
        <v>60</v>
      </c>
      <c r="N4623">
        <v>1</v>
      </c>
      <c r="O4623">
        <v>0.79369999999999996</v>
      </c>
      <c r="R4623">
        <v>2.1800000000000002</v>
      </c>
    </row>
    <row r="4624" spans="1:18">
      <c r="A4624" t="s">
        <v>2083</v>
      </c>
      <c r="B4624" t="s">
        <v>2082</v>
      </c>
      <c r="D4624">
        <v>2021</v>
      </c>
      <c r="E4624" t="s">
        <v>2175</v>
      </c>
      <c r="F4624" t="s">
        <v>2301</v>
      </c>
      <c r="G4624">
        <v>-30.312294444444401</v>
      </c>
      <c r="H4624">
        <v>115.000513888887</v>
      </c>
      <c r="I4624" t="s">
        <v>2332</v>
      </c>
      <c r="J4624" t="s">
        <v>2180</v>
      </c>
      <c r="K4624">
        <v>60</v>
      </c>
      <c r="L4624">
        <v>61</v>
      </c>
      <c r="N4624">
        <v>1</v>
      </c>
      <c r="O4624">
        <v>0.85980000000000001</v>
      </c>
      <c r="R4624">
        <v>2.1800000000000002</v>
      </c>
    </row>
    <row r="4625" spans="1:18">
      <c r="A4625" t="s">
        <v>2083</v>
      </c>
      <c r="B4625" t="s">
        <v>2082</v>
      </c>
      <c r="D4625">
        <v>2021</v>
      </c>
      <c r="E4625" t="s">
        <v>2175</v>
      </c>
      <c r="F4625" t="s">
        <v>2301</v>
      </c>
      <c r="G4625">
        <v>-30.312294444444401</v>
      </c>
      <c r="H4625">
        <v>115.000513888887</v>
      </c>
      <c r="I4625" t="s">
        <v>2332</v>
      </c>
      <c r="J4625" t="s">
        <v>2180</v>
      </c>
      <c r="K4625">
        <v>61</v>
      </c>
      <c r="L4625">
        <v>62</v>
      </c>
      <c r="N4625">
        <v>1</v>
      </c>
      <c r="O4625">
        <v>1.0725</v>
      </c>
      <c r="R4625">
        <v>1.67</v>
      </c>
    </row>
    <row r="4626" spans="1:18">
      <c r="A4626" t="s">
        <v>2083</v>
      </c>
      <c r="B4626" t="s">
        <v>2082</v>
      </c>
      <c r="D4626">
        <v>2021</v>
      </c>
      <c r="E4626" t="s">
        <v>2175</v>
      </c>
      <c r="F4626" t="s">
        <v>2301</v>
      </c>
      <c r="G4626">
        <v>-30.312294444444401</v>
      </c>
      <c r="H4626">
        <v>115.000513888887</v>
      </c>
      <c r="I4626" t="s">
        <v>2332</v>
      </c>
      <c r="J4626" t="s">
        <v>2180</v>
      </c>
      <c r="K4626">
        <v>62</v>
      </c>
      <c r="L4626">
        <v>63</v>
      </c>
      <c r="N4626">
        <v>1</v>
      </c>
      <c r="O4626">
        <v>0.67879999999999996</v>
      </c>
      <c r="R4626">
        <v>2.0499999999999998</v>
      </c>
    </row>
    <row r="4627" spans="1:18">
      <c r="A4627" t="s">
        <v>2083</v>
      </c>
      <c r="B4627" t="s">
        <v>2082</v>
      </c>
      <c r="D4627">
        <v>2021</v>
      </c>
      <c r="E4627" t="s">
        <v>2175</v>
      </c>
      <c r="F4627" t="s">
        <v>2301</v>
      </c>
      <c r="G4627">
        <v>-30.312294444444401</v>
      </c>
      <c r="H4627">
        <v>115.000513888887</v>
      </c>
      <c r="I4627" t="s">
        <v>2332</v>
      </c>
      <c r="J4627" t="s">
        <v>2180</v>
      </c>
      <c r="K4627">
        <v>63</v>
      </c>
      <c r="L4627">
        <v>64</v>
      </c>
      <c r="N4627">
        <v>1</v>
      </c>
      <c r="O4627">
        <v>0.7913</v>
      </c>
      <c r="R4627">
        <v>2.0499999999999998</v>
      </c>
    </row>
    <row r="4628" spans="1:18">
      <c r="A4628" t="s">
        <v>2083</v>
      </c>
      <c r="B4628" t="s">
        <v>2082</v>
      </c>
      <c r="D4628">
        <v>2021</v>
      </c>
      <c r="E4628" t="s">
        <v>2175</v>
      </c>
      <c r="F4628" t="s">
        <v>2301</v>
      </c>
      <c r="G4628">
        <v>-30.312294444444401</v>
      </c>
      <c r="H4628">
        <v>115.000513888887</v>
      </c>
      <c r="I4628" t="s">
        <v>2332</v>
      </c>
      <c r="J4628" t="s">
        <v>2180</v>
      </c>
      <c r="K4628">
        <v>64</v>
      </c>
      <c r="L4628">
        <v>65</v>
      </c>
      <c r="N4628">
        <v>1</v>
      </c>
      <c r="O4628">
        <v>0.98080000000000001</v>
      </c>
      <c r="R4628">
        <v>2.0499999999999998</v>
      </c>
    </row>
    <row r="4629" spans="1:18">
      <c r="A4629" t="s">
        <v>2083</v>
      </c>
      <c r="B4629" t="s">
        <v>2082</v>
      </c>
      <c r="D4629">
        <v>2021</v>
      </c>
      <c r="E4629" t="s">
        <v>2175</v>
      </c>
      <c r="F4629" t="s">
        <v>2301</v>
      </c>
      <c r="G4629">
        <v>-30.312294444444401</v>
      </c>
      <c r="H4629">
        <v>115.000513888887</v>
      </c>
      <c r="I4629" t="s">
        <v>2332</v>
      </c>
      <c r="J4629" t="s">
        <v>2180</v>
      </c>
      <c r="K4629">
        <v>65</v>
      </c>
      <c r="L4629">
        <v>66</v>
      </c>
      <c r="N4629">
        <v>1</v>
      </c>
      <c r="O4629">
        <v>0.82410000000000005</v>
      </c>
      <c r="R4629">
        <v>2.0499999999999998</v>
      </c>
    </row>
    <row r="4630" spans="1:18">
      <c r="A4630" t="s">
        <v>2083</v>
      </c>
      <c r="B4630" t="s">
        <v>2082</v>
      </c>
      <c r="D4630">
        <v>2021</v>
      </c>
      <c r="E4630" t="s">
        <v>2175</v>
      </c>
      <c r="F4630" t="s">
        <v>2301</v>
      </c>
      <c r="G4630">
        <v>-30.312294444444401</v>
      </c>
      <c r="H4630">
        <v>115.000513888887</v>
      </c>
      <c r="I4630" t="s">
        <v>2332</v>
      </c>
      <c r="J4630" t="s">
        <v>2180</v>
      </c>
      <c r="K4630">
        <v>66</v>
      </c>
      <c r="L4630">
        <v>67</v>
      </c>
      <c r="N4630">
        <v>1</v>
      </c>
      <c r="O4630">
        <v>0.98080000000000001</v>
      </c>
      <c r="R4630">
        <v>2.0499999999999998</v>
      </c>
    </row>
    <row r="4631" spans="1:18">
      <c r="A4631" t="s">
        <v>2083</v>
      </c>
      <c r="B4631" t="s">
        <v>2082</v>
      </c>
      <c r="D4631">
        <v>2021</v>
      </c>
      <c r="E4631" t="s">
        <v>2175</v>
      </c>
      <c r="F4631" t="s">
        <v>2301</v>
      </c>
      <c r="G4631">
        <v>-30.312294444444401</v>
      </c>
      <c r="H4631">
        <v>115.000513888887</v>
      </c>
      <c r="I4631" t="s">
        <v>2332</v>
      </c>
      <c r="J4631" t="s">
        <v>2180</v>
      </c>
      <c r="K4631">
        <v>67</v>
      </c>
      <c r="L4631">
        <v>68</v>
      </c>
      <c r="N4631">
        <v>1</v>
      </c>
      <c r="O4631">
        <v>0.91679999999999995</v>
      </c>
      <c r="R4631">
        <v>2.4300000000000002</v>
      </c>
    </row>
    <row r="4632" spans="1:18">
      <c r="A4632" t="s">
        <v>2083</v>
      </c>
      <c r="B4632" t="s">
        <v>2082</v>
      </c>
      <c r="D4632">
        <v>2021</v>
      </c>
      <c r="E4632" t="s">
        <v>2175</v>
      </c>
      <c r="F4632" t="s">
        <v>2301</v>
      </c>
      <c r="G4632">
        <v>-30.312294444444401</v>
      </c>
      <c r="H4632">
        <v>115.000513888887</v>
      </c>
      <c r="I4632" t="s">
        <v>2332</v>
      </c>
      <c r="J4632" t="s">
        <v>2180</v>
      </c>
      <c r="K4632">
        <v>68</v>
      </c>
      <c r="L4632">
        <v>69</v>
      </c>
      <c r="N4632">
        <v>1</v>
      </c>
      <c r="O4632">
        <v>0.94289999999999996</v>
      </c>
      <c r="R4632">
        <v>2.4550000000000001</v>
      </c>
    </row>
    <row r="4633" spans="1:18">
      <c r="A4633" t="s">
        <v>2083</v>
      </c>
      <c r="B4633" t="s">
        <v>2082</v>
      </c>
      <c r="D4633">
        <v>2021</v>
      </c>
      <c r="E4633" t="s">
        <v>2175</v>
      </c>
      <c r="F4633" t="s">
        <v>2301</v>
      </c>
      <c r="G4633">
        <v>-30.312294444444401</v>
      </c>
      <c r="H4633">
        <v>115.000513888887</v>
      </c>
      <c r="I4633" t="s">
        <v>2332</v>
      </c>
      <c r="J4633" t="s">
        <v>2180</v>
      </c>
      <c r="K4633">
        <v>69</v>
      </c>
      <c r="L4633">
        <v>70</v>
      </c>
      <c r="N4633">
        <v>1</v>
      </c>
      <c r="O4633">
        <v>0.86870000000000003</v>
      </c>
      <c r="R4633">
        <v>2.4550000000000001</v>
      </c>
    </row>
    <row r="4634" spans="1:18">
      <c r="A4634" t="s">
        <v>2083</v>
      </c>
      <c r="B4634" t="s">
        <v>2082</v>
      </c>
      <c r="D4634">
        <v>2021</v>
      </c>
      <c r="E4634" t="s">
        <v>2175</v>
      </c>
      <c r="F4634" t="s">
        <v>2301</v>
      </c>
      <c r="G4634">
        <v>-30.312294444444401</v>
      </c>
      <c r="H4634">
        <v>115.000513888887</v>
      </c>
      <c r="I4634" t="s">
        <v>2332</v>
      </c>
      <c r="J4634" t="s">
        <v>2180</v>
      </c>
      <c r="K4634">
        <v>70</v>
      </c>
      <c r="L4634">
        <v>71</v>
      </c>
      <c r="N4634">
        <v>1</v>
      </c>
      <c r="O4634">
        <v>0.76</v>
      </c>
      <c r="R4634">
        <v>2.4550000000000001</v>
      </c>
    </row>
    <row r="4635" spans="1:18">
      <c r="A4635" t="s">
        <v>2083</v>
      </c>
      <c r="B4635" t="s">
        <v>2082</v>
      </c>
      <c r="D4635">
        <v>2021</v>
      </c>
      <c r="E4635" t="s">
        <v>2175</v>
      </c>
      <c r="F4635" t="s">
        <v>2301</v>
      </c>
      <c r="G4635">
        <v>-30.312294444444401</v>
      </c>
      <c r="H4635">
        <v>115.000513888887</v>
      </c>
      <c r="I4635" t="s">
        <v>2332</v>
      </c>
      <c r="J4635" t="s">
        <v>2180</v>
      </c>
      <c r="K4635">
        <v>71</v>
      </c>
      <c r="L4635">
        <v>72</v>
      </c>
      <c r="N4635">
        <v>1</v>
      </c>
      <c r="O4635">
        <v>0.95660000000000001</v>
      </c>
      <c r="R4635">
        <v>2.4550000000000001</v>
      </c>
    </row>
    <row r="4636" spans="1:18">
      <c r="A4636" t="s">
        <v>2083</v>
      </c>
      <c r="B4636" t="s">
        <v>2082</v>
      </c>
      <c r="D4636">
        <v>2021</v>
      </c>
      <c r="E4636" t="s">
        <v>2175</v>
      </c>
      <c r="F4636" t="s">
        <v>2301</v>
      </c>
      <c r="G4636">
        <v>-30.312294444444401</v>
      </c>
      <c r="H4636">
        <v>115.000513888887</v>
      </c>
      <c r="I4636" t="s">
        <v>2332</v>
      </c>
      <c r="J4636" t="s">
        <v>2180</v>
      </c>
      <c r="K4636">
        <v>72</v>
      </c>
      <c r="L4636">
        <v>73</v>
      </c>
      <c r="N4636">
        <v>1</v>
      </c>
      <c r="O4636">
        <v>0.86160000000000003</v>
      </c>
      <c r="R4636">
        <v>2.4550000000000001</v>
      </c>
    </row>
    <row r="4637" spans="1:18">
      <c r="A4637" t="s">
        <v>2083</v>
      </c>
      <c r="B4637" t="s">
        <v>2082</v>
      </c>
      <c r="D4637">
        <v>2021</v>
      </c>
      <c r="E4637" t="s">
        <v>2175</v>
      </c>
      <c r="F4637" t="s">
        <v>2301</v>
      </c>
      <c r="G4637">
        <v>-30.312294444444401</v>
      </c>
      <c r="H4637">
        <v>115.000513888887</v>
      </c>
      <c r="I4637" t="s">
        <v>2332</v>
      </c>
      <c r="J4637" t="s">
        <v>2180</v>
      </c>
      <c r="K4637">
        <v>73</v>
      </c>
      <c r="L4637">
        <v>74</v>
      </c>
      <c r="N4637">
        <v>1</v>
      </c>
      <c r="O4637">
        <v>0.85440000000000005</v>
      </c>
      <c r="R4637">
        <v>2.48</v>
      </c>
    </row>
    <row r="4638" spans="1:18">
      <c r="A4638" t="s">
        <v>2083</v>
      </c>
      <c r="B4638" t="s">
        <v>2082</v>
      </c>
      <c r="D4638">
        <v>2021</v>
      </c>
      <c r="E4638" t="s">
        <v>2175</v>
      </c>
      <c r="F4638" t="s">
        <v>2301</v>
      </c>
      <c r="G4638">
        <v>-30.312294444444401</v>
      </c>
      <c r="H4638">
        <v>115.000513888887</v>
      </c>
      <c r="I4638" t="s">
        <v>2332</v>
      </c>
      <c r="J4638" t="s">
        <v>2180</v>
      </c>
      <c r="K4638">
        <v>74</v>
      </c>
      <c r="L4638">
        <v>75</v>
      </c>
      <c r="N4638">
        <v>1</v>
      </c>
      <c r="O4638">
        <v>0.80089999999999995</v>
      </c>
      <c r="R4638">
        <v>2.5649999999999999</v>
      </c>
    </row>
    <row r="4639" spans="1:18">
      <c r="A4639" t="s">
        <v>2083</v>
      </c>
      <c r="B4639" t="s">
        <v>2082</v>
      </c>
      <c r="D4639">
        <v>2021</v>
      </c>
      <c r="E4639" t="s">
        <v>2175</v>
      </c>
      <c r="F4639" t="s">
        <v>2301</v>
      </c>
      <c r="G4639">
        <v>-30.312294444444401</v>
      </c>
      <c r="H4639">
        <v>115.000513888887</v>
      </c>
      <c r="I4639" t="s">
        <v>2332</v>
      </c>
      <c r="J4639" t="s">
        <v>2180</v>
      </c>
      <c r="K4639">
        <v>75</v>
      </c>
      <c r="L4639">
        <v>76</v>
      </c>
      <c r="N4639">
        <v>1</v>
      </c>
      <c r="O4639">
        <v>0.80420000000000003</v>
      </c>
      <c r="R4639">
        <v>2.5649999999999999</v>
      </c>
    </row>
    <row r="4640" spans="1:18">
      <c r="A4640" t="s">
        <v>2083</v>
      </c>
      <c r="B4640" t="s">
        <v>2082</v>
      </c>
      <c r="D4640">
        <v>2021</v>
      </c>
      <c r="E4640" t="s">
        <v>2175</v>
      </c>
      <c r="F4640" t="s">
        <v>2301</v>
      </c>
      <c r="G4640">
        <v>-30.312294444444401</v>
      </c>
      <c r="H4640">
        <v>115.000513888887</v>
      </c>
      <c r="I4640" t="s">
        <v>2332</v>
      </c>
      <c r="J4640" t="s">
        <v>2180</v>
      </c>
      <c r="K4640">
        <v>76</v>
      </c>
      <c r="L4640">
        <v>77</v>
      </c>
      <c r="N4640">
        <v>1</v>
      </c>
      <c r="O4640">
        <v>0.86040000000000005</v>
      </c>
      <c r="R4640">
        <v>2.5649999999999999</v>
      </c>
    </row>
    <row r="4641" spans="1:18">
      <c r="A4641" t="s">
        <v>2083</v>
      </c>
      <c r="B4641" t="s">
        <v>2082</v>
      </c>
      <c r="D4641">
        <v>2021</v>
      </c>
      <c r="E4641" t="s">
        <v>2175</v>
      </c>
      <c r="F4641" t="s">
        <v>2301</v>
      </c>
      <c r="G4641">
        <v>-30.312294444444401</v>
      </c>
      <c r="H4641">
        <v>115.000513888887</v>
      </c>
      <c r="I4641" t="s">
        <v>2332</v>
      </c>
      <c r="J4641" t="s">
        <v>2180</v>
      </c>
      <c r="K4641">
        <v>77</v>
      </c>
      <c r="L4641">
        <v>78</v>
      </c>
      <c r="N4641">
        <v>1</v>
      </c>
      <c r="O4641">
        <v>0.88280000000000003</v>
      </c>
      <c r="R4641">
        <v>2.5649999999999999</v>
      </c>
    </row>
    <row r="4642" spans="1:18">
      <c r="A4642" t="s">
        <v>2083</v>
      </c>
      <c r="B4642" t="s">
        <v>2082</v>
      </c>
      <c r="D4642">
        <v>2021</v>
      </c>
      <c r="E4642" t="s">
        <v>2175</v>
      </c>
      <c r="F4642" t="s">
        <v>2301</v>
      </c>
      <c r="G4642">
        <v>-30.312294444444401</v>
      </c>
      <c r="H4642">
        <v>115.000513888887</v>
      </c>
      <c r="I4642" t="s">
        <v>2332</v>
      </c>
      <c r="J4642" t="s">
        <v>2180</v>
      </c>
      <c r="K4642">
        <v>78</v>
      </c>
      <c r="L4642">
        <v>79</v>
      </c>
      <c r="N4642">
        <v>1</v>
      </c>
      <c r="O4642">
        <v>0.75760000000000005</v>
      </c>
      <c r="R4642">
        <v>2.5649999999999999</v>
      </c>
    </row>
    <row r="4643" spans="1:18">
      <c r="A4643" t="s">
        <v>2083</v>
      </c>
      <c r="B4643" t="s">
        <v>2082</v>
      </c>
      <c r="D4643">
        <v>2021</v>
      </c>
      <c r="E4643" t="s">
        <v>2175</v>
      </c>
      <c r="F4643" t="s">
        <v>2301</v>
      </c>
      <c r="G4643">
        <v>-30.312294444444401</v>
      </c>
      <c r="H4643">
        <v>115.000513888887</v>
      </c>
      <c r="I4643" t="s">
        <v>2332</v>
      </c>
      <c r="J4643" t="s">
        <v>2180</v>
      </c>
      <c r="K4643">
        <v>79</v>
      </c>
      <c r="L4643">
        <v>80</v>
      </c>
      <c r="N4643">
        <v>1</v>
      </c>
      <c r="O4643">
        <v>0.97040000000000004</v>
      </c>
      <c r="R4643">
        <v>2.65</v>
      </c>
    </row>
    <row r="4644" spans="1:18">
      <c r="A4644" t="s">
        <v>2083</v>
      </c>
      <c r="B4644" t="s">
        <v>2082</v>
      </c>
      <c r="D4644">
        <v>2021</v>
      </c>
      <c r="E4644" t="s">
        <v>2175</v>
      </c>
      <c r="F4644" t="s">
        <v>2301</v>
      </c>
      <c r="G4644">
        <v>-30.312294444444401</v>
      </c>
      <c r="H4644">
        <v>115.000513888887</v>
      </c>
      <c r="I4644" t="s">
        <v>2332</v>
      </c>
      <c r="J4644" t="s">
        <v>2180</v>
      </c>
      <c r="K4644">
        <v>80</v>
      </c>
      <c r="L4644">
        <v>81</v>
      </c>
      <c r="N4644">
        <v>1</v>
      </c>
      <c r="O4644">
        <v>0.74619999999999997</v>
      </c>
    </row>
    <row r="4645" spans="1:18">
      <c r="A4645" t="s">
        <v>2083</v>
      </c>
      <c r="B4645" t="s">
        <v>2082</v>
      </c>
      <c r="D4645">
        <v>2021</v>
      </c>
      <c r="E4645" t="s">
        <v>842</v>
      </c>
      <c r="F4645" t="s">
        <v>2301</v>
      </c>
      <c r="G4645">
        <v>-25.9626490866697</v>
      </c>
      <c r="H4645">
        <v>114.156069231142</v>
      </c>
      <c r="I4645" t="s">
        <v>2333</v>
      </c>
      <c r="J4645" t="s">
        <v>2179</v>
      </c>
      <c r="K4645">
        <v>0</v>
      </c>
      <c r="L4645">
        <v>1</v>
      </c>
      <c r="N4645">
        <v>1</v>
      </c>
      <c r="O4645">
        <v>0.87270000000000003</v>
      </c>
      <c r="R4645">
        <v>4.7244000000000002</v>
      </c>
    </row>
    <row r="4646" spans="1:18">
      <c r="A4646" t="s">
        <v>2083</v>
      </c>
      <c r="B4646" t="s">
        <v>2082</v>
      </c>
      <c r="D4646">
        <v>2021</v>
      </c>
      <c r="E4646" t="s">
        <v>842</v>
      </c>
      <c r="F4646" t="s">
        <v>2301</v>
      </c>
      <c r="G4646">
        <v>-25.9626490866697</v>
      </c>
      <c r="H4646">
        <v>114.156069231142</v>
      </c>
      <c r="I4646" t="s">
        <v>2333</v>
      </c>
      <c r="J4646" t="s">
        <v>2179</v>
      </c>
      <c r="K4646">
        <v>1</v>
      </c>
      <c r="L4646">
        <v>2</v>
      </c>
      <c r="N4646">
        <v>1</v>
      </c>
      <c r="O4646">
        <v>0.8155</v>
      </c>
      <c r="R4646">
        <v>3.9142000000000001</v>
      </c>
    </row>
    <row r="4647" spans="1:18">
      <c r="A4647" t="s">
        <v>2083</v>
      </c>
      <c r="B4647" t="s">
        <v>2082</v>
      </c>
      <c r="D4647">
        <v>2021</v>
      </c>
      <c r="E4647" t="s">
        <v>842</v>
      </c>
      <c r="F4647" t="s">
        <v>2301</v>
      </c>
      <c r="G4647">
        <v>-25.9626490866697</v>
      </c>
      <c r="H4647">
        <v>114.156069231142</v>
      </c>
      <c r="I4647" t="s">
        <v>2333</v>
      </c>
      <c r="J4647" t="s">
        <v>2179</v>
      </c>
      <c r="K4647">
        <v>2</v>
      </c>
      <c r="L4647">
        <v>3</v>
      </c>
      <c r="N4647">
        <v>1</v>
      </c>
      <c r="O4647">
        <v>0.74339999999999995</v>
      </c>
      <c r="R4647">
        <v>3.9142000000000001</v>
      </c>
    </row>
    <row r="4648" spans="1:18">
      <c r="A4648" t="s">
        <v>2083</v>
      </c>
      <c r="B4648" t="s">
        <v>2082</v>
      </c>
      <c r="D4648">
        <v>2021</v>
      </c>
      <c r="E4648" t="s">
        <v>842</v>
      </c>
      <c r="F4648" t="s">
        <v>2301</v>
      </c>
      <c r="G4648">
        <v>-25.9626490866697</v>
      </c>
      <c r="H4648">
        <v>114.156069231142</v>
      </c>
      <c r="I4648" t="s">
        <v>2333</v>
      </c>
      <c r="J4648" t="s">
        <v>2179</v>
      </c>
      <c r="K4648">
        <v>3</v>
      </c>
      <c r="L4648">
        <v>4</v>
      </c>
      <c r="N4648">
        <v>1</v>
      </c>
      <c r="O4648">
        <v>0.64</v>
      </c>
      <c r="R4648">
        <v>3.1038999999999999</v>
      </c>
    </row>
    <row r="4649" spans="1:18">
      <c r="A4649" t="s">
        <v>2083</v>
      </c>
      <c r="B4649" t="s">
        <v>2082</v>
      </c>
      <c r="D4649">
        <v>2021</v>
      </c>
      <c r="E4649" t="s">
        <v>842</v>
      </c>
      <c r="F4649" t="s">
        <v>2301</v>
      </c>
      <c r="G4649">
        <v>-25.9626490866697</v>
      </c>
      <c r="H4649">
        <v>114.156069231142</v>
      </c>
      <c r="I4649" t="s">
        <v>2333</v>
      </c>
      <c r="J4649" t="s">
        <v>2179</v>
      </c>
      <c r="K4649">
        <v>4</v>
      </c>
      <c r="L4649">
        <v>5</v>
      </c>
      <c r="N4649">
        <v>1</v>
      </c>
      <c r="O4649">
        <v>0.95430000000000004</v>
      </c>
      <c r="R4649">
        <v>3.8504999999999998</v>
      </c>
    </row>
    <row r="4650" spans="1:18">
      <c r="A4650" t="s">
        <v>2083</v>
      </c>
      <c r="B4650" t="s">
        <v>2082</v>
      </c>
      <c r="D4650">
        <v>2021</v>
      </c>
      <c r="E4650" t="s">
        <v>842</v>
      </c>
      <c r="F4650" t="s">
        <v>2301</v>
      </c>
      <c r="G4650">
        <v>-25.9626490866697</v>
      </c>
      <c r="H4650">
        <v>114.156069231142</v>
      </c>
      <c r="I4650" t="s">
        <v>2333</v>
      </c>
      <c r="J4650" t="s">
        <v>2179</v>
      </c>
      <c r="K4650">
        <v>5</v>
      </c>
      <c r="L4650">
        <v>6</v>
      </c>
      <c r="N4650">
        <v>1</v>
      </c>
      <c r="O4650">
        <v>0.77459999999999996</v>
      </c>
      <c r="R4650">
        <v>3.8504999999999998</v>
      </c>
    </row>
    <row r="4651" spans="1:18">
      <c r="A4651" t="s">
        <v>2083</v>
      </c>
      <c r="B4651" t="s">
        <v>2082</v>
      </c>
      <c r="D4651">
        <v>2021</v>
      </c>
      <c r="E4651" t="s">
        <v>842</v>
      </c>
      <c r="F4651" t="s">
        <v>2301</v>
      </c>
      <c r="G4651">
        <v>-25.9626490866697</v>
      </c>
      <c r="H4651">
        <v>114.156069231142</v>
      </c>
      <c r="I4651" t="s">
        <v>2333</v>
      </c>
      <c r="J4651" t="s">
        <v>2179</v>
      </c>
      <c r="K4651">
        <v>6</v>
      </c>
      <c r="L4651">
        <v>7</v>
      </c>
      <c r="N4651">
        <v>1</v>
      </c>
      <c r="O4651">
        <v>0.54610000000000003</v>
      </c>
      <c r="R4651">
        <v>4.5970000000000004</v>
      </c>
    </row>
    <row r="4652" spans="1:18">
      <c r="A4652" t="s">
        <v>2083</v>
      </c>
      <c r="B4652" t="s">
        <v>2082</v>
      </c>
      <c r="D4652">
        <v>2021</v>
      </c>
      <c r="E4652" t="s">
        <v>842</v>
      </c>
      <c r="F4652" t="s">
        <v>2301</v>
      </c>
      <c r="G4652">
        <v>-25.9626490866697</v>
      </c>
      <c r="H4652">
        <v>114.156069231142</v>
      </c>
      <c r="I4652" t="s">
        <v>2333</v>
      </c>
      <c r="J4652" t="s">
        <v>2179</v>
      </c>
      <c r="K4652">
        <v>7</v>
      </c>
      <c r="L4652">
        <v>8</v>
      </c>
      <c r="N4652">
        <v>1</v>
      </c>
      <c r="O4652">
        <v>0.61399999999999999</v>
      </c>
      <c r="R4652">
        <v>4.6885000000000003</v>
      </c>
    </row>
    <row r="4653" spans="1:18">
      <c r="A4653" t="s">
        <v>2083</v>
      </c>
      <c r="B4653" t="s">
        <v>2082</v>
      </c>
      <c r="D4653">
        <v>2021</v>
      </c>
      <c r="E4653" t="s">
        <v>842</v>
      </c>
      <c r="F4653" t="s">
        <v>2301</v>
      </c>
      <c r="G4653">
        <v>-25.9626490866697</v>
      </c>
      <c r="H4653">
        <v>114.156069231142</v>
      </c>
      <c r="I4653" t="s">
        <v>2333</v>
      </c>
      <c r="J4653" t="s">
        <v>2179</v>
      </c>
      <c r="K4653">
        <v>8</v>
      </c>
      <c r="L4653">
        <v>9</v>
      </c>
      <c r="N4653">
        <v>1</v>
      </c>
      <c r="O4653">
        <v>0.35210000000000002</v>
      </c>
      <c r="R4653">
        <v>4.6885000000000003</v>
      </c>
    </row>
    <row r="4654" spans="1:18">
      <c r="A4654" t="s">
        <v>2083</v>
      </c>
      <c r="B4654" t="s">
        <v>2082</v>
      </c>
      <c r="D4654">
        <v>2021</v>
      </c>
      <c r="E4654" t="s">
        <v>842</v>
      </c>
      <c r="F4654" t="s">
        <v>2301</v>
      </c>
      <c r="G4654">
        <v>-25.9626490866697</v>
      </c>
      <c r="H4654">
        <v>114.156069231142</v>
      </c>
      <c r="I4654" t="s">
        <v>2333</v>
      </c>
      <c r="J4654" t="s">
        <v>2179</v>
      </c>
      <c r="K4654">
        <v>9</v>
      </c>
      <c r="L4654">
        <v>10</v>
      </c>
      <c r="N4654">
        <v>1</v>
      </c>
      <c r="O4654">
        <v>0.30599999999999999</v>
      </c>
      <c r="R4654">
        <v>4.78</v>
      </c>
    </row>
    <row r="4655" spans="1:18">
      <c r="A4655" t="s">
        <v>2083</v>
      </c>
      <c r="B4655" t="s">
        <v>2082</v>
      </c>
      <c r="D4655">
        <v>2021</v>
      </c>
      <c r="E4655" t="s">
        <v>842</v>
      </c>
      <c r="F4655" t="s">
        <v>2301</v>
      </c>
      <c r="G4655">
        <v>-25.9626490866697</v>
      </c>
      <c r="H4655">
        <v>114.156069231142</v>
      </c>
      <c r="I4655" t="s">
        <v>2333</v>
      </c>
      <c r="J4655" t="s">
        <v>2179</v>
      </c>
      <c r="K4655">
        <v>10</v>
      </c>
      <c r="L4655">
        <v>11</v>
      </c>
      <c r="N4655">
        <v>1</v>
      </c>
      <c r="O4655">
        <v>0.42049999999999998</v>
      </c>
      <c r="R4655">
        <v>4.4000000000000004</v>
      </c>
    </row>
    <row r="4656" spans="1:18">
      <c r="A4656" t="s">
        <v>2083</v>
      </c>
      <c r="B4656" t="s">
        <v>2082</v>
      </c>
      <c r="D4656">
        <v>2021</v>
      </c>
      <c r="E4656" t="s">
        <v>842</v>
      </c>
      <c r="F4656" t="s">
        <v>2301</v>
      </c>
      <c r="G4656">
        <v>-25.9626490866697</v>
      </c>
      <c r="H4656">
        <v>114.156069231142</v>
      </c>
      <c r="I4656" t="s">
        <v>2333</v>
      </c>
      <c r="J4656" t="s">
        <v>2179</v>
      </c>
      <c r="K4656">
        <v>11</v>
      </c>
      <c r="L4656">
        <v>12</v>
      </c>
      <c r="N4656">
        <v>1</v>
      </c>
      <c r="O4656">
        <v>0.67959999999999998</v>
      </c>
      <c r="R4656">
        <v>4.4000000000000004</v>
      </c>
    </row>
    <row r="4657" spans="1:18">
      <c r="A4657" t="s">
        <v>2083</v>
      </c>
      <c r="B4657" t="s">
        <v>2082</v>
      </c>
      <c r="D4657">
        <v>2021</v>
      </c>
      <c r="E4657" t="s">
        <v>842</v>
      </c>
      <c r="F4657" t="s">
        <v>2301</v>
      </c>
      <c r="G4657">
        <v>-25.9626490866697</v>
      </c>
      <c r="H4657">
        <v>114.156069231142</v>
      </c>
      <c r="I4657" t="s">
        <v>2333</v>
      </c>
      <c r="J4657" t="s">
        <v>2179</v>
      </c>
      <c r="K4657">
        <v>12</v>
      </c>
      <c r="L4657">
        <v>13</v>
      </c>
      <c r="N4657">
        <v>1</v>
      </c>
      <c r="O4657">
        <v>0.52969999999999995</v>
      </c>
      <c r="R4657">
        <v>4.0199999999999996</v>
      </c>
    </row>
    <row r="4658" spans="1:18">
      <c r="A4658" t="s">
        <v>2083</v>
      </c>
      <c r="B4658" t="s">
        <v>2082</v>
      </c>
      <c r="D4658">
        <v>2021</v>
      </c>
      <c r="E4658" t="s">
        <v>842</v>
      </c>
      <c r="F4658" t="s">
        <v>2301</v>
      </c>
      <c r="G4658">
        <v>-25.9626490866697</v>
      </c>
      <c r="H4658">
        <v>114.156069231142</v>
      </c>
      <c r="I4658" t="s">
        <v>2333</v>
      </c>
      <c r="J4658" t="s">
        <v>2179</v>
      </c>
      <c r="K4658">
        <v>13</v>
      </c>
      <c r="L4658">
        <v>14</v>
      </c>
      <c r="N4658">
        <v>1</v>
      </c>
      <c r="O4658">
        <v>0.94210000000000005</v>
      </c>
      <c r="R4658">
        <v>3.9449999999999998</v>
      </c>
    </row>
    <row r="4659" spans="1:18">
      <c r="A4659" t="s">
        <v>2083</v>
      </c>
      <c r="B4659" t="s">
        <v>2082</v>
      </c>
      <c r="D4659">
        <v>2021</v>
      </c>
      <c r="E4659" t="s">
        <v>842</v>
      </c>
      <c r="F4659" t="s">
        <v>2301</v>
      </c>
      <c r="G4659">
        <v>-25.9626490866697</v>
      </c>
      <c r="H4659">
        <v>114.156069231142</v>
      </c>
      <c r="I4659" t="s">
        <v>2333</v>
      </c>
      <c r="J4659" t="s">
        <v>2179</v>
      </c>
      <c r="K4659">
        <v>14</v>
      </c>
      <c r="L4659">
        <v>15</v>
      </c>
      <c r="N4659">
        <v>1</v>
      </c>
      <c r="O4659">
        <v>0.62790000000000001</v>
      </c>
      <c r="R4659">
        <v>3.9449999999999998</v>
      </c>
    </row>
    <row r="4660" spans="1:18">
      <c r="A4660" t="s">
        <v>2083</v>
      </c>
      <c r="B4660" t="s">
        <v>2082</v>
      </c>
      <c r="D4660">
        <v>2021</v>
      </c>
      <c r="E4660" t="s">
        <v>842</v>
      </c>
      <c r="F4660" t="s">
        <v>2301</v>
      </c>
      <c r="G4660">
        <v>-25.9626490866697</v>
      </c>
      <c r="H4660">
        <v>114.156069231142</v>
      </c>
      <c r="I4660" t="s">
        <v>2333</v>
      </c>
      <c r="J4660" t="s">
        <v>2179</v>
      </c>
      <c r="K4660">
        <v>15</v>
      </c>
      <c r="L4660">
        <v>16</v>
      </c>
      <c r="N4660">
        <v>1</v>
      </c>
      <c r="O4660">
        <v>0.77049999999999996</v>
      </c>
      <c r="R4660">
        <v>3.87</v>
      </c>
    </row>
    <row r="4661" spans="1:18">
      <c r="A4661" t="s">
        <v>2083</v>
      </c>
      <c r="B4661" t="s">
        <v>2082</v>
      </c>
      <c r="D4661">
        <v>2021</v>
      </c>
      <c r="E4661" t="s">
        <v>842</v>
      </c>
      <c r="F4661" t="s">
        <v>2301</v>
      </c>
      <c r="G4661">
        <v>-25.9626490866697</v>
      </c>
      <c r="H4661">
        <v>114.156069231142</v>
      </c>
      <c r="I4661" t="s">
        <v>2333</v>
      </c>
      <c r="J4661" t="s">
        <v>2179</v>
      </c>
      <c r="K4661">
        <v>16</v>
      </c>
      <c r="L4661">
        <v>17</v>
      </c>
      <c r="N4661">
        <v>1</v>
      </c>
      <c r="O4661">
        <v>0.65380000000000005</v>
      </c>
      <c r="R4661">
        <v>3.55</v>
      </c>
    </row>
    <row r="4662" spans="1:18">
      <c r="A4662" t="s">
        <v>2083</v>
      </c>
      <c r="B4662" t="s">
        <v>2082</v>
      </c>
      <c r="D4662">
        <v>2021</v>
      </c>
      <c r="E4662" t="s">
        <v>842</v>
      </c>
      <c r="F4662" t="s">
        <v>2301</v>
      </c>
      <c r="G4662">
        <v>-25.9626490866697</v>
      </c>
      <c r="H4662">
        <v>114.156069231142</v>
      </c>
      <c r="I4662" t="s">
        <v>2333</v>
      </c>
      <c r="J4662" t="s">
        <v>2179</v>
      </c>
      <c r="K4662">
        <v>17</v>
      </c>
      <c r="L4662">
        <v>18</v>
      </c>
      <c r="N4662">
        <v>1</v>
      </c>
      <c r="O4662">
        <v>0.72309999999999997</v>
      </c>
      <c r="R4662">
        <v>3.55</v>
      </c>
    </row>
    <row r="4663" spans="1:18">
      <c r="A4663" t="s">
        <v>2083</v>
      </c>
      <c r="B4663" t="s">
        <v>2082</v>
      </c>
      <c r="D4663">
        <v>2021</v>
      </c>
      <c r="E4663" t="s">
        <v>842</v>
      </c>
      <c r="F4663" t="s">
        <v>2301</v>
      </c>
      <c r="G4663">
        <v>-25.9626490866697</v>
      </c>
      <c r="H4663">
        <v>114.156069231142</v>
      </c>
      <c r="I4663" t="s">
        <v>2333</v>
      </c>
      <c r="J4663" t="s">
        <v>2179</v>
      </c>
      <c r="K4663">
        <v>18</v>
      </c>
      <c r="L4663">
        <v>19</v>
      </c>
      <c r="N4663">
        <v>1</v>
      </c>
      <c r="O4663">
        <v>0.76959999999999995</v>
      </c>
      <c r="R4663">
        <v>3.23</v>
      </c>
    </row>
    <row r="4664" spans="1:18">
      <c r="A4664" t="s">
        <v>2083</v>
      </c>
      <c r="B4664" t="s">
        <v>2082</v>
      </c>
      <c r="D4664">
        <v>2021</v>
      </c>
      <c r="E4664" t="s">
        <v>842</v>
      </c>
      <c r="F4664" t="s">
        <v>2301</v>
      </c>
      <c r="G4664">
        <v>-25.9626490866697</v>
      </c>
      <c r="H4664">
        <v>114.156069231142</v>
      </c>
      <c r="I4664" t="s">
        <v>2333</v>
      </c>
      <c r="J4664" t="s">
        <v>2179</v>
      </c>
      <c r="K4664">
        <v>19</v>
      </c>
      <c r="L4664">
        <v>20</v>
      </c>
      <c r="N4664">
        <v>1</v>
      </c>
      <c r="O4664">
        <v>0.6169</v>
      </c>
      <c r="R4664">
        <v>3.4</v>
      </c>
    </row>
    <row r="4665" spans="1:18">
      <c r="A4665" t="s">
        <v>2083</v>
      </c>
      <c r="B4665" t="s">
        <v>2082</v>
      </c>
      <c r="D4665">
        <v>2021</v>
      </c>
      <c r="E4665" t="s">
        <v>842</v>
      </c>
      <c r="F4665" t="s">
        <v>2301</v>
      </c>
      <c r="G4665">
        <v>-25.9626490866697</v>
      </c>
      <c r="H4665">
        <v>114.156069231142</v>
      </c>
      <c r="I4665" t="s">
        <v>2333</v>
      </c>
      <c r="J4665" t="s">
        <v>2179</v>
      </c>
      <c r="K4665">
        <v>20</v>
      </c>
      <c r="L4665">
        <v>21</v>
      </c>
      <c r="N4665">
        <v>1</v>
      </c>
      <c r="O4665">
        <v>0.70299999999999996</v>
      </c>
      <c r="R4665">
        <v>3.4</v>
      </c>
    </row>
    <row r="4666" spans="1:18">
      <c r="A4666" t="s">
        <v>2083</v>
      </c>
      <c r="B4666" t="s">
        <v>2082</v>
      </c>
      <c r="D4666">
        <v>2021</v>
      </c>
      <c r="E4666" t="s">
        <v>842</v>
      </c>
      <c r="F4666" t="s">
        <v>2301</v>
      </c>
      <c r="G4666">
        <v>-25.9626490866697</v>
      </c>
      <c r="H4666">
        <v>114.156069231142</v>
      </c>
      <c r="I4666" t="s">
        <v>2333</v>
      </c>
      <c r="J4666" t="s">
        <v>2179</v>
      </c>
      <c r="K4666">
        <v>21</v>
      </c>
      <c r="L4666">
        <v>22</v>
      </c>
      <c r="N4666">
        <v>1</v>
      </c>
      <c r="O4666">
        <v>0.6421</v>
      </c>
      <c r="R4666">
        <v>3.57</v>
      </c>
    </row>
    <row r="4667" spans="1:18">
      <c r="A4667" t="s">
        <v>2083</v>
      </c>
      <c r="B4667" t="s">
        <v>2082</v>
      </c>
      <c r="D4667">
        <v>2021</v>
      </c>
      <c r="E4667" t="s">
        <v>842</v>
      </c>
      <c r="F4667" t="s">
        <v>2301</v>
      </c>
      <c r="G4667">
        <v>-25.9626490866697</v>
      </c>
      <c r="H4667">
        <v>114.156069231142</v>
      </c>
      <c r="I4667" t="s">
        <v>2333</v>
      </c>
      <c r="J4667" t="s">
        <v>2179</v>
      </c>
      <c r="K4667">
        <v>22</v>
      </c>
      <c r="L4667">
        <v>23</v>
      </c>
      <c r="N4667">
        <v>1</v>
      </c>
      <c r="O4667">
        <v>0.74399999999999999</v>
      </c>
      <c r="R4667">
        <v>3.72</v>
      </c>
    </row>
    <row r="4668" spans="1:18">
      <c r="A4668" t="s">
        <v>2083</v>
      </c>
      <c r="B4668" t="s">
        <v>2082</v>
      </c>
      <c r="D4668">
        <v>2021</v>
      </c>
      <c r="E4668" t="s">
        <v>842</v>
      </c>
      <c r="F4668" t="s">
        <v>2301</v>
      </c>
      <c r="G4668">
        <v>-25.9626490866697</v>
      </c>
      <c r="H4668">
        <v>114.156069231142</v>
      </c>
      <c r="I4668" t="s">
        <v>2333</v>
      </c>
      <c r="J4668" t="s">
        <v>2179</v>
      </c>
      <c r="K4668">
        <v>23</v>
      </c>
      <c r="L4668">
        <v>24</v>
      </c>
      <c r="N4668">
        <v>1</v>
      </c>
      <c r="O4668">
        <v>0.58160000000000001</v>
      </c>
      <c r="R4668">
        <v>3.72</v>
      </c>
    </row>
    <row r="4669" spans="1:18">
      <c r="A4669" t="s">
        <v>2083</v>
      </c>
      <c r="B4669" t="s">
        <v>2082</v>
      </c>
      <c r="D4669">
        <v>2021</v>
      </c>
      <c r="E4669" t="s">
        <v>842</v>
      </c>
      <c r="F4669" t="s">
        <v>2301</v>
      </c>
      <c r="G4669">
        <v>-25.9626490866697</v>
      </c>
      <c r="H4669">
        <v>114.156069231142</v>
      </c>
      <c r="I4669" t="s">
        <v>2333</v>
      </c>
      <c r="J4669" t="s">
        <v>2179</v>
      </c>
      <c r="K4669">
        <v>24</v>
      </c>
      <c r="L4669">
        <v>25</v>
      </c>
      <c r="N4669">
        <v>1</v>
      </c>
      <c r="O4669">
        <v>0.85899999999999999</v>
      </c>
      <c r="R4669">
        <v>3.87</v>
      </c>
    </row>
    <row r="4670" spans="1:18">
      <c r="A4670" t="s">
        <v>2083</v>
      </c>
      <c r="B4670" t="s">
        <v>2082</v>
      </c>
      <c r="D4670">
        <v>2021</v>
      </c>
      <c r="E4670" t="s">
        <v>842</v>
      </c>
      <c r="F4670" t="s">
        <v>2301</v>
      </c>
      <c r="G4670">
        <v>-25.9626490866697</v>
      </c>
      <c r="H4670">
        <v>114.156069231142</v>
      </c>
      <c r="I4670" t="s">
        <v>2333</v>
      </c>
      <c r="J4670" t="s">
        <v>2179</v>
      </c>
      <c r="K4670">
        <v>25</v>
      </c>
      <c r="L4670">
        <v>26</v>
      </c>
      <c r="N4670">
        <v>1</v>
      </c>
      <c r="O4670">
        <v>0.85929999999999995</v>
      </c>
      <c r="R4670">
        <v>3.5249999999999999</v>
      </c>
    </row>
    <row r="4671" spans="1:18">
      <c r="A4671" t="s">
        <v>2083</v>
      </c>
      <c r="B4671" t="s">
        <v>2082</v>
      </c>
      <c r="D4671">
        <v>2021</v>
      </c>
      <c r="E4671" t="s">
        <v>842</v>
      </c>
      <c r="F4671" t="s">
        <v>2301</v>
      </c>
      <c r="G4671">
        <v>-25.9626490866697</v>
      </c>
      <c r="H4671">
        <v>114.156069231142</v>
      </c>
      <c r="I4671" t="s">
        <v>2333</v>
      </c>
      <c r="J4671" t="s">
        <v>2179</v>
      </c>
      <c r="K4671">
        <v>26</v>
      </c>
      <c r="L4671">
        <v>27</v>
      </c>
      <c r="N4671">
        <v>1</v>
      </c>
      <c r="O4671">
        <v>0.80820000000000003</v>
      </c>
      <c r="R4671">
        <v>3.5249999999999999</v>
      </c>
    </row>
    <row r="4672" spans="1:18">
      <c r="A4672" t="s">
        <v>2083</v>
      </c>
      <c r="B4672" t="s">
        <v>2082</v>
      </c>
      <c r="D4672">
        <v>2021</v>
      </c>
      <c r="E4672" t="s">
        <v>842</v>
      </c>
      <c r="F4672" t="s">
        <v>2301</v>
      </c>
      <c r="G4672">
        <v>-25.9626490866697</v>
      </c>
      <c r="H4672">
        <v>114.156069231142</v>
      </c>
      <c r="I4672" t="s">
        <v>2333</v>
      </c>
      <c r="J4672" t="s">
        <v>2179</v>
      </c>
      <c r="K4672">
        <v>27</v>
      </c>
      <c r="L4672">
        <v>28</v>
      </c>
      <c r="N4672">
        <v>1</v>
      </c>
      <c r="O4672">
        <v>0.8609</v>
      </c>
      <c r="R4672">
        <v>3.18</v>
      </c>
    </row>
    <row r="4673" spans="1:18">
      <c r="A4673" t="s">
        <v>2083</v>
      </c>
      <c r="B4673" t="s">
        <v>2082</v>
      </c>
      <c r="D4673">
        <v>2021</v>
      </c>
      <c r="E4673" t="s">
        <v>842</v>
      </c>
      <c r="F4673" t="s">
        <v>2301</v>
      </c>
      <c r="G4673">
        <v>-25.9626490866697</v>
      </c>
      <c r="H4673">
        <v>114.156069231142</v>
      </c>
      <c r="I4673" t="s">
        <v>2333</v>
      </c>
      <c r="J4673" t="s">
        <v>2179</v>
      </c>
      <c r="K4673">
        <v>28</v>
      </c>
      <c r="L4673">
        <v>29</v>
      </c>
      <c r="N4673">
        <v>1</v>
      </c>
      <c r="O4673">
        <v>0.7359</v>
      </c>
      <c r="R4673">
        <v>3.07</v>
      </c>
    </row>
    <row r="4674" spans="1:18">
      <c r="A4674" t="s">
        <v>2083</v>
      </c>
      <c r="B4674" t="s">
        <v>2082</v>
      </c>
      <c r="D4674">
        <v>2021</v>
      </c>
      <c r="E4674" t="s">
        <v>842</v>
      </c>
      <c r="F4674" t="s">
        <v>2301</v>
      </c>
      <c r="G4674">
        <v>-25.9626490866697</v>
      </c>
      <c r="H4674">
        <v>114.156069231142</v>
      </c>
      <c r="I4674" t="s">
        <v>2333</v>
      </c>
      <c r="J4674" t="s">
        <v>2179</v>
      </c>
      <c r="K4674">
        <v>29</v>
      </c>
      <c r="L4674">
        <v>30</v>
      </c>
      <c r="N4674">
        <v>1</v>
      </c>
      <c r="O4674">
        <v>0.82299999999999995</v>
      </c>
      <c r="R4674">
        <v>3.07</v>
      </c>
    </row>
    <row r="4675" spans="1:18">
      <c r="A4675" t="s">
        <v>2083</v>
      </c>
      <c r="B4675" t="s">
        <v>2082</v>
      </c>
      <c r="D4675">
        <v>2021</v>
      </c>
      <c r="E4675" t="s">
        <v>842</v>
      </c>
      <c r="F4675" t="s">
        <v>2301</v>
      </c>
      <c r="G4675">
        <v>-25.9626490866697</v>
      </c>
      <c r="H4675">
        <v>114.156069231142</v>
      </c>
      <c r="I4675" t="s">
        <v>2333</v>
      </c>
      <c r="J4675" t="s">
        <v>2179</v>
      </c>
      <c r="K4675">
        <v>30</v>
      </c>
      <c r="L4675">
        <v>31</v>
      </c>
      <c r="N4675">
        <v>1</v>
      </c>
      <c r="O4675">
        <v>0.66210000000000002</v>
      </c>
      <c r="R4675">
        <v>2.96</v>
      </c>
    </row>
    <row r="4676" spans="1:18">
      <c r="A4676" t="s">
        <v>2083</v>
      </c>
      <c r="B4676" t="s">
        <v>2082</v>
      </c>
      <c r="D4676">
        <v>2021</v>
      </c>
      <c r="E4676" t="s">
        <v>842</v>
      </c>
      <c r="F4676" t="s">
        <v>2301</v>
      </c>
      <c r="G4676">
        <v>-25.9626490866697</v>
      </c>
      <c r="H4676">
        <v>114.156069231142</v>
      </c>
      <c r="I4676" t="s">
        <v>2333</v>
      </c>
      <c r="J4676" t="s">
        <v>2179</v>
      </c>
      <c r="K4676">
        <v>31</v>
      </c>
      <c r="L4676">
        <v>32</v>
      </c>
      <c r="N4676">
        <v>1</v>
      </c>
      <c r="O4676">
        <v>0.54149999999999998</v>
      </c>
      <c r="R4676">
        <v>3.0249999999999999</v>
      </c>
    </row>
    <row r="4677" spans="1:18">
      <c r="A4677" t="s">
        <v>2083</v>
      </c>
      <c r="B4677" t="s">
        <v>2082</v>
      </c>
      <c r="D4677">
        <v>2021</v>
      </c>
      <c r="E4677" t="s">
        <v>842</v>
      </c>
      <c r="F4677" t="s">
        <v>2301</v>
      </c>
      <c r="G4677">
        <v>-25.9626490866697</v>
      </c>
      <c r="H4677">
        <v>114.156069231142</v>
      </c>
      <c r="I4677" t="s">
        <v>2333</v>
      </c>
      <c r="J4677" t="s">
        <v>2179</v>
      </c>
      <c r="K4677">
        <v>32</v>
      </c>
      <c r="L4677">
        <v>33</v>
      </c>
      <c r="N4677">
        <v>1</v>
      </c>
      <c r="O4677">
        <v>0.81020000000000003</v>
      </c>
      <c r="R4677">
        <v>3.0249999999999999</v>
      </c>
    </row>
    <row r="4678" spans="1:18">
      <c r="A4678" t="s">
        <v>2083</v>
      </c>
      <c r="B4678" t="s">
        <v>2082</v>
      </c>
      <c r="D4678">
        <v>2021</v>
      </c>
      <c r="E4678" t="s">
        <v>842</v>
      </c>
      <c r="F4678" t="s">
        <v>2301</v>
      </c>
      <c r="G4678">
        <v>-25.9626490866697</v>
      </c>
      <c r="H4678">
        <v>114.156069231142</v>
      </c>
      <c r="I4678" t="s">
        <v>2333</v>
      </c>
      <c r="J4678" t="s">
        <v>2179</v>
      </c>
      <c r="K4678">
        <v>33</v>
      </c>
      <c r="L4678">
        <v>34</v>
      </c>
      <c r="N4678">
        <v>1</v>
      </c>
      <c r="O4678">
        <v>0.85880000000000001</v>
      </c>
      <c r="R4678">
        <v>3.09</v>
      </c>
    </row>
    <row r="4679" spans="1:18">
      <c r="A4679" t="s">
        <v>2083</v>
      </c>
      <c r="B4679" t="s">
        <v>2082</v>
      </c>
      <c r="D4679">
        <v>2021</v>
      </c>
      <c r="E4679" t="s">
        <v>842</v>
      </c>
      <c r="F4679" t="s">
        <v>2301</v>
      </c>
      <c r="G4679">
        <v>-25.9626490866697</v>
      </c>
      <c r="H4679">
        <v>114.156069231142</v>
      </c>
      <c r="I4679" t="s">
        <v>2333</v>
      </c>
      <c r="J4679" t="s">
        <v>2179</v>
      </c>
      <c r="K4679">
        <v>34</v>
      </c>
      <c r="L4679">
        <v>35</v>
      </c>
      <c r="N4679">
        <v>1</v>
      </c>
      <c r="O4679">
        <v>0.9577</v>
      </c>
      <c r="R4679">
        <v>3.1749999999999998</v>
      </c>
    </row>
    <row r="4680" spans="1:18">
      <c r="A4680" t="s">
        <v>2083</v>
      </c>
      <c r="B4680" t="s">
        <v>2082</v>
      </c>
      <c r="D4680">
        <v>2021</v>
      </c>
      <c r="E4680" t="s">
        <v>842</v>
      </c>
      <c r="F4680" t="s">
        <v>2301</v>
      </c>
      <c r="G4680">
        <v>-25.9626490866697</v>
      </c>
      <c r="H4680">
        <v>114.156069231142</v>
      </c>
      <c r="I4680" t="s">
        <v>2333</v>
      </c>
      <c r="J4680" t="s">
        <v>2179</v>
      </c>
      <c r="K4680">
        <v>35</v>
      </c>
      <c r="L4680">
        <v>36</v>
      </c>
      <c r="N4680">
        <v>1</v>
      </c>
      <c r="O4680">
        <v>0.86219999999999997</v>
      </c>
      <c r="R4680">
        <v>3.1749999999999998</v>
      </c>
    </row>
    <row r="4681" spans="1:18">
      <c r="A4681" t="s">
        <v>2083</v>
      </c>
      <c r="B4681" t="s">
        <v>2082</v>
      </c>
      <c r="D4681">
        <v>2021</v>
      </c>
      <c r="E4681" t="s">
        <v>842</v>
      </c>
      <c r="F4681" t="s">
        <v>2301</v>
      </c>
      <c r="G4681">
        <v>-25.9626490866697</v>
      </c>
      <c r="H4681">
        <v>114.156069231142</v>
      </c>
      <c r="I4681" t="s">
        <v>2333</v>
      </c>
      <c r="J4681" t="s">
        <v>2179</v>
      </c>
      <c r="K4681">
        <v>36</v>
      </c>
      <c r="L4681">
        <v>37</v>
      </c>
      <c r="N4681">
        <v>1</v>
      </c>
      <c r="O4681">
        <v>0.84919999999999995</v>
      </c>
      <c r="R4681">
        <v>3.26</v>
      </c>
    </row>
    <row r="4682" spans="1:18">
      <c r="A4682" t="s">
        <v>2083</v>
      </c>
      <c r="B4682" t="s">
        <v>2082</v>
      </c>
      <c r="D4682">
        <v>2021</v>
      </c>
      <c r="E4682" t="s">
        <v>842</v>
      </c>
      <c r="F4682" t="s">
        <v>2301</v>
      </c>
      <c r="G4682">
        <v>-25.9626490866697</v>
      </c>
      <c r="H4682">
        <v>114.156069231142</v>
      </c>
      <c r="I4682" t="s">
        <v>2333</v>
      </c>
      <c r="J4682" t="s">
        <v>2179</v>
      </c>
      <c r="K4682">
        <v>37</v>
      </c>
      <c r="L4682">
        <v>38</v>
      </c>
      <c r="N4682">
        <v>1</v>
      </c>
      <c r="O4682">
        <v>0.82089999999999996</v>
      </c>
      <c r="R4682">
        <v>3.12</v>
      </c>
    </row>
    <row r="4683" spans="1:18">
      <c r="A4683" t="s">
        <v>2083</v>
      </c>
      <c r="B4683" t="s">
        <v>2082</v>
      </c>
      <c r="D4683">
        <v>2021</v>
      </c>
      <c r="E4683" t="s">
        <v>842</v>
      </c>
      <c r="F4683" t="s">
        <v>2301</v>
      </c>
      <c r="G4683">
        <v>-25.9626490866697</v>
      </c>
      <c r="H4683">
        <v>114.156069231142</v>
      </c>
      <c r="I4683" t="s">
        <v>2333</v>
      </c>
      <c r="J4683" t="s">
        <v>2179</v>
      </c>
      <c r="K4683">
        <v>38</v>
      </c>
      <c r="L4683">
        <v>39</v>
      </c>
      <c r="N4683">
        <v>1</v>
      </c>
      <c r="O4683">
        <v>0.85809999999999997</v>
      </c>
      <c r="R4683">
        <v>3.12</v>
      </c>
    </row>
    <row r="4684" spans="1:18">
      <c r="A4684" t="s">
        <v>2083</v>
      </c>
      <c r="B4684" t="s">
        <v>2082</v>
      </c>
      <c r="D4684">
        <v>2021</v>
      </c>
      <c r="E4684" t="s">
        <v>842</v>
      </c>
      <c r="F4684" t="s">
        <v>2301</v>
      </c>
      <c r="G4684">
        <v>-25.9626490866697</v>
      </c>
      <c r="H4684">
        <v>114.156069231142</v>
      </c>
      <c r="I4684" t="s">
        <v>2333</v>
      </c>
      <c r="J4684" t="s">
        <v>2179</v>
      </c>
      <c r="K4684">
        <v>39</v>
      </c>
      <c r="L4684">
        <v>40</v>
      </c>
      <c r="N4684">
        <v>1</v>
      </c>
      <c r="O4684">
        <v>1.07</v>
      </c>
      <c r="R4684">
        <v>2.98</v>
      </c>
    </row>
    <row r="4685" spans="1:18">
      <c r="A4685" t="s">
        <v>2083</v>
      </c>
      <c r="B4685" t="s">
        <v>2082</v>
      </c>
      <c r="D4685">
        <v>2021</v>
      </c>
      <c r="E4685" t="s">
        <v>842</v>
      </c>
      <c r="F4685" t="s">
        <v>2301</v>
      </c>
      <c r="G4685">
        <v>-25.9626490866697</v>
      </c>
      <c r="H4685">
        <v>114.156069231142</v>
      </c>
      <c r="I4685" t="s">
        <v>2333</v>
      </c>
      <c r="J4685" t="s">
        <v>2179</v>
      </c>
      <c r="K4685">
        <v>40</v>
      </c>
      <c r="L4685">
        <v>41</v>
      </c>
      <c r="N4685">
        <v>1</v>
      </c>
      <c r="O4685">
        <v>0.89729999999999999</v>
      </c>
      <c r="R4685">
        <v>2.77</v>
      </c>
    </row>
    <row r="4686" spans="1:18">
      <c r="A4686" t="s">
        <v>2083</v>
      </c>
      <c r="B4686" t="s">
        <v>2082</v>
      </c>
      <c r="D4686">
        <v>2021</v>
      </c>
      <c r="E4686" t="s">
        <v>842</v>
      </c>
      <c r="F4686" t="s">
        <v>2301</v>
      </c>
      <c r="G4686">
        <v>-25.9626490866697</v>
      </c>
      <c r="H4686">
        <v>114.156069231142</v>
      </c>
      <c r="I4686" t="s">
        <v>2333</v>
      </c>
      <c r="J4686" t="s">
        <v>2179</v>
      </c>
      <c r="K4686">
        <v>41</v>
      </c>
      <c r="L4686">
        <v>42</v>
      </c>
      <c r="N4686">
        <v>1</v>
      </c>
      <c r="O4686">
        <v>0.80679999999999996</v>
      </c>
      <c r="R4686">
        <v>2.77</v>
      </c>
    </row>
    <row r="4687" spans="1:18">
      <c r="A4687" t="s">
        <v>2083</v>
      </c>
      <c r="B4687" t="s">
        <v>2082</v>
      </c>
      <c r="D4687">
        <v>2021</v>
      </c>
      <c r="E4687" t="s">
        <v>842</v>
      </c>
      <c r="F4687" t="s">
        <v>2301</v>
      </c>
      <c r="G4687">
        <v>-25.9626490866697</v>
      </c>
      <c r="H4687">
        <v>114.156069231142</v>
      </c>
      <c r="I4687" t="s">
        <v>2333</v>
      </c>
      <c r="J4687" t="s">
        <v>2179</v>
      </c>
      <c r="K4687">
        <v>42</v>
      </c>
      <c r="L4687">
        <v>43</v>
      </c>
      <c r="N4687">
        <v>1</v>
      </c>
      <c r="O4687">
        <v>0.99560000000000004</v>
      </c>
      <c r="R4687">
        <v>2.56</v>
      </c>
    </row>
    <row r="4688" spans="1:18">
      <c r="A4688" t="s">
        <v>2083</v>
      </c>
      <c r="B4688" t="s">
        <v>2082</v>
      </c>
      <c r="D4688">
        <v>2021</v>
      </c>
      <c r="E4688" t="s">
        <v>842</v>
      </c>
      <c r="F4688" t="s">
        <v>2301</v>
      </c>
      <c r="G4688">
        <v>-25.9626490866697</v>
      </c>
      <c r="H4688">
        <v>114.156069231142</v>
      </c>
      <c r="I4688" t="s">
        <v>2333</v>
      </c>
      <c r="J4688" t="s">
        <v>2179</v>
      </c>
      <c r="K4688">
        <v>43</v>
      </c>
      <c r="L4688">
        <v>44</v>
      </c>
      <c r="N4688">
        <v>1</v>
      </c>
      <c r="O4688">
        <v>0.81689999999999996</v>
      </c>
      <c r="R4688">
        <v>2.67</v>
      </c>
    </row>
    <row r="4689" spans="1:18">
      <c r="A4689" t="s">
        <v>2083</v>
      </c>
      <c r="B4689" t="s">
        <v>2082</v>
      </c>
      <c r="D4689">
        <v>2021</v>
      </c>
      <c r="E4689" t="s">
        <v>842</v>
      </c>
      <c r="F4689" t="s">
        <v>2301</v>
      </c>
      <c r="G4689">
        <v>-25.9626490866697</v>
      </c>
      <c r="H4689">
        <v>114.156069231142</v>
      </c>
      <c r="I4689" t="s">
        <v>2333</v>
      </c>
      <c r="J4689" t="s">
        <v>2179</v>
      </c>
      <c r="K4689">
        <v>44</v>
      </c>
      <c r="L4689">
        <v>45</v>
      </c>
      <c r="N4689">
        <v>1</v>
      </c>
      <c r="O4689">
        <v>0.92279999999999995</v>
      </c>
      <c r="R4689">
        <v>2.67</v>
      </c>
    </row>
    <row r="4690" spans="1:18">
      <c r="A4690" t="s">
        <v>2083</v>
      </c>
      <c r="B4690" t="s">
        <v>2082</v>
      </c>
      <c r="D4690">
        <v>2021</v>
      </c>
      <c r="E4690" t="s">
        <v>842</v>
      </c>
      <c r="F4690" t="s">
        <v>2301</v>
      </c>
      <c r="G4690">
        <v>-25.9626490866697</v>
      </c>
      <c r="H4690">
        <v>114.156069231142</v>
      </c>
      <c r="I4690" t="s">
        <v>2333</v>
      </c>
      <c r="J4690" t="s">
        <v>2179</v>
      </c>
      <c r="K4690">
        <v>45</v>
      </c>
      <c r="L4690">
        <v>46</v>
      </c>
      <c r="N4690">
        <v>1</v>
      </c>
      <c r="O4690">
        <v>0.7661</v>
      </c>
      <c r="R4690">
        <v>2.78</v>
      </c>
    </row>
    <row r="4691" spans="1:18">
      <c r="A4691" t="s">
        <v>2083</v>
      </c>
      <c r="B4691" t="s">
        <v>2082</v>
      </c>
      <c r="D4691">
        <v>2021</v>
      </c>
      <c r="E4691" t="s">
        <v>842</v>
      </c>
      <c r="F4691" t="s">
        <v>2301</v>
      </c>
      <c r="G4691">
        <v>-25.9626490866697</v>
      </c>
      <c r="H4691">
        <v>114.156069231142</v>
      </c>
      <c r="I4691" t="s">
        <v>2333</v>
      </c>
      <c r="J4691" t="s">
        <v>2179</v>
      </c>
      <c r="K4691">
        <v>46</v>
      </c>
      <c r="L4691">
        <v>47</v>
      </c>
      <c r="N4691">
        <v>1</v>
      </c>
      <c r="O4691">
        <v>0.90290000000000004</v>
      </c>
      <c r="R4691">
        <v>2.5499999999999998</v>
      </c>
    </row>
    <row r="4692" spans="1:18">
      <c r="A4692" t="s">
        <v>2083</v>
      </c>
      <c r="B4692" t="s">
        <v>2082</v>
      </c>
      <c r="D4692">
        <v>2021</v>
      </c>
      <c r="E4692" t="s">
        <v>842</v>
      </c>
      <c r="F4692" t="s">
        <v>2301</v>
      </c>
      <c r="G4692">
        <v>-25.9626490866697</v>
      </c>
      <c r="H4692">
        <v>114.156069231142</v>
      </c>
      <c r="I4692" t="s">
        <v>2333</v>
      </c>
      <c r="J4692" t="s">
        <v>2179</v>
      </c>
      <c r="K4692">
        <v>47</v>
      </c>
      <c r="L4692">
        <v>48</v>
      </c>
      <c r="N4692">
        <v>1</v>
      </c>
      <c r="O4692">
        <v>0.92659999999999998</v>
      </c>
      <c r="R4692">
        <v>2.5499999999999998</v>
      </c>
    </row>
    <row r="4693" spans="1:18">
      <c r="A4693" t="s">
        <v>2083</v>
      </c>
      <c r="B4693" t="s">
        <v>2082</v>
      </c>
      <c r="D4693">
        <v>2021</v>
      </c>
      <c r="E4693" t="s">
        <v>842</v>
      </c>
      <c r="F4693" t="s">
        <v>2301</v>
      </c>
      <c r="G4693">
        <v>-25.9626490866697</v>
      </c>
      <c r="H4693">
        <v>114.156069231142</v>
      </c>
      <c r="I4693" t="s">
        <v>2333</v>
      </c>
      <c r="J4693" t="s">
        <v>2179</v>
      </c>
      <c r="K4693">
        <v>48</v>
      </c>
      <c r="L4693">
        <v>49</v>
      </c>
      <c r="N4693">
        <v>1</v>
      </c>
      <c r="O4693">
        <v>0.74670000000000003</v>
      </c>
      <c r="R4693">
        <v>2.3199999999999998</v>
      </c>
    </row>
    <row r="4694" spans="1:18">
      <c r="A4694" t="s">
        <v>2083</v>
      </c>
      <c r="B4694" t="s">
        <v>2082</v>
      </c>
      <c r="D4694">
        <v>2021</v>
      </c>
      <c r="E4694" t="s">
        <v>842</v>
      </c>
      <c r="F4694" t="s">
        <v>2301</v>
      </c>
      <c r="G4694">
        <v>-25.9626490866697</v>
      </c>
      <c r="H4694">
        <v>114.156069231142</v>
      </c>
      <c r="I4694" t="s">
        <v>2333</v>
      </c>
      <c r="J4694" t="s">
        <v>2179</v>
      </c>
      <c r="K4694">
        <v>49</v>
      </c>
      <c r="L4694">
        <v>50</v>
      </c>
      <c r="N4694">
        <v>1</v>
      </c>
      <c r="O4694">
        <v>0.96819999999999995</v>
      </c>
      <c r="R4694">
        <v>2.4300000000000002</v>
      </c>
    </row>
    <row r="4695" spans="1:18">
      <c r="A4695" t="s">
        <v>2083</v>
      </c>
      <c r="B4695" t="s">
        <v>2082</v>
      </c>
      <c r="D4695">
        <v>2021</v>
      </c>
      <c r="E4695" t="s">
        <v>842</v>
      </c>
      <c r="F4695" t="s">
        <v>2301</v>
      </c>
      <c r="G4695">
        <v>-25.9626490866697</v>
      </c>
      <c r="H4695">
        <v>114.156069231142</v>
      </c>
      <c r="I4695" t="s">
        <v>2333</v>
      </c>
      <c r="J4695" t="s">
        <v>2179</v>
      </c>
      <c r="K4695">
        <v>50</v>
      </c>
      <c r="L4695">
        <v>51</v>
      </c>
      <c r="N4695">
        <v>1</v>
      </c>
      <c r="O4695">
        <v>0.79469999999999996</v>
      </c>
      <c r="R4695">
        <v>2.4700000000000002</v>
      </c>
    </row>
    <row r="4696" spans="1:18">
      <c r="A4696" t="s">
        <v>2083</v>
      </c>
      <c r="B4696" t="s">
        <v>2082</v>
      </c>
      <c r="D4696">
        <v>2021</v>
      </c>
      <c r="E4696" t="s">
        <v>842</v>
      </c>
      <c r="F4696" t="s">
        <v>2301</v>
      </c>
      <c r="G4696">
        <v>-25.9626490866697</v>
      </c>
      <c r="H4696">
        <v>114.156069231142</v>
      </c>
      <c r="I4696" t="s">
        <v>2333</v>
      </c>
      <c r="J4696" t="s">
        <v>2179</v>
      </c>
      <c r="K4696">
        <v>51</v>
      </c>
      <c r="L4696">
        <v>52</v>
      </c>
      <c r="N4696">
        <v>1</v>
      </c>
      <c r="O4696">
        <v>0.74070000000000003</v>
      </c>
      <c r="R4696">
        <v>2.4700000000000002</v>
      </c>
    </row>
    <row r="4697" spans="1:18">
      <c r="A4697" t="s">
        <v>2083</v>
      </c>
      <c r="B4697" t="s">
        <v>2082</v>
      </c>
      <c r="D4697">
        <v>2021</v>
      </c>
      <c r="E4697" t="s">
        <v>842</v>
      </c>
      <c r="F4697" t="s">
        <v>2301</v>
      </c>
      <c r="G4697">
        <v>-25.9626490866697</v>
      </c>
      <c r="H4697">
        <v>114.156069231142</v>
      </c>
      <c r="I4697" t="s">
        <v>2333</v>
      </c>
      <c r="J4697" t="s">
        <v>2179</v>
      </c>
      <c r="K4697">
        <v>52</v>
      </c>
      <c r="L4697">
        <v>53</v>
      </c>
      <c r="N4697">
        <v>1</v>
      </c>
      <c r="O4697">
        <v>0.91369999999999996</v>
      </c>
      <c r="R4697">
        <v>2.4700000000000002</v>
      </c>
    </row>
    <row r="4698" spans="1:18">
      <c r="A4698" t="s">
        <v>2083</v>
      </c>
      <c r="B4698" t="s">
        <v>2082</v>
      </c>
      <c r="D4698">
        <v>2021</v>
      </c>
      <c r="E4698" t="s">
        <v>842</v>
      </c>
      <c r="F4698" t="s">
        <v>2301</v>
      </c>
      <c r="G4698">
        <v>-25.9626490866697</v>
      </c>
      <c r="H4698">
        <v>114.156069231142</v>
      </c>
      <c r="I4698" t="s">
        <v>2333</v>
      </c>
      <c r="J4698" t="s">
        <v>2179</v>
      </c>
      <c r="K4698">
        <v>53</v>
      </c>
      <c r="L4698">
        <v>54</v>
      </c>
      <c r="N4698">
        <v>1</v>
      </c>
      <c r="O4698">
        <v>0.92349999999999999</v>
      </c>
      <c r="R4698">
        <v>2.4700000000000002</v>
      </c>
    </row>
    <row r="4699" spans="1:18">
      <c r="A4699" t="s">
        <v>2083</v>
      </c>
      <c r="B4699" t="s">
        <v>2082</v>
      </c>
      <c r="D4699">
        <v>2021</v>
      </c>
      <c r="E4699" t="s">
        <v>842</v>
      </c>
      <c r="F4699" t="s">
        <v>2301</v>
      </c>
      <c r="G4699">
        <v>-25.9626490866697</v>
      </c>
      <c r="H4699">
        <v>114.156069231142</v>
      </c>
      <c r="I4699" t="s">
        <v>2333</v>
      </c>
      <c r="J4699" t="s">
        <v>2179</v>
      </c>
      <c r="K4699">
        <v>54</v>
      </c>
      <c r="L4699">
        <v>55</v>
      </c>
      <c r="N4699">
        <v>1</v>
      </c>
      <c r="O4699">
        <v>0.65200000000000002</v>
      </c>
      <c r="R4699">
        <v>2.4700000000000002</v>
      </c>
    </row>
    <row r="4700" spans="1:18">
      <c r="A4700" t="s">
        <v>2083</v>
      </c>
      <c r="B4700" t="s">
        <v>2082</v>
      </c>
      <c r="D4700">
        <v>2021</v>
      </c>
      <c r="E4700" t="s">
        <v>842</v>
      </c>
      <c r="F4700" t="s">
        <v>2301</v>
      </c>
      <c r="G4700">
        <v>-25.9626490866697</v>
      </c>
      <c r="H4700">
        <v>114.156069231142</v>
      </c>
      <c r="I4700" t="s">
        <v>2333</v>
      </c>
      <c r="J4700" t="s">
        <v>2179</v>
      </c>
      <c r="K4700">
        <v>55</v>
      </c>
      <c r="L4700">
        <v>56</v>
      </c>
      <c r="N4700">
        <v>1</v>
      </c>
      <c r="O4700">
        <v>0.72189999999999999</v>
      </c>
      <c r="R4700">
        <v>2.5099999999999998</v>
      </c>
    </row>
    <row r="4701" spans="1:18">
      <c r="A4701" t="s">
        <v>2083</v>
      </c>
      <c r="B4701" t="s">
        <v>2082</v>
      </c>
      <c r="D4701">
        <v>2021</v>
      </c>
      <c r="E4701" t="s">
        <v>842</v>
      </c>
      <c r="F4701" t="s">
        <v>2301</v>
      </c>
      <c r="G4701">
        <v>-25.9626490866697</v>
      </c>
      <c r="H4701">
        <v>114.156069231142</v>
      </c>
      <c r="I4701" t="s">
        <v>2333</v>
      </c>
      <c r="J4701" t="s">
        <v>2179</v>
      </c>
      <c r="K4701">
        <v>56</v>
      </c>
      <c r="L4701">
        <v>57</v>
      </c>
      <c r="N4701">
        <v>1</v>
      </c>
      <c r="O4701">
        <v>0.80379999999999996</v>
      </c>
      <c r="R4701">
        <v>2.65</v>
      </c>
    </row>
    <row r="4702" spans="1:18">
      <c r="A4702" t="s">
        <v>2083</v>
      </c>
      <c r="B4702" t="s">
        <v>2082</v>
      </c>
      <c r="D4702">
        <v>2021</v>
      </c>
      <c r="E4702" t="s">
        <v>842</v>
      </c>
      <c r="F4702" t="s">
        <v>2301</v>
      </c>
      <c r="G4702">
        <v>-25.9626490866697</v>
      </c>
      <c r="H4702">
        <v>114.156069231142</v>
      </c>
      <c r="I4702" t="s">
        <v>2333</v>
      </c>
      <c r="J4702" t="s">
        <v>2179</v>
      </c>
      <c r="K4702">
        <v>57</v>
      </c>
      <c r="L4702">
        <v>58</v>
      </c>
      <c r="N4702">
        <v>1</v>
      </c>
      <c r="O4702">
        <v>0.85860000000000003</v>
      </c>
      <c r="R4702">
        <v>2.65</v>
      </c>
    </row>
    <row r="4703" spans="1:18">
      <c r="A4703" t="s">
        <v>2083</v>
      </c>
      <c r="B4703" t="s">
        <v>2082</v>
      </c>
      <c r="D4703">
        <v>2021</v>
      </c>
      <c r="E4703" t="s">
        <v>842</v>
      </c>
      <c r="F4703" t="s">
        <v>2301</v>
      </c>
      <c r="G4703">
        <v>-25.9626490866697</v>
      </c>
      <c r="H4703">
        <v>114.156069231142</v>
      </c>
      <c r="I4703" t="s">
        <v>2333</v>
      </c>
      <c r="J4703" t="s">
        <v>2179</v>
      </c>
      <c r="K4703">
        <v>58</v>
      </c>
      <c r="L4703">
        <v>59</v>
      </c>
      <c r="N4703">
        <v>1</v>
      </c>
      <c r="O4703">
        <v>0.8397</v>
      </c>
      <c r="R4703">
        <v>2.65</v>
      </c>
    </row>
    <row r="4704" spans="1:18">
      <c r="A4704" t="s">
        <v>2083</v>
      </c>
      <c r="B4704" t="s">
        <v>2082</v>
      </c>
      <c r="D4704">
        <v>2021</v>
      </c>
      <c r="E4704" t="s">
        <v>842</v>
      </c>
      <c r="F4704" t="s">
        <v>2301</v>
      </c>
      <c r="G4704">
        <v>-25.9626490866697</v>
      </c>
      <c r="H4704">
        <v>114.156069231142</v>
      </c>
      <c r="I4704" t="s">
        <v>2333</v>
      </c>
      <c r="J4704" t="s">
        <v>2179</v>
      </c>
      <c r="K4704">
        <v>59</v>
      </c>
      <c r="L4704">
        <v>60</v>
      </c>
      <c r="N4704">
        <v>1</v>
      </c>
      <c r="O4704">
        <v>0.8901</v>
      </c>
      <c r="R4704">
        <v>2.65</v>
      </c>
    </row>
    <row r="4705" spans="1:18">
      <c r="A4705" t="s">
        <v>2083</v>
      </c>
      <c r="B4705" t="s">
        <v>2082</v>
      </c>
      <c r="D4705">
        <v>2021</v>
      </c>
      <c r="E4705" t="s">
        <v>842</v>
      </c>
      <c r="F4705" t="s">
        <v>2301</v>
      </c>
      <c r="G4705">
        <v>-25.9626490866697</v>
      </c>
      <c r="H4705">
        <v>114.156069231142</v>
      </c>
      <c r="I4705" t="s">
        <v>2333</v>
      </c>
      <c r="J4705" t="s">
        <v>2179</v>
      </c>
      <c r="K4705">
        <v>60</v>
      </c>
      <c r="L4705">
        <v>61</v>
      </c>
      <c r="N4705">
        <v>1</v>
      </c>
      <c r="O4705">
        <v>0.72409999999999997</v>
      </c>
      <c r="R4705">
        <v>2.65</v>
      </c>
    </row>
    <row r="4706" spans="1:18">
      <c r="A4706" t="s">
        <v>2083</v>
      </c>
      <c r="B4706" t="s">
        <v>2082</v>
      </c>
      <c r="D4706">
        <v>2021</v>
      </c>
      <c r="E4706" t="s">
        <v>842</v>
      </c>
      <c r="F4706" t="s">
        <v>2301</v>
      </c>
      <c r="G4706">
        <v>-25.9626490866697</v>
      </c>
      <c r="H4706">
        <v>114.156069231142</v>
      </c>
      <c r="I4706" t="s">
        <v>2333</v>
      </c>
      <c r="J4706" t="s">
        <v>2179</v>
      </c>
      <c r="K4706">
        <v>61</v>
      </c>
      <c r="L4706">
        <v>62</v>
      </c>
      <c r="N4706">
        <v>1</v>
      </c>
      <c r="O4706">
        <v>0.84379999999999999</v>
      </c>
      <c r="R4706">
        <v>2.79</v>
      </c>
    </row>
    <row r="4707" spans="1:18">
      <c r="A4707" t="s">
        <v>2083</v>
      </c>
      <c r="B4707" t="s">
        <v>2082</v>
      </c>
      <c r="D4707">
        <v>2021</v>
      </c>
      <c r="E4707" t="s">
        <v>842</v>
      </c>
      <c r="F4707" t="s">
        <v>2301</v>
      </c>
      <c r="G4707">
        <v>-25.9626490866697</v>
      </c>
      <c r="H4707">
        <v>114.156069231142</v>
      </c>
      <c r="I4707" t="s">
        <v>2333</v>
      </c>
      <c r="J4707" t="s">
        <v>2179</v>
      </c>
      <c r="K4707">
        <v>62</v>
      </c>
      <c r="L4707">
        <v>63</v>
      </c>
      <c r="N4707">
        <v>1</v>
      </c>
      <c r="O4707">
        <v>0.59219999999999995</v>
      </c>
      <c r="R4707">
        <v>2.89</v>
      </c>
    </row>
    <row r="4708" spans="1:18">
      <c r="A4708" t="s">
        <v>2083</v>
      </c>
      <c r="B4708" t="s">
        <v>2082</v>
      </c>
      <c r="D4708">
        <v>2021</v>
      </c>
      <c r="E4708" t="s">
        <v>842</v>
      </c>
      <c r="F4708" t="s">
        <v>2301</v>
      </c>
      <c r="G4708">
        <v>-25.9626490866697</v>
      </c>
      <c r="H4708">
        <v>114.156069231142</v>
      </c>
      <c r="I4708" t="s">
        <v>2333</v>
      </c>
      <c r="J4708" t="s">
        <v>2179</v>
      </c>
      <c r="K4708">
        <v>63</v>
      </c>
      <c r="L4708">
        <v>64</v>
      </c>
      <c r="N4708">
        <v>1</v>
      </c>
      <c r="O4708">
        <v>0.57940000000000003</v>
      </c>
      <c r="R4708">
        <v>2.89</v>
      </c>
    </row>
    <row r="4709" spans="1:18">
      <c r="A4709" t="s">
        <v>2083</v>
      </c>
      <c r="B4709" t="s">
        <v>2082</v>
      </c>
      <c r="D4709">
        <v>2021</v>
      </c>
      <c r="E4709" t="s">
        <v>842</v>
      </c>
      <c r="F4709" t="s">
        <v>2301</v>
      </c>
      <c r="G4709">
        <v>-25.9626490866697</v>
      </c>
      <c r="H4709">
        <v>114.156069231142</v>
      </c>
      <c r="I4709" t="s">
        <v>2333</v>
      </c>
      <c r="J4709" t="s">
        <v>2179</v>
      </c>
      <c r="K4709">
        <v>64</v>
      </c>
      <c r="L4709">
        <v>65</v>
      </c>
      <c r="N4709">
        <v>1</v>
      </c>
      <c r="O4709">
        <v>0.5786</v>
      </c>
      <c r="R4709">
        <v>2.89</v>
      </c>
    </row>
    <row r="4710" spans="1:18">
      <c r="A4710" t="s">
        <v>2083</v>
      </c>
      <c r="B4710" t="s">
        <v>2082</v>
      </c>
      <c r="D4710">
        <v>2021</v>
      </c>
      <c r="E4710" t="s">
        <v>842</v>
      </c>
      <c r="F4710" t="s">
        <v>2301</v>
      </c>
      <c r="G4710">
        <v>-25.9626490866697</v>
      </c>
      <c r="H4710">
        <v>114.156069231142</v>
      </c>
      <c r="I4710" t="s">
        <v>2333</v>
      </c>
      <c r="J4710" t="s">
        <v>2179</v>
      </c>
      <c r="K4710">
        <v>65</v>
      </c>
      <c r="L4710">
        <v>66</v>
      </c>
      <c r="N4710">
        <v>1</v>
      </c>
      <c r="O4710">
        <v>0.66249999999999998</v>
      </c>
      <c r="R4710">
        <v>2.89</v>
      </c>
    </row>
    <row r="4711" spans="1:18">
      <c r="A4711" t="s">
        <v>2083</v>
      </c>
      <c r="B4711" t="s">
        <v>2082</v>
      </c>
      <c r="D4711">
        <v>2021</v>
      </c>
      <c r="E4711" t="s">
        <v>842</v>
      </c>
      <c r="F4711" t="s">
        <v>2301</v>
      </c>
      <c r="G4711">
        <v>-25.9626490866697</v>
      </c>
      <c r="H4711">
        <v>114.156069231142</v>
      </c>
      <c r="I4711" t="s">
        <v>2333</v>
      </c>
      <c r="J4711" t="s">
        <v>2179</v>
      </c>
      <c r="K4711">
        <v>66</v>
      </c>
      <c r="L4711">
        <v>67</v>
      </c>
      <c r="N4711">
        <v>1</v>
      </c>
      <c r="O4711">
        <v>0.62919999999999998</v>
      </c>
      <c r="R4711">
        <v>2.89</v>
      </c>
    </row>
    <row r="4712" spans="1:18">
      <c r="A4712" t="s">
        <v>2083</v>
      </c>
      <c r="B4712" t="s">
        <v>2082</v>
      </c>
      <c r="D4712">
        <v>2021</v>
      </c>
      <c r="E4712" t="s">
        <v>842</v>
      </c>
      <c r="F4712" t="s">
        <v>2301</v>
      </c>
      <c r="G4712">
        <v>-25.9626490866697</v>
      </c>
      <c r="H4712">
        <v>114.156069231142</v>
      </c>
      <c r="I4712" t="s">
        <v>2333</v>
      </c>
      <c r="J4712" t="s">
        <v>2179</v>
      </c>
      <c r="K4712">
        <v>67</v>
      </c>
      <c r="L4712">
        <v>68</v>
      </c>
      <c r="N4712">
        <v>1</v>
      </c>
      <c r="O4712">
        <v>0.53790000000000004</v>
      </c>
      <c r="R4712">
        <v>2.99</v>
      </c>
    </row>
    <row r="4713" spans="1:18">
      <c r="A4713" t="s">
        <v>2083</v>
      </c>
      <c r="B4713" t="s">
        <v>2082</v>
      </c>
      <c r="D4713">
        <v>2021</v>
      </c>
      <c r="E4713" t="s">
        <v>842</v>
      </c>
      <c r="F4713" t="s">
        <v>2301</v>
      </c>
      <c r="G4713">
        <v>-25.9626490866697</v>
      </c>
      <c r="H4713">
        <v>114.156069231142</v>
      </c>
      <c r="I4713" t="s">
        <v>2333</v>
      </c>
      <c r="J4713" t="s">
        <v>2179</v>
      </c>
      <c r="K4713">
        <v>68</v>
      </c>
      <c r="L4713">
        <v>69</v>
      </c>
      <c r="N4713">
        <v>1</v>
      </c>
      <c r="O4713">
        <v>0.56759999999999999</v>
      </c>
      <c r="R4713">
        <v>2.7349999999999999</v>
      </c>
    </row>
    <row r="4714" spans="1:18">
      <c r="A4714" t="s">
        <v>2083</v>
      </c>
      <c r="B4714" t="s">
        <v>2082</v>
      </c>
      <c r="D4714">
        <v>2021</v>
      </c>
      <c r="E4714" t="s">
        <v>842</v>
      </c>
      <c r="F4714" t="s">
        <v>2301</v>
      </c>
      <c r="G4714">
        <v>-25.9626490866697</v>
      </c>
      <c r="H4714">
        <v>114.156069231142</v>
      </c>
      <c r="I4714" t="s">
        <v>2333</v>
      </c>
      <c r="J4714" t="s">
        <v>2179</v>
      </c>
      <c r="K4714">
        <v>69</v>
      </c>
      <c r="L4714">
        <v>70</v>
      </c>
      <c r="N4714">
        <v>1</v>
      </c>
      <c r="O4714">
        <v>0.53810000000000002</v>
      </c>
      <c r="R4714">
        <v>2.7349999999999999</v>
      </c>
    </row>
    <row r="4715" spans="1:18">
      <c r="A4715" t="s">
        <v>2083</v>
      </c>
      <c r="B4715" t="s">
        <v>2082</v>
      </c>
      <c r="D4715">
        <v>2021</v>
      </c>
      <c r="E4715" t="s">
        <v>842</v>
      </c>
      <c r="F4715" t="s">
        <v>2301</v>
      </c>
      <c r="G4715">
        <v>-25.9626490866697</v>
      </c>
      <c r="H4715">
        <v>114.156069231142</v>
      </c>
      <c r="I4715" t="s">
        <v>2333</v>
      </c>
      <c r="J4715" t="s">
        <v>2179</v>
      </c>
      <c r="K4715">
        <v>70</v>
      </c>
      <c r="L4715">
        <v>71</v>
      </c>
      <c r="N4715">
        <v>1</v>
      </c>
      <c r="O4715">
        <v>0.55469999999999997</v>
      </c>
      <c r="R4715">
        <v>2.7349999999999999</v>
      </c>
    </row>
    <row r="4716" spans="1:18">
      <c r="A4716" t="s">
        <v>2083</v>
      </c>
      <c r="B4716" t="s">
        <v>2082</v>
      </c>
      <c r="D4716">
        <v>2021</v>
      </c>
      <c r="E4716" t="s">
        <v>842</v>
      </c>
      <c r="F4716" t="s">
        <v>2301</v>
      </c>
      <c r="G4716">
        <v>-25.9626490866697</v>
      </c>
      <c r="H4716">
        <v>114.156069231142</v>
      </c>
      <c r="I4716" t="s">
        <v>2333</v>
      </c>
      <c r="J4716" t="s">
        <v>2179</v>
      </c>
      <c r="K4716">
        <v>71</v>
      </c>
      <c r="L4716">
        <v>72</v>
      </c>
      <c r="N4716">
        <v>1</v>
      </c>
      <c r="O4716">
        <v>0.75470000000000004</v>
      </c>
      <c r="R4716">
        <v>2.7349999999999999</v>
      </c>
    </row>
    <row r="4717" spans="1:18">
      <c r="A4717" t="s">
        <v>2083</v>
      </c>
      <c r="B4717" t="s">
        <v>2082</v>
      </c>
      <c r="D4717">
        <v>2021</v>
      </c>
      <c r="E4717" t="s">
        <v>842</v>
      </c>
      <c r="F4717" t="s">
        <v>2301</v>
      </c>
      <c r="G4717">
        <v>-25.9626490866697</v>
      </c>
      <c r="H4717">
        <v>114.156069231142</v>
      </c>
      <c r="I4717" t="s">
        <v>2333</v>
      </c>
      <c r="J4717" t="s">
        <v>2179</v>
      </c>
      <c r="K4717">
        <v>72</v>
      </c>
      <c r="L4717">
        <v>73</v>
      </c>
      <c r="N4717">
        <v>1</v>
      </c>
      <c r="O4717">
        <v>0.5232</v>
      </c>
      <c r="R4717">
        <v>2.7349999999999999</v>
      </c>
    </row>
    <row r="4718" spans="1:18">
      <c r="A4718" t="s">
        <v>2083</v>
      </c>
      <c r="B4718" t="s">
        <v>2082</v>
      </c>
      <c r="D4718">
        <v>2021</v>
      </c>
      <c r="E4718" t="s">
        <v>842</v>
      </c>
      <c r="F4718" t="s">
        <v>2301</v>
      </c>
      <c r="G4718">
        <v>-25.9626490866697</v>
      </c>
      <c r="H4718">
        <v>114.156069231142</v>
      </c>
      <c r="I4718" t="s">
        <v>2333</v>
      </c>
      <c r="J4718" t="s">
        <v>2179</v>
      </c>
      <c r="K4718">
        <v>73</v>
      </c>
      <c r="L4718">
        <v>74</v>
      </c>
      <c r="N4718">
        <v>1</v>
      </c>
      <c r="O4718">
        <v>0.65159999999999996</v>
      </c>
      <c r="R4718">
        <v>2.48</v>
      </c>
    </row>
    <row r="4719" spans="1:18">
      <c r="A4719" t="s">
        <v>2083</v>
      </c>
      <c r="B4719" t="s">
        <v>2082</v>
      </c>
      <c r="D4719">
        <v>2021</v>
      </c>
      <c r="E4719" t="s">
        <v>842</v>
      </c>
      <c r="F4719" t="s">
        <v>2301</v>
      </c>
      <c r="G4719">
        <v>-25.9626490866697</v>
      </c>
      <c r="H4719">
        <v>114.156069231142</v>
      </c>
      <c r="I4719" t="s">
        <v>2333</v>
      </c>
      <c r="J4719" t="s">
        <v>2179</v>
      </c>
      <c r="K4719">
        <v>74</v>
      </c>
      <c r="L4719">
        <v>75</v>
      </c>
      <c r="N4719">
        <v>1</v>
      </c>
      <c r="O4719">
        <v>0.79149999999999998</v>
      </c>
      <c r="R4719">
        <v>2.2999999999999998</v>
      </c>
    </row>
    <row r="4720" spans="1:18">
      <c r="A4720" t="s">
        <v>2083</v>
      </c>
      <c r="B4720" t="s">
        <v>2082</v>
      </c>
      <c r="D4720">
        <v>2021</v>
      </c>
      <c r="E4720" t="s">
        <v>842</v>
      </c>
      <c r="F4720" t="s">
        <v>2301</v>
      </c>
      <c r="G4720">
        <v>-25.9626490866697</v>
      </c>
      <c r="H4720">
        <v>114.156069231142</v>
      </c>
      <c r="I4720" t="s">
        <v>2333</v>
      </c>
      <c r="J4720" t="s">
        <v>2179</v>
      </c>
      <c r="K4720">
        <v>75</v>
      </c>
      <c r="L4720">
        <v>76</v>
      </c>
      <c r="N4720">
        <v>1</v>
      </c>
      <c r="O4720">
        <v>0.80620000000000003</v>
      </c>
      <c r="R4720">
        <v>2.2999999999999998</v>
      </c>
    </row>
    <row r="4721" spans="1:18">
      <c r="A4721" t="s">
        <v>2083</v>
      </c>
      <c r="B4721" t="s">
        <v>2082</v>
      </c>
      <c r="D4721">
        <v>2021</v>
      </c>
      <c r="E4721" t="s">
        <v>842</v>
      </c>
      <c r="F4721" t="s">
        <v>2301</v>
      </c>
      <c r="G4721">
        <v>-25.9626490866697</v>
      </c>
      <c r="H4721">
        <v>114.156069231142</v>
      </c>
      <c r="I4721" t="s">
        <v>2333</v>
      </c>
      <c r="J4721" t="s">
        <v>2179</v>
      </c>
      <c r="K4721">
        <v>76</v>
      </c>
      <c r="L4721">
        <v>77</v>
      </c>
      <c r="N4721">
        <v>1</v>
      </c>
      <c r="O4721">
        <v>0.61709999999999998</v>
      </c>
      <c r="R4721">
        <v>2.2999999999999998</v>
      </c>
    </row>
    <row r="4722" spans="1:18">
      <c r="A4722" t="s">
        <v>2083</v>
      </c>
      <c r="B4722" t="s">
        <v>2082</v>
      </c>
      <c r="D4722">
        <v>2021</v>
      </c>
      <c r="E4722" t="s">
        <v>842</v>
      </c>
      <c r="F4722" t="s">
        <v>2301</v>
      </c>
      <c r="G4722">
        <v>-25.9626490866697</v>
      </c>
      <c r="H4722">
        <v>114.156069231142</v>
      </c>
      <c r="I4722" t="s">
        <v>2333</v>
      </c>
      <c r="J4722" t="s">
        <v>2179</v>
      </c>
      <c r="K4722">
        <v>77</v>
      </c>
      <c r="L4722">
        <v>78</v>
      </c>
      <c r="N4722">
        <v>1</v>
      </c>
      <c r="O4722">
        <v>0.63660000000000005</v>
      </c>
      <c r="R4722">
        <v>2.2999999999999998</v>
      </c>
    </row>
    <row r="4723" spans="1:18">
      <c r="A4723" t="s">
        <v>2083</v>
      </c>
      <c r="B4723" t="s">
        <v>2082</v>
      </c>
      <c r="D4723">
        <v>2021</v>
      </c>
      <c r="E4723" t="s">
        <v>842</v>
      </c>
      <c r="F4723" t="s">
        <v>2301</v>
      </c>
      <c r="G4723">
        <v>-25.9626490866697</v>
      </c>
      <c r="H4723">
        <v>114.156069231142</v>
      </c>
      <c r="I4723" t="s">
        <v>2333</v>
      </c>
      <c r="J4723" t="s">
        <v>2179</v>
      </c>
      <c r="K4723">
        <v>78</v>
      </c>
      <c r="L4723">
        <v>79</v>
      </c>
      <c r="N4723">
        <v>1</v>
      </c>
      <c r="O4723">
        <v>0.68579999999999997</v>
      </c>
      <c r="R4723">
        <v>2.2999999999999998</v>
      </c>
    </row>
    <row r="4724" spans="1:18">
      <c r="A4724" t="s">
        <v>2083</v>
      </c>
      <c r="B4724" t="s">
        <v>2082</v>
      </c>
      <c r="D4724">
        <v>2021</v>
      </c>
      <c r="E4724" t="s">
        <v>842</v>
      </c>
      <c r="F4724" t="s">
        <v>2301</v>
      </c>
      <c r="G4724">
        <v>-25.9626490866697</v>
      </c>
      <c r="H4724">
        <v>114.156069231142</v>
      </c>
      <c r="I4724" t="s">
        <v>2333</v>
      </c>
      <c r="J4724" t="s">
        <v>2179</v>
      </c>
      <c r="K4724">
        <v>79</v>
      </c>
      <c r="L4724">
        <v>80</v>
      </c>
      <c r="N4724">
        <v>1</v>
      </c>
      <c r="O4724">
        <v>0.70750000000000002</v>
      </c>
      <c r="R4724">
        <v>2.12</v>
      </c>
    </row>
    <row r="4725" spans="1:18">
      <c r="A4725" t="s">
        <v>2083</v>
      </c>
      <c r="B4725" t="s">
        <v>2082</v>
      </c>
      <c r="D4725">
        <v>2021</v>
      </c>
      <c r="E4725" t="s">
        <v>842</v>
      </c>
      <c r="F4725" t="s">
        <v>2301</v>
      </c>
      <c r="G4725">
        <v>-25.9626490866697</v>
      </c>
      <c r="H4725">
        <v>114.156069231142</v>
      </c>
      <c r="I4725" t="s">
        <v>2333</v>
      </c>
      <c r="J4725" t="s">
        <v>2179</v>
      </c>
      <c r="K4725">
        <v>80</v>
      </c>
      <c r="L4725">
        <v>81</v>
      </c>
      <c r="N4725">
        <v>1</v>
      </c>
      <c r="O4725">
        <v>0.60370000000000001</v>
      </c>
    </row>
    <row r="4726" spans="1:18">
      <c r="A4726" t="s">
        <v>2083</v>
      </c>
      <c r="B4726" t="s">
        <v>2082</v>
      </c>
      <c r="D4726">
        <v>2021</v>
      </c>
      <c r="E4726" t="s">
        <v>842</v>
      </c>
      <c r="F4726" t="s">
        <v>2301</v>
      </c>
      <c r="G4726">
        <v>-25.9626490866697</v>
      </c>
      <c r="H4726">
        <v>114.156069231142</v>
      </c>
      <c r="I4726" t="s">
        <v>2333</v>
      </c>
      <c r="J4726" t="s">
        <v>2179</v>
      </c>
      <c r="K4726">
        <v>81</v>
      </c>
      <c r="L4726">
        <v>82</v>
      </c>
      <c r="N4726">
        <v>1</v>
      </c>
      <c r="O4726">
        <v>0.68430000000000002</v>
      </c>
    </row>
    <row r="4727" spans="1:18">
      <c r="A4727" t="s">
        <v>2083</v>
      </c>
      <c r="B4727" t="s">
        <v>2082</v>
      </c>
      <c r="D4727">
        <v>2021</v>
      </c>
      <c r="E4727" t="s">
        <v>842</v>
      </c>
      <c r="F4727" t="s">
        <v>2301</v>
      </c>
      <c r="G4727">
        <v>-25.9626490866697</v>
      </c>
      <c r="H4727">
        <v>114.156069231142</v>
      </c>
      <c r="I4727" t="s">
        <v>2333</v>
      </c>
      <c r="J4727" t="s">
        <v>2179</v>
      </c>
      <c r="K4727">
        <v>82</v>
      </c>
      <c r="L4727">
        <v>83</v>
      </c>
      <c r="N4727">
        <v>1</v>
      </c>
      <c r="O4727">
        <v>0.60099999999999998</v>
      </c>
    </row>
    <row r="4728" spans="1:18">
      <c r="A4728" t="s">
        <v>2083</v>
      </c>
      <c r="B4728" t="s">
        <v>2082</v>
      </c>
      <c r="D4728">
        <v>2021</v>
      </c>
      <c r="E4728" t="s">
        <v>842</v>
      </c>
      <c r="F4728" t="s">
        <v>2301</v>
      </c>
      <c r="G4728">
        <v>-25.9626490866697</v>
      </c>
      <c r="H4728">
        <v>114.156069231142</v>
      </c>
      <c r="I4728" t="s">
        <v>2333</v>
      </c>
      <c r="J4728" t="s">
        <v>2179</v>
      </c>
      <c r="K4728">
        <v>83</v>
      </c>
      <c r="L4728">
        <v>84</v>
      </c>
      <c r="N4728">
        <v>1</v>
      </c>
      <c r="O4728">
        <v>0.69479999999999997</v>
      </c>
    </row>
    <row r="4729" spans="1:18">
      <c r="A4729" t="s">
        <v>2083</v>
      </c>
      <c r="B4729" t="s">
        <v>2082</v>
      </c>
      <c r="D4729">
        <v>2021</v>
      </c>
      <c r="E4729" t="s">
        <v>842</v>
      </c>
      <c r="F4729" t="s">
        <v>2301</v>
      </c>
      <c r="G4729">
        <v>-25.8893507238583</v>
      </c>
      <c r="H4729">
        <v>113.840858501274</v>
      </c>
      <c r="I4729" t="s">
        <v>2330</v>
      </c>
      <c r="J4729" t="s">
        <v>2178</v>
      </c>
      <c r="K4729">
        <v>0</v>
      </c>
      <c r="L4729">
        <v>1</v>
      </c>
      <c r="N4729">
        <v>1</v>
      </c>
      <c r="O4729">
        <v>9.4200000000000006E-2</v>
      </c>
      <c r="R4729">
        <v>8.75</v>
      </c>
    </row>
    <row r="4730" spans="1:18">
      <c r="A4730" t="s">
        <v>2083</v>
      </c>
      <c r="B4730" t="s">
        <v>2082</v>
      </c>
      <c r="D4730">
        <v>2021</v>
      </c>
      <c r="E4730" t="s">
        <v>842</v>
      </c>
      <c r="F4730" t="s">
        <v>2301</v>
      </c>
      <c r="G4730">
        <v>-25.8893507238583</v>
      </c>
      <c r="H4730">
        <v>113.840858501274</v>
      </c>
      <c r="I4730" t="s">
        <v>2330</v>
      </c>
      <c r="J4730" t="s">
        <v>2178</v>
      </c>
      <c r="K4730">
        <v>1</v>
      </c>
      <c r="L4730">
        <v>2</v>
      </c>
      <c r="N4730">
        <v>1</v>
      </c>
      <c r="O4730">
        <v>0.15260000000000001</v>
      </c>
      <c r="R4730">
        <v>7.99</v>
      </c>
    </row>
    <row r="4731" spans="1:18">
      <c r="A4731" t="s">
        <v>2083</v>
      </c>
      <c r="B4731" t="s">
        <v>2082</v>
      </c>
      <c r="D4731">
        <v>2021</v>
      </c>
      <c r="E4731" t="s">
        <v>842</v>
      </c>
      <c r="F4731" t="s">
        <v>2301</v>
      </c>
      <c r="G4731">
        <v>-25.8893507238583</v>
      </c>
      <c r="H4731">
        <v>113.840858501274</v>
      </c>
      <c r="I4731" t="s">
        <v>2330</v>
      </c>
      <c r="J4731" t="s">
        <v>2178</v>
      </c>
      <c r="K4731">
        <v>2</v>
      </c>
      <c r="L4731">
        <v>3</v>
      </c>
      <c r="N4731">
        <v>1</v>
      </c>
      <c r="O4731">
        <v>0.3044</v>
      </c>
      <c r="R4731">
        <v>7.99</v>
      </c>
    </row>
    <row r="4732" spans="1:18">
      <c r="A4732" t="s">
        <v>2083</v>
      </c>
      <c r="B4732" t="s">
        <v>2082</v>
      </c>
      <c r="D4732">
        <v>2021</v>
      </c>
      <c r="E4732" t="s">
        <v>842</v>
      </c>
      <c r="F4732" t="s">
        <v>2301</v>
      </c>
      <c r="G4732">
        <v>-25.8893507238583</v>
      </c>
      <c r="H4732">
        <v>113.840858501274</v>
      </c>
      <c r="I4732" t="s">
        <v>2330</v>
      </c>
      <c r="J4732" t="s">
        <v>2178</v>
      </c>
      <c r="K4732">
        <v>3</v>
      </c>
      <c r="L4732">
        <v>4</v>
      </c>
      <c r="N4732">
        <v>1</v>
      </c>
      <c r="O4732">
        <v>0.31190000000000001</v>
      </c>
      <c r="R4732">
        <v>7.23</v>
      </c>
    </row>
    <row r="4733" spans="1:18">
      <c r="A4733" t="s">
        <v>2083</v>
      </c>
      <c r="B4733" t="s">
        <v>2082</v>
      </c>
      <c r="D4733">
        <v>2021</v>
      </c>
      <c r="E4733" t="s">
        <v>842</v>
      </c>
      <c r="F4733" t="s">
        <v>2301</v>
      </c>
      <c r="G4733">
        <v>-25.8893507238583</v>
      </c>
      <c r="H4733">
        <v>113.840858501274</v>
      </c>
      <c r="I4733" t="s">
        <v>2330</v>
      </c>
      <c r="J4733" t="s">
        <v>2178</v>
      </c>
      <c r="K4733">
        <v>4</v>
      </c>
      <c r="L4733">
        <v>5</v>
      </c>
      <c r="N4733">
        <v>1</v>
      </c>
      <c r="O4733">
        <v>0.34129999999999999</v>
      </c>
      <c r="R4733">
        <v>7.67</v>
      </c>
    </row>
    <row r="4734" spans="1:18">
      <c r="A4734" t="s">
        <v>2083</v>
      </c>
      <c r="B4734" t="s">
        <v>2082</v>
      </c>
      <c r="D4734">
        <v>2021</v>
      </c>
      <c r="E4734" t="s">
        <v>842</v>
      </c>
      <c r="F4734" t="s">
        <v>2301</v>
      </c>
      <c r="G4734">
        <v>-25.8893507238583</v>
      </c>
      <c r="H4734">
        <v>113.840858501274</v>
      </c>
      <c r="I4734" t="s">
        <v>2330</v>
      </c>
      <c r="J4734" t="s">
        <v>2178</v>
      </c>
      <c r="K4734">
        <v>5</v>
      </c>
      <c r="L4734">
        <v>6</v>
      </c>
      <c r="N4734">
        <v>1</v>
      </c>
      <c r="O4734">
        <v>0.42059999999999997</v>
      </c>
      <c r="R4734">
        <v>7.67</v>
      </c>
    </row>
    <row r="4735" spans="1:18">
      <c r="A4735" t="s">
        <v>2083</v>
      </c>
      <c r="B4735" t="s">
        <v>2082</v>
      </c>
      <c r="D4735">
        <v>2021</v>
      </c>
      <c r="E4735" t="s">
        <v>842</v>
      </c>
      <c r="F4735" t="s">
        <v>2301</v>
      </c>
      <c r="G4735">
        <v>-25.8893507238583</v>
      </c>
      <c r="H4735">
        <v>113.840858501274</v>
      </c>
      <c r="I4735" t="s">
        <v>2330</v>
      </c>
      <c r="J4735" t="s">
        <v>2178</v>
      </c>
      <c r="K4735">
        <v>6</v>
      </c>
      <c r="L4735">
        <v>7</v>
      </c>
      <c r="N4735">
        <v>1</v>
      </c>
      <c r="O4735">
        <v>0.47949999999999998</v>
      </c>
      <c r="R4735">
        <v>8.11</v>
      </c>
    </row>
    <row r="4736" spans="1:18">
      <c r="A4736" t="s">
        <v>2083</v>
      </c>
      <c r="B4736" t="s">
        <v>2082</v>
      </c>
      <c r="D4736">
        <v>2021</v>
      </c>
      <c r="E4736" t="s">
        <v>842</v>
      </c>
      <c r="F4736" t="s">
        <v>2301</v>
      </c>
      <c r="G4736">
        <v>-25.8893507238583</v>
      </c>
      <c r="H4736">
        <v>113.840858501274</v>
      </c>
      <c r="I4736" t="s">
        <v>2330</v>
      </c>
      <c r="J4736" t="s">
        <v>2178</v>
      </c>
      <c r="K4736">
        <v>7</v>
      </c>
      <c r="L4736">
        <v>8</v>
      </c>
      <c r="N4736">
        <v>1</v>
      </c>
      <c r="O4736">
        <v>0.56720000000000004</v>
      </c>
      <c r="R4736">
        <v>7.17</v>
      </c>
    </row>
    <row r="4737" spans="1:18">
      <c r="A4737" t="s">
        <v>2083</v>
      </c>
      <c r="B4737" t="s">
        <v>2082</v>
      </c>
      <c r="D4737">
        <v>2021</v>
      </c>
      <c r="E4737" t="s">
        <v>842</v>
      </c>
      <c r="F4737" t="s">
        <v>2301</v>
      </c>
      <c r="G4737">
        <v>-25.8893507238583</v>
      </c>
      <c r="H4737">
        <v>113.840858501274</v>
      </c>
      <c r="I4737" t="s">
        <v>2330</v>
      </c>
      <c r="J4737" t="s">
        <v>2178</v>
      </c>
      <c r="K4737">
        <v>8</v>
      </c>
      <c r="L4737">
        <v>9</v>
      </c>
      <c r="N4737">
        <v>1</v>
      </c>
      <c r="O4737">
        <v>0.57489999999999997</v>
      </c>
      <c r="R4737">
        <v>7.17</v>
      </c>
    </row>
    <row r="4738" spans="1:18">
      <c r="A4738" t="s">
        <v>2083</v>
      </c>
      <c r="B4738" t="s">
        <v>2082</v>
      </c>
      <c r="D4738">
        <v>2021</v>
      </c>
      <c r="E4738" t="s">
        <v>842</v>
      </c>
      <c r="F4738" t="s">
        <v>2301</v>
      </c>
      <c r="G4738">
        <v>-25.8893507238583</v>
      </c>
      <c r="H4738">
        <v>113.840858501274</v>
      </c>
      <c r="I4738" t="s">
        <v>2330</v>
      </c>
      <c r="J4738" t="s">
        <v>2178</v>
      </c>
      <c r="K4738">
        <v>9</v>
      </c>
      <c r="L4738">
        <v>10</v>
      </c>
      <c r="N4738">
        <v>1</v>
      </c>
      <c r="O4738">
        <v>0.59789999999999999</v>
      </c>
      <c r="R4738">
        <v>6.23</v>
      </c>
    </row>
    <row r="4739" spans="1:18">
      <c r="A4739" t="s">
        <v>2083</v>
      </c>
      <c r="B4739" t="s">
        <v>2082</v>
      </c>
      <c r="D4739">
        <v>2021</v>
      </c>
      <c r="E4739" t="s">
        <v>842</v>
      </c>
      <c r="F4739" t="s">
        <v>2301</v>
      </c>
      <c r="G4739">
        <v>-25.8893507238583</v>
      </c>
      <c r="H4739">
        <v>113.840858501274</v>
      </c>
      <c r="I4739" t="s">
        <v>2330</v>
      </c>
      <c r="J4739" t="s">
        <v>2178</v>
      </c>
      <c r="K4739">
        <v>10</v>
      </c>
      <c r="L4739">
        <v>11</v>
      </c>
      <c r="N4739">
        <v>1</v>
      </c>
      <c r="O4739">
        <v>0.65610000000000002</v>
      </c>
      <c r="R4739">
        <v>5.78</v>
      </c>
    </row>
    <row r="4740" spans="1:18">
      <c r="A4740" t="s">
        <v>2083</v>
      </c>
      <c r="B4740" t="s">
        <v>2082</v>
      </c>
      <c r="D4740">
        <v>2021</v>
      </c>
      <c r="E4740" t="s">
        <v>842</v>
      </c>
      <c r="F4740" t="s">
        <v>2301</v>
      </c>
      <c r="G4740">
        <v>-25.8893507238583</v>
      </c>
      <c r="H4740">
        <v>113.840858501274</v>
      </c>
      <c r="I4740" t="s">
        <v>2330</v>
      </c>
      <c r="J4740" t="s">
        <v>2178</v>
      </c>
      <c r="K4740">
        <v>11</v>
      </c>
      <c r="L4740">
        <v>12</v>
      </c>
      <c r="N4740">
        <v>1</v>
      </c>
      <c r="O4740">
        <v>0.69769999999999999</v>
      </c>
      <c r="R4740">
        <v>5.78</v>
      </c>
    </row>
    <row r="4741" spans="1:18">
      <c r="A4741" t="s">
        <v>2083</v>
      </c>
      <c r="B4741" t="s">
        <v>2082</v>
      </c>
      <c r="D4741">
        <v>2021</v>
      </c>
      <c r="E4741" t="s">
        <v>842</v>
      </c>
      <c r="F4741" t="s">
        <v>2301</v>
      </c>
      <c r="G4741">
        <v>-25.8893507238583</v>
      </c>
      <c r="H4741">
        <v>113.840858501274</v>
      </c>
      <c r="I4741" t="s">
        <v>2330</v>
      </c>
      <c r="J4741" t="s">
        <v>2178</v>
      </c>
      <c r="K4741">
        <v>12</v>
      </c>
      <c r="L4741">
        <v>13</v>
      </c>
      <c r="N4741">
        <v>1</v>
      </c>
      <c r="O4741">
        <v>0.66710000000000003</v>
      </c>
      <c r="R4741">
        <v>5.33</v>
      </c>
    </row>
    <row r="4742" spans="1:18">
      <c r="A4742" t="s">
        <v>2083</v>
      </c>
      <c r="B4742" t="s">
        <v>2082</v>
      </c>
      <c r="D4742">
        <v>2021</v>
      </c>
      <c r="E4742" t="s">
        <v>842</v>
      </c>
      <c r="F4742" t="s">
        <v>2301</v>
      </c>
      <c r="G4742">
        <v>-25.8893507238583</v>
      </c>
      <c r="H4742">
        <v>113.840858501274</v>
      </c>
      <c r="I4742" t="s">
        <v>2330</v>
      </c>
      <c r="J4742" t="s">
        <v>2178</v>
      </c>
      <c r="K4742">
        <v>13</v>
      </c>
      <c r="L4742">
        <v>14</v>
      </c>
      <c r="N4742">
        <v>1</v>
      </c>
      <c r="O4742">
        <v>0.8478</v>
      </c>
      <c r="R4742">
        <v>4.7649999999999997</v>
      </c>
    </row>
    <row r="4743" spans="1:18">
      <c r="A4743" t="s">
        <v>2083</v>
      </c>
      <c r="B4743" t="s">
        <v>2082</v>
      </c>
      <c r="D4743">
        <v>2021</v>
      </c>
      <c r="E4743" t="s">
        <v>842</v>
      </c>
      <c r="F4743" t="s">
        <v>2301</v>
      </c>
      <c r="G4743">
        <v>-25.8893507238583</v>
      </c>
      <c r="H4743">
        <v>113.840858501274</v>
      </c>
      <c r="I4743" t="s">
        <v>2330</v>
      </c>
      <c r="J4743" t="s">
        <v>2178</v>
      </c>
      <c r="K4743">
        <v>14</v>
      </c>
      <c r="L4743">
        <v>15</v>
      </c>
      <c r="N4743">
        <v>1</v>
      </c>
      <c r="O4743">
        <v>0.71199999999999997</v>
      </c>
      <c r="R4743">
        <v>4.7649999999999997</v>
      </c>
    </row>
    <row r="4744" spans="1:18">
      <c r="A4744" t="s">
        <v>2083</v>
      </c>
      <c r="B4744" t="s">
        <v>2082</v>
      </c>
      <c r="D4744">
        <v>2021</v>
      </c>
      <c r="E4744" t="s">
        <v>842</v>
      </c>
      <c r="F4744" t="s">
        <v>2301</v>
      </c>
      <c r="G4744">
        <v>-25.8893507238583</v>
      </c>
      <c r="H4744">
        <v>113.840858501274</v>
      </c>
      <c r="I4744" t="s">
        <v>2330</v>
      </c>
      <c r="J4744" t="s">
        <v>2178</v>
      </c>
      <c r="K4744">
        <v>15</v>
      </c>
      <c r="L4744">
        <v>16</v>
      </c>
      <c r="N4744">
        <v>1</v>
      </c>
      <c r="O4744">
        <v>0.75639999999999996</v>
      </c>
      <c r="R4744">
        <v>4.2</v>
      </c>
    </row>
    <row r="4745" spans="1:18">
      <c r="A4745" t="s">
        <v>2083</v>
      </c>
      <c r="B4745" t="s">
        <v>2082</v>
      </c>
      <c r="D4745">
        <v>2021</v>
      </c>
      <c r="E4745" t="s">
        <v>842</v>
      </c>
      <c r="F4745" t="s">
        <v>2301</v>
      </c>
      <c r="G4745">
        <v>-25.8893507238583</v>
      </c>
      <c r="H4745">
        <v>113.840858501274</v>
      </c>
      <c r="I4745" t="s">
        <v>2330</v>
      </c>
      <c r="J4745" t="s">
        <v>2178</v>
      </c>
      <c r="K4745">
        <v>16</v>
      </c>
      <c r="L4745">
        <v>17</v>
      </c>
      <c r="N4745">
        <v>1</v>
      </c>
      <c r="O4745">
        <v>0.89880000000000004</v>
      </c>
      <c r="R4745">
        <v>4.6950000000000003</v>
      </c>
    </row>
    <row r="4746" spans="1:18">
      <c r="A4746" t="s">
        <v>2083</v>
      </c>
      <c r="B4746" t="s">
        <v>2082</v>
      </c>
      <c r="D4746">
        <v>2021</v>
      </c>
      <c r="E4746" t="s">
        <v>842</v>
      </c>
      <c r="F4746" t="s">
        <v>2301</v>
      </c>
      <c r="G4746">
        <v>-25.8893507238583</v>
      </c>
      <c r="H4746">
        <v>113.840858501274</v>
      </c>
      <c r="I4746" t="s">
        <v>2330</v>
      </c>
      <c r="J4746" t="s">
        <v>2178</v>
      </c>
      <c r="K4746">
        <v>17</v>
      </c>
      <c r="L4746">
        <v>18</v>
      </c>
      <c r="N4746">
        <v>1</v>
      </c>
      <c r="O4746">
        <v>0.89800000000000002</v>
      </c>
      <c r="R4746">
        <v>4.6950000000000003</v>
      </c>
    </row>
    <row r="4747" spans="1:18">
      <c r="A4747" t="s">
        <v>2083</v>
      </c>
      <c r="B4747" t="s">
        <v>2082</v>
      </c>
      <c r="D4747">
        <v>2021</v>
      </c>
      <c r="E4747" t="s">
        <v>842</v>
      </c>
      <c r="F4747" t="s">
        <v>2301</v>
      </c>
      <c r="G4747">
        <v>-25.8893507238583</v>
      </c>
      <c r="H4747">
        <v>113.840858501274</v>
      </c>
      <c r="I4747" t="s">
        <v>2330</v>
      </c>
      <c r="J4747" t="s">
        <v>2178</v>
      </c>
      <c r="K4747">
        <v>18</v>
      </c>
      <c r="L4747">
        <v>19</v>
      </c>
      <c r="N4747">
        <v>1</v>
      </c>
      <c r="O4747">
        <v>0.75529999999999997</v>
      </c>
      <c r="R4747">
        <v>5.19</v>
      </c>
    </row>
    <row r="4748" spans="1:18">
      <c r="A4748" t="s">
        <v>2083</v>
      </c>
      <c r="B4748" t="s">
        <v>2082</v>
      </c>
      <c r="D4748">
        <v>2021</v>
      </c>
      <c r="E4748" t="s">
        <v>842</v>
      </c>
      <c r="F4748" t="s">
        <v>2301</v>
      </c>
      <c r="G4748">
        <v>-25.8893507238583</v>
      </c>
      <c r="H4748">
        <v>113.840858501274</v>
      </c>
      <c r="I4748" t="s">
        <v>2330</v>
      </c>
      <c r="J4748" t="s">
        <v>2178</v>
      </c>
      <c r="K4748">
        <v>19</v>
      </c>
      <c r="L4748">
        <v>20</v>
      </c>
      <c r="N4748">
        <v>1</v>
      </c>
      <c r="O4748">
        <v>0.77370000000000005</v>
      </c>
      <c r="R4748">
        <v>4.93</v>
      </c>
    </row>
    <row r="4749" spans="1:18">
      <c r="A4749" t="s">
        <v>2083</v>
      </c>
      <c r="B4749" t="s">
        <v>2082</v>
      </c>
      <c r="D4749">
        <v>2021</v>
      </c>
      <c r="E4749" t="s">
        <v>842</v>
      </c>
      <c r="F4749" t="s">
        <v>2301</v>
      </c>
      <c r="G4749">
        <v>-25.8893507238583</v>
      </c>
      <c r="H4749">
        <v>113.840858501274</v>
      </c>
      <c r="I4749" t="s">
        <v>2330</v>
      </c>
      <c r="J4749" t="s">
        <v>2178</v>
      </c>
      <c r="K4749">
        <v>20</v>
      </c>
      <c r="L4749">
        <v>21</v>
      </c>
      <c r="N4749">
        <v>1</v>
      </c>
      <c r="O4749">
        <v>0.84789999999999999</v>
      </c>
      <c r="R4749">
        <v>4.93</v>
      </c>
    </row>
    <row r="4750" spans="1:18">
      <c r="A4750" t="s">
        <v>2083</v>
      </c>
      <c r="B4750" t="s">
        <v>2082</v>
      </c>
      <c r="D4750">
        <v>2021</v>
      </c>
      <c r="E4750" t="s">
        <v>842</v>
      </c>
      <c r="F4750" t="s">
        <v>2301</v>
      </c>
      <c r="G4750">
        <v>-25.8893507238583</v>
      </c>
      <c r="H4750">
        <v>113.840858501274</v>
      </c>
      <c r="I4750" t="s">
        <v>2330</v>
      </c>
      <c r="J4750" t="s">
        <v>2178</v>
      </c>
      <c r="K4750">
        <v>21</v>
      </c>
      <c r="L4750">
        <v>22</v>
      </c>
      <c r="N4750">
        <v>1</v>
      </c>
      <c r="O4750">
        <v>0.93479999999999996</v>
      </c>
      <c r="R4750">
        <v>4.67</v>
      </c>
    </row>
    <row r="4751" spans="1:18">
      <c r="A4751" t="s">
        <v>2083</v>
      </c>
      <c r="B4751" t="s">
        <v>2082</v>
      </c>
      <c r="D4751">
        <v>2021</v>
      </c>
      <c r="E4751" t="s">
        <v>842</v>
      </c>
      <c r="F4751" t="s">
        <v>2301</v>
      </c>
      <c r="G4751">
        <v>-25.8893507238583</v>
      </c>
      <c r="H4751">
        <v>113.840858501274</v>
      </c>
      <c r="I4751" t="s">
        <v>2330</v>
      </c>
      <c r="J4751" t="s">
        <v>2178</v>
      </c>
      <c r="K4751">
        <v>22</v>
      </c>
      <c r="L4751">
        <v>23</v>
      </c>
      <c r="N4751">
        <v>1</v>
      </c>
      <c r="O4751">
        <v>0.84109999999999996</v>
      </c>
      <c r="R4751">
        <v>4.45</v>
      </c>
    </row>
    <row r="4752" spans="1:18">
      <c r="A4752" t="s">
        <v>2083</v>
      </c>
      <c r="B4752" t="s">
        <v>2082</v>
      </c>
      <c r="D4752">
        <v>2021</v>
      </c>
      <c r="E4752" t="s">
        <v>842</v>
      </c>
      <c r="F4752" t="s">
        <v>2301</v>
      </c>
      <c r="G4752">
        <v>-25.8893507238583</v>
      </c>
      <c r="H4752">
        <v>113.840858501274</v>
      </c>
      <c r="I4752" t="s">
        <v>2330</v>
      </c>
      <c r="J4752" t="s">
        <v>2178</v>
      </c>
      <c r="K4752">
        <v>23</v>
      </c>
      <c r="L4752">
        <v>24</v>
      </c>
      <c r="N4752">
        <v>1</v>
      </c>
      <c r="O4752">
        <v>0.89219999999999999</v>
      </c>
      <c r="R4752">
        <v>4.45</v>
      </c>
    </row>
    <row r="4753" spans="1:18">
      <c r="A4753" t="s">
        <v>2083</v>
      </c>
      <c r="B4753" t="s">
        <v>2082</v>
      </c>
      <c r="D4753">
        <v>2021</v>
      </c>
      <c r="E4753" t="s">
        <v>842</v>
      </c>
      <c r="F4753" t="s">
        <v>2301</v>
      </c>
      <c r="G4753">
        <v>-25.8893507238583</v>
      </c>
      <c r="H4753">
        <v>113.840858501274</v>
      </c>
      <c r="I4753" t="s">
        <v>2330</v>
      </c>
      <c r="J4753" t="s">
        <v>2178</v>
      </c>
      <c r="K4753">
        <v>24</v>
      </c>
      <c r="L4753">
        <v>25</v>
      </c>
      <c r="N4753">
        <v>1</v>
      </c>
      <c r="O4753">
        <v>0.90569999999999995</v>
      </c>
      <c r="R4753">
        <v>4.2300000000000004</v>
      </c>
    </row>
    <row r="4754" spans="1:18">
      <c r="A4754" t="s">
        <v>2083</v>
      </c>
      <c r="B4754" t="s">
        <v>2082</v>
      </c>
      <c r="D4754">
        <v>2021</v>
      </c>
      <c r="E4754" t="s">
        <v>842</v>
      </c>
      <c r="F4754" t="s">
        <v>2301</v>
      </c>
      <c r="G4754">
        <v>-25.8893507238583</v>
      </c>
      <c r="H4754">
        <v>113.840858501274</v>
      </c>
      <c r="I4754" t="s">
        <v>2330</v>
      </c>
      <c r="J4754" t="s">
        <v>2178</v>
      </c>
      <c r="K4754">
        <v>25</v>
      </c>
      <c r="L4754">
        <v>26</v>
      </c>
      <c r="N4754">
        <v>1</v>
      </c>
      <c r="O4754">
        <v>0.9536</v>
      </c>
      <c r="R4754">
        <v>3.88</v>
      </c>
    </row>
    <row r="4755" spans="1:18">
      <c r="A4755" t="s">
        <v>2083</v>
      </c>
      <c r="B4755" t="s">
        <v>2082</v>
      </c>
      <c r="D4755">
        <v>2021</v>
      </c>
      <c r="E4755" t="s">
        <v>842</v>
      </c>
      <c r="F4755" t="s">
        <v>2301</v>
      </c>
      <c r="G4755">
        <v>-25.8893507238583</v>
      </c>
      <c r="H4755">
        <v>113.840858501274</v>
      </c>
      <c r="I4755" t="s">
        <v>2330</v>
      </c>
      <c r="J4755" t="s">
        <v>2178</v>
      </c>
      <c r="K4755">
        <v>26</v>
      </c>
      <c r="L4755">
        <v>27</v>
      </c>
      <c r="N4755">
        <v>1</v>
      </c>
      <c r="O4755">
        <v>0.94799999999999995</v>
      </c>
      <c r="R4755">
        <v>3.88</v>
      </c>
    </row>
    <row r="4756" spans="1:18">
      <c r="A4756" t="s">
        <v>2083</v>
      </c>
      <c r="B4756" t="s">
        <v>2082</v>
      </c>
      <c r="D4756">
        <v>2021</v>
      </c>
      <c r="E4756" t="s">
        <v>842</v>
      </c>
      <c r="F4756" t="s">
        <v>2301</v>
      </c>
      <c r="G4756">
        <v>-25.8893507238583</v>
      </c>
      <c r="H4756">
        <v>113.840858501274</v>
      </c>
      <c r="I4756" t="s">
        <v>2330</v>
      </c>
      <c r="J4756" t="s">
        <v>2178</v>
      </c>
      <c r="K4756">
        <v>27</v>
      </c>
      <c r="L4756">
        <v>28</v>
      </c>
      <c r="N4756">
        <v>1</v>
      </c>
      <c r="O4756">
        <v>0.98729999999999996</v>
      </c>
      <c r="R4756">
        <v>3.53</v>
      </c>
    </row>
    <row r="4757" spans="1:18">
      <c r="A4757" t="s">
        <v>2083</v>
      </c>
      <c r="B4757" t="s">
        <v>2082</v>
      </c>
      <c r="D4757">
        <v>2021</v>
      </c>
      <c r="E4757" t="s">
        <v>842</v>
      </c>
      <c r="F4757" t="s">
        <v>2301</v>
      </c>
      <c r="G4757">
        <v>-25.8893507238583</v>
      </c>
      <c r="H4757">
        <v>113.840858501274</v>
      </c>
      <c r="I4757" t="s">
        <v>2330</v>
      </c>
      <c r="J4757" t="s">
        <v>2178</v>
      </c>
      <c r="K4757">
        <v>28</v>
      </c>
      <c r="L4757">
        <v>29</v>
      </c>
      <c r="N4757">
        <v>1</v>
      </c>
      <c r="O4757">
        <v>0.65839999999999999</v>
      </c>
      <c r="R4757">
        <v>3.3149999999999999</v>
      </c>
    </row>
    <row r="4758" spans="1:18">
      <c r="A4758" t="s">
        <v>2083</v>
      </c>
      <c r="B4758" t="s">
        <v>2082</v>
      </c>
      <c r="D4758">
        <v>2021</v>
      </c>
      <c r="E4758" t="s">
        <v>842</v>
      </c>
      <c r="F4758" t="s">
        <v>2301</v>
      </c>
      <c r="G4758">
        <v>-25.8893507238583</v>
      </c>
      <c r="H4758">
        <v>113.840858501274</v>
      </c>
      <c r="I4758" t="s">
        <v>2330</v>
      </c>
      <c r="J4758" t="s">
        <v>2178</v>
      </c>
      <c r="K4758">
        <v>29</v>
      </c>
      <c r="L4758">
        <v>30</v>
      </c>
      <c r="N4758">
        <v>1</v>
      </c>
      <c r="O4758">
        <v>0.84060000000000001</v>
      </c>
      <c r="R4758">
        <v>3.3149999999999999</v>
      </c>
    </row>
    <row r="4759" spans="1:18">
      <c r="A4759" t="s">
        <v>2083</v>
      </c>
      <c r="B4759" t="s">
        <v>2082</v>
      </c>
      <c r="D4759">
        <v>2021</v>
      </c>
      <c r="E4759" t="s">
        <v>842</v>
      </c>
      <c r="F4759" t="s">
        <v>2301</v>
      </c>
      <c r="G4759">
        <v>-25.8893507238583</v>
      </c>
      <c r="H4759">
        <v>113.840858501274</v>
      </c>
      <c r="I4759" t="s">
        <v>2330</v>
      </c>
      <c r="J4759" t="s">
        <v>2178</v>
      </c>
      <c r="K4759">
        <v>30</v>
      </c>
      <c r="L4759">
        <v>31</v>
      </c>
      <c r="N4759">
        <v>1</v>
      </c>
      <c r="O4759">
        <v>0.87639999999999996</v>
      </c>
      <c r="R4759">
        <v>3.1</v>
      </c>
    </row>
    <row r="4760" spans="1:18">
      <c r="A4760" t="s">
        <v>2083</v>
      </c>
      <c r="B4760" t="s">
        <v>2082</v>
      </c>
      <c r="D4760">
        <v>2021</v>
      </c>
      <c r="E4760" t="s">
        <v>842</v>
      </c>
      <c r="F4760" t="s">
        <v>2301</v>
      </c>
      <c r="G4760">
        <v>-25.8893507238583</v>
      </c>
      <c r="H4760">
        <v>113.840858501274</v>
      </c>
      <c r="I4760" t="s">
        <v>2330</v>
      </c>
      <c r="J4760" t="s">
        <v>2178</v>
      </c>
      <c r="K4760">
        <v>31</v>
      </c>
      <c r="L4760">
        <v>32</v>
      </c>
      <c r="N4760">
        <v>1</v>
      </c>
      <c r="O4760">
        <v>1.1551</v>
      </c>
      <c r="R4760">
        <v>3.9849999999999999</v>
      </c>
    </row>
    <row r="4761" spans="1:18">
      <c r="A4761" t="s">
        <v>2083</v>
      </c>
      <c r="B4761" t="s">
        <v>2082</v>
      </c>
      <c r="D4761">
        <v>2021</v>
      </c>
      <c r="E4761" t="s">
        <v>842</v>
      </c>
      <c r="F4761" t="s">
        <v>2301</v>
      </c>
      <c r="G4761">
        <v>-25.8893507238583</v>
      </c>
      <c r="H4761">
        <v>113.840858501274</v>
      </c>
      <c r="I4761" t="s">
        <v>2330</v>
      </c>
      <c r="J4761" t="s">
        <v>2178</v>
      </c>
      <c r="K4761">
        <v>32</v>
      </c>
      <c r="L4761">
        <v>33</v>
      </c>
      <c r="N4761">
        <v>1</v>
      </c>
      <c r="O4761">
        <v>0.9002</v>
      </c>
      <c r="R4761">
        <v>3.9849999999999999</v>
      </c>
    </row>
    <row r="4762" spans="1:18">
      <c r="A4762" t="s">
        <v>2083</v>
      </c>
      <c r="B4762" t="s">
        <v>2082</v>
      </c>
      <c r="D4762">
        <v>2021</v>
      </c>
      <c r="E4762" t="s">
        <v>842</v>
      </c>
      <c r="F4762" t="s">
        <v>2301</v>
      </c>
      <c r="G4762">
        <v>-25.8893507238583</v>
      </c>
      <c r="H4762">
        <v>113.840858501274</v>
      </c>
      <c r="I4762" t="s">
        <v>2330</v>
      </c>
      <c r="J4762" t="s">
        <v>2178</v>
      </c>
      <c r="K4762">
        <v>33</v>
      </c>
      <c r="L4762">
        <v>34</v>
      </c>
      <c r="N4762">
        <v>1</v>
      </c>
      <c r="O4762">
        <v>0.72719999999999996</v>
      </c>
      <c r="R4762">
        <v>4.87</v>
      </c>
    </row>
    <row r="4763" spans="1:18">
      <c r="A4763" t="s">
        <v>2083</v>
      </c>
      <c r="B4763" t="s">
        <v>2082</v>
      </c>
      <c r="D4763">
        <v>2021</v>
      </c>
      <c r="E4763" t="s">
        <v>842</v>
      </c>
      <c r="F4763" t="s">
        <v>2301</v>
      </c>
      <c r="G4763">
        <v>-25.8893507238583</v>
      </c>
      <c r="H4763">
        <v>113.840858501274</v>
      </c>
      <c r="I4763" t="s">
        <v>2330</v>
      </c>
      <c r="J4763" t="s">
        <v>2178</v>
      </c>
      <c r="K4763">
        <v>34</v>
      </c>
      <c r="L4763">
        <v>35</v>
      </c>
      <c r="N4763">
        <v>1</v>
      </c>
      <c r="O4763">
        <v>0.84109999999999996</v>
      </c>
      <c r="R4763">
        <v>4.5949999999999998</v>
      </c>
    </row>
    <row r="4764" spans="1:18">
      <c r="A4764" t="s">
        <v>2083</v>
      </c>
      <c r="B4764" t="s">
        <v>2082</v>
      </c>
      <c r="D4764">
        <v>2021</v>
      </c>
      <c r="E4764" t="s">
        <v>842</v>
      </c>
      <c r="F4764" t="s">
        <v>2301</v>
      </c>
      <c r="G4764">
        <v>-25.8893507238583</v>
      </c>
      <c r="H4764">
        <v>113.840858501274</v>
      </c>
      <c r="I4764" t="s">
        <v>2330</v>
      </c>
      <c r="J4764" t="s">
        <v>2178</v>
      </c>
      <c r="K4764">
        <v>35</v>
      </c>
      <c r="L4764">
        <v>36</v>
      </c>
      <c r="N4764">
        <v>1</v>
      </c>
      <c r="O4764">
        <v>1.0513999999999999</v>
      </c>
      <c r="R4764">
        <v>4.5949999999999998</v>
      </c>
    </row>
    <row r="4765" spans="1:18">
      <c r="A4765" t="s">
        <v>2083</v>
      </c>
      <c r="B4765" t="s">
        <v>2082</v>
      </c>
      <c r="D4765">
        <v>2021</v>
      </c>
      <c r="E4765" t="s">
        <v>842</v>
      </c>
      <c r="F4765" t="s">
        <v>2301</v>
      </c>
      <c r="G4765">
        <v>-25.8893507238583</v>
      </c>
      <c r="H4765">
        <v>113.840858501274</v>
      </c>
      <c r="I4765" t="s">
        <v>2330</v>
      </c>
      <c r="J4765" t="s">
        <v>2178</v>
      </c>
      <c r="K4765">
        <v>36</v>
      </c>
      <c r="L4765">
        <v>37</v>
      </c>
      <c r="N4765">
        <v>1</v>
      </c>
      <c r="O4765">
        <v>0.98829999999999996</v>
      </c>
      <c r="R4765">
        <v>4.32</v>
      </c>
    </row>
    <row r="4766" spans="1:18">
      <c r="A4766" t="s">
        <v>2083</v>
      </c>
      <c r="B4766" t="s">
        <v>2082</v>
      </c>
      <c r="D4766">
        <v>2021</v>
      </c>
      <c r="E4766" t="s">
        <v>842</v>
      </c>
      <c r="F4766" t="s">
        <v>2301</v>
      </c>
      <c r="G4766">
        <v>-25.8893507238583</v>
      </c>
      <c r="H4766">
        <v>113.840858501274</v>
      </c>
      <c r="I4766" t="s">
        <v>2330</v>
      </c>
      <c r="J4766" t="s">
        <v>2178</v>
      </c>
      <c r="K4766">
        <v>37</v>
      </c>
      <c r="L4766">
        <v>38</v>
      </c>
      <c r="N4766">
        <v>1</v>
      </c>
      <c r="O4766">
        <v>0.72909999999999997</v>
      </c>
      <c r="R4766">
        <v>3.7850000000000001</v>
      </c>
    </row>
    <row r="4767" spans="1:18">
      <c r="A4767" t="s">
        <v>2083</v>
      </c>
      <c r="B4767" t="s">
        <v>2082</v>
      </c>
      <c r="D4767">
        <v>2021</v>
      </c>
      <c r="E4767" t="s">
        <v>842</v>
      </c>
      <c r="F4767" t="s">
        <v>2301</v>
      </c>
      <c r="G4767">
        <v>-25.8893507238583</v>
      </c>
      <c r="H4767">
        <v>113.840858501274</v>
      </c>
      <c r="I4767" t="s">
        <v>2330</v>
      </c>
      <c r="J4767" t="s">
        <v>2178</v>
      </c>
      <c r="K4767">
        <v>38</v>
      </c>
      <c r="L4767">
        <v>39</v>
      </c>
      <c r="N4767">
        <v>1</v>
      </c>
      <c r="O4767">
        <v>1.0496000000000001</v>
      </c>
      <c r="R4767">
        <v>3.7850000000000001</v>
      </c>
    </row>
    <row r="4768" spans="1:18">
      <c r="A4768" t="s">
        <v>2083</v>
      </c>
      <c r="B4768" t="s">
        <v>2082</v>
      </c>
      <c r="D4768">
        <v>2021</v>
      </c>
      <c r="E4768" t="s">
        <v>842</v>
      </c>
      <c r="F4768" t="s">
        <v>2301</v>
      </c>
      <c r="G4768">
        <v>-25.8893507238583</v>
      </c>
      <c r="H4768">
        <v>113.840858501274</v>
      </c>
      <c r="I4768" t="s">
        <v>2330</v>
      </c>
      <c r="J4768" t="s">
        <v>2178</v>
      </c>
      <c r="K4768">
        <v>39</v>
      </c>
      <c r="L4768">
        <v>40</v>
      </c>
      <c r="N4768">
        <v>1</v>
      </c>
      <c r="O4768">
        <v>1.1879999999999999</v>
      </c>
      <c r="R4768">
        <v>3.25</v>
      </c>
    </row>
    <row r="4769" spans="1:18">
      <c r="A4769" t="s">
        <v>2083</v>
      </c>
      <c r="B4769" t="s">
        <v>2082</v>
      </c>
      <c r="D4769">
        <v>2021</v>
      </c>
      <c r="E4769" t="s">
        <v>842</v>
      </c>
      <c r="F4769" t="s">
        <v>2301</v>
      </c>
      <c r="G4769">
        <v>-25.8893507238583</v>
      </c>
      <c r="H4769">
        <v>113.840858501274</v>
      </c>
      <c r="I4769" t="s">
        <v>2330</v>
      </c>
      <c r="J4769" t="s">
        <v>2178</v>
      </c>
      <c r="K4769">
        <v>40</v>
      </c>
      <c r="L4769">
        <v>41</v>
      </c>
      <c r="N4769">
        <v>1</v>
      </c>
      <c r="O4769">
        <v>1.0198</v>
      </c>
      <c r="R4769">
        <v>3.5750000000000002</v>
      </c>
    </row>
    <row r="4770" spans="1:18">
      <c r="A4770" t="s">
        <v>2083</v>
      </c>
      <c r="B4770" t="s">
        <v>2082</v>
      </c>
      <c r="D4770">
        <v>2021</v>
      </c>
      <c r="E4770" t="s">
        <v>842</v>
      </c>
      <c r="F4770" t="s">
        <v>2301</v>
      </c>
      <c r="G4770">
        <v>-25.8893507238583</v>
      </c>
      <c r="H4770">
        <v>113.840858501274</v>
      </c>
      <c r="I4770" t="s">
        <v>2330</v>
      </c>
      <c r="J4770" t="s">
        <v>2178</v>
      </c>
      <c r="K4770">
        <v>41</v>
      </c>
      <c r="L4770">
        <v>42</v>
      </c>
      <c r="N4770">
        <v>1</v>
      </c>
      <c r="O4770">
        <v>0.84819999999999995</v>
      </c>
      <c r="R4770">
        <v>3.5750000000000002</v>
      </c>
    </row>
    <row r="4771" spans="1:18">
      <c r="A4771" t="s">
        <v>2083</v>
      </c>
      <c r="B4771" t="s">
        <v>2082</v>
      </c>
      <c r="D4771">
        <v>2021</v>
      </c>
      <c r="E4771" t="s">
        <v>842</v>
      </c>
      <c r="F4771" t="s">
        <v>2301</v>
      </c>
      <c r="G4771">
        <v>-25.8893507238583</v>
      </c>
      <c r="H4771">
        <v>113.840858501274</v>
      </c>
      <c r="I4771" t="s">
        <v>2330</v>
      </c>
      <c r="J4771" t="s">
        <v>2178</v>
      </c>
      <c r="K4771">
        <v>42</v>
      </c>
      <c r="L4771">
        <v>43</v>
      </c>
      <c r="N4771">
        <v>1</v>
      </c>
      <c r="O4771">
        <v>1.0176000000000001</v>
      </c>
      <c r="R4771">
        <v>3.9</v>
      </c>
    </row>
    <row r="4772" spans="1:18">
      <c r="A4772" t="s">
        <v>2083</v>
      </c>
      <c r="B4772" t="s">
        <v>2082</v>
      </c>
      <c r="D4772">
        <v>2021</v>
      </c>
      <c r="E4772" t="s">
        <v>842</v>
      </c>
      <c r="F4772" t="s">
        <v>2301</v>
      </c>
      <c r="G4772">
        <v>-25.8893507238583</v>
      </c>
      <c r="H4772">
        <v>113.840858501274</v>
      </c>
      <c r="I4772" t="s">
        <v>2330</v>
      </c>
      <c r="J4772" t="s">
        <v>2178</v>
      </c>
      <c r="K4772">
        <v>43</v>
      </c>
      <c r="L4772">
        <v>44</v>
      </c>
      <c r="N4772">
        <v>1</v>
      </c>
      <c r="O4772">
        <v>1.1089</v>
      </c>
      <c r="R4772">
        <v>3.2749999999999999</v>
      </c>
    </row>
    <row r="4773" spans="1:18">
      <c r="A4773" t="s">
        <v>2083</v>
      </c>
      <c r="B4773" t="s">
        <v>2082</v>
      </c>
      <c r="D4773">
        <v>2021</v>
      </c>
      <c r="E4773" t="s">
        <v>842</v>
      </c>
      <c r="F4773" t="s">
        <v>2301</v>
      </c>
      <c r="G4773">
        <v>-25.8893507238583</v>
      </c>
      <c r="H4773">
        <v>113.840858501274</v>
      </c>
      <c r="I4773" t="s">
        <v>2330</v>
      </c>
      <c r="J4773" t="s">
        <v>2178</v>
      </c>
      <c r="K4773">
        <v>44</v>
      </c>
      <c r="L4773">
        <v>45</v>
      </c>
      <c r="N4773">
        <v>1</v>
      </c>
      <c r="O4773">
        <v>1.2362</v>
      </c>
      <c r="R4773">
        <v>3.2749999999999999</v>
      </c>
    </row>
    <row r="4774" spans="1:18">
      <c r="A4774" t="s">
        <v>2083</v>
      </c>
      <c r="B4774" t="s">
        <v>2082</v>
      </c>
      <c r="D4774">
        <v>2021</v>
      </c>
      <c r="E4774" t="s">
        <v>842</v>
      </c>
      <c r="F4774" t="s">
        <v>2301</v>
      </c>
      <c r="G4774">
        <v>-25.8893507238583</v>
      </c>
      <c r="H4774">
        <v>113.840858501274</v>
      </c>
      <c r="I4774" t="s">
        <v>2330</v>
      </c>
      <c r="J4774" t="s">
        <v>2178</v>
      </c>
      <c r="K4774">
        <v>45</v>
      </c>
      <c r="L4774">
        <v>46</v>
      </c>
      <c r="N4774">
        <v>1</v>
      </c>
      <c r="O4774">
        <v>1.0973999999999999</v>
      </c>
      <c r="R4774">
        <v>2.65</v>
      </c>
    </row>
    <row r="4775" spans="1:18">
      <c r="A4775" t="s">
        <v>2083</v>
      </c>
      <c r="B4775" t="s">
        <v>2082</v>
      </c>
      <c r="D4775">
        <v>2021</v>
      </c>
      <c r="E4775" t="s">
        <v>842</v>
      </c>
      <c r="F4775" t="s">
        <v>2301</v>
      </c>
      <c r="G4775">
        <v>-25.8893507238583</v>
      </c>
      <c r="H4775">
        <v>113.840858501274</v>
      </c>
      <c r="I4775" t="s">
        <v>2330</v>
      </c>
      <c r="J4775" t="s">
        <v>2178</v>
      </c>
      <c r="K4775">
        <v>46</v>
      </c>
      <c r="L4775">
        <v>47</v>
      </c>
      <c r="N4775">
        <v>1</v>
      </c>
      <c r="O4775">
        <v>0.97529999999999994</v>
      </c>
      <c r="R4775">
        <v>2.8149999999999999</v>
      </c>
    </row>
    <row r="4776" spans="1:18">
      <c r="A4776" t="s">
        <v>2083</v>
      </c>
      <c r="B4776" t="s">
        <v>2082</v>
      </c>
      <c r="D4776">
        <v>2021</v>
      </c>
      <c r="E4776" t="s">
        <v>842</v>
      </c>
      <c r="F4776" t="s">
        <v>2301</v>
      </c>
      <c r="G4776">
        <v>-25.8893507238583</v>
      </c>
      <c r="H4776">
        <v>113.840858501274</v>
      </c>
      <c r="I4776" t="s">
        <v>2330</v>
      </c>
      <c r="J4776" t="s">
        <v>2178</v>
      </c>
      <c r="K4776">
        <v>47</v>
      </c>
      <c r="L4776">
        <v>48</v>
      </c>
      <c r="N4776">
        <v>1</v>
      </c>
      <c r="O4776">
        <v>1.1375999999999999</v>
      </c>
      <c r="R4776">
        <v>2.8149999999999999</v>
      </c>
    </row>
    <row r="4777" spans="1:18">
      <c r="A4777" t="s">
        <v>2083</v>
      </c>
      <c r="B4777" t="s">
        <v>2082</v>
      </c>
      <c r="D4777">
        <v>2021</v>
      </c>
      <c r="E4777" t="s">
        <v>842</v>
      </c>
      <c r="F4777" t="s">
        <v>2301</v>
      </c>
      <c r="G4777">
        <v>-25.8893507238583</v>
      </c>
      <c r="H4777">
        <v>113.840858501274</v>
      </c>
      <c r="I4777" t="s">
        <v>2330</v>
      </c>
      <c r="J4777" t="s">
        <v>2178</v>
      </c>
      <c r="K4777">
        <v>48</v>
      </c>
      <c r="L4777">
        <v>49</v>
      </c>
      <c r="N4777">
        <v>1</v>
      </c>
      <c r="O4777">
        <v>0.87860000000000005</v>
      </c>
      <c r="R4777">
        <v>2.98</v>
      </c>
    </row>
    <row r="4778" spans="1:18">
      <c r="A4778" t="s">
        <v>2083</v>
      </c>
      <c r="B4778" t="s">
        <v>2082</v>
      </c>
      <c r="D4778">
        <v>2021</v>
      </c>
      <c r="E4778" t="s">
        <v>842</v>
      </c>
      <c r="F4778" t="s">
        <v>2301</v>
      </c>
      <c r="G4778">
        <v>-25.8893507238583</v>
      </c>
      <c r="H4778">
        <v>113.840858501274</v>
      </c>
      <c r="I4778" t="s">
        <v>2330</v>
      </c>
      <c r="J4778" t="s">
        <v>2178</v>
      </c>
      <c r="K4778">
        <v>49</v>
      </c>
      <c r="L4778">
        <v>50</v>
      </c>
      <c r="N4778">
        <v>1</v>
      </c>
      <c r="O4778">
        <v>0.97750000000000004</v>
      </c>
      <c r="R4778">
        <v>3.18</v>
      </c>
    </row>
    <row r="4779" spans="1:18">
      <c r="A4779" t="s">
        <v>2083</v>
      </c>
      <c r="B4779" t="s">
        <v>2082</v>
      </c>
      <c r="D4779">
        <v>2021</v>
      </c>
      <c r="E4779" t="s">
        <v>842</v>
      </c>
      <c r="F4779" t="s">
        <v>2301</v>
      </c>
      <c r="G4779">
        <v>-25.8893507238583</v>
      </c>
      <c r="H4779">
        <v>113.840858501274</v>
      </c>
      <c r="I4779" t="s">
        <v>2330</v>
      </c>
      <c r="J4779" t="s">
        <v>2178</v>
      </c>
      <c r="K4779">
        <v>50</v>
      </c>
      <c r="L4779">
        <v>51</v>
      </c>
      <c r="N4779">
        <v>1</v>
      </c>
      <c r="O4779">
        <v>1.3774999999999999</v>
      </c>
      <c r="R4779">
        <v>2.9849999999999999</v>
      </c>
    </row>
    <row r="4780" spans="1:18">
      <c r="A4780" t="s">
        <v>2083</v>
      </c>
      <c r="B4780" t="s">
        <v>2082</v>
      </c>
      <c r="D4780">
        <v>2021</v>
      </c>
      <c r="E4780" t="s">
        <v>842</v>
      </c>
      <c r="F4780" t="s">
        <v>2301</v>
      </c>
      <c r="G4780">
        <v>-25.8893507238583</v>
      </c>
      <c r="H4780">
        <v>113.840858501274</v>
      </c>
      <c r="I4780" t="s">
        <v>2330</v>
      </c>
      <c r="J4780" t="s">
        <v>2178</v>
      </c>
      <c r="K4780">
        <v>51</v>
      </c>
      <c r="L4780">
        <v>52</v>
      </c>
      <c r="N4780">
        <v>1</v>
      </c>
      <c r="O4780">
        <v>0.89759999999999995</v>
      </c>
      <c r="R4780">
        <v>2.9849999999999999</v>
      </c>
    </row>
    <row r="4781" spans="1:18">
      <c r="A4781" t="s">
        <v>2083</v>
      </c>
      <c r="B4781" t="s">
        <v>2082</v>
      </c>
      <c r="D4781">
        <v>2021</v>
      </c>
      <c r="E4781" t="s">
        <v>842</v>
      </c>
      <c r="F4781" t="s">
        <v>2301</v>
      </c>
      <c r="G4781">
        <v>-25.8893507238583</v>
      </c>
      <c r="H4781">
        <v>113.840858501274</v>
      </c>
      <c r="I4781" t="s">
        <v>2330</v>
      </c>
      <c r="J4781" t="s">
        <v>2178</v>
      </c>
      <c r="K4781">
        <v>52</v>
      </c>
      <c r="L4781">
        <v>53</v>
      </c>
      <c r="N4781">
        <v>1</v>
      </c>
      <c r="O4781">
        <v>1.1420999999999999</v>
      </c>
      <c r="R4781">
        <v>2.9849999999999999</v>
      </c>
    </row>
    <row r="4782" spans="1:18">
      <c r="A4782" t="s">
        <v>2083</v>
      </c>
      <c r="B4782" t="s">
        <v>2082</v>
      </c>
      <c r="D4782">
        <v>2021</v>
      </c>
      <c r="E4782" t="s">
        <v>842</v>
      </c>
      <c r="F4782" t="s">
        <v>2301</v>
      </c>
      <c r="G4782">
        <v>-25.8893507238583</v>
      </c>
      <c r="H4782">
        <v>113.840858501274</v>
      </c>
      <c r="I4782" t="s">
        <v>2330</v>
      </c>
      <c r="J4782" t="s">
        <v>2178</v>
      </c>
      <c r="K4782">
        <v>53</v>
      </c>
      <c r="L4782">
        <v>54</v>
      </c>
      <c r="N4782">
        <v>1</v>
      </c>
      <c r="O4782">
        <v>0.98899999999999999</v>
      </c>
      <c r="R4782">
        <v>2.9849999999999999</v>
      </c>
    </row>
    <row r="4783" spans="1:18">
      <c r="A4783" t="s">
        <v>2083</v>
      </c>
      <c r="B4783" t="s">
        <v>2082</v>
      </c>
      <c r="D4783">
        <v>2021</v>
      </c>
      <c r="E4783" t="s">
        <v>842</v>
      </c>
      <c r="F4783" t="s">
        <v>2301</v>
      </c>
      <c r="G4783">
        <v>-25.8893507238583</v>
      </c>
      <c r="H4783">
        <v>113.840858501274</v>
      </c>
      <c r="I4783" t="s">
        <v>2330</v>
      </c>
      <c r="J4783" t="s">
        <v>2178</v>
      </c>
      <c r="K4783">
        <v>54</v>
      </c>
      <c r="L4783">
        <v>55</v>
      </c>
      <c r="N4783">
        <v>1</v>
      </c>
      <c r="O4783">
        <v>0.86970000000000003</v>
      </c>
      <c r="R4783">
        <v>2.9849999999999999</v>
      </c>
    </row>
    <row r="4784" spans="1:18">
      <c r="A4784" t="s">
        <v>2083</v>
      </c>
      <c r="B4784" t="s">
        <v>2082</v>
      </c>
      <c r="D4784">
        <v>2021</v>
      </c>
      <c r="E4784" t="s">
        <v>842</v>
      </c>
      <c r="F4784" t="s">
        <v>2301</v>
      </c>
      <c r="G4784">
        <v>-25.8893507238583</v>
      </c>
      <c r="H4784">
        <v>113.840858501274</v>
      </c>
      <c r="I4784" t="s">
        <v>2330</v>
      </c>
      <c r="J4784" t="s">
        <v>2178</v>
      </c>
      <c r="K4784">
        <v>55</v>
      </c>
      <c r="L4784">
        <v>56</v>
      </c>
      <c r="N4784">
        <v>1</v>
      </c>
      <c r="O4784">
        <v>1.0326</v>
      </c>
      <c r="R4784">
        <v>2.79</v>
      </c>
    </row>
    <row r="4785" spans="1:18">
      <c r="A4785" t="s">
        <v>2083</v>
      </c>
      <c r="B4785" t="s">
        <v>2082</v>
      </c>
      <c r="D4785">
        <v>2021</v>
      </c>
      <c r="E4785" t="s">
        <v>842</v>
      </c>
      <c r="F4785" t="s">
        <v>2301</v>
      </c>
      <c r="G4785">
        <v>-25.8893507238583</v>
      </c>
      <c r="H4785">
        <v>113.840858501274</v>
      </c>
      <c r="I4785" t="s">
        <v>2330</v>
      </c>
      <c r="J4785" t="s">
        <v>2178</v>
      </c>
      <c r="K4785">
        <v>56</v>
      </c>
      <c r="L4785">
        <v>57</v>
      </c>
      <c r="N4785">
        <v>1</v>
      </c>
      <c r="O4785">
        <v>1.2873000000000001</v>
      </c>
      <c r="R4785">
        <v>2.84</v>
      </c>
    </row>
    <row r="4786" spans="1:18">
      <c r="A4786" t="s">
        <v>2083</v>
      </c>
      <c r="B4786" t="s">
        <v>2082</v>
      </c>
      <c r="D4786">
        <v>2021</v>
      </c>
      <c r="E4786" t="s">
        <v>842</v>
      </c>
      <c r="F4786" t="s">
        <v>2301</v>
      </c>
      <c r="G4786">
        <v>-25.8893507238583</v>
      </c>
      <c r="H4786">
        <v>113.840858501274</v>
      </c>
      <c r="I4786" t="s">
        <v>2330</v>
      </c>
      <c r="J4786" t="s">
        <v>2178</v>
      </c>
      <c r="K4786">
        <v>57</v>
      </c>
      <c r="L4786">
        <v>58</v>
      </c>
      <c r="N4786">
        <v>1</v>
      </c>
      <c r="O4786">
        <v>0.91830000000000001</v>
      </c>
      <c r="R4786">
        <v>2.84</v>
      </c>
    </row>
    <row r="4787" spans="1:18">
      <c r="A4787" t="s">
        <v>2083</v>
      </c>
      <c r="B4787" t="s">
        <v>2082</v>
      </c>
      <c r="D4787">
        <v>2021</v>
      </c>
      <c r="E4787" t="s">
        <v>842</v>
      </c>
      <c r="F4787" t="s">
        <v>2301</v>
      </c>
      <c r="G4787">
        <v>-25.8893507238583</v>
      </c>
      <c r="H4787">
        <v>113.840858501274</v>
      </c>
      <c r="I4787" t="s">
        <v>2330</v>
      </c>
      <c r="J4787" t="s">
        <v>2178</v>
      </c>
      <c r="K4787">
        <v>58</v>
      </c>
      <c r="L4787">
        <v>59</v>
      </c>
      <c r="N4787">
        <v>1</v>
      </c>
      <c r="O4787">
        <v>1.427</v>
      </c>
      <c r="R4787">
        <v>2.84</v>
      </c>
    </row>
    <row r="4788" spans="1:18">
      <c r="A4788" t="s">
        <v>2083</v>
      </c>
      <c r="B4788" t="s">
        <v>2082</v>
      </c>
      <c r="D4788">
        <v>2021</v>
      </c>
      <c r="E4788" t="s">
        <v>842</v>
      </c>
      <c r="F4788" t="s">
        <v>2301</v>
      </c>
      <c r="G4788">
        <v>-25.8893507238583</v>
      </c>
      <c r="H4788">
        <v>113.840858501274</v>
      </c>
      <c r="I4788" t="s">
        <v>2330</v>
      </c>
      <c r="J4788" t="s">
        <v>2178</v>
      </c>
      <c r="K4788">
        <v>59</v>
      </c>
      <c r="L4788">
        <v>60</v>
      </c>
      <c r="N4788">
        <v>1</v>
      </c>
      <c r="O4788">
        <v>0.85389999999999999</v>
      </c>
      <c r="R4788">
        <v>2.84</v>
      </c>
    </row>
    <row r="4789" spans="1:18">
      <c r="A4789" t="s">
        <v>2083</v>
      </c>
      <c r="B4789" t="s">
        <v>2082</v>
      </c>
      <c r="D4789">
        <v>2021</v>
      </c>
      <c r="E4789" t="s">
        <v>842</v>
      </c>
      <c r="F4789" t="s">
        <v>2301</v>
      </c>
      <c r="G4789">
        <v>-25.8893507238583</v>
      </c>
      <c r="H4789">
        <v>113.840858501274</v>
      </c>
      <c r="I4789" t="s">
        <v>2330</v>
      </c>
      <c r="J4789" t="s">
        <v>2178</v>
      </c>
      <c r="K4789">
        <v>60</v>
      </c>
      <c r="L4789">
        <v>61</v>
      </c>
      <c r="N4789">
        <v>1</v>
      </c>
      <c r="O4789">
        <v>0.76370000000000005</v>
      </c>
      <c r="R4789">
        <v>2.84</v>
      </c>
    </row>
    <row r="4790" spans="1:18">
      <c r="A4790" t="s">
        <v>2083</v>
      </c>
      <c r="B4790" t="s">
        <v>2082</v>
      </c>
      <c r="D4790">
        <v>2021</v>
      </c>
      <c r="E4790" t="s">
        <v>842</v>
      </c>
      <c r="F4790" t="s">
        <v>2301</v>
      </c>
      <c r="G4790">
        <v>-25.8893507238583</v>
      </c>
      <c r="H4790">
        <v>113.840858501274</v>
      </c>
      <c r="I4790" t="s">
        <v>2330</v>
      </c>
      <c r="J4790" t="s">
        <v>2178</v>
      </c>
      <c r="K4790">
        <v>61</v>
      </c>
      <c r="L4790">
        <v>62</v>
      </c>
      <c r="N4790">
        <v>1</v>
      </c>
      <c r="O4790">
        <v>0.94889999999999997</v>
      </c>
      <c r="R4790">
        <v>2.89</v>
      </c>
    </row>
    <row r="4791" spans="1:18">
      <c r="A4791" t="s">
        <v>2083</v>
      </c>
      <c r="B4791" t="s">
        <v>2082</v>
      </c>
      <c r="D4791">
        <v>2021</v>
      </c>
      <c r="E4791" t="s">
        <v>842</v>
      </c>
      <c r="F4791" t="s">
        <v>2301</v>
      </c>
      <c r="G4791">
        <v>-25.8893507238583</v>
      </c>
      <c r="H4791">
        <v>113.840858501274</v>
      </c>
      <c r="I4791" t="s">
        <v>2330</v>
      </c>
      <c r="J4791" t="s">
        <v>2178</v>
      </c>
      <c r="K4791">
        <v>62</v>
      </c>
      <c r="L4791">
        <v>63</v>
      </c>
      <c r="N4791">
        <v>1</v>
      </c>
      <c r="O4791">
        <v>0.83709999999999996</v>
      </c>
      <c r="R4791">
        <v>2.7349999999999999</v>
      </c>
    </row>
    <row r="4792" spans="1:18">
      <c r="A4792" t="s">
        <v>2083</v>
      </c>
      <c r="B4792" t="s">
        <v>2082</v>
      </c>
      <c r="D4792">
        <v>2021</v>
      </c>
      <c r="E4792" t="s">
        <v>842</v>
      </c>
      <c r="F4792" t="s">
        <v>2301</v>
      </c>
      <c r="G4792">
        <v>-25.8893507238583</v>
      </c>
      <c r="H4792">
        <v>113.840858501274</v>
      </c>
      <c r="I4792" t="s">
        <v>2330</v>
      </c>
      <c r="J4792" t="s">
        <v>2178</v>
      </c>
      <c r="K4792">
        <v>63</v>
      </c>
      <c r="L4792">
        <v>64</v>
      </c>
      <c r="N4792">
        <v>1</v>
      </c>
      <c r="O4792">
        <v>1.111</v>
      </c>
      <c r="R4792">
        <v>2.7349999999999999</v>
      </c>
    </row>
    <row r="4793" spans="1:18">
      <c r="A4793" t="s">
        <v>2083</v>
      </c>
      <c r="B4793" t="s">
        <v>2082</v>
      </c>
      <c r="D4793">
        <v>2021</v>
      </c>
      <c r="E4793" t="s">
        <v>842</v>
      </c>
      <c r="F4793" t="s">
        <v>2301</v>
      </c>
      <c r="G4793">
        <v>-25.8893507238583</v>
      </c>
      <c r="H4793">
        <v>113.840858501274</v>
      </c>
      <c r="I4793" t="s">
        <v>2330</v>
      </c>
      <c r="J4793" t="s">
        <v>2178</v>
      </c>
      <c r="K4793">
        <v>64</v>
      </c>
      <c r="L4793">
        <v>65</v>
      </c>
      <c r="N4793">
        <v>1</v>
      </c>
      <c r="O4793">
        <v>1.2682</v>
      </c>
      <c r="R4793">
        <v>2.7349999999999999</v>
      </c>
    </row>
    <row r="4794" spans="1:18">
      <c r="A4794" t="s">
        <v>2083</v>
      </c>
      <c r="B4794" t="s">
        <v>2082</v>
      </c>
      <c r="D4794">
        <v>2021</v>
      </c>
      <c r="E4794" t="s">
        <v>842</v>
      </c>
      <c r="F4794" t="s">
        <v>2301</v>
      </c>
      <c r="G4794">
        <v>-25.8893507238583</v>
      </c>
      <c r="H4794">
        <v>113.840858501274</v>
      </c>
      <c r="I4794" t="s">
        <v>2330</v>
      </c>
      <c r="J4794" t="s">
        <v>2178</v>
      </c>
      <c r="K4794">
        <v>65</v>
      </c>
      <c r="L4794">
        <v>66</v>
      </c>
      <c r="N4794">
        <v>1</v>
      </c>
      <c r="O4794">
        <v>0.92390000000000005</v>
      </c>
      <c r="R4794">
        <v>2.58</v>
      </c>
    </row>
    <row r="4795" spans="1:18">
      <c r="A4795" t="s">
        <v>2083</v>
      </c>
      <c r="B4795" t="s">
        <v>2082</v>
      </c>
      <c r="D4795">
        <v>2021</v>
      </c>
      <c r="E4795" t="s">
        <v>842</v>
      </c>
      <c r="F4795" t="s">
        <v>2301</v>
      </c>
      <c r="G4795">
        <v>-25.8893507238583</v>
      </c>
      <c r="H4795">
        <v>113.840858501274</v>
      </c>
      <c r="I4795" t="s">
        <v>2330</v>
      </c>
      <c r="J4795" t="s">
        <v>2178</v>
      </c>
      <c r="K4795">
        <v>66</v>
      </c>
      <c r="L4795">
        <v>67</v>
      </c>
      <c r="N4795">
        <v>1</v>
      </c>
      <c r="O4795">
        <v>0.86209999999999998</v>
      </c>
    </row>
    <row r="4796" spans="1:18">
      <c r="A4796" t="s">
        <v>2083</v>
      </c>
      <c r="B4796" t="s">
        <v>2082</v>
      </c>
      <c r="D4796">
        <v>2021</v>
      </c>
      <c r="E4796" t="s">
        <v>842</v>
      </c>
      <c r="F4796" t="s">
        <v>2301</v>
      </c>
      <c r="G4796">
        <v>-26.054683333333301</v>
      </c>
      <c r="H4796">
        <v>113.3972</v>
      </c>
      <c r="I4796" t="s">
        <v>2333</v>
      </c>
      <c r="J4796" t="s">
        <v>2177</v>
      </c>
      <c r="K4796">
        <v>0</v>
      </c>
      <c r="L4796">
        <v>1</v>
      </c>
      <c r="N4796">
        <v>1</v>
      </c>
      <c r="O4796">
        <v>0.82730000000000004</v>
      </c>
      <c r="R4796">
        <v>1.2503</v>
      </c>
    </row>
    <row r="4797" spans="1:18">
      <c r="A4797" t="s">
        <v>2083</v>
      </c>
      <c r="B4797" t="s">
        <v>2082</v>
      </c>
      <c r="D4797">
        <v>2021</v>
      </c>
      <c r="E4797" t="s">
        <v>842</v>
      </c>
      <c r="F4797" t="s">
        <v>2301</v>
      </c>
      <c r="G4797">
        <v>-26.054683333333301</v>
      </c>
      <c r="H4797">
        <v>113.3972</v>
      </c>
      <c r="I4797" t="s">
        <v>2333</v>
      </c>
      <c r="J4797" t="s">
        <v>2177</v>
      </c>
      <c r="K4797">
        <v>1</v>
      </c>
      <c r="L4797">
        <v>2</v>
      </c>
      <c r="N4797">
        <v>1</v>
      </c>
      <c r="O4797">
        <v>0.81720000000000004</v>
      </c>
      <c r="R4797">
        <v>0.91059999999999997</v>
      </c>
    </row>
    <row r="4798" spans="1:18">
      <c r="A4798" t="s">
        <v>2083</v>
      </c>
      <c r="B4798" t="s">
        <v>2082</v>
      </c>
      <c r="D4798">
        <v>2021</v>
      </c>
      <c r="E4798" t="s">
        <v>842</v>
      </c>
      <c r="F4798" t="s">
        <v>2301</v>
      </c>
      <c r="G4798">
        <v>-26.054683333333301</v>
      </c>
      <c r="H4798">
        <v>113.3972</v>
      </c>
      <c r="I4798" t="s">
        <v>2333</v>
      </c>
      <c r="J4798" t="s">
        <v>2177</v>
      </c>
      <c r="K4798">
        <v>2</v>
      </c>
      <c r="L4798">
        <v>3</v>
      </c>
      <c r="N4798">
        <v>1</v>
      </c>
      <c r="O4798">
        <v>0.67110000000000003</v>
      </c>
      <c r="R4798">
        <v>1.2294</v>
      </c>
    </row>
    <row r="4799" spans="1:18">
      <c r="A4799" t="s">
        <v>2083</v>
      </c>
      <c r="B4799" t="s">
        <v>2082</v>
      </c>
      <c r="D4799">
        <v>2021</v>
      </c>
      <c r="E4799" t="s">
        <v>842</v>
      </c>
      <c r="F4799" t="s">
        <v>2301</v>
      </c>
      <c r="G4799">
        <v>-26.054683333333301</v>
      </c>
      <c r="H4799">
        <v>113.3972</v>
      </c>
      <c r="I4799" t="s">
        <v>2333</v>
      </c>
      <c r="J4799" t="s">
        <v>2177</v>
      </c>
      <c r="K4799">
        <v>3</v>
      </c>
      <c r="L4799">
        <v>4</v>
      </c>
      <c r="N4799">
        <v>1</v>
      </c>
      <c r="O4799">
        <v>0.89970000000000006</v>
      </c>
      <c r="R4799">
        <v>0.85419999999999996</v>
      </c>
    </row>
    <row r="4800" spans="1:18">
      <c r="A4800" t="s">
        <v>2083</v>
      </c>
      <c r="B4800" t="s">
        <v>2082</v>
      </c>
      <c r="D4800">
        <v>2021</v>
      </c>
      <c r="E4800" t="s">
        <v>842</v>
      </c>
      <c r="F4800" t="s">
        <v>2301</v>
      </c>
      <c r="G4800">
        <v>-26.054683333333301</v>
      </c>
      <c r="H4800">
        <v>113.3972</v>
      </c>
      <c r="I4800" t="s">
        <v>2333</v>
      </c>
      <c r="J4800" t="s">
        <v>2177</v>
      </c>
      <c r="K4800">
        <v>4</v>
      </c>
      <c r="L4800">
        <v>5</v>
      </c>
      <c r="N4800">
        <v>1</v>
      </c>
      <c r="O4800">
        <v>0.92900000000000005</v>
      </c>
      <c r="R4800">
        <v>0.83509999999999995</v>
      </c>
    </row>
    <row r="4801" spans="1:18">
      <c r="A4801" t="s">
        <v>2083</v>
      </c>
      <c r="B4801" t="s">
        <v>2082</v>
      </c>
      <c r="D4801">
        <v>2021</v>
      </c>
      <c r="E4801" t="s">
        <v>842</v>
      </c>
      <c r="F4801" t="s">
        <v>2301</v>
      </c>
      <c r="G4801">
        <v>-26.054683333333301</v>
      </c>
      <c r="H4801">
        <v>113.3972</v>
      </c>
      <c r="I4801" t="s">
        <v>2333</v>
      </c>
      <c r="J4801" t="s">
        <v>2177</v>
      </c>
      <c r="K4801">
        <v>5</v>
      </c>
      <c r="L4801">
        <v>6</v>
      </c>
      <c r="N4801">
        <v>1</v>
      </c>
      <c r="O4801">
        <v>1.0281</v>
      </c>
      <c r="R4801">
        <v>0.83509999999999995</v>
      </c>
    </row>
    <row r="4802" spans="1:18">
      <c r="A4802" t="s">
        <v>2083</v>
      </c>
      <c r="B4802" t="s">
        <v>2082</v>
      </c>
      <c r="D4802">
        <v>2021</v>
      </c>
      <c r="E4802" t="s">
        <v>842</v>
      </c>
      <c r="F4802" t="s">
        <v>2301</v>
      </c>
      <c r="G4802">
        <v>-26.054683333333301</v>
      </c>
      <c r="H4802">
        <v>113.3972</v>
      </c>
      <c r="I4802" t="s">
        <v>2333</v>
      </c>
      <c r="J4802" t="s">
        <v>2177</v>
      </c>
      <c r="K4802">
        <v>6</v>
      </c>
      <c r="L4802">
        <v>7</v>
      </c>
      <c r="N4802">
        <v>1</v>
      </c>
      <c r="O4802">
        <v>0.74439999999999995</v>
      </c>
      <c r="R4802">
        <v>0.81599999999999995</v>
      </c>
    </row>
    <row r="4803" spans="1:18">
      <c r="A4803" t="s">
        <v>2083</v>
      </c>
      <c r="B4803" t="s">
        <v>2082</v>
      </c>
      <c r="D4803">
        <v>2021</v>
      </c>
      <c r="E4803" t="s">
        <v>842</v>
      </c>
      <c r="F4803" t="s">
        <v>2301</v>
      </c>
      <c r="G4803">
        <v>-26.054683333333301</v>
      </c>
      <c r="H4803">
        <v>113.3972</v>
      </c>
      <c r="I4803" t="s">
        <v>2333</v>
      </c>
      <c r="J4803" t="s">
        <v>2177</v>
      </c>
      <c r="K4803">
        <v>7</v>
      </c>
      <c r="L4803">
        <v>8</v>
      </c>
      <c r="N4803">
        <v>1</v>
      </c>
      <c r="O4803">
        <v>0.95150000000000001</v>
      </c>
      <c r="R4803">
        <v>0.74219999999999997</v>
      </c>
    </row>
    <row r="4804" spans="1:18">
      <c r="A4804" t="s">
        <v>2083</v>
      </c>
      <c r="B4804" t="s">
        <v>2082</v>
      </c>
      <c r="D4804">
        <v>2021</v>
      </c>
      <c r="E4804" t="s">
        <v>842</v>
      </c>
      <c r="F4804" t="s">
        <v>2301</v>
      </c>
      <c r="G4804">
        <v>-26.054683333333301</v>
      </c>
      <c r="H4804">
        <v>113.3972</v>
      </c>
      <c r="I4804" t="s">
        <v>2333</v>
      </c>
      <c r="J4804" t="s">
        <v>2177</v>
      </c>
      <c r="K4804">
        <v>8</v>
      </c>
      <c r="L4804">
        <v>9</v>
      </c>
      <c r="N4804">
        <v>1</v>
      </c>
      <c r="O4804">
        <v>0.91020000000000001</v>
      </c>
      <c r="R4804">
        <v>0.74219999999999997</v>
      </c>
    </row>
    <row r="4805" spans="1:18">
      <c r="A4805" t="s">
        <v>2083</v>
      </c>
      <c r="B4805" t="s">
        <v>2082</v>
      </c>
      <c r="D4805">
        <v>2021</v>
      </c>
      <c r="E4805" t="s">
        <v>842</v>
      </c>
      <c r="F4805" t="s">
        <v>2301</v>
      </c>
      <c r="G4805">
        <v>-26.054683333333301</v>
      </c>
      <c r="H4805">
        <v>113.3972</v>
      </c>
      <c r="I4805" t="s">
        <v>2333</v>
      </c>
      <c r="J4805" t="s">
        <v>2177</v>
      </c>
      <c r="K4805">
        <v>9</v>
      </c>
      <c r="L4805">
        <v>10</v>
      </c>
      <c r="N4805">
        <v>1</v>
      </c>
      <c r="O4805">
        <v>1.0135000000000001</v>
      </c>
      <c r="R4805">
        <v>0.66839999999999999</v>
      </c>
    </row>
    <row r="4806" spans="1:18">
      <c r="A4806" t="s">
        <v>2083</v>
      </c>
      <c r="B4806" t="s">
        <v>2082</v>
      </c>
      <c r="D4806">
        <v>2021</v>
      </c>
      <c r="E4806" t="s">
        <v>842</v>
      </c>
      <c r="F4806" t="s">
        <v>2301</v>
      </c>
      <c r="G4806">
        <v>-26.054683333333301</v>
      </c>
      <c r="H4806">
        <v>113.3972</v>
      </c>
      <c r="I4806" t="s">
        <v>2333</v>
      </c>
      <c r="J4806" t="s">
        <v>2177</v>
      </c>
      <c r="K4806">
        <v>10</v>
      </c>
      <c r="L4806">
        <v>11</v>
      </c>
      <c r="N4806">
        <v>1</v>
      </c>
      <c r="O4806">
        <v>0.78269999999999995</v>
      </c>
      <c r="R4806">
        <v>0.748</v>
      </c>
    </row>
    <row r="4807" spans="1:18">
      <c r="A4807" t="s">
        <v>2083</v>
      </c>
      <c r="B4807" t="s">
        <v>2082</v>
      </c>
      <c r="D4807">
        <v>2021</v>
      </c>
      <c r="E4807" t="s">
        <v>842</v>
      </c>
      <c r="F4807" t="s">
        <v>2301</v>
      </c>
      <c r="G4807">
        <v>-26.054683333333301</v>
      </c>
      <c r="H4807">
        <v>113.3972</v>
      </c>
      <c r="I4807" t="s">
        <v>2333</v>
      </c>
      <c r="J4807" t="s">
        <v>2177</v>
      </c>
      <c r="K4807">
        <v>11</v>
      </c>
      <c r="L4807">
        <v>12</v>
      </c>
      <c r="N4807">
        <v>1</v>
      </c>
      <c r="O4807">
        <v>0.80769999999999997</v>
      </c>
      <c r="R4807">
        <v>0.748</v>
      </c>
    </row>
    <row r="4808" spans="1:18">
      <c r="A4808" t="s">
        <v>2083</v>
      </c>
      <c r="B4808" t="s">
        <v>2082</v>
      </c>
      <c r="D4808">
        <v>2021</v>
      </c>
      <c r="E4808" t="s">
        <v>842</v>
      </c>
      <c r="F4808" t="s">
        <v>2301</v>
      </c>
      <c r="G4808">
        <v>-26.054683333333301</v>
      </c>
      <c r="H4808">
        <v>113.3972</v>
      </c>
      <c r="I4808" t="s">
        <v>2333</v>
      </c>
      <c r="J4808" t="s">
        <v>2177</v>
      </c>
      <c r="K4808">
        <v>12</v>
      </c>
      <c r="L4808">
        <v>13</v>
      </c>
      <c r="N4808">
        <v>1</v>
      </c>
      <c r="O4808">
        <v>1.2132000000000001</v>
      </c>
      <c r="R4808">
        <v>0.82769999999999999</v>
      </c>
    </row>
    <row r="4809" spans="1:18">
      <c r="A4809" t="s">
        <v>2083</v>
      </c>
      <c r="B4809" t="s">
        <v>2082</v>
      </c>
      <c r="D4809">
        <v>2021</v>
      </c>
      <c r="E4809" t="s">
        <v>842</v>
      </c>
      <c r="F4809" t="s">
        <v>2301</v>
      </c>
      <c r="G4809">
        <v>-26.054683333333301</v>
      </c>
      <c r="H4809">
        <v>113.3972</v>
      </c>
      <c r="I4809" t="s">
        <v>2333</v>
      </c>
      <c r="J4809" t="s">
        <v>2177</v>
      </c>
      <c r="K4809">
        <v>13</v>
      </c>
      <c r="L4809">
        <v>14</v>
      </c>
      <c r="N4809">
        <v>1</v>
      </c>
      <c r="O4809">
        <v>0.93330000000000002</v>
      </c>
      <c r="R4809">
        <v>0.70809999999999995</v>
      </c>
    </row>
    <row r="4810" spans="1:18">
      <c r="A4810" t="s">
        <v>2083</v>
      </c>
      <c r="B4810" t="s">
        <v>2082</v>
      </c>
      <c r="D4810">
        <v>2021</v>
      </c>
      <c r="E4810" t="s">
        <v>842</v>
      </c>
      <c r="F4810" t="s">
        <v>2301</v>
      </c>
      <c r="G4810">
        <v>-26.054683333333301</v>
      </c>
      <c r="H4810">
        <v>113.3972</v>
      </c>
      <c r="I4810" t="s">
        <v>2333</v>
      </c>
      <c r="J4810" t="s">
        <v>2177</v>
      </c>
      <c r="K4810">
        <v>14</v>
      </c>
      <c r="L4810">
        <v>15</v>
      </c>
      <c r="N4810">
        <v>1</v>
      </c>
      <c r="O4810">
        <v>1.111</v>
      </c>
      <c r="R4810">
        <v>0.70809999999999995</v>
      </c>
    </row>
    <row r="4811" spans="1:18">
      <c r="A4811" t="s">
        <v>2083</v>
      </c>
      <c r="B4811" t="s">
        <v>2082</v>
      </c>
      <c r="D4811">
        <v>2021</v>
      </c>
      <c r="E4811" t="s">
        <v>842</v>
      </c>
      <c r="F4811" t="s">
        <v>2301</v>
      </c>
      <c r="G4811">
        <v>-26.054683333333301</v>
      </c>
      <c r="H4811">
        <v>113.3972</v>
      </c>
      <c r="I4811" t="s">
        <v>2333</v>
      </c>
      <c r="J4811" t="s">
        <v>2177</v>
      </c>
      <c r="K4811">
        <v>15</v>
      </c>
      <c r="L4811">
        <v>16</v>
      </c>
      <c r="N4811">
        <v>1</v>
      </c>
      <c r="O4811">
        <v>1.1596</v>
      </c>
      <c r="R4811">
        <v>0.58860000000000001</v>
      </c>
    </row>
    <row r="4812" spans="1:18">
      <c r="A4812" t="s">
        <v>2083</v>
      </c>
      <c r="B4812" t="s">
        <v>2082</v>
      </c>
      <c r="D4812">
        <v>2021</v>
      </c>
      <c r="E4812" t="s">
        <v>842</v>
      </c>
      <c r="F4812" t="s">
        <v>2301</v>
      </c>
      <c r="G4812">
        <v>-26.054683333333301</v>
      </c>
      <c r="H4812">
        <v>113.3972</v>
      </c>
      <c r="I4812" t="s">
        <v>2333</v>
      </c>
      <c r="J4812" t="s">
        <v>2177</v>
      </c>
      <c r="K4812">
        <v>16</v>
      </c>
      <c r="L4812">
        <v>17</v>
      </c>
      <c r="N4812">
        <v>1</v>
      </c>
      <c r="O4812">
        <v>0.94589999999999996</v>
      </c>
      <c r="R4812">
        <v>0.57850000000000001</v>
      </c>
    </row>
    <row r="4813" spans="1:18">
      <c r="A4813" t="s">
        <v>2083</v>
      </c>
      <c r="B4813" t="s">
        <v>2082</v>
      </c>
      <c r="D4813">
        <v>2021</v>
      </c>
      <c r="E4813" t="s">
        <v>842</v>
      </c>
      <c r="F4813" t="s">
        <v>2301</v>
      </c>
      <c r="G4813">
        <v>-26.054683333333301</v>
      </c>
      <c r="H4813">
        <v>113.3972</v>
      </c>
      <c r="I4813" t="s">
        <v>2333</v>
      </c>
      <c r="J4813" t="s">
        <v>2177</v>
      </c>
      <c r="K4813">
        <v>17</v>
      </c>
      <c r="L4813">
        <v>18</v>
      </c>
      <c r="N4813">
        <v>1</v>
      </c>
      <c r="O4813">
        <v>1.1095999999999999</v>
      </c>
      <c r="R4813">
        <v>0.57850000000000001</v>
      </c>
    </row>
    <row r="4814" spans="1:18">
      <c r="A4814" t="s">
        <v>2083</v>
      </c>
      <c r="B4814" t="s">
        <v>2082</v>
      </c>
      <c r="D4814">
        <v>2021</v>
      </c>
      <c r="E4814" t="s">
        <v>842</v>
      </c>
      <c r="F4814" t="s">
        <v>2301</v>
      </c>
      <c r="G4814">
        <v>-26.054683333333301</v>
      </c>
      <c r="H4814">
        <v>113.3972</v>
      </c>
      <c r="I4814" t="s">
        <v>2333</v>
      </c>
      <c r="J4814" t="s">
        <v>2177</v>
      </c>
      <c r="K4814">
        <v>18</v>
      </c>
      <c r="L4814">
        <v>19</v>
      </c>
      <c r="N4814">
        <v>1</v>
      </c>
      <c r="O4814">
        <v>1.0894999999999999</v>
      </c>
      <c r="R4814">
        <v>0.56830000000000003</v>
      </c>
    </row>
    <row r="4815" spans="1:18">
      <c r="A4815" t="s">
        <v>2083</v>
      </c>
      <c r="B4815" t="s">
        <v>2082</v>
      </c>
      <c r="D4815">
        <v>2021</v>
      </c>
      <c r="E4815" t="s">
        <v>842</v>
      </c>
      <c r="F4815" t="s">
        <v>2301</v>
      </c>
      <c r="G4815">
        <v>-26.054683333333301</v>
      </c>
      <c r="H4815">
        <v>113.3972</v>
      </c>
      <c r="I4815" t="s">
        <v>2333</v>
      </c>
      <c r="J4815" t="s">
        <v>2177</v>
      </c>
      <c r="K4815">
        <v>19</v>
      </c>
      <c r="L4815">
        <v>20</v>
      </c>
      <c r="N4815">
        <v>1</v>
      </c>
      <c r="O4815">
        <v>1.1124000000000001</v>
      </c>
      <c r="R4815">
        <v>0.52790000000000004</v>
      </c>
    </row>
    <row r="4816" spans="1:18">
      <c r="A4816" t="s">
        <v>2083</v>
      </c>
      <c r="B4816" t="s">
        <v>2082</v>
      </c>
      <c r="D4816">
        <v>2021</v>
      </c>
      <c r="E4816" t="s">
        <v>842</v>
      </c>
      <c r="F4816" t="s">
        <v>2301</v>
      </c>
      <c r="G4816">
        <v>-26.054683333333301</v>
      </c>
      <c r="H4816">
        <v>113.3972</v>
      </c>
      <c r="I4816" t="s">
        <v>2333</v>
      </c>
      <c r="J4816" t="s">
        <v>2177</v>
      </c>
      <c r="K4816">
        <v>20</v>
      </c>
      <c r="L4816">
        <v>21</v>
      </c>
      <c r="N4816">
        <v>1</v>
      </c>
      <c r="O4816">
        <v>1.0479000000000001</v>
      </c>
      <c r="R4816">
        <v>0.52790000000000004</v>
      </c>
    </row>
    <row r="4817" spans="1:18">
      <c r="A4817" t="s">
        <v>2083</v>
      </c>
      <c r="B4817" t="s">
        <v>2082</v>
      </c>
      <c r="D4817">
        <v>2021</v>
      </c>
      <c r="E4817" t="s">
        <v>842</v>
      </c>
      <c r="F4817" t="s">
        <v>2301</v>
      </c>
      <c r="G4817">
        <v>-26.054683333333301</v>
      </c>
      <c r="H4817">
        <v>113.3972</v>
      </c>
      <c r="I4817" t="s">
        <v>2333</v>
      </c>
      <c r="J4817" t="s">
        <v>2177</v>
      </c>
      <c r="K4817">
        <v>21</v>
      </c>
      <c r="L4817">
        <v>22</v>
      </c>
      <c r="N4817">
        <v>1</v>
      </c>
      <c r="O4817">
        <v>1.0222</v>
      </c>
      <c r="R4817">
        <v>0.48749999999999999</v>
      </c>
    </row>
    <row r="4818" spans="1:18">
      <c r="A4818" t="s">
        <v>2083</v>
      </c>
      <c r="B4818" t="s">
        <v>2082</v>
      </c>
      <c r="D4818">
        <v>2021</v>
      </c>
      <c r="E4818" t="s">
        <v>842</v>
      </c>
      <c r="F4818" t="s">
        <v>2301</v>
      </c>
      <c r="G4818">
        <v>-26.054683333333301</v>
      </c>
      <c r="H4818">
        <v>113.3972</v>
      </c>
      <c r="I4818" t="s">
        <v>2333</v>
      </c>
      <c r="J4818" t="s">
        <v>2177</v>
      </c>
      <c r="K4818">
        <v>22</v>
      </c>
      <c r="L4818">
        <v>23</v>
      </c>
      <c r="N4818">
        <v>1</v>
      </c>
      <c r="O4818">
        <v>0.77359999999999995</v>
      </c>
      <c r="R4818">
        <v>0.6976</v>
      </c>
    </row>
    <row r="4819" spans="1:18">
      <c r="A4819" t="s">
        <v>2083</v>
      </c>
      <c r="B4819" t="s">
        <v>2082</v>
      </c>
      <c r="D4819">
        <v>2021</v>
      </c>
      <c r="E4819" t="s">
        <v>842</v>
      </c>
      <c r="F4819" t="s">
        <v>2301</v>
      </c>
      <c r="G4819">
        <v>-26.054683333333301</v>
      </c>
      <c r="H4819">
        <v>113.3972</v>
      </c>
      <c r="I4819" t="s">
        <v>2333</v>
      </c>
      <c r="J4819" t="s">
        <v>2177</v>
      </c>
      <c r="K4819">
        <v>23</v>
      </c>
      <c r="L4819">
        <v>24</v>
      </c>
      <c r="N4819">
        <v>1</v>
      </c>
      <c r="O4819">
        <v>1.2137</v>
      </c>
      <c r="R4819">
        <v>0.6976</v>
      </c>
    </row>
    <row r="4820" spans="1:18">
      <c r="A4820" t="s">
        <v>2083</v>
      </c>
      <c r="B4820" t="s">
        <v>2082</v>
      </c>
      <c r="D4820">
        <v>2021</v>
      </c>
      <c r="E4820" t="s">
        <v>842</v>
      </c>
      <c r="F4820" t="s">
        <v>2301</v>
      </c>
      <c r="G4820">
        <v>-26.054683333333301</v>
      </c>
      <c r="H4820">
        <v>113.3972</v>
      </c>
      <c r="I4820" t="s">
        <v>2333</v>
      </c>
      <c r="J4820" t="s">
        <v>2177</v>
      </c>
      <c r="K4820">
        <v>24</v>
      </c>
      <c r="L4820">
        <v>25</v>
      </c>
      <c r="N4820">
        <v>1</v>
      </c>
      <c r="O4820">
        <v>1.1673</v>
      </c>
      <c r="R4820">
        <v>0.90780000000000005</v>
      </c>
    </row>
    <row r="4821" spans="1:18">
      <c r="A4821" t="s">
        <v>2083</v>
      </c>
      <c r="B4821" t="s">
        <v>2082</v>
      </c>
      <c r="D4821">
        <v>2021</v>
      </c>
      <c r="E4821" t="s">
        <v>842</v>
      </c>
      <c r="F4821" t="s">
        <v>2301</v>
      </c>
      <c r="G4821">
        <v>-26.054683333333301</v>
      </c>
      <c r="H4821">
        <v>113.3972</v>
      </c>
      <c r="I4821" t="s">
        <v>2333</v>
      </c>
      <c r="J4821" t="s">
        <v>2177</v>
      </c>
      <c r="K4821">
        <v>25</v>
      </c>
      <c r="L4821">
        <v>26</v>
      </c>
      <c r="N4821">
        <v>1</v>
      </c>
      <c r="O4821">
        <v>0.98329999999999995</v>
      </c>
      <c r="R4821">
        <v>0.82169999999999999</v>
      </c>
    </row>
    <row r="4822" spans="1:18">
      <c r="A4822" t="s">
        <v>2083</v>
      </c>
      <c r="B4822" t="s">
        <v>2082</v>
      </c>
      <c r="D4822">
        <v>2021</v>
      </c>
      <c r="E4822" t="s">
        <v>842</v>
      </c>
      <c r="F4822" t="s">
        <v>2301</v>
      </c>
      <c r="G4822">
        <v>-26.054683333333301</v>
      </c>
      <c r="H4822">
        <v>113.3972</v>
      </c>
      <c r="I4822" t="s">
        <v>2333</v>
      </c>
      <c r="J4822" t="s">
        <v>2177</v>
      </c>
      <c r="K4822">
        <v>26</v>
      </c>
      <c r="L4822">
        <v>27</v>
      </c>
      <c r="N4822">
        <v>1</v>
      </c>
      <c r="O4822">
        <v>0.73570000000000002</v>
      </c>
      <c r="R4822">
        <v>0.82169999999999999</v>
      </c>
    </row>
    <row r="4823" spans="1:18">
      <c r="A4823" t="s">
        <v>2083</v>
      </c>
      <c r="B4823" t="s">
        <v>2082</v>
      </c>
      <c r="D4823">
        <v>2021</v>
      </c>
      <c r="E4823" t="s">
        <v>842</v>
      </c>
      <c r="F4823" t="s">
        <v>2301</v>
      </c>
      <c r="G4823">
        <v>-26.054683333333301</v>
      </c>
      <c r="H4823">
        <v>113.3972</v>
      </c>
      <c r="I4823" t="s">
        <v>2333</v>
      </c>
      <c r="J4823" t="s">
        <v>2177</v>
      </c>
      <c r="K4823">
        <v>27</v>
      </c>
      <c r="L4823">
        <v>28</v>
      </c>
      <c r="N4823">
        <v>1</v>
      </c>
      <c r="O4823">
        <v>1.194</v>
      </c>
      <c r="R4823">
        <v>0.73560000000000003</v>
      </c>
    </row>
    <row r="4824" spans="1:18">
      <c r="A4824" t="s">
        <v>2083</v>
      </c>
      <c r="B4824" t="s">
        <v>2082</v>
      </c>
      <c r="D4824">
        <v>2021</v>
      </c>
      <c r="E4824" t="s">
        <v>842</v>
      </c>
      <c r="F4824" t="s">
        <v>2301</v>
      </c>
      <c r="G4824">
        <v>-26.054683333333301</v>
      </c>
      <c r="H4824">
        <v>113.3972</v>
      </c>
      <c r="I4824" t="s">
        <v>2333</v>
      </c>
      <c r="J4824" t="s">
        <v>2177</v>
      </c>
      <c r="K4824">
        <v>28</v>
      </c>
      <c r="L4824">
        <v>29</v>
      </c>
      <c r="N4824">
        <v>1</v>
      </c>
      <c r="O4824">
        <v>1.0649999999999999</v>
      </c>
      <c r="R4824">
        <v>0.8004</v>
      </c>
    </row>
    <row r="4825" spans="1:18">
      <c r="A4825" t="s">
        <v>2083</v>
      </c>
      <c r="B4825" t="s">
        <v>2082</v>
      </c>
      <c r="D4825">
        <v>2021</v>
      </c>
      <c r="E4825" t="s">
        <v>842</v>
      </c>
      <c r="F4825" t="s">
        <v>2301</v>
      </c>
      <c r="G4825">
        <v>-26.054683333333301</v>
      </c>
      <c r="H4825">
        <v>113.3972</v>
      </c>
      <c r="I4825" t="s">
        <v>2333</v>
      </c>
      <c r="J4825" t="s">
        <v>2177</v>
      </c>
      <c r="K4825">
        <v>29</v>
      </c>
      <c r="L4825">
        <v>30</v>
      </c>
      <c r="N4825">
        <v>1</v>
      </c>
      <c r="O4825">
        <v>1.3367</v>
      </c>
      <c r="R4825">
        <v>0.8004</v>
      </c>
    </row>
    <row r="4826" spans="1:18">
      <c r="A4826" t="s">
        <v>2083</v>
      </c>
      <c r="B4826" t="s">
        <v>2082</v>
      </c>
      <c r="D4826">
        <v>2021</v>
      </c>
      <c r="E4826" t="s">
        <v>842</v>
      </c>
      <c r="F4826" t="s">
        <v>2301</v>
      </c>
      <c r="G4826">
        <v>-26.054683333333301</v>
      </c>
      <c r="H4826">
        <v>113.3972</v>
      </c>
      <c r="I4826" t="s">
        <v>2333</v>
      </c>
      <c r="J4826" t="s">
        <v>2177</v>
      </c>
      <c r="K4826">
        <v>30</v>
      </c>
      <c r="L4826">
        <v>31</v>
      </c>
      <c r="N4826">
        <v>1</v>
      </c>
      <c r="O4826">
        <v>1.2563</v>
      </c>
      <c r="R4826">
        <v>0.86519999999999997</v>
      </c>
    </row>
    <row r="4827" spans="1:18">
      <c r="A4827" t="s">
        <v>2083</v>
      </c>
      <c r="B4827" t="s">
        <v>2082</v>
      </c>
      <c r="D4827">
        <v>2021</v>
      </c>
      <c r="E4827" t="s">
        <v>842</v>
      </c>
      <c r="F4827" t="s">
        <v>2301</v>
      </c>
      <c r="G4827">
        <v>-26.054683333333301</v>
      </c>
      <c r="H4827">
        <v>113.3972</v>
      </c>
      <c r="I4827" t="s">
        <v>2333</v>
      </c>
      <c r="J4827" t="s">
        <v>2177</v>
      </c>
      <c r="K4827">
        <v>31</v>
      </c>
      <c r="L4827">
        <v>32</v>
      </c>
      <c r="N4827">
        <v>1</v>
      </c>
      <c r="O4827">
        <v>1.6309</v>
      </c>
      <c r="R4827">
        <v>0.65329999999999999</v>
      </c>
    </row>
    <row r="4828" spans="1:18">
      <c r="A4828" t="s">
        <v>2083</v>
      </c>
      <c r="B4828" t="s">
        <v>2082</v>
      </c>
      <c r="D4828">
        <v>2021</v>
      </c>
      <c r="E4828" t="s">
        <v>842</v>
      </c>
      <c r="F4828" t="s">
        <v>2301</v>
      </c>
      <c r="G4828">
        <v>-26.054683333333301</v>
      </c>
      <c r="H4828">
        <v>113.3972</v>
      </c>
      <c r="I4828" t="s">
        <v>2333</v>
      </c>
      <c r="J4828" t="s">
        <v>2177</v>
      </c>
      <c r="K4828">
        <v>32</v>
      </c>
      <c r="L4828">
        <v>33</v>
      </c>
      <c r="N4828">
        <v>1</v>
      </c>
      <c r="O4828">
        <v>1.7010000000000001</v>
      </c>
      <c r="R4828">
        <v>0.65329999999999999</v>
      </c>
    </row>
    <row r="4829" spans="1:18">
      <c r="A4829" t="s">
        <v>2083</v>
      </c>
      <c r="B4829" t="s">
        <v>2082</v>
      </c>
      <c r="D4829">
        <v>2021</v>
      </c>
      <c r="E4829" t="s">
        <v>842</v>
      </c>
      <c r="F4829" t="s">
        <v>2301</v>
      </c>
      <c r="G4829">
        <v>-26.054683333333301</v>
      </c>
      <c r="H4829">
        <v>113.3972</v>
      </c>
      <c r="I4829" t="s">
        <v>2333</v>
      </c>
      <c r="J4829" t="s">
        <v>2177</v>
      </c>
      <c r="K4829">
        <v>33</v>
      </c>
      <c r="L4829">
        <v>34</v>
      </c>
      <c r="N4829">
        <v>1</v>
      </c>
      <c r="O4829">
        <v>1.3705000000000001</v>
      </c>
      <c r="R4829">
        <v>0.44140000000000001</v>
      </c>
    </row>
    <row r="4830" spans="1:18">
      <c r="A4830" t="s">
        <v>2083</v>
      </c>
      <c r="B4830" t="s">
        <v>2082</v>
      </c>
      <c r="D4830">
        <v>2021</v>
      </c>
      <c r="E4830" t="s">
        <v>842</v>
      </c>
      <c r="F4830" t="s">
        <v>2301</v>
      </c>
      <c r="G4830">
        <v>-26.054683333333301</v>
      </c>
      <c r="H4830">
        <v>113.3972</v>
      </c>
      <c r="I4830" t="s">
        <v>2333</v>
      </c>
      <c r="J4830" t="s">
        <v>2177</v>
      </c>
      <c r="K4830">
        <v>34</v>
      </c>
      <c r="L4830">
        <v>35</v>
      </c>
      <c r="N4830">
        <v>1</v>
      </c>
      <c r="O4830">
        <v>1.5762</v>
      </c>
      <c r="R4830">
        <v>0.38650000000000001</v>
      </c>
    </row>
    <row r="4831" spans="1:18">
      <c r="A4831" t="s">
        <v>2083</v>
      </c>
      <c r="B4831" t="s">
        <v>2082</v>
      </c>
      <c r="D4831">
        <v>2021</v>
      </c>
      <c r="E4831" t="s">
        <v>842</v>
      </c>
      <c r="F4831" t="s">
        <v>2301</v>
      </c>
      <c r="G4831">
        <v>-26.054683333333301</v>
      </c>
      <c r="H4831">
        <v>113.3972</v>
      </c>
      <c r="I4831" t="s">
        <v>2333</v>
      </c>
      <c r="J4831" t="s">
        <v>2177</v>
      </c>
      <c r="K4831">
        <v>35</v>
      </c>
      <c r="L4831">
        <v>36</v>
      </c>
      <c r="N4831">
        <v>1</v>
      </c>
      <c r="O4831">
        <v>1.8603000000000001</v>
      </c>
      <c r="R4831">
        <v>0.38650000000000001</v>
      </c>
    </row>
    <row r="4832" spans="1:18">
      <c r="A4832" t="s">
        <v>2083</v>
      </c>
      <c r="B4832" t="s">
        <v>2082</v>
      </c>
      <c r="D4832">
        <v>2021</v>
      </c>
      <c r="E4832" t="s">
        <v>842</v>
      </c>
      <c r="F4832" t="s">
        <v>2301</v>
      </c>
      <c r="G4832">
        <v>-26.054683333333301</v>
      </c>
      <c r="H4832">
        <v>113.3972</v>
      </c>
      <c r="I4832" t="s">
        <v>2333</v>
      </c>
      <c r="J4832" t="s">
        <v>2177</v>
      </c>
      <c r="K4832">
        <v>36</v>
      </c>
      <c r="L4832">
        <v>37</v>
      </c>
      <c r="N4832">
        <v>1</v>
      </c>
      <c r="O4832">
        <v>1.9565999999999999</v>
      </c>
      <c r="R4832">
        <v>0.33160000000000001</v>
      </c>
    </row>
    <row r="4833" spans="1:18">
      <c r="A4833" t="s">
        <v>2083</v>
      </c>
      <c r="B4833" t="s">
        <v>2082</v>
      </c>
      <c r="D4833">
        <v>2021</v>
      </c>
      <c r="E4833" t="s">
        <v>842</v>
      </c>
      <c r="F4833" t="s">
        <v>2301</v>
      </c>
      <c r="G4833">
        <v>-26.054683333333301</v>
      </c>
      <c r="H4833">
        <v>113.3972</v>
      </c>
      <c r="I4833" t="s">
        <v>2333</v>
      </c>
      <c r="J4833" t="s">
        <v>2177</v>
      </c>
      <c r="K4833">
        <v>37</v>
      </c>
      <c r="L4833">
        <v>38</v>
      </c>
      <c r="N4833">
        <v>1</v>
      </c>
      <c r="O4833">
        <v>1.3807</v>
      </c>
      <c r="R4833">
        <v>0.36809999999999998</v>
      </c>
    </row>
    <row r="4834" spans="1:18">
      <c r="A4834" t="s">
        <v>2083</v>
      </c>
      <c r="B4834" t="s">
        <v>2082</v>
      </c>
      <c r="D4834">
        <v>2021</v>
      </c>
      <c r="E4834" t="s">
        <v>842</v>
      </c>
      <c r="F4834" t="s">
        <v>2301</v>
      </c>
      <c r="G4834">
        <v>-26.054683333333301</v>
      </c>
      <c r="H4834">
        <v>113.3972</v>
      </c>
      <c r="I4834" t="s">
        <v>2333</v>
      </c>
      <c r="J4834" t="s">
        <v>2177</v>
      </c>
      <c r="K4834">
        <v>38</v>
      </c>
      <c r="L4834">
        <v>39</v>
      </c>
      <c r="N4834">
        <v>1</v>
      </c>
      <c r="O4834">
        <v>1.335</v>
      </c>
      <c r="R4834">
        <v>0.36809999999999998</v>
      </c>
    </row>
    <row r="4835" spans="1:18">
      <c r="A4835" t="s">
        <v>2083</v>
      </c>
      <c r="B4835" t="s">
        <v>2082</v>
      </c>
      <c r="D4835">
        <v>2021</v>
      </c>
      <c r="E4835" t="s">
        <v>842</v>
      </c>
      <c r="F4835" t="s">
        <v>2301</v>
      </c>
      <c r="G4835">
        <v>-26.054683333333301</v>
      </c>
      <c r="H4835">
        <v>113.3972</v>
      </c>
      <c r="I4835" t="s">
        <v>2333</v>
      </c>
      <c r="J4835" t="s">
        <v>2177</v>
      </c>
      <c r="K4835">
        <v>39</v>
      </c>
      <c r="L4835">
        <v>40</v>
      </c>
      <c r="N4835">
        <v>1</v>
      </c>
      <c r="O4835">
        <v>1.6197999999999999</v>
      </c>
      <c r="R4835">
        <v>0.4047</v>
      </c>
    </row>
    <row r="4836" spans="1:18">
      <c r="A4836" t="s">
        <v>2083</v>
      </c>
      <c r="B4836" t="s">
        <v>2082</v>
      </c>
      <c r="D4836">
        <v>2021</v>
      </c>
      <c r="E4836" t="s">
        <v>842</v>
      </c>
      <c r="F4836" t="s">
        <v>2301</v>
      </c>
      <c r="G4836">
        <v>-26.054683333333301</v>
      </c>
      <c r="H4836">
        <v>113.3972</v>
      </c>
      <c r="I4836" t="s">
        <v>2333</v>
      </c>
      <c r="J4836" t="s">
        <v>2177</v>
      </c>
      <c r="K4836">
        <v>40</v>
      </c>
      <c r="L4836">
        <v>41</v>
      </c>
      <c r="N4836">
        <v>1</v>
      </c>
      <c r="O4836">
        <v>1.609</v>
      </c>
      <c r="R4836">
        <v>0.42599999999999999</v>
      </c>
    </row>
    <row r="4837" spans="1:18">
      <c r="A4837" t="s">
        <v>2083</v>
      </c>
      <c r="B4837" t="s">
        <v>2082</v>
      </c>
      <c r="D4837">
        <v>2021</v>
      </c>
      <c r="E4837" t="s">
        <v>842</v>
      </c>
      <c r="F4837" t="s">
        <v>2301</v>
      </c>
      <c r="G4837">
        <v>-26.054683333333301</v>
      </c>
      <c r="H4837">
        <v>113.3972</v>
      </c>
      <c r="I4837" t="s">
        <v>2333</v>
      </c>
      <c r="J4837" t="s">
        <v>2177</v>
      </c>
      <c r="K4837">
        <v>41</v>
      </c>
      <c r="L4837">
        <v>42</v>
      </c>
      <c r="N4837">
        <v>1</v>
      </c>
      <c r="O4837">
        <v>1.6614</v>
      </c>
      <c r="R4837">
        <v>0.42599999999999999</v>
      </c>
    </row>
    <row r="4838" spans="1:18">
      <c r="A4838" t="s">
        <v>2083</v>
      </c>
      <c r="B4838" t="s">
        <v>2082</v>
      </c>
      <c r="D4838">
        <v>2021</v>
      </c>
      <c r="E4838" t="s">
        <v>842</v>
      </c>
      <c r="F4838" t="s">
        <v>2301</v>
      </c>
      <c r="G4838">
        <v>-26.054683333333301</v>
      </c>
      <c r="H4838">
        <v>113.3972</v>
      </c>
      <c r="I4838" t="s">
        <v>2333</v>
      </c>
      <c r="J4838" t="s">
        <v>2177</v>
      </c>
      <c r="K4838">
        <v>42</v>
      </c>
      <c r="L4838">
        <v>43</v>
      </c>
      <c r="N4838">
        <v>1</v>
      </c>
      <c r="O4838">
        <v>1.3075000000000001</v>
      </c>
      <c r="R4838">
        <v>0.44729999999999998</v>
      </c>
    </row>
    <row r="4839" spans="1:18">
      <c r="A4839" t="s">
        <v>2083</v>
      </c>
      <c r="B4839" t="s">
        <v>2082</v>
      </c>
      <c r="D4839">
        <v>2021</v>
      </c>
      <c r="E4839" t="s">
        <v>842</v>
      </c>
      <c r="F4839" t="s">
        <v>2301</v>
      </c>
      <c r="G4839">
        <v>-26.054683333333301</v>
      </c>
      <c r="H4839">
        <v>113.3972</v>
      </c>
      <c r="I4839" t="s">
        <v>2333</v>
      </c>
      <c r="J4839" t="s">
        <v>2177</v>
      </c>
      <c r="K4839">
        <v>43</v>
      </c>
      <c r="L4839">
        <v>44</v>
      </c>
      <c r="N4839">
        <v>1</v>
      </c>
      <c r="O4839">
        <v>1.5031000000000001</v>
      </c>
      <c r="R4839">
        <v>0.3982</v>
      </c>
    </row>
    <row r="4840" spans="1:18">
      <c r="A4840" t="s">
        <v>2083</v>
      </c>
      <c r="B4840" t="s">
        <v>2082</v>
      </c>
      <c r="D4840">
        <v>2021</v>
      </c>
      <c r="E4840" t="s">
        <v>842</v>
      </c>
      <c r="F4840" t="s">
        <v>2301</v>
      </c>
      <c r="G4840">
        <v>-26.054683333333301</v>
      </c>
      <c r="H4840">
        <v>113.3972</v>
      </c>
      <c r="I4840" t="s">
        <v>2333</v>
      </c>
      <c r="J4840" t="s">
        <v>2177</v>
      </c>
      <c r="K4840">
        <v>44</v>
      </c>
      <c r="L4840">
        <v>45</v>
      </c>
      <c r="N4840">
        <v>1</v>
      </c>
      <c r="O4840">
        <v>1.7078</v>
      </c>
      <c r="R4840">
        <v>0.3982</v>
      </c>
    </row>
    <row r="4841" spans="1:18">
      <c r="A4841" t="s">
        <v>2083</v>
      </c>
      <c r="B4841" t="s">
        <v>2082</v>
      </c>
      <c r="D4841">
        <v>2021</v>
      </c>
      <c r="E4841" t="s">
        <v>842</v>
      </c>
      <c r="F4841" t="s">
        <v>2301</v>
      </c>
      <c r="G4841">
        <v>-26.054683333333301</v>
      </c>
      <c r="H4841">
        <v>113.3972</v>
      </c>
      <c r="I4841" t="s">
        <v>2333</v>
      </c>
      <c r="J4841" t="s">
        <v>2177</v>
      </c>
      <c r="K4841">
        <v>45</v>
      </c>
      <c r="L4841">
        <v>46</v>
      </c>
      <c r="N4841">
        <v>1</v>
      </c>
      <c r="O4841">
        <v>1.4561999999999999</v>
      </c>
      <c r="R4841">
        <v>0.34910000000000002</v>
      </c>
    </row>
    <row r="4842" spans="1:18">
      <c r="A4842" t="s">
        <v>2083</v>
      </c>
      <c r="B4842" t="s">
        <v>2082</v>
      </c>
      <c r="D4842">
        <v>2021</v>
      </c>
      <c r="E4842" t="s">
        <v>842</v>
      </c>
      <c r="F4842" t="s">
        <v>2301</v>
      </c>
      <c r="G4842">
        <v>-26.054683333333301</v>
      </c>
      <c r="H4842">
        <v>113.3972</v>
      </c>
      <c r="I4842" t="s">
        <v>2333</v>
      </c>
      <c r="J4842" t="s">
        <v>2177</v>
      </c>
      <c r="K4842">
        <v>46</v>
      </c>
      <c r="L4842">
        <v>47</v>
      </c>
      <c r="N4842">
        <v>1</v>
      </c>
      <c r="O4842">
        <v>1.7415</v>
      </c>
      <c r="R4842">
        <v>0.4047</v>
      </c>
    </row>
    <row r="4843" spans="1:18">
      <c r="A4843" t="s">
        <v>2083</v>
      </c>
      <c r="B4843" t="s">
        <v>2082</v>
      </c>
      <c r="D4843">
        <v>2021</v>
      </c>
      <c r="E4843" t="s">
        <v>842</v>
      </c>
      <c r="F4843" t="s">
        <v>2301</v>
      </c>
      <c r="G4843">
        <v>-26.054683333333301</v>
      </c>
      <c r="H4843">
        <v>113.3972</v>
      </c>
      <c r="I4843" t="s">
        <v>2333</v>
      </c>
      <c r="J4843" t="s">
        <v>2177</v>
      </c>
      <c r="K4843">
        <v>47</v>
      </c>
      <c r="L4843">
        <v>48</v>
      </c>
      <c r="N4843">
        <v>1</v>
      </c>
      <c r="O4843">
        <v>1.4777</v>
      </c>
      <c r="R4843">
        <v>0.4047</v>
      </c>
    </row>
    <row r="4844" spans="1:18">
      <c r="A4844" t="s">
        <v>2083</v>
      </c>
      <c r="B4844" t="s">
        <v>2082</v>
      </c>
      <c r="D4844">
        <v>2021</v>
      </c>
      <c r="E4844" t="s">
        <v>842</v>
      </c>
      <c r="F4844" t="s">
        <v>2301</v>
      </c>
      <c r="G4844">
        <v>-26.054683333333301</v>
      </c>
      <c r="H4844">
        <v>113.3972</v>
      </c>
      <c r="I4844" t="s">
        <v>2333</v>
      </c>
      <c r="J4844" t="s">
        <v>2177</v>
      </c>
      <c r="K4844">
        <v>48</v>
      </c>
      <c r="L4844">
        <v>49</v>
      </c>
      <c r="N4844">
        <v>1</v>
      </c>
      <c r="O4844">
        <v>1.7039</v>
      </c>
      <c r="R4844">
        <v>0.4602</v>
      </c>
    </row>
    <row r="4845" spans="1:18">
      <c r="A4845" t="s">
        <v>2083</v>
      </c>
      <c r="B4845" t="s">
        <v>2082</v>
      </c>
      <c r="D4845">
        <v>2021</v>
      </c>
      <c r="E4845" t="s">
        <v>842</v>
      </c>
      <c r="F4845" t="s">
        <v>2301</v>
      </c>
      <c r="G4845">
        <v>-26.054683333333301</v>
      </c>
      <c r="H4845">
        <v>113.3972</v>
      </c>
      <c r="I4845" t="s">
        <v>2333</v>
      </c>
      <c r="J4845" t="s">
        <v>2177</v>
      </c>
      <c r="K4845">
        <v>49</v>
      </c>
      <c r="L4845">
        <v>50</v>
      </c>
      <c r="N4845">
        <v>1</v>
      </c>
      <c r="O4845">
        <v>1.2079</v>
      </c>
      <c r="R4845">
        <v>0.47410000000000002</v>
      </c>
    </row>
    <row r="4846" spans="1:18">
      <c r="A4846" t="s">
        <v>2083</v>
      </c>
      <c r="B4846" t="s">
        <v>2082</v>
      </c>
      <c r="D4846">
        <v>2021</v>
      </c>
      <c r="E4846" t="s">
        <v>842</v>
      </c>
      <c r="F4846" t="s">
        <v>2301</v>
      </c>
      <c r="G4846">
        <v>-26.054683333333301</v>
      </c>
      <c r="H4846">
        <v>113.3972</v>
      </c>
      <c r="I4846" t="s">
        <v>2333</v>
      </c>
      <c r="J4846" t="s">
        <v>2177</v>
      </c>
      <c r="K4846">
        <v>50</v>
      </c>
      <c r="L4846">
        <v>51</v>
      </c>
      <c r="N4846">
        <v>1</v>
      </c>
      <c r="O4846">
        <v>1.2448999999999999</v>
      </c>
      <c r="R4846">
        <v>0.47410000000000002</v>
      </c>
    </row>
    <row r="4847" spans="1:18">
      <c r="A4847" t="s">
        <v>2083</v>
      </c>
      <c r="B4847" t="s">
        <v>2082</v>
      </c>
      <c r="D4847">
        <v>2021</v>
      </c>
      <c r="E4847" t="s">
        <v>842</v>
      </c>
      <c r="F4847" t="s">
        <v>2301</v>
      </c>
      <c r="G4847">
        <v>-26.054683333333301</v>
      </c>
      <c r="H4847">
        <v>113.3972</v>
      </c>
      <c r="I4847" t="s">
        <v>2333</v>
      </c>
      <c r="J4847" t="s">
        <v>2177</v>
      </c>
      <c r="K4847">
        <v>51</v>
      </c>
      <c r="L4847">
        <v>52</v>
      </c>
      <c r="N4847">
        <v>1</v>
      </c>
      <c r="O4847">
        <v>1.6085</v>
      </c>
      <c r="R4847">
        <v>0.4879</v>
      </c>
    </row>
    <row r="4848" spans="1:18">
      <c r="A4848" t="s">
        <v>2083</v>
      </c>
      <c r="B4848" t="s">
        <v>2082</v>
      </c>
      <c r="D4848">
        <v>2021</v>
      </c>
      <c r="E4848" t="s">
        <v>842</v>
      </c>
      <c r="F4848" t="s">
        <v>2301</v>
      </c>
      <c r="G4848">
        <v>-26.054683333333301</v>
      </c>
      <c r="H4848">
        <v>113.3972</v>
      </c>
      <c r="I4848" t="s">
        <v>2333</v>
      </c>
      <c r="J4848" t="s">
        <v>2177</v>
      </c>
      <c r="K4848">
        <v>52</v>
      </c>
      <c r="L4848">
        <v>53</v>
      </c>
      <c r="N4848">
        <v>1</v>
      </c>
      <c r="O4848">
        <v>1.6194</v>
      </c>
      <c r="R4848">
        <v>0.44940000000000002</v>
      </c>
    </row>
    <row r="4849" spans="1:18">
      <c r="A4849" t="s">
        <v>2083</v>
      </c>
      <c r="B4849" t="s">
        <v>2082</v>
      </c>
      <c r="D4849">
        <v>2021</v>
      </c>
      <c r="E4849" t="s">
        <v>842</v>
      </c>
      <c r="F4849" t="s">
        <v>2301</v>
      </c>
      <c r="G4849">
        <v>-26.054683333333301</v>
      </c>
      <c r="H4849">
        <v>113.3972</v>
      </c>
      <c r="I4849" t="s">
        <v>2333</v>
      </c>
      <c r="J4849" t="s">
        <v>2177</v>
      </c>
      <c r="K4849">
        <v>53</v>
      </c>
      <c r="L4849">
        <v>54</v>
      </c>
      <c r="N4849">
        <v>1</v>
      </c>
      <c r="O4849">
        <v>0.87070000000000003</v>
      </c>
      <c r="R4849">
        <v>0.41089999999999999</v>
      </c>
    </row>
    <row r="4850" spans="1:18">
      <c r="A4850" t="s">
        <v>2083</v>
      </c>
      <c r="B4850" t="s">
        <v>2082</v>
      </c>
      <c r="D4850">
        <v>2021</v>
      </c>
      <c r="E4850" t="s">
        <v>842</v>
      </c>
      <c r="F4850" t="s">
        <v>2301</v>
      </c>
      <c r="G4850">
        <v>-26.054683333333301</v>
      </c>
      <c r="H4850">
        <v>113.3972</v>
      </c>
      <c r="I4850" t="s">
        <v>2333</v>
      </c>
      <c r="J4850" t="s">
        <v>2177</v>
      </c>
      <c r="K4850">
        <v>54</v>
      </c>
      <c r="L4850">
        <v>55</v>
      </c>
      <c r="N4850">
        <v>1</v>
      </c>
      <c r="O4850">
        <v>1.3066</v>
      </c>
      <c r="R4850">
        <v>0.39729999999999999</v>
      </c>
    </row>
    <row r="4851" spans="1:18">
      <c r="A4851" t="s">
        <v>2083</v>
      </c>
      <c r="B4851" t="s">
        <v>2082</v>
      </c>
      <c r="D4851">
        <v>2021</v>
      </c>
      <c r="E4851" t="s">
        <v>842</v>
      </c>
      <c r="F4851" t="s">
        <v>2301</v>
      </c>
      <c r="G4851">
        <v>-26.054683333333301</v>
      </c>
      <c r="H4851">
        <v>113.3972</v>
      </c>
      <c r="I4851" t="s">
        <v>2333</v>
      </c>
      <c r="J4851" t="s">
        <v>2177</v>
      </c>
      <c r="K4851">
        <v>55</v>
      </c>
      <c r="L4851">
        <v>56</v>
      </c>
      <c r="N4851">
        <v>1</v>
      </c>
      <c r="O4851">
        <v>0.8145</v>
      </c>
      <c r="R4851">
        <v>0.39729999999999999</v>
      </c>
    </row>
    <row r="4852" spans="1:18">
      <c r="A4852" t="s">
        <v>2083</v>
      </c>
      <c r="B4852" t="s">
        <v>2082</v>
      </c>
      <c r="D4852">
        <v>2021</v>
      </c>
      <c r="E4852" t="s">
        <v>842</v>
      </c>
      <c r="F4852" t="s">
        <v>2301</v>
      </c>
      <c r="G4852">
        <v>-26.054683333333301</v>
      </c>
      <c r="H4852">
        <v>113.3972</v>
      </c>
      <c r="I4852" t="s">
        <v>2333</v>
      </c>
      <c r="J4852" t="s">
        <v>2177</v>
      </c>
      <c r="K4852">
        <v>56</v>
      </c>
      <c r="L4852">
        <v>57</v>
      </c>
      <c r="N4852">
        <v>1</v>
      </c>
      <c r="O4852">
        <v>1.38</v>
      </c>
      <c r="R4852">
        <v>0.39729999999999999</v>
      </c>
    </row>
    <row r="4853" spans="1:18">
      <c r="A4853" t="s">
        <v>2083</v>
      </c>
      <c r="B4853" t="s">
        <v>2082</v>
      </c>
      <c r="D4853">
        <v>2021</v>
      </c>
      <c r="E4853" t="s">
        <v>842</v>
      </c>
      <c r="F4853" t="s">
        <v>2301</v>
      </c>
      <c r="G4853">
        <v>-26.054683333333301</v>
      </c>
      <c r="H4853">
        <v>113.3972</v>
      </c>
      <c r="I4853" t="s">
        <v>2333</v>
      </c>
      <c r="J4853" t="s">
        <v>2177</v>
      </c>
      <c r="K4853">
        <v>57</v>
      </c>
      <c r="L4853">
        <v>58</v>
      </c>
      <c r="N4853">
        <v>1</v>
      </c>
      <c r="O4853">
        <v>1.0699000000000001</v>
      </c>
      <c r="R4853">
        <v>0.39729999999999999</v>
      </c>
    </row>
    <row r="4854" spans="1:18">
      <c r="A4854" t="s">
        <v>2083</v>
      </c>
      <c r="B4854" t="s">
        <v>2082</v>
      </c>
      <c r="D4854">
        <v>2021</v>
      </c>
      <c r="E4854" t="s">
        <v>842</v>
      </c>
      <c r="F4854" t="s">
        <v>2301</v>
      </c>
      <c r="G4854">
        <v>-26.054683333333301</v>
      </c>
      <c r="H4854">
        <v>113.3972</v>
      </c>
      <c r="I4854" t="s">
        <v>2333</v>
      </c>
      <c r="J4854" t="s">
        <v>2177</v>
      </c>
      <c r="K4854">
        <v>58</v>
      </c>
      <c r="L4854">
        <v>59</v>
      </c>
      <c r="N4854">
        <v>1</v>
      </c>
      <c r="O4854">
        <v>0.8962</v>
      </c>
      <c r="R4854">
        <v>0.39729999999999999</v>
      </c>
    </row>
    <row r="4855" spans="1:18">
      <c r="A4855" t="s">
        <v>2083</v>
      </c>
      <c r="B4855" t="s">
        <v>2082</v>
      </c>
      <c r="D4855">
        <v>2021</v>
      </c>
      <c r="E4855" t="s">
        <v>842</v>
      </c>
      <c r="F4855" t="s">
        <v>2301</v>
      </c>
      <c r="G4855">
        <v>-26.054683333333301</v>
      </c>
      <c r="H4855">
        <v>113.3972</v>
      </c>
      <c r="I4855" t="s">
        <v>2333</v>
      </c>
      <c r="J4855" t="s">
        <v>2177</v>
      </c>
      <c r="K4855">
        <v>59</v>
      </c>
      <c r="L4855">
        <v>60</v>
      </c>
      <c r="N4855">
        <v>1</v>
      </c>
      <c r="O4855">
        <v>0.71389999999999998</v>
      </c>
      <c r="R4855">
        <v>0.38369999999999999</v>
      </c>
    </row>
    <row r="4856" spans="1:18">
      <c r="A4856" t="s">
        <v>2083</v>
      </c>
      <c r="B4856" t="s">
        <v>2082</v>
      </c>
      <c r="D4856">
        <v>2021</v>
      </c>
      <c r="E4856" t="s">
        <v>842</v>
      </c>
      <c r="F4856" t="s">
        <v>2301</v>
      </c>
      <c r="G4856">
        <v>-26.054683333333301</v>
      </c>
      <c r="H4856">
        <v>113.3972</v>
      </c>
      <c r="I4856" t="s">
        <v>2333</v>
      </c>
      <c r="J4856" t="s">
        <v>2177</v>
      </c>
      <c r="K4856">
        <v>60</v>
      </c>
      <c r="L4856">
        <v>61</v>
      </c>
      <c r="N4856">
        <v>1</v>
      </c>
      <c r="O4856">
        <v>1.0348999999999999</v>
      </c>
      <c r="R4856">
        <v>0.374</v>
      </c>
    </row>
    <row r="4857" spans="1:18">
      <c r="A4857" t="s">
        <v>2083</v>
      </c>
      <c r="B4857" t="s">
        <v>2082</v>
      </c>
      <c r="D4857">
        <v>2021</v>
      </c>
      <c r="E4857" t="s">
        <v>842</v>
      </c>
      <c r="F4857" t="s">
        <v>2301</v>
      </c>
      <c r="G4857">
        <v>-26.054683333333301</v>
      </c>
      <c r="H4857">
        <v>113.3972</v>
      </c>
      <c r="I4857" t="s">
        <v>2333</v>
      </c>
      <c r="J4857" t="s">
        <v>2177</v>
      </c>
      <c r="K4857">
        <v>61</v>
      </c>
      <c r="L4857">
        <v>62</v>
      </c>
      <c r="N4857">
        <v>1</v>
      </c>
      <c r="O4857">
        <v>0.83579999999999999</v>
      </c>
      <c r="R4857">
        <v>0.374</v>
      </c>
    </row>
    <row r="4858" spans="1:18">
      <c r="A4858" t="s">
        <v>2083</v>
      </c>
      <c r="B4858" t="s">
        <v>2082</v>
      </c>
      <c r="D4858">
        <v>2021</v>
      </c>
      <c r="E4858" t="s">
        <v>842</v>
      </c>
      <c r="F4858" t="s">
        <v>2301</v>
      </c>
      <c r="G4858">
        <v>-26.054683333333301</v>
      </c>
      <c r="H4858">
        <v>113.3972</v>
      </c>
      <c r="I4858" t="s">
        <v>2333</v>
      </c>
      <c r="J4858" t="s">
        <v>2177</v>
      </c>
      <c r="K4858">
        <v>62</v>
      </c>
      <c r="L4858">
        <v>63</v>
      </c>
      <c r="N4858">
        <v>1</v>
      </c>
      <c r="O4858">
        <v>1.0593999999999999</v>
      </c>
      <c r="R4858">
        <v>0.374</v>
      </c>
    </row>
    <row r="4859" spans="1:18">
      <c r="A4859" t="s">
        <v>2083</v>
      </c>
      <c r="B4859" t="s">
        <v>2082</v>
      </c>
      <c r="D4859">
        <v>2021</v>
      </c>
      <c r="E4859" t="s">
        <v>842</v>
      </c>
      <c r="F4859" t="s">
        <v>2301</v>
      </c>
      <c r="G4859">
        <v>-26.054683333333301</v>
      </c>
      <c r="H4859">
        <v>113.3972</v>
      </c>
      <c r="I4859" t="s">
        <v>2333</v>
      </c>
      <c r="J4859" t="s">
        <v>2177</v>
      </c>
      <c r="K4859">
        <v>63</v>
      </c>
      <c r="L4859">
        <v>64</v>
      </c>
      <c r="N4859">
        <v>1</v>
      </c>
      <c r="O4859">
        <v>1.1231</v>
      </c>
      <c r="R4859">
        <v>0.374</v>
      </c>
    </row>
    <row r="4860" spans="1:18">
      <c r="A4860" t="s">
        <v>2083</v>
      </c>
      <c r="B4860" t="s">
        <v>2082</v>
      </c>
      <c r="D4860">
        <v>2021</v>
      </c>
      <c r="E4860" t="s">
        <v>842</v>
      </c>
      <c r="F4860" t="s">
        <v>2301</v>
      </c>
      <c r="G4860">
        <v>-26.054683333333301</v>
      </c>
      <c r="H4860">
        <v>113.3972</v>
      </c>
      <c r="I4860" t="s">
        <v>2333</v>
      </c>
      <c r="J4860" t="s">
        <v>2177</v>
      </c>
      <c r="K4860">
        <v>64</v>
      </c>
      <c r="L4860">
        <v>65</v>
      </c>
      <c r="N4860">
        <v>1</v>
      </c>
      <c r="O4860">
        <v>1.4020999999999999</v>
      </c>
      <c r="R4860">
        <v>0.374</v>
      </c>
    </row>
    <row r="4861" spans="1:18">
      <c r="A4861" t="s">
        <v>2083</v>
      </c>
      <c r="B4861" t="s">
        <v>2082</v>
      </c>
      <c r="D4861">
        <v>2021</v>
      </c>
      <c r="E4861" t="s">
        <v>842</v>
      </c>
      <c r="F4861" t="s">
        <v>2301</v>
      </c>
      <c r="G4861">
        <v>-26.054683333333301</v>
      </c>
      <c r="H4861">
        <v>113.3972</v>
      </c>
      <c r="I4861" t="s">
        <v>2333</v>
      </c>
      <c r="J4861" t="s">
        <v>2177</v>
      </c>
      <c r="K4861">
        <v>65</v>
      </c>
      <c r="L4861">
        <v>66</v>
      </c>
      <c r="N4861">
        <v>1</v>
      </c>
      <c r="O4861">
        <v>1.34</v>
      </c>
      <c r="R4861">
        <v>0.36430000000000001</v>
      </c>
    </row>
    <row r="4862" spans="1:18">
      <c r="A4862" t="s">
        <v>2083</v>
      </c>
      <c r="B4862" t="s">
        <v>2082</v>
      </c>
      <c r="D4862">
        <v>2021</v>
      </c>
      <c r="E4862" t="s">
        <v>842</v>
      </c>
      <c r="F4862" t="s">
        <v>2301</v>
      </c>
      <c r="G4862">
        <v>-26.054683333333301</v>
      </c>
      <c r="H4862">
        <v>113.3972</v>
      </c>
      <c r="I4862" t="s">
        <v>2333</v>
      </c>
      <c r="J4862" t="s">
        <v>2177</v>
      </c>
      <c r="K4862">
        <v>66</v>
      </c>
      <c r="L4862">
        <v>67</v>
      </c>
      <c r="N4862">
        <v>1</v>
      </c>
      <c r="O4862">
        <v>1.2173</v>
      </c>
      <c r="R4862">
        <v>0.34039999999999998</v>
      </c>
    </row>
    <row r="4863" spans="1:18">
      <c r="A4863" t="s">
        <v>2083</v>
      </c>
      <c r="B4863" t="s">
        <v>2082</v>
      </c>
      <c r="D4863">
        <v>2021</v>
      </c>
      <c r="E4863" t="s">
        <v>842</v>
      </c>
      <c r="F4863" t="s">
        <v>2301</v>
      </c>
      <c r="G4863">
        <v>-26.054683333333301</v>
      </c>
      <c r="H4863">
        <v>113.3972</v>
      </c>
      <c r="I4863" t="s">
        <v>2333</v>
      </c>
      <c r="J4863" t="s">
        <v>2177</v>
      </c>
      <c r="K4863">
        <v>67</v>
      </c>
      <c r="L4863">
        <v>68</v>
      </c>
      <c r="N4863">
        <v>1</v>
      </c>
      <c r="O4863">
        <v>0.99850000000000005</v>
      </c>
      <c r="R4863">
        <v>0.34039999999999998</v>
      </c>
    </row>
    <row r="4864" spans="1:18">
      <c r="A4864" t="s">
        <v>2083</v>
      </c>
      <c r="B4864" t="s">
        <v>2082</v>
      </c>
      <c r="D4864">
        <v>2021</v>
      </c>
      <c r="E4864" t="s">
        <v>842</v>
      </c>
      <c r="F4864" t="s">
        <v>2301</v>
      </c>
      <c r="G4864">
        <v>-26.054683333333301</v>
      </c>
      <c r="H4864">
        <v>113.3972</v>
      </c>
      <c r="I4864" t="s">
        <v>2333</v>
      </c>
      <c r="J4864" t="s">
        <v>2177</v>
      </c>
      <c r="K4864">
        <v>68</v>
      </c>
      <c r="L4864">
        <v>69</v>
      </c>
      <c r="N4864">
        <v>1</v>
      </c>
      <c r="O4864">
        <v>0.98270000000000002</v>
      </c>
      <c r="R4864">
        <v>0.34039999999999998</v>
      </c>
    </row>
    <row r="4865" spans="1:18">
      <c r="A4865" t="s">
        <v>2083</v>
      </c>
      <c r="B4865" t="s">
        <v>2082</v>
      </c>
      <c r="D4865">
        <v>2021</v>
      </c>
      <c r="E4865" t="s">
        <v>842</v>
      </c>
      <c r="F4865" t="s">
        <v>2301</v>
      </c>
      <c r="G4865">
        <v>-26.054683333333301</v>
      </c>
      <c r="H4865">
        <v>113.3972</v>
      </c>
      <c r="I4865" t="s">
        <v>2333</v>
      </c>
      <c r="J4865" t="s">
        <v>2177</v>
      </c>
      <c r="K4865">
        <v>69</v>
      </c>
      <c r="L4865">
        <v>70</v>
      </c>
      <c r="N4865">
        <v>1</v>
      </c>
      <c r="O4865">
        <v>0.505</v>
      </c>
      <c r="R4865">
        <v>0.34039999999999998</v>
      </c>
    </row>
    <row r="4866" spans="1:18">
      <c r="A4866" t="s">
        <v>2083</v>
      </c>
      <c r="B4866" t="s">
        <v>2082</v>
      </c>
      <c r="D4866">
        <v>2021</v>
      </c>
      <c r="E4866" t="s">
        <v>842</v>
      </c>
      <c r="F4866" t="s">
        <v>2301</v>
      </c>
      <c r="G4866">
        <v>-26.054683333333301</v>
      </c>
      <c r="H4866">
        <v>113.3972</v>
      </c>
      <c r="I4866" t="s">
        <v>2333</v>
      </c>
      <c r="J4866" t="s">
        <v>2177</v>
      </c>
      <c r="K4866">
        <v>70</v>
      </c>
      <c r="L4866">
        <v>71</v>
      </c>
      <c r="N4866">
        <v>1</v>
      </c>
      <c r="O4866">
        <v>0.54169999999999996</v>
      </c>
      <c r="R4866">
        <v>0.34039999999999998</v>
      </c>
    </row>
    <row r="4867" spans="1:18">
      <c r="A4867" t="s">
        <v>2083</v>
      </c>
      <c r="B4867" t="s">
        <v>2082</v>
      </c>
      <c r="D4867">
        <v>2021</v>
      </c>
      <c r="E4867" t="s">
        <v>842</v>
      </c>
      <c r="F4867" t="s">
        <v>2301</v>
      </c>
      <c r="G4867">
        <v>-26.054683333333301</v>
      </c>
      <c r="H4867">
        <v>113.3972</v>
      </c>
      <c r="I4867" t="s">
        <v>2333</v>
      </c>
      <c r="J4867" t="s">
        <v>2177</v>
      </c>
      <c r="K4867">
        <v>71</v>
      </c>
      <c r="L4867">
        <v>72</v>
      </c>
      <c r="N4867">
        <v>1</v>
      </c>
      <c r="O4867">
        <v>0.64800000000000002</v>
      </c>
      <c r="R4867">
        <v>0.3165</v>
      </c>
    </row>
    <row r="4868" spans="1:18">
      <c r="A4868" t="s">
        <v>2083</v>
      </c>
      <c r="B4868" t="s">
        <v>2082</v>
      </c>
      <c r="D4868">
        <v>2021</v>
      </c>
      <c r="E4868" t="s">
        <v>842</v>
      </c>
      <c r="F4868" t="s">
        <v>2301</v>
      </c>
      <c r="G4868">
        <v>-26.054683333333301</v>
      </c>
      <c r="H4868">
        <v>113.3972</v>
      </c>
      <c r="I4868" t="s">
        <v>2333</v>
      </c>
      <c r="J4868" t="s">
        <v>2177</v>
      </c>
      <c r="K4868">
        <v>72</v>
      </c>
      <c r="L4868">
        <v>73</v>
      </c>
      <c r="N4868">
        <v>1</v>
      </c>
      <c r="O4868">
        <v>0.85460000000000003</v>
      </c>
      <c r="R4868">
        <v>0.33079999999999998</v>
      </c>
    </row>
    <row r="4869" spans="1:18">
      <c r="A4869" t="s">
        <v>2083</v>
      </c>
      <c r="B4869" t="s">
        <v>2082</v>
      </c>
      <c r="D4869">
        <v>2021</v>
      </c>
      <c r="E4869" t="s">
        <v>842</v>
      </c>
      <c r="F4869" t="s">
        <v>2301</v>
      </c>
      <c r="G4869">
        <v>-26.054683333333301</v>
      </c>
      <c r="H4869">
        <v>113.3972</v>
      </c>
      <c r="I4869" t="s">
        <v>2333</v>
      </c>
      <c r="J4869" t="s">
        <v>2177</v>
      </c>
      <c r="K4869">
        <v>73</v>
      </c>
      <c r="L4869">
        <v>74</v>
      </c>
      <c r="N4869">
        <v>1</v>
      </c>
      <c r="O4869">
        <v>0.65059999999999996</v>
      </c>
      <c r="R4869">
        <v>0.33079999999999998</v>
      </c>
    </row>
    <row r="4870" spans="1:18">
      <c r="A4870" t="s">
        <v>2083</v>
      </c>
      <c r="B4870" t="s">
        <v>2082</v>
      </c>
      <c r="D4870">
        <v>2021</v>
      </c>
      <c r="E4870" t="s">
        <v>842</v>
      </c>
      <c r="F4870" t="s">
        <v>2301</v>
      </c>
      <c r="G4870">
        <v>-26.054683333333301</v>
      </c>
      <c r="H4870">
        <v>113.3972</v>
      </c>
      <c r="I4870" t="s">
        <v>2333</v>
      </c>
      <c r="J4870" t="s">
        <v>2177</v>
      </c>
      <c r="K4870">
        <v>74</v>
      </c>
      <c r="L4870">
        <v>75</v>
      </c>
      <c r="N4870">
        <v>1</v>
      </c>
      <c r="O4870">
        <v>0.74760000000000004</v>
      </c>
      <c r="R4870">
        <v>0.33079999999999998</v>
      </c>
    </row>
    <row r="4871" spans="1:18">
      <c r="A4871" t="s">
        <v>2083</v>
      </c>
      <c r="B4871" t="s">
        <v>2082</v>
      </c>
      <c r="D4871">
        <v>2021</v>
      </c>
      <c r="E4871" t="s">
        <v>842</v>
      </c>
      <c r="F4871" t="s">
        <v>2301</v>
      </c>
      <c r="G4871">
        <v>-26.054683333333301</v>
      </c>
      <c r="H4871">
        <v>113.3972</v>
      </c>
      <c r="I4871" t="s">
        <v>2333</v>
      </c>
      <c r="J4871" t="s">
        <v>2177</v>
      </c>
      <c r="K4871">
        <v>75</v>
      </c>
      <c r="L4871">
        <v>76</v>
      </c>
      <c r="N4871">
        <v>1</v>
      </c>
      <c r="O4871">
        <v>0.83799999999999997</v>
      </c>
      <c r="R4871">
        <v>0.33079999999999998</v>
      </c>
    </row>
    <row r="4872" spans="1:18">
      <c r="A4872" t="s">
        <v>2083</v>
      </c>
      <c r="B4872" t="s">
        <v>2082</v>
      </c>
      <c r="D4872">
        <v>2021</v>
      </c>
      <c r="E4872" t="s">
        <v>842</v>
      </c>
      <c r="F4872" t="s">
        <v>2301</v>
      </c>
      <c r="G4872">
        <v>-26.054683333333301</v>
      </c>
      <c r="H4872">
        <v>113.3972</v>
      </c>
      <c r="I4872" t="s">
        <v>2333</v>
      </c>
      <c r="J4872" t="s">
        <v>2177</v>
      </c>
      <c r="K4872">
        <v>76</v>
      </c>
      <c r="L4872">
        <v>77</v>
      </c>
      <c r="N4872">
        <v>1</v>
      </c>
      <c r="O4872">
        <v>1.1399999999999999</v>
      </c>
      <c r="R4872">
        <v>0.33079999999999998</v>
      </c>
    </row>
    <row r="4873" spans="1:18">
      <c r="A4873" t="s">
        <v>2083</v>
      </c>
      <c r="B4873" t="s">
        <v>2082</v>
      </c>
      <c r="D4873">
        <v>2021</v>
      </c>
      <c r="E4873" t="s">
        <v>842</v>
      </c>
      <c r="F4873" t="s">
        <v>2301</v>
      </c>
      <c r="G4873">
        <v>-26.054683333333301</v>
      </c>
      <c r="H4873">
        <v>113.3972</v>
      </c>
      <c r="I4873" t="s">
        <v>2333</v>
      </c>
      <c r="J4873" t="s">
        <v>2177</v>
      </c>
      <c r="K4873">
        <v>77</v>
      </c>
      <c r="L4873">
        <v>78</v>
      </c>
      <c r="N4873">
        <v>1</v>
      </c>
      <c r="O4873">
        <v>1.1298999999999999</v>
      </c>
      <c r="R4873">
        <v>0.34510000000000002</v>
      </c>
    </row>
    <row r="4874" spans="1:18">
      <c r="A4874" t="s">
        <v>2083</v>
      </c>
      <c r="B4874" t="s">
        <v>2082</v>
      </c>
      <c r="D4874">
        <v>2021</v>
      </c>
      <c r="E4874" t="s">
        <v>842</v>
      </c>
      <c r="F4874" t="s">
        <v>2301</v>
      </c>
      <c r="G4874">
        <v>-26.054683333333301</v>
      </c>
      <c r="H4874">
        <v>113.3972</v>
      </c>
      <c r="I4874" t="s">
        <v>2333</v>
      </c>
      <c r="J4874" t="s">
        <v>2177</v>
      </c>
      <c r="K4874">
        <v>78</v>
      </c>
      <c r="L4874">
        <v>79</v>
      </c>
      <c r="N4874">
        <v>1</v>
      </c>
      <c r="O4874">
        <v>1.1237999999999999</v>
      </c>
    </row>
    <row r="4875" spans="1:18">
      <c r="A4875" t="s">
        <v>2083</v>
      </c>
      <c r="B4875" t="s">
        <v>2082</v>
      </c>
      <c r="D4875">
        <v>2021</v>
      </c>
      <c r="E4875" t="s">
        <v>842</v>
      </c>
      <c r="F4875" t="s">
        <v>2301</v>
      </c>
      <c r="G4875">
        <v>-26.054683333333301</v>
      </c>
      <c r="H4875">
        <v>113.3972</v>
      </c>
      <c r="I4875" t="s">
        <v>2333</v>
      </c>
      <c r="J4875" t="s">
        <v>2177</v>
      </c>
      <c r="K4875">
        <v>79</v>
      </c>
      <c r="L4875">
        <v>80</v>
      </c>
      <c r="N4875">
        <v>1</v>
      </c>
      <c r="O4875">
        <v>1.0279</v>
      </c>
    </row>
    <row r="4876" spans="1:18">
      <c r="A4876" t="s">
        <v>2083</v>
      </c>
      <c r="B4876" t="s">
        <v>2082</v>
      </c>
      <c r="D4876">
        <v>2021</v>
      </c>
      <c r="E4876" t="s">
        <v>842</v>
      </c>
      <c r="F4876" t="s">
        <v>2301</v>
      </c>
      <c r="G4876">
        <v>-25.7869961512293</v>
      </c>
      <c r="H4876">
        <v>113.851848512272</v>
      </c>
      <c r="I4876" t="s">
        <v>2332</v>
      </c>
      <c r="J4876" t="s">
        <v>2176</v>
      </c>
      <c r="K4876">
        <v>0</v>
      </c>
      <c r="L4876">
        <v>1</v>
      </c>
      <c r="N4876">
        <v>1</v>
      </c>
      <c r="O4876">
        <v>0.17730000000000001</v>
      </c>
      <c r="R4876">
        <v>5.9104999999999999</v>
      </c>
    </row>
    <row r="4877" spans="1:18">
      <c r="A4877" t="s">
        <v>2083</v>
      </c>
      <c r="B4877" t="s">
        <v>2082</v>
      </c>
      <c r="D4877">
        <v>2021</v>
      </c>
      <c r="E4877" t="s">
        <v>842</v>
      </c>
      <c r="F4877" t="s">
        <v>2301</v>
      </c>
      <c r="G4877">
        <v>-25.7869961512293</v>
      </c>
      <c r="H4877">
        <v>113.851848512272</v>
      </c>
      <c r="I4877" t="s">
        <v>2332</v>
      </c>
      <c r="J4877" t="s">
        <v>2176</v>
      </c>
      <c r="K4877">
        <v>1</v>
      </c>
      <c r="L4877">
        <v>2</v>
      </c>
      <c r="N4877">
        <v>1</v>
      </c>
      <c r="O4877">
        <v>0.22839999999999999</v>
      </c>
      <c r="R4877">
        <v>2.3576000000000001</v>
      </c>
    </row>
    <row r="4878" spans="1:18">
      <c r="A4878" t="s">
        <v>2083</v>
      </c>
      <c r="B4878" t="s">
        <v>2082</v>
      </c>
      <c r="D4878">
        <v>2021</v>
      </c>
      <c r="E4878" t="s">
        <v>842</v>
      </c>
      <c r="F4878" t="s">
        <v>2301</v>
      </c>
      <c r="G4878">
        <v>-25.7869961512293</v>
      </c>
      <c r="H4878">
        <v>113.851848512272</v>
      </c>
      <c r="I4878" t="s">
        <v>2332</v>
      </c>
      <c r="J4878" t="s">
        <v>2176</v>
      </c>
      <c r="K4878">
        <v>2</v>
      </c>
      <c r="L4878">
        <v>3</v>
      </c>
      <c r="N4878">
        <v>1</v>
      </c>
      <c r="O4878">
        <v>0.32519999999999999</v>
      </c>
      <c r="R4878">
        <v>6.3535000000000004</v>
      </c>
    </row>
    <row r="4879" spans="1:18">
      <c r="A4879" t="s">
        <v>2083</v>
      </c>
      <c r="B4879" t="s">
        <v>2082</v>
      </c>
      <c r="D4879">
        <v>2021</v>
      </c>
      <c r="E4879" t="s">
        <v>842</v>
      </c>
      <c r="F4879" t="s">
        <v>2301</v>
      </c>
      <c r="G4879">
        <v>-25.7869961512293</v>
      </c>
      <c r="H4879">
        <v>113.851848512272</v>
      </c>
      <c r="I4879" t="s">
        <v>2332</v>
      </c>
      <c r="J4879" t="s">
        <v>2176</v>
      </c>
      <c r="K4879">
        <v>3</v>
      </c>
      <c r="L4879">
        <v>4</v>
      </c>
      <c r="N4879">
        <v>1</v>
      </c>
      <c r="O4879">
        <v>0.32219999999999999</v>
      </c>
      <c r="R4879">
        <v>4.7728999999999999</v>
      </c>
    </row>
    <row r="4880" spans="1:18">
      <c r="A4880" t="s">
        <v>2083</v>
      </c>
      <c r="B4880" t="s">
        <v>2082</v>
      </c>
      <c r="D4880">
        <v>2021</v>
      </c>
      <c r="E4880" t="s">
        <v>842</v>
      </c>
      <c r="F4880" t="s">
        <v>2301</v>
      </c>
      <c r="G4880">
        <v>-25.7869961512293</v>
      </c>
      <c r="H4880">
        <v>113.851848512272</v>
      </c>
      <c r="I4880" t="s">
        <v>2332</v>
      </c>
      <c r="J4880" t="s">
        <v>2176</v>
      </c>
      <c r="K4880">
        <v>4</v>
      </c>
      <c r="L4880">
        <v>5</v>
      </c>
      <c r="N4880">
        <v>1</v>
      </c>
      <c r="O4880">
        <v>0.33739999999999998</v>
      </c>
      <c r="R4880">
        <v>3.7698</v>
      </c>
    </row>
    <row r="4881" spans="1:18">
      <c r="A4881" t="s">
        <v>2083</v>
      </c>
      <c r="B4881" t="s">
        <v>2082</v>
      </c>
      <c r="D4881">
        <v>2021</v>
      </c>
      <c r="E4881" t="s">
        <v>842</v>
      </c>
      <c r="F4881" t="s">
        <v>2301</v>
      </c>
      <c r="G4881">
        <v>-25.7869961512293</v>
      </c>
      <c r="H4881">
        <v>113.851848512272</v>
      </c>
      <c r="I4881" t="s">
        <v>2332</v>
      </c>
      <c r="J4881" t="s">
        <v>2176</v>
      </c>
      <c r="K4881">
        <v>5</v>
      </c>
      <c r="L4881">
        <v>6</v>
      </c>
      <c r="N4881">
        <v>1</v>
      </c>
      <c r="O4881">
        <v>0.39250000000000002</v>
      </c>
      <c r="R4881">
        <v>4.0137999999999998</v>
      </c>
    </row>
    <row r="4882" spans="1:18">
      <c r="A4882" t="s">
        <v>2083</v>
      </c>
      <c r="B4882" t="s">
        <v>2082</v>
      </c>
      <c r="D4882">
        <v>2021</v>
      </c>
      <c r="E4882" t="s">
        <v>842</v>
      </c>
      <c r="F4882" t="s">
        <v>2301</v>
      </c>
      <c r="G4882">
        <v>-25.7869961512293</v>
      </c>
      <c r="H4882">
        <v>113.851848512272</v>
      </c>
      <c r="I4882" t="s">
        <v>2332</v>
      </c>
      <c r="J4882" t="s">
        <v>2176</v>
      </c>
      <c r="K4882">
        <v>6</v>
      </c>
      <c r="L4882">
        <v>7</v>
      </c>
      <c r="N4882">
        <v>1</v>
      </c>
      <c r="O4882">
        <v>0.4491</v>
      </c>
      <c r="R4882">
        <v>4.2579000000000002</v>
      </c>
    </row>
    <row r="4883" spans="1:18">
      <c r="A4883" t="s">
        <v>2083</v>
      </c>
      <c r="B4883" t="s">
        <v>2082</v>
      </c>
      <c r="D4883">
        <v>2021</v>
      </c>
      <c r="E4883" t="s">
        <v>842</v>
      </c>
      <c r="F4883" t="s">
        <v>2301</v>
      </c>
      <c r="G4883">
        <v>-25.7869961512293</v>
      </c>
      <c r="H4883">
        <v>113.851848512272</v>
      </c>
      <c r="I4883" t="s">
        <v>2332</v>
      </c>
      <c r="J4883" t="s">
        <v>2176</v>
      </c>
      <c r="K4883">
        <v>7</v>
      </c>
      <c r="L4883">
        <v>8</v>
      </c>
      <c r="N4883">
        <v>1</v>
      </c>
      <c r="O4883">
        <v>0.49880000000000002</v>
      </c>
      <c r="R4883">
        <v>4.8415999999999997</v>
      </c>
    </row>
    <row r="4884" spans="1:18">
      <c r="A4884" t="s">
        <v>2083</v>
      </c>
      <c r="B4884" t="s">
        <v>2082</v>
      </c>
      <c r="D4884">
        <v>2021</v>
      </c>
      <c r="E4884" t="s">
        <v>842</v>
      </c>
      <c r="F4884" t="s">
        <v>2301</v>
      </c>
      <c r="G4884">
        <v>-25.7869961512293</v>
      </c>
      <c r="H4884">
        <v>113.851848512272</v>
      </c>
      <c r="I4884" t="s">
        <v>2332</v>
      </c>
      <c r="J4884" t="s">
        <v>2176</v>
      </c>
      <c r="K4884">
        <v>8</v>
      </c>
      <c r="L4884">
        <v>9</v>
      </c>
      <c r="N4884">
        <v>1</v>
      </c>
      <c r="O4884">
        <v>0.44950000000000001</v>
      </c>
      <c r="R4884">
        <v>2.8372999999999999</v>
      </c>
    </row>
    <row r="4885" spans="1:18">
      <c r="A4885" t="s">
        <v>2083</v>
      </c>
      <c r="B4885" t="s">
        <v>2082</v>
      </c>
      <c r="D4885">
        <v>2021</v>
      </c>
      <c r="E4885" t="s">
        <v>842</v>
      </c>
      <c r="F4885" t="s">
        <v>2301</v>
      </c>
      <c r="G4885">
        <v>-25.7869961512293</v>
      </c>
      <c r="H4885">
        <v>113.851848512272</v>
      </c>
      <c r="I4885" t="s">
        <v>2332</v>
      </c>
      <c r="J4885" t="s">
        <v>2176</v>
      </c>
      <c r="K4885">
        <v>9</v>
      </c>
      <c r="L4885">
        <v>10</v>
      </c>
      <c r="N4885">
        <v>1</v>
      </c>
      <c r="O4885">
        <v>0.38479999999999998</v>
      </c>
      <c r="R4885">
        <v>2.1650999999999998</v>
      </c>
    </row>
    <row r="4886" spans="1:18">
      <c r="A4886" t="s">
        <v>2083</v>
      </c>
      <c r="B4886" t="s">
        <v>2082</v>
      </c>
      <c r="D4886">
        <v>2021</v>
      </c>
      <c r="E4886" t="s">
        <v>842</v>
      </c>
      <c r="F4886" t="s">
        <v>2301</v>
      </c>
      <c r="G4886">
        <v>-25.7869961512293</v>
      </c>
      <c r="H4886">
        <v>113.851848512272</v>
      </c>
      <c r="I4886" t="s">
        <v>2332</v>
      </c>
      <c r="J4886" t="s">
        <v>2176</v>
      </c>
      <c r="K4886">
        <v>10</v>
      </c>
      <c r="L4886">
        <v>11</v>
      </c>
      <c r="N4886">
        <v>1</v>
      </c>
      <c r="O4886">
        <v>0.54800000000000004</v>
      </c>
      <c r="R4886">
        <v>1.4927999999999999</v>
      </c>
    </row>
    <row r="4887" spans="1:18">
      <c r="A4887" t="s">
        <v>2083</v>
      </c>
      <c r="B4887" t="s">
        <v>2082</v>
      </c>
      <c r="D4887">
        <v>2021</v>
      </c>
      <c r="E4887" t="s">
        <v>842</v>
      </c>
      <c r="F4887" t="s">
        <v>2301</v>
      </c>
      <c r="G4887">
        <v>-25.7869961512293</v>
      </c>
      <c r="H4887">
        <v>113.851848512272</v>
      </c>
      <c r="I4887" t="s">
        <v>2332</v>
      </c>
      <c r="J4887" t="s">
        <v>2176</v>
      </c>
      <c r="K4887">
        <v>11</v>
      </c>
      <c r="L4887">
        <v>12</v>
      </c>
      <c r="N4887">
        <v>1</v>
      </c>
      <c r="O4887">
        <v>0.4985</v>
      </c>
      <c r="R4887">
        <v>2.3409</v>
      </c>
    </row>
    <row r="4888" spans="1:18">
      <c r="A4888" t="s">
        <v>2083</v>
      </c>
      <c r="B4888" t="s">
        <v>2082</v>
      </c>
      <c r="D4888">
        <v>2021</v>
      </c>
      <c r="E4888" t="s">
        <v>842</v>
      </c>
      <c r="F4888" t="s">
        <v>2301</v>
      </c>
      <c r="G4888">
        <v>-25.7869961512293</v>
      </c>
      <c r="H4888">
        <v>113.851848512272</v>
      </c>
      <c r="I4888" t="s">
        <v>2332</v>
      </c>
      <c r="J4888" t="s">
        <v>2176</v>
      </c>
      <c r="K4888">
        <v>12</v>
      </c>
      <c r="L4888">
        <v>13</v>
      </c>
      <c r="N4888">
        <v>1</v>
      </c>
      <c r="O4888">
        <v>0.51090000000000002</v>
      </c>
      <c r="R4888">
        <v>3.1890999999999998</v>
      </c>
    </row>
    <row r="4889" spans="1:18">
      <c r="A4889" t="s">
        <v>2083</v>
      </c>
      <c r="B4889" t="s">
        <v>2082</v>
      </c>
      <c r="D4889">
        <v>2021</v>
      </c>
      <c r="E4889" t="s">
        <v>842</v>
      </c>
      <c r="F4889" t="s">
        <v>2301</v>
      </c>
      <c r="G4889">
        <v>-25.7869961512293</v>
      </c>
      <c r="H4889">
        <v>113.851848512272</v>
      </c>
      <c r="I4889" t="s">
        <v>2332</v>
      </c>
      <c r="J4889" t="s">
        <v>2176</v>
      </c>
      <c r="K4889">
        <v>13</v>
      </c>
      <c r="L4889">
        <v>14</v>
      </c>
      <c r="N4889">
        <v>1</v>
      </c>
      <c r="O4889">
        <v>0.53190000000000004</v>
      </c>
      <c r="R4889">
        <v>2.1476999999999999</v>
      </c>
    </row>
    <row r="4890" spans="1:18">
      <c r="A4890" t="s">
        <v>2083</v>
      </c>
      <c r="B4890" t="s">
        <v>2082</v>
      </c>
      <c r="D4890">
        <v>2021</v>
      </c>
      <c r="E4890" t="s">
        <v>842</v>
      </c>
      <c r="F4890" t="s">
        <v>2301</v>
      </c>
      <c r="G4890">
        <v>-25.7869961512293</v>
      </c>
      <c r="H4890">
        <v>113.851848512272</v>
      </c>
      <c r="I4890" t="s">
        <v>2332</v>
      </c>
      <c r="J4890" t="s">
        <v>2176</v>
      </c>
      <c r="K4890">
        <v>14</v>
      </c>
      <c r="L4890">
        <v>15</v>
      </c>
      <c r="N4890">
        <v>1</v>
      </c>
      <c r="O4890">
        <v>0.47939999999999999</v>
      </c>
      <c r="R4890">
        <v>2.1476999999999999</v>
      </c>
    </row>
    <row r="4891" spans="1:18">
      <c r="A4891" t="s">
        <v>2083</v>
      </c>
      <c r="B4891" t="s">
        <v>2082</v>
      </c>
      <c r="D4891">
        <v>2021</v>
      </c>
      <c r="E4891" t="s">
        <v>842</v>
      </c>
      <c r="F4891" t="s">
        <v>2301</v>
      </c>
      <c r="G4891">
        <v>-25.7869961512293</v>
      </c>
      <c r="H4891">
        <v>113.851848512272</v>
      </c>
      <c r="I4891" t="s">
        <v>2332</v>
      </c>
      <c r="J4891" t="s">
        <v>2176</v>
      </c>
      <c r="K4891">
        <v>15</v>
      </c>
      <c r="L4891">
        <v>16</v>
      </c>
      <c r="N4891">
        <v>1</v>
      </c>
      <c r="O4891">
        <v>0.54810000000000003</v>
      </c>
      <c r="R4891">
        <v>1.1063000000000001</v>
      </c>
    </row>
    <row r="4892" spans="1:18">
      <c r="A4892" t="s">
        <v>2083</v>
      </c>
      <c r="B4892" t="s">
        <v>2082</v>
      </c>
      <c r="D4892">
        <v>2021</v>
      </c>
      <c r="E4892" t="s">
        <v>842</v>
      </c>
      <c r="F4892" t="s">
        <v>2301</v>
      </c>
      <c r="G4892">
        <v>-25.7869961512293</v>
      </c>
      <c r="H4892">
        <v>113.851848512272</v>
      </c>
      <c r="I4892" t="s">
        <v>2332</v>
      </c>
      <c r="J4892" t="s">
        <v>2176</v>
      </c>
      <c r="K4892">
        <v>16</v>
      </c>
      <c r="L4892">
        <v>17</v>
      </c>
      <c r="N4892">
        <v>1</v>
      </c>
      <c r="O4892">
        <v>0.54279999999999995</v>
      </c>
      <c r="R4892">
        <v>1.3966000000000001</v>
      </c>
    </row>
    <row r="4893" spans="1:18">
      <c r="A4893" t="s">
        <v>2083</v>
      </c>
      <c r="B4893" t="s">
        <v>2082</v>
      </c>
      <c r="D4893">
        <v>2021</v>
      </c>
      <c r="E4893" t="s">
        <v>842</v>
      </c>
      <c r="F4893" t="s">
        <v>2301</v>
      </c>
      <c r="G4893">
        <v>-25.7869961512293</v>
      </c>
      <c r="H4893">
        <v>113.851848512272</v>
      </c>
      <c r="I4893" t="s">
        <v>2332</v>
      </c>
      <c r="J4893" t="s">
        <v>2176</v>
      </c>
      <c r="K4893">
        <v>17</v>
      </c>
      <c r="L4893">
        <v>18</v>
      </c>
      <c r="N4893">
        <v>1</v>
      </c>
      <c r="O4893">
        <v>0.60519999999999996</v>
      </c>
      <c r="R4893">
        <v>1.6869000000000001</v>
      </c>
    </row>
    <row r="4894" spans="1:18">
      <c r="A4894" t="s">
        <v>2083</v>
      </c>
      <c r="B4894" t="s">
        <v>2082</v>
      </c>
      <c r="D4894">
        <v>2021</v>
      </c>
      <c r="E4894" t="s">
        <v>842</v>
      </c>
      <c r="F4894" t="s">
        <v>2301</v>
      </c>
      <c r="G4894">
        <v>-25.7869961512293</v>
      </c>
      <c r="H4894">
        <v>113.851848512272</v>
      </c>
      <c r="I4894" t="s">
        <v>2332</v>
      </c>
      <c r="J4894" t="s">
        <v>2176</v>
      </c>
      <c r="K4894">
        <v>18</v>
      </c>
      <c r="L4894">
        <v>19</v>
      </c>
      <c r="N4894">
        <v>1</v>
      </c>
      <c r="O4894">
        <v>0.73899999999999999</v>
      </c>
      <c r="R4894">
        <v>1.4613</v>
      </c>
    </row>
    <row r="4895" spans="1:18">
      <c r="A4895" t="s">
        <v>2083</v>
      </c>
      <c r="B4895" t="s">
        <v>2082</v>
      </c>
      <c r="D4895">
        <v>2021</v>
      </c>
      <c r="E4895" t="s">
        <v>842</v>
      </c>
      <c r="F4895" t="s">
        <v>2301</v>
      </c>
      <c r="G4895">
        <v>-25.7869961512293</v>
      </c>
      <c r="H4895">
        <v>113.851848512272</v>
      </c>
      <c r="I4895" t="s">
        <v>2332</v>
      </c>
      <c r="J4895" t="s">
        <v>2176</v>
      </c>
      <c r="K4895">
        <v>19</v>
      </c>
      <c r="L4895">
        <v>20</v>
      </c>
      <c r="N4895">
        <v>1</v>
      </c>
      <c r="O4895">
        <v>0.70479999999999998</v>
      </c>
      <c r="R4895">
        <v>1.0392999999999999</v>
      </c>
    </row>
    <row r="4896" spans="1:18">
      <c r="A4896" t="s">
        <v>2083</v>
      </c>
      <c r="B4896" t="s">
        <v>2082</v>
      </c>
      <c r="D4896">
        <v>2021</v>
      </c>
      <c r="E4896" t="s">
        <v>842</v>
      </c>
      <c r="F4896" t="s">
        <v>2301</v>
      </c>
      <c r="G4896">
        <v>-25.7869961512293</v>
      </c>
      <c r="H4896">
        <v>113.851848512272</v>
      </c>
      <c r="I4896" t="s">
        <v>2332</v>
      </c>
      <c r="J4896" t="s">
        <v>2176</v>
      </c>
      <c r="K4896">
        <v>20</v>
      </c>
      <c r="L4896">
        <v>21</v>
      </c>
      <c r="N4896">
        <v>1</v>
      </c>
      <c r="O4896">
        <v>0.67620000000000002</v>
      </c>
      <c r="R4896">
        <v>1.3371</v>
      </c>
    </row>
    <row r="4897" spans="1:18">
      <c r="A4897" t="s">
        <v>2083</v>
      </c>
      <c r="B4897" t="s">
        <v>2082</v>
      </c>
      <c r="D4897">
        <v>2021</v>
      </c>
      <c r="E4897" t="s">
        <v>842</v>
      </c>
      <c r="F4897" t="s">
        <v>2301</v>
      </c>
      <c r="G4897">
        <v>-25.7869961512293</v>
      </c>
      <c r="H4897">
        <v>113.851848512272</v>
      </c>
      <c r="I4897" t="s">
        <v>2332</v>
      </c>
      <c r="J4897" t="s">
        <v>2176</v>
      </c>
      <c r="K4897">
        <v>21</v>
      </c>
      <c r="L4897">
        <v>22</v>
      </c>
      <c r="N4897">
        <v>1</v>
      </c>
      <c r="O4897">
        <v>0.89510000000000001</v>
      </c>
      <c r="R4897">
        <v>1.6349</v>
      </c>
    </row>
    <row r="4898" spans="1:18">
      <c r="A4898" t="s">
        <v>2083</v>
      </c>
      <c r="B4898" t="s">
        <v>2082</v>
      </c>
      <c r="D4898">
        <v>2021</v>
      </c>
      <c r="E4898" t="s">
        <v>842</v>
      </c>
      <c r="F4898" t="s">
        <v>2301</v>
      </c>
      <c r="G4898">
        <v>-25.7869961512293</v>
      </c>
      <c r="H4898">
        <v>113.851848512272</v>
      </c>
      <c r="I4898" t="s">
        <v>2332</v>
      </c>
      <c r="J4898" t="s">
        <v>2176</v>
      </c>
      <c r="K4898">
        <v>22</v>
      </c>
      <c r="L4898">
        <v>23</v>
      </c>
      <c r="N4898">
        <v>1</v>
      </c>
      <c r="O4898">
        <v>0.73860000000000003</v>
      </c>
      <c r="R4898">
        <v>1.4175</v>
      </c>
    </row>
    <row r="4899" spans="1:18">
      <c r="A4899" t="s">
        <v>2083</v>
      </c>
      <c r="B4899" t="s">
        <v>2082</v>
      </c>
      <c r="D4899">
        <v>2021</v>
      </c>
      <c r="E4899" t="s">
        <v>842</v>
      </c>
      <c r="F4899" t="s">
        <v>2301</v>
      </c>
      <c r="G4899">
        <v>-25.7869961512293</v>
      </c>
      <c r="H4899">
        <v>113.851848512272</v>
      </c>
      <c r="I4899" t="s">
        <v>2332</v>
      </c>
      <c r="J4899" t="s">
        <v>2176</v>
      </c>
      <c r="K4899">
        <v>23</v>
      </c>
      <c r="L4899">
        <v>24</v>
      </c>
      <c r="N4899">
        <v>1</v>
      </c>
      <c r="O4899">
        <v>0.64670000000000005</v>
      </c>
      <c r="R4899">
        <v>1.4175</v>
      </c>
    </row>
    <row r="4900" spans="1:18">
      <c r="A4900" t="s">
        <v>2083</v>
      </c>
      <c r="B4900" t="s">
        <v>2082</v>
      </c>
      <c r="D4900">
        <v>2021</v>
      </c>
      <c r="E4900" t="s">
        <v>842</v>
      </c>
      <c r="F4900" t="s">
        <v>2301</v>
      </c>
      <c r="G4900">
        <v>-25.7869961512293</v>
      </c>
      <c r="H4900">
        <v>113.851848512272</v>
      </c>
      <c r="I4900" t="s">
        <v>2332</v>
      </c>
      <c r="J4900" t="s">
        <v>2176</v>
      </c>
      <c r="K4900">
        <v>24</v>
      </c>
      <c r="L4900">
        <v>25</v>
      </c>
      <c r="N4900">
        <v>1</v>
      </c>
      <c r="O4900">
        <v>0.77939999999999998</v>
      </c>
      <c r="R4900">
        <v>1.2</v>
      </c>
    </row>
    <row r="4901" spans="1:18">
      <c r="A4901" t="s">
        <v>2083</v>
      </c>
      <c r="B4901" t="s">
        <v>2082</v>
      </c>
      <c r="D4901">
        <v>2021</v>
      </c>
      <c r="E4901" t="s">
        <v>842</v>
      </c>
      <c r="F4901" t="s">
        <v>2301</v>
      </c>
      <c r="G4901">
        <v>-25.7869961512293</v>
      </c>
      <c r="H4901">
        <v>113.851848512272</v>
      </c>
      <c r="I4901" t="s">
        <v>2332</v>
      </c>
      <c r="J4901" t="s">
        <v>2176</v>
      </c>
      <c r="K4901">
        <v>25</v>
      </c>
      <c r="L4901">
        <v>26</v>
      </c>
      <c r="N4901">
        <v>1</v>
      </c>
      <c r="O4901">
        <v>0.92610000000000003</v>
      </c>
      <c r="R4901">
        <v>0.96799999999999997</v>
      </c>
    </row>
    <row r="4902" spans="1:18">
      <c r="A4902" t="s">
        <v>2083</v>
      </c>
      <c r="B4902" t="s">
        <v>2082</v>
      </c>
      <c r="D4902">
        <v>2021</v>
      </c>
      <c r="E4902" t="s">
        <v>842</v>
      </c>
      <c r="F4902" t="s">
        <v>2301</v>
      </c>
      <c r="G4902">
        <v>-25.7869961512293</v>
      </c>
      <c r="H4902">
        <v>113.851848512272</v>
      </c>
      <c r="I4902" t="s">
        <v>2332</v>
      </c>
      <c r="J4902" t="s">
        <v>2176</v>
      </c>
      <c r="K4902">
        <v>26</v>
      </c>
      <c r="L4902">
        <v>27</v>
      </c>
      <c r="N4902">
        <v>1</v>
      </c>
      <c r="O4902">
        <v>0.74390000000000001</v>
      </c>
      <c r="R4902">
        <v>0.96799999999999997</v>
      </c>
    </row>
    <row r="4903" spans="1:18">
      <c r="A4903" t="s">
        <v>2083</v>
      </c>
      <c r="B4903" t="s">
        <v>2082</v>
      </c>
      <c r="D4903">
        <v>2021</v>
      </c>
      <c r="E4903" t="s">
        <v>842</v>
      </c>
      <c r="F4903" t="s">
        <v>2301</v>
      </c>
      <c r="G4903">
        <v>-25.7869961512293</v>
      </c>
      <c r="H4903">
        <v>113.851848512272</v>
      </c>
      <c r="I4903" t="s">
        <v>2332</v>
      </c>
      <c r="J4903" t="s">
        <v>2176</v>
      </c>
      <c r="K4903">
        <v>27</v>
      </c>
      <c r="L4903">
        <v>28</v>
      </c>
      <c r="N4903">
        <v>1</v>
      </c>
      <c r="O4903">
        <v>0.77329999999999999</v>
      </c>
      <c r="R4903">
        <v>0.73599999999999999</v>
      </c>
    </row>
    <row r="4904" spans="1:18">
      <c r="A4904" t="s">
        <v>2083</v>
      </c>
      <c r="B4904" t="s">
        <v>2082</v>
      </c>
      <c r="D4904">
        <v>2021</v>
      </c>
      <c r="E4904" t="s">
        <v>842</v>
      </c>
      <c r="F4904" t="s">
        <v>2301</v>
      </c>
      <c r="G4904">
        <v>-25.7869961512293</v>
      </c>
      <c r="H4904">
        <v>113.851848512272</v>
      </c>
      <c r="I4904" t="s">
        <v>2332</v>
      </c>
      <c r="J4904" t="s">
        <v>2176</v>
      </c>
      <c r="K4904">
        <v>28</v>
      </c>
      <c r="L4904">
        <v>29</v>
      </c>
      <c r="N4904">
        <v>1</v>
      </c>
      <c r="O4904">
        <v>0.90849999999999997</v>
      </c>
      <c r="R4904">
        <v>0.96750000000000003</v>
      </c>
    </row>
    <row r="4905" spans="1:18">
      <c r="A4905" t="s">
        <v>2083</v>
      </c>
      <c r="B4905" t="s">
        <v>2082</v>
      </c>
      <c r="D4905">
        <v>2021</v>
      </c>
      <c r="E4905" t="s">
        <v>842</v>
      </c>
      <c r="F4905" t="s">
        <v>2301</v>
      </c>
      <c r="G4905">
        <v>-25.7869961512293</v>
      </c>
      <c r="H4905">
        <v>113.851848512272</v>
      </c>
      <c r="I4905" t="s">
        <v>2332</v>
      </c>
      <c r="J4905" t="s">
        <v>2176</v>
      </c>
      <c r="K4905">
        <v>29</v>
      </c>
      <c r="L4905">
        <v>30</v>
      </c>
      <c r="N4905">
        <v>1</v>
      </c>
      <c r="O4905">
        <v>0.86609999999999998</v>
      </c>
      <c r="R4905">
        <v>0.96750000000000003</v>
      </c>
    </row>
    <row r="4906" spans="1:18">
      <c r="A4906" t="s">
        <v>2083</v>
      </c>
      <c r="B4906" t="s">
        <v>2082</v>
      </c>
      <c r="D4906">
        <v>2021</v>
      </c>
      <c r="E4906" t="s">
        <v>842</v>
      </c>
      <c r="F4906" t="s">
        <v>2301</v>
      </c>
      <c r="G4906">
        <v>-25.7869961512293</v>
      </c>
      <c r="H4906">
        <v>113.851848512272</v>
      </c>
      <c r="I4906" t="s">
        <v>2332</v>
      </c>
      <c r="J4906" t="s">
        <v>2176</v>
      </c>
      <c r="K4906">
        <v>30</v>
      </c>
      <c r="L4906">
        <v>31</v>
      </c>
      <c r="N4906">
        <v>1</v>
      </c>
      <c r="O4906">
        <v>0.97919999999999996</v>
      </c>
      <c r="R4906">
        <v>1.1991000000000001</v>
      </c>
    </row>
    <row r="4907" spans="1:18">
      <c r="A4907" t="s">
        <v>2083</v>
      </c>
      <c r="B4907" t="s">
        <v>2082</v>
      </c>
      <c r="D4907">
        <v>2021</v>
      </c>
      <c r="E4907" t="s">
        <v>842</v>
      </c>
      <c r="F4907" t="s">
        <v>2301</v>
      </c>
      <c r="G4907">
        <v>-25.7869961512293</v>
      </c>
      <c r="H4907">
        <v>113.851848512272</v>
      </c>
      <c r="I4907" t="s">
        <v>2332</v>
      </c>
      <c r="J4907" t="s">
        <v>2176</v>
      </c>
      <c r="K4907">
        <v>31</v>
      </c>
      <c r="L4907">
        <v>32</v>
      </c>
      <c r="N4907">
        <v>1</v>
      </c>
      <c r="O4907">
        <v>0.92979999999999996</v>
      </c>
      <c r="R4907">
        <v>1.3431999999999999</v>
      </c>
    </row>
    <row r="4908" spans="1:18">
      <c r="A4908" t="s">
        <v>2083</v>
      </c>
      <c r="B4908" t="s">
        <v>2082</v>
      </c>
      <c r="D4908">
        <v>2021</v>
      </c>
      <c r="E4908" t="s">
        <v>842</v>
      </c>
      <c r="F4908" t="s">
        <v>2301</v>
      </c>
      <c r="G4908">
        <v>-25.7869961512293</v>
      </c>
      <c r="H4908">
        <v>113.851848512272</v>
      </c>
      <c r="I4908" t="s">
        <v>2332</v>
      </c>
      <c r="J4908" t="s">
        <v>2176</v>
      </c>
      <c r="K4908">
        <v>32</v>
      </c>
      <c r="L4908">
        <v>33</v>
      </c>
      <c r="N4908">
        <v>1</v>
      </c>
      <c r="O4908">
        <v>0.9214</v>
      </c>
      <c r="R4908">
        <v>1.3431999999999999</v>
      </c>
    </row>
    <row r="4909" spans="1:18">
      <c r="A4909" t="s">
        <v>2083</v>
      </c>
      <c r="B4909" t="s">
        <v>2082</v>
      </c>
      <c r="D4909">
        <v>2021</v>
      </c>
      <c r="E4909" t="s">
        <v>842</v>
      </c>
      <c r="F4909" t="s">
        <v>2301</v>
      </c>
      <c r="G4909">
        <v>-25.7869961512293</v>
      </c>
      <c r="H4909">
        <v>113.851848512272</v>
      </c>
      <c r="I4909" t="s">
        <v>2332</v>
      </c>
      <c r="J4909" t="s">
        <v>2176</v>
      </c>
      <c r="K4909">
        <v>33</v>
      </c>
      <c r="L4909">
        <v>34</v>
      </c>
      <c r="N4909">
        <v>1</v>
      </c>
      <c r="O4909">
        <v>1</v>
      </c>
      <c r="R4909">
        <v>1.4873000000000001</v>
      </c>
    </row>
    <row r="4910" spans="1:18">
      <c r="A4910" t="s">
        <v>2083</v>
      </c>
      <c r="B4910" t="s">
        <v>2082</v>
      </c>
      <c r="D4910">
        <v>2021</v>
      </c>
      <c r="E4910" t="s">
        <v>842</v>
      </c>
      <c r="F4910" t="s">
        <v>2301</v>
      </c>
      <c r="G4910">
        <v>-25.7869961512293</v>
      </c>
      <c r="H4910">
        <v>113.851848512272</v>
      </c>
      <c r="I4910" t="s">
        <v>2332</v>
      </c>
      <c r="J4910" t="s">
        <v>2176</v>
      </c>
      <c r="K4910">
        <v>34</v>
      </c>
      <c r="L4910">
        <v>35</v>
      </c>
      <c r="N4910">
        <v>1</v>
      </c>
      <c r="O4910">
        <v>0.71120000000000005</v>
      </c>
      <c r="R4910">
        <v>1.4097</v>
      </c>
    </row>
    <row r="4911" spans="1:18">
      <c r="A4911" t="s">
        <v>2083</v>
      </c>
      <c r="B4911" t="s">
        <v>2082</v>
      </c>
      <c r="D4911">
        <v>2021</v>
      </c>
      <c r="E4911" t="s">
        <v>842</v>
      </c>
      <c r="F4911" t="s">
        <v>2301</v>
      </c>
      <c r="G4911">
        <v>-25.7869961512293</v>
      </c>
      <c r="H4911">
        <v>113.851848512272</v>
      </c>
      <c r="I4911" t="s">
        <v>2332</v>
      </c>
      <c r="J4911" t="s">
        <v>2176</v>
      </c>
      <c r="K4911">
        <v>35</v>
      </c>
      <c r="L4911">
        <v>36</v>
      </c>
      <c r="N4911">
        <v>1</v>
      </c>
      <c r="O4911">
        <v>0.99199999999999999</v>
      </c>
      <c r="R4911">
        <v>1.4097</v>
      </c>
    </row>
    <row r="4912" spans="1:18">
      <c r="A4912" t="s">
        <v>2083</v>
      </c>
      <c r="B4912" t="s">
        <v>2082</v>
      </c>
      <c r="D4912">
        <v>2021</v>
      </c>
      <c r="E4912" t="s">
        <v>842</v>
      </c>
      <c r="F4912" t="s">
        <v>2301</v>
      </c>
      <c r="G4912">
        <v>-25.7869961512293</v>
      </c>
      <c r="H4912">
        <v>113.851848512272</v>
      </c>
      <c r="I4912" t="s">
        <v>2332</v>
      </c>
      <c r="J4912" t="s">
        <v>2176</v>
      </c>
      <c r="K4912">
        <v>36</v>
      </c>
      <c r="L4912">
        <v>37</v>
      </c>
      <c r="N4912">
        <v>1</v>
      </c>
      <c r="O4912">
        <v>0.73680000000000001</v>
      </c>
      <c r="R4912">
        <v>1.4097</v>
      </c>
    </row>
    <row r="4913" spans="1:18">
      <c r="A4913" t="s">
        <v>2083</v>
      </c>
      <c r="B4913" t="s">
        <v>2082</v>
      </c>
      <c r="D4913">
        <v>2021</v>
      </c>
      <c r="E4913" t="s">
        <v>842</v>
      </c>
      <c r="F4913" t="s">
        <v>2301</v>
      </c>
      <c r="G4913">
        <v>-25.7869961512293</v>
      </c>
      <c r="H4913">
        <v>113.851848512272</v>
      </c>
      <c r="I4913" t="s">
        <v>2332</v>
      </c>
      <c r="J4913" t="s">
        <v>2176</v>
      </c>
      <c r="K4913">
        <v>37</v>
      </c>
      <c r="L4913">
        <v>38</v>
      </c>
      <c r="N4913">
        <v>1</v>
      </c>
      <c r="O4913">
        <v>0.68100000000000005</v>
      </c>
      <c r="R4913">
        <v>1.4097</v>
      </c>
    </row>
    <row r="4914" spans="1:18">
      <c r="A4914" t="s">
        <v>2083</v>
      </c>
      <c r="B4914" t="s">
        <v>2082</v>
      </c>
      <c r="D4914">
        <v>2021</v>
      </c>
      <c r="E4914" t="s">
        <v>842</v>
      </c>
      <c r="F4914" t="s">
        <v>2301</v>
      </c>
      <c r="G4914">
        <v>-25.7869961512293</v>
      </c>
      <c r="H4914">
        <v>113.851848512272</v>
      </c>
      <c r="I4914" t="s">
        <v>2332</v>
      </c>
      <c r="J4914" t="s">
        <v>2176</v>
      </c>
      <c r="K4914">
        <v>38</v>
      </c>
      <c r="L4914">
        <v>39</v>
      </c>
      <c r="N4914">
        <v>1</v>
      </c>
      <c r="O4914">
        <v>1.1417999999999999</v>
      </c>
      <c r="R4914">
        <v>1.4097</v>
      </c>
    </row>
    <row r="4915" spans="1:18">
      <c r="A4915" t="s">
        <v>2083</v>
      </c>
      <c r="B4915" t="s">
        <v>2082</v>
      </c>
      <c r="D4915">
        <v>2021</v>
      </c>
      <c r="E4915" t="s">
        <v>842</v>
      </c>
      <c r="F4915" t="s">
        <v>2301</v>
      </c>
      <c r="G4915">
        <v>-25.7869961512293</v>
      </c>
      <c r="H4915">
        <v>113.851848512272</v>
      </c>
      <c r="I4915" t="s">
        <v>2332</v>
      </c>
      <c r="J4915" t="s">
        <v>2176</v>
      </c>
      <c r="K4915">
        <v>39</v>
      </c>
      <c r="L4915">
        <v>40</v>
      </c>
      <c r="N4915">
        <v>1</v>
      </c>
      <c r="O4915">
        <v>0.82830000000000004</v>
      </c>
      <c r="R4915">
        <v>1.3321000000000001</v>
      </c>
    </row>
    <row r="4916" spans="1:18">
      <c r="A4916" t="s">
        <v>2083</v>
      </c>
      <c r="B4916" t="s">
        <v>2082</v>
      </c>
      <c r="D4916">
        <v>2021</v>
      </c>
      <c r="E4916" t="s">
        <v>842</v>
      </c>
      <c r="F4916" t="s">
        <v>2301</v>
      </c>
      <c r="G4916">
        <v>-25.7869961512293</v>
      </c>
      <c r="H4916">
        <v>113.851848512272</v>
      </c>
      <c r="I4916" t="s">
        <v>2332</v>
      </c>
      <c r="J4916" t="s">
        <v>2176</v>
      </c>
      <c r="K4916">
        <v>40</v>
      </c>
      <c r="L4916">
        <v>41</v>
      </c>
      <c r="N4916">
        <v>1</v>
      </c>
      <c r="O4916">
        <v>1.0143</v>
      </c>
      <c r="R4916">
        <v>1.2359</v>
      </c>
    </row>
    <row r="4917" spans="1:18">
      <c r="A4917" t="s">
        <v>2083</v>
      </c>
      <c r="B4917" t="s">
        <v>2082</v>
      </c>
      <c r="D4917">
        <v>2021</v>
      </c>
      <c r="E4917" t="s">
        <v>842</v>
      </c>
      <c r="F4917" t="s">
        <v>2301</v>
      </c>
      <c r="G4917">
        <v>-25.7869961512293</v>
      </c>
      <c r="H4917">
        <v>113.851848512272</v>
      </c>
      <c r="I4917" t="s">
        <v>2332</v>
      </c>
      <c r="J4917" t="s">
        <v>2176</v>
      </c>
      <c r="K4917">
        <v>41</v>
      </c>
      <c r="L4917">
        <v>42</v>
      </c>
      <c r="N4917">
        <v>1</v>
      </c>
      <c r="O4917">
        <v>0.74519999999999997</v>
      </c>
      <c r="R4917">
        <v>1.2359</v>
      </c>
    </row>
    <row r="4918" spans="1:18">
      <c r="A4918" t="s">
        <v>2083</v>
      </c>
      <c r="B4918" t="s">
        <v>2082</v>
      </c>
      <c r="D4918">
        <v>2021</v>
      </c>
      <c r="E4918" t="s">
        <v>842</v>
      </c>
      <c r="F4918" t="s">
        <v>2301</v>
      </c>
      <c r="G4918">
        <v>-25.7869961512293</v>
      </c>
      <c r="H4918">
        <v>113.851848512272</v>
      </c>
      <c r="I4918" t="s">
        <v>2332</v>
      </c>
      <c r="J4918" t="s">
        <v>2176</v>
      </c>
      <c r="K4918">
        <v>42</v>
      </c>
      <c r="L4918">
        <v>43</v>
      </c>
      <c r="N4918">
        <v>1</v>
      </c>
      <c r="O4918">
        <v>0.7621</v>
      </c>
      <c r="R4918">
        <v>1.1396999999999999</v>
      </c>
    </row>
    <row r="4919" spans="1:18">
      <c r="A4919" t="s">
        <v>2083</v>
      </c>
      <c r="B4919" t="s">
        <v>2082</v>
      </c>
      <c r="D4919">
        <v>2021</v>
      </c>
      <c r="E4919" t="s">
        <v>842</v>
      </c>
      <c r="F4919" t="s">
        <v>2301</v>
      </c>
      <c r="G4919">
        <v>-25.7869961512293</v>
      </c>
      <c r="H4919">
        <v>113.851848512272</v>
      </c>
      <c r="I4919" t="s">
        <v>2332</v>
      </c>
      <c r="J4919" t="s">
        <v>2176</v>
      </c>
      <c r="K4919">
        <v>43</v>
      </c>
      <c r="L4919">
        <v>44</v>
      </c>
      <c r="N4919">
        <v>1</v>
      </c>
      <c r="O4919">
        <v>1.1046</v>
      </c>
      <c r="R4919">
        <v>1.1754</v>
      </c>
    </row>
    <row r="4920" spans="1:18">
      <c r="A4920" t="s">
        <v>2083</v>
      </c>
      <c r="B4920" t="s">
        <v>2082</v>
      </c>
      <c r="D4920">
        <v>2021</v>
      </c>
      <c r="E4920" t="s">
        <v>842</v>
      </c>
      <c r="F4920" t="s">
        <v>2301</v>
      </c>
      <c r="G4920">
        <v>-25.7869961512293</v>
      </c>
      <c r="H4920">
        <v>113.851848512272</v>
      </c>
      <c r="I4920" t="s">
        <v>2332</v>
      </c>
      <c r="J4920" t="s">
        <v>2176</v>
      </c>
      <c r="K4920">
        <v>44</v>
      </c>
      <c r="L4920">
        <v>45</v>
      </c>
      <c r="N4920">
        <v>1</v>
      </c>
      <c r="O4920">
        <v>1.0324</v>
      </c>
      <c r="R4920">
        <v>1.1754</v>
      </c>
    </row>
    <row r="4921" spans="1:18">
      <c r="A4921" t="s">
        <v>2083</v>
      </c>
      <c r="B4921" t="s">
        <v>2082</v>
      </c>
      <c r="D4921">
        <v>2021</v>
      </c>
      <c r="E4921" t="s">
        <v>842</v>
      </c>
      <c r="F4921" t="s">
        <v>2301</v>
      </c>
      <c r="G4921">
        <v>-25.7869961512293</v>
      </c>
      <c r="H4921">
        <v>113.851848512272</v>
      </c>
      <c r="I4921" t="s">
        <v>2332</v>
      </c>
      <c r="J4921" t="s">
        <v>2176</v>
      </c>
      <c r="K4921">
        <v>45</v>
      </c>
      <c r="L4921">
        <v>46</v>
      </c>
      <c r="N4921">
        <v>1</v>
      </c>
      <c r="O4921">
        <v>0.97040000000000004</v>
      </c>
      <c r="R4921">
        <v>1.2111000000000001</v>
      </c>
    </row>
    <row r="4922" spans="1:18">
      <c r="A4922" t="s">
        <v>2083</v>
      </c>
      <c r="B4922" t="s">
        <v>2082</v>
      </c>
      <c r="D4922">
        <v>2021</v>
      </c>
      <c r="E4922" t="s">
        <v>842</v>
      </c>
      <c r="F4922" t="s">
        <v>2301</v>
      </c>
      <c r="G4922">
        <v>-25.7869961512293</v>
      </c>
      <c r="H4922">
        <v>113.851848512272</v>
      </c>
      <c r="I4922" t="s">
        <v>2332</v>
      </c>
      <c r="J4922" t="s">
        <v>2176</v>
      </c>
      <c r="K4922">
        <v>46</v>
      </c>
      <c r="L4922">
        <v>47</v>
      </c>
      <c r="N4922">
        <v>1</v>
      </c>
      <c r="O4922">
        <v>0.93969999999999998</v>
      </c>
      <c r="R4922">
        <v>1.1171</v>
      </c>
    </row>
    <row r="4923" spans="1:18">
      <c r="A4923" t="s">
        <v>2083</v>
      </c>
      <c r="B4923" t="s">
        <v>2082</v>
      </c>
      <c r="D4923">
        <v>2021</v>
      </c>
      <c r="E4923" t="s">
        <v>842</v>
      </c>
      <c r="F4923" t="s">
        <v>2301</v>
      </c>
      <c r="G4923">
        <v>-25.7869961512293</v>
      </c>
      <c r="H4923">
        <v>113.851848512272</v>
      </c>
      <c r="I4923" t="s">
        <v>2332</v>
      </c>
      <c r="J4923" t="s">
        <v>2176</v>
      </c>
      <c r="K4923">
        <v>47</v>
      </c>
      <c r="L4923">
        <v>48</v>
      </c>
      <c r="N4923">
        <v>1</v>
      </c>
      <c r="O4923">
        <v>1.0210999999999999</v>
      </c>
      <c r="R4923">
        <v>1.1171</v>
      </c>
    </row>
    <row r="4924" spans="1:18">
      <c r="A4924" t="s">
        <v>2083</v>
      </c>
      <c r="B4924" t="s">
        <v>2082</v>
      </c>
      <c r="D4924">
        <v>2021</v>
      </c>
      <c r="E4924" t="s">
        <v>842</v>
      </c>
      <c r="F4924" t="s">
        <v>2301</v>
      </c>
      <c r="G4924">
        <v>-25.7869961512293</v>
      </c>
      <c r="H4924">
        <v>113.851848512272</v>
      </c>
      <c r="I4924" t="s">
        <v>2332</v>
      </c>
      <c r="J4924" t="s">
        <v>2176</v>
      </c>
      <c r="K4924">
        <v>48</v>
      </c>
      <c r="L4924">
        <v>49</v>
      </c>
      <c r="N4924">
        <v>1</v>
      </c>
      <c r="O4924">
        <v>1.1534</v>
      </c>
      <c r="R4924">
        <v>1.0232000000000001</v>
      </c>
    </row>
    <row r="4925" spans="1:18">
      <c r="A4925" t="s">
        <v>2083</v>
      </c>
      <c r="B4925" t="s">
        <v>2082</v>
      </c>
      <c r="D4925">
        <v>2021</v>
      </c>
      <c r="E4925" t="s">
        <v>842</v>
      </c>
      <c r="F4925" t="s">
        <v>2301</v>
      </c>
      <c r="G4925">
        <v>-25.7869961512293</v>
      </c>
      <c r="H4925">
        <v>113.851848512272</v>
      </c>
      <c r="I4925" t="s">
        <v>2332</v>
      </c>
      <c r="J4925" t="s">
        <v>2176</v>
      </c>
      <c r="K4925">
        <v>49</v>
      </c>
      <c r="L4925">
        <v>50</v>
      </c>
      <c r="N4925">
        <v>1</v>
      </c>
      <c r="O4925">
        <v>0.89170000000000005</v>
      </c>
      <c r="R4925">
        <v>1.5145999999999999</v>
      </c>
    </row>
    <row r="4926" spans="1:18">
      <c r="A4926" t="s">
        <v>2083</v>
      </c>
      <c r="B4926" t="s">
        <v>2082</v>
      </c>
      <c r="D4926">
        <v>2021</v>
      </c>
      <c r="E4926" t="s">
        <v>842</v>
      </c>
      <c r="F4926" t="s">
        <v>2301</v>
      </c>
      <c r="G4926">
        <v>-25.7869961512293</v>
      </c>
      <c r="H4926">
        <v>113.851848512272</v>
      </c>
      <c r="I4926" t="s">
        <v>2332</v>
      </c>
      <c r="J4926" t="s">
        <v>2176</v>
      </c>
      <c r="K4926">
        <v>50</v>
      </c>
      <c r="L4926">
        <v>51</v>
      </c>
      <c r="N4926">
        <v>1</v>
      </c>
      <c r="O4926">
        <v>1.1322000000000001</v>
      </c>
      <c r="R4926">
        <v>1.5145999999999999</v>
      </c>
    </row>
    <row r="4927" spans="1:18">
      <c r="A4927" t="s">
        <v>2083</v>
      </c>
      <c r="B4927" t="s">
        <v>2082</v>
      </c>
      <c r="D4927">
        <v>2021</v>
      </c>
      <c r="E4927" t="s">
        <v>842</v>
      </c>
      <c r="F4927" t="s">
        <v>2301</v>
      </c>
      <c r="G4927">
        <v>-25.7869961512293</v>
      </c>
      <c r="H4927">
        <v>113.851848512272</v>
      </c>
      <c r="I4927" t="s">
        <v>2332</v>
      </c>
      <c r="J4927" t="s">
        <v>2176</v>
      </c>
      <c r="K4927">
        <v>51</v>
      </c>
      <c r="L4927">
        <v>52</v>
      </c>
      <c r="N4927">
        <v>1</v>
      </c>
      <c r="O4927">
        <v>1.1062000000000001</v>
      </c>
      <c r="R4927">
        <v>1.5145999999999999</v>
      </c>
    </row>
    <row r="4928" spans="1:18">
      <c r="A4928" t="s">
        <v>2083</v>
      </c>
      <c r="B4928" t="s">
        <v>2082</v>
      </c>
      <c r="D4928">
        <v>2021</v>
      </c>
      <c r="E4928" t="s">
        <v>842</v>
      </c>
      <c r="F4928" t="s">
        <v>2301</v>
      </c>
      <c r="G4928">
        <v>-25.7869961512293</v>
      </c>
      <c r="H4928">
        <v>113.851848512272</v>
      </c>
      <c r="I4928" t="s">
        <v>2332</v>
      </c>
      <c r="J4928" t="s">
        <v>2176</v>
      </c>
      <c r="K4928">
        <v>52</v>
      </c>
      <c r="L4928">
        <v>53</v>
      </c>
      <c r="N4928">
        <v>1</v>
      </c>
      <c r="O4928">
        <v>0.84709999999999996</v>
      </c>
      <c r="R4928">
        <v>1.5145999999999999</v>
      </c>
    </row>
    <row r="4929" spans="1:18">
      <c r="A4929" t="s">
        <v>2083</v>
      </c>
      <c r="B4929" t="s">
        <v>2082</v>
      </c>
      <c r="D4929">
        <v>2021</v>
      </c>
      <c r="E4929" t="s">
        <v>842</v>
      </c>
      <c r="F4929" t="s">
        <v>2301</v>
      </c>
      <c r="G4929">
        <v>-25.7869961512293</v>
      </c>
      <c r="H4929">
        <v>113.851848512272</v>
      </c>
      <c r="I4929" t="s">
        <v>2332</v>
      </c>
      <c r="J4929" t="s">
        <v>2176</v>
      </c>
      <c r="K4929">
        <v>53</v>
      </c>
      <c r="L4929">
        <v>54</v>
      </c>
      <c r="N4929">
        <v>1</v>
      </c>
      <c r="O4929">
        <v>0.871</v>
      </c>
      <c r="R4929">
        <v>2.0059999999999998</v>
      </c>
    </row>
    <row r="4930" spans="1:18">
      <c r="A4930" t="s">
        <v>2083</v>
      </c>
      <c r="B4930" t="s">
        <v>2082</v>
      </c>
      <c r="D4930">
        <v>2021</v>
      </c>
      <c r="E4930" t="s">
        <v>842</v>
      </c>
      <c r="F4930" t="s">
        <v>2301</v>
      </c>
      <c r="G4930">
        <v>-25.7869961512293</v>
      </c>
      <c r="H4930">
        <v>113.851848512272</v>
      </c>
      <c r="I4930" t="s">
        <v>2332</v>
      </c>
      <c r="J4930" t="s">
        <v>2176</v>
      </c>
      <c r="K4930">
        <v>54</v>
      </c>
      <c r="L4930">
        <v>55</v>
      </c>
      <c r="N4930">
        <v>1</v>
      </c>
      <c r="O4930">
        <v>0.89090000000000003</v>
      </c>
      <c r="R4930">
        <v>1.5029999999999999</v>
      </c>
    </row>
    <row r="4931" spans="1:18">
      <c r="A4931" t="s">
        <v>2083</v>
      </c>
      <c r="B4931" t="s">
        <v>2082</v>
      </c>
      <c r="D4931">
        <v>2021</v>
      </c>
      <c r="E4931" t="s">
        <v>842</v>
      </c>
      <c r="F4931" t="s">
        <v>2301</v>
      </c>
      <c r="G4931">
        <v>-25.7869961512293</v>
      </c>
      <c r="H4931">
        <v>113.851848512272</v>
      </c>
      <c r="I4931" t="s">
        <v>2332</v>
      </c>
      <c r="J4931" t="s">
        <v>2176</v>
      </c>
      <c r="K4931">
        <v>55</v>
      </c>
      <c r="L4931">
        <v>56</v>
      </c>
      <c r="N4931">
        <v>1</v>
      </c>
      <c r="O4931">
        <v>0.82430000000000003</v>
      </c>
      <c r="R4931">
        <v>1.5029999999999999</v>
      </c>
    </row>
    <row r="4932" spans="1:18">
      <c r="A4932" t="s">
        <v>2083</v>
      </c>
      <c r="B4932" t="s">
        <v>2082</v>
      </c>
      <c r="D4932">
        <v>2021</v>
      </c>
      <c r="E4932" t="s">
        <v>842</v>
      </c>
      <c r="F4932" t="s">
        <v>2301</v>
      </c>
      <c r="G4932">
        <v>-25.7869961512293</v>
      </c>
      <c r="H4932">
        <v>113.851848512272</v>
      </c>
      <c r="I4932" t="s">
        <v>2332</v>
      </c>
      <c r="J4932" t="s">
        <v>2176</v>
      </c>
      <c r="K4932">
        <v>56</v>
      </c>
      <c r="L4932">
        <v>57</v>
      </c>
      <c r="N4932">
        <v>1</v>
      </c>
      <c r="O4932">
        <v>1.0884</v>
      </c>
      <c r="R4932">
        <v>1.5029999999999999</v>
      </c>
    </row>
    <row r="4933" spans="1:18">
      <c r="A4933" t="s">
        <v>2083</v>
      </c>
      <c r="B4933" t="s">
        <v>2082</v>
      </c>
      <c r="D4933">
        <v>2021</v>
      </c>
      <c r="E4933" t="s">
        <v>842</v>
      </c>
      <c r="F4933" t="s">
        <v>2301</v>
      </c>
      <c r="G4933">
        <v>-25.7869961512293</v>
      </c>
      <c r="H4933">
        <v>113.851848512272</v>
      </c>
      <c r="I4933" t="s">
        <v>2332</v>
      </c>
      <c r="J4933" t="s">
        <v>2176</v>
      </c>
      <c r="K4933">
        <v>57</v>
      </c>
      <c r="L4933">
        <v>58</v>
      </c>
      <c r="N4933">
        <v>1</v>
      </c>
      <c r="O4933">
        <v>0.81779999999999997</v>
      </c>
      <c r="R4933">
        <v>1.5029999999999999</v>
      </c>
    </row>
    <row r="4934" spans="1:18">
      <c r="A4934" t="s">
        <v>2083</v>
      </c>
      <c r="B4934" t="s">
        <v>2082</v>
      </c>
      <c r="D4934">
        <v>2021</v>
      </c>
      <c r="E4934" t="s">
        <v>842</v>
      </c>
      <c r="F4934" t="s">
        <v>2301</v>
      </c>
      <c r="G4934">
        <v>-25.7869961512293</v>
      </c>
      <c r="H4934">
        <v>113.851848512272</v>
      </c>
      <c r="I4934" t="s">
        <v>2332</v>
      </c>
      <c r="J4934" t="s">
        <v>2176</v>
      </c>
      <c r="K4934">
        <v>58</v>
      </c>
      <c r="L4934">
        <v>59</v>
      </c>
      <c r="N4934">
        <v>1</v>
      </c>
      <c r="O4934">
        <v>0.83189999999999997</v>
      </c>
      <c r="R4934">
        <v>1.5029999999999999</v>
      </c>
    </row>
    <row r="4935" spans="1:18">
      <c r="A4935" t="s">
        <v>2083</v>
      </c>
      <c r="B4935" t="s">
        <v>2082</v>
      </c>
      <c r="D4935">
        <v>2021</v>
      </c>
      <c r="E4935" t="s">
        <v>842</v>
      </c>
      <c r="F4935" t="s">
        <v>2301</v>
      </c>
      <c r="G4935">
        <v>-25.7869961512293</v>
      </c>
      <c r="H4935">
        <v>113.851848512272</v>
      </c>
      <c r="I4935" t="s">
        <v>2332</v>
      </c>
      <c r="J4935" t="s">
        <v>2176</v>
      </c>
      <c r="K4935">
        <v>59</v>
      </c>
      <c r="L4935">
        <v>60</v>
      </c>
      <c r="N4935">
        <v>1</v>
      </c>
      <c r="O4935">
        <v>1.034</v>
      </c>
      <c r="R4935">
        <v>1</v>
      </c>
    </row>
    <row r="4936" spans="1:18">
      <c r="A4936" t="s">
        <v>2083</v>
      </c>
      <c r="B4936" t="s">
        <v>2082</v>
      </c>
      <c r="D4936">
        <v>2021</v>
      </c>
      <c r="E4936" t="s">
        <v>842</v>
      </c>
      <c r="F4936" t="s">
        <v>2301</v>
      </c>
      <c r="G4936">
        <v>-25.7869961512293</v>
      </c>
      <c r="H4936">
        <v>113.851848512272</v>
      </c>
      <c r="I4936" t="s">
        <v>2332</v>
      </c>
      <c r="J4936" t="s">
        <v>2176</v>
      </c>
      <c r="K4936">
        <v>60</v>
      </c>
      <c r="L4936">
        <v>61</v>
      </c>
      <c r="N4936">
        <v>1</v>
      </c>
      <c r="O4936">
        <v>1.1291</v>
      </c>
      <c r="R4936">
        <v>1.2803</v>
      </c>
    </row>
    <row r="4937" spans="1:18">
      <c r="A4937" t="s">
        <v>2083</v>
      </c>
      <c r="B4937" t="s">
        <v>2082</v>
      </c>
      <c r="D4937">
        <v>2021</v>
      </c>
      <c r="E4937" t="s">
        <v>842</v>
      </c>
      <c r="F4937" t="s">
        <v>2301</v>
      </c>
      <c r="G4937">
        <v>-25.7869961512293</v>
      </c>
      <c r="H4937">
        <v>113.851848512272</v>
      </c>
      <c r="I4937" t="s">
        <v>2332</v>
      </c>
      <c r="J4937" t="s">
        <v>2176</v>
      </c>
      <c r="K4937">
        <v>61</v>
      </c>
      <c r="L4937">
        <v>62</v>
      </c>
      <c r="N4937">
        <v>1</v>
      </c>
      <c r="O4937">
        <v>0.79820000000000002</v>
      </c>
      <c r="R4937">
        <v>1.2803</v>
      </c>
    </row>
    <row r="4938" spans="1:18">
      <c r="A4938" t="s">
        <v>2083</v>
      </c>
      <c r="B4938" t="s">
        <v>2082</v>
      </c>
      <c r="D4938">
        <v>2021</v>
      </c>
      <c r="E4938" t="s">
        <v>842</v>
      </c>
      <c r="F4938" t="s">
        <v>2301</v>
      </c>
      <c r="G4938">
        <v>-25.7869961512293</v>
      </c>
      <c r="H4938">
        <v>113.851848512272</v>
      </c>
      <c r="I4938" t="s">
        <v>2332</v>
      </c>
      <c r="J4938" t="s">
        <v>2176</v>
      </c>
      <c r="K4938">
        <v>62</v>
      </c>
      <c r="L4938">
        <v>63</v>
      </c>
      <c r="N4938">
        <v>1</v>
      </c>
      <c r="O4938">
        <v>0.86499999999999999</v>
      </c>
      <c r="R4938">
        <v>1.2803</v>
      </c>
    </row>
    <row r="4939" spans="1:18">
      <c r="A4939" t="s">
        <v>2083</v>
      </c>
      <c r="B4939" t="s">
        <v>2082</v>
      </c>
      <c r="D4939">
        <v>2021</v>
      </c>
      <c r="E4939" t="s">
        <v>842</v>
      </c>
      <c r="F4939" t="s">
        <v>2301</v>
      </c>
      <c r="G4939">
        <v>-25.7869961512293</v>
      </c>
      <c r="H4939">
        <v>113.851848512272</v>
      </c>
      <c r="I4939" t="s">
        <v>2332</v>
      </c>
      <c r="J4939" t="s">
        <v>2176</v>
      </c>
      <c r="K4939">
        <v>63</v>
      </c>
      <c r="L4939">
        <v>64</v>
      </c>
      <c r="N4939">
        <v>1</v>
      </c>
      <c r="O4939">
        <v>0.80379999999999996</v>
      </c>
      <c r="R4939">
        <v>1.2803</v>
      </c>
    </row>
    <row r="4940" spans="1:18">
      <c r="A4940" t="s">
        <v>2083</v>
      </c>
      <c r="B4940" t="s">
        <v>2082</v>
      </c>
      <c r="D4940">
        <v>2021</v>
      </c>
      <c r="E4940" t="s">
        <v>842</v>
      </c>
      <c r="F4940" t="s">
        <v>2301</v>
      </c>
      <c r="G4940">
        <v>-25.7869961512293</v>
      </c>
      <c r="H4940">
        <v>113.851848512272</v>
      </c>
      <c r="I4940" t="s">
        <v>2332</v>
      </c>
      <c r="J4940" t="s">
        <v>2176</v>
      </c>
      <c r="K4940">
        <v>64</v>
      </c>
      <c r="L4940">
        <v>65</v>
      </c>
      <c r="N4940">
        <v>1</v>
      </c>
      <c r="O4940">
        <v>0.96109999999999995</v>
      </c>
      <c r="R4940">
        <v>1.2803</v>
      </c>
    </row>
    <row r="4941" spans="1:18">
      <c r="A4941" t="s">
        <v>2083</v>
      </c>
      <c r="B4941" t="s">
        <v>2082</v>
      </c>
      <c r="D4941">
        <v>2021</v>
      </c>
      <c r="E4941" t="s">
        <v>842</v>
      </c>
      <c r="F4941" t="s">
        <v>2301</v>
      </c>
      <c r="G4941">
        <v>-25.7869961512293</v>
      </c>
      <c r="H4941">
        <v>113.851848512272</v>
      </c>
      <c r="I4941" t="s">
        <v>2332</v>
      </c>
      <c r="J4941" t="s">
        <v>2176</v>
      </c>
      <c r="K4941">
        <v>65</v>
      </c>
      <c r="L4941">
        <v>66</v>
      </c>
      <c r="N4941">
        <v>1</v>
      </c>
      <c r="O4941">
        <v>0.72170000000000001</v>
      </c>
      <c r="R4941">
        <v>1.5607</v>
      </c>
    </row>
    <row r="4942" spans="1:18">
      <c r="A4942" t="s">
        <v>2083</v>
      </c>
      <c r="B4942" t="s">
        <v>2082</v>
      </c>
      <c r="D4942">
        <v>2021</v>
      </c>
      <c r="E4942" t="s">
        <v>842</v>
      </c>
      <c r="F4942" t="s">
        <v>2301</v>
      </c>
      <c r="G4942">
        <v>-25.7869961512293</v>
      </c>
      <c r="H4942">
        <v>113.851848512272</v>
      </c>
      <c r="I4942" t="s">
        <v>2332</v>
      </c>
      <c r="J4942" t="s">
        <v>2176</v>
      </c>
      <c r="K4942">
        <v>66</v>
      </c>
      <c r="L4942">
        <v>67</v>
      </c>
      <c r="N4942">
        <v>1</v>
      </c>
      <c r="O4942">
        <v>0.58089999999999997</v>
      </c>
    </row>
    <row r="4943" spans="1:18">
      <c r="A4943" t="s">
        <v>2083</v>
      </c>
      <c r="B4943" t="s">
        <v>2082</v>
      </c>
      <c r="D4943">
        <v>2021</v>
      </c>
      <c r="E4943" t="s">
        <v>842</v>
      </c>
      <c r="F4943" t="s">
        <v>2301</v>
      </c>
      <c r="G4943">
        <v>-25.7869961512293</v>
      </c>
      <c r="H4943">
        <v>113.851848512272</v>
      </c>
      <c r="I4943" t="s">
        <v>2332</v>
      </c>
      <c r="J4943" t="s">
        <v>2176</v>
      </c>
      <c r="K4943">
        <v>67</v>
      </c>
      <c r="L4943">
        <v>68</v>
      </c>
      <c r="N4943">
        <v>1</v>
      </c>
      <c r="O4943">
        <v>0.74590000000000001</v>
      </c>
    </row>
    <row r="4944" spans="1:18">
      <c r="A4944" t="s">
        <v>2083</v>
      </c>
      <c r="B4944" t="s">
        <v>2082</v>
      </c>
      <c r="D4944">
        <v>2021</v>
      </c>
      <c r="E4944" t="s">
        <v>842</v>
      </c>
      <c r="F4944" t="s">
        <v>2301</v>
      </c>
      <c r="G4944">
        <v>-25.7869961512293</v>
      </c>
      <c r="H4944">
        <v>113.851848512272</v>
      </c>
      <c r="I4944" t="s">
        <v>2332</v>
      </c>
      <c r="J4944" t="s">
        <v>2176</v>
      </c>
      <c r="K4944">
        <v>68</v>
      </c>
      <c r="L4944">
        <v>69</v>
      </c>
      <c r="N4944">
        <v>1</v>
      </c>
      <c r="O4944">
        <v>0.82220000000000004</v>
      </c>
    </row>
    <row r="4945" spans="1:18">
      <c r="A4945" t="s">
        <v>2083</v>
      </c>
      <c r="B4945" t="s">
        <v>2082</v>
      </c>
      <c r="D4945">
        <v>2021</v>
      </c>
      <c r="E4945" t="s">
        <v>842</v>
      </c>
      <c r="F4945" t="s">
        <v>2301</v>
      </c>
      <c r="G4945">
        <v>-25.7869961512293</v>
      </c>
      <c r="H4945">
        <v>113.851848512272</v>
      </c>
      <c r="I4945" t="s">
        <v>2332</v>
      </c>
      <c r="J4945" t="s">
        <v>2176</v>
      </c>
      <c r="K4945">
        <v>69</v>
      </c>
      <c r="L4945">
        <v>70</v>
      </c>
      <c r="N4945">
        <v>1</v>
      </c>
      <c r="O4945">
        <v>0.73099999999999998</v>
      </c>
    </row>
    <row r="4946" spans="1:18">
      <c r="A4946" t="s">
        <v>2083</v>
      </c>
      <c r="B4946" t="s">
        <v>2082</v>
      </c>
      <c r="D4946">
        <v>2021</v>
      </c>
      <c r="E4946" t="s">
        <v>2175</v>
      </c>
      <c r="F4946" t="s">
        <v>2301</v>
      </c>
      <c r="G4946">
        <v>-30.312327594475601</v>
      </c>
      <c r="H4946">
        <v>115.00095290615801</v>
      </c>
      <c r="I4946" t="s">
        <v>2332</v>
      </c>
      <c r="J4946" t="s">
        <v>2174</v>
      </c>
      <c r="K4946">
        <v>0</v>
      </c>
      <c r="L4946">
        <v>1</v>
      </c>
      <c r="N4946">
        <v>1</v>
      </c>
      <c r="O4946">
        <v>0.15440000000000001</v>
      </c>
      <c r="R4946">
        <v>1.3165</v>
      </c>
    </row>
    <row r="4947" spans="1:18">
      <c r="A4947" t="s">
        <v>2083</v>
      </c>
      <c r="B4947" t="s">
        <v>2082</v>
      </c>
      <c r="D4947">
        <v>2021</v>
      </c>
      <c r="E4947" t="s">
        <v>2175</v>
      </c>
      <c r="F4947" t="s">
        <v>2301</v>
      </c>
      <c r="G4947">
        <v>-30.312327594475601</v>
      </c>
      <c r="H4947">
        <v>115.00095290615801</v>
      </c>
      <c r="I4947" t="s">
        <v>2332</v>
      </c>
      <c r="J4947" t="s">
        <v>2174</v>
      </c>
      <c r="K4947">
        <v>1</v>
      </c>
      <c r="L4947">
        <v>2</v>
      </c>
      <c r="N4947">
        <v>1</v>
      </c>
      <c r="O4947">
        <v>0.49840000000000001</v>
      </c>
      <c r="R4947">
        <v>1.4693000000000001</v>
      </c>
    </row>
    <row r="4948" spans="1:18">
      <c r="A4948" t="s">
        <v>2083</v>
      </c>
      <c r="B4948" t="s">
        <v>2082</v>
      </c>
      <c r="D4948">
        <v>2021</v>
      </c>
      <c r="E4948" t="s">
        <v>2175</v>
      </c>
      <c r="F4948" t="s">
        <v>2301</v>
      </c>
      <c r="G4948">
        <v>-30.312327594475601</v>
      </c>
      <c r="H4948">
        <v>115.00095290615801</v>
      </c>
      <c r="I4948" t="s">
        <v>2332</v>
      </c>
      <c r="J4948" t="s">
        <v>2174</v>
      </c>
      <c r="K4948">
        <v>2</v>
      </c>
      <c r="L4948">
        <v>3</v>
      </c>
      <c r="N4948">
        <v>1</v>
      </c>
      <c r="O4948">
        <v>0.68489999999999995</v>
      </c>
      <c r="R4948">
        <v>1.1194999999999999</v>
      </c>
    </row>
    <row r="4949" spans="1:18">
      <c r="A4949" t="s">
        <v>2083</v>
      </c>
      <c r="B4949" t="s">
        <v>2082</v>
      </c>
      <c r="D4949">
        <v>2021</v>
      </c>
      <c r="E4949" t="s">
        <v>2175</v>
      </c>
      <c r="F4949" t="s">
        <v>2301</v>
      </c>
      <c r="G4949">
        <v>-30.312327594475601</v>
      </c>
      <c r="H4949">
        <v>115.00095290615801</v>
      </c>
      <c r="I4949" t="s">
        <v>2332</v>
      </c>
      <c r="J4949" t="s">
        <v>2174</v>
      </c>
      <c r="K4949">
        <v>3</v>
      </c>
      <c r="L4949">
        <v>4</v>
      </c>
      <c r="N4949">
        <v>1</v>
      </c>
      <c r="O4949">
        <v>0.83550000000000002</v>
      </c>
      <c r="R4949">
        <v>1.4937</v>
      </c>
    </row>
    <row r="4950" spans="1:18">
      <c r="A4950" t="s">
        <v>2083</v>
      </c>
      <c r="B4950" t="s">
        <v>2082</v>
      </c>
      <c r="D4950">
        <v>2021</v>
      </c>
      <c r="E4950" t="s">
        <v>2175</v>
      </c>
      <c r="F4950" t="s">
        <v>2301</v>
      </c>
      <c r="G4950">
        <v>-30.312327594475601</v>
      </c>
      <c r="H4950">
        <v>115.00095290615801</v>
      </c>
      <c r="I4950" t="s">
        <v>2332</v>
      </c>
      <c r="J4950" t="s">
        <v>2174</v>
      </c>
      <c r="K4950">
        <v>4</v>
      </c>
      <c r="L4950">
        <v>5</v>
      </c>
      <c r="N4950">
        <v>1</v>
      </c>
      <c r="O4950">
        <v>0.87929999999999997</v>
      </c>
      <c r="R4950">
        <v>2.8887</v>
      </c>
    </row>
    <row r="4951" spans="1:18">
      <c r="A4951" t="s">
        <v>2083</v>
      </c>
      <c r="B4951" t="s">
        <v>2082</v>
      </c>
      <c r="D4951">
        <v>2021</v>
      </c>
      <c r="E4951" t="s">
        <v>2175</v>
      </c>
      <c r="F4951" t="s">
        <v>2301</v>
      </c>
      <c r="G4951">
        <v>-30.312327594475601</v>
      </c>
      <c r="H4951">
        <v>115.00095290615801</v>
      </c>
      <c r="I4951" t="s">
        <v>2332</v>
      </c>
      <c r="J4951" t="s">
        <v>2174</v>
      </c>
      <c r="K4951">
        <v>5</v>
      </c>
      <c r="L4951">
        <v>6</v>
      </c>
      <c r="N4951">
        <v>1</v>
      </c>
      <c r="O4951">
        <v>0.62360000000000004</v>
      </c>
      <c r="R4951">
        <v>2.4355000000000002</v>
      </c>
    </row>
    <row r="4952" spans="1:18">
      <c r="A4952" t="s">
        <v>2083</v>
      </c>
      <c r="B4952" t="s">
        <v>2082</v>
      </c>
      <c r="D4952">
        <v>2021</v>
      </c>
      <c r="E4952" t="s">
        <v>2175</v>
      </c>
      <c r="F4952" t="s">
        <v>2301</v>
      </c>
      <c r="G4952">
        <v>-30.312327594475601</v>
      </c>
      <c r="H4952">
        <v>115.00095290615801</v>
      </c>
      <c r="I4952" t="s">
        <v>2332</v>
      </c>
      <c r="J4952" t="s">
        <v>2174</v>
      </c>
      <c r="K4952">
        <v>6</v>
      </c>
      <c r="L4952">
        <v>7</v>
      </c>
      <c r="N4952">
        <v>1</v>
      </c>
      <c r="O4952">
        <v>0.72370000000000001</v>
      </c>
      <c r="R4952">
        <v>2.4355000000000002</v>
      </c>
    </row>
    <row r="4953" spans="1:18">
      <c r="A4953" t="s">
        <v>2083</v>
      </c>
      <c r="B4953" t="s">
        <v>2082</v>
      </c>
      <c r="D4953">
        <v>2021</v>
      </c>
      <c r="E4953" t="s">
        <v>2175</v>
      </c>
      <c r="F4953" t="s">
        <v>2301</v>
      </c>
      <c r="G4953">
        <v>-30.312327594475601</v>
      </c>
      <c r="H4953">
        <v>115.00095290615801</v>
      </c>
      <c r="I4953" t="s">
        <v>2332</v>
      </c>
      <c r="J4953" t="s">
        <v>2174</v>
      </c>
      <c r="K4953">
        <v>7</v>
      </c>
      <c r="L4953">
        <v>8</v>
      </c>
      <c r="N4953">
        <v>1</v>
      </c>
      <c r="O4953">
        <v>0.62429999999999997</v>
      </c>
      <c r="R4953">
        <v>1.9823</v>
      </c>
    </row>
    <row r="4954" spans="1:18">
      <c r="A4954" t="s">
        <v>2083</v>
      </c>
      <c r="B4954" t="s">
        <v>2082</v>
      </c>
      <c r="D4954">
        <v>2021</v>
      </c>
      <c r="E4954" t="s">
        <v>2175</v>
      </c>
      <c r="F4954" t="s">
        <v>2301</v>
      </c>
      <c r="G4954">
        <v>-30.312327594475601</v>
      </c>
      <c r="H4954">
        <v>115.00095290615801</v>
      </c>
      <c r="I4954" t="s">
        <v>2332</v>
      </c>
      <c r="J4954" t="s">
        <v>2174</v>
      </c>
      <c r="K4954">
        <v>8</v>
      </c>
      <c r="L4954">
        <v>9</v>
      </c>
      <c r="N4954">
        <v>1</v>
      </c>
      <c r="O4954">
        <v>0.91800000000000004</v>
      </c>
      <c r="R4954">
        <v>1.6432</v>
      </c>
    </row>
    <row r="4955" spans="1:18">
      <c r="A4955" t="s">
        <v>2083</v>
      </c>
      <c r="B4955" t="s">
        <v>2082</v>
      </c>
      <c r="D4955">
        <v>2021</v>
      </c>
      <c r="E4955" t="s">
        <v>2175</v>
      </c>
      <c r="F4955" t="s">
        <v>2301</v>
      </c>
      <c r="G4955">
        <v>-30.312327594475601</v>
      </c>
      <c r="H4955">
        <v>115.00095290615801</v>
      </c>
      <c r="I4955" t="s">
        <v>2332</v>
      </c>
      <c r="J4955" t="s">
        <v>2174</v>
      </c>
      <c r="K4955">
        <v>9</v>
      </c>
      <c r="L4955">
        <v>10</v>
      </c>
      <c r="N4955">
        <v>1</v>
      </c>
      <c r="O4955">
        <v>0.59309999999999996</v>
      </c>
      <c r="R4955">
        <v>1.6432</v>
      </c>
    </row>
    <row r="4956" spans="1:18">
      <c r="A4956" t="s">
        <v>2083</v>
      </c>
      <c r="B4956" t="s">
        <v>2082</v>
      </c>
      <c r="D4956">
        <v>2021</v>
      </c>
      <c r="E4956" t="s">
        <v>2175</v>
      </c>
      <c r="F4956" t="s">
        <v>2301</v>
      </c>
      <c r="G4956">
        <v>-30.312327594475601</v>
      </c>
      <c r="H4956">
        <v>115.00095290615801</v>
      </c>
      <c r="I4956" t="s">
        <v>2332</v>
      </c>
      <c r="J4956" t="s">
        <v>2174</v>
      </c>
      <c r="K4956">
        <v>10</v>
      </c>
      <c r="L4956">
        <v>11</v>
      </c>
      <c r="N4956">
        <v>1</v>
      </c>
      <c r="O4956">
        <v>0.72019999999999995</v>
      </c>
      <c r="R4956">
        <v>1.3042</v>
      </c>
    </row>
    <row r="4957" spans="1:18">
      <c r="A4957" t="s">
        <v>2083</v>
      </c>
      <c r="B4957" t="s">
        <v>2082</v>
      </c>
      <c r="D4957">
        <v>2021</v>
      </c>
      <c r="E4957" t="s">
        <v>2175</v>
      </c>
      <c r="F4957" t="s">
        <v>2301</v>
      </c>
      <c r="G4957">
        <v>-30.312327594475601</v>
      </c>
      <c r="H4957">
        <v>115.00095290615801</v>
      </c>
      <c r="I4957" t="s">
        <v>2332</v>
      </c>
      <c r="J4957" t="s">
        <v>2174</v>
      </c>
      <c r="K4957">
        <v>11</v>
      </c>
      <c r="L4957">
        <v>12</v>
      </c>
      <c r="N4957">
        <v>1</v>
      </c>
      <c r="O4957">
        <v>0.96679999999999999</v>
      </c>
      <c r="R4957">
        <v>1.2472000000000001</v>
      </c>
    </row>
    <row r="4958" spans="1:18">
      <c r="A4958" t="s">
        <v>2083</v>
      </c>
      <c r="B4958" t="s">
        <v>2082</v>
      </c>
      <c r="D4958">
        <v>2021</v>
      </c>
      <c r="E4958" t="s">
        <v>2175</v>
      </c>
      <c r="F4958" t="s">
        <v>2301</v>
      </c>
      <c r="G4958">
        <v>-30.312327594475601</v>
      </c>
      <c r="H4958">
        <v>115.00095290615801</v>
      </c>
      <c r="I4958" t="s">
        <v>2332</v>
      </c>
      <c r="J4958" t="s">
        <v>2174</v>
      </c>
      <c r="K4958">
        <v>12</v>
      </c>
      <c r="L4958">
        <v>13</v>
      </c>
      <c r="N4958">
        <v>1</v>
      </c>
      <c r="O4958">
        <v>0.75380000000000003</v>
      </c>
      <c r="R4958">
        <v>1.2472000000000001</v>
      </c>
    </row>
    <row r="4959" spans="1:18">
      <c r="A4959" t="s">
        <v>2083</v>
      </c>
      <c r="B4959" t="s">
        <v>2082</v>
      </c>
      <c r="D4959">
        <v>2021</v>
      </c>
      <c r="E4959" t="s">
        <v>2175</v>
      </c>
      <c r="F4959" t="s">
        <v>2301</v>
      </c>
      <c r="G4959">
        <v>-30.312327594475601</v>
      </c>
      <c r="H4959">
        <v>115.00095290615801</v>
      </c>
      <c r="I4959" t="s">
        <v>2332</v>
      </c>
      <c r="J4959" t="s">
        <v>2174</v>
      </c>
      <c r="K4959">
        <v>13</v>
      </c>
      <c r="L4959">
        <v>14</v>
      </c>
      <c r="N4959">
        <v>1</v>
      </c>
      <c r="O4959">
        <v>0.879</v>
      </c>
      <c r="R4959">
        <v>1.1902999999999999</v>
      </c>
    </row>
    <row r="4960" spans="1:18">
      <c r="A4960" t="s">
        <v>2083</v>
      </c>
      <c r="B4960" t="s">
        <v>2082</v>
      </c>
      <c r="D4960">
        <v>2021</v>
      </c>
      <c r="E4960" t="s">
        <v>2175</v>
      </c>
      <c r="F4960" t="s">
        <v>2301</v>
      </c>
      <c r="G4960">
        <v>-30.312327594475601</v>
      </c>
      <c r="H4960">
        <v>115.00095290615801</v>
      </c>
      <c r="I4960" t="s">
        <v>2332</v>
      </c>
      <c r="J4960" t="s">
        <v>2174</v>
      </c>
      <c r="K4960">
        <v>14</v>
      </c>
      <c r="L4960">
        <v>15</v>
      </c>
      <c r="N4960">
        <v>1</v>
      </c>
      <c r="O4960">
        <v>0.85099999999999998</v>
      </c>
      <c r="R4960">
        <v>1.1566000000000001</v>
      </c>
    </row>
    <row r="4961" spans="1:18">
      <c r="A4961" t="s">
        <v>2083</v>
      </c>
      <c r="B4961" t="s">
        <v>2082</v>
      </c>
      <c r="D4961">
        <v>2021</v>
      </c>
      <c r="E4961" t="s">
        <v>2175</v>
      </c>
      <c r="F4961" t="s">
        <v>2301</v>
      </c>
      <c r="G4961">
        <v>-30.312327594475601</v>
      </c>
      <c r="H4961">
        <v>115.00095290615801</v>
      </c>
      <c r="I4961" t="s">
        <v>2332</v>
      </c>
      <c r="J4961" t="s">
        <v>2174</v>
      </c>
      <c r="K4961">
        <v>15</v>
      </c>
      <c r="L4961">
        <v>16</v>
      </c>
      <c r="N4961">
        <v>1</v>
      </c>
      <c r="O4961">
        <v>0.84709999999999996</v>
      </c>
      <c r="R4961">
        <v>1.1566000000000001</v>
      </c>
    </row>
    <row r="4962" spans="1:18">
      <c r="A4962" t="s">
        <v>2083</v>
      </c>
      <c r="B4962" t="s">
        <v>2082</v>
      </c>
      <c r="D4962">
        <v>2021</v>
      </c>
      <c r="E4962" t="s">
        <v>2175</v>
      </c>
      <c r="F4962" t="s">
        <v>2301</v>
      </c>
      <c r="G4962">
        <v>-30.312327594475601</v>
      </c>
      <c r="H4962">
        <v>115.00095290615801</v>
      </c>
      <c r="I4962" t="s">
        <v>2332</v>
      </c>
      <c r="J4962" t="s">
        <v>2174</v>
      </c>
      <c r="K4962">
        <v>16</v>
      </c>
      <c r="L4962">
        <v>17</v>
      </c>
      <c r="N4962">
        <v>1</v>
      </c>
      <c r="O4962">
        <v>0.83420000000000005</v>
      </c>
      <c r="R4962">
        <v>1.1229</v>
      </c>
    </row>
    <row r="4963" spans="1:18">
      <c r="A4963" t="s">
        <v>2083</v>
      </c>
      <c r="B4963" t="s">
        <v>2082</v>
      </c>
      <c r="D4963">
        <v>2021</v>
      </c>
      <c r="E4963" t="s">
        <v>2175</v>
      </c>
      <c r="F4963" t="s">
        <v>2301</v>
      </c>
      <c r="G4963">
        <v>-30.312327594475601</v>
      </c>
      <c r="H4963">
        <v>115.00095290615801</v>
      </c>
      <c r="I4963" t="s">
        <v>2332</v>
      </c>
      <c r="J4963" t="s">
        <v>2174</v>
      </c>
      <c r="K4963">
        <v>17</v>
      </c>
      <c r="L4963">
        <v>18</v>
      </c>
      <c r="N4963">
        <v>1</v>
      </c>
      <c r="O4963">
        <v>0.8992</v>
      </c>
      <c r="R4963">
        <v>1.1976</v>
      </c>
    </row>
    <row r="4964" spans="1:18">
      <c r="A4964" t="s">
        <v>2083</v>
      </c>
      <c r="B4964" t="s">
        <v>2082</v>
      </c>
      <c r="D4964">
        <v>2021</v>
      </c>
      <c r="E4964" t="s">
        <v>2175</v>
      </c>
      <c r="F4964" t="s">
        <v>2301</v>
      </c>
      <c r="G4964">
        <v>-30.312327594475601</v>
      </c>
      <c r="H4964">
        <v>115.00095290615801</v>
      </c>
      <c r="I4964" t="s">
        <v>2332</v>
      </c>
      <c r="J4964" t="s">
        <v>2174</v>
      </c>
      <c r="K4964">
        <v>18</v>
      </c>
      <c r="L4964">
        <v>19</v>
      </c>
      <c r="N4964">
        <v>1</v>
      </c>
      <c r="O4964">
        <v>0.67920000000000003</v>
      </c>
      <c r="R4964">
        <v>1.1976</v>
      </c>
    </row>
    <row r="4965" spans="1:18">
      <c r="A4965" t="s">
        <v>2083</v>
      </c>
      <c r="B4965" t="s">
        <v>2082</v>
      </c>
      <c r="D4965">
        <v>2021</v>
      </c>
      <c r="E4965" t="s">
        <v>2175</v>
      </c>
      <c r="F4965" t="s">
        <v>2301</v>
      </c>
      <c r="G4965">
        <v>-30.312327594475601</v>
      </c>
      <c r="H4965">
        <v>115.00095290615801</v>
      </c>
      <c r="I4965" t="s">
        <v>2332</v>
      </c>
      <c r="J4965" t="s">
        <v>2174</v>
      </c>
      <c r="K4965">
        <v>19</v>
      </c>
      <c r="L4965">
        <v>20</v>
      </c>
      <c r="N4965">
        <v>1</v>
      </c>
      <c r="O4965">
        <v>0.84050000000000002</v>
      </c>
      <c r="R4965">
        <v>1.2723</v>
      </c>
    </row>
    <row r="4966" spans="1:18">
      <c r="A4966" t="s">
        <v>2083</v>
      </c>
      <c r="B4966" t="s">
        <v>2082</v>
      </c>
      <c r="D4966">
        <v>2021</v>
      </c>
      <c r="E4966" t="s">
        <v>2175</v>
      </c>
      <c r="F4966" t="s">
        <v>2301</v>
      </c>
      <c r="G4966">
        <v>-30.312327594475601</v>
      </c>
      <c r="H4966">
        <v>115.00095290615801</v>
      </c>
      <c r="I4966" t="s">
        <v>2332</v>
      </c>
      <c r="J4966" t="s">
        <v>2174</v>
      </c>
      <c r="K4966">
        <v>20</v>
      </c>
      <c r="L4966">
        <v>21</v>
      </c>
      <c r="N4966">
        <v>1</v>
      </c>
      <c r="O4966">
        <v>0.76</v>
      </c>
      <c r="R4966">
        <v>1.1052</v>
      </c>
    </row>
    <row r="4967" spans="1:18">
      <c r="A4967" t="s">
        <v>2083</v>
      </c>
      <c r="B4967" t="s">
        <v>2082</v>
      </c>
      <c r="D4967">
        <v>2021</v>
      </c>
      <c r="E4967" t="s">
        <v>2175</v>
      </c>
      <c r="F4967" t="s">
        <v>2301</v>
      </c>
      <c r="G4967">
        <v>-30.312327594475601</v>
      </c>
      <c r="H4967">
        <v>115.00095290615801</v>
      </c>
      <c r="I4967" t="s">
        <v>2332</v>
      </c>
      <c r="J4967" t="s">
        <v>2174</v>
      </c>
      <c r="K4967">
        <v>21</v>
      </c>
      <c r="L4967">
        <v>22</v>
      </c>
      <c r="N4967">
        <v>1</v>
      </c>
      <c r="O4967">
        <v>0.86570000000000003</v>
      </c>
      <c r="R4967">
        <v>1.1052</v>
      </c>
    </row>
    <row r="4968" spans="1:18">
      <c r="A4968" t="s">
        <v>2083</v>
      </c>
      <c r="B4968" t="s">
        <v>2082</v>
      </c>
      <c r="D4968">
        <v>2021</v>
      </c>
      <c r="E4968" t="s">
        <v>2175</v>
      </c>
      <c r="F4968" t="s">
        <v>2301</v>
      </c>
      <c r="G4968">
        <v>-30.312327594475601</v>
      </c>
      <c r="H4968">
        <v>115.00095290615801</v>
      </c>
      <c r="I4968" t="s">
        <v>2332</v>
      </c>
      <c r="J4968" t="s">
        <v>2174</v>
      </c>
      <c r="K4968">
        <v>22</v>
      </c>
      <c r="L4968">
        <v>23</v>
      </c>
      <c r="N4968">
        <v>1</v>
      </c>
      <c r="O4968">
        <v>0.88549999999999995</v>
      </c>
      <c r="R4968">
        <v>0.93799999999999994</v>
      </c>
    </row>
    <row r="4969" spans="1:18">
      <c r="A4969" t="s">
        <v>2083</v>
      </c>
      <c r="B4969" t="s">
        <v>2082</v>
      </c>
      <c r="D4969">
        <v>2021</v>
      </c>
      <c r="E4969" t="s">
        <v>2175</v>
      </c>
      <c r="F4969" t="s">
        <v>2301</v>
      </c>
      <c r="G4969">
        <v>-30.312327594475601</v>
      </c>
      <c r="H4969">
        <v>115.00095290615801</v>
      </c>
      <c r="I4969" t="s">
        <v>2332</v>
      </c>
      <c r="J4969" t="s">
        <v>2174</v>
      </c>
      <c r="K4969">
        <v>23</v>
      </c>
      <c r="L4969">
        <v>24</v>
      </c>
      <c r="N4969">
        <v>1</v>
      </c>
      <c r="O4969">
        <v>0.8054</v>
      </c>
      <c r="R4969">
        <v>0.98180000000000001</v>
      </c>
    </row>
    <row r="4970" spans="1:18">
      <c r="A4970" t="s">
        <v>2083</v>
      </c>
      <c r="B4970" t="s">
        <v>2082</v>
      </c>
      <c r="D4970">
        <v>2021</v>
      </c>
      <c r="E4970" t="s">
        <v>2175</v>
      </c>
      <c r="F4970" t="s">
        <v>2301</v>
      </c>
      <c r="G4970">
        <v>-30.312327594475601</v>
      </c>
      <c r="H4970">
        <v>115.00095290615801</v>
      </c>
      <c r="I4970" t="s">
        <v>2332</v>
      </c>
      <c r="J4970" t="s">
        <v>2174</v>
      </c>
      <c r="K4970">
        <v>24</v>
      </c>
      <c r="L4970">
        <v>25</v>
      </c>
      <c r="N4970">
        <v>1</v>
      </c>
      <c r="O4970">
        <v>0.74760000000000004</v>
      </c>
      <c r="R4970">
        <v>0.98180000000000001</v>
      </c>
    </row>
    <row r="4971" spans="1:18">
      <c r="A4971" t="s">
        <v>2083</v>
      </c>
      <c r="B4971" t="s">
        <v>2082</v>
      </c>
      <c r="D4971">
        <v>2021</v>
      </c>
      <c r="E4971" t="s">
        <v>2175</v>
      </c>
      <c r="F4971" t="s">
        <v>2301</v>
      </c>
      <c r="G4971">
        <v>-30.312327594475601</v>
      </c>
      <c r="H4971">
        <v>115.00095290615801</v>
      </c>
      <c r="I4971" t="s">
        <v>2332</v>
      </c>
      <c r="J4971" t="s">
        <v>2174</v>
      </c>
      <c r="K4971">
        <v>25</v>
      </c>
      <c r="L4971">
        <v>26</v>
      </c>
      <c r="N4971">
        <v>1</v>
      </c>
      <c r="O4971">
        <v>0.64439999999999997</v>
      </c>
      <c r="R4971">
        <v>1.0255000000000001</v>
      </c>
    </row>
    <row r="4972" spans="1:18">
      <c r="A4972" t="s">
        <v>2083</v>
      </c>
      <c r="B4972" t="s">
        <v>2082</v>
      </c>
      <c r="D4972">
        <v>2021</v>
      </c>
      <c r="E4972" t="s">
        <v>2175</v>
      </c>
      <c r="F4972" t="s">
        <v>2301</v>
      </c>
      <c r="G4972">
        <v>-30.312327594475601</v>
      </c>
      <c r="H4972">
        <v>115.00095290615801</v>
      </c>
      <c r="I4972" t="s">
        <v>2332</v>
      </c>
      <c r="J4972" t="s">
        <v>2174</v>
      </c>
      <c r="K4972">
        <v>26</v>
      </c>
      <c r="L4972">
        <v>27</v>
      </c>
      <c r="N4972">
        <v>1</v>
      </c>
      <c r="O4972">
        <v>0.83989999999999998</v>
      </c>
      <c r="R4972">
        <v>1.1247</v>
      </c>
    </row>
    <row r="4973" spans="1:18">
      <c r="A4973" t="s">
        <v>2083</v>
      </c>
      <c r="B4973" t="s">
        <v>2082</v>
      </c>
      <c r="D4973">
        <v>2021</v>
      </c>
      <c r="E4973" t="s">
        <v>2175</v>
      </c>
      <c r="F4973" t="s">
        <v>2301</v>
      </c>
      <c r="G4973">
        <v>-30.312327594475601</v>
      </c>
      <c r="H4973">
        <v>115.00095290615801</v>
      </c>
      <c r="I4973" t="s">
        <v>2332</v>
      </c>
      <c r="J4973" t="s">
        <v>2174</v>
      </c>
      <c r="K4973">
        <v>27</v>
      </c>
      <c r="L4973">
        <v>28</v>
      </c>
      <c r="N4973">
        <v>1</v>
      </c>
      <c r="O4973">
        <v>0.77759999999999996</v>
      </c>
      <c r="R4973">
        <v>1.1247</v>
      </c>
    </row>
    <row r="4974" spans="1:18">
      <c r="A4974" t="s">
        <v>2083</v>
      </c>
      <c r="B4974" t="s">
        <v>2082</v>
      </c>
      <c r="D4974">
        <v>2021</v>
      </c>
      <c r="E4974" t="s">
        <v>2175</v>
      </c>
      <c r="F4974" t="s">
        <v>2301</v>
      </c>
      <c r="G4974">
        <v>-30.312327594475601</v>
      </c>
      <c r="H4974">
        <v>115.00095290615801</v>
      </c>
      <c r="I4974" t="s">
        <v>2332</v>
      </c>
      <c r="J4974" t="s">
        <v>2174</v>
      </c>
      <c r="K4974">
        <v>28</v>
      </c>
      <c r="L4974">
        <v>29</v>
      </c>
      <c r="N4974">
        <v>1</v>
      </c>
      <c r="O4974">
        <v>0.83150000000000002</v>
      </c>
      <c r="R4974">
        <v>1.2238</v>
      </c>
    </row>
    <row r="4975" spans="1:18">
      <c r="A4975" t="s">
        <v>2083</v>
      </c>
      <c r="B4975" t="s">
        <v>2082</v>
      </c>
      <c r="D4975">
        <v>2021</v>
      </c>
      <c r="E4975" t="s">
        <v>2175</v>
      </c>
      <c r="F4975" t="s">
        <v>2301</v>
      </c>
      <c r="G4975">
        <v>-30.312327594475601</v>
      </c>
      <c r="H4975">
        <v>115.00095290615801</v>
      </c>
      <c r="I4975" t="s">
        <v>2332</v>
      </c>
      <c r="J4975" t="s">
        <v>2174</v>
      </c>
      <c r="K4975">
        <v>29</v>
      </c>
      <c r="L4975">
        <v>30</v>
      </c>
      <c r="N4975">
        <v>1</v>
      </c>
      <c r="O4975">
        <v>0.78859999999999997</v>
      </c>
      <c r="R4975">
        <v>1.1022000000000001</v>
      </c>
    </row>
    <row r="4976" spans="1:18">
      <c r="A4976" t="s">
        <v>2083</v>
      </c>
      <c r="B4976" t="s">
        <v>2082</v>
      </c>
      <c r="D4976">
        <v>2021</v>
      </c>
      <c r="E4976" t="s">
        <v>2175</v>
      </c>
      <c r="F4976" t="s">
        <v>2301</v>
      </c>
      <c r="G4976">
        <v>-30.312327594475601</v>
      </c>
      <c r="H4976">
        <v>115.00095290615801</v>
      </c>
      <c r="I4976" t="s">
        <v>2332</v>
      </c>
      <c r="J4976" t="s">
        <v>2174</v>
      </c>
      <c r="K4976">
        <v>30</v>
      </c>
      <c r="L4976">
        <v>31</v>
      </c>
      <c r="N4976">
        <v>1</v>
      </c>
      <c r="O4976">
        <v>1.026</v>
      </c>
      <c r="R4976">
        <v>1.1022000000000001</v>
      </c>
    </row>
    <row r="4977" spans="1:18">
      <c r="A4977" t="s">
        <v>2083</v>
      </c>
      <c r="B4977" t="s">
        <v>2082</v>
      </c>
      <c r="D4977">
        <v>2021</v>
      </c>
      <c r="E4977" t="s">
        <v>2175</v>
      </c>
      <c r="F4977" t="s">
        <v>2301</v>
      </c>
      <c r="G4977">
        <v>-30.312327594475601</v>
      </c>
      <c r="H4977">
        <v>115.00095290615801</v>
      </c>
      <c r="I4977" t="s">
        <v>2332</v>
      </c>
      <c r="J4977" t="s">
        <v>2174</v>
      </c>
      <c r="K4977">
        <v>31</v>
      </c>
      <c r="L4977">
        <v>32</v>
      </c>
      <c r="N4977">
        <v>1</v>
      </c>
      <c r="O4977">
        <v>0.73529999999999995</v>
      </c>
      <c r="R4977">
        <v>0.98060000000000003</v>
      </c>
    </row>
    <row r="4978" spans="1:18">
      <c r="A4978" t="s">
        <v>2083</v>
      </c>
      <c r="B4978" t="s">
        <v>2082</v>
      </c>
      <c r="D4978">
        <v>2021</v>
      </c>
      <c r="E4978" t="s">
        <v>2175</v>
      </c>
      <c r="F4978" t="s">
        <v>2301</v>
      </c>
      <c r="G4978">
        <v>-30.312327594475601</v>
      </c>
      <c r="H4978">
        <v>115.00095290615801</v>
      </c>
      <c r="I4978" t="s">
        <v>2332</v>
      </c>
      <c r="J4978" t="s">
        <v>2174</v>
      </c>
      <c r="K4978">
        <v>32</v>
      </c>
      <c r="L4978">
        <v>33</v>
      </c>
      <c r="N4978">
        <v>1</v>
      </c>
      <c r="O4978">
        <v>0.69650000000000001</v>
      </c>
      <c r="R4978">
        <v>0.85609999999999997</v>
      </c>
    </row>
    <row r="4979" spans="1:18">
      <c r="A4979" t="s">
        <v>2083</v>
      </c>
      <c r="B4979" t="s">
        <v>2082</v>
      </c>
      <c r="D4979">
        <v>2021</v>
      </c>
      <c r="E4979" t="s">
        <v>2175</v>
      </c>
      <c r="F4979" t="s">
        <v>2301</v>
      </c>
      <c r="G4979">
        <v>-30.312327594475601</v>
      </c>
      <c r="H4979">
        <v>115.00095290615801</v>
      </c>
      <c r="I4979" t="s">
        <v>2332</v>
      </c>
      <c r="J4979" t="s">
        <v>2174</v>
      </c>
      <c r="K4979">
        <v>33</v>
      </c>
      <c r="L4979">
        <v>34</v>
      </c>
      <c r="N4979">
        <v>1</v>
      </c>
      <c r="O4979">
        <v>1.0024</v>
      </c>
      <c r="R4979">
        <v>0.85609999999999997</v>
      </c>
    </row>
    <row r="4980" spans="1:18">
      <c r="A4980" t="s">
        <v>2083</v>
      </c>
      <c r="B4980" t="s">
        <v>2082</v>
      </c>
      <c r="D4980">
        <v>2021</v>
      </c>
      <c r="E4980" t="s">
        <v>2175</v>
      </c>
      <c r="F4980" t="s">
        <v>2301</v>
      </c>
      <c r="G4980">
        <v>-30.312327594475601</v>
      </c>
      <c r="H4980">
        <v>115.00095290615801</v>
      </c>
      <c r="I4980" t="s">
        <v>2332</v>
      </c>
      <c r="J4980" t="s">
        <v>2174</v>
      </c>
      <c r="K4980">
        <v>34</v>
      </c>
      <c r="L4980">
        <v>35</v>
      </c>
      <c r="N4980">
        <v>1</v>
      </c>
      <c r="O4980">
        <v>0.94320000000000004</v>
      </c>
      <c r="R4980">
        <v>0.73170000000000002</v>
      </c>
    </row>
    <row r="4981" spans="1:18">
      <c r="A4981" t="s">
        <v>2083</v>
      </c>
      <c r="B4981" t="s">
        <v>2082</v>
      </c>
      <c r="D4981">
        <v>2021</v>
      </c>
      <c r="E4981" t="s">
        <v>2175</v>
      </c>
      <c r="F4981" t="s">
        <v>2301</v>
      </c>
      <c r="G4981">
        <v>-30.312327594475601</v>
      </c>
      <c r="H4981">
        <v>115.00095290615801</v>
      </c>
      <c r="I4981" t="s">
        <v>2332</v>
      </c>
      <c r="J4981" t="s">
        <v>2174</v>
      </c>
      <c r="K4981">
        <v>35</v>
      </c>
      <c r="L4981">
        <v>36</v>
      </c>
      <c r="N4981">
        <v>1</v>
      </c>
      <c r="O4981">
        <v>0.8488</v>
      </c>
      <c r="R4981">
        <v>0.73550000000000004</v>
      </c>
    </row>
    <row r="4982" spans="1:18">
      <c r="A4982" t="s">
        <v>2083</v>
      </c>
      <c r="B4982" t="s">
        <v>2082</v>
      </c>
      <c r="D4982">
        <v>2021</v>
      </c>
      <c r="E4982" t="s">
        <v>2175</v>
      </c>
      <c r="F4982" t="s">
        <v>2301</v>
      </c>
      <c r="G4982">
        <v>-30.312327594475601</v>
      </c>
      <c r="H4982">
        <v>115.00095290615801</v>
      </c>
      <c r="I4982" t="s">
        <v>2332</v>
      </c>
      <c r="J4982" t="s">
        <v>2174</v>
      </c>
      <c r="K4982">
        <v>36</v>
      </c>
      <c r="L4982">
        <v>37</v>
      </c>
      <c r="N4982">
        <v>1</v>
      </c>
      <c r="O4982">
        <v>0.95179999999999998</v>
      </c>
      <c r="R4982">
        <v>0.73550000000000004</v>
      </c>
    </row>
    <row r="4983" spans="1:18">
      <c r="A4983" t="s">
        <v>2083</v>
      </c>
      <c r="B4983" t="s">
        <v>2082</v>
      </c>
      <c r="D4983">
        <v>2021</v>
      </c>
      <c r="E4983" t="s">
        <v>2175</v>
      </c>
      <c r="F4983" t="s">
        <v>2301</v>
      </c>
      <c r="G4983">
        <v>-30.312327594475601</v>
      </c>
      <c r="H4983">
        <v>115.00095290615801</v>
      </c>
      <c r="I4983" t="s">
        <v>2332</v>
      </c>
      <c r="J4983" t="s">
        <v>2174</v>
      </c>
      <c r="K4983">
        <v>37</v>
      </c>
      <c r="L4983">
        <v>38</v>
      </c>
      <c r="N4983">
        <v>1</v>
      </c>
      <c r="O4983">
        <v>0.93820000000000003</v>
      </c>
      <c r="R4983">
        <v>0.73939999999999995</v>
      </c>
    </row>
    <row r="4984" spans="1:18">
      <c r="A4984" t="s">
        <v>2083</v>
      </c>
      <c r="B4984" t="s">
        <v>2082</v>
      </c>
      <c r="D4984">
        <v>2021</v>
      </c>
      <c r="E4984" t="s">
        <v>2175</v>
      </c>
      <c r="F4984" t="s">
        <v>2301</v>
      </c>
      <c r="G4984">
        <v>-30.312327594475601</v>
      </c>
      <c r="H4984">
        <v>115.00095290615801</v>
      </c>
      <c r="I4984" t="s">
        <v>2332</v>
      </c>
      <c r="J4984" t="s">
        <v>2174</v>
      </c>
      <c r="K4984">
        <v>38</v>
      </c>
      <c r="L4984">
        <v>39</v>
      </c>
      <c r="N4984">
        <v>1</v>
      </c>
      <c r="O4984">
        <v>0.93620000000000003</v>
      </c>
      <c r="R4984">
        <v>0.75790000000000002</v>
      </c>
    </row>
    <row r="4985" spans="1:18">
      <c r="A4985" t="s">
        <v>2083</v>
      </c>
      <c r="B4985" t="s">
        <v>2082</v>
      </c>
      <c r="D4985">
        <v>2021</v>
      </c>
      <c r="E4985" t="s">
        <v>2175</v>
      </c>
      <c r="F4985" t="s">
        <v>2301</v>
      </c>
      <c r="G4985">
        <v>-30.312327594475601</v>
      </c>
      <c r="H4985">
        <v>115.00095290615801</v>
      </c>
      <c r="I4985" t="s">
        <v>2332</v>
      </c>
      <c r="J4985" t="s">
        <v>2174</v>
      </c>
      <c r="K4985">
        <v>39</v>
      </c>
      <c r="L4985">
        <v>40</v>
      </c>
      <c r="N4985">
        <v>1</v>
      </c>
      <c r="O4985">
        <v>1.0028999999999999</v>
      </c>
      <c r="R4985">
        <v>0.75790000000000002</v>
      </c>
    </row>
    <row r="4986" spans="1:18">
      <c r="A4986" t="s">
        <v>2083</v>
      </c>
      <c r="B4986" t="s">
        <v>2082</v>
      </c>
      <c r="D4986">
        <v>2021</v>
      </c>
      <c r="E4986" t="s">
        <v>2175</v>
      </c>
      <c r="F4986" t="s">
        <v>2301</v>
      </c>
      <c r="G4986">
        <v>-30.312327594475601</v>
      </c>
      <c r="H4986">
        <v>115.00095290615801</v>
      </c>
      <c r="I4986" t="s">
        <v>2332</v>
      </c>
      <c r="J4986" t="s">
        <v>2174</v>
      </c>
      <c r="K4986">
        <v>40</v>
      </c>
      <c r="L4986">
        <v>41</v>
      </c>
      <c r="N4986">
        <v>1</v>
      </c>
      <c r="O4986">
        <v>0.93320000000000003</v>
      </c>
      <c r="R4986">
        <v>0.77649999999999997</v>
      </c>
    </row>
    <row r="4987" spans="1:18">
      <c r="A4987" t="s">
        <v>2083</v>
      </c>
      <c r="B4987" t="s">
        <v>2082</v>
      </c>
      <c r="D4987">
        <v>2021</v>
      </c>
      <c r="E4987" t="s">
        <v>2175</v>
      </c>
      <c r="F4987" t="s">
        <v>2301</v>
      </c>
      <c r="G4987">
        <v>-30.312327594475601</v>
      </c>
      <c r="H4987">
        <v>115.00095290615801</v>
      </c>
      <c r="I4987" t="s">
        <v>2332</v>
      </c>
      <c r="J4987" t="s">
        <v>2174</v>
      </c>
      <c r="K4987">
        <v>41</v>
      </c>
      <c r="L4987">
        <v>42</v>
      </c>
      <c r="N4987">
        <v>1</v>
      </c>
      <c r="O4987">
        <v>0.87360000000000004</v>
      </c>
      <c r="R4987">
        <v>0.7873</v>
      </c>
    </row>
    <row r="4988" spans="1:18">
      <c r="A4988" t="s">
        <v>2083</v>
      </c>
      <c r="B4988" t="s">
        <v>2082</v>
      </c>
      <c r="D4988">
        <v>2021</v>
      </c>
      <c r="E4988" t="s">
        <v>2175</v>
      </c>
      <c r="F4988" t="s">
        <v>2301</v>
      </c>
      <c r="G4988">
        <v>-30.312327594475601</v>
      </c>
      <c r="H4988">
        <v>115.00095290615801</v>
      </c>
      <c r="I4988" t="s">
        <v>2332</v>
      </c>
      <c r="J4988" t="s">
        <v>2174</v>
      </c>
      <c r="K4988">
        <v>42</v>
      </c>
      <c r="L4988">
        <v>43</v>
      </c>
      <c r="N4988">
        <v>1</v>
      </c>
      <c r="O4988">
        <v>0.94350000000000001</v>
      </c>
      <c r="R4988">
        <v>0.7873</v>
      </c>
    </row>
    <row r="4989" spans="1:18">
      <c r="A4989" t="s">
        <v>2083</v>
      </c>
      <c r="B4989" t="s">
        <v>2082</v>
      </c>
      <c r="D4989">
        <v>2021</v>
      </c>
      <c r="E4989" t="s">
        <v>2175</v>
      </c>
      <c r="F4989" t="s">
        <v>2301</v>
      </c>
      <c r="G4989">
        <v>-30.312327594475601</v>
      </c>
      <c r="H4989">
        <v>115.00095290615801</v>
      </c>
      <c r="I4989" t="s">
        <v>2332</v>
      </c>
      <c r="J4989" t="s">
        <v>2174</v>
      </c>
      <c r="K4989">
        <v>43</v>
      </c>
      <c r="L4989">
        <v>44</v>
      </c>
      <c r="N4989">
        <v>1</v>
      </c>
      <c r="O4989">
        <v>0.83579999999999999</v>
      </c>
      <c r="R4989">
        <v>0.79820000000000002</v>
      </c>
    </row>
    <row r="4990" spans="1:18">
      <c r="A4990" t="s">
        <v>2083</v>
      </c>
      <c r="B4990" t="s">
        <v>2082</v>
      </c>
      <c r="D4990">
        <v>2021</v>
      </c>
      <c r="E4990" t="s">
        <v>2175</v>
      </c>
      <c r="F4990" t="s">
        <v>2301</v>
      </c>
      <c r="G4990">
        <v>-30.312327594475601</v>
      </c>
      <c r="H4990">
        <v>115.00095290615801</v>
      </c>
      <c r="I4990" t="s">
        <v>2332</v>
      </c>
      <c r="J4990" t="s">
        <v>2174</v>
      </c>
      <c r="K4990">
        <v>44</v>
      </c>
      <c r="L4990">
        <v>45</v>
      </c>
      <c r="N4990">
        <v>1</v>
      </c>
      <c r="O4990">
        <v>0.88149999999999995</v>
      </c>
      <c r="R4990">
        <v>0.73860000000000003</v>
      </c>
    </row>
    <row r="4991" spans="1:18">
      <c r="A4991" t="s">
        <v>2083</v>
      </c>
      <c r="B4991" t="s">
        <v>2082</v>
      </c>
      <c r="D4991">
        <v>2021</v>
      </c>
      <c r="E4991" t="s">
        <v>2175</v>
      </c>
      <c r="F4991" t="s">
        <v>2301</v>
      </c>
      <c r="G4991">
        <v>-30.312327594475601</v>
      </c>
      <c r="H4991">
        <v>115.00095290615801</v>
      </c>
      <c r="I4991" t="s">
        <v>2332</v>
      </c>
      <c r="J4991" t="s">
        <v>2174</v>
      </c>
      <c r="K4991">
        <v>45</v>
      </c>
      <c r="L4991">
        <v>46</v>
      </c>
      <c r="N4991">
        <v>1</v>
      </c>
      <c r="O4991">
        <v>1.0555000000000001</v>
      </c>
      <c r="R4991">
        <v>0.73860000000000003</v>
      </c>
    </row>
    <row r="4992" spans="1:18">
      <c r="A4992" t="s">
        <v>2083</v>
      </c>
      <c r="B4992" t="s">
        <v>2082</v>
      </c>
      <c r="D4992">
        <v>2021</v>
      </c>
      <c r="E4992" t="s">
        <v>2175</v>
      </c>
      <c r="F4992" t="s">
        <v>2301</v>
      </c>
      <c r="G4992">
        <v>-30.312327594475601</v>
      </c>
      <c r="H4992">
        <v>115.00095290615801</v>
      </c>
      <c r="I4992" t="s">
        <v>2332</v>
      </c>
      <c r="J4992" t="s">
        <v>2174</v>
      </c>
      <c r="K4992">
        <v>46</v>
      </c>
      <c r="L4992">
        <v>47</v>
      </c>
      <c r="N4992">
        <v>1</v>
      </c>
      <c r="O4992">
        <v>0.96879999999999999</v>
      </c>
      <c r="R4992">
        <v>0.67900000000000005</v>
      </c>
    </row>
    <row r="4993" spans="1:18">
      <c r="A4993" t="s">
        <v>2083</v>
      </c>
      <c r="B4993" t="s">
        <v>2082</v>
      </c>
      <c r="D4993">
        <v>2021</v>
      </c>
      <c r="E4993" t="s">
        <v>2175</v>
      </c>
      <c r="F4993" t="s">
        <v>2301</v>
      </c>
      <c r="G4993">
        <v>-30.312327594475601</v>
      </c>
      <c r="H4993">
        <v>115.00095290615801</v>
      </c>
      <c r="I4993" t="s">
        <v>2332</v>
      </c>
      <c r="J4993" t="s">
        <v>2174</v>
      </c>
      <c r="K4993">
        <v>47</v>
      </c>
      <c r="L4993">
        <v>48</v>
      </c>
      <c r="N4993">
        <v>1</v>
      </c>
      <c r="O4993">
        <v>0.97529999999999994</v>
      </c>
      <c r="R4993">
        <v>0.79330000000000001</v>
      </c>
    </row>
    <row r="4994" spans="1:18">
      <c r="A4994" t="s">
        <v>2083</v>
      </c>
      <c r="B4994" t="s">
        <v>2082</v>
      </c>
      <c r="D4994">
        <v>2021</v>
      </c>
      <c r="E4994" t="s">
        <v>2175</v>
      </c>
      <c r="F4994" t="s">
        <v>2301</v>
      </c>
      <c r="G4994">
        <v>-30.312327594475601</v>
      </c>
      <c r="H4994">
        <v>115.00095290615801</v>
      </c>
      <c r="I4994" t="s">
        <v>2332</v>
      </c>
      <c r="J4994" t="s">
        <v>2174</v>
      </c>
      <c r="K4994">
        <v>48</v>
      </c>
      <c r="L4994">
        <v>49</v>
      </c>
      <c r="N4994">
        <v>1</v>
      </c>
      <c r="O4994">
        <v>0.91459999999999997</v>
      </c>
      <c r="R4994">
        <v>0.79330000000000001</v>
      </c>
    </row>
    <row r="4995" spans="1:18">
      <c r="A4995" t="s">
        <v>2083</v>
      </c>
      <c r="B4995" t="s">
        <v>2082</v>
      </c>
      <c r="D4995">
        <v>2021</v>
      </c>
      <c r="E4995" t="s">
        <v>2175</v>
      </c>
      <c r="F4995" t="s">
        <v>2301</v>
      </c>
      <c r="G4995">
        <v>-30.312327594475601</v>
      </c>
      <c r="H4995">
        <v>115.00095290615801</v>
      </c>
      <c r="I4995" t="s">
        <v>2332</v>
      </c>
      <c r="J4995" t="s">
        <v>2174</v>
      </c>
      <c r="K4995">
        <v>49</v>
      </c>
      <c r="L4995">
        <v>50</v>
      </c>
      <c r="N4995">
        <v>1</v>
      </c>
      <c r="O4995">
        <v>0.92900000000000005</v>
      </c>
      <c r="R4995">
        <v>0.90749999999999997</v>
      </c>
    </row>
    <row r="4996" spans="1:18">
      <c r="A4996" t="s">
        <v>2083</v>
      </c>
      <c r="B4996" t="s">
        <v>2082</v>
      </c>
      <c r="D4996">
        <v>2021</v>
      </c>
      <c r="E4996" t="s">
        <v>2175</v>
      </c>
      <c r="F4996" t="s">
        <v>2301</v>
      </c>
      <c r="G4996">
        <v>-30.312327594475601</v>
      </c>
      <c r="H4996">
        <v>115.00095290615801</v>
      </c>
      <c r="I4996" t="s">
        <v>2332</v>
      </c>
      <c r="J4996" t="s">
        <v>2174</v>
      </c>
      <c r="K4996">
        <v>50</v>
      </c>
      <c r="L4996">
        <v>51</v>
      </c>
      <c r="N4996">
        <v>1</v>
      </c>
      <c r="O4996">
        <v>0.95169999999999999</v>
      </c>
      <c r="R4996">
        <v>0.84740000000000004</v>
      </c>
    </row>
    <row r="4997" spans="1:18">
      <c r="A4997" t="s">
        <v>2083</v>
      </c>
      <c r="B4997" t="s">
        <v>2082</v>
      </c>
      <c r="D4997">
        <v>2021</v>
      </c>
      <c r="E4997" t="s">
        <v>2175</v>
      </c>
      <c r="F4997" t="s">
        <v>2301</v>
      </c>
      <c r="G4997">
        <v>-30.312327594475601</v>
      </c>
      <c r="H4997">
        <v>115.00095290615801</v>
      </c>
      <c r="I4997" t="s">
        <v>2332</v>
      </c>
      <c r="J4997" t="s">
        <v>2174</v>
      </c>
      <c r="K4997">
        <v>51</v>
      </c>
      <c r="L4997">
        <v>52</v>
      </c>
      <c r="N4997">
        <v>1</v>
      </c>
      <c r="O4997">
        <v>0.90280000000000005</v>
      </c>
      <c r="R4997">
        <v>0.84740000000000004</v>
      </c>
    </row>
    <row r="4998" spans="1:18">
      <c r="A4998" t="s">
        <v>2083</v>
      </c>
      <c r="B4998" t="s">
        <v>2082</v>
      </c>
      <c r="D4998">
        <v>2021</v>
      </c>
      <c r="E4998" t="s">
        <v>2175</v>
      </c>
      <c r="F4998" t="s">
        <v>2301</v>
      </c>
      <c r="G4998">
        <v>-30.312327594475601</v>
      </c>
      <c r="H4998">
        <v>115.00095290615801</v>
      </c>
      <c r="I4998" t="s">
        <v>2332</v>
      </c>
      <c r="J4998" t="s">
        <v>2174</v>
      </c>
      <c r="K4998">
        <v>52</v>
      </c>
      <c r="L4998">
        <v>53</v>
      </c>
      <c r="N4998">
        <v>1</v>
      </c>
      <c r="O4998">
        <v>0.97670000000000001</v>
      </c>
      <c r="R4998">
        <v>0.84740000000000004</v>
      </c>
    </row>
    <row r="4999" spans="1:18">
      <c r="A4999" t="s">
        <v>2083</v>
      </c>
      <c r="B4999" t="s">
        <v>2082</v>
      </c>
      <c r="D4999">
        <v>2021</v>
      </c>
      <c r="E4999" t="s">
        <v>2175</v>
      </c>
      <c r="F4999" t="s">
        <v>2301</v>
      </c>
      <c r="G4999">
        <v>-30.312327594475601</v>
      </c>
      <c r="H4999">
        <v>115.00095290615801</v>
      </c>
      <c r="I4999" t="s">
        <v>2332</v>
      </c>
      <c r="J4999" t="s">
        <v>2174</v>
      </c>
      <c r="K4999">
        <v>53</v>
      </c>
      <c r="L4999">
        <v>54</v>
      </c>
      <c r="N4999">
        <v>1</v>
      </c>
      <c r="O4999">
        <v>0.93989999999999996</v>
      </c>
      <c r="R4999">
        <v>0.84740000000000004</v>
      </c>
    </row>
    <row r="5000" spans="1:18">
      <c r="A5000" t="s">
        <v>2083</v>
      </c>
      <c r="B5000" t="s">
        <v>2082</v>
      </c>
      <c r="D5000">
        <v>2021</v>
      </c>
      <c r="E5000" t="s">
        <v>2175</v>
      </c>
      <c r="F5000" t="s">
        <v>2301</v>
      </c>
      <c r="G5000">
        <v>-30.312327594475601</v>
      </c>
      <c r="H5000">
        <v>115.00095290615801</v>
      </c>
      <c r="I5000" t="s">
        <v>2332</v>
      </c>
      <c r="J5000" t="s">
        <v>2174</v>
      </c>
      <c r="K5000">
        <v>54</v>
      </c>
      <c r="L5000">
        <v>55</v>
      </c>
      <c r="N5000">
        <v>1</v>
      </c>
      <c r="O5000">
        <v>0.93359999999999999</v>
      </c>
      <c r="R5000">
        <v>0.84740000000000004</v>
      </c>
    </row>
    <row r="5001" spans="1:18">
      <c r="A5001" t="s">
        <v>2083</v>
      </c>
      <c r="B5001" t="s">
        <v>2082</v>
      </c>
      <c r="D5001">
        <v>2021</v>
      </c>
      <c r="E5001" t="s">
        <v>2175</v>
      </c>
      <c r="F5001" t="s">
        <v>2301</v>
      </c>
      <c r="G5001">
        <v>-30.312327594475601</v>
      </c>
      <c r="H5001">
        <v>115.00095290615801</v>
      </c>
      <c r="I5001" t="s">
        <v>2332</v>
      </c>
      <c r="J5001" t="s">
        <v>2174</v>
      </c>
      <c r="K5001">
        <v>55</v>
      </c>
      <c r="L5001">
        <v>56</v>
      </c>
      <c r="N5001">
        <v>1</v>
      </c>
      <c r="O5001">
        <v>0.87050000000000005</v>
      </c>
      <c r="R5001">
        <v>0.78739999999999999</v>
      </c>
    </row>
    <row r="5002" spans="1:18">
      <c r="A5002" t="s">
        <v>2083</v>
      </c>
      <c r="B5002" t="s">
        <v>2082</v>
      </c>
      <c r="D5002">
        <v>2021</v>
      </c>
      <c r="E5002" t="s">
        <v>2175</v>
      </c>
      <c r="F5002" t="s">
        <v>2301</v>
      </c>
      <c r="G5002">
        <v>-30.312327594475601</v>
      </c>
      <c r="H5002">
        <v>115.00095290615801</v>
      </c>
      <c r="I5002" t="s">
        <v>2332</v>
      </c>
      <c r="J5002" t="s">
        <v>2174</v>
      </c>
      <c r="K5002">
        <v>56</v>
      </c>
      <c r="L5002">
        <v>57</v>
      </c>
      <c r="N5002">
        <v>1</v>
      </c>
      <c r="O5002">
        <v>0.86670000000000003</v>
      </c>
      <c r="R5002">
        <v>0.70269999999999999</v>
      </c>
    </row>
    <row r="5003" spans="1:18">
      <c r="A5003" t="s">
        <v>2083</v>
      </c>
      <c r="B5003" t="s">
        <v>2082</v>
      </c>
      <c r="D5003">
        <v>2021</v>
      </c>
      <c r="E5003" t="s">
        <v>2175</v>
      </c>
      <c r="F5003" t="s">
        <v>2301</v>
      </c>
      <c r="G5003">
        <v>-30.312327594475601</v>
      </c>
      <c r="H5003">
        <v>115.00095290615801</v>
      </c>
      <c r="I5003" t="s">
        <v>2332</v>
      </c>
      <c r="J5003" t="s">
        <v>2174</v>
      </c>
      <c r="K5003">
        <v>57</v>
      </c>
      <c r="L5003">
        <v>58</v>
      </c>
      <c r="N5003">
        <v>1</v>
      </c>
      <c r="O5003">
        <v>0.88339999999999996</v>
      </c>
      <c r="R5003">
        <v>0.70269999999999999</v>
      </c>
    </row>
    <row r="5004" spans="1:18">
      <c r="A5004" t="s">
        <v>2083</v>
      </c>
      <c r="B5004" t="s">
        <v>2082</v>
      </c>
      <c r="D5004">
        <v>2021</v>
      </c>
      <c r="E5004" t="s">
        <v>2175</v>
      </c>
      <c r="F5004" t="s">
        <v>2301</v>
      </c>
      <c r="G5004">
        <v>-30.312327594475601</v>
      </c>
      <c r="H5004">
        <v>115.00095290615801</v>
      </c>
      <c r="I5004" t="s">
        <v>2332</v>
      </c>
      <c r="J5004" t="s">
        <v>2174</v>
      </c>
      <c r="K5004">
        <v>58</v>
      </c>
      <c r="L5004">
        <v>59</v>
      </c>
      <c r="N5004">
        <v>1</v>
      </c>
      <c r="O5004">
        <v>0.92900000000000005</v>
      </c>
      <c r="R5004">
        <v>0.70269999999999999</v>
      </c>
    </row>
    <row r="5005" spans="1:18">
      <c r="A5005" t="s">
        <v>2083</v>
      </c>
      <c r="B5005" t="s">
        <v>2082</v>
      </c>
      <c r="D5005">
        <v>2021</v>
      </c>
      <c r="E5005" t="s">
        <v>2175</v>
      </c>
      <c r="F5005" t="s">
        <v>2301</v>
      </c>
      <c r="G5005">
        <v>-30.312327594475601</v>
      </c>
      <c r="H5005">
        <v>115.00095290615801</v>
      </c>
      <c r="I5005" t="s">
        <v>2332</v>
      </c>
      <c r="J5005" t="s">
        <v>2174</v>
      </c>
      <c r="K5005">
        <v>59</v>
      </c>
      <c r="L5005">
        <v>60</v>
      </c>
      <c r="N5005">
        <v>1</v>
      </c>
      <c r="O5005">
        <v>0.80420000000000003</v>
      </c>
      <c r="R5005">
        <v>0.70269999999999999</v>
      </c>
    </row>
    <row r="5006" spans="1:18">
      <c r="A5006" t="s">
        <v>2083</v>
      </c>
      <c r="B5006" t="s">
        <v>2082</v>
      </c>
      <c r="D5006">
        <v>2021</v>
      </c>
      <c r="E5006" t="s">
        <v>2175</v>
      </c>
      <c r="F5006" t="s">
        <v>2301</v>
      </c>
      <c r="G5006">
        <v>-30.312327594475601</v>
      </c>
      <c r="H5006">
        <v>115.00095290615801</v>
      </c>
      <c r="I5006" t="s">
        <v>2332</v>
      </c>
      <c r="J5006" t="s">
        <v>2174</v>
      </c>
      <c r="K5006">
        <v>60</v>
      </c>
      <c r="L5006">
        <v>61</v>
      </c>
      <c r="N5006">
        <v>1</v>
      </c>
      <c r="O5006">
        <v>0.99039999999999995</v>
      </c>
      <c r="R5006">
        <v>0.70269999999999999</v>
      </c>
    </row>
    <row r="5007" spans="1:18">
      <c r="A5007" t="s">
        <v>2083</v>
      </c>
      <c r="B5007" t="s">
        <v>2082</v>
      </c>
      <c r="D5007">
        <v>2021</v>
      </c>
      <c r="E5007" t="s">
        <v>2175</v>
      </c>
      <c r="F5007" t="s">
        <v>2301</v>
      </c>
      <c r="G5007">
        <v>-30.312327594475601</v>
      </c>
      <c r="H5007">
        <v>115.00095290615801</v>
      </c>
      <c r="I5007" t="s">
        <v>2332</v>
      </c>
      <c r="J5007" t="s">
        <v>2174</v>
      </c>
      <c r="K5007">
        <v>61</v>
      </c>
      <c r="L5007">
        <v>62</v>
      </c>
      <c r="N5007">
        <v>1</v>
      </c>
      <c r="O5007">
        <v>0.91110000000000002</v>
      </c>
      <c r="R5007">
        <v>0.61799999999999999</v>
      </c>
    </row>
    <row r="5008" spans="1:18">
      <c r="A5008" t="s">
        <v>2083</v>
      </c>
      <c r="B5008" t="s">
        <v>2082</v>
      </c>
      <c r="D5008">
        <v>2021</v>
      </c>
      <c r="E5008" t="s">
        <v>2175</v>
      </c>
      <c r="F5008" t="s">
        <v>2301</v>
      </c>
      <c r="G5008">
        <v>-30.312327594475601</v>
      </c>
      <c r="H5008">
        <v>115.00095290615801</v>
      </c>
      <c r="I5008" t="s">
        <v>2332</v>
      </c>
      <c r="J5008" t="s">
        <v>2174</v>
      </c>
      <c r="K5008">
        <v>62</v>
      </c>
      <c r="L5008">
        <v>63</v>
      </c>
      <c r="N5008">
        <v>1</v>
      </c>
      <c r="O5008">
        <v>1.1504000000000001</v>
      </c>
      <c r="R5008">
        <v>0.61880000000000002</v>
      </c>
    </row>
    <row r="5009" spans="1:18">
      <c r="A5009" t="s">
        <v>2083</v>
      </c>
      <c r="B5009" t="s">
        <v>2082</v>
      </c>
      <c r="D5009">
        <v>2021</v>
      </c>
      <c r="E5009" t="s">
        <v>2175</v>
      </c>
      <c r="F5009" t="s">
        <v>2301</v>
      </c>
      <c r="G5009">
        <v>-30.312327594475601</v>
      </c>
      <c r="H5009">
        <v>115.00095290615801</v>
      </c>
      <c r="I5009" t="s">
        <v>2332</v>
      </c>
      <c r="J5009" t="s">
        <v>2174</v>
      </c>
      <c r="K5009">
        <v>63</v>
      </c>
      <c r="L5009">
        <v>64</v>
      </c>
      <c r="N5009">
        <v>1</v>
      </c>
      <c r="O5009">
        <v>0.79490000000000005</v>
      </c>
      <c r="R5009">
        <v>0.61880000000000002</v>
      </c>
    </row>
    <row r="5010" spans="1:18">
      <c r="A5010" t="s">
        <v>2083</v>
      </c>
      <c r="B5010" t="s">
        <v>2082</v>
      </c>
      <c r="D5010">
        <v>2021</v>
      </c>
      <c r="E5010" t="s">
        <v>2175</v>
      </c>
      <c r="F5010" t="s">
        <v>2301</v>
      </c>
      <c r="G5010">
        <v>-30.312327594475601</v>
      </c>
      <c r="H5010">
        <v>115.00095290615801</v>
      </c>
      <c r="I5010" t="s">
        <v>2332</v>
      </c>
      <c r="J5010" t="s">
        <v>2174</v>
      </c>
      <c r="K5010">
        <v>64</v>
      </c>
      <c r="L5010">
        <v>65</v>
      </c>
      <c r="N5010">
        <v>1</v>
      </c>
      <c r="O5010">
        <v>0.87139999999999995</v>
      </c>
      <c r="R5010">
        <v>0.61880000000000002</v>
      </c>
    </row>
    <row r="5011" spans="1:18">
      <c r="A5011" t="s">
        <v>2083</v>
      </c>
      <c r="B5011" t="s">
        <v>2082</v>
      </c>
      <c r="D5011">
        <v>2021</v>
      </c>
      <c r="E5011" t="s">
        <v>2175</v>
      </c>
      <c r="F5011" t="s">
        <v>2301</v>
      </c>
      <c r="G5011">
        <v>-30.312327594475601</v>
      </c>
      <c r="H5011">
        <v>115.00095290615801</v>
      </c>
      <c r="I5011" t="s">
        <v>2332</v>
      </c>
      <c r="J5011" t="s">
        <v>2174</v>
      </c>
      <c r="K5011">
        <v>65</v>
      </c>
      <c r="L5011">
        <v>66</v>
      </c>
      <c r="N5011">
        <v>1</v>
      </c>
      <c r="O5011">
        <v>0.96870000000000001</v>
      </c>
      <c r="R5011">
        <v>0.61880000000000002</v>
      </c>
    </row>
    <row r="5012" spans="1:18">
      <c r="A5012" t="s">
        <v>2083</v>
      </c>
      <c r="B5012" t="s">
        <v>2082</v>
      </c>
      <c r="D5012">
        <v>2021</v>
      </c>
      <c r="E5012" t="s">
        <v>2175</v>
      </c>
      <c r="F5012" t="s">
        <v>2301</v>
      </c>
      <c r="G5012">
        <v>-30.312327594475601</v>
      </c>
      <c r="H5012">
        <v>115.00095290615801</v>
      </c>
      <c r="I5012" t="s">
        <v>2332</v>
      </c>
      <c r="J5012" t="s">
        <v>2174</v>
      </c>
      <c r="K5012">
        <v>66</v>
      </c>
      <c r="L5012">
        <v>67</v>
      </c>
      <c r="N5012">
        <v>1</v>
      </c>
      <c r="O5012">
        <v>1.0630999999999999</v>
      </c>
      <c r="R5012">
        <v>0.61880000000000002</v>
      </c>
    </row>
    <row r="5013" spans="1:18">
      <c r="A5013" t="s">
        <v>2083</v>
      </c>
      <c r="B5013" t="s">
        <v>2082</v>
      </c>
      <c r="D5013">
        <v>2021</v>
      </c>
      <c r="E5013" t="s">
        <v>2175</v>
      </c>
      <c r="F5013" t="s">
        <v>2301</v>
      </c>
      <c r="G5013">
        <v>-30.312327594475601</v>
      </c>
      <c r="H5013">
        <v>115.00095290615801</v>
      </c>
      <c r="I5013" t="s">
        <v>2332</v>
      </c>
      <c r="J5013" t="s">
        <v>2174</v>
      </c>
      <c r="K5013">
        <v>67</v>
      </c>
      <c r="L5013">
        <v>68</v>
      </c>
      <c r="N5013">
        <v>1</v>
      </c>
      <c r="O5013">
        <v>0.82709999999999995</v>
      </c>
      <c r="R5013">
        <v>0.61950000000000005</v>
      </c>
    </row>
    <row r="5014" spans="1:18">
      <c r="A5014" t="s">
        <v>2083</v>
      </c>
      <c r="B5014" t="s">
        <v>2082</v>
      </c>
      <c r="D5014">
        <v>2021</v>
      </c>
      <c r="E5014" t="s">
        <v>2175</v>
      </c>
      <c r="F5014" t="s">
        <v>2301</v>
      </c>
      <c r="G5014">
        <v>-30.312327594475601</v>
      </c>
      <c r="H5014">
        <v>115.00095290615801</v>
      </c>
      <c r="I5014" t="s">
        <v>2332</v>
      </c>
      <c r="J5014" t="s">
        <v>2174</v>
      </c>
      <c r="K5014">
        <v>68</v>
      </c>
      <c r="L5014">
        <v>69</v>
      </c>
      <c r="N5014">
        <v>1</v>
      </c>
      <c r="O5014">
        <v>0.83919999999999995</v>
      </c>
      <c r="R5014">
        <v>0.68679999999999997</v>
      </c>
    </row>
    <row r="5015" spans="1:18">
      <c r="A5015" t="s">
        <v>2083</v>
      </c>
      <c r="B5015" t="s">
        <v>2082</v>
      </c>
      <c r="D5015">
        <v>2021</v>
      </c>
      <c r="E5015" t="s">
        <v>2175</v>
      </c>
      <c r="F5015" t="s">
        <v>2301</v>
      </c>
      <c r="G5015">
        <v>-30.312327594475601</v>
      </c>
      <c r="H5015">
        <v>115.00095290615801</v>
      </c>
      <c r="I5015" t="s">
        <v>2332</v>
      </c>
      <c r="J5015" t="s">
        <v>2174</v>
      </c>
      <c r="K5015">
        <v>69</v>
      </c>
      <c r="L5015">
        <v>70</v>
      </c>
      <c r="N5015">
        <v>1</v>
      </c>
      <c r="O5015">
        <v>1.0581</v>
      </c>
      <c r="R5015">
        <v>0.68679999999999997</v>
      </c>
    </row>
    <row r="5016" spans="1:18">
      <c r="A5016" t="s">
        <v>2083</v>
      </c>
      <c r="B5016" t="s">
        <v>2082</v>
      </c>
      <c r="D5016">
        <v>2021</v>
      </c>
      <c r="E5016" t="s">
        <v>2175</v>
      </c>
      <c r="F5016" t="s">
        <v>2301</v>
      </c>
      <c r="G5016">
        <v>-30.312327594475601</v>
      </c>
      <c r="H5016">
        <v>115.00095290615801</v>
      </c>
      <c r="I5016" t="s">
        <v>2332</v>
      </c>
      <c r="J5016" t="s">
        <v>2174</v>
      </c>
      <c r="K5016">
        <v>70</v>
      </c>
      <c r="L5016">
        <v>71</v>
      </c>
      <c r="N5016">
        <v>1</v>
      </c>
      <c r="O5016">
        <v>0.86360000000000003</v>
      </c>
      <c r="R5016">
        <v>0.68679999999999997</v>
      </c>
    </row>
    <row r="5017" spans="1:18">
      <c r="A5017" t="s">
        <v>2083</v>
      </c>
      <c r="B5017" t="s">
        <v>2082</v>
      </c>
      <c r="D5017">
        <v>2021</v>
      </c>
      <c r="E5017" t="s">
        <v>2175</v>
      </c>
      <c r="F5017" t="s">
        <v>2301</v>
      </c>
      <c r="G5017">
        <v>-30.312327594475601</v>
      </c>
      <c r="H5017">
        <v>115.00095290615801</v>
      </c>
      <c r="I5017" t="s">
        <v>2332</v>
      </c>
      <c r="J5017" t="s">
        <v>2174</v>
      </c>
      <c r="K5017">
        <v>71</v>
      </c>
      <c r="L5017">
        <v>72</v>
      </c>
      <c r="N5017">
        <v>1</v>
      </c>
      <c r="O5017">
        <v>0.93700000000000006</v>
      </c>
      <c r="R5017">
        <v>0.68679999999999997</v>
      </c>
    </row>
    <row r="5018" spans="1:18">
      <c r="A5018" t="s">
        <v>2083</v>
      </c>
      <c r="B5018" t="s">
        <v>2082</v>
      </c>
      <c r="D5018">
        <v>2021</v>
      </c>
      <c r="E5018" t="s">
        <v>2175</v>
      </c>
      <c r="F5018" t="s">
        <v>2301</v>
      </c>
      <c r="G5018">
        <v>-30.312327594475601</v>
      </c>
      <c r="H5018">
        <v>115.00095290615801</v>
      </c>
      <c r="I5018" t="s">
        <v>2332</v>
      </c>
      <c r="J5018" t="s">
        <v>2174</v>
      </c>
      <c r="K5018">
        <v>72</v>
      </c>
      <c r="L5018">
        <v>73</v>
      </c>
      <c r="N5018">
        <v>1</v>
      </c>
      <c r="O5018">
        <v>0.75970000000000004</v>
      </c>
      <c r="R5018">
        <v>0.68679999999999997</v>
      </c>
    </row>
    <row r="5019" spans="1:18">
      <c r="A5019" t="s">
        <v>2083</v>
      </c>
      <c r="B5019" t="s">
        <v>2082</v>
      </c>
      <c r="D5019">
        <v>2021</v>
      </c>
      <c r="E5019" t="s">
        <v>2175</v>
      </c>
      <c r="F5019" t="s">
        <v>2301</v>
      </c>
      <c r="G5019">
        <v>-30.312327594475601</v>
      </c>
      <c r="H5019">
        <v>115.00095290615801</v>
      </c>
      <c r="I5019" t="s">
        <v>2332</v>
      </c>
      <c r="J5019" t="s">
        <v>2174</v>
      </c>
      <c r="K5019">
        <v>73</v>
      </c>
      <c r="L5019">
        <v>74</v>
      </c>
      <c r="N5019">
        <v>1</v>
      </c>
      <c r="O5019">
        <v>0.84989999999999999</v>
      </c>
      <c r="R5019">
        <v>0.75419999999999998</v>
      </c>
    </row>
    <row r="5020" spans="1:18">
      <c r="A5020" t="s">
        <v>2083</v>
      </c>
      <c r="B5020" t="s">
        <v>2082</v>
      </c>
      <c r="D5020">
        <v>2021</v>
      </c>
      <c r="E5020" t="s">
        <v>2175</v>
      </c>
      <c r="F5020" t="s">
        <v>2301</v>
      </c>
      <c r="G5020">
        <v>-30.312327594475601</v>
      </c>
      <c r="H5020">
        <v>115.00095290615801</v>
      </c>
      <c r="I5020" t="s">
        <v>2332</v>
      </c>
      <c r="J5020" t="s">
        <v>2174</v>
      </c>
      <c r="K5020">
        <v>74</v>
      </c>
      <c r="L5020">
        <v>75</v>
      </c>
      <c r="N5020">
        <v>1</v>
      </c>
      <c r="O5020">
        <v>0.8518</v>
      </c>
      <c r="R5020">
        <v>0.77249999999999996</v>
      </c>
    </row>
    <row r="5021" spans="1:18">
      <c r="A5021" t="s">
        <v>2083</v>
      </c>
      <c r="B5021" t="s">
        <v>2082</v>
      </c>
      <c r="D5021">
        <v>2021</v>
      </c>
      <c r="E5021" t="s">
        <v>2175</v>
      </c>
      <c r="F5021" t="s">
        <v>2301</v>
      </c>
      <c r="G5021">
        <v>-30.312327594475601</v>
      </c>
      <c r="H5021">
        <v>115.00095290615801</v>
      </c>
      <c r="I5021" t="s">
        <v>2332</v>
      </c>
      <c r="J5021" t="s">
        <v>2174</v>
      </c>
      <c r="K5021">
        <v>75</v>
      </c>
      <c r="L5021">
        <v>76</v>
      </c>
      <c r="N5021">
        <v>1</v>
      </c>
      <c r="O5021">
        <v>1.1516</v>
      </c>
      <c r="R5021">
        <v>0.77249999999999996</v>
      </c>
    </row>
    <row r="5022" spans="1:18">
      <c r="A5022" t="s">
        <v>2083</v>
      </c>
      <c r="B5022" t="s">
        <v>2082</v>
      </c>
      <c r="D5022">
        <v>2021</v>
      </c>
      <c r="E5022" t="s">
        <v>2175</v>
      </c>
      <c r="F5022" t="s">
        <v>2301</v>
      </c>
      <c r="G5022">
        <v>-30.312327594475601</v>
      </c>
      <c r="H5022">
        <v>115.00095290615801</v>
      </c>
      <c r="I5022" t="s">
        <v>2332</v>
      </c>
      <c r="J5022" t="s">
        <v>2174</v>
      </c>
      <c r="K5022">
        <v>76</v>
      </c>
      <c r="L5022">
        <v>77</v>
      </c>
      <c r="N5022">
        <v>1</v>
      </c>
      <c r="O5022">
        <v>0.78080000000000005</v>
      </c>
      <c r="R5022">
        <v>0.77249999999999996</v>
      </c>
    </row>
    <row r="5023" spans="1:18">
      <c r="A5023" t="s">
        <v>2083</v>
      </c>
      <c r="B5023" t="s">
        <v>2082</v>
      </c>
      <c r="D5023">
        <v>2021</v>
      </c>
      <c r="E5023" t="s">
        <v>2175</v>
      </c>
      <c r="F5023" t="s">
        <v>2301</v>
      </c>
      <c r="G5023">
        <v>-30.312327594475601</v>
      </c>
      <c r="H5023">
        <v>115.00095290615801</v>
      </c>
      <c r="I5023" t="s">
        <v>2332</v>
      </c>
      <c r="J5023" t="s">
        <v>2174</v>
      </c>
      <c r="K5023">
        <v>77</v>
      </c>
      <c r="L5023">
        <v>78</v>
      </c>
      <c r="N5023">
        <v>1</v>
      </c>
      <c r="O5023">
        <v>0.76329999999999998</v>
      </c>
      <c r="R5023">
        <v>0.79079999999999995</v>
      </c>
    </row>
    <row r="5024" spans="1:18">
      <c r="A5024" t="s">
        <v>2083</v>
      </c>
      <c r="B5024" t="s">
        <v>2082</v>
      </c>
      <c r="D5024">
        <v>2021</v>
      </c>
      <c r="E5024" t="s">
        <v>842</v>
      </c>
      <c r="F5024" t="s">
        <v>2301</v>
      </c>
      <c r="G5024">
        <v>-25.978860000000001</v>
      </c>
      <c r="H5024">
        <v>114.06838</v>
      </c>
      <c r="I5024" t="s">
        <v>2333</v>
      </c>
      <c r="J5024" t="s">
        <v>2173</v>
      </c>
      <c r="K5024">
        <v>0</v>
      </c>
      <c r="L5024">
        <v>1</v>
      </c>
      <c r="N5024">
        <v>1</v>
      </c>
      <c r="O5024">
        <v>5.8099999999999999E-2</v>
      </c>
      <c r="R5024">
        <v>2.1274000000000002</v>
      </c>
    </row>
    <row r="5025" spans="1:18">
      <c r="A5025" t="s">
        <v>2083</v>
      </c>
      <c r="B5025" t="s">
        <v>2082</v>
      </c>
      <c r="D5025">
        <v>2021</v>
      </c>
      <c r="E5025" t="s">
        <v>842</v>
      </c>
      <c r="F5025" t="s">
        <v>2301</v>
      </c>
      <c r="G5025">
        <v>-25.978860000000001</v>
      </c>
      <c r="H5025">
        <v>114.06838</v>
      </c>
      <c r="I5025" t="s">
        <v>2333</v>
      </c>
      <c r="J5025" t="s">
        <v>2173</v>
      </c>
      <c r="K5025">
        <v>1</v>
      </c>
      <c r="L5025">
        <v>2</v>
      </c>
      <c r="N5025">
        <v>1</v>
      </c>
      <c r="O5025">
        <v>0.74350000000000005</v>
      </c>
      <c r="R5025">
        <v>3.4049</v>
      </c>
    </row>
    <row r="5026" spans="1:18">
      <c r="A5026" t="s">
        <v>2083</v>
      </c>
      <c r="B5026" t="s">
        <v>2082</v>
      </c>
      <c r="D5026">
        <v>2021</v>
      </c>
      <c r="E5026" t="s">
        <v>842</v>
      </c>
      <c r="F5026" t="s">
        <v>2301</v>
      </c>
      <c r="G5026">
        <v>-25.978860000000001</v>
      </c>
      <c r="H5026">
        <v>114.06838</v>
      </c>
      <c r="I5026" t="s">
        <v>2333</v>
      </c>
      <c r="J5026" t="s">
        <v>2173</v>
      </c>
      <c r="K5026">
        <v>2</v>
      </c>
      <c r="L5026">
        <v>3</v>
      </c>
      <c r="N5026">
        <v>1</v>
      </c>
      <c r="O5026">
        <v>0.68289999999999995</v>
      </c>
      <c r="R5026">
        <v>1.2811999999999999</v>
      </c>
    </row>
    <row r="5027" spans="1:18">
      <c r="A5027" t="s">
        <v>2083</v>
      </c>
      <c r="B5027" t="s">
        <v>2082</v>
      </c>
      <c r="D5027">
        <v>2021</v>
      </c>
      <c r="E5027" t="s">
        <v>842</v>
      </c>
      <c r="F5027" t="s">
        <v>2301</v>
      </c>
      <c r="G5027">
        <v>-25.978860000000001</v>
      </c>
      <c r="H5027">
        <v>114.06838</v>
      </c>
      <c r="I5027" t="s">
        <v>2333</v>
      </c>
      <c r="J5027" t="s">
        <v>2173</v>
      </c>
      <c r="K5027">
        <v>3</v>
      </c>
      <c r="L5027">
        <v>4</v>
      </c>
      <c r="N5027">
        <v>1</v>
      </c>
      <c r="O5027">
        <v>0.48659999999999998</v>
      </c>
      <c r="R5027">
        <v>1.0426</v>
      </c>
    </row>
    <row r="5028" spans="1:18">
      <c r="A5028" t="s">
        <v>2083</v>
      </c>
      <c r="B5028" t="s">
        <v>2082</v>
      </c>
      <c r="D5028">
        <v>2021</v>
      </c>
      <c r="E5028" t="s">
        <v>842</v>
      </c>
      <c r="F5028" t="s">
        <v>2301</v>
      </c>
      <c r="G5028">
        <v>-25.978860000000001</v>
      </c>
      <c r="H5028">
        <v>114.06838</v>
      </c>
      <c r="I5028" t="s">
        <v>2333</v>
      </c>
      <c r="J5028" t="s">
        <v>2173</v>
      </c>
      <c r="K5028">
        <v>4</v>
      </c>
      <c r="L5028">
        <v>5</v>
      </c>
      <c r="N5028">
        <v>1</v>
      </c>
      <c r="O5028">
        <v>0.79010000000000002</v>
      </c>
      <c r="R5028">
        <v>1.3394999999999999</v>
      </c>
    </row>
    <row r="5029" spans="1:18">
      <c r="A5029" t="s">
        <v>2083</v>
      </c>
      <c r="B5029" t="s">
        <v>2082</v>
      </c>
      <c r="D5029">
        <v>2021</v>
      </c>
      <c r="E5029" t="s">
        <v>842</v>
      </c>
      <c r="F5029" t="s">
        <v>2301</v>
      </c>
      <c r="G5029">
        <v>-25.978860000000001</v>
      </c>
      <c r="H5029">
        <v>114.06838</v>
      </c>
      <c r="I5029" t="s">
        <v>2333</v>
      </c>
      <c r="J5029" t="s">
        <v>2173</v>
      </c>
      <c r="K5029">
        <v>5</v>
      </c>
      <c r="L5029">
        <v>6</v>
      </c>
      <c r="N5029">
        <v>1</v>
      </c>
      <c r="O5029">
        <v>0.75119999999999998</v>
      </c>
      <c r="R5029">
        <v>1.3394999999999999</v>
      </c>
    </row>
    <row r="5030" spans="1:18">
      <c r="A5030" t="s">
        <v>2083</v>
      </c>
      <c r="B5030" t="s">
        <v>2082</v>
      </c>
      <c r="D5030">
        <v>2021</v>
      </c>
      <c r="E5030" t="s">
        <v>842</v>
      </c>
      <c r="F5030" t="s">
        <v>2301</v>
      </c>
      <c r="G5030">
        <v>-25.978860000000001</v>
      </c>
      <c r="H5030">
        <v>114.06838</v>
      </c>
      <c r="I5030" t="s">
        <v>2333</v>
      </c>
      <c r="J5030" t="s">
        <v>2173</v>
      </c>
      <c r="K5030">
        <v>6</v>
      </c>
      <c r="L5030">
        <v>7</v>
      </c>
      <c r="N5030">
        <v>1</v>
      </c>
      <c r="O5030">
        <v>0.74729999999999996</v>
      </c>
      <c r="R5030">
        <v>1.3394999999999999</v>
      </c>
    </row>
    <row r="5031" spans="1:18">
      <c r="A5031" t="s">
        <v>2083</v>
      </c>
      <c r="B5031" t="s">
        <v>2082</v>
      </c>
      <c r="D5031">
        <v>2021</v>
      </c>
      <c r="E5031" t="s">
        <v>842</v>
      </c>
      <c r="F5031" t="s">
        <v>2301</v>
      </c>
      <c r="G5031">
        <v>-25.978860000000001</v>
      </c>
      <c r="H5031">
        <v>114.06838</v>
      </c>
      <c r="I5031" t="s">
        <v>2333</v>
      </c>
      <c r="J5031" t="s">
        <v>2173</v>
      </c>
      <c r="K5031">
        <v>7</v>
      </c>
      <c r="L5031">
        <v>8</v>
      </c>
      <c r="N5031">
        <v>1</v>
      </c>
      <c r="O5031">
        <v>0.52049999999999996</v>
      </c>
      <c r="R5031">
        <v>1.6364000000000001</v>
      </c>
    </row>
    <row r="5032" spans="1:18">
      <c r="A5032" t="s">
        <v>2083</v>
      </c>
      <c r="B5032" t="s">
        <v>2082</v>
      </c>
      <c r="D5032">
        <v>2021</v>
      </c>
      <c r="E5032" t="s">
        <v>842</v>
      </c>
      <c r="F5032" t="s">
        <v>2301</v>
      </c>
      <c r="G5032">
        <v>-25.978860000000001</v>
      </c>
      <c r="H5032">
        <v>114.06838</v>
      </c>
      <c r="I5032" t="s">
        <v>2333</v>
      </c>
      <c r="J5032" t="s">
        <v>2173</v>
      </c>
      <c r="K5032">
        <v>8</v>
      </c>
      <c r="L5032">
        <v>9</v>
      </c>
      <c r="N5032">
        <v>1</v>
      </c>
      <c r="O5032">
        <v>0.8246</v>
      </c>
      <c r="R5032">
        <v>1.4058999999999999</v>
      </c>
    </row>
    <row r="5033" spans="1:18">
      <c r="A5033" t="s">
        <v>2083</v>
      </c>
      <c r="B5033" t="s">
        <v>2082</v>
      </c>
      <c r="D5033">
        <v>2021</v>
      </c>
      <c r="E5033" t="s">
        <v>842</v>
      </c>
      <c r="F5033" t="s">
        <v>2301</v>
      </c>
      <c r="G5033">
        <v>-25.978860000000001</v>
      </c>
      <c r="H5033">
        <v>114.06838</v>
      </c>
      <c r="I5033" t="s">
        <v>2333</v>
      </c>
      <c r="J5033" t="s">
        <v>2173</v>
      </c>
      <c r="K5033">
        <v>9</v>
      </c>
      <c r="L5033">
        <v>10</v>
      </c>
      <c r="N5033">
        <v>1</v>
      </c>
      <c r="O5033">
        <v>0.67769999999999997</v>
      </c>
      <c r="R5033">
        <v>1.4058999999999999</v>
      </c>
    </row>
    <row r="5034" spans="1:18">
      <c r="A5034" t="s">
        <v>2083</v>
      </c>
      <c r="B5034" t="s">
        <v>2082</v>
      </c>
      <c r="D5034">
        <v>2021</v>
      </c>
      <c r="E5034" t="s">
        <v>842</v>
      </c>
      <c r="F5034" t="s">
        <v>2301</v>
      </c>
      <c r="G5034">
        <v>-25.978860000000001</v>
      </c>
      <c r="H5034">
        <v>114.06838</v>
      </c>
      <c r="I5034" t="s">
        <v>2333</v>
      </c>
      <c r="J5034" t="s">
        <v>2173</v>
      </c>
      <c r="K5034">
        <v>10</v>
      </c>
      <c r="L5034">
        <v>11</v>
      </c>
      <c r="N5034">
        <v>1</v>
      </c>
      <c r="O5034">
        <v>0.73380000000000001</v>
      </c>
      <c r="R5034">
        <v>1.1753</v>
      </c>
    </row>
    <row r="5035" spans="1:18">
      <c r="A5035" t="s">
        <v>2083</v>
      </c>
      <c r="B5035" t="s">
        <v>2082</v>
      </c>
      <c r="D5035">
        <v>2021</v>
      </c>
      <c r="E5035" t="s">
        <v>842</v>
      </c>
      <c r="F5035" t="s">
        <v>2301</v>
      </c>
      <c r="G5035">
        <v>-25.978860000000001</v>
      </c>
      <c r="H5035">
        <v>114.06838</v>
      </c>
      <c r="I5035" t="s">
        <v>2333</v>
      </c>
      <c r="J5035" t="s">
        <v>2173</v>
      </c>
      <c r="K5035">
        <v>11</v>
      </c>
      <c r="L5035">
        <v>12</v>
      </c>
      <c r="N5035">
        <v>1</v>
      </c>
      <c r="O5035">
        <v>0.63519999999999999</v>
      </c>
      <c r="R5035">
        <v>1.2474000000000001</v>
      </c>
    </row>
    <row r="5036" spans="1:18">
      <c r="A5036" t="s">
        <v>2083</v>
      </c>
      <c r="B5036" t="s">
        <v>2082</v>
      </c>
      <c r="D5036">
        <v>2021</v>
      </c>
      <c r="E5036" t="s">
        <v>842</v>
      </c>
      <c r="F5036" t="s">
        <v>2301</v>
      </c>
      <c r="G5036">
        <v>-25.978860000000001</v>
      </c>
      <c r="H5036">
        <v>114.06838</v>
      </c>
      <c r="I5036" t="s">
        <v>2333</v>
      </c>
      <c r="J5036" t="s">
        <v>2173</v>
      </c>
      <c r="K5036">
        <v>12</v>
      </c>
      <c r="L5036">
        <v>13</v>
      </c>
      <c r="N5036">
        <v>1</v>
      </c>
      <c r="O5036">
        <v>0.54720000000000002</v>
      </c>
      <c r="R5036">
        <v>1.2474000000000001</v>
      </c>
    </row>
    <row r="5037" spans="1:18">
      <c r="A5037" t="s">
        <v>2083</v>
      </c>
      <c r="B5037" t="s">
        <v>2082</v>
      </c>
      <c r="D5037">
        <v>2021</v>
      </c>
      <c r="E5037" t="s">
        <v>842</v>
      </c>
      <c r="F5037" t="s">
        <v>2301</v>
      </c>
      <c r="G5037">
        <v>-25.978860000000001</v>
      </c>
      <c r="H5037">
        <v>114.06838</v>
      </c>
      <c r="I5037" t="s">
        <v>2333</v>
      </c>
      <c r="J5037" t="s">
        <v>2173</v>
      </c>
      <c r="K5037">
        <v>13</v>
      </c>
      <c r="L5037">
        <v>14</v>
      </c>
      <c r="N5037">
        <v>1</v>
      </c>
      <c r="O5037">
        <v>0.53010000000000002</v>
      </c>
      <c r="R5037">
        <v>1.3194999999999999</v>
      </c>
    </row>
    <row r="5038" spans="1:18">
      <c r="A5038" t="s">
        <v>2083</v>
      </c>
      <c r="B5038" t="s">
        <v>2082</v>
      </c>
      <c r="D5038">
        <v>2021</v>
      </c>
      <c r="E5038" t="s">
        <v>842</v>
      </c>
      <c r="F5038" t="s">
        <v>2301</v>
      </c>
      <c r="G5038">
        <v>-25.978860000000001</v>
      </c>
      <c r="H5038">
        <v>114.06838</v>
      </c>
      <c r="I5038" t="s">
        <v>2333</v>
      </c>
      <c r="J5038" t="s">
        <v>2173</v>
      </c>
      <c r="K5038">
        <v>14</v>
      </c>
      <c r="L5038">
        <v>15</v>
      </c>
      <c r="N5038">
        <v>1</v>
      </c>
      <c r="O5038">
        <v>0.71699999999999997</v>
      </c>
      <c r="R5038">
        <v>1.1820999999999999</v>
      </c>
    </row>
    <row r="5039" spans="1:18">
      <c r="A5039" t="s">
        <v>2083</v>
      </c>
      <c r="B5039" t="s">
        <v>2082</v>
      </c>
      <c r="D5039">
        <v>2021</v>
      </c>
      <c r="E5039" t="s">
        <v>842</v>
      </c>
      <c r="F5039" t="s">
        <v>2301</v>
      </c>
      <c r="G5039">
        <v>-25.978860000000001</v>
      </c>
      <c r="H5039">
        <v>114.06838</v>
      </c>
      <c r="I5039" t="s">
        <v>2333</v>
      </c>
      <c r="J5039" t="s">
        <v>2173</v>
      </c>
      <c r="K5039">
        <v>15</v>
      </c>
      <c r="L5039">
        <v>16</v>
      </c>
      <c r="N5039">
        <v>1</v>
      </c>
      <c r="O5039">
        <v>0.67400000000000004</v>
      </c>
      <c r="R5039">
        <v>1.1820999999999999</v>
      </c>
    </row>
    <row r="5040" spans="1:18">
      <c r="A5040" t="s">
        <v>2083</v>
      </c>
      <c r="B5040" t="s">
        <v>2082</v>
      </c>
      <c r="D5040">
        <v>2021</v>
      </c>
      <c r="E5040" t="s">
        <v>842</v>
      </c>
      <c r="F5040" t="s">
        <v>2301</v>
      </c>
      <c r="G5040">
        <v>-25.978860000000001</v>
      </c>
      <c r="H5040">
        <v>114.06838</v>
      </c>
      <c r="I5040" t="s">
        <v>2333</v>
      </c>
      <c r="J5040" t="s">
        <v>2173</v>
      </c>
      <c r="K5040">
        <v>16</v>
      </c>
      <c r="L5040">
        <v>17</v>
      </c>
      <c r="N5040">
        <v>1</v>
      </c>
      <c r="O5040">
        <v>0.55659999999999998</v>
      </c>
      <c r="R5040">
        <v>1.0447</v>
      </c>
    </row>
    <row r="5041" spans="1:18">
      <c r="A5041" t="s">
        <v>2083</v>
      </c>
      <c r="B5041" t="s">
        <v>2082</v>
      </c>
      <c r="D5041">
        <v>2021</v>
      </c>
      <c r="E5041" t="s">
        <v>842</v>
      </c>
      <c r="F5041" t="s">
        <v>2301</v>
      </c>
      <c r="G5041">
        <v>-25.978860000000001</v>
      </c>
      <c r="H5041">
        <v>114.06838</v>
      </c>
      <c r="I5041" t="s">
        <v>2333</v>
      </c>
      <c r="J5041" t="s">
        <v>2173</v>
      </c>
      <c r="K5041">
        <v>17</v>
      </c>
      <c r="L5041">
        <v>18</v>
      </c>
      <c r="N5041">
        <v>1</v>
      </c>
      <c r="O5041">
        <v>0.41920000000000002</v>
      </c>
      <c r="R5041">
        <v>1.1891</v>
      </c>
    </row>
    <row r="5042" spans="1:18">
      <c r="A5042" t="s">
        <v>2083</v>
      </c>
      <c r="B5042" t="s">
        <v>2082</v>
      </c>
      <c r="D5042">
        <v>2021</v>
      </c>
      <c r="E5042" t="s">
        <v>842</v>
      </c>
      <c r="F5042" t="s">
        <v>2301</v>
      </c>
      <c r="G5042">
        <v>-25.978860000000001</v>
      </c>
      <c r="H5042">
        <v>114.06838</v>
      </c>
      <c r="I5042" t="s">
        <v>2333</v>
      </c>
      <c r="J5042" t="s">
        <v>2173</v>
      </c>
      <c r="K5042">
        <v>18</v>
      </c>
      <c r="L5042">
        <v>19</v>
      </c>
      <c r="N5042">
        <v>1</v>
      </c>
      <c r="O5042">
        <v>0.50280000000000002</v>
      </c>
      <c r="R5042">
        <v>1.1891</v>
      </c>
    </row>
    <row r="5043" spans="1:18">
      <c r="A5043" t="s">
        <v>2083</v>
      </c>
      <c r="B5043" t="s">
        <v>2082</v>
      </c>
      <c r="D5043">
        <v>2021</v>
      </c>
      <c r="E5043" t="s">
        <v>842</v>
      </c>
      <c r="F5043" t="s">
        <v>2301</v>
      </c>
      <c r="G5043">
        <v>-25.978860000000001</v>
      </c>
      <c r="H5043">
        <v>114.06838</v>
      </c>
      <c r="I5043" t="s">
        <v>2333</v>
      </c>
      <c r="J5043" t="s">
        <v>2173</v>
      </c>
      <c r="K5043">
        <v>19</v>
      </c>
      <c r="L5043">
        <v>20</v>
      </c>
      <c r="N5043">
        <v>1</v>
      </c>
      <c r="O5043">
        <v>0.54920000000000002</v>
      </c>
      <c r="R5043">
        <v>1.3334999999999999</v>
      </c>
    </row>
    <row r="5044" spans="1:18">
      <c r="A5044" t="s">
        <v>2083</v>
      </c>
      <c r="B5044" t="s">
        <v>2082</v>
      </c>
      <c r="D5044">
        <v>2021</v>
      </c>
      <c r="E5044" t="s">
        <v>842</v>
      </c>
      <c r="F5044" t="s">
        <v>2301</v>
      </c>
      <c r="G5044">
        <v>-25.978860000000001</v>
      </c>
      <c r="H5044">
        <v>114.06838</v>
      </c>
      <c r="I5044" t="s">
        <v>2333</v>
      </c>
      <c r="J5044" t="s">
        <v>2173</v>
      </c>
      <c r="K5044">
        <v>20</v>
      </c>
      <c r="L5044">
        <v>21</v>
      </c>
      <c r="N5044">
        <v>1</v>
      </c>
      <c r="O5044">
        <v>0.6381</v>
      </c>
      <c r="R5044">
        <v>1.4717</v>
      </c>
    </row>
    <row r="5045" spans="1:18">
      <c r="A5045" t="s">
        <v>2083</v>
      </c>
      <c r="B5045" t="s">
        <v>2082</v>
      </c>
      <c r="D5045">
        <v>2021</v>
      </c>
      <c r="E5045" t="s">
        <v>842</v>
      </c>
      <c r="F5045" t="s">
        <v>2301</v>
      </c>
      <c r="G5045">
        <v>-25.978860000000001</v>
      </c>
      <c r="H5045">
        <v>114.06838</v>
      </c>
      <c r="I5045" t="s">
        <v>2333</v>
      </c>
      <c r="J5045" t="s">
        <v>2173</v>
      </c>
      <c r="K5045">
        <v>21</v>
      </c>
      <c r="L5045">
        <v>22</v>
      </c>
      <c r="N5045">
        <v>1</v>
      </c>
      <c r="O5045">
        <v>0.59530000000000005</v>
      </c>
      <c r="R5045">
        <v>1.4717</v>
      </c>
    </row>
    <row r="5046" spans="1:18">
      <c r="A5046" t="s">
        <v>2083</v>
      </c>
      <c r="B5046" t="s">
        <v>2082</v>
      </c>
      <c r="D5046">
        <v>2021</v>
      </c>
      <c r="E5046" t="s">
        <v>842</v>
      </c>
      <c r="F5046" t="s">
        <v>2301</v>
      </c>
      <c r="G5046">
        <v>-25.978860000000001</v>
      </c>
      <c r="H5046">
        <v>114.06838</v>
      </c>
      <c r="I5046" t="s">
        <v>2333</v>
      </c>
      <c r="J5046" t="s">
        <v>2173</v>
      </c>
      <c r="K5046">
        <v>22</v>
      </c>
      <c r="L5046">
        <v>23</v>
      </c>
      <c r="N5046">
        <v>1</v>
      </c>
      <c r="O5046">
        <v>0.68130000000000002</v>
      </c>
      <c r="R5046">
        <v>1.6099000000000001</v>
      </c>
    </row>
    <row r="5047" spans="1:18">
      <c r="A5047" t="s">
        <v>2083</v>
      </c>
      <c r="B5047" t="s">
        <v>2082</v>
      </c>
      <c r="D5047">
        <v>2021</v>
      </c>
      <c r="E5047" t="s">
        <v>842</v>
      </c>
      <c r="F5047" t="s">
        <v>2301</v>
      </c>
      <c r="G5047">
        <v>-25.978860000000001</v>
      </c>
      <c r="H5047">
        <v>114.06838</v>
      </c>
      <c r="I5047" t="s">
        <v>2333</v>
      </c>
      <c r="J5047" t="s">
        <v>2173</v>
      </c>
      <c r="K5047">
        <v>23</v>
      </c>
      <c r="L5047">
        <v>24</v>
      </c>
      <c r="N5047">
        <v>1</v>
      </c>
      <c r="O5047">
        <v>0.5504</v>
      </c>
      <c r="R5047">
        <v>1.5195000000000001</v>
      </c>
    </row>
    <row r="5048" spans="1:18">
      <c r="A5048" t="s">
        <v>2083</v>
      </c>
      <c r="B5048" t="s">
        <v>2082</v>
      </c>
      <c r="D5048">
        <v>2021</v>
      </c>
      <c r="E5048" t="s">
        <v>842</v>
      </c>
      <c r="F5048" t="s">
        <v>2301</v>
      </c>
      <c r="G5048">
        <v>-25.978860000000001</v>
      </c>
      <c r="H5048">
        <v>114.06838</v>
      </c>
      <c r="I5048" t="s">
        <v>2333</v>
      </c>
      <c r="J5048" t="s">
        <v>2173</v>
      </c>
      <c r="K5048">
        <v>24</v>
      </c>
      <c r="L5048">
        <v>25</v>
      </c>
      <c r="N5048">
        <v>1</v>
      </c>
      <c r="O5048">
        <v>0.7177</v>
      </c>
      <c r="R5048">
        <v>1.5195000000000001</v>
      </c>
    </row>
    <row r="5049" spans="1:18">
      <c r="A5049" t="s">
        <v>2083</v>
      </c>
      <c r="B5049" t="s">
        <v>2082</v>
      </c>
      <c r="D5049">
        <v>2021</v>
      </c>
      <c r="E5049" t="s">
        <v>842</v>
      </c>
      <c r="F5049" t="s">
        <v>2301</v>
      </c>
      <c r="G5049">
        <v>-25.978860000000001</v>
      </c>
      <c r="H5049">
        <v>114.06838</v>
      </c>
      <c r="I5049" t="s">
        <v>2333</v>
      </c>
      <c r="J5049" t="s">
        <v>2173</v>
      </c>
      <c r="K5049">
        <v>25</v>
      </c>
      <c r="L5049">
        <v>26</v>
      </c>
      <c r="N5049">
        <v>1</v>
      </c>
      <c r="O5049">
        <v>0.51700000000000002</v>
      </c>
      <c r="R5049">
        <v>1.4291</v>
      </c>
    </row>
    <row r="5050" spans="1:18">
      <c r="A5050" t="s">
        <v>2083</v>
      </c>
      <c r="B5050" t="s">
        <v>2082</v>
      </c>
      <c r="D5050">
        <v>2021</v>
      </c>
      <c r="E5050" t="s">
        <v>842</v>
      </c>
      <c r="F5050" t="s">
        <v>2301</v>
      </c>
      <c r="G5050">
        <v>-25.978860000000001</v>
      </c>
      <c r="H5050">
        <v>114.06838</v>
      </c>
      <c r="I5050" t="s">
        <v>2333</v>
      </c>
      <c r="J5050" t="s">
        <v>2173</v>
      </c>
      <c r="K5050">
        <v>26</v>
      </c>
      <c r="L5050">
        <v>27</v>
      </c>
      <c r="N5050">
        <v>1</v>
      </c>
      <c r="O5050">
        <v>0.69630000000000003</v>
      </c>
      <c r="R5050">
        <v>1.1316999999999999</v>
      </c>
    </row>
    <row r="5051" spans="1:18">
      <c r="A5051" t="s">
        <v>2083</v>
      </c>
      <c r="B5051" t="s">
        <v>2082</v>
      </c>
      <c r="D5051">
        <v>2021</v>
      </c>
      <c r="E5051" t="s">
        <v>842</v>
      </c>
      <c r="F5051" t="s">
        <v>2301</v>
      </c>
      <c r="G5051">
        <v>-25.978860000000001</v>
      </c>
      <c r="H5051">
        <v>114.06838</v>
      </c>
      <c r="I5051" t="s">
        <v>2333</v>
      </c>
      <c r="J5051" t="s">
        <v>2173</v>
      </c>
      <c r="K5051">
        <v>27</v>
      </c>
      <c r="L5051">
        <v>28</v>
      </c>
      <c r="N5051">
        <v>1</v>
      </c>
      <c r="O5051">
        <v>0.66949999999999998</v>
      </c>
      <c r="R5051">
        <v>1.1316999999999999</v>
      </c>
    </row>
    <row r="5052" spans="1:18">
      <c r="A5052" t="s">
        <v>2083</v>
      </c>
      <c r="B5052" t="s">
        <v>2082</v>
      </c>
      <c r="D5052">
        <v>2021</v>
      </c>
      <c r="E5052" t="s">
        <v>842</v>
      </c>
      <c r="F5052" t="s">
        <v>2301</v>
      </c>
      <c r="G5052">
        <v>-25.978860000000001</v>
      </c>
      <c r="H5052">
        <v>114.06838</v>
      </c>
      <c r="I5052" t="s">
        <v>2333</v>
      </c>
      <c r="J5052" t="s">
        <v>2173</v>
      </c>
      <c r="K5052">
        <v>28</v>
      </c>
      <c r="L5052">
        <v>29</v>
      </c>
      <c r="N5052">
        <v>1</v>
      </c>
      <c r="O5052">
        <v>0.70620000000000005</v>
      </c>
      <c r="R5052">
        <v>0.83430000000000004</v>
      </c>
    </row>
    <row r="5053" spans="1:18">
      <c r="A5053" t="s">
        <v>2083</v>
      </c>
      <c r="B5053" t="s">
        <v>2082</v>
      </c>
      <c r="D5053">
        <v>2021</v>
      </c>
      <c r="E5053" t="s">
        <v>842</v>
      </c>
      <c r="F5053" t="s">
        <v>2301</v>
      </c>
      <c r="G5053">
        <v>-25.978860000000001</v>
      </c>
      <c r="H5053">
        <v>114.06838</v>
      </c>
      <c r="I5053" t="s">
        <v>2333</v>
      </c>
      <c r="J5053" t="s">
        <v>2173</v>
      </c>
      <c r="K5053">
        <v>29</v>
      </c>
      <c r="L5053">
        <v>30</v>
      </c>
      <c r="N5053">
        <v>1</v>
      </c>
      <c r="O5053">
        <v>0.73060000000000003</v>
      </c>
      <c r="R5053">
        <v>1.2765</v>
      </c>
    </row>
    <row r="5054" spans="1:18">
      <c r="A5054" t="s">
        <v>2083</v>
      </c>
      <c r="B5054" t="s">
        <v>2082</v>
      </c>
      <c r="D5054">
        <v>2021</v>
      </c>
      <c r="E5054" t="s">
        <v>842</v>
      </c>
      <c r="F5054" t="s">
        <v>2301</v>
      </c>
      <c r="G5054">
        <v>-25.978860000000001</v>
      </c>
      <c r="H5054">
        <v>114.06838</v>
      </c>
      <c r="I5054" t="s">
        <v>2333</v>
      </c>
      <c r="J5054" t="s">
        <v>2173</v>
      </c>
      <c r="K5054">
        <v>30</v>
      </c>
      <c r="L5054">
        <v>31</v>
      </c>
      <c r="N5054">
        <v>1</v>
      </c>
      <c r="O5054">
        <v>0.63839999999999997</v>
      </c>
      <c r="R5054">
        <v>1.2765</v>
      </c>
    </row>
    <row r="5055" spans="1:18">
      <c r="A5055" t="s">
        <v>2083</v>
      </c>
      <c r="B5055" t="s">
        <v>2082</v>
      </c>
      <c r="D5055">
        <v>2021</v>
      </c>
      <c r="E5055" t="s">
        <v>842</v>
      </c>
      <c r="F5055" t="s">
        <v>2301</v>
      </c>
      <c r="G5055">
        <v>-25.978860000000001</v>
      </c>
      <c r="H5055">
        <v>114.06838</v>
      </c>
      <c r="I5055" t="s">
        <v>2333</v>
      </c>
      <c r="J5055" t="s">
        <v>2173</v>
      </c>
      <c r="K5055">
        <v>31</v>
      </c>
      <c r="L5055">
        <v>32</v>
      </c>
      <c r="N5055">
        <v>1</v>
      </c>
      <c r="O5055">
        <v>0.70240000000000002</v>
      </c>
      <c r="R5055">
        <v>1.7186999999999999</v>
      </c>
    </row>
    <row r="5056" spans="1:18">
      <c r="A5056" t="s">
        <v>2083</v>
      </c>
      <c r="B5056" t="s">
        <v>2082</v>
      </c>
      <c r="D5056">
        <v>2021</v>
      </c>
      <c r="E5056" t="s">
        <v>842</v>
      </c>
      <c r="F5056" t="s">
        <v>2301</v>
      </c>
      <c r="G5056">
        <v>-25.978860000000001</v>
      </c>
      <c r="H5056">
        <v>114.06838</v>
      </c>
      <c r="I5056" t="s">
        <v>2333</v>
      </c>
      <c r="J5056" t="s">
        <v>2173</v>
      </c>
      <c r="K5056">
        <v>32</v>
      </c>
      <c r="L5056">
        <v>33</v>
      </c>
      <c r="N5056">
        <v>1</v>
      </c>
      <c r="O5056">
        <v>0.6542</v>
      </c>
      <c r="R5056">
        <v>1.3616999999999999</v>
      </c>
    </row>
    <row r="5057" spans="1:18">
      <c r="A5057" t="s">
        <v>2083</v>
      </c>
      <c r="B5057" t="s">
        <v>2082</v>
      </c>
      <c r="D5057">
        <v>2021</v>
      </c>
      <c r="E5057" t="s">
        <v>842</v>
      </c>
      <c r="F5057" t="s">
        <v>2301</v>
      </c>
      <c r="G5057">
        <v>-25.978860000000001</v>
      </c>
      <c r="H5057">
        <v>114.06838</v>
      </c>
      <c r="I5057" t="s">
        <v>2333</v>
      </c>
      <c r="J5057" t="s">
        <v>2173</v>
      </c>
      <c r="K5057">
        <v>33</v>
      </c>
      <c r="L5057">
        <v>34</v>
      </c>
      <c r="N5057">
        <v>1</v>
      </c>
      <c r="O5057">
        <v>0.63870000000000005</v>
      </c>
      <c r="R5057">
        <v>1.3616999999999999</v>
      </c>
    </row>
    <row r="5058" spans="1:18">
      <c r="A5058" t="s">
        <v>2083</v>
      </c>
      <c r="B5058" t="s">
        <v>2082</v>
      </c>
      <c r="D5058">
        <v>2021</v>
      </c>
      <c r="E5058" t="s">
        <v>842</v>
      </c>
      <c r="F5058" t="s">
        <v>2301</v>
      </c>
      <c r="G5058">
        <v>-25.978860000000001</v>
      </c>
      <c r="H5058">
        <v>114.06838</v>
      </c>
      <c r="I5058" t="s">
        <v>2333</v>
      </c>
      <c r="J5058" t="s">
        <v>2173</v>
      </c>
      <c r="K5058">
        <v>34</v>
      </c>
      <c r="L5058">
        <v>35</v>
      </c>
      <c r="N5058">
        <v>1</v>
      </c>
      <c r="O5058">
        <v>0.62919999999999998</v>
      </c>
      <c r="R5058">
        <v>1.0047999999999999</v>
      </c>
    </row>
    <row r="5059" spans="1:18">
      <c r="A5059" t="s">
        <v>2083</v>
      </c>
      <c r="B5059" t="s">
        <v>2082</v>
      </c>
      <c r="D5059">
        <v>2021</v>
      </c>
      <c r="E5059" t="s">
        <v>842</v>
      </c>
      <c r="F5059" t="s">
        <v>2301</v>
      </c>
      <c r="G5059">
        <v>-25.978860000000001</v>
      </c>
      <c r="H5059">
        <v>114.06838</v>
      </c>
      <c r="I5059" t="s">
        <v>2333</v>
      </c>
      <c r="J5059" t="s">
        <v>2173</v>
      </c>
      <c r="K5059">
        <v>35</v>
      </c>
      <c r="L5059">
        <v>36</v>
      </c>
      <c r="N5059">
        <v>1</v>
      </c>
      <c r="O5059">
        <v>0.66300000000000003</v>
      </c>
      <c r="R5059">
        <v>0.96830000000000005</v>
      </c>
    </row>
    <row r="5060" spans="1:18">
      <c r="A5060" t="s">
        <v>2083</v>
      </c>
      <c r="B5060" t="s">
        <v>2082</v>
      </c>
      <c r="D5060">
        <v>2021</v>
      </c>
      <c r="E5060" t="s">
        <v>842</v>
      </c>
      <c r="F5060" t="s">
        <v>2301</v>
      </c>
      <c r="G5060">
        <v>-25.978860000000001</v>
      </c>
      <c r="H5060">
        <v>114.06838</v>
      </c>
      <c r="I5060" t="s">
        <v>2333</v>
      </c>
      <c r="J5060" t="s">
        <v>2173</v>
      </c>
      <c r="K5060">
        <v>36</v>
      </c>
      <c r="L5060">
        <v>37</v>
      </c>
      <c r="N5060">
        <v>1</v>
      </c>
      <c r="O5060">
        <v>0.72650000000000003</v>
      </c>
      <c r="R5060">
        <v>0.96830000000000005</v>
      </c>
    </row>
    <row r="5061" spans="1:18">
      <c r="A5061" t="s">
        <v>2083</v>
      </c>
      <c r="B5061" t="s">
        <v>2082</v>
      </c>
      <c r="D5061">
        <v>2021</v>
      </c>
      <c r="E5061" t="s">
        <v>842</v>
      </c>
      <c r="F5061" t="s">
        <v>2301</v>
      </c>
      <c r="G5061">
        <v>-25.978860000000001</v>
      </c>
      <c r="H5061">
        <v>114.06838</v>
      </c>
      <c r="I5061" t="s">
        <v>2333</v>
      </c>
      <c r="J5061" t="s">
        <v>2173</v>
      </c>
      <c r="K5061">
        <v>37</v>
      </c>
      <c r="L5061">
        <v>38</v>
      </c>
      <c r="N5061">
        <v>1</v>
      </c>
      <c r="O5061">
        <v>0.69389999999999996</v>
      </c>
      <c r="R5061">
        <v>0.93169999999999997</v>
      </c>
    </row>
    <row r="5062" spans="1:18">
      <c r="A5062" t="s">
        <v>2083</v>
      </c>
      <c r="B5062" t="s">
        <v>2082</v>
      </c>
      <c r="D5062">
        <v>2021</v>
      </c>
      <c r="E5062" t="s">
        <v>842</v>
      </c>
      <c r="F5062" t="s">
        <v>2301</v>
      </c>
      <c r="G5062">
        <v>-25.978860000000001</v>
      </c>
      <c r="H5062">
        <v>114.06838</v>
      </c>
      <c r="I5062" t="s">
        <v>2333</v>
      </c>
      <c r="J5062" t="s">
        <v>2173</v>
      </c>
      <c r="K5062">
        <v>38</v>
      </c>
      <c r="L5062">
        <v>39</v>
      </c>
      <c r="N5062">
        <v>1</v>
      </c>
      <c r="O5062">
        <v>0.54510000000000003</v>
      </c>
      <c r="R5062">
        <v>1.2104999999999999</v>
      </c>
    </row>
    <row r="5063" spans="1:18">
      <c r="A5063" t="s">
        <v>2083</v>
      </c>
      <c r="B5063" t="s">
        <v>2082</v>
      </c>
      <c r="D5063">
        <v>2021</v>
      </c>
      <c r="E5063" t="s">
        <v>842</v>
      </c>
      <c r="F5063" t="s">
        <v>2301</v>
      </c>
      <c r="G5063">
        <v>-25.978860000000001</v>
      </c>
      <c r="H5063">
        <v>114.06838</v>
      </c>
      <c r="I5063" t="s">
        <v>2333</v>
      </c>
      <c r="J5063" t="s">
        <v>2173</v>
      </c>
      <c r="K5063">
        <v>39</v>
      </c>
      <c r="L5063">
        <v>40</v>
      </c>
      <c r="N5063">
        <v>1</v>
      </c>
      <c r="O5063">
        <v>0.61460000000000004</v>
      </c>
      <c r="R5063">
        <v>1.2104999999999999</v>
      </c>
    </row>
    <row r="5064" spans="1:18">
      <c r="A5064" t="s">
        <v>2083</v>
      </c>
      <c r="B5064" t="s">
        <v>2082</v>
      </c>
      <c r="D5064">
        <v>2021</v>
      </c>
      <c r="E5064" t="s">
        <v>842</v>
      </c>
      <c r="F5064" t="s">
        <v>2301</v>
      </c>
      <c r="G5064">
        <v>-25.978860000000001</v>
      </c>
      <c r="H5064">
        <v>114.06838</v>
      </c>
      <c r="I5064" t="s">
        <v>2333</v>
      </c>
      <c r="J5064" t="s">
        <v>2173</v>
      </c>
      <c r="K5064">
        <v>40</v>
      </c>
      <c r="L5064">
        <v>41</v>
      </c>
      <c r="N5064">
        <v>1</v>
      </c>
      <c r="O5064">
        <v>0.51900000000000002</v>
      </c>
      <c r="R5064">
        <v>1.4893000000000001</v>
      </c>
    </row>
    <row r="5065" spans="1:18">
      <c r="A5065" t="s">
        <v>2083</v>
      </c>
      <c r="B5065" t="s">
        <v>2082</v>
      </c>
      <c r="D5065">
        <v>2021</v>
      </c>
      <c r="E5065" t="s">
        <v>842</v>
      </c>
      <c r="F5065" t="s">
        <v>2301</v>
      </c>
      <c r="G5065">
        <v>-25.978860000000001</v>
      </c>
      <c r="H5065">
        <v>114.06838</v>
      </c>
      <c r="I5065" t="s">
        <v>2333</v>
      </c>
      <c r="J5065" t="s">
        <v>2173</v>
      </c>
      <c r="K5065">
        <v>41</v>
      </c>
      <c r="L5065">
        <v>42</v>
      </c>
      <c r="N5065">
        <v>1</v>
      </c>
      <c r="O5065">
        <v>0.57410000000000005</v>
      </c>
      <c r="R5065">
        <v>1.9117</v>
      </c>
    </row>
    <row r="5066" spans="1:18">
      <c r="A5066" t="s">
        <v>2083</v>
      </c>
      <c r="B5066" t="s">
        <v>2082</v>
      </c>
      <c r="D5066">
        <v>2021</v>
      </c>
      <c r="E5066" t="s">
        <v>842</v>
      </c>
      <c r="F5066" t="s">
        <v>2301</v>
      </c>
      <c r="G5066">
        <v>-25.978860000000001</v>
      </c>
      <c r="H5066">
        <v>114.06838</v>
      </c>
      <c r="I5066" t="s">
        <v>2333</v>
      </c>
      <c r="J5066" t="s">
        <v>2173</v>
      </c>
      <c r="K5066">
        <v>42</v>
      </c>
      <c r="L5066">
        <v>43</v>
      </c>
      <c r="N5066">
        <v>1</v>
      </c>
      <c r="O5066">
        <v>0.61260000000000003</v>
      </c>
      <c r="R5066">
        <v>1.9117</v>
      </c>
    </row>
    <row r="5067" spans="1:18">
      <c r="A5067" t="s">
        <v>2083</v>
      </c>
      <c r="B5067" t="s">
        <v>2082</v>
      </c>
      <c r="D5067">
        <v>2021</v>
      </c>
      <c r="E5067" t="s">
        <v>842</v>
      </c>
      <c r="F5067" t="s">
        <v>2301</v>
      </c>
      <c r="G5067">
        <v>-25.978860000000001</v>
      </c>
      <c r="H5067">
        <v>114.06838</v>
      </c>
      <c r="I5067" t="s">
        <v>2333</v>
      </c>
      <c r="J5067" t="s">
        <v>2173</v>
      </c>
      <c r="K5067">
        <v>43</v>
      </c>
      <c r="L5067">
        <v>44</v>
      </c>
      <c r="N5067">
        <v>1</v>
      </c>
      <c r="O5067">
        <v>0.62070000000000003</v>
      </c>
      <c r="R5067">
        <v>2.3340000000000001</v>
      </c>
    </row>
    <row r="5068" spans="1:18">
      <c r="A5068" t="s">
        <v>2083</v>
      </c>
      <c r="B5068" t="s">
        <v>2082</v>
      </c>
      <c r="D5068">
        <v>2021</v>
      </c>
      <c r="E5068" t="s">
        <v>842</v>
      </c>
      <c r="F5068" t="s">
        <v>2301</v>
      </c>
      <c r="G5068">
        <v>-25.978860000000001</v>
      </c>
      <c r="H5068">
        <v>114.06838</v>
      </c>
      <c r="I5068" t="s">
        <v>2333</v>
      </c>
      <c r="J5068" t="s">
        <v>2173</v>
      </c>
      <c r="K5068">
        <v>44</v>
      </c>
      <c r="L5068">
        <v>45</v>
      </c>
      <c r="N5068">
        <v>1</v>
      </c>
      <c r="O5068">
        <v>0.55530000000000002</v>
      </c>
      <c r="R5068">
        <v>2.0167999999999999</v>
      </c>
    </row>
    <row r="5069" spans="1:18">
      <c r="A5069" t="s">
        <v>2083</v>
      </c>
      <c r="B5069" t="s">
        <v>2082</v>
      </c>
      <c r="D5069">
        <v>2021</v>
      </c>
      <c r="E5069" t="s">
        <v>842</v>
      </c>
      <c r="F5069" t="s">
        <v>2301</v>
      </c>
      <c r="G5069">
        <v>-25.978860000000001</v>
      </c>
      <c r="H5069">
        <v>114.06838</v>
      </c>
      <c r="I5069" t="s">
        <v>2333</v>
      </c>
      <c r="J5069" t="s">
        <v>2173</v>
      </c>
      <c r="K5069">
        <v>45</v>
      </c>
      <c r="L5069">
        <v>46</v>
      </c>
      <c r="N5069">
        <v>1</v>
      </c>
      <c r="O5069">
        <v>0.57930000000000004</v>
      </c>
      <c r="R5069">
        <v>2.0167999999999999</v>
      </c>
    </row>
    <row r="5070" spans="1:18">
      <c r="A5070" t="s">
        <v>2083</v>
      </c>
      <c r="B5070" t="s">
        <v>2082</v>
      </c>
      <c r="D5070">
        <v>2021</v>
      </c>
      <c r="E5070" t="s">
        <v>842</v>
      </c>
      <c r="F5070" t="s">
        <v>2301</v>
      </c>
      <c r="G5070">
        <v>-25.978860000000001</v>
      </c>
      <c r="H5070">
        <v>114.06838</v>
      </c>
      <c r="I5070" t="s">
        <v>2333</v>
      </c>
      <c r="J5070" t="s">
        <v>2173</v>
      </c>
      <c r="K5070">
        <v>46</v>
      </c>
      <c r="L5070">
        <v>47</v>
      </c>
      <c r="N5070">
        <v>1</v>
      </c>
      <c r="O5070">
        <v>0.61519999999999997</v>
      </c>
      <c r="R5070">
        <v>1.6996</v>
      </c>
    </row>
    <row r="5071" spans="1:18">
      <c r="A5071" t="s">
        <v>2083</v>
      </c>
      <c r="B5071" t="s">
        <v>2082</v>
      </c>
      <c r="D5071">
        <v>2021</v>
      </c>
      <c r="E5071" t="s">
        <v>842</v>
      </c>
      <c r="F5071" t="s">
        <v>2301</v>
      </c>
      <c r="G5071">
        <v>-25.978860000000001</v>
      </c>
      <c r="H5071">
        <v>114.06838</v>
      </c>
      <c r="I5071" t="s">
        <v>2333</v>
      </c>
      <c r="J5071" t="s">
        <v>2173</v>
      </c>
      <c r="K5071">
        <v>47</v>
      </c>
      <c r="L5071">
        <v>48</v>
      </c>
      <c r="N5071">
        <v>1</v>
      </c>
      <c r="O5071">
        <v>0.61460000000000004</v>
      </c>
      <c r="R5071">
        <v>1.4846999999999999</v>
      </c>
    </row>
    <row r="5072" spans="1:18">
      <c r="A5072" t="s">
        <v>2083</v>
      </c>
      <c r="B5072" t="s">
        <v>2082</v>
      </c>
      <c r="D5072">
        <v>2021</v>
      </c>
      <c r="E5072" t="s">
        <v>842</v>
      </c>
      <c r="F5072" t="s">
        <v>2301</v>
      </c>
      <c r="G5072">
        <v>-25.978860000000001</v>
      </c>
      <c r="H5072">
        <v>114.06838</v>
      </c>
      <c r="I5072" t="s">
        <v>2333</v>
      </c>
      <c r="J5072" t="s">
        <v>2173</v>
      </c>
      <c r="K5072">
        <v>48</v>
      </c>
      <c r="L5072">
        <v>49</v>
      </c>
      <c r="N5072">
        <v>1</v>
      </c>
      <c r="O5072">
        <v>0.56969999999999998</v>
      </c>
      <c r="R5072">
        <v>1.4846999999999999</v>
      </c>
    </row>
    <row r="5073" spans="1:18">
      <c r="A5073" t="s">
        <v>2083</v>
      </c>
      <c r="B5073" t="s">
        <v>2082</v>
      </c>
      <c r="D5073">
        <v>2021</v>
      </c>
      <c r="E5073" t="s">
        <v>842</v>
      </c>
      <c r="F5073" t="s">
        <v>2301</v>
      </c>
      <c r="G5073">
        <v>-25.978860000000001</v>
      </c>
      <c r="H5073">
        <v>114.06838</v>
      </c>
      <c r="I5073" t="s">
        <v>2333</v>
      </c>
      <c r="J5073" t="s">
        <v>2173</v>
      </c>
      <c r="K5073">
        <v>49</v>
      </c>
      <c r="L5073">
        <v>50</v>
      </c>
      <c r="N5073">
        <v>1</v>
      </c>
      <c r="O5073">
        <v>0.77110000000000001</v>
      </c>
      <c r="R5073">
        <v>1.2698</v>
      </c>
    </row>
    <row r="5074" spans="1:18">
      <c r="A5074" t="s">
        <v>2083</v>
      </c>
      <c r="B5074" t="s">
        <v>2082</v>
      </c>
      <c r="D5074">
        <v>2021</v>
      </c>
      <c r="E5074" t="s">
        <v>842</v>
      </c>
      <c r="F5074" t="s">
        <v>2301</v>
      </c>
      <c r="G5074">
        <v>-25.978860000000001</v>
      </c>
      <c r="H5074">
        <v>114.06838</v>
      </c>
      <c r="I5074" t="s">
        <v>2333</v>
      </c>
      <c r="J5074" t="s">
        <v>2173</v>
      </c>
      <c r="K5074">
        <v>50</v>
      </c>
      <c r="L5074">
        <v>51</v>
      </c>
      <c r="N5074">
        <v>1</v>
      </c>
      <c r="O5074">
        <v>0.59899999999999998</v>
      </c>
      <c r="R5074">
        <v>2.0661999999999998</v>
      </c>
    </row>
    <row r="5075" spans="1:18">
      <c r="A5075" t="s">
        <v>2083</v>
      </c>
      <c r="B5075" t="s">
        <v>2082</v>
      </c>
      <c r="D5075">
        <v>2021</v>
      </c>
      <c r="E5075" t="s">
        <v>842</v>
      </c>
      <c r="F5075" t="s">
        <v>2301</v>
      </c>
      <c r="G5075">
        <v>-25.978860000000001</v>
      </c>
      <c r="H5075">
        <v>114.06838</v>
      </c>
      <c r="I5075" t="s">
        <v>2333</v>
      </c>
      <c r="J5075" t="s">
        <v>2173</v>
      </c>
      <c r="K5075">
        <v>51</v>
      </c>
      <c r="L5075">
        <v>52</v>
      </c>
      <c r="N5075">
        <v>1</v>
      </c>
      <c r="O5075">
        <v>0.6734</v>
      </c>
      <c r="R5075">
        <v>2.0661999999999998</v>
      </c>
    </row>
    <row r="5076" spans="1:18">
      <c r="A5076" t="s">
        <v>2083</v>
      </c>
      <c r="B5076" t="s">
        <v>2082</v>
      </c>
      <c r="D5076">
        <v>2021</v>
      </c>
      <c r="E5076" t="s">
        <v>842</v>
      </c>
      <c r="F5076" t="s">
        <v>2301</v>
      </c>
      <c r="G5076">
        <v>-25.978860000000001</v>
      </c>
      <c r="H5076">
        <v>114.06838</v>
      </c>
      <c r="I5076" t="s">
        <v>2333</v>
      </c>
      <c r="J5076" t="s">
        <v>2173</v>
      </c>
      <c r="K5076">
        <v>52</v>
      </c>
      <c r="L5076">
        <v>53</v>
      </c>
      <c r="N5076">
        <v>1</v>
      </c>
      <c r="O5076">
        <v>0.51890000000000003</v>
      </c>
      <c r="R5076">
        <v>2.0661999999999998</v>
      </c>
    </row>
    <row r="5077" spans="1:18">
      <c r="A5077" t="s">
        <v>2083</v>
      </c>
      <c r="B5077" t="s">
        <v>2082</v>
      </c>
      <c r="D5077">
        <v>2021</v>
      </c>
      <c r="E5077" t="s">
        <v>842</v>
      </c>
      <c r="F5077" t="s">
        <v>2301</v>
      </c>
      <c r="G5077">
        <v>-25.978860000000001</v>
      </c>
      <c r="H5077">
        <v>114.06838</v>
      </c>
      <c r="I5077" t="s">
        <v>2333</v>
      </c>
      <c r="J5077" t="s">
        <v>2173</v>
      </c>
      <c r="K5077">
        <v>53</v>
      </c>
      <c r="L5077">
        <v>54</v>
      </c>
      <c r="N5077">
        <v>1</v>
      </c>
      <c r="O5077">
        <v>0.68230000000000002</v>
      </c>
      <c r="R5077">
        <v>2.0661999999999998</v>
      </c>
    </row>
    <row r="5078" spans="1:18">
      <c r="A5078" t="s">
        <v>2083</v>
      </c>
      <c r="B5078" t="s">
        <v>2082</v>
      </c>
      <c r="D5078">
        <v>2021</v>
      </c>
      <c r="E5078" t="s">
        <v>842</v>
      </c>
      <c r="F5078" t="s">
        <v>2301</v>
      </c>
      <c r="G5078">
        <v>-25.978860000000001</v>
      </c>
      <c r="H5078">
        <v>114.06838</v>
      </c>
      <c r="I5078" t="s">
        <v>2333</v>
      </c>
      <c r="J5078" t="s">
        <v>2173</v>
      </c>
      <c r="K5078">
        <v>54</v>
      </c>
      <c r="L5078">
        <v>55</v>
      </c>
      <c r="N5078">
        <v>1</v>
      </c>
      <c r="O5078">
        <v>0.62980000000000003</v>
      </c>
      <c r="R5078">
        <v>2.0661999999999998</v>
      </c>
    </row>
    <row r="5079" spans="1:18">
      <c r="A5079" t="s">
        <v>2083</v>
      </c>
      <c r="B5079" t="s">
        <v>2082</v>
      </c>
      <c r="D5079">
        <v>2021</v>
      </c>
      <c r="E5079" t="s">
        <v>842</v>
      </c>
      <c r="F5079" t="s">
        <v>2301</v>
      </c>
      <c r="G5079">
        <v>-25.978860000000001</v>
      </c>
      <c r="H5079">
        <v>114.06838</v>
      </c>
      <c r="I5079" t="s">
        <v>2333</v>
      </c>
      <c r="J5079" t="s">
        <v>2173</v>
      </c>
      <c r="K5079">
        <v>55</v>
      </c>
      <c r="L5079">
        <v>56</v>
      </c>
      <c r="N5079">
        <v>1</v>
      </c>
      <c r="O5079">
        <v>0.54069999999999996</v>
      </c>
      <c r="R5079">
        <v>2.8626</v>
      </c>
    </row>
    <row r="5080" spans="1:18">
      <c r="A5080" t="s">
        <v>2083</v>
      </c>
      <c r="B5080" t="s">
        <v>2082</v>
      </c>
      <c r="D5080">
        <v>2021</v>
      </c>
      <c r="E5080" t="s">
        <v>842</v>
      </c>
      <c r="F5080" t="s">
        <v>2301</v>
      </c>
      <c r="G5080">
        <v>-25.978860000000001</v>
      </c>
      <c r="H5080">
        <v>114.06838</v>
      </c>
      <c r="I5080" t="s">
        <v>2333</v>
      </c>
      <c r="J5080" t="s">
        <v>2173</v>
      </c>
      <c r="K5080">
        <v>56</v>
      </c>
      <c r="L5080">
        <v>57</v>
      </c>
      <c r="N5080">
        <v>1</v>
      </c>
      <c r="O5080">
        <v>0.64070000000000005</v>
      </c>
      <c r="R5080">
        <v>2.8628999999999998</v>
      </c>
    </row>
    <row r="5081" spans="1:18">
      <c r="A5081" t="s">
        <v>2083</v>
      </c>
      <c r="B5081" t="s">
        <v>2082</v>
      </c>
      <c r="D5081">
        <v>2021</v>
      </c>
      <c r="E5081" t="s">
        <v>842</v>
      </c>
      <c r="F5081" t="s">
        <v>2301</v>
      </c>
      <c r="G5081">
        <v>-25.978860000000001</v>
      </c>
      <c r="H5081">
        <v>114.06838</v>
      </c>
      <c r="I5081" t="s">
        <v>2333</v>
      </c>
      <c r="J5081" t="s">
        <v>2173</v>
      </c>
      <c r="K5081">
        <v>57</v>
      </c>
      <c r="L5081">
        <v>58</v>
      </c>
      <c r="N5081">
        <v>1</v>
      </c>
      <c r="O5081">
        <v>0.59560000000000002</v>
      </c>
      <c r="R5081">
        <v>2.8628999999999998</v>
      </c>
    </row>
    <row r="5082" spans="1:18">
      <c r="A5082" t="s">
        <v>2083</v>
      </c>
      <c r="B5082" t="s">
        <v>2082</v>
      </c>
      <c r="D5082">
        <v>2021</v>
      </c>
      <c r="E5082" t="s">
        <v>842</v>
      </c>
      <c r="F5082" t="s">
        <v>2301</v>
      </c>
      <c r="G5082">
        <v>-25.978860000000001</v>
      </c>
      <c r="H5082">
        <v>114.06838</v>
      </c>
      <c r="I5082" t="s">
        <v>2333</v>
      </c>
      <c r="J5082" t="s">
        <v>2173</v>
      </c>
      <c r="K5082">
        <v>58</v>
      </c>
      <c r="L5082">
        <v>59</v>
      </c>
      <c r="N5082">
        <v>1</v>
      </c>
      <c r="O5082">
        <v>0.56330000000000002</v>
      </c>
      <c r="R5082">
        <v>2.8628999999999998</v>
      </c>
    </row>
    <row r="5083" spans="1:18">
      <c r="A5083" t="s">
        <v>2083</v>
      </c>
      <c r="B5083" t="s">
        <v>2082</v>
      </c>
      <c r="D5083">
        <v>2021</v>
      </c>
      <c r="E5083" t="s">
        <v>842</v>
      </c>
      <c r="F5083" t="s">
        <v>2301</v>
      </c>
      <c r="G5083">
        <v>-25.978860000000001</v>
      </c>
      <c r="H5083">
        <v>114.06838</v>
      </c>
      <c r="I5083" t="s">
        <v>2333</v>
      </c>
      <c r="J5083" t="s">
        <v>2173</v>
      </c>
      <c r="K5083">
        <v>59</v>
      </c>
      <c r="L5083">
        <v>60</v>
      </c>
      <c r="N5083">
        <v>1</v>
      </c>
      <c r="O5083">
        <v>0.71519999999999995</v>
      </c>
      <c r="R5083">
        <v>2.8628999999999998</v>
      </c>
    </row>
    <row r="5084" spans="1:18">
      <c r="A5084" t="s">
        <v>2083</v>
      </c>
      <c r="B5084" t="s">
        <v>2082</v>
      </c>
      <c r="D5084">
        <v>2021</v>
      </c>
      <c r="E5084" t="s">
        <v>842</v>
      </c>
      <c r="F5084" t="s">
        <v>2301</v>
      </c>
      <c r="G5084">
        <v>-25.978860000000001</v>
      </c>
      <c r="H5084">
        <v>114.06838</v>
      </c>
      <c r="I5084" t="s">
        <v>2333</v>
      </c>
      <c r="J5084" t="s">
        <v>2173</v>
      </c>
      <c r="K5084">
        <v>60</v>
      </c>
      <c r="L5084">
        <v>61</v>
      </c>
      <c r="N5084">
        <v>1</v>
      </c>
      <c r="O5084">
        <v>0.80549999999999999</v>
      </c>
      <c r="R5084">
        <v>2.8628999999999998</v>
      </c>
    </row>
    <row r="5085" spans="1:18">
      <c r="A5085" t="s">
        <v>2083</v>
      </c>
      <c r="B5085" t="s">
        <v>2082</v>
      </c>
      <c r="D5085">
        <v>2021</v>
      </c>
      <c r="E5085" t="s">
        <v>842</v>
      </c>
      <c r="F5085" t="s">
        <v>2301</v>
      </c>
      <c r="G5085">
        <v>-25.978860000000001</v>
      </c>
      <c r="H5085">
        <v>114.06838</v>
      </c>
      <c r="I5085" t="s">
        <v>2333</v>
      </c>
      <c r="J5085" t="s">
        <v>2173</v>
      </c>
      <c r="K5085">
        <v>61</v>
      </c>
      <c r="L5085">
        <v>62</v>
      </c>
      <c r="N5085">
        <v>1</v>
      </c>
      <c r="O5085">
        <v>0.79559999999999997</v>
      </c>
      <c r="R5085">
        <v>2.8631000000000002</v>
      </c>
    </row>
    <row r="5086" spans="1:18">
      <c r="A5086" t="s">
        <v>2083</v>
      </c>
      <c r="B5086" t="s">
        <v>2082</v>
      </c>
      <c r="D5086">
        <v>2021</v>
      </c>
      <c r="E5086" t="s">
        <v>842</v>
      </c>
      <c r="F5086" t="s">
        <v>2301</v>
      </c>
      <c r="G5086">
        <v>-25.978860000000001</v>
      </c>
      <c r="H5086">
        <v>114.06838</v>
      </c>
      <c r="I5086" t="s">
        <v>2333</v>
      </c>
      <c r="J5086" t="s">
        <v>2173</v>
      </c>
      <c r="K5086">
        <v>62</v>
      </c>
      <c r="L5086">
        <v>63</v>
      </c>
      <c r="N5086">
        <v>1</v>
      </c>
      <c r="O5086">
        <v>0.58799999999999997</v>
      </c>
      <c r="R5086">
        <v>2.1013000000000002</v>
      </c>
    </row>
    <row r="5087" spans="1:18">
      <c r="A5087" t="s">
        <v>2083</v>
      </c>
      <c r="B5087" t="s">
        <v>2082</v>
      </c>
      <c r="D5087">
        <v>2021</v>
      </c>
      <c r="E5087" t="s">
        <v>842</v>
      </c>
      <c r="F5087" t="s">
        <v>2301</v>
      </c>
      <c r="G5087">
        <v>-25.978860000000001</v>
      </c>
      <c r="H5087">
        <v>114.06838</v>
      </c>
      <c r="I5087" t="s">
        <v>2333</v>
      </c>
      <c r="J5087" t="s">
        <v>2173</v>
      </c>
      <c r="K5087">
        <v>63</v>
      </c>
      <c r="L5087">
        <v>64</v>
      </c>
      <c r="N5087">
        <v>1</v>
      </c>
      <c r="O5087">
        <v>0.60360000000000003</v>
      </c>
      <c r="R5087">
        <v>2.1013000000000002</v>
      </c>
    </row>
    <row r="5088" spans="1:18">
      <c r="A5088" t="s">
        <v>2083</v>
      </c>
      <c r="B5088" t="s">
        <v>2082</v>
      </c>
      <c r="D5088">
        <v>2021</v>
      </c>
      <c r="E5088" t="s">
        <v>842</v>
      </c>
      <c r="F5088" t="s">
        <v>2301</v>
      </c>
      <c r="G5088">
        <v>-25.978860000000001</v>
      </c>
      <c r="H5088">
        <v>114.06838</v>
      </c>
      <c r="I5088" t="s">
        <v>2333</v>
      </c>
      <c r="J5088" t="s">
        <v>2173</v>
      </c>
      <c r="K5088">
        <v>64</v>
      </c>
      <c r="L5088">
        <v>65</v>
      </c>
      <c r="N5088">
        <v>1</v>
      </c>
      <c r="O5088">
        <v>0.57099999999999995</v>
      </c>
      <c r="R5088">
        <v>2.1013000000000002</v>
      </c>
    </row>
    <row r="5089" spans="1:18">
      <c r="A5089" t="s">
        <v>2083</v>
      </c>
      <c r="B5089" t="s">
        <v>2082</v>
      </c>
      <c r="D5089">
        <v>2021</v>
      </c>
      <c r="E5089" t="s">
        <v>842</v>
      </c>
      <c r="F5089" t="s">
        <v>2301</v>
      </c>
      <c r="G5089">
        <v>-25.978860000000001</v>
      </c>
      <c r="H5089">
        <v>114.06838</v>
      </c>
      <c r="I5089" t="s">
        <v>2333</v>
      </c>
      <c r="J5089" t="s">
        <v>2173</v>
      </c>
      <c r="K5089">
        <v>65</v>
      </c>
      <c r="L5089">
        <v>66</v>
      </c>
      <c r="N5089">
        <v>1</v>
      </c>
      <c r="O5089">
        <v>0.58079999999999998</v>
      </c>
      <c r="R5089">
        <v>2.1013000000000002</v>
      </c>
    </row>
    <row r="5090" spans="1:18">
      <c r="A5090" t="s">
        <v>2083</v>
      </c>
      <c r="B5090" t="s">
        <v>2082</v>
      </c>
      <c r="D5090">
        <v>2021</v>
      </c>
      <c r="E5090" t="s">
        <v>842</v>
      </c>
      <c r="F5090" t="s">
        <v>2301</v>
      </c>
      <c r="G5090">
        <v>-25.978860000000001</v>
      </c>
      <c r="H5090">
        <v>114.06838</v>
      </c>
      <c r="I5090" t="s">
        <v>2333</v>
      </c>
      <c r="J5090" t="s">
        <v>2173</v>
      </c>
      <c r="K5090">
        <v>66</v>
      </c>
      <c r="L5090">
        <v>67</v>
      </c>
      <c r="N5090">
        <v>1</v>
      </c>
      <c r="O5090">
        <v>0.53390000000000004</v>
      </c>
      <c r="R5090">
        <v>2.1013000000000002</v>
      </c>
    </row>
    <row r="5091" spans="1:18">
      <c r="A5091" t="s">
        <v>2083</v>
      </c>
      <c r="B5091" t="s">
        <v>2082</v>
      </c>
      <c r="D5091">
        <v>2021</v>
      </c>
      <c r="E5091" t="s">
        <v>842</v>
      </c>
      <c r="F5091" t="s">
        <v>2301</v>
      </c>
      <c r="G5091">
        <v>-25.978860000000001</v>
      </c>
      <c r="H5091">
        <v>114.06838</v>
      </c>
      <c r="I5091" t="s">
        <v>2333</v>
      </c>
      <c r="J5091" t="s">
        <v>2173</v>
      </c>
      <c r="K5091">
        <v>67</v>
      </c>
      <c r="L5091">
        <v>68</v>
      </c>
      <c r="N5091">
        <v>1</v>
      </c>
      <c r="O5091">
        <v>0.64</v>
      </c>
      <c r="R5091">
        <v>1.3393999999999999</v>
      </c>
    </row>
    <row r="5092" spans="1:18">
      <c r="A5092" t="s">
        <v>2083</v>
      </c>
      <c r="B5092" t="s">
        <v>2082</v>
      </c>
      <c r="D5092">
        <v>2021</v>
      </c>
      <c r="E5092" t="s">
        <v>842</v>
      </c>
      <c r="F5092" t="s">
        <v>2301</v>
      </c>
      <c r="G5092">
        <v>-25.978860000000001</v>
      </c>
      <c r="H5092">
        <v>114.06838</v>
      </c>
      <c r="I5092" t="s">
        <v>2333</v>
      </c>
      <c r="J5092" t="s">
        <v>2173</v>
      </c>
      <c r="K5092">
        <v>68</v>
      </c>
      <c r="L5092">
        <v>69</v>
      </c>
      <c r="N5092">
        <v>1</v>
      </c>
      <c r="O5092">
        <v>0.55930000000000002</v>
      </c>
      <c r="R5092">
        <v>2.6913999999999998</v>
      </c>
    </row>
    <row r="5093" spans="1:18">
      <c r="A5093" t="s">
        <v>2083</v>
      </c>
      <c r="B5093" t="s">
        <v>2082</v>
      </c>
      <c r="D5093">
        <v>2021</v>
      </c>
      <c r="E5093" t="s">
        <v>842</v>
      </c>
      <c r="F5093" t="s">
        <v>2301</v>
      </c>
      <c r="G5093">
        <v>-25.978860000000001</v>
      </c>
      <c r="H5093">
        <v>114.06838</v>
      </c>
      <c r="I5093" t="s">
        <v>2333</v>
      </c>
      <c r="J5093" t="s">
        <v>2173</v>
      </c>
      <c r="K5093">
        <v>69</v>
      </c>
      <c r="L5093">
        <v>70</v>
      </c>
      <c r="N5093">
        <v>1</v>
      </c>
      <c r="O5093">
        <v>0.48549999999999999</v>
      </c>
      <c r="R5093">
        <v>2.6913999999999998</v>
      </c>
    </row>
    <row r="5094" spans="1:18">
      <c r="A5094" t="s">
        <v>2083</v>
      </c>
      <c r="B5094" t="s">
        <v>2082</v>
      </c>
      <c r="D5094">
        <v>2021</v>
      </c>
      <c r="E5094" t="s">
        <v>842</v>
      </c>
      <c r="F5094" t="s">
        <v>2301</v>
      </c>
      <c r="G5094">
        <v>-25.978860000000001</v>
      </c>
      <c r="H5094">
        <v>114.06838</v>
      </c>
      <c r="I5094" t="s">
        <v>2333</v>
      </c>
      <c r="J5094" t="s">
        <v>2173</v>
      </c>
      <c r="K5094">
        <v>70</v>
      </c>
      <c r="L5094">
        <v>71</v>
      </c>
      <c r="N5094">
        <v>1</v>
      </c>
      <c r="O5094">
        <v>0.49309999999999998</v>
      </c>
      <c r="R5094">
        <v>2.6913999999999998</v>
      </c>
    </row>
    <row r="5095" spans="1:18">
      <c r="A5095" t="s">
        <v>2083</v>
      </c>
      <c r="B5095" t="s">
        <v>2082</v>
      </c>
      <c r="D5095">
        <v>2021</v>
      </c>
      <c r="E5095" t="s">
        <v>842</v>
      </c>
      <c r="F5095" t="s">
        <v>2301</v>
      </c>
      <c r="G5095">
        <v>-25.978860000000001</v>
      </c>
      <c r="H5095">
        <v>114.06838</v>
      </c>
      <c r="I5095" t="s">
        <v>2333</v>
      </c>
      <c r="J5095" t="s">
        <v>2173</v>
      </c>
      <c r="K5095">
        <v>71</v>
      </c>
      <c r="L5095">
        <v>72</v>
      </c>
      <c r="N5095">
        <v>1</v>
      </c>
      <c r="O5095">
        <v>0.5635</v>
      </c>
      <c r="R5095">
        <v>2.6913999999999998</v>
      </c>
    </row>
    <row r="5096" spans="1:18">
      <c r="A5096" t="s">
        <v>2083</v>
      </c>
      <c r="B5096" t="s">
        <v>2082</v>
      </c>
      <c r="D5096">
        <v>2021</v>
      </c>
      <c r="E5096" t="s">
        <v>842</v>
      </c>
      <c r="F5096" t="s">
        <v>2301</v>
      </c>
      <c r="G5096">
        <v>-25.978860000000001</v>
      </c>
      <c r="H5096">
        <v>114.06838</v>
      </c>
      <c r="I5096" t="s">
        <v>2333</v>
      </c>
      <c r="J5096" t="s">
        <v>2173</v>
      </c>
      <c r="K5096">
        <v>72</v>
      </c>
      <c r="L5096">
        <v>73</v>
      </c>
      <c r="N5096">
        <v>1</v>
      </c>
      <c r="O5096">
        <v>0.66849999999999998</v>
      </c>
      <c r="R5096">
        <v>2.6913999999999998</v>
      </c>
    </row>
    <row r="5097" spans="1:18">
      <c r="A5097" t="s">
        <v>2083</v>
      </c>
      <c r="B5097" t="s">
        <v>2082</v>
      </c>
      <c r="D5097">
        <v>2021</v>
      </c>
      <c r="E5097" t="s">
        <v>842</v>
      </c>
      <c r="F5097" t="s">
        <v>2301</v>
      </c>
      <c r="G5097">
        <v>-25.978860000000001</v>
      </c>
      <c r="H5097">
        <v>114.06838</v>
      </c>
      <c r="I5097" t="s">
        <v>2333</v>
      </c>
      <c r="J5097" t="s">
        <v>2173</v>
      </c>
      <c r="K5097">
        <v>73</v>
      </c>
      <c r="L5097">
        <v>74</v>
      </c>
      <c r="N5097">
        <v>1</v>
      </c>
      <c r="O5097">
        <v>0.55420000000000003</v>
      </c>
      <c r="R5097">
        <v>4.0434000000000001</v>
      </c>
    </row>
    <row r="5098" spans="1:18">
      <c r="A5098" t="s">
        <v>2083</v>
      </c>
      <c r="B5098" t="s">
        <v>2082</v>
      </c>
      <c r="D5098">
        <v>2021</v>
      </c>
      <c r="E5098" t="s">
        <v>842</v>
      </c>
      <c r="F5098" t="s">
        <v>2301</v>
      </c>
      <c r="G5098">
        <v>-25.978860000000001</v>
      </c>
      <c r="H5098">
        <v>114.06838</v>
      </c>
      <c r="I5098" t="s">
        <v>2333</v>
      </c>
      <c r="J5098" t="s">
        <v>2173</v>
      </c>
      <c r="K5098">
        <v>74</v>
      </c>
      <c r="L5098">
        <v>75</v>
      </c>
      <c r="N5098">
        <v>1</v>
      </c>
      <c r="O5098">
        <v>0.63600000000000001</v>
      </c>
      <c r="R5098">
        <v>3.2612000000000001</v>
      </c>
    </row>
    <row r="5099" spans="1:18">
      <c r="A5099" t="s">
        <v>2083</v>
      </c>
      <c r="B5099" t="s">
        <v>2082</v>
      </c>
      <c r="D5099">
        <v>2021</v>
      </c>
      <c r="E5099" t="s">
        <v>842</v>
      </c>
      <c r="F5099" t="s">
        <v>2301</v>
      </c>
      <c r="G5099">
        <v>-25.978860000000001</v>
      </c>
      <c r="H5099">
        <v>114.06838</v>
      </c>
      <c r="I5099" t="s">
        <v>2333</v>
      </c>
      <c r="J5099" t="s">
        <v>2173</v>
      </c>
      <c r="K5099">
        <v>75</v>
      </c>
      <c r="L5099">
        <v>76</v>
      </c>
      <c r="N5099">
        <v>1</v>
      </c>
      <c r="O5099">
        <v>0.61109999999999998</v>
      </c>
      <c r="R5099">
        <v>3.2612000000000001</v>
      </c>
    </row>
    <row r="5100" spans="1:18">
      <c r="A5100" t="s">
        <v>2083</v>
      </c>
      <c r="B5100" t="s">
        <v>2082</v>
      </c>
      <c r="D5100">
        <v>2021</v>
      </c>
      <c r="E5100" t="s">
        <v>842</v>
      </c>
      <c r="F5100" t="s">
        <v>2301</v>
      </c>
      <c r="G5100">
        <v>-25.978860000000001</v>
      </c>
      <c r="H5100">
        <v>114.06838</v>
      </c>
      <c r="I5100" t="s">
        <v>2333</v>
      </c>
      <c r="J5100" t="s">
        <v>2173</v>
      </c>
      <c r="K5100">
        <v>76</v>
      </c>
      <c r="L5100">
        <v>77</v>
      </c>
      <c r="N5100">
        <v>1</v>
      </c>
      <c r="O5100">
        <v>0.58460000000000001</v>
      </c>
      <c r="R5100">
        <v>3.2612000000000001</v>
      </c>
    </row>
    <row r="5101" spans="1:18">
      <c r="A5101" t="s">
        <v>2083</v>
      </c>
      <c r="B5101" t="s">
        <v>2082</v>
      </c>
      <c r="D5101">
        <v>2021</v>
      </c>
      <c r="E5101" t="s">
        <v>842</v>
      </c>
      <c r="F5101" t="s">
        <v>2301</v>
      </c>
      <c r="G5101">
        <v>-25.978860000000001</v>
      </c>
      <c r="H5101">
        <v>114.06838</v>
      </c>
      <c r="I5101" t="s">
        <v>2333</v>
      </c>
      <c r="J5101" t="s">
        <v>2173</v>
      </c>
      <c r="K5101">
        <v>77</v>
      </c>
      <c r="L5101">
        <v>78</v>
      </c>
      <c r="N5101">
        <v>1</v>
      </c>
      <c r="O5101">
        <v>0.64770000000000005</v>
      </c>
      <c r="R5101">
        <v>3.2612000000000001</v>
      </c>
    </row>
    <row r="5102" spans="1:18">
      <c r="A5102" t="s">
        <v>2083</v>
      </c>
      <c r="B5102" t="s">
        <v>2082</v>
      </c>
      <c r="D5102">
        <v>2021</v>
      </c>
      <c r="E5102" t="s">
        <v>842</v>
      </c>
      <c r="F5102" t="s">
        <v>2301</v>
      </c>
      <c r="G5102">
        <v>-25.978860000000001</v>
      </c>
      <c r="H5102">
        <v>114.06838</v>
      </c>
      <c r="I5102" t="s">
        <v>2333</v>
      </c>
      <c r="J5102" t="s">
        <v>2173</v>
      </c>
      <c r="K5102">
        <v>78</v>
      </c>
      <c r="L5102">
        <v>79</v>
      </c>
      <c r="N5102">
        <v>1</v>
      </c>
      <c r="O5102">
        <v>0.61099999999999999</v>
      </c>
      <c r="R5102">
        <v>3.2612000000000001</v>
      </c>
    </row>
    <row r="5103" spans="1:18">
      <c r="A5103" t="s">
        <v>2083</v>
      </c>
      <c r="B5103" t="s">
        <v>2082</v>
      </c>
      <c r="D5103">
        <v>2021</v>
      </c>
      <c r="E5103" t="s">
        <v>842</v>
      </c>
      <c r="F5103" t="s">
        <v>2301</v>
      </c>
      <c r="G5103">
        <v>-25.978860000000001</v>
      </c>
      <c r="H5103">
        <v>114.06838</v>
      </c>
      <c r="I5103" t="s">
        <v>2333</v>
      </c>
      <c r="J5103" t="s">
        <v>2173</v>
      </c>
      <c r="K5103">
        <v>79</v>
      </c>
      <c r="L5103">
        <v>80</v>
      </c>
      <c r="N5103">
        <v>1</v>
      </c>
      <c r="O5103">
        <v>0.6613</v>
      </c>
      <c r="R5103">
        <v>2.4790000000000001</v>
      </c>
    </row>
    <row r="5104" spans="1:18">
      <c r="A5104" t="s">
        <v>2083</v>
      </c>
      <c r="B5104" t="s">
        <v>2082</v>
      </c>
      <c r="D5104">
        <v>2021</v>
      </c>
      <c r="E5104" t="s">
        <v>842</v>
      </c>
      <c r="F5104" t="s">
        <v>2301</v>
      </c>
      <c r="G5104">
        <v>-25.978860000000001</v>
      </c>
      <c r="H5104">
        <v>114.06838</v>
      </c>
      <c r="I5104" t="s">
        <v>2333</v>
      </c>
      <c r="J5104" t="s">
        <v>2173</v>
      </c>
      <c r="K5104">
        <v>80</v>
      </c>
      <c r="L5104">
        <v>81</v>
      </c>
      <c r="N5104">
        <v>1</v>
      </c>
      <c r="O5104">
        <v>0.66500000000000004</v>
      </c>
    </row>
    <row r="5105" spans="1:18">
      <c r="A5105" t="s">
        <v>2083</v>
      </c>
      <c r="B5105" t="s">
        <v>2082</v>
      </c>
      <c r="D5105">
        <v>2021</v>
      </c>
      <c r="E5105" t="s">
        <v>842</v>
      </c>
      <c r="F5105" t="s">
        <v>2301</v>
      </c>
      <c r="G5105">
        <v>-25.978860000000001</v>
      </c>
      <c r="H5105">
        <v>114.06838</v>
      </c>
      <c r="I5105" t="s">
        <v>2333</v>
      </c>
      <c r="J5105" t="s">
        <v>2173</v>
      </c>
      <c r="K5105">
        <v>81</v>
      </c>
      <c r="L5105">
        <v>82</v>
      </c>
      <c r="N5105">
        <v>1</v>
      </c>
      <c r="O5105">
        <v>0.65</v>
      </c>
    </row>
    <row r="5106" spans="1:18">
      <c r="A5106" t="s">
        <v>2083</v>
      </c>
      <c r="B5106" t="s">
        <v>2082</v>
      </c>
      <c r="D5106">
        <v>2021</v>
      </c>
      <c r="E5106" t="s">
        <v>842</v>
      </c>
      <c r="F5106" t="s">
        <v>2301</v>
      </c>
      <c r="G5106">
        <v>-25.978860000000001</v>
      </c>
      <c r="H5106">
        <v>114.06838</v>
      </c>
      <c r="I5106" t="s">
        <v>2333</v>
      </c>
      <c r="J5106" t="s">
        <v>2173</v>
      </c>
      <c r="K5106">
        <v>82</v>
      </c>
      <c r="L5106">
        <v>83</v>
      </c>
      <c r="N5106">
        <v>1</v>
      </c>
      <c r="O5106">
        <v>0.64090000000000003</v>
      </c>
    </row>
    <row r="5107" spans="1:18">
      <c r="A5107" t="s">
        <v>2083</v>
      </c>
      <c r="B5107" t="s">
        <v>2082</v>
      </c>
      <c r="D5107">
        <v>2021</v>
      </c>
      <c r="E5107" t="s">
        <v>2128</v>
      </c>
      <c r="F5107" t="s">
        <v>2301</v>
      </c>
      <c r="G5107">
        <v>-34.983155119098299</v>
      </c>
      <c r="H5107">
        <v>117.974508948844</v>
      </c>
      <c r="I5107" t="s">
        <v>2335</v>
      </c>
      <c r="J5107" t="s">
        <v>2172</v>
      </c>
      <c r="K5107">
        <v>0</v>
      </c>
      <c r="L5107">
        <v>1</v>
      </c>
      <c r="N5107">
        <v>1</v>
      </c>
      <c r="O5107">
        <v>0.2802</v>
      </c>
      <c r="R5107">
        <v>3.6709000000000001</v>
      </c>
    </row>
    <row r="5108" spans="1:18">
      <c r="A5108" t="s">
        <v>2083</v>
      </c>
      <c r="B5108" t="s">
        <v>2082</v>
      </c>
      <c r="D5108">
        <v>2021</v>
      </c>
      <c r="E5108" t="s">
        <v>2128</v>
      </c>
      <c r="F5108" t="s">
        <v>2301</v>
      </c>
      <c r="G5108">
        <v>-34.9831551199999</v>
      </c>
      <c r="H5108">
        <v>117.974508948844</v>
      </c>
      <c r="I5108" t="s">
        <v>2335</v>
      </c>
      <c r="J5108" t="s">
        <v>2172</v>
      </c>
      <c r="K5108">
        <v>1</v>
      </c>
      <c r="L5108">
        <v>2</v>
      </c>
      <c r="N5108">
        <v>1</v>
      </c>
      <c r="O5108">
        <v>0.21690000000000001</v>
      </c>
      <c r="R5108">
        <v>5.9642999999999997</v>
      </c>
    </row>
    <row r="5109" spans="1:18">
      <c r="A5109" t="s">
        <v>2083</v>
      </c>
      <c r="B5109" t="s">
        <v>2082</v>
      </c>
      <c r="D5109">
        <v>2021</v>
      </c>
      <c r="E5109" t="s">
        <v>2128</v>
      </c>
      <c r="F5109" t="s">
        <v>2301</v>
      </c>
      <c r="G5109">
        <v>-34.9831551199999</v>
      </c>
      <c r="H5109">
        <v>117.974508948844</v>
      </c>
      <c r="I5109" t="s">
        <v>2335</v>
      </c>
      <c r="J5109" t="s">
        <v>2172</v>
      </c>
      <c r="K5109">
        <v>2</v>
      </c>
      <c r="L5109">
        <v>3</v>
      </c>
      <c r="N5109">
        <v>1</v>
      </c>
      <c r="O5109">
        <v>0.76180000000000003</v>
      </c>
      <c r="R5109">
        <v>3.3759999999999999</v>
      </c>
    </row>
    <row r="5110" spans="1:18">
      <c r="A5110" t="s">
        <v>2083</v>
      </c>
      <c r="B5110" t="s">
        <v>2082</v>
      </c>
      <c r="D5110">
        <v>2021</v>
      </c>
      <c r="E5110" t="s">
        <v>2128</v>
      </c>
      <c r="F5110" t="s">
        <v>2301</v>
      </c>
      <c r="G5110">
        <v>-34.983155119098299</v>
      </c>
      <c r="H5110">
        <v>117.974508948844</v>
      </c>
      <c r="I5110" t="s">
        <v>2335</v>
      </c>
      <c r="J5110" t="s">
        <v>2172</v>
      </c>
      <c r="K5110">
        <v>3</v>
      </c>
      <c r="L5110">
        <v>4</v>
      </c>
      <c r="N5110">
        <v>1</v>
      </c>
      <c r="O5110">
        <v>0.46660000000000001</v>
      </c>
      <c r="R5110">
        <v>2.1284000000000001</v>
      </c>
    </row>
    <row r="5111" spans="1:18">
      <c r="A5111" t="s">
        <v>2083</v>
      </c>
      <c r="B5111" t="s">
        <v>2082</v>
      </c>
      <c r="D5111">
        <v>2021</v>
      </c>
      <c r="E5111" t="s">
        <v>2128</v>
      </c>
      <c r="F5111" t="s">
        <v>2301</v>
      </c>
      <c r="G5111">
        <v>-34.9831551199999</v>
      </c>
      <c r="H5111">
        <v>117.974508948844</v>
      </c>
      <c r="I5111" t="s">
        <v>2335</v>
      </c>
      <c r="J5111" t="s">
        <v>2172</v>
      </c>
      <c r="K5111">
        <v>4</v>
      </c>
      <c r="L5111">
        <v>5</v>
      </c>
      <c r="N5111">
        <v>1</v>
      </c>
      <c r="O5111">
        <v>0.44080000000000003</v>
      </c>
      <c r="R5111">
        <v>3.3919000000000001</v>
      </c>
    </row>
    <row r="5112" spans="1:18">
      <c r="A5112" t="s">
        <v>2083</v>
      </c>
      <c r="B5112" t="s">
        <v>2082</v>
      </c>
      <c r="D5112">
        <v>2021</v>
      </c>
      <c r="E5112" t="s">
        <v>2128</v>
      </c>
      <c r="F5112" t="s">
        <v>2301</v>
      </c>
      <c r="G5112">
        <v>-34.983155123606402</v>
      </c>
      <c r="H5112">
        <v>117.974508948844</v>
      </c>
      <c r="I5112" t="s">
        <v>2335</v>
      </c>
      <c r="J5112" t="s">
        <v>2172</v>
      </c>
      <c r="K5112">
        <v>5</v>
      </c>
      <c r="L5112">
        <v>6</v>
      </c>
      <c r="N5112">
        <v>1</v>
      </c>
      <c r="O5112">
        <v>0.4289</v>
      </c>
      <c r="R5112">
        <v>2.3424</v>
      </c>
    </row>
    <row r="5113" spans="1:18">
      <c r="A5113" t="s">
        <v>2083</v>
      </c>
      <c r="B5113" t="s">
        <v>2082</v>
      </c>
      <c r="D5113">
        <v>2021</v>
      </c>
      <c r="E5113" t="s">
        <v>2128</v>
      </c>
      <c r="F5113" t="s">
        <v>2301</v>
      </c>
      <c r="G5113">
        <v>-34.983155124508002</v>
      </c>
      <c r="H5113">
        <v>117.974508948844</v>
      </c>
      <c r="I5113" t="s">
        <v>2335</v>
      </c>
      <c r="J5113" t="s">
        <v>2172</v>
      </c>
      <c r="K5113">
        <v>6</v>
      </c>
      <c r="L5113">
        <v>7</v>
      </c>
      <c r="N5113">
        <v>1</v>
      </c>
      <c r="O5113">
        <v>0.71640000000000004</v>
      </c>
      <c r="R5113">
        <v>1.2928999999999999</v>
      </c>
    </row>
    <row r="5114" spans="1:18">
      <c r="A5114" t="s">
        <v>2083</v>
      </c>
      <c r="B5114" t="s">
        <v>2082</v>
      </c>
      <c r="D5114">
        <v>2021</v>
      </c>
      <c r="E5114" t="s">
        <v>2128</v>
      </c>
      <c r="F5114" t="s">
        <v>2301</v>
      </c>
      <c r="G5114">
        <v>-34.983155125409603</v>
      </c>
      <c r="H5114">
        <v>117.974508948844</v>
      </c>
      <c r="I5114" t="s">
        <v>2335</v>
      </c>
      <c r="J5114" t="s">
        <v>2172</v>
      </c>
      <c r="K5114">
        <v>7</v>
      </c>
      <c r="L5114">
        <v>8</v>
      </c>
      <c r="N5114">
        <v>1</v>
      </c>
      <c r="O5114">
        <v>0.49059999999999998</v>
      </c>
      <c r="R5114">
        <v>1.4657</v>
      </c>
    </row>
    <row r="5115" spans="1:18">
      <c r="A5115" t="s">
        <v>2083</v>
      </c>
      <c r="B5115" t="s">
        <v>2082</v>
      </c>
      <c r="D5115">
        <v>2021</v>
      </c>
      <c r="E5115" t="s">
        <v>2128</v>
      </c>
      <c r="F5115" t="s">
        <v>2301</v>
      </c>
      <c r="G5115">
        <v>-34.983155126311203</v>
      </c>
      <c r="H5115">
        <v>117.974508948844</v>
      </c>
      <c r="I5115" t="s">
        <v>2335</v>
      </c>
      <c r="J5115" t="s">
        <v>2172</v>
      </c>
      <c r="K5115">
        <v>8</v>
      </c>
      <c r="L5115">
        <v>9</v>
      </c>
      <c r="N5115">
        <v>1</v>
      </c>
      <c r="O5115">
        <v>0.44190000000000002</v>
      </c>
      <c r="R5115">
        <v>1.6385000000000001</v>
      </c>
    </row>
    <row r="5116" spans="1:18">
      <c r="A5116" t="s">
        <v>2083</v>
      </c>
      <c r="B5116" t="s">
        <v>2082</v>
      </c>
      <c r="D5116">
        <v>2021</v>
      </c>
      <c r="E5116" t="s">
        <v>2128</v>
      </c>
      <c r="F5116" t="s">
        <v>2301</v>
      </c>
      <c r="G5116">
        <v>-34.983155127212697</v>
      </c>
      <c r="H5116">
        <v>117.974508948844</v>
      </c>
      <c r="I5116" t="s">
        <v>2335</v>
      </c>
      <c r="J5116" t="s">
        <v>2172</v>
      </c>
      <c r="K5116">
        <v>9</v>
      </c>
      <c r="L5116">
        <v>10</v>
      </c>
      <c r="N5116">
        <v>1</v>
      </c>
      <c r="O5116">
        <v>0.52370000000000005</v>
      </c>
      <c r="R5116">
        <v>1.6514</v>
      </c>
    </row>
    <row r="5117" spans="1:18">
      <c r="A5117" t="s">
        <v>2083</v>
      </c>
      <c r="B5117" t="s">
        <v>2082</v>
      </c>
      <c r="D5117">
        <v>2021</v>
      </c>
      <c r="E5117" t="s">
        <v>2128</v>
      </c>
      <c r="F5117" t="s">
        <v>2301</v>
      </c>
      <c r="G5117">
        <v>-34.983155128114298</v>
      </c>
      <c r="H5117">
        <v>117.974508948844</v>
      </c>
      <c r="I5117" t="s">
        <v>2335</v>
      </c>
      <c r="J5117" t="s">
        <v>2172</v>
      </c>
      <c r="K5117">
        <v>10</v>
      </c>
      <c r="L5117">
        <v>11</v>
      </c>
      <c r="N5117">
        <v>1</v>
      </c>
      <c r="O5117">
        <v>0.48659999999999998</v>
      </c>
      <c r="R5117">
        <v>1.6642999999999999</v>
      </c>
    </row>
    <row r="5118" spans="1:18">
      <c r="A5118" t="s">
        <v>2083</v>
      </c>
      <c r="B5118" t="s">
        <v>2082</v>
      </c>
      <c r="D5118">
        <v>2021</v>
      </c>
      <c r="E5118" t="s">
        <v>2128</v>
      </c>
      <c r="F5118" t="s">
        <v>2301</v>
      </c>
      <c r="G5118">
        <v>-34.983155129015898</v>
      </c>
      <c r="H5118">
        <v>117.974508948844</v>
      </c>
      <c r="I5118" t="s">
        <v>2335</v>
      </c>
      <c r="J5118" t="s">
        <v>2172</v>
      </c>
      <c r="K5118">
        <v>11</v>
      </c>
      <c r="L5118">
        <v>12</v>
      </c>
      <c r="N5118">
        <v>1</v>
      </c>
      <c r="O5118">
        <v>0.46500000000000002</v>
      </c>
      <c r="R5118">
        <v>3.2448999999999999</v>
      </c>
    </row>
    <row r="5119" spans="1:18">
      <c r="A5119" t="s">
        <v>2083</v>
      </c>
      <c r="B5119" t="s">
        <v>2082</v>
      </c>
      <c r="D5119">
        <v>2021</v>
      </c>
      <c r="E5119" t="s">
        <v>2128</v>
      </c>
      <c r="F5119" t="s">
        <v>2301</v>
      </c>
      <c r="G5119">
        <v>-34.983155129917499</v>
      </c>
      <c r="H5119">
        <v>117.974508948844</v>
      </c>
      <c r="I5119" t="s">
        <v>2335</v>
      </c>
      <c r="J5119" t="s">
        <v>2172</v>
      </c>
      <c r="K5119">
        <v>12</v>
      </c>
      <c r="L5119">
        <v>13</v>
      </c>
      <c r="N5119">
        <v>1</v>
      </c>
      <c r="O5119">
        <v>0.63229999999999997</v>
      </c>
      <c r="R5119">
        <v>4.8254000000000001</v>
      </c>
    </row>
    <row r="5120" spans="1:18">
      <c r="A5120" t="s">
        <v>2083</v>
      </c>
      <c r="B5120" t="s">
        <v>2082</v>
      </c>
      <c r="D5120">
        <v>2021</v>
      </c>
      <c r="E5120" t="s">
        <v>2128</v>
      </c>
      <c r="F5120" t="s">
        <v>2301</v>
      </c>
      <c r="G5120">
        <v>-34.9831551308191</v>
      </c>
      <c r="H5120">
        <v>117.974508948844</v>
      </c>
      <c r="I5120" t="s">
        <v>2335</v>
      </c>
      <c r="J5120" t="s">
        <v>2172</v>
      </c>
      <c r="K5120">
        <v>13</v>
      </c>
      <c r="L5120">
        <v>14</v>
      </c>
      <c r="N5120">
        <v>1</v>
      </c>
      <c r="O5120">
        <v>0.78610000000000002</v>
      </c>
      <c r="R5120">
        <v>3.4647000000000001</v>
      </c>
    </row>
    <row r="5121" spans="1:18">
      <c r="A5121" t="s">
        <v>2083</v>
      </c>
      <c r="B5121" t="s">
        <v>2082</v>
      </c>
      <c r="D5121">
        <v>2021</v>
      </c>
      <c r="E5121" t="s">
        <v>2128</v>
      </c>
      <c r="F5121" t="s">
        <v>2301</v>
      </c>
      <c r="G5121">
        <v>-34.9831551317208</v>
      </c>
      <c r="H5121">
        <v>117.974508948844</v>
      </c>
      <c r="I5121" t="s">
        <v>2335</v>
      </c>
      <c r="J5121" t="s">
        <v>2172</v>
      </c>
      <c r="K5121">
        <v>14</v>
      </c>
      <c r="L5121">
        <v>15</v>
      </c>
      <c r="N5121">
        <v>1</v>
      </c>
      <c r="O5121">
        <v>0.49480000000000002</v>
      </c>
      <c r="R5121">
        <v>2.1040999999999999</v>
      </c>
    </row>
    <row r="5122" spans="1:18">
      <c r="A5122" t="s">
        <v>2083</v>
      </c>
      <c r="B5122" t="s">
        <v>2082</v>
      </c>
      <c r="D5122">
        <v>2021</v>
      </c>
      <c r="E5122" t="s">
        <v>2128</v>
      </c>
      <c r="F5122" t="s">
        <v>2301</v>
      </c>
      <c r="G5122">
        <v>-34.9831551326224</v>
      </c>
      <c r="H5122">
        <v>117.974508948844</v>
      </c>
      <c r="I5122" t="s">
        <v>2335</v>
      </c>
      <c r="J5122" t="s">
        <v>2172</v>
      </c>
      <c r="K5122">
        <v>15</v>
      </c>
      <c r="L5122">
        <v>16</v>
      </c>
      <c r="N5122">
        <v>1</v>
      </c>
      <c r="O5122">
        <v>0.63780000000000003</v>
      </c>
      <c r="R5122">
        <v>1.8393999999999999</v>
      </c>
    </row>
    <row r="5123" spans="1:18">
      <c r="A5123" t="s">
        <v>2083</v>
      </c>
      <c r="B5123" t="s">
        <v>2082</v>
      </c>
      <c r="D5123">
        <v>2021</v>
      </c>
      <c r="E5123" t="s">
        <v>2128</v>
      </c>
      <c r="F5123" t="s">
        <v>2301</v>
      </c>
      <c r="G5123">
        <v>-34.983155133524001</v>
      </c>
      <c r="H5123">
        <v>117.974508948844</v>
      </c>
      <c r="I5123" t="s">
        <v>2335</v>
      </c>
      <c r="J5123" t="s">
        <v>2172</v>
      </c>
      <c r="K5123">
        <v>16</v>
      </c>
      <c r="L5123">
        <v>17</v>
      </c>
      <c r="N5123">
        <v>1</v>
      </c>
      <c r="O5123">
        <v>0.68379999999999996</v>
      </c>
      <c r="R5123">
        <v>1.5748</v>
      </c>
    </row>
    <row r="5124" spans="1:18">
      <c r="A5124" t="s">
        <v>2083</v>
      </c>
      <c r="B5124" t="s">
        <v>2082</v>
      </c>
      <c r="D5124">
        <v>2021</v>
      </c>
      <c r="E5124" t="s">
        <v>2128</v>
      </c>
      <c r="F5124" t="s">
        <v>2301</v>
      </c>
      <c r="G5124">
        <v>-34.983155134425601</v>
      </c>
      <c r="H5124">
        <v>117.974508948844</v>
      </c>
      <c r="I5124" t="s">
        <v>2335</v>
      </c>
      <c r="J5124" t="s">
        <v>2172</v>
      </c>
      <c r="K5124">
        <v>17</v>
      </c>
      <c r="L5124">
        <v>18</v>
      </c>
      <c r="N5124">
        <v>1</v>
      </c>
      <c r="O5124">
        <v>0.69340000000000002</v>
      </c>
      <c r="R5124">
        <v>1.5564</v>
      </c>
    </row>
    <row r="5125" spans="1:18">
      <c r="A5125" t="s">
        <v>2083</v>
      </c>
      <c r="B5125" t="s">
        <v>2082</v>
      </c>
      <c r="D5125">
        <v>2021</v>
      </c>
      <c r="E5125" t="s">
        <v>2128</v>
      </c>
      <c r="F5125" t="s">
        <v>2301</v>
      </c>
      <c r="G5125">
        <v>-34.983155135327202</v>
      </c>
      <c r="H5125">
        <v>117.974508948844</v>
      </c>
      <c r="I5125" t="s">
        <v>2335</v>
      </c>
      <c r="J5125" t="s">
        <v>2172</v>
      </c>
      <c r="K5125">
        <v>18</v>
      </c>
      <c r="L5125">
        <v>19</v>
      </c>
      <c r="N5125">
        <v>1</v>
      </c>
      <c r="O5125">
        <v>0.67979999999999996</v>
      </c>
      <c r="R5125">
        <v>1.5381</v>
      </c>
    </row>
    <row r="5126" spans="1:18">
      <c r="A5126" t="s">
        <v>2083</v>
      </c>
      <c r="B5126" t="s">
        <v>2082</v>
      </c>
      <c r="D5126">
        <v>2021</v>
      </c>
      <c r="E5126" t="s">
        <v>2128</v>
      </c>
      <c r="F5126" t="s">
        <v>2301</v>
      </c>
      <c r="G5126">
        <v>-34.983155136228802</v>
      </c>
      <c r="H5126">
        <v>117.974508948844</v>
      </c>
      <c r="I5126" t="s">
        <v>2335</v>
      </c>
      <c r="J5126" t="s">
        <v>2172</v>
      </c>
      <c r="K5126">
        <v>19</v>
      </c>
      <c r="L5126">
        <v>20</v>
      </c>
      <c r="N5126">
        <v>1</v>
      </c>
      <c r="O5126">
        <v>0.65269999999999995</v>
      </c>
      <c r="R5126">
        <v>1.7702</v>
      </c>
    </row>
    <row r="5127" spans="1:18">
      <c r="A5127" t="s">
        <v>2083</v>
      </c>
      <c r="B5127" t="s">
        <v>2082</v>
      </c>
      <c r="D5127">
        <v>2021</v>
      </c>
      <c r="E5127" t="s">
        <v>2128</v>
      </c>
      <c r="F5127" t="s">
        <v>2301</v>
      </c>
      <c r="G5127">
        <v>-34.983155137130403</v>
      </c>
      <c r="H5127">
        <v>117.974508948844</v>
      </c>
      <c r="I5127" t="s">
        <v>2335</v>
      </c>
      <c r="J5127" t="s">
        <v>2172</v>
      </c>
      <c r="K5127">
        <v>20</v>
      </c>
      <c r="L5127">
        <v>21</v>
      </c>
      <c r="N5127">
        <v>1</v>
      </c>
      <c r="O5127">
        <v>0.52690000000000003</v>
      </c>
      <c r="R5127">
        <v>2.0022000000000002</v>
      </c>
    </row>
    <row r="5128" spans="1:18">
      <c r="A5128" t="s">
        <v>2083</v>
      </c>
      <c r="B5128" t="s">
        <v>2082</v>
      </c>
      <c r="D5128">
        <v>2021</v>
      </c>
      <c r="E5128" t="s">
        <v>2128</v>
      </c>
      <c r="F5128" t="s">
        <v>2301</v>
      </c>
      <c r="G5128">
        <v>-34.983155138031897</v>
      </c>
      <c r="H5128">
        <v>117.974508948844</v>
      </c>
      <c r="I5128" t="s">
        <v>2335</v>
      </c>
      <c r="J5128" t="s">
        <v>2172</v>
      </c>
      <c r="K5128">
        <v>21</v>
      </c>
      <c r="L5128">
        <v>22</v>
      </c>
      <c r="N5128">
        <v>1</v>
      </c>
      <c r="O5128">
        <v>0.71699999999999997</v>
      </c>
      <c r="R5128">
        <v>2.7479</v>
      </c>
    </row>
    <row r="5129" spans="1:18">
      <c r="A5129" t="s">
        <v>2083</v>
      </c>
      <c r="B5129" t="s">
        <v>2082</v>
      </c>
      <c r="D5129">
        <v>2021</v>
      </c>
      <c r="E5129" t="s">
        <v>2128</v>
      </c>
      <c r="F5129" t="s">
        <v>2301</v>
      </c>
      <c r="G5129">
        <v>-34.983155138933498</v>
      </c>
      <c r="H5129">
        <v>117.974508948844</v>
      </c>
      <c r="I5129" t="s">
        <v>2335</v>
      </c>
      <c r="J5129" t="s">
        <v>2172</v>
      </c>
      <c r="K5129">
        <v>22</v>
      </c>
      <c r="L5129">
        <v>23</v>
      </c>
      <c r="N5129">
        <v>1</v>
      </c>
      <c r="O5129">
        <v>0.84730000000000005</v>
      </c>
      <c r="R5129">
        <v>3.4937</v>
      </c>
    </row>
    <row r="5130" spans="1:18">
      <c r="A5130" t="s">
        <v>2083</v>
      </c>
      <c r="B5130" t="s">
        <v>2082</v>
      </c>
      <c r="D5130">
        <v>2021</v>
      </c>
      <c r="E5130" t="s">
        <v>2128</v>
      </c>
      <c r="F5130" t="s">
        <v>2301</v>
      </c>
      <c r="G5130">
        <v>-34.983155139835098</v>
      </c>
      <c r="H5130">
        <v>117.974508948844</v>
      </c>
      <c r="I5130" t="s">
        <v>2335</v>
      </c>
      <c r="J5130" t="s">
        <v>2172</v>
      </c>
      <c r="K5130">
        <v>23</v>
      </c>
      <c r="L5130">
        <v>24</v>
      </c>
      <c r="N5130">
        <v>1</v>
      </c>
      <c r="O5130">
        <v>1.0150999999999999</v>
      </c>
      <c r="R5130">
        <v>3.1880999999999999</v>
      </c>
    </row>
    <row r="5131" spans="1:18">
      <c r="A5131" t="s">
        <v>2083</v>
      </c>
      <c r="B5131" t="s">
        <v>2082</v>
      </c>
      <c r="D5131">
        <v>2021</v>
      </c>
      <c r="E5131" t="s">
        <v>2128</v>
      </c>
      <c r="F5131" t="s">
        <v>2301</v>
      </c>
      <c r="G5131">
        <v>-34.983155140736699</v>
      </c>
      <c r="H5131">
        <v>117.974508948844</v>
      </c>
      <c r="I5131" t="s">
        <v>2335</v>
      </c>
      <c r="J5131" t="s">
        <v>2172</v>
      </c>
      <c r="K5131">
        <v>24</v>
      </c>
      <c r="L5131">
        <v>25</v>
      </c>
      <c r="N5131">
        <v>1</v>
      </c>
      <c r="O5131">
        <v>0.75790000000000002</v>
      </c>
      <c r="R5131">
        <v>2.8824999999999998</v>
      </c>
    </row>
    <row r="5132" spans="1:18">
      <c r="A5132" t="s">
        <v>2083</v>
      </c>
      <c r="B5132" t="s">
        <v>2082</v>
      </c>
      <c r="D5132">
        <v>2021</v>
      </c>
      <c r="E5132" t="s">
        <v>2128</v>
      </c>
      <c r="F5132" t="s">
        <v>2301</v>
      </c>
      <c r="G5132">
        <v>-34.983155141638299</v>
      </c>
      <c r="H5132">
        <v>117.974508948844</v>
      </c>
      <c r="I5132" t="s">
        <v>2335</v>
      </c>
      <c r="J5132" t="s">
        <v>2172</v>
      </c>
      <c r="K5132">
        <v>25</v>
      </c>
      <c r="L5132">
        <v>26</v>
      </c>
      <c r="N5132">
        <v>1</v>
      </c>
      <c r="O5132">
        <v>0.76659999999999995</v>
      </c>
      <c r="R5132">
        <v>2.9809999999999999</v>
      </c>
    </row>
    <row r="5133" spans="1:18">
      <c r="A5133" t="s">
        <v>2083</v>
      </c>
      <c r="B5133" t="s">
        <v>2082</v>
      </c>
      <c r="D5133">
        <v>2021</v>
      </c>
      <c r="E5133" t="s">
        <v>2128</v>
      </c>
      <c r="F5133" t="s">
        <v>2301</v>
      </c>
      <c r="G5133">
        <v>-34.9831551425399</v>
      </c>
      <c r="H5133">
        <v>117.974508948844</v>
      </c>
      <c r="I5133" t="s">
        <v>2335</v>
      </c>
      <c r="J5133" t="s">
        <v>2172</v>
      </c>
      <c r="K5133">
        <v>26</v>
      </c>
      <c r="L5133">
        <v>27</v>
      </c>
      <c r="N5133">
        <v>1</v>
      </c>
      <c r="O5133">
        <v>0.74909999999999999</v>
      </c>
      <c r="R5133">
        <v>3.0794999999999999</v>
      </c>
    </row>
    <row r="5134" spans="1:18">
      <c r="A5134" t="s">
        <v>2083</v>
      </c>
      <c r="B5134" t="s">
        <v>2082</v>
      </c>
      <c r="D5134">
        <v>2021</v>
      </c>
      <c r="E5134" t="s">
        <v>2128</v>
      </c>
      <c r="F5134" t="s">
        <v>2301</v>
      </c>
      <c r="G5134">
        <v>-34.9831551434416</v>
      </c>
      <c r="H5134">
        <v>117.974508948844</v>
      </c>
      <c r="I5134" t="s">
        <v>2335</v>
      </c>
      <c r="J5134" t="s">
        <v>2172</v>
      </c>
      <c r="K5134">
        <v>27</v>
      </c>
      <c r="L5134">
        <v>28</v>
      </c>
      <c r="N5134">
        <v>1</v>
      </c>
      <c r="O5134">
        <v>0.70760000000000001</v>
      </c>
      <c r="R5134">
        <v>3.0716000000000001</v>
      </c>
    </row>
    <row r="5135" spans="1:18">
      <c r="A5135" t="s">
        <v>2083</v>
      </c>
      <c r="B5135" t="s">
        <v>2082</v>
      </c>
      <c r="D5135">
        <v>2021</v>
      </c>
      <c r="E5135" t="s">
        <v>2128</v>
      </c>
      <c r="F5135" t="s">
        <v>2301</v>
      </c>
      <c r="G5135">
        <v>-34.983155144343201</v>
      </c>
      <c r="H5135">
        <v>117.974508948844</v>
      </c>
      <c r="I5135" t="s">
        <v>2335</v>
      </c>
      <c r="J5135" t="s">
        <v>2172</v>
      </c>
      <c r="K5135">
        <v>28</v>
      </c>
      <c r="L5135">
        <v>29</v>
      </c>
      <c r="N5135">
        <v>1</v>
      </c>
      <c r="O5135">
        <v>0.79259999999999997</v>
      </c>
      <c r="R5135">
        <v>3.0638000000000001</v>
      </c>
    </row>
    <row r="5136" spans="1:18">
      <c r="A5136" t="s">
        <v>2083</v>
      </c>
      <c r="B5136" t="s">
        <v>2082</v>
      </c>
      <c r="D5136">
        <v>2021</v>
      </c>
      <c r="E5136" t="s">
        <v>2128</v>
      </c>
      <c r="F5136" t="s">
        <v>2301</v>
      </c>
      <c r="G5136">
        <v>-34.983155145244801</v>
      </c>
      <c r="H5136">
        <v>117.974508948844</v>
      </c>
      <c r="I5136" t="s">
        <v>2335</v>
      </c>
      <c r="J5136" t="s">
        <v>2172</v>
      </c>
      <c r="K5136">
        <v>29</v>
      </c>
      <c r="L5136">
        <v>30</v>
      </c>
      <c r="N5136">
        <v>1</v>
      </c>
      <c r="O5136">
        <v>0.97960000000000003</v>
      </c>
      <c r="R5136">
        <v>2.2696000000000001</v>
      </c>
    </row>
    <row r="5137" spans="1:18">
      <c r="A5137" t="s">
        <v>2083</v>
      </c>
      <c r="B5137" t="s">
        <v>2082</v>
      </c>
      <c r="D5137">
        <v>2021</v>
      </c>
      <c r="E5137" t="s">
        <v>2128</v>
      </c>
      <c r="F5137" t="s">
        <v>2301</v>
      </c>
      <c r="G5137">
        <v>-34.983155146146402</v>
      </c>
      <c r="H5137">
        <v>117.974508948844</v>
      </c>
      <c r="I5137" t="s">
        <v>2335</v>
      </c>
      <c r="J5137" t="s">
        <v>2172</v>
      </c>
      <c r="K5137">
        <v>30</v>
      </c>
      <c r="L5137">
        <v>31</v>
      </c>
      <c r="N5137">
        <v>1</v>
      </c>
      <c r="O5137">
        <v>0.95240000000000002</v>
      </c>
      <c r="R5137">
        <v>2.2696000000000001</v>
      </c>
    </row>
    <row r="5138" spans="1:18">
      <c r="A5138" t="s">
        <v>2083</v>
      </c>
      <c r="B5138" t="s">
        <v>2082</v>
      </c>
      <c r="D5138">
        <v>2021</v>
      </c>
      <c r="E5138" t="s">
        <v>2128</v>
      </c>
      <c r="F5138" t="s">
        <v>2301</v>
      </c>
      <c r="G5138">
        <v>-34.983155147048002</v>
      </c>
      <c r="H5138">
        <v>117.974508948844</v>
      </c>
      <c r="I5138" t="s">
        <v>2335</v>
      </c>
      <c r="J5138" t="s">
        <v>2172</v>
      </c>
      <c r="K5138">
        <v>31</v>
      </c>
      <c r="L5138">
        <v>32</v>
      </c>
      <c r="N5138">
        <v>1</v>
      </c>
      <c r="O5138">
        <v>0.65049999999999997</v>
      </c>
      <c r="R5138">
        <v>2.2696000000000001</v>
      </c>
    </row>
    <row r="5139" spans="1:18">
      <c r="A5139" t="s">
        <v>2083</v>
      </c>
      <c r="B5139" t="s">
        <v>2082</v>
      </c>
      <c r="D5139">
        <v>2021</v>
      </c>
      <c r="E5139" t="s">
        <v>2128</v>
      </c>
      <c r="F5139" t="s">
        <v>2301</v>
      </c>
      <c r="G5139">
        <v>-34.983155147949603</v>
      </c>
      <c r="H5139">
        <v>117.974508948844</v>
      </c>
      <c r="I5139" t="s">
        <v>2335</v>
      </c>
      <c r="J5139" t="s">
        <v>2172</v>
      </c>
      <c r="K5139">
        <v>32</v>
      </c>
      <c r="L5139">
        <v>33</v>
      </c>
      <c r="N5139">
        <v>1</v>
      </c>
      <c r="O5139">
        <v>0.87680000000000002</v>
      </c>
      <c r="R5139">
        <v>2.2696000000000001</v>
      </c>
    </row>
    <row r="5140" spans="1:18">
      <c r="A5140" t="s">
        <v>2083</v>
      </c>
      <c r="B5140" t="s">
        <v>2082</v>
      </c>
      <c r="D5140">
        <v>2021</v>
      </c>
      <c r="E5140" t="s">
        <v>2128</v>
      </c>
      <c r="F5140" t="s">
        <v>2301</v>
      </c>
      <c r="G5140">
        <v>-34.983155148851203</v>
      </c>
      <c r="H5140">
        <v>117.974508948844</v>
      </c>
      <c r="I5140" t="s">
        <v>2335</v>
      </c>
      <c r="J5140" t="s">
        <v>2172</v>
      </c>
      <c r="K5140">
        <v>33</v>
      </c>
      <c r="L5140">
        <v>34</v>
      </c>
      <c r="N5140">
        <v>1</v>
      </c>
      <c r="O5140">
        <v>0.66710000000000003</v>
      </c>
      <c r="R5140">
        <v>1.4755</v>
      </c>
    </row>
    <row r="5141" spans="1:18">
      <c r="A5141" t="s">
        <v>2083</v>
      </c>
      <c r="B5141" t="s">
        <v>2082</v>
      </c>
      <c r="D5141">
        <v>2021</v>
      </c>
      <c r="E5141" t="s">
        <v>2128</v>
      </c>
      <c r="F5141" t="s">
        <v>2301</v>
      </c>
      <c r="G5141">
        <v>-34.983155149752697</v>
      </c>
      <c r="H5141">
        <v>117.974508948844</v>
      </c>
      <c r="I5141" t="s">
        <v>2335</v>
      </c>
      <c r="J5141" t="s">
        <v>2172</v>
      </c>
      <c r="K5141">
        <v>34</v>
      </c>
      <c r="L5141">
        <v>35</v>
      </c>
      <c r="N5141">
        <v>1</v>
      </c>
      <c r="O5141">
        <v>0.93069999999999997</v>
      </c>
      <c r="R5141">
        <v>1.5386</v>
      </c>
    </row>
    <row r="5142" spans="1:18">
      <c r="A5142" t="s">
        <v>2083</v>
      </c>
      <c r="B5142" t="s">
        <v>2082</v>
      </c>
      <c r="D5142">
        <v>2021</v>
      </c>
      <c r="E5142" t="s">
        <v>2128</v>
      </c>
      <c r="F5142" t="s">
        <v>2301</v>
      </c>
      <c r="G5142">
        <v>-34.983155150654298</v>
      </c>
      <c r="H5142">
        <v>117.974508948844</v>
      </c>
      <c r="I5142" t="s">
        <v>2335</v>
      </c>
      <c r="J5142" t="s">
        <v>2172</v>
      </c>
      <c r="K5142">
        <v>35</v>
      </c>
      <c r="L5142">
        <v>36</v>
      </c>
      <c r="N5142">
        <v>1</v>
      </c>
      <c r="O5142">
        <v>0.89129999999999998</v>
      </c>
      <c r="R5142">
        <v>1.5386</v>
      </c>
    </row>
    <row r="5143" spans="1:18">
      <c r="A5143" t="s">
        <v>2083</v>
      </c>
      <c r="B5143" t="s">
        <v>2082</v>
      </c>
      <c r="D5143">
        <v>2021</v>
      </c>
      <c r="E5143" t="s">
        <v>2128</v>
      </c>
      <c r="F5143" t="s">
        <v>2301</v>
      </c>
      <c r="G5143">
        <v>-34.983155151555898</v>
      </c>
      <c r="H5143">
        <v>117.974508948844</v>
      </c>
      <c r="I5143" t="s">
        <v>2335</v>
      </c>
      <c r="J5143" t="s">
        <v>2172</v>
      </c>
      <c r="K5143">
        <v>36</v>
      </c>
      <c r="L5143">
        <v>37</v>
      </c>
      <c r="N5143">
        <v>1</v>
      </c>
      <c r="O5143">
        <v>0.9677</v>
      </c>
      <c r="R5143">
        <v>1.5386</v>
      </c>
    </row>
    <row r="5144" spans="1:18">
      <c r="A5144" t="s">
        <v>2083</v>
      </c>
      <c r="B5144" t="s">
        <v>2082</v>
      </c>
      <c r="D5144">
        <v>2021</v>
      </c>
      <c r="E5144" t="s">
        <v>2128</v>
      </c>
      <c r="F5144" t="s">
        <v>2301</v>
      </c>
      <c r="G5144">
        <v>-34.983155152457499</v>
      </c>
      <c r="H5144">
        <v>117.974508948844</v>
      </c>
      <c r="I5144" t="s">
        <v>2335</v>
      </c>
      <c r="J5144" t="s">
        <v>2172</v>
      </c>
      <c r="K5144">
        <v>37</v>
      </c>
      <c r="L5144">
        <v>38</v>
      </c>
      <c r="N5144">
        <v>1</v>
      </c>
      <c r="O5144">
        <v>1.0046999999999999</v>
      </c>
      <c r="R5144">
        <v>1.5386</v>
      </c>
    </row>
    <row r="5145" spans="1:18">
      <c r="A5145" t="s">
        <v>2083</v>
      </c>
      <c r="B5145" t="s">
        <v>2082</v>
      </c>
      <c r="D5145">
        <v>2021</v>
      </c>
      <c r="E5145" t="s">
        <v>2128</v>
      </c>
      <c r="F5145" t="s">
        <v>2301</v>
      </c>
      <c r="G5145">
        <v>-34.9831551533591</v>
      </c>
      <c r="H5145">
        <v>117.974508948844</v>
      </c>
      <c r="I5145" t="s">
        <v>2335</v>
      </c>
      <c r="J5145" t="s">
        <v>2172</v>
      </c>
      <c r="K5145">
        <v>38</v>
      </c>
      <c r="L5145">
        <v>39</v>
      </c>
      <c r="N5145">
        <v>1</v>
      </c>
      <c r="O5145">
        <v>1.1559999999999999</v>
      </c>
      <c r="R5145">
        <v>1.6016999999999999</v>
      </c>
    </row>
    <row r="5146" spans="1:18">
      <c r="A5146" t="s">
        <v>2083</v>
      </c>
      <c r="B5146" t="s">
        <v>2082</v>
      </c>
      <c r="D5146">
        <v>2021</v>
      </c>
      <c r="E5146" t="s">
        <v>2128</v>
      </c>
      <c r="F5146" t="s">
        <v>2301</v>
      </c>
      <c r="G5146">
        <v>-34.9831551542608</v>
      </c>
      <c r="H5146">
        <v>117.974508948844</v>
      </c>
      <c r="I5146" t="s">
        <v>2335</v>
      </c>
      <c r="J5146" t="s">
        <v>2172</v>
      </c>
      <c r="K5146">
        <v>39</v>
      </c>
      <c r="L5146">
        <v>40</v>
      </c>
      <c r="N5146">
        <v>1</v>
      </c>
      <c r="O5146">
        <v>1.1783999999999999</v>
      </c>
      <c r="R5146">
        <v>1.5043</v>
      </c>
    </row>
    <row r="5147" spans="1:18">
      <c r="A5147" t="s">
        <v>2083</v>
      </c>
      <c r="B5147" t="s">
        <v>2082</v>
      </c>
      <c r="D5147">
        <v>2021</v>
      </c>
      <c r="E5147" t="s">
        <v>2128</v>
      </c>
      <c r="F5147" t="s">
        <v>2301</v>
      </c>
      <c r="G5147">
        <v>-34.9831551551624</v>
      </c>
      <c r="H5147">
        <v>117.974508948844</v>
      </c>
      <c r="I5147" t="s">
        <v>2335</v>
      </c>
      <c r="J5147" t="s">
        <v>2172</v>
      </c>
      <c r="K5147">
        <v>40</v>
      </c>
      <c r="L5147">
        <v>41</v>
      </c>
      <c r="N5147">
        <v>1</v>
      </c>
      <c r="O5147">
        <v>0.7702</v>
      </c>
      <c r="R5147">
        <v>1.5043</v>
      </c>
    </row>
    <row r="5148" spans="1:18">
      <c r="A5148" t="s">
        <v>2083</v>
      </c>
      <c r="B5148" t="s">
        <v>2082</v>
      </c>
      <c r="D5148">
        <v>2021</v>
      </c>
      <c r="E5148" t="s">
        <v>2128</v>
      </c>
      <c r="F5148" t="s">
        <v>2301</v>
      </c>
      <c r="G5148">
        <v>-34.983155156064001</v>
      </c>
      <c r="H5148">
        <v>117.974508948844</v>
      </c>
      <c r="I5148" t="s">
        <v>2335</v>
      </c>
      <c r="J5148" t="s">
        <v>2172</v>
      </c>
      <c r="K5148">
        <v>41</v>
      </c>
      <c r="L5148">
        <v>42</v>
      </c>
      <c r="N5148">
        <v>1</v>
      </c>
      <c r="O5148">
        <v>0.88439999999999996</v>
      </c>
      <c r="R5148">
        <v>1.5043</v>
      </c>
    </row>
    <row r="5149" spans="1:18">
      <c r="A5149" t="s">
        <v>2083</v>
      </c>
      <c r="B5149" t="s">
        <v>2082</v>
      </c>
      <c r="D5149">
        <v>2021</v>
      </c>
      <c r="E5149" t="s">
        <v>2128</v>
      </c>
      <c r="F5149" t="s">
        <v>2301</v>
      </c>
      <c r="G5149">
        <v>-34.983155156965601</v>
      </c>
      <c r="H5149">
        <v>117.974508948844</v>
      </c>
      <c r="I5149" t="s">
        <v>2335</v>
      </c>
      <c r="J5149" t="s">
        <v>2172</v>
      </c>
      <c r="K5149">
        <v>42</v>
      </c>
      <c r="L5149">
        <v>43</v>
      </c>
      <c r="N5149">
        <v>1</v>
      </c>
      <c r="O5149">
        <v>1.0432999999999999</v>
      </c>
      <c r="R5149">
        <v>1.5043</v>
      </c>
    </row>
    <row r="5150" spans="1:18">
      <c r="A5150" t="s">
        <v>2083</v>
      </c>
      <c r="B5150" t="s">
        <v>2082</v>
      </c>
      <c r="D5150">
        <v>2021</v>
      </c>
      <c r="E5150" t="s">
        <v>2128</v>
      </c>
      <c r="F5150" t="s">
        <v>2301</v>
      </c>
      <c r="G5150">
        <v>-34.983155157867202</v>
      </c>
      <c r="H5150">
        <v>117.974508948844</v>
      </c>
      <c r="I5150" t="s">
        <v>2335</v>
      </c>
      <c r="J5150" t="s">
        <v>2172</v>
      </c>
      <c r="K5150">
        <v>43</v>
      </c>
      <c r="L5150">
        <v>44</v>
      </c>
      <c r="N5150">
        <v>1</v>
      </c>
      <c r="O5150">
        <v>1.0064</v>
      </c>
      <c r="R5150">
        <v>1.4069</v>
      </c>
    </row>
    <row r="5151" spans="1:18">
      <c r="A5151" t="s">
        <v>2083</v>
      </c>
      <c r="B5151" t="s">
        <v>2082</v>
      </c>
      <c r="D5151">
        <v>2021</v>
      </c>
      <c r="E5151" t="s">
        <v>2128</v>
      </c>
      <c r="F5151" t="s">
        <v>2301</v>
      </c>
      <c r="G5151">
        <v>-34.983155158768803</v>
      </c>
      <c r="H5151">
        <v>117.974508948844</v>
      </c>
      <c r="I5151" t="s">
        <v>2335</v>
      </c>
      <c r="J5151" t="s">
        <v>2172</v>
      </c>
      <c r="K5151">
        <v>44</v>
      </c>
      <c r="L5151">
        <v>45</v>
      </c>
      <c r="N5151">
        <v>1</v>
      </c>
      <c r="O5151">
        <v>1.0359</v>
      </c>
      <c r="R5151">
        <v>2.089</v>
      </c>
    </row>
    <row r="5152" spans="1:18">
      <c r="A5152" t="s">
        <v>2083</v>
      </c>
      <c r="B5152" t="s">
        <v>2082</v>
      </c>
      <c r="D5152">
        <v>2021</v>
      </c>
      <c r="E5152" t="s">
        <v>2128</v>
      </c>
      <c r="F5152" t="s">
        <v>2301</v>
      </c>
      <c r="G5152">
        <v>-34.983155159670403</v>
      </c>
      <c r="H5152">
        <v>117.974508948844</v>
      </c>
      <c r="I5152" t="s">
        <v>2335</v>
      </c>
      <c r="J5152" t="s">
        <v>2172</v>
      </c>
      <c r="K5152">
        <v>45</v>
      </c>
      <c r="L5152">
        <v>46</v>
      </c>
      <c r="N5152">
        <v>1</v>
      </c>
      <c r="O5152">
        <v>0.95860000000000001</v>
      </c>
      <c r="R5152">
        <v>2.089</v>
      </c>
    </row>
    <row r="5153" spans="1:18">
      <c r="A5153" t="s">
        <v>2083</v>
      </c>
      <c r="B5153" t="s">
        <v>2082</v>
      </c>
      <c r="D5153">
        <v>2021</v>
      </c>
      <c r="E5153" t="s">
        <v>2128</v>
      </c>
      <c r="F5153" t="s">
        <v>2301</v>
      </c>
      <c r="G5153">
        <v>-34.983155160571897</v>
      </c>
      <c r="H5153">
        <v>117.974508948844</v>
      </c>
      <c r="I5153" t="s">
        <v>2335</v>
      </c>
      <c r="J5153" t="s">
        <v>2172</v>
      </c>
      <c r="K5153">
        <v>46</v>
      </c>
      <c r="L5153">
        <v>47</v>
      </c>
      <c r="N5153">
        <v>1</v>
      </c>
      <c r="O5153">
        <v>0.99070000000000003</v>
      </c>
      <c r="R5153">
        <v>2.089</v>
      </c>
    </row>
    <row r="5154" spans="1:18">
      <c r="A5154" t="s">
        <v>2083</v>
      </c>
      <c r="B5154" t="s">
        <v>2082</v>
      </c>
      <c r="D5154">
        <v>2021</v>
      </c>
      <c r="E5154" t="s">
        <v>2128</v>
      </c>
      <c r="F5154" t="s">
        <v>2301</v>
      </c>
      <c r="G5154">
        <v>-34.983155161473498</v>
      </c>
      <c r="H5154">
        <v>117.974508948844</v>
      </c>
      <c r="I5154" t="s">
        <v>2335</v>
      </c>
      <c r="J5154" t="s">
        <v>2172</v>
      </c>
      <c r="K5154">
        <v>47</v>
      </c>
      <c r="L5154">
        <v>48</v>
      </c>
      <c r="N5154">
        <v>1</v>
      </c>
      <c r="O5154">
        <v>1.0674999999999999</v>
      </c>
      <c r="R5154">
        <v>2.089</v>
      </c>
    </row>
    <row r="5155" spans="1:18">
      <c r="A5155" t="s">
        <v>2083</v>
      </c>
      <c r="B5155" t="s">
        <v>2082</v>
      </c>
      <c r="D5155">
        <v>2021</v>
      </c>
      <c r="E5155" t="s">
        <v>2128</v>
      </c>
      <c r="F5155" t="s">
        <v>2301</v>
      </c>
      <c r="G5155">
        <v>-34.983155162375098</v>
      </c>
      <c r="H5155">
        <v>117.974508948844</v>
      </c>
      <c r="I5155" t="s">
        <v>2335</v>
      </c>
      <c r="J5155" t="s">
        <v>2172</v>
      </c>
      <c r="K5155">
        <v>48</v>
      </c>
      <c r="L5155">
        <v>49</v>
      </c>
      <c r="N5155">
        <v>1</v>
      </c>
      <c r="O5155">
        <v>1.1220000000000001</v>
      </c>
      <c r="R5155">
        <v>2.7711000000000001</v>
      </c>
    </row>
    <row r="5156" spans="1:18">
      <c r="A5156" t="s">
        <v>2083</v>
      </c>
      <c r="B5156" t="s">
        <v>2082</v>
      </c>
      <c r="D5156">
        <v>2021</v>
      </c>
      <c r="E5156" t="s">
        <v>2128</v>
      </c>
      <c r="F5156" t="s">
        <v>2301</v>
      </c>
      <c r="G5156">
        <v>-34.983155163276699</v>
      </c>
      <c r="H5156">
        <v>117.974508948844</v>
      </c>
      <c r="I5156" t="s">
        <v>2335</v>
      </c>
      <c r="J5156" t="s">
        <v>2172</v>
      </c>
      <c r="K5156">
        <v>49</v>
      </c>
      <c r="L5156">
        <v>50</v>
      </c>
      <c r="N5156">
        <v>1</v>
      </c>
      <c r="O5156">
        <v>0.85260000000000002</v>
      </c>
    </row>
    <row r="5157" spans="1:18">
      <c r="A5157" t="s">
        <v>2083</v>
      </c>
      <c r="B5157" t="s">
        <v>2082</v>
      </c>
      <c r="D5157">
        <v>2021</v>
      </c>
      <c r="E5157" t="s">
        <v>2128</v>
      </c>
      <c r="F5157" t="s">
        <v>2301</v>
      </c>
      <c r="G5157">
        <v>-34.983155164178299</v>
      </c>
      <c r="H5157">
        <v>117.974508948844</v>
      </c>
      <c r="I5157" t="s">
        <v>2335</v>
      </c>
      <c r="J5157" t="s">
        <v>2172</v>
      </c>
      <c r="K5157">
        <v>50</v>
      </c>
      <c r="L5157">
        <v>52</v>
      </c>
      <c r="N5157">
        <v>2</v>
      </c>
      <c r="O5157">
        <v>0.8427</v>
      </c>
    </row>
    <row r="5158" spans="1:18">
      <c r="A5158" t="s">
        <v>2083</v>
      </c>
      <c r="B5158" t="s">
        <v>2082</v>
      </c>
      <c r="D5158">
        <v>2021</v>
      </c>
      <c r="E5158" t="s">
        <v>2128</v>
      </c>
      <c r="F5158" t="s">
        <v>2301</v>
      </c>
      <c r="G5158">
        <v>-34.9831551650799</v>
      </c>
      <c r="H5158">
        <v>117.974508948844</v>
      </c>
      <c r="I5158" t="s">
        <v>2335</v>
      </c>
      <c r="J5158" t="s">
        <v>2172</v>
      </c>
      <c r="K5158">
        <v>52</v>
      </c>
      <c r="L5158">
        <v>54</v>
      </c>
      <c r="N5158">
        <v>2</v>
      </c>
      <c r="O5158">
        <v>0.92069999999999996</v>
      </c>
    </row>
    <row r="5159" spans="1:18">
      <c r="A5159" t="s">
        <v>2083</v>
      </c>
      <c r="B5159" t="s">
        <v>2082</v>
      </c>
      <c r="D5159">
        <v>2021</v>
      </c>
      <c r="E5159" t="s">
        <v>2128</v>
      </c>
      <c r="F5159" t="s">
        <v>2301</v>
      </c>
      <c r="G5159">
        <v>-34.9831551659816</v>
      </c>
      <c r="H5159">
        <v>117.974508948844</v>
      </c>
      <c r="I5159" t="s">
        <v>2335</v>
      </c>
      <c r="J5159" t="s">
        <v>2172</v>
      </c>
      <c r="K5159">
        <v>54</v>
      </c>
      <c r="L5159">
        <v>56</v>
      </c>
      <c r="N5159">
        <v>2</v>
      </c>
      <c r="O5159">
        <v>1.0766</v>
      </c>
    </row>
    <row r="5160" spans="1:18">
      <c r="A5160" t="s">
        <v>2083</v>
      </c>
      <c r="B5160" t="s">
        <v>2082</v>
      </c>
      <c r="D5160">
        <v>2021</v>
      </c>
      <c r="E5160" t="s">
        <v>842</v>
      </c>
      <c r="F5160" t="s">
        <v>2301</v>
      </c>
      <c r="G5160">
        <v>-25.849993999999999</v>
      </c>
      <c r="H5160">
        <v>114.10203</v>
      </c>
      <c r="I5160" t="s">
        <v>2333</v>
      </c>
      <c r="J5160" t="s">
        <v>2171</v>
      </c>
      <c r="K5160">
        <v>0</v>
      </c>
      <c r="L5160">
        <v>1</v>
      </c>
      <c r="N5160">
        <v>1</v>
      </c>
      <c r="O5160">
        <v>1.0545</v>
      </c>
      <c r="R5160">
        <v>3.4860000000000002</v>
      </c>
    </row>
    <row r="5161" spans="1:18">
      <c r="A5161" t="s">
        <v>2083</v>
      </c>
      <c r="B5161" t="s">
        <v>2082</v>
      </c>
      <c r="D5161">
        <v>2021</v>
      </c>
      <c r="E5161" t="s">
        <v>842</v>
      </c>
      <c r="F5161" t="s">
        <v>2301</v>
      </c>
      <c r="G5161">
        <v>-25.849993999999999</v>
      </c>
      <c r="H5161">
        <v>114.10203</v>
      </c>
      <c r="I5161" t="s">
        <v>2333</v>
      </c>
      <c r="J5161" t="s">
        <v>2171</v>
      </c>
      <c r="K5161">
        <v>1</v>
      </c>
      <c r="L5161">
        <v>2</v>
      </c>
      <c r="N5161">
        <v>1</v>
      </c>
      <c r="O5161">
        <v>1.0397000000000001</v>
      </c>
      <c r="R5161">
        <v>3.6509</v>
      </c>
    </row>
    <row r="5162" spans="1:18">
      <c r="A5162" t="s">
        <v>2083</v>
      </c>
      <c r="B5162" t="s">
        <v>2082</v>
      </c>
      <c r="D5162">
        <v>2021</v>
      </c>
      <c r="E5162" t="s">
        <v>842</v>
      </c>
      <c r="F5162" t="s">
        <v>2301</v>
      </c>
      <c r="G5162">
        <v>-25.849993999999999</v>
      </c>
      <c r="H5162">
        <v>114.10203</v>
      </c>
      <c r="I5162" t="s">
        <v>2333</v>
      </c>
      <c r="J5162" t="s">
        <v>2171</v>
      </c>
      <c r="K5162">
        <v>2</v>
      </c>
      <c r="L5162">
        <v>3</v>
      </c>
      <c r="N5162">
        <v>1</v>
      </c>
      <c r="O5162">
        <v>1.0397000000000001</v>
      </c>
      <c r="R5162">
        <v>3.6509</v>
      </c>
    </row>
    <row r="5163" spans="1:18">
      <c r="A5163" t="s">
        <v>2083</v>
      </c>
      <c r="B5163" t="s">
        <v>2082</v>
      </c>
      <c r="D5163">
        <v>2021</v>
      </c>
      <c r="E5163" t="s">
        <v>842</v>
      </c>
      <c r="F5163" t="s">
        <v>2301</v>
      </c>
      <c r="G5163">
        <v>-25.849993999999999</v>
      </c>
      <c r="H5163">
        <v>114.10203</v>
      </c>
      <c r="I5163" t="s">
        <v>2333</v>
      </c>
      <c r="J5163" t="s">
        <v>2171</v>
      </c>
      <c r="K5163">
        <v>3</v>
      </c>
      <c r="L5163">
        <v>4</v>
      </c>
      <c r="N5163">
        <v>1</v>
      </c>
      <c r="O5163">
        <v>1.0397000000000001</v>
      </c>
      <c r="R5163">
        <v>3.6509</v>
      </c>
    </row>
    <row r="5164" spans="1:18">
      <c r="A5164" t="s">
        <v>2083</v>
      </c>
      <c r="B5164" t="s">
        <v>2082</v>
      </c>
      <c r="D5164">
        <v>2021</v>
      </c>
      <c r="E5164" t="s">
        <v>842</v>
      </c>
      <c r="F5164" t="s">
        <v>2301</v>
      </c>
      <c r="G5164">
        <v>-25.849993999999999</v>
      </c>
      <c r="H5164">
        <v>114.10203</v>
      </c>
      <c r="I5164" t="s">
        <v>2333</v>
      </c>
      <c r="J5164" t="s">
        <v>2171</v>
      </c>
      <c r="K5164">
        <v>4</v>
      </c>
      <c r="L5164">
        <v>5</v>
      </c>
      <c r="N5164">
        <v>1</v>
      </c>
      <c r="O5164">
        <v>1.0397000000000001</v>
      </c>
      <c r="R5164">
        <v>3.6509</v>
      </c>
    </row>
    <row r="5165" spans="1:18">
      <c r="A5165" t="s">
        <v>2083</v>
      </c>
      <c r="B5165" t="s">
        <v>2082</v>
      </c>
      <c r="D5165">
        <v>2021</v>
      </c>
      <c r="E5165" t="s">
        <v>842</v>
      </c>
      <c r="F5165" t="s">
        <v>2301</v>
      </c>
      <c r="G5165">
        <v>-25.849993999999999</v>
      </c>
      <c r="H5165">
        <v>114.10203</v>
      </c>
      <c r="I5165" t="s">
        <v>2333</v>
      </c>
      <c r="J5165" t="s">
        <v>2171</v>
      </c>
      <c r="K5165">
        <v>5</v>
      </c>
      <c r="L5165">
        <v>6</v>
      </c>
      <c r="N5165">
        <v>1</v>
      </c>
      <c r="O5165">
        <v>1.0249999999999999</v>
      </c>
      <c r="R5165">
        <v>3.6509</v>
      </c>
    </row>
    <row r="5166" spans="1:18">
      <c r="A5166" t="s">
        <v>2083</v>
      </c>
      <c r="B5166" t="s">
        <v>2082</v>
      </c>
      <c r="D5166">
        <v>2021</v>
      </c>
      <c r="E5166" t="s">
        <v>842</v>
      </c>
      <c r="F5166" t="s">
        <v>2301</v>
      </c>
      <c r="G5166">
        <v>-25.849993999999999</v>
      </c>
      <c r="H5166">
        <v>114.10203</v>
      </c>
      <c r="I5166" t="s">
        <v>2333</v>
      </c>
      <c r="J5166" t="s">
        <v>2171</v>
      </c>
      <c r="K5166">
        <v>6</v>
      </c>
      <c r="L5166">
        <v>7</v>
      </c>
      <c r="N5166">
        <v>1</v>
      </c>
      <c r="O5166">
        <v>0.95799999999999996</v>
      </c>
      <c r="R5166">
        <v>3.6509</v>
      </c>
    </row>
    <row r="5167" spans="1:18">
      <c r="A5167" t="s">
        <v>2083</v>
      </c>
      <c r="B5167" t="s">
        <v>2082</v>
      </c>
      <c r="D5167">
        <v>2021</v>
      </c>
      <c r="E5167" t="s">
        <v>842</v>
      </c>
      <c r="F5167" t="s">
        <v>2301</v>
      </c>
      <c r="G5167">
        <v>-25.849993999999999</v>
      </c>
      <c r="H5167">
        <v>114.10203</v>
      </c>
      <c r="I5167" t="s">
        <v>2333</v>
      </c>
      <c r="J5167" t="s">
        <v>2171</v>
      </c>
      <c r="K5167">
        <v>7</v>
      </c>
      <c r="L5167">
        <v>8</v>
      </c>
      <c r="N5167">
        <v>1</v>
      </c>
      <c r="O5167">
        <v>0.95799999999999996</v>
      </c>
      <c r="R5167">
        <v>3.6509</v>
      </c>
    </row>
    <row r="5168" spans="1:18">
      <c r="A5168" t="s">
        <v>2083</v>
      </c>
      <c r="B5168" t="s">
        <v>2082</v>
      </c>
      <c r="D5168">
        <v>2021</v>
      </c>
      <c r="E5168" t="s">
        <v>842</v>
      </c>
      <c r="F5168" t="s">
        <v>2301</v>
      </c>
      <c r="G5168">
        <v>-25.849993999999999</v>
      </c>
      <c r="H5168">
        <v>114.10203</v>
      </c>
      <c r="I5168" t="s">
        <v>2333</v>
      </c>
      <c r="J5168" t="s">
        <v>2171</v>
      </c>
      <c r="K5168">
        <v>8</v>
      </c>
      <c r="L5168">
        <v>9</v>
      </c>
      <c r="N5168">
        <v>1</v>
      </c>
      <c r="O5168">
        <v>0.95799999999999996</v>
      </c>
      <c r="R5168">
        <v>3.6509</v>
      </c>
    </row>
    <row r="5169" spans="1:18">
      <c r="A5169" t="s">
        <v>2083</v>
      </c>
      <c r="B5169" t="s">
        <v>2082</v>
      </c>
      <c r="D5169">
        <v>2021</v>
      </c>
      <c r="E5169" t="s">
        <v>842</v>
      </c>
      <c r="F5169" t="s">
        <v>2301</v>
      </c>
      <c r="G5169">
        <v>-25.849993999999999</v>
      </c>
      <c r="H5169">
        <v>114.10203</v>
      </c>
      <c r="I5169" t="s">
        <v>2333</v>
      </c>
      <c r="J5169" t="s">
        <v>2171</v>
      </c>
      <c r="K5169">
        <v>9</v>
      </c>
      <c r="L5169">
        <v>10</v>
      </c>
      <c r="N5169">
        <v>1</v>
      </c>
      <c r="O5169">
        <v>0.95799999999999996</v>
      </c>
      <c r="R5169">
        <v>3.6509</v>
      </c>
    </row>
    <row r="5170" spans="1:18">
      <c r="A5170" t="s">
        <v>2083</v>
      </c>
      <c r="B5170" t="s">
        <v>2082</v>
      </c>
      <c r="D5170">
        <v>2021</v>
      </c>
      <c r="E5170" t="s">
        <v>842</v>
      </c>
      <c r="F5170" t="s">
        <v>2301</v>
      </c>
      <c r="G5170">
        <v>-25.849993999999999</v>
      </c>
      <c r="H5170">
        <v>114.10203</v>
      </c>
      <c r="I5170" t="s">
        <v>2333</v>
      </c>
      <c r="J5170" t="s">
        <v>2171</v>
      </c>
      <c r="K5170">
        <v>10</v>
      </c>
      <c r="L5170">
        <v>11</v>
      </c>
      <c r="N5170">
        <v>1</v>
      </c>
      <c r="O5170">
        <v>0.8911</v>
      </c>
      <c r="R5170">
        <v>3.8157999999999999</v>
      </c>
    </row>
    <row r="5171" spans="1:18">
      <c r="A5171" t="s">
        <v>2083</v>
      </c>
      <c r="B5171" t="s">
        <v>2082</v>
      </c>
      <c r="D5171">
        <v>2021</v>
      </c>
      <c r="E5171" t="s">
        <v>842</v>
      </c>
      <c r="F5171" t="s">
        <v>2301</v>
      </c>
      <c r="G5171">
        <v>-25.849993999999999</v>
      </c>
      <c r="H5171">
        <v>114.10203</v>
      </c>
      <c r="I5171" t="s">
        <v>2333</v>
      </c>
      <c r="J5171" t="s">
        <v>2171</v>
      </c>
      <c r="K5171">
        <v>11</v>
      </c>
      <c r="L5171">
        <v>12</v>
      </c>
      <c r="N5171">
        <v>1</v>
      </c>
      <c r="O5171">
        <v>0.87239999999999995</v>
      </c>
      <c r="R5171">
        <v>3.78</v>
      </c>
    </row>
    <row r="5172" spans="1:18">
      <c r="A5172" t="s">
        <v>2083</v>
      </c>
      <c r="B5172" t="s">
        <v>2082</v>
      </c>
      <c r="D5172">
        <v>2021</v>
      </c>
      <c r="E5172" t="s">
        <v>842</v>
      </c>
      <c r="F5172" t="s">
        <v>2301</v>
      </c>
      <c r="G5172">
        <v>-25.849993999999999</v>
      </c>
      <c r="H5172">
        <v>114.10203</v>
      </c>
      <c r="I5172" t="s">
        <v>2333</v>
      </c>
      <c r="J5172" t="s">
        <v>2171</v>
      </c>
      <c r="K5172">
        <v>12</v>
      </c>
      <c r="L5172">
        <v>13</v>
      </c>
      <c r="N5172">
        <v>1</v>
      </c>
      <c r="O5172">
        <v>0.87239999999999995</v>
      </c>
      <c r="R5172">
        <v>3.78</v>
      </c>
    </row>
    <row r="5173" spans="1:18">
      <c r="A5173" t="s">
        <v>2083</v>
      </c>
      <c r="B5173" t="s">
        <v>2082</v>
      </c>
      <c r="D5173">
        <v>2021</v>
      </c>
      <c r="E5173" t="s">
        <v>842</v>
      </c>
      <c r="F5173" t="s">
        <v>2301</v>
      </c>
      <c r="G5173">
        <v>-25.849993999999999</v>
      </c>
      <c r="H5173">
        <v>114.10203</v>
      </c>
      <c r="I5173" t="s">
        <v>2333</v>
      </c>
      <c r="J5173" t="s">
        <v>2171</v>
      </c>
      <c r="K5173">
        <v>13</v>
      </c>
      <c r="L5173">
        <v>14</v>
      </c>
      <c r="N5173">
        <v>1</v>
      </c>
      <c r="O5173">
        <v>0.87239999999999995</v>
      </c>
      <c r="R5173">
        <v>3.78</v>
      </c>
    </row>
    <row r="5174" spans="1:18">
      <c r="A5174" t="s">
        <v>2083</v>
      </c>
      <c r="B5174" t="s">
        <v>2082</v>
      </c>
      <c r="D5174">
        <v>2021</v>
      </c>
      <c r="E5174" t="s">
        <v>842</v>
      </c>
      <c r="F5174" t="s">
        <v>2301</v>
      </c>
      <c r="G5174">
        <v>-25.849993999999999</v>
      </c>
      <c r="H5174">
        <v>114.10203</v>
      </c>
      <c r="I5174" t="s">
        <v>2333</v>
      </c>
      <c r="J5174" t="s">
        <v>2171</v>
      </c>
      <c r="K5174">
        <v>14</v>
      </c>
      <c r="L5174">
        <v>15</v>
      </c>
      <c r="N5174">
        <v>1</v>
      </c>
      <c r="O5174">
        <v>0.87239999999999995</v>
      </c>
      <c r="R5174">
        <v>3.78</v>
      </c>
    </row>
    <row r="5175" spans="1:18">
      <c r="A5175" t="s">
        <v>2083</v>
      </c>
      <c r="B5175" t="s">
        <v>2082</v>
      </c>
      <c r="D5175">
        <v>2021</v>
      </c>
      <c r="E5175" t="s">
        <v>842</v>
      </c>
      <c r="F5175" t="s">
        <v>2301</v>
      </c>
      <c r="G5175">
        <v>-25.849993999999999</v>
      </c>
      <c r="H5175">
        <v>114.10203</v>
      </c>
      <c r="I5175" t="s">
        <v>2333</v>
      </c>
      <c r="J5175" t="s">
        <v>2171</v>
      </c>
      <c r="K5175">
        <v>15</v>
      </c>
      <c r="L5175">
        <v>16</v>
      </c>
      <c r="N5175">
        <v>1</v>
      </c>
      <c r="O5175">
        <v>0.85370000000000001</v>
      </c>
      <c r="R5175">
        <v>3.78</v>
      </c>
    </row>
    <row r="5176" spans="1:18">
      <c r="A5176" t="s">
        <v>2083</v>
      </c>
      <c r="B5176" t="s">
        <v>2082</v>
      </c>
      <c r="D5176">
        <v>2021</v>
      </c>
      <c r="E5176" t="s">
        <v>842</v>
      </c>
      <c r="F5176" t="s">
        <v>2301</v>
      </c>
      <c r="G5176">
        <v>-25.849993999999999</v>
      </c>
      <c r="H5176">
        <v>114.10203</v>
      </c>
      <c r="I5176" t="s">
        <v>2333</v>
      </c>
      <c r="J5176" t="s">
        <v>2171</v>
      </c>
      <c r="K5176">
        <v>16</v>
      </c>
      <c r="L5176">
        <v>17</v>
      </c>
      <c r="N5176">
        <v>1</v>
      </c>
      <c r="O5176">
        <v>0.78449999999999998</v>
      </c>
      <c r="R5176">
        <v>3.78</v>
      </c>
    </row>
    <row r="5177" spans="1:18">
      <c r="A5177" t="s">
        <v>2083</v>
      </c>
      <c r="B5177" t="s">
        <v>2082</v>
      </c>
      <c r="D5177">
        <v>2021</v>
      </c>
      <c r="E5177" t="s">
        <v>842</v>
      </c>
      <c r="F5177" t="s">
        <v>2301</v>
      </c>
      <c r="G5177">
        <v>-25.849993999999999</v>
      </c>
      <c r="H5177">
        <v>114.10203</v>
      </c>
      <c r="I5177" t="s">
        <v>2333</v>
      </c>
      <c r="J5177" t="s">
        <v>2171</v>
      </c>
      <c r="K5177">
        <v>17</v>
      </c>
      <c r="L5177">
        <v>18</v>
      </c>
      <c r="N5177">
        <v>1</v>
      </c>
      <c r="O5177">
        <v>0.78449999999999998</v>
      </c>
      <c r="R5177">
        <v>3.78</v>
      </c>
    </row>
    <row r="5178" spans="1:18">
      <c r="A5178" t="s">
        <v>2083</v>
      </c>
      <c r="B5178" t="s">
        <v>2082</v>
      </c>
      <c r="D5178">
        <v>2021</v>
      </c>
      <c r="E5178" t="s">
        <v>842</v>
      </c>
      <c r="F5178" t="s">
        <v>2301</v>
      </c>
      <c r="G5178">
        <v>-25.849993999999999</v>
      </c>
      <c r="H5178">
        <v>114.10203</v>
      </c>
      <c r="I5178" t="s">
        <v>2333</v>
      </c>
      <c r="J5178" t="s">
        <v>2171</v>
      </c>
      <c r="K5178">
        <v>18</v>
      </c>
      <c r="L5178">
        <v>19</v>
      </c>
      <c r="N5178">
        <v>1</v>
      </c>
      <c r="O5178">
        <v>0.78449999999999998</v>
      </c>
      <c r="R5178">
        <v>3.78</v>
      </c>
    </row>
    <row r="5179" spans="1:18">
      <c r="A5179" t="s">
        <v>2083</v>
      </c>
      <c r="B5179" t="s">
        <v>2082</v>
      </c>
      <c r="D5179">
        <v>2021</v>
      </c>
      <c r="E5179" t="s">
        <v>842</v>
      </c>
      <c r="F5179" t="s">
        <v>2301</v>
      </c>
      <c r="G5179">
        <v>-25.849993999999999</v>
      </c>
      <c r="H5179">
        <v>114.10203</v>
      </c>
      <c r="I5179" t="s">
        <v>2333</v>
      </c>
      <c r="J5179" t="s">
        <v>2171</v>
      </c>
      <c r="K5179">
        <v>19</v>
      </c>
      <c r="L5179">
        <v>20</v>
      </c>
      <c r="N5179">
        <v>1</v>
      </c>
      <c r="O5179">
        <v>0.78449999999999998</v>
      </c>
      <c r="R5179">
        <v>3.78</v>
      </c>
    </row>
    <row r="5180" spans="1:18">
      <c r="A5180" t="s">
        <v>2083</v>
      </c>
      <c r="B5180" t="s">
        <v>2082</v>
      </c>
      <c r="D5180">
        <v>2021</v>
      </c>
      <c r="E5180" t="s">
        <v>842</v>
      </c>
      <c r="F5180" t="s">
        <v>2301</v>
      </c>
      <c r="G5180">
        <v>-25.849993999999999</v>
      </c>
      <c r="H5180">
        <v>114.10203</v>
      </c>
      <c r="I5180" t="s">
        <v>2333</v>
      </c>
      <c r="J5180" t="s">
        <v>2171</v>
      </c>
      <c r="K5180">
        <v>20</v>
      </c>
      <c r="L5180">
        <v>21</v>
      </c>
      <c r="N5180">
        <v>1</v>
      </c>
      <c r="O5180">
        <v>0.71530000000000005</v>
      </c>
      <c r="R5180">
        <v>3.78</v>
      </c>
    </row>
    <row r="5181" spans="1:18">
      <c r="A5181" t="s">
        <v>2083</v>
      </c>
      <c r="B5181" t="s">
        <v>2082</v>
      </c>
      <c r="D5181">
        <v>2021</v>
      </c>
      <c r="E5181" t="s">
        <v>842</v>
      </c>
      <c r="F5181" t="s">
        <v>2301</v>
      </c>
      <c r="G5181">
        <v>-25.849993999999999</v>
      </c>
      <c r="H5181">
        <v>114.10203</v>
      </c>
      <c r="I5181" t="s">
        <v>2333</v>
      </c>
      <c r="J5181" t="s">
        <v>2171</v>
      </c>
      <c r="K5181">
        <v>21</v>
      </c>
      <c r="L5181">
        <v>22</v>
      </c>
      <c r="N5181">
        <v>1</v>
      </c>
      <c r="O5181">
        <v>0.76980000000000004</v>
      </c>
      <c r="R5181">
        <v>3.78</v>
      </c>
    </row>
    <row r="5182" spans="1:18">
      <c r="A5182" t="s">
        <v>2083</v>
      </c>
      <c r="B5182" t="s">
        <v>2082</v>
      </c>
      <c r="D5182">
        <v>2021</v>
      </c>
      <c r="E5182" t="s">
        <v>842</v>
      </c>
      <c r="F5182" t="s">
        <v>2301</v>
      </c>
      <c r="G5182">
        <v>-25.849993999999999</v>
      </c>
      <c r="H5182">
        <v>114.10203</v>
      </c>
      <c r="I5182" t="s">
        <v>2333</v>
      </c>
      <c r="J5182" t="s">
        <v>2171</v>
      </c>
      <c r="K5182">
        <v>22</v>
      </c>
      <c r="L5182">
        <v>23</v>
      </c>
      <c r="N5182">
        <v>1</v>
      </c>
      <c r="O5182">
        <v>0.76980000000000004</v>
      </c>
      <c r="R5182">
        <v>3.78</v>
      </c>
    </row>
    <row r="5183" spans="1:18">
      <c r="A5183" t="s">
        <v>2083</v>
      </c>
      <c r="B5183" t="s">
        <v>2082</v>
      </c>
      <c r="D5183">
        <v>2021</v>
      </c>
      <c r="E5183" t="s">
        <v>842</v>
      </c>
      <c r="F5183" t="s">
        <v>2301</v>
      </c>
      <c r="G5183">
        <v>-25.849993999999999</v>
      </c>
      <c r="H5183">
        <v>114.10203</v>
      </c>
      <c r="I5183" t="s">
        <v>2333</v>
      </c>
      <c r="J5183" t="s">
        <v>2171</v>
      </c>
      <c r="K5183">
        <v>23</v>
      </c>
      <c r="L5183">
        <v>24</v>
      </c>
      <c r="N5183">
        <v>1</v>
      </c>
      <c r="O5183">
        <v>0.76980000000000004</v>
      </c>
      <c r="R5183">
        <v>3.78</v>
      </c>
    </row>
    <row r="5184" spans="1:18">
      <c r="A5184" t="s">
        <v>2083</v>
      </c>
      <c r="B5184" t="s">
        <v>2082</v>
      </c>
      <c r="D5184">
        <v>2021</v>
      </c>
      <c r="E5184" t="s">
        <v>842</v>
      </c>
      <c r="F5184" t="s">
        <v>2301</v>
      </c>
      <c r="G5184">
        <v>-25.849993999999999</v>
      </c>
      <c r="H5184">
        <v>114.10203</v>
      </c>
      <c r="I5184" t="s">
        <v>2333</v>
      </c>
      <c r="J5184" t="s">
        <v>2171</v>
      </c>
      <c r="K5184">
        <v>24</v>
      </c>
      <c r="L5184">
        <v>25</v>
      </c>
      <c r="N5184">
        <v>1</v>
      </c>
      <c r="O5184">
        <v>0.76980000000000004</v>
      </c>
      <c r="R5184">
        <v>3.78</v>
      </c>
    </row>
    <row r="5185" spans="1:18">
      <c r="A5185" t="s">
        <v>2083</v>
      </c>
      <c r="B5185" t="s">
        <v>2082</v>
      </c>
      <c r="D5185">
        <v>2021</v>
      </c>
      <c r="E5185" t="s">
        <v>842</v>
      </c>
      <c r="F5185" t="s">
        <v>2301</v>
      </c>
      <c r="G5185">
        <v>-25.849993999999999</v>
      </c>
      <c r="H5185">
        <v>114.10203</v>
      </c>
      <c r="I5185" t="s">
        <v>2333</v>
      </c>
      <c r="J5185" t="s">
        <v>2171</v>
      </c>
      <c r="K5185">
        <v>25</v>
      </c>
      <c r="L5185">
        <v>26</v>
      </c>
      <c r="N5185">
        <v>1</v>
      </c>
      <c r="O5185">
        <v>0.82440000000000002</v>
      </c>
      <c r="R5185">
        <v>3.78</v>
      </c>
    </row>
    <row r="5186" spans="1:18">
      <c r="A5186" t="s">
        <v>2083</v>
      </c>
      <c r="B5186" t="s">
        <v>2082</v>
      </c>
      <c r="D5186">
        <v>2021</v>
      </c>
      <c r="E5186" t="s">
        <v>842</v>
      </c>
      <c r="F5186" t="s">
        <v>2301</v>
      </c>
      <c r="G5186">
        <v>-25.849993999999999</v>
      </c>
      <c r="H5186">
        <v>114.10203</v>
      </c>
      <c r="I5186" t="s">
        <v>2333</v>
      </c>
      <c r="J5186" t="s">
        <v>2171</v>
      </c>
      <c r="K5186">
        <v>26</v>
      </c>
      <c r="L5186">
        <v>27</v>
      </c>
      <c r="N5186">
        <v>1</v>
      </c>
      <c r="O5186">
        <v>0.85960000000000003</v>
      </c>
      <c r="R5186">
        <v>3.78</v>
      </c>
    </row>
    <row r="5187" spans="1:18">
      <c r="A5187" t="s">
        <v>2083</v>
      </c>
      <c r="B5187" t="s">
        <v>2082</v>
      </c>
      <c r="D5187">
        <v>2021</v>
      </c>
      <c r="E5187" t="s">
        <v>842</v>
      </c>
      <c r="F5187" t="s">
        <v>2301</v>
      </c>
      <c r="G5187">
        <v>-25.849993999999999</v>
      </c>
      <c r="H5187">
        <v>114.10203</v>
      </c>
      <c r="I5187" t="s">
        <v>2333</v>
      </c>
      <c r="J5187" t="s">
        <v>2171</v>
      </c>
      <c r="K5187">
        <v>27</v>
      </c>
      <c r="L5187">
        <v>28</v>
      </c>
      <c r="N5187">
        <v>1</v>
      </c>
      <c r="O5187">
        <v>0.85960000000000003</v>
      </c>
      <c r="R5187">
        <v>3.78</v>
      </c>
    </row>
    <row r="5188" spans="1:18">
      <c r="A5188" t="s">
        <v>2083</v>
      </c>
      <c r="B5188" t="s">
        <v>2082</v>
      </c>
      <c r="D5188">
        <v>2021</v>
      </c>
      <c r="E5188" t="s">
        <v>842</v>
      </c>
      <c r="F5188" t="s">
        <v>2301</v>
      </c>
      <c r="G5188">
        <v>-25.849993999999999</v>
      </c>
      <c r="H5188">
        <v>114.10203</v>
      </c>
      <c r="I5188" t="s">
        <v>2333</v>
      </c>
      <c r="J5188" t="s">
        <v>2171</v>
      </c>
      <c r="K5188">
        <v>28</v>
      </c>
      <c r="L5188">
        <v>29</v>
      </c>
      <c r="N5188">
        <v>1</v>
      </c>
      <c r="O5188">
        <v>0.85960000000000003</v>
      </c>
      <c r="R5188">
        <v>3.78</v>
      </c>
    </row>
    <row r="5189" spans="1:18">
      <c r="A5189" t="s">
        <v>2083</v>
      </c>
      <c r="B5189" t="s">
        <v>2082</v>
      </c>
      <c r="D5189">
        <v>2021</v>
      </c>
      <c r="E5189" t="s">
        <v>842</v>
      </c>
      <c r="F5189" t="s">
        <v>2301</v>
      </c>
      <c r="G5189">
        <v>-25.849993999999999</v>
      </c>
      <c r="H5189">
        <v>114.10203</v>
      </c>
      <c r="I5189" t="s">
        <v>2333</v>
      </c>
      <c r="J5189" t="s">
        <v>2171</v>
      </c>
      <c r="K5189">
        <v>29</v>
      </c>
      <c r="L5189">
        <v>30</v>
      </c>
      <c r="N5189">
        <v>1</v>
      </c>
      <c r="O5189">
        <v>0.85960000000000003</v>
      </c>
      <c r="R5189">
        <v>3.78</v>
      </c>
    </row>
    <row r="5190" spans="1:18">
      <c r="A5190" t="s">
        <v>2083</v>
      </c>
      <c r="B5190" t="s">
        <v>2082</v>
      </c>
      <c r="D5190">
        <v>2021</v>
      </c>
      <c r="E5190" t="s">
        <v>842</v>
      </c>
      <c r="F5190" t="s">
        <v>2301</v>
      </c>
      <c r="G5190">
        <v>-25.849993999999999</v>
      </c>
      <c r="H5190">
        <v>114.10203</v>
      </c>
      <c r="I5190" t="s">
        <v>2333</v>
      </c>
      <c r="J5190" t="s">
        <v>2171</v>
      </c>
      <c r="K5190">
        <v>30</v>
      </c>
      <c r="L5190">
        <v>31</v>
      </c>
      <c r="N5190">
        <v>1</v>
      </c>
      <c r="O5190">
        <v>0.89490000000000003</v>
      </c>
      <c r="R5190">
        <v>3.78</v>
      </c>
    </row>
    <row r="5191" spans="1:18">
      <c r="A5191" t="s">
        <v>2083</v>
      </c>
      <c r="B5191" t="s">
        <v>2082</v>
      </c>
      <c r="D5191">
        <v>2021</v>
      </c>
      <c r="E5191" t="s">
        <v>842</v>
      </c>
      <c r="F5191" t="s">
        <v>2301</v>
      </c>
      <c r="G5191">
        <v>-25.849993999999999</v>
      </c>
      <c r="H5191">
        <v>114.10203</v>
      </c>
      <c r="I5191" t="s">
        <v>2333</v>
      </c>
      <c r="J5191" t="s">
        <v>2171</v>
      </c>
      <c r="K5191">
        <v>31</v>
      </c>
      <c r="L5191">
        <v>32</v>
      </c>
      <c r="N5191">
        <v>1</v>
      </c>
      <c r="O5191">
        <v>0.86009999999999998</v>
      </c>
      <c r="R5191">
        <v>3.78</v>
      </c>
    </row>
    <row r="5192" spans="1:18">
      <c r="A5192" t="s">
        <v>2083</v>
      </c>
      <c r="B5192" t="s">
        <v>2082</v>
      </c>
      <c r="D5192">
        <v>2021</v>
      </c>
      <c r="E5192" t="s">
        <v>842</v>
      </c>
      <c r="F5192" t="s">
        <v>2301</v>
      </c>
      <c r="G5192">
        <v>-25.849993999999999</v>
      </c>
      <c r="H5192">
        <v>114.10203</v>
      </c>
      <c r="I5192" t="s">
        <v>2333</v>
      </c>
      <c r="J5192" t="s">
        <v>2171</v>
      </c>
      <c r="K5192">
        <v>32</v>
      </c>
      <c r="L5192">
        <v>33</v>
      </c>
      <c r="N5192">
        <v>1</v>
      </c>
      <c r="O5192">
        <v>0.86009999999999998</v>
      </c>
      <c r="R5192">
        <v>3.78</v>
      </c>
    </row>
    <row r="5193" spans="1:18">
      <c r="A5193" t="s">
        <v>2083</v>
      </c>
      <c r="B5193" t="s">
        <v>2082</v>
      </c>
      <c r="D5193">
        <v>2021</v>
      </c>
      <c r="E5193" t="s">
        <v>842</v>
      </c>
      <c r="F5193" t="s">
        <v>2301</v>
      </c>
      <c r="G5193">
        <v>-25.849993999999999</v>
      </c>
      <c r="H5193">
        <v>114.10203</v>
      </c>
      <c r="I5193" t="s">
        <v>2333</v>
      </c>
      <c r="J5193" t="s">
        <v>2171</v>
      </c>
      <c r="K5193">
        <v>33</v>
      </c>
      <c r="L5193">
        <v>34</v>
      </c>
      <c r="N5193">
        <v>1</v>
      </c>
      <c r="O5193">
        <v>0.86009999999999998</v>
      </c>
      <c r="R5193">
        <v>3.78</v>
      </c>
    </row>
    <row r="5194" spans="1:18">
      <c r="A5194" t="s">
        <v>2083</v>
      </c>
      <c r="B5194" t="s">
        <v>2082</v>
      </c>
      <c r="D5194">
        <v>2021</v>
      </c>
      <c r="E5194" t="s">
        <v>842</v>
      </c>
      <c r="F5194" t="s">
        <v>2301</v>
      </c>
      <c r="G5194">
        <v>-25.849993999999999</v>
      </c>
      <c r="H5194">
        <v>114.10203</v>
      </c>
      <c r="I5194" t="s">
        <v>2333</v>
      </c>
      <c r="J5194" t="s">
        <v>2171</v>
      </c>
      <c r="K5194">
        <v>34</v>
      </c>
      <c r="L5194">
        <v>35</v>
      </c>
      <c r="N5194">
        <v>1</v>
      </c>
      <c r="O5194">
        <v>0.86009999999999998</v>
      </c>
      <c r="R5194">
        <v>3.78</v>
      </c>
    </row>
    <row r="5195" spans="1:18">
      <c r="A5195" t="s">
        <v>2083</v>
      </c>
      <c r="B5195" t="s">
        <v>2082</v>
      </c>
      <c r="D5195">
        <v>2021</v>
      </c>
      <c r="E5195" t="s">
        <v>842</v>
      </c>
      <c r="F5195" t="s">
        <v>2301</v>
      </c>
      <c r="G5195">
        <v>-25.849993999999999</v>
      </c>
      <c r="H5195">
        <v>114.10203</v>
      </c>
      <c r="I5195" t="s">
        <v>2333</v>
      </c>
      <c r="J5195" t="s">
        <v>2171</v>
      </c>
      <c r="K5195">
        <v>35</v>
      </c>
      <c r="L5195">
        <v>36</v>
      </c>
      <c r="N5195">
        <v>1</v>
      </c>
      <c r="O5195">
        <v>0.82530000000000003</v>
      </c>
      <c r="R5195">
        <v>3.78</v>
      </c>
    </row>
    <row r="5196" spans="1:18">
      <c r="A5196" t="s">
        <v>2083</v>
      </c>
      <c r="B5196" t="s">
        <v>2082</v>
      </c>
      <c r="D5196">
        <v>2021</v>
      </c>
      <c r="E5196" t="s">
        <v>842</v>
      </c>
      <c r="F5196" t="s">
        <v>2301</v>
      </c>
      <c r="G5196">
        <v>-25.849993999999999</v>
      </c>
      <c r="H5196">
        <v>114.10203</v>
      </c>
      <c r="I5196" t="s">
        <v>2333</v>
      </c>
      <c r="J5196" t="s">
        <v>2171</v>
      </c>
      <c r="K5196">
        <v>36</v>
      </c>
      <c r="L5196">
        <v>37</v>
      </c>
      <c r="N5196">
        <v>1</v>
      </c>
      <c r="O5196">
        <v>0.84570000000000001</v>
      </c>
      <c r="R5196">
        <v>3.78</v>
      </c>
    </row>
    <row r="5197" spans="1:18">
      <c r="A5197" t="s">
        <v>2083</v>
      </c>
      <c r="B5197" t="s">
        <v>2082</v>
      </c>
      <c r="D5197">
        <v>2021</v>
      </c>
      <c r="E5197" t="s">
        <v>842</v>
      </c>
      <c r="F5197" t="s">
        <v>2301</v>
      </c>
      <c r="G5197">
        <v>-25.849993999999999</v>
      </c>
      <c r="H5197">
        <v>114.10203</v>
      </c>
      <c r="I5197" t="s">
        <v>2333</v>
      </c>
      <c r="J5197" t="s">
        <v>2171</v>
      </c>
      <c r="K5197">
        <v>37</v>
      </c>
      <c r="L5197">
        <v>38</v>
      </c>
      <c r="N5197">
        <v>1</v>
      </c>
      <c r="O5197">
        <v>0.84570000000000001</v>
      </c>
      <c r="R5197">
        <v>3.78</v>
      </c>
    </row>
    <row r="5198" spans="1:18">
      <c r="A5198" t="s">
        <v>2083</v>
      </c>
      <c r="B5198" t="s">
        <v>2082</v>
      </c>
      <c r="D5198">
        <v>2021</v>
      </c>
      <c r="E5198" t="s">
        <v>842</v>
      </c>
      <c r="F5198" t="s">
        <v>2301</v>
      </c>
      <c r="G5198">
        <v>-25.849993999999999</v>
      </c>
      <c r="H5198">
        <v>114.10203</v>
      </c>
      <c r="I5198" t="s">
        <v>2333</v>
      </c>
      <c r="J5198" t="s">
        <v>2171</v>
      </c>
      <c r="K5198">
        <v>38</v>
      </c>
      <c r="L5198">
        <v>39</v>
      </c>
      <c r="N5198">
        <v>1</v>
      </c>
      <c r="O5198">
        <v>0.84570000000000001</v>
      </c>
      <c r="R5198">
        <v>3.78</v>
      </c>
    </row>
    <row r="5199" spans="1:18">
      <c r="A5199" t="s">
        <v>2083</v>
      </c>
      <c r="B5199" t="s">
        <v>2082</v>
      </c>
      <c r="D5199">
        <v>2021</v>
      </c>
      <c r="E5199" t="s">
        <v>842</v>
      </c>
      <c r="F5199" t="s">
        <v>2301</v>
      </c>
      <c r="G5199">
        <v>-25.849993999999999</v>
      </c>
      <c r="H5199">
        <v>114.10203</v>
      </c>
      <c r="I5199" t="s">
        <v>2333</v>
      </c>
      <c r="J5199" t="s">
        <v>2171</v>
      </c>
      <c r="K5199">
        <v>39</v>
      </c>
      <c r="L5199">
        <v>40</v>
      </c>
      <c r="N5199">
        <v>1</v>
      </c>
      <c r="O5199">
        <v>0.84570000000000001</v>
      </c>
      <c r="R5199">
        <v>3.78</v>
      </c>
    </row>
    <row r="5200" spans="1:18">
      <c r="A5200" t="s">
        <v>2083</v>
      </c>
      <c r="B5200" t="s">
        <v>2082</v>
      </c>
      <c r="D5200">
        <v>2021</v>
      </c>
      <c r="E5200" t="s">
        <v>842</v>
      </c>
      <c r="F5200" t="s">
        <v>2301</v>
      </c>
      <c r="G5200">
        <v>-25.849993999999999</v>
      </c>
      <c r="H5200">
        <v>114.10203</v>
      </c>
      <c r="I5200" t="s">
        <v>2333</v>
      </c>
      <c r="J5200" t="s">
        <v>2171</v>
      </c>
      <c r="K5200">
        <v>40</v>
      </c>
      <c r="L5200">
        <v>41</v>
      </c>
      <c r="N5200">
        <v>1</v>
      </c>
      <c r="O5200">
        <v>0.86599999999999999</v>
      </c>
      <c r="R5200">
        <v>3.78</v>
      </c>
    </row>
    <row r="5201" spans="1:18">
      <c r="A5201" t="s">
        <v>2083</v>
      </c>
      <c r="B5201" t="s">
        <v>2082</v>
      </c>
      <c r="D5201">
        <v>2021</v>
      </c>
      <c r="E5201" t="s">
        <v>842</v>
      </c>
      <c r="F5201" t="s">
        <v>2301</v>
      </c>
      <c r="G5201">
        <v>-25.849993999999999</v>
      </c>
      <c r="H5201">
        <v>114.10203</v>
      </c>
      <c r="I5201" t="s">
        <v>2333</v>
      </c>
      <c r="J5201" t="s">
        <v>2171</v>
      </c>
      <c r="K5201">
        <v>41</v>
      </c>
      <c r="L5201">
        <v>42</v>
      </c>
      <c r="N5201">
        <v>1</v>
      </c>
      <c r="O5201">
        <v>0.93089999999999995</v>
      </c>
      <c r="R5201">
        <v>3.78</v>
      </c>
    </row>
    <row r="5202" spans="1:18">
      <c r="A5202" t="s">
        <v>2083</v>
      </c>
      <c r="B5202" t="s">
        <v>2082</v>
      </c>
      <c r="D5202">
        <v>2021</v>
      </c>
      <c r="E5202" t="s">
        <v>842</v>
      </c>
      <c r="F5202" t="s">
        <v>2301</v>
      </c>
      <c r="G5202">
        <v>-25.849993999999999</v>
      </c>
      <c r="H5202">
        <v>114.10203</v>
      </c>
      <c r="I5202" t="s">
        <v>2333</v>
      </c>
      <c r="J5202" t="s">
        <v>2171</v>
      </c>
      <c r="K5202">
        <v>42</v>
      </c>
      <c r="L5202">
        <v>43</v>
      </c>
      <c r="N5202">
        <v>1</v>
      </c>
      <c r="O5202">
        <v>0.93089999999999995</v>
      </c>
      <c r="R5202">
        <v>3.78</v>
      </c>
    </row>
    <row r="5203" spans="1:18">
      <c r="A5203" t="s">
        <v>2083</v>
      </c>
      <c r="B5203" t="s">
        <v>2082</v>
      </c>
      <c r="D5203">
        <v>2021</v>
      </c>
      <c r="E5203" t="s">
        <v>842</v>
      </c>
      <c r="F5203" t="s">
        <v>2301</v>
      </c>
      <c r="G5203">
        <v>-25.849993999999999</v>
      </c>
      <c r="H5203">
        <v>114.10203</v>
      </c>
      <c r="I5203" t="s">
        <v>2333</v>
      </c>
      <c r="J5203" t="s">
        <v>2171</v>
      </c>
      <c r="K5203">
        <v>43</v>
      </c>
      <c r="L5203">
        <v>44</v>
      </c>
      <c r="N5203">
        <v>1</v>
      </c>
      <c r="O5203">
        <v>0.93089999999999995</v>
      </c>
      <c r="R5203">
        <v>3.78</v>
      </c>
    </row>
    <row r="5204" spans="1:18">
      <c r="A5204" t="s">
        <v>2083</v>
      </c>
      <c r="B5204" t="s">
        <v>2082</v>
      </c>
      <c r="D5204">
        <v>2021</v>
      </c>
      <c r="E5204" t="s">
        <v>842</v>
      </c>
      <c r="F5204" t="s">
        <v>2301</v>
      </c>
      <c r="G5204">
        <v>-25.849993999999999</v>
      </c>
      <c r="H5204">
        <v>114.10203</v>
      </c>
      <c r="I5204" t="s">
        <v>2333</v>
      </c>
      <c r="J5204" t="s">
        <v>2171</v>
      </c>
      <c r="K5204">
        <v>44</v>
      </c>
      <c r="L5204">
        <v>45</v>
      </c>
      <c r="N5204">
        <v>1</v>
      </c>
      <c r="O5204">
        <v>0.93089999999999995</v>
      </c>
      <c r="R5204">
        <v>3.78</v>
      </c>
    </row>
    <row r="5205" spans="1:18">
      <c r="A5205" t="s">
        <v>2083</v>
      </c>
      <c r="B5205" t="s">
        <v>2082</v>
      </c>
      <c r="D5205">
        <v>2021</v>
      </c>
      <c r="E5205" t="s">
        <v>842</v>
      </c>
      <c r="F5205" t="s">
        <v>2301</v>
      </c>
      <c r="G5205">
        <v>-25.849993999999999</v>
      </c>
      <c r="H5205">
        <v>114.10203</v>
      </c>
      <c r="I5205" t="s">
        <v>2333</v>
      </c>
      <c r="J5205" t="s">
        <v>2171</v>
      </c>
      <c r="K5205">
        <v>45</v>
      </c>
      <c r="L5205">
        <v>46</v>
      </c>
      <c r="N5205">
        <v>1</v>
      </c>
      <c r="O5205">
        <v>0.99590000000000001</v>
      </c>
      <c r="R5205">
        <v>3.78</v>
      </c>
    </row>
    <row r="5206" spans="1:18">
      <c r="A5206" t="s">
        <v>2083</v>
      </c>
      <c r="B5206" t="s">
        <v>2082</v>
      </c>
      <c r="D5206">
        <v>2021</v>
      </c>
      <c r="E5206" t="s">
        <v>842</v>
      </c>
      <c r="F5206" t="s">
        <v>2301</v>
      </c>
      <c r="G5206">
        <v>-25.849993999999999</v>
      </c>
      <c r="H5206">
        <v>114.10203</v>
      </c>
      <c r="I5206" t="s">
        <v>2333</v>
      </c>
      <c r="J5206" t="s">
        <v>2171</v>
      </c>
      <c r="K5206">
        <v>46</v>
      </c>
      <c r="L5206">
        <v>47</v>
      </c>
      <c r="N5206">
        <v>1</v>
      </c>
      <c r="O5206">
        <v>0.95009999999999994</v>
      </c>
      <c r="R5206">
        <v>3.78</v>
      </c>
    </row>
    <row r="5207" spans="1:18">
      <c r="A5207" t="s">
        <v>2083</v>
      </c>
      <c r="B5207" t="s">
        <v>2082</v>
      </c>
      <c r="D5207">
        <v>2021</v>
      </c>
      <c r="E5207" t="s">
        <v>842</v>
      </c>
      <c r="F5207" t="s">
        <v>2301</v>
      </c>
      <c r="G5207">
        <v>-25.849993999999999</v>
      </c>
      <c r="H5207">
        <v>114.10203</v>
      </c>
      <c r="I5207" t="s">
        <v>2333</v>
      </c>
      <c r="J5207" t="s">
        <v>2171</v>
      </c>
      <c r="K5207">
        <v>47</v>
      </c>
      <c r="L5207">
        <v>48</v>
      </c>
      <c r="N5207">
        <v>1</v>
      </c>
      <c r="O5207">
        <v>0.95009999999999994</v>
      </c>
      <c r="R5207">
        <v>3.78</v>
      </c>
    </row>
    <row r="5208" spans="1:18">
      <c r="A5208" t="s">
        <v>2083</v>
      </c>
      <c r="B5208" t="s">
        <v>2082</v>
      </c>
      <c r="D5208">
        <v>2021</v>
      </c>
      <c r="E5208" t="s">
        <v>842</v>
      </c>
      <c r="F5208" t="s">
        <v>2301</v>
      </c>
      <c r="G5208">
        <v>-25.849993999999999</v>
      </c>
      <c r="H5208">
        <v>114.10203</v>
      </c>
      <c r="I5208" t="s">
        <v>2333</v>
      </c>
      <c r="J5208" t="s">
        <v>2171</v>
      </c>
      <c r="K5208">
        <v>48</v>
      </c>
      <c r="L5208">
        <v>49</v>
      </c>
      <c r="N5208">
        <v>1</v>
      </c>
      <c r="O5208">
        <v>0.95009999999999994</v>
      </c>
      <c r="R5208">
        <v>3.78</v>
      </c>
    </row>
    <row r="5209" spans="1:18">
      <c r="A5209" t="s">
        <v>2083</v>
      </c>
      <c r="B5209" t="s">
        <v>2082</v>
      </c>
      <c r="D5209">
        <v>2021</v>
      </c>
      <c r="E5209" t="s">
        <v>842</v>
      </c>
      <c r="F5209" t="s">
        <v>2301</v>
      </c>
      <c r="G5209">
        <v>-25.849993999999999</v>
      </c>
      <c r="H5209">
        <v>114.10203</v>
      </c>
      <c r="I5209" t="s">
        <v>2333</v>
      </c>
      <c r="J5209" t="s">
        <v>2171</v>
      </c>
      <c r="K5209">
        <v>49</v>
      </c>
      <c r="L5209">
        <v>50</v>
      </c>
      <c r="N5209">
        <v>1</v>
      </c>
      <c r="O5209">
        <v>0.95009999999999994</v>
      </c>
      <c r="R5209">
        <v>3.78</v>
      </c>
    </row>
    <row r="5210" spans="1:18">
      <c r="A5210" t="s">
        <v>2083</v>
      </c>
      <c r="B5210" t="s">
        <v>2082</v>
      </c>
      <c r="D5210">
        <v>2021</v>
      </c>
      <c r="E5210" t="s">
        <v>842</v>
      </c>
      <c r="F5210" t="s">
        <v>2301</v>
      </c>
      <c r="G5210">
        <v>-25.849993999999999</v>
      </c>
      <c r="H5210">
        <v>114.10203</v>
      </c>
      <c r="I5210" t="s">
        <v>2333</v>
      </c>
      <c r="J5210" t="s">
        <v>2171</v>
      </c>
      <c r="K5210">
        <v>50</v>
      </c>
      <c r="L5210">
        <v>51</v>
      </c>
      <c r="N5210">
        <v>1</v>
      </c>
      <c r="O5210">
        <v>0.95009999999999994</v>
      </c>
      <c r="R5210">
        <v>3.78</v>
      </c>
    </row>
    <row r="5211" spans="1:18">
      <c r="A5211" t="s">
        <v>2083</v>
      </c>
      <c r="B5211" t="s">
        <v>2082</v>
      </c>
      <c r="D5211">
        <v>2021</v>
      </c>
      <c r="E5211" t="s">
        <v>842</v>
      </c>
      <c r="F5211" t="s">
        <v>2301</v>
      </c>
      <c r="G5211">
        <v>-25.849993999999999</v>
      </c>
      <c r="H5211">
        <v>114.10203</v>
      </c>
      <c r="I5211" t="s">
        <v>2333</v>
      </c>
      <c r="J5211" t="s">
        <v>2171</v>
      </c>
      <c r="K5211">
        <v>51</v>
      </c>
      <c r="L5211">
        <v>52</v>
      </c>
      <c r="N5211">
        <v>1</v>
      </c>
      <c r="O5211">
        <v>0.95009999999999994</v>
      </c>
      <c r="R5211">
        <v>3.78</v>
      </c>
    </row>
    <row r="5212" spans="1:18">
      <c r="A5212" t="s">
        <v>2083</v>
      </c>
      <c r="B5212" t="s">
        <v>2082</v>
      </c>
      <c r="D5212">
        <v>2021</v>
      </c>
      <c r="E5212" t="s">
        <v>842</v>
      </c>
      <c r="F5212" t="s">
        <v>2301</v>
      </c>
      <c r="G5212">
        <v>-25.849993999999999</v>
      </c>
      <c r="H5212">
        <v>114.10203</v>
      </c>
      <c r="I5212" t="s">
        <v>2333</v>
      </c>
      <c r="J5212" t="s">
        <v>2171</v>
      </c>
      <c r="K5212">
        <v>52</v>
      </c>
      <c r="L5212">
        <v>53</v>
      </c>
      <c r="N5212">
        <v>1</v>
      </c>
      <c r="O5212">
        <v>0.95009999999999994</v>
      </c>
      <c r="R5212">
        <v>3.78</v>
      </c>
    </row>
    <row r="5213" spans="1:18">
      <c r="A5213" t="s">
        <v>2083</v>
      </c>
      <c r="B5213" t="s">
        <v>2082</v>
      </c>
      <c r="D5213">
        <v>2021</v>
      </c>
      <c r="E5213" t="s">
        <v>842</v>
      </c>
      <c r="F5213" t="s">
        <v>2301</v>
      </c>
      <c r="G5213">
        <v>-25.849993999999999</v>
      </c>
      <c r="H5213">
        <v>114.10203</v>
      </c>
      <c r="I5213" t="s">
        <v>2333</v>
      </c>
      <c r="J5213" t="s">
        <v>2171</v>
      </c>
      <c r="K5213">
        <v>53</v>
      </c>
      <c r="L5213">
        <v>54</v>
      </c>
      <c r="N5213">
        <v>1</v>
      </c>
      <c r="O5213">
        <v>0.95009999999999994</v>
      </c>
      <c r="R5213">
        <v>3.78</v>
      </c>
    </row>
    <row r="5214" spans="1:18">
      <c r="A5214" t="s">
        <v>2083</v>
      </c>
      <c r="B5214" t="s">
        <v>2082</v>
      </c>
      <c r="D5214">
        <v>2021</v>
      </c>
      <c r="E5214" t="s">
        <v>842</v>
      </c>
      <c r="F5214" t="s">
        <v>2301</v>
      </c>
      <c r="G5214">
        <v>-25.849993999999999</v>
      </c>
      <c r="H5214">
        <v>114.10203</v>
      </c>
      <c r="I5214" t="s">
        <v>2333</v>
      </c>
      <c r="J5214" t="s">
        <v>2171</v>
      </c>
      <c r="K5214">
        <v>54</v>
      </c>
      <c r="L5214">
        <v>55</v>
      </c>
      <c r="N5214">
        <v>1</v>
      </c>
      <c r="O5214">
        <v>0.95009999999999994</v>
      </c>
      <c r="R5214">
        <v>3.78</v>
      </c>
    </row>
    <row r="5215" spans="1:18">
      <c r="A5215" t="s">
        <v>2083</v>
      </c>
      <c r="B5215" t="s">
        <v>2082</v>
      </c>
      <c r="D5215">
        <v>2021</v>
      </c>
      <c r="E5215" t="s">
        <v>842</v>
      </c>
      <c r="F5215" t="s">
        <v>2301</v>
      </c>
      <c r="G5215">
        <v>-25.849993999999999</v>
      </c>
      <c r="H5215">
        <v>114.10203</v>
      </c>
      <c r="I5215" t="s">
        <v>2333</v>
      </c>
      <c r="J5215" t="s">
        <v>2171</v>
      </c>
      <c r="K5215">
        <v>55</v>
      </c>
      <c r="L5215">
        <v>56</v>
      </c>
      <c r="N5215">
        <v>1</v>
      </c>
      <c r="O5215">
        <v>0.95009999999999994</v>
      </c>
      <c r="R5215">
        <v>3.78</v>
      </c>
    </row>
    <row r="5216" spans="1:18">
      <c r="A5216" t="s">
        <v>2083</v>
      </c>
      <c r="B5216" t="s">
        <v>2082</v>
      </c>
      <c r="D5216">
        <v>2021</v>
      </c>
      <c r="E5216" t="s">
        <v>842</v>
      </c>
      <c r="F5216" t="s">
        <v>2301</v>
      </c>
      <c r="G5216">
        <v>-25.849993999999999</v>
      </c>
      <c r="H5216">
        <v>114.10203</v>
      </c>
      <c r="I5216" t="s">
        <v>2333</v>
      </c>
      <c r="J5216" t="s">
        <v>2171</v>
      </c>
      <c r="K5216">
        <v>56</v>
      </c>
      <c r="L5216">
        <v>57</v>
      </c>
      <c r="N5216">
        <v>1</v>
      </c>
      <c r="O5216">
        <v>0.95009999999999994</v>
      </c>
      <c r="R5216">
        <v>3.78</v>
      </c>
    </row>
    <row r="5217" spans="1:18">
      <c r="A5217" t="s">
        <v>2083</v>
      </c>
      <c r="B5217" t="s">
        <v>2082</v>
      </c>
      <c r="D5217">
        <v>2021</v>
      </c>
      <c r="E5217" t="s">
        <v>842</v>
      </c>
      <c r="F5217" t="s">
        <v>2301</v>
      </c>
      <c r="G5217">
        <v>-25.849993999999999</v>
      </c>
      <c r="H5217">
        <v>114.10203</v>
      </c>
      <c r="I5217" t="s">
        <v>2333</v>
      </c>
      <c r="J5217" t="s">
        <v>2171</v>
      </c>
      <c r="K5217">
        <v>57</v>
      </c>
      <c r="L5217">
        <v>58</v>
      </c>
      <c r="N5217">
        <v>1</v>
      </c>
      <c r="O5217">
        <v>0.95009999999999994</v>
      </c>
      <c r="R5217">
        <v>3.78</v>
      </c>
    </row>
    <row r="5218" spans="1:18">
      <c r="A5218" t="s">
        <v>2083</v>
      </c>
      <c r="B5218" t="s">
        <v>2082</v>
      </c>
      <c r="D5218">
        <v>2021</v>
      </c>
      <c r="E5218" t="s">
        <v>842</v>
      </c>
      <c r="F5218" t="s">
        <v>2301</v>
      </c>
      <c r="G5218">
        <v>-25.849993999999999</v>
      </c>
      <c r="H5218">
        <v>114.10203</v>
      </c>
      <c r="I5218" t="s">
        <v>2333</v>
      </c>
      <c r="J5218" t="s">
        <v>2171</v>
      </c>
      <c r="K5218">
        <v>58</v>
      </c>
      <c r="L5218">
        <v>59</v>
      </c>
      <c r="N5218">
        <v>1</v>
      </c>
      <c r="O5218">
        <v>0.95009999999999994</v>
      </c>
      <c r="R5218">
        <v>3.78</v>
      </c>
    </row>
    <row r="5219" spans="1:18">
      <c r="A5219" t="s">
        <v>2083</v>
      </c>
      <c r="B5219" t="s">
        <v>2082</v>
      </c>
      <c r="D5219">
        <v>2021</v>
      </c>
      <c r="E5219" t="s">
        <v>842</v>
      </c>
      <c r="F5219" t="s">
        <v>2301</v>
      </c>
      <c r="G5219">
        <v>-25.849993999999999</v>
      </c>
      <c r="H5219">
        <v>114.10203</v>
      </c>
      <c r="I5219" t="s">
        <v>2333</v>
      </c>
      <c r="J5219" t="s">
        <v>2171</v>
      </c>
      <c r="K5219">
        <v>59</v>
      </c>
      <c r="L5219">
        <v>60</v>
      </c>
      <c r="N5219">
        <v>1</v>
      </c>
      <c r="O5219">
        <v>0.95009999999999994</v>
      </c>
      <c r="R5219">
        <v>3.78</v>
      </c>
    </row>
    <row r="5220" spans="1:18">
      <c r="A5220" t="s">
        <v>2083</v>
      </c>
      <c r="B5220" t="s">
        <v>2082</v>
      </c>
      <c r="D5220">
        <v>2021</v>
      </c>
      <c r="E5220" t="s">
        <v>842</v>
      </c>
      <c r="F5220" t="s">
        <v>2301</v>
      </c>
      <c r="G5220">
        <v>-25.849993999999999</v>
      </c>
      <c r="H5220">
        <v>114.10203</v>
      </c>
      <c r="I5220" t="s">
        <v>2333</v>
      </c>
      <c r="J5220" t="s">
        <v>2171</v>
      </c>
      <c r="K5220">
        <v>60</v>
      </c>
      <c r="L5220">
        <v>61</v>
      </c>
      <c r="N5220">
        <v>1</v>
      </c>
      <c r="O5220">
        <v>0.95009999999999994</v>
      </c>
      <c r="R5220">
        <v>3.78</v>
      </c>
    </row>
    <row r="5221" spans="1:18">
      <c r="A5221" t="s">
        <v>2083</v>
      </c>
      <c r="B5221" t="s">
        <v>2082</v>
      </c>
      <c r="D5221">
        <v>2021</v>
      </c>
      <c r="E5221" t="s">
        <v>842</v>
      </c>
      <c r="F5221" t="s">
        <v>2301</v>
      </c>
      <c r="G5221">
        <v>-25.849993999999999</v>
      </c>
      <c r="H5221">
        <v>114.10203</v>
      </c>
      <c r="I5221" t="s">
        <v>2333</v>
      </c>
      <c r="J5221" t="s">
        <v>2171</v>
      </c>
      <c r="K5221">
        <v>61</v>
      </c>
      <c r="L5221">
        <v>62</v>
      </c>
      <c r="N5221">
        <v>1</v>
      </c>
      <c r="O5221">
        <v>0.95009999999999994</v>
      </c>
      <c r="R5221">
        <v>3.78</v>
      </c>
    </row>
    <row r="5222" spans="1:18">
      <c r="A5222" t="s">
        <v>2083</v>
      </c>
      <c r="B5222" t="s">
        <v>2082</v>
      </c>
      <c r="D5222">
        <v>2021</v>
      </c>
      <c r="E5222" t="s">
        <v>842</v>
      </c>
      <c r="F5222" t="s">
        <v>2301</v>
      </c>
      <c r="G5222">
        <v>-25.849993999999999</v>
      </c>
      <c r="H5222">
        <v>114.10203</v>
      </c>
      <c r="I5222" t="s">
        <v>2333</v>
      </c>
      <c r="J5222" t="s">
        <v>2171</v>
      </c>
      <c r="K5222">
        <v>62</v>
      </c>
      <c r="L5222">
        <v>63</v>
      </c>
      <c r="N5222">
        <v>1</v>
      </c>
      <c r="O5222">
        <v>0.95009999999999994</v>
      </c>
      <c r="R5222">
        <v>3.78</v>
      </c>
    </row>
    <row r="5223" spans="1:18">
      <c r="A5223" t="s">
        <v>2083</v>
      </c>
      <c r="B5223" t="s">
        <v>2082</v>
      </c>
      <c r="D5223">
        <v>2021</v>
      </c>
      <c r="E5223" t="s">
        <v>842</v>
      </c>
      <c r="F5223" t="s">
        <v>2301</v>
      </c>
      <c r="G5223">
        <v>-25.849993999999999</v>
      </c>
      <c r="H5223">
        <v>114.10203</v>
      </c>
      <c r="I5223" t="s">
        <v>2333</v>
      </c>
      <c r="J5223" t="s">
        <v>2171</v>
      </c>
      <c r="K5223">
        <v>63</v>
      </c>
      <c r="L5223">
        <v>64</v>
      </c>
      <c r="N5223">
        <v>1</v>
      </c>
      <c r="O5223">
        <v>0.95009999999999994</v>
      </c>
      <c r="R5223">
        <v>3.78</v>
      </c>
    </row>
    <row r="5224" spans="1:18">
      <c r="A5224" t="s">
        <v>2083</v>
      </c>
      <c r="B5224" t="s">
        <v>2082</v>
      </c>
      <c r="D5224">
        <v>2021</v>
      </c>
      <c r="E5224" t="s">
        <v>842</v>
      </c>
      <c r="F5224" t="s">
        <v>2301</v>
      </c>
      <c r="G5224">
        <v>-25.849993999999999</v>
      </c>
      <c r="H5224">
        <v>114.10203</v>
      </c>
      <c r="I5224" t="s">
        <v>2333</v>
      </c>
      <c r="J5224" t="s">
        <v>2171</v>
      </c>
      <c r="K5224">
        <v>64</v>
      </c>
      <c r="L5224">
        <v>65</v>
      </c>
      <c r="N5224">
        <v>1</v>
      </c>
      <c r="O5224">
        <v>0.90439999999999998</v>
      </c>
      <c r="R5224">
        <v>3.78</v>
      </c>
    </row>
    <row r="5225" spans="1:18">
      <c r="A5225" t="s">
        <v>2083</v>
      </c>
      <c r="B5225" t="s">
        <v>2082</v>
      </c>
      <c r="D5225">
        <v>2021</v>
      </c>
      <c r="E5225" t="s">
        <v>842</v>
      </c>
      <c r="F5225" t="s">
        <v>2301</v>
      </c>
      <c r="G5225">
        <v>-25.849993999999999</v>
      </c>
      <c r="H5225">
        <v>114.10203</v>
      </c>
      <c r="I5225" t="s">
        <v>2333</v>
      </c>
      <c r="J5225" t="s">
        <v>2171</v>
      </c>
      <c r="K5225">
        <v>65</v>
      </c>
      <c r="L5225">
        <v>66</v>
      </c>
      <c r="N5225">
        <v>1</v>
      </c>
      <c r="O5225">
        <v>0.86670000000000003</v>
      </c>
      <c r="R5225">
        <v>3.78</v>
      </c>
    </row>
    <row r="5226" spans="1:18">
      <c r="A5226" t="s">
        <v>2083</v>
      </c>
      <c r="B5226" t="s">
        <v>2082</v>
      </c>
      <c r="D5226">
        <v>2021</v>
      </c>
      <c r="E5226" t="s">
        <v>842</v>
      </c>
      <c r="F5226" t="s">
        <v>2301</v>
      </c>
      <c r="G5226">
        <v>-25.849993999999999</v>
      </c>
      <c r="H5226">
        <v>114.10203</v>
      </c>
      <c r="I5226" t="s">
        <v>2333</v>
      </c>
      <c r="J5226" t="s">
        <v>2171</v>
      </c>
      <c r="K5226">
        <v>66</v>
      </c>
      <c r="L5226">
        <v>67</v>
      </c>
      <c r="N5226">
        <v>1</v>
      </c>
      <c r="O5226">
        <v>0.86670000000000003</v>
      </c>
      <c r="R5226">
        <v>3.78</v>
      </c>
    </row>
    <row r="5227" spans="1:18">
      <c r="A5227" t="s">
        <v>2083</v>
      </c>
      <c r="B5227" t="s">
        <v>2082</v>
      </c>
      <c r="D5227">
        <v>2021</v>
      </c>
      <c r="E5227" t="s">
        <v>842</v>
      </c>
      <c r="F5227" t="s">
        <v>2301</v>
      </c>
      <c r="G5227">
        <v>-25.849993999999999</v>
      </c>
      <c r="H5227">
        <v>114.10203</v>
      </c>
      <c r="I5227" t="s">
        <v>2333</v>
      </c>
      <c r="J5227" t="s">
        <v>2171</v>
      </c>
      <c r="K5227">
        <v>67</v>
      </c>
      <c r="L5227">
        <v>68</v>
      </c>
      <c r="N5227">
        <v>1</v>
      </c>
      <c r="O5227">
        <v>0.86670000000000003</v>
      </c>
      <c r="R5227">
        <v>3.78</v>
      </c>
    </row>
    <row r="5228" spans="1:18">
      <c r="A5228" t="s">
        <v>2083</v>
      </c>
      <c r="B5228" t="s">
        <v>2082</v>
      </c>
      <c r="D5228">
        <v>2021</v>
      </c>
      <c r="E5228" t="s">
        <v>842</v>
      </c>
      <c r="F5228" t="s">
        <v>2301</v>
      </c>
      <c r="G5228">
        <v>-25.849993999999999</v>
      </c>
      <c r="H5228">
        <v>114.10203</v>
      </c>
      <c r="I5228" t="s">
        <v>2333</v>
      </c>
      <c r="J5228" t="s">
        <v>2171</v>
      </c>
      <c r="K5228">
        <v>68</v>
      </c>
      <c r="L5228">
        <v>69</v>
      </c>
      <c r="N5228">
        <v>1</v>
      </c>
      <c r="O5228">
        <v>0.86670000000000003</v>
      </c>
      <c r="R5228">
        <v>3.78</v>
      </c>
    </row>
    <row r="5229" spans="1:18">
      <c r="A5229" t="s">
        <v>2083</v>
      </c>
      <c r="B5229" t="s">
        <v>2082</v>
      </c>
      <c r="D5229">
        <v>2021</v>
      </c>
      <c r="E5229" t="s">
        <v>842</v>
      </c>
      <c r="F5229" t="s">
        <v>2301</v>
      </c>
      <c r="G5229">
        <v>-25.849993999999999</v>
      </c>
      <c r="H5229">
        <v>114.10203</v>
      </c>
      <c r="I5229" t="s">
        <v>2333</v>
      </c>
      <c r="J5229" t="s">
        <v>2171</v>
      </c>
      <c r="K5229">
        <v>69</v>
      </c>
      <c r="L5229">
        <v>70</v>
      </c>
      <c r="N5229">
        <v>1</v>
      </c>
      <c r="O5229">
        <v>0.82899999999999996</v>
      </c>
      <c r="R5229">
        <v>3.7442000000000002</v>
      </c>
    </row>
    <row r="5230" spans="1:18">
      <c r="A5230" t="s">
        <v>2083</v>
      </c>
      <c r="B5230" t="s">
        <v>2082</v>
      </c>
      <c r="D5230">
        <v>2021</v>
      </c>
      <c r="E5230" t="s">
        <v>842</v>
      </c>
      <c r="F5230" t="s">
        <v>2301</v>
      </c>
      <c r="G5230">
        <v>-25.849993999999999</v>
      </c>
      <c r="H5230">
        <v>114.10203</v>
      </c>
      <c r="I5230" t="s">
        <v>2333</v>
      </c>
      <c r="J5230" t="s">
        <v>2171</v>
      </c>
      <c r="K5230">
        <v>70</v>
      </c>
      <c r="L5230">
        <v>71</v>
      </c>
      <c r="N5230">
        <v>1</v>
      </c>
      <c r="O5230">
        <v>0.85950000000000004</v>
      </c>
    </row>
    <row r="5231" spans="1:18">
      <c r="A5231" t="s">
        <v>2083</v>
      </c>
      <c r="B5231" t="s">
        <v>2082</v>
      </c>
      <c r="D5231">
        <v>2021</v>
      </c>
      <c r="E5231" t="s">
        <v>842</v>
      </c>
      <c r="F5231" t="s">
        <v>2301</v>
      </c>
      <c r="G5231">
        <v>-25.849993999999999</v>
      </c>
      <c r="H5231">
        <v>114.10203</v>
      </c>
      <c r="I5231" t="s">
        <v>2333</v>
      </c>
      <c r="J5231" t="s">
        <v>2171</v>
      </c>
      <c r="K5231">
        <v>71</v>
      </c>
      <c r="L5231">
        <v>72</v>
      </c>
      <c r="N5231">
        <v>1</v>
      </c>
      <c r="O5231">
        <v>0.85950000000000004</v>
      </c>
    </row>
    <row r="5232" spans="1:18">
      <c r="A5232" t="s">
        <v>2083</v>
      </c>
      <c r="B5232" t="s">
        <v>2082</v>
      </c>
      <c r="D5232">
        <v>2021</v>
      </c>
      <c r="E5232" t="s">
        <v>842</v>
      </c>
      <c r="F5232" t="s">
        <v>2301</v>
      </c>
      <c r="G5232">
        <v>-25.849993999999999</v>
      </c>
      <c r="H5232">
        <v>114.10203</v>
      </c>
      <c r="I5232" t="s">
        <v>2333</v>
      </c>
      <c r="J5232" t="s">
        <v>2171</v>
      </c>
      <c r="K5232">
        <v>72</v>
      </c>
      <c r="L5232">
        <v>73</v>
      </c>
      <c r="N5232">
        <v>1</v>
      </c>
      <c r="O5232">
        <v>0.85950000000000004</v>
      </c>
    </row>
    <row r="5233" spans="1:18">
      <c r="A5233" t="s">
        <v>2083</v>
      </c>
      <c r="B5233" t="s">
        <v>2082</v>
      </c>
      <c r="D5233">
        <v>2021</v>
      </c>
      <c r="E5233" t="s">
        <v>842</v>
      </c>
      <c r="F5233" t="s">
        <v>2301</v>
      </c>
      <c r="G5233">
        <v>-25.849993999999999</v>
      </c>
      <c r="H5233">
        <v>114.10203</v>
      </c>
      <c r="I5233" t="s">
        <v>2333</v>
      </c>
      <c r="J5233" t="s">
        <v>2171</v>
      </c>
      <c r="K5233">
        <v>73</v>
      </c>
      <c r="L5233">
        <v>74</v>
      </c>
      <c r="N5233">
        <v>1</v>
      </c>
      <c r="O5233">
        <v>0.85950000000000004</v>
      </c>
    </row>
    <row r="5234" spans="1:18">
      <c r="A5234" t="s">
        <v>2083</v>
      </c>
      <c r="B5234" t="s">
        <v>2082</v>
      </c>
      <c r="D5234">
        <v>2021</v>
      </c>
      <c r="E5234" t="s">
        <v>842</v>
      </c>
      <c r="F5234" t="s">
        <v>2301</v>
      </c>
      <c r="G5234">
        <v>-25.849993999999999</v>
      </c>
      <c r="H5234">
        <v>114.10203</v>
      </c>
      <c r="I5234" t="s">
        <v>2333</v>
      </c>
      <c r="J5234" t="s">
        <v>2171</v>
      </c>
      <c r="K5234">
        <v>74</v>
      </c>
      <c r="L5234">
        <v>75</v>
      </c>
      <c r="N5234">
        <v>1</v>
      </c>
      <c r="O5234">
        <v>0.88990000000000002</v>
      </c>
    </row>
    <row r="5235" spans="1:18">
      <c r="A5235" t="s">
        <v>2083</v>
      </c>
      <c r="B5235" t="s">
        <v>2082</v>
      </c>
      <c r="D5235">
        <v>2021</v>
      </c>
      <c r="E5235" t="s">
        <v>842</v>
      </c>
      <c r="F5235" t="s">
        <v>2301</v>
      </c>
      <c r="G5235">
        <v>-25.849993999999999</v>
      </c>
      <c r="H5235">
        <v>114.10203</v>
      </c>
      <c r="I5235" t="s">
        <v>2333</v>
      </c>
      <c r="J5235" t="s">
        <v>2171</v>
      </c>
      <c r="K5235">
        <v>75</v>
      </c>
      <c r="L5235">
        <v>76</v>
      </c>
      <c r="N5235">
        <v>1</v>
      </c>
    </row>
    <row r="5236" spans="1:18">
      <c r="A5236" t="s">
        <v>2083</v>
      </c>
      <c r="B5236" t="s">
        <v>2082</v>
      </c>
      <c r="D5236">
        <v>2021</v>
      </c>
      <c r="E5236" t="s">
        <v>842</v>
      </c>
      <c r="F5236" t="s">
        <v>2301</v>
      </c>
      <c r="G5236">
        <v>-25.849993999999999</v>
      </c>
      <c r="H5236">
        <v>114.10203</v>
      </c>
      <c r="I5236" t="s">
        <v>2333</v>
      </c>
      <c r="J5236" t="s">
        <v>2171</v>
      </c>
      <c r="K5236">
        <v>76</v>
      </c>
      <c r="L5236">
        <v>77</v>
      </c>
      <c r="N5236">
        <v>1</v>
      </c>
    </row>
    <row r="5237" spans="1:18">
      <c r="A5237" t="s">
        <v>2083</v>
      </c>
      <c r="B5237" t="s">
        <v>2082</v>
      </c>
      <c r="D5237">
        <v>2021</v>
      </c>
      <c r="E5237" t="s">
        <v>842</v>
      </c>
      <c r="F5237" t="s">
        <v>2301</v>
      </c>
      <c r="G5237">
        <v>-25.849993999999999</v>
      </c>
      <c r="H5237">
        <v>114.10203</v>
      </c>
      <c r="I5237" t="s">
        <v>2333</v>
      </c>
      <c r="J5237" t="s">
        <v>2171</v>
      </c>
      <c r="K5237">
        <v>77</v>
      </c>
      <c r="L5237">
        <v>78</v>
      </c>
      <c r="N5237">
        <v>1</v>
      </c>
    </row>
    <row r="5238" spans="1:18">
      <c r="A5238" t="s">
        <v>2083</v>
      </c>
      <c r="B5238" t="s">
        <v>2082</v>
      </c>
      <c r="D5238">
        <v>2021</v>
      </c>
      <c r="E5238" t="s">
        <v>842</v>
      </c>
      <c r="F5238" t="s">
        <v>2301</v>
      </c>
      <c r="G5238">
        <v>-25.849993999999999</v>
      </c>
      <c r="H5238">
        <v>114.10203</v>
      </c>
      <c r="I5238" t="s">
        <v>2333</v>
      </c>
      <c r="J5238" t="s">
        <v>2171</v>
      </c>
      <c r="K5238">
        <v>78</v>
      </c>
      <c r="L5238">
        <v>79</v>
      </c>
      <c r="N5238">
        <v>1</v>
      </c>
    </row>
    <row r="5239" spans="1:18">
      <c r="A5239" t="s">
        <v>2083</v>
      </c>
      <c r="B5239" t="s">
        <v>2082</v>
      </c>
      <c r="D5239">
        <v>2021</v>
      </c>
      <c r="E5239" t="s">
        <v>842</v>
      </c>
      <c r="F5239" t="s">
        <v>2301</v>
      </c>
      <c r="G5239">
        <v>-25.849993999999999</v>
      </c>
      <c r="H5239">
        <v>114.10203</v>
      </c>
      <c r="I5239" t="s">
        <v>2333</v>
      </c>
      <c r="J5239" t="s">
        <v>2171</v>
      </c>
      <c r="K5239">
        <v>79</v>
      </c>
      <c r="L5239">
        <v>80</v>
      </c>
      <c r="N5239">
        <v>1</v>
      </c>
      <c r="O5239">
        <v>0.69750000000000001</v>
      </c>
    </row>
    <row r="5240" spans="1:18">
      <c r="A5240" t="s">
        <v>2083</v>
      </c>
      <c r="B5240" t="s">
        <v>2082</v>
      </c>
      <c r="D5240">
        <v>2021</v>
      </c>
      <c r="E5240" t="s">
        <v>842</v>
      </c>
      <c r="F5240" t="s">
        <v>2301</v>
      </c>
      <c r="G5240">
        <v>-25.9849</v>
      </c>
      <c r="H5240">
        <v>114.032883</v>
      </c>
      <c r="I5240" t="s">
        <v>2335</v>
      </c>
      <c r="J5240" t="s">
        <v>2170</v>
      </c>
      <c r="K5240">
        <v>0</v>
      </c>
      <c r="L5240">
        <v>1</v>
      </c>
      <c r="N5240">
        <v>1</v>
      </c>
      <c r="O5240">
        <v>0.92259999999999998</v>
      </c>
      <c r="R5240">
        <v>1.9914000000000001</v>
      </c>
    </row>
    <row r="5241" spans="1:18">
      <c r="A5241" t="s">
        <v>2083</v>
      </c>
      <c r="B5241" t="s">
        <v>2082</v>
      </c>
      <c r="D5241">
        <v>2021</v>
      </c>
      <c r="E5241" t="s">
        <v>842</v>
      </c>
      <c r="F5241" t="s">
        <v>2301</v>
      </c>
      <c r="G5241">
        <v>-25.9849</v>
      </c>
      <c r="H5241">
        <v>114.032883</v>
      </c>
      <c r="I5241" t="s">
        <v>2335</v>
      </c>
      <c r="J5241" t="s">
        <v>2170</v>
      </c>
      <c r="K5241">
        <v>1</v>
      </c>
      <c r="L5241">
        <v>5</v>
      </c>
      <c r="N5241">
        <v>4</v>
      </c>
      <c r="O5241">
        <v>0.95320000000000005</v>
      </c>
      <c r="R5241">
        <v>1.8778999999999999</v>
      </c>
    </row>
    <row r="5242" spans="1:18">
      <c r="A5242" t="s">
        <v>2083</v>
      </c>
      <c r="B5242" t="s">
        <v>2082</v>
      </c>
      <c r="D5242">
        <v>2021</v>
      </c>
      <c r="E5242" t="s">
        <v>842</v>
      </c>
      <c r="F5242" t="s">
        <v>2301</v>
      </c>
      <c r="G5242">
        <v>-25.9849</v>
      </c>
      <c r="H5242">
        <v>114.032883</v>
      </c>
      <c r="I5242" t="s">
        <v>2335</v>
      </c>
      <c r="J5242" t="s">
        <v>2170</v>
      </c>
      <c r="K5242">
        <v>5</v>
      </c>
      <c r="L5242">
        <v>6</v>
      </c>
      <c r="N5242">
        <v>1</v>
      </c>
      <c r="O5242">
        <v>0.98370000000000002</v>
      </c>
      <c r="R5242">
        <v>1.7644</v>
      </c>
    </row>
    <row r="5243" spans="1:18">
      <c r="A5243" t="s">
        <v>2083</v>
      </c>
      <c r="B5243" t="s">
        <v>2082</v>
      </c>
      <c r="D5243">
        <v>2021</v>
      </c>
      <c r="E5243" t="s">
        <v>842</v>
      </c>
      <c r="F5243" t="s">
        <v>2301</v>
      </c>
      <c r="G5243">
        <v>-25.9849</v>
      </c>
      <c r="H5243">
        <v>114.032883</v>
      </c>
      <c r="I5243" t="s">
        <v>2335</v>
      </c>
      <c r="J5243" t="s">
        <v>2170</v>
      </c>
      <c r="K5243">
        <v>6</v>
      </c>
      <c r="L5243">
        <v>10</v>
      </c>
      <c r="N5243">
        <v>4</v>
      </c>
      <c r="O5243">
        <v>0.91790000000000005</v>
      </c>
      <c r="R5243">
        <v>1.5604</v>
      </c>
    </row>
    <row r="5244" spans="1:18">
      <c r="A5244" t="s">
        <v>2083</v>
      </c>
      <c r="B5244" t="s">
        <v>2082</v>
      </c>
      <c r="D5244">
        <v>2021</v>
      </c>
      <c r="E5244" t="s">
        <v>842</v>
      </c>
      <c r="F5244" t="s">
        <v>2301</v>
      </c>
      <c r="G5244">
        <v>-25.9849</v>
      </c>
      <c r="H5244">
        <v>114.032883</v>
      </c>
      <c r="I5244" t="s">
        <v>2335</v>
      </c>
      <c r="J5244" t="s">
        <v>2170</v>
      </c>
      <c r="K5244">
        <v>10</v>
      </c>
      <c r="L5244">
        <v>11</v>
      </c>
      <c r="N5244">
        <v>1</v>
      </c>
      <c r="O5244">
        <v>0.85209999999999997</v>
      </c>
      <c r="R5244">
        <v>1.3564000000000001</v>
      </c>
    </row>
    <row r="5245" spans="1:18">
      <c r="A5245" t="s">
        <v>2083</v>
      </c>
      <c r="B5245" t="s">
        <v>2082</v>
      </c>
      <c r="D5245">
        <v>2021</v>
      </c>
      <c r="E5245" t="s">
        <v>842</v>
      </c>
      <c r="F5245" t="s">
        <v>2301</v>
      </c>
      <c r="G5245">
        <v>-25.9849</v>
      </c>
      <c r="H5245">
        <v>114.032883</v>
      </c>
      <c r="I5245" t="s">
        <v>2335</v>
      </c>
      <c r="J5245" t="s">
        <v>2170</v>
      </c>
      <c r="K5245">
        <v>11</v>
      </c>
      <c r="L5245">
        <v>12</v>
      </c>
      <c r="N5245">
        <v>1</v>
      </c>
      <c r="O5245">
        <v>0.90620000000000001</v>
      </c>
      <c r="R5245">
        <v>1.1639999999999999</v>
      </c>
    </row>
    <row r="5246" spans="1:18">
      <c r="A5246" t="s">
        <v>2083</v>
      </c>
      <c r="B5246" t="s">
        <v>2082</v>
      </c>
      <c r="D5246">
        <v>2021</v>
      </c>
      <c r="E5246" t="s">
        <v>842</v>
      </c>
      <c r="F5246" t="s">
        <v>2301</v>
      </c>
      <c r="G5246">
        <v>-25.9849</v>
      </c>
      <c r="H5246">
        <v>114.032883</v>
      </c>
      <c r="I5246" t="s">
        <v>2335</v>
      </c>
      <c r="J5246" t="s">
        <v>2170</v>
      </c>
      <c r="K5246">
        <v>12</v>
      </c>
      <c r="L5246">
        <v>13</v>
      </c>
      <c r="N5246">
        <v>1</v>
      </c>
      <c r="O5246">
        <v>0.90620000000000001</v>
      </c>
      <c r="R5246">
        <v>1.1639999999999999</v>
      </c>
    </row>
    <row r="5247" spans="1:18">
      <c r="A5247" t="s">
        <v>2083</v>
      </c>
      <c r="B5247" t="s">
        <v>2082</v>
      </c>
      <c r="D5247">
        <v>2021</v>
      </c>
      <c r="E5247" t="s">
        <v>842</v>
      </c>
      <c r="F5247" t="s">
        <v>2301</v>
      </c>
      <c r="G5247">
        <v>-25.9849</v>
      </c>
      <c r="H5247">
        <v>114.032883</v>
      </c>
      <c r="I5247" t="s">
        <v>2335</v>
      </c>
      <c r="J5247" t="s">
        <v>2170</v>
      </c>
      <c r="K5247">
        <v>13</v>
      </c>
      <c r="L5247">
        <v>14</v>
      </c>
      <c r="N5247">
        <v>1</v>
      </c>
      <c r="O5247">
        <v>0.90620000000000001</v>
      </c>
      <c r="R5247">
        <v>1.1639999999999999</v>
      </c>
    </row>
    <row r="5248" spans="1:18">
      <c r="A5248" t="s">
        <v>2083</v>
      </c>
      <c r="B5248" t="s">
        <v>2082</v>
      </c>
      <c r="D5248">
        <v>2021</v>
      </c>
      <c r="E5248" t="s">
        <v>842</v>
      </c>
      <c r="F5248" t="s">
        <v>2301</v>
      </c>
      <c r="G5248">
        <v>-25.9849</v>
      </c>
      <c r="H5248">
        <v>114.032883</v>
      </c>
      <c r="I5248" t="s">
        <v>2335</v>
      </c>
      <c r="J5248" t="s">
        <v>2170</v>
      </c>
      <c r="K5248">
        <v>14</v>
      </c>
      <c r="L5248">
        <v>15</v>
      </c>
      <c r="N5248">
        <v>1</v>
      </c>
      <c r="O5248">
        <v>0.90620000000000001</v>
      </c>
      <c r="R5248">
        <v>1.1639999999999999</v>
      </c>
    </row>
    <row r="5249" spans="1:18">
      <c r="A5249" t="s">
        <v>2083</v>
      </c>
      <c r="B5249" t="s">
        <v>2082</v>
      </c>
      <c r="D5249">
        <v>2021</v>
      </c>
      <c r="E5249" t="s">
        <v>842</v>
      </c>
      <c r="F5249" t="s">
        <v>2301</v>
      </c>
      <c r="G5249">
        <v>-25.9849</v>
      </c>
      <c r="H5249">
        <v>114.032883</v>
      </c>
      <c r="I5249" t="s">
        <v>2335</v>
      </c>
      <c r="J5249" t="s">
        <v>2170</v>
      </c>
      <c r="K5249">
        <v>15</v>
      </c>
      <c r="L5249">
        <v>16</v>
      </c>
      <c r="N5249">
        <v>1</v>
      </c>
      <c r="O5249">
        <v>0.96030000000000004</v>
      </c>
      <c r="R5249">
        <v>1.1639999999999999</v>
      </c>
    </row>
    <row r="5250" spans="1:18">
      <c r="A5250" t="s">
        <v>2083</v>
      </c>
      <c r="B5250" t="s">
        <v>2082</v>
      </c>
      <c r="D5250">
        <v>2021</v>
      </c>
      <c r="E5250" t="s">
        <v>842</v>
      </c>
      <c r="F5250" t="s">
        <v>2301</v>
      </c>
      <c r="G5250">
        <v>-25.9849</v>
      </c>
      <c r="H5250">
        <v>114.032883</v>
      </c>
      <c r="I5250" t="s">
        <v>2335</v>
      </c>
      <c r="J5250" t="s">
        <v>2170</v>
      </c>
      <c r="K5250">
        <v>16</v>
      </c>
      <c r="L5250">
        <v>17</v>
      </c>
      <c r="N5250">
        <v>1</v>
      </c>
      <c r="O5250">
        <v>0.98280000000000001</v>
      </c>
      <c r="R5250">
        <v>1.1639999999999999</v>
      </c>
    </row>
    <row r="5251" spans="1:18">
      <c r="A5251" t="s">
        <v>2083</v>
      </c>
      <c r="B5251" t="s">
        <v>2082</v>
      </c>
      <c r="D5251">
        <v>2021</v>
      </c>
      <c r="E5251" t="s">
        <v>842</v>
      </c>
      <c r="F5251" t="s">
        <v>2301</v>
      </c>
      <c r="G5251">
        <v>-25.9849</v>
      </c>
      <c r="H5251">
        <v>114.032883</v>
      </c>
      <c r="I5251" t="s">
        <v>2335</v>
      </c>
      <c r="J5251" t="s">
        <v>2170</v>
      </c>
      <c r="K5251">
        <v>17</v>
      </c>
      <c r="L5251">
        <v>18</v>
      </c>
      <c r="N5251">
        <v>1</v>
      </c>
      <c r="O5251">
        <v>0.98280000000000001</v>
      </c>
      <c r="R5251">
        <v>1.1639999999999999</v>
      </c>
    </row>
    <row r="5252" spans="1:18">
      <c r="A5252" t="s">
        <v>2083</v>
      </c>
      <c r="B5252" t="s">
        <v>2082</v>
      </c>
      <c r="D5252">
        <v>2021</v>
      </c>
      <c r="E5252" t="s">
        <v>842</v>
      </c>
      <c r="F5252" t="s">
        <v>2301</v>
      </c>
      <c r="G5252">
        <v>-25.9849</v>
      </c>
      <c r="H5252">
        <v>114.032883</v>
      </c>
      <c r="I5252" t="s">
        <v>2335</v>
      </c>
      <c r="J5252" t="s">
        <v>2170</v>
      </c>
      <c r="K5252">
        <v>18</v>
      </c>
      <c r="L5252">
        <v>19</v>
      </c>
      <c r="N5252">
        <v>1</v>
      </c>
      <c r="O5252">
        <v>0.98280000000000001</v>
      </c>
      <c r="R5252">
        <v>1.1639999999999999</v>
      </c>
    </row>
    <row r="5253" spans="1:18">
      <c r="A5253" t="s">
        <v>2083</v>
      </c>
      <c r="B5253" t="s">
        <v>2082</v>
      </c>
      <c r="D5253">
        <v>2021</v>
      </c>
      <c r="E5253" t="s">
        <v>842</v>
      </c>
      <c r="F5253" t="s">
        <v>2301</v>
      </c>
      <c r="G5253">
        <v>-25.9849</v>
      </c>
      <c r="H5253">
        <v>114.032883</v>
      </c>
      <c r="I5253" t="s">
        <v>2335</v>
      </c>
      <c r="J5253" t="s">
        <v>2170</v>
      </c>
      <c r="K5253">
        <v>19</v>
      </c>
      <c r="L5253">
        <v>20</v>
      </c>
      <c r="N5253">
        <v>1</v>
      </c>
      <c r="O5253">
        <v>0.98280000000000001</v>
      </c>
      <c r="R5253">
        <v>1.1639999999999999</v>
      </c>
    </row>
    <row r="5254" spans="1:18">
      <c r="A5254" t="s">
        <v>2083</v>
      </c>
      <c r="B5254" t="s">
        <v>2082</v>
      </c>
      <c r="D5254">
        <v>2021</v>
      </c>
      <c r="E5254" t="s">
        <v>842</v>
      </c>
      <c r="F5254" t="s">
        <v>2301</v>
      </c>
      <c r="G5254">
        <v>-25.9849</v>
      </c>
      <c r="H5254">
        <v>114.032883</v>
      </c>
      <c r="I5254" t="s">
        <v>2335</v>
      </c>
      <c r="J5254" t="s">
        <v>2170</v>
      </c>
      <c r="K5254">
        <v>20</v>
      </c>
      <c r="L5254">
        <v>21</v>
      </c>
      <c r="N5254">
        <v>1</v>
      </c>
      <c r="O5254">
        <v>1.0053000000000001</v>
      </c>
      <c r="R5254">
        <v>1.1639999999999999</v>
      </c>
    </row>
    <row r="5255" spans="1:18">
      <c r="A5255" t="s">
        <v>2083</v>
      </c>
      <c r="B5255" t="s">
        <v>2082</v>
      </c>
      <c r="D5255">
        <v>2021</v>
      </c>
      <c r="E5255" t="s">
        <v>842</v>
      </c>
      <c r="F5255" t="s">
        <v>2301</v>
      </c>
      <c r="G5255">
        <v>-25.9849</v>
      </c>
      <c r="H5255">
        <v>114.032883</v>
      </c>
      <c r="I5255" t="s">
        <v>2335</v>
      </c>
      <c r="J5255" t="s">
        <v>2170</v>
      </c>
      <c r="K5255">
        <v>21</v>
      </c>
      <c r="L5255">
        <v>22</v>
      </c>
      <c r="N5255">
        <v>1</v>
      </c>
      <c r="O5255">
        <v>0.91469999999999996</v>
      </c>
      <c r="R5255">
        <v>1.1639999999999999</v>
      </c>
    </row>
    <row r="5256" spans="1:18">
      <c r="A5256" t="s">
        <v>2083</v>
      </c>
      <c r="B5256" t="s">
        <v>2082</v>
      </c>
      <c r="D5256">
        <v>2021</v>
      </c>
      <c r="E5256" t="s">
        <v>842</v>
      </c>
      <c r="F5256" t="s">
        <v>2301</v>
      </c>
      <c r="G5256">
        <v>-25.9849</v>
      </c>
      <c r="H5256">
        <v>114.032883</v>
      </c>
      <c r="I5256" t="s">
        <v>2335</v>
      </c>
      <c r="J5256" t="s">
        <v>2170</v>
      </c>
      <c r="K5256">
        <v>22</v>
      </c>
      <c r="L5256">
        <v>23</v>
      </c>
      <c r="N5256">
        <v>1</v>
      </c>
      <c r="O5256">
        <v>0.91469999999999996</v>
      </c>
      <c r="R5256">
        <v>1.1639999999999999</v>
      </c>
    </row>
    <row r="5257" spans="1:18">
      <c r="A5257" t="s">
        <v>2083</v>
      </c>
      <c r="B5257" t="s">
        <v>2082</v>
      </c>
      <c r="D5257">
        <v>2021</v>
      </c>
      <c r="E5257" t="s">
        <v>842</v>
      </c>
      <c r="F5257" t="s">
        <v>2301</v>
      </c>
      <c r="G5257">
        <v>-25.9849</v>
      </c>
      <c r="H5257">
        <v>114.032883</v>
      </c>
      <c r="I5257" t="s">
        <v>2335</v>
      </c>
      <c r="J5257" t="s">
        <v>2170</v>
      </c>
      <c r="K5257">
        <v>23</v>
      </c>
      <c r="L5257">
        <v>24</v>
      </c>
      <c r="N5257">
        <v>1</v>
      </c>
      <c r="O5257">
        <v>0.91469999999999996</v>
      </c>
      <c r="R5257">
        <v>1.1639999999999999</v>
      </c>
    </row>
    <row r="5258" spans="1:18">
      <c r="A5258" t="s">
        <v>2083</v>
      </c>
      <c r="B5258" t="s">
        <v>2082</v>
      </c>
      <c r="D5258">
        <v>2021</v>
      </c>
      <c r="E5258" t="s">
        <v>842</v>
      </c>
      <c r="F5258" t="s">
        <v>2301</v>
      </c>
      <c r="G5258">
        <v>-25.9849</v>
      </c>
      <c r="H5258">
        <v>114.032883</v>
      </c>
      <c r="I5258" t="s">
        <v>2335</v>
      </c>
      <c r="J5258" t="s">
        <v>2170</v>
      </c>
      <c r="K5258">
        <v>24</v>
      </c>
      <c r="L5258">
        <v>25</v>
      </c>
      <c r="N5258">
        <v>1</v>
      </c>
      <c r="O5258">
        <v>0.91469999999999996</v>
      </c>
      <c r="R5258">
        <v>1.1639999999999999</v>
      </c>
    </row>
    <row r="5259" spans="1:18">
      <c r="A5259" t="s">
        <v>2083</v>
      </c>
      <c r="B5259" t="s">
        <v>2082</v>
      </c>
      <c r="D5259">
        <v>2021</v>
      </c>
      <c r="E5259" t="s">
        <v>842</v>
      </c>
      <c r="F5259" t="s">
        <v>2301</v>
      </c>
      <c r="G5259">
        <v>-25.9849</v>
      </c>
      <c r="H5259">
        <v>114.032883</v>
      </c>
      <c r="I5259" t="s">
        <v>2335</v>
      </c>
      <c r="J5259" t="s">
        <v>2170</v>
      </c>
      <c r="K5259">
        <v>25</v>
      </c>
      <c r="L5259">
        <v>26</v>
      </c>
      <c r="N5259">
        <v>1</v>
      </c>
      <c r="O5259">
        <v>0.82410000000000005</v>
      </c>
      <c r="R5259">
        <v>0.97160000000000002</v>
      </c>
    </row>
    <row r="5260" spans="1:18">
      <c r="A5260" t="s">
        <v>2083</v>
      </c>
      <c r="B5260" t="s">
        <v>2082</v>
      </c>
      <c r="D5260">
        <v>2021</v>
      </c>
      <c r="E5260" t="s">
        <v>842</v>
      </c>
      <c r="F5260" t="s">
        <v>2301</v>
      </c>
      <c r="G5260">
        <v>-25.9849</v>
      </c>
      <c r="H5260">
        <v>114.032883</v>
      </c>
      <c r="I5260" t="s">
        <v>2335</v>
      </c>
      <c r="J5260" t="s">
        <v>2170</v>
      </c>
      <c r="K5260">
        <v>26</v>
      </c>
      <c r="L5260">
        <v>27</v>
      </c>
      <c r="N5260">
        <v>1</v>
      </c>
      <c r="O5260">
        <v>0.85299999999999998</v>
      </c>
      <c r="R5260">
        <v>0.95069999999999999</v>
      </c>
    </row>
    <row r="5261" spans="1:18">
      <c r="A5261" t="s">
        <v>2083</v>
      </c>
      <c r="B5261" t="s">
        <v>2082</v>
      </c>
      <c r="D5261">
        <v>2021</v>
      </c>
      <c r="E5261" t="s">
        <v>842</v>
      </c>
      <c r="F5261" t="s">
        <v>2301</v>
      </c>
      <c r="G5261">
        <v>-25.9849</v>
      </c>
      <c r="H5261">
        <v>114.032883</v>
      </c>
      <c r="I5261" t="s">
        <v>2335</v>
      </c>
      <c r="J5261" t="s">
        <v>2170</v>
      </c>
      <c r="K5261">
        <v>27</v>
      </c>
      <c r="L5261">
        <v>28</v>
      </c>
      <c r="N5261">
        <v>1</v>
      </c>
      <c r="O5261">
        <v>0.85299999999999998</v>
      </c>
      <c r="R5261">
        <v>0.95069999999999999</v>
      </c>
    </row>
    <row r="5262" spans="1:18">
      <c r="A5262" t="s">
        <v>2083</v>
      </c>
      <c r="B5262" t="s">
        <v>2082</v>
      </c>
      <c r="D5262">
        <v>2021</v>
      </c>
      <c r="E5262" t="s">
        <v>842</v>
      </c>
      <c r="F5262" t="s">
        <v>2301</v>
      </c>
      <c r="G5262">
        <v>-25.9849</v>
      </c>
      <c r="H5262">
        <v>114.032883</v>
      </c>
      <c r="I5262" t="s">
        <v>2335</v>
      </c>
      <c r="J5262" t="s">
        <v>2170</v>
      </c>
      <c r="K5262">
        <v>28</v>
      </c>
      <c r="L5262">
        <v>29</v>
      </c>
      <c r="N5262">
        <v>1</v>
      </c>
      <c r="O5262">
        <v>0.85299999999999998</v>
      </c>
      <c r="R5262">
        <v>0.95069999999999999</v>
      </c>
    </row>
    <row r="5263" spans="1:18">
      <c r="A5263" t="s">
        <v>2083</v>
      </c>
      <c r="B5263" t="s">
        <v>2082</v>
      </c>
      <c r="D5263">
        <v>2021</v>
      </c>
      <c r="E5263" t="s">
        <v>842</v>
      </c>
      <c r="F5263" t="s">
        <v>2301</v>
      </c>
      <c r="G5263">
        <v>-25.9849</v>
      </c>
      <c r="H5263">
        <v>114.032883</v>
      </c>
      <c r="I5263" t="s">
        <v>2335</v>
      </c>
      <c r="J5263" t="s">
        <v>2170</v>
      </c>
      <c r="K5263">
        <v>29</v>
      </c>
      <c r="L5263">
        <v>30</v>
      </c>
      <c r="N5263">
        <v>1</v>
      </c>
      <c r="O5263">
        <v>0.85299999999999998</v>
      </c>
      <c r="R5263">
        <v>0.95069999999999999</v>
      </c>
    </row>
    <row r="5264" spans="1:18">
      <c r="A5264" t="s">
        <v>2083</v>
      </c>
      <c r="B5264" t="s">
        <v>2082</v>
      </c>
      <c r="D5264">
        <v>2021</v>
      </c>
      <c r="E5264" t="s">
        <v>842</v>
      </c>
      <c r="F5264" t="s">
        <v>2301</v>
      </c>
      <c r="G5264">
        <v>-25.9849</v>
      </c>
      <c r="H5264">
        <v>114.032883</v>
      </c>
      <c r="I5264" t="s">
        <v>2335</v>
      </c>
      <c r="J5264" t="s">
        <v>2170</v>
      </c>
      <c r="K5264">
        <v>30</v>
      </c>
      <c r="L5264">
        <v>31</v>
      </c>
      <c r="N5264">
        <v>1</v>
      </c>
      <c r="O5264">
        <v>0.88190000000000002</v>
      </c>
      <c r="R5264">
        <v>0.92989999999999995</v>
      </c>
    </row>
    <row r="5265" spans="1:18">
      <c r="A5265" t="s">
        <v>2083</v>
      </c>
      <c r="B5265" t="s">
        <v>2082</v>
      </c>
      <c r="D5265">
        <v>2021</v>
      </c>
      <c r="E5265" t="s">
        <v>842</v>
      </c>
      <c r="F5265" t="s">
        <v>2301</v>
      </c>
      <c r="G5265">
        <v>-25.9849</v>
      </c>
      <c r="H5265">
        <v>114.032883</v>
      </c>
      <c r="I5265" t="s">
        <v>2335</v>
      </c>
      <c r="J5265" t="s">
        <v>2170</v>
      </c>
      <c r="K5265">
        <v>31</v>
      </c>
      <c r="L5265">
        <v>32</v>
      </c>
      <c r="N5265">
        <v>1</v>
      </c>
      <c r="O5265">
        <v>0.87319999999999998</v>
      </c>
      <c r="R5265">
        <v>1.2361</v>
      </c>
    </row>
    <row r="5266" spans="1:18">
      <c r="A5266" t="s">
        <v>2083</v>
      </c>
      <c r="B5266" t="s">
        <v>2082</v>
      </c>
      <c r="D5266">
        <v>2021</v>
      </c>
      <c r="E5266" t="s">
        <v>842</v>
      </c>
      <c r="F5266" t="s">
        <v>2301</v>
      </c>
      <c r="G5266">
        <v>-25.9849</v>
      </c>
      <c r="H5266">
        <v>114.032883</v>
      </c>
      <c r="I5266" t="s">
        <v>2335</v>
      </c>
      <c r="J5266" t="s">
        <v>2170</v>
      </c>
      <c r="K5266">
        <v>32</v>
      </c>
      <c r="L5266">
        <v>33</v>
      </c>
      <c r="N5266">
        <v>1</v>
      </c>
      <c r="O5266">
        <v>0.87319999999999998</v>
      </c>
      <c r="R5266">
        <v>1.2361</v>
      </c>
    </row>
    <row r="5267" spans="1:18">
      <c r="A5267" t="s">
        <v>2083</v>
      </c>
      <c r="B5267" t="s">
        <v>2082</v>
      </c>
      <c r="D5267">
        <v>2021</v>
      </c>
      <c r="E5267" t="s">
        <v>842</v>
      </c>
      <c r="F5267" t="s">
        <v>2301</v>
      </c>
      <c r="G5267">
        <v>-25.9849</v>
      </c>
      <c r="H5267">
        <v>114.032883</v>
      </c>
      <c r="I5267" t="s">
        <v>2335</v>
      </c>
      <c r="J5267" t="s">
        <v>2170</v>
      </c>
      <c r="K5267">
        <v>33</v>
      </c>
      <c r="L5267">
        <v>34</v>
      </c>
      <c r="N5267">
        <v>1</v>
      </c>
      <c r="O5267">
        <v>0.87319999999999998</v>
      </c>
      <c r="R5267">
        <v>1.2361</v>
      </c>
    </row>
    <row r="5268" spans="1:18">
      <c r="A5268" t="s">
        <v>2083</v>
      </c>
      <c r="B5268" t="s">
        <v>2082</v>
      </c>
      <c r="D5268">
        <v>2021</v>
      </c>
      <c r="E5268" t="s">
        <v>842</v>
      </c>
      <c r="F5268" t="s">
        <v>2301</v>
      </c>
      <c r="G5268">
        <v>-25.9849</v>
      </c>
      <c r="H5268">
        <v>114.032883</v>
      </c>
      <c r="I5268" t="s">
        <v>2335</v>
      </c>
      <c r="J5268" t="s">
        <v>2170</v>
      </c>
      <c r="K5268">
        <v>34</v>
      </c>
      <c r="L5268">
        <v>35</v>
      </c>
      <c r="N5268">
        <v>1</v>
      </c>
      <c r="O5268">
        <v>0.87319999999999998</v>
      </c>
      <c r="R5268">
        <v>1.2361</v>
      </c>
    </row>
    <row r="5269" spans="1:18">
      <c r="A5269" t="s">
        <v>2083</v>
      </c>
      <c r="B5269" t="s">
        <v>2082</v>
      </c>
      <c r="D5269">
        <v>2021</v>
      </c>
      <c r="E5269" t="s">
        <v>842</v>
      </c>
      <c r="F5269" t="s">
        <v>2301</v>
      </c>
      <c r="G5269">
        <v>-25.9849</v>
      </c>
      <c r="H5269">
        <v>114.032883</v>
      </c>
      <c r="I5269" t="s">
        <v>2335</v>
      </c>
      <c r="J5269" t="s">
        <v>2170</v>
      </c>
      <c r="K5269">
        <v>35</v>
      </c>
      <c r="L5269">
        <v>36</v>
      </c>
      <c r="N5269">
        <v>1</v>
      </c>
      <c r="O5269">
        <v>0.86450000000000005</v>
      </c>
      <c r="R5269">
        <v>1.2361</v>
      </c>
    </row>
    <row r="5270" spans="1:18">
      <c r="A5270" t="s">
        <v>2083</v>
      </c>
      <c r="B5270" t="s">
        <v>2082</v>
      </c>
      <c r="D5270">
        <v>2021</v>
      </c>
      <c r="E5270" t="s">
        <v>842</v>
      </c>
      <c r="F5270" t="s">
        <v>2301</v>
      </c>
      <c r="G5270">
        <v>-25.9849</v>
      </c>
      <c r="H5270">
        <v>114.032883</v>
      </c>
      <c r="I5270" t="s">
        <v>2335</v>
      </c>
      <c r="J5270" t="s">
        <v>2170</v>
      </c>
      <c r="K5270">
        <v>36</v>
      </c>
      <c r="L5270">
        <v>37</v>
      </c>
      <c r="N5270">
        <v>1</v>
      </c>
      <c r="O5270">
        <v>0.8599</v>
      </c>
      <c r="R5270">
        <v>1.2361</v>
      </c>
    </row>
    <row r="5271" spans="1:18">
      <c r="A5271" t="s">
        <v>2083</v>
      </c>
      <c r="B5271" t="s">
        <v>2082</v>
      </c>
      <c r="D5271">
        <v>2021</v>
      </c>
      <c r="E5271" t="s">
        <v>842</v>
      </c>
      <c r="F5271" t="s">
        <v>2301</v>
      </c>
      <c r="G5271">
        <v>-25.9849</v>
      </c>
      <c r="H5271">
        <v>114.032883</v>
      </c>
      <c r="I5271" t="s">
        <v>2335</v>
      </c>
      <c r="J5271" t="s">
        <v>2170</v>
      </c>
      <c r="K5271">
        <v>37</v>
      </c>
      <c r="L5271">
        <v>38</v>
      </c>
      <c r="N5271">
        <v>1</v>
      </c>
      <c r="O5271">
        <v>0.8599</v>
      </c>
      <c r="R5271">
        <v>1.2361</v>
      </c>
    </row>
    <row r="5272" spans="1:18">
      <c r="A5272" t="s">
        <v>2083</v>
      </c>
      <c r="B5272" t="s">
        <v>2082</v>
      </c>
      <c r="D5272">
        <v>2021</v>
      </c>
      <c r="E5272" t="s">
        <v>842</v>
      </c>
      <c r="F5272" t="s">
        <v>2301</v>
      </c>
      <c r="G5272">
        <v>-25.9849</v>
      </c>
      <c r="H5272">
        <v>114.032883</v>
      </c>
      <c r="I5272" t="s">
        <v>2335</v>
      </c>
      <c r="J5272" t="s">
        <v>2170</v>
      </c>
      <c r="K5272">
        <v>38</v>
      </c>
      <c r="L5272">
        <v>39</v>
      </c>
      <c r="N5272">
        <v>1</v>
      </c>
      <c r="O5272">
        <v>0.8599</v>
      </c>
      <c r="R5272">
        <v>1.2361</v>
      </c>
    </row>
    <row r="5273" spans="1:18">
      <c r="A5273" t="s">
        <v>2083</v>
      </c>
      <c r="B5273" t="s">
        <v>2082</v>
      </c>
      <c r="D5273">
        <v>2021</v>
      </c>
      <c r="E5273" t="s">
        <v>842</v>
      </c>
      <c r="F5273" t="s">
        <v>2301</v>
      </c>
      <c r="G5273">
        <v>-25.9849</v>
      </c>
      <c r="H5273">
        <v>114.032883</v>
      </c>
      <c r="I5273" t="s">
        <v>2335</v>
      </c>
      <c r="J5273" t="s">
        <v>2170</v>
      </c>
      <c r="K5273">
        <v>39</v>
      </c>
      <c r="L5273">
        <v>40</v>
      </c>
      <c r="N5273">
        <v>1</v>
      </c>
      <c r="O5273">
        <v>0.8599</v>
      </c>
      <c r="R5273">
        <v>1.2361</v>
      </c>
    </row>
    <row r="5274" spans="1:18">
      <c r="A5274" t="s">
        <v>2083</v>
      </c>
      <c r="B5274" t="s">
        <v>2082</v>
      </c>
      <c r="D5274">
        <v>2021</v>
      </c>
      <c r="E5274" t="s">
        <v>842</v>
      </c>
      <c r="F5274" t="s">
        <v>2301</v>
      </c>
      <c r="G5274">
        <v>-25.9849</v>
      </c>
      <c r="H5274">
        <v>114.032883</v>
      </c>
      <c r="I5274" t="s">
        <v>2335</v>
      </c>
      <c r="J5274" t="s">
        <v>2170</v>
      </c>
      <c r="K5274">
        <v>40</v>
      </c>
      <c r="L5274">
        <v>41</v>
      </c>
      <c r="N5274">
        <v>1</v>
      </c>
      <c r="O5274">
        <v>0.85540000000000005</v>
      </c>
      <c r="R5274">
        <v>1.5423</v>
      </c>
    </row>
    <row r="5275" spans="1:18">
      <c r="A5275" t="s">
        <v>2083</v>
      </c>
      <c r="B5275" t="s">
        <v>2082</v>
      </c>
      <c r="D5275">
        <v>2021</v>
      </c>
      <c r="E5275" t="s">
        <v>842</v>
      </c>
      <c r="F5275" t="s">
        <v>2301</v>
      </c>
      <c r="G5275">
        <v>-25.9849</v>
      </c>
      <c r="H5275">
        <v>114.032883</v>
      </c>
      <c r="I5275" t="s">
        <v>2335</v>
      </c>
      <c r="J5275" t="s">
        <v>2170</v>
      </c>
      <c r="K5275">
        <v>41</v>
      </c>
      <c r="L5275">
        <v>42</v>
      </c>
      <c r="N5275">
        <v>1</v>
      </c>
      <c r="O5275">
        <v>0.80179999999999996</v>
      </c>
      <c r="R5275">
        <v>1.7667999999999999</v>
      </c>
    </row>
    <row r="5276" spans="1:18">
      <c r="A5276" t="s">
        <v>2083</v>
      </c>
      <c r="B5276" t="s">
        <v>2082</v>
      </c>
      <c r="D5276">
        <v>2021</v>
      </c>
      <c r="E5276" t="s">
        <v>842</v>
      </c>
      <c r="F5276" t="s">
        <v>2301</v>
      </c>
      <c r="G5276">
        <v>-25.9849</v>
      </c>
      <c r="H5276">
        <v>114.032883</v>
      </c>
      <c r="I5276" t="s">
        <v>2335</v>
      </c>
      <c r="J5276" t="s">
        <v>2170</v>
      </c>
      <c r="K5276">
        <v>42</v>
      </c>
      <c r="L5276">
        <v>43</v>
      </c>
      <c r="N5276">
        <v>1</v>
      </c>
      <c r="O5276">
        <v>0.80179999999999996</v>
      </c>
      <c r="R5276">
        <v>1.7667999999999999</v>
      </c>
    </row>
    <row r="5277" spans="1:18">
      <c r="A5277" t="s">
        <v>2083</v>
      </c>
      <c r="B5277" t="s">
        <v>2082</v>
      </c>
      <c r="D5277">
        <v>2021</v>
      </c>
      <c r="E5277" t="s">
        <v>842</v>
      </c>
      <c r="F5277" t="s">
        <v>2301</v>
      </c>
      <c r="G5277">
        <v>-25.9849</v>
      </c>
      <c r="H5277">
        <v>114.032883</v>
      </c>
      <c r="I5277" t="s">
        <v>2335</v>
      </c>
      <c r="J5277" t="s">
        <v>2170</v>
      </c>
      <c r="K5277">
        <v>43</v>
      </c>
      <c r="L5277">
        <v>44</v>
      </c>
      <c r="N5277">
        <v>1</v>
      </c>
      <c r="O5277">
        <v>0.80179999999999996</v>
      </c>
      <c r="R5277">
        <v>1.7667999999999999</v>
      </c>
    </row>
    <row r="5278" spans="1:18">
      <c r="A5278" t="s">
        <v>2083</v>
      </c>
      <c r="B5278" t="s">
        <v>2082</v>
      </c>
      <c r="D5278">
        <v>2021</v>
      </c>
      <c r="E5278" t="s">
        <v>842</v>
      </c>
      <c r="F5278" t="s">
        <v>2301</v>
      </c>
      <c r="G5278">
        <v>-25.9849</v>
      </c>
      <c r="H5278">
        <v>114.032883</v>
      </c>
      <c r="I5278" t="s">
        <v>2335</v>
      </c>
      <c r="J5278" t="s">
        <v>2170</v>
      </c>
      <c r="K5278">
        <v>44</v>
      </c>
      <c r="L5278">
        <v>45</v>
      </c>
      <c r="N5278">
        <v>1</v>
      </c>
      <c r="O5278">
        <v>0.80179999999999996</v>
      </c>
      <c r="R5278">
        <v>1.7667999999999999</v>
      </c>
    </row>
    <row r="5279" spans="1:18">
      <c r="A5279" t="s">
        <v>2083</v>
      </c>
      <c r="B5279" t="s">
        <v>2082</v>
      </c>
      <c r="D5279">
        <v>2021</v>
      </c>
      <c r="E5279" t="s">
        <v>842</v>
      </c>
      <c r="F5279" t="s">
        <v>2301</v>
      </c>
      <c r="G5279">
        <v>-25.9849</v>
      </c>
      <c r="H5279">
        <v>114.032883</v>
      </c>
      <c r="I5279" t="s">
        <v>2335</v>
      </c>
      <c r="J5279" t="s">
        <v>2170</v>
      </c>
      <c r="K5279">
        <v>45</v>
      </c>
      <c r="L5279">
        <v>46</v>
      </c>
      <c r="N5279">
        <v>1</v>
      </c>
      <c r="O5279">
        <v>0.74819999999999998</v>
      </c>
      <c r="R5279">
        <v>1.7667999999999999</v>
      </c>
    </row>
    <row r="5280" spans="1:18">
      <c r="A5280" t="s">
        <v>2083</v>
      </c>
      <c r="B5280" t="s">
        <v>2082</v>
      </c>
      <c r="D5280">
        <v>2021</v>
      </c>
      <c r="E5280" t="s">
        <v>842</v>
      </c>
      <c r="F5280" t="s">
        <v>2301</v>
      </c>
      <c r="G5280">
        <v>-25.9849</v>
      </c>
      <c r="H5280">
        <v>114.032883</v>
      </c>
      <c r="I5280" t="s">
        <v>2335</v>
      </c>
      <c r="J5280" t="s">
        <v>2170</v>
      </c>
      <c r="K5280">
        <v>46</v>
      </c>
      <c r="L5280">
        <v>47</v>
      </c>
      <c r="N5280">
        <v>1</v>
      </c>
      <c r="O5280">
        <v>0.78120000000000001</v>
      </c>
      <c r="R5280">
        <v>1.7667999999999999</v>
      </c>
    </row>
    <row r="5281" spans="1:18">
      <c r="A5281" t="s">
        <v>2083</v>
      </c>
      <c r="B5281" t="s">
        <v>2082</v>
      </c>
      <c r="D5281">
        <v>2021</v>
      </c>
      <c r="E5281" t="s">
        <v>842</v>
      </c>
      <c r="F5281" t="s">
        <v>2301</v>
      </c>
      <c r="G5281">
        <v>-25.9849</v>
      </c>
      <c r="H5281">
        <v>114.032883</v>
      </c>
      <c r="I5281" t="s">
        <v>2335</v>
      </c>
      <c r="J5281" t="s">
        <v>2170</v>
      </c>
      <c r="K5281">
        <v>47</v>
      </c>
      <c r="L5281">
        <v>48</v>
      </c>
      <c r="N5281">
        <v>1</v>
      </c>
      <c r="O5281">
        <v>0.78120000000000001</v>
      </c>
      <c r="R5281">
        <v>1.7667999999999999</v>
      </c>
    </row>
    <row r="5282" spans="1:18">
      <c r="A5282" t="s">
        <v>2083</v>
      </c>
      <c r="B5282" t="s">
        <v>2082</v>
      </c>
      <c r="D5282">
        <v>2021</v>
      </c>
      <c r="E5282" t="s">
        <v>842</v>
      </c>
      <c r="F5282" t="s">
        <v>2301</v>
      </c>
      <c r="G5282">
        <v>-25.9849</v>
      </c>
      <c r="H5282">
        <v>114.032883</v>
      </c>
      <c r="I5282" t="s">
        <v>2335</v>
      </c>
      <c r="J5282" t="s">
        <v>2170</v>
      </c>
      <c r="K5282">
        <v>48</v>
      </c>
      <c r="L5282">
        <v>49</v>
      </c>
      <c r="N5282">
        <v>1</v>
      </c>
      <c r="O5282">
        <v>0.78120000000000001</v>
      </c>
      <c r="R5282">
        <v>1.7667999999999999</v>
      </c>
    </row>
    <row r="5283" spans="1:18">
      <c r="A5283" t="s">
        <v>2083</v>
      </c>
      <c r="B5283" t="s">
        <v>2082</v>
      </c>
      <c r="D5283">
        <v>2021</v>
      </c>
      <c r="E5283" t="s">
        <v>842</v>
      </c>
      <c r="F5283" t="s">
        <v>2301</v>
      </c>
      <c r="G5283">
        <v>-25.9849</v>
      </c>
      <c r="H5283">
        <v>114.032883</v>
      </c>
      <c r="I5283" t="s">
        <v>2335</v>
      </c>
      <c r="J5283" t="s">
        <v>2170</v>
      </c>
      <c r="K5283">
        <v>49</v>
      </c>
      <c r="L5283">
        <v>50</v>
      </c>
      <c r="N5283">
        <v>1</v>
      </c>
      <c r="O5283">
        <v>0.78120000000000001</v>
      </c>
      <c r="R5283">
        <v>1.7667999999999999</v>
      </c>
    </row>
    <row r="5284" spans="1:18">
      <c r="A5284" t="s">
        <v>2083</v>
      </c>
      <c r="B5284" t="s">
        <v>2082</v>
      </c>
      <c r="D5284">
        <v>2021</v>
      </c>
      <c r="E5284" t="s">
        <v>842</v>
      </c>
      <c r="F5284" t="s">
        <v>2301</v>
      </c>
      <c r="G5284">
        <v>-25.9849</v>
      </c>
      <c r="H5284">
        <v>114.032883</v>
      </c>
      <c r="I5284" t="s">
        <v>2335</v>
      </c>
      <c r="J5284" t="s">
        <v>2170</v>
      </c>
      <c r="K5284">
        <v>50</v>
      </c>
      <c r="L5284">
        <v>51</v>
      </c>
      <c r="N5284">
        <v>1</v>
      </c>
      <c r="O5284">
        <v>0.81430000000000002</v>
      </c>
      <c r="R5284">
        <v>1.9914000000000001</v>
      </c>
    </row>
    <row r="5285" spans="1:18">
      <c r="A5285" t="s">
        <v>2083</v>
      </c>
      <c r="B5285" t="s">
        <v>2082</v>
      </c>
      <c r="D5285">
        <v>2021</v>
      </c>
      <c r="E5285" t="s">
        <v>842</v>
      </c>
      <c r="F5285" t="s">
        <v>2301</v>
      </c>
      <c r="G5285">
        <v>-25.9849</v>
      </c>
      <c r="H5285">
        <v>114.032883</v>
      </c>
      <c r="I5285" t="s">
        <v>2335</v>
      </c>
      <c r="J5285" t="s">
        <v>2170</v>
      </c>
      <c r="K5285">
        <v>51</v>
      </c>
      <c r="L5285">
        <v>52</v>
      </c>
      <c r="N5285">
        <v>1</v>
      </c>
      <c r="O5285">
        <v>0.80640000000000001</v>
      </c>
      <c r="R5285">
        <v>3.0586000000000002</v>
      </c>
    </row>
    <row r="5286" spans="1:18">
      <c r="A5286" t="s">
        <v>2083</v>
      </c>
      <c r="B5286" t="s">
        <v>2082</v>
      </c>
      <c r="D5286">
        <v>2021</v>
      </c>
      <c r="E5286" t="s">
        <v>842</v>
      </c>
      <c r="F5286" t="s">
        <v>2301</v>
      </c>
      <c r="G5286">
        <v>-25.9849</v>
      </c>
      <c r="H5286">
        <v>114.032883</v>
      </c>
      <c r="I5286" t="s">
        <v>2335</v>
      </c>
      <c r="J5286" t="s">
        <v>2170</v>
      </c>
      <c r="K5286">
        <v>52</v>
      </c>
      <c r="L5286">
        <v>53</v>
      </c>
      <c r="N5286">
        <v>1</v>
      </c>
      <c r="O5286">
        <v>0.80640000000000001</v>
      </c>
      <c r="R5286">
        <v>3.0586000000000002</v>
      </c>
    </row>
    <row r="5287" spans="1:18">
      <c r="A5287" t="s">
        <v>2083</v>
      </c>
      <c r="B5287" t="s">
        <v>2082</v>
      </c>
      <c r="D5287">
        <v>2021</v>
      </c>
      <c r="E5287" t="s">
        <v>842</v>
      </c>
      <c r="F5287" t="s">
        <v>2301</v>
      </c>
      <c r="G5287">
        <v>-25.9849</v>
      </c>
      <c r="H5287">
        <v>114.032883</v>
      </c>
      <c r="I5287" t="s">
        <v>2335</v>
      </c>
      <c r="J5287" t="s">
        <v>2170</v>
      </c>
      <c r="K5287">
        <v>53</v>
      </c>
      <c r="L5287">
        <v>54</v>
      </c>
      <c r="N5287">
        <v>1</v>
      </c>
      <c r="O5287">
        <v>0.80640000000000001</v>
      </c>
      <c r="R5287">
        <v>3.0586000000000002</v>
      </c>
    </row>
    <row r="5288" spans="1:18">
      <c r="A5288" t="s">
        <v>2083</v>
      </c>
      <c r="B5288" t="s">
        <v>2082</v>
      </c>
      <c r="D5288">
        <v>2021</v>
      </c>
      <c r="E5288" t="s">
        <v>842</v>
      </c>
      <c r="F5288" t="s">
        <v>2301</v>
      </c>
      <c r="G5288">
        <v>-25.9849</v>
      </c>
      <c r="H5288">
        <v>114.032883</v>
      </c>
      <c r="I5288" t="s">
        <v>2335</v>
      </c>
      <c r="J5288" t="s">
        <v>2170</v>
      </c>
      <c r="K5288">
        <v>54</v>
      </c>
      <c r="L5288">
        <v>55</v>
      </c>
      <c r="N5288">
        <v>1</v>
      </c>
      <c r="O5288">
        <v>0.80640000000000001</v>
      </c>
      <c r="R5288">
        <v>3.0586000000000002</v>
      </c>
    </row>
    <row r="5289" spans="1:18">
      <c r="A5289" t="s">
        <v>2083</v>
      </c>
      <c r="B5289" t="s">
        <v>2082</v>
      </c>
      <c r="D5289">
        <v>2021</v>
      </c>
      <c r="E5289" t="s">
        <v>842</v>
      </c>
      <c r="F5289" t="s">
        <v>2301</v>
      </c>
      <c r="G5289">
        <v>-25.9849</v>
      </c>
      <c r="H5289">
        <v>114.032883</v>
      </c>
      <c r="I5289" t="s">
        <v>2335</v>
      </c>
      <c r="J5289" t="s">
        <v>2170</v>
      </c>
      <c r="K5289">
        <v>55</v>
      </c>
      <c r="L5289">
        <v>56</v>
      </c>
      <c r="N5289">
        <v>1</v>
      </c>
      <c r="O5289">
        <v>0.79859999999999998</v>
      </c>
      <c r="R5289">
        <v>3.0586000000000002</v>
      </c>
    </row>
    <row r="5290" spans="1:18">
      <c r="A5290" t="s">
        <v>2083</v>
      </c>
      <c r="B5290" t="s">
        <v>2082</v>
      </c>
      <c r="D5290">
        <v>2021</v>
      </c>
      <c r="E5290" t="s">
        <v>842</v>
      </c>
      <c r="F5290" t="s">
        <v>2301</v>
      </c>
      <c r="G5290">
        <v>-25.9849</v>
      </c>
      <c r="H5290">
        <v>114.032883</v>
      </c>
      <c r="I5290" t="s">
        <v>2335</v>
      </c>
      <c r="J5290" t="s">
        <v>2170</v>
      </c>
      <c r="K5290">
        <v>56</v>
      </c>
      <c r="L5290">
        <v>57</v>
      </c>
      <c r="N5290">
        <v>1</v>
      </c>
      <c r="O5290">
        <v>0.75949999999999995</v>
      </c>
      <c r="R5290">
        <v>3.0586000000000002</v>
      </c>
    </row>
    <row r="5291" spans="1:18">
      <c r="A5291" t="s">
        <v>2083</v>
      </c>
      <c r="B5291" t="s">
        <v>2082</v>
      </c>
      <c r="D5291">
        <v>2021</v>
      </c>
      <c r="E5291" t="s">
        <v>842</v>
      </c>
      <c r="F5291" t="s">
        <v>2301</v>
      </c>
      <c r="G5291">
        <v>-25.9849</v>
      </c>
      <c r="H5291">
        <v>114.032883</v>
      </c>
      <c r="I5291" t="s">
        <v>2335</v>
      </c>
      <c r="J5291" t="s">
        <v>2170</v>
      </c>
      <c r="K5291">
        <v>57</v>
      </c>
      <c r="L5291">
        <v>58</v>
      </c>
      <c r="N5291">
        <v>1</v>
      </c>
      <c r="O5291">
        <v>0.75949999999999995</v>
      </c>
      <c r="R5291">
        <v>3.0586000000000002</v>
      </c>
    </row>
    <row r="5292" spans="1:18">
      <c r="A5292" t="s">
        <v>2083</v>
      </c>
      <c r="B5292" t="s">
        <v>2082</v>
      </c>
      <c r="D5292">
        <v>2021</v>
      </c>
      <c r="E5292" t="s">
        <v>842</v>
      </c>
      <c r="F5292" t="s">
        <v>2301</v>
      </c>
      <c r="G5292">
        <v>-25.9849</v>
      </c>
      <c r="H5292">
        <v>114.032883</v>
      </c>
      <c r="I5292" t="s">
        <v>2335</v>
      </c>
      <c r="J5292" t="s">
        <v>2170</v>
      </c>
      <c r="K5292">
        <v>58</v>
      </c>
      <c r="L5292">
        <v>59</v>
      </c>
      <c r="N5292">
        <v>1</v>
      </c>
      <c r="O5292">
        <v>0.75949999999999995</v>
      </c>
      <c r="R5292">
        <v>3.0586000000000002</v>
      </c>
    </row>
    <row r="5293" spans="1:18">
      <c r="A5293" t="s">
        <v>2083</v>
      </c>
      <c r="B5293" t="s">
        <v>2082</v>
      </c>
      <c r="D5293">
        <v>2021</v>
      </c>
      <c r="E5293" t="s">
        <v>842</v>
      </c>
      <c r="F5293" t="s">
        <v>2301</v>
      </c>
      <c r="G5293">
        <v>-25.9849</v>
      </c>
      <c r="H5293">
        <v>114.032883</v>
      </c>
      <c r="I5293" t="s">
        <v>2335</v>
      </c>
      <c r="J5293" t="s">
        <v>2170</v>
      </c>
      <c r="K5293">
        <v>59</v>
      </c>
      <c r="L5293">
        <v>60</v>
      </c>
      <c r="N5293">
        <v>1</v>
      </c>
      <c r="O5293">
        <v>0.75949999999999995</v>
      </c>
      <c r="R5293">
        <v>3.0586000000000002</v>
      </c>
    </row>
    <row r="5294" spans="1:18">
      <c r="A5294" t="s">
        <v>2083</v>
      </c>
      <c r="B5294" t="s">
        <v>2082</v>
      </c>
      <c r="D5294">
        <v>2021</v>
      </c>
      <c r="E5294" t="s">
        <v>842</v>
      </c>
      <c r="F5294" t="s">
        <v>2301</v>
      </c>
      <c r="G5294">
        <v>-25.9849</v>
      </c>
      <c r="H5294">
        <v>114.032883</v>
      </c>
      <c r="I5294" t="s">
        <v>2335</v>
      </c>
      <c r="J5294" t="s">
        <v>2170</v>
      </c>
      <c r="K5294">
        <v>60</v>
      </c>
      <c r="L5294">
        <v>61</v>
      </c>
      <c r="N5294">
        <v>1</v>
      </c>
      <c r="O5294">
        <v>0.72030000000000005</v>
      </c>
      <c r="R5294">
        <v>4.1258999999999997</v>
      </c>
    </row>
    <row r="5295" spans="1:18">
      <c r="A5295" t="s">
        <v>2083</v>
      </c>
      <c r="B5295" t="s">
        <v>2082</v>
      </c>
      <c r="D5295">
        <v>2021</v>
      </c>
      <c r="E5295" t="s">
        <v>842</v>
      </c>
      <c r="F5295" t="s">
        <v>2301</v>
      </c>
      <c r="G5295">
        <v>-25.9849</v>
      </c>
      <c r="H5295">
        <v>114.032883</v>
      </c>
      <c r="I5295" t="s">
        <v>2335</v>
      </c>
      <c r="J5295" t="s">
        <v>2170</v>
      </c>
      <c r="K5295">
        <v>61</v>
      </c>
      <c r="L5295">
        <v>62</v>
      </c>
      <c r="N5295">
        <v>1</v>
      </c>
      <c r="O5295">
        <v>0.66810000000000003</v>
      </c>
      <c r="R5295">
        <v>2.9340000000000002</v>
      </c>
    </row>
    <row r="5296" spans="1:18">
      <c r="A5296" t="s">
        <v>2083</v>
      </c>
      <c r="B5296" t="s">
        <v>2082</v>
      </c>
      <c r="D5296">
        <v>2021</v>
      </c>
      <c r="E5296" t="s">
        <v>842</v>
      </c>
      <c r="F5296" t="s">
        <v>2301</v>
      </c>
      <c r="G5296">
        <v>-25.9849</v>
      </c>
      <c r="H5296">
        <v>114.032883</v>
      </c>
      <c r="I5296" t="s">
        <v>2335</v>
      </c>
      <c r="J5296" t="s">
        <v>2170</v>
      </c>
      <c r="K5296">
        <v>62</v>
      </c>
      <c r="L5296">
        <v>63</v>
      </c>
      <c r="N5296">
        <v>1</v>
      </c>
      <c r="O5296">
        <v>0.66810000000000003</v>
      </c>
      <c r="R5296">
        <v>2.9340000000000002</v>
      </c>
    </row>
    <row r="5297" spans="1:18">
      <c r="A5297" t="s">
        <v>2083</v>
      </c>
      <c r="B5297" t="s">
        <v>2082</v>
      </c>
      <c r="D5297">
        <v>2021</v>
      </c>
      <c r="E5297" t="s">
        <v>842</v>
      </c>
      <c r="F5297" t="s">
        <v>2301</v>
      </c>
      <c r="G5297">
        <v>-25.9849</v>
      </c>
      <c r="H5297">
        <v>114.032883</v>
      </c>
      <c r="I5297" t="s">
        <v>2335</v>
      </c>
      <c r="J5297" t="s">
        <v>2170</v>
      </c>
      <c r="K5297">
        <v>63</v>
      </c>
      <c r="L5297">
        <v>64</v>
      </c>
      <c r="N5297">
        <v>1</v>
      </c>
      <c r="O5297">
        <v>0.66810000000000003</v>
      </c>
      <c r="R5297">
        <v>2.9340000000000002</v>
      </c>
    </row>
    <row r="5298" spans="1:18">
      <c r="A5298" t="s">
        <v>2083</v>
      </c>
      <c r="B5298" t="s">
        <v>2082</v>
      </c>
      <c r="D5298">
        <v>2021</v>
      </c>
      <c r="E5298" t="s">
        <v>842</v>
      </c>
      <c r="F5298" t="s">
        <v>2301</v>
      </c>
      <c r="G5298">
        <v>-25.9849</v>
      </c>
      <c r="H5298">
        <v>114.032883</v>
      </c>
      <c r="I5298" t="s">
        <v>2335</v>
      </c>
      <c r="J5298" t="s">
        <v>2170</v>
      </c>
      <c r="K5298">
        <v>64</v>
      </c>
      <c r="L5298">
        <v>65</v>
      </c>
      <c r="N5298">
        <v>1</v>
      </c>
      <c r="O5298">
        <v>0.66810000000000003</v>
      </c>
      <c r="R5298">
        <v>2.9340000000000002</v>
      </c>
    </row>
    <row r="5299" spans="1:18">
      <c r="A5299" t="s">
        <v>2083</v>
      </c>
      <c r="B5299" t="s">
        <v>2082</v>
      </c>
      <c r="D5299">
        <v>2021</v>
      </c>
      <c r="E5299" t="s">
        <v>842</v>
      </c>
      <c r="F5299" t="s">
        <v>2301</v>
      </c>
      <c r="G5299">
        <v>-25.9849</v>
      </c>
      <c r="H5299">
        <v>114.032883</v>
      </c>
      <c r="I5299" t="s">
        <v>2335</v>
      </c>
      <c r="J5299" t="s">
        <v>2170</v>
      </c>
      <c r="K5299">
        <v>65</v>
      </c>
      <c r="L5299">
        <v>66</v>
      </c>
      <c r="N5299">
        <v>1</v>
      </c>
      <c r="O5299">
        <v>0.66810000000000003</v>
      </c>
      <c r="R5299">
        <v>2.9340000000000002</v>
      </c>
    </row>
    <row r="5300" spans="1:18">
      <c r="A5300" t="s">
        <v>2083</v>
      </c>
      <c r="B5300" t="s">
        <v>2082</v>
      </c>
      <c r="D5300">
        <v>2021</v>
      </c>
      <c r="E5300" t="s">
        <v>842</v>
      </c>
      <c r="F5300" t="s">
        <v>2301</v>
      </c>
      <c r="G5300">
        <v>-25.9849</v>
      </c>
      <c r="H5300">
        <v>114.032883</v>
      </c>
      <c r="I5300" t="s">
        <v>2335</v>
      </c>
      <c r="J5300" t="s">
        <v>2170</v>
      </c>
      <c r="K5300">
        <v>66</v>
      </c>
      <c r="L5300">
        <v>67</v>
      </c>
      <c r="N5300">
        <v>1</v>
      </c>
      <c r="O5300">
        <v>0.61599999999999999</v>
      </c>
      <c r="R5300">
        <v>2.9340000000000002</v>
      </c>
    </row>
    <row r="5301" spans="1:18">
      <c r="A5301" t="s">
        <v>2083</v>
      </c>
      <c r="B5301" t="s">
        <v>2082</v>
      </c>
      <c r="D5301">
        <v>2021</v>
      </c>
      <c r="E5301" t="s">
        <v>842</v>
      </c>
      <c r="F5301" t="s">
        <v>2301</v>
      </c>
      <c r="G5301">
        <v>-25.9849</v>
      </c>
      <c r="H5301">
        <v>114.032883</v>
      </c>
      <c r="I5301" t="s">
        <v>2335</v>
      </c>
      <c r="J5301" t="s">
        <v>2170</v>
      </c>
      <c r="K5301">
        <v>67</v>
      </c>
      <c r="L5301">
        <v>68</v>
      </c>
      <c r="N5301">
        <v>1</v>
      </c>
      <c r="O5301">
        <v>0.71440000000000003</v>
      </c>
      <c r="R5301">
        <v>2.9340000000000002</v>
      </c>
    </row>
    <row r="5302" spans="1:18">
      <c r="A5302" t="s">
        <v>2083</v>
      </c>
      <c r="B5302" t="s">
        <v>2082</v>
      </c>
      <c r="D5302">
        <v>2021</v>
      </c>
      <c r="E5302" t="s">
        <v>842</v>
      </c>
      <c r="F5302" t="s">
        <v>2301</v>
      </c>
      <c r="G5302">
        <v>-25.9849</v>
      </c>
      <c r="H5302">
        <v>114.032883</v>
      </c>
      <c r="I5302" t="s">
        <v>2335</v>
      </c>
      <c r="J5302" t="s">
        <v>2170</v>
      </c>
      <c r="K5302">
        <v>68</v>
      </c>
      <c r="L5302">
        <v>69</v>
      </c>
      <c r="N5302">
        <v>1</v>
      </c>
      <c r="O5302">
        <v>0.71440000000000003</v>
      </c>
      <c r="R5302">
        <v>2.9340000000000002</v>
      </c>
    </row>
    <row r="5303" spans="1:18">
      <c r="A5303" t="s">
        <v>2083</v>
      </c>
      <c r="B5303" t="s">
        <v>2082</v>
      </c>
      <c r="D5303">
        <v>2021</v>
      </c>
      <c r="E5303" t="s">
        <v>842</v>
      </c>
      <c r="F5303" t="s">
        <v>2301</v>
      </c>
      <c r="G5303">
        <v>-25.9849</v>
      </c>
      <c r="H5303">
        <v>114.032883</v>
      </c>
      <c r="I5303" t="s">
        <v>2335</v>
      </c>
      <c r="J5303" t="s">
        <v>2170</v>
      </c>
      <c r="K5303">
        <v>69</v>
      </c>
      <c r="L5303">
        <v>70</v>
      </c>
      <c r="N5303">
        <v>1</v>
      </c>
      <c r="O5303">
        <v>0.71440000000000003</v>
      </c>
      <c r="R5303">
        <v>2.9340000000000002</v>
      </c>
    </row>
    <row r="5304" spans="1:18">
      <c r="A5304" t="s">
        <v>2083</v>
      </c>
      <c r="B5304" t="s">
        <v>2082</v>
      </c>
      <c r="D5304">
        <v>2021</v>
      </c>
      <c r="E5304" t="s">
        <v>842</v>
      </c>
      <c r="F5304" t="s">
        <v>2301</v>
      </c>
      <c r="G5304">
        <v>-25.9849</v>
      </c>
      <c r="H5304">
        <v>114.032883</v>
      </c>
      <c r="I5304" t="s">
        <v>2335</v>
      </c>
      <c r="J5304" t="s">
        <v>2170</v>
      </c>
      <c r="K5304">
        <v>70</v>
      </c>
      <c r="L5304">
        <v>71</v>
      </c>
      <c r="N5304">
        <v>1</v>
      </c>
      <c r="O5304">
        <v>0.81289999999999996</v>
      </c>
      <c r="R5304">
        <v>1.7421</v>
      </c>
    </row>
    <row r="5305" spans="1:18">
      <c r="A5305" t="s">
        <v>2083</v>
      </c>
      <c r="B5305" t="s">
        <v>2082</v>
      </c>
      <c r="D5305">
        <v>2021</v>
      </c>
      <c r="E5305" t="s">
        <v>842</v>
      </c>
      <c r="F5305" t="s">
        <v>2301</v>
      </c>
      <c r="G5305">
        <v>-25.9849</v>
      </c>
      <c r="H5305">
        <v>114.032883</v>
      </c>
      <c r="I5305" t="s">
        <v>2335</v>
      </c>
      <c r="J5305" t="s">
        <v>2170</v>
      </c>
      <c r="K5305">
        <v>71</v>
      </c>
      <c r="L5305">
        <v>72</v>
      </c>
      <c r="N5305">
        <v>1</v>
      </c>
      <c r="O5305">
        <v>0.87360000000000004</v>
      </c>
    </row>
    <row r="5306" spans="1:18">
      <c r="A5306" t="s">
        <v>2083</v>
      </c>
      <c r="B5306" t="s">
        <v>2082</v>
      </c>
      <c r="D5306">
        <v>2021</v>
      </c>
      <c r="E5306" t="s">
        <v>842</v>
      </c>
      <c r="F5306" t="s">
        <v>2301</v>
      </c>
      <c r="G5306">
        <v>-25.9849</v>
      </c>
      <c r="H5306">
        <v>114.032883</v>
      </c>
      <c r="I5306" t="s">
        <v>2335</v>
      </c>
      <c r="J5306" t="s">
        <v>2170</v>
      </c>
      <c r="K5306">
        <v>72</v>
      </c>
      <c r="L5306">
        <v>73</v>
      </c>
      <c r="N5306">
        <v>1</v>
      </c>
      <c r="O5306">
        <v>0.87360000000000004</v>
      </c>
    </row>
    <row r="5307" spans="1:18">
      <c r="A5307" t="s">
        <v>2083</v>
      </c>
      <c r="B5307" t="s">
        <v>2082</v>
      </c>
      <c r="D5307">
        <v>2021</v>
      </c>
      <c r="E5307" t="s">
        <v>842</v>
      </c>
      <c r="F5307" t="s">
        <v>2301</v>
      </c>
      <c r="G5307">
        <v>-25.9849</v>
      </c>
      <c r="H5307">
        <v>114.032883</v>
      </c>
      <c r="I5307" t="s">
        <v>2335</v>
      </c>
      <c r="J5307" t="s">
        <v>2170</v>
      </c>
      <c r="K5307">
        <v>73</v>
      </c>
      <c r="L5307">
        <v>74</v>
      </c>
      <c r="N5307">
        <v>1</v>
      </c>
      <c r="O5307">
        <v>0.87360000000000004</v>
      </c>
    </row>
    <row r="5308" spans="1:18">
      <c r="A5308" t="s">
        <v>2083</v>
      </c>
      <c r="B5308" t="s">
        <v>2082</v>
      </c>
      <c r="D5308">
        <v>2021</v>
      </c>
      <c r="E5308" t="s">
        <v>842</v>
      </c>
      <c r="F5308" t="s">
        <v>2301</v>
      </c>
      <c r="G5308">
        <v>-25.9849</v>
      </c>
      <c r="H5308">
        <v>114.032883</v>
      </c>
      <c r="I5308" t="s">
        <v>2335</v>
      </c>
      <c r="J5308" t="s">
        <v>2170</v>
      </c>
      <c r="K5308">
        <v>74</v>
      </c>
      <c r="L5308">
        <v>75</v>
      </c>
      <c r="N5308">
        <v>1</v>
      </c>
      <c r="O5308">
        <v>0.87360000000000004</v>
      </c>
    </row>
    <row r="5309" spans="1:18">
      <c r="A5309" t="s">
        <v>2083</v>
      </c>
      <c r="B5309" t="s">
        <v>2082</v>
      </c>
      <c r="D5309">
        <v>2021</v>
      </c>
      <c r="E5309" t="s">
        <v>842</v>
      </c>
      <c r="F5309" t="s">
        <v>2301</v>
      </c>
      <c r="G5309">
        <v>-25.9849</v>
      </c>
      <c r="H5309">
        <v>114.032883</v>
      </c>
      <c r="I5309" t="s">
        <v>2335</v>
      </c>
      <c r="J5309" t="s">
        <v>2170</v>
      </c>
      <c r="K5309">
        <v>75</v>
      </c>
      <c r="L5309">
        <v>76</v>
      </c>
      <c r="N5309">
        <v>1</v>
      </c>
      <c r="O5309">
        <v>0.93430000000000002</v>
      </c>
    </row>
    <row r="5310" spans="1:18">
      <c r="A5310" t="s">
        <v>2083</v>
      </c>
      <c r="B5310" t="s">
        <v>2082</v>
      </c>
      <c r="D5310">
        <v>2021</v>
      </c>
      <c r="E5310" t="s">
        <v>2166</v>
      </c>
      <c r="F5310" t="s">
        <v>2301</v>
      </c>
      <c r="G5310">
        <v>-16.885833000000002</v>
      </c>
      <c r="H5310">
        <v>145.775902</v>
      </c>
      <c r="I5310" t="s">
        <v>2338</v>
      </c>
      <c r="J5310">
        <v>1</v>
      </c>
      <c r="K5310">
        <v>0</v>
      </c>
      <c r="L5310">
        <v>3</v>
      </c>
      <c r="N5310">
        <v>3</v>
      </c>
      <c r="O5310">
        <v>0.87419999999999998</v>
      </c>
      <c r="R5310">
        <v>0.55630000000000002</v>
      </c>
    </row>
    <row r="5311" spans="1:18">
      <c r="A5311" t="s">
        <v>2083</v>
      </c>
      <c r="B5311" t="s">
        <v>2082</v>
      </c>
      <c r="D5311">
        <v>2021</v>
      </c>
      <c r="E5311" t="s">
        <v>2166</v>
      </c>
      <c r="F5311" t="s">
        <v>2301</v>
      </c>
      <c r="G5311">
        <v>-16.885833000000002</v>
      </c>
      <c r="H5311">
        <v>145.775902</v>
      </c>
      <c r="I5311" t="s">
        <v>2338</v>
      </c>
      <c r="J5311">
        <v>1</v>
      </c>
      <c r="K5311">
        <v>3</v>
      </c>
      <c r="L5311">
        <v>6</v>
      </c>
      <c r="N5311">
        <v>3</v>
      </c>
      <c r="O5311">
        <v>1.0640000000000001</v>
      </c>
      <c r="R5311">
        <v>0.52690000000000003</v>
      </c>
    </row>
    <row r="5312" spans="1:18">
      <c r="A5312" t="s">
        <v>2083</v>
      </c>
      <c r="B5312" t="s">
        <v>2082</v>
      </c>
      <c r="D5312">
        <v>2021</v>
      </c>
      <c r="E5312" t="s">
        <v>2166</v>
      </c>
      <c r="F5312" t="s">
        <v>2301</v>
      </c>
      <c r="G5312">
        <v>-16.885833000000002</v>
      </c>
      <c r="H5312">
        <v>145.775902</v>
      </c>
      <c r="I5312" t="s">
        <v>2338</v>
      </c>
      <c r="J5312">
        <v>1</v>
      </c>
      <c r="K5312">
        <v>6</v>
      </c>
      <c r="L5312">
        <v>9</v>
      </c>
      <c r="N5312">
        <v>3</v>
      </c>
      <c r="O5312">
        <v>1.018</v>
      </c>
      <c r="R5312">
        <v>0.67190000000000005</v>
      </c>
    </row>
    <row r="5313" spans="1:18">
      <c r="A5313" t="s">
        <v>2083</v>
      </c>
      <c r="B5313" t="s">
        <v>2082</v>
      </c>
      <c r="D5313">
        <v>2021</v>
      </c>
      <c r="E5313" t="s">
        <v>2166</v>
      </c>
      <c r="F5313" t="s">
        <v>2301</v>
      </c>
      <c r="G5313">
        <v>-16.885833000000002</v>
      </c>
      <c r="H5313">
        <v>145.775902</v>
      </c>
      <c r="I5313" t="s">
        <v>2338</v>
      </c>
      <c r="J5313">
        <v>1</v>
      </c>
      <c r="K5313">
        <v>9</v>
      </c>
      <c r="L5313">
        <v>12</v>
      </c>
      <c r="N5313">
        <v>3</v>
      </c>
      <c r="O5313">
        <v>0.97199999999999998</v>
      </c>
      <c r="R5313">
        <v>0.81699999999999995</v>
      </c>
    </row>
    <row r="5314" spans="1:18">
      <c r="A5314" t="s">
        <v>2083</v>
      </c>
      <c r="B5314" t="s">
        <v>2082</v>
      </c>
      <c r="D5314">
        <v>2021</v>
      </c>
      <c r="E5314" t="s">
        <v>2166</v>
      </c>
      <c r="F5314" t="s">
        <v>2301</v>
      </c>
      <c r="G5314">
        <v>-16.885833000000002</v>
      </c>
      <c r="H5314">
        <v>145.775902</v>
      </c>
      <c r="I5314" t="s">
        <v>2338</v>
      </c>
      <c r="J5314">
        <v>1</v>
      </c>
      <c r="K5314">
        <v>12</v>
      </c>
      <c r="L5314">
        <v>15</v>
      </c>
      <c r="N5314">
        <v>3</v>
      </c>
      <c r="O5314">
        <v>1.0190999999999999</v>
      </c>
      <c r="R5314">
        <v>0.83</v>
      </c>
    </row>
    <row r="5315" spans="1:18">
      <c r="A5315" t="s">
        <v>2083</v>
      </c>
      <c r="B5315" t="s">
        <v>2082</v>
      </c>
      <c r="D5315">
        <v>2021</v>
      </c>
      <c r="E5315" t="s">
        <v>2166</v>
      </c>
      <c r="F5315" t="s">
        <v>2301</v>
      </c>
      <c r="G5315">
        <v>-16.885833000000002</v>
      </c>
      <c r="H5315">
        <v>145.775902</v>
      </c>
      <c r="I5315" t="s">
        <v>2338</v>
      </c>
      <c r="J5315">
        <v>1</v>
      </c>
      <c r="K5315">
        <v>15</v>
      </c>
      <c r="L5315">
        <v>18</v>
      </c>
      <c r="N5315">
        <v>3</v>
      </c>
      <c r="O5315">
        <v>1.0663</v>
      </c>
      <c r="R5315">
        <v>0.84289999999999998</v>
      </c>
    </row>
    <row r="5316" spans="1:18">
      <c r="A5316" t="s">
        <v>2083</v>
      </c>
      <c r="B5316" t="s">
        <v>2082</v>
      </c>
      <c r="D5316">
        <v>2021</v>
      </c>
      <c r="E5316" t="s">
        <v>2166</v>
      </c>
      <c r="F5316" t="s">
        <v>2301</v>
      </c>
      <c r="G5316">
        <v>-16.885833000000002</v>
      </c>
      <c r="H5316">
        <v>145.775902</v>
      </c>
      <c r="I5316" t="s">
        <v>2338</v>
      </c>
      <c r="J5316">
        <v>1</v>
      </c>
      <c r="K5316">
        <v>18</v>
      </c>
      <c r="L5316">
        <v>21</v>
      </c>
      <c r="N5316">
        <v>3</v>
      </c>
      <c r="O5316">
        <v>1.0949</v>
      </c>
      <c r="R5316">
        <v>0.75819999999999999</v>
      </c>
    </row>
    <row r="5317" spans="1:18">
      <c r="A5317" t="s">
        <v>2083</v>
      </c>
      <c r="B5317" t="s">
        <v>2082</v>
      </c>
      <c r="D5317">
        <v>2021</v>
      </c>
      <c r="E5317" t="s">
        <v>2166</v>
      </c>
      <c r="F5317" t="s">
        <v>2301</v>
      </c>
      <c r="G5317">
        <v>-16.885833000000002</v>
      </c>
      <c r="H5317">
        <v>145.775902</v>
      </c>
      <c r="I5317" t="s">
        <v>2338</v>
      </c>
      <c r="J5317">
        <v>1</v>
      </c>
      <c r="K5317">
        <v>21</v>
      </c>
      <c r="L5317">
        <v>24</v>
      </c>
      <c r="N5317">
        <v>3</v>
      </c>
      <c r="O5317">
        <v>1.1234999999999999</v>
      </c>
      <c r="R5317">
        <v>0.67349999999999999</v>
      </c>
    </row>
    <row r="5318" spans="1:18">
      <c r="A5318" t="s">
        <v>2083</v>
      </c>
      <c r="B5318" t="s">
        <v>2082</v>
      </c>
      <c r="D5318">
        <v>2021</v>
      </c>
      <c r="E5318" t="s">
        <v>2166</v>
      </c>
      <c r="F5318" t="s">
        <v>2301</v>
      </c>
      <c r="G5318">
        <v>-16.885833000000002</v>
      </c>
      <c r="H5318">
        <v>145.775902</v>
      </c>
      <c r="I5318" t="s">
        <v>2338</v>
      </c>
      <c r="J5318">
        <v>2</v>
      </c>
      <c r="K5318">
        <v>0</v>
      </c>
      <c r="L5318">
        <v>3</v>
      </c>
      <c r="N5318">
        <v>3</v>
      </c>
      <c r="O5318">
        <v>1.0436000000000001</v>
      </c>
      <c r="R5318">
        <v>0.4355</v>
      </c>
    </row>
    <row r="5319" spans="1:18">
      <c r="A5319" t="s">
        <v>2083</v>
      </c>
      <c r="B5319" t="s">
        <v>2082</v>
      </c>
      <c r="D5319">
        <v>2021</v>
      </c>
      <c r="E5319" t="s">
        <v>2166</v>
      </c>
      <c r="F5319" t="s">
        <v>2301</v>
      </c>
      <c r="G5319">
        <v>-16.885833000000002</v>
      </c>
      <c r="H5319">
        <v>145.775902</v>
      </c>
      <c r="I5319" t="s">
        <v>2338</v>
      </c>
      <c r="J5319">
        <v>2</v>
      </c>
      <c r="K5319">
        <v>3</v>
      </c>
      <c r="L5319">
        <v>6</v>
      </c>
      <c r="N5319">
        <v>3</v>
      </c>
      <c r="O5319">
        <v>0.93830000000000002</v>
      </c>
      <c r="R5319">
        <v>0.40679999999999999</v>
      </c>
    </row>
    <row r="5320" spans="1:18">
      <c r="A5320" t="s">
        <v>2083</v>
      </c>
      <c r="B5320" t="s">
        <v>2082</v>
      </c>
      <c r="D5320">
        <v>2021</v>
      </c>
      <c r="E5320" t="s">
        <v>2166</v>
      </c>
      <c r="F5320" t="s">
        <v>2301</v>
      </c>
      <c r="G5320">
        <v>-16.885833000000002</v>
      </c>
      <c r="H5320">
        <v>145.775902</v>
      </c>
      <c r="I5320" t="s">
        <v>2338</v>
      </c>
      <c r="J5320">
        <v>2</v>
      </c>
      <c r="K5320">
        <v>6</v>
      </c>
      <c r="L5320">
        <v>9</v>
      </c>
      <c r="N5320">
        <v>3</v>
      </c>
      <c r="O5320">
        <v>1.0109999999999999</v>
      </c>
      <c r="R5320">
        <v>0.58320000000000005</v>
      </c>
    </row>
    <row r="5321" spans="1:18">
      <c r="A5321" t="s">
        <v>2083</v>
      </c>
      <c r="B5321" t="s">
        <v>2082</v>
      </c>
      <c r="D5321">
        <v>2021</v>
      </c>
      <c r="E5321" t="s">
        <v>2166</v>
      </c>
      <c r="F5321" t="s">
        <v>2301</v>
      </c>
      <c r="G5321">
        <v>-16.885833000000002</v>
      </c>
      <c r="H5321">
        <v>145.775902</v>
      </c>
      <c r="I5321" t="s">
        <v>2338</v>
      </c>
      <c r="J5321">
        <v>2</v>
      </c>
      <c r="K5321">
        <v>9</v>
      </c>
      <c r="L5321">
        <v>12</v>
      </c>
      <c r="N5321">
        <v>3</v>
      </c>
      <c r="O5321">
        <v>1.0835999999999999</v>
      </c>
      <c r="R5321">
        <v>0.75960000000000005</v>
      </c>
    </row>
    <row r="5322" spans="1:18">
      <c r="A5322" t="s">
        <v>2083</v>
      </c>
      <c r="B5322" t="s">
        <v>2082</v>
      </c>
      <c r="D5322">
        <v>2021</v>
      </c>
      <c r="E5322" t="s">
        <v>2166</v>
      </c>
      <c r="F5322" t="s">
        <v>2301</v>
      </c>
      <c r="G5322">
        <v>-16.885833000000002</v>
      </c>
      <c r="H5322">
        <v>145.775902</v>
      </c>
      <c r="I5322" t="s">
        <v>2338</v>
      </c>
      <c r="J5322">
        <v>2</v>
      </c>
      <c r="K5322">
        <v>12</v>
      </c>
      <c r="L5322">
        <v>15</v>
      </c>
      <c r="N5322">
        <v>3</v>
      </c>
      <c r="O5322">
        <v>1.0851999999999999</v>
      </c>
      <c r="R5322">
        <v>0.74019999999999997</v>
      </c>
    </row>
    <row r="5323" spans="1:18">
      <c r="A5323" t="s">
        <v>2083</v>
      </c>
      <c r="B5323" t="s">
        <v>2082</v>
      </c>
      <c r="D5323">
        <v>2021</v>
      </c>
      <c r="E5323" t="s">
        <v>2166</v>
      </c>
      <c r="F5323" t="s">
        <v>2301</v>
      </c>
      <c r="G5323">
        <v>-16.885833000000002</v>
      </c>
      <c r="H5323">
        <v>145.775902</v>
      </c>
      <c r="I5323" t="s">
        <v>2338</v>
      </c>
      <c r="J5323">
        <v>2</v>
      </c>
      <c r="K5323">
        <v>15</v>
      </c>
      <c r="L5323">
        <v>18</v>
      </c>
      <c r="N5323">
        <v>3</v>
      </c>
      <c r="O5323">
        <v>1.0868</v>
      </c>
      <c r="R5323">
        <v>0.7208</v>
      </c>
    </row>
    <row r="5324" spans="1:18">
      <c r="A5324" t="s">
        <v>2083</v>
      </c>
      <c r="B5324" t="s">
        <v>2082</v>
      </c>
      <c r="D5324">
        <v>2021</v>
      </c>
      <c r="E5324" t="s">
        <v>2166</v>
      </c>
      <c r="F5324" t="s">
        <v>2301</v>
      </c>
      <c r="G5324">
        <v>-16.885833000000002</v>
      </c>
      <c r="H5324">
        <v>145.775902</v>
      </c>
      <c r="I5324" t="s">
        <v>2338</v>
      </c>
      <c r="J5324">
        <v>2</v>
      </c>
      <c r="K5324">
        <v>18</v>
      </c>
      <c r="L5324">
        <v>21</v>
      </c>
      <c r="N5324">
        <v>3</v>
      </c>
      <c r="O5324">
        <v>1.0195000000000001</v>
      </c>
      <c r="R5324">
        <v>0.93469999999999998</v>
      </c>
    </row>
    <row r="5325" spans="1:18">
      <c r="A5325" t="s">
        <v>2083</v>
      </c>
      <c r="B5325" t="s">
        <v>2082</v>
      </c>
      <c r="D5325">
        <v>2021</v>
      </c>
      <c r="E5325" t="s">
        <v>2166</v>
      </c>
      <c r="F5325" t="s">
        <v>2301</v>
      </c>
      <c r="G5325">
        <v>-16.885833000000002</v>
      </c>
      <c r="H5325">
        <v>145.775902</v>
      </c>
      <c r="I5325" t="s">
        <v>2338</v>
      </c>
      <c r="J5325">
        <v>2</v>
      </c>
      <c r="K5325">
        <v>21</v>
      </c>
      <c r="L5325">
        <v>24</v>
      </c>
      <c r="N5325">
        <v>3</v>
      </c>
      <c r="O5325">
        <v>0.95220000000000005</v>
      </c>
      <c r="R5325">
        <v>1.1486000000000001</v>
      </c>
    </row>
    <row r="5326" spans="1:18">
      <c r="A5326" t="s">
        <v>2083</v>
      </c>
      <c r="B5326" t="s">
        <v>2082</v>
      </c>
      <c r="D5326">
        <v>2021</v>
      </c>
      <c r="E5326" t="s">
        <v>2166</v>
      </c>
      <c r="F5326" t="s">
        <v>2301</v>
      </c>
      <c r="G5326">
        <v>-16.885833000000002</v>
      </c>
      <c r="H5326">
        <v>145.775902</v>
      </c>
      <c r="I5326" t="s">
        <v>2338</v>
      </c>
      <c r="J5326">
        <v>3</v>
      </c>
      <c r="K5326">
        <v>0</v>
      </c>
      <c r="L5326">
        <v>3</v>
      </c>
      <c r="N5326">
        <v>3</v>
      </c>
      <c r="O5326">
        <v>1.0754999999999999</v>
      </c>
      <c r="R5326">
        <v>0.58499999999999996</v>
      </c>
    </row>
    <row r="5327" spans="1:18">
      <c r="A5327" t="s">
        <v>2083</v>
      </c>
      <c r="B5327" t="s">
        <v>2082</v>
      </c>
      <c r="D5327">
        <v>2021</v>
      </c>
      <c r="E5327" t="s">
        <v>2166</v>
      </c>
      <c r="F5327" t="s">
        <v>2301</v>
      </c>
      <c r="G5327">
        <v>-16.885833000000002</v>
      </c>
      <c r="H5327">
        <v>145.775902</v>
      </c>
      <c r="I5327" t="s">
        <v>2338</v>
      </c>
      <c r="J5327">
        <v>3</v>
      </c>
      <c r="K5327">
        <v>3</v>
      </c>
      <c r="L5327">
        <v>6</v>
      </c>
      <c r="N5327">
        <v>3</v>
      </c>
      <c r="O5327">
        <v>1.1259999999999999</v>
      </c>
      <c r="R5327">
        <v>0.57950000000000002</v>
      </c>
    </row>
    <row r="5328" spans="1:18">
      <c r="A5328" t="s">
        <v>2083</v>
      </c>
      <c r="B5328" t="s">
        <v>2082</v>
      </c>
      <c r="D5328">
        <v>2021</v>
      </c>
      <c r="E5328" t="s">
        <v>2166</v>
      </c>
      <c r="F5328" t="s">
        <v>2301</v>
      </c>
      <c r="G5328">
        <v>-16.885833000000002</v>
      </c>
      <c r="H5328">
        <v>145.775902</v>
      </c>
      <c r="I5328" t="s">
        <v>2338</v>
      </c>
      <c r="J5328">
        <v>3</v>
      </c>
      <c r="K5328">
        <v>6</v>
      </c>
      <c r="L5328">
        <v>9</v>
      </c>
      <c r="N5328">
        <v>3</v>
      </c>
      <c r="O5328">
        <v>1.1355</v>
      </c>
      <c r="R5328">
        <v>0.57720000000000005</v>
      </c>
    </row>
    <row r="5329" spans="1:18">
      <c r="A5329" t="s">
        <v>2083</v>
      </c>
      <c r="B5329" t="s">
        <v>2082</v>
      </c>
      <c r="D5329">
        <v>2021</v>
      </c>
      <c r="E5329" t="s">
        <v>2166</v>
      </c>
      <c r="F5329" t="s">
        <v>2301</v>
      </c>
      <c r="G5329">
        <v>-16.885833000000002</v>
      </c>
      <c r="H5329">
        <v>145.775902</v>
      </c>
      <c r="I5329" t="s">
        <v>2338</v>
      </c>
      <c r="J5329">
        <v>3</v>
      </c>
      <c r="K5329">
        <v>9</v>
      </c>
      <c r="L5329">
        <v>12</v>
      </c>
      <c r="N5329">
        <v>3</v>
      </c>
      <c r="O5329">
        <v>1.1451</v>
      </c>
      <c r="R5329">
        <v>0.57489999999999997</v>
      </c>
    </row>
    <row r="5330" spans="1:18">
      <c r="A5330" t="s">
        <v>2083</v>
      </c>
      <c r="B5330" t="s">
        <v>2082</v>
      </c>
      <c r="D5330">
        <v>2021</v>
      </c>
      <c r="E5330" t="s">
        <v>2166</v>
      </c>
      <c r="F5330" t="s">
        <v>2301</v>
      </c>
      <c r="G5330">
        <v>-16.885833000000002</v>
      </c>
      <c r="H5330">
        <v>145.775902</v>
      </c>
      <c r="I5330" t="s">
        <v>2338</v>
      </c>
      <c r="J5330">
        <v>3</v>
      </c>
      <c r="K5330">
        <v>12</v>
      </c>
      <c r="L5330">
        <v>15</v>
      </c>
      <c r="N5330">
        <v>3</v>
      </c>
      <c r="O5330">
        <v>1.0980000000000001</v>
      </c>
      <c r="R5330">
        <v>0.65990000000000004</v>
      </c>
    </row>
    <row r="5331" spans="1:18">
      <c r="A5331" t="s">
        <v>2083</v>
      </c>
      <c r="B5331" t="s">
        <v>2082</v>
      </c>
      <c r="D5331">
        <v>2021</v>
      </c>
      <c r="E5331" t="s">
        <v>2166</v>
      </c>
      <c r="F5331" t="s">
        <v>2301</v>
      </c>
      <c r="G5331">
        <v>-16.885833000000002</v>
      </c>
      <c r="H5331">
        <v>145.775902</v>
      </c>
      <c r="I5331" t="s">
        <v>2338</v>
      </c>
      <c r="J5331">
        <v>3</v>
      </c>
      <c r="K5331">
        <v>15</v>
      </c>
      <c r="L5331">
        <v>18</v>
      </c>
      <c r="N5331">
        <v>3</v>
      </c>
      <c r="O5331">
        <v>1.0508999999999999</v>
      </c>
      <c r="R5331">
        <v>0.745</v>
      </c>
    </row>
    <row r="5332" spans="1:18">
      <c r="A5332" t="s">
        <v>2083</v>
      </c>
      <c r="B5332" t="s">
        <v>2082</v>
      </c>
      <c r="D5332">
        <v>2021</v>
      </c>
      <c r="E5332" t="s">
        <v>2166</v>
      </c>
      <c r="F5332" t="s">
        <v>2301</v>
      </c>
      <c r="G5332">
        <v>-16.885833000000002</v>
      </c>
      <c r="H5332">
        <v>145.775902</v>
      </c>
      <c r="I5332" t="s">
        <v>2338</v>
      </c>
      <c r="J5332">
        <v>3</v>
      </c>
      <c r="K5332">
        <v>18</v>
      </c>
      <c r="L5332">
        <v>21</v>
      </c>
      <c r="N5332">
        <v>3</v>
      </c>
      <c r="O5332">
        <v>1.1177999999999999</v>
      </c>
      <c r="R5332">
        <v>0.78239999999999998</v>
      </c>
    </row>
    <row r="5333" spans="1:18">
      <c r="A5333" t="s">
        <v>2083</v>
      </c>
      <c r="B5333" t="s">
        <v>2082</v>
      </c>
      <c r="D5333">
        <v>2021</v>
      </c>
      <c r="E5333" t="s">
        <v>2166</v>
      </c>
      <c r="F5333" t="s">
        <v>2301</v>
      </c>
      <c r="G5333">
        <v>-16.885833000000002</v>
      </c>
      <c r="H5333">
        <v>145.775902</v>
      </c>
      <c r="I5333" t="s">
        <v>2338</v>
      </c>
      <c r="J5333">
        <v>3</v>
      </c>
      <c r="K5333">
        <v>21</v>
      </c>
      <c r="L5333">
        <v>24</v>
      </c>
      <c r="N5333">
        <v>3</v>
      </c>
      <c r="O5333">
        <v>1.1846000000000001</v>
      </c>
      <c r="R5333">
        <v>0.81969999999999998</v>
      </c>
    </row>
    <row r="5334" spans="1:18">
      <c r="A5334" t="s">
        <v>2083</v>
      </c>
      <c r="B5334" t="s">
        <v>2082</v>
      </c>
      <c r="D5334">
        <v>2021</v>
      </c>
      <c r="E5334" t="s">
        <v>2169</v>
      </c>
      <c r="F5334" t="s">
        <v>2301</v>
      </c>
      <c r="G5334">
        <v>-16.897362999999999</v>
      </c>
      <c r="H5334">
        <v>145.81238300000001</v>
      </c>
      <c r="I5334" t="s">
        <v>2340</v>
      </c>
      <c r="J5334">
        <v>5</v>
      </c>
      <c r="K5334">
        <v>0</v>
      </c>
      <c r="L5334">
        <v>3</v>
      </c>
      <c r="N5334">
        <v>3</v>
      </c>
      <c r="O5334">
        <v>1.0323</v>
      </c>
      <c r="R5334">
        <v>0.47439999999999999</v>
      </c>
    </row>
    <row r="5335" spans="1:18">
      <c r="A5335" t="s">
        <v>2083</v>
      </c>
      <c r="B5335" t="s">
        <v>2082</v>
      </c>
      <c r="D5335">
        <v>2021</v>
      </c>
      <c r="E5335" t="s">
        <v>2169</v>
      </c>
      <c r="F5335" t="s">
        <v>2301</v>
      </c>
      <c r="G5335">
        <v>-16.897362999999999</v>
      </c>
      <c r="H5335">
        <v>145.81238300000001</v>
      </c>
      <c r="I5335" t="s">
        <v>2340</v>
      </c>
      <c r="J5335">
        <v>5</v>
      </c>
      <c r="K5335">
        <v>3</v>
      </c>
      <c r="L5335">
        <v>6</v>
      </c>
      <c r="N5335">
        <v>3</v>
      </c>
      <c r="O5335">
        <v>0.99750000000000005</v>
      </c>
      <c r="R5335">
        <v>0.45750000000000002</v>
      </c>
    </row>
    <row r="5336" spans="1:18">
      <c r="A5336" t="s">
        <v>2083</v>
      </c>
      <c r="B5336" t="s">
        <v>2082</v>
      </c>
      <c r="D5336">
        <v>2021</v>
      </c>
      <c r="E5336" t="s">
        <v>2169</v>
      </c>
      <c r="F5336" t="s">
        <v>2301</v>
      </c>
      <c r="G5336">
        <v>-16.897362999999999</v>
      </c>
      <c r="H5336">
        <v>145.81238300000001</v>
      </c>
      <c r="I5336" t="s">
        <v>2340</v>
      </c>
      <c r="J5336">
        <v>5</v>
      </c>
      <c r="K5336">
        <v>6</v>
      </c>
      <c r="L5336">
        <v>9</v>
      </c>
      <c r="N5336">
        <v>3</v>
      </c>
      <c r="O5336">
        <v>0.98660000000000003</v>
      </c>
      <c r="R5336">
        <v>0.45529999999999998</v>
      </c>
    </row>
    <row r="5337" spans="1:18">
      <c r="A5337" t="s">
        <v>2083</v>
      </c>
      <c r="B5337" t="s">
        <v>2082</v>
      </c>
      <c r="D5337">
        <v>2021</v>
      </c>
      <c r="E5337" t="s">
        <v>2169</v>
      </c>
      <c r="F5337" t="s">
        <v>2301</v>
      </c>
      <c r="G5337">
        <v>-16.897362999999999</v>
      </c>
      <c r="H5337">
        <v>145.81238300000001</v>
      </c>
      <c r="I5337" t="s">
        <v>2340</v>
      </c>
      <c r="J5337">
        <v>5</v>
      </c>
      <c r="K5337">
        <v>9</v>
      </c>
      <c r="L5337">
        <v>12</v>
      </c>
      <c r="N5337">
        <v>3</v>
      </c>
      <c r="O5337">
        <v>0.9758</v>
      </c>
      <c r="R5337">
        <v>0.4531</v>
      </c>
    </row>
    <row r="5338" spans="1:18">
      <c r="A5338" t="s">
        <v>2083</v>
      </c>
      <c r="B5338" t="s">
        <v>2082</v>
      </c>
      <c r="D5338">
        <v>2021</v>
      </c>
      <c r="E5338" t="s">
        <v>2169</v>
      </c>
      <c r="F5338" t="s">
        <v>2301</v>
      </c>
      <c r="G5338">
        <v>-16.897362999999999</v>
      </c>
      <c r="H5338">
        <v>145.81238300000001</v>
      </c>
      <c r="I5338" t="s">
        <v>2340</v>
      </c>
      <c r="J5338">
        <v>5</v>
      </c>
      <c r="K5338">
        <v>12</v>
      </c>
      <c r="L5338">
        <v>15</v>
      </c>
      <c r="N5338">
        <v>3</v>
      </c>
      <c r="O5338">
        <v>1.0328999999999999</v>
      </c>
      <c r="R5338">
        <v>0.41010000000000002</v>
      </c>
    </row>
    <row r="5339" spans="1:18">
      <c r="A5339" t="s">
        <v>2083</v>
      </c>
      <c r="B5339" t="s">
        <v>2082</v>
      </c>
      <c r="D5339">
        <v>2021</v>
      </c>
      <c r="E5339" t="s">
        <v>2169</v>
      </c>
      <c r="F5339" t="s">
        <v>2301</v>
      </c>
      <c r="G5339">
        <v>-16.897362999999999</v>
      </c>
      <c r="H5339">
        <v>145.81238300000001</v>
      </c>
      <c r="I5339" t="s">
        <v>2340</v>
      </c>
      <c r="J5339">
        <v>5</v>
      </c>
      <c r="K5339">
        <v>15</v>
      </c>
      <c r="L5339">
        <v>18</v>
      </c>
      <c r="N5339">
        <v>3</v>
      </c>
      <c r="O5339">
        <v>1.0901000000000001</v>
      </c>
      <c r="R5339">
        <v>0.36699999999999999</v>
      </c>
    </row>
    <row r="5340" spans="1:18">
      <c r="A5340" t="s">
        <v>2083</v>
      </c>
      <c r="B5340" t="s">
        <v>2082</v>
      </c>
      <c r="D5340">
        <v>2021</v>
      </c>
      <c r="E5340" t="s">
        <v>2169</v>
      </c>
      <c r="F5340" t="s">
        <v>2301</v>
      </c>
      <c r="G5340">
        <v>-16.897362999999999</v>
      </c>
      <c r="H5340">
        <v>145.81238300000001</v>
      </c>
      <c r="I5340" t="s">
        <v>2340</v>
      </c>
      <c r="J5340">
        <v>5</v>
      </c>
      <c r="K5340">
        <v>18</v>
      </c>
      <c r="L5340">
        <v>21</v>
      </c>
      <c r="N5340">
        <v>3</v>
      </c>
      <c r="O5340">
        <v>0.99219999999999997</v>
      </c>
      <c r="R5340">
        <v>0.63129999999999997</v>
      </c>
    </row>
    <row r="5341" spans="1:18">
      <c r="A5341" t="s">
        <v>2083</v>
      </c>
      <c r="B5341" t="s">
        <v>2082</v>
      </c>
      <c r="D5341">
        <v>2021</v>
      </c>
      <c r="E5341" t="s">
        <v>2169</v>
      </c>
      <c r="F5341" t="s">
        <v>2301</v>
      </c>
      <c r="G5341">
        <v>-16.897362999999999</v>
      </c>
      <c r="H5341">
        <v>145.81238300000001</v>
      </c>
      <c r="I5341" t="s">
        <v>2340</v>
      </c>
      <c r="J5341">
        <v>5</v>
      </c>
      <c r="K5341">
        <v>21</v>
      </c>
      <c r="L5341">
        <v>24</v>
      </c>
      <c r="N5341">
        <v>3</v>
      </c>
      <c r="O5341">
        <v>0.89429999999999998</v>
      </c>
      <c r="R5341">
        <v>0.89549999999999996</v>
      </c>
    </row>
    <row r="5342" spans="1:18">
      <c r="A5342" t="s">
        <v>2083</v>
      </c>
      <c r="B5342" t="s">
        <v>2082</v>
      </c>
      <c r="D5342">
        <v>2021</v>
      </c>
      <c r="E5342" t="s">
        <v>2169</v>
      </c>
      <c r="F5342" t="s">
        <v>2301</v>
      </c>
      <c r="G5342">
        <v>-16.897362999999999</v>
      </c>
      <c r="H5342">
        <v>145.81227000000001</v>
      </c>
      <c r="I5342" t="s">
        <v>2340</v>
      </c>
      <c r="J5342">
        <v>7</v>
      </c>
      <c r="K5342">
        <v>0</v>
      </c>
      <c r="L5342">
        <v>3</v>
      </c>
      <c r="N5342">
        <v>3</v>
      </c>
      <c r="O5342">
        <v>0.9032</v>
      </c>
      <c r="R5342">
        <v>0.49990000000000001</v>
      </c>
    </row>
    <row r="5343" spans="1:18">
      <c r="A5343" t="s">
        <v>2083</v>
      </c>
      <c r="B5343" t="s">
        <v>2082</v>
      </c>
      <c r="D5343">
        <v>2021</v>
      </c>
      <c r="E5343" t="s">
        <v>2169</v>
      </c>
      <c r="F5343" t="s">
        <v>2301</v>
      </c>
      <c r="G5343">
        <v>-16.897362999999999</v>
      </c>
      <c r="H5343">
        <v>145.81227000000001</v>
      </c>
      <c r="I5343" t="s">
        <v>2340</v>
      </c>
      <c r="J5343">
        <v>7</v>
      </c>
      <c r="K5343">
        <v>3</v>
      </c>
      <c r="L5343">
        <v>6</v>
      </c>
      <c r="N5343">
        <v>3</v>
      </c>
      <c r="O5343">
        <v>0.66920000000000002</v>
      </c>
      <c r="R5343">
        <v>0.92190000000000005</v>
      </c>
    </row>
    <row r="5344" spans="1:18">
      <c r="A5344" t="s">
        <v>2083</v>
      </c>
      <c r="B5344" t="s">
        <v>2082</v>
      </c>
      <c r="D5344">
        <v>2021</v>
      </c>
      <c r="E5344" t="s">
        <v>2169</v>
      </c>
      <c r="F5344" t="s">
        <v>2301</v>
      </c>
      <c r="G5344">
        <v>-16.897362999999999</v>
      </c>
      <c r="H5344">
        <v>145.81227000000001</v>
      </c>
      <c r="I5344" t="s">
        <v>2340</v>
      </c>
      <c r="J5344">
        <v>7</v>
      </c>
      <c r="K5344">
        <v>6</v>
      </c>
      <c r="L5344">
        <v>9</v>
      </c>
      <c r="N5344">
        <v>3</v>
      </c>
      <c r="O5344">
        <v>0.70709999999999995</v>
      </c>
      <c r="R5344">
        <v>0.91010000000000002</v>
      </c>
    </row>
    <row r="5345" spans="1:18">
      <c r="A5345" t="s">
        <v>2083</v>
      </c>
      <c r="B5345" t="s">
        <v>2082</v>
      </c>
      <c r="D5345">
        <v>2021</v>
      </c>
      <c r="E5345" t="s">
        <v>2169</v>
      </c>
      <c r="F5345" t="s">
        <v>2301</v>
      </c>
      <c r="G5345">
        <v>-16.897362999999999</v>
      </c>
      <c r="H5345">
        <v>145.81227000000001</v>
      </c>
      <c r="I5345" t="s">
        <v>2340</v>
      </c>
      <c r="J5345">
        <v>7</v>
      </c>
      <c r="K5345">
        <v>9</v>
      </c>
      <c r="L5345">
        <v>12</v>
      </c>
      <c r="N5345">
        <v>3</v>
      </c>
      <c r="O5345">
        <v>0.74509999999999998</v>
      </c>
      <c r="R5345">
        <v>0.89829999999999999</v>
      </c>
    </row>
    <row r="5346" spans="1:18">
      <c r="A5346" t="s">
        <v>2083</v>
      </c>
      <c r="B5346" t="s">
        <v>2082</v>
      </c>
      <c r="D5346">
        <v>2021</v>
      </c>
      <c r="E5346" t="s">
        <v>2169</v>
      </c>
      <c r="F5346" t="s">
        <v>2301</v>
      </c>
      <c r="G5346">
        <v>-16.897362999999999</v>
      </c>
      <c r="H5346">
        <v>145.81227000000001</v>
      </c>
      <c r="I5346" t="s">
        <v>2340</v>
      </c>
      <c r="J5346">
        <v>7</v>
      </c>
      <c r="K5346">
        <v>12</v>
      </c>
      <c r="L5346">
        <v>15</v>
      </c>
      <c r="N5346">
        <v>3</v>
      </c>
      <c r="O5346">
        <v>0.68469999999999998</v>
      </c>
      <c r="R5346">
        <v>0.91059999999999997</v>
      </c>
    </row>
    <row r="5347" spans="1:18">
      <c r="A5347" t="s">
        <v>2083</v>
      </c>
      <c r="B5347" t="s">
        <v>2082</v>
      </c>
      <c r="D5347">
        <v>2021</v>
      </c>
      <c r="E5347" t="s">
        <v>2169</v>
      </c>
      <c r="F5347" t="s">
        <v>2301</v>
      </c>
      <c r="G5347">
        <v>-16.897362999999999</v>
      </c>
      <c r="H5347">
        <v>145.81227000000001</v>
      </c>
      <c r="I5347" t="s">
        <v>2340</v>
      </c>
      <c r="J5347">
        <v>7</v>
      </c>
      <c r="K5347">
        <v>15</v>
      </c>
      <c r="L5347">
        <v>18</v>
      </c>
      <c r="N5347">
        <v>3</v>
      </c>
      <c r="O5347">
        <v>0.62439999999999996</v>
      </c>
      <c r="R5347">
        <v>0.92279999999999995</v>
      </c>
    </row>
    <row r="5348" spans="1:18">
      <c r="A5348" t="s">
        <v>2083</v>
      </c>
      <c r="B5348" t="s">
        <v>2082</v>
      </c>
      <c r="D5348">
        <v>2021</v>
      </c>
      <c r="E5348" t="s">
        <v>2169</v>
      </c>
      <c r="F5348" t="s">
        <v>2301</v>
      </c>
      <c r="G5348">
        <v>-16.897362999999999</v>
      </c>
      <c r="H5348">
        <v>145.81227000000001</v>
      </c>
      <c r="I5348" t="s">
        <v>2340</v>
      </c>
      <c r="J5348">
        <v>7</v>
      </c>
      <c r="K5348">
        <v>18</v>
      </c>
      <c r="L5348">
        <v>21</v>
      </c>
      <c r="N5348">
        <v>3</v>
      </c>
      <c r="O5348">
        <v>0.76490000000000002</v>
      </c>
      <c r="R5348">
        <v>0.75460000000000005</v>
      </c>
    </row>
    <row r="5349" spans="1:18">
      <c r="A5349" t="s">
        <v>2083</v>
      </c>
      <c r="B5349" t="s">
        <v>2082</v>
      </c>
      <c r="D5349">
        <v>2021</v>
      </c>
      <c r="E5349" t="s">
        <v>2169</v>
      </c>
      <c r="F5349" t="s">
        <v>2301</v>
      </c>
      <c r="G5349">
        <v>-16.897362999999999</v>
      </c>
      <c r="H5349">
        <v>145.81227000000001</v>
      </c>
      <c r="I5349" t="s">
        <v>2340</v>
      </c>
      <c r="J5349">
        <v>7</v>
      </c>
      <c r="K5349">
        <v>21</v>
      </c>
      <c r="L5349">
        <v>24</v>
      </c>
      <c r="N5349">
        <v>3</v>
      </c>
      <c r="O5349">
        <v>0.90549999999999997</v>
      </c>
      <c r="R5349">
        <v>0.58650000000000002</v>
      </c>
    </row>
    <row r="5350" spans="1:18">
      <c r="A5350" t="s">
        <v>2083</v>
      </c>
      <c r="B5350" t="s">
        <v>2082</v>
      </c>
      <c r="D5350">
        <v>2021</v>
      </c>
      <c r="E5350" t="s">
        <v>2169</v>
      </c>
      <c r="F5350" t="s">
        <v>2301</v>
      </c>
      <c r="G5350">
        <v>-16.897362999999999</v>
      </c>
      <c r="H5350">
        <v>145.81227000000001</v>
      </c>
      <c r="I5350" t="s">
        <v>2340</v>
      </c>
      <c r="J5350">
        <v>9</v>
      </c>
      <c r="K5350">
        <v>0</v>
      </c>
      <c r="L5350">
        <v>3</v>
      </c>
      <c r="N5350">
        <v>3</v>
      </c>
      <c r="O5350">
        <v>0.82669999999999999</v>
      </c>
      <c r="R5350">
        <v>0.71440000000000003</v>
      </c>
    </row>
    <row r="5351" spans="1:18">
      <c r="A5351" t="s">
        <v>2083</v>
      </c>
      <c r="B5351" t="s">
        <v>2082</v>
      </c>
      <c r="D5351">
        <v>2021</v>
      </c>
      <c r="E5351" t="s">
        <v>2169</v>
      </c>
      <c r="F5351" t="s">
        <v>2301</v>
      </c>
      <c r="G5351">
        <v>-16.897362999999999</v>
      </c>
      <c r="H5351">
        <v>145.81227000000001</v>
      </c>
      <c r="I5351" t="s">
        <v>2340</v>
      </c>
      <c r="J5351">
        <v>9</v>
      </c>
      <c r="K5351">
        <v>3</v>
      </c>
      <c r="L5351">
        <v>6</v>
      </c>
      <c r="N5351">
        <v>3</v>
      </c>
      <c r="O5351">
        <v>0.81810000000000005</v>
      </c>
      <c r="R5351">
        <v>0.68889999999999996</v>
      </c>
    </row>
    <row r="5352" spans="1:18">
      <c r="A5352" t="s">
        <v>2083</v>
      </c>
      <c r="B5352" t="s">
        <v>2082</v>
      </c>
      <c r="D5352">
        <v>2021</v>
      </c>
      <c r="E5352" t="s">
        <v>2169</v>
      </c>
      <c r="F5352" t="s">
        <v>2301</v>
      </c>
      <c r="G5352">
        <v>-16.897362999999999</v>
      </c>
      <c r="H5352">
        <v>145.81227000000001</v>
      </c>
      <c r="I5352" t="s">
        <v>2340</v>
      </c>
      <c r="J5352">
        <v>9</v>
      </c>
      <c r="K5352">
        <v>6</v>
      </c>
      <c r="L5352">
        <v>9</v>
      </c>
      <c r="N5352">
        <v>3</v>
      </c>
      <c r="O5352">
        <v>0.80110000000000003</v>
      </c>
      <c r="R5352">
        <v>0.80210000000000004</v>
      </c>
    </row>
    <row r="5353" spans="1:18">
      <c r="A5353" t="s">
        <v>2083</v>
      </c>
      <c r="B5353" t="s">
        <v>2082</v>
      </c>
      <c r="D5353">
        <v>2021</v>
      </c>
      <c r="E5353" t="s">
        <v>2169</v>
      </c>
      <c r="F5353" t="s">
        <v>2301</v>
      </c>
      <c r="G5353">
        <v>-16.897362999999999</v>
      </c>
      <c r="H5353">
        <v>145.81227000000001</v>
      </c>
      <c r="I5353" t="s">
        <v>2340</v>
      </c>
      <c r="J5353">
        <v>9</v>
      </c>
      <c r="K5353">
        <v>9</v>
      </c>
      <c r="L5353">
        <v>12</v>
      </c>
      <c r="N5353">
        <v>3</v>
      </c>
      <c r="O5353">
        <v>0.78410000000000002</v>
      </c>
      <c r="R5353">
        <v>0.9153</v>
      </c>
    </row>
    <row r="5354" spans="1:18">
      <c r="A5354" t="s">
        <v>2083</v>
      </c>
      <c r="B5354" t="s">
        <v>2082</v>
      </c>
      <c r="D5354">
        <v>2021</v>
      </c>
      <c r="E5354" t="s">
        <v>2169</v>
      </c>
      <c r="F5354" t="s">
        <v>2301</v>
      </c>
      <c r="G5354">
        <v>-16.897362999999999</v>
      </c>
      <c r="H5354">
        <v>145.81227000000001</v>
      </c>
      <c r="I5354" t="s">
        <v>2340</v>
      </c>
      <c r="J5354">
        <v>9</v>
      </c>
      <c r="K5354">
        <v>12</v>
      </c>
      <c r="L5354">
        <v>15</v>
      </c>
      <c r="N5354">
        <v>3</v>
      </c>
      <c r="O5354">
        <v>0.72319999999999995</v>
      </c>
      <c r="R5354">
        <v>0.97270000000000001</v>
      </c>
    </row>
    <row r="5355" spans="1:18">
      <c r="A5355" t="s">
        <v>2083</v>
      </c>
      <c r="B5355" t="s">
        <v>2082</v>
      </c>
      <c r="D5355">
        <v>2021</v>
      </c>
      <c r="E5355" t="s">
        <v>2169</v>
      </c>
      <c r="F5355" t="s">
        <v>2301</v>
      </c>
      <c r="G5355">
        <v>-16.897362999999999</v>
      </c>
      <c r="H5355">
        <v>145.81227000000001</v>
      </c>
      <c r="I5355" t="s">
        <v>2340</v>
      </c>
      <c r="J5355">
        <v>9</v>
      </c>
      <c r="K5355">
        <v>15</v>
      </c>
      <c r="L5355">
        <v>18</v>
      </c>
      <c r="N5355">
        <v>3</v>
      </c>
      <c r="O5355">
        <v>0.66220000000000001</v>
      </c>
      <c r="R5355">
        <v>1.0301</v>
      </c>
    </row>
    <row r="5356" spans="1:18">
      <c r="A5356" t="s">
        <v>2083</v>
      </c>
      <c r="B5356" t="s">
        <v>2082</v>
      </c>
      <c r="D5356">
        <v>2021</v>
      </c>
      <c r="E5356" t="s">
        <v>2169</v>
      </c>
      <c r="F5356" t="s">
        <v>2301</v>
      </c>
      <c r="G5356">
        <v>-16.897362999999999</v>
      </c>
      <c r="H5356">
        <v>145.81227000000001</v>
      </c>
      <c r="I5356" t="s">
        <v>2340</v>
      </c>
      <c r="J5356">
        <v>9</v>
      </c>
      <c r="K5356">
        <v>18</v>
      </c>
      <c r="L5356">
        <v>21</v>
      </c>
      <c r="N5356">
        <v>3</v>
      </c>
      <c r="O5356">
        <v>0.39489999999999997</v>
      </c>
      <c r="R5356">
        <v>0.81</v>
      </c>
    </row>
    <row r="5357" spans="1:18">
      <c r="A5357" t="s">
        <v>2083</v>
      </c>
      <c r="B5357" t="s">
        <v>2082</v>
      </c>
      <c r="D5357">
        <v>2021</v>
      </c>
      <c r="E5357" t="s">
        <v>2169</v>
      </c>
      <c r="F5357" t="s">
        <v>2301</v>
      </c>
      <c r="G5357">
        <v>-16.897362999999999</v>
      </c>
      <c r="H5357">
        <v>145.81227000000001</v>
      </c>
      <c r="I5357" t="s">
        <v>2340</v>
      </c>
      <c r="J5357">
        <v>9</v>
      </c>
      <c r="K5357">
        <v>21</v>
      </c>
      <c r="L5357">
        <v>24</v>
      </c>
      <c r="N5357">
        <v>3</v>
      </c>
      <c r="O5357">
        <v>0.12759999999999999</v>
      </c>
      <c r="R5357">
        <v>0.58989999999999998</v>
      </c>
    </row>
    <row r="5358" spans="1:18">
      <c r="A5358" t="s">
        <v>2083</v>
      </c>
      <c r="B5358" t="s">
        <v>2082</v>
      </c>
      <c r="D5358">
        <v>2021</v>
      </c>
      <c r="E5358" t="s">
        <v>2168</v>
      </c>
      <c r="F5358" t="s">
        <v>2301</v>
      </c>
      <c r="G5358">
        <v>-16.91366713</v>
      </c>
      <c r="H5358">
        <v>145.7808617</v>
      </c>
      <c r="I5358" t="s">
        <v>2337</v>
      </c>
      <c r="J5358">
        <v>10</v>
      </c>
      <c r="K5358">
        <v>0</v>
      </c>
      <c r="L5358">
        <v>3</v>
      </c>
      <c r="N5358">
        <v>3</v>
      </c>
      <c r="O5358">
        <v>0.85589999999999999</v>
      </c>
      <c r="R5358">
        <v>0.84919999999999995</v>
      </c>
    </row>
    <row r="5359" spans="1:18">
      <c r="A5359" t="s">
        <v>2083</v>
      </c>
      <c r="B5359" t="s">
        <v>2082</v>
      </c>
      <c r="D5359">
        <v>2021</v>
      </c>
      <c r="E5359" t="s">
        <v>2168</v>
      </c>
      <c r="F5359" t="s">
        <v>2301</v>
      </c>
      <c r="G5359">
        <v>-16.91366713</v>
      </c>
      <c r="H5359">
        <v>145.7808617</v>
      </c>
      <c r="I5359" t="s">
        <v>2337</v>
      </c>
      <c r="J5359">
        <v>10</v>
      </c>
      <c r="K5359">
        <v>3</v>
      </c>
      <c r="L5359">
        <v>6</v>
      </c>
      <c r="N5359">
        <v>3</v>
      </c>
      <c r="O5359">
        <v>0.92810000000000004</v>
      </c>
      <c r="R5359">
        <v>0.85599999999999998</v>
      </c>
    </row>
    <row r="5360" spans="1:18">
      <c r="A5360" t="s">
        <v>2083</v>
      </c>
      <c r="B5360" t="s">
        <v>2082</v>
      </c>
      <c r="D5360">
        <v>2021</v>
      </c>
      <c r="E5360" t="s">
        <v>2168</v>
      </c>
      <c r="F5360" t="s">
        <v>2301</v>
      </c>
      <c r="G5360">
        <v>-16.91366713</v>
      </c>
      <c r="H5360">
        <v>145.7808617</v>
      </c>
      <c r="I5360" t="s">
        <v>2337</v>
      </c>
      <c r="J5360">
        <v>10</v>
      </c>
      <c r="K5360">
        <v>6</v>
      </c>
      <c r="L5360">
        <v>9</v>
      </c>
      <c r="N5360">
        <v>3</v>
      </c>
      <c r="O5360">
        <v>0.91690000000000005</v>
      </c>
      <c r="R5360">
        <v>0.92479999999999996</v>
      </c>
    </row>
    <row r="5361" spans="1:18">
      <c r="A5361" t="s">
        <v>2083</v>
      </c>
      <c r="B5361" t="s">
        <v>2082</v>
      </c>
      <c r="D5361">
        <v>2021</v>
      </c>
      <c r="E5361" t="s">
        <v>2168</v>
      </c>
      <c r="F5361" t="s">
        <v>2301</v>
      </c>
      <c r="G5361">
        <v>-16.91366713</v>
      </c>
      <c r="H5361">
        <v>145.7808617</v>
      </c>
      <c r="I5361" t="s">
        <v>2337</v>
      </c>
      <c r="J5361">
        <v>10</v>
      </c>
      <c r="K5361">
        <v>9</v>
      </c>
      <c r="L5361">
        <v>12</v>
      </c>
      <c r="N5361">
        <v>3</v>
      </c>
      <c r="O5361">
        <v>0.90569999999999995</v>
      </c>
      <c r="R5361">
        <v>0.99360000000000004</v>
      </c>
    </row>
    <row r="5362" spans="1:18">
      <c r="A5362" t="s">
        <v>2083</v>
      </c>
      <c r="B5362" t="s">
        <v>2082</v>
      </c>
      <c r="D5362">
        <v>2021</v>
      </c>
      <c r="E5362" t="s">
        <v>2168</v>
      </c>
      <c r="F5362" t="s">
        <v>2301</v>
      </c>
      <c r="G5362">
        <v>-16.91366713</v>
      </c>
      <c r="H5362">
        <v>145.7808617</v>
      </c>
      <c r="I5362" t="s">
        <v>2337</v>
      </c>
      <c r="J5362">
        <v>10</v>
      </c>
      <c r="K5362">
        <v>12</v>
      </c>
      <c r="L5362">
        <v>15</v>
      </c>
      <c r="N5362">
        <v>3</v>
      </c>
      <c r="O5362">
        <v>0.91469999999999996</v>
      </c>
      <c r="R5362">
        <v>1.2105999999999999</v>
      </c>
    </row>
    <row r="5363" spans="1:18">
      <c r="A5363" t="s">
        <v>2083</v>
      </c>
      <c r="B5363" t="s">
        <v>2082</v>
      </c>
      <c r="D5363">
        <v>2021</v>
      </c>
      <c r="E5363" t="s">
        <v>2168</v>
      </c>
      <c r="F5363" t="s">
        <v>2301</v>
      </c>
      <c r="G5363">
        <v>-16.91366713</v>
      </c>
      <c r="H5363">
        <v>145.7808617</v>
      </c>
      <c r="I5363" t="s">
        <v>2337</v>
      </c>
      <c r="J5363">
        <v>10</v>
      </c>
      <c r="K5363">
        <v>15</v>
      </c>
      <c r="L5363">
        <v>18</v>
      </c>
      <c r="N5363">
        <v>3</v>
      </c>
      <c r="O5363">
        <v>0.92369999999999997</v>
      </c>
      <c r="R5363">
        <v>1.4276</v>
      </c>
    </row>
    <row r="5364" spans="1:18">
      <c r="A5364" t="s">
        <v>2083</v>
      </c>
      <c r="B5364" t="s">
        <v>2082</v>
      </c>
      <c r="D5364">
        <v>2021</v>
      </c>
      <c r="E5364" t="s">
        <v>2168</v>
      </c>
      <c r="F5364" t="s">
        <v>2301</v>
      </c>
      <c r="G5364">
        <v>-16.91366713</v>
      </c>
      <c r="H5364">
        <v>145.7808617</v>
      </c>
      <c r="I5364" t="s">
        <v>2337</v>
      </c>
      <c r="J5364">
        <v>10</v>
      </c>
      <c r="K5364">
        <v>18</v>
      </c>
      <c r="L5364">
        <v>21</v>
      </c>
      <c r="N5364">
        <v>3</v>
      </c>
      <c r="O5364">
        <v>0.90629999999999999</v>
      </c>
      <c r="R5364">
        <v>1.3594999999999999</v>
      </c>
    </row>
    <row r="5365" spans="1:18">
      <c r="A5365" t="s">
        <v>2083</v>
      </c>
      <c r="B5365" t="s">
        <v>2082</v>
      </c>
      <c r="D5365">
        <v>2021</v>
      </c>
      <c r="E5365" t="s">
        <v>2168</v>
      </c>
      <c r="F5365" t="s">
        <v>2301</v>
      </c>
      <c r="G5365">
        <v>-16.91366713</v>
      </c>
      <c r="H5365">
        <v>145.7808617</v>
      </c>
      <c r="I5365" t="s">
        <v>2337</v>
      </c>
      <c r="J5365">
        <v>10</v>
      </c>
      <c r="K5365">
        <v>21</v>
      </c>
      <c r="L5365">
        <v>24</v>
      </c>
      <c r="N5365">
        <v>3</v>
      </c>
      <c r="O5365">
        <v>0.88900000000000001</v>
      </c>
      <c r="R5365">
        <v>1.2915000000000001</v>
      </c>
    </row>
    <row r="5366" spans="1:18">
      <c r="A5366" t="s">
        <v>2083</v>
      </c>
      <c r="B5366" t="s">
        <v>2082</v>
      </c>
      <c r="D5366">
        <v>2021</v>
      </c>
      <c r="E5366" t="s">
        <v>2168</v>
      </c>
      <c r="F5366" t="s">
        <v>2301</v>
      </c>
      <c r="G5366">
        <v>-16.91366713</v>
      </c>
      <c r="H5366">
        <v>145.7808617</v>
      </c>
      <c r="I5366" t="s">
        <v>2337</v>
      </c>
      <c r="J5366">
        <v>11</v>
      </c>
      <c r="K5366">
        <v>0</v>
      </c>
      <c r="L5366">
        <v>3</v>
      </c>
      <c r="N5366">
        <v>3</v>
      </c>
      <c r="O5366">
        <v>0.85529999999999995</v>
      </c>
      <c r="R5366">
        <v>0.70069999999999999</v>
      </c>
    </row>
    <row r="5367" spans="1:18">
      <c r="A5367" t="s">
        <v>2083</v>
      </c>
      <c r="B5367" t="s">
        <v>2082</v>
      </c>
      <c r="D5367">
        <v>2021</v>
      </c>
      <c r="E5367" t="s">
        <v>2168</v>
      </c>
      <c r="F5367" t="s">
        <v>2301</v>
      </c>
      <c r="G5367">
        <v>-16.91366713</v>
      </c>
      <c r="H5367">
        <v>145.7808617</v>
      </c>
      <c r="I5367" t="s">
        <v>2337</v>
      </c>
      <c r="J5367">
        <v>11</v>
      </c>
      <c r="K5367">
        <v>3</v>
      </c>
      <c r="L5367">
        <v>6</v>
      </c>
      <c r="N5367">
        <v>3</v>
      </c>
      <c r="O5367">
        <v>0.76229999999999998</v>
      </c>
      <c r="R5367">
        <v>1.6445000000000001</v>
      </c>
    </row>
    <row r="5368" spans="1:18">
      <c r="A5368" t="s">
        <v>2083</v>
      </c>
      <c r="B5368" t="s">
        <v>2082</v>
      </c>
      <c r="D5368">
        <v>2021</v>
      </c>
      <c r="E5368" t="s">
        <v>2168</v>
      </c>
      <c r="F5368" t="s">
        <v>2301</v>
      </c>
      <c r="G5368">
        <v>-16.91366713</v>
      </c>
      <c r="H5368">
        <v>145.7808617</v>
      </c>
      <c r="I5368" t="s">
        <v>2337</v>
      </c>
      <c r="J5368">
        <v>11</v>
      </c>
      <c r="K5368">
        <v>6</v>
      </c>
      <c r="L5368">
        <v>9</v>
      </c>
      <c r="N5368">
        <v>3</v>
      </c>
      <c r="O5368">
        <v>0.79139999999999999</v>
      </c>
      <c r="R5368">
        <v>1.6278999999999999</v>
      </c>
    </row>
    <row r="5369" spans="1:18">
      <c r="A5369" t="s">
        <v>2083</v>
      </c>
      <c r="B5369" t="s">
        <v>2082</v>
      </c>
      <c r="D5369">
        <v>2021</v>
      </c>
      <c r="E5369" t="s">
        <v>2168</v>
      </c>
      <c r="F5369" t="s">
        <v>2301</v>
      </c>
      <c r="G5369">
        <v>-16.91366713</v>
      </c>
      <c r="H5369">
        <v>145.7808617</v>
      </c>
      <c r="I5369" t="s">
        <v>2337</v>
      </c>
      <c r="J5369">
        <v>11</v>
      </c>
      <c r="K5369">
        <v>9</v>
      </c>
      <c r="L5369">
        <v>12</v>
      </c>
      <c r="N5369">
        <v>3</v>
      </c>
      <c r="O5369">
        <v>0.82040000000000002</v>
      </c>
      <c r="R5369">
        <v>1.6113</v>
      </c>
    </row>
    <row r="5370" spans="1:18">
      <c r="A5370" t="s">
        <v>2083</v>
      </c>
      <c r="B5370" t="s">
        <v>2082</v>
      </c>
      <c r="D5370">
        <v>2021</v>
      </c>
      <c r="E5370" t="s">
        <v>2168</v>
      </c>
      <c r="F5370" t="s">
        <v>2301</v>
      </c>
      <c r="G5370">
        <v>-16.91366713</v>
      </c>
      <c r="H5370">
        <v>145.7808617</v>
      </c>
      <c r="I5370" t="s">
        <v>2337</v>
      </c>
      <c r="J5370">
        <v>11</v>
      </c>
      <c r="K5370">
        <v>12</v>
      </c>
      <c r="L5370">
        <v>15</v>
      </c>
      <c r="N5370">
        <v>3</v>
      </c>
      <c r="O5370">
        <v>0.86319999999999997</v>
      </c>
      <c r="R5370">
        <v>1.6880999999999999</v>
      </c>
    </row>
    <row r="5371" spans="1:18">
      <c r="A5371" t="s">
        <v>2083</v>
      </c>
      <c r="B5371" t="s">
        <v>2082</v>
      </c>
      <c r="D5371">
        <v>2021</v>
      </c>
      <c r="E5371" t="s">
        <v>2168</v>
      </c>
      <c r="F5371" t="s">
        <v>2301</v>
      </c>
      <c r="G5371">
        <v>-16.91366713</v>
      </c>
      <c r="H5371">
        <v>145.7808617</v>
      </c>
      <c r="I5371" t="s">
        <v>2337</v>
      </c>
      <c r="J5371">
        <v>11</v>
      </c>
      <c r="K5371">
        <v>15</v>
      </c>
      <c r="L5371">
        <v>18</v>
      </c>
      <c r="N5371">
        <v>3</v>
      </c>
      <c r="O5371">
        <v>0.90610000000000002</v>
      </c>
      <c r="R5371">
        <v>1.7648999999999999</v>
      </c>
    </row>
    <row r="5372" spans="1:18">
      <c r="A5372" t="s">
        <v>2083</v>
      </c>
      <c r="B5372" t="s">
        <v>2082</v>
      </c>
      <c r="D5372">
        <v>2021</v>
      </c>
      <c r="E5372" t="s">
        <v>2168</v>
      </c>
      <c r="F5372" t="s">
        <v>2301</v>
      </c>
      <c r="G5372">
        <v>-16.91366713</v>
      </c>
      <c r="H5372">
        <v>145.7808617</v>
      </c>
      <c r="I5372" t="s">
        <v>2337</v>
      </c>
      <c r="J5372">
        <v>11</v>
      </c>
      <c r="K5372">
        <v>18</v>
      </c>
      <c r="L5372">
        <v>21</v>
      </c>
      <c r="N5372">
        <v>3</v>
      </c>
      <c r="O5372">
        <v>0.90259999999999996</v>
      </c>
      <c r="R5372">
        <v>1.4339</v>
      </c>
    </row>
    <row r="5373" spans="1:18">
      <c r="A5373" t="s">
        <v>2083</v>
      </c>
      <c r="B5373" t="s">
        <v>2082</v>
      </c>
      <c r="D5373">
        <v>2021</v>
      </c>
      <c r="E5373" t="s">
        <v>2168</v>
      </c>
      <c r="F5373" t="s">
        <v>2301</v>
      </c>
      <c r="G5373">
        <v>-16.91366713</v>
      </c>
      <c r="H5373">
        <v>145.7808617</v>
      </c>
      <c r="I5373" t="s">
        <v>2337</v>
      </c>
      <c r="J5373">
        <v>11</v>
      </c>
      <c r="K5373">
        <v>21</v>
      </c>
      <c r="L5373">
        <v>24</v>
      </c>
      <c r="N5373">
        <v>3</v>
      </c>
      <c r="O5373">
        <v>0.89910000000000001</v>
      </c>
      <c r="R5373">
        <v>1.1029</v>
      </c>
    </row>
    <row r="5374" spans="1:18">
      <c r="A5374" t="s">
        <v>2083</v>
      </c>
      <c r="B5374" t="s">
        <v>2082</v>
      </c>
      <c r="D5374">
        <v>2021</v>
      </c>
      <c r="E5374" t="s">
        <v>2168</v>
      </c>
      <c r="F5374" t="s">
        <v>2301</v>
      </c>
      <c r="G5374">
        <v>-16.91366713</v>
      </c>
      <c r="H5374">
        <v>145.7808617</v>
      </c>
      <c r="I5374" t="s">
        <v>2337</v>
      </c>
      <c r="J5374">
        <v>12</v>
      </c>
      <c r="K5374">
        <v>0</v>
      </c>
      <c r="L5374">
        <v>3</v>
      </c>
      <c r="N5374">
        <v>3</v>
      </c>
      <c r="O5374">
        <v>0.90300000000000002</v>
      </c>
      <c r="R5374">
        <v>0.72189999999999999</v>
      </c>
    </row>
    <row r="5375" spans="1:18">
      <c r="A5375" t="s">
        <v>2083</v>
      </c>
      <c r="B5375" t="s">
        <v>2082</v>
      </c>
      <c r="D5375">
        <v>2021</v>
      </c>
      <c r="E5375" t="s">
        <v>2168</v>
      </c>
      <c r="F5375" t="s">
        <v>2301</v>
      </c>
      <c r="G5375">
        <v>-16.91366713</v>
      </c>
      <c r="H5375">
        <v>145.7808617</v>
      </c>
      <c r="I5375" t="s">
        <v>2337</v>
      </c>
      <c r="J5375">
        <v>12</v>
      </c>
      <c r="K5375">
        <v>3</v>
      </c>
      <c r="L5375">
        <v>6</v>
      </c>
      <c r="N5375">
        <v>3</v>
      </c>
      <c r="O5375">
        <v>0.84360000000000002</v>
      </c>
      <c r="R5375">
        <v>1.4160999999999999</v>
      </c>
    </row>
    <row r="5376" spans="1:18">
      <c r="A5376" t="s">
        <v>2083</v>
      </c>
      <c r="B5376" t="s">
        <v>2082</v>
      </c>
      <c r="D5376">
        <v>2021</v>
      </c>
      <c r="E5376" t="s">
        <v>2168</v>
      </c>
      <c r="F5376" t="s">
        <v>2301</v>
      </c>
      <c r="G5376">
        <v>-16.91366713</v>
      </c>
      <c r="H5376">
        <v>145.7808617</v>
      </c>
      <c r="I5376" t="s">
        <v>2337</v>
      </c>
      <c r="J5376">
        <v>12</v>
      </c>
      <c r="K5376">
        <v>6</v>
      </c>
      <c r="L5376">
        <v>9</v>
      </c>
      <c r="N5376">
        <v>3</v>
      </c>
      <c r="O5376">
        <v>0.85360000000000003</v>
      </c>
      <c r="R5376">
        <v>1.2943</v>
      </c>
    </row>
    <row r="5377" spans="1:18">
      <c r="A5377" t="s">
        <v>2083</v>
      </c>
      <c r="B5377" t="s">
        <v>2082</v>
      </c>
      <c r="D5377">
        <v>2021</v>
      </c>
      <c r="E5377" t="s">
        <v>2168</v>
      </c>
      <c r="F5377" t="s">
        <v>2301</v>
      </c>
      <c r="G5377">
        <v>-16.91366713</v>
      </c>
      <c r="H5377">
        <v>145.7808617</v>
      </c>
      <c r="I5377" t="s">
        <v>2337</v>
      </c>
      <c r="J5377">
        <v>12</v>
      </c>
      <c r="K5377">
        <v>9</v>
      </c>
      <c r="L5377">
        <v>12</v>
      </c>
      <c r="N5377">
        <v>3</v>
      </c>
      <c r="O5377">
        <v>0.86360000000000003</v>
      </c>
      <c r="R5377">
        <v>1.1726000000000001</v>
      </c>
    </row>
    <row r="5378" spans="1:18">
      <c r="A5378" t="s">
        <v>2083</v>
      </c>
      <c r="B5378" t="s">
        <v>2082</v>
      </c>
      <c r="D5378">
        <v>2021</v>
      </c>
      <c r="E5378" t="s">
        <v>2168</v>
      </c>
      <c r="F5378" t="s">
        <v>2301</v>
      </c>
      <c r="G5378">
        <v>-16.91366713</v>
      </c>
      <c r="H5378">
        <v>145.7808617</v>
      </c>
      <c r="I5378" t="s">
        <v>2337</v>
      </c>
      <c r="J5378">
        <v>12</v>
      </c>
      <c r="K5378">
        <v>12</v>
      </c>
      <c r="L5378">
        <v>15</v>
      </c>
      <c r="N5378">
        <v>3</v>
      </c>
      <c r="O5378">
        <v>0.93389999999999995</v>
      </c>
      <c r="R5378">
        <v>0.90549999999999997</v>
      </c>
    </row>
    <row r="5379" spans="1:18">
      <c r="A5379" t="s">
        <v>2083</v>
      </c>
      <c r="B5379" t="s">
        <v>2082</v>
      </c>
      <c r="D5379">
        <v>2021</v>
      </c>
      <c r="E5379" t="s">
        <v>2168</v>
      </c>
      <c r="F5379" t="s">
        <v>2301</v>
      </c>
      <c r="G5379">
        <v>-16.91366713</v>
      </c>
      <c r="H5379">
        <v>145.7808617</v>
      </c>
      <c r="I5379" t="s">
        <v>2337</v>
      </c>
      <c r="J5379">
        <v>12</v>
      </c>
      <c r="K5379">
        <v>15</v>
      </c>
      <c r="L5379">
        <v>18</v>
      </c>
      <c r="N5379">
        <v>3</v>
      </c>
      <c r="O5379">
        <v>1.0042</v>
      </c>
      <c r="R5379">
        <v>0.63839999999999997</v>
      </c>
    </row>
    <row r="5380" spans="1:18">
      <c r="A5380" t="s">
        <v>2083</v>
      </c>
      <c r="B5380" t="s">
        <v>2082</v>
      </c>
      <c r="D5380">
        <v>2021</v>
      </c>
      <c r="E5380" t="s">
        <v>2168</v>
      </c>
      <c r="F5380" t="s">
        <v>2301</v>
      </c>
      <c r="G5380">
        <v>-16.91366713</v>
      </c>
      <c r="H5380">
        <v>145.7808617</v>
      </c>
      <c r="I5380" t="s">
        <v>2337</v>
      </c>
      <c r="J5380">
        <v>12</v>
      </c>
      <c r="K5380">
        <v>18</v>
      </c>
      <c r="L5380">
        <v>21</v>
      </c>
      <c r="N5380">
        <v>3</v>
      </c>
      <c r="O5380">
        <v>0.66620000000000001</v>
      </c>
      <c r="R5380">
        <v>1.0901000000000001</v>
      </c>
    </row>
    <row r="5381" spans="1:18">
      <c r="A5381" t="s">
        <v>2083</v>
      </c>
      <c r="B5381" t="s">
        <v>2082</v>
      </c>
      <c r="D5381">
        <v>2021</v>
      </c>
      <c r="E5381" t="s">
        <v>2168</v>
      </c>
      <c r="F5381" t="s">
        <v>2301</v>
      </c>
      <c r="G5381">
        <v>-16.91366713</v>
      </c>
      <c r="H5381">
        <v>145.7808617</v>
      </c>
      <c r="I5381" t="s">
        <v>2337</v>
      </c>
      <c r="J5381">
        <v>12</v>
      </c>
      <c r="K5381">
        <v>21</v>
      </c>
      <c r="L5381">
        <v>24</v>
      </c>
      <c r="N5381">
        <v>3</v>
      </c>
      <c r="O5381">
        <v>0.3281</v>
      </c>
      <c r="R5381">
        <v>1.5419</v>
      </c>
    </row>
    <row r="5382" spans="1:18">
      <c r="A5382" t="s">
        <v>2083</v>
      </c>
      <c r="B5382" t="s">
        <v>2082</v>
      </c>
      <c r="D5382">
        <v>2021</v>
      </c>
      <c r="E5382" t="s">
        <v>2167</v>
      </c>
      <c r="F5382" t="s">
        <v>2301</v>
      </c>
      <c r="G5382">
        <v>-16.903689020000002</v>
      </c>
      <c r="H5382">
        <v>145.79221509999999</v>
      </c>
      <c r="I5382" t="s">
        <v>2329</v>
      </c>
      <c r="J5382">
        <v>1</v>
      </c>
      <c r="K5382">
        <v>0</v>
      </c>
      <c r="L5382">
        <v>3</v>
      </c>
      <c r="N5382">
        <v>3</v>
      </c>
      <c r="O5382">
        <v>0.39650000000000002</v>
      </c>
      <c r="R5382">
        <v>0.33019999999999999</v>
      </c>
    </row>
    <row r="5383" spans="1:18">
      <c r="A5383" t="s">
        <v>2083</v>
      </c>
      <c r="B5383" t="s">
        <v>2082</v>
      </c>
      <c r="D5383">
        <v>2021</v>
      </c>
      <c r="E5383" t="s">
        <v>2167</v>
      </c>
      <c r="F5383" t="s">
        <v>2301</v>
      </c>
      <c r="G5383">
        <v>-16.903689020000002</v>
      </c>
      <c r="H5383">
        <v>145.79221509999999</v>
      </c>
      <c r="I5383" t="s">
        <v>2329</v>
      </c>
      <c r="J5383">
        <v>1</v>
      </c>
      <c r="K5383">
        <v>3</v>
      </c>
      <c r="L5383">
        <v>6</v>
      </c>
      <c r="N5383">
        <v>3</v>
      </c>
      <c r="O5383">
        <v>0.87280000000000002</v>
      </c>
      <c r="R5383">
        <v>0.63029999999999997</v>
      </c>
    </row>
    <row r="5384" spans="1:18">
      <c r="A5384" t="s">
        <v>2083</v>
      </c>
      <c r="B5384" t="s">
        <v>2082</v>
      </c>
      <c r="D5384">
        <v>2021</v>
      </c>
      <c r="E5384" t="s">
        <v>2167</v>
      </c>
      <c r="F5384" t="s">
        <v>2301</v>
      </c>
      <c r="G5384">
        <v>-16.903689020000002</v>
      </c>
      <c r="H5384">
        <v>145.79221509999999</v>
      </c>
      <c r="I5384" t="s">
        <v>2329</v>
      </c>
      <c r="J5384">
        <v>1</v>
      </c>
      <c r="K5384">
        <v>6</v>
      </c>
      <c r="L5384">
        <v>9</v>
      </c>
      <c r="N5384">
        <v>3</v>
      </c>
      <c r="O5384">
        <v>0.95350000000000001</v>
      </c>
      <c r="R5384">
        <v>0.47589999999999999</v>
      </c>
    </row>
    <row r="5385" spans="1:18">
      <c r="A5385" t="s">
        <v>2083</v>
      </c>
      <c r="B5385" t="s">
        <v>2082</v>
      </c>
      <c r="D5385">
        <v>2021</v>
      </c>
      <c r="E5385" t="s">
        <v>2167</v>
      </c>
      <c r="F5385" t="s">
        <v>2301</v>
      </c>
      <c r="G5385">
        <v>-16.903689020000002</v>
      </c>
      <c r="H5385">
        <v>145.79221509999999</v>
      </c>
      <c r="I5385" t="s">
        <v>2329</v>
      </c>
      <c r="J5385">
        <v>1</v>
      </c>
      <c r="K5385">
        <v>9</v>
      </c>
      <c r="L5385">
        <v>12</v>
      </c>
      <c r="N5385">
        <v>3</v>
      </c>
      <c r="O5385">
        <v>1.0342</v>
      </c>
      <c r="R5385">
        <v>0.32150000000000001</v>
      </c>
    </row>
    <row r="5386" spans="1:18">
      <c r="A5386" t="s">
        <v>2083</v>
      </c>
      <c r="B5386" t="s">
        <v>2082</v>
      </c>
      <c r="D5386">
        <v>2021</v>
      </c>
      <c r="E5386" t="s">
        <v>2167</v>
      </c>
      <c r="F5386" t="s">
        <v>2301</v>
      </c>
      <c r="G5386">
        <v>-16.903689020000002</v>
      </c>
      <c r="H5386">
        <v>145.79221509999999</v>
      </c>
      <c r="I5386" t="s">
        <v>2329</v>
      </c>
      <c r="J5386">
        <v>1</v>
      </c>
      <c r="K5386">
        <v>12</v>
      </c>
      <c r="L5386">
        <v>15</v>
      </c>
      <c r="N5386">
        <v>3</v>
      </c>
      <c r="O5386">
        <v>1.0103</v>
      </c>
      <c r="R5386">
        <v>0.3503</v>
      </c>
    </row>
    <row r="5387" spans="1:18">
      <c r="A5387" t="s">
        <v>2083</v>
      </c>
      <c r="B5387" t="s">
        <v>2082</v>
      </c>
      <c r="D5387">
        <v>2021</v>
      </c>
      <c r="E5387" t="s">
        <v>2167</v>
      </c>
      <c r="F5387" t="s">
        <v>2301</v>
      </c>
      <c r="G5387">
        <v>-16.903689020000002</v>
      </c>
      <c r="H5387">
        <v>145.79221509999999</v>
      </c>
      <c r="I5387" t="s">
        <v>2329</v>
      </c>
      <c r="J5387">
        <v>1</v>
      </c>
      <c r="K5387">
        <v>15</v>
      </c>
      <c r="L5387">
        <v>18</v>
      </c>
      <c r="N5387">
        <v>3</v>
      </c>
      <c r="O5387">
        <v>0.98640000000000005</v>
      </c>
      <c r="R5387">
        <v>0.37909999999999999</v>
      </c>
    </row>
    <row r="5388" spans="1:18">
      <c r="A5388" t="s">
        <v>2083</v>
      </c>
      <c r="B5388" t="s">
        <v>2082</v>
      </c>
      <c r="D5388">
        <v>2021</v>
      </c>
      <c r="E5388" t="s">
        <v>2167</v>
      </c>
      <c r="F5388" t="s">
        <v>2301</v>
      </c>
      <c r="G5388">
        <v>-16.903689020000002</v>
      </c>
      <c r="H5388">
        <v>145.79221509999999</v>
      </c>
      <c r="I5388" t="s">
        <v>2329</v>
      </c>
      <c r="J5388">
        <v>1</v>
      </c>
      <c r="K5388">
        <v>18</v>
      </c>
      <c r="L5388">
        <v>21</v>
      </c>
      <c r="N5388">
        <v>3</v>
      </c>
      <c r="O5388">
        <v>1.038</v>
      </c>
      <c r="R5388">
        <v>0.35759999999999997</v>
      </c>
    </row>
    <row r="5389" spans="1:18">
      <c r="A5389" t="s">
        <v>2083</v>
      </c>
      <c r="B5389" t="s">
        <v>2082</v>
      </c>
      <c r="D5389">
        <v>2021</v>
      </c>
      <c r="E5389" t="s">
        <v>2167</v>
      </c>
      <c r="F5389" t="s">
        <v>2301</v>
      </c>
      <c r="G5389">
        <v>-16.903689020000002</v>
      </c>
      <c r="H5389">
        <v>145.79221509999999</v>
      </c>
      <c r="I5389" t="s">
        <v>2329</v>
      </c>
      <c r="J5389">
        <v>1</v>
      </c>
      <c r="K5389">
        <v>21</v>
      </c>
      <c r="L5389">
        <v>24</v>
      </c>
      <c r="N5389">
        <v>3</v>
      </c>
      <c r="O5389">
        <v>1.0896999999999999</v>
      </c>
      <c r="R5389">
        <v>0.33610000000000001</v>
      </c>
    </row>
    <row r="5390" spans="1:18">
      <c r="A5390" t="s">
        <v>2083</v>
      </c>
      <c r="B5390" t="s">
        <v>2082</v>
      </c>
      <c r="D5390">
        <v>2021</v>
      </c>
      <c r="E5390" t="s">
        <v>2167</v>
      </c>
      <c r="F5390" t="s">
        <v>2301</v>
      </c>
      <c r="G5390">
        <v>-16.903689020000002</v>
      </c>
      <c r="H5390">
        <v>145.79221509999999</v>
      </c>
      <c r="I5390" t="s">
        <v>2329</v>
      </c>
      <c r="J5390">
        <v>2</v>
      </c>
      <c r="K5390">
        <v>0</v>
      </c>
      <c r="L5390">
        <v>3</v>
      </c>
      <c r="N5390">
        <v>3</v>
      </c>
      <c r="O5390">
        <v>0.68489999999999995</v>
      </c>
      <c r="R5390">
        <v>0.31309999999999999</v>
      </c>
    </row>
    <row r="5391" spans="1:18">
      <c r="A5391" t="s">
        <v>2083</v>
      </c>
      <c r="B5391" t="s">
        <v>2082</v>
      </c>
      <c r="D5391">
        <v>2021</v>
      </c>
      <c r="E5391" t="s">
        <v>2167</v>
      </c>
      <c r="F5391" t="s">
        <v>2301</v>
      </c>
      <c r="G5391">
        <v>-16.903689020000002</v>
      </c>
      <c r="H5391">
        <v>145.79221509999999</v>
      </c>
      <c r="I5391" t="s">
        <v>2329</v>
      </c>
      <c r="J5391">
        <v>2</v>
      </c>
      <c r="K5391">
        <v>3</v>
      </c>
      <c r="L5391">
        <v>6</v>
      </c>
      <c r="N5391">
        <v>3</v>
      </c>
      <c r="O5391">
        <v>1.0920000000000001</v>
      </c>
      <c r="R5391">
        <v>0.22939999999999999</v>
      </c>
    </row>
    <row r="5392" spans="1:18">
      <c r="A5392" t="s">
        <v>2083</v>
      </c>
      <c r="B5392" t="s">
        <v>2082</v>
      </c>
      <c r="D5392">
        <v>2021</v>
      </c>
      <c r="E5392" t="s">
        <v>2167</v>
      </c>
      <c r="F5392" t="s">
        <v>2301</v>
      </c>
      <c r="G5392">
        <v>-16.903689020000002</v>
      </c>
      <c r="H5392">
        <v>145.79221509999999</v>
      </c>
      <c r="I5392" t="s">
        <v>2329</v>
      </c>
      <c r="J5392">
        <v>2</v>
      </c>
      <c r="K5392">
        <v>6</v>
      </c>
      <c r="L5392">
        <v>9</v>
      </c>
      <c r="N5392">
        <v>3</v>
      </c>
      <c r="O5392">
        <v>1.1049</v>
      </c>
      <c r="R5392">
        <v>0.2324</v>
      </c>
    </row>
    <row r="5393" spans="1:18">
      <c r="A5393" t="s">
        <v>2083</v>
      </c>
      <c r="B5393" t="s">
        <v>2082</v>
      </c>
      <c r="D5393">
        <v>2021</v>
      </c>
      <c r="E5393" t="s">
        <v>2167</v>
      </c>
      <c r="F5393" t="s">
        <v>2301</v>
      </c>
      <c r="G5393">
        <v>-16.903689020000002</v>
      </c>
      <c r="H5393">
        <v>145.79221509999999</v>
      </c>
      <c r="I5393" t="s">
        <v>2329</v>
      </c>
      <c r="J5393">
        <v>2</v>
      </c>
      <c r="K5393">
        <v>9</v>
      </c>
      <c r="L5393">
        <v>12</v>
      </c>
      <c r="N5393">
        <v>3</v>
      </c>
      <c r="O5393">
        <v>1.1177999999999999</v>
      </c>
      <c r="R5393">
        <v>0.23549999999999999</v>
      </c>
    </row>
    <row r="5394" spans="1:18">
      <c r="A5394" t="s">
        <v>2083</v>
      </c>
      <c r="B5394" t="s">
        <v>2082</v>
      </c>
      <c r="D5394">
        <v>2021</v>
      </c>
      <c r="E5394" t="s">
        <v>2167</v>
      </c>
      <c r="F5394" t="s">
        <v>2301</v>
      </c>
      <c r="G5394">
        <v>-16.903689020000002</v>
      </c>
      <c r="H5394">
        <v>145.79221509999999</v>
      </c>
      <c r="I5394" t="s">
        <v>2329</v>
      </c>
      <c r="J5394">
        <v>2</v>
      </c>
      <c r="K5394">
        <v>12</v>
      </c>
      <c r="L5394">
        <v>15</v>
      </c>
      <c r="N5394">
        <v>3</v>
      </c>
      <c r="O5394">
        <v>1.0449999999999999</v>
      </c>
      <c r="R5394">
        <v>0.2432</v>
      </c>
    </row>
    <row r="5395" spans="1:18">
      <c r="A5395" t="s">
        <v>2083</v>
      </c>
      <c r="B5395" t="s">
        <v>2082</v>
      </c>
      <c r="D5395">
        <v>2021</v>
      </c>
      <c r="E5395" t="s">
        <v>2167</v>
      </c>
      <c r="F5395" t="s">
        <v>2301</v>
      </c>
      <c r="G5395">
        <v>-16.903689020000002</v>
      </c>
      <c r="H5395">
        <v>145.79221509999999</v>
      </c>
      <c r="I5395" t="s">
        <v>2329</v>
      </c>
      <c r="J5395">
        <v>2</v>
      </c>
      <c r="K5395">
        <v>15</v>
      </c>
      <c r="L5395">
        <v>18</v>
      </c>
      <c r="N5395">
        <v>3</v>
      </c>
      <c r="O5395">
        <v>0.97209999999999996</v>
      </c>
      <c r="R5395">
        <v>0.25090000000000001</v>
      </c>
    </row>
    <row r="5396" spans="1:18">
      <c r="A5396" t="s">
        <v>2083</v>
      </c>
      <c r="B5396" t="s">
        <v>2082</v>
      </c>
      <c r="D5396">
        <v>2021</v>
      </c>
      <c r="E5396" t="s">
        <v>2167</v>
      </c>
      <c r="F5396" t="s">
        <v>2301</v>
      </c>
      <c r="G5396">
        <v>-16.903689020000002</v>
      </c>
      <c r="H5396">
        <v>145.79221509999999</v>
      </c>
      <c r="I5396" t="s">
        <v>2329</v>
      </c>
      <c r="J5396">
        <v>2</v>
      </c>
      <c r="K5396">
        <v>18</v>
      </c>
      <c r="L5396">
        <v>21</v>
      </c>
      <c r="N5396">
        <v>3</v>
      </c>
      <c r="O5396">
        <v>1.0188999999999999</v>
      </c>
      <c r="R5396">
        <v>0.24360000000000001</v>
      </c>
    </row>
    <row r="5397" spans="1:18">
      <c r="A5397" t="s">
        <v>2083</v>
      </c>
      <c r="B5397" t="s">
        <v>2082</v>
      </c>
      <c r="D5397">
        <v>2021</v>
      </c>
      <c r="E5397" t="s">
        <v>2167</v>
      </c>
      <c r="F5397" t="s">
        <v>2301</v>
      </c>
      <c r="G5397">
        <v>-16.903689020000002</v>
      </c>
      <c r="H5397">
        <v>145.79221509999999</v>
      </c>
      <c r="I5397" t="s">
        <v>2329</v>
      </c>
      <c r="J5397">
        <v>2</v>
      </c>
      <c r="K5397">
        <v>21</v>
      </c>
      <c r="L5397">
        <v>24</v>
      </c>
      <c r="N5397">
        <v>3</v>
      </c>
      <c r="O5397">
        <v>1.0657000000000001</v>
      </c>
      <c r="R5397">
        <v>0.23630000000000001</v>
      </c>
    </row>
    <row r="5398" spans="1:18">
      <c r="A5398" t="s">
        <v>2083</v>
      </c>
      <c r="B5398" t="s">
        <v>2082</v>
      </c>
      <c r="D5398">
        <v>2021</v>
      </c>
      <c r="E5398" t="s">
        <v>2167</v>
      </c>
      <c r="F5398" t="s">
        <v>2301</v>
      </c>
      <c r="G5398">
        <v>-16.903689020000002</v>
      </c>
      <c r="H5398">
        <v>145.79221509999999</v>
      </c>
      <c r="I5398" t="s">
        <v>2329</v>
      </c>
      <c r="J5398">
        <v>3</v>
      </c>
      <c r="K5398">
        <v>0</v>
      </c>
      <c r="L5398">
        <v>3</v>
      </c>
      <c r="N5398">
        <v>3</v>
      </c>
      <c r="O5398">
        <v>0.82269999999999999</v>
      </c>
      <c r="R5398">
        <v>0.45960000000000001</v>
      </c>
    </row>
    <row r="5399" spans="1:18">
      <c r="A5399" t="s">
        <v>2083</v>
      </c>
      <c r="B5399" t="s">
        <v>2082</v>
      </c>
      <c r="D5399">
        <v>2021</v>
      </c>
      <c r="E5399" t="s">
        <v>2167</v>
      </c>
      <c r="F5399" t="s">
        <v>2301</v>
      </c>
      <c r="G5399">
        <v>-16.903689020000002</v>
      </c>
      <c r="H5399">
        <v>145.79221509999999</v>
      </c>
      <c r="I5399" t="s">
        <v>2329</v>
      </c>
      <c r="J5399">
        <v>3</v>
      </c>
      <c r="K5399">
        <v>3</v>
      </c>
      <c r="L5399">
        <v>6</v>
      </c>
      <c r="N5399">
        <v>3</v>
      </c>
      <c r="O5399">
        <v>1.1294999999999999</v>
      </c>
      <c r="R5399">
        <v>0.2228</v>
      </c>
    </row>
    <row r="5400" spans="1:18">
      <c r="A5400" t="s">
        <v>2083</v>
      </c>
      <c r="B5400" t="s">
        <v>2082</v>
      </c>
      <c r="D5400">
        <v>2021</v>
      </c>
      <c r="E5400" t="s">
        <v>2167</v>
      </c>
      <c r="F5400" t="s">
        <v>2301</v>
      </c>
      <c r="G5400">
        <v>-16.903689020000002</v>
      </c>
      <c r="H5400">
        <v>145.79221509999999</v>
      </c>
      <c r="I5400" t="s">
        <v>2329</v>
      </c>
      <c r="J5400">
        <v>3</v>
      </c>
      <c r="K5400">
        <v>6</v>
      </c>
      <c r="L5400">
        <v>9</v>
      </c>
      <c r="N5400">
        <v>3</v>
      </c>
      <c r="O5400">
        <v>1.1057999999999999</v>
      </c>
      <c r="R5400">
        <v>0.25559999999999999</v>
      </c>
    </row>
    <row r="5401" spans="1:18">
      <c r="A5401" t="s">
        <v>2083</v>
      </c>
      <c r="B5401" t="s">
        <v>2082</v>
      </c>
      <c r="D5401">
        <v>2021</v>
      </c>
      <c r="E5401" t="s">
        <v>2167</v>
      </c>
      <c r="F5401" t="s">
        <v>2301</v>
      </c>
      <c r="G5401">
        <v>-16.903689020000002</v>
      </c>
      <c r="H5401">
        <v>145.79221509999999</v>
      </c>
      <c r="I5401" t="s">
        <v>2329</v>
      </c>
      <c r="J5401">
        <v>3</v>
      </c>
      <c r="K5401">
        <v>9</v>
      </c>
      <c r="L5401">
        <v>12</v>
      </c>
      <c r="N5401">
        <v>3</v>
      </c>
      <c r="O5401">
        <v>1.0820000000000001</v>
      </c>
      <c r="R5401">
        <v>0.2883</v>
      </c>
    </row>
    <row r="5402" spans="1:18">
      <c r="A5402" t="s">
        <v>2083</v>
      </c>
      <c r="B5402" t="s">
        <v>2082</v>
      </c>
      <c r="D5402">
        <v>2021</v>
      </c>
      <c r="E5402" t="s">
        <v>2167</v>
      </c>
      <c r="F5402" t="s">
        <v>2301</v>
      </c>
      <c r="G5402">
        <v>-16.903689020000002</v>
      </c>
      <c r="H5402">
        <v>145.79221509999999</v>
      </c>
      <c r="I5402" t="s">
        <v>2329</v>
      </c>
      <c r="J5402">
        <v>3</v>
      </c>
      <c r="K5402">
        <v>12</v>
      </c>
      <c r="L5402">
        <v>15</v>
      </c>
      <c r="N5402">
        <v>3</v>
      </c>
      <c r="O5402">
        <v>1.1015999999999999</v>
      </c>
      <c r="R5402">
        <v>0.26129999999999998</v>
      </c>
    </row>
    <row r="5403" spans="1:18">
      <c r="A5403" t="s">
        <v>2083</v>
      </c>
      <c r="B5403" t="s">
        <v>2082</v>
      </c>
      <c r="D5403">
        <v>2021</v>
      </c>
      <c r="E5403" t="s">
        <v>2167</v>
      </c>
      <c r="F5403" t="s">
        <v>2301</v>
      </c>
      <c r="G5403">
        <v>-16.903689020000002</v>
      </c>
      <c r="H5403">
        <v>145.79221509999999</v>
      </c>
      <c r="I5403" t="s">
        <v>2329</v>
      </c>
      <c r="J5403">
        <v>3</v>
      </c>
      <c r="K5403">
        <v>15</v>
      </c>
      <c r="L5403">
        <v>18</v>
      </c>
      <c r="N5403">
        <v>3</v>
      </c>
      <c r="O5403">
        <v>1.1212</v>
      </c>
      <c r="R5403">
        <v>0.23419999999999999</v>
      </c>
    </row>
    <row r="5404" spans="1:18">
      <c r="A5404" t="s">
        <v>2083</v>
      </c>
      <c r="B5404" t="s">
        <v>2082</v>
      </c>
      <c r="D5404">
        <v>2021</v>
      </c>
      <c r="E5404" t="s">
        <v>2167</v>
      </c>
      <c r="F5404" t="s">
        <v>2301</v>
      </c>
      <c r="G5404">
        <v>-16.903689020000002</v>
      </c>
      <c r="H5404">
        <v>145.79221509999999</v>
      </c>
      <c r="I5404" t="s">
        <v>2329</v>
      </c>
      <c r="J5404">
        <v>3</v>
      </c>
      <c r="K5404">
        <v>18</v>
      </c>
      <c r="L5404">
        <v>21</v>
      </c>
      <c r="N5404">
        <v>3</v>
      </c>
      <c r="O5404">
        <v>1.1217999999999999</v>
      </c>
      <c r="R5404">
        <v>0.27089999999999997</v>
      </c>
    </row>
    <row r="5405" spans="1:18">
      <c r="A5405" t="s">
        <v>2083</v>
      </c>
      <c r="B5405" t="s">
        <v>2082</v>
      </c>
      <c r="D5405">
        <v>2021</v>
      </c>
      <c r="E5405" t="s">
        <v>2167</v>
      </c>
      <c r="F5405" t="s">
        <v>2301</v>
      </c>
      <c r="G5405">
        <v>-16.903689020000002</v>
      </c>
      <c r="H5405">
        <v>145.79221509999999</v>
      </c>
      <c r="I5405" t="s">
        <v>2329</v>
      </c>
      <c r="J5405">
        <v>3</v>
      </c>
      <c r="K5405">
        <v>21</v>
      </c>
      <c r="L5405">
        <v>24</v>
      </c>
      <c r="N5405">
        <v>3</v>
      </c>
      <c r="O5405">
        <v>1.1224000000000001</v>
      </c>
      <c r="R5405">
        <v>0.30769999999999997</v>
      </c>
    </row>
    <row r="5406" spans="1:18">
      <c r="A5406" t="s">
        <v>2083</v>
      </c>
      <c r="B5406" t="s">
        <v>2082</v>
      </c>
      <c r="D5406">
        <v>2021</v>
      </c>
      <c r="E5406" t="s">
        <v>2167</v>
      </c>
      <c r="F5406" t="s">
        <v>2301</v>
      </c>
      <c r="G5406">
        <v>-16.903689020000002</v>
      </c>
      <c r="H5406">
        <v>145.79221509999999</v>
      </c>
      <c r="I5406" t="s">
        <v>2328</v>
      </c>
      <c r="J5406">
        <v>4</v>
      </c>
      <c r="K5406">
        <v>0</v>
      </c>
      <c r="L5406">
        <v>3</v>
      </c>
      <c r="N5406">
        <v>3</v>
      </c>
      <c r="O5406">
        <v>0.76039999999999996</v>
      </c>
      <c r="R5406">
        <v>0.20319999999999999</v>
      </c>
    </row>
    <row r="5407" spans="1:18">
      <c r="A5407" t="s">
        <v>2083</v>
      </c>
      <c r="B5407" t="s">
        <v>2082</v>
      </c>
      <c r="D5407">
        <v>2021</v>
      </c>
      <c r="E5407" t="s">
        <v>2167</v>
      </c>
      <c r="F5407" t="s">
        <v>2301</v>
      </c>
      <c r="G5407">
        <v>-16.903689020000002</v>
      </c>
      <c r="H5407">
        <v>145.79221509999999</v>
      </c>
      <c r="I5407" t="s">
        <v>2328</v>
      </c>
      <c r="J5407">
        <v>4</v>
      </c>
      <c r="K5407">
        <v>3</v>
      </c>
      <c r="L5407">
        <v>6</v>
      </c>
      <c r="N5407">
        <v>3</v>
      </c>
      <c r="O5407">
        <v>1.0640000000000001</v>
      </c>
      <c r="R5407">
        <v>0.3473</v>
      </c>
    </row>
    <row r="5408" spans="1:18">
      <c r="A5408" t="s">
        <v>2083</v>
      </c>
      <c r="B5408" t="s">
        <v>2082</v>
      </c>
      <c r="D5408">
        <v>2021</v>
      </c>
      <c r="E5408" t="s">
        <v>2167</v>
      </c>
      <c r="F5408" t="s">
        <v>2301</v>
      </c>
      <c r="G5408">
        <v>-16.903689020000002</v>
      </c>
      <c r="H5408">
        <v>145.79221509999999</v>
      </c>
      <c r="I5408" t="s">
        <v>2328</v>
      </c>
      <c r="J5408">
        <v>4</v>
      </c>
      <c r="K5408">
        <v>6</v>
      </c>
      <c r="L5408">
        <v>9</v>
      </c>
      <c r="N5408">
        <v>3</v>
      </c>
      <c r="O5408">
        <v>1.1104000000000001</v>
      </c>
      <c r="R5408">
        <v>0.32979999999999998</v>
      </c>
    </row>
    <row r="5409" spans="1:18">
      <c r="A5409" t="s">
        <v>2083</v>
      </c>
      <c r="B5409" t="s">
        <v>2082</v>
      </c>
      <c r="D5409">
        <v>2021</v>
      </c>
      <c r="E5409" t="s">
        <v>2167</v>
      </c>
      <c r="F5409" t="s">
        <v>2301</v>
      </c>
      <c r="G5409">
        <v>-16.903689020000002</v>
      </c>
      <c r="H5409">
        <v>145.79221509999999</v>
      </c>
      <c r="I5409" t="s">
        <v>2328</v>
      </c>
      <c r="J5409">
        <v>4</v>
      </c>
      <c r="K5409">
        <v>9</v>
      </c>
      <c r="L5409">
        <v>12</v>
      </c>
      <c r="N5409">
        <v>3</v>
      </c>
      <c r="O5409">
        <v>1.1568000000000001</v>
      </c>
      <c r="R5409">
        <v>0.31240000000000001</v>
      </c>
    </row>
    <row r="5410" spans="1:18">
      <c r="A5410" t="s">
        <v>2083</v>
      </c>
      <c r="B5410" t="s">
        <v>2082</v>
      </c>
      <c r="D5410">
        <v>2021</v>
      </c>
      <c r="E5410" t="s">
        <v>2167</v>
      </c>
      <c r="F5410" t="s">
        <v>2301</v>
      </c>
      <c r="G5410">
        <v>-16.903689020000002</v>
      </c>
      <c r="H5410">
        <v>145.79221509999999</v>
      </c>
      <c r="I5410" t="s">
        <v>2328</v>
      </c>
      <c r="J5410">
        <v>4</v>
      </c>
      <c r="K5410">
        <v>12</v>
      </c>
      <c r="L5410">
        <v>15</v>
      </c>
      <c r="N5410">
        <v>3</v>
      </c>
      <c r="O5410">
        <v>1.0734999999999999</v>
      </c>
      <c r="R5410">
        <v>0.34229999999999999</v>
      </c>
    </row>
    <row r="5411" spans="1:18">
      <c r="A5411" t="s">
        <v>2083</v>
      </c>
      <c r="B5411" t="s">
        <v>2082</v>
      </c>
      <c r="D5411">
        <v>2021</v>
      </c>
      <c r="E5411" t="s">
        <v>2167</v>
      </c>
      <c r="F5411" t="s">
        <v>2301</v>
      </c>
      <c r="G5411">
        <v>-16.903689020000002</v>
      </c>
      <c r="H5411">
        <v>145.79221509999999</v>
      </c>
      <c r="I5411" t="s">
        <v>2328</v>
      </c>
      <c r="J5411">
        <v>4</v>
      </c>
      <c r="K5411">
        <v>15</v>
      </c>
      <c r="L5411">
        <v>18</v>
      </c>
      <c r="N5411">
        <v>3</v>
      </c>
      <c r="O5411">
        <v>0.99019999999999997</v>
      </c>
      <c r="R5411">
        <v>0.37219999999999998</v>
      </c>
    </row>
    <row r="5412" spans="1:18">
      <c r="A5412" t="s">
        <v>2083</v>
      </c>
      <c r="B5412" t="s">
        <v>2082</v>
      </c>
      <c r="D5412">
        <v>2021</v>
      </c>
      <c r="E5412" t="s">
        <v>2167</v>
      </c>
      <c r="F5412" t="s">
        <v>2301</v>
      </c>
      <c r="G5412">
        <v>-16.903689020000002</v>
      </c>
      <c r="H5412">
        <v>145.79221509999999</v>
      </c>
      <c r="I5412" t="s">
        <v>2328</v>
      </c>
      <c r="J5412">
        <v>4</v>
      </c>
      <c r="K5412">
        <v>18</v>
      </c>
      <c r="L5412">
        <v>21</v>
      </c>
      <c r="N5412">
        <v>3</v>
      </c>
      <c r="O5412">
        <v>1.0249999999999999</v>
      </c>
      <c r="R5412">
        <v>0.35749999999999998</v>
      </c>
    </row>
    <row r="5413" spans="1:18">
      <c r="A5413" t="s">
        <v>2083</v>
      </c>
      <c r="B5413" t="s">
        <v>2082</v>
      </c>
      <c r="D5413">
        <v>2021</v>
      </c>
      <c r="E5413" t="s">
        <v>2167</v>
      </c>
      <c r="F5413" t="s">
        <v>2301</v>
      </c>
      <c r="G5413">
        <v>-16.903689020000002</v>
      </c>
      <c r="H5413">
        <v>145.79221509999999</v>
      </c>
      <c r="I5413" t="s">
        <v>2328</v>
      </c>
      <c r="J5413">
        <v>4</v>
      </c>
      <c r="K5413">
        <v>21</v>
      </c>
      <c r="L5413">
        <v>24</v>
      </c>
      <c r="N5413">
        <v>3</v>
      </c>
      <c r="O5413">
        <v>1.0598000000000001</v>
      </c>
      <c r="R5413">
        <v>0.34279999999999999</v>
      </c>
    </row>
    <row r="5414" spans="1:18">
      <c r="A5414" t="s">
        <v>2083</v>
      </c>
      <c r="B5414" t="s">
        <v>2082</v>
      </c>
      <c r="D5414">
        <v>2021</v>
      </c>
      <c r="E5414" t="s">
        <v>2167</v>
      </c>
      <c r="F5414" t="s">
        <v>2301</v>
      </c>
      <c r="G5414">
        <v>-16.903689020000002</v>
      </c>
      <c r="H5414">
        <v>145.79221509999999</v>
      </c>
      <c r="I5414" t="s">
        <v>2328</v>
      </c>
      <c r="J5414">
        <v>5</v>
      </c>
      <c r="K5414">
        <v>0</v>
      </c>
      <c r="L5414">
        <v>3</v>
      </c>
      <c r="N5414">
        <v>3</v>
      </c>
      <c r="O5414">
        <v>1.0431999999999999</v>
      </c>
      <c r="R5414">
        <v>0.14879999999999999</v>
      </c>
    </row>
    <row r="5415" spans="1:18">
      <c r="A5415" t="s">
        <v>2083</v>
      </c>
      <c r="B5415" t="s">
        <v>2082</v>
      </c>
      <c r="D5415">
        <v>2021</v>
      </c>
      <c r="E5415" t="s">
        <v>2167</v>
      </c>
      <c r="F5415" t="s">
        <v>2301</v>
      </c>
      <c r="G5415">
        <v>-16.903689020000002</v>
      </c>
      <c r="H5415">
        <v>145.79221509999999</v>
      </c>
      <c r="I5415" t="s">
        <v>2328</v>
      </c>
      <c r="J5415">
        <v>5</v>
      </c>
      <c r="K5415">
        <v>3</v>
      </c>
      <c r="L5415">
        <v>6</v>
      </c>
      <c r="N5415">
        <v>3</v>
      </c>
      <c r="O5415">
        <v>0.92700000000000005</v>
      </c>
      <c r="R5415">
        <v>0.35220000000000001</v>
      </c>
    </row>
    <row r="5416" spans="1:18">
      <c r="A5416" t="s">
        <v>2083</v>
      </c>
      <c r="B5416" t="s">
        <v>2082</v>
      </c>
      <c r="D5416">
        <v>2021</v>
      </c>
      <c r="E5416" t="s">
        <v>2167</v>
      </c>
      <c r="F5416" t="s">
        <v>2301</v>
      </c>
      <c r="G5416">
        <v>-16.903689020000002</v>
      </c>
      <c r="H5416">
        <v>145.79221509999999</v>
      </c>
      <c r="I5416" t="s">
        <v>2328</v>
      </c>
      <c r="J5416">
        <v>5</v>
      </c>
      <c r="K5416">
        <v>6</v>
      </c>
      <c r="L5416">
        <v>9</v>
      </c>
      <c r="N5416">
        <v>3</v>
      </c>
      <c r="O5416">
        <v>0.9657</v>
      </c>
      <c r="R5416">
        <v>0.33710000000000001</v>
      </c>
    </row>
    <row r="5417" spans="1:18">
      <c r="A5417" t="s">
        <v>2083</v>
      </c>
      <c r="B5417" t="s">
        <v>2082</v>
      </c>
      <c r="D5417">
        <v>2021</v>
      </c>
      <c r="E5417" t="s">
        <v>2167</v>
      </c>
      <c r="F5417" t="s">
        <v>2301</v>
      </c>
      <c r="G5417">
        <v>-16.903689020000002</v>
      </c>
      <c r="H5417">
        <v>145.79221509999999</v>
      </c>
      <c r="I5417" t="s">
        <v>2328</v>
      </c>
      <c r="J5417">
        <v>5</v>
      </c>
      <c r="K5417">
        <v>9</v>
      </c>
      <c r="L5417">
        <v>12</v>
      </c>
      <c r="N5417">
        <v>3</v>
      </c>
      <c r="O5417">
        <v>1.0044</v>
      </c>
      <c r="R5417">
        <v>0.3221</v>
      </c>
    </row>
    <row r="5418" spans="1:18">
      <c r="A5418" t="s">
        <v>2083</v>
      </c>
      <c r="B5418" t="s">
        <v>2082</v>
      </c>
      <c r="D5418">
        <v>2021</v>
      </c>
      <c r="E5418" t="s">
        <v>2167</v>
      </c>
      <c r="F5418" t="s">
        <v>2301</v>
      </c>
      <c r="G5418">
        <v>-16.903689020000002</v>
      </c>
      <c r="H5418">
        <v>145.79221509999999</v>
      </c>
      <c r="I5418" t="s">
        <v>2328</v>
      </c>
      <c r="J5418">
        <v>5</v>
      </c>
      <c r="K5418">
        <v>12</v>
      </c>
      <c r="L5418">
        <v>15</v>
      </c>
      <c r="N5418">
        <v>3</v>
      </c>
      <c r="O5418">
        <v>1.0539000000000001</v>
      </c>
      <c r="R5418">
        <v>0.3417</v>
      </c>
    </row>
    <row r="5419" spans="1:18">
      <c r="A5419" t="s">
        <v>2083</v>
      </c>
      <c r="B5419" t="s">
        <v>2082</v>
      </c>
      <c r="D5419">
        <v>2021</v>
      </c>
      <c r="E5419" t="s">
        <v>2167</v>
      </c>
      <c r="F5419" t="s">
        <v>2301</v>
      </c>
      <c r="G5419">
        <v>-16.903689020000002</v>
      </c>
      <c r="H5419">
        <v>145.79221509999999</v>
      </c>
      <c r="I5419" t="s">
        <v>2328</v>
      </c>
      <c r="J5419">
        <v>5</v>
      </c>
      <c r="K5419">
        <v>15</v>
      </c>
      <c r="L5419">
        <v>18</v>
      </c>
      <c r="N5419">
        <v>3</v>
      </c>
      <c r="O5419">
        <v>1.1033999999999999</v>
      </c>
      <c r="R5419">
        <v>0.3614</v>
      </c>
    </row>
    <row r="5420" spans="1:18">
      <c r="A5420" t="s">
        <v>2083</v>
      </c>
      <c r="B5420" t="s">
        <v>2082</v>
      </c>
      <c r="D5420">
        <v>2021</v>
      </c>
      <c r="E5420" t="s">
        <v>2167</v>
      </c>
      <c r="F5420" t="s">
        <v>2301</v>
      </c>
      <c r="G5420">
        <v>-16.903689020000002</v>
      </c>
      <c r="H5420">
        <v>145.79221509999999</v>
      </c>
      <c r="I5420" t="s">
        <v>2328</v>
      </c>
      <c r="J5420">
        <v>5</v>
      </c>
      <c r="K5420">
        <v>18</v>
      </c>
      <c r="L5420">
        <v>21</v>
      </c>
      <c r="N5420">
        <v>3</v>
      </c>
      <c r="O5420">
        <v>1.0456000000000001</v>
      </c>
      <c r="R5420">
        <v>0.41120000000000001</v>
      </c>
    </row>
    <row r="5421" spans="1:18">
      <c r="A5421" t="s">
        <v>2083</v>
      </c>
      <c r="B5421" t="s">
        <v>2082</v>
      </c>
      <c r="D5421">
        <v>2021</v>
      </c>
      <c r="E5421" t="s">
        <v>2167</v>
      </c>
      <c r="F5421" t="s">
        <v>2301</v>
      </c>
      <c r="G5421">
        <v>-16.903689020000002</v>
      </c>
      <c r="H5421">
        <v>145.79221509999999</v>
      </c>
      <c r="I5421" t="s">
        <v>2328</v>
      </c>
      <c r="J5421">
        <v>5</v>
      </c>
      <c r="K5421">
        <v>21</v>
      </c>
      <c r="L5421">
        <v>24</v>
      </c>
      <c r="N5421">
        <v>3</v>
      </c>
      <c r="O5421">
        <v>0.9879</v>
      </c>
      <c r="R5421">
        <v>0.46110000000000001</v>
      </c>
    </row>
    <row r="5422" spans="1:18">
      <c r="A5422" t="s">
        <v>2083</v>
      </c>
      <c r="B5422" t="s">
        <v>2082</v>
      </c>
      <c r="D5422">
        <v>2021</v>
      </c>
      <c r="E5422" t="s">
        <v>2167</v>
      </c>
      <c r="F5422" t="s">
        <v>2301</v>
      </c>
      <c r="G5422">
        <v>-16.903689020000002</v>
      </c>
      <c r="H5422">
        <v>145.79221509999999</v>
      </c>
      <c r="I5422" t="s">
        <v>2328</v>
      </c>
      <c r="J5422">
        <v>6</v>
      </c>
      <c r="K5422">
        <v>0</v>
      </c>
      <c r="L5422">
        <v>3</v>
      </c>
      <c r="N5422">
        <v>3</v>
      </c>
      <c r="O5422">
        <v>0.96909999999999996</v>
      </c>
      <c r="R5422">
        <v>0.11650000000000001</v>
      </c>
    </row>
    <row r="5423" spans="1:18">
      <c r="A5423" t="s">
        <v>2083</v>
      </c>
      <c r="B5423" t="s">
        <v>2082</v>
      </c>
      <c r="D5423">
        <v>2021</v>
      </c>
      <c r="E5423" t="s">
        <v>2167</v>
      </c>
      <c r="F5423" t="s">
        <v>2301</v>
      </c>
      <c r="G5423">
        <v>-16.903689020000002</v>
      </c>
      <c r="H5423">
        <v>145.79221509999999</v>
      </c>
      <c r="I5423" t="s">
        <v>2328</v>
      </c>
      <c r="J5423">
        <v>6</v>
      </c>
      <c r="K5423">
        <v>3</v>
      </c>
      <c r="L5423">
        <v>6</v>
      </c>
      <c r="N5423">
        <v>3</v>
      </c>
      <c r="O5423">
        <v>1.0767</v>
      </c>
      <c r="R5423">
        <v>0.14319999999999999</v>
      </c>
    </row>
    <row r="5424" spans="1:18">
      <c r="A5424" t="s">
        <v>2083</v>
      </c>
      <c r="B5424" t="s">
        <v>2082</v>
      </c>
      <c r="D5424">
        <v>2021</v>
      </c>
      <c r="E5424" t="s">
        <v>2167</v>
      </c>
      <c r="F5424" t="s">
        <v>2301</v>
      </c>
      <c r="G5424">
        <v>-16.903689020000002</v>
      </c>
      <c r="H5424">
        <v>145.79221509999999</v>
      </c>
      <c r="I5424" t="s">
        <v>2328</v>
      </c>
      <c r="J5424">
        <v>6</v>
      </c>
      <c r="K5424">
        <v>6</v>
      </c>
      <c r="L5424">
        <v>9</v>
      </c>
      <c r="N5424">
        <v>3</v>
      </c>
      <c r="O5424">
        <v>1.0066999999999999</v>
      </c>
      <c r="R5424">
        <v>0.22209999999999999</v>
      </c>
    </row>
    <row r="5425" spans="1:18">
      <c r="A5425" t="s">
        <v>2083</v>
      </c>
      <c r="B5425" t="s">
        <v>2082</v>
      </c>
      <c r="D5425">
        <v>2021</v>
      </c>
      <c r="E5425" t="s">
        <v>2167</v>
      </c>
      <c r="F5425" t="s">
        <v>2301</v>
      </c>
      <c r="G5425">
        <v>-16.903689020000002</v>
      </c>
      <c r="H5425">
        <v>145.79221509999999</v>
      </c>
      <c r="I5425" t="s">
        <v>2328</v>
      </c>
      <c r="J5425">
        <v>6</v>
      </c>
      <c r="K5425">
        <v>9</v>
      </c>
      <c r="L5425">
        <v>12</v>
      </c>
      <c r="N5425">
        <v>3</v>
      </c>
      <c r="O5425">
        <v>0.93679999999999997</v>
      </c>
      <c r="R5425">
        <v>0.30109999999999998</v>
      </c>
    </row>
    <row r="5426" spans="1:18">
      <c r="A5426" t="s">
        <v>2083</v>
      </c>
      <c r="B5426" t="s">
        <v>2082</v>
      </c>
      <c r="D5426">
        <v>2021</v>
      </c>
      <c r="E5426" t="s">
        <v>2167</v>
      </c>
      <c r="F5426" t="s">
        <v>2301</v>
      </c>
      <c r="G5426">
        <v>-16.903689020000002</v>
      </c>
      <c r="H5426">
        <v>145.79221509999999</v>
      </c>
      <c r="I5426" t="s">
        <v>2328</v>
      </c>
      <c r="J5426">
        <v>6</v>
      </c>
      <c r="K5426">
        <v>12</v>
      </c>
      <c r="L5426">
        <v>15</v>
      </c>
      <c r="N5426">
        <v>3</v>
      </c>
      <c r="O5426">
        <v>1.1308</v>
      </c>
      <c r="R5426">
        <v>0.22500000000000001</v>
      </c>
    </row>
    <row r="5427" spans="1:18">
      <c r="A5427" t="s">
        <v>2083</v>
      </c>
      <c r="B5427" t="s">
        <v>2082</v>
      </c>
      <c r="D5427">
        <v>2021</v>
      </c>
      <c r="E5427" t="s">
        <v>2167</v>
      </c>
      <c r="F5427" t="s">
        <v>2301</v>
      </c>
      <c r="G5427">
        <v>-16.903689020000002</v>
      </c>
      <c r="H5427">
        <v>145.79221509999999</v>
      </c>
      <c r="I5427" t="s">
        <v>2328</v>
      </c>
      <c r="J5427">
        <v>6</v>
      </c>
      <c r="K5427">
        <v>15</v>
      </c>
      <c r="L5427">
        <v>18</v>
      </c>
      <c r="N5427">
        <v>3</v>
      </c>
      <c r="O5427">
        <v>1.3249</v>
      </c>
      <c r="R5427">
        <v>0.14899999999999999</v>
      </c>
    </row>
    <row r="5428" spans="1:18">
      <c r="A5428" t="s">
        <v>2083</v>
      </c>
      <c r="B5428" t="s">
        <v>2082</v>
      </c>
      <c r="D5428">
        <v>2021</v>
      </c>
      <c r="E5428" t="s">
        <v>2167</v>
      </c>
      <c r="F5428" t="s">
        <v>2301</v>
      </c>
      <c r="G5428">
        <v>-16.903689020000002</v>
      </c>
      <c r="H5428">
        <v>145.79221509999999</v>
      </c>
      <c r="I5428" t="s">
        <v>2328</v>
      </c>
      <c r="J5428">
        <v>6</v>
      </c>
      <c r="K5428">
        <v>18</v>
      </c>
      <c r="L5428">
        <v>21</v>
      </c>
      <c r="N5428">
        <v>3</v>
      </c>
      <c r="O5428">
        <v>1.2732000000000001</v>
      </c>
      <c r="R5428">
        <v>0.2036</v>
      </c>
    </row>
    <row r="5429" spans="1:18">
      <c r="A5429" t="s">
        <v>2083</v>
      </c>
      <c r="B5429" t="s">
        <v>2082</v>
      </c>
      <c r="D5429">
        <v>2021</v>
      </c>
      <c r="E5429" t="s">
        <v>2167</v>
      </c>
      <c r="F5429" t="s">
        <v>2301</v>
      </c>
      <c r="G5429">
        <v>-16.903689020000002</v>
      </c>
      <c r="H5429">
        <v>145.79221509999999</v>
      </c>
      <c r="I5429" t="s">
        <v>2328</v>
      </c>
      <c r="J5429">
        <v>6</v>
      </c>
      <c r="K5429">
        <v>21</v>
      </c>
      <c r="L5429">
        <v>24</v>
      </c>
      <c r="N5429">
        <v>3</v>
      </c>
      <c r="O5429">
        <v>1.2215</v>
      </c>
      <c r="R5429">
        <v>0.25829999999999997</v>
      </c>
    </row>
    <row r="5430" spans="1:18">
      <c r="A5430" t="s">
        <v>2083</v>
      </c>
      <c r="B5430" t="s">
        <v>2082</v>
      </c>
      <c r="D5430">
        <v>2021</v>
      </c>
      <c r="E5430" t="s">
        <v>2166</v>
      </c>
      <c r="F5430" t="s">
        <v>2301</v>
      </c>
      <c r="G5430">
        <v>-16.898357000000001</v>
      </c>
      <c r="H5430">
        <v>145.812264</v>
      </c>
      <c r="I5430" t="s">
        <v>2334</v>
      </c>
      <c r="J5430">
        <v>13</v>
      </c>
      <c r="K5430">
        <v>0</v>
      </c>
      <c r="L5430">
        <v>3</v>
      </c>
      <c r="N5430">
        <v>3</v>
      </c>
      <c r="O5430">
        <v>0.51870000000000005</v>
      </c>
      <c r="R5430">
        <v>1.0397000000000001</v>
      </c>
    </row>
    <row r="5431" spans="1:18">
      <c r="A5431" t="s">
        <v>2083</v>
      </c>
      <c r="B5431" t="s">
        <v>2082</v>
      </c>
      <c r="D5431">
        <v>2021</v>
      </c>
      <c r="E5431" t="s">
        <v>2166</v>
      </c>
      <c r="F5431" t="s">
        <v>2301</v>
      </c>
      <c r="G5431">
        <v>-16.898357000000001</v>
      </c>
      <c r="H5431">
        <v>145.812264</v>
      </c>
      <c r="I5431" t="s">
        <v>2334</v>
      </c>
      <c r="J5431">
        <v>13</v>
      </c>
      <c r="K5431">
        <v>3</v>
      </c>
      <c r="L5431">
        <v>6</v>
      </c>
      <c r="N5431">
        <v>3</v>
      </c>
      <c r="O5431">
        <v>0.88490000000000002</v>
      </c>
      <c r="R5431">
        <v>0.89190000000000003</v>
      </c>
    </row>
    <row r="5432" spans="1:18">
      <c r="A5432" t="s">
        <v>2083</v>
      </c>
      <c r="B5432" t="s">
        <v>2082</v>
      </c>
      <c r="D5432">
        <v>2021</v>
      </c>
      <c r="E5432" t="s">
        <v>2166</v>
      </c>
      <c r="F5432" t="s">
        <v>2301</v>
      </c>
      <c r="G5432">
        <v>-16.898357000000001</v>
      </c>
      <c r="H5432">
        <v>145.812264</v>
      </c>
      <c r="I5432" t="s">
        <v>2334</v>
      </c>
      <c r="J5432">
        <v>13</v>
      </c>
      <c r="K5432">
        <v>6</v>
      </c>
      <c r="L5432">
        <v>9</v>
      </c>
      <c r="N5432">
        <v>3</v>
      </c>
      <c r="O5432">
        <v>0.85029999999999994</v>
      </c>
      <c r="R5432">
        <v>1.0253000000000001</v>
      </c>
    </row>
    <row r="5433" spans="1:18">
      <c r="A5433" t="s">
        <v>2083</v>
      </c>
      <c r="B5433" t="s">
        <v>2082</v>
      </c>
      <c r="D5433">
        <v>2021</v>
      </c>
      <c r="E5433" t="s">
        <v>2166</v>
      </c>
      <c r="F5433" t="s">
        <v>2301</v>
      </c>
      <c r="G5433">
        <v>-16.898357000000001</v>
      </c>
      <c r="H5433">
        <v>145.812264</v>
      </c>
      <c r="I5433" t="s">
        <v>2334</v>
      </c>
      <c r="J5433">
        <v>13</v>
      </c>
      <c r="K5433">
        <v>9</v>
      </c>
      <c r="L5433">
        <v>12</v>
      </c>
      <c r="N5433">
        <v>3</v>
      </c>
      <c r="O5433">
        <v>0.81579999999999997</v>
      </c>
      <c r="R5433">
        <v>1.1588000000000001</v>
      </c>
    </row>
    <row r="5434" spans="1:18">
      <c r="A5434" t="s">
        <v>2083</v>
      </c>
      <c r="B5434" t="s">
        <v>2082</v>
      </c>
      <c r="D5434">
        <v>2021</v>
      </c>
      <c r="E5434" t="s">
        <v>2166</v>
      </c>
      <c r="F5434" t="s">
        <v>2301</v>
      </c>
      <c r="G5434">
        <v>-16.898357000000001</v>
      </c>
      <c r="H5434">
        <v>145.812264</v>
      </c>
      <c r="I5434" t="s">
        <v>2334</v>
      </c>
      <c r="J5434">
        <v>13</v>
      </c>
      <c r="K5434">
        <v>12</v>
      </c>
      <c r="L5434">
        <v>15</v>
      </c>
      <c r="N5434">
        <v>3</v>
      </c>
      <c r="O5434">
        <v>0.68840000000000001</v>
      </c>
      <c r="R5434">
        <v>1.4114</v>
      </c>
    </row>
    <row r="5435" spans="1:18">
      <c r="A5435" t="s">
        <v>2083</v>
      </c>
      <c r="B5435" t="s">
        <v>2082</v>
      </c>
      <c r="D5435">
        <v>2021</v>
      </c>
      <c r="E5435" t="s">
        <v>2166</v>
      </c>
      <c r="F5435" t="s">
        <v>2301</v>
      </c>
      <c r="G5435">
        <v>-16.898357000000001</v>
      </c>
      <c r="H5435">
        <v>145.812264</v>
      </c>
      <c r="I5435" t="s">
        <v>2334</v>
      </c>
      <c r="J5435">
        <v>13</v>
      </c>
      <c r="K5435">
        <v>15</v>
      </c>
      <c r="L5435">
        <v>18</v>
      </c>
      <c r="N5435">
        <v>3</v>
      </c>
      <c r="O5435">
        <v>0.56100000000000005</v>
      </c>
      <c r="R5435">
        <v>1.6638999999999999</v>
      </c>
    </row>
    <row r="5436" spans="1:18">
      <c r="A5436" t="s">
        <v>2083</v>
      </c>
      <c r="B5436" t="s">
        <v>2082</v>
      </c>
      <c r="D5436">
        <v>2021</v>
      </c>
      <c r="E5436" t="s">
        <v>2166</v>
      </c>
      <c r="F5436" t="s">
        <v>2301</v>
      </c>
      <c r="G5436">
        <v>-16.898357000000001</v>
      </c>
      <c r="H5436">
        <v>145.812264</v>
      </c>
      <c r="I5436" t="s">
        <v>2334</v>
      </c>
      <c r="J5436">
        <v>13</v>
      </c>
      <c r="K5436">
        <v>18</v>
      </c>
      <c r="L5436">
        <v>21</v>
      </c>
      <c r="N5436">
        <v>3</v>
      </c>
      <c r="O5436">
        <v>0.68359999999999999</v>
      </c>
      <c r="R5436">
        <v>1.3559000000000001</v>
      </c>
    </row>
    <row r="5437" spans="1:18">
      <c r="A5437" t="s">
        <v>2083</v>
      </c>
      <c r="B5437" t="s">
        <v>2082</v>
      </c>
      <c r="D5437">
        <v>2021</v>
      </c>
      <c r="E5437" t="s">
        <v>2166</v>
      </c>
      <c r="F5437" t="s">
        <v>2301</v>
      </c>
      <c r="G5437">
        <v>-16.898357000000001</v>
      </c>
      <c r="H5437">
        <v>145.812264</v>
      </c>
      <c r="I5437" t="s">
        <v>2334</v>
      </c>
      <c r="J5437">
        <v>13</v>
      </c>
      <c r="K5437">
        <v>21</v>
      </c>
      <c r="L5437">
        <v>24</v>
      </c>
      <c r="N5437">
        <v>3</v>
      </c>
      <c r="O5437">
        <v>0.80610000000000004</v>
      </c>
      <c r="R5437">
        <v>1.0479000000000001</v>
      </c>
    </row>
    <row r="5438" spans="1:18">
      <c r="A5438" t="s">
        <v>2083</v>
      </c>
      <c r="B5438" t="s">
        <v>2082</v>
      </c>
      <c r="D5438">
        <v>2021</v>
      </c>
      <c r="E5438" t="s">
        <v>2166</v>
      </c>
      <c r="F5438" t="s">
        <v>2301</v>
      </c>
      <c r="G5438">
        <v>-16.898357000000001</v>
      </c>
      <c r="H5438">
        <v>145.812264</v>
      </c>
      <c r="I5438" t="s">
        <v>2334</v>
      </c>
      <c r="J5438">
        <v>14</v>
      </c>
      <c r="K5438">
        <v>0</v>
      </c>
      <c r="L5438">
        <v>3</v>
      </c>
      <c r="N5438">
        <v>3</v>
      </c>
      <c r="O5438">
        <v>0.61860000000000004</v>
      </c>
      <c r="R5438">
        <v>1.992</v>
      </c>
    </row>
    <row r="5439" spans="1:18">
      <c r="A5439" t="s">
        <v>2083</v>
      </c>
      <c r="B5439" t="s">
        <v>2082</v>
      </c>
      <c r="D5439">
        <v>2021</v>
      </c>
      <c r="E5439" t="s">
        <v>2166</v>
      </c>
      <c r="F5439" t="s">
        <v>2301</v>
      </c>
      <c r="G5439">
        <v>-16.898357000000001</v>
      </c>
      <c r="H5439">
        <v>145.812264</v>
      </c>
      <c r="I5439" t="s">
        <v>2334</v>
      </c>
      <c r="J5439">
        <v>14</v>
      </c>
      <c r="K5439">
        <v>3</v>
      </c>
      <c r="L5439">
        <v>6</v>
      </c>
      <c r="N5439">
        <v>3</v>
      </c>
      <c r="O5439">
        <v>0.8659</v>
      </c>
      <c r="R5439">
        <v>0.68049999999999999</v>
      </c>
    </row>
    <row r="5440" spans="1:18">
      <c r="A5440" t="s">
        <v>2083</v>
      </c>
      <c r="B5440" t="s">
        <v>2082</v>
      </c>
      <c r="D5440">
        <v>2021</v>
      </c>
      <c r="E5440" t="s">
        <v>2166</v>
      </c>
      <c r="F5440" t="s">
        <v>2301</v>
      </c>
      <c r="G5440">
        <v>-16.898357000000001</v>
      </c>
      <c r="H5440">
        <v>145.812264</v>
      </c>
      <c r="I5440" t="s">
        <v>2334</v>
      </c>
      <c r="J5440">
        <v>14</v>
      </c>
      <c r="K5440">
        <v>6</v>
      </c>
      <c r="L5440">
        <v>9</v>
      </c>
      <c r="N5440">
        <v>3</v>
      </c>
      <c r="O5440">
        <v>0.77439999999999998</v>
      </c>
      <c r="R5440">
        <v>1.0235000000000001</v>
      </c>
    </row>
    <row r="5441" spans="1:18">
      <c r="A5441" t="s">
        <v>2083</v>
      </c>
      <c r="B5441" t="s">
        <v>2082</v>
      </c>
      <c r="D5441">
        <v>2021</v>
      </c>
      <c r="E5441" t="s">
        <v>2166</v>
      </c>
      <c r="F5441" t="s">
        <v>2301</v>
      </c>
      <c r="G5441">
        <v>-16.898357000000001</v>
      </c>
      <c r="H5441">
        <v>145.812264</v>
      </c>
      <c r="I5441" t="s">
        <v>2334</v>
      </c>
      <c r="J5441">
        <v>14</v>
      </c>
      <c r="K5441">
        <v>9</v>
      </c>
      <c r="L5441">
        <v>12</v>
      </c>
      <c r="N5441">
        <v>3</v>
      </c>
      <c r="O5441">
        <v>0.68279999999999996</v>
      </c>
      <c r="R5441">
        <v>1.3665</v>
      </c>
    </row>
    <row r="5442" spans="1:18">
      <c r="A5442" t="s">
        <v>2083</v>
      </c>
      <c r="B5442" t="s">
        <v>2082</v>
      </c>
      <c r="D5442">
        <v>2021</v>
      </c>
      <c r="E5442" t="s">
        <v>2166</v>
      </c>
      <c r="F5442" t="s">
        <v>2301</v>
      </c>
      <c r="G5442">
        <v>-16.898357000000001</v>
      </c>
      <c r="H5442">
        <v>145.812264</v>
      </c>
      <c r="I5442" t="s">
        <v>2334</v>
      </c>
      <c r="J5442">
        <v>14</v>
      </c>
      <c r="K5442">
        <v>12</v>
      </c>
      <c r="L5442">
        <v>15</v>
      </c>
      <c r="N5442">
        <v>3</v>
      </c>
      <c r="O5442">
        <v>0.82120000000000004</v>
      </c>
      <c r="R5442">
        <v>1.1698</v>
      </c>
    </row>
    <row r="5443" spans="1:18">
      <c r="A5443" t="s">
        <v>2083</v>
      </c>
      <c r="B5443" t="s">
        <v>2082</v>
      </c>
      <c r="D5443">
        <v>2021</v>
      </c>
      <c r="E5443" t="s">
        <v>2166</v>
      </c>
      <c r="F5443" t="s">
        <v>2301</v>
      </c>
      <c r="G5443">
        <v>-16.898357000000001</v>
      </c>
      <c r="H5443">
        <v>145.812264</v>
      </c>
      <c r="I5443" t="s">
        <v>2334</v>
      </c>
      <c r="J5443">
        <v>14</v>
      </c>
      <c r="K5443">
        <v>15</v>
      </c>
      <c r="L5443">
        <v>18</v>
      </c>
      <c r="N5443">
        <v>3</v>
      </c>
      <c r="O5443">
        <v>0.9597</v>
      </c>
      <c r="R5443">
        <v>0.97309999999999997</v>
      </c>
    </row>
    <row r="5444" spans="1:18">
      <c r="A5444" t="s">
        <v>2083</v>
      </c>
      <c r="B5444" t="s">
        <v>2082</v>
      </c>
      <c r="D5444">
        <v>2021</v>
      </c>
      <c r="E5444" t="s">
        <v>2166</v>
      </c>
      <c r="F5444" t="s">
        <v>2301</v>
      </c>
      <c r="G5444">
        <v>-16.898357000000001</v>
      </c>
      <c r="H5444">
        <v>145.812264</v>
      </c>
      <c r="I5444" t="s">
        <v>2334</v>
      </c>
      <c r="J5444">
        <v>14</v>
      </c>
      <c r="K5444">
        <v>18</v>
      </c>
      <c r="L5444">
        <v>21</v>
      </c>
      <c r="N5444">
        <v>3</v>
      </c>
      <c r="O5444">
        <v>0.84260000000000002</v>
      </c>
      <c r="R5444">
        <v>1.1759999999999999</v>
      </c>
    </row>
    <row r="5445" spans="1:18">
      <c r="A5445" t="s">
        <v>2083</v>
      </c>
      <c r="B5445" t="s">
        <v>2082</v>
      </c>
      <c r="D5445">
        <v>2021</v>
      </c>
      <c r="E5445" t="s">
        <v>2166</v>
      </c>
      <c r="F5445" t="s">
        <v>2301</v>
      </c>
      <c r="G5445">
        <v>-16.898357000000001</v>
      </c>
      <c r="H5445">
        <v>145.812264</v>
      </c>
      <c r="I5445" t="s">
        <v>2334</v>
      </c>
      <c r="J5445">
        <v>14</v>
      </c>
      <c r="K5445">
        <v>21</v>
      </c>
      <c r="L5445">
        <v>24</v>
      </c>
      <c r="N5445">
        <v>3</v>
      </c>
      <c r="O5445">
        <v>0.72550000000000003</v>
      </c>
      <c r="R5445">
        <v>1.3789</v>
      </c>
    </row>
    <row r="5446" spans="1:18">
      <c r="A5446" t="s">
        <v>2083</v>
      </c>
      <c r="B5446" t="s">
        <v>2082</v>
      </c>
      <c r="D5446">
        <v>2021</v>
      </c>
      <c r="E5446" t="s">
        <v>2166</v>
      </c>
      <c r="F5446" t="s">
        <v>2301</v>
      </c>
      <c r="G5446">
        <v>-16.898357000000001</v>
      </c>
      <c r="H5446">
        <v>145.812264</v>
      </c>
      <c r="I5446" t="s">
        <v>2334</v>
      </c>
      <c r="J5446">
        <v>15</v>
      </c>
      <c r="K5446">
        <v>0</v>
      </c>
      <c r="L5446">
        <v>3</v>
      </c>
      <c r="N5446">
        <v>3</v>
      </c>
      <c r="O5446">
        <v>0.51870000000000005</v>
      </c>
      <c r="R5446">
        <v>4.0598999999999998</v>
      </c>
    </row>
    <row r="5447" spans="1:18">
      <c r="A5447" t="s">
        <v>2083</v>
      </c>
      <c r="B5447" t="s">
        <v>2082</v>
      </c>
      <c r="D5447">
        <v>2021</v>
      </c>
      <c r="E5447" t="s">
        <v>2166</v>
      </c>
      <c r="F5447" t="s">
        <v>2301</v>
      </c>
      <c r="G5447">
        <v>-16.898357000000001</v>
      </c>
      <c r="H5447">
        <v>145.812264</v>
      </c>
      <c r="I5447" t="s">
        <v>2334</v>
      </c>
      <c r="J5447">
        <v>15</v>
      </c>
      <c r="K5447">
        <v>3</v>
      </c>
      <c r="L5447">
        <v>6</v>
      </c>
      <c r="N5447">
        <v>3</v>
      </c>
      <c r="O5447">
        <v>0.78620000000000001</v>
      </c>
      <c r="R5447">
        <v>0.60389999999999999</v>
      </c>
    </row>
    <row r="5448" spans="1:18">
      <c r="A5448" t="s">
        <v>2083</v>
      </c>
      <c r="B5448" t="s">
        <v>2082</v>
      </c>
      <c r="D5448">
        <v>2021</v>
      </c>
      <c r="E5448" t="s">
        <v>2166</v>
      </c>
      <c r="F5448" t="s">
        <v>2301</v>
      </c>
      <c r="G5448">
        <v>-16.898357000000001</v>
      </c>
      <c r="H5448">
        <v>145.812264</v>
      </c>
      <c r="I5448" t="s">
        <v>2334</v>
      </c>
      <c r="J5448">
        <v>15</v>
      </c>
      <c r="K5448">
        <v>6</v>
      </c>
      <c r="L5448">
        <v>9</v>
      </c>
      <c r="N5448">
        <v>3</v>
      </c>
      <c r="O5448">
        <v>0.76700000000000002</v>
      </c>
      <c r="R5448">
        <v>0.80420000000000003</v>
      </c>
    </row>
    <row r="5449" spans="1:18">
      <c r="A5449" t="s">
        <v>2083</v>
      </c>
      <c r="B5449" t="s">
        <v>2082</v>
      </c>
      <c r="D5449">
        <v>2021</v>
      </c>
      <c r="E5449" t="s">
        <v>2166</v>
      </c>
      <c r="F5449" t="s">
        <v>2301</v>
      </c>
      <c r="G5449">
        <v>-16.898357000000001</v>
      </c>
      <c r="H5449">
        <v>145.812264</v>
      </c>
      <c r="I5449" t="s">
        <v>2334</v>
      </c>
      <c r="J5449">
        <v>15</v>
      </c>
      <c r="K5449">
        <v>9</v>
      </c>
      <c r="L5449">
        <v>12</v>
      </c>
      <c r="N5449">
        <v>3</v>
      </c>
      <c r="O5449">
        <v>0.74770000000000003</v>
      </c>
      <c r="R5449">
        <v>1.0044999999999999</v>
      </c>
    </row>
    <row r="5450" spans="1:18">
      <c r="A5450" t="s">
        <v>2083</v>
      </c>
      <c r="B5450" t="s">
        <v>2082</v>
      </c>
      <c r="D5450">
        <v>2021</v>
      </c>
      <c r="E5450" t="s">
        <v>2166</v>
      </c>
      <c r="F5450" t="s">
        <v>2301</v>
      </c>
      <c r="G5450">
        <v>-16.898357000000001</v>
      </c>
      <c r="H5450">
        <v>145.812264</v>
      </c>
      <c r="I5450" t="s">
        <v>2334</v>
      </c>
      <c r="J5450">
        <v>15</v>
      </c>
      <c r="K5450">
        <v>12</v>
      </c>
      <c r="L5450">
        <v>15</v>
      </c>
      <c r="N5450">
        <v>3</v>
      </c>
      <c r="O5450">
        <v>0.7248</v>
      </c>
      <c r="R5450">
        <v>1.097</v>
      </c>
    </row>
    <row r="5451" spans="1:18">
      <c r="A5451" t="s">
        <v>2083</v>
      </c>
      <c r="B5451" t="s">
        <v>2082</v>
      </c>
      <c r="D5451">
        <v>2021</v>
      </c>
      <c r="E5451" t="s">
        <v>2166</v>
      </c>
      <c r="F5451" t="s">
        <v>2301</v>
      </c>
      <c r="G5451">
        <v>-16.898357000000001</v>
      </c>
      <c r="H5451">
        <v>145.812264</v>
      </c>
      <c r="I5451" t="s">
        <v>2334</v>
      </c>
      <c r="J5451">
        <v>15</v>
      </c>
      <c r="K5451">
        <v>15</v>
      </c>
      <c r="L5451">
        <v>18</v>
      </c>
      <c r="N5451">
        <v>3</v>
      </c>
      <c r="O5451">
        <v>0.70179999999999998</v>
      </c>
      <c r="R5451">
        <v>1.1895</v>
      </c>
    </row>
    <row r="5452" spans="1:18">
      <c r="A5452" t="s">
        <v>2083</v>
      </c>
      <c r="B5452" t="s">
        <v>2082</v>
      </c>
      <c r="D5452">
        <v>2021</v>
      </c>
      <c r="E5452" t="s">
        <v>2166</v>
      </c>
      <c r="F5452" t="s">
        <v>2301</v>
      </c>
      <c r="G5452">
        <v>-16.898357000000001</v>
      </c>
      <c r="H5452">
        <v>145.812264</v>
      </c>
      <c r="I5452" t="s">
        <v>2334</v>
      </c>
      <c r="J5452">
        <v>15</v>
      </c>
      <c r="K5452">
        <v>18</v>
      </c>
      <c r="L5452">
        <v>21</v>
      </c>
      <c r="N5452">
        <v>3</v>
      </c>
      <c r="O5452">
        <v>0.75490000000000002</v>
      </c>
      <c r="R5452">
        <v>1.0710999999999999</v>
      </c>
    </row>
    <row r="5453" spans="1:18">
      <c r="A5453" t="s">
        <v>2083</v>
      </c>
      <c r="B5453" t="s">
        <v>2082</v>
      </c>
      <c r="D5453">
        <v>2021</v>
      </c>
      <c r="E5453" t="s">
        <v>2166</v>
      </c>
      <c r="F5453" t="s">
        <v>2301</v>
      </c>
      <c r="G5453">
        <v>-16.898357000000001</v>
      </c>
      <c r="H5453">
        <v>145.812264</v>
      </c>
      <c r="I5453" t="s">
        <v>2334</v>
      </c>
      <c r="J5453">
        <v>15</v>
      </c>
      <c r="K5453">
        <v>21</v>
      </c>
      <c r="L5453">
        <v>24</v>
      </c>
      <c r="N5453">
        <v>3</v>
      </c>
      <c r="O5453">
        <v>0.80789999999999995</v>
      </c>
      <c r="R5453">
        <v>0.95269999999999999</v>
      </c>
    </row>
    <row r="5454" spans="1:18">
      <c r="A5454" t="s">
        <v>2083</v>
      </c>
      <c r="B5454" t="s">
        <v>2082</v>
      </c>
      <c r="D5454">
        <v>2021</v>
      </c>
      <c r="E5454" t="s">
        <v>2165</v>
      </c>
      <c r="F5454" t="s">
        <v>2301</v>
      </c>
      <c r="G5454">
        <v>-33.586967999999999</v>
      </c>
      <c r="H5454">
        <v>115.30277</v>
      </c>
      <c r="I5454" t="s">
        <v>2333</v>
      </c>
      <c r="J5454">
        <v>3</v>
      </c>
      <c r="K5454">
        <v>0</v>
      </c>
      <c r="L5454">
        <v>3</v>
      </c>
      <c r="N5454">
        <v>3</v>
      </c>
      <c r="O5454">
        <v>1.2909999999999999</v>
      </c>
      <c r="R5454">
        <v>0.1535</v>
      </c>
    </row>
    <row r="5455" spans="1:18">
      <c r="A5455" t="s">
        <v>2083</v>
      </c>
      <c r="B5455" t="s">
        <v>2082</v>
      </c>
      <c r="D5455">
        <v>2021</v>
      </c>
      <c r="E5455" t="s">
        <v>2165</v>
      </c>
      <c r="F5455" t="s">
        <v>2301</v>
      </c>
      <c r="G5455">
        <v>-33.586967999999999</v>
      </c>
      <c r="H5455">
        <v>115.30277</v>
      </c>
      <c r="I5455" t="s">
        <v>2333</v>
      </c>
      <c r="J5455">
        <v>3</v>
      </c>
      <c r="K5455">
        <v>3</v>
      </c>
      <c r="L5455">
        <v>6</v>
      </c>
      <c r="N5455">
        <v>3</v>
      </c>
      <c r="O5455">
        <v>1.5365</v>
      </c>
      <c r="R5455">
        <v>0.1265</v>
      </c>
    </row>
    <row r="5456" spans="1:18">
      <c r="A5456" t="s">
        <v>2083</v>
      </c>
      <c r="B5456" t="s">
        <v>2082</v>
      </c>
      <c r="D5456">
        <v>2021</v>
      </c>
      <c r="E5456" t="s">
        <v>2165</v>
      </c>
      <c r="F5456" t="s">
        <v>2301</v>
      </c>
      <c r="G5456">
        <v>-33.586967999999999</v>
      </c>
      <c r="H5456">
        <v>115.30277</v>
      </c>
      <c r="I5456" t="s">
        <v>2333</v>
      </c>
      <c r="J5456">
        <v>3</v>
      </c>
      <c r="K5456">
        <v>6</v>
      </c>
      <c r="L5456">
        <v>9</v>
      </c>
      <c r="N5456">
        <v>3</v>
      </c>
      <c r="O5456">
        <v>1.4361999999999999</v>
      </c>
      <c r="R5456">
        <v>0.15570000000000001</v>
      </c>
    </row>
    <row r="5457" spans="1:18">
      <c r="A5457" t="s">
        <v>2083</v>
      </c>
      <c r="B5457" t="s">
        <v>2082</v>
      </c>
      <c r="D5457">
        <v>2021</v>
      </c>
      <c r="E5457" t="s">
        <v>2165</v>
      </c>
      <c r="F5457" t="s">
        <v>2301</v>
      </c>
      <c r="G5457">
        <v>-33.586967999999999</v>
      </c>
      <c r="H5457">
        <v>115.30277</v>
      </c>
      <c r="I5457" t="s">
        <v>2333</v>
      </c>
      <c r="J5457">
        <v>3</v>
      </c>
      <c r="K5457">
        <v>9</v>
      </c>
      <c r="L5457">
        <v>12</v>
      </c>
      <c r="N5457">
        <v>3</v>
      </c>
      <c r="O5457">
        <v>1.3359000000000001</v>
      </c>
      <c r="R5457">
        <v>0.185</v>
      </c>
    </row>
    <row r="5458" spans="1:18">
      <c r="A5458" t="s">
        <v>2083</v>
      </c>
      <c r="B5458" t="s">
        <v>2082</v>
      </c>
      <c r="D5458">
        <v>2021</v>
      </c>
      <c r="E5458" t="s">
        <v>2165</v>
      </c>
      <c r="F5458" t="s">
        <v>2301</v>
      </c>
      <c r="G5458">
        <v>-33.586967999999999</v>
      </c>
      <c r="H5458">
        <v>115.30277</v>
      </c>
      <c r="I5458" t="s">
        <v>2333</v>
      </c>
      <c r="J5458">
        <v>3</v>
      </c>
      <c r="K5458">
        <v>12</v>
      </c>
      <c r="L5458">
        <v>15</v>
      </c>
      <c r="N5458">
        <v>3</v>
      </c>
      <c r="O5458">
        <v>1.3709</v>
      </c>
      <c r="R5458">
        <v>0.12970000000000001</v>
      </c>
    </row>
    <row r="5459" spans="1:18">
      <c r="A5459" t="s">
        <v>2083</v>
      </c>
      <c r="B5459" t="s">
        <v>2082</v>
      </c>
      <c r="D5459">
        <v>2021</v>
      </c>
      <c r="E5459" t="s">
        <v>2165</v>
      </c>
      <c r="F5459" t="s">
        <v>2301</v>
      </c>
      <c r="G5459">
        <v>-33.586967999999999</v>
      </c>
      <c r="H5459">
        <v>115.30277</v>
      </c>
      <c r="I5459" t="s">
        <v>2333</v>
      </c>
      <c r="J5459">
        <v>3</v>
      </c>
      <c r="K5459">
        <v>15</v>
      </c>
      <c r="L5459">
        <v>18</v>
      </c>
      <c r="N5459">
        <v>3</v>
      </c>
      <c r="O5459">
        <v>1.4058999999999999</v>
      </c>
      <c r="R5459">
        <v>7.4399999999999994E-2</v>
      </c>
    </row>
    <row r="5460" spans="1:18">
      <c r="A5460" t="s">
        <v>2083</v>
      </c>
      <c r="B5460" t="s">
        <v>2082</v>
      </c>
      <c r="D5460">
        <v>2021</v>
      </c>
      <c r="E5460" t="s">
        <v>2165</v>
      </c>
      <c r="F5460" t="s">
        <v>2301</v>
      </c>
      <c r="G5460">
        <v>-33.586967999999999</v>
      </c>
      <c r="H5460">
        <v>115.30277</v>
      </c>
      <c r="I5460" t="s">
        <v>2333</v>
      </c>
      <c r="J5460">
        <v>3</v>
      </c>
      <c r="K5460">
        <v>18</v>
      </c>
      <c r="L5460">
        <v>21</v>
      </c>
      <c r="N5460">
        <v>3</v>
      </c>
      <c r="O5460">
        <v>1.3540000000000001</v>
      </c>
      <c r="R5460">
        <v>0.15479999999999999</v>
      </c>
    </row>
    <row r="5461" spans="1:18">
      <c r="A5461" t="s">
        <v>2083</v>
      </c>
      <c r="B5461" t="s">
        <v>2082</v>
      </c>
      <c r="D5461">
        <v>2021</v>
      </c>
      <c r="E5461" t="s">
        <v>2165</v>
      </c>
      <c r="F5461" t="s">
        <v>2301</v>
      </c>
      <c r="G5461">
        <v>-33.586967999999999</v>
      </c>
      <c r="H5461">
        <v>115.30277</v>
      </c>
      <c r="I5461" t="s">
        <v>2333</v>
      </c>
      <c r="J5461">
        <v>3</v>
      </c>
      <c r="K5461">
        <v>21</v>
      </c>
      <c r="L5461">
        <v>24</v>
      </c>
      <c r="N5461">
        <v>3</v>
      </c>
      <c r="O5461">
        <v>1.3021</v>
      </c>
      <c r="R5461">
        <v>0.23519999999999999</v>
      </c>
    </row>
    <row r="5462" spans="1:18">
      <c r="A5462" t="s">
        <v>2083</v>
      </c>
      <c r="B5462" t="s">
        <v>2082</v>
      </c>
      <c r="D5462">
        <v>2021</v>
      </c>
      <c r="E5462" t="s">
        <v>2165</v>
      </c>
      <c r="F5462" t="s">
        <v>2301</v>
      </c>
      <c r="G5462">
        <v>-33.622516390000001</v>
      </c>
      <c r="H5462">
        <v>115.3641734</v>
      </c>
      <c r="I5462" t="s">
        <v>2332</v>
      </c>
      <c r="J5462">
        <v>5</v>
      </c>
      <c r="K5462">
        <v>0</v>
      </c>
      <c r="L5462">
        <v>3</v>
      </c>
      <c r="N5462">
        <v>3</v>
      </c>
      <c r="O5462">
        <v>1.1151</v>
      </c>
      <c r="R5462">
        <v>0.14269999999999999</v>
      </c>
    </row>
    <row r="5463" spans="1:18">
      <c r="A5463" t="s">
        <v>2083</v>
      </c>
      <c r="B5463" t="s">
        <v>2082</v>
      </c>
      <c r="D5463">
        <v>2021</v>
      </c>
      <c r="E5463" t="s">
        <v>2165</v>
      </c>
      <c r="F5463" t="s">
        <v>2301</v>
      </c>
      <c r="G5463">
        <v>-33.622516390000001</v>
      </c>
      <c r="H5463">
        <v>115.3641734</v>
      </c>
      <c r="I5463" t="s">
        <v>2332</v>
      </c>
      <c r="J5463">
        <v>5</v>
      </c>
      <c r="K5463">
        <v>3</v>
      </c>
      <c r="L5463">
        <v>6</v>
      </c>
      <c r="N5463">
        <v>3</v>
      </c>
      <c r="O5463">
        <v>1.2891999999999999</v>
      </c>
      <c r="R5463">
        <v>2.6499999999999999E-2</v>
      </c>
    </row>
    <row r="5464" spans="1:18">
      <c r="A5464" t="s">
        <v>2083</v>
      </c>
      <c r="B5464" t="s">
        <v>2082</v>
      </c>
      <c r="D5464">
        <v>2021</v>
      </c>
      <c r="E5464" t="s">
        <v>2165</v>
      </c>
      <c r="F5464" t="s">
        <v>2301</v>
      </c>
      <c r="G5464">
        <v>-33.622516390000001</v>
      </c>
      <c r="H5464">
        <v>115.3641734</v>
      </c>
      <c r="I5464" t="s">
        <v>2332</v>
      </c>
      <c r="J5464">
        <v>5</v>
      </c>
      <c r="K5464">
        <v>6</v>
      </c>
      <c r="L5464">
        <v>9</v>
      </c>
      <c r="N5464">
        <v>3</v>
      </c>
      <c r="O5464">
        <v>1.5181</v>
      </c>
      <c r="R5464">
        <v>9.8100000000000007E-2</v>
      </c>
    </row>
    <row r="5465" spans="1:18">
      <c r="A5465" t="s">
        <v>2083</v>
      </c>
      <c r="B5465" t="s">
        <v>2082</v>
      </c>
      <c r="D5465">
        <v>2021</v>
      </c>
      <c r="E5465" t="s">
        <v>2165</v>
      </c>
      <c r="F5465" t="s">
        <v>2301</v>
      </c>
      <c r="G5465">
        <v>-33.622516390000001</v>
      </c>
      <c r="H5465">
        <v>115.3641734</v>
      </c>
      <c r="I5465" t="s">
        <v>2332</v>
      </c>
      <c r="J5465">
        <v>5</v>
      </c>
      <c r="K5465">
        <v>9</v>
      </c>
      <c r="L5465">
        <v>12</v>
      </c>
      <c r="N5465">
        <v>3</v>
      </c>
      <c r="O5465">
        <v>1.7470000000000001</v>
      </c>
      <c r="R5465">
        <v>0.16969999999999999</v>
      </c>
    </row>
    <row r="5466" spans="1:18">
      <c r="A5466" t="s">
        <v>2083</v>
      </c>
      <c r="B5466" t="s">
        <v>2082</v>
      </c>
      <c r="D5466">
        <v>2021</v>
      </c>
      <c r="E5466" t="s">
        <v>2165</v>
      </c>
      <c r="F5466" t="s">
        <v>2301</v>
      </c>
      <c r="G5466">
        <v>-33.622516390000001</v>
      </c>
      <c r="H5466">
        <v>115.3641734</v>
      </c>
      <c r="I5466" t="s">
        <v>2332</v>
      </c>
      <c r="J5466">
        <v>5</v>
      </c>
      <c r="K5466">
        <v>12</v>
      </c>
      <c r="L5466">
        <v>15</v>
      </c>
      <c r="N5466">
        <v>3</v>
      </c>
      <c r="O5466">
        <v>1.5688</v>
      </c>
      <c r="R5466">
        <v>0.1777</v>
      </c>
    </row>
    <row r="5467" spans="1:18">
      <c r="A5467" t="s">
        <v>2083</v>
      </c>
      <c r="B5467" t="s">
        <v>2082</v>
      </c>
      <c r="D5467">
        <v>2021</v>
      </c>
      <c r="E5467" t="s">
        <v>2165</v>
      </c>
      <c r="F5467" t="s">
        <v>2301</v>
      </c>
      <c r="G5467">
        <v>-33.622516390000001</v>
      </c>
      <c r="H5467">
        <v>115.3641734</v>
      </c>
      <c r="I5467" t="s">
        <v>2332</v>
      </c>
      <c r="J5467">
        <v>5</v>
      </c>
      <c r="K5467">
        <v>15</v>
      </c>
      <c r="L5467">
        <v>18</v>
      </c>
      <c r="N5467">
        <v>3</v>
      </c>
      <c r="O5467">
        <v>1.3907</v>
      </c>
      <c r="R5467">
        <v>0.1857</v>
      </c>
    </row>
    <row r="5468" spans="1:18">
      <c r="A5468" t="s">
        <v>2083</v>
      </c>
      <c r="B5468" t="s">
        <v>2082</v>
      </c>
      <c r="D5468">
        <v>2021</v>
      </c>
      <c r="E5468" t="s">
        <v>2165</v>
      </c>
      <c r="F5468" t="s">
        <v>2301</v>
      </c>
      <c r="G5468">
        <v>-33.622516390000001</v>
      </c>
      <c r="H5468">
        <v>115.3641734</v>
      </c>
      <c r="I5468" t="s">
        <v>2332</v>
      </c>
      <c r="J5468">
        <v>5</v>
      </c>
      <c r="K5468">
        <v>21</v>
      </c>
      <c r="L5468">
        <v>24</v>
      </c>
      <c r="N5468">
        <v>3</v>
      </c>
      <c r="O5468">
        <v>0.7167</v>
      </c>
      <c r="R5468">
        <v>0.14169999999999999</v>
      </c>
    </row>
    <row r="5469" spans="1:18">
      <c r="A5469" t="s">
        <v>2083</v>
      </c>
      <c r="B5469" t="s">
        <v>2082</v>
      </c>
      <c r="D5469">
        <v>2021</v>
      </c>
      <c r="E5469" t="s">
        <v>2165</v>
      </c>
      <c r="F5469" t="s">
        <v>2301</v>
      </c>
      <c r="G5469">
        <v>-33.622516390000001</v>
      </c>
      <c r="H5469">
        <v>115.3641734</v>
      </c>
      <c r="I5469" t="s">
        <v>2332</v>
      </c>
      <c r="J5469">
        <v>6</v>
      </c>
      <c r="K5469">
        <v>0</v>
      </c>
      <c r="L5469">
        <v>3</v>
      </c>
      <c r="N5469">
        <v>3</v>
      </c>
      <c r="O5469">
        <v>1.5418000000000001</v>
      </c>
      <c r="R5469">
        <v>0.107</v>
      </c>
    </row>
    <row r="5470" spans="1:18">
      <c r="A5470" t="s">
        <v>2083</v>
      </c>
      <c r="B5470" t="s">
        <v>2082</v>
      </c>
      <c r="D5470">
        <v>2021</v>
      </c>
      <c r="E5470" t="s">
        <v>2165</v>
      </c>
      <c r="F5470" t="s">
        <v>2301</v>
      </c>
      <c r="G5470">
        <v>-33.622516390000001</v>
      </c>
      <c r="H5470">
        <v>115.3641734</v>
      </c>
      <c r="I5470" t="s">
        <v>2332</v>
      </c>
      <c r="J5470">
        <v>6</v>
      </c>
      <c r="K5470">
        <v>3</v>
      </c>
      <c r="L5470">
        <v>6</v>
      </c>
      <c r="N5470">
        <v>3</v>
      </c>
      <c r="O5470">
        <v>1.2678</v>
      </c>
      <c r="R5470">
        <v>0.18010000000000001</v>
      </c>
    </row>
    <row r="5471" spans="1:18">
      <c r="A5471" t="s">
        <v>2083</v>
      </c>
      <c r="B5471" t="s">
        <v>2082</v>
      </c>
      <c r="D5471">
        <v>2021</v>
      </c>
      <c r="E5471" t="s">
        <v>2165</v>
      </c>
      <c r="F5471" t="s">
        <v>2301</v>
      </c>
      <c r="G5471">
        <v>-33.622516390000001</v>
      </c>
      <c r="H5471">
        <v>115.3641734</v>
      </c>
      <c r="I5471" t="s">
        <v>2332</v>
      </c>
      <c r="J5471">
        <v>6</v>
      </c>
      <c r="K5471">
        <v>6</v>
      </c>
      <c r="L5471">
        <v>9</v>
      </c>
      <c r="N5471">
        <v>3</v>
      </c>
      <c r="O5471">
        <v>1.222</v>
      </c>
      <c r="R5471">
        <v>0.20930000000000001</v>
      </c>
    </row>
    <row r="5472" spans="1:18">
      <c r="A5472" t="s">
        <v>2083</v>
      </c>
      <c r="B5472" t="s">
        <v>2082</v>
      </c>
      <c r="D5472">
        <v>2021</v>
      </c>
      <c r="E5472" t="s">
        <v>2165</v>
      </c>
      <c r="F5472" t="s">
        <v>2301</v>
      </c>
      <c r="G5472">
        <v>-33.622516390000001</v>
      </c>
      <c r="H5472">
        <v>115.3641734</v>
      </c>
      <c r="I5472" t="s">
        <v>2332</v>
      </c>
      <c r="J5472">
        <v>6</v>
      </c>
      <c r="K5472">
        <v>9</v>
      </c>
      <c r="L5472">
        <v>12</v>
      </c>
      <c r="N5472">
        <v>3</v>
      </c>
      <c r="O5472">
        <v>1.1761999999999999</v>
      </c>
      <c r="R5472">
        <v>0.23849999999999999</v>
      </c>
    </row>
    <row r="5473" spans="1:18">
      <c r="A5473" t="s">
        <v>2083</v>
      </c>
      <c r="B5473" t="s">
        <v>2082</v>
      </c>
      <c r="D5473">
        <v>2021</v>
      </c>
      <c r="E5473" t="s">
        <v>2165</v>
      </c>
      <c r="F5473" t="s">
        <v>2301</v>
      </c>
      <c r="G5473">
        <v>-33.622516390000001</v>
      </c>
      <c r="H5473">
        <v>115.3641734</v>
      </c>
      <c r="I5473" t="s">
        <v>2332</v>
      </c>
      <c r="J5473">
        <v>6</v>
      </c>
      <c r="K5473">
        <v>12</v>
      </c>
      <c r="L5473">
        <v>15</v>
      </c>
      <c r="N5473">
        <v>3</v>
      </c>
      <c r="O5473">
        <v>1.2476</v>
      </c>
      <c r="R5473">
        <v>0.252</v>
      </c>
    </row>
    <row r="5474" spans="1:18">
      <c r="A5474" t="s">
        <v>2083</v>
      </c>
      <c r="B5474" t="s">
        <v>2082</v>
      </c>
      <c r="D5474">
        <v>2021</v>
      </c>
      <c r="E5474" t="s">
        <v>2165</v>
      </c>
      <c r="F5474" t="s">
        <v>2301</v>
      </c>
      <c r="G5474">
        <v>-33.622516390000001</v>
      </c>
      <c r="H5474">
        <v>115.3641734</v>
      </c>
      <c r="I5474" t="s">
        <v>2332</v>
      </c>
      <c r="J5474">
        <v>6</v>
      </c>
      <c r="K5474">
        <v>15</v>
      </c>
      <c r="L5474">
        <v>18</v>
      </c>
      <c r="N5474">
        <v>3</v>
      </c>
      <c r="O5474">
        <v>1.3189</v>
      </c>
      <c r="R5474">
        <v>0.26550000000000001</v>
      </c>
    </row>
    <row r="5475" spans="1:18">
      <c r="A5475" t="s">
        <v>2083</v>
      </c>
      <c r="B5475" t="s">
        <v>2082</v>
      </c>
      <c r="D5475">
        <v>2021</v>
      </c>
      <c r="E5475" t="s">
        <v>2165</v>
      </c>
      <c r="F5475" t="s">
        <v>2301</v>
      </c>
      <c r="G5475">
        <v>-33.622516390000001</v>
      </c>
      <c r="H5475">
        <v>115.3641734</v>
      </c>
      <c r="I5475" t="s">
        <v>2332</v>
      </c>
      <c r="J5475">
        <v>6</v>
      </c>
      <c r="K5475">
        <v>18</v>
      </c>
      <c r="L5475">
        <v>21</v>
      </c>
      <c r="N5475">
        <v>3</v>
      </c>
      <c r="O5475">
        <v>1.4139999999999999</v>
      </c>
      <c r="R5475">
        <v>0.21510000000000001</v>
      </c>
    </row>
    <row r="5476" spans="1:18">
      <c r="A5476" t="s">
        <v>2083</v>
      </c>
      <c r="B5476" t="s">
        <v>2082</v>
      </c>
      <c r="D5476">
        <v>2021</v>
      </c>
      <c r="E5476" t="s">
        <v>2165</v>
      </c>
      <c r="F5476" t="s">
        <v>2301</v>
      </c>
      <c r="G5476">
        <v>-33.622516390000001</v>
      </c>
      <c r="H5476">
        <v>115.3641734</v>
      </c>
      <c r="I5476" t="s">
        <v>2332</v>
      </c>
      <c r="J5476">
        <v>6</v>
      </c>
      <c r="K5476">
        <v>21</v>
      </c>
      <c r="L5476">
        <v>24</v>
      </c>
      <c r="N5476">
        <v>3</v>
      </c>
      <c r="O5476">
        <v>1.5091000000000001</v>
      </c>
      <c r="R5476">
        <v>0.1648</v>
      </c>
    </row>
    <row r="5477" spans="1:18">
      <c r="A5477" t="s">
        <v>2083</v>
      </c>
      <c r="B5477" t="s">
        <v>2082</v>
      </c>
      <c r="D5477">
        <v>2021</v>
      </c>
      <c r="E5477" t="s">
        <v>2165</v>
      </c>
      <c r="F5477" t="s">
        <v>2301</v>
      </c>
      <c r="G5477">
        <v>-33.622516390000001</v>
      </c>
      <c r="H5477">
        <v>115.3641734</v>
      </c>
      <c r="I5477" t="s">
        <v>2332</v>
      </c>
      <c r="J5477">
        <v>9</v>
      </c>
      <c r="K5477">
        <v>0</v>
      </c>
      <c r="L5477">
        <v>3</v>
      </c>
      <c r="N5477">
        <v>3</v>
      </c>
      <c r="O5477">
        <v>0.66490000000000005</v>
      </c>
      <c r="R5477">
        <v>0.51970000000000005</v>
      </c>
    </row>
    <row r="5478" spans="1:18">
      <c r="A5478" t="s">
        <v>2083</v>
      </c>
      <c r="B5478" t="s">
        <v>2082</v>
      </c>
      <c r="D5478">
        <v>2021</v>
      </c>
      <c r="E5478" t="s">
        <v>2165</v>
      </c>
      <c r="F5478" t="s">
        <v>2301</v>
      </c>
      <c r="G5478">
        <v>-33.622516390000001</v>
      </c>
      <c r="H5478">
        <v>115.3641734</v>
      </c>
      <c r="I5478" t="s">
        <v>2332</v>
      </c>
      <c r="J5478">
        <v>9</v>
      </c>
      <c r="K5478">
        <v>3</v>
      </c>
      <c r="L5478">
        <v>6</v>
      </c>
      <c r="N5478">
        <v>3</v>
      </c>
      <c r="O5478">
        <v>0.55889999999999995</v>
      </c>
      <c r="R5478">
        <v>0.51970000000000005</v>
      </c>
    </row>
    <row r="5479" spans="1:18">
      <c r="A5479" t="s">
        <v>2083</v>
      </c>
      <c r="B5479" t="s">
        <v>2082</v>
      </c>
      <c r="D5479">
        <v>2021</v>
      </c>
      <c r="E5479" t="s">
        <v>2165</v>
      </c>
      <c r="F5479" t="s">
        <v>2301</v>
      </c>
      <c r="G5479">
        <v>-33.622516390000001</v>
      </c>
      <c r="H5479">
        <v>115.3641734</v>
      </c>
      <c r="I5479" t="s">
        <v>2332</v>
      </c>
      <c r="J5479">
        <v>9</v>
      </c>
      <c r="K5479">
        <v>6</v>
      </c>
      <c r="L5479">
        <v>9</v>
      </c>
      <c r="N5479">
        <v>3</v>
      </c>
      <c r="O5479">
        <v>0.76029999999999998</v>
      </c>
      <c r="R5479">
        <v>0.40339999999999998</v>
      </c>
    </row>
    <row r="5480" spans="1:18">
      <c r="A5480" t="s">
        <v>2083</v>
      </c>
      <c r="B5480" t="s">
        <v>2082</v>
      </c>
      <c r="D5480">
        <v>2021</v>
      </c>
      <c r="E5480" t="s">
        <v>2165</v>
      </c>
      <c r="F5480" t="s">
        <v>2301</v>
      </c>
      <c r="G5480">
        <v>-33.622516390000001</v>
      </c>
      <c r="H5480">
        <v>115.3641734</v>
      </c>
      <c r="I5480" t="s">
        <v>2332</v>
      </c>
      <c r="J5480">
        <v>9</v>
      </c>
      <c r="K5480">
        <v>9</v>
      </c>
      <c r="L5480">
        <v>12</v>
      </c>
      <c r="N5480">
        <v>3</v>
      </c>
      <c r="O5480">
        <v>0.96179999999999999</v>
      </c>
      <c r="R5480">
        <v>0.40339999999999998</v>
      </c>
    </row>
    <row r="5481" spans="1:18">
      <c r="A5481" t="s">
        <v>2083</v>
      </c>
      <c r="B5481" t="s">
        <v>2082</v>
      </c>
      <c r="D5481">
        <v>2021</v>
      </c>
      <c r="E5481" t="s">
        <v>2165</v>
      </c>
      <c r="F5481" t="s">
        <v>2301</v>
      </c>
      <c r="G5481">
        <v>-33.622516390000001</v>
      </c>
      <c r="H5481">
        <v>115.3641734</v>
      </c>
      <c r="I5481" t="s">
        <v>2332</v>
      </c>
      <c r="J5481">
        <v>9</v>
      </c>
      <c r="K5481">
        <v>12</v>
      </c>
      <c r="L5481">
        <v>15</v>
      </c>
      <c r="N5481">
        <v>3</v>
      </c>
      <c r="O5481">
        <v>1.0436000000000001</v>
      </c>
      <c r="R5481">
        <v>0.40339999999999998</v>
      </c>
    </row>
    <row r="5482" spans="1:18">
      <c r="A5482" t="s">
        <v>2083</v>
      </c>
      <c r="B5482" t="s">
        <v>2082</v>
      </c>
      <c r="D5482">
        <v>2021</v>
      </c>
      <c r="E5482" t="s">
        <v>2165</v>
      </c>
      <c r="F5482" t="s">
        <v>2301</v>
      </c>
      <c r="G5482">
        <v>-33.622516390000001</v>
      </c>
      <c r="H5482">
        <v>115.3641734</v>
      </c>
      <c r="I5482" t="s">
        <v>2332</v>
      </c>
      <c r="J5482">
        <v>9</v>
      </c>
      <c r="K5482">
        <v>15</v>
      </c>
      <c r="L5482">
        <v>18</v>
      </c>
      <c r="N5482">
        <v>3</v>
      </c>
      <c r="O5482">
        <v>1.1254999999999999</v>
      </c>
      <c r="R5482">
        <v>0.28710000000000002</v>
      </c>
    </row>
    <row r="5483" spans="1:18">
      <c r="A5483" t="s">
        <v>2083</v>
      </c>
      <c r="B5483" t="s">
        <v>2082</v>
      </c>
      <c r="D5483">
        <v>2021</v>
      </c>
      <c r="E5483" t="s">
        <v>2165</v>
      </c>
      <c r="F5483" t="s">
        <v>2301</v>
      </c>
      <c r="G5483">
        <v>-33.622516390000001</v>
      </c>
      <c r="H5483">
        <v>115.3641734</v>
      </c>
      <c r="I5483" t="s">
        <v>2332</v>
      </c>
      <c r="J5483">
        <v>9</v>
      </c>
      <c r="K5483">
        <v>18</v>
      </c>
      <c r="L5483">
        <v>21</v>
      </c>
      <c r="N5483">
        <v>3</v>
      </c>
      <c r="O5483">
        <v>1.2249000000000001</v>
      </c>
      <c r="R5483">
        <v>0.27500000000000002</v>
      </c>
    </row>
    <row r="5484" spans="1:18">
      <c r="A5484" t="s">
        <v>2083</v>
      </c>
      <c r="B5484" t="s">
        <v>2082</v>
      </c>
      <c r="D5484">
        <v>2021</v>
      </c>
      <c r="E5484" t="s">
        <v>2165</v>
      </c>
      <c r="F5484" t="s">
        <v>2301</v>
      </c>
      <c r="G5484">
        <v>-33.622516390000001</v>
      </c>
      <c r="H5484">
        <v>115.3641734</v>
      </c>
      <c r="I5484" t="s">
        <v>2332</v>
      </c>
      <c r="J5484">
        <v>9</v>
      </c>
      <c r="K5484">
        <v>21</v>
      </c>
      <c r="L5484">
        <v>24</v>
      </c>
      <c r="N5484">
        <v>3</v>
      </c>
      <c r="O5484">
        <v>1.3243</v>
      </c>
      <c r="R5484">
        <v>0.26290000000000002</v>
      </c>
    </row>
    <row r="5485" spans="1:18">
      <c r="A5485" t="s">
        <v>2083</v>
      </c>
      <c r="B5485" t="s">
        <v>2082</v>
      </c>
      <c r="D5485">
        <v>2021</v>
      </c>
      <c r="E5485" t="s">
        <v>2165</v>
      </c>
      <c r="F5485" t="s">
        <v>2301</v>
      </c>
      <c r="G5485">
        <v>-33.622516390000001</v>
      </c>
      <c r="H5485">
        <v>115.3641734</v>
      </c>
      <c r="I5485" t="s">
        <v>2332</v>
      </c>
      <c r="J5485">
        <v>15</v>
      </c>
      <c r="K5485">
        <v>0</v>
      </c>
      <c r="L5485">
        <v>3</v>
      </c>
      <c r="N5485">
        <v>3</v>
      </c>
      <c r="O5485">
        <v>0.84730000000000005</v>
      </c>
      <c r="R5485">
        <v>0.19819999999999999</v>
      </c>
    </row>
    <row r="5486" spans="1:18">
      <c r="A5486" t="s">
        <v>2083</v>
      </c>
      <c r="B5486" t="s">
        <v>2082</v>
      </c>
      <c r="D5486">
        <v>2021</v>
      </c>
      <c r="E5486" t="s">
        <v>2165</v>
      </c>
      <c r="F5486" t="s">
        <v>2301</v>
      </c>
      <c r="G5486">
        <v>-33.622516390000001</v>
      </c>
      <c r="H5486">
        <v>115.3641734</v>
      </c>
      <c r="I5486" t="s">
        <v>2332</v>
      </c>
      <c r="J5486">
        <v>15</v>
      </c>
      <c r="K5486">
        <v>3</v>
      </c>
      <c r="L5486">
        <v>6</v>
      </c>
      <c r="N5486">
        <v>3</v>
      </c>
      <c r="O5486">
        <v>0.58960000000000001</v>
      </c>
      <c r="R5486">
        <v>0.39529999999999998</v>
      </c>
    </row>
    <row r="5487" spans="1:18">
      <c r="A5487" t="s">
        <v>2083</v>
      </c>
      <c r="B5487" t="s">
        <v>2082</v>
      </c>
      <c r="D5487">
        <v>2021</v>
      </c>
      <c r="E5487" t="s">
        <v>2165</v>
      </c>
      <c r="F5487" t="s">
        <v>2301</v>
      </c>
      <c r="G5487">
        <v>-33.622516390000001</v>
      </c>
      <c r="H5487">
        <v>115.3641734</v>
      </c>
      <c r="I5487" t="s">
        <v>2332</v>
      </c>
      <c r="J5487">
        <v>15</v>
      </c>
      <c r="K5487">
        <v>6</v>
      </c>
      <c r="L5487">
        <v>9</v>
      </c>
      <c r="N5487">
        <v>3</v>
      </c>
      <c r="O5487">
        <v>0.70760000000000001</v>
      </c>
      <c r="R5487">
        <v>0.39529999999999998</v>
      </c>
    </row>
    <row r="5488" spans="1:18">
      <c r="A5488" t="s">
        <v>2083</v>
      </c>
      <c r="B5488" t="s">
        <v>2082</v>
      </c>
      <c r="D5488">
        <v>2021</v>
      </c>
      <c r="E5488" t="s">
        <v>2165</v>
      </c>
      <c r="F5488" t="s">
        <v>2301</v>
      </c>
      <c r="G5488">
        <v>-33.622516390000001</v>
      </c>
      <c r="H5488">
        <v>115.3641734</v>
      </c>
      <c r="I5488" t="s">
        <v>2332</v>
      </c>
      <c r="J5488">
        <v>15</v>
      </c>
      <c r="K5488">
        <v>9</v>
      </c>
      <c r="L5488">
        <v>12</v>
      </c>
      <c r="N5488">
        <v>3</v>
      </c>
      <c r="O5488">
        <v>0.8256</v>
      </c>
      <c r="R5488">
        <v>0.39529999999999998</v>
      </c>
    </row>
    <row r="5489" spans="1:18">
      <c r="A5489" t="s">
        <v>2083</v>
      </c>
      <c r="B5489" t="s">
        <v>2082</v>
      </c>
      <c r="D5489">
        <v>2021</v>
      </c>
      <c r="E5489" t="s">
        <v>2165</v>
      </c>
      <c r="F5489" t="s">
        <v>2301</v>
      </c>
      <c r="G5489">
        <v>-33.622516390000001</v>
      </c>
      <c r="H5489">
        <v>115.3641734</v>
      </c>
      <c r="I5489" t="s">
        <v>2332</v>
      </c>
      <c r="J5489">
        <v>15</v>
      </c>
      <c r="K5489">
        <v>12</v>
      </c>
      <c r="L5489">
        <v>15</v>
      </c>
      <c r="N5489">
        <v>3</v>
      </c>
      <c r="O5489">
        <v>0.87729999999999997</v>
      </c>
      <c r="R5489">
        <v>0.39529999999999998</v>
      </c>
    </row>
    <row r="5490" spans="1:18">
      <c r="A5490" t="s">
        <v>2083</v>
      </c>
      <c r="B5490" t="s">
        <v>2082</v>
      </c>
      <c r="D5490">
        <v>2021</v>
      </c>
      <c r="E5490" t="s">
        <v>2165</v>
      </c>
      <c r="F5490" t="s">
        <v>2301</v>
      </c>
      <c r="G5490">
        <v>-33.622516390000001</v>
      </c>
      <c r="H5490">
        <v>115.3641734</v>
      </c>
      <c r="I5490" t="s">
        <v>2332</v>
      </c>
      <c r="J5490">
        <v>15</v>
      </c>
      <c r="K5490">
        <v>15</v>
      </c>
      <c r="L5490">
        <v>18</v>
      </c>
      <c r="N5490">
        <v>3</v>
      </c>
      <c r="O5490">
        <v>0.92910000000000004</v>
      </c>
      <c r="R5490">
        <v>0.39529999999999998</v>
      </c>
    </row>
    <row r="5491" spans="1:18">
      <c r="A5491" t="s">
        <v>2083</v>
      </c>
      <c r="B5491" t="s">
        <v>2082</v>
      </c>
      <c r="D5491">
        <v>2021</v>
      </c>
      <c r="E5491" t="s">
        <v>2165</v>
      </c>
      <c r="F5491" t="s">
        <v>2301</v>
      </c>
      <c r="G5491">
        <v>-33.622516390000001</v>
      </c>
      <c r="H5491">
        <v>115.3641734</v>
      </c>
      <c r="I5491" t="s">
        <v>2332</v>
      </c>
      <c r="J5491">
        <v>15</v>
      </c>
      <c r="K5491">
        <v>18</v>
      </c>
      <c r="L5491">
        <v>21</v>
      </c>
      <c r="N5491">
        <v>3</v>
      </c>
      <c r="O5491">
        <v>0.99909999999999999</v>
      </c>
      <c r="R5491">
        <v>0.39529999999999998</v>
      </c>
    </row>
    <row r="5492" spans="1:18">
      <c r="A5492" t="s">
        <v>2083</v>
      </c>
      <c r="B5492" t="s">
        <v>2082</v>
      </c>
      <c r="D5492">
        <v>2021</v>
      </c>
      <c r="E5492" t="s">
        <v>2165</v>
      </c>
      <c r="F5492" t="s">
        <v>2301</v>
      </c>
      <c r="G5492">
        <v>-33.622516390000001</v>
      </c>
      <c r="H5492">
        <v>115.3641734</v>
      </c>
      <c r="I5492" t="s">
        <v>2332</v>
      </c>
      <c r="J5492">
        <v>15</v>
      </c>
      <c r="K5492">
        <v>21</v>
      </c>
      <c r="L5492">
        <v>24</v>
      </c>
      <c r="N5492">
        <v>3</v>
      </c>
      <c r="O5492">
        <v>1.0691999999999999</v>
      </c>
      <c r="R5492">
        <v>0.59240000000000004</v>
      </c>
    </row>
    <row r="5493" spans="1:18">
      <c r="A5493" t="s">
        <v>2083</v>
      </c>
      <c r="B5493" t="s">
        <v>2082</v>
      </c>
      <c r="D5493">
        <v>2021</v>
      </c>
      <c r="E5493" t="s">
        <v>2165</v>
      </c>
      <c r="F5493" t="s">
        <v>2301</v>
      </c>
      <c r="G5493">
        <v>-33.622516390000001</v>
      </c>
      <c r="H5493">
        <v>115.3641734</v>
      </c>
      <c r="I5493" t="s">
        <v>2332</v>
      </c>
      <c r="J5493">
        <v>11</v>
      </c>
      <c r="K5493">
        <v>0</v>
      </c>
      <c r="L5493">
        <v>3</v>
      </c>
      <c r="N5493">
        <v>3</v>
      </c>
      <c r="O5493">
        <v>0.92159999999999997</v>
      </c>
      <c r="R5493">
        <v>0.69110000000000005</v>
      </c>
    </row>
    <row r="5494" spans="1:18">
      <c r="A5494" t="s">
        <v>2083</v>
      </c>
      <c r="B5494" t="s">
        <v>2082</v>
      </c>
      <c r="D5494">
        <v>2021</v>
      </c>
      <c r="E5494" t="s">
        <v>2165</v>
      </c>
      <c r="F5494" t="s">
        <v>2301</v>
      </c>
      <c r="G5494">
        <v>-33.622516390000001</v>
      </c>
      <c r="H5494">
        <v>115.3641734</v>
      </c>
      <c r="I5494" t="s">
        <v>2332</v>
      </c>
      <c r="J5494">
        <v>11</v>
      </c>
      <c r="K5494">
        <v>3</v>
      </c>
      <c r="L5494">
        <v>6</v>
      </c>
      <c r="N5494">
        <v>3</v>
      </c>
      <c r="O5494">
        <v>0.95120000000000005</v>
      </c>
      <c r="R5494">
        <v>0.37619999999999998</v>
      </c>
    </row>
    <row r="5495" spans="1:18">
      <c r="A5495" t="s">
        <v>2083</v>
      </c>
      <c r="B5495" t="s">
        <v>2082</v>
      </c>
      <c r="D5495">
        <v>2021</v>
      </c>
      <c r="E5495" t="s">
        <v>2165</v>
      </c>
      <c r="F5495" t="s">
        <v>2301</v>
      </c>
      <c r="G5495">
        <v>-33.622516390000001</v>
      </c>
      <c r="H5495">
        <v>115.3641734</v>
      </c>
      <c r="I5495" t="s">
        <v>2332</v>
      </c>
      <c r="J5495">
        <v>11</v>
      </c>
      <c r="K5495">
        <v>6</v>
      </c>
      <c r="L5495">
        <v>9</v>
      </c>
      <c r="N5495">
        <v>3</v>
      </c>
      <c r="O5495">
        <v>0.97289999999999999</v>
      </c>
      <c r="R5495">
        <v>0.48020000000000002</v>
      </c>
    </row>
    <row r="5496" spans="1:18">
      <c r="A5496" t="s">
        <v>2083</v>
      </c>
      <c r="B5496" t="s">
        <v>2082</v>
      </c>
      <c r="D5496">
        <v>2021</v>
      </c>
      <c r="E5496" t="s">
        <v>2165</v>
      </c>
      <c r="F5496" t="s">
        <v>2301</v>
      </c>
      <c r="G5496">
        <v>-33.622516390000001</v>
      </c>
      <c r="H5496">
        <v>115.3641734</v>
      </c>
      <c r="I5496" t="s">
        <v>2332</v>
      </c>
      <c r="J5496">
        <v>11</v>
      </c>
      <c r="K5496">
        <v>9</v>
      </c>
      <c r="L5496">
        <v>12</v>
      </c>
      <c r="N5496">
        <v>3</v>
      </c>
      <c r="O5496">
        <v>0.99460000000000004</v>
      </c>
      <c r="R5496">
        <v>0.58430000000000004</v>
      </c>
    </row>
    <row r="5497" spans="1:18">
      <c r="A5497" t="s">
        <v>2083</v>
      </c>
      <c r="B5497" t="s">
        <v>2082</v>
      </c>
      <c r="D5497">
        <v>2021</v>
      </c>
      <c r="E5497" t="s">
        <v>2165</v>
      </c>
      <c r="F5497" t="s">
        <v>2301</v>
      </c>
      <c r="G5497">
        <v>-33.622516390000001</v>
      </c>
      <c r="H5497">
        <v>115.3641734</v>
      </c>
      <c r="I5497" t="s">
        <v>2332</v>
      </c>
      <c r="J5497">
        <v>11</v>
      </c>
      <c r="K5497">
        <v>12</v>
      </c>
      <c r="L5497">
        <v>15</v>
      </c>
      <c r="N5497">
        <v>3</v>
      </c>
      <c r="O5497">
        <v>0.97330000000000005</v>
      </c>
      <c r="R5497">
        <v>0.53769999999999996</v>
      </c>
    </row>
    <row r="5498" spans="1:18">
      <c r="A5498" t="s">
        <v>2083</v>
      </c>
      <c r="B5498" t="s">
        <v>2082</v>
      </c>
      <c r="D5498">
        <v>2021</v>
      </c>
      <c r="E5498" t="s">
        <v>2165</v>
      </c>
      <c r="F5498" t="s">
        <v>2301</v>
      </c>
      <c r="G5498">
        <v>-33.622516390000001</v>
      </c>
      <c r="H5498">
        <v>115.3641734</v>
      </c>
      <c r="I5498" t="s">
        <v>2332</v>
      </c>
      <c r="J5498">
        <v>11</v>
      </c>
      <c r="K5498">
        <v>15</v>
      </c>
      <c r="L5498">
        <v>18</v>
      </c>
      <c r="N5498">
        <v>3</v>
      </c>
      <c r="O5498">
        <v>0.95199999999999996</v>
      </c>
      <c r="R5498">
        <v>0.49120000000000003</v>
      </c>
    </row>
    <row r="5499" spans="1:18">
      <c r="A5499" t="s">
        <v>2083</v>
      </c>
      <c r="B5499" t="s">
        <v>2082</v>
      </c>
      <c r="D5499">
        <v>2021</v>
      </c>
      <c r="E5499" t="s">
        <v>2165</v>
      </c>
      <c r="F5499" t="s">
        <v>2301</v>
      </c>
      <c r="G5499">
        <v>-33.622516390000001</v>
      </c>
      <c r="H5499">
        <v>115.3641734</v>
      </c>
      <c r="I5499" t="s">
        <v>2332</v>
      </c>
      <c r="J5499">
        <v>11</v>
      </c>
      <c r="K5499">
        <v>18</v>
      </c>
      <c r="L5499">
        <v>21</v>
      </c>
      <c r="N5499">
        <v>3</v>
      </c>
      <c r="O5499">
        <v>0.65759999999999996</v>
      </c>
      <c r="R5499">
        <v>0.42120000000000002</v>
      </c>
    </row>
    <row r="5500" spans="1:18">
      <c r="A5500" t="s">
        <v>2083</v>
      </c>
      <c r="B5500" t="s">
        <v>2082</v>
      </c>
      <c r="D5500">
        <v>2021</v>
      </c>
      <c r="E5500" t="s">
        <v>2165</v>
      </c>
      <c r="F5500" t="s">
        <v>2301</v>
      </c>
      <c r="G5500">
        <v>-33.622516390000001</v>
      </c>
      <c r="H5500">
        <v>115.3641734</v>
      </c>
      <c r="I5500" t="s">
        <v>2332</v>
      </c>
      <c r="J5500">
        <v>11</v>
      </c>
      <c r="K5500">
        <v>21</v>
      </c>
      <c r="L5500">
        <v>24</v>
      </c>
      <c r="N5500">
        <v>3</v>
      </c>
      <c r="O5500">
        <v>0.36330000000000001</v>
      </c>
      <c r="R5500">
        <v>0.3513</v>
      </c>
    </row>
    <row r="5501" spans="1:18">
      <c r="A5501" t="s">
        <v>2083</v>
      </c>
      <c r="B5501" t="s">
        <v>2082</v>
      </c>
      <c r="D5501">
        <v>2021</v>
      </c>
      <c r="E5501" t="s">
        <v>2165</v>
      </c>
      <c r="F5501" t="s">
        <v>2301</v>
      </c>
      <c r="G5501">
        <v>-33.601927000000003</v>
      </c>
      <c r="H5501">
        <v>115.421896</v>
      </c>
      <c r="I5501" t="s">
        <v>2333</v>
      </c>
      <c r="J5501">
        <v>12</v>
      </c>
      <c r="K5501">
        <v>0</v>
      </c>
      <c r="L5501">
        <v>3</v>
      </c>
      <c r="N5501">
        <v>3</v>
      </c>
      <c r="O5501">
        <v>1.4857</v>
      </c>
      <c r="R5501">
        <v>9.0999999999999998E-2</v>
      </c>
    </row>
    <row r="5502" spans="1:18">
      <c r="A5502" t="s">
        <v>2083</v>
      </c>
      <c r="B5502" t="s">
        <v>2082</v>
      </c>
      <c r="D5502">
        <v>2021</v>
      </c>
      <c r="E5502" t="s">
        <v>2165</v>
      </c>
      <c r="F5502" t="s">
        <v>2301</v>
      </c>
      <c r="G5502">
        <v>-33.601927000000003</v>
      </c>
      <c r="H5502">
        <v>115.421896</v>
      </c>
      <c r="I5502" t="s">
        <v>2333</v>
      </c>
      <c r="J5502">
        <v>12</v>
      </c>
      <c r="K5502">
        <v>3</v>
      </c>
      <c r="L5502">
        <v>6</v>
      </c>
      <c r="N5502">
        <v>3</v>
      </c>
      <c r="O5502">
        <v>1.3927</v>
      </c>
      <c r="R5502">
        <v>8.3500000000000005E-2</v>
      </c>
    </row>
    <row r="5503" spans="1:18">
      <c r="A5503" t="s">
        <v>2083</v>
      </c>
      <c r="B5503" t="s">
        <v>2082</v>
      </c>
      <c r="D5503">
        <v>2021</v>
      </c>
      <c r="E5503" t="s">
        <v>2165</v>
      </c>
      <c r="F5503" t="s">
        <v>2301</v>
      </c>
      <c r="G5503">
        <v>-33.601927000000003</v>
      </c>
      <c r="H5503">
        <v>115.421896</v>
      </c>
      <c r="I5503" t="s">
        <v>2333</v>
      </c>
      <c r="J5503">
        <v>12</v>
      </c>
      <c r="K5503">
        <v>6</v>
      </c>
      <c r="L5503">
        <v>9</v>
      </c>
      <c r="N5503">
        <v>3</v>
      </c>
      <c r="O5503">
        <v>1.4113</v>
      </c>
      <c r="R5503">
        <v>9.0700000000000003E-2</v>
      </c>
    </row>
    <row r="5504" spans="1:18">
      <c r="A5504" t="s">
        <v>2083</v>
      </c>
      <c r="B5504" t="s">
        <v>2082</v>
      </c>
      <c r="D5504">
        <v>2021</v>
      </c>
      <c r="E5504" t="s">
        <v>2165</v>
      </c>
      <c r="F5504" t="s">
        <v>2301</v>
      </c>
      <c r="G5504">
        <v>-33.601927000000003</v>
      </c>
      <c r="H5504">
        <v>115.421896</v>
      </c>
      <c r="I5504" t="s">
        <v>2333</v>
      </c>
      <c r="J5504">
        <v>12</v>
      </c>
      <c r="K5504">
        <v>9</v>
      </c>
      <c r="L5504">
        <v>12</v>
      </c>
      <c r="N5504">
        <v>3</v>
      </c>
      <c r="O5504">
        <v>1.43</v>
      </c>
      <c r="R5504">
        <v>9.7900000000000001E-2</v>
      </c>
    </row>
    <row r="5505" spans="1:18">
      <c r="A5505" t="s">
        <v>2083</v>
      </c>
      <c r="B5505" t="s">
        <v>2082</v>
      </c>
      <c r="D5505">
        <v>2021</v>
      </c>
      <c r="E5505" t="s">
        <v>2165</v>
      </c>
      <c r="F5505" t="s">
        <v>2301</v>
      </c>
      <c r="G5505">
        <v>-33.601927000000003</v>
      </c>
      <c r="H5505">
        <v>115.421896</v>
      </c>
      <c r="I5505" t="s">
        <v>2333</v>
      </c>
      <c r="J5505">
        <v>12</v>
      </c>
      <c r="K5505">
        <v>12</v>
      </c>
      <c r="L5505">
        <v>15</v>
      </c>
      <c r="N5505">
        <v>3</v>
      </c>
      <c r="O5505">
        <v>1.3808</v>
      </c>
      <c r="R5505">
        <v>9.0999999999999998E-2</v>
      </c>
    </row>
    <row r="5506" spans="1:18">
      <c r="A5506" t="s">
        <v>2083</v>
      </c>
      <c r="B5506" t="s">
        <v>2082</v>
      </c>
      <c r="D5506">
        <v>2021</v>
      </c>
      <c r="E5506" t="s">
        <v>2165</v>
      </c>
      <c r="F5506" t="s">
        <v>2301</v>
      </c>
      <c r="G5506">
        <v>-33.601927000000003</v>
      </c>
      <c r="H5506">
        <v>115.421896</v>
      </c>
      <c r="I5506" t="s">
        <v>2333</v>
      </c>
      <c r="J5506">
        <v>12</v>
      </c>
      <c r="K5506">
        <v>15</v>
      </c>
      <c r="L5506">
        <v>18</v>
      </c>
      <c r="N5506">
        <v>3</v>
      </c>
      <c r="O5506">
        <v>1.3315999999999999</v>
      </c>
      <c r="R5506">
        <v>8.4099999999999994E-2</v>
      </c>
    </row>
    <row r="5507" spans="1:18">
      <c r="A5507" t="s">
        <v>2083</v>
      </c>
      <c r="B5507" t="s">
        <v>2082</v>
      </c>
      <c r="D5507">
        <v>2021</v>
      </c>
      <c r="E5507" t="s">
        <v>2165</v>
      </c>
      <c r="F5507" t="s">
        <v>2301</v>
      </c>
      <c r="G5507">
        <v>-33.601927000000003</v>
      </c>
      <c r="H5507">
        <v>115.421896</v>
      </c>
      <c r="I5507" t="s">
        <v>2333</v>
      </c>
      <c r="J5507">
        <v>12</v>
      </c>
      <c r="K5507">
        <v>18</v>
      </c>
      <c r="L5507">
        <v>21</v>
      </c>
      <c r="N5507">
        <v>3</v>
      </c>
      <c r="O5507">
        <v>1.2755000000000001</v>
      </c>
      <c r="R5507">
        <v>0.15989999999999999</v>
      </c>
    </row>
    <row r="5508" spans="1:18">
      <c r="A5508" t="s">
        <v>2083</v>
      </c>
      <c r="B5508" t="s">
        <v>2082</v>
      </c>
      <c r="D5508">
        <v>2021</v>
      </c>
      <c r="E5508" t="s">
        <v>2165</v>
      </c>
      <c r="F5508" t="s">
        <v>2301</v>
      </c>
      <c r="G5508">
        <v>-33.601927000000003</v>
      </c>
      <c r="H5508">
        <v>115.421896</v>
      </c>
      <c r="I5508" t="s">
        <v>2333</v>
      </c>
      <c r="J5508">
        <v>12</v>
      </c>
      <c r="K5508">
        <v>21</v>
      </c>
      <c r="L5508">
        <v>24</v>
      </c>
      <c r="N5508">
        <v>3</v>
      </c>
      <c r="O5508">
        <v>1.2194</v>
      </c>
      <c r="R5508">
        <v>0.23569999999999999</v>
      </c>
    </row>
    <row r="5509" spans="1:18">
      <c r="A5509" t="s">
        <v>2083</v>
      </c>
      <c r="B5509" t="s">
        <v>2082</v>
      </c>
      <c r="D5509">
        <v>2021</v>
      </c>
      <c r="E5509" t="s">
        <v>2165</v>
      </c>
      <c r="F5509" t="s">
        <v>2301</v>
      </c>
      <c r="G5509">
        <v>-33.601927000000003</v>
      </c>
      <c r="H5509">
        <v>115.421896</v>
      </c>
      <c r="I5509" t="s">
        <v>2333</v>
      </c>
      <c r="J5509">
        <v>13</v>
      </c>
      <c r="K5509">
        <v>0</v>
      </c>
      <c r="L5509">
        <v>3</v>
      </c>
      <c r="N5509">
        <v>3</v>
      </c>
      <c r="O5509">
        <v>1.3815999999999999</v>
      </c>
      <c r="R5509">
        <v>0.113</v>
      </c>
    </row>
    <row r="5510" spans="1:18">
      <c r="A5510" t="s">
        <v>2083</v>
      </c>
      <c r="B5510" t="s">
        <v>2082</v>
      </c>
      <c r="D5510">
        <v>2021</v>
      </c>
      <c r="E5510" t="s">
        <v>2165</v>
      </c>
      <c r="F5510" t="s">
        <v>2301</v>
      </c>
      <c r="G5510">
        <v>-33.601927000000003</v>
      </c>
      <c r="H5510">
        <v>115.421896</v>
      </c>
      <c r="I5510" t="s">
        <v>2333</v>
      </c>
      <c r="J5510">
        <v>13</v>
      </c>
      <c r="K5510">
        <v>3</v>
      </c>
      <c r="L5510">
        <v>6</v>
      </c>
      <c r="N5510">
        <v>3</v>
      </c>
      <c r="O5510">
        <v>1.3620000000000001</v>
      </c>
      <c r="R5510">
        <v>9.8199999999999996E-2</v>
      </c>
    </row>
    <row r="5511" spans="1:18">
      <c r="A5511" t="s">
        <v>2083</v>
      </c>
      <c r="B5511" t="s">
        <v>2082</v>
      </c>
      <c r="D5511">
        <v>2021</v>
      </c>
      <c r="E5511" t="s">
        <v>2165</v>
      </c>
      <c r="F5511" t="s">
        <v>2301</v>
      </c>
      <c r="G5511">
        <v>-33.601927000000003</v>
      </c>
      <c r="H5511">
        <v>115.421896</v>
      </c>
      <c r="I5511" t="s">
        <v>2333</v>
      </c>
      <c r="J5511">
        <v>13</v>
      </c>
      <c r="K5511">
        <v>6</v>
      </c>
      <c r="L5511">
        <v>9</v>
      </c>
      <c r="N5511">
        <v>3</v>
      </c>
      <c r="O5511">
        <v>1.6491</v>
      </c>
      <c r="R5511">
        <v>9.8100000000000007E-2</v>
      </c>
    </row>
    <row r="5512" spans="1:18">
      <c r="A5512" t="s">
        <v>2083</v>
      </c>
      <c r="B5512" t="s">
        <v>2082</v>
      </c>
      <c r="D5512">
        <v>2021</v>
      </c>
      <c r="E5512" t="s">
        <v>2165</v>
      </c>
      <c r="F5512" t="s">
        <v>2301</v>
      </c>
      <c r="G5512">
        <v>-33.601927000000003</v>
      </c>
      <c r="H5512">
        <v>115.421896</v>
      </c>
      <c r="I5512" t="s">
        <v>2333</v>
      </c>
      <c r="J5512">
        <v>13</v>
      </c>
      <c r="K5512">
        <v>9</v>
      </c>
      <c r="L5512">
        <v>12</v>
      </c>
      <c r="N5512">
        <v>3</v>
      </c>
      <c r="O5512">
        <v>1.9361999999999999</v>
      </c>
      <c r="R5512">
        <v>9.8100000000000007E-2</v>
      </c>
    </row>
    <row r="5513" spans="1:18">
      <c r="A5513" t="s">
        <v>2083</v>
      </c>
      <c r="B5513" t="s">
        <v>2082</v>
      </c>
      <c r="D5513">
        <v>2021</v>
      </c>
      <c r="E5513" t="s">
        <v>2165</v>
      </c>
      <c r="F5513" t="s">
        <v>2301</v>
      </c>
      <c r="G5513">
        <v>-33.601927000000003</v>
      </c>
      <c r="H5513">
        <v>115.421896</v>
      </c>
      <c r="I5513" t="s">
        <v>2333</v>
      </c>
      <c r="J5513">
        <v>13</v>
      </c>
      <c r="K5513">
        <v>12</v>
      </c>
      <c r="L5513">
        <v>15</v>
      </c>
      <c r="N5513">
        <v>3</v>
      </c>
      <c r="O5513">
        <v>1.6879</v>
      </c>
      <c r="R5513">
        <v>0.12720000000000001</v>
      </c>
    </row>
    <row r="5514" spans="1:18">
      <c r="A5514" t="s">
        <v>2083</v>
      </c>
      <c r="B5514" t="s">
        <v>2082</v>
      </c>
      <c r="D5514">
        <v>2021</v>
      </c>
      <c r="E5514" t="s">
        <v>2165</v>
      </c>
      <c r="F5514" t="s">
        <v>2301</v>
      </c>
      <c r="G5514">
        <v>-33.601927000000003</v>
      </c>
      <c r="H5514">
        <v>115.421896</v>
      </c>
      <c r="I5514" t="s">
        <v>2333</v>
      </c>
      <c r="J5514">
        <v>13</v>
      </c>
      <c r="K5514">
        <v>15</v>
      </c>
      <c r="L5514">
        <v>18</v>
      </c>
      <c r="N5514">
        <v>3</v>
      </c>
      <c r="O5514">
        <v>1.4396</v>
      </c>
      <c r="R5514">
        <v>0.15629999999999999</v>
      </c>
    </row>
    <row r="5515" spans="1:18">
      <c r="A5515" t="s">
        <v>2083</v>
      </c>
      <c r="B5515" t="s">
        <v>2082</v>
      </c>
      <c r="D5515">
        <v>2021</v>
      </c>
      <c r="E5515" t="s">
        <v>2165</v>
      </c>
      <c r="F5515" t="s">
        <v>2301</v>
      </c>
      <c r="G5515">
        <v>-33.601927000000003</v>
      </c>
      <c r="H5515">
        <v>115.421896</v>
      </c>
      <c r="I5515" t="s">
        <v>2333</v>
      </c>
      <c r="J5515">
        <v>13</v>
      </c>
      <c r="K5515">
        <v>18</v>
      </c>
      <c r="L5515">
        <v>21</v>
      </c>
      <c r="N5515">
        <v>3</v>
      </c>
      <c r="O5515">
        <v>1.2532000000000001</v>
      </c>
      <c r="R5515">
        <v>0.1827</v>
      </c>
    </row>
    <row r="5516" spans="1:18">
      <c r="A5516" t="s">
        <v>2083</v>
      </c>
      <c r="B5516" t="s">
        <v>2082</v>
      </c>
      <c r="D5516">
        <v>2021</v>
      </c>
      <c r="E5516" t="s">
        <v>2165</v>
      </c>
      <c r="F5516" t="s">
        <v>2301</v>
      </c>
      <c r="G5516">
        <v>-33.601927000000003</v>
      </c>
      <c r="H5516">
        <v>115.421896</v>
      </c>
      <c r="I5516" t="s">
        <v>2333</v>
      </c>
      <c r="J5516">
        <v>13</v>
      </c>
      <c r="K5516">
        <v>21</v>
      </c>
      <c r="L5516">
        <v>24</v>
      </c>
      <c r="N5516">
        <v>3</v>
      </c>
      <c r="O5516">
        <v>1.0669</v>
      </c>
      <c r="R5516">
        <v>0.20910000000000001</v>
      </c>
    </row>
    <row r="5517" spans="1:18">
      <c r="A5517" t="s">
        <v>2083</v>
      </c>
      <c r="B5517" t="s">
        <v>2082</v>
      </c>
      <c r="D5517">
        <v>2021</v>
      </c>
      <c r="E5517" t="s">
        <v>2165</v>
      </c>
      <c r="F5517" t="s">
        <v>2301</v>
      </c>
      <c r="G5517">
        <v>-33.601927000000003</v>
      </c>
      <c r="H5517">
        <v>115.421896</v>
      </c>
      <c r="I5517" t="s">
        <v>2333</v>
      </c>
      <c r="J5517">
        <v>14</v>
      </c>
      <c r="K5517">
        <v>0</v>
      </c>
      <c r="L5517">
        <v>3</v>
      </c>
      <c r="N5517">
        <v>3</v>
      </c>
      <c r="O5517">
        <v>1.5518000000000001</v>
      </c>
      <c r="R5517">
        <v>0.13969999999999999</v>
      </c>
    </row>
    <row r="5518" spans="1:18">
      <c r="A5518" t="s">
        <v>2083</v>
      </c>
      <c r="B5518" t="s">
        <v>2082</v>
      </c>
      <c r="D5518">
        <v>2021</v>
      </c>
      <c r="E5518" t="s">
        <v>2165</v>
      </c>
      <c r="F5518" t="s">
        <v>2301</v>
      </c>
      <c r="G5518">
        <v>-33.601927000000003</v>
      </c>
      <c r="H5518">
        <v>115.421896</v>
      </c>
      <c r="I5518" t="s">
        <v>2333</v>
      </c>
      <c r="J5518">
        <v>14</v>
      </c>
      <c r="K5518">
        <v>3</v>
      </c>
      <c r="L5518">
        <v>6</v>
      </c>
      <c r="N5518">
        <v>3</v>
      </c>
      <c r="O5518">
        <v>1.0170999999999999</v>
      </c>
      <c r="R5518">
        <v>0.125</v>
      </c>
    </row>
    <row r="5519" spans="1:18">
      <c r="A5519" t="s">
        <v>2083</v>
      </c>
      <c r="B5519" t="s">
        <v>2082</v>
      </c>
      <c r="D5519">
        <v>2021</v>
      </c>
      <c r="E5519" t="s">
        <v>2165</v>
      </c>
      <c r="F5519" t="s">
        <v>2301</v>
      </c>
      <c r="G5519">
        <v>-33.601927000000003</v>
      </c>
      <c r="H5519">
        <v>115.421896</v>
      </c>
      <c r="I5519" t="s">
        <v>2333</v>
      </c>
      <c r="J5519">
        <v>14</v>
      </c>
      <c r="K5519">
        <v>6</v>
      </c>
      <c r="L5519">
        <v>9</v>
      </c>
      <c r="N5519">
        <v>3</v>
      </c>
      <c r="O5519">
        <v>1.2385999999999999</v>
      </c>
      <c r="R5519">
        <v>0.12920000000000001</v>
      </c>
    </row>
    <row r="5520" spans="1:18">
      <c r="A5520" t="s">
        <v>2083</v>
      </c>
      <c r="B5520" t="s">
        <v>2082</v>
      </c>
      <c r="D5520">
        <v>2021</v>
      </c>
      <c r="E5520" t="s">
        <v>2165</v>
      </c>
      <c r="F5520" t="s">
        <v>2301</v>
      </c>
      <c r="G5520">
        <v>-33.601927000000003</v>
      </c>
      <c r="H5520">
        <v>115.421896</v>
      </c>
      <c r="I5520" t="s">
        <v>2333</v>
      </c>
      <c r="J5520">
        <v>14</v>
      </c>
      <c r="K5520">
        <v>9</v>
      </c>
      <c r="L5520">
        <v>12</v>
      </c>
      <c r="N5520">
        <v>3</v>
      </c>
      <c r="O5520">
        <v>1.4601</v>
      </c>
      <c r="R5520">
        <v>0.13339999999999999</v>
      </c>
    </row>
    <row r="5521" spans="1:18">
      <c r="A5521" t="s">
        <v>2083</v>
      </c>
      <c r="B5521" t="s">
        <v>2082</v>
      </c>
      <c r="D5521">
        <v>2021</v>
      </c>
      <c r="E5521" t="s">
        <v>2165</v>
      </c>
      <c r="F5521" t="s">
        <v>2301</v>
      </c>
      <c r="G5521">
        <v>-33.601927000000003</v>
      </c>
      <c r="H5521">
        <v>115.421896</v>
      </c>
      <c r="I5521" t="s">
        <v>2333</v>
      </c>
      <c r="J5521">
        <v>14</v>
      </c>
      <c r="K5521">
        <v>12</v>
      </c>
      <c r="L5521">
        <v>15</v>
      </c>
      <c r="N5521">
        <v>3</v>
      </c>
      <c r="O5521">
        <v>1.4692000000000001</v>
      </c>
      <c r="R5521">
        <v>0.1149</v>
      </c>
    </row>
    <row r="5522" spans="1:18">
      <c r="A5522" t="s">
        <v>2083</v>
      </c>
      <c r="B5522" t="s">
        <v>2082</v>
      </c>
      <c r="D5522">
        <v>2021</v>
      </c>
      <c r="E5522" t="s">
        <v>2165</v>
      </c>
      <c r="F5522" t="s">
        <v>2301</v>
      </c>
      <c r="G5522">
        <v>-33.601927000000003</v>
      </c>
      <c r="H5522">
        <v>115.421896</v>
      </c>
      <c r="I5522" t="s">
        <v>2333</v>
      </c>
      <c r="J5522">
        <v>14</v>
      </c>
      <c r="K5522">
        <v>15</v>
      </c>
      <c r="L5522">
        <v>18</v>
      </c>
      <c r="N5522">
        <v>3</v>
      </c>
      <c r="O5522">
        <v>1.4782</v>
      </c>
      <c r="R5522">
        <v>9.6500000000000002E-2</v>
      </c>
    </row>
    <row r="5523" spans="1:18">
      <c r="A5523" t="s">
        <v>2083</v>
      </c>
      <c r="B5523" t="s">
        <v>2082</v>
      </c>
      <c r="D5523">
        <v>2021</v>
      </c>
      <c r="E5523" t="s">
        <v>2165</v>
      </c>
      <c r="F5523" t="s">
        <v>2301</v>
      </c>
      <c r="G5523">
        <v>-33.601927000000003</v>
      </c>
      <c r="H5523">
        <v>115.421896</v>
      </c>
      <c r="I5523" t="s">
        <v>2333</v>
      </c>
      <c r="J5523">
        <v>14</v>
      </c>
      <c r="K5523">
        <v>18</v>
      </c>
      <c r="L5523">
        <v>21</v>
      </c>
      <c r="N5523">
        <v>3</v>
      </c>
      <c r="O5523">
        <v>1.4401999999999999</v>
      </c>
      <c r="R5523">
        <v>0.1231</v>
      </c>
    </row>
    <row r="5524" spans="1:18">
      <c r="A5524" t="s">
        <v>2083</v>
      </c>
      <c r="B5524" t="s">
        <v>2082</v>
      </c>
      <c r="D5524">
        <v>2021</v>
      </c>
      <c r="E5524" t="s">
        <v>2165</v>
      </c>
      <c r="F5524" t="s">
        <v>2301</v>
      </c>
      <c r="G5524">
        <v>-33.601927000000003</v>
      </c>
      <c r="H5524">
        <v>115.421896</v>
      </c>
      <c r="I5524" t="s">
        <v>2333</v>
      </c>
      <c r="J5524">
        <v>14</v>
      </c>
      <c r="K5524">
        <v>21</v>
      </c>
      <c r="L5524">
        <v>24</v>
      </c>
      <c r="N5524">
        <v>3</v>
      </c>
      <c r="O5524">
        <v>1.4023000000000001</v>
      </c>
      <c r="R5524">
        <v>0.1497</v>
      </c>
    </row>
    <row r="5525" spans="1:18">
      <c r="A5525" t="s">
        <v>2083</v>
      </c>
      <c r="B5525" t="s">
        <v>2082</v>
      </c>
      <c r="D5525">
        <v>2021</v>
      </c>
      <c r="E5525" t="s">
        <v>2165</v>
      </c>
      <c r="F5525" t="s">
        <v>2301</v>
      </c>
      <c r="G5525">
        <v>-33.622516390000001</v>
      </c>
      <c r="H5525">
        <v>115.3641734</v>
      </c>
      <c r="I5525" t="s">
        <v>2332</v>
      </c>
      <c r="J5525">
        <v>16</v>
      </c>
      <c r="K5525">
        <v>0</v>
      </c>
      <c r="L5525">
        <v>3</v>
      </c>
      <c r="N5525">
        <v>3</v>
      </c>
      <c r="O5525">
        <v>1.6511</v>
      </c>
      <c r="R5525">
        <v>8.3199999999999996E-2</v>
      </c>
    </row>
    <row r="5526" spans="1:18">
      <c r="A5526" t="s">
        <v>2083</v>
      </c>
      <c r="B5526" t="s">
        <v>2082</v>
      </c>
      <c r="D5526">
        <v>2021</v>
      </c>
      <c r="E5526" t="s">
        <v>2165</v>
      </c>
      <c r="F5526" t="s">
        <v>2301</v>
      </c>
      <c r="G5526">
        <v>-33.622516390000001</v>
      </c>
      <c r="H5526">
        <v>115.3641734</v>
      </c>
      <c r="I5526" t="s">
        <v>2332</v>
      </c>
      <c r="J5526">
        <v>16</v>
      </c>
      <c r="K5526">
        <v>3</v>
      </c>
      <c r="L5526">
        <v>6</v>
      </c>
      <c r="N5526">
        <v>3</v>
      </c>
      <c r="O5526">
        <v>1.0042</v>
      </c>
      <c r="R5526">
        <v>0.1923</v>
      </c>
    </row>
    <row r="5527" spans="1:18">
      <c r="A5527" t="s">
        <v>2083</v>
      </c>
      <c r="B5527" t="s">
        <v>2082</v>
      </c>
      <c r="D5527">
        <v>2021</v>
      </c>
      <c r="E5527" t="s">
        <v>2165</v>
      </c>
      <c r="F5527" t="s">
        <v>2301</v>
      </c>
      <c r="G5527">
        <v>-33.622516390000001</v>
      </c>
      <c r="H5527">
        <v>115.3641734</v>
      </c>
      <c r="I5527" t="s">
        <v>2332</v>
      </c>
      <c r="J5527">
        <v>16</v>
      </c>
      <c r="K5527">
        <v>6</v>
      </c>
      <c r="L5527">
        <v>9</v>
      </c>
      <c r="N5527">
        <v>3</v>
      </c>
      <c r="O5527">
        <v>1.1371</v>
      </c>
      <c r="R5527">
        <v>0.15060000000000001</v>
      </c>
    </row>
    <row r="5528" spans="1:18">
      <c r="A5528" t="s">
        <v>2083</v>
      </c>
      <c r="B5528" t="s">
        <v>2082</v>
      </c>
      <c r="D5528">
        <v>2021</v>
      </c>
      <c r="E5528" t="s">
        <v>2165</v>
      </c>
      <c r="F5528" t="s">
        <v>2301</v>
      </c>
      <c r="G5528">
        <v>-33.622516390000001</v>
      </c>
      <c r="H5528">
        <v>115.3641734</v>
      </c>
      <c r="I5528" t="s">
        <v>2332</v>
      </c>
      <c r="J5528">
        <v>16</v>
      </c>
      <c r="K5528">
        <v>9</v>
      </c>
      <c r="L5528">
        <v>12</v>
      </c>
      <c r="N5528">
        <v>3</v>
      </c>
      <c r="O5528">
        <v>1.2699</v>
      </c>
      <c r="R5528">
        <v>0.1089</v>
      </c>
    </row>
    <row r="5529" spans="1:18">
      <c r="A5529" t="s">
        <v>2083</v>
      </c>
      <c r="B5529" t="s">
        <v>2082</v>
      </c>
      <c r="D5529">
        <v>2021</v>
      </c>
      <c r="E5529" t="s">
        <v>2165</v>
      </c>
      <c r="F5529" t="s">
        <v>2301</v>
      </c>
      <c r="G5529">
        <v>-33.622516390000001</v>
      </c>
      <c r="H5529">
        <v>115.3641734</v>
      </c>
      <c r="I5529" t="s">
        <v>2332</v>
      </c>
      <c r="J5529">
        <v>16</v>
      </c>
      <c r="K5529">
        <v>12</v>
      </c>
      <c r="L5529">
        <v>15</v>
      </c>
      <c r="N5529">
        <v>3</v>
      </c>
      <c r="O5529">
        <v>1.1969000000000001</v>
      </c>
      <c r="R5529">
        <v>0.12959999999999999</v>
      </c>
    </row>
    <row r="5530" spans="1:18">
      <c r="A5530" t="s">
        <v>2083</v>
      </c>
      <c r="B5530" t="s">
        <v>2082</v>
      </c>
      <c r="D5530">
        <v>2021</v>
      </c>
      <c r="E5530" t="s">
        <v>2165</v>
      </c>
      <c r="F5530" t="s">
        <v>2301</v>
      </c>
      <c r="G5530">
        <v>-33.622516390000001</v>
      </c>
      <c r="H5530">
        <v>115.3641734</v>
      </c>
      <c r="I5530" t="s">
        <v>2332</v>
      </c>
      <c r="J5530">
        <v>16</v>
      </c>
      <c r="K5530">
        <v>15</v>
      </c>
      <c r="L5530">
        <v>18</v>
      </c>
      <c r="N5530">
        <v>3</v>
      </c>
      <c r="O5530">
        <v>1.1238999999999999</v>
      </c>
      <c r="R5530">
        <v>0.15029999999999999</v>
      </c>
    </row>
    <row r="5531" spans="1:18">
      <c r="A5531" t="s">
        <v>2083</v>
      </c>
      <c r="B5531" t="s">
        <v>2082</v>
      </c>
      <c r="D5531">
        <v>2021</v>
      </c>
      <c r="E5531" t="s">
        <v>2165</v>
      </c>
      <c r="F5531" t="s">
        <v>2301</v>
      </c>
      <c r="G5531">
        <v>-33.622516390000001</v>
      </c>
      <c r="H5531">
        <v>115.3641734</v>
      </c>
      <c r="I5531" t="s">
        <v>2332</v>
      </c>
      <c r="J5531">
        <v>16</v>
      </c>
      <c r="K5531">
        <v>18</v>
      </c>
      <c r="L5531">
        <v>21</v>
      </c>
      <c r="N5531">
        <v>3</v>
      </c>
      <c r="O5531">
        <v>1.2662</v>
      </c>
      <c r="R5531">
        <v>0.1241</v>
      </c>
    </row>
    <row r="5532" spans="1:18">
      <c r="A5532" t="s">
        <v>2083</v>
      </c>
      <c r="B5532" t="s">
        <v>2082</v>
      </c>
      <c r="D5532">
        <v>2021</v>
      </c>
      <c r="E5532" t="s">
        <v>2165</v>
      </c>
      <c r="F5532" t="s">
        <v>2301</v>
      </c>
      <c r="G5532">
        <v>-33.622516390000001</v>
      </c>
      <c r="H5532">
        <v>115.3641734</v>
      </c>
      <c r="I5532" t="s">
        <v>2332</v>
      </c>
      <c r="J5532">
        <v>16</v>
      </c>
      <c r="K5532">
        <v>21</v>
      </c>
      <c r="L5532">
        <v>24</v>
      </c>
      <c r="N5532">
        <v>3</v>
      </c>
      <c r="O5532">
        <v>1.4085000000000001</v>
      </c>
      <c r="R5532">
        <v>9.8000000000000004E-2</v>
      </c>
    </row>
    <row r="5533" spans="1:18">
      <c r="A5533" t="s">
        <v>2083</v>
      </c>
      <c r="B5533" t="s">
        <v>2082</v>
      </c>
      <c r="D5533">
        <v>2021</v>
      </c>
      <c r="E5533" t="s">
        <v>2165</v>
      </c>
      <c r="F5533" t="s">
        <v>2301</v>
      </c>
      <c r="G5533">
        <v>-33.622516390000001</v>
      </c>
      <c r="H5533">
        <v>115.3641734</v>
      </c>
      <c r="I5533" t="s">
        <v>2332</v>
      </c>
      <c r="J5533">
        <v>17</v>
      </c>
      <c r="K5533">
        <v>0</v>
      </c>
      <c r="L5533">
        <v>3</v>
      </c>
      <c r="N5533">
        <v>3</v>
      </c>
      <c r="O5533">
        <v>1.6174999999999999</v>
      </c>
      <c r="R5533">
        <v>5.5899999999999998E-2</v>
      </c>
    </row>
    <row r="5534" spans="1:18">
      <c r="A5534" t="s">
        <v>2083</v>
      </c>
      <c r="B5534" t="s">
        <v>2082</v>
      </c>
      <c r="D5534">
        <v>2021</v>
      </c>
      <c r="E5534" t="s">
        <v>2165</v>
      </c>
      <c r="F5534" t="s">
        <v>2301</v>
      </c>
      <c r="G5534">
        <v>-33.622516390000001</v>
      </c>
      <c r="H5534">
        <v>115.3641734</v>
      </c>
      <c r="I5534" t="s">
        <v>2332</v>
      </c>
      <c r="J5534">
        <v>17</v>
      </c>
      <c r="K5534">
        <v>3</v>
      </c>
      <c r="L5534">
        <v>6</v>
      </c>
      <c r="N5534">
        <v>3</v>
      </c>
      <c r="O5534">
        <v>1.3594999999999999</v>
      </c>
      <c r="R5534">
        <v>7.7100000000000002E-2</v>
      </c>
    </row>
    <row r="5535" spans="1:18">
      <c r="A5535" t="s">
        <v>2083</v>
      </c>
      <c r="B5535" t="s">
        <v>2082</v>
      </c>
      <c r="D5535">
        <v>2021</v>
      </c>
      <c r="E5535" t="s">
        <v>2165</v>
      </c>
      <c r="F5535" t="s">
        <v>2301</v>
      </c>
      <c r="G5535">
        <v>-33.622516390000001</v>
      </c>
      <c r="H5535">
        <v>115.3641734</v>
      </c>
      <c r="I5535" t="s">
        <v>2332</v>
      </c>
      <c r="J5535">
        <v>17</v>
      </c>
      <c r="K5535">
        <v>6</v>
      </c>
      <c r="L5535">
        <v>9</v>
      </c>
      <c r="N5535">
        <v>3</v>
      </c>
      <c r="O5535">
        <v>1.3203</v>
      </c>
      <c r="R5535">
        <v>6.83E-2</v>
      </c>
    </row>
    <row r="5536" spans="1:18">
      <c r="A5536" t="s">
        <v>2083</v>
      </c>
      <c r="B5536" t="s">
        <v>2082</v>
      </c>
      <c r="D5536">
        <v>2021</v>
      </c>
      <c r="E5536" t="s">
        <v>2165</v>
      </c>
      <c r="F5536" t="s">
        <v>2301</v>
      </c>
      <c r="G5536">
        <v>-33.622516390000001</v>
      </c>
      <c r="H5536">
        <v>115.3641734</v>
      </c>
      <c r="I5536" t="s">
        <v>2332</v>
      </c>
      <c r="J5536">
        <v>17</v>
      </c>
      <c r="K5536">
        <v>9</v>
      </c>
      <c r="L5536">
        <v>12</v>
      </c>
      <c r="N5536">
        <v>3</v>
      </c>
      <c r="O5536">
        <v>1.2810999999999999</v>
      </c>
      <c r="R5536">
        <v>5.96E-2</v>
      </c>
    </row>
    <row r="5537" spans="1:18">
      <c r="A5537" t="s">
        <v>2083</v>
      </c>
      <c r="B5537" t="s">
        <v>2082</v>
      </c>
      <c r="D5537">
        <v>2021</v>
      </c>
      <c r="E5537" t="s">
        <v>2165</v>
      </c>
      <c r="F5537" t="s">
        <v>2301</v>
      </c>
      <c r="G5537">
        <v>-33.622516390000001</v>
      </c>
      <c r="H5537">
        <v>115.3641734</v>
      </c>
      <c r="I5537" t="s">
        <v>2332</v>
      </c>
      <c r="J5537">
        <v>17</v>
      </c>
      <c r="K5537">
        <v>12</v>
      </c>
      <c r="L5537">
        <v>15</v>
      </c>
      <c r="N5537">
        <v>3</v>
      </c>
      <c r="O5537">
        <v>1.3646</v>
      </c>
      <c r="R5537">
        <v>7.3200000000000001E-2</v>
      </c>
    </row>
    <row r="5538" spans="1:18">
      <c r="A5538" t="s">
        <v>2083</v>
      </c>
      <c r="B5538" t="s">
        <v>2082</v>
      </c>
      <c r="D5538">
        <v>2021</v>
      </c>
      <c r="E5538" t="s">
        <v>2165</v>
      </c>
      <c r="F5538" t="s">
        <v>2301</v>
      </c>
      <c r="G5538">
        <v>-33.622516390000001</v>
      </c>
      <c r="H5538">
        <v>115.3641734</v>
      </c>
      <c r="I5538" t="s">
        <v>2332</v>
      </c>
      <c r="J5538">
        <v>17</v>
      </c>
      <c r="K5538">
        <v>15</v>
      </c>
      <c r="L5538">
        <v>18</v>
      </c>
      <c r="N5538">
        <v>3</v>
      </c>
      <c r="O5538">
        <v>1.4481999999999999</v>
      </c>
      <c r="R5538">
        <v>8.6800000000000002E-2</v>
      </c>
    </row>
    <row r="5539" spans="1:18">
      <c r="A5539" t="s">
        <v>2083</v>
      </c>
      <c r="B5539" t="s">
        <v>2082</v>
      </c>
      <c r="D5539">
        <v>2021</v>
      </c>
      <c r="E5539" t="s">
        <v>2165</v>
      </c>
      <c r="F5539" t="s">
        <v>2301</v>
      </c>
      <c r="G5539">
        <v>-33.622516390000001</v>
      </c>
      <c r="H5539">
        <v>115.3641734</v>
      </c>
      <c r="I5539" t="s">
        <v>2332</v>
      </c>
      <c r="J5539">
        <v>17</v>
      </c>
      <c r="K5539">
        <v>18</v>
      </c>
      <c r="L5539">
        <v>21</v>
      </c>
      <c r="N5539">
        <v>3</v>
      </c>
      <c r="O5539">
        <v>1.4520999999999999</v>
      </c>
      <c r="R5539">
        <v>7.6300000000000007E-2</v>
      </c>
    </row>
    <row r="5540" spans="1:18">
      <c r="A5540" t="s">
        <v>2083</v>
      </c>
      <c r="B5540" t="s">
        <v>2082</v>
      </c>
      <c r="D5540">
        <v>2021</v>
      </c>
      <c r="E5540" t="s">
        <v>2165</v>
      </c>
      <c r="F5540" t="s">
        <v>2301</v>
      </c>
      <c r="G5540">
        <v>-33.622516390000001</v>
      </c>
      <c r="H5540">
        <v>115.3641734</v>
      </c>
      <c r="I5540" t="s">
        <v>2332</v>
      </c>
      <c r="J5540">
        <v>17</v>
      </c>
      <c r="K5540">
        <v>21</v>
      </c>
      <c r="L5540">
        <v>24</v>
      </c>
      <c r="N5540">
        <v>3</v>
      </c>
      <c r="O5540">
        <v>1.4559</v>
      </c>
      <c r="R5540">
        <v>6.5799999999999997E-2</v>
      </c>
    </row>
    <row r="5541" spans="1:18">
      <c r="A5541" t="s">
        <v>2083</v>
      </c>
      <c r="B5541" t="s">
        <v>2082</v>
      </c>
      <c r="D5541">
        <v>2021</v>
      </c>
      <c r="E5541" t="s">
        <v>2165</v>
      </c>
      <c r="F5541" t="s">
        <v>2301</v>
      </c>
      <c r="G5541">
        <v>-33.622516390000001</v>
      </c>
      <c r="H5541">
        <v>115.3641734</v>
      </c>
      <c r="I5541" t="s">
        <v>2332</v>
      </c>
      <c r="J5541">
        <v>18</v>
      </c>
      <c r="K5541">
        <v>0</v>
      </c>
      <c r="L5541">
        <v>3</v>
      </c>
      <c r="N5541">
        <v>3</v>
      </c>
      <c r="O5541">
        <v>1.2903</v>
      </c>
      <c r="R5541">
        <v>9.9299999999999999E-2</v>
      </c>
    </row>
    <row r="5542" spans="1:18">
      <c r="A5542" t="s">
        <v>2083</v>
      </c>
      <c r="B5542" t="s">
        <v>2082</v>
      </c>
      <c r="D5542">
        <v>2021</v>
      </c>
      <c r="E5542" t="s">
        <v>2165</v>
      </c>
      <c r="F5542" t="s">
        <v>2301</v>
      </c>
      <c r="G5542">
        <v>-33.622516390000001</v>
      </c>
      <c r="H5542">
        <v>115.3641734</v>
      </c>
      <c r="I5542" t="s">
        <v>2332</v>
      </c>
      <c r="J5542">
        <v>18</v>
      </c>
      <c r="K5542">
        <v>3</v>
      </c>
      <c r="L5542">
        <v>6</v>
      </c>
      <c r="N5542">
        <v>3</v>
      </c>
      <c r="O5542">
        <v>1.2745</v>
      </c>
      <c r="R5542">
        <v>0.13059999999999999</v>
      </c>
    </row>
    <row r="5543" spans="1:18">
      <c r="A5543" t="s">
        <v>2083</v>
      </c>
      <c r="B5543" t="s">
        <v>2082</v>
      </c>
      <c r="D5543">
        <v>2021</v>
      </c>
      <c r="E5543" t="s">
        <v>2165</v>
      </c>
      <c r="F5543" t="s">
        <v>2301</v>
      </c>
      <c r="G5543">
        <v>-33.622516390000001</v>
      </c>
      <c r="H5543">
        <v>115.3641734</v>
      </c>
      <c r="I5543" t="s">
        <v>2332</v>
      </c>
      <c r="J5543">
        <v>18</v>
      </c>
      <c r="K5543">
        <v>6</v>
      </c>
      <c r="L5543">
        <v>9</v>
      </c>
      <c r="N5543">
        <v>3</v>
      </c>
      <c r="O5543">
        <v>1.224</v>
      </c>
      <c r="R5543">
        <v>0.115</v>
      </c>
    </row>
    <row r="5544" spans="1:18">
      <c r="A5544" t="s">
        <v>2083</v>
      </c>
      <c r="B5544" t="s">
        <v>2082</v>
      </c>
      <c r="D5544">
        <v>2021</v>
      </c>
      <c r="E5544" t="s">
        <v>2165</v>
      </c>
      <c r="F5544" t="s">
        <v>2301</v>
      </c>
      <c r="G5544">
        <v>-33.622516390000001</v>
      </c>
      <c r="H5544">
        <v>115.3641734</v>
      </c>
      <c r="I5544" t="s">
        <v>2332</v>
      </c>
      <c r="J5544">
        <v>18</v>
      </c>
      <c r="K5544">
        <v>9</v>
      </c>
      <c r="L5544">
        <v>12</v>
      </c>
      <c r="N5544">
        <v>3</v>
      </c>
      <c r="O5544">
        <v>1.1735</v>
      </c>
      <c r="R5544">
        <v>9.9400000000000002E-2</v>
      </c>
    </row>
    <row r="5545" spans="1:18">
      <c r="A5545" t="s">
        <v>2083</v>
      </c>
      <c r="B5545" t="s">
        <v>2082</v>
      </c>
      <c r="D5545">
        <v>2021</v>
      </c>
      <c r="E5545" t="s">
        <v>2165</v>
      </c>
      <c r="F5545" t="s">
        <v>2301</v>
      </c>
      <c r="G5545">
        <v>-33.622516390000001</v>
      </c>
      <c r="H5545">
        <v>115.3641734</v>
      </c>
      <c r="I5545" t="s">
        <v>2332</v>
      </c>
      <c r="J5545">
        <v>18</v>
      </c>
      <c r="K5545">
        <v>12</v>
      </c>
      <c r="L5545">
        <v>15</v>
      </c>
      <c r="N5545">
        <v>3</v>
      </c>
      <c r="O5545">
        <v>1.2655000000000001</v>
      </c>
      <c r="R5545">
        <v>7.2300000000000003E-2</v>
      </c>
    </row>
    <row r="5546" spans="1:18">
      <c r="A5546" t="s">
        <v>2083</v>
      </c>
      <c r="B5546" t="s">
        <v>2082</v>
      </c>
      <c r="D5546">
        <v>2021</v>
      </c>
      <c r="E5546" t="s">
        <v>2165</v>
      </c>
      <c r="F5546" t="s">
        <v>2301</v>
      </c>
      <c r="G5546">
        <v>-33.622516390000001</v>
      </c>
      <c r="H5546">
        <v>115.3641734</v>
      </c>
      <c r="I5546" t="s">
        <v>2332</v>
      </c>
      <c r="J5546">
        <v>18</v>
      </c>
      <c r="K5546">
        <v>15</v>
      </c>
      <c r="L5546">
        <v>18</v>
      </c>
      <c r="N5546">
        <v>3</v>
      </c>
      <c r="O5546">
        <v>1.3574999999999999</v>
      </c>
      <c r="R5546">
        <v>4.53E-2</v>
      </c>
    </row>
    <row r="5547" spans="1:18">
      <c r="A5547" t="s">
        <v>2083</v>
      </c>
      <c r="B5547" t="s">
        <v>2082</v>
      </c>
      <c r="D5547">
        <v>2021</v>
      </c>
      <c r="E5547" t="s">
        <v>2165</v>
      </c>
      <c r="F5547" t="s">
        <v>2301</v>
      </c>
      <c r="G5547">
        <v>-33.622516390000001</v>
      </c>
      <c r="H5547">
        <v>115.3641734</v>
      </c>
      <c r="I5547" t="s">
        <v>2332</v>
      </c>
      <c r="J5547">
        <v>18</v>
      </c>
      <c r="K5547">
        <v>18</v>
      </c>
      <c r="L5547">
        <v>21</v>
      </c>
      <c r="N5547">
        <v>3</v>
      </c>
      <c r="O5547">
        <v>1.3975</v>
      </c>
      <c r="R5547">
        <v>6.13E-2</v>
      </c>
    </row>
    <row r="5548" spans="1:18">
      <c r="A5548" t="s">
        <v>2083</v>
      </c>
      <c r="B5548" t="s">
        <v>2082</v>
      </c>
      <c r="D5548">
        <v>2021</v>
      </c>
      <c r="E5548" t="s">
        <v>2165</v>
      </c>
      <c r="F5548" t="s">
        <v>2301</v>
      </c>
      <c r="G5548">
        <v>-33.622516390000001</v>
      </c>
      <c r="H5548">
        <v>115.3641734</v>
      </c>
      <c r="I5548" t="s">
        <v>2332</v>
      </c>
      <c r="J5548">
        <v>18</v>
      </c>
      <c r="K5548">
        <v>21</v>
      </c>
      <c r="L5548">
        <v>24</v>
      </c>
      <c r="N5548">
        <v>3</v>
      </c>
      <c r="O5548">
        <v>1.4375</v>
      </c>
      <c r="R5548">
        <v>7.7299999999999994E-2</v>
      </c>
    </row>
    <row r="5549" spans="1:18">
      <c r="A5549" t="s">
        <v>2083</v>
      </c>
      <c r="B5549" t="s">
        <v>2082</v>
      </c>
      <c r="D5549">
        <v>2021</v>
      </c>
      <c r="E5549" t="s">
        <v>842</v>
      </c>
      <c r="F5549" t="s">
        <v>2301</v>
      </c>
      <c r="G5549">
        <v>-25.9847605</v>
      </c>
      <c r="H5549">
        <v>113.78490600000001</v>
      </c>
      <c r="I5549" t="s">
        <v>2332</v>
      </c>
      <c r="J5549">
        <v>4</v>
      </c>
      <c r="K5549">
        <v>0</v>
      </c>
      <c r="L5549">
        <v>3</v>
      </c>
      <c r="N5549">
        <v>3</v>
      </c>
      <c r="O5549">
        <v>0.8891</v>
      </c>
      <c r="R5549">
        <v>0.73850000000000005</v>
      </c>
    </row>
    <row r="5550" spans="1:18">
      <c r="A5550" t="s">
        <v>2083</v>
      </c>
      <c r="B5550" t="s">
        <v>2082</v>
      </c>
      <c r="D5550">
        <v>2021</v>
      </c>
      <c r="E5550" t="s">
        <v>842</v>
      </c>
      <c r="F5550" t="s">
        <v>2301</v>
      </c>
      <c r="G5550">
        <v>-25.9847605</v>
      </c>
      <c r="H5550">
        <v>113.78490600000001</v>
      </c>
      <c r="I5550" t="s">
        <v>2332</v>
      </c>
      <c r="J5550">
        <v>4</v>
      </c>
      <c r="K5550">
        <v>3</v>
      </c>
      <c r="L5550">
        <v>6</v>
      </c>
      <c r="N5550">
        <v>3</v>
      </c>
      <c r="O5550">
        <v>1.0894999999999999</v>
      </c>
      <c r="R5550">
        <v>0.54090000000000005</v>
      </c>
    </row>
    <row r="5551" spans="1:18">
      <c r="A5551" t="s">
        <v>2083</v>
      </c>
      <c r="B5551" t="s">
        <v>2082</v>
      </c>
      <c r="D5551">
        <v>2021</v>
      </c>
      <c r="E5551" t="s">
        <v>842</v>
      </c>
      <c r="F5551" t="s">
        <v>2301</v>
      </c>
      <c r="G5551">
        <v>-25.9847605</v>
      </c>
      <c r="H5551">
        <v>113.78490600000001</v>
      </c>
      <c r="I5551" t="s">
        <v>2332</v>
      </c>
      <c r="J5551">
        <v>4</v>
      </c>
      <c r="K5551">
        <v>6</v>
      </c>
      <c r="L5551">
        <v>9</v>
      </c>
      <c r="N5551">
        <v>3</v>
      </c>
      <c r="O5551">
        <v>1.093</v>
      </c>
      <c r="R5551">
        <v>0.49130000000000001</v>
      </c>
    </row>
    <row r="5552" spans="1:18">
      <c r="A5552" t="s">
        <v>2083</v>
      </c>
      <c r="B5552" t="s">
        <v>2082</v>
      </c>
      <c r="D5552">
        <v>2021</v>
      </c>
      <c r="E5552" t="s">
        <v>842</v>
      </c>
      <c r="F5552" t="s">
        <v>2301</v>
      </c>
      <c r="G5552">
        <v>-25.9847605</v>
      </c>
      <c r="H5552">
        <v>113.78490600000001</v>
      </c>
      <c r="I5552" t="s">
        <v>2332</v>
      </c>
      <c r="J5552">
        <v>4</v>
      </c>
      <c r="K5552">
        <v>9</v>
      </c>
      <c r="L5552">
        <v>12</v>
      </c>
      <c r="N5552">
        <v>3</v>
      </c>
      <c r="O5552">
        <v>1.0964</v>
      </c>
      <c r="R5552">
        <v>0.44180000000000003</v>
      </c>
    </row>
    <row r="5553" spans="1:18">
      <c r="A5553" t="s">
        <v>2083</v>
      </c>
      <c r="B5553" t="s">
        <v>2082</v>
      </c>
      <c r="D5553">
        <v>2021</v>
      </c>
      <c r="E5553" t="s">
        <v>842</v>
      </c>
      <c r="F5553" t="s">
        <v>2301</v>
      </c>
      <c r="G5553">
        <v>-25.9847605</v>
      </c>
      <c r="H5553">
        <v>113.78490600000001</v>
      </c>
      <c r="I5553" t="s">
        <v>2332</v>
      </c>
      <c r="J5553">
        <v>4</v>
      </c>
      <c r="K5553">
        <v>12</v>
      </c>
      <c r="L5553">
        <v>15</v>
      </c>
      <c r="N5553">
        <v>3</v>
      </c>
      <c r="O5553">
        <v>1.1377999999999999</v>
      </c>
      <c r="R5553">
        <v>0.41980000000000001</v>
      </c>
    </row>
    <row r="5554" spans="1:18">
      <c r="A5554" t="s">
        <v>2083</v>
      </c>
      <c r="B5554" t="s">
        <v>2082</v>
      </c>
      <c r="D5554">
        <v>2021</v>
      </c>
      <c r="E5554" t="s">
        <v>842</v>
      </c>
      <c r="F5554" t="s">
        <v>2301</v>
      </c>
      <c r="G5554">
        <v>-25.9847605</v>
      </c>
      <c r="H5554">
        <v>113.78490600000001</v>
      </c>
      <c r="I5554" t="s">
        <v>2332</v>
      </c>
      <c r="J5554">
        <v>4</v>
      </c>
      <c r="K5554">
        <v>15</v>
      </c>
      <c r="L5554">
        <v>18</v>
      </c>
      <c r="N5554">
        <v>3</v>
      </c>
      <c r="O5554">
        <v>1.1791</v>
      </c>
      <c r="R5554">
        <v>0.3977</v>
      </c>
    </row>
    <row r="5555" spans="1:18">
      <c r="A5555" t="s">
        <v>2083</v>
      </c>
      <c r="B5555" t="s">
        <v>2082</v>
      </c>
      <c r="D5555">
        <v>2021</v>
      </c>
      <c r="E5555" t="s">
        <v>842</v>
      </c>
      <c r="F5555" t="s">
        <v>2301</v>
      </c>
      <c r="G5555">
        <v>-25.9847605</v>
      </c>
      <c r="H5555">
        <v>113.78490600000001</v>
      </c>
      <c r="I5555" t="s">
        <v>2332</v>
      </c>
      <c r="J5555">
        <v>4</v>
      </c>
      <c r="K5555">
        <v>18</v>
      </c>
      <c r="L5555">
        <v>21</v>
      </c>
      <c r="N5555">
        <v>3</v>
      </c>
      <c r="O5555">
        <v>1.2543</v>
      </c>
      <c r="R5555">
        <v>0.36099999999999999</v>
      </c>
    </row>
    <row r="5556" spans="1:18">
      <c r="A5556" t="s">
        <v>2083</v>
      </c>
      <c r="B5556" t="s">
        <v>2082</v>
      </c>
      <c r="D5556">
        <v>2021</v>
      </c>
      <c r="E5556" t="s">
        <v>842</v>
      </c>
      <c r="F5556" t="s">
        <v>2301</v>
      </c>
      <c r="G5556">
        <v>-25.9847605</v>
      </c>
      <c r="H5556">
        <v>113.78490600000001</v>
      </c>
      <c r="I5556" t="s">
        <v>2332</v>
      </c>
      <c r="J5556">
        <v>4</v>
      </c>
      <c r="K5556">
        <v>21</v>
      </c>
      <c r="L5556">
        <v>24</v>
      </c>
      <c r="N5556">
        <v>3</v>
      </c>
      <c r="O5556">
        <v>1.3294999999999999</v>
      </c>
      <c r="R5556">
        <v>0.32440000000000002</v>
      </c>
    </row>
    <row r="5557" spans="1:18">
      <c r="A5557" t="s">
        <v>2083</v>
      </c>
      <c r="B5557" t="s">
        <v>2082</v>
      </c>
      <c r="D5557">
        <v>2021</v>
      </c>
      <c r="E5557" t="s">
        <v>842</v>
      </c>
      <c r="F5557" t="s">
        <v>2301</v>
      </c>
      <c r="G5557">
        <v>-25.9847605</v>
      </c>
      <c r="H5557">
        <v>113.78490600000001</v>
      </c>
      <c r="I5557" t="s">
        <v>2332</v>
      </c>
      <c r="J5557">
        <v>8</v>
      </c>
      <c r="K5557">
        <v>0</v>
      </c>
      <c r="L5557">
        <v>3</v>
      </c>
      <c r="N5557">
        <v>3</v>
      </c>
      <c r="O5557">
        <v>0.70799999999999996</v>
      </c>
      <c r="R5557">
        <v>0.9667</v>
      </c>
    </row>
    <row r="5558" spans="1:18">
      <c r="A5558" t="s">
        <v>2083</v>
      </c>
      <c r="B5558" t="s">
        <v>2082</v>
      </c>
      <c r="D5558">
        <v>2021</v>
      </c>
      <c r="E5558" t="s">
        <v>842</v>
      </c>
      <c r="F5558" t="s">
        <v>2301</v>
      </c>
      <c r="G5558">
        <v>-25.9847605</v>
      </c>
      <c r="H5558">
        <v>113.78490600000001</v>
      </c>
      <c r="I5558" t="s">
        <v>2332</v>
      </c>
      <c r="J5558">
        <v>8</v>
      </c>
      <c r="K5558">
        <v>3</v>
      </c>
      <c r="L5558">
        <v>6</v>
      </c>
      <c r="N5558">
        <v>3</v>
      </c>
      <c r="O5558">
        <v>0.85340000000000005</v>
      </c>
      <c r="R5558">
        <v>0.5413</v>
      </c>
    </row>
    <row r="5559" spans="1:18">
      <c r="A5559" t="s">
        <v>2083</v>
      </c>
      <c r="B5559" t="s">
        <v>2082</v>
      </c>
      <c r="D5559">
        <v>2021</v>
      </c>
      <c r="E5559" t="s">
        <v>842</v>
      </c>
      <c r="F5559" t="s">
        <v>2301</v>
      </c>
      <c r="G5559">
        <v>-25.9847605</v>
      </c>
      <c r="H5559">
        <v>113.78490600000001</v>
      </c>
      <c r="I5559" t="s">
        <v>2332</v>
      </c>
      <c r="J5559">
        <v>8</v>
      </c>
      <c r="K5559">
        <v>6</v>
      </c>
      <c r="L5559">
        <v>9</v>
      </c>
      <c r="N5559">
        <v>3</v>
      </c>
      <c r="O5559">
        <v>1.0232000000000001</v>
      </c>
      <c r="R5559">
        <v>0.42859999999999998</v>
      </c>
    </row>
    <row r="5560" spans="1:18">
      <c r="A5560" t="s">
        <v>2083</v>
      </c>
      <c r="B5560" t="s">
        <v>2082</v>
      </c>
      <c r="D5560">
        <v>2021</v>
      </c>
      <c r="E5560" t="s">
        <v>842</v>
      </c>
      <c r="F5560" t="s">
        <v>2301</v>
      </c>
      <c r="G5560">
        <v>-25.9847605</v>
      </c>
      <c r="H5560">
        <v>113.78490600000001</v>
      </c>
      <c r="I5560" t="s">
        <v>2332</v>
      </c>
      <c r="J5560">
        <v>8</v>
      </c>
      <c r="K5560">
        <v>9</v>
      </c>
      <c r="L5560">
        <v>12</v>
      </c>
      <c r="N5560">
        <v>3</v>
      </c>
      <c r="O5560">
        <v>1.1929000000000001</v>
      </c>
      <c r="R5560">
        <v>0.31590000000000001</v>
      </c>
    </row>
    <row r="5561" spans="1:18">
      <c r="A5561" t="s">
        <v>2083</v>
      </c>
      <c r="B5561" t="s">
        <v>2082</v>
      </c>
      <c r="D5561">
        <v>2021</v>
      </c>
      <c r="E5561" t="s">
        <v>842</v>
      </c>
      <c r="F5561" t="s">
        <v>2301</v>
      </c>
      <c r="G5561">
        <v>-25.9847605</v>
      </c>
      <c r="H5561">
        <v>113.78490600000001</v>
      </c>
      <c r="I5561" t="s">
        <v>2332</v>
      </c>
      <c r="J5561">
        <v>8</v>
      </c>
      <c r="K5561">
        <v>12</v>
      </c>
      <c r="L5561">
        <v>15</v>
      </c>
      <c r="N5561">
        <v>3</v>
      </c>
      <c r="O5561">
        <v>1.1678999999999999</v>
      </c>
      <c r="R5561">
        <v>0.40029999999999999</v>
      </c>
    </row>
    <row r="5562" spans="1:18">
      <c r="A5562" t="s">
        <v>2083</v>
      </c>
      <c r="B5562" t="s">
        <v>2082</v>
      </c>
      <c r="D5562">
        <v>2021</v>
      </c>
      <c r="E5562" t="s">
        <v>842</v>
      </c>
      <c r="F5562" t="s">
        <v>2301</v>
      </c>
      <c r="G5562">
        <v>-25.9847605</v>
      </c>
      <c r="H5562">
        <v>113.78490600000001</v>
      </c>
      <c r="I5562" t="s">
        <v>2332</v>
      </c>
      <c r="J5562">
        <v>8</v>
      </c>
      <c r="K5562">
        <v>15</v>
      </c>
      <c r="L5562">
        <v>18</v>
      </c>
      <c r="N5562">
        <v>3</v>
      </c>
      <c r="O5562">
        <v>1.1429</v>
      </c>
      <c r="R5562">
        <v>0.48459999999999998</v>
      </c>
    </row>
    <row r="5563" spans="1:18">
      <c r="A5563" t="s">
        <v>2083</v>
      </c>
      <c r="B5563" t="s">
        <v>2082</v>
      </c>
      <c r="D5563">
        <v>2021</v>
      </c>
      <c r="E5563" t="s">
        <v>842</v>
      </c>
      <c r="F5563" t="s">
        <v>2301</v>
      </c>
      <c r="G5563">
        <v>-25.9847605</v>
      </c>
      <c r="H5563">
        <v>113.78490600000001</v>
      </c>
      <c r="I5563" t="s">
        <v>2332</v>
      </c>
      <c r="J5563">
        <v>8</v>
      </c>
      <c r="K5563">
        <v>18</v>
      </c>
      <c r="L5563">
        <v>21</v>
      </c>
      <c r="N5563">
        <v>3</v>
      </c>
      <c r="O5563">
        <v>1.2042999999999999</v>
      </c>
      <c r="R5563">
        <v>0.44700000000000001</v>
      </c>
    </row>
    <row r="5564" spans="1:18">
      <c r="A5564" t="s">
        <v>2083</v>
      </c>
      <c r="B5564" t="s">
        <v>2082</v>
      </c>
      <c r="D5564">
        <v>2021</v>
      </c>
      <c r="E5564" t="s">
        <v>842</v>
      </c>
      <c r="F5564" t="s">
        <v>2301</v>
      </c>
      <c r="G5564">
        <v>-25.9847605</v>
      </c>
      <c r="H5564">
        <v>113.78490600000001</v>
      </c>
      <c r="I5564" t="s">
        <v>2332</v>
      </c>
      <c r="J5564">
        <v>8</v>
      </c>
      <c r="K5564">
        <v>21</v>
      </c>
      <c r="L5564">
        <v>24</v>
      </c>
      <c r="N5564">
        <v>3</v>
      </c>
      <c r="O5564">
        <v>1.2657</v>
      </c>
      <c r="R5564">
        <v>0.40939999999999999</v>
      </c>
    </row>
    <row r="5565" spans="1:18">
      <c r="A5565" t="s">
        <v>2083</v>
      </c>
      <c r="B5565" t="s">
        <v>2082</v>
      </c>
      <c r="D5565">
        <v>2021</v>
      </c>
      <c r="E5565" t="s">
        <v>842</v>
      </c>
      <c r="F5565" t="s">
        <v>2301</v>
      </c>
      <c r="G5565">
        <v>-25.9847605</v>
      </c>
      <c r="H5565">
        <v>113.78490600000001</v>
      </c>
      <c r="I5565" t="s">
        <v>2333</v>
      </c>
      <c r="J5565">
        <v>6</v>
      </c>
      <c r="K5565">
        <v>0</v>
      </c>
      <c r="L5565">
        <v>3</v>
      </c>
      <c r="N5565">
        <v>3</v>
      </c>
      <c r="O5565">
        <v>1.3113999999999999</v>
      </c>
      <c r="R5565">
        <v>9.7799999999999998E-2</v>
      </c>
    </row>
    <row r="5566" spans="1:18">
      <c r="A5566" t="s">
        <v>2083</v>
      </c>
      <c r="B5566" t="s">
        <v>2082</v>
      </c>
      <c r="D5566">
        <v>2021</v>
      </c>
      <c r="E5566" t="s">
        <v>842</v>
      </c>
      <c r="F5566" t="s">
        <v>2301</v>
      </c>
      <c r="G5566">
        <v>-25.9847605</v>
      </c>
      <c r="H5566">
        <v>113.78490600000001</v>
      </c>
      <c r="I5566" t="s">
        <v>2333</v>
      </c>
      <c r="J5566">
        <v>6</v>
      </c>
      <c r="K5566">
        <v>3</v>
      </c>
      <c r="L5566">
        <v>6</v>
      </c>
      <c r="N5566">
        <v>3</v>
      </c>
      <c r="O5566">
        <v>1.4396</v>
      </c>
      <c r="R5566">
        <v>0.2203</v>
      </c>
    </row>
    <row r="5567" spans="1:18">
      <c r="A5567" t="s">
        <v>2083</v>
      </c>
      <c r="B5567" t="s">
        <v>2082</v>
      </c>
      <c r="D5567">
        <v>2021</v>
      </c>
      <c r="E5567" t="s">
        <v>842</v>
      </c>
      <c r="F5567" t="s">
        <v>2301</v>
      </c>
      <c r="G5567">
        <v>-25.9847605</v>
      </c>
      <c r="H5567">
        <v>113.78490600000001</v>
      </c>
      <c r="I5567" t="s">
        <v>2333</v>
      </c>
      <c r="J5567">
        <v>6</v>
      </c>
      <c r="K5567">
        <v>6</v>
      </c>
      <c r="L5567">
        <v>9</v>
      </c>
      <c r="N5567">
        <v>3</v>
      </c>
      <c r="O5567">
        <v>1.3403</v>
      </c>
      <c r="R5567">
        <v>0.25259999999999999</v>
      </c>
    </row>
    <row r="5568" spans="1:18">
      <c r="A5568" t="s">
        <v>2083</v>
      </c>
      <c r="B5568" t="s">
        <v>2082</v>
      </c>
      <c r="D5568">
        <v>2021</v>
      </c>
      <c r="E5568" t="s">
        <v>842</v>
      </c>
      <c r="F5568" t="s">
        <v>2301</v>
      </c>
      <c r="G5568">
        <v>-25.9847605</v>
      </c>
      <c r="H5568">
        <v>113.78490600000001</v>
      </c>
      <c r="I5568" t="s">
        <v>2333</v>
      </c>
      <c r="J5568">
        <v>6</v>
      </c>
      <c r="K5568">
        <v>9</v>
      </c>
      <c r="L5568">
        <v>12</v>
      </c>
      <c r="N5568">
        <v>3</v>
      </c>
      <c r="O5568">
        <v>1.2411000000000001</v>
      </c>
      <c r="R5568">
        <v>0.28489999999999999</v>
      </c>
    </row>
    <row r="5569" spans="1:18">
      <c r="A5569" t="s">
        <v>2083</v>
      </c>
      <c r="B5569" t="s">
        <v>2082</v>
      </c>
      <c r="D5569">
        <v>2021</v>
      </c>
      <c r="E5569" t="s">
        <v>842</v>
      </c>
      <c r="F5569" t="s">
        <v>2301</v>
      </c>
      <c r="G5569">
        <v>-25.9847605</v>
      </c>
      <c r="H5569">
        <v>113.78490600000001</v>
      </c>
      <c r="I5569" t="s">
        <v>2333</v>
      </c>
      <c r="J5569">
        <v>6</v>
      </c>
      <c r="K5569">
        <v>12</v>
      </c>
      <c r="L5569">
        <v>15</v>
      </c>
      <c r="N5569">
        <v>3</v>
      </c>
      <c r="O5569">
        <v>1.2522</v>
      </c>
      <c r="R5569">
        <v>0.254</v>
      </c>
    </row>
    <row r="5570" spans="1:18">
      <c r="A5570" t="s">
        <v>2083</v>
      </c>
      <c r="B5570" t="s">
        <v>2082</v>
      </c>
      <c r="D5570">
        <v>2021</v>
      </c>
      <c r="E5570" t="s">
        <v>842</v>
      </c>
      <c r="F5570" t="s">
        <v>2301</v>
      </c>
      <c r="G5570">
        <v>-25.9847605</v>
      </c>
      <c r="H5570">
        <v>113.78490600000001</v>
      </c>
      <c r="I5570" t="s">
        <v>2333</v>
      </c>
      <c r="J5570">
        <v>6</v>
      </c>
      <c r="K5570">
        <v>15</v>
      </c>
      <c r="L5570">
        <v>18</v>
      </c>
      <c r="N5570">
        <v>3</v>
      </c>
      <c r="O5570">
        <v>1.2632000000000001</v>
      </c>
      <c r="R5570">
        <v>0.223</v>
      </c>
    </row>
    <row r="5571" spans="1:18">
      <c r="A5571" t="s">
        <v>2083</v>
      </c>
      <c r="B5571" t="s">
        <v>2082</v>
      </c>
      <c r="D5571">
        <v>2021</v>
      </c>
      <c r="E5571" t="s">
        <v>842</v>
      </c>
      <c r="F5571" t="s">
        <v>2301</v>
      </c>
      <c r="G5571">
        <v>-25.9847605</v>
      </c>
      <c r="H5571">
        <v>113.78490600000001</v>
      </c>
      <c r="I5571" t="s">
        <v>2333</v>
      </c>
      <c r="J5571">
        <v>6</v>
      </c>
      <c r="K5571">
        <v>18</v>
      </c>
      <c r="L5571">
        <v>21</v>
      </c>
      <c r="N5571">
        <v>3</v>
      </c>
      <c r="O5571">
        <v>1.3229</v>
      </c>
      <c r="R5571">
        <v>0.23230000000000001</v>
      </c>
    </row>
    <row r="5572" spans="1:18">
      <c r="A5572" t="s">
        <v>2083</v>
      </c>
      <c r="B5572" t="s">
        <v>2082</v>
      </c>
      <c r="D5572">
        <v>2021</v>
      </c>
      <c r="E5572" t="s">
        <v>842</v>
      </c>
      <c r="F5572" t="s">
        <v>2301</v>
      </c>
      <c r="G5572">
        <v>-25.9847605</v>
      </c>
      <c r="H5572">
        <v>113.78490600000001</v>
      </c>
      <c r="I5572" t="s">
        <v>2333</v>
      </c>
      <c r="J5572">
        <v>6</v>
      </c>
      <c r="K5572">
        <v>21</v>
      </c>
      <c r="L5572">
        <v>24</v>
      </c>
      <c r="N5572">
        <v>3</v>
      </c>
      <c r="O5572">
        <v>1.3825000000000001</v>
      </c>
      <c r="R5572">
        <v>0.24160000000000001</v>
      </c>
    </row>
    <row r="5573" spans="1:18">
      <c r="A5573" t="s">
        <v>2083</v>
      </c>
      <c r="B5573" t="s">
        <v>2082</v>
      </c>
      <c r="D5573">
        <v>2021</v>
      </c>
      <c r="E5573" t="s">
        <v>842</v>
      </c>
      <c r="F5573" t="s">
        <v>2301</v>
      </c>
      <c r="G5573">
        <v>-25.9847605</v>
      </c>
      <c r="H5573">
        <v>113.78490600000001</v>
      </c>
      <c r="I5573" t="s">
        <v>2333</v>
      </c>
      <c r="J5573">
        <v>7</v>
      </c>
      <c r="K5573">
        <v>0</v>
      </c>
      <c r="L5573">
        <v>3</v>
      </c>
      <c r="N5573">
        <v>3</v>
      </c>
      <c r="O5573">
        <v>1.2853000000000001</v>
      </c>
      <c r="R5573">
        <v>0.25190000000000001</v>
      </c>
    </row>
    <row r="5574" spans="1:18">
      <c r="A5574" t="s">
        <v>2083</v>
      </c>
      <c r="B5574" t="s">
        <v>2082</v>
      </c>
      <c r="D5574">
        <v>2021</v>
      </c>
      <c r="E5574" t="s">
        <v>842</v>
      </c>
      <c r="F5574" t="s">
        <v>2301</v>
      </c>
      <c r="G5574">
        <v>-25.9847605</v>
      </c>
      <c r="H5574">
        <v>113.78490600000001</v>
      </c>
      <c r="I5574" t="s">
        <v>2333</v>
      </c>
      <c r="J5574">
        <v>7</v>
      </c>
      <c r="K5574">
        <v>3</v>
      </c>
      <c r="L5574">
        <v>6</v>
      </c>
      <c r="N5574">
        <v>3</v>
      </c>
      <c r="O5574">
        <v>1.3413999999999999</v>
      </c>
      <c r="R5574">
        <v>0.55620000000000003</v>
      </c>
    </row>
    <row r="5575" spans="1:18">
      <c r="A5575" t="s">
        <v>2083</v>
      </c>
      <c r="B5575" t="s">
        <v>2082</v>
      </c>
      <c r="D5575">
        <v>2021</v>
      </c>
      <c r="E5575" t="s">
        <v>842</v>
      </c>
      <c r="F5575" t="s">
        <v>2301</v>
      </c>
      <c r="G5575">
        <v>-25.9847605</v>
      </c>
      <c r="H5575">
        <v>113.78490600000001</v>
      </c>
      <c r="I5575" t="s">
        <v>2333</v>
      </c>
      <c r="J5575">
        <v>7</v>
      </c>
      <c r="K5575">
        <v>6</v>
      </c>
      <c r="L5575">
        <v>9</v>
      </c>
      <c r="N5575">
        <v>3</v>
      </c>
      <c r="O5575">
        <v>1.2907999999999999</v>
      </c>
      <c r="R5575">
        <v>0.41920000000000002</v>
      </c>
    </row>
    <row r="5576" spans="1:18">
      <c r="A5576" t="s">
        <v>2083</v>
      </c>
      <c r="B5576" t="s">
        <v>2082</v>
      </c>
      <c r="D5576">
        <v>2021</v>
      </c>
      <c r="E5576" t="s">
        <v>842</v>
      </c>
      <c r="F5576" t="s">
        <v>2301</v>
      </c>
      <c r="G5576">
        <v>-25.9847605</v>
      </c>
      <c r="H5576">
        <v>113.78490600000001</v>
      </c>
      <c r="I5576" t="s">
        <v>2333</v>
      </c>
      <c r="J5576">
        <v>7</v>
      </c>
      <c r="K5576">
        <v>9</v>
      </c>
      <c r="L5576">
        <v>12</v>
      </c>
      <c r="N5576">
        <v>3</v>
      </c>
      <c r="O5576">
        <v>1.2402</v>
      </c>
      <c r="R5576">
        <v>0.2823</v>
      </c>
    </row>
    <row r="5577" spans="1:18">
      <c r="A5577" t="s">
        <v>2083</v>
      </c>
      <c r="B5577" t="s">
        <v>2082</v>
      </c>
      <c r="D5577">
        <v>2021</v>
      </c>
      <c r="E5577" t="s">
        <v>842</v>
      </c>
      <c r="F5577" t="s">
        <v>2301</v>
      </c>
      <c r="G5577">
        <v>-25.9847605</v>
      </c>
      <c r="H5577">
        <v>113.78490600000001</v>
      </c>
      <c r="I5577" t="s">
        <v>2333</v>
      </c>
      <c r="J5577">
        <v>7</v>
      </c>
      <c r="K5577">
        <v>12</v>
      </c>
      <c r="L5577">
        <v>15</v>
      </c>
      <c r="N5577">
        <v>3</v>
      </c>
      <c r="O5577">
        <v>1.2517</v>
      </c>
      <c r="R5577">
        <v>0.21579999999999999</v>
      </c>
    </row>
    <row r="5578" spans="1:18">
      <c r="A5578" t="s">
        <v>2083</v>
      </c>
      <c r="B5578" t="s">
        <v>2082</v>
      </c>
      <c r="D5578">
        <v>2021</v>
      </c>
      <c r="E5578" t="s">
        <v>842</v>
      </c>
      <c r="F5578" t="s">
        <v>2301</v>
      </c>
      <c r="G5578">
        <v>-25.9847605</v>
      </c>
      <c r="H5578">
        <v>113.78490600000001</v>
      </c>
      <c r="I5578" t="s">
        <v>2333</v>
      </c>
      <c r="J5578">
        <v>7</v>
      </c>
      <c r="K5578">
        <v>15</v>
      </c>
      <c r="L5578">
        <v>18</v>
      </c>
      <c r="N5578">
        <v>3</v>
      </c>
      <c r="O5578">
        <v>1.2632000000000001</v>
      </c>
      <c r="R5578">
        <v>0.14940000000000001</v>
      </c>
    </row>
    <row r="5579" spans="1:18">
      <c r="A5579" t="s">
        <v>2083</v>
      </c>
      <c r="B5579" t="s">
        <v>2082</v>
      </c>
      <c r="D5579">
        <v>2021</v>
      </c>
      <c r="E5579" t="s">
        <v>842</v>
      </c>
      <c r="F5579" t="s">
        <v>2301</v>
      </c>
      <c r="G5579">
        <v>-25.9847605</v>
      </c>
      <c r="H5579">
        <v>113.78490600000001</v>
      </c>
      <c r="I5579" t="s">
        <v>2333</v>
      </c>
      <c r="J5579">
        <v>7</v>
      </c>
      <c r="K5579">
        <v>18</v>
      </c>
      <c r="L5579">
        <v>21</v>
      </c>
      <c r="N5579">
        <v>3</v>
      </c>
      <c r="O5579">
        <v>1.2957000000000001</v>
      </c>
      <c r="R5579">
        <v>0.1774</v>
      </c>
    </row>
    <row r="5580" spans="1:18">
      <c r="A5580" t="s">
        <v>2083</v>
      </c>
      <c r="B5580" t="s">
        <v>2082</v>
      </c>
      <c r="D5580">
        <v>2021</v>
      </c>
      <c r="E5580" t="s">
        <v>842</v>
      </c>
      <c r="F5580" t="s">
        <v>2301</v>
      </c>
      <c r="G5580">
        <v>-25.9847605</v>
      </c>
      <c r="H5580">
        <v>113.78490600000001</v>
      </c>
      <c r="I5580" t="s">
        <v>2333</v>
      </c>
      <c r="J5580">
        <v>7</v>
      </c>
      <c r="K5580">
        <v>21</v>
      </c>
      <c r="L5580">
        <v>24</v>
      </c>
      <c r="N5580">
        <v>3</v>
      </c>
      <c r="O5580">
        <v>1.3281000000000001</v>
      </c>
      <c r="R5580">
        <v>0.20530000000000001</v>
      </c>
    </row>
    <row r="5581" spans="1:18">
      <c r="A5581" t="s">
        <v>2083</v>
      </c>
      <c r="B5581" t="s">
        <v>2082</v>
      </c>
      <c r="D5581">
        <v>2021</v>
      </c>
      <c r="E5581" t="s">
        <v>842</v>
      </c>
      <c r="F5581" t="s">
        <v>2301</v>
      </c>
      <c r="G5581">
        <v>-25.9847605</v>
      </c>
      <c r="H5581">
        <v>113.78490600000001</v>
      </c>
      <c r="I5581" t="s">
        <v>2333</v>
      </c>
      <c r="J5581">
        <v>9</v>
      </c>
      <c r="K5581">
        <v>0</v>
      </c>
      <c r="L5581">
        <v>3</v>
      </c>
      <c r="N5581">
        <v>3</v>
      </c>
      <c r="O5581">
        <v>1.2143999999999999</v>
      </c>
      <c r="R5581">
        <v>0.16020000000000001</v>
      </c>
    </row>
    <row r="5582" spans="1:18">
      <c r="A5582" t="s">
        <v>2083</v>
      </c>
      <c r="B5582" t="s">
        <v>2082</v>
      </c>
      <c r="D5582">
        <v>2021</v>
      </c>
      <c r="E5582" t="s">
        <v>842</v>
      </c>
      <c r="F5582" t="s">
        <v>2301</v>
      </c>
      <c r="G5582">
        <v>-25.9847605</v>
      </c>
      <c r="H5582">
        <v>113.78490600000001</v>
      </c>
      <c r="I5582" t="s">
        <v>2333</v>
      </c>
      <c r="J5582">
        <v>9</v>
      </c>
      <c r="K5582">
        <v>3</v>
      </c>
      <c r="L5582">
        <v>6</v>
      </c>
      <c r="N5582">
        <v>3</v>
      </c>
      <c r="O5582">
        <v>1.2152000000000001</v>
      </c>
      <c r="R5582">
        <v>0.2828</v>
      </c>
    </row>
    <row r="5583" spans="1:18">
      <c r="A5583" t="s">
        <v>2083</v>
      </c>
      <c r="B5583" t="s">
        <v>2082</v>
      </c>
      <c r="D5583">
        <v>2021</v>
      </c>
      <c r="E5583" t="s">
        <v>842</v>
      </c>
      <c r="F5583" t="s">
        <v>2301</v>
      </c>
      <c r="G5583">
        <v>-25.9847605</v>
      </c>
      <c r="H5583">
        <v>113.78490600000001</v>
      </c>
      <c r="I5583" t="s">
        <v>2333</v>
      </c>
      <c r="J5583">
        <v>9</v>
      </c>
      <c r="K5583">
        <v>6</v>
      </c>
      <c r="L5583">
        <v>9</v>
      </c>
      <c r="N5583">
        <v>3</v>
      </c>
      <c r="O5583">
        <v>1.2295</v>
      </c>
      <c r="R5583">
        <v>0.27689999999999998</v>
      </c>
    </row>
    <row r="5584" spans="1:18">
      <c r="A5584" t="s">
        <v>2083</v>
      </c>
      <c r="B5584" t="s">
        <v>2082</v>
      </c>
      <c r="D5584">
        <v>2021</v>
      </c>
      <c r="E5584" t="s">
        <v>842</v>
      </c>
      <c r="F5584" t="s">
        <v>2301</v>
      </c>
      <c r="G5584">
        <v>-25.9847605</v>
      </c>
      <c r="H5584">
        <v>113.78490600000001</v>
      </c>
      <c r="I5584" t="s">
        <v>2333</v>
      </c>
      <c r="J5584">
        <v>9</v>
      </c>
      <c r="K5584">
        <v>9</v>
      </c>
      <c r="L5584">
        <v>12</v>
      </c>
      <c r="N5584">
        <v>3</v>
      </c>
      <c r="O5584">
        <v>1.2438</v>
      </c>
      <c r="R5584">
        <v>0.27089999999999997</v>
      </c>
    </row>
    <row r="5585" spans="1:18">
      <c r="A5585" t="s">
        <v>2083</v>
      </c>
      <c r="B5585" t="s">
        <v>2082</v>
      </c>
      <c r="D5585">
        <v>2021</v>
      </c>
      <c r="E5585" t="s">
        <v>842</v>
      </c>
      <c r="F5585" t="s">
        <v>2301</v>
      </c>
      <c r="G5585">
        <v>-25.9847605</v>
      </c>
      <c r="H5585">
        <v>113.78490600000001</v>
      </c>
      <c r="I5585" t="s">
        <v>2333</v>
      </c>
      <c r="J5585">
        <v>9</v>
      </c>
      <c r="K5585">
        <v>12</v>
      </c>
      <c r="L5585">
        <v>15</v>
      </c>
      <c r="N5585">
        <v>3</v>
      </c>
      <c r="O5585">
        <v>1.2727999999999999</v>
      </c>
      <c r="R5585">
        <v>0.24679999999999999</v>
      </c>
    </row>
    <row r="5586" spans="1:18">
      <c r="A5586" t="s">
        <v>2083</v>
      </c>
      <c r="B5586" t="s">
        <v>2082</v>
      </c>
      <c r="D5586">
        <v>2021</v>
      </c>
      <c r="E5586" t="s">
        <v>842</v>
      </c>
      <c r="F5586" t="s">
        <v>2301</v>
      </c>
      <c r="G5586">
        <v>-25.9847605</v>
      </c>
      <c r="H5586">
        <v>113.78490600000001</v>
      </c>
      <c r="I5586" t="s">
        <v>2333</v>
      </c>
      <c r="J5586">
        <v>9</v>
      </c>
      <c r="K5586">
        <v>15</v>
      </c>
      <c r="L5586">
        <v>18</v>
      </c>
      <c r="N5586">
        <v>3</v>
      </c>
      <c r="O5586">
        <v>1.3018000000000001</v>
      </c>
      <c r="R5586">
        <v>0.22259999999999999</v>
      </c>
    </row>
    <row r="5587" spans="1:18">
      <c r="A5587" t="s">
        <v>2083</v>
      </c>
      <c r="B5587" t="s">
        <v>2082</v>
      </c>
      <c r="D5587">
        <v>2021</v>
      </c>
      <c r="E5587" t="s">
        <v>842</v>
      </c>
      <c r="F5587" t="s">
        <v>2301</v>
      </c>
      <c r="G5587">
        <v>-25.9847605</v>
      </c>
      <c r="H5587">
        <v>113.78490600000001</v>
      </c>
      <c r="I5587" t="s">
        <v>2333</v>
      </c>
      <c r="J5587">
        <v>9</v>
      </c>
      <c r="K5587">
        <v>18</v>
      </c>
      <c r="L5587">
        <v>21</v>
      </c>
      <c r="N5587">
        <v>3</v>
      </c>
      <c r="O5587">
        <v>1.2663</v>
      </c>
      <c r="R5587">
        <v>0.2306</v>
      </c>
    </row>
    <row r="5588" spans="1:18">
      <c r="A5588" t="s">
        <v>2083</v>
      </c>
      <c r="B5588" t="s">
        <v>2082</v>
      </c>
      <c r="D5588">
        <v>2021</v>
      </c>
      <c r="E5588" t="s">
        <v>842</v>
      </c>
      <c r="F5588" t="s">
        <v>2301</v>
      </c>
      <c r="G5588">
        <v>-25.9847605</v>
      </c>
      <c r="H5588">
        <v>113.78490600000001</v>
      </c>
      <c r="I5588" t="s">
        <v>2333</v>
      </c>
      <c r="J5588">
        <v>9</v>
      </c>
      <c r="K5588">
        <v>21</v>
      </c>
      <c r="L5588">
        <v>24</v>
      </c>
      <c r="N5588">
        <v>3</v>
      </c>
      <c r="O5588">
        <v>1.2306999999999999</v>
      </c>
      <c r="R5588">
        <v>0.23860000000000001</v>
      </c>
    </row>
    <row r="5589" spans="1:18">
      <c r="A5589" t="s">
        <v>2083</v>
      </c>
      <c r="B5589" t="s">
        <v>2082</v>
      </c>
      <c r="D5589">
        <v>2021</v>
      </c>
      <c r="E5589" t="s">
        <v>842</v>
      </c>
      <c r="F5589" t="s">
        <v>2301</v>
      </c>
      <c r="G5589">
        <v>-25.9847605</v>
      </c>
      <c r="H5589">
        <v>113.78490600000001</v>
      </c>
      <c r="I5589" t="s">
        <v>2333</v>
      </c>
      <c r="J5589">
        <v>10</v>
      </c>
      <c r="K5589">
        <v>0</v>
      </c>
      <c r="L5589">
        <v>3</v>
      </c>
      <c r="N5589">
        <v>3</v>
      </c>
      <c r="O5589">
        <v>0.88880000000000003</v>
      </c>
      <c r="R5589">
        <v>0.91469999999999996</v>
      </c>
    </row>
    <row r="5590" spans="1:18">
      <c r="A5590" t="s">
        <v>2083</v>
      </c>
      <c r="B5590" t="s">
        <v>2082</v>
      </c>
      <c r="D5590">
        <v>2021</v>
      </c>
      <c r="E5590" t="s">
        <v>842</v>
      </c>
      <c r="F5590" t="s">
        <v>2301</v>
      </c>
      <c r="G5590">
        <v>-25.9847605</v>
      </c>
      <c r="H5590">
        <v>113.78490600000001</v>
      </c>
      <c r="I5590" t="s">
        <v>2333</v>
      </c>
      <c r="J5590">
        <v>10</v>
      </c>
      <c r="K5590">
        <v>3</v>
      </c>
      <c r="L5590">
        <v>6</v>
      </c>
      <c r="N5590">
        <v>3</v>
      </c>
      <c r="O5590">
        <v>1.0423</v>
      </c>
      <c r="R5590">
        <v>0.54730000000000001</v>
      </c>
    </row>
    <row r="5591" spans="1:18">
      <c r="A5591" t="s">
        <v>2083</v>
      </c>
      <c r="B5591" t="s">
        <v>2082</v>
      </c>
      <c r="D5591">
        <v>2021</v>
      </c>
      <c r="E5591" t="s">
        <v>842</v>
      </c>
      <c r="F5591" t="s">
        <v>2301</v>
      </c>
      <c r="G5591">
        <v>-25.9847605</v>
      </c>
      <c r="H5591">
        <v>113.78490600000001</v>
      </c>
      <c r="I5591" t="s">
        <v>2333</v>
      </c>
      <c r="J5591">
        <v>10</v>
      </c>
      <c r="K5591">
        <v>6</v>
      </c>
      <c r="L5591">
        <v>9</v>
      </c>
      <c r="N5591">
        <v>3</v>
      </c>
      <c r="O5591">
        <v>1.1192</v>
      </c>
      <c r="R5591">
        <v>0.50519999999999998</v>
      </c>
    </row>
    <row r="5592" spans="1:18">
      <c r="A5592" t="s">
        <v>2083</v>
      </c>
      <c r="B5592" t="s">
        <v>2082</v>
      </c>
      <c r="D5592">
        <v>2021</v>
      </c>
      <c r="E5592" t="s">
        <v>842</v>
      </c>
      <c r="F5592" t="s">
        <v>2301</v>
      </c>
      <c r="G5592">
        <v>-25.9847605</v>
      </c>
      <c r="H5592">
        <v>113.78490600000001</v>
      </c>
      <c r="I5592" t="s">
        <v>2333</v>
      </c>
      <c r="J5592">
        <v>10</v>
      </c>
      <c r="K5592">
        <v>9</v>
      </c>
      <c r="L5592">
        <v>12</v>
      </c>
      <c r="N5592">
        <v>3</v>
      </c>
      <c r="O5592">
        <v>1.1961999999999999</v>
      </c>
      <c r="R5592">
        <v>0.4632</v>
      </c>
    </row>
    <row r="5593" spans="1:18">
      <c r="A5593" t="s">
        <v>2083</v>
      </c>
      <c r="B5593" t="s">
        <v>2082</v>
      </c>
      <c r="D5593">
        <v>2021</v>
      </c>
      <c r="E5593" t="s">
        <v>842</v>
      </c>
      <c r="F5593" t="s">
        <v>2301</v>
      </c>
      <c r="G5593">
        <v>-25.9847605</v>
      </c>
      <c r="H5593">
        <v>113.78490600000001</v>
      </c>
      <c r="I5593" t="s">
        <v>2333</v>
      </c>
      <c r="J5593">
        <v>10</v>
      </c>
      <c r="K5593">
        <v>12</v>
      </c>
      <c r="L5593">
        <v>15</v>
      </c>
      <c r="N5593">
        <v>3</v>
      </c>
      <c r="O5593">
        <v>1.1412</v>
      </c>
      <c r="R5593">
        <v>0.39560000000000001</v>
      </c>
    </row>
    <row r="5594" spans="1:18">
      <c r="A5594" t="s">
        <v>2083</v>
      </c>
      <c r="B5594" t="s">
        <v>2082</v>
      </c>
      <c r="D5594">
        <v>2021</v>
      </c>
      <c r="E5594" t="s">
        <v>842</v>
      </c>
      <c r="F5594" t="s">
        <v>2301</v>
      </c>
      <c r="G5594">
        <v>-25.9847605</v>
      </c>
      <c r="H5594">
        <v>113.78490600000001</v>
      </c>
      <c r="I5594" t="s">
        <v>2333</v>
      </c>
      <c r="J5594">
        <v>10</v>
      </c>
      <c r="K5594">
        <v>15</v>
      </c>
      <c r="L5594">
        <v>18</v>
      </c>
      <c r="N5594">
        <v>3</v>
      </c>
      <c r="O5594">
        <v>1.0863</v>
      </c>
      <c r="R5594">
        <v>0.32800000000000001</v>
      </c>
    </row>
    <row r="5595" spans="1:18">
      <c r="A5595" t="s">
        <v>2083</v>
      </c>
      <c r="B5595" t="s">
        <v>2082</v>
      </c>
      <c r="D5595">
        <v>2021</v>
      </c>
      <c r="E5595" t="s">
        <v>842</v>
      </c>
      <c r="F5595" t="s">
        <v>2301</v>
      </c>
      <c r="G5595">
        <v>-25.9847605</v>
      </c>
      <c r="H5595">
        <v>113.78490600000001</v>
      </c>
      <c r="I5595" t="s">
        <v>2333</v>
      </c>
      <c r="J5595">
        <v>10</v>
      </c>
      <c r="K5595">
        <v>18</v>
      </c>
      <c r="L5595">
        <v>21</v>
      </c>
      <c r="N5595">
        <v>3</v>
      </c>
      <c r="O5595">
        <v>1.2443</v>
      </c>
      <c r="R5595">
        <v>0.33119999999999999</v>
      </c>
    </row>
    <row r="5596" spans="1:18">
      <c r="A5596" t="s">
        <v>2083</v>
      </c>
      <c r="B5596" t="s">
        <v>2082</v>
      </c>
      <c r="D5596">
        <v>2021</v>
      </c>
      <c r="E5596" t="s">
        <v>842</v>
      </c>
      <c r="F5596" t="s">
        <v>2301</v>
      </c>
      <c r="G5596">
        <v>-25.9847605</v>
      </c>
      <c r="H5596">
        <v>113.78490600000001</v>
      </c>
      <c r="I5596" t="s">
        <v>2333</v>
      </c>
      <c r="J5596">
        <v>10</v>
      </c>
      <c r="K5596">
        <v>21</v>
      </c>
      <c r="L5596">
        <v>24</v>
      </c>
      <c r="N5596">
        <v>3</v>
      </c>
      <c r="O5596">
        <v>1.4023000000000001</v>
      </c>
      <c r="R5596">
        <v>0.33450000000000002</v>
      </c>
    </row>
    <row r="5597" spans="1:18">
      <c r="A5597" t="s">
        <v>2083</v>
      </c>
      <c r="B5597" t="s">
        <v>2082</v>
      </c>
      <c r="D5597">
        <v>2021</v>
      </c>
      <c r="E5597" t="s">
        <v>842</v>
      </c>
      <c r="F5597" t="s">
        <v>2301</v>
      </c>
      <c r="G5597">
        <v>-25.9847605</v>
      </c>
      <c r="H5597">
        <v>113.78490600000001</v>
      </c>
      <c r="I5597" t="s">
        <v>2333</v>
      </c>
      <c r="J5597">
        <v>11</v>
      </c>
      <c r="K5597">
        <v>0</v>
      </c>
      <c r="L5597">
        <v>3</v>
      </c>
      <c r="N5597">
        <v>3</v>
      </c>
      <c r="O5597">
        <v>0.78310000000000002</v>
      </c>
      <c r="R5597">
        <v>0.85829999999999995</v>
      </c>
    </row>
    <row r="5598" spans="1:18">
      <c r="A5598" t="s">
        <v>2083</v>
      </c>
      <c r="B5598" t="s">
        <v>2082</v>
      </c>
      <c r="D5598">
        <v>2021</v>
      </c>
      <c r="E5598" t="s">
        <v>842</v>
      </c>
      <c r="F5598" t="s">
        <v>2301</v>
      </c>
      <c r="G5598">
        <v>-25.9847605</v>
      </c>
      <c r="H5598">
        <v>113.78490600000001</v>
      </c>
      <c r="I5598" t="s">
        <v>2333</v>
      </c>
      <c r="J5598">
        <v>11</v>
      </c>
      <c r="K5598">
        <v>3</v>
      </c>
      <c r="L5598">
        <v>6</v>
      </c>
      <c r="N5598">
        <v>3</v>
      </c>
      <c r="O5598">
        <v>1.0286</v>
      </c>
      <c r="R5598">
        <v>0.42080000000000001</v>
      </c>
    </row>
    <row r="5599" spans="1:18">
      <c r="A5599" t="s">
        <v>2083</v>
      </c>
      <c r="B5599" t="s">
        <v>2082</v>
      </c>
      <c r="D5599">
        <v>2021</v>
      </c>
      <c r="E5599" t="s">
        <v>842</v>
      </c>
      <c r="F5599" t="s">
        <v>2301</v>
      </c>
      <c r="G5599">
        <v>-25.9847605</v>
      </c>
      <c r="H5599">
        <v>113.78490600000001</v>
      </c>
      <c r="I5599" t="s">
        <v>2333</v>
      </c>
      <c r="J5599">
        <v>11</v>
      </c>
      <c r="K5599">
        <v>6</v>
      </c>
      <c r="L5599">
        <v>9</v>
      </c>
      <c r="N5599">
        <v>3</v>
      </c>
      <c r="O5599">
        <v>1.1013999999999999</v>
      </c>
      <c r="R5599">
        <v>0.44590000000000002</v>
      </c>
    </row>
    <row r="5600" spans="1:18">
      <c r="A5600" t="s">
        <v>2083</v>
      </c>
      <c r="B5600" t="s">
        <v>2082</v>
      </c>
      <c r="D5600">
        <v>2021</v>
      </c>
      <c r="E5600" t="s">
        <v>842</v>
      </c>
      <c r="F5600" t="s">
        <v>2301</v>
      </c>
      <c r="G5600">
        <v>-25.9847605</v>
      </c>
      <c r="H5600">
        <v>113.78490600000001</v>
      </c>
      <c r="I5600" t="s">
        <v>2333</v>
      </c>
      <c r="J5600">
        <v>11</v>
      </c>
      <c r="K5600">
        <v>9</v>
      </c>
      <c r="L5600">
        <v>12</v>
      </c>
      <c r="N5600">
        <v>3</v>
      </c>
      <c r="O5600">
        <v>1.1742999999999999</v>
      </c>
      <c r="R5600">
        <v>0.47099999999999997</v>
      </c>
    </row>
    <row r="5601" spans="1:18">
      <c r="A5601" t="s">
        <v>2083</v>
      </c>
      <c r="B5601" t="s">
        <v>2082</v>
      </c>
      <c r="D5601">
        <v>2021</v>
      </c>
      <c r="E5601" t="s">
        <v>842</v>
      </c>
      <c r="F5601" t="s">
        <v>2301</v>
      </c>
      <c r="G5601">
        <v>-25.9847605</v>
      </c>
      <c r="H5601">
        <v>113.78490600000001</v>
      </c>
      <c r="I5601" t="s">
        <v>2333</v>
      </c>
      <c r="J5601">
        <v>11</v>
      </c>
      <c r="K5601">
        <v>12</v>
      </c>
      <c r="L5601">
        <v>15</v>
      </c>
      <c r="N5601">
        <v>3</v>
      </c>
      <c r="O5601">
        <v>1.1989000000000001</v>
      </c>
      <c r="R5601">
        <v>0.3967</v>
      </c>
    </row>
    <row r="5602" spans="1:18">
      <c r="A5602" t="s">
        <v>2083</v>
      </c>
      <c r="B5602" t="s">
        <v>2082</v>
      </c>
      <c r="D5602">
        <v>2021</v>
      </c>
      <c r="E5602" t="s">
        <v>842</v>
      </c>
      <c r="F5602" t="s">
        <v>2301</v>
      </c>
      <c r="G5602">
        <v>-25.9847605</v>
      </c>
      <c r="H5602">
        <v>113.78490600000001</v>
      </c>
      <c r="I5602" t="s">
        <v>2333</v>
      </c>
      <c r="J5602">
        <v>11</v>
      </c>
      <c r="K5602">
        <v>15</v>
      </c>
      <c r="L5602">
        <v>18</v>
      </c>
      <c r="N5602">
        <v>3</v>
      </c>
      <c r="O5602">
        <v>1.2236</v>
      </c>
      <c r="R5602">
        <v>0.32229999999999998</v>
      </c>
    </row>
    <row r="5603" spans="1:18">
      <c r="A5603" t="s">
        <v>2083</v>
      </c>
      <c r="B5603" t="s">
        <v>2082</v>
      </c>
      <c r="D5603">
        <v>2021</v>
      </c>
      <c r="E5603" t="s">
        <v>842</v>
      </c>
      <c r="F5603" t="s">
        <v>2301</v>
      </c>
      <c r="G5603">
        <v>-25.9847605</v>
      </c>
      <c r="H5603">
        <v>113.78490600000001</v>
      </c>
      <c r="I5603" t="s">
        <v>2333</v>
      </c>
      <c r="J5603">
        <v>11</v>
      </c>
      <c r="K5603">
        <v>18</v>
      </c>
      <c r="L5603">
        <v>21</v>
      </c>
      <c r="N5603">
        <v>3</v>
      </c>
      <c r="O5603">
        <v>1.2569999999999999</v>
      </c>
      <c r="R5603">
        <v>0.3821</v>
      </c>
    </row>
    <row r="5604" spans="1:18">
      <c r="A5604" t="s">
        <v>2083</v>
      </c>
      <c r="B5604" t="s">
        <v>2082</v>
      </c>
      <c r="D5604">
        <v>2021</v>
      </c>
      <c r="E5604" t="s">
        <v>842</v>
      </c>
      <c r="F5604" t="s">
        <v>2301</v>
      </c>
      <c r="G5604">
        <v>-25.9847605</v>
      </c>
      <c r="H5604">
        <v>113.78490600000001</v>
      </c>
      <c r="I5604" t="s">
        <v>2333</v>
      </c>
      <c r="J5604">
        <v>11</v>
      </c>
      <c r="K5604">
        <v>21</v>
      </c>
      <c r="L5604">
        <v>24</v>
      </c>
      <c r="N5604">
        <v>3</v>
      </c>
      <c r="O5604">
        <v>1.2903</v>
      </c>
      <c r="R5604">
        <v>0.442</v>
      </c>
    </row>
    <row r="5605" spans="1:18">
      <c r="A5605" t="s">
        <v>2083</v>
      </c>
      <c r="B5605" t="s">
        <v>2082</v>
      </c>
      <c r="D5605">
        <v>2021</v>
      </c>
      <c r="E5605" t="s">
        <v>842</v>
      </c>
      <c r="F5605" t="s">
        <v>2301</v>
      </c>
      <c r="G5605">
        <v>-25.9847605</v>
      </c>
      <c r="H5605">
        <v>113.78490600000001</v>
      </c>
      <c r="I5605" t="s">
        <v>2333</v>
      </c>
      <c r="J5605">
        <v>12</v>
      </c>
      <c r="K5605">
        <v>0</v>
      </c>
      <c r="L5605">
        <v>3</v>
      </c>
      <c r="N5605">
        <v>3</v>
      </c>
      <c r="O5605">
        <v>0.78059999999999996</v>
      </c>
      <c r="R5605">
        <v>1.34</v>
      </c>
    </row>
    <row r="5606" spans="1:18">
      <c r="A5606" t="s">
        <v>2083</v>
      </c>
      <c r="B5606" t="s">
        <v>2082</v>
      </c>
      <c r="D5606">
        <v>2021</v>
      </c>
      <c r="E5606" t="s">
        <v>842</v>
      </c>
      <c r="F5606" t="s">
        <v>2301</v>
      </c>
      <c r="G5606">
        <v>-25.9847605</v>
      </c>
      <c r="H5606">
        <v>113.78490600000001</v>
      </c>
      <c r="I5606" t="s">
        <v>2333</v>
      </c>
      <c r="J5606">
        <v>12</v>
      </c>
      <c r="K5606">
        <v>3</v>
      </c>
      <c r="L5606">
        <v>6</v>
      </c>
      <c r="N5606">
        <v>3</v>
      </c>
      <c r="O5606">
        <v>0.91090000000000004</v>
      </c>
      <c r="R5606">
        <v>0.55679999999999996</v>
      </c>
    </row>
    <row r="5607" spans="1:18">
      <c r="A5607" t="s">
        <v>2083</v>
      </c>
      <c r="B5607" t="s">
        <v>2082</v>
      </c>
      <c r="D5607">
        <v>2021</v>
      </c>
      <c r="E5607" t="s">
        <v>842</v>
      </c>
      <c r="F5607" t="s">
        <v>2301</v>
      </c>
      <c r="G5607">
        <v>-25.9847605</v>
      </c>
      <c r="H5607">
        <v>113.78490600000001</v>
      </c>
      <c r="I5607" t="s">
        <v>2333</v>
      </c>
      <c r="J5607">
        <v>12</v>
      </c>
      <c r="K5607">
        <v>6</v>
      </c>
      <c r="L5607">
        <v>9</v>
      </c>
      <c r="N5607">
        <v>3</v>
      </c>
      <c r="O5607">
        <v>0.94910000000000005</v>
      </c>
      <c r="R5607">
        <v>0.50170000000000003</v>
      </c>
    </row>
    <row r="5608" spans="1:18">
      <c r="A5608" t="s">
        <v>2083</v>
      </c>
      <c r="B5608" t="s">
        <v>2082</v>
      </c>
      <c r="D5608">
        <v>2021</v>
      </c>
      <c r="E5608" t="s">
        <v>842</v>
      </c>
      <c r="F5608" t="s">
        <v>2301</v>
      </c>
      <c r="G5608">
        <v>-25.9847605</v>
      </c>
      <c r="H5608">
        <v>113.78490600000001</v>
      </c>
      <c r="I5608" t="s">
        <v>2333</v>
      </c>
      <c r="J5608">
        <v>12</v>
      </c>
      <c r="K5608">
        <v>9</v>
      </c>
      <c r="L5608">
        <v>12</v>
      </c>
      <c r="N5608">
        <v>3</v>
      </c>
      <c r="O5608">
        <v>0.98729999999999996</v>
      </c>
      <c r="R5608">
        <v>0.4466</v>
      </c>
    </row>
    <row r="5609" spans="1:18">
      <c r="A5609" t="s">
        <v>2083</v>
      </c>
      <c r="B5609" t="s">
        <v>2082</v>
      </c>
      <c r="D5609">
        <v>2021</v>
      </c>
      <c r="E5609" t="s">
        <v>842</v>
      </c>
      <c r="F5609" t="s">
        <v>2301</v>
      </c>
      <c r="G5609">
        <v>-25.9847605</v>
      </c>
      <c r="H5609">
        <v>113.78490600000001</v>
      </c>
      <c r="I5609" t="s">
        <v>2333</v>
      </c>
      <c r="J5609">
        <v>12</v>
      </c>
      <c r="K5609">
        <v>12</v>
      </c>
      <c r="L5609">
        <v>15</v>
      </c>
      <c r="N5609">
        <v>3</v>
      </c>
      <c r="O5609">
        <v>1.0642</v>
      </c>
      <c r="R5609">
        <v>0.39539999999999997</v>
      </c>
    </row>
    <row r="5610" spans="1:18">
      <c r="A5610" t="s">
        <v>2083</v>
      </c>
      <c r="B5610" t="s">
        <v>2082</v>
      </c>
      <c r="D5610">
        <v>2021</v>
      </c>
      <c r="E5610" t="s">
        <v>842</v>
      </c>
      <c r="F5610" t="s">
        <v>2301</v>
      </c>
      <c r="G5610">
        <v>-25.9847605</v>
      </c>
      <c r="H5610">
        <v>113.78490600000001</v>
      </c>
      <c r="I5610" t="s">
        <v>2333</v>
      </c>
      <c r="J5610">
        <v>12</v>
      </c>
      <c r="K5610">
        <v>15</v>
      </c>
      <c r="L5610">
        <v>18</v>
      </c>
      <c r="N5610">
        <v>3</v>
      </c>
      <c r="O5610">
        <v>1.141</v>
      </c>
      <c r="R5610">
        <v>0.34410000000000002</v>
      </c>
    </row>
    <row r="5611" spans="1:18">
      <c r="A5611" t="s">
        <v>2083</v>
      </c>
      <c r="B5611" t="s">
        <v>2082</v>
      </c>
      <c r="D5611">
        <v>2021</v>
      </c>
      <c r="E5611" t="s">
        <v>842</v>
      </c>
      <c r="F5611" t="s">
        <v>2301</v>
      </c>
      <c r="G5611">
        <v>-25.9847605</v>
      </c>
      <c r="H5611">
        <v>113.78490600000001</v>
      </c>
      <c r="I5611" t="s">
        <v>2333</v>
      </c>
      <c r="J5611">
        <v>12</v>
      </c>
      <c r="K5611">
        <v>18</v>
      </c>
      <c r="L5611">
        <v>21</v>
      </c>
      <c r="N5611">
        <v>3</v>
      </c>
      <c r="O5611">
        <v>1.1932</v>
      </c>
      <c r="R5611">
        <v>0.35310000000000002</v>
      </c>
    </row>
    <row r="5612" spans="1:18">
      <c r="A5612" t="s">
        <v>2083</v>
      </c>
      <c r="B5612" t="s">
        <v>2082</v>
      </c>
      <c r="D5612">
        <v>2021</v>
      </c>
      <c r="E5612" t="s">
        <v>842</v>
      </c>
      <c r="F5612" t="s">
        <v>2301</v>
      </c>
      <c r="G5612">
        <v>-25.9847605</v>
      </c>
      <c r="H5612">
        <v>113.78490600000001</v>
      </c>
      <c r="I5612" t="s">
        <v>2333</v>
      </c>
      <c r="J5612">
        <v>12</v>
      </c>
      <c r="K5612">
        <v>21</v>
      </c>
      <c r="L5612">
        <v>24</v>
      </c>
      <c r="N5612">
        <v>3</v>
      </c>
      <c r="O5612">
        <v>1.2453000000000001</v>
      </c>
      <c r="R5612">
        <v>0.36199999999999999</v>
      </c>
    </row>
    <row r="5613" spans="1:18">
      <c r="A5613" t="s">
        <v>2083</v>
      </c>
      <c r="B5613" t="s">
        <v>2082</v>
      </c>
      <c r="D5613">
        <v>2021</v>
      </c>
      <c r="E5613" t="s">
        <v>842</v>
      </c>
      <c r="F5613" t="s">
        <v>2301</v>
      </c>
      <c r="G5613">
        <v>-25.9847605</v>
      </c>
      <c r="H5613">
        <v>113.78490600000001</v>
      </c>
      <c r="I5613" t="s">
        <v>2332</v>
      </c>
      <c r="J5613">
        <v>13</v>
      </c>
      <c r="K5613">
        <v>0</v>
      </c>
      <c r="L5613">
        <v>3</v>
      </c>
      <c r="N5613">
        <v>3</v>
      </c>
      <c r="O5613">
        <v>0.60599999999999998</v>
      </c>
      <c r="R5613">
        <v>1.8863000000000001</v>
      </c>
    </row>
    <row r="5614" spans="1:18">
      <c r="A5614" t="s">
        <v>2083</v>
      </c>
      <c r="B5614" t="s">
        <v>2082</v>
      </c>
      <c r="D5614">
        <v>2021</v>
      </c>
      <c r="E5614" t="s">
        <v>842</v>
      </c>
      <c r="F5614" t="s">
        <v>2301</v>
      </c>
      <c r="G5614">
        <v>-25.9847605</v>
      </c>
      <c r="H5614">
        <v>113.78490600000001</v>
      </c>
      <c r="I5614" t="s">
        <v>2332</v>
      </c>
      <c r="J5614">
        <v>13</v>
      </c>
      <c r="K5614">
        <v>3</v>
      </c>
      <c r="L5614">
        <v>6</v>
      </c>
      <c r="N5614">
        <v>3</v>
      </c>
      <c r="O5614">
        <v>0.70220000000000005</v>
      </c>
      <c r="R5614">
        <v>1.5936999999999999</v>
      </c>
    </row>
    <row r="5615" spans="1:18">
      <c r="A5615" t="s">
        <v>2083</v>
      </c>
      <c r="B5615" t="s">
        <v>2082</v>
      </c>
      <c r="D5615">
        <v>2021</v>
      </c>
      <c r="E5615" t="s">
        <v>842</v>
      </c>
      <c r="F5615" t="s">
        <v>2301</v>
      </c>
      <c r="G5615">
        <v>-25.9847605</v>
      </c>
      <c r="H5615">
        <v>113.78490600000001</v>
      </c>
      <c r="I5615" t="s">
        <v>2332</v>
      </c>
      <c r="J5615">
        <v>13</v>
      </c>
      <c r="K5615">
        <v>6</v>
      </c>
      <c r="L5615">
        <v>9</v>
      </c>
      <c r="N5615">
        <v>3</v>
      </c>
      <c r="O5615">
        <v>0.75470000000000004</v>
      </c>
      <c r="R5615">
        <v>1.3265</v>
      </c>
    </row>
    <row r="5616" spans="1:18">
      <c r="A5616" t="s">
        <v>2083</v>
      </c>
      <c r="B5616" t="s">
        <v>2082</v>
      </c>
      <c r="D5616">
        <v>2021</v>
      </c>
      <c r="E5616" t="s">
        <v>842</v>
      </c>
      <c r="F5616" t="s">
        <v>2301</v>
      </c>
      <c r="G5616">
        <v>-25.9847605</v>
      </c>
      <c r="H5616">
        <v>113.78490600000001</v>
      </c>
      <c r="I5616" t="s">
        <v>2332</v>
      </c>
      <c r="J5616">
        <v>13</v>
      </c>
      <c r="K5616">
        <v>9</v>
      </c>
      <c r="L5616">
        <v>12</v>
      </c>
      <c r="N5616">
        <v>3</v>
      </c>
      <c r="O5616">
        <v>0.80710000000000004</v>
      </c>
      <c r="R5616">
        <v>1.0593999999999999</v>
      </c>
    </row>
    <row r="5617" spans="1:18">
      <c r="A5617" t="s">
        <v>2083</v>
      </c>
      <c r="B5617" t="s">
        <v>2082</v>
      </c>
      <c r="D5617">
        <v>2021</v>
      </c>
      <c r="E5617" t="s">
        <v>842</v>
      </c>
      <c r="F5617" t="s">
        <v>2301</v>
      </c>
      <c r="G5617">
        <v>-25.9847605</v>
      </c>
      <c r="H5617">
        <v>113.78490600000001</v>
      </c>
      <c r="I5617" t="s">
        <v>2332</v>
      </c>
      <c r="J5617">
        <v>13</v>
      </c>
      <c r="K5617">
        <v>12</v>
      </c>
      <c r="L5617">
        <v>15</v>
      </c>
      <c r="N5617">
        <v>3</v>
      </c>
      <c r="O5617">
        <v>0.91669999999999996</v>
      </c>
      <c r="R5617">
        <v>0.76039999999999996</v>
      </c>
    </row>
    <row r="5618" spans="1:18">
      <c r="A5618" t="s">
        <v>2083</v>
      </c>
      <c r="B5618" t="s">
        <v>2082</v>
      </c>
      <c r="D5618">
        <v>2021</v>
      </c>
      <c r="E5618" t="s">
        <v>842</v>
      </c>
      <c r="F5618" t="s">
        <v>2301</v>
      </c>
      <c r="G5618">
        <v>-25.9847605</v>
      </c>
      <c r="H5618">
        <v>113.78490600000001</v>
      </c>
      <c r="I5618" t="s">
        <v>2332</v>
      </c>
      <c r="J5618">
        <v>13</v>
      </c>
      <c r="K5618">
        <v>15</v>
      </c>
      <c r="L5618">
        <v>18</v>
      </c>
      <c r="N5618">
        <v>3</v>
      </c>
      <c r="O5618">
        <v>1.0263</v>
      </c>
      <c r="R5618">
        <v>0.46139999999999998</v>
      </c>
    </row>
    <row r="5619" spans="1:18">
      <c r="A5619" t="s">
        <v>2083</v>
      </c>
      <c r="B5619" t="s">
        <v>2082</v>
      </c>
      <c r="D5619">
        <v>2021</v>
      </c>
      <c r="E5619" t="s">
        <v>842</v>
      </c>
      <c r="F5619" t="s">
        <v>2301</v>
      </c>
      <c r="G5619">
        <v>-25.9847605</v>
      </c>
      <c r="H5619">
        <v>113.78490600000001</v>
      </c>
      <c r="I5619" t="s">
        <v>2332</v>
      </c>
      <c r="J5619">
        <v>13</v>
      </c>
      <c r="K5619">
        <v>18</v>
      </c>
      <c r="L5619">
        <v>21</v>
      </c>
      <c r="N5619">
        <v>3</v>
      </c>
      <c r="O5619">
        <v>1.0935999999999999</v>
      </c>
      <c r="R5619">
        <v>0.47749999999999998</v>
      </c>
    </row>
    <row r="5620" spans="1:18">
      <c r="A5620" t="s">
        <v>2083</v>
      </c>
      <c r="B5620" t="s">
        <v>2082</v>
      </c>
      <c r="D5620">
        <v>2021</v>
      </c>
      <c r="E5620" t="s">
        <v>842</v>
      </c>
      <c r="F5620" t="s">
        <v>2301</v>
      </c>
      <c r="G5620">
        <v>-25.9847605</v>
      </c>
      <c r="H5620">
        <v>113.78490600000001</v>
      </c>
      <c r="I5620" t="s">
        <v>2332</v>
      </c>
      <c r="J5620">
        <v>13</v>
      </c>
      <c r="K5620">
        <v>21</v>
      </c>
      <c r="L5620">
        <v>24</v>
      </c>
      <c r="N5620">
        <v>3</v>
      </c>
      <c r="O5620">
        <v>1.1608000000000001</v>
      </c>
      <c r="R5620">
        <v>0.49359999999999998</v>
      </c>
    </row>
    <row r="5621" spans="1:18">
      <c r="A5621" t="s">
        <v>2083</v>
      </c>
      <c r="B5621" t="s">
        <v>2082</v>
      </c>
      <c r="D5621">
        <v>2021</v>
      </c>
      <c r="E5621" t="s">
        <v>842</v>
      </c>
      <c r="F5621" t="s">
        <v>2301</v>
      </c>
      <c r="G5621">
        <v>-25.9847605</v>
      </c>
      <c r="H5621">
        <v>113.78490600000001</v>
      </c>
      <c r="I5621" t="s">
        <v>2332</v>
      </c>
      <c r="J5621">
        <v>14</v>
      </c>
      <c r="K5621">
        <v>0</v>
      </c>
      <c r="L5621">
        <v>3</v>
      </c>
      <c r="N5621">
        <v>3</v>
      </c>
      <c r="O5621">
        <v>0.64359999999999995</v>
      </c>
      <c r="R5621">
        <v>1.3643000000000001</v>
      </c>
    </row>
    <row r="5622" spans="1:18">
      <c r="A5622" t="s">
        <v>2083</v>
      </c>
      <c r="B5622" t="s">
        <v>2082</v>
      </c>
      <c r="D5622">
        <v>2021</v>
      </c>
      <c r="E5622" t="s">
        <v>842</v>
      </c>
      <c r="F5622" t="s">
        <v>2301</v>
      </c>
      <c r="G5622">
        <v>-25.9847605</v>
      </c>
      <c r="H5622">
        <v>113.78490600000001</v>
      </c>
      <c r="I5622" t="s">
        <v>2332</v>
      </c>
      <c r="J5622">
        <v>14</v>
      </c>
      <c r="K5622">
        <v>3</v>
      </c>
      <c r="L5622">
        <v>6</v>
      </c>
      <c r="N5622">
        <v>3</v>
      </c>
      <c r="O5622">
        <v>0.80710000000000004</v>
      </c>
      <c r="R5622">
        <v>1.2982</v>
      </c>
    </row>
    <row r="5623" spans="1:18">
      <c r="A5623" t="s">
        <v>2083</v>
      </c>
      <c r="B5623" t="s">
        <v>2082</v>
      </c>
      <c r="D5623">
        <v>2021</v>
      </c>
      <c r="E5623" t="s">
        <v>842</v>
      </c>
      <c r="F5623" t="s">
        <v>2301</v>
      </c>
      <c r="G5623">
        <v>-25.9847605</v>
      </c>
      <c r="H5623">
        <v>113.78490600000001</v>
      </c>
      <c r="I5623" t="s">
        <v>2332</v>
      </c>
      <c r="J5623">
        <v>14</v>
      </c>
      <c r="K5623">
        <v>6</v>
      </c>
      <c r="L5623">
        <v>9</v>
      </c>
      <c r="N5623">
        <v>3</v>
      </c>
      <c r="O5623">
        <v>0.89880000000000004</v>
      </c>
      <c r="R5623">
        <v>0.9889</v>
      </c>
    </row>
    <row r="5624" spans="1:18">
      <c r="A5624" t="s">
        <v>2083</v>
      </c>
      <c r="B5624" t="s">
        <v>2082</v>
      </c>
      <c r="D5624">
        <v>2021</v>
      </c>
      <c r="E5624" t="s">
        <v>842</v>
      </c>
      <c r="F5624" t="s">
        <v>2301</v>
      </c>
      <c r="G5624">
        <v>-25.9847605</v>
      </c>
      <c r="H5624">
        <v>113.78490600000001</v>
      </c>
      <c r="I5624" t="s">
        <v>2332</v>
      </c>
      <c r="J5624">
        <v>14</v>
      </c>
      <c r="K5624">
        <v>9</v>
      </c>
      <c r="L5624">
        <v>12</v>
      </c>
      <c r="N5624">
        <v>3</v>
      </c>
      <c r="O5624">
        <v>0.99039999999999995</v>
      </c>
      <c r="R5624">
        <v>0.67949999999999999</v>
      </c>
    </row>
    <row r="5625" spans="1:18">
      <c r="A5625" t="s">
        <v>2083</v>
      </c>
      <c r="B5625" t="s">
        <v>2082</v>
      </c>
      <c r="D5625">
        <v>2021</v>
      </c>
      <c r="E5625" t="s">
        <v>842</v>
      </c>
      <c r="F5625" t="s">
        <v>2301</v>
      </c>
      <c r="G5625">
        <v>-25.9847605</v>
      </c>
      <c r="H5625">
        <v>113.78490600000001</v>
      </c>
      <c r="I5625" t="s">
        <v>2332</v>
      </c>
      <c r="J5625">
        <v>14</v>
      </c>
      <c r="K5625">
        <v>12</v>
      </c>
      <c r="L5625">
        <v>15</v>
      </c>
      <c r="N5625">
        <v>3</v>
      </c>
      <c r="O5625">
        <v>1.0226999999999999</v>
      </c>
      <c r="R5625">
        <v>0.65529999999999999</v>
      </c>
    </row>
    <row r="5626" spans="1:18">
      <c r="A5626" t="s">
        <v>2083</v>
      </c>
      <c r="B5626" t="s">
        <v>2082</v>
      </c>
      <c r="D5626">
        <v>2021</v>
      </c>
      <c r="E5626" t="s">
        <v>842</v>
      </c>
      <c r="F5626" t="s">
        <v>2301</v>
      </c>
      <c r="G5626">
        <v>-25.9847605</v>
      </c>
      <c r="H5626">
        <v>113.78490600000001</v>
      </c>
      <c r="I5626" t="s">
        <v>2332</v>
      </c>
      <c r="J5626">
        <v>14</v>
      </c>
      <c r="K5626">
        <v>15</v>
      </c>
      <c r="L5626">
        <v>18</v>
      </c>
      <c r="N5626">
        <v>3</v>
      </c>
      <c r="O5626">
        <v>1.0548999999999999</v>
      </c>
      <c r="R5626">
        <v>0.63109999999999999</v>
      </c>
    </row>
    <row r="5627" spans="1:18">
      <c r="A5627" t="s">
        <v>2083</v>
      </c>
      <c r="B5627" t="s">
        <v>2082</v>
      </c>
      <c r="D5627">
        <v>2021</v>
      </c>
      <c r="E5627" t="s">
        <v>842</v>
      </c>
      <c r="F5627" t="s">
        <v>2301</v>
      </c>
      <c r="G5627">
        <v>-25.9847605</v>
      </c>
      <c r="H5627">
        <v>113.78490600000001</v>
      </c>
      <c r="I5627" t="s">
        <v>2332</v>
      </c>
      <c r="J5627">
        <v>14</v>
      </c>
      <c r="K5627">
        <v>18</v>
      </c>
      <c r="L5627">
        <v>21</v>
      </c>
      <c r="N5627">
        <v>3</v>
      </c>
      <c r="O5627">
        <v>1.0621</v>
      </c>
      <c r="R5627">
        <v>0.58399999999999996</v>
      </c>
    </row>
    <row r="5628" spans="1:18">
      <c r="A5628" t="s">
        <v>2083</v>
      </c>
      <c r="B5628" t="s">
        <v>2082</v>
      </c>
      <c r="D5628">
        <v>2021</v>
      </c>
      <c r="E5628" t="s">
        <v>842</v>
      </c>
      <c r="F5628" t="s">
        <v>2301</v>
      </c>
      <c r="G5628">
        <v>-25.9847605</v>
      </c>
      <c r="H5628">
        <v>113.78490600000001</v>
      </c>
      <c r="I5628" t="s">
        <v>2332</v>
      </c>
      <c r="J5628">
        <v>14</v>
      </c>
      <c r="K5628">
        <v>21</v>
      </c>
      <c r="L5628">
        <v>24</v>
      </c>
      <c r="N5628">
        <v>3</v>
      </c>
      <c r="O5628">
        <v>1.0691999999999999</v>
      </c>
      <c r="R5628">
        <v>0.53690000000000004</v>
      </c>
    </row>
    <row r="5629" spans="1:18">
      <c r="A5629" t="s">
        <v>2083</v>
      </c>
      <c r="B5629" t="s">
        <v>2082</v>
      </c>
      <c r="D5629">
        <v>2021</v>
      </c>
      <c r="E5629" t="s">
        <v>842</v>
      </c>
      <c r="F5629" t="s">
        <v>2301</v>
      </c>
      <c r="G5629">
        <v>-25.9847605</v>
      </c>
      <c r="H5629">
        <v>113.78490600000001</v>
      </c>
      <c r="I5629" t="s">
        <v>2332</v>
      </c>
      <c r="J5629">
        <v>15</v>
      </c>
      <c r="K5629">
        <v>0</v>
      </c>
      <c r="L5629">
        <v>3</v>
      </c>
      <c r="N5629">
        <v>3</v>
      </c>
      <c r="O5629">
        <v>0.46260000000000001</v>
      </c>
      <c r="R5629">
        <v>2.3527999999999998</v>
      </c>
    </row>
    <row r="5630" spans="1:18">
      <c r="A5630" t="s">
        <v>2083</v>
      </c>
      <c r="B5630" t="s">
        <v>2082</v>
      </c>
      <c r="D5630">
        <v>2021</v>
      </c>
      <c r="E5630" t="s">
        <v>842</v>
      </c>
      <c r="F5630" t="s">
        <v>2301</v>
      </c>
      <c r="G5630">
        <v>-25.9847605</v>
      </c>
      <c r="H5630">
        <v>113.78490600000001</v>
      </c>
      <c r="I5630" t="s">
        <v>2332</v>
      </c>
      <c r="J5630">
        <v>15</v>
      </c>
      <c r="K5630">
        <v>3</v>
      </c>
      <c r="L5630">
        <v>6</v>
      </c>
      <c r="N5630">
        <v>3</v>
      </c>
      <c r="O5630">
        <v>0.90490000000000004</v>
      </c>
      <c r="R5630">
        <v>1.2174</v>
      </c>
    </row>
    <row r="5631" spans="1:18">
      <c r="A5631" t="s">
        <v>2083</v>
      </c>
      <c r="B5631" t="s">
        <v>2082</v>
      </c>
      <c r="D5631">
        <v>2021</v>
      </c>
      <c r="E5631" t="s">
        <v>842</v>
      </c>
      <c r="F5631" t="s">
        <v>2301</v>
      </c>
      <c r="G5631">
        <v>-25.9847605</v>
      </c>
      <c r="H5631">
        <v>113.78490600000001</v>
      </c>
      <c r="I5631" t="s">
        <v>2332</v>
      </c>
      <c r="J5631">
        <v>15</v>
      </c>
      <c r="K5631">
        <v>6</v>
      </c>
      <c r="L5631">
        <v>9</v>
      </c>
      <c r="N5631">
        <v>3</v>
      </c>
      <c r="O5631">
        <v>0.98080000000000001</v>
      </c>
      <c r="R5631">
        <v>0.90439999999999998</v>
      </c>
    </row>
    <row r="5632" spans="1:18">
      <c r="A5632" t="s">
        <v>2083</v>
      </c>
      <c r="B5632" t="s">
        <v>2082</v>
      </c>
      <c r="D5632">
        <v>2021</v>
      </c>
      <c r="E5632" t="s">
        <v>842</v>
      </c>
      <c r="F5632" t="s">
        <v>2301</v>
      </c>
      <c r="G5632">
        <v>-25.9847605</v>
      </c>
      <c r="H5632">
        <v>113.78490600000001</v>
      </c>
      <c r="I5632" t="s">
        <v>2332</v>
      </c>
      <c r="J5632">
        <v>15</v>
      </c>
      <c r="K5632">
        <v>9</v>
      </c>
      <c r="L5632">
        <v>12</v>
      </c>
      <c r="N5632">
        <v>3</v>
      </c>
      <c r="O5632">
        <v>1.0567</v>
      </c>
      <c r="R5632">
        <v>0.59150000000000003</v>
      </c>
    </row>
    <row r="5633" spans="1:18">
      <c r="A5633" t="s">
        <v>2083</v>
      </c>
      <c r="B5633" t="s">
        <v>2082</v>
      </c>
      <c r="D5633">
        <v>2021</v>
      </c>
      <c r="E5633" t="s">
        <v>842</v>
      </c>
      <c r="F5633" t="s">
        <v>2301</v>
      </c>
      <c r="G5633">
        <v>-25.9847605</v>
      </c>
      <c r="H5633">
        <v>113.78490600000001</v>
      </c>
      <c r="I5633" t="s">
        <v>2332</v>
      </c>
      <c r="J5633">
        <v>15</v>
      </c>
      <c r="K5633">
        <v>12</v>
      </c>
      <c r="L5633">
        <v>15</v>
      </c>
      <c r="N5633">
        <v>3</v>
      </c>
      <c r="O5633">
        <v>1.1053999999999999</v>
      </c>
      <c r="R5633">
        <v>0.54159999999999997</v>
      </c>
    </row>
    <row r="5634" spans="1:18">
      <c r="A5634" t="s">
        <v>2083</v>
      </c>
      <c r="B5634" t="s">
        <v>2082</v>
      </c>
      <c r="D5634">
        <v>2021</v>
      </c>
      <c r="E5634" t="s">
        <v>842</v>
      </c>
      <c r="F5634" t="s">
        <v>2301</v>
      </c>
      <c r="G5634">
        <v>-25.9847605</v>
      </c>
      <c r="H5634">
        <v>113.78490600000001</v>
      </c>
      <c r="I5634" t="s">
        <v>2332</v>
      </c>
      <c r="J5634">
        <v>15</v>
      </c>
      <c r="K5634">
        <v>15</v>
      </c>
      <c r="L5634">
        <v>18</v>
      </c>
      <c r="N5634">
        <v>3</v>
      </c>
      <c r="O5634">
        <v>1.1540999999999999</v>
      </c>
      <c r="R5634">
        <v>0.49180000000000001</v>
      </c>
    </row>
    <row r="5635" spans="1:18">
      <c r="A5635" t="s">
        <v>2083</v>
      </c>
      <c r="B5635" t="s">
        <v>2082</v>
      </c>
      <c r="D5635">
        <v>2021</v>
      </c>
      <c r="E5635" t="s">
        <v>842</v>
      </c>
      <c r="F5635" t="s">
        <v>2301</v>
      </c>
      <c r="G5635">
        <v>-25.9847605</v>
      </c>
      <c r="H5635">
        <v>113.78490600000001</v>
      </c>
      <c r="I5635" t="s">
        <v>2332</v>
      </c>
      <c r="J5635">
        <v>15</v>
      </c>
      <c r="K5635">
        <v>18</v>
      </c>
      <c r="L5635">
        <v>21</v>
      </c>
      <c r="N5635">
        <v>3</v>
      </c>
      <c r="O5635">
        <v>1.1865000000000001</v>
      </c>
      <c r="R5635">
        <v>0.47360000000000002</v>
      </c>
    </row>
    <row r="5636" spans="1:18">
      <c r="A5636" t="s">
        <v>2083</v>
      </c>
      <c r="B5636" t="s">
        <v>2082</v>
      </c>
      <c r="D5636">
        <v>2021</v>
      </c>
      <c r="E5636" t="s">
        <v>842</v>
      </c>
      <c r="F5636" t="s">
        <v>2301</v>
      </c>
      <c r="G5636">
        <v>-25.9847605</v>
      </c>
      <c r="H5636">
        <v>113.78490600000001</v>
      </c>
      <c r="I5636" t="s">
        <v>2332</v>
      </c>
      <c r="J5636">
        <v>15</v>
      </c>
      <c r="K5636">
        <v>21</v>
      </c>
      <c r="L5636">
        <v>24</v>
      </c>
      <c r="N5636">
        <v>3</v>
      </c>
      <c r="O5636">
        <v>1.2188000000000001</v>
      </c>
      <c r="R5636">
        <v>0.45540000000000003</v>
      </c>
    </row>
    <row r="5637" spans="1:18">
      <c r="A5637" t="s">
        <v>2083</v>
      </c>
      <c r="B5637" t="s">
        <v>2082</v>
      </c>
      <c r="D5637">
        <v>2021</v>
      </c>
      <c r="E5637" t="s">
        <v>2164</v>
      </c>
      <c r="F5637" t="s">
        <v>2301</v>
      </c>
      <c r="G5637">
        <v>-34.893914075498998</v>
      </c>
      <c r="H5637">
        <v>118.333254198674</v>
      </c>
      <c r="I5637" t="s">
        <v>2332</v>
      </c>
      <c r="J5637" t="s">
        <v>2163</v>
      </c>
      <c r="K5637">
        <v>0</v>
      </c>
      <c r="L5637">
        <v>1</v>
      </c>
      <c r="N5637">
        <v>1</v>
      </c>
      <c r="O5637">
        <v>0.43790000000000001</v>
      </c>
      <c r="R5637">
        <v>5.2129000000000003</v>
      </c>
    </row>
    <row r="5638" spans="1:18">
      <c r="A5638" t="s">
        <v>2083</v>
      </c>
      <c r="B5638" t="s">
        <v>2082</v>
      </c>
      <c r="D5638">
        <v>2021</v>
      </c>
      <c r="E5638" t="s">
        <v>2164</v>
      </c>
      <c r="F5638" t="s">
        <v>2301</v>
      </c>
      <c r="G5638">
        <v>-34.893914075498998</v>
      </c>
      <c r="H5638">
        <v>118.333254198674</v>
      </c>
      <c r="I5638" t="s">
        <v>2332</v>
      </c>
      <c r="J5638" t="s">
        <v>2163</v>
      </c>
      <c r="K5638">
        <v>1</v>
      </c>
      <c r="L5638">
        <v>2</v>
      </c>
      <c r="N5638">
        <v>1</v>
      </c>
      <c r="O5638">
        <v>0.54790000000000005</v>
      </c>
      <c r="R5638">
        <v>5.7275</v>
      </c>
    </row>
    <row r="5639" spans="1:18">
      <c r="A5639" t="s">
        <v>2083</v>
      </c>
      <c r="B5639" t="s">
        <v>2082</v>
      </c>
      <c r="D5639">
        <v>2021</v>
      </c>
      <c r="E5639" t="s">
        <v>2164</v>
      </c>
      <c r="F5639" t="s">
        <v>2301</v>
      </c>
      <c r="G5639">
        <v>-34.893914075498998</v>
      </c>
      <c r="H5639">
        <v>118.333254198674</v>
      </c>
      <c r="I5639" t="s">
        <v>2332</v>
      </c>
      <c r="J5639" t="s">
        <v>2163</v>
      </c>
      <c r="K5639">
        <v>2</v>
      </c>
      <c r="L5639">
        <v>3</v>
      </c>
      <c r="N5639">
        <v>1</v>
      </c>
      <c r="O5639">
        <v>0.2676</v>
      </c>
      <c r="R5639">
        <v>6.2422000000000004</v>
      </c>
    </row>
    <row r="5640" spans="1:18">
      <c r="A5640" t="s">
        <v>2083</v>
      </c>
      <c r="B5640" t="s">
        <v>2082</v>
      </c>
      <c r="D5640">
        <v>2021</v>
      </c>
      <c r="E5640" t="s">
        <v>2164</v>
      </c>
      <c r="F5640" t="s">
        <v>2301</v>
      </c>
      <c r="G5640">
        <v>-34.893914075498998</v>
      </c>
      <c r="H5640">
        <v>118.333254198674</v>
      </c>
      <c r="I5640" t="s">
        <v>2332</v>
      </c>
      <c r="J5640" t="s">
        <v>2163</v>
      </c>
      <c r="K5640">
        <v>3</v>
      </c>
      <c r="L5640">
        <v>4</v>
      </c>
      <c r="N5640">
        <v>1</v>
      </c>
      <c r="O5640">
        <v>0.37019999999999997</v>
      </c>
      <c r="R5640">
        <v>4.5355999999999996</v>
      </c>
    </row>
    <row r="5641" spans="1:18">
      <c r="A5641" t="s">
        <v>2083</v>
      </c>
      <c r="B5641" t="s">
        <v>2082</v>
      </c>
      <c r="D5641">
        <v>2021</v>
      </c>
      <c r="E5641" t="s">
        <v>2164</v>
      </c>
      <c r="F5641" t="s">
        <v>2301</v>
      </c>
      <c r="G5641">
        <v>-34.893914075498998</v>
      </c>
      <c r="H5641">
        <v>118.333254198674</v>
      </c>
      <c r="I5641" t="s">
        <v>2332</v>
      </c>
      <c r="J5641" t="s">
        <v>2163</v>
      </c>
      <c r="K5641">
        <v>4</v>
      </c>
      <c r="L5641">
        <v>5</v>
      </c>
      <c r="N5641">
        <v>1</v>
      </c>
      <c r="O5641">
        <v>0.39829999999999999</v>
      </c>
      <c r="R5641">
        <v>2.8290000000000002</v>
      </c>
    </row>
    <row r="5642" spans="1:18">
      <c r="A5642" t="s">
        <v>2083</v>
      </c>
      <c r="B5642" t="s">
        <v>2082</v>
      </c>
      <c r="D5642">
        <v>2021</v>
      </c>
      <c r="E5642" t="s">
        <v>2164</v>
      </c>
      <c r="F5642" t="s">
        <v>2301</v>
      </c>
      <c r="G5642">
        <v>-34.893914075498998</v>
      </c>
      <c r="H5642">
        <v>118.333254198674</v>
      </c>
      <c r="I5642" t="s">
        <v>2332</v>
      </c>
      <c r="J5642" t="s">
        <v>2163</v>
      </c>
      <c r="K5642">
        <v>5</v>
      </c>
      <c r="L5642">
        <v>6</v>
      </c>
      <c r="N5642">
        <v>1</v>
      </c>
      <c r="O5642">
        <v>0.63770000000000004</v>
      </c>
      <c r="R5642">
        <v>3.1150000000000002</v>
      </c>
    </row>
    <row r="5643" spans="1:18">
      <c r="A5643" t="s">
        <v>2083</v>
      </c>
      <c r="B5643" t="s">
        <v>2082</v>
      </c>
      <c r="D5643">
        <v>2021</v>
      </c>
      <c r="E5643" t="s">
        <v>2164</v>
      </c>
      <c r="F5643" t="s">
        <v>2301</v>
      </c>
      <c r="G5643">
        <v>-34.893914075498998</v>
      </c>
      <c r="H5643">
        <v>118.333254198674</v>
      </c>
      <c r="I5643" t="s">
        <v>2332</v>
      </c>
      <c r="J5643" t="s">
        <v>2163</v>
      </c>
      <c r="K5643">
        <v>6</v>
      </c>
      <c r="L5643">
        <v>7</v>
      </c>
      <c r="N5643">
        <v>1</v>
      </c>
      <c r="O5643">
        <v>0.81810000000000005</v>
      </c>
      <c r="R5643">
        <v>3.4009999999999998</v>
      </c>
    </row>
    <row r="5644" spans="1:18">
      <c r="A5644" t="s">
        <v>2083</v>
      </c>
      <c r="B5644" t="s">
        <v>2082</v>
      </c>
      <c r="D5644">
        <v>2021</v>
      </c>
      <c r="E5644" t="s">
        <v>2164</v>
      </c>
      <c r="F5644" t="s">
        <v>2301</v>
      </c>
      <c r="G5644">
        <v>-34.893914075498998</v>
      </c>
      <c r="H5644">
        <v>118.333254198674</v>
      </c>
      <c r="I5644" t="s">
        <v>2332</v>
      </c>
      <c r="J5644" t="s">
        <v>2163</v>
      </c>
      <c r="K5644">
        <v>7</v>
      </c>
      <c r="L5644">
        <v>8</v>
      </c>
      <c r="N5644">
        <v>1</v>
      </c>
      <c r="O5644">
        <v>1.0849</v>
      </c>
      <c r="R5644">
        <v>2.9352999999999998</v>
      </c>
    </row>
    <row r="5645" spans="1:18">
      <c r="A5645" t="s">
        <v>2083</v>
      </c>
      <c r="B5645" t="s">
        <v>2082</v>
      </c>
      <c r="D5645">
        <v>2021</v>
      </c>
      <c r="E5645" t="s">
        <v>2164</v>
      </c>
      <c r="F5645" t="s">
        <v>2301</v>
      </c>
      <c r="G5645">
        <v>-34.893914075498998</v>
      </c>
      <c r="H5645">
        <v>118.333254198674</v>
      </c>
      <c r="I5645" t="s">
        <v>2332</v>
      </c>
      <c r="J5645" t="s">
        <v>2163</v>
      </c>
      <c r="K5645">
        <v>8</v>
      </c>
      <c r="L5645">
        <v>9</v>
      </c>
      <c r="N5645">
        <v>1</v>
      </c>
      <c r="O5645">
        <v>1.1112</v>
      </c>
      <c r="R5645">
        <v>2.4695</v>
      </c>
    </row>
    <row r="5646" spans="1:18">
      <c r="A5646" t="s">
        <v>2083</v>
      </c>
      <c r="B5646" t="s">
        <v>2082</v>
      </c>
      <c r="D5646">
        <v>2021</v>
      </c>
      <c r="E5646" t="s">
        <v>2164</v>
      </c>
      <c r="F5646" t="s">
        <v>2301</v>
      </c>
      <c r="G5646">
        <v>-34.893914075498998</v>
      </c>
      <c r="H5646">
        <v>118.333254198674</v>
      </c>
      <c r="I5646" t="s">
        <v>2332</v>
      </c>
      <c r="J5646" t="s">
        <v>2163</v>
      </c>
      <c r="K5646">
        <v>9</v>
      </c>
      <c r="L5646">
        <v>10</v>
      </c>
      <c r="N5646">
        <v>1</v>
      </c>
      <c r="O5646">
        <v>1.1306</v>
      </c>
      <c r="R5646">
        <v>3.0005999999999999</v>
      </c>
    </row>
    <row r="5647" spans="1:18">
      <c r="A5647" t="s">
        <v>2083</v>
      </c>
      <c r="B5647" t="s">
        <v>2082</v>
      </c>
      <c r="D5647">
        <v>2021</v>
      </c>
      <c r="E5647" t="s">
        <v>2164</v>
      </c>
      <c r="F5647" t="s">
        <v>2301</v>
      </c>
      <c r="G5647">
        <v>-34.893914075498998</v>
      </c>
      <c r="H5647">
        <v>118.333254198674</v>
      </c>
      <c r="I5647" t="s">
        <v>2332</v>
      </c>
      <c r="J5647" t="s">
        <v>2163</v>
      </c>
      <c r="K5647">
        <v>10</v>
      </c>
      <c r="L5647">
        <v>11</v>
      </c>
      <c r="N5647">
        <v>1</v>
      </c>
      <c r="O5647">
        <v>1.028</v>
      </c>
      <c r="R5647">
        <v>3.5316000000000001</v>
      </c>
    </row>
    <row r="5648" spans="1:18">
      <c r="A5648" t="s">
        <v>2083</v>
      </c>
      <c r="B5648" t="s">
        <v>2082</v>
      </c>
      <c r="D5648">
        <v>2021</v>
      </c>
      <c r="E5648" t="s">
        <v>2164</v>
      </c>
      <c r="F5648" t="s">
        <v>2301</v>
      </c>
      <c r="G5648">
        <v>-34.893914075498998</v>
      </c>
      <c r="H5648">
        <v>118.333254198674</v>
      </c>
      <c r="I5648" t="s">
        <v>2332</v>
      </c>
      <c r="J5648" t="s">
        <v>2163</v>
      </c>
      <c r="K5648">
        <v>11</v>
      </c>
      <c r="L5648">
        <v>12</v>
      </c>
      <c r="N5648">
        <v>1</v>
      </c>
      <c r="O5648">
        <v>1.4173</v>
      </c>
      <c r="R5648">
        <v>3.1665999999999999</v>
      </c>
    </row>
    <row r="5649" spans="1:18">
      <c r="A5649" t="s">
        <v>2083</v>
      </c>
      <c r="B5649" t="s">
        <v>2082</v>
      </c>
      <c r="D5649">
        <v>2021</v>
      </c>
      <c r="E5649" t="s">
        <v>2164</v>
      </c>
      <c r="F5649" t="s">
        <v>2301</v>
      </c>
      <c r="G5649">
        <v>-34.893914075498998</v>
      </c>
      <c r="H5649">
        <v>118.333254198674</v>
      </c>
      <c r="I5649" t="s">
        <v>2332</v>
      </c>
      <c r="J5649" t="s">
        <v>2163</v>
      </c>
      <c r="K5649">
        <v>12</v>
      </c>
      <c r="L5649">
        <v>13</v>
      </c>
      <c r="N5649">
        <v>1</v>
      </c>
      <c r="O5649">
        <v>1.4329000000000001</v>
      </c>
      <c r="R5649">
        <v>2.8014999999999999</v>
      </c>
    </row>
    <row r="5650" spans="1:18">
      <c r="A5650" t="s">
        <v>2083</v>
      </c>
      <c r="B5650" t="s">
        <v>2082</v>
      </c>
      <c r="D5650">
        <v>2021</v>
      </c>
      <c r="E5650" t="s">
        <v>2164</v>
      </c>
      <c r="F5650" t="s">
        <v>2301</v>
      </c>
      <c r="G5650">
        <v>-34.893914075498998</v>
      </c>
      <c r="H5650">
        <v>118.333254198674</v>
      </c>
      <c r="I5650" t="s">
        <v>2332</v>
      </c>
      <c r="J5650" t="s">
        <v>2163</v>
      </c>
      <c r="K5650">
        <v>13</v>
      </c>
      <c r="L5650">
        <v>14</v>
      </c>
      <c r="N5650">
        <v>1</v>
      </c>
      <c r="O5650">
        <v>1.2673000000000001</v>
      </c>
      <c r="R5650">
        <v>2.1703000000000001</v>
      </c>
    </row>
    <row r="5651" spans="1:18">
      <c r="A5651" t="s">
        <v>2083</v>
      </c>
      <c r="B5651" t="s">
        <v>2082</v>
      </c>
      <c r="D5651">
        <v>2021</v>
      </c>
      <c r="E5651" t="s">
        <v>2164</v>
      </c>
      <c r="F5651" t="s">
        <v>2301</v>
      </c>
      <c r="G5651">
        <v>-34.893914075498998</v>
      </c>
      <c r="H5651">
        <v>118.333254198674</v>
      </c>
      <c r="I5651" t="s">
        <v>2332</v>
      </c>
      <c r="J5651" t="s">
        <v>2163</v>
      </c>
      <c r="K5651">
        <v>14</v>
      </c>
      <c r="L5651">
        <v>15</v>
      </c>
      <c r="N5651">
        <v>1</v>
      </c>
      <c r="O5651">
        <v>1.5056</v>
      </c>
      <c r="R5651">
        <v>1.5390999999999999</v>
      </c>
    </row>
    <row r="5652" spans="1:18">
      <c r="A5652" t="s">
        <v>2083</v>
      </c>
      <c r="B5652" t="s">
        <v>2082</v>
      </c>
      <c r="D5652">
        <v>2021</v>
      </c>
      <c r="E5652" t="s">
        <v>2164</v>
      </c>
      <c r="F5652" t="s">
        <v>2301</v>
      </c>
      <c r="G5652">
        <v>-34.893914075498998</v>
      </c>
      <c r="H5652">
        <v>118.333254198674</v>
      </c>
      <c r="I5652" t="s">
        <v>2332</v>
      </c>
      <c r="J5652" t="s">
        <v>2163</v>
      </c>
      <c r="K5652">
        <v>15</v>
      </c>
      <c r="L5652">
        <v>16</v>
      </c>
      <c r="N5652">
        <v>1</v>
      </c>
      <c r="O5652">
        <v>1.546</v>
      </c>
      <c r="R5652">
        <v>1.2803</v>
      </c>
    </row>
    <row r="5653" spans="1:18">
      <c r="A5653" t="s">
        <v>2083</v>
      </c>
      <c r="B5653" t="s">
        <v>2082</v>
      </c>
      <c r="D5653">
        <v>2021</v>
      </c>
      <c r="E5653" t="s">
        <v>2164</v>
      </c>
      <c r="F5653" t="s">
        <v>2301</v>
      </c>
      <c r="G5653">
        <v>-34.893914075498998</v>
      </c>
      <c r="H5653">
        <v>118.333254198674</v>
      </c>
      <c r="I5653" t="s">
        <v>2332</v>
      </c>
      <c r="J5653" t="s">
        <v>2163</v>
      </c>
      <c r="K5653">
        <v>16</v>
      </c>
      <c r="L5653">
        <v>17</v>
      </c>
      <c r="N5653">
        <v>1</v>
      </c>
      <c r="O5653">
        <v>1.4314</v>
      </c>
      <c r="R5653">
        <v>1.0216000000000001</v>
      </c>
    </row>
    <row r="5654" spans="1:18">
      <c r="A5654" t="s">
        <v>2083</v>
      </c>
      <c r="B5654" t="s">
        <v>2082</v>
      </c>
      <c r="D5654">
        <v>2021</v>
      </c>
      <c r="E5654" t="s">
        <v>2164</v>
      </c>
      <c r="F5654" t="s">
        <v>2301</v>
      </c>
      <c r="G5654">
        <v>-34.893914075498998</v>
      </c>
      <c r="H5654">
        <v>118.333254198674</v>
      </c>
      <c r="I5654" t="s">
        <v>2332</v>
      </c>
      <c r="J5654" t="s">
        <v>2163</v>
      </c>
      <c r="K5654">
        <v>17</v>
      </c>
      <c r="L5654">
        <v>18</v>
      </c>
      <c r="N5654">
        <v>1</v>
      </c>
      <c r="O5654">
        <v>1.4500999999999999</v>
      </c>
      <c r="R5654">
        <v>1.4783999999999999</v>
      </c>
    </row>
    <row r="5655" spans="1:18">
      <c r="A5655" t="s">
        <v>2083</v>
      </c>
      <c r="B5655" t="s">
        <v>2082</v>
      </c>
      <c r="D5655">
        <v>2021</v>
      </c>
      <c r="E5655" t="s">
        <v>2164</v>
      </c>
      <c r="F5655" t="s">
        <v>2301</v>
      </c>
      <c r="G5655">
        <v>-34.893914075498998</v>
      </c>
      <c r="H5655">
        <v>118.333254198674</v>
      </c>
      <c r="I5655" t="s">
        <v>2332</v>
      </c>
      <c r="J5655" t="s">
        <v>2163</v>
      </c>
      <c r="K5655">
        <v>18</v>
      </c>
      <c r="L5655">
        <v>19</v>
      </c>
      <c r="N5655">
        <v>1</v>
      </c>
      <c r="O5655">
        <v>1.3206</v>
      </c>
      <c r="R5655">
        <v>1.9352</v>
      </c>
    </row>
    <row r="5656" spans="1:18">
      <c r="A5656" t="s">
        <v>2083</v>
      </c>
      <c r="B5656" t="s">
        <v>2082</v>
      </c>
      <c r="D5656">
        <v>2021</v>
      </c>
      <c r="E5656" t="s">
        <v>2164</v>
      </c>
      <c r="F5656" t="s">
        <v>2301</v>
      </c>
      <c r="G5656">
        <v>-34.893914075498998</v>
      </c>
      <c r="H5656">
        <v>118.333254198674</v>
      </c>
      <c r="I5656" t="s">
        <v>2332</v>
      </c>
      <c r="J5656" t="s">
        <v>2163</v>
      </c>
      <c r="K5656">
        <v>19</v>
      </c>
      <c r="L5656">
        <v>20</v>
      </c>
      <c r="N5656">
        <v>1</v>
      </c>
      <c r="O5656">
        <v>1.5226</v>
      </c>
      <c r="R5656">
        <v>1.3833</v>
      </c>
    </row>
    <row r="5657" spans="1:18">
      <c r="A5657" t="s">
        <v>2083</v>
      </c>
      <c r="B5657" t="s">
        <v>2082</v>
      </c>
      <c r="D5657">
        <v>2021</v>
      </c>
      <c r="E5657" t="s">
        <v>2164</v>
      </c>
      <c r="F5657" t="s">
        <v>2301</v>
      </c>
      <c r="G5657">
        <v>-34.893914075498998</v>
      </c>
      <c r="H5657">
        <v>118.333254198674</v>
      </c>
      <c r="I5657" t="s">
        <v>2332</v>
      </c>
      <c r="J5657" t="s">
        <v>2163</v>
      </c>
      <c r="K5657">
        <v>20</v>
      </c>
      <c r="L5657">
        <v>21</v>
      </c>
      <c r="N5657">
        <v>1</v>
      </c>
      <c r="O5657">
        <v>1.3228</v>
      </c>
      <c r="R5657">
        <v>0.83130000000000004</v>
      </c>
    </row>
    <row r="5658" spans="1:18">
      <c r="A5658" t="s">
        <v>2083</v>
      </c>
      <c r="B5658" t="s">
        <v>2082</v>
      </c>
      <c r="D5658">
        <v>2021</v>
      </c>
      <c r="E5658" t="s">
        <v>2164</v>
      </c>
      <c r="F5658" t="s">
        <v>2301</v>
      </c>
      <c r="G5658">
        <v>-34.893914075498998</v>
      </c>
      <c r="H5658">
        <v>118.333254198674</v>
      </c>
      <c r="I5658" t="s">
        <v>2332</v>
      </c>
      <c r="J5658" t="s">
        <v>2163</v>
      </c>
      <c r="K5658">
        <v>21</v>
      </c>
      <c r="L5658">
        <v>22</v>
      </c>
      <c r="N5658">
        <v>1</v>
      </c>
      <c r="O5658">
        <v>1.4186000000000001</v>
      </c>
      <c r="R5658">
        <v>0.78559999999999997</v>
      </c>
    </row>
    <row r="5659" spans="1:18">
      <c r="A5659" t="s">
        <v>2083</v>
      </c>
      <c r="B5659" t="s">
        <v>2082</v>
      </c>
      <c r="D5659">
        <v>2021</v>
      </c>
      <c r="E5659" t="s">
        <v>2164</v>
      </c>
      <c r="F5659" t="s">
        <v>2301</v>
      </c>
      <c r="G5659">
        <v>-34.893914075498998</v>
      </c>
      <c r="H5659">
        <v>118.333254198674</v>
      </c>
      <c r="I5659" t="s">
        <v>2332</v>
      </c>
      <c r="J5659" t="s">
        <v>2163</v>
      </c>
      <c r="K5659">
        <v>22</v>
      </c>
      <c r="L5659">
        <v>23</v>
      </c>
      <c r="N5659">
        <v>1</v>
      </c>
      <c r="O5659">
        <v>1.7599</v>
      </c>
      <c r="R5659">
        <v>0.7399</v>
      </c>
    </row>
    <row r="5660" spans="1:18">
      <c r="A5660" t="s">
        <v>2083</v>
      </c>
      <c r="B5660" t="s">
        <v>2082</v>
      </c>
      <c r="D5660">
        <v>2021</v>
      </c>
      <c r="E5660" t="s">
        <v>2164</v>
      </c>
      <c r="F5660" t="s">
        <v>2301</v>
      </c>
      <c r="G5660">
        <v>-34.893914075498998</v>
      </c>
      <c r="H5660">
        <v>118.333254198674</v>
      </c>
      <c r="I5660" t="s">
        <v>2332</v>
      </c>
      <c r="J5660" t="s">
        <v>2163</v>
      </c>
      <c r="K5660">
        <v>23</v>
      </c>
      <c r="L5660">
        <v>24</v>
      </c>
      <c r="N5660">
        <v>1</v>
      </c>
      <c r="O5660">
        <v>1.6798</v>
      </c>
      <c r="R5660">
        <v>0.61570000000000003</v>
      </c>
    </row>
    <row r="5661" spans="1:18">
      <c r="A5661" t="s">
        <v>2083</v>
      </c>
      <c r="B5661" t="s">
        <v>2082</v>
      </c>
      <c r="D5661">
        <v>2021</v>
      </c>
      <c r="E5661" t="s">
        <v>2164</v>
      </c>
      <c r="F5661" t="s">
        <v>2301</v>
      </c>
      <c r="G5661">
        <v>-34.893914075498998</v>
      </c>
      <c r="H5661">
        <v>118.333254198674</v>
      </c>
      <c r="I5661" t="s">
        <v>2332</v>
      </c>
      <c r="J5661" t="s">
        <v>2163</v>
      </c>
      <c r="K5661">
        <v>24</v>
      </c>
      <c r="L5661">
        <v>25</v>
      </c>
      <c r="N5661">
        <v>1</v>
      </c>
      <c r="O5661">
        <v>1.8568</v>
      </c>
      <c r="R5661">
        <v>0.49149999999999999</v>
      </c>
    </row>
    <row r="5662" spans="1:18">
      <c r="A5662" t="s">
        <v>2083</v>
      </c>
      <c r="B5662" t="s">
        <v>2082</v>
      </c>
      <c r="D5662">
        <v>2021</v>
      </c>
      <c r="E5662" t="s">
        <v>2164</v>
      </c>
      <c r="F5662" t="s">
        <v>2301</v>
      </c>
      <c r="G5662">
        <v>-34.893914075498998</v>
      </c>
      <c r="H5662">
        <v>118.333254198674</v>
      </c>
      <c r="I5662" t="s">
        <v>2332</v>
      </c>
      <c r="J5662" t="s">
        <v>2163</v>
      </c>
      <c r="K5662">
        <v>25</v>
      </c>
      <c r="L5662">
        <v>26</v>
      </c>
      <c r="N5662">
        <v>1</v>
      </c>
      <c r="O5662">
        <v>1.3184</v>
      </c>
      <c r="R5662">
        <v>0.51329999999999998</v>
      </c>
    </row>
    <row r="5663" spans="1:18">
      <c r="A5663" t="s">
        <v>2083</v>
      </c>
      <c r="B5663" t="s">
        <v>2082</v>
      </c>
      <c r="D5663">
        <v>2021</v>
      </c>
      <c r="E5663" t="s">
        <v>2164</v>
      </c>
      <c r="F5663" t="s">
        <v>2301</v>
      </c>
      <c r="G5663">
        <v>-34.893914075498998</v>
      </c>
      <c r="H5663">
        <v>118.333254198674</v>
      </c>
      <c r="I5663" t="s">
        <v>2332</v>
      </c>
      <c r="J5663" t="s">
        <v>2163</v>
      </c>
      <c r="K5663">
        <v>26</v>
      </c>
      <c r="L5663">
        <v>27</v>
      </c>
      <c r="N5663">
        <v>1</v>
      </c>
      <c r="O5663">
        <v>1.4535</v>
      </c>
      <c r="R5663">
        <v>0.53510000000000002</v>
      </c>
    </row>
    <row r="5664" spans="1:18">
      <c r="A5664" t="s">
        <v>2083</v>
      </c>
      <c r="B5664" t="s">
        <v>2082</v>
      </c>
      <c r="D5664">
        <v>2021</v>
      </c>
      <c r="E5664" t="s">
        <v>2164</v>
      </c>
      <c r="F5664" t="s">
        <v>2301</v>
      </c>
      <c r="G5664">
        <v>-34.893914075498998</v>
      </c>
      <c r="H5664">
        <v>118.333254198674</v>
      </c>
      <c r="I5664" t="s">
        <v>2332</v>
      </c>
      <c r="J5664" t="s">
        <v>2163</v>
      </c>
      <c r="K5664">
        <v>27</v>
      </c>
      <c r="L5664">
        <v>28</v>
      </c>
      <c r="N5664">
        <v>1</v>
      </c>
      <c r="O5664">
        <v>1.4173</v>
      </c>
      <c r="R5664">
        <v>0.4753</v>
      </c>
    </row>
    <row r="5665" spans="1:18">
      <c r="A5665" t="s">
        <v>2083</v>
      </c>
      <c r="B5665" t="s">
        <v>2082</v>
      </c>
      <c r="D5665">
        <v>2021</v>
      </c>
      <c r="E5665" t="s">
        <v>2164</v>
      </c>
      <c r="F5665" t="s">
        <v>2301</v>
      </c>
      <c r="G5665">
        <v>-34.893914075498998</v>
      </c>
      <c r="H5665">
        <v>118.333254198674</v>
      </c>
      <c r="I5665" t="s">
        <v>2332</v>
      </c>
      <c r="J5665" t="s">
        <v>2163</v>
      </c>
      <c r="K5665">
        <v>28</v>
      </c>
      <c r="L5665">
        <v>29</v>
      </c>
      <c r="N5665">
        <v>1</v>
      </c>
      <c r="O5665">
        <v>1.5991</v>
      </c>
      <c r="R5665">
        <v>0.41549999999999998</v>
      </c>
    </row>
    <row r="5666" spans="1:18">
      <c r="A5666" t="s">
        <v>2083</v>
      </c>
      <c r="B5666" t="s">
        <v>2082</v>
      </c>
      <c r="D5666">
        <v>2021</v>
      </c>
      <c r="E5666" t="s">
        <v>2164</v>
      </c>
      <c r="F5666" t="s">
        <v>2301</v>
      </c>
      <c r="G5666">
        <v>-34.893914075498998</v>
      </c>
      <c r="H5666">
        <v>118.333254198674</v>
      </c>
      <c r="I5666" t="s">
        <v>2332</v>
      </c>
      <c r="J5666" t="s">
        <v>2163</v>
      </c>
      <c r="K5666">
        <v>29</v>
      </c>
      <c r="L5666">
        <v>30</v>
      </c>
      <c r="N5666">
        <v>1</v>
      </c>
      <c r="O5666">
        <v>1.3006</v>
      </c>
      <c r="R5666">
        <v>1.0984</v>
      </c>
    </row>
    <row r="5667" spans="1:18">
      <c r="A5667" t="s">
        <v>2083</v>
      </c>
      <c r="B5667" t="s">
        <v>2082</v>
      </c>
      <c r="D5667">
        <v>2021</v>
      </c>
      <c r="E5667" t="s">
        <v>2164</v>
      </c>
      <c r="F5667" t="s">
        <v>2301</v>
      </c>
      <c r="G5667">
        <v>-34.893914075498998</v>
      </c>
      <c r="H5667">
        <v>118.333254198674</v>
      </c>
      <c r="I5667" t="s">
        <v>2332</v>
      </c>
      <c r="J5667" t="s">
        <v>2163</v>
      </c>
      <c r="K5667">
        <v>30</v>
      </c>
      <c r="L5667">
        <v>31</v>
      </c>
      <c r="N5667">
        <v>1</v>
      </c>
      <c r="O5667">
        <v>1.0448</v>
      </c>
      <c r="R5667">
        <v>1.7814000000000001</v>
      </c>
    </row>
    <row r="5668" spans="1:18">
      <c r="A5668" t="s">
        <v>2083</v>
      </c>
      <c r="B5668" t="s">
        <v>2082</v>
      </c>
      <c r="D5668">
        <v>2021</v>
      </c>
      <c r="E5668" t="s">
        <v>2164</v>
      </c>
      <c r="F5668" t="s">
        <v>2301</v>
      </c>
      <c r="G5668">
        <v>-34.893914075498998</v>
      </c>
      <c r="H5668">
        <v>118.333254198674</v>
      </c>
      <c r="I5668" t="s">
        <v>2332</v>
      </c>
      <c r="J5668" t="s">
        <v>2163</v>
      </c>
      <c r="K5668">
        <v>31</v>
      </c>
      <c r="L5668">
        <v>32</v>
      </c>
      <c r="N5668">
        <v>1</v>
      </c>
      <c r="O5668">
        <v>1.1564000000000001</v>
      </c>
      <c r="R5668">
        <v>3.1850000000000001</v>
      </c>
    </row>
    <row r="5669" spans="1:18">
      <c r="A5669" t="s">
        <v>2083</v>
      </c>
      <c r="B5669" t="s">
        <v>2082</v>
      </c>
      <c r="D5669">
        <v>2021</v>
      </c>
      <c r="E5669" t="s">
        <v>2164</v>
      </c>
      <c r="F5669" t="s">
        <v>2301</v>
      </c>
      <c r="G5669">
        <v>-34.893914075498998</v>
      </c>
      <c r="H5669">
        <v>118.333254198674</v>
      </c>
      <c r="I5669" t="s">
        <v>2332</v>
      </c>
      <c r="J5669" t="s">
        <v>2163</v>
      </c>
      <c r="K5669">
        <v>32</v>
      </c>
      <c r="L5669">
        <v>33</v>
      </c>
      <c r="N5669">
        <v>1</v>
      </c>
      <c r="O5669">
        <v>0.79200000000000004</v>
      </c>
      <c r="R5669">
        <v>4.5887000000000002</v>
      </c>
    </row>
    <row r="5670" spans="1:18">
      <c r="A5670" t="s">
        <v>2083</v>
      </c>
      <c r="B5670" t="s">
        <v>2082</v>
      </c>
      <c r="D5670">
        <v>2021</v>
      </c>
      <c r="E5670" t="s">
        <v>2164</v>
      </c>
      <c r="F5670" t="s">
        <v>2301</v>
      </c>
      <c r="G5670">
        <v>-34.893914075498998</v>
      </c>
      <c r="H5670">
        <v>118.333254198674</v>
      </c>
      <c r="I5670" t="s">
        <v>2332</v>
      </c>
      <c r="J5670" t="s">
        <v>2163</v>
      </c>
      <c r="K5670">
        <v>33</v>
      </c>
      <c r="L5670">
        <v>34</v>
      </c>
      <c r="N5670">
        <v>1</v>
      </c>
      <c r="O5670">
        <v>1.1144000000000001</v>
      </c>
      <c r="R5670">
        <v>3.2437</v>
      </c>
    </row>
    <row r="5671" spans="1:18">
      <c r="A5671" t="s">
        <v>2083</v>
      </c>
      <c r="B5671" t="s">
        <v>2082</v>
      </c>
      <c r="D5671">
        <v>2021</v>
      </c>
      <c r="E5671" t="s">
        <v>2164</v>
      </c>
      <c r="F5671" t="s">
        <v>2301</v>
      </c>
      <c r="G5671">
        <v>-34.893914075498998</v>
      </c>
      <c r="H5671">
        <v>118.333254198674</v>
      </c>
      <c r="I5671" t="s">
        <v>2332</v>
      </c>
      <c r="J5671" t="s">
        <v>2163</v>
      </c>
      <c r="K5671">
        <v>34</v>
      </c>
      <c r="L5671">
        <v>35</v>
      </c>
      <c r="N5671">
        <v>1</v>
      </c>
      <c r="O5671">
        <v>0.91210000000000002</v>
      </c>
      <c r="R5671">
        <v>1.8986000000000001</v>
      </c>
    </row>
    <row r="5672" spans="1:18">
      <c r="A5672" t="s">
        <v>2083</v>
      </c>
      <c r="B5672" t="s">
        <v>2082</v>
      </c>
      <c r="D5672">
        <v>2021</v>
      </c>
      <c r="E5672" t="s">
        <v>2164</v>
      </c>
      <c r="F5672" t="s">
        <v>2301</v>
      </c>
      <c r="G5672">
        <v>-34.893914075498998</v>
      </c>
      <c r="H5672">
        <v>118.333254198674</v>
      </c>
      <c r="I5672" t="s">
        <v>2332</v>
      </c>
      <c r="J5672" t="s">
        <v>2163</v>
      </c>
      <c r="K5672">
        <v>35</v>
      </c>
      <c r="L5672">
        <v>36</v>
      </c>
      <c r="N5672">
        <v>1</v>
      </c>
      <c r="O5672">
        <v>1.0664</v>
      </c>
      <c r="R5672">
        <v>2.3252000000000002</v>
      </c>
    </row>
    <row r="5673" spans="1:18">
      <c r="A5673" t="s">
        <v>2083</v>
      </c>
      <c r="B5673" t="s">
        <v>2082</v>
      </c>
      <c r="D5673">
        <v>2021</v>
      </c>
      <c r="E5673" t="s">
        <v>2164</v>
      </c>
      <c r="F5673" t="s">
        <v>2301</v>
      </c>
      <c r="G5673">
        <v>-34.893914075498998</v>
      </c>
      <c r="H5673">
        <v>118.333254198674</v>
      </c>
      <c r="I5673" t="s">
        <v>2332</v>
      </c>
      <c r="J5673" t="s">
        <v>2163</v>
      </c>
      <c r="K5673">
        <v>36</v>
      </c>
      <c r="L5673">
        <v>37</v>
      </c>
      <c r="N5673">
        <v>1</v>
      </c>
      <c r="O5673">
        <v>0.84219999999999995</v>
      </c>
      <c r="R5673">
        <v>2.7517</v>
      </c>
    </row>
    <row r="5674" spans="1:18">
      <c r="A5674" t="s">
        <v>2083</v>
      </c>
      <c r="B5674" t="s">
        <v>2082</v>
      </c>
      <c r="D5674">
        <v>2021</v>
      </c>
      <c r="E5674" t="s">
        <v>2164</v>
      </c>
      <c r="F5674" t="s">
        <v>2301</v>
      </c>
      <c r="G5674">
        <v>-34.893914075498998</v>
      </c>
      <c r="H5674">
        <v>118.333254198674</v>
      </c>
      <c r="I5674" t="s">
        <v>2332</v>
      </c>
      <c r="J5674" t="s">
        <v>2163</v>
      </c>
      <c r="K5674">
        <v>37</v>
      </c>
      <c r="L5674">
        <v>38</v>
      </c>
      <c r="N5674">
        <v>1</v>
      </c>
      <c r="O5674">
        <v>1.2262999999999999</v>
      </c>
      <c r="R5674">
        <v>3.125</v>
      </c>
    </row>
    <row r="5675" spans="1:18">
      <c r="A5675" t="s">
        <v>2083</v>
      </c>
      <c r="B5675" t="s">
        <v>2082</v>
      </c>
      <c r="D5675">
        <v>2021</v>
      </c>
      <c r="E5675" t="s">
        <v>2164</v>
      </c>
      <c r="F5675" t="s">
        <v>2301</v>
      </c>
      <c r="G5675">
        <v>-34.893914075498998</v>
      </c>
      <c r="H5675">
        <v>118.333254198674</v>
      </c>
      <c r="I5675" t="s">
        <v>2332</v>
      </c>
      <c r="J5675" t="s">
        <v>2163</v>
      </c>
      <c r="K5675">
        <v>38</v>
      </c>
      <c r="L5675">
        <v>39</v>
      </c>
      <c r="N5675">
        <v>1</v>
      </c>
      <c r="O5675">
        <v>0.99619999999999997</v>
      </c>
      <c r="R5675">
        <v>3.4983</v>
      </c>
    </row>
    <row r="5676" spans="1:18">
      <c r="A5676" t="s">
        <v>2083</v>
      </c>
      <c r="B5676" t="s">
        <v>2082</v>
      </c>
      <c r="D5676">
        <v>2021</v>
      </c>
      <c r="E5676" t="s">
        <v>2164</v>
      </c>
      <c r="F5676" t="s">
        <v>2301</v>
      </c>
      <c r="G5676">
        <v>-34.893914075498998</v>
      </c>
      <c r="H5676">
        <v>118.333254198674</v>
      </c>
      <c r="I5676" t="s">
        <v>2332</v>
      </c>
      <c r="J5676" t="s">
        <v>2163</v>
      </c>
      <c r="K5676">
        <v>39</v>
      </c>
      <c r="L5676">
        <v>40</v>
      </c>
      <c r="N5676">
        <v>1</v>
      </c>
      <c r="O5676">
        <v>1.0892999999999999</v>
      </c>
      <c r="R5676">
        <v>2.3654999999999999</v>
      </c>
    </row>
    <row r="5677" spans="1:18">
      <c r="A5677" t="s">
        <v>2083</v>
      </c>
      <c r="B5677" t="s">
        <v>2082</v>
      </c>
      <c r="D5677">
        <v>2021</v>
      </c>
      <c r="E5677" t="s">
        <v>2164</v>
      </c>
      <c r="F5677" t="s">
        <v>2301</v>
      </c>
      <c r="G5677">
        <v>-34.893914075498998</v>
      </c>
      <c r="H5677">
        <v>118.333254198674</v>
      </c>
      <c r="I5677" t="s">
        <v>2332</v>
      </c>
      <c r="J5677" t="s">
        <v>2163</v>
      </c>
      <c r="K5677">
        <v>40</v>
      </c>
      <c r="L5677">
        <v>41</v>
      </c>
      <c r="N5677">
        <v>1</v>
      </c>
      <c r="O5677">
        <v>0.79249999999999998</v>
      </c>
      <c r="R5677">
        <v>1.2326999999999999</v>
      </c>
    </row>
    <row r="5678" spans="1:18">
      <c r="A5678" t="s">
        <v>2083</v>
      </c>
      <c r="B5678" t="s">
        <v>2082</v>
      </c>
      <c r="D5678">
        <v>2021</v>
      </c>
      <c r="E5678" t="s">
        <v>2164</v>
      </c>
      <c r="F5678" t="s">
        <v>2301</v>
      </c>
      <c r="G5678">
        <v>-34.893914075498998</v>
      </c>
      <c r="H5678">
        <v>118.333254198674</v>
      </c>
      <c r="I5678" t="s">
        <v>2332</v>
      </c>
      <c r="J5678" t="s">
        <v>2163</v>
      </c>
      <c r="K5678">
        <v>41</v>
      </c>
      <c r="L5678">
        <v>42</v>
      </c>
      <c r="N5678">
        <v>1</v>
      </c>
      <c r="O5678">
        <v>1.0743</v>
      </c>
      <c r="R5678">
        <v>1.9607000000000001</v>
      </c>
    </row>
    <row r="5679" spans="1:18">
      <c r="A5679" t="s">
        <v>2083</v>
      </c>
      <c r="B5679" t="s">
        <v>2082</v>
      </c>
      <c r="D5679">
        <v>2021</v>
      </c>
      <c r="E5679" t="s">
        <v>2164</v>
      </c>
      <c r="F5679" t="s">
        <v>2301</v>
      </c>
      <c r="G5679">
        <v>-34.893914075498998</v>
      </c>
      <c r="H5679">
        <v>118.333254198674</v>
      </c>
      <c r="I5679" t="s">
        <v>2332</v>
      </c>
      <c r="J5679" t="s">
        <v>2163</v>
      </c>
      <c r="K5679">
        <v>42</v>
      </c>
      <c r="L5679">
        <v>43</v>
      </c>
      <c r="N5679">
        <v>1</v>
      </c>
      <c r="O5679">
        <v>0.82550000000000001</v>
      </c>
      <c r="R5679">
        <v>2.6886999999999999</v>
      </c>
    </row>
    <row r="5680" spans="1:18">
      <c r="A5680" t="s">
        <v>2083</v>
      </c>
      <c r="B5680" t="s">
        <v>2082</v>
      </c>
      <c r="D5680">
        <v>2021</v>
      </c>
      <c r="E5680" t="s">
        <v>2164</v>
      </c>
      <c r="F5680" t="s">
        <v>2301</v>
      </c>
      <c r="G5680">
        <v>-34.893914075498998</v>
      </c>
      <c r="H5680">
        <v>118.333254198674</v>
      </c>
      <c r="I5680" t="s">
        <v>2332</v>
      </c>
      <c r="J5680" t="s">
        <v>2163</v>
      </c>
      <c r="K5680">
        <v>43</v>
      </c>
      <c r="L5680">
        <v>44</v>
      </c>
      <c r="N5680">
        <v>1</v>
      </c>
      <c r="O5680">
        <v>0.99099999999999999</v>
      </c>
      <c r="R5680">
        <v>1.8736999999999999</v>
      </c>
    </row>
    <row r="5681" spans="1:18">
      <c r="A5681" t="s">
        <v>2083</v>
      </c>
      <c r="B5681" t="s">
        <v>2082</v>
      </c>
      <c r="D5681">
        <v>2021</v>
      </c>
      <c r="E5681" t="s">
        <v>2164</v>
      </c>
      <c r="F5681" t="s">
        <v>2301</v>
      </c>
      <c r="G5681">
        <v>-34.893914075498998</v>
      </c>
      <c r="H5681">
        <v>118.333254198674</v>
      </c>
      <c r="I5681" t="s">
        <v>2332</v>
      </c>
      <c r="J5681" t="s">
        <v>2163</v>
      </c>
      <c r="K5681">
        <v>44</v>
      </c>
      <c r="L5681">
        <v>45</v>
      </c>
      <c r="N5681">
        <v>1</v>
      </c>
      <c r="O5681">
        <v>1.7726999999999999</v>
      </c>
      <c r="R5681">
        <v>1.0587</v>
      </c>
    </row>
    <row r="5682" spans="1:18">
      <c r="A5682" t="s">
        <v>2083</v>
      </c>
      <c r="B5682" t="s">
        <v>2082</v>
      </c>
      <c r="D5682">
        <v>2021</v>
      </c>
      <c r="E5682" t="s">
        <v>2164</v>
      </c>
      <c r="F5682" t="s">
        <v>2301</v>
      </c>
      <c r="G5682">
        <v>-34.893914075498998</v>
      </c>
      <c r="H5682">
        <v>118.333254198674</v>
      </c>
      <c r="I5682" t="s">
        <v>2332</v>
      </c>
      <c r="J5682" t="s">
        <v>2163</v>
      </c>
      <c r="K5682">
        <v>45</v>
      </c>
      <c r="L5682">
        <v>46</v>
      </c>
      <c r="N5682">
        <v>1</v>
      </c>
      <c r="O5682">
        <v>0.99280000000000002</v>
      </c>
      <c r="R5682">
        <v>1.0591999999999999</v>
      </c>
    </row>
    <row r="5683" spans="1:18">
      <c r="A5683" t="s">
        <v>2083</v>
      </c>
      <c r="B5683" t="s">
        <v>2082</v>
      </c>
      <c r="D5683">
        <v>2021</v>
      </c>
      <c r="E5683" t="s">
        <v>2164</v>
      </c>
      <c r="F5683" t="s">
        <v>2301</v>
      </c>
      <c r="G5683">
        <v>-34.893914075498998</v>
      </c>
      <c r="H5683">
        <v>118.333254198674</v>
      </c>
      <c r="I5683" t="s">
        <v>2332</v>
      </c>
      <c r="J5683" t="s">
        <v>2163</v>
      </c>
      <c r="K5683">
        <v>46</v>
      </c>
      <c r="L5683">
        <v>47</v>
      </c>
      <c r="N5683">
        <v>1</v>
      </c>
      <c r="O5683">
        <v>1.0291999999999999</v>
      </c>
      <c r="R5683">
        <v>1.0597000000000001</v>
      </c>
    </row>
    <row r="5684" spans="1:18">
      <c r="A5684" t="s">
        <v>2083</v>
      </c>
      <c r="B5684" t="s">
        <v>2082</v>
      </c>
      <c r="D5684">
        <v>2021</v>
      </c>
      <c r="E5684" t="s">
        <v>2164</v>
      </c>
      <c r="F5684" t="s">
        <v>2301</v>
      </c>
      <c r="G5684">
        <v>-34.893914075498998</v>
      </c>
      <c r="H5684">
        <v>118.333254198674</v>
      </c>
      <c r="I5684" t="s">
        <v>2332</v>
      </c>
      <c r="J5684" t="s">
        <v>2163</v>
      </c>
      <c r="K5684">
        <v>47</v>
      </c>
      <c r="L5684">
        <v>48</v>
      </c>
      <c r="N5684">
        <v>1</v>
      </c>
      <c r="O5684">
        <v>1.8735999999999999</v>
      </c>
      <c r="R5684">
        <v>1.1216999999999999</v>
      </c>
    </row>
    <row r="5685" spans="1:18">
      <c r="A5685" t="s">
        <v>2083</v>
      </c>
      <c r="B5685" t="s">
        <v>2082</v>
      </c>
      <c r="D5685">
        <v>2021</v>
      </c>
      <c r="E5685" t="s">
        <v>2164</v>
      </c>
      <c r="F5685" t="s">
        <v>2301</v>
      </c>
      <c r="G5685">
        <v>-34.893914075498998</v>
      </c>
      <c r="H5685">
        <v>118.333254198674</v>
      </c>
      <c r="I5685" t="s">
        <v>2332</v>
      </c>
      <c r="J5685" t="s">
        <v>2163</v>
      </c>
      <c r="K5685">
        <v>48</v>
      </c>
      <c r="L5685">
        <v>49</v>
      </c>
      <c r="N5685">
        <v>1</v>
      </c>
      <c r="O5685">
        <v>1.2059</v>
      </c>
      <c r="R5685">
        <v>1.1837</v>
      </c>
    </row>
    <row r="5686" spans="1:18">
      <c r="A5686" t="s">
        <v>2083</v>
      </c>
      <c r="B5686" t="s">
        <v>2082</v>
      </c>
      <c r="D5686">
        <v>2021</v>
      </c>
      <c r="E5686" t="s">
        <v>2164</v>
      </c>
      <c r="F5686" t="s">
        <v>2301</v>
      </c>
      <c r="G5686">
        <v>-34.893914075498998</v>
      </c>
      <c r="H5686">
        <v>118.333254198674</v>
      </c>
      <c r="I5686" t="s">
        <v>2332</v>
      </c>
      <c r="J5686" t="s">
        <v>2163</v>
      </c>
      <c r="K5686">
        <v>49</v>
      </c>
      <c r="L5686">
        <v>50</v>
      </c>
      <c r="N5686">
        <v>1</v>
      </c>
      <c r="O5686">
        <v>1.0727</v>
      </c>
      <c r="R5686">
        <v>1.8751</v>
      </c>
    </row>
    <row r="5687" spans="1:18">
      <c r="A5687" t="s">
        <v>2083</v>
      </c>
      <c r="B5687" t="s">
        <v>2082</v>
      </c>
      <c r="D5687">
        <v>2021</v>
      </c>
      <c r="E5687" t="s">
        <v>2164</v>
      </c>
      <c r="F5687" t="s">
        <v>2301</v>
      </c>
      <c r="G5687">
        <v>-34.893914075498998</v>
      </c>
      <c r="H5687">
        <v>118.333254198674</v>
      </c>
      <c r="I5687" t="s">
        <v>2332</v>
      </c>
      <c r="J5687" t="s">
        <v>2163</v>
      </c>
      <c r="K5687">
        <v>50</v>
      </c>
      <c r="L5687">
        <v>51</v>
      </c>
      <c r="N5687">
        <v>1</v>
      </c>
      <c r="O5687">
        <v>0.96970000000000001</v>
      </c>
      <c r="R5687">
        <v>2.5666000000000002</v>
      </c>
    </row>
    <row r="5688" spans="1:18">
      <c r="A5688" t="s">
        <v>2083</v>
      </c>
      <c r="B5688" t="s">
        <v>2082</v>
      </c>
      <c r="D5688">
        <v>2021</v>
      </c>
      <c r="E5688" t="s">
        <v>2164</v>
      </c>
      <c r="F5688" t="s">
        <v>2301</v>
      </c>
      <c r="G5688">
        <v>-34.893914075498998</v>
      </c>
      <c r="H5688">
        <v>118.333254198674</v>
      </c>
      <c r="I5688" t="s">
        <v>2332</v>
      </c>
      <c r="J5688" t="s">
        <v>2163</v>
      </c>
      <c r="K5688">
        <v>51</v>
      </c>
      <c r="L5688">
        <v>52</v>
      </c>
      <c r="N5688">
        <v>1</v>
      </c>
      <c r="O5688">
        <v>1.4996</v>
      </c>
      <c r="R5688">
        <v>1.8107</v>
      </c>
    </row>
    <row r="5689" spans="1:18">
      <c r="A5689" t="s">
        <v>2083</v>
      </c>
      <c r="B5689" t="s">
        <v>2082</v>
      </c>
      <c r="D5689">
        <v>2021</v>
      </c>
      <c r="E5689" t="s">
        <v>2164</v>
      </c>
      <c r="F5689" t="s">
        <v>2301</v>
      </c>
      <c r="G5689">
        <v>-34.893914075498998</v>
      </c>
      <c r="H5689">
        <v>118.333254198674</v>
      </c>
      <c r="I5689" t="s">
        <v>2332</v>
      </c>
      <c r="J5689" t="s">
        <v>2163</v>
      </c>
      <c r="K5689">
        <v>52</v>
      </c>
      <c r="L5689">
        <v>53</v>
      </c>
      <c r="N5689">
        <v>1</v>
      </c>
      <c r="O5689">
        <v>1.6048</v>
      </c>
      <c r="R5689">
        <v>1.0548</v>
      </c>
    </row>
    <row r="5690" spans="1:18">
      <c r="A5690" t="s">
        <v>2083</v>
      </c>
      <c r="B5690" t="s">
        <v>2082</v>
      </c>
      <c r="D5690">
        <v>2021</v>
      </c>
      <c r="E5690" t="s">
        <v>2164</v>
      </c>
      <c r="F5690" t="s">
        <v>2301</v>
      </c>
      <c r="G5690">
        <v>-34.893914075498998</v>
      </c>
      <c r="H5690">
        <v>118.333254198674</v>
      </c>
      <c r="I5690" t="s">
        <v>2332</v>
      </c>
      <c r="J5690" t="s">
        <v>2163</v>
      </c>
      <c r="K5690">
        <v>53</v>
      </c>
      <c r="L5690">
        <v>54</v>
      </c>
      <c r="N5690">
        <v>1</v>
      </c>
      <c r="O5690">
        <v>1.3306</v>
      </c>
      <c r="R5690">
        <v>1.0188999999999999</v>
      </c>
    </row>
    <row r="5691" spans="1:18">
      <c r="A5691" t="s">
        <v>2083</v>
      </c>
      <c r="B5691" t="s">
        <v>2082</v>
      </c>
      <c r="D5691">
        <v>2021</v>
      </c>
      <c r="E5691" t="s">
        <v>2164</v>
      </c>
      <c r="F5691" t="s">
        <v>2301</v>
      </c>
      <c r="G5691">
        <v>-34.893914075498998</v>
      </c>
      <c r="H5691">
        <v>118.333254198674</v>
      </c>
      <c r="I5691" t="s">
        <v>2332</v>
      </c>
      <c r="J5691" t="s">
        <v>2163</v>
      </c>
      <c r="K5691">
        <v>54</v>
      </c>
      <c r="L5691">
        <v>55</v>
      </c>
      <c r="N5691">
        <v>1</v>
      </c>
      <c r="O5691">
        <v>1.7069000000000001</v>
      </c>
      <c r="R5691">
        <v>0.98299999999999998</v>
      </c>
    </row>
    <row r="5692" spans="1:18">
      <c r="A5692" t="s">
        <v>2083</v>
      </c>
      <c r="B5692" t="s">
        <v>2082</v>
      </c>
      <c r="D5692">
        <v>2021</v>
      </c>
      <c r="E5692" t="s">
        <v>2164</v>
      </c>
      <c r="F5692" t="s">
        <v>2301</v>
      </c>
      <c r="G5692">
        <v>-34.893914075498998</v>
      </c>
      <c r="H5692">
        <v>118.333254198674</v>
      </c>
      <c r="I5692" t="s">
        <v>2332</v>
      </c>
      <c r="J5692" t="s">
        <v>2163</v>
      </c>
      <c r="K5692">
        <v>55</v>
      </c>
      <c r="L5692">
        <v>56</v>
      </c>
      <c r="N5692">
        <v>1</v>
      </c>
      <c r="O5692">
        <v>1.4453</v>
      </c>
      <c r="R5692">
        <v>0.87960000000000005</v>
      </c>
    </row>
    <row r="5693" spans="1:18">
      <c r="A5693" t="s">
        <v>2083</v>
      </c>
      <c r="B5693" t="s">
        <v>2082</v>
      </c>
      <c r="D5693">
        <v>2021</v>
      </c>
      <c r="E5693" t="s">
        <v>2164</v>
      </c>
      <c r="F5693" t="s">
        <v>2301</v>
      </c>
      <c r="G5693">
        <v>-34.893914075498998</v>
      </c>
      <c r="H5693">
        <v>118.333254198674</v>
      </c>
      <c r="I5693" t="s">
        <v>2332</v>
      </c>
      <c r="J5693" t="s">
        <v>2163</v>
      </c>
      <c r="K5693">
        <v>56</v>
      </c>
      <c r="L5693">
        <v>57</v>
      </c>
      <c r="N5693">
        <v>1</v>
      </c>
      <c r="O5693">
        <v>1.4810000000000001</v>
      </c>
      <c r="R5693">
        <v>0.7762</v>
      </c>
    </row>
    <row r="5694" spans="1:18">
      <c r="A5694" t="s">
        <v>2083</v>
      </c>
      <c r="B5694" t="s">
        <v>2082</v>
      </c>
      <c r="D5694">
        <v>2021</v>
      </c>
      <c r="E5694" t="s">
        <v>2164</v>
      </c>
      <c r="F5694" t="s">
        <v>2301</v>
      </c>
      <c r="G5694">
        <v>-34.893914075498998</v>
      </c>
      <c r="H5694">
        <v>118.333254198674</v>
      </c>
      <c r="I5694" t="s">
        <v>2332</v>
      </c>
      <c r="J5694" t="s">
        <v>2163</v>
      </c>
      <c r="K5694">
        <v>57</v>
      </c>
      <c r="L5694">
        <v>58</v>
      </c>
      <c r="N5694">
        <v>1</v>
      </c>
      <c r="O5694">
        <v>1.1518999999999999</v>
      </c>
      <c r="R5694">
        <v>0.84460000000000002</v>
      </c>
    </row>
    <row r="5695" spans="1:18">
      <c r="A5695" t="s">
        <v>2083</v>
      </c>
      <c r="B5695" t="s">
        <v>2082</v>
      </c>
      <c r="D5695">
        <v>2021</v>
      </c>
      <c r="E5695" t="s">
        <v>2164</v>
      </c>
      <c r="F5695" t="s">
        <v>2301</v>
      </c>
      <c r="G5695">
        <v>-34.893914075498998</v>
      </c>
      <c r="H5695">
        <v>118.333254198674</v>
      </c>
      <c r="I5695" t="s">
        <v>2332</v>
      </c>
      <c r="J5695" t="s">
        <v>2163</v>
      </c>
      <c r="K5695">
        <v>58</v>
      </c>
      <c r="L5695">
        <v>59</v>
      </c>
      <c r="N5695">
        <v>1</v>
      </c>
      <c r="O5695">
        <v>1.5344</v>
      </c>
      <c r="R5695">
        <v>0.91300000000000003</v>
      </c>
    </row>
    <row r="5696" spans="1:18">
      <c r="A5696" t="s">
        <v>2083</v>
      </c>
      <c r="B5696" t="s">
        <v>2082</v>
      </c>
      <c r="D5696">
        <v>2021</v>
      </c>
      <c r="E5696" t="s">
        <v>2164</v>
      </c>
      <c r="F5696" t="s">
        <v>2301</v>
      </c>
      <c r="G5696">
        <v>-34.893914075498998</v>
      </c>
      <c r="H5696">
        <v>118.333254198674</v>
      </c>
      <c r="I5696" t="s">
        <v>2332</v>
      </c>
      <c r="J5696" t="s">
        <v>2163</v>
      </c>
      <c r="K5696">
        <v>59</v>
      </c>
      <c r="L5696">
        <v>60</v>
      </c>
      <c r="N5696">
        <v>1</v>
      </c>
      <c r="O5696">
        <v>1.4805999999999999</v>
      </c>
      <c r="R5696">
        <v>1.0014000000000001</v>
      </c>
    </row>
    <row r="5697" spans="1:18">
      <c r="A5697" t="s">
        <v>2083</v>
      </c>
      <c r="B5697" t="s">
        <v>2082</v>
      </c>
      <c r="D5697">
        <v>2021</v>
      </c>
      <c r="E5697" t="s">
        <v>2164</v>
      </c>
      <c r="F5697" t="s">
        <v>2301</v>
      </c>
      <c r="G5697">
        <v>-34.893914075498998</v>
      </c>
      <c r="H5697">
        <v>118.333254198674</v>
      </c>
      <c r="I5697" t="s">
        <v>2332</v>
      </c>
      <c r="J5697" t="s">
        <v>2163</v>
      </c>
      <c r="K5697">
        <v>60</v>
      </c>
      <c r="L5697">
        <v>61</v>
      </c>
      <c r="N5697">
        <v>1</v>
      </c>
      <c r="O5697">
        <v>1.0389999999999999</v>
      </c>
      <c r="R5697">
        <v>1.0898000000000001</v>
      </c>
    </row>
    <row r="5698" spans="1:18">
      <c r="A5698" t="s">
        <v>2083</v>
      </c>
      <c r="B5698" t="s">
        <v>2082</v>
      </c>
      <c r="D5698">
        <v>2021</v>
      </c>
      <c r="E5698" t="s">
        <v>2164</v>
      </c>
      <c r="F5698" t="s">
        <v>2301</v>
      </c>
      <c r="G5698">
        <v>-34.893914075498998</v>
      </c>
      <c r="H5698">
        <v>118.333254198674</v>
      </c>
      <c r="I5698" t="s">
        <v>2332</v>
      </c>
      <c r="J5698" t="s">
        <v>2163</v>
      </c>
      <c r="K5698">
        <v>61</v>
      </c>
      <c r="L5698">
        <v>62</v>
      </c>
      <c r="N5698">
        <v>1</v>
      </c>
      <c r="O5698">
        <v>0.86890000000000001</v>
      </c>
      <c r="R5698">
        <v>0.95389999999999997</v>
      </c>
    </row>
    <row r="5699" spans="1:18">
      <c r="A5699" t="s">
        <v>2083</v>
      </c>
      <c r="B5699" t="s">
        <v>2082</v>
      </c>
      <c r="D5699">
        <v>2021</v>
      </c>
      <c r="E5699" t="s">
        <v>2164</v>
      </c>
      <c r="F5699" t="s">
        <v>2301</v>
      </c>
      <c r="G5699">
        <v>-34.893914075498998</v>
      </c>
      <c r="H5699">
        <v>118.333254198674</v>
      </c>
      <c r="I5699" t="s">
        <v>2332</v>
      </c>
      <c r="J5699" t="s">
        <v>2163</v>
      </c>
      <c r="K5699">
        <v>62</v>
      </c>
      <c r="L5699">
        <v>63</v>
      </c>
      <c r="N5699">
        <v>1</v>
      </c>
      <c r="O5699">
        <v>1.2884</v>
      </c>
      <c r="R5699">
        <v>0.81810000000000005</v>
      </c>
    </row>
    <row r="5700" spans="1:18">
      <c r="A5700" t="s">
        <v>2083</v>
      </c>
      <c r="B5700" t="s">
        <v>2082</v>
      </c>
      <c r="D5700">
        <v>2021</v>
      </c>
      <c r="E5700" t="s">
        <v>2164</v>
      </c>
      <c r="F5700" t="s">
        <v>2301</v>
      </c>
      <c r="G5700">
        <v>-34.893914075498998</v>
      </c>
      <c r="H5700">
        <v>118.333254198674</v>
      </c>
      <c r="I5700" t="s">
        <v>2332</v>
      </c>
      <c r="J5700" t="s">
        <v>2163</v>
      </c>
      <c r="K5700">
        <v>63</v>
      </c>
      <c r="L5700">
        <v>64</v>
      </c>
      <c r="N5700">
        <v>1</v>
      </c>
      <c r="O5700">
        <v>1.6032999999999999</v>
      </c>
      <c r="R5700">
        <v>0.66420000000000001</v>
      </c>
    </row>
    <row r="5701" spans="1:18">
      <c r="A5701" t="s">
        <v>2083</v>
      </c>
      <c r="B5701" t="s">
        <v>2082</v>
      </c>
      <c r="D5701">
        <v>2021</v>
      </c>
      <c r="E5701" t="s">
        <v>2164</v>
      </c>
      <c r="F5701" t="s">
        <v>2301</v>
      </c>
      <c r="G5701">
        <v>-34.893914075498998</v>
      </c>
      <c r="H5701">
        <v>118.333254198674</v>
      </c>
      <c r="I5701" t="s">
        <v>2332</v>
      </c>
      <c r="J5701" t="s">
        <v>2163</v>
      </c>
      <c r="K5701">
        <v>64</v>
      </c>
      <c r="L5701">
        <v>65</v>
      </c>
      <c r="N5701">
        <v>1</v>
      </c>
      <c r="O5701">
        <v>1.0835999999999999</v>
      </c>
      <c r="R5701">
        <v>0.51029999999999998</v>
      </c>
    </row>
    <row r="5702" spans="1:18">
      <c r="A5702" t="s">
        <v>2083</v>
      </c>
      <c r="B5702" t="s">
        <v>2082</v>
      </c>
      <c r="D5702">
        <v>2021</v>
      </c>
      <c r="E5702" t="s">
        <v>2162</v>
      </c>
      <c r="F5702" t="s">
        <v>2301</v>
      </c>
      <c r="G5702">
        <v>-32.1358999999999</v>
      </c>
      <c r="H5702">
        <v>115.7504667</v>
      </c>
      <c r="I5702" t="s">
        <v>2335</v>
      </c>
      <c r="J5702" t="s">
        <v>2161</v>
      </c>
      <c r="K5702">
        <v>0</v>
      </c>
      <c r="L5702">
        <v>1</v>
      </c>
      <c r="N5702">
        <v>1</v>
      </c>
      <c r="O5702">
        <v>0.56630000000000003</v>
      </c>
      <c r="R5702">
        <v>0.1842</v>
      </c>
    </row>
    <row r="5703" spans="1:18">
      <c r="A5703" t="s">
        <v>2083</v>
      </c>
      <c r="B5703" t="s">
        <v>2082</v>
      </c>
      <c r="D5703">
        <v>2021</v>
      </c>
      <c r="E5703" t="s">
        <v>2162</v>
      </c>
      <c r="F5703" t="s">
        <v>2301</v>
      </c>
      <c r="G5703">
        <v>-32.1358999999999</v>
      </c>
      <c r="H5703">
        <v>115.7504667</v>
      </c>
      <c r="I5703" t="s">
        <v>2335</v>
      </c>
      <c r="J5703" t="s">
        <v>2161</v>
      </c>
      <c r="K5703">
        <v>1</v>
      </c>
      <c r="L5703">
        <v>2</v>
      </c>
      <c r="N5703">
        <v>1</v>
      </c>
      <c r="O5703">
        <v>0.59530000000000005</v>
      </c>
      <c r="R5703">
        <v>0.32919999999999999</v>
      </c>
    </row>
    <row r="5704" spans="1:18">
      <c r="A5704" t="s">
        <v>2083</v>
      </c>
      <c r="B5704" t="s">
        <v>2082</v>
      </c>
      <c r="D5704">
        <v>2021</v>
      </c>
      <c r="E5704" t="s">
        <v>2162</v>
      </c>
      <c r="F5704" t="s">
        <v>2301</v>
      </c>
      <c r="G5704">
        <v>-32.1358999999999</v>
      </c>
      <c r="H5704">
        <v>115.7504667</v>
      </c>
      <c r="I5704" t="s">
        <v>2335</v>
      </c>
      <c r="J5704" t="s">
        <v>2161</v>
      </c>
      <c r="K5704">
        <v>2</v>
      </c>
      <c r="L5704">
        <v>3</v>
      </c>
      <c r="N5704">
        <v>1</v>
      </c>
      <c r="O5704">
        <v>0.59430000000000005</v>
      </c>
      <c r="R5704">
        <v>0.1638</v>
      </c>
    </row>
    <row r="5705" spans="1:18">
      <c r="A5705" t="s">
        <v>2083</v>
      </c>
      <c r="B5705" t="s">
        <v>2082</v>
      </c>
      <c r="D5705">
        <v>2021</v>
      </c>
      <c r="E5705" t="s">
        <v>2162</v>
      </c>
      <c r="F5705" t="s">
        <v>2301</v>
      </c>
      <c r="G5705">
        <v>-32.1358999999999</v>
      </c>
      <c r="H5705">
        <v>115.7504667</v>
      </c>
      <c r="I5705" t="s">
        <v>2335</v>
      </c>
      <c r="J5705" t="s">
        <v>2161</v>
      </c>
      <c r="K5705">
        <v>3</v>
      </c>
      <c r="L5705">
        <v>4</v>
      </c>
      <c r="N5705">
        <v>1</v>
      </c>
      <c r="O5705">
        <v>0.87119999999999997</v>
      </c>
      <c r="R5705">
        <v>2.1100000000000001E-2</v>
      </c>
    </row>
    <row r="5706" spans="1:18">
      <c r="A5706" t="s">
        <v>2083</v>
      </c>
      <c r="B5706" t="s">
        <v>2082</v>
      </c>
      <c r="D5706">
        <v>2021</v>
      </c>
      <c r="E5706" t="s">
        <v>2162</v>
      </c>
      <c r="F5706" t="s">
        <v>2301</v>
      </c>
      <c r="G5706">
        <v>-32.1358999999999</v>
      </c>
      <c r="H5706">
        <v>115.7504667</v>
      </c>
      <c r="I5706" t="s">
        <v>2335</v>
      </c>
      <c r="J5706" t="s">
        <v>2161</v>
      </c>
      <c r="K5706">
        <v>4</v>
      </c>
      <c r="L5706">
        <v>5</v>
      </c>
      <c r="N5706">
        <v>1</v>
      </c>
      <c r="O5706">
        <v>0.54949999999999999</v>
      </c>
      <c r="R5706">
        <v>0.2301</v>
      </c>
    </row>
    <row r="5707" spans="1:18">
      <c r="A5707" t="s">
        <v>2083</v>
      </c>
      <c r="B5707" t="s">
        <v>2082</v>
      </c>
      <c r="D5707">
        <v>2021</v>
      </c>
      <c r="E5707" t="s">
        <v>2162</v>
      </c>
      <c r="F5707" t="s">
        <v>2301</v>
      </c>
      <c r="G5707">
        <v>-32.1358999999999</v>
      </c>
      <c r="H5707">
        <v>115.7504667</v>
      </c>
      <c r="I5707" t="s">
        <v>2335</v>
      </c>
      <c r="J5707" t="s">
        <v>2161</v>
      </c>
      <c r="K5707">
        <v>5</v>
      </c>
      <c r="L5707">
        <v>7</v>
      </c>
      <c r="N5707">
        <v>2</v>
      </c>
      <c r="O5707">
        <v>0.82530000000000003</v>
      </c>
      <c r="R5707">
        <v>9.5799999999999996E-2</v>
      </c>
    </row>
    <row r="5708" spans="1:18">
      <c r="A5708" t="s">
        <v>2083</v>
      </c>
      <c r="B5708" t="s">
        <v>2082</v>
      </c>
      <c r="D5708">
        <v>2021</v>
      </c>
      <c r="E5708" t="s">
        <v>2162</v>
      </c>
      <c r="F5708" t="s">
        <v>2301</v>
      </c>
      <c r="G5708">
        <v>-32.1358999999999</v>
      </c>
      <c r="H5708">
        <v>115.7504667</v>
      </c>
      <c r="I5708" t="s">
        <v>2335</v>
      </c>
      <c r="J5708" t="s">
        <v>2161</v>
      </c>
      <c r="K5708">
        <v>7</v>
      </c>
      <c r="L5708">
        <v>10</v>
      </c>
      <c r="N5708">
        <v>3</v>
      </c>
      <c r="O5708">
        <v>0.86070000000000002</v>
      </c>
      <c r="R5708">
        <v>6.9800000000000001E-2</v>
      </c>
    </row>
    <row r="5709" spans="1:18">
      <c r="A5709" t="s">
        <v>2083</v>
      </c>
      <c r="B5709" t="s">
        <v>2082</v>
      </c>
      <c r="D5709">
        <v>2021</v>
      </c>
      <c r="E5709" t="s">
        <v>2162</v>
      </c>
      <c r="F5709" t="s">
        <v>2301</v>
      </c>
      <c r="G5709">
        <v>-32.1358999999999</v>
      </c>
      <c r="H5709">
        <v>115.7504667</v>
      </c>
      <c r="I5709" t="s">
        <v>2335</v>
      </c>
      <c r="J5709" t="s">
        <v>2161</v>
      </c>
      <c r="K5709">
        <v>10</v>
      </c>
      <c r="L5709">
        <v>13</v>
      </c>
      <c r="N5709">
        <v>3</v>
      </c>
      <c r="O5709">
        <v>1.1409</v>
      </c>
      <c r="R5709">
        <v>7.2999999999999995E-2</v>
      </c>
    </row>
    <row r="5710" spans="1:18">
      <c r="A5710" t="s">
        <v>2083</v>
      </c>
      <c r="B5710" t="s">
        <v>2082</v>
      </c>
      <c r="D5710">
        <v>2021</v>
      </c>
      <c r="E5710" t="s">
        <v>2162</v>
      </c>
      <c r="F5710" t="s">
        <v>2301</v>
      </c>
      <c r="G5710">
        <v>-32.1358999999999</v>
      </c>
      <c r="H5710">
        <v>115.7504667</v>
      </c>
      <c r="I5710" t="s">
        <v>2335</v>
      </c>
      <c r="J5710" t="s">
        <v>2161</v>
      </c>
      <c r="K5710">
        <v>13</v>
      </c>
      <c r="L5710">
        <v>16</v>
      </c>
      <c r="N5710">
        <v>3</v>
      </c>
      <c r="O5710">
        <v>1.1245000000000001</v>
      </c>
      <c r="R5710">
        <v>2.2800000000000001E-2</v>
      </c>
    </row>
    <row r="5711" spans="1:18">
      <c r="A5711" t="s">
        <v>2083</v>
      </c>
      <c r="B5711" t="s">
        <v>2082</v>
      </c>
      <c r="D5711">
        <v>2021</v>
      </c>
      <c r="E5711" t="s">
        <v>2162</v>
      </c>
      <c r="F5711" t="s">
        <v>2301</v>
      </c>
      <c r="G5711">
        <v>-32.1358999999999</v>
      </c>
      <c r="H5711">
        <v>115.7504667</v>
      </c>
      <c r="I5711" t="s">
        <v>2335</v>
      </c>
      <c r="J5711" t="s">
        <v>2161</v>
      </c>
      <c r="K5711">
        <v>16</v>
      </c>
      <c r="L5711">
        <v>19</v>
      </c>
      <c r="N5711">
        <v>3</v>
      </c>
      <c r="O5711">
        <v>0.71830000000000005</v>
      </c>
      <c r="R5711">
        <v>8.4199999999999997E-2</v>
      </c>
    </row>
    <row r="5712" spans="1:18">
      <c r="A5712" t="s">
        <v>2083</v>
      </c>
      <c r="B5712" t="s">
        <v>2082</v>
      </c>
      <c r="D5712">
        <v>2021</v>
      </c>
      <c r="E5712" t="s">
        <v>2162</v>
      </c>
      <c r="F5712" t="s">
        <v>2301</v>
      </c>
      <c r="G5712">
        <v>-32.1358999999999</v>
      </c>
      <c r="H5712">
        <v>115.7504667</v>
      </c>
      <c r="I5712" t="s">
        <v>2335</v>
      </c>
      <c r="J5712" t="s">
        <v>2161</v>
      </c>
      <c r="K5712">
        <v>19</v>
      </c>
      <c r="L5712">
        <v>22</v>
      </c>
      <c r="N5712">
        <v>3</v>
      </c>
      <c r="O5712">
        <v>1.3264</v>
      </c>
      <c r="R5712">
        <v>6.8500000000000005E-2</v>
      </c>
    </row>
    <row r="5713" spans="1:18">
      <c r="A5713" t="s">
        <v>2083</v>
      </c>
      <c r="B5713" t="s">
        <v>2082</v>
      </c>
      <c r="D5713">
        <v>2021</v>
      </c>
      <c r="E5713" t="s">
        <v>2162</v>
      </c>
      <c r="F5713" t="s">
        <v>2301</v>
      </c>
      <c r="G5713">
        <v>-32.1358999999999</v>
      </c>
      <c r="H5713">
        <v>115.7504667</v>
      </c>
      <c r="I5713" t="s">
        <v>2335</v>
      </c>
      <c r="J5713" t="s">
        <v>2161</v>
      </c>
      <c r="K5713">
        <v>22</v>
      </c>
      <c r="L5713">
        <v>25</v>
      </c>
      <c r="N5713">
        <v>3</v>
      </c>
      <c r="O5713">
        <v>1.4618</v>
      </c>
      <c r="R5713">
        <v>7.5800000000000006E-2</v>
      </c>
    </row>
    <row r="5714" spans="1:18">
      <c r="A5714" t="s">
        <v>2083</v>
      </c>
      <c r="B5714" t="s">
        <v>2082</v>
      </c>
      <c r="D5714">
        <v>2021</v>
      </c>
      <c r="E5714" t="s">
        <v>2162</v>
      </c>
      <c r="F5714" t="s">
        <v>2301</v>
      </c>
      <c r="G5714">
        <v>-32.1358999999999</v>
      </c>
      <c r="H5714">
        <v>115.7504667</v>
      </c>
      <c r="I5714" t="s">
        <v>2335</v>
      </c>
      <c r="J5714" t="s">
        <v>2161</v>
      </c>
      <c r="K5714">
        <v>25</v>
      </c>
      <c r="L5714">
        <v>28</v>
      </c>
      <c r="N5714">
        <v>3</v>
      </c>
      <c r="O5714">
        <v>1.1726000000000001</v>
      </c>
      <c r="R5714">
        <v>0.1003</v>
      </c>
    </row>
    <row r="5715" spans="1:18">
      <c r="A5715" t="s">
        <v>2083</v>
      </c>
      <c r="B5715" t="s">
        <v>2082</v>
      </c>
      <c r="D5715">
        <v>2021</v>
      </c>
      <c r="E5715" t="s">
        <v>2162</v>
      </c>
      <c r="F5715" t="s">
        <v>2301</v>
      </c>
      <c r="G5715">
        <v>-32.1358999999999</v>
      </c>
      <c r="H5715">
        <v>115.7504667</v>
      </c>
      <c r="I5715" t="s">
        <v>2335</v>
      </c>
      <c r="J5715" t="s">
        <v>2161</v>
      </c>
      <c r="K5715">
        <v>28</v>
      </c>
      <c r="L5715">
        <v>32</v>
      </c>
      <c r="N5715">
        <v>4</v>
      </c>
      <c r="O5715">
        <v>1.2485999999999999</v>
      </c>
      <c r="R5715">
        <v>5.7000000000000002E-2</v>
      </c>
    </row>
    <row r="5716" spans="1:18">
      <c r="A5716" t="s">
        <v>2083</v>
      </c>
      <c r="B5716" t="s">
        <v>2082</v>
      </c>
      <c r="D5716">
        <v>2021</v>
      </c>
      <c r="E5716" t="s">
        <v>2156</v>
      </c>
      <c r="F5716" t="s">
        <v>2301</v>
      </c>
      <c r="G5716">
        <v>-34.716920000000002</v>
      </c>
      <c r="H5716">
        <v>138.45589000000001</v>
      </c>
      <c r="I5716" t="s">
        <v>2332</v>
      </c>
      <c r="J5716" t="s">
        <v>2160</v>
      </c>
      <c r="K5716">
        <v>0</v>
      </c>
      <c r="L5716">
        <v>1</v>
      </c>
      <c r="N5716">
        <v>1</v>
      </c>
      <c r="O5716">
        <v>0.73770000000000002</v>
      </c>
      <c r="R5716">
        <v>0.39329999999999998</v>
      </c>
    </row>
    <row r="5717" spans="1:18">
      <c r="A5717" t="s">
        <v>2083</v>
      </c>
      <c r="B5717" t="s">
        <v>2082</v>
      </c>
      <c r="D5717">
        <v>2021</v>
      </c>
      <c r="E5717" t="s">
        <v>2156</v>
      </c>
      <c r="F5717" t="s">
        <v>2301</v>
      </c>
      <c r="G5717">
        <v>-34.716920000000002</v>
      </c>
      <c r="H5717">
        <v>138.45589000000001</v>
      </c>
      <c r="I5717" t="s">
        <v>2332</v>
      </c>
      <c r="J5717" t="s">
        <v>2160</v>
      </c>
      <c r="K5717">
        <v>1</v>
      </c>
      <c r="L5717">
        <v>2</v>
      </c>
      <c r="N5717">
        <v>1</v>
      </c>
      <c r="O5717">
        <v>0.59719999999999995</v>
      </c>
      <c r="R5717">
        <v>0.33339999999999997</v>
      </c>
    </row>
    <row r="5718" spans="1:18">
      <c r="A5718" t="s">
        <v>2083</v>
      </c>
      <c r="B5718" t="s">
        <v>2082</v>
      </c>
      <c r="D5718">
        <v>2021</v>
      </c>
      <c r="E5718" t="s">
        <v>2156</v>
      </c>
      <c r="F5718" t="s">
        <v>2301</v>
      </c>
      <c r="G5718">
        <v>-34.716920000000002</v>
      </c>
      <c r="H5718">
        <v>138.45589000000001</v>
      </c>
      <c r="I5718" t="s">
        <v>2332</v>
      </c>
      <c r="J5718" t="s">
        <v>2160</v>
      </c>
      <c r="K5718">
        <v>2</v>
      </c>
      <c r="L5718">
        <v>3</v>
      </c>
      <c r="N5718">
        <v>1</v>
      </c>
      <c r="O5718">
        <v>0.74950000000000006</v>
      </c>
      <c r="R5718">
        <v>0.27350000000000002</v>
      </c>
    </row>
    <row r="5719" spans="1:18">
      <c r="A5719" t="s">
        <v>2083</v>
      </c>
      <c r="B5719" t="s">
        <v>2082</v>
      </c>
      <c r="D5719">
        <v>2021</v>
      </c>
      <c r="E5719" t="s">
        <v>2156</v>
      </c>
      <c r="F5719" t="s">
        <v>2301</v>
      </c>
      <c r="G5719">
        <v>-34.716920000000002</v>
      </c>
      <c r="H5719">
        <v>138.45589000000001</v>
      </c>
      <c r="I5719" t="s">
        <v>2332</v>
      </c>
      <c r="J5719" t="s">
        <v>2160</v>
      </c>
      <c r="K5719">
        <v>3</v>
      </c>
      <c r="L5719">
        <v>4</v>
      </c>
      <c r="N5719">
        <v>1</v>
      </c>
      <c r="O5719">
        <v>0.66700000000000004</v>
      </c>
      <c r="R5719">
        <v>0.22500000000000001</v>
      </c>
    </row>
    <row r="5720" spans="1:18">
      <c r="A5720" t="s">
        <v>2083</v>
      </c>
      <c r="B5720" t="s">
        <v>2082</v>
      </c>
      <c r="D5720">
        <v>2021</v>
      </c>
      <c r="E5720" t="s">
        <v>2156</v>
      </c>
      <c r="F5720" t="s">
        <v>2301</v>
      </c>
      <c r="G5720">
        <v>-34.716920000000002</v>
      </c>
      <c r="H5720">
        <v>138.45589000000001</v>
      </c>
      <c r="I5720" t="s">
        <v>2332</v>
      </c>
      <c r="J5720" t="s">
        <v>2160</v>
      </c>
      <c r="K5720">
        <v>4</v>
      </c>
      <c r="L5720">
        <v>5</v>
      </c>
      <c r="N5720">
        <v>1</v>
      </c>
      <c r="O5720">
        <v>0.80500000000000005</v>
      </c>
      <c r="R5720">
        <v>0.17660000000000001</v>
      </c>
    </row>
    <row r="5721" spans="1:18">
      <c r="A5721" t="s">
        <v>2083</v>
      </c>
      <c r="B5721" t="s">
        <v>2082</v>
      </c>
      <c r="D5721">
        <v>2021</v>
      </c>
      <c r="E5721" t="s">
        <v>2156</v>
      </c>
      <c r="F5721" t="s">
        <v>2301</v>
      </c>
      <c r="G5721">
        <v>-34.716920000000002</v>
      </c>
      <c r="H5721">
        <v>138.45589000000001</v>
      </c>
      <c r="I5721" t="s">
        <v>2332</v>
      </c>
      <c r="J5721" t="s">
        <v>2160</v>
      </c>
      <c r="K5721">
        <v>5</v>
      </c>
      <c r="L5721">
        <v>6</v>
      </c>
      <c r="N5721">
        <v>1</v>
      </c>
      <c r="O5721">
        <v>1.0929</v>
      </c>
      <c r="R5721">
        <v>0.2114</v>
      </c>
    </row>
    <row r="5722" spans="1:18">
      <c r="A5722" t="s">
        <v>2083</v>
      </c>
      <c r="B5722" t="s">
        <v>2082</v>
      </c>
      <c r="D5722">
        <v>2021</v>
      </c>
      <c r="E5722" t="s">
        <v>2156</v>
      </c>
      <c r="F5722" t="s">
        <v>2301</v>
      </c>
      <c r="G5722">
        <v>-34.716920000000002</v>
      </c>
      <c r="H5722">
        <v>138.45589000000001</v>
      </c>
      <c r="I5722" t="s">
        <v>2332</v>
      </c>
      <c r="J5722" t="s">
        <v>2160</v>
      </c>
      <c r="K5722">
        <v>6</v>
      </c>
      <c r="L5722">
        <v>7</v>
      </c>
      <c r="N5722">
        <v>1</v>
      </c>
      <c r="O5722">
        <v>0.78439999999999999</v>
      </c>
      <c r="R5722">
        <v>0.2462</v>
      </c>
    </row>
    <row r="5723" spans="1:18">
      <c r="A5723" t="s">
        <v>2083</v>
      </c>
      <c r="B5723" t="s">
        <v>2082</v>
      </c>
      <c r="D5723">
        <v>2021</v>
      </c>
      <c r="E5723" t="s">
        <v>2156</v>
      </c>
      <c r="F5723" t="s">
        <v>2301</v>
      </c>
      <c r="G5723">
        <v>-34.716920000000002</v>
      </c>
      <c r="H5723">
        <v>138.45589000000001</v>
      </c>
      <c r="I5723" t="s">
        <v>2332</v>
      </c>
      <c r="J5723" t="s">
        <v>2160</v>
      </c>
      <c r="K5723">
        <v>7</v>
      </c>
      <c r="L5723">
        <v>8</v>
      </c>
      <c r="N5723">
        <v>1</v>
      </c>
      <c r="O5723">
        <v>0.95689999999999997</v>
      </c>
      <c r="R5723">
        <v>0.218</v>
      </c>
    </row>
    <row r="5724" spans="1:18">
      <c r="A5724" t="s">
        <v>2083</v>
      </c>
      <c r="B5724" t="s">
        <v>2082</v>
      </c>
      <c r="D5724">
        <v>2021</v>
      </c>
      <c r="E5724" t="s">
        <v>2156</v>
      </c>
      <c r="F5724" t="s">
        <v>2301</v>
      </c>
      <c r="G5724">
        <v>-34.716920000000002</v>
      </c>
      <c r="H5724">
        <v>138.45589000000001</v>
      </c>
      <c r="I5724" t="s">
        <v>2332</v>
      </c>
      <c r="J5724" t="s">
        <v>2160</v>
      </c>
      <c r="K5724">
        <v>8</v>
      </c>
      <c r="L5724">
        <v>9</v>
      </c>
      <c r="N5724">
        <v>1</v>
      </c>
      <c r="O5724">
        <v>0.94499999999999995</v>
      </c>
      <c r="R5724">
        <v>0.18990000000000001</v>
      </c>
    </row>
    <row r="5725" spans="1:18">
      <c r="A5725" t="s">
        <v>2083</v>
      </c>
      <c r="B5725" t="s">
        <v>2082</v>
      </c>
      <c r="D5725">
        <v>2021</v>
      </c>
      <c r="E5725" t="s">
        <v>2156</v>
      </c>
      <c r="F5725" t="s">
        <v>2301</v>
      </c>
      <c r="G5725">
        <v>-34.716920000000002</v>
      </c>
      <c r="H5725">
        <v>138.45589000000001</v>
      </c>
      <c r="I5725" t="s">
        <v>2332</v>
      </c>
      <c r="J5725" t="s">
        <v>2160</v>
      </c>
      <c r="K5725">
        <v>9</v>
      </c>
      <c r="L5725">
        <v>10</v>
      </c>
      <c r="N5725">
        <v>1</v>
      </c>
      <c r="O5725">
        <v>0.88970000000000005</v>
      </c>
      <c r="R5725">
        <v>0.19869999999999999</v>
      </c>
    </row>
    <row r="5726" spans="1:18">
      <c r="A5726" t="s">
        <v>2083</v>
      </c>
      <c r="B5726" t="s">
        <v>2082</v>
      </c>
      <c r="D5726">
        <v>2021</v>
      </c>
      <c r="E5726" t="s">
        <v>2156</v>
      </c>
      <c r="F5726" t="s">
        <v>2301</v>
      </c>
      <c r="G5726">
        <v>-34.716920000000002</v>
      </c>
      <c r="H5726">
        <v>138.45589000000001</v>
      </c>
      <c r="I5726" t="s">
        <v>2332</v>
      </c>
      <c r="J5726" t="s">
        <v>2160</v>
      </c>
      <c r="K5726">
        <v>10</v>
      </c>
      <c r="L5726">
        <v>11</v>
      </c>
      <c r="N5726">
        <v>1</v>
      </c>
      <c r="O5726">
        <v>0.98180000000000001</v>
      </c>
      <c r="R5726">
        <v>0.20760000000000001</v>
      </c>
    </row>
    <row r="5727" spans="1:18">
      <c r="A5727" t="s">
        <v>2083</v>
      </c>
      <c r="B5727" t="s">
        <v>2082</v>
      </c>
      <c r="D5727">
        <v>2021</v>
      </c>
      <c r="E5727" t="s">
        <v>2156</v>
      </c>
      <c r="F5727" t="s">
        <v>2301</v>
      </c>
      <c r="G5727">
        <v>-34.716920000000002</v>
      </c>
      <c r="H5727">
        <v>138.45589000000001</v>
      </c>
      <c r="I5727" t="s">
        <v>2332</v>
      </c>
      <c r="J5727" t="s">
        <v>2160</v>
      </c>
      <c r="K5727">
        <v>11</v>
      </c>
      <c r="L5727">
        <v>12</v>
      </c>
      <c r="N5727">
        <v>1</v>
      </c>
      <c r="O5727">
        <v>1.0359</v>
      </c>
      <c r="R5727">
        <v>0.23910000000000001</v>
      </c>
    </row>
    <row r="5728" spans="1:18">
      <c r="A5728" t="s">
        <v>2083</v>
      </c>
      <c r="B5728" t="s">
        <v>2082</v>
      </c>
      <c r="D5728">
        <v>2021</v>
      </c>
      <c r="E5728" t="s">
        <v>2156</v>
      </c>
      <c r="F5728" t="s">
        <v>2301</v>
      </c>
      <c r="G5728">
        <v>-34.716920000000002</v>
      </c>
      <c r="H5728">
        <v>138.45589000000001</v>
      </c>
      <c r="I5728" t="s">
        <v>2332</v>
      </c>
      <c r="J5728" t="s">
        <v>2160</v>
      </c>
      <c r="K5728">
        <v>12</v>
      </c>
      <c r="L5728">
        <v>13</v>
      </c>
      <c r="N5728">
        <v>1</v>
      </c>
      <c r="O5728">
        <v>1.0122</v>
      </c>
      <c r="R5728">
        <v>0.27060000000000001</v>
      </c>
    </row>
    <row r="5729" spans="1:18">
      <c r="A5729" t="s">
        <v>2083</v>
      </c>
      <c r="B5729" t="s">
        <v>2082</v>
      </c>
      <c r="D5729">
        <v>2021</v>
      </c>
      <c r="E5729" t="s">
        <v>2156</v>
      </c>
      <c r="F5729" t="s">
        <v>2301</v>
      </c>
      <c r="G5729">
        <v>-34.716920000000002</v>
      </c>
      <c r="H5729">
        <v>138.45589000000001</v>
      </c>
      <c r="I5729" t="s">
        <v>2332</v>
      </c>
      <c r="J5729" t="s">
        <v>2160</v>
      </c>
      <c r="K5729">
        <v>13</v>
      </c>
      <c r="L5729">
        <v>14</v>
      </c>
      <c r="N5729">
        <v>1</v>
      </c>
      <c r="O5729">
        <v>1.3007</v>
      </c>
      <c r="R5729">
        <v>0.30070000000000002</v>
      </c>
    </row>
    <row r="5730" spans="1:18">
      <c r="A5730" t="s">
        <v>2083</v>
      </c>
      <c r="B5730" t="s">
        <v>2082</v>
      </c>
      <c r="D5730">
        <v>2021</v>
      </c>
      <c r="E5730" t="s">
        <v>2156</v>
      </c>
      <c r="F5730" t="s">
        <v>2301</v>
      </c>
      <c r="G5730">
        <v>-34.716920000000002</v>
      </c>
      <c r="H5730">
        <v>138.45589000000001</v>
      </c>
      <c r="I5730" t="s">
        <v>2332</v>
      </c>
      <c r="J5730" t="s">
        <v>2160</v>
      </c>
      <c r="K5730">
        <v>14</v>
      </c>
      <c r="L5730">
        <v>15</v>
      </c>
      <c r="N5730">
        <v>1</v>
      </c>
      <c r="O5730">
        <v>1.0868</v>
      </c>
      <c r="R5730">
        <v>0.33069999999999999</v>
      </c>
    </row>
    <row r="5731" spans="1:18">
      <c r="A5731" t="s">
        <v>2083</v>
      </c>
      <c r="B5731" t="s">
        <v>2082</v>
      </c>
      <c r="D5731">
        <v>2021</v>
      </c>
      <c r="E5731" t="s">
        <v>2156</v>
      </c>
      <c r="F5731" t="s">
        <v>2301</v>
      </c>
      <c r="G5731">
        <v>-34.716920000000002</v>
      </c>
      <c r="H5731">
        <v>138.45589000000001</v>
      </c>
      <c r="I5731" t="s">
        <v>2332</v>
      </c>
      <c r="J5731" t="s">
        <v>2160</v>
      </c>
      <c r="K5731">
        <v>15</v>
      </c>
      <c r="L5731">
        <v>16</v>
      </c>
      <c r="N5731">
        <v>1</v>
      </c>
      <c r="O5731">
        <v>1.1327</v>
      </c>
      <c r="R5731">
        <v>0.4844</v>
      </c>
    </row>
    <row r="5732" spans="1:18">
      <c r="A5732" t="s">
        <v>2083</v>
      </c>
      <c r="B5732" t="s">
        <v>2082</v>
      </c>
      <c r="D5732">
        <v>2021</v>
      </c>
      <c r="E5732" t="s">
        <v>2156</v>
      </c>
      <c r="F5732" t="s">
        <v>2301</v>
      </c>
      <c r="G5732">
        <v>-34.716920000000002</v>
      </c>
      <c r="H5732">
        <v>138.45589000000001</v>
      </c>
      <c r="I5732" t="s">
        <v>2332</v>
      </c>
      <c r="J5732" t="s">
        <v>2160</v>
      </c>
      <c r="K5732">
        <v>16</v>
      </c>
      <c r="L5732">
        <v>17</v>
      </c>
      <c r="N5732">
        <v>1</v>
      </c>
      <c r="O5732">
        <v>1.2785</v>
      </c>
      <c r="R5732">
        <v>0.6381</v>
      </c>
    </row>
    <row r="5733" spans="1:18">
      <c r="A5733" t="s">
        <v>2083</v>
      </c>
      <c r="B5733" t="s">
        <v>2082</v>
      </c>
      <c r="D5733">
        <v>2021</v>
      </c>
      <c r="E5733" t="s">
        <v>2156</v>
      </c>
      <c r="F5733" t="s">
        <v>2301</v>
      </c>
      <c r="G5733">
        <v>-34.716920000000002</v>
      </c>
      <c r="H5733">
        <v>138.45589000000001</v>
      </c>
      <c r="I5733" t="s">
        <v>2332</v>
      </c>
      <c r="J5733" t="s">
        <v>2160</v>
      </c>
      <c r="K5733">
        <v>17</v>
      </c>
      <c r="L5733">
        <v>18</v>
      </c>
      <c r="N5733">
        <v>1</v>
      </c>
      <c r="O5733">
        <v>0.69479999999999997</v>
      </c>
      <c r="R5733">
        <v>0.83169999999999999</v>
      </c>
    </row>
    <row r="5734" spans="1:18">
      <c r="A5734" t="s">
        <v>2083</v>
      </c>
      <c r="B5734" t="s">
        <v>2082</v>
      </c>
      <c r="D5734">
        <v>2021</v>
      </c>
      <c r="E5734" t="s">
        <v>2156</v>
      </c>
      <c r="F5734" t="s">
        <v>2301</v>
      </c>
      <c r="G5734">
        <v>-34.716920000000002</v>
      </c>
      <c r="H5734">
        <v>138.45589000000001</v>
      </c>
      <c r="I5734" t="s">
        <v>2332</v>
      </c>
      <c r="J5734" t="s">
        <v>2160</v>
      </c>
      <c r="K5734">
        <v>18</v>
      </c>
      <c r="L5734">
        <v>19</v>
      </c>
      <c r="N5734">
        <v>1</v>
      </c>
      <c r="O5734">
        <v>0.89449999999999996</v>
      </c>
      <c r="R5734">
        <v>1.0251999999999999</v>
      </c>
    </row>
    <row r="5735" spans="1:18">
      <c r="A5735" t="s">
        <v>2083</v>
      </c>
      <c r="B5735" t="s">
        <v>2082</v>
      </c>
      <c r="D5735">
        <v>2021</v>
      </c>
      <c r="E5735" t="s">
        <v>2156</v>
      </c>
      <c r="F5735" t="s">
        <v>2301</v>
      </c>
      <c r="G5735">
        <v>-34.716920000000002</v>
      </c>
      <c r="H5735">
        <v>138.45589000000001</v>
      </c>
      <c r="I5735" t="s">
        <v>2332</v>
      </c>
      <c r="J5735" t="s">
        <v>2160</v>
      </c>
      <c r="K5735">
        <v>19</v>
      </c>
      <c r="L5735">
        <v>20</v>
      </c>
      <c r="N5735">
        <v>1</v>
      </c>
      <c r="O5735">
        <v>0.79700000000000004</v>
      </c>
      <c r="R5735">
        <v>2.4874999999999998</v>
      </c>
    </row>
    <row r="5736" spans="1:18">
      <c r="A5736" t="s">
        <v>2083</v>
      </c>
      <c r="B5736" t="s">
        <v>2082</v>
      </c>
      <c r="D5736">
        <v>2021</v>
      </c>
      <c r="E5736" t="s">
        <v>2156</v>
      </c>
      <c r="F5736" t="s">
        <v>2301</v>
      </c>
      <c r="G5736">
        <v>-34.716920000000002</v>
      </c>
      <c r="H5736">
        <v>138.45589000000001</v>
      </c>
      <c r="I5736" t="s">
        <v>2332</v>
      </c>
      <c r="J5736" t="s">
        <v>2160</v>
      </c>
      <c r="K5736">
        <v>20</v>
      </c>
      <c r="L5736">
        <v>24</v>
      </c>
      <c r="N5736">
        <v>4</v>
      </c>
      <c r="O5736">
        <v>0.55930000000000002</v>
      </c>
      <c r="R5736">
        <v>3.9497</v>
      </c>
    </row>
    <row r="5737" spans="1:18">
      <c r="A5737" t="s">
        <v>2083</v>
      </c>
      <c r="B5737" t="s">
        <v>2082</v>
      </c>
      <c r="D5737">
        <v>2021</v>
      </c>
      <c r="E5737" t="s">
        <v>2156</v>
      </c>
      <c r="F5737" t="s">
        <v>2301</v>
      </c>
      <c r="G5737">
        <v>-34.716920000000002</v>
      </c>
      <c r="H5737">
        <v>138.45589000000001</v>
      </c>
      <c r="I5737" t="s">
        <v>2332</v>
      </c>
      <c r="J5737" t="s">
        <v>2160</v>
      </c>
      <c r="K5737">
        <v>24</v>
      </c>
      <c r="L5737">
        <v>28</v>
      </c>
      <c r="N5737">
        <v>4</v>
      </c>
      <c r="O5737">
        <v>0.65600000000000003</v>
      </c>
      <c r="R5737">
        <v>1.5664</v>
      </c>
    </row>
    <row r="5738" spans="1:18">
      <c r="A5738" t="s">
        <v>2083</v>
      </c>
      <c r="B5738" t="s">
        <v>2082</v>
      </c>
      <c r="D5738">
        <v>2021</v>
      </c>
      <c r="E5738" t="s">
        <v>2156</v>
      </c>
      <c r="F5738" t="s">
        <v>2301</v>
      </c>
      <c r="G5738">
        <v>-34.716920000000002</v>
      </c>
      <c r="H5738">
        <v>138.45589000000001</v>
      </c>
      <c r="I5738" t="s">
        <v>2332</v>
      </c>
      <c r="J5738" t="s">
        <v>2160</v>
      </c>
      <c r="K5738">
        <v>28</v>
      </c>
      <c r="L5738">
        <v>32</v>
      </c>
      <c r="N5738">
        <v>4</v>
      </c>
      <c r="O5738">
        <v>0.61899999999999999</v>
      </c>
      <c r="R5738">
        <v>1.2645</v>
      </c>
    </row>
    <row r="5739" spans="1:18">
      <c r="A5739" t="s">
        <v>2083</v>
      </c>
      <c r="B5739" t="s">
        <v>2082</v>
      </c>
      <c r="D5739">
        <v>2021</v>
      </c>
      <c r="E5739" t="s">
        <v>2156</v>
      </c>
      <c r="F5739" t="s">
        <v>2301</v>
      </c>
      <c r="G5739">
        <v>-34.716920000000002</v>
      </c>
      <c r="H5739">
        <v>138.45589000000001</v>
      </c>
      <c r="I5739" t="s">
        <v>2332</v>
      </c>
      <c r="J5739" t="s">
        <v>2160</v>
      </c>
      <c r="K5739">
        <v>32</v>
      </c>
      <c r="L5739">
        <v>36</v>
      </c>
      <c r="N5739">
        <v>4</v>
      </c>
      <c r="O5739">
        <v>0.75480000000000003</v>
      </c>
      <c r="R5739">
        <v>0.96260000000000001</v>
      </c>
    </row>
    <row r="5740" spans="1:18">
      <c r="A5740" t="s">
        <v>2083</v>
      </c>
      <c r="B5740" t="s">
        <v>2082</v>
      </c>
      <c r="D5740">
        <v>2021</v>
      </c>
      <c r="E5740" t="s">
        <v>2156</v>
      </c>
      <c r="F5740" t="s">
        <v>2301</v>
      </c>
      <c r="G5740">
        <v>-34.716920000000002</v>
      </c>
      <c r="H5740">
        <v>138.45589000000001</v>
      </c>
      <c r="I5740" t="s">
        <v>2332</v>
      </c>
      <c r="J5740" t="s">
        <v>2160</v>
      </c>
      <c r="K5740">
        <v>36</v>
      </c>
      <c r="L5740">
        <v>40</v>
      </c>
      <c r="N5740">
        <v>4</v>
      </c>
      <c r="O5740">
        <v>0.79190000000000005</v>
      </c>
      <c r="R5740">
        <v>2.5706000000000002</v>
      </c>
    </row>
    <row r="5741" spans="1:18">
      <c r="A5741" t="s">
        <v>2083</v>
      </c>
      <c r="B5741" t="s">
        <v>2082</v>
      </c>
      <c r="D5741">
        <v>2021</v>
      </c>
      <c r="E5741" t="s">
        <v>2156</v>
      </c>
      <c r="F5741" t="s">
        <v>2301</v>
      </c>
      <c r="G5741">
        <v>-34.716920000000002</v>
      </c>
      <c r="H5741">
        <v>138.45589000000001</v>
      </c>
      <c r="I5741" t="s">
        <v>2332</v>
      </c>
      <c r="J5741" t="s">
        <v>2160</v>
      </c>
      <c r="K5741">
        <v>40</v>
      </c>
      <c r="L5741">
        <v>44</v>
      </c>
      <c r="N5741">
        <v>4</v>
      </c>
      <c r="O5741">
        <v>0.67689999999999995</v>
      </c>
      <c r="R5741">
        <v>1.2497</v>
      </c>
    </row>
    <row r="5742" spans="1:18">
      <c r="A5742" t="s">
        <v>2083</v>
      </c>
      <c r="B5742" t="s">
        <v>2082</v>
      </c>
      <c r="D5742">
        <v>2021</v>
      </c>
      <c r="E5742" t="s">
        <v>2156</v>
      </c>
      <c r="F5742" t="s">
        <v>2301</v>
      </c>
      <c r="G5742">
        <v>-34.716920000000002</v>
      </c>
      <c r="H5742">
        <v>138.45589000000001</v>
      </c>
      <c r="I5742" t="s">
        <v>2332</v>
      </c>
      <c r="J5742" t="s">
        <v>2160</v>
      </c>
      <c r="K5742">
        <v>44</v>
      </c>
      <c r="L5742">
        <v>48</v>
      </c>
      <c r="N5742">
        <v>4</v>
      </c>
      <c r="O5742">
        <v>0.7127</v>
      </c>
      <c r="R5742">
        <v>0.54579999999999995</v>
      </c>
    </row>
    <row r="5743" spans="1:18">
      <c r="A5743" t="s">
        <v>2083</v>
      </c>
      <c r="B5743" t="s">
        <v>2082</v>
      </c>
      <c r="D5743">
        <v>2021</v>
      </c>
      <c r="E5743" t="s">
        <v>2156</v>
      </c>
      <c r="F5743" t="s">
        <v>2301</v>
      </c>
      <c r="G5743">
        <v>-34.716920000000002</v>
      </c>
      <c r="H5743">
        <v>138.45589000000001</v>
      </c>
      <c r="I5743" t="s">
        <v>2332</v>
      </c>
      <c r="J5743" t="s">
        <v>2160</v>
      </c>
      <c r="K5743">
        <v>48</v>
      </c>
      <c r="L5743">
        <v>52</v>
      </c>
      <c r="N5743">
        <v>4</v>
      </c>
      <c r="O5743">
        <v>0.79159999999999997</v>
      </c>
      <c r="R5743">
        <v>1.2730999999999999</v>
      </c>
    </row>
    <row r="5744" spans="1:18">
      <c r="A5744" t="s">
        <v>2083</v>
      </c>
      <c r="B5744" t="s">
        <v>2082</v>
      </c>
      <c r="D5744">
        <v>2021</v>
      </c>
      <c r="E5744" t="s">
        <v>2156</v>
      </c>
      <c r="F5744" t="s">
        <v>2301</v>
      </c>
      <c r="G5744">
        <v>-34.716920000000002</v>
      </c>
      <c r="H5744">
        <v>138.45589000000001</v>
      </c>
      <c r="I5744" t="s">
        <v>2332</v>
      </c>
      <c r="J5744" t="s">
        <v>2160</v>
      </c>
      <c r="K5744">
        <v>52</v>
      </c>
      <c r="L5744">
        <v>56</v>
      </c>
      <c r="N5744">
        <v>4</v>
      </c>
      <c r="O5744">
        <v>0.93440000000000001</v>
      </c>
      <c r="R5744">
        <v>1.581</v>
      </c>
    </row>
    <row r="5745" spans="1:18">
      <c r="A5745" t="s">
        <v>2083</v>
      </c>
      <c r="B5745" t="s">
        <v>2082</v>
      </c>
      <c r="D5745">
        <v>2021</v>
      </c>
      <c r="E5745" t="s">
        <v>2156</v>
      </c>
      <c r="F5745" t="s">
        <v>2301</v>
      </c>
      <c r="G5745">
        <v>-34.716920000000002</v>
      </c>
      <c r="H5745">
        <v>138.45589000000001</v>
      </c>
      <c r="I5745" t="s">
        <v>2332</v>
      </c>
      <c r="J5745" t="s">
        <v>2160</v>
      </c>
      <c r="K5745">
        <v>56</v>
      </c>
      <c r="L5745">
        <v>60</v>
      </c>
      <c r="N5745">
        <v>4</v>
      </c>
      <c r="O5745">
        <v>0.93420000000000003</v>
      </c>
      <c r="R5745">
        <v>1.8877999999999999</v>
      </c>
    </row>
    <row r="5746" spans="1:18">
      <c r="A5746" t="s">
        <v>2083</v>
      </c>
      <c r="B5746" t="s">
        <v>2082</v>
      </c>
      <c r="D5746">
        <v>2021</v>
      </c>
      <c r="E5746" t="s">
        <v>2156</v>
      </c>
      <c r="F5746" t="s">
        <v>2301</v>
      </c>
      <c r="G5746">
        <v>-34.716920000000002</v>
      </c>
      <c r="H5746">
        <v>138.45589000000001</v>
      </c>
      <c r="I5746" t="s">
        <v>2332</v>
      </c>
      <c r="J5746" t="s">
        <v>2160</v>
      </c>
      <c r="K5746">
        <v>60</v>
      </c>
      <c r="L5746">
        <v>64</v>
      </c>
      <c r="N5746">
        <v>4</v>
      </c>
      <c r="O5746">
        <v>0.93759999999999999</v>
      </c>
      <c r="R5746">
        <v>1.5241</v>
      </c>
    </row>
    <row r="5747" spans="1:18">
      <c r="A5747" t="s">
        <v>2083</v>
      </c>
      <c r="B5747" t="s">
        <v>2082</v>
      </c>
      <c r="D5747">
        <v>2021</v>
      </c>
      <c r="E5747" t="s">
        <v>2156</v>
      </c>
      <c r="F5747" t="s">
        <v>2301</v>
      </c>
      <c r="G5747">
        <v>-34.716920000000002</v>
      </c>
      <c r="H5747">
        <v>138.45589000000001</v>
      </c>
      <c r="I5747" t="s">
        <v>2332</v>
      </c>
      <c r="J5747" t="s">
        <v>2160</v>
      </c>
      <c r="K5747">
        <v>64</v>
      </c>
      <c r="L5747">
        <v>68</v>
      </c>
      <c r="N5747">
        <v>4</v>
      </c>
      <c r="O5747">
        <v>0.77749999999999997</v>
      </c>
      <c r="R5747">
        <v>1.1395</v>
      </c>
    </row>
    <row r="5748" spans="1:18">
      <c r="A5748" t="s">
        <v>2083</v>
      </c>
      <c r="B5748" t="s">
        <v>2082</v>
      </c>
      <c r="D5748">
        <v>2021</v>
      </c>
      <c r="E5748" t="s">
        <v>2156</v>
      </c>
      <c r="F5748" t="s">
        <v>2301</v>
      </c>
      <c r="G5748">
        <v>-34.716920000000002</v>
      </c>
      <c r="H5748">
        <v>138.45589000000001</v>
      </c>
      <c r="I5748" t="s">
        <v>2332</v>
      </c>
      <c r="J5748" t="s">
        <v>2160</v>
      </c>
      <c r="K5748">
        <v>68</v>
      </c>
      <c r="L5748">
        <v>72</v>
      </c>
      <c r="N5748">
        <v>4</v>
      </c>
      <c r="O5748">
        <v>0.84389999999999998</v>
      </c>
      <c r="R5748">
        <v>1.9164000000000001</v>
      </c>
    </row>
    <row r="5749" spans="1:18">
      <c r="A5749" t="s">
        <v>2083</v>
      </c>
      <c r="B5749" t="s">
        <v>2082</v>
      </c>
      <c r="D5749">
        <v>2021</v>
      </c>
      <c r="E5749" t="s">
        <v>2156</v>
      </c>
      <c r="F5749" t="s">
        <v>2301</v>
      </c>
      <c r="G5749">
        <v>-34.716920000000002</v>
      </c>
      <c r="H5749">
        <v>138.45589000000001</v>
      </c>
      <c r="I5749" t="s">
        <v>2332</v>
      </c>
      <c r="J5749" t="s">
        <v>2159</v>
      </c>
      <c r="K5749">
        <v>0</v>
      </c>
      <c r="L5749">
        <v>0.5</v>
      </c>
      <c r="N5749">
        <v>0.5</v>
      </c>
      <c r="O5749">
        <v>0.5121</v>
      </c>
      <c r="R5749">
        <v>1.2849999999999999</v>
      </c>
    </row>
    <row r="5750" spans="1:18">
      <c r="A5750" t="s">
        <v>2083</v>
      </c>
      <c r="B5750" t="s">
        <v>2082</v>
      </c>
      <c r="D5750">
        <v>2021</v>
      </c>
      <c r="E5750" t="s">
        <v>2156</v>
      </c>
      <c r="F5750" t="s">
        <v>2301</v>
      </c>
      <c r="G5750">
        <v>-34.716920000000002</v>
      </c>
      <c r="H5750">
        <v>138.45589000000001</v>
      </c>
      <c r="I5750" t="s">
        <v>2332</v>
      </c>
      <c r="J5750" t="s">
        <v>2159</v>
      </c>
      <c r="K5750">
        <v>0.5</v>
      </c>
      <c r="L5750">
        <v>1</v>
      </c>
      <c r="N5750">
        <v>0.5</v>
      </c>
      <c r="O5750">
        <v>0.4501</v>
      </c>
      <c r="R5750">
        <v>1.2849999999999999</v>
      </c>
    </row>
    <row r="5751" spans="1:18">
      <c r="A5751" t="s">
        <v>2083</v>
      </c>
      <c r="B5751" t="s">
        <v>2082</v>
      </c>
      <c r="D5751">
        <v>2021</v>
      </c>
      <c r="E5751" t="s">
        <v>2156</v>
      </c>
      <c r="F5751" t="s">
        <v>2301</v>
      </c>
      <c r="G5751">
        <v>-34.716920000000002</v>
      </c>
      <c r="H5751">
        <v>138.45589000000001</v>
      </c>
      <c r="I5751" t="s">
        <v>2332</v>
      </c>
      <c r="J5751" t="s">
        <v>2159</v>
      </c>
      <c r="K5751">
        <v>1</v>
      </c>
      <c r="L5751">
        <v>1.5</v>
      </c>
      <c r="N5751">
        <v>0.5</v>
      </c>
      <c r="O5751">
        <v>0.44319999999999998</v>
      </c>
      <c r="R5751">
        <v>1.8031999999999999</v>
      </c>
    </row>
    <row r="5752" spans="1:18">
      <c r="A5752" t="s">
        <v>2083</v>
      </c>
      <c r="B5752" t="s">
        <v>2082</v>
      </c>
      <c r="D5752">
        <v>2021</v>
      </c>
      <c r="E5752" t="s">
        <v>2156</v>
      </c>
      <c r="F5752" t="s">
        <v>2301</v>
      </c>
      <c r="G5752">
        <v>-34.716920000000002</v>
      </c>
      <c r="H5752">
        <v>138.45589000000001</v>
      </c>
      <c r="I5752" t="s">
        <v>2332</v>
      </c>
      <c r="J5752" t="s">
        <v>2159</v>
      </c>
      <c r="K5752">
        <v>1.5</v>
      </c>
      <c r="L5752">
        <v>2</v>
      </c>
      <c r="N5752">
        <v>0.5</v>
      </c>
      <c r="O5752">
        <v>0.32669999999999999</v>
      </c>
      <c r="R5752">
        <v>2.3214000000000001</v>
      </c>
    </row>
    <row r="5753" spans="1:18">
      <c r="A5753" t="s">
        <v>2083</v>
      </c>
      <c r="B5753" t="s">
        <v>2082</v>
      </c>
      <c r="D5753">
        <v>2021</v>
      </c>
      <c r="E5753" t="s">
        <v>2156</v>
      </c>
      <c r="F5753" t="s">
        <v>2301</v>
      </c>
      <c r="G5753">
        <v>-34.716920000000002</v>
      </c>
      <c r="H5753">
        <v>138.45589000000001</v>
      </c>
      <c r="I5753" t="s">
        <v>2332</v>
      </c>
      <c r="J5753" t="s">
        <v>2159</v>
      </c>
      <c r="K5753">
        <v>2</v>
      </c>
      <c r="L5753">
        <v>2.5</v>
      </c>
      <c r="N5753">
        <v>0.5</v>
      </c>
      <c r="O5753">
        <v>0.46860000000000002</v>
      </c>
      <c r="R5753">
        <v>1.4357</v>
      </c>
    </row>
    <row r="5754" spans="1:18">
      <c r="A5754" t="s">
        <v>2083</v>
      </c>
      <c r="B5754" t="s">
        <v>2082</v>
      </c>
      <c r="D5754">
        <v>2021</v>
      </c>
      <c r="E5754" t="s">
        <v>2156</v>
      </c>
      <c r="F5754" t="s">
        <v>2301</v>
      </c>
      <c r="G5754">
        <v>-34.716920000000002</v>
      </c>
      <c r="H5754">
        <v>138.45589000000001</v>
      </c>
      <c r="I5754" t="s">
        <v>2332</v>
      </c>
      <c r="J5754" t="s">
        <v>2159</v>
      </c>
      <c r="K5754">
        <v>2.5</v>
      </c>
      <c r="L5754">
        <v>3</v>
      </c>
      <c r="N5754">
        <v>0.5</v>
      </c>
      <c r="O5754">
        <v>0.54379999999999995</v>
      </c>
      <c r="R5754">
        <v>0.55000000000000004</v>
      </c>
    </row>
    <row r="5755" spans="1:18">
      <c r="A5755" t="s">
        <v>2083</v>
      </c>
      <c r="B5755" t="s">
        <v>2082</v>
      </c>
      <c r="D5755">
        <v>2021</v>
      </c>
      <c r="E5755" t="s">
        <v>2156</v>
      </c>
      <c r="F5755" t="s">
        <v>2301</v>
      </c>
      <c r="G5755">
        <v>-34.716920000000002</v>
      </c>
      <c r="H5755">
        <v>138.45589000000001</v>
      </c>
      <c r="I5755" t="s">
        <v>2332</v>
      </c>
      <c r="J5755" t="s">
        <v>2159</v>
      </c>
      <c r="K5755">
        <v>3</v>
      </c>
      <c r="L5755">
        <v>3.5</v>
      </c>
      <c r="N5755">
        <v>0.5</v>
      </c>
      <c r="O5755">
        <v>0.4481</v>
      </c>
      <c r="R5755">
        <v>0.69079999999999997</v>
      </c>
    </row>
    <row r="5756" spans="1:18">
      <c r="A5756" t="s">
        <v>2083</v>
      </c>
      <c r="B5756" t="s">
        <v>2082</v>
      </c>
      <c r="D5756">
        <v>2021</v>
      </c>
      <c r="E5756" t="s">
        <v>2156</v>
      </c>
      <c r="F5756" t="s">
        <v>2301</v>
      </c>
      <c r="G5756">
        <v>-34.716920000000002</v>
      </c>
      <c r="H5756">
        <v>138.45589000000001</v>
      </c>
      <c r="I5756" t="s">
        <v>2332</v>
      </c>
      <c r="J5756" t="s">
        <v>2159</v>
      </c>
      <c r="K5756">
        <v>3.5</v>
      </c>
      <c r="L5756">
        <v>4</v>
      </c>
      <c r="N5756">
        <v>0.5</v>
      </c>
      <c r="O5756">
        <v>0.41670000000000001</v>
      </c>
      <c r="R5756">
        <v>0.83150000000000002</v>
      </c>
    </row>
    <row r="5757" spans="1:18">
      <c r="A5757" t="s">
        <v>2083</v>
      </c>
      <c r="B5757" t="s">
        <v>2082</v>
      </c>
      <c r="D5757">
        <v>2021</v>
      </c>
      <c r="E5757" t="s">
        <v>2156</v>
      </c>
      <c r="F5757" t="s">
        <v>2301</v>
      </c>
      <c r="G5757">
        <v>-34.716920000000002</v>
      </c>
      <c r="H5757">
        <v>138.45589000000001</v>
      </c>
      <c r="I5757" t="s">
        <v>2332</v>
      </c>
      <c r="J5757" t="s">
        <v>2159</v>
      </c>
      <c r="K5757">
        <v>4</v>
      </c>
      <c r="L5757">
        <v>4.5</v>
      </c>
      <c r="N5757">
        <v>0.5</v>
      </c>
      <c r="O5757">
        <v>0.34</v>
      </c>
      <c r="R5757">
        <v>0.72619999999999996</v>
      </c>
    </row>
    <row r="5758" spans="1:18">
      <c r="A5758" t="s">
        <v>2083</v>
      </c>
      <c r="B5758" t="s">
        <v>2082</v>
      </c>
      <c r="D5758">
        <v>2021</v>
      </c>
      <c r="E5758" t="s">
        <v>2156</v>
      </c>
      <c r="F5758" t="s">
        <v>2301</v>
      </c>
      <c r="G5758">
        <v>-34.716920000000002</v>
      </c>
      <c r="H5758">
        <v>138.45589000000001</v>
      </c>
      <c r="I5758" t="s">
        <v>2332</v>
      </c>
      <c r="J5758" t="s">
        <v>2159</v>
      </c>
      <c r="K5758">
        <v>4.5</v>
      </c>
      <c r="L5758">
        <v>5</v>
      </c>
      <c r="N5758">
        <v>0.5</v>
      </c>
      <c r="O5758">
        <v>0.60350000000000004</v>
      </c>
      <c r="R5758">
        <v>0.62090000000000001</v>
      </c>
    </row>
    <row r="5759" spans="1:18">
      <c r="A5759" t="s">
        <v>2083</v>
      </c>
      <c r="B5759" t="s">
        <v>2082</v>
      </c>
      <c r="D5759">
        <v>2021</v>
      </c>
      <c r="E5759" t="s">
        <v>2156</v>
      </c>
      <c r="F5759" t="s">
        <v>2301</v>
      </c>
      <c r="G5759">
        <v>-34.716920000000002</v>
      </c>
      <c r="H5759">
        <v>138.45589000000001</v>
      </c>
      <c r="I5759" t="s">
        <v>2332</v>
      </c>
      <c r="J5759" t="s">
        <v>2159</v>
      </c>
      <c r="K5759">
        <v>5</v>
      </c>
      <c r="L5759">
        <v>5.5</v>
      </c>
      <c r="N5759">
        <v>0.5</v>
      </c>
      <c r="O5759">
        <v>0.4133</v>
      </c>
      <c r="R5759">
        <v>0.83799999999999997</v>
      </c>
    </row>
    <row r="5760" spans="1:18">
      <c r="A5760" t="s">
        <v>2083</v>
      </c>
      <c r="B5760" t="s">
        <v>2082</v>
      </c>
      <c r="D5760">
        <v>2021</v>
      </c>
      <c r="E5760" t="s">
        <v>2156</v>
      </c>
      <c r="F5760" t="s">
        <v>2301</v>
      </c>
      <c r="G5760">
        <v>-34.716920000000002</v>
      </c>
      <c r="H5760">
        <v>138.45589000000001</v>
      </c>
      <c r="I5760" t="s">
        <v>2332</v>
      </c>
      <c r="J5760" t="s">
        <v>2159</v>
      </c>
      <c r="K5760">
        <v>5.5</v>
      </c>
      <c r="L5760">
        <v>6</v>
      </c>
      <c r="N5760">
        <v>0.5</v>
      </c>
      <c r="O5760">
        <v>0.36809999999999998</v>
      </c>
      <c r="R5760">
        <v>1.0549999999999999</v>
      </c>
    </row>
    <row r="5761" spans="1:18">
      <c r="A5761" t="s">
        <v>2083</v>
      </c>
      <c r="B5761" t="s">
        <v>2082</v>
      </c>
      <c r="D5761">
        <v>2021</v>
      </c>
      <c r="E5761" t="s">
        <v>2156</v>
      </c>
      <c r="F5761" t="s">
        <v>2301</v>
      </c>
      <c r="G5761">
        <v>-34.716920000000002</v>
      </c>
      <c r="H5761">
        <v>138.45589000000001</v>
      </c>
      <c r="I5761" t="s">
        <v>2332</v>
      </c>
      <c r="J5761" t="s">
        <v>2159</v>
      </c>
      <c r="K5761">
        <v>6</v>
      </c>
      <c r="L5761">
        <v>6.5</v>
      </c>
      <c r="N5761">
        <v>0.5</v>
      </c>
      <c r="O5761">
        <v>0.47289999999999999</v>
      </c>
      <c r="R5761">
        <v>0.87290000000000001</v>
      </c>
    </row>
    <row r="5762" spans="1:18">
      <c r="A5762" t="s">
        <v>2083</v>
      </c>
      <c r="B5762" t="s">
        <v>2082</v>
      </c>
      <c r="D5762">
        <v>2021</v>
      </c>
      <c r="E5762" t="s">
        <v>2156</v>
      </c>
      <c r="F5762" t="s">
        <v>2301</v>
      </c>
      <c r="G5762">
        <v>-34.716920000000002</v>
      </c>
      <c r="H5762">
        <v>138.45589000000001</v>
      </c>
      <c r="I5762" t="s">
        <v>2332</v>
      </c>
      <c r="J5762" t="s">
        <v>2159</v>
      </c>
      <c r="K5762">
        <v>6.5</v>
      </c>
      <c r="L5762">
        <v>7</v>
      </c>
      <c r="N5762">
        <v>0.5</v>
      </c>
      <c r="O5762">
        <v>0.4965</v>
      </c>
      <c r="R5762">
        <v>0.69089999999999996</v>
      </c>
    </row>
    <row r="5763" spans="1:18">
      <c r="A5763" t="s">
        <v>2083</v>
      </c>
      <c r="B5763" t="s">
        <v>2082</v>
      </c>
      <c r="D5763">
        <v>2021</v>
      </c>
      <c r="E5763" t="s">
        <v>2156</v>
      </c>
      <c r="F5763" t="s">
        <v>2301</v>
      </c>
      <c r="G5763">
        <v>-34.716920000000002</v>
      </c>
      <c r="H5763">
        <v>138.45589000000001</v>
      </c>
      <c r="I5763" t="s">
        <v>2332</v>
      </c>
      <c r="J5763" t="s">
        <v>2159</v>
      </c>
      <c r="K5763">
        <v>7</v>
      </c>
      <c r="L5763">
        <v>7.5</v>
      </c>
      <c r="N5763">
        <v>0.5</v>
      </c>
      <c r="O5763">
        <v>0.60399999999999998</v>
      </c>
      <c r="R5763">
        <v>0.61350000000000005</v>
      </c>
    </row>
    <row r="5764" spans="1:18">
      <c r="A5764" t="s">
        <v>2083</v>
      </c>
      <c r="B5764" t="s">
        <v>2082</v>
      </c>
      <c r="D5764">
        <v>2021</v>
      </c>
      <c r="E5764" t="s">
        <v>2156</v>
      </c>
      <c r="F5764" t="s">
        <v>2301</v>
      </c>
      <c r="G5764">
        <v>-34.716920000000002</v>
      </c>
      <c r="H5764">
        <v>138.45589000000001</v>
      </c>
      <c r="I5764" t="s">
        <v>2332</v>
      </c>
      <c r="J5764" t="s">
        <v>2159</v>
      </c>
      <c r="K5764">
        <v>7.5</v>
      </c>
      <c r="L5764">
        <v>8</v>
      </c>
      <c r="N5764">
        <v>0.5</v>
      </c>
      <c r="O5764">
        <v>0.67200000000000004</v>
      </c>
      <c r="R5764">
        <v>0.53600000000000003</v>
      </c>
    </row>
    <row r="5765" spans="1:18">
      <c r="A5765" t="s">
        <v>2083</v>
      </c>
      <c r="B5765" t="s">
        <v>2082</v>
      </c>
      <c r="D5765">
        <v>2021</v>
      </c>
      <c r="E5765" t="s">
        <v>2156</v>
      </c>
      <c r="F5765" t="s">
        <v>2301</v>
      </c>
      <c r="G5765">
        <v>-34.716920000000002</v>
      </c>
      <c r="H5765">
        <v>138.45589000000001</v>
      </c>
      <c r="I5765" t="s">
        <v>2332</v>
      </c>
      <c r="J5765" t="s">
        <v>2159</v>
      </c>
      <c r="K5765">
        <v>8</v>
      </c>
      <c r="L5765">
        <v>8.5</v>
      </c>
      <c r="N5765">
        <v>0.5</v>
      </c>
      <c r="O5765">
        <v>0.78039999999999998</v>
      </c>
      <c r="R5765">
        <v>0.55689999999999995</v>
      </c>
    </row>
    <row r="5766" spans="1:18">
      <c r="A5766" t="s">
        <v>2083</v>
      </c>
      <c r="B5766" t="s">
        <v>2082</v>
      </c>
      <c r="D5766">
        <v>2021</v>
      </c>
      <c r="E5766" t="s">
        <v>2156</v>
      </c>
      <c r="F5766" t="s">
        <v>2301</v>
      </c>
      <c r="G5766">
        <v>-34.716920000000002</v>
      </c>
      <c r="H5766">
        <v>138.45589000000001</v>
      </c>
      <c r="I5766" t="s">
        <v>2332</v>
      </c>
      <c r="J5766" t="s">
        <v>2159</v>
      </c>
      <c r="K5766">
        <v>8.5</v>
      </c>
      <c r="L5766">
        <v>9</v>
      </c>
      <c r="N5766">
        <v>0.5</v>
      </c>
      <c r="O5766">
        <v>0.68300000000000005</v>
      </c>
      <c r="R5766">
        <v>0.57769999999999999</v>
      </c>
    </row>
    <row r="5767" spans="1:18">
      <c r="A5767" t="s">
        <v>2083</v>
      </c>
      <c r="B5767" t="s">
        <v>2082</v>
      </c>
      <c r="D5767">
        <v>2021</v>
      </c>
      <c r="E5767" t="s">
        <v>2156</v>
      </c>
      <c r="F5767" t="s">
        <v>2301</v>
      </c>
      <c r="G5767">
        <v>-34.716920000000002</v>
      </c>
      <c r="H5767">
        <v>138.45589000000001</v>
      </c>
      <c r="I5767" t="s">
        <v>2332</v>
      </c>
      <c r="J5767" t="s">
        <v>2159</v>
      </c>
      <c r="K5767">
        <v>9</v>
      </c>
      <c r="L5767">
        <v>9.5</v>
      </c>
      <c r="N5767">
        <v>0.5</v>
      </c>
      <c r="O5767">
        <v>0.47020000000000001</v>
      </c>
      <c r="R5767">
        <v>0.57450000000000001</v>
      </c>
    </row>
    <row r="5768" spans="1:18">
      <c r="A5768" t="s">
        <v>2083</v>
      </c>
      <c r="B5768" t="s">
        <v>2082</v>
      </c>
      <c r="D5768">
        <v>2021</v>
      </c>
      <c r="E5768" t="s">
        <v>2156</v>
      </c>
      <c r="F5768" t="s">
        <v>2301</v>
      </c>
      <c r="G5768">
        <v>-34.716920000000002</v>
      </c>
      <c r="H5768">
        <v>138.45589000000001</v>
      </c>
      <c r="I5768" t="s">
        <v>2332</v>
      </c>
      <c r="J5768" t="s">
        <v>2159</v>
      </c>
      <c r="K5768">
        <v>9.5</v>
      </c>
      <c r="L5768">
        <v>10</v>
      </c>
      <c r="N5768">
        <v>0.5</v>
      </c>
      <c r="O5768">
        <v>0.4415</v>
      </c>
      <c r="R5768">
        <v>0.57130000000000003</v>
      </c>
    </row>
    <row r="5769" spans="1:18">
      <c r="A5769" t="s">
        <v>2083</v>
      </c>
      <c r="B5769" t="s">
        <v>2082</v>
      </c>
      <c r="D5769">
        <v>2021</v>
      </c>
      <c r="E5769" t="s">
        <v>2156</v>
      </c>
      <c r="F5769" t="s">
        <v>2301</v>
      </c>
      <c r="G5769">
        <v>-34.716920000000002</v>
      </c>
      <c r="H5769">
        <v>138.45589000000001</v>
      </c>
      <c r="I5769" t="s">
        <v>2332</v>
      </c>
      <c r="J5769" t="s">
        <v>2159</v>
      </c>
      <c r="K5769">
        <v>10</v>
      </c>
      <c r="L5769">
        <v>10.5</v>
      </c>
      <c r="N5769">
        <v>0.5</v>
      </c>
      <c r="O5769">
        <v>0.84489999999999998</v>
      </c>
      <c r="R5769">
        <v>0.58930000000000005</v>
      </c>
    </row>
    <row r="5770" spans="1:18">
      <c r="A5770" t="s">
        <v>2083</v>
      </c>
      <c r="B5770" t="s">
        <v>2082</v>
      </c>
      <c r="D5770">
        <v>2021</v>
      </c>
      <c r="E5770" t="s">
        <v>2156</v>
      </c>
      <c r="F5770" t="s">
        <v>2301</v>
      </c>
      <c r="G5770">
        <v>-34.716920000000002</v>
      </c>
      <c r="H5770">
        <v>138.45589000000001</v>
      </c>
      <c r="I5770" t="s">
        <v>2332</v>
      </c>
      <c r="J5770" t="s">
        <v>2159</v>
      </c>
      <c r="K5770">
        <v>10.5</v>
      </c>
      <c r="L5770">
        <v>11</v>
      </c>
      <c r="N5770">
        <v>0.5</v>
      </c>
      <c r="O5770">
        <v>0.49959999999999999</v>
      </c>
      <c r="R5770">
        <v>0.60729999999999995</v>
      </c>
    </row>
    <row r="5771" spans="1:18">
      <c r="A5771" t="s">
        <v>2083</v>
      </c>
      <c r="B5771" t="s">
        <v>2082</v>
      </c>
      <c r="D5771">
        <v>2021</v>
      </c>
      <c r="E5771" t="s">
        <v>2156</v>
      </c>
      <c r="F5771" t="s">
        <v>2301</v>
      </c>
      <c r="G5771">
        <v>-34.716920000000002</v>
      </c>
      <c r="H5771">
        <v>138.45589000000001</v>
      </c>
      <c r="I5771" t="s">
        <v>2332</v>
      </c>
      <c r="J5771" t="s">
        <v>2159</v>
      </c>
      <c r="K5771">
        <v>11</v>
      </c>
      <c r="L5771">
        <v>11.5</v>
      </c>
      <c r="N5771">
        <v>0.5</v>
      </c>
      <c r="O5771">
        <v>0.74380000000000002</v>
      </c>
      <c r="R5771">
        <v>0.72119999999999995</v>
      </c>
    </row>
    <row r="5772" spans="1:18">
      <c r="A5772" t="s">
        <v>2083</v>
      </c>
      <c r="B5772" t="s">
        <v>2082</v>
      </c>
      <c r="D5772">
        <v>2021</v>
      </c>
      <c r="E5772" t="s">
        <v>2156</v>
      </c>
      <c r="F5772" t="s">
        <v>2301</v>
      </c>
      <c r="G5772">
        <v>-34.716920000000002</v>
      </c>
      <c r="H5772">
        <v>138.45589000000001</v>
      </c>
      <c r="I5772" t="s">
        <v>2332</v>
      </c>
      <c r="J5772" t="s">
        <v>2159</v>
      </c>
      <c r="K5772">
        <v>11.5</v>
      </c>
      <c r="L5772">
        <v>12</v>
      </c>
      <c r="N5772">
        <v>0.5</v>
      </c>
      <c r="O5772">
        <v>0.67290000000000005</v>
      </c>
      <c r="R5772">
        <v>0.83509999999999995</v>
      </c>
    </row>
    <row r="5773" spans="1:18">
      <c r="A5773" t="s">
        <v>2083</v>
      </c>
      <c r="B5773" t="s">
        <v>2082</v>
      </c>
      <c r="D5773">
        <v>2021</v>
      </c>
      <c r="E5773" t="s">
        <v>2156</v>
      </c>
      <c r="F5773" t="s">
        <v>2301</v>
      </c>
      <c r="G5773">
        <v>-34.716920000000002</v>
      </c>
      <c r="H5773">
        <v>138.45589000000001</v>
      </c>
      <c r="I5773" t="s">
        <v>2332</v>
      </c>
      <c r="J5773" t="s">
        <v>2159</v>
      </c>
      <c r="K5773">
        <v>12</v>
      </c>
      <c r="L5773">
        <v>12.5</v>
      </c>
      <c r="N5773">
        <v>0.5</v>
      </c>
      <c r="O5773">
        <v>0.6341</v>
      </c>
      <c r="R5773">
        <v>0.67320000000000002</v>
      </c>
    </row>
    <row r="5774" spans="1:18">
      <c r="A5774" t="s">
        <v>2083</v>
      </c>
      <c r="B5774" t="s">
        <v>2082</v>
      </c>
      <c r="D5774">
        <v>2021</v>
      </c>
      <c r="E5774" t="s">
        <v>2156</v>
      </c>
      <c r="F5774" t="s">
        <v>2301</v>
      </c>
      <c r="G5774">
        <v>-34.716920000000002</v>
      </c>
      <c r="H5774">
        <v>138.45589000000001</v>
      </c>
      <c r="I5774" t="s">
        <v>2332</v>
      </c>
      <c r="J5774" t="s">
        <v>2159</v>
      </c>
      <c r="K5774">
        <v>12.5</v>
      </c>
      <c r="L5774">
        <v>13</v>
      </c>
      <c r="N5774">
        <v>0.5</v>
      </c>
      <c r="O5774">
        <v>0.87460000000000004</v>
      </c>
      <c r="R5774">
        <v>0.51129999999999998</v>
      </c>
    </row>
    <row r="5775" spans="1:18">
      <c r="A5775" t="s">
        <v>2083</v>
      </c>
      <c r="B5775" t="s">
        <v>2082</v>
      </c>
      <c r="D5775">
        <v>2021</v>
      </c>
      <c r="E5775" t="s">
        <v>2156</v>
      </c>
      <c r="F5775" t="s">
        <v>2301</v>
      </c>
      <c r="G5775">
        <v>-34.716920000000002</v>
      </c>
      <c r="H5775">
        <v>138.45589000000001</v>
      </c>
      <c r="I5775" t="s">
        <v>2332</v>
      </c>
      <c r="J5775" t="s">
        <v>2159</v>
      </c>
      <c r="K5775">
        <v>13</v>
      </c>
      <c r="L5775">
        <v>13.5</v>
      </c>
      <c r="N5775">
        <v>0.5</v>
      </c>
      <c r="O5775">
        <v>0.76019999999999999</v>
      </c>
      <c r="R5775">
        <v>0.58199999999999996</v>
      </c>
    </row>
    <row r="5776" spans="1:18">
      <c r="A5776" t="s">
        <v>2083</v>
      </c>
      <c r="B5776" t="s">
        <v>2082</v>
      </c>
      <c r="D5776">
        <v>2021</v>
      </c>
      <c r="E5776" t="s">
        <v>2156</v>
      </c>
      <c r="F5776" t="s">
        <v>2301</v>
      </c>
      <c r="G5776">
        <v>-34.716920000000002</v>
      </c>
      <c r="H5776">
        <v>138.45589000000001</v>
      </c>
      <c r="I5776" t="s">
        <v>2332</v>
      </c>
      <c r="J5776" t="s">
        <v>2159</v>
      </c>
      <c r="K5776">
        <v>13.5</v>
      </c>
      <c r="L5776">
        <v>14</v>
      </c>
      <c r="N5776">
        <v>0.5</v>
      </c>
      <c r="O5776">
        <v>0.61750000000000005</v>
      </c>
      <c r="R5776">
        <v>0.65280000000000005</v>
      </c>
    </row>
    <row r="5777" spans="1:18">
      <c r="A5777" t="s">
        <v>2083</v>
      </c>
      <c r="B5777" t="s">
        <v>2082</v>
      </c>
      <c r="D5777">
        <v>2021</v>
      </c>
      <c r="E5777" t="s">
        <v>2156</v>
      </c>
      <c r="F5777" t="s">
        <v>2301</v>
      </c>
      <c r="G5777">
        <v>-34.716920000000002</v>
      </c>
      <c r="H5777">
        <v>138.45589000000001</v>
      </c>
      <c r="I5777" t="s">
        <v>2332</v>
      </c>
      <c r="J5777" t="s">
        <v>2159</v>
      </c>
      <c r="K5777">
        <v>14</v>
      </c>
      <c r="L5777">
        <v>14.5</v>
      </c>
      <c r="N5777">
        <v>0.5</v>
      </c>
      <c r="O5777">
        <v>0.84599999999999997</v>
      </c>
      <c r="R5777">
        <v>0.65849999999999997</v>
      </c>
    </row>
    <row r="5778" spans="1:18">
      <c r="A5778" t="s">
        <v>2083</v>
      </c>
      <c r="B5778" t="s">
        <v>2082</v>
      </c>
      <c r="D5778">
        <v>2021</v>
      </c>
      <c r="E5778" t="s">
        <v>2156</v>
      </c>
      <c r="F5778" t="s">
        <v>2301</v>
      </c>
      <c r="G5778">
        <v>-34.716920000000002</v>
      </c>
      <c r="H5778">
        <v>138.45589000000001</v>
      </c>
      <c r="I5778" t="s">
        <v>2332</v>
      </c>
      <c r="J5778" t="s">
        <v>2159</v>
      </c>
      <c r="K5778">
        <v>14.5</v>
      </c>
      <c r="L5778">
        <v>15</v>
      </c>
      <c r="N5778">
        <v>0.5</v>
      </c>
      <c r="O5778">
        <v>1.0539000000000001</v>
      </c>
      <c r="R5778">
        <v>0.6643</v>
      </c>
    </row>
    <row r="5779" spans="1:18">
      <c r="A5779" t="s">
        <v>2083</v>
      </c>
      <c r="B5779" t="s">
        <v>2082</v>
      </c>
      <c r="D5779">
        <v>2021</v>
      </c>
      <c r="E5779" t="s">
        <v>2156</v>
      </c>
      <c r="F5779" t="s">
        <v>2301</v>
      </c>
      <c r="G5779">
        <v>-34.716920000000002</v>
      </c>
      <c r="H5779">
        <v>138.45589000000001</v>
      </c>
      <c r="I5779" t="s">
        <v>2332</v>
      </c>
      <c r="J5779" t="s">
        <v>2159</v>
      </c>
      <c r="K5779">
        <v>15</v>
      </c>
      <c r="L5779">
        <v>15.5</v>
      </c>
      <c r="N5779">
        <v>0.5</v>
      </c>
      <c r="O5779">
        <v>0.55710000000000004</v>
      </c>
      <c r="R5779">
        <v>0.64410000000000001</v>
      </c>
    </row>
    <row r="5780" spans="1:18">
      <c r="A5780" t="s">
        <v>2083</v>
      </c>
      <c r="B5780" t="s">
        <v>2082</v>
      </c>
      <c r="D5780">
        <v>2021</v>
      </c>
      <c r="E5780" t="s">
        <v>2156</v>
      </c>
      <c r="F5780" t="s">
        <v>2301</v>
      </c>
      <c r="G5780">
        <v>-34.716920000000002</v>
      </c>
      <c r="H5780">
        <v>138.45589000000001</v>
      </c>
      <c r="I5780" t="s">
        <v>2332</v>
      </c>
      <c r="J5780" t="s">
        <v>2159</v>
      </c>
      <c r="K5780">
        <v>15.5</v>
      </c>
      <c r="L5780">
        <v>16</v>
      </c>
      <c r="N5780">
        <v>0.5</v>
      </c>
      <c r="O5780">
        <v>0.88319999999999999</v>
      </c>
      <c r="R5780">
        <v>0.62380000000000002</v>
      </c>
    </row>
    <row r="5781" spans="1:18">
      <c r="A5781" t="s">
        <v>2083</v>
      </c>
      <c r="B5781" t="s">
        <v>2082</v>
      </c>
      <c r="D5781">
        <v>2021</v>
      </c>
      <c r="E5781" t="s">
        <v>2156</v>
      </c>
      <c r="F5781" t="s">
        <v>2301</v>
      </c>
      <c r="G5781">
        <v>-34.716920000000002</v>
      </c>
      <c r="H5781">
        <v>138.45589000000001</v>
      </c>
      <c r="I5781" t="s">
        <v>2332</v>
      </c>
      <c r="J5781" t="s">
        <v>2159</v>
      </c>
      <c r="K5781">
        <v>16</v>
      </c>
      <c r="L5781">
        <v>16.5</v>
      </c>
      <c r="N5781">
        <v>0.5</v>
      </c>
      <c r="O5781">
        <v>0.74929999999999997</v>
      </c>
      <c r="R5781">
        <v>0.98099999999999998</v>
      </c>
    </row>
    <row r="5782" spans="1:18">
      <c r="A5782" t="s">
        <v>2083</v>
      </c>
      <c r="B5782" t="s">
        <v>2082</v>
      </c>
      <c r="D5782">
        <v>2021</v>
      </c>
      <c r="E5782" t="s">
        <v>2156</v>
      </c>
      <c r="F5782" t="s">
        <v>2301</v>
      </c>
      <c r="G5782">
        <v>-34.716920000000002</v>
      </c>
      <c r="H5782">
        <v>138.45589000000001</v>
      </c>
      <c r="I5782" t="s">
        <v>2332</v>
      </c>
      <c r="J5782" t="s">
        <v>2159</v>
      </c>
      <c r="K5782">
        <v>16.5</v>
      </c>
      <c r="L5782">
        <v>17</v>
      </c>
      <c r="N5782">
        <v>0.5</v>
      </c>
      <c r="O5782">
        <v>0.95299999999999996</v>
      </c>
      <c r="R5782">
        <v>1.3382000000000001</v>
      </c>
    </row>
    <row r="5783" spans="1:18">
      <c r="A5783" t="s">
        <v>2083</v>
      </c>
      <c r="B5783" t="s">
        <v>2082</v>
      </c>
      <c r="D5783">
        <v>2021</v>
      </c>
      <c r="E5783" t="s">
        <v>2156</v>
      </c>
      <c r="F5783" t="s">
        <v>2301</v>
      </c>
      <c r="G5783">
        <v>-34.716920000000002</v>
      </c>
      <c r="H5783">
        <v>138.45589000000001</v>
      </c>
      <c r="I5783" t="s">
        <v>2332</v>
      </c>
      <c r="J5783" t="s">
        <v>2159</v>
      </c>
      <c r="K5783">
        <v>17</v>
      </c>
      <c r="L5783">
        <v>17.5</v>
      </c>
      <c r="N5783">
        <v>0.5</v>
      </c>
      <c r="O5783">
        <v>0.81920000000000004</v>
      </c>
      <c r="R5783">
        <v>1.1440999999999999</v>
      </c>
    </row>
    <row r="5784" spans="1:18">
      <c r="A5784" t="s">
        <v>2083</v>
      </c>
      <c r="B5784" t="s">
        <v>2082</v>
      </c>
      <c r="D5784">
        <v>2021</v>
      </c>
      <c r="E5784" t="s">
        <v>2156</v>
      </c>
      <c r="F5784" t="s">
        <v>2301</v>
      </c>
      <c r="G5784">
        <v>-34.716920000000002</v>
      </c>
      <c r="H5784">
        <v>138.45589000000001</v>
      </c>
      <c r="I5784" t="s">
        <v>2332</v>
      </c>
      <c r="J5784" t="s">
        <v>2159</v>
      </c>
      <c r="K5784">
        <v>17.5</v>
      </c>
      <c r="L5784">
        <v>18</v>
      </c>
      <c r="N5784">
        <v>0.5</v>
      </c>
      <c r="O5784">
        <v>0.56320000000000003</v>
      </c>
      <c r="R5784">
        <v>0.95009999999999994</v>
      </c>
    </row>
    <row r="5785" spans="1:18">
      <c r="A5785" t="s">
        <v>2083</v>
      </c>
      <c r="B5785" t="s">
        <v>2082</v>
      </c>
      <c r="D5785">
        <v>2021</v>
      </c>
      <c r="E5785" t="s">
        <v>2156</v>
      </c>
      <c r="F5785" t="s">
        <v>2301</v>
      </c>
      <c r="G5785">
        <v>-34.716920000000002</v>
      </c>
      <c r="H5785">
        <v>138.45589000000001</v>
      </c>
      <c r="I5785" t="s">
        <v>2332</v>
      </c>
      <c r="J5785" t="s">
        <v>2159</v>
      </c>
      <c r="K5785">
        <v>18</v>
      </c>
      <c r="L5785">
        <v>18.5</v>
      </c>
      <c r="N5785">
        <v>0.5</v>
      </c>
      <c r="O5785">
        <v>0.72040000000000004</v>
      </c>
      <c r="R5785">
        <v>0.95730000000000004</v>
      </c>
    </row>
    <row r="5786" spans="1:18">
      <c r="A5786" t="s">
        <v>2083</v>
      </c>
      <c r="B5786" t="s">
        <v>2082</v>
      </c>
      <c r="D5786">
        <v>2021</v>
      </c>
      <c r="E5786" t="s">
        <v>2156</v>
      </c>
      <c r="F5786" t="s">
        <v>2301</v>
      </c>
      <c r="G5786">
        <v>-34.716920000000002</v>
      </c>
      <c r="H5786">
        <v>138.45589000000001</v>
      </c>
      <c r="I5786" t="s">
        <v>2332</v>
      </c>
      <c r="J5786" t="s">
        <v>2159</v>
      </c>
      <c r="K5786">
        <v>18.5</v>
      </c>
      <c r="L5786">
        <v>19</v>
      </c>
      <c r="N5786">
        <v>0.5</v>
      </c>
      <c r="O5786">
        <v>0.80210000000000004</v>
      </c>
      <c r="R5786">
        <v>0.96450000000000002</v>
      </c>
    </row>
    <row r="5787" spans="1:18">
      <c r="A5787" t="s">
        <v>2083</v>
      </c>
      <c r="B5787" t="s">
        <v>2082</v>
      </c>
      <c r="D5787">
        <v>2021</v>
      </c>
      <c r="E5787" t="s">
        <v>2156</v>
      </c>
      <c r="F5787" t="s">
        <v>2301</v>
      </c>
      <c r="G5787">
        <v>-34.716920000000002</v>
      </c>
      <c r="H5787">
        <v>138.45589000000001</v>
      </c>
      <c r="I5787" t="s">
        <v>2332</v>
      </c>
      <c r="J5787" t="s">
        <v>2159</v>
      </c>
      <c r="K5787">
        <v>19</v>
      </c>
      <c r="L5787">
        <v>19.5</v>
      </c>
      <c r="N5787">
        <v>0.5</v>
      </c>
      <c r="O5787">
        <v>0.87219999999999998</v>
      </c>
      <c r="R5787">
        <v>0.86570000000000003</v>
      </c>
    </row>
    <row r="5788" spans="1:18">
      <c r="A5788" t="s">
        <v>2083</v>
      </c>
      <c r="B5788" t="s">
        <v>2082</v>
      </c>
      <c r="D5788">
        <v>2021</v>
      </c>
      <c r="E5788" t="s">
        <v>2156</v>
      </c>
      <c r="F5788" t="s">
        <v>2301</v>
      </c>
      <c r="G5788">
        <v>-34.716920000000002</v>
      </c>
      <c r="H5788">
        <v>138.45589000000001</v>
      </c>
      <c r="I5788" t="s">
        <v>2332</v>
      </c>
      <c r="J5788" t="s">
        <v>2159</v>
      </c>
      <c r="K5788">
        <v>19.5</v>
      </c>
      <c r="L5788">
        <v>20</v>
      </c>
      <c r="N5788">
        <v>0.5</v>
      </c>
      <c r="O5788">
        <v>0.85189999999999999</v>
      </c>
      <c r="R5788">
        <v>0.76690000000000003</v>
      </c>
    </row>
    <row r="5789" spans="1:18">
      <c r="A5789" t="s">
        <v>2083</v>
      </c>
      <c r="B5789" t="s">
        <v>2082</v>
      </c>
      <c r="D5789">
        <v>2021</v>
      </c>
      <c r="E5789" t="s">
        <v>2156</v>
      </c>
      <c r="F5789" t="s">
        <v>2301</v>
      </c>
      <c r="G5789">
        <v>-34.716920000000002</v>
      </c>
      <c r="H5789">
        <v>138.45589000000001</v>
      </c>
      <c r="I5789" t="s">
        <v>2332</v>
      </c>
      <c r="J5789" t="s">
        <v>2159</v>
      </c>
      <c r="K5789">
        <v>20</v>
      </c>
      <c r="L5789">
        <v>21</v>
      </c>
      <c r="N5789">
        <v>1</v>
      </c>
      <c r="O5789">
        <v>0.45179999999999998</v>
      </c>
      <c r="R5789">
        <v>0.75749999999999995</v>
      </c>
    </row>
    <row r="5790" spans="1:18">
      <c r="A5790" t="s">
        <v>2083</v>
      </c>
      <c r="B5790" t="s">
        <v>2082</v>
      </c>
      <c r="D5790">
        <v>2021</v>
      </c>
      <c r="E5790" t="s">
        <v>2156</v>
      </c>
      <c r="F5790" t="s">
        <v>2301</v>
      </c>
      <c r="G5790">
        <v>-34.716920000000002</v>
      </c>
      <c r="H5790">
        <v>138.45589000000001</v>
      </c>
      <c r="I5790" t="s">
        <v>2332</v>
      </c>
      <c r="J5790" t="s">
        <v>2159</v>
      </c>
      <c r="K5790">
        <v>21</v>
      </c>
      <c r="L5790">
        <v>22</v>
      </c>
      <c r="N5790">
        <v>1</v>
      </c>
      <c r="O5790">
        <v>0.46029999999999999</v>
      </c>
      <c r="R5790">
        <v>0.74819999999999998</v>
      </c>
    </row>
    <row r="5791" spans="1:18">
      <c r="A5791" t="s">
        <v>2083</v>
      </c>
      <c r="B5791" t="s">
        <v>2082</v>
      </c>
      <c r="D5791">
        <v>2021</v>
      </c>
      <c r="E5791" t="s">
        <v>2156</v>
      </c>
      <c r="F5791" t="s">
        <v>2301</v>
      </c>
      <c r="G5791">
        <v>-34.716920000000002</v>
      </c>
      <c r="H5791">
        <v>138.45589000000001</v>
      </c>
      <c r="I5791" t="s">
        <v>2332</v>
      </c>
      <c r="J5791" t="s">
        <v>2159</v>
      </c>
      <c r="K5791">
        <v>22</v>
      </c>
      <c r="L5791">
        <v>23</v>
      </c>
      <c r="N5791">
        <v>1</v>
      </c>
      <c r="O5791">
        <v>0.4899</v>
      </c>
      <c r="R5791">
        <v>0.78990000000000005</v>
      </c>
    </row>
    <row r="5792" spans="1:18">
      <c r="A5792" t="s">
        <v>2083</v>
      </c>
      <c r="B5792" t="s">
        <v>2082</v>
      </c>
      <c r="D5792">
        <v>2021</v>
      </c>
      <c r="E5792" t="s">
        <v>2156</v>
      </c>
      <c r="F5792" t="s">
        <v>2301</v>
      </c>
      <c r="G5792">
        <v>-34.716920000000002</v>
      </c>
      <c r="H5792">
        <v>138.45589000000001</v>
      </c>
      <c r="I5792" t="s">
        <v>2332</v>
      </c>
      <c r="J5792" t="s">
        <v>2159</v>
      </c>
      <c r="K5792">
        <v>23</v>
      </c>
      <c r="L5792">
        <v>24</v>
      </c>
      <c r="N5792">
        <v>1</v>
      </c>
      <c r="O5792">
        <v>0.33960000000000001</v>
      </c>
      <c r="R5792">
        <v>0.83150000000000002</v>
      </c>
    </row>
    <row r="5793" spans="1:18">
      <c r="A5793" t="s">
        <v>2083</v>
      </c>
      <c r="B5793" t="s">
        <v>2082</v>
      </c>
      <c r="D5793">
        <v>2021</v>
      </c>
      <c r="E5793" t="s">
        <v>2156</v>
      </c>
      <c r="F5793" t="s">
        <v>2301</v>
      </c>
      <c r="G5793">
        <v>-34.716920000000002</v>
      </c>
      <c r="H5793">
        <v>138.45589000000001</v>
      </c>
      <c r="I5793" t="s">
        <v>2332</v>
      </c>
      <c r="J5793" t="s">
        <v>2159</v>
      </c>
      <c r="K5793">
        <v>24</v>
      </c>
      <c r="L5793">
        <v>25</v>
      </c>
      <c r="N5793">
        <v>1</v>
      </c>
      <c r="O5793">
        <v>0.35210000000000002</v>
      </c>
      <c r="R5793">
        <v>0.82340000000000002</v>
      </c>
    </row>
    <row r="5794" spans="1:18">
      <c r="A5794" t="s">
        <v>2083</v>
      </c>
      <c r="B5794" t="s">
        <v>2082</v>
      </c>
      <c r="D5794">
        <v>2021</v>
      </c>
      <c r="E5794" t="s">
        <v>2156</v>
      </c>
      <c r="F5794" t="s">
        <v>2301</v>
      </c>
      <c r="G5794">
        <v>-34.716920000000002</v>
      </c>
      <c r="H5794">
        <v>138.45589000000001</v>
      </c>
      <c r="I5794" t="s">
        <v>2332</v>
      </c>
      <c r="J5794" t="s">
        <v>2159</v>
      </c>
      <c r="K5794">
        <v>25</v>
      </c>
      <c r="L5794">
        <v>26</v>
      </c>
      <c r="N5794">
        <v>1</v>
      </c>
      <c r="O5794">
        <v>0.90580000000000005</v>
      </c>
      <c r="R5794">
        <v>0.81520000000000004</v>
      </c>
    </row>
    <row r="5795" spans="1:18">
      <c r="A5795" t="s">
        <v>2083</v>
      </c>
      <c r="B5795" t="s">
        <v>2082</v>
      </c>
      <c r="D5795">
        <v>2021</v>
      </c>
      <c r="E5795" t="s">
        <v>2156</v>
      </c>
      <c r="F5795" t="s">
        <v>2301</v>
      </c>
      <c r="G5795">
        <v>-34.716920000000002</v>
      </c>
      <c r="H5795">
        <v>138.45589000000001</v>
      </c>
      <c r="I5795" t="s">
        <v>2332</v>
      </c>
      <c r="J5795" t="s">
        <v>2159</v>
      </c>
      <c r="K5795">
        <v>26</v>
      </c>
      <c r="L5795">
        <v>27</v>
      </c>
      <c r="N5795">
        <v>1</v>
      </c>
      <c r="O5795">
        <v>0.61980000000000002</v>
      </c>
      <c r="R5795">
        <v>1.2944</v>
      </c>
    </row>
    <row r="5796" spans="1:18">
      <c r="A5796" t="s">
        <v>2083</v>
      </c>
      <c r="B5796" t="s">
        <v>2082</v>
      </c>
      <c r="D5796">
        <v>2021</v>
      </c>
      <c r="E5796" t="s">
        <v>2156</v>
      </c>
      <c r="F5796" t="s">
        <v>2301</v>
      </c>
      <c r="G5796">
        <v>-34.716920000000002</v>
      </c>
      <c r="H5796">
        <v>138.45589000000001</v>
      </c>
      <c r="I5796" t="s">
        <v>2332</v>
      </c>
      <c r="J5796" t="s">
        <v>2159</v>
      </c>
      <c r="K5796">
        <v>27</v>
      </c>
      <c r="L5796">
        <v>28</v>
      </c>
      <c r="N5796">
        <v>1</v>
      </c>
      <c r="O5796">
        <v>0.66659999999999997</v>
      </c>
      <c r="R5796">
        <v>1.7735000000000001</v>
      </c>
    </row>
    <row r="5797" spans="1:18">
      <c r="A5797" t="s">
        <v>2083</v>
      </c>
      <c r="B5797" t="s">
        <v>2082</v>
      </c>
      <c r="D5797">
        <v>2021</v>
      </c>
      <c r="E5797" t="s">
        <v>2156</v>
      </c>
      <c r="F5797" t="s">
        <v>2301</v>
      </c>
      <c r="G5797">
        <v>-34.716920000000002</v>
      </c>
      <c r="H5797">
        <v>138.45589000000001</v>
      </c>
      <c r="I5797" t="s">
        <v>2332</v>
      </c>
      <c r="J5797" t="s">
        <v>2159</v>
      </c>
      <c r="K5797">
        <v>28</v>
      </c>
      <c r="L5797">
        <v>29</v>
      </c>
      <c r="N5797">
        <v>1</v>
      </c>
      <c r="O5797">
        <v>0.87050000000000005</v>
      </c>
      <c r="R5797">
        <v>1.2686999999999999</v>
      </c>
    </row>
    <row r="5798" spans="1:18">
      <c r="A5798" t="s">
        <v>2083</v>
      </c>
      <c r="B5798" t="s">
        <v>2082</v>
      </c>
      <c r="D5798">
        <v>2021</v>
      </c>
      <c r="E5798" t="s">
        <v>2156</v>
      </c>
      <c r="F5798" t="s">
        <v>2301</v>
      </c>
      <c r="G5798">
        <v>-34.716920000000002</v>
      </c>
      <c r="H5798">
        <v>138.45589000000001</v>
      </c>
      <c r="I5798" t="s">
        <v>2332</v>
      </c>
      <c r="J5798" t="s">
        <v>2159</v>
      </c>
      <c r="K5798">
        <v>29</v>
      </c>
      <c r="L5798">
        <v>30</v>
      </c>
      <c r="N5798">
        <v>1</v>
      </c>
      <c r="O5798">
        <v>0.72070000000000001</v>
      </c>
      <c r="R5798">
        <v>0.76390000000000002</v>
      </c>
    </row>
    <row r="5799" spans="1:18">
      <c r="A5799" t="s">
        <v>2083</v>
      </c>
      <c r="B5799" t="s">
        <v>2082</v>
      </c>
      <c r="D5799">
        <v>2021</v>
      </c>
      <c r="E5799" t="s">
        <v>2156</v>
      </c>
      <c r="F5799" t="s">
        <v>2301</v>
      </c>
      <c r="G5799">
        <v>-34.716920000000002</v>
      </c>
      <c r="H5799">
        <v>138.45589000000001</v>
      </c>
      <c r="I5799" t="s">
        <v>2332</v>
      </c>
      <c r="J5799" t="s">
        <v>2159</v>
      </c>
      <c r="K5799">
        <v>30</v>
      </c>
      <c r="L5799">
        <v>31</v>
      </c>
      <c r="N5799">
        <v>1</v>
      </c>
      <c r="O5799">
        <v>0.7994</v>
      </c>
      <c r="R5799">
        <v>0.82489999999999997</v>
      </c>
    </row>
    <row r="5800" spans="1:18">
      <c r="A5800" t="s">
        <v>2083</v>
      </c>
      <c r="B5800" t="s">
        <v>2082</v>
      </c>
      <c r="D5800">
        <v>2021</v>
      </c>
      <c r="E5800" t="s">
        <v>2156</v>
      </c>
      <c r="F5800" t="s">
        <v>2301</v>
      </c>
      <c r="G5800">
        <v>-34.716920000000002</v>
      </c>
      <c r="H5800">
        <v>138.45589000000001</v>
      </c>
      <c r="I5800" t="s">
        <v>2332</v>
      </c>
      <c r="J5800" t="s">
        <v>2159</v>
      </c>
      <c r="K5800">
        <v>31</v>
      </c>
      <c r="L5800">
        <v>32</v>
      </c>
      <c r="N5800">
        <v>1</v>
      </c>
      <c r="O5800">
        <v>0.90910000000000002</v>
      </c>
      <c r="R5800">
        <v>0.88590000000000002</v>
      </c>
    </row>
    <row r="5801" spans="1:18">
      <c r="A5801" t="s">
        <v>2083</v>
      </c>
      <c r="B5801" t="s">
        <v>2082</v>
      </c>
      <c r="D5801">
        <v>2021</v>
      </c>
      <c r="E5801" t="s">
        <v>2156</v>
      </c>
      <c r="F5801" t="s">
        <v>2301</v>
      </c>
      <c r="G5801">
        <v>-34.716920000000002</v>
      </c>
      <c r="H5801">
        <v>138.45589000000001</v>
      </c>
      <c r="I5801" t="s">
        <v>2332</v>
      </c>
      <c r="J5801" t="s">
        <v>2159</v>
      </c>
      <c r="K5801">
        <v>32</v>
      </c>
      <c r="L5801">
        <v>33</v>
      </c>
      <c r="N5801">
        <v>1</v>
      </c>
      <c r="O5801">
        <v>0.77559999999999996</v>
      </c>
      <c r="R5801">
        <v>1.0185999999999999</v>
      </c>
    </row>
    <row r="5802" spans="1:18">
      <c r="A5802" t="s">
        <v>2083</v>
      </c>
      <c r="B5802" t="s">
        <v>2082</v>
      </c>
      <c r="D5802">
        <v>2021</v>
      </c>
      <c r="E5802" t="s">
        <v>2156</v>
      </c>
      <c r="F5802" t="s">
        <v>2301</v>
      </c>
      <c r="G5802">
        <v>-34.716920000000002</v>
      </c>
      <c r="H5802">
        <v>138.45589000000001</v>
      </c>
      <c r="I5802" t="s">
        <v>2332</v>
      </c>
      <c r="J5802" t="s">
        <v>2159</v>
      </c>
      <c r="K5802">
        <v>33</v>
      </c>
      <c r="L5802">
        <v>34</v>
      </c>
      <c r="N5802">
        <v>1</v>
      </c>
      <c r="O5802">
        <v>0.79959999999999998</v>
      </c>
      <c r="R5802">
        <v>1.1513</v>
      </c>
    </row>
    <row r="5803" spans="1:18">
      <c r="A5803" t="s">
        <v>2083</v>
      </c>
      <c r="B5803" t="s">
        <v>2082</v>
      </c>
      <c r="D5803">
        <v>2021</v>
      </c>
      <c r="E5803" t="s">
        <v>2156</v>
      </c>
      <c r="F5803" t="s">
        <v>2301</v>
      </c>
      <c r="G5803">
        <v>-34.716920000000002</v>
      </c>
      <c r="H5803">
        <v>138.45589000000001</v>
      </c>
      <c r="I5803" t="s">
        <v>2332</v>
      </c>
      <c r="J5803" t="s">
        <v>2159</v>
      </c>
      <c r="K5803">
        <v>34</v>
      </c>
      <c r="L5803">
        <v>35</v>
      </c>
      <c r="N5803">
        <v>1</v>
      </c>
      <c r="O5803">
        <v>0.7258</v>
      </c>
      <c r="R5803">
        <v>2.3715999999999999</v>
      </c>
    </row>
    <row r="5804" spans="1:18">
      <c r="A5804" t="s">
        <v>2083</v>
      </c>
      <c r="B5804" t="s">
        <v>2082</v>
      </c>
      <c r="D5804">
        <v>2021</v>
      </c>
      <c r="E5804" t="s">
        <v>2156</v>
      </c>
      <c r="F5804" t="s">
        <v>2301</v>
      </c>
      <c r="G5804">
        <v>-34.716920000000002</v>
      </c>
      <c r="H5804">
        <v>138.45589000000001</v>
      </c>
      <c r="I5804" t="s">
        <v>2332</v>
      </c>
      <c r="J5804" t="s">
        <v>2159</v>
      </c>
      <c r="K5804">
        <v>35</v>
      </c>
      <c r="L5804">
        <v>36</v>
      </c>
      <c r="N5804">
        <v>1</v>
      </c>
      <c r="O5804">
        <v>0.69730000000000003</v>
      </c>
      <c r="R5804">
        <v>3.5918999999999999</v>
      </c>
    </row>
    <row r="5805" spans="1:18">
      <c r="A5805" t="s">
        <v>2083</v>
      </c>
      <c r="B5805" t="s">
        <v>2082</v>
      </c>
      <c r="D5805">
        <v>2021</v>
      </c>
      <c r="E5805" t="s">
        <v>2156</v>
      </c>
      <c r="F5805" t="s">
        <v>2301</v>
      </c>
      <c r="G5805">
        <v>-34.716920000000002</v>
      </c>
      <c r="H5805">
        <v>138.45589000000001</v>
      </c>
      <c r="I5805" t="s">
        <v>2332</v>
      </c>
      <c r="J5805" t="s">
        <v>2159</v>
      </c>
      <c r="K5805">
        <v>36</v>
      </c>
      <c r="L5805">
        <v>37</v>
      </c>
      <c r="N5805">
        <v>1</v>
      </c>
      <c r="O5805">
        <v>0.82620000000000005</v>
      </c>
      <c r="R5805">
        <v>2.4655999999999998</v>
      </c>
    </row>
    <row r="5806" spans="1:18">
      <c r="A5806" t="s">
        <v>2083</v>
      </c>
      <c r="B5806" t="s">
        <v>2082</v>
      </c>
      <c r="D5806">
        <v>2021</v>
      </c>
      <c r="E5806" t="s">
        <v>2156</v>
      </c>
      <c r="F5806" t="s">
        <v>2301</v>
      </c>
      <c r="G5806">
        <v>-34.716920000000002</v>
      </c>
      <c r="H5806">
        <v>138.45589000000001</v>
      </c>
      <c r="I5806" t="s">
        <v>2332</v>
      </c>
      <c r="J5806" t="s">
        <v>2159</v>
      </c>
      <c r="K5806">
        <v>37</v>
      </c>
      <c r="L5806">
        <v>38</v>
      </c>
      <c r="N5806">
        <v>1</v>
      </c>
      <c r="O5806">
        <v>0.68189999999999995</v>
      </c>
      <c r="R5806">
        <v>1.3391999999999999</v>
      </c>
    </row>
    <row r="5807" spans="1:18">
      <c r="A5807" t="s">
        <v>2083</v>
      </c>
      <c r="B5807" t="s">
        <v>2082</v>
      </c>
      <c r="D5807">
        <v>2021</v>
      </c>
      <c r="E5807" t="s">
        <v>2156</v>
      </c>
      <c r="F5807" t="s">
        <v>2301</v>
      </c>
      <c r="G5807">
        <v>-34.716920000000002</v>
      </c>
      <c r="H5807">
        <v>138.45589000000001</v>
      </c>
      <c r="I5807" t="s">
        <v>2332</v>
      </c>
      <c r="J5807" t="s">
        <v>2159</v>
      </c>
      <c r="K5807">
        <v>38</v>
      </c>
      <c r="L5807">
        <v>39</v>
      </c>
      <c r="N5807">
        <v>1</v>
      </c>
      <c r="O5807">
        <v>1.0179</v>
      </c>
      <c r="R5807">
        <v>1.4888999999999999</v>
      </c>
    </row>
    <row r="5808" spans="1:18">
      <c r="A5808" t="s">
        <v>2083</v>
      </c>
      <c r="B5808" t="s">
        <v>2082</v>
      </c>
      <c r="D5808">
        <v>2021</v>
      </c>
      <c r="E5808" t="s">
        <v>2156</v>
      </c>
      <c r="F5808" t="s">
        <v>2301</v>
      </c>
      <c r="G5808">
        <v>-34.716920000000002</v>
      </c>
      <c r="H5808">
        <v>138.45589000000001</v>
      </c>
      <c r="I5808" t="s">
        <v>2332</v>
      </c>
      <c r="J5808" t="s">
        <v>2159</v>
      </c>
      <c r="K5808">
        <v>39</v>
      </c>
      <c r="L5808">
        <v>40</v>
      </c>
      <c r="N5808">
        <v>1</v>
      </c>
      <c r="O5808">
        <v>0.96360000000000001</v>
      </c>
      <c r="R5808">
        <v>1.6386000000000001</v>
      </c>
    </row>
    <row r="5809" spans="1:18">
      <c r="A5809" t="s">
        <v>2083</v>
      </c>
      <c r="B5809" t="s">
        <v>2082</v>
      </c>
      <c r="D5809">
        <v>2021</v>
      </c>
      <c r="E5809" t="s">
        <v>2156</v>
      </c>
      <c r="F5809" t="s">
        <v>2301</v>
      </c>
      <c r="G5809">
        <v>-34.716920000000002</v>
      </c>
      <c r="H5809">
        <v>138.45589000000001</v>
      </c>
      <c r="I5809" t="s">
        <v>2332</v>
      </c>
      <c r="J5809" t="s">
        <v>2159</v>
      </c>
      <c r="K5809">
        <v>40</v>
      </c>
      <c r="L5809">
        <v>41</v>
      </c>
      <c r="N5809">
        <v>1</v>
      </c>
      <c r="O5809">
        <v>0.81969999999999998</v>
      </c>
      <c r="R5809">
        <v>1.6888000000000001</v>
      </c>
    </row>
    <row r="5810" spans="1:18">
      <c r="A5810" t="s">
        <v>2083</v>
      </c>
      <c r="B5810" t="s">
        <v>2082</v>
      </c>
      <c r="D5810">
        <v>2021</v>
      </c>
      <c r="E5810" t="s">
        <v>2156</v>
      </c>
      <c r="F5810" t="s">
        <v>2301</v>
      </c>
      <c r="G5810">
        <v>-34.716920000000002</v>
      </c>
      <c r="H5810">
        <v>138.45589000000001</v>
      </c>
      <c r="I5810" t="s">
        <v>2332</v>
      </c>
      <c r="J5810" t="s">
        <v>2159</v>
      </c>
      <c r="K5810">
        <v>41</v>
      </c>
      <c r="L5810">
        <v>42</v>
      </c>
      <c r="N5810">
        <v>1</v>
      </c>
      <c r="O5810">
        <v>0.77149999999999996</v>
      </c>
      <c r="R5810">
        <v>1.7390000000000001</v>
      </c>
    </row>
    <row r="5811" spans="1:18">
      <c r="A5811" t="s">
        <v>2083</v>
      </c>
      <c r="B5811" t="s">
        <v>2082</v>
      </c>
      <c r="D5811">
        <v>2021</v>
      </c>
      <c r="E5811" t="s">
        <v>2156</v>
      </c>
      <c r="F5811" t="s">
        <v>2301</v>
      </c>
      <c r="G5811">
        <v>-34.716920000000002</v>
      </c>
      <c r="H5811">
        <v>138.45589000000001</v>
      </c>
      <c r="I5811" t="s">
        <v>2332</v>
      </c>
      <c r="J5811" t="s">
        <v>2159</v>
      </c>
      <c r="K5811">
        <v>42</v>
      </c>
      <c r="L5811">
        <v>43</v>
      </c>
      <c r="N5811">
        <v>1</v>
      </c>
      <c r="O5811">
        <v>0.51910000000000001</v>
      </c>
      <c r="R5811">
        <v>2.4169</v>
      </c>
    </row>
    <row r="5812" spans="1:18">
      <c r="A5812" t="s">
        <v>2083</v>
      </c>
      <c r="B5812" t="s">
        <v>2082</v>
      </c>
      <c r="D5812">
        <v>2021</v>
      </c>
      <c r="E5812" t="s">
        <v>2156</v>
      </c>
      <c r="F5812" t="s">
        <v>2301</v>
      </c>
      <c r="G5812">
        <v>-34.716920000000002</v>
      </c>
      <c r="H5812">
        <v>138.45589000000001</v>
      </c>
      <c r="I5812" t="s">
        <v>2332</v>
      </c>
      <c r="J5812" t="s">
        <v>2159</v>
      </c>
      <c r="K5812">
        <v>43</v>
      </c>
      <c r="L5812">
        <v>44</v>
      </c>
      <c r="N5812">
        <v>1</v>
      </c>
      <c r="O5812">
        <v>0.69669999999999999</v>
      </c>
      <c r="R5812">
        <v>3.0947</v>
      </c>
    </row>
    <row r="5813" spans="1:18">
      <c r="A5813" t="s">
        <v>2083</v>
      </c>
      <c r="B5813" t="s">
        <v>2082</v>
      </c>
      <c r="D5813">
        <v>2021</v>
      </c>
      <c r="E5813" t="s">
        <v>2156</v>
      </c>
      <c r="F5813" t="s">
        <v>2301</v>
      </c>
      <c r="G5813">
        <v>-34.716920000000002</v>
      </c>
      <c r="H5813">
        <v>138.45589000000001</v>
      </c>
      <c r="I5813" t="s">
        <v>2332</v>
      </c>
      <c r="J5813" t="s">
        <v>2159</v>
      </c>
      <c r="K5813">
        <v>44</v>
      </c>
      <c r="L5813">
        <v>45</v>
      </c>
      <c r="N5813">
        <v>1</v>
      </c>
      <c r="O5813">
        <v>0.88170000000000004</v>
      </c>
      <c r="R5813">
        <v>1.8831</v>
      </c>
    </row>
    <row r="5814" spans="1:18">
      <c r="A5814" t="s">
        <v>2083</v>
      </c>
      <c r="B5814" t="s">
        <v>2082</v>
      </c>
      <c r="D5814">
        <v>2021</v>
      </c>
      <c r="E5814" t="s">
        <v>2156</v>
      </c>
      <c r="F5814" t="s">
        <v>2301</v>
      </c>
      <c r="G5814">
        <v>-34.716920000000002</v>
      </c>
      <c r="H5814">
        <v>138.45589000000001</v>
      </c>
      <c r="I5814" t="s">
        <v>2332</v>
      </c>
      <c r="J5814" t="s">
        <v>2159</v>
      </c>
      <c r="K5814">
        <v>45</v>
      </c>
      <c r="L5814">
        <v>46</v>
      </c>
      <c r="N5814">
        <v>1</v>
      </c>
      <c r="O5814">
        <v>0.65910000000000002</v>
      </c>
      <c r="R5814">
        <v>0.67149999999999999</v>
      </c>
    </row>
    <row r="5815" spans="1:18">
      <c r="A5815" t="s">
        <v>2083</v>
      </c>
      <c r="B5815" t="s">
        <v>2082</v>
      </c>
      <c r="D5815">
        <v>2021</v>
      </c>
      <c r="E5815" t="s">
        <v>2156</v>
      </c>
      <c r="F5815" t="s">
        <v>2301</v>
      </c>
      <c r="G5815">
        <v>-34.716920000000002</v>
      </c>
      <c r="H5815">
        <v>138.45589000000001</v>
      </c>
      <c r="I5815" t="s">
        <v>2332</v>
      </c>
      <c r="J5815" t="s">
        <v>2159</v>
      </c>
      <c r="K5815">
        <v>46</v>
      </c>
      <c r="L5815">
        <v>47</v>
      </c>
      <c r="N5815">
        <v>1</v>
      </c>
      <c r="O5815">
        <v>0.79110000000000003</v>
      </c>
      <c r="R5815">
        <v>1.0106999999999999</v>
      </c>
    </row>
    <row r="5816" spans="1:18">
      <c r="A5816" t="s">
        <v>2083</v>
      </c>
      <c r="B5816" t="s">
        <v>2082</v>
      </c>
      <c r="D5816">
        <v>2021</v>
      </c>
      <c r="E5816" t="s">
        <v>2156</v>
      </c>
      <c r="F5816" t="s">
        <v>2301</v>
      </c>
      <c r="G5816">
        <v>-34.716920000000002</v>
      </c>
      <c r="H5816">
        <v>138.45589000000001</v>
      </c>
      <c r="I5816" t="s">
        <v>2332</v>
      </c>
      <c r="J5816" t="s">
        <v>2159</v>
      </c>
      <c r="K5816">
        <v>47</v>
      </c>
      <c r="L5816">
        <v>48</v>
      </c>
      <c r="N5816">
        <v>1</v>
      </c>
      <c r="O5816">
        <v>0.93179999999999996</v>
      </c>
      <c r="R5816">
        <v>1.3499000000000001</v>
      </c>
    </row>
    <row r="5817" spans="1:18">
      <c r="A5817" t="s">
        <v>2083</v>
      </c>
      <c r="B5817" t="s">
        <v>2082</v>
      </c>
      <c r="D5817">
        <v>2021</v>
      </c>
      <c r="E5817" t="s">
        <v>2156</v>
      </c>
      <c r="F5817" t="s">
        <v>2301</v>
      </c>
      <c r="G5817">
        <v>-34.716920000000002</v>
      </c>
      <c r="H5817">
        <v>138.45589000000001</v>
      </c>
      <c r="I5817" t="s">
        <v>2332</v>
      </c>
      <c r="J5817" t="s">
        <v>2159</v>
      </c>
      <c r="K5817">
        <v>48</v>
      </c>
      <c r="L5817">
        <v>49</v>
      </c>
      <c r="N5817">
        <v>1</v>
      </c>
      <c r="O5817">
        <v>0.85019999999999996</v>
      </c>
      <c r="R5817">
        <v>1.0510999999999999</v>
      </c>
    </row>
    <row r="5818" spans="1:18">
      <c r="A5818" t="s">
        <v>2083</v>
      </c>
      <c r="B5818" t="s">
        <v>2082</v>
      </c>
      <c r="D5818">
        <v>2021</v>
      </c>
      <c r="E5818" t="s">
        <v>2156</v>
      </c>
      <c r="F5818" t="s">
        <v>2301</v>
      </c>
      <c r="G5818">
        <v>-34.716920000000002</v>
      </c>
      <c r="H5818">
        <v>138.45589000000001</v>
      </c>
      <c r="I5818" t="s">
        <v>2332</v>
      </c>
      <c r="J5818" t="s">
        <v>2159</v>
      </c>
      <c r="K5818">
        <v>49</v>
      </c>
      <c r="L5818">
        <v>50</v>
      </c>
      <c r="N5818">
        <v>1</v>
      </c>
      <c r="O5818">
        <v>0.4123</v>
      </c>
      <c r="R5818">
        <v>0.75239999999999996</v>
      </c>
    </row>
    <row r="5819" spans="1:18">
      <c r="A5819" t="s">
        <v>2083</v>
      </c>
      <c r="B5819" t="s">
        <v>2082</v>
      </c>
      <c r="D5819">
        <v>2021</v>
      </c>
      <c r="E5819" t="s">
        <v>2156</v>
      </c>
      <c r="F5819" t="s">
        <v>2301</v>
      </c>
      <c r="G5819">
        <v>-34.716920000000002</v>
      </c>
      <c r="H5819">
        <v>138.45589000000001</v>
      </c>
      <c r="I5819" t="s">
        <v>2332</v>
      </c>
      <c r="J5819" t="s">
        <v>2159</v>
      </c>
      <c r="K5819">
        <v>50</v>
      </c>
      <c r="L5819">
        <v>51</v>
      </c>
      <c r="N5819">
        <v>1</v>
      </c>
      <c r="O5819">
        <v>0.92059999999999997</v>
      </c>
      <c r="R5819">
        <v>1.0267999999999999</v>
      </c>
    </row>
    <row r="5820" spans="1:18">
      <c r="A5820" t="s">
        <v>2083</v>
      </c>
      <c r="B5820" t="s">
        <v>2082</v>
      </c>
      <c r="D5820">
        <v>2021</v>
      </c>
      <c r="E5820" t="s">
        <v>2156</v>
      </c>
      <c r="F5820" t="s">
        <v>2301</v>
      </c>
      <c r="G5820">
        <v>-34.716920000000002</v>
      </c>
      <c r="H5820">
        <v>138.45589000000001</v>
      </c>
      <c r="I5820" t="s">
        <v>2332</v>
      </c>
      <c r="J5820" t="s">
        <v>2159</v>
      </c>
      <c r="K5820">
        <v>51</v>
      </c>
      <c r="L5820">
        <v>52</v>
      </c>
      <c r="N5820">
        <v>1</v>
      </c>
      <c r="O5820">
        <v>0.81759999999999999</v>
      </c>
      <c r="R5820">
        <v>1.0267999999999999</v>
      </c>
    </row>
    <row r="5821" spans="1:18">
      <c r="A5821" t="s">
        <v>2083</v>
      </c>
      <c r="B5821" t="s">
        <v>2082</v>
      </c>
      <c r="D5821">
        <v>2021</v>
      </c>
      <c r="E5821" t="s">
        <v>2156</v>
      </c>
      <c r="F5821" t="s">
        <v>2301</v>
      </c>
      <c r="G5821">
        <v>-34.716920000000002</v>
      </c>
      <c r="H5821">
        <v>138.45589000000001</v>
      </c>
      <c r="I5821" t="s">
        <v>2332</v>
      </c>
      <c r="J5821" t="s">
        <v>2159</v>
      </c>
      <c r="K5821">
        <v>52</v>
      </c>
      <c r="L5821">
        <v>53</v>
      </c>
      <c r="N5821">
        <v>1</v>
      </c>
      <c r="O5821">
        <v>0.78510000000000002</v>
      </c>
      <c r="R5821">
        <v>1.0267999999999999</v>
      </c>
    </row>
    <row r="5822" spans="1:18">
      <c r="A5822" t="s">
        <v>2083</v>
      </c>
      <c r="B5822" t="s">
        <v>2082</v>
      </c>
      <c r="D5822">
        <v>2021</v>
      </c>
      <c r="E5822" t="s">
        <v>2156</v>
      </c>
      <c r="F5822" t="s">
        <v>2301</v>
      </c>
      <c r="G5822">
        <v>-34.716920000000002</v>
      </c>
      <c r="H5822">
        <v>138.45589000000001</v>
      </c>
      <c r="I5822" t="s">
        <v>2332</v>
      </c>
      <c r="J5822" t="s">
        <v>2159</v>
      </c>
      <c r="K5822">
        <v>53</v>
      </c>
      <c r="L5822">
        <v>54</v>
      </c>
      <c r="N5822">
        <v>1</v>
      </c>
      <c r="O5822">
        <v>0.90969999999999995</v>
      </c>
      <c r="R5822">
        <v>1.3012999999999999</v>
      </c>
    </row>
    <row r="5823" spans="1:18">
      <c r="A5823" t="s">
        <v>2083</v>
      </c>
      <c r="B5823" t="s">
        <v>2082</v>
      </c>
      <c r="D5823">
        <v>2021</v>
      </c>
      <c r="E5823" t="s">
        <v>2156</v>
      </c>
      <c r="F5823" t="s">
        <v>2301</v>
      </c>
      <c r="G5823">
        <v>-34.716920000000002</v>
      </c>
      <c r="H5823">
        <v>138.45589000000001</v>
      </c>
      <c r="I5823" t="s">
        <v>2332</v>
      </c>
      <c r="J5823" t="s">
        <v>2159</v>
      </c>
      <c r="K5823">
        <v>54</v>
      </c>
      <c r="L5823">
        <v>55</v>
      </c>
      <c r="N5823">
        <v>1</v>
      </c>
      <c r="O5823">
        <v>0.65849999999999997</v>
      </c>
      <c r="R5823">
        <v>1.3776999999999999</v>
      </c>
    </row>
    <row r="5824" spans="1:18">
      <c r="A5824" t="s">
        <v>2083</v>
      </c>
      <c r="B5824" t="s">
        <v>2082</v>
      </c>
      <c r="D5824">
        <v>2021</v>
      </c>
      <c r="E5824" t="s">
        <v>2156</v>
      </c>
      <c r="F5824" t="s">
        <v>2301</v>
      </c>
      <c r="G5824">
        <v>-34.716920000000002</v>
      </c>
      <c r="H5824">
        <v>138.45589000000001</v>
      </c>
      <c r="I5824" t="s">
        <v>2332</v>
      </c>
      <c r="J5824" t="s">
        <v>2159</v>
      </c>
      <c r="K5824">
        <v>55</v>
      </c>
      <c r="L5824">
        <v>56</v>
      </c>
      <c r="N5824">
        <v>1</v>
      </c>
      <c r="O5824">
        <v>0.80469999999999997</v>
      </c>
      <c r="R5824">
        <v>1.3776999999999999</v>
      </c>
    </row>
    <row r="5825" spans="1:18">
      <c r="A5825" t="s">
        <v>2083</v>
      </c>
      <c r="B5825" t="s">
        <v>2082</v>
      </c>
      <c r="D5825">
        <v>2021</v>
      </c>
      <c r="E5825" t="s">
        <v>2156</v>
      </c>
      <c r="F5825" t="s">
        <v>2301</v>
      </c>
      <c r="G5825">
        <v>-34.716920000000002</v>
      </c>
      <c r="H5825">
        <v>138.45589000000001</v>
      </c>
      <c r="I5825" t="s">
        <v>2332</v>
      </c>
      <c r="J5825" t="s">
        <v>2159</v>
      </c>
      <c r="K5825">
        <v>56</v>
      </c>
      <c r="L5825">
        <v>57</v>
      </c>
      <c r="N5825">
        <v>1</v>
      </c>
      <c r="O5825">
        <v>0.92430000000000001</v>
      </c>
      <c r="R5825">
        <v>1.3776999999999999</v>
      </c>
    </row>
    <row r="5826" spans="1:18">
      <c r="A5826" t="s">
        <v>2083</v>
      </c>
      <c r="B5826" t="s">
        <v>2082</v>
      </c>
      <c r="D5826">
        <v>2021</v>
      </c>
      <c r="E5826" t="s">
        <v>2156</v>
      </c>
      <c r="F5826" t="s">
        <v>2301</v>
      </c>
      <c r="G5826">
        <v>-34.716920000000002</v>
      </c>
      <c r="H5826">
        <v>138.45589000000001</v>
      </c>
      <c r="I5826" t="s">
        <v>2332</v>
      </c>
      <c r="J5826" t="s">
        <v>2159</v>
      </c>
      <c r="K5826">
        <v>57</v>
      </c>
      <c r="L5826">
        <v>58</v>
      </c>
      <c r="N5826">
        <v>1</v>
      </c>
      <c r="O5826">
        <v>1.0423</v>
      </c>
      <c r="R5826">
        <v>1.4540999999999999</v>
      </c>
    </row>
    <row r="5827" spans="1:18">
      <c r="A5827" t="s">
        <v>2083</v>
      </c>
      <c r="B5827" t="s">
        <v>2082</v>
      </c>
      <c r="D5827">
        <v>2021</v>
      </c>
      <c r="E5827" t="s">
        <v>2156</v>
      </c>
      <c r="F5827" t="s">
        <v>2301</v>
      </c>
      <c r="G5827">
        <v>-34.716920000000002</v>
      </c>
      <c r="H5827">
        <v>138.45589000000001</v>
      </c>
      <c r="I5827" t="s">
        <v>2332</v>
      </c>
      <c r="J5827" t="s">
        <v>2159</v>
      </c>
      <c r="K5827">
        <v>58</v>
      </c>
      <c r="L5827">
        <v>59</v>
      </c>
      <c r="N5827">
        <v>1</v>
      </c>
      <c r="O5827">
        <v>0.77410000000000001</v>
      </c>
      <c r="R5827">
        <v>1.3566</v>
      </c>
    </row>
    <row r="5828" spans="1:18">
      <c r="A5828" t="s">
        <v>2083</v>
      </c>
      <c r="B5828" t="s">
        <v>2082</v>
      </c>
      <c r="D5828">
        <v>2021</v>
      </c>
      <c r="E5828" t="s">
        <v>2156</v>
      </c>
      <c r="F5828" t="s">
        <v>2301</v>
      </c>
      <c r="G5828">
        <v>-34.716920000000002</v>
      </c>
      <c r="H5828">
        <v>138.45589000000001</v>
      </c>
      <c r="I5828" t="s">
        <v>2332</v>
      </c>
      <c r="J5828" t="s">
        <v>2159</v>
      </c>
      <c r="K5828">
        <v>59</v>
      </c>
      <c r="L5828">
        <v>60</v>
      </c>
      <c r="N5828">
        <v>1</v>
      </c>
      <c r="O5828">
        <v>0.85460000000000003</v>
      </c>
      <c r="R5828">
        <v>1.3566</v>
      </c>
    </row>
    <row r="5829" spans="1:18">
      <c r="A5829" t="s">
        <v>2083</v>
      </c>
      <c r="B5829" t="s">
        <v>2082</v>
      </c>
      <c r="D5829">
        <v>2021</v>
      </c>
      <c r="E5829" t="s">
        <v>2156</v>
      </c>
      <c r="F5829" t="s">
        <v>2301</v>
      </c>
      <c r="G5829">
        <v>-34.716920000000002</v>
      </c>
      <c r="H5829">
        <v>138.45589000000001</v>
      </c>
      <c r="I5829" t="s">
        <v>2332</v>
      </c>
      <c r="J5829" t="s">
        <v>2159</v>
      </c>
      <c r="K5829">
        <v>60</v>
      </c>
      <c r="L5829">
        <v>61</v>
      </c>
      <c r="N5829">
        <v>1</v>
      </c>
      <c r="O5829">
        <v>0.85470000000000002</v>
      </c>
      <c r="R5829">
        <v>1.3566</v>
      </c>
    </row>
    <row r="5830" spans="1:18">
      <c r="A5830" t="s">
        <v>2083</v>
      </c>
      <c r="B5830" t="s">
        <v>2082</v>
      </c>
      <c r="D5830">
        <v>2021</v>
      </c>
      <c r="E5830" t="s">
        <v>2156</v>
      </c>
      <c r="F5830" t="s">
        <v>2301</v>
      </c>
      <c r="G5830">
        <v>-34.716920000000002</v>
      </c>
      <c r="H5830">
        <v>138.45589000000001</v>
      </c>
      <c r="I5830" t="s">
        <v>2332</v>
      </c>
      <c r="J5830" t="s">
        <v>2159</v>
      </c>
      <c r="K5830">
        <v>61</v>
      </c>
      <c r="L5830">
        <v>62</v>
      </c>
      <c r="N5830">
        <v>1</v>
      </c>
      <c r="O5830">
        <v>0.72050000000000003</v>
      </c>
      <c r="R5830">
        <v>1.2592000000000001</v>
      </c>
    </row>
    <row r="5831" spans="1:18">
      <c r="A5831" t="s">
        <v>2083</v>
      </c>
      <c r="B5831" t="s">
        <v>2082</v>
      </c>
      <c r="D5831">
        <v>2021</v>
      </c>
      <c r="E5831" t="s">
        <v>2156</v>
      </c>
      <c r="F5831" t="s">
        <v>2301</v>
      </c>
      <c r="G5831">
        <v>-34.716920000000002</v>
      </c>
      <c r="H5831">
        <v>138.45589000000001</v>
      </c>
      <c r="I5831" t="s">
        <v>2332</v>
      </c>
      <c r="J5831" t="s">
        <v>2159</v>
      </c>
      <c r="K5831">
        <v>62</v>
      </c>
      <c r="L5831">
        <v>63</v>
      </c>
      <c r="N5831">
        <v>1</v>
      </c>
      <c r="O5831">
        <v>0.97689999999999999</v>
      </c>
      <c r="R5831">
        <v>0.94430000000000003</v>
      </c>
    </row>
    <row r="5832" spans="1:18">
      <c r="A5832" t="s">
        <v>2083</v>
      </c>
      <c r="B5832" t="s">
        <v>2082</v>
      </c>
      <c r="D5832">
        <v>2021</v>
      </c>
      <c r="E5832" t="s">
        <v>2156</v>
      </c>
      <c r="F5832" t="s">
        <v>2301</v>
      </c>
      <c r="G5832">
        <v>-34.716920000000002</v>
      </c>
      <c r="H5832">
        <v>138.45589000000001</v>
      </c>
      <c r="I5832" t="s">
        <v>2332</v>
      </c>
      <c r="J5832" t="s">
        <v>2159</v>
      </c>
      <c r="K5832">
        <v>63</v>
      </c>
      <c r="L5832">
        <v>64</v>
      </c>
      <c r="N5832">
        <v>1</v>
      </c>
      <c r="O5832">
        <v>0.79610000000000003</v>
      </c>
      <c r="R5832">
        <v>0.94430000000000003</v>
      </c>
    </row>
    <row r="5833" spans="1:18">
      <c r="A5833" t="s">
        <v>2083</v>
      </c>
      <c r="B5833" t="s">
        <v>2082</v>
      </c>
      <c r="D5833">
        <v>2021</v>
      </c>
      <c r="E5833" t="s">
        <v>2156</v>
      </c>
      <c r="F5833" t="s">
        <v>2301</v>
      </c>
      <c r="G5833">
        <v>-34.716920000000002</v>
      </c>
      <c r="H5833">
        <v>138.45589000000001</v>
      </c>
      <c r="I5833" t="s">
        <v>2332</v>
      </c>
      <c r="J5833" t="s">
        <v>2159</v>
      </c>
      <c r="K5833">
        <v>64</v>
      </c>
      <c r="L5833">
        <v>65</v>
      </c>
      <c r="N5833">
        <v>1</v>
      </c>
      <c r="O5833">
        <v>0.89749999999999996</v>
      </c>
      <c r="R5833">
        <v>0.94430000000000003</v>
      </c>
    </row>
    <row r="5834" spans="1:18">
      <c r="A5834" t="s">
        <v>2083</v>
      </c>
      <c r="B5834" t="s">
        <v>2082</v>
      </c>
      <c r="D5834">
        <v>2021</v>
      </c>
      <c r="E5834" t="s">
        <v>2156</v>
      </c>
      <c r="F5834" t="s">
        <v>2301</v>
      </c>
      <c r="G5834">
        <v>-34.716920000000002</v>
      </c>
      <c r="H5834">
        <v>138.45589000000001</v>
      </c>
      <c r="I5834" t="s">
        <v>2332</v>
      </c>
      <c r="J5834" t="s">
        <v>2159</v>
      </c>
      <c r="K5834">
        <v>65</v>
      </c>
      <c r="L5834">
        <v>66</v>
      </c>
      <c r="N5834">
        <v>1</v>
      </c>
      <c r="O5834">
        <v>0.93969999999999998</v>
      </c>
      <c r="R5834">
        <v>0.62949999999999995</v>
      </c>
    </row>
    <row r="5835" spans="1:18">
      <c r="A5835" t="s">
        <v>2083</v>
      </c>
      <c r="B5835" t="s">
        <v>2082</v>
      </c>
      <c r="D5835">
        <v>2021</v>
      </c>
      <c r="E5835" t="s">
        <v>2156</v>
      </c>
      <c r="F5835" t="s">
        <v>2301</v>
      </c>
      <c r="G5835">
        <v>-34.716920000000002</v>
      </c>
      <c r="H5835">
        <v>138.45589000000001</v>
      </c>
      <c r="I5835" t="s">
        <v>2332</v>
      </c>
      <c r="J5835" t="s">
        <v>2159</v>
      </c>
      <c r="K5835">
        <v>66</v>
      </c>
      <c r="L5835">
        <v>67</v>
      </c>
      <c r="N5835">
        <v>1</v>
      </c>
      <c r="O5835">
        <v>0.89629999999999999</v>
      </c>
      <c r="R5835">
        <v>0.62970000000000004</v>
      </c>
    </row>
    <row r="5836" spans="1:18">
      <c r="A5836" t="s">
        <v>2083</v>
      </c>
      <c r="B5836" t="s">
        <v>2082</v>
      </c>
      <c r="D5836">
        <v>2021</v>
      </c>
      <c r="E5836" t="s">
        <v>2156</v>
      </c>
      <c r="F5836" t="s">
        <v>2301</v>
      </c>
      <c r="G5836">
        <v>-34.716920000000002</v>
      </c>
      <c r="H5836">
        <v>138.45589000000001</v>
      </c>
      <c r="I5836" t="s">
        <v>2332</v>
      </c>
      <c r="J5836" t="s">
        <v>2159</v>
      </c>
      <c r="K5836">
        <v>67</v>
      </c>
      <c r="L5836">
        <v>68</v>
      </c>
      <c r="N5836">
        <v>1</v>
      </c>
      <c r="O5836">
        <v>0.85029999999999994</v>
      </c>
      <c r="R5836">
        <v>0.62970000000000004</v>
      </c>
    </row>
    <row r="5837" spans="1:18">
      <c r="A5837" t="s">
        <v>2083</v>
      </c>
      <c r="B5837" t="s">
        <v>2082</v>
      </c>
      <c r="D5837">
        <v>2021</v>
      </c>
      <c r="E5837" t="s">
        <v>2156</v>
      </c>
      <c r="F5837" t="s">
        <v>2301</v>
      </c>
      <c r="G5837">
        <v>-34.716920000000002</v>
      </c>
      <c r="H5837">
        <v>138.45589000000001</v>
      </c>
      <c r="I5837" t="s">
        <v>2332</v>
      </c>
      <c r="J5837" t="s">
        <v>2159</v>
      </c>
      <c r="K5837">
        <v>68</v>
      </c>
      <c r="L5837">
        <v>69</v>
      </c>
      <c r="N5837">
        <v>1</v>
      </c>
      <c r="O5837">
        <v>0.83130000000000004</v>
      </c>
      <c r="R5837">
        <v>0.62970000000000004</v>
      </c>
    </row>
    <row r="5838" spans="1:18">
      <c r="A5838" t="s">
        <v>2083</v>
      </c>
      <c r="B5838" t="s">
        <v>2082</v>
      </c>
      <c r="D5838">
        <v>2021</v>
      </c>
      <c r="E5838" t="s">
        <v>2156</v>
      </c>
      <c r="F5838" t="s">
        <v>2301</v>
      </c>
      <c r="G5838">
        <v>-34.716920000000002</v>
      </c>
      <c r="H5838">
        <v>138.45589000000001</v>
      </c>
      <c r="I5838" t="s">
        <v>2332</v>
      </c>
      <c r="J5838" t="s">
        <v>2159</v>
      </c>
      <c r="K5838">
        <v>69</v>
      </c>
      <c r="L5838">
        <v>70</v>
      </c>
      <c r="N5838">
        <v>1</v>
      </c>
      <c r="O5838">
        <v>0.75819999999999999</v>
      </c>
      <c r="R5838">
        <v>0.62990000000000002</v>
      </c>
    </row>
    <row r="5839" spans="1:18">
      <c r="A5839" t="s">
        <v>2083</v>
      </c>
      <c r="B5839" t="s">
        <v>2082</v>
      </c>
      <c r="D5839">
        <v>2021</v>
      </c>
      <c r="E5839" t="s">
        <v>2156</v>
      </c>
      <c r="F5839" t="s">
        <v>2301</v>
      </c>
      <c r="G5839">
        <v>-34.716920000000002</v>
      </c>
      <c r="H5839">
        <v>138.45589000000001</v>
      </c>
      <c r="I5839" t="s">
        <v>2332</v>
      </c>
      <c r="J5839" t="s">
        <v>2159</v>
      </c>
      <c r="K5839">
        <v>70</v>
      </c>
      <c r="L5839">
        <v>71</v>
      </c>
      <c r="N5839">
        <v>1</v>
      </c>
      <c r="O5839">
        <v>0.99839999999999995</v>
      </c>
    </row>
    <row r="5840" spans="1:18">
      <c r="A5840" t="s">
        <v>2083</v>
      </c>
      <c r="B5840" t="s">
        <v>2082</v>
      </c>
      <c r="D5840">
        <v>2021</v>
      </c>
      <c r="E5840" t="s">
        <v>2156</v>
      </c>
      <c r="F5840" t="s">
        <v>2301</v>
      </c>
      <c r="G5840">
        <v>-34.716666670000002</v>
      </c>
      <c r="H5840">
        <v>138.44999999999999</v>
      </c>
      <c r="I5840" t="s">
        <v>2334</v>
      </c>
      <c r="J5840" t="s">
        <v>2158</v>
      </c>
      <c r="K5840">
        <v>0</v>
      </c>
      <c r="L5840">
        <v>0.5</v>
      </c>
      <c r="N5840">
        <v>0.5</v>
      </c>
      <c r="O5840">
        <v>0.2291</v>
      </c>
      <c r="R5840">
        <v>2.7721</v>
      </c>
    </row>
    <row r="5841" spans="1:18">
      <c r="A5841" t="s">
        <v>2083</v>
      </c>
      <c r="B5841" t="s">
        <v>2082</v>
      </c>
      <c r="D5841">
        <v>2021</v>
      </c>
      <c r="E5841" t="s">
        <v>2156</v>
      </c>
      <c r="F5841" t="s">
        <v>2301</v>
      </c>
      <c r="G5841">
        <v>-34.716666670000002</v>
      </c>
      <c r="H5841">
        <v>138.44999999999999</v>
      </c>
      <c r="I5841" t="s">
        <v>2334</v>
      </c>
      <c r="J5841" t="s">
        <v>2158</v>
      </c>
      <c r="K5841">
        <v>0.5</v>
      </c>
      <c r="L5841">
        <v>1</v>
      </c>
      <c r="N5841">
        <v>0.5</v>
      </c>
      <c r="O5841">
        <v>0.52449999999999997</v>
      </c>
      <c r="R5841">
        <v>2.4211999999999998</v>
      </c>
    </row>
    <row r="5842" spans="1:18">
      <c r="A5842" t="s">
        <v>2083</v>
      </c>
      <c r="B5842" t="s">
        <v>2082</v>
      </c>
      <c r="D5842">
        <v>2021</v>
      </c>
      <c r="E5842" t="s">
        <v>2156</v>
      </c>
      <c r="F5842" t="s">
        <v>2301</v>
      </c>
      <c r="G5842">
        <v>-34.716666670000002</v>
      </c>
      <c r="H5842">
        <v>138.44999999999999</v>
      </c>
      <c r="I5842" t="s">
        <v>2334</v>
      </c>
      <c r="J5842" t="s">
        <v>2158</v>
      </c>
      <c r="K5842">
        <v>1</v>
      </c>
      <c r="L5842">
        <v>1.5</v>
      </c>
      <c r="N5842">
        <v>0.5</v>
      </c>
      <c r="O5842">
        <v>0.60709999999999997</v>
      </c>
      <c r="R5842">
        <v>2.0703</v>
      </c>
    </row>
    <row r="5843" spans="1:18">
      <c r="A5843" t="s">
        <v>2083</v>
      </c>
      <c r="B5843" t="s">
        <v>2082</v>
      </c>
      <c r="D5843">
        <v>2021</v>
      </c>
      <c r="E5843" t="s">
        <v>2156</v>
      </c>
      <c r="F5843" t="s">
        <v>2301</v>
      </c>
      <c r="G5843">
        <v>-34.716666670000002</v>
      </c>
      <c r="H5843">
        <v>138.44999999999999</v>
      </c>
      <c r="I5843" t="s">
        <v>2334</v>
      </c>
      <c r="J5843" t="s">
        <v>2158</v>
      </c>
      <c r="K5843">
        <v>1.5</v>
      </c>
      <c r="L5843">
        <v>2</v>
      </c>
      <c r="N5843">
        <v>0.5</v>
      </c>
      <c r="O5843">
        <v>1.0152000000000001</v>
      </c>
      <c r="R5843">
        <v>1.538</v>
      </c>
    </row>
    <row r="5844" spans="1:18">
      <c r="A5844" t="s">
        <v>2083</v>
      </c>
      <c r="B5844" t="s">
        <v>2082</v>
      </c>
      <c r="D5844">
        <v>2021</v>
      </c>
      <c r="E5844" t="s">
        <v>2156</v>
      </c>
      <c r="F5844" t="s">
        <v>2301</v>
      </c>
      <c r="G5844">
        <v>-34.716666670000002</v>
      </c>
      <c r="H5844">
        <v>138.44999999999999</v>
      </c>
      <c r="I5844" t="s">
        <v>2334</v>
      </c>
      <c r="J5844" t="s">
        <v>2158</v>
      </c>
      <c r="K5844">
        <v>2</v>
      </c>
      <c r="L5844">
        <v>2.5</v>
      </c>
      <c r="N5844">
        <v>0.5</v>
      </c>
      <c r="O5844">
        <v>0.77590000000000003</v>
      </c>
      <c r="R5844">
        <v>1.0057</v>
      </c>
    </row>
    <row r="5845" spans="1:18">
      <c r="A5845" t="s">
        <v>2083</v>
      </c>
      <c r="B5845" t="s">
        <v>2082</v>
      </c>
      <c r="D5845">
        <v>2021</v>
      </c>
      <c r="E5845" t="s">
        <v>2156</v>
      </c>
      <c r="F5845" t="s">
        <v>2301</v>
      </c>
      <c r="G5845">
        <v>-34.716666670000002</v>
      </c>
      <c r="H5845">
        <v>138.44999999999999</v>
      </c>
      <c r="I5845" t="s">
        <v>2334</v>
      </c>
      <c r="J5845" t="s">
        <v>2158</v>
      </c>
      <c r="K5845">
        <v>2.5</v>
      </c>
      <c r="L5845">
        <v>3</v>
      </c>
      <c r="N5845">
        <v>0.5</v>
      </c>
      <c r="O5845">
        <v>0.79569999999999996</v>
      </c>
      <c r="R5845">
        <v>1.1854</v>
      </c>
    </row>
    <row r="5846" spans="1:18">
      <c r="A5846" t="s">
        <v>2083</v>
      </c>
      <c r="B5846" t="s">
        <v>2082</v>
      </c>
      <c r="D5846">
        <v>2021</v>
      </c>
      <c r="E5846" t="s">
        <v>2156</v>
      </c>
      <c r="F5846" t="s">
        <v>2301</v>
      </c>
      <c r="G5846">
        <v>-34.716666670000002</v>
      </c>
      <c r="H5846">
        <v>138.44999999999999</v>
      </c>
      <c r="I5846" t="s">
        <v>2334</v>
      </c>
      <c r="J5846" t="s">
        <v>2158</v>
      </c>
      <c r="K5846">
        <v>3</v>
      </c>
      <c r="L5846">
        <v>3.5</v>
      </c>
      <c r="N5846">
        <v>0.5</v>
      </c>
      <c r="O5846">
        <v>1.0308999999999999</v>
      </c>
      <c r="R5846">
        <v>1.3651</v>
      </c>
    </row>
    <row r="5847" spans="1:18">
      <c r="A5847" t="s">
        <v>2083</v>
      </c>
      <c r="B5847" t="s">
        <v>2082</v>
      </c>
      <c r="D5847">
        <v>2021</v>
      </c>
      <c r="E5847" t="s">
        <v>2156</v>
      </c>
      <c r="F5847" t="s">
        <v>2301</v>
      </c>
      <c r="G5847">
        <v>-34.716666670000002</v>
      </c>
      <c r="H5847">
        <v>138.44999999999999</v>
      </c>
      <c r="I5847" t="s">
        <v>2334</v>
      </c>
      <c r="J5847" t="s">
        <v>2158</v>
      </c>
      <c r="K5847">
        <v>3.5</v>
      </c>
      <c r="L5847">
        <v>4</v>
      </c>
      <c r="N5847">
        <v>0.5</v>
      </c>
      <c r="O5847">
        <v>0.76549999999999996</v>
      </c>
      <c r="R5847">
        <v>1.0831</v>
      </c>
    </row>
    <row r="5848" spans="1:18">
      <c r="A5848" t="s">
        <v>2083</v>
      </c>
      <c r="B5848" t="s">
        <v>2082</v>
      </c>
      <c r="D5848">
        <v>2021</v>
      </c>
      <c r="E5848" t="s">
        <v>2156</v>
      </c>
      <c r="F5848" t="s">
        <v>2301</v>
      </c>
      <c r="G5848">
        <v>-34.716666670000002</v>
      </c>
      <c r="H5848">
        <v>138.44999999999999</v>
      </c>
      <c r="I5848" t="s">
        <v>2334</v>
      </c>
      <c r="J5848" t="s">
        <v>2158</v>
      </c>
      <c r="K5848">
        <v>4</v>
      </c>
      <c r="L5848">
        <v>4.5</v>
      </c>
      <c r="N5848">
        <v>0.5</v>
      </c>
      <c r="O5848">
        <v>0.80510000000000004</v>
      </c>
      <c r="R5848">
        <v>0.80110000000000003</v>
      </c>
    </row>
    <row r="5849" spans="1:18">
      <c r="A5849" t="s">
        <v>2083</v>
      </c>
      <c r="B5849" t="s">
        <v>2082</v>
      </c>
      <c r="D5849">
        <v>2021</v>
      </c>
      <c r="E5849" t="s">
        <v>2156</v>
      </c>
      <c r="F5849" t="s">
        <v>2301</v>
      </c>
      <c r="G5849">
        <v>-34.716666670000002</v>
      </c>
      <c r="H5849">
        <v>138.44999999999999</v>
      </c>
      <c r="I5849" t="s">
        <v>2334</v>
      </c>
      <c r="J5849" t="s">
        <v>2158</v>
      </c>
      <c r="K5849">
        <v>4.5</v>
      </c>
      <c r="L5849">
        <v>5</v>
      </c>
      <c r="N5849">
        <v>0.5</v>
      </c>
      <c r="O5849">
        <v>0.76910000000000001</v>
      </c>
      <c r="R5849">
        <v>1.1252</v>
      </c>
    </row>
    <row r="5850" spans="1:18">
      <c r="A5850" t="s">
        <v>2083</v>
      </c>
      <c r="B5850" t="s">
        <v>2082</v>
      </c>
      <c r="D5850">
        <v>2021</v>
      </c>
      <c r="E5850" t="s">
        <v>2156</v>
      </c>
      <c r="F5850" t="s">
        <v>2301</v>
      </c>
      <c r="G5850">
        <v>-34.716666670000002</v>
      </c>
      <c r="H5850">
        <v>138.44999999999999</v>
      </c>
      <c r="I5850" t="s">
        <v>2334</v>
      </c>
      <c r="J5850" t="s">
        <v>2158</v>
      </c>
      <c r="K5850">
        <v>5</v>
      </c>
      <c r="L5850">
        <v>5.5</v>
      </c>
      <c r="N5850">
        <v>0.5</v>
      </c>
      <c r="O5850">
        <v>0.68049999999999999</v>
      </c>
      <c r="R5850">
        <v>1.4493</v>
      </c>
    </row>
    <row r="5851" spans="1:18">
      <c r="A5851" t="s">
        <v>2083</v>
      </c>
      <c r="B5851" t="s">
        <v>2082</v>
      </c>
      <c r="D5851">
        <v>2021</v>
      </c>
      <c r="E5851" t="s">
        <v>2156</v>
      </c>
      <c r="F5851" t="s">
        <v>2301</v>
      </c>
      <c r="G5851">
        <v>-34.716666670000002</v>
      </c>
      <c r="H5851">
        <v>138.44999999999999</v>
      </c>
      <c r="I5851" t="s">
        <v>2334</v>
      </c>
      <c r="J5851" t="s">
        <v>2158</v>
      </c>
      <c r="K5851">
        <v>5.5</v>
      </c>
      <c r="L5851">
        <v>6</v>
      </c>
      <c r="N5851">
        <v>0.5</v>
      </c>
      <c r="O5851">
        <v>1.1096999999999999</v>
      </c>
      <c r="R5851">
        <v>1.3159000000000001</v>
      </c>
    </row>
    <row r="5852" spans="1:18">
      <c r="A5852" t="s">
        <v>2083</v>
      </c>
      <c r="B5852" t="s">
        <v>2082</v>
      </c>
      <c r="D5852">
        <v>2021</v>
      </c>
      <c r="E5852" t="s">
        <v>2156</v>
      </c>
      <c r="F5852" t="s">
        <v>2301</v>
      </c>
      <c r="G5852">
        <v>-34.716666670000002</v>
      </c>
      <c r="H5852">
        <v>138.44999999999999</v>
      </c>
      <c r="I5852" t="s">
        <v>2334</v>
      </c>
      <c r="J5852" t="s">
        <v>2158</v>
      </c>
      <c r="K5852">
        <v>6</v>
      </c>
      <c r="L5852">
        <v>6.5</v>
      </c>
      <c r="N5852">
        <v>0.5</v>
      </c>
      <c r="O5852">
        <v>1.1160000000000001</v>
      </c>
      <c r="R5852">
        <v>1.1823999999999999</v>
      </c>
    </row>
    <row r="5853" spans="1:18">
      <c r="A5853" t="s">
        <v>2083</v>
      </c>
      <c r="B5853" t="s">
        <v>2082</v>
      </c>
      <c r="D5853">
        <v>2021</v>
      </c>
      <c r="E5853" t="s">
        <v>2156</v>
      </c>
      <c r="F5853" t="s">
        <v>2301</v>
      </c>
      <c r="G5853">
        <v>-34.716666670000002</v>
      </c>
      <c r="H5853">
        <v>138.44999999999999</v>
      </c>
      <c r="I5853" t="s">
        <v>2334</v>
      </c>
      <c r="J5853" t="s">
        <v>2158</v>
      </c>
      <c r="K5853">
        <v>6.5</v>
      </c>
      <c r="L5853">
        <v>7</v>
      </c>
      <c r="N5853">
        <v>0.5</v>
      </c>
      <c r="O5853">
        <v>0.74390000000000001</v>
      </c>
      <c r="R5853">
        <v>1.4462999999999999</v>
      </c>
    </row>
    <row r="5854" spans="1:18">
      <c r="A5854" t="s">
        <v>2083</v>
      </c>
      <c r="B5854" t="s">
        <v>2082</v>
      </c>
      <c r="D5854">
        <v>2021</v>
      </c>
      <c r="E5854" t="s">
        <v>2156</v>
      </c>
      <c r="F5854" t="s">
        <v>2301</v>
      </c>
      <c r="G5854">
        <v>-34.716666670000002</v>
      </c>
      <c r="H5854">
        <v>138.44999999999999</v>
      </c>
      <c r="I5854" t="s">
        <v>2334</v>
      </c>
      <c r="J5854" t="s">
        <v>2158</v>
      </c>
      <c r="K5854">
        <v>7</v>
      </c>
      <c r="L5854">
        <v>7.5</v>
      </c>
      <c r="N5854">
        <v>0.5</v>
      </c>
      <c r="O5854">
        <v>0.85160000000000002</v>
      </c>
      <c r="R5854">
        <v>1.7101999999999999</v>
      </c>
    </row>
    <row r="5855" spans="1:18">
      <c r="A5855" t="s">
        <v>2083</v>
      </c>
      <c r="B5855" t="s">
        <v>2082</v>
      </c>
      <c r="D5855">
        <v>2021</v>
      </c>
      <c r="E5855" t="s">
        <v>2156</v>
      </c>
      <c r="F5855" t="s">
        <v>2301</v>
      </c>
      <c r="G5855">
        <v>-34.716666670000002</v>
      </c>
      <c r="H5855">
        <v>138.44999999999999</v>
      </c>
      <c r="I5855" t="s">
        <v>2334</v>
      </c>
      <c r="J5855" t="s">
        <v>2158</v>
      </c>
      <c r="K5855">
        <v>7.5</v>
      </c>
      <c r="L5855">
        <v>8</v>
      </c>
      <c r="N5855">
        <v>0.5</v>
      </c>
      <c r="O5855">
        <v>0.76270000000000004</v>
      </c>
      <c r="R5855">
        <v>1.4297</v>
      </c>
    </row>
    <row r="5856" spans="1:18">
      <c r="A5856" t="s">
        <v>2083</v>
      </c>
      <c r="B5856" t="s">
        <v>2082</v>
      </c>
      <c r="D5856">
        <v>2021</v>
      </c>
      <c r="E5856" t="s">
        <v>2156</v>
      </c>
      <c r="F5856" t="s">
        <v>2301</v>
      </c>
      <c r="G5856">
        <v>-34.716666670000002</v>
      </c>
      <c r="H5856">
        <v>138.44999999999999</v>
      </c>
      <c r="I5856" t="s">
        <v>2334</v>
      </c>
      <c r="J5856" t="s">
        <v>2158</v>
      </c>
      <c r="K5856">
        <v>8</v>
      </c>
      <c r="L5856">
        <v>8.5</v>
      </c>
      <c r="N5856">
        <v>0.5</v>
      </c>
      <c r="O5856">
        <v>1.0807</v>
      </c>
      <c r="R5856">
        <v>1.1493</v>
      </c>
    </row>
    <row r="5857" spans="1:18">
      <c r="A5857" t="s">
        <v>2083</v>
      </c>
      <c r="B5857" t="s">
        <v>2082</v>
      </c>
      <c r="D5857">
        <v>2021</v>
      </c>
      <c r="E5857" t="s">
        <v>2156</v>
      </c>
      <c r="F5857" t="s">
        <v>2301</v>
      </c>
      <c r="G5857">
        <v>-34.716666670000002</v>
      </c>
      <c r="H5857">
        <v>138.44999999999999</v>
      </c>
      <c r="I5857" t="s">
        <v>2334</v>
      </c>
      <c r="J5857" t="s">
        <v>2158</v>
      </c>
      <c r="K5857">
        <v>8.5</v>
      </c>
      <c r="L5857">
        <v>9</v>
      </c>
      <c r="N5857">
        <v>0.5</v>
      </c>
      <c r="O5857">
        <v>0.8014</v>
      </c>
      <c r="R5857">
        <v>1.2605999999999999</v>
      </c>
    </row>
    <row r="5858" spans="1:18">
      <c r="A5858" t="s">
        <v>2083</v>
      </c>
      <c r="B5858" t="s">
        <v>2082</v>
      </c>
      <c r="D5858">
        <v>2021</v>
      </c>
      <c r="E5858" t="s">
        <v>2156</v>
      </c>
      <c r="F5858" t="s">
        <v>2301</v>
      </c>
      <c r="G5858">
        <v>-34.716666670000002</v>
      </c>
      <c r="H5858">
        <v>138.44999999999999</v>
      </c>
      <c r="I5858" t="s">
        <v>2334</v>
      </c>
      <c r="J5858" t="s">
        <v>2158</v>
      </c>
      <c r="K5858">
        <v>9</v>
      </c>
      <c r="L5858">
        <v>9.5</v>
      </c>
      <c r="N5858">
        <v>0.5</v>
      </c>
      <c r="O5858">
        <v>1.1489</v>
      </c>
      <c r="R5858">
        <v>1.3717999999999999</v>
      </c>
    </row>
    <row r="5859" spans="1:18">
      <c r="A5859" t="s">
        <v>2083</v>
      </c>
      <c r="B5859" t="s">
        <v>2082</v>
      </c>
      <c r="D5859">
        <v>2021</v>
      </c>
      <c r="E5859" t="s">
        <v>2156</v>
      </c>
      <c r="F5859" t="s">
        <v>2301</v>
      </c>
      <c r="G5859">
        <v>-34.716666670000002</v>
      </c>
      <c r="H5859">
        <v>138.44999999999999</v>
      </c>
      <c r="I5859" t="s">
        <v>2334</v>
      </c>
      <c r="J5859" t="s">
        <v>2158</v>
      </c>
      <c r="K5859">
        <v>9.5</v>
      </c>
      <c r="L5859">
        <v>10</v>
      </c>
      <c r="N5859">
        <v>0.5</v>
      </c>
      <c r="O5859">
        <v>0.92100000000000004</v>
      </c>
      <c r="R5859">
        <v>1.3361000000000001</v>
      </c>
    </row>
    <row r="5860" spans="1:18">
      <c r="A5860" t="s">
        <v>2083</v>
      </c>
      <c r="B5860" t="s">
        <v>2082</v>
      </c>
      <c r="D5860">
        <v>2021</v>
      </c>
      <c r="E5860" t="s">
        <v>2156</v>
      </c>
      <c r="F5860" t="s">
        <v>2301</v>
      </c>
      <c r="G5860">
        <v>-34.716666670000002</v>
      </c>
      <c r="H5860">
        <v>138.44999999999999</v>
      </c>
      <c r="I5860" t="s">
        <v>2334</v>
      </c>
      <c r="J5860" t="s">
        <v>2158</v>
      </c>
      <c r="K5860">
        <v>10</v>
      </c>
      <c r="L5860">
        <v>10.5</v>
      </c>
      <c r="N5860">
        <v>0.5</v>
      </c>
      <c r="O5860">
        <v>0.85599999999999998</v>
      </c>
      <c r="R5860">
        <v>1.3004</v>
      </c>
    </row>
    <row r="5861" spans="1:18">
      <c r="A5861" t="s">
        <v>2083</v>
      </c>
      <c r="B5861" t="s">
        <v>2082</v>
      </c>
      <c r="D5861">
        <v>2021</v>
      </c>
      <c r="E5861" t="s">
        <v>2156</v>
      </c>
      <c r="F5861" t="s">
        <v>2301</v>
      </c>
      <c r="G5861">
        <v>-34.716666670000002</v>
      </c>
      <c r="H5861">
        <v>138.44999999999999</v>
      </c>
      <c r="I5861" t="s">
        <v>2334</v>
      </c>
      <c r="J5861" t="s">
        <v>2158</v>
      </c>
      <c r="K5861">
        <v>10.5</v>
      </c>
      <c r="L5861">
        <v>11</v>
      </c>
      <c r="N5861">
        <v>0.5</v>
      </c>
      <c r="O5861">
        <v>1.1138999999999999</v>
      </c>
      <c r="R5861">
        <v>1.1437999999999999</v>
      </c>
    </row>
    <row r="5862" spans="1:18">
      <c r="A5862" t="s">
        <v>2083</v>
      </c>
      <c r="B5862" t="s">
        <v>2082</v>
      </c>
      <c r="D5862">
        <v>2021</v>
      </c>
      <c r="E5862" t="s">
        <v>2156</v>
      </c>
      <c r="F5862" t="s">
        <v>2301</v>
      </c>
      <c r="G5862">
        <v>-34.716666670000002</v>
      </c>
      <c r="H5862">
        <v>138.44999999999999</v>
      </c>
      <c r="I5862" t="s">
        <v>2334</v>
      </c>
      <c r="J5862" t="s">
        <v>2158</v>
      </c>
      <c r="K5862">
        <v>11</v>
      </c>
      <c r="L5862">
        <v>11.5</v>
      </c>
      <c r="N5862">
        <v>0.5</v>
      </c>
      <c r="O5862">
        <v>1.0891999999999999</v>
      </c>
      <c r="R5862">
        <v>0.98709999999999998</v>
      </c>
    </row>
    <row r="5863" spans="1:18">
      <c r="A5863" t="s">
        <v>2083</v>
      </c>
      <c r="B5863" t="s">
        <v>2082</v>
      </c>
      <c r="D5863">
        <v>2021</v>
      </c>
      <c r="E5863" t="s">
        <v>2156</v>
      </c>
      <c r="F5863" t="s">
        <v>2301</v>
      </c>
      <c r="G5863">
        <v>-34.716666670000002</v>
      </c>
      <c r="H5863">
        <v>138.44999999999999</v>
      </c>
      <c r="I5863" t="s">
        <v>2334</v>
      </c>
      <c r="J5863" t="s">
        <v>2158</v>
      </c>
      <c r="K5863">
        <v>11.5</v>
      </c>
      <c r="L5863">
        <v>12</v>
      </c>
      <c r="N5863">
        <v>0.5</v>
      </c>
      <c r="O5863">
        <v>1.3371</v>
      </c>
      <c r="R5863">
        <v>0.87260000000000004</v>
      </c>
    </row>
    <row r="5864" spans="1:18">
      <c r="A5864" t="s">
        <v>2083</v>
      </c>
      <c r="B5864" t="s">
        <v>2082</v>
      </c>
      <c r="D5864">
        <v>2021</v>
      </c>
      <c r="E5864" t="s">
        <v>2156</v>
      </c>
      <c r="F5864" t="s">
        <v>2301</v>
      </c>
      <c r="G5864">
        <v>-34.716666670000002</v>
      </c>
      <c r="H5864">
        <v>138.44999999999999</v>
      </c>
      <c r="I5864" t="s">
        <v>2334</v>
      </c>
      <c r="J5864" t="s">
        <v>2158</v>
      </c>
      <c r="K5864">
        <v>12</v>
      </c>
      <c r="L5864">
        <v>12.5</v>
      </c>
      <c r="N5864">
        <v>0.5</v>
      </c>
      <c r="O5864">
        <v>0.88829999999999998</v>
      </c>
      <c r="R5864">
        <v>0.7581</v>
      </c>
    </row>
    <row r="5865" spans="1:18">
      <c r="A5865" t="s">
        <v>2083</v>
      </c>
      <c r="B5865" t="s">
        <v>2082</v>
      </c>
      <c r="D5865">
        <v>2021</v>
      </c>
      <c r="E5865" t="s">
        <v>2156</v>
      </c>
      <c r="F5865" t="s">
        <v>2301</v>
      </c>
      <c r="G5865">
        <v>-34.716666670000002</v>
      </c>
      <c r="H5865">
        <v>138.44999999999999</v>
      </c>
      <c r="I5865" t="s">
        <v>2334</v>
      </c>
      <c r="J5865" t="s">
        <v>2158</v>
      </c>
      <c r="K5865">
        <v>12.5</v>
      </c>
      <c r="L5865">
        <v>13</v>
      </c>
      <c r="N5865">
        <v>0.5</v>
      </c>
      <c r="O5865">
        <v>1.1469</v>
      </c>
      <c r="R5865">
        <v>1.0045999999999999</v>
      </c>
    </row>
    <row r="5866" spans="1:18">
      <c r="A5866" t="s">
        <v>2083</v>
      </c>
      <c r="B5866" t="s">
        <v>2082</v>
      </c>
      <c r="D5866">
        <v>2021</v>
      </c>
      <c r="E5866" t="s">
        <v>2156</v>
      </c>
      <c r="F5866" t="s">
        <v>2301</v>
      </c>
      <c r="G5866">
        <v>-34.716666670000002</v>
      </c>
      <c r="H5866">
        <v>138.44999999999999</v>
      </c>
      <c r="I5866" t="s">
        <v>2334</v>
      </c>
      <c r="J5866" t="s">
        <v>2158</v>
      </c>
      <c r="K5866">
        <v>13</v>
      </c>
      <c r="L5866">
        <v>13.5</v>
      </c>
      <c r="N5866">
        <v>0.5</v>
      </c>
      <c r="O5866">
        <v>0.82840000000000003</v>
      </c>
      <c r="R5866">
        <v>1.2511000000000001</v>
      </c>
    </row>
    <row r="5867" spans="1:18">
      <c r="A5867" t="s">
        <v>2083</v>
      </c>
      <c r="B5867" t="s">
        <v>2082</v>
      </c>
      <c r="D5867">
        <v>2021</v>
      </c>
      <c r="E5867" t="s">
        <v>2156</v>
      </c>
      <c r="F5867" t="s">
        <v>2301</v>
      </c>
      <c r="G5867">
        <v>-34.716666670000002</v>
      </c>
      <c r="H5867">
        <v>138.44999999999999</v>
      </c>
      <c r="I5867" t="s">
        <v>2334</v>
      </c>
      <c r="J5867" t="s">
        <v>2158</v>
      </c>
      <c r="K5867">
        <v>13.5</v>
      </c>
      <c r="L5867">
        <v>14</v>
      </c>
      <c r="N5867">
        <v>0.5</v>
      </c>
      <c r="O5867">
        <v>1.4766999999999999</v>
      </c>
      <c r="R5867">
        <v>0.90159999999999996</v>
      </c>
    </row>
    <row r="5868" spans="1:18">
      <c r="A5868" t="s">
        <v>2083</v>
      </c>
      <c r="B5868" t="s">
        <v>2082</v>
      </c>
      <c r="D5868">
        <v>2021</v>
      </c>
      <c r="E5868" t="s">
        <v>2156</v>
      </c>
      <c r="F5868" t="s">
        <v>2301</v>
      </c>
      <c r="G5868">
        <v>-34.716666670000002</v>
      </c>
      <c r="H5868">
        <v>138.44999999999999</v>
      </c>
      <c r="I5868" t="s">
        <v>2334</v>
      </c>
      <c r="J5868" t="s">
        <v>2158</v>
      </c>
      <c r="K5868">
        <v>14</v>
      </c>
      <c r="L5868">
        <v>14.5</v>
      </c>
      <c r="N5868">
        <v>0.5</v>
      </c>
      <c r="O5868">
        <v>1.2695000000000001</v>
      </c>
      <c r="R5868">
        <v>0.55210000000000004</v>
      </c>
    </row>
    <row r="5869" spans="1:18">
      <c r="A5869" t="s">
        <v>2083</v>
      </c>
      <c r="B5869" t="s">
        <v>2082</v>
      </c>
      <c r="D5869">
        <v>2021</v>
      </c>
      <c r="E5869" t="s">
        <v>2156</v>
      </c>
      <c r="F5869" t="s">
        <v>2301</v>
      </c>
      <c r="G5869">
        <v>-34.716666670000002</v>
      </c>
      <c r="H5869">
        <v>138.44999999999999</v>
      </c>
      <c r="I5869" t="s">
        <v>2334</v>
      </c>
      <c r="J5869" t="s">
        <v>2158</v>
      </c>
      <c r="K5869">
        <v>14.5</v>
      </c>
      <c r="L5869">
        <v>15</v>
      </c>
      <c r="N5869">
        <v>0.5</v>
      </c>
      <c r="O5869">
        <v>1.0273000000000001</v>
      </c>
      <c r="R5869">
        <v>0.57220000000000004</v>
      </c>
    </row>
    <row r="5870" spans="1:18">
      <c r="A5870" t="s">
        <v>2083</v>
      </c>
      <c r="B5870" t="s">
        <v>2082</v>
      </c>
      <c r="D5870">
        <v>2021</v>
      </c>
      <c r="E5870" t="s">
        <v>2156</v>
      </c>
      <c r="F5870" t="s">
        <v>2301</v>
      </c>
      <c r="G5870">
        <v>-34.716666670000002</v>
      </c>
      <c r="H5870">
        <v>138.44999999999999</v>
      </c>
      <c r="I5870" t="s">
        <v>2334</v>
      </c>
      <c r="J5870" t="s">
        <v>2158</v>
      </c>
      <c r="K5870">
        <v>15</v>
      </c>
      <c r="L5870">
        <v>15.5</v>
      </c>
      <c r="N5870">
        <v>0.5</v>
      </c>
      <c r="O5870">
        <v>0.627</v>
      </c>
      <c r="R5870">
        <v>0.59240000000000004</v>
      </c>
    </row>
    <row r="5871" spans="1:18">
      <c r="A5871" t="s">
        <v>2083</v>
      </c>
      <c r="B5871" t="s">
        <v>2082</v>
      </c>
      <c r="D5871">
        <v>2021</v>
      </c>
      <c r="E5871" t="s">
        <v>2156</v>
      </c>
      <c r="F5871" t="s">
        <v>2301</v>
      </c>
      <c r="G5871">
        <v>-34.716666670000002</v>
      </c>
      <c r="H5871">
        <v>138.44999999999999</v>
      </c>
      <c r="I5871" t="s">
        <v>2334</v>
      </c>
      <c r="J5871" t="s">
        <v>2158</v>
      </c>
      <c r="K5871">
        <v>15.5</v>
      </c>
      <c r="L5871">
        <v>16</v>
      </c>
      <c r="N5871">
        <v>0.5</v>
      </c>
      <c r="O5871">
        <v>1.3419000000000001</v>
      </c>
      <c r="R5871">
        <v>0.63739999999999997</v>
      </c>
    </row>
    <row r="5872" spans="1:18">
      <c r="A5872" t="s">
        <v>2083</v>
      </c>
      <c r="B5872" t="s">
        <v>2082</v>
      </c>
      <c r="D5872">
        <v>2021</v>
      </c>
      <c r="E5872" t="s">
        <v>2156</v>
      </c>
      <c r="F5872" t="s">
        <v>2301</v>
      </c>
      <c r="G5872">
        <v>-34.716666670000002</v>
      </c>
      <c r="H5872">
        <v>138.44999999999999</v>
      </c>
      <c r="I5872" t="s">
        <v>2334</v>
      </c>
      <c r="J5872" t="s">
        <v>2158</v>
      </c>
      <c r="K5872">
        <v>16</v>
      </c>
      <c r="L5872">
        <v>16.5</v>
      </c>
      <c r="N5872">
        <v>0.5</v>
      </c>
      <c r="O5872">
        <v>1.0385</v>
      </c>
      <c r="R5872">
        <v>0.68240000000000001</v>
      </c>
    </row>
    <row r="5873" spans="1:18">
      <c r="A5873" t="s">
        <v>2083</v>
      </c>
      <c r="B5873" t="s">
        <v>2082</v>
      </c>
      <c r="D5873">
        <v>2021</v>
      </c>
      <c r="E5873" t="s">
        <v>2156</v>
      </c>
      <c r="F5873" t="s">
        <v>2301</v>
      </c>
      <c r="G5873">
        <v>-34.716666670000002</v>
      </c>
      <c r="H5873">
        <v>138.44999999999999</v>
      </c>
      <c r="I5873" t="s">
        <v>2334</v>
      </c>
      <c r="J5873" t="s">
        <v>2158</v>
      </c>
      <c r="K5873">
        <v>16.5</v>
      </c>
      <c r="L5873">
        <v>17</v>
      </c>
      <c r="N5873">
        <v>0.5</v>
      </c>
      <c r="O5873">
        <v>1.2070000000000001</v>
      </c>
      <c r="R5873">
        <v>0.55389999999999995</v>
      </c>
    </row>
    <row r="5874" spans="1:18">
      <c r="A5874" t="s">
        <v>2083</v>
      </c>
      <c r="B5874" t="s">
        <v>2082</v>
      </c>
      <c r="D5874">
        <v>2021</v>
      </c>
      <c r="E5874" t="s">
        <v>2156</v>
      </c>
      <c r="F5874" t="s">
        <v>2301</v>
      </c>
      <c r="G5874">
        <v>-34.716666670000002</v>
      </c>
      <c r="H5874">
        <v>138.44999999999999</v>
      </c>
      <c r="I5874" t="s">
        <v>2334</v>
      </c>
      <c r="J5874" t="s">
        <v>2158</v>
      </c>
      <c r="K5874">
        <v>17</v>
      </c>
      <c r="L5874">
        <v>17.5</v>
      </c>
      <c r="N5874">
        <v>0.5</v>
      </c>
      <c r="O5874">
        <v>1.0294000000000001</v>
      </c>
      <c r="R5874">
        <v>0.4254</v>
      </c>
    </row>
    <row r="5875" spans="1:18">
      <c r="A5875" t="s">
        <v>2083</v>
      </c>
      <c r="B5875" t="s">
        <v>2082</v>
      </c>
      <c r="D5875">
        <v>2021</v>
      </c>
      <c r="E5875" t="s">
        <v>2156</v>
      </c>
      <c r="F5875" t="s">
        <v>2301</v>
      </c>
      <c r="G5875">
        <v>-34.716666670000002</v>
      </c>
      <c r="H5875">
        <v>138.44999999999999</v>
      </c>
      <c r="I5875" t="s">
        <v>2334</v>
      </c>
      <c r="J5875" t="s">
        <v>2158</v>
      </c>
      <c r="K5875">
        <v>17.5</v>
      </c>
      <c r="L5875">
        <v>18</v>
      </c>
      <c r="N5875">
        <v>0.5</v>
      </c>
      <c r="O5875">
        <v>1.2696000000000001</v>
      </c>
      <c r="R5875">
        <v>0.45490000000000003</v>
      </c>
    </row>
    <row r="5876" spans="1:18">
      <c r="A5876" t="s">
        <v>2083</v>
      </c>
      <c r="B5876" t="s">
        <v>2082</v>
      </c>
      <c r="D5876">
        <v>2021</v>
      </c>
      <c r="E5876" t="s">
        <v>2156</v>
      </c>
      <c r="F5876" t="s">
        <v>2301</v>
      </c>
      <c r="G5876">
        <v>-34.716666670000002</v>
      </c>
      <c r="H5876">
        <v>138.44999999999999</v>
      </c>
      <c r="I5876" t="s">
        <v>2334</v>
      </c>
      <c r="J5876" t="s">
        <v>2158</v>
      </c>
      <c r="K5876">
        <v>18</v>
      </c>
      <c r="L5876">
        <v>18.5</v>
      </c>
      <c r="N5876">
        <v>0.5</v>
      </c>
      <c r="O5876">
        <v>1.2393000000000001</v>
      </c>
      <c r="R5876">
        <v>0.4844</v>
      </c>
    </row>
    <row r="5877" spans="1:18">
      <c r="A5877" t="s">
        <v>2083</v>
      </c>
      <c r="B5877" t="s">
        <v>2082</v>
      </c>
      <c r="D5877">
        <v>2021</v>
      </c>
      <c r="E5877" t="s">
        <v>2156</v>
      </c>
      <c r="F5877" t="s">
        <v>2301</v>
      </c>
      <c r="G5877">
        <v>-34.716666670000002</v>
      </c>
      <c r="H5877">
        <v>138.44999999999999</v>
      </c>
      <c r="I5877" t="s">
        <v>2334</v>
      </c>
      <c r="J5877" t="s">
        <v>2158</v>
      </c>
      <c r="K5877">
        <v>18.5</v>
      </c>
      <c r="L5877">
        <v>19</v>
      </c>
      <c r="N5877">
        <v>0.5</v>
      </c>
      <c r="O5877">
        <v>0.94089999999999996</v>
      </c>
      <c r="R5877">
        <v>0.63619999999999999</v>
      </c>
    </row>
    <row r="5878" spans="1:18">
      <c r="A5878" t="s">
        <v>2083</v>
      </c>
      <c r="B5878" t="s">
        <v>2082</v>
      </c>
      <c r="D5878">
        <v>2021</v>
      </c>
      <c r="E5878" t="s">
        <v>2156</v>
      </c>
      <c r="F5878" t="s">
        <v>2301</v>
      </c>
      <c r="G5878">
        <v>-34.716666670000002</v>
      </c>
      <c r="H5878">
        <v>138.44999999999999</v>
      </c>
      <c r="I5878" t="s">
        <v>2334</v>
      </c>
      <c r="J5878" t="s">
        <v>2158</v>
      </c>
      <c r="K5878">
        <v>19</v>
      </c>
      <c r="L5878">
        <v>19.5</v>
      </c>
      <c r="N5878">
        <v>0.5</v>
      </c>
      <c r="O5878">
        <v>1.1117999999999999</v>
      </c>
      <c r="R5878">
        <v>0.78810000000000002</v>
      </c>
    </row>
    <row r="5879" spans="1:18">
      <c r="A5879" t="s">
        <v>2083</v>
      </c>
      <c r="B5879" t="s">
        <v>2082</v>
      </c>
      <c r="D5879">
        <v>2021</v>
      </c>
      <c r="E5879" t="s">
        <v>2156</v>
      </c>
      <c r="F5879" t="s">
        <v>2301</v>
      </c>
      <c r="G5879">
        <v>-34.716666670000002</v>
      </c>
      <c r="H5879">
        <v>138.44999999999999</v>
      </c>
      <c r="I5879" t="s">
        <v>2334</v>
      </c>
      <c r="J5879" t="s">
        <v>2158</v>
      </c>
      <c r="K5879">
        <v>19.5</v>
      </c>
      <c r="L5879">
        <v>20</v>
      </c>
      <c r="N5879">
        <v>0.5</v>
      </c>
      <c r="O5879">
        <v>2.6257000000000001</v>
      </c>
      <c r="R5879">
        <v>0.58109999999999995</v>
      </c>
    </row>
    <row r="5880" spans="1:18">
      <c r="A5880" t="s">
        <v>2083</v>
      </c>
      <c r="B5880" t="s">
        <v>2082</v>
      </c>
      <c r="D5880">
        <v>2021</v>
      </c>
      <c r="E5880" t="s">
        <v>2156</v>
      </c>
      <c r="F5880" t="s">
        <v>2301</v>
      </c>
      <c r="G5880">
        <v>-34.716666670000002</v>
      </c>
      <c r="H5880">
        <v>138.44999999999999</v>
      </c>
      <c r="I5880" t="s">
        <v>2334</v>
      </c>
      <c r="J5880" t="s">
        <v>2158</v>
      </c>
      <c r="K5880">
        <v>20</v>
      </c>
      <c r="L5880">
        <v>21</v>
      </c>
      <c r="N5880">
        <v>1</v>
      </c>
      <c r="O5880">
        <v>1.095</v>
      </c>
      <c r="R5880">
        <v>0.37409999999999999</v>
      </c>
    </row>
    <row r="5881" spans="1:18">
      <c r="A5881" t="s">
        <v>2083</v>
      </c>
      <c r="B5881" t="s">
        <v>2082</v>
      </c>
      <c r="D5881">
        <v>2021</v>
      </c>
      <c r="E5881" t="s">
        <v>2156</v>
      </c>
      <c r="F5881" t="s">
        <v>2301</v>
      </c>
      <c r="G5881">
        <v>-34.716666670000002</v>
      </c>
      <c r="H5881">
        <v>138.44999999999999</v>
      </c>
      <c r="I5881" t="s">
        <v>2334</v>
      </c>
      <c r="J5881" t="s">
        <v>2158</v>
      </c>
      <c r="K5881">
        <v>21</v>
      </c>
      <c r="L5881">
        <v>22</v>
      </c>
      <c r="N5881">
        <v>1</v>
      </c>
      <c r="O5881">
        <v>1.1061000000000001</v>
      </c>
      <c r="R5881">
        <v>0.50470000000000004</v>
      </c>
    </row>
    <row r="5882" spans="1:18">
      <c r="A5882" t="s">
        <v>2083</v>
      </c>
      <c r="B5882" t="s">
        <v>2082</v>
      </c>
      <c r="D5882">
        <v>2021</v>
      </c>
      <c r="E5882" t="s">
        <v>2156</v>
      </c>
      <c r="F5882" t="s">
        <v>2301</v>
      </c>
      <c r="G5882">
        <v>-34.716666670000002</v>
      </c>
      <c r="H5882">
        <v>138.44999999999999</v>
      </c>
      <c r="I5882" t="s">
        <v>2334</v>
      </c>
      <c r="J5882" t="s">
        <v>2158</v>
      </c>
      <c r="K5882">
        <v>22</v>
      </c>
      <c r="L5882">
        <v>23</v>
      </c>
      <c r="N5882">
        <v>1</v>
      </c>
      <c r="O5882">
        <v>1.3763000000000001</v>
      </c>
      <c r="R5882">
        <v>0.63539999999999996</v>
      </c>
    </row>
    <row r="5883" spans="1:18">
      <c r="A5883" t="s">
        <v>2083</v>
      </c>
      <c r="B5883" t="s">
        <v>2082</v>
      </c>
      <c r="D5883">
        <v>2021</v>
      </c>
      <c r="E5883" t="s">
        <v>2156</v>
      </c>
      <c r="F5883" t="s">
        <v>2301</v>
      </c>
      <c r="G5883">
        <v>-34.716666670000002</v>
      </c>
      <c r="H5883">
        <v>138.44999999999999</v>
      </c>
      <c r="I5883" t="s">
        <v>2334</v>
      </c>
      <c r="J5883" t="s">
        <v>2158</v>
      </c>
      <c r="K5883">
        <v>23</v>
      </c>
      <c r="L5883">
        <v>24</v>
      </c>
      <c r="N5883">
        <v>1</v>
      </c>
      <c r="O5883">
        <v>1.4628000000000001</v>
      </c>
      <c r="R5883">
        <v>0.59299999999999997</v>
      </c>
    </row>
    <row r="5884" spans="1:18">
      <c r="A5884" t="s">
        <v>2083</v>
      </c>
      <c r="B5884" t="s">
        <v>2082</v>
      </c>
      <c r="D5884">
        <v>2021</v>
      </c>
      <c r="E5884" t="s">
        <v>2156</v>
      </c>
      <c r="F5884" t="s">
        <v>2301</v>
      </c>
      <c r="G5884">
        <v>-34.716666670000002</v>
      </c>
      <c r="H5884">
        <v>138.44999999999999</v>
      </c>
      <c r="I5884" t="s">
        <v>2334</v>
      </c>
      <c r="J5884" t="s">
        <v>2158</v>
      </c>
      <c r="K5884">
        <v>24</v>
      </c>
      <c r="L5884">
        <v>25</v>
      </c>
      <c r="N5884">
        <v>1</v>
      </c>
      <c r="O5884">
        <v>1.3861000000000001</v>
      </c>
      <c r="R5884">
        <v>0.55059999999999998</v>
      </c>
    </row>
    <row r="5885" spans="1:18">
      <c r="A5885" t="s">
        <v>2083</v>
      </c>
      <c r="B5885" t="s">
        <v>2082</v>
      </c>
      <c r="D5885">
        <v>2021</v>
      </c>
      <c r="E5885" t="s">
        <v>2156</v>
      </c>
      <c r="F5885" t="s">
        <v>2301</v>
      </c>
      <c r="G5885">
        <v>-34.716666670000002</v>
      </c>
      <c r="H5885">
        <v>138.44999999999999</v>
      </c>
      <c r="I5885" t="s">
        <v>2334</v>
      </c>
      <c r="J5885" t="s">
        <v>2158</v>
      </c>
      <c r="K5885">
        <v>25</v>
      </c>
      <c r="L5885">
        <v>26</v>
      </c>
      <c r="N5885">
        <v>1</v>
      </c>
      <c r="O5885">
        <v>1.3886000000000001</v>
      </c>
      <c r="R5885">
        <v>0.53879999999999995</v>
      </c>
    </row>
    <row r="5886" spans="1:18">
      <c r="A5886" t="s">
        <v>2083</v>
      </c>
      <c r="B5886" t="s">
        <v>2082</v>
      </c>
      <c r="D5886">
        <v>2021</v>
      </c>
      <c r="E5886" t="s">
        <v>2156</v>
      </c>
      <c r="F5886" t="s">
        <v>2301</v>
      </c>
      <c r="G5886">
        <v>-34.716666670000002</v>
      </c>
      <c r="H5886">
        <v>138.44999999999999</v>
      </c>
      <c r="I5886" t="s">
        <v>2334</v>
      </c>
      <c r="J5886" t="s">
        <v>2158</v>
      </c>
      <c r="K5886">
        <v>26</v>
      </c>
      <c r="L5886">
        <v>27</v>
      </c>
      <c r="N5886">
        <v>1</v>
      </c>
      <c r="O5886">
        <v>1.2548999999999999</v>
      </c>
      <c r="R5886">
        <v>0.52690000000000003</v>
      </c>
    </row>
    <row r="5887" spans="1:18">
      <c r="A5887" t="s">
        <v>2083</v>
      </c>
      <c r="B5887" t="s">
        <v>2082</v>
      </c>
      <c r="D5887">
        <v>2021</v>
      </c>
      <c r="E5887" t="s">
        <v>2156</v>
      </c>
      <c r="F5887" t="s">
        <v>2301</v>
      </c>
      <c r="G5887">
        <v>-34.716666670000002</v>
      </c>
      <c r="H5887">
        <v>138.44999999999999</v>
      </c>
      <c r="I5887" t="s">
        <v>2334</v>
      </c>
      <c r="J5887" t="s">
        <v>2158</v>
      </c>
      <c r="K5887">
        <v>27</v>
      </c>
      <c r="L5887">
        <v>28</v>
      </c>
      <c r="N5887">
        <v>1</v>
      </c>
      <c r="O5887">
        <v>1.4013</v>
      </c>
      <c r="R5887">
        <v>0.51170000000000004</v>
      </c>
    </row>
    <row r="5888" spans="1:18">
      <c r="A5888" t="s">
        <v>2083</v>
      </c>
      <c r="B5888" t="s">
        <v>2082</v>
      </c>
      <c r="D5888">
        <v>2021</v>
      </c>
      <c r="E5888" t="s">
        <v>2156</v>
      </c>
      <c r="F5888" t="s">
        <v>2301</v>
      </c>
      <c r="G5888">
        <v>-34.716666670000002</v>
      </c>
      <c r="H5888">
        <v>138.44999999999999</v>
      </c>
      <c r="I5888" t="s">
        <v>2334</v>
      </c>
      <c r="J5888" t="s">
        <v>2158</v>
      </c>
      <c r="K5888">
        <v>28</v>
      </c>
      <c r="L5888">
        <v>29</v>
      </c>
      <c r="N5888">
        <v>1</v>
      </c>
      <c r="O5888">
        <v>1.4098999999999999</v>
      </c>
      <c r="R5888">
        <v>0.49640000000000001</v>
      </c>
    </row>
    <row r="5889" spans="1:18">
      <c r="A5889" t="s">
        <v>2083</v>
      </c>
      <c r="B5889" t="s">
        <v>2082</v>
      </c>
      <c r="D5889">
        <v>2021</v>
      </c>
      <c r="E5889" t="s">
        <v>2156</v>
      </c>
      <c r="F5889" t="s">
        <v>2301</v>
      </c>
      <c r="G5889">
        <v>-34.716666670000002</v>
      </c>
      <c r="H5889">
        <v>138.44999999999999</v>
      </c>
      <c r="I5889" t="s">
        <v>2334</v>
      </c>
      <c r="J5889" t="s">
        <v>2158</v>
      </c>
      <c r="K5889">
        <v>29</v>
      </c>
      <c r="L5889">
        <v>30</v>
      </c>
      <c r="N5889">
        <v>1</v>
      </c>
      <c r="O5889">
        <v>1.4414</v>
      </c>
      <c r="R5889">
        <v>0.52759999999999996</v>
      </c>
    </row>
    <row r="5890" spans="1:18">
      <c r="A5890" t="s">
        <v>2083</v>
      </c>
      <c r="B5890" t="s">
        <v>2082</v>
      </c>
      <c r="D5890">
        <v>2021</v>
      </c>
      <c r="E5890" t="s">
        <v>2156</v>
      </c>
      <c r="F5890" t="s">
        <v>2301</v>
      </c>
      <c r="G5890">
        <v>-34.716666670000002</v>
      </c>
      <c r="H5890">
        <v>138.44999999999999</v>
      </c>
      <c r="I5890" t="s">
        <v>2334</v>
      </c>
      <c r="J5890" t="s">
        <v>2158</v>
      </c>
      <c r="K5890">
        <v>30</v>
      </c>
      <c r="L5890">
        <v>31</v>
      </c>
      <c r="N5890">
        <v>1</v>
      </c>
      <c r="O5890">
        <v>1.3270999999999999</v>
      </c>
      <c r="R5890">
        <v>0.55879999999999996</v>
      </c>
    </row>
    <row r="5891" spans="1:18">
      <c r="A5891" t="s">
        <v>2083</v>
      </c>
      <c r="B5891" t="s">
        <v>2082</v>
      </c>
      <c r="D5891">
        <v>2021</v>
      </c>
      <c r="E5891" t="s">
        <v>2156</v>
      </c>
      <c r="F5891" t="s">
        <v>2301</v>
      </c>
      <c r="G5891">
        <v>-34.716666670000002</v>
      </c>
      <c r="H5891">
        <v>138.44999999999999</v>
      </c>
      <c r="I5891" t="s">
        <v>2334</v>
      </c>
      <c r="J5891" t="s">
        <v>2158</v>
      </c>
      <c r="K5891">
        <v>31</v>
      </c>
      <c r="L5891">
        <v>32</v>
      </c>
      <c r="N5891">
        <v>1</v>
      </c>
      <c r="O5891">
        <v>1.214</v>
      </c>
      <c r="R5891">
        <v>0.87709999999999999</v>
      </c>
    </row>
    <row r="5892" spans="1:18">
      <c r="A5892" t="s">
        <v>2083</v>
      </c>
      <c r="B5892" t="s">
        <v>2082</v>
      </c>
      <c r="D5892">
        <v>2021</v>
      </c>
      <c r="E5892" t="s">
        <v>2156</v>
      </c>
      <c r="F5892" t="s">
        <v>2301</v>
      </c>
      <c r="G5892">
        <v>-34.716666670000002</v>
      </c>
      <c r="H5892">
        <v>138.44999999999999</v>
      </c>
      <c r="I5892" t="s">
        <v>2334</v>
      </c>
      <c r="J5892" t="s">
        <v>2158</v>
      </c>
      <c r="K5892">
        <v>32</v>
      </c>
      <c r="L5892">
        <v>33</v>
      </c>
      <c r="N5892">
        <v>1</v>
      </c>
      <c r="O5892">
        <v>1.4414</v>
      </c>
      <c r="R5892">
        <v>1.1954</v>
      </c>
    </row>
    <row r="5893" spans="1:18">
      <c r="A5893" t="s">
        <v>2083</v>
      </c>
      <c r="B5893" t="s">
        <v>2082</v>
      </c>
      <c r="D5893">
        <v>2021</v>
      </c>
      <c r="E5893" t="s">
        <v>2156</v>
      </c>
      <c r="F5893" t="s">
        <v>2301</v>
      </c>
      <c r="G5893">
        <v>-34.716666670000002</v>
      </c>
      <c r="H5893">
        <v>138.44999999999999</v>
      </c>
      <c r="I5893" t="s">
        <v>2334</v>
      </c>
      <c r="J5893" t="s">
        <v>2158</v>
      </c>
      <c r="K5893">
        <v>33</v>
      </c>
      <c r="L5893">
        <v>34</v>
      </c>
      <c r="N5893">
        <v>1</v>
      </c>
      <c r="O5893">
        <v>1.2591000000000001</v>
      </c>
      <c r="R5893">
        <v>1.0058</v>
      </c>
    </row>
    <row r="5894" spans="1:18">
      <c r="A5894" t="s">
        <v>2083</v>
      </c>
      <c r="B5894" t="s">
        <v>2082</v>
      </c>
      <c r="D5894">
        <v>2021</v>
      </c>
      <c r="E5894" t="s">
        <v>2156</v>
      </c>
      <c r="F5894" t="s">
        <v>2301</v>
      </c>
      <c r="G5894">
        <v>-34.716666670000002</v>
      </c>
      <c r="H5894">
        <v>138.44999999999999</v>
      </c>
      <c r="I5894" t="s">
        <v>2334</v>
      </c>
      <c r="J5894" t="s">
        <v>2158</v>
      </c>
      <c r="K5894">
        <v>34</v>
      </c>
      <c r="L5894">
        <v>35</v>
      </c>
      <c r="N5894">
        <v>1</v>
      </c>
      <c r="O5894">
        <v>1.9177</v>
      </c>
      <c r="R5894">
        <v>0.81630000000000003</v>
      </c>
    </row>
    <row r="5895" spans="1:18">
      <c r="A5895" t="s">
        <v>2083</v>
      </c>
      <c r="B5895" t="s">
        <v>2082</v>
      </c>
      <c r="D5895">
        <v>2021</v>
      </c>
      <c r="E5895" t="s">
        <v>2156</v>
      </c>
      <c r="F5895" t="s">
        <v>2301</v>
      </c>
      <c r="G5895">
        <v>-34.716666670000002</v>
      </c>
      <c r="H5895">
        <v>138.44999999999999</v>
      </c>
      <c r="I5895" t="s">
        <v>2334</v>
      </c>
      <c r="J5895" t="s">
        <v>2158</v>
      </c>
      <c r="K5895">
        <v>35</v>
      </c>
      <c r="L5895">
        <v>36</v>
      </c>
      <c r="N5895">
        <v>1</v>
      </c>
      <c r="O5895">
        <v>1.4789000000000001</v>
      </c>
      <c r="R5895">
        <v>0.66820000000000002</v>
      </c>
    </row>
    <row r="5896" spans="1:18">
      <c r="A5896" t="s">
        <v>2083</v>
      </c>
      <c r="B5896" t="s">
        <v>2082</v>
      </c>
      <c r="D5896">
        <v>2021</v>
      </c>
      <c r="E5896" t="s">
        <v>2156</v>
      </c>
      <c r="F5896" t="s">
        <v>2301</v>
      </c>
      <c r="G5896">
        <v>-34.716666670000002</v>
      </c>
      <c r="H5896">
        <v>138.44999999999999</v>
      </c>
      <c r="I5896" t="s">
        <v>2334</v>
      </c>
      <c r="J5896" t="s">
        <v>2158</v>
      </c>
      <c r="K5896">
        <v>36</v>
      </c>
      <c r="L5896">
        <v>37</v>
      </c>
      <c r="N5896">
        <v>1</v>
      </c>
      <c r="O5896">
        <v>0.8931</v>
      </c>
      <c r="R5896">
        <v>0.52010000000000001</v>
      </c>
    </row>
    <row r="5897" spans="1:18">
      <c r="A5897" t="s">
        <v>2083</v>
      </c>
      <c r="B5897" t="s">
        <v>2082</v>
      </c>
      <c r="D5897">
        <v>2021</v>
      </c>
      <c r="E5897" t="s">
        <v>2156</v>
      </c>
      <c r="F5897" t="s">
        <v>2301</v>
      </c>
      <c r="G5897">
        <v>-34.716666670000002</v>
      </c>
      <c r="H5897">
        <v>138.44999999999999</v>
      </c>
      <c r="I5897" t="s">
        <v>2334</v>
      </c>
      <c r="J5897" t="s">
        <v>2158</v>
      </c>
      <c r="K5897">
        <v>37</v>
      </c>
      <c r="L5897">
        <v>38</v>
      </c>
      <c r="N5897">
        <v>1</v>
      </c>
      <c r="O5897">
        <v>0.98609999999999998</v>
      </c>
      <c r="R5897">
        <v>0.73080000000000001</v>
      </c>
    </row>
    <row r="5898" spans="1:18">
      <c r="A5898" t="s">
        <v>2083</v>
      </c>
      <c r="B5898" t="s">
        <v>2082</v>
      </c>
      <c r="D5898">
        <v>2021</v>
      </c>
      <c r="E5898" t="s">
        <v>2156</v>
      </c>
      <c r="F5898" t="s">
        <v>2301</v>
      </c>
      <c r="G5898">
        <v>-34.716666670000002</v>
      </c>
      <c r="H5898">
        <v>138.44999999999999</v>
      </c>
      <c r="I5898" t="s">
        <v>2334</v>
      </c>
      <c r="J5898" t="s">
        <v>2158</v>
      </c>
      <c r="K5898">
        <v>38</v>
      </c>
      <c r="L5898">
        <v>39</v>
      </c>
      <c r="N5898">
        <v>1</v>
      </c>
      <c r="O5898">
        <v>1.2386999999999999</v>
      </c>
      <c r="R5898">
        <v>0.9415</v>
      </c>
    </row>
    <row r="5899" spans="1:18">
      <c r="A5899" t="s">
        <v>2083</v>
      </c>
      <c r="B5899" t="s">
        <v>2082</v>
      </c>
      <c r="D5899">
        <v>2021</v>
      </c>
      <c r="E5899" t="s">
        <v>2156</v>
      </c>
      <c r="F5899" t="s">
        <v>2301</v>
      </c>
      <c r="G5899">
        <v>-34.716666670000002</v>
      </c>
      <c r="H5899">
        <v>138.44999999999999</v>
      </c>
      <c r="I5899" t="s">
        <v>2334</v>
      </c>
      <c r="J5899" t="s">
        <v>2158</v>
      </c>
      <c r="K5899">
        <v>39</v>
      </c>
      <c r="L5899">
        <v>40</v>
      </c>
      <c r="N5899">
        <v>1</v>
      </c>
      <c r="O5899">
        <v>0.88539999999999996</v>
      </c>
      <c r="R5899">
        <v>0.85509999999999997</v>
      </c>
    </row>
    <row r="5900" spans="1:18">
      <c r="A5900" t="s">
        <v>2083</v>
      </c>
      <c r="B5900" t="s">
        <v>2082</v>
      </c>
      <c r="D5900">
        <v>2021</v>
      </c>
      <c r="E5900" t="s">
        <v>2156</v>
      </c>
      <c r="F5900" t="s">
        <v>2301</v>
      </c>
      <c r="G5900">
        <v>-34.716666670000002</v>
      </c>
      <c r="H5900">
        <v>138.44999999999999</v>
      </c>
      <c r="I5900" t="s">
        <v>2334</v>
      </c>
      <c r="J5900" t="s">
        <v>2158</v>
      </c>
      <c r="K5900">
        <v>40</v>
      </c>
      <c r="L5900">
        <v>41</v>
      </c>
      <c r="N5900">
        <v>1</v>
      </c>
      <c r="O5900">
        <v>1.1518999999999999</v>
      </c>
      <c r="R5900">
        <v>0.76880000000000004</v>
      </c>
    </row>
    <row r="5901" spans="1:18">
      <c r="A5901" t="s">
        <v>2083</v>
      </c>
      <c r="B5901" t="s">
        <v>2082</v>
      </c>
      <c r="D5901">
        <v>2021</v>
      </c>
      <c r="E5901" t="s">
        <v>2156</v>
      </c>
      <c r="F5901" t="s">
        <v>2301</v>
      </c>
      <c r="G5901">
        <v>-34.716666670000002</v>
      </c>
      <c r="H5901">
        <v>138.44999999999999</v>
      </c>
      <c r="I5901" t="s">
        <v>2334</v>
      </c>
      <c r="J5901" t="s">
        <v>2158</v>
      </c>
      <c r="K5901">
        <v>41</v>
      </c>
      <c r="L5901">
        <v>42</v>
      </c>
      <c r="N5901">
        <v>1</v>
      </c>
      <c r="O5901">
        <v>1.2355</v>
      </c>
      <c r="R5901">
        <v>0.80249999999999999</v>
      </c>
    </row>
    <row r="5902" spans="1:18">
      <c r="A5902" t="s">
        <v>2083</v>
      </c>
      <c r="B5902" t="s">
        <v>2082</v>
      </c>
      <c r="D5902">
        <v>2021</v>
      </c>
      <c r="E5902" t="s">
        <v>2156</v>
      </c>
      <c r="F5902" t="s">
        <v>2301</v>
      </c>
      <c r="G5902">
        <v>-34.716666670000002</v>
      </c>
      <c r="H5902">
        <v>138.44999999999999</v>
      </c>
      <c r="I5902" t="s">
        <v>2334</v>
      </c>
      <c r="J5902" t="s">
        <v>2158</v>
      </c>
      <c r="K5902">
        <v>42</v>
      </c>
      <c r="L5902">
        <v>43</v>
      </c>
      <c r="N5902">
        <v>1</v>
      </c>
      <c r="O5902">
        <v>1.0819000000000001</v>
      </c>
      <c r="R5902">
        <v>0.83609999999999995</v>
      </c>
    </row>
    <row r="5903" spans="1:18">
      <c r="A5903" t="s">
        <v>2083</v>
      </c>
      <c r="B5903" t="s">
        <v>2082</v>
      </c>
      <c r="D5903">
        <v>2021</v>
      </c>
      <c r="E5903" t="s">
        <v>2156</v>
      </c>
      <c r="F5903" t="s">
        <v>2301</v>
      </c>
      <c r="G5903">
        <v>-34.716666670000002</v>
      </c>
      <c r="H5903">
        <v>138.44999999999999</v>
      </c>
      <c r="I5903" t="s">
        <v>2334</v>
      </c>
      <c r="J5903" t="s">
        <v>2158</v>
      </c>
      <c r="K5903">
        <v>43</v>
      </c>
      <c r="L5903">
        <v>44</v>
      </c>
      <c r="N5903">
        <v>1</v>
      </c>
      <c r="O5903">
        <v>1.1487000000000001</v>
      </c>
      <c r="R5903">
        <v>0.72450000000000003</v>
      </c>
    </row>
    <row r="5904" spans="1:18">
      <c r="A5904" t="s">
        <v>2083</v>
      </c>
      <c r="B5904" t="s">
        <v>2082</v>
      </c>
      <c r="D5904">
        <v>2021</v>
      </c>
      <c r="E5904" t="s">
        <v>2156</v>
      </c>
      <c r="F5904" t="s">
        <v>2301</v>
      </c>
      <c r="G5904">
        <v>-34.716666670000002</v>
      </c>
      <c r="H5904">
        <v>138.44999999999999</v>
      </c>
      <c r="I5904" t="s">
        <v>2334</v>
      </c>
      <c r="J5904" t="s">
        <v>2158</v>
      </c>
      <c r="K5904">
        <v>44</v>
      </c>
      <c r="L5904">
        <v>45</v>
      </c>
      <c r="N5904">
        <v>1</v>
      </c>
      <c r="O5904">
        <v>1.3202</v>
      </c>
      <c r="R5904">
        <v>0.6129</v>
      </c>
    </row>
    <row r="5905" spans="1:18">
      <c r="A5905" t="s">
        <v>2083</v>
      </c>
      <c r="B5905" t="s">
        <v>2082</v>
      </c>
      <c r="D5905">
        <v>2021</v>
      </c>
      <c r="E5905" t="s">
        <v>2156</v>
      </c>
      <c r="F5905" t="s">
        <v>2301</v>
      </c>
      <c r="G5905">
        <v>-34.716666670000002</v>
      </c>
      <c r="H5905">
        <v>138.44999999999999</v>
      </c>
      <c r="I5905" t="s">
        <v>2334</v>
      </c>
      <c r="J5905" t="s">
        <v>2158</v>
      </c>
      <c r="K5905">
        <v>45</v>
      </c>
      <c r="L5905">
        <v>46</v>
      </c>
      <c r="N5905">
        <v>1</v>
      </c>
      <c r="O5905">
        <v>1.0754999999999999</v>
      </c>
      <c r="R5905">
        <v>0.65800000000000003</v>
      </c>
    </row>
    <row r="5906" spans="1:18">
      <c r="A5906" t="s">
        <v>2083</v>
      </c>
      <c r="B5906" t="s">
        <v>2082</v>
      </c>
      <c r="D5906">
        <v>2021</v>
      </c>
      <c r="E5906" t="s">
        <v>2156</v>
      </c>
      <c r="F5906" t="s">
        <v>2301</v>
      </c>
      <c r="G5906">
        <v>-34.716666670000002</v>
      </c>
      <c r="H5906">
        <v>138.44999999999999</v>
      </c>
      <c r="I5906" t="s">
        <v>2334</v>
      </c>
      <c r="J5906" t="s">
        <v>2158</v>
      </c>
      <c r="K5906">
        <v>46</v>
      </c>
      <c r="L5906">
        <v>47</v>
      </c>
      <c r="N5906">
        <v>1</v>
      </c>
      <c r="O5906">
        <v>1.0418000000000001</v>
      </c>
      <c r="R5906">
        <v>0.70299999999999996</v>
      </c>
    </row>
    <row r="5907" spans="1:18">
      <c r="A5907" t="s">
        <v>2083</v>
      </c>
      <c r="B5907" t="s">
        <v>2082</v>
      </c>
      <c r="D5907">
        <v>2021</v>
      </c>
      <c r="E5907" t="s">
        <v>2156</v>
      </c>
      <c r="F5907" t="s">
        <v>2301</v>
      </c>
      <c r="G5907">
        <v>-34.716666670000002</v>
      </c>
      <c r="H5907">
        <v>138.44999999999999</v>
      </c>
      <c r="I5907" t="s">
        <v>2334</v>
      </c>
      <c r="J5907" t="s">
        <v>2158</v>
      </c>
      <c r="K5907">
        <v>47</v>
      </c>
      <c r="L5907">
        <v>48</v>
      </c>
      <c r="N5907">
        <v>1</v>
      </c>
      <c r="O5907">
        <v>1.1160000000000001</v>
      </c>
      <c r="R5907">
        <v>0.85209999999999997</v>
      </c>
    </row>
    <row r="5908" spans="1:18">
      <c r="A5908" t="s">
        <v>2083</v>
      </c>
      <c r="B5908" t="s">
        <v>2082</v>
      </c>
      <c r="D5908">
        <v>2021</v>
      </c>
      <c r="E5908" t="s">
        <v>2156</v>
      </c>
      <c r="F5908" t="s">
        <v>2301</v>
      </c>
      <c r="G5908">
        <v>-34.716666670000002</v>
      </c>
      <c r="H5908">
        <v>138.44999999999999</v>
      </c>
      <c r="I5908" t="s">
        <v>2334</v>
      </c>
      <c r="J5908" t="s">
        <v>2158</v>
      </c>
      <c r="K5908">
        <v>48</v>
      </c>
      <c r="L5908">
        <v>49</v>
      </c>
      <c r="N5908">
        <v>1</v>
      </c>
      <c r="O5908">
        <v>1.3260000000000001</v>
      </c>
      <c r="R5908">
        <v>1.0011000000000001</v>
      </c>
    </row>
    <row r="5909" spans="1:18">
      <c r="A5909" t="s">
        <v>2083</v>
      </c>
      <c r="B5909" t="s">
        <v>2082</v>
      </c>
      <c r="D5909">
        <v>2021</v>
      </c>
      <c r="E5909" t="s">
        <v>2156</v>
      </c>
      <c r="F5909" t="s">
        <v>2301</v>
      </c>
      <c r="G5909">
        <v>-34.716666670000002</v>
      </c>
      <c r="H5909">
        <v>138.44999999999999</v>
      </c>
      <c r="I5909" t="s">
        <v>2334</v>
      </c>
      <c r="J5909" t="s">
        <v>2158</v>
      </c>
      <c r="K5909">
        <v>49</v>
      </c>
      <c r="L5909">
        <v>50</v>
      </c>
      <c r="N5909">
        <v>1</v>
      </c>
      <c r="O5909">
        <v>1.177</v>
      </c>
      <c r="R5909">
        <v>1.1973</v>
      </c>
    </row>
    <row r="5910" spans="1:18">
      <c r="A5910" t="s">
        <v>2083</v>
      </c>
      <c r="B5910" t="s">
        <v>2082</v>
      </c>
      <c r="D5910">
        <v>2021</v>
      </c>
      <c r="E5910" t="s">
        <v>2156</v>
      </c>
      <c r="F5910" t="s">
        <v>2301</v>
      </c>
      <c r="G5910">
        <v>-34.716666670000002</v>
      </c>
      <c r="H5910">
        <v>138.44999999999999</v>
      </c>
      <c r="I5910" t="s">
        <v>2334</v>
      </c>
      <c r="J5910" t="s">
        <v>2158</v>
      </c>
      <c r="K5910">
        <v>50</v>
      </c>
      <c r="L5910">
        <v>51</v>
      </c>
      <c r="N5910">
        <v>1</v>
      </c>
      <c r="O5910">
        <v>1.1578999999999999</v>
      </c>
      <c r="R5910">
        <v>1.1973</v>
      </c>
    </row>
    <row r="5911" spans="1:18">
      <c r="A5911" t="s">
        <v>2083</v>
      </c>
      <c r="B5911" t="s">
        <v>2082</v>
      </c>
      <c r="D5911">
        <v>2021</v>
      </c>
      <c r="E5911" t="s">
        <v>2156</v>
      </c>
      <c r="F5911" t="s">
        <v>2301</v>
      </c>
      <c r="G5911">
        <v>-34.716666670000002</v>
      </c>
      <c r="H5911">
        <v>138.44999999999999</v>
      </c>
      <c r="I5911" t="s">
        <v>2334</v>
      </c>
      <c r="J5911" t="s">
        <v>2158</v>
      </c>
      <c r="K5911">
        <v>51</v>
      </c>
      <c r="L5911">
        <v>52</v>
      </c>
      <c r="N5911">
        <v>1</v>
      </c>
      <c r="O5911">
        <v>1.1846000000000001</v>
      </c>
      <c r="R5911">
        <v>1.1973</v>
      </c>
    </row>
    <row r="5912" spans="1:18">
      <c r="A5912" t="s">
        <v>2083</v>
      </c>
      <c r="B5912" t="s">
        <v>2082</v>
      </c>
      <c r="D5912">
        <v>2021</v>
      </c>
      <c r="E5912" t="s">
        <v>2156</v>
      </c>
      <c r="F5912" t="s">
        <v>2301</v>
      </c>
      <c r="G5912">
        <v>-34.716666670000002</v>
      </c>
      <c r="H5912">
        <v>138.44999999999999</v>
      </c>
      <c r="I5912" t="s">
        <v>2334</v>
      </c>
      <c r="J5912" t="s">
        <v>2158</v>
      </c>
      <c r="K5912">
        <v>52</v>
      </c>
      <c r="L5912">
        <v>53</v>
      </c>
      <c r="N5912">
        <v>1</v>
      </c>
      <c r="O5912">
        <v>1.2152000000000001</v>
      </c>
      <c r="R5912">
        <v>1.3935</v>
      </c>
    </row>
    <row r="5913" spans="1:18">
      <c r="A5913" t="s">
        <v>2083</v>
      </c>
      <c r="B5913" t="s">
        <v>2082</v>
      </c>
      <c r="D5913">
        <v>2021</v>
      </c>
      <c r="E5913" t="s">
        <v>2156</v>
      </c>
      <c r="F5913" t="s">
        <v>2301</v>
      </c>
      <c r="G5913">
        <v>-34.716666670000002</v>
      </c>
      <c r="H5913">
        <v>138.44999999999999</v>
      </c>
      <c r="I5913" t="s">
        <v>2334</v>
      </c>
      <c r="J5913" t="s">
        <v>2158</v>
      </c>
      <c r="K5913">
        <v>53</v>
      </c>
      <c r="L5913">
        <v>54</v>
      </c>
      <c r="N5913">
        <v>1</v>
      </c>
      <c r="O5913">
        <v>1.2129000000000001</v>
      </c>
      <c r="R5913">
        <v>1.3684000000000001</v>
      </c>
    </row>
    <row r="5914" spans="1:18">
      <c r="A5914" t="s">
        <v>2083</v>
      </c>
      <c r="B5914" t="s">
        <v>2082</v>
      </c>
      <c r="D5914">
        <v>2021</v>
      </c>
      <c r="E5914" t="s">
        <v>2156</v>
      </c>
      <c r="F5914" t="s">
        <v>2301</v>
      </c>
      <c r="G5914">
        <v>-34.716666670000002</v>
      </c>
      <c r="H5914">
        <v>138.44999999999999</v>
      </c>
      <c r="I5914" t="s">
        <v>2334</v>
      </c>
      <c r="J5914" t="s">
        <v>2158</v>
      </c>
      <c r="K5914">
        <v>54</v>
      </c>
      <c r="L5914">
        <v>55</v>
      </c>
      <c r="N5914">
        <v>1</v>
      </c>
      <c r="O5914">
        <v>1.351</v>
      </c>
      <c r="R5914">
        <v>1.3684000000000001</v>
      </c>
    </row>
    <row r="5915" spans="1:18">
      <c r="A5915" t="s">
        <v>2083</v>
      </c>
      <c r="B5915" t="s">
        <v>2082</v>
      </c>
      <c r="D5915">
        <v>2021</v>
      </c>
      <c r="E5915" t="s">
        <v>2156</v>
      </c>
      <c r="F5915" t="s">
        <v>2301</v>
      </c>
      <c r="G5915">
        <v>-34.716666670000002</v>
      </c>
      <c r="H5915">
        <v>138.44999999999999</v>
      </c>
      <c r="I5915" t="s">
        <v>2334</v>
      </c>
      <c r="J5915" t="s">
        <v>2158</v>
      </c>
      <c r="K5915">
        <v>55</v>
      </c>
      <c r="L5915">
        <v>56</v>
      </c>
      <c r="N5915">
        <v>1</v>
      </c>
      <c r="O5915">
        <v>1.0767</v>
      </c>
      <c r="R5915">
        <v>1.3684000000000001</v>
      </c>
    </row>
    <row r="5916" spans="1:18">
      <c r="A5916" t="s">
        <v>2083</v>
      </c>
      <c r="B5916" t="s">
        <v>2082</v>
      </c>
      <c r="D5916">
        <v>2021</v>
      </c>
      <c r="E5916" t="s">
        <v>2156</v>
      </c>
      <c r="F5916" t="s">
        <v>2301</v>
      </c>
      <c r="G5916">
        <v>-34.716666670000002</v>
      </c>
      <c r="H5916">
        <v>138.44999999999999</v>
      </c>
      <c r="I5916" t="s">
        <v>2334</v>
      </c>
      <c r="J5916" t="s">
        <v>2158</v>
      </c>
      <c r="K5916">
        <v>56</v>
      </c>
      <c r="L5916">
        <v>57</v>
      </c>
      <c r="N5916">
        <v>1</v>
      </c>
      <c r="O5916">
        <v>1.1573</v>
      </c>
      <c r="R5916">
        <v>1.3432999999999999</v>
      </c>
    </row>
    <row r="5917" spans="1:18">
      <c r="A5917" t="s">
        <v>2083</v>
      </c>
      <c r="B5917" t="s">
        <v>2082</v>
      </c>
      <c r="D5917">
        <v>2021</v>
      </c>
      <c r="E5917" t="s">
        <v>2156</v>
      </c>
      <c r="F5917" t="s">
        <v>2301</v>
      </c>
      <c r="G5917">
        <v>-34.716666670000002</v>
      </c>
      <c r="H5917">
        <v>138.44999999999999</v>
      </c>
      <c r="I5917" t="s">
        <v>2334</v>
      </c>
      <c r="J5917" t="s">
        <v>2158</v>
      </c>
      <c r="K5917">
        <v>57</v>
      </c>
      <c r="L5917">
        <v>58</v>
      </c>
      <c r="N5917">
        <v>1</v>
      </c>
      <c r="O5917">
        <v>1.1315</v>
      </c>
      <c r="R5917">
        <v>1.3112999999999999</v>
      </c>
    </row>
    <row r="5918" spans="1:18">
      <c r="A5918" t="s">
        <v>2083</v>
      </c>
      <c r="B5918" t="s">
        <v>2082</v>
      </c>
      <c r="D5918">
        <v>2021</v>
      </c>
      <c r="E5918" t="s">
        <v>2156</v>
      </c>
      <c r="F5918" t="s">
        <v>2301</v>
      </c>
      <c r="G5918">
        <v>-34.716666670000002</v>
      </c>
      <c r="H5918">
        <v>138.44999999999999</v>
      </c>
      <c r="I5918" t="s">
        <v>2334</v>
      </c>
      <c r="J5918" t="s">
        <v>2158</v>
      </c>
      <c r="K5918">
        <v>58</v>
      </c>
      <c r="L5918">
        <v>59</v>
      </c>
      <c r="N5918">
        <v>1</v>
      </c>
      <c r="O5918">
        <v>1.0851999999999999</v>
      </c>
      <c r="R5918">
        <v>1.3112999999999999</v>
      </c>
    </row>
    <row r="5919" spans="1:18">
      <c r="A5919" t="s">
        <v>2083</v>
      </c>
      <c r="B5919" t="s">
        <v>2082</v>
      </c>
      <c r="D5919">
        <v>2021</v>
      </c>
      <c r="E5919" t="s">
        <v>2156</v>
      </c>
      <c r="F5919" t="s">
        <v>2301</v>
      </c>
      <c r="G5919">
        <v>-34.716666670000002</v>
      </c>
      <c r="H5919">
        <v>138.44999999999999</v>
      </c>
      <c r="I5919" t="s">
        <v>2334</v>
      </c>
      <c r="J5919" t="s">
        <v>2158</v>
      </c>
      <c r="K5919">
        <v>59</v>
      </c>
      <c r="L5919">
        <v>60</v>
      </c>
      <c r="N5919">
        <v>1</v>
      </c>
      <c r="O5919">
        <v>1.3636999999999999</v>
      </c>
      <c r="R5919">
        <v>1.3112999999999999</v>
      </c>
    </row>
    <row r="5920" spans="1:18">
      <c r="A5920" t="s">
        <v>2083</v>
      </c>
      <c r="B5920" t="s">
        <v>2082</v>
      </c>
      <c r="D5920">
        <v>2021</v>
      </c>
      <c r="E5920" t="s">
        <v>2156</v>
      </c>
      <c r="F5920" t="s">
        <v>2301</v>
      </c>
      <c r="G5920">
        <v>-34.716666670000002</v>
      </c>
      <c r="H5920">
        <v>138.44999999999999</v>
      </c>
      <c r="I5920" t="s">
        <v>2334</v>
      </c>
      <c r="J5920" t="s">
        <v>2158</v>
      </c>
      <c r="K5920">
        <v>60</v>
      </c>
      <c r="L5920">
        <v>61</v>
      </c>
      <c r="N5920">
        <v>1</v>
      </c>
      <c r="O5920">
        <v>0.92020000000000002</v>
      </c>
      <c r="R5920">
        <v>1.2794000000000001</v>
      </c>
    </row>
    <row r="5921" spans="1:18">
      <c r="A5921" t="s">
        <v>2083</v>
      </c>
      <c r="B5921" t="s">
        <v>2082</v>
      </c>
      <c r="D5921">
        <v>2021</v>
      </c>
      <c r="E5921" t="s">
        <v>2156</v>
      </c>
      <c r="F5921" t="s">
        <v>2301</v>
      </c>
      <c r="G5921">
        <v>-34.716666670000002</v>
      </c>
      <c r="H5921">
        <v>138.44999999999999</v>
      </c>
      <c r="I5921" t="s">
        <v>2334</v>
      </c>
      <c r="J5921" t="s">
        <v>2158</v>
      </c>
      <c r="K5921">
        <v>61</v>
      </c>
      <c r="L5921">
        <v>62</v>
      </c>
      <c r="N5921">
        <v>1</v>
      </c>
      <c r="O5921">
        <v>1.0535000000000001</v>
      </c>
      <c r="R5921">
        <v>1.1073</v>
      </c>
    </row>
    <row r="5922" spans="1:18">
      <c r="A5922" t="s">
        <v>2083</v>
      </c>
      <c r="B5922" t="s">
        <v>2082</v>
      </c>
      <c r="D5922">
        <v>2021</v>
      </c>
      <c r="E5922" t="s">
        <v>2156</v>
      </c>
      <c r="F5922" t="s">
        <v>2301</v>
      </c>
      <c r="G5922">
        <v>-34.716666670000002</v>
      </c>
      <c r="H5922">
        <v>138.44999999999999</v>
      </c>
      <c r="I5922" t="s">
        <v>2334</v>
      </c>
      <c r="J5922" t="s">
        <v>2158</v>
      </c>
      <c r="K5922">
        <v>62</v>
      </c>
      <c r="L5922">
        <v>63</v>
      </c>
      <c r="N5922">
        <v>1</v>
      </c>
      <c r="O5922">
        <v>0.95930000000000004</v>
      </c>
      <c r="R5922">
        <v>1.1073</v>
      </c>
    </row>
    <row r="5923" spans="1:18">
      <c r="A5923" t="s">
        <v>2083</v>
      </c>
      <c r="B5923" t="s">
        <v>2082</v>
      </c>
      <c r="D5923">
        <v>2021</v>
      </c>
      <c r="E5923" t="s">
        <v>2156</v>
      </c>
      <c r="F5923" t="s">
        <v>2301</v>
      </c>
      <c r="G5923">
        <v>-34.716666670000002</v>
      </c>
      <c r="H5923">
        <v>138.44999999999999</v>
      </c>
      <c r="I5923" t="s">
        <v>2334</v>
      </c>
      <c r="J5923" t="s">
        <v>2158</v>
      </c>
      <c r="K5923">
        <v>63</v>
      </c>
      <c r="L5923">
        <v>64</v>
      </c>
      <c r="N5923">
        <v>1</v>
      </c>
      <c r="O5923">
        <v>1.0627</v>
      </c>
      <c r="R5923">
        <v>1.1073</v>
      </c>
    </row>
    <row r="5924" spans="1:18">
      <c r="A5924" t="s">
        <v>2083</v>
      </c>
      <c r="B5924" t="s">
        <v>2082</v>
      </c>
      <c r="D5924">
        <v>2021</v>
      </c>
      <c r="E5924" t="s">
        <v>2156</v>
      </c>
      <c r="F5924" t="s">
        <v>2301</v>
      </c>
      <c r="G5924">
        <v>-34.716666670000002</v>
      </c>
      <c r="H5924">
        <v>138.44999999999999</v>
      </c>
      <c r="I5924" t="s">
        <v>2334</v>
      </c>
      <c r="J5924" t="s">
        <v>2158</v>
      </c>
      <c r="K5924">
        <v>64</v>
      </c>
      <c r="L5924">
        <v>65</v>
      </c>
      <c r="N5924">
        <v>1</v>
      </c>
      <c r="O5924">
        <v>1.1052999999999999</v>
      </c>
      <c r="R5924">
        <v>0.93520000000000003</v>
      </c>
    </row>
    <row r="5925" spans="1:18">
      <c r="A5925" t="s">
        <v>2083</v>
      </c>
      <c r="B5925" t="s">
        <v>2082</v>
      </c>
      <c r="D5925">
        <v>2021</v>
      </c>
      <c r="E5925" t="s">
        <v>2156</v>
      </c>
      <c r="F5925" t="s">
        <v>2301</v>
      </c>
      <c r="G5925">
        <v>-34.716666670000002</v>
      </c>
      <c r="H5925">
        <v>138.44999999999999</v>
      </c>
      <c r="I5925" t="s">
        <v>2334</v>
      </c>
      <c r="J5925" t="s">
        <v>2158</v>
      </c>
      <c r="K5925">
        <v>65</v>
      </c>
      <c r="L5925">
        <v>66</v>
      </c>
      <c r="N5925">
        <v>1</v>
      </c>
      <c r="O5925">
        <v>0.96560000000000001</v>
      </c>
      <c r="R5925">
        <v>1.1178999999999999</v>
      </c>
    </row>
    <row r="5926" spans="1:18">
      <c r="A5926" t="s">
        <v>2083</v>
      </c>
      <c r="B5926" t="s">
        <v>2082</v>
      </c>
      <c r="D5926">
        <v>2021</v>
      </c>
      <c r="E5926" t="s">
        <v>2156</v>
      </c>
      <c r="F5926" t="s">
        <v>2301</v>
      </c>
      <c r="G5926">
        <v>-34.716666670000002</v>
      </c>
      <c r="H5926">
        <v>138.44999999999999</v>
      </c>
      <c r="I5926" t="s">
        <v>2334</v>
      </c>
      <c r="J5926" t="s">
        <v>2158</v>
      </c>
      <c r="K5926">
        <v>66</v>
      </c>
      <c r="L5926">
        <v>67</v>
      </c>
      <c r="N5926">
        <v>1</v>
      </c>
      <c r="O5926">
        <v>1.0465</v>
      </c>
      <c r="R5926">
        <v>1.1178999999999999</v>
      </c>
    </row>
    <row r="5927" spans="1:18">
      <c r="A5927" t="s">
        <v>2083</v>
      </c>
      <c r="B5927" t="s">
        <v>2082</v>
      </c>
      <c r="D5927">
        <v>2021</v>
      </c>
      <c r="E5927" t="s">
        <v>2156</v>
      </c>
      <c r="F5927" t="s">
        <v>2301</v>
      </c>
      <c r="G5927">
        <v>-34.716666670000002</v>
      </c>
      <c r="H5927">
        <v>138.44999999999999</v>
      </c>
      <c r="I5927" t="s">
        <v>2334</v>
      </c>
      <c r="J5927" t="s">
        <v>2158</v>
      </c>
      <c r="K5927">
        <v>67</v>
      </c>
      <c r="L5927">
        <v>68</v>
      </c>
      <c r="N5927">
        <v>1</v>
      </c>
      <c r="O5927">
        <v>0.99360000000000004</v>
      </c>
      <c r="R5927">
        <v>1.1178999999999999</v>
      </c>
    </row>
    <row r="5928" spans="1:18">
      <c r="A5928" t="s">
        <v>2083</v>
      </c>
      <c r="B5928" t="s">
        <v>2082</v>
      </c>
      <c r="D5928">
        <v>2021</v>
      </c>
      <c r="E5928" t="s">
        <v>2156</v>
      </c>
      <c r="F5928" t="s">
        <v>2301</v>
      </c>
      <c r="G5928">
        <v>-34.716666670000002</v>
      </c>
      <c r="H5928">
        <v>138.44999999999999</v>
      </c>
      <c r="I5928" t="s">
        <v>2334</v>
      </c>
      <c r="J5928" t="s">
        <v>2158</v>
      </c>
      <c r="K5928">
        <v>68</v>
      </c>
      <c r="L5928">
        <v>69</v>
      </c>
      <c r="N5928">
        <v>1</v>
      </c>
      <c r="O5928">
        <v>0.92420000000000002</v>
      </c>
      <c r="R5928">
        <v>1.3005</v>
      </c>
    </row>
    <row r="5929" spans="1:18">
      <c r="A5929" t="s">
        <v>2083</v>
      </c>
      <c r="B5929" t="s">
        <v>2082</v>
      </c>
      <c r="D5929">
        <v>2021</v>
      </c>
      <c r="E5929" t="s">
        <v>2156</v>
      </c>
      <c r="F5929" t="s">
        <v>2301</v>
      </c>
      <c r="G5929">
        <v>-34.716666670000002</v>
      </c>
      <c r="H5929">
        <v>138.44999999999999</v>
      </c>
      <c r="I5929" t="s">
        <v>2334</v>
      </c>
      <c r="J5929" t="s">
        <v>2158</v>
      </c>
      <c r="K5929">
        <v>69</v>
      </c>
      <c r="L5929">
        <v>70</v>
      </c>
      <c r="N5929">
        <v>1</v>
      </c>
      <c r="O5929">
        <v>1.1513</v>
      </c>
    </row>
    <row r="5930" spans="1:18">
      <c r="A5930" t="s">
        <v>2083</v>
      </c>
      <c r="B5930" t="s">
        <v>2082</v>
      </c>
      <c r="D5930">
        <v>2021</v>
      </c>
      <c r="E5930" t="s">
        <v>2156</v>
      </c>
      <c r="F5930" t="s">
        <v>2301</v>
      </c>
      <c r="G5930">
        <v>-34.716920000000002</v>
      </c>
      <c r="H5930">
        <v>138.45589000000001</v>
      </c>
      <c r="I5930" t="s">
        <v>2332</v>
      </c>
      <c r="J5930" t="s">
        <v>2157</v>
      </c>
      <c r="K5930">
        <v>0</v>
      </c>
      <c r="L5930">
        <v>1</v>
      </c>
      <c r="N5930">
        <v>1</v>
      </c>
      <c r="O5930">
        <v>0.85740000000000005</v>
      </c>
      <c r="R5930">
        <v>0.61470000000000002</v>
      </c>
    </row>
    <row r="5931" spans="1:18">
      <c r="A5931" t="s">
        <v>2083</v>
      </c>
      <c r="B5931" t="s">
        <v>2082</v>
      </c>
      <c r="D5931">
        <v>2021</v>
      </c>
      <c r="E5931" t="s">
        <v>2156</v>
      </c>
      <c r="F5931" t="s">
        <v>2301</v>
      </c>
      <c r="G5931">
        <v>-34.716920000000002</v>
      </c>
      <c r="H5931">
        <v>138.45589000000001</v>
      </c>
      <c r="I5931" t="s">
        <v>2332</v>
      </c>
      <c r="J5931" t="s">
        <v>2157</v>
      </c>
      <c r="K5931">
        <v>1</v>
      </c>
      <c r="L5931">
        <v>2</v>
      </c>
      <c r="N5931">
        <v>1</v>
      </c>
      <c r="O5931">
        <v>0.87849999999999995</v>
      </c>
      <c r="R5931">
        <v>0.38319999999999999</v>
      </c>
    </row>
    <row r="5932" spans="1:18">
      <c r="A5932" t="s">
        <v>2083</v>
      </c>
      <c r="B5932" t="s">
        <v>2082</v>
      </c>
      <c r="D5932">
        <v>2021</v>
      </c>
      <c r="E5932" t="s">
        <v>2156</v>
      </c>
      <c r="F5932" t="s">
        <v>2301</v>
      </c>
      <c r="G5932">
        <v>-34.716920000000002</v>
      </c>
      <c r="H5932">
        <v>138.45589000000001</v>
      </c>
      <c r="I5932" t="s">
        <v>2332</v>
      </c>
      <c r="J5932" t="s">
        <v>2157</v>
      </c>
      <c r="K5932">
        <v>2</v>
      </c>
      <c r="L5932">
        <v>3</v>
      </c>
      <c r="N5932">
        <v>1</v>
      </c>
      <c r="O5932">
        <v>1.1460999999999999</v>
      </c>
      <c r="R5932">
        <v>0.1517</v>
      </c>
    </row>
    <row r="5933" spans="1:18">
      <c r="A5933" t="s">
        <v>2083</v>
      </c>
      <c r="B5933" t="s">
        <v>2082</v>
      </c>
      <c r="D5933">
        <v>2021</v>
      </c>
      <c r="E5933" t="s">
        <v>2156</v>
      </c>
      <c r="F5933" t="s">
        <v>2301</v>
      </c>
      <c r="G5933">
        <v>-34.716920000000002</v>
      </c>
      <c r="H5933">
        <v>138.45589000000001</v>
      </c>
      <c r="I5933" t="s">
        <v>2332</v>
      </c>
      <c r="J5933" t="s">
        <v>2157</v>
      </c>
      <c r="K5933">
        <v>3</v>
      </c>
      <c r="L5933">
        <v>4</v>
      </c>
      <c r="N5933">
        <v>1</v>
      </c>
      <c r="O5933">
        <v>1.0959000000000001</v>
      </c>
      <c r="R5933">
        <v>0.2109</v>
      </c>
    </row>
    <row r="5934" spans="1:18">
      <c r="A5934" t="s">
        <v>2083</v>
      </c>
      <c r="B5934" t="s">
        <v>2082</v>
      </c>
      <c r="D5934">
        <v>2021</v>
      </c>
      <c r="E5934" t="s">
        <v>2156</v>
      </c>
      <c r="F5934" t="s">
        <v>2301</v>
      </c>
      <c r="G5934">
        <v>-34.716920000000002</v>
      </c>
      <c r="H5934">
        <v>138.45589000000001</v>
      </c>
      <c r="I5934" t="s">
        <v>2332</v>
      </c>
      <c r="J5934" t="s">
        <v>2157</v>
      </c>
      <c r="K5934">
        <v>4</v>
      </c>
      <c r="L5934">
        <v>5</v>
      </c>
      <c r="N5934">
        <v>1</v>
      </c>
      <c r="O5934">
        <v>1.1714</v>
      </c>
      <c r="R5934">
        <v>0.27010000000000001</v>
      </c>
    </row>
    <row r="5935" spans="1:18">
      <c r="A5935" t="s">
        <v>2083</v>
      </c>
      <c r="B5935" t="s">
        <v>2082</v>
      </c>
      <c r="D5935">
        <v>2021</v>
      </c>
      <c r="E5935" t="s">
        <v>2156</v>
      </c>
      <c r="F5935" t="s">
        <v>2301</v>
      </c>
      <c r="G5935">
        <v>-34.716920000000002</v>
      </c>
      <c r="H5935">
        <v>138.45589000000001</v>
      </c>
      <c r="I5935" t="s">
        <v>2332</v>
      </c>
      <c r="J5935" t="s">
        <v>2157</v>
      </c>
      <c r="K5935">
        <v>5</v>
      </c>
      <c r="L5935">
        <v>6</v>
      </c>
      <c r="N5935">
        <v>1</v>
      </c>
      <c r="O5935">
        <v>1.1188</v>
      </c>
      <c r="R5935">
        <v>0.29310000000000003</v>
      </c>
    </row>
    <row r="5936" spans="1:18">
      <c r="A5936" t="s">
        <v>2083</v>
      </c>
      <c r="B5936" t="s">
        <v>2082</v>
      </c>
      <c r="D5936">
        <v>2021</v>
      </c>
      <c r="E5936" t="s">
        <v>2156</v>
      </c>
      <c r="F5936" t="s">
        <v>2301</v>
      </c>
      <c r="G5936">
        <v>-34.716920000000002</v>
      </c>
      <c r="H5936">
        <v>138.45589000000001</v>
      </c>
      <c r="I5936" t="s">
        <v>2332</v>
      </c>
      <c r="J5936" t="s">
        <v>2157</v>
      </c>
      <c r="K5936">
        <v>6</v>
      </c>
      <c r="L5936">
        <v>7</v>
      </c>
      <c r="N5936">
        <v>1</v>
      </c>
      <c r="O5936">
        <v>1.0404</v>
      </c>
      <c r="R5936">
        <v>0.31609999999999999</v>
      </c>
    </row>
    <row r="5937" spans="1:18">
      <c r="A5937" t="s">
        <v>2083</v>
      </c>
      <c r="B5937" t="s">
        <v>2082</v>
      </c>
      <c r="D5937">
        <v>2021</v>
      </c>
      <c r="E5937" t="s">
        <v>2156</v>
      </c>
      <c r="F5937" t="s">
        <v>2301</v>
      </c>
      <c r="G5937">
        <v>-34.716920000000002</v>
      </c>
      <c r="H5937">
        <v>138.45589000000001</v>
      </c>
      <c r="I5937" t="s">
        <v>2332</v>
      </c>
      <c r="J5937" t="s">
        <v>2157</v>
      </c>
      <c r="K5937">
        <v>7</v>
      </c>
      <c r="L5937">
        <v>8</v>
      </c>
      <c r="N5937">
        <v>1</v>
      </c>
      <c r="O5937">
        <v>1.0021</v>
      </c>
      <c r="R5937">
        <v>0.83130000000000004</v>
      </c>
    </row>
    <row r="5938" spans="1:18">
      <c r="A5938" t="s">
        <v>2083</v>
      </c>
      <c r="B5938" t="s">
        <v>2082</v>
      </c>
      <c r="D5938">
        <v>2021</v>
      </c>
      <c r="E5938" t="s">
        <v>2156</v>
      </c>
      <c r="F5938" t="s">
        <v>2301</v>
      </c>
      <c r="G5938">
        <v>-34.716920000000002</v>
      </c>
      <c r="H5938">
        <v>138.45589000000001</v>
      </c>
      <c r="I5938" t="s">
        <v>2332</v>
      </c>
      <c r="J5938" t="s">
        <v>2157</v>
      </c>
      <c r="K5938">
        <v>8</v>
      </c>
      <c r="L5938">
        <v>9</v>
      </c>
      <c r="N5938">
        <v>1</v>
      </c>
      <c r="O5938">
        <v>0.91790000000000005</v>
      </c>
      <c r="R5938">
        <v>1.3464</v>
      </c>
    </row>
    <row r="5939" spans="1:18">
      <c r="A5939" t="s">
        <v>2083</v>
      </c>
      <c r="B5939" t="s">
        <v>2082</v>
      </c>
      <c r="D5939">
        <v>2021</v>
      </c>
      <c r="E5939" t="s">
        <v>2156</v>
      </c>
      <c r="F5939" t="s">
        <v>2301</v>
      </c>
      <c r="G5939">
        <v>-34.716920000000002</v>
      </c>
      <c r="H5939">
        <v>138.45589000000001</v>
      </c>
      <c r="I5939" t="s">
        <v>2332</v>
      </c>
      <c r="J5939" t="s">
        <v>2157</v>
      </c>
      <c r="K5939">
        <v>9</v>
      </c>
      <c r="L5939">
        <v>10</v>
      </c>
      <c r="N5939">
        <v>1</v>
      </c>
      <c r="O5939">
        <v>0.94730000000000003</v>
      </c>
      <c r="R5939">
        <v>0.95330000000000004</v>
      </c>
    </row>
    <row r="5940" spans="1:18">
      <c r="A5940" t="s">
        <v>2083</v>
      </c>
      <c r="B5940" t="s">
        <v>2082</v>
      </c>
      <c r="D5940">
        <v>2021</v>
      </c>
      <c r="E5940" t="s">
        <v>2156</v>
      </c>
      <c r="F5940" t="s">
        <v>2301</v>
      </c>
      <c r="G5940">
        <v>-34.716920000000002</v>
      </c>
      <c r="H5940">
        <v>138.45589000000001</v>
      </c>
      <c r="I5940" t="s">
        <v>2332</v>
      </c>
      <c r="J5940" t="s">
        <v>2157</v>
      </c>
      <c r="K5940">
        <v>10</v>
      </c>
      <c r="L5940">
        <v>11</v>
      </c>
      <c r="N5940">
        <v>1</v>
      </c>
      <c r="O5940">
        <v>0.96970000000000001</v>
      </c>
      <c r="R5940">
        <v>0.56020000000000003</v>
      </c>
    </row>
    <row r="5941" spans="1:18">
      <c r="A5941" t="s">
        <v>2083</v>
      </c>
      <c r="B5941" t="s">
        <v>2082</v>
      </c>
      <c r="D5941">
        <v>2021</v>
      </c>
      <c r="E5941" t="s">
        <v>2156</v>
      </c>
      <c r="F5941" t="s">
        <v>2301</v>
      </c>
      <c r="G5941">
        <v>-34.716920000000002</v>
      </c>
      <c r="H5941">
        <v>138.45589000000001</v>
      </c>
      <c r="I5941" t="s">
        <v>2332</v>
      </c>
      <c r="J5941" t="s">
        <v>2157</v>
      </c>
      <c r="K5941">
        <v>11</v>
      </c>
      <c r="L5941">
        <v>12</v>
      </c>
      <c r="N5941">
        <v>1</v>
      </c>
      <c r="O5941">
        <v>1.1285000000000001</v>
      </c>
      <c r="R5941">
        <v>0.52449999999999997</v>
      </c>
    </row>
    <row r="5942" spans="1:18">
      <c r="A5942" t="s">
        <v>2083</v>
      </c>
      <c r="B5942" t="s">
        <v>2082</v>
      </c>
      <c r="D5942">
        <v>2021</v>
      </c>
      <c r="E5942" t="s">
        <v>2156</v>
      </c>
      <c r="F5942" t="s">
        <v>2301</v>
      </c>
      <c r="G5942">
        <v>-34.716920000000002</v>
      </c>
      <c r="H5942">
        <v>138.45589000000001</v>
      </c>
      <c r="I5942" t="s">
        <v>2332</v>
      </c>
      <c r="J5942" t="s">
        <v>2157</v>
      </c>
      <c r="K5942">
        <v>12</v>
      </c>
      <c r="L5942">
        <v>13</v>
      </c>
      <c r="N5942">
        <v>1</v>
      </c>
      <c r="O5942">
        <v>0.91149999999999998</v>
      </c>
      <c r="R5942">
        <v>0.48880000000000001</v>
      </c>
    </row>
    <row r="5943" spans="1:18">
      <c r="A5943" t="s">
        <v>2083</v>
      </c>
      <c r="B5943" t="s">
        <v>2082</v>
      </c>
      <c r="D5943">
        <v>2021</v>
      </c>
      <c r="E5943" t="s">
        <v>2156</v>
      </c>
      <c r="F5943" t="s">
        <v>2301</v>
      </c>
      <c r="G5943">
        <v>-34.716920000000002</v>
      </c>
      <c r="H5943">
        <v>138.45589000000001</v>
      </c>
      <c r="I5943" t="s">
        <v>2332</v>
      </c>
      <c r="J5943" t="s">
        <v>2157</v>
      </c>
      <c r="K5943">
        <v>13</v>
      </c>
      <c r="L5943">
        <v>14</v>
      </c>
      <c r="N5943">
        <v>1</v>
      </c>
      <c r="O5943">
        <v>0.99919999999999998</v>
      </c>
      <c r="R5943">
        <v>0.4723</v>
      </c>
    </row>
    <row r="5944" spans="1:18">
      <c r="A5944" t="s">
        <v>2083</v>
      </c>
      <c r="B5944" t="s">
        <v>2082</v>
      </c>
      <c r="D5944">
        <v>2021</v>
      </c>
      <c r="E5944" t="s">
        <v>2156</v>
      </c>
      <c r="F5944" t="s">
        <v>2301</v>
      </c>
      <c r="G5944">
        <v>-34.716920000000002</v>
      </c>
      <c r="H5944">
        <v>138.45589000000001</v>
      </c>
      <c r="I5944" t="s">
        <v>2332</v>
      </c>
      <c r="J5944" t="s">
        <v>2157</v>
      </c>
      <c r="K5944">
        <v>14</v>
      </c>
      <c r="L5944">
        <v>15</v>
      </c>
      <c r="N5944">
        <v>1</v>
      </c>
      <c r="O5944">
        <v>0.85289999999999999</v>
      </c>
      <c r="R5944">
        <v>0.45579999999999998</v>
      </c>
    </row>
    <row r="5945" spans="1:18">
      <c r="A5945" t="s">
        <v>2083</v>
      </c>
      <c r="B5945" t="s">
        <v>2082</v>
      </c>
      <c r="D5945">
        <v>2021</v>
      </c>
      <c r="E5945" t="s">
        <v>2156</v>
      </c>
      <c r="F5945" t="s">
        <v>2301</v>
      </c>
      <c r="G5945">
        <v>-34.716920000000002</v>
      </c>
      <c r="H5945">
        <v>138.45589000000001</v>
      </c>
      <c r="I5945" t="s">
        <v>2332</v>
      </c>
      <c r="J5945" t="s">
        <v>2157</v>
      </c>
      <c r="K5945">
        <v>15</v>
      </c>
      <c r="L5945">
        <v>16</v>
      </c>
      <c r="N5945">
        <v>1</v>
      </c>
      <c r="O5945">
        <v>0.84099999999999997</v>
      </c>
      <c r="R5945">
        <v>0.45519999999999999</v>
      </c>
    </row>
    <row r="5946" spans="1:18">
      <c r="A5946" t="s">
        <v>2083</v>
      </c>
      <c r="B5946" t="s">
        <v>2082</v>
      </c>
      <c r="D5946">
        <v>2021</v>
      </c>
      <c r="E5946" t="s">
        <v>2156</v>
      </c>
      <c r="F5946" t="s">
        <v>2301</v>
      </c>
      <c r="G5946">
        <v>-34.716920000000002</v>
      </c>
      <c r="H5946">
        <v>138.45589000000001</v>
      </c>
      <c r="I5946" t="s">
        <v>2332</v>
      </c>
      <c r="J5946" t="s">
        <v>2157</v>
      </c>
      <c r="K5946">
        <v>16</v>
      </c>
      <c r="L5946">
        <v>17</v>
      </c>
      <c r="N5946">
        <v>1</v>
      </c>
      <c r="O5946">
        <v>0.85619999999999996</v>
      </c>
      <c r="R5946">
        <v>0.45450000000000002</v>
      </c>
    </row>
    <row r="5947" spans="1:18">
      <c r="A5947" t="s">
        <v>2083</v>
      </c>
      <c r="B5947" t="s">
        <v>2082</v>
      </c>
      <c r="D5947">
        <v>2021</v>
      </c>
      <c r="E5947" t="s">
        <v>2156</v>
      </c>
      <c r="F5947" t="s">
        <v>2301</v>
      </c>
      <c r="G5947">
        <v>-34.716920000000002</v>
      </c>
      <c r="H5947">
        <v>138.45589000000001</v>
      </c>
      <c r="I5947" t="s">
        <v>2332</v>
      </c>
      <c r="J5947" t="s">
        <v>2157</v>
      </c>
      <c r="K5947">
        <v>17</v>
      </c>
      <c r="L5947">
        <v>18</v>
      </c>
      <c r="N5947">
        <v>1</v>
      </c>
      <c r="O5947">
        <v>0.87839999999999996</v>
      </c>
      <c r="R5947">
        <v>0.48299999999999998</v>
      </c>
    </row>
    <row r="5948" spans="1:18">
      <c r="A5948" t="s">
        <v>2083</v>
      </c>
      <c r="B5948" t="s">
        <v>2082</v>
      </c>
      <c r="D5948">
        <v>2021</v>
      </c>
      <c r="E5948" t="s">
        <v>2156</v>
      </c>
      <c r="F5948" t="s">
        <v>2301</v>
      </c>
      <c r="G5948">
        <v>-34.716920000000002</v>
      </c>
      <c r="H5948">
        <v>138.45589000000001</v>
      </c>
      <c r="I5948" t="s">
        <v>2332</v>
      </c>
      <c r="J5948" t="s">
        <v>2157</v>
      </c>
      <c r="K5948">
        <v>18</v>
      </c>
      <c r="L5948">
        <v>19</v>
      </c>
      <c r="N5948">
        <v>1</v>
      </c>
      <c r="O5948">
        <v>0.9748</v>
      </c>
      <c r="R5948">
        <v>0.51149999999999995</v>
      </c>
    </row>
    <row r="5949" spans="1:18">
      <c r="A5949" t="s">
        <v>2083</v>
      </c>
      <c r="B5949" t="s">
        <v>2082</v>
      </c>
      <c r="D5949">
        <v>2021</v>
      </c>
      <c r="E5949" t="s">
        <v>2156</v>
      </c>
      <c r="F5949" t="s">
        <v>2301</v>
      </c>
      <c r="G5949">
        <v>-34.716920000000002</v>
      </c>
      <c r="H5949">
        <v>138.45589000000001</v>
      </c>
      <c r="I5949" t="s">
        <v>2332</v>
      </c>
      <c r="J5949" t="s">
        <v>2157</v>
      </c>
      <c r="K5949">
        <v>19</v>
      </c>
      <c r="L5949">
        <v>20</v>
      </c>
      <c r="N5949">
        <v>1</v>
      </c>
      <c r="O5949">
        <v>0.89129999999999998</v>
      </c>
      <c r="R5949">
        <v>1.1491</v>
      </c>
    </row>
    <row r="5950" spans="1:18">
      <c r="A5950" t="s">
        <v>2083</v>
      </c>
      <c r="B5950" t="s">
        <v>2082</v>
      </c>
      <c r="D5950">
        <v>2021</v>
      </c>
      <c r="E5950" t="s">
        <v>2156</v>
      </c>
      <c r="F5950" t="s">
        <v>2301</v>
      </c>
      <c r="G5950">
        <v>-34.716920000000002</v>
      </c>
      <c r="H5950">
        <v>138.45589000000001</v>
      </c>
      <c r="I5950" t="s">
        <v>2332</v>
      </c>
      <c r="J5950" t="s">
        <v>2157</v>
      </c>
      <c r="K5950">
        <v>20</v>
      </c>
      <c r="L5950">
        <v>24</v>
      </c>
      <c r="N5950">
        <v>4</v>
      </c>
      <c r="O5950">
        <v>0.95030000000000003</v>
      </c>
      <c r="R5950">
        <v>1.7866</v>
      </c>
    </row>
    <row r="5951" spans="1:18">
      <c r="A5951" t="s">
        <v>2083</v>
      </c>
      <c r="B5951" t="s">
        <v>2082</v>
      </c>
      <c r="D5951">
        <v>2021</v>
      </c>
      <c r="E5951" t="s">
        <v>2156</v>
      </c>
      <c r="F5951" t="s">
        <v>2301</v>
      </c>
      <c r="G5951">
        <v>-34.716920000000002</v>
      </c>
      <c r="H5951">
        <v>138.45589000000001</v>
      </c>
      <c r="I5951" t="s">
        <v>2332</v>
      </c>
      <c r="J5951" t="s">
        <v>2157</v>
      </c>
      <c r="K5951">
        <v>24</v>
      </c>
      <c r="L5951">
        <v>28</v>
      </c>
      <c r="N5951">
        <v>4</v>
      </c>
      <c r="O5951">
        <v>1.0620000000000001</v>
      </c>
      <c r="R5951">
        <v>1.3927</v>
      </c>
    </row>
    <row r="5952" spans="1:18">
      <c r="A5952" t="s">
        <v>2083</v>
      </c>
      <c r="B5952" t="s">
        <v>2082</v>
      </c>
      <c r="D5952">
        <v>2021</v>
      </c>
      <c r="E5952" t="s">
        <v>2156</v>
      </c>
      <c r="F5952" t="s">
        <v>2301</v>
      </c>
      <c r="G5952">
        <v>-34.716920000000002</v>
      </c>
      <c r="H5952">
        <v>138.45589000000001</v>
      </c>
      <c r="I5952" t="s">
        <v>2332</v>
      </c>
      <c r="J5952" t="s">
        <v>2157</v>
      </c>
      <c r="K5952">
        <v>28</v>
      </c>
      <c r="L5952">
        <v>32</v>
      </c>
      <c r="N5952">
        <v>4</v>
      </c>
      <c r="O5952">
        <v>0.87960000000000005</v>
      </c>
      <c r="R5952">
        <v>0.8115</v>
      </c>
    </row>
    <row r="5953" spans="1:18">
      <c r="A5953" t="s">
        <v>2083</v>
      </c>
      <c r="B5953" t="s">
        <v>2082</v>
      </c>
      <c r="D5953">
        <v>2021</v>
      </c>
      <c r="E5953" t="s">
        <v>2156</v>
      </c>
      <c r="F5953" t="s">
        <v>2301</v>
      </c>
      <c r="G5953">
        <v>-34.716920000000002</v>
      </c>
      <c r="H5953">
        <v>138.45589000000001</v>
      </c>
      <c r="I5953" t="s">
        <v>2332</v>
      </c>
      <c r="J5953" t="s">
        <v>2157</v>
      </c>
      <c r="K5953">
        <v>32</v>
      </c>
      <c r="L5953">
        <v>36</v>
      </c>
      <c r="N5953">
        <v>4</v>
      </c>
      <c r="O5953">
        <v>0.83750000000000002</v>
      </c>
      <c r="R5953">
        <v>0.57499999999999996</v>
      </c>
    </row>
    <row r="5954" spans="1:18">
      <c r="A5954" t="s">
        <v>2083</v>
      </c>
      <c r="B5954" t="s">
        <v>2082</v>
      </c>
      <c r="D5954">
        <v>2021</v>
      </c>
      <c r="E5954" t="s">
        <v>2156</v>
      </c>
      <c r="F5954" t="s">
        <v>2301</v>
      </c>
      <c r="G5954">
        <v>-34.716920000000002</v>
      </c>
      <c r="H5954">
        <v>138.45589000000001</v>
      </c>
      <c r="I5954" t="s">
        <v>2332</v>
      </c>
      <c r="J5954" t="s">
        <v>2157</v>
      </c>
      <c r="K5954">
        <v>36</v>
      </c>
      <c r="L5954">
        <v>40</v>
      </c>
      <c r="N5954">
        <v>4</v>
      </c>
      <c r="O5954">
        <v>0.88070000000000004</v>
      </c>
      <c r="R5954">
        <v>1.2346999999999999</v>
      </c>
    </row>
    <row r="5955" spans="1:18">
      <c r="A5955" t="s">
        <v>2083</v>
      </c>
      <c r="B5955" t="s">
        <v>2082</v>
      </c>
      <c r="D5955">
        <v>2021</v>
      </c>
      <c r="E5955" t="s">
        <v>2156</v>
      </c>
      <c r="F5955" t="s">
        <v>2301</v>
      </c>
      <c r="G5955">
        <v>-34.716920000000002</v>
      </c>
      <c r="H5955">
        <v>138.45589000000001</v>
      </c>
      <c r="I5955" t="s">
        <v>2332</v>
      </c>
      <c r="J5955" t="s">
        <v>2157</v>
      </c>
      <c r="K5955">
        <v>40</v>
      </c>
      <c r="L5955">
        <v>44</v>
      </c>
      <c r="N5955">
        <v>4</v>
      </c>
      <c r="O5955">
        <v>0.90349999999999997</v>
      </c>
      <c r="R5955">
        <v>0.7611</v>
      </c>
    </row>
    <row r="5956" spans="1:18">
      <c r="A5956" t="s">
        <v>2083</v>
      </c>
      <c r="B5956" t="s">
        <v>2082</v>
      </c>
      <c r="D5956">
        <v>2021</v>
      </c>
      <c r="E5956" t="s">
        <v>2156</v>
      </c>
      <c r="F5956" t="s">
        <v>2301</v>
      </c>
      <c r="G5956">
        <v>-34.716920000000002</v>
      </c>
      <c r="H5956">
        <v>138.45589000000001</v>
      </c>
      <c r="I5956" t="s">
        <v>2332</v>
      </c>
      <c r="J5956" t="s">
        <v>2157</v>
      </c>
      <c r="K5956">
        <v>44</v>
      </c>
      <c r="L5956">
        <v>48</v>
      </c>
      <c r="N5956">
        <v>4</v>
      </c>
      <c r="O5956">
        <v>0.75090000000000001</v>
      </c>
      <c r="R5956">
        <v>2.0587</v>
      </c>
    </row>
    <row r="5957" spans="1:18">
      <c r="A5957" t="s">
        <v>2083</v>
      </c>
      <c r="B5957" t="s">
        <v>2082</v>
      </c>
      <c r="D5957">
        <v>2021</v>
      </c>
      <c r="E5957" t="s">
        <v>2156</v>
      </c>
      <c r="F5957" t="s">
        <v>2301</v>
      </c>
      <c r="G5957">
        <v>-34.716920000000002</v>
      </c>
      <c r="H5957">
        <v>138.45589000000001</v>
      </c>
      <c r="I5957" t="s">
        <v>2332</v>
      </c>
      <c r="J5957" t="s">
        <v>2157</v>
      </c>
      <c r="K5957">
        <v>48</v>
      </c>
      <c r="L5957">
        <v>52</v>
      </c>
      <c r="N5957">
        <v>4</v>
      </c>
      <c r="O5957">
        <v>0.72340000000000004</v>
      </c>
      <c r="R5957">
        <v>1.3613999999999999</v>
      </c>
    </row>
    <row r="5958" spans="1:18">
      <c r="A5958" t="s">
        <v>2083</v>
      </c>
      <c r="B5958" t="s">
        <v>2082</v>
      </c>
      <c r="D5958">
        <v>2021</v>
      </c>
      <c r="E5958" t="s">
        <v>2156</v>
      </c>
      <c r="F5958" t="s">
        <v>2301</v>
      </c>
      <c r="G5958">
        <v>-34.716920000000002</v>
      </c>
      <c r="H5958">
        <v>138.45589000000001</v>
      </c>
      <c r="I5958" t="s">
        <v>2332</v>
      </c>
      <c r="J5958" t="s">
        <v>2157</v>
      </c>
      <c r="K5958">
        <v>52</v>
      </c>
      <c r="L5958">
        <v>56</v>
      </c>
      <c r="N5958">
        <v>4</v>
      </c>
      <c r="O5958">
        <v>0.72150000000000003</v>
      </c>
      <c r="R5958">
        <v>1.2125999999999999</v>
      </c>
    </row>
    <row r="5959" spans="1:18">
      <c r="A5959" t="s">
        <v>2083</v>
      </c>
      <c r="B5959" t="s">
        <v>2082</v>
      </c>
      <c r="D5959">
        <v>2021</v>
      </c>
      <c r="E5959" t="s">
        <v>2156</v>
      </c>
      <c r="F5959" t="s">
        <v>2301</v>
      </c>
      <c r="G5959">
        <v>-34.716920000000002</v>
      </c>
      <c r="H5959">
        <v>138.45589000000001</v>
      </c>
      <c r="I5959" t="s">
        <v>2332</v>
      </c>
      <c r="J5959" t="s">
        <v>2157</v>
      </c>
      <c r="K5959">
        <v>56</v>
      </c>
      <c r="L5959">
        <v>60</v>
      </c>
      <c r="N5959">
        <v>4</v>
      </c>
      <c r="O5959">
        <v>0.75460000000000005</v>
      </c>
      <c r="R5959">
        <v>1.9044000000000001</v>
      </c>
    </row>
    <row r="5960" spans="1:18">
      <c r="A5960" t="s">
        <v>2083</v>
      </c>
      <c r="B5960" t="s">
        <v>2082</v>
      </c>
      <c r="D5960">
        <v>2021</v>
      </c>
      <c r="E5960" t="s">
        <v>2156</v>
      </c>
      <c r="F5960" t="s">
        <v>2301</v>
      </c>
      <c r="G5960">
        <v>-34.716920000000002</v>
      </c>
      <c r="H5960">
        <v>138.45589000000001</v>
      </c>
      <c r="I5960" t="s">
        <v>2332</v>
      </c>
      <c r="J5960" t="s">
        <v>2157</v>
      </c>
      <c r="K5960">
        <v>60</v>
      </c>
      <c r="L5960">
        <v>64</v>
      </c>
      <c r="N5960">
        <v>4</v>
      </c>
      <c r="O5960">
        <v>0.93730000000000002</v>
      </c>
      <c r="R5960">
        <v>0.94320000000000004</v>
      </c>
    </row>
    <row r="5961" spans="1:18">
      <c r="A5961" t="s">
        <v>2083</v>
      </c>
      <c r="B5961" t="s">
        <v>2082</v>
      </c>
      <c r="D5961">
        <v>2021</v>
      </c>
      <c r="E5961" t="s">
        <v>2156</v>
      </c>
      <c r="F5961" t="s">
        <v>2301</v>
      </c>
      <c r="G5961">
        <v>-34.716920000000002</v>
      </c>
      <c r="H5961">
        <v>138.45589000000001</v>
      </c>
      <c r="I5961" t="s">
        <v>2332</v>
      </c>
      <c r="J5961" t="s">
        <v>2157</v>
      </c>
      <c r="K5961">
        <v>64</v>
      </c>
      <c r="L5961">
        <v>68</v>
      </c>
      <c r="N5961">
        <v>4</v>
      </c>
      <c r="O5961">
        <v>0.77769999999999995</v>
      </c>
      <c r="R5961">
        <v>1.6669</v>
      </c>
    </row>
    <row r="5962" spans="1:18">
      <c r="A5962" t="s">
        <v>2083</v>
      </c>
      <c r="B5962" t="s">
        <v>2082</v>
      </c>
      <c r="D5962">
        <v>2021</v>
      </c>
      <c r="E5962" t="s">
        <v>2156</v>
      </c>
      <c r="F5962" t="s">
        <v>2301</v>
      </c>
      <c r="G5962">
        <v>-34.716920000000002</v>
      </c>
      <c r="H5962">
        <v>138.45589000000001</v>
      </c>
      <c r="I5962" t="s">
        <v>2332</v>
      </c>
      <c r="J5962" t="s">
        <v>2157</v>
      </c>
      <c r="K5962">
        <v>68</v>
      </c>
      <c r="L5962">
        <v>72</v>
      </c>
      <c r="N5962">
        <v>4</v>
      </c>
      <c r="O5962">
        <v>0.55489999999999995</v>
      </c>
      <c r="R5962">
        <v>1.8209</v>
      </c>
    </row>
    <row r="5963" spans="1:18">
      <c r="A5963" t="s">
        <v>2083</v>
      </c>
      <c r="B5963" t="s">
        <v>2082</v>
      </c>
      <c r="D5963">
        <v>2021</v>
      </c>
      <c r="E5963" t="s">
        <v>2156</v>
      </c>
      <c r="F5963" t="s">
        <v>2301</v>
      </c>
      <c r="G5963">
        <v>-34.71555</v>
      </c>
      <c r="H5963">
        <v>138.45372</v>
      </c>
      <c r="I5963" t="s">
        <v>2335</v>
      </c>
      <c r="J5963" t="s">
        <v>2155</v>
      </c>
      <c r="K5963">
        <v>0</v>
      </c>
      <c r="L5963">
        <v>0.5</v>
      </c>
      <c r="N5963">
        <v>0.5</v>
      </c>
      <c r="O5963">
        <v>1.1694</v>
      </c>
      <c r="R5963">
        <v>0.26440000000000002</v>
      </c>
    </row>
    <row r="5964" spans="1:18">
      <c r="A5964" t="s">
        <v>2083</v>
      </c>
      <c r="B5964" t="s">
        <v>2082</v>
      </c>
      <c r="D5964">
        <v>2021</v>
      </c>
      <c r="E5964" t="s">
        <v>2156</v>
      </c>
      <c r="F5964" t="s">
        <v>2301</v>
      </c>
      <c r="G5964">
        <v>-34.71555</v>
      </c>
      <c r="H5964">
        <v>138.45372</v>
      </c>
      <c r="I5964" t="s">
        <v>2335</v>
      </c>
      <c r="J5964" t="s">
        <v>2155</v>
      </c>
      <c r="K5964">
        <v>0.5</v>
      </c>
      <c r="L5964">
        <v>1</v>
      </c>
      <c r="N5964">
        <v>0.5</v>
      </c>
      <c r="O5964">
        <v>1.6408</v>
      </c>
      <c r="R5964">
        <v>0.31019999999999998</v>
      </c>
    </row>
    <row r="5965" spans="1:18">
      <c r="A5965" t="s">
        <v>2083</v>
      </c>
      <c r="B5965" t="s">
        <v>2082</v>
      </c>
      <c r="D5965">
        <v>2021</v>
      </c>
      <c r="E5965" t="s">
        <v>2156</v>
      </c>
      <c r="F5965" t="s">
        <v>2301</v>
      </c>
      <c r="G5965">
        <v>-34.71555</v>
      </c>
      <c r="H5965">
        <v>138.45372</v>
      </c>
      <c r="I5965" t="s">
        <v>2335</v>
      </c>
      <c r="J5965" t="s">
        <v>2155</v>
      </c>
      <c r="K5965">
        <v>1</v>
      </c>
      <c r="L5965">
        <v>1.5</v>
      </c>
      <c r="N5965">
        <v>0.5</v>
      </c>
      <c r="O5965">
        <v>1.5461</v>
      </c>
      <c r="R5965">
        <v>0.35599999999999998</v>
      </c>
    </row>
    <row r="5966" spans="1:18">
      <c r="A5966" t="s">
        <v>2083</v>
      </c>
      <c r="B5966" t="s">
        <v>2082</v>
      </c>
      <c r="D5966">
        <v>2021</v>
      </c>
      <c r="E5966" t="s">
        <v>2156</v>
      </c>
      <c r="F5966" t="s">
        <v>2301</v>
      </c>
      <c r="G5966">
        <v>-34.71555</v>
      </c>
      <c r="H5966">
        <v>138.45372</v>
      </c>
      <c r="I5966" t="s">
        <v>2335</v>
      </c>
      <c r="J5966" t="s">
        <v>2155</v>
      </c>
      <c r="K5966">
        <v>1.5</v>
      </c>
      <c r="L5966">
        <v>2</v>
      </c>
      <c r="N5966">
        <v>0.5</v>
      </c>
      <c r="O5966">
        <v>1.0192000000000001</v>
      </c>
      <c r="R5966">
        <v>0.36830000000000002</v>
      </c>
    </row>
    <row r="5967" spans="1:18">
      <c r="A5967" t="s">
        <v>2083</v>
      </c>
      <c r="B5967" t="s">
        <v>2082</v>
      </c>
      <c r="D5967">
        <v>2021</v>
      </c>
      <c r="E5967" t="s">
        <v>2156</v>
      </c>
      <c r="F5967" t="s">
        <v>2301</v>
      </c>
      <c r="G5967">
        <v>-34.71555</v>
      </c>
      <c r="H5967">
        <v>138.45372</v>
      </c>
      <c r="I5967" t="s">
        <v>2335</v>
      </c>
      <c r="J5967" t="s">
        <v>2155</v>
      </c>
      <c r="K5967">
        <v>2</v>
      </c>
      <c r="L5967">
        <v>2.5</v>
      </c>
      <c r="N5967">
        <v>0.5</v>
      </c>
      <c r="O5967">
        <v>0.70369999999999999</v>
      </c>
      <c r="R5967">
        <v>0.38059999999999999</v>
      </c>
    </row>
    <row r="5968" spans="1:18">
      <c r="A5968" t="s">
        <v>2083</v>
      </c>
      <c r="B5968" t="s">
        <v>2082</v>
      </c>
      <c r="D5968">
        <v>2021</v>
      </c>
      <c r="E5968" t="s">
        <v>2156</v>
      </c>
      <c r="F5968" t="s">
        <v>2301</v>
      </c>
      <c r="G5968">
        <v>-34.71555</v>
      </c>
      <c r="H5968">
        <v>138.45372</v>
      </c>
      <c r="I5968" t="s">
        <v>2335</v>
      </c>
      <c r="J5968" t="s">
        <v>2155</v>
      </c>
      <c r="K5968">
        <v>2.5</v>
      </c>
      <c r="L5968">
        <v>3</v>
      </c>
      <c r="N5968">
        <v>0.5</v>
      </c>
      <c r="O5968">
        <v>0.77239999999999998</v>
      </c>
      <c r="R5968">
        <v>0.53359999999999996</v>
      </c>
    </row>
    <row r="5969" spans="1:18">
      <c r="A5969" t="s">
        <v>2083</v>
      </c>
      <c r="B5969" t="s">
        <v>2082</v>
      </c>
      <c r="D5969">
        <v>2021</v>
      </c>
      <c r="E5969" t="s">
        <v>2156</v>
      </c>
      <c r="F5969" t="s">
        <v>2301</v>
      </c>
      <c r="G5969">
        <v>-34.71555</v>
      </c>
      <c r="H5969">
        <v>138.45372</v>
      </c>
      <c r="I5969" t="s">
        <v>2335</v>
      </c>
      <c r="J5969" t="s">
        <v>2155</v>
      </c>
      <c r="K5969">
        <v>3</v>
      </c>
      <c r="L5969">
        <v>3.5</v>
      </c>
      <c r="N5969">
        <v>0.5</v>
      </c>
      <c r="O5969">
        <v>1.3743000000000001</v>
      </c>
      <c r="R5969">
        <v>0.68659999999999999</v>
      </c>
    </row>
    <row r="5970" spans="1:18">
      <c r="A5970" t="s">
        <v>2083</v>
      </c>
      <c r="B5970" t="s">
        <v>2082</v>
      </c>
      <c r="D5970">
        <v>2021</v>
      </c>
      <c r="E5970" t="s">
        <v>2156</v>
      </c>
      <c r="F5970" t="s">
        <v>2301</v>
      </c>
      <c r="G5970">
        <v>-34.71555</v>
      </c>
      <c r="H5970">
        <v>138.45372</v>
      </c>
      <c r="I5970" t="s">
        <v>2335</v>
      </c>
      <c r="J5970" t="s">
        <v>2155</v>
      </c>
      <c r="K5970">
        <v>3.5</v>
      </c>
      <c r="L5970">
        <v>4</v>
      </c>
      <c r="N5970">
        <v>0.5</v>
      </c>
      <c r="O5970">
        <v>1.1313</v>
      </c>
      <c r="R5970">
        <v>0.78639999999999999</v>
      </c>
    </row>
    <row r="5971" spans="1:18">
      <c r="A5971" t="s">
        <v>2083</v>
      </c>
      <c r="B5971" t="s">
        <v>2082</v>
      </c>
      <c r="D5971">
        <v>2021</v>
      </c>
      <c r="E5971" t="s">
        <v>2156</v>
      </c>
      <c r="F5971" t="s">
        <v>2301</v>
      </c>
      <c r="G5971">
        <v>-34.71555</v>
      </c>
      <c r="H5971">
        <v>138.45372</v>
      </c>
      <c r="I5971" t="s">
        <v>2335</v>
      </c>
      <c r="J5971" t="s">
        <v>2155</v>
      </c>
      <c r="K5971">
        <v>4</v>
      </c>
      <c r="L5971">
        <v>4.5</v>
      </c>
      <c r="N5971">
        <v>0.5</v>
      </c>
      <c r="O5971">
        <v>0.8599</v>
      </c>
      <c r="R5971">
        <v>0.88629999999999998</v>
      </c>
    </row>
    <row r="5972" spans="1:18">
      <c r="A5972" t="s">
        <v>2083</v>
      </c>
      <c r="B5972" t="s">
        <v>2082</v>
      </c>
      <c r="D5972">
        <v>2021</v>
      </c>
      <c r="E5972" t="s">
        <v>2156</v>
      </c>
      <c r="F5972" t="s">
        <v>2301</v>
      </c>
      <c r="G5972">
        <v>-34.71555</v>
      </c>
      <c r="H5972">
        <v>138.45372</v>
      </c>
      <c r="I5972" t="s">
        <v>2335</v>
      </c>
      <c r="J5972" t="s">
        <v>2155</v>
      </c>
      <c r="K5972">
        <v>4.5</v>
      </c>
      <c r="L5972">
        <v>5</v>
      </c>
      <c r="N5972">
        <v>0.5</v>
      </c>
      <c r="O5972">
        <v>0.51180000000000003</v>
      </c>
      <c r="R5972">
        <v>0.72260000000000002</v>
      </c>
    </row>
    <row r="5973" spans="1:18">
      <c r="A5973" t="s">
        <v>2083</v>
      </c>
      <c r="B5973" t="s">
        <v>2082</v>
      </c>
      <c r="D5973">
        <v>2021</v>
      </c>
      <c r="E5973" t="s">
        <v>2156</v>
      </c>
      <c r="F5973" t="s">
        <v>2301</v>
      </c>
      <c r="G5973">
        <v>-34.71555</v>
      </c>
      <c r="H5973">
        <v>138.45372</v>
      </c>
      <c r="I5973" t="s">
        <v>2335</v>
      </c>
      <c r="J5973" t="s">
        <v>2155</v>
      </c>
      <c r="K5973">
        <v>5</v>
      </c>
      <c r="L5973">
        <v>5.5</v>
      </c>
      <c r="N5973">
        <v>0.5</v>
      </c>
      <c r="O5973">
        <v>1.2801</v>
      </c>
      <c r="R5973">
        <v>0.55879999999999996</v>
      </c>
    </row>
    <row r="5974" spans="1:18">
      <c r="A5974" t="s">
        <v>2083</v>
      </c>
      <c r="B5974" t="s">
        <v>2082</v>
      </c>
      <c r="D5974">
        <v>2021</v>
      </c>
      <c r="E5974" t="s">
        <v>2156</v>
      </c>
      <c r="F5974" t="s">
        <v>2301</v>
      </c>
      <c r="G5974">
        <v>-34.71555</v>
      </c>
      <c r="H5974">
        <v>138.45372</v>
      </c>
      <c r="I5974" t="s">
        <v>2335</v>
      </c>
      <c r="J5974" t="s">
        <v>2155</v>
      </c>
      <c r="K5974">
        <v>5.5</v>
      </c>
      <c r="L5974">
        <v>6</v>
      </c>
      <c r="N5974">
        <v>0.5</v>
      </c>
      <c r="O5974">
        <v>1.2495000000000001</v>
      </c>
      <c r="R5974">
        <v>0.74670000000000003</v>
      </c>
    </row>
    <row r="5975" spans="1:18">
      <c r="A5975" t="s">
        <v>2083</v>
      </c>
      <c r="B5975" t="s">
        <v>2082</v>
      </c>
      <c r="D5975">
        <v>2021</v>
      </c>
      <c r="E5975" t="s">
        <v>2156</v>
      </c>
      <c r="F5975" t="s">
        <v>2301</v>
      </c>
      <c r="G5975">
        <v>-34.71555</v>
      </c>
      <c r="H5975">
        <v>138.45372</v>
      </c>
      <c r="I5975" t="s">
        <v>2335</v>
      </c>
      <c r="J5975" t="s">
        <v>2155</v>
      </c>
      <c r="K5975">
        <v>6</v>
      </c>
      <c r="L5975">
        <v>6.5</v>
      </c>
      <c r="N5975">
        <v>0.5</v>
      </c>
      <c r="O5975">
        <v>0.8911</v>
      </c>
      <c r="R5975">
        <v>0.93459999999999999</v>
      </c>
    </row>
    <row r="5976" spans="1:18">
      <c r="A5976" t="s">
        <v>2083</v>
      </c>
      <c r="B5976" t="s">
        <v>2082</v>
      </c>
      <c r="D5976">
        <v>2021</v>
      </c>
      <c r="E5976" t="s">
        <v>2156</v>
      </c>
      <c r="F5976" t="s">
        <v>2301</v>
      </c>
      <c r="G5976">
        <v>-34.71555</v>
      </c>
      <c r="H5976">
        <v>138.45372</v>
      </c>
      <c r="I5976" t="s">
        <v>2335</v>
      </c>
      <c r="J5976" t="s">
        <v>2155</v>
      </c>
      <c r="K5976">
        <v>6.5</v>
      </c>
      <c r="L5976">
        <v>7</v>
      </c>
      <c r="N5976">
        <v>0.5</v>
      </c>
      <c r="O5976">
        <v>0.83460000000000001</v>
      </c>
      <c r="R5976">
        <v>0.7863</v>
      </c>
    </row>
    <row r="5977" spans="1:18">
      <c r="A5977" t="s">
        <v>2083</v>
      </c>
      <c r="B5977" t="s">
        <v>2082</v>
      </c>
      <c r="D5977">
        <v>2021</v>
      </c>
      <c r="E5977" t="s">
        <v>2156</v>
      </c>
      <c r="F5977" t="s">
        <v>2301</v>
      </c>
      <c r="G5977">
        <v>-34.71555</v>
      </c>
      <c r="H5977">
        <v>138.45372</v>
      </c>
      <c r="I5977" t="s">
        <v>2335</v>
      </c>
      <c r="J5977" t="s">
        <v>2155</v>
      </c>
      <c r="K5977">
        <v>7</v>
      </c>
      <c r="L5977">
        <v>7.5</v>
      </c>
      <c r="N5977">
        <v>0.5</v>
      </c>
      <c r="O5977">
        <v>0.48649999999999999</v>
      </c>
      <c r="R5977">
        <v>0.63800000000000001</v>
      </c>
    </row>
    <row r="5978" spans="1:18">
      <c r="A5978" t="s">
        <v>2083</v>
      </c>
      <c r="B5978" t="s">
        <v>2082</v>
      </c>
      <c r="D5978">
        <v>2021</v>
      </c>
      <c r="E5978" t="s">
        <v>2156</v>
      </c>
      <c r="F5978" t="s">
        <v>2301</v>
      </c>
      <c r="G5978">
        <v>-34.71555</v>
      </c>
      <c r="H5978">
        <v>138.45372</v>
      </c>
      <c r="I5978" t="s">
        <v>2335</v>
      </c>
      <c r="J5978" t="s">
        <v>2155</v>
      </c>
      <c r="K5978">
        <v>7.5</v>
      </c>
      <c r="L5978">
        <v>8</v>
      </c>
      <c r="N5978">
        <v>0.5</v>
      </c>
      <c r="O5978">
        <v>0.89659999999999995</v>
      </c>
      <c r="R5978">
        <v>1.7357</v>
      </c>
    </row>
    <row r="5979" spans="1:18">
      <c r="A5979" t="s">
        <v>2083</v>
      </c>
      <c r="B5979" t="s">
        <v>2082</v>
      </c>
      <c r="D5979">
        <v>2021</v>
      </c>
      <c r="E5979" t="s">
        <v>2156</v>
      </c>
      <c r="F5979" t="s">
        <v>2301</v>
      </c>
      <c r="G5979">
        <v>-34.71555</v>
      </c>
      <c r="H5979">
        <v>138.45372</v>
      </c>
      <c r="I5979" t="s">
        <v>2335</v>
      </c>
      <c r="J5979" t="s">
        <v>2155</v>
      </c>
      <c r="K5979">
        <v>8</v>
      </c>
      <c r="L5979">
        <v>8.5</v>
      </c>
      <c r="N5979">
        <v>0.5</v>
      </c>
      <c r="O5979">
        <v>1.0596000000000001</v>
      </c>
      <c r="R5979">
        <v>2.8332999999999999</v>
      </c>
    </row>
    <row r="5980" spans="1:18">
      <c r="A5980" t="s">
        <v>2083</v>
      </c>
      <c r="B5980" t="s">
        <v>2082</v>
      </c>
      <c r="D5980">
        <v>2021</v>
      </c>
      <c r="E5980" t="s">
        <v>2156</v>
      </c>
      <c r="F5980" t="s">
        <v>2301</v>
      </c>
      <c r="G5980">
        <v>-34.71555</v>
      </c>
      <c r="H5980">
        <v>138.45372</v>
      </c>
      <c r="I5980" t="s">
        <v>2335</v>
      </c>
      <c r="J5980" t="s">
        <v>2155</v>
      </c>
      <c r="K5980">
        <v>8.5</v>
      </c>
      <c r="L5980">
        <v>9</v>
      </c>
      <c r="N5980">
        <v>0.5</v>
      </c>
      <c r="O5980">
        <v>1.3267</v>
      </c>
      <c r="R5980">
        <v>2.2254999999999998</v>
      </c>
    </row>
    <row r="5981" spans="1:18">
      <c r="A5981" t="s">
        <v>2083</v>
      </c>
      <c r="B5981" t="s">
        <v>2082</v>
      </c>
      <c r="D5981">
        <v>2021</v>
      </c>
      <c r="E5981" t="s">
        <v>2156</v>
      </c>
      <c r="F5981" t="s">
        <v>2301</v>
      </c>
      <c r="G5981">
        <v>-34.71555</v>
      </c>
      <c r="H5981">
        <v>138.45372</v>
      </c>
      <c r="I5981" t="s">
        <v>2335</v>
      </c>
      <c r="J5981" t="s">
        <v>2155</v>
      </c>
      <c r="K5981">
        <v>9</v>
      </c>
      <c r="L5981">
        <v>9.5</v>
      </c>
      <c r="N5981">
        <v>0.5</v>
      </c>
      <c r="O5981">
        <v>1.2649999999999999</v>
      </c>
      <c r="R5981">
        <v>1.6177999999999999</v>
      </c>
    </row>
    <row r="5982" spans="1:18">
      <c r="A5982" t="s">
        <v>2083</v>
      </c>
      <c r="B5982" t="s">
        <v>2082</v>
      </c>
      <c r="D5982">
        <v>2021</v>
      </c>
      <c r="E5982" t="s">
        <v>2156</v>
      </c>
      <c r="F5982" t="s">
        <v>2301</v>
      </c>
      <c r="G5982">
        <v>-34.71555</v>
      </c>
      <c r="H5982">
        <v>138.45372</v>
      </c>
      <c r="I5982" t="s">
        <v>2335</v>
      </c>
      <c r="J5982" t="s">
        <v>2155</v>
      </c>
      <c r="K5982">
        <v>9.5</v>
      </c>
      <c r="L5982">
        <v>10</v>
      </c>
      <c r="N5982">
        <v>0.5</v>
      </c>
      <c r="O5982">
        <v>0.75080000000000002</v>
      </c>
      <c r="R5982">
        <v>1.6757</v>
      </c>
    </row>
    <row r="5983" spans="1:18">
      <c r="A5983" t="s">
        <v>2083</v>
      </c>
      <c r="B5983" t="s">
        <v>2082</v>
      </c>
      <c r="D5983">
        <v>2021</v>
      </c>
      <c r="E5983" t="s">
        <v>2156</v>
      </c>
      <c r="F5983" t="s">
        <v>2301</v>
      </c>
      <c r="G5983">
        <v>-34.71555</v>
      </c>
      <c r="H5983">
        <v>138.45372</v>
      </c>
      <c r="I5983" t="s">
        <v>2335</v>
      </c>
      <c r="J5983" t="s">
        <v>2155</v>
      </c>
      <c r="K5983">
        <v>10</v>
      </c>
      <c r="L5983">
        <v>10.5</v>
      </c>
      <c r="N5983">
        <v>0.5</v>
      </c>
      <c r="O5983">
        <v>0.8599</v>
      </c>
      <c r="R5983">
        <v>1.7336</v>
      </c>
    </row>
    <row r="5984" spans="1:18">
      <c r="A5984" t="s">
        <v>2083</v>
      </c>
      <c r="B5984" t="s">
        <v>2082</v>
      </c>
      <c r="D5984">
        <v>2021</v>
      </c>
      <c r="E5984" t="s">
        <v>2156</v>
      </c>
      <c r="F5984" t="s">
        <v>2301</v>
      </c>
      <c r="G5984">
        <v>-34.71555</v>
      </c>
      <c r="H5984">
        <v>138.45372</v>
      </c>
      <c r="I5984" t="s">
        <v>2335</v>
      </c>
      <c r="J5984" t="s">
        <v>2155</v>
      </c>
      <c r="K5984">
        <v>10.5</v>
      </c>
      <c r="L5984">
        <v>11</v>
      </c>
      <c r="N5984">
        <v>0.5</v>
      </c>
      <c r="O5984">
        <v>0.63370000000000004</v>
      </c>
      <c r="R5984">
        <v>1.5590999999999999</v>
      </c>
    </row>
    <row r="5985" spans="1:18">
      <c r="A5985" t="s">
        <v>2083</v>
      </c>
      <c r="B5985" t="s">
        <v>2082</v>
      </c>
      <c r="D5985">
        <v>2021</v>
      </c>
      <c r="E5985" t="s">
        <v>2156</v>
      </c>
      <c r="F5985" t="s">
        <v>2301</v>
      </c>
      <c r="G5985">
        <v>-34.71555</v>
      </c>
      <c r="H5985">
        <v>138.45372</v>
      </c>
      <c r="I5985" t="s">
        <v>2335</v>
      </c>
      <c r="J5985" t="s">
        <v>2155</v>
      </c>
      <c r="K5985">
        <v>11</v>
      </c>
      <c r="L5985">
        <v>11.5</v>
      </c>
      <c r="N5985">
        <v>0.5</v>
      </c>
      <c r="O5985">
        <v>1.2189000000000001</v>
      </c>
      <c r="R5985">
        <v>1.3846000000000001</v>
      </c>
    </row>
    <row r="5986" spans="1:18">
      <c r="A5986" t="s">
        <v>2083</v>
      </c>
      <c r="B5986" t="s">
        <v>2082</v>
      </c>
      <c r="D5986">
        <v>2021</v>
      </c>
      <c r="E5986" t="s">
        <v>2156</v>
      </c>
      <c r="F5986" t="s">
        <v>2301</v>
      </c>
      <c r="G5986">
        <v>-34.71555</v>
      </c>
      <c r="H5986">
        <v>138.45372</v>
      </c>
      <c r="I5986" t="s">
        <v>2335</v>
      </c>
      <c r="J5986" t="s">
        <v>2155</v>
      </c>
      <c r="K5986">
        <v>11.5</v>
      </c>
      <c r="L5986">
        <v>12</v>
      </c>
      <c r="N5986">
        <v>0.5</v>
      </c>
      <c r="O5986">
        <v>0.81740000000000002</v>
      </c>
      <c r="R5986">
        <v>1.129</v>
      </c>
    </row>
    <row r="5987" spans="1:18">
      <c r="A5987" t="s">
        <v>2083</v>
      </c>
      <c r="B5987" t="s">
        <v>2082</v>
      </c>
      <c r="D5987">
        <v>2021</v>
      </c>
      <c r="E5987" t="s">
        <v>2156</v>
      </c>
      <c r="F5987" t="s">
        <v>2301</v>
      </c>
      <c r="G5987">
        <v>-34.71555</v>
      </c>
      <c r="H5987">
        <v>138.45372</v>
      </c>
      <c r="I5987" t="s">
        <v>2335</v>
      </c>
      <c r="J5987" t="s">
        <v>2155</v>
      </c>
      <c r="K5987">
        <v>12</v>
      </c>
      <c r="L5987">
        <v>12.5</v>
      </c>
      <c r="N5987">
        <v>0.5</v>
      </c>
      <c r="O5987">
        <v>0.90800000000000003</v>
      </c>
      <c r="R5987">
        <v>0.87329999999999997</v>
      </c>
    </row>
    <row r="5988" spans="1:18">
      <c r="A5988" t="s">
        <v>2083</v>
      </c>
      <c r="B5988" t="s">
        <v>2082</v>
      </c>
      <c r="D5988">
        <v>2021</v>
      </c>
      <c r="E5988" t="s">
        <v>2156</v>
      </c>
      <c r="F5988" t="s">
        <v>2301</v>
      </c>
      <c r="G5988">
        <v>-34.71555</v>
      </c>
      <c r="H5988">
        <v>138.45372</v>
      </c>
      <c r="I5988" t="s">
        <v>2335</v>
      </c>
      <c r="J5988" t="s">
        <v>2155</v>
      </c>
      <c r="K5988">
        <v>12.5</v>
      </c>
      <c r="L5988">
        <v>13</v>
      </c>
      <c r="N5988">
        <v>0.5</v>
      </c>
      <c r="O5988">
        <v>0.81010000000000004</v>
      </c>
      <c r="R5988">
        <v>1.0863</v>
      </c>
    </row>
    <row r="5989" spans="1:18">
      <c r="A5989" t="s">
        <v>2083</v>
      </c>
      <c r="B5989" t="s">
        <v>2082</v>
      </c>
      <c r="D5989">
        <v>2021</v>
      </c>
      <c r="E5989" t="s">
        <v>2156</v>
      </c>
      <c r="F5989" t="s">
        <v>2301</v>
      </c>
      <c r="G5989">
        <v>-34.71555</v>
      </c>
      <c r="H5989">
        <v>138.45372</v>
      </c>
      <c r="I5989" t="s">
        <v>2335</v>
      </c>
      <c r="J5989" t="s">
        <v>2155</v>
      </c>
      <c r="K5989">
        <v>13</v>
      </c>
      <c r="L5989">
        <v>13.5</v>
      </c>
      <c r="N5989">
        <v>0.5</v>
      </c>
      <c r="O5989">
        <v>0.98919999999999997</v>
      </c>
      <c r="R5989">
        <v>1.2994000000000001</v>
      </c>
    </row>
    <row r="5990" spans="1:18">
      <c r="A5990" t="s">
        <v>2083</v>
      </c>
      <c r="B5990" t="s">
        <v>2082</v>
      </c>
      <c r="D5990">
        <v>2021</v>
      </c>
      <c r="E5990" t="s">
        <v>2156</v>
      </c>
      <c r="F5990" t="s">
        <v>2301</v>
      </c>
      <c r="G5990">
        <v>-34.71555</v>
      </c>
      <c r="H5990">
        <v>138.45372</v>
      </c>
      <c r="I5990" t="s">
        <v>2335</v>
      </c>
      <c r="J5990" t="s">
        <v>2155</v>
      </c>
      <c r="K5990">
        <v>13.5</v>
      </c>
      <c r="L5990">
        <v>14</v>
      </c>
      <c r="N5990">
        <v>0.5</v>
      </c>
      <c r="O5990">
        <v>1.3188</v>
      </c>
      <c r="R5990">
        <v>2.0987</v>
      </c>
    </row>
    <row r="5991" spans="1:18">
      <c r="A5991" t="s">
        <v>2083</v>
      </c>
      <c r="B5991" t="s">
        <v>2082</v>
      </c>
      <c r="D5991">
        <v>2021</v>
      </c>
      <c r="E5991" t="s">
        <v>2156</v>
      </c>
      <c r="F5991" t="s">
        <v>2301</v>
      </c>
      <c r="G5991">
        <v>-34.71555</v>
      </c>
      <c r="H5991">
        <v>138.45372</v>
      </c>
      <c r="I5991" t="s">
        <v>2335</v>
      </c>
      <c r="J5991" t="s">
        <v>2155</v>
      </c>
      <c r="K5991">
        <v>14</v>
      </c>
      <c r="L5991">
        <v>14.5</v>
      </c>
      <c r="N5991">
        <v>0.5</v>
      </c>
      <c r="O5991">
        <v>1.2495000000000001</v>
      </c>
      <c r="R5991">
        <v>2.8980999999999999</v>
      </c>
    </row>
    <row r="5992" spans="1:18">
      <c r="A5992" t="s">
        <v>2083</v>
      </c>
      <c r="B5992" t="s">
        <v>2082</v>
      </c>
      <c r="D5992">
        <v>2021</v>
      </c>
      <c r="E5992" t="s">
        <v>2156</v>
      </c>
      <c r="F5992" t="s">
        <v>2301</v>
      </c>
      <c r="G5992">
        <v>-34.71555</v>
      </c>
      <c r="H5992">
        <v>138.45372</v>
      </c>
      <c r="I5992" t="s">
        <v>2335</v>
      </c>
      <c r="J5992" t="s">
        <v>2155</v>
      </c>
      <c r="K5992">
        <v>14.5</v>
      </c>
      <c r="L5992">
        <v>15</v>
      </c>
      <c r="N5992">
        <v>0.5</v>
      </c>
      <c r="O5992">
        <v>0.69059999999999999</v>
      </c>
      <c r="R5992">
        <v>2.0678000000000001</v>
      </c>
    </row>
    <row r="5993" spans="1:18">
      <c r="A5993" t="s">
        <v>2083</v>
      </c>
      <c r="B5993" t="s">
        <v>2082</v>
      </c>
      <c r="D5993">
        <v>2021</v>
      </c>
      <c r="E5993" t="s">
        <v>2156</v>
      </c>
      <c r="F5993" t="s">
        <v>2301</v>
      </c>
      <c r="G5993">
        <v>-34.71555</v>
      </c>
      <c r="H5993">
        <v>138.45372</v>
      </c>
      <c r="I5993" t="s">
        <v>2335</v>
      </c>
      <c r="J5993" t="s">
        <v>2155</v>
      </c>
      <c r="K5993">
        <v>15</v>
      </c>
      <c r="L5993">
        <v>15.5</v>
      </c>
      <c r="N5993">
        <v>0.5</v>
      </c>
      <c r="O5993">
        <v>0.94130000000000003</v>
      </c>
      <c r="R5993">
        <v>1.2376</v>
      </c>
    </row>
    <row r="5994" spans="1:18">
      <c r="A5994" t="s">
        <v>2083</v>
      </c>
      <c r="B5994" t="s">
        <v>2082</v>
      </c>
      <c r="D5994">
        <v>2021</v>
      </c>
      <c r="E5994" t="s">
        <v>2156</v>
      </c>
      <c r="F5994" t="s">
        <v>2301</v>
      </c>
      <c r="G5994">
        <v>-34.71555</v>
      </c>
      <c r="H5994">
        <v>138.45372</v>
      </c>
      <c r="I5994" t="s">
        <v>2335</v>
      </c>
      <c r="J5994" t="s">
        <v>2155</v>
      </c>
      <c r="K5994">
        <v>15.5</v>
      </c>
      <c r="L5994">
        <v>16</v>
      </c>
      <c r="N5994">
        <v>0.5</v>
      </c>
      <c r="O5994">
        <v>1.1903999999999999</v>
      </c>
      <c r="R5994">
        <v>1.1666000000000001</v>
      </c>
    </row>
    <row r="5995" spans="1:18">
      <c r="A5995" t="s">
        <v>2083</v>
      </c>
      <c r="B5995" t="s">
        <v>2082</v>
      </c>
      <c r="D5995">
        <v>2021</v>
      </c>
      <c r="E5995" t="s">
        <v>2156</v>
      </c>
      <c r="F5995" t="s">
        <v>2301</v>
      </c>
      <c r="G5995">
        <v>-34.71555</v>
      </c>
      <c r="H5995">
        <v>138.45372</v>
      </c>
      <c r="I5995" t="s">
        <v>2335</v>
      </c>
      <c r="J5995" t="s">
        <v>2155</v>
      </c>
      <c r="K5995">
        <v>16</v>
      </c>
      <c r="L5995">
        <v>16.5</v>
      </c>
      <c r="N5995">
        <v>0.5</v>
      </c>
      <c r="O5995">
        <v>0.96209999999999996</v>
      </c>
      <c r="R5995">
        <v>1.0955999999999999</v>
      </c>
    </row>
    <row r="5996" spans="1:18">
      <c r="A5996" t="s">
        <v>2083</v>
      </c>
      <c r="B5996" t="s">
        <v>2082</v>
      </c>
      <c r="D5996">
        <v>2021</v>
      </c>
      <c r="E5996" t="s">
        <v>2156</v>
      </c>
      <c r="F5996" t="s">
        <v>2301</v>
      </c>
      <c r="G5996">
        <v>-34.71555</v>
      </c>
      <c r="H5996">
        <v>138.45372</v>
      </c>
      <c r="I5996" t="s">
        <v>2335</v>
      </c>
      <c r="J5996" t="s">
        <v>2155</v>
      </c>
      <c r="K5996">
        <v>16.5</v>
      </c>
      <c r="L5996">
        <v>17</v>
      </c>
      <c r="N5996">
        <v>0.5</v>
      </c>
      <c r="O5996">
        <v>0.54730000000000001</v>
      </c>
      <c r="R5996">
        <v>0.87570000000000003</v>
      </c>
    </row>
    <row r="5997" spans="1:18">
      <c r="A5997" t="s">
        <v>2083</v>
      </c>
      <c r="B5997" t="s">
        <v>2082</v>
      </c>
      <c r="D5997">
        <v>2021</v>
      </c>
      <c r="E5997" t="s">
        <v>2156</v>
      </c>
      <c r="F5997" t="s">
        <v>2301</v>
      </c>
      <c r="G5997">
        <v>-34.71555</v>
      </c>
      <c r="H5997">
        <v>138.45372</v>
      </c>
      <c r="I5997" t="s">
        <v>2335</v>
      </c>
      <c r="J5997" t="s">
        <v>2155</v>
      </c>
      <c r="K5997">
        <v>17</v>
      </c>
      <c r="L5997">
        <v>17.5</v>
      </c>
      <c r="N5997">
        <v>0.5</v>
      </c>
      <c r="O5997">
        <v>0.81299999999999994</v>
      </c>
      <c r="R5997">
        <v>0.65569999999999995</v>
      </c>
    </row>
    <row r="5998" spans="1:18">
      <c r="A5998" t="s">
        <v>2083</v>
      </c>
      <c r="B5998" t="s">
        <v>2082</v>
      </c>
      <c r="D5998">
        <v>2021</v>
      </c>
      <c r="E5998" t="s">
        <v>2156</v>
      </c>
      <c r="F5998" t="s">
        <v>2301</v>
      </c>
      <c r="G5998">
        <v>-34.71555</v>
      </c>
      <c r="H5998">
        <v>138.45372</v>
      </c>
      <c r="I5998" t="s">
        <v>2335</v>
      </c>
      <c r="J5998" t="s">
        <v>2155</v>
      </c>
      <c r="K5998">
        <v>17.5</v>
      </c>
      <c r="L5998">
        <v>18</v>
      </c>
      <c r="N5998">
        <v>0.5</v>
      </c>
      <c r="O5998">
        <v>1.0740000000000001</v>
      </c>
      <c r="R5998">
        <v>1.0216000000000001</v>
      </c>
    </row>
    <row r="5999" spans="1:18">
      <c r="A5999" t="s">
        <v>2083</v>
      </c>
      <c r="B5999" t="s">
        <v>2082</v>
      </c>
      <c r="D5999">
        <v>2021</v>
      </c>
      <c r="E5999" t="s">
        <v>2156</v>
      </c>
      <c r="F5999" t="s">
        <v>2301</v>
      </c>
      <c r="G5999">
        <v>-34.71555</v>
      </c>
      <c r="H5999">
        <v>138.45372</v>
      </c>
      <c r="I5999" t="s">
        <v>2335</v>
      </c>
      <c r="J5999" t="s">
        <v>2155</v>
      </c>
      <c r="K5999">
        <v>18</v>
      </c>
      <c r="L5999">
        <v>18.5</v>
      </c>
      <c r="N5999">
        <v>0.5</v>
      </c>
      <c r="O5999">
        <v>1.0941000000000001</v>
      </c>
      <c r="R5999">
        <v>1.3875</v>
      </c>
    </row>
    <row r="6000" spans="1:18">
      <c r="A6000" t="s">
        <v>2083</v>
      </c>
      <c r="B6000" t="s">
        <v>2082</v>
      </c>
      <c r="D6000">
        <v>2021</v>
      </c>
      <c r="E6000" t="s">
        <v>2156</v>
      </c>
      <c r="F6000" t="s">
        <v>2301</v>
      </c>
      <c r="G6000">
        <v>-34.71555</v>
      </c>
      <c r="H6000">
        <v>138.45372</v>
      </c>
      <c r="I6000" t="s">
        <v>2335</v>
      </c>
      <c r="J6000" t="s">
        <v>2155</v>
      </c>
      <c r="K6000">
        <v>18.5</v>
      </c>
      <c r="L6000">
        <v>19</v>
      </c>
      <c r="N6000">
        <v>0.5</v>
      </c>
      <c r="O6000">
        <v>0.59489999999999998</v>
      </c>
      <c r="R6000">
        <v>1.7242</v>
      </c>
    </row>
    <row r="6001" spans="1:18">
      <c r="A6001" t="s">
        <v>2083</v>
      </c>
      <c r="B6001" t="s">
        <v>2082</v>
      </c>
      <c r="D6001">
        <v>2021</v>
      </c>
      <c r="E6001" t="s">
        <v>2156</v>
      </c>
      <c r="F6001" t="s">
        <v>2301</v>
      </c>
      <c r="G6001">
        <v>-34.71555</v>
      </c>
      <c r="H6001">
        <v>138.45372</v>
      </c>
      <c r="I6001" t="s">
        <v>2335</v>
      </c>
      <c r="J6001" t="s">
        <v>2155</v>
      </c>
      <c r="K6001">
        <v>19</v>
      </c>
      <c r="L6001">
        <v>19.5</v>
      </c>
      <c r="N6001">
        <v>0.5</v>
      </c>
      <c r="O6001">
        <v>0.68379999999999996</v>
      </c>
      <c r="R6001">
        <v>2.0609999999999999</v>
      </c>
    </row>
    <row r="6002" spans="1:18">
      <c r="A6002" t="s">
        <v>2083</v>
      </c>
      <c r="B6002" t="s">
        <v>2082</v>
      </c>
      <c r="D6002">
        <v>2021</v>
      </c>
      <c r="E6002" t="s">
        <v>2156</v>
      </c>
      <c r="F6002" t="s">
        <v>2301</v>
      </c>
      <c r="G6002">
        <v>-34.71555</v>
      </c>
      <c r="H6002">
        <v>138.45372</v>
      </c>
      <c r="I6002" t="s">
        <v>2335</v>
      </c>
      <c r="J6002" t="s">
        <v>2155</v>
      </c>
      <c r="K6002">
        <v>19.5</v>
      </c>
      <c r="L6002">
        <v>20</v>
      </c>
      <c r="N6002">
        <v>0.5</v>
      </c>
      <c r="O6002">
        <v>0.74390000000000001</v>
      </c>
      <c r="R6002">
        <v>2.1151</v>
      </c>
    </row>
    <row r="6003" spans="1:18">
      <c r="A6003" t="s">
        <v>2083</v>
      </c>
      <c r="B6003" t="s">
        <v>2082</v>
      </c>
      <c r="D6003">
        <v>2021</v>
      </c>
      <c r="E6003" t="s">
        <v>2156</v>
      </c>
      <c r="F6003" t="s">
        <v>2301</v>
      </c>
      <c r="G6003">
        <v>-34.71555</v>
      </c>
      <c r="H6003">
        <v>138.45372</v>
      </c>
      <c r="I6003" t="s">
        <v>2335</v>
      </c>
      <c r="J6003" t="s">
        <v>2155</v>
      </c>
      <c r="K6003">
        <v>20</v>
      </c>
      <c r="L6003">
        <v>21</v>
      </c>
      <c r="N6003">
        <v>1</v>
      </c>
      <c r="O6003">
        <v>0.66749999999999998</v>
      </c>
      <c r="R6003">
        <v>2.1692999999999998</v>
      </c>
    </row>
    <row r="6004" spans="1:18">
      <c r="A6004" t="s">
        <v>2083</v>
      </c>
      <c r="B6004" t="s">
        <v>2082</v>
      </c>
      <c r="D6004">
        <v>2021</v>
      </c>
      <c r="E6004" t="s">
        <v>2156</v>
      </c>
      <c r="F6004" t="s">
        <v>2301</v>
      </c>
      <c r="G6004">
        <v>-34.71555</v>
      </c>
      <c r="H6004">
        <v>138.45372</v>
      </c>
      <c r="I6004" t="s">
        <v>2335</v>
      </c>
      <c r="J6004" t="s">
        <v>2155</v>
      </c>
      <c r="K6004">
        <v>21</v>
      </c>
      <c r="L6004">
        <v>22</v>
      </c>
      <c r="N6004">
        <v>1</v>
      </c>
      <c r="O6004">
        <v>0.58799999999999997</v>
      </c>
      <c r="R6004">
        <v>1.6298999999999999</v>
      </c>
    </row>
    <row r="6005" spans="1:18">
      <c r="A6005" t="s">
        <v>2083</v>
      </c>
      <c r="B6005" t="s">
        <v>2082</v>
      </c>
      <c r="D6005">
        <v>2021</v>
      </c>
      <c r="E6005" t="s">
        <v>2156</v>
      </c>
      <c r="F6005" t="s">
        <v>2301</v>
      </c>
      <c r="G6005">
        <v>-34.71555</v>
      </c>
      <c r="H6005">
        <v>138.45372</v>
      </c>
      <c r="I6005" t="s">
        <v>2335</v>
      </c>
      <c r="J6005" t="s">
        <v>2155</v>
      </c>
      <c r="K6005">
        <v>22</v>
      </c>
      <c r="L6005">
        <v>23</v>
      </c>
      <c r="N6005">
        <v>1</v>
      </c>
      <c r="O6005">
        <v>0.59099999999999997</v>
      </c>
      <c r="R6005">
        <v>1.0905</v>
      </c>
    </row>
    <row r="6006" spans="1:18">
      <c r="A6006" t="s">
        <v>2083</v>
      </c>
      <c r="B6006" t="s">
        <v>2082</v>
      </c>
      <c r="D6006">
        <v>2021</v>
      </c>
      <c r="E6006" t="s">
        <v>2156</v>
      </c>
      <c r="F6006" t="s">
        <v>2301</v>
      </c>
      <c r="G6006">
        <v>-34.71555</v>
      </c>
      <c r="H6006">
        <v>138.45372</v>
      </c>
      <c r="I6006" t="s">
        <v>2335</v>
      </c>
      <c r="J6006" t="s">
        <v>2155</v>
      </c>
      <c r="K6006">
        <v>23</v>
      </c>
      <c r="L6006">
        <v>24</v>
      </c>
      <c r="N6006">
        <v>1</v>
      </c>
      <c r="O6006">
        <v>0.76580000000000004</v>
      </c>
      <c r="R6006">
        <v>1.5112000000000001</v>
      </c>
    </row>
    <row r="6007" spans="1:18">
      <c r="A6007" t="s">
        <v>2083</v>
      </c>
      <c r="B6007" t="s">
        <v>2082</v>
      </c>
      <c r="D6007">
        <v>2021</v>
      </c>
      <c r="E6007" t="s">
        <v>2156</v>
      </c>
      <c r="F6007" t="s">
        <v>2301</v>
      </c>
      <c r="G6007">
        <v>-34.71555</v>
      </c>
      <c r="H6007">
        <v>138.45372</v>
      </c>
      <c r="I6007" t="s">
        <v>2335</v>
      </c>
      <c r="J6007" t="s">
        <v>2155</v>
      </c>
      <c r="K6007">
        <v>24</v>
      </c>
      <c r="L6007">
        <v>25</v>
      </c>
      <c r="N6007">
        <v>1</v>
      </c>
      <c r="O6007">
        <v>0.79710000000000003</v>
      </c>
      <c r="R6007">
        <v>1.9319999999999999</v>
      </c>
    </row>
    <row r="6008" spans="1:18">
      <c r="A6008" t="s">
        <v>2083</v>
      </c>
      <c r="B6008" t="s">
        <v>2082</v>
      </c>
      <c r="D6008">
        <v>2021</v>
      </c>
      <c r="E6008" t="s">
        <v>2156</v>
      </c>
      <c r="F6008" t="s">
        <v>2301</v>
      </c>
      <c r="G6008">
        <v>-34.71555</v>
      </c>
      <c r="H6008">
        <v>138.45372</v>
      </c>
      <c r="I6008" t="s">
        <v>2335</v>
      </c>
      <c r="J6008" t="s">
        <v>2155</v>
      </c>
      <c r="K6008">
        <v>25</v>
      </c>
      <c r="L6008">
        <v>26</v>
      </c>
      <c r="N6008">
        <v>1</v>
      </c>
      <c r="O6008">
        <v>0.85150000000000003</v>
      </c>
      <c r="R6008">
        <v>2.8677999999999999</v>
      </c>
    </row>
    <row r="6009" spans="1:18">
      <c r="A6009" t="s">
        <v>2083</v>
      </c>
      <c r="B6009" t="s">
        <v>2082</v>
      </c>
      <c r="D6009">
        <v>2021</v>
      </c>
      <c r="E6009" t="s">
        <v>2156</v>
      </c>
      <c r="F6009" t="s">
        <v>2301</v>
      </c>
      <c r="G6009">
        <v>-34.71555</v>
      </c>
      <c r="H6009">
        <v>138.45372</v>
      </c>
      <c r="I6009" t="s">
        <v>2335</v>
      </c>
      <c r="J6009" t="s">
        <v>2155</v>
      </c>
      <c r="K6009">
        <v>26</v>
      </c>
      <c r="L6009">
        <v>27</v>
      </c>
      <c r="N6009">
        <v>1</v>
      </c>
      <c r="O6009">
        <v>0.96630000000000005</v>
      </c>
      <c r="R6009">
        <v>3.8035999999999999</v>
      </c>
    </row>
    <row r="6010" spans="1:18">
      <c r="A6010" t="s">
        <v>2083</v>
      </c>
      <c r="B6010" t="s">
        <v>2082</v>
      </c>
      <c r="D6010">
        <v>2021</v>
      </c>
      <c r="E6010" t="s">
        <v>2156</v>
      </c>
      <c r="F6010" t="s">
        <v>2301</v>
      </c>
      <c r="G6010">
        <v>-34.71555</v>
      </c>
      <c r="H6010">
        <v>138.45372</v>
      </c>
      <c r="I6010" t="s">
        <v>2335</v>
      </c>
      <c r="J6010" t="s">
        <v>2155</v>
      </c>
      <c r="K6010">
        <v>27</v>
      </c>
      <c r="L6010">
        <v>28</v>
      </c>
      <c r="N6010">
        <v>1</v>
      </c>
      <c r="O6010">
        <v>1.0036</v>
      </c>
      <c r="R6010">
        <v>2.8795000000000002</v>
      </c>
    </row>
    <row r="6011" spans="1:18">
      <c r="A6011" t="s">
        <v>2083</v>
      </c>
      <c r="B6011" t="s">
        <v>2082</v>
      </c>
      <c r="D6011">
        <v>2021</v>
      </c>
      <c r="E6011" t="s">
        <v>2156</v>
      </c>
      <c r="F6011" t="s">
        <v>2301</v>
      </c>
      <c r="G6011">
        <v>-34.71555</v>
      </c>
      <c r="H6011">
        <v>138.45372</v>
      </c>
      <c r="I6011" t="s">
        <v>2335</v>
      </c>
      <c r="J6011" t="s">
        <v>2155</v>
      </c>
      <c r="K6011">
        <v>28</v>
      </c>
      <c r="L6011">
        <v>29</v>
      </c>
      <c r="N6011">
        <v>1</v>
      </c>
      <c r="O6011">
        <v>1.3734999999999999</v>
      </c>
      <c r="R6011">
        <v>1.9553</v>
      </c>
    </row>
    <row r="6012" spans="1:18">
      <c r="A6012" t="s">
        <v>2083</v>
      </c>
      <c r="B6012" t="s">
        <v>2082</v>
      </c>
      <c r="D6012">
        <v>2021</v>
      </c>
      <c r="E6012" t="s">
        <v>2156</v>
      </c>
      <c r="F6012" t="s">
        <v>2301</v>
      </c>
      <c r="G6012">
        <v>-34.71555</v>
      </c>
      <c r="H6012">
        <v>138.45372</v>
      </c>
      <c r="I6012" t="s">
        <v>2335</v>
      </c>
      <c r="J6012" t="s">
        <v>2155</v>
      </c>
      <c r="K6012">
        <v>29</v>
      </c>
      <c r="L6012">
        <v>30</v>
      </c>
      <c r="N6012">
        <v>1</v>
      </c>
      <c r="O6012">
        <v>0.88019999999999998</v>
      </c>
      <c r="R6012">
        <v>1.3405</v>
      </c>
    </row>
    <row r="6013" spans="1:18">
      <c r="A6013" t="s">
        <v>2083</v>
      </c>
      <c r="B6013" t="s">
        <v>2082</v>
      </c>
      <c r="D6013">
        <v>2021</v>
      </c>
      <c r="E6013" t="s">
        <v>2156</v>
      </c>
      <c r="F6013" t="s">
        <v>2301</v>
      </c>
      <c r="G6013">
        <v>-34.71555</v>
      </c>
      <c r="H6013">
        <v>138.45372</v>
      </c>
      <c r="I6013" t="s">
        <v>2335</v>
      </c>
      <c r="J6013" t="s">
        <v>2155</v>
      </c>
      <c r="K6013">
        <v>30</v>
      </c>
      <c r="L6013">
        <v>31</v>
      </c>
      <c r="N6013">
        <v>1</v>
      </c>
      <c r="O6013">
        <v>0.95840000000000003</v>
      </c>
      <c r="R6013">
        <v>0.72570000000000001</v>
      </c>
    </row>
    <row r="6014" spans="1:18">
      <c r="A6014" t="s">
        <v>2083</v>
      </c>
      <c r="B6014" t="s">
        <v>2082</v>
      </c>
      <c r="D6014">
        <v>2021</v>
      </c>
      <c r="E6014" t="s">
        <v>2156</v>
      </c>
      <c r="F6014" t="s">
        <v>2301</v>
      </c>
      <c r="G6014">
        <v>-34.71555</v>
      </c>
      <c r="H6014">
        <v>138.45372</v>
      </c>
      <c r="I6014" t="s">
        <v>2335</v>
      </c>
      <c r="J6014" t="s">
        <v>2155</v>
      </c>
      <c r="K6014">
        <v>31</v>
      </c>
      <c r="L6014">
        <v>32</v>
      </c>
      <c r="N6014">
        <v>1</v>
      </c>
      <c r="O6014">
        <v>1.2496</v>
      </c>
      <c r="R6014">
        <v>1.5971</v>
      </c>
    </row>
    <row r="6015" spans="1:18">
      <c r="A6015" t="s">
        <v>2083</v>
      </c>
      <c r="B6015" t="s">
        <v>2082</v>
      </c>
      <c r="D6015">
        <v>2021</v>
      </c>
      <c r="E6015" t="s">
        <v>2156</v>
      </c>
      <c r="F6015" t="s">
        <v>2301</v>
      </c>
      <c r="G6015">
        <v>-34.71555</v>
      </c>
      <c r="H6015">
        <v>138.45372</v>
      </c>
      <c r="I6015" t="s">
        <v>2335</v>
      </c>
      <c r="J6015" t="s">
        <v>2155</v>
      </c>
      <c r="K6015">
        <v>32</v>
      </c>
      <c r="L6015">
        <v>33</v>
      </c>
      <c r="N6015">
        <v>1</v>
      </c>
      <c r="O6015">
        <v>1.1191</v>
      </c>
      <c r="R6015">
        <v>2.4685000000000001</v>
      </c>
    </row>
    <row r="6016" spans="1:18">
      <c r="A6016" t="s">
        <v>2083</v>
      </c>
      <c r="B6016" t="s">
        <v>2082</v>
      </c>
      <c r="D6016">
        <v>2021</v>
      </c>
      <c r="E6016" t="s">
        <v>2156</v>
      </c>
      <c r="F6016" t="s">
        <v>2301</v>
      </c>
      <c r="G6016">
        <v>-34.71555</v>
      </c>
      <c r="H6016">
        <v>138.45372</v>
      </c>
      <c r="I6016" t="s">
        <v>2335</v>
      </c>
      <c r="J6016" t="s">
        <v>2155</v>
      </c>
      <c r="K6016">
        <v>33</v>
      </c>
      <c r="L6016">
        <v>34</v>
      </c>
      <c r="N6016">
        <v>1</v>
      </c>
      <c r="O6016">
        <v>0.88600000000000001</v>
      </c>
      <c r="R6016">
        <v>1.6860999999999999</v>
      </c>
    </row>
    <row r="6017" spans="1:18">
      <c r="A6017" t="s">
        <v>2083</v>
      </c>
      <c r="B6017" t="s">
        <v>2082</v>
      </c>
      <c r="D6017">
        <v>2021</v>
      </c>
      <c r="E6017" t="s">
        <v>2156</v>
      </c>
      <c r="F6017" t="s">
        <v>2301</v>
      </c>
      <c r="G6017">
        <v>-34.71555</v>
      </c>
      <c r="H6017">
        <v>138.45372</v>
      </c>
      <c r="I6017" t="s">
        <v>2335</v>
      </c>
      <c r="J6017" t="s">
        <v>2155</v>
      </c>
      <c r="K6017">
        <v>34</v>
      </c>
      <c r="L6017">
        <v>35</v>
      </c>
      <c r="N6017">
        <v>1</v>
      </c>
      <c r="O6017">
        <v>0.75280000000000002</v>
      </c>
      <c r="R6017">
        <v>0.90380000000000005</v>
      </c>
    </row>
    <row r="6018" spans="1:18">
      <c r="A6018" t="s">
        <v>2083</v>
      </c>
      <c r="B6018" t="s">
        <v>2082</v>
      </c>
      <c r="D6018">
        <v>2021</v>
      </c>
      <c r="E6018" t="s">
        <v>2156</v>
      </c>
      <c r="F6018" t="s">
        <v>2301</v>
      </c>
      <c r="G6018">
        <v>-34.71555</v>
      </c>
      <c r="H6018">
        <v>138.45372</v>
      </c>
      <c r="I6018" t="s">
        <v>2335</v>
      </c>
      <c r="J6018" t="s">
        <v>2155</v>
      </c>
      <c r="K6018">
        <v>35</v>
      </c>
      <c r="L6018">
        <v>36</v>
      </c>
      <c r="N6018">
        <v>1</v>
      </c>
      <c r="O6018">
        <v>0.86660000000000004</v>
      </c>
      <c r="R6018">
        <v>1.0579000000000001</v>
      </c>
    </row>
    <row r="6019" spans="1:18">
      <c r="A6019" t="s">
        <v>2083</v>
      </c>
      <c r="B6019" t="s">
        <v>2082</v>
      </c>
      <c r="D6019">
        <v>2021</v>
      </c>
      <c r="E6019" t="s">
        <v>2156</v>
      </c>
      <c r="F6019" t="s">
        <v>2301</v>
      </c>
      <c r="G6019">
        <v>-34.71555</v>
      </c>
      <c r="H6019">
        <v>138.45372</v>
      </c>
      <c r="I6019" t="s">
        <v>2335</v>
      </c>
      <c r="J6019" t="s">
        <v>2155</v>
      </c>
      <c r="K6019">
        <v>36</v>
      </c>
      <c r="L6019">
        <v>37</v>
      </c>
      <c r="N6019">
        <v>1</v>
      </c>
      <c r="O6019">
        <v>0.9425</v>
      </c>
      <c r="R6019">
        <v>1.212</v>
      </c>
    </row>
    <row r="6020" spans="1:18">
      <c r="A6020" t="s">
        <v>2083</v>
      </c>
      <c r="B6020" t="s">
        <v>2082</v>
      </c>
      <c r="D6020">
        <v>2021</v>
      </c>
      <c r="E6020" t="s">
        <v>2156</v>
      </c>
      <c r="F6020" t="s">
        <v>2301</v>
      </c>
      <c r="G6020">
        <v>-34.71555</v>
      </c>
      <c r="H6020">
        <v>138.45372</v>
      </c>
      <c r="I6020" t="s">
        <v>2335</v>
      </c>
      <c r="J6020" t="s">
        <v>2155</v>
      </c>
      <c r="K6020">
        <v>37</v>
      </c>
      <c r="L6020">
        <v>38</v>
      </c>
      <c r="N6020">
        <v>1</v>
      </c>
      <c r="O6020">
        <v>0.82520000000000004</v>
      </c>
      <c r="R6020">
        <v>1.5737000000000001</v>
      </c>
    </row>
    <row r="6021" spans="1:18">
      <c r="A6021" t="s">
        <v>2083</v>
      </c>
      <c r="B6021" t="s">
        <v>2082</v>
      </c>
      <c r="D6021">
        <v>2021</v>
      </c>
      <c r="E6021" t="s">
        <v>2156</v>
      </c>
      <c r="F6021" t="s">
        <v>2301</v>
      </c>
      <c r="G6021">
        <v>-34.71555</v>
      </c>
      <c r="H6021">
        <v>138.45372</v>
      </c>
      <c r="I6021" t="s">
        <v>2335</v>
      </c>
      <c r="J6021" t="s">
        <v>2155</v>
      </c>
      <c r="K6021">
        <v>38</v>
      </c>
      <c r="L6021">
        <v>39</v>
      </c>
      <c r="N6021">
        <v>1</v>
      </c>
      <c r="O6021">
        <v>0.55549999999999999</v>
      </c>
      <c r="R6021">
        <v>1.9354</v>
      </c>
    </row>
    <row r="6022" spans="1:18">
      <c r="A6022" t="s">
        <v>2083</v>
      </c>
      <c r="B6022" t="s">
        <v>2082</v>
      </c>
      <c r="D6022">
        <v>2021</v>
      </c>
      <c r="E6022" t="s">
        <v>2156</v>
      </c>
      <c r="F6022" t="s">
        <v>2301</v>
      </c>
      <c r="G6022">
        <v>-34.71555</v>
      </c>
      <c r="H6022">
        <v>138.45372</v>
      </c>
      <c r="I6022" t="s">
        <v>2335</v>
      </c>
      <c r="J6022" t="s">
        <v>2155</v>
      </c>
      <c r="K6022">
        <v>39</v>
      </c>
      <c r="L6022">
        <v>40</v>
      </c>
      <c r="N6022">
        <v>1</v>
      </c>
      <c r="O6022">
        <v>1.0228999999999999</v>
      </c>
      <c r="R6022">
        <v>1.4690000000000001</v>
      </c>
    </row>
    <row r="6023" spans="1:18">
      <c r="A6023" t="s">
        <v>2083</v>
      </c>
      <c r="B6023" t="s">
        <v>2082</v>
      </c>
      <c r="D6023">
        <v>2021</v>
      </c>
      <c r="E6023" t="s">
        <v>2156</v>
      </c>
      <c r="F6023" t="s">
        <v>2301</v>
      </c>
      <c r="G6023">
        <v>-34.71555</v>
      </c>
      <c r="H6023">
        <v>138.45372</v>
      </c>
      <c r="I6023" t="s">
        <v>2335</v>
      </c>
      <c r="J6023" t="s">
        <v>2155</v>
      </c>
      <c r="K6023">
        <v>40</v>
      </c>
      <c r="L6023">
        <v>41</v>
      </c>
      <c r="N6023">
        <v>1</v>
      </c>
      <c r="O6023">
        <v>0.75870000000000004</v>
      </c>
      <c r="R6023">
        <v>1.0025999999999999</v>
      </c>
    </row>
    <row r="6024" spans="1:18">
      <c r="A6024" t="s">
        <v>2083</v>
      </c>
      <c r="B6024" t="s">
        <v>2082</v>
      </c>
      <c r="D6024">
        <v>2021</v>
      </c>
      <c r="E6024" t="s">
        <v>2156</v>
      </c>
      <c r="F6024" t="s">
        <v>2301</v>
      </c>
      <c r="G6024">
        <v>-34.71555</v>
      </c>
      <c r="H6024">
        <v>138.45372</v>
      </c>
      <c r="I6024" t="s">
        <v>2335</v>
      </c>
      <c r="J6024" t="s">
        <v>2155</v>
      </c>
      <c r="K6024">
        <v>41</v>
      </c>
      <c r="L6024">
        <v>42</v>
      </c>
      <c r="N6024">
        <v>1</v>
      </c>
      <c r="O6024">
        <v>0.99199999999999999</v>
      </c>
      <c r="R6024">
        <v>1.0407999999999999</v>
      </c>
    </row>
    <row r="6025" spans="1:18">
      <c r="A6025" t="s">
        <v>2083</v>
      </c>
      <c r="B6025" t="s">
        <v>2082</v>
      </c>
      <c r="D6025">
        <v>2021</v>
      </c>
      <c r="E6025" t="s">
        <v>2156</v>
      </c>
      <c r="F6025" t="s">
        <v>2301</v>
      </c>
      <c r="G6025">
        <v>-34.71555</v>
      </c>
      <c r="H6025">
        <v>138.45372</v>
      </c>
      <c r="I6025" t="s">
        <v>2335</v>
      </c>
      <c r="J6025" t="s">
        <v>2155</v>
      </c>
      <c r="K6025">
        <v>42</v>
      </c>
      <c r="L6025">
        <v>43</v>
      </c>
      <c r="N6025">
        <v>1</v>
      </c>
      <c r="O6025">
        <v>0.94940000000000002</v>
      </c>
      <c r="R6025">
        <v>1.0790999999999999</v>
      </c>
    </row>
    <row r="6026" spans="1:18">
      <c r="A6026" t="s">
        <v>2083</v>
      </c>
      <c r="B6026" t="s">
        <v>2082</v>
      </c>
      <c r="D6026">
        <v>2021</v>
      </c>
      <c r="E6026" t="s">
        <v>2156</v>
      </c>
      <c r="F6026" t="s">
        <v>2301</v>
      </c>
      <c r="G6026">
        <v>-34.71555</v>
      </c>
      <c r="H6026">
        <v>138.45372</v>
      </c>
      <c r="I6026" t="s">
        <v>2335</v>
      </c>
      <c r="J6026" t="s">
        <v>2155</v>
      </c>
      <c r="K6026">
        <v>43</v>
      </c>
      <c r="L6026">
        <v>44</v>
      </c>
      <c r="N6026">
        <v>1</v>
      </c>
      <c r="O6026">
        <v>0.82809999999999995</v>
      </c>
      <c r="R6026">
        <v>1.0483</v>
      </c>
    </row>
    <row r="6027" spans="1:18">
      <c r="A6027" t="s">
        <v>2083</v>
      </c>
      <c r="B6027" t="s">
        <v>2082</v>
      </c>
      <c r="D6027">
        <v>2021</v>
      </c>
      <c r="E6027" t="s">
        <v>2156</v>
      </c>
      <c r="F6027" t="s">
        <v>2301</v>
      </c>
      <c r="G6027">
        <v>-34.71555</v>
      </c>
      <c r="H6027">
        <v>138.45372</v>
      </c>
      <c r="I6027" t="s">
        <v>2335</v>
      </c>
      <c r="J6027" t="s">
        <v>2155</v>
      </c>
      <c r="K6027">
        <v>44</v>
      </c>
      <c r="L6027">
        <v>45</v>
      </c>
      <c r="N6027">
        <v>1</v>
      </c>
      <c r="O6027">
        <v>0.97030000000000005</v>
      </c>
      <c r="R6027">
        <v>1.0175000000000001</v>
      </c>
    </row>
    <row r="6028" spans="1:18">
      <c r="A6028" t="s">
        <v>2083</v>
      </c>
      <c r="B6028" t="s">
        <v>2082</v>
      </c>
      <c r="D6028">
        <v>2021</v>
      </c>
      <c r="E6028" t="s">
        <v>2156</v>
      </c>
      <c r="F6028" t="s">
        <v>2301</v>
      </c>
      <c r="G6028">
        <v>-34.71555</v>
      </c>
      <c r="H6028">
        <v>138.45372</v>
      </c>
      <c r="I6028" t="s">
        <v>2335</v>
      </c>
      <c r="J6028" t="s">
        <v>2155</v>
      </c>
      <c r="K6028">
        <v>45</v>
      </c>
      <c r="L6028">
        <v>46</v>
      </c>
      <c r="N6028">
        <v>1</v>
      </c>
      <c r="O6028">
        <v>1.1583000000000001</v>
      </c>
      <c r="R6028">
        <v>0.74590000000000001</v>
      </c>
    </row>
    <row r="6029" spans="1:18">
      <c r="A6029" t="s">
        <v>2083</v>
      </c>
      <c r="B6029" t="s">
        <v>2082</v>
      </c>
      <c r="D6029">
        <v>2021</v>
      </c>
      <c r="E6029" t="s">
        <v>2156</v>
      </c>
      <c r="F6029" t="s">
        <v>2301</v>
      </c>
      <c r="G6029">
        <v>-34.71555</v>
      </c>
      <c r="H6029">
        <v>138.45372</v>
      </c>
      <c r="I6029" t="s">
        <v>2335</v>
      </c>
      <c r="J6029" t="s">
        <v>2155</v>
      </c>
      <c r="K6029">
        <v>46</v>
      </c>
      <c r="L6029">
        <v>47</v>
      </c>
      <c r="N6029">
        <v>1</v>
      </c>
      <c r="O6029">
        <v>1.4517</v>
      </c>
      <c r="R6029">
        <v>0.4743</v>
      </c>
    </row>
    <row r="6030" spans="1:18">
      <c r="A6030" t="s">
        <v>2083</v>
      </c>
      <c r="B6030" t="s">
        <v>2082</v>
      </c>
      <c r="D6030">
        <v>2021</v>
      </c>
      <c r="E6030" t="s">
        <v>2156</v>
      </c>
      <c r="F6030" t="s">
        <v>2301</v>
      </c>
      <c r="G6030">
        <v>-34.71555</v>
      </c>
      <c r="H6030">
        <v>138.45372</v>
      </c>
      <c r="I6030" t="s">
        <v>2335</v>
      </c>
      <c r="J6030" t="s">
        <v>2155</v>
      </c>
      <c r="K6030">
        <v>47</v>
      </c>
      <c r="L6030">
        <v>48</v>
      </c>
      <c r="N6030">
        <v>1</v>
      </c>
      <c r="O6030">
        <v>0.55840000000000001</v>
      </c>
      <c r="R6030">
        <v>0.5373</v>
      </c>
    </row>
    <row r="6031" spans="1:18">
      <c r="A6031" t="s">
        <v>2083</v>
      </c>
      <c r="B6031" t="s">
        <v>2082</v>
      </c>
      <c r="D6031">
        <v>2021</v>
      </c>
      <c r="E6031" t="s">
        <v>2156</v>
      </c>
      <c r="F6031" t="s">
        <v>2301</v>
      </c>
      <c r="G6031">
        <v>-34.71555</v>
      </c>
      <c r="H6031">
        <v>138.45372</v>
      </c>
      <c r="I6031" t="s">
        <v>2335</v>
      </c>
      <c r="J6031" t="s">
        <v>2155</v>
      </c>
      <c r="K6031">
        <v>48</v>
      </c>
      <c r="L6031">
        <v>49</v>
      </c>
      <c r="N6031">
        <v>1</v>
      </c>
      <c r="O6031">
        <v>0.71509999999999996</v>
      </c>
      <c r="R6031">
        <v>0.60040000000000004</v>
      </c>
    </row>
    <row r="6032" spans="1:18">
      <c r="A6032" t="s">
        <v>2083</v>
      </c>
      <c r="B6032" t="s">
        <v>2082</v>
      </c>
      <c r="D6032">
        <v>2021</v>
      </c>
      <c r="E6032" t="s">
        <v>2156</v>
      </c>
      <c r="F6032" t="s">
        <v>2301</v>
      </c>
      <c r="G6032">
        <v>-34.71555</v>
      </c>
      <c r="H6032">
        <v>138.45372</v>
      </c>
      <c r="I6032" t="s">
        <v>2335</v>
      </c>
      <c r="J6032" t="s">
        <v>2155</v>
      </c>
      <c r="K6032">
        <v>49</v>
      </c>
      <c r="L6032">
        <v>50</v>
      </c>
      <c r="N6032">
        <v>1</v>
      </c>
      <c r="O6032">
        <v>0.3982</v>
      </c>
    </row>
    <row r="6033" spans="1:18">
      <c r="A6033" t="s">
        <v>2083</v>
      </c>
      <c r="B6033" t="s">
        <v>2082</v>
      </c>
      <c r="D6033">
        <v>2021</v>
      </c>
      <c r="E6033" t="s">
        <v>510</v>
      </c>
      <c r="F6033" t="s">
        <v>2301</v>
      </c>
      <c r="G6033">
        <v>-33.116239999999998</v>
      </c>
      <c r="H6033">
        <v>137.96680000000001</v>
      </c>
      <c r="I6033" t="s">
        <v>2332</v>
      </c>
      <c r="J6033" t="s">
        <v>2154</v>
      </c>
      <c r="K6033">
        <v>0</v>
      </c>
      <c r="L6033">
        <v>1</v>
      </c>
      <c r="N6033">
        <v>1</v>
      </c>
      <c r="O6033">
        <v>0.84340000000000004</v>
      </c>
      <c r="R6033">
        <v>0.72050000000000003</v>
      </c>
    </row>
    <row r="6034" spans="1:18">
      <c r="A6034" t="s">
        <v>2083</v>
      </c>
      <c r="B6034" t="s">
        <v>2082</v>
      </c>
      <c r="D6034">
        <v>2021</v>
      </c>
      <c r="E6034" t="s">
        <v>510</v>
      </c>
      <c r="F6034" t="s">
        <v>2301</v>
      </c>
      <c r="G6034">
        <v>-33.116239999999998</v>
      </c>
      <c r="H6034">
        <v>137.96680000000001</v>
      </c>
      <c r="I6034" t="s">
        <v>2332</v>
      </c>
      <c r="J6034" t="s">
        <v>2154</v>
      </c>
      <c r="K6034">
        <v>1</v>
      </c>
      <c r="L6034">
        <v>2</v>
      </c>
      <c r="N6034">
        <v>1</v>
      </c>
      <c r="O6034">
        <v>1.2766999999999999</v>
      </c>
      <c r="R6034">
        <v>0.79510000000000003</v>
      </c>
    </row>
    <row r="6035" spans="1:18">
      <c r="A6035" t="s">
        <v>2083</v>
      </c>
      <c r="B6035" t="s">
        <v>2082</v>
      </c>
      <c r="D6035">
        <v>2021</v>
      </c>
      <c r="E6035" t="s">
        <v>510</v>
      </c>
      <c r="F6035" t="s">
        <v>2301</v>
      </c>
      <c r="G6035">
        <v>-33.116239999999998</v>
      </c>
      <c r="H6035">
        <v>137.96680000000001</v>
      </c>
      <c r="I6035" t="s">
        <v>2332</v>
      </c>
      <c r="J6035" t="s">
        <v>2154</v>
      </c>
      <c r="K6035">
        <v>2</v>
      </c>
      <c r="L6035">
        <v>3</v>
      </c>
      <c r="N6035">
        <v>1</v>
      </c>
      <c r="O6035">
        <v>0.90700000000000003</v>
      </c>
      <c r="R6035">
        <v>0.86970000000000003</v>
      </c>
    </row>
    <row r="6036" spans="1:18">
      <c r="A6036" t="s">
        <v>2083</v>
      </c>
      <c r="B6036" t="s">
        <v>2082</v>
      </c>
      <c r="D6036">
        <v>2021</v>
      </c>
      <c r="E6036" t="s">
        <v>510</v>
      </c>
      <c r="F6036" t="s">
        <v>2301</v>
      </c>
      <c r="G6036">
        <v>-33.116239999999998</v>
      </c>
      <c r="H6036">
        <v>137.96680000000001</v>
      </c>
      <c r="I6036" t="s">
        <v>2332</v>
      </c>
      <c r="J6036" t="s">
        <v>2154</v>
      </c>
      <c r="K6036">
        <v>3</v>
      </c>
      <c r="L6036">
        <v>4</v>
      </c>
      <c r="N6036">
        <v>1</v>
      </c>
      <c r="O6036">
        <v>1.0661</v>
      </c>
      <c r="R6036">
        <v>0.94199999999999995</v>
      </c>
    </row>
    <row r="6037" spans="1:18">
      <c r="A6037" t="s">
        <v>2083</v>
      </c>
      <c r="B6037" t="s">
        <v>2082</v>
      </c>
      <c r="D6037">
        <v>2021</v>
      </c>
      <c r="E6037" t="s">
        <v>510</v>
      </c>
      <c r="F6037" t="s">
        <v>2301</v>
      </c>
      <c r="G6037">
        <v>-33.116239999999998</v>
      </c>
      <c r="H6037">
        <v>137.96680000000001</v>
      </c>
      <c r="I6037" t="s">
        <v>2332</v>
      </c>
      <c r="J6037" t="s">
        <v>2154</v>
      </c>
      <c r="K6037">
        <v>4</v>
      </c>
      <c r="L6037">
        <v>5</v>
      </c>
      <c r="N6037">
        <v>1</v>
      </c>
      <c r="O6037">
        <v>0.91639999999999999</v>
      </c>
      <c r="R6037">
        <v>1.0144</v>
      </c>
    </row>
    <row r="6038" spans="1:18">
      <c r="A6038" t="s">
        <v>2083</v>
      </c>
      <c r="B6038" t="s">
        <v>2082</v>
      </c>
      <c r="D6038">
        <v>2021</v>
      </c>
      <c r="E6038" t="s">
        <v>510</v>
      </c>
      <c r="F6038" t="s">
        <v>2301</v>
      </c>
      <c r="G6038">
        <v>-33.116239999999998</v>
      </c>
      <c r="H6038">
        <v>137.96680000000001</v>
      </c>
      <c r="I6038" t="s">
        <v>2332</v>
      </c>
      <c r="J6038" t="s">
        <v>2154</v>
      </c>
      <c r="K6038">
        <v>5</v>
      </c>
      <c r="L6038">
        <v>6</v>
      </c>
      <c r="N6038">
        <v>1</v>
      </c>
      <c r="O6038">
        <v>1.1507000000000001</v>
      </c>
      <c r="R6038">
        <v>1.1483000000000001</v>
      </c>
    </row>
    <row r="6039" spans="1:18">
      <c r="A6039" t="s">
        <v>2083</v>
      </c>
      <c r="B6039" t="s">
        <v>2082</v>
      </c>
      <c r="D6039">
        <v>2021</v>
      </c>
      <c r="E6039" t="s">
        <v>510</v>
      </c>
      <c r="F6039" t="s">
        <v>2301</v>
      </c>
      <c r="G6039">
        <v>-33.116239999999998</v>
      </c>
      <c r="H6039">
        <v>137.96680000000001</v>
      </c>
      <c r="I6039" t="s">
        <v>2332</v>
      </c>
      <c r="J6039" t="s">
        <v>2154</v>
      </c>
      <c r="K6039">
        <v>6</v>
      </c>
      <c r="L6039">
        <v>7</v>
      </c>
      <c r="N6039">
        <v>1</v>
      </c>
      <c r="O6039">
        <v>0.79110000000000003</v>
      </c>
      <c r="R6039">
        <v>1.2822</v>
      </c>
    </row>
    <row r="6040" spans="1:18">
      <c r="A6040" t="s">
        <v>2083</v>
      </c>
      <c r="B6040" t="s">
        <v>2082</v>
      </c>
      <c r="D6040">
        <v>2021</v>
      </c>
      <c r="E6040" t="s">
        <v>510</v>
      </c>
      <c r="F6040" t="s">
        <v>2301</v>
      </c>
      <c r="G6040">
        <v>-33.116239999999998</v>
      </c>
      <c r="H6040">
        <v>137.96680000000001</v>
      </c>
      <c r="I6040" t="s">
        <v>2332</v>
      </c>
      <c r="J6040" t="s">
        <v>2154</v>
      </c>
      <c r="K6040">
        <v>7</v>
      </c>
      <c r="L6040">
        <v>8</v>
      </c>
      <c r="N6040">
        <v>1</v>
      </c>
      <c r="O6040">
        <v>0.9597</v>
      </c>
      <c r="R6040">
        <v>1.6669</v>
      </c>
    </row>
    <row r="6041" spans="1:18">
      <c r="A6041" t="s">
        <v>2083</v>
      </c>
      <c r="B6041" t="s">
        <v>2082</v>
      </c>
      <c r="D6041">
        <v>2021</v>
      </c>
      <c r="E6041" t="s">
        <v>510</v>
      </c>
      <c r="F6041" t="s">
        <v>2301</v>
      </c>
      <c r="G6041">
        <v>-33.116239999999998</v>
      </c>
      <c r="H6041">
        <v>137.96680000000001</v>
      </c>
      <c r="I6041" t="s">
        <v>2332</v>
      </c>
      <c r="J6041" t="s">
        <v>2154</v>
      </c>
      <c r="K6041">
        <v>8</v>
      </c>
      <c r="L6041">
        <v>9</v>
      </c>
      <c r="N6041">
        <v>1</v>
      </c>
      <c r="O6041">
        <v>0.91049999999999998</v>
      </c>
      <c r="R6041">
        <v>2.0516000000000001</v>
      </c>
    </row>
    <row r="6042" spans="1:18">
      <c r="A6042" t="s">
        <v>2083</v>
      </c>
      <c r="B6042" t="s">
        <v>2082</v>
      </c>
      <c r="D6042">
        <v>2021</v>
      </c>
      <c r="E6042" t="s">
        <v>510</v>
      </c>
      <c r="F6042" t="s">
        <v>2301</v>
      </c>
      <c r="G6042">
        <v>-33.116239999999998</v>
      </c>
      <c r="H6042">
        <v>137.96680000000001</v>
      </c>
      <c r="I6042" t="s">
        <v>2332</v>
      </c>
      <c r="J6042" t="s">
        <v>2154</v>
      </c>
      <c r="K6042">
        <v>9</v>
      </c>
      <c r="L6042">
        <v>10</v>
      </c>
      <c r="N6042">
        <v>1</v>
      </c>
      <c r="O6042">
        <v>0.78369999999999995</v>
      </c>
      <c r="R6042">
        <v>2.3012999999999999</v>
      </c>
    </row>
    <row r="6043" spans="1:18">
      <c r="A6043" t="s">
        <v>2083</v>
      </c>
      <c r="B6043" t="s">
        <v>2082</v>
      </c>
      <c r="D6043">
        <v>2021</v>
      </c>
      <c r="E6043" t="s">
        <v>510</v>
      </c>
      <c r="F6043" t="s">
        <v>2301</v>
      </c>
      <c r="G6043">
        <v>-33.116239999999998</v>
      </c>
      <c r="H6043">
        <v>137.96680000000001</v>
      </c>
      <c r="I6043" t="s">
        <v>2332</v>
      </c>
      <c r="J6043" t="s">
        <v>2154</v>
      </c>
      <c r="K6043">
        <v>10</v>
      </c>
      <c r="L6043">
        <v>11</v>
      </c>
      <c r="N6043">
        <v>1</v>
      </c>
      <c r="O6043">
        <v>0.7</v>
      </c>
      <c r="R6043">
        <v>2.5510000000000002</v>
      </c>
    </row>
    <row r="6044" spans="1:18">
      <c r="A6044" t="s">
        <v>2083</v>
      </c>
      <c r="B6044" t="s">
        <v>2082</v>
      </c>
      <c r="D6044">
        <v>2021</v>
      </c>
      <c r="E6044" t="s">
        <v>510</v>
      </c>
      <c r="F6044" t="s">
        <v>2301</v>
      </c>
      <c r="G6044">
        <v>-33.116239999999998</v>
      </c>
      <c r="H6044">
        <v>137.96680000000001</v>
      </c>
      <c r="I6044" t="s">
        <v>2332</v>
      </c>
      <c r="J6044" t="s">
        <v>2154</v>
      </c>
      <c r="K6044">
        <v>11</v>
      </c>
      <c r="L6044">
        <v>12</v>
      </c>
      <c r="N6044">
        <v>1</v>
      </c>
      <c r="O6044">
        <v>0.69169999999999998</v>
      </c>
      <c r="R6044">
        <v>2.5707</v>
      </c>
    </row>
    <row r="6045" spans="1:18">
      <c r="A6045" t="s">
        <v>2083</v>
      </c>
      <c r="B6045" t="s">
        <v>2082</v>
      </c>
      <c r="D6045">
        <v>2021</v>
      </c>
      <c r="E6045" t="s">
        <v>510</v>
      </c>
      <c r="F6045" t="s">
        <v>2301</v>
      </c>
      <c r="G6045">
        <v>-33.116239999999998</v>
      </c>
      <c r="H6045">
        <v>137.96680000000001</v>
      </c>
      <c r="I6045" t="s">
        <v>2332</v>
      </c>
      <c r="J6045" t="s">
        <v>2154</v>
      </c>
      <c r="K6045">
        <v>12</v>
      </c>
      <c r="L6045">
        <v>13</v>
      </c>
      <c r="N6045">
        <v>1</v>
      </c>
      <c r="O6045">
        <v>0.68620000000000003</v>
      </c>
      <c r="R6045">
        <v>2.5903</v>
      </c>
    </row>
    <row r="6046" spans="1:18">
      <c r="A6046" t="s">
        <v>2083</v>
      </c>
      <c r="B6046" t="s">
        <v>2082</v>
      </c>
      <c r="D6046">
        <v>2021</v>
      </c>
      <c r="E6046" t="s">
        <v>510</v>
      </c>
      <c r="F6046" t="s">
        <v>2301</v>
      </c>
      <c r="G6046">
        <v>-33.116239999999998</v>
      </c>
      <c r="H6046">
        <v>137.96680000000001</v>
      </c>
      <c r="I6046" t="s">
        <v>2332</v>
      </c>
      <c r="J6046" t="s">
        <v>2154</v>
      </c>
      <c r="K6046">
        <v>13</v>
      </c>
      <c r="L6046">
        <v>14</v>
      </c>
      <c r="N6046">
        <v>1</v>
      </c>
      <c r="O6046">
        <v>0.72070000000000001</v>
      </c>
      <c r="R6046">
        <v>2.4291</v>
      </c>
    </row>
    <row r="6047" spans="1:18">
      <c r="A6047" t="s">
        <v>2083</v>
      </c>
      <c r="B6047" t="s">
        <v>2082</v>
      </c>
      <c r="D6047">
        <v>2021</v>
      </c>
      <c r="E6047" t="s">
        <v>510</v>
      </c>
      <c r="F6047" t="s">
        <v>2301</v>
      </c>
      <c r="G6047">
        <v>-33.116239999999998</v>
      </c>
      <c r="H6047">
        <v>137.96680000000001</v>
      </c>
      <c r="I6047" t="s">
        <v>2332</v>
      </c>
      <c r="J6047" t="s">
        <v>2154</v>
      </c>
      <c r="K6047">
        <v>14</v>
      </c>
      <c r="L6047">
        <v>15</v>
      </c>
      <c r="N6047">
        <v>1</v>
      </c>
      <c r="O6047">
        <v>0.52749999999999997</v>
      </c>
      <c r="R6047">
        <v>2.2679</v>
      </c>
    </row>
    <row r="6048" spans="1:18">
      <c r="A6048" t="s">
        <v>2083</v>
      </c>
      <c r="B6048" t="s">
        <v>2082</v>
      </c>
      <c r="D6048">
        <v>2021</v>
      </c>
      <c r="E6048" t="s">
        <v>510</v>
      </c>
      <c r="F6048" t="s">
        <v>2301</v>
      </c>
      <c r="G6048">
        <v>-33.116239999999998</v>
      </c>
      <c r="H6048">
        <v>137.96680000000001</v>
      </c>
      <c r="I6048" t="s">
        <v>2332</v>
      </c>
      <c r="J6048" t="s">
        <v>2154</v>
      </c>
      <c r="K6048">
        <v>15</v>
      </c>
      <c r="L6048">
        <v>16</v>
      </c>
      <c r="N6048">
        <v>1</v>
      </c>
      <c r="O6048">
        <v>0.751</v>
      </c>
      <c r="R6048">
        <v>1.8722000000000001</v>
      </c>
    </row>
    <row r="6049" spans="1:18">
      <c r="A6049" t="s">
        <v>2083</v>
      </c>
      <c r="B6049" t="s">
        <v>2082</v>
      </c>
      <c r="D6049">
        <v>2021</v>
      </c>
      <c r="E6049" t="s">
        <v>510</v>
      </c>
      <c r="F6049" t="s">
        <v>2301</v>
      </c>
      <c r="G6049">
        <v>-33.116239999999998</v>
      </c>
      <c r="H6049">
        <v>137.96680000000001</v>
      </c>
      <c r="I6049" t="s">
        <v>2332</v>
      </c>
      <c r="J6049" t="s">
        <v>2154</v>
      </c>
      <c r="K6049">
        <v>16</v>
      </c>
      <c r="L6049">
        <v>17</v>
      </c>
      <c r="N6049">
        <v>1</v>
      </c>
      <c r="O6049">
        <v>0.90080000000000005</v>
      </c>
      <c r="R6049">
        <v>1.4764999999999999</v>
      </c>
    </row>
    <row r="6050" spans="1:18">
      <c r="A6050" t="s">
        <v>2083</v>
      </c>
      <c r="B6050" t="s">
        <v>2082</v>
      </c>
      <c r="D6050">
        <v>2021</v>
      </c>
      <c r="E6050" t="s">
        <v>510</v>
      </c>
      <c r="F6050" t="s">
        <v>2301</v>
      </c>
      <c r="G6050">
        <v>-33.116239999999998</v>
      </c>
      <c r="H6050">
        <v>137.96680000000001</v>
      </c>
      <c r="I6050" t="s">
        <v>2332</v>
      </c>
      <c r="J6050" t="s">
        <v>2154</v>
      </c>
      <c r="K6050">
        <v>17</v>
      </c>
      <c r="L6050">
        <v>18</v>
      </c>
      <c r="N6050">
        <v>1</v>
      </c>
      <c r="O6050">
        <v>0.72819999999999996</v>
      </c>
      <c r="R6050">
        <v>2.0004</v>
      </c>
    </row>
    <row r="6051" spans="1:18">
      <c r="A6051" t="s">
        <v>2083</v>
      </c>
      <c r="B6051" t="s">
        <v>2082</v>
      </c>
      <c r="D6051">
        <v>2021</v>
      </c>
      <c r="E6051" t="s">
        <v>510</v>
      </c>
      <c r="F6051" t="s">
        <v>2301</v>
      </c>
      <c r="G6051">
        <v>-33.116239999999998</v>
      </c>
      <c r="H6051">
        <v>137.96680000000001</v>
      </c>
      <c r="I6051" t="s">
        <v>2332</v>
      </c>
      <c r="J6051" t="s">
        <v>2154</v>
      </c>
      <c r="K6051">
        <v>18</v>
      </c>
      <c r="L6051">
        <v>19</v>
      </c>
      <c r="N6051">
        <v>1</v>
      </c>
      <c r="O6051">
        <v>0.61070000000000002</v>
      </c>
      <c r="R6051">
        <v>2.5243000000000002</v>
      </c>
    </row>
    <row r="6052" spans="1:18">
      <c r="A6052" t="s">
        <v>2083</v>
      </c>
      <c r="B6052" t="s">
        <v>2082</v>
      </c>
      <c r="D6052">
        <v>2021</v>
      </c>
      <c r="E6052" t="s">
        <v>510</v>
      </c>
      <c r="F6052" t="s">
        <v>2301</v>
      </c>
      <c r="G6052">
        <v>-33.116239999999998</v>
      </c>
      <c r="H6052">
        <v>137.96680000000001</v>
      </c>
      <c r="I6052" t="s">
        <v>2332</v>
      </c>
      <c r="J6052" t="s">
        <v>2154</v>
      </c>
      <c r="K6052">
        <v>19</v>
      </c>
      <c r="L6052">
        <v>20</v>
      </c>
      <c r="N6052">
        <v>1</v>
      </c>
      <c r="O6052">
        <v>0.90100000000000002</v>
      </c>
      <c r="R6052">
        <v>2.0655999999999999</v>
      </c>
    </row>
    <row r="6053" spans="1:18">
      <c r="A6053" t="s">
        <v>2083</v>
      </c>
      <c r="B6053" t="s">
        <v>2082</v>
      </c>
      <c r="D6053">
        <v>2021</v>
      </c>
      <c r="E6053" t="s">
        <v>510</v>
      </c>
      <c r="F6053" t="s">
        <v>2301</v>
      </c>
      <c r="G6053">
        <v>-33.116239999999998</v>
      </c>
      <c r="H6053">
        <v>137.96680000000001</v>
      </c>
      <c r="I6053" t="s">
        <v>2332</v>
      </c>
      <c r="J6053" t="s">
        <v>2154</v>
      </c>
      <c r="K6053">
        <v>20</v>
      </c>
      <c r="L6053">
        <v>24</v>
      </c>
      <c r="N6053">
        <v>4</v>
      </c>
      <c r="O6053">
        <v>0.78779999999999994</v>
      </c>
      <c r="R6053">
        <v>1.6068</v>
      </c>
    </row>
    <row r="6054" spans="1:18">
      <c r="A6054" t="s">
        <v>2083</v>
      </c>
      <c r="B6054" t="s">
        <v>2082</v>
      </c>
      <c r="D6054">
        <v>2021</v>
      </c>
      <c r="E6054" t="s">
        <v>510</v>
      </c>
      <c r="F6054" t="s">
        <v>2301</v>
      </c>
      <c r="G6054">
        <v>-33.116239999999998</v>
      </c>
      <c r="H6054">
        <v>137.96680000000001</v>
      </c>
      <c r="I6054" t="s">
        <v>2332</v>
      </c>
      <c r="J6054" t="s">
        <v>2154</v>
      </c>
      <c r="K6054">
        <v>24</v>
      </c>
      <c r="L6054">
        <v>28</v>
      </c>
      <c r="N6054">
        <v>4</v>
      </c>
      <c r="O6054">
        <v>0.82230000000000003</v>
      </c>
      <c r="R6054">
        <v>1.8629</v>
      </c>
    </row>
    <row r="6055" spans="1:18">
      <c r="A6055" t="s">
        <v>2083</v>
      </c>
      <c r="B6055" t="s">
        <v>2082</v>
      </c>
      <c r="D6055">
        <v>2021</v>
      </c>
      <c r="E6055" t="s">
        <v>510</v>
      </c>
      <c r="F6055" t="s">
        <v>2301</v>
      </c>
      <c r="G6055">
        <v>-33.116239999999998</v>
      </c>
      <c r="H6055">
        <v>137.96680000000001</v>
      </c>
      <c r="I6055" t="s">
        <v>2332</v>
      </c>
      <c r="J6055" t="s">
        <v>2154</v>
      </c>
      <c r="K6055">
        <v>28</v>
      </c>
      <c r="L6055">
        <v>32</v>
      </c>
      <c r="N6055">
        <v>4</v>
      </c>
      <c r="O6055">
        <v>0.8619</v>
      </c>
      <c r="R6055">
        <v>1.1232</v>
      </c>
    </row>
    <row r="6056" spans="1:18">
      <c r="A6056" t="s">
        <v>2083</v>
      </c>
      <c r="B6056" t="s">
        <v>2082</v>
      </c>
      <c r="D6056">
        <v>2021</v>
      </c>
      <c r="E6056" t="s">
        <v>510</v>
      </c>
      <c r="F6056" t="s">
        <v>2301</v>
      </c>
      <c r="G6056">
        <v>-33.116239999999998</v>
      </c>
      <c r="H6056">
        <v>137.96680000000001</v>
      </c>
      <c r="I6056" t="s">
        <v>2332</v>
      </c>
      <c r="J6056" t="s">
        <v>2154</v>
      </c>
      <c r="K6056">
        <v>32</v>
      </c>
      <c r="L6056">
        <v>36</v>
      </c>
      <c r="N6056">
        <v>4</v>
      </c>
      <c r="O6056">
        <v>0.95269999999999999</v>
      </c>
      <c r="R6056">
        <v>0.90010000000000001</v>
      </c>
    </row>
    <row r="6057" spans="1:18">
      <c r="A6057" t="s">
        <v>2083</v>
      </c>
      <c r="B6057" t="s">
        <v>2082</v>
      </c>
      <c r="D6057">
        <v>2021</v>
      </c>
      <c r="E6057" t="s">
        <v>510</v>
      </c>
      <c r="F6057" t="s">
        <v>2301</v>
      </c>
      <c r="G6057">
        <v>-33.116239999999998</v>
      </c>
      <c r="H6057">
        <v>137.96680000000001</v>
      </c>
      <c r="I6057" t="s">
        <v>2332</v>
      </c>
      <c r="J6057" t="s">
        <v>2154</v>
      </c>
      <c r="K6057">
        <v>36</v>
      </c>
      <c r="L6057">
        <v>40</v>
      </c>
      <c r="N6057">
        <v>4</v>
      </c>
      <c r="O6057">
        <v>0.93220000000000003</v>
      </c>
      <c r="R6057">
        <v>1.2078</v>
      </c>
    </row>
    <row r="6058" spans="1:18">
      <c r="A6058" t="s">
        <v>2083</v>
      </c>
      <c r="B6058" t="s">
        <v>2082</v>
      </c>
      <c r="D6058">
        <v>2021</v>
      </c>
      <c r="E6058" t="s">
        <v>510</v>
      </c>
      <c r="F6058" t="s">
        <v>2301</v>
      </c>
      <c r="G6058">
        <v>-33.116239999999998</v>
      </c>
      <c r="H6058">
        <v>137.96680000000001</v>
      </c>
      <c r="I6058" t="s">
        <v>2332</v>
      </c>
      <c r="J6058" t="s">
        <v>2154</v>
      </c>
      <c r="K6058">
        <v>40</v>
      </c>
      <c r="L6058">
        <v>44</v>
      </c>
      <c r="N6058">
        <v>4</v>
      </c>
      <c r="O6058">
        <v>1.0118</v>
      </c>
      <c r="R6058">
        <v>1.6415999999999999</v>
      </c>
    </row>
    <row r="6059" spans="1:18">
      <c r="A6059" t="s">
        <v>2083</v>
      </c>
      <c r="B6059" t="s">
        <v>2082</v>
      </c>
      <c r="D6059">
        <v>2021</v>
      </c>
      <c r="E6059" t="s">
        <v>510</v>
      </c>
      <c r="F6059" t="s">
        <v>2301</v>
      </c>
      <c r="G6059">
        <v>-33.116239999999998</v>
      </c>
      <c r="H6059">
        <v>137.96680000000001</v>
      </c>
      <c r="I6059" t="s">
        <v>2332</v>
      </c>
      <c r="J6059" t="s">
        <v>2154</v>
      </c>
      <c r="K6059">
        <v>44</v>
      </c>
      <c r="L6059">
        <v>48</v>
      </c>
      <c r="N6059">
        <v>4</v>
      </c>
      <c r="O6059">
        <v>1.0354000000000001</v>
      </c>
      <c r="R6059">
        <v>1.0386</v>
      </c>
    </row>
    <row r="6060" spans="1:18">
      <c r="A6060" t="s">
        <v>2083</v>
      </c>
      <c r="B6060" t="s">
        <v>2082</v>
      </c>
      <c r="D6060">
        <v>2021</v>
      </c>
      <c r="E6060" t="s">
        <v>510</v>
      </c>
      <c r="F6060" t="s">
        <v>2301</v>
      </c>
      <c r="G6060">
        <v>-33.116239999999998</v>
      </c>
      <c r="H6060">
        <v>137.96680000000001</v>
      </c>
      <c r="I6060" t="s">
        <v>2332</v>
      </c>
      <c r="J6060" t="s">
        <v>2154</v>
      </c>
      <c r="K6060">
        <v>48</v>
      </c>
      <c r="L6060">
        <v>52</v>
      </c>
      <c r="N6060">
        <v>4</v>
      </c>
      <c r="O6060">
        <v>1.1225000000000001</v>
      </c>
      <c r="R6060">
        <v>1.3684000000000001</v>
      </c>
    </row>
    <row r="6061" spans="1:18">
      <c r="A6061" t="s">
        <v>2083</v>
      </c>
      <c r="B6061" t="s">
        <v>2082</v>
      </c>
      <c r="D6061">
        <v>2021</v>
      </c>
      <c r="E6061" t="s">
        <v>510</v>
      </c>
      <c r="F6061" t="s">
        <v>2301</v>
      </c>
      <c r="G6061">
        <v>-33.116239999999998</v>
      </c>
      <c r="H6061">
        <v>137.96680000000001</v>
      </c>
      <c r="I6061" t="s">
        <v>2332</v>
      </c>
      <c r="J6061" t="s">
        <v>2154</v>
      </c>
      <c r="K6061">
        <v>52</v>
      </c>
      <c r="L6061">
        <v>56</v>
      </c>
      <c r="N6061">
        <v>4</v>
      </c>
      <c r="O6061">
        <v>0.87790000000000001</v>
      </c>
      <c r="R6061">
        <v>1.2825</v>
      </c>
    </row>
    <row r="6062" spans="1:18">
      <c r="A6062" t="s">
        <v>2083</v>
      </c>
      <c r="B6062" t="s">
        <v>2082</v>
      </c>
      <c r="D6062">
        <v>2021</v>
      </c>
      <c r="E6062" t="s">
        <v>510</v>
      </c>
      <c r="F6062" t="s">
        <v>2301</v>
      </c>
      <c r="G6062">
        <v>-33.116239999999998</v>
      </c>
      <c r="H6062">
        <v>137.96680000000001</v>
      </c>
      <c r="I6062" t="s">
        <v>2332</v>
      </c>
      <c r="J6062" t="s">
        <v>2154</v>
      </c>
      <c r="K6062">
        <v>56</v>
      </c>
      <c r="L6062">
        <v>60</v>
      </c>
      <c r="N6062">
        <v>4</v>
      </c>
      <c r="O6062">
        <v>0.9798</v>
      </c>
      <c r="R6062">
        <v>2.5489000000000002</v>
      </c>
    </row>
    <row r="6063" spans="1:18">
      <c r="A6063" t="s">
        <v>2083</v>
      </c>
      <c r="B6063" t="s">
        <v>2082</v>
      </c>
      <c r="D6063">
        <v>2021</v>
      </c>
      <c r="E6063" t="s">
        <v>510</v>
      </c>
      <c r="F6063" t="s">
        <v>2301</v>
      </c>
      <c r="G6063">
        <v>-33.116239999999998</v>
      </c>
      <c r="H6063">
        <v>137.96680000000001</v>
      </c>
      <c r="I6063" t="s">
        <v>2332</v>
      </c>
      <c r="J6063" t="s">
        <v>2154</v>
      </c>
      <c r="K6063">
        <v>60</v>
      </c>
      <c r="L6063">
        <v>64</v>
      </c>
      <c r="N6063">
        <v>4</v>
      </c>
      <c r="O6063">
        <v>1.0172000000000001</v>
      </c>
      <c r="R6063">
        <v>1.3936999999999999</v>
      </c>
    </row>
    <row r="6064" spans="1:18">
      <c r="A6064" t="s">
        <v>2083</v>
      </c>
      <c r="B6064" t="s">
        <v>2082</v>
      </c>
      <c r="D6064">
        <v>2021</v>
      </c>
      <c r="E6064" t="s">
        <v>510</v>
      </c>
      <c r="F6064" t="s">
        <v>2301</v>
      </c>
      <c r="G6064">
        <v>-33.116239999999998</v>
      </c>
      <c r="H6064">
        <v>137.96680000000001</v>
      </c>
      <c r="I6064" t="s">
        <v>2332</v>
      </c>
      <c r="J6064" t="s">
        <v>2154</v>
      </c>
      <c r="K6064">
        <v>64</v>
      </c>
      <c r="L6064">
        <v>68</v>
      </c>
      <c r="N6064">
        <v>4</v>
      </c>
      <c r="O6064">
        <v>1.1845000000000001</v>
      </c>
      <c r="R6064">
        <v>1.0507</v>
      </c>
    </row>
    <row r="6065" spans="1:18">
      <c r="A6065" t="s">
        <v>2083</v>
      </c>
      <c r="B6065" t="s">
        <v>2082</v>
      </c>
      <c r="D6065">
        <v>2021</v>
      </c>
      <c r="E6065" t="s">
        <v>510</v>
      </c>
      <c r="F6065" t="s">
        <v>2301</v>
      </c>
      <c r="G6065">
        <v>-33.116239999999998</v>
      </c>
      <c r="H6065">
        <v>137.96680000000001</v>
      </c>
      <c r="I6065" t="s">
        <v>2332</v>
      </c>
      <c r="J6065" t="s">
        <v>2154</v>
      </c>
      <c r="K6065">
        <v>68</v>
      </c>
      <c r="L6065">
        <v>72</v>
      </c>
      <c r="N6065">
        <v>4</v>
      </c>
      <c r="O6065">
        <v>0.93700000000000006</v>
      </c>
      <c r="R6065">
        <v>0.8115</v>
      </c>
    </row>
    <row r="6066" spans="1:18">
      <c r="A6066" t="s">
        <v>2083</v>
      </c>
      <c r="B6066" t="s">
        <v>2082</v>
      </c>
      <c r="D6066">
        <v>2021</v>
      </c>
      <c r="E6066" t="s">
        <v>510</v>
      </c>
      <c r="F6066" t="s">
        <v>2301</v>
      </c>
      <c r="G6066">
        <v>-33.116239999999998</v>
      </c>
      <c r="H6066">
        <v>137.96680000000001</v>
      </c>
      <c r="I6066" t="s">
        <v>2332</v>
      </c>
      <c r="J6066" t="s">
        <v>2154</v>
      </c>
      <c r="K6066">
        <v>72</v>
      </c>
      <c r="L6066">
        <v>76</v>
      </c>
      <c r="N6066">
        <v>4</v>
      </c>
      <c r="O6066">
        <v>1.1427</v>
      </c>
      <c r="R6066">
        <v>0.872</v>
      </c>
    </row>
    <row r="6067" spans="1:18">
      <c r="A6067" t="s">
        <v>2083</v>
      </c>
      <c r="B6067" t="s">
        <v>2082</v>
      </c>
      <c r="D6067">
        <v>2021</v>
      </c>
      <c r="E6067" t="s">
        <v>510</v>
      </c>
      <c r="F6067" t="s">
        <v>2301</v>
      </c>
      <c r="G6067">
        <v>-33.116239999999998</v>
      </c>
      <c r="H6067">
        <v>137.96680000000001</v>
      </c>
      <c r="I6067" t="s">
        <v>2332</v>
      </c>
      <c r="J6067" t="s">
        <v>2154</v>
      </c>
      <c r="K6067">
        <v>76</v>
      </c>
      <c r="L6067">
        <v>80</v>
      </c>
      <c r="N6067">
        <v>4</v>
      </c>
      <c r="O6067">
        <v>1.1274</v>
      </c>
      <c r="R6067">
        <v>0.66049999999999998</v>
      </c>
    </row>
    <row r="6068" spans="1:18">
      <c r="A6068" t="s">
        <v>2083</v>
      </c>
      <c r="B6068" t="s">
        <v>2082</v>
      </c>
      <c r="D6068">
        <v>2021</v>
      </c>
      <c r="E6068" t="s">
        <v>510</v>
      </c>
      <c r="F6068" t="s">
        <v>2301</v>
      </c>
      <c r="G6068">
        <v>-33.116239999999998</v>
      </c>
      <c r="H6068">
        <v>137.96680000000001</v>
      </c>
      <c r="I6068" t="s">
        <v>2332</v>
      </c>
      <c r="J6068" t="s">
        <v>2154</v>
      </c>
      <c r="K6068">
        <v>80</v>
      </c>
      <c r="L6068">
        <v>84</v>
      </c>
      <c r="N6068">
        <v>4</v>
      </c>
      <c r="O6068">
        <v>1.2377</v>
      </c>
      <c r="R6068">
        <v>1.2999000000000001</v>
      </c>
    </row>
    <row r="6069" spans="1:18">
      <c r="A6069" t="s">
        <v>2083</v>
      </c>
      <c r="B6069" t="s">
        <v>2082</v>
      </c>
      <c r="D6069">
        <v>2021</v>
      </c>
      <c r="E6069" t="s">
        <v>510</v>
      </c>
      <c r="F6069" t="s">
        <v>2301</v>
      </c>
      <c r="G6069">
        <v>-33.116239999999998</v>
      </c>
      <c r="H6069">
        <v>137.96680000000001</v>
      </c>
      <c r="I6069" t="s">
        <v>2332</v>
      </c>
      <c r="J6069" t="s">
        <v>2153</v>
      </c>
      <c r="K6069">
        <v>0</v>
      </c>
      <c r="L6069">
        <v>1</v>
      </c>
      <c r="N6069">
        <v>1</v>
      </c>
      <c r="O6069">
        <v>3.4500000000000003E-2</v>
      </c>
      <c r="R6069">
        <v>1.1348</v>
      </c>
    </row>
    <row r="6070" spans="1:18">
      <c r="A6070" t="s">
        <v>2083</v>
      </c>
      <c r="B6070" t="s">
        <v>2082</v>
      </c>
      <c r="D6070">
        <v>2021</v>
      </c>
      <c r="E6070" t="s">
        <v>510</v>
      </c>
      <c r="F6070" t="s">
        <v>2301</v>
      </c>
      <c r="G6070">
        <v>-33.116239999999998</v>
      </c>
      <c r="H6070">
        <v>137.96680000000001</v>
      </c>
      <c r="I6070" t="s">
        <v>2332</v>
      </c>
      <c r="J6070" t="s">
        <v>2153</v>
      </c>
      <c r="K6070">
        <v>1</v>
      </c>
      <c r="L6070">
        <v>2</v>
      </c>
      <c r="N6070">
        <v>1</v>
      </c>
      <c r="O6070">
        <v>0.37430000000000002</v>
      </c>
      <c r="R6070">
        <v>1.1348</v>
      </c>
    </row>
    <row r="6071" spans="1:18">
      <c r="A6071" t="s">
        <v>2083</v>
      </c>
      <c r="B6071" t="s">
        <v>2082</v>
      </c>
      <c r="D6071">
        <v>2021</v>
      </c>
      <c r="E6071" t="s">
        <v>510</v>
      </c>
      <c r="F6071" t="s">
        <v>2301</v>
      </c>
      <c r="G6071">
        <v>-33.116239999999998</v>
      </c>
      <c r="H6071">
        <v>137.96680000000001</v>
      </c>
      <c r="I6071" t="s">
        <v>2332</v>
      </c>
      <c r="J6071" t="s">
        <v>2153</v>
      </c>
      <c r="K6071">
        <v>2</v>
      </c>
      <c r="L6071">
        <v>3</v>
      </c>
      <c r="N6071">
        <v>1</v>
      </c>
      <c r="O6071">
        <v>0.39069999999999999</v>
      </c>
      <c r="R6071">
        <v>1.0331999999999999</v>
      </c>
    </row>
    <row r="6072" spans="1:18">
      <c r="A6072" t="s">
        <v>2083</v>
      </c>
      <c r="B6072" t="s">
        <v>2082</v>
      </c>
      <c r="D6072">
        <v>2021</v>
      </c>
      <c r="E6072" t="s">
        <v>510</v>
      </c>
      <c r="F6072" t="s">
        <v>2301</v>
      </c>
      <c r="G6072">
        <v>-33.116239999999998</v>
      </c>
      <c r="H6072">
        <v>137.96680000000001</v>
      </c>
      <c r="I6072" t="s">
        <v>2332</v>
      </c>
      <c r="J6072" t="s">
        <v>2153</v>
      </c>
      <c r="K6072">
        <v>3</v>
      </c>
      <c r="L6072">
        <v>4</v>
      </c>
      <c r="N6072">
        <v>1</v>
      </c>
      <c r="O6072">
        <v>0.78710000000000002</v>
      </c>
      <c r="R6072">
        <v>0.93159999999999998</v>
      </c>
    </row>
    <row r="6073" spans="1:18">
      <c r="A6073" t="s">
        <v>2083</v>
      </c>
      <c r="B6073" t="s">
        <v>2082</v>
      </c>
      <c r="D6073">
        <v>2021</v>
      </c>
      <c r="E6073" t="s">
        <v>510</v>
      </c>
      <c r="F6073" t="s">
        <v>2301</v>
      </c>
      <c r="G6073">
        <v>-33.116239999999998</v>
      </c>
      <c r="H6073">
        <v>137.96680000000001</v>
      </c>
      <c r="I6073" t="s">
        <v>2332</v>
      </c>
      <c r="J6073" t="s">
        <v>2153</v>
      </c>
      <c r="K6073">
        <v>4</v>
      </c>
      <c r="L6073">
        <v>5</v>
      </c>
      <c r="N6073">
        <v>1</v>
      </c>
      <c r="O6073">
        <v>0.73609999999999998</v>
      </c>
      <c r="R6073">
        <v>0.80389999999999995</v>
      </c>
    </row>
    <row r="6074" spans="1:18">
      <c r="A6074" t="s">
        <v>2083</v>
      </c>
      <c r="B6074" t="s">
        <v>2082</v>
      </c>
      <c r="D6074">
        <v>2021</v>
      </c>
      <c r="E6074" t="s">
        <v>510</v>
      </c>
      <c r="F6074" t="s">
        <v>2301</v>
      </c>
      <c r="G6074">
        <v>-33.116239999999998</v>
      </c>
      <c r="H6074">
        <v>137.96680000000001</v>
      </c>
      <c r="I6074" t="s">
        <v>2332</v>
      </c>
      <c r="J6074" t="s">
        <v>2153</v>
      </c>
      <c r="K6074">
        <v>5</v>
      </c>
      <c r="L6074">
        <v>6</v>
      </c>
      <c r="N6074">
        <v>1</v>
      </c>
      <c r="O6074">
        <v>0.94130000000000003</v>
      </c>
      <c r="R6074">
        <v>0.67620000000000002</v>
      </c>
    </row>
    <row r="6075" spans="1:18">
      <c r="A6075" t="s">
        <v>2083</v>
      </c>
      <c r="B6075" t="s">
        <v>2082</v>
      </c>
      <c r="D6075">
        <v>2021</v>
      </c>
      <c r="E6075" t="s">
        <v>510</v>
      </c>
      <c r="F6075" t="s">
        <v>2301</v>
      </c>
      <c r="G6075">
        <v>-33.116239999999998</v>
      </c>
      <c r="H6075">
        <v>137.96680000000001</v>
      </c>
      <c r="I6075" t="s">
        <v>2332</v>
      </c>
      <c r="J6075" t="s">
        <v>2153</v>
      </c>
      <c r="K6075">
        <v>6</v>
      </c>
      <c r="L6075">
        <v>7</v>
      </c>
      <c r="N6075">
        <v>1</v>
      </c>
      <c r="O6075">
        <v>1.0505</v>
      </c>
      <c r="R6075">
        <v>1.0008999999999999</v>
      </c>
    </row>
    <row r="6076" spans="1:18">
      <c r="A6076" t="s">
        <v>2083</v>
      </c>
      <c r="B6076" t="s">
        <v>2082</v>
      </c>
      <c r="D6076">
        <v>2021</v>
      </c>
      <c r="E6076" t="s">
        <v>510</v>
      </c>
      <c r="F6076" t="s">
        <v>2301</v>
      </c>
      <c r="G6076">
        <v>-33.116239999999998</v>
      </c>
      <c r="H6076">
        <v>137.96680000000001</v>
      </c>
      <c r="I6076" t="s">
        <v>2332</v>
      </c>
      <c r="J6076" t="s">
        <v>2153</v>
      </c>
      <c r="K6076">
        <v>7</v>
      </c>
      <c r="L6076">
        <v>8</v>
      </c>
      <c r="N6076">
        <v>1</v>
      </c>
      <c r="O6076">
        <v>0.82240000000000002</v>
      </c>
      <c r="R6076">
        <v>1.3255999999999999</v>
      </c>
    </row>
    <row r="6077" spans="1:18">
      <c r="A6077" t="s">
        <v>2083</v>
      </c>
      <c r="B6077" t="s">
        <v>2082</v>
      </c>
      <c r="D6077">
        <v>2021</v>
      </c>
      <c r="E6077" t="s">
        <v>510</v>
      </c>
      <c r="F6077" t="s">
        <v>2301</v>
      </c>
      <c r="G6077">
        <v>-33.116239999999998</v>
      </c>
      <c r="H6077">
        <v>137.96680000000001</v>
      </c>
      <c r="I6077" t="s">
        <v>2332</v>
      </c>
      <c r="J6077" t="s">
        <v>2153</v>
      </c>
      <c r="K6077">
        <v>8</v>
      </c>
      <c r="L6077">
        <v>9</v>
      </c>
      <c r="N6077">
        <v>1</v>
      </c>
      <c r="O6077">
        <v>0.93589999999999995</v>
      </c>
      <c r="R6077">
        <v>1.6215999999999999</v>
      </c>
    </row>
    <row r="6078" spans="1:18">
      <c r="A6078" t="s">
        <v>2083</v>
      </c>
      <c r="B6078" t="s">
        <v>2082</v>
      </c>
      <c r="D6078">
        <v>2021</v>
      </c>
      <c r="E6078" t="s">
        <v>510</v>
      </c>
      <c r="F6078" t="s">
        <v>2301</v>
      </c>
      <c r="G6078">
        <v>-33.116239999999998</v>
      </c>
      <c r="H6078">
        <v>137.96680000000001</v>
      </c>
      <c r="I6078" t="s">
        <v>2332</v>
      </c>
      <c r="J6078" t="s">
        <v>2153</v>
      </c>
      <c r="K6078">
        <v>9</v>
      </c>
      <c r="L6078">
        <v>10</v>
      </c>
      <c r="N6078">
        <v>1</v>
      </c>
      <c r="O6078">
        <v>0.75660000000000005</v>
      </c>
      <c r="R6078">
        <v>1.9177</v>
      </c>
    </row>
    <row r="6079" spans="1:18">
      <c r="A6079" t="s">
        <v>2083</v>
      </c>
      <c r="B6079" t="s">
        <v>2082</v>
      </c>
      <c r="D6079">
        <v>2021</v>
      </c>
      <c r="E6079" t="s">
        <v>510</v>
      </c>
      <c r="F6079" t="s">
        <v>2301</v>
      </c>
      <c r="G6079">
        <v>-33.116239999999998</v>
      </c>
      <c r="H6079">
        <v>137.96680000000001</v>
      </c>
      <c r="I6079" t="s">
        <v>2332</v>
      </c>
      <c r="J6079" t="s">
        <v>2153</v>
      </c>
      <c r="K6079">
        <v>10</v>
      </c>
      <c r="L6079">
        <v>11</v>
      </c>
      <c r="N6079">
        <v>1</v>
      </c>
      <c r="O6079">
        <v>0.94269999999999998</v>
      </c>
      <c r="R6079">
        <v>2.1057999999999999</v>
      </c>
    </row>
    <row r="6080" spans="1:18">
      <c r="A6080" t="s">
        <v>2083</v>
      </c>
      <c r="B6080" t="s">
        <v>2082</v>
      </c>
      <c r="D6080">
        <v>2021</v>
      </c>
      <c r="E6080" t="s">
        <v>510</v>
      </c>
      <c r="F6080" t="s">
        <v>2301</v>
      </c>
      <c r="G6080">
        <v>-33.116239999999998</v>
      </c>
      <c r="H6080">
        <v>137.96680000000001</v>
      </c>
      <c r="I6080" t="s">
        <v>2332</v>
      </c>
      <c r="J6080" t="s">
        <v>2153</v>
      </c>
      <c r="K6080">
        <v>11</v>
      </c>
      <c r="L6080">
        <v>12</v>
      </c>
      <c r="N6080">
        <v>1</v>
      </c>
      <c r="O6080">
        <v>0.59670000000000001</v>
      </c>
      <c r="R6080">
        <v>2.2938999999999998</v>
      </c>
    </row>
    <row r="6081" spans="1:18">
      <c r="A6081" t="s">
        <v>2083</v>
      </c>
      <c r="B6081" t="s">
        <v>2082</v>
      </c>
      <c r="D6081">
        <v>2021</v>
      </c>
      <c r="E6081" t="s">
        <v>510</v>
      </c>
      <c r="F6081" t="s">
        <v>2301</v>
      </c>
      <c r="G6081">
        <v>-33.116239999999998</v>
      </c>
      <c r="H6081">
        <v>137.96680000000001</v>
      </c>
      <c r="I6081" t="s">
        <v>2332</v>
      </c>
      <c r="J6081" t="s">
        <v>2153</v>
      </c>
      <c r="K6081">
        <v>12</v>
      </c>
      <c r="L6081">
        <v>13</v>
      </c>
      <c r="N6081">
        <v>1</v>
      </c>
      <c r="O6081">
        <v>0.58830000000000005</v>
      </c>
      <c r="R6081">
        <v>1.7035</v>
      </c>
    </row>
    <row r="6082" spans="1:18">
      <c r="A6082" t="s">
        <v>2083</v>
      </c>
      <c r="B6082" t="s">
        <v>2082</v>
      </c>
      <c r="D6082">
        <v>2021</v>
      </c>
      <c r="E6082" t="s">
        <v>510</v>
      </c>
      <c r="F6082" t="s">
        <v>2301</v>
      </c>
      <c r="G6082">
        <v>-33.116239999999998</v>
      </c>
      <c r="H6082">
        <v>137.96680000000001</v>
      </c>
      <c r="I6082" t="s">
        <v>2332</v>
      </c>
      <c r="J6082" t="s">
        <v>2153</v>
      </c>
      <c r="K6082">
        <v>13</v>
      </c>
      <c r="L6082">
        <v>14</v>
      </c>
      <c r="N6082">
        <v>1</v>
      </c>
      <c r="O6082">
        <v>0.66020000000000001</v>
      </c>
      <c r="R6082">
        <v>1.1132</v>
      </c>
    </row>
    <row r="6083" spans="1:18">
      <c r="A6083" t="s">
        <v>2083</v>
      </c>
      <c r="B6083" t="s">
        <v>2082</v>
      </c>
      <c r="D6083">
        <v>2021</v>
      </c>
      <c r="E6083" t="s">
        <v>510</v>
      </c>
      <c r="F6083" t="s">
        <v>2301</v>
      </c>
      <c r="G6083">
        <v>-33.116239999999998</v>
      </c>
      <c r="H6083">
        <v>137.96680000000001</v>
      </c>
      <c r="I6083" t="s">
        <v>2332</v>
      </c>
      <c r="J6083" t="s">
        <v>2153</v>
      </c>
      <c r="K6083">
        <v>14</v>
      </c>
      <c r="L6083">
        <v>15</v>
      </c>
      <c r="N6083">
        <v>1</v>
      </c>
      <c r="O6083">
        <v>0.49519999999999997</v>
      </c>
      <c r="R6083">
        <v>1.6255999999999999</v>
      </c>
    </row>
    <row r="6084" spans="1:18">
      <c r="A6084" t="s">
        <v>2083</v>
      </c>
      <c r="B6084" t="s">
        <v>2082</v>
      </c>
      <c r="D6084">
        <v>2021</v>
      </c>
      <c r="E6084" t="s">
        <v>510</v>
      </c>
      <c r="F6084" t="s">
        <v>2301</v>
      </c>
      <c r="G6084">
        <v>-33.116239999999998</v>
      </c>
      <c r="H6084">
        <v>137.96680000000001</v>
      </c>
      <c r="I6084" t="s">
        <v>2332</v>
      </c>
      <c r="J6084" t="s">
        <v>2153</v>
      </c>
      <c r="K6084">
        <v>15</v>
      </c>
      <c r="L6084">
        <v>16</v>
      </c>
      <c r="N6084">
        <v>1</v>
      </c>
      <c r="O6084">
        <v>0.63490000000000002</v>
      </c>
      <c r="R6084">
        <v>2.1381000000000001</v>
      </c>
    </row>
    <row r="6085" spans="1:18">
      <c r="A6085" t="s">
        <v>2083</v>
      </c>
      <c r="B6085" t="s">
        <v>2082</v>
      </c>
      <c r="D6085">
        <v>2021</v>
      </c>
      <c r="E6085" t="s">
        <v>510</v>
      </c>
      <c r="F6085" t="s">
        <v>2301</v>
      </c>
      <c r="G6085">
        <v>-33.116239999999998</v>
      </c>
      <c r="H6085">
        <v>137.96680000000001</v>
      </c>
      <c r="I6085" t="s">
        <v>2332</v>
      </c>
      <c r="J6085" t="s">
        <v>2153</v>
      </c>
      <c r="K6085">
        <v>16</v>
      </c>
      <c r="L6085">
        <v>17</v>
      </c>
      <c r="N6085">
        <v>1</v>
      </c>
      <c r="O6085">
        <v>0.50309999999999999</v>
      </c>
      <c r="R6085">
        <v>2.9129</v>
      </c>
    </row>
    <row r="6086" spans="1:18">
      <c r="A6086" t="s">
        <v>2083</v>
      </c>
      <c r="B6086" t="s">
        <v>2082</v>
      </c>
      <c r="D6086">
        <v>2021</v>
      </c>
      <c r="E6086" t="s">
        <v>510</v>
      </c>
      <c r="F6086" t="s">
        <v>2301</v>
      </c>
      <c r="G6086">
        <v>-33.116239999999998</v>
      </c>
      <c r="H6086">
        <v>137.96680000000001</v>
      </c>
      <c r="I6086" t="s">
        <v>2332</v>
      </c>
      <c r="J6086" t="s">
        <v>2153</v>
      </c>
      <c r="K6086">
        <v>17</v>
      </c>
      <c r="L6086">
        <v>18</v>
      </c>
      <c r="N6086">
        <v>1</v>
      </c>
      <c r="O6086">
        <v>0.4551</v>
      </c>
      <c r="R6086">
        <v>3.6878000000000002</v>
      </c>
    </row>
    <row r="6087" spans="1:18">
      <c r="A6087" t="s">
        <v>2083</v>
      </c>
      <c r="B6087" t="s">
        <v>2082</v>
      </c>
      <c r="D6087">
        <v>2021</v>
      </c>
      <c r="E6087" t="s">
        <v>510</v>
      </c>
      <c r="F6087" t="s">
        <v>2301</v>
      </c>
      <c r="G6087">
        <v>-33.116239999999998</v>
      </c>
      <c r="H6087">
        <v>137.96680000000001</v>
      </c>
      <c r="I6087" t="s">
        <v>2332</v>
      </c>
      <c r="J6087" t="s">
        <v>2153</v>
      </c>
      <c r="K6087">
        <v>18</v>
      </c>
      <c r="L6087">
        <v>19</v>
      </c>
      <c r="N6087">
        <v>1</v>
      </c>
      <c r="O6087">
        <v>0.51519999999999999</v>
      </c>
      <c r="R6087">
        <v>2.3471000000000002</v>
      </c>
    </row>
    <row r="6088" spans="1:18">
      <c r="A6088" t="s">
        <v>2083</v>
      </c>
      <c r="B6088" t="s">
        <v>2082</v>
      </c>
      <c r="D6088">
        <v>2021</v>
      </c>
      <c r="E6088" t="s">
        <v>510</v>
      </c>
      <c r="F6088" t="s">
        <v>2301</v>
      </c>
      <c r="G6088">
        <v>-33.116239999999998</v>
      </c>
      <c r="H6088">
        <v>137.96680000000001</v>
      </c>
      <c r="I6088" t="s">
        <v>2332</v>
      </c>
      <c r="J6088" t="s">
        <v>2153</v>
      </c>
      <c r="K6088">
        <v>19</v>
      </c>
      <c r="L6088">
        <v>20</v>
      </c>
      <c r="N6088">
        <v>1</v>
      </c>
      <c r="O6088">
        <v>0.84499999999999997</v>
      </c>
      <c r="R6088">
        <v>1.0065</v>
      </c>
    </row>
    <row r="6089" spans="1:18">
      <c r="A6089" t="s">
        <v>2083</v>
      </c>
      <c r="B6089" t="s">
        <v>2082</v>
      </c>
      <c r="D6089">
        <v>2021</v>
      </c>
      <c r="E6089" t="s">
        <v>510</v>
      </c>
      <c r="F6089" t="s">
        <v>2301</v>
      </c>
      <c r="G6089">
        <v>-33.116239999999998</v>
      </c>
      <c r="H6089">
        <v>137.96680000000001</v>
      </c>
      <c r="I6089" t="s">
        <v>2332</v>
      </c>
      <c r="J6089" t="s">
        <v>2153</v>
      </c>
      <c r="K6089">
        <v>20</v>
      </c>
      <c r="L6089">
        <v>24</v>
      </c>
      <c r="N6089">
        <v>4</v>
      </c>
      <c r="O6089">
        <v>0.79220000000000002</v>
      </c>
      <c r="R6089">
        <v>1.8391999999999999</v>
      </c>
    </row>
    <row r="6090" spans="1:18">
      <c r="A6090" t="s">
        <v>2083</v>
      </c>
      <c r="B6090" t="s">
        <v>2082</v>
      </c>
      <c r="D6090">
        <v>2021</v>
      </c>
      <c r="E6090" t="s">
        <v>510</v>
      </c>
      <c r="F6090" t="s">
        <v>2301</v>
      </c>
      <c r="G6090">
        <v>-33.116239999999998</v>
      </c>
      <c r="H6090">
        <v>137.96680000000001</v>
      </c>
      <c r="I6090" t="s">
        <v>2332</v>
      </c>
      <c r="J6090" t="s">
        <v>2153</v>
      </c>
      <c r="K6090">
        <v>24</v>
      </c>
      <c r="L6090">
        <v>28</v>
      </c>
      <c r="N6090">
        <v>4</v>
      </c>
      <c r="O6090">
        <v>0.78949999999999998</v>
      </c>
      <c r="R6090">
        <v>1.2509999999999999</v>
      </c>
    </row>
    <row r="6091" spans="1:18">
      <c r="A6091" t="s">
        <v>2083</v>
      </c>
      <c r="B6091" t="s">
        <v>2082</v>
      </c>
      <c r="D6091">
        <v>2021</v>
      </c>
      <c r="E6091" t="s">
        <v>510</v>
      </c>
      <c r="F6091" t="s">
        <v>2301</v>
      </c>
      <c r="G6091">
        <v>-33.116239999999998</v>
      </c>
      <c r="H6091">
        <v>137.96680000000001</v>
      </c>
      <c r="I6091" t="s">
        <v>2332</v>
      </c>
      <c r="J6091" t="s">
        <v>2153</v>
      </c>
      <c r="K6091">
        <v>28</v>
      </c>
      <c r="L6091">
        <v>32</v>
      </c>
      <c r="N6091">
        <v>4</v>
      </c>
      <c r="O6091">
        <v>0.8034</v>
      </c>
      <c r="R6091">
        <v>1.3313999999999999</v>
      </c>
    </row>
    <row r="6092" spans="1:18">
      <c r="A6092" t="s">
        <v>2083</v>
      </c>
      <c r="B6092" t="s">
        <v>2082</v>
      </c>
      <c r="D6092">
        <v>2021</v>
      </c>
      <c r="E6092" t="s">
        <v>510</v>
      </c>
      <c r="F6092" t="s">
        <v>2301</v>
      </c>
      <c r="G6092">
        <v>-33.116239999999998</v>
      </c>
      <c r="H6092">
        <v>137.96680000000001</v>
      </c>
      <c r="I6092" t="s">
        <v>2332</v>
      </c>
      <c r="J6092" t="s">
        <v>2153</v>
      </c>
      <c r="K6092">
        <v>32</v>
      </c>
      <c r="L6092">
        <v>36</v>
      </c>
      <c r="N6092">
        <v>4</v>
      </c>
      <c r="O6092">
        <v>0.78700000000000003</v>
      </c>
      <c r="R6092">
        <v>0.85719999999999996</v>
      </c>
    </row>
    <row r="6093" spans="1:18">
      <c r="A6093" t="s">
        <v>2083</v>
      </c>
      <c r="B6093" t="s">
        <v>2082</v>
      </c>
      <c r="D6093">
        <v>2021</v>
      </c>
      <c r="E6093" t="s">
        <v>510</v>
      </c>
      <c r="F6093" t="s">
        <v>2301</v>
      </c>
      <c r="G6093">
        <v>-33.116239999999998</v>
      </c>
      <c r="H6093">
        <v>137.96680000000001</v>
      </c>
      <c r="I6093" t="s">
        <v>2332</v>
      </c>
      <c r="J6093" t="s">
        <v>2153</v>
      </c>
      <c r="K6093">
        <v>36</v>
      </c>
      <c r="L6093">
        <v>40</v>
      </c>
      <c r="N6093">
        <v>4</v>
      </c>
      <c r="O6093">
        <v>0.94840000000000002</v>
      </c>
      <c r="R6093">
        <v>0.91159999999999997</v>
      </c>
    </row>
    <row r="6094" spans="1:18">
      <c r="A6094" t="s">
        <v>2083</v>
      </c>
      <c r="B6094" t="s">
        <v>2082</v>
      </c>
      <c r="D6094">
        <v>2021</v>
      </c>
      <c r="E6094" t="s">
        <v>510</v>
      </c>
      <c r="F6094" t="s">
        <v>2301</v>
      </c>
      <c r="G6094">
        <v>-33.116239999999998</v>
      </c>
      <c r="H6094">
        <v>137.96680000000001</v>
      </c>
      <c r="I6094" t="s">
        <v>2332</v>
      </c>
      <c r="J6094" t="s">
        <v>2153</v>
      </c>
      <c r="K6094">
        <v>40</v>
      </c>
      <c r="L6094">
        <v>44</v>
      </c>
      <c r="N6094">
        <v>4</v>
      </c>
      <c r="O6094">
        <v>1.0188999999999999</v>
      </c>
      <c r="R6094">
        <v>0.80800000000000005</v>
      </c>
    </row>
    <row r="6095" spans="1:18">
      <c r="A6095" t="s">
        <v>2083</v>
      </c>
      <c r="B6095" t="s">
        <v>2082</v>
      </c>
      <c r="D6095">
        <v>2021</v>
      </c>
      <c r="E6095" t="s">
        <v>510</v>
      </c>
      <c r="F6095" t="s">
        <v>2301</v>
      </c>
      <c r="G6095">
        <v>-33.116239999999998</v>
      </c>
      <c r="H6095">
        <v>137.96680000000001</v>
      </c>
      <c r="I6095" t="s">
        <v>2332</v>
      </c>
      <c r="J6095" t="s">
        <v>2153</v>
      </c>
      <c r="K6095">
        <v>44</v>
      </c>
      <c r="L6095">
        <v>48</v>
      </c>
      <c r="N6095">
        <v>4</v>
      </c>
      <c r="O6095">
        <v>1.0508</v>
      </c>
      <c r="R6095">
        <v>1.1988000000000001</v>
      </c>
    </row>
    <row r="6096" spans="1:18">
      <c r="A6096" t="s">
        <v>2083</v>
      </c>
      <c r="B6096" t="s">
        <v>2082</v>
      </c>
      <c r="D6096">
        <v>2021</v>
      </c>
      <c r="E6096" t="s">
        <v>510</v>
      </c>
      <c r="F6096" t="s">
        <v>2301</v>
      </c>
      <c r="G6096">
        <v>-33.116239999999998</v>
      </c>
      <c r="H6096">
        <v>137.96680000000001</v>
      </c>
      <c r="I6096" t="s">
        <v>2332</v>
      </c>
      <c r="J6096" t="s">
        <v>2153</v>
      </c>
      <c r="K6096">
        <v>48</v>
      </c>
      <c r="L6096">
        <v>52</v>
      </c>
      <c r="N6096">
        <v>4</v>
      </c>
      <c r="O6096">
        <v>0.8972</v>
      </c>
      <c r="R6096">
        <v>1.0664</v>
      </c>
    </row>
    <row r="6097" spans="1:18">
      <c r="A6097" t="s">
        <v>2083</v>
      </c>
      <c r="B6097" t="s">
        <v>2082</v>
      </c>
      <c r="D6097">
        <v>2021</v>
      </c>
      <c r="E6097" t="s">
        <v>510</v>
      </c>
      <c r="F6097" t="s">
        <v>2301</v>
      </c>
      <c r="G6097">
        <v>-33.116239999999998</v>
      </c>
      <c r="H6097">
        <v>137.96680000000001</v>
      </c>
      <c r="I6097" t="s">
        <v>2332</v>
      </c>
      <c r="J6097" t="s">
        <v>2153</v>
      </c>
      <c r="K6097">
        <v>52</v>
      </c>
      <c r="L6097">
        <v>56</v>
      </c>
      <c r="N6097">
        <v>4</v>
      </c>
      <c r="O6097">
        <v>1.1212</v>
      </c>
      <c r="R6097">
        <v>0.57240000000000002</v>
      </c>
    </row>
    <row r="6098" spans="1:18">
      <c r="A6098" t="s">
        <v>2083</v>
      </c>
      <c r="B6098" t="s">
        <v>2082</v>
      </c>
      <c r="D6098">
        <v>2021</v>
      </c>
      <c r="E6098" t="s">
        <v>510</v>
      </c>
      <c r="F6098" t="s">
        <v>2301</v>
      </c>
      <c r="G6098">
        <v>-33.116239999999998</v>
      </c>
      <c r="H6098">
        <v>137.96680000000001</v>
      </c>
      <c r="I6098" t="s">
        <v>2332</v>
      </c>
      <c r="J6098" t="s">
        <v>2153</v>
      </c>
      <c r="K6098">
        <v>56</v>
      </c>
      <c r="L6098">
        <v>60</v>
      </c>
      <c r="N6098">
        <v>4</v>
      </c>
      <c r="O6098">
        <v>1.0053000000000001</v>
      </c>
      <c r="R6098">
        <v>0.65110000000000001</v>
      </c>
    </row>
    <row r="6099" spans="1:18">
      <c r="A6099" t="s">
        <v>2083</v>
      </c>
      <c r="B6099" t="s">
        <v>2082</v>
      </c>
      <c r="D6099">
        <v>2021</v>
      </c>
      <c r="E6099" t="s">
        <v>510</v>
      </c>
      <c r="F6099" t="s">
        <v>2301</v>
      </c>
      <c r="G6099">
        <v>-33.116239999999998</v>
      </c>
      <c r="H6099">
        <v>137.96680000000001</v>
      </c>
      <c r="I6099" t="s">
        <v>2332</v>
      </c>
      <c r="J6099" t="s">
        <v>2153</v>
      </c>
      <c r="K6099">
        <v>60</v>
      </c>
      <c r="L6099">
        <v>64</v>
      </c>
      <c r="N6099">
        <v>4</v>
      </c>
      <c r="O6099">
        <v>0.92649999999999999</v>
      </c>
      <c r="R6099">
        <v>0.73709999999999998</v>
      </c>
    </row>
    <row r="6100" spans="1:18">
      <c r="A6100" t="s">
        <v>2083</v>
      </c>
      <c r="B6100" t="s">
        <v>2082</v>
      </c>
      <c r="D6100">
        <v>2021</v>
      </c>
      <c r="E6100" t="s">
        <v>510</v>
      </c>
      <c r="F6100" t="s">
        <v>2301</v>
      </c>
      <c r="G6100">
        <v>-33.116239999999998</v>
      </c>
      <c r="H6100">
        <v>137.96680000000001</v>
      </c>
      <c r="I6100" t="s">
        <v>2332</v>
      </c>
      <c r="J6100" t="s">
        <v>2153</v>
      </c>
      <c r="K6100">
        <v>64</v>
      </c>
      <c r="L6100">
        <v>68</v>
      </c>
      <c r="N6100">
        <v>4</v>
      </c>
      <c r="O6100">
        <v>1.1848000000000001</v>
      </c>
      <c r="R6100">
        <v>0.3458</v>
      </c>
    </row>
    <row r="6101" spans="1:18">
      <c r="A6101" t="s">
        <v>2083</v>
      </c>
      <c r="B6101" t="s">
        <v>2082</v>
      </c>
      <c r="D6101">
        <v>2021</v>
      </c>
      <c r="E6101" t="s">
        <v>510</v>
      </c>
      <c r="F6101" t="s">
        <v>2301</v>
      </c>
      <c r="G6101">
        <v>-33.116239999999998</v>
      </c>
      <c r="H6101">
        <v>137.96680000000001</v>
      </c>
      <c r="I6101" t="s">
        <v>2332</v>
      </c>
      <c r="J6101" t="s">
        <v>2153</v>
      </c>
      <c r="K6101">
        <v>68</v>
      </c>
      <c r="L6101">
        <v>72</v>
      </c>
      <c r="N6101">
        <v>4</v>
      </c>
      <c r="O6101">
        <v>1.0071000000000001</v>
      </c>
      <c r="R6101">
        <v>0.2883</v>
      </c>
    </row>
    <row r="6102" spans="1:18">
      <c r="A6102" t="s">
        <v>2083</v>
      </c>
      <c r="B6102" t="s">
        <v>2082</v>
      </c>
      <c r="D6102">
        <v>2021</v>
      </c>
      <c r="E6102" t="s">
        <v>510</v>
      </c>
      <c r="F6102" t="s">
        <v>2301</v>
      </c>
      <c r="G6102">
        <v>-33.116239999999998</v>
      </c>
      <c r="H6102">
        <v>137.96680000000001</v>
      </c>
      <c r="I6102" t="s">
        <v>2332</v>
      </c>
      <c r="J6102" t="s">
        <v>2152</v>
      </c>
      <c r="K6102">
        <v>0</v>
      </c>
      <c r="L6102">
        <v>0.5</v>
      </c>
      <c r="N6102">
        <v>0.5</v>
      </c>
      <c r="O6102">
        <v>0.67149999999999999</v>
      </c>
      <c r="R6102">
        <v>2.2515000000000001</v>
      </c>
    </row>
    <row r="6103" spans="1:18">
      <c r="A6103" t="s">
        <v>2083</v>
      </c>
      <c r="B6103" t="s">
        <v>2082</v>
      </c>
      <c r="D6103">
        <v>2021</v>
      </c>
      <c r="E6103" t="s">
        <v>510</v>
      </c>
      <c r="F6103" t="s">
        <v>2301</v>
      </c>
      <c r="G6103">
        <v>-33.116239999999998</v>
      </c>
      <c r="H6103">
        <v>137.96680000000001</v>
      </c>
      <c r="I6103" t="s">
        <v>2332</v>
      </c>
      <c r="J6103" t="s">
        <v>2152</v>
      </c>
      <c r="K6103">
        <v>0.5</v>
      </c>
      <c r="L6103">
        <v>1</v>
      </c>
      <c r="N6103">
        <v>0.5</v>
      </c>
      <c r="O6103">
        <v>1.0578000000000001</v>
      </c>
      <c r="R6103">
        <v>2.0777000000000001</v>
      </c>
    </row>
    <row r="6104" spans="1:18">
      <c r="A6104" t="s">
        <v>2083</v>
      </c>
      <c r="B6104" t="s">
        <v>2082</v>
      </c>
      <c r="D6104">
        <v>2021</v>
      </c>
      <c r="E6104" t="s">
        <v>510</v>
      </c>
      <c r="F6104" t="s">
        <v>2301</v>
      </c>
      <c r="G6104">
        <v>-33.116239999999998</v>
      </c>
      <c r="H6104">
        <v>137.96680000000001</v>
      </c>
      <c r="I6104" t="s">
        <v>2332</v>
      </c>
      <c r="J6104" t="s">
        <v>2152</v>
      </c>
      <c r="K6104">
        <v>1</v>
      </c>
      <c r="L6104">
        <v>1.5</v>
      </c>
      <c r="N6104">
        <v>0.5</v>
      </c>
      <c r="O6104">
        <v>0.51170000000000004</v>
      </c>
      <c r="R6104">
        <v>1.9037999999999999</v>
      </c>
    </row>
    <row r="6105" spans="1:18">
      <c r="A6105" t="s">
        <v>2083</v>
      </c>
      <c r="B6105" t="s">
        <v>2082</v>
      </c>
      <c r="D6105">
        <v>2021</v>
      </c>
      <c r="E6105" t="s">
        <v>510</v>
      </c>
      <c r="F6105" t="s">
        <v>2301</v>
      </c>
      <c r="G6105">
        <v>-33.116239999999998</v>
      </c>
      <c r="H6105">
        <v>137.96680000000001</v>
      </c>
      <c r="I6105" t="s">
        <v>2332</v>
      </c>
      <c r="J6105" t="s">
        <v>2152</v>
      </c>
      <c r="K6105">
        <v>1.5</v>
      </c>
      <c r="L6105">
        <v>2</v>
      </c>
      <c r="N6105">
        <v>0.5</v>
      </c>
      <c r="O6105">
        <v>0.82399999999999995</v>
      </c>
      <c r="R6105">
        <v>1.4564999999999999</v>
      </c>
    </row>
    <row r="6106" spans="1:18">
      <c r="A6106" t="s">
        <v>2083</v>
      </c>
      <c r="B6106" t="s">
        <v>2082</v>
      </c>
      <c r="D6106">
        <v>2021</v>
      </c>
      <c r="E6106" t="s">
        <v>510</v>
      </c>
      <c r="F6106" t="s">
        <v>2301</v>
      </c>
      <c r="G6106">
        <v>-33.116239999999998</v>
      </c>
      <c r="H6106">
        <v>137.96680000000001</v>
      </c>
      <c r="I6106" t="s">
        <v>2332</v>
      </c>
      <c r="J6106" t="s">
        <v>2152</v>
      </c>
      <c r="K6106">
        <v>2</v>
      </c>
      <c r="L6106">
        <v>2.5</v>
      </c>
      <c r="N6106">
        <v>0.5</v>
      </c>
      <c r="O6106">
        <v>0.81630000000000003</v>
      </c>
      <c r="R6106">
        <v>1.0091000000000001</v>
      </c>
    </row>
    <row r="6107" spans="1:18">
      <c r="A6107" t="s">
        <v>2083</v>
      </c>
      <c r="B6107" t="s">
        <v>2082</v>
      </c>
      <c r="D6107">
        <v>2021</v>
      </c>
      <c r="E6107" t="s">
        <v>510</v>
      </c>
      <c r="F6107" t="s">
        <v>2301</v>
      </c>
      <c r="G6107">
        <v>-33.116239999999998</v>
      </c>
      <c r="H6107">
        <v>137.96680000000001</v>
      </c>
      <c r="I6107" t="s">
        <v>2332</v>
      </c>
      <c r="J6107" t="s">
        <v>2152</v>
      </c>
      <c r="K6107">
        <v>2.5</v>
      </c>
      <c r="L6107">
        <v>3</v>
      </c>
      <c r="N6107">
        <v>0.5</v>
      </c>
      <c r="O6107">
        <v>1.0640000000000001</v>
      </c>
      <c r="R6107">
        <v>1.2535000000000001</v>
      </c>
    </row>
    <row r="6108" spans="1:18">
      <c r="A6108" t="s">
        <v>2083</v>
      </c>
      <c r="B6108" t="s">
        <v>2082</v>
      </c>
      <c r="D6108">
        <v>2021</v>
      </c>
      <c r="E6108" t="s">
        <v>510</v>
      </c>
      <c r="F6108" t="s">
        <v>2301</v>
      </c>
      <c r="G6108">
        <v>-33.116239999999998</v>
      </c>
      <c r="H6108">
        <v>137.96680000000001</v>
      </c>
      <c r="I6108" t="s">
        <v>2332</v>
      </c>
      <c r="J6108" t="s">
        <v>2152</v>
      </c>
      <c r="K6108">
        <v>3</v>
      </c>
      <c r="L6108">
        <v>3.5</v>
      </c>
      <c r="N6108">
        <v>0.5</v>
      </c>
      <c r="O6108">
        <v>0.93520000000000003</v>
      </c>
      <c r="R6108">
        <v>1.4979</v>
      </c>
    </row>
    <row r="6109" spans="1:18">
      <c r="A6109" t="s">
        <v>2083</v>
      </c>
      <c r="B6109" t="s">
        <v>2082</v>
      </c>
      <c r="D6109">
        <v>2021</v>
      </c>
      <c r="E6109" t="s">
        <v>510</v>
      </c>
      <c r="F6109" t="s">
        <v>2301</v>
      </c>
      <c r="G6109">
        <v>-33.116239999999998</v>
      </c>
      <c r="H6109">
        <v>137.96680000000001</v>
      </c>
      <c r="I6109" t="s">
        <v>2332</v>
      </c>
      <c r="J6109" t="s">
        <v>2152</v>
      </c>
      <c r="K6109">
        <v>3.5</v>
      </c>
      <c r="L6109">
        <v>4</v>
      </c>
      <c r="N6109">
        <v>0.5</v>
      </c>
      <c r="O6109">
        <v>0.92210000000000003</v>
      </c>
      <c r="R6109">
        <v>1.44</v>
      </c>
    </row>
    <row r="6110" spans="1:18">
      <c r="A6110" t="s">
        <v>2083</v>
      </c>
      <c r="B6110" t="s">
        <v>2082</v>
      </c>
      <c r="D6110">
        <v>2021</v>
      </c>
      <c r="E6110" t="s">
        <v>510</v>
      </c>
      <c r="F6110" t="s">
        <v>2301</v>
      </c>
      <c r="G6110">
        <v>-33.116239999999998</v>
      </c>
      <c r="H6110">
        <v>137.96680000000001</v>
      </c>
      <c r="I6110" t="s">
        <v>2332</v>
      </c>
      <c r="J6110" t="s">
        <v>2152</v>
      </c>
      <c r="K6110">
        <v>4</v>
      </c>
      <c r="L6110">
        <v>4.5</v>
      </c>
      <c r="N6110">
        <v>0.5</v>
      </c>
      <c r="O6110">
        <v>0.73740000000000006</v>
      </c>
      <c r="R6110">
        <v>1.3822000000000001</v>
      </c>
    </row>
    <row r="6111" spans="1:18">
      <c r="A6111" t="s">
        <v>2083</v>
      </c>
      <c r="B6111" t="s">
        <v>2082</v>
      </c>
      <c r="D6111">
        <v>2021</v>
      </c>
      <c r="E6111" t="s">
        <v>510</v>
      </c>
      <c r="F6111" t="s">
        <v>2301</v>
      </c>
      <c r="G6111">
        <v>-33.116239999999998</v>
      </c>
      <c r="H6111">
        <v>137.96680000000001</v>
      </c>
      <c r="I6111" t="s">
        <v>2332</v>
      </c>
      <c r="J6111" t="s">
        <v>2152</v>
      </c>
      <c r="K6111">
        <v>4.5</v>
      </c>
      <c r="L6111">
        <v>5</v>
      </c>
      <c r="N6111">
        <v>0.5</v>
      </c>
      <c r="O6111">
        <v>0.88380000000000003</v>
      </c>
      <c r="R6111">
        <v>1.4866999999999999</v>
      </c>
    </row>
    <row r="6112" spans="1:18">
      <c r="A6112" t="s">
        <v>2083</v>
      </c>
      <c r="B6112" t="s">
        <v>2082</v>
      </c>
      <c r="D6112">
        <v>2021</v>
      </c>
      <c r="E6112" t="s">
        <v>510</v>
      </c>
      <c r="F6112" t="s">
        <v>2301</v>
      </c>
      <c r="G6112">
        <v>-33.116239999999998</v>
      </c>
      <c r="H6112">
        <v>137.96680000000001</v>
      </c>
      <c r="I6112" t="s">
        <v>2332</v>
      </c>
      <c r="J6112" t="s">
        <v>2152</v>
      </c>
      <c r="K6112">
        <v>5</v>
      </c>
      <c r="L6112">
        <v>5.5</v>
      </c>
      <c r="N6112">
        <v>0.5</v>
      </c>
      <c r="O6112">
        <v>0.77590000000000003</v>
      </c>
      <c r="R6112">
        <v>1.5911999999999999</v>
      </c>
    </row>
    <row r="6113" spans="1:18">
      <c r="A6113" t="s">
        <v>2083</v>
      </c>
      <c r="B6113" t="s">
        <v>2082</v>
      </c>
      <c r="D6113">
        <v>2021</v>
      </c>
      <c r="E6113" t="s">
        <v>510</v>
      </c>
      <c r="F6113" t="s">
        <v>2301</v>
      </c>
      <c r="G6113">
        <v>-33.116239999999998</v>
      </c>
      <c r="H6113">
        <v>137.96680000000001</v>
      </c>
      <c r="I6113" t="s">
        <v>2332</v>
      </c>
      <c r="J6113" t="s">
        <v>2152</v>
      </c>
      <c r="K6113">
        <v>5.5</v>
      </c>
      <c r="L6113">
        <v>6</v>
      </c>
      <c r="N6113">
        <v>0.5</v>
      </c>
      <c r="O6113">
        <v>0.67810000000000004</v>
      </c>
      <c r="R6113">
        <v>1.6854</v>
      </c>
    </row>
    <row r="6114" spans="1:18">
      <c r="A6114" t="s">
        <v>2083</v>
      </c>
      <c r="B6114" t="s">
        <v>2082</v>
      </c>
      <c r="D6114">
        <v>2021</v>
      </c>
      <c r="E6114" t="s">
        <v>510</v>
      </c>
      <c r="F6114" t="s">
        <v>2301</v>
      </c>
      <c r="G6114">
        <v>-33.116239999999998</v>
      </c>
      <c r="H6114">
        <v>137.96680000000001</v>
      </c>
      <c r="I6114" t="s">
        <v>2332</v>
      </c>
      <c r="J6114" t="s">
        <v>2152</v>
      </c>
      <c r="K6114">
        <v>6</v>
      </c>
      <c r="L6114">
        <v>6.5</v>
      </c>
      <c r="N6114">
        <v>0.5</v>
      </c>
      <c r="O6114">
        <v>0.76849999999999996</v>
      </c>
      <c r="R6114">
        <v>1.7796000000000001</v>
      </c>
    </row>
    <row r="6115" spans="1:18">
      <c r="A6115" t="s">
        <v>2083</v>
      </c>
      <c r="B6115" t="s">
        <v>2082</v>
      </c>
      <c r="D6115">
        <v>2021</v>
      </c>
      <c r="E6115" t="s">
        <v>510</v>
      </c>
      <c r="F6115" t="s">
        <v>2301</v>
      </c>
      <c r="G6115">
        <v>-33.116239999999998</v>
      </c>
      <c r="H6115">
        <v>137.96680000000001</v>
      </c>
      <c r="I6115" t="s">
        <v>2332</v>
      </c>
      <c r="J6115" t="s">
        <v>2152</v>
      </c>
      <c r="K6115">
        <v>6.5</v>
      </c>
      <c r="L6115">
        <v>7</v>
      </c>
      <c r="N6115">
        <v>0.5</v>
      </c>
      <c r="O6115">
        <v>1.0310999999999999</v>
      </c>
      <c r="R6115">
        <v>2.0339</v>
      </c>
    </row>
    <row r="6116" spans="1:18">
      <c r="A6116" t="s">
        <v>2083</v>
      </c>
      <c r="B6116" t="s">
        <v>2082</v>
      </c>
      <c r="D6116">
        <v>2021</v>
      </c>
      <c r="E6116" t="s">
        <v>510</v>
      </c>
      <c r="F6116" t="s">
        <v>2301</v>
      </c>
      <c r="G6116">
        <v>-33.116239999999998</v>
      </c>
      <c r="H6116">
        <v>137.96680000000001</v>
      </c>
      <c r="I6116" t="s">
        <v>2332</v>
      </c>
      <c r="J6116" t="s">
        <v>2152</v>
      </c>
      <c r="K6116">
        <v>7</v>
      </c>
      <c r="L6116">
        <v>7.5</v>
      </c>
      <c r="N6116">
        <v>0.5</v>
      </c>
      <c r="O6116">
        <v>0.5383</v>
      </c>
      <c r="R6116">
        <v>2.2881999999999998</v>
      </c>
    </row>
    <row r="6117" spans="1:18">
      <c r="A6117" t="s">
        <v>2083</v>
      </c>
      <c r="B6117" t="s">
        <v>2082</v>
      </c>
      <c r="D6117">
        <v>2021</v>
      </c>
      <c r="E6117" t="s">
        <v>510</v>
      </c>
      <c r="F6117" t="s">
        <v>2301</v>
      </c>
      <c r="G6117">
        <v>-33.116239999999998</v>
      </c>
      <c r="H6117">
        <v>137.96680000000001</v>
      </c>
      <c r="I6117" t="s">
        <v>2332</v>
      </c>
      <c r="J6117" t="s">
        <v>2152</v>
      </c>
      <c r="K6117">
        <v>7.5</v>
      </c>
      <c r="L6117">
        <v>8</v>
      </c>
      <c r="N6117">
        <v>0.5</v>
      </c>
      <c r="O6117">
        <v>0.69450000000000001</v>
      </c>
      <c r="R6117">
        <v>2.1515</v>
      </c>
    </row>
    <row r="6118" spans="1:18">
      <c r="A6118" t="s">
        <v>2083</v>
      </c>
      <c r="B6118" t="s">
        <v>2082</v>
      </c>
      <c r="D6118">
        <v>2021</v>
      </c>
      <c r="E6118" t="s">
        <v>510</v>
      </c>
      <c r="F6118" t="s">
        <v>2301</v>
      </c>
      <c r="G6118">
        <v>-33.116239999999998</v>
      </c>
      <c r="H6118">
        <v>137.96680000000001</v>
      </c>
      <c r="I6118" t="s">
        <v>2332</v>
      </c>
      <c r="J6118" t="s">
        <v>2152</v>
      </c>
      <c r="K6118">
        <v>8</v>
      </c>
      <c r="L6118">
        <v>8.5</v>
      </c>
      <c r="N6118">
        <v>0.5</v>
      </c>
      <c r="O6118">
        <v>0.61260000000000003</v>
      </c>
      <c r="R6118">
        <v>2.0148000000000001</v>
      </c>
    </row>
    <row r="6119" spans="1:18">
      <c r="A6119" t="s">
        <v>2083</v>
      </c>
      <c r="B6119" t="s">
        <v>2082</v>
      </c>
      <c r="D6119">
        <v>2021</v>
      </c>
      <c r="E6119" t="s">
        <v>510</v>
      </c>
      <c r="F6119" t="s">
        <v>2301</v>
      </c>
      <c r="G6119">
        <v>-33.116239999999998</v>
      </c>
      <c r="H6119">
        <v>137.96680000000001</v>
      </c>
      <c r="I6119" t="s">
        <v>2332</v>
      </c>
      <c r="J6119" t="s">
        <v>2152</v>
      </c>
      <c r="K6119">
        <v>8.5</v>
      </c>
      <c r="L6119">
        <v>9</v>
      </c>
      <c r="N6119">
        <v>0.5</v>
      </c>
      <c r="O6119">
        <v>1.1173</v>
      </c>
      <c r="R6119">
        <v>1.8387</v>
      </c>
    </row>
    <row r="6120" spans="1:18">
      <c r="A6120" t="s">
        <v>2083</v>
      </c>
      <c r="B6120" t="s">
        <v>2082</v>
      </c>
      <c r="D6120">
        <v>2021</v>
      </c>
      <c r="E6120" t="s">
        <v>510</v>
      </c>
      <c r="F6120" t="s">
        <v>2301</v>
      </c>
      <c r="G6120">
        <v>-33.116239999999998</v>
      </c>
      <c r="H6120">
        <v>137.96680000000001</v>
      </c>
      <c r="I6120" t="s">
        <v>2332</v>
      </c>
      <c r="J6120" t="s">
        <v>2152</v>
      </c>
      <c r="K6120">
        <v>9</v>
      </c>
      <c r="L6120">
        <v>9.5</v>
      </c>
      <c r="N6120">
        <v>0.5</v>
      </c>
      <c r="O6120">
        <v>1.0096000000000001</v>
      </c>
      <c r="R6120">
        <v>1.6626000000000001</v>
      </c>
    </row>
    <row r="6121" spans="1:18">
      <c r="A6121" t="s">
        <v>2083</v>
      </c>
      <c r="B6121" t="s">
        <v>2082</v>
      </c>
      <c r="D6121">
        <v>2021</v>
      </c>
      <c r="E6121" t="s">
        <v>510</v>
      </c>
      <c r="F6121" t="s">
        <v>2301</v>
      </c>
      <c r="G6121">
        <v>-33.116239999999998</v>
      </c>
      <c r="H6121">
        <v>137.96680000000001</v>
      </c>
      <c r="I6121" t="s">
        <v>2332</v>
      </c>
      <c r="J6121" t="s">
        <v>2152</v>
      </c>
      <c r="K6121">
        <v>9.5</v>
      </c>
      <c r="L6121">
        <v>10</v>
      </c>
      <c r="N6121">
        <v>0.5</v>
      </c>
      <c r="O6121">
        <v>0.84789999999999999</v>
      </c>
      <c r="R6121">
        <v>1.8620000000000001</v>
      </c>
    </row>
    <row r="6122" spans="1:18">
      <c r="A6122" t="s">
        <v>2083</v>
      </c>
      <c r="B6122" t="s">
        <v>2082</v>
      </c>
      <c r="D6122">
        <v>2021</v>
      </c>
      <c r="E6122" t="s">
        <v>510</v>
      </c>
      <c r="F6122" t="s">
        <v>2301</v>
      </c>
      <c r="G6122">
        <v>-33.116239999999998</v>
      </c>
      <c r="H6122">
        <v>137.96680000000001</v>
      </c>
      <c r="I6122" t="s">
        <v>2332</v>
      </c>
      <c r="J6122" t="s">
        <v>2152</v>
      </c>
      <c r="K6122">
        <v>10</v>
      </c>
      <c r="L6122">
        <v>10.5</v>
      </c>
      <c r="N6122">
        <v>0.5</v>
      </c>
      <c r="O6122">
        <v>0.87970000000000004</v>
      </c>
      <c r="R6122">
        <v>2.0613999999999999</v>
      </c>
    </row>
    <row r="6123" spans="1:18">
      <c r="A6123" t="s">
        <v>2083</v>
      </c>
      <c r="B6123" t="s">
        <v>2082</v>
      </c>
      <c r="D6123">
        <v>2021</v>
      </c>
      <c r="E6123" t="s">
        <v>510</v>
      </c>
      <c r="F6123" t="s">
        <v>2301</v>
      </c>
      <c r="G6123">
        <v>-33.116239999999998</v>
      </c>
      <c r="H6123">
        <v>137.96680000000001</v>
      </c>
      <c r="I6123" t="s">
        <v>2332</v>
      </c>
      <c r="J6123" t="s">
        <v>2152</v>
      </c>
      <c r="K6123">
        <v>10.5</v>
      </c>
      <c r="L6123">
        <v>11</v>
      </c>
      <c r="N6123">
        <v>0.5</v>
      </c>
      <c r="O6123">
        <v>0.89449999999999996</v>
      </c>
      <c r="R6123">
        <v>1.8615999999999999</v>
      </c>
    </row>
    <row r="6124" spans="1:18">
      <c r="A6124" t="s">
        <v>2083</v>
      </c>
      <c r="B6124" t="s">
        <v>2082</v>
      </c>
      <c r="D6124">
        <v>2021</v>
      </c>
      <c r="E6124" t="s">
        <v>510</v>
      </c>
      <c r="F6124" t="s">
        <v>2301</v>
      </c>
      <c r="G6124">
        <v>-33.116239999999998</v>
      </c>
      <c r="H6124">
        <v>137.96680000000001</v>
      </c>
      <c r="I6124" t="s">
        <v>2332</v>
      </c>
      <c r="J6124" t="s">
        <v>2152</v>
      </c>
      <c r="K6124">
        <v>11</v>
      </c>
      <c r="L6124">
        <v>11.5</v>
      </c>
      <c r="N6124">
        <v>0.5</v>
      </c>
      <c r="O6124">
        <v>0.69169999999999998</v>
      </c>
      <c r="R6124">
        <v>1.6617999999999999</v>
      </c>
    </row>
    <row r="6125" spans="1:18">
      <c r="A6125" t="s">
        <v>2083</v>
      </c>
      <c r="B6125" t="s">
        <v>2082</v>
      </c>
      <c r="D6125">
        <v>2021</v>
      </c>
      <c r="E6125" t="s">
        <v>510</v>
      </c>
      <c r="F6125" t="s">
        <v>2301</v>
      </c>
      <c r="G6125">
        <v>-33.116239999999998</v>
      </c>
      <c r="H6125">
        <v>137.96680000000001</v>
      </c>
      <c r="I6125" t="s">
        <v>2332</v>
      </c>
      <c r="J6125" t="s">
        <v>2152</v>
      </c>
      <c r="K6125">
        <v>11.5</v>
      </c>
      <c r="L6125">
        <v>12</v>
      </c>
      <c r="N6125">
        <v>0.5</v>
      </c>
      <c r="O6125">
        <v>0.62819999999999998</v>
      </c>
      <c r="R6125">
        <v>1.5914999999999999</v>
      </c>
    </row>
    <row r="6126" spans="1:18">
      <c r="A6126" t="s">
        <v>2083</v>
      </c>
      <c r="B6126" t="s">
        <v>2082</v>
      </c>
      <c r="D6126">
        <v>2021</v>
      </c>
      <c r="E6126" t="s">
        <v>510</v>
      </c>
      <c r="F6126" t="s">
        <v>2301</v>
      </c>
      <c r="G6126">
        <v>-33.116239999999998</v>
      </c>
      <c r="H6126">
        <v>137.96680000000001</v>
      </c>
      <c r="I6126" t="s">
        <v>2332</v>
      </c>
      <c r="J6126" t="s">
        <v>2152</v>
      </c>
      <c r="K6126">
        <v>12</v>
      </c>
      <c r="L6126">
        <v>12.5</v>
      </c>
      <c r="N6126">
        <v>0.5</v>
      </c>
      <c r="O6126">
        <v>0.62539999999999996</v>
      </c>
      <c r="R6126">
        <v>1.5213000000000001</v>
      </c>
    </row>
    <row r="6127" spans="1:18">
      <c r="A6127" t="s">
        <v>2083</v>
      </c>
      <c r="B6127" t="s">
        <v>2082</v>
      </c>
      <c r="D6127">
        <v>2021</v>
      </c>
      <c r="E6127" t="s">
        <v>510</v>
      </c>
      <c r="F6127" t="s">
        <v>2301</v>
      </c>
      <c r="G6127">
        <v>-33.116239999999998</v>
      </c>
      <c r="H6127">
        <v>137.96680000000001</v>
      </c>
      <c r="I6127" t="s">
        <v>2332</v>
      </c>
      <c r="J6127" t="s">
        <v>2152</v>
      </c>
      <c r="K6127">
        <v>12.5</v>
      </c>
      <c r="L6127">
        <v>13</v>
      </c>
      <c r="N6127">
        <v>0.5</v>
      </c>
      <c r="O6127">
        <v>0.58069999999999999</v>
      </c>
      <c r="R6127">
        <v>1.4745999999999999</v>
      </c>
    </row>
    <row r="6128" spans="1:18">
      <c r="A6128" t="s">
        <v>2083</v>
      </c>
      <c r="B6128" t="s">
        <v>2082</v>
      </c>
      <c r="D6128">
        <v>2021</v>
      </c>
      <c r="E6128" t="s">
        <v>510</v>
      </c>
      <c r="F6128" t="s">
        <v>2301</v>
      </c>
      <c r="G6128">
        <v>-33.116239999999998</v>
      </c>
      <c r="H6128">
        <v>137.96680000000001</v>
      </c>
      <c r="I6128" t="s">
        <v>2332</v>
      </c>
      <c r="J6128" t="s">
        <v>2152</v>
      </c>
      <c r="K6128">
        <v>13</v>
      </c>
      <c r="L6128">
        <v>13.5</v>
      </c>
      <c r="N6128">
        <v>0.5</v>
      </c>
      <c r="O6128">
        <v>0.8911</v>
      </c>
      <c r="R6128">
        <v>1.4278</v>
      </c>
    </row>
    <row r="6129" spans="1:18">
      <c r="A6129" t="s">
        <v>2083</v>
      </c>
      <c r="B6129" t="s">
        <v>2082</v>
      </c>
      <c r="D6129">
        <v>2021</v>
      </c>
      <c r="E6129" t="s">
        <v>510</v>
      </c>
      <c r="F6129" t="s">
        <v>2301</v>
      </c>
      <c r="G6129">
        <v>-33.116239999999998</v>
      </c>
      <c r="H6129">
        <v>137.96680000000001</v>
      </c>
      <c r="I6129" t="s">
        <v>2332</v>
      </c>
      <c r="J6129" t="s">
        <v>2152</v>
      </c>
      <c r="K6129">
        <v>13.5</v>
      </c>
      <c r="L6129">
        <v>14</v>
      </c>
      <c r="N6129">
        <v>0.5</v>
      </c>
      <c r="O6129">
        <v>0.69850000000000001</v>
      </c>
      <c r="R6129">
        <v>1.4925999999999999</v>
      </c>
    </row>
    <row r="6130" spans="1:18">
      <c r="A6130" t="s">
        <v>2083</v>
      </c>
      <c r="B6130" t="s">
        <v>2082</v>
      </c>
      <c r="D6130">
        <v>2021</v>
      </c>
      <c r="E6130" t="s">
        <v>510</v>
      </c>
      <c r="F6130" t="s">
        <v>2301</v>
      </c>
      <c r="G6130">
        <v>-33.116239999999998</v>
      </c>
      <c r="H6130">
        <v>137.96680000000001</v>
      </c>
      <c r="I6130" t="s">
        <v>2332</v>
      </c>
      <c r="J6130" t="s">
        <v>2152</v>
      </c>
      <c r="K6130">
        <v>14</v>
      </c>
      <c r="L6130">
        <v>14.5</v>
      </c>
      <c r="N6130">
        <v>0.5</v>
      </c>
      <c r="O6130">
        <v>0.86070000000000002</v>
      </c>
      <c r="R6130">
        <v>1.5572999999999999</v>
      </c>
    </row>
    <row r="6131" spans="1:18">
      <c r="A6131" t="s">
        <v>2083</v>
      </c>
      <c r="B6131" t="s">
        <v>2082</v>
      </c>
      <c r="D6131">
        <v>2021</v>
      </c>
      <c r="E6131" t="s">
        <v>510</v>
      </c>
      <c r="F6131" t="s">
        <v>2301</v>
      </c>
      <c r="G6131">
        <v>-33.116239999999998</v>
      </c>
      <c r="H6131">
        <v>137.96680000000001</v>
      </c>
      <c r="I6131" t="s">
        <v>2332</v>
      </c>
      <c r="J6131" t="s">
        <v>2152</v>
      </c>
      <c r="K6131">
        <v>14.5</v>
      </c>
      <c r="L6131">
        <v>15</v>
      </c>
      <c r="N6131">
        <v>0.5</v>
      </c>
      <c r="O6131">
        <v>0.79859999999999998</v>
      </c>
      <c r="R6131">
        <v>1.5294000000000001</v>
      </c>
    </row>
    <row r="6132" spans="1:18">
      <c r="A6132" t="s">
        <v>2083</v>
      </c>
      <c r="B6132" t="s">
        <v>2082</v>
      </c>
      <c r="D6132">
        <v>2021</v>
      </c>
      <c r="E6132" t="s">
        <v>510</v>
      </c>
      <c r="F6132" t="s">
        <v>2301</v>
      </c>
      <c r="G6132">
        <v>-33.116239999999998</v>
      </c>
      <c r="H6132">
        <v>137.96680000000001</v>
      </c>
      <c r="I6132" t="s">
        <v>2332</v>
      </c>
      <c r="J6132" t="s">
        <v>2152</v>
      </c>
      <c r="K6132">
        <v>15</v>
      </c>
      <c r="L6132">
        <v>15.5</v>
      </c>
      <c r="N6132">
        <v>0.5</v>
      </c>
      <c r="O6132">
        <v>0.79469999999999996</v>
      </c>
      <c r="R6132">
        <v>1.5014000000000001</v>
      </c>
    </row>
    <row r="6133" spans="1:18">
      <c r="A6133" t="s">
        <v>2083</v>
      </c>
      <c r="B6133" t="s">
        <v>2082</v>
      </c>
      <c r="D6133">
        <v>2021</v>
      </c>
      <c r="E6133" t="s">
        <v>510</v>
      </c>
      <c r="F6133" t="s">
        <v>2301</v>
      </c>
      <c r="G6133">
        <v>-33.116239999999998</v>
      </c>
      <c r="H6133">
        <v>137.96680000000001</v>
      </c>
      <c r="I6133" t="s">
        <v>2332</v>
      </c>
      <c r="J6133" t="s">
        <v>2152</v>
      </c>
      <c r="K6133">
        <v>15.5</v>
      </c>
      <c r="L6133">
        <v>16</v>
      </c>
      <c r="N6133">
        <v>0.5</v>
      </c>
      <c r="O6133">
        <v>0.71430000000000005</v>
      </c>
      <c r="R6133">
        <v>1.7766</v>
      </c>
    </row>
    <row r="6134" spans="1:18">
      <c r="A6134" t="s">
        <v>2083</v>
      </c>
      <c r="B6134" t="s">
        <v>2082</v>
      </c>
      <c r="D6134">
        <v>2021</v>
      </c>
      <c r="E6134" t="s">
        <v>510</v>
      </c>
      <c r="F6134" t="s">
        <v>2301</v>
      </c>
      <c r="G6134">
        <v>-33.116239999999998</v>
      </c>
      <c r="H6134">
        <v>137.96680000000001</v>
      </c>
      <c r="I6134" t="s">
        <v>2332</v>
      </c>
      <c r="J6134" t="s">
        <v>2152</v>
      </c>
      <c r="K6134">
        <v>16</v>
      </c>
      <c r="L6134">
        <v>16.5</v>
      </c>
      <c r="N6134">
        <v>0.5</v>
      </c>
      <c r="O6134">
        <v>0.81469999999999998</v>
      </c>
      <c r="R6134">
        <v>2.0516999999999999</v>
      </c>
    </row>
    <row r="6135" spans="1:18">
      <c r="A6135" t="s">
        <v>2083</v>
      </c>
      <c r="B6135" t="s">
        <v>2082</v>
      </c>
      <c r="D6135">
        <v>2021</v>
      </c>
      <c r="E6135" t="s">
        <v>510</v>
      </c>
      <c r="F6135" t="s">
        <v>2301</v>
      </c>
      <c r="G6135">
        <v>-33.116239999999998</v>
      </c>
      <c r="H6135">
        <v>137.96680000000001</v>
      </c>
      <c r="I6135" t="s">
        <v>2332</v>
      </c>
      <c r="J6135" t="s">
        <v>2152</v>
      </c>
      <c r="K6135">
        <v>16.5</v>
      </c>
      <c r="L6135">
        <v>17</v>
      </c>
      <c r="N6135">
        <v>0.5</v>
      </c>
      <c r="O6135">
        <v>0.68059999999999998</v>
      </c>
      <c r="R6135">
        <v>1.6571</v>
      </c>
    </row>
    <row r="6136" spans="1:18">
      <c r="A6136" t="s">
        <v>2083</v>
      </c>
      <c r="B6136" t="s">
        <v>2082</v>
      </c>
      <c r="D6136">
        <v>2021</v>
      </c>
      <c r="E6136" t="s">
        <v>510</v>
      </c>
      <c r="F6136" t="s">
        <v>2301</v>
      </c>
      <c r="G6136">
        <v>-33.116239999999998</v>
      </c>
      <c r="H6136">
        <v>137.96680000000001</v>
      </c>
      <c r="I6136" t="s">
        <v>2332</v>
      </c>
      <c r="J6136" t="s">
        <v>2152</v>
      </c>
      <c r="K6136">
        <v>17</v>
      </c>
      <c r="L6136">
        <v>17.5</v>
      </c>
      <c r="N6136">
        <v>0.5</v>
      </c>
      <c r="O6136">
        <v>0.84570000000000001</v>
      </c>
      <c r="R6136">
        <v>1.2625</v>
      </c>
    </row>
    <row r="6137" spans="1:18">
      <c r="A6137" t="s">
        <v>2083</v>
      </c>
      <c r="B6137" t="s">
        <v>2082</v>
      </c>
      <c r="D6137">
        <v>2021</v>
      </c>
      <c r="E6137" t="s">
        <v>510</v>
      </c>
      <c r="F6137" t="s">
        <v>2301</v>
      </c>
      <c r="G6137">
        <v>-33.116239999999998</v>
      </c>
      <c r="H6137">
        <v>137.96680000000001</v>
      </c>
      <c r="I6137" t="s">
        <v>2332</v>
      </c>
      <c r="J6137" t="s">
        <v>2152</v>
      </c>
      <c r="K6137">
        <v>17.5</v>
      </c>
      <c r="L6137">
        <v>18</v>
      </c>
      <c r="N6137">
        <v>0.5</v>
      </c>
      <c r="O6137">
        <v>0.66379999999999995</v>
      </c>
      <c r="R6137">
        <v>1.3085</v>
      </c>
    </row>
    <row r="6138" spans="1:18">
      <c r="A6138" t="s">
        <v>2083</v>
      </c>
      <c r="B6138" t="s">
        <v>2082</v>
      </c>
      <c r="D6138">
        <v>2021</v>
      </c>
      <c r="E6138" t="s">
        <v>510</v>
      </c>
      <c r="F6138" t="s">
        <v>2301</v>
      </c>
      <c r="G6138">
        <v>-33.116239999999998</v>
      </c>
      <c r="H6138">
        <v>137.96680000000001</v>
      </c>
      <c r="I6138" t="s">
        <v>2332</v>
      </c>
      <c r="J6138" t="s">
        <v>2152</v>
      </c>
      <c r="K6138">
        <v>18</v>
      </c>
      <c r="L6138">
        <v>18.5</v>
      </c>
      <c r="N6138">
        <v>0.5</v>
      </c>
      <c r="O6138">
        <v>0.62719999999999998</v>
      </c>
      <c r="R6138">
        <v>1.3545</v>
      </c>
    </row>
    <row r="6139" spans="1:18">
      <c r="A6139" t="s">
        <v>2083</v>
      </c>
      <c r="B6139" t="s">
        <v>2082</v>
      </c>
      <c r="D6139">
        <v>2021</v>
      </c>
      <c r="E6139" t="s">
        <v>510</v>
      </c>
      <c r="F6139" t="s">
        <v>2301</v>
      </c>
      <c r="G6139">
        <v>-33.116239999999998</v>
      </c>
      <c r="H6139">
        <v>137.96680000000001</v>
      </c>
      <c r="I6139" t="s">
        <v>2332</v>
      </c>
      <c r="J6139" t="s">
        <v>2152</v>
      </c>
      <c r="K6139">
        <v>18.5</v>
      </c>
      <c r="L6139">
        <v>19</v>
      </c>
      <c r="N6139">
        <v>0.5</v>
      </c>
      <c r="O6139">
        <v>0.88</v>
      </c>
      <c r="R6139">
        <v>1.5512999999999999</v>
      </c>
    </row>
    <row r="6140" spans="1:18">
      <c r="A6140" t="s">
        <v>2083</v>
      </c>
      <c r="B6140" t="s">
        <v>2082</v>
      </c>
      <c r="D6140">
        <v>2021</v>
      </c>
      <c r="E6140" t="s">
        <v>510</v>
      </c>
      <c r="F6140" t="s">
        <v>2301</v>
      </c>
      <c r="G6140">
        <v>-33.116239999999998</v>
      </c>
      <c r="H6140">
        <v>137.96680000000001</v>
      </c>
      <c r="I6140" t="s">
        <v>2332</v>
      </c>
      <c r="J6140" t="s">
        <v>2152</v>
      </c>
      <c r="K6140">
        <v>19</v>
      </c>
      <c r="L6140">
        <v>19.5</v>
      </c>
      <c r="N6140">
        <v>0.5</v>
      </c>
      <c r="O6140">
        <v>0.97389999999999999</v>
      </c>
      <c r="R6140">
        <v>1.748</v>
      </c>
    </row>
    <row r="6141" spans="1:18">
      <c r="A6141" t="s">
        <v>2083</v>
      </c>
      <c r="B6141" t="s">
        <v>2082</v>
      </c>
      <c r="D6141">
        <v>2021</v>
      </c>
      <c r="E6141" t="s">
        <v>510</v>
      </c>
      <c r="F6141" t="s">
        <v>2301</v>
      </c>
      <c r="G6141">
        <v>-33.116239999999998</v>
      </c>
      <c r="H6141">
        <v>137.96680000000001</v>
      </c>
      <c r="I6141" t="s">
        <v>2332</v>
      </c>
      <c r="J6141" t="s">
        <v>2152</v>
      </c>
      <c r="K6141">
        <v>19.5</v>
      </c>
      <c r="L6141">
        <v>20</v>
      </c>
      <c r="N6141">
        <v>0.5</v>
      </c>
      <c r="O6141">
        <v>0.92820000000000003</v>
      </c>
      <c r="R6141">
        <v>1.7669999999999999</v>
      </c>
    </row>
    <row r="6142" spans="1:18">
      <c r="A6142" t="s">
        <v>2083</v>
      </c>
      <c r="B6142" t="s">
        <v>2082</v>
      </c>
      <c r="D6142">
        <v>2021</v>
      </c>
      <c r="E6142" t="s">
        <v>510</v>
      </c>
      <c r="F6142" t="s">
        <v>2301</v>
      </c>
      <c r="G6142">
        <v>-33.116239999999998</v>
      </c>
      <c r="H6142">
        <v>137.96680000000001</v>
      </c>
      <c r="I6142" t="s">
        <v>2332</v>
      </c>
      <c r="J6142" t="s">
        <v>2152</v>
      </c>
      <c r="K6142">
        <v>20</v>
      </c>
      <c r="L6142">
        <v>21</v>
      </c>
      <c r="N6142">
        <v>1</v>
      </c>
      <c r="O6142">
        <v>0.84299999999999997</v>
      </c>
      <c r="R6142">
        <v>1.786</v>
      </c>
    </row>
    <row r="6143" spans="1:18">
      <c r="A6143" t="s">
        <v>2083</v>
      </c>
      <c r="B6143" t="s">
        <v>2082</v>
      </c>
      <c r="D6143">
        <v>2021</v>
      </c>
      <c r="E6143" t="s">
        <v>510</v>
      </c>
      <c r="F6143" t="s">
        <v>2301</v>
      </c>
      <c r="G6143">
        <v>-33.116239999999998</v>
      </c>
      <c r="H6143">
        <v>137.96680000000001</v>
      </c>
      <c r="I6143" t="s">
        <v>2332</v>
      </c>
      <c r="J6143" t="s">
        <v>2152</v>
      </c>
      <c r="K6143">
        <v>21</v>
      </c>
      <c r="L6143">
        <v>22</v>
      </c>
      <c r="N6143">
        <v>1</v>
      </c>
      <c r="O6143">
        <v>0.73350000000000004</v>
      </c>
      <c r="R6143">
        <v>1.5673999999999999</v>
      </c>
    </row>
    <row r="6144" spans="1:18">
      <c r="A6144" t="s">
        <v>2083</v>
      </c>
      <c r="B6144" t="s">
        <v>2082</v>
      </c>
      <c r="D6144">
        <v>2021</v>
      </c>
      <c r="E6144" t="s">
        <v>510</v>
      </c>
      <c r="F6144" t="s">
        <v>2301</v>
      </c>
      <c r="G6144">
        <v>-33.116239999999998</v>
      </c>
      <c r="H6144">
        <v>137.96680000000001</v>
      </c>
      <c r="I6144" t="s">
        <v>2332</v>
      </c>
      <c r="J6144" t="s">
        <v>2152</v>
      </c>
      <c r="K6144">
        <v>22</v>
      </c>
      <c r="L6144">
        <v>23</v>
      </c>
      <c r="N6144">
        <v>1</v>
      </c>
      <c r="O6144">
        <v>1.0146999999999999</v>
      </c>
      <c r="R6144">
        <v>1.3487</v>
      </c>
    </row>
    <row r="6145" spans="1:18">
      <c r="A6145" t="s">
        <v>2083</v>
      </c>
      <c r="B6145" t="s">
        <v>2082</v>
      </c>
      <c r="D6145">
        <v>2021</v>
      </c>
      <c r="E6145" t="s">
        <v>510</v>
      </c>
      <c r="F6145" t="s">
        <v>2301</v>
      </c>
      <c r="G6145">
        <v>-33.116239999999998</v>
      </c>
      <c r="H6145">
        <v>137.96680000000001</v>
      </c>
      <c r="I6145" t="s">
        <v>2332</v>
      </c>
      <c r="J6145" t="s">
        <v>2152</v>
      </c>
      <c r="K6145">
        <v>23</v>
      </c>
      <c r="L6145">
        <v>24</v>
      </c>
      <c r="N6145">
        <v>1</v>
      </c>
      <c r="O6145">
        <v>0.84630000000000005</v>
      </c>
      <c r="R6145">
        <v>1.3289</v>
      </c>
    </row>
    <row r="6146" spans="1:18">
      <c r="A6146" t="s">
        <v>2083</v>
      </c>
      <c r="B6146" t="s">
        <v>2082</v>
      </c>
      <c r="D6146">
        <v>2021</v>
      </c>
      <c r="E6146" t="s">
        <v>510</v>
      </c>
      <c r="F6146" t="s">
        <v>2301</v>
      </c>
      <c r="G6146">
        <v>-33.116239999999998</v>
      </c>
      <c r="H6146">
        <v>137.96680000000001</v>
      </c>
      <c r="I6146" t="s">
        <v>2332</v>
      </c>
      <c r="J6146" t="s">
        <v>2152</v>
      </c>
      <c r="K6146">
        <v>24</v>
      </c>
      <c r="L6146">
        <v>25</v>
      </c>
      <c r="N6146">
        <v>1</v>
      </c>
      <c r="O6146">
        <v>0.92579999999999996</v>
      </c>
      <c r="R6146">
        <v>1.3091999999999999</v>
      </c>
    </row>
    <row r="6147" spans="1:18">
      <c r="A6147" t="s">
        <v>2083</v>
      </c>
      <c r="B6147" t="s">
        <v>2082</v>
      </c>
      <c r="D6147">
        <v>2021</v>
      </c>
      <c r="E6147" t="s">
        <v>510</v>
      </c>
      <c r="F6147" t="s">
        <v>2301</v>
      </c>
      <c r="G6147">
        <v>-33.116239999999998</v>
      </c>
      <c r="H6147">
        <v>137.96680000000001</v>
      </c>
      <c r="I6147" t="s">
        <v>2332</v>
      </c>
      <c r="J6147" t="s">
        <v>2152</v>
      </c>
      <c r="K6147">
        <v>25</v>
      </c>
      <c r="L6147">
        <v>26</v>
      </c>
      <c r="N6147">
        <v>1</v>
      </c>
      <c r="O6147">
        <v>0.99409999999999998</v>
      </c>
      <c r="R6147">
        <v>1.2758</v>
      </c>
    </row>
    <row r="6148" spans="1:18">
      <c r="A6148" t="s">
        <v>2083</v>
      </c>
      <c r="B6148" t="s">
        <v>2082</v>
      </c>
      <c r="D6148">
        <v>2021</v>
      </c>
      <c r="E6148" t="s">
        <v>510</v>
      </c>
      <c r="F6148" t="s">
        <v>2301</v>
      </c>
      <c r="G6148">
        <v>-33.116239999999998</v>
      </c>
      <c r="H6148">
        <v>137.96680000000001</v>
      </c>
      <c r="I6148" t="s">
        <v>2332</v>
      </c>
      <c r="J6148" t="s">
        <v>2152</v>
      </c>
      <c r="K6148">
        <v>26</v>
      </c>
      <c r="L6148">
        <v>27</v>
      </c>
      <c r="N6148">
        <v>1</v>
      </c>
      <c r="O6148">
        <v>0.94930000000000003</v>
      </c>
      <c r="R6148">
        <v>1.2423999999999999</v>
      </c>
    </row>
    <row r="6149" spans="1:18">
      <c r="A6149" t="s">
        <v>2083</v>
      </c>
      <c r="B6149" t="s">
        <v>2082</v>
      </c>
      <c r="D6149">
        <v>2021</v>
      </c>
      <c r="E6149" t="s">
        <v>510</v>
      </c>
      <c r="F6149" t="s">
        <v>2301</v>
      </c>
      <c r="G6149">
        <v>-33.116239999999998</v>
      </c>
      <c r="H6149">
        <v>137.96680000000001</v>
      </c>
      <c r="I6149" t="s">
        <v>2332</v>
      </c>
      <c r="J6149" t="s">
        <v>2152</v>
      </c>
      <c r="K6149">
        <v>27</v>
      </c>
      <c r="L6149">
        <v>28</v>
      </c>
      <c r="N6149">
        <v>1</v>
      </c>
      <c r="O6149">
        <v>0.94369999999999998</v>
      </c>
      <c r="R6149">
        <v>1.3482000000000001</v>
      </c>
    </row>
    <row r="6150" spans="1:18">
      <c r="A6150" t="s">
        <v>2083</v>
      </c>
      <c r="B6150" t="s">
        <v>2082</v>
      </c>
      <c r="D6150">
        <v>2021</v>
      </c>
      <c r="E6150" t="s">
        <v>510</v>
      </c>
      <c r="F6150" t="s">
        <v>2301</v>
      </c>
      <c r="G6150">
        <v>-33.116239999999998</v>
      </c>
      <c r="H6150">
        <v>137.96680000000001</v>
      </c>
      <c r="I6150" t="s">
        <v>2332</v>
      </c>
      <c r="J6150" t="s">
        <v>2152</v>
      </c>
      <c r="K6150">
        <v>28</v>
      </c>
      <c r="L6150">
        <v>29</v>
      </c>
      <c r="N6150">
        <v>1</v>
      </c>
      <c r="O6150">
        <v>0.97150000000000003</v>
      </c>
      <c r="R6150">
        <v>1.454</v>
      </c>
    </row>
    <row r="6151" spans="1:18">
      <c r="A6151" t="s">
        <v>2083</v>
      </c>
      <c r="B6151" t="s">
        <v>2082</v>
      </c>
      <c r="D6151">
        <v>2021</v>
      </c>
      <c r="E6151" t="s">
        <v>510</v>
      </c>
      <c r="F6151" t="s">
        <v>2301</v>
      </c>
      <c r="G6151">
        <v>-33.116239999999998</v>
      </c>
      <c r="H6151">
        <v>137.96680000000001</v>
      </c>
      <c r="I6151" t="s">
        <v>2332</v>
      </c>
      <c r="J6151" t="s">
        <v>2152</v>
      </c>
      <c r="K6151">
        <v>29</v>
      </c>
      <c r="L6151">
        <v>30</v>
      </c>
      <c r="N6151">
        <v>1</v>
      </c>
      <c r="O6151">
        <v>1.1259999999999999</v>
      </c>
      <c r="R6151">
        <v>1.3004</v>
      </c>
    </row>
    <row r="6152" spans="1:18">
      <c r="A6152" t="s">
        <v>2083</v>
      </c>
      <c r="B6152" t="s">
        <v>2082</v>
      </c>
      <c r="D6152">
        <v>2021</v>
      </c>
      <c r="E6152" t="s">
        <v>510</v>
      </c>
      <c r="F6152" t="s">
        <v>2301</v>
      </c>
      <c r="G6152">
        <v>-33.116239999999998</v>
      </c>
      <c r="H6152">
        <v>137.96680000000001</v>
      </c>
      <c r="I6152" t="s">
        <v>2332</v>
      </c>
      <c r="J6152" t="s">
        <v>2152</v>
      </c>
      <c r="K6152">
        <v>30</v>
      </c>
      <c r="L6152">
        <v>31</v>
      </c>
      <c r="N6152">
        <v>1</v>
      </c>
      <c r="O6152">
        <v>0.94059999999999999</v>
      </c>
      <c r="R6152">
        <v>1.1469</v>
      </c>
    </row>
    <row r="6153" spans="1:18">
      <c r="A6153" t="s">
        <v>2083</v>
      </c>
      <c r="B6153" t="s">
        <v>2082</v>
      </c>
      <c r="D6153">
        <v>2021</v>
      </c>
      <c r="E6153" t="s">
        <v>510</v>
      </c>
      <c r="F6153" t="s">
        <v>2301</v>
      </c>
      <c r="G6153">
        <v>-33.116239999999998</v>
      </c>
      <c r="H6153">
        <v>137.96680000000001</v>
      </c>
      <c r="I6153" t="s">
        <v>2332</v>
      </c>
      <c r="J6153" t="s">
        <v>2152</v>
      </c>
      <c r="K6153">
        <v>31</v>
      </c>
      <c r="L6153">
        <v>32</v>
      </c>
      <c r="N6153">
        <v>1</v>
      </c>
      <c r="O6153">
        <v>0.94579999999999997</v>
      </c>
      <c r="R6153">
        <v>1.2296</v>
      </c>
    </row>
    <row r="6154" spans="1:18">
      <c r="A6154" t="s">
        <v>2083</v>
      </c>
      <c r="B6154" t="s">
        <v>2082</v>
      </c>
      <c r="D6154">
        <v>2021</v>
      </c>
      <c r="E6154" t="s">
        <v>510</v>
      </c>
      <c r="F6154" t="s">
        <v>2301</v>
      </c>
      <c r="G6154">
        <v>-33.116239999999998</v>
      </c>
      <c r="H6154">
        <v>137.96680000000001</v>
      </c>
      <c r="I6154" t="s">
        <v>2332</v>
      </c>
      <c r="J6154" t="s">
        <v>2152</v>
      </c>
      <c r="K6154">
        <v>32</v>
      </c>
      <c r="L6154">
        <v>33</v>
      </c>
      <c r="N6154">
        <v>1</v>
      </c>
      <c r="O6154">
        <v>0.92949999999999999</v>
      </c>
      <c r="R6154">
        <v>1.3123</v>
      </c>
    </row>
    <row r="6155" spans="1:18">
      <c r="A6155" t="s">
        <v>2083</v>
      </c>
      <c r="B6155" t="s">
        <v>2082</v>
      </c>
      <c r="D6155">
        <v>2021</v>
      </c>
      <c r="E6155" t="s">
        <v>510</v>
      </c>
      <c r="F6155" t="s">
        <v>2301</v>
      </c>
      <c r="G6155">
        <v>-33.116239999999998</v>
      </c>
      <c r="H6155">
        <v>137.96680000000001</v>
      </c>
      <c r="I6155" t="s">
        <v>2332</v>
      </c>
      <c r="J6155" t="s">
        <v>2152</v>
      </c>
      <c r="K6155">
        <v>33</v>
      </c>
      <c r="L6155">
        <v>34</v>
      </c>
      <c r="N6155">
        <v>1</v>
      </c>
      <c r="O6155">
        <v>1.0328999999999999</v>
      </c>
      <c r="R6155">
        <v>1.2597</v>
      </c>
    </row>
    <row r="6156" spans="1:18">
      <c r="A6156" t="s">
        <v>2083</v>
      </c>
      <c r="B6156" t="s">
        <v>2082</v>
      </c>
      <c r="D6156">
        <v>2021</v>
      </c>
      <c r="E6156" t="s">
        <v>510</v>
      </c>
      <c r="F6156" t="s">
        <v>2301</v>
      </c>
      <c r="G6156">
        <v>-33.116239999999998</v>
      </c>
      <c r="H6156">
        <v>137.96680000000001</v>
      </c>
      <c r="I6156" t="s">
        <v>2332</v>
      </c>
      <c r="J6156" t="s">
        <v>2152</v>
      </c>
      <c r="K6156">
        <v>34</v>
      </c>
      <c r="L6156">
        <v>35</v>
      </c>
      <c r="N6156">
        <v>1</v>
      </c>
      <c r="O6156">
        <v>0.96830000000000005</v>
      </c>
      <c r="R6156">
        <v>1.2071000000000001</v>
      </c>
    </row>
    <row r="6157" spans="1:18">
      <c r="A6157" t="s">
        <v>2083</v>
      </c>
      <c r="B6157" t="s">
        <v>2082</v>
      </c>
      <c r="D6157">
        <v>2021</v>
      </c>
      <c r="E6157" t="s">
        <v>510</v>
      </c>
      <c r="F6157" t="s">
        <v>2301</v>
      </c>
      <c r="G6157">
        <v>-33.116239999999998</v>
      </c>
      <c r="H6157">
        <v>137.96680000000001</v>
      </c>
      <c r="I6157" t="s">
        <v>2332</v>
      </c>
      <c r="J6157" t="s">
        <v>2152</v>
      </c>
      <c r="K6157">
        <v>35</v>
      </c>
      <c r="L6157">
        <v>36</v>
      </c>
      <c r="N6157">
        <v>1</v>
      </c>
      <c r="O6157">
        <v>0.83440000000000003</v>
      </c>
      <c r="R6157">
        <v>1.2014</v>
      </c>
    </row>
    <row r="6158" spans="1:18">
      <c r="A6158" t="s">
        <v>2083</v>
      </c>
      <c r="B6158" t="s">
        <v>2082</v>
      </c>
      <c r="D6158">
        <v>2021</v>
      </c>
      <c r="E6158" t="s">
        <v>510</v>
      </c>
      <c r="F6158" t="s">
        <v>2301</v>
      </c>
      <c r="G6158">
        <v>-33.116239999999998</v>
      </c>
      <c r="H6158">
        <v>137.96680000000001</v>
      </c>
      <c r="I6158" t="s">
        <v>2332</v>
      </c>
      <c r="J6158" t="s">
        <v>2152</v>
      </c>
      <c r="K6158">
        <v>36</v>
      </c>
      <c r="L6158">
        <v>37</v>
      </c>
      <c r="N6158">
        <v>1</v>
      </c>
      <c r="O6158">
        <v>0.96519999999999995</v>
      </c>
      <c r="R6158">
        <v>1.1956</v>
      </c>
    </row>
    <row r="6159" spans="1:18">
      <c r="A6159" t="s">
        <v>2083</v>
      </c>
      <c r="B6159" t="s">
        <v>2082</v>
      </c>
      <c r="D6159">
        <v>2021</v>
      </c>
      <c r="E6159" t="s">
        <v>510</v>
      </c>
      <c r="F6159" t="s">
        <v>2301</v>
      </c>
      <c r="G6159">
        <v>-33.116239999999998</v>
      </c>
      <c r="H6159">
        <v>137.96680000000001</v>
      </c>
      <c r="I6159" t="s">
        <v>2332</v>
      </c>
      <c r="J6159" t="s">
        <v>2152</v>
      </c>
      <c r="K6159">
        <v>37</v>
      </c>
      <c r="L6159">
        <v>38</v>
      </c>
      <c r="N6159">
        <v>1</v>
      </c>
      <c r="O6159">
        <v>0.86339999999999995</v>
      </c>
      <c r="R6159">
        <v>1.1149</v>
      </c>
    </row>
    <row r="6160" spans="1:18">
      <c r="A6160" t="s">
        <v>2083</v>
      </c>
      <c r="B6160" t="s">
        <v>2082</v>
      </c>
      <c r="D6160">
        <v>2021</v>
      </c>
      <c r="E6160" t="s">
        <v>510</v>
      </c>
      <c r="F6160" t="s">
        <v>2301</v>
      </c>
      <c r="G6160">
        <v>-33.116239999999998</v>
      </c>
      <c r="H6160">
        <v>137.96680000000001</v>
      </c>
      <c r="I6160" t="s">
        <v>2332</v>
      </c>
      <c r="J6160" t="s">
        <v>2152</v>
      </c>
      <c r="K6160">
        <v>38</v>
      </c>
      <c r="L6160">
        <v>39</v>
      </c>
      <c r="N6160">
        <v>1</v>
      </c>
      <c r="O6160">
        <v>1.0309999999999999</v>
      </c>
      <c r="R6160">
        <v>1.0341</v>
      </c>
    </row>
    <row r="6161" spans="1:18">
      <c r="A6161" t="s">
        <v>2083</v>
      </c>
      <c r="B6161" t="s">
        <v>2082</v>
      </c>
      <c r="D6161">
        <v>2021</v>
      </c>
      <c r="E6161" t="s">
        <v>510</v>
      </c>
      <c r="F6161" t="s">
        <v>2301</v>
      </c>
      <c r="G6161">
        <v>-33.116239999999998</v>
      </c>
      <c r="H6161">
        <v>137.96680000000001</v>
      </c>
      <c r="I6161" t="s">
        <v>2332</v>
      </c>
      <c r="J6161" t="s">
        <v>2152</v>
      </c>
      <c r="K6161">
        <v>39</v>
      </c>
      <c r="L6161">
        <v>40</v>
      </c>
      <c r="N6161">
        <v>1</v>
      </c>
      <c r="O6161">
        <v>1.0236000000000001</v>
      </c>
      <c r="R6161">
        <v>1.1040000000000001</v>
      </c>
    </row>
    <row r="6162" spans="1:18">
      <c r="A6162" t="s">
        <v>2083</v>
      </c>
      <c r="B6162" t="s">
        <v>2082</v>
      </c>
      <c r="D6162">
        <v>2021</v>
      </c>
      <c r="E6162" t="s">
        <v>510</v>
      </c>
      <c r="F6162" t="s">
        <v>2301</v>
      </c>
      <c r="G6162">
        <v>-33.116239999999998</v>
      </c>
      <c r="H6162">
        <v>137.96680000000001</v>
      </c>
      <c r="I6162" t="s">
        <v>2332</v>
      </c>
      <c r="J6162" t="s">
        <v>2152</v>
      </c>
      <c r="K6162">
        <v>40</v>
      </c>
      <c r="L6162">
        <v>41</v>
      </c>
      <c r="N6162">
        <v>1</v>
      </c>
      <c r="O6162">
        <v>1.0344</v>
      </c>
      <c r="R6162">
        <v>1.1739999999999999</v>
      </c>
    </row>
    <row r="6163" spans="1:18">
      <c r="A6163" t="s">
        <v>2083</v>
      </c>
      <c r="B6163" t="s">
        <v>2082</v>
      </c>
      <c r="D6163">
        <v>2021</v>
      </c>
      <c r="E6163" t="s">
        <v>510</v>
      </c>
      <c r="F6163" t="s">
        <v>2301</v>
      </c>
      <c r="G6163">
        <v>-33.116239999999998</v>
      </c>
      <c r="H6163">
        <v>137.96680000000001</v>
      </c>
      <c r="I6163" t="s">
        <v>2332</v>
      </c>
      <c r="J6163" t="s">
        <v>2152</v>
      </c>
      <c r="K6163">
        <v>41</v>
      </c>
      <c r="L6163">
        <v>42</v>
      </c>
      <c r="N6163">
        <v>1</v>
      </c>
      <c r="O6163">
        <v>1.1722999999999999</v>
      </c>
      <c r="R6163">
        <v>1.1798999999999999</v>
      </c>
    </row>
    <row r="6164" spans="1:18">
      <c r="A6164" t="s">
        <v>2083</v>
      </c>
      <c r="B6164" t="s">
        <v>2082</v>
      </c>
      <c r="D6164">
        <v>2021</v>
      </c>
      <c r="E6164" t="s">
        <v>510</v>
      </c>
      <c r="F6164" t="s">
        <v>2301</v>
      </c>
      <c r="G6164">
        <v>-33.116239999999998</v>
      </c>
      <c r="H6164">
        <v>137.96680000000001</v>
      </c>
      <c r="I6164" t="s">
        <v>2332</v>
      </c>
      <c r="J6164" t="s">
        <v>2152</v>
      </c>
      <c r="K6164">
        <v>42</v>
      </c>
      <c r="L6164">
        <v>43</v>
      </c>
      <c r="N6164">
        <v>1</v>
      </c>
      <c r="O6164">
        <v>1.0107999999999999</v>
      </c>
      <c r="R6164">
        <v>1.1858</v>
      </c>
    </row>
    <row r="6165" spans="1:18">
      <c r="A6165" t="s">
        <v>2083</v>
      </c>
      <c r="B6165" t="s">
        <v>2082</v>
      </c>
      <c r="D6165">
        <v>2021</v>
      </c>
      <c r="E6165" t="s">
        <v>510</v>
      </c>
      <c r="F6165" t="s">
        <v>2301</v>
      </c>
      <c r="G6165">
        <v>-33.116239999999998</v>
      </c>
      <c r="H6165">
        <v>137.96680000000001</v>
      </c>
      <c r="I6165" t="s">
        <v>2332</v>
      </c>
      <c r="J6165" t="s">
        <v>2152</v>
      </c>
      <c r="K6165">
        <v>43</v>
      </c>
      <c r="L6165">
        <v>44</v>
      </c>
      <c r="N6165">
        <v>1</v>
      </c>
      <c r="O6165">
        <v>1.1546000000000001</v>
      </c>
      <c r="R6165">
        <v>1.2317</v>
      </c>
    </row>
    <row r="6166" spans="1:18">
      <c r="A6166" t="s">
        <v>2083</v>
      </c>
      <c r="B6166" t="s">
        <v>2082</v>
      </c>
      <c r="D6166">
        <v>2021</v>
      </c>
      <c r="E6166" t="s">
        <v>510</v>
      </c>
      <c r="F6166" t="s">
        <v>2301</v>
      </c>
      <c r="G6166">
        <v>-33.116239999999998</v>
      </c>
      <c r="H6166">
        <v>137.96680000000001</v>
      </c>
      <c r="I6166" t="s">
        <v>2332</v>
      </c>
      <c r="J6166" t="s">
        <v>2152</v>
      </c>
      <c r="K6166">
        <v>44</v>
      </c>
      <c r="L6166">
        <v>45</v>
      </c>
      <c r="N6166">
        <v>1</v>
      </c>
      <c r="O6166">
        <v>1.2098</v>
      </c>
      <c r="R6166">
        <v>1.2776000000000001</v>
      </c>
    </row>
    <row r="6167" spans="1:18">
      <c r="A6167" t="s">
        <v>2083</v>
      </c>
      <c r="B6167" t="s">
        <v>2082</v>
      </c>
      <c r="D6167">
        <v>2021</v>
      </c>
      <c r="E6167" t="s">
        <v>510</v>
      </c>
      <c r="F6167" t="s">
        <v>2301</v>
      </c>
      <c r="G6167">
        <v>-33.116239999999998</v>
      </c>
      <c r="H6167">
        <v>137.96680000000001</v>
      </c>
      <c r="I6167" t="s">
        <v>2332</v>
      </c>
      <c r="J6167" t="s">
        <v>2152</v>
      </c>
      <c r="K6167">
        <v>45</v>
      </c>
      <c r="L6167">
        <v>46</v>
      </c>
      <c r="N6167">
        <v>1</v>
      </c>
      <c r="O6167">
        <v>1.1589</v>
      </c>
      <c r="R6167">
        <v>1.2150000000000001</v>
      </c>
    </row>
    <row r="6168" spans="1:18">
      <c r="A6168" t="s">
        <v>2083</v>
      </c>
      <c r="B6168" t="s">
        <v>2082</v>
      </c>
      <c r="D6168">
        <v>2021</v>
      </c>
      <c r="E6168" t="s">
        <v>510</v>
      </c>
      <c r="F6168" t="s">
        <v>2301</v>
      </c>
      <c r="G6168">
        <v>-33.116239999999998</v>
      </c>
      <c r="H6168">
        <v>137.96680000000001</v>
      </c>
      <c r="I6168" t="s">
        <v>2332</v>
      </c>
      <c r="J6168" t="s">
        <v>2152</v>
      </c>
      <c r="K6168">
        <v>46</v>
      </c>
      <c r="L6168">
        <v>47</v>
      </c>
      <c r="N6168">
        <v>1</v>
      </c>
      <c r="O6168">
        <v>0.89370000000000005</v>
      </c>
      <c r="R6168">
        <v>1.1525000000000001</v>
      </c>
    </row>
    <row r="6169" spans="1:18">
      <c r="A6169" t="s">
        <v>2083</v>
      </c>
      <c r="B6169" t="s">
        <v>2082</v>
      </c>
      <c r="D6169">
        <v>2021</v>
      </c>
      <c r="E6169" t="s">
        <v>510</v>
      </c>
      <c r="F6169" t="s">
        <v>2301</v>
      </c>
      <c r="G6169">
        <v>-33.116239999999998</v>
      </c>
      <c r="H6169">
        <v>137.96680000000001</v>
      </c>
      <c r="I6169" t="s">
        <v>2332</v>
      </c>
      <c r="J6169" t="s">
        <v>2152</v>
      </c>
      <c r="K6169">
        <v>47</v>
      </c>
      <c r="L6169">
        <v>48</v>
      </c>
      <c r="N6169">
        <v>1</v>
      </c>
      <c r="O6169">
        <v>0.93859999999999999</v>
      </c>
      <c r="R6169">
        <v>1.2143999999999999</v>
      </c>
    </row>
    <row r="6170" spans="1:18">
      <c r="A6170" t="s">
        <v>2083</v>
      </c>
      <c r="B6170" t="s">
        <v>2082</v>
      </c>
      <c r="D6170">
        <v>2021</v>
      </c>
      <c r="E6170" t="s">
        <v>510</v>
      </c>
      <c r="F6170" t="s">
        <v>2301</v>
      </c>
      <c r="G6170">
        <v>-33.116239999999998</v>
      </c>
      <c r="H6170">
        <v>137.96680000000001</v>
      </c>
      <c r="I6170" t="s">
        <v>2332</v>
      </c>
      <c r="J6170" t="s">
        <v>2152</v>
      </c>
      <c r="K6170">
        <v>48</v>
      </c>
      <c r="L6170">
        <v>49</v>
      </c>
      <c r="N6170">
        <v>1</v>
      </c>
      <c r="O6170">
        <v>0.89329999999999998</v>
      </c>
      <c r="R6170">
        <v>1.2764</v>
      </c>
    </row>
    <row r="6171" spans="1:18">
      <c r="A6171" t="s">
        <v>2083</v>
      </c>
      <c r="B6171" t="s">
        <v>2082</v>
      </c>
      <c r="D6171">
        <v>2021</v>
      </c>
      <c r="E6171" t="s">
        <v>510</v>
      </c>
      <c r="F6171" t="s">
        <v>2301</v>
      </c>
      <c r="G6171">
        <v>-33.116239999999998</v>
      </c>
      <c r="H6171">
        <v>137.96680000000001</v>
      </c>
      <c r="I6171" t="s">
        <v>2332</v>
      </c>
      <c r="J6171" t="s">
        <v>2152</v>
      </c>
      <c r="K6171">
        <v>49</v>
      </c>
      <c r="L6171">
        <v>50</v>
      </c>
      <c r="N6171">
        <v>1</v>
      </c>
      <c r="O6171">
        <v>1.0944</v>
      </c>
      <c r="R6171">
        <v>1.1930000000000001</v>
      </c>
    </row>
    <row r="6172" spans="1:18">
      <c r="A6172" t="s">
        <v>2083</v>
      </c>
      <c r="B6172" t="s">
        <v>2082</v>
      </c>
      <c r="D6172">
        <v>2021</v>
      </c>
      <c r="E6172" t="s">
        <v>510</v>
      </c>
      <c r="F6172" t="s">
        <v>2301</v>
      </c>
      <c r="G6172">
        <v>-33.116239999999998</v>
      </c>
      <c r="H6172">
        <v>137.96680000000001</v>
      </c>
      <c r="I6172" t="s">
        <v>2332</v>
      </c>
      <c r="J6172" t="s">
        <v>2152</v>
      </c>
      <c r="K6172">
        <v>50</v>
      </c>
      <c r="L6172">
        <v>51</v>
      </c>
      <c r="N6172">
        <v>1</v>
      </c>
      <c r="O6172">
        <v>1.1102000000000001</v>
      </c>
      <c r="R6172">
        <v>1.1094999999999999</v>
      </c>
    </row>
    <row r="6173" spans="1:18">
      <c r="A6173" t="s">
        <v>2083</v>
      </c>
      <c r="B6173" t="s">
        <v>2082</v>
      </c>
      <c r="D6173">
        <v>2021</v>
      </c>
      <c r="E6173" t="s">
        <v>510</v>
      </c>
      <c r="F6173" t="s">
        <v>2301</v>
      </c>
      <c r="G6173">
        <v>-33.116239999999998</v>
      </c>
      <c r="H6173">
        <v>137.96680000000001</v>
      </c>
      <c r="I6173" t="s">
        <v>2332</v>
      </c>
      <c r="J6173" t="s">
        <v>2152</v>
      </c>
      <c r="K6173">
        <v>51</v>
      </c>
      <c r="L6173">
        <v>52</v>
      </c>
      <c r="N6173">
        <v>1</v>
      </c>
      <c r="O6173">
        <v>0.98089999999999999</v>
      </c>
      <c r="R6173">
        <v>1.2746999999999999</v>
      </c>
    </row>
    <row r="6174" spans="1:18">
      <c r="A6174" t="s">
        <v>2083</v>
      </c>
      <c r="B6174" t="s">
        <v>2082</v>
      </c>
      <c r="D6174">
        <v>2021</v>
      </c>
      <c r="E6174" t="s">
        <v>510</v>
      </c>
      <c r="F6174" t="s">
        <v>2301</v>
      </c>
      <c r="G6174">
        <v>-33.116239999999998</v>
      </c>
      <c r="H6174">
        <v>137.96680000000001</v>
      </c>
      <c r="I6174" t="s">
        <v>2332</v>
      </c>
      <c r="J6174" t="s">
        <v>2152</v>
      </c>
      <c r="K6174">
        <v>52</v>
      </c>
      <c r="L6174">
        <v>53</v>
      </c>
      <c r="N6174">
        <v>1</v>
      </c>
      <c r="O6174">
        <v>1.0145</v>
      </c>
      <c r="R6174">
        <v>1.4398</v>
      </c>
    </row>
    <row r="6175" spans="1:18">
      <c r="A6175" t="s">
        <v>2083</v>
      </c>
      <c r="B6175" t="s">
        <v>2082</v>
      </c>
      <c r="D6175">
        <v>2021</v>
      </c>
      <c r="E6175" t="s">
        <v>510</v>
      </c>
      <c r="F6175" t="s">
        <v>2301</v>
      </c>
      <c r="G6175">
        <v>-33.116239999999998</v>
      </c>
      <c r="H6175">
        <v>137.96680000000001</v>
      </c>
      <c r="I6175" t="s">
        <v>2332</v>
      </c>
      <c r="J6175" t="s">
        <v>2152</v>
      </c>
      <c r="K6175">
        <v>53</v>
      </c>
      <c r="L6175">
        <v>54</v>
      </c>
      <c r="N6175">
        <v>1</v>
      </c>
      <c r="O6175">
        <v>1.0868</v>
      </c>
      <c r="R6175">
        <v>1.3971</v>
      </c>
    </row>
    <row r="6176" spans="1:18">
      <c r="A6176" t="s">
        <v>2083</v>
      </c>
      <c r="B6176" t="s">
        <v>2082</v>
      </c>
      <c r="D6176">
        <v>2021</v>
      </c>
      <c r="E6176" t="s">
        <v>510</v>
      </c>
      <c r="F6176" t="s">
        <v>2301</v>
      </c>
      <c r="G6176">
        <v>-33.116239999999998</v>
      </c>
      <c r="H6176">
        <v>137.96680000000001</v>
      </c>
      <c r="I6176" t="s">
        <v>2332</v>
      </c>
      <c r="J6176" t="s">
        <v>2152</v>
      </c>
      <c r="K6176">
        <v>54</v>
      </c>
      <c r="L6176">
        <v>55</v>
      </c>
      <c r="N6176">
        <v>1</v>
      </c>
      <c r="O6176">
        <v>1.0032000000000001</v>
      </c>
      <c r="R6176">
        <v>1.3545</v>
      </c>
    </row>
    <row r="6177" spans="1:18">
      <c r="A6177" t="s">
        <v>2083</v>
      </c>
      <c r="B6177" t="s">
        <v>2082</v>
      </c>
      <c r="D6177">
        <v>2021</v>
      </c>
      <c r="E6177" t="s">
        <v>510</v>
      </c>
      <c r="F6177" t="s">
        <v>2301</v>
      </c>
      <c r="G6177">
        <v>-33.116239999999998</v>
      </c>
      <c r="H6177">
        <v>137.96680000000001</v>
      </c>
      <c r="I6177" t="s">
        <v>2332</v>
      </c>
      <c r="J6177" t="s">
        <v>2152</v>
      </c>
      <c r="K6177">
        <v>55</v>
      </c>
      <c r="L6177">
        <v>56</v>
      </c>
      <c r="N6177">
        <v>1</v>
      </c>
      <c r="O6177">
        <v>1.125</v>
      </c>
      <c r="R6177">
        <v>1.1884999999999999</v>
      </c>
    </row>
    <row r="6178" spans="1:18">
      <c r="A6178" t="s">
        <v>2083</v>
      </c>
      <c r="B6178" t="s">
        <v>2082</v>
      </c>
      <c r="D6178">
        <v>2021</v>
      </c>
      <c r="E6178" t="s">
        <v>510</v>
      </c>
      <c r="F6178" t="s">
        <v>2301</v>
      </c>
      <c r="G6178">
        <v>-33.116239999999998</v>
      </c>
      <c r="H6178">
        <v>137.96680000000001</v>
      </c>
      <c r="I6178" t="s">
        <v>2332</v>
      </c>
      <c r="J6178" t="s">
        <v>2152</v>
      </c>
      <c r="K6178">
        <v>56</v>
      </c>
      <c r="L6178">
        <v>57</v>
      </c>
      <c r="N6178">
        <v>1</v>
      </c>
      <c r="O6178">
        <v>0.8649</v>
      </c>
      <c r="R6178">
        <v>1.0226</v>
      </c>
    </row>
    <row r="6179" spans="1:18">
      <c r="A6179" t="s">
        <v>2083</v>
      </c>
      <c r="B6179" t="s">
        <v>2082</v>
      </c>
      <c r="D6179">
        <v>2021</v>
      </c>
      <c r="E6179" t="s">
        <v>510</v>
      </c>
      <c r="F6179" t="s">
        <v>2301</v>
      </c>
      <c r="G6179">
        <v>-33.116239999999998</v>
      </c>
      <c r="H6179">
        <v>137.96680000000001</v>
      </c>
      <c r="I6179" t="s">
        <v>2332</v>
      </c>
      <c r="J6179" t="s">
        <v>2152</v>
      </c>
      <c r="K6179">
        <v>57</v>
      </c>
      <c r="L6179">
        <v>58</v>
      </c>
      <c r="N6179">
        <v>1</v>
      </c>
      <c r="O6179">
        <v>1.5121</v>
      </c>
      <c r="R6179">
        <v>1.0016</v>
      </c>
    </row>
    <row r="6180" spans="1:18">
      <c r="A6180" t="s">
        <v>2083</v>
      </c>
      <c r="B6180" t="s">
        <v>2082</v>
      </c>
      <c r="D6180">
        <v>2021</v>
      </c>
      <c r="E6180" t="s">
        <v>510</v>
      </c>
      <c r="F6180" t="s">
        <v>2301</v>
      </c>
      <c r="G6180">
        <v>-33.116239999999998</v>
      </c>
      <c r="H6180">
        <v>137.96680000000001</v>
      </c>
      <c r="I6180" t="s">
        <v>2332</v>
      </c>
      <c r="J6180" t="s">
        <v>2152</v>
      </c>
      <c r="K6180">
        <v>58</v>
      </c>
      <c r="L6180">
        <v>59</v>
      </c>
      <c r="N6180">
        <v>1</v>
      </c>
      <c r="O6180">
        <v>1.2336</v>
      </c>
      <c r="R6180">
        <v>0.98060000000000003</v>
      </c>
    </row>
    <row r="6181" spans="1:18">
      <c r="A6181" t="s">
        <v>2083</v>
      </c>
      <c r="B6181" t="s">
        <v>2082</v>
      </c>
      <c r="D6181">
        <v>2021</v>
      </c>
      <c r="E6181" t="s">
        <v>510</v>
      </c>
      <c r="F6181" t="s">
        <v>2301</v>
      </c>
      <c r="G6181">
        <v>-33.116239999999998</v>
      </c>
      <c r="H6181">
        <v>137.96680000000001</v>
      </c>
      <c r="I6181" t="s">
        <v>2332</v>
      </c>
      <c r="J6181" t="s">
        <v>2152</v>
      </c>
      <c r="K6181">
        <v>59</v>
      </c>
      <c r="L6181">
        <v>60</v>
      </c>
      <c r="N6181">
        <v>1</v>
      </c>
      <c r="O6181">
        <v>0.95940000000000003</v>
      </c>
      <c r="R6181">
        <v>1.1564000000000001</v>
      </c>
    </row>
    <row r="6182" spans="1:18">
      <c r="A6182" t="s">
        <v>2083</v>
      </c>
      <c r="B6182" t="s">
        <v>2082</v>
      </c>
      <c r="D6182">
        <v>2021</v>
      </c>
      <c r="E6182" t="s">
        <v>510</v>
      </c>
      <c r="F6182" t="s">
        <v>2301</v>
      </c>
      <c r="G6182">
        <v>-33.116239999999998</v>
      </c>
      <c r="H6182">
        <v>137.96680000000001</v>
      </c>
      <c r="I6182" t="s">
        <v>2332</v>
      </c>
      <c r="J6182" t="s">
        <v>2152</v>
      </c>
      <c r="K6182">
        <v>60</v>
      </c>
      <c r="L6182">
        <v>61</v>
      </c>
      <c r="N6182">
        <v>1</v>
      </c>
      <c r="O6182">
        <v>1.2384999999999999</v>
      </c>
      <c r="R6182">
        <v>1.3321000000000001</v>
      </c>
    </row>
    <row r="6183" spans="1:18">
      <c r="A6183" t="s">
        <v>2083</v>
      </c>
      <c r="B6183" t="s">
        <v>2082</v>
      </c>
      <c r="D6183">
        <v>2021</v>
      </c>
      <c r="E6183" t="s">
        <v>510</v>
      </c>
      <c r="F6183" t="s">
        <v>2301</v>
      </c>
      <c r="G6183">
        <v>-33.116239999999998</v>
      </c>
      <c r="H6183">
        <v>137.96680000000001</v>
      </c>
      <c r="I6183" t="s">
        <v>2332</v>
      </c>
      <c r="J6183" t="s">
        <v>2152</v>
      </c>
      <c r="K6183">
        <v>61</v>
      </c>
      <c r="L6183">
        <v>62</v>
      </c>
      <c r="N6183">
        <v>1</v>
      </c>
      <c r="O6183">
        <v>1.3169999999999999</v>
      </c>
      <c r="R6183">
        <v>1.0541</v>
      </c>
    </row>
    <row r="6184" spans="1:18">
      <c r="A6184" t="s">
        <v>2083</v>
      </c>
      <c r="B6184" t="s">
        <v>2082</v>
      </c>
      <c r="D6184">
        <v>2021</v>
      </c>
      <c r="E6184" t="s">
        <v>510</v>
      </c>
      <c r="F6184" t="s">
        <v>2301</v>
      </c>
      <c r="G6184">
        <v>-33.116239999999998</v>
      </c>
      <c r="H6184">
        <v>137.96680000000001</v>
      </c>
      <c r="I6184" t="s">
        <v>2332</v>
      </c>
      <c r="J6184" t="s">
        <v>2152</v>
      </c>
      <c r="K6184">
        <v>62</v>
      </c>
      <c r="L6184">
        <v>63</v>
      </c>
      <c r="N6184">
        <v>1</v>
      </c>
      <c r="O6184">
        <v>1.1400999999999999</v>
      </c>
      <c r="R6184">
        <v>1.0541</v>
      </c>
    </row>
    <row r="6185" spans="1:18">
      <c r="A6185" t="s">
        <v>2083</v>
      </c>
      <c r="B6185" t="s">
        <v>2082</v>
      </c>
      <c r="D6185">
        <v>2021</v>
      </c>
      <c r="E6185" t="s">
        <v>510</v>
      </c>
      <c r="F6185" t="s">
        <v>2301</v>
      </c>
      <c r="G6185">
        <v>-33.116239999999998</v>
      </c>
      <c r="H6185">
        <v>137.96680000000001</v>
      </c>
      <c r="I6185" t="s">
        <v>2332</v>
      </c>
      <c r="J6185" t="s">
        <v>2152</v>
      </c>
      <c r="K6185">
        <v>63</v>
      </c>
      <c r="L6185">
        <v>64</v>
      </c>
      <c r="N6185">
        <v>1</v>
      </c>
      <c r="O6185">
        <v>0.87549999999999994</v>
      </c>
      <c r="R6185">
        <v>1.0541</v>
      </c>
    </row>
    <row r="6186" spans="1:18">
      <c r="A6186" t="s">
        <v>2083</v>
      </c>
      <c r="B6186" t="s">
        <v>2082</v>
      </c>
      <c r="D6186">
        <v>2021</v>
      </c>
      <c r="E6186" t="s">
        <v>510</v>
      </c>
      <c r="F6186" t="s">
        <v>2301</v>
      </c>
      <c r="G6186">
        <v>-33.116239999999998</v>
      </c>
      <c r="H6186">
        <v>137.96680000000001</v>
      </c>
      <c r="I6186" t="s">
        <v>2332</v>
      </c>
      <c r="J6186" t="s">
        <v>2152</v>
      </c>
      <c r="K6186">
        <v>64</v>
      </c>
      <c r="L6186">
        <v>65</v>
      </c>
      <c r="N6186">
        <v>1</v>
      </c>
      <c r="O6186">
        <v>0.92749999999999999</v>
      </c>
      <c r="R6186">
        <v>0.77600000000000002</v>
      </c>
    </row>
    <row r="6187" spans="1:18">
      <c r="A6187" t="s">
        <v>2083</v>
      </c>
      <c r="B6187" t="s">
        <v>2082</v>
      </c>
      <c r="D6187">
        <v>2021</v>
      </c>
      <c r="E6187" t="s">
        <v>510</v>
      </c>
      <c r="F6187" t="s">
        <v>2301</v>
      </c>
      <c r="G6187">
        <v>-33.116239999999998</v>
      </c>
      <c r="H6187">
        <v>137.96680000000001</v>
      </c>
      <c r="I6187" t="s">
        <v>2332</v>
      </c>
      <c r="J6187" t="s">
        <v>2152</v>
      </c>
      <c r="K6187">
        <v>65</v>
      </c>
      <c r="L6187">
        <v>66</v>
      </c>
      <c r="N6187">
        <v>1</v>
      </c>
      <c r="O6187">
        <v>1.1384000000000001</v>
      </c>
      <c r="R6187">
        <v>1.2232000000000001</v>
      </c>
    </row>
    <row r="6188" spans="1:18">
      <c r="A6188" t="s">
        <v>2083</v>
      </c>
      <c r="B6188" t="s">
        <v>2082</v>
      </c>
      <c r="D6188">
        <v>2021</v>
      </c>
      <c r="E6188" t="s">
        <v>510</v>
      </c>
      <c r="F6188" t="s">
        <v>2301</v>
      </c>
      <c r="G6188">
        <v>-33.116239999999998</v>
      </c>
      <c r="H6188">
        <v>137.96680000000001</v>
      </c>
      <c r="I6188" t="s">
        <v>2332</v>
      </c>
      <c r="J6188" t="s">
        <v>2152</v>
      </c>
      <c r="K6188">
        <v>66</v>
      </c>
      <c r="L6188">
        <v>67</v>
      </c>
      <c r="N6188">
        <v>1</v>
      </c>
      <c r="O6188">
        <v>1.2436</v>
      </c>
      <c r="R6188">
        <v>1.2232000000000001</v>
      </c>
    </row>
    <row r="6189" spans="1:18">
      <c r="A6189" t="s">
        <v>2083</v>
      </c>
      <c r="B6189" t="s">
        <v>2082</v>
      </c>
      <c r="D6189">
        <v>2021</v>
      </c>
      <c r="E6189" t="s">
        <v>510</v>
      </c>
      <c r="F6189" t="s">
        <v>2301</v>
      </c>
      <c r="G6189">
        <v>-33.116239999999998</v>
      </c>
      <c r="H6189">
        <v>137.96680000000001</v>
      </c>
      <c r="I6189" t="s">
        <v>2332</v>
      </c>
      <c r="J6189" t="s">
        <v>2152</v>
      </c>
      <c r="K6189">
        <v>67</v>
      </c>
      <c r="L6189">
        <v>68</v>
      </c>
      <c r="N6189">
        <v>1</v>
      </c>
      <c r="O6189">
        <v>1.0960000000000001</v>
      </c>
      <c r="R6189">
        <v>1.2232000000000001</v>
      </c>
    </row>
    <row r="6190" spans="1:18">
      <c r="A6190" t="s">
        <v>2083</v>
      </c>
      <c r="B6190" t="s">
        <v>2082</v>
      </c>
      <c r="D6190">
        <v>2021</v>
      </c>
      <c r="E6190" t="s">
        <v>510</v>
      </c>
      <c r="F6190" t="s">
        <v>2301</v>
      </c>
      <c r="G6190">
        <v>-33.116239999999998</v>
      </c>
      <c r="H6190">
        <v>137.96680000000001</v>
      </c>
      <c r="I6190" t="s">
        <v>2332</v>
      </c>
      <c r="J6190" t="s">
        <v>2152</v>
      </c>
      <c r="K6190">
        <v>68</v>
      </c>
      <c r="L6190">
        <v>69</v>
      </c>
      <c r="N6190">
        <v>1</v>
      </c>
      <c r="O6190">
        <v>1.6556</v>
      </c>
      <c r="R6190">
        <v>1.6702999999999999</v>
      </c>
    </row>
    <row r="6191" spans="1:18">
      <c r="A6191" t="s">
        <v>2083</v>
      </c>
      <c r="B6191" t="s">
        <v>2082</v>
      </c>
      <c r="D6191">
        <v>2021</v>
      </c>
      <c r="E6191" t="s">
        <v>510</v>
      </c>
      <c r="F6191" t="s">
        <v>2301</v>
      </c>
      <c r="G6191">
        <v>-33.116239999999998</v>
      </c>
      <c r="H6191">
        <v>137.96680000000001</v>
      </c>
      <c r="I6191" t="s">
        <v>2332</v>
      </c>
      <c r="J6191" t="s">
        <v>2152</v>
      </c>
      <c r="K6191">
        <v>69</v>
      </c>
      <c r="L6191">
        <v>70</v>
      </c>
      <c r="N6191">
        <v>1</v>
      </c>
      <c r="O6191">
        <v>2.0878000000000001</v>
      </c>
      <c r="R6191">
        <v>1.2704</v>
      </c>
    </row>
    <row r="6192" spans="1:18">
      <c r="A6192" t="s">
        <v>2083</v>
      </c>
      <c r="B6192" t="s">
        <v>2082</v>
      </c>
      <c r="D6192">
        <v>2021</v>
      </c>
      <c r="E6192" t="s">
        <v>510</v>
      </c>
      <c r="F6192" t="s">
        <v>2301</v>
      </c>
      <c r="G6192">
        <v>-33.116239999999998</v>
      </c>
      <c r="H6192">
        <v>137.96680000000001</v>
      </c>
      <c r="I6192" t="s">
        <v>2332</v>
      </c>
      <c r="J6192" t="s">
        <v>2152</v>
      </c>
      <c r="K6192">
        <v>70</v>
      </c>
      <c r="L6192">
        <v>71</v>
      </c>
      <c r="N6192">
        <v>1</v>
      </c>
      <c r="O6192">
        <v>1.4632000000000001</v>
      </c>
      <c r="R6192">
        <v>1.2704</v>
      </c>
    </row>
    <row r="6193" spans="1:18">
      <c r="A6193" t="s">
        <v>2083</v>
      </c>
      <c r="B6193" t="s">
        <v>2082</v>
      </c>
      <c r="D6193">
        <v>2021</v>
      </c>
      <c r="E6193" t="s">
        <v>510</v>
      </c>
      <c r="F6193" t="s">
        <v>2301</v>
      </c>
      <c r="G6193">
        <v>-33.116239999999998</v>
      </c>
      <c r="H6193">
        <v>137.96680000000001</v>
      </c>
      <c r="I6193" t="s">
        <v>2332</v>
      </c>
      <c r="J6193" t="s">
        <v>2152</v>
      </c>
      <c r="K6193">
        <v>71</v>
      </c>
      <c r="L6193">
        <v>72</v>
      </c>
      <c r="N6193">
        <v>1</v>
      </c>
      <c r="O6193">
        <v>1.1292</v>
      </c>
      <c r="R6193">
        <v>1.2704</v>
      </c>
    </row>
    <row r="6194" spans="1:18">
      <c r="A6194" t="s">
        <v>2083</v>
      </c>
      <c r="B6194" t="s">
        <v>2082</v>
      </c>
      <c r="D6194">
        <v>2021</v>
      </c>
      <c r="E6194" t="s">
        <v>510</v>
      </c>
      <c r="F6194" t="s">
        <v>2301</v>
      </c>
      <c r="G6194">
        <v>-33.116239999999998</v>
      </c>
      <c r="H6194">
        <v>137.96680000000001</v>
      </c>
      <c r="I6194" t="s">
        <v>2332</v>
      </c>
      <c r="J6194" t="s">
        <v>2152</v>
      </c>
      <c r="K6194">
        <v>72</v>
      </c>
      <c r="L6194">
        <v>73</v>
      </c>
      <c r="N6194">
        <v>1</v>
      </c>
      <c r="O6194">
        <v>1.3171999999999999</v>
      </c>
      <c r="R6194">
        <v>0.87050000000000005</v>
      </c>
    </row>
    <row r="6195" spans="1:18">
      <c r="A6195" t="s">
        <v>2083</v>
      </c>
      <c r="B6195" t="s">
        <v>2082</v>
      </c>
      <c r="D6195">
        <v>2021</v>
      </c>
      <c r="E6195" t="s">
        <v>510</v>
      </c>
      <c r="F6195" t="s">
        <v>2301</v>
      </c>
      <c r="G6195">
        <v>-33.116239999999998</v>
      </c>
      <c r="H6195">
        <v>137.96680000000001</v>
      </c>
      <c r="I6195" t="s">
        <v>2332</v>
      </c>
      <c r="J6195" t="s">
        <v>2152</v>
      </c>
      <c r="K6195">
        <v>73</v>
      </c>
      <c r="L6195">
        <v>74</v>
      </c>
      <c r="N6195">
        <v>1</v>
      </c>
      <c r="O6195">
        <v>1.0036</v>
      </c>
      <c r="R6195">
        <v>0.78280000000000005</v>
      </c>
    </row>
    <row r="6196" spans="1:18">
      <c r="A6196" t="s">
        <v>2083</v>
      </c>
      <c r="B6196" t="s">
        <v>2082</v>
      </c>
      <c r="D6196">
        <v>2021</v>
      </c>
      <c r="E6196" t="s">
        <v>510</v>
      </c>
      <c r="F6196" t="s">
        <v>2301</v>
      </c>
      <c r="G6196">
        <v>-33.116239999999998</v>
      </c>
      <c r="H6196">
        <v>137.96680000000001</v>
      </c>
      <c r="I6196" t="s">
        <v>2332</v>
      </c>
      <c r="J6196" t="s">
        <v>2152</v>
      </c>
      <c r="K6196">
        <v>74</v>
      </c>
      <c r="L6196">
        <v>75</v>
      </c>
      <c r="N6196">
        <v>1</v>
      </c>
      <c r="O6196">
        <v>1.8572</v>
      </c>
      <c r="R6196">
        <v>0.78280000000000005</v>
      </c>
    </row>
    <row r="6197" spans="1:18">
      <c r="A6197" t="s">
        <v>2083</v>
      </c>
      <c r="B6197" t="s">
        <v>2082</v>
      </c>
      <c r="D6197">
        <v>2021</v>
      </c>
      <c r="E6197" t="s">
        <v>510</v>
      </c>
      <c r="F6197" t="s">
        <v>2301</v>
      </c>
      <c r="G6197">
        <v>-33.116239999999998</v>
      </c>
      <c r="H6197">
        <v>137.96680000000001</v>
      </c>
      <c r="I6197" t="s">
        <v>2332</v>
      </c>
      <c r="J6197" t="s">
        <v>2152</v>
      </c>
      <c r="K6197">
        <v>75</v>
      </c>
      <c r="L6197">
        <v>76</v>
      </c>
      <c r="N6197">
        <v>1</v>
      </c>
      <c r="O6197">
        <v>1.4946999999999999</v>
      </c>
      <c r="R6197">
        <v>0.78280000000000005</v>
      </c>
    </row>
    <row r="6198" spans="1:18">
      <c r="A6198" t="s">
        <v>2083</v>
      </c>
      <c r="B6198" t="s">
        <v>2082</v>
      </c>
      <c r="D6198">
        <v>2021</v>
      </c>
      <c r="E6198" t="s">
        <v>510</v>
      </c>
      <c r="F6198" t="s">
        <v>2301</v>
      </c>
      <c r="G6198">
        <v>-33.116239999999998</v>
      </c>
      <c r="H6198">
        <v>137.96680000000001</v>
      </c>
      <c r="I6198" t="s">
        <v>2332</v>
      </c>
      <c r="J6198" t="s">
        <v>2152</v>
      </c>
      <c r="K6198">
        <v>76</v>
      </c>
      <c r="L6198">
        <v>77</v>
      </c>
      <c r="N6198">
        <v>1</v>
      </c>
      <c r="O6198">
        <v>1.4391</v>
      </c>
      <c r="R6198">
        <v>0.69499999999999995</v>
      </c>
    </row>
    <row r="6199" spans="1:18">
      <c r="A6199" t="s">
        <v>2083</v>
      </c>
      <c r="B6199" t="s">
        <v>2082</v>
      </c>
      <c r="D6199">
        <v>2021</v>
      </c>
      <c r="E6199" t="s">
        <v>510</v>
      </c>
      <c r="F6199" t="s">
        <v>2301</v>
      </c>
      <c r="G6199">
        <v>-33.116239999999998</v>
      </c>
      <c r="H6199">
        <v>137.96680000000001</v>
      </c>
      <c r="I6199" t="s">
        <v>2332</v>
      </c>
      <c r="J6199" t="s">
        <v>2152</v>
      </c>
      <c r="K6199">
        <v>77</v>
      </c>
      <c r="L6199">
        <v>78</v>
      </c>
      <c r="N6199">
        <v>1</v>
      </c>
      <c r="O6199">
        <v>1.4669000000000001</v>
      </c>
      <c r="R6199">
        <v>0.55010000000000003</v>
      </c>
    </row>
    <row r="6200" spans="1:18">
      <c r="A6200" t="s">
        <v>2083</v>
      </c>
      <c r="B6200" t="s">
        <v>2082</v>
      </c>
      <c r="D6200">
        <v>2021</v>
      </c>
      <c r="E6200" t="s">
        <v>510</v>
      </c>
      <c r="F6200" t="s">
        <v>2301</v>
      </c>
      <c r="G6200">
        <v>-33.116239999999998</v>
      </c>
      <c r="H6200">
        <v>137.96680000000001</v>
      </c>
      <c r="I6200" t="s">
        <v>2332</v>
      </c>
      <c r="J6200" t="s">
        <v>2152</v>
      </c>
      <c r="K6200">
        <v>78</v>
      </c>
      <c r="L6200">
        <v>79</v>
      </c>
      <c r="N6200">
        <v>1</v>
      </c>
      <c r="O6200">
        <v>1.2263999999999999</v>
      </c>
      <c r="R6200">
        <v>0.55010000000000003</v>
      </c>
    </row>
    <row r="6201" spans="1:18">
      <c r="A6201" t="s">
        <v>2083</v>
      </c>
      <c r="B6201" t="s">
        <v>2082</v>
      </c>
      <c r="D6201">
        <v>2021</v>
      </c>
      <c r="E6201" t="s">
        <v>510</v>
      </c>
      <c r="F6201" t="s">
        <v>2301</v>
      </c>
      <c r="G6201">
        <v>-33.116239999999998</v>
      </c>
      <c r="H6201">
        <v>137.96680000000001</v>
      </c>
      <c r="I6201" t="s">
        <v>2332</v>
      </c>
      <c r="J6201" t="s">
        <v>2152</v>
      </c>
      <c r="K6201">
        <v>79</v>
      </c>
      <c r="L6201">
        <v>80</v>
      </c>
      <c r="N6201">
        <v>1</v>
      </c>
      <c r="O6201">
        <v>1.1368</v>
      </c>
      <c r="R6201">
        <v>0.55010000000000003</v>
      </c>
    </row>
    <row r="6202" spans="1:18">
      <c r="A6202" t="s">
        <v>2083</v>
      </c>
      <c r="B6202" t="s">
        <v>2082</v>
      </c>
      <c r="D6202">
        <v>2021</v>
      </c>
      <c r="E6202" t="s">
        <v>510</v>
      </c>
      <c r="F6202" t="s">
        <v>2301</v>
      </c>
      <c r="G6202">
        <v>-33.116239999999998</v>
      </c>
      <c r="H6202">
        <v>137.96680000000001</v>
      </c>
      <c r="I6202" t="s">
        <v>2332</v>
      </c>
      <c r="J6202" t="s">
        <v>2152</v>
      </c>
      <c r="K6202">
        <v>80</v>
      </c>
      <c r="L6202">
        <v>81</v>
      </c>
      <c r="N6202">
        <v>1</v>
      </c>
      <c r="O6202">
        <v>1.617</v>
      </c>
      <c r="R6202">
        <v>0.4052</v>
      </c>
    </row>
    <row r="6203" spans="1:18">
      <c r="A6203" t="s">
        <v>2083</v>
      </c>
      <c r="B6203" t="s">
        <v>2082</v>
      </c>
      <c r="D6203">
        <v>2021</v>
      </c>
      <c r="E6203" t="s">
        <v>510</v>
      </c>
      <c r="F6203" t="s">
        <v>2301</v>
      </c>
      <c r="G6203">
        <v>-33.116239999999998</v>
      </c>
      <c r="H6203">
        <v>137.96680000000001</v>
      </c>
      <c r="I6203" t="s">
        <v>2332</v>
      </c>
      <c r="J6203" t="s">
        <v>2152</v>
      </c>
      <c r="K6203">
        <v>81</v>
      </c>
      <c r="L6203">
        <v>82</v>
      </c>
      <c r="N6203">
        <v>1</v>
      </c>
      <c r="O6203">
        <v>1.6192</v>
      </c>
      <c r="R6203">
        <v>0.38890000000000002</v>
      </c>
    </row>
    <row r="6204" spans="1:18">
      <c r="A6204" t="s">
        <v>2083</v>
      </c>
      <c r="B6204" t="s">
        <v>2082</v>
      </c>
      <c r="D6204">
        <v>2021</v>
      </c>
      <c r="E6204" t="s">
        <v>510</v>
      </c>
      <c r="F6204" t="s">
        <v>2301</v>
      </c>
      <c r="G6204">
        <v>-33.116239999999998</v>
      </c>
      <c r="H6204">
        <v>137.96680000000001</v>
      </c>
      <c r="I6204" t="s">
        <v>2332</v>
      </c>
      <c r="J6204" t="s">
        <v>2152</v>
      </c>
      <c r="K6204">
        <v>82</v>
      </c>
      <c r="L6204">
        <v>83</v>
      </c>
      <c r="N6204">
        <v>1</v>
      </c>
      <c r="O6204">
        <v>1.6008</v>
      </c>
      <c r="R6204">
        <v>0.38890000000000002</v>
      </c>
    </row>
    <row r="6205" spans="1:18">
      <c r="A6205" t="s">
        <v>2083</v>
      </c>
      <c r="B6205" t="s">
        <v>2082</v>
      </c>
      <c r="D6205">
        <v>2021</v>
      </c>
      <c r="E6205" t="s">
        <v>510</v>
      </c>
      <c r="F6205" t="s">
        <v>2301</v>
      </c>
      <c r="G6205">
        <v>-33.116239999999998</v>
      </c>
      <c r="H6205">
        <v>137.96680000000001</v>
      </c>
      <c r="I6205" t="s">
        <v>2332</v>
      </c>
      <c r="J6205" t="s">
        <v>2152</v>
      </c>
      <c r="K6205">
        <v>83</v>
      </c>
      <c r="L6205">
        <v>84</v>
      </c>
      <c r="N6205">
        <v>1</v>
      </c>
      <c r="O6205">
        <v>1.1437999999999999</v>
      </c>
      <c r="R6205">
        <v>0.38890000000000002</v>
      </c>
    </row>
    <row r="6206" spans="1:18">
      <c r="A6206" t="s">
        <v>2083</v>
      </c>
      <c r="B6206" t="s">
        <v>2082</v>
      </c>
      <c r="D6206">
        <v>2021</v>
      </c>
      <c r="E6206" t="s">
        <v>510</v>
      </c>
      <c r="F6206" t="s">
        <v>2301</v>
      </c>
      <c r="G6206">
        <v>-33.116239999999998</v>
      </c>
      <c r="H6206">
        <v>137.96680000000001</v>
      </c>
      <c r="I6206" t="s">
        <v>2332</v>
      </c>
      <c r="J6206" t="s">
        <v>2152</v>
      </c>
      <c r="K6206">
        <v>84</v>
      </c>
      <c r="L6206">
        <v>85</v>
      </c>
      <c r="N6206">
        <v>1</v>
      </c>
      <c r="O6206">
        <v>1.1525000000000001</v>
      </c>
      <c r="R6206">
        <v>0.37259999999999999</v>
      </c>
    </row>
    <row r="6207" spans="1:18">
      <c r="A6207" t="s">
        <v>2083</v>
      </c>
      <c r="B6207" t="s">
        <v>2082</v>
      </c>
      <c r="D6207">
        <v>2021</v>
      </c>
      <c r="E6207" t="s">
        <v>509</v>
      </c>
      <c r="F6207" t="s">
        <v>2301</v>
      </c>
      <c r="G6207">
        <v>-33.549999999999997</v>
      </c>
      <c r="H6207">
        <v>137.91666670000001</v>
      </c>
      <c r="I6207" t="s">
        <v>2332</v>
      </c>
      <c r="J6207" t="s">
        <v>2151</v>
      </c>
      <c r="K6207">
        <v>0</v>
      </c>
      <c r="L6207">
        <v>1</v>
      </c>
      <c r="N6207">
        <v>1</v>
      </c>
      <c r="O6207">
        <v>0.11650000000000001</v>
      </c>
      <c r="R6207">
        <v>2.1985999999999999</v>
      </c>
    </row>
    <row r="6208" spans="1:18">
      <c r="A6208" t="s">
        <v>2083</v>
      </c>
      <c r="B6208" t="s">
        <v>2082</v>
      </c>
      <c r="D6208">
        <v>2021</v>
      </c>
      <c r="E6208" t="s">
        <v>509</v>
      </c>
      <c r="F6208" t="s">
        <v>2301</v>
      </c>
      <c r="G6208">
        <v>-33.549999999999997</v>
      </c>
      <c r="H6208">
        <v>137.91666670000001</v>
      </c>
      <c r="I6208" t="s">
        <v>2332</v>
      </c>
      <c r="J6208" t="s">
        <v>2151</v>
      </c>
      <c r="K6208">
        <v>1</v>
      </c>
      <c r="L6208">
        <v>2</v>
      </c>
      <c r="N6208">
        <v>1</v>
      </c>
      <c r="O6208">
        <v>0.36899999999999999</v>
      </c>
      <c r="R6208">
        <v>1.7365999999999999</v>
      </c>
    </row>
    <row r="6209" spans="1:18">
      <c r="A6209" t="s">
        <v>2083</v>
      </c>
      <c r="B6209" t="s">
        <v>2082</v>
      </c>
      <c r="D6209">
        <v>2021</v>
      </c>
      <c r="E6209" t="s">
        <v>509</v>
      </c>
      <c r="F6209" t="s">
        <v>2301</v>
      </c>
      <c r="G6209">
        <v>-33.549999999999997</v>
      </c>
      <c r="H6209">
        <v>137.91666670000001</v>
      </c>
      <c r="I6209" t="s">
        <v>2332</v>
      </c>
      <c r="J6209" t="s">
        <v>2151</v>
      </c>
      <c r="K6209">
        <v>2</v>
      </c>
      <c r="L6209">
        <v>3</v>
      </c>
      <c r="N6209">
        <v>1</v>
      </c>
      <c r="O6209">
        <v>0.47199999999999998</v>
      </c>
      <c r="R6209">
        <v>1.2746</v>
      </c>
    </row>
    <row r="6210" spans="1:18">
      <c r="A6210" t="s">
        <v>2083</v>
      </c>
      <c r="B6210" t="s">
        <v>2082</v>
      </c>
      <c r="D6210">
        <v>2021</v>
      </c>
      <c r="E6210" t="s">
        <v>509</v>
      </c>
      <c r="F6210" t="s">
        <v>2301</v>
      </c>
      <c r="G6210">
        <v>-33.549999999999997</v>
      </c>
      <c r="H6210">
        <v>137.91666670000001</v>
      </c>
      <c r="I6210" t="s">
        <v>2332</v>
      </c>
      <c r="J6210" t="s">
        <v>2151</v>
      </c>
      <c r="K6210">
        <v>3</v>
      </c>
      <c r="L6210">
        <v>4</v>
      </c>
      <c r="N6210">
        <v>1</v>
      </c>
      <c r="O6210">
        <v>0.62619999999999998</v>
      </c>
      <c r="R6210">
        <v>2.7873999999999999</v>
      </c>
    </row>
    <row r="6211" spans="1:18">
      <c r="A6211" t="s">
        <v>2083</v>
      </c>
      <c r="B6211" t="s">
        <v>2082</v>
      </c>
      <c r="D6211">
        <v>2021</v>
      </c>
      <c r="E6211" t="s">
        <v>509</v>
      </c>
      <c r="F6211" t="s">
        <v>2301</v>
      </c>
      <c r="G6211">
        <v>-33.549999999999997</v>
      </c>
      <c r="H6211">
        <v>137.91666670000001</v>
      </c>
      <c r="I6211" t="s">
        <v>2332</v>
      </c>
      <c r="J6211" t="s">
        <v>2151</v>
      </c>
      <c r="K6211">
        <v>4</v>
      </c>
      <c r="L6211">
        <v>5</v>
      </c>
      <c r="N6211">
        <v>1</v>
      </c>
      <c r="O6211">
        <v>0.40760000000000002</v>
      </c>
      <c r="R6211">
        <v>4.3002000000000002</v>
      </c>
    </row>
    <row r="6212" spans="1:18">
      <c r="A6212" t="s">
        <v>2083</v>
      </c>
      <c r="B6212" t="s">
        <v>2082</v>
      </c>
      <c r="D6212">
        <v>2021</v>
      </c>
      <c r="E6212" t="s">
        <v>509</v>
      </c>
      <c r="F6212" t="s">
        <v>2301</v>
      </c>
      <c r="G6212">
        <v>-33.549999999999997</v>
      </c>
      <c r="H6212">
        <v>137.91666670000001</v>
      </c>
      <c r="I6212" t="s">
        <v>2332</v>
      </c>
      <c r="J6212" t="s">
        <v>2151</v>
      </c>
      <c r="K6212">
        <v>5</v>
      </c>
      <c r="L6212">
        <v>6</v>
      </c>
      <c r="N6212">
        <v>1</v>
      </c>
      <c r="O6212">
        <v>0.43269999999999997</v>
      </c>
      <c r="R6212">
        <v>3.4081999999999999</v>
      </c>
    </row>
    <row r="6213" spans="1:18">
      <c r="A6213" t="s">
        <v>2083</v>
      </c>
      <c r="B6213" t="s">
        <v>2082</v>
      </c>
      <c r="D6213">
        <v>2021</v>
      </c>
      <c r="E6213" t="s">
        <v>509</v>
      </c>
      <c r="F6213" t="s">
        <v>2301</v>
      </c>
      <c r="G6213">
        <v>-33.549999999999997</v>
      </c>
      <c r="H6213">
        <v>137.91666670000001</v>
      </c>
      <c r="I6213" t="s">
        <v>2332</v>
      </c>
      <c r="J6213" t="s">
        <v>2151</v>
      </c>
      <c r="K6213">
        <v>6</v>
      </c>
      <c r="L6213">
        <v>7</v>
      </c>
      <c r="N6213">
        <v>1</v>
      </c>
      <c r="O6213">
        <v>0.61699999999999999</v>
      </c>
      <c r="R6213">
        <v>2.5162</v>
      </c>
    </row>
    <row r="6214" spans="1:18">
      <c r="A6214" t="s">
        <v>2083</v>
      </c>
      <c r="B6214" t="s">
        <v>2082</v>
      </c>
      <c r="D6214">
        <v>2021</v>
      </c>
      <c r="E6214" t="s">
        <v>509</v>
      </c>
      <c r="F6214" t="s">
        <v>2301</v>
      </c>
      <c r="G6214">
        <v>-33.549999999999997</v>
      </c>
      <c r="H6214">
        <v>137.91666670000001</v>
      </c>
      <c r="I6214" t="s">
        <v>2332</v>
      </c>
      <c r="J6214" t="s">
        <v>2151</v>
      </c>
      <c r="K6214">
        <v>7</v>
      </c>
      <c r="L6214">
        <v>8</v>
      </c>
      <c r="N6214">
        <v>1</v>
      </c>
      <c r="O6214">
        <v>0.59360000000000002</v>
      </c>
      <c r="R6214">
        <v>2.9161999999999999</v>
      </c>
    </row>
    <row r="6215" spans="1:18">
      <c r="A6215" t="s">
        <v>2083</v>
      </c>
      <c r="B6215" t="s">
        <v>2082</v>
      </c>
      <c r="D6215">
        <v>2021</v>
      </c>
      <c r="E6215" t="s">
        <v>509</v>
      </c>
      <c r="F6215" t="s">
        <v>2301</v>
      </c>
      <c r="G6215">
        <v>-33.549999999999997</v>
      </c>
      <c r="H6215">
        <v>137.91666670000001</v>
      </c>
      <c r="I6215" t="s">
        <v>2332</v>
      </c>
      <c r="J6215" t="s">
        <v>2151</v>
      </c>
      <c r="K6215">
        <v>8</v>
      </c>
      <c r="L6215">
        <v>9</v>
      </c>
      <c r="N6215">
        <v>1</v>
      </c>
      <c r="O6215">
        <v>0.60050000000000003</v>
      </c>
      <c r="R6215">
        <v>3.3161999999999998</v>
      </c>
    </row>
    <row r="6216" spans="1:18">
      <c r="A6216" t="s">
        <v>2083</v>
      </c>
      <c r="B6216" t="s">
        <v>2082</v>
      </c>
      <c r="D6216">
        <v>2021</v>
      </c>
      <c r="E6216" t="s">
        <v>509</v>
      </c>
      <c r="F6216" t="s">
        <v>2301</v>
      </c>
      <c r="G6216">
        <v>-33.549999999999997</v>
      </c>
      <c r="H6216">
        <v>137.91666670000001</v>
      </c>
      <c r="I6216" t="s">
        <v>2332</v>
      </c>
      <c r="J6216" t="s">
        <v>2151</v>
      </c>
      <c r="K6216">
        <v>9</v>
      </c>
      <c r="L6216">
        <v>10</v>
      </c>
      <c r="N6216">
        <v>1</v>
      </c>
      <c r="O6216">
        <v>0.57799999999999996</v>
      </c>
      <c r="R6216">
        <v>2.7854000000000001</v>
      </c>
    </row>
    <row r="6217" spans="1:18">
      <c r="A6217" t="s">
        <v>2083</v>
      </c>
      <c r="B6217" t="s">
        <v>2082</v>
      </c>
      <c r="D6217">
        <v>2021</v>
      </c>
      <c r="E6217" t="s">
        <v>509</v>
      </c>
      <c r="F6217" t="s">
        <v>2301</v>
      </c>
      <c r="G6217">
        <v>-33.549999999999997</v>
      </c>
      <c r="H6217">
        <v>137.91666670000001</v>
      </c>
      <c r="I6217" t="s">
        <v>2332</v>
      </c>
      <c r="J6217" t="s">
        <v>2151</v>
      </c>
      <c r="K6217">
        <v>10</v>
      </c>
      <c r="L6217">
        <v>11</v>
      </c>
      <c r="N6217">
        <v>1</v>
      </c>
      <c r="O6217">
        <v>0.56740000000000002</v>
      </c>
      <c r="R6217">
        <v>2.2545000000000002</v>
      </c>
    </row>
    <row r="6218" spans="1:18">
      <c r="A6218" t="s">
        <v>2083</v>
      </c>
      <c r="B6218" t="s">
        <v>2082</v>
      </c>
      <c r="D6218">
        <v>2021</v>
      </c>
      <c r="E6218" t="s">
        <v>509</v>
      </c>
      <c r="F6218" t="s">
        <v>2301</v>
      </c>
      <c r="G6218">
        <v>-33.549999999999997</v>
      </c>
      <c r="H6218">
        <v>137.91666670000001</v>
      </c>
      <c r="I6218" t="s">
        <v>2332</v>
      </c>
      <c r="J6218" t="s">
        <v>2151</v>
      </c>
      <c r="K6218">
        <v>11</v>
      </c>
      <c r="L6218">
        <v>12</v>
      </c>
      <c r="N6218">
        <v>1</v>
      </c>
      <c r="O6218">
        <v>0.56850000000000001</v>
      </c>
      <c r="R6218">
        <v>2.5910000000000002</v>
      </c>
    </row>
    <row r="6219" spans="1:18">
      <c r="A6219" t="s">
        <v>2083</v>
      </c>
      <c r="B6219" t="s">
        <v>2082</v>
      </c>
      <c r="D6219">
        <v>2021</v>
      </c>
      <c r="E6219" t="s">
        <v>509</v>
      </c>
      <c r="F6219" t="s">
        <v>2301</v>
      </c>
      <c r="G6219">
        <v>-33.549999999999997</v>
      </c>
      <c r="H6219">
        <v>137.91666670000001</v>
      </c>
      <c r="I6219" t="s">
        <v>2332</v>
      </c>
      <c r="J6219" t="s">
        <v>2151</v>
      </c>
      <c r="K6219">
        <v>12</v>
      </c>
      <c r="L6219">
        <v>13</v>
      </c>
      <c r="N6219">
        <v>1</v>
      </c>
      <c r="O6219">
        <v>0.68440000000000001</v>
      </c>
      <c r="R6219">
        <v>2.9274</v>
      </c>
    </row>
    <row r="6220" spans="1:18">
      <c r="A6220" t="s">
        <v>2083</v>
      </c>
      <c r="B6220" t="s">
        <v>2082</v>
      </c>
      <c r="D6220">
        <v>2021</v>
      </c>
      <c r="E6220" t="s">
        <v>509</v>
      </c>
      <c r="F6220" t="s">
        <v>2301</v>
      </c>
      <c r="G6220">
        <v>-33.549999999999997</v>
      </c>
      <c r="H6220">
        <v>137.91666670000001</v>
      </c>
      <c r="I6220" t="s">
        <v>2332</v>
      </c>
      <c r="J6220" t="s">
        <v>2151</v>
      </c>
      <c r="K6220">
        <v>13</v>
      </c>
      <c r="L6220">
        <v>14</v>
      </c>
      <c r="N6220">
        <v>1</v>
      </c>
      <c r="O6220">
        <v>0.69799999999999995</v>
      </c>
      <c r="R6220">
        <v>2.0924</v>
      </c>
    </row>
    <row r="6221" spans="1:18">
      <c r="A6221" t="s">
        <v>2083</v>
      </c>
      <c r="B6221" t="s">
        <v>2082</v>
      </c>
      <c r="D6221">
        <v>2021</v>
      </c>
      <c r="E6221" t="s">
        <v>509</v>
      </c>
      <c r="F6221" t="s">
        <v>2301</v>
      </c>
      <c r="G6221">
        <v>-33.549999999999997</v>
      </c>
      <c r="H6221">
        <v>137.91666670000001</v>
      </c>
      <c r="I6221" t="s">
        <v>2332</v>
      </c>
      <c r="J6221" t="s">
        <v>2151</v>
      </c>
      <c r="K6221">
        <v>14</v>
      </c>
      <c r="L6221">
        <v>15</v>
      </c>
      <c r="N6221">
        <v>1</v>
      </c>
      <c r="O6221">
        <v>0.71740000000000004</v>
      </c>
      <c r="R6221">
        <v>1.2574000000000001</v>
      </c>
    </row>
    <row r="6222" spans="1:18">
      <c r="A6222" t="s">
        <v>2083</v>
      </c>
      <c r="B6222" t="s">
        <v>2082</v>
      </c>
      <c r="D6222">
        <v>2021</v>
      </c>
      <c r="E6222" t="s">
        <v>509</v>
      </c>
      <c r="F6222" t="s">
        <v>2301</v>
      </c>
      <c r="G6222">
        <v>-33.549999999999997</v>
      </c>
      <c r="H6222">
        <v>137.91666670000001</v>
      </c>
      <c r="I6222" t="s">
        <v>2332</v>
      </c>
      <c r="J6222" t="s">
        <v>2151</v>
      </c>
      <c r="K6222">
        <v>15</v>
      </c>
      <c r="L6222">
        <v>16</v>
      </c>
      <c r="N6222">
        <v>1</v>
      </c>
      <c r="O6222">
        <v>0.65800000000000003</v>
      </c>
      <c r="R6222">
        <v>1.2014</v>
      </c>
    </row>
    <row r="6223" spans="1:18">
      <c r="A6223" t="s">
        <v>2083</v>
      </c>
      <c r="B6223" t="s">
        <v>2082</v>
      </c>
      <c r="D6223">
        <v>2021</v>
      </c>
      <c r="E6223" t="s">
        <v>509</v>
      </c>
      <c r="F6223" t="s">
        <v>2301</v>
      </c>
      <c r="G6223">
        <v>-33.549999999999997</v>
      </c>
      <c r="H6223">
        <v>137.91666670000001</v>
      </c>
      <c r="I6223" t="s">
        <v>2332</v>
      </c>
      <c r="J6223" t="s">
        <v>2151</v>
      </c>
      <c r="K6223">
        <v>16</v>
      </c>
      <c r="L6223">
        <v>17</v>
      </c>
      <c r="N6223">
        <v>1</v>
      </c>
      <c r="O6223">
        <v>0.79320000000000002</v>
      </c>
      <c r="R6223">
        <v>1.1453</v>
      </c>
    </row>
    <row r="6224" spans="1:18">
      <c r="A6224" t="s">
        <v>2083</v>
      </c>
      <c r="B6224" t="s">
        <v>2082</v>
      </c>
      <c r="D6224">
        <v>2021</v>
      </c>
      <c r="E6224" t="s">
        <v>509</v>
      </c>
      <c r="F6224" t="s">
        <v>2301</v>
      </c>
      <c r="G6224">
        <v>-33.549999999999997</v>
      </c>
      <c r="H6224">
        <v>137.91666670000001</v>
      </c>
      <c r="I6224" t="s">
        <v>2332</v>
      </c>
      <c r="J6224" t="s">
        <v>2151</v>
      </c>
      <c r="K6224">
        <v>17</v>
      </c>
      <c r="L6224">
        <v>18</v>
      </c>
      <c r="N6224">
        <v>1</v>
      </c>
      <c r="O6224">
        <v>0.60440000000000005</v>
      </c>
      <c r="R6224">
        <v>1.0914999999999999</v>
      </c>
    </row>
    <row r="6225" spans="1:18">
      <c r="A6225" t="s">
        <v>2083</v>
      </c>
      <c r="B6225" t="s">
        <v>2082</v>
      </c>
      <c r="D6225">
        <v>2021</v>
      </c>
      <c r="E6225" t="s">
        <v>509</v>
      </c>
      <c r="F6225" t="s">
        <v>2301</v>
      </c>
      <c r="G6225">
        <v>-33.549999999999997</v>
      </c>
      <c r="H6225">
        <v>137.91666670000001</v>
      </c>
      <c r="I6225" t="s">
        <v>2332</v>
      </c>
      <c r="J6225" t="s">
        <v>2151</v>
      </c>
      <c r="K6225">
        <v>18</v>
      </c>
      <c r="L6225">
        <v>19</v>
      </c>
      <c r="N6225">
        <v>1</v>
      </c>
      <c r="O6225">
        <v>0.63680000000000003</v>
      </c>
      <c r="R6225">
        <v>1.0376000000000001</v>
      </c>
    </row>
    <row r="6226" spans="1:18">
      <c r="A6226" t="s">
        <v>2083</v>
      </c>
      <c r="B6226" t="s">
        <v>2082</v>
      </c>
      <c r="D6226">
        <v>2021</v>
      </c>
      <c r="E6226" t="s">
        <v>509</v>
      </c>
      <c r="F6226" t="s">
        <v>2301</v>
      </c>
      <c r="G6226">
        <v>-33.549999999999997</v>
      </c>
      <c r="H6226">
        <v>137.91666670000001</v>
      </c>
      <c r="I6226" t="s">
        <v>2332</v>
      </c>
      <c r="J6226" t="s">
        <v>2151</v>
      </c>
      <c r="K6226">
        <v>19</v>
      </c>
      <c r="L6226">
        <v>20</v>
      </c>
      <c r="N6226">
        <v>1</v>
      </c>
      <c r="O6226">
        <v>0.80110000000000003</v>
      </c>
      <c r="R6226">
        <v>0.87519999999999998</v>
      </c>
    </row>
    <row r="6227" spans="1:18">
      <c r="A6227" t="s">
        <v>2083</v>
      </c>
      <c r="B6227" t="s">
        <v>2082</v>
      </c>
      <c r="D6227">
        <v>2021</v>
      </c>
      <c r="E6227" t="s">
        <v>509</v>
      </c>
      <c r="F6227" t="s">
        <v>2301</v>
      </c>
      <c r="G6227">
        <v>-33.549999999999997</v>
      </c>
      <c r="H6227">
        <v>137.91666670000001</v>
      </c>
      <c r="I6227" t="s">
        <v>2332</v>
      </c>
      <c r="J6227" t="s">
        <v>2151</v>
      </c>
      <c r="K6227">
        <v>20</v>
      </c>
      <c r="L6227">
        <v>24</v>
      </c>
      <c r="N6227">
        <v>4</v>
      </c>
      <c r="O6227">
        <v>0.77880000000000005</v>
      </c>
      <c r="R6227">
        <v>0.71279999999999999</v>
      </c>
    </row>
    <row r="6228" spans="1:18">
      <c r="A6228" t="s">
        <v>2083</v>
      </c>
      <c r="B6228" t="s">
        <v>2082</v>
      </c>
      <c r="D6228">
        <v>2021</v>
      </c>
      <c r="E6228" t="s">
        <v>509</v>
      </c>
      <c r="F6228" t="s">
        <v>2301</v>
      </c>
      <c r="G6228">
        <v>-33.549999999999997</v>
      </c>
      <c r="H6228">
        <v>137.91666670000001</v>
      </c>
      <c r="I6228" t="s">
        <v>2332</v>
      </c>
      <c r="J6228" t="s">
        <v>2151</v>
      </c>
      <c r="K6228">
        <v>24</v>
      </c>
      <c r="L6228">
        <v>28</v>
      </c>
      <c r="N6228">
        <v>4</v>
      </c>
      <c r="O6228">
        <v>1.0179</v>
      </c>
      <c r="R6228">
        <v>1.2250000000000001</v>
      </c>
    </row>
    <row r="6229" spans="1:18">
      <c r="A6229" t="s">
        <v>2083</v>
      </c>
      <c r="B6229" t="s">
        <v>2082</v>
      </c>
      <c r="D6229">
        <v>2021</v>
      </c>
      <c r="E6229" t="s">
        <v>509</v>
      </c>
      <c r="F6229" t="s">
        <v>2301</v>
      </c>
      <c r="G6229">
        <v>-33.549999999999997</v>
      </c>
      <c r="H6229">
        <v>137.91666670000001</v>
      </c>
      <c r="I6229" t="s">
        <v>2332</v>
      </c>
      <c r="J6229" t="s">
        <v>2151</v>
      </c>
      <c r="K6229">
        <v>28</v>
      </c>
      <c r="L6229">
        <v>32</v>
      </c>
      <c r="N6229">
        <v>4</v>
      </c>
      <c r="O6229">
        <v>1.0455000000000001</v>
      </c>
      <c r="R6229">
        <v>0.87849999999999995</v>
      </c>
    </row>
    <row r="6230" spans="1:18">
      <c r="A6230" t="s">
        <v>2083</v>
      </c>
      <c r="B6230" t="s">
        <v>2082</v>
      </c>
      <c r="D6230">
        <v>2021</v>
      </c>
      <c r="E6230" t="s">
        <v>509</v>
      </c>
      <c r="F6230" t="s">
        <v>2301</v>
      </c>
      <c r="G6230">
        <v>-33.549999999999997</v>
      </c>
      <c r="H6230">
        <v>137.91666670000001</v>
      </c>
      <c r="I6230" t="s">
        <v>2332</v>
      </c>
      <c r="J6230" t="s">
        <v>2151</v>
      </c>
      <c r="K6230">
        <v>32</v>
      </c>
      <c r="L6230">
        <v>36</v>
      </c>
      <c r="N6230">
        <v>4</v>
      </c>
      <c r="O6230">
        <v>0.86150000000000004</v>
      </c>
      <c r="R6230">
        <v>1.1732</v>
      </c>
    </row>
    <row r="6231" spans="1:18">
      <c r="A6231" t="s">
        <v>2083</v>
      </c>
      <c r="B6231" t="s">
        <v>2082</v>
      </c>
      <c r="D6231">
        <v>2021</v>
      </c>
      <c r="E6231" t="s">
        <v>509</v>
      </c>
      <c r="F6231" t="s">
        <v>2301</v>
      </c>
      <c r="G6231">
        <v>-33.549999999999997</v>
      </c>
      <c r="H6231">
        <v>137.91666670000001</v>
      </c>
      <c r="I6231" t="s">
        <v>2332</v>
      </c>
      <c r="J6231" t="s">
        <v>2151</v>
      </c>
      <c r="K6231">
        <v>36</v>
      </c>
      <c r="L6231">
        <v>40</v>
      </c>
      <c r="N6231">
        <v>4</v>
      </c>
      <c r="O6231">
        <v>1.0369999999999999</v>
      </c>
      <c r="R6231">
        <v>0.61529999999999996</v>
      </c>
    </row>
    <row r="6232" spans="1:18">
      <c r="A6232" t="s">
        <v>2083</v>
      </c>
      <c r="B6232" t="s">
        <v>2082</v>
      </c>
      <c r="D6232">
        <v>2021</v>
      </c>
      <c r="E6232" t="s">
        <v>509</v>
      </c>
      <c r="F6232" t="s">
        <v>2301</v>
      </c>
      <c r="G6232">
        <v>-33.549999999999997</v>
      </c>
      <c r="H6232">
        <v>137.91666670000001</v>
      </c>
      <c r="I6232" t="s">
        <v>2332</v>
      </c>
      <c r="J6232" t="s">
        <v>2151</v>
      </c>
      <c r="K6232">
        <v>40</v>
      </c>
      <c r="L6232">
        <v>44</v>
      </c>
      <c r="N6232">
        <v>4</v>
      </c>
      <c r="O6232">
        <v>1.0966</v>
      </c>
      <c r="R6232">
        <v>0.14879999999999999</v>
      </c>
    </row>
    <row r="6233" spans="1:18">
      <c r="A6233" t="s">
        <v>2083</v>
      </c>
      <c r="B6233" t="s">
        <v>2082</v>
      </c>
      <c r="D6233">
        <v>2021</v>
      </c>
      <c r="E6233" t="s">
        <v>509</v>
      </c>
      <c r="F6233" t="s">
        <v>2301</v>
      </c>
      <c r="G6233">
        <v>-33.549999999999997</v>
      </c>
      <c r="H6233">
        <v>137.91666670000001</v>
      </c>
      <c r="I6233" t="s">
        <v>2332</v>
      </c>
      <c r="J6233" t="s">
        <v>2151</v>
      </c>
      <c r="K6233">
        <v>44</v>
      </c>
      <c r="L6233">
        <v>48</v>
      </c>
      <c r="N6233">
        <v>4</v>
      </c>
      <c r="O6233">
        <v>1.0113000000000001</v>
      </c>
      <c r="R6233">
        <v>0.60170000000000001</v>
      </c>
    </row>
    <row r="6234" spans="1:18">
      <c r="A6234" t="s">
        <v>2083</v>
      </c>
      <c r="B6234" t="s">
        <v>2082</v>
      </c>
      <c r="D6234">
        <v>2021</v>
      </c>
      <c r="E6234" t="s">
        <v>509</v>
      </c>
      <c r="F6234" t="s">
        <v>2301</v>
      </c>
      <c r="G6234">
        <v>-33.549999999999997</v>
      </c>
      <c r="H6234">
        <v>137.91666670000001</v>
      </c>
      <c r="I6234" t="s">
        <v>2332</v>
      </c>
      <c r="J6234" t="s">
        <v>2151</v>
      </c>
      <c r="K6234">
        <v>48</v>
      </c>
      <c r="L6234">
        <v>52</v>
      </c>
      <c r="N6234">
        <v>4</v>
      </c>
      <c r="O6234">
        <v>0.97460000000000002</v>
      </c>
      <c r="R6234">
        <v>0.30599999999999999</v>
      </c>
    </row>
    <row r="6235" spans="1:18">
      <c r="A6235" t="s">
        <v>2083</v>
      </c>
      <c r="B6235" t="s">
        <v>2082</v>
      </c>
      <c r="D6235">
        <v>2021</v>
      </c>
      <c r="E6235" t="s">
        <v>509</v>
      </c>
      <c r="F6235" t="s">
        <v>2301</v>
      </c>
      <c r="G6235">
        <v>-33.549999999999997</v>
      </c>
      <c r="H6235">
        <v>137.91666670000001</v>
      </c>
      <c r="I6235" t="s">
        <v>2332</v>
      </c>
      <c r="J6235" t="s">
        <v>2151</v>
      </c>
      <c r="K6235">
        <v>52</v>
      </c>
      <c r="L6235">
        <v>56</v>
      </c>
      <c r="N6235">
        <v>4</v>
      </c>
      <c r="O6235">
        <v>1.0258</v>
      </c>
      <c r="R6235">
        <v>0.98870000000000002</v>
      </c>
    </row>
    <row r="6236" spans="1:18">
      <c r="A6236" t="s">
        <v>2083</v>
      </c>
      <c r="B6236" t="s">
        <v>2082</v>
      </c>
      <c r="D6236">
        <v>2021</v>
      </c>
      <c r="E6236" t="s">
        <v>509</v>
      </c>
      <c r="F6236" t="s">
        <v>2301</v>
      </c>
      <c r="G6236">
        <v>-33.549999999999997</v>
      </c>
      <c r="H6236">
        <v>137.91666670000001</v>
      </c>
      <c r="I6236" t="s">
        <v>2332</v>
      </c>
      <c r="J6236" t="s">
        <v>2150</v>
      </c>
      <c r="K6236">
        <v>0</v>
      </c>
      <c r="L6236">
        <v>0.5</v>
      </c>
      <c r="N6236">
        <v>0.5</v>
      </c>
      <c r="O6236">
        <v>0.66790000000000005</v>
      </c>
      <c r="R6236">
        <v>3.0123000000000002</v>
      </c>
    </row>
    <row r="6237" spans="1:18">
      <c r="A6237" t="s">
        <v>2083</v>
      </c>
      <c r="B6237" t="s">
        <v>2082</v>
      </c>
      <c r="D6237">
        <v>2021</v>
      </c>
      <c r="E6237" t="s">
        <v>509</v>
      </c>
      <c r="F6237" t="s">
        <v>2301</v>
      </c>
      <c r="G6237">
        <v>-33.549999999999997</v>
      </c>
      <c r="H6237">
        <v>137.91666670000001</v>
      </c>
      <c r="I6237" t="s">
        <v>2332</v>
      </c>
      <c r="J6237" t="s">
        <v>2150</v>
      </c>
      <c r="K6237">
        <v>0.5</v>
      </c>
      <c r="L6237">
        <v>1</v>
      </c>
      <c r="N6237">
        <v>0.5</v>
      </c>
      <c r="O6237">
        <v>0.53100000000000003</v>
      </c>
      <c r="R6237">
        <v>2.9941</v>
      </c>
    </row>
    <row r="6238" spans="1:18">
      <c r="A6238" t="s">
        <v>2083</v>
      </c>
      <c r="B6238" t="s">
        <v>2082</v>
      </c>
      <c r="D6238">
        <v>2021</v>
      </c>
      <c r="E6238" t="s">
        <v>509</v>
      </c>
      <c r="F6238" t="s">
        <v>2301</v>
      </c>
      <c r="G6238">
        <v>-33.549999999999997</v>
      </c>
      <c r="H6238">
        <v>137.91666670000001</v>
      </c>
      <c r="I6238" t="s">
        <v>2332</v>
      </c>
      <c r="J6238" t="s">
        <v>2150</v>
      </c>
      <c r="K6238">
        <v>1</v>
      </c>
      <c r="L6238">
        <v>1.5</v>
      </c>
      <c r="N6238">
        <v>0.5</v>
      </c>
      <c r="O6238">
        <v>0.43530000000000002</v>
      </c>
      <c r="R6238">
        <v>2.9759000000000002</v>
      </c>
    </row>
    <row r="6239" spans="1:18">
      <c r="A6239" t="s">
        <v>2083</v>
      </c>
      <c r="B6239" t="s">
        <v>2082</v>
      </c>
      <c r="D6239">
        <v>2021</v>
      </c>
      <c r="E6239" t="s">
        <v>509</v>
      </c>
      <c r="F6239" t="s">
        <v>2301</v>
      </c>
      <c r="G6239">
        <v>-33.549999999999997</v>
      </c>
      <c r="H6239">
        <v>137.91666670000001</v>
      </c>
      <c r="I6239" t="s">
        <v>2332</v>
      </c>
      <c r="J6239" t="s">
        <v>2150</v>
      </c>
      <c r="K6239">
        <v>1.5</v>
      </c>
      <c r="L6239">
        <v>2</v>
      </c>
      <c r="N6239">
        <v>0.5</v>
      </c>
      <c r="O6239">
        <v>0.65790000000000004</v>
      </c>
      <c r="R6239">
        <v>2.6833999999999998</v>
      </c>
    </row>
    <row r="6240" spans="1:18">
      <c r="A6240" t="s">
        <v>2083</v>
      </c>
      <c r="B6240" t="s">
        <v>2082</v>
      </c>
      <c r="D6240">
        <v>2021</v>
      </c>
      <c r="E6240" t="s">
        <v>509</v>
      </c>
      <c r="F6240" t="s">
        <v>2301</v>
      </c>
      <c r="G6240">
        <v>-33.549999999999997</v>
      </c>
      <c r="H6240">
        <v>137.91666670000001</v>
      </c>
      <c r="I6240" t="s">
        <v>2332</v>
      </c>
      <c r="J6240" t="s">
        <v>2150</v>
      </c>
      <c r="K6240">
        <v>2</v>
      </c>
      <c r="L6240">
        <v>2.5</v>
      </c>
      <c r="N6240">
        <v>0.5</v>
      </c>
      <c r="O6240">
        <v>0.92669999999999997</v>
      </c>
      <c r="R6240">
        <v>2.3908</v>
      </c>
    </row>
    <row r="6241" spans="1:18">
      <c r="A6241" t="s">
        <v>2083</v>
      </c>
      <c r="B6241" t="s">
        <v>2082</v>
      </c>
      <c r="D6241">
        <v>2021</v>
      </c>
      <c r="E6241" t="s">
        <v>509</v>
      </c>
      <c r="F6241" t="s">
        <v>2301</v>
      </c>
      <c r="G6241">
        <v>-33.549999999999997</v>
      </c>
      <c r="H6241">
        <v>137.91666670000001</v>
      </c>
      <c r="I6241" t="s">
        <v>2332</v>
      </c>
      <c r="J6241" t="s">
        <v>2150</v>
      </c>
      <c r="K6241">
        <v>2.5</v>
      </c>
      <c r="L6241">
        <v>3</v>
      </c>
      <c r="N6241">
        <v>0.5</v>
      </c>
      <c r="O6241">
        <v>0.73409999999999997</v>
      </c>
      <c r="R6241">
        <v>2.5169999999999999</v>
      </c>
    </row>
    <row r="6242" spans="1:18">
      <c r="A6242" t="s">
        <v>2083</v>
      </c>
      <c r="B6242" t="s">
        <v>2082</v>
      </c>
      <c r="D6242">
        <v>2021</v>
      </c>
      <c r="E6242" t="s">
        <v>509</v>
      </c>
      <c r="F6242" t="s">
        <v>2301</v>
      </c>
      <c r="G6242">
        <v>-33.549999999999997</v>
      </c>
      <c r="H6242">
        <v>137.91666670000001</v>
      </c>
      <c r="I6242" t="s">
        <v>2332</v>
      </c>
      <c r="J6242" t="s">
        <v>2150</v>
      </c>
      <c r="K6242">
        <v>3</v>
      </c>
      <c r="L6242">
        <v>3.5</v>
      </c>
      <c r="N6242">
        <v>0.5</v>
      </c>
      <c r="O6242">
        <v>0.60050000000000003</v>
      </c>
      <c r="R6242">
        <v>2.6432000000000002</v>
      </c>
    </row>
    <row r="6243" spans="1:18">
      <c r="A6243" t="s">
        <v>2083</v>
      </c>
      <c r="B6243" t="s">
        <v>2082</v>
      </c>
      <c r="D6243">
        <v>2021</v>
      </c>
      <c r="E6243" t="s">
        <v>509</v>
      </c>
      <c r="F6243" t="s">
        <v>2301</v>
      </c>
      <c r="G6243">
        <v>-33.549999999999997</v>
      </c>
      <c r="H6243">
        <v>137.91666670000001</v>
      </c>
      <c r="I6243" t="s">
        <v>2332</v>
      </c>
      <c r="J6243" t="s">
        <v>2150</v>
      </c>
      <c r="K6243">
        <v>3.5</v>
      </c>
      <c r="L6243">
        <v>4</v>
      </c>
      <c r="N6243">
        <v>0.5</v>
      </c>
      <c r="O6243">
        <v>0.69079999999999997</v>
      </c>
      <c r="R6243">
        <v>2.5245000000000002</v>
      </c>
    </row>
    <row r="6244" spans="1:18">
      <c r="A6244" t="s">
        <v>2083</v>
      </c>
      <c r="B6244" t="s">
        <v>2082</v>
      </c>
      <c r="D6244">
        <v>2021</v>
      </c>
      <c r="E6244" t="s">
        <v>509</v>
      </c>
      <c r="F6244" t="s">
        <v>2301</v>
      </c>
      <c r="G6244">
        <v>-33.549999999999997</v>
      </c>
      <c r="H6244">
        <v>137.91666670000001</v>
      </c>
      <c r="I6244" t="s">
        <v>2332</v>
      </c>
      <c r="J6244" t="s">
        <v>2150</v>
      </c>
      <c r="K6244">
        <v>4</v>
      </c>
      <c r="L6244">
        <v>4.5</v>
      </c>
      <c r="N6244">
        <v>0.5</v>
      </c>
      <c r="O6244">
        <v>1.008</v>
      </c>
      <c r="R6244">
        <v>2.4058000000000002</v>
      </c>
    </row>
    <row r="6245" spans="1:18">
      <c r="A6245" t="s">
        <v>2083</v>
      </c>
      <c r="B6245" t="s">
        <v>2082</v>
      </c>
      <c r="D6245">
        <v>2021</v>
      </c>
      <c r="E6245" t="s">
        <v>509</v>
      </c>
      <c r="F6245" t="s">
        <v>2301</v>
      </c>
      <c r="G6245">
        <v>-33.549999999999997</v>
      </c>
      <c r="H6245">
        <v>137.91666670000001</v>
      </c>
      <c r="I6245" t="s">
        <v>2332</v>
      </c>
      <c r="J6245" t="s">
        <v>2150</v>
      </c>
      <c r="K6245">
        <v>4.5</v>
      </c>
      <c r="L6245">
        <v>5</v>
      </c>
      <c r="N6245">
        <v>0.5</v>
      </c>
      <c r="O6245">
        <v>0.49709999999999999</v>
      </c>
      <c r="R6245">
        <v>2.7717999999999998</v>
      </c>
    </row>
    <row r="6246" spans="1:18">
      <c r="A6246" t="s">
        <v>2083</v>
      </c>
      <c r="B6246" t="s">
        <v>2082</v>
      </c>
      <c r="D6246">
        <v>2021</v>
      </c>
      <c r="E6246" t="s">
        <v>509</v>
      </c>
      <c r="F6246" t="s">
        <v>2301</v>
      </c>
      <c r="G6246">
        <v>-33.549999999999997</v>
      </c>
      <c r="H6246">
        <v>137.91666670000001</v>
      </c>
      <c r="I6246" t="s">
        <v>2332</v>
      </c>
      <c r="J6246" t="s">
        <v>2150</v>
      </c>
      <c r="K6246">
        <v>5</v>
      </c>
      <c r="L6246">
        <v>5.5</v>
      </c>
      <c r="N6246">
        <v>0.5</v>
      </c>
      <c r="O6246">
        <v>0.3866</v>
      </c>
      <c r="R6246">
        <v>3.1377999999999999</v>
      </c>
    </row>
    <row r="6247" spans="1:18">
      <c r="A6247" t="s">
        <v>2083</v>
      </c>
      <c r="B6247" t="s">
        <v>2082</v>
      </c>
      <c r="D6247">
        <v>2021</v>
      </c>
      <c r="E6247" t="s">
        <v>509</v>
      </c>
      <c r="F6247" t="s">
        <v>2301</v>
      </c>
      <c r="G6247">
        <v>-33.549999999999997</v>
      </c>
      <c r="H6247">
        <v>137.91666670000001</v>
      </c>
      <c r="I6247" t="s">
        <v>2332</v>
      </c>
      <c r="J6247" t="s">
        <v>2150</v>
      </c>
      <c r="K6247">
        <v>5.5</v>
      </c>
      <c r="L6247">
        <v>6</v>
      </c>
      <c r="N6247">
        <v>0.5</v>
      </c>
      <c r="O6247">
        <v>0.68769999999999998</v>
      </c>
      <c r="R6247">
        <v>2.9485000000000001</v>
      </c>
    </row>
    <row r="6248" spans="1:18">
      <c r="A6248" t="s">
        <v>2083</v>
      </c>
      <c r="B6248" t="s">
        <v>2082</v>
      </c>
      <c r="D6248">
        <v>2021</v>
      </c>
      <c r="E6248" t="s">
        <v>509</v>
      </c>
      <c r="F6248" t="s">
        <v>2301</v>
      </c>
      <c r="G6248">
        <v>-33.549999999999997</v>
      </c>
      <c r="H6248">
        <v>137.91666670000001</v>
      </c>
      <c r="I6248" t="s">
        <v>2332</v>
      </c>
      <c r="J6248" t="s">
        <v>2150</v>
      </c>
      <c r="K6248">
        <v>6</v>
      </c>
      <c r="L6248">
        <v>6.5</v>
      </c>
      <c r="N6248">
        <v>0.5</v>
      </c>
      <c r="O6248">
        <v>0.37209999999999999</v>
      </c>
      <c r="R6248">
        <v>2.7593000000000001</v>
      </c>
    </row>
    <row r="6249" spans="1:18">
      <c r="A6249" t="s">
        <v>2083</v>
      </c>
      <c r="B6249" t="s">
        <v>2082</v>
      </c>
      <c r="D6249">
        <v>2021</v>
      </c>
      <c r="E6249" t="s">
        <v>509</v>
      </c>
      <c r="F6249" t="s">
        <v>2301</v>
      </c>
      <c r="G6249">
        <v>-33.549999999999997</v>
      </c>
      <c r="H6249">
        <v>137.91666670000001</v>
      </c>
      <c r="I6249" t="s">
        <v>2332</v>
      </c>
      <c r="J6249" t="s">
        <v>2150</v>
      </c>
      <c r="K6249">
        <v>6.5</v>
      </c>
      <c r="L6249">
        <v>7</v>
      </c>
      <c r="N6249">
        <v>0.5</v>
      </c>
      <c r="O6249">
        <v>0.90580000000000005</v>
      </c>
      <c r="R6249">
        <v>2.1718999999999999</v>
      </c>
    </row>
    <row r="6250" spans="1:18">
      <c r="A6250" t="s">
        <v>2083</v>
      </c>
      <c r="B6250" t="s">
        <v>2082</v>
      </c>
      <c r="D6250">
        <v>2021</v>
      </c>
      <c r="E6250" t="s">
        <v>509</v>
      </c>
      <c r="F6250" t="s">
        <v>2301</v>
      </c>
      <c r="G6250">
        <v>-33.549999999999997</v>
      </c>
      <c r="H6250">
        <v>137.91666670000001</v>
      </c>
      <c r="I6250" t="s">
        <v>2332</v>
      </c>
      <c r="J6250" t="s">
        <v>2150</v>
      </c>
      <c r="K6250">
        <v>7</v>
      </c>
      <c r="L6250">
        <v>7.5</v>
      </c>
      <c r="N6250">
        <v>0.5</v>
      </c>
      <c r="O6250">
        <v>0.60170000000000001</v>
      </c>
      <c r="R6250">
        <v>1.5845</v>
      </c>
    </row>
    <row r="6251" spans="1:18">
      <c r="A6251" t="s">
        <v>2083</v>
      </c>
      <c r="B6251" t="s">
        <v>2082</v>
      </c>
      <c r="D6251">
        <v>2021</v>
      </c>
      <c r="E6251" t="s">
        <v>509</v>
      </c>
      <c r="F6251" t="s">
        <v>2301</v>
      </c>
      <c r="G6251">
        <v>-33.549999999999997</v>
      </c>
      <c r="H6251">
        <v>137.91666670000001</v>
      </c>
      <c r="I6251" t="s">
        <v>2332</v>
      </c>
      <c r="J6251" t="s">
        <v>2150</v>
      </c>
      <c r="K6251">
        <v>7.5</v>
      </c>
      <c r="L6251">
        <v>8</v>
      </c>
      <c r="N6251">
        <v>0.5</v>
      </c>
      <c r="O6251">
        <v>0.64759999999999995</v>
      </c>
      <c r="R6251">
        <v>2.1562999999999999</v>
      </c>
    </row>
    <row r="6252" spans="1:18">
      <c r="A6252" t="s">
        <v>2083</v>
      </c>
      <c r="B6252" t="s">
        <v>2082</v>
      </c>
      <c r="D6252">
        <v>2021</v>
      </c>
      <c r="E6252" t="s">
        <v>509</v>
      </c>
      <c r="F6252" t="s">
        <v>2301</v>
      </c>
      <c r="G6252">
        <v>-33.549999999999997</v>
      </c>
      <c r="H6252">
        <v>137.91666670000001</v>
      </c>
      <c r="I6252" t="s">
        <v>2332</v>
      </c>
      <c r="J6252" t="s">
        <v>2150</v>
      </c>
      <c r="K6252">
        <v>8</v>
      </c>
      <c r="L6252">
        <v>8.5</v>
      </c>
      <c r="N6252">
        <v>0.5</v>
      </c>
      <c r="O6252">
        <v>1.0184</v>
      </c>
      <c r="R6252">
        <v>2.7282000000000002</v>
      </c>
    </row>
    <row r="6253" spans="1:18">
      <c r="A6253" t="s">
        <v>2083</v>
      </c>
      <c r="B6253" t="s">
        <v>2082</v>
      </c>
      <c r="D6253">
        <v>2021</v>
      </c>
      <c r="E6253" t="s">
        <v>509</v>
      </c>
      <c r="F6253" t="s">
        <v>2301</v>
      </c>
      <c r="G6253">
        <v>-33.549999999999997</v>
      </c>
      <c r="H6253">
        <v>137.91666670000001</v>
      </c>
      <c r="I6253" t="s">
        <v>2332</v>
      </c>
      <c r="J6253" t="s">
        <v>2150</v>
      </c>
      <c r="K6253">
        <v>8.5</v>
      </c>
      <c r="L6253">
        <v>9</v>
      </c>
      <c r="N6253">
        <v>0.5</v>
      </c>
      <c r="O6253">
        <v>0.56420000000000003</v>
      </c>
      <c r="R6253">
        <v>2.8209</v>
      </c>
    </row>
    <row r="6254" spans="1:18">
      <c r="A6254" t="s">
        <v>2083</v>
      </c>
      <c r="B6254" t="s">
        <v>2082</v>
      </c>
      <c r="D6254">
        <v>2021</v>
      </c>
      <c r="E6254" t="s">
        <v>509</v>
      </c>
      <c r="F6254" t="s">
        <v>2301</v>
      </c>
      <c r="G6254">
        <v>-33.549999999999997</v>
      </c>
      <c r="H6254">
        <v>137.91666670000001</v>
      </c>
      <c r="I6254" t="s">
        <v>2332</v>
      </c>
      <c r="J6254" t="s">
        <v>2150</v>
      </c>
      <c r="K6254">
        <v>9</v>
      </c>
      <c r="L6254">
        <v>9.5</v>
      </c>
      <c r="N6254">
        <v>0.5</v>
      </c>
      <c r="O6254">
        <v>0.29899999999999999</v>
      </c>
      <c r="R6254">
        <v>2.9137</v>
      </c>
    </row>
    <row r="6255" spans="1:18">
      <c r="A6255" t="s">
        <v>2083</v>
      </c>
      <c r="B6255" t="s">
        <v>2082</v>
      </c>
      <c r="D6255">
        <v>2021</v>
      </c>
      <c r="E6255" t="s">
        <v>509</v>
      </c>
      <c r="F6255" t="s">
        <v>2301</v>
      </c>
      <c r="G6255">
        <v>-33.549999999999997</v>
      </c>
      <c r="H6255">
        <v>137.91666670000001</v>
      </c>
      <c r="I6255" t="s">
        <v>2332</v>
      </c>
      <c r="J6255" t="s">
        <v>2150</v>
      </c>
      <c r="K6255">
        <v>9.5</v>
      </c>
      <c r="L6255">
        <v>10</v>
      </c>
      <c r="N6255">
        <v>0.5</v>
      </c>
      <c r="O6255">
        <v>0.66349999999999998</v>
      </c>
      <c r="R6255">
        <v>3.0286</v>
      </c>
    </row>
    <row r="6256" spans="1:18">
      <c r="A6256" t="s">
        <v>2083</v>
      </c>
      <c r="B6256" t="s">
        <v>2082</v>
      </c>
      <c r="D6256">
        <v>2021</v>
      </c>
      <c r="E6256" t="s">
        <v>509</v>
      </c>
      <c r="F6256" t="s">
        <v>2301</v>
      </c>
      <c r="G6256">
        <v>-33.549999999999997</v>
      </c>
      <c r="H6256">
        <v>137.91666670000001</v>
      </c>
      <c r="I6256" t="s">
        <v>2332</v>
      </c>
      <c r="J6256" t="s">
        <v>2150</v>
      </c>
      <c r="K6256">
        <v>10</v>
      </c>
      <c r="L6256">
        <v>10.5</v>
      </c>
      <c r="N6256">
        <v>0.5</v>
      </c>
      <c r="O6256">
        <v>0.49919999999999998</v>
      </c>
      <c r="R6256">
        <v>3.1434000000000002</v>
      </c>
    </row>
    <row r="6257" spans="1:18">
      <c r="A6257" t="s">
        <v>2083</v>
      </c>
      <c r="B6257" t="s">
        <v>2082</v>
      </c>
      <c r="D6257">
        <v>2021</v>
      </c>
      <c r="E6257" t="s">
        <v>509</v>
      </c>
      <c r="F6257" t="s">
        <v>2301</v>
      </c>
      <c r="G6257">
        <v>-33.549999999999997</v>
      </c>
      <c r="H6257">
        <v>137.91666670000001</v>
      </c>
      <c r="I6257" t="s">
        <v>2332</v>
      </c>
      <c r="J6257" t="s">
        <v>2150</v>
      </c>
      <c r="K6257">
        <v>10.5</v>
      </c>
      <c r="L6257">
        <v>11</v>
      </c>
      <c r="N6257">
        <v>0.5</v>
      </c>
      <c r="O6257">
        <v>0.50560000000000005</v>
      </c>
      <c r="R6257">
        <v>4.1843000000000004</v>
      </c>
    </row>
    <row r="6258" spans="1:18">
      <c r="A6258" t="s">
        <v>2083</v>
      </c>
      <c r="B6258" t="s">
        <v>2082</v>
      </c>
      <c r="D6258">
        <v>2021</v>
      </c>
      <c r="E6258" t="s">
        <v>509</v>
      </c>
      <c r="F6258" t="s">
        <v>2301</v>
      </c>
      <c r="G6258">
        <v>-33.549999999999997</v>
      </c>
      <c r="H6258">
        <v>137.91666670000001</v>
      </c>
      <c r="I6258" t="s">
        <v>2332</v>
      </c>
      <c r="J6258" t="s">
        <v>2150</v>
      </c>
      <c r="K6258">
        <v>11</v>
      </c>
      <c r="L6258">
        <v>11.5</v>
      </c>
      <c r="N6258">
        <v>0.5</v>
      </c>
      <c r="O6258">
        <v>0.58699999999999997</v>
      </c>
      <c r="R6258">
        <v>5.2251000000000003</v>
      </c>
    </row>
    <row r="6259" spans="1:18">
      <c r="A6259" t="s">
        <v>2083</v>
      </c>
      <c r="B6259" t="s">
        <v>2082</v>
      </c>
      <c r="D6259">
        <v>2021</v>
      </c>
      <c r="E6259" t="s">
        <v>509</v>
      </c>
      <c r="F6259" t="s">
        <v>2301</v>
      </c>
      <c r="G6259">
        <v>-33.549999999999997</v>
      </c>
      <c r="H6259">
        <v>137.91666670000001</v>
      </c>
      <c r="I6259" t="s">
        <v>2332</v>
      </c>
      <c r="J6259" t="s">
        <v>2150</v>
      </c>
      <c r="K6259">
        <v>11.5</v>
      </c>
      <c r="L6259">
        <v>12</v>
      </c>
      <c r="N6259">
        <v>0.5</v>
      </c>
      <c r="O6259">
        <v>0.3236</v>
      </c>
      <c r="R6259">
        <v>4.4065000000000003</v>
      </c>
    </row>
    <row r="6260" spans="1:18">
      <c r="A6260" t="s">
        <v>2083</v>
      </c>
      <c r="B6260" t="s">
        <v>2082</v>
      </c>
      <c r="D6260">
        <v>2021</v>
      </c>
      <c r="E6260" t="s">
        <v>509</v>
      </c>
      <c r="F6260" t="s">
        <v>2301</v>
      </c>
      <c r="G6260">
        <v>-33.549999999999997</v>
      </c>
      <c r="H6260">
        <v>137.91666670000001</v>
      </c>
      <c r="I6260" t="s">
        <v>2332</v>
      </c>
      <c r="J6260" t="s">
        <v>2150</v>
      </c>
      <c r="K6260">
        <v>12</v>
      </c>
      <c r="L6260">
        <v>12.5</v>
      </c>
      <c r="N6260">
        <v>0.5</v>
      </c>
      <c r="O6260">
        <v>0.34870000000000001</v>
      </c>
      <c r="R6260">
        <v>3.5878000000000001</v>
      </c>
    </row>
    <row r="6261" spans="1:18">
      <c r="A6261" t="s">
        <v>2083</v>
      </c>
      <c r="B6261" t="s">
        <v>2082</v>
      </c>
      <c r="D6261">
        <v>2021</v>
      </c>
      <c r="E6261" t="s">
        <v>509</v>
      </c>
      <c r="F6261" t="s">
        <v>2301</v>
      </c>
      <c r="G6261">
        <v>-33.549999999999997</v>
      </c>
      <c r="H6261">
        <v>137.91666670000001</v>
      </c>
      <c r="I6261" t="s">
        <v>2332</v>
      </c>
      <c r="J6261" t="s">
        <v>2150</v>
      </c>
      <c r="K6261">
        <v>12.5</v>
      </c>
      <c r="L6261">
        <v>13</v>
      </c>
      <c r="N6261">
        <v>0.5</v>
      </c>
      <c r="O6261">
        <v>0.30159999999999998</v>
      </c>
      <c r="R6261">
        <v>3.1377999999999999</v>
      </c>
    </row>
    <row r="6262" spans="1:18">
      <c r="A6262" t="s">
        <v>2083</v>
      </c>
      <c r="B6262" t="s">
        <v>2082</v>
      </c>
      <c r="D6262">
        <v>2021</v>
      </c>
      <c r="E6262" t="s">
        <v>509</v>
      </c>
      <c r="F6262" t="s">
        <v>2301</v>
      </c>
      <c r="G6262">
        <v>-33.549999999999997</v>
      </c>
      <c r="H6262">
        <v>137.91666670000001</v>
      </c>
      <c r="I6262" t="s">
        <v>2332</v>
      </c>
      <c r="J6262" t="s">
        <v>2150</v>
      </c>
      <c r="K6262">
        <v>13</v>
      </c>
      <c r="L6262">
        <v>13.5</v>
      </c>
      <c r="N6262">
        <v>0.5</v>
      </c>
      <c r="O6262">
        <v>0.50790000000000002</v>
      </c>
      <c r="R6262">
        <v>2.6877</v>
      </c>
    </row>
    <row r="6263" spans="1:18">
      <c r="A6263" t="s">
        <v>2083</v>
      </c>
      <c r="B6263" t="s">
        <v>2082</v>
      </c>
      <c r="D6263">
        <v>2021</v>
      </c>
      <c r="E6263" t="s">
        <v>509</v>
      </c>
      <c r="F6263" t="s">
        <v>2301</v>
      </c>
      <c r="G6263">
        <v>-33.549999999999997</v>
      </c>
      <c r="H6263">
        <v>137.91666670000001</v>
      </c>
      <c r="I6263" t="s">
        <v>2332</v>
      </c>
      <c r="J6263" t="s">
        <v>2150</v>
      </c>
      <c r="K6263">
        <v>13.5</v>
      </c>
      <c r="L6263">
        <v>14</v>
      </c>
      <c r="N6263">
        <v>0.5</v>
      </c>
      <c r="O6263">
        <v>0.81979999999999997</v>
      </c>
      <c r="R6263">
        <v>2.7772999999999999</v>
      </c>
    </row>
    <row r="6264" spans="1:18">
      <c r="A6264" t="s">
        <v>2083</v>
      </c>
      <c r="B6264" t="s">
        <v>2082</v>
      </c>
      <c r="D6264">
        <v>2021</v>
      </c>
      <c r="E6264" t="s">
        <v>509</v>
      </c>
      <c r="F6264" t="s">
        <v>2301</v>
      </c>
      <c r="G6264">
        <v>-33.549999999999997</v>
      </c>
      <c r="H6264">
        <v>137.91666670000001</v>
      </c>
      <c r="I6264" t="s">
        <v>2332</v>
      </c>
      <c r="J6264" t="s">
        <v>2150</v>
      </c>
      <c r="K6264">
        <v>14</v>
      </c>
      <c r="L6264">
        <v>14.5</v>
      </c>
      <c r="N6264">
        <v>0.5</v>
      </c>
      <c r="O6264">
        <v>0.374</v>
      </c>
      <c r="R6264">
        <v>2.8668</v>
      </c>
    </row>
    <row r="6265" spans="1:18">
      <c r="A6265" t="s">
        <v>2083</v>
      </c>
      <c r="B6265" t="s">
        <v>2082</v>
      </c>
      <c r="D6265">
        <v>2021</v>
      </c>
      <c r="E6265" t="s">
        <v>509</v>
      </c>
      <c r="F6265" t="s">
        <v>2301</v>
      </c>
      <c r="G6265">
        <v>-33.549999999999997</v>
      </c>
      <c r="H6265">
        <v>137.91666670000001</v>
      </c>
      <c r="I6265" t="s">
        <v>2332</v>
      </c>
      <c r="J6265" t="s">
        <v>2150</v>
      </c>
      <c r="K6265">
        <v>14.5</v>
      </c>
      <c r="L6265">
        <v>15</v>
      </c>
      <c r="N6265">
        <v>0.5</v>
      </c>
      <c r="O6265">
        <v>0.65210000000000001</v>
      </c>
      <c r="R6265">
        <v>2.347</v>
      </c>
    </row>
    <row r="6266" spans="1:18">
      <c r="A6266" t="s">
        <v>2083</v>
      </c>
      <c r="B6266" t="s">
        <v>2082</v>
      </c>
      <c r="D6266">
        <v>2021</v>
      </c>
      <c r="E6266" t="s">
        <v>509</v>
      </c>
      <c r="F6266" t="s">
        <v>2301</v>
      </c>
      <c r="G6266">
        <v>-33.549999999999997</v>
      </c>
      <c r="H6266">
        <v>137.91666670000001</v>
      </c>
      <c r="I6266" t="s">
        <v>2332</v>
      </c>
      <c r="J6266" t="s">
        <v>2150</v>
      </c>
      <c r="K6266">
        <v>15</v>
      </c>
      <c r="L6266">
        <v>15.5</v>
      </c>
      <c r="N6266">
        <v>0.5</v>
      </c>
      <c r="O6266">
        <v>0.75309999999999999</v>
      </c>
      <c r="R6266">
        <v>1.8270999999999999</v>
      </c>
    </row>
    <row r="6267" spans="1:18">
      <c r="A6267" t="s">
        <v>2083</v>
      </c>
      <c r="B6267" t="s">
        <v>2082</v>
      </c>
      <c r="D6267">
        <v>2021</v>
      </c>
      <c r="E6267" t="s">
        <v>509</v>
      </c>
      <c r="F6267" t="s">
        <v>2301</v>
      </c>
      <c r="G6267">
        <v>-33.549999999999997</v>
      </c>
      <c r="H6267">
        <v>137.91666670000001</v>
      </c>
      <c r="I6267" t="s">
        <v>2332</v>
      </c>
      <c r="J6267" t="s">
        <v>2150</v>
      </c>
      <c r="K6267">
        <v>15.5</v>
      </c>
      <c r="L6267">
        <v>16</v>
      </c>
      <c r="N6267">
        <v>0.5</v>
      </c>
      <c r="O6267">
        <v>0.57720000000000005</v>
      </c>
      <c r="R6267">
        <v>1.93</v>
      </c>
    </row>
    <row r="6268" spans="1:18">
      <c r="A6268" t="s">
        <v>2083</v>
      </c>
      <c r="B6268" t="s">
        <v>2082</v>
      </c>
      <c r="D6268">
        <v>2021</v>
      </c>
      <c r="E6268" t="s">
        <v>509</v>
      </c>
      <c r="F6268" t="s">
        <v>2301</v>
      </c>
      <c r="G6268">
        <v>-33.549999999999997</v>
      </c>
      <c r="H6268">
        <v>137.91666670000001</v>
      </c>
      <c r="I6268" t="s">
        <v>2332</v>
      </c>
      <c r="J6268" t="s">
        <v>2150</v>
      </c>
      <c r="K6268">
        <v>16</v>
      </c>
      <c r="L6268">
        <v>16.5</v>
      </c>
      <c r="N6268">
        <v>0.5</v>
      </c>
      <c r="O6268">
        <v>0.72570000000000001</v>
      </c>
      <c r="R6268">
        <v>2.0329000000000002</v>
      </c>
    </row>
    <row r="6269" spans="1:18">
      <c r="A6269" t="s">
        <v>2083</v>
      </c>
      <c r="B6269" t="s">
        <v>2082</v>
      </c>
      <c r="D6269">
        <v>2021</v>
      </c>
      <c r="E6269" t="s">
        <v>509</v>
      </c>
      <c r="F6269" t="s">
        <v>2301</v>
      </c>
      <c r="G6269">
        <v>-33.549999999999997</v>
      </c>
      <c r="H6269">
        <v>137.91666670000001</v>
      </c>
      <c r="I6269" t="s">
        <v>2332</v>
      </c>
      <c r="J6269" t="s">
        <v>2150</v>
      </c>
      <c r="K6269">
        <v>16.5</v>
      </c>
      <c r="L6269">
        <v>17</v>
      </c>
      <c r="N6269">
        <v>0.5</v>
      </c>
      <c r="O6269">
        <v>0.71020000000000005</v>
      </c>
      <c r="R6269">
        <v>1.2093</v>
      </c>
    </row>
    <row r="6270" spans="1:18">
      <c r="A6270" t="s">
        <v>2083</v>
      </c>
      <c r="B6270" t="s">
        <v>2082</v>
      </c>
      <c r="D6270">
        <v>2021</v>
      </c>
      <c r="E6270" t="s">
        <v>509</v>
      </c>
      <c r="F6270" t="s">
        <v>2301</v>
      </c>
      <c r="G6270">
        <v>-33.549999999999997</v>
      </c>
      <c r="H6270">
        <v>137.91666670000001</v>
      </c>
      <c r="I6270" t="s">
        <v>2332</v>
      </c>
      <c r="J6270" t="s">
        <v>2150</v>
      </c>
      <c r="K6270">
        <v>17</v>
      </c>
      <c r="L6270">
        <v>17.5</v>
      </c>
      <c r="N6270">
        <v>0.5</v>
      </c>
      <c r="O6270">
        <v>0.69030000000000002</v>
      </c>
      <c r="R6270">
        <v>0.3856</v>
      </c>
    </row>
    <row r="6271" spans="1:18">
      <c r="A6271" t="s">
        <v>2083</v>
      </c>
      <c r="B6271" t="s">
        <v>2082</v>
      </c>
      <c r="D6271">
        <v>2021</v>
      </c>
      <c r="E6271" t="s">
        <v>509</v>
      </c>
      <c r="F6271" t="s">
        <v>2301</v>
      </c>
      <c r="G6271">
        <v>-33.549999999999997</v>
      </c>
      <c r="H6271">
        <v>137.91666670000001</v>
      </c>
      <c r="I6271" t="s">
        <v>2332</v>
      </c>
      <c r="J6271" t="s">
        <v>2150</v>
      </c>
      <c r="K6271">
        <v>17.5</v>
      </c>
      <c r="L6271">
        <v>18</v>
      </c>
      <c r="N6271">
        <v>0.5</v>
      </c>
      <c r="O6271">
        <v>0.67149999999999999</v>
      </c>
      <c r="R6271">
        <v>1.2270000000000001</v>
      </c>
    </row>
    <row r="6272" spans="1:18">
      <c r="A6272" t="s">
        <v>2083</v>
      </c>
      <c r="B6272" t="s">
        <v>2082</v>
      </c>
      <c r="D6272">
        <v>2021</v>
      </c>
      <c r="E6272" t="s">
        <v>509</v>
      </c>
      <c r="F6272" t="s">
        <v>2301</v>
      </c>
      <c r="G6272">
        <v>-33.549999999999997</v>
      </c>
      <c r="H6272">
        <v>137.91666670000001</v>
      </c>
      <c r="I6272" t="s">
        <v>2332</v>
      </c>
      <c r="J6272" t="s">
        <v>2150</v>
      </c>
      <c r="K6272">
        <v>18</v>
      </c>
      <c r="L6272">
        <v>18.5</v>
      </c>
      <c r="N6272">
        <v>0.5</v>
      </c>
      <c r="O6272">
        <v>0.72460000000000002</v>
      </c>
      <c r="R6272">
        <v>2.0684</v>
      </c>
    </row>
    <row r="6273" spans="1:18">
      <c r="A6273" t="s">
        <v>2083</v>
      </c>
      <c r="B6273" t="s">
        <v>2082</v>
      </c>
      <c r="D6273">
        <v>2021</v>
      </c>
      <c r="E6273" t="s">
        <v>509</v>
      </c>
      <c r="F6273" t="s">
        <v>2301</v>
      </c>
      <c r="G6273">
        <v>-33.549999999999997</v>
      </c>
      <c r="H6273">
        <v>137.91666670000001</v>
      </c>
      <c r="I6273" t="s">
        <v>2332</v>
      </c>
      <c r="J6273" t="s">
        <v>2150</v>
      </c>
      <c r="K6273">
        <v>18.5</v>
      </c>
      <c r="L6273">
        <v>19</v>
      </c>
      <c r="N6273">
        <v>0.5</v>
      </c>
      <c r="O6273">
        <v>0.64649999999999996</v>
      </c>
      <c r="R6273">
        <v>1.4674</v>
      </c>
    </row>
    <row r="6274" spans="1:18">
      <c r="A6274" t="s">
        <v>2083</v>
      </c>
      <c r="B6274" t="s">
        <v>2082</v>
      </c>
      <c r="D6274">
        <v>2021</v>
      </c>
      <c r="E6274" t="s">
        <v>509</v>
      </c>
      <c r="F6274" t="s">
        <v>2301</v>
      </c>
      <c r="G6274">
        <v>-33.549999999999997</v>
      </c>
      <c r="H6274">
        <v>137.91666670000001</v>
      </c>
      <c r="I6274" t="s">
        <v>2332</v>
      </c>
      <c r="J6274" t="s">
        <v>2150</v>
      </c>
      <c r="K6274">
        <v>19</v>
      </c>
      <c r="L6274">
        <v>19.5</v>
      </c>
      <c r="N6274">
        <v>0.5</v>
      </c>
      <c r="O6274">
        <v>1.0392999999999999</v>
      </c>
      <c r="R6274">
        <v>0.86650000000000005</v>
      </c>
    </row>
    <row r="6275" spans="1:18">
      <c r="A6275" t="s">
        <v>2083</v>
      </c>
      <c r="B6275" t="s">
        <v>2082</v>
      </c>
      <c r="D6275">
        <v>2021</v>
      </c>
      <c r="E6275" t="s">
        <v>509</v>
      </c>
      <c r="F6275" t="s">
        <v>2301</v>
      </c>
      <c r="G6275">
        <v>-33.549999999999997</v>
      </c>
      <c r="H6275">
        <v>137.91666670000001</v>
      </c>
      <c r="I6275" t="s">
        <v>2332</v>
      </c>
      <c r="J6275" t="s">
        <v>2150</v>
      </c>
      <c r="K6275">
        <v>19.5</v>
      </c>
      <c r="L6275">
        <v>20</v>
      </c>
      <c r="N6275">
        <v>0.5</v>
      </c>
      <c r="O6275">
        <v>0.96419999999999995</v>
      </c>
      <c r="R6275">
        <v>1.0654999999999999</v>
      </c>
    </row>
    <row r="6276" spans="1:18">
      <c r="A6276" t="s">
        <v>2083</v>
      </c>
      <c r="B6276" t="s">
        <v>2082</v>
      </c>
      <c r="D6276">
        <v>2021</v>
      </c>
      <c r="E6276" t="s">
        <v>509</v>
      </c>
      <c r="F6276" t="s">
        <v>2301</v>
      </c>
      <c r="G6276">
        <v>-33.549999999999997</v>
      </c>
      <c r="H6276">
        <v>137.91666670000001</v>
      </c>
      <c r="I6276" t="s">
        <v>2332</v>
      </c>
      <c r="J6276" t="s">
        <v>2150</v>
      </c>
      <c r="K6276">
        <v>20</v>
      </c>
      <c r="L6276">
        <v>21</v>
      </c>
      <c r="N6276">
        <v>1</v>
      </c>
      <c r="O6276">
        <v>1.2669999999999999</v>
      </c>
      <c r="R6276">
        <v>1.2645</v>
      </c>
    </row>
    <row r="6277" spans="1:18">
      <c r="A6277" t="s">
        <v>2083</v>
      </c>
      <c r="B6277" t="s">
        <v>2082</v>
      </c>
      <c r="D6277">
        <v>2021</v>
      </c>
      <c r="E6277" t="s">
        <v>509</v>
      </c>
      <c r="F6277" t="s">
        <v>2301</v>
      </c>
      <c r="G6277">
        <v>-33.549999999999997</v>
      </c>
      <c r="H6277">
        <v>137.91666670000001</v>
      </c>
      <c r="I6277" t="s">
        <v>2332</v>
      </c>
      <c r="J6277" t="s">
        <v>2150</v>
      </c>
      <c r="K6277">
        <v>21</v>
      </c>
      <c r="L6277">
        <v>22</v>
      </c>
      <c r="N6277">
        <v>1</v>
      </c>
      <c r="O6277">
        <v>0.80079999999999996</v>
      </c>
      <c r="R6277">
        <v>1.4974000000000001</v>
      </c>
    </row>
    <row r="6278" spans="1:18">
      <c r="A6278" t="s">
        <v>2083</v>
      </c>
      <c r="B6278" t="s">
        <v>2082</v>
      </c>
      <c r="D6278">
        <v>2021</v>
      </c>
      <c r="E6278" t="s">
        <v>509</v>
      </c>
      <c r="F6278" t="s">
        <v>2301</v>
      </c>
      <c r="G6278">
        <v>-33.549999999999997</v>
      </c>
      <c r="H6278">
        <v>137.91666670000001</v>
      </c>
      <c r="I6278" t="s">
        <v>2332</v>
      </c>
      <c r="J6278" t="s">
        <v>2150</v>
      </c>
      <c r="K6278">
        <v>22</v>
      </c>
      <c r="L6278">
        <v>23</v>
      </c>
      <c r="N6278">
        <v>1</v>
      </c>
      <c r="O6278">
        <v>0.74470000000000003</v>
      </c>
      <c r="R6278">
        <v>1.7302999999999999</v>
      </c>
    </row>
    <row r="6279" spans="1:18">
      <c r="A6279" t="s">
        <v>2083</v>
      </c>
      <c r="B6279" t="s">
        <v>2082</v>
      </c>
      <c r="D6279">
        <v>2021</v>
      </c>
      <c r="E6279" t="s">
        <v>509</v>
      </c>
      <c r="F6279" t="s">
        <v>2301</v>
      </c>
      <c r="G6279">
        <v>-33.549999999999997</v>
      </c>
      <c r="H6279">
        <v>137.91666670000001</v>
      </c>
      <c r="I6279" t="s">
        <v>2332</v>
      </c>
      <c r="J6279" t="s">
        <v>2150</v>
      </c>
      <c r="K6279">
        <v>23</v>
      </c>
      <c r="L6279">
        <v>24</v>
      </c>
      <c r="N6279">
        <v>1</v>
      </c>
      <c r="O6279">
        <v>1.2087000000000001</v>
      </c>
      <c r="R6279">
        <v>1.2579</v>
      </c>
    </row>
    <row r="6280" spans="1:18">
      <c r="A6280" t="s">
        <v>2083</v>
      </c>
      <c r="B6280" t="s">
        <v>2082</v>
      </c>
      <c r="D6280">
        <v>2021</v>
      </c>
      <c r="E6280" t="s">
        <v>509</v>
      </c>
      <c r="F6280" t="s">
        <v>2301</v>
      </c>
      <c r="G6280">
        <v>-33.549999999999997</v>
      </c>
      <c r="H6280">
        <v>137.91666670000001</v>
      </c>
      <c r="I6280" t="s">
        <v>2332</v>
      </c>
      <c r="J6280" t="s">
        <v>2150</v>
      </c>
      <c r="K6280">
        <v>24</v>
      </c>
      <c r="L6280">
        <v>25</v>
      </c>
      <c r="N6280">
        <v>1</v>
      </c>
      <c r="O6280">
        <v>1.0723</v>
      </c>
      <c r="R6280">
        <v>0.78549999999999998</v>
      </c>
    </row>
    <row r="6281" spans="1:18">
      <c r="A6281" t="s">
        <v>2083</v>
      </c>
      <c r="B6281" t="s">
        <v>2082</v>
      </c>
      <c r="D6281">
        <v>2021</v>
      </c>
      <c r="E6281" t="s">
        <v>509</v>
      </c>
      <c r="F6281" t="s">
        <v>2301</v>
      </c>
      <c r="G6281">
        <v>-33.549999999999997</v>
      </c>
      <c r="H6281">
        <v>137.91666670000001</v>
      </c>
      <c r="I6281" t="s">
        <v>2332</v>
      </c>
      <c r="J6281" t="s">
        <v>2150</v>
      </c>
      <c r="K6281">
        <v>25</v>
      </c>
      <c r="L6281">
        <v>26</v>
      </c>
      <c r="N6281">
        <v>1</v>
      </c>
      <c r="O6281">
        <v>1.0656000000000001</v>
      </c>
      <c r="R6281">
        <v>0.79949999999999999</v>
      </c>
    </row>
    <row r="6282" spans="1:18">
      <c r="A6282" t="s">
        <v>2083</v>
      </c>
      <c r="B6282" t="s">
        <v>2082</v>
      </c>
      <c r="D6282">
        <v>2021</v>
      </c>
      <c r="E6282" t="s">
        <v>509</v>
      </c>
      <c r="F6282" t="s">
        <v>2301</v>
      </c>
      <c r="G6282">
        <v>-33.549999999999997</v>
      </c>
      <c r="H6282">
        <v>137.91666670000001</v>
      </c>
      <c r="I6282" t="s">
        <v>2332</v>
      </c>
      <c r="J6282" t="s">
        <v>2150</v>
      </c>
      <c r="K6282">
        <v>26</v>
      </c>
      <c r="L6282">
        <v>27</v>
      </c>
      <c r="N6282">
        <v>1</v>
      </c>
      <c r="O6282">
        <v>1.2179</v>
      </c>
      <c r="R6282">
        <v>0.81340000000000001</v>
      </c>
    </row>
    <row r="6283" spans="1:18">
      <c r="A6283" t="s">
        <v>2083</v>
      </c>
      <c r="B6283" t="s">
        <v>2082</v>
      </c>
      <c r="D6283">
        <v>2021</v>
      </c>
      <c r="E6283" t="s">
        <v>509</v>
      </c>
      <c r="F6283" t="s">
        <v>2301</v>
      </c>
      <c r="G6283">
        <v>-33.549999999999997</v>
      </c>
      <c r="H6283">
        <v>137.91666670000001</v>
      </c>
      <c r="I6283" t="s">
        <v>2332</v>
      </c>
      <c r="J6283" t="s">
        <v>2150</v>
      </c>
      <c r="K6283">
        <v>27</v>
      </c>
      <c r="L6283">
        <v>28</v>
      </c>
      <c r="N6283">
        <v>1</v>
      </c>
      <c r="O6283">
        <v>1.3599000000000001</v>
      </c>
      <c r="R6283">
        <v>0.86050000000000004</v>
      </c>
    </row>
    <row r="6284" spans="1:18">
      <c r="A6284" t="s">
        <v>2083</v>
      </c>
      <c r="B6284" t="s">
        <v>2082</v>
      </c>
      <c r="D6284">
        <v>2021</v>
      </c>
      <c r="E6284" t="s">
        <v>509</v>
      </c>
      <c r="F6284" t="s">
        <v>2301</v>
      </c>
      <c r="G6284">
        <v>-33.549999999999997</v>
      </c>
      <c r="H6284">
        <v>137.91666670000001</v>
      </c>
      <c r="I6284" t="s">
        <v>2332</v>
      </c>
      <c r="J6284" t="s">
        <v>2150</v>
      </c>
      <c r="K6284">
        <v>28</v>
      </c>
      <c r="L6284">
        <v>29</v>
      </c>
      <c r="N6284">
        <v>1</v>
      </c>
      <c r="O6284">
        <v>0.82799999999999996</v>
      </c>
      <c r="R6284">
        <v>0.90769999999999995</v>
      </c>
    </row>
    <row r="6285" spans="1:18">
      <c r="A6285" t="s">
        <v>2083</v>
      </c>
      <c r="B6285" t="s">
        <v>2082</v>
      </c>
      <c r="D6285">
        <v>2021</v>
      </c>
      <c r="E6285" t="s">
        <v>509</v>
      </c>
      <c r="F6285" t="s">
        <v>2301</v>
      </c>
      <c r="G6285">
        <v>-33.549999999999997</v>
      </c>
      <c r="H6285">
        <v>137.91666670000001</v>
      </c>
      <c r="I6285" t="s">
        <v>2332</v>
      </c>
      <c r="J6285" t="s">
        <v>2150</v>
      </c>
      <c r="K6285">
        <v>29</v>
      </c>
      <c r="L6285">
        <v>30</v>
      </c>
      <c r="N6285">
        <v>1</v>
      </c>
      <c r="O6285">
        <v>0.99129999999999996</v>
      </c>
      <c r="R6285">
        <v>0.78280000000000005</v>
      </c>
    </row>
    <row r="6286" spans="1:18">
      <c r="A6286" t="s">
        <v>2083</v>
      </c>
      <c r="B6286" t="s">
        <v>2082</v>
      </c>
      <c r="D6286">
        <v>2021</v>
      </c>
      <c r="E6286" t="s">
        <v>509</v>
      </c>
      <c r="F6286" t="s">
        <v>2301</v>
      </c>
      <c r="G6286">
        <v>-33.549999999999997</v>
      </c>
      <c r="H6286">
        <v>137.91666670000001</v>
      </c>
      <c r="I6286" t="s">
        <v>2332</v>
      </c>
      <c r="J6286" t="s">
        <v>2150</v>
      </c>
      <c r="K6286">
        <v>30</v>
      </c>
      <c r="L6286">
        <v>31</v>
      </c>
      <c r="N6286">
        <v>1</v>
      </c>
      <c r="O6286">
        <v>1.1785000000000001</v>
      </c>
      <c r="R6286">
        <v>0.65800000000000003</v>
      </c>
    </row>
    <row r="6287" spans="1:18">
      <c r="A6287" t="s">
        <v>2083</v>
      </c>
      <c r="B6287" t="s">
        <v>2082</v>
      </c>
      <c r="D6287">
        <v>2021</v>
      </c>
      <c r="E6287" t="s">
        <v>509</v>
      </c>
      <c r="F6287" t="s">
        <v>2301</v>
      </c>
      <c r="G6287">
        <v>-33.549999999999997</v>
      </c>
      <c r="H6287">
        <v>137.91666670000001</v>
      </c>
      <c r="I6287" t="s">
        <v>2332</v>
      </c>
      <c r="J6287" t="s">
        <v>2150</v>
      </c>
      <c r="K6287">
        <v>31</v>
      </c>
      <c r="L6287">
        <v>32</v>
      </c>
      <c r="N6287">
        <v>1</v>
      </c>
      <c r="O6287">
        <v>0.83550000000000002</v>
      </c>
      <c r="R6287">
        <v>0.78149999999999997</v>
      </c>
    </row>
    <row r="6288" spans="1:18">
      <c r="A6288" t="s">
        <v>2083</v>
      </c>
      <c r="B6288" t="s">
        <v>2082</v>
      </c>
      <c r="D6288">
        <v>2021</v>
      </c>
      <c r="E6288" t="s">
        <v>509</v>
      </c>
      <c r="F6288" t="s">
        <v>2301</v>
      </c>
      <c r="G6288">
        <v>-33.549999999999997</v>
      </c>
      <c r="H6288">
        <v>137.91666670000001</v>
      </c>
      <c r="I6288" t="s">
        <v>2332</v>
      </c>
      <c r="J6288" t="s">
        <v>2150</v>
      </c>
      <c r="K6288">
        <v>32</v>
      </c>
      <c r="L6288">
        <v>33</v>
      </c>
      <c r="N6288">
        <v>1</v>
      </c>
      <c r="O6288">
        <v>1.1443000000000001</v>
      </c>
      <c r="R6288">
        <v>0.90490000000000004</v>
      </c>
    </row>
    <row r="6289" spans="1:18">
      <c r="A6289" t="s">
        <v>2083</v>
      </c>
      <c r="B6289" t="s">
        <v>2082</v>
      </c>
      <c r="D6289">
        <v>2021</v>
      </c>
      <c r="E6289" t="s">
        <v>509</v>
      </c>
      <c r="F6289" t="s">
        <v>2301</v>
      </c>
      <c r="G6289">
        <v>-33.549999999999997</v>
      </c>
      <c r="H6289">
        <v>137.91666670000001</v>
      </c>
      <c r="I6289" t="s">
        <v>2332</v>
      </c>
      <c r="J6289" t="s">
        <v>2150</v>
      </c>
      <c r="K6289">
        <v>33</v>
      </c>
      <c r="L6289">
        <v>34</v>
      </c>
      <c r="N6289">
        <v>1</v>
      </c>
      <c r="O6289">
        <v>0.878</v>
      </c>
      <c r="R6289">
        <v>0.98660000000000003</v>
      </c>
    </row>
    <row r="6290" spans="1:18">
      <c r="A6290" t="s">
        <v>2083</v>
      </c>
      <c r="B6290" t="s">
        <v>2082</v>
      </c>
      <c r="D6290">
        <v>2021</v>
      </c>
      <c r="E6290" t="s">
        <v>509</v>
      </c>
      <c r="F6290" t="s">
        <v>2301</v>
      </c>
      <c r="G6290">
        <v>-33.549999999999997</v>
      </c>
      <c r="H6290">
        <v>137.91666670000001</v>
      </c>
      <c r="I6290" t="s">
        <v>2332</v>
      </c>
      <c r="J6290" t="s">
        <v>2150</v>
      </c>
      <c r="K6290">
        <v>34</v>
      </c>
      <c r="L6290">
        <v>35</v>
      </c>
      <c r="N6290">
        <v>1</v>
      </c>
      <c r="O6290">
        <v>1.0047999999999999</v>
      </c>
      <c r="R6290">
        <v>1.0683</v>
      </c>
    </row>
    <row r="6291" spans="1:18">
      <c r="A6291" t="s">
        <v>2083</v>
      </c>
      <c r="B6291" t="s">
        <v>2082</v>
      </c>
      <c r="D6291">
        <v>2021</v>
      </c>
      <c r="E6291" t="s">
        <v>509</v>
      </c>
      <c r="F6291" t="s">
        <v>2301</v>
      </c>
      <c r="G6291">
        <v>-33.549999999999997</v>
      </c>
      <c r="H6291">
        <v>137.91666670000001</v>
      </c>
      <c r="I6291" t="s">
        <v>2332</v>
      </c>
      <c r="J6291" t="s">
        <v>2150</v>
      </c>
      <c r="K6291">
        <v>35</v>
      </c>
      <c r="L6291">
        <v>36</v>
      </c>
      <c r="N6291">
        <v>1</v>
      </c>
      <c r="O6291">
        <v>1.0618000000000001</v>
      </c>
      <c r="R6291">
        <v>1.6547000000000001</v>
      </c>
    </row>
    <row r="6292" spans="1:18">
      <c r="A6292" t="s">
        <v>2083</v>
      </c>
      <c r="B6292" t="s">
        <v>2082</v>
      </c>
      <c r="D6292">
        <v>2021</v>
      </c>
      <c r="E6292" t="s">
        <v>509</v>
      </c>
      <c r="F6292" t="s">
        <v>2301</v>
      </c>
      <c r="G6292">
        <v>-33.549999999999997</v>
      </c>
      <c r="H6292">
        <v>137.91666670000001</v>
      </c>
      <c r="I6292" t="s">
        <v>2332</v>
      </c>
      <c r="J6292" t="s">
        <v>2150</v>
      </c>
      <c r="K6292">
        <v>36</v>
      </c>
      <c r="L6292">
        <v>37</v>
      </c>
      <c r="N6292">
        <v>1</v>
      </c>
      <c r="O6292">
        <v>1.0724</v>
      </c>
      <c r="R6292">
        <v>2.2412000000000001</v>
      </c>
    </row>
    <row r="6293" spans="1:18">
      <c r="A6293" t="s">
        <v>2083</v>
      </c>
      <c r="B6293" t="s">
        <v>2082</v>
      </c>
      <c r="D6293">
        <v>2021</v>
      </c>
      <c r="E6293" t="s">
        <v>509</v>
      </c>
      <c r="F6293" t="s">
        <v>2301</v>
      </c>
      <c r="G6293">
        <v>-33.549999999999997</v>
      </c>
      <c r="H6293">
        <v>137.91666670000001</v>
      </c>
      <c r="I6293" t="s">
        <v>2332</v>
      </c>
      <c r="J6293" t="s">
        <v>2150</v>
      </c>
      <c r="K6293">
        <v>37</v>
      </c>
      <c r="L6293">
        <v>38</v>
      </c>
      <c r="N6293">
        <v>1</v>
      </c>
      <c r="O6293">
        <v>1.2319</v>
      </c>
      <c r="R6293">
        <v>1.7635000000000001</v>
      </c>
    </row>
    <row r="6294" spans="1:18">
      <c r="A6294" t="s">
        <v>2083</v>
      </c>
      <c r="B6294" t="s">
        <v>2082</v>
      </c>
      <c r="D6294">
        <v>2021</v>
      </c>
      <c r="E6294" t="s">
        <v>509</v>
      </c>
      <c r="F6294" t="s">
        <v>2301</v>
      </c>
      <c r="G6294">
        <v>-33.549999999999997</v>
      </c>
      <c r="H6294">
        <v>137.91666670000001</v>
      </c>
      <c r="I6294" t="s">
        <v>2332</v>
      </c>
      <c r="J6294" t="s">
        <v>2150</v>
      </c>
      <c r="K6294">
        <v>38</v>
      </c>
      <c r="L6294">
        <v>39</v>
      </c>
      <c r="N6294">
        <v>1</v>
      </c>
      <c r="O6294">
        <v>0.91320000000000001</v>
      </c>
      <c r="R6294">
        <v>1.2858000000000001</v>
      </c>
    </row>
    <row r="6295" spans="1:18">
      <c r="A6295" t="s">
        <v>2083</v>
      </c>
      <c r="B6295" t="s">
        <v>2082</v>
      </c>
      <c r="D6295">
        <v>2021</v>
      </c>
      <c r="E6295" t="s">
        <v>509</v>
      </c>
      <c r="F6295" t="s">
        <v>2301</v>
      </c>
      <c r="G6295">
        <v>-33.549999999999997</v>
      </c>
      <c r="H6295">
        <v>137.91666670000001</v>
      </c>
      <c r="I6295" t="s">
        <v>2332</v>
      </c>
      <c r="J6295" t="s">
        <v>2150</v>
      </c>
      <c r="K6295">
        <v>39</v>
      </c>
      <c r="L6295">
        <v>40</v>
      </c>
      <c r="N6295">
        <v>1</v>
      </c>
      <c r="O6295">
        <v>1.0949</v>
      </c>
      <c r="R6295">
        <v>1.2397</v>
      </c>
    </row>
    <row r="6296" spans="1:18">
      <c r="A6296" t="s">
        <v>2083</v>
      </c>
      <c r="B6296" t="s">
        <v>2082</v>
      </c>
      <c r="D6296">
        <v>2021</v>
      </c>
      <c r="E6296" t="s">
        <v>509</v>
      </c>
      <c r="F6296" t="s">
        <v>2301</v>
      </c>
      <c r="G6296">
        <v>-33.549999999999997</v>
      </c>
      <c r="H6296">
        <v>137.91666670000001</v>
      </c>
      <c r="I6296" t="s">
        <v>2332</v>
      </c>
      <c r="J6296" t="s">
        <v>2150</v>
      </c>
      <c r="K6296">
        <v>40</v>
      </c>
      <c r="L6296">
        <v>41</v>
      </c>
      <c r="N6296">
        <v>1</v>
      </c>
      <c r="O6296">
        <v>0.89700000000000002</v>
      </c>
      <c r="R6296">
        <v>1.1935</v>
      </c>
    </row>
    <row r="6297" spans="1:18">
      <c r="A6297" t="s">
        <v>2083</v>
      </c>
      <c r="B6297" t="s">
        <v>2082</v>
      </c>
      <c r="D6297">
        <v>2021</v>
      </c>
      <c r="E6297" t="s">
        <v>509</v>
      </c>
      <c r="F6297" t="s">
        <v>2301</v>
      </c>
      <c r="G6297">
        <v>-33.549999999999997</v>
      </c>
      <c r="H6297">
        <v>137.91666670000001</v>
      </c>
      <c r="I6297" t="s">
        <v>2332</v>
      </c>
      <c r="J6297" t="s">
        <v>2150</v>
      </c>
      <c r="K6297">
        <v>41</v>
      </c>
      <c r="L6297">
        <v>42</v>
      </c>
      <c r="N6297">
        <v>1</v>
      </c>
      <c r="O6297">
        <v>1.0431999999999999</v>
      </c>
      <c r="R6297">
        <v>1.2181999999999999</v>
      </c>
    </row>
    <row r="6298" spans="1:18">
      <c r="A6298" t="s">
        <v>2083</v>
      </c>
      <c r="B6298" t="s">
        <v>2082</v>
      </c>
      <c r="D6298">
        <v>2021</v>
      </c>
      <c r="E6298" t="s">
        <v>509</v>
      </c>
      <c r="F6298" t="s">
        <v>2301</v>
      </c>
      <c r="G6298">
        <v>-33.549999999999997</v>
      </c>
      <c r="H6298">
        <v>137.91666670000001</v>
      </c>
      <c r="I6298" t="s">
        <v>2332</v>
      </c>
      <c r="J6298" t="s">
        <v>2150</v>
      </c>
      <c r="K6298">
        <v>42</v>
      </c>
      <c r="L6298">
        <v>43</v>
      </c>
      <c r="N6298">
        <v>1</v>
      </c>
      <c r="O6298">
        <v>0.95679999999999998</v>
      </c>
      <c r="R6298">
        <v>1.2427999999999999</v>
      </c>
    </row>
    <row r="6299" spans="1:18">
      <c r="A6299" t="s">
        <v>2083</v>
      </c>
      <c r="B6299" t="s">
        <v>2082</v>
      </c>
      <c r="D6299">
        <v>2021</v>
      </c>
      <c r="E6299" t="s">
        <v>509</v>
      </c>
      <c r="F6299" t="s">
        <v>2301</v>
      </c>
      <c r="G6299">
        <v>-33.549999999999997</v>
      </c>
      <c r="H6299">
        <v>137.91666670000001</v>
      </c>
      <c r="I6299" t="s">
        <v>2332</v>
      </c>
      <c r="J6299" t="s">
        <v>2150</v>
      </c>
      <c r="K6299">
        <v>43</v>
      </c>
      <c r="L6299">
        <v>44</v>
      </c>
      <c r="N6299">
        <v>1</v>
      </c>
      <c r="O6299">
        <v>0.99670000000000003</v>
      </c>
      <c r="R6299">
        <v>1.1963999999999999</v>
      </c>
    </row>
    <row r="6300" spans="1:18">
      <c r="A6300" t="s">
        <v>2083</v>
      </c>
      <c r="B6300" t="s">
        <v>2082</v>
      </c>
      <c r="D6300">
        <v>2021</v>
      </c>
      <c r="E6300" t="s">
        <v>509</v>
      </c>
      <c r="F6300" t="s">
        <v>2301</v>
      </c>
      <c r="G6300">
        <v>-33.549999999999997</v>
      </c>
      <c r="H6300">
        <v>137.91666670000001</v>
      </c>
      <c r="I6300" t="s">
        <v>2332</v>
      </c>
      <c r="J6300" t="s">
        <v>2150</v>
      </c>
      <c r="K6300">
        <v>44</v>
      </c>
      <c r="L6300">
        <v>45</v>
      </c>
      <c r="N6300">
        <v>1</v>
      </c>
      <c r="O6300">
        <v>1.0505</v>
      </c>
      <c r="R6300">
        <v>1.1498999999999999</v>
      </c>
    </row>
    <row r="6301" spans="1:18">
      <c r="A6301" t="s">
        <v>2083</v>
      </c>
      <c r="B6301" t="s">
        <v>2082</v>
      </c>
      <c r="D6301">
        <v>2021</v>
      </c>
      <c r="E6301" t="s">
        <v>509</v>
      </c>
      <c r="F6301" t="s">
        <v>2301</v>
      </c>
      <c r="G6301">
        <v>-33.549999999999997</v>
      </c>
      <c r="H6301">
        <v>137.91666670000001</v>
      </c>
      <c r="I6301" t="s">
        <v>2332</v>
      </c>
      <c r="J6301" t="s">
        <v>2150</v>
      </c>
      <c r="K6301">
        <v>45</v>
      </c>
      <c r="L6301">
        <v>46</v>
      </c>
      <c r="N6301">
        <v>1</v>
      </c>
      <c r="O6301">
        <v>1.0319</v>
      </c>
      <c r="R6301">
        <v>0.81220000000000003</v>
      </c>
    </row>
    <row r="6302" spans="1:18">
      <c r="A6302" t="s">
        <v>2083</v>
      </c>
      <c r="B6302" t="s">
        <v>2082</v>
      </c>
      <c r="D6302">
        <v>2021</v>
      </c>
      <c r="E6302" t="s">
        <v>509</v>
      </c>
      <c r="F6302" t="s">
        <v>2301</v>
      </c>
      <c r="G6302">
        <v>-33.549999999999997</v>
      </c>
      <c r="H6302">
        <v>137.91666670000001</v>
      </c>
      <c r="I6302" t="s">
        <v>2332</v>
      </c>
      <c r="J6302" t="s">
        <v>2150</v>
      </c>
      <c r="K6302">
        <v>46</v>
      </c>
      <c r="L6302">
        <v>47</v>
      </c>
      <c r="N6302">
        <v>1</v>
      </c>
      <c r="O6302">
        <v>1.1325000000000001</v>
      </c>
      <c r="R6302">
        <v>0.47439999999999999</v>
      </c>
    </row>
    <row r="6303" spans="1:18">
      <c r="A6303" t="s">
        <v>2083</v>
      </c>
      <c r="B6303" t="s">
        <v>2082</v>
      </c>
      <c r="D6303">
        <v>2021</v>
      </c>
      <c r="E6303" t="s">
        <v>509</v>
      </c>
      <c r="F6303" t="s">
        <v>2301</v>
      </c>
      <c r="G6303">
        <v>-33.549999999999997</v>
      </c>
      <c r="H6303">
        <v>137.91666670000001</v>
      </c>
      <c r="I6303" t="s">
        <v>2332</v>
      </c>
      <c r="J6303" t="s">
        <v>2150</v>
      </c>
      <c r="K6303">
        <v>47</v>
      </c>
      <c r="L6303">
        <v>48</v>
      </c>
      <c r="N6303">
        <v>1</v>
      </c>
      <c r="O6303">
        <v>1.1533</v>
      </c>
      <c r="R6303">
        <v>0.67420000000000002</v>
      </c>
    </row>
    <row r="6304" spans="1:18">
      <c r="A6304" t="s">
        <v>2083</v>
      </c>
      <c r="B6304" t="s">
        <v>2082</v>
      </c>
      <c r="D6304">
        <v>2021</v>
      </c>
      <c r="E6304" t="s">
        <v>509</v>
      </c>
      <c r="F6304" t="s">
        <v>2301</v>
      </c>
      <c r="G6304">
        <v>-33.549999999999997</v>
      </c>
      <c r="H6304">
        <v>137.91666670000001</v>
      </c>
      <c r="I6304" t="s">
        <v>2332</v>
      </c>
      <c r="J6304" t="s">
        <v>2150</v>
      </c>
      <c r="K6304">
        <v>48</v>
      </c>
      <c r="L6304">
        <v>49</v>
      </c>
      <c r="N6304">
        <v>1</v>
      </c>
      <c r="O6304">
        <v>0.96689999999999998</v>
      </c>
      <c r="R6304">
        <v>0.87390000000000001</v>
      </c>
    </row>
    <row r="6305" spans="1:18">
      <c r="A6305" t="s">
        <v>2083</v>
      </c>
      <c r="B6305" t="s">
        <v>2082</v>
      </c>
      <c r="D6305">
        <v>2021</v>
      </c>
      <c r="E6305" t="s">
        <v>509</v>
      </c>
      <c r="F6305" t="s">
        <v>2301</v>
      </c>
      <c r="G6305">
        <v>-33.549999999999997</v>
      </c>
      <c r="H6305">
        <v>137.91666670000001</v>
      </c>
      <c r="I6305" t="s">
        <v>2332</v>
      </c>
      <c r="J6305" t="s">
        <v>2150</v>
      </c>
      <c r="K6305">
        <v>49</v>
      </c>
      <c r="L6305">
        <v>50</v>
      </c>
      <c r="N6305">
        <v>1</v>
      </c>
      <c r="O6305">
        <v>1.1442000000000001</v>
      </c>
      <c r="R6305">
        <v>1.1733</v>
      </c>
    </row>
    <row r="6306" spans="1:18">
      <c r="A6306" t="s">
        <v>2083</v>
      </c>
      <c r="B6306" t="s">
        <v>2082</v>
      </c>
      <c r="D6306">
        <v>2021</v>
      </c>
      <c r="E6306" t="s">
        <v>509</v>
      </c>
      <c r="F6306" t="s">
        <v>2301</v>
      </c>
      <c r="G6306">
        <v>-33.549999999999997</v>
      </c>
      <c r="H6306">
        <v>137.91666670000001</v>
      </c>
      <c r="I6306" t="s">
        <v>2332</v>
      </c>
      <c r="J6306" t="s">
        <v>2150</v>
      </c>
      <c r="K6306">
        <v>50</v>
      </c>
      <c r="L6306">
        <v>51</v>
      </c>
      <c r="N6306">
        <v>1</v>
      </c>
      <c r="O6306">
        <v>1.0934999999999999</v>
      </c>
      <c r="R6306">
        <v>1.1733</v>
      </c>
    </row>
    <row r="6307" spans="1:18">
      <c r="A6307" t="s">
        <v>2083</v>
      </c>
      <c r="B6307" t="s">
        <v>2082</v>
      </c>
      <c r="D6307">
        <v>2021</v>
      </c>
      <c r="E6307" t="s">
        <v>509</v>
      </c>
      <c r="F6307" t="s">
        <v>2301</v>
      </c>
      <c r="G6307">
        <v>-33.549999999999997</v>
      </c>
      <c r="H6307">
        <v>137.91666670000001</v>
      </c>
      <c r="I6307" t="s">
        <v>2332</v>
      </c>
      <c r="J6307" t="s">
        <v>2150</v>
      </c>
      <c r="K6307">
        <v>51</v>
      </c>
      <c r="L6307">
        <v>52</v>
      </c>
      <c r="N6307">
        <v>1</v>
      </c>
      <c r="O6307">
        <v>1.1393</v>
      </c>
      <c r="R6307">
        <v>1.1733</v>
      </c>
    </row>
    <row r="6308" spans="1:18">
      <c r="A6308" t="s">
        <v>2083</v>
      </c>
      <c r="B6308" t="s">
        <v>2082</v>
      </c>
      <c r="D6308">
        <v>2021</v>
      </c>
      <c r="E6308" t="s">
        <v>509</v>
      </c>
      <c r="F6308" t="s">
        <v>2301</v>
      </c>
      <c r="G6308">
        <v>-33.549999999999997</v>
      </c>
      <c r="H6308">
        <v>137.91666670000001</v>
      </c>
      <c r="I6308" t="s">
        <v>2332</v>
      </c>
      <c r="J6308" t="s">
        <v>2150</v>
      </c>
      <c r="K6308">
        <v>52</v>
      </c>
      <c r="L6308">
        <v>53</v>
      </c>
      <c r="N6308">
        <v>1</v>
      </c>
      <c r="O6308">
        <v>1.1654</v>
      </c>
      <c r="R6308">
        <v>1.4726999999999999</v>
      </c>
    </row>
    <row r="6309" spans="1:18">
      <c r="A6309" t="s">
        <v>2083</v>
      </c>
      <c r="B6309" t="s">
        <v>2082</v>
      </c>
      <c r="D6309">
        <v>2021</v>
      </c>
      <c r="E6309" t="s">
        <v>509</v>
      </c>
      <c r="F6309" t="s">
        <v>2301</v>
      </c>
      <c r="G6309">
        <v>-33.549999999999997</v>
      </c>
      <c r="H6309">
        <v>137.91666670000001</v>
      </c>
      <c r="I6309" t="s">
        <v>2332</v>
      </c>
      <c r="J6309" t="s">
        <v>2150</v>
      </c>
      <c r="K6309">
        <v>53</v>
      </c>
      <c r="L6309">
        <v>54</v>
      </c>
      <c r="N6309">
        <v>1</v>
      </c>
      <c r="O6309">
        <v>0.95420000000000005</v>
      </c>
      <c r="R6309">
        <v>1.0339</v>
      </c>
    </row>
    <row r="6310" spans="1:18">
      <c r="A6310" t="s">
        <v>2083</v>
      </c>
      <c r="B6310" t="s">
        <v>2082</v>
      </c>
      <c r="D6310">
        <v>2021</v>
      </c>
      <c r="E6310" t="s">
        <v>509</v>
      </c>
      <c r="F6310" t="s">
        <v>2301</v>
      </c>
      <c r="G6310">
        <v>-33.549999999999997</v>
      </c>
      <c r="H6310">
        <v>137.91666670000001</v>
      </c>
      <c r="I6310" t="s">
        <v>2332</v>
      </c>
      <c r="J6310" t="s">
        <v>2150</v>
      </c>
      <c r="K6310">
        <v>54</v>
      </c>
      <c r="L6310">
        <v>55</v>
      </c>
      <c r="N6310">
        <v>1</v>
      </c>
      <c r="O6310">
        <v>1.0052000000000001</v>
      </c>
      <c r="R6310">
        <v>1.0339</v>
      </c>
    </row>
    <row r="6311" spans="1:18">
      <c r="A6311" t="s">
        <v>2083</v>
      </c>
      <c r="B6311" t="s">
        <v>2082</v>
      </c>
      <c r="D6311">
        <v>2021</v>
      </c>
      <c r="E6311" t="s">
        <v>509</v>
      </c>
      <c r="F6311" t="s">
        <v>2301</v>
      </c>
      <c r="G6311">
        <v>-33.549999999999997</v>
      </c>
      <c r="H6311">
        <v>137.91666670000001</v>
      </c>
      <c r="I6311" t="s">
        <v>2332</v>
      </c>
      <c r="J6311" t="s">
        <v>2150</v>
      </c>
      <c r="K6311">
        <v>55</v>
      </c>
      <c r="L6311">
        <v>56</v>
      </c>
      <c r="N6311">
        <v>1</v>
      </c>
      <c r="O6311">
        <v>0.84860000000000002</v>
      </c>
      <c r="R6311">
        <v>1.0339</v>
      </c>
    </row>
    <row r="6312" spans="1:18">
      <c r="A6312" t="s">
        <v>2083</v>
      </c>
      <c r="B6312" t="s">
        <v>2082</v>
      </c>
      <c r="D6312">
        <v>2021</v>
      </c>
      <c r="E6312" t="s">
        <v>509</v>
      </c>
      <c r="F6312" t="s">
        <v>2301</v>
      </c>
      <c r="G6312">
        <v>-33.549999999999997</v>
      </c>
      <c r="H6312">
        <v>137.91666670000001</v>
      </c>
      <c r="I6312" t="s">
        <v>2332</v>
      </c>
      <c r="J6312" t="s">
        <v>2150</v>
      </c>
      <c r="K6312">
        <v>56</v>
      </c>
      <c r="L6312">
        <v>57</v>
      </c>
      <c r="N6312">
        <v>1</v>
      </c>
      <c r="O6312">
        <v>1.107</v>
      </c>
      <c r="R6312">
        <v>0.59519999999999995</v>
      </c>
    </row>
    <row r="6313" spans="1:18">
      <c r="A6313" t="s">
        <v>2083</v>
      </c>
      <c r="B6313" t="s">
        <v>2082</v>
      </c>
      <c r="D6313">
        <v>2021</v>
      </c>
      <c r="E6313" t="s">
        <v>509</v>
      </c>
      <c r="F6313" t="s">
        <v>2301</v>
      </c>
      <c r="G6313">
        <v>-33.549999999999997</v>
      </c>
      <c r="H6313">
        <v>137.91666670000001</v>
      </c>
      <c r="I6313" t="s">
        <v>2332</v>
      </c>
      <c r="J6313" t="s">
        <v>2150</v>
      </c>
      <c r="K6313">
        <v>57</v>
      </c>
      <c r="L6313">
        <v>58</v>
      </c>
      <c r="N6313">
        <v>1</v>
      </c>
      <c r="O6313">
        <v>1.2672000000000001</v>
      </c>
      <c r="R6313">
        <v>0.81889999999999996</v>
      </c>
    </row>
    <row r="6314" spans="1:18">
      <c r="A6314" t="s">
        <v>2083</v>
      </c>
      <c r="B6314" t="s">
        <v>2082</v>
      </c>
      <c r="D6314">
        <v>2021</v>
      </c>
      <c r="E6314" t="s">
        <v>509</v>
      </c>
      <c r="F6314" t="s">
        <v>2301</v>
      </c>
      <c r="G6314">
        <v>-33.549999999999997</v>
      </c>
      <c r="H6314">
        <v>137.91666670000001</v>
      </c>
      <c r="I6314" t="s">
        <v>2332</v>
      </c>
      <c r="J6314" t="s">
        <v>2150</v>
      </c>
      <c r="K6314">
        <v>58</v>
      </c>
      <c r="L6314">
        <v>59</v>
      </c>
      <c r="N6314">
        <v>1</v>
      </c>
      <c r="O6314">
        <v>1.0406</v>
      </c>
      <c r="R6314">
        <v>0.81889999999999996</v>
      </c>
    </row>
    <row r="6315" spans="1:18">
      <c r="A6315" t="s">
        <v>2083</v>
      </c>
      <c r="B6315" t="s">
        <v>2082</v>
      </c>
      <c r="D6315">
        <v>2021</v>
      </c>
      <c r="E6315" t="s">
        <v>509</v>
      </c>
      <c r="F6315" t="s">
        <v>2301</v>
      </c>
      <c r="G6315">
        <v>-33.549999999999997</v>
      </c>
      <c r="H6315">
        <v>137.91666670000001</v>
      </c>
      <c r="I6315" t="s">
        <v>2332</v>
      </c>
      <c r="J6315" t="s">
        <v>2150</v>
      </c>
      <c r="K6315">
        <v>59</v>
      </c>
      <c r="L6315">
        <v>60</v>
      </c>
      <c r="N6315">
        <v>1</v>
      </c>
      <c r="O6315">
        <v>0.89610000000000001</v>
      </c>
      <c r="R6315">
        <v>0.81889999999999996</v>
      </c>
    </row>
    <row r="6316" spans="1:18">
      <c r="A6316" t="s">
        <v>2083</v>
      </c>
      <c r="B6316" t="s">
        <v>2082</v>
      </c>
      <c r="D6316">
        <v>2021</v>
      </c>
      <c r="E6316" t="s">
        <v>509</v>
      </c>
      <c r="F6316" t="s">
        <v>2301</v>
      </c>
      <c r="G6316">
        <v>-33.549999999999997</v>
      </c>
      <c r="H6316">
        <v>137.91666670000001</v>
      </c>
      <c r="I6316" t="s">
        <v>2332</v>
      </c>
      <c r="J6316" t="s">
        <v>2150</v>
      </c>
      <c r="K6316">
        <v>60</v>
      </c>
      <c r="L6316">
        <v>61</v>
      </c>
      <c r="N6316">
        <v>1</v>
      </c>
      <c r="O6316">
        <v>1.0916999999999999</v>
      </c>
      <c r="R6316">
        <v>1.0425</v>
      </c>
    </row>
    <row r="6317" spans="1:18">
      <c r="A6317" t="s">
        <v>2083</v>
      </c>
      <c r="B6317" t="s">
        <v>2082</v>
      </c>
      <c r="D6317">
        <v>2021</v>
      </c>
      <c r="E6317" t="s">
        <v>509</v>
      </c>
      <c r="F6317" t="s">
        <v>2301</v>
      </c>
      <c r="G6317">
        <v>-33.549999999999997</v>
      </c>
      <c r="H6317">
        <v>137.91666670000001</v>
      </c>
      <c r="I6317" t="s">
        <v>2332</v>
      </c>
      <c r="J6317" t="s">
        <v>2150</v>
      </c>
      <c r="K6317">
        <v>61</v>
      </c>
      <c r="L6317">
        <v>62</v>
      </c>
      <c r="N6317">
        <v>1</v>
      </c>
      <c r="O6317">
        <v>0.92410000000000003</v>
      </c>
      <c r="R6317">
        <v>1.0258</v>
      </c>
    </row>
    <row r="6318" spans="1:18">
      <c r="A6318" t="s">
        <v>2083</v>
      </c>
      <c r="B6318" t="s">
        <v>2082</v>
      </c>
      <c r="D6318">
        <v>2021</v>
      </c>
      <c r="E6318" t="s">
        <v>509</v>
      </c>
      <c r="F6318" t="s">
        <v>2301</v>
      </c>
      <c r="G6318">
        <v>-33.549999999999997</v>
      </c>
      <c r="H6318">
        <v>137.91666670000001</v>
      </c>
      <c r="I6318" t="s">
        <v>2332</v>
      </c>
      <c r="J6318" t="s">
        <v>2150</v>
      </c>
      <c r="K6318">
        <v>62</v>
      </c>
      <c r="L6318">
        <v>63</v>
      </c>
      <c r="N6318">
        <v>1</v>
      </c>
      <c r="O6318">
        <v>1.0916999999999999</v>
      </c>
      <c r="R6318">
        <v>1.0258</v>
      </c>
    </row>
    <row r="6319" spans="1:18">
      <c r="A6319" t="s">
        <v>2083</v>
      </c>
      <c r="B6319" t="s">
        <v>2082</v>
      </c>
      <c r="D6319">
        <v>2021</v>
      </c>
      <c r="E6319" t="s">
        <v>509</v>
      </c>
      <c r="F6319" t="s">
        <v>2301</v>
      </c>
      <c r="G6319">
        <v>-33.549999999999997</v>
      </c>
      <c r="H6319">
        <v>137.91666670000001</v>
      </c>
      <c r="I6319" t="s">
        <v>2332</v>
      </c>
      <c r="J6319" t="s">
        <v>2150</v>
      </c>
      <c r="K6319">
        <v>63</v>
      </c>
      <c r="L6319">
        <v>64</v>
      </c>
      <c r="N6319">
        <v>1</v>
      </c>
      <c r="O6319">
        <v>1.0036</v>
      </c>
      <c r="R6319">
        <v>1.0258</v>
      </c>
    </row>
    <row r="6320" spans="1:18">
      <c r="A6320" t="s">
        <v>2083</v>
      </c>
      <c r="B6320" t="s">
        <v>2082</v>
      </c>
      <c r="D6320">
        <v>2021</v>
      </c>
      <c r="E6320" t="s">
        <v>509</v>
      </c>
      <c r="F6320" t="s">
        <v>2301</v>
      </c>
      <c r="G6320">
        <v>-33.549999999999997</v>
      </c>
      <c r="H6320">
        <v>137.91666670000001</v>
      </c>
      <c r="I6320" t="s">
        <v>2332</v>
      </c>
      <c r="J6320" t="s">
        <v>2150</v>
      </c>
      <c r="K6320">
        <v>64</v>
      </c>
      <c r="L6320">
        <v>65</v>
      </c>
      <c r="N6320">
        <v>1</v>
      </c>
      <c r="O6320">
        <v>1.0607</v>
      </c>
      <c r="R6320">
        <v>1.0091000000000001</v>
      </c>
    </row>
    <row r="6321" spans="1:18">
      <c r="A6321" t="s">
        <v>2083</v>
      </c>
      <c r="B6321" t="s">
        <v>2082</v>
      </c>
      <c r="D6321">
        <v>2021</v>
      </c>
      <c r="E6321" t="s">
        <v>509</v>
      </c>
      <c r="F6321" t="s">
        <v>2301</v>
      </c>
      <c r="G6321">
        <v>-33.549999999999997</v>
      </c>
      <c r="H6321">
        <v>137.91666670000001</v>
      </c>
      <c r="I6321" t="s">
        <v>2332</v>
      </c>
      <c r="J6321" t="s">
        <v>2150</v>
      </c>
      <c r="K6321">
        <v>65</v>
      </c>
      <c r="L6321">
        <v>66</v>
      </c>
      <c r="N6321">
        <v>1</v>
      </c>
      <c r="O6321">
        <v>0.83440000000000003</v>
      </c>
      <c r="R6321">
        <v>0.86219999999999997</v>
      </c>
    </row>
    <row r="6322" spans="1:18">
      <c r="A6322" t="s">
        <v>2083</v>
      </c>
      <c r="B6322" t="s">
        <v>2082</v>
      </c>
      <c r="D6322">
        <v>2021</v>
      </c>
      <c r="E6322" t="s">
        <v>509</v>
      </c>
      <c r="F6322" t="s">
        <v>2301</v>
      </c>
      <c r="G6322">
        <v>-33.549999999999997</v>
      </c>
      <c r="H6322">
        <v>137.91666670000001</v>
      </c>
      <c r="I6322" t="s">
        <v>2332</v>
      </c>
      <c r="J6322" t="s">
        <v>2150</v>
      </c>
      <c r="K6322">
        <v>66</v>
      </c>
      <c r="L6322">
        <v>67</v>
      </c>
      <c r="N6322">
        <v>1</v>
      </c>
      <c r="O6322">
        <v>1.0544</v>
      </c>
      <c r="R6322">
        <v>0.86219999999999997</v>
      </c>
    </row>
    <row r="6323" spans="1:18">
      <c r="A6323" t="s">
        <v>2083</v>
      </c>
      <c r="B6323" t="s">
        <v>2082</v>
      </c>
      <c r="D6323">
        <v>2021</v>
      </c>
      <c r="E6323" t="s">
        <v>509</v>
      </c>
      <c r="F6323" t="s">
        <v>2301</v>
      </c>
      <c r="G6323">
        <v>-33.549999999999997</v>
      </c>
      <c r="H6323">
        <v>137.91666670000001</v>
      </c>
      <c r="I6323" t="s">
        <v>2332</v>
      </c>
      <c r="J6323" t="s">
        <v>2150</v>
      </c>
      <c r="K6323">
        <v>67</v>
      </c>
      <c r="L6323">
        <v>68</v>
      </c>
      <c r="N6323">
        <v>1</v>
      </c>
      <c r="O6323">
        <v>0.92500000000000004</v>
      </c>
      <c r="R6323">
        <v>0.86219999999999997</v>
      </c>
    </row>
    <row r="6324" spans="1:18">
      <c r="A6324" t="s">
        <v>2083</v>
      </c>
      <c r="B6324" t="s">
        <v>2082</v>
      </c>
      <c r="D6324">
        <v>2021</v>
      </c>
      <c r="E6324" t="s">
        <v>509</v>
      </c>
      <c r="F6324" t="s">
        <v>2301</v>
      </c>
      <c r="G6324">
        <v>-33.549999999999997</v>
      </c>
      <c r="H6324">
        <v>137.91666670000001</v>
      </c>
      <c r="I6324" t="s">
        <v>2332</v>
      </c>
      <c r="J6324" t="s">
        <v>2150</v>
      </c>
      <c r="K6324">
        <v>68</v>
      </c>
      <c r="L6324">
        <v>69</v>
      </c>
      <c r="N6324">
        <v>1</v>
      </c>
      <c r="O6324">
        <v>1.1020000000000001</v>
      </c>
      <c r="R6324">
        <v>0.71540000000000004</v>
      </c>
    </row>
    <row r="6325" spans="1:18">
      <c r="A6325" t="s">
        <v>2083</v>
      </c>
      <c r="B6325" t="s">
        <v>2082</v>
      </c>
      <c r="D6325">
        <v>2021</v>
      </c>
      <c r="E6325" t="s">
        <v>509</v>
      </c>
      <c r="F6325" t="s">
        <v>2301</v>
      </c>
      <c r="G6325">
        <v>-33.549999999999997</v>
      </c>
      <c r="H6325">
        <v>137.91666670000001</v>
      </c>
      <c r="I6325" t="s">
        <v>2332</v>
      </c>
      <c r="J6325" t="s">
        <v>2150</v>
      </c>
      <c r="K6325">
        <v>69</v>
      </c>
      <c r="L6325">
        <v>70</v>
      </c>
      <c r="N6325">
        <v>1</v>
      </c>
      <c r="O6325">
        <v>1.0650999999999999</v>
      </c>
      <c r="R6325">
        <v>0.76600000000000001</v>
      </c>
    </row>
    <row r="6326" spans="1:18">
      <c r="A6326" t="s">
        <v>2083</v>
      </c>
      <c r="B6326" t="s">
        <v>2082</v>
      </c>
      <c r="D6326">
        <v>2021</v>
      </c>
      <c r="E6326" t="s">
        <v>509</v>
      </c>
      <c r="F6326" t="s">
        <v>2301</v>
      </c>
      <c r="G6326">
        <v>-33.549999999999997</v>
      </c>
      <c r="H6326">
        <v>137.91666670000001</v>
      </c>
      <c r="I6326" t="s">
        <v>2332</v>
      </c>
      <c r="J6326" t="s">
        <v>2150</v>
      </c>
      <c r="K6326">
        <v>70</v>
      </c>
      <c r="L6326">
        <v>71</v>
      </c>
      <c r="N6326">
        <v>1</v>
      </c>
      <c r="O6326">
        <v>1.2719</v>
      </c>
      <c r="R6326">
        <v>0.76600000000000001</v>
      </c>
    </row>
    <row r="6327" spans="1:18">
      <c r="A6327" t="s">
        <v>2083</v>
      </c>
      <c r="B6327" t="s">
        <v>2082</v>
      </c>
      <c r="D6327">
        <v>2021</v>
      </c>
      <c r="E6327" t="s">
        <v>509</v>
      </c>
      <c r="F6327" t="s">
        <v>2301</v>
      </c>
      <c r="G6327">
        <v>-33.549999999999997</v>
      </c>
      <c r="H6327">
        <v>137.91666670000001</v>
      </c>
      <c r="I6327" t="s">
        <v>2332</v>
      </c>
      <c r="J6327" t="s">
        <v>2150</v>
      </c>
      <c r="K6327">
        <v>71</v>
      </c>
      <c r="L6327">
        <v>72</v>
      </c>
      <c r="N6327">
        <v>1</v>
      </c>
      <c r="O6327">
        <v>1.0606</v>
      </c>
      <c r="R6327">
        <v>0.76600000000000001</v>
      </c>
    </row>
    <row r="6328" spans="1:18">
      <c r="A6328" t="s">
        <v>2083</v>
      </c>
      <c r="B6328" t="s">
        <v>2082</v>
      </c>
      <c r="D6328">
        <v>2021</v>
      </c>
      <c r="E6328" t="s">
        <v>509</v>
      </c>
      <c r="F6328" t="s">
        <v>2301</v>
      </c>
      <c r="G6328">
        <v>-33.549999999999997</v>
      </c>
      <c r="H6328">
        <v>137.91666670000001</v>
      </c>
      <c r="I6328" t="s">
        <v>2332</v>
      </c>
      <c r="J6328" t="s">
        <v>2150</v>
      </c>
      <c r="L6328">
        <v>73</v>
      </c>
      <c r="N6328">
        <v>73</v>
      </c>
      <c r="O6328">
        <v>0.92610000000000003</v>
      </c>
      <c r="R6328">
        <v>0.81659999999999999</v>
      </c>
    </row>
    <row r="6329" spans="1:18">
      <c r="A6329" t="s">
        <v>2083</v>
      </c>
      <c r="B6329" t="s">
        <v>2082</v>
      </c>
      <c r="D6329">
        <v>2021</v>
      </c>
      <c r="E6329" t="s">
        <v>2130</v>
      </c>
      <c r="F6329" t="s">
        <v>2301</v>
      </c>
      <c r="G6329">
        <v>-32.998170000000002</v>
      </c>
      <c r="H6329">
        <v>137.62118000000001</v>
      </c>
      <c r="I6329" t="s">
        <v>2335</v>
      </c>
      <c r="J6329" t="s">
        <v>2149</v>
      </c>
      <c r="K6329">
        <v>0</v>
      </c>
      <c r="L6329">
        <v>1</v>
      </c>
      <c r="N6329">
        <v>1</v>
      </c>
      <c r="O6329">
        <v>0.94379999999999997</v>
      </c>
      <c r="R6329">
        <v>0.32579999999999998</v>
      </c>
    </row>
    <row r="6330" spans="1:18">
      <c r="A6330" t="s">
        <v>2083</v>
      </c>
      <c r="B6330" t="s">
        <v>2082</v>
      </c>
      <c r="D6330">
        <v>2021</v>
      </c>
      <c r="E6330" t="s">
        <v>2130</v>
      </c>
      <c r="F6330" t="s">
        <v>2301</v>
      </c>
      <c r="G6330">
        <v>-32.998170000000002</v>
      </c>
      <c r="H6330">
        <v>137.62118000000001</v>
      </c>
      <c r="I6330" t="s">
        <v>2335</v>
      </c>
      <c r="J6330" t="s">
        <v>2149</v>
      </c>
      <c r="K6330">
        <v>1</v>
      </c>
      <c r="L6330">
        <v>2</v>
      </c>
      <c r="N6330">
        <v>1</v>
      </c>
      <c r="O6330">
        <v>0.86670000000000003</v>
      </c>
      <c r="R6330">
        <v>0.25590000000000002</v>
      </c>
    </row>
    <row r="6331" spans="1:18">
      <c r="A6331" t="s">
        <v>2083</v>
      </c>
      <c r="B6331" t="s">
        <v>2082</v>
      </c>
      <c r="D6331">
        <v>2021</v>
      </c>
      <c r="E6331" t="s">
        <v>2130</v>
      </c>
      <c r="F6331" t="s">
        <v>2301</v>
      </c>
      <c r="G6331">
        <v>-32.998170000000002</v>
      </c>
      <c r="H6331">
        <v>137.62118000000001</v>
      </c>
      <c r="I6331" t="s">
        <v>2335</v>
      </c>
      <c r="J6331" t="s">
        <v>2149</v>
      </c>
      <c r="K6331">
        <v>2</v>
      </c>
      <c r="L6331">
        <v>3</v>
      </c>
      <c r="N6331">
        <v>1</v>
      </c>
      <c r="O6331">
        <v>1.022</v>
      </c>
      <c r="R6331">
        <v>0.186</v>
      </c>
    </row>
    <row r="6332" spans="1:18">
      <c r="A6332" t="s">
        <v>2083</v>
      </c>
      <c r="B6332" t="s">
        <v>2082</v>
      </c>
      <c r="D6332">
        <v>2021</v>
      </c>
      <c r="E6332" t="s">
        <v>2130</v>
      </c>
      <c r="F6332" t="s">
        <v>2301</v>
      </c>
      <c r="G6332">
        <v>-32.998170000000002</v>
      </c>
      <c r="H6332">
        <v>137.62118000000001</v>
      </c>
      <c r="I6332" t="s">
        <v>2335</v>
      </c>
      <c r="J6332" t="s">
        <v>2149</v>
      </c>
      <c r="K6332">
        <v>3</v>
      </c>
      <c r="L6332">
        <v>4</v>
      </c>
      <c r="N6332">
        <v>1</v>
      </c>
      <c r="O6332">
        <v>0.88380000000000003</v>
      </c>
      <c r="R6332">
        <v>0.2288</v>
      </c>
    </row>
    <row r="6333" spans="1:18">
      <c r="A6333" t="s">
        <v>2083</v>
      </c>
      <c r="B6333" t="s">
        <v>2082</v>
      </c>
      <c r="D6333">
        <v>2021</v>
      </c>
      <c r="E6333" t="s">
        <v>2130</v>
      </c>
      <c r="F6333" t="s">
        <v>2301</v>
      </c>
      <c r="G6333">
        <v>-32.998170000000002</v>
      </c>
      <c r="H6333">
        <v>137.62118000000001</v>
      </c>
      <c r="I6333" t="s">
        <v>2335</v>
      </c>
      <c r="J6333" t="s">
        <v>2149</v>
      </c>
      <c r="K6333">
        <v>4</v>
      </c>
      <c r="L6333">
        <v>5</v>
      </c>
      <c r="N6333">
        <v>1</v>
      </c>
      <c r="O6333">
        <v>1.0275000000000001</v>
      </c>
      <c r="R6333">
        <v>0.2717</v>
      </c>
    </row>
    <row r="6334" spans="1:18">
      <c r="A6334" t="s">
        <v>2083</v>
      </c>
      <c r="B6334" t="s">
        <v>2082</v>
      </c>
      <c r="D6334">
        <v>2021</v>
      </c>
      <c r="E6334" t="s">
        <v>2130</v>
      </c>
      <c r="F6334" t="s">
        <v>2301</v>
      </c>
      <c r="G6334">
        <v>-32.998170000000002</v>
      </c>
      <c r="H6334">
        <v>137.62118000000001</v>
      </c>
      <c r="I6334" t="s">
        <v>2335</v>
      </c>
      <c r="J6334" t="s">
        <v>2149</v>
      </c>
      <c r="K6334">
        <v>5</v>
      </c>
      <c r="L6334">
        <v>6</v>
      </c>
      <c r="N6334">
        <v>1</v>
      </c>
      <c r="O6334">
        <v>0.95579999999999998</v>
      </c>
      <c r="R6334">
        <v>0.29210000000000003</v>
      </c>
    </row>
    <row r="6335" spans="1:18">
      <c r="A6335" t="s">
        <v>2083</v>
      </c>
      <c r="B6335" t="s">
        <v>2082</v>
      </c>
      <c r="D6335">
        <v>2021</v>
      </c>
      <c r="E6335" t="s">
        <v>2130</v>
      </c>
      <c r="F6335" t="s">
        <v>2301</v>
      </c>
      <c r="G6335">
        <v>-32.998170000000002</v>
      </c>
      <c r="H6335">
        <v>137.62118000000001</v>
      </c>
      <c r="I6335" t="s">
        <v>2335</v>
      </c>
      <c r="J6335" t="s">
        <v>2149</v>
      </c>
      <c r="K6335">
        <v>6</v>
      </c>
      <c r="L6335">
        <v>7</v>
      </c>
      <c r="N6335">
        <v>1</v>
      </c>
      <c r="O6335">
        <v>1.0489999999999999</v>
      </c>
      <c r="R6335">
        <v>0.3125</v>
      </c>
    </row>
    <row r="6336" spans="1:18">
      <c r="A6336" t="s">
        <v>2083</v>
      </c>
      <c r="B6336" t="s">
        <v>2082</v>
      </c>
      <c r="D6336">
        <v>2021</v>
      </c>
      <c r="E6336" t="s">
        <v>2130</v>
      </c>
      <c r="F6336" t="s">
        <v>2301</v>
      </c>
      <c r="G6336">
        <v>-32.998170000000002</v>
      </c>
      <c r="H6336">
        <v>137.62118000000001</v>
      </c>
      <c r="I6336" t="s">
        <v>2335</v>
      </c>
      <c r="J6336" t="s">
        <v>2149</v>
      </c>
      <c r="K6336">
        <v>7</v>
      </c>
      <c r="L6336">
        <v>8</v>
      </c>
      <c r="N6336">
        <v>1</v>
      </c>
      <c r="O6336">
        <v>0.92530000000000001</v>
      </c>
      <c r="R6336">
        <v>0.45440000000000003</v>
      </c>
    </row>
    <row r="6337" spans="1:18">
      <c r="A6337" t="s">
        <v>2083</v>
      </c>
      <c r="B6337" t="s">
        <v>2082</v>
      </c>
      <c r="D6337">
        <v>2021</v>
      </c>
      <c r="E6337" t="s">
        <v>2130</v>
      </c>
      <c r="F6337" t="s">
        <v>2301</v>
      </c>
      <c r="G6337">
        <v>-32.998170000000002</v>
      </c>
      <c r="H6337">
        <v>137.62118000000001</v>
      </c>
      <c r="I6337" t="s">
        <v>2335</v>
      </c>
      <c r="J6337" t="s">
        <v>2149</v>
      </c>
      <c r="K6337">
        <v>8</v>
      </c>
      <c r="L6337">
        <v>9</v>
      </c>
      <c r="N6337">
        <v>1</v>
      </c>
      <c r="O6337">
        <v>0.87760000000000005</v>
      </c>
      <c r="R6337">
        <v>0.59630000000000005</v>
      </c>
    </row>
    <row r="6338" spans="1:18">
      <c r="A6338" t="s">
        <v>2083</v>
      </c>
      <c r="B6338" t="s">
        <v>2082</v>
      </c>
      <c r="D6338">
        <v>2021</v>
      </c>
      <c r="E6338" t="s">
        <v>2130</v>
      </c>
      <c r="F6338" t="s">
        <v>2301</v>
      </c>
      <c r="G6338">
        <v>-32.998170000000002</v>
      </c>
      <c r="H6338">
        <v>137.62118000000001</v>
      </c>
      <c r="I6338" t="s">
        <v>2335</v>
      </c>
      <c r="J6338" t="s">
        <v>2149</v>
      </c>
      <c r="K6338">
        <v>9</v>
      </c>
      <c r="L6338">
        <v>10</v>
      </c>
      <c r="N6338">
        <v>1</v>
      </c>
      <c r="O6338">
        <v>0.88929999999999998</v>
      </c>
      <c r="R6338">
        <v>0.65749999999999997</v>
      </c>
    </row>
    <row r="6339" spans="1:18">
      <c r="A6339" t="s">
        <v>2083</v>
      </c>
      <c r="B6339" t="s">
        <v>2082</v>
      </c>
      <c r="D6339">
        <v>2021</v>
      </c>
      <c r="E6339" t="s">
        <v>2130</v>
      </c>
      <c r="F6339" t="s">
        <v>2301</v>
      </c>
      <c r="G6339">
        <v>-32.998170000000002</v>
      </c>
      <c r="H6339">
        <v>137.62118000000001</v>
      </c>
      <c r="I6339" t="s">
        <v>2335</v>
      </c>
      <c r="J6339" t="s">
        <v>2149</v>
      </c>
      <c r="K6339">
        <v>10</v>
      </c>
      <c r="L6339">
        <v>11</v>
      </c>
      <c r="N6339">
        <v>1</v>
      </c>
      <c r="O6339">
        <v>0.86980000000000002</v>
      </c>
      <c r="R6339">
        <v>0.71860000000000002</v>
      </c>
    </row>
    <row r="6340" spans="1:18">
      <c r="A6340" t="s">
        <v>2083</v>
      </c>
      <c r="B6340" t="s">
        <v>2082</v>
      </c>
      <c r="D6340">
        <v>2021</v>
      </c>
      <c r="E6340" t="s">
        <v>2130</v>
      </c>
      <c r="F6340" t="s">
        <v>2301</v>
      </c>
      <c r="G6340">
        <v>-32.998170000000002</v>
      </c>
      <c r="H6340">
        <v>137.62118000000001</v>
      </c>
      <c r="I6340" t="s">
        <v>2335</v>
      </c>
      <c r="J6340" t="s">
        <v>2149</v>
      </c>
      <c r="K6340">
        <v>11</v>
      </c>
      <c r="L6340">
        <v>12</v>
      </c>
      <c r="N6340">
        <v>1</v>
      </c>
      <c r="O6340">
        <v>0.74170000000000003</v>
      </c>
      <c r="R6340">
        <v>0.57740000000000002</v>
      </c>
    </row>
    <row r="6341" spans="1:18">
      <c r="A6341" t="s">
        <v>2083</v>
      </c>
      <c r="B6341" t="s">
        <v>2082</v>
      </c>
      <c r="D6341">
        <v>2021</v>
      </c>
      <c r="E6341" t="s">
        <v>2130</v>
      </c>
      <c r="F6341" t="s">
        <v>2301</v>
      </c>
      <c r="G6341">
        <v>-32.998170000000002</v>
      </c>
      <c r="H6341">
        <v>137.62118000000001</v>
      </c>
      <c r="I6341" t="s">
        <v>2335</v>
      </c>
      <c r="J6341" t="s">
        <v>2149</v>
      </c>
      <c r="K6341">
        <v>12</v>
      </c>
      <c r="L6341">
        <v>13</v>
      </c>
      <c r="N6341">
        <v>1</v>
      </c>
      <c r="O6341">
        <v>1.0753999999999999</v>
      </c>
      <c r="R6341">
        <v>0.43619999999999998</v>
      </c>
    </row>
    <row r="6342" spans="1:18">
      <c r="A6342" t="s">
        <v>2083</v>
      </c>
      <c r="B6342" t="s">
        <v>2082</v>
      </c>
      <c r="D6342">
        <v>2021</v>
      </c>
      <c r="E6342" t="s">
        <v>2130</v>
      </c>
      <c r="F6342" t="s">
        <v>2301</v>
      </c>
      <c r="G6342">
        <v>-32.998170000000002</v>
      </c>
      <c r="H6342">
        <v>137.62118000000001</v>
      </c>
      <c r="I6342" t="s">
        <v>2335</v>
      </c>
      <c r="J6342" t="s">
        <v>2149</v>
      </c>
      <c r="K6342">
        <v>13</v>
      </c>
      <c r="L6342">
        <v>14</v>
      </c>
      <c r="N6342">
        <v>1</v>
      </c>
      <c r="O6342">
        <v>1.2647999999999999</v>
      </c>
      <c r="R6342">
        <v>0.47120000000000001</v>
      </c>
    </row>
    <row r="6343" spans="1:18">
      <c r="A6343" t="s">
        <v>2083</v>
      </c>
      <c r="B6343" t="s">
        <v>2082</v>
      </c>
      <c r="D6343">
        <v>2021</v>
      </c>
      <c r="E6343" t="s">
        <v>2130</v>
      </c>
      <c r="F6343" t="s">
        <v>2301</v>
      </c>
      <c r="G6343">
        <v>-32.998170000000002</v>
      </c>
      <c r="H6343">
        <v>137.62118000000001</v>
      </c>
      <c r="I6343" t="s">
        <v>2335</v>
      </c>
      <c r="J6343" t="s">
        <v>2149</v>
      </c>
      <c r="K6343">
        <v>14</v>
      </c>
      <c r="L6343">
        <v>15</v>
      </c>
      <c r="N6343">
        <v>1</v>
      </c>
      <c r="O6343">
        <v>0.79849999999999999</v>
      </c>
      <c r="R6343">
        <v>0.50609999999999999</v>
      </c>
    </row>
    <row r="6344" spans="1:18">
      <c r="A6344" t="s">
        <v>2083</v>
      </c>
      <c r="B6344" t="s">
        <v>2082</v>
      </c>
      <c r="D6344">
        <v>2021</v>
      </c>
      <c r="E6344" t="s">
        <v>2130</v>
      </c>
      <c r="F6344" t="s">
        <v>2301</v>
      </c>
      <c r="G6344">
        <v>-32.998170000000002</v>
      </c>
      <c r="H6344">
        <v>137.62118000000001</v>
      </c>
      <c r="I6344" t="s">
        <v>2335</v>
      </c>
      <c r="J6344" t="s">
        <v>2149</v>
      </c>
      <c r="K6344">
        <v>15</v>
      </c>
      <c r="L6344">
        <v>16</v>
      </c>
      <c r="N6344">
        <v>1</v>
      </c>
      <c r="O6344">
        <v>0.82320000000000004</v>
      </c>
      <c r="R6344">
        <v>0.46329999999999999</v>
      </c>
    </row>
    <row r="6345" spans="1:18">
      <c r="A6345" t="s">
        <v>2083</v>
      </c>
      <c r="B6345" t="s">
        <v>2082</v>
      </c>
      <c r="D6345">
        <v>2021</v>
      </c>
      <c r="E6345" t="s">
        <v>2130</v>
      </c>
      <c r="F6345" t="s">
        <v>2301</v>
      </c>
      <c r="G6345">
        <v>-32.998170000000002</v>
      </c>
      <c r="H6345">
        <v>137.62118000000001</v>
      </c>
      <c r="I6345" t="s">
        <v>2335</v>
      </c>
      <c r="J6345" t="s">
        <v>2149</v>
      </c>
      <c r="K6345">
        <v>16</v>
      </c>
      <c r="L6345">
        <v>17</v>
      </c>
      <c r="N6345">
        <v>1</v>
      </c>
      <c r="O6345">
        <v>1.1662999999999999</v>
      </c>
      <c r="R6345">
        <v>0.42059999999999997</v>
      </c>
    </row>
    <row r="6346" spans="1:18">
      <c r="A6346" t="s">
        <v>2083</v>
      </c>
      <c r="B6346" t="s">
        <v>2082</v>
      </c>
      <c r="D6346">
        <v>2021</v>
      </c>
      <c r="E6346" t="s">
        <v>2130</v>
      </c>
      <c r="F6346" t="s">
        <v>2301</v>
      </c>
      <c r="G6346">
        <v>-32.998170000000002</v>
      </c>
      <c r="H6346">
        <v>137.62118000000001</v>
      </c>
      <c r="I6346" t="s">
        <v>2335</v>
      </c>
      <c r="J6346" t="s">
        <v>2149</v>
      </c>
      <c r="K6346">
        <v>17</v>
      </c>
      <c r="L6346">
        <v>18</v>
      </c>
      <c r="N6346">
        <v>1</v>
      </c>
      <c r="O6346">
        <v>1.0925</v>
      </c>
      <c r="R6346">
        <v>0.40079999999999999</v>
      </c>
    </row>
    <row r="6347" spans="1:18">
      <c r="A6347" t="s">
        <v>2083</v>
      </c>
      <c r="B6347" t="s">
        <v>2082</v>
      </c>
      <c r="D6347">
        <v>2021</v>
      </c>
      <c r="E6347" t="s">
        <v>2130</v>
      </c>
      <c r="F6347" t="s">
        <v>2301</v>
      </c>
      <c r="G6347">
        <v>-32.998170000000002</v>
      </c>
      <c r="H6347">
        <v>137.62118000000001</v>
      </c>
      <c r="I6347" t="s">
        <v>2335</v>
      </c>
      <c r="J6347" t="s">
        <v>2149</v>
      </c>
      <c r="K6347">
        <v>18</v>
      </c>
      <c r="L6347">
        <v>19</v>
      </c>
      <c r="N6347">
        <v>1</v>
      </c>
      <c r="O6347">
        <v>0.80389999999999995</v>
      </c>
      <c r="R6347">
        <v>0.38109999999999999</v>
      </c>
    </row>
    <row r="6348" spans="1:18">
      <c r="A6348" t="s">
        <v>2083</v>
      </c>
      <c r="B6348" t="s">
        <v>2082</v>
      </c>
      <c r="D6348">
        <v>2021</v>
      </c>
      <c r="E6348" t="s">
        <v>2130</v>
      </c>
      <c r="F6348" t="s">
        <v>2301</v>
      </c>
      <c r="G6348">
        <v>-32.998170000000002</v>
      </c>
      <c r="H6348">
        <v>137.62118000000001</v>
      </c>
      <c r="I6348" t="s">
        <v>2335</v>
      </c>
      <c r="J6348" t="s">
        <v>2149</v>
      </c>
      <c r="K6348">
        <v>19</v>
      </c>
      <c r="L6348">
        <v>20</v>
      </c>
      <c r="N6348">
        <v>1</v>
      </c>
      <c r="O6348">
        <v>0.94720000000000004</v>
      </c>
      <c r="R6348">
        <v>0.35620000000000002</v>
      </c>
    </row>
    <row r="6349" spans="1:18">
      <c r="A6349" t="s">
        <v>2083</v>
      </c>
      <c r="B6349" t="s">
        <v>2082</v>
      </c>
      <c r="D6349">
        <v>2021</v>
      </c>
      <c r="E6349" t="s">
        <v>2130</v>
      </c>
      <c r="F6349" t="s">
        <v>2301</v>
      </c>
      <c r="G6349">
        <v>-32.998170000000002</v>
      </c>
      <c r="H6349">
        <v>137.62118000000001</v>
      </c>
      <c r="I6349" t="s">
        <v>2335</v>
      </c>
      <c r="J6349" t="s">
        <v>2149</v>
      </c>
      <c r="K6349">
        <v>20</v>
      </c>
      <c r="L6349">
        <v>24</v>
      </c>
      <c r="N6349">
        <v>4</v>
      </c>
      <c r="O6349">
        <v>0.87849999999999995</v>
      </c>
      <c r="R6349">
        <v>0.33129999999999998</v>
      </c>
    </row>
    <row r="6350" spans="1:18">
      <c r="A6350" t="s">
        <v>2083</v>
      </c>
      <c r="B6350" t="s">
        <v>2082</v>
      </c>
      <c r="D6350">
        <v>2021</v>
      </c>
      <c r="E6350" t="s">
        <v>2130</v>
      </c>
      <c r="F6350" t="s">
        <v>2301</v>
      </c>
      <c r="G6350">
        <v>-32.998170000000002</v>
      </c>
      <c r="H6350">
        <v>137.62118000000001</v>
      </c>
      <c r="I6350" t="s">
        <v>2335</v>
      </c>
      <c r="J6350" t="s">
        <v>2149</v>
      </c>
      <c r="K6350">
        <v>24</v>
      </c>
      <c r="L6350">
        <v>28</v>
      </c>
      <c r="N6350">
        <v>4</v>
      </c>
      <c r="O6350">
        <v>0.84179999999999999</v>
      </c>
      <c r="R6350">
        <v>0.29920000000000002</v>
      </c>
    </row>
    <row r="6351" spans="1:18">
      <c r="A6351" t="s">
        <v>2083</v>
      </c>
      <c r="B6351" t="s">
        <v>2082</v>
      </c>
      <c r="D6351">
        <v>2021</v>
      </c>
      <c r="E6351" t="s">
        <v>2130</v>
      </c>
      <c r="F6351" t="s">
        <v>2301</v>
      </c>
      <c r="G6351">
        <v>-32.998170000000002</v>
      </c>
      <c r="H6351">
        <v>137.62118000000001</v>
      </c>
      <c r="I6351" t="s">
        <v>2335</v>
      </c>
      <c r="J6351" t="s">
        <v>2149</v>
      </c>
      <c r="K6351">
        <v>28</v>
      </c>
      <c r="L6351">
        <v>32</v>
      </c>
      <c r="N6351">
        <v>4</v>
      </c>
      <c r="O6351">
        <v>0.8821</v>
      </c>
      <c r="R6351">
        <v>0.30819999999999997</v>
      </c>
    </row>
    <row r="6352" spans="1:18">
      <c r="A6352" t="s">
        <v>2083</v>
      </c>
      <c r="B6352" t="s">
        <v>2082</v>
      </c>
      <c r="D6352">
        <v>2021</v>
      </c>
      <c r="E6352" t="s">
        <v>2130</v>
      </c>
      <c r="F6352" t="s">
        <v>2301</v>
      </c>
      <c r="G6352">
        <v>-32.998170000000002</v>
      </c>
      <c r="H6352">
        <v>137.62118000000001</v>
      </c>
      <c r="I6352" t="s">
        <v>2335</v>
      </c>
      <c r="J6352" t="s">
        <v>2149</v>
      </c>
      <c r="K6352">
        <v>32</v>
      </c>
      <c r="L6352">
        <v>36</v>
      </c>
      <c r="N6352">
        <v>4</v>
      </c>
      <c r="O6352">
        <v>0.92979999999999996</v>
      </c>
      <c r="R6352">
        <v>0.45979999999999999</v>
      </c>
    </row>
    <row r="6353" spans="1:18">
      <c r="A6353" t="s">
        <v>2083</v>
      </c>
      <c r="B6353" t="s">
        <v>2082</v>
      </c>
      <c r="D6353">
        <v>2021</v>
      </c>
      <c r="E6353" t="s">
        <v>2130</v>
      </c>
      <c r="F6353" t="s">
        <v>2301</v>
      </c>
      <c r="G6353">
        <v>-32.998170000000002</v>
      </c>
      <c r="H6353">
        <v>137.62118000000001</v>
      </c>
      <c r="I6353" t="s">
        <v>2335</v>
      </c>
      <c r="J6353" t="s">
        <v>2149</v>
      </c>
      <c r="K6353">
        <v>36</v>
      </c>
      <c r="L6353">
        <v>40</v>
      </c>
      <c r="N6353">
        <v>4</v>
      </c>
      <c r="O6353">
        <v>1.0313000000000001</v>
      </c>
      <c r="R6353">
        <v>0.26540000000000002</v>
      </c>
    </row>
    <row r="6354" spans="1:18">
      <c r="A6354" t="s">
        <v>2083</v>
      </c>
      <c r="B6354" t="s">
        <v>2082</v>
      </c>
      <c r="D6354">
        <v>2021</v>
      </c>
      <c r="E6354" t="s">
        <v>2130</v>
      </c>
      <c r="F6354" t="s">
        <v>2301</v>
      </c>
      <c r="G6354">
        <v>-32.998170000000002</v>
      </c>
      <c r="H6354">
        <v>137.62118000000001</v>
      </c>
      <c r="I6354" t="s">
        <v>2335</v>
      </c>
      <c r="J6354" t="s">
        <v>2149</v>
      </c>
      <c r="K6354">
        <v>40</v>
      </c>
      <c r="L6354">
        <v>44</v>
      </c>
      <c r="N6354">
        <v>4</v>
      </c>
      <c r="O6354">
        <v>1.0296000000000001</v>
      </c>
      <c r="R6354">
        <v>0.311</v>
      </c>
    </row>
    <row r="6355" spans="1:18">
      <c r="A6355" t="s">
        <v>2083</v>
      </c>
      <c r="B6355" t="s">
        <v>2082</v>
      </c>
      <c r="D6355">
        <v>2021</v>
      </c>
      <c r="E6355" t="s">
        <v>2130</v>
      </c>
      <c r="F6355" t="s">
        <v>2301</v>
      </c>
      <c r="G6355">
        <v>-32.998170000000002</v>
      </c>
      <c r="H6355">
        <v>137.62118000000001</v>
      </c>
      <c r="I6355" t="s">
        <v>2335</v>
      </c>
      <c r="J6355" t="s">
        <v>2149</v>
      </c>
      <c r="K6355">
        <v>44</v>
      </c>
      <c r="L6355">
        <v>48</v>
      </c>
      <c r="N6355">
        <v>4</v>
      </c>
      <c r="O6355">
        <v>1.2325999999999999</v>
      </c>
      <c r="R6355">
        <v>0.27139999999999997</v>
      </c>
    </row>
    <row r="6356" spans="1:18">
      <c r="A6356" t="s">
        <v>2083</v>
      </c>
      <c r="B6356" t="s">
        <v>2082</v>
      </c>
      <c r="D6356">
        <v>2021</v>
      </c>
      <c r="E6356" t="s">
        <v>2130</v>
      </c>
      <c r="F6356" t="s">
        <v>2301</v>
      </c>
      <c r="G6356">
        <v>-32.998170000000002</v>
      </c>
      <c r="H6356">
        <v>137.62118000000001</v>
      </c>
      <c r="I6356" t="s">
        <v>2335</v>
      </c>
      <c r="J6356" t="s">
        <v>2149</v>
      </c>
      <c r="K6356">
        <v>48</v>
      </c>
      <c r="L6356">
        <v>52</v>
      </c>
      <c r="N6356">
        <v>4</v>
      </c>
      <c r="O6356">
        <v>1.1962999999999999</v>
      </c>
      <c r="R6356">
        <v>0.33300000000000002</v>
      </c>
    </row>
    <row r="6357" spans="1:18">
      <c r="A6357" t="s">
        <v>2083</v>
      </c>
      <c r="B6357" t="s">
        <v>2082</v>
      </c>
      <c r="D6357">
        <v>2021</v>
      </c>
      <c r="E6357" t="s">
        <v>2130</v>
      </c>
      <c r="F6357" t="s">
        <v>2301</v>
      </c>
      <c r="G6357">
        <v>-32.998170000000002</v>
      </c>
      <c r="H6357">
        <v>137.62118000000001</v>
      </c>
      <c r="I6357" t="s">
        <v>2335</v>
      </c>
      <c r="J6357" t="s">
        <v>2149</v>
      </c>
      <c r="K6357">
        <v>52</v>
      </c>
      <c r="L6357">
        <v>56</v>
      </c>
      <c r="N6357">
        <v>4</v>
      </c>
      <c r="O6357">
        <v>0.91139999999999999</v>
      </c>
      <c r="R6357">
        <v>0.38300000000000001</v>
      </c>
    </row>
    <row r="6358" spans="1:18">
      <c r="A6358" t="s">
        <v>2083</v>
      </c>
      <c r="B6358" t="s">
        <v>2082</v>
      </c>
      <c r="D6358">
        <v>2021</v>
      </c>
      <c r="E6358" t="s">
        <v>2130</v>
      </c>
      <c r="F6358" t="s">
        <v>2301</v>
      </c>
      <c r="G6358">
        <v>-32.998170000000002</v>
      </c>
      <c r="H6358">
        <v>137.62118000000001</v>
      </c>
      <c r="I6358" t="s">
        <v>2335</v>
      </c>
      <c r="J6358" t="s">
        <v>2149</v>
      </c>
      <c r="K6358">
        <v>56</v>
      </c>
      <c r="L6358">
        <v>60</v>
      </c>
      <c r="N6358">
        <v>4</v>
      </c>
      <c r="O6358">
        <v>1.1888000000000001</v>
      </c>
      <c r="R6358">
        <v>0.31709999999999999</v>
      </c>
    </row>
    <row r="6359" spans="1:18">
      <c r="A6359" t="s">
        <v>2083</v>
      </c>
      <c r="B6359" t="s">
        <v>2082</v>
      </c>
      <c r="D6359">
        <v>2021</v>
      </c>
      <c r="E6359" t="s">
        <v>2130</v>
      </c>
      <c r="F6359" t="s">
        <v>2301</v>
      </c>
      <c r="G6359">
        <v>-32.998170000000002</v>
      </c>
      <c r="H6359">
        <v>137.62118000000001</v>
      </c>
      <c r="I6359" t="s">
        <v>2335</v>
      </c>
      <c r="J6359" t="s">
        <v>2149</v>
      </c>
      <c r="K6359">
        <v>60</v>
      </c>
      <c r="L6359">
        <v>64</v>
      </c>
      <c r="N6359">
        <v>4</v>
      </c>
      <c r="O6359">
        <v>0.91139999999999999</v>
      </c>
      <c r="R6359">
        <v>0.28310000000000002</v>
      </c>
    </row>
    <row r="6360" spans="1:18">
      <c r="A6360" t="s">
        <v>2083</v>
      </c>
      <c r="B6360" t="s">
        <v>2082</v>
      </c>
      <c r="D6360">
        <v>2021</v>
      </c>
      <c r="E6360" t="s">
        <v>2130</v>
      </c>
      <c r="F6360" t="s">
        <v>2301</v>
      </c>
      <c r="G6360">
        <v>-32.998170000000002</v>
      </c>
      <c r="H6360">
        <v>137.62118000000001</v>
      </c>
      <c r="I6360" t="s">
        <v>2335</v>
      </c>
      <c r="J6360" t="s">
        <v>2149</v>
      </c>
      <c r="K6360">
        <v>64</v>
      </c>
      <c r="L6360">
        <v>68</v>
      </c>
      <c r="N6360">
        <v>4</v>
      </c>
      <c r="O6360">
        <v>1.0691999999999999</v>
      </c>
      <c r="R6360">
        <v>0.36969999999999997</v>
      </c>
    </row>
    <row r="6361" spans="1:18">
      <c r="A6361" t="s">
        <v>2083</v>
      </c>
      <c r="B6361" t="s">
        <v>2082</v>
      </c>
      <c r="D6361">
        <v>2021</v>
      </c>
      <c r="E6361" t="s">
        <v>2130</v>
      </c>
      <c r="F6361" t="s">
        <v>2301</v>
      </c>
      <c r="G6361">
        <v>-32.998170000000002</v>
      </c>
      <c r="H6361">
        <v>137.62118000000001</v>
      </c>
      <c r="I6361" t="s">
        <v>2335</v>
      </c>
      <c r="J6361" t="s">
        <v>2149</v>
      </c>
      <c r="K6361">
        <v>68</v>
      </c>
      <c r="L6361">
        <v>72</v>
      </c>
      <c r="N6361">
        <v>4</v>
      </c>
      <c r="O6361">
        <v>1.1104000000000001</v>
      </c>
      <c r="R6361">
        <v>0.29620000000000002</v>
      </c>
    </row>
    <row r="6362" spans="1:18">
      <c r="A6362" t="s">
        <v>2083</v>
      </c>
      <c r="B6362" t="s">
        <v>2082</v>
      </c>
      <c r="D6362">
        <v>2021</v>
      </c>
      <c r="E6362" t="s">
        <v>2130</v>
      </c>
      <c r="F6362" t="s">
        <v>2301</v>
      </c>
      <c r="G6362">
        <v>-32.998170000000002</v>
      </c>
      <c r="H6362">
        <v>137.62118000000001</v>
      </c>
      <c r="I6362" t="s">
        <v>2335</v>
      </c>
      <c r="J6362" t="s">
        <v>2149</v>
      </c>
      <c r="K6362">
        <v>72</v>
      </c>
      <c r="L6362">
        <v>76</v>
      </c>
      <c r="N6362">
        <v>4</v>
      </c>
      <c r="O6362">
        <v>0.98680000000000001</v>
      </c>
      <c r="R6362">
        <v>0.3095</v>
      </c>
    </row>
    <row r="6363" spans="1:18">
      <c r="A6363" t="s">
        <v>2083</v>
      </c>
      <c r="B6363" t="s">
        <v>2082</v>
      </c>
      <c r="D6363">
        <v>2021</v>
      </c>
      <c r="E6363" t="s">
        <v>2130</v>
      </c>
      <c r="F6363" t="s">
        <v>2301</v>
      </c>
      <c r="G6363">
        <v>-32.998170000000002</v>
      </c>
      <c r="H6363">
        <v>137.62118000000001</v>
      </c>
      <c r="I6363" t="s">
        <v>2335</v>
      </c>
      <c r="J6363" t="s">
        <v>2149</v>
      </c>
      <c r="K6363">
        <v>76</v>
      </c>
      <c r="L6363">
        <v>80</v>
      </c>
      <c r="N6363">
        <v>4</v>
      </c>
      <c r="O6363">
        <v>0.98729999999999996</v>
      </c>
      <c r="R6363">
        <v>0.3236</v>
      </c>
    </row>
    <row r="6364" spans="1:18">
      <c r="A6364" t="s">
        <v>2083</v>
      </c>
      <c r="B6364" t="s">
        <v>2082</v>
      </c>
      <c r="D6364">
        <v>2021</v>
      </c>
      <c r="E6364" t="s">
        <v>2130</v>
      </c>
      <c r="F6364" t="s">
        <v>2301</v>
      </c>
      <c r="G6364">
        <v>-32.998170000000002</v>
      </c>
      <c r="H6364">
        <v>137.62118000000001</v>
      </c>
      <c r="I6364" t="s">
        <v>2335</v>
      </c>
      <c r="J6364" t="s">
        <v>2148</v>
      </c>
      <c r="K6364">
        <v>0</v>
      </c>
      <c r="L6364">
        <v>1</v>
      </c>
      <c r="N6364">
        <v>1</v>
      </c>
      <c r="O6364">
        <v>1.2848999999999999</v>
      </c>
      <c r="R6364">
        <v>0.25180000000000002</v>
      </c>
    </row>
    <row r="6365" spans="1:18">
      <c r="A6365" t="s">
        <v>2083</v>
      </c>
      <c r="B6365" t="s">
        <v>2082</v>
      </c>
      <c r="D6365">
        <v>2021</v>
      </c>
      <c r="E6365" t="s">
        <v>2130</v>
      </c>
      <c r="F6365" t="s">
        <v>2301</v>
      </c>
      <c r="G6365">
        <v>-32.998170000000002</v>
      </c>
      <c r="H6365">
        <v>137.62118000000001</v>
      </c>
      <c r="I6365" t="s">
        <v>2335</v>
      </c>
      <c r="J6365" t="s">
        <v>2148</v>
      </c>
      <c r="K6365">
        <v>1</v>
      </c>
      <c r="L6365">
        <v>2</v>
      </c>
      <c r="N6365">
        <v>1</v>
      </c>
      <c r="O6365">
        <v>1.1627000000000001</v>
      </c>
      <c r="R6365">
        <v>0.23680000000000001</v>
      </c>
    </row>
    <row r="6366" spans="1:18">
      <c r="A6366" t="s">
        <v>2083</v>
      </c>
      <c r="B6366" t="s">
        <v>2082</v>
      </c>
      <c r="D6366">
        <v>2021</v>
      </c>
      <c r="E6366" t="s">
        <v>2130</v>
      </c>
      <c r="F6366" t="s">
        <v>2301</v>
      </c>
      <c r="G6366">
        <v>-32.998170000000002</v>
      </c>
      <c r="H6366">
        <v>137.62118000000001</v>
      </c>
      <c r="I6366" t="s">
        <v>2335</v>
      </c>
      <c r="J6366" t="s">
        <v>2148</v>
      </c>
      <c r="K6366">
        <v>2</v>
      </c>
      <c r="L6366">
        <v>3</v>
      </c>
      <c r="N6366">
        <v>1</v>
      </c>
      <c r="O6366">
        <v>0.90439999999999998</v>
      </c>
      <c r="R6366">
        <v>0.22170000000000001</v>
      </c>
    </row>
    <row r="6367" spans="1:18">
      <c r="A6367" t="s">
        <v>2083</v>
      </c>
      <c r="B6367" t="s">
        <v>2082</v>
      </c>
      <c r="D6367">
        <v>2021</v>
      </c>
      <c r="E6367" t="s">
        <v>2130</v>
      </c>
      <c r="F6367" t="s">
        <v>2301</v>
      </c>
      <c r="G6367">
        <v>-32.998170000000002</v>
      </c>
      <c r="H6367">
        <v>137.62118000000001</v>
      </c>
      <c r="I6367" t="s">
        <v>2335</v>
      </c>
      <c r="J6367" t="s">
        <v>2148</v>
      </c>
      <c r="K6367">
        <v>3</v>
      </c>
      <c r="L6367">
        <v>4</v>
      </c>
      <c r="N6367">
        <v>1</v>
      </c>
      <c r="O6367">
        <v>0.92049999999999998</v>
      </c>
      <c r="R6367">
        <v>0.31659999999999999</v>
      </c>
    </row>
    <row r="6368" spans="1:18">
      <c r="A6368" t="s">
        <v>2083</v>
      </c>
      <c r="B6368" t="s">
        <v>2082</v>
      </c>
      <c r="D6368">
        <v>2021</v>
      </c>
      <c r="E6368" t="s">
        <v>2130</v>
      </c>
      <c r="F6368" t="s">
        <v>2301</v>
      </c>
      <c r="G6368">
        <v>-32.998170000000002</v>
      </c>
      <c r="H6368">
        <v>137.62118000000001</v>
      </c>
      <c r="I6368" t="s">
        <v>2335</v>
      </c>
      <c r="J6368" t="s">
        <v>2148</v>
      </c>
      <c r="K6368">
        <v>4</v>
      </c>
      <c r="L6368">
        <v>5</v>
      </c>
      <c r="N6368">
        <v>1</v>
      </c>
      <c r="O6368">
        <v>0.98040000000000005</v>
      </c>
      <c r="R6368">
        <v>0.41149999999999998</v>
      </c>
    </row>
    <row r="6369" spans="1:18">
      <c r="A6369" t="s">
        <v>2083</v>
      </c>
      <c r="B6369" t="s">
        <v>2082</v>
      </c>
      <c r="D6369">
        <v>2021</v>
      </c>
      <c r="E6369" t="s">
        <v>2130</v>
      </c>
      <c r="F6369" t="s">
        <v>2301</v>
      </c>
      <c r="G6369">
        <v>-32.998170000000002</v>
      </c>
      <c r="H6369">
        <v>137.62118000000001</v>
      </c>
      <c r="I6369" t="s">
        <v>2335</v>
      </c>
      <c r="J6369" t="s">
        <v>2148</v>
      </c>
      <c r="K6369">
        <v>5</v>
      </c>
      <c r="L6369">
        <v>6</v>
      </c>
      <c r="N6369">
        <v>1</v>
      </c>
      <c r="O6369">
        <v>1.0878000000000001</v>
      </c>
      <c r="R6369">
        <v>0.68459999999999999</v>
      </c>
    </row>
    <row r="6370" spans="1:18">
      <c r="A6370" t="s">
        <v>2083</v>
      </c>
      <c r="B6370" t="s">
        <v>2082</v>
      </c>
      <c r="D6370">
        <v>2021</v>
      </c>
      <c r="E6370" t="s">
        <v>2130</v>
      </c>
      <c r="F6370" t="s">
        <v>2301</v>
      </c>
      <c r="G6370">
        <v>-32.998170000000002</v>
      </c>
      <c r="H6370">
        <v>137.62118000000001</v>
      </c>
      <c r="I6370" t="s">
        <v>2335</v>
      </c>
      <c r="J6370" t="s">
        <v>2148</v>
      </c>
      <c r="K6370">
        <v>6</v>
      </c>
      <c r="L6370">
        <v>7</v>
      </c>
      <c r="N6370">
        <v>1</v>
      </c>
      <c r="O6370">
        <v>1.1403000000000001</v>
      </c>
      <c r="R6370">
        <v>0.9577</v>
      </c>
    </row>
    <row r="6371" spans="1:18">
      <c r="A6371" t="s">
        <v>2083</v>
      </c>
      <c r="B6371" t="s">
        <v>2082</v>
      </c>
      <c r="D6371">
        <v>2021</v>
      </c>
      <c r="E6371" t="s">
        <v>2130</v>
      </c>
      <c r="F6371" t="s">
        <v>2301</v>
      </c>
      <c r="G6371">
        <v>-32.998170000000002</v>
      </c>
      <c r="H6371">
        <v>137.62118000000001</v>
      </c>
      <c r="I6371" t="s">
        <v>2335</v>
      </c>
      <c r="J6371" t="s">
        <v>2148</v>
      </c>
      <c r="K6371">
        <v>7</v>
      </c>
      <c r="L6371">
        <v>8</v>
      </c>
      <c r="N6371">
        <v>1</v>
      </c>
      <c r="O6371">
        <v>1.0583</v>
      </c>
      <c r="R6371">
        <v>0.76219999999999999</v>
      </c>
    </row>
    <row r="6372" spans="1:18">
      <c r="A6372" t="s">
        <v>2083</v>
      </c>
      <c r="B6372" t="s">
        <v>2082</v>
      </c>
      <c r="D6372">
        <v>2021</v>
      </c>
      <c r="E6372" t="s">
        <v>2130</v>
      </c>
      <c r="F6372" t="s">
        <v>2301</v>
      </c>
      <c r="G6372">
        <v>-32.998170000000002</v>
      </c>
      <c r="H6372">
        <v>137.62118000000001</v>
      </c>
      <c r="I6372" t="s">
        <v>2335</v>
      </c>
      <c r="J6372" t="s">
        <v>2148</v>
      </c>
      <c r="K6372">
        <v>8</v>
      </c>
      <c r="L6372">
        <v>9</v>
      </c>
      <c r="N6372">
        <v>1</v>
      </c>
      <c r="O6372">
        <v>0.84599999999999997</v>
      </c>
      <c r="R6372">
        <v>0.56669999999999998</v>
      </c>
    </row>
    <row r="6373" spans="1:18">
      <c r="A6373" t="s">
        <v>2083</v>
      </c>
      <c r="B6373" t="s">
        <v>2082</v>
      </c>
      <c r="D6373">
        <v>2021</v>
      </c>
      <c r="E6373" t="s">
        <v>2130</v>
      </c>
      <c r="F6373" t="s">
        <v>2301</v>
      </c>
      <c r="G6373">
        <v>-32.998170000000002</v>
      </c>
      <c r="H6373">
        <v>137.62118000000001</v>
      </c>
      <c r="I6373" t="s">
        <v>2335</v>
      </c>
      <c r="J6373" t="s">
        <v>2148</v>
      </c>
      <c r="K6373">
        <v>9</v>
      </c>
      <c r="L6373">
        <v>10</v>
      </c>
      <c r="N6373">
        <v>1</v>
      </c>
      <c r="O6373">
        <v>1.1368</v>
      </c>
      <c r="R6373">
        <v>0.45900000000000002</v>
      </c>
    </row>
    <row r="6374" spans="1:18">
      <c r="A6374" t="s">
        <v>2083</v>
      </c>
      <c r="B6374" t="s">
        <v>2082</v>
      </c>
      <c r="D6374">
        <v>2021</v>
      </c>
      <c r="E6374" t="s">
        <v>2130</v>
      </c>
      <c r="F6374" t="s">
        <v>2301</v>
      </c>
      <c r="G6374">
        <v>-32.998170000000002</v>
      </c>
      <c r="H6374">
        <v>137.62118000000001</v>
      </c>
      <c r="I6374" t="s">
        <v>2335</v>
      </c>
      <c r="J6374" t="s">
        <v>2148</v>
      </c>
      <c r="K6374">
        <v>10</v>
      </c>
      <c r="L6374">
        <v>11</v>
      </c>
      <c r="N6374">
        <v>1</v>
      </c>
      <c r="O6374">
        <v>0.82830000000000004</v>
      </c>
      <c r="R6374">
        <v>0.3513</v>
      </c>
    </row>
    <row r="6375" spans="1:18">
      <c r="A6375" t="s">
        <v>2083</v>
      </c>
      <c r="B6375" t="s">
        <v>2082</v>
      </c>
      <c r="D6375">
        <v>2021</v>
      </c>
      <c r="E6375" t="s">
        <v>2130</v>
      </c>
      <c r="F6375" t="s">
        <v>2301</v>
      </c>
      <c r="G6375">
        <v>-32.998170000000002</v>
      </c>
      <c r="H6375">
        <v>137.62118000000001</v>
      </c>
      <c r="I6375" t="s">
        <v>2335</v>
      </c>
      <c r="J6375" t="s">
        <v>2148</v>
      </c>
      <c r="K6375">
        <v>11</v>
      </c>
      <c r="L6375">
        <v>12</v>
      </c>
      <c r="N6375">
        <v>1</v>
      </c>
      <c r="O6375">
        <v>0.95399999999999996</v>
      </c>
      <c r="R6375">
        <v>0.37009999999999998</v>
      </c>
    </row>
    <row r="6376" spans="1:18">
      <c r="A6376" t="s">
        <v>2083</v>
      </c>
      <c r="B6376" t="s">
        <v>2082</v>
      </c>
      <c r="D6376">
        <v>2021</v>
      </c>
      <c r="E6376" t="s">
        <v>2130</v>
      </c>
      <c r="F6376" t="s">
        <v>2301</v>
      </c>
      <c r="G6376">
        <v>-32.998170000000002</v>
      </c>
      <c r="H6376">
        <v>137.62118000000001</v>
      </c>
      <c r="I6376" t="s">
        <v>2335</v>
      </c>
      <c r="J6376" t="s">
        <v>2148</v>
      </c>
      <c r="K6376">
        <v>12</v>
      </c>
      <c r="L6376">
        <v>13</v>
      </c>
      <c r="N6376">
        <v>1</v>
      </c>
      <c r="O6376">
        <v>0.97309999999999997</v>
      </c>
      <c r="R6376">
        <v>0.38890000000000002</v>
      </c>
    </row>
    <row r="6377" spans="1:18">
      <c r="A6377" t="s">
        <v>2083</v>
      </c>
      <c r="B6377" t="s">
        <v>2082</v>
      </c>
      <c r="D6377">
        <v>2021</v>
      </c>
      <c r="E6377" t="s">
        <v>2130</v>
      </c>
      <c r="F6377" t="s">
        <v>2301</v>
      </c>
      <c r="G6377">
        <v>-32.998170000000002</v>
      </c>
      <c r="H6377">
        <v>137.62118000000001</v>
      </c>
      <c r="I6377" t="s">
        <v>2335</v>
      </c>
      <c r="J6377" t="s">
        <v>2148</v>
      </c>
      <c r="K6377">
        <v>13</v>
      </c>
      <c r="L6377">
        <v>14</v>
      </c>
      <c r="N6377">
        <v>1</v>
      </c>
      <c r="O6377">
        <v>0.8478</v>
      </c>
      <c r="R6377">
        <v>0.49199999999999999</v>
      </c>
    </row>
    <row r="6378" spans="1:18">
      <c r="A6378" t="s">
        <v>2083</v>
      </c>
      <c r="B6378" t="s">
        <v>2082</v>
      </c>
      <c r="D6378">
        <v>2021</v>
      </c>
      <c r="E6378" t="s">
        <v>2130</v>
      </c>
      <c r="F6378" t="s">
        <v>2301</v>
      </c>
      <c r="G6378">
        <v>-32.998170000000002</v>
      </c>
      <c r="H6378">
        <v>137.62118000000001</v>
      </c>
      <c r="I6378" t="s">
        <v>2335</v>
      </c>
      <c r="J6378" t="s">
        <v>2148</v>
      </c>
      <c r="K6378">
        <v>14</v>
      </c>
      <c r="L6378">
        <v>15</v>
      </c>
      <c r="N6378">
        <v>1</v>
      </c>
      <c r="O6378">
        <v>0.96079999999999999</v>
      </c>
      <c r="R6378">
        <v>0.59509999999999996</v>
      </c>
    </row>
    <row r="6379" spans="1:18">
      <c r="A6379" t="s">
        <v>2083</v>
      </c>
      <c r="B6379" t="s">
        <v>2082</v>
      </c>
      <c r="D6379">
        <v>2021</v>
      </c>
      <c r="E6379" t="s">
        <v>2130</v>
      </c>
      <c r="F6379" t="s">
        <v>2301</v>
      </c>
      <c r="G6379">
        <v>-32.998170000000002</v>
      </c>
      <c r="H6379">
        <v>137.62118000000001</v>
      </c>
      <c r="I6379" t="s">
        <v>2335</v>
      </c>
      <c r="J6379" t="s">
        <v>2148</v>
      </c>
      <c r="K6379">
        <v>15</v>
      </c>
      <c r="L6379">
        <v>16</v>
      </c>
      <c r="N6379">
        <v>1</v>
      </c>
      <c r="O6379">
        <v>0.73080000000000001</v>
      </c>
      <c r="R6379">
        <v>0.54190000000000005</v>
      </c>
    </row>
    <row r="6380" spans="1:18">
      <c r="A6380" t="s">
        <v>2083</v>
      </c>
      <c r="B6380" t="s">
        <v>2082</v>
      </c>
      <c r="D6380">
        <v>2021</v>
      </c>
      <c r="E6380" t="s">
        <v>2130</v>
      </c>
      <c r="F6380" t="s">
        <v>2301</v>
      </c>
      <c r="G6380">
        <v>-32.998170000000002</v>
      </c>
      <c r="H6380">
        <v>137.62118000000001</v>
      </c>
      <c r="I6380" t="s">
        <v>2335</v>
      </c>
      <c r="J6380" t="s">
        <v>2148</v>
      </c>
      <c r="K6380">
        <v>16</v>
      </c>
      <c r="L6380">
        <v>17</v>
      </c>
      <c r="N6380">
        <v>1</v>
      </c>
      <c r="O6380">
        <v>1.1173</v>
      </c>
      <c r="R6380">
        <v>0.48870000000000002</v>
      </c>
    </row>
    <row r="6381" spans="1:18">
      <c r="A6381" t="s">
        <v>2083</v>
      </c>
      <c r="B6381" t="s">
        <v>2082</v>
      </c>
      <c r="D6381">
        <v>2021</v>
      </c>
      <c r="E6381" t="s">
        <v>2130</v>
      </c>
      <c r="F6381" t="s">
        <v>2301</v>
      </c>
      <c r="G6381">
        <v>-32.998170000000002</v>
      </c>
      <c r="H6381">
        <v>137.62118000000001</v>
      </c>
      <c r="I6381" t="s">
        <v>2335</v>
      </c>
      <c r="J6381" t="s">
        <v>2148</v>
      </c>
      <c r="K6381">
        <v>17</v>
      </c>
      <c r="L6381">
        <v>18</v>
      </c>
      <c r="N6381">
        <v>1</v>
      </c>
      <c r="O6381">
        <v>1.1375999999999999</v>
      </c>
      <c r="R6381">
        <v>0.41399999999999998</v>
      </c>
    </row>
    <row r="6382" spans="1:18">
      <c r="A6382" t="s">
        <v>2083</v>
      </c>
      <c r="B6382" t="s">
        <v>2082</v>
      </c>
      <c r="D6382">
        <v>2021</v>
      </c>
      <c r="E6382" t="s">
        <v>2130</v>
      </c>
      <c r="F6382" t="s">
        <v>2301</v>
      </c>
      <c r="G6382">
        <v>-32.998170000000002</v>
      </c>
      <c r="H6382">
        <v>137.62118000000001</v>
      </c>
      <c r="I6382" t="s">
        <v>2335</v>
      </c>
      <c r="J6382" t="s">
        <v>2148</v>
      </c>
      <c r="K6382">
        <v>18</v>
      </c>
      <c r="L6382">
        <v>19</v>
      </c>
      <c r="N6382">
        <v>1</v>
      </c>
      <c r="O6382">
        <v>0.97350000000000003</v>
      </c>
      <c r="R6382">
        <v>0.33939999999999998</v>
      </c>
    </row>
    <row r="6383" spans="1:18">
      <c r="A6383" t="s">
        <v>2083</v>
      </c>
      <c r="B6383" t="s">
        <v>2082</v>
      </c>
      <c r="D6383">
        <v>2021</v>
      </c>
      <c r="E6383" t="s">
        <v>2130</v>
      </c>
      <c r="F6383" t="s">
        <v>2301</v>
      </c>
      <c r="G6383">
        <v>-32.998170000000002</v>
      </c>
      <c r="H6383">
        <v>137.62118000000001</v>
      </c>
      <c r="I6383" t="s">
        <v>2335</v>
      </c>
      <c r="J6383" t="s">
        <v>2148</v>
      </c>
      <c r="K6383">
        <v>19</v>
      </c>
      <c r="L6383">
        <v>20</v>
      </c>
      <c r="N6383">
        <v>1</v>
      </c>
      <c r="O6383">
        <v>0.73429999999999995</v>
      </c>
      <c r="R6383">
        <v>0.41499999999999998</v>
      </c>
    </row>
    <row r="6384" spans="1:18">
      <c r="A6384" t="s">
        <v>2083</v>
      </c>
      <c r="B6384" t="s">
        <v>2082</v>
      </c>
      <c r="D6384">
        <v>2021</v>
      </c>
      <c r="E6384" t="s">
        <v>2130</v>
      </c>
      <c r="F6384" t="s">
        <v>2301</v>
      </c>
      <c r="G6384">
        <v>-32.998170000000002</v>
      </c>
      <c r="H6384">
        <v>137.62118000000001</v>
      </c>
      <c r="I6384" t="s">
        <v>2335</v>
      </c>
      <c r="J6384" t="s">
        <v>2148</v>
      </c>
      <c r="K6384">
        <v>20</v>
      </c>
      <c r="L6384">
        <v>24</v>
      </c>
      <c r="N6384">
        <v>4</v>
      </c>
      <c r="O6384">
        <v>0.88249999999999995</v>
      </c>
      <c r="R6384">
        <v>0.49059999999999998</v>
      </c>
    </row>
    <row r="6385" spans="1:18">
      <c r="A6385" t="s">
        <v>2083</v>
      </c>
      <c r="B6385" t="s">
        <v>2082</v>
      </c>
      <c r="D6385">
        <v>2021</v>
      </c>
      <c r="E6385" t="s">
        <v>2130</v>
      </c>
      <c r="F6385" t="s">
        <v>2301</v>
      </c>
      <c r="G6385">
        <v>-32.998170000000002</v>
      </c>
      <c r="H6385">
        <v>137.62118000000001</v>
      </c>
      <c r="I6385" t="s">
        <v>2335</v>
      </c>
      <c r="J6385" t="s">
        <v>2148</v>
      </c>
      <c r="K6385">
        <v>24</v>
      </c>
      <c r="L6385">
        <v>28</v>
      </c>
      <c r="N6385">
        <v>4</v>
      </c>
      <c r="O6385">
        <v>0.89890000000000003</v>
      </c>
      <c r="R6385">
        <v>0.42130000000000001</v>
      </c>
    </row>
    <row r="6386" spans="1:18">
      <c r="A6386" t="s">
        <v>2083</v>
      </c>
      <c r="B6386" t="s">
        <v>2082</v>
      </c>
      <c r="D6386">
        <v>2021</v>
      </c>
      <c r="E6386" t="s">
        <v>2130</v>
      </c>
      <c r="F6386" t="s">
        <v>2301</v>
      </c>
      <c r="G6386">
        <v>-32.998170000000002</v>
      </c>
      <c r="H6386">
        <v>137.62118000000001</v>
      </c>
      <c r="I6386" t="s">
        <v>2335</v>
      </c>
      <c r="J6386" t="s">
        <v>2148</v>
      </c>
      <c r="K6386">
        <v>28</v>
      </c>
      <c r="L6386">
        <v>32</v>
      </c>
      <c r="N6386">
        <v>4</v>
      </c>
      <c r="O6386">
        <v>1.0777000000000001</v>
      </c>
      <c r="R6386">
        <v>0.42070000000000002</v>
      </c>
    </row>
    <row r="6387" spans="1:18">
      <c r="A6387" t="s">
        <v>2083</v>
      </c>
      <c r="B6387" t="s">
        <v>2082</v>
      </c>
      <c r="D6387">
        <v>2021</v>
      </c>
      <c r="E6387" t="s">
        <v>2130</v>
      </c>
      <c r="F6387" t="s">
        <v>2301</v>
      </c>
      <c r="G6387">
        <v>-32.998170000000002</v>
      </c>
      <c r="H6387">
        <v>137.62118000000001</v>
      </c>
      <c r="I6387" t="s">
        <v>2335</v>
      </c>
      <c r="J6387" t="s">
        <v>2148</v>
      </c>
      <c r="K6387">
        <v>32</v>
      </c>
      <c r="L6387">
        <v>36</v>
      </c>
      <c r="N6387">
        <v>4</v>
      </c>
      <c r="O6387">
        <v>1.0087999999999999</v>
      </c>
      <c r="R6387">
        <v>0.3422</v>
      </c>
    </row>
    <row r="6388" spans="1:18">
      <c r="A6388" t="s">
        <v>2083</v>
      </c>
      <c r="B6388" t="s">
        <v>2082</v>
      </c>
      <c r="D6388">
        <v>2021</v>
      </c>
      <c r="E6388" t="s">
        <v>2130</v>
      </c>
      <c r="F6388" t="s">
        <v>2301</v>
      </c>
      <c r="G6388">
        <v>-32.998170000000002</v>
      </c>
      <c r="H6388">
        <v>137.62118000000001</v>
      </c>
      <c r="I6388" t="s">
        <v>2335</v>
      </c>
      <c r="J6388" t="s">
        <v>2148</v>
      </c>
      <c r="K6388">
        <v>36</v>
      </c>
      <c r="L6388">
        <v>40</v>
      </c>
      <c r="N6388">
        <v>4</v>
      </c>
      <c r="O6388">
        <v>1.1067</v>
      </c>
      <c r="R6388">
        <v>0.23499999999999999</v>
      </c>
    </row>
    <row r="6389" spans="1:18">
      <c r="A6389" t="s">
        <v>2083</v>
      </c>
      <c r="B6389" t="s">
        <v>2082</v>
      </c>
      <c r="D6389">
        <v>2021</v>
      </c>
      <c r="E6389" t="s">
        <v>2130</v>
      </c>
      <c r="F6389" t="s">
        <v>2301</v>
      </c>
      <c r="G6389">
        <v>-32.998170000000002</v>
      </c>
      <c r="H6389">
        <v>137.62118000000001</v>
      </c>
      <c r="I6389" t="s">
        <v>2335</v>
      </c>
      <c r="J6389" t="s">
        <v>2148</v>
      </c>
      <c r="K6389">
        <v>40</v>
      </c>
      <c r="L6389">
        <v>44</v>
      </c>
      <c r="N6389">
        <v>4</v>
      </c>
      <c r="O6389">
        <v>0.96460000000000001</v>
      </c>
      <c r="R6389">
        <v>0.26579999999999998</v>
      </c>
    </row>
    <row r="6390" spans="1:18">
      <c r="A6390" t="s">
        <v>2083</v>
      </c>
      <c r="B6390" t="s">
        <v>2082</v>
      </c>
      <c r="D6390">
        <v>2021</v>
      </c>
      <c r="E6390" t="s">
        <v>2130</v>
      </c>
      <c r="F6390" t="s">
        <v>2301</v>
      </c>
      <c r="G6390">
        <v>-32.998170000000002</v>
      </c>
      <c r="H6390">
        <v>137.62118000000001</v>
      </c>
      <c r="I6390" t="s">
        <v>2335</v>
      </c>
      <c r="J6390" t="s">
        <v>2148</v>
      </c>
      <c r="K6390">
        <v>44</v>
      </c>
      <c r="L6390">
        <v>48</v>
      </c>
      <c r="N6390">
        <v>4</v>
      </c>
      <c r="O6390">
        <v>1.0501</v>
      </c>
      <c r="R6390">
        <v>0.36820000000000003</v>
      </c>
    </row>
    <row r="6391" spans="1:18">
      <c r="A6391" t="s">
        <v>2083</v>
      </c>
      <c r="B6391" t="s">
        <v>2082</v>
      </c>
      <c r="D6391">
        <v>2021</v>
      </c>
      <c r="E6391" t="s">
        <v>2130</v>
      </c>
      <c r="F6391" t="s">
        <v>2301</v>
      </c>
      <c r="G6391">
        <v>-32.998170000000002</v>
      </c>
      <c r="H6391">
        <v>137.62118000000001</v>
      </c>
      <c r="I6391" t="s">
        <v>2335</v>
      </c>
      <c r="J6391" t="s">
        <v>2148</v>
      </c>
      <c r="K6391">
        <v>48</v>
      </c>
      <c r="L6391">
        <v>52</v>
      </c>
      <c r="N6391">
        <v>4</v>
      </c>
      <c r="O6391">
        <v>1.1033999999999999</v>
      </c>
      <c r="R6391">
        <v>0.29680000000000001</v>
      </c>
    </row>
    <row r="6392" spans="1:18">
      <c r="A6392" t="s">
        <v>2083</v>
      </c>
      <c r="B6392" t="s">
        <v>2082</v>
      </c>
      <c r="D6392">
        <v>2021</v>
      </c>
      <c r="E6392" t="s">
        <v>2130</v>
      </c>
      <c r="F6392" t="s">
        <v>2301</v>
      </c>
      <c r="G6392">
        <v>-32.998170000000002</v>
      </c>
      <c r="H6392">
        <v>137.62118000000001</v>
      </c>
      <c r="I6392" t="s">
        <v>2335</v>
      </c>
      <c r="J6392" t="s">
        <v>2148</v>
      </c>
      <c r="K6392">
        <v>52</v>
      </c>
      <c r="L6392">
        <v>56</v>
      </c>
      <c r="N6392">
        <v>4</v>
      </c>
      <c r="O6392">
        <v>1.0127999999999999</v>
      </c>
      <c r="R6392">
        <v>0.32890000000000003</v>
      </c>
    </row>
    <row r="6393" spans="1:18">
      <c r="A6393" t="s">
        <v>2083</v>
      </c>
      <c r="B6393" t="s">
        <v>2082</v>
      </c>
      <c r="D6393">
        <v>2021</v>
      </c>
      <c r="E6393" t="s">
        <v>2130</v>
      </c>
      <c r="F6393" t="s">
        <v>2301</v>
      </c>
      <c r="G6393">
        <v>-32.998170000000002</v>
      </c>
      <c r="H6393">
        <v>137.62118000000001</v>
      </c>
      <c r="I6393" t="s">
        <v>2335</v>
      </c>
      <c r="J6393" t="s">
        <v>2148</v>
      </c>
      <c r="K6393">
        <v>56</v>
      </c>
      <c r="L6393">
        <v>60</v>
      </c>
      <c r="N6393">
        <v>4</v>
      </c>
      <c r="O6393">
        <v>1.157</v>
      </c>
      <c r="R6393">
        <v>0.46729999999999999</v>
      </c>
    </row>
    <row r="6394" spans="1:18">
      <c r="A6394" t="s">
        <v>2083</v>
      </c>
      <c r="B6394" t="s">
        <v>2082</v>
      </c>
      <c r="D6394">
        <v>2021</v>
      </c>
      <c r="E6394" t="s">
        <v>2130</v>
      </c>
      <c r="F6394" t="s">
        <v>2301</v>
      </c>
      <c r="G6394">
        <v>-32.998170000000002</v>
      </c>
      <c r="H6394">
        <v>137.62118000000001</v>
      </c>
      <c r="I6394" t="s">
        <v>2335</v>
      </c>
      <c r="J6394" t="s">
        <v>2148</v>
      </c>
      <c r="K6394">
        <v>60</v>
      </c>
      <c r="L6394">
        <v>64</v>
      </c>
      <c r="N6394">
        <v>4</v>
      </c>
      <c r="O6394">
        <v>1.0762</v>
      </c>
      <c r="R6394">
        <v>0.43090000000000001</v>
      </c>
    </row>
    <row r="6395" spans="1:18">
      <c r="A6395" t="s">
        <v>2083</v>
      </c>
      <c r="B6395" t="s">
        <v>2082</v>
      </c>
      <c r="D6395">
        <v>2021</v>
      </c>
      <c r="E6395" t="s">
        <v>2130</v>
      </c>
      <c r="F6395" t="s">
        <v>2301</v>
      </c>
      <c r="G6395">
        <v>-32.998170000000002</v>
      </c>
      <c r="H6395">
        <v>137.62118000000001</v>
      </c>
      <c r="I6395" t="s">
        <v>2335</v>
      </c>
      <c r="J6395" t="s">
        <v>2148</v>
      </c>
      <c r="K6395">
        <v>64</v>
      </c>
      <c r="L6395">
        <v>68</v>
      </c>
      <c r="N6395">
        <v>4</v>
      </c>
      <c r="O6395">
        <v>1.1422000000000001</v>
      </c>
      <c r="R6395">
        <v>0.48380000000000001</v>
      </c>
    </row>
    <row r="6396" spans="1:18">
      <c r="A6396" t="s">
        <v>2083</v>
      </c>
      <c r="B6396" t="s">
        <v>2082</v>
      </c>
      <c r="D6396">
        <v>2021</v>
      </c>
      <c r="E6396" t="s">
        <v>2130</v>
      </c>
      <c r="F6396" t="s">
        <v>2301</v>
      </c>
      <c r="G6396">
        <v>-32.998170000000002</v>
      </c>
      <c r="H6396">
        <v>137.62118000000001</v>
      </c>
      <c r="I6396" t="s">
        <v>2335</v>
      </c>
      <c r="J6396" t="s">
        <v>2148</v>
      </c>
      <c r="K6396">
        <v>68</v>
      </c>
      <c r="L6396">
        <v>72</v>
      </c>
      <c r="N6396">
        <v>4</v>
      </c>
      <c r="O6396">
        <v>1.2020999999999999</v>
      </c>
      <c r="R6396">
        <v>0.59899999999999998</v>
      </c>
    </row>
    <row r="6397" spans="1:18">
      <c r="A6397" t="s">
        <v>2083</v>
      </c>
      <c r="B6397" t="s">
        <v>2082</v>
      </c>
      <c r="D6397">
        <v>2021</v>
      </c>
      <c r="E6397" t="s">
        <v>2130</v>
      </c>
      <c r="F6397" t="s">
        <v>2301</v>
      </c>
      <c r="G6397">
        <v>-32.998170000000002</v>
      </c>
      <c r="H6397">
        <v>137.62118000000001</v>
      </c>
      <c r="I6397" t="s">
        <v>2335</v>
      </c>
      <c r="J6397" t="s">
        <v>2148</v>
      </c>
      <c r="K6397">
        <v>72</v>
      </c>
      <c r="L6397">
        <v>76</v>
      </c>
      <c r="N6397">
        <v>4</v>
      </c>
      <c r="O6397">
        <v>0.99919999999999998</v>
      </c>
      <c r="R6397">
        <v>0.50180000000000002</v>
      </c>
    </row>
    <row r="6398" spans="1:18">
      <c r="A6398" t="s">
        <v>2083</v>
      </c>
      <c r="B6398" t="s">
        <v>2082</v>
      </c>
      <c r="D6398">
        <v>2021</v>
      </c>
      <c r="E6398" t="s">
        <v>2130</v>
      </c>
      <c r="F6398" t="s">
        <v>2301</v>
      </c>
      <c r="G6398">
        <v>-32.998170000000002</v>
      </c>
      <c r="H6398">
        <v>137.62118000000001</v>
      </c>
      <c r="I6398" t="s">
        <v>2335</v>
      </c>
      <c r="J6398" t="s">
        <v>2148</v>
      </c>
      <c r="K6398">
        <v>76</v>
      </c>
      <c r="L6398">
        <v>80</v>
      </c>
      <c r="N6398">
        <v>4</v>
      </c>
      <c r="O6398">
        <v>1.0206</v>
      </c>
      <c r="R6398">
        <v>0.3604</v>
      </c>
    </row>
    <row r="6399" spans="1:18">
      <c r="A6399" t="s">
        <v>2083</v>
      </c>
      <c r="B6399" t="s">
        <v>2082</v>
      </c>
      <c r="D6399">
        <v>2021</v>
      </c>
      <c r="E6399" t="s">
        <v>2130</v>
      </c>
      <c r="F6399" t="s">
        <v>2301</v>
      </c>
      <c r="G6399">
        <v>-32.998170000000002</v>
      </c>
      <c r="H6399">
        <v>137.62118000000001</v>
      </c>
      <c r="I6399" t="s">
        <v>2335</v>
      </c>
      <c r="J6399" t="s">
        <v>2147</v>
      </c>
      <c r="K6399">
        <v>0</v>
      </c>
      <c r="L6399">
        <v>1.25</v>
      </c>
      <c r="N6399">
        <v>1.25</v>
      </c>
      <c r="O6399">
        <v>0.81610000000000005</v>
      </c>
      <c r="R6399">
        <v>0.94820000000000004</v>
      </c>
    </row>
    <row r="6400" spans="1:18">
      <c r="A6400" t="s">
        <v>2083</v>
      </c>
      <c r="B6400" t="s">
        <v>2082</v>
      </c>
      <c r="D6400">
        <v>2021</v>
      </c>
      <c r="E6400" t="s">
        <v>2130</v>
      </c>
      <c r="F6400" t="s">
        <v>2301</v>
      </c>
      <c r="G6400">
        <v>-32.998170000000002</v>
      </c>
      <c r="H6400">
        <v>137.62118000000001</v>
      </c>
      <c r="I6400" t="s">
        <v>2335</v>
      </c>
      <c r="J6400" t="s">
        <v>2147</v>
      </c>
      <c r="K6400">
        <v>1.25</v>
      </c>
      <c r="L6400">
        <v>2.5</v>
      </c>
      <c r="N6400">
        <v>1.25</v>
      </c>
      <c r="O6400">
        <v>0.82310000000000005</v>
      </c>
      <c r="R6400">
        <v>0.37190000000000001</v>
      </c>
    </row>
    <row r="6401" spans="1:18">
      <c r="A6401" t="s">
        <v>2083</v>
      </c>
      <c r="B6401" t="s">
        <v>2082</v>
      </c>
      <c r="D6401">
        <v>2021</v>
      </c>
      <c r="E6401" t="s">
        <v>2130</v>
      </c>
      <c r="F6401" t="s">
        <v>2301</v>
      </c>
      <c r="G6401">
        <v>-32.998170000000002</v>
      </c>
      <c r="H6401">
        <v>137.62118000000001</v>
      </c>
      <c r="I6401" t="s">
        <v>2335</v>
      </c>
      <c r="J6401" t="s">
        <v>2147</v>
      </c>
      <c r="K6401">
        <v>2.5</v>
      </c>
      <c r="L6401">
        <v>3</v>
      </c>
      <c r="N6401">
        <v>0.5</v>
      </c>
      <c r="O6401">
        <v>0.62270000000000003</v>
      </c>
      <c r="R6401">
        <v>0.1767</v>
      </c>
    </row>
    <row r="6402" spans="1:18">
      <c r="A6402" t="s">
        <v>2083</v>
      </c>
      <c r="B6402" t="s">
        <v>2082</v>
      </c>
      <c r="D6402">
        <v>2021</v>
      </c>
      <c r="E6402" t="s">
        <v>2130</v>
      </c>
      <c r="F6402" t="s">
        <v>2301</v>
      </c>
      <c r="G6402">
        <v>-32.998170000000002</v>
      </c>
      <c r="H6402">
        <v>137.62118000000001</v>
      </c>
      <c r="I6402" t="s">
        <v>2335</v>
      </c>
      <c r="J6402" t="s">
        <v>2147</v>
      </c>
      <c r="K6402">
        <v>3</v>
      </c>
      <c r="L6402">
        <v>3.5</v>
      </c>
      <c r="N6402">
        <v>0.5</v>
      </c>
      <c r="O6402">
        <v>0.80640000000000001</v>
      </c>
      <c r="R6402">
        <v>0.2611</v>
      </c>
    </row>
    <row r="6403" spans="1:18">
      <c r="A6403" t="s">
        <v>2083</v>
      </c>
      <c r="B6403" t="s">
        <v>2082</v>
      </c>
      <c r="D6403">
        <v>2021</v>
      </c>
      <c r="E6403" t="s">
        <v>2130</v>
      </c>
      <c r="F6403" t="s">
        <v>2301</v>
      </c>
      <c r="G6403">
        <v>-32.998170000000002</v>
      </c>
      <c r="H6403">
        <v>137.62118000000001</v>
      </c>
      <c r="I6403" t="s">
        <v>2335</v>
      </c>
      <c r="J6403" t="s">
        <v>2147</v>
      </c>
      <c r="K6403">
        <v>3.5</v>
      </c>
      <c r="L6403">
        <v>4</v>
      </c>
      <c r="N6403">
        <v>0.5</v>
      </c>
      <c r="O6403">
        <v>0.69740000000000002</v>
      </c>
      <c r="R6403">
        <v>0.27879999999999999</v>
      </c>
    </row>
    <row r="6404" spans="1:18">
      <c r="A6404" t="s">
        <v>2083</v>
      </c>
      <c r="B6404" t="s">
        <v>2082</v>
      </c>
      <c r="D6404">
        <v>2021</v>
      </c>
      <c r="E6404" t="s">
        <v>2130</v>
      </c>
      <c r="F6404" t="s">
        <v>2301</v>
      </c>
      <c r="G6404">
        <v>-32.998170000000002</v>
      </c>
      <c r="H6404">
        <v>137.62118000000001</v>
      </c>
      <c r="I6404" t="s">
        <v>2335</v>
      </c>
      <c r="J6404" t="s">
        <v>2147</v>
      </c>
      <c r="K6404">
        <v>4</v>
      </c>
      <c r="L6404">
        <v>4.5</v>
      </c>
      <c r="N6404">
        <v>0.5</v>
      </c>
      <c r="O6404">
        <v>0.77170000000000005</v>
      </c>
      <c r="R6404">
        <v>0.29649999999999999</v>
      </c>
    </row>
    <row r="6405" spans="1:18">
      <c r="A6405" t="s">
        <v>2083</v>
      </c>
      <c r="B6405" t="s">
        <v>2082</v>
      </c>
      <c r="D6405">
        <v>2021</v>
      </c>
      <c r="E6405" t="s">
        <v>2130</v>
      </c>
      <c r="F6405" t="s">
        <v>2301</v>
      </c>
      <c r="G6405">
        <v>-32.998170000000002</v>
      </c>
      <c r="H6405">
        <v>137.62118000000001</v>
      </c>
      <c r="I6405" t="s">
        <v>2335</v>
      </c>
      <c r="J6405" t="s">
        <v>2147</v>
      </c>
      <c r="K6405">
        <v>4.5</v>
      </c>
      <c r="L6405">
        <v>5</v>
      </c>
      <c r="N6405">
        <v>0.5</v>
      </c>
      <c r="O6405">
        <v>1.3339000000000001</v>
      </c>
      <c r="R6405">
        <v>0.25769999999999998</v>
      </c>
    </row>
    <row r="6406" spans="1:18">
      <c r="A6406" t="s">
        <v>2083</v>
      </c>
      <c r="B6406" t="s">
        <v>2082</v>
      </c>
      <c r="D6406">
        <v>2021</v>
      </c>
      <c r="E6406" t="s">
        <v>2130</v>
      </c>
      <c r="F6406" t="s">
        <v>2301</v>
      </c>
      <c r="G6406">
        <v>-32.998170000000002</v>
      </c>
      <c r="H6406">
        <v>137.62118000000001</v>
      </c>
      <c r="I6406" t="s">
        <v>2335</v>
      </c>
      <c r="J6406" t="s">
        <v>2147</v>
      </c>
      <c r="K6406">
        <v>5</v>
      </c>
      <c r="L6406">
        <v>5.5</v>
      </c>
      <c r="N6406">
        <v>0.5</v>
      </c>
      <c r="O6406">
        <v>0.8266</v>
      </c>
      <c r="R6406">
        <v>0.21879999999999999</v>
      </c>
    </row>
    <row r="6407" spans="1:18">
      <c r="A6407" t="s">
        <v>2083</v>
      </c>
      <c r="B6407" t="s">
        <v>2082</v>
      </c>
      <c r="D6407">
        <v>2021</v>
      </c>
      <c r="E6407" t="s">
        <v>2130</v>
      </c>
      <c r="F6407" t="s">
        <v>2301</v>
      </c>
      <c r="G6407">
        <v>-32.998170000000002</v>
      </c>
      <c r="H6407">
        <v>137.62118000000001</v>
      </c>
      <c r="I6407" t="s">
        <v>2335</v>
      </c>
      <c r="J6407" t="s">
        <v>2147</v>
      </c>
      <c r="K6407">
        <v>5.5</v>
      </c>
      <c r="L6407">
        <v>6</v>
      </c>
      <c r="N6407">
        <v>0.5</v>
      </c>
      <c r="O6407">
        <v>0.95389999999999997</v>
      </c>
      <c r="R6407">
        <v>0.34770000000000001</v>
      </c>
    </row>
    <row r="6408" spans="1:18">
      <c r="A6408" t="s">
        <v>2083</v>
      </c>
      <c r="B6408" t="s">
        <v>2082</v>
      </c>
      <c r="D6408">
        <v>2021</v>
      </c>
      <c r="E6408" t="s">
        <v>2130</v>
      </c>
      <c r="F6408" t="s">
        <v>2301</v>
      </c>
      <c r="G6408">
        <v>-32.998170000000002</v>
      </c>
      <c r="H6408">
        <v>137.62118000000001</v>
      </c>
      <c r="I6408" t="s">
        <v>2335</v>
      </c>
      <c r="J6408" t="s">
        <v>2147</v>
      </c>
      <c r="K6408">
        <v>6</v>
      </c>
      <c r="L6408">
        <v>6.5</v>
      </c>
      <c r="N6408">
        <v>0.5</v>
      </c>
      <c r="O6408">
        <v>1.127</v>
      </c>
      <c r="R6408">
        <v>0.47660000000000002</v>
      </c>
    </row>
    <row r="6409" spans="1:18">
      <c r="A6409" t="s">
        <v>2083</v>
      </c>
      <c r="B6409" t="s">
        <v>2082</v>
      </c>
      <c r="D6409">
        <v>2021</v>
      </c>
      <c r="E6409" t="s">
        <v>2130</v>
      </c>
      <c r="F6409" t="s">
        <v>2301</v>
      </c>
      <c r="G6409">
        <v>-32.998170000000002</v>
      </c>
      <c r="H6409">
        <v>137.62118000000001</v>
      </c>
      <c r="I6409" t="s">
        <v>2335</v>
      </c>
      <c r="J6409" t="s">
        <v>2147</v>
      </c>
      <c r="K6409">
        <v>6.5</v>
      </c>
      <c r="L6409">
        <v>7</v>
      </c>
      <c r="N6409">
        <v>0.5</v>
      </c>
      <c r="O6409">
        <v>1.0854999999999999</v>
      </c>
      <c r="R6409">
        <v>0.52849999999999997</v>
      </c>
    </row>
    <row r="6410" spans="1:18">
      <c r="A6410" t="s">
        <v>2083</v>
      </c>
      <c r="B6410" t="s">
        <v>2082</v>
      </c>
      <c r="D6410">
        <v>2021</v>
      </c>
      <c r="E6410" t="s">
        <v>2130</v>
      </c>
      <c r="F6410" t="s">
        <v>2301</v>
      </c>
      <c r="G6410">
        <v>-32.998170000000002</v>
      </c>
      <c r="H6410">
        <v>137.62118000000001</v>
      </c>
      <c r="I6410" t="s">
        <v>2335</v>
      </c>
      <c r="J6410" t="s">
        <v>2147</v>
      </c>
      <c r="K6410">
        <v>7</v>
      </c>
      <c r="L6410">
        <v>7.5</v>
      </c>
      <c r="N6410">
        <v>0.5</v>
      </c>
      <c r="O6410">
        <v>0.94569999999999999</v>
      </c>
      <c r="R6410">
        <v>0.58040000000000003</v>
      </c>
    </row>
    <row r="6411" spans="1:18">
      <c r="A6411" t="s">
        <v>2083</v>
      </c>
      <c r="B6411" t="s">
        <v>2082</v>
      </c>
      <c r="D6411">
        <v>2021</v>
      </c>
      <c r="E6411" t="s">
        <v>2130</v>
      </c>
      <c r="F6411" t="s">
        <v>2301</v>
      </c>
      <c r="G6411">
        <v>-32.998170000000002</v>
      </c>
      <c r="H6411">
        <v>137.62118000000001</v>
      </c>
      <c r="I6411" t="s">
        <v>2335</v>
      </c>
      <c r="J6411" t="s">
        <v>2147</v>
      </c>
      <c r="K6411">
        <v>7.5</v>
      </c>
      <c r="L6411">
        <v>8</v>
      </c>
      <c r="N6411">
        <v>0.5</v>
      </c>
      <c r="O6411">
        <v>0.91710000000000003</v>
      </c>
      <c r="R6411">
        <v>0.50409999999999999</v>
      </c>
    </row>
    <row r="6412" spans="1:18">
      <c r="A6412" t="s">
        <v>2083</v>
      </c>
      <c r="B6412" t="s">
        <v>2082</v>
      </c>
      <c r="D6412">
        <v>2021</v>
      </c>
      <c r="E6412" t="s">
        <v>2130</v>
      </c>
      <c r="F6412" t="s">
        <v>2301</v>
      </c>
      <c r="G6412">
        <v>-32.998170000000002</v>
      </c>
      <c r="H6412">
        <v>137.62118000000001</v>
      </c>
      <c r="I6412" t="s">
        <v>2335</v>
      </c>
      <c r="J6412" t="s">
        <v>2147</v>
      </c>
      <c r="K6412">
        <v>8</v>
      </c>
      <c r="L6412">
        <v>8.5</v>
      </c>
      <c r="N6412">
        <v>0.5</v>
      </c>
      <c r="O6412">
        <v>1.2168000000000001</v>
      </c>
      <c r="R6412">
        <v>0.4279</v>
      </c>
    </row>
    <row r="6413" spans="1:18">
      <c r="A6413" t="s">
        <v>2083</v>
      </c>
      <c r="B6413" t="s">
        <v>2082</v>
      </c>
      <c r="D6413">
        <v>2021</v>
      </c>
      <c r="E6413" t="s">
        <v>2130</v>
      </c>
      <c r="F6413" t="s">
        <v>2301</v>
      </c>
      <c r="G6413">
        <v>-32.998170000000002</v>
      </c>
      <c r="H6413">
        <v>137.62118000000001</v>
      </c>
      <c r="I6413" t="s">
        <v>2335</v>
      </c>
      <c r="J6413" t="s">
        <v>2147</v>
      </c>
      <c r="K6413">
        <v>8.5</v>
      </c>
      <c r="L6413">
        <v>9</v>
      </c>
      <c r="N6413">
        <v>0.5</v>
      </c>
      <c r="O6413">
        <v>0.85870000000000002</v>
      </c>
      <c r="R6413">
        <v>0.97330000000000005</v>
      </c>
    </row>
    <row r="6414" spans="1:18">
      <c r="A6414" t="s">
        <v>2083</v>
      </c>
      <c r="B6414" t="s">
        <v>2082</v>
      </c>
      <c r="D6414">
        <v>2021</v>
      </c>
      <c r="E6414" t="s">
        <v>2130</v>
      </c>
      <c r="F6414" t="s">
        <v>2301</v>
      </c>
      <c r="G6414">
        <v>-32.998170000000002</v>
      </c>
      <c r="H6414">
        <v>137.62118000000001</v>
      </c>
      <c r="I6414" t="s">
        <v>2335</v>
      </c>
      <c r="J6414" t="s">
        <v>2147</v>
      </c>
      <c r="K6414">
        <v>9</v>
      </c>
      <c r="L6414">
        <v>9.5</v>
      </c>
      <c r="N6414">
        <v>0.5</v>
      </c>
      <c r="O6414">
        <v>0.9466</v>
      </c>
      <c r="R6414">
        <v>1.5186999999999999</v>
      </c>
    </row>
    <row r="6415" spans="1:18">
      <c r="A6415" t="s">
        <v>2083</v>
      </c>
      <c r="B6415" t="s">
        <v>2082</v>
      </c>
      <c r="D6415">
        <v>2021</v>
      </c>
      <c r="E6415" t="s">
        <v>2130</v>
      </c>
      <c r="F6415" t="s">
        <v>2301</v>
      </c>
      <c r="G6415">
        <v>-32.998170000000002</v>
      </c>
      <c r="H6415">
        <v>137.62118000000001</v>
      </c>
      <c r="I6415" t="s">
        <v>2335</v>
      </c>
      <c r="J6415" t="s">
        <v>2147</v>
      </c>
      <c r="K6415">
        <v>9.5</v>
      </c>
      <c r="L6415">
        <v>10</v>
      </c>
      <c r="N6415">
        <v>0.5</v>
      </c>
      <c r="O6415">
        <v>1.0197000000000001</v>
      </c>
      <c r="R6415">
        <v>0.98850000000000005</v>
      </c>
    </row>
    <row r="6416" spans="1:18">
      <c r="A6416" t="s">
        <v>2083</v>
      </c>
      <c r="B6416" t="s">
        <v>2082</v>
      </c>
      <c r="D6416">
        <v>2021</v>
      </c>
      <c r="E6416" t="s">
        <v>2130</v>
      </c>
      <c r="F6416" t="s">
        <v>2301</v>
      </c>
      <c r="G6416">
        <v>-32.998170000000002</v>
      </c>
      <c r="H6416">
        <v>137.62118000000001</v>
      </c>
      <c r="I6416" t="s">
        <v>2335</v>
      </c>
      <c r="J6416" t="s">
        <v>2147</v>
      </c>
      <c r="K6416">
        <v>10</v>
      </c>
      <c r="L6416">
        <v>10.5</v>
      </c>
      <c r="N6416">
        <v>0.5</v>
      </c>
      <c r="O6416">
        <v>1.0345</v>
      </c>
      <c r="R6416">
        <v>0.45829999999999999</v>
      </c>
    </row>
    <row r="6417" spans="1:18">
      <c r="A6417" t="s">
        <v>2083</v>
      </c>
      <c r="B6417" t="s">
        <v>2082</v>
      </c>
      <c r="D6417">
        <v>2021</v>
      </c>
      <c r="E6417" t="s">
        <v>2130</v>
      </c>
      <c r="F6417" t="s">
        <v>2301</v>
      </c>
      <c r="G6417">
        <v>-32.998170000000002</v>
      </c>
      <c r="H6417">
        <v>137.62118000000001</v>
      </c>
      <c r="I6417" t="s">
        <v>2335</v>
      </c>
      <c r="J6417" t="s">
        <v>2147</v>
      </c>
      <c r="K6417">
        <v>10.5</v>
      </c>
      <c r="L6417">
        <v>11</v>
      </c>
      <c r="N6417">
        <v>0.5</v>
      </c>
      <c r="O6417">
        <v>0.92449999999999999</v>
      </c>
      <c r="R6417">
        <v>0.42320000000000002</v>
      </c>
    </row>
    <row r="6418" spans="1:18">
      <c r="A6418" t="s">
        <v>2083</v>
      </c>
      <c r="B6418" t="s">
        <v>2082</v>
      </c>
      <c r="D6418">
        <v>2021</v>
      </c>
      <c r="E6418" t="s">
        <v>2130</v>
      </c>
      <c r="F6418" t="s">
        <v>2301</v>
      </c>
      <c r="G6418">
        <v>-32.998170000000002</v>
      </c>
      <c r="H6418">
        <v>137.62118000000001</v>
      </c>
      <c r="I6418" t="s">
        <v>2335</v>
      </c>
      <c r="J6418" t="s">
        <v>2147</v>
      </c>
      <c r="K6418">
        <v>11</v>
      </c>
      <c r="L6418">
        <v>11.5</v>
      </c>
      <c r="N6418">
        <v>0.5</v>
      </c>
      <c r="O6418">
        <v>1.1454</v>
      </c>
      <c r="R6418">
        <v>0.38819999999999999</v>
      </c>
    </row>
    <row r="6419" spans="1:18">
      <c r="A6419" t="s">
        <v>2083</v>
      </c>
      <c r="B6419" t="s">
        <v>2082</v>
      </c>
      <c r="D6419">
        <v>2021</v>
      </c>
      <c r="E6419" t="s">
        <v>2130</v>
      </c>
      <c r="F6419" t="s">
        <v>2301</v>
      </c>
      <c r="G6419">
        <v>-32.998170000000002</v>
      </c>
      <c r="H6419">
        <v>137.62118000000001</v>
      </c>
      <c r="I6419" t="s">
        <v>2335</v>
      </c>
      <c r="J6419" t="s">
        <v>2147</v>
      </c>
      <c r="K6419">
        <v>11.5</v>
      </c>
      <c r="L6419">
        <v>12</v>
      </c>
      <c r="N6419">
        <v>0.5</v>
      </c>
      <c r="O6419">
        <v>0.90810000000000002</v>
      </c>
      <c r="R6419">
        <v>0.70089999999999997</v>
      </c>
    </row>
    <row r="6420" spans="1:18">
      <c r="A6420" t="s">
        <v>2083</v>
      </c>
      <c r="B6420" t="s">
        <v>2082</v>
      </c>
      <c r="D6420">
        <v>2021</v>
      </c>
      <c r="E6420" t="s">
        <v>2130</v>
      </c>
      <c r="F6420" t="s">
        <v>2301</v>
      </c>
      <c r="G6420">
        <v>-32.998170000000002</v>
      </c>
      <c r="H6420">
        <v>137.62118000000001</v>
      </c>
      <c r="I6420" t="s">
        <v>2335</v>
      </c>
      <c r="J6420" t="s">
        <v>2147</v>
      </c>
      <c r="K6420">
        <v>12</v>
      </c>
      <c r="L6420">
        <v>12.5</v>
      </c>
      <c r="N6420">
        <v>0.5</v>
      </c>
      <c r="O6420">
        <v>1.3438000000000001</v>
      </c>
      <c r="R6420">
        <v>1.0137</v>
      </c>
    </row>
    <row r="6421" spans="1:18">
      <c r="A6421" t="s">
        <v>2083</v>
      </c>
      <c r="B6421" t="s">
        <v>2082</v>
      </c>
      <c r="D6421">
        <v>2021</v>
      </c>
      <c r="E6421" t="s">
        <v>2130</v>
      </c>
      <c r="F6421" t="s">
        <v>2301</v>
      </c>
      <c r="G6421">
        <v>-32.998170000000002</v>
      </c>
      <c r="H6421">
        <v>137.62118000000001</v>
      </c>
      <c r="I6421" t="s">
        <v>2335</v>
      </c>
      <c r="J6421" t="s">
        <v>2147</v>
      </c>
      <c r="K6421">
        <v>12.5</v>
      </c>
      <c r="L6421">
        <v>13</v>
      </c>
      <c r="N6421">
        <v>0.5</v>
      </c>
      <c r="O6421">
        <v>0.76539999999999997</v>
      </c>
      <c r="R6421">
        <v>0.78910000000000002</v>
      </c>
    </row>
    <row r="6422" spans="1:18">
      <c r="A6422" t="s">
        <v>2083</v>
      </c>
      <c r="B6422" t="s">
        <v>2082</v>
      </c>
      <c r="D6422">
        <v>2021</v>
      </c>
      <c r="E6422" t="s">
        <v>2130</v>
      </c>
      <c r="F6422" t="s">
        <v>2301</v>
      </c>
      <c r="G6422">
        <v>-32.998170000000002</v>
      </c>
      <c r="H6422">
        <v>137.62118000000001</v>
      </c>
      <c r="I6422" t="s">
        <v>2335</v>
      </c>
      <c r="J6422" t="s">
        <v>2147</v>
      </c>
      <c r="K6422">
        <v>13</v>
      </c>
      <c r="L6422">
        <v>13.5</v>
      </c>
      <c r="N6422">
        <v>0.5</v>
      </c>
      <c r="O6422">
        <v>0.62849999999999995</v>
      </c>
      <c r="R6422">
        <v>0.56459999999999999</v>
      </c>
    </row>
    <row r="6423" spans="1:18">
      <c r="A6423" t="s">
        <v>2083</v>
      </c>
      <c r="B6423" t="s">
        <v>2082</v>
      </c>
      <c r="D6423">
        <v>2021</v>
      </c>
      <c r="E6423" t="s">
        <v>2130</v>
      </c>
      <c r="F6423" t="s">
        <v>2301</v>
      </c>
      <c r="G6423">
        <v>-32.998170000000002</v>
      </c>
      <c r="H6423">
        <v>137.62118000000001</v>
      </c>
      <c r="I6423" t="s">
        <v>2335</v>
      </c>
      <c r="J6423" t="s">
        <v>2147</v>
      </c>
      <c r="K6423">
        <v>13.5</v>
      </c>
      <c r="L6423">
        <v>14</v>
      </c>
      <c r="N6423">
        <v>0.5</v>
      </c>
      <c r="O6423">
        <v>0.92230000000000001</v>
      </c>
      <c r="R6423">
        <v>0.68820000000000003</v>
      </c>
    </row>
    <row r="6424" spans="1:18">
      <c r="A6424" t="s">
        <v>2083</v>
      </c>
      <c r="B6424" t="s">
        <v>2082</v>
      </c>
      <c r="D6424">
        <v>2021</v>
      </c>
      <c r="E6424" t="s">
        <v>2130</v>
      </c>
      <c r="F6424" t="s">
        <v>2301</v>
      </c>
      <c r="G6424">
        <v>-32.998170000000002</v>
      </c>
      <c r="H6424">
        <v>137.62118000000001</v>
      </c>
      <c r="I6424" t="s">
        <v>2335</v>
      </c>
      <c r="J6424" t="s">
        <v>2147</v>
      </c>
      <c r="K6424">
        <v>14</v>
      </c>
      <c r="L6424">
        <v>14.5</v>
      </c>
      <c r="N6424">
        <v>0.5</v>
      </c>
      <c r="O6424">
        <v>0.98480000000000001</v>
      </c>
      <c r="R6424">
        <v>0.81189999999999996</v>
      </c>
    </row>
    <row r="6425" spans="1:18">
      <c r="A6425" t="s">
        <v>2083</v>
      </c>
      <c r="B6425" t="s">
        <v>2082</v>
      </c>
      <c r="D6425">
        <v>2021</v>
      </c>
      <c r="E6425" t="s">
        <v>2130</v>
      </c>
      <c r="F6425" t="s">
        <v>2301</v>
      </c>
      <c r="G6425">
        <v>-32.998170000000002</v>
      </c>
      <c r="H6425">
        <v>137.62118000000001</v>
      </c>
      <c r="I6425" t="s">
        <v>2335</v>
      </c>
      <c r="J6425" t="s">
        <v>2147</v>
      </c>
      <c r="K6425">
        <v>14.5</v>
      </c>
      <c r="L6425">
        <v>15</v>
      </c>
      <c r="N6425">
        <v>0.5</v>
      </c>
      <c r="O6425">
        <v>1.0510999999999999</v>
      </c>
      <c r="R6425">
        <v>0.72970000000000002</v>
      </c>
    </row>
    <row r="6426" spans="1:18">
      <c r="A6426" t="s">
        <v>2083</v>
      </c>
      <c r="B6426" t="s">
        <v>2082</v>
      </c>
      <c r="D6426">
        <v>2021</v>
      </c>
      <c r="E6426" t="s">
        <v>2130</v>
      </c>
      <c r="F6426" t="s">
        <v>2301</v>
      </c>
      <c r="G6426">
        <v>-32.998170000000002</v>
      </c>
      <c r="H6426">
        <v>137.62118000000001</v>
      </c>
      <c r="I6426" t="s">
        <v>2335</v>
      </c>
      <c r="J6426" t="s">
        <v>2147</v>
      </c>
      <c r="K6426">
        <v>15</v>
      </c>
      <c r="L6426">
        <v>15.5</v>
      </c>
      <c r="N6426">
        <v>0.5</v>
      </c>
      <c r="O6426">
        <v>1.0013000000000001</v>
      </c>
      <c r="R6426">
        <v>0.64749999999999996</v>
      </c>
    </row>
    <row r="6427" spans="1:18">
      <c r="A6427" t="s">
        <v>2083</v>
      </c>
      <c r="B6427" t="s">
        <v>2082</v>
      </c>
      <c r="D6427">
        <v>2021</v>
      </c>
      <c r="E6427" t="s">
        <v>2130</v>
      </c>
      <c r="F6427" t="s">
        <v>2301</v>
      </c>
      <c r="G6427">
        <v>-32.998170000000002</v>
      </c>
      <c r="H6427">
        <v>137.62118000000001</v>
      </c>
      <c r="I6427" t="s">
        <v>2335</v>
      </c>
      <c r="J6427" t="s">
        <v>2147</v>
      </c>
      <c r="K6427">
        <v>15.5</v>
      </c>
      <c r="L6427">
        <v>16</v>
      </c>
      <c r="N6427">
        <v>0.5</v>
      </c>
      <c r="O6427">
        <v>1.2373000000000001</v>
      </c>
      <c r="R6427">
        <v>0.89439999999999997</v>
      </c>
    </row>
    <row r="6428" spans="1:18">
      <c r="A6428" t="s">
        <v>2083</v>
      </c>
      <c r="B6428" t="s">
        <v>2082</v>
      </c>
      <c r="D6428">
        <v>2021</v>
      </c>
      <c r="E6428" t="s">
        <v>2130</v>
      </c>
      <c r="F6428" t="s">
        <v>2301</v>
      </c>
      <c r="G6428">
        <v>-32.998170000000002</v>
      </c>
      <c r="H6428">
        <v>137.62118000000001</v>
      </c>
      <c r="I6428" t="s">
        <v>2335</v>
      </c>
      <c r="J6428" t="s">
        <v>2147</v>
      </c>
      <c r="K6428">
        <v>16</v>
      </c>
      <c r="L6428">
        <v>16.5</v>
      </c>
      <c r="N6428">
        <v>0.5</v>
      </c>
      <c r="O6428">
        <v>1.0273000000000001</v>
      </c>
      <c r="R6428">
        <v>1.1412</v>
      </c>
    </row>
    <row r="6429" spans="1:18">
      <c r="A6429" t="s">
        <v>2083</v>
      </c>
      <c r="B6429" t="s">
        <v>2082</v>
      </c>
      <c r="D6429">
        <v>2021</v>
      </c>
      <c r="E6429" t="s">
        <v>2130</v>
      </c>
      <c r="F6429" t="s">
        <v>2301</v>
      </c>
      <c r="G6429">
        <v>-32.998170000000002</v>
      </c>
      <c r="H6429">
        <v>137.62118000000001</v>
      </c>
      <c r="I6429" t="s">
        <v>2335</v>
      </c>
      <c r="J6429" t="s">
        <v>2147</v>
      </c>
      <c r="K6429">
        <v>16.5</v>
      </c>
      <c r="L6429">
        <v>17</v>
      </c>
      <c r="N6429">
        <v>0.5</v>
      </c>
      <c r="O6429">
        <v>0.99319999999999997</v>
      </c>
      <c r="R6429">
        <v>1.1244000000000001</v>
      </c>
    </row>
    <row r="6430" spans="1:18">
      <c r="A6430" t="s">
        <v>2083</v>
      </c>
      <c r="B6430" t="s">
        <v>2082</v>
      </c>
      <c r="D6430">
        <v>2021</v>
      </c>
      <c r="E6430" t="s">
        <v>2130</v>
      </c>
      <c r="F6430" t="s">
        <v>2301</v>
      </c>
      <c r="G6430">
        <v>-32.998170000000002</v>
      </c>
      <c r="H6430">
        <v>137.62118000000001</v>
      </c>
      <c r="I6430" t="s">
        <v>2335</v>
      </c>
      <c r="J6430" t="s">
        <v>2147</v>
      </c>
      <c r="K6430">
        <v>17</v>
      </c>
      <c r="L6430">
        <v>17.5</v>
      </c>
      <c r="N6430">
        <v>0.5</v>
      </c>
      <c r="O6430">
        <v>0.89100000000000001</v>
      </c>
      <c r="R6430">
        <v>1.1074999999999999</v>
      </c>
    </row>
    <row r="6431" spans="1:18">
      <c r="A6431" t="s">
        <v>2083</v>
      </c>
      <c r="B6431" t="s">
        <v>2082</v>
      </c>
      <c r="D6431">
        <v>2021</v>
      </c>
      <c r="E6431" t="s">
        <v>2130</v>
      </c>
      <c r="F6431" t="s">
        <v>2301</v>
      </c>
      <c r="G6431">
        <v>-32.998170000000002</v>
      </c>
      <c r="H6431">
        <v>137.62118000000001</v>
      </c>
      <c r="I6431" t="s">
        <v>2335</v>
      </c>
      <c r="J6431" t="s">
        <v>2147</v>
      </c>
      <c r="K6431">
        <v>17.5</v>
      </c>
      <c r="L6431">
        <v>18</v>
      </c>
      <c r="N6431">
        <v>0.5</v>
      </c>
      <c r="O6431">
        <v>1.0071000000000001</v>
      </c>
      <c r="R6431">
        <v>0.82920000000000005</v>
      </c>
    </row>
    <row r="6432" spans="1:18">
      <c r="A6432" t="s">
        <v>2083</v>
      </c>
      <c r="B6432" t="s">
        <v>2082</v>
      </c>
      <c r="D6432">
        <v>2021</v>
      </c>
      <c r="E6432" t="s">
        <v>2130</v>
      </c>
      <c r="F6432" t="s">
        <v>2301</v>
      </c>
      <c r="G6432">
        <v>-32.998170000000002</v>
      </c>
      <c r="H6432">
        <v>137.62118000000001</v>
      </c>
      <c r="I6432" t="s">
        <v>2335</v>
      </c>
      <c r="J6432" t="s">
        <v>2147</v>
      </c>
      <c r="K6432">
        <v>18</v>
      </c>
      <c r="L6432">
        <v>18.5</v>
      </c>
      <c r="N6432">
        <v>0.5</v>
      </c>
      <c r="O6432">
        <v>1.3078000000000001</v>
      </c>
      <c r="R6432">
        <v>0.55089999999999995</v>
      </c>
    </row>
    <row r="6433" spans="1:18">
      <c r="A6433" t="s">
        <v>2083</v>
      </c>
      <c r="B6433" t="s">
        <v>2082</v>
      </c>
      <c r="D6433">
        <v>2021</v>
      </c>
      <c r="E6433" t="s">
        <v>2130</v>
      </c>
      <c r="F6433" t="s">
        <v>2301</v>
      </c>
      <c r="G6433">
        <v>-32.998170000000002</v>
      </c>
      <c r="H6433">
        <v>137.62118000000001</v>
      </c>
      <c r="I6433" t="s">
        <v>2335</v>
      </c>
      <c r="J6433" t="s">
        <v>2147</v>
      </c>
      <c r="K6433">
        <v>18.5</v>
      </c>
      <c r="L6433">
        <v>19</v>
      </c>
      <c r="N6433">
        <v>0.5</v>
      </c>
      <c r="O6433">
        <v>0.93969999999999998</v>
      </c>
      <c r="R6433">
        <v>0.7288</v>
      </c>
    </row>
    <row r="6434" spans="1:18">
      <c r="A6434" t="s">
        <v>2083</v>
      </c>
      <c r="B6434" t="s">
        <v>2082</v>
      </c>
      <c r="D6434">
        <v>2021</v>
      </c>
      <c r="E6434" t="s">
        <v>2130</v>
      </c>
      <c r="F6434" t="s">
        <v>2301</v>
      </c>
      <c r="G6434">
        <v>-32.998170000000002</v>
      </c>
      <c r="H6434">
        <v>137.62118000000001</v>
      </c>
      <c r="I6434" t="s">
        <v>2335</v>
      </c>
      <c r="J6434" t="s">
        <v>2147</v>
      </c>
      <c r="K6434">
        <v>19</v>
      </c>
      <c r="L6434">
        <v>19.5</v>
      </c>
      <c r="N6434">
        <v>0.5</v>
      </c>
      <c r="O6434">
        <v>0.69899999999999995</v>
      </c>
      <c r="R6434">
        <v>0.90669999999999995</v>
      </c>
    </row>
    <row r="6435" spans="1:18">
      <c r="A6435" t="s">
        <v>2083</v>
      </c>
      <c r="B6435" t="s">
        <v>2082</v>
      </c>
      <c r="D6435">
        <v>2021</v>
      </c>
      <c r="E6435" t="s">
        <v>2130</v>
      </c>
      <c r="F6435" t="s">
        <v>2301</v>
      </c>
      <c r="G6435">
        <v>-32.998170000000002</v>
      </c>
      <c r="H6435">
        <v>137.62118000000001</v>
      </c>
      <c r="I6435" t="s">
        <v>2335</v>
      </c>
      <c r="J6435" t="s">
        <v>2147</v>
      </c>
      <c r="K6435">
        <v>19.5</v>
      </c>
      <c r="L6435">
        <v>20</v>
      </c>
      <c r="N6435">
        <v>0.5</v>
      </c>
      <c r="O6435">
        <v>0.7974</v>
      </c>
      <c r="R6435">
        <v>0.65790000000000004</v>
      </c>
    </row>
    <row r="6436" spans="1:18">
      <c r="A6436" t="s">
        <v>2083</v>
      </c>
      <c r="B6436" t="s">
        <v>2082</v>
      </c>
      <c r="D6436">
        <v>2021</v>
      </c>
      <c r="E6436" t="s">
        <v>2130</v>
      </c>
      <c r="F6436" t="s">
        <v>2301</v>
      </c>
      <c r="G6436">
        <v>-32.998170000000002</v>
      </c>
      <c r="H6436">
        <v>137.62118000000001</v>
      </c>
      <c r="I6436" t="s">
        <v>2335</v>
      </c>
      <c r="J6436" t="s">
        <v>2147</v>
      </c>
      <c r="K6436">
        <v>20</v>
      </c>
      <c r="L6436">
        <v>21</v>
      </c>
      <c r="N6436">
        <v>1</v>
      </c>
      <c r="O6436">
        <v>0.70920000000000005</v>
      </c>
      <c r="R6436">
        <v>0.40899999999999997</v>
      </c>
    </row>
    <row r="6437" spans="1:18">
      <c r="A6437" t="s">
        <v>2083</v>
      </c>
      <c r="B6437" t="s">
        <v>2082</v>
      </c>
      <c r="D6437">
        <v>2021</v>
      </c>
      <c r="E6437" t="s">
        <v>2130</v>
      </c>
      <c r="F6437" t="s">
        <v>2301</v>
      </c>
      <c r="G6437">
        <v>-32.998170000000002</v>
      </c>
      <c r="H6437">
        <v>137.62118000000001</v>
      </c>
      <c r="I6437" t="s">
        <v>2335</v>
      </c>
      <c r="J6437" t="s">
        <v>2147</v>
      </c>
      <c r="K6437">
        <v>21</v>
      </c>
      <c r="L6437">
        <v>22</v>
      </c>
      <c r="N6437">
        <v>1</v>
      </c>
      <c r="O6437">
        <v>0.93300000000000005</v>
      </c>
      <c r="R6437">
        <v>0.44700000000000001</v>
      </c>
    </row>
    <row r="6438" spans="1:18">
      <c r="A6438" t="s">
        <v>2083</v>
      </c>
      <c r="B6438" t="s">
        <v>2082</v>
      </c>
      <c r="D6438">
        <v>2021</v>
      </c>
      <c r="E6438" t="s">
        <v>2130</v>
      </c>
      <c r="F6438" t="s">
        <v>2301</v>
      </c>
      <c r="G6438">
        <v>-32.998170000000002</v>
      </c>
      <c r="H6438">
        <v>137.62118000000001</v>
      </c>
      <c r="I6438" t="s">
        <v>2335</v>
      </c>
      <c r="J6438" t="s">
        <v>2147</v>
      </c>
      <c r="K6438">
        <v>22</v>
      </c>
      <c r="L6438">
        <v>23</v>
      </c>
      <c r="N6438">
        <v>1</v>
      </c>
      <c r="O6438">
        <v>0.93620000000000003</v>
      </c>
      <c r="R6438">
        <v>0.4849</v>
      </c>
    </row>
    <row r="6439" spans="1:18">
      <c r="A6439" t="s">
        <v>2083</v>
      </c>
      <c r="B6439" t="s">
        <v>2082</v>
      </c>
      <c r="D6439">
        <v>2021</v>
      </c>
      <c r="E6439" t="s">
        <v>2130</v>
      </c>
      <c r="F6439" t="s">
        <v>2301</v>
      </c>
      <c r="G6439">
        <v>-32.998170000000002</v>
      </c>
      <c r="H6439">
        <v>137.62118000000001</v>
      </c>
      <c r="I6439" t="s">
        <v>2335</v>
      </c>
      <c r="J6439" t="s">
        <v>2147</v>
      </c>
      <c r="K6439">
        <v>23</v>
      </c>
      <c r="L6439">
        <v>24</v>
      </c>
      <c r="N6439">
        <v>1</v>
      </c>
      <c r="O6439">
        <v>0.90769999999999995</v>
      </c>
      <c r="R6439">
        <v>0.62580000000000002</v>
      </c>
    </row>
    <row r="6440" spans="1:18">
      <c r="A6440" t="s">
        <v>2083</v>
      </c>
      <c r="B6440" t="s">
        <v>2082</v>
      </c>
      <c r="D6440">
        <v>2021</v>
      </c>
      <c r="E6440" t="s">
        <v>2130</v>
      </c>
      <c r="F6440" t="s">
        <v>2301</v>
      </c>
      <c r="G6440">
        <v>-32.998170000000002</v>
      </c>
      <c r="H6440">
        <v>137.62118000000001</v>
      </c>
      <c r="I6440" t="s">
        <v>2335</v>
      </c>
      <c r="J6440" t="s">
        <v>2147</v>
      </c>
      <c r="K6440">
        <v>24</v>
      </c>
      <c r="L6440">
        <v>25</v>
      </c>
      <c r="N6440">
        <v>1</v>
      </c>
      <c r="O6440">
        <v>1.2995000000000001</v>
      </c>
      <c r="R6440">
        <v>0.76670000000000005</v>
      </c>
    </row>
    <row r="6441" spans="1:18">
      <c r="A6441" t="s">
        <v>2083</v>
      </c>
      <c r="B6441" t="s">
        <v>2082</v>
      </c>
      <c r="D6441">
        <v>2021</v>
      </c>
      <c r="E6441" t="s">
        <v>2130</v>
      </c>
      <c r="F6441" t="s">
        <v>2301</v>
      </c>
      <c r="G6441">
        <v>-32.998170000000002</v>
      </c>
      <c r="H6441">
        <v>137.62118000000001</v>
      </c>
      <c r="I6441" t="s">
        <v>2335</v>
      </c>
      <c r="J6441" t="s">
        <v>2147</v>
      </c>
      <c r="K6441">
        <v>25</v>
      </c>
      <c r="L6441">
        <v>26</v>
      </c>
      <c r="N6441">
        <v>1</v>
      </c>
      <c r="O6441">
        <v>1.0098</v>
      </c>
      <c r="R6441">
        <v>0.81410000000000005</v>
      </c>
    </row>
    <row r="6442" spans="1:18">
      <c r="A6442" t="s">
        <v>2083</v>
      </c>
      <c r="B6442" t="s">
        <v>2082</v>
      </c>
      <c r="D6442">
        <v>2021</v>
      </c>
      <c r="E6442" t="s">
        <v>2130</v>
      </c>
      <c r="F6442" t="s">
        <v>2301</v>
      </c>
      <c r="G6442">
        <v>-32.998170000000002</v>
      </c>
      <c r="H6442">
        <v>137.62118000000001</v>
      </c>
      <c r="I6442" t="s">
        <v>2335</v>
      </c>
      <c r="J6442" t="s">
        <v>2147</v>
      </c>
      <c r="K6442">
        <v>26</v>
      </c>
      <c r="L6442">
        <v>27</v>
      </c>
      <c r="N6442">
        <v>1</v>
      </c>
      <c r="O6442">
        <v>0.70599999999999996</v>
      </c>
      <c r="R6442">
        <v>0.86140000000000005</v>
      </c>
    </row>
    <row r="6443" spans="1:18">
      <c r="A6443" t="s">
        <v>2083</v>
      </c>
      <c r="B6443" t="s">
        <v>2082</v>
      </c>
      <c r="D6443">
        <v>2021</v>
      </c>
      <c r="E6443" t="s">
        <v>2130</v>
      </c>
      <c r="F6443" t="s">
        <v>2301</v>
      </c>
      <c r="G6443">
        <v>-32.998170000000002</v>
      </c>
      <c r="H6443">
        <v>137.62118000000001</v>
      </c>
      <c r="I6443" t="s">
        <v>2335</v>
      </c>
      <c r="J6443" t="s">
        <v>2147</v>
      </c>
      <c r="K6443">
        <v>27</v>
      </c>
      <c r="L6443">
        <v>28</v>
      </c>
      <c r="N6443">
        <v>1</v>
      </c>
      <c r="O6443">
        <v>0.76929999999999998</v>
      </c>
      <c r="R6443">
        <v>0.76590000000000003</v>
      </c>
    </row>
    <row r="6444" spans="1:18">
      <c r="A6444" t="s">
        <v>2083</v>
      </c>
      <c r="B6444" t="s">
        <v>2082</v>
      </c>
      <c r="D6444">
        <v>2021</v>
      </c>
      <c r="E6444" t="s">
        <v>2130</v>
      </c>
      <c r="F6444" t="s">
        <v>2301</v>
      </c>
      <c r="G6444">
        <v>-32.998170000000002</v>
      </c>
      <c r="H6444">
        <v>137.62118000000001</v>
      </c>
      <c r="I6444" t="s">
        <v>2335</v>
      </c>
      <c r="J6444" t="s">
        <v>2147</v>
      </c>
      <c r="K6444">
        <v>28</v>
      </c>
      <c r="L6444">
        <v>29</v>
      </c>
      <c r="N6444">
        <v>1</v>
      </c>
      <c r="O6444">
        <v>0.86460000000000004</v>
      </c>
      <c r="R6444">
        <v>0.6704</v>
      </c>
    </row>
    <row r="6445" spans="1:18">
      <c r="A6445" t="s">
        <v>2083</v>
      </c>
      <c r="B6445" t="s">
        <v>2082</v>
      </c>
      <c r="D6445">
        <v>2021</v>
      </c>
      <c r="E6445" t="s">
        <v>2130</v>
      </c>
      <c r="F6445" t="s">
        <v>2301</v>
      </c>
      <c r="G6445">
        <v>-32.998170000000002</v>
      </c>
      <c r="H6445">
        <v>137.62118000000001</v>
      </c>
      <c r="I6445" t="s">
        <v>2335</v>
      </c>
      <c r="J6445" t="s">
        <v>2147</v>
      </c>
      <c r="K6445">
        <v>29</v>
      </c>
      <c r="L6445">
        <v>30</v>
      </c>
      <c r="N6445">
        <v>1</v>
      </c>
      <c r="O6445">
        <v>1.012</v>
      </c>
      <c r="R6445">
        <v>0.60699999999999998</v>
      </c>
    </row>
    <row r="6446" spans="1:18">
      <c r="A6446" t="s">
        <v>2083</v>
      </c>
      <c r="B6446" t="s">
        <v>2082</v>
      </c>
      <c r="D6446">
        <v>2021</v>
      </c>
      <c r="E6446" t="s">
        <v>2130</v>
      </c>
      <c r="F6446" t="s">
        <v>2301</v>
      </c>
      <c r="G6446">
        <v>-32.998170000000002</v>
      </c>
      <c r="H6446">
        <v>137.62118000000001</v>
      </c>
      <c r="I6446" t="s">
        <v>2335</v>
      </c>
      <c r="J6446" t="s">
        <v>2147</v>
      </c>
      <c r="K6446">
        <v>30</v>
      </c>
      <c r="L6446">
        <v>31</v>
      </c>
      <c r="N6446">
        <v>1</v>
      </c>
      <c r="O6446">
        <v>1.1687000000000001</v>
      </c>
      <c r="R6446">
        <v>0.54369999999999996</v>
      </c>
    </row>
    <row r="6447" spans="1:18">
      <c r="A6447" t="s">
        <v>2083</v>
      </c>
      <c r="B6447" t="s">
        <v>2082</v>
      </c>
      <c r="D6447">
        <v>2021</v>
      </c>
      <c r="E6447" t="s">
        <v>2130</v>
      </c>
      <c r="F6447" t="s">
        <v>2301</v>
      </c>
      <c r="G6447">
        <v>-32.998170000000002</v>
      </c>
      <c r="H6447">
        <v>137.62118000000001</v>
      </c>
      <c r="I6447" t="s">
        <v>2335</v>
      </c>
      <c r="J6447" t="s">
        <v>2147</v>
      </c>
      <c r="K6447">
        <v>31</v>
      </c>
      <c r="L6447">
        <v>32</v>
      </c>
      <c r="N6447">
        <v>1</v>
      </c>
      <c r="O6447">
        <v>1.2443</v>
      </c>
      <c r="R6447">
        <v>0.53090000000000004</v>
      </c>
    </row>
    <row r="6448" spans="1:18">
      <c r="A6448" t="s">
        <v>2083</v>
      </c>
      <c r="B6448" t="s">
        <v>2082</v>
      </c>
      <c r="D6448">
        <v>2021</v>
      </c>
      <c r="E6448" t="s">
        <v>2130</v>
      </c>
      <c r="F6448" t="s">
        <v>2301</v>
      </c>
      <c r="G6448">
        <v>-32.998170000000002</v>
      </c>
      <c r="H6448">
        <v>137.62118000000001</v>
      </c>
      <c r="I6448" t="s">
        <v>2335</v>
      </c>
      <c r="J6448" t="s">
        <v>2147</v>
      </c>
      <c r="K6448">
        <v>32</v>
      </c>
      <c r="L6448">
        <v>33</v>
      </c>
      <c r="N6448">
        <v>1</v>
      </c>
      <c r="O6448">
        <v>1.0267999999999999</v>
      </c>
      <c r="R6448">
        <v>0.5181</v>
      </c>
    </row>
    <row r="6449" spans="1:18">
      <c r="A6449" t="s">
        <v>2083</v>
      </c>
      <c r="B6449" t="s">
        <v>2082</v>
      </c>
      <c r="D6449">
        <v>2021</v>
      </c>
      <c r="E6449" t="s">
        <v>2130</v>
      </c>
      <c r="F6449" t="s">
        <v>2301</v>
      </c>
      <c r="G6449">
        <v>-32.998170000000002</v>
      </c>
      <c r="H6449">
        <v>137.62118000000001</v>
      </c>
      <c r="I6449" t="s">
        <v>2335</v>
      </c>
      <c r="J6449" t="s">
        <v>2147</v>
      </c>
      <c r="K6449">
        <v>33</v>
      </c>
      <c r="L6449">
        <v>34</v>
      </c>
      <c r="N6449">
        <v>1</v>
      </c>
      <c r="O6449">
        <v>0.92210000000000003</v>
      </c>
      <c r="R6449">
        <v>0.48199999999999998</v>
      </c>
    </row>
    <row r="6450" spans="1:18">
      <c r="A6450" t="s">
        <v>2083</v>
      </c>
      <c r="B6450" t="s">
        <v>2082</v>
      </c>
      <c r="D6450">
        <v>2021</v>
      </c>
      <c r="E6450" t="s">
        <v>2130</v>
      </c>
      <c r="F6450" t="s">
        <v>2301</v>
      </c>
      <c r="G6450">
        <v>-32.998170000000002</v>
      </c>
      <c r="H6450">
        <v>137.62118000000001</v>
      </c>
      <c r="I6450" t="s">
        <v>2335</v>
      </c>
      <c r="J6450" t="s">
        <v>2147</v>
      </c>
      <c r="K6450">
        <v>34</v>
      </c>
      <c r="L6450">
        <v>35</v>
      </c>
      <c r="N6450">
        <v>1</v>
      </c>
      <c r="O6450">
        <v>0.81779999999999997</v>
      </c>
      <c r="R6450">
        <v>0.44579999999999997</v>
      </c>
    </row>
    <row r="6451" spans="1:18">
      <c r="A6451" t="s">
        <v>2083</v>
      </c>
      <c r="B6451" t="s">
        <v>2082</v>
      </c>
      <c r="D6451">
        <v>2021</v>
      </c>
      <c r="E6451" t="s">
        <v>2130</v>
      </c>
      <c r="F6451" t="s">
        <v>2301</v>
      </c>
      <c r="G6451">
        <v>-32.998170000000002</v>
      </c>
      <c r="H6451">
        <v>137.62118000000001</v>
      </c>
      <c r="I6451" t="s">
        <v>2335</v>
      </c>
      <c r="J6451" t="s">
        <v>2147</v>
      </c>
      <c r="K6451">
        <v>35</v>
      </c>
      <c r="L6451">
        <v>36</v>
      </c>
      <c r="N6451">
        <v>1</v>
      </c>
      <c r="O6451">
        <v>0.85809999999999997</v>
      </c>
      <c r="R6451">
        <v>0.46050000000000002</v>
      </c>
    </row>
    <row r="6452" spans="1:18">
      <c r="A6452" t="s">
        <v>2083</v>
      </c>
      <c r="B6452" t="s">
        <v>2082</v>
      </c>
      <c r="D6452">
        <v>2021</v>
      </c>
      <c r="E6452" t="s">
        <v>2130</v>
      </c>
      <c r="F6452" t="s">
        <v>2301</v>
      </c>
      <c r="G6452">
        <v>-32.998170000000002</v>
      </c>
      <c r="H6452">
        <v>137.62118000000001</v>
      </c>
      <c r="I6452" t="s">
        <v>2335</v>
      </c>
      <c r="J6452" t="s">
        <v>2147</v>
      </c>
      <c r="K6452">
        <v>36</v>
      </c>
      <c r="L6452">
        <v>37</v>
      </c>
      <c r="N6452">
        <v>1</v>
      </c>
      <c r="O6452">
        <v>1.1611</v>
      </c>
      <c r="R6452">
        <v>0.47520000000000001</v>
      </c>
    </row>
    <row r="6453" spans="1:18">
      <c r="A6453" t="s">
        <v>2083</v>
      </c>
      <c r="B6453" t="s">
        <v>2082</v>
      </c>
      <c r="D6453">
        <v>2021</v>
      </c>
      <c r="E6453" t="s">
        <v>2130</v>
      </c>
      <c r="F6453" t="s">
        <v>2301</v>
      </c>
      <c r="G6453">
        <v>-32.998170000000002</v>
      </c>
      <c r="H6453">
        <v>137.62118000000001</v>
      </c>
      <c r="I6453" t="s">
        <v>2335</v>
      </c>
      <c r="J6453" t="s">
        <v>2147</v>
      </c>
      <c r="K6453">
        <v>37</v>
      </c>
      <c r="L6453">
        <v>38</v>
      </c>
      <c r="N6453">
        <v>1</v>
      </c>
      <c r="O6453">
        <v>1.2604</v>
      </c>
      <c r="R6453">
        <v>0.4274</v>
      </c>
    </row>
    <row r="6454" spans="1:18">
      <c r="A6454" t="s">
        <v>2083</v>
      </c>
      <c r="B6454" t="s">
        <v>2082</v>
      </c>
      <c r="D6454">
        <v>2021</v>
      </c>
      <c r="E6454" t="s">
        <v>2130</v>
      </c>
      <c r="F6454" t="s">
        <v>2301</v>
      </c>
      <c r="G6454">
        <v>-32.998170000000002</v>
      </c>
      <c r="H6454">
        <v>137.62118000000001</v>
      </c>
      <c r="I6454" t="s">
        <v>2335</v>
      </c>
      <c r="J6454" t="s">
        <v>2147</v>
      </c>
      <c r="K6454">
        <v>38</v>
      </c>
      <c r="L6454">
        <v>39</v>
      </c>
      <c r="N6454">
        <v>1</v>
      </c>
      <c r="O6454">
        <v>0.98599999999999999</v>
      </c>
      <c r="R6454">
        <v>0.37969999999999998</v>
      </c>
    </row>
    <row r="6455" spans="1:18">
      <c r="A6455" t="s">
        <v>2083</v>
      </c>
      <c r="B6455" t="s">
        <v>2082</v>
      </c>
      <c r="D6455">
        <v>2021</v>
      </c>
      <c r="E6455" t="s">
        <v>2130</v>
      </c>
      <c r="F6455" t="s">
        <v>2301</v>
      </c>
      <c r="G6455">
        <v>-32.998170000000002</v>
      </c>
      <c r="H6455">
        <v>137.62118000000001</v>
      </c>
      <c r="I6455" t="s">
        <v>2335</v>
      </c>
      <c r="J6455" t="s">
        <v>2147</v>
      </c>
      <c r="K6455">
        <v>39</v>
      </c>
      <c r="L6455">
        <v>40</v>
      </c>
      <c r="N6455">
        <v>1</v>
      </c>
      <c r="O6455">
        <v>0.92749999999999999</v>
      </c>
      <c r="R6455">
        <v>0.33350000000000002</v>
      </c>
    </row>
    <row r="6456" spans="1:18">
      <c r="A6456" t="s">
        <v>2083</v>
      </c>
      <c r="B6456" t="s">
        <v>2082</v>
      </c>
      <c r="D6456">
        <v>2021</v>
      </c>
      <c r="E6456" t="s">
        <v>2130</v>
      </c>
      <c r="F6456" t="s">
        <v>2301</v>
      </c>
      <c r="G6456">
        <v>-32.998170000000002</v>
      </c>
      <c r="H6456">
        <v>137.62118000000001</v>
      </c>
      <c r="I6456" t="s">
        <v>2335</v>
      </c>
      <c r="J6456" t="s">
        <v>2147</v>
      </c>
      <c r="K6456">
        <v>40</v>
      </c>
      <c r="L6456">
        <v>41</v>
      </c>
      <c r="N6456">
        <v>1</v>
      </c>
      <c r="O6456">
        <v>1.0337000000000001</v>
      </c>
      <c r="R6456">
        <v>0.2873</v>
      </c>
    </row>
    <row r="6457" spans="1:18">
      <c r="A6457" t="s">
        <v>2083</v>
      </c>
      <c r="B6457" t="s">
        <v>2082</v>
      </c>
      <c r="D6457">
        <v>2021</v>
      </c>
      <c r="E6457" t="s">
        <v>2130</v>
      </c>
      <c r="F6457" t="s">
        <v>2301</v>
      </c>
      <c r="G6457">
        <v>-32.998170000000002</v>
      </c>
      <c r="H6457">
        <v>137.62118000000001</v>
      </c>
      <c r="I6457" t="s">
        <v>2335</v>
      </c>
      <c r="J6457" t="s">
        <v>2147</v>
      </c>
      <c r="K6457">
        <v>41</v>
      </c>
      <c r="L6457">
        <v>42</v>
      </c>
      <c r="N6457">
        <v>1</v>
      </c>
      <c r="O6457">
        <v>0.93210000000000004</v>
      </c>
      <c r="R6457">
        <v>0.28670000000000001</v>
      </c>
    </row>
    <row r="6458" spans="1:18">
      <c r="A6458" t="s">
        <v>2083</v>
      </c>
      <c r="B6458" t="s">
        <v>2082</v>
      </c>
      <c r="D6458">
        <v>2021</v>
      </c>
      <c r="E6458" t="s">
        <v>2130</v>
      </c>
      <c r="F6458" t="s">
        <v>2301</v>
      </c>
      <c r="G6458">
        <v>-32.998170000000002</v>
      </c>
      <c r="H6458">
        <v>137.62118000000001</v>
      </c>
      <c r="I6458" t="s">
        <v>2335</v>
      </c>
      <c r="J6458" t="s">
        <v>2147</v>
      </c>
      <c r="K6458">
        <v>42</v>
      </c>
      <c r="L6458">
        <v>43</v>
      </c>
      <c r="N6458">
        <v>1</v>
      </c>
      <c r="O6458">
        <v>1.2105999999999999</v>
      </c>
      <c r="R6458">
        <v>0.28610000000000002</v>
      </c>
    </row>
    <row r="6459" spans="1:18">
      <c r="A6459" t="s">
        <v>2083</v>
      </c>
      <c r="B6459" t="s">
        <v>2082</v>
      </c>
      <c r="D6459">
        <v>2021</v>
      </c>
      <c r="E6459" t="s">
        <v>2130</v>
      </c>
      <c r="F6459" t="s">
        <v>2301</v>
      </c>
      <c r="G6459">
        <v>-32.998170000000002</v>
      </c>
      <c r="H6459">
        <v>137.62118000000001</v>
      </c>
      <c r="I6459" t="s">
        <v>2335</v>
      </c>
      <c r="J6459" t="s">
        <v>2147</v>
      </c>
      <c r="K6459">
        <v>43</v>
      </c>
      <c r="L6459">
        <v>44</v>
      </c>
      <c r="N6459">
        <v>1</v>
      </c>
      <c r="O6459">
        <v>1.1868000000000001</v>
      </c>
      <c r="R6459">
        <v>0.31209999999999999</v>
      </c>
    </row>
    <row r="6460" spans="1:18">
      <c r="A6460" t="s">
        <v>2083</v>
      </c>
      <c r="B6460" t="s">
        <v>2082</v>
      </c>
      <c r="D6460">
        <v>2021</v>
      </c>
      <c r="E6460" t="s">
        <v>2130</v>
      </c>
      <c r="F6460" t="s">
        <v>2301</v>
      </c>
      <c r="G6460">
        <v>-32.998170000000002</v>
      </c>
      <c r="H6460">
        <v>137.62118000000001</v>
      </c>
      <c r="I6460" t="s">
        <v>2335</v>
      </c>
      <c r="J6460" t="s">
        <v>2147</v>
      </c>
      <c r="K6460">
        <v>44</v>
      </c>
      <c r="L6460">
        <v>45</v>
      </c>
      <c r="N6460">
        <v>1</v>
      </c>
      <c r="O6460">
        <v>1.0626</v>
      </c>
      <c r="R6460">
        <v>0.33800000000000002</v>
      </c>
    </row>
    <row r="6461" spans="1:18">
      <c r="A6461" t="s">
        <v>2083</v>
      </c>
      <c r="B6461" t="s">
        <v>2082</v>
      </c>
      <c r="D6461">
        <v>2021</v>
      </c>
      <c r="E6461" t="s">
        <v>2130</v>
      </c>
      <c r="F6461" t="s">
        <v>2301</v>
      </c>
      <c r="G6461">
        <v>-32.998170000000002</v>
      </c>
      <c r="H6461">
        <v>137.62118000000001</v>
      </c>
      <c r="I6461" t="s">
        <v>2335</v>
      </c>
      <c r="J6461" t="s">
        <v>2147</v>
      </c>
      <c r="K6461">
        <v>45</v>
      </c>
      <c r="L6461">
        <v>46</v>
      </c>
      <c r="N6461">
        <v>1</v>
      </c>
      <c r="O6461">
        <v>1.1979</v>
      </c>
      <c r="R6461">
        <v>0.31719999999999998</v>
      </c>
    </row>
    <row r="6462" spans="1:18">
      <c r="A6462" t="s">
        <v>2083</v>
      </c>
      <c r="B6462" t="s">
        <v>2082</v>
      </c>
      <c r="D6462">
        <v>2021</v>
      </c>
      <c r="E6462" t="s">
        <v>2130</v>
      </c>
      <c r="F6462" t="s">
        <v>2301</v>
      </c>
      <c r="G6462">
        <v>-32.998170000000002</v>
      </c>
      <c r="H6462">
        <v>137.62118000000001</v>
      </c>
      <c r="I6462" t="s">
        <v>2335</v>
      </c>
      <c r="J6462" t="s">
        <v>2147</v>
      </c>
      <c r="K6462">
        <v>46</v>
      </c>
      <c r="L6462">
        <v>47</v>
      </c>
      <c r="N6462">
        <v>1</v>
      </c>
      <c r="O6462">
        <v>1.0994999999999999</v>
      </c>
      <c r="R6462">
        <v>0.29630000000000001</v>
      </c>
    </row>
    <row r="6463" spans="1:18">
      <c r="A6463" t="s">
        <v>2083</v>
      </c>
      <c r="B6463" t="s">
        <v>2082</v>
      </c>
      <c r="D6463">
        <v>2021</v>
      </c>
      <c r="E6463" t="s">
        <v>2130</v>
      </c>
      <c r="F6463" t="s">
        <v>2301</v>
      </c>
      <c r="G6463">
        <v>-32.998170000000002</v>
      </c>
      <c r="H6463">
        <v>137.62118000000001</v>
      </c>
      <c r="I6463" t="s">
        <v>2335</v>
      </c>
      <c r="J6463" t="s">
        <v>2147</v>
      </c>
      <c r="K6463">
        <v>47</v>
      </c>
      <c r="L6463">
        <v>48</v>
      </c>
      <c r="N6463">
        <v>1</v>
      </c>
      <c r="O6463">
        <v>0.99590000000000001</v>
      </c>
      <c r="R6463">
        <v>0.28999999999999998</v>
      </c>
    </row>
    <row r="6464" spans="1:18">
      <c r="A6464" t="s">
        <v>2083</v>
      </c>
      <c r="B6464" t="s">
        <v>2082</v>
      </c>
      <c r="D6464">
        <v>2021</v>
      </c>
      <c r="E6464" t="s">
        <v>2130</v>
      </c>
      <c r="F6464" t="s">
        <v>2301</v>
      </c>
      <c r="G6464">
        <v>-32.998170000000002</v>
      </c>
      <c r="H6464">
        <v>137.62118000000001</v>
      </c>
      <c r="I6464" t="s">
        <v>2335</v>
      </c>
      <c r="J6464" t="s">
        <v>2147</v>
      </c>
      <c r="K6464">
        <v>48</v>
      </c>
      <c r="L6464">
        <v>49</v>
      </c>
      <c r="N6464">
        <v>1</v>
      </c>
      <c r="O6464">
        <v>0.84199999999999997</v>
      </c>
      <c r="R6464">
        <v>0.28360000000000002</v>
      </c>
    </row>
    <row r="6465" spans="1:18">
      <c r="A6465" t="s">
        <v>2083</v>
      </c>
      <c r="B6465" t="s">
        <v>2082</v>
      </c>
      <c r="D6465">
        <v>2021</v>
      </c>
      <c r="E6465" t="s">
        <v>2130</v>
      </c>
      <c r="F6465" t="s">
        <v>2301</v>
      </c>
      <c r="G6465">
        <v>-32.998170000000002</v>
      </c>
      <c r="H6465">
        <v>137.62118000000001</v>
      </c>
      <c r="I6465" t="s">
        <v>2335</v>
      </c>
      <c r="J6465" t="s">
        <v>2147</v>
      </c>
      <c r="K6465">
        <v>49</v>
      </c>
      <c r="L6465">
        <v>50</v>
      </c>
      <c r="N6465">
        <v>1</v>
      </c>
      <c r="O6465">
        <v>1.111</v>
      </c>
      <c r="R6465">
        <v>0.35020000000000001</v>
      </c>
    </row>
    <row r="6466" spans="1:18">
      <c r="A6466" t="s">
        <v>2083</v>
      </c>
      <c r="B6466" t="s">
        <v>2082</v>
      </c>
      <c r="D6466">
        <v>2021</v>
      </c>
      <c r="E6466" t="s">
        <v>2130</v>
      </c>
      <c r="F6466" t="s">
        <v>2301</v>
      </c>
      <c r="G6466">
        <v>-32.998170000000002</v>
      </c>
      <c r="H6466">
        <v>137.62118000000001</v>
      </c>
      <c r="I6466" t="s">
        <v>2335</v>
      </c>
      <c r="J6466" t="s">
        <v>2147</v>
      </c>
      <c r="K6466">
        <v>50</v>
      </c>
      <c r="L6466">
        <v>51</v>
      </c>
      <c r="N6466">
        <v>1</v>
      </c>
      <c r="O6466">
        <v>1.0949</v>
      </c>
      <c r="R6466">
        <v>0.35020000000000001</v>
      </c>
    </row>
    <row r="6467" spans="1:18">
      <c r="A6467" t="s">
        <v>2083</v>
      </c>
      <c r="B6467" t="s">
        <v>2082</v>
      </c>
      <c r="D6467">
        <v>2021</v>
      </c>
      <c r="E6467" t="s">
        <v>2130</v>
      </c>
      <c r="F6467" t="s">
        <v>2301</v>
      </c>
      <c r="G6467">
        <v>-32.998170000000002</v>
      </c>
      <c r="H6467">
        <v>137.62118000000001</v>
      </c>
      <c r="I6467" t="s">
        <v>2335</v>
      </c>
      <c r="J6467" t="s">
        <v>2147</v>
      </c>
      <c r="K6467">
        <v>51</v>
      </c>
      <c r="L6467">
        <v>52</v>
      </c>
      <c r="N6467">
        <v>1</v>
      </c>
      <c r="O6467">
        <v>1.1665000000000001</v>
      </c>
      <c r="R6467">
        <v>0.35020000000000001</v>
      </c>
    </row>
    <row r="6468" spans="1:18">
      <c r="A6468" t="s">
        <v>2083</v>
      </c>
      <c r="B6468" t="s">
        <v>2082</v>
      </c>
      <c r="D6468">
        <v>2021</v>
      </c>
      <c r="E6468" t="s">
        <v>2130</v>
      </c>
      <c r="F6468" t="s">
        <v>2301</v>
      </c>
      <c r="G6468">
        <v>-32.998170000000002</v>
      </c>
      <c r="H6468">
        <v>137.62118000000001</v>
      </c>
      <c r="I6468" t="s">
        <v>2335</v>
      </c>
      <c r="J6468" t="s">
        <v>2147</v>
      </c>
      <c r="K6468">
        <v>52</v>
      </c>
      <c r="L6468">
        <v>53</v>
      </c>
      <c r="N6468">
        <v>1</v>
      </c>
      <c r="O6468">
        <v>1.2390000000000001</v>
      </c>
      <c r="R6468">
        <v>0.41689999999999999</v>
      </c>
    </row>
    <row r="6469" spans="1:18">
      <c r="A6469" t="s">
        <v>2083</v>
      </c>
      <c r="B6469" t="s">
        <v>2082</v>
      </c>
      <c r="D6469">
        <v>2021</v>
      </c>
      <c r="E6469" t="s">
        <v>2130</v>
      </c>
      <c r="F6469" t="s">
        <v>2301</v>
      </c>
      <c r="G6469">
        <v>-32.998170000000002</v>
      </c>
      <c r="H6469">
        <v>137.62118000000001</v>
      </c>
      <c r="I6469" t="s">
        <v>2335</v>
      </c>
      <c r="J6469" t="s">
        <v>2147</v>
      </c>
      <c r="K6469">
        <v>53</v>
      </c>
      <c r="L6469">
        <v>54</v>
      </c>
      <c r="N6469">
        <v>1</v>
      </c>
      <c r="O6469">
        <v>1.3362000000000001</v>
      </c>
      <c r="R6469">
        <v>0.37569999999999998</v>
      </c>
    </row>
    <row r="6470" spans="1:18">
      <c r="A6470" t="s">
        <v>2083</v>
      </c>
      <c r="B6470" t="s">
        <v>2082</v>
      </c>
      <c r="D6470">
        <v>2021</v>
      </c>
      <c r="E6470" t="s">
        <v>2130</v>
      </c>
      <c r="F6470" t="s">
        <v>2301</v>
      </c>
      <c r="G6470">
        <v>-32.998170000000002</v>
      </c>
      <c r="H6470">
        <v>137.62118000000001</v>
      </c>
      <c r="I6470" t="s">
        <v>2335</v>
      </c>
      <c r="J6470" t="s">
        <v>2147</v>
      </c>
      <c r="K6470">
        <v>54</v>
      </c>
      <c r="L6470">
        <v>55</v>
      </c>
      <c r="N6470">
        <v>1</v>
      </c>
      <c r="O6470">
        <v>0.90710000000000002</v>
      </c>
      <c r="R6470">
        <v>0.37569999999999998</v>
      </c>
    </row>
    <row r="6471" spans="1:18">
      <c r="A6471" t="s">
        <v>2083</v>
      </c>
      <c r="B6471" t="s">
        <v>2082</v>
      </c>
      <c r="D6471">
        <v>2021</v>
      </c>
      <c r="E6471" t="s">
        <v>2130</v>
      </c>
      <c r="F6471" t="s">
        <v>2301</v>
      </c>
      <c r="G6471">
        <v>-32.998170000000002</v>
      </c>
      <c r="H6471">
        <v>137.62118000000001</v>
      </c>
      <c r="I6471" t="s">
        <v>2335</v>
      </c>
      <c r="J6471" t="s">
        <v>2147</v>
      </c>
      <c r="K6471">
        <v>55</v>
      </c>
      <c r="L6471">
        <v>56</v>
      </c>
      <c r="N6471">
        <v>1</v>
      </c>
      <c r="O6471">
        <v>1.2874000000000001</v>
      </c>
      <c r="R6471">
        <v>0.37569999999999998</v>
      </c>
    </row>
    <row r="6472" spans="1:18">
      <c r="A6472" t="s">
        <v>2083</v>
      </c>
      <c r="B6472" t="s">
        <v>2082</v>
      </c>
      <c r="D6472">
        <v>2021</v>
      </c>
      <c r="E6472" t="s">
        <v>2130</v>
      </c>
      <c r="F6472" t="s">
        <v>2301</v>
      </c>
      <c r="G6472">
        <v>-32.998170000000002</v>
      </c>
      <c r="H6472">
        <v>137.62118000000001</v>
      </c>
      <c r="I6472" t="s">
        <v>2335</v>
      </c>
      <c r="J6472" t="s">
        <v>2147</v>
      </c>
      <c r="K6472">
        <v>56</v>
      </c>
      <c r="L6472">
        <v>57</v>
      </c>
      <c r="N6472">
        <v>1</v>
      </c>
      <c r="O6472">
        <v>1.2726</v>
      </c>
      <c r="R6472">
        <v>0.33460000000000001</v>
      </c>
    </row>
    <row r="6473" spans="1:18">
      <c r="A6473" t="s">
        <v>2083</v>
      </c>
      <c r="B6473" t="s">
        <v>2082</v>
      </c>
      <c r="D6473">
        <v>2021</v>
      </c>
      <c r="E6473" t="s">
        <v>2130</v>
      </c>
      <c r="F6473" t="s">
        <v>2301</v>
      </c>
      <c r="G6473">
        <v>-32.998170000000002</v>
      </c>
      <c r="H6473">
        <v>137.62118000000001</v>
      </c>
      <c r="I6473" t="s">
        <v>2335</v>
      </c>
      <c r="J6473" t="s">
        <v>2147</v>
      </c>
      <c r="K6473">
        <v>57</v>
      </c>
      <c r="L6473">
        <v>58</v>
      </c>
      <c r="N6473">
        <v>1</v>
      </c>
      <c r="O6473">
        <v>1.0945</v>
      </c>
      <c r="R6473">
        <v>0.30080000000000001</v>
      </c>
    </row>
    <row r="6474" spans="1:18">
      <c r="A6474" t="s">
        <v>2083</v>
      </c>
      <c r="B6474" t="s">
        <v>2082</v>
      </c>
      <c r="D6474">
        <v>2021</v>
      </c>
      <c r="E6474" t="s">
        <v>2130</v>
      </c>
      <c r="F6474" t="s">
        <v>2301</v>
      </c>
      <c r="G6474">
        <v>-32.998170000000002</v>
      </c>
      <c r="H6474">
        <v>137.62118000000001</v>
      </c>
      <c r="I6474" t="s">
        <v>2335</v>
      </c>
      <c r="J6474" t="s">
        <v>2147</v>
      </c>
      <c r="K6474">
        <v>58</v>
      </c>
      <c r="L6474">
        <v>59</v>
      </c>
      <c r="N6474">
        <v>1</v>
      </c>
      <c r="O6474">
        <v>1.1301000000000001</v>
      </c>
      <c r="R6474">
        <v>0.30080000000000001</v>
      </c>
    </row>
    <row r="6475" spans="1:18">
      <c r="A6475" t="s">
        <v>2083</v>
      </c>
      <c r="B6475" t="s">
        <v>2082</v>
      </c>
      <c r="D6475">
        <v>2021</v>
      </c>
      <c r="E6475" t="s">
        <v>2130</v>
      </c>
      <c r="F6475" t="s">
        <v>2301</v>
      </c>
      <c r="G6475">
        <v>-32.998170000000002</v>
      </c>
      <c r="H6475">
        <v>137.62118000000001</v>
      </c>
      <c r="I6475" t="s">
        <v>2335</v>
      </c>
      <c r="J6475" t="s">
        <v>2147</v>
      </c>
      <c r="K6475">
        <v>59</v>
      </c>
      <c r="L6475">
        <v>60</v>
      </c>
      <c r="N6475">
        <v>1</v>
      </c>
      <c r="O6475">
        <v>1.097</v>
      </c>
      <c r="R6475">
        <v>0.30080000000000001</v>
      </c>
    </row>
    <row r="6476" spans="1:18">
      <c r="A6476" t="s">
        <v>2083</v>
      </c>
      <c r="B6476" t="s">
        <v>2082</v>
      </c>
      <c r="D6476">
        <v>2021</v>
      </c>
      <c r="E6476" t="s">
        <v>2130</v>
      </c>
      <c r="F6476" t="s">
        <v>2301</v>
      </c>
      <c r="G6476">
        <v>-32.998170000000002</v>
      </c>
      <c r="H6476">
        <v>137.62118000000001</v>
      </c>
      <c r="I6476" t="s">
        <v>2335</v>
      </c>
      <c r="J6476" t="s">
        <v>2147</v>
      </c>
      <c r="K6476">
        <v>60</v>
      </c>
      <c r="L6476">
        <v>61</v>
      </c>
      <c r="N6476">
        <v>1</v>
      </c>
      <c r="O6476">
        <v>1.1677</v>
      </c>
      <c r="R6476">
        <v>0.26690000000000003</v>
      </c>
    </row>
    <row r="6477" spans="1:18">
      <c r="A6477" t="s">
        <v>2083</v>
      </c>
      <c r="B6477" t="s">
        <v>2082</v>
      </c>
      <c r="D6477">
        <v>2021</v>
      </c>
      <c r="E6477" t="s">
        <v>2130</v>
      </c>
      <c r="F6477" t="s">
        <v>2301</v>
      </c>
      <c r="G6477">
        <v>-32.998170000000002</v>
      </c>
      <c r="H6477">
        <v>137.62118000000001</v>
      </c>
      <c r="I6477" t="s">
        <v>2335</v>
      </c>
      <c r="J6477" t="s">
        <v>2147</v>
      </c>
      <c r="K6477">
        <v>61</v>
      </c>
      <c r="L6477">
        <v>62</v>
      </c>
      <c r="N6477">
        <v>1</v>
      </c>
      <c r="O6477">
        <v>1.2431000000000001</v>
      </c>
      <c r="R6477">
        <v>0.29070000000000001</v>
      </c>
    </row>
    <row r="6478" spans="1:18">
      <c r="A6478" t="s">
        <v>2083</v>
      </c>
      <c r="B6478" t="s">
        <v>2082</v>
      </c>
      <c r="D6478">
        <v>2021</v>
      </c>
      <c r="E6478" t="s">
        <v>2130</v>
      </c>
      <c r="F6478" t="s">
        <v>2301</v>
      </c>
      <c r="G6478">
        <v>-32.998170000000002</v>
      </c>
      <c r="H6478">
        <v>137.62118000000001</v>
      </c>
      <c r="I6478" t="s">
        <v>2335</v>
      </c>
      <c r="J6478" t="s">
        <v>2147</v>
      </c>
      <c r="K6478">
        <v>62</v>
      </c>
      <c r="L6478">
        <v>63</v>
      </c>
      <c r="N6478">
        <v>1</v>
      </c>
      <c r="O6478">
        <v>1.2059</v>
      </c>
      <c r="R6478">
        <v>0.29070000000000001</v>
      </c>
    </row>
    <row r="6479" spans="1:18">
      <c r="A6479" t="s">
        <v>2083</v>
      </c>
      <c r="B6479" t="s">
        <v>2082</v>
      </c>
      <c r="D6479">
        <v>2021</v>
      </c>
      <c r="E6479" t="s">
        <v>2130</v>
      </c>
      <c r="F6479" t="s">
        <v>2301</v>
      </c>
      <c r="G6479">
        <v>-32.998170000000002</v>
      </c>
      <c r="H6479">
        <v>137.62118000000001</v>
      </c>
      <c r="I6479" t="s">
        <v>2335</v>
      </c>
      <c r="J6479" t="s">
        <v>2147</v>
      </c>
      <c r="K6479">
        <v>63</v>
      </c>
      <c r="L6479">
        <v>64</v>
      </c>
      <c r="N6479">
        <v>1</v>
      </c>
      <c r="O6479">
        <v>0.98050000000000004</v>
      </c>
      <c r="R6479">
        <v>0.29070000000000001</v>
      </c>
    </row>
    <row r="6480" spans="1:18">
      <c r="A6480" t="s">
        <v>2083</v>
      </c>
      <c r="B6480" t="s">
        <v>2082</v>
      </c>
      <c r="D6480">
        <v>2021</v>
      </c>
      <c r="E6480" t="s">
        <v>2130</v>
      </c>
      <c r="F6480" t="s">
        <v>2301</v>
      </c>
      <c r="G6480">
        <v>-32.998170000000002</v>
      </c>
      <c r="H6480">
        <v>137.62118000000001</v>
      </c>
      <c r="I6480" t="s">
        <v>2335</v>
      </c>
      <c r="J6480" t="s">
        <v>2147</v>
      </c>
      <c r="K6480">
        <v>64</v>
      </c>
      <c r="L6480">
        <v>65</v>
      </c>
      <c r="N6480">
        <v>1</v>
      </c>
      <c r="O6480">
        <v>0.96950000000000003</v>
      </c>
      <c r="R6480">
        <v>0.31440000000000001</v>
      </c>
    </row>
    <row r="6481" spans="1:18">
      <c r="A6481" t="s">
        <v>2083</v>
      </c>
      <c r="B6481" t="s">
        <v>2082</v>
      </c>
      <c r="D6481">
        <v>2021</v>
      </c>
      <c r="E6481" t="s">
        <v>2130</v>
      </c>
      <c r="F6481" t="s">
        <v>2301</v>
      </c>
      <c r="G6481">
        <v>-32.998170000000002</v>
      </c>
      <c r="H6481">
        <v>137.62118000000001</v>
      </c>
      <c r="I6481" t="s">
        <v>2335</v>
      </c>
      <c r="J6481" t="s">
        <v>2147</v>
      </c>
      <c r="K6481">
        <v>65</v>
      </c>
      <c r="L6481">
        <v>66</v>
      </c>
      <c r="N6481">
        <v>1</v>
      </c>
      <c r="O6481">
        <v>1.0431999999999999</v>
      </c>
      <c r="R6481">
        <v>0.36430000000000001</v>
      </c>
    </row>
    <row r="6482" spans="1:18">
      <c r="A6482" t="s">
        <v>2083</v>
      </c>
      <c r="B6482" t="s">
        <v>2082</v>
      </c>
      <c r="D6482">
        <v>2021</v>
      </c>
      <c r="E6482" t="s">
        <v>2130</v>
      </c>
      <c r="F6482" t="s">
        <v>2301</v>
      </c>
      <c r="G6482">
        <v>-32.998170000000002</v>
      </c>
      <c r="H6482">
        <v>137.62118000000001</v>
      </c>
      <c r="I6482" t="s">
        <v>2335</v>
      </c>
      <c r="J6482" t="s">
        <v>2147</v>
      </c>
      <c r="K6482">
        <v>66</v>
      </c>
      <c r="L6482">
        <v>67</v>
      </c>
      <c r="N6482">
        <v>1</v>
      </c>
      <c r="O6482">
        <v>0.98150000000000004</v>
      </c>
      <c r="R6482">
        <v>0.36430000000000001</v>
      </c>
    </row>
    <row r="6483" spans="1:18">
      <c r="A6483" t="s">
        <v>2083</v>
      </c>
      <c r="B6483" t="s">
        <v>2082</v>
      </c>
      <c r="D6483">
        <v>2021</v>
      </c>
      <c r="E6483" t="s">
        <v>2130</v>
      </c>
      <c r="F6483" t="s">
        <v>2301</v>
      </c>
      <c r="G6483">
        <v>-32.998170000000002</v>
      </c>
      <c r="H6483">
        <v>137.62118000000001</v>
      </c>
      <c r="I6483" t="s">
        <v>2335</v>
      </c>
      <c r="J6483" t="s">
        <v>2147</v>
      </c>
      <c r="K6483">
        <v>67</v>
      </c>
      <c r="L6483">
        <v>68</v>
      </c>
      <c r="N6483">
        <v>1</v>
      </c>
      <c r="O6483">
        <v>0.97370000000000001</v>
      </c>
      <c r="R6483">
        <v>0.36430000000000001</v>
      </c>
    </row>
    <row r="6484" spans="1:18">
      <c r="A6484" t="s">
        <v>2083</v>
      </c>
      <c r="B6484" t="s">
        <v>2082</v>
      </c>
      <c r="D6484">
        <v>2021</v>
      </c>
      <c r="E6484" t="s">
        <v>2130</v>
      </c>
      <c r="F6484" t="s">
        <v>2301</v>
      </c>
      <c r="G6484">
        <v>-32.998170000000002</v>
      </c>
      <c r="H6484">
        <v>137.62118000000001</v>
      </c>
      <c r="I6484" t="s">
        <v>2335</v>
      </c>
      <c r="J6484" t="s">
        <v>2147</v>
      </c>
      <c r="K6484">
        <v>68</v>
      </c>
      <c r="L6484">
        <v>69</v>
      </c>
      <c r="N6484">
        <v>1</v>
      </c>
      <c r="O6484">
        <v>1.0127999999999999</v>
      </c>
      <c r="R6484">
        <v>0.41420000000000001</v>
      </c>
    </row>
    <row r="6485" spans="1:18">
      <c r="A6485" t="s">
        <v>2083</v>
      </c>
      <c r="B6485" t="s">
        <v>2082</v>
      </c>
      <c r="D6485">
        <v>2021</v>
      </c>
      <c r="E6485" t="s">
        <v>2130</v>
      </c>
      <c r="F6485" t="s">
        <v>2301</v>
      </c>
      <c r="G6485">
        <v>-32.998170000000002</v>
      </c>
      <c r="H6485">
        <v>137.62118000000001</v>
      </c>
      <c r="I6485" t="s">
        <v>2335</v>
      </c>
      <c r="J6485" t="s">
        <v>2147</v>
      </c>
      <c r="K6485">
        <v>69</v>
      </c>
      <c r="L6485">
        <v>70</v>
      </c>
      <c r="N6485">
        <v>1</v>
      </c>
      <c r="O6485">
        <v>1.2237</v>
      </c>
      <c r="R6485">
        <v>0.44579999999999997</v>
      </c>
    </row>
    <row r="6486" spans="1:18">
      <c r="A6486" t="s">
        <v>2083</v>
      </c>
      <c r="B6486" t="s">
        <v>2082</v>
      </c>
      <c r="D6486">
        <v>2021</v>
      </c>
      <c r="E6486" t="s">
        <v>2130</v>
      </c>
      <c r="F6486" t="s">
        <v>2301</v>
      </c>
      <c r="G6486">
        <v>-32.998170000000002</v>
      </c>
      <c r="H6486">
        <v>137.62118000000001</v>
      </c>
      <c r="I6486" t="s">
        <v>2335</v>
      </c>
      <c r="J6486" t="s">
        <v>2147</v>
      </c>
      <c r="K6486">
        <v>70</v>
      </c>
      <c r="L6486">
        <v>71</v>
      </c>
      <c r="N6486">
        <v>1</v>
      </c>
      <c r="O6486">
        <v>1.2589999999999999</v>
      </c>
      <c r="R6486">
        <v>0.44579999999999997</v>
      </c>
    </row>
    <row r="6487" spans="1:18">
      <c r="A6487" t="s">
        <v>2083</v>
      </c>
      <c r="B6487" t="s">
        <v>2082</v>
      </c>
      <c r="D6487">
        <v>2021</v>
      </c>
      <c r="E6487" t="s">
        <v>2130</v>
      </c>
      <c r="F6487" t="s">
        <v>2301</v>
      </c>
      <c r="G6487">
        <v>-32.998170000000002</v>
      </c>
      <c r="H6487">
        <v>137.62118000000001</v>
      </c>
      <c r="I6487" t="s">
        <v>2335</v>
      </c>
      <c r="J6487" t="s">
        <v>2147</v>
      </c>
      <c r="K6487">
        <v>71</v>
      </c>
      <c r="L6487">
        <v>72</v>
      </c>
      <c r="N6487">
        <v>1</v>
      </c>
      <c r="O6487">
        <v>1.0967</v>
      </c>
      <c r="R6487">
        <v>0.44579999999999997</v>
      </c>
    </row>
    <row r="6488" spans="1:18">
      <c r="A6488" t="s">
        <v>2083</v>
      </c>
      <c r="B6488" t="s">
        <v>2082</v>
      </c>
      <c r="D6488">
        <v>2021</v>
      </c>
      <c r="E6488" t="s">
        <v>2130</v>
      </c>
      <c r="F6488" t="s">
        <v>2301</v>
      </c>
      <c r="G6488">
        <v>-32.998170000000002</v>
      </c>
      <c r="H6488">
        <v>137.62118000000001</v>
      </c>
      <c r="I6488" t="s">
        <v>2335</v>
      </c>
      <c r="J6488" t="s">
        <v>2147</v>
      </c>
      <c r="K6488">
        <v>72</v>
      </c>
      <c r="L6488">
        <v>73</v>
      </c>
      <c r="N6488">
        <v>1</v>
      </c>
      <c r="O6488">
        <v>1.3389</v>
      </c>
      <c r="R6488">
        <v>0.47739999999999999</v>
      </c>
    </row>
    <row r="6489" spans="1:18">
      <c r="A6489" t="s">
        <v>2083</v>
      </c>
      <c r="B6489" t="s">
        <v>2082</v>
      </c>
      <c r="D6489">
        <v>2021</v>
      </c>
      <c r="E6489" t="s">
        <v>2130</v>
      </c>
      <c r="F6489" t="s">
        <v>2301</v>
      </c>
      <c r="G6489">
        <v>-32.998170000000002</v>
      </c>
      <c r="H6489">
        <v>137.62118000000001</v>
      </c>
      <c r="I6489" t="s">
        <v>2335</v>
      </c>
      <c r="J6489" t="s">
        <v>2147</v>
      </c>
      <c r="K6489">
        <v>73</v>
      </c>
      <c r="L6489">
        <v>74</v>
      </c>
      <c r="N6489">
        <v>1</v>
      </c>
      <c r="O6489">
        <v>1.0492999999999999</v>
      </c>
    </row>
    <row r="6490" spans="1:18">
      <c r="A6490" t="s">
        <v>2083</v>
      </c>
      <c r="B6490" t="s">
        <v>2082</v>
      </c>
      <c r="D6490">
        <v>2021</v>
      </c>
      <c r="E6490" t="s">
        <v>2130</v>
      </c>
      <c r="F6490" t="s">
        <v>2301</v>
      </c>
      <c r="G6490">
        <v>-33.008279999999999</v>
      </c>
      <c r="H6490">
        <v>137.60946999999999</v>
      </c>
      <c r="I6490" t="s">
        <v>2332</v>
      </c>
      <c r="J6490" t="s">
        <v>2146</v>
      </c>
      <c r="K6490">
        <v>0</v>
      </c>
      <c r="L6490">
        <v>1</v>
      </c>
      <c r="N6490">
        <v>1</v>
      </c>
      <c r="O6490">
        <v>0.83230000000000004</v>
      </c>
      <c r="R6490">
        <v>0.47870000000000001</v>
      </c>
    </row>
    <row r="6491" spans="1:18">
      <c r="A6491" t="s">
        <v>2083</v>
      </c>
      <c r="B6491" t="s">
        <v>2082</v>
      </c>
      <c r="D6491">
        <v>2021</v>
      </c>
      <c r="E6491" t="s">
        <v>2130</v>
      </c>
      <c r="F6491" t="s">
        <v>2301</v>
      </c>
      <c r="G6491">
        <v>-33.008279999999999</v>
      </c>
      <c r="H6491">
        <v>137.60946999999999</v>
      </c>
      <c r="I6491" t="s">
        <v>2332</v>
      </c>
      <c r="J6491" t="s">
        <v>2146</v>
      </c>
      <c r="K6491">
        <v>1</v>
      </c>
      <c r="L6491">
        <v>2</v>
      </c>
      <c r="N6491">
        <v>1</v>
      </c>
      <c r="O6491">
        <v>1.2604</v>
      </c>
      <c r="R6491">
        <v>0.84550000000000003</v>
      </c>
    </row>
    <row r="6492" spans="1:18">
      <c r="A6492" t="s">
        <v>2083</v>
      </c>
      <c r="B6492" t="s">
        <v>2082</v>
      </c>
      <c r="D6492">
        <v>2021</v>
      </c>
      <c r="E6492" t="s">
        <v>2130</v>
      </c>
      <c r="F6492" t="s">
        <v>2301</v>
      </c>
      <c r="G6492">
        <v>-33.008279999999999</v>
      </c>
      <c r="H6492">
        <v>137.60946999999999</v>
      </c>
      <c r="I6492" t="s">
        <v>2332</v>
      </c>
      <c r="J6492" t="s">
        <v>2146</v>
      </c>
      <c r="K6492">
        <v>2</v>
      </c>
      <c r="L6492">
        <v>3</v>
      </c>
      <c r="N6492">
        <v>1</v>
      </c>
      <c r="O6492">
        <v>0.90559999999999996</v>
      </c>
      <c r="R6492">
        <v>1.2122999999999999</v>
      </c>
    </row>
    <row r="6493" spans="1:18">
      <c r="A6493" t="s">
        <v>2083</v>
      </c>
      <c r="B6493" t="s">
        <v>2082</v>
      </c>
      <c r="D6493">
        <v>2021</v>
      </c>
      <c r="E6493" t="s">
        <v>2130</v>
      </c>
      <c r="F6493" t="s">
        <v>2301</v>
      </c>
      <c r="G6493">
        <v>-33.008279999999999</v>
      </c>
      <c r="H6493">
        <v>137.60946999999999</v>
      </c>
      <c r="I6493" t="s">
        <v>2332</v>
      </c>
      <c r="J6493" t="s">
        <v>2146</v>
      </c>
      <c r="K6493">
        <v>3</v>
      </c>
      <c r="L6493">
        <v>4</v>
      </c>
      <c r="N6493">
        <v>1</v>
      </c>
      <c r="O6493">
        <v>1.0806</v>
      </c>
      <c r="R6493">
        <v>1.159</v>
      </c>
    </row>
    <row r="6494" spans="1:18">
      <c r="A6494" t="s">
        <v>2083</v>
      </c>
      <c r="B6494" t="s">
        <v>2082</v>
      </c>
      <c r="D6494">
        <v>2021</v>
      </c>
      <c r="E6494" t="s">
        <v>2130</v>
      </c>
      <c r="F6494" t="s">
        <v>2301</v>
      </c>
      <c r="G6494">
        <v>-33.008279999999999</v>
      </c>
      <c r="H6494">
        <v>137.60946999999999</v>
      </c>
      <c r="I6494" t="s">
        <v>2332</v>
      </c>
      <c r="J6494" t="s">
        <v>2146</v>
      </c>
      <c r="K6494">
        <v>4</v>
      </c>
      <c r="L6494">
        <v>5</v>
      </c>
      <c r="N6494">
        <v>1</v>
      </c>
      <c r="O6494">
        <v>0.73950000000000005</v>
      </c>
      <c r="R6494">
        <v>1.1057999999999999</v>
      </c>
    </row>
    <row r="6495" spans="1:18">
      <c r="A6495" t="s">
        <v>2083</v>
      </c>
      <c r="B6495" t="s">
        <v>2082</v>
      </c>
      <c r="D6495">
        <v>2021</v>
      </c>
      <c r="E6495" t="s">
        <v>2130</v>
      </c>
      <c r="F6495" t="s">
        <v>2301</v>
      </c>
      <c r="G6495">
        <v>-33.008279999999999</v>
      </c>
      <c r="H6495">
        <v>137.60946999999999</v>
      </c>
      <c r="I6495" t="s">
        <v>2332</v>
      </c>
      <c r="J6495" t="s">
        <v>2146</v>
      </c>
      <c r="K6495">
        <v>5</v>
      </c>
      <c r="L6495">
        <v>6</v>
      </c>
      <c r="N6495">
        <v>1</v>
      </c>
      <c r="O6495">
        <v>0.93269999999999997</v>
      </c>
      <c r="R6495">
        <v>1.2346999999999999</v>
      </c>
    </row>
    <row r="6496" spans="1:18">
      <c r="A6496" t="s">
        <v>2083</v>
      </c>
      <c r="B6496" t="s">
        <v>2082</v>
      </c>
      <c r="D6496">
        <v>2021</v>
      </c>
      <c r="E6496" t="s">
        <v>2130</v>
      </c>
      <c r="F6496" t="s">
        <v>2301</v>
      </c>
      <c r="G6496">
        <v>-33.008279999999999</v>
      </c>
      <c r="H6496">
        <v>137.60946999999999</v>
      </c>
      <c r="I6496" t="s">
        <v>2332</v>
      </c>
      <c r="J6496" t="s">
        <v>2146</v>
      </c>
      <c r="K6496">
        <v>6</v>
      </c>
      <c r="L6496">
        <v>7</v>
      </c>
      <c r="N6496">
        <v>1</v>
      </c>
      <c r="O6496">
        <v>0.62929999999999997</v>
      </c>
      <c r="R6496">
        <v>1.3635999999999999</v>
      </c>
    </row>
    <row r="6497" spans="1:18">
      <c r="A6497" t="s">
        <v>2083</v>
      </c>
      <c r="B6497" t="s">
        <v>2082</v>
      </c>
      <c r="D6497">
        <v>2021</v>
      </c>
      <c r="E6497" t="s">
        <v>2130</v>
      </c>
      <c r="F6497" t="s">
        <v>2301</v>
      </c>
      <c r="G6497">
        <v>-33.008279999999999</v>
      </c>
      <c r="H6497">
        <v>137.60946999999999</v>
      </c>
      <c r="I6497" t="s">
        <v>2332</v>
      </c>
      <c r="J6497" t="s">
        <v>2146</v>
      </c>
      <c r="K6497">
        <v>7</v>
      </c>
      <c r="L6497">
        <v>8</v>
      </c>
      <c r="N6497">
        <v>1</v>
      </c>
      <c r="O6497">
        <v>0.68469999999999998</v>
      </c>
      <c r="R6497">
        <v>1.5222</v>
      </c>
    </row>
    <row r="6498" spans="1:18">
      <c r="A6498" t="s">
        <v>2083</v>
      </c>
      <c r="B6498" t="s">
        <v>2082</v>
      </c>
      <c r="D6498">
        <v>2021</v>
      </c>
      <c r="E6498" t="s">
        <v>2130</v>
      </c>
      <c r="F6498" t="s">
        <v>2301</v>
      </c>
      <c r="G6498">
        <v>-33.008279999999999</v>
      </c>
      <c r="H6498">
        <v>137.60946999999999</v>
      </c>
      <c r="I6498" t="s">
        <v>2332</v>
      </c>
      <c r="J6498" t="s">
        <v>2146</v>
      </c>
      <c r="K6498">
        <v>8</v>
      </c>
      <c r="L6498">
        <v>9</v>
      </c>
      <c r="N6498">
        <v>1</v>
      </c>
      <c r="O6498">
        <v>0.84750000000000003</v>
      </c>
      <c r="R6498">
        <v>1.6809000000000001</v>
      </c>
    </row>
    <row r="6499" spans="1:18">
      <c r="A6499" t="s">
        <v>2083</v>
      </c>
      <c r="B6499" t="s">
        <v>2082</v>
      </c>
      <c r="D6499">
        <v>2021</v>
      </c>
      <c r="E6499" t="s">
        <v>2130</v>
      </c>
      <c r="F6499" t="s">
        <v>2301</v>
      </c>
      <c r="G6499">
        <v>-33.008279999999999</v>
      </c>
      <c r="H6499">
        <v>137.60946999999999</v>
      </c>
      <c r="I6499" t="s">
        <v>2332</v>
      </c>
      <c r="J6499" t="s">
        <v>2146</v>
      </c>
      <c r="K6499">
        <v>9</v>
      </c>
      <c r="L6499">
        <v>10</v>
      </c>
      <c r="N6499">
        <v>1</v>
      </c>
      <c r="O6499">
        <v>0.92430000000000001</v>
      </c>
      <c r="R6499">
        <v>1.7036</v>
      </c>
    </row>
    <row r="6500" spans="1:18">
      <c r="A6500" t="s">
        <v>2083</v>
      </c>
      <c r="B6500" t="s">
        <v>2082</v>
      </c>
      <c r="D6500">
        <v>2021</v>
      </c>
      <c r="E6500" t="s">
        <v>2130</v>
      </c>
      <c r="F6500" t="s">
        <v>2301</v>
      </c>
      <c r="G6500">
        <v>-33.008279999999999</v>
      </c>
      <c r="H6500">
        <v>137.60946999999999</v>
      </c>
      <c r="I6500" t="s">
        <v>2332</v>
      </c>
      <c r="J6500" t="s">
        <v>2146</v>
      </c>
      <c r="K6500">
        <v>10</v>
      </c>
      <c r="L6500">
        <v>11</v>
      </c>
      <c r="N6500">
        <v>1</v>
      </c>
      <c r="O6500">
        <v>0.61770000000000003</v>
      </c>
      <c r="R6500">
        <v>1.7263999999999999</v>
      </c>
    </row>
    <row r="6501" spans="1:18">
      <c r="A6501" t="s">
        <v>2083</v>
      </c>
      <c r="B6501" t="s">
        <v>2082</v>
      </c>
      <c r="D6501">
        <v>2021</v>
      </c>
      <c r="E6501" t="s">
        <v>2130</v>
      </c>
      <c r="F6501" t="s">
        <v>2301</v>
      </c>
      <c r="G6501">
        <v>-33.008279999999999</v>
      </c>
      <c r="H6501">
        <v>137.60946999999999</v>
      </c>
      <c r="I6501" t="s">
        <v>2332</v>
      </c>
      <c r="J6501" t="s">
        <v>2146</v>
      </c>
      <c r="K6501">
        <v>11</v>
      </c>
      <c r="L6501">
        <v>12</v>
      </c>
      <c r="N6501">
        <v>1</v>
      </c>
      <c r="O6501">
        <v>0.95589999999999997</v>
      </c>
      <c r="R6501">
        <v>1.4157</v>
      </c>
    </row>
    <row r="6502" spans="1:18">
      <c r="A6502" t="s">
        <v>2083</v>
      </c>
      <c r="B6502" t="s">
        <v>2082</v>
      </c>
      <c r="D6502">
        <v>2021</v>
      </c>
      <c r="E6502" t="s">
        <v>2130</v>
      </c>
      <c r="F6502" t="s">
        <v>2301</v>
      </c>
      <c r="G6502">
        <v>-33.008279999999999</v>
      </c>
      <c r="H6502">
        <v>137.60946999999999</v>
      </c>
      <c r="I6502" t="s">
        <v>2332</v>
      </c>
      <c r="J6502" t="s">
        <v>2146</v>
      </c>
      <c r="K6502">
        <v>12</v>
      </c>
      <c r="L6502">
        <v>13</v>
      </c>
      <c r="N6502">
        <v>1</v>
      </c>
      <c r="O6502">
        <v>0.65410000000000001</v>
      </c>
      <c r="R6502">
        <v>1.1051</v>
      </c>
    </row>
    <row r="6503" spans="1:18">
      <c r="A6503" t="s">
        <v>2083</v>
      </c>
      <c r="B6503" t="s">
        <v>2082</v>
      </c>
      <c r="D6503">
        <v>2021</v>
      </c>
      <c r="E6503" t="s">
        <v>2130</v>
      </c>
      <c r="F6503" t="s">
        <v>2301</v>
      </c>
      <c r="G6503">
        <v>-33.008279999999999</v>
      </c>
      <c r="H6503">
        <v>137.60946999999999</v>
      </c>
      <c r="I6503" t="s">
        <v>2332</v>
      </c>
      <c r="J6503" t="s">
        <v>2146</v>
      </c>
      <c r="K6503">
        <v>13</v>
      </c>
      <c r="L6503">
        <v>14</v>
      </c>
      <c r="N6503">
        <v>1</v>
      </c>
      <c r="O6503">
        <v>0.9113</v>
      </c>
      <c r="R6503">
        <v>1.2188000000000001</v>
      </c>
    </row>
    <row r="6504" spans="1:18">
      <c r="A6504" t="s">
        <v>2083</v>
      </c>
      <c r="B6504" t="s">
        <v>2082</v>
      </c>
      <c r="D6504">
        <v>2021</v>
      </c>
      <c r="E6504" t="s">
        <v>2130</v>
      </c>
      <c r="F6504" t="s">
        <v>2301</v>
      </c>
      <c r="G6504">
        <v>-33.008279999999999</v>
      </c>
      <c r="H6504">
        <v>137.60946999999999</v>
      </c>
      <c r="I6504" t="s">
        <v>2332</v>
      </c>
      <c r="J6504" t="s">
        <v>2146</v>
      </c>
      <c r="K6504">
        <v>14</v>
      </c>
      <c r="L6504">
        <v>15</v>
      </c>
      <c r="N6504">
        <v>1</v>
      </c>
      <c r="O6504">
        <v>0.75919999999999999</v>
      </c>
      <c r="R6504">
        <v>1.3325</v>
      </c>
    </row>
    <row r="6505" spans="1:18">
      <c r="A6505" t="s">
        <v>2083</v>
      </c>
      <c r="B6505" t="s">
        <v>2082</v>
      </c>
      <c r="D6505">
        <v>2021</v>
      </c>
      <c r="E6505" t="s">
        <v>2130</v>
      </c>
      <c r="F6505" t="s">
        <v>2301</v>
      </c>
      <c r="G6505">
        <v>-33.008279999999999</v>
      </c>
      <c r="H6505">
        <v>137.60946999999999</v>
      </c>
      <c r="I6505" t="s">
        <v>2332</v>
      </c>
      <c r="J6505" t="s">
        <v>2146</v>
      </c>
      <c r="K6505">
        <v>15</v>
      </c>
      <c r="L6505">
        <v>16</v>
      </c>
      <c r="N6505">
        <v>1</v>
      </c>
      <c r="O6505">
        <v>0.64559999999999995</v>
      </c>
      <c r="R6505">
        <v>3.1821999999999999</v>
      </c>
    </row>
    <row r="6506" spans="1:18">
      <c r="A6506" t="s">
        <v>2083</v>
      </c>
      <c r="B6506" t="s">
        <v>2082</v>
      </c>
      <c r="D6506">
        <v>2021</v>
      </c>
      <c r="E6506" t="s">
        <v>2130</v>
      </c>
      <c r="F6506" t="s">
        <v>2301</v>
      </c>
      <c r="G6506">
        <v>-33.008279999999999</v>
      </c>
      <c r="H6506">
        <v>137.60946999999999</v>
      </c>
      <c r="I6506" t="s">
        <v>2332</v>
      </c>
      <c r="J6506" t="s">
        <v>2146</v>
      </c>
      <c r="K6506">
        <v>16</v>
      </c>
      <c r="L6506">
        <v>17</v>
      </c>
      <c r="N6506">
        <v>1</v>
      </c>
      <c r="O6506">
        <v>0.77339999999999998</v>
      </c>
      <c r="R6506">
        <v>5.0319000000000003</v>
      </c>
    </row>
    <row r="6507" spans="1:18">
      <c r="A6507" t="s">
        <v>2083</v>
      </c>
      <c r="B6507" t="s">
        <v>2082</v>
      </c>
      <c r="D6507">
        <v>2021</v>
      </c>
      <c r="E6507" t="s">
        <v>2130</v>
      </c>
      <c r="F6507" t="s">
        <v>2301</v>
      </c>
      <c r="G6507">
        <v>-33.008279999999999</v>
      </c>
      <c r="H6507">
        <v>137.60946999999999</v>
      </c>
      <c r="I6507" t="s">
        <v>2332</v>
      </c>
      <c r="J6507" t="s">
        <v>2146</v>
      </c>
      <c r="K6507">
        <v>17</v>
      </c>
      <c r="L6507">
        <v>18</v>
      </c>
      <c r="N6507">
        <v>1</v>
      </c>
      <c r="O6507">
        <v>1.1811</v>
      </c>
      <c r="R6507">
        <v>3.6423000000000001</v>
      </c>
    </row>
    <row r="6508" spans="1:18">
      <c r="A6508" t="s">
        <v>2083</v>
      </c>
      <c r="B6508" t="s">
        <v>2082</v>
      </c>
      <c r="D6508">
        <v>2021</v>
      </c>
      <c r="E6508" t="s">
        <v>2130</v>
      </c>
      <c r="F6508" t="s">
        <v>2301</v>
      </c>
      <c r="G6508">
        <v>-33.008279999999999</v>
      </c>
      <c r="H6508">
        <v>137.60946999999999</v>
      </c>
      <c r="I6508" t="s">
        <v>2332</v>
      </c>
      <c r="J6508" t="s">
        <v>2146</v>
      </c>
      <c r="K6508">
        <v>18</v>
      </c>
      <c r="L6508">
        <v>19</v>
      </c>
      <c r="N6508">
        <v>1</v>
      </c>
      <c r="O6508">
        <v>1.0065999999999999</v>
      </c>
      <c r="R6508">
        <v>2.2526000000000002</v>
      </c>
    </row>
    <row r="6509" spans="1:18">
      <c r="A6509" t="s">
        <v>2083</v>
      </c>
      <c r="B6509" t="s">
        <v>2082</v>
      </c>
      <c r="D6509">
        <v>2021</v>
      </c>
      <c r="E6509" t="s">
        <v>2130</v>
      </c>
      <c r="F6509" t="s">
        <v>2301</v>
      </c>
      <c r="G6509">
        <v>-33.008279999999999</v>
      </c>
      <c r="H6509">
        <v>137.60946999999999</v>
      </c>
      <c r="I6509" t="s">
        <v>2332</v>
      </c>
      <c r="J6509" t="s">
        <v>2146</v>
      </c>
      <c r="K6509">
        <v>19</v>
      </c>
      <c r="L6509">
        <v>20</v>
      </c>
      <c r="N6509">
        <v>1</v>
      </c>
      <c r="O6509">
        <v>0.57110000000000005</v>
      </c>
      <c r="R6509">
        <v>1.6292</v>
      </c>
    </row>
    <row r="6510" spans="1:18">
      <c r="A6510" t="s">
        <v>2083</v>
      </c>
      <c r="B6510" t="s">
        <v>2082</v>
      </c>
      <c r="D6510">
        <v>2021</v>
      </c>
      <c r="E6510" t="s">
        <v>2130</v>
      </c>
      <c r="F6510" t="s">
        <v>2301</v>
      </c>
      <c r="G6510">
        <v>-33.008279999999999</v>
      </c>
      <c r="H6510">
        <v>137.60946999999999</v>
      </c>
      <c r="I6510" t="s">
        <v>2332</v>
      </c>
      <c r="J6510" t="s">
        <v>2146</v>
      </c>
      <c r="K6510">
        <v>20</v>
      </c>
      <c r="L6510">
        <v>24</v>
      </c>
      <c r="N6510">
        <v>4</v>
      </c>
      <c r="O6510">
        <v>1.0598000000000001</v>
      </c>
      <c r="R6510">
        <v>1.0057</v>
      </c>
    </row>
    <row r="6511" spans="1:18">
      <c r="A6511" t="s">
        <v>2083</v>
      </c>
      <c r="B6511" t="s">
        <v>2082</v>
      </c>
      <c r="D6511">
        <v>2021</v>
      </c>
      <c r="E6511" t="s">
        <v>2130</v>
      </c>
      <c r="F6511" t="s">
        <v>2301</v>
      </c>
      <c r="G6511">
        <v>-33.008279999999999</v>
      </c>
      <c r="H6511">
        <v>137.60946999999999</v>
      </c>
      <c r="I6511" t="s">
        <v>2332</v>
      </c>
      <c r="J6511" t="s">
        <v>2146</v>
      </c>
      <c r="K6511">
        <v>24</v>
      </c>
      <c r="L6511">
        <v>28</v>
      </c>
      <c r="N6511">
        <v>4</v>
      </c>
      <c r="O6511">
        <v>0.85199999999999998</v>
      </c>
      <c r="R6511">
        <v>1.1983999999999999</v>
      </c>
    </row>
    <row r="6512" spans="1:18">
      <c r="A6512" t="s">
        <v>2083</v>
      </c>
      <c r="B6512" t="s">
        <v>2082</v>
      </c>
      <c r="D6512">
        <v>2021</v>
      </c>
      <c r="E6512" t="s">
        <v>2130</v>
      </c>
      <c r="F6512" t="s">
        <v>2301</v>
      </c>
      <c r="G6512">
        <v>-33.008279999999999</v>
      </c>
      <c r="H6512">
        <v>137.60946999999999</v>
      </c>
      <c r="I6512" t="s">
        <v>2332</v>
      </c>
      <c r="J6512" t="s">
        <v>2146</v>
      </c>
      <c r="K6512">
        <v>28</v>
      </c>
      <c r="L6512">
        <v>32</v>
      </c>
      <c r="N6512">
        <v>4</v>
      </c>
      <c r="O6512">
        <v>0.95530000000000004</v>
      </c>
      <c r="R6512">
        <v>0.90449999999999997</v>
      </c>
    </row>
    <row r="6513" spans="1:18">
      <c r="A6513" t="s">
        <v>2083</v>
      </c>
      <c r="B6513" t="s">
        <v>2082</v>
      </c>
      <c r="D6513">
        <v>2021</v>
      </c>
      <c r="E6513" t="s">
        <v>2130</v>
      </c>
      <c r="F6513" t="s">
        <v>2301</v>
      </c>
      <c r="G6513">
        <v>-33.008279999999999</v>
      </c>
      <c r="H6513">
        <v>137.60946999999999</v>
      </c>
      <c r="I6513" t="s">
        <v>2332</v>
      </c>
      <c r="J6513" t="s">
        <v>2146</v>
      </c>
      <c r="K6513">
        <v>32</v>
      </c>
      <c r="L6513">
        <v>36</v>
      </c>
      <c r="N6513">
        <v>4</v>
      </c>
      <c r="O6513">
        <v>0.97589999999999999</v>
      </c>
      <c r="R6513">
        <v>0.6895</v>
      </c>
    </row>
    <row r="6514" spans="1:18">
      <c r="A6514" t="s">
        <v>2083</v>
      </c>
      <c r="B6514" t="s">
        <v>2082</v>
      </c>
      <c r="D6514">
        <v>2021</v>
      </c>
      <c r="E6514" t="s">
        <v>2130</v>
      </c>
      <c r="F6514" t="s">
        <v>2301</v>
      </c>
      <c r="G6514">
        <v>-33.008279999999999</v>
      </c>
      <c r="H6514">
        <v>137.60946999999999</v>
      </c>
      <c r="I6514" t="s">
        <v>2332</v>
      </c>
      <c r="J6514" t="s">
        <v>2146</v>
      </c>
      <c r="K6514">
        <v>36</v>
      </c>
      <c r="L6514">
        <v>40</v>
      </c>
      <c r="N6514">
        <v>4</v>
      </c>
      <c r="O6514">
        <v>1.0055000000000001</v>
      </c>
      <c r="R6514">
        <v>0.41949999999999998</v>
      </c>
    </row>
    <row r="6515" spans="1:18">
      <c r="A6515" t="s">
        <v>2083</v>
      </c>
      <c r="B6515" t="s">
        <v>2082</v>
      </c>
      <c r="D6515">
        <v>2021</v>
      </c>
      <c r="E6515" t="s">
        <v>2130</v>
      </c>
      <c r="F6515" t="s">
        <v>2301</v>
      </c>
      <c r="G6515">
        <v>-33.008279999999999</v>
      </c>
      <c r="H6515">
        <v>137.60946999999999</v>
      </c>
      <c r="I6515" t="s">
        <v>2332</v>
      </c>
      <c r="J6515" t="s">
        <v>2146</v>
      </c>
      <c r="K6515">
        <v>40</v>
      </c>
      <c r="L6515">
        <v>44</v>
      </c>
      <c r="N6515">
        <v>4</v>
      </c>
      <c r="O6515">
        <v>0.97819999999999996</v>
      </c>
      <c r="R6515">
        <v>0.81040000000000001</v>
      </c>
    </row>
    <row r="6516" spans="1:18">
      <c r="A6516" t="s">
        <v>2083</v>
      </c>
      <c r="B6516" t="s">
        <v>2082</v>
      </c>
      <c r="D6516">
        <v>2021</v>
      </c>
      <c r="E6516" t="s">
        <v>2130</v>
      </c>
      <c r="F6516" t="s">
        <v>2301</v>
      </c>
      <c r="G6516">
        <v>-33.008279999999999</v>
      </c>
      <c r="H6516">
        <v>137.60946999999999</v>
      </c>
      <c r="I6516" t="s">
        <v>2332</v>
      </c>
      <c r="J6516" t="s">
        <v>2146</v>
      </c>
      <c r="K6516">
        <v>44</v>
      </c>
      <c r="L6516">
        <v>48</v>
      </c>
      <c r="N6516">
        <v>4</v>
      </c>
      <c r="O6516">
        <v>1.0879000000000001</v>
      </c>
      <c r="R6516">
        <v>1.4300999999999999</v>
      </c>
    </row>
    <row r="6517" spans="1:18">
      <c r="A6517" t="s">
        <v>2083</v>
      </c>
      <c r="B6517" t="s">
        <v>2082</v>
      </c>
      <c r="D6517">
        <v>2021</v>
      </c>
      <c r="E6517" t="s">
        <v>2130</v>
      </c>
      <c r="F6517" t="s">
        <v>2301</v>
      </c>
      <c r="G6517">
        <v>-33.008279999999999</v>
      </c>
      <c r="H6517">
        <v>137.60946999999999</v>
      </c>
      <c r="I6517" t="s">
        <v>2332</v>
      </c>
      <c r="J6517" t="s">
        <v>2146</v>
      </c>
      <c r="K6517">
        <v>48</v>
      </c>
      <c r="L6517">
        <v>52</v>
      </c>
      <c r="N6517">
        <v>4</v>
      </c>
      <c r="O6517">
        <v>0.95679999999999998</v>
      </c>
      <c r="R6517">
        <v>0.66669999999999996</v>
      </c>
    </row>
    <row r="6518" spans="1:18">
      <c r="A6518" t="s">
        <v>2083</v>
      </c>
      <c r="B6518" t="s">
        <v>2082</v>
      </c>
      <c r="D6518">
        <v>2021</v>
      </c>
      <c r="E6518" t="s">
        <v>2130</v>
      </c>
      <c r="F6518" t="s">
        <v>2301</v>
      </c>
      <c r="G6518">
        <v>-33.008279999999999</v>
      </c>
      <c r="H6518">
        <v>137.60946999999999</v>
      </c>
      <c r="I6518" t="s">
        <v>2332</v>
      </c>
      <c r="J6518" t="s">
        <v>2146</v>
      </c>
      <c r="K6518">
        <v>52</v>
      </c>
      <c r="L6518">
        <v>56</v>
      </c>
      <c r="N6518">
        <v>4</v>
      </c>
      <c r="O6518">
        <v>1.3631</v>
      </c>
      <c r="R6518">
        <v>0.63060000000000005</v>
      </c>
    </row>
    <row r="6519" spans="1:18">
      <c r="A6519" t="s">
        <v>2083</v>
      </c>
      <c r="B6519" t="s">
        <v>2082</v>
      </c>
      <c r="D6519">
        <v>2021</v>
      </c>
      <c r="E6519" t="s">
        <v>2130</v>
      </c>
      <c r="F6519" t="s">
        <v>2301</v>
      </c>
      <c r="G6519">
        <v>-33.008279999999999</v>
      </c>
      <c r="H6519">
        <v>137.60946999999999</v>
      </c>
      <c r="I6519" t="s">
        <v>2332</v>
      </c>
      <c r="J6519" t="s">
        <v>2146</v>
      </c>
      <c r="K6519">
        <v>56</v>
      </c>
      <c r="L6519">
        <v>60</v>
      </c>
      <c r="N6519">
        <v>4</v>
      </c>
      <c r="O6519">
        <v>1.0357000000000001</v>
      </c>
      <c r="R6519">
        <v>0.48010000000000003</v>
      </c>
    </row>
    <row r="6520" spans="1:18">
      <c r="A6520" t="s">
        <v>2083</v>
      </c>
      <c r="B6520" t="s">
        <v>2082</v>
      </c>
      <c r="D6520">
        <v>2021</v>
      </c>
      <c r="E6520" t="s">
        <v>2130</v>
      </c>
      <c r="F6520" t="s">
        <v>2301</v>
      </c>
      <c r="G6520">
        <v>-33.008279999999999</v>
      </c>
      <c r="H6520">
        <v>137.60946999999999</v>
      </c>
      <c r="I6520" t="s">
        <v>2332</v>
      </c>
      <c r="J6520" t="s">
        <v>2146</v>
      </c>
      <c r="K6520">
        <v>60</v>
      </c>
      <c r="L6520">
        <v>64</v>
      </c>
      <c r="N6520">
        <v>4</v>
      </c>
      <c r="O6520">
        <v>0.90910000000000002</v>
      </c>
      <c r="R6520">
        <v>0.72419999999999995</v>
      </c>
    </row>
    <row r="6521" spans="1:18">
      <c r="A6521" t="s">
        <v>2083</v>
      </c>
      <c r="B6521" t="s">
        <v>2082</v>
      </c>
      <c r="D6521">
        <v>2021</v>
      </c>
      <c r="E6521" t="s">
        <v>2130</v>
      </c>
      <c r="F6521" t="s">
        <v>2301</v>
      </c>
      <c r="G6521">
        <v>-33.008279999999999</v>
      </c>
      <c r="H6521">
        <v>137.60946999999999</v>
      </c>
      <c r="I6521" t="s">
        <v>2332</v>
      </c>
      <c r="J6521" t="s">
        <v>2146</v>
      </c>
      <c r="K6521">
        <v>64</v>
      </c>
      <c r="L6521">
        <v>68</v>
      </c>
      <c r="N6521">
        <v>4</v>
      </c>
      <c r="O6521">
        <v>1.0831999999999999</v>
      </c>
      <c r="R6521">
        <v>0.41260000000000002</v>
      </c>
    </row>
    <row r="6522" spans="1:18">
      <c r="A6522" t="s">
        <v>2083</v>
      </c>
      <c r="B6522" t="s">
        <v>2082</v>
      </c>
      <c r="D6522">
        <v>2021</v>
      </c>
      <c r="E6522" t="s">
        <v>2130</v>
      </c>
      <c r="F6522" t="s">
        <v>2301</v>
      </c>
      <c r="G6522">
        <v>-32.979579999999999</v>
      </c>
      <c r="H6522">
        <v>137.67195000000001</v>
      </c>
      <c r="I6522" t="s">
        <v>2332</v>
      </c>
      <c r="J6522" t="s">
        <v>2145</v>
      </c>
      <c r="K6522">
        <v>0</v>
      </c>
      <c r="L6522">
        <v>1</v>
      </c>
      <c r="N6522">
        <v>1</v>
      </c>
      <c r="O6522">
        <v>0.75360000000000005</v>
      </c>
      <c r="R6522">
        <v>0.30780000000000002</v>
      </c>
    </row>
    <row r="6523" spans="1:18">
      <c r="A6523" t="s">
        <v>2083</v>
      </c>
      <c r="B6523" t="s">
        <v>2082</v>
      </c>
      <c r="D6523">
        <v>2021</v>
      </c>
      <c r="E6523" t="s">
        <v>2130</v>
      </c>
      <c r="F6523" t="s">
        <v>2301</v>
      </c>
      <c r="G6523">
        <v>-32.979579999999999</v>
      </c>
      <c r="H6523">
        <v>137.67195000000001</v>
      </c>
      <c r="I6523" t="s">
        <v>2332</v>
      </c>
      <c r="J6523" t="s">
        <v>2145</v>
      </c>
      <c r="K6523">
        <v>1</v>
      </c>
      <c r="L6523">
        <v>1.5</v>
      </c>
      <c r="N6523">
        <v>0.5</v>
      </c>
      <c r="O6523">
        <v>0.97529999999999994</v>
      </c>
      <c r="R6523">
        <v>0.26740000000000003</v>
      </c>
    </row>
    <row r="6524" spans="1:18">
      <c r="A6524" t="s">
        <v>2083</v>
      </c>
      <c r="B6524" t="s">
        <v>2082</v>
      </c>
      <c r="D6524">
        <v>2021</v>
      </c>
      <c r="E6524" t="s">
        <v>2130</v>
      </c>
      <c r="F6524" t="s">
        <v>2301</v>
      </c>
      <c r="G6524">
        <v>-32.979579999999999</v>
      </c>
      <c r="H6524">
        <v>137.67195000000001</v>
      </c>
      <c r="I6524" t="s">
        <v>2332</v>
      </c>
      <c r="J6524" t="s">
        <v>2145</v>
      </c>
      <c r="K6524">
        <v>1.5</v>
      </c>
      <c r="L6524">
        <v>2</v>
      </c>
      <c r="N6524">
        <v>0.5</v>
      </c>
      <c r="O6524">
        <v>1.1449</v>
      </c>
      <c r="R6524">
        <v>0.22689999999999999</v>
      </c>
    </row>
    <row r="6525" spans="1:18">
      <c r="A6525" t="s">
        <v>2083</v>
      </c>
      <c r="B6525" t="s">
        <v>2082</v>
      </c>
      <c r="D6525">
        <v>2021</v>
      </c>
      <c r="E6525" t="s">
        <v>2130</v>
      </c>
      <c r="F6525" t="s">
        <v>2301</v>
      </c>
      <c r="G6525">
        <v>-32.979579999999999</v>
      </c>
      <c r="H6525">
        <v>137.67195000000001</v>
      </c>
      <c r="I6525" t="s">
        <v>2332</v>
      </c>
      <c r="J6525" t="s">
        <v>2145</v>
      </c>
      <c r="K6525">
        <v>2</v>
      </c>
      <c r="L6525">
        <v>2.5</v>
      </c>
      <c r="N6525">
        <v>0.5</v>
      </c>
      <c r="O6525">
        <v>1.2450000000000001</v>
      </c>
      <c r="R6525">
        <v>0.26900000000000002</v>
      </c>
    </row>
    <row r="6526" spans="1:18">
      <c r="A6526" t="s">
        <v>2083</v>
      </c>
      <c r="B6526" t="s">
        <v>2082</v>
      </c>
      <c r="D6526">
        <v>2021</v>
      </c>
      <c r="E6526" t="s">
        <v>2130</v>
      </c>
      <c r="F6526" t="s">
        <v>2301</v>
      </c>
      <c r="G6526">
        <v>-32.979579999999999</v>
      </c>
      <c r="H6526">
        <v>137.67195000000001</v>
      </c>
      <c r="I6526" t="s">
        <v>2332</v>
      </c>
      <c r="J6526" t="s">
        <v>2145</v>
      </c>
      <c r="K6526">
        <v>2.5</v>
      </c>
      <c r="L6526">
        <v>3</v>
      </c>
      <c r="N6526">
        <v>0.5</v>
      </c>
      <c r="O6526">
        <v>0.95730000000000004</v>
      </c>
      <c r="R6526">
        <v>0.26900000000000002</v>
      </c>
    </row>
    <row r="6527" spans="1:18">
      <c r="A6527" t="s">
        <v>2083</v>
      </c>
      <c r="B6527" t="s">
        <v>2082</v>
      </c>
      <c r="D6527">
        <v>2021</v>
      </c>
      <c r="E6527" t="s">
        <v>2130</v>
      </c>
      <c r="F6527" t="s">
        <v>2301</v>
      </c>
      <c r="G6527">
        <v>-32.979579999999999</v>
      </c>
      <c r="H6527">
        <v>137.67195000000001</v>
      </c>
      <c r="I6527" t="s">
        <v>2332</v>
      </c>
      <c r="J6527" t="s">
        <v>2145</v>
      </c>
      <c r="K6527">
        <v>3</v>
      </c>
      <c r="L6527">
        <v>3.5</v>
      </c>
      <c r="N6527">
        <v>0.5</v>
      </c>
      <c r="O6527">
        <v>1.6157999999999999</v>
      </c>
      <c r="R6527">
        <v>0.26900000000000002</v>
      </c>
    </row>
    <row r="6528" spans="1:18">
      <c r="A6528" t="s">
        <v>2083</v>
      </c>
      <c r="B6528" t="s">
        <v>2082</v>
      </c>
      <c r="D6528">
        <v>2021</v>
      </c>
      <c r="E6528" t="s">
        <v>2130</v>
      </c>
      <c r="F6528" t="s">
        <v>2301</v>
      </c>
      <c r="G6528">
        <v>-32.979579999999999</v>
      </c>
      <c r="H6528">
        <v>137.67195000000001</v>
      </c>
      <c r="I6528" t="s">
        <v>2332</v>
      </c>
      <c r="J6528" t="s">
        <v>2145</v>
      </c>
      <c r="K6528">
        <v>3.5</v>
      </c>
      <c r="L6528">
        <v>4</v>
      </c>
      <c r="N6528">
        <v>0.5</v>
      </c>
      <c r="O6528">
        <v>1.1958</v>
      </c>
      <c r="R6528">
        <v>0.31109999999999999</v>
      </c>
    </row>
    <row r="6529" spans="1:18">
      <c r="A6529" t="s">
        <v>2083</v>
      </c>
      <c r="B6529" t="s">
        <v>2082</v>
      </c>
      <c r="D6529">
        <v>2021</v>
      </c>
      <c r="E6529" t="s">
        <v>2130</v>
      </c>
      <c r="F6529" t="s">
        <v>2301</v>
      </c>
      <c r="G6529">
        <v>-32.979579999999999</v>
      </c>
      <c r="H6529">
        <v>137.67195000000001</v>
      </c>
      <c r="I6529" t="s">
        <v>2332</v>
      </c>
      <c r="J6529" t="s">
        <v>2145</v>
      </c>
      <c r="K6529">
        <v>4</v>
      </c>
      <c r="L6529">
        <v>4.5</v>
      </c>
      <c r="N6529">
        <v>0.5</v>
      </c>
      <c r="O6529">
        <v>1.2060999999999999</v>
      </c>
      <c r="R6529">
        <v>0.39200000000000002</v>
      </c>
    </row>
    <row r="6530" spans="1:18">
      <c r="A6530" t="s">
        <v>2083</v>
      </c>
      <c r="B6530" t="s">
        <v>2082</v>
      </c>
      <c r="D6530">
        <v>2021</v>
      </c>
      <c r="E6530" t="s">
        <v>2130</v>
      </c>
      <c r="F6530" t="s">
        <v>2301</v>
      </c>
      <c r="G6530">
        <v>-32.979579999999999</v>
      </c>
      <c r="H6530">
        <v>137.67195000000001</v>
      </c>
      <c r="I6530" t="s">
        <v>2332</v>
      </c>
      <c r="J6530" t="s">
        <v>2145</v>
      </c>
      <c r="K6530">
        <v>4.5</v>
      </c>
      <c r="L6530">
        <v>5</v>
      </c>
      <c r="N6530">
        <v>0.5</v>
      </c>
      <c r="O6530">
        <v>1.1977</v>
      </c>
      <c r="R6530">
        <v>0.47289999999999999</v>
      </c>
    </row>
    <row r="6531" spans="1:18">
      <c r="A6531" t="s">
        <v>2083</v>
      </c>
      <c r="B6531" t="s">
        <v>2082</v>
      </c>
      <c r="D6531">
        <v>2021</v>
      </c>
      <c r="E6531" t="s">
        <v>2130</v>
      </c>
      <c r="F6531" t="s">
        <v>2301</v>
      </c>
      <c r="G6531">
        <v>-32.979579999999999</v>
      </c>
      <c r="H6531">
        <v>137.67195000000001</v>
      </c>
      <c r="I6531" t="s">
        <v>2332</v>
      </c>
      <c r="J6531" t="s">
        <v>2145</v>
      </c>
      <c r="K6531">
        <v>5</v>
      </c>
      <c r="L6531">
        <v>5.5</v>
      </c>
      <c r="N6531">
        <v>0.5</v>
      </c>
      <c r="O6531">
        <v>1.1977</v>
      </c>
      <c r="R6531">
        <v>0.39950000000000002</v>
      </c>
    </row>
    <row r="6532" spans="1:18">
      <c r="A6532" t="s">
        <v>2083</v>
      </c>
      <c r="B6532" t="s">
        <v>2082</v>
      </c>
      <c r="D6532">
        <v>2021</v>
      </c>
      <c r="E6532" t="s">
        <v>2130</v>
      </c>
      <c r="F6532" t="s">
        <v>2301</v>
      </c>
      <c r="G6532">
        <v>-32.979579999999999</v>
      </c>
      <c r="H6532">
        <v>137.67195000000001</v>
      </c>
      <c r="I6532" t="s">
        <v>2332</v>
      </c>
      <c r="J6532" t="s">
        <v>2145</v>
      </c>
      <c r="K6532">
        <v>5.5</v>
      </c>
      <c r="L6532">
        <v>6</v>
      </c>
      <c r="N6532">
        <v>0.5</v>
      </c>
      <c r="O6532">
        <v>1.2490000000000001</v>
      </c>
      <c r="R6532">
        <v>0.3261</v>
      </c>
    </row>
    <row r="6533" spans="1:18">
      <c r="A6533" t="s">
        <v>2083</v>
      </c>
      <c r="B6533" t="s">
        <v>2082</v>
      </c>
      <c r="D6533">
        <v>2021</v>
      </c>
      <c r="E6533" t="s">
        <v>2130</v>
      </c>
      <c r="F6533" t="s">
        <v>2301</v>
      </c>
      <c r="G6533">
        <v>-32.979579999999999</v>
      </c>
      <c r="H6533">
        <v>137.67195000000001</v>
      </c>
      <c r="I6533" t="s">
        <v>2332</v>
      </c>
      <c r="J6533" t="s">
        <v>2145</v>
      </c>
      <c r="K6533">
        <v>6</v>
      </c>
      <c r="L6533">
        <v>6.5</v>
      </c>
      <c r="N6533">
        <v>0.5</v>
      </c>
      <c r="O6533">
        <v>1.2204999999999999</v>
      </c>
      <c r="R6533">
        <v>0.38669999999999999</v>
      </c>
    </row>
    <row r="6534" spans="1:18">
      <c r="A6534" t="s">
        <v>2083</v>
      </c>
      <c r="B6534" t="s">
        <v>2082</v>
      </c>
      <c r="D6534">
        <v>2021</v>
      </c>
      <c r="E6534" t="s">
        <v>2130</v>
      </c>
      <c r="F6534" t="s">
        <v>2301</v>
      </c>
      <c r="G6534">
        <v>-32.979579999999999</v>
      </c>
      <c r="H6534">
        <v>137.67195000000001</v>
      </c>
      <c r="I6534" t="s">
        <v>2332</v>
      </c>
      <c r="J6534" t="s">
        <v>2145</v>
      </c>
      <c r="K6534">
        <v>6.5</v>
      </c>
      <c r="L6534">
        <v>7</v>
      </c>
      <c r="N6534">
        <v>0.5</v>
      </c>
      <c r="O6534">
        <v>0.93100000000000005</v>
      </c>
      <c r="R6534">
        <v>0.44729999999999998</v>
      </c>
    </row>
    <row r="6535" spans="1:18">
      <c r="A6535" t="s">
        <v>2083</v>
      </c>
      <c r="B6535" t="s">
        <v>2082</v>
      </c>
      <c r="D6535">
        <v>2021</v>
      </c>
      <c r="E6535" t="s">
        <v>2130</v>
      </c>
      <c r="F6535" t="s">
        <v>2301</v>
      </c>
      <c r="G6535">
        <v>-32.979579999999999</v>
      </c>
      <c r="H6535">
        <v>137.67195000000001</v>
      </c>
      <c r="I6535" t="s">
        <v>2332</v>
      </c>
      <c r="J6535" t="s">
        <v>2145</v>
      </c>
      <c r="K6535">
        <v>7</v>
      </c>
      <c r="L6535">
        <v>7.5</v>
      </c>
      <c r="N6535">
        <v>0.5</v>
      </c>
      <c r="O6535">
        <v>0.81410000000000005</v>
      </c>
      <c r="R6535">
        <v>0.4582</v>
      </c>
    </row>
    <row r="6536" spans="1:18">
      <c r="A6536" t="s">
        <v>2083</v>
      </c>
      <c r="B6536" t="s">
        <v>2082</v>
      </c>
      <c r="D6536">
        <v>2021</v>
      </c>
      <c r="E6536" t="s">
        <v>2130</v>
      </c>
      <c r="F6536" t="s">
        <v>2301</v>
      </c>
      <c r="G6536">
        <v>-32.979579999999999</v>
      </c>
      <c r="H6536">
        <v>137.67195000000001</v>
      </c>
      <c r="I6536" t="s">
        <v>2332</v>
      </c>
      <c r="J6536" t="s">
        <v>2145</v>
      </c>
      <c r="K6536">
        <v>7.5</v>
      </c>
      <c r="L6536">
        <v>8</v>
      </c>
      <c r="N6536">
        <v>0.5</v>
      </c>
      <c r="O6536">
        <v>0.95550000000000002</v>
      </c>
      <c r="R6536">
        <v>0.46899999999999997</v>
      </c>
    </row>
    <row r="6537" spans="1:18">
      <c r="A6537" t="s">
        <v>2083</v>
      </c>
      <c r="B6537" t="s">
        <v>2082</v>
      </c>
      <c r="D6537">
        <v>2021</v>
      </c>
      <c r="E6537" t="s">
        <v>2130</v>
      </c>
      <c r="F6537" t="s">
        <v>2301</v>
      </c>
      <c r="G6537">
        <v>-32.979579999999999</v>
      </c>
      <c r="H6537">
        <v>137.67195000000001</v>
      </c>
      <c r="I6537" t="s">
        <v>2332</v>
      </c>
      <c r="J6537" t="s">
        <v>2145</v>
      </c>
      <c r="K6537">
        <v>8</v>
      </c>
      <c r="L6537">
        <v>8.5</v>
      </c>
      <c r="N6537">
        <v>0.5</v>
      </c>
      <c r="O6537">
        <v>1.2067000000000001</v>
      </c>
      <c r="R6537">
        <v>0.39900000000000002</v>
      </c>
    </row>
    <row r="6538" spans="1:18">
      <c r="A6538" t="s">
        <v>2083</v>
      </c>
      <c r="B6538" t="s">
        <v>2082</v>
      </c>
      <c r="D6538">
        <v>2021</v>
      </c>
      <c r="E6538" t="s">
        <v>2130</v>
      </c>
      <c r="F6538" t="s">
        <v>2301</v>
      </c>
      <c r="G6538">
        <v>-32.979579999999999</v>
      </c>
      <c r="H6538">
        <v>137.67195000000001</v>
      </c>
      <c r="I6538" t="s">
        <v>2332</v>
      </c>
      <c r="J6538" t="s">
        <v>2145</v>
      </c>
      <c r="K6538">
        <v>8.5</v>
      </c>
      <c r="L6538">
        <v>9</v>
      </c>
      <c r="N6538">
        <v>0.5</v>
      </c>
      <c r="O6538">
        <v>1.1895</v>
      </c>
      <c r="R6538">
        <v>0.32900000000000001</v>
      </c>
    </row>
    <row r="6539" spans="1:18">
      <c r="A6539" t="s">
        <v>2083</v>
      </c>
      <c r="B6539" t="s">
        <v>2082</v>
      </c>
      <c r="D6539">
        <v>2021</v>
      </c>
      <c r="E6539" t="s">
        <v>2130</v>
      </c>
      <c r="F6539" t="s">
        <v>2301</v>
      </c>
      <c r="G6539">
        <v>-32.979579999999999</v>
      </c>
      <c r="H6539">
        <v>137.67195000000001</v>
      </c>
      <c r="I6539" t="s">
        <v>2332</v>
      </c>
      <c r="J6539" t="s">
        <v>2145</v>
      </c>
      <c r="K6539">
        <v>9</v>
      </c>
      <c r="L6539">
        <v>9.5</v>
      </c>
      <c r="N6539">
        <v>0.5</v>
      </c>
      <c r="O6539">
        <v>1.0656000000000001</v>
      </c>
      <c r="R6539">
        <v>0.38229999999999997</v>
      </c>
    </row>
    <row r="6540" spans="1:18">
      <c r="A6540" t="s">
        <v>2083</v>
      </c>
      <c r="B6540" t="s">
        <v>2082</v>
      </c>
      <c r="D6540">
        <v>2021</v>
      </c>
      <c r="E6540" t="s">
        <v>2130</v>
      </c>
      <c r="F6540" t="s">
        <v>2301</v>
      </c>
      <c r="G6540">
        <v>-32.979579999999999</v>
      </c>
      <c r="H6540">
        <v>137.67195000000001</v>
      </c>
      <c r="I6540" t="s">
        <v>2332</v>
      </c>
      <c r="J6540" t="s">
        <v>2145</v>
      </c>
      <c r="K6540">
        <v>9.5</v>
      </c>
      <c r="L6540">
        <v>10</v>
      </c>
      <c r="N6540">
        <v>0.5</v>
      </c>
      <c r="O6540">
        <v>1.0650999999999999</v>
      </c>
      <c r="R6540">
        <v>0.43559999999999999</v>
      </c>
    </row>
    <row r="6541" spans="1:18">
      <c r="A6541" t="s">
        <v>2083</v>
      </c>
      <c r="B6541" t="s">
        <v>2082</v>
      </c>
      <c r="D6541">
        <v>2021</v>
      </c>
      <c r="E6541" t="s">
        <v>2130</v>
      </c>
      <c r="F6541" t="s">
        <v>2301</v>
      </c>
      <c r="G6541">
        <v>-32.979579999999999</v>
      </c>
      <c r="H6541">
        <v>137.67195000000001</v>
      </c>
      <c r="I6541" t="s">
        <v>2332</v>
      </c>
      <c r="J6541" t="s">
        <v>2145</v>
      </c>
      <c r="K6541">
        <v>10</v>
      </c>
      <c r="L6541">
        <v>10.5</v>
      </c>
      <c r="N6541">
        <v>0.5</v>
      </c>
      <c r="O6541">
        <v>1.0047999999999999</v>
      </c>
      <c r="R6541">
        <v>0.38150000000000001</v>
      </c>
    </row>
    <row r="6542" spans="1:18">
      <c r="A6542" t="s">
        <v>2083</v>
      </c>
      <c r="B6542" t="s">
        <v>2082</v>
      </c>
      <c r="D6542">
        <v>2021</v>
      </c>
      <c r="E6542" t="s">
        <v>2130</v>
      </c>
      <c r="F6542" t="s">
        <v>2301</v>
      </c>
      <c r="G6542">
        <v>-32.979579999999999</v>
      </c>
      <c r="H6542">
        <v>137.67195000000001</v>
      </c>
      <c r="I6542" t="s">
        <v>2332</v>
      </c>
      <c r="J6542" t="s">
        <v>2145</v>
      </c>
      <c r="K6542">
        <v>10.5</v>
      </c>
      <c r="L6542">
        <v>11</v>
      </c>
      <c r="N6542">
        <v>0.5</v>
      </c>
      <c r="O6542">
        <v>0.80530000000000002</v>
      </c>
      <c r="R6542">
        <v>0.32729999999999998</v>
      </c>
    </row>
    <row r="6543" spans="1:18">
      <c r="A6543" t="s">
        <v>2083</v>
      </c>
      <c r="B6543" t="s">
        <v>2082</v>
      </c>
      <c r="D6543">
        <v>2021</v>
      </c>
      <c r="E6543" t="s">
        <v>2130</v>
      </c>
      <c r="F6543" t="s">
        <v>2301</v>
      </c>
      <c r="G6543">
        <v>-32.979579999999999</v>
      </c>
      <c r="H6543">
        <v>137.67195000000001</v>
      </c>
      <c r="I6543" t="s">
        <v>2332</v>
      </c>
      <c r="J6543" t="s">
        <v>2145</v>
      </c>
      <c r="K6543">
        <v>11</v>
      </c>
      <c r="L6543">
        <v>11.5</v>
      </c>
      <c r="N6543">
        <v>0.5</v>
      </c>
      <c r="O6543">
        <v>1.2069000000000001</v>
      </c>
      <c r="R6543">
        <v>0.40189999999999998</v>
      </c>
    </row>
    <row r="6544" spans="1:18">
      <c r="A6544" t="s">
        <v>2083</v>
      </c>
      <c r="B6544" t="s">
        <v>2082</v>
      </c>
      <c r="D6544">
        <v>2021</v>
      </c>
      <c r="E6544" t="s">
        <v>2130</v>
      </c>
      <c r="F6544" t="s">
        <v>2301</v>
      </c>
      <c r="G6544">
        <v>-32.979579999999999</v>
      </c>
      <c r="H6544">
        <v>137.67195000000001</v>
      </c>
      <c r="I6544" t="s">
        <v>2332</v>
      </c>
      <c r="J6544" t="s">
        <v>2145</v>
      </c>
      <c r="K6544">
        <v>11.5</v>
      </c>
      <c r="L6544">
        <v>12</v>
      </c>
      <c r="N6544">
        <v>0.5</v>
      </c>
      <c r="O6544">
        <v>1.3116000000000001</v>
      </c>
      <c r="R6544">
        <v>0.47649999999999998</v>
      </c>
    </row>
    <row r="6545" spans="1:18">
      <c r="A6545" t="s">
        <v>2083</v>
      </c>
      <c r="B6545" t="s">
        <v>2082</v>
      </c>
      <c r="D6545">
        <v>2021</v>
      </c>
      <c r="E6545" t="s">
        <v>2130</v>
      </c>
      <c r="F6545" t="s">
        <v>2301</v>
      </c>
      <c r="G6545">
        <v>-32.979579999999999</v>
      </c>
      <c r="H6545">
        <v>137.67195000000001</v>
      </c>
      <c r="I6545" t="s">
        <v>2332</v>
      </c>
      <c r="J6545" t="s">
        <v>2145</v>
      </c>
      <c r="K6545">
        <v>12</v>
      </c>
      <c r="L6545">
        <v>12.5</v>
      </c>
      <c r="N6545">
        <v>0.5</v>
      </c>
      <c r="O6545">
        <v>1.0820000000000001</v>
      </c>
      <c r="R6545">
        <v>0.45090000000000002</v>
      </c>
    </row>
    <row r="6546" spans="1:18">
      <c r="A6546" t="s">
        <v>2083</v>
      </c>
      <c r="B6546" t="s">
        <v>2082</v>
      </c>
      <c r="D6546">
        <v>2021</v>
      </c>
      <c r="E6546" t="s">
        <v>2130</v>
      </c>
      <c r="F6546" t="s">
        <v>2301</v>
      </c>
      <c r="G6546">
        <v>-32.979579999999999</v>
      </c>
      <c r="H6546">
        <v>137.67195000000001</v>
      </c>
      <c r="I6546" t="s">
        <v>2332</v>
      </c>
      <c r="J6546" t="s">
        <v>2145</v>
      </c>
      <c r="K6546">
        <v>12.5</v>
      </c>
      <c r="L6546">
        <v>13</v>
      </c>
      <c r="N6546">
        <v>0.5</v>
      </c>
      <c r="O6546">
        <v>1.0685</v>
      </c>
      <c r="R6546">
        <v>0.42520000000000002</v>
      </c>
    </row>
    <row r="6547" spans="1:18">
      <c r="A6547" t="s">
        <v>2083</v>
      </c>
      <c r="B6547" t="s">
        <v>2082</v>
      </c>
      <c r="D6547">
        <v>2021</v>
      </c>
      <c r="E6547" t="s">
        <v>2130</v>
      </c>
      <c r="F6547" t="s">
        <v>2301</v>
      </c>
      <c r="G6547">
        <v>-32.979579999999999</v>
      </c>
      <c r="H6547">
        <v>137.67195000000001</v>
      </c>
      <c r="I6547" t="s">
        <v>2332</v>
      </c>
      <c r="J6547" t="s">
        <v>2145</v>
      </c>
      <c r="K6547">
        <v>13</v>
      </c>
      <c r="L6547">
        <v>13.5</v>
      </c>
      <c r="N6547">
        <v>0.5</v>
      </c>
      <c r="O6547">
        <v>0.99409999999999998</v>
      </c>
      <c r="R6547">
        <v>0.45669999999999999</v>
      </c>
    </row>
    <row r="6548" spans="1:18">
      <c r="A6548" t="s">
        <v>2083</v>
      </c>
      <c r="B6548" t="s">
        <v>2082</v>
      </c>
      <c r="D6548">
        <v>2021</v>
      </c>
      <c r="E6548" t="s">
        <v>2130</v>
      </c>
      <c r="F6548" t="s">
        <v>2301</v>
      </c>
      <c r="G6548">
        <v>-32.979579999999999</v>
      </c>
      <c r="H6548">
        <v>137.67195000000001</v>
      </c>
      <c r="I6548" t="s">
        <v>2332</v>
      </c>
      <c r="J6548" t="s">
        <v>2145</v>
      </c>
      <c r="K6548">
        <v>13.5</v>
      </c>
      <c r="L6548">
        <v>14</v>
      </c>
      <c r="N6548">
        <v>0.5</v>
      </c>
      <c r="O6548">
        <v>1.0044999999999999</v>
      </c>
      <c r="R6548">
        <v>0.48809999999999998</v>
      </c>
    </row>
    <row r="6549" spans="1:18">
      <c r="A6549" t="s">
        <v>2083</v>
      </c>
      <c r="B6549" t="s">
        <v>2082</v>
      </c>
      <c r="D6549">
        <v>2021</v>
      </c>
      <c r="E6549" t="s">
        <v>2130</v>
      </c>
      <c r="F6549" t="s">
        <v>2301</v>
      </c>
      <c r="G6549">
        <v>-32.979579999999999</v>
      </c>
      <c r="H6549">
        <v>137.67195000000001</v>
      </c>
      <c r="I6549" t="s">
        <v>2332</v>
      </c>
      <c r="J6549" t="s">
        <v>2145</v>
      </c>
      <c r="K6549">
        <v>14</v>
      </c>
      <c r="L6549">
        <v>14.5</v>
      </c>
      <c r="N6549">
        <v>0.5</v>
      </c>
      <c r="O6549">
        <v>1.1581999999999999</v>
      </c>
      <c r="R6549">
        <v>0.48880000000000001</v>
      </c>
    </row>
    <row r="6550" spans="1:18">
      <c r="A6550" t="s">
        <v>2083</v>
      </c>
      <c r="B6550" t="s">
        <v>2082</v>
      </c>
      <c r="D6550">
        <v>2021</v>
      </c>
      <c r="E6550" t="s">
        <v>2130</v>
      </c>
      <c r="F6550" t="s">
        <v>2301</v>
      </c>
      <c r="G6550">
        <v>-32.979579999999999</v>
      </c>
      <c r="H6550">
        <v>137.67195000000001</v>
      </c>
      <c r="I6550" t="s">
        <v>2332</v>
      </c>
      <c r="J6550" t="s">
        <v>2145</v>
      </c>
      <c r="K6550">
        <v>14.5</v>
      </c>
      <c r="L6550">
        <v>15</v>
      </c>
      <c r="N6550">
        <v>0.5</v>
      </c>
      <c r="O6550">
        <v>1.1177999999999999</v>
      </c>
      <c r="R6550">
        <v>0.48949999999999999</v>
      </c>
    </row>
    <row r="6551" spans="1:18">
      <c r="A6551" t="s">
        <v>2083</v>
      </c>
      <c r="B6551" t="s">
        <v>2082</v>
      </c>
      <c r="D6551">
        <v>2021</v>
      </c>
      <c r="E6551" t="s">
        <v>2130</v>
      </c>
      <c r="F6551" t="s">
        <v>2301</v>
      </c>
      <c r="G6551">
        <v>-32.979579999999999</v>
      </c>
      <c r="H6551">
        <v>137.67195000000001</v>
      </c>
      <c r="I6551" t="s">
        <v>2332</v>
      </c>
      <c r="J6551" t="s">
        <v>2145</v>
      </c>
      <c r="K6551">
        <v>15</v>
      </c>
      <c r="L6551">
        <v>15.5</v>
      </c>
      <c r="N6551">
        <v>0.5</v>
      </c>
      <c r="O6551">
        <v>1.0176000000000001</v>
      </c>
      <c r="R6551">
        <v>0.53839999999999999</v>
      </c>
    </row>
    <row r="6552" spans="1:18">
      <c r="A6552" t="s">
        <v>2083</v>
      </c>
      <c r="B6552" t="s">
        <v>2082</v>
      </c>
      <c r="D6552">
        <v>2021</v>
      </c>
      <c r="E6552" t="s">
        <v>2130</v>
      </c>
      <c r="F6552" t="s">
        <v>2301</v>
      </c>
      <c r="G6552">
        <v>-32.979579999999999</v>
      </c>
      <c r="H6552">
        <v>137.67195000000001</v>
      </c>
      <c r="I6552" t="s">
        <v>2332</v>
      </c>
      <c r="J6552" t="s">
        <v>2145</v>
      </c>
      <c r="K6552">
        <v>15.5</v>
      </c>
      <c r="L6552">
        <v>16</v>
      </c>
      <c r="N6552">
        <v>0.5</v>
      </c>
      <c r="O6552">
        <v>0.999</v>
      </c>
      <c r="R6552">
        <v>0.58720000000000006</v>
      </c>
    </row>
    <row r="6553" spans="1:18">
      <c r="A6553" t="s">
        <v>2083</v>
      </c>
      <c r="B6553" t="s">
        <v>2082</v>
      </c>
      <c r="D6553">
        <v>2021</v>
      </c>
      <c r="E6553" t="s">
        <v>2130</v>
      </c>
      <c r="F6553" t="s">
        <v>2301</v>
      </c>
      <c r="G6553">
        <v>-32.979579999999999</v>
      </c>
      <c r="H6553">
        <v>137.67195000000001</v>
      </c>
      <c r="I6553" t="s">
        <v>2332</v>
      </c>
      <c r="J6553" t="s">
        <v>2145</v>
      </c>
      <c r="K6553">
        <v>16</v>
      </c>
      <c r="L6553">
        <v>16.5</v>
      </c>
      <c r="N6553">
        <v>0.5</v>
      </c>
      <c r="O6553">
        <v>0.85129999999999995</v>
      </c>
      <c r="R6553">
        <v>0.54169999999999996</v>
      </c>
    </row>
    <row r="6554" spans="1:18">
      <c r="A6554" t="s">
        <v>2083</v>
      </c>
      <c r="B6554" t="s">
        <v>2082</v>
      </c>
      <c r="D6554">
        <v>2021</v>
      </c>
      <c r="E6554" t="s">
        <v>2130</v>
      </c>
      <c r="F6554" t="s">
        <v>2301</v>
      </c>
      <c r="G6554">
        <v>-32.979579999999999</v>
      </c>
      <c r="H6554">
        <v>137.67195000000001</v>
      </c>
      <c r="I6554" t="s">
        <v>2332</v>
      </c>
      <c r="J6554" t="s">
        <v>2145</v>
      </c>
      <c r="K6554">
        <v>16.5</v>
      </c>
      <c r="L6554">
        <v>17</v>
      </c>
      <c r="N6554">
        <v>0.5</v>
      </c>
      <c r="O6554">
        <v>0.87949999999999995</v>
      </c>
      <c r="R6554">
        <v>0.49619999999999997</v>
      </c>
    </row>
    <row r="6555" spans="1:18">
      <c r="A6555" t="s">
        <v>2083</v>
      </c>
      <c r="B6555" t="s">
        <v>2082</v>
      </c>
      <c r="D6555">
        <v>2021</v>
      </c>
      <c r="E6555" t="s">
        <v>2130</v>
      </c>
      <c r="F6555" t="s">
        <v>2301</v>
      </c>
      <c r="G6555">
        <v>-32.979579999999999</v>
      </c>
      <c r="H6555">
        <v>137.67195000000001</v>
      </c>
      <c r="I6555" t="s">
        <v>2332</v>
      </c>
      <c r="J6555" t="s">
        <v>2145</v>
      </c>
      <c r="K6555">
        <v>17</v>
      </c>
      <c r="L6555">
        <v>17.5</v>
      </c>
      <c r="N6555">
        <v>0.5</v>
      </c>
      <c r="O6555">
        <v>1.175</v>
      </c>
      <c r="R6555">
        <v>0.4541</v>
      </c>
    </row>
    <row r="6556" spans="1:18">
      <c r="A6556" t="s">
        <v>2083</v>
      </c>
      <c r="B6556" t="s">
        <v>2082</v>
      </c>
      <c r="D6556">
        <v>2021</v>
      </c>
      <c r="E6556" t="s">
        <v>2130</v>
      </c>
      <c r="F6556" t="s">
        <v>2301</v>
      </c>
      <c r="G6556">
        <v>-32.979579999999999</v>
      </c>
      <c r="H6556">
        <v>137.67195000000001</v>
      </c>
      <c r="I6556" t="s">
        <v>2332</v>
      </c>
      <c r="J6556" t="s">
        <v>2145</v>
      </c>
      <c r="K6556">
        <v>17.5</v>
      </c>
      <c r="L6556">
        <v>18</v>
      </c>
      <c r="N6556">
        <v>0.5</v>
      </c>
      <c r="O6556">
        <v>1.2130000000000001</v>
      </c>
      <c r="R6556">
        <v>0.41199999999999998</v>
      </c>
    </row>
    <row r="6557" spans="1:18">
      <c r="A6557" t="s">
        <v>2083</v>
      </c>
      <c r="B6557" t="s">
        <v>2082</v>
      </c>
      <c r="D6557">
        <v>2021</v>
      </c>
      <c r="E6557" t="s">
        <v>2130</v>
      </c>
      <c r="F6557" t="s">
        <v>2301</v>
      </c>
      <c r="G6557">
        <v>-32.979579999999999</v>
      </c>
      <c r="H6557">
        <v>137.67195000000001</v>
      </c>
      <c r="I6557" t="s">
        <v>2332</v>
      </c>
      <c r="J6557" t="s">
        <v>2145</v>
      </c>
      <c r="K6557">
        <v>18</v>
      </c>
      <c r="L6557">
        <v>18.5</v>
      </c>
      <c r="N6557">
        <v>0.5</v>
      </c>
      <c r="O6557">
        <v>0.8044</v>
      </c>
      <c r="R6557">
        <v>0.45569999999999999</v>
      </c>
    </row>
    <row r="6558" spans="1:18">
      <c r="A6558" t="s">
        <v>2083</v>
      </c>
      <c r="B6558" t="s">
        <v>2082</v>
      </c>
      <c r="D6558">
        <v>2021</v>
      </c>
      <c r="E6558" t="s">
        <v>2130</v>
      </c>
      <c r="F6558" t="s">
        <v>2301</v>
      </c>
      <c r="G6558">
        <v>-32.979579999999999</v>
      </c>
      <c r="H6558">
        <v>137.67195000000001</v>
      </c>
      <c r="I6558" t="s">
        <v>2332</v>
      </c>
      <c r="J6558" t="s">
        <v>2145</v>
      </c>
      <c r="K6558">
        <v>18.5</v>
      </c>
      <c r="L6558">
        <v>19</v>
      </c>
      <c r="N6558">
        <v>0.5</v>
      </c>
      <c r="O6558">
        <v>1.0215000000000001</v>
      </c>
      <c r="R6558">
        <v>0.49940000000000001</v>
      </c>
    </row>
    <row r="6559" spans="1:18">
      <c r="A6559" t="s">
        <v>2083</v>
      </c>
      <c r="B6559" t="s">
        <v>2082</v>
      </c>
      <c r="D6559">
        <v>2021</v>
      </c>
      <c r="E6559" t="s">
        <v>2130</v>
      </c>
      <c r="F6559" t="s">
        <v>2301</v>
      </c>
      <c r="G6559">
        <v>-32.979579999999999</v>
      </c>
      <c r="H6559">
        <v>137.67195000000001</v>
      </c>
      <c r="I6559" t="s">
        <v>2332</v>
      </c>
      <c r="J6559" t="s">
        <v>2145</v>
      </c>
      <c r="K6559">
        <v>19</v>
      </c>
      <c r="L6559">
        <v>19.5</v>
      </c>
      <c r="N6559">
        <v>0.5</v>
      </c>
      <c r="O6559">
        <v>1.0702</v>
      </c>
      <c r="R6559">
        <v>0.58089999999999997</v>
      </c>
    </row>
    <row r="6560" spans="1:18">
      <c r="A6560" t="s">
        <v>2083</v>
      </c>
      <c r="B6560" t="s">
        <v>2082</v>
      </c>
      <c r="D6560">
        <v>2021</v>
      </c>
      <c r="E6560" t="s">
        <v>2130</v>
      </c>
      <c r="F6560" t="s">
        <v>2301</v>
      </c>
      <c r="G6560">
        <v>-32.979579999999999</v>
      </c>
      <c r="H6560">
        <v>137.67195000000001</v>
      </c>
      <c r="I6560" t="s">
        <v>2332</v>
      </c>
      <c r="J6560" t="s">
        <v>2145</v>
      </c>
      <c r="K6560">
        <v>19.5</v>
      </c>
      <c r="L6560">
        <v>20</v>
      </c>
      <c r="N6560">
        <v>0.5</v>
      </c>
      <c r="O6560">
        <v>1.2242</v>
      </c>
      <c r="R6560">
        <v>0.6623</v>
      </c>
    </row>
    <row r="6561" spans="1:18">
      <c r="A6561" t="s">
        <v>2083</v>
      </c>
      <c r="B6561" t="s">
        <v>2082</v>
      </c>
      <c r="D6561">
        <v>2021</v>
      </c>
      <c r="E6561" t="s">
        <v>2130</v>
      </c>
      <c r="F6561" t="s">
        <v>2301</v>
      </c>
      <c r="G6561">
        <v>-32.979579999999999</v>
      </c>
      <c r="H6561">
        <v>137.67195000000001</v>
      </c>
      <c r="I6561" t="s">
        <v>2332</v>
      </c>
      <c r="J6561" t="s">
        <v>2145</v>
      </c>
      <c r="K6561">
        <v>20</v>
      </c>
      <c r="L6561">
        <v>21</v>
      </c>
      <c r="N6561">
        <v>1</v>
      </c>
      <c r="O6561">
        <v>1.1498999999999999</v>
      </c>
      <c r="R6561">
        <v>0.54190000000000005</v>
      </c>
    </row>
    <row r="6562" spans="1:18">
      <c r="A6562" t="s">
        <v>2083</v>
      </c>
      <c r="B6562" t="s">
        <v>2082</v>
      </c>
      <c r="D6562">
        <v>2021</v>
      </c>
      <c r="E6562" t="s">
        <v>2130</v>
      </c>
      <c r="F6562" t="s">
        <v>2301</v>
      </c>
      <c r="G6562">
        <v>-32.979579999999999</v>
      </c>
      <c r="H6562">
        <v>137.67195000000001</v>
      </c>
      <c r="I6562" t="s">
        <v>2332</v>
      </c>
      <c r="J6562" t="s">
        <v>2145</v>
      </c>
      <c r="K6562">
        <v>21</v>
      </c>
      <c r="L6562">
        <v>22</v>
      </c>
      <c r="N6562">
        <v>1</v>
      </c>
      <c r="O6562">
        <v>0.99770000000000003</v>
      </c>
      <c r="R6562">
        <v>0.42159999999999997</v>
      </c>
    </row>
    <row r="6563" spans="1:18">
      <c r="A6563" t="s">
        <v>2083</v>
      </c>
      <c r="B6563" t="s">
        <v>2082</v>
      </c>
      <c r="D6563">
        <v>2021</v>
      </c>
      <c r="E6563" t="s">
        <v>2130</v>
      </c>
      <c r="F6563" t="s">
        <v>2301</v>
      </c>
      <c r="G6563">
        <v>-32.979579999999999</v>
      </c>
      <c r="H6563">
        <v>137.67195000000001</v>
      </c>
      <c r="I6563" t="s">
        <v>2332</v>
      </c>
      <c r="J6563" t="s">
        <v>2145</v>
      </c>
      <c r="K6563">
        <v>22</v>
      </c>
      <c r="L6563">
        <v>23</v>
      </c>
      <c r="N6563">
        <v>1</v>
      </c>
      <c r="O6563">
        <v>1.1890000000000001</v>
      </c>
      <c r="R6563">
        <v>0.3785</v>
      </c>
    </row>
    <row r="6564" spans="1:18">
      <c r="A6564" t="s">
        <v>2083</v>
      </c>
      <c r="B6564" t="s">
        <v>2082</v>
      </c>
      <c r="D6564">
        <v>2021</v>
      </c>
      <c r="E6564" t="s">
        <v>2130</v>
      </c>
      <c r="F6564" t="s">
        <v>2301</v>
      </c>
      <c r="G6564">
        <v>-32.979579999999999</v>
      </c>
      <c r="H6564">
        <v>137.67195000000001</v>
      </c>
      <c r="I6564" t="s">
        <v>2332</v>
      </c>
      <c r="J6564" t="s">
        <v>2145</v>
      </c>
      <c r="K6564">
        <v>23</v>
      </c>
      <c r="L6564">
        <v>24</v>
      </c>
      <c r="N6564">
        <v>1</v>
      </c>
      <c r="O6564">
        <v>1.1555</v>
      </c>
      <c r="R6564">
        <v>0.33550000000000002</v>
      </c>
    </row>
    <row r="6565" spans="1:18">
      <c r="A6565" t="s">
        <v>2083</v>
      </c>
      <c r="B6565" t="s">
        <v>2082</v>
      </c>
      <c r="D6565">
        <v>2021</v>
      </c>
      <c r="E6565" t="s">
        <v>2130</v>
      </c>
      <c r="F6565" t="s">
        <v>2301</v>
      </c>
      <c r="G6565">
        <v>-32.979579999999999</v>
      </c>
      <c r="H6565">
        <v>137.67195000000001</v>
      </c>
      <c r="I6565" t="s">
        <v>2332</v>
      </c>
      <c r="J6565" t="s">
        <v>2145</v>
      </c>
      <c r="K6565">
        <v>24</v>
      </c>
      <c r="L6565">
        <v>25</v>
      </c>
      <c r="N6565">
        <v>1</v>
      </c>
      <c r="O6565">
        <v>1.0086999999999999</v>
      </c>
      <c r="R6565">
        <v>0.4168</v>
      </c>
    </row>
    <row r="6566" spans="1:18">
      <c r="A6566" t="s">
        <v>2083</v>
      </c>
      <c r="B6566" t="s">
        <v>2082</v>
      </c>
      <c r="D6566">
        <v>2021</v>
      </c>
      <c r="E6566" t="s">
        <v>2130</v>
      </c>
      <c r="F6566" t="s">
        <v>2301</v>
      </c>
      <c r="G6566">
        <v>-32.979579999999999</v>
      </c>
      <c r="H6566">
        <v>137.67195000000001</v>
      </c>
      <c r="I6566" t="s">
        <v>2332</v>
      </c>
      <c r="J6566" t="s">
        <v>2145</v>
      </c>
      <c r="K6566">
        <v>25</v>
      </c>
      <c r="L6566">
        <v>26</v>
      </c>
      <c r="N6566">
        <v>1</v>
      </c>
      <c r="O6566">
        <v>0.84950000000000003</v>
      </c>
      <c r="R6566">
        <v>0.49819999999999998</v>
      </c>
    </row>
    <row r="6567" spans="1:18">
      <c r="A6567" t="s">
        <v>2083</v>
      </c>
      <c r="B6567" t="s">
        <v>2082</v>
      </c>
      <c r="D6567">
        <v>2021</v>
      </c>
      <c r="E6567" t="s">
        <v>2130</v>
      </c>
      <c r="F6567" t="s">
        <v>2301</v>
      </c>
      <c r="G6567">
        <v>-32.979579999999999</v>
      </c>
      <c r="H6567">
        <v>137.67195000000001</v>
      </c>
      <c r="I6567" t="s">
        <v>2332</v>
      </c>
      <c r="J6567" t="s">
        <v>2145</v>
      </c>
      <c r="K6567">
        <v>26</v>
      </c>
      <c r="L6567">
        <v>27</v>
      </c>
      <c r="N6567">
        <v>1</v>
      </c>
      <c r="O6567">
        <v>1.2331000000000001</v>
      </c>
      <c r="R6567">
        <v>0.47989999999999999</v>
      </c>
    </row>
    <row r="6568" spans="1:18">
      <c r="A6568" t="s">
        <v>2083</v>
      </c>
      <c r="B6568" t="s">
        <v>2082</v>
      </c>
      <c r="D6568">
        <v>2021</v>
      </c>
      <c r="E6568" t="s">
        <v>2130</v>
      </c>
      <c r="F6568" t="s">
        <v>2301</v>
      </c>
      <c r="G6568">
        <v>-32.979579999999999</v>
      </c>
      <c r="H6568">
        <v>137.67195000000001</v>
      </c>
      <c r="I6568" t="s">
        <v>2332</v>
      </c>
      <c r="J6568" t="s">
        <v>2145</v>
      </c>
      <c r="K6568">
        <v>27</v>
      </c>
      <c r="L6568">
        <v>28</v>
      </c>
      <c r="N6568">
        <v>1</v>
      </c>
      <c r="O6568">
        <v>1.127</v>
      </c>
      <c r="R6568">
        <v>0.46150000000000002</v>
      </c>
    </row>
    <row r="6569" spans="1:18">
      <c r="A6569" t="s">
        <v>2083</v>
      </c>
      <c r="B6569" t="s">
        <v>2082</v>
      </c>
      <c r="D6569">
        <v>2021</v>
      </c>
      <c r="E6569" t="s">
        <v>2130</v>
      </c>
      <c r="F6569" t="s">
        <v>2301</v>
      </c>
      <c r="G6569">
        <v>-32.979579999999999</v>
      </c>
      <c r="H6569">
        <v>137.67195000000001</v>
      </c>
      <c r="I6569" t="s">
        <v>2332</v>
      </c>
      <c r="J6569" t="s">
        <v>2145</v>
      </c>
      <c r="K6569">
        <v>28</v>
      </c>
      <c r="L6569">
        <v>29</v>
      </c>
      <c r="N6569">
        <v>1</v>
      </c>
      <c r="O6569">
        <v>1.0985</v>
      </c>
      <c r="R6569">
        <v>0.56930000000000003</v>
      </c>
    </row>
    <row r="6570" spans="1:18">
      <c r="A6570" t="s">
        <v>2083</v>
      </c>
      <c r="B6570" t="s">
        <v>2082</v>
      </c>
      <c r="D6570">
        <v>2021</v>
      </c>
      <c r="E6570" t="s">
        <v>2130</v>
      </c>
      <c r="F6570" t="s">
        <v>2301</v>
      </c>
      <c r="G6570">
        <v>-32.979579999999999</v>
      </c>
      <c r="H6570">
        <v>137.67195000000001</v>
      </c>
      <c r="I6570" t="s">
        <v>2332</v>
      </c>
      <c r="J6570" t="s">
        <v>2145</v>
      </c>
      <c r="K6570">
        <v>29</v>
      </c>
      <c r="L6570">
        <v>30</v>
      </c>
      <c r="N6570">
        <v>1</v>
      </c>
      <c r="O6570">
        <v>0.99470000000000003</v>
      </c>
      <c r="R6570">
        <v>0.67700000000000005</v>
      </c>
    </row>
    <row r="6571" spans="1:18">
      <c r="A6571" t="s">
        <v>2083</v>
      </c>
      <c r="B6571" t="s">
        <v>2082</v>
      </c>
      <c r="D6571">
        <v>2021</v>
      </c>
      <c r="E6571" t="s">
        <v>2130</v>
      </c>
      <c r="F6571" t="s">
        <v>2301</v>
      </c>
      <c r="G6571">
        <v>-32.979579999999999</v>
      </c>
      <c r="H6571">
        <v>137.67195000000001</v>
      </c>
      <c r="I6571" t="s">
        <v>2332</v>
      </c>
      <c r="J6571" t="s">
        <v>2145</v>
      </c>
      <c r="K6571">
        <v>30</v>
      </c>
      <c r="L6571">
        <v>31</v>
      </c>
      <c r="N6571">
        <v>1</v>
      </c>
      <c r="O6571">
        <v>1.1148</v>
      </c>
      <c r="R6571">
        <v>0.52600000000000002</v>
      </c>
    </row>
    <row r="6572" spans="1:18">
      <c r="A6572" t="s">
        <v>2083</v>
      </c>
      <c r="B6572" t="s">
        <v>2082</v>
      </c>
      <c r="D6572">
        <v>2021</v>
      </c>
      <c r="E6572" t="s">
        <v>2130</v>
      </c>
      <c r="F6572" t="s">
        <v>2301</v>
      </c>
      <c r="G6572">
        <v>-32.979579999999999</v>
      </c>
      <c r="H6572">
        <v>137.67195000000001</v>
      </c>
      <c r="I6572" t="s">
        <v>2332</v>
      </c>
      <c r="J6572" t="s">
        <v>2145</v>
      </c>
      <c r="K6572">
        <v>31</v>
      </c>
      <c r="L6572">
        <v>32</v>
      </c>
      <c r="N6572">
        <v>1</v>
      </c>
      <c r="O6572">
        <v>1.2802</v>
      </c>
      <c r="R6572">
        <v>0.37490000000000001</v>
      </c>
    </row>
    <row r="6573" spans="1:18">
      <c r="A6573" t="s">
        <v>2083</v>
      </c>
      <c r="B6573" t="s">
        <v>2082</v>
      </c>
      <c r="D6573">
        <v>2021</v>
      </c>
      <c r="E6573" t="s">
        <v>2130</v>
      </c>
      <c r="F6573" t="s">
        <v>2301</v>
      </c>
      <c r="G6573">
        <v>-32.979579999999999</v>
      </c>
      <c r="H6573">
        <v>137.67195000000001</v>
      </c>
      <c r="I6573" t="s">
        <v>2332</v>
      </c>
      <c r="J6573" t="s">
        <v>2145</v>
      </c>
      <c r="K6573">
        <v>32</v>
      </c>
      <c r="L6573">
        <v>33</v>
      </c>
      <c r="N6573">
        <v>1</v>
      </c>
      <c r="O6573">
        <v>0.75590000000000002</v>
      </c>
      <c r="R6573">
        <v>0.37990000000000002</v>
      </c>
    </row>
    <row r="6574" spans="1:18">
      <c r="A6574" t="s">
        <v>2083</v>
      </c>
      <c r="B6574" t="s">
        <v>2082</v>
      </c>
      <c r="D6574">
        <v>2021</v>
      </c>
      <c r="E6574" t="s">
        <v>2130</v>
      </c>
      <c r="F6574" t="s">
        <v>2301</v>
      </c>
      <c r="G6574">
        <v>-32.979579999999999</v>
      </c>
      <c r="H6574">
        <v>137.67195000000001</v>
      </c>
      <c r="I6574" t="s">
        <v>2332</v>
      </c>
      <c r="J6574" t="s">
        <v>2145</v>
      </c>
      <c r="K6574">
        <v>33</v>
      </c>
      <c r="L6574">
        <v>34</v>
      </c>
      <c r="N6574">
        <v>1</v>
      </c>
      <c r="O6574">
        <v>1.2985</v>
      </c>
      <c r="R6574">
        <v>0.38479999999999998</v>
      </c>
    </row>
    <row r="6575" spans="1:18">
      <c r="A6575" t="s">
        <v>2083</v>
      </c>
      <c r="B6575" t="s">
        <v>2082</v>
      </c>
      <c r="D6575">
        <v>2021</v>
      </c>
      <c r="E6575" t="s">
        <v>2130</v>
      </c>
      <c r="F6575" t="s">
        <v>2301</v>
      </c>
      <c r="G6575">
        <v>-32.979579999999999</v>
      </c>
      <c r="H6575">
        <v>137.67195000000001</v>
      </c>
      <c r="I6575" t="s">
        <v>2332</v>
      </c>
      <c r="J6575" t="s">
        <v>2145</v>
      </c>
      <c r="K6575">
        <v>34</v>
      </c>
      <c r="L6575">
        <v>35</v>
      </c>
      <c r="N6575">
        <v>1</v>
      </c>
      <c r="O6575">
        <v>0.96779999999999999</v>
      </c>
      <c r="R6575">
        <v>0.41320000000000001</v>
      </c>
    </row>
    <row r="6576" spans="1:18">
      <c r="A6576" t="s">
        <v>2083</v>
      </c>
      <c r="B6576" t="s">
        <v>2082</v>
      </c>
      <c r="D6576">
        <v>2021</v>
      </c>
      <c r="E6576" t="s">
        <v>2130</v>
      </c>
      <c r="F6576" t="s">
        <v>2301</v>
      </c>
      <c r="G6576">
        <v>-32.979579999999999</v>
      </c>
      <c r="H6576">
        <v>137.67195000000001</v>
      </c>
      <c r="I6576" t="s">
        <v>2332</v>
      </c>
      <c r="J6576" t="s">
        <v>2145</v>
      </c>
      <c r="K6576">
        <v>35</v>
      </c>
      <c r="L6576">
        <v>36</v>
      </c>
      <c r="N6576">
        <v>1</v>
      </c>
      <c r="O6576">
        <v>0.88049999999999995</v>
      </c>
      <c r="R6576">
        <v>0.44159999999999999</v>
      </c>
    </row>
    <row r="6577" spans="1:18">
      <c r="A6577" t="s">
        <v>2083</v>
      </c>
      <c r="B6577" t="s">
        <v>2082</v>
      </c>
      <c r="D6577">
        <v>2021</v>
      </c>
      <c r="E6577" t="s">
        <v>2130</v>
      </c>
      <c r="F6577" t="s">
        <v>2301</v>
      </c>
      <c r="G6577">
        <v>-32.979579999999999</v>
      </c>
      <c r="H6577">
        <v>137.67195000000001</v>
      </c>
      <c r="I6577" t="s">
        <v>2332</v>
      </c>
      <c r="J6577" t="s">
        <v>2145</v>
      </c>
      <c r="K6577">
        <v>36</v>
      </c>
      <c r="L6577">
        <v>37</v>
      </c>
      <c r="N6577">
        <v>1</v>
      </c>
      <c r="O6577">
        <v>1.048</v>
      </c>
      <c r="R6577">
        <v>0.43230000000000002</v>
      </c>
    </row>
    <row r="6578" spans="1:18">
      <c r="A6578" t="s">
        <v>2083</v>
      </c>
      <c r="B6578" t="s">
        <v>2082</v>
      </c>
      <c r="D6578">
        <v>2021</v>
      </c>
      <c r="E6578" t="s">
        <v>2130</v>
      </c>
      <c r="F6578" t="s">
        <v>2301</v>
      </c>
      <c r="G6578">
        <v>-32.979579999999999</v>
      </c>
      <c r="H6578">
        <v>137.67195000000001</v>
      </c>
      <c r="I6578" t="s">
        <v>2332</v>
      </c>
      <c r="J6578" t="s">
        <v>2145</v>
      </c>
      <c r="K6578">
        <v>37</v>
      </c>
      <c r="L6578">
        <v>38</v>
      </c>
      <c r="N6578">
        <v>1</v>
      </c>
      <c r="O6578">
        <v>0.85829999999999995</v>
      </c>
      <c r="R6578">
        <v>0.4229</v>
      </c>
    </row>
    <row r="6579" spans="1:18">
      <c r="A6579" t="s">
        <v>2083</v>
      </c>
      <c r="B6579" t="s">
        <v>2082</v>
      </c>
      <c r="D6579">
        <v>2021</v>
      </c>
      <c r="E6579" t="s">
        <v>2130</v>
      </c>
      <c r="F6579" t="s">
        <v>2301</v>
      </c>
      <c r="G6579">
        <v>-32.979579999999999</v>
      </c>
      <c r="H6579">
        <v>137.67195000000001</v>
      </c>
      <c r="I6579" t="s">
        <v>2332</v>
      </c>
      <c r="J6579" t="s">
        <v>2145</v>
      </c>
      <c r="K6579">
        <v>38</v>
      </c>
      <c r="L6579">
        <v>39</v>
      </c>
      <c r="N6579">
        <v>1</v>
      </c>
      <c r="O6579">
        <v>1.1662999999999999</v>
      </c>
      <c r="R6579">
        <v>0.3952</v>
      </c>
    </row>
    <row r="6580" spans="1:18">
      <c r="A6580" t="s">
        <v>2083</v>
      </c>
      <c r="B6580" t="s">
        <v>2082</v>
      </c>
      <c r="D6580">
        <v>2021</v>
      </c>
      <c r="E6580" t="s">
        <v>2130</v>
      </c>
      <c r="F6580" t="s">
        <v>2301</v>
      </c>
      <c r="G6580">
        <v>-32.979579999999999</v>
      </c>
      <c r="H6580">
        <v>137.67195000000001</v>
      </c>
      <c r="I6580" t="s">
        <v>2332</v>
      </c>
      <c r="J6580" t="s">
        <v>2145</v>
      </c>
      <c r="K6580">
        <v>39</v>
      </c>
      <c r="L6580">
        <v>40</v>
      </c>
      <c r="N6580">
        <v>1</v>
      </c>
      <c r="O6580">
        <v>1.2496</v>
      </c>
      <c r="R6580">
        <v>0.3674</v>
      </c>
    </row>
    <row r="6581" spans="1:18">
      <c r="A6581" t="s">
        <v>2083</v>
      </c>
      <c r="B6581" t="s">
        <v>2082</v>
      </c>
      <c r="D6581">
        <v>2021</v>
      </c>
      <c r="E6581" t="s">
        <v>2130</v>
      </c>
      <c r="F6581" t="s">
        <v>2301</v>
      </c>
      <c r="G6581">
        <v>-32.979579999999999</v>
      </c>
      <c r="H6581">
        <v>137.67195000000001</v>
      </c>
      <c r="I6581" t="s">
        <v>2332</v>
      </c>
      <c r="J6581" t="s">
        <v>2145</v>
      </c>
      <c r="K6581">
        <v>40</v>
      </c>
      <c r="L6581">
        <v>41</v>
      </c>
      <c r="N6581">
        <v>1</v>
      </c>
      <c r="O6581">
        <v>1.1567000000000001</v>
      </c>
      <c r="R6581">
        <v>0.43109999999999998</v>
      </c>
    </row>
    <row r="6582" spans="1:18">
      <c r="A6582" t="s">
        <v>2083</v>
      </c>
      <c r="B6582" t="s">
        <v>2082</v>
      </c>
      <c r="D6582">
        <v>2021</v>
      </c>
      <c r="E6582" t="s">
        <v>2130</v>
      </c>
      <c r="F6582" t="s">
        <v>2301</v>
      </c>
      <c r="G6582">
        <v>-32.979579999999999</v>
      </c>
      <c r="H6582">
        <v>137.67195000000001</v>
      </c>
      <c r="I6582" t="s">
        <v>2332</v>
      </c>
      <c r="J6582" t="s">
        <v>2145</v>
      </c>
      <c r="K6582">
        <v>41</v>
      </c>
      <c r="L6582">
        <v>42</v>
      </c>
      <c r="N6582">
        <v>1</v>
      </c>
      <c r="O6582">
        <v>1.2663</v>
      </c>
      <c r="R6582">
        <v>0.49490000000000001</v>
      </c>
    </row>
    <row r="6583" spans="1:18">
      <c r="A6583" t="s">
        <v>2083</v>
      </c>
      <c r="B6583" t="s">
        <v>2082</v>
      </c>
      <c r="D6583">
        <v>2021</v>
      </c>
      <c r="E6583" t="s">
        <v>2130</v>
      </c>
      <c r="F6583" t="s">
        <v>2301</v>
      </c>
      <c r="G6583">
        <v>-32.979579999999999</v>
      </c>
      <c r="H6583">
        <v>137.67195000000001</v>
      </c>
      <c r="I6583" t="s">
        <v>2332</v>
      </c>
      <c r="J6583" t="s">
        <v>2145</v>
      </c>
      <c r="K6583">
        <v>42</v>
      </c>
      <c r="L6583">
        <v>43</v>
      </c>
      <c r="N6583">
        <v>1</v>
      </c>
      <c r="O6583">
        <v>1.2156</v>
      </c>
      <c r="R6583">
        <v>0.47770000000000001</v>
      </c>
    </row>
    <row r="6584" spans="1:18">
      <c r="A6584" t="s">
        <v>2083</v>
      </c>
      <c r="B6584" t="s">
        <v>2082</v>
      </c>
      <c r="D6584">
        <v>2021</v>
      </c>
      <c r="E6584" t="s">
        <v>2130</v>
      </c>
      <c r="F6584" t="s">
        <v>2301</v>
      </c>
      <c r="G6584">
        <v>-32.979579999999999</v>
      </c>
      <c r="H6584">
        <v>137.67195000000001</v>
      </c>
      <c r="I6584" t="s">
        <v>2332</v>
      </c>
      <c r="J6584" t="s">
        <v>2145</v>
      </c>
      <c r="K6584">
        <v>43</v>
      </c>
      <c r="L6584">
        <v>44</v>
      </c>
      <c r="N6584">
        <v>1</v>
      </c>
      <c r="O6584">
        <v>0.8972</v>
      </c>
      <c r="R6584">
        <v>0.46039999999999998</v>
      </c>
    </row>
    <row r="6585" spans="1:18">
      <c r="A6585" t="s">
        <v>2083</v>
      </c>
      <c r="B6585" t="s">
        <v>2082</v>
      </c>
      <c r="D6585">
        <v>2021</v>
      </c>
      <c r="E6585" t="s">
        <v>2130</v>
      </c>
      <c r="F6585" t="s">
        <v>2301</v>
      </c>
      <c r="G6585">
        <v>-32.979579999999999</v>
      </c>
      <c r="H6585">
        <v>137.67195000000001</v>
      </c>
      <c r="I6585" t="s">
        <v>2332</v>
      </c>
      <c r="J6585" t="s">
        <v>2145</v>
      </c>
      <c r="K6585">
        <v>44</v>
      </c>
      <c r="L6585">
        <v>45</v>
      </c>
      <c r="N6585">
        <v>1</v>
      </c>
      <c r="O6585">
        <v>1.1598999999999999</v>
      </c>
      <c r="R6585">
        <v>0.42099999999999999</v>
      </c>
    </row>
    <row r="6586" spans="1:18">
      <c r="A6586" t="s">
        <v>2083</v>
      </c>
      <c r="B6586" t="s">
        <v>2082</v>
      </c>
      <c r="D6586">
        <v>2021</v>
      </c>
      <c r="E6586" t="s">
        <v>2130</v>
      </c>
      <c r="F6586" t="s">
        <v>2301</v>
      </c>
      <c r="G6586">
        <v>-32.979579999999999</v>
      </c>
      <c r="H6586">
        <v>137.67195000000001</v>
      </c>
      <c r="I6586" t="s">
        <v>2332</v>
      </c>
      <c r="J6586" t="s">
        <v>2145</v>
      </c>
      <c r="K6586">
        <v>45</v>
      </c>
      <c r="L6586">
        <v>46</v>
      </c>
      <c r="N6586">
        <v>1</v>
      </c>
      <c r="O6586">
        <v>0.81040000000000001</v>
      </c>
      <c r="R6586">
        <v>0.38159999999999999</v>
      </c>
    </row>
    <row r="6587" spans="1:18">
      <c r="A6587" t="s">
        <v>2083</v>
      </c>
      <c r="B6587" t="s">
        <v>2082</v>
      </c>
      <c r="D6587">
        <v>2021</v>
      </c>
      <c r="E6587" t="s">
        <v>2130</v>
      </c>
      <c r="F6587" t="s">
        <v>2301</v>
      </c>
      <c r="G6587">
        <v>-32.979579999999999</v>
      </c>
      <c r="H6587">
        <v>137.67195000000001</v>
      </c>
      <c r="I6587" t="s">
        <v>2332</v>
      </c>
      <c r="J6587" t="s">
        <v>2145</v>
      </c>
      <c r="K6587">
        <v>46</v>
      </c>
      <c r="L6587">
        <v>47</v>
      </c>
      <c r="N6587">
        <v>1</v>
      </c>
      <c r="O6587">
        <v>0.84399999999999997</v>
      </c>
      <c r="R6587">
        <v>0.80969999999999998</v>
      </c>
    </row>
    <row r="6588" spans="1:18">
      <c r="A6588" t="s">
        <v>2083</v>
      </c>
      <c r="B6588" t="s">
        <v>2082</v>
      </c>
      <c r="D6588">
        <v>2021</v>
      </c>
      <c r="E6588" t="s">
        <v>2130</v>
      </c>
      <c r="F6588" t="s">
        <v>2301</v>
      </c>
      <c r="G6588">
        <v>-32.979579999999999</v>
      </c>
      <c r="H6588">
        <v>137.67195000000001</v>
      </c>
      <c r="I6588" t="s">
        <v>2332</v>
      </c>
      <c r="J6588" t="s">
        <v>2145</v>
      </c>
      <c r="K6588">
        <v>47</v>
      </c>
      <c r="L6588">
        <v>48</v>
      </c>
      <c r="N6588">
        <v>1</v>
      </c>
      <c r="O6588">
        <v>0.90039999999999998</v>
      </c>
      <c r="R6588">
        <v>1.2379</v>
      </c>
    </row>
    <row r="6589" spans="1:18">
      <c r="A6589" t="s">
        <v>2083</v>
      </c>
      <c r="B6589" t="s">
        <v>2082</v>
      </c>
      <c r="D6589">
        <v>2021</v>
      </c>
      <c r="E6589" t="s">
        <v>2130</v>
      </c>
      <c r="F6589" t="s">
        <v>2301</v>
      </c>
      <c r="G6589">
        <v>-32.979579999999999</v>
      </c>
      <c r="H6589">
        <v>137.67195000000001</v>
      </c>
      <c r="I6589" t="s">
        <v>2332</v>
      </c>
      <c r="J6589" t="s">
        <v>2145</v>
      </c>
      <c r="K6589">
        <v>48</v>
      </c>
      <c r="L6589">
        <v>49</v>
      </c>
      <c r="N6589">
        <v>1</v>
      </c>
      <c r="O6589">
        <v>1.1216999999999999</v>
      </c>
      <c r="R6589">
        <v>1.0222</v>
      </c>
    </row>
    <row r="6590" spans="1:18">
      <c r="A6590" t="s">
        <v>2083</v>
      </c>
      <c r="B6590" t="s">
        <v>2082</v>
      </c>
      <c r="D6590">
        <v>2021</v>
      </c>
      <c r="E6590" t="s">
        <v>2130</v>
      </c>
      <c r="F6590" t="s">
        <v>2301</v>
      </c>
      <c r="G6590">
        <v>-32.979579999999999</v>
      </c>
      <c r="H6590">
        <v>137.67195000000001</v>
      </c>
      <c r="I6590" t="s">
        <v>2332</v>
      </c>
      <c r="J6590" t="s">
        <v>2145</v>
      </c>
      <c r="K6590">
        <v>49</v>
      </c>
      <c r="L6590">
        <v>50</v>
      </c>
      <c r="N6590">
        <v>1</v>
      </c>
      <c r="O6590">
        <v>1.1694</v>
      </c>
      <c r="R6590">
        <v>1.0222</v>
      </c>
    </row>
    <row r="6591" spans="1:18">
      <c r="A6591" t="s">
        <v>2083</v>
      </c>
      <c r="B6591" t="s">
        <v>2082</v>
      </c>
      <c r="D6591">
        <v>2021</v>
      </c>
      <c r="E6591" t="s">
        <v>2130</v>
      </c>
      <c r="F6591" t="s">
        <v>2301</v>
      </c>
      <c r="G6591">
        <v>-32.979579999999999</v>
      </c>
      <c r="H6591">
        <v>137.67195000000001</v>
      </c>
      <c r="I6591" t="s">
        <v>2332</v>
      </c>
      <c r="J6591" t="s">
        <v>2145</v>
      </c>
      <c r="K6591">
        <v>50</v>
      </c>
      <c r="L6591">
        <v>51</v>
      </c>
      <c r="N6591">
        <v>1</v>
      </c>
      <c r="O6591">
        <v>1.0163</v>
      </c>
      <c r="R6591">
        <v>1.0222</v>
      </c>
    </row>
    <row r="6592" spans="1:18">
      <c r="A6592" t="s">
        <v>2083</v>
      </c>
      <c r="B6592" t="s">
        <v>2082</v>
      </c>
      <c r="D6592">
        <v>2021</v>
      </c>
      <c r="E6592" t="s">
        <v>2130</v>
      </c>
      <c r="F6592" t="s">
        <v>2301</v>
      </c>
      <c r="G6592">
        <v>-32.979579999999999</v>
      </c>
      <c r="H6592">
        <v>137.67195000000001</v>
      </c>
      <c r="I6592" t="s">
        <v>2332</v>
      </c>
      <c r="J6592" t="s">
        <v>2145</v>
      </c>
      <c r="K6592">
        <v>51</v>
      </c>
      <c r="L6592">
        <v>52</v>
      </c>
      <c r="N6592">
        <v>1</v>
      </c>
      <c r="O6592">
        <v>1.0872999999999999</v>
      </c>
      <c r="R6592">
        <v>0.80649999999999999</v>
      </c>
    </row>
    <row r="6593" spans="1:18">
      <c r="A6593" t="s">
        <v>2083</v>
      </c>
      <c r="B6593" t="s">
        <v>2082</v>
      </c>
      <c r="D6593">
        <v>2021</v>
      </c>
      <c r="E6593" t="s">
        <v>2130</v>
      </c>
      <c r="F6593" t="s">
        <v>2301</v>
      </c>
      <c r="G6593">
        <v>-32.979579999999999</v>
      </c>
      <c r="H6593">
        <v>137.67195000000001</v>
      </c>
      <c r="I6593" t="s">
        <v>2332</v>
      </c>
      <c r="J6593" t="s">
        <v>2145</v>
      </c>
      <c r="K6593">
        <v>52</v>
      </c>
      <c r="L6593">
        <v>53</v>
      </c>
      <c r="N6593">
        <v>1</v>
      </c>
      <c r="O6593">
        <v>1.1428</v>
      </c>
      <c r="R6593">
        <v>0.59099999999999997</v>
      </c>
    </row>
    <row r="6594" spans="1:18">
      <c r="A6594" t="s">
        <v>2083</v>
      </c>
      <c r="B6594" t="s">
        <v>2082</v>
      </c>
      <c r="D6594">
        <v>2021</v>
      </c>
      <c r="E6594" t="s">
        <v>2130</v>
      </c>
      <c r="F6594" t="s">
        <v>2301</v>
      </c>
      <c r="G6594">
        <v>-32.979579999999999</v>
      </c>
      <c r="H6594">
        <v>137.67195000000001</v>
      </c>
      <c r="I6594" t="s">
        <v>2332</v>
      </c>
      <c r="J6594" t="s">
        <v>2145</v>
      </c>
      <c r="K6594">
        <v>53</v>
      </c>
      <c r="L6594">
        <v>54</v>
      </c>
      <c r="N6594">
        <v>1</v>
      </c>
      <c r="O6594">
        <v>1.0939000000000001</v>
      </c>
      <c r="R6594">
        <v>0.59099999999999997</v>
      </c>
    </row>
    <row r="6595" spans="1:18">
      <c r="A6595" t="s">
        <v>2083</v>
      </c>
      <c r="B6595" t="s">
        <v>2082</v>
      </c>
      <c r="D6595">
        <v>2021</v>
      </c>
      <c r="E6595" t="s">
        <v>2130</v>
      </c>
      <c r="F6595" t="s">
        <v>2301</v>
      </c>
      <c r="G6595">
        <v>-32.979579999999999</v>
      </c>
      <c r="H6595">
        <v>137.67195000000001</v>
      </c>
      <c r="I6595" t="s">
        <v>2332</v>
      </c>
      <c r="J6595" t="s">
        <v>2145</v>
      </c>
      <c r="K6595">
        <v>54</v>
      </c>
      <c r="L6595">
        <v>55</v>
      </c>
      <c r="N6595">
        <v>1</v>
      </c>
      <c r="O6595">
        <v>1.3021</v>
      </c>
      <c r="R6595">
        <v>0.59099999999999997</v>
      </c>
    </row>
    <row r="6596" spans="1:18">
      <c r="A6596" t="s">
        <v>2083</v>
      </c>
      <c r="B6596" t="s">
        <v>2082</v>
      </c>
      <c r="D6596">
        <v>2021</v>
      </c>
      <c r="E6596" t="s">
        <v>2130</v>
      </c>
      <c r="F6596" t="s">
        <v>2301</v>
      </c>
      <c r="G6596">
        <v>-32.979579999999999</v>
      </c>
      <c r="H6596">
        <v>137.67195000000001</v>
      </c>
      <c r="I6596" t="s">
        <v>2332</v>
      </c>
      <c r="J6596" t="s">
        <v>2145</v>
      </c>
      <c r="K6596">
        <v>55</v>
      </c>
      <c r="L6596">
        <v>56</v>
      </c>
      <c r="N6596">
        <v>1</v>
      </c>
      <c r="O6596">
        <v>1.075</v>
      </c>
      <c r="R6596">
        <v>0.59099999999999997</v>
      </c>
    </row>
    <row r="6597" spans="1:18">
      <c r="A6597" t="s">
        <v>2083</v>
      </c>
      <c r="B6597" t="s">
        <v>2082</v>
      </c>
      <c r="D6597">
        <v>2021</v>
      </c>
      <c r="E6597" t="s">
        <v>2130</v>
      </c>
      <c r="F6597" t="s">
        <v>2301</v>
      </c>
      <c r="G6597">
        <v>-32.979579999999999</v>
      </c>
      <c r="H6597">
        <v>137.67195000000001</v>
      </c>
      <c r="I6597" t="s">
        <v>2332</v>
      </c>
      <c r="J6597" t="s">
        <v>2145</v>
      </c>
      <c r="K6597">
        <v>56</v>
      </c>
      <c r="L6597">
        <v>57</v>
      </c>
      <c r="N6597">
        <v>1</v>
      </c>
      <c r="O6597">
        <v>1.0172000000000001</v>
      </c>
      <c r="R6597">
        <v>0.59099999999999997</v>
      </c>
    </row>
    <row r="6598" spans="1:18">
      <c r="A6598" t="s">
        <v>2083</v>
      </c>
      <c r="B6598" t="s">
        <v>2082</v>
      </c>
      <c r="D6598">
        <v>2021</v>
      </c>
      <c r="E6598" t="s">
        <v>2130</v>
      </c>
      <c r="F6598" t="s">
        <v>2301</v>
      </c>
      <c r="G6598">
        <v>-32.979579999999999</v>
      </c>
      <c r="H6598">
        <v>137.67195000000001</v>
      </c>
      <c r="I6598" t="s">
        <v>2332</v>
      </c>
      <c r="J6598" t="s">
        <v>2145</v>
      </c>
      <c r="K6598">
        <v>57</v>
      </c>
      <c r="L6598">
        <v>58</v>
      </c>
      <c r="N6598">
        <v>1</v>
      </c>
      <c r="O6598">
        <v>0.96860000000000002</v>
      </c>
      <c r="R6598">
        <v>0.59099999999999997</v>
      </c>
    </row>
    <row r="6599" spans="1:18">
      <c r="A6599" t="s">
        <v>2083</v>
      </c>
      <c r="B6599" t="s">
        <v>2082</v>
      </c>
      <c r="D6599">
        <v>2021</v>
      </c>
      <c r="E6599" t="s">
        <v>2130</v>
      </c>
      <c r="F6599" t="s">
        <v>2301</v>
      </c>
      <c r="G6599">
        <v>-32.979579999999999</v>
      </c>
      <c r="H6599">
        <v>137.67195000000001</v>
      </c>
      <c r="I6599" t="s">
        <v>2332</v>
      </c>
      <c r="J6599" t="s">
        <v>2145</v>
      </c>
      <c r="K6599">
        <v>58</v>
      </c>
      <c r="L6599">
        <v>59</v>
      </c>
      <c r="N6599">
        <v>1</v>
      </c>
      <c r="O6599">
        <v>0.93400000000000005</v>
      </c>
      <c r="R6599">
        <v>0.59099999999999997</v>
      </c>
    </row>
    <row r="6600" spans="1:18">
      <c r="A6600" t="s">
        <v>2083</v>
      </c>
      <c r="B6600" t="s">
        <v>2082</v>
      </c>
      <c r="D6600">
        <v>2021</v>
      </c>
      <c r="E6600" t="s">
        <v>2130</v>
      </c>
      <c r="F6600" t="s">
        <v>2301</v>
      </c>
      <c r="G6600">
        <v>-32.979579999999999</v>
      </c>
      <c r="H6600">
        <v>137.67195000000001</v>
      </c>
      <c r="I6600" t="s">
        <v>2332</v>
      </c>
      <c r="J6600" t="s">
        <v>2145</v>
      </c>
      <c r="K6600">
        <v>59</v>
      </c>
      <c r="L6600">
        <v>60</v>
      </c>
      <c r="N6600">
        <v>1</v>
      </c>
      <c r="O6600">
        <v>1.4832000000000001</v>
      </c>
      <c r="R6600">
        <v>0.3755</v>
      </c>
    </row>
    <row r="6601" spans="1:18">
      <c r="A6601" t="s">
        <v>2083</v>
      </c>
      <c r="B6601" t="s">
        <v>2082</v>
      </c>
      <c r="D6601">
        <v>2021</v>
      </c>
      <c r="E6601" t="s">
        <v>2130</v>
      </c>
      <c r="F6601" t="s">
        <v>2301</v>
      </c>
      <c r="G6601">
        <v>-32.979579999999999</v>
      </c>
      <c r="H6601">
        <v>137.67195000000001</v>
      </c>
      <c r="I6601" t="s">
        <v>2332</v>
      </c>
      <c r="J6601" t="s">
        <v>2145</v>
      </c>
      <c r="K6601">
        <v>60</v>
      </c>
      <c r="L6601">
        <v>61</v>
      </c>
      <c r="N6601">
        <v>1</v>
      </c>
      <c r="O6601">
        <v>0.95089999999999997</v>
      </c>
      <c r="R6601">
        <v>0.66600000000000004</v>
      </c>
    </row>
    <row r="6602" spans="1:18">
      <c r="A6602" t="s">
        <v>2083</v>
      </c>
      <c r="B6602" t="s">
        <v>2082</v>
      </c>
      <c r="D6602">
        <v>2021</v>
      </c>
      <c r="E6602" t="s">
        <v>2130</v>
      </c>
      <c r="F6602" t="s">
        <v>2301</v>
      </c>
      <c r="G6602">
        <v>-32.979579999999999</v>
      </c>
      <c r="H6602">
        <v>137.67195000000001</v>
      </c>
      <c r="I6602" t="s">
        <v>2332</v>
      </c>
      <c r="J6602" t="s">
        <v>2145</v>
      </c>
      <c r="K6602">
        <v>61</v>
      </c>
      <c r="L6602">
        <v>62</v>
      </c>
      <c r="N6602">
        <v>1</v>
      </c>
      <c r="O6602">
        <v>1.4265000000000001</v>
      </c>
      <c r="R6602">
        <v>0.66600000000000004</v>
      </c>
    </row>
    <row r="6603" spans="1:18">
      <c r="A6603" t="s">
        <v>2083</v>
      </c>
      <c r="B6603" t="s">
        <v>2082</v>
      </c>
      <c r="D6603">
        <v>2021</v>
      </c>
      <c r="E6603" t="s">
        <v>2130</v>
      </c>
      <c r="F6603" t="s">
        <v>2301</v>
      </c>
      <c r="G6603">
        <v>-32.979579999999999</v>
      </c>
      <c r="H6603">
        <v>137.67195000000001</v>
      </c>
      <c r="I6603" t="s">
        <v>2332</v>
      </c>
      <c r="J6603" t="s">
        <v>2145</v>
      </c>
      <c r="K6603">
        <v>62</v>
      </c>
      <c r="L6603">
        <v>63</v>
      </c>
      <c r="N6603">
        <v>1</v>
      </c>
      <c r="O6603">
        <v>0.73419999999999996</v>
      </c>
      <c r="R6603">
        <v>0.66600000000000004</v>
      </c>
    </row>
    <row r="6604" spans="1:18">
      <c r="A6604" t="s">
        <v>2083</v>
      </c>
      <c r="B6604" t="s">
        <v>2082</v>
      </c>
      <c r="D6604">
        <v>2021</v>
      </c>
      <c r="E6604" t="s">
        <v>2130</v>
      </c>
      <c r="F6604" t="s">
        <v>2301</v>
      </c>
      <c r="G6604">
        <v>-32.979579999999999</v>
      </c>
      <c r="H6604">
        <v>137.67195000000001</v>
      </c>
      <c r="I6604" t="s">
        <v>2332</v>
      </c>
      <c r="J6604" t="s">
        <v>2145</v>
      </c>
      <c r="K6604">
        <v>63</v>
      </c>
      <c r="L6604">
        <v>64</v>
      </c>
      <c r="N6604">
        <v>1</v>
      </c>
      <c r="O6604">
        <v>0.82799999999999996</v>
      </c>
      <c r="R6604">
        <v>0.95640000000000003</v>
      </c>
    </row>
    <row r="6605" spans="1:18">
      <c r="A6605" t="s">
        <v>2083</v>
      </c>
      <c r="B6605" t="s">
        <v>2082</v>
      </c>
      <c r="D6605">
        <v>2021</v>
      </c>
      <c r="E6605" t="s">
        <v>2130</v>
      </c>
      <c r="F6605" t="s">
        <v>2301</v>
      </c>
      <c r="G6605">
        <v>-32.979579999999999</v>
      </c>
      <c r="H6605">
        <v>137.67195000000001</v>
      </c>
      <c r="I6605" t="s">
        <v>2332</v>
      </c>
      <c r="J6605" t="s">
        <v>2144</v>
      </c>
      <c r="K6605">
        <v>0</v>
      </c>
      <c r="L6605">
        <v>1</v>
      </c>
      <c r="N6605">
        <v>1</v>
      </c>
      <c r="O6605">
        <v>0.55349999999999999</v>
      </c>
      <c r="R6605">
        <v>1.2325999999999999</v>
      </c>
    </row>
    <row r="6606" spans="1:18">
      <c r="A6606" t="s">
        <v>2083</v>
      </c>
      <c r="B6606" t="s">
        <v>2082</v>
      </c>
      <c r="D6606">
        <v>2021</v>
      </c>
      <c r="E6606" t="s">
        <v>2130</v>
      </c>
      <c r="F6606" t="s">
        <v>2301</v>
      </c>
      <c r="G6606">
        <v>-32.979579999999999</v>
      </c>
      <c r="H6606">
        <v>137.67195000000001</v>
      </c>
      <c r="I6606" t="s">
        <v>2332</v>
      </c>
      <c r="J6606" t="s">
        <v>2144</v>
      </c>
      <c r="K6606">
        <v>1</v>
      </c>
      <c r="L6606">
        <v>2</v>
      </c>
      <c r="N6606">
        <v>1</v>
      </c>
      <c r="O6606">
        <v>1.0501</v>
      </c>
      <c r="R6606">
        <v>0.81589999999999996</v>
      </c>
    </row>
    <row r="6607" spans="1:18">
      <c r="A6607" t="s">
        <v>2083</v>
      </c>
      <c r="B6607" t="s">
        <v>2082</v>
      </c>
      <c r="D6607">
        <v>2021</v>
      </c>
      <c r="E6607" t="s">
        <v>2130</v>
      </c>
      <c r="F6607" t="s">
        <v>2301</v>
      </c>
      <c r="G6607">
        <v>-32.979579999999999</v>
      </c>
      <c r="H6607">
        <v>137.67195000000001</v>
      </c>
      <c r="I6607" t="s">
        <v>2332</v>
      </c>
      <c r="J6607" t="s">
        <v>2144</v>
      </c>
      <c r="K6607">
        <v>2</v>
      </c>
      <c r="L6607">
        <v>3</v>
      </c>
      <c r="N6607">
        <v>1</v>
      </c>
      <c r="O6607">
        <v>0.90920000000000001</v>
      </c>
      <c r="R6607">
        <v>0.39929999999999999</v>
      </c>
    </row>
    <row r="6608" spans="1:18">
      <c r="A6608" t="s">
        <v>2083</v>
      </c>
      <c r="B6608" t="s">
        <v>2082</v>
      </c>
      <c r="D6608">
        <v>2021</v>
      </c>
      <c r="E6608" t="s">
        <v>2130</v>
      </c>
      <c r="F6608" t="s">
        <v>2301</v>
      </c>
      <c r="G6608">
        <v>-32.979579999999999</v>
      </c>
      <c r="H6608">
        <v>137.67195000000001</v>
      </c>
      <c r="I6608" t="s">
        <v>2332</v>
      </c>
      <c r="J6608" t="s">
        <v>2144</v>
      </c>
      <c r="K6608">
        <v>3</v>
      </c>
      <c r="L6608">
        <v>4</v>
      </c>
      <c r="N6608">
        <v>1</v>
      </c>
      <c r="O6608">
        <v>1.1067</v>
      </c>
      <c r="R6608">
        <v>0.47799999999999998</v>
      </c>
    </row>
    <row r="6609" spans="1:18">
      <c r="A6609" t="s">
        <v>2083</v>
      </c>
      <c r="B6609" t="s">
        <v>2082</v>
      </c>
      <c r="D6609">
        <v>2021</v>
      </c>
      <c r="E6609" t="s">
        <v>2130</v>
      </c>
      <c r="F6609" t="s">
        <v>2301</v>
      </c>
      <c r="G6609">
        <v>-32.979579999999999</v>
      </c>
      <c r="H6609">
        <v>137.67195000000001</v>
      </c>
      <c r="I6609" t="s">
        <v>2332</v>
      </c>
      <c r="J6609" t="s">
        <v>2144</v>
      </c>
      <c r="K6609">
        <v>4</v>
      </c>
      <c r="L6609">
        <v>5</v>
      </c>
      <c r="N6609">
        <v>1</v>
      </c>
      <c r="O6609">
        <v>1.0667</v>
      </c>
      <c r="R6609">
        <v>0.55669999999999997</v>
      </c>
    </row>
    <row r="6610" spans="1:18">
      <c r="A6610" t="s">
        <v>2083</v>
      </c>
      <c r="B6610" t="s">
        <v>2082</v>
      </c>
      <c r="D6610">
        <v>2021</v>
      </c>
      <c r="E6610" t="s">
        <v>2130</v>
      </c>
      <c r="F6610" t="s">
        <v>2301</v>
      </c>
      <c r="G6610">
        <v>-32.979579999999999</v>
      </c>
      <c r="H6610">
        <v>137.67195000000001</v>
      </c>
      <c r="I6610" t="s">
        <v>2332</v>
      </c>
      <c r="J6610" t="s">
        <v>2144</v>
      </c>
      <c r="K6610">
        <v>5</v>
      </c>
      <c r="L6610">
        <v>6</v>
      </c>
      <c r="N6610">
        <v>1</v>
      </c>
      <c r="O6610">
        <v>0.62539999999999996</v>
      </c>
      <c r="R6610">
        <v>0.83069999999999999</v>
      </c>
    </row>
    <row r="6611" spans="1:18">
      <c r="A6611" t="s">
        <v>2083</v>
      </c>
      <c r="B6611" t="s">
        <v>2082</v>
      </c>
      <c r="D6611">
        <v>2021</v>
      </c>
      <c r="E6611" t="s">
        <v>2130</v>
      </c>
      <c r="F6611" t="s">
        <v>2301</v>
      </c>
      <c r="G6611">
        <v>-32.979579999999999</v>
      </c>
      <c r="H6611">
        <v>137.67195000000001</v>
      </c>
      <c r="I6611" t="s">
        <v>2332</v>
      </c>
      <c r="J6611" t="s">
        <v>2144</v>
      </c>
      <c r="K6611">
        <v>6</v>
      </c>
      <c r="L6611">
        <v>7</v>
      </c>
      <c r="N6611">
        <v>1</v>
      </c>
      <c r="O6611">
        <v>0.81359999999999999</v>
      </c>
      <c r="R6611">
        <v>1.1047</v>
      </c>
    </row>
    <row r="6612" spans="1:18">
      <c r="A6612" t="s">
        <v>2083</v>
      </c>
      <c r="B6612" t="s">
        <v>2082</v>
      </c>
      <c r="D6612">
        <v>2021</v>
      </c>
      <c r="E6612" t="s">
        <v>2130</v>
      </c>
      <c r="F6612" t="s">
        <v>2301</v>
      </c>
      <c r="G6612">
        <v>-32.979579999999999</v>
      </c>
      <c r="H6612">
        <v>137.67195000000001</v>
      </c>
      <c r="I6612" t="s">
        <v>2332</v>
      </c>
      <c r="J6612" t="s">
        <v>2144</v>
      </c>
      <c r="K6612">
        <v>7</v>
      </c>
      <c r="L6612">
        <v>8</v>
      </c>
      <c r="N6612">
        <v>1</v>
      </c>
      <c r="O6612">
        <v>0.49049999999999999</v>
      </c>
      <c r="R6612">
        <v>1.5128999999999999</v>
      </c>
    </row>
    <row r="6613" spans="1:18">
      <c r="A6613" t="s">
        <v>2083</v>
      </c>
      <c r="B6613" t="s">
        <v>2082</v>
      </c>
      <c r="D6613">
        <v>2021</v>
      </c>
      <c r="E6613" t="s">
        <v>2130</v>
      </c>
      <c r="F6613" t="s">
        <v>2301</v>
      </c>
      <c r="G6613">
        <v>-32.979579999999999</v>
      </c>
      <c r="H6613">
        <v>137.67195000000001</v>
      </c>
      <c r="I6613" t="s">
        <v>2332</v>
      </c>
      <c r="J6613" t="s">
        <v>2144</v>
      </c>
      <c r="K6613">
        <v>8</v>
      </c>
      <c r="L6613">
        <v>9</v>
      </c>
      <c r="N6613">
        <v>1</v>
      </c>
      <c r="O6613">
        <v>0.56379999999999997</v>
      </c>
      <c r="R6613">
        <v>1.9211</v>
      </c>
    </row>
    <row r="6614" spans="1:18">
      <c r="A6614" t="s">
        <v>2083</v>
      </c>
      <c r="B6614" t="s">
        <v>2082</v>
      </c>
      <c r="D6614">
        <v>2021</v>
      </c>
      <c r="E6614" t="s">
        <v>2130</v>
      </c>
      <c r="F6614" t="s">
        <v>2301</v>
      </c>
      <c r="G6614">
        <v>-32.979579999999999</v>
      </c>
      <c r="H6614">
        <v>137.67195000000001</v>
      </c>
      <c r="I6614" t="s">
        <v>2332</v>
      </c>
      <c r="J6614" t="s">
        <v>2144</v>
      </c>
      <c r="K6614">
        <v>9</v>
      </c>
      <c r="L6614">
        <v>10</v>
      </c>
      <c r="N6614">
        <v>1</v>
      </c>
      <c r="O6614">
        <v>0.5665</v>
      </c>
      <c r="R6614">
        <v>1.5627</v>
      </c>
    </row>
    <row r="6615" spans="1:18">
      <c r="A6615" t="s">
        <v>2083</v>
      </c>
      <c r="B6615" t="s">
        <v>2082</v>
      </c>
      <c r="D6615">
        <v>2021</v>
      </c>
      <c r="E6615" t="s">
        <v>2130</v>
      </c>
      <c r="F6615" t="s">
        <v>2301</v>
      </c>
      <c r="G6615">
        <v>-32.979579999999999</v>
      </c>
      <c r="H6615">
        <v>137.67195000000001</v>
      </c>
      <c r="I6615" t="s">
        <v>2332</v>
      </c>
      <c r="J6615" t="s">
        <v>2144</v>
      </c>
      <c r="K6615">
        <v>10</v>
      </c>
      <c r="L6615">
        <v>11</v>
      </c>
      <c r="N6615">
        <v>1</v>
      </c>
      <c r="O6615">
        <v>0.52659999999999996</v>
      </c>
      <c r="R6615">
        <v>1.2041999999999999</v>
      </c>
    </row>
    <row r="6616" spans="1:18">
      <c r="A6616" t="s">
        <v>2083</v>
      </c>
      <c r="B6616" t="s">
        <v>2082</v>
      </c>
      <c r="D6616">
        <v>2021</v>
      </c>
      <c r="E6616" t="s">
        <v>2130</v>
      </c>
      <c r="F6616" t="s">
        <v>2301</v>
      </c>
      <c r="G6616">
        <v>-32.979579999999999</v>
      </c>
      <c r="H6616">
        <v>137.67195000000001</v>
      </c>
      <c r="I6616" t="s">
        <v>2332</v>
      </c>
      <c r="J6616" t="s">
        <v>2144</v>
      </c>
      <c r="K6616">
        <v>11</v>
      </c>
      <c r="L6616">
        <v>12</v>
      </c>
      <c r="N6616">
        <v>1</v>
      </c>
      <c r="O6616">
        <v>0.30220000000000002</v>
      </c>
      <c r="R6616">
        <v>1.3986000000000001</v>
      </c>
    </row>
    <row r="6617" spans="1:18">
      <c r="A6617" t="s">
        <v>2083</v>
      </c>
      <c r="B6617" t="s">
        <v>2082</v>
      </c>
      <c r="D6617">
        <v>2021</v>
      </c>
      <c r="E6617" t="s">
        <v>2130</v>
      </c>
      <c r="F6617" t="s">
        <v>2301</v>
      </c>
      <c r="G6617">
        <v>-32.979579999999999</v>
      </c>
      <c r="H6617">
        <v>137.67195000000001</v>
      </c>
      <c r="I6617" t="s">
        <v>2332</v>
      </c>
      <c r="J6617" t="s">
        <v>2144</v>
      </c>
      <c r="K6617">
        <v>12</v>
      </c>
      <c r="L6617">
        <v>13</v>
      </c>
      <c r="N6617">
        <v>1</v>
      </c>
      <c r="O6617">
        <v>0.41870000000000002</v>
      </c>
      <c r="R6617">
        <v>1.5929</v>
      </c>
    </row>
    <row r="6618" spans="1:18">
      <c r="A6618" t="s">
        <v>2083</v>
      </c>
      <c r="B6618" t="s">
        <v>2082</v>
      </c>
      <c r="D6618">
        <v>2021</v>
      </c>
      <c r="E6618" t="s">
        <v>2130</v>
      </c>
      <c r="F6618" t="s">
        <v>2301</v>
      </c>
      <c r="G6618">
        <v>-32.979579999999999</v>
      </c>
      <c r="H6618">
        <v>137.67195000000001</v>
      </c>
      <c r="I6618" t="s">
        <v>2332</v>
      </c>
      <c r="J6618" t="s">
        <v>2144</v>
      </c>
      <c r="K6618">
        <v>13</v>
      </c>
      <c r="L6618">
        <v>14</v>
      </c>
      <c r="N6618">
        <v>1</v>
      </c>
      <c r="O6618">
        <v>0.54269999999999996</v>
      </c>
      <c r="R6618">
        <v>1.2847</v>
      </c>
    </row>
    <row r="6619" spans="1:18">
      <c r="A6619" t="s">
        <v>2083</v>
      </c>
      <c r="B6619" t="s">
        <v>2082</v>
      </c>
      <c r="D6619">
        <v>2021</v>
      </c>
      <c r="E6619" t="s">
        <v>2130</v>
      </c>
      <c r="F6619" t="s">
        <v>2301</v>
      </c>
      <c r="G6619">
        <v>-32.979579999999999</v>
      </c>
      <c r="H6619">
        <v>137.67195000000001</v>
      </c>
      <c r="I6619" t="s">
        <v>2332</v>
      </c>
      <c r="J6619" t="s">
        <v>2144</v>
      </c>
      <c r="K6619">
        <v>14</v>
      </c>
      <c r="L6619">
        <v>15</v>
      </c>
      <c r="N6619">
        <v>1</v>
      </c>
      <c r="O6619">
        <v>0.35289999999999999</v>
      </c>
      <c r="R6619">
        <v>0.97650000000000003</v>
      </c>
    </row>
    <row r="6620" spans="1:18">
      <c r="A6620" t="s">
        <v>2083</v>
      </c>
      <c r="B6620" t="s">
        <v>2082</v>
      </c>
      <c r="D6620">
        <v>2021</v>
      </c>
      <c r="E6620" t="s">
        <v>2130</v>
      </c>
      <c r="F6620" t="s">
        <v>2301</v>
      </c>
      <c r="G6620">
        <v>-32.979579999999999</v>
      </c>
      <c r="H6620">
        <v>137.67195000000001</v>
      </c>
      <c r="I6620" t="s">
        <v>2332</v>
      </c>
      <c r="J6620" t="s">
        <v>2144</v>
      </c>
      <c r="K6620">
        <v>15</v>
      </c>
      <c r="L6620">
        <v>16</v>
      </c>
      <c r="N6620">
        <v>1</v>
      </c>
      <c r="O6620">
        <v>0.88319999999999999</v>
      </c>
      <c r="R6620">
        <v>0.745</v>
      </c>
    </row>
    <row r="6621" spans="1:18">
      <c r="A6621" t="s">
        <v>2083</v>
      </c>
      <c r="B6621" t="s">
        <v>2082</v>
      </c>
      <c r="D6621">
        <v>2021</v>
      </c>
      <c r="E6621" t="s">
        <v>2130</v>
      </c>
      <c r="F6621" t="s">
        <v>2301</v>
      </c>
      <c r="G6621">
        <v>-32.979579999999999</v>
      </c>
      <c r="H6621">
        <v>137.67195000000001</v>
      </c>
      <c r="I6621" t="s">
        <v>2332</v>
      </c>
      <c r="J6621" t="s">
        <v>2144</v>
      </c>
      <c r="K6621">
        <v>16</v>
      </c>
      <c r="L6621">
        <v>17</v>
      </c>
      <c r="N6621">
        <v>1</v>
      </c>
      <c r="O6621">
        <v>1.0616000000000001</v>
      </c>
      <c r="R6621">
        <v>0.51349999999999996</v>
      </c>
    </row>
    <row r="6622" spans="1:18">
      <c r="A6622" t="s">
        <v>2083</v>
      </c>
      <c r="B6622" t="s">
        <v>2082</v>
      </c>
      <c r="D6622">
        <v>2021</v>
      </c>
      <c r="E6622" t="s">
        <v>2130</v>
      </c>
      <c r="F6622" t="s">
        <v>2301</v>
      </c>
      <c r="G6622">
        <v>-32.979579999999999</v>
      </c>
      <c r="H6622">
        <v>137.67195000000001</v>
      </c>
      <c r="I6622" t="s">
        <v>2332</v>
      </c>
      <c r="J6622" t="s">
        <v>2144</v>
      </c>
      <c r="K6622">
        <v>17</v>
      </c>
      <c r="L6622">
        <v>18</v>
      </c>
      <c r="N6622">
        <v>1</v>
      </c>
      <c r="O6622">
        <v>0.61099999999999999</v>
      </c>
      <c r="R6622">
        <v>0.77090000000000003</v>
      </c>
    </row>
    <row r="6623" spans="1:18">
      <c r="A6623" t="s">
        <v>2083</v>
      </c>
      <c r="B6623" t="s">
        <v>2082</v>
      </c>
      <c r="D6623">
        <v>2021</v>
      </c>
      <c r="E6623" t="s">
        <v>2130</v>
      </c>
      <c r="F6623" t="s">
        <v>2301</v>
      </c>
      <c r="G6623">
        <v>-32.979579999999999</v>
      </c>
      <c r="H6623">
        <v>137.67195000000001</v>
      </c>
      <c r="I6623" t="s">
        <v>2332</v>
      </c>
      <c r="J6623" t="s">
        <v>2144</v>
      </c>
      <c r="K6623">
        <v>18</v>
      </c>
      <c r="L6623">
        <v>19</v>
      </c>
      <c r="N6623">
        <v>1</v>
      </c>
      <c r="O6623">
        <v>0.67689999999999995</v>
      </c>
      <c r="R6623">
        <v>1.0282</v>
      </c>
    </row>
    <row r="6624" spans="1:18">
      <c r="A6624" t="s">
        <v>2083</v>
      </c>
      <c r="B6624" t="s">
        <v>2082</v>
      </c>
      <c r="D6624">
        <v>2021</v>
      </c>
      <c r="E6624" t="s">
        <v>2130</v>
      </c>
      <c r="F6624" t="s">
        <v>2301</v>
      </c>
      <c r="G6624">
        <v>-32.979579999999999</v>
      </c>
      <c r="H6624">
        <v>137.67195000000001</v>
      </c>
      <c r="I6624" t="s">
        <v>2332</v>
      </c>
      <c r="J6624" t="s">
        <v>2144</v>
      </c>
      <c r="K6624">
        <v>19</v>
      </c>
      <c r="L6624">
        <v>20</v>
      </c>
      <c r="N6624">
        <v>1</v>
      </c>
      <c r="O6624">
        <v>0.4919</v>
      </c>
      <c r="R6624">
        <v>0.90280000000000005</v>
      </c>
    </row>
    <row r="6625" spans="1:18">
      <c r="A6625" t="s">
        <v>2083</v>
      </c>
      <c r="B6625" t="s">
        <v>2082</v>
      </c>
      <c r="D6625">
        <v>2021</v>
      </c>
      <c r="E6625" t="s">
        <v>2130</v>
      </c>
      <c r="F6625" t="s">
        <v>2301</v>
      </c>
      <c r="G6625">
        <v>-32.979579999999999</v>
      </c>
      <c r="H6625">
        <v>137.67195000000001</v>
      </c>
      <c r="I6625" t="s">
        <v>2332</v>
      </c>
      <c r="J6625" t="s">
        <v>2144</v>
      </c>
      <c r="K6625">
        <v>20</v>
      </c>
      <c r="L6625">
        <v>24</v>
      </c>
      <c r="N6625">
        <v>4</v>
      </c>
      <c r="O6625">
        <v>0.84930000000000005</v>
      </c>
      <c r="R6625">
        <v>0.77739999999999998</v>
      </c>
    </row>
    <row r="6626" spans="1:18">
      <c r="A6626" t="s">
        <v>2083</v>
      </c>
      <c r="B6626" t="s">
        <v>2082</v>
      </c>
      <c r="D6626">
        <v>2021</v>
      </c>
      <c r="E6626" t="s">
        <v>2130</v>
      </c>
      <c r="F6626" t="s">
        <v>2301</v>
      </c>
      <c r="G6626">
        <v>-32.979579999999999</v>
      </c>
      <c r="H6626">
        <v>137.67195000000001</v>
      </c>
      <c r="I6626" t="s">
        <v>2332</v>
      </c>
      <c r="J6626" t="s">
        <v>2144</v>
      </c>
      <c r="K6626">
        <v>24</v>
      </c>
      <c r="L6626">
        <v>28</v>
      </c>
      <c r="N6626">
        <v>4</v>
      </c>
      <c r="O6626">
        <v>1.1872</v>
      </c>
      <c r="R6626">
        <v>1.4198999999999999</v>
      </c>
    </row>
    <row r="6627" spans="1:18">
      <c r="A6627" t="s">
        <v>2083</v>
      </c>
      <c r="B6627" t="s">
        <v>2082</v>
      </c>
      <c r="D6627">
        <v>2021</v>
      </c>
      <c r="E6627" t="s">
        <v>2130</v>
      </c>
      <c r="F6627" t="s">
        <v>2301</v>
      </c>
      <c r="G6627">
        <v>-32.979579999999999</v>
      </c>
      <c r="H6627">
        <v>137.67195000000001</v>
      </c>
      <c r="I6627" t="s">
        <v>2332</v>
      </c>
      <c r="J6627" t="s">
        <v>2144</v>
      </c>
      <c r="K6627">
        <v>28</v>
      </c>
      <c r="L6627">
        <v>32</v>
      </c>
      <c r="N6627">
        <v>4</v>
      </c>
      <c r="O6627">
        <v>1.3174999999999999</v>
      </c>
      <c r="R6627">
        <v>0.36130000000000001</v>
      </c>
    </row>
    <row r="6628" spans="1:18">
      <c r="A6628" t="s">
        <v>2083</v>
      </c>
      <c r="B6628" t="s">
        <v>2082</v>
      </c>
      <c r="D6628">
        <v>2021</v>
      </c>
      <c r="E6628" t="s">
        <v>2130</v>
      </c>
      <c r="F6628" t="s">
        <v>2301</v>
      </c>
      <c r="G6628">
        <v>-32.979579999999999</v>
      </c>
      <c r="H6628">
        <v>137.67195000000001</v>
      </c>
      <c r="I6628" t="s">
        <v>2332</v>
      </c>
      <c r="J6628" t="s">
        <v>2144</v>
      </c>
      <c r="K6628">
        <v>32</v>
      </c>
      <c r="L6628">
        <v>36</v>
      </c>
      <c r="N6628">
        <v>4</v>
      </c>
      <c r="O6628">
        <v>1.2293000000000001</v>
      </c>
      <c r="R6628">
        <v>0.74809999999999999</v>
      </c>
    </row>
    <row r="6629" spans="1:18">
      <c r="A6629" t="s">
        <v>2083</v>
      </c>
      <c r="B6629" t="s">
        <v>2082</v>
      </c>
      <c r="D6629">
        <v>2021</v>
      </c>
      <c r="E6629" t="s">
        <v>2130</v>
      </c>
      <c r="F6629" t="s">
        <v>2301</v>
      </c>
      <c r="G6629">
        <v>-32.979579999999999</v>
      </c>
      <c r="H6629">
        <v>137.67195000000001</v>
      </c>
      <c r="I6629" t="s">
        <v>2332</v>
      </c>
      <c r="J6629" t="s">
        <v>2144</v>
      </c>
      <c r="K6629">
        <v>36</v>
      </c>
      <c r="L6629">
        <v>40</v>
      </c>
      <c r="N6629">
        <v>4</v>
      </c>
      <c r="O6629">
        <v>1.2843</v>
      </c>
      <c r="R6629">
        <v>0.60529999999999995</v>
      </c>
    </row>
    <row r="6630" spans="1:18">
      <c r="A6630" t="s">
        <v>2083</v>
      </c>
      <c r="B6630" t="s">
        <v>2082</v>
      </c>
      <c r="D6630">
        <v>2021</v>
      </c>
      <c r="E6630" t="s">
        <v>2130</v>
      </c>
      <c r="F6630" t="s">
        <v>2301</v>
      </c>
      <c r="G6630">
        <v>-32.979579999999999</v>
      </c>
      <c r="H6630">
        <v>137.67195000000001</v>
      </c>
      <c r="I6630" t="s">
        <v>2332</v>
      </c>
      <c r="J6630" t="s">
        <v>2144</v>
      </c>
      <c r="K6630">
        <v>40</v>
      </c>
      <c r="L6630">
        <v>44</v>
      </c>
      <c r="N6630">
        <v>4</v>
      </c>
      <c r="O6630">
        <v>1.2763</v>
      </c>
      <c r="R6630">
        <v>0.26229999999999998</v>
      </c>
    </row>
    <row r="6631" spans="1:18">
      <c r="A6631" t="s">
        <v>2083</v>
      </c>
      <c r="B6631" t="s">
        <v>2082</v>
      </c>
      <c r="D6631">
        <v>2021</v>
      </c>
      <c r="E6631" t="s">
        <v>2130</v>
      </c>
      <c r="F6631" t="s">
        <v>2301</v>
      </c>
      <c r="G6631">
        <v>-32.979579999999999</v>
      </c>
      <c r="H6631">
        <v>137.67195000000001</v>
      </c>
      <c r="I6631" t="s">
        <v>2332</v>
      </c>
      <c r="J6631" t="s">
        <v>2144</v>
      </c>
      <c r="K6631">
        <v>44</v>
      </c>
      <c r="L6631">
        <v>48</v>
      </c>
      <c r="N6631">
        <v>4</v>
      </c>
      <c r="O6631">
        <v>1.3562000000000001</v>
      </c>
      <c r="R6631">
        <v>0.33289999999999997</v>
      </c>
    </row>
    <row r="6632" spans="1:18">
      <c r="A6632" t="s">
        <v>2083</v>
      </c>
      <c r="B6632" t="s">
        <v>2082</v>
      </c>
      <c r="D6632">
        <v>2021</v>
      </c>
      <c r="E6632" t="s">
        <v>2130</v>
      </c>
      <c r="F6632" t="s">
        <v>2301</v>
      </c>
      <c r="G6632">
        <v>-32.979579999999999</v>
      </c>
      <c r="H6632">
        <v>137.67195000000001</v>
      </c>
      <c r="I6632" t="s">
        <v>2332</v>
      </c>
      <c r="J6632" t="s">
        <v>2144</v>
      </c>
      <c r="K6632">
        <v>48</v>
      </c>
      <c r="L6632">
        <v>52</v>
      </c>
      <c r="N6632">
        <v>4</v>
      </c>
      <c r="O6632">
        <v>1.278</v>
      </c>
      <c r="R6632">
        <v>0.65869999999999995</v>
      </c>
    </row>
    <row r="6633" spans="1:18">
      <c r="A6633" t="s">
        <v>2083</v>
      </c>
      <c r="B6633" t="s">
        <v>2082</v>
      </c>
      <c r="D6633">
        <v>2021</v>
      </c>
      <c r="E6633" t="s">
        <v>2130</v>
      </c>
      <c r="F6633" t="s">
        <v>2301</v>
      </c>
      <c r="G6633">
        <v>-32.979579999999999</v>
      </c>
      <c r="H6633">
        <v>137.67195000000001</v>
      </c>
      <c r="I6633" t="s">
        <v>2332</v>
      </c>
      <c r="J6633" t="s">
        <v>2144</v>
      </c>
      <c r="K6633">
        <v>52</v>
      </c>
      <c r="L6633">
        <v>56</v>
      </c>
      <c r="N6633">
        <v>4</v>
      </c>
      <c r="O6633">
        <v>1.2149000000000001</v>
      </c>
      <c r="R6633">
        <v>0.4798</v>
      </c>
    </row>
    <row r="6634" spans="1:18">
      <c r="A6634" t="s">
        <v>2083</v>
      </c>
      <c r="B6634" t="s">
        <v>2082</v>
      </c>
      <c r="D6634">
        <v>2021</v>
      </c>
      <c r="E6634" t="s">
        <v>2130</v>
      </c>
      <c r="F6634" t="s">
        <v>2301</v>
      </c>
      <c r="G6634">
        <v>-32.979579999999999</v>
      </c>
      <c r="H6634">
        <v>137.67195000000001</v>
      </c>
      <c r="I6634" t="s">
        <v>2332</v>
      </c>
      <c r="J6634" t="s">
        <v>2144</v>
      </c>
      <c r="K6634">
        <v>56</v>
      </c>
      <c r="L6634">
        <v>60</v>
      </c>
      <c r="N6634">
        <v>4</v>
      </c>
      <c r="O6634">
        <v>1.4202999999999999</v>
      </c>
      <c r="R6634">
        <v>1.2168000000000001</v>
      </c>
    </row>
    <row r="6635" spans="1:18">
      <c r="A6635" t="s">
        <v>2083</v>
      </c>
      <c r="B6635" t="s">
        <v>2082</v>
      </c>
      <c r="D6635">
        <v>2021</v>
      </c>
      <c r="E6635" t="s">
        <v>2130</v>
      </c>
      <c r="F6635" t="s">
        <v>2301</v>
      </c>
      <c r="G6635">
        <v>-32.979579999999999</v>
      </c>
      <c r="H6635">
        <v>137.67195000000001</v>
      </c>
      <c r="I6635" t="s">
        <v>2332</v>
      </c>
      <c r="J6635" t="s">
        <v>2144</v>
      </c>
      <c r="K6635">
        <v>60</v>
      </c>
      <c r="L6635">
        <v>64</v>
      </c>
      <c r="N6635">
        <v>4</v>
      </c>
      <c r="O6635">
        <v>1.7121</v>
      </c>
      <c r="R6635">
        <v>0.51219999999999999</v>
      </c>
    </row>
    <row r="6636" spans="1:18">
      <c r="A6636" t="s">
        <v>2083</v>
      </c>
      <c r="B6636" t="s">
        <v>2082</v>
      </c>
      <c r="D6636">
        <v>2021</v>
      </c>
      <c r="E6636" t="s">
        <v>2130</v>
      </c>
      <c r="F6636" t="s">
        <v>2301</v>
      </c>
      <c r="G6636">
        <v>-32.979579999999999</v>
      </c>
      <c r="H6636">
        <v>137.67195000000001</v>
      </c>
      <c r="I6636" t="s">
        <v>2332</v>
      </c>
      <c r="J6636" t="s">
        <v>2144</v>
      </c>
      <c r="K6636">
        <v>64</v>
      </c>
      <c r="L6636">
        <v>68</v>
      </c>
      <c r="N6636">
        <v>4</v>
      </c>
      <c r="O6636">
        <v>1.2586999999999999</v>
      </c>
      <c r="R6636">
        <v>0.89380000000000004</v>
      </c>
    </row>
    <row r="6637" spans="1:18">
      <c r="A6637" t="s">
        <v>2083</v>
      </c>
      <c r="B6637" t="s">
        <v>2082</v>
      </c>
      <c r="D6637">
        <v>2021</v>
      </c>
      <c r="E6637" t="s">
        <v>2130</v>
      </c>
      <c r="F6637" t="s">
        <v>2301</v>
      </c>
      <c r="G6637">
        <v>-32.979579999999999</v>
      </c>
      <c r="H6637">
        <v>137.67195000000001</v>
      </c>
      <c r="I6637" t="s">
        <v>2332</v>
      </c>
      <c r="J6637" t="s">
        <v>2144</v>
      </c>
      <c r="K6637">
        <v>68</v>
      </c>
      <c r="L6637">
        <v>72</v>
      </c>
      <c r="N6637">
        <v>4</v>
      </c>
      <c r="O6637">
        <v>1.2589999999999999</v>
      </c>
      <c r="R6637">
        <v>0.22389999999999999</v>
      </c>
    </row>
    <row r="6638" spans="1:18">
      <c r="A6638" t="s">
        <v>2083</v>
      </c>
      <c r="B6638" t="s">
        <v>2082</v>
      </c>
      <c r="D6638">
        <v>2021</v>
      </c>
      <c r="E6638" t="s">
        <v>2130</v>
      </c>
      <c r="F6638" t="s">
        <v>2301</v>
      </c>
      <c r="G6638">
        <v>-32.979579999999999</v>
      </c>
      <c r="H6638">
        <v>137.67195000000001</v>
      </c>
      <c r="I6638" t="s">
        <v>2332</v>
      </c>
      <c r="J6638" t="s">
        <v>2144</v>
      </c>
      <c r="K6638">
        <v>72</v>
      </c>
      <c r="L6638">
        <v>76</v>
      </c>
      <c r="N6638">
        <v>4</v>
      </c>
      <c r="O6638">
        <v>1.5336000000000001</v>
      </c>
      <c r="R6638">
        <v>0.70509999999999995</v>
      </c>
    </row>
    <row r="6639" spans="1:18">
      <c r="A6639" t="s">
        <v>2083</v>
      </c>
      <c r="B6639" t="s">
        <v>2082</v>
      </c>
      <c r="D6639">
        <v>2021</v>
      </c>
      <c r="E6639" t="s">
        <v>2130</v>
      </c>
      <c r="F6639" t="s">
        <v>2301</v>
      </c>
      <c r="G6639">
        <v>-33.008279999999999</v>
      </c>
      <c r="H6639">
        <v>137.60946999999999</v>
      </c>
      <c r="I6639" t="s">
        <v>2332</v>
      </c>
      <c r="J6639" t="s">
        <v>2143</v>
      </c>
      <c r="K6639">
        <v>0</v>
      </c>
      <c r="L6639">
        <v>0.5</v>
      </c>
      <c r="N6639">
        <v>0.5</v>
      </c>
      <c r="O6639">
        <v>0.78769999999999996</v>
      </c>
      <c r="R6639">
        <v>0.43120000000000003</v>
      </c>
    </row>
    <row r="6640" spans="1:18">
      <c r="A6640" t="s">
        <v>2083</v>
      </c>
      <c r="B6640" t="s">
        <v>2082</v>
      </c>
      <c r="D6640">
        <v>2021</v>
      </c>
      <c r="E6640" t="s">
        <v>2130</v>
      </c>
      <c r="F6640" t="s">
        <v>2301</v>
      </c>
      <c r="G6640">
        <v>-33.008279999999999</v>
      </c>
      <c r="H6640">
        <v>137.60946999999999</v>
      </c>
      <c r="I6640" t="s">
        <v>2332</v>
      </c>
      <c r="J6640" t="s">
        <v>2143</v>
      </c>
      <c r="K6640">
        <v>0.5</v>
      </c>
      <c r="L6640">
        <v>1</v>
      </c>
      <c r="N6640">
        <v>0.5</v>
      </c>
      <c r="O6640">
        <v>0.69320000000000004</v>
      </c>
      <c r="R6640">
        <v>0.38640000000000002</v>
      </c>
    </row>
    <row r="6641" spans="1:18">
      <c r="A6641" t="s">
        <v>2083</v>
      </c>
      <c r="B6641" t="s">
        <v>2082</v>
      </c>
      <c r="D6641">
        <v>2021</v>
      </c>
      <c r="E6641" t="s">
        <v>2130</v>
      </c>
      <c r="F6641" t="s">
        <v>2301</v>
      </c>
      <c r="G6641">
        <v>-33.008279999999999</v>
      </c>
      <c r="H6641">
        <v>137.60946999999999</v>
      </c>
      <c r="I6641" t="s">
        <v>2332</v>
      </c>
      <c r="J6641" t="s">
        <v>2143</v>
      </c>
      <c r="K6641">
        <v>1</v>
      </c>
      <c r="L6641">
        <v>1.5</v>
      </c>
      <c r="N6641">
        <v>0.5</v>
      </c>
      <c r="O6641">
        <v>0.76549999999999996</v>
      </c>
      <c r="R6641">
        <v>0.34160000000000001</v>
      </c>
    </row>
    <row r="6642" spans="1:18">
      <c r="A6642" t="s">
        <v>2083</v>
      </c>
      <c r="B6642" t="s">
        <v>2082</v>
      </c>
      <c r="D6642">
        <v>2021</v>
      </c>
      <c r="E6642" t="s">
        <v>2130</v>
      </c>
      <c r="F6642" t="s">
        <v>2301</v>
      </c>
      <c r="G6642">
        <v>-33.008279999999999</v>
      </c>
      <c r="H6642">
        <v>137.60946999999999</v>
      </c>
      <c r="I6642" t="s">
        <v>2332</v>
      </c>
      <c r="J6642" t="s">
        <v>2143</v>
      </c>
      <c r="K6642">
        <v>1.5</v>
      </c>
      <c r="L6642">
        <v>2</v>
      </c>
      <c r="N6642">
        <v>0.5</v>
      </c>
      <c r="O6642">
        <v>0.42409999999999998</v>
      </c>
      <c r="R6642">
        <v>0.3276</v>
      </c>
    </row>
    <row r="6643" spans="1:18">
      <c r="A6643" t="s">
        <v>2083</v>
      </c>
      <c r="B6643" t="s">
        <v>2082</v>
      </c>
      <c r="D6643">
        <v>2021</v>
      </c>
      <c r="E6643" t="s">
        <v>2130</v>
      </c>
      <c r="F6643" t="s">
        <v>2301</v>
      </c>
      <c r="G6643">
        <v>-33.008279999999999</v>
      </c>
      <c r="H6643">
        <v>137.60946999999999</v>
      </c>
      <c r="I6643" t="s">
        <v>2332</v>
      </c>
      <c r="J6643" t="s">
        <v>2143</v>
      </c>
      <c r="K6643">
        <v>2</v>
      </c>
      <c r="L6643">
        <v>2.5</v>
      </c>
      <c r="N6643">
        <v>0.5</v>
      </c>
      <c r="O6643">
        <v>1.2619</v>
      </c>
      <c r="R6643">
        <v>0.3135</v>
      </c>
    </row>
    <row r="6644" spans="1:18">
      <c r="A6644" t="s">
        <v>2083</v>
      </c>
      <c r="B6644" t="s">
        <v>2082</v>
      </c>
      <c r="D6644">
        <v>2021</v>
      </c>
      <c r="E6644" t="s">
        <v>2130</v>
      </c>
      <c r="F6644" t="s">
        <v>2301</v>
      </c>
      <c r="G6644">
        <v>-33.008279999999999</v>
      </c>
      <c r="H6644">
        <v>137.60946999999999</v>
      </c>
      <c r="I6644" t="s">
        <v>2332</v>
      </c>
      <c r="J6644" t="s">
        <v>2143</v>
      </c>
      <c r="K6644">
        <v>2.5</v>
      </c>
      <c r="L6644">
        <v>3</v>
      </c>
      <c r="N6644">
        <v>0.5</v>
      </c>
      <c r="O6644">
        <v>1.1261000000000001</v>
      </c>
      <c r="R6644">
        <v>0.35410000000000003</v>
      </c>
    </row>
    <row r="6645" spans="1:18">
      <c r="A6645" t="s">
        <v>2083</v>
      </c>
      <c r="B6645" t="s">
        <v>2082</v>
      </c>
      <c r="D6645">
        <v>2021</v>
      </c>
      <c r="E6645" t="s">
        <v>2130</v>
      </c>
      <c r="F6645" t="s">
        <v>2301</v>
      </c>
      <c r="G6645">
        <v>-33.008279999999999</v>
      </c>
      <c r="H6645">
        <v>137.60946999999999</v>
      </c>
      <c r="I6645" t="s">
        <v>2332</v>
      </c>
      <c r="J6645" t="s">
        <v>2143</v>
      </c>
      <c r="K6645">
        <v>3</v>
      </c>
      <c r="L6645">
        <v>3.5</v>
      </c>
      <c r="N6645">
        <v>0.5</v>
      </c>
      <c r="O6645">
        <v>0.88849999999999996</v>
      </c>
      <c r="R6645">
        <v>0.3947</v>
      </c>
    </row>
    <row r="6646" spans="1:18">
      <c r="A6646" t="s">
        <v>2083</v>
      </c>
      <c r="B6646" t="s">
        <v>2082</v>
      </c>
      <c r="D6646">
        <v>2021</v>
      </c>
      <c r="E6646" t="s">
        <v>2130</v>
      </c>
      <c r="F6646" t="s">
        <v>2301</v>
      </c>
      <c r="G6646">
        <v>-33.008279999999999</v>
      </c>
      <c r="H6646">
        <v>137.60946999999999</v>
      </c>
      <c r="I6646" t="s">
        <v>2332</v>
      </c>
      <c r="J6646" t="s">
        <v>2143</v>
      </c>
      <c r="K6646">
        <v>3.5</v>
      </c>
      <c r="L6646">
        <v>4</v>
      </c>
      <c r="N6646">
        <v>0.5</v>
      </c>
      <c r="O6646">
        <v>1.0896999999999999</v>
      </c>
      <c r="R6646">
        <v>0.37469999999999998</v>
      </c>
    </row>
    <row r="6647" spans="1:18">
      <c r="A6647" t="s">
        <v>2083</v>
      </c>
      <c r="B6647" t="s">
        <v>2082</v>
      </c>
      <c r="D6647">
        <v>2021</v>
      </c>
      <c r="E6647" t="s">
        <v>2130</v>
      </c>
      <c r="F6647" t="s">
        <v>2301</v>
      </c>
      <c r="G6647">
        <v>-33.008279999999999</v>
      </c>
      <c r="H6647">
        <v>137.60946999999999</v>
      </c>
      <c r="I6647" t="s">
        <v>2332</v>
      </c>
      <c r="J6647" t="s">
        <v>2143</v>
      </c>
      <c r="K6647">
        <v>4</v>
      </c>
      <c r="L6647">
        <v>4.5</v>
      </c>
      <c r="N6647">
        <v>0.5</v>
      </c>
      <c r="O6647">
        <v>0.77239999999999998</v>
      </c>
      <c r="R6647">
        <v>0.35470000000000002</v>
      </c>
    </row>
    <row r="6648" spans="1:18">
      <c r="A6648" t="s">
        <v>2083</v>
      </c>
      <c r="B6648" t="s">
        <v>2082</v>
      </c>
      <c r="D6648">
        <v>2021</v>
      </c>
      <c r="E6648" t="s">
        <v>2130</v>
      </c>
      <c r="F6648" t="s">
        <v>2301</v>
      </c>
      <c r="G6648">
        <v>-33.008279999999999</v>
      </c>
      <c r="H6648">
        <v>137.60946999999999</v>
      </c>
      <c r="I6648" t="s">
        <v>2332</v>
      </c>
      <c r="J6648" t="s">
        <v>2143</v>
      </c>
      <c r="K6648">
        <v>4.5</v>
      </c>
      <c r="L6648">
        <v>5</v>
      </c>
      <c r="N6648">
        <v>0.5</v>
      </c>
      <c r="O6648">
        <v>1.1133999999999999</v>
      </c>
      <c r="R6648">
        <v>0.55659999999999998</v>
      </c>
    </row>
    <row r="6649" spans="1:18">
      <c r="A6649" t="s">
        <v>2083</v>
      </c>
      <c r="B6649" t="s">
        <v>2082</v>
      </c>
      <c r="D6649">
        <v>2021</v>
      </c>
      <c r="E6649" t="s">
        <v>2130</v>
      </c>
      <c r="F6649" t="s">
        <v>2301</v>
      </c>
      <c r="G6649">
        <v>-33.008279999999999</v>
      </c>
      <c r="H6649">
        <v>137.60946999999999</v>
      </c>
      <c r="I6649" t="s">
        <v>2332</v>
      </c>
      <c r="J6649" t="s">
        <v>2143</v>
      </c>
      <c r="K6649">
        <v>5</v>
      </c>
      <c r="L6649">
        <v>5.5</v>
      </c>
      <c r="N6649">
        <v>0.5</v>
      </c>
      <c r="O6649">
        <v>0.94830000000000003</v>
      </c>
      <c r="R6649">
        <v>0.75839999999999996</v>
      </c>
    </row>
    <row r="6650" spans="1:18">
      <c r="A6650" t="s">
        <v>2083</v>
      </c>
      <c r="B6650" t="s">
        <v>2082</v>
      </c>
      <c r="D6650">
        <v>2021</v>
      </c>
      <c r="E6650" t="s">
        <v>2130</v>
      </c>
      <c r="F6650" t="s">
        <v>2301</v>
      </c>
      <c r="G6650">
        <v>-33.008279999999999</v>
      </c>
      <c r="H6650">
        <v>137.60946999999999</v>
      </c>
      <c r="I6650" t="s">
        <v>2332</v>
      </c>
      <c r="J6650" t="s">
        <v>2143</v>
      </c>
      <c r="K6650">
        <v>5.5</v>
      </c>
      <c r="L6650">
        <v>6</v>
      </c>
      <c r="N6650">
        <v>0.5</v>
      </c>
      <c r="O6650">
        <v>0.91410000000000002</v>
      </c>
      <c r="R6650">
        <v>0.53990000000000005</v>
      </c>
    </row>
    <row r="6651" spans="1:18">
      <c r="A6651" t="s">
        <v>2083</v>
      </c>
      <c r="B6651" t="s">
        <v>2082</v>
      </c>
      <c r="D6651">
        <v>2021</v>
      </c>
      <c r="E6651" t="s">
        <v>2130</v>
      </c>
      <c r="F6651" t="s">
        <v>2301</v>
      </c>
      <c r="G6651">
        <v>-33.008279999999999</v>
      </c>
      <c r="H6651">
        <v>137.60946999999999</v>
      </c>
      <c r="I6651" t="s">
        <v>2332</v>
      </c>
      <c r="J6651" t="s">
        <v>2143</v>
      </c>
      <c r="K6651">
        <v>6</v>
      </c>
      <c r="L6651">
        <v>6.5</v>
      </c>
      <c r="N6651">
        <v>0.5</v>
      </c>
      <c r="O6651">
        <v>1.0378000000000001</v>
      </c>
      <c r="R6651">
        <v>0.32129999999999997</v>
      </c>
    </row>
    <row r="6652" spans="1:18">
      <c r="A6652" t="s">
        <v>2083</v>
      </c>
      <c r="B6652" t="s">
        <v>2082</v>
      </c>
      <c r="D6652">
        <v>2021</v>
      </c>
      <c r="E6652" t="s">
        <v>2130</v>
      </c>
      <c r="F6652" t="s">
        <v>2301</v>
      </c>
      <c r="G6652">
        <v>-33.008279999999999</v>
      </c>
      <c r="H6652">
        <v>137.60946999999999</v>
      </c>
      <c r="I6652" t="s">
        <v>2332</v>
      </c>
      <c r="J6652" t="s">
        <v>2143</v>
      </c>
      <c r="K6652">
        <v>6.5</v>
      </c>
      <c r="L6652">
        <v>7</v>
      </c>
      <c r="N6652">
        <v>0.5</v>
      </c>
      <c r="O6652">
        <v>1.3334999999999999</v>
      </c>
      <c r="R6652">
        <v>0.37580000000000002</v>
      </c>
    </row>
    <row r="6653" spans="1:18">
      <c r="A6653" t="s">
        <v>2083</v>
      </c>
      <c r="B6653" t="s">
        <v>2082</v>
      </c>
      <c r="D6653">
        <v>2021</v>
      </c>
      <c r="E6653" t="s">
        <v>2130</v>
      </c>
      <c r="F6653" t="s">
        <v>2301</v>
      </c>
      <c r="G6653">
        <v>-33.008279999999999</v>
      </c>
      <c r="H6653">
        <v>137.60946999999999</v>
      </c>
      <c r="I6653" t="s">
        <v>2332</v>
      </c>
      <c r="J6653" t="s">
        <v>2143</v>
      </c>
      <c r="K6653">
        <v>7</v>
      </c>
      <c r="L6653">
        <v>7.5</v>
      </c>
      <c r="N6653">
        <v>0.5</v>
      </c>
      <c r="O6653">
        <v>1.0764</v>
      </c>
      <c r="R6653">
        <v>0.43030000000000002</v>
      </c>
    </row>
    <row r="6654" spans="1:18">
      <c r="A6654" t="s">
        <v>2083</v>
      </c>
      <c r="B6654" t="s">
        <v>2082</v>
      </c>
      <c r="D6654">
        <v>2021</v>
      </c>
      <c r="E6654" t="s">
        <v>2130</v>
      </c>
      <c r="F6654" t="s">
        <v>2301</v>
      </c>
      <c r="G6654">
        <v>-33.008279999999999</v>
      </c>
      <c r="H6654">
        <v>137.60946999999999</v>
      </c>
      <c r="I6654" t="s">
        <v>2332</v>
      </c>
      <c r="J6654" t="s">
        <v>2143</v>
      </c>
      <c r="K6654">
        <v>7.5</v>
      </c>
      <c r="L6654">
        <v>8</v>
      </c>
      <c r="N6654">
        <v>0.5</v>
      </c>
      <c r="O6654">
        <v>0.85499999999999998</v>
      </c>
      <c r="R6654">
        <v>0.3906</v>
      </c>
    </row>
    <row r="6655" spans="1:18">
      <c r="A6655" t="s">
        <v>2083</v>
      </c>
      <c r="B6655" t="s">
        <v>2082</v>
      </c>
      <c r="D6655">
        <v>2021</v>
      </c>
      <c r="E6655" t="s">
        <v>2130</v>
      </c>
      <c r="F6655" t="s">
        <v>2301</v>
      </c>
      <c r="G6655">
        <v>-33.008279999999999</v>
      </c>
      <c r="H6655">
        <v>137.60946999999999</v>
      </c>
      <c r="I6655" t="s">
        <v>2332</v>
      </c>
      <c r="J6655" t="s">
        <v>2143</v>
      </c>
      <c r="K6655">
        <v>8</v>
      </c>
      <c r="L6655">
        <v>8.5</v>
      </c>
      <c r="N6655">
        <v>0.5</v>
      </c>
      <c r="O6655">
        <v>1.1645000000000001</v>
      </c>
      <c r="R6655">
        <v>0.3508</v>
      </c>
    </row>
    <row r="6656" spans="1:18">
      <c r="A6656" t="s">
        <v>2083</v>
      </c>
      <c r="B6656" t="s">
        <v>2082</v>
      </c>
      <c r="D6656">
        <v>2021</v>
      </c>
      <c r="E6656" t="s">
        <v>2130</v>
      </c>
      <c r="F6656" t="s">
        <v>2301</v>
      </c>
      <c r="G6656">
        <v>-33.008279999999999</v>
      </c>
      <c r="H6656">
        <v>137.60946999999999</v>
      </c>
      <c r="I6656" t="s">
        <v>2332</v>
      </c>
      <c r="J6656" t="s">
        <v>2143</v>
      </c>
      <c r="K6656">
        <v>8.5</v>
      </c>
      <c r="L6656">
        <v>9</v>
      </c>
      <c r="N6656">
        <v>0.5</v>
      </c>
      <c r="O6656">
        <v>0.81130000000000002</v>
      </c>
      <c r="R6656">
        <v>0.35360000000000003</v>
      </c>
    </row>
    <row r="6657" spans="1:18">
      <c r="A6657" t="s">
        <v>2083</v>
      </c>
      <c r="B6657" t="s">
        <v>2082</v>
      </c>
      <c r="D6657">
        <v>2021</v>
      </c>
      <c r="E6657" t="s">
        <v>2130</v>
      </c>
      <c r="F6657" t="s">
        <v>2301</v>
      </c>
      <c r="G6657">
        <v>-33.008279999999999</v>
      </c>
      <c r="H6657">
        <v>137.60946999999999</v>
      </c>
      <c r="I6657" t="s">
        <v>2332</v>
      </c>
      <c r="J6657" t="s">
        <v>2143</v>
      </c>
      <c r="K6657">
        <v>9</v>
      </c>
      <c r="L6657">
        <v>9.5</v>
      </c>
      <c r="N6657">
        <v>0.5</v>
      </c>
      <c r="O6657">
        <v>1.4236</v>
      </c>
      <c r="R6657">
        <v>0.35630000000000001</v>
      </c>
    </row>
    <row r="6658" spans="1:18">
      <c r="A6658" t="s">
        <v>2083</v>
      </c>
      <c r="B6658" t="s">
        <v>2082</v>
      </c>
      <c r="D6658">
        <v>2021</v>
      </c>
      <c r="E6658" t="s">
        <v>2130</v>
      </c>
      <c r="F6658" t="s">
        <v>2301</v>
      </c>
      <c r="G6658">
        <v>-33.008279999999999</v>
      </c>
      <c r="H6658">
        <v>137.60946999999999</v>
      </c>
      <c r="I6658" t="s">
        <v>2332</v>
      </c>
      <c r="J6658" t="s">
        <v>2143</v>
      </c>
      <c r="K6658">
        <v>9.5</v>
      </c>
      <c r="L6658">
        <v>10</v>
      </c>
      <c r="N6658">
        <v>0.5</v>
      </c>
      <c r="O6658">
        <v>1.1741999999999999</v>
      </c>
      <c r="R6658">
        <v>0.45490000000000003</v>
      </c>
    </row>
    <row r="6659" spans="1:18">
      <c r="A6659" t="s">
        <v>2083</v>
      </c>
      <c r="B6659" t="s">
        <v>2082</v>
      </c>
      <c r="D6659">
        <v>2021</v>
      </c>
      <c r="E6659" t="s">
        <v>2130</v>
      </c>
      <c r="F6659" t="s">
        <v>2301</v>
      </c>
      <c r="G6659">
        <v>-33.008279999999999</v>
      </c>
      <c r="H6659">
        <v>137.60946999999999</v>
      </c>
      <c r="I6659" t="s">
        <v>2332</v>
      </c>
      <c r="J6659" t="s">
        <v>2143</v>
      </c>
      <c r="K6659">
        <v>10</v>
      </c>
      <c r="L6659">
        <v>10.5</v>
      </c>
      <c r="N6659">
        <v>0.5</v>
      </c>
      <c r="O6659">
        <v>0.99050000000000005</v>
      </c>
      <c r="R6659">
        <v>0.55349999999999999</v>
      </c>
    </row>
    <row r="6660" spans="1:18">
      <c r="A6660" t="s">
        <v>2083</v>
      </c>
      <c r="B6660" t="s">
        <v>2082</v>
      </c>
      <c r="D6660">
        <v>2021</v>
      </c>
      <c r="E6660" t="s">
        <v>2130</v>
      </c>
      <c r="F6660" t="s">
        <v>2301</v>
      </c>
      <c r="G6660">
        <v>-33.008279999999999</v>
      </c>
      <c r="H6660">
        <v>137.60946999999999</v>
      </c>
      <c r="I6660" t="s">
        <v>2332</v>
      </c>
      <c r="J6660" t="s">
        <v>2143</v>
      </c>
      <c r="K6660">
        <v>10.5</v>
      </c>
      <c r="L6660">
        <v>11</v>
      </c>
      <c r="N6660">
        <v>0.5</v>
      </c>
      <c r="O6660">
        <v>0.84899999999999998</v>
      </c>
      <c r="R6660">
        <v>0.5756</v>
      </c>
    </row>
    <row r="6661" spans="1:18">
      <c r="A6661" t="s">
        <v>2083</v>
      </c>
      <c r="B6661" t="s">
        <v>2082</v>
      </c>
      <c r="D6661">
        <v>2021</v>
      </c>
      <c r="E6661" t="s">
        <v>2130</v>
      </c>
      <c r="F6661" t="s">
        <v>2301</v>
      </c>
      <c r="G6661">
        <v>-33.008279999999999</v>
      </c>
      <c r="H6661">
        <v>137.60946999999999</v>
      </c>
      <c r="I6661" t="s">
        <v>2332</v>
      </c>
      <c r="J6661" t="s">
        <v>2143</v>
      </c>
      <c r="K6661">
        <v>11</v>
      </c>
      <c r="L6661">
        <v>11.5</v>
      </c>
      <c r="N6661">
        <v>0.5</v>
      </c>
      <c r="O6661">
        <v>1.0048999999999999</v>
      </c>
      <c r="R6661">
        <v>0.59770000000000001</v>
      </c>
    </row>
    <row r="6662" spans="1:18">
      <c r="A6662" t="s">
        <v>2083</v>
      </c>
      <c r="B6662" t="s">
        <v>2082</v>
      </c>
      <c r="D6662">
        <v>2021</v>
      </c>
      <c r="E6662" t="s">
        <v>2130</v>
      </c>
      <c r="F6662" t="s">
        <v>2301</v>
      </c>
      <c r="G6662">
        <v>-33.008279999999999</v>
      </c>
      <c r="H6662">
        <v>137.60946999999999</v>
      </c>
      <c r="I6662" t="s">
        <v>2332</v>
      </c>
      <c r="J6662" t="s">
        <v>2143</v>
      </c>
      <c r="K6662">
        <v>11.5</v>
      </c>
      <c r="L6662">
        <v>12</v>
      </c>
      <c r="N6662">
        <v>0.5</v>
      </c>
      <c r="O6662">
        <v>1.2060999999999999</v>
      </c>
      <c r="R6662">
        <v>0.55430000000000001</v>
      </c>
    </row>
    <row r="6663" spans="1:18">
      <c r="A6663" t="s">
        <v>2083</v>
      </c>
      <c r="B6663" t="s">
        <v>2082</v>
      </c>
      <c r="D6663">
        <v>2021</v>
      </c>
      <c r="E6663" t="s">
        <v>2130</v>
      </c>
      <c r="F6663" t="s">
        <v>2301</v>
      </c>
      <c r="G6663">
        <v>-33.008279999999999</v>
      </c>
      <c r="H6663">
        <v>137.60946999999999</v>
      </c>
      <c r="I6663" t="s">
        <v>2332</v>
      </c>
      <c r="J6663" t="s">
        <v>2143</v>
      </c>
      <c r="K6663">
        <v>12</v>
      </c>
      <c r="L6663">
        <v>12.5</v>
      </c>
      <c r="N6663">
        <v>0.5</v>
      </c>
      <c r="O6663">
        <v>1.0770999999999999</v>
      </c>
      <c r="R6663">
        <v>0.51090000000000002</v>
      </c>
    </row>
    <row r="6664" spans="1:18">
      <c r="A6664" t="s">
        <v>2083</v>
      </c>
      <c r="B6664" t="s">
        <v>2082</v>
      </c>
      <c r="D6664">
        <v>2021</v>
      </c>
      <c r="E6664" t="s">
        <v>2130</v>
      </c>
      <c r="F6664" t="s">
        <v>2301</v>
      </c>
      <c r="G6664">
        <v>-33.008279999999999</v>
      </c>
      <c r="H6664">
        <v>137.60946999999999</v>
      </c>
      <c r="I6664" t="s">
        <v>2332</v>
      </c>
      <c r="J6664" t="s">
        <v>2143</v>
      </c>
      <c r="K6664">
        <v>12.5</v>
      </c>
      <c r="L6664">
        <v>13</v>
      </c>
      <c r="N6664">
        <v>0.5</v>
      </c>
      <c r="O6664">
        <v>1.0886</v>
      </c>
      <c r="R6664">
        <v>0.49609999999999999</v>
      </c>
    </row>
    <row r="6665" spans="1:18">
      <c r="A6665" t="s">
        <v>2083</v>
      </c>
      <c r="B6665" t="s">
        <v>2082</v>
      </c>
      <c r="D6665">
        <v>2021</v>
      </c>
      <c r="E6665" t="s">
        <v>2130</v>
      </c>
      <c r="F6665" t="s">
        <v>2301</v>
      </c>
      <c r="G6665">
        <v>-33.008279999999999</v>
      </c>
      <c r="H6665">
        <v>137.60946999999999</v>
      </c>
      <c r="I6665" t="s">
        <v>2332</v>
      </c>
      <c r="J6665" t="s">
        <v>2143</v>
      </c>
      <c r="K6665">
        <v>13</v>
      </c>
      <c r="L6665">
        <v>13.5</v>
      </c>
      <c r="N6665">
        <v>0.5</v>
      </c>
      <c r="O6665">
        <v>0.85509999999999997</v>
      </c>
      <c r="R6665">
        <v>0.48139999999999999</v>
      </c>
    </row>
    <row r="6666" spans="1:18">
      <c r="A6666" t="s">
        <v>2083</v>
      </c>
      <c r="B6666" t="s">
        <v>2082</v>
      </c>
      <c r="D6666">
        <v>2021</v>
      </c>
      <c r="E6666" t="s">
        <v>2130</v>
      </c>
      <c r="F6666" t="s">
        <v>2301</v>
      </c>
      <c r="G6666">
        <v>-33.008279999999999</v>
      </c>
      <c r="H6666">
        <v>137.60946999999999</v>
      </c>
      <c r="I6666" t="s">
        <v>2332</v>
      </c>
      <c r="J6666" t="s">
        <v>2143</v>
      </c>
      <c r="K6666">
        <v>13.5</v>
      </c>
      <c r="L6666">
        <v>14</v>
      </c>
      <c r="N6666">
        <v>0.5</v>
      </c>
      <c r="O6666">
        <v>1.4285000000000001</v>
      </c>
      <c r="R6666">
        <v>0.55110000000000003</v>
      </c>
    </row>
    <row r="6667" spans="1:18">
      <c r="A6667" t="s">
        <v>2083</v>
      </c>
      <c r="B6667" t="s">
        <v>2082</v>
      </c>
      <c r="D6667">
        <v>2021</v>
      </c>
      <c r="E6667" t="s">
        <v>2130</v>
      </c>
      <c r="F6667" t="s">
        <v>2301</v>
      </c>
      <c r="G6667">
        <v>-33.008279999999999</v>
      </c>
      <c r="H6667">
        <v>137.60946999999999</v>
      </c>
      <c r="I6667" t="s">
        <v>2332</v>
      </c>
      <c r="J6667" t="s">
        <v>2143</v>
      </c>
      <c r="K6667">
        <v>14</v>
      </c>
      <c r="L6667">
        <v>14.5</v>
      </c>
      <c r="N6667">
        <v>0.5</v>
      </c>
      <c r="O6667">
        <v>1.0931999999999999</v>
      </c>
      <c r="R6667">
        <v>0.62090000000000001</v>
      </c>
    </row>
    <row r="6668" spans="1:18">
      <c r="A6668" t="s">
        <v>2083</v>
      </c>
      <c r="B6668" t="s">
        <v>2082</v>
      </c>
      <c r="D6668">
        <v>2021</v>
      </c>
      <c r="E6668" t="s">
        <v>2130</v>
      </c>
      <c r="F6668" t="s">
        <v>2301</v>
      </c>
      <c r="G6668">
        <v>-33.008279999999999</v>
      </c>
      <c r="H6668">
        <v>137.60946999999999</v>
      </c>
      <c r="I6668" t="s">
        <v>2332</v>
      </c>
      <c r="J6668" t="s">
        <v>2143</v>
      </c>
      <c r="K6668">
        <v>14.5</v>
      </c>
      <c r="L6668">
        <v>15</v>
      </c>
      <c r="N6668">
        <v>0.5</v>
      </c>
      <c r="O6668">
        <v>0.85109999999999997</v>
      </c>
      <c r="R6668">
        <v>0.54120000000000001</v>
      </c>
    </row>
    <row r="6669" spans="1:18">
      <c r="A6669" t="s">
        <v>2083</v>
      </c>
      <c r="B6669" t="s">
        <v>2082</v>
      </c>
      <c r="D6669">
        <v>2021</v>
      </c>
      <c r="E6669" t="s">
        <v>2130</v>
      </c>
      <c r="F6669" t="s">
        <v>2301</v>
      </c>
      <c r="G6669">
        <v>-33.008279999999999</v>
      </c>
      <c r="H6669">
        <v>137.60946999999999</v>
      </c>
      <c r="I6669" t="s">
        <v>2332</v>
      </c>
      <c r="J6669" t="s">
        <v>2143</v>
      </c>
      <c r="K6669">
        <v>15</v>
      </c>
      <c r="L6669">
        <v>15.5</v>
      </c>
      <c r="N6669">
        <v>0.5</v>
      </c>
      <c r="O6669">
        <v>0.85799999999999998</v>
      </c>
      <c r="R6669">
        <v>0.46150000000000002</v>
      </c>
    </row>
    <row r="6670" spans="1:18">
      <c r="A6670" t="s">
        <v>2083</v>
      </c>
      <c r="B6670" t="s">
        <v>2082</v>
      </c>
      <c r="D6670">
        <v>2021</v>
      </c>
      <c r="E6670" t="s">
        <v>2130</v>
      </c>
      <c r="F6670" t="s">
        <v>2301</v>
      </c>
      <c r="G6670">
        <v>-33.008279999999999</v>
      </c>
      <c r="H6670">
        <v>137.60946999999999</v>
      </c>
      <c r="I6670" t="s">
        <v>2332</v>
      </c>
      <c r="J6670" t="s">
        <v>2143</v>
      </c>
      <c r="K6670">
        <v>15.5</v>
      </c>
      <c r="L6670">
        <v>16</v>
      </c>
      <c r="N6670">
        <v>0.5</v>
      </c>
      <c r="O6670">
        <v>0.80659999999999998</v>
      </c>
      <c r="R6670">
        <v>0.51700000000000002</v>
      </c>
    </row>
    <row r="6671" spans="1:18">
      <c r="A6671" t="s">
        <v>2083</v>
      </c>
      <c r="B6671" t="s">
        <v>2082</v>
      </c>
      <c r="D6671">
        <v>2021</v>
      </c>
      <c r="E6671" t="s">
        <v>2130</v>
      </c>
      <c r="F6671" t="s">
        <v>2301</v>
      </c>
      <c r="G6671">
        <v>-33.008279999999999</v>
      </c>
      <c r="H6671">
        <v>137.60946999999999</v>
      </c>
      <c r="I6671" t="s">
        <v>2332</v>
      </c>
      <c r="J6671" t="s">
        <v>2143</v>
      </c>
      <c r="K6671">
        <v>16</v>
      </c>
      <c r="L6671">
        <v>16.5</v>
      </c>
      <c r="N6671">
        <v>0.5</v>
      </c>
      <c r="O6671">
        <v>0.72350000000000003</v>
      </c>
      <c r="R6671">
        <v>0.57240000000000002</v>
      </c>
    </row>
    <row r="6672" spans="1:18">
      <c r="A6672" t="s">
        <v>2083</v>
      </c>
      <c r="B6672" t="s">
        <v>2082</v>
      </c>
      <c r="D6672">
        <v>2021</v>
      </c>
      <c r="E6672" t="s">
        <v>2130</v>
      </c>
      <c r="F6672" t="s">
        <v>2301</v>
      </c>
      <c r="G6672">
        <v>-33.008279999999999</v>
      </c>
      <c r="H6672">
        <v>137.60946999999999</v>
      </c>
      <c r="I6672" t="s">
        <v>2332</v>
      </c>
      <c r="J6672" t="s">
        <v>2143</v>
      </c>
      <c r="K6672">
        <v>16.5</v>
      </c>
      <c r="L6672">
        <v>17</v>
      </c>
      <c r="N6672">
        <v>0.5</v>
      </c>
      <c r="O6672">
        <v>0.9103</v>
      </c>
      <c r="R6672">
        <v>0.63849999999999996</v>
      </c>
    </row>
    <row r="6673" spans="1:18">
      <c r="A6673" t="s">
        <v>2083</v>
      </c>
      <c r="B6673" t="s">
        <v>2082</v>
      </c>
      <c r="D6673">
        <v>2021</v>
      </c>
      <c r="E6673" t="s">
        <v>2130</v>
      </c>
      <c r="F6673" t="s">
        <v>2301</v>
      </c>
      <c r="G6673">
        <v>-33.008279999999999</v>
      </c>
      <c r="H6673">
        <v>137.60946999999999</v>
      </c>
      <c r="I6673" t="s">
        <v>2332</v>
      </c>
      <c r="J6673" t="s">
        <v>2143</v>
      </c>
      <c r="K6673">
        <v>17</v>
      </c>
      <c r="L6673">
        <v>17.5</v>
      </c>
      <c r="N6673">
        <v>0.5</v>
      </c>
      <c r="O6673">
        <v>1.0978000000000001</v>
      </c>
      <c r="R6673">
        <v>0.70469999999999999</v>
      </c>
    </row>
    <row r="6674" spans="1:18">
      <c r="A6674" t="s">
        <v>2083</v>
      </c>
      <c r="B6674" t="s">
        <v>2082</v>
      </c>
      <c r="D6674">
        <v>2021</v>
      </c>
      <c r="E6674" t="s">
        <v>2130</v>
      </c>
      <c r="F6674" t="s">
        <v>2301</v>
      </c>
      <c r="G6674">
        <v>-33.008279999999999</v>
      </c>
      <c r="H6674">
        <v>137.60946999999999</v>
      </c>
      <c r="I6674" t="s">
        <v>2332</v>
      </c>
      <c r="J6674" t="s">
        <v>2143</v>
      </c>
      <c r="K6674">
        <v>17.5</v>
      </c>
      <c r="L6674">
        <v>18</v>
      </c>
      <c r="N6674">
        <v>0.5</v>
      </c>
      <c r="O6674">
        <v>0.93189999999999995</v>
      </c>
      <c r="R6674">
        <v>0.72740000000000005</v>
      </c>
    </row>
    <row r="6675" spans="1:18">
      <c r="A6675" t="s">
        <v>2083</v>
      </c>
      <c r="B6675" t="s">
        <v>2082</v>
      </c>
      <c r="D6675">
        <v>2021</v>
      </c>
      <c r="E6675" t="s">
        <v>2130</v>
      </c>
      <c r="F6675" t="s">
        <v>2301</v>
      </c>
      <c r="G6675">
        <v>-33.008279999999999</v>
      </c>
      <c r="H6675">
        <v>137.60946999999999</v>
      </c>
      <c r="I6675" t="s">
        <v>2332</v>
      </c>
      <c r="J6675" t="s">
        <v>2143</v>
      </c>
      <c r="K6675">
        <v>18</v>
      </c>
      <c r="L6675">
        <v>18.5</v>
      </c>
      <c r="N6675">
        <v>0.5</v>
      </c>
      <c r="O6675">
        <v>1.0291999999999999</v>
      </c>
      <c r="R6675">
        <v>0.75019999999999998</v>
      </c>
    </row>
    <row r="6676" spans="1:18">
      <c r="A6676" t="s">
        <v>2083</v>
      </c>
      <c r="B6676" t="s">
        <v>2082</v>
      </c>
      <c r="D6676">
        <v>2021</v>
      </c>
      <c r="E6676" t="s">
        <v>2130</v>
      </c>
      <c r="F6676" t="s">
        <v>2301</v>
      </c>
      <c r="G6676">
        <v>-33.008279999999999</v>
      </c>
      <c r="H6676">
        <v>137.60946999999999</v>
      </c>
      <c r="I6676" t="s">
        <v>2332</v>
      </c>
      <c r="J6676" t="s">
        <v>2143</v>
      </c>
      <c r="K6676">
        <v>18.5</v>
      </c>
      <c r="L6676">
        <v>19</v>
      </c>
      <c r="N6676">
        <v>0.5</v>
      </c>
      <c r="O6676">
        <v>0.9597</v>
      </c>
      <c r="R6676">
        <v>0.75419999999999998</v>
      </c>
    </row>
    <row r="6677" spans="1:18">
      <c r="A6677" t="s">
        <v>2083</v>
      </c>
      <c r="B6677" t="s">
        <v>2082</v>
      </c>
      <c r="D6677">
        <v>2021</v>
      </c>
      <c r="E6677" t="s">
        <v>2130</v>
      </c>
      <c r="F6677" t="s">
        <v>2301</v>
      </c>
      <c r="G6677">
        <v>-33.008279999999999</v>
      </c>
      <c r="H6677">
        <v>137.60946999999999</v>
      </c>
      <c r="I6677" t="s">
        <v>2332</v>
      </c>
      <c r="J6677" t="s">
        <v>2143</v>
      </c>
      <c r="K6677">
        <v>19</v>
      </c>
      <c r="L6677">
        <v>19.5</v>
      </c>
      <c r="N6677">
        <v>0.5</v>
      </c>
      <c r="O6677">
        <v>0.77380000000000004</v>
      </c>
      <c r="R6677">
        <v>0.7581</v>
      </c>
    </row>
    <row r="6678" spans="1:18">
      <c r="A6678" t="s">
        <v>2083</v>
      </c>
      <c r="B6678" t="s">
        <v>2082</v>
      </c>
      <c r="D6678">
        <v>2021</v>
      </c>
      <c r="E6678" t="s">
        <v>2130</v>
      </c>
      <c r="F6678" t="s">
        <v>2301</v>
      </c>
      <c r="G6678">
        <v>-33.008279999999999</v>
      </c>
      <c r="H6678">
        <v>137.60946999999999</v>
      </c>
      <c r="I6678" t="s">
        <v>2332</v>
      </c>
      <c r="J6678" t="s">
        <v>2143</v>
      </c>
      <c r="K6678">
        <v>19.5</v>
      </c>
      <c r="L6678">
        <v>20</v>
      </c>
      <c r="N6678">
        <v>0.5</v>
      </c>
      <c r="O6678">
        <v>0.91610000000000003</v>
      </c>
      <c r="R6678">
        <v>0.76160000000000005</v>
      </c>
    </row>
    <row r="6679" spans="1:18">
      <c r="A6679" t="s">
        <v>2083</v>
      </c>
      <c r="B6679" t="s">
        <v>2082</v>
      </c>
      <c r="D6679">
        <v>2021</v>
      </c>
      <c r="E6679" t="s">
        <v>2130</v>
      </c>
      <c r="F6679" t="s">
        <v>2301</v>
      </c>
      <c r="G6679">
        <v>-33.008279999999999</v>
      </c>
      <c r="H6679">
        <v>137.60946999999999</v>
      </c>
      <c r="I6679" t="s">
        <v>2332</v>
      </c>
      <c r="J6679" t="s">
        <v>2143</v>
      </c>
      <c r="K6679">
        <v>20</v>
      </c>
      <c r="L6679">
        <v>21</v>
      </c>
      <c r="N6679">
        <v>1</v>
      </c>
      <c r="O6679">
        <v>0.59730000000000005</v>
      </c>
      <c r="R6679">
        <v>0.76500000000000001</v>
      </c>
    </row>
    <row r="6680" spans="1:18">
      <c r="A6680" t="s">
        <v>2083</v>
      </c>
      <c r="B6680" t="s">
        <v>2082</v>
      </c>
      <c r="D6680">
        <v>2021</v>
      </c>
      <c r="E6680" t="s">
        <v>2130</v>
      </c>
      <c r="F6680" t="s">
        <v>2301</v>
      </c>
      <c r="G6680">
        <v>-33.008279999999999</v>
      </c>
      <c r="H6680">
        <v>137.60946999999999</v>
      </c>
      <c r="I6680" t="s">
        <v>2332</v>
      </c>
      <c r="J6680" t="s">
        <v>2143</v>
      </c>
      <c r="K6680">
        <v>21</v>
      </c>
      <c r="L6680">
        <v>22</v>
      </c>
      <c r="N6680">
        <v>1</v>
      </c>
      <c r="O6680">
        <v>1.0145999999999999</v>
      </c>
      <c r="R6680">
        <v>0.74180000000000001</v>
      </c>
    </row>
    <row r="6681" spans="1:18">
      <c r="A6681" t="s">
        <v>2083</v>
      </c>
      <c r="B6681" t="s">
        <v>2082</v>
      </c>
      <c r="D6681">
        <v>2021</v>
      </c>
      <c r="E6681" t="s">
        <v>2130</v>
      </c>
      <c r="F6681" t="s">
        <v>2301</v>
      </c>
      <c r="G6681">
        <v>-33.008279999999999</v>
      </c>
      <c r="H6681">
        <v>137.60946999999999</v>
      </c>
      <c r="I6681" t="s">
        <v>2332</v>
      </c>
      <c r="J6681" t="s">
        <v>2143</v>
      </c>
      <c r="K6681">
        <v>22</v>
      </c>
      <c r="L6681">
        <v>23</v>
      </c>
      <c r="N6681">
        <v>1</v>
      </c>
      <c r="O6681">
        <v>0.8851</v>
      </c>
      <c r="R6681">
        <v>0.71860000000000002</v>
      </c>
    </row>
    <row r="6682" spans="1:18">
      <c r="A6682" t="s">
        <v>2083</v>
      </c>
      <c r="B6682" t="s">
        <v>2082</v>
      </c>
      <c r="D6682">
        <v>2021</v>
      </c>
      <c r="E6682" t="s">
        <v>2130</v>
      </c>
      <c r="F6682" t="s">
        <v>2301</v>
      </c>
      <c r="G6682">
        <v>-33.008279999999999</v>
      </c>
      <c r="H6682">
        <v>137.60946999999999</v>
      </c>
      <c r="I6682" t="s">
        <v>2332</v>
      </c>
      <c r="J6682" t="s">
        <v>2143</v>
      </c>
      <c r="K6682">
        <v>23</v>
      </c>
      <c r="L6682">
        <v>24</v>
      </c>
      <c r="N6682">
        <v>1</v>
      </c>
      <c r="O6682">
        <v>1.0841000000000001</v>
      </c>
      <c r="R6682">
        <v>0.64200000000000002</v>
      </c>
    </row>
    <row r="6683" spans="1:18">
      <c r="A6683" t="s">
        <v>2083</v>
      </c>
      <c r="B6683" t="s">
        <v>2082</v>
      </c>
      <c r="D6683">
        <v>2021</v>
      </c>
      <c r="E6683" t="s">
        <v>2130</v>
      </c>
      <c r="F6683" t="s">
        <v>2301</v>
      </c>
      <c r="G6683">
        <v>-33.008279999999999</v>
      </c>
      <c r="H6683">
        <v>137.60946999999999</v>
      </c>
      <c r="I6683" t="s">
        <v>2332</v>
      </c>
      <c r="J6683" t="s">
        <v>2143</v>
      </c>
      <c r="K6683">
        <v>24</v>
      </c>
      <c r="L6683">
        <v>25</v>
      </c>
      <c r="N6683">
        <v>1</v>
      </c>
      <c r="O6683">
        <v>1.0782</v>
      </c>
      <c r="R6683">
        <v>0.56540000000000001</v>
      </c>
    </row>
    <row r="6684" spans="1:18">
      <c r="A6684" t="s">
        <v>2083</v>
      </c>
      <c r="B6684" t="s">
        <v>2082</v>
      </c>
      <c r="D6684">
        <v>2021</v>
      </c>
      <c r="E6684" t="s">
        <v>2130</v>
      </c>
      <c r="F6684" t="s">
        <v>2301</v>
      </c>
      <c r="G6684">
        <v>-33.008279999999999</v>
      </c>
      <c r="H6684">
        <v>137.60946999999999</v>
      </c>
      <c r="I6684" t="s">
        <v>2332</v>
      </c>
      <c r="J6684" t="s">
        <v>2143</v>
      </c>
      <c r="K6684">
        <v>25</v>
      </c>
      <c r="L6684">
        <v>26</v>
      </c>
      <c r="N6684">
        <v>1</v>
      </c>
      <c r="O6684">
        <v>0.89339999999999997</v>
      </c>
      <c r="R6684">
        <v>0.7379</v>
      </c>
    </row>
    <row r="6685" spans="1:18">
      <c r="A6685" t="s">
        <v>2083</v>
      </c>
      <c r="B6685" t="s">
        <v>2082</v>
      </c>
      <c r="D6685">
        <v>2021</v>
      </c>
      <c r="E6685" t="s">
        <v>2130</v>
      </c>
      <c r="F6685" t="s">
        <v>2301</v>
      </c>
      <c r="G6685">
        <v>-33.008279999999999</v>
      </c>
      <c r="H6685">
        <v>137.60946999999999</v>
      </c>
      <c r="I6685" t="s">
        <v>2332</v>
      </c>
      <c r="J6685" t="s">
        <v>2143</v>
      </c>
      <c r="K6685">
        <v>26</v>
      </c>
      <c r="L6685">
        <v>27</v>
      </c>
      <c r="N6685">
        <v>1</v>
      </c>
      <c r="O6685">
        <v>1.0112000000000001</v>
      </c>
      <c r="R6685">
        <v>0.91039999999999999</v>
      </c>
    </row>
    <row r="6686" spans="1:18">
      <c r="A6686" t="s">
        <v>2083</v>
      </c>
      <c r="B6686" t="s">
        <v>2082</v>
      </c>
      <c r="D6686">
        <v>2021</v>
      </c>
      <c r="E6686" t="s">
        <v>2130</v>
      </c>
      <c r="F6686" t="s">
        <v>2301</v>
      </c>
      <c r="G6686">
        <v>-33.008279999999999</v>
      </c>
      <c r="H6686">
        <v>137.60946999999999</v>
      </c>
      <c r="I6686" t="s">
        <v>2332</v>
      </c>
      <c r="J6686" t="s">
        <v>2143</v>
      </c>
      <c r="K6686">
        <v>27</v>
      </c>
      <c r="L6686">
        <v>28</v>
      </c>
      <c r="N6686">
        <v>1</v>
      </c>
      <c r="O6686">
        <v>0.91010000000000002</v>
      </c>
      <c r="R6686">
        <v>0.85489999999999999</v>
      </c>
    </row>
    <row r="6687" spans="1:18">
      <c r="A6687" t="s">
        <v>2083</v>
      </c>
      <c r="B6687" t="s">
        <v>2082</v>
      </c>
      <c r="D6687">
        <v>2021</v>
      </c>
      <c r="E6687" t="s">
        <v>2130</v>
      </c>
      <c r="F6687" t="s">
        <v>2301</v>
      </c>
      <c r="G6687">
        <v>-33.008279999999999</v>
      </c>
      <c r="H6687">
        <v>137.60946999999999</v>
      </c>
      <c r="I6687" t="s">
        <v>2332</v>
      </c>
      <c r="J6687" t="s">
        <v>2143</v>
      </c>
      <c r="K6687">
        <v>28</v>
      </c>
      <c r="L6687">
        <v>29</v>
      </c>
      <c r="N6687">
        <v>1</v>
      </c>
      <c r="O6687">
        <v>0.91149999999999998</v>
      </c>
      <c r="R6687">
        <v>0.79949999999999999</v>
      </c>
    </row>
    <row r="6688" spans="1:18">
      <c r="A6688" t="s">
        <v>2083</v>
      </c>
      <c r="B6688" t="s">
        <v>2082</v>
      </c>
      <c r="D6688">
        <v>2021</v>
      </c>
      <c r="E6688" t="s">
        <v>2130</v>
      </c>
      <c r="F6688" t="s">
        <v>2301</v>
      </c>
      <c r="G6688">
        <v>-33.008279999999999</v>
      </c>
      <c r="H6688">
        <v>137.60946999999999</v>
      </c>
      <c r="I6688" t="s">
        <v>2332</v>
      </c>
      <c r="J6688" t="s">
        <v>2143</v>
      </c>
      <c r="K6688">
        <v>29</v>
      </c>
      <c r="L6688">
        <v>30</v>
      </c>
      <c r="N6688">
        <v>1</v>
      </c>
      <c r="O6688">
        <v>0.86680000000000001</v>
      </c>
      <c r="R6688">
        <v>0.69030000000000002</v>
      </c>
    </row>
    <row r="6689" spans="1:18">
      <c r="A6689" t="s">
        <v>2083</v>
      </c>
      <c r="B6689" t="s">
        <v>2082</v>
      </c>
      <c r="D6689">
        <v>2021</v>
      </c>
      <c r="E6689" t="s">
        <v>2130</v>
      </c>
      <c r="F6689" t="s">
        <v>2301</v>
      </c>
      <c r="G6689">
        <v>-33.008279999999999</v>
      </c>
      <c r="H6689">
        <v>137.60946999999999</v>
      </c>
      <c r="I6689" t="s">
        <v>2332</v>
      </c>
      <c r="J6689" t="s">
        <v>2143</v>
      </c>
      <c r="K6689">
        <v>30</v>
      </c>
      <c r="L6689">
        <v>31</v>
      </c>
      <c r="N6689">
        <v>1</v>
      </c>
      <c r="O6689">
        <v>0.76480000000000004</v>
      </c>
      <c r="R6689">
        <v>0.58099999999999996</v>
      </c>
    </row>
    <row r="6690" spans="1:18">
      <c r="A6690" t="s">
        <v>2083</v>
      </c>
      <c r="B6690" t="s">
        <v>2082</v>
      </c>
      <c r="D6690">
        <v>2021</v>
      </c>
      <c r="E6690" t="s">
        <v>2130</v>
      </c>
      <c r="F6690" t="s">
        <v>2301</v>
      </c>
      <c r="G6690">
        <v>-33.008279999999999</v>
      </c>
      <c r="H6690">
        <v>137.60946999999999</v>
      </c>
      <c r="I6690" t="s">
        <v>2332</v>
      </c>
      <c r="J6690" t="s">
        <v>2143</v>
      </c>
      <c r="K6690">
        <v>31</v>
      </c>
      <c r="L6690">
        <v>32</v>
      </c>
      <c r="N6690">
        <v>1</v>
      </c>
      <c r="O6690">
        <v>0.92920000000000003</v>
      </c>
      <c r="R6690">
        <v>0.54169999999999996</v>
      </c>
    </row>
    <row r="6691" spans="1:18">
      <c r="A6691" t="s">
        <v>2083</v>
      </c>
      <c r="B6691" t="s">
        <v>2082</v>
      </c>
      <c r="D6691">
        <v>2021</v>
      </c>
      <c r="E6691" t="s">
        <v>2130</v>
      </c>
      <c r="F6691" t="s">
        <v>2301</v>
      </c>
      <c r="G6691">
        <v>-33.008279999999999</v>
      </c>
      <c r="H6691">
        <v>137.60946999999999</v>
      </c>
      <c r="I6691" t="s">
        <v>2332</v>
      </c>
      <c r="J6691" t="s">
        <v>2143</v>
      </c>
      <c r="K6691">
        <v>32</v>
      </c>
      <c r="L6691">
        <v>33</v>
      </c>
      <c r="N6691">
        <v>1</v>
      </c>
      <c r="O6691">
        <v>0.93289999999999995</v>
      </c>
      <c r="R6691">
        <v>0.50249999999999995</v>
      </c>
    </row>
    <row r="6692" spans="1:18">
      <c r="A6692" t="s">
        <v>2083</v>
      </c>
      <c r="B6692" t="s">
        <v>2082</v>
      </c>
      <c r="D6692">
        <v>2021</v>
      </c>
      <c r="E6692" t="s">
        <v>2130</v>
      </c>
      <c r="F6692" t="s">
        <v>2301</v>
      </c>
      <c r="G6692">
        <v>-33.008279999999999</v>
      </c>
      <c r="H6692">
        <v>137.60946999999999</v>
      </c>
      <c r="I6692" t="s">
        <v>2332</v>
      </c>
      <c r="J6692" t="s">
        <v>2143</v>
      </c>
      <c r="K6692">
        <v>33</v>
      </c>
      <c r="L6692">
        <v>34</v>
      </c>
      <c r="N6692">
        <v>1</v>
      </c>
      <c r="O6692">
        <v>0.86309999999999998</v>
      </c>
      <c r="R6692">
        <v>0.44900000000000001</v>
      </c>
    </row>
    <row r="6693" spans="1:18">
      <c r="A6693" t="s">
        <v>2083</v>
      </c>
      <c r="B6693" t="s">
        <v>2082</v>
      </c>
      <c r="D6693">
        <v>2021</v>
      </c>
      <c r="E6693" t="s">
        <v>2130</v>
      </c>
      <c r="F6693" t="s">
        <v>2301</v>
      </c>
      <c r="G6693">
        <v>-33.008279999999999</v>
      </c>
      <c r="H6693">
        <v>137.60946999999999</v>
      </c>
      <c r="I6693" t="s">
        <v>2332</v>
      </c>
      <c r="J6693" t="s">
        <v>2143</v>
      </c>
      <c r="K6693">
        <v>34</v>
      </c>
      <c r="L6693">
        <v>35</v>
      </c>
      <c r="N6693">
        <v>1</v>
      </c>
      <c r="O6693">
        <v>1.0245</v>
      </c>
      <c r="R6693">
        <v>0.39560000000000001</v>
      </c>
    </row>
    <row r="6694" spans="1:18">
      <c r="A6694" t="s">
        <v>2083</v>
      </c>
      <c r="B6694" t="s">
        <v>2082</v>
      </c>
      <c r="D6694">
        <v>2021</v>
      </c>
      <c r="E6694" t="s">
        <v>2130</v>
      </c>
      <c r="F6694" t="s">
        <v>2301</v>
      </c>
      <c r="G6694">
        <v>-33.008279999999999</v>
      </c>
      <c r="H6694">
        <v>137.60946999999999</v>
      </c>
      <c r="I6694" t="s">
        <v>2332</v>
      </c>
      <c r="J6694" t="s">
        <v>2143</v>
      </c>
      <c r="K6694">
        <v>35</v>
      </c>
      <c r="L6694">
        <v>36</v>
      </c>
      <c r="N6694">
        <v>1</v>
      </c>
      <c r="O6694">
        <v>0.93</v>
      </c>
      <c r="R6694">
        <v>0.3952</v>
      </c>
    </row>
    <row r="6695" spans="1:18">
      <c r="A6695" t="s">
        <v>2083</v>
      </c>
      <c r="B6695" t="s">
        <v>2082</v>
      </c>
      <c r="D6695">
        <v>2021</v>
      </c>
      <c r="E6695" t="s">
        <v>2130</v>
      </c>
      <c r="F6695" t="s">
        <v>2301</v>
      </c>
      <c r="G6695">
        <v>-33.008279999999999</v>
      </c>
      <c r="H6695">
        <v>137.60946999999999</v>
      </c>
      <c r="I6695" t="s">
        <v>2332</v>
      </c>
      <c r="J6695" t="s">
        <v>2143</v>
      </c>
      <c r="K6695">
        <v>36</v>
      </c>
      <c r="L6695">
        <v>37</v>
      </c>
      <c r="N6695">
        <v>1</v>
      </c>
      <c r="O6695">
        <v>0.86150000000000004</v>
      </c>
      <c r="R6695">
        <v>0.39479999999999998</v>
      </c>
    </row>
    <row r="6696" spans="1:18">
      <c r="A6696" t="s">
        <v>2083</v>
      </c>
      <c r="B6696" t="s">
        <v>2082</v>
      </c>
      <c r="D6696">
        <v>2021</v>
      </c>
      <c r="E6696" t="s">
        <v>2130</v>
      </c>
      <c r="F6696" t="s">
        <v>2301</v>
      </c>
      <c r="G6696">
        <v>-33.008279999999999</v>
      </c>
      <c r="H6696">
        <v>137.60946999999999</v>
      </c>
      <c r="I6696" t="s">
        <v>2332</v>
      </c>
      <c r="J6696" t="s">
        <v>2143</v>
      </c>
      <c r="K6696">
        <v>37</v>
      </c>
      <c r="L6696">
        <v>38</v>
      </c>
      <c r="N6696">
        <v>1</v>
      </c>
      <c r="O6696">
        <v>0.82179999999999997</v>
      </c>
      <c r="R6696">
        <v>0.3891</v>
      </c>
    </row>
    <row r="6697" spans="1:18">
      <c r="A6697" t="s">
        <v>2083</v>
      </c>
      <c r="B6697" t="s">
        <v>2082</v>
      </c>
      <c r="D6697">
        <v>2021</v>
      </c>
      <c r="E6697" t="s">
        <v>2130</v>
      </c>
      <c r="F6697" t="s">
        <v>2301</v>
      </c>
      <c r="G6697">
        <v>-33.008279999999999</v>
      </c>
      <c r="H6697">
        <v>137.60946999999999</v>
      </c>
      <c r="I6697" t="s">
        <v>2332</v>
      </c>
      <c r="J6697" t="s">
        <v>2143</v>
      </c>
      <c r="K6697">
        <v>38</v>
      </c>
      <c r="L6697">
        <v>39</v>
      </c>
      <c r="N6697">
        <v>1</v>
      </c>
      <c r="O6697">
        <v>0.88049999999999995</v>
      </c>
      <c r="R6697">
        <v>0.38340000000000002</v>
      </c>
    </row>
    <row r="6698" spans="1:18">
      <c r="A6698" t="s">
        <v>2083</v>
      </c>
      <c r="B6698" t="s">
        <v>2082</v>
      </c>
      <c r="D6698">
        <v>2021</v>
      </c>
      <c r="E6698" t="s">
        <v>2130</v>
      </c>
      <c r="F6698" t="s">
        <v>2301</v>
      </c>
      <c r="G6698">
        <v>-33.008279999999999</v>
      </c>
      <c r="H6698">
        <v>137.60946999999999</v>
      </c>
      <c r="I6698" t="s">
        <v>2332</v>
      </c>
      <c r="J6698" t="s">
        <v>2143</v>
      </c>
      <c r="K6698">
        <v>39</v>
      </c>
      <c r="L6698">
        <v>40</v>
      </c>
      <c r="N6698">
        <v>1</v>
      </c>
      <c r="O6698">
        <v>0.95599999999999996</v>
      </c>
      <c r="R6698">
        <v>0.49759999999999999</v>
      </c>
    </row>
    <row r="6699" spans="1:18">
      <c r="A6699" t="s">
        <v>2083</v>
      </c>
      <c r="B6699" t="s">
        <v>2082</v>
      </c>
      <c r="D6699">
        <v>2021</v>
      </c>
      <c r="E6699" t="s">
        <v>2130</v>
      </c>
      <c r="F6699" t="s">
        <v>2301</v>
      </c>
      <c r="G6699">
        <v>-33.008279999999999</v>
      </c>
      <c r="H6699">
        <v>137.60946999999999</v>
      </c>
      <c r="I6699" t="s">
        <v>2332</v>
      </c>
      <c r="J6699" t="s">
        <v>2143</v>
      </c>
      <c r="K6699">
        <v>40</v>
      </c>
      <c r="L6699">
        <v>41</v>
      </c>
      <c r="N6699">
        <v>1</v>
      </c>
      <c r="O6699">
        <v>0.82279999999999998</v>
      </c>
      <c r="R6699">
        <v>0.61170000000000002</v>
      </c>
    </row>
    <row r="6700" spans="1:18">
      <c r="A6700" t="s">
        <v>2083</v>
      </c>
      <c r="B6700" t="s">
        <v>2082</v>
      </c>
      <c r="D6700">
        <v>2021</v>
      </c>
      <c r="E6700" t="s">
        <v>2130</v>
      </c>
      <c r="F6700" t="s">
        <v>2301</v>
      </c>
      <c r="G6700">
        <v>-33.008279999999999</v>
      </c>
      <c r="H6700">
        <v>137.60946999999999</v>
      </c>
      <c r="I6700" t="s">
        <v>2332</v>
      </c>
      <c r="J6700" t="s">
        <v>2143</v>
      </c>
      <c r="K6700">
        <v>41</v>
      </c>
      <c r="L6700">
        <v>42</v>
      </c>
      <c r="N6700">
        <v>1</v>
      </c>
      <c r="O6700">
        <v>0.8851</v>
      </c>
      <c r="R6700">
        <v>0.74</v>
      </c>
    </row>
    <row r="6701" spans="1:18">
      <c r="A6701" t="s">
        <v>2083</v>
      </c>
      <c r="B6701" t="s">
        <v>2082</v>
      </c>
      <c r="D6701">
        <v>2021</v>
      </c>
      <c r="E6701" t="s">
        <v>2130</v>
      </c>
      <c r="F6701" t="s">
        <v>2301</v>
      </c>
      <c r="G6701">
        <v>-33.008279999999999</v>
      </c>
      <c r="H6701">
        <v>137.60946999999999</v>
      </c>
      <c r="I6701" t="s">
        <v>2332</v>
      </c>
      <c r="J6701" t="s">
        <v>2143</v>
      </c>
      <c r="K6701">
        <v>42</v>
      </c>
      <c r="L6701">
        <v>43</v>
      </c>
      <c r="N6701">
        <v>1</v>
      </c>
      <c r="O6701">
        <v>0.71309999999999996</v>
      </c>
      <c r="R6701">
        <v>0.86819999999999997</v>
      </c>
    </row>
    <row r="6702" spans="1:18">
      <c r="A6702" t="s">
        <v>2083</v>
      </c>
      <c r="B6702" t="s">
        <v>2082</v>
      </c>
      <c r="D6702">
        <v>2021</v>
      </c>
      <c r="E6702" t="s">
        <v>2130</v>
      </c>
      <c r="F6702" t="s">
        <v>2301</v>
      </c>
      <c r="G6702">
        <v>-33.008279999999999</v>
      </c>
      <c r="H6702">
        <v>137.60946999999999</v>
      </c>
      <c r="I6702" t="s">
        <v>2332</v>
      </c>
      <c r="J6702" t="s">
        <v>2143</v>
      </c>
      <c r="K6702">
        <v>43</v>
      </c>
      <c r="L6702">
        <v>44</v>
      </c>
      <c r="N6702">
        <v>1</v>
      </c>
      <c r="O6702">
        <v>0.77659999999999996</v>
      </c>
      <c r="R6702">
        <v>0.67100000000000004</v>
      </c>
    </row>
    <row r="6703" spans="1:18">
      <c r="A6703" t="s">
        <v>2083</v>
      </c>
      <c r="B6703" t="s">
        <v>2082</v>
      </c>
      <c r="D6703">
        <v>2021</v>
      </c>
      <c r="E6703" t="s">
        <v>2130</v>
      </c>
      <c r="F6703" t="s">
        <v>2301</v>
      </c>
      <c r="G6703">
        <v>-33.008279999999999</v>
      </c>
      <c r="H6703">
        <v>137.60946999999999</v>
      </c>
      <c r="I6703" t="s">
        <v>2332</v>
      </c>
      <c r="J6703" t="s">
        <v>2143</v>
      </c>
      <c r="K6703">
        <v>44</v>
      </c>
      <c r="L6703">
        <v>45</v>
      </c>
      <c r="N6703">
        <v>1</v>
      </c>
      <c r="O6703">
        <v>0.96279999999999999</v>
      </c>
      <c r="R6703">
        <v>0.47370000000000001</v>
      </c>
    </row>
    <row r="6704" spans="1:18">
      <c r="A6704" t="s">
        <v>2083</v>
      </c>
      <c r="B6704" t="s">
        <v>2082</v>
      </c>
      <c r="D6704">
        <v>2021</v>
      </c>
      <c r="E6704" t="s">
        <v>2130</v>
      </c>
      <c r="F6704" t="s">
        <v>2301</v>
      </c>
      <c r="G6704">
        <v>-33.008279999999999</v>
      </c>
      <c r="H6704">
        <v>137.60946999999999</v>
      </c>
      <c r="I6704" t="s">
        <v>2332</v>
      </c>
      <c r="J6704" t="s">
        <v>2143</v>
      </c>
      <c r="K6704">
        <v>45</v>
      </c>
      <c r="L6704">
        <v>46</v>
      </c>
      <c r="N6704">
        <v>1</v>
      </c>
      <c r="O6704">
        <v>1.1589</v>
      </c>
      <c r="R6704">
        <v>0.4763</v>
      </c>
    </row>
    <row r="6705" spans="1:18">
      <c r="A6705" t="s">
        <v>2083</v>
      </c>
      <c r="B6705" t="s">
        <v>2082</v>
      </c>
      <c r="D6705">
        <v>2021</v>
      </c>
      <c r="E6705" t="s">
        <v>2130</v>
      </c>
      <c r="F6705" t="s">
        <v>2301</v>
      </c>
      <c r="G6705">
        <v>-33.008279999999999</v>
      </c>
      <c r="H6705">
        <v>137.60946999999999</v>
      </c>
      <c r="I6705" t="s">
        <v>2332</v>
      </c>
      <c r="J6705" t="s">
        <v>2143</v>
      </c>
      <c r="K6705">
        <v>46</v>
      </c>
      <c r="L6705">
        <v>47</v>
      </c>
      <c r="N6705">
        <v>1</v>
      </c>
      <c r="O6705">
        <v>0.82220000000000004</v>
      </c>
      <c r="R6705">
        <v>0.4788</v>
      </c>
    </row>
    <row r="6706" spans="1:18">
      <c r="A6706" t="s">
        <v>2083</v>
      </c>
      <c r="B6706" t="s">
        <v>2082</v>
      </c>
      <c r="D6706">
        <v>2021</v>
      </c>
      <c r="E6706" t="s">
        <v>2130</v>
      </c>
      <c r="F6706" t="s">
        <v>2301</v>
      </c>
      <c r="G6706">
        <v>-33.008279999999999</v>
      </c>
      <c r="H6706">
        <v>137.60946999999999</v>
      </c>
      <c r="I6706" t="s">
        <v>2332</v>
      </c>
      <c r="J6706" t="s">
        <v>2143</v>
      </c>
      <c r="K6706">
        <v>47</v>
      </c>
      <c r="L6706">
        <v>48</v>
      </c>
      <c r="N6706">
        <v>1</v>
      </c>
      <c r="O6706">
        <v>1.0875999999999999</v>
      </c>
      <c r="R6706">
        <v>0.41660000000000003</v>
      </c>
    </row>
    <row r="6707" spans="1:18">
      <c r="A6707" t="s">
        <v>2083</v>
      </c>
      <c r="B6707" t="s">
        <v>2082</v>
      </c>
      <c r="D6707">
        <v>2021</v>
      </c>
      <c r="E6707" t="s">
        <v>2130</v>
      </c>
      <c r="F6707" t="s">
        <v>2301</v>
      </c>
      <c r="G6707">
        <v>-33.008279999999999</v>
      </c>
      <c r="H6707">
        <v>137.60946999999999</v>
      </c>
      <c r="I6707" t="s">
        <v>2332</v>
      </c>
      <c r="J6707" t="s">
        <v>2143</v>
      </c>
      <c r="K6707">
        <v>48</v>
      </c>
      <c r="L6707">
        <v>49</v>
      </c>
      <c r="N6707">
        <v>1</v>
      </c>
      <c r="O6707">
        <v>0.90710000000000002</v>
      </c>
      <c r="R6707">
        <v>0.35439999999999999</v>
      </c>
    </row>
    <row r="6708" spans="1:18">
      <c r="A6708" t="s">
        <v>2083</v>
      </c>
      <c r="B6708" t="s">
        <v>2082</v>
      </c>
      <c r="D6708">
        <v>2021</v>
      </c>
      <c r="E6708" t="s">
        <v>2130</v>
      </c>
      <c r="F6708" t="s">
        <v>2301</v>
      </c>
      <c r="G6708">
        <v>-33.008279999999999</v>
      </c>
      <c r="H6708">
        <v>137.60946999999999</v>
      </c>
      <c r="I6708" t="s">
        <v>2332</v>
      </c>
      <c r="J6708" t="s">
        <v>2143</v>
      </c>
      <c r="K6708">
        <v>49</v>
      </c>
      <c r="L6708">
        <v>50</v>
      </c>
      <c r="N6708">
        <v>1</v>
      </c>
      <c r="O6708">
        <v>0.87770000000000004</v>
      </c>
      <c r="R6708">
        <v>0.4032</v>
      </c>
    </row>
    <row r="6709" spans="1:18">
      <c r="A6709" t="s">
        <v>2083</v>
      </c>
      <c r="B6709" t="s">
        <v>2082</v>
      </c>
      <c r="D6709">
        <v>2021</v>
      </c>
      <c r="E6709" t="s">
        <v>2130</v>
      </c>
      <c r="F6709" t="s">
        <v>2301</v>
      </c>
      <c r="G6709">
        <v>-33.008279999999999</v>
      </c>
      <c r="H6709">
        <v>137.60946999999999</v>
      </c>
      <c r="I6709" t="s">
        <v>2332</v>
      </c>
      <c r="J6709" t="s">
        <v>2143</v>
      </c>
      <c r="K6709">
        <v>50</v>
      </c>
      <c r="L6709">
        <v>51</v>
      </c>
      <c r="N6709">
        <v>1</v>
      </c>
      <c r="O6709">
        <v>1.1952</v>
      </c>
      <c r="R6709">
        <v>0.4032</v>
      </c>
    </row>
    <row r="6710" spans="1:18">
      <c r="A6710" t="s">
        <v>2083</v>
      </c>
      <c r="B6710" t="s">
        <v>2082</v>
      </c>
      <c r="D6710">
        <v>2021</v>
      </c>
      <c r="E6710" t="s">
        <v>2130</v>
      </c>
      <c r="F6710" t="s">
        <v>2301</v>
      </c>
      <c r="G6710">
        <v>-33.008279999999999</v>
      </c>
      <c r="H6710">
        <v>137.60946999999999</v>
      </c>
      <c r="I6710" t="s">
        <v>2332</v>
      </c>
      <c r="J6710" t="s">
        <v>2143</v>
      </c>
      <c r="K6710">
        <v>51</v>
      </c>
      <c r="L6710">
        <v>52</v>
      </c>
      <c r="N6710">
        <v>1</v>
      </c>
      <c r="O6710">
        <v>1.1361000000000001</v>
      </c>
      <c r="R6710">
        <v>0.4032</v>
      </c>
    </row>
    <row r="6711" spans="1:18">
      <c r="A6711" t="s">
        <v>2083</v>
      </c>
      <c r="B6711" t="s">
        <v>2082</v>
      </c>
      <c r="D6711">
        <v>2021</v>
      </c>
      <c r="E6711" t="s">
        <v>2130</v>
      </c>
      <c r="F6711" t="s">
        <v>2301</v>
      </c>
      <c r="G6711">
        <v>-33.008279999999999</v>
      </c>
      <c r="H6711">
        <v>137.60946999999999</v>
      </c>
      <c r="I6711" t="s">
        <v>2332</v>
      </c>
      <c r="J6711" t="s">
        <v>2143</v>
      </c>
      <c r="K6711">
        <v>52</v>
      </c>
      <c r="L6711">
        <v>53</v>
      </c>
      <c r="N6711">
        <v>1</v>
      </c>
      <c r="O6711">
        <v>0.95499999999999996</v>
      </c>
      <c r="R6711">
        <v>0.45200000000000001</v>
      </c>
    </row>
    <row r="6712" spans="1:18">
      <c r="A6712" t="s">
        <v>2083</v>
      </c>
      <c r="B6712" t="s">
        <v>2082</v>
      </c>
      <c r="D6712">
        <v>2021</v>
      </c>
      <c r="E6712" t="s">
        <v>2130</v>
      </c>
      <c r="F6712" t="s">
        <v>2301</v>
      </c>
      <c r="G6712">
        <v>-33.008279999999999</v>
      </c>
      <c r="H6712">
        <v>137.60946999999999</v>
      </c>
      <c r="I6712" t="s">
        <v>2332</v>
      </c>
      <c r="J6712" t="s">
        <v>2143</v>
      </c>
      <c r="K6712">
        <v>53</v>
      </c>
      <c r="L6712">
        <v>54</v>
      </c>
      <c r="N6712">
        <v>1</v>
      </c>
      <c r="O6712">
        <v>0.98960000000000004</v>
      </c>
      <c r="R6712">
        <v>0.43780000000000002</v>
      </c>
    </row>
    <row r="6713" spans="1:18">
      <c r="A6713" t="s">
        <v>2083</v>
      </c>
      <c r="B6713" t="s">
        <v>2082</v>
      </c>
      <c r="D6713">
        <v>2021</v>
      </c>
      <c r="E6713" t="s">
        <v>2130</v>
      </c>
      <c r="F6713" t="s">
        <v>2301</v>
      </c>
      <c r="G6713">
        <v>-33.008279999999999</v>
      </c>
      <c r="H6713">
        <v>137.60946999999999</v>
      </c>
      <c r="I6713" t="s">
        <v>2332</v>
      </c>
      <c r="J6713" t="s">
        <v>2143</v>
      </c>
      <c r="K6713">
        <v>54</v>
      </c>
      <c r="L6713">
        <v>55</v>
      </c>
      <c r="N6713">
        <v>1</v>
      </c>
      <c r="O6713">
        <v>1.0254000000000001</v>
      </c>
      <c r="R6713">
        <v>0.43780000000000002</v>
      </c>
    </row>
    <row r="6714" spans="1:18">
      <c r="A6714" t="s">
        <v>2083</v>
      </c>
      <c r="B6714" t="s">
        <v>2082</v>
      </c>
      <c r="D6714">
        <v>2021</v>
      </c>
      <c r="E6714" t="s">
        <v>2130</v>
      </c>
      <c r="F6714" t="s">
        <v>2301</v>
      </c>
      <c r="G6714">
        <v>-33.008279999999999</v>
      </c>
      <c r="H6714">
        <v>137.60946999999999</v>
      </c>
      <c r="I6714" t="s">
        <v>2332</v>
      </c>
      <c r="J6714" t="s">
        <v>2143</v>
      </c>
      <c r="K6714">
        <v>55</v>
      </c>
      <c r="L6714">
        <v>56</v>
      </c>
      <c r="N6714">
        <v>1</v>
      </c>
      <c r="O6714">
        <v>1.0253000000000001</v>
      </c>
      <c r="R6714">
        <v>0.43780000000000002</v>
      </c>
    </row>
    <row r="6715" spans="1:18">
      <c r="A6715" t="s">
        <v>2083</v>
      </c>
      <c r="B6715" t="s">
        <v>2082</v>
      </c>
      <c r="D6715">
        <v>2021</v>
      </c>
      <c r="E6715" t="s">
        <v>2130</v>
      </c>
      <c r="F6715" t="s">
        <v>2301</v>
      </c>
      <c r="G6715">
        <v>-33.008279999999999</v>
      </c>
      <c r="H6715">
        <v>137.60946999999999</v>
      </c>
      <c r="I6715" t="s">
        <v>2332</v>
      </c>
      <c r="J6715" t="s">
        <v>2143</v>
      </c>
      <c r="K6715">
        <v>56</v>
      </c>
      <c r="L6715">
        <v>57</v>
      </c>
      <c r="N6715">
        <v>1</v>
      </c>
      <c r="O6715">
        <v>0.95950000000000002</v>
      </c>
      <c r="R6715">
        <v>0.42359999999999998</v>
      </c>
    </row>
    <row r="6716" spans="1:18">
      <c r="A6716" t="s">
        <v>2083</v>
      </c>
      <c r="B6716" t="s">
        <v>2082</v>
      </c>
      <c r="D6716">
        <v>2021</v>
      </c>
      <c r="E6716" t="s">
        <v>2130</v>
      </c>
      <c r="F6716" t="s">
        <v>2301</v>
      </c>
      <c r="G6716">
        <v>-33.008279999999999</v>
      </c>
      <c r="H6716">
        <v>137.60946999999999</v>
      </c>
      <c r="I6716" t="s">
        <v>2332</v>
      </c>
      <c r="J6716" t="s">
        <v>2143</v>
      </c>
      <c r="K6716">
        <v>57</v>
      </c>
      <c r="L6716">
        <v>58</v>
      </c>
      <c r="N6716">
        <v>1</v>
      </c>
      <c r="O6716">
        <v>0.89849999999999997</v>
      </c>
      <c r="R6716">
        <v>0.45660000000000001</v>
      </c>
    </row>
    <row r="6717" spans="1:18">
      <c r="A6717" t="s">
        <v>2083</v>
      </c>
      <c r="B6717" t="s">
        <v>2082</v>
      </c>
      <c r="D6717">
        <v>2021</v>
      </c>
      <c r="E6717" t="s">
        <v>2130</v>
      </c>
      <c r="F6717" t="s">
        <v>2301</v>
      </c>
      <c r="G6717">
        <v>-33.008279999999999</v>
      </c>
      <c r="H6717">
        <v>137.60946999999999</v>
      </c>
      <c r="I6717" t="s">
        <v>2332</v>
      </c>
      <c r="J6717" t="s">
        <v>2143</v>
      </c>
      <c r="K6717">
        <v>58</v>
      </c>
      <c r="L6717">
        <v>59</v>
      </c>
      <c r="N6717">
        <v>1</v>
      </c>
      <c r="O6717">
        <v>0.9536</v>
      </c>
      <c r="R6717">
        <v>0.45660000000000001</v>
      </c>
    </row>
    <row r="6718" spans="1:18">
      <c r="A6718" t="s">
        <v>2083</v>
      </c>
      <c r="B6718" t="s">
        <v>2082</v>
      </c>
      <c r="D6718">
        <v>2021</v>
      </c>
      <c r="E6718" t="s">
        <v>2130</v>
      </c>
      <c r="F6718" t="s">
        <v>2301</v>
      </c>
      <c r="G6718">
        <v>-33.008279999999999</v>
      </c>
      <c r="H6718">
        <v>137.60946999999999</v>
      </c>
      <c r="I6718" t="s">
        <v>2332</v>
      </c>
      <c r="J6718" t="s">
        <v>2143</v>
      </c>
      <c r="K6718">
        <v>59</v>
      </c>
      <c r="L6718">
        <v>60</v>
      </c>
      <c r="N6718">
        <v>1</v>
      </c>
      <c r="O6718">
        <v>0.98180000000000001</v>
      </c>
      <c r="R6718">
        <v>0.45660000000000001</v>
      </c>
    </row>
    <row r="6719" spans="1:18">
      <c r="A6719" t="s">
        <v>2083</v>
      </c>
      <c r="B6719" t="s">
        <v>2082</v>
      </c>
      <c r="D6719">
        <v>2021</v>
      </c>
      <c r="E6719" t="s">
        <v>2130</v>
      </c>
      <c r="F6719" t="s">
        <v>2301</v>
      </c>
      <c r="G6719">
        <v>-33.008279999999999</v>
      </c>
      <c r="H6719">
        <v>137.60946999999999</v>
      </c>
      <c r="I6719" t="s">
        <v>2332</v>
      </c>
      <c r="J6719" t="s">
        <v>2143</v>
      </c>
      <c r="K6719">
        <v>60</v>
      </c>
      <c r="L6719">
        <v>61</v>
      </c>
      <c r="N6719">
        <v>1</v>
      </c>
      <c r="O6719">
        <v>0.9173</v>
      </c>
      <c r="R6719">
        <v>0.48949999999999999</v>
      </c>
    </row>
    <row r="6720" spans="1:18">
      <c r="A6720" t="s">
        <v>2083</v>
      </c>
      <c r="B6720" t="s">
        <v>2082</v>
      </c>
      <c r="D6720">
        <v>2021</v>
      </c>
      <c r="E6720" t="s">
        <v>2130</v>
      </c>
      <c r="F6720" t="s">
        <v>2301</v>
      </c>
      <c r="G6720">
        <v>-33.008279999999999</v>
      </c>
      <c r="H6720">
        <v>137.60946999999999</v>
      </c>
      <c r="I6720" t="s">
        <v>2332</v>
      </c>
      <c r="J6720" t="s">
        <v>2143</v>
      </c>
      <c r="K6720">
        <v>61</v>
      </c>
      <c r="L6720">
        <v>62</v>
      </c>
      <c r="N6720">
        <v>1</v>
      </c>
      <c r="O6720">
        <v>0.83709999999999996</v>
      </c>
      <c r="R6720">
        <v>0.48130000000000001</v>
      </c>
    </row>
    <row r="6721" spans="1:18">
      <c r="A6721" t="s">
        <v>2083</v>
      </c>
      <c r="B6721" t="s">
        <v>2082</v>
      </c>
      <c r="D6721">
        <v>2021</v>
      </c>
      <c r="E6721" t="s">
        <v>2130</v>
      </c>
      <c r="F6721" t="s">
        <v>2301</v>
      </c>
      <c r="G6721">
        <v>-33.008279999999999</v>
      </c>
      <c r="H6721">
        <v>137.60946999999999</v>
      </c>
      <c r="I6721" t="s">
        <v>2332</v>
      </c>
      <c r="J6721" t="s">
        <v>2143</v>
      </c>
      <c r="K6721">
        <v>62</v>
      </c>
      <c r="L6721">
        <v>63</v>
      </c>
      <c r="N6721">
        <v>1</v>
      </c>
      <c r="O6721">
        <v>0.84560000000000002</v>
      </c>
      <c r="R6721">
        <v>0.48130000000000001</v>
      </c>
    </row>
    <row r="6722" spans="1:18">
      <c r="A6722" t="s">
        <v>2083</v>
      </c>
      <c r="B6722" t="s">
        <v>2082</v>
      </c>
      <c r="D6722">
        <v>2021</v>
      </c>
      <c r="E6722" t="s">
        <v>2130</v>
      </c>
      <c r="F6722" t="s">
        <v>2301</v>
      </c>
      <c r="G6722">
        <v>-33.008279999999999</v>
      </c>
      <c r="H6722">
        <v>137.60946999999999</v>
      </c>
      <c r="I6722" t="s">
        <v>2332</v>
      </c>
      <c r="J6722" t="s">
        <v>2143</v>
      </c>
      <c r="K6722">
        <v>63</v>
      </c>
      <c r="L6722">
        <v>64</v>
      </c>
      <c r="N6722">
        <v>1</v>
      </c>
      <c r="O6722">
        <v>0.99809999999999999</v>
      </c>
      <c r="R6722">
        <v>0.48130000000000001</v>
      </c>
    </row>
    <row r="6723" spans="1:18">
      <c r="A6723" t="s">
        <v>2083</v>
      </c>
      <c r="B6723" t="s">
        <v>2082</v>
      </c>
      <c r="D6723">
        <v>2021</v>
      </c>
      <c r="E6723" t="s">
        <v>2130</v>
      </c>
      <c r="F6723" t="s">
        <v>2301</v>
      </c>
      <c r="G6723">
        <v>-33.008279999999999</v>
      </c>
      <c r="H6723">
        <v>137.60946999999999</v>
      </c>
      <c r="I6723" t="s">
        <v>2332</v>
      </c>
      <c r="J6723" t="s">
        <v>2143</v>
      </c>
      <c r="K6723">
        <v>64</v>
      </c>
      <c r="L6723">
        <v>65</v>
      </c>
      <c r="N6723">
        <v>1</v>
      </c>
      <c r="O6723">
        <v>0.96699999999999997</v>
      </c>
      <c r="R6723">
        <v>0.47299999999999998</v>
      </c>
    </row>
    <row r="6724" spans="1:18">
      <c r="A6724" t="s">
        <v>2083</v>
      </c>
      <c r="B6724" t="s">
        <v>2082</v>
      </c>
      <c r="D6724">
        <v>2021</v>
      </c>
      <c r="E6724" t="s">
        <v>2130</v>
      </c>
      <c r="F6724" t="s">
        <v>2301</v>
      </c>
      <c r="G6724">
        <v>-33.008279999999999</v>
      </c>
      <c r="H6724">
        <v>137.60946999999999</v>
      </c>
      <c r="I6724" t="s">
        <v>2332</v>
      </c>
      <c r="J6724" t="s">
        <v>2143</v>
      </c>
      <c r="K6724">
        <v>65</v>
      </c>
      <c r="L6724">
        <v>66</v>
      </c>
      <c r="N6724">
        <v>1</v>
      </c>
      <c r="O6724">
        <v>1.07</v>
      </c>
      <c r="R6724">
        <v>0.23910000000000001</v>
      </c>
    </row>
    <row r="6725" spans="1:18">
      <c r="A6725" t="s">
        <v>2083</v>
      </c>
      <c r="B6725" t="s">
        <v>2082</v>
      </c>
      <c r="D6725">
        <v>2021</v>
      </c>
      <c r="E6725" t="s">
        <v>2130</v>
      </c>
      <c r="F6725" t="s">
        <v>2301</v>
      </c>
      <c r="G6725">
        <v>-33.008279999999999</v>
      </c>
      <c r="H6725">
        <v>137.60946999999999</v>
      </c>
      <c r="I6725" t="s">
        <v>2332</v>
      </c>
      <c r="J6725" t="s">
        <v>2143</v>
      </c>
      <c r="K6725">
        <v>66</v>
      </c>
      <c r="L6725">
        <v>67</v>
      </c>
      <c r="N6725">
        <v>1</v>
      </c>
      <c r="O6725">
        <v>0.91379999999999995</v>
      </c>
      <c r="R6725">
        <v>0.23910000000000001</v>
      </c>
    </row>
    <row r="6726" spans="1:18">
      <c r="A6726" t="s">
        <v>2083</v>
      </c>
      <c r="B6726" t="s">
        <v>2082</v>
      </c>
      <c r="D6726">
        <v>2021</v>
      </c>
      <c r="E6726" t="s">
        <v>2130</v>
      </c>
      <c r="F6726" t="s">
        <v>2301</v>
      </c>
      <c r="G6726">
        <v>-33.008279999999999</v>
      </c>
      <c r="H6726">
        <v>137.60946999999999</v>
      </c>
      <c r="I6726" t="s">
        <v>2332</v>
      </c>
      <c r="J6726" t="s">
        <v>2143</v>
      </c>
      <c r="K6726">
        <v>67</v>
      </c>
      <c r="L6726">
        <v>68</v>
      </c>
      <c r="N6726">
        <v>1</v>
      </c>
      <c r="O6726">
        <v>1.2987</v>
      </c>
      <c r="R6726">
        <v>0.23910000000000001</v>
      </c>
    </row>
    <row r="6727" spans="1:18">
      <c r="A6727" t="s">
        <v>2083</v>
      </c>
      <c r="B6727" t="s">
        <v>2082</v>
      </c>
      <c r="D6727">
        <v>2021</v>
      </c>
      <c r="E6727" t="s">
        <v>2130</v>
      </c>
      <c r="F6727" t="s">
        <v>2301</v>
      </c>
      <c r="G6727">
        <v>-33.008279999999999</v>
      </c>
      <c r="H6727">
        <v>137.60946999999999</v>
      </c>
      <c r="I6727" t="s">
        <v>2332</v>
      </c>
      <c r="J6727" t="s">
        <v>2143</v>
      </c>
      <c r="K6727">
        <v>68</v>
      </c>
      <c r="L6727">
        <v>69</v>
      </c>
      <c r="N6727">
        <v>1</v>
      </c>
      <c r="O6727">
        <v>1.2197</v>
      </c>
      <c r="R6727">
        <v>5.1999999999999998E-3</v>
      </c>
    </row>
    <row r="6728" spans="1:18">
      <c r="A6728" t="s">
        <v>2083</v>
      </c>
      <c r="B6728" t="s">
        <v>2082</v>
      </c>
      <c r="D6728">
        <v>2021</v>
      </c>
      <c r="E6728" t="s">
        <v>2130</v>
      </c>
      <c r="F6728" t="s">
        <v>2301</v>
      </c>
      <c r="G6728">
        <v>-33.008279999999999</v>
      </c>
      <c r="H6728">
        <v>137.60946999999999</v>
      </c>
      <c r="I6728" t="s">
        <v>2332</v>
      </c>
      <c r="J6728" t="s">
        <v>2143</v>
      </c>
      <c r="K6728">
        <v>69</v>
      </c>
      <c r="L6728">
        <v>70</v>
      </c>
      <c r="N6728">
        <v>1</v>
      </c>
      <c r="O6728">
        <v>0.98580000000000001</v>
      </c>
      <c r="R6728">
        <v>0.185</v>
      </c>
    </row>
    <row r="6729" spans="1:18">
      <c r="A6729" t="s">
        <v>2083</v>
      </c>
      <c r="B6729" t="s">
        <v>2082</v>
      </c>
      <c r="D6729">
        <v>2021</v>
      </c>
      <c r="E6729" t="s">
        <v>2130</v>
      </c>
      <c r="F6729" t="s">
        <v>2301</v>
      </c>
      <c r="G6729">
        <v>-33.008279999999999</v>
      </c>
      <c r="H6729">
        <v>137.60946999999999</v>
      </c>
      <c r="I6729" t="s">
        <v>2332</v>
      </c>
      <c r="J6729" t="s">
        <v>2143</v>
      </c>
      <c r="K6729">
        <v>70</v>
      </c>
      <c r="L6729">
        <v>71</v>
      </c>
      <c r="N6729">
        <v>1</v>
      </c>
      <c r="O6729">
        <v>0.95430000000000004</v>
      </c>
      <c r="R6729">
        <v>0.185</v>
      </c>
    </row>
    <row r="6730" spans="1:18">
      <c r="A6730" t="s">
        <v>2083</v>
      </c>
      <c r="B6730" t="s">
        <v>2082</v>
      </c>
      <c r="D6730">
        <v>2021</v>
      </c>
      <c r="E6730" t="s">
        <v>2130</v>
      </c>
      <c r="F6730" t="s">
        <v>2301</v>
      </c>
      <c r="G6730">
        <v>-33.008279999999999</v>
      </c>
      <c r="H6730">
        <v>137.60946999999999</v>
      </c>
      <c r="I6730" t="s">
        <v>2332</v>
      </c>
      <c r="J6730" t="s">
        <v>2143</v>
      </c>
      <c r="K6730">
        <v>71</v>
      </c>
      <c r="L6730">
        <v>72</v>
      </c>
      <c r="N6730">
        <v>1</v>
      </c>
      <c r="O6730">
        <v>1.1858</v>
      </c>
      <c r="R6730">
        <v>0.185</v>
      </c>
    </row>
    <row r="6731" spans="1:18">
      <c r="A6731" t="s">
        <v>2083</v>
      </c>
      <c r="B6731" t="s">
        <v>2082</v>
      </c>
      <c r="D6731">
        <v>2021</v>
      </c>
      <c r="E6731" t="s">
        <v>2130</v>
      </c>
      <c r="F6731" t="s">
        <v>2301</v>
      </c>
      <c r="G6731">
        <v>-33.008279999999999</v>
      </c>
      <c r="H6731">
        <v>137.60946999999999</v>
      </c>
      <c r="I6731" t="s">
        <v>2332</v>
      </c>
      <c r="J6731" t="s">
        <v>2143</v>
      </c>
      <c r="K6731">
        <v>72</v>
      </c>
      <c r="L6731">
        <v>73</v>
      </c>
      <c r="N6731">
        <v>1</v>
      </c>
      <c r="O6731">
        <v>1.1847000000000001</v>
      </c>
      <c r="R6731">
        <v>0.36480000000000001</v>
      </c>
    </row>
    <row r="6732" spans="1:18">
      <c r="A6732" t="s">
        <v>2083</v>
      </c>
      <c r="B6732" t="s">
        <v>2082</v>
      </c>
      <c r="D6732">
        <v>2021</v>
      </c>
      <c r="E6732" t="s">
        <v>2130</v>
      </c>
      <c r="F6732" t="s">
        <v>2301</v>
      </c>
      <c r="G6732">
        <v>-33.008279999999999</v>
      </c>
      <c r="H6732">
        <v>137.60946999999999</v>
      </c>
      <c r="I6732" t="s">
        <v>2332</v>
      </c>
      <c r="J6732" t="s">
        <v>2143</v>
      </c>
      <c r="K6732">
        <v>73</v>
      </c>
      <c r="L6732">
        <v>74</v>
      </c>
      <c r="N6732">
        <v>1</v>
      </c>
      <c r="O6732">
        <v>1.1646000000000001</v>
      </c>
      <c r="R6732">
        <v>0.45689999999999997</v>
      </c>
    </row>
    <row r="6733" spans="1:18">
      <c r="A6733" t="s">
        <v>2083</v>
      </c>
      <c r="B6733" t="s">
        <v>2082</v>
      </c>
      <c r="D6733">
        <v>2021</v>
      </c>
      <c r="E6733" t="s">
        <v>2130</v>
      </c>
      <c r="F6733" t="s">
        <v>2301</v>
      </c>
      <c r="G6733">
        <v>-33.008279999999999</v>
      </c>
      <c r="H6733">
        <v>137.60946999999999</v>
      </c>
      <c r="I6733" t="s">
        <v>2332</v>
      </c>
      <c r="J6733" t="s">
        <v>2143</v>
      </c>
      <c r="K6733">
        <v>74</v>
      </c>
      <c r="L6733">
        <v>75</v>
      </c>
      <c r="N6733">
        <v>1</v>
      </c>
      <c r="O6733">
        <v>1.2004999999999999</v>
      </c>
      <c r="R6733">
        <v>0.45689999999999997</v>
      </c>
    </row>
    <row r="6734" spans="1:18">
      <c r="A6734" t="s">
        <v>2083</v>
      </c>
      <c r="B6734" t="s">
        <v>2082</v>
      </c>
      <c r="D6734">
        <v>2021</v>
      </c>
      <c r="E6734" t="s">
        <v>2130</v>
      </c>
      <c r="F6734" t="s">
        <v>2301</v>
      </c>
      <c r="G6734">
        <v>-33.008279999999999</v>
      </c>
      <c r="H6734">
        <v>137.60946999999999</v>
      </c>
      <c r="I6734" t="s">
        <v>2332</v>
      </c>
      <c r="J6734" t="s">
        <v>2143</v>
      </c>
      <c r="K6734">
        <v>75</v>
      </c>
      <c r="L6734">
        <v>76</v>
      </c>
      <c r="N6734">
        <v>1</v>
      </c>
      <c r="O6734">
        <v>1.0543</v>
      </c>
      <c r="R6734">
        <v>0.45689999999999997</v>
      </c>
    </row>
    <row r="6735" spans="1:18">
      <c r="A6735" t="s">
        <v>2083</v>
      </c>
      <c r="B6735" t="s">
        <v>2082</v>
      </c>
      <c r="D6735">
        <v>2021</v>
      </c>
      <c r="E6735" t="s">
        <v>2130</v>
      </c>
      <c r="F6735" t="s">
        <v>2301</v>
      </c>
      <c r="G6735">
        <v>-33.008279999999999</v>
      </c>
      <c r="H6735">
        <v>137.60946999999999</v>
      </c>
      <c r="I6735" t="s">
        <v>2332</v>
      </c>
      <c r="J6735" t="s">
        <v>2143</v>
      </c>
      <c r="K6735">
        <v>76</v>
      </c>
      <c r="L6735">
        <v>77</v>
      </c>
      <c r="N6735">
        <v>1</v>
      </c>
      <c r="O6735">
        <v>0.99180000000000001</v>
      </c>
      <c r="R6735">
        <v>0.54900000000000004</v>
      </c>
    </row>
    <row r="6736" spans="1:18">
      <c r="A6736" t="s">
        <v>2083</v>
      </c>
      <c r="B6736" t="s">
        <v>2082</v>
      </c>
      <c r="D6736">
        <v>2021</v>
      </c>
      <c r="E6736" t="s">
        <v>2130</v>
      </c>
      <c r="F6736" t="s">
        <v>2301</v>
      </c>
      <c r="G6736">
        <v>-33.008279999999999</v>
      </c>
      <c r="H6736">
        <v>137.60946999999999</v>
      </c>
      <c r="I6736" t="s">
        <v>2332</v>
      </c>
      <c r="J6736" t="s">
        <v>2143</v>
      </c>
      <c r="K6736">
        <v>77</v>
      </c>
      <c r="L6736">
        <v>78</v>
      </c>
      <c r="N6736">
        <v>1</v>
      </c>
      <c r="O6736">
        <v>0.90980000000000005</v>
      </c>
    </row>
    <row r="6737" spans="1:18">
      <c r="A6737" t="s">
        <v>2083</v>
      </c>
      <c r="B6737" t="s">
        <v>2082</v>
      </c>
      <c r="D6737">
        <v>2021</v>
      </c>
      <c r="E6737" t="s">
        <v>2130</v>
      </c>
      <c r="F6737" t="s">
        <v>2301</v>
      </c>
      <c r="G6737">
        <v>-33.008279999999999</v>
      </c>
      <c r="H6737">
        <v>137.60946999999999</v>
      </c>
      <c r="I6737" t="s">
        <v>2332</v>
      </c>
      <c r="J6737" t="s">
        <v>2142</v>
      </c>
      <c r="K6737">
        <v>0</v>
      </c>
      <c r="L6737">
        <v>1</v>
      </c>
      <c r="N6737">
        <v>1</v>
      </c>
      <c r="O6737">
        <v>1.2317</v>
      </c>
      <c r="R6737">
        <v>0.9385</v>
      </c>
    </row>
    <row r="6738" spans="1:18">
      <c r="A6738" t="s">
        <v>2083</v>
      </c>
      <c r="B6738" t="s">
        <v>2082</v>
      </c>
      <c r="D6738">
        <v>2021</v>
      </c>
      <c r="E6738" t="s">
        <v>2130</v>
      </c>
      <c r="F6738" t="s">
        <v>2301</v>
      </c>
      <c r="G6738">
        <v>-33.008279999999999</v>
      </c>
      <c r="H6738">
        <v>137.60946999999999</v>
      </c>
      <c r="I6738" t="s">
        <v>2332</v>
      </c>
      <c r="J6738" t="s">
        <v>2142</v>
      </c>
      <c r="K6738">
        <v>1</v>
      </c>
      <c r="L6738">
        <v>2</v>
      </c>
      <c r="N6738">
        <v>1</v>
      </c>
      <c r="O6738">
        <v>1.0644</v>
      </c>
      <c r="R6738">
        <v>0.82279999999999998</v>
      </c>
    </row>
    <row r="6739" spans="1:18">
      <c r="A6739" t="s">
        <v>2083</v>
      </c>
      <c r="B6739" t="s">
        <v>2082</v>
      </c>
      <c r="D6739">
        <v>2021</v>
      </c>
      <c r="E6739" t="s">
        <v>2130</v>
      </c>
      <c r="F6739" t="s">
        <v>2301</v>
      </c>
      <c r="G6739">
        <v>-33.008279999999999</v>
      </c>
      <c r="H6739">
        <v>137.60946999999999</v>
      </c>
      <c r="I6739" t="s">
        <v>2332</v>
      </c>
      <c r="J6739" t="s">
        <v>2142</v>
      </c>
      <c r="K6739">
        <v>2</v>
      </c>
      <c r="L6739">
        <v>3</v>
      </c>
      <c r="N6739">
        <v>1</v>
      </c>
      <c r="O6739">
        <v>0.91169999999999995</v>
      </c>
      <c r="R6739">
        <v>0.70709999999999995</v>
      </c>
    </row>
    <row r="6740" spans="1:18">
      <c r="A6740" t="s">
        <v>2083</v>
      </c>
      <c r="B6740" t="s">
        <v>2082</v>
      </c>
      <c r="D6740">
        <v>2021</v>
      </c>
      <c r="E6740" t="s">
        <v>2130</v>
      </c>
      <c r="F6740" t="s">
        <v>2301</v>
      </c>
      <c r="G6740">
        <v>-33.008279999999999</v>
      </c>
      <c r="H6740">
        <v>137.60946999999999</v>
      </c>
      <c r="I6740" t="s">
        <v>2332</v>
      </c>
      <c r="J6740" t="s">
        <v>2142</v>
      </c>
      <c r="K6740">
        <v>3</v>
      </c>
      <c r="L6740">
        <v>4</v>
      </c>
      <c r="N6740">
        <v>1</v>
      </c>
      <c r="O6740">
        <v>0.89839999999999998</v>
      </c>
      <c r="R6740">
        <v>0.92910000000000004</v>
      </c>
    </row>
    <row r="6741" spans="1:18">
      <c r="A6741" t="s">
        <v>2083</v>
      </c>
      <c r="B6741" t="s">
        <v>2082</v>
      </c>
      <c r="D6741">
        <v>2021</v>
      </c>
      <c r="E6741" t="s">
        <v>2130</v>
      </c>
      <c r="F6741" t="s">
        <v>2301</v>
      </c>
      <c r="G6741">
        <v>-33.008279999999999</v>
      </c>
      <c r="H6741">
        <v>137.60946999999999</v>
      </c>
      <c r="I6741" t="s">
        <v>2332</v>
      </c>
      <c r="J6741" t="s">
        <v>2142</v>
      </c>
      <c r="K6741">
        <v>4</v>
      </c>
      <c r="L6741">
        <v>5</v>
      </c>
      <c r="N6741">
        <v>1</v>
      </c>
      <c r="O6741">
        <v>0.7702</v>
      </c>
      <c r="R6741">
        <v>1.1511</v>
      </c>
    </row>
    <row r="6742" spans="1:18">
      <c r="A6742" t="s">
        <v>2083</v>
      </c>
      <c r="B6742" t="s">
        <v>2082</v>
      </c>
      <c r="D6742">
        <v>2021</v>
      </c>
      <c r="E6742" t="s">
        <v>2130</v>
      </c>
      <c r="F6742" t="s">
        <v>2301</v>
      </c>
      <c r="G6742">
        <v>-33.008279999999999</v>
      </c>
      <c r="H6742">
        <v>137.60946999999999</v>
      </c>
      <c r="I6742" t="s">
        <v>2332</v>
      </c>
      <c r="J6742" t="s">
        <v>2142</v>
      </c>
      <c r="K6742">
        <v>5</v>
      </c>
      <c r="L6742">
        <v>6</v>
      </c>
      <c r="N6742">
        <v>1</v>
      </c>
      <c r="O6742">
        <v>0.85109999999999997</v>
      </c>
      <c r="R6742">
        <v>0.97030000000000005</v>
      </c>
    </row>
    <row r="6743" spans="1:18">
      <c r="A6743" t="s">
        <v>2083</v>
      </c>
      <c r="B6743" t="s">
        <v>2082</v>
      </c>
      <c r="D6743">
        <v>2021</v>
      </c>
      <c r="E6743" t="s">
        <v>2130</v>
      </c>
      <c r="F6743" t="s">
        <v>2301</v>
      </c>
      <c r="G6743">
        <v>-33.008279999999999</v>
      </c>
      <c r="H6743">
        <v>137.60946999999999</v>
      </c>
      <c r="I6743" t="s">
        <v>2332</v>
      </c>
      <c r="J6743" t="s">
        <v>2142</v>
      </c>
      <c r="K6743">
        <v>6</v>
      </c>
      <c r="L6743">
        <v>7</v>
      </c>
      <c r="N6743">
        <v>1</v>
      </c>
      <c r="O6743">
        <v>0.85189999999999999</v>
      </c>
      <c r="R6743">
        <v>0.78959999999999997</v>
      </c>
    </row>
    <row r="6744" spans="1:18">
      <c r="A6744" t="s">
        <v>2083</v>
      </c>
      <c r="B6744" t="s">
        <v>2082</v>
      </c>
      <c r="D6744">
        <v>2021</v>
      </c>
      <c r="E6744" t="s">
        <v>2130</v>
      </c>
      <c r="F6744" t="s">
        <v>2301</v>
      </c>
      <c r="G6744">
        <v>-33.008279999999999</v>
      </c>
      <c r="H6744">
        <v>137.60946999999999</v>
      </c>
      <c r="I6744" t="s">
        <v>2332</v>
      </c>
      <c r="J6744" t="s">
        <v>2142</v>
      </c>
      <c r="K6744">
        <v>7</v>
      </c>
      <c r="L6744">
        <v>8</v>
      </c>
      <c r="N6744">
        <v>1</v>
      </c>
      <c r="O6744">
        <v>1.121</v>
      </c>
      <c r="R6744">
        <v>0.76749999999999996</v>
      </c>
    </row>
    <row r="6745" spans="1:18">
      <c r="A6745" t="s">
        <v>2083</v>
      </c>
      <c r="B6745" t="s">
        <v>2082</v>
      </c>
      <c r="D6745">
        <v>2021</v>
      </c>
      <c r="E6745" t="s">
        <v>2130</v>
      </c>
      <c r="F6745" t="s">
        <v>2301</v>
      </c>
      <c r="G6745">
        <v>-33.008279999999999</v>
      </c>
      <c r="H6745">
        <v>137.60946999999999</v>
      </c>
      <c r="I6745" t="s">
        <v>2332</v>
      </c>
      <c r="J6745" t="s">
        <v>2142</v>
      </c>
      <c r="K6745">
        <v>8</v>
      </c>
      <c r="L6745">
        <v>9</v>
      </c>
      <c r="N6745">
        <v>1</v>
      </c>
      <c r="O6745">
        <v>0.92869999999999997</v>
      </c>
      <c r="R6745">
        <v>0.74550000000000005</v>
      </c>
    </row>
    <row r="6746" spans="1:18">
      <c r="A6746" t="s">
        <v>2083</v>
      </c>
      <c r="B6746" t="s">
        <v>2082</v>
      </c>
      <c r="D6746">
        <v>2021</v>
      </c>
      <c r="E6746" t="s">
        <v>2130</v>
      </c>
      <c r="F6746" t="s">
        <v>2301</v>
      </c>
      <c r="G6746">
        <v>-33.008279999999999</v>
      </c>
      <c r="H6746">
        <v>137.60946999999999</v>
      </c>
      <c r="I6746" t="s">
        <v>2332</v>
      </c>
      <c r="J6746" t="s">
        <v>2142</v>
      </c>
      <c r="K6746">
        <v>9</v>
      </c>
      <c r="L6746">
        <v>10</v>
      </c>
      <c r="N6746">
        <v>1</v>
      </c>
      <c r="O6746">
        <v>0.72460000000000002</v>
      </c>
      <c r="R6746">
        <v>0.68769999999999998</v>
      </c>
    </row>
    <row r="6747" spans="1:18">
      <c r="A6747" t="s">
        <v>2083</v>
      </c>
      <c r="B6747" t="s">
        <v>2082</v>
      </c>
      <c r="D6747">
        <v>2021</v>
      </c>
      <c r="E6747" t="s">
        <v>2130</v>
      </c>
      <c r="F6747" t="s">
        <v>2301</v>
      </c>
      <c r="G6747">
        <v>-33.008279999999999</v>
      </c>
      <c r="H6747">
        <v>137.60946999999999</v>
      </c>
      <c r="I6747" t="s">
        <v>2332</v>
      </c>
      <c r="J6747" t="s">
        <v>2142</v>
      </c>
      <c r="K6747">
        <v>10</v>
      </c>
      <c r="L6747">
        <v>11</v>
      </c>
      <c r="N6747">
        <v>1</v>
      </c>
      <c r="O6747">
        <v>0.85580000000000001</v>
      </c>
      <c r="R6747">
        <v>0.63</v>
      </c>
    </row>
    <row r="6748" spans="1:18">
      <c r="A6748" t="s">
        <v>2083</v>
      </c>
      <c r="B6748" t="s">
        <v>2082</v>
      </c>
      <c r="D6748">
        <v>2021</v>
      </c>
      <c r="E6748" t="s">
        <v>2130</v>
      </c>
      <c r="F6748" t="s">
        <v>2301</v>
      </c>
      <c r="G6748">
        <v>-33.008279999999999</v>
      </c>
      <c r="H6748">
        <v>137.60946999999999</v>
      </c>
      <c r="I6748" t="s">
        <v>2332</v>
      </c>
      <c r="J6748" t="s">
        <v>2142</v>
      </c>
      <c r="K6748">
        <v>11</v>
      </c>
      <c r="L6748">
        <v>12</v>
      </c>
      <c r="N6748">
        <v>1</v>
      </c>
      <c r="O6748">
        <v>0.93559999999999999</v>
      </c>
      <c r="R6748">
        <v>1.6231</v>
      </c>
    </row>
    <row r="6749" spans="1:18">
      <c r="A6749" t="s">
        <v>2083</v>
      </c>
      <c r="B6749" t="s">
        <v>2082</v>
      </c>
      <c r="D6749">
        <v>2021</v>
      </c>
      <c r="E6749" t="s">
        <v>2130</v>
      </c>
      <c r="F6749" t="s">
        <v>2301</v>
      </c>
      <c r="G6749">
        <v>-33.008279999999999</v>
      </c>
      <c r="H6749">
        <v>137.60946999999999</v>
      </c>
      <c r="I6749" t="s">
        <v>2332</v>
      </c>
      <c r="J6749" t="s">
        <v>2142</v>
      </c>
      <c r="K6749">
        <v>12</v>
      </c>
      <c r="L6749">
        <v>13</v>
      </c>
      <c r="N6749">
        <v>1</v>
      </c>
      <c r="O6749">
        <v>0.71430000000000005</v>
      </c>
      <c r="R6749">
        <v>2.6162000000000001</v>
      </c>
    </row>
    <row r="6750" spans="1:18">
      <c r="A6750" t="s">
        <v>2083</v>
      </c>
      <c r="B6750" t="s">
        <v>2082</v>
      </c>
      <c r="D6750">
        <v>2021</v>
      </c>
      <c r="E6750" t="s">
        <v>2130</v>
      </c>
      <c r="F6750" t="s">
        <v>2301</v>
      </c>
      <c r="G6750">
        <v>-33.008279999999999</v>
      </c>
      <c r="H6750">
        <v>137.60946999999999</v>
      </c>
      <c r="I6750" t="s">
        <v>2332</v>
      </c>
      <c r="J6750" t="s">
        <v>2142</v>
      </c>
      <c r="K6750">
        <v>13</v>
      </c>
      <c r="L6750">
        <v>14</v>
      </c>
      <c r="N6750">
        <v>1</v>
      </c>
      <c r="O6750">
        <v>0.78510000000000002</v>
      </c>
      <c r="R6750">
        <v>2.3873000000000002</v>
      </c>
    </row>
    <row r="6751" spans="1:18">
      <c r="A6751" t="s">
        <v>2083</v>
      </c>
      <c r="B6751" t="s">
        <v>2082</v>
      </c>
      <c r="D6751">
        <v>2021</v>
      </c>
      <c r="E6751" t="s">
        <v>2130</v>
      </c>
      <c r="F6751" t="s">
        <v>2301</v>
      </c>
      <c r="G6751">
        <v>-33.008279999999999</v>
      </c>
      <c r="H6751">
        <v>137.60946999999999</v>
      </c>
      <c r="I6751" t="s">
        <v>2332</v>
      </c>
      <c r="J6751" t="s">
        <v>2142</v>
      </c>
      <c r="K6751">
        <v>14</v>
      </c>
      <c r="L6751">
        <v>15</v>
      </c>
      <c r="N6751">
        <v>1</v>
      </c>
      <c r="O6751">
        <v>0.79759999999999998</v>
      </c>
      <c r="R6751">
        <v>2.1583999999999999</v>
      </c>
    </row>
    <row r="6752" spans="1:18">
      <c r="A6752" t="s">
        <v>2083</v>
      </c>
      <c r="B6752" t="s">
        <v>2082</v>
      </c>
      <c r="D6752">
        <v>2021</v>
      </c>
      <c r="E6752" t="s">
        <v>2130</v>
      </c>
      <c r="F6752" t="s">
        <v>2301</v>
      </c>
      <c r="G6752">
        <v>-33.008279999999999</v>
      </c>
      <c r="H6752">
        <v>137.60946999999999</v>
      </c>
      <c r="I6752" t="s">
        <v>2332</v>
      </c>
      <c r="J6752" t="s">
        <v>2142</v>
      </c>
      <c r="K6752">
        <v>15</v>
      </c>
      <c r="L6752">
        <v>16</v>
      </c>
      <c r="N6752">
        <v>1</v>
      </c>
      <c r="O6752">
        <v>0.66620000000000001</v>
      </c>
      <c r="R6752">
        <v>3.4725999999999999</v>
      </c>
    </row>
    <row r="6753" spans="1:18">
      <c r="A6753" t="s">
        <v>2083</v>
      </c>
      <c r="B6753" t="s">
        <v>2082</v>
      </c>
      <c r="D6753">
        <v>2021</v>
      </c>
      <c r="E6753" t="s">
        <v>2130</v>
      </c>
      <c r="F6753" t="s">
        <v>2301</v>
      </c>
      <c r="G6753">
        <v>-33.008279999999999</v>
      </c>
      <c r="H6753">
        <v>137.60946999999999</v>
      </c>
      <c r="I6753" t="s">
        <v>2332</v>
      </c>
      <c r="J6753" t="s">
        <v>2142</v>
      </c>
      <c r="K6753">
        <v>16</v>
      </c>
      <c r="L6753">
        <v>17</v>
      </c>
      <c r="N6753">
        <v>1</v>
      </c>
      <c r="O6753">
        <v>1.0307999999999999</v>
      </c>
      <c r="R6753">
        <v>4.7869000000000002</v>
      </c>
    </row>
    <row r="6754" spans="1:18">
      <c r="A6754" t="s">
        <v>2083</v>
      </c>
      <c r="B6754" t="s">
        <v>2082</v>
      </c>
      <c r="D6754">
        <v>2021</v>
      </c>
      <c r="E6754" t="s">
        <v>2130</v>
      </c>
      <c r="F6754" t="s">
        <v>2301</v>
      </c>
      <c r="G6754">
        <v>-33.008279999999999</v>
      </c>
      <c r="H6754">
        <v>137.60946999999999</v>
      </c>
      <c r="I6754" t="s">
        <v>2332</v>
      </c>
      <c r="J6754" t="s">
        <v>2142</v>
      </c>
      <c r="K6754">
        <v>17</v>
      </c>
      <c r="L6754">
        <v>18</v>
      </c>
      <c r="N6754">
        <v>1</v>
      </c>
      <c r="O6754">
        <v>1.0165999999999999</v>
      </c>
      <c r="R6754">
        <v>2.6326000000000001</v>
      </c>
    </row>
    <row r="6755" spans="1:18">
      <c r="A6755" t="s">
        <v>2083</v>
      </c>
      <c r="B6755" t="s">
        <v>2082</v>
      </c>
      <c r="D6755">
        <v>2021</v>
      </c>
      <c r="E6755" t="s">
        <v>2130</v>
      </c>
      <c r="F6755" t="s">
        <v>2301</v>
      </c>
      <c r="G6755">
        <v>-33.008279999999999</v>
      </c>
      <c r="H6755">
        <v>137.60946999999999</v>
      </c>
      <c r="I6755" t="s">
        <v>2332</v>
      </c>
      <c r="J6755" t="s">
        <v>2142</v>
      </c>
      <c r="K6755">
        <v>18</v>
      </c>
      <c r="L6755">
        <v>19</v>
      </c>
      <c r="N6755">
        <v>1</v>
      </c>
      <c r="O6755">
        <v>1.1926000000000001</v>
      </c>
      <c r="R6755">
        <v>0.47839999999999999</v>
      </c>
    </row>
    <row r="6756" spans="1:18">
      <c r="A6756" t="s">
        <v>2083</v>
      </c>
      <c r="B6756" t="s">
        <v>2082</v>
      </c>
      <c r="D6756">
        <v>2021</v>
      </c>
      <c r="E6756" t="s">
        <v>2130</v>
      </c>
      <c r="F6756" t="s">
        <v>2301</v>
      </c>
      <c r="G6756">
        <v>-33.008279999999999</v>
      </c>
      <c r="H6756">
        <v>137.60946999999999</v>
      </c>
      <c r="I6756" t="s">
        <v>2332</v>
      </c>
      <c r="J6756" t="s">
        <v>2142</v>
      </c>
      <c r="K6756">
        <v>19</v>
      </c>
      <c r="L6756">
        <v>20</v>
      </c>
      <c r="N6756">
        <v>1</v>
      </c>
      <c r="O6756">
        <v>0.96779999999999999</v>
      </c>
      <c r="R6756">
        <v>0.65720000000000001</v>
      </c>
    </row>
    <row r="6757" spans="1:18">
      <c r="A6757" t="s">
        <v>2083</v>
      </c>
      <c r="B6757" t="s">
        <v>2082</v>
      </c>
      <c r="D6757">
        <v>2021</v>
      </c>
      <c r="E6757" t="s">
        <v>2130</v>
      </c>
      <c r="F6757" t="s">
        <v>2301</v>
      </c>
      <c r="G6757">
        <v>-33.008279999999999</v>
      </c>
      <c r="H6757">
        <v>137.60946999999999</v>
      </c>
      <c r="I6757" t="s">
        <v>2332</v>
      </c>
      <c r="J6757" t="s">
        <v>2142</v>
      </c>
      <c r="K6757">
        <v>20</v>
      </c>
      <c r="L6757">
        <v>24</v>
      </c>
      <c r="N6757">
        <v>4</v>
      </c>
      <c r="O6757">
        <v>0.13980000000000001</v>
      </c>
      <c r="R6757">
        <v>0.83599999999999997</v>
      </c>
    </row>
    <row r="6758" spans="1:18">
      <c r="A6758" t="s">
        <v>2083</v>
      </c>
      <c r="B6758" t="s">
        <v>2082</v>
      </c>
      <c r="D6758">
        <v>2021</v>
      </c>
      <c r="E6758" t="s">
        <v>2130</v>
      </c>
      <c r="F6758" t="s">
        <v>2301</v>
      </c>
      <c r="G6758">
        <v>-33.008279999999999</v>
      </c>
      <c r="H6758">
        <v>137.60946999999999</v>
      </c>
      <c r="I6758" t="s">
        <v>2332</v>
      </c>
      <c r="J6758" t="s">
        <v>2142</v>
      </c>
      <c r="K6758">
        <v>24</v>
      </c>
      <c r="L6758">
        <v>28</v>
      </c>
      <c r="N6758">
        <v>4</v>
      </c>
      <c r="O6758">
        <v>0.121</v>
      </c>
      <c r="R6758">
        <v>1.9318</v>
      </c>
    </row>
    <row r="6759" spans="1:18">
      <c r="A6759" t="s">
        <v>2083</v>
      </c>
      <c r="B6759" t="s">
        <v>2082</v>
      </c>
      <c r="D6759">
        <v>2021</v>
      </c>
      <c r="E6759" t="s">
        <v>2130</v>
      </c>
      <c r="F6759" t="s">
        <v>2301</v>
      </c>
      <c r="G6759">
        <v>-33.008279999999999</v>
      </c>
      <c r="H6759">
        <v>137.60946999999999</v>
      </c>
      <c r="I6759" t="s">
        <v>2332</v>
      </c>
      <c r="J6759" t="s">
        <v>2142</v>
      </c>
      <c r="K6759">
        <v>28</v>
      </c>
      <c r="L6759">
        <v>32</v>
      </c>
      <c r="N6759">
        <v>4</v>
      </c>
      <c r="O6759">
        <v>0.1129</v>
      </c>
      <c r="R6759">
        <v>1.0125999999999999</v>
      </c>
    </row>
    <row r="6760" spans="1:18">
      <c r="A6760" t="s">
        <v>2083</v>
      </c>
      <c r="B6760" t="s">
        <v>2082</v>
      </c>
      <c r="D6760">
        <v>2021</v>
      </c>
      <c r="E6760" t="s">
        <v>2130</v>
      </c>
      <c r="F6760" t="s">
        <v>2301</v>
      </c>
      <c r="G6760">
        <v>-33.008279999999999</v>
      </c>
      <c r="H6760">
        <v>137.60946999999999</v>
      </c>
      <c r="I6760" t="s">
        <v>2332</v>
      </c>
      <c r="J6760" t="s">
        <v>2142</v>
      </c>
      <c r="K6760">
        <v>32</v>
      </c>
      <c r="L6760">
        <v>36</v>
      </c>
      <c r="N6760">
        <v>4</v>
      </c>
      <c r="O6760">
        <v>0.1036</v>
      </c>
      <c r="R6760">
        <v>0.55500000000000005</v>
      </c>
    </row>
    <row r="6761" spans="1:18">
      <c r="A6761" t="s">
        <v>2083</v>
      </c>
      <c r="B6761" t="s">
        <v>2082</v>
      </c>
      <c r="D6761">
        <v>2021</v>
      </c>
      <c r="E6761" t="s">
        <v>2130</v>
      </c>
      <c r="F6761" t="s">
        <v>2301</v>
      </c>
      <c r="G6761">
        <v>-33.008279999999999</v>
      </c>
      <c r="H6761">
        <v>137.60946999999999</v>
      </c>
      <c r="I6761" t="s">
        <v>2332</v>
      </c>
      <c r="J6761" t="s">
        <v>2142</v>
      </c>
      <c r="K6761">
        <v>36</v>
      </c>
      <c r="L6761">
        <v>40</v>
      </c>
      <c r="N6761">
        <v>4</v>
      </c>
      <c r="O6761">
        <v>7.8E-2</v>
      </c>
      <c r="R6761">
        <v>1.3181</v>
      </c>
    </row>
    <row r="6762" spans="1:18">
      <c r="A6762" t="s">
        <v>2083</v>
      </c>
      <c r="B6762" t="s">
        <v>2082</v>
      </c>
      <c r="D6762">
        <v>2021</v>
      </c>
      <c r="E6762" t="s">
        <v>2130</v>
      </c>
      <c r="F6762" t="s">
        <v>2301</v>
      </c>
      <c r="G6762">
        <v>-33.008279999999999</v>
      </c>
      <c r="H6762">
        <v>137.60946999999999</v>
      </c>
      <c r="I6762" t="s">
        <v>2332</v>
      </c>
      <c r="J6762" t="s">
        <v>2142</v>
      </c>
      <c r="K6762">
        <v>40</v>
      </c>
      <c r="L6762">
        <v>44</v>
      </c>
      <c r="N6762">
        <v>4</v>
      </c>
      <c r="O6762">
        <v>8.3299999999999999E-2</v>
      </c>
      <c r="R6762">
        <v>0.60040000000000004</v>
      </c>
    </row>
    <row r="6763" spans="1:18">
      <c r="A6763" t="s">
        <v>2083</v>
      </c>
      <c r="B6763" t="s">
        <v>2082</v>
      </c>
      <c r="D6763">
        <v>2021</v>
      </c>
      <c r="E6763" t="s">
        <v>2130</v>
      </c>
      <c r="F6763" t="s">
        <v>2301</v>
      </c>
      <c r="G6763">
        <v>-33.008279999999999</v>
      </c>
      <c r="H6763">
        <v>137.60946999999999</v>
      </c>
      <c r="I6763" t="s">
        <v>2332</v>
      </c>
      <c r="J6763" t="s">
        <v>2142</v>
      </c>
      <c r="K6763">
        <v>44</v>
      </c>
      <c r="L6763">
        <v>48</v>
      </c>
      <c r="N6763">
        <v>4</v>
      </c>
      <c r="O6763">
        <v>7.51E-2</v>
      </c>
      <c r="R6763">
        <v>0.66620000000000001</v>
      </c>
    </row>
    <row r="6764" spans="1:18">
      <c r="A6764" t="s">
        <v>2083</v>
      </c>
      <c r="B6764" t="s">
        <v>2082</v>
      </c>
      <c r="D6764">
        <v>2021</v>
      </c>
      <c r="E6764" t="s">
        <v>2130</v>
      </c>
      <c r="F6764" t="s">
        <v>2301</v>
      </c>
      <c r="G6764">
        <v>-33.008279999999999</v>
      </c>
      <c r="H6764">
        <v>137.60946999999999</v>
      </c>
      <c r="I6764" t="s">
        <v>2332</v>
      </c>
      <c r="J6764" t="s">
        <v>2142</v>
      </c>
      <c r="K6764">
        <v>48</v>
      </c>
      <c r="L6764">
        <v>52</v>
      </c>
      <c r="N6764">
        <v>4</v>
      </c>
      <c r="O6764">
        <v>6.7900000000000002E-2</v>
      </c>
      <c r="R6764">
        <v>0.7964</v>
      </c>
    </row>
    <row r="6765" spans="1:18">
      <c r="A6765" t="s">
        <v>2083</v>
      </c>
      <c r="B6765" t="s">
        <v>2082</v>
      </c>
      <c r="D6765">
        <v>2021</v>
      </c>
      <c r="E6765" t="s">
        <v>2130</v>
      </c>
      <c r="F6765" t="s">
        <v>2301</v>
      </c>
      <c r="G6765">
        <v>-33.008279999999999</v>
      </c>
      <c r="H6765">
        <v>137.60946999999999</v>
      </c>
      <c r="I6765" t="s">
        <v>2332</v>
      </c>
      <c r="J6765" t="s">
        <v>2142</v>
      </c>
      <c r="K6765">
        <v>52</v>
      </c>
      <c r="L6765">
        <v>56</v>
      </c>
      <c r="N6765">
        <v>4</v>
      </c>
      <c r="O6765">
        <v>6.6199999999999995E-2</v>
      </c>
      <c r="R6765">
        <v>0.62839999999999996</v>
      </c>
    </row>
    <row r="6766" spans="1:18">
      <c r="A6766" t="s">
        <v>2083</v>
      </c>
      <c r="B6766" t="s">
        <v>2082</v>
      </c>
      <c r="D6766">
        <v>2021</v>
      </c>
      <c r="E6766" t="s">
        <v>2130</v>
      </c>
      <c r="F6766" t="s">
        <v>2301</v>
      </c>
      <c r="G6766">
        <v>-33.008279999999999</v>
      </c>
      <c r="H6766">
        <v>137.60946999999999</v>
      </c>
      <c r="I6766" t="s">
        <v>2332</v>
      </c>
      <c r="J6766" t="s">
        <v>2142</v>
      </c>
      <c r="K6766">
        <v>56</v>
      </c>
      <c r="L6766">
        <v>60</v>
      </c>
      <c r="N6766">
        <v>4</v>
      </c>
      <c r="O6766">
        <v>6.4100000000000004E-2</v>
      </c>
      <c r="R6766">
        <v>1.0676000000000001</v>
      </c>
    </row>
    <row r="6767" spans="1:18">
      <c r="A6767" t="s">
        <v>2083</v>
      </c>
      <c r="B6767" t="s">
        <v>2082</v>
      </c>
      <c r="D6767">
        <v>2021</v>
      </c>
      <c r="E6767" t="s">
        <v>2130</v>
      </c>
      <c r="F6767" t="s">
        <v>2301</v>
      </c>
      <c r="G6767">
        <v>-33.008279999999999</v>
      </c>
      <c r="H6767">
        <v>137.60946999999999</v>
      </c>
      <c r="I6767" t="s">
        <v>2332</v>
      </c>
      <c r="J6767" t="s">
        <v>2142</v>
      </c>
      <c r="K6767">
        <v>60</v>
      </c>
      <c r="L6767">
        <v>64</v>
      </c>
      <c r="N6767">
        <v>4</v>
      </c>
      <c r="O6767">
        <v>6.0100000000000001E-2</v>
      </c>
      <c r="R6767">
        <v>1.8374999999999999</v>
      </c>
    </row>
    <row r="6768" spans="1:18">
      <c r="A6768" t="s">
        <v>2083</v>
      </c>
      <c r="B6768" t="s">
        <v>2082</v>
      </c>
      <c r="D6768">
        <v>2021</v>
      </c>
      <c r="E6768" t="s">
        <v>2130</v>
      </c>
      <c r="F6768" t="s">
        <v>2301</v>
      </c>
      <c r="G6768">
        <v>-33.008279999999999</v>
      </c>
      <c r="H6768">
        <v>137.60946999999999</v>
      </c>
      <c r="I6768" t="s">
        <v>2332</v>
      </c>
      <c r="J6768" t="s">
        <v>2142</v>
      </c>
      <c r="K6768">
        <v>64</v>
      </c>
      <c r="L6768">
        <v>68</v>
      </c>
      <c r="N6768">
        <v>4</v>
      </c>
      <c r="O6768">
        <v>7.9200000000000007E-2</v>
      </c>
      <c r="R6768">
        <v>0.74280000000000002</v>
      </c>
    </row>
    <row r="6769" spans="1:18">
      <c r="A6769" t="s">
        <v>2083</v>
      </c>
      <c r="B6769" t="s">
        <v>2082</v>
      </c>
      <c r="D6769">
        <v>2021</v>
      </c>
      <c r="E6769" t="s">
        <v>2130</v>
      </c>
      <c r="F6769" t="s">
        <v>2301</v>
      </c>
      <c r="G6769">
        <v>-33.008279999999999</v>
      </c>
      <c r="H6769">
        <v>137.60946999999999</v>
      </c>
      <c r="I6769" t="s">
        <v>2332</v>
      </c>
      <c r="J6769" t="s">
        <v>2142</v>
      </c>
      <c r="K6769">
        <v>68</v>
      </c>
      <c r="L6769">
        <v>72</v>
      </c>
      <c r="N6769">
        <v>4</v>
      </c>
      <c r="O6769">
        <v>9.06E-2</v>
      </c>
      <c r="R6769">
        <v>0.33019999999999999</v>
      </c>
    </row>
    <row r="6770" spans="1:18">
      <c r="A6770" t="s">
        <v>2083</v>
      </c>
      <c r="B6770" t="s">
        <v>2082</v>
      </c>
      <c r="D6770">
        <v>2021</v>
      </c>
      <c r="E6770" t="s">
        <v>2130</v>
      </c>
      <c r="F6770" t="s">
        <v>2301</v>
      </c>
      <c r="G6770">
        <v>-32.979579999999999</v>
      </c>
      <c r="H6770">
        <v>137.67195000000001</v>
      </c>
      <c r="I6770" t="s">
        <v>2332</v>
      </c>
      <c r="J6770" t="s">
        <v>2141</v>
      </c>
      <c r="K6770">
        <v>0</v>
      </c>
      <c r="L6770">
        <v>1</v>
      </c>
      <c r="N6770">
        <v>1</v>
      </c>
      <c r="O6770">
        <v>1.1724000000000001</v>
      </c>
      <c r="R6770">
        <v>1.5821000000000001</v>
      </c>
    </row>
    <row r="6771" spans="1:18">
      <c r="A6771" t="s">
        <v>2083</v>
      </c>
      <c r="B6771" t="s">
        <v>2082</v>
      </c>
      <c r="D6771">
        <v>2021</v>
      </c>
      <c r="E6771" t="s">
        <v>2130</v>
      </c>
      <c r="F6771" t="s">
        <v>2301</v>
      </c>
      <c r="G6771">
        <v>-32.979579999999999</v>
      </c>
      <c r="H6771">
        <v>137.67195000000001</v>
      </c>
      <c r="I6771" t="s">
        <v>2332</v>
      </c>
      <c r="J6771" t="s">
        <v>2141</v>
      </c>
      <c r="K6771">
        <v>1</v>
      </c>
      <c r="L6771">
        <v>2</v>
      </c>
      <c r="N6771">
        <v>1</v>
      </c>
      <c r="O6771">
        <v>0.94030000000000002</v>
      </c>
      <c r="R6771">
        <v>1.2188000000000001</v>
      </c>
    </row>
    <row r="6772" spans="1:18">
      <c r="A6772" t="s">
        <v>2083</v>
      </c>
      <c r="B6772" t="s">
        <v>2082</v>
      </c>
      <c r="D6772">
        <v>2021</v>
      </c>
      <c r="E6772" t="s">
        <v>2130</v>
      </c>
      <c r="F6772" t="s">
        <v>2301</v>
      </c>
      <c r="G6772">
        <v>-32.979579999999999</v>
      </c>
      <c r="H6772">
        <v>137.67195000000001</v>
      </c>
      <c r="I6772" t="s">
        <v>2332</v>
      </c>
      <c r="J6772" t="s">
        <v>2141</v>
      </c>
      <c r="K6772">
        <v>2</v>
      </c>
      <c r="L6772">
        <v>3</v>
      </c>
      <c r="N6772">
        <v>1</v>
      </c>
      <c r="O6772">
        <v>1.0995999999999999</v>
      </c>
      <c r="R6772">
        <v>0.85550000000000004</v>
      </c>
    </row>
    <row r="6773" spans="1:18">
      <c r="A6773" t="s">
        <v>2083</v>
      </c>
      <c r="B6773" t="s">
        <v>2082</v>
      </c>
      <c r="D6773">
        <v>2021</v>
      </c>
      <c r="E6773" t="s">
        <v>2130</v>
      </c>
      <c r="F6773" t="s">
        <v>2301</v>
      </c>
      <c r="G6773">
        <v>-32.979579999999999</v>
      </c>
      <c r="H6773">
        <v>137.67195000000001</v>
      </c>
      <c r="I6773" t="s">
        <v>2332</v>
      </c>
      <c r="J6773" t="s">
        <v>2141</v>
      </c>
      <c r="K6773">
        <v>3</v>
      </c>
      <c r="L6773">
        <v>4</v>
      </c>
      <c r="N6773">
        <v>1</v>
      </c>
      <c r="O6773">
        <v>1.1188</v>
      </c>
      <c r="R6773">
        <v>3.4426000000000001</v>
      </c>
    </row>
    <row r="6774" spans="1:18">
      <c r="A6774" t="s">
        <v>2083</v>
      </c>
      <c r="B6774" t="s">
        <v>2082</v>
      </c>
      <c r="D6774">
        <v>2021</v>
      </c>
      <c r="E6774" t="s">
        <v>2130</v>
      </c>
      <c r="F6774" t="s">
        <v>2301</v>
      </c>
      <c r="G6774">
        <v>-32.979579999999999</v>
      </c>
      <c r="H6774">
        <v>137.67195000000001</v>
      </c>
      <c r="I6774" t="s">
        <v>2332</v>
      </c>
      <c r="J6774" t="s">
        <v>2141</v>
      </c>
      <c r="K6774">
        <v>4</v>
      </c>
      <c r="L6774">
        <v>5</v>
      </c>
      <c r="N6774">
        <v>1</v>
      </c>
      <c r="O6774">
        <v>0.89649999999999996</v>
      </c>
      <c r="R6774">
        <v>6.0297000000000001</v>
      </c>
    </row>
    <row r="6775" spans="1:18">
      <c r="A6775" t="s">
        <v>2083</v>
      </c>
      <c r="B6775" t="s">
        <v>2082</v>
      </c>
      <c r="D6775">
        <v>2021</v>
      </c>
      <c r="E6775" t="s">
        <v>2130</v>
      </c>
      <c r="F6775" t="s">
        <v>2301</v>
      </c>
      <c r="G6775">
        <v>-32.979579999999999</v>
      </c>
      <c r="H6775">
        <v>137.67195000000001</v>
      </c>
      <c r="I6775" t="s">
        <v>2332</v>
      </c>
      <c r="J6775" t="s">
        <v>2141</v>
      </c>
      <c r="K6775">
        <v>5</v>
      </c>
      <c r="L6775">
        <v>6</v>
      </c>
      <c r="N6775">
        <v>1</v>
      </c>
      <c r="O6775">
        <v>1.2476</v>
      </c>
      <c r="R6775">
        <v>3.2704</v>
      </c>
    </row>
    <row r="6776" spans="1:18">
      <c r="A6776" t="s">
        <v>2083</v>
      </c>
      <c r="B6776" t="s">
        <v>2082</v>
      </c>
      <c r="D6776">
        <v>2021</v>
      </c>
      <c r="E6776" t="s">
        <v>2130</v>
      </c>
      <c r="F6776" t="s">
        <v>2301</v>
      </c>
      <c r="G6776">
        <v>-32.979579999999999</v>
      </c>
      <c r="H6776">
        <v>137.67195000000001</v>
      </c>
      <c r="I6776" t="s">
        <v>2332</v>
      </c>
      <c r="J6776" t="s">
        <v>2141</v>
      </c>
      <c r="K6776">
        <v>6</v>
      </c>
      <c r="L6776">
        <v>7</v>
      </c>
      <c r="N6776">
        <v>1</v>
      </c>
      <c r="O6776">
        <v>0.8972</v>
      </c>
      <c r="R6776">
        <v>0.5111</v>
      </c>
    </row>
    <row r="6777" spans="1:18">
      <c r="A6777" t="s">
        <v>2083</v>
      </c>
      <c r="B6777" t="s">
        <v>2082</v>
      </c>
      <c r="D6777">
        <v>2021</v>
      </c>
      <c r="E6777" t="s">
        <v>2130</v>
      </c>
      <c r="F6777" t="s">
        <v>2301</v>
      </c>
      <c r="G6777">
        <v>-32.979579999999999</v>
      </c>
      <c r="H6777">
        <v>137.67195000000001</v>
      </c>
      <c r="I6777" t="s">
        <v>2332</v>
      </c>
      <c r="J6777" t="s">
        <v>2141</v>
      </c>
      <c r="K6777">
        <v>7</v>
      </c>
      <c r="L6777">
        <v>8</v>
      </c>
      <c r="N6777">
        <v>1</v>
      </c>
      <c r="O6777">
        <v>0.90510000000000002</v>
      </c>
      <c r="R6777">
        <v>0.59079999999999999</v>
      </c>
    </row>
    <row r="6778" spans="1:18">
      <c r="A6778" t="s">
        <v>2083</v>
      </c>
      <c r="B6778" t="s">
        <v>2082</v>
      </c>
      <c r="D6778">
        <v>2021</v>
      </c>
      <c r="E6778" t="s">
        <v>2130</v>
      </c>
      <c r="F6778" t="s">
        <v>2301</v>
      </c>
      <c r="G6778">
        <v>-32.979579999999999</v>
      </c>
      <c r="H6778">
        <v>137.67195000000001</v>
      </c>
      <c r="I6778" t="s">
        <v>2332</v>
      </c>
      <c r="J6778" t="s">
        <v>2141</v>
      </c>
      <c r="K6778">
        <v>8</v>
      </c>
      <c r="L6778">
        <v>9</v>
      </c>
      <c r="N6778">
        <v>1</v>
      </c>
      <c r="O6778">
        <v>0.87960000000000005</v>
      </c>
      <c r="R6778">
        <v>0.67049999999999998</v>
      </c>
    </row>
    <row r="6779" spans="1:18">
      <c r="A6779" t="s">
        <v>2083</v>
      </c>
      <c r="B6779" t="s">
        <v>2082</v>
      </c>
      <c r="D6779">
        <v>2021</v>
      </c>
      <c r="E6779" t="s">
        <v>2130</v>
      </c>
      <c r="F6779" t="s">
        <v>2301</v>
      </c>
      <c r="G6779">
        <v>-32.979579999999999</v>
      </c>
      <c r="H6779">
        <v>137.67195000000001</v>
      </c>
      <c r="I6779" t="s">
        <v>2332</v>
      </c>
      <c r="J6779" t="s">
        <v>2141</v>
      </c>
      <c r="K6779">
        <v>9</v>
      </c>
      <c r="L6779">
        <v>10</v>
      </c>
      <c r="N6779">
        <v>1</v>
      </c>
      <c r="O6779">
        <v>0.89490000000000003</v>
      </c>
      <c r="R6779">
        <v>0.65710000000000002</v>
      </c>
    </row>
    <row r="6780" spans="1:18">
      <c r="A6780" t="s">
        <v>2083</v>
      </c>
      <c r="B6780" t="s">
        <v>2082</v>
      </c>
      <c r="D6780">
        <v>2021</v>
      </c>
      <c r="E6780" t="s">
        <v>2130</v>
      </c>
      <c r="F6780" t="s">
        <v>2301</v>
      </c>
      <c r="G6780">
        <v>-32.979579999999999</v>
      </c>
      <c r="H6780">
        <v>137.67195000000001</v>
      </c>
      <c r="I6780" t="s">
        <v>2332</v>
      </c>
      <c r="J6780" t="s">
        <v>2141</v>
      </c>
      <c r="K6780">
        <v>10</v>
      </c>
      <c r="L6780">
        <v>11</v>
      </c>
      <c r="N6780">
        <v>1</v>
      </c>
      <c r="O6780">
        <v>0.89759999999999995</v>
      </c>
      <c r="R6780">
        <v>0.64370000000000005</v>
      </c>
    </row>
    <row r="6781" spans="1:18">
      <c r="A6781" t="s">
        <v>2083</v>
      </c>
      <c r="B6781" t="s">
        <v>2082</v>
      </c>
      <c r="D6781">
        <v>2021</v>
      </c>
      <c r="E6781" t="s">
        <v>2130</v>
      </c>
      <c r="F6781" t="s">
        <v>2301</v>
      </c>
      <c r="G6781">
        <v>-32.979579999999999</v>
      </c>
      <c r="H6781">
        <v>137.67195000000001</v>
      </c>
      <c r="I6781" t="s">
        <v>2332</v>
      </c>
      <c r="J6781" t="s">
        <v>2141</v>
      </c>
      <c r="K6781">
        <v>11</v>
      </c>
      <c r="L6781">
        <v>12</v>
      </c>
      <c r="N6781">
        <v>1</v>
      </c>
      <c r="O6781">
        <v>0.72060000000000002</v>
      </c>
      <c r="R6781">
        <v>0.83540000000000003</v>
      </c>
    </row>
    <row r="6782" spans="1:18">
      <c r="A6782" t="s">
        <v>2083</v>
      </c>
      <c r="B6782" t="s">
        <v>2082</v>
      </c>
      <c r="D6782">
        <v>2021</v>
      </c>
      <c r="E6782" t="s">
        <v>2130</v>
      </c>
      <c r="F6782" t="s">
        <v>2301</v>
      </c>
      <c r="G6782">
        <v>-32.979579999999999</v>
      </c>
      <c r="H6782">
        <v>137.67195000000001</v>
      </c>
      <c r="I6782" t="s">
        <v>2332</v>
      </c>
      <c r="J6782" t="s">
        <v>2141</v>
      </c>
      <c r="K6782">
        <v>12</v>
      </c>
      <c r="L6782">
        <v>13</v>
      </c>
      <c r="N6782">
        <v>1</v>
      </c>
      <c r="O6782">
        <v>1.1019000000000001</v>
      </c>
      <c r="R6782">
        <v>1.0271999999999999</v>
      </c>
    </row>
    <row r="6783" spans="1:18">
      <c r="A6783" t="s">
        <v>2083</v>
      </c>
      <c r="B6783" t="s">
        <v>2082</v>
      </c>
      <c r="D6783">
        <v>2021</v>
      </c>
      <c r="E6783" t="s">
        <v>2130</v>
      </c>
      <c r="F6783" t="s">
        <v>2301</v>
      </c>
      <c r="G6783">
        <v>-32.979579999999999</v>
      </c>
      <c r="H6783">
        <v>137.67195000000001</v>
      </c>
      <c r="I6783" t="s">
        <v>2332</v>
      </c>
      <c r="J6783" t="s">
        <v>2141</v>
      </c>
      <c r="K6783">
        <v>13</v>
      </c>
      <c r="L6783">
        <v>14</v>
      </c>
      <c r="N6783">
        <v>1</v>
      </c>
      <c r="O6783">
        <v>1.0959000000000001</v>
      </c>
      <c r="R6783">
        <v>1.0206999999999999</v>
      </c>
    </row>
    <row r="6784" spans="1:18">
      <c r="A6784" t="s">
        <v>2083</v>
      </c>
      <c r="B6784" t="s">
        <v>2082</v>
      </c>
      <c r="D6784">
        <v>2021</v>
      </c>
      <c r="E6784" t="s">
        <v>2130</v>
      </c>
      <c r="F6784" t="s">
        <v>2301</v>
      </c>
      <c r="G6784">
        <v>-32.979579999999999</v>
      </c>
      <c r="H6784">
        <v>137.67195000000001</v>
      </c>
      <c r="I6784" t="s">
        <v>2332</v>
      </c>
      <c r="J6784" t="s">
        <v>2141</v>
      </c>
      <c r="K6784">
        <v>14</v>
      </c>
      <c r="L6784">
        <v>15</v>
      </c>
      <c r="N6784">
        <v>1</v>
      </c>
      <c r="O6784">
        <v>0.8347</v>
      </c>
      <c r="R6784">
        <v>1.0142</v>
      </c>
    </row>
    <row r="6785" spans="1:18">
      <c r="A6785" t="s">
        <v>2083</v>
      </c>
      <c r="B6785" t="s">
        <v>2082</v>
      </c>
      <c r="D6785">
        <v>2021</v>
      </c>
      <c r="E6785" t="s">
        <v>2130</v>
      </c>
      <c r="F6785" t="s">
        <v>2301</v>
      </c>
      <c r="G6785">
        <v>-32.979579999999999</v>
      </c>
      <c r="H6785">
        <v>137.67195000000001</v>
      </c>
      <c r="I6785" t="s">
        <v>2332</v>
      </c>
      <c r="J6785" t="s">
        <v>2141</v>
      </c>
      <c r="K6785">
        <v>15</v>
      </c>
      <c r="L6785">
        <v>16</v>
      </c>
      <c r="N6785">
        <v>1</v>
      </c>
      <c r="O6785">
        <v>0.85540000000000005</v>
      </c>
      <c r="R6785">
        <v>0.96030000000000004</v>
      </c>
    </row>
    <row r="6786" spans="1:18">
      <c r="A6786" t="s">
        <v>2083</v>
      </c>
      <c r="B6786" t="s">
        <v>2082</v>
      </c>
      <c r="D6786">
        <v>2021</v>
      </c>
      <c r="E6786" t="s">
        <v>2130</v>
      </c>
      <c r="F6786" t="s">
        <v>2301</v>
      </c>
      <c r="G6786">
        <v>-32.979579999999999</v>
      </c>
      <c r="H6786">
        <v>137.67195000000001</v>
      </c>
      <c r="I6786" t="s">
        <v>2332</v>
      </c>
      <c r="J6786" t="s">
        <v>2141</v>
      </c>
      <c r="K6786">
        <v>16</v>
      </c>
      <c r="L6786">
        <v>17</v>
      </c>
      <c r="N6786">
        <v>1</v>
      </c>
      <c r="O6786">
        <v>0.95609999999999995</v>
      </c>
      <c r="R6786">
        <v>0.90629999999999999</v>
      </c>
    </row>
    <row r="6787" spans="1:18">
      <c r="A6787" t="s">
        <v>2083</v>
      </c>
      <c r="B6787" t="s">
        <v>2082</v>
      </c>
      <c r="D6787">
        <v>2021</v>
      </c>
      <c r="E6787" t="s">
        <v>2130</v>
      </c>
      <c r="F6787" t="s">
        <v>2301</v>
      </c>
      <c r="G6787">
        <v>-32.979579999999999</v>
      </c>
      <c r="H6787">
        <v>137.67195000000001</v>
      </c>
      <c r="I6787" t="s">
        <v>2332</v>
      </c>
      <c r="J6787" t="s">
        <v>2141</v>
      </c>
      <c r="K6787">
        <v>17</v>
      </c>
      <c r="L6787">
        <v>18</v>
      </c>
      <c r="N6787">
        <v>1</v>
      </c>
      <c r="O6787">
        <v>1.1108</v>
      </c>
      <c r="R6787">
        <v>1.353</v>
      </c>
    </row>
    <row r="6788" spans="1:18">
      <c r="A6788" t="s">
        <v>2083</v>
      </c>
      <c r="B6788" t="s">
        <v>2082</v>
      </c>
      <c r="D6788">
        <v>2021</v>
      </c>
      <c r="E6788" t="s">
        <v>2130</v>
      </c>
      <c r="F6788" t="s">
        <v>2301</v>
      </c>
      <c r="G6788">
        <v>-32.979579999999999</v>
      </c>
      <c r="H6788">
        <v>137.67195000000001</v>
      </c>
      <c r="I6788" t="s">
        <v>2332</v>
      </c>
      <c r="J6788" t="s">
        <v>2141</v>
      </c>
      <c r="K6788">
        <v>18</v>
      </c>
      <c r="L6788">
        <v>19</v>
      </c>
      <c r="N6788">
        <v>1</v>
      </c>
      <c r="O6788">
        <v>1.0448</v>
      </c>
      <c r="R6788">
        <v>1.7997000000000001</v>
      </c>
    </row>
    <row r="6789" spans="1:18">
      <c r="A6789" t="s">
        <v>2083</v>
      </c>
      <c r="B6789" t="s">
        <v>2082</v>
      </c>
      <c r="D6789">
        <v>2021</v>
      </c>
      <c r="E6789" t="s">
        <v>2130</v>
      </c>
      <c r="F6789" t="s">
        <v>2301</v>
      </c>
      <c r="G6789">
        <v>-32.979579999999999</v>
      </c>
      <c r="H6789">
        <v>137.67195000000001</v>
      </c>
      <c r="I6789" t="s">
        <v>2332</v>
      </c>
      <c r="J6789" t="s">
        <v>2141</v>
      </c>
      <c r="K6789">
        <v>19</v>
      </c>
      <c r="L6789">
        <v>20</v>
      </c>
      <c r="N6789">
        <v>1</v>
      </c>
      <c r="O6789">
        <v>0.93569999999999998</v>
      </c>
      <c r="R6789">
        <v>1.5386</v>
      </c>
    </row>
    <row r="6790" spans="1:18">
      <c r="A6790" t="s">
        <v>2083</v>
      </c>
      <c r="B6790" t="s">
        <v>2082</v>
      </c>
      <c r="D6790">
        <v>2021</v>
      </c>
      <c r="E6790" t="s">
        <v>2130</v>
      </c>
      <c r="F6790" t="s">
        <v>2301</v>
      </c>
      <c r="G6790">
        <v>-32.979579999999999</v>
      </c>
      <c r="H6790">
        <v>137.67195000000001</v>
      </c>
      <c r="I6790" t="s">
        <v>2332</v>
      </c>
      <c r="J6790" t="s">
        <v>2141</v>
      </c>
      <c r="K6790">
        <v>20</v>
      </c>
      <c r="L6790">
        <v>24</v>
      </c>
      <c r="N6790">
        <v>4</v>
      </c>
      <c r="O6790">
        <v>0.7268</v>
      </c>
      <c r="R6790">
        <v>1.2776000000000001</v>
      </c>
    </row>
    <row r="6791" spans="1:18">
      <c r="A6791" t="s">
        <v>2083</v>
      </c>
      <c r="B6791" t="s">
        <v>2082</v>
      </c>
      <c r="D6791">
        <v>2021</v>
      </c>
      <c r="E6791" t="s">
        <v>2130</v>
      </c>
      <c r="F6791" t="s">
        <v>2301</v>
      </c>
      <c r="G6791">
        <v>-32.979579999999999</v>
      </c>
      <c r="H6791">
        <v>137.67195000000001</v>
      </c>
      <c r="I6791" t="s">
        <v>2332</v>
      </c>
      <c r="J6791" t="s">
        <v>2141</v>
      </c>
      <c r="K6791">
        <v>24</v>
      </c>
      <c r="L6791">
        <v>28</v>
      </c>
      <c r="N6791">
        <v>4</v>
      </c>
      <c r="O6791">
        <v>0.46110000000000001</v>
      </c>
      <c r="R6791">
        <v>1.0654999999999999</v>
      </c>
    </row>
    <row r="6792" spans="1:18">
      <c r="A6792" t="s">
        <v>2083</v>
      </c>
      <c r="B6792" t="s">
        <v>2082</v>
      </c>
      <c r="D6792">
        <v>2021</v>
      </c>
      <c r="E6792" t="s">
        <v>2130</v>
      </c>
      <c r="F6792" t="s">
        <v>2301</v>
      </c>
      <c r="G6792">
        <v>-32.979579999999999</v>
      </c>
      <c r="H6792">
        <v>137.67195000000001</v>
      </c>
      <c r="I6792" t="s">
        <v>2332</v>
      </c>
      <c r="J6792" t="s">
        <v>2141</v>
      </c>
      <c r="K6792">
        <v>28</v>
      </c>
      <c r="L6792">
        <v>32</v>
      </c>
      <c r="N6792">
        <v>4</v>
      </c>
      <c r="O6792">
        <v>0.67079999999999995</v>
      </c>
      <c r="R6792">
        <v>1.5047999999999999</v>
      </c>
    </row>
    <row r="6793" spans="1:18">
      <c r="A6793" t="s">
        <v>2083</v>
      </c>
      <c r="B6793" t="s">
        <v>2082</v>
      </c>
      <c r="D6793">
        <v>2021</v>
      </c>
      <c r="E6793" t="s">
        <v>2130</v>
      </c>
      <c r="F6793" t="s">
        <v>2301</v>
      </c>
      <c r="G6793">
        <v>-32.979579999999999</v>
      </c>
      <c r="H6793">
        <v>137.67195000000001</v>
      </c>
      <c r="I6793" t="s">
        <v>2332</v>
      </c>
      <c r="J6793" t="s">
        <v>2141</v>
      </c>
      <c r="K6793">
        <v>32</v>
      </c>
      <c r="L6793">
        <v>36</v>
      </c>
      <c r="N6793">
        <v>4</v>
      </c>
      <c r="O6793">
        <v>0.98119999999999996</v>
      </c>
      <c r="R6793">
        <v>1.2144999999999999</v>
      </c>
    </row>
    <row r="6794" spans="1:18">
      <c r="A6794" t="s">
        <v>2083</v>
      </c>
      <c r="B6794" t="s">
        <v>2082</v>
      </c>
      <c r="D6794">
        <v>2021</v>
      </c>
      <c r="E6794" t="s">
        <v>2130</v>
      </c>
      <c r="F6794" t="s">
        <v>2301</v>
      </c>
      <c r="G6794">
        <v>-32.979579999999999</v>
      </c>
      <c r="H6794">
        <v>137.67195000000001</v>
      </c>
      <c r="I6794" t="s">
        <v>2332</v>
      </c>
      <c r="J6794" t="s">
        <v>2141</v>
      </c>
      <c r="K6794">
        <v>36</v>
      </c>
      <c r="L6794">
        <v>40</v>
      </c>
      <c r="N6794">
        <v>4</v>
      </c>
      <c r="O6794">
        <v>0.94479999999999997</v>
      </c>
      <c r="R6794">
        <v>1.0697000000000001</v>
      </c>
    </row>
    <row r="6795" spans="1:18">
      <c r="A6795" t="s">
        <v>2083</v>
      </c>
      <c r="B6795" t="s">
        <v>2082</v>
      </c>
      <c r="D6795">
        <v>2021</v>
      </c>
      <c r="E6795" t="s">
        <v>2130</v>
      </c>
      <c r="F6795" t="s">
        <v>2301</v>
      </c>
      <c r="G6795">
        <v>-32.979579999999999</v>
      </c>
      <c r="H6795">
        <v>137.67195000000001</v>
      </c>
      <c r="I6795" t="s">
        <v>2332</v>
      </c>
      <c r="J6795" t="s">
        <v>2141</v>
      </c>
      <c r="K6795">
        <v>40</v>
      </c>
      <c r="L6795">
        <v>44</v>
      </c>
      <c r="N6795">
        <v>4</v>
      </c>
      <c r="O6795">
        <v>1.1634</v>
      </c>
      <c r="R6795">
        <v>0.46729999999999999</v>
      </c>
    </row>
    <row r="6796" spans="1:18">
      <c r="A6796" t="s">
        <v>2083</v>
      </c>
      <c r="B6796" t="s">
        <v>2082</v>
      </c>
      <c r="D6796">
        <v>2021</v>
      </c>
      <c r="E6796" t="s">
        <v>2130</v>
      </c>
      <c r="F6796" t="s">
        <v>2301</v>
      </c>
      <c r="G6796">
        <v>-32.979579999999999</v>
      </c>
      <c r="H6796">
        <v>137.67195000000001</v>
      </c>
      <c r="I6796" t="s">
        <v>2332</v>
      </c>
      <c r="J6796" t="s">
        <v>2141</v>
      </c>
      <c r="K6796">
        <v>44</v>
      </c>
      <c r="L6796">
        <v>48</v>
      </c>
      <c r="N6796">
        <v>4</v>
      </c>
      <c r="O6796">
        <v>1.0717000000000001</v>
      </c>
      <c r="R6796">
        <v>0.59399999999999997</v>
      </c>
    </row>
    <row r="6797" spans="1:18">
      <c r="A6797" t="s">
        <v>2083</v>
      </c>
      <c r="B6797" t="s">
        <v>2082</v>
      </c>
      <c r="D6797">
        <v>2021</v>
      </c>
      <c r="E6797" t="s">
        <v>2130</v>
      </c>
      <c r="F6797" t="s">
        <v>2301</v>
      </c>
      <c r="G6797">
        <v>-32.979579999999999</v>
      </c>
      <c r="H6797">
        <v>137.67195000000001</v>
      </c>
      <c r="I6797" t="s">
        <v>2332</v>
      </c>
      <c r="J6797" t="s">
        <v>2141</v>
      </c>
      <c r="K6797">
        <v>48</v>
      </c>
      <c r="L6797">
        <v>52</v>
      </c>
      <c r="N6797">
        <v>4</v>
      </c>
      <c r="O6797">
        <v>1.0608</v>
      </c>
      <c r="R6797">
        <v>0.9325</v>
      </c>
    </row>
    <row r="6798" spans="1:18">
      <c r="A6798" t="s">
        <v>2083</v>
      </c>
      <c r="B6798" t="s">
        <v>2082</v>
      </c>
      <c r="D6798">
        <v>2021</v>
      </c>
      <c r="E6798" t="s">
        <v>2130</v>
      </c>
      <c r="F6798" t="s">
        <v>2301</v>
      </c>
      <c r="G6798">
        <v>-32.979579999999999</v>
      </c>
      <c r="H6798">
        <v>137.67195000000001</v>
      </c>
      <c r="I6798" t="s">
        <v>2332</v>
      </c>
      <c r="J6798" t="s">
        <v>2141</v>
      </c>
      <c r="K6798">
        <v>52</v>
      </c>
      <c r="L6798">
        <v>56</v>
      </c>
      <c r="N6798">
        <v>4</v>
      </c>
      <c r="O6798">
        <v>1.2044999999999999</v>
      </c>
      <c r="R6798">
        <v>0.56969999999999998</v>
      </c>
    </row>
    <row r="6799" spans="1:18">
      <c r="A6799" t="s">
        <v>2083</v>
      </c>
      <c r="B6799" t="s">
        <v>2082</v>
      </c>
      <c r="D6799">
        <v>2021</v>
      </c>
      <c r="E6799" t="s">
        <v>2130</v>
      </c>
      <c r="F6799" t="s">
        <v>2301</v>
      </c>
      <c r="G6799">
        <v>-32.979579999999999</v>
      </c>
      <c r="H6799">
        <v>137.67195000000001</v>
      </c>
      <c r="I6799" t="s">
        <v>2332</v>
      </c>
      <c r="J6799" t="s">
        <v>2141</v>
      </c>
      <c r="K6799">
        <v>56</v>
      </c>
      <c r="L6799">
        <v>60</v>
      </c>
      <c r="N6799">
        <v>4</v>
      </c>
      <c r="O6799">
        <v>1.1878</v>
      </c>
      <c r="R6799">
        <v>0.56659999999999999</v>
      </c>
    </row>
    <row r="6800" spans="1:18">
      <c r="A6800" t="s">
        <v>2083</v>
      </c>
      <c r="B6800" t="s">
        <v>2082</v>
      </c>
      <c r="D6800">
        <v>2021</v>
      </c>
      <c r="E6800" t="s">
        <v>2130</v>
      </c>
      <c r="F6800" t="s">
        <v>2301</v>
      </c>
      <c r="G6800">
        <v>-32.979579999999999</v>
      </c>
      <c r="H6800">
        <v>137.67195000000001</v>
      </c>
      <c r="I6800" t="s">
        <v>2332</v>
      </c>
      <c r="J6800" t="s">
        <v>2141</v>
      </c>
      <c r="K6800">
        <v>60</v>
      </c>
      <c r="L6800">
        <v>64</v>
      </c>
      <c r="N6800">
        <v>4</v>
      </c>
      <c r="O6800">
        <v>0.96550000000000002</v>
      </c>
      <c r="R6800">
        <v>2.1882999999999999</v>
      </c>
    </row>
    <row r="6801" spans="1:18">
      <c r="A6801" t="s">
        <v>2083</v>
      </c>
      <c r="B6801" t="s">
        <v>2082</v>
      </c>
      <c r="D6801">
        <v>2021</v>
      </c>
      <c r="E6801" t="s">
        <v>2130</v>
      </c>
      <c r="F6801" t="s">
        <v>2301</v>
      </c>
      <c r="G6801">
        <v>-32.979579999999999</v>
      </c>
      <c r="H6801">
        <v>137.67195000000001</v>
      </c>
      <c r="I6801" t="s">
        <v>2332</v>
      </c>
      <c r="J6801" t="s">
        <v>2141</v>
      </c>
      <c r="K6801">
        <v>64</v>
      </c>
      <c r="L6801">
        <v>68</v>
      </c>
      <c r="N6801">
        <v>4</v>
      </c>
      <c r="O6801">
        <v>0.93200000000000005</v>
      </c>
      <c r="R6801">
        <v>0.82479999999999998</v>
      </c>
    </row>
    <row r="6802" spans="1:18">
      <c r="A6802" t="s">
        <v>2083</v>
      </c>
      <c r="B6802" t="s">
        <v>2082</v>
      </c>
      <c r="D6802">
        <v>2021</v>
      </c>
      <c r="E6802" t="s">
        <v>2130</v>
      </c>
      <c r="F6802" t="s">
        <v>2301</v>
      </c>
      <c r="G6802">
        <v>-32.979579999999999</v>
      </c>
      <c r="H6802">
        <v>137.67195000000001</v>
      </c>
      <c r="I6802" t="s">
        <v>2332</v>
      </c>
      <c r="J6802" t="s">
        <v>2141</v>
      </c>
      <c r="K6802">
        <v>68</v>
      </c>
      <c r="L6802">
        <v>72</v>
      </c>
      <c r="N6802">
        <v>4</v>
      </c>
      <c r="O6802">
        <v>1.3178000000000001</v>
      </c>
      <c r="R6802">
        <v>0.89300000000000002</v>
      </c>
    </row>
    <row r="6803" spans="1:18">
      <c r="A6803" t="s">
        <v>2083</v>
      </c>
      <c r="B6803" t="s">
        <v>2082</v>
      </c>
      <c r="D6803">
        <v>2021</v>
      </c>
      <c r="E6803" t="s">
        <v>2130</v>
      </c>
      <c r="F6803" t="s">
        <v>2301</v>
      </c>
      <c r="G6803">
        <v>-32.979579999999999</v>
      </c>
      <c r="H6803">
        <v>137.67195000000001</v>
      </c>
      <c r="I6803" t="s">
        <v>2332</v>
      </c>
      <c r="J6803" t="s">
        <v>2141</v>
      </c>
      <c r="K6803">
        <v>72</v>
      </c>
      <c r="L6803">
        <v>76</v>
      </c>
      <c r="N6803">
        <v>4</v>
      </c>
      <c r="O6803">
        <v>1.1047</v>
      </c>
      <c r="R6803">
        <v>0.56230000000000002</v>
      </c>
    </row>
    <row r="6804" spans="1:18">
      <c r="A6804" t="s">
        <v>2083</v>
      </c>
      <c r="B6804" t="s">
        <v>2082</v>
      </c>
      <c r="D6804">
        <v>2021</v>
      </c>
      <c r="E6804" t="s">
        <v>2130</v>
      </c>
      <c r="F6804" t="s">
        <v>2301</v>
      </c>
      <c r="G6804">
        <v>-32.979579999999999</v>
      </c>
      <c r="H6804">
        <v>137.67195000000001</v>
      </c>
      <c r="I6804" t="s">
        <v>2332</v>
      </c>
      <c r="J6804" t="s">
        <v>2141</v>
      </c>
      <c r="K6804">
        <v>76</v>
      </c>
      <c r="L6804">
        <v>80</v>
      </c>
      <c r="N6804">
        <v>4</v>
      </c>
      <c r="O6804">
        <v>1.0883</v>
      </c>
      <c r="R6804">
        <v>1.1780999999999999</v>
      </c>
    </row>
    <row r="6805" spans="1:18">
      <c r="A6805" t="s">
        <v>2083</v>
      </c>
      <c r="B6805" t="s">
        <v>2082</v>
      </c>
      <c r="D6805">
        <v>2021</v>
      </c>
      <c r="E6805" t="s">
        <v>2134</v>
      </c>
      <c r="F6805" t="s">
        <v>2301</v>
      </c>
      <c r="G6805">
        <v>-33.65139722</v>
      </c>
      <c r="H6805">
        <v>115.3694528</v>
      </c>
      <c r="I6805" t="s">
        <v>2339</v>
      </c>
      <c r="J6805" t="s">
        <v>2140</v>
      </c>
      <c r="K6805">
        <v>0</v>
      </c>
      <c r="L6805">
        <v>0.5</v>
      </c>
      <c r="N6805">
        <v>0.5</v>
      </c>
      <c r="O6805">
        <v>0.70299999999999996</v>
      </c>
      <c r="R6805">
        <v>0.27360000000000001</v>
      </c>
    </row>
    <row r="6806" spans="1:18">
      <c r="A6806" t="s">
        <v>2083</v>
      </c>
      <c r="B6806" t="s">
        <v>2082</v>
      </c>
      <c r="D6806">
        <v>2021</v>
      </c>
      <c r="E6806" t="s">
        <v>2134</v>
      </c>
      <c r="F6806" t="s">
        <v>2301</v>
      </c>
      <c r="G6806">
        <v>-33.65139722</v>
      </c>
      <c r="H6806">
        <v>115.3694528</v>
      </c>
      <c r="I6806" t="s">
        <v>2339</v>
      </c>
      <c r="J6806" t="s">
        <v>2140</v>
      </c>
      <c r="K6806">
        <v>0.5</v>
      </c>
      <c r="L6806">
        <v>1</v>
      </c>
      <c r="N6806">
        <v>0.5</v>
      </c>
      <c r="O6806">
        <v>1.1932</v>
      </c>
      <c r="R6806">
        <v>0.2482</v>
      </c>
    </row>
    <row r="6807" spans="1:18">
      <c r="A6807" t="s">
        <v>2083</v>
      </c>
      <c r="B6807" t="s">
        <v>2082</v>
      </c>
      <c r="D6807">
        <v>2021</v>
      </c>
      <c r="E6807" t="s">
        <v>2134</v>
      </c>
      <c r="F6807" t="s">
        <v>2301</v>
      </c>
      <c r="G6807">
        <v>-33.65139722</v>
      </c>
      <c r="H6807">
        <v>115.3694528</v>
      </c>
      <c r="I6807" t="s">
        <v>2339</v>
      </c>
      <c r="J6807" t="s">
        <v>2140</v>
      </c>
      <c r="K6807">
        <v>1</v>
      </c>
      <c r="L6807">
        <v>1.5</v>
      </c>
      <c r="N6807">
        <v>0.5</v>
      </c>
      <c r="O6807">
        <v>1.1486000000000001</v>
      </c>
      <c r="R6807">
        <v>0.27239999999999998</v>
      </c>
    </row>
    <row r="6808" spans="1:18">
      <c r="A6808" t="s">
        <v>2083</v>
      </c>
      <c r="B6808" t="s">
        <v>2082</v>
      </c>
      <c r="D6808">
        <v>2021</v>
      </c>
      <c r="E6808" t="s">
        <v>2134</v>
      </c>
      <c r="F6808" t="s">
        <v>2301</v>
      </c>
      <c r="G6808">
        <v>-33.65139722</v>
      </c>
      <c r="H6808">
        <v>115.3694528</v>
      </c>
      <c r="I6808" t="s">
        <v>2339</v>
      </c>
      <c r="J6808" t="s">
        <v>2140</v>
      </c>
      <c r="K6808">
        <v>1.5</v>
      </c>
      <c r="L6808">
        <v>2</v>
      </c>
      <c r="N6808">
        <v>0.5</v>
      </c>
      <c r="O6808">
        <v>0.73699999999999999</v>
      </c>
      <c r="R6808">
        <v>0.50690000000000002</v>
      </c>
    </row>
    <row r="6809" spans="1:18">
      <c r="A6809" t="s">
        <v>2083</v>
      </c>
      <c r="B6809" t="s">
        <v>2082</v>
      </c>
      <c r="D6809">
        <v>2021</v>
      </c>
      <c r="E6809" t="s">
        <v>2134</v>
      </c>
      <c r="F6809" t="s">
        <v>2301</v>
      </c>
      <c r="G6809">
        <v>-33.65139722</v>
      </c>
      <c r="H6809">
        <v>115.3694528</v>
      </c>
      <c r="I6809" t="s">
        <v>2339</v>
      </c>
      <c r="J6809" t="s">
        <v>2140</v>
      </c>
      <c r="K6809">
        <v>2</v>
      </c>
      <c r="L6809">
        <v>2.5</v>
      </c>
      <c r="N6809">
        <v>0.5</v>
      </c>
      <c r="O6809">
        <v>0.85519999999999996</v>
      </c>
      <c r="R6809">
        <v>0.47120000000000001</v>
      </c>
    </row>
    <row r="6810" spans="1:18">
      <c r="A6810" t="s">
        <v>2083</v>
      </c>
      <c r="B6810" t="s">
        <v>2082</v>
      </c>
      <c r="D6810">
        <v>2021</v>
      </c>
      <c r="E6810" t="s">
        <v>2134</v>
      </c>
      <c r="F6810" t="s">
        <v>2301</v>
      </c>
      <c r="G6810">
        <v>-33.65139722</v>
      </c>
      <c r="H6810">
        <v>115.3694528</v>
      </c>
      <c r="I6810" t="s">
        <v>2339</v>
      </c>
      <c r="J6810" t="s">
        <v>2140</v>
      </c>
      <c r="K6810">
        <v>2.5</v>
      </c>
      <c r="L6810">
        <v>3</v>
      </c>
      <c r="N6810">
        <v>0.5</v>
      </c>
      <c r="O6810">
        <v>0.753</v>
      </c>
      <c r="R6810">
        <v>0.3427</v>
      </c>
    </row>
    <row r="6811" spans="1:18">
      <c r="A6811" t="s">
        <v>2083</v>
      </c>
      <c r="B6811" t="s">
        <v>2082</v>
      </c>
      <c r="D6811">
        <v>2021</v>
      </c>
      <c r="E6811" t="s">
        <v>2134</v>
      </c>
      <c r="F6811" t="s">
        <v>2301</v>
      </c>
      <c r="G6811">
        <v>-33.65139722</v>
      </c>
      <c r="H6811">
        <v>115.3694528</v>
      </c>
      <c r="I6811" t="s">
        <v>2339</v>
      </c>
      <c r="J6811" t="s">
        <v>2140</v>
      </c>
      <c r="K6811">
        <v>3</v>
      </c>
      <c r="L6811">
        <v>3.5</v>
      </c>
      <c r="N6811">
        <v>0.5</v>
      </c>
      <c r="O6811">
        <v>1.2090000000000001</v>
      </c>
      <c r="R6811">
        <v>0.51970000000000005</v>
      </c>
    </row>
    <row r="6812" spans="1:18">
      <c r="A6812" t="s">
        <v>2083</v>
      </c>
      <c r="B6812" t="s">
        <v>2082</v>
      </c>
      <c r="D6812">
        <v>2021</v>
      </c>
      <c r="E6812" t="s">
        <v>2134</v>
      </c>
      <c r="F6812" t="s">
        <v>2301</v>
      </c>
      <c r="G6812">
        <v>-33.65139722</v>
      </c>
      <c r="H6812">
        <v>115.3694528</v>
      </c>
      <c r="I6812" t="s">
        <v>2339</v>
      </c>
      <c r="J6812" t="s">
        <v>2140</v>
      </c>
      <c r="K6812">
        <v>3.5</v>
      </c>
      <c r="L6812">
        <v>4</v>
      </c>
      <c r="N6812">
        <v>0.5</v>
      </c>
      <c r="O6812">
        <v>0.86070000000000002</v>
      </c>
      <c r="R6812">
        <v>0.28149999999999997</v>
      </c>
    </row>
    <row r="6813" spans="1:18">
      <c r="A6813" t="s">
        <v>2083</v>
      </c>
      <c r="B6813" t="s">
        <v>2082</v>
      </c>
      <c r="D6813">
        <v>2021</v>
      </c>
      <c r="E6813" t="s">
        <v>2134</v>
      </c>
      <c r="F6813" t="s">
        <v>2301</v>
      </c>
      <c r="G6813">
        <v>-33.65139722</v>
      </c>
      <c r="H6813">
        <v>115.3694528</v>
      </c>
      <c r="I6813" t="s">
        <v>2339</v>
      </c>
      <c r="J6813" t="s">
        <v>2140</v>
      </c>
      <c r="K6813">
        <v>4</v>
      </c>
      <c r="L6813">
        <v>4.5</v>
      </c>
      <c r="N6813">
        <v>0.5</v>
      </c>
      <c r="O6813">
        <v>0.93079999999999996</v>
      </c>
      <c r="R6813">
        <v>0.26040000000000002</v>
      </c>
    </row>
    <row r="6814" spans="1:18">
      <c r="A6814" t="s">
        <v>2083</v>
      </c>
      <c r="B6814" t="s">
        <v>2082</v>
      </c>
      <c r="D6814">
        <v>2021</v>
      </c>
      <c r="E6814" t="s">
        <v>2134</v>
      </c>
      <c r="F6814" t="s">
        <v>2301</v>
      </c>
      <c r="G6814">
        <v>-33.65139722</v>
      </c>
      <c r="H6814">
        <v>115.3694528</v>
      </c>
      <c r="I6814" t="s">
        <v>2339</v>
      </c>
      <c r="J6814" t="s">
        <v>2140</v>
      </c>
      <c r="K6814">
        <v>4.5</v>
      </c>
      <c r="L6814">
        <v>5</v>
      </c>
      <c r="N6814">
        <v>0.5</v>
      </c>
      <c r="O6814">
        <v>0.90839999999999999</v>
      </c>
      <c r="R6814">
        <v>0.28170000000000001</v>
      </c>
    </row>
    <row r="6815" spans="1:18">
      <c r="A6815" t="s">
        <v>2083</v>
      </c>
      <c r="B6815" t="s">
        <v>2082</v>
      </c>
      <c r="D6815">
        <v>2021</v>
      </c>
      <c r="E6815" t="s">
        <v>2134</v>
      </c>
      <c r="F6815" t="s">
        <v>2301</v>
      </c>
      <c r="G6815">
        <v>-33.65139722</v>
      </c>
      <c r="H6815">
        <v>115.3694528</v>
      </c>
      <c r="I6815" t="s">
        <v>2339</v>
      </c>
      <c r="J6815" t="s">
        <v>2140</v>
      </c>
      <c r="K6815">
        <v>5</v>
      </c>
      <c r="L6815">
        <v>5.5</v>
      </c>
      <c r="N6815">
        <v>0.5</v>
      </c>
      <c r="O6815">
        <v>0.83819999999999995</v>
      </c>
      <c r="R6815">
        <v>0.2195</v>
      </c>
    </row>
    <row r="6816" spans="1:18">
      <c r="A6816" t="s">
        <v>2083</v>
      </c>
      <c r="B6816" t="s">
        <v>2082</v>
      </c>
      <c r="D6816">
        <v>2021</v>
      </c>
      <c r="E6816" t="s">
        <v>2134</v>
      </c>
      <c r="F6816" t="s">
        <v>2301</v>
      </c>
      <c r="G6816">
        <v>-33.65139722</v>
      </c>
      <c r="H6816">
        <v>115.3694528</v>
      </c>
      <c r="I6816" t="s">
        <v>2339</v>
      </c>
      <c r="J6816" t="s">
        <v>2140</v>
      </c>
      <c r="K6816">
        <v>5.5</v>
      </c>
      <c r="L6816">
        <v>6</v>
      </c>
      <c r="N6816">
        <v>0.5</v>
      </c>
      <c r="O6816">
        <v>1.0481</v>
      </c>
      <c r="R6816">
        <v>0.1953</v>
      </c>
    </row>
    <row r="6817" spans="1:18">
      <c r="A6817" t="s">
        <v>2083</v>
      </c>
      <c r="B6817" t="s">
        <v>2082</v>
      </c>
      <c r="D6817">
        <v>2021</v>
      </c>
      <c r="E6817" t="s">
        <v>2134</v>
      </c>
      <c r="F6817" t="s">
        <v>2301</v>
      </c>
      <c r="G6817">
        <v>-33.65139722</v>
      </c>
      <c r="H6817">
        <v>115.3694528</v>
      </c>
      <c r="I6817" t="s">
        <v>2339</v>
      </c>
      <c r="J6817" t="s">
        <v>2140</v>
      </c>
      <c r="K6817">
        <v>6</v>
      </c>
      <c r="L6817">
        <v>6.5</v>
      </c>
      <c r="N6817">
        <v>0.5</v>
      </c>
      <c r="O6817">
        <v>0.95150000000000001</v>
      </c>
      <c r="R6817">
        <v>0.17119999999999999</v>
      </c>
    </row>
    <row r="6818" spans="1:18">
      <c r="A6818" t="s">
        <v>2083</v>
      </c>
      <c r="B6818" t="s">
        <v>2082</v>
      </c>
      <c r="D6818">
        <v>2021</v>
      </c>
      <c r="E6818" t="s">
        <v>2134</v>
      </c>
      <c r="F6818" t="s">
        <v>2301</v>
      </c>
      <c r="G6818">
        <v>-33.65139722</v>
      </c>
      <c r="H6818">
        <v>115.3694528</v>
      </c>
      <c r="I6818" t="s">
        <v>2339</v>
      </c>
      <c r="J6818" t="s">
        <v>2140</v>
      </c>
      <c r="K6818">
        <v>6.5</v>
      </c>
      <c r="L6818">
        <v>7</v>
      </c>
      <c r="N6818">
        <v>0.5</v>
      </c>
      <c r="O6818">
        <v>1.1540999999999999</v>
      </c>
      <c r="R6818">
        <v>0.16589999999999999</v>
      </c>
    </row>
    <row r="6819" spans="1:18">
      <c r="A6819" t="s">
        <v>2083</v>
      </c>
      <c r="B6819" t="s">
        <v>2082</v>
      </c>
      <c r="D6819">
        <v>2021</v>
      </c>
      <c r="E6819" t="s">
        <v>2134</v>
      </c>
      <c r="F6819" t="s">
        <v>2301</v>
      </c>
      <c r="G6819">
        <v>-33.65139722</v>
      </c>
      <c r="H6819">
        <v>115.3694528</v>
      </c>
      <c r="I6819" t="s">
        <v>2339</v>
      </c>
      <c r="J6819" t="s">
        <v>2140</v>
      </c>
      <c r="K6819">
        <v>7</v>
      </c>
      <c r="L6819">
        <v>7.5</v>
      </c>
      <c r="N6819">
        <v>0.5</v>
      </c>
      <c r="O6819">
        <v>0.95140000000000002</v>
      </c>
      <c r="R6819">
        <v>0.16070000000000001</v>
      </c>
    </row>
    <row r="6820" spans="1:18">
      <c r="A6820" t="s">
        <v>2083</v>
      </c>
      <c r="B6820" t="s">
        <v>2082</v>
      </c>
      <c r="D6820">
        <v>2021</v>
      </c>
      <c r="E6820" t="s">
        <v>2134</v>
      </c>
      <c r="F6820" t="s">
        <v>2301</v>
      </c>
      <c r="G6820">
        <v>-33.65139722</v>
      </c>
      <c r="H6820">
        <v>115.3694528</v>
      </c>
      <c r="I6820" t="s">
        <v>2339</v>
      </c>
      <c r="J6820" t="s">
        <v>2140</v>
      </c>
      <c r="K6820">
        <v>7.5</v>
      </c>
      <c r="L6820">
        <v>8</v>
      </c>
      <c r="N6820">
        <v>0.5</v>
      </c>
      <c r="O6820">
        <v>0.79339999999999999</v>
      </c>
      <c r="R6820">
        <v>0.1409</v>
      </c>
    </row>
    <row r="6821" spans="1:18">
      <c r="A6821" t="s">
        <v>2083</v>
      </c>
      <c r="B6821" t="s">
        <v>2082</v>
      </c>
      <c r="D6821">
        <v>2021</v>
      </c>
      <c r="E6821" t="s">
        <v>2134</v>
      </c>
      <c r="F6821" t="s">
        <v>2301</v>
      </c>
      <c r="G6821">
        <v>-33.65139722</v>
      </c>
      <c r="H6821">
        <v>115.3694528</v>
      </c>
      <c r="I6821" t="s">
        <v>2339</v>
      </c>
      <c r="J6821" t="s">
        <v>2140</v>
      </c>
      <c r="K6821">
        <v>8</v>
      </c>
      <c r="L6821">
        <v>8.5</v>
      </c>
      <c r="N6821">
        <v>0.5</v>
      </c>
      <c r="O6821">
        <v>1.0566</v>
      </c>
      <c r="R6821">
        <v>0.1212</v>
      </c>
    </row>
    <row r="6822" spans="1:18">
      <c r="A6822" t="s">
        <v>2083</v>
      </c>
      <c r="B6822" t="s">
        <v>2082</v>
      </c>
      <c r="D6822">
        <v>2021</v>
      </c>
      <c r="E6822" t="s">
        <v>2134</v>
      </c>
      <c r="F6822" t="s">
        <v>2301</v>
      </c>
      <c r="G6822">
        <v>-33.65139722</v>
      </c>
      <c r="H6822">
        <v>115.3694528</v>
      </c>
      <c r="I6822" t="s">
        <v>2339</v>
      </c>
      <c r="J6822" t="s">
        <v>2140</v>
      </c>
      <c r="K6822">
        <v>8.5</v>
      </c>
      <c r="L6822">
        <v>9</v>
      </c>
      <c r="N6822">
        <v>0.5</v>
      </c>
      <c r="O6822">
        <v>1.1365000000000001</v>
      </c>
      <c r="R6822">
        <v>0.1195</v>
      </c>
    </row>
    <row r="6823" spans="1:18">
      <c r="A6823" t="s">
        <v>2083</v>
      </c>
      <c r="B6823" t="s">
        <v>2082</v>
      </c>
      <c r="D6823">
        <v>2021</v>
      </c>
      <c r="E6823" t="s">
        <v>2134</v>
      </c>
      <c r="F6823" t="s">
        <v>2301</v>
      </c>
      <c r="G6823">
        <v>-33.65139722</v>
      </c>
      <c r="H6823">
        <v>115.3694528</v>
      </c>
      <c r="I6823" t="s">
        <v>2339</v>
      </c>
      <c r="J6823" t="s">
        <v>2140</v>
      </c>
      <c r="K6823">
        <v>9</v>
      </c>
      <c r="L6823">
        <v>9.5</v>
      </c>
      <c r="N6823">
        <v>0.5</v>
      </c>
      <c r="O6823">
        <v>0.78290000000000004</v>
      </c>
      <c r="R6823">
        <v>0.1178</v>
      </c>
    </row>
    <row r="6824" spans="1:18">
      <c r="A6824" t="s">
        <v>2083</v>
      </c>
      <c r="B6824" t="s">
        <v>2082</v>
      </c>
      <c r="D6824">
        <v>2021</v>
      </c>
      <c r="E6824" t="s">
        <v>2134</v>
      </c>
      <c r="F6824" t="s">
        <v>2301</v>
      </c>
      <c r="G6824">
        <v>-33.65139722</v>
      </c>
      <c r="H6824">
        <v>115.3694528</v>
      </c>
      <c r="I6824" t="s">
        <v>2339</v>
      </c>
      <c r="J6824" t="s">
        <v>2140</v>
      </c>
      <c r="K6824">
        <v>9.5</v>
      </c>
      <c r="L6824">
        <v>10</v>
      </c>
      <c r="N6824">
        <v>0.5</v>
      </c>
      <c r="O6824">
        <v>0.6341</v>
      </c>
      <c r="R6824">
        <v>0.12570000000000001</v>
      </c>
    </row>
    <row r="6825" spans="1:18">
      <c r="A6825" t="s">
        <v>2083</v>
      </c>
      <c r="B6825" t="s">
        <v>2082</v>
      </c>
      <c r="D6825">
        <v>2021</v>
      </c>
      <c r="E6825" t="s">
        <v>2134</v>
      </c>
      <c r="F6825" t="s">
        <v>2301</v>
      </c>
      <c r="G6825">
        <v>-33.65139722</v>
      </c>
      <c r="H6825">
        <v>115.3694528</v>
      </c>
      <c r="I6825" t="s">
        <v>2339</v>
      </c>
      <c r="J6825" t="s">
        <v>2140</v>
      </c>
      <c r="K6825">
        <v>10</v>
      </c>
      <c r="L6825">
        <v>10.5</v>
      </c>
      <c r="N6825">
        <v>0.5</v>
      </c>
      <c r="O6825">
        <v>1.1168</v>
      </c>
      <c r="R6825">
        <v>0.1336</v>
      </c>
    </row>
    <row r="6826" spans="1:18">
      <c r="A6826" t="s">
        <v>2083</v>
      </c>
      <c r="B6826" t="s">
        <v>2082</v>
      </c>
      <c r="D6826">
        <v>2021</v>
      </c>
      <c r="E6826" t="s">
        <v>2134</v>
      </c>
      <c r="F6826" t="s">
        <v>2301</v>
      </c>
      <c r="G6826">
        <v>-33.65139722</v>
      </c>
      <c r="H6826">
        <v>115.3694528</v>
      </c>
      <c r="I6826" t="s">
        <v>2339</v>
      </c>
      <c r="J6826" t="s">
        <v>2140</v>
      </c>
      <c r="K6826">
        <v>10.5</v>
      </c>
      <c r="L6826">
        <v>11</v>
      </c>
      <c r="N6826">
        <v>0.5</v>
      </c>
      <c r="O6826">
        <v>1.2833000000000001</v>
      </c>
      <c r="R6826">
        <v>0.14360000000000001</v>
      </c>
    </row>
    <row r="6827" spans="1:18">
      <c r="A6827" t="s">
        <v>2083</v>
      </c>
      <c r="B6827" t="s">
        <v>2082</v>
      </c>
      <c r="D6827">
        <v>2021</v>
      </c>
      <c r="E6827" t="s">
        <v>2134</v>
      </c>
      <c r="F6827" t="s">
        <v>2301</v>
      </c>
      <c r="G6827">
        <v>-33.65139722</v>
      </c>
      <c r="H6827">
        <v>115.3694528</v>
      </c>
      <c r="I6827" t="s">
        <v>2339</v>
      </c>
      <c r="J6827" t="s">
        <v>2140</v>
      </c>
      <c r="K6827">
        <v>11</v>
      </c>
      <c r="L6827">
        <v>11.5</v>
      </c>
      <c r="N6827">
        <v>0.5</v>
      </c>
      <c r="O6827">
        <v>1.0942000000000001</v>
      </c>
      <c r="R6827">
        <v>0.14360000000000001</v>
      </c>
    </row>
    <row r="6828" spans="1:18">
      <c r="A6828" t="s">
        <v>2083</v>
      </c>
      <c r="B6828" t="s">
        <v>2082</v>
      </c>
      <c r="D6828">
        <v>2021</v>
      </c>
      <c r="E6828" t="s">
        <v>2134</v>
      </c>
      <c r="F6828" t="s">
        <v>2301</v>
      </c>
      <c r="G6828">
        <v>-33.65139722</v>
      </c>
      <c r="H6828">
        <v>115.3694528</v>
      </c>
      <c r="I6828" t="s">
        <v>2339</v>
      </c>
      <c r="J6828" t="s">
        <v>2140</v>
      </c>
      <c r="K6828">
        <v>11.5</v>
      </c>
      <c r="L6828">
        <v>12</v>
      </c>
      <c r="N6828">
        <v>0.5</v>
      </c>
      <c r="O6828">
        <v>1.2698</v>
      </c>
      <c r="R6828">
        <v>0.14360000000000001</v>
      </c>
    </row>
    <row r="6829" spans="1:18">
      <c r="A6829" t="s">
        <v>2083</v>
      </c>
      <c r="B6829" t="s">
        <v>2082</v>
      </c>
      <c r="D6829">
        <v>2021</v>
      </c>
      <c r="E6829" t="s">
        <v>2134</v>
      </c>
      <c r="F6829" t="s">
        <v>2301</v>
      </c>
      <c r="G6829">
        <v>-33.65139722</v>
      </c>
      <c r="H6829">
        <v>115.3694528</v>
      </c>
      <c r="I6829" t="s">
        <v>2339</v>
      </c>
      <c r="J6829" t="s">
        <v>2140</v>
      </c>
      <c r="K6829">
        <v>12</v>
      </c>
      <c r="L6829">
        <v>12.5</v>
      </c>
      <c r="N6829">
        <v>0.5</v>
      </c>
      <c r="O6829">
        <v>0.78539999999999999</v>
      </c>
      <c r="R6829">
        <v>0.15359999999999999</v>
      </c>
    </row>
    <row r="6830" spans="1:18">
      <c r="A6830" t="s">
        <v>2083</v>
      </c>
      <c r="B6830" t="s">
        <v>2082</v>
      </c>
      <c r="D6830">
        <v>2021</v>
      </c>
      <c r="E6830" t="s">
        <v>2134</v>
      </c>
      <c r="F6830" t="s">
        <v>2301</v>
      </c>
      <c r="G6830">
        <v>-33.65139722</v>
      </c>
      <c r="H6830">
        <v>115.3694528</v>
      </c>
      <c r="I6830" t="s">
        <v>2339</v>
      </c>
      <c r="J6830" t="s">
        <v>2140</v>
      </c>
      <c r="K6830">
        <v>12.5</v>
      </c>
      <c r="L6830">
        <v>13</v>
      </c>
      <c r="N6830">
        <v>0.5</v>
      </c>
      <c r="O6830">
        <v>1.0506</v>
      </c>
      <c r="R6830">
        <v>0.13519999999999999</v>
      </c>
    </row>
    <row r="6831" spans="1:18">
      <c r="A6831" t="s">
        <v>2083</v>
      </c>
      <c r="B6831" t="s">
        <v>2082</v>
      </c>
      <c r="D6831">
        <v>2021</v>
      </c>
      <c r="E6831" t="s">
        <v>2134</v>
      </c>
      <c r="F6831" t="s">
        <v>2301</v>
      </c>
      <c r="G6831">
        <v>-33.65139722</v>
      </c>
      <c r="H6831">
        <v>115.3694528</v>
      </c>
      <c r="I6831" t="s">
        <v>2339</v>
      </c>
      <c r="J6831" t="s">
        <v>2140</v>
      </c>
      <c r="K6831">
        <v>13</v>
      </c>
      <c r="L6831">
        <v>13.5</v>
      </c>
      <c r="N6831">
        <v>0.5</v>
      </c>
      <c r="O6831">
        <v>0.72970000000000002</v>
      </c>
      <c r="R6831">
        <v>0.13519999999999999</v>
      </c>
    </row>
    <row r="6832" spans="1:18">
      <c r="A6832" t="s">
        <v>2083</v>
      </c>
      <c r="B6832" t="s">
        <v>2082</v>
      </c>
      <c r="D6832">
        <v>2021</v>
      </c>
      <c r="E6832" t="s">
        <v>2134</v>
      </c>
      <c r="F6832" t="s">
        <v>2301</v>
      </c>
      <c r="G6832">
        <v>-33.65139722</v>
      </c>
      <c r="H6832">
        <v>115.3694528</v>
      </c>
      <c r="I6832" t="s">
        <v>2339</v>
      </c>
      <c r="J6832" t="s">
        <v>2140</v>
      </c>
      <c r="K6832">
        <v>13.5</v>
      </c>
      <c r="L6832">
        <v>14</v>
      </c>
      <c r="N6832">
        <v>0.5</v>
      </c>
      <c r="O6832">
        <v>1.1958</v>
      </c>
      <c r="R6832">
        <v>0.13519999999999999</v>
      </c>
    </row>
    <row r="6833" spans="1:18">
      <c r="A6833" t="s">
        <v>2083</v>
      </c>
      <c r="B6833" t="s">
        <v>2082</v>
      </c>
      <c r="D6833">
        <v>2021</v>
      </c>
      <c r="E6833" t="s">
        <v>2134</v>
      </c>
      <c r="F6833" t="s">
        <v>2301</v>
      </c>
      <c r="G6833">
        <v>-33.65139722</v>
      </c>
      <c r="H6833">
        <v>115.3694528</v>
      </c>
      <c r="I6833" t="s">
        <v>2339</v>
      </c>
      <c r="J6833" t="s">
        <v>2140</v>
      </c>
      <c r="K6833">
        <v>14</v>
      </c>
      <c r="L6833">
        <v>14.5</v>
      </c>
      <c r="N6833">
        <v>0.5</v>
      </c>
      <c r="O6833">
        <v>1.2591000000000001</v>
      </c>
      <c r="R6833">
        <v>0.1168</v>
      </c>
    </row>
    <row r="6834" spans="1:18">
      <c r="A6834" t="s">
        <v>2083</v>
      </c>
      <c r="B6834" t="s">
        <v>2082</v>
      </c>
      <c r="D6834">
        <v>2021</v>
      </c>
      <c r="E6834" t="s">
        <v>2134</v>
      </c>
      <c r="F6834" t="s">
        <v>2301</v>
      </c>
      <c r="G6834">
        <v>-33.65139722</v>
      </c>
      <c r="H6834">
        <v>115.3694528</v>
      </c>
      <c r="I6834" t="s">
        <v>2339</v>
      </c>
      <c r="J6834" t="s">
        <v>2140</v>
      </c>
      <c r="K6834">
        <v>14.5</v>
      </c>
      <c r="L6834">
        <v>15</v>
      </c>
      <c r="N6834">
        <v>0.5</v>
      </c>
      <c r="O6834">
        <v>1.1342000000000001</v>
      </c>
      <c r="R6834">
        <v>0.1321</v>
      </c>
    </row>
    <row r="6835" spans="1:18">
      <c r="A6835" t="s">
        <v>2083</v>
      </c>
      <c r="B6835" t="s">
        <v>2082</v>
      </c>
      <c r="D6835">
        <v>2021</v>
      </c>
      <c r="E6835" t="s">
        <v>2134</v>
      </c>
      <c r="F6835" t="s">
        <v>2301</v>
      </c>
      <c r="G6835">
        <v>-33.65139722</v>
      </c>
      <c r="H6835">
        <v>115.3694528</v>
      </c>
      <c r="I6835" t="s">
        <v>2339</v>
      </c>
      <c r="J6835" t="s">
        <v>2140</v>
      </c>
      <c r="K6835">
        <v>15</v>
      </c>
      <c r="L6835">
        <v>15.5</v>
      </c>
      <c r="N6835">
        <v>0.5</v>
      </c>
      <c r="O6835">
        <v>0.71020000000000005</v>
      </c>
      <c r="R6835">
        <v>0.1321</v>
      </c>
    </row>
    <row r="6836" spans="1:18">
      <c r="A6836" t="s">
        <v>2083</v>
      </c>
      <c r="B6836" t="s">
        <v>2082</v>
      </c>
      <c r="D6836">
        <v>2021</v>
      </c>
      <c r="E6836" t="s">
        <v>2134</v>
      </c>
      <c r="F6836" t="s">
        <v>2301</v>
      </c>
      <c r="G6836">
        <v>-33.65139722</v>
      </c>
      <c r="H6836">
        <v>115.3694528</v>
      </c>
      <c r="I6836" t="s">
        <v>2339</v>
      </c>
      <c r="J6836" t="s">
        <v>2140</v>
      </c>
      <c r="K6836">
        <v>15.5</v>
      </c>
      <c r="L6836">
        <v>16</v>
      </c>
      <c r="N6836">
        <v>0.5</v>
      </c>
      <c r="O6836">
        <v>0.8458</v>
      </c>
      <c r="R6836">
        <v>0.1321</v>
      </c>
    </row>
    <row r="6837" spans="1:18">
      <c r="A6837" t="s">
        <v>2083</v>
      </c>
      <c r="B6837" t="s">
        <v>2082</v>
      </c>
      <c r="D6837">
        <v>2021</v>
      </c>
      <c r="E6837" t="s">
        <v>2134</v>
      </c>
      <c r="F6837" t="s">
        <v>2301</v>
      </c>
      <c r="G6837">
        <v>-33.65139722</v>
      </c>
      <c r="H6837">
        <v>115.3694528</v>
      </c>
      <c r="I6837" t="s">
        <v>2339</v>
      </c>
      <c r="J6837" t="s">
        <v>2140</v>
      </c>
      <c r="K6837">
        <v>16</v>
      </c>
      <c r="L6837">
        <v>16.5</v>
      </c>
      <c r="N6837">
        <v>0.5</v>
      </c>
      <c r="O6837">
        <v>0.91420000000000001</v>
      </c>
      <c r="R6837">
        <v>0.14749999999999999</v>
      </c>
    </row>
    <row r="6838" spans="1:18">
      <c r="A6838" t="s">
        <v>2083</v>
      </c>
      <c r="B6838" t="s">
        <v>2082</v>
      </c>
      <c r="D6838">
        <v>2021</v>
      </c>
      <c r="E6838" t="s">
        <v>2134</v>
      </c>
      <c r="F6838" t="s">
        <v>2301</v>
      </c>
      <c r="G6838">
        <v>-33.65139722</v>
      </c>
      <c r="H6838">
        <v>115.3694528</v>
      </c>
      <c r="I6838" t="s">
        <v>2339</v>
      </c>
      <c r="J6838" t="s">
        <v>2140</v>
      </c>
      <c r="K6838">
        <v>16.5</v>
      </c>
      <c r="L6838">
        <v>17</v>
      </c>
      <c r="N6838">
        <v>0.5</v>
      </c>
      <c r="O6838">
        <v>0.92649999999999999</v>
      </c>
      <c r="R6838">
        <v>0.47489999999999999</v>
      </c>
    </row>
    <row r="6839" spans="1:18">
      <c r="A6839" t="s">
        <v>2083</v>
      </c>
      <c r="B6839" t="s">
        <v>2082</v>
      </c>
      <c r="D6839">
        <v>2021</v>
      </c>
      <c r="E6839" t="s">
        <v>2134</v>
      </c>
      <c r="F6839" t="s">
        <v>2301</v>
      </c>
      <c r="G6839">
        <v>-33.65139722</v>
      </c>
      <c r="H6839">
        <v>115.3694528</v>
      </c>
      <c r="I6839" t="s">
        <v>2339</v>
      </c>
      <c r="J6839" t="s">
        <v>2140</v>
      </c>
      <c r="K6839">
        <v>17</v>
      </c>
      <c r="L6839">
        <v>17.5</v>
      </c>
      <c r="N6839">
        <v>0.5</v>
      </c>
      <c r="O6839">
        <v>0.72529999999999994</v>
      </c>
      <c r="R6839">
        <v>0.47489999999999999</v>
      </c>
    </row>
    <row r="6840" spans="1:18">
      <c r="A6840" t="s">
        <v>2083</v>
      </c>
      <c r="B6840" t="s">
        <v>2082</v>
      </c>
      <c r="D6840">
        <v>2021</v>
      </c>
      <c r="E6840" t="s">
        <v>2134</v>
      </c>
      <c r="F6840" t="s">
        <v>2301</v>
      </c>
      <c r="G6840">
        <v>-33.65139722</v>
      </c>
      <c r="H6840">
        <v>115.3694528</v>
      </c>
      <c r="I6840" t="s">
        <v>2339</v>
      </c>
      <c r="J6840" t="s">
        <v>2140</v>
      </c>
      <c r="K6840">
        <v>17.5</v>
      </c>
      <c r="L6840">
        <v>18</v>
      </c>
      <c r="N6840">
        <v>0.5</v>
      </c>
      <c r="O6840">
        <v>0.98770000000000002</v>
      </c>
      <c r="R6840">
        <v>0.47489999999999999</v>
      </c>
    </row>
    <row r="6841" spans="1:18">
      <c r="A6841" t="s">
        <v>2083</v>
      </c>
      <c r="B6841" t="s">
        <v>2082</v>
      </c>
      <c r="D6841">
        <v>2021</v>
      </c>
      <c r="E6841" t="s">
        <v>2134</v>
      </c>
      <c r="F6841" t="s">
        <v>2301</v>
      </c>
      <c r="G6841">
        <v>-33.65139722</v>
      </c>
      <c r="H6841">
        <v>115.3694528</v>
      </c>
      <c r="I6841" t="s">
        <v>2339</v>
      </c>
      <c r="J6841" t="s">
        <v>2140</v>
      </c>
      <c r="K6841">
        <v>18</v>
      </c>
      <c r="L6841">
        <v>18.5</v>
      </c>
      <c r="N6841">
        <v>0.5</v>
      </c>
      <c r="O6841">
        <v>0.65200000000000002</v>
      </c>
      <c r="R6841">
        <v>0.80220000000000002</v>
      </c>
    </row>
    <row r="6842" spans="1:18">
      <c r="A6842" t="s">
        <v>2083</v>
      </c>
      <c r="B6842" t="s">
        <v>2082</v>
      </c>
      <c r="D6842">
        <v>2021</v>
      </c>
      <c r="E6842" t="s">
        <v>2134</v>
      </c>
      <c r="F6842" t="s">
        <v>2301</v>
      </c>
      <c r="G6842">
        <v>-33.65139722</v>
      </c>
      <c r="H6842">
        <v>115.3694528</v>
      </c>
      <c r="I6842" t="s">
        <v>2339</v>
      </c>
      <c r="J6842" t="s">
        <v>2140</v>
      </c>
      <c r="K6842">
        <v>18.5</v>
      </c>
      <c r="L6842">
        <v>19</v>
      </c>
      <c r="N6842">
        <v>0.5</v>
      </c>
      <c r="O6842">
        <v>1.1767000000000001</v>
      </c>
      <c r="R6842">
        <v>0.68510000000000004</v>
      </c>
    </row>
    <row r="6843" spans="1:18">
      <c r="A6843" t="s">
        <v>2083</v>
      </c>
      <c r="B6843" t="s">
        <v>2082</v>
      </c>
      <c r="D6843">
        <v>2021</v>
      </c>
      <c r="E6843" t="s">
        <v>2134</v>
      </c>
      <c r="F6843" t="s">
        <v>2301</v>
      </c>
      <c r="G6843">
        <v>-33.65139722</v>
      </c>
      <c r="H6843">
        <v>115.3694528</v>
      </c>
      <c r="I6843" t="s">
        <v>2339</v>
      </c>
      <c r="J6843" t="s">
        <v>2140</v>
      </c>
      <c r="K6843">
        <v>19</v>
      </c>
      <c r="L6843">
        <v>19.5</v>
      </c>
      <c r="N6843">
        <v>0.5</v>
      </c>
      <c r="O6843">
        <v>0.86519999999999997</v>
      </c>
      <c r="R6843">
        <v>0.68510000000000004</v>
      </c>
    </row>
    <row r="6844" spans="1:18">
      <c r="A6844" t="s">
        <v>2083</v>
      </c>
      <c r="B6844" t="s">
        <v>2082</v>
      </c>
      <c r="D6844">
        <v>2021</v>
      </c>
      <c r="E6844" t="s">
        <v>2134</v>
      </c>
      <c r="F6844" t="s">
        <v>2301</v>
      </c>
      <c r="G6844">
        <v>-33.65139722</v>
      </c>
      <c r="H6844">
        <v>115.3694528</v>
      </c>
      <c r="I6844" t="s">
        <v>2339</v>
      </c>
      <c r="J6844" t="s">
        <v>2140</v>
      </c>
      <c r="K6844">
        <v>19.5</v>
      </c>
      <c r="L6844">
        <v>20</v>
      </c>
      <c r="N6844">
        <v>0.5</v>
      </c>
      <c r="O6844">
        <v>0.7248</v>
      </c>
      <c r="R6844">
        <v>0.68510000000000004</v>
      </c>
    </row>
    <row r="6845" spans="1:18">
      <c r="A6845" t="s">
        <v>2083</v>
      </c>
      <c r="B6845" t="s">
        <v>2082</v>
      </c>
      <c r="D6845">
        <v>2021</v>
      </c>
      <c r="E6845" t="s">
        <v>2134</v>
      </c>
      <c r="F6845" t="s">
        <v>2301</v>
      </c>
      <c r="G6845">
        <v>-33.65139722</v>
      </c>
      <c r="H6845">
        <v>115.3694528</v>
      </c>
      <c r="I6845" t="s">
        <v>2339</v>
      </c>
      <c r="J6845" t="s">
        <v>2140</v>
      </c>
      <c r="K6845">
        <v>20</v>
      </c>
      <c r="L6845">
        <v>21</v>
      </c>
      <c r="N6845">
        <v>1</v>
      </c>
      <c r="O6845">
        <v>1.1119000000000001</v>
      </c>
      <c r="R6845">
        <v>0.68510000000000004</v>
      </c>
    </row>
    <row r="6846" spans="1:18">
      <c r="A6846" t="s">
        <v>2083</v>
      </c>
      <c r="B6846" t="s">
        <v>2082</v>
      </c>
      <c r="D6846">
        <v>2021</v>
      </c>
      <c r="E6846" t="s">
        <v>2134</v>
      </c>
      <c r="F6846" t="s">
        <v>2301</v>
      </c>
      <c r="G6846">
        <v>-33.65139722</v>
      </c>
      <c r="H6846">
        <v>115.3694528</v>
      </c>
      <c r="I6846" t="s">
        <v>2339</v>
      </c>
      <c r="J6846" t="s">
        <v>2140</v>
      </c>
      <c r="K6846">
        <v>21</v>
      </c>
      <c r="L6846">
        <v>22</v>
      </c>
      <c r="N6846">
        <v>1</v>
      </c>
      <c r="O6846">
        <v>1.125</v>
      </c>
      <c r="R6846">
        <v>0.56799999999999995</v>
      </c>
    </row>
    <row r="6847" spans="1:18">
      <c r="A6847" t="s">
        <v>2083</v>
      </c>
      <c r="B6847" t="s">
        <v>2082</v>
      </c>
      <c r="D6847">
        <v>2021</v>
      </c>
      <c r="E6847" t="s">
        <v>2134</v>
      </c>
      <c r="F6847" t="s">
        <v>2301</v>
      </c>
      <c r="G6847">
        <v>-33.65139722</v>
      </c>
      <c r="H6847">
        <v>115.3694528</v>
      </c>
      <c r="I6847" t="s">
        <v>2339</v>
      </c>
      <c r="J6847" t="s">
        <v>2140</v>
      </c>
      <c r="K6847">
        <v>22</v>
      </c>
      <c r="L6847">
        <v>23</v>
      </c>
      <c r="N6847">
        <v>1</v>
      </c>
      <c r="O6847">
        <v>1.0586</v>
      </c>
      <c r="R6847">
        <v>0.35510000000000003</v>
      </c>
    </row>
    <row r="6848" spans="1:18">
      <c r="A6848" t="s">
        <v>2083</v>
      </c>
      <c r="B6848" t="s">
        <v>2082</v>
      </c>
      <c r="D6848">
        <v>2021</v>
      </c>
      <c r="E6848" t="s">
        <v>2134</v>
      </c>
      <c r="F6848" t="s">
        <v>2301</v>
      </c>
      <c r="G6848">
        <v>-33.65139722</v>
      </c>
      <c r="H6848">
        <v>115.3694528</v>
      </c>
      <c r="I6848" t="s">
        <v>2339</v>
      </c>
      <c r="J6848" t="s">
        <v>2140</v>
      </c>
      <c r="K6848">
        <v>23</v>
      </c>
      <c r="L6848">
        <v>24</v>
      </c>
      <c r="N6848">
        <v>1</v>
      </c>
      <c r="O6848">
        <v>0.80879999999999996</v>
      </c>
      <c r="R6848">
        <v>0.35510000000000003</v>
      </c>
    </row>
    <row r="6849" spans="1:18">
      <c r="A6849" t="s">
        <v>2083</v>
      </c>
      <c r="B6849" t="s">
        <v>2082</v>
      </c>
      <c r="D6849">
        <v>2021</v>
      </c>
      <c r="E6849" t="s">
        <v>2134</v>
      </c>
      <c r="F6849" t="s">
        <v>2301</v>
      </c>
      <c r="G6849">
        <v>-33.65139722</v>
      </c>
      <c r="H6849">
        <v>115.3694528</v>
      </c>
      <c r="I6849" t="s">
        <v>2339</v>
      </c>
      <c r="J6849" t="s">
        <v>2140</v>
      </c>
      <c r="K6849">
        <v>24</v>
      </c>
      <c r="L6849">
        <v>25</v>
      </c>
      <c r="N6849">
        <v>1</v>
      </c>
      <c r="O6849">
        <v>0.91600000000000004</v>
      </c>
      <c r="R6849">
        <v>0.35510000000000003</v>
      </c>
    </row>
    <row r="6850" spans="1:18">
      <c r="A6850" t="s">
        <v>2083</v>
      </c>
      <c r="B6850" t="s">
        <v>2082</v>
      </c>
      <c r="D6850">
        <v>2021</v>
      </c>
      <c r="E6850" t="s">
        <v>2134</v>
      </c>
      <c r="F6850" t="s">
        <v>2301</v>
      </c>
      <c r="G6850">
        <v>-33.65139722</v>
      </c>
      <c r="H6850">
        <v>115.3694528</v>
      </c>
      <c r="I6850" t="s">
        <v>2339</v>
      </c>
      <c r="J6850" t="s">
        <v>2140</v>
      </c>
      <c r="K6850">
        <v>25</v>
      </c>
      <c r="L6850">
        <v>26</v>
      </c>
      <c r="N6850">
        <v>1</v>
      </c>
      <c r="O6850">
        <v>0.90610000000000002</v>
      </c>
      <c r="R6850">
        <v>0.14219999999999999</v>
      </c>
    </row>
    <row r="6851" spans="1:18">
      <c r="A6851" t="s">
        <v>2083</v>
      </c>
      <c r="B6851" t="s">
        <v>2082</v>
      </c>
      <c r="D6851">
        <v>2021</v>
      </c>
      <c r="E6851" t="s">
        <v>2134</v>
      </c>
      <c r="F6851" t="s">
        <v>2301</v>
      </c>
      <c r="G6851">
        <v>-33.65139722</v>
      </c>
      <c r="H6851">
        <v>115.3694528</v>
      </c>
      <c r="I6851" t="s">
        <v>2339</v>
      </c>
      <c r="J6851" t="s">
        <v>2140</v>
      </c>
      <c r="K6851">
        <v>26</v>
      </c>
      <c r="L6851">
        <v>27</v>
      </c>
      <c r="N6851">
        <v>1</v>
      </c>
      <c r="O6851">
        <v>0.92679999999999996</v>
      </c>
      <c r="R6851">
        <v>0.1356</v>
      </c>
    </row>
    <row r="6852" spans="1:18">
      <c r="A6852" t="s">
        <v>2083</v>
      </c>
      <c r="B6852" t="s">
        <v>2082</v>
      </c>
      <c r="D6852">
        <v>2021</v>
      </c>
      <c r="E6852" t="s">
        <v>2134</v>
      </c>
      <c r="F6852" t="s">
        <v>2301</v>
      </c>
      <c r="G6852">
        <v>-33.65139722</v>
      </c>
      <c r="H6852">
        <v>115.3694528</v>
      </c>
      <c r="I6852" t="s">
        <v>2339</v>
      </c>
      <c r="J6852" t="s">
        <v>2140</v>
      </c>
      <c r="K6852">
        <v>27</v>
      </c>
      <c r="L6852">
        <v>28</v>
      </c>
      <c r="N6852">
        <v>1</v>
      </c>
      <c r="O6852">
        <v>0.87139999999999995</v>
      </c>
      <c r="R6852">
        <v>0.1356</v>
      </c>
    </row>
    <row r="6853" spans="1:18">
      <c r="A6853" t="s">
        <v>2083</v>
      </c>
      <c r="B6853" t="s">
        <v>2082</v>
      </c>
      <c r="D6853">
        <v>2021</v>
      </c>
      <c r="E6853" t="s">
        <v>2134</v>
      </c>
      <c r="F6853" t="s">
        <v>2301</v>
      </c>
      <c r="G6853">
        <v>-33.65139722</v>
      </c>
      <c r="H6853">
        <v>115.3694528</v>
      </c>
      <c r="I6853" t="s">
        <v>2339</v>
      </c>
      <c r="J6853" t="s">
        <v>2140</v>
      </c>
      <c r="K6853">
        <v>28</v>
      </c>
      <c r="L6853">
        <v>29</v>
      </c>
      <c r="N6853">
        <v>1</v>
      </c>
      <c r="O6853">
        <v>1.038</v>
      </c>
      <c r="R6853">
        <v>0.1356</v>
      </c>
    </row>
    <row r="6854" spans="1:18">
      <c r="A6854" t="s">
        <v>2083</v>
      </c>
      <c r="B6854" t="s">
        <v>2082</v>
      </c>
      <c r="D6854">
        <v>2021</v>
      </c>
      <c r="E6854" t="s">
        <v>2134</v>
      </c>
      <c r="F6854" t="s">
        <v>2301</v>
      </c>
      <c r="G6854">
        <v>-33.65139722</v>
      </c>
      <c r="H6854">
        <v>115.3694528</v>
      </c>
      <c r="I6854" t="s">
        <v>2339</v>
      </c>
      <c r="J6854" t="s">
        <v>2140</v>
      </c>
      <c r="K6854">
        <v>29</v>
      </c>
      <c r="L6854">
        <v>30</v>
      </c>
      <c r="N6854">
        <v>1</v>
      </c>
      <c r="O6854">
        <v>1.0619000000000001</v>
      </c>
      <c r="R6854">
        <v>0.12889999999999999</v>
      </c>
    </row>
    <row r="6855" spans="1:18">
      <c r="A6855" t="s">
        <v>2083</v>
      </c>
      <c r="B6855" t="s">
        <v>2082</v>
      </c>
      <c r="D6855">
        <v>2021</v>
      </c>
      <c r="E6855" t="s">
        <v>2134</v>
      </c>
      <c r="F6855" t="s">
        <v>2301</v>
      </c>
      <c r="G6855">
        <v>-33.65139722</v>
      </c>
      <c r="H6855">
        <v>115.3694528</v>
      </c>
      <c r="I6855" t="s">
        <v>2339</v>
      </c>
      <c r="J6855" t="s">
        <v>2140</v>
      </c>
      <c r="K6855">
        <v>30</v>
      </c>
      <c r="L6855">
        <v>31</v>
      </c>
      <c r="N6855">
        <v>1</v>
      </c>
      <c r="O6855">
        <v>0.80479999999999996</v>
      </c>
      <c r="R6855">
        <v>0.13250000000000001</v>
      </c>
    </row>
    <row r="6856" spans="1:18">
      <c r="A6856" t="s">
        <v>2083</v>
      </c>
      <c r="B6856" t="s">
        <v>2082</v>
      </c>
      <c r="D6856">
        <v>2021</v>
      </c>
      <c r="E6856" t="s">
        <v>2134</v>
      </c>
      <c r="F6856" t="s">
        <v>2301</v>
      </c>
      <c r="G6856">
        <v>-33.65139722</v>
      </c>
      <c r="H6856">
        <v>115.3694528</v>
      </c>
      <c r="I6856" t="s">
        <v>2339</v>
      </c>
      <c r="J6856" t="s">
        <v>2140</v>
      </c>
      <c r="K6856">
        <v>31</v>
      </c>
      <c r="L6856">
        <v>32</v>
      </c>
      <c r="N6856">
        <v>1</v>
      </c>
      <c r="O6856">
        <v>1.0228999999999999</v>
      </c>
      <c r="R6856">
        <v>0.13250000000000001</v>
      </c>
    </row>
    <row r="6857" spans="1:18">
      <c r="A6857" t="s">
        <v>2083</v>
      </c>
      <c r="B6857" t="s">
        <v>2082</v>
      </c>
      <c r="D6857">
        <v>2021</v>
      </c>
      <c r="E6857" t="s">
        <v>2134</v>
      </c>
      <c r="F6857" t="s">
        <v>2301</v>
      </c>
      <c r="G6857">
        <v>-33.65139722</v>
      </c>
      <c r="H6857">
        <v>115.3694528</v>
      </c>
      <c r="I6857" t="s">
        <v>2339</v>
      </c>
      <c r="J6857" t="s">
        <v>2140</v>
      </c>
      <c r="K6857">
        <v>32</v>
      </c>
      <c r="L6857">
        <v>33</v>
      </c>
      <c r="N6857">
        <v>1</v>
      </c>
      <c r="O6857">
        <v>1.0278</v>
      </c>
      <c r="R6857">
        <v>0.13250000000000001</v>
      </c>
    </row>
    <row r="6858" spans="1:18">
      <c r="A6858" t="s">
        <v>2083</v>
      </c>
      <c r="B6858" t="s">
        <v>2082</v>
      </c>
      <c r="D6858">
        <v>2021</v>
      </c>
      <c r="E6858" t="s">
        <v>2134</v>
      </c>
      <c r="F6858" t="s">
        <v>2301</v>
      </c>
      <c r="G6858">
        <v>-33.65139722</v>
      </c>
      <c r="H6858">
        <v>115.3694528</v>
      </c>
      <c r="I6858" t="s">
        <v>2339</v>
      </c>
      <c r="J6858" t="s">
        <v>2140</v>
      </c>
      <c r="K6858">
        <v>33</v>
      </c>
      <c r="L6858">
        <v>34</v>
      </c>
      <c r="N6858">
        <v>1</v>
      </c>
      <c r="O6858">
        <v>0.89280000000000004</v>
      </c>
      <c r="R6858">
        <v>0.1361</v>
      </c>
    </row>
    <row r="6859" spans="1:18">
      <c r="A6859" t="s">
        <v>2083</v>
      </c>
      <c r="B6859" t="s">
        <v>2082</v>
      </c>
      <c r="D6859">
        <v>2021</v>
      </c>
      <c r="E6859" t="s">
        <v>2134</v>
      </c>
      <c r="F6859" t="s">
        <v>2301</v>
      </c>
      <c r="G6859">
        <v>-33.65139722</v>
      </c>
      <c r="H6859">
        <v>115.3694528</v>
      </c>
      <c r="I6859" t="s">
        <v>2339</v>
      </c>
      <c r="J6859" t="s">
        <v>2140</v>
      </c>
      <c r="K6859">
        <v>34</v>
      </c>
      <c r="L6859">
        <v>35</v>
      </c>
      <c r="N6859">
        <v>1</v>
      </c>
      <c r="O6859">
        <v>0.96079999999999999</v>
      </c>
      <c r="R6859">
        <v>0.1358</v>
      </c>
    </row>
    <row r="6860" spans="1:18">
      <c r="A6860" t="s">
        <v>2083</v>
      </c>
      <c r="B6860" t="s">
        <v>2082</v>
      </c>
      <c r="D6860">
        <v>2021</v>
      </c>
      <c r="E6860" t="s">
        <v>2134</v>
      </c>
      <c r="F6860" t="s">
        <v>2301</v>
      </c>
      <c r="G6860">
        <v>-33.65139722</v>
      </c>
      <c r="H6860">
        <v>115.3694528</v>
      </c>
      <c r="I6860" t="s">
        <v>2339</v>
      </c>
      <c r="J6860" t="s">
        <v>2140</v>
      </c>
      <c r="K6860">
        <v>35</v>
      </c>
      <c r="L6860">
        <v>36</v>
      </c>
      <c r="N6860">
        <v>1</v>
      </c>
      <c r="O6860">
        <v>0.86550000000000005</v>
      </c>
      <c r="R6860">
        <v>0.1358</v>
      </c>
    </row>
    <row r="6861" spans="1:18">
      <c r="A6861" t="s">
        <v>2083</v>
      </c>
      <c r="B6861" t="s">
        <v>2082</v>
      </c>
      <c r="D6861">
        <v>2021</v>
      </c>
      <c r="E6861" t="s">
        <v>2134</v>
      </c>
      <c r="F6861" t="s">
        <v>2301</v>
      </c>
      <c r="G6861">
        <v>-33.65139722</v>
      </c>
      <c r="H6861">
        <v>115.3694528</v>
      </c>
      <c r="I6861" t="s">
        <v>2339</v>
      </c>
      <c r="J6861" t="s">
        <v>2140</v>
      </c>
      <c r="K6861">
        <v>36</v>
      </c>
      <c r="L6861">
        <v>37</v>
      </c>
      <c r="N6861">
        <v>1</v>
      </c>
      <c r="O6861">
        <v>0.73380000000000001</v>
      </c>
      <c r="R6861">
        <v>0.1358</v>
      </c>
    </row>
    <row r="6862" spans="1:18">
      <c r="A6862" t="s">
        <v>2083</v>
      </c>
      <c r="B6862" t="s">
        <v>2082</v>
      </c>
      <c r="D6862">
        <v>2021</v>
      </c>
      <c r="E6862" t="s">
        <v>2134</v>
      </c>
      <c r="F6862" t="s">
        <v>2301</v>
      </c>
      <c r="G6862">
        <v>-33.65139722</v>
      </c>
      <c r="H6862">
        <v>115.3694528</v>
      </c>
      <c r="I6862" t="s">
        <v>2339</v>
      </c>
      <c r="J6862" t="s">
        <v>2140</v>
      </c>
      <c r="K6862">
        <v>37</v>
      </c>
      <c r="L6862">
        <v>38</v>
      </c>
      <c r="N6862">
        <v>1</v>
      </c>
      <c r="O6862">
        <v>1.0196000000000001</v>
      </c>
      <c r="R6862">
        <v>0.13539999999999999</v>
      </c>
    </row>
    <row r="6863" spans="1:18">
      <c r="A6863" t="s">
        <v>2083</v>
      </c>
      <c r="B6863" t="s">
        <v>2082</v>
      </c>
      <c r="D6863">
        <v>2021</v>
      </c>
      <c r="E6863" t="s">
        <v>2134</v>
      </c>
      <c r="F6863" t="s">
        <v>2301</v>
      </c>
      <c r="G6863">
        <v>-33.65139722</v>
      </c>
      <c r="H6863">
        <v>115.3694528</v>
      </c>
      <c r="I6863" t="s">
        <v>2339</v>
      </c>
      <c r="J6863" t="s">
        <v>2140</v>
      </c>
      <c r="K6863">
        <v>38</v>
      </c>
      <c r="L6863">
        <v>39</v>
      </c>
      <c r="N6863">
        <v>1</v>
      </c>
      <c r="O6863">
        <v>1.0136000000000001</v>
      </c>
      <c r="R6863">
        <v>0.18090000000000001</v>
      </c>
    </row>
    <row r="6864" spans="1:18">
      <c r="A6864" t="s">
        <v>2083</v>
      </c>
      <c r="B6864" t="s">
        <v>2082</v>
      </c>
      <c r="D6864">
        <v>2021</v>
      </c>
      <c r="E6864" t="s">
        <v>2134</v>
      </c>
      <c r="F6864" t="s">
        <v>2301</v>
      </c>
      <c r="G6864">
        <v>-33.65139722</v>
      </c>
      <c r="H6864">
        <v>115.3694528</v>
      </c>
      <c r="I6864" t="s">
        <v>2339</v>
      </c>
      <c r="J6864" t="s">
        <v>2140</v>
      </c>
      <c r="K6864">
        <v>39</v>
      </c>
      <c r="L6864">
        <v>40</v>
      </c>
      <c r="N6864">
        <v>1</v>
      </c>
      <c r="O6864">
        <v>0.83609999999999995</v>
      </c>
      <c r="R6864">
        <v>0.18090000000000001</v>
      </c>
    </row>
    <row r="6865" spans="1:18">
      <c r="A6865" t="s">
        <v>2083</v>
      </c>
      <c r="B6865" t="s">
        <v>2082</v>
      </c>
      <c r="D6865">
        <v>2021</v>
      </c>
      <c r="E6865" t="s">
        <v>2134</v>
      </c>
      <c r="F6865" t="s">
        <v>2301</v>
      </c>
      <c r="G6865">
        <v>-33.65139722</v>
      </c>
      <c r="H6865">
        <v>115.3694528</v>
      </c>
      <c r="I6865" t="s">
        <v>2339</v>
      </c>
      <c r="J6865" t="s">
        <v>2140</v>
      </c>
      <c r="K6865">
        <v>40</v>
      </c>
      <c r="L6865">
        <v>41</v>
      </c>
      <c r="N6865">
        <v>1</v>
      </c>
      <c r="O6865">
        <v>0.82210000000000005</v>
      </c>
      <c r="R6865">
        <v>0.18090000000000001</v>
      </c>
    </row>
    <row r="6866" spans="1:18">
      <c r="A6866" t="s">
        <v>2083</v>
      </c>
      <c r="B6866" t="s">
        <v>2082</v>
      </c>
      <c r="D6866">
        <v>2021</v>
      </c>
      <c r="E6866" t="s">
        <v>2134</v>
      </c>
      <c r="F6866" t="s">
        <v>2301</v>
      </c>
      <c r="G6866">
        <v>-33.65139722</v>
      </c>
      <c r="H6866">
        <v>115.3694528</v>
      </c>
      <c r="I6866" t="s">
        <v>2339</v>
      </c>
      <c r="J6866" t="s">
        <v>2140</v>
      </c>
      <c r="K6866">
        <v>41</v>
      </c>
      <c r="L6866">
        <v>42</v>
      </c>
      <c r="N6866">
        <v>1</v>
      </c>
      <c r="O6866">
        <v>1.0225</v>
      </c>
      <c r="R6866">
        <v>0.18090000000000001</v>
      </c>
    </row>
    <row r="6867" spans="1:18">
      <c r="A6867" t="s">
        <v>2083</v>
      </c>
      <c r="B6867" t="s">
        <v>2082</v>
      </c>
      <c r="D6867">
        <v>2021</v>
      </c>
      <c r="E6867" t="s">
        <v>2134</v>
      </c>
      <c r="F6867" t="s">
        <v>2301</v>
      </c>
      <c r="G6867">
        <v>-33.65139722</v>
      </c>
      <c r="H6867">
        <v>115.3694528</v>
      </c>
      <c r="I6867" t="s">
        <v>2339</v>
      </c>
      <c r="J6867" t="s">
        <v>2140</v>
      </c>
      <c r="K6867">
        <v>42</v>
      </c>
      <c r="L6867">
        <v>43</v>
      </c>
      <c r="N6867">
        <v>1</v>
      </c>
      <c r="O6867">
        <v>0.92510000000000003</v>
      </c>
      <c r="R6867">
        <v>0.18090000000000001</v>
      </c>
    </row>
    <row r="6868" spans="1:18">
      <c r="A6868" t="s">
        <v>2083</v>
      </c>
      <c r="B6868" t="s">
        <v>2082</v>
      </c>
      <c r="D6868">
        <v>2021</v>
      </c>
      <c r="E6868" t="s">
        <v>2134</v>
      </c>
      <c r="F6868" t="s">
        <v>2301</v>
      </c>
      <c r="G6868">
        <v>-33.65139722</v>
      </c>
      <c r="H6868">
        <v>115.3694528</v>
      </c>
      <c r="I6868" t="s">
        <v>2339</v>
      </c>
      <c r="J6868" t="s">
        <v>2140</v>
      </c>
      <c r="K6868">
        <v>43</v>
      </c>
      <c r="L6868">
        <v>44</v>
      </c>
      <c r="N6868">
        <v>1</v>
      </c>
      <c r="O6868">
        <v>1.0049999999999999</v>
      </c>
      <c r="R6868">
        <v>0.18090000000000001</v>
      </c>
    </row>
    <row r="6869" spans="1:18">
      <c r="A6869" t="s">
        <v>2083</v>
      </c>
      <c r="B6869" t="s">
        <v>2082</v>
      </c>
      <c r="D6869">
        <v>2021</v>
      </c>
      <c r="E6869" t="s">
        <v>2134</v>
      </c>
      <c r="F6869" t="s">
        <v>2301</v>
      </c>
      <c r="G6869">
        <v>-33.65139722</v>
      </c>
      <c r="H6869">
        <v>115.3694528</v>
      </c>
      <c r="I6869" t="s">
        <v>2339</v>
      </c>
      <c r="J6869" t="s">
        <v>2140</v>
      </c>
      <c r="K6869">
        <v>44</v>
      </c>
      <c r="L6869">
        <v>45</v>
      </c>
      <c r="N6869">
        <v>1</v>
      </c>
      <c r="O6869">
        <v>1.1725000000000001</v>
      </c>
      <c r="R6869">
        <v>0.22639999999999999</v>
      </c>
    </row>
    <row r="6870" spans="1:18">
      <c r="A6870" t="s">
        <v>2083</v>
      </c>
      <c r="B6870" t="s">
        <v>2082</v>
      </c>
      <c r="D6870">
        <v>2021</v>
      </c>
      <c r="E6870" t="s">
        <v>2134</v>
      </c>
      <c r="F6870" t="s">
        <v>2301</v>
      </c>
      <c r="G6870">
        <v>-33.65139722</v>
      </c>
      <c r="H6870">
        <v>115.3694528</v>
      </c>
      <c r="I6870" t="s">
        <v>2339</v>
      </c>
      <c r="J6870" t="s">
        <v>2140</v>
      </c>
      <c r="K6870">
        <v>45</v>
      </c>
      <c r="L6870">
        <v>46</v>
      </c>
      <c r="N6870">
        <v>1</v>
      </c>
      <c r="O6870">
        <v>1.0193000000000001</v>
      </c>
      <c r="R6870">
        <v>0.29830000000000001</v>
      </c>
    </row>
    <row r="6871" spans="1:18">
      <c r="A6871" t="s">
        <v>2083</v>
      </c>
      <c r="B6871" t="s">
        <v>2082</v>
      </c>
      <c r="D6871">
        <v>2021</v>
      </c>
      <c r="E6871" t="s">
        <v>2134</v>
      </c>
      <c r="F6871" t="s">
        <v>2301</v>
      </c>
      <c r="G6871">
        <v>-33.65139722</v>
      </c>
      <c r="H6871">
        <v>115.3694528</v>
      </c>
      <c r="I6871" t="s">
        <v>2339</v>
      </c>
      <c r="J6871" t="s">
        <v>2140</v>
      </c>
      <c r="K6871">
        <v>46</v>
      </c>
      <c r="L6871">
        <v>47</v>
      </c>
      <c r="N6871">
        <v>1</v>
      </c>
      <c r="O6871">
        <v>1.0150999999999999</v>
      </c>
      <c r="R6871">
        <v>0.29830000000000001</v>
      </c>
    </row>
    <row r="6872" spans="1:18">
      <c r="A6872" t="s">
        <v>2083</v>
      </c>
      <c r="B6872" t="s">
        <v>2082</v>
      </c>
      <c r="D6872">
        <v>2021</v>
      </c>
      <c r="E6872" t="s">
        <v>2134</v>
      </c>
      <c r="F6872" t="s">
        <v>2301</v>
      </c>
      <c r="G6872">
        <v>-33.65139722</v>
      </c>
      <c r="H6872">
        <v>115.3694528</v>
      </c>
      <c r="I6872" t="s">
        <v>2339</v>
      </c>
      <c r="J6872" t="s">
        <v>2140</v>
      </c>
      <c r="K6872">
        <v>47</v>
      </c>
      <c r="L6872">
        <v>48</v>
      </c>
      <c r="N6872">
        <v>1</v>
      </c>
      <c r="O6872">
        <v>0.87239999999999995</v>
      </c>
      <c r="R6872">
        <v>0.29830000000000001</v>
      </c>
    </row>
    <row r="6873" spans="1:18">
      <c r="A6873" t="s">
        <v>2083</v>
      </c>
      <c r="B6873" t="s">
        <v>2082</v>
      </c>
      <c r="D6873">
        <v>2021</v>
      </c>
      <c r="E6873" t="s">
        <v>2134</v>
      </c>
      <c r="F6873" t="s">
        <v>2301</v>
      </c>
      <c r="G6873">
        <v>-33.65139722</v>
      </c>
      <c r="H6873">
        <v>115.3694528</v>
      </c>
      <c r="I6873" t="s">
        <v>2339</v>
      </c>
      <c r="J6873" t="s">
        <v>2140</v>
      </c>
      <c r="K6873">
        <v>48</v>
      </c>
      <c r="L6873">
        <v>49</v>
      </c>
      <c r="N6873">
        <v>1</v>
      </c>
      <c r="O6873">
        <v>0.47560000000000002</v>
      </c>
      <c r="R6873">
        <v>0.29830000000000001</v>
      </c>
    </row>
    <row r="6874" spans="1:18">
      <c r="A6874" t="s">
        <v>2083</v>
      </c>
      <c r="B6874" t="s">
        <v>2082</v>
      </c>
      <c r="D6874">
        <v>2021</v>
      </c>
      <c r="E6874" t="s">
        <v>2134</v>
      </c>
      <c r="F6874" t="s">
        <v>2301</v>
      </c>
      <c r="G6874">
        <v>-33.65139722</v>
      </c>
      <c r="H6874">
        <v>115.3694528</v>
      </c>
      <c r="I6874" t="s">
        <v>2339</v>
      </c>
      <c r="J6874" t="s">
        <v>2140</v>
      </c>
      <c r="K6874">
        <v>49</v>
      </c>
      <c r="L6874">
        <v>50</v>
      </c>
      <c r="N6874">
        <v>1</v>
      </c>
      <c r="O6874">
        <v>0.47589999999999999</v>
      </c>
      <c r="R6874">
        <v>0.37009999999999998</v>
      </c>
    </row>
    <row r="6875" spans="1:18">
      <c r="A6875" t="s">
        <v>2083</v>
      </c>
      <c r="B6875" t="s">
        <v>2082</v>
      </c>
      <c r="D6875">
        <v>2021</v>
      </c>
      <c r="E6875" t="s">
        <v>2134</v>
      </c>
      <c r="F6875" t="s">
        <v>2301</v>
      </c>
      <c r="G6875">
        <v>-33.65139722</v>
      </c>
      <c r="H6875">
        <v>115.3694528</v>
      </c>
      <c r="I6875" t="s">
        <v>2339</v>
      </c>
      <c r="J6875" t="s">
        <v>2140</v>
      </c>
      <c r="K6875">
        <v>50</v>
      </c>
      <c r="L6875">
        <v>51</v>
      </c>
      <c r="N6875">
        <v>1</v>
      </c>
      <c r="O6875">
        <v>0.58779999999999999</v>
      </c>
      <c r="R6875">
        <v>0.31180000000000002</v>
      </c>
    </row>
    <row r="6876" spans="1:18">
      <c r="A6876" t="s">
        <v>2083</v>
      </c>
      <c r="B6876" t="s">
        <v>2082</v>
      </c>
      <c r="D6876">
        <v>2021</v>
      </c>
      <c r="E6876" t="s">
        <v>2134</v>
      </c>
      <c r="F6876" t="s">
        <v>2301</v>
      </c>
      <c r="G6876">
        <v>-33.65139722</v>
      </c>
      <c r="H6876">
        <v>115.3694528</v>
      </c>
      <c r="I6876" t="s">
        <v>2339</v>
      </c>
      <c r="J6876" t="s">
        <v>2140</v>
      </c>
      <c r="K6876">
        <v>51</v>
      </c>
      <c r="L6876">
        <v>52</v>
      </c>
      <c r="N6876">
        <v>1</v>
      </c>
      <c r="O6876">
        <v>0.878</v>
      </c>
      <c r="R6876">
        <v>0.31180000000000002</v>
      </c>
    </row>
    <row r="6877" spans="1:18">
      <c r="A6877" t="s">
        <v>2083</v>
      </c>
      <c r="B6877" t="s">
        <v>2082</v>
      </c>
      <c r="D6877">
        <v>2021</v>
      </c>
      <c r="E6877" t="s">
        <v>2134</v>
      </c>
      <c r="F6877" t="s">
        <v>2301</v>
      </c>
      <c r="G6877">
        <v>-33.65139722</v>
      </c>
      <c r="H6877">
        <v>115.3694528</v>
      </c>
      <c r="I6877" t="s">
        <v>2339</v>
      </c>
      <c r="J6877" t="s">
        <v>2140</v>
      </c>
      <c r="K6877">
        <v>52</v>
      </c>
      <c r="L6877">
        <v>53</v>
      </c>
      <c r="N6877">
        <v>1</v>
      </c>
      <c r="O6877">
        <v>0.73839999999999995</v>
      </c>
      <c r="R6877">
        <v>0.31180000000000002</v>
      </c>
    </row>
    <row r="6878" spans="1:18">
      <c r="A6878" t="s">
        <v>2083</v>
      </c>
      <c r="B6878" t="s">
        <v>2082</v>
      </c>
      <c r="D6878">
        <v>2021</v>
      </c>
      <c r="E6878" t="s">
        <v>2134</v>
      </c>
      <c r="F6878" t="s">
        <v>2301</v>
      </c>
      <c r="G6878">
        <v>-33.65139722</v>
      </c>
      <c r="H6878">
        <v>115.3694528</v>
      </c>
      <c r="I6878" t="s">
        <v>2339</v>
      </c>
      <c r="J6878" t="s">
        <v>2140</v>
      </c>
      <c r="K6878">
        <v>53</v>
      </c>
      <c r="L6878">
        <v>54</v>
      </c>
      <c r="N6878">
        <v>1</v>
      </c>
      <c r="O6878">
        <v>0.56769999999999998</v>
      </c>
      <c r="R6878">
        <v>0.31180000000000002</v>
      </c>
    </row>
    <row r="6879" spans="1:18">
      <c r="A6879" t="s">
        <v>2083</v>
      </c>
      <c r="B6879" t="s">
        <v>2082</v>
      </c>
      <c r="D6879">
        <v>2021</v>
      </c>
      <c r="E6879" t="s">
        <v>2134</v>
      </c>
      <c r="F6879" t="s">
        <v>2301</v>
      </c>
      <c r="G6879">
        <v>-33.65139722</v>
      </c>
      <c r="H6879">
        <v>115.3694528</v>
      </c>
      <c r="I6879" t="s">
        <v>2339</v>
      </c>
      <c r="J6879" t="s">
        <v>2140</v>
      </c>
      <c r="K6879">
        <v>54</v>
      </c>
      <c r="L6879">
        <v>55</v>
      </c>
      <c r="N6879">
        <v>1</v>
      </c>
      <c r="O6879">
        <v>0.56379999999999997</v>
      </c>
      <c r="R6879">
        <v>0.25340000000000001</v>
      </c>
    </row>
    <row r="6880" spans="1:18">
      <c r="A6880" t="s">
        <v>2083</v>
      </c>
      <c r="B6880" t="s">
        <v>2082</v>
      </c>
      <c r="D6880">
        <v>2021</v>
      </c>
      <c r="E6880" t="s">
        <v>2134</v>
      </c>
      <c r="F6880" t="s">
        <v>2301</v>
      </c>
      <c r="G6880">
        <v>-33.65139722</v>
      </c>
      <c r="H6880">
        <v>115.3694528</v>
      </c>
      <c r="I6880" t="s">
        <v>2339</v>
      </c>
      <c r="J6880" t="s">
        <v>2140</v>
      </c>
      <c r="K6880">
        <v>55</v>
      </c>
      <c r="L6880">
        <v>56</v>
      </c>
      <c r="N6880">
        <v>1</v>
      </c>
      <c r="O6880">
        <v>0.6744</v>
      </c>
      <c r="R6880">
        <v>0.31569999999999998</v>
      </c>
    </row>
    <row r="6881" spans="1:18">
      <c r="A6881" t="s">
        <v>2083</v>
      </c>
      <c r="B6881" t="s">
        <v>2082</v>
      </c>
      <c r="D6881">
        <v>2021</v>
      </c>
      <c r="E6881" t="s">
        <v>2134</v>
      </c>
      <c r="F6881" t="s">
        <v>2301</v>
      </c>
      <c r="G6881">
        <v>-33.65139722</v>
      </c>
      <c r="H6881">
        <v>115.3694528</v>
      </c>
      <c r="I6881" t="s">
        <v>2339</v>
      </c>
      <c r="J6881" t="s">
        <v>2140</v>
      </c>
      <c r="K6881">
        <v>56</v>
      </c>
      <c r="L6881">
        <v>57</v>
      </c>
      <c r="N6881">
        <v>1</v>
      </c>
      <c r="O6881">
        <v>0.71060000000000001</v>
      </c>
      <c r="R6881">
        <v>0.31569999999999998</v>
      </c>
    </row>
    <row r="6882" spans="1:18">
      <c r="A6882" t="s">
        <v>2083</v>
      </c>
      <c r="B6882" t="s">
        <v>2082</v>
      </c>
      <c r="D6882">
        <v>2021</v>
      </c>
      <c r="E6882" t="s">
        <v>2134</v>
      </c>
      <c r="F6882" t="s">
        <v>2301</v>
      </c>
      <c r="G6882">
        <v>-33.65139722</v>
      </c>
      <c r="H6882">
        <v>115.3694528</v>
      </c>
      <c r="I6882" t="s">
        <v>2339</v>
      </c>
      <c r="J6882" t="s">
        <v>2140</v>
      </c>
      <c r="K6882">
        <v>57</v>
      </c>
      <c r="L6882">
        <v>58</v>
      </c>
      <c r="N6882">
        <v>1</v>
      </c>
      <c r="O6882">
        <v>0.71909999999999996</v>
      </c>
      <c r="R6882">
        <v>0.31569999999999998</v>
      </c>
    </row>
    <row r="6883" spans="1:18">
      <c r="A6883" t="s">
        <v>2083</v>
      </c>
      <c r="B6883" t="s">
        <v>2082</v>
      </c>
      <c r="D6883">
        <v>2021</v>
      </c>
      <c r="E6883" t="s">
        <v>2134</v>
      </c>
      <c r="F6883" t="s">
        <v>2301</v>
      </c>
      <c r="G6883">
        <v>-33.65139722</v>
      </c>
      <c r="H6883">
        <v>115.3694528</v>
      </c>
      <c r="I6883" t="s">
        <v>2339</v>
      </c>
      <c r="J6883" t="s">
        <v>2140</v>
      </c>
      <c r="K6883">
        <v>58</v>
      </c>
      <c r="L6883">
        <v>59</v>
      </c>
      <c r="N6883">
        <v>1</v>
      </c>
      <c r="O6883">
        <v>0.63270000000000004</v>
      </c>
      <c r="R6883">
        <v>0.31569999999999998</v>
      </c>
    </row>
    <row r="6884" spans="1:18">
      <c r="A6884" t="s">
        <v>2083</v>
      </c>
      <c r="B6884" t="s">
        <v>2082</v>
      </c>
      <c r="D6884">
        <v>2021</v>
      </c>
      <c r="E6884" t="s">
        <v>2134</v>
      </c>
      <c r="F6884" t="s">
        <v>2301</v>
      </c>
      <c r="G6884">
        <v>-33.65139722</v>
      </c>
      <c r="H6884">
        <v>115.3694528</v>
      </c>
      <c r="I6884" t="s">
        <v>2339</v>
      </c>
      <c r="J6884" t="s">
        <v>2140</v>
      </c>
      <c r="K6884">
        <v>59</v>
      </c>
      <c r="L6884">
        <v>60</v>
      </c>
      <c r="N6884">
        <v>1</v>
      </c>
      <c r="O6884">
        <v>0.67110000000000003</v>
      </c>
      <c r="R6884">
        <v>0.378</v>
      </c>
    </row>
    <row r="6885" spans="1:18">
      <c r="A6885" t="s">
        <v>2083</v>
      </c>
      <c r="B6885" t="s">
        <v>2082</v>
      </c>
      <c r="D6885">
        <v>2021</v>
      </c>
      <c r="E6885" t="s">
        <v>2134</v>
      </c>
      <c r="F6885" t="s">
        <v>2301</v>
      </c>
      <c r="G6885">
        <v>-33.65139722</v>
      </c>
      <c r="H6885">
        <v>115.3694528</v>
      </c>
      <c r="I6885" t="s">
        <v>2339</v>
      </c>
      <c r="J6885" t="s">
        <v>2140</v>
      </c>
      <c r="K6885">
        <v>60</v>
      </c>
      <c r="L6885">
        <v>61</v>
      </c>
      <c r="N6885">
        <v>1</v>
      </c>
      <c r="O6885">
        <v>0.9788</v>
      </c>
      <c r="R6885">
        <v>0.33900000000000002</v>
      </c>
    </row>
    <row r="6886" spans="1:18">
      <c r="A6886" t="s">
        <v>2083</v>
      </c>
      <c r="B6886" t="s">
        <v>2082</v>
      </c>
      <c r="D6886">
        <v>2021</v>
      </c>
      <c r="E6886" t="s">
        <v>2134</v>
      </c>
      <c r="F6886" t="s">
        <v>2301</v>
      </c>
      <c r="G6886">
        <v>-33.65139722</v>
      </c>
      <c r="H6886">
        <v>115.3694528</v>
      </c>
      <c r="I6886" t="s">
        <v>2339</v>
      </c>
      <c r="J6886" t="s">
        <v>2140</v>
      </c>
      <c r="K6886">
        <v>61</v>
      </c>
      <c r="L6886">
        <v>62</v>
      </c>
      <c r="N6886">
        <v>1</v>
      </c>
      <c r="O6886">
        <v>0.97260000000000002</v>
      </c>
      <c r="R6886">
        <v>0.33900000000000002</v>
      </c>
    </row>
    <row r="6887" spans="1:18">
      <c r="A6887" t="s">
        <v>2083</v>
      </c>
      <c r="B6887" t="s">
        <v>2082</v>
      </c>
      <c r="D6887">
        <v>2021</v>
      </c>
      <c r="E6887" t="s">
        <v>2134</v>
      </c>
      <c r="F6887" t="s">
        <v>2301</v>
      </c>
      <c r="G6887">
        <v>-33.65139722</v>
      </c>
      <c r="H6887">
        <v>115.3694528</v>
      </c>
      <c r="I6887" t="s">
        <v>2339</v>
      </c>
      <c r="J6887" t="s">
        <v>2140</v>
      </c>
      <c r="K6887">
        <v>62</v>
      </c>
      <c r="L6887">
        <v>63</v>
      </c>
      <c r="N6887">
        <v>1</v>
      </c>
      <c r="O6887">
        <v>0.83589999999999998</v>
      </c>
      <c r="R6887">
        <v>0.33900000000000002</v>
      </c>
    </row>
    <row r="6888" spans="1:18">
      <c r="A6888" t="s">
        <v>2083</v>
      </c>
      <c r="B6888" t="s">
        <v>2082</v>
      </c>
      <c r="D6888">
        <v>2021</v>
      </c>
      <c r="E6888" t="s">
        <v>2134</v>
      </c>
      <c r="F6888" t="s">
        <v>2301</v>
      </c>
      <c r="G6888">
        <v>-33.65139722</v>
      </c>
      <c r="H6888">
        <v>115.3694528</v>
      </c>
      <c r="I6888" t="s">
        <v>2339</v>
      </c>
      <c r="J6888" t="s">
        <v>2140</v>
      </c>
      <c r="K6888">
        <v>63</v>
      </c>
      <c r="L6888">
        <v>64</v>
      </c>
      <c r="N6888">
        <v>1</v>
      </c>
      <c r="O6888">
        <v>0.9466</v>
      </c>
      <c r="R6888">
        <v>0.33900000000000002</v>
      </c>
    </row>
    <row r="6889" spans="1:18">
      <c r="A6889" t="s">
        <v>2083</v>
      </c>
      <c r="B6889" t="s">
        <v>2082</v>
      </c>
      <c r="D6889">
        <v>2021</v>
      </c>
      <c r="E6889" t="s">
        <v>2134</v>
      </c>
      <c r="F6889" t="s">
        <v>2301</v>
      </c>
      <c r="G6889">
        <v>-33.65139722</v>
      </c>
      <c r="H6889">
        <v>115.3694528</v>
      </c>
      <c r="I6889" t="s">
        <v>2339</v>
      </c>
      <c r="J6889" t="s">
        <v>2140</v>
      </c>
      <c r="K6889">
        <v>64</v>
      </c>
      <c r="L6889">
        <v>65</v>
      </c>
      <c r="N6889">
        <v>1</v>
      </c>
      <c r="O6889">
        <v>0.94969999999999999</v>
      </c>
      <c r="R6889">
        <v>0.3</v>
      </c>
    </row>
    <row r="6890" spans="1:18">
      <c r="A6890" t="s">
        <v>2083</v>
      </c>
      <c r="B6890" t="s">
        <v>2082</v>
      </c>
      <c r="D6890">
        <v>2021</v>
      </c>
      <c r="E6890" t="s">
        <v>2134</v>
      </c>
      <c r="F6890" t="s">
        <v>2301</v>
      </c>
      <c r="G6890">
        <v>-33.629759589999999</v>
      </c>
      <c r="H6890">
        <v>115.40518160000001</v>
      </c>
      <c r="I6890" t="s">
        <v>2339</v>
      </c>
      <c r="J6890" t="s">
        <v>2139</v>
      </c>
      <c r="K6890">
        <v>0</v>
      </c>
      <c r="L6890">
        <v>0.5</v>
      </c>
      <c r="N6890">
        <v>0.5</v>
      </c>
      <c r="O6890">
        <v>0.95730000000000004</v>
      </c>
      <c r="R6890">
        <v>2.2869999999999999</v>
      </c>
    </row>
    <row r="6891" spans="1:18">
      <c r="A6891" t="s">
        <v>2083</v>
      </c>
      <c r="B6891" t="s">
        <v>2082</v>
      </c>
      <c r="D6891">
        <v>2021</v>
      </c>
      <c r="E6891" t="s">
        <v>2134</v>
      </c>
      <c r="F6891" t="s">
        <v>2301</v>
      </c>
      <c r="G6891">
        <v>-33.629759589999999</v>
      </c>
      <c r="H6891">
        <v>115.40518160000001</v>
      </c>
      <c r="I6891" t="s">
        <v>2339</v>
      </c>
      <c r="J6891" t="s">
        <v>2139</v>
      </c>
      <c r="K6891">
        <v>0.5</v>
      </c>
      <c r="L6891">
        <v>1</v>
      </c>
      <c r="N6891">
        <v>0.5</v>
      </c>
      <c r="O6891">
        <v>0.93600000000000005</v>
      </c>
      <c r="R6891">
        <v>2.1999</v>
      </c>
    </row>
    <row r="6892" spans="1:18">
      <c r="A6892" t="s">
        <v>2083</v>
      </c>
      <c r="B6892" t="s">
        <v>2082</v>
      </c>
      <c r="D6892">
        <v>2021</v>
      </c>
      <c r="E6892" t="s">
        <v>2134</v>
      </c>
      <c r="F6892" t="s">
        <v>2301</v>
      </c>
      <c r="G6892">
        <v>-33.629759589999999</v>
      </c>
      <c r="H6892">
        <v>115.40518160000001</v>
      </c>
      <c r="I6892" t="s">
        <v>2339</v>
      </c>
      <c r="J6892" t="s">
        <v>2139</v>
      </c>
      <c r="K6892">
        <v>1</v>
      </c>
      <c r="L6892">
        <v>1.5</v>
      </c>
      <c r="N6892">
        <v>0.5</v>
      </c>
      <c r="O6892">
        <v>1.3211999999999999</v>
      </c>
      <c r="R6892">
        <v>1.3431</v>
      </c>
    </row>
    <row r="6893" spans="1:18">
      <c r="A6893" t="s">
        <v>2083</v>
      </c>
      <c r="B6893" t="s">
        <v>2082</v>
      </c>
      <c r="D6893">
        <v>2021</v>
      </c>
      <c r="E6893" t="s">
        <v>2134</v>
      </c>
      <c r="F6893" t="s">
        <v>2301</v>
      </c>
      <c r="G6893">
        <v>-33.629759589999999</v>
      </c>
      <c r="H6893">
        <v>115.40518160000001</v>
      </c>
      <c r="I6893" t="s">
        <v>2339</v>
      </c>
      <c r="J6893" t="s">
        <v>2139</v>
      </c>
      <c r="K6893">
        <v>1.5</v>
      </c>
      <c r="L6893">
        <v>2</v>
      </c>
      <c r="N6893">
        <v>0.5</v>
      </c>
      <c r="O6893">
        <v>1.3723000000000001</v>
      </c>
      <c r="R6893">
        <v>0.74129999999999996</v>
      </c>
    </row>
    <row r="6894" spans="1:18">
      <c r="A6894" t="s">
        <v>2083</v>
      </c>
      <c r="B6894" t="s">
        <v>2082</v>
      </c>
      <c r="D6894">
        <v>2021</v>
      </c>
      <c r="E6894" t="s">
        <v>2134</v>
      </c>
      <c r="F6894" t="s">
        <v>2301</v>
      </c>
      <c r="G6894">
        <v>-33.629759589999999</v>
      </c>
      <c r="H6894">
        <v>115.40518160000001</v>
      </c>
      <c r="I6894" t="s">
        <v>2339</v>
      </c>
      <c r="J6894" t="s">
        <v>2139</v>
      </c>
      <c r="K6894">
        <v>2</v>
      </c>
      <c r="L6894">
        <v>2.5</v>
      </c>
      <c r="N6894">
        <v>0.5</v>
      </c>
      <c r="O6894">
        <v>1.8599000000000001</v>
      </c>
      <c r="R6894">
        <v>0.27329999999999999</v>
      </c>
    </row>
    <row r="6895" spans="1:18">
      <c r="A6895" t="s">
        <v>2083</v>
      </c>
      <c r="B6895" t="s">
        <v>2082</v>
      </c>
      <c r="D6895">
        <v>2021</v>
      </c>
      <c r="E6895" t="s">
        <v>2134</v>
      </c>
      <c r="F6895" t="s">
        <v>2301</v>
      </c>
      <c r="G6895">
        <v>-33.629759589999999</v>
      </c>
      <c r="H6895">
        <v>115.40518160000001</v>
      </c>
      <c r="I6895" t="s">
        <v>2339</v>
      </c>
      <c r="J6895" t="s">
        <v>2139</v>
      </c>
      <c r="K6895">
        <v>2.5</v>
      </c>
      <c r="L6895">
        <v>3</v>
      </c>
      <c r="N6895">
        <v>0.5</v>
      </c>
      <c r="O6895">
        <v>0.88560000000000005</v>
      </c>
      <c r="R6895">
        <v>0.33</v>
      </c>
    </row>
    <row r="6896" spans="1:18">
      <c r="A6896" t="s">
        <v>2083</v>
      </c>
      <c r="B6896" t="s">
        <v>2082</v>
      </c>
      <c r="D6896">
        <v>2021</v>
      </c>
      <c r="E6896" t="s">
        <v>2134</v>
      </c>
      <c r="F6896" t="s">
        <v>2301</v>
      </c>
      <c r="G6896">
        <v>-33.629759589999999</v>
      </c>
      <c r="H6896">
        <v>115.40518160000001</v>
      </c>
      <c r="I6896" t="s">
        <v>2339</v>
      </c>
      <c r="J6896" t="s">
        <v>2139</v>
      </c>
      <c r="K6896">
        <v>3</v>
      </c>
      <c r="L6896">
        <v>3.5</v>
      </c>
      <c r="N6896">
        <v>0.5</v>
      </c>
      <c r="O6896">
        <v>1.5583</v>
      </c>
      <c r="R6896">
        <v>0.41549999999999998</v>
      </c>
    </row>
    <row r="6897" spans="1:18">
      <c r="A6897" t="s">
        <v>2083</v>
      </c>
      <c r="B6897" t="s">
        <v>2082</v>
      </c>
      <c r="D6897">
        <v>2021</v>
      </c>
      <c r="E6897" t="s">
        <v>2134</v>
      </c>
      <c r="F6897" t="s">
        <v>2301</v>
      </c>
      <c r="G6897">
        <v>-33.629759589999999</v>
      </c>
      <c r="H6897">
        <v>115.40518160000001</v>
      </c>
      <c r="I6897" t="s">
        <v>2339</v>
      </c>
      <c r="J6897" t="s">
        <v>2139</v>
      </c>
      <c r="K6897">
        <v>3.5</v>
      </c>
      <c r="L6897">
        <v>4</v>
      </c>
      <c r="N6897">
        <v>0.5</v>
      </c>
      <c r="O6897">
        <v>1.1442000000000001</v>
      </c>
      <c r="R6897">
        <v>0.34899999999999998</v>
      </c>
    </row>
    <row r="6898" spans="1:18">
      <c r="A6898" t="s">
        <v>2083</v>
      </c>
      <c r="B6898" t="s">
        <v>2082</v>
      </c>
      <c r="D6898">
        <v>2021</v>
      </c>
      <c r="E6898" t="s">
        <v>2134</v>
      </c>
      <c r="F6898" t="s">
        <v>2301</v>
      </c>
      <c r="G6898">
        <v>-33.629759589999999</v>
      </c>
      <c r="H6898">
        <v>115.40518160000001</v>
      </c>
      <c r="I6898" t="s">
        <v>2339</v>
      </c>
      <c r="J6898" t="s">
        <v>2139</v>
      </c>
      <c r="K6898">
        <v>4</v>
      </c>
      <c r="L6898">
        <v>4.5</v>
      </c>
      <c r="N6898">
        <v>0.5</v>
      </c>
      <c r="O6898">
        <v>1.1649</v>
      </c>
      <c r="R6898">
        <v>0.39550000000000002</v>
      </c>
    </row>
    <row r="6899" spans="1:18">
      <c r="A6899" t="s">
        <v>2083</v>
      </c>
      <c r="B6899" t="s">
        <v>2082</v>
      </c>
      <c r="D6899">
        <v>2021</v>
      </c>
      <c r="E6899" t="s">
        <v>2134</v>
      </c>
      <c r="F6899" t="s">
        <v>2301</v>
      </c>
      <c r="G6899">
        <v>-33.629759589999999</v>
      </c>
      <c r="H6899">
        <v>115.40518160000001</v>
      </c>
      <c r="I6899" t="s">
        <v>2339</v>
      </c>
      <c r="J6899" t="s">
        <v>2139</v>
      </c>
      <c r="K6899">
        <v>4.5</v>
      </c>
      <c r="L6899">
        <v>5</v>
      </c>
      <c r="N6899">
        <v>0.5</v>
      </c>
      <c r="O6899">
        <v>1.4704999999999999</v>
      </c>
      <c r="R6899">
        <v>0.42520000000000002</v>
      </c>
    </row>
    <row r="6900" spans="1:18">
      <c r="A6900" t="s">
        <v>2083</v>
      </c>
      <c r="B6900" t="s">
        <v>2082</v>
      </c>
      <c r="D6900">
        <v>2021</v>
      </c>
      <c r="E6900" t="s">
        <v>2134</v>
      </c>
      <c r="F6900" t="s">
        <v>2301</v>
      </c>
      <c r="G6900">
        <v>-33.629759589999999</v>
      </c>
      <c r="H6900">
        <v>115.40518160000001</v>
      </c>
      <c r="I6900" t="s">
        <v>2339</v>
      </c>
      <c r="J6900" t="s">
        <v>2139</v>
      </c>
      <c r="K6900">
        <v>5</v>
      </c>
      <c r="L6900">
        <v>5.5</v>
      </c>
      <c r="N6900">
        <v>0.5</v>
      </c>
      <c r="O6900">
        <v>1.2228000000000001</v>
      </c>
      <c r="R6900">
        <v>0.42309999999999998</v>
      </c>
    </row>
    <row r="6901" spans="1:18">
      <c r="A6901" t="s">
        <v>2083</v>
      </c>
      <c r="B6901" t="s">
        <v>2082</v>
      </c>
      <c r="D6901">
        <v>2021</v>
      </c>
      <c r="E6901" t="s">
        <v>2134</v>
      </c>
      <c r="F6901" t="s">
        <v>2301</v>
      </c>
      <c r="G6901">
        <v>-33.629759589999999</v>
      </c>
      <c r="H6901">
        <v>115.40518160000001</v>
      </c>
      <c r="I6901" t="s">
        <v>2339</v>
      </c>
      <c r="J6901" t="s">
        <v>2139</v>
      </c>
      <c r="K6901">
        <v>5.5</v>
      </c>
      <c r="L6901">
        <v>6</v>
      </c>
      <c r="N6901">
        <v>0.5</v>
      </c>
      <c r="O6901">
        <v>1.5503</v>
      </c>
      <c r="R6901">
        <v>0.58940000000000003</v>
      </c>
    </row>
    <row r="6902" spans="1:18">
      <c r="A6902" t="s">
        <v>2083</v>
      </c>
      <c r="B6902" t="s">
        <v>2082</v>
      </c>
      <c r="D6902">
        <v>2021</v>
      </c>
      <c r="E6902" t="s">
        <v>2134</v>
      </c>
      <c r="F6902" t="s">
        <v>2301</v>
      </c>
      <c r="G6902">
        <v>-33.629759589999999</v>
      </c>
      <c r="H6902">
        <v>115.40518160000001</v>
      </c>
      <c r="I6902" t="s">
        <v>2339</v>
      </c>
      <c r="J6902" t="s">
        <v>2139</v>
      </c>
      <c r="K6902">
        <v>6</v>
      </c>
      <c r="L6902">
        <v>6.5</v>
      </c>
      <c r="N6902">
        <v>0.5</v>
      </c>
      <c r="O6902">
        <v>1.3403</v>
      </c>
      <c r="R6902">
        <v>0.75570000000000004</v>
      </c>
    </row>
    <row r="6903" spans="1:18">
      <c r="A6903" t="s">
        <v>2083</v>
      </c>
      <c r="B6903" t="s">
        <v>2082</v>
      </c>
      <c r="D6903">
        <v>2021</v>
      </c>
      <c r="E6903" t="s">
        <v>2134</v>
      </c>
      <c r="F6903" t="s">
        <v>2301</v>
      </c>
      <c r="G6903">
        <v>-33.629759589999999</v>
      </c>
      <c r="H6903">
        <v>115.40518160000001</v>
      </c>
      <c r="I6903" t="s">
        <v>2339</v>
      </c>
      <c r="J6903" t="s">
        <v>2139</v>
      </c>
      <c r="K6903">
        <v>6.5</v>
      </c>
      <c r="L6903">
        <v>7</v>
      </c>
      <c r="N6903">
        <v>0.5</v>
      </c>
      <c r="O6903">
        <v>1.216</v>
      </c>
      <c r="R6903">
        <v>0.57020000000000004</v>
      </c>
    </row>
    <row r="6904" spans="1:18">
      <c r="A6904" t="s">
        <v>2083</v>
      </c>
      <c r="B6904" t="s">
        <v>2082</v>
      </c>
      <c r="D6904">
        <v>2021</v>
      </c>
      <c r="E6904" t="s">
        <v>2134</v>
      </c>
      <c r="F6904" t="s">
        <v>2301</v>
      </c>
      <c r="G6904">
        <v>-33.629759589999999</v>
      </c>
      <c r="H6904">
        <v>115.40518160000001</v>
      </c>
      <c r="I6904" t="s">
        <v>2339</v>
      </c>
      <c r="J6904" t="s">
        <v>2139</v>
      </c>
      <c r="K6904">
        <v>7</v>
      </c>
      <c r="L6904">
        <v>7.5</v>
      </c>
      <c r="N6904">
        <v>0.5</v>
      </c>
      <c r="O6904">
        <v>1.3956999999999999</v>
      </c>
      <c r="R6904">
        <v>0.3846</v>
      </c>
    </row>
    <row r="6905" spans="1:18">
      <c r="A6905" t="s">
        <v>2083</v>
      </c>
      <c r="B6905" t="s">
        <v>2082</v>
      </c>
      <c r="D6905">
        <v>2021</v>
      </c>
      <c r="E6905" t="s">
        <v>2134</v>
      </c>
      <c r="F6905" t="s">
        <v>2301</v>
      </c>
      <c r="G6905">
        <v>-33.629759589999999</v>
      </c>
      <c r="H6905">
        <v>115.40518160000001</v>
      </c>
      <c r="I6905" t="s">
        <v>2339</v>
      </c>
      <c r="J6905" t="s">
        <v>2139</v>
      </c>
      <c r="K6905">
        <v>7.5</v>
      </c>
      <c r="L6905">
        <v>8</v>
      </c>
      <c r="N6905">
        <v>0.5</v>
      </c>
      <c r="O6905">
        <v>1.6873</v>
      </c>
      <c r="R6905">
        <v>0.31330000000000002</v>
      </c>
    </row>
    <row r="6906" spans="1:18">
      <c r="A6906" t="s">
        <v>2083</v>
      </c>
      <c r="B6906" t="s">
        <v>2082</v>
      </c>
      <c r="D6906">
        <v>2021</v>
      </c>
      <c r="E6906" t="s">
        <v>2134</v>
      </c>
      <c r="F6906" t="s">
        <v>2301</v>
      </c>
      <c r="G6906">
        <v>-33.629759589999999</v>
      </c>
      <c r="H6906">
        <v>115.40518160000001</v>
      </c>
      <c r="I6906" t="s">
        <v>2339</v>
      </c>
      <c r="J6906" t="s">
        <v>2139</v>
      </c>
      <c r="K6906">
        <v>8</v>
      </c>
      <c r="L6906">
        <v>8.5</v>
      </c>
      <c r="N6906">
        <v>0.5</v>
      </c>
      <c r="O6906">
        <v>1.5817000000000001</v>
      </c>
      <c r="R6906">
        <v>0.24199999999999999</v>
      </c>
    </row>
    <row r="6907" spans="1:18">
      <c r="A6907" t="s">
        <v>2083</v>
      </c>
      <c r="B6907" t="s">
        <v>2082</v>
      </c>
      <c r="D6907">
        <v>2021</v>
      </c>
      <c r="E6907" t="s">
        <v>2134</v>
      </c>
      <c r="F6907" t="s">
        <v>2301</v>
      </c>
      <c r="G6907">
        <v>-33.629759589999999</v>
      </c>
      <c r="H6907">
        <v>115.40518160000001</v>
      </c>
      <c r="I6907" t="s">
        <v>2339</v>
      </c>
      <c r="J6907" t="s">
        <v>2139</v>
      </c>
      <c r="K6907">
        <v>8.5</v>
      </c>
      <c r="L6907">
        <v>9</v>
      </c>
      <c r="N6907">
        <v>0.5</v>
      </c>
      <c r="O6907">
        <v>1.5691999999999999</v>
      </c>
      <c r="R6907">
        <v>0.23219999999999999</v>
      </c>
    </row>
    <row r="6908" spans="1:18">
      <c r="A6908" t="s">
        <v>2083</v>
      </c>
      <c r="B6908" t="s">
        <v>2082</v>
      </c>
      <c r="D6908">
        <v>2021</v>
      </c>
      <c r="E6908" t="s">
        <v>2134</v>
      </c>
      <c r="F6908" t="s">
        <v>2301</v>
      </c>
      <c r="G6908">
        <v>-33.629759589999999</v>
      </c>
      <c r="H6908">
        <v>115.40518160000001</v>
      </c>
      <c r="I6908" t="s">
        <v>2339</v>
      </c>
      <c r="J6908" t="s">
        <v>2139</v>
      </c>
      <c r="K6908">
        <v>9</v>
      </c>
      <c r="L6908">
        <v>9.5</v>
      </c>
      <c r="N6908">
        <v>0.5</v>
      </c>
      <c r="O6908">
        <v>1.6662999999999999</v>
      </c>
      <c r="R6908">
        <v>0.2223</v>
      </c>
    </row>
    <row r="6909" spans="1:18">
      <c r="A6909" t="s">
        <v>2083</v>
      </c>
      <c r="B6909" t="s">
        <v>2082</v>
      </c>
      <c r="D6909">
        <v>2021</v>
      </c>
      <c r="E6909" t="s">
        <v>2134</v>
      </c>
      <c r="F6909" t="s">
        <v>2301</v>
      </c>
      <c r="G6909">
        <v>-33.629759589999999</v>
      </c>
      <c r="H6909">
        <v>115.40518160000001</v>
      </c>
      <c r="I6909" t="s">
        <v>2339</v>
      </c>
      <c r="J6909" t="s">
        <v>2139</v>
      </c>
      <c r="K6909">
        <v>9.5</v>
      </c>
      <c r="L6909">
        <v>10</v>
      </c>
      <c r="N6909">
        <v>0.5</v>
      </c>
      <c r="O6909">
        <v>1.462</v>
      </c>
      <c r="R6909">
        <v>0.2288</v>
      </c>
    </row>
    <row r="6910" spans="1:18">
      <c r="A6910" t="s">
        <v>2083</v>
      </c>
      <c r="B6910" t="s">
        <v>2082</v>
      </c>
      <c r="D6910">
        <v>2021</v>
      </c>
      <c r="E6910" t="s">
        <v>2134</v>
      </c>
      <c r="F6910" t="s">
        <v>2301</v>
      </c>
      <c r="G6910">
        <v>-33.629759589999999</v>
      </c>
      <c r="H6910">
        <v>115.40518160000001</v>
      </c>
      <c r="I6910" t="s">
        <v>2339</v>
      </c>
      <c r="J6910" t="s">
        <v>2139</v>
      </c>
      <c r="K6910">
        <v>10</v>
      </c>
      <c r="L6910">
        <v>10.5</v>
      </c>
      <c r="N6910">
        <v>0.5</v>
      </c>
      <c r="O6910">
        <v>1.7406999999999999</v>
      </c>
      <c r="R6910">
        <v>0.23530000000000001</v>
      </c>
    </row>
    <row r="6911" spans="1:18">
      <c r="A6911" t="s">
        <v>2083</v>
      </c>
      <c r="B6911" t="s">
        <v>2082</v>
      </c>
      <c r="D6911">
        <v>2021</v>
      </c>
      <c r="E6911" t="s">
        <v>2134</v>
      </c>
      <c r="F6911" t="s">
        <v>2301</v>
      </c>
      <c r="G6911">
        <v>-33.629759589999999</v>
      </c>
      <c r="H6911">
        <v>115.40518160000001</v>
      </c>
      <c r="I6911" t="s">
        <v>2339</v>
      </c>
      <c r="J6911" t="s">
        <v>2139</v>
      </c>
      <c r="K6911">
        <v>10.5</v>
      </c>
      <c r="L6911">
        <v>11</v>
      </c>
      <c r="N6911">
        <v>0.5</v>
      </c>
      <c r="O6911">
        <v>1.3825000000000001</v>
      </c>
      <c r="R6911">
        <v>0.7097</v>
      </c>
    </row>
    <row r="6912" spans="1:18">
      <c r="A6912" t="s">
        <v>2083</v>
      </c>
      <c r="B6912" t="s">
        <v>2082</v>
      </c>
      <c r="D6912">
        <v>2021</v>
      </c>
      <c r="E6912" t="s">
        <v>2134</v>
      </c>
      <c r="F6912" t="s">
        <v>2301</v>
      </c>
      <c r="G6912">
        <v>-33.629759589999999</v>
      </c>
      <c r="H6912">
        <v>115.40518160000001</v>
      </c>
      <c r="I6912" t="s">
        <v>2339</v>
      </c>
      <c r="J6912" t="s">
        <v>2139</v>
      </c>
      <c r="K6912">
        <v>11</v>
      </c>
      <c r="L6912">
        <v>11.5</v>
      </c>
      <c r="N6912">
        <v>0.5</v>
      </c>
      <c r="O6912">
        <v>1.2319</v>
      </c>
      <c r="R6912">
        <v>0.7097</v>
      </c>
    </row>
    <row r="6913" spans="1:18">
      <c r="A6913" t="s">
        <v>2083</v>
      </c>
      <c r="B6913" t="s">
        <v>2082</v>
      </c>
      <c r="D6913">
        <v>2021</v>
      </c>
      <c r="E6913" t="s">
        <v>2134</v>
      </c>
      <c r="F6913" t="s">
        <v>2301</v>
      </c>
      <c r="G6913">
        <v>-33.629759589999999</v>
      </c>
      <c r="H6913">
        <v>115.40518160000001</v>
      </c>
      <c r="I6913" t="s">
        <v>2339</v>
      </c>
      <c r="J6913" t="s">
        <v>2139</v>
      </c>
      <c r="K6913">
        <v>11.5</v>
      </c>
      <c r="L6913">
        <v>12</v>
      </c>
      <c r="N6913">
        <v>0.5</v>
      </c>
      <c r="O6913">
        <v>1.079</v>
      </c>
      <c r="R6913">
        <v>0.7097</v>
      </c>
    </row>
    <row r="6914" spans="1:18">
      <c r="A6914" t="s">
        <v>2083</v>
      </c>
      <c r="B6914" t="s">
        <v>2082</v>
      </c>
      <c r="D6914">
        <v>2021</v>
      </c>
      <c r="E6914" t="s">
        <v>2134</v>
      </c>
      <c r="F6914" t="s">
        <v>2301</v>
      </c>
      <c r="G6914">
        <v>-33.629759589999999</v>
      </c>
      <c r="H6914">
        <v>115.40518160000001</v>
      </c>
      <c r="I6914" t="s">
        <v>2339</v>
      </c>
      <c r="J6914" t="s">
        <v>2139</v>
      </c>
      <c r="K6914">
        <v>12</v>
      </c>
      <c r="L6914">
        <v>12.5</v>
      </c>
      <c r="N6914">
        <v>0.5</v>
      </c>
      <c r="O6914">
        <v>0.66590000000000005</v>
      </c>
      <c r="R6914">
        <v>1.1840999999999999</v>
      </c>
    </row>
    <row r="6915" spans="1:18">
      <c r="A6915" t="s">
        <v>2083</v>
      </c>
      <c r="B6915" t="s">
        <v>2082</v>
      </c>
      <c r="D6915">
        <v>2021</v>
      </c>
      <c r="E6915" t="s">
        <v>2134</v>
      </c>
      <c r="F6915" t="s">
        <v>2301</v>
      </c>
      <c r="G6915">
        <v>-33.629759589999999</v>
      </c>
      <c r="H6915">
        <v>115.40518160000001</v>
      </c>
      <c r="I6915" t="s">
        <v>2339</v>
      </c>
      <c r="J6915" t="s">
        <v>2139</v>
      </c>
      <c r="K6915">
        <v>12.5</v>
      </c>
      <c r="L6915">
        <v>13</v>
      </c>
      <c r="N6915">
        <v>0.5</v>
      </c>
      <c r="O6915">
        <v>0.99470000000000003</v>
      </c>
      <c r="R6915">
        <v>1.2853000000000001</v>
      </c>
    </row>
    <row r="6916" spans="1:18">
      <c r="A6916" t="s">
        <v>2083</v>
      </c>
      <c r="B6916" t="s">
        <v>2082</v>
      </c>
      <c r="D6916">
        <v>2021</v>
      </c>
      <c r="E6916" t="s">
        <v>2134</v>
      </c>
      <c r="F6916" t="s">
        <v>2301</v>
      </c>
      <c r="G6916">
        <v>-33.629759589999999</v>
      </c>
      <c r="H6916">
        <v>115.40518160000001</v>
      </c>
      <c r="I6916" t="s">
        <v>2339</v>
      </c>
      <c r="J6916" t="s">
        <v>2139</v>
      </c>
      <c r="K6916">
        <v>13</v>
      </c>
      <c r="L6916">
        <v>13.5</v>
      </c>
      <c r="N6916">
        <v>0.5</v>
      </c>
      <c r="O6916">
        <v>1.2168000000000001</v>
      </c>
      <c r="R6916">
        <v>1.2853000000000001</v>
      </c>
    </row>
    <row r="6917" spans="1:18">
      <c r="A6917" t="s">
        <v>2083</v>
      </c>
      <c r="B6917" t="s">
        <v>2082</v>
      </c>
      <c r="D6917">
        <v>2021</v>
      </c>
      <c r="E6917" t="s">
        <v>2134</v>
      </c>
      <c r="F6917" t="s">
        <v>2301</v>
      </c>
      <c r="G6917">
        <v>-33.629759589999999</v>
      </c>
      <c r="H6917">
        <v>115.40518160000001</v>
      </c>
      <c r="I6917" t="s">
        <v>2339</v>
      </c>
      <c r="J6917" t="s">
        <v>2139</v>
      </c>
      <c r="K6917">
        <v>13.5</v>
      </c>
      <c r="L6917">
        <v>14</v>
      </c>
      <c r="N6917">
        <v>0.5</v>
      </c>
      <c r="O6917">
        <v>1.0279</v>
      </c>
      <c r="R6917">
        <v>1.2853000000000001</v>
      </c>
    </row>
    <row r="6918" spans="1:18">
      <c r="A6918" t="s">
        <v>2083</v>
      </c>
      <c r="B6918" t="s">
        <v>2082</v>
      </c>
      <c r="D6918">
        <v>2021</v>
      </c>
      <c r="E6918" t="s">
        <v>2134</v>
      </c>
      <c r="F6918" t="s">
        <v>2301</v>
      </c>
      <c r="G6918">
        <v>-33.629759589999999</v>
      </c>
      <c r="H6918">
        <v>115.40518160000001</v>
      </c>
      <c r="I6918" t="s">
        <v>2339</v>
      </c>
      <c r="J6918" t="s">
        <v>2139</v>
      </c>
      <c r="K6918">
        <v>14</v>
      </c>
      <c r="L6918">
        <v>14.5</v>
      </c>
      <c r="N6918">
        <v>0.5</v>
      </c>
      <c r="O6918">
        <v>1.1580999999999999</v>
      </c>
      <c r="R6918">
        <v>1.3864000000000001</v>
      </c>
    </row>
    <row r="6919" spans="1:18">
      <c r="A6919" t="s">
        <v>2083</v>
      </c>
      <c r="B6919" t="s">
        <v>2082</v>
      </c>
      <c r="D6919">
        <v>2021</v>
      </c>
      <c r="E6919" t="s">
        <v>2134</v>
      </c>
      <c r="F6919" t="s">
        <v>2301</v>
      </c>
      <c r="G6919">
        <v>-33.629759589999999</v>
      </c>
      <c r="H6919">
        <v>115.40518160000001</v>
      </c>
      <c r="I6919" t="s">
        <v>2339</v>
      </c>
      <c r="J6919" t="s">
        <v>2139</v>
      </c>
      <c r="K6919">
        <v>14.5</v>
      </c>
      <c r="L6919">
        <v>15</v>
      </c>
      <c r="N6919">
        <v>0.5</v>
      </c>
      <c r="O6919">
        <v>0.92600000000000005</v>
      </c>
      <c r="R6919">
        <v>1.1598999999999999</v>
      </c>
    </row>
    <row r="6920" spans="1:18">
      <c r="A6920" t="s">
        <v>2083</v>
      </c>
      <c r="B6920" t="s">
        <v>2082</v>
      </c>
      <c r="D6920">
        <v>2021</v>
      </c>
      <c r="E6920" t="s">
        <v>2134</v>
      </c>
      <c r="F6920" t="s">
        <v>2301</v>
      </c>
      <c r="G6920">
        <v>-33.629759589999999</v>
      </c>
      <c r="H6920">
        <v>115.40518160000001</v>
      </c>
      <c r="I6920" t="s">
        <v>2339</v>
      </c>
      <c r="J6920" t="s">
        <v>2139</v>
      </c>
      <c r="K6920">
        <v>15</v>
      </c>
      <c r="L6920">
        <v>15.5</v>
      </c>
      <c r="N6920">
        <v>0.5</v>
      </c>
      <c r="O6920">
        <v>0.80669999999999997</v>
      </c>
      <c r="R6920">
        <v>1.1598999999999999</v>
      </c>
    </row>
    <row r="6921" spans="1:18">
      <c r="A6921" t="s">
        <v>2083</v>
      </c>
      <c r="B6921" t="s">
        <v>2082</v>
      </c>
      <c r="D6921">
        <v>2021</v>
      </c>
      <c r="E6921" t="s">
        <v>2134</v>
      </c>
      <c r="F6921" t="s">
        <v>2301</v>
      </c>
      <c r="G6921">
        <v>-33.629759589999999</v>
      </c>
      <c r="H6921">
        <v>115.40518160000001</v>
      </c>
      <c r="I6921" t="s">
        <v>2339</v>
      </c>
      <c r="J6921" t="s">
        <v>2139</v>
      </c>
      <c r="K6921">
        <v>15.5</v>
      </c>
      <c r="L6921">
        <v>16</v>
      </c>
      <c r="N6921">
        <v>0.5</v>
      </c>
      <c r="O6921">
        <v>0.77110000000000001</v>
      </c>
      <c r="R6921">
        <v>1.1598999999999999</v>
      </c>
    </row>
    <row r="6922" spans="1:18">
      <c r="A6922" t="s">
        <v>2083</v>
      </c>
      <c r="B6922" t="s">
        <v>2082</v>
      </c>
      <c r="D6922">
        <v>2021</v>
      </c>
      <c r="E6922" t="s">
        <v>2134</v>
      </c>
      <c r="F6922" t="s">
        <v>2301</v>
      </c>
      <c r="G6922">
        <v>-33.629759589999999</v>
      </c>
      <c r="H6922">
        <v>115.40518160000001</v>
      </c>
      <c r="I6922" t="s">
        <v>2339</v>
      </c>
      <c r="J6922" t="s">
        <v>2139</v>
      </c>
      <c r="K6922">
        <v>16</v>
      </c>
      <c r="L6922">
        <v>16.5</v>
      </c>
      <c r="N6922">
        <v>0.5</v>
      </c>
      <c r="O6922">
        <v>0.95979999999999999</v>
      </c>
      <c r="R6922">
        <v>0.93340000000000001</v>
      </c>
    </row>
    <row r="6923" spans="1:18">
      <c r="A6923" t="s">
        <v>2083</v>
      </c>
      <c r="B6923" t="s">
        <v>2082</v>
      </c>
      <c r="D6923">
        <v>2021</v>
      </c>
      <c r="E6923" t="s">
        <v>2134</v>
      </c>
      <c r="F6923" t="s">
        <v>2301</v>
      </c>
      <c r="G6923">
        <v>-33.629759589999999</v>
      </c>
      <c r="H6923">
        <v>115.40518160000001</v>
      </c>
      <c r="I6923" t="s">
        <v>2339</v>
      </c>
      <c r="J6923" t="s">
        <v>2139</v>
      </c>
      <c r="K6923">
        <v>16.5</v>
      </c>
      <c r="L6923">
        <v>17</v>
      </c>
      <c r="N6923">
        <v>0.5</v>
      </c>
      <c r="O6923">
        <v>0.92479999999999996</v>
      </c>
      <c r="R6923">
        <v>1.0375000000000001</v>
      </c>
    </row>
    <row r="6924" spans="1:18">
      <c r="A6924" t="s">
        <v>2083</v>
      </c>
      <c r="B6924" t="s">
        <v>2082</v>
      </c>
      <c r="D6924">
        <v>2021</v>
      </c>
      <c r="E6924" t="s">
        <v>2134</v>
      </c>
      <c r="F6924" t="s">
        <v>2301</v>
      </c>
      <c r="G6924">
        <v>-33.629759589999999</v>
      </c>
      <c r="H6924">
        <v>115.40518160000001</v>
      </c>
      <c r="I6924" t="s">
        <v>2339</v>
      </c>
      <c r="J6924" t="s">
        <v>2139</v>
      </c>
      <c r="K6924">
        <v>17</v>
      </c>
      <c r="L6924">
        <v>17.5</v>
      </c>
      <c r="N6924">
        <v>0.5</v>
      </c>
      <c r="O6924">
        <v>1.1045</v>
      </c>
      <c r="R6924">
        <v>1.0375000000000001</v>
      </c>
    </row>
    <row r="6925" spans="1:18">
      <c r="A6925" t="s">
        <v>2083</v>
      </c>
      <c r="B6925" t="s">
        <v>2082</v>
      </c>
      <c r="D6925">
        <v>2021</v>
      </c>
      <c r="E6925" t="s">
        <v>2134</v>
      </c>
      <c r="F6925" t="s">
        <v>2301</v>
      </c>
      <c r="G6925">
        <v>-33.629759589999999</v>
      </c>
      <c r="H6925">
        <v>115.40518160000001</v>
      </c>
      <c r="I6925" t="s">
        <v>2339</v>
      </c>
      <c r="J6925" t="s">
        <v>2139</v>
      </c>
      <c r="K6925">
        <v>17.5</v>
      </c>
      <c r="L6925">
        <v>18</v>
      </c>
      <c r="N6925">
        <v>0.5</v>
      </c>
      <c r="O6925">
        <v>1.0677000000000001</v>
      </c>
      <c r="R6925">
        <v>1.0375000000000001</v>
      </c>
    </row>
    <row r="6926" spans="1:18">
      <c r="A6926" t="s">
        <v>2083</v>
      </c>
      <c r="B6926" t="s">
        <v>2082</v>
      </c>
      <c r="D6926">
        <v>2021</v>
      </c>
      <c r="E6926" t="s">
        <v>2134</v>
      </c>
      <c r="F6926" t="s">
        <v>2301</v>
      </c>
      <c r="G6926">
        <v>-33.629759589999999</v>
      </c>
      <c r="H6926">
        <v>115.40518160000001</v>
      </c>
      <c r="I6926" t="s">
        <v>2339</v>
      </c>
      <c r="J6926" t="s">
        <v>2139</v>
      </c>
      <c r="K6926">
        <v>18</v>
      </c>
      <c r="L6926">
        <v>18.5</v>
      </c>
      <c r="N6926">
        <v>0.5</v>
      </c>
      <c r="O6926">
        <v>1.2250000000000001</v>
      </c>
      <c r="R6926">
        <v>1.1416999999999999</v>
      </c>
    </row>
    <row r="6927" spans="1:18">
      <c r="A6927" t="s">
        <v>2083</v>
      </c>
      <c r="B6927" t="s">
        <v>2082</v>
      </c>
      <c r="D6927">
        <v>2021</v>
      </c>
      <c r="E6927" t="s">
        <v>2134</v>
      </c>
      <c r="F6927" t="s">
        <v>2301</v>
      </c>
      <c r="G6927">
        <v>-33.629759589999999</v>
      </c>
      <c r="H6927">
        <v>115.40518160000001</v>
      </c>
      <c r="I6927" t="s">
        <v>2339</v>
      </c>
      <c r="J6927" t="s">
        <v>2139</v>
      </c>
      <c r="K6927">
        <v>18.5</v>
      </c>
      <c r="L6927">
        <v>19</v>
      </c>
      <c r="N6927">
        <v>0.5</v>
      </c>
      <c r="O6927">
        <v>1.3919999999999999</v>
      </c>
      <c r="R6927">
        <v>1.222</v>
      </c>
    </row>
    <row r="6928" spans="1:18">
      <c r="A6928" t="s">
        <v>2083</v>
      </c>
      <c r="B6928" t="s">
        <v>2082</v>
      </c>
      <c r="D6928">
        <v>2021</v>
      </c>
      <c r="E6928" t="s">
        <v>2134</v>
      </c>
      <c r="F6928" t="s">
        <v>2301</v>
      </c>
      <c r="G6928">
        <v>-33.629759589999999</v>
      </c>
      <c r="H6928">
        <v>115.40518160000001</v>
      </c>
      <c r="I6928" t="s">
        <v>2339</v>
      </c>
      <c r="J6928" t="s">
        <v>2139</v>
      </c>
      <c r="K6928">
        <v>19</v>
      </c>
      <c r="L6928">
        <v>19.5</v>
      </c>
      <c r="N6928">
        <v>0.5</v>
      </c>
      <c r="O6928">
        <v>1.2051000000000001</v>
      </c>
      <c r="R6928">
        <v>1.222</v>
      </c>
    </row>
    <row r="6929" spans="1:18">
      <c r="A6929" t="s">
        <v>2083</v>
      </c>
      <c r="B6929" t="s">
        <v>2082</v>
      </c>
      <c r="D6929">
        <v>2021</v>
      </c>
      <c r="E6929" t="s">
        <v>2134</v>
      </c>
      <c r="F6929" t="s">
        <v>2301</v>
      </c>
      <c r="G6929">
        <v>-33.629759589999999</v>
      </c>
      <c r="H6929">
        <v>115.40518160000001</v>
      </c>
      <c r="I6929" t="s">
        <v>2339</v>
      </c>
      <c r="J6929" t="s">
        <v>2139</v>
      </c>
      <c r="K6929">
        <v>19.5</v>
      </c>
      <c r="L6929">
        <v>20</v>
      </c>
      <c r="N6929">
        <v>0.5</v>
      </c>
      <c r="O6929">
        <v>1.0797000000000001</v>
      </c>
      <c r="R6929">
        <v>1.222</v>
      </c>
    </row>
    <row r="6930" spans="1:18">
      <c r="A6930" t="s">
        <v>2083</v>
      </c>
      <c r="B6930" t="s">
        <v>2082</v>
      </c>
      <c r="D6930">
        <v>2021</v>
      </c>
      <c r="E6930" t="s">
        <v>2134</v>
      </c>
      <c r="F6930" t="s">
        <v>2301</v>
      </c>
      <c r="G6930">
        <v>-33.629759589999999</v>
      </c>
      <c r="H6930">
        <v>115.40518160000001</v>
      </c>
      <c r="I6930" t="s">
        <v>2339</v>
      </c>
      <c r="J6930" t="s">
        <v>2139</v>
      </c>
      <c r="K6930">
        <v>20</v>
      </c>
      <c r="L6930">
        <v>21</v>
      </c>
      <c r="N6930">
        <v>1</v>
      </c>
      <c r="O6930">
        <v>1.2313000000000001</v>
      </c>
      <c r="R6930">
        <v>1.222</v>
      </c>
    </row>
    <row r="6931" spans="1:18">
      <c r="A6931" t="s">
        <v>2083</v>
      </c>
      <c r="B6931" t="s">
        <v>2082</v>
      </c>
      <c r="D6931">
        <v>2021</v>
      </c>
      <c r="E6931" t="s">
        <v>2134</v>
      </c>
      <c r="F6931" t="s">
        <v>2301</v>
      </c>
      <c r="G6931">
        <v>-33.629759589999999</v>
      </c>
      <c r="H6931">
        <v>115.40518160000001</v>
      </c>
      <c r="I6931" t="s">
        <v>2339</v>
      </c>
      <c r="J6931" t="s">
        <v>2139</v>
      </c>
      <c r="K6931">
        <v>21</v>
      </c>
      <c r="L6931">
        <v>22</v>
      </c>
      <c r="N6931">
        <v>1</v>
      </c>
      <c r="O6931">
        <v>1.1377999999999999</v>
      </c>
      <c r="R6931">
        <v>1.3024</v>
      </c>
    </row>
    <row r="6932" spans="1:18">
      <c r="A6932" t="s">
        <v>2083</v>
      </c>
      <c r="B6932" t="s">
        <v>2082</v>
      </c>
      <c r="D6932">
        <v>2021</v>
      </c>
      <c r="E6932" t="s">
        <v>2134</v>
      </c>
      <c r="F6932" t="s">
        <v>2301</v>
      </c>
      <c r="G6932">
        <v>-33.629759589999999</v>
      </c>
      <c r="H6932">
        <v>115.40518160000001</v>
      </c>
      <c r="I6932" t="s">
        <v>2339</v>
      </c>
      <c r="J6932" t="s">
        <v>2139</v>
      </c>
      <c r="K6932">
        <v>22</v>
      </c>
      <c r="L6932">
        <v>23</v>
      </c>
      <c r="N6932">
        <v>1</v>
      </c>
      <c r="O6932">
        <v>1.3120000000000001</v>
      </c>
      <c r="R6932">
        <v>1.2096</v>
      </c>
    </row>
    <row r="6933" spans="1:18">
      <c r="A6933" t="s">
        <v>2083</v>
      </c>
      <c r="B6933" t="s">
        <v>2082</v>
      </c>
      <c r="D6933">
        <v>2021</v>
      </c>
      <c r="E6933" t="s">
        <v>2134</v>
      </c>
      <c r="F6933" t="s">
        <v>2301</v>
      </c>
      <c r="G6933">
        <v>-33.629759589999999</v>
      </c>
      <c r="H6933">
        <v>115.40518160000001</v>
      </c>
      <c r="I6933" t="s">
        <v>2339</v>
      </c>
      <c r="J6933" t="s">
        <v>2139</v>
      </c>
      <c r="K6933">
        <v>23</v>
      </c>
      <c r="L6933">
        <v>24</v>
      </c>
      <c r="N6933">
        <v>1</v>
      </c>
      <c r="O6933">
        <v>1.2159</v>
      </c>
      <c r="R6933">
        <v>1.2096</v>
      </c>
    </row>
    <row r="6934" spans="1:18">
      <c r="A6934" t="s">
        <v>2083</v>
      </c>
      <c r="B6934" t="s">
        <v>2082</v>
      </c>
      <c r="D6934">
        <v>2021</v>
      </c>
      <c r="E6934" t="s">
        <v>2134</v>
      </c>
      <c r="F6934" t="s">
        <v>2301</v>
      </c>
      <c r="G6934">
        <v>-33.629759589999999</v>
      </c>
      <c r="H6934">
        <v>115.40518160000001</v>
      </c>
      <c r="I6934" t="s">
        <v>2339</v>
      </c>
      <c r="J6934" t="s">
        <v>2139</v>
      </c>
      <c r="K6934">
        <v>24</v>
      </c>
      <c r="L6934">
        <v>25</v>
      </c>
      <c r="N6934">
        <v>1</v>
      </c>
      <c r="O6934">
        <v>1.4368000000000001</v>
      </c>
      <c r="R6934">
        <v>1.2096</v>
      </c>
    </row>
    <row r="6935" spans="1:18">
      <c r="A6935" t="s">
        <v>2083</v>
      </c>
      <c r="B6935" t="s">
        <v>2082</v>
      </c>
      <c r="D6935">
        <v>2021</v>
      </c>
      <c r="E6935" t="s">
        <v>2134</v>
      </c>
      <c r="F6935" t="s">
        <v>2301</v>
      </c>
      <c r="G6935">
        <v>-33.629759589999999</v>
      </c>
      <c r="H6935">
        <v>115.40518160000001</v>
      </c>
      <c r="I6935" t="s">
        <v>2339</v>
      </c>
      <c r="J6935" t="s">
        <v>2139</v>
      </c>
      <c r="K6935">
        <v>25</v>
      </c>
      <c r="L6935">
        <v>26</v>
      </c>
      <c r="N6935">
        <v>1</v>
      </c>
      <c r="O6935">
        <v>1.1728000000000001</v>
      </c>
      <c r="R6935">
        <v>1.1169</v>
      </c>
    </row>
    <row r="6936" spans="1:18">
      <c r="A6936" t="s">
        <v>2083</v>
      </c>
      <c r="B6936" t="s">
        <v>2082</v>
      </c>
      <c r="D6936">
        <v>2021</v>
      </c>
      <c r="E6936" t="s">
        <v>2134</v>
      </c>
      <c r="F6936" t="s">
        <v>2301</v>
      </c>
      <c r="G6936">
        <v>-33.629759589999999</v>
      </c>
      <c r="H6936">
        <v>115.40518160000001</v>
      </c>
      <c r="I6936" t="s">
        <v>2339</v>
      </c>
      <c r="J6936" t="s">
        <v>2139</v>
      </c>
      <c r="K6936">
        <v>26</v>
      </c>
      <c r="L6936">
        <v>27</v>
      </c>
      <c r="N6936">
        <v>1</v>
      </c>
      <c r="O6936">
        <v>1.1240000000000001</v>
      </c>
      <c r="R6936">
        <v>0.96220000000000006</v>
      </c>
    </row>
    <row r="6937" spans="1:18">
      <c r="A6937" t="s">
        <v>2083</v>
      </c>
      <c r="B6937" t="s">
        <v>2082</v>
      </c>
      <c r="D6937">
        <v>2021</v>
      </c>
      <c r="E6937" t="s">
        <v>2134</v>
      </c>
      <c r="F6937" t="s">
        <v>2301</v>
      </c>
      <c r="G6937">
        <v>-33.629759589999999</v>
      </c>
      <c r="H6937">
        <v>115.40518160000001</v>
      </c>
      <c r="I6937" t="s">
        <v>2339</v>
      </c>
      <c r="J6937" t="s">
        <v>2139</v>
      </c>
      <c r="K6937">
        <v>27</v>
      </c>
      <c r="L6937">
        <v>28</v>
      </c>
      <c r="N6937">
        <v>1</v>
      </c>
      <c r="O6937">
        <v>1.1978</v>
      </c>
      <c r="R6937">
        <v>0.96220000000000006</v>
      </c>
    </row>
    <row r="6938" spans="1:18">
      <c r="A6938" t="s">
        <v>2083</v>
      </c>
      <c r="B6938" t="s">
        <v>2082</v>
      </c>
      <c r="D6938">
        <v>2021</v>
      </c>
      <c r="E6938" t="s">
        <v>2134</v>
      </c>
      <c r="F6938" t="s">
        <v>2301</v>
      </c>
      <c r="G6938">
        <v>-33.629759589999999</v>
      </c>
      <c r="H6938">
        <v>115.40518160000001</v>
      </c>
      <c r="I6938" t="s">
        <v>2339</v>
      </c>
      <c r="J6938" t="s">
        <v>2139</v>
      </c>
      <c r="K6938">
        <v>28</v>
      </c>
      <c r="L6938">
        <v>29</v>
      </c>
      <c r="N6938">
        <v>1</v>
      </c>
      <c r="O6938">
        <v>1.2701</v>
      </c>
      <c r="R6938">
        <v>0.96220000000000006</v>
      </c>
    </row>
    <row r="6939" spans="1:18">
      <c r="A6939" t="s">
        <v>2083</v>
      </c>
      <c r="B6939" t="s">
        <v>2082</v>
      </c>
      <c r="D6939">
        <v>2021</v>
      </c>
      <c r="E6939" t="s">
        <v>2134</v>
      </c>
      <c r="F6939" t="s">
        <v>2301</v>
      </c>
      <c r="G6939">
        <v>-33.629759589999999</v>
      </c>
      <c r="H6939">
        <v>115.40518160000001</v>
      </c>
      <c r="I6939" t="s">
        <v>2339</v>
      </c>
      <c r="J6939" t="s">
        <v>2139</v>
      </c>
      <c r="K6939">
        <v>29</v>
      </c>
      <c r="L6939">
        <v>30</v>
      </c>
      <c r="N6939">
        <v>1</v>
      </c>
      <c r="O6939">
        <v>1.1740999999999999</v>
      </c>
      <c r="R6939">
        <v>0.8075</v>
      </c>
    </row>
    <row r="6940" spans="1:18">
      <c r="A6940" t="s">
        <v>2083</v>
      </c>
      <c r="B6940" t="s">
        <v>2082</v>
      </c>
      <c r="D6940">
        <v>2021</v>
      </c>
      <c r="E6940" t="s">
        <v>2134</v>
      </c>
      <c r="F6940" t="s">
        <v>2301</v>
      </c>
      <c r="G6940">
        <v>-33.629759589999999</v>
      </c>
      <c r="H6940">
        <v>115.40518160000001</v>
      </c>
      <c r="I6940" t="s">
        <v>2339</v>
      </c>
      <c r="J6940" t="s">
        <v>2139</v>
      </c>
      <c r="K6940">
        <v>30</v>
      </c>
      <c r="L6940">
        <v>31</v>
      </c>
      <c r="N6940">
        <v>1</v>
      </c>
      <c r="O6940">
        <v>1.4516</v>
      </c>
      <c r="R6940">
        <v>0.73160000000000003</v>
      </c>
    </row>
    <row r="6941" spans="1:18">
      <c r="A6941" t="s">
        <v>2083</v>
      </c>
      <c r="B6941" t="s">
        <v>2082</v>
      </c>
      <c r="D6941">
        <v>2021</v>
      </c>
      <c r="E6941" t="s">
        <v>2134</v>
      </c>
      <c r="F6941" t="s">
        <v>2301</v>
      </c>
      <c r="G6941">
        <v>-33.629759589999999</v>
      </c>
      <c r="H6941">
        <v>115.40518160000001</v>
      </c>
      <c r="I6941" t="s">
        <v>2339</v>
      </c>
      <c r="J6941" t="s">
        <v>2139</v>
      </c>
      <c r="K6941">
        <v>31</v>
      </c>
      <c r="L6941">
        <v>32</v>
      </c>
      <c r="N6941">
        <v>1</v>
      </c>
      <c r="O6941">
        <v>1.5793999999999999</v>
      </c>
      <c r="R6941">
        <v>0.73160000000000003</v>
      </c>
    </row>
    <row r="6942" spans="1:18">
      <c r="A6942" t="s">
        <v>2083</v>
      </c>
      <c r="B6942" t="s">
        <v>2082</v>
      </c>
      <c r="D6942">
        <v>2021</v>
      </c>
      <c r="E6942" t="s">
        <v>2134</v>
      </c>
      <c r="F6942" t="s">
        <v>2301</v>
      </c>
      <c r="G6942">
        <v>-33.629759589999999</v>
      </c>
      <c r="H6942">
        <v>115.40518160000001</v>
      </c>
      <c r="I6942" t="s">
        <v>2339</v>
      </c>
      <c r="J6942" t="s">
        <v>2139</v>
      </c>
      <c r="K6942">
        <v>32</v>
      </c>
      <c r="L6942">
        <v>33</v>
      </c>
      <c r="N6942">
        <v>1</v>
      </c>
      <c r="O6942">
        <v>1.5568</v>
      </c>
      <c r="R6942">
        <v>0.73160000000000003</v>
      </c>
    </row>
    <row r="6943" spans="1:18">
      <c r="A6943" t="s">
        <v>2083</v>
      </c>
      <c r="B6943" t="s">
        <v>2082</v>
      </c>
      <c r="D6943">
        <v>2021</v>
      </c>
      <c r="E6943" t="s">
        <v>2134</v>
      </c>
      <c r="F6943" t="s">
        <v>2301</v>
      </c>
      <c r="G6943">
        <v>-33.629759589999999</v>
      </c>
      <c r="H6943">
        <v>115.40518160000001</v>
      </c>
      <c r="I6943" t="s">
        <v>2339</v>
      </c>
      <c r="J6943" t="s">
        <v>2139</v>
      </c>
      <c r="K6943">
        <v>33</v>
      </c>
      <c r="L6943">
        <v>34</v>
      </c>
      <c r="N6943">
        <v>1</v>
      </c>
      <c r="O6943">
        <v>1.3818999999999999</v>
      </c>
      <c r="R6943">
        <v>0.65569999999999995</v>
      </c>
    </row>
    <row r="6944" spans="1:18">
      <c r="A6944" t="s">
        <v>2083</v>
      </c>
      <c r="B6944" t="s">
        <v>2082</v>
      </c>
      <c r="D6944">
        <v>2021</v>
      </c>
      <c r="E6944" t="s">
        <v>2134</v>
      </c>
      <c r="F6944" t="s">
        <v>2301</v>
      </c>
      <c r="G6944">
        <v>-33.629759589999999</v>
      </c>
      <c r="H6944">
        <v>115.40518160000001</v>
      </c>
      <c r="I6944" t="s">
        <v>2339</v>
      </c>
      <c r="J6944" t="s">
        <v>2139</v>
      </c>
      <c r="K6944">
        <v>34</v>
      </c>
      <c r="L6944">
        <v>35</v>
      </c>
      <c r="N6944">
        <v>1</v>
      </c>
      <c r="O6944">
        <v>1.3056000000000001</v>
      </c>
      <c r="R6944">
        <v>1.2121</v>
      </c>
    </row>
    <row r="6945" spans="1:18">
      <c r="A6945" t="s">
        <v>2083</v>
      </c>
      <c r="B6945" t="s">
        <v>2082</v>
      </c>
      <c r="D6945">
        <v>2021</v>
      </c>
      <c r="E6945" t="s">
        <v>2134</v>
      </c>
      <c r="F6945" t="s">
        <v>2301</v>
      </c>
      <c r="G6945">
        <v>-33.629759589999999</v>
      </c>
      <c r="H6945">
        <v>115.40518160000001</v>
      </c>
      <c r="I6945" t="s">
        <v>2339</v>
      </c>
      <c r="J6945" t="s">
        <v>2139</v>
      </c>
      <c r="K6945">
        <v>35</v>
      </c>
      <c r="L6945">
        <v>36</v>
      </c>
      <c r="N6945">
        <v>1</v>
      </c>
      <c r="O6945">
        <v>1.3472999999999999</v>
      </c>
      <c r="R6945">
        <v>1.2121</v>
      </c>
    </row>
    <row r="6946" spans="1:18">
      <c r="A6946" t="s">
        <v>2083</v>
      </c>
      <c r="B6946" t="s">
        <v>2082</v>
      </c>
      <c r="D6946">
        <v>2021</v>
      </c>
      <c r="E6946" t="s">
        <v>2134</v>
      </c>
      <c r="F6946" t="s">
        <v>2301</v>
      </c>
      <c r="G6946">
        <v>-33.629759589999999</v>
      </c>
      <c r="H6946">
        <v>115.40518160000001</v>
      </c>
      <c r="I6946" t="s">
        <v>2339</v>
      </c>
      <c r="J6946" t="s">
        <v>2139</v>
      </c>
      <c r="K6946">
        <v>36</v>
      </c>
      <c r="L6946">
        <v>37</v>
      </c>
      <c r="N6946">
        <v>1</v>
      </c>
      <c r="O6946">
        <v>1.0871999999999999</v>
      </c>
      <c r="R6946">
        <v>1.2121</v>
      </c>
    </row>
    <row r="6947" spans="1:18">
      <c r="A6947" t="s">
        <v>2083</v>
      </c>
      <c r="B6947" t="s">
        <v>2082</v>
      </c>
      <c r="D6947">
        <v>2021</v>
      </c>
      <c r="E6947" t="s">
        <v>2134</v>
      </c>
      <c r="F6947" t="s">
        <v>2301</v>
      </c>
      <c r="G6947">
        <v>-33.629759589999999</v>
      </c>
      <c r="H6947">
        <v>115.40518160000001</v>
      </c>
      <c r="I6947" t="s">
        <v>2339</v>
      </c>
      <c r="J6947" t="s">
        <v>2139</v>
      </c>
      <c r="K6947">
        <v>37</v>
      </c>
      <c r="L6947">
        <v>38</v>
      </c>
      <c r="N6947">
        <v>1</v>
      </c>
      <c r="O6947">
        <v>1.4057999999999999</v>
      </c>
      <c r="R6947">
        <v>1.7685</v>
      </c>
    </row>
    <row r="6948" spans="1:18">
      <c r="A6948" t="s">
        <v>2083</v>
      </c>
      <c r="B6948" t="s">
        <v>2082</v>
      </c>
      <c r="D6948">
        <v>2021</v>
      </c>
      <c r="E6948" t="s">
        <v>2134</v>
      </c>
      <c r="F6948" t="s">
        <v>2301</v>
      </c>
      <c r="G6948">
        <v>-33.629759589999999</v>
      </c>
      <c r="H6948">
        <v>115.40518160000001</v>
      </c>
      <c r="I6948" t="s">
        <v>2339</v>
      </c>
      <c r="J6948" t="s">
        <v>2139</v>
      </c>
      <c r="K6948">
        <v>38</v>
      </c>
      <c r="L6948">
        <v>39</v>
      </c>
      <c r="N6948">
        <v>1</v>
      </c>
      <c r="O6948">
        <v>1.0242</v>
      </c>
      <c r="R6948">
        <v>5.7626999999999997</v>
      </c>
    </row>
    <row r="6949" spans="1:18">
      <c r="A6949" t="s">
        <v>2083</v>
      </c>
      <c r="B6949" t="s">
        <v>2082</v>
      </c>
      <c r="D6949">
        <v>2021</v>
      </c>
      <c r="E6949" t="s">
        <v>2134</v>
      </c>
      <c r="F6949" t="s">
        <v>2301</v>
      </c>
      <c r="G6949">
        <v>-33.629759589999999</v>
      </c>
      <c r="H6949">
        <v>115.40518160000001</v>
      </c>
      <c r="I6949" t="s">
        <v>2339</v>
      </c>
      <c r="J6949" t="s">
        <v>2139</v>
      </c>
      <c r="K6949">
        <v>39</v>
      </c>
      <c r="L6949">
        <v>40</v>
      </c>
      <c r="N6949">
        <v>1</v>
      </c>
      <c r="O6949">
        <v>0.73370000000000002</v>
      </c>
      <c r="R6949">
        <v>5.7626999999999997</v>
      </c>
    </row>
    <row r="6950" spans="1:18">
      <c r="A6950" t="s">
        <v>2083</v>
      </c>
      <c r="B6950" t="s">
        <v>2082</v>
      </c>
      <c r="D6950">
        <v>2021</v>
      </c>
      <c r="E6950" t="s">
        <v>2134</v>
      </c>
      <c r="F6950" t="s">
        <v>2301</v>
      </c>
      <c r="G6950">
        <v>-33.629759589999999</v>
      </c>
      <c r="H6950">
        <v>115.40518160000001</v>
      </c>
      <c r="I6950" t="s">
        <v>2339</v>
      </c>
      <c r="J6950" t="s">
        <v>2139</v>
      </c>
      <c r="K6950">
        <v>40</v>
      </c>
      <c r="L6950">
        <v>41</v>
      </c>
      <c r="N6950">
        <v>1</v>
      </c>
      <c r="O6950">
        <v>0.85780000000000001</v>
      </c>
      <c r="R6950">
        <v>5.7626999999999997</v>
      </c>
    </row>
    <row r="6951" spans="1:18">
      <c r="A6951" t="s">
        <v>2083</v>
      </c>
      <c r="B6951" t="s">
        <v>2082</v>
      </c>
      <c r="D6951">
        <v>2021</v>
      </c>
      <c r="E6951" t="s">
        <v>2134</v>
      </c>
      <c r="F6951" t="s">
        <v>2301</v>
      </c>
      <c r="G6951">
        <v>-33.629759589999999</v>
      </c>
      <c r="H6951">
        <v>115.40518160000001</v>
      </c>
      <c r="I6951" t="s">
        <v>2339</v>
      </c>
      <c r="J6951" t="s">
        <v>2139</v>
      </c>
      <c r="K6951">
        <v>41</v>
      </c>
      <c r="L6951">
        <v>42</v>
      </c>
      <c r="N6951">
        <v>1</v>
      </c>
      <c r="O6951">
        <v>0.77159999999999995</v>
      </c>
      <c r="R6951">
        <v>5.7626999999999997</v>
      </c>
    </row>
    <row r="6952" spans="1:18">
      <c r="A6952" t="s">
        <v>2083</v>
      </c>
      <c r="B6952" t="s">
        <v>2082</v>
      </c>
      <c r="D6952">
        <v>2021</v>
      </c>
      <c r="E6952" t="s">
        <v>2134</v>
      </c>
      <c r="F6952" t="s">
        <v>2301</v>
      </c>
      <c r="G6952">
        <v>-33.629759589999999</v>
      </c>
      <c r="H6952">
        <v>115.40518160000001</v>
      </c>
      <c r="I6952" t="s">
        <v>2339</v>
      </c>
      <c r="J6952" t="s">
        <v>2139</v>
      </c>
      <c r="K6952">
        <v>42</v>
      </c>
      <c r="L6952">
        <v>43</v>
      </c>
      <c r="N6952">
        <v>1</v>
      </c>
      <c r="O6952">
        <v>0.96299999999999997</v>
      </c>
      <c r="R6952">
        <v>5.7626999999999997</v>
      </c>
    </row>
    <row r="6953" spans="1:18">
      <c r="A6953" t="s">
        <v>2083</v>
      </c>
      <c r="B6953" t="s">
        <v>2082</v>
      </c>
      <c r="D6953">
        <v>2021</v>
      </c>
      <c r="E6953" t="s">
        <v>2134</v>
      </c>
      <c r="F6953" t="s">
        <v>2301</v>
      </c>
      <c r="G6953">
        <v>-33.629759589999999</v>
      </c>
      <c r="H6953">
        <v>115.40518160000001</v>
      </c>
      <c r="I6953" t="s">
        <v>2339</v>
      </c>
      <c r="J6953" t="s">
        <v>2139</v>
      </c>
      <c r="K6953">
        <v>43</v>
      </c>
      <c r="L6953">
        <v>44</v>
      </c>
      <c r="N6953">
        <v>1</v>
      </c>
      <c r="O6953">
        <v>0.66890000000000005</v>
      </c>
      <c r="R6953">
        <v>5.7626999999999997</v>
      </c>
    </row>
    <row r="6954" spans="1:18">
      <c r="A6954" t="s">
        <v>2083</v>
      </c>
      <c r="B6954" t="s">
        <v>2082</v>
      </c>
      <c r="D6954">
        <v>2021</v>
      </c>
      <c r="E6954" t="s">
        <v>2134</v>
      </c>
      <c r="F6954" t="s">
        <v>2301</v>
      </c>
      <c r="G6954">
        <v>-33.629759589999999</v>
      </c>
      <c r="H6954">
        <v>115.40518160000001</v>
      </c>
      <c r="I6954" t="s">
        <v>2339</v>
      </c>
      <c r="J6954" t="s">
        <v>2139</v>
      </c>
      <c r="K6954">
        <v>44</v>
      </c>
      <c r="L6954">
        <v>45</v>
      </c>
      <c r="N6954">
        <v>1</v>
      </c>
      <c r="O6954">
        <v>0.60619999999999996</v>
      </c>
      <c r="R6954">
        <v>9.7569999999999997</v>
      </c>
    </row>
    <row r="6955" spans="1:18">
      <c r="A6955" t="s">
        <v>2083</v>
      </c>
      <c r="B6955" t="s">
        <v>2082</v>
      </c>
      <c r="D6955">
        <v>2021</v>
      </c>
      <c r="E6955" t="s">
        <v>2134</v>
      </c>
      <c r="F6955" t="s">
        <v>2301</v>
      </c>
      <c r="G6955">
        <v>-33.629759589999999</v>
      </c>
      <c r="H6955">
        <v>115.40518160000001</v>
      </c>
      <c r="I6955" t="s">
        <v>2339</v>
      </c>
      <c r="J6955" t="s">
        <v>2139</v>
      </c>
      <c r="K6955">
        <v>45</v>
      </c>
      <c r="L6955">
        <v>46</v>
      </c>
      <c r="N6955">
        <v>1</v>
      </c>
      <c r="O6955">
        <v>0.4582</v>
      </c>
      <c r="R6955">
        <v>6.68</v>
      </c>
    </row>
    <row r="6956" spans="1:18">
      <c r="A6956" t="s">
        <v>2083</v>
      </c>
      <c r="B6956" t="s">
        <v>2082</v>
      </c>
      <c r="D6956">
        <v>2021</v>
      </c>
      <c r="E6956" t="s">
        <v>2134</v>
      </c>
      <c r="F6956" t="s">
        <v>2301</v>
      </c>
      <c r="G6956">
        <v>-33.629759589999999</v>
      </c>
      <c r="H6956">
        <v>115.40518160000001</v>
      </c>
      <c r="I6956" t="s">
        <v>2339</v>
      </c>
      <c r="J6956" t="s">
        <v>2139</v>
      </c>
      <c r="K6956">
        <v>46</v>
      </c>
      <c r="L6956">
        <v>47</v>
      </c>
      <c r="N6956">
        <v>1</v>
      </c>
      <c r="O6956">
        <v>0.48080000000000001</v>
      </c>
      <c r="R6956">
        <v>6.68</v>
      </c>
    </row>
    <row r="6957" spans="1:18">
      <c r="A6957" t="s">
        <v>2083</v>
      </c>
      <c r="B6957" t="s">
        <v>2082</v>
      </c>
      <c r="D6957">
        <v>2021</v>
      </c>
      <c r="E6957" t="s">
        <v>2134</v>
      </c>
      <c r="F6957" t="s">
        <v>2301</v>
      </c>
      <c r="G6957">
        <v>-33.629759589999999</v>
      </c>
      <c r="H6957">
        <v>115.40518160000001</v>
      </c>
      <c r="I6957" t="s">
        <v>2339</v>
      </c>
      <c r="J6957" t="s">
        <v>2139</v>
      </c>
      <c r="K6957">
        <v>47</v>
      </c>
      <c r="L6957">
        <v>48</v>
      </c>
      <c r="N6957">
        <v>1</v>
      </c>
      <c r="O6957">
        <v>0.54349999999999998</v>
      </c>
      <c r="R6957">
        <v>6.68</v>
      </c>
    </row>
    <row r="6958" spans="1:18">
      <c r="A6958" t="s">
        <v>2083</v>
      </c>
      <c r="B6958" t="s">
        <v>2082</v>
      </c>
      <c r="D6958">
        <v>2021</v>
      </c>
      <c r="E6958" t="s">
        <v>2134</v>
      </c>
      <c r="F6958" t="s">
        <v>2301</v>
      </c>
      <c r="G6958">
        <v>-33.629759589999999</v>
      </c>
      <c r="H6958">
        <v>115.40518160000001</v>
      </c>
      <c r="I6958" t="s">
        <v>2339</v>
      </c>
      <c r="J6958" t="s">
        <v>2139</v>
      </c>
      <c r="K6958">
        <v>48</v>
      </c>
      <c r="L6958">
        <v>49</v>
      </c>
      <c r="N6958">
        <v>1</v>
      </c>
      <c r="O6958">
        <v>0.35510000000000003</v>
      </c>
      <c r="R6958">
        <v>6.68</v>
      </c>
    </row>
    <row r="6959" spans="1:18">
      <c r="A6959" t="s">
        <v>2083</v>
      </c>
      <c r="B6959" t="s">
        <v>2082</v>
      </c>
      <c r="D6959">
        <v>2021</v>
      </c>
      <c r="E6959" t="s">
        <v>2134</v>
      </c>
      <c r="F6959" t="s">
        <v>2301</v>
      </c>
      <c r="G6959">
        <v>-33.629759589999999</v>
      </c>
      <c r="H6959">
        <v>115.40518160000001</v>
      </c>
      <c r="I6959" t="s">
        <v>2339</v>
      </c>
      <c r="J6959" t="s">
        <v>2139</v>
      </c>
      <c r="K6959">
        <v>49</v>
      </c>
      <c r="L6959">
        <v>50</v>
      </c>
      <c r="N6959">
        <v>1</v>
      </c>
      <c r="O6959">
        <v>0.8367</v>
      </c>
      <c r="R6959">
        <v>3.6031</v>
      </c>
    </row>
    <row r="6960" spans="1:18">
      <c r="A6960" t="s">
        <v>2083</v>
      </c>
      <c r="B6960" t="s">
        <v>2082</v>
      </c>
      <c r="D6960">
        <v>2021</v>
      </c>
      <c r="E6960" t="s">
        <v>2134</v>
      </c>
      <c r="F6960" t="s">
        <v>2301</v>
      </c>
      <c r="G6960">
        <v>-33.629759589999999</v>
      </c>
      <c r="H6960">
        <v>115.40518160000001</v>
      </c>
      <c r="I6960" t="s">
        <v>2339</v>
      </c>
      <c r="J6960" t="s">
        <v>2139</v>
      </c>
      <c r="K6960">
        <v>50</v>
      </c>
      <c r="L6960">
        <v>51</v>
      </c>
      <c r="N6960">
        <v>1</v>
      </c>
      <c r="O6960">
        <v>0.88219999999999998</v>
      </c>
      <c r="R6960">
        <v>6.4782000000000002</v>
      </c>
    </row>
    <row r="6961" spans="1:18">
      <c r="A6961" t="s">
        <v>2083</v>
      </c>
      <c r="B6961" t="s">
        <v>2082</v>
      </c>
      <c r="D6961">
        <v>2021</v>
      </c>
      <c r="E6961" t="s">
        <v>2134</v>
      </c>
      <c r="F6961" t="s">
        <v>2301</v>
      </c>
      <c r="G6961">
        <v>-33.629759589999999</v>
      </c>
      <c r="H6961">
        <v>115.40518160000001</v>
      </c>
      <c r="I6961" t="s">
        <v>2339</v>
      </c>
      <c r="J6961" t="s">
        <v>2139</v>
      </c>
      <c r="K6961">
        <v>51</v>
      </c>
      <c r="L6961">
        <v>52</v>
      </c>
      <c r="N6961">
        <v>1</v>
      </c>
      <c r="O6961">
        <v>0.65349999999999997</v>
      </c>
      <c r="R6961">
        <v>6.4782000000000002</v>
      </c>
    </row>
    <row r="6962" spans="1:18">
      <c r="A6962" t="s">
        <v>2083</v>
      </c>
      <c r="B6962" t="s">
        <v>2082</v>
      </c>
      <c r="D6962">
        <v>2021</v>
      </c>
      <c r="E6962" t="s">
        <v>2134</v>
      </c>
      <c r="F6962" t="s">
        <v>2301</v>
      </c>
      <c r="G6962">
        <v>-33.629759589999999</v>
      </c>
      <c r="H6962">
        <v>115.40518160000001</v>
      </c>
      <c r="I6962" t="s">
        <v>2339</v>
      </c>
      <c r="J6962" t="s">
        <v>2139</v>
      </c>
      <c r="K6962">
        <v>52</v>
      </c>
      <c r="L6962">
        <v>53</v>
      </c>
      <c r="N6962">
        <v>1</v>
      </c>
      <c r="O6962">
        <v>0.49320000000000003</v>
      </c>
      <c r="R6962">
        <v>6.4782000000000002</v>
      </c>
    </row>
    <row r="6963" spans="1:18">
      <c r="A6963" t="s">
        <v>2083</v>
      </c>
      <c r="B6963" t="s">
        <v>2082</v>
      </c>
      <c r="D6963">
        <v>2021</v>
      </c>
      <c r="E6963" t="s">
        <v>2134</v>
      </c>
      <c r="F6963" t="s">
        <v>2301</v>
      </c>
      <c r="G6963">
        <v>-33.629759589999999</v>
      </c>
      <c r="H6963">
        <v>115.40518160000001</v>
      </c>
      <c r="I6963" t="s">
        <v>2339</v>
      </c>
      <c r="J6963" t="s">
        <v>2139</v>
      </c>
      <c r="K6963">
        <v>53</v>
      </c>
      <c r="L6963">
        <v>54</v>
      </c>
      <c r="N6963">
        <v>1</v>
      </c>
      <c r="O6963">
        <v>0.60829999999999995</v>
      </c>
      <c r="R6963">
        <v>6.4782000000000002</v>
      </c>
    </row>
    <row r="6964" spans="1:18">
      <c r="A6964" t="s">
        <v>2083</v>
      </c>
      <c r="B6964" t="s">
        <v>2082</v>
      </c>
      <c r="D6964">
        <v>2021</v>
      </c>
      <c r="E6964" t="s">
        <v>2134</v>
      </c>
      <c r="F6964" t="s">
        <v>2301</v>
      </c>
      <c r="G6964">
        <v>-33.629759589999999</v>
      </c>
      <c r="H6964">
        <v>115.40518160000001</v>
      </c>
      <c r="I6964" t="s">
        <v>2339</v>
      </c>
      <c r="J6964" t="s">
        <v>2139</v>
      </c>
      <c r="K6964">
        <v>54</v>
      </c>
      <c r="L6964">
        <v>55</v>
      </c>
      <c r="N6964">
        <v>1</v>
      </c>
      <c r="O6964">
        <v>0.57330000000000003</v>
      </c>
      <c r="R6964">
        <v>9.3534000000000006</v>
      </c>
    </row>
    <row r="6965" spans="1:18">
      <c r="A6965" t="s">
        <v>2083</v>
      </c>
      <c r="B6965" t="s">
        <v>2082</v>
      </c>
      <c r="D6965">
        <v>2021</v>
      </c>
      <c r="E6965" t="s">
        <v>2134</v>
      </c>
      <c r="F6965" t="s">
        <v>2301</v>
      </c>
      <c r="G6965">
        <v>-33.629759589999999</v>
      </c>
      <c r="H6965">
        <v>115.40518160000001</v>
      </c>
      <c r="I6965" t="s">
        <v>2339</v>
      </c>
      <c r="J6965" t="s">
        <v>2139</v>
      </c>
      <c r="K6965">
        <v>55</v>
      </c>
      <c r="L6965">
        <v>56</v>
      </c>
      <c r="N6965">
        <v>1</v>
      </c>
      <c r="O6965">
        <v>0.58720000000000006</v>
      </c>
      <c r="R6965">
        <v>8.5231999999999992</v>
      </c>
    </row>
    <row r="6966" spans="1:18">
      <c r="A6966" t="s">
        <v>2083</v>
      </c>
      <c r="B6966" t="s">
        <v>2082</v>
      </c>
      <c r="D6966">
        <v>2021</v>
      </c>
      <c r="E6966" t="s">
        <v>2134</v>
      </c>
      <c r="F6966" t="s">
        <v>2301</v>
      </c>
      <c r="G6966">
        <v>-33.629759589999999</v>
      </c>
      <c r="H6966">
        <v>115.40518160000001</v>
      </c>
      <c r="I6966" t="s">
        <v>2339</v>
      </c>
      <c r="J6966" t="s">
        <v>2139</v>
      </c>
      <c r="K6966">
        <v>56</v>
      </c>
      <c r="L6966">
        <v>57</v>
      </c>
      <c r="N6966">
        <v>1</v>
      </c>
      <c r="O6966">
        <v>0.53779999999999994</v>
      </c>
      <c r="R6966">
        <v>8.5231999999999992</v>
      </c>
    </row>
    <row r="6967" spans="1:18">
      <c r="A6967" t="s">
        <v>2083</v>
      </c>
      <c r="B6967" t="s">
        <v>2082</v>
      </c>
      <c r="D6967">
        <v>2021</v>
      </c>
      <c r="E6967" t="s">
        <v>2134</v>
      </c>
      <c r="F6967" t="s">
        <v>2301</v>
      </c>
      <c r="G6967">
        <v>-33.629759589999999</v>
      </c>
      <c r="H6967">
        <v>115.40518160000001</v>
      </c>
      <c r="I6967" t="s">
        <v>2339</v>
      </c>
      <c r="J6967" t="s">
        <v>2139</v>
      </c>
      <c r="K6967">
        <v>57</v>
      </c>
      <c r="L6967">
        <v>58</v>
      </c>
      <c r="N6967">
        <v>1</v>
      </c>
      <c r="O6967">
        <v>0.49380000000000002</v>
      </c>
      <c r="R6967">
        <v>8.5231999999999992</v>
      </c>
    </row>
    <row r="6968" spans="1:18">
      <c r="A6968" t="s">
        <v>2083</v>
      </c>
      <c r="B6968" t="s">
        <v>2082</v>
      </c>
      <c r="D6968">
        <v>2021</v>
      </c>
      <c r="E6968" t="s">
        <v>2134</v>
      </c>
      <c r="F6968" t="s">
        <v>2301</v>
      </c>
      <c r="G6968">
        <v>-33.629759589999999</v>
      </c>
      <c r="H6968">
        <v>115.40518160000001</v>
      </c>
      <c r="I6968" t="s">
        <v>2339</v>
      </c>
      <c r="J6968" t="s">
        <v>2139</v>
      </c>
      <c r="K6968">
        <v>58</v>
      </c>
      <c r="L6968">
        <v>59</v>
      </c>
      <c r="N6968">
        <v>1</v>
      </c>
      <c r="O6968">
        <v>0.63329999999999997</v>
      </c>
      <c r="R6968">
        <v>8.5231999999999992</v>
      </c>
    </row>
    <row r="6969" spans="1:18">
      <c r="A6969" t="s">
        <v>2083</v>
      </c>
      <c r="B6969" t="s">
        <v>2082</v>
      </c>
      <c r="D6969">
        <v>2021</v>
      </c>
      <c r="E6969" t="s">
        <v>2134</v>
      </c>
      <c r="F6969" t="s">
        <v>2301</v>
      </c>
      <c r="G6969">
        <v>-33.629759589999999</v>
      </c>
      <c r="H6969">
        <v>115.40518160000001</v>
      </c>
      <c r="I6969" t="s">
        <v>2339</v>
      </c>
      <c r="J6969" t="s">
        <v>2139</v>
      </c>
      <c r="K6969">
        <v>59</v>
      </c>
      <c r="L6969">
        <v>60</v>
      </c>
      <c r="N6969">
        <v>1</v>
      </c>
      <c r="O6969">
        <v>0.55430000000000001</v>
      </c>
      <c r="R6969">
        <v>7.6929999999999996</v>
      </c>
    </row>
    <row r="6970" spans="1:18">
      <c r="A6970" t="s">
        <v>2083</v>
      </c>
      <c r="B6970" t="s">
        <v>2082</v>
      </c>
      <c r="D6970">
        <v>2021</v>
      </c>
      <c r="E6970" t="s">
        <v>2134</v>
      </c>
      <c r="F6970" t="s">
        <v>2301</v>
      </c>
      <c r="G6970">
        <v>-33.629759589999999</v>
      </c>
      <c r="H6970">
        <v>115.40518160000001</v>
      </c>
      <c r="I6970" t="s">
        <v>2339</v>
      </c>
      <c r="J6970" t="s">
        <v>2139</v>
      </c>
      <c r="K6970">
        <v>60</v>
      </c>
      <c r="L6970">
        <v>61</v>
      </c>
      <c r="N6970">
        <v>1</v>
      </c>
      <c r="O6970">
        <v>0.64019999999999999</v>
      </c>
      <c r="R6970">
        <v>5.8186</v>
      </c>
    </row>
    <row r="6971" spans="1:18">
      <c r="A6971" t="s">
        <v>2083</v>
      </c>
      <c r="B6971" t="s">
        <v>2082</v>
      </c>
      <c r="D6971">
        <v>2021</v>
      </c>
      <c r="E6971" t="s">
        <v>2134</v>
      </c>
      <c r="F6971" t="s">
        <v>2301</v>
      </c>
      <c r="G6971">
        <v>-33.629759589999999</v>
      </c>
      <c r="H6971">
        <v>115.40518160000001</v>
      </c>
      <c r="I6971" t="s">
        <v>2339</v>
      </c>
      <c r="J6971" t="s">
        <v>2139</v>
      </c>
      <c r="K6971">
        <v>61</v>
      </c>
      <c r="L6971">
        <v>62</v>
      </c>
      <c r="N6971">
        <v>1</v>
      </c>
      <c r="O6971">
        <v>0.68879999999999997</v>
      </c>
      <c r="R6971">
        <v>5.8186</v>
      </c>
    </row>
    <row r="6972" spans="1:18">
      <c r="A6972" t="s">
        <v>2083</v>
      </c>
      <c r="B6972" t="s">
        <v>2082</v>
      </c>
      <c r="D6972">
        <v>2021</v>
      </c>
      <c r="E6972" t="s">
        <v>2134</v>
      </c>
      <c r="F6972" t="s">
        <v>2301</v>
      </c>
      <c r="G6972">
        <v>-33.629759589999999</v>
      </c>
      <c r="H6972">
        <v>115.40518160000001</v>
      </c>
      <c r="I6972" t="s">
        <v>2339</v>
      </c>
      <c r="J6972" t="s">
        <v>2139</v>
      </c>
      <c r="K6972">
        <v>62</v>
      </c>
      <c r="L6972">
        <v>63</v>
      </c>
      <c r="N6972">
        <v>1</v>
      </c>
      <c r="O6972">
        <v>0.76200000000000001</v>
      </c>
      <c r="R6972">
        <v>5.8186</v>
      </c>
    </row>
    <row r="6973" spans="1:18">
      <c r="A6973" t="s">
        <v>2083</v>
      </c>
      <c r="B6973" t="s">
        <v>2082</v>
      </c>
      <c r="D6973">
        <v>2021</v>
      </c>
      <c r="E6973" t="s">
        <v>2134</v>
      </c>
      <c r="F6973" t="s">
        <v>2301</v>
      </c>
      <c r="G6973">
        <v>-33.629759589999999</v>
      </c>
      <c r="H6973">
        <v>115.40518160000001</v>
      </c>
      <c r="I6973" t="s">
        <v>2339</v>
      </c>
      <c r="J6973" t="s">
        <v>2139</v>
      </c>
      <c r="K6973">
        <v>63</v>
      </c>
      <c r="L6973">
        <v>64</v>
      </c>
      <c r="N6973">
        <v>1</v>
      </c>
      <c r="O6973">
        <v>0.72009999999999996</v>
      </c>
      <c r="R6973">
        <v>5.8186</v>
      </c>
    </row>
    <row r="6974" spans="1:18">
      <c r="A6974" t="s">
        <v>2083</v>
      </c>
      <c r="B6974" t="s">
        <v>2082</v>
      </c>
      <c r="D6974">
        <v>2021</v>
      </c>
      <c r="E6974" t="s">
        <v>2134</v>
      </c>
      <c r="F6974" t="s">
        <v>2301</v>
      </c>
      <c r="G6974">
        <v>-33.629759589999999</v>
      </c>
      <c r="H6974">
        <v>115.40518160000001</v>
      </c>
      <c r="I6974" t="s">
        <v>2339</v>
      </c>
      <c r="J6974" t="s">
        <v>2139</v>
      </c>
      <c r="K6974">
        <v>64</v>
      </c>
      <c r="L6974">
        <v>65</v>
      </c>
      <c r="N6974">
        <v>1</v>
      </c>
      <c r="O6974">
        <v>0.70960000000000001</v>
      </c>
      <c r="R6974">
        <v>3.9441000000000002</v>
      </c>
    </row>
    <row r="6975" spans="1:18">
      <c r="A6975" t="s">
        <v>2083</v>
      </c>
      <c r="B6975" t="s">
        <v>2082</v>
      </c>
      <c r="D6975">
        <v>2021</v>
      </c>
      <c r="E6975" t="s">
        <v>2134</v>
      </c>
      <c r="F6975" t="s">
        <v>2301</v>
      </c>
      <c r="G6975">
        <v>-33.629759589999999</v>
      </c>
      <c r="H6975">
        <v>115.40518160000001</v>
      </c>
      <c r="I6975" t="s">
        <v>2339</v>
      </c>
      <c r="J6975" t="s">
        <v>2139</v>
      </c>
      <c r="K6975">
        <v>65</v>
      </c>
      <c r="L6975">
        <v>66</v>
      </c>
      <c r="N6975">
        <v>1</v>
      </c>
      <c r="O6975">
        <v>0.59109999999999996</v>
      </c>
      <c r="R6975">
        <v>4.1130000000000004</v>
      </c>
    </row>
    <row r="6976" spans="1:18">
      <c r="A6976" t="s">
        <v>2083</v>
      </c>
      <c r="B6976" t="s">
        <v>2082</v>
      </c>
      <c r="D6976">
        <v>2021</v>
      </c>
      <c r="E6976" t="s">
        <v>2134</v>
      </c>
      <c r="F6976" t="s">
        <v>2301</v>
      </c>
      <c r="G6976">
        <v>-33.629759589999999</v>
      </c>
      <c r="H6976">
        <v>115.40518160000001</v>
      </c>
      <c r="I6976" t="s">
        <v>2339</v>
      </c>
      <c r="J6976" t="s">
        <v>2139</v>
      </c>
      <c r="K6976">
        <v>66</v>
      </c>
      <c r="L6976">
        <v>67</v>
      </c>
      <c r="N6976">
        <v>1</v>
      </c>
      <c r="O6976">
        <v>0.65080000000000005</v>
      </c>
      <c r="R6976">
        <v>4.1130000000000004</v>
      </c>
    </row>
    <row r="6977" spans="1:18">
      <c r="A6977" t="s">
        <v>2083</v>
      </c>
      <c r="B6977" t="s">
        <v>2082</v>
      </c>
      <c r="D6977">
        <v>2021</v>
      </c>
      <c r="E6977" t="s">
        <v>2134</v>
      </c>
      <c r="F6977" t="s">
        <v>2301</v>
      </c>
      <c r="G6977">
        <v>-33.629759589999999</v>
      </c>
      <c r="H6977">
        <v>115.40518160000001</v>
      </c>
      <c r="I6977" t="s">
        <v>2339</v>
      </c>
      <c r="J6977" t="s">
        <v>2139</v>
      </c>
      <c r="K6977">
        <v>67</v>
      </c>
      <c r="L6977">
        <v>68</v>
      </c>
      <c r="N6977">
        <v>1</v>
      </c>
      <c r="O6977">
        <v>0.60109999999999997</v>
      </c>
      <c r="R6977">
        <v>4.1130000000000004</v>
      </c>
    </row>
    <row r="6978" spans="1:18">
      <c r="A6978" t="s">
        <v>2083</v>
      </c>
      <c r="B6978" t="s">
        <v>2082</v>
      </c>
      <c r="D6978">
        <v>2021</v>
      </c>
      <c r="E6978" t="s">
        <v>2134</v>
      </c>
      <c r="F6978" t="s">
        <v>2301</v>
      </c>
      <c r="G6978">
        <v>-33.629759589999999</v>
      </c>
      <c r="H6978">
        <v>115.40518160000001</v>
      </c>
      <c r="I6978" t="s">
        <v>2339</v>
      </c>
      <c r="J6978" t="s">
        <v>2139</v>
      </c>
      <c r="K6978">
        <v>68</v>
      </c>
      <c r="L6978">
        <v>69</v>
      </c>
      <c r="N6978">
        <v>1</v>
      </c>
      <c r="O6978">
        <v>0.59830000000000005</v>
      </c>
      <c r="R6978">
        <v>4.1130000000000004</v>
      </c>
    </row>
    <row r="6979" spans="1:18">
      <c r="A6979" t="s">
        <v>2083</v>
      </c>
      <c r="B6979" t="s">
        <v>2082</v>
      </c>
      <c r="D6979">
        <v>2021</v>
      </c>
      <c r="E6979" t="s">
        <v>2134</v>
      </c>
      <c r="F6979" t="s">
        <v>2301</v>
      </c>
      <c r="G6979">
        <v>-33.629759589999999</v>
      </c>
      <c r="H6979">
        <v>115.40518160000001</v>
      </c>
      <c r="I6979" t="s">
        <v>2339</v>
      </c>
      <c r="J6979" t="s">
        <v>2139</v>
      </c>
      <c r="K6979">
        <v>69</v>
      </c>
      <c r="L6979">
        <v>70</v>
      </c>
      <c r="N6979">
        <v>1</v>
      </c>
      <c r="O6979">
        <v>0.70169999999999999</v>
      </c>
      <c r="R6979">
        <v>4.282</v>
      </c>
    </row>
    <row r="6980" spans="1:18">
      <c r="A6980" t="s">
        <v>2083</v>
      </c>
      <c r="B6980" t="s">
        <v>2082</v>
      </c>
      <c r="D6980">
        <v>2021</v>
      </c>
      <c r="E6980" t="s">
        <v>2134</v>
      </c>
      <c r="F6980" t="s">
        <v>2301</v>
      </c>
      <c r="G6980">
        <v>-33.629759589999999</v>
      </c>
      <c r="H6980">
        <v>115.40518160000001</v>
      </c>
      <c r="I6980" t="s">
        <v>2339</v>
      </c>
      <c r="J6980" t="s">
        <v>2139</v>
      </c>
      <c r="K6980">
        <v>70</v>
      </c>
      <c r="L6980">
        <v>71</v>
      </c>
      <c r="N6980">
        <v>1</v>
      </c>
      <c r="O6980">
        <v>0.52210000000000001</v>
      </c>
      <c r="R6980">
        <v>4.6849999999999996</v>
      </c>
    </row>
    <row r="6981" spans="1:18">
      <c r="A6981" t="s">
        <v>2083</v>
      </c>
      <c r="B6981" t="s">
        <v>2082</v>
      </c>
      <c r="D6981">
        <v>2021</v>
      </c>
      <c r="E6981" t="s">
        <v>2134</v>
      </c>
      <c r="F6981" t="s">
        <v>2301</v>
      </c>
      <c r="G6981">
        <v>-33.629759589999999</v>
      </c>
      <c r="H6981">
        <v>115.40518160000001</v>
      </c>
      <c r="I6981" t="s">
        <v>2339</v>
      </c>
      <c r="J6981" t="s">
        <v>2139</v>
      </c>
      <c r="K6981">
        <v>71</v>
      </c>
      <c r="L6981">
        <v>72</v>
      </c>
      <c r="N6981">
        <v>1</v>
      </c>
      <c r="O6981">
        <v>0.76259999999999994</v>
      </c>
      <c r="R6981">
        <v>4.6849999999999996</v>
      </c>
    </row>
    <row r="6982" spans="1:18">
      <c r="A6982" t="s">
        <v>2083</v>
      </c>
      <c r="B6982" t="s">
        <v>2082</v>
      </c>
      <c r="D6982">
        <v>2021</v>
      </c>
      <c r="E6982" t="s">
        <v>2134</v>
      </c>
      <c r="F6982" t="s">
        <v>2301</v>
      </c>
      <c r="G6982">
        <v>-33.629759589999999</v>
      </c>
      <c r="H6982">
        <v>115.40518160000001</v>
      </c>
      <c r="I6982" t="s">
        <v>2339</v>
      </c>
      <c r="J6982" t="s">
        <v>2139</v>
      </c>
      <c r="K6982">
        <v>72</v>
      </c>
      <c r="L6982">
        <v>73</v>
      </c>
      <c r="N6982">
        <v>1</v>
      </c>
      <c r="O6982">
        <v>0.7177</v>
      </c>
      <c r="R6982">
        <v>4.6849999999999996</v>
      </c>
    </row>
    <row r="6983" spans="1:18">
      <c r="A6983" t="s">
        <v>2083</v>
      </c>
      <c r="B6983" t="s">
        <v>2082</v>
      </c>
      <c r="D6983">
        <v>2021</v>
      </c>
      <c r="E6983" t="s">
        <v>2134</v>
      </c>
      <c r="F6983" t="s">
        <v>2301</v>
      </c>
      <c r="G6983">
        <v>-33.629759589999999</v>
      </c>
      <c r="H6983">
        <v>115.40518160000001</v>
      </c>
      <c r="I6983" t="s">
        <v>2339</v>
      </c>
      <c r="J6983" t="s">
        <v>2139</v>
      </c>
      <c r="K6983">
        <v>73</v>
      </c>
      <c r="L6983">
        <v>74</v>
      </c>
      <c r="N6983">
        <v>1</v>
      </c>
      <c r="O6983">
        <v>0.74329999999999996</v>
      </c>
      <c r="R6983">
        <v>4.6849999999999996</v>
      </c>
    </row>
    <row r="6984" spans="1:18">
      <c r="A6984" t="s">
        <v>2083</v>
      </c>
      <c r="B6984" t="s">
        <v>2082</v>
      </c>
      <c r="D6984">
        <v>2021</v>
      </c>
      <c r="E6984" t="s">
        <v>2134</v>
      </c>
      <c r="F6984" t="s">
        <v>2301</v>
      </c>
      <c r="G6984">
        <v>-33.629759589999999</v>
      </c>
      <c r="H6984">
        <v>115.40518160000001</v>
      </c>
      <c r="I6984" t="s">
        <v>2339</v>
      </c>
      <c r="J6984" t="s">
        <v>2139</v>
      </c>
      <c r="K6984">
        <v>74</v>
      </c>
      <c r="L6984">
        <v>75</v>
      </c>
      <c r="N6984">
        <v>1</v>
      </c>
      <c r="O6984">
        <v>0.62280000000000002</v>
      </c>
      <c r="R6984">
        <v>5.0880000000000001</v>
      </c>
    </row>
    <row r="6985" spans="1:18">
      <c r="A6985" t="s">
        <v>2083</v>
      </c>
      <c r="B6985" t="s">
        <v>2082</v>
      </c>
      <c r="D6985">
        <v>2021</v>
      </c>
      <c r="E6985" t="s">
        <v>2134</v>
      </c>
      <c r="F6985" t="s">
        <v>2301</v>
      </c>
      <c r="G6985">
        <v>-33.629759589999999</v>
      </c>
      <c r="H6985">
        <v>115.40518160000001</v>
      </c>
      <c r="I6985" t="s">
        <v>2339</v>
      </c>
      <c r="J6985" t="s">
        <v>2139</v>
      </c>
      <c r="K6985">
        <v>75</v>
      </c>
      <c r="L6985">
        <v>76</v>
      </c>
      <c r="N6985">
        <v>1</v>
      </c>
      <c r="O6985">
        <v>0.55800000000000005</v>
      </c>
      <c r="R6985">
        <v>5.1349</v>
      </c>
    </row>
    <row r="6986" spans="1:18">
      <c r="A6986" t="s">
        <v>2083</v>
      </c>
      <c r="B6986" t="s">
        <v>2082</v>
      </c>
      <c r="D6986">
        <v>2021</v>
      </c>
      <c r="E6986" t="s">
        <v>2134</v>
      </c>
      <c r="F6986" t="s">
        <v>2301</v>
      </c>
      <c r="G6986">
        <v>-33.629759589999999</v>
      </c>
      <c r="H6986">
        <v>115.40518160000001</v>
      </c>
      <c r="I6986" t="s">
        <v>2339</v>
      </c>
      <c r="J6986" t="s">
        <v>2139</v>
      </c>
      <c r="K6986">
        <v>76</v>
      </c>
      <c r="L6986">
        <v>77</v>
      </c>
      <c r="N6986">
        <v>1</v>
      </c>
      <c r="O6986">
        <v>0.7198</v>
      </c>
      <c r="R6986">
        <v>5.1349</v>
      </c>
    </row>
    <row r="6987" spans="1:18">
      <c r="A6987" t="s">
        <v>2083</v>
      </c>
      <c r="B6987" t="s">
        <v>2082</v>
      </c>
      <c r="D6987">
        <v>2021</v>
      </c>
      <c r="E6987" t="s">
        <v>2134</v>
      </c>
      <c r="F6987" t="s">
        <v>2301</v>
      </c>
      <c r="G6987">
        <v>-33.629759589999999</v>
      </c>
      <c r="H6987">
        <v>115.40518160000001</v>
      </c>
      <c r="I6987" t="s">
        <v>2339</v>
      </c>
      <c r="J6987" t="s">
        <v>2139</v>
      </c>
      <c r="K6987">
        <v>77</v>
      </c>
      <c r="L6987">
        <v>78</v>
      </c>
      <c r="N6987">
        <v>1</v>
      </c>
      <c r="O6987">
        <v>0.5968</v>
      </c>
      <c r="R6987">
        <v>5.1349</v>
      </c>
    </row>
    <row r="6988" spans="1:18">
      <c r="A6988" t="s">
        <v>2083</v>
      </c>
      <c r="B6988" t="s">
        <v>2082</v>
      </c>
      <c r="D6988">
        <v>2021</v>
      </c>
      <c r="E6988" t="s">
        <v>2134</v>
      </c>
      <c r="F6988" t="s">
        <v>2301</v>
      </c>
      <c r="G6988">
        <v>-33.629759589999999</v>
      </c>
      <c r="H6988">
        <v>115.40518160000001</v>
      </c>
      <c r="I6988" t="s">
        <v>2339</v>
      </c>
      <c r="J6988" t="s">
        <v>2139</v>
      </c>
      <c r="K6988">
        <v>78</v>
      </c>
      <c r="L6988">
        <v>79</v>
      </c>
      <c r="N6988">
        <v>1</v>
      </c>
      <c r="O6988">
        <v>0.67459999999999998</v>
      </c>
      <c r="R6988">
        <v>5.1349</v>
      </c>
    </row>
    <row r="6989" spans="1:18">
      <c r="A6989" t="s">
        <v>2083</v>
      </c>
      <c r="B6989" t="s">
        <v>2082</v>
      </c>
      <c r="D6989">
        <v>2021</v>
      </c>
      <c r="E6989" t="s">
        <v>2134</v>
      </c>
      <c r="F6989" t="s">
        <v>2301</v>
      </c>
      <c r="G6989">
        <v>-33.629759589999999</v>
      </c>
      <c r="H6989">
        <v>115.40518160000001</v>
      </c>
      <c r="I6989" t="s">
        <v>2339</v>
      </c>
      <c r="J6989" t="s">
        <v>2139</v>
      </c>
      <c r="K6989">
        <v>79</v>
      </c>
      <c r="L6989">
        <v>80</v>
      </c>
      <c r="N6989">
        <v>1</v>
      </c>
      <c r="O6989">
        <v>0.58720000000000006</v>
      </c>
      <c r="R6989">
        <v>5.1818999999999997</v>
      </c>
    </row>
    <row r="6990" spans="1:18">
      <c r="A6990" t="s">
        <v>2083</v>
      </c>
      <c r="B6990" t="s">
        <v>2082</v>
      </c>
      <c r="D6990">
        <v>2021</v>
      </c>
      <c r="E6990" t="s">
        <v>2134</v>
      </c>
      <c r="F6990" t="s">
        <v>2301</v>
      </c>
      <c r="G6990">
        <v>-33.629759589999999</v>
      </c>
      <c r="H6990">
        <v>115.40518160000001</v>
      </c>
      <c r="I6990" t="s">
        <v>2339</v>
      </c>
      <c r="J6990" t="s">
        <v>2139</v>
      </c>
      <c r="K6990">
        <v>80</v>
      </c>
      <c r="L6990">
        <v>81</v>
      </c>
      <c r="N6990">
        <v>1</v>
      </c>
      <c r="O6990">
        <v>0.76290000000000002</v>
      </c>
      <c r="R6990">
        <v>4.5955000000000004</v>
      </c>
    </row>
    <row r="6991" spans="1:18">
      <c r="A6991" t="s">
        <v>2083</v>
      </c>
      <c r="B6991" t="s">
        <v>2082</v>
      </c>
      <c r="D6991">
        <v>2021</v>
      </c>
      <c r="E6991" t="s">
        <v>2134</v>
      </c>
      <c r="F6991" t="s">
        <v>2301</v>
      </c>
      <c r="G6991">
        <v>-33.629759589999999</v>
      </c>
      <c r="H6991">
        <v>115.40518160000001</v>
      </c>
      <c r="I6991" t="s">
        <v>2339</v>
      </c>
      <c r="J6991" t="s">
        <v>2139</v>
      </c>
      <c r="K6991">
        <v>81</v>
      </c>
      <c r="L6991">
        <v>82</v>
      </c>
      <c r="N6991">
        <v>1</v>
      </c>
      <c r="O6991">
        <v>0.73609999999999998</v>
      </c>
      <c r="R6991">
        <v>4.5955000000000004</v>
      </c>
    </row>
    <row r="6992" spans="1:18">
      <c r="A6992" t="s">
        <v>2083</v>
      </c>
      <c r="B6992" t="s">
        <v>2082</v>
      </c>
      <c r="D6992">
        <v>2021</v>
      </c>
      <c r="E6992" t="s">
        <v>2134</v>
      </c>
      <c r="F6992" t="s">
        <v>2301</v>
      </c>
      <c r="G6992">
        <v>-33.629759589999999</v>
      </c>
      <c r="H6992">
        <v>115.40518160000001</v>
      </c>
      <c r="I6992" t="s">
        <v>2339</v>
      </c>
      <c r="J6992" t="s">
        <v>2139</v>
      </c>
      <c r="K6992">
        <v>82</v>
      </c>
      <c r="L6992">
        <v>83</v>
      </c>
      <c r="N6992">
        <v>1</v>
      </c>
      <c r="O6992">
        <v>0.58330000000000004</v>
      </c>
      <c r="R6992">
        <v>4.5955000000000004</v>
      </c>
    </row>
    <row r="6993" spans="1:18">
      <c r="A6993" t="s">
        <v>2083</v>
      </c>
      <c r="B6993" t="s">
        <v>2082</v>
      </c>
      <c r="D6993">
        <v>2021</v>
      </c>
      <c r="E6993" t="s">
        <v>2134</v>
      </c>
      <c r="F6993" t="s">
        <v>2301</v>
      </c>
      <c r="G6993">
        <v>-33.629759589999999</v>
      </c>
      <c r="H6993">
        <v>115.40518160000001</v>
      </c>
      <c r="I6993" t="s">
        <v>2339</v>
      </c>
      <c r="J6993" t="s">
        <v>2139</v>
      </c>
      <c r="K6993">
        <v>83</v>
      </c>
      <c r="L6993">
        <v>84</v>
      </c>
      <c r="N6993">
        <v>1</v>
      </c>
      <c r="O6993">
        <v>0.60350000000000004</v>
      </c>
      <c r="R6993">
        <v>4.5955000000000004</v>
      </c>
    </row>
    <row r="6994" spans="1:18">
      <c r="A6994" t="s">
        <v>2083</v>
      </c>
      <c r="B6994" t="s">
        <v>2082</v>
      </c>
      <c r="D6994">
        <v>2021</v>
      </c>
      <c r="E6994" t="s">
        <v>2134</v>
      </c>
      <c r="F6994" t="s">
        <v>2301</v>
      </c>
      <c r="G6994">
        <v>-33.629759589999999</v>
      </c>
      <c r="H6994">
        <v>115.40518160000001</v>
      </c>
      <c r="I6994" t="s">
        <v>2339</v>
      </c>
      <c r="J6994" t="s">
        <v>2139</v>
      </c>
      <c r="K6994">
        <v>84</v>
      </c>
      <c r="L6994">
        <v>85</v>
      </c>
      <c r="N6994">
        <v>1</v>
      </c>
      <c r="O6994">
        <v>0.75539999999999996</v>
      </c>
      <c r="R6994">
        <v>4.0091000000000001</v>
      </c>
    </row>
    <row r="6995" spans="1:18">
      <c r="A6995" t="s">
        <v>2083</v>
      </c>
      <c r="B6995" t="s">
        <v>2082</v>
      </c>
      <c r="D6995">
        <v>2021</v>
      </c>
      <c r="E6995" t="s">
        <v>2134</v>
      </c>
      <c r="F6995" t="s">
        <v>2301</v>
      </c>
      <c r="G6995">
        <v>-33.629759589999999</v>
      </c>
      <c r="H6995">
        <v>115.40518160000001</v>
      </c>
      <c r="I6995" t="s">
        <v>2339</v>
      </c>
      <c r="J6995" t="s">
        <v>2139</v>
      </c>
      <c r="K6995">
        <v>85</v>
      </c>
      <c r="L6995">
        <v>86</v>
      </c>
      <c r="N6995">
        <v>1</v>
      </c>
      <c r="O6995">
        <v>0.79759999999999998</v>
      </c>
    </row>
    <row r="6996" spans="1:18">
      <c r="A6996" t="s">
        <v>2083</v>
      </c>
      <c r="B6996" t="s">
        <v>2082</v>
      </c>
      <c r="D6996">
        <v>2021</v>
      </c>
      <c r="E6996" t="s">
        <v>2134</v>
      </c>
      <c r="F6996" t="s">
        <v>2301</v>
      </c>
      <c r="G6996">
        <v>-33.629759589999999</v>
      </c>
      <c r="H6996">
        <v>115.40518160000001</v>
      </c>
      <c r="I6996" t="s">
        <v>2339</v>
      </c>
      <c r="J6996" t="s">
        <v>2139</v>
      </c>
      <c r="K6996">
        <v>86</v>
      </c>
      <c r="L6996">
        <v>87</v>
      </c>
      <c r="N6996">
        <v>1</v>
      </c>
      <c r="O6996">
        <v>0.61040000000000005</v>
      </c>
    </row>
    <row r="6997" spans="1:18">
      <c r="A6997" t="s">
        <v>2083</v>
      </c>
      <c r="B6997" t="s">
        <v>2082</v>
      </c>
      <c r="D6997">
        <v>2021</v>
      </c>
      <c r="E6997" t="s">
        <v>2134</v>
      </c>
      <c r="F6997" t="s">
        <v>2301</v>
      </c>
      <c r="G6997">
        <v>-33.622200280000001</v>
      </c>
      <c r="H6997">
        <v>115.4106424</v>
      </c>
      <c r="I6997" t="s">
        <v>2339</v>
      </c>
      <c r="J6997" t="s">
        <v>2138</v>
      </c>
      <c r="K6997">
        <v>0</v>
      </c>
      <c r="L6997">
        <v>0.5</v>
      </c>
      <c r="N6997">
        <v>0.5</v>
      </c>
      <c r="O6997">
        <v>0.12130000000000001</v>
      </c>
      <c r="R6997">
        <v>2.4009999999999998</v>
      </c>
    </row>
    <row r="6998" spans="1:18">
      <c r="A6998" t="s">
        <v>2083</v>
      </c>
      <c r="B6998" t="s">
        <v>2082</v>
      </c>
      <c r="D6998">
        <v>2021</v>
      </c>
      <c r="E6998" t="s">
        <v>2134</v>
      </c>
      <c r="F6998" t="s">
        <v>2301</v>
      </c>
      <c r="G6998">
        <v>-33.622200280000001</v>
      </c>
      <c r="H6998">
        <v>115.4106424</v>
      </c>
      <c r="I6998" t="s">
        <v>2339</v>
      </c>
      <c r="J6998" t="s">
        <v>2138</v>
      </c>
      <c r="K6998">
        <v>0.5</v>
      </c>
      <c r="L6998">
        <v>1</v>
      </c>
      <c r="N6998">
        <v>0.5</v>
      </c>
      <c r="O6998">
        <v>0.44879999999999998</v>
      </c>
      <c r="R6998">
        <v>2.4009999999999998</v>
      </c>
    </row>
    <row r="6999" spans="1:18">
      <c r="A6999" t="s">
        <v>2083</v>
      </c>
      <c r="B6999" t="s">
        <v>2082</v>
      </c>
      <c r="D6999">
        <v>2021</v>
      </c>
      <c r="E6999" t="s">
        <v>2134</v>
      </c>
      <c r="F6999" t="s">
        <v>2301</v>
      </c>
      <c r="G6999">
        <v>-33.622200280000001</v>
      </c>
      <c r="H6999">
        <v>115.4106424</v>
      </c>
      <c r="I6999" t="s">
        <v>2339</v>
      </c>
      <c r="J6999" t="s">
        <v>2138</v>
      </c>
      <c r="K6999">
        <v>1</v>
      </c>
      <c r="L6999">
        <v>1.5</v>
      </c>
      <c r="N6999">
        <v>0.5</v>
      </c>
      <c r="O6999">
        <v>0.62239999999999995</v>
      </c>
      <c r="R6999">
        <v>1.1327</v>
      </c>
    </row>
    <row r="7000" spans="1:18">
      <c r="A7000" t="s">
        <v>2083</v>
      </c>
      <c r="B7000" t="s">
        <v>2082</v>
      </c>
      <c r="D7000">
        <v>2021</v>
      </c>
      <c r="E7000" t="s">
        <v>2134</v>
      </c>
      <c r="F7000" t="s">
        <v>2301</v>
      </c>
      <c r="G7000">
        <v>-33.622200280000001</v>
      </c>
      <c r="H7000">
        <v>115.4106424</v>
      </c>
      <c r="I7000" t="s">
        <v>2339</v>
      </c>
      <c r="J7000" t="s">
        <v>2138</v>
      </c>
      <c r="K7000">
        <v>1.5</v>
      </c>
      <c r="L7000">
        <v>2</v>
      </c>
      <c r="N7000">
        <v>0.5</v>
      </c>
      <c r="O7000">
        <v>0.51100000000000001</v>
      </c>
      <c r="R7000">
        <v>1.4842</v>
      </c>
    </row>
    <row r="7001" spans="1:18">
      <c r="A7001" t="s">
        <v>2083</v>
      </c>
      <c r="B7001" t="s">
        <v>2082</v>
      </c>
      <c r="D7001">
        <v>2021</v>
      </c>
      <c r="E7001" t="s">
        <v>2134</v>
      </c>
      <c r="F7001" t="s">
        <v>2301</v>
      </c>
      <c r="G7001">
        <v>-33.622200280000001</v>
      </c>
      <c r="H7001">
        <v>115.4106424</v>
      </c>
      <c r="I7001" t="s">
        <v>2339</v>
      </c>
      <c r="J7001" t="s">
        <v>2138</v>
      </c>
      <c r="K7001">
        <v>2</v>
      </c>
      <c r="L7001">
        <v>2.5</v>
      </c>
      <c r="N7001">
        <v>0.5</v>
      </c>
      <c r="O7001">
        <v>0.74770000000000003</v>
      </c>
      <c r="R7001">
        <v>0.9496</v>
      </c>
    </row>
    <row r="7002" spans="1:18">
      <c r="A7002" t="s">
        <v>2083</v>
      </c>
      <c r="B7002" t="s">
        <v>2082</v>
      </c>
      <c r="D7002">
        <v>2021</v>
      </c>
      <c r="E7002" t="s">
        <v>2134</v>
      </c>
      <c r="F7002" t="s">
        <v>2301</v>
      </c>
      <c r="G7002">
        <v>-33.622200280000001</v>
      </c>
      <c r="H7002">
        <v>115.4106424</v>
      </c>
      <c r="I7002" t="s">
        <v>2339</v>
      </c>
      <c r="J7002" t="s">
        <v>2138</v>
      </c>
      <c r="K7002">
        <v>2.5</v>
      </c>
      <c r="L7002">
        <v>3</v>
      </c>
      <c r="N7002">
        <v>0.5</v>
      </c>
      <c r="O7002">
        <v>0.59160000000000001</v>
      </c>
      <c r="R7002">
        <v>3.9016999999999999</v>
      </c>
    </row>
    <row r="7003" spans="1:18">
      <c r="A7003" t="s">
        <v>2083</v>
      </c>
      <c r="B7003" t="s">
        <v>2082</v>
      </c>
      <c r="D7003">
        <v>2021</v>
      </c>
      <c r="E7003" t="s">
        <v>2134</v>
      </c>
      <c r="F7003" t="s">
        <v>2301</v>
      </c>
      <c r="G7003">
        <v>-33.622200280000001</v>
      </c>
      <c r="H7003">
        <v>115.4106424</v>
      </c>
      <c r="I7003" t="s">
        <v>2339</v>
      </c>
      <c r="J7003" t="s">
        <v>2138</v>
      </c>
      <c r="K7003">
        <v>3</v>
      </c>
      <c r="L7003">
        <v>3.5</v>
      </c>
      <c r="N7003">
        <v>0.5</v>
      </c>
      <c r="O7003">
        <v>0.65459999999999996</v>
      </c>
      <c r="R7003">
        <v>1.8843000000000001</v>
      </c>
    </row>
    <row r="7004" spans="1:18">
      <c r="A7004" t="s">
        <v>2083</v>
      </c>
      <c r="B7004" t="s">
        <v>2082</v>
      </c>
      <c r="D7004">
        <v>2021</v>
      </c>
      <c r="E7004" t="s">
        <v>2134</v>
      </c>
      <c r="F7004" t="s">
        <v>2301</v>
      </c>
      <c r="G7004">
        <v>-33.622200280000001</v>
      </c>
      <c r="H7004">
        <v>115.4106424</v>
      </c>
      <c r="I7004" t="s">
        <v>2339</v>
      </c>
      <c r="J7004" t="s">
        <v>2138</v>
      </c>
      <c r="K7004">
        <v>3.5</v>
      </c>
      <c r="L7004">
        <v>4</v>
      </c>
      <c r="N7004">
        <v>0.5</v>
      </c>
      <c r="O7004">
        <v>0.57250000000000001</v>
      </c>
      <c r="R7004">
        <v>1.0148999999999999</v>
      </c>
    </row>
    <row r="7005" spans="1:18">
      <c r="A7005" t="s">
        <v>2083</v>
      </c>
      <c r="B7005" t="s">
        <v>2082</v>
      </c>
      <c r="D7005">
        <v>2021</v>
      </c>
      <c r="E7005" t="s">
        <v>2134</v>
      </c>
      <c r="F7005" t="s">
        <v>2301</v>
      </c>
      <c r="G7005">
        <v>-33.622200280000001</v>
      </c>
      <c r="H7005">
        <v>115.4106424</v>
      </c>
      <c r="I7005" t="s">
        <v>2339</v>
      </c>
      <c r="J7005" t="s">
        <v>2138</v>
      </c>
      <c r="K7005">
        <v>4</v>
      </c>
      <c r="L7005">
        <v>4.5</v>
      </c>
      <c r="N7005">
        <v>0.5</v>
      </c>
      <c r="O7005">
        <v>0.38800000000000001</v>
      </c>
      <c r="R7005">
        <v>4.1741999999999999</v>
      </c>
    </row>
    <row r="7006" spans="1:18">
      <c r="A7006" t="s">
        <v>2083</v>
      </c>
      <c r="B7006" t="s">
        <v>2082</v>
      </c>
      <c r="D7006">
        <v>2021</v>
      </c>
      <c r="E7006" t="s">
        <v>2134</v>
      </c>
      <c r="F7006" t="s">
        <v>2301</v>
      </c>
      <c r="G7006">
        <v>-33.622200280000001</v>
      </c>
      <c r="H7006">
        <v>115.4106424</v>
      </c>
      <c r="I7006" t="s">
        <v>2339</v>
      </c>
      <c r="J7006" t="s">
        <v>2138</v>
      </c>
      <c r="K7006">
        <v>4.5</v>
      </c>
      <c r="L7006">
        <v>5</v>
      </c>
      <c r="N7006">
        <v>0.5</v>
      </c>
      <c r="O7006">
        <v>0.33100000000000002</v>
      </c>
      <c r="R7006">
        <v>0.94920000000000004</v>
      </c>
    </row>
    <row r="7007" spans="1:18">
      <c r="A7007" t="s">
        <v>2083</v>
      </c>
      <c r="B7007" t="s">
        <v>2082</v>
      </c>
      <c r="D7007">
        <v>2021</v>
      </c>
      <c r="E7007" t="s">
        <v>2134</v>
      </c>
      <c r="F7007" t="s">
        <v>2301</v>
      </c>
      <c r="G7007">
        <v>-33.622200280000001</v>
      </c>
      <c r="H7007">
        <v>115.4106424</v>
      </c>
      <c r="I7007" t="s">
        <v>2339</v>
      </c>
      <c r="J7007" t="s">
        <v>2138</v>
      </c>
      <c r="K7007">
        <v>5</v>
      </c>
      <c r="L7007">
        <v>5.5</v>
      </c>
      <c r="N7007">
        <v>0.5</v>
      </c>
      <c r="O7007">
        <v>0.23899999999999999</v>
      </c>
      <c r="R7007">
        <v>9.9674999999999994</v>
      </c>
    </row>
    <row r="7008" spans="1:18">
      <c r="A7008" t="s">
        <v>2083</v>
      </c>
      <c r="B7008" t="s">
        <v>2082</v>
      </c>
      <c r="D7008">
        <v>2021</v>
      </c>
      <c r="E7008" t="s">
        <v>2134</v>
      </c>
      <c r="F7008" t="s">
        <v>2301</v>
      </c>
      <c r="G7008">
        <v>-33.622200280000001</v>
      </c>
      <c r="H7008">
        <v>115.4106424</v>
      </c>
      <c r="I7008" t="s">
        <v>2339</v>
      </c>
      <c r="J7008" t="s">
        <v>2138</v>
      </c>
      <c r="K7008">
        <v>5.5</v>
      </c>
      <c r="L7008">
        <v>6</v>
      </c>
      <c r="N7008">
        <v>0.5</v>
      </c>
      <c r="O7008">
        <v>0.19070000000000001</v>
      </c>
      <c r="R7008">
        <v>5.8978999999999999</v>
      </c>
    </row>
    <row r="7009" spans="1:18">
      <c r="A7009" t="s">
        <v>2083</v>
      </c>
      <c r="B7009" t="s">
        <v>2082</v>
      </c>
      <c r="D7009">
        <v>2021</v>
      </c>
      <c r="E7009" t="s">
        <v>2134</v>
      </c>
      <c r="F7009" t="s">
        <v>2301</v>
      </c>
      <c r="G7009">
        <v>-33.622200280000001</v>
      </c>
      <c r="H7009">
        <v>115.4106424</v>
      </c>
      <c r="I7009" t="s">
        <v>2339</v>
      </c>
      <c r="J7009" t="s">
        <v>2138</v>
      </c>
      <c r="K7009">
        <v>6</v>
      </c>
      <c r="L7009">
        <v>6.5</v>
      </c>
      <c r="N7009">
        <v>0.5</v>
      </c>
      <c r="O7009">
        <v>0.37359999999999999</v>
      </c>
      <c r="R7009">
        <v>1.8284</v>
      </c>
    </row>
    <row r="7010" spans="1:18">
      <c r="A7010" t="s">
        <v>2083</v>
      </c>
      <c r="B7010" t="s">
        <v>2082</v>
      </c>
      <c r="D7010">
        <v>2021</v>
      </c>
      <c r="E7010" t="s">
        <v>2134</v>
      </c>
      <c r="F7010" t="s">
        <v>2301</v>
      </c>
      <c r="G7010">
        <v>-33.622200280000001</v>
      </c>
      <c r="H7010">
        <v>115.4106424</v>
      </c>
      <c r="I7010" t="s">
        <v>2339</v>
      </c>
      <c r="J7010" t="s">
        <v>2138</v>
      </c>
      <c r="K7010">
        <v>6.5</v>
      </c>
      <c r="L7010">
        <v>7</v>
      </c>
      <c r="N7010">
        <v>0.5</v>
      </c>
      <c r="O7010">
        <v>0.4456</v>
      </c>
      <c r="R7010">
        <v>1.6306</v>
      </c>
    </row>
    <row r="7011" spans="1:18">
      <c r="A7011" t="s">
        <v>2083</v>
      </c>
      <c r="B7011" t="s">
        <v>2082</v>
      </c>
      <c r="D7011">
        <v>2021</v>
      </c>
      <c r="E7011" t="s">
        <v>2134</v>
      </c>
      <c r="F7011" t="s">
        <v>2301</v>
      </c>
      <c r="G7011">
        <v>-33.622200280000001</v>
      </c>
      <c r="H7011">
        <v>115.4106424</v>
      </c>
      <c r="I7011" t="s">
        <v>2339</v>
      </c>
      <c r="J7011" t="s">
        <v>2138</v>
      </c>
      <c r="K7011">
        <v>7</v>
      </c>
      <c r="L7011">
        <v>7.5</v>
      </c>
      <c r="N7011">
        <v>0.5</v>
      </c>
      <c r="O7011">
        <v>0.65759999999999996</v>
      </c>
      <c r="R7011">
        <v>1.4328000000000001</v>
      </c>
    </row>
    <row r="7012" spans="1:18">
      <c r="A7012" t="s">
        <v>2083</v>
      </c>
      <c r="B7012" t="s">
        <v>2082</v>
      </c>
      <c r="D7012">
        <v>2021</v>
      </c>
      <c r="E7012" t="s">
        <v>2134</v>
      </c>
      <c r="F7012" t="s">
        <v>2301</v>
      </c>
      <c r="G7012">
        <v>-33.622200280000001</v>
      </c>
      <c r="H7012">
        <v>115.4106424</v>
      </c>
      <c r="I7012" t="s">
        <v>2339</v>
      </c>
      <c r="J7012" t="s">
        <v>2138</v>
      </c>
      <c r="K7012">
        <v>7.5</v>
      </c>
      <c r="L7012">
        <v>8</v>
      </c>
      <c r="N7012">
        <v>0.5</v>
      </c>
      <c r="O7012">
        <v>0.31440000000000001</v>
      </c>
      <c r="R7012">
        <v>6.7183999999999999</v>
      </c>
    </row>
    <row r="7013" spans="1:18">
      <c r="A7013" t="s">
        <v>2083</v>
      </c>
      <c r="B7013" t="s">
        <v>2082</v>
      </c>
      <c r="D7013">
        <v>2021</v>
      </c>
      <c r="E7013" t="s">
        <v>2134</v>
      </c>
      <c r="F7013" t="s">
        <v>2301</v>
      </c>
      <c r="G7013">
        <v>-33.622200280000001</v>
      </c>
      <c r="H7013">
        <v>115.4106424</v>
      </c>
      <c r="I7013" t="s">
        <v>2339</v>
      </c>
      <c r="J7013" t="s">
        <v>2138</v>
      </c>
      <c r="K7013">
        <v>8</v>
      </c>
      <c r="L7013">
        <v>8.5</v>
      </c>
      <c r="N7013">
        <v>0.5</v>
      </c>
      <c r="O7013">
        <v>0.29270000000000002</v>
      </c>
      <c r="R7013">
        <v>12.0039</v>
      </c>
    </row>
    <row r="7014" spans="1:18">
      <c r="A7014" t="s">
        <v>2083</v>
      </c>
      <c r="B7014" t="s">
        <v>2082</v>
      </c>
      <c r="D7014">
        <v>2021</v>
      </c>
      <c r="E7014" t="s">
        <v>2134</v>
      </c>
      <c r="F7014" t="s">
        <v>2301</v>
      </c>
      <c r="G7014">
        <v>-33.622200280000001</v>
      </c>
      <c r="H7014">
        <v>115.4106424</v>
      </c>
      <c r="I7014" t="s">
        <v>2339</v>
      </c>
      <c r="J7014" t="s">
        <v>2138</v>
      </c>
      <c r="K7014">
        <v>8.5</v>
      </c>
      <c r="L7014">
        <v>9</v>
      </c>
      <c r="N7014">
        <v>0.5</v>
      </c>
      <c r="O7014">
        <v>0.28149999999999997</v>
      </c>
      <c r="R7014">
        <v>6.8239000000000001</v>
      </c>
    </row>
    <row r="7015" spans="1:18">
      <c r="A7015" t="s">
        <v>2083</v>
      </c>
      <c r="B7015" t="s">
        <v>2082</v>
      </c>
      <c r="D7015">
        <v>2021</v>
      </c>
      <c r="E7015" t="s">
        <v>2134</v>
      </c>
      <c r="F7015" t="s">
        <v>2301</v>
      </c>
      <c r="G7015">
        <v>-33.622200280000001</v>
      </c>
      <c r="H7015">
        <v>115.4106424</v>
      </c>
      <c r="I7015" t="s">
        <v>2339</v>
      </c>
      <c r="J7015" t="s">
        <v>2138</v>
      </c>
      <c r="K7015">
        <v>9</v>
      </c>
      <c r="L7015">
        <v>9.5</v>
      </c>
      <c r="N7015">
        <v>0.5</v>
      </c>
      <c r="O7015">
        <v>0.4451</v>
      </c>
      <c r="R7015">
        <v>1.6439999999999999</v>
      </c>
    </row>
    <row r="7016" spans="1:18">
      <c r="A7016" t="s">
        <v>2083</v>
      </c>
      <c r="B7016" t="s">
        <v>2082</v>
      </c>
      <c r="D7016">
        <v>2021</v>
      </c>
      <c r="E7016" t="s">
        <v>2134</v>
      </c>
      <c r="F7016" t="s">
        <v>2301</v>
      </c>
      <c r="G7016">
        <v>-33.622200280000001</v>
      </c>
      <c r="H7016">
        <v>115.4106424</v>
      </c>
      <c r="I7016" t="s">
        <v>2339</v>
      </c>
      <c r="J7016" t="s">
        <v>2138</v>
      </c>
      <c r="K7016">
        <v>9.5</v>
      </c>
      <c r="L7016">
        <v>10</v>
      </c>
      <c r="N7016">
        <v>0.5</v>
      </c>
      <c r="O7016">
        <v>0.44819999999999999</v>
      </c>
      <c r="R7016">
        <v>1.0569999999999999</v>
      </c>
    </row>
    <row r="7017" spans="1:18">
      <c r="A7017" t="s">
        <v>2083</v>
      </c>
      <c r="B7017" t="s">
        <v>2082</v>
      </c>
      <c r="D7017">
        <v>2021</v>
      </c>
      <c r="E7017" t="s">
        <v>2134</v>
      </c>
      <c r="F7017" t="s">
        <v>2301</v>
      </c>
      <c r="G7017">
        <v>-33.622200280000001</v>
      </c>
      <c r="H7017">
        <v>115.4106424</v>
      </c>
      <c r="I7017" t="s">
        <v>2339</v>
      </c>
      <c r="J7017" t="s">
        <v>2138</v>
      </c>
      <c r="K7017">
        <v>10</v>
      </c>
      <c r="L7017">
        <v>10.5</v>
      </c>
      <c r="N7017">
        <v>0.5</v>
      </c>
      <c r="O7017">
        <v>0.81850000000000001</v>
      </c>
      <c r="R7017">
        <v>0.46989999999999998</v>
      </c>
    </row>
    <row r="7018" spans="1:18">
      <c r="A7018" t="s">
        <v>2083</v>
      </c>
      <c r="B7018" t="s">
        <v>2082</v>
      </c>
      <c r="D7018">
        <v>2021</v>
      </c>
      <c r="E7018" t="s">
        <v>2134</v>
      </c>
      <c r="F7018" t="s">
        <v>2301</v>
      </c>
      <c r="G7018">
        <v>-33.622200280000001</v>
      </c>
      <c r="H7018">
        <v>115.4106424</v>
      </c>
      <c r="I7018" t="s">
        <v>2339</v>
      </c>
      <c r="J7018" t="s">
        <v>2138</v>
      </c>
      <c r="K7018">
        <v>10.5</v>
      </c>
      <c r="L7018">
        <v>11</v>
      </c>
      <c r="N7018">
        <v>0.5</v>
      </c>
      <c r="O7018">
        <v>1.0651999999999999</v>
      </c>
      <c r="R7018">
        <v>0.48309999999999997</v>
      </c>
    </row>
    <row r="7019" spans="1:18">
      <c r="A7019" t="s">
        <v>2083</v>
      </c>
      <c r="B7019" t="s">
        <v>2082</v>
      </c>
      <c r="D7019">
        <v>2021</v>
      </c>
      <c r="E7019" t="s">
        <v>2134</v>
      </c>
      <c r="F7019" t="s">
        <v>2301</v>
      </c>
      <c r="G7019">
        <v>-33.622200280000001</v>
      </c>
      <c r="H7019">
        <v>115.4106424</v>
      </c>
      <c r="I7019" t="s">
        <v>2339</v>
      </c>
      <c r="J7019" t="s">
        <v>2138</v>
      </c>
      <c r="K7019">
        <v>11</v>
      </c>
      <c r="L7019">
        <v>11.5</v>
      </c>
      <c r="N7019">
        <v>0.5</v>
      </c>
      <c r="O7019">
        <v>0.8609</v>
      </c>
      <c r="R7019">
        <v>0.48309999999999997</v>
      </c>
    </row>
    <row r="7020" spans="1:18">
      <c r="A7020" t="s">
        <v>2083</v>
      </c>
      <c r="B7020" t="s">
        <v>2082</v>
      </c>
      <c r="D7020">
        <v>2021</v>
      </c>
      <c r="E7020" t="s">
        <v>2134</v>
      </c>
      <c r="F7020" t="s">
        <v>2301</v>
      </c>
      <c r="G7020">
        <v>-33.622200280000001</v>
      </c>
      <c r="H7020">
        <v>115.4106424</v>
      </c>
      <c r="I7020" t="s">
        <v>2339</v>
      </c>
      <c r="J7020" t="s">
        <v>2138</v>
      </c>
      <c r="K7020">
        <v>11.5</v>
      </c>
      <c r="L7020">
        <v>12</v>
      </c>
      <c r="N7020">
        <v>0.5</v>
      </c>
      <c r="O7020">
        <v>0.78</v>
      </c>
      <c r="R7020">
        <v>0.48309999999999997</v>
      </c>
    </row>
    <row r="7021" spans="1:18">
      <c r="A7021" t="s">
        <v>2083</v>
      </c>
      <c r="B7021" t="s">
        <v>2082</v>
      </c>
      <c r="D7021">
        <v>2021</v>
      </c>
      <c r="E7021" t="s">
        <v>2134</v>
      </c>
      <c r="F7021" t="s">
        <v>2301</v>
      </c>
      <c r="G7021">
        <v>-33.622200280000001</v>
      </c>
      <c r="H7021">
        <v>115.4106424</v>
      </c>
      <c r="I7021" t="s">
        <v>2339</v>
      </c>
      <c r="J7021" t="s">
        <v>2138</v>
      </c>
      <c r="K7021">
        <v>12</v>
      </c>
      <c r="L7021">
        <v>12.5</v>
      </c>
      <c r="N7021">
        <v>0.5</v>
      </c>
      <c r="O7021">
        <v>0.82850000000000001</v>
      </c>
      <c r="R7021">
        <v>0.49630000000000002</v>
      </c>
    </row>
    <row r="7022" spans="1:18">
      <c r="A7022" t="s">
        <v>2083</v>
      </c>
      <c r="B7022" t="s">
        <v>2082</v>
      </c>
      <c r="D7022">
        <v>2021</v>
      </c>
      <c r="E7022" t="s">
        <v>2134</v>
      </c>
      <c r="F7022" t="s">
        <v>2301</v>
      </c>
      <c r="G7022">
        <v>-33.622200280000001</v>
      </c>
      <c r="H7022">
        <v>115.4106424</v>
      </c>
      <c r="I7022" t="s">
        <v>2339</v>
      </c>
      <c r="J7022" t="s">
        <v>2138</v>
      </c>
      <c r="K7022">
        <v>12.5</v>
      </c>
      <c r="L7022">
        <v>13</v>
      </c>
      <c r="N7022">
        <v>0.5</v>
      </c>
      <c r="O7022">
        <v>1.2085999999999999</v>
      </c>
      <c r="R7022">
        <v>0.50070000000000003</v>
      </c>
    </row>
    <row r="7023" spans="1:18">
      <c r="A7023" t="s">
        <v>2083</v>
      </c>
      <c r="B7023" t="s">
        <v>2082</v>
      </c>
      <c r="D7023">
        <v>2021</v>
      </c>
      <c r="E7023" t="s">
        <v>2134</v>
      </c>
      <c r="F7023" t="s">
        <v>2301</v>
      </c>
      <c r="G7023">
        <v>-33.622200280000001</v>
      </c>
      <c r="H7023">
        <v>115.4106424</v>
      </c>
      <c r="I7023" t="s">
        <v>2339</v>
      </c>
      <c r="J7023" t="s">
        <v>2138</v>
      </c>
      <c r="K7023">
        <v>13</v>
      </c>
      <c r="L7023">
        <v>13.5</v>
      </c>
      <c r="N7023">
        <v>0.5</v>
      </c>
      <c r="O7023">
        <v>0.89510000000000001</v>
      </c>
      <c r="R7023">
        <v>0.50070000000000003</v>
      </c>
    </row>
    <row r="7024" spans="1:18">
      <c r="A7024" t="s">
        <v>2083</v>
      </c>
      <c r="B7024" t="s">
        <v>2082</v>
      </c>
      <c r="D7024">
        <v>2021</v>
      </c>
      <c r="E7024" t="s">
        <v>2134</v>
      </c>
      <c r="F7024" t="s">
        <v>2301</v>
      </c>
      <c r="G7024">
        <v>-33.622200280000001</v>
      </c>
      <c r="H7024">
        <v>115.4106424</v>
      </c>
      <c r="I7024" t="s">
        <v>2339</v>
      </c>
      <c r="J7024" t="s">
        <v>2138</v>
      </c>
      <c r="K7024">
        <v>13.5</v>
      </c>
      <c r="L7024">
        <v>14</v>
      </c>
      <c r="N7024">
        <v>0.5</v>
      </c>
      <c r="O7024">
        <v>1.2669999999999999</v>
      </c>
      <c r="R7024">
        <v>0.50070000000000003</v>
      </c>
    </row>
    <row r="7025" spans="1:18">
      <c r="A7025" t="s">
        <v>2083</v>
      </c>
      <c r="B7025" t="s">
        <v>2082</v>
      </c>
      <c r="D7025">
        <v>2021</v>
      </c>
      <c r="E7025" t="s">
        <v>2134</v>
      </c>
      <c r="F7025" t="s">
        <v>2301</v>
      </c>
      <c r="G7025">
        <v>-33.622200280000001</v>
      </c>
      <c r="H7025">
        <v>115.4106424</v>
      </c>
      <c r="I7025" t="s">
        <v>2339</v>
      </c>
      <c r="J7025" t="s">
        <v>2138</v>
      </c>
      <c r="K7025">
        <v>14</v>
      </c>
      <c r="L7025">
        <v>14.5</v>
      </c>
      <c r="N7025">
        <v>0.5</v>
      </c>
      <c r="O7025">
        <v>0.81440000000000001</v>
      </c>
      <c r="R7025">
        <v>0.50509999999999999</v>
      </c>
    </row>
    <row r="7026" spans="1:18">
      <c r="A7026" t="s">
        <v>2083</v>
      </c>
      <c r="B7026" t="s">
        <v>2082</v>
      </c>
      <c r="D7026">
        <v>2021</v>
      </c>
      <c r="E7026" t="s">
        <v>2134</v>
      </c>
      <c r="F7026" t="s">
        <v>2301</v>
      </c>
      <c r="G7026">
        <v>-33.622200280000001</v>
      </c>
      <c r="H7026">
        <v>115.4106424</v>
      </c>
      <c r="I7026" t="s">
        <v>2339</v>
      </c>
      <c r="J7026" t="s">
        <v>2138</v>
      </c>
      <c r="K7026">
        <v>14.5</v>
      </c>
      <c r="L7026">
        <v>15</v>
      </c>
      <c r="N7026">
        <v>0.5</v>
      </c>
      <c r="O7026">
        <v>1.3168</v>
      </c>
      <c r="R7026">
        <v>0.54190000000000005</v>
      </c>
    </row>
    <row r="7027" spans="1:18">
      <c r="A7027" t="s">
        <v>2083</v>
      </c>
      <c r="B7027" t="s">
        <v>2082</v>
      </c>
      <c r="D7027">
        <v>2021</v>
      </c>
      <c r="E7027" t="s">
        <v>2134</v>
      </c>
      <c r="F7027" t="s">
        <v>2301</v>
      </c>
      <c r="G7027">
        <v>-33.622200280000001</v>
      </c>
      <c r="H7027">
        <v>115.4106424</v>
      </c>
      <c r="I7027" t="s">
        <v>2339</v>
      </c>
      <c r="J7027" t="s">
        <v>2138</v>
      </c>
      <c r="K7027">
        <v>15</v>
      </c>
      <c r="L7027">
        <v>15.5</v>
      </c>
      <c r="N7027">
        <v>0.5</v>
      </c>
      <c r="O7027">
        <v>0.82320000000000004</v>
      </c>
      <c r="R7027">
        <v>0.54190000000000005</v>
      </c>
    </row>
    <row r="7028" spans="1:18">
      <c r="A7028" t="s">
        <v>2083</v>
      </c>
      <c r="B7028" t="s">
        <v>2082</v>
      </c>
      <c r="D7028">
        <v>2021</v>
      </c>
      <c r="E7028" t="s">
        <v>2134</v>
      </c>
      <c r="F7028" t="s">
        <v>2301</v>
      </c>
      <c r="G7028">
        <v>-33.622200280000001</v>
      </c>
      <c r="H7028">
        <v>115.4106424</v>
      </c>
      <c r="I7028" t="s">
        <v>2339</v>
      </c>
      <c r="J7028" t="s">
        <v>2138</v>
      </c>
      <c r="K7028">
        <v>15.5</v>
      </c>
      <c r="L7028">
        <v>16</v>
      </c>
      <c r="N7028">
        <v>0.5</v>
      </c>
      <c r="O7028">
        <v>0.92569999999999997</v>
      </c>
      <c r="R7028">
        <v>0.54190000000000005</v>
      </c>
    </row>
    <row r="7029" spans="1:18">
      <c r="A7029" t="s">
        <v>2083</v>
      </c>
      <c r="B7029" t="s">
        <v>2082</v>
      </c>
      <c r="D7029">
        <v>2021</v>
      </c>
      <c r="E7029" t="s">
        <v>2134</v>
      </c>
      <c r="F7029" t="s">
        <v>2301</v>
      </c>
      <c r="G7029">
        <v>-33.622200280000001</v>
      </c>
      <c r="H7029">
        <v>115.4106424</v>
      </c>
      <c r="I7029" t="s">
        <v>2339</v>
      </c>
      <c r="J7029" t="s">
        <v>2138</v>
      </c>
      <c r="K7029">
        <v>16</v>
      </c>
      <c r="L7029">
        <v>16.5</v>
      </c>
      <c r="N7029">
        <v>0.5</v>
      </c>
      <c r="O7029">
        <v>1.0439000000000001</v>
      </c>
      <c r="R7029">
        <v>0.57879999999999998</v>
      </c>
    </row>
    <row r="7030" spans="1:18">
      <c r="A7030" t="s">
        <v>2083</v>
      </c>
      <c r="B7030" t="s">
        <v>2082</v>
      </c>
      <c r="D7030">
        <v>2021</v>
      </c>
      <c r="E7030" t="s">
        <v>2134</v>
      </c>
      <c r="F7030" t="s">
        <v>2301</v>
      </c>
      <c r="G7030">
        <v>-33.622200280000001</v>
      </c>
      <c r="H7030">
        <v>115.4106424</v>
      </c>
      <c r="I7030" t="s">
        <v>2339</v>
      </c>
      <c r="J7030" t="s">
        <v>2138</v>
      </c>
      <c r="K7030">
        <v>16.5</v>
      </c>
      <c r="L7030">
        <v>17</v>
      </c>
      <c r="N7030">
        <v>0.5</v>
      </c>
      <c r="O7030">
        <v>1.0397000000000001</v>
      </c>
      <c r="R7030">
        <v>0.62680000000000002</v>
      </c>
    </row>
    <row r="7031" spans="1:18">
      <c r="A7031" t="s">
        <v>2083</v>
      </c>
      <c r="B7031" t="s">
        <v>2082</v>
      </c>
      <c r="D7031">
        <v>2021</v>
      </c>
      <c r="E7031" t="s">
        <v>2134</v>
      </c>
      <c r="F7031" t="s">
        <v>2301</v>
      </c>
      <c r="G7031">
        <v>-33.622200280000001</v>
      </c>
      <c r="H7031">
        <v>115.4106424</v>
      </c>
      <c r="I7031" t="s">
        <v>2339</v>
      </c>
      <c r="J7031" t="s">
        <v>2138</v>
      </c>
      <c r="K7031">
        <v>17</v>
      </c>
      <c r="L7031">
        <v>17.5</v>
      </c>
      <c r="N7031">
        <v>0.5</v>
      </c>
      <c r="O7031">
        <v>0.98009999999999997</v>
      </c>
      <c r="R7031">
        <v>0.62680000000000002</v>
      </c>
    </row>
    <row r="7032" spans="1:18">
      <c r="A7032" t="s">
        <v>2083</v>
      </c>
      <c r="B7032" t="s">
        <v>2082</v>
      </c>
      <c r="D7032">
        <v>2021</v>
      </c>
      <c r="E7032" t="s">
        <v>2134</v>
      </c>
      <c r="F7032" t="s">
        <v>2301</v>
      </c>
      <c r="G7032">
        <v>-33.622200280000001</v>
      </c>
      <c r="H7032">
        <v>115.4106424</v>
      </c>
      <c r="I7032" t="s">
        <v>2339</v>
      </c>
      <c r="J7032" t="s">
        <v>2138</v>
      </c>
      <c r="K7032">
        <v>17.5</v>
      </c>
      <c r="L7032">
        <v>18</v>
      </c>
      <c r="N7032">
        <v>0.5</v>
      </c>
      <c r="O7032">
        <v>1.3326</v>
      </c>
      <c r="R7032">
        <v>0.62680000000000002</v>
      </c>
    </row>
    <row r="7033" spans="1:18">
      <c r="A7033" t="s">
        <v>2083</v>
      </c>
      <c r="B7033" t="s">
        <v>2082</v>
      </c>
      <c r="D7033">
        <v>2021</v>
      </c>
      <c r="E7033" t="s">
        <v>2134</v>
      </c>
      <c r="F7033" t="s">
        <v>2301</v>
      </c>
      <c r="G7033">
        <v>-33.622200280000001</v>
      </c>
      <c r="H7033">
        <v>115.4106424</v>
      </c>
      <c r="I7033" t="s">
        <v>2339</v>
      </c>
      <c r="J7033" t="s">
        <v>2138</v>
      </c>
      <c r="K7033">
        <v>18</v>
      </c>
      <c r="L7033">
        <v>18.5</v>
      </c>
      <c r="N7033">
        <v>0.5</v>
      </c>
      <c r="O7033">
        <v>0.96499999999999997</v>
      </c>
      <c r="R7033">
        <v>0.67490000000000006</v>
      </c>
    </row>
    <row r="7034" spans="1:18">
      <c r="A7034" t="s">
        <v>2083</v>
      </c>
      <c r="B7034" t="s">
        <v>2082</v>
      </c>
      <c r="D7034">
        <v>2021</v>
      </c>
      <c r="E7034" t="s">
        <v>2134</v>
      </c>
      <c r="F7034" t="s">
        <v>2301</v>
      </c>
      <c r="G7034">
        <v>-33.622200280000001</v>
      </c>
      <c r="H7034">
        <v>115.4106424</v>
      </c>
      <c r="I7034" t="s">
        <v>2339</v>
      </c>
      <c r="J7034" t="s">
        <v>2138</v>
      </c>
      <c r="K7034">
        <v>18.5</v>
      </c>
      <c r="L7034">
        <v>19</v>
      </c>
      <c r="N7034">
        <v>0.5</v>
      </c>
      <c r="O7034">
        <v>1.1713</v>
      </c>
      <c r="R7034">
        <v>1.048</v>
      </c>
    </row>
    <row r="7035" spans="1:18">
      <c r="A7035" t="s">
        <v>2083</v>
      </c>
      <c r="B7035" t="s">
        <v>2082</v>
      </c>
      <c r="D7035">
        <v>2021</v>
      </c>
      <c r="E7035" t="s">
        <v>2134</v>
      </c>
      <c r="F7035" t="s">
        <v>2301</v>
      </c>
      <c r="G7035">
        <v>-33.622200280000001</v>
      </c>
      <c r="H7035">
        <v>115.4106424</v>
      </c>
      <c r="I7035" t="s">
        <v>2339</v>
      </c>
      <c r="J7035" t="s">
        <v>2138</v>
      </c>
      <c r="K7035">
        <v>19</v>
      </c>
      <c r="L7035">
        <v>19.5</v>
      </c>
      <c r="N7035">
        <v>0.5</v>
      </c>
      <c r="O7035">
        <v>0.91239999999999999</v>
      </c>
      <c r="R7035">
        <v>1.048</v>
      </c>
    </row>
    <row r="7036" spans="1:18">
      <c r="A7036" t="s">
        <v>2083</v>
      </c>
      <c r="B7036" t="s">
        <v>2082</v>
      </c>
      <c r="D7036">
        <v>2021</v>
      </c>
      <c r="E7036" t="s">
        <v>2134</v>
      </c>
      <c r="F7036" t="s">
        <v>2301</v>
      </c>
      <c r="G7036">
        <v>-33.622200280000001</v>
      </c>
      <c r="H7036">
        <v>115.4106424</v>
      </c>
      <c r="I7036" t="s">
        <v>2339</v>
      </c>
      <c r="J7036" t="s">
        <v>2138</v>
      </c>
      <c r="K7036">
        <v>19.5</v>
      </c>
      <c r="L7036">
        <v>20</v>
      </c>
      <c r="N7036">
        <v>0.5</v>
      </c>
      <c r="O7036">
        <v>0.88429999999999997</v>
      </c>
      <c r="R7036">
        <v>1.048</v>
      </c>
    </row>
    <row r="7037" spans="1:18">
      <c r="A7037" t="s">
        <v>2083</v>
      </c>
      <c r="B7037" t="s">
        <v>2082</v>
      </c>
      <c r="D7037">
        <v>2021</v>
      </c>
      <c r="E7037" t="s">
        <v>2134</v>
      </c>
      <c r="F7037" t="s">
        <v>2301</v>
      </c>
      <c r="G7037">
        <v>-33.622200280000001</v>
      </c>
      <c r="H7037">
        <v>115.4106424</v>
      </c>
      <c r="I7037" t="s">
        <v>2339</v>
      </c>
      <c r="J7037" t="s">
        <v>2138</v>
      </c>
      <c r="K7037">
        <v>20</v>
      </c>
      <c r="L7037">
        <v>21</v>
      </c>
      <c r="N7037">
        <v>1</v>
      </c>
      <c r="O7037">
        <v>0.79269999999999996</v>
      </c>
      <c r="R7037">
        <v>1.048</v>
      </c>
    </row>
    <row r="7038" spans="1:18">
      <c r="A7038" t="s">
        <v>2083</v>
      </c>
      <c r="B7038" t="s">
        <v>2082</v>
      </c>
      <c r="D7038">
        <v>2021</v>
      </c>
      <c r="E7038" t="s">
        <v>2134</v>
      </c>
      <c r="F7038" t="s">
        <v>2301</v>
      </c>
      <c r="G7038">
        <v>-33.622200280000001</v>
      </c>
      <c r="H7038">
        <v>115.4106424</v>
      </c>
      <c r="I7038" t="s">
        <v>2339</v>
      </c>
      <c r="J7038" t="s">
        <v>2138</v>
      </c>
      <c r="K7038">
        <v>21</v>
      </c>
      <c r="L7038">
        <v>22</v>
      </c>
      <c r="N7038">
        <v>1</v>
      </c>
      <c r="O7038">
        <v>0.72770000000000001</v>
      </c>
      <c r="R7038">
        <v>1.4211</v>
      </c>
    </row>
    <row r="7039" spans="1:18">
      <c r="A7039" t="s">
        <v>2083</v>
      </c>
      <c r="B7039" t="s">
        <v>2082</v>
      </c>
      <c r="D7039">
        <v>2021</v>
      </c>
      <c r="E7039" t="s">
        <v>2134</v>
      </c>
      <c r="F7039" t="s">
        <v>2301</v>
      </c>
      <c r="G7039">
        <v>-33.622200280000001</v>
      </c>
      <c r="H7039">
        <v>115.4106424</v>
      </c>
      <c r="I7039" t="s">
        <v>2339</v>
      </c>
      <c r="J7039" t="s">
        <v>2138</v>
      </c>
      <c r="K7039">
        <v>22</v>
      </c>
      <c r="L7039">
        <v>23</v>
      </c>
      <c r="N7039">
        <v>1</v>
      </c>
      <c r="O7039">
        <v>0.73599999999999999</v>
      </c>
      <c r="R7039">
        <v>9.5937999999999999</v>
      </c>
    </row>
    <row r="7040" spans="1:18">
      <c r="A7040" t="s">
        <v>2083</v>
      </c>
      <c r="B7040" t="s">
        <v>2082</v>
      </c>
      <c r="D7040">
        <v>2021</v>
      </c>
      <c r="E7040" t="s">
        <v>2134</v>
      </c>
      <c r="F7040" t="s">
        <v>2301</v>
      </c>
      <c r="G7040">
        <v>-33.622200280000001</v>
      </c>
      <c r="H7040">
        <v>115.4106424</v>
      </c>
      <c r="I7040" t="s">
        <v>2339</v>
      </c>
      <c r="J7040" t="s">
        <v>2138</v>
      </c>
      <c r="K7040">
        <v>23</v>
      </c>
      <c r="L7040">
        <v>24</v>
      </c>
      <c r="N7040">
        <v>1</v>
      </c>
      <c r="O7040">
        <v>0.48730000000000001</v>
      </c>
      <c r="R7040">
        <v>9.5937999999999999</v>
      </c>
    </row>
    <row r="7041" spans="1:18">
      <c r="A7041" t="s">
        <v>2083</v>
      </c>
      <c r="B7041" t="s">
        <v>2082</v>
      </c>
      <c r="D7041">
        <v>2021</v>
      </c>
      <c r="E7041" t="s">
        <v>2134</v>
      </c>
      <c r="F7041" t="s">
        <v>2301</v>
      </c>
      <c r="G7041">
        <v>-33.622200280000001</v>
      </c>
      <c r="H7041">
        <v>115.4106424</v>
      </c>
      <c r="I7041" t="s">
        <v>2339</v>
      </c>
      <c r="J7041" t="s">
        <v>2138</v>
      </c>
      <c r="K7041">
        <v>24</v>
      </c>
      <c r="L7041">
        <v>25</v>
      </c>
      <c r="N7041">
        <v>1</v>
      </c>
      <c r="O7041">
        <v>0.73699999999999999</v>
      </c>
      <c r="R7041">
        <v>9.5937999999999999</v>
      </c>
    </row>
    <row r="7042" spans="1:18">
      <c r="A7042" t="s">
        <v>2083</v>
      </c>
      <c r="B7042" t="s">
        <v>2082</v>
      </c>
      <c r="D7042">
        <v>2021</v>
      </c>
      <c r="E7042" t="s">
        <v>2134</v>
      </c>
      <c r="F7042" t="s">
        <v>2301</v>
      </c>
      <c r="G7042">
        <v>-33.622200280000001</v>
      </c>
      <c r="H7042">
        <v>115.4106424</v>
      </c>
      <c r="I7042" t="s">
        <v>2339</v>
      </c>
      <c r="J7042" t="s">
        <v>2138</v>
      </c>
      <c r="K7042">
        <v>25</v>
      </c>
      <c r="L7042">
        <v>26</v>
      </c>
      <c r="N7042">
        <v>1</v>
      </c>
      <c r="O7042">
        <v>0.31859999999999999</v>
      </c>
      <c r="R7042">
        <v>17.766400000000001</v>
      </c>
    </row>
    <row r="7043" spans="1:18">
      <c r="A7043" t="s">
        <v>2083</v>
      </c>
      <c r="B7043" t="s">
        <v>2082</v>
      </c>
      <c r="D7043">
        <v>2021</v>
      </c>
      <c r="E7043" t="s">
        <v>2134</v>
      </c>
      <c r="F7043" t="s">
        <v>2301</v>
      </c>
      <c r="G7043">
        <v>-33.622200280000001</v>
      </c>
      <c r="H7043">
        <v>115.4106424</v>
      </c>
      <c r="I7043" t="s">
        <v>2339</v>
      </c>
      <c r="J7043" t="s">
        <v>2138</v>
      </c>
      <c r="K7043">
        <v>26</v>
      </c>
      <c r="L7043">
        <v>27</v>
      </c>
      <c r="N7043">
        <v>1</v>
      </c>
      <c r="O7043">
        <v>0.1983</v>
      </c>
      <c r="R7043">
        <v>13.439500000000001</v>
      </c>
    </row>
    <row r="7044" spans="1:18">
      <c r="A7044" t="s">
        <v>2083</v>
      </c>
      <c r="B7044" t="s">
        <v>2082</v>
      </c>
      <c r="D7044">
        <v>2021</v>
      </c>
      <c r="E7044" t="s">
        <v>2134</v>
      </c>
      <c r="F7044" t="s">
        <v>2301</v>
      </c>
      <c r="G7044">
        <v>-33.622200280000001</v>
      </c>
      <c r="H7044">
        <v>115.4106424</v>
      </c>
      <c r="I7044" t="s">
        <v>2339</v>
      </c>
      <c r="J7044" t="s">
        <v>2138</v>
      </c>
      <c r="K7044">
        <v>27</v>
      </c>
      <c r="L7044">
        <v>28</v>
      </c>
      <c r="N7044">
        <v>1</v>
      </c>
      <c r="O7044">
        <v>0.23089999999999999</v>
      </c>
      <c r="R7044">
        <v>13.439500000000001</v>
      </c>
    </row>
    <row r="7045" spans="1:18">
      <c r="A7045" t="s">
        <v>2083</v>
      </c>
      <c r="B7045" t="s">
        <v>2082</v>
      </c>
      <c r="D7045">
        <v>2021</v>
      </c>
      <c r="E7045" t="s">
        <v>2134</v>
      </c>
      <c r="F7045" t="s">
        <v>2301</v>
      </c>
      <c r="G7045">
        <v>-33.622200280000001</v>
      </c>
      <c r="H7045">
        <v>115.4106424</v>
      </c>
      <c r="I7045" t="s">
        <v>2339</v>
      </c>
      <c r="J7045" t="s">
        <v>2138</v>
      </c>
      <c r="K7045">
        <v>28</v>
      </c>
      <c r="L7045">
        <v>29</v>
      </c>
      <c r="N7045">
        <v>1</v>
      </c>
      <c r="O7045">
        <v>0.25719999999999998</v>
      </c>
      <c r="R7045">
        <v>13.439500000000001</v>
      </c>
    </row>
    <row r="7046" spans="1:18">
      <c r="A7046" t="s">
        <v>2083</v>
      </c>
      <c r="B7046" t="s">
        <v>2082</v>
      </c>
      <c r="D7046">
        <v>2021</v>
      </c>
      <c r="E7046" t="s">
        <v>2134</v>
      </c>
      <c r="F7046" t="s">
        <v>2301</v>
      </c>
      <c r="G7046">
        <v>-33.622200280000001</v>
      </c>
      <c r="H7046">
        <v>115.4106424</v>
      </c>
      <c r="I7046" t="s">
        <v>2339</v>
      </c>
      <c r="J7046" t="s">
        <v>2138</v>
      </c>
      <c r="K7046">
        <v>29</v>
      </c>
      <c r="L7046">
        <v>30</v>
      </c>
      <c r="N7046">
        <v>1</v>
      </c>
      <c r="O7046">
        <v>0.2394</v>
      </c>
      <c r="R7046">
        <v>9.1127000000000002</v>
      </c>
    </row>
    <row r="7047" spans="1:18">
      <c r="A7047" t="s">
        <v>2083</v>
      </c>
      <c r="B7047" t="s">
        <v>2082</v>
      </c>
      <c r="D7047">
        <v>2021</v>
      </c>
      <c r="E7047" t="s">
        <v>2134</v>
      </c>
      <c r="F7047" t="s">
        <v>2301</v>
      </c>
      <c r="G7047">
        <v>-33.622200280000001</v>
      </c>
      <c r="H7047">
        <v>115.4106424</v>
      </c>
      <c r="I7047" t="s">
        <v>2339</v>
      </c>
      <c r="J7047" t="s">
        <v>2138</v>
      </c>
      <c r="K7047">
        <v>30</v>
      </c>
      <c r="L7047">
        <v>31</v>
      </c>
      <c r="N7047">
        <v>1</v>
      </c>
      <c r="O7047">
        <v>0.21340000000000001</v>
      </c>
      <c r="R7047">
        <v>4.859</v>
      </c>
    </row>
    <row r="7048" spans="1:18">
      <c r="A7048" t="s">
        <v>2083</v>
      </c>
      <c r="B7048" t="s">
        <v>2082</v>
      </c>
      <c r="D7048">
        <v>2021</v>
      </c>
      <c r="E7048" t="s">
        <v>2134</v>
      </c>
      <c r="F7048" t="s">
        <v>2301</v>
      </c>
      <c r="G7048">
        <v>-33.622200280000001</v>
      </c>
      <c r="H7048">
        <v>115.4106424</v>
      </c>
      <c r="I7048" t="s">
        <v>2339</v>
      </c>
      <c r="J7048" t="s">
        <v>2138</v>
      </c>
      <c r="K7048">
        <v>31</v>
      </c>
      <c r="L7048">
        <v>32</v>
      </c>
      <c r="N7048">
        <v>1</v>
      </c>
      <c r="O7048">
        <v>0.23369999999999999</v>
      </c>
      <c r="R7048">
        <v>4.859</v>
      </c>
    </row>
    <row r="7049" spans="1:18">
      <c r="A7049" t="s">
        <v>2083</v>
      </c>
      <c r="B7049" t="s">
        <v>2082</v>
      </c>
      <c r="D7049">
        <v>2021</v>
      </c>
      <c r="E7049" t="s">
        <v>2134</v>
      </c>
      <c r="F7049" t="s">
        <v>2301</v>
      </c>
      <c r="G7049">
        <v>-33.622200280000001</v>
      </c>
      <c r="H7049">
        <v>115.4106424</v>
      </c>
      <c r="I7049" t="s">
        <v>2339</v>
      </c>
      <c r="J7049" t="s">
        <v>2138</v>
      </c>
      <c r="K7049">
        <v>32</v>
      </c>
      <c r="L7049">
        <v>33</v>
      </c>
      <c r="N7049">
        <v>1</v>
      </c>
      <c r="O7049">
        <v>0.59209999999999996</v>
      </c>
      <c r="R7049">
        <v>4.859</v>
      </c>
    </row>
    <row r="7050" spans="1:18">
      <c r="A7050" t="s">
        <v>2083</v>
      </c>
      <c r="B7050" t="s">
        <v>2082</v>
      </c>
      <c r="D7050">
        <v>2021</v>
      </c>
      <c r="E7050" t="s">
        <v>2134</v>
      </c>
      <c r="F7050" t="s">
        <v>2301</v>
      </c>
      <c r="G7050">
        <v>-33.622200280000001</v>
      </c>
      <c r="H7050">
        <v>115.4106424</v>
      </c>
      <c r="I7050" t="s">
        <v>2339</v>
      </c>
      <c r="J7050" t="s">
        <v>2138</v>
      </c>
      <c r="K7050">
        <v>33</v>
      </c>
      <c r="L7050">
        <v>34</v>
      </c>
      <c r="N7050">
        <v>1</v>
      </c>
      <c r="O7050">
        <v>0.86539999999999995</v>
      </c>
      <c r="R7050">
        <v>0.60529999999999995</v>
      </c>
    </row>
    <row r="7051" spans="1:18">
      <c r="A7051" t="s">
        <v>2083</v>
      </c>
      <c r="B7051" t="s">
        <v>2082</v>
      </c>
      <c r="D7051">
        <v>2021</v>
      </c>
      <c r="E7051" t="s">
        <v>2134</v>
      </c>
      <c r="F7051" t="s">
        <v>2301</v>
      </c>
      <c r="G7051">
        <v>-33.622200280000001</v>
      </c>
      <c r="H7051">
        <v>115.4106424</v>
      </c>
      <c r="I7051" t="s">
        <v>2339</v>
      </c>
      <c r="J7051" t="s">
        <v>2138</v>
      </c>
      <c r="K7051">
        <v>34</v>
      </c>
      <c r="L7051">
        <v>35</v>
      </c>
      <c r="N7051">
        <v>1</v>
      </c>
      <c r="O7051">
        <v>0.77649999999999997</v>
      </c>
      <c r="R7051">
        <v>0.63460000000000005</v>
      </c>
    </row>
    <row r="7052" spans="1:18">
      <c r="A7052" t="s">
        <v>2083</v>
      </c>
      <c r="B7052" t="s">
        <v>2082</v>
      </c>
      <c r="D7052">
        <v>2021</v>
      </c>
      <c r="E7052" t="s">
        <v>2134</v>
      </c>
      <c r="F7052" t="s">
        <v>2301</v>
      </c>
      <c r="G7052">
        <v>-33.622200280000001</v>
      </c>
      <c r="H7052">
        <v>115.4106424</v>
      </c>
      <c r="I7052" t="s">
        <v>2339</v>
      </c>
      <c r="J7052" t="s">
        <v>2138</v>
      </c>
      <c r="K7052">
        <v>35</v>
      </c>
      <c r="L7052">
        <v>36</v>
      </c>
      <c r="N7052">
        <v>1</v>
      </c>
      <c r="O7052">
        <v>0.64529999999999998</v>
      </c>
      <c r="R7052">
        <v>0.63460000000000005</v>
      </c>
    </row>
    <row r="7053" spans="1:18">
      <c r="A7053" t="s">
        <v>2083</v>
      </c>
      <c r="B7053" t="s">
        <v>2082</v>
      </c>
      <c r="D7053">
        <v>2021</v>
      </c>
      <c r="E7053" t="s">
        <v>2134</v>
      </c>
      <c r="F7053" t="s">
        <v>2301</v>
      </c>
      <c r="G7053">
        <v>-33.622200280000001</v>
      </c>
      <c r="H7053">
        <v>115.4106424</v>
      </c>
      <c r="I7053" t="s">
        <v>2339</v>
      </c>
      <c r="J7053" t="s">
        <v>2138</v>
      </c>
      <c r="K7053">
        <v>36</v>
      </c>
      <c r="L7053">
        <v>37</v>
      </c>
      <c r="N7053">
        <v>1</v>
      </c>
      <c r="O7053">
        <v>0.87560000000000004</v>
      </c>
      <c r="R7053">
        <v>0.63460000000000005</v>
      </c>
    </row>
    <row r="7054" spans="1:18">
      <c r="A7054" t="s">
        <v>2083</v>
      </c>
      <c r="B7054" t="s">
        <v>2082</v>
      </c>
      <c r="D7054">
        <v>2021</v>
      </c>
      <c r="E7054" t="s">
        <v>2134</v>
      </c>
      <c r="F7054" t="s">
        <v>2301</v>
      </c>
      <c r="G7054">
        <v>-33.622200280000001</v>
      </c>
      <c r="H7054">
        <v>115.4106424</v>
      </c>
      <c r="I7054" t="s">
        <v>2339</v>
      </c>
      <c r="J7054" t="s">
        <v>2138</v>
      </c>
      <c r="K7054">
        <v>37</v>
      </c>
      <c r="L7054">
        <v>38</v>
      </c>
      <c r="N7054">
        <v>1</v>
      </c>
      <c r="O7054">
        <v>1.0106999999999999</v>
      </c>
      <c r="R7054">
        <v>0.66390000000000005</v>
      </c>
    </row>
    <row r="7055" spans="1:18">
      <c r="A7055" t="s">
        <v>2083</v>
      </c>
      <c r="B7055" t="s">
        <v>2082</v>
      </c>
      <c r="D7055">
        <v>2021</v>
      </c>
      <c r="E7055" t="s">
        <v>2134</v>
      </c>
      <c r="F7055" t="s">
        <v>2301</v>
      </c>
      <c r="G7055">
        <v>-33.622200280000001</v>
      </c>
      <c r="H7055">
        <v>115.4106424</v>
      </c>
      <c r="I7055" t="s">
        <v>2339</v>
      </c>
      <c r="J7055" t="s">
        <v>2138</v>
      </c>
      <c r="K7055">
        <v>38</v>
      </c>
      <c r="L7055">
        <v>39</v>
      </c>
      <c r="N7055">
        <v>1</v>
      </c>
      <c r="O7055">
        <v>1.2146999999999999</v>
      </c>
      <c r="R7055">
        <v>0.47110000000000002</v>
      </c>
    </row>
    <row r="7056" spans="1:18">
      <c r="A7056" t="s">
        <v>2083</v>
      </c>
      <c r="B7056" t="s">
        <v>2082</v>
      </c>
      <c r="D7056">
        <v>2021</v>
      </c>
      <c r="E7056" t="s">
        <v>2134</v>
      </c>
      <c r="F7056" t="s">
        <v>2301</v>
      </c>
      <c r="G7056">
        <v>-33.622200280000001</v>
      </c>
      <c r="H7056">
        <v>115.4106424</v>
      </c>
      <c r="I7056" t="s">
        <v>2339</v>
      </c>
      <c r="J7056" t="s">
        <v>2138</v>
      </c>
      <c r="K7056">
        <v>39</v>
      </c>
      <c r="L7056">
        <v>40</v>
      </c>
      <c r="N7056">
        <v>1</v>
      </c>
      <c r="O7056">
        <v>1.2674000000000001</v>
      </c>
      <c r="R7056">
        <v>0.47110000000000002</v>
      </c>
    </row>
    <row r="7057" spans="1:18">
      <c r="A7057" t="s">
        <v>2083</v>
      </c>
      <c r="B7057" t="s">
        <v>2082</v>
      </c>
      <c r="D7057">
        <v>2021</v>
      </c>
      <c r="E7057" t="s">
        <v>2134</v>
      </c>
      <c r="F7057" t="s">
        <v>2301</v>
      </c>
      <c r="G7057">
        <v>-33.622200280000001</v>
      </c>
      <c r="H7057">
        <v>115.4106424</v>
      </c>
      <c r="I7057" t="s">
        <v>2339</v>
      </c>
      <c r="J7057" t="s">
        <v>2138</v>
      </c>
      <c r="K7057">
        <v>40</v>
      </c>
      <c r="L7057">
        <v>41</v>
      </c>
      <c r="N7057">
        <v>1</v>
      </c>
      <c r="O7057">
        <v>1.2242999999999999</v>
      </c>
      <c r="R7057">
        <v>0.47110000000000002</v>
      </c>
    </row>
    <row r="7058" spans="1:18">
      <c r="A7058" t="s">
        <v>2083</v>
      </c>
      <c r="B7058" t="s">
        <v>2082</v>
      </c>
      <c r="D7058">
        <v>2021</v>
      </c>
      <c r="E7058" t="s">
        <v>2134</v>
      </c>
      <c r="F7058" t="s">
        <v>2301</v>
      </c>
      <c r="G7058">
        <v>-33.622200280000001</v>
      </c>
      <c r="H7058">
        <v>115.4106424</v>
      </c>
      <c r="I7058" t="s">
        <v>2339</v>
      </c>
      <c r="J7058" t="s">
        <v>2138</v>
      </c>
      <c r="K7058">
        <v>41</v>
      </c>
      <c r="L7058">
        <v>42</v>
      </c>
      <c r="N7058">
        <v>1</v>
      </c>
      <c r="O7058">
        <v>1.33</v>
      </c>
      <c r="R7058">
        <v>0.47110000000000002</v>
      </c>
    </row>
    <row r="7059" spans="1:18">
      <c r="A7059" t="s">
        <v>2083</v>
      </c>
      <c r="B7059" t="s">
        <v>2082</v>
      </c>
      <c r="D7059">
        <v>2021</v>
      </c>
      <c r="E7059" t="s">
        <v>2134</v>
      </c>
      <c r="F7059" t="s">
        <v>2301</v>
      </c>
      <c r="G7059">
        <v>-33.622200280000001</v>
      </c>
      <c r="H7059">
        <v>115.4106424</v>
      </c>
      <c r="I7059" t="s">
        <v>2339</v>
      </c>
      <c r="J7059" t="s">
        <v>2138</v>
      </c>
      <c r="K7059">
        <v>42</v>
      </c>
      <c r="L7059">
        <v>43</v>
      </c>
      <c r="N7059">
        <v>1</v>
      </c>
      <c r="O7059">
        <v>1.2919</v>
      </c>
      <c r="R7059">
        <v>0.47110000000000002</v>
      </c>
    </row>
    <row r="7060" spans="1:18">
      <c r="A7060" t="s">
        <v>2083</v>
      </c>
      <c r="B7060" t="s">
        <v>2082</v>
      </c>
      <c r="D7060">
        <v>2021</v>
      </c>
      <c r="E7060" t="s">
        <v>2134</v>
      </c>
      <c r="F7060" t="s">
        <v>2301</v>
      </c>
      <c r="G7060">
        <v>-33.622200280000001</v>
      </c>
      <c r="H7060">
        <v>115.4106424</v>
      </c>
      <c r="I7060" t="s">
        <v>2339</v>
      </c>
      <c r="J7060" t="s">
        <v>2138</v>
      </c>
      <c r="K7060">
        <v>43</v>
      </c>
      <c r="L7060">
        <v>44</v>
      </c>
      <c r="N7060">
        <v>1</v>
      </c>
      <c r="O7060">
        <v>1.4612000000000001</v>
      </c>
      <c r="R7060">
        <v>0.47110000000000002</v>
      </c>
    </row>
    <row r="7061" spans="1:18">
      <c r="A7061" t="s">
        <v>2083</v>
      </c>
      <c r="B7061" t="s">
        <v>2082</v>
      </c>
      <c r="D7061">
        <v>2021</v>
      </c>
      <c r="E7061" t="s">
        <v>2134</v>
      </c>
      <c r="F7061" t="s">
        <v>2301</v>
      </c>
      <c r="G7061">
        <v>-33.622200280000001</v>
      </c>
      <c r="H7061">
        <v>115.4106424</v>
      </c>
      <c r="I7061" t="s">
        <v>2339</v>
      </c>
      <c r="J7061" t="s">
        <v>2138</v>
      </c>
      <c r="K7061">
        <v>44</v>
      </c>
      <c r="L7061">
        <v>45</v>
      </c>
      <c r="N7061">
        <v>1</v>
      </c>
      <c r="O7061">
        <v>1.6109</v>
      </c>
      <c r="R7061">
        <v>0.47110000000000002</v>
      </c>
    </row>
    <row r="7062" spans="1:18">
      <c r="A7062" t="s">
        <v>2083</v>
      </c>
      <c r="B7062" t="s">
        <v>2082</v>
      </c>
      <c r="D7062">
        <v>2021</v>
      </c>
      <c r="E7062" t="s">
        <v>2134</v>
      </c>
      <c r="F7062" t="s">
        <v>2301</v>
      </c>
      <c r="G7062">
        <v>-33.622200280000001</v>
      </c>
      <c r="H7062">
        <v>115.4106424</v>
      </c>
      <c r="I7062" t="s">
        <v>2339</v>
      </c>
      <c r="J7062" t="s">
        <v>2138</v>
      </c>
      <c r="K7062">
        <v>45</v>
      </c>
      <c r="L7062">
        <v>46</v>
      </c>
      <c r="N7062">
        <v>1</v>
      </c>
      <c r="O7062">
        <v>1.5334000000000001</v>
      </c>
      <c r="R7062">
        <v>0.27829999999999999</v>
      </c>
    </row>
    <row r="7063" spans="1:18">
      <c r="A7063" t="s">
        <v>2083</v>
      </c>
      <c r="B7063" t="s">
        <v>2082</v>
      </c>
      <c r="D7063">
        <v>2021</v>
      </c>
      <c r="E7063" t="s">
        <v>2134</v>
      </c>
      <c r="F7063" t="s">
        <v>2301</v>
      </c>
      <c r="G7063">
        <v>-33.622200280000001</v>
      </c>
      <c r="H7063">
        <v>115.4106424</v>
      </c>
      <c r="I7063" t="s">
        <v>2339</v>
      </c>
      <c r="J7063" t="s">
        <v>2138</v>
      </c>
      <c r="K7063">
        <v>46</v>
      </c>
      <c r="L7063">
        <v>47</v>
      </c>
      <c r="N7063">
        <v>1</v>
      </c>
      <c r="O7063">
        <v>1.4433</v>
      </c>
      <c r="R7063">
        <v>0.1671</v>
      </c>
    </row>
    <row r="7064" spans="1:18">
      <c r="A7064" t="s">
        <v>2083</v>
      </c>
      <c r="B7064" t="s">
        <v>2082</v>
      </c>
      <c r="D7064">
        <v>2021</v>
      </c>
      <c r="E7064" t="s">
        <v>2134</v>
      </c>
      <c r="F7064" t="s">
        <v>2301</v>
      </c>
      <c r="G7064">
        <v>-33.622200280000001</v>
      </c>
      <c r="H7064">
        <v>115.4106424</v>
      </c>
      <c r="I7064" t="s">
        <v>2339</v>
      </c>
      <c r="J7064" t="s">
        <v>2138</v>
      </c>
      <c r="K7064">
        <v>47</v>
      </c>
      <c r="L7064">
        <v>48</v>
      </c>
      <c r="N7064">
        <v>1</v>
      </c>
      <c r="O7064">
        <v>1.5437000000000001</v>
      </c>
      <c r="R7064">
        <v>0.1671</v>
      </c>
    </row>
    <row r="7065" spans="1:18">
      <c r="A7065" t="s">
        <v>2083</v>
      </c>
      <c r="B7065" t="s">
        <v>2082</v>
      </c>
      <c r="D7065">
        <v>2021</v>
      </c>
      <c r="E7065" t="s">
        <v>2134</v>
      </c>
      <c r="F7065" t="s">
        <v>2301</v>
      </c>
      <c r="G7065">
        <v>-33.622200280000001</v>
      </c>
      <c r="H7065">
        <v>115.4106424</v>
      </c>
      <c r="I7065" t="s">
        <v>2339</v>
      </c>
      <c r="J7065" t="s">
        <v>2138</v>
      </c>
      <c r="K7065">
        <v>48</v>
      </c>
      <c r="L7065">
        <v>49</v>
      </c>
      <c r="N7065">
        <v>1</v>
      </c>
      <c r="O7065">
        <v>2.0495000000000001</v>
      </c>
      <c r="R7065">
        <v>0.1671</v>
      </c>
    </row>
    <row r="7066" spans="1:18">
      <c r="A7066" t="s">
        <v>2083</v>
      </c>
      <c r="B7066" t="s">
        <v>2082</v>
      </c>
      <c r="D7066">
        <v>2021</v>
      </c>
      <c r="E7066" t="s">
        <v>2134</v>
      </c>
      <c r="F7066" t="s">
        <v>2301</v>
      </c>
      <c r="G7066">
        <v>-33.622200280000001</v>
      </c>
      <c r="H7066">
        <v>115.4106424</v>
      </c>
      <c r="I7066" t="s">
        <v>2339</v>
      </c>
      <c r="J7066" t="s">
        <v>2138</v>
      </c>
      <c r="K7066">
        <v>49</v>
      </c>
      <c r="L7066">
        <v>50</v>
      </c>
      <c r="N7066">
        <v>1</v>
      </c>
      <c r="O7066">
        <v>1.5639000000000001</v>
      </c>
      <c r="R7066">
        <v>5.5899999999999998E-2</v>
      </c>
    </row>
    <row r="7067" spans="1:18">
      <c r="A7067" t="s">
        <v>2083</v>
      </c>
      <c r="B7067" t="s">
        <v>2082</v>
      </c>
      <c r="D7067">
        <v>2021</v>
      </c>
      <c r="E7067" t="s">
        <v>2134</v>
      </c>
      <c r="F7067" t="s">
        <v>2301</v>
      </c>
      <c r="G7067">
        <v>-33.622200280000001</v>
      </c>
      <c r="H7067">
        <v>115.4106424</v>
      </c>
      <c r="I7067" t="s">
        <v>2339</v>
      </c>
      <c r="J7067" t="s">
        <v>2138</v>
      </c>
      <c r="K7067">
        <v>50</v>
      </c>
      <c r="L7067">
        <v>51</v>
      </c>
      <c r="N7067">
        <v>1</v>
      </c>
      <c r="O7067">
        <v>1.4681</v>
      </c>
      <c r="R7067">
        <v>5.4399999999999997E-2</v>
      </c>
    </row>
    <row r="7068" spans="1:18">
      <c r="A7068" t="s">
        <v>2083</v>
      </c>
      <c r="B7068" t="s">
        <v>2082</v>
      </c>
      <c r="D7068">
        <v>2021</v>
      </c>
      <c r="E7068" t="s">
        <v>2134</v>
      </c>
      <c r="F7068" t="s">
        <v>2301</v>
      </c>
      <c r="G7068">
        <v>-33.622200280000001</v>
      </c>
      <c r="H7068">
        <v>115.4106424</v>
      </c>
      <c r="I7068" t="s">
        <v>2339</v>
      </c>
      <c r="J7068" t="s">
        <v>2138</v>
      </c>
      <c r="K7068">
        <v>51</v>
      </c>
      <c r="L7068">
        <v>52</v>
      </c>
      <c r="N7068">
        <v>1</v>
      </c>
      <c r="O7068">
        <v>1.5651999999999999</v>
      </c>
      <c r="R7068">
        <v>5.4399999999999997E-2</v>
      </c>
    </row>
    <row r="7069" spans="1:18">
      <c r="A7069" t="s">
        <v>2083</v>
      </c>
      <c r="B7069" t="s">
        <v>2082</v>
      </c>
      <c r="D7069">
        <v>2021</v>
      </c>
      <c r="E7069" t="s">
        <v>2134</v>
      </c>
      <c r="F7069" t="s">
        <v>2301</v>
      </c>
      <c r="G7069">
        <v>-33.622200280000001</v>
      </c>
      <c r="H7069">
        <v>115.4106424</v>
      </c>
      <c r="I7069" t="s">
        <v>2339</v>
      </c>
      <c r="J7069" t="s">
        <v>2138</v>
      </c>
      <c r="K7069">
        <v>52</v>
      </c>
      <c r="L7069">
        <v>53</v>
      </c>
      <c r="N7069">
        <v>1</v>
      </c>
      <c r="O7069">
        <v>1.3915999999999999</v>
      </c>
      <c r="R7069">
        <v>5.4399999999999997E-2</v>
      </c>
    </row>
    <row r="7070" spans="1:18">
      <c r="A7070" t="s">
        <v>2083</v>
      </c>
      <c r="B7070" t="s">
        <v>2082</v>
      </c>
      <c r="D7070">
        <v>2021</v>
      </c>
      <c r="E7070" t="s">
        <v>2134</v>
      </c>
      <c r="F7070" t="s">
        <v>2301</v>
      </c>
      <c r="G7070">
        <v>-33.622200280000001</v>
      </c>
      <c r="H7070">
        <v>115.4106424</v>
      </c>
      <c r="I7070" t="s">
        <v>2339</v>
      </c>
      <c r="J7070" t="s">
        <v>2138</v>
      </c>
      <c r="K7070">
        <v>53</v>
      </c>
      <c r="L7070">
        <v>54</v>
      </c>
      <c r="N7070">
        <v>1</v>
      </c>
      <c r="O7070">
        <v>1.6241000000000001</v>
      </c>
      <c r="R7070">
        <v>5.4399999999999997E-2</v>
      </c>
    </row>
    <row r="7071" spans="1:18">
      <c r="A7071" t="s">
        <v>2083</v>
      </c>
      <c r="B7071" t="s">
        <v>2082</v>
      </c>
      <c r="D7071">
        <v>2021</v>
      </c>
      <c r="E7071" t="s">
        <v>2134</v>
      </c>
      <c r="F7071" t="s">
        <v>2301</v>
      </c>
      <c r="G7071">
        <v>-33.622200280000001</v>
      </c>
      <c r="H7071">
        <v>115.4106424</v>
      </c>
      <c r="I7071" t="s">
        <v>2339</v>
      </c>
      <c r="J7071" t="s">
        <v>2138</v>
      </c>
      <c r="K7071">
        <v>54</v>
      </c>
      <c r="L7071">
        <v>55</v>
      </c>
      <c r="N7071">
        <v>1</v>
      </c>
      <c r="O7071">
        <v>1.6748000000000001</v>
      </c>
      <c r="R7071">
        <v>5.28E-2</v>
      </c>
    </row>
    <row r="7072" spans="1:18">
      <c r="A7072" t="s">
        <v>2083</v>
      </c>
      <c r="B7072" t="s">
        <v>2082</v>
      </c>
      <c r="D7072">
        <v>2021</v>
      </c>
      <c r="E7072" t="s">
        <v>2134</v>
      </c>
      <c r="F7072" t="s">
        <v>2301</v>
      </c>
      <c r="G7072">
        <v>-33.622200280000001</v>
      </c>
      <c r="H7072">
        <v>115.4106424</v>
      </c>
      <c r="I7072" t="s">
        <v>2339</v>
      </c>
      <c r="J7072" t="s">
        <v>2138</v>
      </c>
      <c r="K7072">
        <v>55</v>
      </c>
      <c r="L7072">
        <v>56</v>
      </c>
      <c r="N7072">
        <v>1</v>
      </c>
      <c r="O7072">
        <v>1.7050000000000001</v>
      </c>
      <c r="R7072">
        <v>4.4600000000000001E-2</v>
      </c>
    </row>
    <row r="7073" spans="1:18">
      <c r="A7073" t="s">
        <v>2083</v>
      </c>
      <c r="B7073" t="s">
        <v>2082</v>
      </c>
      <c r="D7073">
        <v>2021</v>
      </c>
      <c r="E7073" t="s">
        <v>2134</v>
      </c>
      <c r="F7073" t="s">
        <v>2301</v>
      </c>
      <c r="G7073">
        <v>-33.622200280000001</v>
      </c>
      <c r="H7073">
        <v>115.4106424</v>
      </c>
      <c r="I7073" t="s">
        <v>2339</v>
      </c>
      <c r="J7073" t="s">
        <v>2138</v>
      </c>
      <c r="K7073">
        <v>56</v>
      </c>
      <c r="L7073">
        <v>57</v>
      </c>
      <c r="N7073">
        <v>1</v>
      </c>
      <c r="O7073">
        <v>1.6689000000000001</v>
      </c>
      <c r="R7073">
        <v>4.4600000000000001E-2</v>
      </c>
    </row>
    <row r="7074" spans="1:18">
      <c r="A7074" t="s">
        <v>2083</v>
      </c>
      <c r="B7074" t="s">
        <v>2082</v>
      </c>
      <c r="D7074">
        <v>2021</v>
      </c>
      <c r="E7074" t="s">
        <v>2134</v>
      </c>
      <c r="F7074" t="s">
        <v>2301</v>
      </c>
      <c r="G7074">
        <v>-33.622200280000001</v>
      </c>
      <c r="H7074">
        <v>115.4106424</v>
      </c>
      <c r="I7074" t="s">
        <v>2339</v>
      </c>
      <c r="J7074" t="s">
        <v>2138</v>
      </c>
      <c r="K7074">
        <v>57</v>
      </c>
      <c r="L7074">
        <v>58</v>
      </c>
      <c r="N7074">
        <v>1</v>
      </c>
      <c r="O7074">
        <v>1.7358</v>
      </c>
      <c r="R7074">
        <v>4.4600000000000001E-2</v>
      </c>
    </row>
    <row r="7075" spans="1:18">
      <c r="A7075" t="s">
        <v>2083</v>
      </c>
      <c r="B7075" t="s">
        <v>2082</v>
      </c>
      <c r="D7075">
        <v>2021</v>
      </c>
      <c r="E7075" t="s">
        <v>2134</v>
      </c>
      <c r="F7075" t="s">
        <v>2301</v>
      </c>
      <c r="G7075">
        <v>-33.622200280000001</v>
      </c>
      <c r="H7075">
        <v>115.4106424</v>
      </c>
      <c r="I7075" t="s">
        <v>2339</v>
      </c>
      <c r="J7075" t="s">
        <v>2138</v>
      </c>
      <c r="K7075">
        <v>58</v>
      </c>
      <c r="L7075">
        <v>59</v>
      </c>
      <c r="N7075">
        <v>1</v>
      </c>
      <c r="O7075">
        <v>2.0743</v>
      </c>
      <c r="R7075">
        <v>4.4600000000000001E-2</v>
      </c>
    </row>
    <row r="7076" spans="1:18">
      <c r="A7076" t="s">
        <v>2083</v>
      </c>
      <c r="B7076" t="s">
        <v>2082</v>
      </c>
      <c r="D7076">
        <v>2021</v>
      </c>
      <c r="E7076" t="s">
        <v>2134</v>
      </c>
      <c r="F7076" t="s">
        <v>2301</v>
      </c>
      <c r="G7076">
        <v>-33.622200280000001</v>
      </c>
      <c r="H7076">
        <v>115.4106424</v>
      </c>
      <c r="I7076" t="s">
        <v>2339</v>
      </c>
      <c r="J7076" t="s">
        <v>2138</v>
      </c>
      <c r="K7076">
        <v>59</v>
      </c>
      <c r="L7076">
        <v>60</v>
      </c>
      <c r="N7076">
        <v>1</v>
      </c>
      <c r="O7076">
        <v>1.6553</v>
      </c>
      <c r="R7076">
        <v>3.6299999999999999E-2</v>
      </c>
    </row>
    <row r="7077" spans="1:18">
      <c r="A7077" t="s">
        <v>2083</v>
      </c>
      <c r="B7077" t="s">
        <v>2082</v>
      </c>
      <c r="D7077">
        <v>2021</v>
      </c>
      <c r="E7077" t="s">
        <v>2134</v>
      </c>
      <c r="F7077" t="s">
        <v>2301</v>
      </c>
      <c r="G7077">
        <v>-33.622200280000001</v>
      </c>
      <c r="H7077">
        <v>115.4106424</v>
      </c>
      <c r="I7077" t="s">
        <v>2339</v>
      </c>
      <c r="J7077" t="s">
        <v>2138</v>
      </c>
      <c r="K7077">
        <v>60</v>
      </c>
      <c r="L7077">
        <v>61</v>
      </c>
      <c r="N7077">
        <v>1</v>
      </c>
      <c r="O7077">
        <v>1.6015999999999999</v>
      </c>
      <c r="R7077">
        <v>3.4000000000000002E-2</v>
      </c>
    </row>
    <row r="7078" spans="1:18">
      <c r="A7078" t="s">
        <v>2083</v>
      </c>
      <c r="B7078" t="s">
        <v>2082</v>
      </c>
      <c r="D7078">
        <v>2021</v>
      </c>
      <c r="E7078" t="s">
        <v>2134</v>
      </c>
      <c r="F7078" t="s">
        <v>2301</v>
      </c>
      <c r="G7078">
        <v>-33.622200280000001</v>
      </c>
      <c r="H7078">
        <v>115.4106424</v>
      </c>
      <c r="I7078" t="s">
        <v>2339</v>
      </c>
      <c r="J7078" t="s">
        <v>2138</v>
      </c>
      <c r="K7078">
        <v>61</v>
      </c>
      <c r="L7078">
        <v>62</v>
      </c>
      <c r="N7078">
        <v>1</v>
      </c>
      <c r="O7078">
        <v>1.6194999999999999</v>
      </c>
      <c r="R7078">
        <v>3.4000000000000002E-2</v>
      </c>
    </row>
    <row r="7079" spans="1:18">
      <c r="A7079" t="s">
        <v>2083</v>
      </c>
      <c r="B7079" t="s">
        <v>2082</v>
      </c>
      <c r="D7079">
        <v>2021</v>
      </c>
      <c r="E7079" t="s">
        <v>2134</v>
      </c>
      <c r="F7079" t="s">
        <v>2301</v>
      </c>
      <c r="G7079">
        <v>-33.622200280000001</v>
      </c>
      <c r="H7079">
        <v>115.4106424</v>
      </c>
      <c r="I7079" t="s">
        <v>2339</v>
      </c>
      <c r="J7079" t="s">
        <v>2138</v>
      </c>
      <c r="K7079">
        <v>62</v>
      </c>
      <c r="L7079">
        <v>63</v>
      </c>
      <c r="N7079">
        <v>1</v>
      </c>
      <c r="O7079">
        <v>1.9238999999999999</v>
      </c>
      <c r="R7079">
        <v>3.4000000000000002E-2</v>
      </c>
    </row>
    <row r="7080" spans="1:18">
      <c r="A7080" t="s">
        <v>2083</v>
      </c>
      <c r="B7080" t="s">
        <v>2082</v>
      </c>
      <c r="D7080">
        <v>2021</v>
      </c>
      <c r="E7080" t="s">
        <v>2134</v>
      </c>
      <c r="F7080" t="s">
        <v>2301</v>
      </c>
      <c r="G7080">
        <v>-33.622200280000001</v>
      </c>
      <c r="H7080">
        <v>115.4106424</v>
      </c>
      <c r="I7080" t="s">
        <v>2339</v>
      </c>
      <c r="J7080" t="s">
        <v>2138</v>
      </c>
      <c r="K7080">
        <v>63</v>
      </c>
      <c r="L7080">
        <v>64</v>
      </c>
      <c r="N7080">
        <v>1</v>
      </c>
      <c r="O7080">
        <v>1.9872000000000001</v>
      </c>
      <c r="R7080">
        <v>3.4000000000000002E-2</v>
      </c>
    </row>
    <row r="7081" spans="1:18">
      <c r="A7081" t="s">
        <v>2083</v>
      </c>
      <c r="B7081" t="s">
        <v>2082</v>
      </c>
      <c r="D7081">
        <v>2021</v>
      </c>
      <c r="E7081" t="s">
        <v>2134</v>
      </c>
      <c r="F7081" t="s">
        <v>2301</v>
      </c>
      <c r="G7081">
        <v>-33.622200280000001</v>
      </c>
      <c r="H7081">
        <v>115.4106424</v>
      </c>
      <c r="I7081" t="s">
        <v>2339</v>
      </c>
      <c r="J7081" t="s">
        <v>2138</v>
      </c>
      <c r="K7081">
        <v>64</v>
      </c>
      <c r="L7081">
        <v>65</v>
      </c>
      <c r="N7081">
        <v>1</v>
      </c>
      <c r="O7081">
        <v>1.5576000000000001</v>
      </c>
      <c r="R7081">
        <v>3.4000000000000002E-2</v>
      </c>
    </row>
    <row r="7082" spans="1:18">
      <c r="A7082" t="s">
        <v>2083</v>
      </c>
      <c r="B7082" t="s">
        <v>2082</v>
      </c>
      <c r="D7082">
        <v>2021</v>
      </c>
      <c r="E7082" t="s">
        <v>2134</v>
      </c>
      <c r="F7082" t="s">
        <v>2301</v>
      </c>
      <c r="G7082">
        <v>-33.622200280000001</v>
      </c>
      <c r="H7082">
        <v>115.4106424</v>
      </c>
      <c r="I7082" t="s">
        <v>2339</v>
      </c>
      <c r="J7082" t="s">
        <v>2138</v>
      </c>
      <c r="K7082">
        <v>65</v>
      </c>
      <c r="L7082">
        <v>66</v>
      </c>
      <c r="N7082">
        <v>1</v>
      </c>
      <c r="O7082">
        <v>1.6</v>
      </c>
      <c r="R7082">
        <v>3.4000000000000002E-2</v>
      </c>
    </row>
    <row r="7083" spans="1:18">
      <c r="A7083" t="s">
        <v>2083</v>
      </c>
      <c r="B7083" t="s">
        <v>2082</v>
      </c>
      <c r="D7083">
        <v>2021</v>
      </c>
      <c r="E7083" t="s">
        <v>2134</v>
      </c>
      <c r="F7083" t="s">
        <v>2301</v>
      </c>
      <c r="G7083">
        <v>-33.622200280000001</v>
      </c>
      <c r="H7083">
        <v>115.4106424</v>
      </c>
      <c r="I7083" t="s">
        <v>2339</v>
      </c>
      <c r="J7083" t="s">
        <v>2138</v>
      </c>
      <c r="K7083">
        <v>66</v>
      </c>
      <c r="L7083">
        <v>67</v>
      </c>
      <c r="N7083">
        <v>1</v>
      </c>
      <c r="O7083">
        <v>1.6075999999999999</v>
      </c>
      <c r="R7083">
        <v>3.4000000000000002E-2</v>
      </c>
    </row>
    <row r="7084" spans="1:18">
      <c r="A7084" t="s">
        <v>2083</v>
      </c>
      <c r="B7084" t="s">
        <v>2082</v>
      </c>
      <c r="D7084">
        <v>2021</v>
      </c>
      <c r="E7084" t="s">
        <v>2134</v>
      </c>
      <c r="F7084" t="s">
        <v>2301</v>
      </c>
      <c r="G7084">
        <v>-33.622200280000001</v>
      </c>
      <c r="H7084">
        <v>115.4106424</v>
      </c>
      <c r="I7084" t="s">
        <v>2339</v>
      </c>
      <c r="J7084" t="s">
        <v>2138</v>
      </c>
      <c r="K7084">
        <v>67</v>
      </c>
      <c r="L7084">
        <v>68</v>
      </c>
      <c r="N7084">
        <v>1</v>
      </c>
      <c r="O7084">
        <v>1.8325</v>
      </c>
      <c r="R7084">
        <v>3.4000000000000002E-2</v>
      </c>
    </row>
    <row r="7085" spans="1:18">
      <c r="A7085" t="s">
        <v>2083</v>
      </c>
      <c r="B7085" t="s">
        <v>2082</v>
      </c>
      <c r="D7085">
        <v>2021</v>
      </c>
      <c r="E7085" t="s">
        <v>2134</v>
      </c>
      <c r="F7085" t="s">
        <v>2301</v>
      </c>
      <c r="G7085">
        <v>-33.622200280000001</v>
      </c>
      <c r="H7085">
        <v>115.4106424</v>
      </c>
      <c r="I7085" t="s">
        <v>2339</v>
      </c>
      <c r="J7085" t="s">
        <v>2138</v>
      </c>
      <c r="K7085">
        <v>68</v>
      </c>
      <c r="L7085">
        <v>69</v>
      </c>
      <c r="N7085">
        <v>1</v>
      </c>
      <c r="O7085">
        <v>1.6735</v>
      </c>
      <c r="R7085">
        <v>3.4000000000000002E-2</v>
      </c>
    </row>
    <row r="7086" spans="1:18">
      <c r="A7086" t="s">
        <v>2083</v>
      </c>
      <c r="B7086" t="s">
        <v>2082</v>
      </c>
      <c r="D7086">
        <v>2021</v>
      </c>
      <c r="E7086" t="s">
        <v>2134</v>
      </c>
      <c r="F7086" t="s">
        <v>2301</v>
      </c>
      <c r="G7086">
        <v>-33.622200280000001</v>
      </c>
      <c r="H7086">
        <v>115.4106424</v>
      </c>
      <c r="I7086" t="s">
        <v>2339</v>
      </c>
      <c r="J7086" t="s">
        <v>2138</v>
      </c>
      <c r="K7086">
        <v>69</v>
      </c>
      <c r="L7086">
        <v>70</v>
      </c>
      <c r="N7086">
        <v>1</v>
      </c>
      <c r="O7086">
        <v>1.9749000000000001</v>
      </c>
      <c r="R7086">
        <v>3.1699999999999999E-2</v>
      </c>
    </row>
    <row r="7087" spans="1:18">
      <c r="A7087" t="s">
        <v>2083</v>
      </c>
      <c r="B7087" t="s">
        <v>2082</v>
      </c>
      <c r="D7087">
        <v>2021</v>
      </c>
      <c r="E7087" t="s">
        <v>2134</v>
      </c>
      <c r="F7087" t="s">
        <v>2301</v>
      </c>
      <c r="G7087">
        <v>-33.622200280000001</v>
      </c>
      <c r="H7087">
        <v>115.4106424</v>
      </c>
      <c r="I7087" t="s">
        <v>2339</v>
      </c>
      <c r="J7087" t="s">
        <v>2138</v>
      </c>
      <c r="K7087">
        <v>70</v>
      </c>
      <c r="L7087">
        <v>71</v>
      </c>
      <c r="N7087">
        <v>1</v>
      </c>
      <c r="O7087">
        <v>1.6854</v>
      </c>
      <c r="R7087">
        <v>0.50900000000000001</v>
      </c>
    </row>
    <row r="7088" spans="1:18">
      <c r="A7088" t="s">
        <v>2083</v>
      </c>
      <c r="B7088" t="s">
        <v>2082</v>
      </c>
      <c r="D7088">
        <v>2021</v>
      </c>
      <c r="E7088" t="s">
        <v>2134</v>
      </c>
      <c r="F7088" t="s">
        <v>2301</v>
      </c>
      <c r="G7088">
        <v>-33.622200280000001</v>
      </c>
      <c r="H7088">
        <v>115.4106424</v>
      </c>
      <c r="I7088" t="s">
        <v>2339</v>
      </c>
      <c r="J7088" t="s">
        <v>2138</v>
      </c>
      <c r="K7088">
        <v>71</v>
      </c>
      <c r="L7088">
        <v>72</v>
      </c>
      <c r="N7088">
        <v>1</v>
      </c>
      <c r="O7088">
        <v>1.9372</v>
      </c>
      <c r="R7088">
        <v>0.50900000000000001</v>
      </c>
    </row>
    <row r="7089" spans="1:18">
      <c r="A7089" t="s">
        <v>2083</v>
      </c>
      <c r="B7089" t="s">
        <v>2082</v>
      </c>
      <c r="D7089">
        <v>2021</v>
      </c>
      <c r="E7089" t="s">
        <v>2134</v>
      </c>
      <c r="F7089" t="s">
        <v>2301</v>
      </c>
      <c r="G7089">
        <v>-33.622200280000001</v>
      </c>
      <c r="H7089">
        <v>115.4106424</v>
      </c>
      <c r="I7089" t="s">
        <v>2339</v>
      </c>
      <c r="J7089" t="s">
        <v>2138</v>
      </c>
      <c r="K7089">
        <v>72</v>
      </c>
      <c r="L7089">
        <v>73</v>
      </c>
      <c r="N7089">
        <v>1</v>
      </c>
      <c r="O7089">
        <v>1.4608000000000001</v>
      </c>
      <c r="R7089">
        <v>0.50900000000000001</v>
      </c>
    </row>
    <row r="7090" spans="1:18">
      <c r="A7090" t="s">
        <v>2083</v>
      </c>
      <c r="B7090" t="s">
        <v>2082</v>
      </c>
      <c r="D7090">
        <v>2021</v>
      </c>
      <c r="E7090" t="s">
        <v>2134</v>
      </c>
      <c r="F7090" t="s">
        <v>2301</v>
      </c>
      <c r="G7090">
        <v>-33.622200280000001</v>
      </c>
      <c r="H7090">
        <v>115.4106424</v>
      </c>
      <c r="I7090" t="s">
        <v>2339</v>
      </c>
      <c r="J7090" t="s">
        <v>2138</v>
      </c>
      <c r="K7090">
        <v>73</v>
      </c>
      <c r="L7090">
        <v>74</v>
      </c>
      <c r="N7090">
        <v>1</v>
      </c>
      <c r="O7090">
        <v>1.2123999999999999</v>
      </c>
      <c r="R7090">
        <v>0.50900000000000001</v>
      </c>
    </row>
    <row r="7091" spans="1:18">
      <c r="A7091" t="s">
        <v>2083</v>
      </c>
      <c r="B7091" t="s">
        <v>2082</v>
      </c>
      <c r="D7091">
        <v>2021</v>
      </c>
      <c r="E7091" t="s">
        <v>2134</v>
      </c>
      <c r="F7091" t="s">
        <v>2301</v>
      </c>
      <c r="G7091">
        <v>-33.622200280000001</v>
      </c>
      <c r="H7091">
        <v>115.4106424</v>
      </c>
      <c r="I7091" t="s">
        <v>2339</v>
      </c>
      <c r="J7091" t="s">
        <v>2138</v>
      </c>
      <c r="K7091">
        <v>74</v>
      </c>
      <c r="L7091">
        <v>75</v>
      </c>
      <c r="N7091">
        <v>1</v>
      </c>
      <c r="O7091">
        <v>1.2971999999999999</v>
      </c>
      <c r="R7091">
        <v>0.98629999999999995</v>
      </c>
    </row>
    <row r="7092" spans="1:18">
      <c r="A7092" t="s">
        <v>2083</v>
      </c>
      <c r="B7092" t="s">
        <v>2082</v>
      </c>
      <c r="D7092">
        <v>2021</v>
      </c>
      <c r="E7092" t="s">
        <v>2134</v>
      </c>
      <c r="F7092" t="s">
        <v>2301</v>
      </c>
      <c r="G7092">
        <v>-33.622200280000001</v>
      </c>
      <c r="H7092">
        <v>115.4106424</v>
      </c>
      <c r="I7092" t="s">
        <v>2339</v>
      </c>
      <c r="J7092" t="s">
        <v>2138</v>
      </c>
      <c r="K7092">
        <v>75</v>
      </c>
      <c r="L7092">
        <v>76</v>
      </c>
      <c r="N7092">
        <v>1</v>
      </c>
      <c r="O7092">
        <v>1.7954000000000001</v>
      </c>
      <c r="R7092">
        <v>0.74570000000000003</v>
      </c>
    </row>
    <row r="7093" spans="1:18">
      <c r="A7093" t="s">
        <v>2083</v>
      </c>
      <c r="B7093" t="s">
        <v>2082</v>
      </c>
      <c r="D7093">
        <v>2021</v>
      </c>
      <c r="E7093" t="s">
        <v>2134</v>
      </c>
      <c r="F7093" t="s">
        <v>2301</v>
      </c>
      <c r="G7093">
        <v>-33.622200280000001</v>
      </c>
      <c r="H7093">
        <v>115.4106424</v>
      </c>
      <c r="I7093" t="s">
        <v>2339</v>
      </c>
      <c r="J7093" t="s">
        <v>2138</v>
      </c>
      <c r="K7093">
        <v>76</v>
      </c>
      <c r="L7093">
        <v>77</v>
      </c>
      <c r="N7093">
        <v>1</v>
      </c>
      <c r="O7093">
        <v>1.6020000000000001</v>
      </c>
      <c r="R7093">
        <v>0.74570000000000003</v>
      </c>
    </row>
    <row r="7094" spans="1:18">
      <c r="A7094" t="s">
        <v>2083</v>
      </c>
      <c r="B7094" t="s">
        <v>2082</v>
      </c>
      <c r="D7094">
        <v>2021</v>
      </c>
      <c r="E7094" t="s">
        <v>2134</v>
      </c>
      <c r="F7094" t="s">
        <v>2301</v>
      </c>
      <c r="G7094">
        <v>-33.622200280000001</v>
      </c>
      <c r="H7094">
        <v>115.4106424</v>
      </c>
      <c r="I7094" t="s">
        <v>2339</v>
      </c>
      <c r="J7094" t="s">
        <v>2138</v>
      </c>
      <c r="K7094">
        <v>77</v>
      </c>
      <c r="L7094">
        <v>78</v>
      </c>
      <c r="N7094">
        <v>1</v>
      </c>
      <c r="O7094">
        <v>1.6165</v>
      </c>
      <c r="R7094">
        <v>0.74570000000000003</v>
      </c>
    </row>
    <row r="7095" spans="1:18">
      <c r="A7095" t="s">
        <v>2083</v>
      </c>
      <c r="B7095" t="s">
        <v>2082</v>
      </c>
      <c r="D7095">
        <v>2021</v>
      </c>
      <c r="E7095" t="s">
        <v>2134</v>
      </c>
      <c r="F7095" t="s">
        <v>2301</v>
      </c>
      <c r="G7095">
        <v>-33.622200280000001</v>
      </c>
      <c r="H7095">
        <v>115.4106424</v>
      </c>
      <c r="I7095" t="s">
        <v>2339</v>
      </c>
      <c r="J7095" t="s">
        <v>2138</v>
      </c>
      <c r="K7095">
        <v>78</v>
      </c>
      <c r="L7095">
        <v>79</v>
      </c>
      <c r="N7095">
        <v>1</v>
      </c>
      <c r="O7095">
        <v>1.4675</v>
      </c>
      <c r="R7095">
        <v>0.74570000000000003</v>
      </c>
    </row>
    <row r="7096" spans="1:18">
      <c r="A7096" t="s">
        <v>2083</v>
      </c>
      <c r="B7096" t="s">
        <v>2082</v>
      </c>
      <c r="D7096">
        <v>2021</v>
      </c>
      <c r="E7096" t="s">
        <v>2134</v>
      </c>
      <c r="F7096" t="s">
        <v>2301</v>
      </c>
      <c r="G7096">
        <v>-33.622200280000001</v>
      </c>
      <c r="H7096">
        <v>115.4106424</v>
      </c>
      <c r="I7096" t="s">
        <v>2339</v>
      </c>
      <c r="J7096" t="s">
        <v>2138</v>
      </c>
      <c r="K7096">
        <v>79</v>
      </c>
      <c r="L7096">
        <v>80</v>
      </c>
      <c r="N7096">
        <v>1</v>
      </c>
      <c r="O7096">
        <v>1.3708</v>
      </c>
      <c r="R7096">
        <v>0.50519999999999998</v>
      </c>
    </row>
    <row r="7097" spans="1:18">
      <c r="A7097" t="s">
        <v>2083</v>
      </c>
      <c r="B7097" t="s">
        <v>2082</v>
      </c>
      <c r="D7097">
        <v>2021</v>
      </c>
      <c r="E7097" t="s">
        <v>2134</v>
      </c>
      <c r="F7097" t="s">
        <v>2301</v>
      </c>
      <c r="G7097">
        <v>-33.622200280000001</v>
      </c>
      <c r="H7097">
        <v>115.4106424</v>
      </c>
      <c r="I7097" t="s">
        <v>2339</v>
      </c>
      <c r="J7097" t="s">
        <v>2138</v>
      </c>
      <c r="K7097">
        <v>80</v>
      </c>
      <c r="L7097">
        <v>81</v>
      </c>
      <c r="N7097">
        <v>1</v>
      </c>
      <c r="O7097">
        <v>1.3312999999999999</v>
      </c>
      <c r="R7097">
        <v>0.2732</v>
      </c>
    </row>
    <row r="7098" spans="1:18">
      <c r="A7098" t="s">
        <v>2083</v>
      </c>
      <c r="B7098" t="s">
        <v>2082</v>
      </c>
      <c r="D7098">
        <v>2021</v>
      </c>
      <c r="E7098" t="s">
        <v>2134</v>
      </c>
      <c r="F7098" t="s">
        <v>2301</v>
      </c>
      <c r="G7098">
        <v>-33.622200280000001</v>
      </c>
      <c r="H7098">
        <v>115.4106424</v>
      </c>
      <c r="I7098" t="s">
        <v>2339</v>
      </c>
      <c r="J7098" t="s">
        <v>2138</v>
      </c>
      <c r="K7098">
        <v>81</v>
      </c>
      <c r="L7098">
        <v>82</v>
      </c>
      <c r="N7098">
        <v>1</v>
      </c>
      <c r="O7098">
        <v>1.8279000000000001</v>
      </c>
      <c r="R7098">
        <v>0.2732</v>
      </c>
    </row>
    <row r="7099" spans="1:18">
      <c r="A7099" t="s">
        <v>2083</v>
      </c>
      <c r="B7099" t="s">
        <v>2082</v>
      </c>
      <c r="D7099">
        <v>2021</v>
      </c>
      <c r="E7099" t="s">
        <v>2134</v>
      </c>
      <c r="F7099" t="s">
        <v>2301</v>
      </c>
      <c r="G7099">
        <v>-33.622200280000001</v>
      </c>
      <c r="H7099">
        <v>115.4106424</v>
      </c>
      <c r="I7099" t="s">
        <v>2339</v>
      </c>
      <c r="J7099" t="s">
        <v>2138</v>
      </c>
      <c r="K7099">
        <v>82</v>
      </c>
      <c r="L7099">
        <v>83</v>
      </c>
      <c r="N7099">
        <v>1</v>
      </c>
      <c r="O7099">
        <v>1.5341</v>
      </c>
      <c r="R7099">
        <v>0.2732</v>
      </c>
    </row>
    <row r="7100" spans="1:18">
      <c r="A7100" t="s">
        <v>2083</v>
      </c>
      <c r="B7100" t="s">
        <v>2082</v>
      </c>
      <c r="D7100">
        <v>2021</v>
      </c>
      <c r="E7100" t="s">
        <v>2134</v>
      </c>
      <c r="F7100" t="s">
        <v>2301</v>
      </c>
      <c r="G7100">
        <v>-33.622200280000001</v>
      </c>
      <c r="H7100">
        <v>115.4106424</v>
      </c>
      <c r="I7100" t="s">
        <v>2339</v>
      </c>
      <c r="J7100" t="s">
        <v>2138</v>
      </c>
      <c r="K7100">
        <v>83</v>
      </c>
      <c r="L7100">
        <v>84</v>
      </c>
      <c r="N7100">
        <v>1</v>
      </c>
      <c r="O7100">
        <v>1.8032999999999999</v>
      </c>
      <c r="R7100">
        <v>0.2732</v>
      </c>
    </row>
    <row r="7101" spans="1:18">
      <c r="A7101" t="s">
        <v>2083</v>
      </c>
      <c r="B7101" t="s">
        <v>2082</v>
      </c>
      <c r="D7101">
        <v>2021</v>
      </c>
      <c r="E7101" t="s">
        <v>2134</v>
      </c>
      <c r="F7101" t="s">
        <v>2301</v>
      </c>
      <c r="G7101">
        <v>-33.622200280000001</v>
      </c>
      <c r="H7101">
        <v>115.4106424</v>
      </c>
      <c r="I7101" t="s">
        <v>2339</v>
      </c>
      <c r="J7101" t="s">
        <v>2138</v>
      </c>
      <c r="K7101">
        <v>84</v>
      </c>
      <c r="L7101">
        <v>85</v>
      </c>
      <c r="N7101">
        <v>1</v>
      </c>
      <c r="O7101">
        <v>1.5417000000000001</v>
      </c>
      <c r="R7101">
        <v>4.1200000000000001E-2</v>
      </c>
    </row>
    <row r="7102" spans="1:18">
      <c r="A7102" t="s">
        <v>2083</v>
      </c>
      <c r="B7102" t="s">
        <v>2082</v>
      </c>
      <c r="D7102">
        <v>2021</v>
      </c>
      <c r="E7102" t="s">
        <v>2134</v>
      </c>
      <c r="F7102" t="s">
        <v>2301</v>
      </c>
      <c r="G7102">
        <v>-33.622200280000001</v>
      </c>
      <c r="H7102">
        <v>115.4106424</v>
      </c>
      <c r="I7102" t="s">
        <v>2339</v>
      </c>
      <c r="J7102" t="s">
        <v>2138</v>
      </c>
      <c r="K7102">
        <v>85</v>
      </c>
      <c r="L7102">
        <v>86</v>
      </c>
      <c r="N7102">
        <v>1</v>
      </c>
      <c r="O7102">
        <v>1.9514</v>
      </c>
      <c r="R7102">
        <v>3.7600000000000001E-2</v>
      </c>
    </row>
    <row r="7103" spans="1:18">
      <c r="A7103" t="s">
        <v>2083</v>
      </c>
      <c r="B7103" t="s">
        <v>2082</v>
      </c>
      <c r="D7103">
        <v>2021</v>
      </c>
      <c r="E7103" t="s">
        <v>2134</v>
      </c>
      <c r="F7103" t="s">
        <v>2301</v>
      </c>
      <c r="G7103">
        <v>-33.622200280000001</v>
      </c>
      <c r="H7103">
        <v>115.4106424</v>
      </c>
      <c r="I7103" t="s">
        <v>2339</v>
      </c>
      <c r="J7103" t="s">
        <v>2138</v>
      </c>
      <c r="K7103">
        <v>86</v>
      </c>
      <c r="L7103">
        <v>87</v>
      </c>
      <c r="N7103">
        <v>1</v>
      </c>
      <c r="O7103">
        <v>1.6947000000000001</v>
      </c>
      <c r="R7103">
        <v>3.7600000000000001E-2</v>
      </c>
    </row>
    <row r="7104" spans="1:18">
      <c r="A7104" t="s">
        <v>2083</v>
      </c>
      <c r="B7104" t="s">
        <v>2082</v>
      </c>
      <c r="D7104">
        <v>2021</v>
      </c>
      <c r="E7104" t="s">
        <v>2134</v>
      </c>
      <c r="F7104" t="s">
        <v>2301</v>
      </c>
      <c r="G7104">
        <v>-33.622200280000001</v>
      </c>
      <c r="H7104">
        <v>115.4106424</v>
      </c>
      <c r="I7104" t="s">
        <v>2339</v>
      </c>
      <c r="J7104" t="s">
        <v>2138</v>
      </c>
      <c r="K7104">
        <v>87</v>
      </c>
      <c r="L7104">
        <v>88</v>
      </c>
      <c r="N7104">
        <v>1</v>
      </c>
      <c r="O7104">
        <v>1.4834000000000001</v>
      </c>
      <c r="R7104">
        <v>3.7600000000000001E-2</v>
      </c>
    </row>
    <row r="7105" spans="1:18">
      <c r="A7105" t="s">
        <v>2083</v>
      </c>
      <c r="B7105" t="s">
        <v>2082</v>
      </c>
      <c r="D7105">
        <v>2021</v>
      </c>
      <c r="E7105" t="s">
        <v>2134</v>
      </c>
      <c r="F7105" t="s">
        <v>2301</v>
      </c>
      <c r="G7105">
        <v>-33.622200280000001</v>
      </c>
      <c r="H7105">
        <v>115.4106424</v>
      </c>
      <c r="I7105" t="s">
        <v>2339</v>
      </c>
      <c r="J7105" t="s">
        <v>2138</v>
      </c>
      <c r="K7105">
        <v>88</v>
      </c>
      <c r="L7105">
        <v>89</v>
      </c>
      <c r="N7105">
        <v>1</v>
      </c>
      <c r="O7105">
        <v>1.7989999999999999</v>
      </c>
      <c r="R7105">
        <v>3.7600000000000001E-2</v>
      </c>
    </row>
    <row r="7106" spans="1:18">
      <c r="A7106" t="s">
        <v>2083</v>
      </c>
      <c r="B7106" t="s">
        <v>2082</v>
      </c>
      <c r="D7106">
        <v>2021</v>
      </c>
      <c r="E7106" t="s">
        <v>2134</v>
      </c>
      <c r="F7106" t="s">
        <v>2301</v>
      </c>
      <c r="G7106">
        <v>-33.622200280000001</v>
      </c>
      <c r="H7106">
        <v>115.4106424</v>
      </c>
      <c r="I7106" t="s">
        <v>2339</v>
      </c>
      <c r="J7106" t="s">
        <v>2138</v>
      </c>
      <c r="K7106">
        <v>89</v>
      </c>
      <c r="L7106">
        <v>90</v>
      </c>
      <c r="N7106">
        <v>1</v>
      </c>
      <c r="O7106">
        <v>1.6354</v>
      </c>
      <c r="R7106">
        <v>3.4099999999999998E-2</v>
      </c>
    </row>
    <row r="7107" spans="1:18">
      <c r="A7107" t="s">
        <v>2083</v>
      </c>
      <c r="B7107" t="s">
        <v>2082</v>
      </c>
      <c r="D7107">
        <v>2021</v>
      </c>
      <c r="E7107" t="s">
        <v>2134</v>
      </c>
      <c r="F7107" t="s">
        <v>2301</v>
      </c>
      <c r="G7107">
        <v>-33.622200280000001</v>
      </c>
      <c r="H7107">
        <v>115.4106424</v>
      </c>
      <c r="I7107" t="s">
        <v>2339</v>
      </c>
      <c r="J7107" t="s">
        <v>2138</v>
      </c>
      <c r="K7107">
        <v>90</v>
      </c>
      <c r="L7107">
        <v>91</v>
      </c>
      <c r="N7107">
        <v>1</v>
      </c>
      <c r="O7107">
        <v>1.5469999999999999</v>
      </c>
    </row>
    <row r="7108" spans="1:18">
      <c r="A7108" t="s">
        <v>2083</v>
      </c>
      <c r="B7108" t="s">
        <v>2082</v>
      </c>
      <c r="D7108">
        <v>2021</v>
      </c>
      <c r="E7108" t="s">
        <v>2134</v>
      </c>
      <c r="F7108" t="s">
        <v>2301</v>
      </c>
      <c r="G7108">
        <v>-33.622200280000001</v>
      </c>
      <c r="H7108">
        <v>115.4106424</v>
      </c>
      <c r="I7108" t="s">
        <v>2339</v>
      </c>
      <c r="J7108" t="s">
        <v>2138</v>
      </c>
      <c r="K7108">
        <v>91</v>
      </c>
      <c r="L7108">
        <v>92</v>
      </c>
      <c r="N7108">
        <v>1</v>
      </c>
      <c r="O7108">
        <v>1.5773999999999999</v>
      </c>
    </row>
    <row r="7109" spans="1:18">
      <c r="A7109" t="s">
        <v>2083</v>
      </c>
      <c r="B7109" t="s">
        <v>2082</v>
      </c>
      <c r="D7109">
        <v>2021</v>
      </c>
      <c r="E7109" t="s">
        <v>2134</v>
      </c>
      <c r="F7109" t="s">
        <v>2301</v>
      </c>
      <c r="G7109">
        <v>-33.622200280000001</v>
      </c>
      <c r="H7109">
        <v>115.4106424</v>
      </c>
      <c r="I7109" t="s">
        <v>2339</v>
      </c>
      <c r="J7109" t="s">
        <v>2138</v>
      </c>
      <c r="K7109">
        <v>92</v>
      </c>
      <c r="L7109">
        <v>93</v>
      </c>
      <c r="N7109">
        <v>1</v>
      </c>
      <c r="O7109">
        <v>1.5330999999999999</v>
      </c>
    </row>
    <row r="7110" spans="1:18">
      <c r="A7110" t="s">
        <v>2083</v>
      </c>
      <c r="B7110" t="s">
        <v>2082</v>
      </c>
      <c r="D7110">
        <v>2021</v>
      </c>
      <c r="E7110" t="s">
        <v>2134</v>
      </c>
      <c r="F7110" t="s">
        <v>2301</v>
      </c>
      <c r="G7110">
        <v>-33.598608970000001</v>
      </c>
      <c r="H7110">
        <v>115.4485608</v>
      </c>
      <c r="I7110" t="s">
        <v>2339</v>
      </c>
      <c r="J7110" t="s">
        <v>2137</v>
      </c>
      <c r="K7110">
        <v>0</v>
      </c>
      <c r="L7110">
        <v>0.5</v>
      </c>
      <c r="N7110">
        <v>0.5</v>
      </c>
      <c r="O7110">
        <v>0.31509999999999999</v>
      </c>
      <c r="R7110">
        <v>3.0339</v>
      </c>
    </row>
    <row r="7111" spans="1:18">
      <c r="A7111" t="s">
        <v>2083</v>
      </c>
      <c r="B7111" t="s">
        <v>2082</v>
      </c>
      <c r="D7111">
        <v>2021</v>
      </c>
      <c r="E7111" t="s">
        <v>2134</v>
      </c>
      <c r="F7111" t="s">
        <v>2301</v>
      </c>
      <c r="G7111">
        <v>-33.598608970000001</v>
      </c>
      <c r="H7111">
        <v>115.4485608</v>
      </c>
      <c r="I7111" t="s">
        <v>2339</v>
      </c>
      <c r="J7111" t="s">
        <v>2137</v>
      </c>
      <c r="K7111">
        <v>0.5</v>
      </c>
      <c r="L7111">
        <v>1</v>
      </c>
      <c r="N7111">
        <v>0.5</v>
      </c>
      <c r="O7111">
        <v>0.62570000000000003</v>
      </c>
      <c r="R7111">
        <v>3.0339</v>
      </c>
    </row>
    <row r="7112" spans="1:18">
      <c r="A7112" t="s">
        <v>2083</v>
      </c>
      <c r="B7112" t="s">
        <v>2082</v>
      </c>
      <c r="D7112">
        <v>2021</v>
      </c>
      <c r="E7112" t="s">
        <v>2134</v>
      </c>
      <c r="F7112" t="s">
        <v>2301</v>
      </c>
      <c r="G7112">
        <v>-33.598608970000001</v>
      </c>
      <c r="H7112">
        <v>115.4485608</v>
      </c>
      <c r="I7112" t="s">
        <v>2339</v>
      </c>
      <c r="J7112" t="s">
        <v>2137</v>
      </c>
      <c r="K7112">
        <v>1</v>
      </c>
      <c r="L7112">
        <v>1.5</v>
      </c>
      <c r="N7112">
        <v>0.5</v>
      </c>
      <c r="O7112">
        <v>0.50170000000000003</v>
      </c>
      <c r="R7112">
        <v>3.5453999999999999</v>
      </c>
    </row>
    <row r="7113" spans="1:18">
      <c r="A7113" t="s">
        <v>2083</v>
      </c>
      <c r="B7113" t="s">
        <v>2082</v>
      </c>
      <c r="D7113">
        <v>2021</v>
      </c>
      <c r="E7113" t="s">
        <v>2134</v>
      </c>
      <c r="F7113" t="s">
        <v>2301</v>
      </c>
      <c r="G7113">
        <v>-33.598608970000001</v>
      </c>
      <c r="H7113">
        <v>115.4485608</v>
      </c>
      <c r="I7113" t="s">
        <v>2339</v>
      </c>
      <c r="J7113" t="s">
        <v>2137</v>
      </c>
      <c r="K7113">
        <v>1.5</v>
      </c>
      <c r="L7113">
        <v>2</v>
      </c>
      <c r="N7113">
        <v>0.5</v>
      </c>
      <c r="O7113">
        <v>0.64700000000000002</v>
      </c>
      <c r="R7113">
        <v>3.0148000000000001</v>
      </c>
    </row>
    <row r="7114" spans="1:18">
      <c r="A7114" t="s">
        <v>2083</v>
      </c>
      <c r="B7114" t="s">
        <v>2082</v>
      </c>
      <c r="D7114">
        <v>2021</v>
      </c>
      <c r="E7114" t="s">
        <v>2134</v>
      </c>
      <c r="F7114" t="s">
        <v>2301</v>
      </c>
      <c r="G7114">
        <v>-33.598608970000001</v>
      </c>
      <c r="H7114">
        <v>115.4485608</v>
      </c>
      <c r="I7114" t="s">
        <v>2339</v>
      </c>
      <c r="J7114" t="s">
        <v>2137</v>
      </c>
      <c r="K7114">
        <v>2</v>
      </c>
      <c r="L7114">
        <v>2.5</v>
      </c>
      <c r="N7114">
        <v>0.5</v>
      </c>
      <c r="O7114">
        <v>0.83789999999999998</v>
      </c>
      <c r="R7114">
        <v>1.7293000000000001</v>
      </c>
    </row>
    <row r="7115" spans="1:18">
      <c r="A7115" t="s">
        <v>2083</v>
      </c>
      <c r="B7115" t="s">
        <v>2082</v>
      </c>
      <c r="D7115">
        <v>2021</v>
      </c>
      <c r="E7115" t="s">
        <v>2134</v>
      </c>
      <c r="F7115" t="s">
        <v>2301</v>
      </c>
      <c r="G7115">
        <v>-33.598608970000001</v>
      </c>
      <c r="H7115">
        <v>115.4485608</v>
      </c>
      <c r="I7115" t="s">
        <v>2339</v>
      </c>
      <c r="J7115" t="s">
        <v>2137</v>
      </c>
      <c r="K7115">
        <v>2.5</v>
      </c>
      <c r="L7115">
        <v>3</v>
      </c>
      <c r="N7115">
        <v>0.5</v>
      </c>
      <c r="O7115">
        <v>0.81130000000000002</v>
      </c>
      <c r="R7115">
        <v>1.1976</v>
      </c>
    </row>
    <row r="7116" spans="1:18">
      <c r="A7116" t="s">
        <v>2083</v>
      </c>
      <c r="B7116" t="s">
        <v>2082</v>
      </c>
      <c r="D7116">
        <v>2021</v>
      </c>
      <c r="E7116" t="s">
        <v>2134</v>
      </c>
      <c r="F7116" t="s">
        <v>2301</v>
      </c>
      <c r="G7116">
        <v>-33.598608970000001</v>
      </c>
      <c r="H7116">
        <v>115.4485608</v>
      </c>
      <c r="I7116" t="s">
        <v>2339</v>
      </c>
      <c r="J7116" t="s">
        <v>2137</v>
      </c>
      <c r="K7116">
        <v>3</v>
      </c>
      <c r="L7116">
        <v>3.5</v>
      </c>
      <c r="N7116">
        <v>0.5</v>
      </c>
      <c r="O7116">
        <v>1.0516000000000001</v>
      </c>
      <c r="R7116">
        <v>1.1493</v>
      </c>
    </row>
    <row r="7117" spans="1:18">
      <c r="A7117" t="s">
        <v>2083</v>
      </c>
      <c r="B7117" t="s">
        <v>2082</v>
      </c>
      <c r="D7117">
        <v>2021</v>
      </c>
      <c r="E7117" t="s">
        <v>2134</v>
      </c>
      <c r="F7117" t="s">
        <v>2301</v>
      </c>
      <c r="G7117">
        <v>-33.598608970000001</v>
      </c>
      <c r="H7117">
        <v>115.4485608</v>
      </c>
      <c r="I7117" t="s">
        <v>2339</v>
      </c>
      <c r="J7117" t="s">
        <v>2137</v>
      </c>
      <c r="K7117">
        <v>3.5</v>
      </c>
      <c r="L7117">
        <v>4</v>
      </c>
      <c r="N7117">
        <v>0.5</v>
      </c>
      <c r="O7117">
        <v>1.081</v>
      </c>
      <c r="R7117">
        <v>0.75349999999999995</v>
      </c>
    </row>
    <row r="7118" spans="1:18">
      <c r="A7118" t="s">
        <v>2083</v>
      </c>
      <c r="B7118" t="s">
        <v>2082</v>
      </c>
      <c r="D7118">
        <v>2021</v>
      </c>
      <c r="E7118" t="s">
        <v>2134</v>
      </c>
      <c r="F7118" t="s">
        <v>2301</v>
      </c>
      <c r="G7118">
        <v>-33.598608970000001</v>
      </c>
      <c r="H7118">
        <v>115.4485608</v>
      </c>
      <c r="I7118" t="s">
        <v>2339</v>
      </c>
      <c r="J7118" t="s">
        <v>2137</v>
      </c>
      <c r="K7118">
        <v>4</v>
      </c>
      <c r="L7118">
        <v>4.5</v>
      </c>
      <c r="N7118">
        <v>0.5</v>
      </c>
      <c r="O7118">
        <v>1.0064</v>
      </c>
      <c r="R7118">
        <v>0.44369999999999998</v>
      </c>
    </row>
    <row r="7119" spans="1:18">
      <c r="A7119" t="s">
        <v>2083</v>
      </c>
      <c r="B7119" t="s">
        <v>2082</v>
      </c>
      <c r="D7119">
        <v>2021</v>
      </c>
      <c r="E7119" t="s">
        <v>2134</v>
      </c>
      <c r="F7119" t="s">
        <v>2301</v>
      </c>
      <c r="G7119">
        <v>-33.598608970000001</v>
      </c>
      <c r="H7119">
        <v>115.4485608</v>
      </c>
      <c r="I7119" t="s">
        <v>2339</v>
      </c>
      <c r="J7119" t="s">
        <v>2137</v>
      </c>
      <c r="K7119">
        <v>4.5</v>
      </c>
      <c r="L7119">
        <v>5</v>
      </c>
      <c r="N7119">
        <v>0.5</v>
      </c>
      <c r="O7119">
        <v>1.0939000000000001</v>
      </c>
      <c r="R7119">
        <v>0.36749999999999999</v>
      </c>
    </row>
    <row r="7120" spans="1:18">
      <c r="A7120" t="s">
        <v>2083</v>
      </c>
      <c r="B7120" t="s">
        <v>2082</v>
      </c>
      <c r="D7120">
        <v>2021</v>
      </c>
      <c r="E7120" t="s">
        <v>2134</v>
      </c>
      <c r="F7120" t="s">
        <v>2301</v>
      </c>
      <c r="G7120">
        <v>-33.598608970000001</v>
      </c>
      <c r="H7120">
        <v>115.4485608</v>
      </c>
      <c r="I7120" t="s">
        <v>2339</v>
      </c>
      <c r="J7120" t="s">
        <v>2137</v>
      </c>
      <c r="K7120">
        <v>5</v>
      </c>
      <c r="L7120">
        <v>5.5</v>
      </c>
      <c r="N7120">
        <v>0.5</v>
      </c>
      <c r="O7120">
        <v>1.4636</v>
      </c>
      <c r="R7120">
        <v>0.46210000000000001</v>
      </c>
    </row>
    <row r="7121" spans="1:18">
      <c r="A7121" t="s">
        <v>2083</v>
      </c>
      <c r="B7121" t="s">
        <v>2082</v>
      </c>
      <c r="D7121">
        <v>2021</v>
      </c>
      <c r="E7121" t="s">
        <v>2134</v>
      </c>
      <c r="F7121" t="s">
        <v>2301</v>
      </c>
      <c r="G7121">
        <v>-33.598608970000001</v>
      </c>
      <c r="H7121">
        <v>115.4485608</v>
      </c>
      <c r="I7121" t="s">
        <v>2339</v>
      </c>
      <c r="J7121" t="s">
        <v>2137</v>
      </c>
      <c r="K7121">
        <v>5.5</v>
      </c>
      <c r="L7121">
        <v>6</v>
      </c>
      <c r="N7121">
        <v>0.5</v>
      </c>
      <c r="O7121">
        <v>1.1283000000000001</v>
      </c>
      <c r="R7121">
        <v>0.17219999999999999</v>
      </c>
    </row>
    <row r="7122" spans="1:18">
      <c r="A7122" t="s">
        <v>2083</v>
      </c>
      <c r="B7122" t="s">
        <v>2082</v>
      </c>
      <c r="D7122">
        <v>2021</v>
      </c>
      <c r="E7122" t="s">
        <v>2134</v>
      </c>
      <c r="F7122" t="s">
        <v>2301</v>
      </c>
      <c r="G7122">
        <v>-33.598608970000001</v>
      </c>
      <c r="H7122">
        <v>115.4485608</v>
      </c>
      <c r="I7122" t="s">
        <v>2339</v>
      </c>
      <c r="J7122" t="s">
        <v>2137</v>
      </c>
      <c r="K7122">
        <v>6</v>
      </c>
      <c r="L7122">
        <v>6.5</v>
      </c>
      <c r="N7122">
        <v>0.5</v>
      </c>
      <c r="O7122">
        <v>1.3088</v>
      </c>
      <c r="R7122">
        <v>0.17519999999999999</v>
      </c>
    </row>
    <row r="7123" spans="1:18">
      <c r="A7123" t="s">
        <v>2083</v>
      </c>
      <c r="B7123" t="s">
        <v>2082</v>
      </c>
      <c r="D7123">
        <v>2021</v>
      </c>
      <c r="E7123" t="s">
        <v>2134</v>
      </c>
      <c r="F7123" t="s">
        <v>2301</v>
      </c>
      <c r="G7123">
        <v>-33.598608970000001</v>
      </c>
      <c r="H7123">
        <v>115.4485608</v>
      </c>
      <c r="I7123" t="s">
        <v>2339</v>
      </c>
      <c r="J7123" t="s">
        <v>2137</v>
      </c>
      <c r="K7123">
        <v>6.5</v>
      </c>
      <c r="L7123">
        <v>7</v>
      </c>
      <c r="N7123">
        <v>0.5</v>
      </c>
      <c r="O7123">
        <v>1.4117</v>
      </c>
      <c r="R7123">
        <v>0.17519999999999999</v>
      </c>
    </row>
    <row r="7124" spans="1:18">
      <c r="A7124" t="s">
        <v>2083</v>
      </c>
      <c r="B7124" t="s">
        <v>2082</v>
      </c>
      <c r="D7124">
        <v>2021</v>
      </c>
      <c r="E7124" t="s">
        <v>2134</v>
      </c>
      <c r="F7124" t="s">
        <v>2301</v>
      </c>
      <c r="G7124">
        <v>-33.598608970000001</v>
      </c>
      <c r="H7124">
        <v>115.4485608</v>
      </c>
      <c r="I7124" t="s">
        <v>2339</v>
      </c>
      <c r="J7124" t="s">
        <v>2137</v>
      </c>
      <c r="K7124">
        <v>7</v>
      </c>
      <c r="L7124">
        <v>7.5</v>
      </c>
      <c r="N7124">
        <v>0.5</v>
      </c>
      <c r="O7124">
        <v>1.2972999999999999</v>
      </c>
      <c r="R7124">
        <v>0.17810000000000001</v>
      </c>
    </row>
    <row r="7125" spans="1:18">
      <c r="A7125" t="s">
        <v>2083</v>
      </c>
      <c r="B7125" t="s">
        <v>2082</v>
      </c>
      <c r="D7125">
        <v>2021</v>
      </c>
      <c r="E7125" t="s">
        <v>2134</v>
      </c>
      <c r="F7125" t="s">
        <v>2301</v>
      </c>
      <c r="G7125">
        <v>-33.598608970000001</v>
      </c>
      <c r="H7125">
        <v>115.4485608</v>
      </c>
      <c r="I7125" t="s">
        <v>2339</v>
      </c>
      <c r="J7125" t="s">
        <v>2137</v>
      </c>
      <c r="K7125">
        <v>7.5</v>
      </c>
      <c r="L7125">
        <v>8</v>
      </c>
      <c r="N7125">
        <v>0.5</v>
      </c>
      <c r="O7125">
        <v>1.3148</v>
      </c>
      <c r="R7125">
        <v>0.10299999999999999</v>
      </c>
    </row>
    <row r="7126" spans="1:18">
      <c r="A7126" t="s">
        <v>2083</v>
      </c>
      <c r="B7126" t="s">
        <v>2082</v>
      </c>
      <c r="D7126">
        <v>2021</v>
      </c>
      <c r="E7126" t="s">
        <v>2134</v>
      </c>
      <c r="F7126" t="s">
        <v>2301</v>
      </c>
      <c r="G7126">
        <v>-33.598608970000001</v>
      </c>
      <c r="H7126">
        <v>115.4485608</v>
      </c>
      <c r="I7126" t="s">
        <v>2339</v>
      </c>
      <c r="J7126" t="s">
        <v>2137</v>
      </c>
      <c r="K7126">
        <v>8</v>
      </c>
      <c r="L7126">
        <v>8.5</v>
      </c>
      <c r="N7126">
        <v>0.5</v>
      </c>
      <c r="O7126">
        <v>1.919</v>
      </c>
      <c r="R7126">
        <v>2.7799999999999998E-2</v>
      </c>
    </row>
    <row r="7127" spans="1:18">
      <c r="A7127" t="s">
        <v>2083</v>
      </c>
      <c r="B7127" t="s">
        <v>2082</v>
      </c>
      <c r="D7127">
        <v>2021</v>
      </c>
      <c r="E7127" t="s">
        <v>2134</v>
      </c>
      <c r="F7127" t="s">
        <v>2301</v>
      </c>
      <c r="G7127">
        <v>-33.598608970000001</v>
      </c>
      <c r="H7127">
        <v>115.4485608</v>
      </c>
      <c r="I7127" t="s">
        <v>2339</v>
      </c>
      <c r="J7127" t="s">
        <v>2137</v>
      </c>
      <c r="K7127">
        <v>8.5</v>
      </c>
      <c r="L7127">
        <v>9</v>
      </c>
      <c r="N7127">
        <v>0.5</v>
      </c>
      <c r="O7127">
        <v>1.6001000000000001</v>
      </c>
      <c r="R7127">
        <v>0.1153</v>
      </c>
    </row>
    <row r="7128" spans="1:18">
      <c r="A7128" t="s">
        <v>2083</v>
      </c>
      <c r="B7128" t="s">
        <v>2082</v>
      </c>
      <c r="D7128">
        <v>2021</v>
      </c>
      <c r="E7128" t="s">
        <v>2134</v>
      </c>
      <c r="F7128" t="s">
        <v>2301</v>
      </c>
      <c r="G7128">
        <v>-33.598608970000001</v>
      </c>
      <c r="H7128">
        <v>115.4485608</v>
      </c>
      <c r="I7128" t="s">
        <v>2339</v>
      </c>
      <c r="J7128" t="s">
        <v>2137</v>
      </c>
      <c r="K7128">
        <v>9</v>
      </c>
      <c r="L7128">
        <v>9.5</v>
      </c>
      <c r="N7128">
        <v>0.5</v>
      </c>
      <c r="O7128">
        <v>1.3346</v>
      </c>
      <c r="R7128">
        <v>0.20280000000000001</v>
      </c>
    </row>
    <row r="7129" spans="1:18">
      <c r="A7129" t="s">
        <v>2083</v>
      </c>
      <c r="B7129" t="s">
        <v>2082</v>
      </c>
      <c r="D7129">
        <v>2021</v>
      </c>
      <c r="E7129" t="s">
        <v>2134</v>
      </c>
      <c r="F7129" t="s">
        <v>2301</v>
      </c>
      <c r="G7129">
        <v>-33.598608970000001</v>
      </c>
      <c r="H7129">
        <v>115.4485608</v>
      </c>
      <c r="I7129" t="s">
        <v>2339</v>
      </c>
      <c r="J7129" t="s">
        <v>2137</v>
      </c>
      <c r="K7129">
        <v>9.5</v>
      </c>
      <c r="L7129">
        <v>10</v>
      </c>
      <c r="N7129">
        <v>0.5</v>
      </c>
      <c r="O7129">
        <v>1.18</v>
      </c>
      <c r="R7129">
        <v>0.15720000000000001</v>
      </c>
    </row>
    <row r="7130" spans="1:18">
      <c r="A7130" t="s">
        <v>2083</v>
      </c>
      <c r="B7130" t="s">
        <v>2082</v>
      </c>
      <c r="D7130">
        <v>2021</v>
      </c>
      <c r="E7130" t="s">
        <v>2134</v>
      </c>
      <c r="F7130" t="s">
        <v>2301</v>
      </c>
      <c r="G7130">
        <v>-33.598608970000001</v>
      </c>
      <c r="H7130">
        <v>115.4485608</v>
      </c>
      <c r="I7130" t="s">
        <v>2339</v>
      </c>
      <c r="J7130" t="s">
        <v>2137</v>
      </c>
      <c r="K7130">
        <v>10</v>
      </c>
      <c r="L7130">
        <v>10.5</v>
      </c>
      <c r="N7130">
        <v>0.5</v>
      </c>
      <c r="O7130">
        <v>1.8428</v>
      </c>
      <c r="R7130">
        <v>0.11169999999999999</v>
      </c>
    </row>
    <row r="7131" spans="1:18">
      <c r="A7131" t="s">
        <v>2083</v>
      </c>
      <c r="B7131" t="s">
        <v>2082</v>
      </c>
      <c r="D7131">
        <v>2021</v>
      </c>
      <c r="E7131" t="s">
        <v>2134</v>
      </c>
      <c r="F7131" t="s">
        <v>2301</v>
      </c>
      <c r="G7131">
        <v>-33.598608970000001</v>
      </c>
      <c r="H7131">
        <v>115.4485608</v>
      </c>
      <c r="I7131" t="s">
        <v>2339</v>
      </c>
      <c r="J7131" t="s">
        <v>2137</v>
      </c>
      <c r="K7131">
        <v>10.5</v>
      </c>
      <c r="L7131">
        <v>11</v>
      </c>
      <c r="N7131">
        <v>0.5</v>
      </c>
      <c r="O7131">
        <v>1.4175</v>
      </c>
      <c r="R7131">
        <v>9.4700000000000006E-2</v>
      </c>
    </row>
    <row r="7132" spans="1:18">
      <c r="A7132" t="s">
        <v>2083</v>
      </c>
      <c r="B7132" t="s">
        <v>2082</v>
      </c>
      <c r="D7132">
        <v>2021</v>
      </c>
      <c r="E7132" t="s">
        <v>2134</v>
      </c>
      <c r="F7132" t="s">
        <v>2301</v>
      </c>
      <c r="G7132">
        <v>-33.598608970000001</v>
      </c>
      <c r="H7132">
        <v>115.4485608</v>
      </c>
      <c r="I7132" t="s">
        <v>2339</v>
      </c>
      <c r="J7132" t="s">
        <v>2137</v>
      </c>
      <c r="K7132">
        <v>11</v>
      </c>
      <c r="L7132">
        <v>11.5</v>
      </c>
      <c r="N7132">
        <v>0.5</v>
      </c>
      <c r="O7132">
        <v>1.5175000000000001</v>
      </c>
      <c r="R7132">
        <v>9.4700000000000006E-2</v>
      </c>
    </row>
    <row r="7133" spans="1:18">
      <c r="A7133" t="s">
        <v>2083</v>
      </c>
      <c r="B7133" t="s">
        <v>2082</v>
      </c>
      <c r="D7133">
        <v>2021</v>
      </c>
      <c r="E7133" t="s">
        <v>2134</v>
      </c>
      <c r="F7133" t="s">
        <v>2301</v>
      </c>
      <c r="G7133">
        <v>-33.598608970000001</v>
      </c>
      <c r="H7133">
        <v>115.4485608</v>
      </c>
      <c r="I7133" t="s">
        <v>2339</v>
      </c>
      <c r="J7133" t="s">
        <v>2137</v>
      </c>
      <c r="K7133">
        <v>11.5</v>
      </c>
      <c r="L7133">
        <v>12</v>
      </c>
      <c r="N7133">
        <v>0.5</v>
      </c>
      <c r="O7133">
        <v>1.4014</v>
      </c>
      <c r="R7133">
        <v>9.4700000000000006E-2</v>
      </c>
    </row>
    <row r="7134" spans="1:18">
      <c r="A7134" t="s">
        <v>2083</v>
      </c>
      <c r="B7134" t="s">
        <v>2082</v>
      </c>
      <c r="D7134">
        <v>2021</v>
      </c>
      <c r="E7134" t="s">
        <v>2134</v>
      </c>
      <c r="F7134" t="s">
        <v>2301</v>
      </c>
      <c r="G7134">
        <v>-33.598608970000001</v>
      </c>
      <c r="H7134">
        <v>115.4485608</v>
      </c>
      <c r="I7134" t="s">
        <v>2339</v>
      </c>
      <c r="J7134" t="s">
        <v>2137</v>
      </c>
      <c r="K7134">
        <v>12</v>
      </c>
      <c r="L7134">
        <v>12.5</v>
      </c>
      <c r="N7134">
        <v>0.5</v>
      </c>
      <c r="O7134">
        <v>1.3902000000000001</v>
      </c>
      <c r="R7134">
        <v>7.7799999999999994E-2</v>
      </c>
    </row>
    <row r="7135" spans="1:18">
      <c r="A7135" t="s">
        <v>2083</v>
      </c>
      <c r="B7135" t="s">
        <v>2082</v>
      </c>
      <c r="D7135">
        <v>2021</v>
      </c>
      <c r="E7135" t="s">
        <v>2134</v>
      </c>
      <c r="F7135" t="s">
        <v>2301</v>
      </c>
      <c r="G7135">
        <v>-33.598608970000001</v>
      </c>
      <c r="H7135">
        <v>115.4485608</v>
      </c>
      <c r="I7135" t="s">
        <v>2339</v>
      </c>
      <c r="J7135" t="s">
        <v>2137</v>
      </c>
      <c r="K7135">
        <v>12.5</v>
      </c>
      <c r="L7135">
        <v>13</v>
      </c>
      <c r="N7135">
        <v>0.5</v>
      </c>
      <c r="O7135">
        <v>1.3126</v>
      </c>
      <c r="R7135">
        <v>8.0199999999999994E-2</v>
      </c>
    </row>
    <row r="7136" spans="1:18">
      <c r="A7136" t="s">
        <v>2083</v>
      </c>
      <c r="B7136" t="s">
        <v>2082</v>
      </c>
      <c r="D7136">
        <v>2021</v>
      </c>
      <c r="E7136" t="s">
        <v>2134</v>
      </c>
      <c r="F7136" t="s">
        <v>2301</v>
      </c>
      <c r="G7136">
        <v>-33.598608970000001</v>
      </c>
      <c r="H7136">
        <v>115.4485608</v>
      </c>
      <c r="I7136" t="s">
        <v>2339</v>
      </c>
      <c r="J7136" t="s">
        <v>2137</v>
      </c>
      <c r="K7136">
        <v>13</v>
      </c>
      <c r="L7136">
        <v>13.5</v>
      </c>
      <c r="N7136">
        <v>0.5</v>
      </c>
      <c r="O7136">
        <v>1.9123000000000001</v>
      </c>
      <c r="R7136">
        <v>8.0199999999999994E-2</v>
      </c>
    </row>
    <row r="7137" spans="1:18">
      <c r="A7137" t="s">
        <v>2083</v>
      </c>
      <c r="B7137" t="s">
        <v>2082</v>
      </c>
      <c r="D7137">
        <v>2021</v>
      </c>
      <c r="E7137" t="s">
        <v>2134</v>
      </c>
      <c r="F7137" t="s">
        <v>2301</v>
      </c>
      <c r="G7137">
        <v>-33.598608970000001</v>
      </c>
      <c r="H7137">
        <v>115.4485608</v>
      </c>
      <c r="I7137" t="s">
        <v>2339</v>
      </c>
      <c r="J7137" t="s">
        <v>2137</v>
      </c>
      <c r="K7137">
        <v>13.5</v>
      </c>
      <c r="L7137">
        <v>14</v>
      </c>
      <c r="N7137">
        <v>0.5</v>
      </c>
      <c r="O7137">
        <v>1.3213999999999999</v>
      </c>
      <c r="R7137">
        <v>8.0199999999999994E-2</v>
      </c>
    </row>
    <row r="7138" spans="1:18">
      <c r="A7138" t="s">
        <v>2083</v>
      </c>
      <c r="B7138" t="s">
        <v>2082</v>
      </c>
      <c r="D7138">
        <v>2021</v>
      </c>
      <c r="E7138" t="s">
        <v>2134</v>
      </c>
      <c r="F7138" t="s">
        <v>2301</v>
      </c>
      <c r="G7138">
        <v>-33.598608970000001</v>
      </c>
      <c r="H7138">
        <v>115.4485608</v>
      </c>
      <c r="I7138" t="s">
        <v>2339</v>
      </c>
      <c r="J7138" t="s">
        <v>2137</v>
      </c>
      <c r="K7138">
        <v>14</v>
      </c>
      <c r="L7138">
        <v>14.5</v>
      </c>
      <c r="N7138">
        <v>0.5</v>
      </c>
      <c r="O7138">
        <v>1.5545</v>
      </c>
      <c r="R7138">
        <v>8.2699999999999996E-2</v>
      </c>
    </row>
    <row r="7139" spans="1:18">
      <c r="A7139" t="s">
        <v>2083</v>
      </c>
      <c r="B7139" t="s">
        <v>2082</v>
      </c>
      <c r="D7139">
        <v>2021</v>
      </c>
      <c r="E7139" t="s">
        <v>2134</v>
      </c>
      <c r="F7139" t="s">
        <v>2301</v>
      </c>
      <c r="G7139">
        <v>-33.598608970000001</v>
      </c>
      <c r="H7139">
        <v>115.4485608</v>
      </c>
      <c r="I7139" t="s">
        <v>2339</v>
      </c>
      <c r="J7139" t="s">
        <v>2137</v>
      </c>
      <c r="K7139">
        <v>14.5</v>
      </c>
      <c r="L7139">
        <v>15</v>
      </c>
      <c r="N7139">
        <v>0.5</v>
      </c>
      <c r="O7139">
        <v>1.7555000000000001</v>
      </c>
      <c r="R7139">
        <v>0.5393</v>
      </c>
    </row>
    <row r="7140" spans="1:18">
      <c r="A7140" t="s">
        <v>2083</v>
      </c>
      <c r="B7140" t="s">
        <v>2082</v>
      </c>
      <c r="D7140">
        <v>2021</v>
      </c>
      <c r="E7140" t="s">
        <v>2134</v>
      </c>
      <c r="F7140" t="s">
        <v>2301</v>
      </c>
      <c r="G7140">
        <v>-33.598608970000001</v>
      </c>
      <c r="H7140">
        <v>115.4485608</v>
      </c>
      <c r="I7140" t="s">
        <v>2339</v>
      </c>
      <c r="J7140" t="s">
        <v>2137</v>
      </c>
      <c r="K7140">
        <v>15</v>
      </c>
      <c r="L7140">
        <v>15.5</v>
      </c>
      <c r="N7140">
        <v>0.5</v>
      </c>
      <c r="O7140">
        <v>1.2198</v>
      </c>
      <c r="R7140">
        <v>0.5393</v>
      </c>
    </row>
    <row r="7141" spans="1:18">
      <c r="A7141" t="s">
        <v>2083</v>
      </c>
      <c r="B7141" t="s">
        <v>2082</v>
      </c>
      <c r="D7141">
        <v>2021</v>
      </c>
      <c r="E7141" t="s">
        <v>2134</v>
      </c>
      <c r="F7141" t="s">
        <v>2301</v>
      </c>
      <c r="G7141">
        <v>-33.598608970000001</v>
      </c>
      <c r="H7141">
        <v>115.4485608</v>
      </c>
      <c r="I7141" t="s">
        <v>2339</v>
      </c>
      <c r="J7141" t="s">
        <v>2137</v>
      </c>
      <c r="K7141">
        <v>15.5</v>
      </c>
      <c r="L7141">
        <v>16</v>
      </c>
      <c r="N7141">
        <v>0.5</v>
      </c>
      <c r="O7141">
        <v>1.2054</v>
      </c>
      <c r="R7141">
        <v>0.5393</v>
      </c>
    </row>
    <row r="7142" spans="1:18">
      <c r="A7142" t="s">
        <v>2083</v>
      </c>
      <c r="B7142" t="s">
        <v>2082</v>
      </c>
      <c r="D7142">
        <v>2021</v>
      </c>
      <c r="E7142" t="s">
        <v>2134</v>
      </c>
      <c r="F7142" t="s">
        <v>2301</v>
      </c>
      <c r="G7142">
        <v>-33.598608970000001</v>
      </c>
      <c r="H7142">
        <v>115.4485608</v>
      </c>
      <c r="I7142" t="s">
        <v>2339</v>
      </c>
      <c r="J7142" t="s">
        <v>2137</v>
      </c>
      <c r="K7142">
        <v>16</v>
      </c>
      <c r="L7142">
        <v>16.5</v>
      </c>
      <c r="N7142">
        <v>0.5</v>
      </c>
      <c r="O7142">
        <v>0.88690000000000002</v>
      </c>
      <c r="R7142">
        <v>0.99580000000000002</v>
      </c>
    </row>
    <row r="7143" spans="1:18">
      <c r="A7143" t="s">
        <v>2083</v>
      </c>
      <c r="B7143" t="s">
        <v>2082</v>
      </c>
      <c r="D7143">
        <v>2021</v>
      </c>
      <c r="E7143" t="s">
        <v>2134</v>
      </c>
      <c r="F7143" t="s">
        <v>2301</v>
      </c>
      <c r="G7143">
        <v>-33.598608970000001</v>
      </c>
      <c r="H7143">
        <v>115.4485608</v>
      </c>
      <c r="I7143" t="s">
        <v>2339</v>
      </c>
      <c r="J7143" t="s">
        <v>2137</v>
      </c>
      <c r="K7143">
        <v>16.5</v>
      </c>
      <c r="L7143">
        <v>17</v>
      </c>
      <c r="N7143">
        <v>0.5</v>
      </c>
      <c r="O7143">
        <v>0.89800000000000002</v>
      </c>
      <c r="R7143">
        <v>1.5164</v>
      </c>
    </row>
    <row r="7144" spans="1:18">
      <c r="A7144" t="s">
        <v>2083</v>
      </c>
      <c r="B7144" t="s">
        <v>2082</v>
      </c>
      <c r="D7144">
        <v>2021</v>
      </c>
      <c r="E7144" t="s">
        <v>2134</v>
      </c>
      <c r="F7144" t="s">
        <v>2301</v>
      </c>
      <c r="G7144">
        <v>-33.598608970000001</v>
      </c>
      <c r="H7144">
        <v>115.4485608</v>
      </c>
      <c r="I7144" t="s">
        <v>2339</v>
      </c>
      <c r="J7144" t="s">
        <v>2137</v>
      </c>
      <c r="K7144">
        <v>17</v>
      </c>
      <c r="L7144">
        <v>17.5</v>
      </c>
      <c r="N7144">
        <v>0.5</v>
      </c>
      <c r="O7144">
        <v>0.81430000000000002</v>
      </c>
      <c r="R7144">
        <v>1.5164</v>
      </c>
    </row>
    <row r="7145" spans="1:18">
      <c r="A7145" t="s">
        <v>2083</v>
      </c>
      <c r="B7145" t="s">
        <v>2082</v>
      </c>
      <c r="D7145">
        <v>2021</v>
      </c>
      <c r="E7145" t="s">
        <v>2134</v>
      </c>
      <c r="F7145" t="s">
        <v>2301</v>
      </c>
      <c r="G7145">
        <v>-33.598608970000001</v>
      </c>
      <c r="H7145">
        <v>115.4485608</v>
      </c>
      <c r="I7145" t="s">
        <v>2339</v>
      </c>
      <c r="J7145" t="s">
        <v>2137</v>
      </c>
      <c r="K7145">
        <v>17.5</v>
      </c>
      <c r="L7145">
        <v>18</v>
      </c>
      <c r="N7145">
        <v>0.5</v>
      </c>
      <c r="O7145">
        <v>0.85009999999999997</v>
      </c>
      <c r="R7145">
        <v>1.5164</v>
      </c>
    </row>
    <row r="7146" spans="1:18">
      <c r="A7146" t="s">
        <v>2083</v>
      </c>
      <c r="B7146" t="s">
        <v>2082</v>
      </c>
      <c r="D7146">
        <v>2021</v>
      </c>
      <c r="E7146" t="s">
        <v>2134</v>
      </c>
      <c r="F7146" t="s">
        <v>2301</v>
      </c>
      <c r="G7146">
        <v>-33.598608970000001</v>
      </c>
      <c r="H7146">
        <v>115.4485608</v>
      </c>
      <c r="I7146" t="s">
        <v>2339</v>
      </c>
      <c r="J7146" t="s">
        <v>2137</v>
      </c>
      <c r="K7146">
        <v>18</v>
      </c>
      <c r="L7146">
        <v>18.5</v>
      </c>
      <c r="N7146">
        <v>0.5</v>
      </c>
      <c r="O7146">
        <v>1.0265</v>
      </c>
      <c r="R7146">
        <v>2.0369000000000002</v>
      </c>
    </row>
    <row r="7147" spans="1:18">
      <c r="A7147" t="s">
        <v>2083</v>
      </c>
      <c r="B7147" t="s">
        <v>2082</v>
      </c>
      <c r="D7147">
        <v>2021</v>
      </c>
      <c r="E7147" t="s">
        <v>2134</v>
      </c>
      <c r="F7147" t="s">
        <v>2301</v>
      </c>
      <c r="G7147">
        <v>-33.598608970000001</v>
      </c>
      <c r="H7147">
        <v>115.4485608</v>
      </c>
      <c r="I7147" t="s">
        <v>2339</v>
      </c>
      <c r="J7147" t="s">
        <v>2137</v>
      </c>
      <c r="K7147">
        <v>18.5</v>
      </c>
      <c r="L7147">
        <v>19</v>
      </c>
      <c r="N7147">
        <v>0.5</v>
      </c>
      <c r="O7147">
        <v>0.98119999999999996</v>
      </c>
      <c r="R7147">
        <v>2.4552</v>
      </c>
    </row>
    <row r="7148" spans="1:18">
      <c r="A7148" t="s">
        <v>2083</v>
      </c>
      <c r="B7148" t="s">
        <v>2082</v>
      </c>
      <c r="D7148">
        <v>2021</v>
      </c>
      <c r="E7148" t="s">
        <v>2134</v>
      </c>
      <c r="F7148" t="s">
        <v>2301</v>
      </c>
      <c r="G7148">
        <v>-33.598608970000001</v>
      </c>
      <c r="H7148">
        <v>115.4485608</v>
      </c>
      <c r="I7148" t="s">
        <v>2339</v>
      </c>
      <c r="J7148" t="s">
        <v>2137</v>
      </c>
      <c r="K7148">
        <v>19</v>
      </c>
      <c r="L7148">
        <v>19.5</v>
      </c>
      <c r="N7148">
        <v>0.5</v>
      </c>
      <c r="O7148">
        <v>0.7127</v>
      </c>
      <c r="R7148">
        <v>2.4552</v>
      </c>
    </row>
    <row r="7149" spans="1:18">
      <c r="A7149" t="s">
        <v>2083</v>
      </c>
      <c r="B7149" t="s">
        <v>2082</v>
      </c>
      <c r="D7149">
        <v>2021</v>
      </c>
      <c r="E7149" t="s">
        <v>2134</v>
      </c>
      <c r="F7149" t="s">
        <v>2301</v>
      </c>
      <c r="G7149">
        <v>-33.598608970000001</v>
      </c>
      <c r="H7149">
        <v>115.4485608</v>
      </c>
      <c r="I7149" t="s">
        <v>2339</v>
      </c>
      <c r="J7149" t="s">
        <v>2137</v>
      </c>
      <c r="K7149">
        <v>19.5</v>
      </c>
      <c r="L7149">
        <v>20</v>
      </c>
      <c r="N7149">
        <v>0.5</v>
      </c>
      <c r="O7149">
        <v>0.98470000000000002</v>
      </c>
      <c r="R7149">
        <v>2.4552</v>
      </c>
    </row>
    <row r="7150" spans="1:18">
      <c r="A7150" t="s">
        <v>2083</v>
      </c>
      <c r="B7150" t="s">
        <v>2082</v>
      </c>
      <c r="D7150">
        <v>2021</v>
      </c>
      <c r="E7150" t="s">
        <v>2134</v>
      </c>
      <c r="F7150" t="s">
        <v>2301</v>
      </c>
      <c r="G7150">
        <v>-33.598608970000001</v>
      </c>
      <c r="H7150">
        <v>115.4485608</v>
      </c>
      <c r="I7150" t="s">
        <v>2339</v>
      </c>
      <c r="J7150" t="s">
        <v>2137</v>
      </c>
      <c r="K7150">
        <v>20</v>
      </c>
      <c r="L7150">
        <v>21</v>
      </c>
      <c r="N7150">
        <v>1</v>
      </c>
      <c r="O7150">
        <v>0.77180000000000004</v>
      </c>
      <c r="R7150">
        <v>2.4552</v>
      </c>
    </row>
    <row r="7151" spans="1:18">
      <c r="A7151" t="s">
        <v>2083</v>
      </c>
      <c r="B7151" t="s">
        <v>2082</v>
      </c>
      <c r="D7151">
        <v>2021</v>
      </c>
      <c r="E7151" t="s">
        <v>2134</v>
      </c>
      <c r="F7151" t="s">
        <v>2301</v>
      </c>
      <c r="G7151">
        <v>-33.598608970000001</v>
      </c>
      <c r="H7151">
        <v>115.4485608</v>
      </c>
      <c r="I7151" t="s">
        <v>2339</v>
      </c>
      <c r="J7151" t="s">
        <v>2137</v>
      </c>
      <c r="K7151">
        <v>21</v>
      </c>
      <c r="L7151">
        <v>22</v>
      </c>
      <c r="N7151">
        <v>1</v>
      </c>
      <c r="O7151">
        <v>0.88109999999999999</v>
      </c>
      <c r="R7151">
        <v>2.8734999999999999</v>
      </c>
    </row>
    <row r="7152" spans="1:18">
      <c r="A7152" t="s">
        <v>2083</v>
      </c>
      <c r="B7152" t="s">
        <v>2082</v>
      </c>
      <c r="D7152">
        <v>2021</v>
      </c>
      <c r="E7152" t="s">
        <v>2134</v>
      </c>
      <c r="F7152" t="s">
        <v>2301</v>
      </c>
      <c r="G7152">
        <v>-33.598608970000001</v>
      </c>
      <c r="H7152">
        <v>115.4485608</v>
      </c>
      <c r="I7152" t="s">
        <v>2339</v>
      </c>
      <c r="J7152" t="s">
        <v>2137</v>
      </c>
      <c r="K7152">
        <v>22</v>
      </c>
      <c r="L7152">
        <v>23</v>
      </c>
      <c r="N7152">
        <v>1</v>
      </c>
      <c r="O7152">
        <v>0.83309999999999995</v>
      </c>
      <c r="R7152">
        <v>2.0388999999999999</v>
      </c>
    </row>
    <row r="7153" spans="1:18">
      <c r="A7153" t="s">
        <v>2083</v>
      </c>
      <c r="B7153" t="s">
        <v>2082</v>
      </c>
      <c r="D7153">
        <v>2021</v>
      </c>
      <c r="E7153" t="s">
        <v>2134</v>
      </c>
      <c r="F7153" t="s">
        <v>2301</v>
      </c>
      <c r="G7153">
        <v>-33.598608970000001</v>
      </c>
      <c r="H7153">
        <v>115.4485608</v>
      </c>
      <c r="I7153" t="s">
        <v>2339</v>
      </c>
      <c r="J7153" t="s">
        <v>2137</v>
      </c>
      <c r="K7153">
        <v>23</v>
      </c>
      <c r="L7153">
        <v>24</v>
      </c>
      <c r="N7153">
        <v>1</v>
      </c>
      <c r="O7153">
        <v>0.91559999999999997</v>
      </c>
      <c r="R7153">
        <v>2.0388999999999999</v>
      </c>
    </row>
    <row r="7154" spans="1:18">
      <c r="A7154" t="s">
        <v>2083</v>
      </c>
      <c r="B7154" t="s">
        <v>2082</v>
      </c>
      <c r="D7154">
        <v>2021</v>
      </c>
      <c r="E7154" t="s">
        <v>2134</v>
      </c>
      <c r="F7154" t="s">
        <v>2301</v>
      </c>
      <c r="G7154">
        <v>-33.598608970000001</v>
      </c>
      <c r="H7154">
        <v>115.4485608</v>
      </c>
      <c r="I7154" t="s">
        <v>2339</v>
      </c>
      <c r="J7154" t="s">
        <v>2137</v>
      </c>
      <c r="K7154">
        <v>24</v>
      </c>
      <c r="L7154">
        <v>25</v>
      </c>
      <c r="N7154">
        <v>1</v>
      </c>
      <c r="O7154">
        <v>1.1774</v>
      </c>
      <c r="R7154">
        <v>2.0388999999999999</v>
      </c>
    </row>
    <row r="7155" spans="1:18">
      <c r="A7155" t="s">
        <v>2083</v>
      </c>
      <c r="B7155" t="s">
        <v>2082</v>
      </c>
      <c r="D7155">
        <v>2021</v>
      </c>
      <c r="E7155" t="s">
        <v>2134</v>
      </c>
      <c r="F7155" t="s">
        <v>2301</v>
      </c>
      <c r="G7155">
        <v>-33.598608970000001</v>
      </c>
      <c r="H7155">
        <v>115.4485608</v>
      </c>
      <c r="I7155" t="s">
        <v>2339</v>
      </c>
      <c r="J7155" t="s">
        <v>2137</v>
      </c>
      <c r="K7155">
        <v>25</v>
      </c>
      <c r="L7155">
        <v>26</v>
      </c>
      <c r="N7155">
        <v>1</v>
      </c>
      <c r="O7155">
        <v>1.1215999999999999</v>
      </c>
      <c r="R7155">
        <v>1.2042999999999999</v>
      </c>
    </row>
    <row r="7156" spans="1:18">
      <c r="A7156" t="s">
        <v>2083</v>
      </c>
      <c r="B7156" t="s">
        <v>2082</v>
      </c>
      <c r="D7156">
        <v>2021</v>
      </c>
      <c r="E7156" t="s">
        <v>2134</v>
      </c>
      <c r="F7156" t="s">
        <v>2301</v>
      </c>
      <c r="G7156">
        <v>-33.598608970000001</v>
      </c>
      <c r="H7156">
        <v>115.4485608</v>
      </c>
      <c r="I7156" t="s">
        <v>2339</v>
      </c>
      <c r="J7156" t="s">
        <v>2137</v>
      </c>
      <c r="K7156">
        <v>26</v>
      </c>
      <c r="L7156">
        <v>27</v>
      </c>
      <c r="N7156">
        <v>1</v>
      </c>
      <c r="O7156">
        <v>0.99619999999999997</v>
      </c>
      <c r="R7156">
        <v>1.1588000000000001</v>
      </c>
    </row>
    <row r="7157" spans="1:18">
      <c r="A7157" t="s">
        <v>2083</v>
      </c>
      <c r="B7157" t="s">
        <v>2082</v>
      </c>
      <c r="D7157">
        <v>2021</v>
      </c>
      <c r="E7157" t="s">
        <v>2134</v>
      </c>
      <c r="F7157" t="s">
        <v>2301</v>
      </c>
      <c r="G7157">
        <v>-33.598608970000001</v>
      </c>
      <c r="H7157">
        <v>115.4485608</v>
      </c>
      <c r="I7157" t="s">
        <v>2339</v>
      </c>
      <c r="J7157" t="s">
        <v>2137</v>
      </c>
      <c r="K7157">
        <v>27</v>
      </c>
      <c r="L7157">
        <v>28</v>
      </c>
      <c r="N7157">
        <v>1</v>
      </c>
      <c r="O7157">
        <v>1.1593</v>
      </c>
      <c r="R7157">
        <v>1.1588000000000001</v>
      </c>
    </row>
    <row r="7158" spans="1:18">
      <c r="A7158" t="s">
        <v>2083</v>
      </c>
      <c r="B7158" t="s">
        <v>2082</v>
      </c>
      <c r="D7158">
        <v>2021</v>
      </c>
      <c r="E7158" t="s">
        <v>2134</v>
      </c>
      <c r="F7158" t="s">
        <v>2301</v>
      </c>
      <c r="G7158">
        <v>-33.598608970000001</v>
      </c>
      <c r="H7158">
        <v>115.4485608</v>
      </c>
      <c r="I7158" t="s">
        <v>2339</v>
      </c>
      <c r="J7158" t="s">
        <v>2137</v>
      </c>
      <c r="K7158">
        <v>28</v>
      </c>
      <c r="L7158">
        <v>29</v>
      </c>
      <c r="N7158">
        <v>1</v>
      </c>
      <c r="O7158">
        <v>0.97119999999999995</v>
      </c>
      <c r="R7158">
        <v>1.1588000000000001</v>
      </c>
    </row>
    <row r="7159" spans="1:18">
      <c r="A7159" t="s">
        <v>2083</v>
      </c>
      <c r="B7159" t="s">
        <v>2082</v>
      </c>
      <c r="D7159">
        <v>2021</v>
      </c>
      <c r="E7159" t="s">
        <v>2134</v>
      </c>
      <c r="F7159" t="s">
        <v>2301</v>
      </c>
      <c r="G7159">
        <v>-33.598608970000001</v>
      </c>
      <c r="H7159">
        <v>115.4485608</v>
      </c>
      <c r="I7159" t="s">
        <v>2339</v>
      </c>
      <c r="J7159" t="s">
        <v>2137</v>
      </c>
      <c r="K7159">
        <v>29</v>
      </c>
      <c r="L7159">
        <v>30</v>
      </c>
      <c r="N7159">
        <v>1</v>
      </c>
      <c r="O7159">
        <v>0.81610000000000005</v>
      </c>
      <c r="R7159">
        <v>1.1132</v>
      </c>
    </row>
    <row r="7160" spans="1:18">
      <c r="A7160" t="s">
        <v>2083</v>
      </c>
      <c r="B7160" t="s">
        <v>2082</v>
      </c>
      <c r="D7160">
        <v>2021</v>
      </c>
      <c r="E7160" t="s">
        <v>2134</v>
      </c>
      <c r="F7160" t="s">
        <v>2301</v>
      </c>
      <c r="G7160">
        <v>-33.598608970000001</v>
      </c>
      <c r="H7160">
        <v>115.4485608</v>
      </c>
      <c r="I7160" t="s">
        <v>2339</v>
      </c>
      <c r="J7160" t="s">
        <v>2137</v>
      </c>
      <c r="K7160">
        <v>30</v>
      </c>
      <c r="L7160">
        <v>31</v>
      </c>
      <c r="N7160">
        <v>1</v>
      </c>
      <c r="O7160">
        <v>0.73880000000000001</v>
      </c>
      <c r="R7160">
        <v>4.1694000000000004</v>
      </c>
    </row>
    <row r="7161" spans="1:18">
      <c r="A7161" t="s">
        <v>2083</v>
      </c>
      <c r="B7161" t="s">
        <v>2082</v>
      </c>
      <c r="D7161">
        <v>2021</v>
      </c>
      <c r="E7161" t="s">
        <v>2134</v>
      </c>
      <c r="F7161" t="s">
        <v>2301</v>
      </c>
      <c r="G7161">
        <v>-33.598608970000001</v>
      </c>
      <c r="H7161">
        <v>115.4485608</v>
      </c>
      <c r="I7161" t="s">
        <v>2339</v>
      </c>
      <c r="J7161" t="s">
        <v>2137</v>
      </c>
      <c r="K7161">
        <v>31</v>
      </c>
      <c r="L7161">
        <v>32</v>
      </c>
      <c r="N7161">
        <v>1</v>
      </c>
      <c r="O7161">
        <v>0.64039999999999997</v>
      </c>
      <c r="R7161">
        <v>4.1694000000000004</v>
      </c>
    </row>
    <row r="7162" spans="1:18">
      <c r="A7162" t="s">
        <v>2083</v>
      </c>
      <c r="B7162" t="s">
        <v>2082</v>
      </c>
      <c r="D7162">
        <v>2021</v>
      </c>
      <c r="E7162" t="s">
        <v>2134</v>
      </c>
      <c r="F7162" t="s">
        <v>2301</v>
      </c>
      <c r="G7162">
        <v>-33.598608970000001</v>
      </c>
      <c r="H7162">
        <v>115.4485608</v>
      </c>
      <c r="I7162" t="s">
        <v>2339</v>
      </c>
      <c r="J7162" t="s">
        <v>2137</v>
      </c>
      <c r="K7162">
        <v>32</v>
      </c>
      <c r="L7162">
        <v>33</v>
      </c>
      <c r="N7162">
        <v>1</v>
      </c>
      <c r="O7162">
        <v>0.64239999999999997</v>
      </c>
      <c r="R7162">
        <v>4.1694000000000004</v>
      </c>
    </row>
    <row r="7163" spans="1:18">
      <c r="A7163" t="s">
        <v>2083</v>
      </c>
      <c r="B7163" t="s">
        <v>2082</v>
      </c>
      <c r="D7163">
        <v>2021</v>
      </c>
      <c r="E7163" t="s">
        <v>2134</v>
      </c>
      <c r="F7163" t="s">
        <v>2301</v>
      </c>
      <c r="G7163">
        <v>-33.598608970000001</v>
      </c>
      <c r="H7163">
        <v>115.4485608</v>
      </c>
      <c r="I7163" t="s">
        <v>2339</v>
      </c>
      <c r="J7163" t="s">
        <v>2137</v>
      </c>
      <c r="K7163">
        <v>33</v>
      </c>
      <c r="L7163">
        <v>34</v>
      </c>
      <c r="N7163">
        <v>1</v>
      </c>
      <c r="O7163">
        <v>0.65759999999999996</v>
      </c>
      <c r="R7163">
        <v>7.2256999999999998</v>
      </c>
    </row>
    <row r="7164" spans="1:18">
      <c r="A7164" t="s">
        <v>2083</v>
      </c>
      <c r="B7164" t="s">
        <v>2082</v>
      </c>
      <c r="D7164">
        <v>2021</v>
      </c>
      <c r="E7164" t="s">
        <v>2134</v>
      </c>
      <c r="F7164" t="s">
        <v>2301</v>
      </c>
      <c r="G7164">
        <v>-33.598608970000001</v>
      </c>
      <c r="H7164">
        <v>115.4485608</v>
      </c>
      <c r="I7164" t="s">
        <v>2339</v>
      </c>
      <c r="J7164" t="s">
        <v>2137</v>
      </c>
      <c r="K7164">
        <v>34</v>
      </c>
      <c r="L7164">
        <v>35</v>
      </c>
      <c r="N7164">
        <v>1</v>
      </c>
      <c r="O7164">
        <v>0.7732</v>
      </c>
      <c r="R7164">
        <v>6.1710000000000003</v>
      </c>
    </row>
    <row r="7165" spans="1:18">
      <c r="A7165" t="s">
        <v>2083</v>
      </c>
      <c r="B7165" t="s">
        <v>2082</v>
      </c>
      <c r="D7165">
        <v>2021</v>
      </c>
      <c r="E7165" t="s">
        <v>2134</v>
      </c>
      <c r="F7165" t="s">
        <v>2301</v>
      </c>
      <c r="G7165">
        <v>-33.598608970000001</v>
      </c>
      <c r="H7165">
        <v>115.4485608</v>
      </c>
      <c r="I7165" t="s">
        <v>2339</v>
      </c>
      <c r="J7165" t="s">
        <v>2137</v>
      </c>
      <c r="K7165">
        <v>35</v>
      </c>
      <c r="L7165">
        <v>36</v>
      </c>
      <c r="N7165">
        <v>1</v>
      </c>
      <c r="O7165">
        <v>0.6391</v>
      </c>
      <c r="R7165">
        <v>6.1710000000000003</v>
      </c>
    </row>
    <row r="7166" spans="1:18">
      <c r="A7166" t="s">
        <v>2083</v>
      </c>
      <c r="B7166" t="s">
        <v>2082</v>
      </c>
      <c r="D7166">
        <v>2021</v>
      </c>
      <c r="E7166" t="s">
        <v>2134</v>
      </c>
      <c r="F7166" t="s">
        <v>2301</v>
      </c>
      <c r="G7166">
        <v>-33.598608970000001</v>
      </c>
      <c r="H7166">
        <v>115.4485608</v>
      </c>
      <c r="I7166" t="s">
        <v>2339</v>
      </c>
      <c r="J7166" t="s">
        <v>2137</v>
      </c>
      <c r="K7166">
        <v>36</v>
      </c>
      <c r="L7166">
        <v>37</v>
      </c>
      <c r="N7166">
        <v>1</v>
      </c>
      <c r="O7166">
        <v>0.70230000000000004</v>
      </c>
      <c r="R7166">
        <v>6.1710000000000003</v>
      </c>
    </row>
    <row r="7167" spans="1:18">
      <c r="A7167" t="s">
        <v>2083</v>
      </c>
      <c r="B7167" t="s">
        <v>2082</v>
      </c>
      <c r="D7167">
        <v>2021</v>
      </c>
      <c r="E7167" t="s">
        <v>2134</v>
      </c>
      <c r="F7167" t="s">
        <v>2301</v>
      </c>
      <c r="G7167">
        <v>-33.598608970000001</v>
      </c>
      <c r="H7167">
        <v>115.4485608</v>
      </c>
      <c r="I7167" t="s">
        <v>2339</v>
      </c>
      <c r="J7167" t="s">
        <v>2137</v>
      </c>
      <c r="K7167">
        <v>37</v>
      </c>
      <c r="L7167">
        <v>38</v>
      </c>
      <c r="N7167">
        <v>1</v>
      </c>
      <c r="O7167">
        <v>0.67910000000000004</v>
      </c>
      <c r="R7167">
        <v>6.1710000000000003</v>
      </c>
    </row>
    <row r="7168" spans="1:18">
      <c r="A7168" t="s">
        <v>2083</v>
      </c>
      <c r="B7168" t="s">
        <v>2082</v>
      </c>
      <c r="D7168">
        <v>2021</v>
      </c>
      <c r="E7168" t="s">
        <v>2134</v>
      </c>
      <c r="F7168" t="s">
        <v>2301</v>
      </c>
      <c r="G7168">
        <v>-33.598608970000001</v>
      </c>
      <c r="H7168">
        <v>115.4485608</v>
      </c>
      <c r="I7168" t="s">
        <v>2339</v>
      </c>
      <c r="J7168" t="s">
        <v>2137</v>
      </c>
      <c r="K7168">
        <v>38</v>
      </c>
      <c r="L7168">
        <v>39</v>
      </c>
      <c r="N7168">
        <v>1</v>
      </c>
      <c r="O7168">
        <v>0.80300000000000005</v>
      </c>
      <c r="R7168">
        <v>6.1710000000000003</v>
      </c>
    </row>
    <row r="7169" spans="1:18">
      <c r="A7169" t="s">
        <v>2083</v>
      </c>
      <c r="B7169" t="s">
        <v>2082</v>
      </c>
      <c r="D7169">
        <v>2021</v>
      </c>
      <c r="E7169" t="s">
        <v>2134</v>
      </c>
      <c r="F7169" t="s">
        <v>2301</v>
      </c>
      <c r="G7169">
        <v>-33.598608970000001</v>
      </c>
      <c r="H7169">
        <v>115.4485608</v>
      </c>
      <c r="I7169" t="s">
        <v>2339</v>
      </c>
      <c r="J7169" t="s">
        <v>2137</v>
      </c>
      <c r="K7169">
        <v>39</v>
      </c>
      <c r="L7169">
        <v>40</v>
      </c>
      <c r="N7169">
        <v>1</v>
      </c>
      <c r="O7169">
        <v>0.7248</v>
      </c>
      <c r="R7169">
        <v>5.1163999999999996</v>
      </c>
    </row>
    <row r="7170" spans="1:18">
      <c r="A7170" t="s">
        <v>2083</v>
      </c>
      <c r="B7170" t="s">
        <v>2082</v>
      </c>
      <c r="D7170">
        <v>2021</v>
      </c>
      <c r="E7170" t="s">
        <v>2134</v>
      </c>
      <c r="F7170" t="s">
        <v>2301</v>
      </c>
      <c r="G7170">
        <v>-33.598608970000001</v>
      </c>
      <c r="H7170">
        <v>115.4485608</v>
      </c>
      <c r="I7170" t="s">
        <v>2339</v>
      </c>
      <c r="J7170" t="s">
        <v>2137</v>
      </c>
      <c r="K7170">
        <v>40</v>
      </c>
      <c r="L7170">
        <v>41</v>
      </c>
      <c r="N7170">
        <v>1</v>
      </c>
      <c r="O7170">
        <v>0.70399999999999996</v>
      </c>
      <c r="R7170">
        <v>5.0035999999999996</v>
      </c>
    </row>
    <row r="7171" spans="1:18">
      <c r="A7171" t="s">
        <v>2083</v>
      </c>
      <c r="B7171" t="s">
        <v>2082</v>
      </c>
      <c r="D7171">
        <v>2021</v>
      </c>
      <c r="E7171" t="s">
        <v>2134</v>
      </c>
      <c r="F7171" t="s">
        <v>2301</v>
      </c>
      <c r="G7171">
        <v>-33.598608970000001</v>
      </c>
      <c r="H7171">
        <v>115.4485608</v>
      </c>
      <c r="I7171" t="s">
        <v>2339</v>
      </c>
      <c r="J7171" t="s">
        <v>2137</v>
      </c>
      <c r="K7171">
        <v>41</v>
      </c>
      <c r="L7171">
        <v>42</v>
      </c>
      <c r="N7171">
        <v>1</v>
      </c>
      <c r="O7171">
        <v>0.81459999999999999</v>
      </c>
      <c r="R7171">
        <v>5.0035999999999996</v>
      </c>
    </row>
    <row r="7172" spans="1:18">
      <c r="A7172" t="s">
        <v>2083</v>
      </c>
      <c r="B7172" t="s">
        <v>2082</v>
      </c>
      <c r="D7172">
        <v>2021</v>
      </c>
      <c r="E7172" t="s">
        <v>2134</v>
      </c>
      <c r="F7172" t="s">
        <v>2301</v>
      </c>
      <c r="G7172">
        <v>-33.598608970000001</v>
      </c>
      <c r="H7172">
        <v>115.4485608</v>
      </c>
      <c r="I7172" t="s">
        <v>2339</v>
      </c>
      <c r="J7172" t="s">
        <v>2137</v>
      </c>
      <c r="K7172">
        <v>42</v>
      </c>
      <c r="L7172">
        <v>43</v>
      </c>
      <c r="N7172">
        <v>1</v>
      </c>
      <c r="O7172">
        <v>0.64570000000000005</v>
      </c>
      <c r="R7172">
        <v>5.0035999999999996</v>
      </c>
    </row>
    <row r="7173" spans="1:18">
      <c r="A7173" t="s">
        <v>2083</v>
      </c>
      <c r="B7173" t="s">
        <v>2082</v>
      </c>
      <c r="D7173">
        <v>2021</v>
      </c>
      <c r="E7173" t="s">
        <v>2134</v>
      </c>
      <c r="F7173" t="s">
        <v>2301</v>
      </c>
      <c r="G7173">
        <v>-33.598608970000001</v>
      </c>
      <c r="H7173">
        <v>115.4485608</v>
      </c>
      <c r="I7173" t="s">
        <v>2339</v>
      </c>
      <c r="J7173" t="s">
        <v>2137</v>
      </c>
      <c r="K7173">
        <v>43</v>
      </c>
      <c r="L7173">
        <v>44</v>
      </c>
      <c r="N7173">
        <v>1</v>
      </c>
      <c r="O7173">
        <v>0.64500000000000002</v>
      </c>
      <c r="R7173">
        <v>5.0035999999999996</v>
      </c>
    </row>
    <row r="7174" spans="1:18">
      <c r="A7174" t="s">
        <v>2083</v>
      </c>
      <c r="B7174" t="s">
        <v>2082</v>
      </c>
      <c r="D7174">
        <v>2021</v>
      </c>
      <c r="E7174" t="s">
        <v>2134</v>
      </c>
      <c r="F7174" t="s">
        <v>2301</v>
      </c>
      <c r="G7174">
        <v>-33.598608970000001</v>
      </c>
      <c r="H7174">
        <v>115.4485608</v>
      </c>
      <c r="I7174" t="s">
        <v>2339</v>
      </c>
      <c r="J7174" t="s">
        <v>2137</v>
      </c>
      <c r="K7174">
        <v>44</v>
      </c>
      <c r="L7174">
        <v>45</v>
      </c>
      <c r="N7174">
        <v>1</v>
      </c>
      <c r="O7174">
        <v>0.77680000000000005</v>
      </c>
      <c r="R7174">
        <v>4.8909000000000002</v>
      </c>
    </row>
    <row r="7175" spans="1:18">
      <c r="A7175" t="s">
        <v>2083</v>
      </c>
      <c r="B7175" t="s">
        <v>2082</v>
      </c>
      <c r="D7175">
        <v>2021</v>
      </c>
      <c r="E7175" t="s">
        <v>2134</v>
      </c>
      <c r="F7175" t="s">
        <v>2301</v>
      </c>
      <c r="G7175">
        <v>-33.598608970000001</v>
      </c>
      <c r="H7175">
        <v>115.4485608</v>
      </c>
      <c r="I7175" t="s">
        <v>2339</v>
      </c>
      <c r="J7175" t="s">
        <v>2137</v>
      </c>
      <c r="K7175">
        <v>45</v>
      </c>
      <c r="L7175">
        <v>46</v>
      </c>
      <c r="N7175">
        <v>1</v>
      </c>
      <c r="O7175">
        <v>0.84809999999999997</v>
      </c>
      <c r="R7175">
        <v>3.2277</v>
      </c>
    </row>
    <row r="7176" spans="1:18">
      <c r="A7176" t="s">
        <v>2083</v>
      </c>
      <c r="B7176" t="s">
        <v>2082</v>
      </c>
      <c r="D7176">
        <v>2021</v>
      </c>
      <c r="E7176" t="s">
        <v>2134</v>
      </c>
      <c r="F7176" t="s">
        <v>2301</v>
      </c>
      <c r="G7176">
        <v>-33.598608970000001</v>
      </c>
      <c r="H7176">
        <v>115.4485608</v>
      </c>
      <c r="I7176" t="s">
        <v>2339</v>
      </c>
      <c r="J7176" t="s">
        <v>2137</v>
      </c>
      <c r="K7176">
        <v>46</v>
      </c>
      <c r="L7176">
        <v>47</v>
      </c>
      <c r="N7176">
        <v>1</v>
      </c>
      <c r="O7176">
        <v>1.0766</v>
      </c>
      <c r="R7176">
        <v>3.2277</v>
      </c>
    </row>
    <row r="7177" spans="1:18">
      <c r="A7177" t="s">
        <v>2083</v>
      </c>
      <c r="B7177" t="s">
        <v>2082</v>
      </c>
      <c r="D7177">
        <v>2021</v>
      </c>
      <c r="E7177" t="s">
        <v>2134</v>
      </c>
      <c r="F7177" t="s">
        <v>2301</v>
      </c>
      <c r="G7177">
        <v>-33.598608970000001</v>
      </c>
      <c r="H7177">
        <v>115.4485608</v>
      </c>
      <c r="I7177" t="s">
        <v>2339</v>
      </c>
      <c r="J7177" t="s">
        <v>2137</v>
      </c>
      <c r="K7177">
        <v>47</v>
      </c>
      <c r="L7177">
        <v>48</v>
      </c>
      <c r="N7177">
        <v>1</v>
      </c>
      <c r="O7177">
        <v>1.2217</v>
      </c>
      <c r="R7177">
        <v>3.2277</v>
      </c>
    </row>
    <row r="7178" spans="1:18">
      <c r="A7178" t="s">
        <v>2083</v>
      </c>
      <c r="B7178" t="s">
        <v>2082</v>
      </c>
      <c r="D7178">
        <v>2021</v>
      </c>
      <c r="E7178" t="s">
        <v>2134</v>
      </c>
      <c r="F7178" t="s">
        <v>2301</v>
      </c>
      <c r="G7178">
        <v>-33.598608970000001</v>
      </c>
      <c r="H7178">
        <v>115.4485608</v>
      </c>
      <c r="I7178" t="s">
        <v>2339</v>
      </c>
      <c r="J7178" t="s">
        <v>2137</v>
      </c>
      <c r="K7178">
        <v>48</v>
      </c>
      <c r="L7178">
        <v>49</v>
      </c>
      <c r="N7178">
        <v>1</v>
      </c>
      <c r="O7178">
        <v>1.0647</v>
      </c>
      <c r="R7178">
        <v>3.2277</v>
      </c>
    </row>
    <row r="7179" spans="1:18">
      <c r="A7179" t="s">
        <v>2083</v>
      </c>
      <c r="B7179" t="s">
        <v>2082</v>
      </c>
      <c r="D7179">
        <v>2021</v>
      </c>
      <c r="E7179" t="s">
        <v>2134</v>
      </c>
      <c r="F7179" t="s">
        <v>2301</v>
      </c>
      <c r="G7179">
        <v>-33.598608970000001</v>
      </c>
      <c r="H7179">
        <v>115.4485608</v>
      </c>
      <c r="I7179" t="s">
        <v>2339</v>
      </c>
      <c r="J7179" t="s">
        <v>2137</v>
      </c>
      <c r="K7179">
        <v>49</v>
      </c>
      <c r="L7179">
        <v>50</v>
      </c>
      <c r="N7179">
        <v>1</v>
      </c>
      <c r="O7179">
        <v>1.1747000000000001</v>
      </c>
      <c r="R7179">
        <v>1.5646</v>
      </c>
    </row>
    <row r="7180" spans="1:18">
      <c r="A7180" t="s">
        <v>2083</v>
      </c>
      <c r="B7180" t="s">
        <v>2082</v>
      </c>
      <c r="D7180">
        <v>2021</v>
      </c>
      <c r="E7180" t="s">
        <v>2134</v>
      </c>
      <c r="F7180" t="s">
        <v>2301</v>
      </c>
      <c r="G7180">
        <v>-33.598608970000001</v>
      </c>
      <c r="H7180">
        <v>115.4485608</v>
      </c>
      <c r="I7180" t="s">
        <v>2339</v>
      </c>
      <c r="J7180" t="s">
        <v>2137</v>
      </c>
      <c r="K7180">
        <v>50</v>
      </c>
      <c r="L7180">
        <v>51</v>
      </c>
      <c r="N7180">
        <v>1</v>
      </c>
      <c r="O7180">
        <v>1.0407999999999999</v>
      </c>
      <c r="R7180">
        <v>1.4608000000000001</v>
      </c>
    </row>
    <row r="7181" spans="1:18">
      <c r="A7181" t="s">
        <v>2083</v>
      </c>
      <c r="B7181" t="s">
        <v>2082</v>
      </c>
      <c r="D7181">
        <v>2021</v>
      </c>
      <c r="E7181" t="s">
        <v>2134</v>
      </c>
      <c r="F7181" t="s">
        <v>2301</v>
      </c>
      <c r="G7181">
        <v>-33.598608970000001</v>
      </c>
      <c r="H7181">
        <v>115.4485608</v>
      </c>
      <c r="I7181" t="s">
        <v>2339</v>
      </c>
      <c r="J7181" t="s">
        <v>2137</v>
      </c>
      <c r="K7181">
        <v>51</v>
      </c>
      <c r="L7181">
        <v>52</v>
      </c>
      <c r="N7181">
        <v>1</v>
      </c>
      <c r="O7181">
        <v>1.3022</v>
      </c>
      <c r="R7181">
        <v>1.4608000000000001</v>
      </c>
    </row>
    <row r="7182" spans="1:18">
      <c r="A7182" t="s">
        <v>2083</v>
      </c>
      <c r="B7182" t="s">
        <v>2082</v>
      </c>
      <c r="D7182">
        <v>2021</v>
      </c>
      <c r="E7182" t="s">
        <v>2134</v>
      </c>
      <c r="F7182" t="s">
        <v>2301</v>
      </c>
      <c r="G7182">
        <v>-33.598608970000001</v>
      </c>
      <c r="H7182">
        <v>115.4485608</v>
      </c>
      <c r="I7182" t="s">
        <v>2339</v>
      </c>
      <c r="J7182" t="s">
        <v>2137</v>
      </c>
      <c r="K7182">
        <v>52</v>
      </c>
      <c r="L7182">
        <v>53</v>
      </c>
      <c r="N7182">
        <v>1</v>
      </c>
      <c r="O7182">
        <v>1.3443000000000001</v>
      </c>
      <c r="R7182">
        <v>1.4608000000000001</v>
      </c>
    </row>
    <row r="7183" spans="1:18">
      <c r="A7183" t="s">
        <v>2083</v>
      </c>
      <c r="B7183" t="s">
        <v>2082</v>
      </c>
      <c r="D7183">
        <v>2021</v>
      </c>
      <c r="E7183" t="s">
        <v>2134</v>
      </c>
      <c r="F7183" t="s">
        <v>2301</v>
      </c>
      <c r="G7183">
        <v>-33.598608970000001</v>
      </c>
      <c r="H7183">
        <v>115.4485608</v>
      </c>
      <c r="I7183" t="s">
        <v>2339</v>
      </c>
      <c r="J7183" t="s">
        <v>2137</v>
      </c>
      <c r="K7183">
        <v>53</v>
      </c>
      <c r="L7183">
        <v>54</v>
      </c>
      <c r="N7183">
        <v>1</v>
      </c>
      <c r="O7183">
        <v>1.2729999999999999</v>
      </c>
      <c r="R7183">
        <v>1.4608000000000001</v>
      </c>
    </row>
    <row r="7184" spans="1:18">
      <c r="A7184" t="s">
        <v>2083</v>
      </c>
      <c r="B7184" t="s">
        <v>2082</v>
      </c>
      <c r="D7184">
        <v>2021</v>
      </c>
      <c r="E7184" t="s">
        <v>2134</v>
      </c>
      <c r="F7184" t="s">
        <v>2301</v>
      </c>
      <c r="G7184">
        <v>-33.598608970000001</v>
      </c>
      <c r="H7184">
        <v>115.4485608</v>
      </c>
      <c r="I7184" t="s">
        <v>2339</v>
      </c>
      <c r="J7184" t="s">
        <v>2137</v>
      </c>
      <c r="K7184">
        <v>54</v>
      </c>
      <c r="L7184">
        <v>55</v>
      </c>
      <c r="N7184">
        <v>1</v>
      </c>
      <c r="O7184">
        <v>1.2697000000000001</v>
      </c>
      <c r="R7184">
        <v>1.3571</v>
      </c>
    </row>
    <row r="7185" spans="1:18">
      <c r="A7185" t="s">
        <v>2083</v>
      </c>
      <c r="B7185" t="s">
        <v>2082</v>
      </c>
      <c r="D7185">
        <v>2021</v>
      </c>
      <c r="E7185" t="s">
        <v>2134</v>
      </c>
      <c r="F7185" t="s">
        <v>2301</v>
      </c>
      <c r="G7185">
        <v>-33.598608970000001</v>
      </c>
      <c r="H7185">
        <v>115.4485608</v>
      </c>
      <c r="I7185" t="s">
        <v>2339</v>
      </c>
      <c r="J7185" t="s">
        <v>2137</v>
      </c>
      <c r="K7185">
        <v>55</v>
      </c>
      <c r="L7185">
        <v>56</v>
      </c>
      <c r="N7185">
        <v>1</v>
      </c>
      <c r="O7185">
        <v>1.3237000000000001</v>
      </c>
      <c r="R7185">
        <v>0.82679999999999998</v>
      </c>
    </row>
    <row r="7186" spans="1:18">
      <c r="A7186" t="s">
        <v>2083</v>
      </c>
      <c r="B7186" t="s">
        <v>2082</v>
      </c>
      <c r="D7186">
        <v>2021</v>
      </c>
      <c r="E7186" t="s">
        <v>2134</v>
      </c>
      <c r="F7186" t="s">
        <v>2301</v>
      </c>
      <c r="G7186">
        <v>-33.598608970000001</v>
      </c>
      <c r="H7186">
        <v>115.4485608</v>
      </c>
      <c r="I7186" t="s">
        <v>2339</v>
      </c>
      <c r="J7186" t="s">
        <v>2137</v>
      </c>
      <c r="K7186">
        <v>56</v>
      </c>
      <c r="L7186">
        <v>57</v>
      </c>
      <c r="N7186">
        <v>1</v>
      </c>
      <c r="O7186">
        <v>1.3554999999999999</v>
      </c>
      <c r="R7186">
        <v>0.82679999999999998</v>
      </c>
    </row>
    <row r="7187" spans="1:18">
      <c r="A7187" t="s">
        <v>2083</v>
      </c>
      <c r="B7187" t="s">
        <v>2082</v>
      </c>
      <c r="D7187">
        <v>2021</v>
      </c>
      <c r="E7187" t="s">
        <v>2134</v>
      </c>
      <c r="F7187" t="s">
        <v>2301</v>
      </c>
      <c r="G7187">
        <v>-33.598608970000001</v>
      </c>
      <c r="H7187">
        <v>115.4485608</v>
      </c>
      <c r="I7187" t="s">
        <v>2339</v>
      </c>
      <c r="J7187" t="s">
        <v>2137</v>
      </c>
      <c r="K7187">
        <v>57</v>
      </c>
      <c r="L7187">
        <v>58</v>
      </c>
      <c r="N7187">
        <v>1</v>
      </c>
      <c r="O7187">
        <v>1.5225</v>
      </c>
      <c r="R7187">
        <v>0.82679999999999998</v>
      </c>
    </row>
    <row r="7188" spans="1:18">
      <c r="A7188" t="s">
        <v>2083</v>
      </c>
      <c r="B7188" t="s">
        <v>2082</v>
      </c>
      <c r="D7188">
        <v>2021</v>
      </c>
      <c r="E7188" t="s">
        <v>2134</v>
      </c>
      <c r="F7188" t="s">
        <v>2301</v>
      </c>
      <c r="G7188">
        <v>-33.598608970000001</v>
      </c>
      <c r="H7188">
        <v>115.4485608</v>
      </c>
      <c r="I7188" t="s">
        <v>2339</v>
      </c>
      <c r="J7188" t="s">
        <v>2137</v>
      </c>
      <c r="K7188">
        <v>58</v>
      </c>
      <c r="L7188">
        <v>59</v>
      </c>
      <c r="N7188">
        <v>1</v>
      </c>
      <c r="O7188">
        <v>1.7778</v>
      </c>
      <c r="R7188">
        <v>0.82679999999999998</v>
      </c>
    </row>
    <row r="7189" spans="1:18">
      <c r="A7189" t="s">
        <v>2083</v>
      </c>
      <c r="B7189" t="s">
        <v>2082</v>
      </c>
      <c r="D7189">
        <v>2021</v>
      </c>
      <c r="E7189" t="s">
        <v>2134</v>
      </c>
      <c r="F7189" t="s">
        <v>2301</v>
      </c>
      <c r="G7189">
        <v>-33.598608970000001</v>
      </c>
      <c r="H7189">
        <v>115.4485608</v>
      </c>
      <c r="I7189" t="s">
        <v>2339</v>
      </c>
      <c r="J7189" t="s">
        <v>2137</v>
      </c>
      <c r="K7189">
        <v>59</v>
      </c>
      <c r="L7189">
        <v>60</v>
      </c>
      <c r="N7189">
        <v>1</v>
      </c>
      <c r="O7189">
        <v>1.4191</v>
      </c>
      <c r="R7189">
        <v>0.2964</v>
      </c>
    </row>
    <row r="7190" spans="1:18">
      <c r="A7190" t="s">
        <v>2083</v>
      </c>
      <c r="B7190" t="s">
        <v>2082</v>
      </c>
      <c r="D7190">
        <v>2021</v>
      </c>
      <c r="E7190" t="s">
        <v>2134</v>
      </c>
      <c r="F7190" t="s">
        <v>2301</v>
      </c>
      <c r="G7190">
        <v>-33.613081680000001</v>
      </c>
      <c r="H7190">
        <v>115.44129390000001</v>
      </c>
      <c r="I7190" t="s">
        <v>2339</v>
      </c>
      <c r="J7190" t="s">
        <v>2136</v>
      </c>
      <c r="K7190">
        <v>0</v>
      </c>
      <c r="L7190">
        <v>0.5</v>
      </c>
      <c r="N7190">
        <v>0.5</v>
      </c>
      <c r="O7190">
        <v>7.4200000000000002E-2</v>
      </c>
      <c r="R7190">
        <v>2.1894999999999998</v>
      </c>
    </row>
    <row r="7191" spans="1:18">
      <c r="A7191" t="s">
        <v>2083</v>
      </c>
      <c r="B7191" t="s">
        <v>2082</v>
      </c>
      <c r="D7191">
        <v>2021</v>
      </c>
      <c r="E7191" t="s">
        <v>2134</v>
      </c>
      <c r="F7191" t="s">
        <v>2301</v>
      </c>
      <c r="G7191">
        <v>-33.613081680000001</v>
      </c>
      <c r="H7191">
        <v>115.44129390000001</v>
      </c>
      <c r="I7191" t="s">
        <v>2339</v>
      </c>
      <c r="J7191" t="s">
        <v>2136</v>
      </c>
      <c r="K7191">
        <v>0.5</v>
      </c>
      <c r="L7191">
        <v>1</v>
      </c>
      <c r="N7191">
        <v>0.5</v>
      </c>
      <c r="O7191">
        <v>0.13070000000000001</v>
      </c>
      <c r="R7191">
        <v>2.1894999999999998</v>
      </c>
    </row>
    <row r="7192" spans="1:18">
      <c r="A7192" t="s">
        <v>2083</v>
      </c>
      <c r="B7192" t="s">
        <v>2082</v>
      </c>
      <c r="D7192">
        <v>2021</v>
      </c>
      <c r="E7192" t="s">
        <v>2134</v>
      </c>
      <c r="F7192" t="s">
        <v>2301</v>
      </c>
      <c r="G7192">
        <v>-33.613081680000001</v>
      </c>
      <c r="H7192">
        <v>115.44129390000001</v>
      </c>
      <c r="I7192" t="s">
        <v>2339</v>
      </c>
      <c r="J7192" t="s">
        <v>2136</v>
      </c>
      <c r="K7192">
        <v>1</v>
      </c>
      <c r="L7192">
        <v>1.5</v>
      </c>
      <c r="N7192">
        <v>0.5</v>
      </c>
      <c r="O7192">
        <v>0.1605</v>
      </c>
      <c r="R7192">
        <v>2.0546000000000002</v>
      </c>
    </row>
    <row r="7193" spans="1:18">
      <c r="A7193" t="s">
        <v>2083</v>
      </c>
      <c r="B7193" t="s">
        <v>2082</v>
      </c>
      <c r="D7193">
        <v>2021</v>
      </c>
      <c r="E7193" t="s">
        <v>2134</v>
      </c>
      <c r="F7193" t="s">
        <v>2301</v>
      </c>
      <c r="G7193">
        <v>-33.613081680000001</v>
      </c>
      <c r="H7193">
        <v>115.44129390000001</v>
      </c>
      <c r="I7193" t="s">
        <v>2339</v>
      </c>
      <c r="J7193" t="s">
        <v>2136</v>
      </c>
      <c r="K7193">
        <v>1.5</v>
      </c>
      <c r="L7193">
        <v>2</v>
      </c>
      <c r="N7193">
        <v>0.5</v>
      </c>
      <c r="O7193">
        <v>0.38829999999999998</v>
      </c>
      <c r="R7193">
        <v>1.8979999999999999</v>
      </c>
    </row>
    <row r="7194" spans="1:18">
      <c r="A7194" t="s">
        <v>2083</v>
      </c>
      <c r="B7194" t="s">
        <v>2082</v>
      </c>
      <c r="D7194">
        <v>2021</v>
      </c>
      <c r="E7194" t="s">
        <v>2134</v>
      </c>
      <c r="F7194" t="s">
        <v>2301</v>
      </c>
      <c r="G7194">
        <v>-33.613081680000001</v>
      </c>
      <c r="H7194">
        <v>115.44129390000001</v>
      </c>
      <c r="I7194" t="s">
        <v>2339</v>
      </c>
      <c r="J7194" t="s">
        <v>2136</v>
      </c>
      <c r="K7194">
        <v>2</v>
      </c>
      <c r="L7194">
        <v>2.5</v>
      </c>
      <c r="N7194">
        <v>0.5</v>
      </c>
      <c r="O7194">
        <v>0.73950000000000005</v>
      </c>
      <c r="R7194">
        <v>1.9157999999999999</v>
      </c>
    </row>
    <row r="7195" spans="1:18">
      <c r="A7195" t="s">
        <v>2083</v>
      </c>
      <c r="B7195" t="s">
        <v>2082</v>
      </c>
      <c r="D7195">
        <v>2021</v>
      </c>
      <c r="E7195" t="s">
        <v>2134</v>
      </c>
      <c r="F7195" t="s">
        <v>2301</v>
      </c>
      <c r="G7195">
        <v>-33.613081680000001</v>
      </c>
      <c r="H7195">
        <v>115.44129390000001</v>
      </c>
      <c r="I7195" t="s">
        <v>2339</v>
      </c>
      <c r="J7195" t="s">
        <v>2136</v>
      </c>
      <c r="K7195">
        <v>2.5</v>
      </c>
      <c r="L7195">
        <v>3</v>
      </c>
      <c r="N7195">
        <v>0.5</v>
      </c>
      <c r="O7195">
        <v>0.73340000000000005</v>
      </c>
      <c r="R7195">
        <v>2.2096</v>
      </c>
    </row>
    <row r="7196" spans="1:18">
      <c r="A7196" t="s">
        <v>2083</v>
      </c>
      <c r="B7196" t="s">
        <v>2082</v>
      </c>
      <c r="D7196">
        <v>2021</v>
      </c>
      <c r="E7196" t="s">
        <v>2134</v>
      </c>
      <c r="F7196" t="s">
        <v>2301</v>
      </c>
      <c r="G7196">
        <v>-33.613081680000001</v>
      </c>
      <c r="H7196">
        <v>115.44129390000001</v>
      </c>
      <c r="I7196" t="s">
        <v>2339</v>
      </c>
      <c r="J7196" t="s">
        <v>2136</v>
      </c>
      <c r="K7196">
        <v>3</v>
      </c>
      <c r="L7196">
        <v>3.5</v>
      </c>
      <c r="N7196">
        <v>0.5</v>
      </c>
      <c r="O7196">
        <v>0.80569999999999997</v>
      </c>
      <c r="R7196">
        <v>1.5167999999999999</v>
      </c>
    </row>
    <row r="7197" spans="1:18">
      <c r="A7197" t="s">
        <v>2083</v>
      </c>
      <c r="B7197" t="s">
        <v>2082</v>
      </c>
      <c r="D7197">
        <v>2021</v>
      </c>
      <c r="E7197" t="s">
        <v>2134</v>
      </c>
      <c r="F7197" t="s">
        <v>2301</v>
      </c>
      <c r="G7197">
        <v>-33.613081680000001</v>
      </c>
      <c r="H7197">
        <v>115.44129390000001</v>
      </c>
      <c r="I7197" t="s">
        <v>2339</v>
      </c>
      <c r="J7197" t="s">
        <v>2136</v>
      </c>
      <c r="K7197">
        <v>3.5</v>
      </c>
      <c r="L7197">
        <v>4</v>
      </c>
      <c r="N7197">
        <v>0.5</v>
      </c>
      <c r="O7197">
        <v>0.69899999999999995</v>
      </c>
      <c r="R7197">
        <v>1.8948</v>
      </c>
    </row>
    <row r="7198" spans="1:18">
      <c r="A7198" t="s">
        <v>2083</v>
      </c>
      <c r="B7198" t="s">
        <v>2082</v>
      </c>
      <c r="D7198">
        <v>2021</v>
      </c>
      <c r="E7198" t="s">
        <v>2134</v>
      </c>
      <c r="F7198" t="s">
        <v>2301</v>
      </c>
      <c r="G7198">
        <v>-33.613081680000001</v>
      </c>
      <c r="H7198">
        <v>115.44129390000001</v>
      </c>
      <c r="I7198" t="s">
        <v>2339</v>
      </c>
      <c r="J7198" t="s">
        <v>2136</v>
      </c>
      <c r="K7198">
        <v>4</v>
      </c>
      <c r="L7198">
        <v>4.5</v>
      </c>
      <c r="N7198">
        <v>0.5</v>
      </c>
      <c r="O7198">
        <v>0.67830000000000001</v>
      </c>
      <c r="R7198">
        <v>1.5680000000000001</v>
      </c>
    </row>
    <row r="7199" spans="1:18">
      <c r="A7199" t="s">
        <v>2083</v>
      </c>
      <c r="B7199" t="s">
        <v>2082</v>
      </c>
      <c r="D7199">
        <v>2021</v>
      </c>
      <c r="E7199" t="s">
        <v>2134</v>
      </c>
      <c r="F7199" t="s">
        <v>2301</v>
      </c>
      <c r="G7199">
        <v>-33.613081680000001</v>
      </c>
      <c r="H7199">
        <v>115.44129390000001</v>
      </c>
      <c r="I7199" t="s">
        <v>2339</v>
      </c>
      <c r="J7199" t="s">
        <v>2136</v>
      </c>
      <c r="K7199">
        <v>4.5</v>
      </c>
      <c r="L7199">
        <v>5</v>
      </c>
      <c r="N7199">
        <v>0.5</v>
      </c>
      <c r="O7199">
        <v>0.65780000000000005</v>
      </c>
      <c r="R7199">
        <v>1.1655</v>
      </c>
    </row>
    <row r="7200" spans="1:18">
      <c r="A7200" t="s">
        <v>2083</v>
      </c>
      <c r="B7200" t="s">
        <v>2082</v>
      </c>
      <c r="D7200">
        <v>2021</v>
      </c>
      <c r="E7200" t="s">
        <v>2134</v>
      </c>
      <c r="F7200" t="s">
        <v>2301</v>
      </c>
      <c r="G7200">
        <v>-33.613081680000001</v>
      </c>
      <c r="H7200">
        <v>115.44129390000001</v>
      </c>
      <c r="I7200" t="s">
        <v>2339</v>
      </c>
      <c r="J7200" t="s">
        <v>2136</v>
      </c>
      <c r="K7200">
        <v>5</v>
      </c>
      <c r="L7200">
        <v>5.5</v>
      </c>
      <c r="N7200">
        <v>0.5</v>
      </c>
      <c r="O7200">
        <v>0.7339</v>
      </c>
      <c r="R7200">
        <v>2.3466</v>
      </c>
    </row>
    <row r="7201" spans="1:18">
      <c r="A7201" t="s">
        <v>2083</v>
      </c>
      <c r="B7201" t="s">
        <v>2082</v>
      </c>
      <c r="D7201">
        <v>2021</v>
      </c>
      <c r="E7201" t="s">
        <v>2134</v>
      </c>
      <c r="F7201" t="s">
        <v>2301</v>
      </c>
      <c r="G7201">
        <v>-33.613081680000001</v>
      </c>
      <c r="H7201">
        <v>115.44129390000001</v>
      </c>
      <c r="I7201" t="s">
        <v>2339</v>
      </c>
      <c r="J7201" t="s">
        <v>2136</v>
      </c>
      <c r="K7201">
        <v>5.5</v>
      </c>
      <c r="L7201">
        <v>6</v>
      </c>
      <c r="N7201">
        <v>0.5</v>
      </c>
      <c r="O7201">
        <v>0.70609999999999995</v>
      </c>
      <c r="R7201">
        <v>2.613</v>
      </c>
    </row>
    <row r="7202" spans="1:18">
      <c r="A7202" t="s">
        <v>2083</v>
      </c>
      <c r="B7202" t="s">
        <v>2082</v>
      </c>
      <c r="D7202">
        <v>2021</v>
      </c>
      <c r="E7202" t="s">
        <v>2134</v>
      </c>
      <c r="F7202" t="s">
        <v>2301</v>
      </c>
      <c r="G7202">
        <v>-33.613081680000001</v>
      </c>
      <c r="H7202">
        <v>115.44129390000001</v>
      </c>
      <c r="I7202" t="s">
        <v>2339</v>
      </c>
      <c r="J7202" t="s">
        <v>2136</v>
      </c>
      <c r="K7202">
        <v>6</v>
      </c>
      <c r="L7202">
        <v>6.5</v>
      </c>
      <c r="N7202">
        <v>0.5</v>
      </c>
      <c r="O7202">
        <v>0.90549999999999997</v>
      </c>
      <c r="R7202">
        <v>2.8793000000000002</v>
      </c>
    </row>
    <row r="7203" spans="1:18">
      <c r="A7203" t="s">
        <v>2083</v>
      </c>
      <c r="B7203" t="s">
        <v>2082</v>
      </c>
      <c r="D7203">
        <v>2021</v>
      </c>
      <c r="E7203" t="s">
        <v>2134</v>
      </c>
      <c r="F7203" t="s">
        <v>2301</v>
      </c>
      <c r="G7203">
        <v>-33.613081680000001</v>
      </c>
      <c r="H7203">
        <v>115.44129390000001</v>
      </c>
      <c r="I7203" t="s">
        <v>2339</v>
      </c>
      <c r="J7203" t="s">
        <v>2136</v>
      </c>
      <c r="K7203">
        <v>6.5</v>
      </c>
      <c r="L7203">
        <v>7</v>
      </c>
      <c r="N7203">
        <v>0.5</v>
      </c>
      <c r="O7203">
        <v>0.63629999999999998</v>
      </c>
      <c r="R7203">
        <v>2.7321</v>
      </c>
    </row>
    <row r="7204" spans="1:18">
      <c r="A7204" t="s">
        <v>2083</v>
      </c>
      <c r="B7204" t="s">
        <v>2082</v>
      </c>
      <c r="D7204">
        <v>2021</v>
      </c>
      <c r="E7204" t="s">
        <v>2134</v>
      </c>
      <c r="F7204" t="s">
        <v>2301</v>
      </c>
      <c r="G7204">
        <v>-33.613081680000001</v>
      </c>
      <c r="H7204">
        <v>115.44129390000001</v>
      </c>
      <c r="I7204" t="s">
        <v>2339</v>
      </c>
      <c r="J7204" t="s">
        <v>2136</v>
      </c>
      <c r="K7204">
        <v>7</v>
      </c>
      <c r="L7204">
        <v>7.5</v>
      </c>
      <c r="N7204">
        <v>0.5</v>
      </c>
      <c r="O7204">
        <v>0.59160000000000001</v>
      </c>
      <c r="R7204">
        <v>2.5848</v>
      </c>
    </row>
    <row r="7205" spans="1:18">
      <c r="A7205" t="s">
        <v>2083</v>
      </c>
      <c r="B7205" t="s">
        <v>2082</v>
      </c>
      <c r="D7205">
        <v>2021</v>
      </c>
      <c r="E7205" t="s">
        <v>2134</v>
      </c>
      <c r="F7205" t="s">
        <v>2301</v>
      </c>
      <c r="G7205">
        <v>-33.613081680000001</v>
      </c>
      <c r="H7205">
        <v>115.44129390000001</v>
      </c>
      <c r="I7205" t="s">
        <v>2339</v>
      </c>
      <c r="J7205" t="s">
        <v>2136</v>
      </c>
      <c r="K7205">
        <v>7.5</v>
      </c>
      <c r="L7205">
        <v>8</v>
      </c>
      <c r="N7205">
        <v>0.5</v>
      </c>
      <c r="O7205">
        <v>0.96319999999999995</v>
      </c>
      <c r="R7205">
        <v>2.0655000000000001</v>
      </c>
    </row>
    <row r="7206" spans="1:18">
      <c r="A7206" t="s">
        <v>2083</v>
      </c>
      <c r="B7206" t="s">
        <v>2082</v>
      </c>
      <c r="D7206">
        <v>2021</v>
      </c>
      <c r="E7206" t="s">
        <v>2134</v>
      </c>
      <c r="F7206" t="s">
        <v>2301</v>
      </c>
      <c r="G7206">
        <v>-33.613081680000001</v>
      </c>
      <c r="H7206">
        <v>115.44129390000001</v>
      </c>
      <c r="I7206" t="s">
        <v>2339</v>
      </c>
      <c r="J7206" t="s">
        <v>2136</v>
      </c>
      <c r="K7206">
        <v>8</v>
      </c>
      <c r="L7206">
        <v>8.5</v>
      </c>
      <c r="N7206">
        <v>0.5</v>
      </c>
      <c r="O7206">
        <v>0.81269999999999998</v>
      </c>
      <c r="R7206">
        <v>1.5462</v>
      </c>
    </row>
    <row r="7207" spans="1:18">
      <c r="A7207" t="s">
        <v>2083</v>
      </c>
      <c r="B7207" t="s">
        <v>2082</v>
      </c>
      <c r="D7207">
        <v>2021</v>
      </c>
      <c r="E7207" t="s">
        <v>2134</v>
      </c>
      <c r="F7207" t="s">
        <v>2301</v>
      </c>
      <c r="G7207">
        <v>-33.613081680000001</v>
      </c>
      <c r="H7207">
        <v>115.44129390000001</v>
      </c>
      <c r="I7207" t="s">
        <v>2339</v>
      </c>
      <c r="J7207" t="s">
        <v>2136</v>
      </c>
      <c r="K7207">
        <v>8.5</v>
      </c>
      <c r="L7207">
        <v>9</v>
      </c>
      <c r="N7207">
        <v>0.5</v>
      </c>
      <c r="O7207">
        <v>0.79869999999999997</v>
      </c>
      <c r="R7207">
        <v>1.1627000000000001</v>
      </c>
    </row>
    <row r="7208" spans="1:18">
      <c r="A7208" t="s">
        <v>2083</v>
      </c>
      <c r="B7208" t="s">
        <v>2082</v>
      </c>
      <c r="D7208">
        <v>2021</v>
      </c>
      <c r="E7208" t="s">
        <v>2134</v>
      </c>
      <c r="F7208" t="s">
        <v>2301</v>
      </c>
      <c r="G7208">
        <v>-33.613081680000001</v>
      </c>
      <c r="H7208">
        <v>115.44129390000001</v>
      </c>
      <c r="I7208" t="s">
        <v>2339</v>
      </c>
      <c r="J7208" t="s">
        <v>2136</v>
      </c>
      <c r="K7208">
        <v>9</v>
      </c>
      <c r="L7208">
        <v>9.5</v>
      </c>
      <c r="N7208">
        <v>0.5</v>
      </c>
      <c r="O7208">
        <v>1.0361</v>
      </c>
      <c r="R7208">
        <v>0.77929999999999999</v>
      </c>
    </row>
    <row r="7209" spans="1:18">
      <c r="A7209" t="s">
        <v>2083</v>
      </c>
      <c r="B7209" t="s">
        <v>2082</v>
      </c>
      <c r="D7209">
        <v>2021</v>
      </c>
      <c r="E7209" t="s">
        <v>2134</v>
      </c>
      <c r="F7209" t="s">
        <v>2301</v>
      </c>
      <c r="G7209">
        <v>-33.613081680000001</v>
      </c>
      <c r="H7209">
        <v>115.44129390000001</v>
      </c>
      <c r="I7209" t="s">
        <v>2339</v>
      </c>
      <c r="J7209" t="s">
        <v>2136</v>
      </c>
      <c r="K7209">
        <v>9.5</v>
      </c>
      <c r="L7209">
        <v>10</v>
      </c>
      <c r="N7209">
        <v>0.5</v>
      </c>
      <c r="O7209">
        <v>1.0385</v>
      </c>
      <c r="R7209">
        <v>0.87760000000000005</v>
      </c>
    </row>
    <row r="7210" spans="1:18">
      <c r="A7210" t="s">
        <v>2083</v>
      </c>
      <c r="B7210" t="s">
        <v>2082</v>
      </c>
      <c r="D7210">
        <v>2021</v>
      </c>
      <c r="E7210" t="s">
        <v>2134</v>
      </c>
      <c r="F7210" t="s">
        <v>2301</v>
      </c>
      <c r="G7210">
        <v>-33.613081680000001</v>
      </c>
      <c r="H7210">
        <v>115.44129390000001</v>
      </c>
      <c r="I7210" t="s">
        <v>2339</v>
      </c>
      <c r="J7210" t="s">
        <v>2136</v>
      </c>
      <c r="K7210">
        <v>10</v>
      </c>
      <c r="L7210">
        <v>10.5</v>
      </c>
      <c r="N7210">
        <v>0.5</v>
      </c>
      <c r="O7210">
        <v>1.0235000000000001</v>
      </c>
      <c r="R7210">
        <v>0.97589999999999999</v>
      </c>
    </row>
    <row r="7211" spans="1:18">
      <c r="A7211" t="s">
        <v>2083</v>
      </c>
      <c r="B7211" t="s">
        <v>2082</v>
      </c>
      <c r="D7211">
        <v>2021</v>
      </c>
      <c r="E7211" t="s">
        <v>2134</v>
      </c>
      <c r="F7211" t="s">
        <v>2301</v>
      </c>
      <c r="G7211">
        <v>-33.613081680000001</v>
      </c>
      <c r="H7211">
        <v>115.44129390000001</v>
      </c>
      <c r="I7211" t="s">
        <v>2339</v>
      </c>
      <c r="J7211" t="s">
        <v>2136</v>
      </c>
      <c r="K7211">
        <v>10.5</v>
      </c>
      <c r="L7211">
        <v>11</v>
      </c>
      <c r="N7211">
        <v>0.5</v>
      </c>
      <c r="O7211">
        <v>1.1665000000000001</v>
      </c>
      <c r="R7211">
        <v>0.85719999999999996</v>
      </c>
    </row>
    <row r="7212" spans="1:18">
      <c r="A7212" t="s">
        <v>2083</v>
      </c>
      <c r="B7212" t="s">
        <v>2082</v>
      </c>
      <c r="D7212">
        <v>2021</v>
      </c>
      <c r="E7212" t="s">
        <v>2134</v>
      </c>
      <c r="F7212" t="s">
        <v>2301</v>
      </c>
      <c r="G7212">
        <v>-33.613081680000001</v>
      </c>
      <c r="H7212">
        <v>115.44129390000001</v>
      </c>
      <c r="I7212" t="s">
        <v>2339</v>
      </c>
      <c r="J7212" t="s">
        <v>2136</v>
      </c>
      <c r="K7212">
        <v>11</v>
      </c>
      <c r="L7212">
        <v>11.5</v>
      </c>
      <c r="N7212">
        <v>0.5</v>
      </c>
      <c r="O7212">
        <v>1.0894999999999999</v>
      </c>
      <c r="R7212">
        <v>0.85719999999999996</v>
      </c>
    </row>
    <row r="7213" spans="1:18">
      <c r="A7213" t="s">
        <v>2083</v>
      </c>
      <c r="B7213" t="s">
        <v>2082</v>
      </c>
      <c r="D7213">
        <v>2021</v>
      </c>
      <c r="E7213" t="s">
        <v>2134</v>
      </c>
      <c r="F7213" t="s">
        <v>2301</v>
      </c>
      <c r="G7213">
        <v>-33.613081680000001</v>
      </c>
      <c r="H7213">
        <v>115.44129390000001</v>
      </c>
      <c r="I7213" t="s">
        <v>2339</v>
      </c>
      <c r="J7213" t="s">
        <v>2136</v>
      </c>
      <c r="K7213">
        <v>11.5</v>
      </c>
      <c r="L7213">
        <v>12</v>
      </c>
      <c r="N7213">
        <v>0.5</v>
      </c>
      <c r="O7213">
        <v>1.0710999999999999</v>
      </c>
      <c r="R7213">
        <v>0.85719999999999996</v>
      </c>
    </row>
    <row r="7214" spans="1:18">
      <c r="A7214" t="s">
        <v>2083</v>
      </c>
      <c r="B7214" t="s">
        <v>2082</v>
      </c>
      <c r="D7214">
        <v>2021</v>
      </c>
      <c r="E7214" t="s">
        <v>2134</v>
      </c>
      <c r="F7214" t="s">
        <v>2301</v>
      </c>
      <c r="G7214">
        <v>-33.613081680000001</v>
      </c>
      <c r="H7214">
        <v>115.44129390000001</v>
      </c>
      <c r="I7214" t="s">
        <v>2339</v>
      </c>
      <c r="J7214" t="s">
        <v>2136</v>
      </c>
      <c r="K7214">
        <v>12</v>
      </c>
      <c r="L7214">
        <v>12.5</v>
      </c>
      <c r="N7214">
        <v>0.5</v>
      </c>
      <c r="O7214">
        <v>1.0848</v>
      </c>
      <c r="R7214">
        <v>0.73850000000000005</v>
      </c>
    </row>
    <row r="7215" spans="1:18">
      <c r="A7215" t="s">
        <v>2083</v>
      </c>
      <c r="B7215" t="s">
        <v>2082</v>
      </c>
      <c r="D7215">
        <v>2021</v>
      </c>
      <c r="E7215" t="s">
        <v>2134</v>
      </c>
      <c r="F7215" t="s">
        <v>2301</v>
      </c>
      <c r="G7215">
        <v>-33.613081680000001</v>
      </c>
      <c r="H7215">
        <v>115.44129390000001</v>
      </c>
      <c r="I7215" t="s">
        <v>2339</v>
      </c>
      <c r="J7215" t="s">
        <v>2136</v>
      </c>
      <c r="K7215">
        <v>12.5</v>
      </c>
      <c r="L7215">
        <v>13</v>
      </c>
      <c r="N7215">
        <v>0.5</v>
      </c>
      <c r="O7215">
        <v>1.2374000000000001</v>
      </c>
      <c r="R7215">
        <v>0.64990000000000003</v>
      </c>
    </row>
    <row r="7216" spans="1:18">
      <c r="A7216" t="s">
        <v>2083</v>
      </c>
      <c r="B7216" t="s">
        <v>2082</v>
      </c>
      <c r="D7216">
        <v>2021</v>
      </c>
      <c r="E7216" t="s">
        <v>2134</v>
      </c>
      <c r="F7216" t="s">
        <v>2301</v>
      </c>
      <c r="G7216">
        <v>-33.613081680000001</v>
      </c>
      <c r="H7216">
        <v>115.44129390000001</v>
      </c>
      <c r="I7216" t="s">
        <v>2339</v>
      </c>
      <c r="J7216" t="s">
        <v>2136</v>
      </c>
      <c r="K7216">
        <v>13</v>
      </c>
      <c r="L7216">
        <v>13.5</v>
      </c>
      <c r="N7216">
        <v>0.5</v>
      </c>
      <c r="O7216">
        <v>1.3047</v>
      </c>
      <c r="R7216">
        <v>0.64990000000000003</v>
      </c>
    </row>
    <row r="7217" spans="1:18">
      <c r="A7217" t="s">
        <v>2083</v>
      </c>
      <c r="B7217" t="s">
        <v>2082</v>
      </c>
      <c r="D7217">
        <v>2021</v>
      </c>
      <c r="E7217" t="s">
        <v>2134</v>
      </c>
      <c r="F7217" t="s">
        <v>2301</v>
      </c>
      <c r="G7217">
        <v>-33.613081680000001</v>
      </c>
      <c r="H7217">
        <v>115.44129390000001</v>
      </c>
      <c r="I7217" t="s">
        <v>2339</v>
      </c>
      <c r="J7217" t="s">
        <v>2136</v>
      </c>
      <c r="K7217">
        <v>13.5</v>
      </c>
      <c r="L7217">
        <v>14</v>
      </c>
      <c r="N7217">
        <v>0.5</v>
      </c>
      <c r="O7217">
        <v>0.95779999999999998</v>
      </c>
      <c r="R7217">
        <v>0.64990000000000003</v>
      </c>
    </row>
    <row r="7218" spans="1:18">
      <c r="A7218" t="s">
        <v>2083</v>
      </c>
      <c r="B7218" t="s">
        <v>2082</v>
      </c>
      <c r="D7218">
        <v>2021</v>
      </c>
      <c r="E7218" t="s">
        <v>2134</v>
      </c>
      <c r="F7218" t="s">
        <v>2301</v>
      </c>
      <c r="G7218">
        <v>-33.613081680000001</v>
      </c>
      <c r="H7218">
        <v>115.44129390000001</v>
      </c>
      <c r="I7218" t="s">
        <v>2339</v>
      </c>
      <c r="J7218" t="s">
        <v>2136</v>
      </c>
      <c r="K7218">
        <v>14</v>
      </c>
      <c r="L7218">
        <v>14.5</v>
      </c>
      <c r="N7218">
        <v>0.5</v>
      </c>
      <c r="O7218">
        <v>0.96750000000000003</v>
      </c>
      <c r="R7218">
        <v>0.56130000000000002</v>
      </c>
    </row>
    <row r="7219" spans="1:18">
      <c r="A7219" t="s">
        <v>2083</v>
      </c>
      <c r="B7219" t="s">
        <v>2082</v>
      </c>
      <c r="D7219">
        <v>2021</v>
      </c>
      <c r="E7219" t="s">
        <v>2134</v>
      </c>
      <c r="F7219" t="s">
        <v>2301</v>
      </c>
      <c r="G7219">
        <v>-33.613081680000001</v>
      </c>
      <c r="H7219">
        <v>115.44129390000001</v>
      </c>
      <c r="I7219" t="s">
        <v>2339</v>
      </c>
      <c r="J7219" t="s">
        <v>2136</v>
      </c>
      <c r="K7219">
        <v>14.5</v>
      </c>
      <c r="L7219">
        <v>15</v>
      </c>
      <c r="N7219">
        <v>0.5</v>
      </c>
      <c r="O7219">
        <v>1.2302</v>
      </c>
      <c r="R7219">
        <v>0.32600000000000001</v>
      </c>
    </row>
    <row r="7220" spans="1:18">
      <c r="A7220" t="s">
        <v>2083</v>
      </c>
      <c r="B7220" t="s">
        <v>2082</v>
      </c>
      <c r="D7220">
        <v>2021</v>
      </c>
      <c r="E7220" t="s">
        <v>2134</v>
      </c>
      <c r="F7220" t="s">
        <v>2301</v>
      </c>
      <c r="G7220">
        <v>-33.613081680000001</v>
      </c>
      <c r="H7220">
        <v>115.44129390000001</v>
      </c>
      <c r="I7220" t="s">
        <v>2339</v>
      </c>
      <c r="J7220" t="s">
        <v>2136</v>
      </c>
      <c r="K7220">
        <v>15</v>
      </c>
      <c r="L7220">
        <v>15.5</v>
      </c>
      <c r="N7220">
        <v>0.5</v>
      </c>
      <c r="O7220">
        <v>1.1521999999999999</v>
      </c>
      <c r="R7220">
        <v>0.32600000000000001</v>
      </c>
    </row>
    <row r="7221" spans="1:18">
      <c r="A7221" t="s">
        <v>2083</v>
      </c>
      <c r="B7221" t="s">
        <v>2082</v>
      </c>
      <c r="D7221">
        <v>2021</v>
      </c>
      <c r="E7221" t="s">
        <v>2134</v>
      </c>
      <c r="F7221" t="s">
        <v>2301</v>
      </c>
      <c r="G7221">
        <v>-33.613081680000001</v>
      </c>
      <c r="H7221">
        <v>115.44129390000001</v>
      </c>
      <c r="I7221" t="s">
        <v>2339</v>
      </c>
      <c r="J7221" t="s">
        <v>2136</v>
      </c>
      <c r="K7221">
        <v>15.5</v>
      </c>
      <c r="L7221">
        <v>16</v>
      </c>
      <c r="N7221">
        <v>0.5</v>
      </c>
      <c r="O7221">
        <v>1.024</v>
      </c>
      <c r="R7221">
        <v>0.32600000000000001</v>
      </c>
    </row>
    <row r="7222" spans="1:18">
      <c r="A7222" t="s">
        <v>2083</v>
      </c>
      <c r="B7222" t="s">
        <v>2082</v>
      </c>
      <c r="D7222">
        <v>2021</v>
      </c>
      <c r="E7222" t="s">
        <v>2134</v>
      </c>
      <c r="F7222" t="s">
        <v>2301</v>
      </c>
      <c r="G7222">
        <v>-33.613081680000001</v>
      </c>
      <c r="H7222">
        <v>115.44129390000001</v>
      </c>
      <c r="I7222" t="s">
        <v>2339</v>
      </c>
      <c r="J7222" t="s">
        <v>2136</v>
      </c>
      <c r="K7222">
        <v>16</v>
      </c>
      <c r="L7222">
        <v>16.5</v>
      </c>
      <c r="N7222">
        <v>0.5</v>
      </c>
      <c r="O7222">
        <v>0.89790000000000003</v>
      </c>
      <c r="R7222">
        <v>9.06E-2</v>
      </c>
    </row>
    <row r="7223" spans="1:18">
      <c r="A7223" t="s">
        <v>2083</v>
      </c>
      <c r="B7223" t="s">
        <v>2082</v>
      </c>
      <c r="D7223">
        <v>2021</v>
      </c>
      <c r="E7223" t="s">
        <v>2134</v>
      </c>
      <c r="F7223" t="s">
        <v>2301</v>
      </c>
      <c r="G7223">
        <v>-33.613081680000001</v>
      </c>
      <c r="H7223">
        <v>115.44129390000001</v>
      </c>
      <c r="I7223" t="s">
        <v>2339</v>
      </c>
      <c r="J7223" t="s">
        <v>2136</v>
      </c>
      <c r="K7223">
        <v>16.5</v>
      </c>
      <c r="L7223">
        <v>17</v>
      </c>
      <c r="N7223">
        <v>0.5</v>
      </c>
      <c r="O7223">
        <v>1.7568999999999999</v>
      </c>
      <c r="R7223">
        <v>1.1876</v>
      </c>
    </row>
    <row r="7224" spans="1:18">
      <c r="A7224" t="s">
        <v>2083</v>
      </c>
      <c r="B7224" t="s">
        <v>2082</v>
      </c>
      <c r="D7224">
        <v>2021</v>
      </c>
      <c r="E7224" t="s">
        <v>2134</v>
      </c>
      <c r="F7224" t="s">
        <v>2301</v>
      </c>
      <c r="G7224">
        <v>-33.613081680000001</v>
      </c>
      <c r="H7224">
        <v>115.44129390000001</v>
      </c>
      <c r="I7224" t="s">
        <v>2339</v>
      </c>
      <c r="J7224" t="s">
        <v>2136</v>
      </c>
      <c r="K7224">
        <v>17</v>
      </c>
      <c r="L7224">
        <v>17.5</v>
      </c>
      <c r="N7224">
        <v>0.5</v>
      </c>
      <c r="O7224">
        <v>1.5995999999999999</v>
      </c>
      <c r="R7224">
        <v>1.1876</v>
      </c>
    </row>
    <row r="7225" spans="1:18">
      <c r="A7225" t="s">
        <v>2083</v>
      </c>
      <c r="B7225" t="s">
        <v>2082</v>
      </c>
      <c r="D7225">
        <v>2021</v>
      </c>
      <c r="E7225" t="s">
        <v>2134</v>
      </c>
      <c r="F7225" t="s">
        <v>2301</v>
      </c>
      <c r="G7225">
        <v>-33.613081680000001</v>
      </c>
      <c r="H7225">
        <v>115.44129390000001</v>
      </c>
      <c r="I7225" t="s">
        <v>2339</v>
      </c>
      <c r="J7225" t="s">
        <v>2136</v>
      </c>
      <c r="K7225">
        <v>17.5</v>
      </c>
      <c r="L7225">
        <v>18</v>
      </c>
      <c r="N7225">
        <v>0.5</v>
      </c>
      <c r="O7225">
        <v>1.4454</v>
      </c>
      <c r="R7225">
        <v>1.1876</v>
      </c>
    </row>
    <row r="7226" spans="1:18">
      <c r="A7226" t="s">
        <v>2083</v>
      </c>
      <c r="B7226" t="s">
        <v>2082</v>
      </c>
      <c r="D7226">
        <v>2021</v>
      </c>
      <c r="E7226" t="s">
        <v>2134</v>
      </c>
      <c r="F7226" t="s">
        <v>2301</v>
      </c>
      <c r="G7226">
        <v>-33.613081680000001</v>
      </c>
      <c r="H7226">
        <v>115.44129390000001</v>
      </c>
      <c r="I7226" t="s">
        <v>2339</v>
      </c>
      <c r="J7226" t="s">
        <v>2136</v>
      </c>
      <c r="K7226">
        <v>18</v>
      </c>
      <c r="L7226">
        <v>18.5</v>
      </c>
      <c r="N7226">
        <v>0.5</v>
      </c>
      <c r="O7226">
        <v>0.95189999999999997</v>
      </c>
      <c r="R7226">
        <v>2.2846000000000002</v>
      </c>
    </row>
    <row r="7227" spans="1:18">
      <c r="A7227" t="s">
        <v>2083</v>
      </c>
      <c r="B7227" t="s">
        <v>2082</v>
      </c>
      <c r="D7227">
        <v>2021</v>
      </c>
      <c r="E7227" t="s">
        <v>2134</v>
      </c>
      <c r="F7227" t="s">
        <v>2301</v>
      </c>
      <c r="G7227">
        <v>-33.613081680000001</v>
      </c>
      <c r="H7227">
        <v>115.44129390000001</v>
      </c>
      <c r="I7227" t="s">
        <v>2339</v>
      </c>
      <c r="J7227" t="s">
        <v>2136</v>
      </c>
      <c r="K7227">
        <v>18.5</v>
      </c>
      <c r="L7227">
        <v>19</v>
      </c>
      <c r="N7227">
        <v>0.5</v>
      </c>
      <c r="O7227">
        <v>1.161</v>
      </c>
      <c r="R7227">
        <v>2.1751</v>
      </c>
    </row>
    <row r="7228" spans="1:18">
      <c r="A7228" t="s">
        <v>2083</v>
      </c>
      <c r="B7228" t="s">
        <v>2082</v>
      </c>
      <c r="D7228">
        <v>2021</v>
      </c>
      <c r="E7228" t="s">
        <v>2134</v>
      </c>
      <c r="F7228" t="s">
        <v>2301</v>
      </c>
      <c r="G7228">
        <v>-33.613081680000001</v>
      </c>
      <c r="H7228">
        <v>115.44129390000001</v>
      </c>
      <c r="I7228" t="s">
        <v>2339</v>
      </c>
      <c r="J7228" t="s">
        <v>2136</v>
      </c>
      <c r="K7228">
        <v>19</v>
      </c>
      <c r="L7228">
        <v>19.5</v>
      </c>
      <c r="N7228">
        <v>0.5</v>
      </c>
      <c r="O7228">
        <v>0.94850000000000001</v>
      </c>
      <c r="R7228">
        <v>2.1751</v>
      </c>
    </row>
    <row r="7229" spans="1:18">
      <c r="A7229" t="s">
        <v>2083</v>
      </c>
      <c r="B7229" t="s">
        <v>2082</v>
      </c>
      <c r="D7229">
        <v>2021</v>
      </c>
      <c r="E7229" t="s">
        <v>2134</v>
      </c>
      <c r="F7229" t="s">
        <v>2301</v>
      </c>
      <c r="G7229">
        <v>-33.613081680000001</v>
      </c>
      <c r="H7229">
        <v>115.44129390000001</v>
      </c>
      <c r="I7229" t="s">
        <v>2339</v>
      </c>
      <c r="J7229" t="s">
        <v>2136</v>
      </c>
      <c r="K7229">
        <v>19.5</v>
      </c>
      <c r="L7229">
        <v>20</v>
      </c>
      <c r="N7229">
        <v>0.5</v>
      </c>
      <c r="O7229">
        <v>0.89449999999999996</v>
      </c>
      <c r="R7229">
        <v>2.1751</v>
      </c>
    </row>
    <row r="7230" spans="1:18">
      <c r="A7230" t="s">
        <v>2083</v>
      </c>
      <c r="B7230" t="s">
        <v>2082</v>
      </c>
      <c r="D7230">
        <v>2021</v>
      </c>
      <c r="E7230" t="s">
        <v>2134</v>
      </c>
      <c r="F7230" t="s">
        <v>2301</v>
      </c>
      <c r="G7230">
        <v>-33.613081680000001</v>
      </c>
      <c r="H7230">
        <v>115.44129390000001</v>
      </c>
      <c r="I7230" t="s">
        <v>2339</v>
      </c>
      <c r="J7230" t="s">
        <v>2136</v>
      </c>
      <c r="K7230">
        <v>20</v>
      </c>
      <c r="L7230">
        <v>21</v>
      </c>
      <c r="N7230">
        <v>1</v>
      </c>
      <c r="O7230">
        <v>0.48320000000000002</v>
      </c>
      <c r="R7230">
        <v>2.1751</v>
      </c>
    </row>
    <row r="7231" spans="1:18">
      <c r="A7231" t="s">
        <v>2083</v>
      </c>
      <c r="B7231" t="s">
        <v>2082</v>
      </c>
      <c r="D7231">
        <v>2021</v>
      </c>
      <c r="E7231" t="s">
        <v>2134</v>
      </c>
      <c r="F7231" t="s">
        <v>2301</v>
      </c>
      <c r="G7231">
        <v>-33.613081680000001</v>
      </c>
      <c r="H7231">
        <v>115.44129390000001</v>
      </c>
      <c r="I7231" t="s">
        <v>2339</v>
      </c>
      <c r="J7231" t="s">
        <v>2136</v>
      </c>
      <c r="K7231">
        <v>21</v>
      </c>
      <c r="L7231">
        <v>22</v>
      </c>
      <c r="N7231">
        <v>1</v>
      </c>
      <c r="O7231">
        <v>0.44259999999999999</v>
      </c>
      <c r="R7231">
        <v>2.0655999999999999</v>
      </c>
    </row>
    <row r="7232" spans="1:18">
      <c r="A7232" t="s">
        <v>2083</v>
      </c>
      <c r="B7232" t="s">
        <v>2082</v>
      </c>
      <c r="D7232">
        <v>2021</v>
      </c>
      <c r="E7232" t="s">
        <v>2134</v>
      </c>
      <c r="F7232" t="s">
        <v>2301</v>
      </c>
      <c r="G7232">
        <v>-33.613081680000001</v>
      </c>
      <c r="H7232">
        <v>115.44129390000001</v>
      </c>
      <c r="I7232" t="s">
        <v>2339</v>
      </c>
      <c r="J7232" t="s">
        <v>2136</v>
      </c>
      <c r="K7232">
        <v>22</v>
      </c>
      <c r="L7232">
        <v>23</v>
      </c>
      <c r="N7232">
        <v>1</v>
      </c>
      <c r="O7232">
        <v>0.42920000000000003</v>
      </c>
      <c r="R7232">
        <v>2.3592</v>
      </c>
    </row>
    <row r="7233" spans="1:18">
      <c r="A7233" t="s">
        <v>2083</v>
      </c>
      <c r="B7233" t="s">
        <v>2082</v>
      </c>
      <c r="D7233">
        <v>2021</v>
      </c>
      <c r="E7233" t="s">
        <v>2134</v>
      </c>
      <c r="F7233" t="s">
        <v>2301</v>
      </c>
      <c r="G7233">
        <v>-33.613081680000001</v>
      </c>
      <c r="H7233">
        <v>115.44129390000001</v>
      </c>
      <c r="I7233" t="s">
        <v>2339</v>
      </c>
      <c r="J7233" t="s">
        <v>2136</v>
      </c>
      <c r="K7233">
        <v>23</v>
      </c>
      <c r="L7233">
        <v>24</v>
      </c>
      <c r="N7233">
        <v>1</v>
      </c>
      <c r="O7233">
        <v>0.78300000000000003</v>
      </c>
      <c r="R7233">
        <v>2.3592</v>
      </c>
    </row>
    <row r="7234" spans="1:18">
      <c r="A7234" t="s">
        <v>2083</v>
      </c>
      <c r="B7234" t="s">
        <v>2082</v>
      </c>
      <c r="D7234">
        <v>2021</v>
      </c>
      <c r="E7234" t="s">
        <v>2134</v>
      </c>
      <c r="F7234" t="s">
        <v>2301</v>
      </c>
      <c r="G7234">
        <v>-33.613081680000001</v>
      </c>
      <c r="H7234">
        <v>115.44129390000001</v>
      </c>
      <c r="I7234" t="s">
        <v>2339</v>
      </c>
      <c r="J7234" t="s">
        <v>2136</v>
      </c>
      <c r="K7234">
        <v>24</v>
      </c>
      <c r="L7234">
        <v>25</v>
      </c>
      <c r="N7234">
        <v>1</v>
      </c>
      <c r="O7234">
        <v>0.74150000000000005</v>
      </c>
      <c r="R7234">
        <v>2.3592</v>
      </c>
    </row>
    <row r="7235" spans="1:18">
      <c r="A7235" t="s">
        <v>2083</v>
      </c>
      <c r="B7235" t="s">
        <v>2082</v>
      </c>
      <c r="D7235">
        <v>2021</v>
      </c>
      <c r="E7235" t="s">
        <v>2134</v>
      </c>
      <c r="F7235" t="s">
        <v>2301</v>
      </c>
      <c r="G7235">
        <v>-33.613081680000001</v>
      </c>
      <c r="H7235">
        <v>115.44129390000001</v>
      </c>
      <c r="I7235" t="s">
        <v>2339</v>
      </c>
      <c r="J7235" t="s">
        <v>2136</v>
      </c>
      <c r="K7235">
        <v>25</v>
      </c>
      <c r="L7235">
        <v>26</v>
      </c>
      <c r="N7235">
        <v>1</v>
      </c>
      <c r="O7235">
        <v>0.70940000000000003</v>
      </c>
      <c r="R7235">
        <v>2.6528</v>
      </c>
    </row>
    <row r="7236" spans="1:18">
      <c r="A7236" t="s">
        <v>2083</v>
      </c>
      <c r="B7236" t="s">
        <v>2082</v>
      </c>
      <c r="D7236">
        <v>2021</v>
      </c>
      <c r="E7236" t="s">
        <v>2134</v>
      </c>
      <c r="F7236" t="s">
        <v>2301</v>
      </c>
      <c r="G7236">
        <v>-33.613081680000001</v>
      </c>
      <c r="H7236">
        <v>115.44129390000001</v>
      </c>
      <c r="I7236" t="s">
        <v>2339</v>
      </c>
      <c r="J7236" t="s">
        <v>2136</v>
      </c>
      <c r="K7236">
        <v>26</v>
      </c>
      <c r="L7236">
        <v>27</v>
      </c>
      <c r="N7236">
        <v>1</v>
      </c>
      <c r="O7236">
        <v>0.81100000000000005</v>
      </c>
      <c r="R7236">
        <v>2.4184999999999999</v>
      </c>
    </row>
    <row r="7237" spans="1:18">
      <c r="A7237" t="s">
        <v>2083</v>
      </c>
      <c r="B7237" t="s">
        <v>2082</v>
      </c>
      <c r="D7237">
        <v>2021</v>
      </c>
      <c r="E7237" t="s">
        <v>2134</v>
      </c>
      <c r="F7237" t="s">
        <v>2301</v>
      </c>
      <c r="G7237">
        <v>-33.613081680000001</v>
      </c>
      <c r="H7237">
        <v>115.44129390000001</v>
      </c>
      <c r="I7237" t="s">
        <v>2339</v>
      </c>
      <c r="J7237" t="s">
        <v>2136</v>
      </c>
      <c r="K7237">
        <v>27</v>
      </c>
      <c r="L7237">
        <v>28</v>
      </c>
      <c r="N7237">
        <v>1</v>
      </c>
      <c r="O7237">
        <v>0.87339999999999995</v>
      </c>
      <c r="R7237">
        <v>2.4184999999999999</v>
      </c>
    </row>
    <row r="7238" spans="1:18">
      <c r="A7238" t="s">
        <v>2083</v>
      </c>
      <c r="B7238" t="s">
        <v>2082</v>
      </c>
      <c r="D7238">
        <v>2021</v>
      </c>
      <c r="E7238" t="s">
        <v>2134</v>
      </c>
      <c r="F7238" t="s">
        <v>2301</v>
      </c>
      <c r="G7238">
        <v>-33.613081680000001</v>
      </c>
      <c r="H7238">
        <v>115.44129390000001</v>
      </c>
      <c r="I7238" t="s">
        <v>2339</v>
      </c>
      <c r="J7238" t="s">
        <v>2136</v>
      </c>
      <c r="K7238">
        <v>28</v>
      </c>
      <c r="L7238">
        <v>29</v>
      </c>
      <c r="N7238">
        <v>1</v>
      </c>
      <c r="O7238">
        <v>0.80130000000000001</v>
      </c>
      <c r="R7238">
        <v>2.4184999999999999</v>
      </c>
    </row>
    <row r="7239" spans="1:18">
      <c r="A7239" t="s">
        <v>2083</v>
      </c>
      <c r="B7239" t="s">
        <v>2082</v>
      </c>
      <c r="D7239">
        <v>2021</v>
      </c>
      <c r="E7239" t="s">
        <v>2134</v>
      </c>
      <c r="F7239" t="s">
        <v>2301</v>
      </c>
      <c r="G7239">
        <v>-33.613081680000001</v>
      </c>
      <c r="H7239">
        <v>115.44129390000001</v>
      </c>
      <c r="I7239" t="s">
        <v>2339</v>
      </c>
      <c r="J7239" t="s">
        <v>2136</v>
      </c>
      <c r="K7239">
        <v>29</v>
      </c>
      <c r="L7239">
        <v>30</v>
      </c>
      <c r="N7239">
        <v>1</v>
      </c>
      <c r="O7239">
        <v>0.67969999999999997</v>
      </c>
      <c r="R7239">
        <v>2.1842999999999999</v>
      </c>
    </row>
    <row r="7240" spans="1:18">
      <c r="A7240" t="s">
        <v>2083</v>
      </c>
      <c r="B7240" t="s">
        <v>2082</v>
      </c>
      <c r="D7240">
        <v>2021</v>
      </c>
      <c r="E7240" t="s">
        <v>2134</v>
      </c>
      <c r="F7240" t="s">
        <v>2301</v>
      </c>
      <c r="G7240">
        <v>-33.613081680000001</v>
      </c>
      <c r="H7240">
        <v>115.44129390000001</v>
      </c>
      <c r="I7240" t="s">
        <v>2339</v>
      </c>
      <c r="J7240" t="s">
        <v>2136</v>
      </c>
      <c r="K7240">
        <v>30</v>
      </c>
      <c r="L7240">
        <v>31</v>
      </c>
      <c r="N7240">
        <v>1</v>
      </c>
      <c r="O7240">
        <v>0.79349999999999998</v>
      </c>
      <c r="R7240">
        <v>2.0659000000000001</v>
      </c>
    </row>
    <row r="7241" spans="1:18">
      <c r="A7241" t="s">
        <v>2083</v>
      </c>
      <c r="B7241" t="s">
        <v>2082</v>
      </c>
      <c r="D7241">
        <v>2021</v>
      </c>
      <c r="E7241" t="s">
        <v>2134</v>
      </c>
      <c r="F7241" t="s">
        <v>2301</v>
      </c>
      <c r="G7241">
        <v>-33.613081680000001</v>
      </c>
      <c r="H7241">
        <v>115.44129390000001</v>
      </c>
      <c r="I7241" t="s">
        <v>2339</v>
      </c>
      <c r="J7241" t="s">
        <v>2136</v>
      </c>
      <c r="K7241">
        <v>31</v>
      </c>
      <c r="L7241">
        <v>32</v>
      </c>
      <c r="N7241">
        <v>1</v>
      </c>
      <c r="O7241">
        <v>0.8155</v>
      </c>
      <c r="R7241">
        <v>2.0659000000000001</v>
      </c>
    </row>
    <row r="7242" spans="1:18">
      <c r="A7242" t="s">
        <v>2083</v>
      </c>
      <c r="B7242" t="s">
        <v>2082</v>
      </c>
      <c r="D7242">
        <v>2021</v>
      </c>
      <c r="E7242" t="s">
        <v>2134</v>
      </c>
      <c r="F7242" t="s">
        <v>2301</v>
      </c>
      <c r="G7242">
        <v>-33.613081680000001</v>
      </c>
      <c r="H7242">
        <v>115.44129390000001</v>
      </c>
      <c r="I7242" t="s">
        <v>2339</v>
      </c>
      <c r="J7242" t="s">
        <v>2136</v>
      </c>
      <c r="K7242">
        <v>32</v>
      </c>
      <c r="L7242">
        <v>33</v>
      </c>
      <c r="N7242">
        <v>1</v>
      </c>
      <c r="O7242">
        <v>0.73599999999999999</v>
      </c>
      <c r="R7242">
        <v>2.0659000000000001</v>
      </c>
    </row>
    <row r="7243" spans="1:18">
      <c r="A7243" t="s">
        <v>2083</v>
      </c>
      <c r="B7243" t="s">
        <v>2082</v>
      </c>
      <c r="D7243">
        <v>2021</v>
      </c>
      <c r="E7243" t="s">
        <v>2134</v>
      </c>
      <c r="F7243" t="s">
        <v>2301</v>
      </c>
      <c r="G7243">
        <v>-33.613081680000001</v>
      </c>
      <c r="H7243">
        <v>115.44129390000001</v>
      </c>
      <c r="I7243" t="s">
        <v>2339</v>
      </c>
      <c r="J7243" t="s">
        <v>2136</v>
      </c>
      <c r="K7243">
        <v>33</v>
      </c>
      <c r="L7243">
        <v>34</v>
      </c>
      <c r="N7243">
        <v>1</v>
      </c>
      <c r="O7243">
        <v>0.71719999999999995</v>
      </c>
      <c r="R7243">
        <v>1.9474</v>
      </c>
    </row>
    <row r="7244" spans="1:18">
      <c r="A7244" t="s">
        <v>2083</v>
      </c>
      <c r="B7244" t="s">
        <v>2082</v>
      </c>
      <c r="D7244">
        <v>2021</v>
      </c>
      <c r="E7244" t="s">
        <v>2134</v>
      </c>
      <c r="F7244" t="s">
        <v>2301</v>
      </c>
      <c r="G7244">
        <v>-33.613081680000001</v>
      </c>
      <c r="H7244">
        <v>115.44129390000001</v>
      </c>
      <c r="I7244" t="s">
        <v>2339</v>
      </c>
      <c r="J7244" t="s">
        <v>2136</v>
      </c>
      <c r="K7244">
        <v>34</v>
      </c>
      <c r="L7244">
        <v>35</v>
      </c>
      <c r="N7244">
        <v>1</v>
      </c>
      <c r="O7244">
        <v>0.7369</v>
      </c>
      <c r="R7244">
        <v>2.8690000000000002</v>
      </c>
    </row>
    <row r="7245" spans="1:18">
      <c r="A7245" t="s">
        <v>2083</v>
      </c>
      <c r="B7245" t="s">
        <v>2082</v>
      </c>
      <c r="D7245">
        <v>2021</v>
      </c>
      <c r="E7245" t="s">
        <v>2134</v>
      </c>
      <c r="F7245" t="s">
        <v>2301</v>
      </c>
      <c r="G7245">
        <v>-33.613081680000001</v>
      </c>
      <c r="H7245">
        <v>115.44129390000001</v>
      </c>
      <c r="I7245" t="s">
        <v>2339</v>
      </c>
      <c r="J7245" t="s">
        <v>2136</v>
      </c>
      <c r="K7245">
        <v>35</v>
      </c>
      <c r="L7245">
        <v>36</v>
      </c>
      <c r="N7245">
        <v>1</v>
      </c>
      <c r="O7245">
        <v>0.54159999999999997</v>
      </c>
      <c r="R7245">
        <v>2.8690000000000002</v>
      </c>
    </row>
    <row r="7246" spans="1:18">
      <c r="A7246" t="s">
        <v>2083</v>
      </c>
      <c r="B7246" t="s">
        <v>2082</v>
      </c>
      <c r="D7246">
        <v>2021</v>
      </c>
      <c r="E7246" t="s">
        <v>2134</v>
      </c>
      <c r="F7246" t="s">
        <v>2301</v>
      </c>
      <c r="G7246">
        <v>-33.613081680000001</v>
      </c>
      <c r="H7246">
        <v>115.44129390000001</v>
      </c>
      <c r="I7246" t="s">
        <v>2339</v>
      </c>
      <c r="J7246" t="s">
        <v>2136</v>
      </c>
      <c r="K7246">
        <v>36</v>
      </c>
      <c r="L7246">
        <v>37</v>
      </c>
      <c r="N7246">
        <v>1</v>
      </c>
      <c r="O7246">
        <v>0.59230000000000005</v>
      </c>
      <c r="R7246">
        <v>2.8690000000000002</v>
      </c>
    </row>
    <row r="7247" spans="1:18">
      <c r="A7247" t="s">
        <v>2083</v>
      </c>
      <c r="B7247" t="s">
        <v>2082</v>
      </c>
      <c r="D7247">
        <v>2021</v>
      </c>
      <c r="E7247" t="s">
        <v>2134</v>
      </c>
      <c r="F7247" t="s">
        <v>2301</v>
      </c>
      <c r="G7247">
        <v>-33.613081680000001</v>
      </c>
      <c r="H7247">
        <v>115.44129390000001</v>
      </c>
      <c r="I7247" t="s">
        <v>2339</v>
      </c>
      <c r="J7247" t="s">
        <v>2136</v>
      </c>
      <c r="K7247">
        <v>37</v>
      </c>
      <c r="L7247">
        <v>38</v>
      </c>
      <c r="N7247">
        <v>1</v>
      </c>
      <c r="O7247">
        <v>0.46110000000000001</v>
      </c>
      <c r="R7247">
        <v>3.7905000000000002</v>
      </c>
    </row>
    <row r="7248" spans="1:18">
      <c r="A7248" t="s">
        <v>2083</v>
      </c>
      <c r="B7248" t="s">
        <v>2082</v>
      </c>
      <c r="D7248">
        <v>2021</v>
      </c>
      <c r="E7248" t="s">
        <v>2134</v>
      </c>
      <c r="F7248" t="s">
        <v>2301</v>
      </c>
      <c r="G7248">
        <v>-33.613081680000001</v>
      </c>
      <c r="H7248">
        <v>115.44129390000001</v>
      </c>
      <c r="I7248" t="s">
        <v>2339</v>
      </c>
      <c r="J7248" t="s">
        <v>2136</v>
      </c>
      <c r="K7248">
        <v>38</v>
      </c>
      <c r="L7248">
        <v>39</v>
      </c>
      <c r="N7248">
        <v>1</v>
      </c>
      <c r="O7248">
        <v>0.38169999999999998</v>
      </c>
      <c r="R7248">
        <v>6.9073000000000002</v>
      </c>
    </row>
    <row r="7249" spans="1:18">
      <c r="A7249" t="s">
        <v>2083</v>
      </c>
      <c r="B7249" t="s">
        <v>2082</v>
      </c>
      <c r="D7249">
        <v>2021</v>
      </c>
      <c r="E7249" t="s">
        <v>2134</v>
      </c>
      <c r="F7249" t="s">
        <v>2301</v>
      </c>
      <c r="G7249">
        <v>-33.613081680000001</v>
      </c>
      <c r="H7249">
        <v>115.44129390000001</v>
      </c>
      <c r="I7249" t="s">
        <v>2339</v>
      </c>
      <c r="J7249" t="s">
        <v>2136</v>
      </c>
      <c r="K7249">
        <v>39</v>
      </c>
      <c r="L7249">
        <v>40</v>
      </c>
      <c r="N7249">
        <v>1</v>
      </c>
      <c r="O7249">
        <v>0.59050000000000002</v>
      </c>
      <c r="R7249">
        <v>6.9073000000000002</v>
      </c>
    </row>
    <row r="7250" spans="1:18">
      <c r="A7250" t="s">
        <v>2083</v>
      </c>
      <c r="B7250" t="s">
        <v>2082</v>
      </c>
      <c r="D7250">
        <v>2021</v>
      </c>
      <c r="E7250" t="s">
        <v>2134</v>
      </c>
      <c r="F7250" t="s">
        <v>2301</v>
      </c>
      <c r="G7250">
        <v>-33.613081680000001</v>
      </c>
      <c r="H7250">
        <v>115.44129390000001</v>
      </c>
      <c r="I7250" t="s">
        <v>2339</v>
      </c>
      <c r="J7250" t="s">
        <v>2136</v>
      </c>
      <c r="K7250">
        <v>40</v>
      </c>
      <c r="L7250">
        <v>41</v>
      </c>
      <c r="N7250">
        <v>1</v>
      </c>
      <c r="O7250">
        <v>0.55989999999999995</v>
      </c>
      <c r="R7250">
        <v>6.9073000000000002</v>
      </c>
    </row>
    <row r="7251" spans="1:18">
      <c r="A7251" t="s">
        <v>2083</v>
      </c>
      <c r="B7251" t="s">
        <v>2082</v>
      </c>
      <c r="D7251">
        <v>2021</v>
      </c>
      <c r="E7251" t="s">
        <v>2134</v>
      </c>
      <c r="F7251" t="s">
        <v>2301</v>
      </c>
      <c r="G7251">
        <v>-33.613081680000001</v>
      </c>
      <c r="H7251">
        <v>115.44129390000001</v>
      </c>
      <c r="I7251" t="s">
        <v>2339</v>
      </c>
      <c r="J7251" t="s">
        <v>2136</v>
      </c>
      <c r="K7251">
        <v>41</v>
      </c>
      <c r="L7251">
        <v>42</v>
      </c>
      <c r="N7251">
        <v>1</v>
      </c>
      <c r="O7251">
        <v>0.46679999999999999</v>
      </c>
      <c r="R7251">
        <v>6.9073000000000002</v>
      </c>
    </row>
    <row r="7252" spans="1:18">
      <c r="A7252" t="s">
        <v>2083</v>
      </c>
      <c r="B7252" t="s">
        <v>2082</v>
      </c>
      <c r="D7252">
        <v>2021</v>
      </c>
      <c r="E7252" t="s">
        <v>2134</v>
      </c>
      <c r="F7252" t="s">
        <v>2301</v>
      </c>
      <c r="G7252">
        <v>-33.613081680000001</v>
      </c>
      <c r="H7252">
        <v>115.44129390000001</v>
      </c>
      <c r="I7252" t="s">
        <v>2339</v>
      </c>
      <c r="J7252" t="s">
        <v>2136</v>
      </c>
      <c r="K7252">
        <v>42</v>
      </c>
      <c r="L7252">
        <v>43</v>
      </c>
      <c r="N7252">
        <v>1</v>
      </c>
      <c r="O7252">
        <v>0.41860000000000003</v>
      </c>
      <c r="R7252">
        <v>6.9073000000000002</v>
      </c>
    </row>
    <row r="7253" spans="1:18">
      <c r="A7253" t="s">
        <v>2083</v>
      </c>
      <c r="B7253" t="s">
        <v>2082</v>
      </c>
      <c r="D7253">
        <v>2021</v>
      </c>
      <c r="E7253" t="s">
        <v>2134</v>
      </c>
      <c r="F7253" t="s">
        <v>2301</v>
      </c>
      <c r="G7253">
        <v>-33.613081680000001</v>
      </c>
      <c r="H7253">
        <v>115.44129390000001</v>
      </c>
      <c r="I7253" t="s">
        <v>2339</v>
      </c>
      <c r="J7253" t="s">
        <v>2136</v>
      </c>
      <c r="K7253">
        <v>43</v>
      </c>
      <c r="L7253">
        <v>44</v>
      </c>
      <c r="N7253">
        <v>1</v>
      </c>
      <c r="O7253">
        <v>0.37009999999999998</v>
      </c>
      <c r="R7253">
        <v>6.9073000000000002</v>
      </c>
    </row>
    <row r="7254" spans="1:18">
      <c r="A7254" t="s">
        <v>2083</v>
      </c>
      <c r="B7254" t="s">
        <v>2082</v>
      </c>
      <c r="D7254">
        <v>2021</v>
      </c>
      <c r="E7254" t="s">
        <v>2134</v>
      </c>
      <c r="F7254" t="s">
        <v>2301</v>
      </c>
      <c r="G7254">
        <v>-33.613081680000001</v>
      </c>
      <c r="H7254">
        <v>115.44129390000001</v>
      </c>
      <c r="I7254" t="s">
        <v>2339</v>
      </c>
      <c r="J7254" t="s">
        <v>2136</v>
      </c>
      <c r="K7254">
        <v>44</v>
      </c>
      <c r="L7254">
        <v>45</v>
      </c>
      <c r="N7254">
        <v>1</v>
      </c>
      <c r="O7254">
        <v>0.51070000000000004</v>
      </c>
      <c r="R7254">
        <v>10.023999999999999</v>
      </c>
    </row>
    <row r="7255" spans="1:18">
      <c r="A7255" t="s">
        <v>2083</v>
      </c>
      <c r="B7255" t="s">
        <v>2082</v>
      </c>
      <c r="D7255">
        <v>2021</v>
      </c>
      <c r="E7255" t="s">
        <v>2134</v>
      </c>
      <c r="F7255" t="s">
        <v>2301</v>
      </c>
      <c r="G7255">
        <v>-33.613081680000001</v>
      </c>
      <c r="H7255">
        <v>115.44129390000001</v>
      </c>
      <c r="I7255" t="s">
        <v>2339</v>
      </c>
      <c r="J7255" t="s">
        <v>2136</v>
      </c>
      <c r="K7255">
        <v>45</v>
      </c>
      <c r="L7255">
        <v>46</v>
      </c>
      <c r="N7255">
        <v>1</v>
      </c>
      <c r="O7255">
        <v>0.46679999999999999</v>
      </c>
      <c r="R7255">
        <v>7.2759999999999998</v>
      </c>
    </row>
    <row r="7256" spans="1:18">
      <c r="A7256" t="s">
        <v>2083</v>
      </c>
      <c r="B7256" t="s">
        <v>2082</v>
      </c>
      <c r="D7256">
        <v>2021</v>
      </c>
      <c r="E7256" t="s">
        <v>2134</v>
      </c>
      <c r="F7256" t="s">
        <v>2301</v>
      </c>
      <c r="G7256">
        <v>-33.613081680000001</v>
      </c>
      <c r="H7256">
        <v>115.44129390000001</v>
      </c>
      <c r="I7256" t="s">
        <v>2339</v>
      </c>
      <c r="J7256" t="s">
        <v>2136</v>
      </c>
      <c r="K7256">
        <v>46</v>
      </c>
      <c r="L7256">
        <v>47</v>
      </c>
      <c r="N7256">
        <v>1</v>
      </c>
      <c r="O7256">
        <v>0.48709999999999998</v>
      </c>
      <c r="R7256">
        <v>7.2759999999999998</v>
      </c>
    </row>
    <row r="7257" spans="1:18">
      <c r="A7257" t="s">
        <v>2083</v>
      </c>
      <c r="B7257" t="s">
        <v>2082</v>
      </c>
      <c r="D7257">
        <v>2021</v>
      </c>
      <c r="E7257" t="s">
        <v>2134</v>
      </c>
      <c r="F7257" t="s">
        <v>2301</v>
      </c>
      <c r="G7257">
        <v>-33.613081680000001</v>
      </c>
      <c r="H7257">
        <v>115.44129390000001</v>
      </c>
      <c r="I7257" t="s">
        <v>2339</v>
      </c>
      <c r="J7257" t="s">
        <v>2136</v>
      </c>
      <c r="K7257">
        <v>47</v>
      </c>
      <c r="L7257">
        <v>48</v>
      </c>
      <c r="N7257">
        <v>1</v>
      </c>
      <c r="O7257">
        <v>0.48320000000000002</v>
      </c>
      <c r="R7257">
        <v>7.2759999999999998</v>
      </c>
    </row>
    <row r="7258" spans="1:18">
      <c r="A7258" t="s">
        <v>2083</v>
      </c>
      <c r="B7258" t="s">
        <v>2082</v>
      </c>
      <c r="D7258">
        <v>2021</v>
      </c>
      <c r="E7258" t="s">
        <v>2134</v>
      </c>
      <c r="F7258" t="s">
        <v>2301</v>
      </c>
      <c r="G7258">
        <v>-33.613081680000001</v>
      </c>
      <c r="H7258">
        <v>115.44129390000001</v>
      </c>
      <c r="I7258" t="s">
        <v>2339</v>
      </c>
      <c r="J7258" t="s">
        <v>2136</v>
      </c>
      <c r="K7258">
        <v>48</v>
      </c>
      <c r="L7258">
        <v>49</v>
      </c>
      <c r="N7258">
        <v>1</v>
      </c>
      <c r="O7258">
        <v>0.46550000000000002</v>
      </c>
      <c r="R7258">
        <v>7.2759999999999998</v>
      </c>
    </row>
    <row r="7259" spans="1:18">
      <c r="A7259" t="s">
        <v>2083</v>
      </c>
      <c r="B7259" t="s">
        <v>2082</v>
      </c>
      <c r="D7259">
        <v>2021</v>
      </c>
      <c r="E7259" t="s">
        <v>2134</v>
      </c>
      <c r="F7259" t="s">
        <v>2301</v>
      </c>
      <c r="G7259">
        <v>-33.613081680000001</v>
      </c>
      <c r="H7259">
        <v>115.44129390000001</v>
      </c>
      <c r="I7259" t="s">
        <v>2339</v>
      </c>
      <c r="J7259" t="s">
        <v>2136</v>
      </c>
      <c r="K7259">
        <v>49</v>
      </c>
      <c r="L7259">
        <v>50</v>
      </c>
      <c r="N7259">
        <v>1</v>
      </c>
      <c r="O7259">
        <v>0.35339999999999999</v>
      </c>
      <c r="R7259">
        <v>4.5278999999999998</v>
      </c>
    </row>
    <row r="7260" spans="1:18">
      <c r="A7260" t="s">
        <v>2083</v>
      </c>
      <c r="B7260" t="s">
        <v>2082</v>
      </c>
      <c r="D7260">
        <v>2021</v>
      </c>
      <c r="E7260" t="s">
        <v>2134</v>
      </c>
      <c r="F7260" t="s">
        <v>2301</v>
      </c>
      <c r="G7260">
        <v>-33.613081680000001</v>
      </c>
      <c r="H7260">
        <v>115.44129390000001</v>
      </c>
      <c r="I7260" t="s">
        <v>2339</v>
      </c>
      <c r="J7260" t="s">
        <v>2136</v>
      </c>
      <c r="K7260">
        <v>50</v>
      </c>
      <c r="L7260">
        <v>51</v>
      </c>
      <c r="N7260">
        <v>1</v>
      </c>
      <c r="O7260">
        <v>0.4108</v>
      </c>
      <c r="R7260">
        <v>8.4588999999999999</v>
      </c>
    </row>
    <row r="7261" spans="1:18">
      <c r="A7261" t="s">
        <v>2083</v>
      </c>
      <c r="B7261" t="s">
        <v>2082</v>
      </c>
      <c r="D7261">
        <v>2021</v>
      </c>
      <c r="E7261" t="s">
        <v>2134</v>
      </c>
      <c r="F7261" t="s">
        <v>2301</v>
      </c>
      <c r="G7261">
        <v>-33.613081680000001</v>
      </c>
      <c r="H7261">
        <v>115.44129390000001</v>
      </c>
      <c r="I7261" t="s">
        <v>2339</v>
      </c>
      <c r="J7261" t="s">
        <v>2136</v>
      </c>
      <c r="K7261">
        <v>51</v>
      </c>
      <c r="L7261">
        <v>52</v>
      </c>
      <c r="N7261">
        <v>1</v>
      </c>
      <c r="O7261">
        <v>0.3453</v>
      </c>
      <c r="R7261">
        <v>8.4588999999999999</v>
      </c>
    </row>
    <row r="7262" spans="1:18">
      <c r="A7262" t="s">
        <v>2083</v>
      </c>
      <c r="B7262" t="s">
        <v>2082</v>
      </c>
      <c r="D7262">
        <v>2021</v>
      </c>
      <c r="E7262" t="s">
        <v>2134</v>
      </c>
      <c r="F7262" t="s">
        <v>2301</v>
      </c>
      <c r="G7262">
        <v>-33.613081680000001</v>
      </c>
      <c r="H7262">
        <v>115.44129390000001</v>
      </c>
      <c r="I7262" t="s">
        <v>2339</v>
      </c>
      <c r="J7262" t="s">
        <v>2136</v>
      </c>
      <c r="K7262">
        <v>52</v>
      </c>
      <c r="L7262">
        <v>53</v>
      </c>
      <c r="N7262">
        <v>1</v>
      </c>
      <c r="O7262">
        <v>0.4662</v>
      </c>
      <c r="R7262">
        <v>8.4588999999999999</v>
      </c>
    </row>
    <row r="7263" spans="1:18">
      <c r="A7263" t="s">
        <v>2083</v>
      </c>
      <c r="B7263" t="s">
        <v>2082</v>
      </c>
      <c r="D7263">
        <v>2021</v>
      </c>
      <c r="E7263" t="s">
        <v>2134</v>
      </c>
      <c r="F7263" t="s">
        <v>2301</v>
      </c>
      <c r="G7263">
        <v>-33.613081680000001</v>
      </c>
      <c r="H7263">
        <v>115.44129390000001</v>
      </c>
      <c r="I7263" t="s">
        <v>2339</v>
      </c>
      <c r="J7263" t="s">
        <v>2136</v>
      </c>
      <c r="K7263">
        <v>53</v>
      </c>
      <c r="L7263">
        <v>54</v>
      </c>
      <c r="N7263">
        <v>1</v>
      </c>
      <c r="O7263">
        <v>0.38919999999999999</v>
      </c>
      <c r="R7263">
        <v>8.4588999999999999</v>
      </c>
    </row>
    <row r="7264" spans="1:18">
      <c r="A7264" t="s">
        <v>2083</v>
      </c>
      <c r="B7264" t="s">
        <v>2082</v>
      </c>
      <c r="D7264">
        <v>2021</v>
      </c>
      <c r="E7264" t="s">
        <v>2134</v>
      </c>
      <c r="F7264" t="s">
        <v>2301</v>
      </c>
      <c r="G7264">
        <v>-33.613081680000001</v>
      </c>
      <c r="H7264">
        <v>115.44129390000001</v>
      </c>
      <c r="I7264" t="s">
        <v>2339</v>
      </c>
      <c r="J7264" t="s">
        <v>2136</v>
      </c>
      <c r="K7264">
        <v>54</v>
      </c>
      <c r="L7264">
        <v>55</v>
      </c>
      <c r="N7264">
        <v>1</v>
      </c>
      <c r="O7264">
        <v>0.3569</v>
      </c>
      <c r="R7264">
        <v>12.389900000000001</v>
      </c>
    </row>
    <row r="7265" spans="1:18">
      <c r="A7265" t="s">
        <v>2083</v>
      </c>
      <c r="B7265" t="s">
        <v>2082</v>
      </c>
      <c r="D7265">
        <v>2021</v>
      </c>
      <c r="E7265" t="s">
        <v>2134</v>
      </c>
      <c r="F7265" t="s">
        <v>2301</v>
      </c>
      <c r="G7265">
        <v>-33.613081680000001</v>
      </c>
      <c r="H7265">
        <v>115.44129390000001</v>
      </c>
      <c r="I7265" t="s">
        <v>2339</v>
      </c>
      <c r="J7265" t="s">
        <v>2136</v>
      </c>
      <c r="K7265">
        <v>55</v>
      </c>
      <c r="L7265">
        <v>56</v>
      </c>
      <c r="N7265">
        <v>1</v>
      </c>
      <c r="O7265">
        <v>0.56399999999999995</v>
      </c>
      <c r="R7265">
        <v>10.688000000000001</v>
      </c>
    </row>
    <row r="7266" spans="1:18">
      <c r="A7266" t="s">
        <v>2083</v>
      </c>
      <c r="B7266" t="s">
        <v>2082</v>
      </c>
      <c r="D7266">
        <v>2021</v>
      </c>
      <c r="E7266" t="s">
        <v>2134</v>
      </c>
      <c r="F7266" t="s">
        <v>2301</v>
      </c>
      <c r="G7266">
        <v>-33.613081680000001</v>
      </c>
      <c r="H7266">
        <v>115.44129390000001</v>
      </c>
      <c r="I7266" t="s">
        <v>2339</v>
      </c>
      <c r="J7266" t="s">
        <v>2136</v>
      </c>
      <c r="K7266">
        <v>56</v>
      </c>
      <c r="L7266">
        <v>57</v>
      </c>
      <c r="N7266">
        <v>1</v>
      </c>
      <c r="O7266">
        <v>0.48730000000000001</v>
      </c>
      <c r="R7266">
        <v>10.688000000000001</v>
      </c>
    </row>
    <row r="7267" spans="1:18">
      <c r="A7267" t="s">
        <v>2083</v>
      </c>
      <c r="B7267" t="s">
        <v>2082</v>
      </c>
      <c r="D7267">
        <v>2021</v>
      </c>
      <c r="E7267" t="s">
        <v>2134</v>
      </c>
      <c r="F7267" t="s">
        <v>2301</v>
      </c>
      <c r="G7267">
        <v>-33.613081680000001</v>
      </c>
      <c r="H7267">
        <v>115.44129390000001</v>
      </c>
      <c r="I7267" t="s">
        <v>2339</v>
      </c>
      <c r="J7267" t="s">
        <v>2136</v>
      </c>
      <c r="K7267">
        <v>57</v>
      </c>
      <c r="L7267">
        <v>58</v>
      </c>
      <c r="N7267">
        <v>1</v>
      </c>
      <c r="O7267">
        <v>0.42199999999999999</v>
      </c>
      <c r="R7267">
        <v>10.688000000000001</v>
      </c>
    </row>
    <row r="7268" spans="1:18">
      <c r="A7268" t="s">
        <v>2083</v>
      </c>
      <c r="B7268" t="s">
        <v>2082</v>
      </c>
      <c r="D7268">
        <v>2021</v>
      </c>
      <c r="E7268" t="s">
        <v>2134</v>
      </c>
      <c r="F7268" t="s">
        <v>2301</v>
      </c>
      <c r="G7268">
        <v>-33.613081680000001</v>
      </c>
      <c r="H7268">
        <v>115.44129390000001</v>
      </c>
      <c r="I7268" t="s">
        <v>2339</v>
      </c>
      <c r="J7268" t="s">
        <v>2136</v>
      </c>
      <c r="K7268">
        <v>58</v>
      </c>
      <c r="L7268">
        <v>59</v>
      </c>
      <c r="N7268">
        <v>1</v>
      </c>
      <c r="O7268">
        <v>0.39939999999999998</v>
      </c>
      <c r="R7268">
        <v>10.688000000000001</v>
      </c>
    </row>
    <row r="7269" spans="1:18">
      <c r="A7269" t="s">
        <v>2083</v>
      </c>
      <c r="B7269" t="s">
        <v>2082</v>
      </c>
      <c r="D7269">
        <v>2021</v>
      </c>
      <c r="E7269" t="s">
        <v>2134</v>
      </c>
      <c r="F7269" t="s">
        <v>2301</v>
      </c>
      <c r="G7269">
        <v>-33.613081680000001</v>
      </c>
      <c r="H7269">
        <v>115.44129390000001</v>
      </c>
      <c r="I7269" t="s">
        <v>2339</v>
      </c>
      <c r="J7269" t="s">
        <v>2136</v>
      </c>
      <c r="K7269">
        <v>59</v>
      </c>
      <c r="L7269">
        <v>60</v>
      </c>
      <c r="N7269">
        <v>1</v>
      </c>
      <c r="O7269">
        <v>0.67700000000000005</v>
      </c>
      <c r="R7269">
        <v>8.9861000000000004</v>
      </c>
    </row>
    <row r="7270" spans="1:18">
      <c r="A7270" t="s">
        <v>2083</v>
      </c>
      <c r="B7270" t="s">
        <v>2082</v>
      </c>
      <c r="D7270">
        <v>2021</v>
      </c>
      <c r="E7270" t="s">
        <v>2134</v>
      </c>
      <c r="F7270" t="s">
        <v>2301</v>
      </c>
      <c r="G7270">
        <v>-33.613081680000001</v>
      </c>
      <c r="H7270">
        <v>115.44129390000001</v>
      </c>
      <c r="I7270" t="s">
        <v>2339</v>
      </c>
      <c r="J7270" t="s">
        <v>2136</v>
      </c>
      <c r="K7270">
        <v>60</v>
      </c>
      <c r="L7270">
        <v>61</v>
      </c>
      <c r="N7270">
        <v>1</v>
      </c>
      <c r="O7270">
        <v>0.92220000000000002</v>
      </c>
      <c r="R7270">
        <v>5.2643000000000004</v>
      </c>
    </row>
    <row r="7271" spans="1:18">
      <c r="A7271" t="s">
        <v>2083</v>
      </c>
      <c r="B7271" t="s">
        <v>2082</v>
      </c>
      <c r="D7271">
        <v>2021</v>
      </c>
      <c r="E7271" t="s">
        <v>2134</v>
      </c>
      <c r="F7271" t="s">
        <v>2301</v>
      </c>
      <c r="G7271">
        <v>-33.613081680000001</v>
      </c>
      <c r="H7271">
        <v>115.44129390000001</v>
      </c>
      <c r="I7271" t="s">
        <v>2339</v>
      </c>
      <c r="J7271" t="s">
        <v>2136</v>
      </c>
      <c r="K7271">
        <v>61</v>
      </c>
      <c r="L7271">
        <v>62</v>
      </c>
      <c r="N7271">
        <v>1</v>
      </c>
      <c r="O7271">
        <v>1.1842999999999999</v>
      </c>
      <c r="R7271">
        <v>5.2643000000000004</v>
      </c>
    </row>
    <row r="7272" spans="1:18">
      <c r="A7272" t="s">
        <v>2083</v>
      </c>
      <c r="B7272" t="s">
        <v>2082</v>
      </c>
      <c r="D7272">
        <v>2021</v>
      </c>
      <c r="E7272" t="s">
        <v>2134</v>
      </c>
      <c r="F7272" t="s">
        <v>2301</v>
      </c>
      <c r="G7272">
        <v>-33.613081680000001</v>
      </c>
      <c r="H7272">
        <v>115.44129390000001</v>
      </c>
      <c r="I7272" t="s">
        <v>2339</v>
      </c>
      <c r="J7272" t="s">
        <v>2136</v>
      </c>
      <c r="K7272">
        <v>62</v>
      </c>
      <c r="L7272">
        <v>63</v>
      </c>
      <c r="N7272">
        <v>1</v>
      </c>
      <c r="O7272">
        <v>0.96519999999999995</v>
      </c>
      <c r="R7272">
        <v>5.2643000000000004</v>
      </c>
    </row>
    <row r="7273" spans="1:18">
      <c r="A7273" t="s">
        <v>2083</v>
      </c>
      <c r="B7273" t="s">
        <v>2082</v>
      </c>
      <c r="D7273">
        <v>2021</v>
      </c>
      <c r="E7273" t="s">
        <v>2134</v>
      </c>
      <c r="F7273" t="s">
        <v>2301</v>
      </c>
      <c r="G7273">
        <v>-33.613081680000001</v>
      </c>
      <c r="H7273">
        <v>115.44129390000001</v>
      </c>
      <c r="I7273" t="s">
        <v>2339</v>
      </c>
      <c r="J7273" t="s">
        <v>2136</v>
      </c>
      <c r="K7273">
        <v>63</v>
      </c>
      <c r="L7273">
        <v>64</v>
      </c>
      <c r="N7273">
        <v>1</v>
      </c>
      <c r="O7273">
        <v>0.64229999999999998</v>
      </c>
      <c r="R7273">
        <v>5.2643000000000004</v>
      </c>
    </row>
    <row r="7274" spans="1:18">
      <c r="A7274" t="s">
        <v>2083</v>
      </c>
      <c r="B7274" t="s">
        <v>2082</v>
      </c>
      <c r="D7274">
        <v>2021</v>
      </c>
      <c r="E7274" t="s">
        <v>2134</v>
      </c>
      <c r="F7274" t="s">
        <v>2301</v>
      </c>
      <c r="G7274">
        <v>-33.613081680000001</v>
      </c>
      <c r="H7274">
        <v>115.44129390000001</v>
      </c>
      <c r="I7274" t="s">
        <v>2339</v>
      </c>
      <c r="J7274" t="s">
        <v>2136</v>
      </c>
      <c r="K7274">
        <v>64</v>
      </c>
      <c r="L7274">
        <v>65</v>
      </c>
      <c r="N7274">
        <v>1</v>
      </c>
      <c r="O7274">
        <v>0.89690000000000003</v>
      </c>
      <c r="R7274">
        <v>1.5426</v>
      </c>
    </row>
    <row r="7275" spans="1:18">
      <c r="A7275" t="s">
        <v>2083</v>
      </c>
      <c r="B7275" t="s">
        <v>2082</v>
      </c>
      <c r="D7275">
        <v>2021</v>
      </c>
      <c r="E7275" t="s">
        <v>2134</v>
      </c>
      <c r="F7275" t="s">
        <v>2301</v>
      </c>
      <c r="G7275">
        <v>-33.613081680000001</v>
      </c>
      <c r="H7275">
        <v>115.44129390000001</v>
      </c>
      <c r="I7275" t="s">
        <v>2339</v>
      </c>
      <c r="J7275" t="s">
        <v>2136</v>
      </c>
      <c r="K7275">
        <v>65</v>
      </c>
      <c r="L7275">
        <v>66</v>
      </c>
      <c r="N7275">
        <v>1</v>
      </c>
      <c r="O7275">
        <v>0.70369999999999999</v>
      </c>
      <c r="R7275">
        <v>1.6579999999999999</v>
      </c>
    </row>
    <row r="7276" spans="1:18">
      <c r="A7276" t="s">
        <v>2083</v>
      </c>
      <c r="B7276" t="s">
        <v>2082</v>
      </c>
      <c r="D7276">
        <v>2021</v>
      </c>
      <c r="E7276" t="s">
        <v>2134</v>
      </c>
      <c r="F7276" t="s">
        <v>2301</v>
      </c>
      <c r="G7276">
        <v>-33.613081680000001</v>
      </c>
      <c r="H7276">
        <v>115.44129390000001</v>
      </c>
      <c r="I7276" t="s">
        <v>2339</v>
      </c>
      <c r="J7276" t="s">
        <v>2136</v>
      </c>
      <c r="K7276">
        <v>66</v>
      </c>
      <c r="L7276">
        <v>67</v>
      </c>
      <c r="N7276">
        <v>1</v>
      </c>
      <c r="O7276">
        <v>0.5877</v>
      </c>
      <c r="R7276">
        <v>1.6579999999999999</v>
      </c>
    </row>
    <row r="7277" spans="1:18">
      <c r="A7277" t="s">
        <v>2083</v>
      </c>
      <c r="B7277" t="s">
        <v>2082</v>
      </c>
      <c r="D7277">
        <v>2021</v>
      </c>
      <c r="E7277" t="s">
        <v>2134</v>
      </c>
      <c r="F7277" t="s">
        <v>2301</v>
      </c>
      <c r="G7277">
        <v>-33.613081680000001</v>
      </c>
      <c r="H7277">
        <v>115.44129390000001</v>
      </c>
      <c r="I7277" t="s">
        <v>2339</v>
      </c>
      <c r="J7277" t="s">
        <v>2136</v>
      </c>
      <c r="K7277">
        <v>67</v>
      </c>
      <c r="L7277">
        <v>68</v>
      </c>
      <c r="N7277">
        <v>1</v>
      </c>
      <c r="O7277">
        <v>1.216</v>
      </c>
      <c r="R7277">
        <v>1.6579999999999999</v>
      </c>
    </row>
    <row r="7278" spans="1:18">
      <c r="A7278" t="s">
        <v>2083</v>
      </c>
      <c r="B7278" t="s">
        <v>2082</v>
      </c>
      <c r="D7278">
        <v>2021</v>
      </c>
      <c r="E7278" t="s">
        <v>2134</v>
      </c>
      <c r="F7278" t="s">
        <v>2301</v>
      </c>
      <c r="G7278">
        <v>-33.613081680000001</v>
      </c>
      <c r="H7278">
        <v>115.44129390000001</v>
      </c>
      <c r="I7278" t="s">
        <v>2339</v>
      </c>
      <c r="J7278" t="s">
        <v>2136</v>
      </c>
      <c r="K7278">
        <v>68</v>
      </c>
      <c r="L7278">
        <v>69</v>
      </c>
      <c r="N7278">
        <v>1</v>
      </c>
      <c r="O7278">
        <v>0.87509999999999999</v>
      </c>
      <c r="R7278">
        <v>1.6579999999999999</v>
      </c>
    </row>
    <row r="7279" spans="1:18">
      <c r="A7279" t="s">
        <v>2083</v>
      </c>
      <c r="B7279" t="s">
        <v>2082</v>
      </c>
      <c r="D7279">
        <v>2021</v>
      </c>
      <c r="E7279" t="s">
        <v>2134</v>
      </c>
      <c r="F7279" t="s">
        <v>2301</v>
      </c>
      <c r="G7279">
        <v>-33.613081680000001</v>
      </c>
      <c r="H7279">
        <v>115.44129390000001</v>
      </c>
      <c r="I7279" t="s">
        <v>2339</v>
      </c>
      <c r="J7279" t="s">
        <v>2136</v>
      </c>
      <c r="K7279">
        <v>69</v>
      </c>
      <c r="L7279">
        <v>70</v>
      </c>
      <c r="N7279">
        <v>1</v>
      </c>
      <c r="O7279">
        <v>0.75349999999999995</v>
      </c>
      <c r="R7279">
        <v>1.7733000000000001</v>
      </c>
    </row>
    <row r="7280" spans="1:18">
      <c r="A7280" t="s">
        <v>2083</v>
      </c>
      <c r="B7280" t="s">
        <v>2082</v>
      </c>
      <c r="D7280">
        <v>2021</v>
      </c>
      <c r="E7280" t="s">
        <v>2134</v>
      </c>
      <c r="F7280" t="s">
        <v>2301</v>
      </c>
      <c r="G7280">
        <v>-33.613081680000001</v>
      </c>
      <c r="H7280">
        <v>115.44129390000001</v>
      </c>
      <c r="I7280" t="s">
        <v>2339</v>
      </c>
      <c r="J7280" t="s">
        <v>2136</v>
      </c>
      <c r="K7280">
        <v>70</v>
      </c>
      <c r="L7280">
        <v>71</v>
      </c>
      <c r="N7280">
        <v>1</v>
      </c>
      <c r="O7280">
        <v>0.55720000000000003</v>
      </c>
      <c r="R7280">
        <v>1.2458</v>
      </c>
    </row>
    <row r="7281" spans="1:18">
      <c r="A7281" t="s">
        <v>2083</v>
      </c>
      <c r="B7281" t="s">
        <v>2082</v>
      </c>
      <c r="D7281">
        <v>2021</v>
      </c>
      <c r="E7281" t="s">
        <v>2134</v>
      </c>
      <c r="F7281" t="s">
        <v>2301</v>
      </c>
      <c r="G7281">
        <v>-33.613081680000001</v>
      </c>
      <c r="H7281">
        <v>115.44129390000001</v>
      </c>
      <c r="I7281" t="s">
        <v>2339</v>
      </c>
      <c r="J7281" t="s">
        <v>2136</v>
      </c>
      <c r="K7281">
        <v>71</v>
      </c>
      <c r="L7281">
        <v>72</v>
      </c>
      <c r="N7281">
        <v>1</v>
      </c>
      <c r="O7281">
        <v>0.89839999999999998</v>
      </c>
      <c r="R7281">
        <v>1.2458</v>
      </c>
    </row>
    <row r="7282" spans="1:18">
      <c r="A7282" t="s">
        <v>2083</v>
      </c>
      <c r="B7282" t="s">
        <v>2082</v>
      </c>
      <c r="D7282">
        <v>2021</v>
      </c>
      <c r="E7282" t="s">
        <v>2134</v>
      </c>
      <c r="F7282" t="s">
        <v>2301</v>
      </c>
      <c r="G7282">
        <v>-33.613081680000001</v>
      </c>
      <c r="H7282">
        <v>115.44129390000001</v>
      </c>
      <c r="I7282" t="s">
        <v>2339</v>
      </c>
      <c r="J7282" t="s">
        <v>2136</v>
      </c>
      <c r="K7282">
        <v>72</v>
      </c>
      <c r="L7282">
        <v>73</v>
      </c>
      <c r="N7282">
        <v>1</v>
      </c>
      <c r="O7282">
        <v>1.2581</v>
      </c>
      <c r="R7282">
        <v>1.2458</v>
      </c>
    </row>
    <row r="7283" spans="1:18">
      <c r="A7283" t="s">
        <v>2083</v>
      </c>
      <c r="B7283" t="s">
        <v>2082</v>
      </c>
      <c r="D7283">
        <v>2021</v>
      </c>
      <c r="E7283" t="s">
        <v>2134</v>
      </c>
      <c r="F7283" t="s">
        <v>2301</v>
      </c>
      <c r="G7283">
        <v>-33.613081680000001</v>
      </c>
      <c r="H7283">
        <v>115.44129390000001</v>
      </c>
      <c r="I7283" t="s">
        <v>2339</v>
      </c>
      <c r="J7283" t="s">
        <v>2136</v>
      </c>
      <c r="K7283">
        <v>73</v>
      </c>
      <c r="L7283">
        <v>74</v>
      </c>
      <c r="N7283">
        <v>1</v>
      </c>
      <c r="O7283">
        <v>1.2246999999999999</v>
      </c>
      <c r="R7283">
        <v>1.2458</v>
      </c>
    </row>
    <row r="7284" spans="1:18">
      <c r="A7284" t="s">
        <v>2083</v>
      </c>
      <c r="B7284" t="s">
        <v>2082</v>
      </c>
      <c r="D7284">
        <v>2021</v>
      </c>
      <c r="E7284" t="s">
        <v>2134</v>
      </c>
      <c r="F7284" t="s">
        <v>2301</v>
      </c>
      <c r="G7284">
        <v>-33.613081680000001</v>
      </c>
      <c r="H7284">
        <v>115.44129390000001</v>
      </c>
      <c r="I7284" t="s">
        <v>2339</v>
      </c>
      <c r="J7284" t="s">
        <v>2136</v>
      </c>
      <c r="K7284">
        <v>74</v>
      </c>
      <c r="L7284">
        <v>75</v>
      </c>
      <c r="N7284">
        <v>1</v>
      </c>
      <c r="O7284">
        <v>1.073</v>
      </c>
      <c r="R7284">
        <v>0.71830000000000005</v>
      </c>
    </row>
    <row r="7285" spans="1:18">
      <c r="A7285" t="s">
        <v>2083</v>
      </c>
      <c r="B7285" t="s">
        <v>2082</v>
      </c>
      <c r="D7285">
        <v>2021</v>
      </c>
      <c r="E7285" t="s">
        <v>2134</v>
      </c>
      <c r="F7285" t="s">
        <v>2301</v>
      </c>
      <c r="G7285">
        <v>-33.613081680000001</v>
      </c>
      <c r="H7285">
        <v>115.44129390000001</v>
      </c>
      <c r="I7285" t="s">
        <v>2339</v>
      </c>
      <c r="J7285" t="s">
        <v>2136</v>
      </c>
      <c r="K7285">
        <v>75</v>
      </c>
      <c r="L7285">
        <v>76</v>
      </c>
      <c r="N7285">
        <v>1</v>
      </c>
      <c r="O7285">
        <v>1.1972</v>
      </c>
      <c r="R7285">
        <v>0.50670000000000004</v>
      </c>
    </row>
    <row r="7286" spans="1:18">
      <c r="A7286" t="s">
        <v>2083</v>
      </c>
      <c r="B7286" t="s">
        <v>2082</v>
      </c>
      <c r="D7286">
        <v>2021</v>
      </c>
      <c r="E7286" t="s">
        <v>2134</v>
      </c>
      <c r="F7286" t="s">
        <v>2301</v>
      </c>
      <c r="G7286">
        <v>-33.613081680000001</v>
      </c>
      <c r="H7286">
        <v>115.44129390000001</v>
      </c>
      <c r="I7286" t="s">
        <v>2339</v>
      </c>
      <c r="J7286" t="s">
        <v>2136</v>
      </c>
      <c r="K7286">
        <v>76</v>
      </c>
      <c r="L7286">
        <v>77</v>
      </c>
      <c r="N7286">
        <v>1</v>
      </c>
      <c r="O7286">
        <v>1.2226999999999999</v>
      </c>
      <c r="R7286">
        <v>0.50670000000000004</v>
      </c>
    </row>
    <row r="7287" spans="1:18">
      <c r="A7287" t="s">
        <v>2083</v>
      </c>
      <c r="B7287" t="s">
        <v>2082</v>
      </c>
      <c r="D7287">
        <v>2021</v>
      </c>
      <c r="E7287" t="s">
        <v>2134</v>
      </c>
      <c r="F7287" t="s">
        <v>2301</v>
      </c>
      <c r="G7287">
        <v>-33.613081680000001</v>
      </c>
      <c r="H7287">
        <v>115.44129390000001</v>
      </c>
      <c r="I7287" t="s">
        <v>2339</v>
      </c>
      <c r="J7287" t="s">
        <v>2136</v>
      </c>
      <c r="K7287">
        <v>77</v>
      </c>
      <c r="L7287">
        <v>78</v>
      </c>
      <c r="N7287">
        <v>1</v>
      </c>
      <c r="O7287">
        <v>1.1263000000000001</v>
      </c>
      <c r="R7287">
        <v>0.29499999999999998</v>
      </c>
    </row>
    <row r="7288" spans="1:18">
      <c r="A7288" t="s">
        <v>2083</v>
      </c>
      <c r="B7288" t="s">
        <v>2082</v>
      </c>
      <c r="D7288">
        <v>2021</v>
      </c>
      <c r="E7288" t="s">
        <v>2134</v>
      </c>
      <c r="F7288" t="s">
        <v>2301</v>
      </c>
      <c r="G7288">
        <v>-33.617782579999997</v>
      </c>
      <c r="H7288">
        <v>115.4357083</v>
      </c>
      <c r="I7288" t="s">
        <v>2335</v>
      </c>
      <c r="J7288" t="s">
        <v>2135</v>
      </c>
      <c r="K7288">
        <v>0</v>
      </c>
      <c r="L7288">
        <v>0.5</v>
      </c>
      <c r="N7288">
        <v>0.5</v>
      </c>
      <c r="O7288">
        <v>0.1192</v>
      </c>
      <c r="R7288">
        <v>19.225200000000001</v>
      </c>
    </row>
    <row r="7289" spans="1:18">
      <c r="A7289" t="s">
        <v>2083</v>
      </c>
      <c r="B7289" t="s">
        <v>2082</v>
      </c>
      <c r="D7289">
        <v>2021</v>
      </c>
      <c r="E7289" t="s">
        <v>2134</v>
      </c>
      <c r="F7289" t="s">
        <v>2301</v>
      </c>
      <c r="G7289">
        <v>-33.617782579999997</v>
      </c>
      <c r="H7289">
        <v>115.4357083</v>
      </c>
      <c r="I7289" t="s">
        <v>2335</v>
      </c>
      <c r="J7289" t="s">
        <v>2135</v>
      </c>
      <c r="K7289">
        <v>0.5</v>
      </c>
      <c r="L7289">
        <v>1</v>
      </c>
      <c r="N7289">
        <v>0.5</v>
      </c>
      <c r="O7289">
        <v>0.14480000000000001</v>
      </c>
      <c r="R7289">
        <v>19.225200000000001</v>
      </c>
    </row>
    <row r="7290" spans="1:18">
      <c r="A7290" t="s">
        <v>2083</v>
      </c>
      <c r="B7290" t="s">
        <v>2082</v>
      </c>
      <c r="D7290">
        <v>2021</v>
      </c>
      <c r="E7290" t="s">
        <v>2134</v>
      </c>
      <c r="F7290" t="s">
        <v>2301</v>
      </c>
      <c r="G7290">
        <v>-33.617782579999997</v>
      </c>
      <c r="H7290">
        <v>115.4357083</v>
      </c>
      <c r="I7290" t="s">
        <v>2335</v>
      </c>
      <c r="J7290" t="s">
        <v>2135</v>
      </c>
      <c r="K7290">
        <v>1</v>
      </c>
      <c r="L7290">
        <v>1.5</v>
      </c>
      <c r="N7290">
        <v>0.5</v>
      </c>
      <c r="O7290">
        <v>9.8500000000000004E-2</v>
      </c>
      <c r="R7290">
        <v>14.276</v>
      </c>
    </row>
    <row r="7291" spans="1:18">
      <c r="A7291" t="s">
        <v>2083</v>
      </c>
      <c r="B7291" t="s">
        <v>2082</v>
      </c>
      <c r="D7291">
        <v>2021</v>
      </c>
      <c r="E7291" t="s">
        <v>2134</v>
      </c>
      <c r="F7291" t="s">
        <v>2301</v>
      </c>
      <c r="G7291">
        <v>-33.617782579999997</v>
      </c>
      <c r="H7291">
        <v>115.4357083</v>
      </c>
      <c r="I7291" t="s">
        <v>2335</v>
      </c>
      <c r="J7291" t="s">
        <v>2135</v>
      </c>
      <c r="K7291">
        <v>1.5</v>
      </c>
      <c r="L7291">
        <v>2</v>
      </c>
      <c r="N7291">
        <v>0.5</v>
      </c>
      <c r="O7291">
        <v>9.6799999999999997E-2</v>
      </c>
      <c r="R7291">
        <v>14.276</v>
      </c>
    </row>
    <row r="7292" spans="1:18">
      <c r="A7292" t="s">
        <v>2083</v>
      </c>
      <c r="B7292" t="s">
        <v>2082</v>
      </c>
      <c r="D7292">
        <v>2021</v>
      </c>
      <c r="E7292" t="s">
        <v>2134</v>
      </c>
      <c r="F7292" t="s">
        <v>2301</v>
      </c>
      <c r="G7292">
        <v>-33.617782579999997</v>
      </c>
      <c r="H7292">
        <v>115.4357083</v>
      </c>
      <c r="I7292" t="s">
        <v>2335</v>
      </c>
      <c r="J7292" t="s">
        <v>2135</v>
      </c>
      <c r="K7292">
        <v>2</v>
      </c>
      <c r="L7292">
        <v>2.5</v>
      </c>
      <c r="N7292">
        <v>0.5</v>
      </c>
      <c r="O7292">
        <v>0.12559999999999999</v>
      </c>
      <c r="R7292">
        <v>14.276</v>
      </c>
    </row>
    <row r="7293" spans="1:18">
      <c r="A7293" t="s">
        <v>2083</v>
      </c>
      <c r="B7293" t="s">
        <v>2082</v>
      </c>
      <c r="D7293">
        <v>2021</v>
      </c>
      <c r="E7293" t="s">
        <v>2134</v>
      </c>
      <c r="F7293" t="s">
        <v>2301</v>
      </c>
      <c r="G7293">
        <v>-33.617782579999997</v>
      </c>
      <c r="H7293">
        <v>115.4357083</v>
      </c>
      <c r="I7293" t="s">
        <v>2335</v>
      </c>
      <c r="J7293" t="s">
        <v>2135</v>
      </c>
      <c r="K7293">
        <v>2.5</v>
      </c>
      <c r="L7293">
        <v>3</v>
      </c>
      <c r="N7293">
        <v>0.5</v>
      </c>
      <c r="O7293">
        <v>0.20330000000000001</v>
      </c>
      <c r="R7293">
        <v>14.276</v>
      </c>
    </row>
    <row r="7294" spans="1:18">
      <c r="A7294" t="s">
        <v>2083</v>
      </c>
      <c r="B7294" t="s">
        <v>2082</v>
      </c>
      <c r="D7294">
        <v>2021</v>
      </c>
      <c r="E7294" t="s">
        <v>2134</v>
      </c>
      <c r="F7294" t="s">
        <v>2301</v>
      </c>
      <c r="G7294">
        <v>-33.617782579999997</v>
      </c>
      <c r="H7294">
        <v>115.4357083</v>
      </c>
      <c r="I7294" t="s">
        <v>2335</v>
      </c>
      <c r="J7294" t="s">
        <v>2135</v>
      </c>
      <c r="K7294">
        <v>3</v>
      </c>
      <c r="L7294">
        <v>3.5</v>
      </c>
      <c r="N7294">
        <v>0.5</v>
      </c>
      <c r="O7294">
        <v>0.21490000000000001</v>
      </c>
      <c r="R7294">
        <v>9.3269000000000002</v>
      </c>
    </row>
    <row r="7295" spans="1:18">
      <c r="A7295" t="s">
        <v>2083</v>
      </c>
      <c r="B7295" t="s">
        <v>2082</v>
      </c>
      <c r="D7295">
        <v>2021</v>
      </c>
      <c r="E7295" t="s">
        <v>2134</v>
      </c>
      <c r="F7295" t="s">
        <v>2301</v>
      </c>
      <c r="G7295">
        <v>-33.617782579999997</v>
      </c>
      <c r="H7295">
        <v>115.4357083</v>
      </c>
      <c r="I7295" t="s">
        <v>2335</v>
      </c>
      <c r="J7295" t="s">
        <v>2135</v>
      </c>
      <c r="K7295">
        <v>3.5</v>
      </c>
      <c r="L7295">
        <v>4</v>
      </c>
      <c r="N7295">
        <v>0.5</v>
      </c>
      <c r="O7295">
        <v>0.2014</v>
      </c>
      <c r="R7295">
        <v>9.3585999999999991</v>
      </c>
    </row>
    <row r="7296" spans="1:18">
      <c r="A7296" t="s">
        <v>2083</v>
      </c>
      <c r="B7296" t="s">
        <v>2082</v>
      </c>
      <c r="D7296">
        <v>2021</v>
      </c>
      <c r="E7296" t="s">
        <v>2134</v>
      </c>
      <c r="F7296" t="s">
        <v>2301</v>
      </c>
      <c r="G7296">
        <v>-33.617782579999997</v>
      </c>
      <c r="H7296">
        <v>115.4357083</v>
      </c>
      <c r="I7296" t="s">
        <v>2335</v>
      </c>
      <c r="J7296" t="s">
        <v>2135</v>
      </c>
      <c r="K7296">
        <v>4</v>
      </c>
      <c r="L7296">
        <v>4.5</v>
      </c>
      <c r="N7296">
        <v>0.5</v>
      </c>
      <c r="O7296">
        <v>0.28420000000000001</v>
      </c>
      <c r="R7296">
        <v>9.3903999999999996</v>
      </c>
    </row>
    <row r="7297" spans="1:18">
      <c r="A7297" t="s">
        <v>2083</v>
      </c>
      <c r="B7297" t="s">
        <v>2082</v>
      </c>
      <c r="D7297">
        <v>2021</v>
      </c>
      <c r="E7297" t="s">
        <v>2134</v>
      </c>
      <c r="F7297" t="s">
        <v>2301</v>
      </c>
      <c r="G7297">
        <v>-33.617782579999997</v>
      </c>
      <c r="H7297">
        <v>115.4357083</v>
      </c>
      <c r="I7297" t="s">
        <v>2335</v>
      </c>
      <c r="J7297" t="s">
        <v>2135</v>
      </c>
      <c r="K7297">
        <v>4.5</v>
      </c>
      <c r="L7297">
        <v>5</v>
      </c>
      <c r="N7297">
        <v>0.5</v>
      </c>
      <c r="O7297">
        <v>0.22559999999999999</v>
      </c>
      <c r="R7297">
        <v>8.9457000000000004</v>
      </c>
    </row>
    <row r="7298" spans="1:18">
      <c r="A7298" t="s">
        <v>2083</v>
      </c>
      <c r="B7298" t="s">
        <v>2082</v>
      </c>
      <c r="D7298">
        <v>2021</v>
      </c>
      <c r="E7298" t="s">
        <v>2134</v>
      </c>
      <c r="F7298" t="s">
        <v>2301</v>
      </c>
      <c r="G7298">
        <v>-33.617782579999997</v>
      </c>
      <c r="H7298">
        <v>115.4357083</v>
      </c>
      <c r="I7298" t="s">
        <v>2335</v>
      </c>
      <c r="J7298" t="s">
        <v>2135</v>
      </c>
      <c r="K7298">
        <v>5</v>
      </c>
      <c r="L7298">
        <v>5.5</v>
      </c>
      <c r="N7298">
        <v>0.5</v>
      </c>
      <c r="O7298">
        <v>0.21360000000000001</v>
      </c>
      <c r="R7298">
        <v>9.3158999999999992</v>
      </c>
    </row>
    <row r="7299" spans="1:18">
      <c r="A7299" t="s">
        <v>2083</v>
      </c>
      <c r="B7299" t="s">
        <v>2082</v>
      </c>
      <c r="D7299">
        <v>2021</v>
      </c>
      <c r="E7299" t="s">
        <v>2134</v>
      </c>
      <c r="F7299" t="s">
        <v>2301</v>
      </c>
      <c r="G7299">
        <v>-33.617782579999997</v>
      </c>
      <c r="H7299">
        <v>115.4357083</v>
      </c>
      <c r="I7299" t="s">
        <v>2335</v>
      </c>
      <c r="J7299" t="s">
        <v>2135</v>
      </c>
      <c r="K7299">
        <v>5.5</v>
      </c>
      <c r="L7299">
        <v>6</v>
      </c>
      <c r="N7299">
        <v>0.5</v>
      </c>
      <c r="O7299">
        <v>0.26690000000000003</v>
      </c>
      <c r="R7299">
        <v>9.3158999999999992</v>
      </c>
    </row>
    <row r="7300" spans="1:18">
      <c r="A7300" t="s">
        <v>2083</v>
      </c>
      <c r="B7300" t="s">
        <v>2082</v>
      </c>
      <c r="D7300">
        <v>2021</v>
      </c>
      <c r="E7300" t="s">
        <v>2134</v>
      </c>
      <c r="F7300" t="s">
        <v>2301</v>
      </c>
      <c r="G7300">
        <v>-33.617782579999997</v>
      </c>
      <c r="H7300">
        <v>115.4357083</v>
      </c>
      <c r="I7300" t="s">
        <v>2335</v>
      </c>
      <c r="J7300" t="s">
        <v>2135</v>
      </c>
      <c r="K7300">
        <v>6</v>
      </c>
      <c r="L7300">
        <v>6.5</v>
      </c>
      <c r="N7300">
        <v>0.5</v>
      </c>
      <c r="O7300">
        <v>0.2389</v>
      </c>
      <c r="R7300">
        <v>9.6859999999999999</v>
      </c>
    </row>
    <row r="7301" spans="1:18">
      <c r="A7301" t="s">
        <v>2083</v>
      </c>
      <c r="B7301" t="s">
        <v>2082</v>
      </c>
      <c r="D7301">
        <v>2021</v>
      </c>
      <c r="E7301" t="s">
        <v>2134</v>
      </c>
      <c r="F7301" t="s">
        <v>2301</v>
      </c>
      <c r="G7301">
        <v>-33.617782579999997</v>
      </c>
      <c r="H7301">
        <v>115.4357083</v>
      </c>
      <c r="I7301" t="s">
        <v>2335</v>
      </c>
      <c r="J7301" t="s">
        <v>2135</v>
      </c>
      <c r="K7301">
        <v>6.5</v>
      </c>
      <c r="L7301">
        <v>7</v>
      </c>
      <c r="N7301">
        <v>0.5</v>
      </c>
      <c r="O7301">
        <v>0.31030000000000002</v>
      </c>
      <c r="R7301">
        <v>8.6416000000000004</v>
      </c>
    </row>
    <row r="7302" spans="1:18">
      <c r="A7302" t="s">
        <v>2083</v>
      </c>
      <c r="B7302" t="s">
        <v>2082</v>
      </c>
      <c r="D7302">
        <v>2021</v>
      </c>
      <c r="E7302" t="s">
        <v>2134</v>
      </c>
      <c r="F7302" t="s">
        <v>2301</v>
      </c>
      <c r="G7302">
        <v>-33.617782579999997</v>
      </c>
      <c r="H7302">
        <v>115.4357083</v>
      </c>
      <c r="I7302" t="s">
        <v>2335</v>
      </c>
      <c r="J7302" t="s">
        <v>2135</v>
      </c>
      <c r="K7302">
        <v>7</v>
      </c>
      <c r="L7302">
        <v>7.5</v>
      </c>
      <c r="N7302">
        <v>0.5</v>
      </c>
      <c r="O7302">
        <v>0.20949999999999999</v>
      </c>
      <c r="R7302">
        <v>7.5971000000000002</v>
      </c>
    </row>
    <row r="7303" spans="1:18">
      <c r="A7303" t="s">
        <v>2083</v>
      </c>
      <c r="B7303" t="s">
        <v>2082</v>
      </c>
      <c r="D7303">
        <v>2021</v>
      </c>
      <c r="E7303" t="s">
        <v>2134</v>
      </c>
      <c r="F7303" t="s">
        <v>2301</v>
      </c>
      <c r="G7303">
        <v>-33.617782579999997</v>
      </c>
      <c r="H7303">
        <v>115.4357083</v>
      </c>
      <c r="I7303" t="s">
        <v>2335</v>
      </c>
      <c r="J7303" t="s">
        <v>2135</v>
      </c>
      <c r="K7303">
        <v>7.5</v>
      </c>
      <c r="L7303">
        <v>8</v>
      </c>
      <c r="N7303">
        <v>0.5</v>
      </c>
      <c r="O7303">
        <v>0.25390000000000001</v>
      </c>
      <c r="R7303">
        <v>7.5080999999999998</v>
      </c>
    </row>
    <row r="7304" spans="1:18">
      <c r="A7304" t="s">
        <v>2083</v>
      </c>
      <c r="B7304" t="s">
        <v>2082</v>
      </c>
      <c r="D7304">
        <v>2021</v>
      </c>
      <c r="E7304" t="s">
        <v>2134</v>
      </c>
      <c r="F7304" t="s">
        <v>2301</v>
      </c>
      <c r="G7304">
        <v>-33.617782579999997</v>
      </c>
      <c r="H7304">
        <v>115.4357083</v>
      </c>
      <c r="I7304" t="s">
        <v>2335</v>
      </c>
      <c r="J7304" t="s">
        <v>2135</v>
      </c>
      <c r="K7304">
        <v>8</v>
      </c>
      <c r="L7304">
        <v>8.5</v>
      </c>
      <c r="N7304">
        <v>0.5</v>
      </c>
      <c r="O7304">
        <v>0.32250000000000001</v>
      </c>
      <c r="R7304">
        <v>7.4189999999999996</v>
      </c>
    </row>
    <row r="7305" spans="1:18">
      <c r="A7305" t="s">
        <v>2083</v>
      </c>
      <c r="B7305" t="s">
        <v>2082</v>
      </c>
      <c r="D7305">
        <v>2021</v>
      </c>
      <c r="E7305" t="s">
        <v>2134</v>
      </c>
      <c r="F7305" t="s">
        <v>2301</v>
      </c>
      <c r="G7305">
        <v>-33.617782579999997</v>
      </c>
      <c r="H7305">
        <v>115.4357083</v>
      </c>
      <c r="I7305" t="s">
        <v>2335</v>
      </c>
      <c r="J7305" t="s">
        <v>2135</v>
      </c>
      <c r="K7305">
        <v>8.5</v>
      </c>
      <c r="L7305">
        <v>9</v>
      </c>
      <c r="N7305">
        <v>0.5</v>
      </c>
      <c r="O7305">
        <v>0.29099999999999998</v>
      </c>
      <c r="R7305">
        <v>6.7115</v>
      </c>
    </row>
    <row r="7306" spans="1:18">
      <c r="A7306" t="s">
        <v>2083</v>
      </c>
      <c r="B7306" t="s">
        <v>2082</v>
      </c>
      <c r="D7306">
        <v>2021</v>
      </c>
      <c r="E7306" t="s">
        <v>2134</v>
      </c>
      <c r="F7306" t="s">
        <v>2301</v>
      </c>
      <c r="G7306">
        <v>-33.617782579999997</v>
      </c>
      <c r="H7306">
        <v>115.4357083</v>
      </c>
      <c r="I7306" t="s">
        <v>2335</v>
      </c>
      <c r="J7306" t="s">
        <v>2135</v>
      </c>
      <c r="K7306">
        <v>9</v>
      </c>
      <c r="L7306">
        <v>9.5</v>
      </c>
      <c r="N7306">
        <v>0.5</v>
      </c>
      <c r="O7306">
        <v>0.2681</v>
      </c>
      <c r="R7306">
        <v>6.0038999999999998</v>
      </c>
    </row>
    <row r="7307" spans="1:18">
      <c r="A7307" t="s">
        <v>2083</v>
      </c>
      <c r="B7307" t="s">
        <v>2082</v>
      </c>
      <c r="D7307">
        <v>2021</v>
      </c>
      <c r="E7307" t="s">
        <v>2134</v>
      </c>
      <c r="F7307" t="s">
        <v>2301</v>
      </c>
      <c r="G7307">
        <v>-33.617782579999997</v>
      </c>
      <c r="H7307">
        <v>115.4357083</v>
      </c>
      <c r="I7307" t="s">
        <v>2335</v>
      </c>
      <c r="J7307" t="s">
        <v>2135</v>
      </c>
      <c r="K7307">
        <v>9.5</v>
      </c>
      <c r="L7307">
        <v>10</v>
      </c>
      <c r="N7307">
        <v>0.5</v>
      </c>
      <c r="O7307">
        <v>0.30709999999999998</v>
      </c>
      <c r="R7307">
        <v>6.7655000000000003</v>
      </c>
    </row>
    <row r="7308" spans="1:18">
      <c r="A7308" t="s">
        <v>2083</v>
      </c>
      <c r="B7308" t="s">
        <v>2082</v>
      </c>
      <c r="D7308">
        <v>2021</v>
      </c>
      <c r="E7308" t="s">
        <v>2134</v>
      </c>
      <c r="F7308" t="s">
        <v>2301</v>
      </c>
      <c r="G7308">
        <v>-33.617782579999997</v>
      </c>
      <c r="H7308">
        <v>115.4357083</v>
      </c>
      <c r="I7308" t="s">
        <v>2335</v>
      </c>
      <c r="J7308" t="s">
        <v>2135</v>
      </c>
      <c r="K7308">
        <v>10</v>
      </c>
      <c r="L7308">
        <v>10.5</v>
      </c>
      <c r="N7308">
        <v>0.5</v>
      </c>
      <c r="O7308">
        <v>0.46510000000000001</v>
      </c>
      <c r="R7308">
        <v>7.5270000000000001</v>
      </c>
    </row>
    <row r="7309" spans="1:18">
      <c r="A7309" t="s">
        <v>2083</v>
      </c>
      <c r="B7309" t="s">
        <v>2082</v>
      </c>
      <c r="D7309">
        <v>2021</v>
      </c>
      <c r="E7309" t="s">
        <v>2134</v>
      </c>
      <c r="F7309" t="s">
        <v>2301</v>
      </c>
      <c r="G7309">
        <v>-33.617782579999997</v>
      </c>
      <c r="H7309">
        <v>115.4357083</v>
      </c>
      <c r="I7309" t="s">
        <v>2335</v>
      </c>
      <c r="J7309" t="s">
        <v>2135</v>
      </c>
      <c r="K7309">
        <v>10.5</v>
      </c>
      <c r="L7309">
        <v>11</v>
      </c>
      <c r="N7309">
        <v>0.5</v>
      </c>
      <c r="O7309">
        <v>0.33250000000000002</v>
      </c>
      <c r="R7309">
        <v>5.8407999999999998</v>
      </c>
    </row>
    <row r="7310" spans="1:18">
      <c r="A7310" t="s">
        <v>2083</v>
      </c>
      <c r="B7310" t="s">
        <v>2082</v>
      </c>
      <c r="D7310">
        <v>2021</v>
      </c>
      <c r="E7310" t="s">
        <v>2134</v>
      </c>
      <c r="F7310" t="s">
        <v>2301</v>
      </c>
      <c r="G7310">
        <v>-33.617782579999997</v>
      </c>
      <c r="H7310">
        <v>115.4357083</v>
      </c>
      <c r="I7310" t="s">
        <v>2335</v>
      </c>
      <c r="J7310" t="s">
        <v>2135</v>
      </c>
      <c r="K7310">
        <v>11</v>
      </c>
      <c r="L7310">
        <v>11.5</v>
      </c>
      <c r="N7310">
        <v>0.5</v>
      </c>
      <c r="O7310">
        <v>0.36820000000000003</v>
      </c>
      <c r="R7310">
        <v>4.1544999999999996</v>
      </c>
    </row>
    <row r="7311" spans="1:18">
      <c r="A7311" t="s">
        <v>2083</v>
      </c>
      <c r="B7311" t="s">
        <v>2082</v>
      </c>
      <c r="D7311">
        <v>2021</v>
      </c>
      <c r="E7311" t="s">
        <v>2134</v>
      </c>
      <c r="F7311" t="s">
        <v>2301</v>
      </c>
      <c r="G7311">
        <v>-33.617782579999997</v>
      </c>
      <c r="H7311">
        <v>115.4357083</v>
      </c>
      <c r="I7311" t="s">
        <v>2335</v>
      </c>
      <c r="J7311" t="s">
        <v>2135</v>
      </c>
      <c r="K7311">
        <v>11.5</v>
      </c>
      <c r="L7311">
        <v>12</v>
      </c>
      <c r="N7311">
        <v>0.5</v>
      </c>
      <c r="O7311">
        <v>0.76039999999999996</v>
      </c>
      <c r="R7311">
        <v>3.1320999999999999</v>
      </c>
    </row>
    <row r="7312" spans="1:18">
      <c r="A7312" t="s">
        <v>2083</v>
      </c>
      <c r="B7312" t="s">
        <v>2082</v>
      </c>
      <c r="D7312">
        <v>2021</v>
      </c>
      <c r="E7312" t="s">
        <v>2134</v>
      </c>
      <c r="F7312" t="s">
        <v>2301</v>
      </c>
      <c r="G7312">
        <v>-33.617782579999997</v>
      </c>
      <c r="H7312">
        <v>115.4357083</v>
      </c>
      <c r="I7312" t="s">
        <v>2335</v>
      </c>
      <c r="J7312" t="s">
        <v>2135</v>
      </c>
      <c r="K7312">
        <v>12</v>
      </c>
      <c r="L7312">
        <v>12.5</v>
      </c>
      <c r="N7312">
        <v>0.5</v>
      </c>
      <c r="O7312">
        <v>1.0406</v>
      </c>
      <c r="R7312">
        <v>2.1095999999999999</v>
      </c>
    </row>
    <row r="7313" spans="1:18">
      <c r="A7313" t="s">
        <v>2083</v>
      </c>
      <c r="B7313" t="s">
        <v>2082</v>
      </c>
      <c r="D7313">
        <v>2021</v>
      </c>
      <c r="E7313" t="s">
        <v>2134</v>
      </c>
      <c r="F7313" t="s">
        <v>2301</v>
      </c>
      <c r="G7313">
        <v>-33.617782579999997</v>
      </c>
      <c r="H7313">
        <v>115.4357083</v>
      </c>
      <c r="I7313" t="s">
        <v>2335</v>
      </c>
      <c r="J7313" t="s">
        <v>2135</v>
      </c>
      <c r="K7313">
        <v>12.5</v>
      </c>
      <c r="L7313">
        <v>13</v>
      </c>
      <c r="N7313">
        <v>0.5</v>
      </c>
      <c r="O7313">
        <v>0.64959999999999996</v>
      </c>
      <c r="R7313">
        <v>1.6274999999999999</v>
      </c>
    </row>
    <row r="7314" spans="1:18">
      <c r="A7314" t="s">
        <v>2083</v>
      </c>
      <c r="B7314" t="s">
        <v>2082</v>
      </c>
      <c r="D7314">
        <v>2021</v>
      </c>
      <c r="E7314" t="s">
        <v>2134</v>
      </c>
      <c r="F7314" t="s">
        <v>2301</v>
      </c>
      <c r="G7314">
        <v>-33.617782579999997</v>
      </c>
      <c r="H7314">
        <v>115.4357083</v>
      </c>
      <c r="I7314" t="s">
        <v>2335</v>
      </c>
      <c r="J7314" t="s">
        <v>2135</v>
      </c>
      <c r="K7314">
        <v>13</v>
      </c>
      <c r="L7314">
        <v>13.5</v>
      </c>
      <c r="N7314">
        <v>0.5</v>
      </c>
      <c r="O7314">
        <v>0.68869999999999998</v>
      </c>
      <c r="R7314">
        <v>1.6274999999999999</v>
      </c>
    </row>
    <row r="7315" spans="1:18">
      <c r="A7315" t="s">
        <v>2083</v>
      </c>
      <c r="B7315" t="s">
        <v>2082</v>
      </c>
      <c r="D7315">
        <v>2021</v>
      </c>
      <c r="E7315" t="s">
        <v>2134</v>
      </c>
      <c r="F7315" t="s">
        <v>2301</v>
      </c>
      <c r="G7315">
        <v>-33.617782579999997</v>
      </c>
      <c r="H7315">
        <v>115.4357083</v>
      </c>
      <c r="I7315" t="s">
        <v>2335</v>
      </c>
      <c r="J7315" t="s">
        <v>2135</v>
      </c>
      <c r="K7315">
        <v>13.5</v>
      </c>
      <c r="L7315">
        <v>14</v>
      </c>
      <c r="N7315">
        <v>0.5</v>
      </c>
      <c r="O7315">
        <v>0.72899999999999998</v>
      </c>
      <c r="R7315">
        <v>1.6274999999999999</v>
      </c>
    </row>
    <row r="7316" spans="1:18">
      <c r="A7316" t="s">
        <v>2083</v>
      </c>
      <c r="B7316" t="s">
        <v>2082</v>
      </c>
      <c r="D7316">
        <v>2021</v>
      </c>
      <c r="E7316" t="s">
        <v>2134</v>
      </c>
      <c r="F7316" t="s">
        <v>2301</v>
      </c>
      <c r="G7316">
        <v>-33.617782579999997</v>
      </c>
      <c r="H7316">
        <v>115.4357083</v>
      </c>
      <c r="I7316" t="s">
        <v>2335</v>
      </c>
      <c r="J7316" t="s">
        <v>2135</v>
      </c>
      <c r="K7316">
        <v>14</v>
      </c>
      <c r="L7316">
        <v>14.5</v>
      </c>
      <c r="N7316">
        <v>0.5</v>
      </c>
      <c r="O7316">
        <v>0.79259999999999997</v>
      </c>
      <c r="R7316">
        <v>1.1454</v>
      </c>
    </row>
    <row r="7317" spans="1:18">
      <c r="A7317" t="s">
        <v>2083</v>
      </c>
      <c r="B7317" t="s">
        <v>2082</v>
      </c>
      <c r="D7317">
        <v>2021</v>
      </c>
      <c r="E7317" t="s">
        <v>2134</v>
      </c>
      <c r="F7317" t="s">
        <v>2301</v>
      </c>
      <c r="G7317">
        <v>-33.617782579999997</v>
      </c>
      <c r="H7317">
        <v>115.4357083</v>
      </c>
      <c r="I7317" t="s">
        <v>2335</v>
      </c>
      <c r="J7317" t="s">
        <v>2135</v>
      </c>
      <c r="K7317">
        <v>14.5</v>
      </c>
      <c r="L7317">
        <v>15</v>
      </c>
      <c r="N7317">
        <v>0.5</v>
      </c>
      <c r="O7317">
        <v>0.82979999999999998</v>
      </c>
      <c r="R7317">
        <v>1.1758</v>
      </c>
    </row>
    <row r="7318" spans="1:18">
      <c r="A7318" t="s">
        <v>2083</v>
      </c>
      <c r="B7318" t="s">
        <v>2082</v>
      </c>
      <c r="D7318">
        <v>2021</v>
      </c>
      <c r="E7318" t="s">
        <v>2134</v>
      </c>
      <c r="F7318" t="s">
        <v>2301</v>
      </c>
      <c r="G7318">
        <v>-33.617782579999997</v>
      </c>
      <c r="H7318">
        <v>115.4357083</v>
      </c>
      <c r="I7318" t="s">
        <v>2335</v>
      </c>
      <c r="J7318" t="s">
        <v>2135</v>
      </c>
      <c r="K7318">
        <v>15</v>
      </c>
      <c r="L7318">
        <v>15.5</v>
      </c>
      <c r="N7318">
        <v>0.5</v>
      </c>
      <c r="O7318">
        <v>0.93230000000000002</v>
      </c>
      <c r="R7318">
        <v>1.1758</v>
      </c>
    </row>
    <row r="7319" spans="1:18">
      <c r="A7319" t="s">
        <v>2083</v>
      </c>
      <c r="B7319" t="s">
        <v>2082</v>
      </c>
      <c r="D7319">
        <v>2021</v>
      </c>
      <c r="E7319" t="s">
        <v>2134</v>
      </c>
      <c r="F7319" t="s">
        <v>2301</v>
      </c>
      <c r="G7319">
        <v>-33.617782579999997</v>
      </c>
      <c r="H7319">
        <v>115.4357083</v>
      </c>
      <c r="I7319" t="s">
        <v>2335</v>
      </c>
      <c r="J7319" t="s">
        <v>2135</v>
      </c>
      <c r="K7319">
        <v>15.5</v>
      </c>
      <c r="L7319">
        <v>16</v>
      </c>
      <c r="N7319">
        <v>0.5</v>
      </c>
      <c r="O7319">
        <v>1.0643</v>
      </c>
      <c r="R7319">
        <v>1.1758</v>
      </c>
    </row>
    <row r="7320" spans="1:18">
      <c r="A7320" t="s">
        <v>2083</v>
      </c>
      <c r="B7320" t="s">
        <v>2082</v>
      </c>
      <c r="D7320">
        <v>2021</v>
      </c>
      <c r="E7320" t="s">
        <v>2134</v>
      </c>
      <c r="F7320" t="s">
        <v>2301</v>
      </c>
      <c r="G7320">
        <v>-33.617782579999997</v>
      </c>
      <c r="H7320">
        <v>115.4357083</v>
      </c>
      <c r="I7320" t="s">
        <v>2335</v>
      </c>
      <c r="J7320" t="s">
        <v>2135</v>
      </c>
      <c r="K7320">
        <v>16</v>
      </c>
      <c r="L7320">
        <v>16.5</v>
      </c>
      <c r="N7320">
        <v>0.5</v>
      </c>
      <c r="O7320">
        <v>0.87660000000000005</v>
      </c>
      <c r="R7320">
        <v>1.2062999999999999</v>
      </c>
    </row>
    <row r="7321" spans="1:18">
      <c r="A7321" t="s">
        <v>2083</v>
      </c>
      <c r="B7321" t="s">
        <v>2082</v>
      </c>
      <c r="D7321">
        <v>2021</v>
      </c>
      <c r="E7321" t="s">
        <v>2134</v>
      </c>
      <c r="F7321" t="s">
        <v>2301</v>
      </c>
      <c r="G7321">
        <v>-33.617782579999997</v>
      </c>
      <c r="H7321">
        <v>115.4357083</v>
      </c>
      <c r="I7321" t="s">
        <v>2335</v>
      </c>
      <c r="J7321" t="s">
        <v>2135</v>
      </c>
      <c r="K7321">
        <v>16.5</v>
      </c>
      <c r="L7321">
        <v>17</v>
      </c>
      <c r="N7321">
        <v>0.5</v>
      </c>
      <c r="O7321">
        <v>1.3367</v>
      </c>
      <c r="R7321">
        <v>1.1244000000000001</v>
      </c>
    </row>
    <row r="7322" spans="1:18">
      <c r="A7322" t="s">
        <v>2083</v>
      </c>
      <c r="B7322" t="s">
        <v>2082</v>
      </c>
      <c r="D7322">
        <v>2021</v>
      </c>
      <c r="E7322" t="s">
        <v>2134</v>
      </c>
      <c r="F7322" t="s">
        <v>2301</v>
      </c>
      <c r="G7322">
        <v>-33.617782579999997</v>
      </c>
      <c r="H7322">
        <v>115.4357083</v>
      </c>
      <c r="I7322" t="s">
        <v>2335</v>
      </c>
      <c r="J7322" t="s">
        <v>2135</v>
      </c>
      <c r="K7322">
        <v>17</v>
      </c>
      <c r="L7322">
        <v>17.5</v>
      </c>
      <c r="N7322">
        <v>0.5</v>
      </c>
      <c r="O7322">
        <v>1.1580999999999999</v>
      </c>
      <c r="R7322">
        <v>1.1244000000000001</v>
      </c>
    </row>
    <row r="7323" spans="1:18">
      <c r="A7323" t="s">
        <v>2083</v>
      </c>
      <c r="B7323" t="s">
        <v>2082</v>
      </c>
      <c r="D7323">
        <v>2021</v>
      </c>
      <c r="E7323" t="s">
        <v>2134</v>
      </c>
      <c r="F7323" t="s">
        <v>2301</v>
      </c>
      <c r="G7323">
        <v>-33.617782579999997</v>
      </c>
      <c r="H7323">
        <v>115.4357083</v>
      </c>
      <c r="I7323" t="s">
        <v>2335</v>
      </c>
      <c r="J7323" t="s">
        <v>2135</v>
      </c>
      <c r="K7323">
        <v>17.5</v>
      </c>
      <c r="L7323">
        <v>18</v>
      </c>
      <c r="N7323">
        <v>0.5</v>
      </c>
      <c r="O7323">
        <v>0.68700000000000006</v>
      </c>
      <c r="R7323">
        <v>1.1244000000000001</v>
      </c>
    </row>
    <row r="7324" spans="1:18">
      <c r="A7324" t="s">
        <v>2083</v>
      </c>
      <c r="B7324" t="s">
        <v>2082</v>
      </c>
      <c r="D7324">
        <v>2021</v>
      </c>
      <c r="E7324" t="s">
        <v>2134</v>
      </c>
      <c r="F7324" t="s">
        <v>2301</v>
      </c>
      <c r="G7324">
        <v>-33.617782579999997</v>
      </c>
      <c r="H7324">
        <v>115.4357083</v>
      </c>
      <c r="I7324" t="s">
        <v>2335</v>
      </c>
      <c r="J7324" t="s">
        <v>2135</v>
      </c>
      <c r="K7324">
        <v>18</v>
      </c>
      <c r="L7324">
        <v>18.5</v>
      </c>
      <c r="N7324">
        <v>0.5</v>
      </c>
      <c r="O7324">
        <v>0.51649999999999996</v>
      </c>
      <c r="R7324">
        <v>1.0425</v>
      </c>
    </row>
    <row r="7325" spans="1:18">
      <c r="A7325" t="s">
        <v>2083</v>
      </c>
      <c r="B7325" t="s">
        <v>2082</v>
      </c>
      <c r="D7325">
        <v>2021</v>
      </c>
      <c r="E7325" t="s">
        <v>2134</v>
      </c>
      <c r="F7325" t="s">
        <v>2301</v>
      </c>
      <c r="G7325">
        <v>-33.617782579999997</v>
      </c>
      <c r="H7325">
        <v>115.4357083</v>
      </c>
      <c r="I7325" t="s">
        <v>2335</v>
      </c>
      <c r="J7325" t="s">
        <v>2135</v>
      </c>
      <c r="K7325">
        <v>18.5</v>
      </c>
      <c r="L7325">
        <v>19</v>
      </c>
      <c r="N7325">
        <v>0.5</v>
      </c>
      <c r="O7325">
        <v>0.47789999999999999</v>
      </c>
      <c r="R7325">
        <v>2.8896000000000002</v>
      </c>
    </row>
    <row r="7326" spans="1:18">
      <c r="A7326" t="s">
        <v>2083</v>
      </c>
      <c r="B7326" t="s">
        <v>2082</v>
      </c>
      <c r="D7326">
        <v>2021</v>
      </c>
      <c r="E7326" t="s">
        <v>2134</v>
      </c>
      <c r="F7326" t="s">
        <v>2301</v>
      </c>
      <c r="G7326">
        <v>-33.617782579999997</v>
      </c>
      <c r="H7326">
        <v>115.4357083</v>
      </c>
      <c r="I7326" t="s">
        <v>2335</v>
      </c>
      <c r="J7326" t="s">
        <v>2135</v>
      </c>
      <c r="K7326">
        <v>19</v>
      </c>
      <c r="L7326">
        <v>19.5</v>
      </c>
      <c r="N7326">
        <v>0.5</v>
      </c>
      <c r="O7326">
        <v>0.86599999999999999</v>
      </c>
      <c r="R7326">
        <v>2.8896000000000002</v>
      </c>
    </row>
    <row r="7327" spans="1:18">
      <c r="A7327" t="s">
        <v>2083</v>
      </c>
      <c r="B7327" t="s">
        <v>2082</v>
      </c>
      <c r="D7327">
        <v>2021</v>
      </c>
      <c r="E7327" t="s">
        <v>2134</v>
      </c>
      <c r="F7327" t="s">
        <v>2301</v>
      </c>
      <c r="G7327">
        <v>-33.617782579999997</v>
      </c>
      <c r="H7327">
        <v>115.4357083</v>
      </c>
      <c r="I7327" t="s">
        <v>2335</v>
      </c>
      <c r="J7327" t="s">
        <v>2135</v>
      </c>
      <c r="K7327">
        <v>19.5</v>
      </c>
      <c r="L7327">
        <v>20</v>
      </c>
      <c r="N7327">
        <v>0.5</v>
      </c>
      <c r="O7327">
        <v>0.72709999999999997</v>
      </c>
      <c r="R7327">
        <v>2.8896000000000002</v>
      </c>
    </row>
    <row r="7328" spans="1:18">
      <c r="A7328" t="s">
        <v>2083</v>
      </c>
      <c r="B7328" t="s">
        <v>2082</v>
      </c>
      <c r="D7328">
        <v>2021</v>
      </c>
      <c r="E7328" t="s">
        <v>2134</v>
      </c>
      <c r="F7328" t="s">
        <v>2301</v>
      </c>
      <c r="G7328">
        <v>-33.617782579999997</v>
      </c>
      <c r="H7328">
        <v>115.4357083</v>
      </c>
      <c r="I7328" t="s">
        <v>2335</v>
      </c>
      <c r="J7328" t="s">
        <v>2135</v>
      </c>
      <c r="K7328">
        <v>20</v>
      </c>
      <c r="L7328">
        <v>21</v>
      </c>
      <c r="N7328">
        <v>1</v>
      </c>
      <c r="O7328">
        <v>0.58179999999999998</v>
      </c>
      <c r="R7328">
        <v>2.8896000000000002</v>
      </c>
    </row>
    <row r="7329" spans="1:18">
      <c r="A7329" t="s">
        <v>2083</v>
      </c>
      <c r="B7329" t="s">
        <v>2082</v>
      </c>
      <c r="D7329">
        <v>2021</v>
      </c>
      <c r="E7329" t="s">
        <v>2134</v>
      </c>
      <c r="F7329" t="s">
        <v>2301</v>
      </c>
      <c r="G7329">
        <v>-33.617782579999997</v>
      </c>
      <c r="H7329">
        <v>115.4357083</v>
      </c>
      <c r="I7329" t="s">
        <v>2335</v>
      </c>
      <c r="J7329" t="s">
        <v>2135</v>
      </c>
      <c r="K7329">
        <v>21</v>
      </c>
      <c r="L7329">
        <v>22</v>
      </c>
      <c r="N7329">
        <v>1</v>
      </c>
      <c r="O7329">
        <v>0.65759999999999996</v>
      </c>
      <c r="R7329">
        <v>4.7366000000000001</v>
      </c>
    </row>
    <row r="7330" spans="1:18">
      <c r="A7330" t="s">
        <v>2083</v>
      </c>
      <c r="B7330" t="s">
        <v>2082</v>
      </c>
      <c r="D7330">
        <v>2021</v>
      </c>
      <c r="E7330" t="s">
        <v>2134</v>
      </c>
      <c r="F7330" t="s">
        <v>2301</v>
      </c>
      <c r="G7330">
        <v>-33.617782579999997</v>
      </c>
      <c r="H7330">
        <v>115.4357083</v>
      </c>
      <c r="I7330" t="s">
        <v>2335</v>
      </c>
      <c r="J7330" t="s">
        <v>2135</v>
      </c>
      <c r="K7330">
        <v>22</v>
      </c>
      <c r="L7330">
        <v>23</v>
      </c>
      <c r="N7330">
        <v>1</v>
      </c>
      <c r="O7330">
        <v>0.57310000000000005</v>
      </c>
      <c r="R7330">
        <v>5.0987999999999998</v>
      </c>
    </row>
    <row r="7331" spans="1:18">
      <c r="A7331" t="s">
        <v>2083</v>
      </c>
      <c r="B7331" t="s">
        <v>2082</v>
      </c>
      <c r="D7331">
        <v>2021</v>
      </c>
      <c r="E7331" t="s">
        <v>2134</v>
      </c>
      <c r="F7331" t="s">
        <v>2301</v>
      </c>
      <c r="G7331">
        <v>-33.617782579999997</v>
      </c>
      <c r="H7331">
        <v>115.4357083</v>
      </c>
      <c r="I7331" t="s">
        <v>2335</v>
      </c>
      <c r="J7331" t="s">
        <v>2135</v>
      </c>
      <c r="K7331">
        <v>23</v>
      </c>
      <c r="L7331">
        <v>24</v>
      </c>
      <c r="N7331">
        <v>1</v>
      </c>
      <c r="O7331">
        <v>0.48659999999999998</v>
      </c>
      <c r="R7331">
        <v>5.0987999999999998</v>
      </c>
    </row>
    <row r="7332" spans="1:18">
      <c r="A7332" t="s">
        <v>2083</v>
      </c>
      <c r="B7332" t="s">
        <v>2082</v>
      </c>
      <c r="D7332">
        <v>2021</v>
      </c>
      <c r="E7332" t="s">
        <v>2134</v>
      </c>
      <c r="F7332" t="s">
        <v>2301</v>
      </c>
      <c r="G7332">
        <v>-33.617782579999997</v>
      </c>
      <c r="H7332">
        <v>115.4357083</v>
      </c>
      <c r="I7332" t="s">
        <v>2335</v>
      </c>
      <c r="J7332" t="s">
        <v>2135</v>
      </c>
      <c r="K7332">
        <v>24</v>
      </c>
      <c r="L7332">
        <v>25</v>
      </c>
      <c r="N7332">
        <v>1</v>
      </c>
      <c r="O7332">
        <v>0.72919999999999996</v>
      </c>
      <c r="R7332">
        <v>5.0987999999999998</v>
      </c>
    </row>
    <row r="7333" spans="1:18">
      <c r="A7333" t="s">
        <v>2083</v>
      </c>
      <c r="B7333" t="s">
        <v>2082</v>
      </c>
      <c r="D7333">
        <v>2021</v>
      </c>
      <c r="E7333" t="s">
        <v>2134</v>
      </c>
      <c r="F7333" t="s">
        <v>2301</v>
      </c>
      <c r="G7333">
        <v>-33.617782579999997</v>
      </c>
      <c r="H7333">
        <v>115.4357083</v>
      </c>
      <c r="I7333" t="s">
        <v>2335</v>
      </c>
      <c r="J7333" t="s">
        <v>2135</v>
      </c>
      <c r="K7333">
        <v>25</v>
      </c>
      <c r="L7333">
        <v>26</v>
      </c>
      <c r="N7333">
        <v>1</v>
      </c>
      <c r="O7333">
        <v>0.52139999999999997</v>
      </c>
      <c r="R7333">
        <v>5.4610000000000003</v>
      </c>
    </row>
    <row r="7334" spans="1:18">
      <c r="A7334" t="s">
        <v>2083</v>
      </c>
      <c r="B7334" t="s">
        <v>2082</v>
      </c>
      <c r="D7334">
        <v>2021</v>
      </c>
      <c r="E7334" t="s">
        <v>2134</v>
      </c>
      <c r="F7334" t="s">
        <v>2301</v>
      </c>
      <c r="G7334">
        <v>-33.617782579999997</v>
      </c>
      <c r="H7334">
        <v>115.4357083</v>
      </c>
      <c r="I7334" t="s">
        <v>2335</v>
      </c>
      <c r="J7334" t="s">
        <v>2135</v>
      </c>
      <c r="K7334">
        <v>26</v>
      </c>
      <c r="L7334">
        <v>27</v>
      </c>
      <c r="N7334">
        <v>1</v>
      </c>
      <c r="O7334">
        <v>0.57540000000000002</v>
      </c>
      <c r="R7334">
        <v>6.6597</v>
      </c>
    </row>
    <row r="7335" spans="1:18">
      <c r="A7335" t="s">
        <v>2083</v>
      </c>
      <c r="B7335" t="s">
        <v>2082</v>
      </c>
      <c r="D7335">
        <v>2021</v>
      </c>
      <c r="E7335" t="s">
        <v>2134</v>
      </c>
      <c r="F7335" t="s">
        <v>2301</v>
      </c>
      <c r="G7335">
        <v>-33.617782579999997</v>
      </c>
      <c r="H7335">
        <v>115.4357083</v>
      </c>
      <c r="I7335" t="s">
        <v>2335</v>
      </c>
      <c r="J7335" t="s">
        <v>2135</v>
      </c>
      <c r="K7335">
        <v>27</v>
      </c>
      <c r="L7335">
        <v>28</v>
      </c>
      <c r="N7335">
        <v>1</v>
      </c>
      <c r="O7335">
        <v>0.51700000000000002</v>
      </c>
      <c r="R7335">
        <v>6.6597</v>
      </c>
    </row>
    <row r="7336" spans="1:18">
      <c r="A7336" t="s">
        <v>2083</v>
      </c>
      <c r="B7336" t="s">
        <v>2082</v>
      </c>
      <c r="D7336">
        <v>2021</v>
      </c>
      <c r="E7336" t="s">
        <v>2134</v>
      </c>
      <c r="F7336" t="s">
        <v>2301</v>
      </c>
      <c r="G7336">
        <v>-33.617782579999997</v>
      </c>
      <c r="H7336">
        <v>115.4357083</v>
      </c>
      <c r="I7336" t="s">
        <v>2335</v>
      </c>
      <c r="J7336" t="s">
        <v>2135</v>
      </c>
      <c r="K7336">
        <v>28</v>
      </c>
      <c r="L7336">
        <v>29</v>
      </c>
      <c r="N7336">
        <v>1</v>
      </c>
      <c r="O7336">
        <v>0.48259999999999997</v>
      </c>
      <c r="R7336">
        <v>6.6597</v>
      </c>
    </row>
    <row r="7337" spans="1:18">
      <c r="A7337" t="s">
        <v>2083</v>
      </c>
      <c r="B7337" t="s">
        <v>2082</v>
      </c>
      <c r="D7337">
        <v>2021</v>
      </c>
      <c r="E7337" t="s">
        <v>2134</v>
      </c>
      <c r="F7337" t="s">
        <v>2301</v>
      </c>
      <c r="G7337">
        <v>-33.617782579999997</v>
      </c>
      <c r="H7337">
        <v>115.4357083</v>
      </c>
      <c r="I7337" t="s">
        <v>2335</v>
      </c>
      <c r="J7337" t="s">
        <v>2135</v>
      </c>
      <c r="K7337">
        <v>29</v>
      </c>
      <c r="L7337">
        <v>30</v>
      </c>
      <c r="N7337">
        <v>1</v>
      </c>
      <c r="O7337">
        <v>0.46460000000000001</v>
      </c>
      <c r="R7337">
        <v>7.8585000000000003</v>
      </c>
    </row>
    <row r="7338" spans="1:18">
      <c r="A7338" t="s">
        <v>2083</v>
      </c>
      <c r="B7338" t="s">
        <v>2082</v>
      </c>
      <c r="D7338">
        <v>2021</v>
      </c>
      <c r="E7338" t="s">
        <v>2134</v>
      </c>
      <c r="F7338" t="s">
        <v>2301</v>
      </c>
      <c r="G7338">
        <v>-33.617782579999997</v>
      </c>
      <c r="H7338">
        <v>115.4357083</v>
      </c>
      <c r="I7338" t="s">
        <v>2335</v>
      </c>
      <c r="J7338" t="s">
        <v>2135</v>
      </c>
      <c r="K7338">
        <v>30</v>
      </c>
      <c r="L7338">
        <v>31</v>
      </c>
      <c r="N7338">
        <v>1</v>
      </c>
      <c r="O7338">
        <v>0.49170000000000003</v>
      </c>
      <c r="R7338">
        <v>7.5682999999999998</v>
      </c>
    </row>
    <row r="7339" spans="1:18">
      <c r="A7339" t="s">
        <v>2083</v>
      </c>
      <c r="B7339" t="s">
        <v>2082</v>
      </c>
      <c r="D7339">
        <v>2021</v>
      </c>
      <c r="E7339" t="s">
        <v>2134</v>
      </c>
      <c r="F7339" t="s">
        <v>2301</v>
      </c>
      <c r="G7339">
        <v>-33.617782579999997</v>
      </c>
      <c r="H7339">
        <v>115.4357083</v>
      </c>
      <c r="I7339" t="s">
        <v>2335</v>
      </c>
      <c r="J7339" t="s">
        <v>2135</v>
      </c>
      <c r="K7339">
        <v>31</v>
      </c>
      <c r="L7339">
        <v>32</v>
      </c>
      <c r="N7339">
        <v>1</v>
      </c>
      <c r="O7339">
        <v>0.52600000000000002</v>
      </c>
      <c r="R7339">
        <v>7.5682999999999998</v>
      </c>
    </row>
    <row r="7340" spans="1:18">
      <c r="A7340" t="s">
        <v>2083</v>
      </c>
      <c r="B7340" t="s">
        <v>2082</v>
      </c>
      <c r="D7340">
        <v>2021</v>
      </c>
      <c r="E7340" t="s">
        <v>2134</v>
      </c>
      <c r="F7340" t="s">
        <v>2301</v>
      </c>
      <c r="G7340">
        <v>-33.617782579999997</v>
      </c>
      <c r="H7340">
        <v>115.4357083</v>
      </c>
      <c r="I7340" t="s">
        <v>2335</v>
      </c>
      <c r="J7340" t="s">
        <v>2135</v>
      </c>
      <c r="K7340">
        <v>32</v>
      </c>
      <c r="L7340">
        <v>33</v>
      </c>
      <c r="N7340">
        <v>1</v>
      </c>
      <c r="O7340">
        <v>0.52329999999999999</v>
      </c>
      <c r="R7340">
        <v>7.5682999999999998</v>
      </c>
    </row>
    <row r="7341" spans="1:18">
      <c r="A7341" t="s">
        <v>2083</v>
      </c>
      <c r="B7341" t="s">
        <v>2082</v>
      </c>
      <c r="D7341">
        <v>2021</v>
      </c>
      <c r="E7341" t="s">
        <v>2134</v>
      </c>
      <c r="F7341" t="s">
        <v>2301</v>
      </c>
      <c r="G7341">
        <v>-33.617782579999997</v>
      </c>
      <c r="H7341">
        <v>115.4357083</v>
      </c>
      <c r="I7341" t="s">
        <v>2335</v>
      </c>
      <c r="J7341" t="s">
        <v>2135</v>
      </c>
      <c r="K7341">
        <v>33</v>
      </c>
      <c r="L7341">
        <v>34</v>
      </c>
      <c r="N7341">
        <v>1</v>
      </c>
      <c r="O7341">
        <v>0.51859999999999995</v>
      </c>
      <c r="R7341">
        <v>7.2779999999999996</v>
      </c>
    </row>
    <row r="7342" spans="1:18">
      <c r="A7342" t="s">
        <v>2083</v>
      </c>
      <c r="B7342" t="s">
        <v>2082</v>
      </c>
      <c r="D7342">
        <v>2021</v>
      </c>
      <c r="E7342" t="s">
        <v>2134</v>
      </c>
      <c r="F7342" t="s">
        <v>2301</v>
      </c>
      <c r="G7342">
        <v>-33.617782579999997</v>
      </c>
      <c r="H7342">
        <v>115.4357083</v>
      </c>
      <c r="I7342" t="s">
        <v>2335</v>
      </c>
      <c r="J7342" t="s">
        <v>2135</v>
      </c>
      <c r="K7342">
        <v>34</v>
      </c>
      <c r="L7342">
        <v>35</v>
      </c>
      <c r="N7342">
        <v>1</v>
      </c>
      <c r="O7342">
        <v>0.52980000000000005</v>
      </c>
      <c r="R7342">
        <v>6.8860000000000001</v>
      </c>
    </row>
    <row r="7343" spans="1:18">
      <c r="A7343" t="s">
        <v>2083</v>
      </c>
      <c r="B7343" t="s">
        <v>2082</v>
      </c>
      <c r="D7343">
        <v>2021</v>
      </c>
      <c r="E7343" t="s">
        <v>2134</v>
      </c>
      <c r="F7343" t="s">
        <v>2301</v>
      </c>
      <c r="G7343">
        <v>-33.617782579999997</v>
      </c>
      <c r="H7343">
        <v>115.4357083</v>
      </c>
      <c r="I7343" t="s">
        <v>2335</v>
      </c>
      <c r="J7343" t="s">
        <v>2135</v>
      </c>
      <c r="K7343">
        <v>35</v>
      </c>
      <c r="L7343">
        <v>36</v>
      </c>
      <c r="N7343">
        <v>1</v>
      </c>
      <c r="O7343">
        <v>0.59460000000000002</v>
      </c>
      <c r="R7343">
        <v>6.8860000000000001</v>
      </c>
    </row>
    <row r="7344" spans="1:18">
      <c r="A7344" t="s">
        <v>2083</v>
      </c>
      <c r="B7344" t="s">
        <v>2082</v>
      </c>
      <c r="D7344">
        <v>2021</v>
      </c>
      <c r="E7344" t="s">
        <v>2134</v>
      </c>
      <c r="F7344" t="s">
        <v>2301</v>
      </c>
      <c r="G7344">
        <v>-33.617782579999997</v>
      </c>
      <c r="H7344">
        <v>115.4357083</v>
      </c>
      <c r="I7344" t="s">
        <v>2335</v>
      </c>
      <c r="J7344" t="s">
        <v>2135</v>
      </c>
      <c r="K7344">
        <v>36</v>
      </c>
      <c r="L7344">
        <v>37</v>
      </c>
      <c r="N7344">
        <v>1</v>
      </c>
      <c r="O7344">
        <v>0.5262</v>
      </c>
      <c r="R7344">
        <v>6.8860000000000001</v>
      </c>
    </row>
    <row r="7345" spans="1:18">
      <c r="A7345" t="s">
        <v>2083</v>
      </c>
      <c r="B7345" t="s">
        <v>2082</v>
      </c>
      <c r="D7345">
        <v>2021</v>
      </c>
      <c r="E7345" t="s">
        <v>2134</v>
      </c>
      <c r="F7345" t="s">
        <v>2301</v>
      </c>
      <c r="G7345">
        <v>-33.617782579999997</v>
      </c>
      <c r="H7345">
        <v>115.4357083</v>
      </c>
      <c r="I7345" t="s">
        <v>2335</v>
      </c>
      <c r="J7345" t="s">
        <v>2135</v>
      </c>
      <c r="K7345">
        <v>37</v>
      </c>
      <c r="L7345">
        <v>38</v>
      </c>
      <c r="N7345">
        <v>1</v>
      </c>
      <c r="O7345">
        <v>0.53159999999999996</v>
      </c>
      <c r="R7345">
        <v>6.4939</v>
      </c>
    </row>
    <row r="7346" spans="1:18">
      <c r="A7346" t="s">
        <v>2083</v>
      </c>
      <c r="B7346" t="s">
        <v>2082</v>
      </c>
      <c r="D7346">
        <v>2021</v>
      </c>
      <c r="E7346" t="s">
        <v>2134</v>
      </c>
      <c r="F7346" t="s">
        <v>2301</v>
      </c>
      <c r="G7346">
        <v>-33.617782579999997</v>
      </c>
      <c r="H7346">
        <v>115.4357083</v>
      </c>
      <c r="I7346" t="s">
        <v>2335</v>
      </c>
      <c r="J7346" t="s">
        <v>2135</v>
      </c>
      <c r="K7346">
        <v>38</v>
      </c>
      <c r="L7346">
        <v>39</v>
      </c>
      <c r="N7346">
        <v>1</v>
      </c>
      <c r="O7346">
        <v>0.44209999999999999</v>
      </c>
      <c r="R7346">
        <v>5.0411000000000001</v>
      </c>
    </row>
    <row r="7347" spans="1:18">
      <c r="A7347" t="s">
        <v>2083</v>
      </c>
      <c r="B7347" t="s">
        <v>2082</v>
      </c>
      <c r="D7347">
        <v>2021</v>
      </c>
      <c r="E7347" t="s">
        <v>2134</v>
      </c>
      <c r="F7347" t="s">
        <v>2301</v>
      </c>
      <c r="G7347">
        <v>-33.617782579999997</v>
      </c>
      <c r="H7347">
        <v>115.4357083</v>
      </c>
      <c r="I7347" t="s">
        <v>2335</v>
      </c>
      <c r="J7347" t="s">
        <v>2135</v>
      </c>
      <c r="K7347">
        <v>39</v>
      </c>
      <c r="L7347">
        <v>40</v>
      </c>
      <c r="N7347">
        <v>1</v>
      </c>
      <c r="O7347">
        <v>0.39700000000000002</v>
      </c>
      <c r="R7347">
        <v>5.0411000000000001</v>
      </c>
    </row>
    <row r="7348" spans="1:18">
      <c r="A7348" t="s">
        <v>2083</v>
      </c>
      <c r="B7348" t="s">
        <v>2082</v>
      </c>
      <c r="D7348">
        <v>2021</v>
      </c>
      <c r="E7348" t="s">
        <v>2134</v>
      </c>
      <c r="F7348" t="s">
        <v>2301</v>
      </c>
      <c r="G7348">
        <v>-33.617782579999997</v>
      </c>
      <c r="H7348">
        <v>115.4357083</v>
      </c>
      <c r="I7348" t="s">
        <v>2335</v>
      </c>
      <c r="J7348" t="s">
        <v>2135</v>
      </c>
      <c r="K7348">
        <v>40</v>
      </c>
      <c r="L7348">
        <v>41</v>
      </c>
      <c r="N7348">
        <v>1</v>
      </c>
      <c r="O7348">
        <v>0.52769999999999995</v>
      </c>
      <c r="R7348">
        <v>5.0411000000000001</v>
      </c>
    </row>
    <row r="7349" spans="1:18">
      <c r="A7349" t="s">
        <v>2083</v>
      </c>
      <c r="B7349" t="s">
        <v>2082</v>
      </c>
      <c r="D7349">
        <v>2021</v>
      </c>
      <c r="E7349" t="s">
        <v>2134</v>
      </c>
      <c r="F7349" t="s">
        <v>2301</v>
      </c>
      <c r="G7349">
        <v>-33.617782579999997</v>
      </c>
      <c r="H7349">
        <v>115.4357083</v>
      </c>
      <c r="I7349" t="s">
        <v>2335</v>
      </c>
      <c r="J7349" t="s">
        <v>2135</v>
      </c>
      <c r="K7349">
        <v>41</v>
      </c>
      <c r="L7349">
        <v>42</v>
      </c>
      <c r="N7349">
        <v>1</v>
      </c>
      <c r="O7349">
        <v>0.73509999999999998</v>
      </c>
      <c r="R7349">
        <v>5.0411000000000001</v>
      </c>
    </row>
    <row r="7350" spans="1:18">
      <c r="A7350" t="s">
        <v>2083</v>
      </c>
      <c r="B7350" t="s">
        <v>2082</v>
      </c>
      <c r="D7350">
        <v>2021</v>
      </c>
      <c r="E7350" t="s">
        <v>2134</v>
      </c>
      <c r="F7350" t="s">
        <v>2301</v>
      </c>
      <c r="G7350">
        <v>-33.617782579999997</v>
      </c>
      <c r="H7350">
        <v>115.4357083</v>
      </c>
      <c r="I7350" t="s">
        <v>2335</v>
      </c>
      <c r="J7350" t="s">
        <v>2135</v>
      </c>
      <c r="K7350">
        <v>42</v>
      </c>
      <c r="L7350">
        <v>43</v>
      </c>
      <c r="N7350">
        <v>1</v>
      </c>
      <c r="O7350">
        <v>0.67090000000000005</v>
      </c>
      <c r="R7350">
        <v>5.0411000000000001</v>
      </c>
    </row>
    <row r="7351" spans="1:18">
      <c r="A7351" t="s">
        <v>2083</v>
      </c>
      <c r="B7351" t="s">
        <v>2082</v>
      </c>
      <c r="D7351">
        <v>2021</v>
      </c>
      <c r="E7351" t="s">
        <v>2134</v>
      </c>
      <c r="F7351" t="s">
        <v>2301</v>
      </c>
      <c r="G7351">
        <v>-33.617782579999997</v>
      </c>
      <c r="H7351">
        <v>115.4357083</v>
      </c>
      <c r="I7351" t="s">
        <v>2335</v>
      </c>
      <c r="J7351" t="s">
        <v>2135</v>
      </c>
      <c r="K7351">
        <v>43</v>
      </c>
      <c r="L7351">
        <v>44</v>
      </c>
      <c r="N7351">
        <v>1</v>
      </c>
      <c r="O7351">
        <v>0.88390000000000002</v>
      </c>
      <c r="R7351">
        <v>5.0411000000000001</v>
      </c>
    </row>
    <row r="7352" spans="1:18">
      <c r="A7352" t="s">
        <v>2083</v>
      </c>
      <c r="B7352" t="s">
        <v>2082</v>
      </c>
      <c r="D7352">
        <v>2021</v>
      </c>
      <c r="E7352" t="s">
        <v>2134</v>
      </c>
      <c r="F7352" t="s">
        <v>2301</v>
      </c>
      <c r="G7352">
        <v>-33.617782579999997</v>
      </c>
      <c r="H7352">
        <v>115.4357083</v>
      </c>
      <c r="I7352" t="s">
        <v>2335</v>
      </c>
      <c r="J7352" t="s">
        <v>2135</v>
      </c>
      <c r="K7352">
        <v>44</v>
      </c>
      <c r="L7352">
        <v>45</v>
      </c>
      <c r="N7352">
        <v>1</v>
      </c>
      <c r="O7352">
        <v>0.72470000000000001</v>
      </c>
      <c r="R7352">
        <v>3.5882000000000001</v>
      </c>
    </row>
    <row r="7353" spans="1:18">
      <c r="A7353" t="s">
        <v>2083</v>
      </c>
      <c r="B7353" t="s">
        <v>2082</v>
      </c>
      <c r="D7353">
        <v>2021</v>
      </c>
      <c r="E7353" t="s">
        <v>2134</v>
      </c>
      <c r="F7353" t="s">
        <v>2301</v>
      </c>
      <c r="G7353">
        <v>-33.617782579999997</v>
      </c>
      <c r="H7353">
        <v>115.4357083</v>
      </c>
      <c r="I7353" t="s">
        <v>2335</v>
      </c>
      <c r="J7353" t="s">
        <v>2135</v>
      </c>
      <c r="K7353">
        <v>45</v>
      </c>
      <c r="L7353">
        <v>46</v>
      </c>
      <c r="N7353">
        <v>1</v>
      </c>
      <c r="O7353">
        <v>0.61309999999999998</v>
      </c>
      <c r="R7353">
        <v>3.5581</v>
      </c>
    </row>
    <row r="7354" spans="1:18">
      <c r="A7354" t="s">
        <v>2083</v>
      </c>
      <c r="B7354" t="s">
        <v>2082</v>
      </c>
      <c r="D7354">
        <v>2021</v>
      </c>
      <c r="E7354" t="s">
        <v>2134</v>
      </c>
      <c r="F7354" t="s">
        <v>2301</v>
      </c>
      <c r="G7354">
        <v>-33.617782579999997</v>
      </c>
      <c r="H7354">
        <v>115.4357083</v>
      </c>
      <c r="I7354" t="s">
        <v>2335</v>
      </c>
      <c r="J7354" t="s">
        <v>2135</v>
      </c>
      <c r="K7354">
        <v>46</v>
      </c>
      <c r="L7354">
        <v>47</v>
      </c>
      <c r="N7354">
        <v>1</v>
      </c>
      <c r="O7354">
        <v>0.74960000000000004</v>
      </c>
      <c r="R7354">
        <v>3.5581</v>
      </c>
    </row>
    <row r="7355" spans="1:18">
      <c r="A7355" t="s">
        <v>2083</v>
      </c>
      <c r="B7355" t="s">
        <v>2082</v>
      </c>
      <c r="D7355">
        <v>2021</v>
      </c>
      <c r="E7355" t="s">
        <v>2134</v>
      </c>
      <c r="F7355" t="s">
        <v>2301</v>
      </c>
      <c r="G7355">
        <v>-33.617782579999997</v>
      </c>
      <c r="H7355">
        <v>115.4357083</v>
      </c>
      <c r="I7355" t="s">
        <v>2335</v>
      </c>
      <c r="J7355" t="s">
        <v>2135</v>
      </c>
      <c r="K7355">
        <v>47</v>
      </c>
      <c r="L7355">
        <v>48</v>
      </c>
      <c r="N7355">
        <v>1</v>
      </c>
      <c r="O7355">
        <v>0.66400000000000003</v>
      </c>
      <c r="R7355">
        <v>3.5581</v>
      </c>
    </row>
    <row r="7356" spans="1:18">
      <c r="A7356" t="s">
        <v>2083</v>
      </c>
      <c r="B7356" t="s">
        <v>2082</v>
      </c>
      <c r="D7356">
        <v>2021</v>
      </c>
      <c r="E7356" t="s">
        <v>2134</v>
      </c>
      <c r="F7356" t="s">
        <v>2301</v>
      </c>
      <c r="G7356">
        <v>-33.617782579999997</v>
      </c>
      <c r="H7356">
        <v>115.4357083</v>
      </c>
      <c r="I7356" t="s">
        <v>2335</v>
      </c>
      <c r="J7356" t="s">
        <v>2135</v>
      </c>
      <c r="K7356">
        <v>48</v>
      </c>
      <c r="L7356">
        <v>49</v>
      </c>
      <c r="N7356">
        <v>1</v>
      </c>
      <c r="O7356">
        <v>0.81210000000000004</v>
      </c>
      <c r="R7356">
        <v>3.5581</v>
      </c>
    </row>
    <row r="7357" spans="1:18">
      <c r="A7357" t="s">
        <v>2083</v>
      </c>
      <c r="B7357" t="s">
        <v>2082</v>
      </c>
      <c r="D7357">
        <v>2021</v>
      </c>
      <c r="E7357" t="s">
        <v>2134</v>
      </c>
      <c r="F7357" t="s">
        <v>2301</v>
      </c>
      <c r="G7357">
        <v>-33.617782579999997</v>
      </c>
      <c r="H7357">
        <v>115.4357083</v>
      </c>
      <c r="I7357" t="s">
        <v>2335</v>
      </c>
      <c r="J7357" t="s">
        <v>2135</v>
      </c>
      <c r="K7357">
        <v>49</v>
      </c>
      <c r="L7357">
        <v>50</v>
      </c>
      <c r="N7357">
        <v>1</v>
      </c>
      <c r="O7357">
        <v>0.85440000000000005</v>
      </c>
      <c r="R7357">
        <v>3.528</v>
      </c>
    </row>
    <row r="7358" spans="1:18">
      <c r="A7358" t="s">
        <v>2083</v>
      </c>
      <c r="B7358" t="s">
        <v>2082</v>
      </c>
      <c r="D7358">
        <v>2021</v>
      </c>
      <c r="E7358" t="s">
        <v>2134</v>
      </c>
      <c r="F7358" t="s">
        <v>2301</v>
      </c>
      <c r="G7358">
        <v>-33.617782579999997</v>
      </c>
      <c r="H7358">
        <v>115.4357083</v>
      </c>
      <c r="I7358" t="s">
        <v>2335</v>
      </c>
      <c r="J7358" t="s">
        <v>2135</v>
      </c>
      <c r="K7358">
        <v>50</v>
      </c>
      <c r="L7358">
        <v>51</v>
      </c>
      <c r="N7358">
        <v>1</v>
      </c>
      <c r="O7358">
        <v>0.82579999999999998</v>
      </c>
      <c r="R7358">
        <v>2.3378000000000001</v>
      </c>
    </row>
    <row r="7359" spans="1:18">
      <c r="A7359" t="s">
        <v>2083</v>
      </c>
      <c r="B7359" t="s">
        <v>2082</v>
      </c>
      <c r="D7359">
        <v>2021</v>
      </c>
      <c r="E7359" t="s">
        <v>2134</v>
      </c>
      <c r="F7359" t="s">
        <v>2301</v>
      </c>
      <c r="G7359">
        <v>-33.617782579999997</v>
      </c>
      <c r="H7359">
        <v>115.4357083</v>
      </c>
      <c r="I7359" t="s">
        <v>2335</v>
      </c>
      <c r="J7359" t="s">
        <v>2135</v>
      </c>
      <c r="K7359">
        <v>51</v>
      </c>
      <c r="L7359">
        <v>52</v>
      </c>
      <c r="N7359">
        <v>1</v>
      </c>
      <c r="O7359">
        <v>0.96079999999999999</v>
      </c>
      <c r="R7359">
        <v>2.3378000000000001</v>
      </c>
    </row>
    <row r="7360" spans="1:18">
      <c r="A7360" t="s">
        <v>2083</v>
      </c>
      <c r="B7360" t="s">
        <v>2082</v>
      </c>
      <c r="D7360">
        <v>2021</v>
      </c>
      <c r="E7360" t="s">
        <v>2134</v>
      </c>
      <c r="F7360" t="s">
        <v>2301</v>
      </c>
      <c r="G7360">
        <v>-33.617782579999997</v>
      </c>
      <c r="H7360">
        <v>115.4357083</v>
      </c>
      <c r="I7360" t="s">
        <v>2335</v>
      </c>
      <c r="J7360" t="s">
        <v>2135</v>
      </c>
      <c r="K7360">
        <v>52</v>
      </c>
      <c r="L7360">
        <v>53</v>
      </c>
      <c r="N7360">
        <v>1</v>
      </c>
      <c r="O7360">
        <v>1.2194</v>
      </c>
      <c r="R7360">
        <v>2.3378000000000001</v>
      </c>
    </row>
    <row r="7361" spans="1:18">
      <c r="A7361" t="s">
        <v>2083</v>
      </c>
      <c r="B7361" t="s">
        <v>2082</v>
      </c>
      <c r="D7361">
        <v>2021</v>
      </c>
      <c r="E7361" t="s">
        <v>2134</v>
      </c>
      <c r="F7361" t="s">
        <v>2301</v>
      </c>
      <c r="G7361">
        <v>-33.617782579999997</v>
      </c>
      <c r="H7361">
        <v>115.4357083</v>
      </c>
      <c r="I7361" t="s">
        <v>2335</v>
      </c>
      <c r="J7361" t="s">
        <v>2135</v>
      </c>
      <c r="K7361">
        <v>53</v>
      </c>
      <c r="L7361">
        <v>54</v>
      </c>
      <c r="N7361">
        <v>1</v>
      </c>
      <c r="O7361">
        <v>1.2425999999999999</v>
      </c>
      <c r="R7361">
        <v>2.3378000000000001</v>
      </c>
    </row>
    <row r="7362" spans="1:18">
      <c r="A7362" t="s">
        <v>2083</v>
      </c>
      <c r="B7362" t="s">
        <v>2082</v>
      </c>
      <c r="D7362">
        <v>2021</v>
      </c>
      <c r="E7362" t="s">
        <v>2134</v>
      </c>
      <c r="F7362" t="s">
        <v>2301</v>
      </c>
      <c r="G7362">
        <v>-33.617782579999997</v>
      </c>
      <c r="H7362">
        <v>115.4357083</v>
      </c>
      <c r="I7362" t="s">
        <v>2335</v>
      </c>
      <c r="J7362" t="s">
        <v>2135</v>
      </c>
      <c r="K7362">
        <v>54</v>
      </c>
      <c r="L7362">
        <v>55</v>
      </c>
      <c r="N7362">
        <v>1</v>
      </c>
      <c r="O7362">
        <v>1.2697000000000001</v>
      </c>
      <c r="R7362">
        <v>1.1476999999999999</v>
      </c>
    </row>
    <row r="7363" spans="1:18">
      <c r="A7363" t="s">
        <v>2083</v>
      </c>
      <c r="B7363" t="s">
        <v>2082</v>
      </c>
      <c r="D7363">
        <v>2021</v>
      </c>
      <c r="E7363" t="s">
        <v>2134</v>
      </c>
      <c r="F7363" t="s">
        <v>2301</v>
      </c>
      <c r="G7363">
        <v>-33.617782579999997</v>
      </c>
      <c r="H7363">
        <v>115.4357083</v>
      </c>
      <c r="I7363" t="s">
        <v>2335</v>
      </c>
      <c r="J7363" t="s">
        <v>2135</v>
      </c>
      <c r="K7363">
        <v>55</v>
      </c>
      <c r="L7363">
        <v>56</v>
      </c>
      <c r="N7363">
        <v>1</v>
      </c>
      <c r="O7363">
        <v>1.2363</v>
      </c>
      <c r="R7363">
        <v>0.92679999999999996</v>
      </c>
    </row>
    <row r="7364" spans="1:18">
      <c r="A7364" t="s">
        <v>2083</v>
      </c>
      <c r="B7364" t="s">
        <v>2082</v>
      </c>
      <c r="D7364">
        <v>2021</v>
      </c>
      <c r="E7364" t="s">
        <v>2134</v>
      </c>
      <c r="F7364" t="s">
        <v>2301</v>
      </c>
      <c r="G7364">
        <v>-33.617782579999997</v>
      </c>
      <c r="H7364">
        <v>115.4357083</v>
      </c>
      <c r="I7364" t="s">
        <v>2335</v>
      </c>
      <c r="J7364" t="s">
        <v>2135</v>
      </c>
      <c r="K7364">
        <v>56</v>
      </c>
      <c r="L7364">
        <v>57</v>
      </c>
      <c r="N7364">
        <v>1</v>
      </c>
      <c r="O7364">
        <v>1.3138000000000001</v>
      </c>
      <c r="R7364">
        <v>0.92679999999999996</v>
      </c>
    </row>
    <row r="7365" spans="1:18">
      <c r="A7365" t="s">
        <v>2083</v>
      </c>
      <c r="B7365" t="s">
        <v>2082</v>
      </c>
      <c r="D7365">
        <v>2021</v>
      </c>
      <c r="E7365" t="s">
        <v>2134</v>
      </c>
      <c r="F7365" t="s">
        <v>2301</v>
      </c>
      <c r="G7365">
        <v>-33.617782579999997</v>
      </c>
      <c r="H7365">
        <v>115.4357083</v>
      </c>
      <c r="I7365" t="s">
        <v>2335</v>
      </c>
      <c r="J7365" t="s">
        <v>2135</v>
      </c>
      <c r="K7365">
        <v>57</v>
      </c>
      <c r="L7365">
        <v>58</v>
      </c>
      <c r="N7365">
        <v>1</v>
      </c>
      <c r="O7365">
        <v>1.4113</v>
      </c>
      <c r="R7365">
        <v>0.92679999999999996</v>
      </c>
    </row>
    <row r="7366" spans="1:18">
      <c r="A7366" t="s">
        <v>2083</v>
      </c>
      <c r="B7366" t="s">
        <v>2082</v>
      </c>
      <c r="D7366">
        <v>2021</v>
      </c>
      <c r="E7366" t="s">
        <v>2134</v>
      </c>
      <c r="F7366" t="s">
        <v>2301</v>
      </c>
      <c r="G7366">
        <v>-33.617782579999997</v>
      </c>
      <c r="H7366">
        <v>115.4357083</v>
      </c>
      <c r="I7366" t="s">
        <v>2335</v>
      </c>
      <c r="J7366" t="s">
        <v>2135</v>
      </c>
      <c r="K7366">
        <v>58</v>
      </c>
      <c r="L7366">
        <v>59</v>
      </c>
      <c r="N7366">
        <v>1</v>
      </c>
      <c r="O7366">
        <v>1.2213000000000001</v>
      </c>
      <c r="R7366">
        <v>0.92679999999999996</v>
      </c>
    </row>
    <row r="7367" spans="1:18">
      <c r="A7367" t="s">
        <v>2083</v>
      </c>
      <c r="B7367" t="s">
        <v>2082</v>
      </c>
      <c r="D7367">
        <v>2021</v>
      </c>
      <c r="E7367" t="s">
        <v>2134</v>
      </c>
      <c r="F7367" t="s">
        <v>2301</v>
      </c>
      <c r="G7367">
        <v>-33.617782579999997</v>
      </c>
      <c r="H7367">
        <v>115.4357083</v>
      </c>
      <c r="I7367" t="s">
        <v>2335</v>
      </c>
      <c r="J7367" t="s">
        <v>2135</v>
      </c>
      <c r="K7367">
        <v>59</v>
      </c>
      <c r="L7367">
        <v>60</v>
      </c>
      <c r="N7367">
        <v>1</v>
      </c>
      <c r="O7367">
        <v>1.3408</v>
      </c>
      <c r="R7367">
        <v>0.70589999999999997</v>
      </c>
    </row>
    <row r="7368" spans="1:18">
      <c r="A7368" t="s">
        <v>2083</v>
      </c>
      <c r="B7368" t="s">
        <v>2082</v>
      </c>
      <c r="D7368">
        <v>2021</v>
      </c>
      <c r="E7368" t="s">
        <v>2134</v>
      </c>
      <c r="F7368" t="s">
        <v>2301</v>
      </c>
      <c r="G7368">
        <v>-33.617782579999997</v>
      </c>
      <c r="H7368">
        <v>115.4357083</v>
      </c>
      <c r="I7368" t="s">
        <v>2335</v>
      </c>
      <c r="J7368" t="s">
        <v>2135</v>
      </c>
      <c r="K7368">
        <v>60</v>
      </c>
      <c r="L7368">
        <v>61</v>
      </c>
      <c r="N7368">
        <v>1</v>
      </c>
      <c r="O7368">
        <v>1.6839</v>
      </c>
      <c r="R7368">
        <v>0.7591</v>
      </c>
    </row>
    <row r="7369" spans="1:18">
      <c r="A7369" t="s">
        <v>2083</v>
      </c>
      <c r="B7369" t="s">
        <v>2082</v>
      </c>
      <c r="D7369">
        <v>2021</v>
      </c>
      <c r="E7369" t="s">
        <v>2134</v>
      </c>
      <c r="F7369" t="s">
        <v>2301</v>
      </c>
      <c r="G7369">
        <v>-33.617782579999997</v>
      </c>
      <c r="H7369">
        <v>115.4357083</v>
      </c>
      <c r="I7369" t="s">
        <v>2335</v>
      </c>
      <c r="J7369" t="s">
        <v>2135</v>
      </c>
      <c r="K7369">
        <v>61</v>
      </c>
      <c r="L7369">
        <v>62</v>
      </c>
      <c r="N7369">
        <v>1</v>
      </c>
      <c r="O7369">
        <v>1.6705000000000001</v>
      </c>
      <c r="R7369">
        <v>0.7591</v>
      </c>
    </row>
    <row r="7370" spans="1:18">
      <c r="A7370" t="s">
        <v>2083</v>
      </c>
      <c r="B7370" t="s">
        <v>2082</v>
      </c>
      <c r="D7370">
        <v>2021</v>
      </c>
      <c r="E7370" t="s">
        <v>2134</v>
      </c>
      <c r="F7370" t="s">
        <v>2301</v>
      </c>
      <c r="G7370">
        <v>-33.617782579999997</v>
      </c>
      <c r="H7370">
        <v>115.4357083</v>
      </c>
      <c r="I7370" t="s">
        <v>2335</v>
      </c>
      <c r="J7370" t="s">
        <v>2135</v>
      </c>
      <c r="K7370">
        <v>62</v>
      </c>
      <c r="L7370">
        <v>63</v>
      </c>
      <c r="N7370">
        <v>1</v>
      </c>
      <c r="O7370">
        <v>1.4486000000000001</v>
      </c>
      <c r="R7370">
        <v>0.7591</v>
      </c>
    </row>
    <row r="7371" spans="1:18">
      <c r="A7371" t="s">
        <v>2083</v>
      </c>
      <c r="B7371" t="s">
        <v>2082</v>
      </c>
      <c r="D7371">
        <v>2021</v>
      </c>
      <c r="E7371" t="s">
        <v>2134</v>
      </c>
      <c r="F7371" t="s">
        <v>2301</v>
      </c>
      <c r="G7371">
        <v>-33.617782579999997</v>
      </c>
      <c r="H7371">
        <v>115.4357083</v>
      </c>
      <c r="I7371" t="s">
        <v>2335</v>
      </c>
      <c r="J7371" t="s">
        <v>2135</v>
      </c>
      <c r="K7371">
        <v>63</v>
      </c>
      <c r="L7371">
        <v>64</v>
      </c>
      <c r="N7371">
        <v>1</v>
      </c>
      <c r="O7371">
        <v>1.8076000000000001</v>
      </c>
      <c r="R7371">
        <v>0.7591</v>
      </c>
    </row>
    <row r="7372" spans="1:18">
      <c r="A7372" t="s">
        <v>2083</v>
      </c>
      <c r="B7372" t="s">
        <v>2082</v>
      </c>
      <c r="D7372">
        <v>2021</v>
      </c>
      <c r="E7372" t="s">
        <v>2134</v>
      </c>
      <c r="F7372" t="s">
        <v>2301</v>
      </c>
      <c r="G7372">
        <v>-33.617782579999997</v>
      </c>
      <c r="H7372">
        <v>115.4357083</v>
      </c>
      <c r="I7372" t="s">
        <v>2335</v>
      </c>
      <c r="J7372" t="s">
        <v>2135</v>
      </c>
      <c r="K7372">
        <v>64</v>
      </c>
      <c r="L7372">
        <v>65</v>
      </c>
      <c r="N7372">
        <v>1</v>
      </c>
      <c r="O7372">
        <v>1.8665</v>
      </c>
      <c r="R7372">
        <v>0.81240000000000001</v>
      </c>
    </row>
    <row r="7373" spans="1:18">
      <c r="A7373" t="s">
        <v>2083</v>
      </c>
      <c r="B7373" t="s">
        <v>2082</v>
      </c>
      <c r="D7373">
        <v>2021</v>
      </c>
      <c r="E7373" t="s">
        <v>2134</v>
      </c>
      <c r="F7373" t="s">
        <v>2301</v>
      </c>
      <c r="G7373">
        <v>-33.617782579999997</v>
      </c>
      <c r="H7373">
        <v>115.4357083</v>
      </c>
      <c r="I7373" t="s">
        <v>2335</v>
      </c>
      <c r="J7373" t="s">
        <v>2135</v>
      </c>
      <c r="K7373">
        <v>65</v>
      </c>
      <c r="L7373">
        <v>66</v>
      </c>
      <c r="N7373">
        <v>1</v>
      </c>
      <c r="O7373">
        <v>1.8682000000000001</v>
      </c>
      <c r="R7373">
        <v>0.59</v>
      </c>
    </row>
    <row r="7374" spans="1:18">
      <c r="A7374" t="s">
        <v>2083</v>
      </c>
      <c r="B7374" t="s">
        <v>2082</v>
      </c>
      <c r="D7374">
        <v>2021</v>
      </c>
      <c r="E7374" t="s">
        <v>2134</v>
      </c>
      <c r="F7374" t="s">
        <v>2301</v>
      </c>
      <c r="G7374">
        <v>-33.617782579999997</v>
      </c>
      <c r="H7374">
        <v>115.4357083</v>
      </c>
      <c r="I7374" t="s">
        <v>2335</v>
      </c>
      <c r="J7374" t="s">
        <v>2135</v>
      </c>
      <c r="K7374">
        <v>66</v>
      </c>
      <c r="L7374">
        <v>67</v>
      </c>
      <c r="N7374">
        <v>1</v>
      </c>
      <c r="O7374">
        <v>1.8607</v>
      </c>
      <c r="R7374">
        <v>0.59</v>
      </c>
    </row>
    <row r="7375" spans="1:18">
      <c r="A7375" t="s">
        <v>2083</v>
      </c>
      <c r="B7375" t="s">
        <v>2082</v>
      </c>
      <c r="D7375">
        <v>2021</v>
      </c>
      <c r="E7375" t="s">
        <v>2134</v>
      </c>
      <c r="F7375" t="s">
        <v>2301</v>
      </c>
      <c r="G7375">
        <v>-33.617782579999997</v>
      </c>
      <c r="H7375">
        <v>115.4357083</v>
      </c>
      <c r="I7375" t="s">
        <v>2335</v>
      </c>
      <c r="J7375" t="s">
        <v>2135</v>
      </c>
      <c r="K7375">
        <v>67</v>
      </c>
      <c r="L7375">
        <v>68</v>
      </c>
      <c r="N7375">
        <v>1</v>
      </c>
      <c r="O7375">
        <v>1.4261999999999999</v>
      </c>
      <c r="R7375">
        <v>0.59</v>
      </c>
    </row>
    <row r="7376" spans="1:18">
      <c r="A7376" t="s">
        <v>2083</v>
      </c>
      <c r="B7376" t="s">
        <v>2082</v>
      </c>
      <c r="D7376">
        <v>2021</v>
      </c>
      <c r="E7376" t="s">
        <v>2134</v>
      </c>
      <c r="F7376" t="s">
        <v>2301</v>
      </c>
      <c r="G7376">
        <v>-33.617782579999997</v>
      </c>
      <c r="H7376">
        <v>115.4357083</v>
      </c>
      <c r="I7376" t="s">
        <v>2335</v>
      </c>
      <c r="J7376" t="s">
        <v>2135</v>
      </c>
      <c r="K7376">
        <v>68</v>
      </c>
      <c r="L7376">
        <v>69</v>
      </c>
      <c r="N7376">
        <v>1</v>
      </c>
      <c r="O7376">
        <v>1.2294</v>
      </c>
      <c r="R7376">
        <v>0.59</v>
      </c>
    </row>
    <row r="7377" spans="1:18">
      <c r="A7377" t="s">
        <v>2083</v>
      </c>
      <c r="B7377" t="s">
        <v>2082</v>
      </c>
      <c r="D7377">
        <v>2021</v>
      </c>
      <c r="E7377" t="s">
        <v>2134</v>
      </c>
      <c r="F7377" t="s">
        <v>2301</v>
      </c>
      <c r="G7377">
        <v>-33.617782579999997</v>
      </c>
      <c r="H7377">
        <v>115.4357083</v>
      </c>
      <c r="I7377" t="s">
        <v>2335</v>
      </c>
      <c r="J7377" t="s">
        <v>2135</v>
      </c>
      <c r="K7377">
        <v>69</v>
      </c>
      <c r="L7377">
        <v>70</v>
      </c>
      <c r="N7377">
        <v>1</v>
      </c>
      <c r="O7377">
        <v>1.4427000000000001</v>
      </c>
      <c r="R7377">
        <v>0.36770000000000003</v>
      </c>
    </row>
    <row r="7378" spans="1:18">
      <c r="A7378" t="s">
        <v>2083</v>
      </c>
      <c r="B7378" t="s">
        <v>2082</v>
      </c>
      <c r="D7378">
        <v>2021</v>
      </c>
      <c r="E7378" t="s">
        <v>2134</v>
      </c>
      <c r="F7378" t="s">
        <v>2301</v>
      </c>
      <c r="G7378">
        <v>-33.617782579999997</v>
      </c>
      <c r="H7378">
        <v>115.4357083</v>
      </c>
      <c r="I7378" t="s">
        <v>2335</v>
      </c>
      <c r="J7378" t="s">
        <v>2135</v>
      </c>
      <c r="K7378">
        <v>70</v>
      </c>
      <c r="L7378">
        <v>71</v>
      </c>
      <c r="N7378">
        <v>1</v>
      </c>
      <c r="O7378">
        <v>1.5984</v>
      </c>
    </row>
    <row r="7379" spans="1:18">
      <c r="A7379" t="s">
        <v>2083</v>
      </c>
      <c r="B7379" t="s">
        <v>2082</v>
      </c>
      <c r="D7379">
        <v>2021</v>
      </c>
      <c r="E7379" t="s">
        <v>2134</v>
      </c>
      <c r="F7379" t="s">
        <v>2301</v>
      </c>
      <c r="G7379">
        <v>-33.617782579999997</v>
      </c>
      <c r="H7379">
        <v>115.4357083</v>
      </c>
      <c r="I7379" t="s">
        <v>2335</v>
      </c>
      <c r="J7379" t="s">
        <v>2135</v>
      </c>
      <c r="K7379">
        <v>71</v>
      </c>
      <c r="L7379">
        <v>72</v>
      </c>
      <c r="N7379">
        <v>1</v>
      </c>
      <c r="O7379">
        <v>1.502</v>
      </c>
    </row>
    <row r="7380" spans="1:18">
      <c r="A7380" t="s">
        <v>2083</v>
      </c>
      <c r="B7380" t="s">
        <v>2082</v>
      </c>
      <c r="D7380">
        <v>2021</v>
      </c>
      <c r="E7380" t="s">
        <v>2134</v>
      </c>
      <c r="F7380" t="s">
        <v>2301</v>
      </c>
      <c r="G7380">
        <v>-33.617782579999997</v>
      </c>
      <c r="H7380">
        <v>115.4357083</v>
      </c>
      <c r="I7380" t="s">
        <v>2335</v>
      </c>
      <c r="J7380" t="s">
        <v>2135</v>
      </c>
      <c r="K7380">
        <v>72</v>
      </c>
      <c r="L7380">
        <v>73</v>
      </c>
      <c r="N7380">
        <v>1</v>
      </c>
      <c r="O7380">
        <v>1.2692000000000001</v>
      </c>
    </row>
    <row r="7381" spans="1:18">
      <c r="A7381" t="s">
        <v>2083</v>
      </c>
      <c r="B7381" t="s">
        <v>2082</v>
      </c>
      <c r="D7381">
        <v>2021</v>
      </c>
      <c r="E7381" t="s">
        <v>2134</v>
      </c>
      <c r="F7381" t="s">
        <v>2301</v>
      </c>
      <c r="G7381">
        <v>-33.617782579999997</v>
      </c>
      <c r="H7381">
        <v>115.4357083</v>
      </c>
      <c r="I7381" t="s">
        <v>2335</v>
      </c>
      <c r="J7381" t="s">
        <v>2135</v>
      </c>
      <c r="K7381">
        <v>73</v>
      </c>
      <c r="L7381">
        <v>74</v>
      </c>
      <c r="N7381">
        <v>1</v>
      </c>
      <c r="O7381">
        <v>1.4618</v>
      </c>
    </row>
    <row r="7382" spans="1:18">
      <c r="A7382" t="s">
        <v>2083</v>
      </c>
      <c r="B7382" t="s">
        <v>2082</v>
      </c>
      <c r="D7382">
        <v>2021</v>
      </c>
      <c r="E7382" t="s">
        <v>2134</v>
      </c>
      <c r="F7382" t="s">
        <v>2301</v>
      </c>
      <c r="G7382">
        <v>-33.617894440000001</v>
      </c>
      <c r="H7382">
        <v>115.4164167</v>
      </c>
      <c r="I7382" t="s">
        <v>2335</v>
      </c>
      <c r="J7382" t="s">
        <v>2133</v>
      </c>
      <c r="K7382">
        <v>0</v>
      </c>
      <c r="L7382">
        <v>0.5</v>
      </c>
      <c r="N7382">
        <v>0.5</v>
      </c>
      <c r="O7382">
        <v>0.2843</v>
      </c>
      <c r="R7382">
        <v>2.9822000000000002</v>
      </c>
    </row>
    <row r="7383" spans="1:18">
      <c r="A7383" t="s">
        <v>2083</v>
      </c>
      <c r="B7383" t="s">
        <v>2082</v>
      </c>
      <c r="D7383">
        <v>2021</v>
      </c>
      <c r="E7383" t="s">
        <v>2134</v>
      </c>
      <c r="F7383" t="s">
        <v>2301</v>
      </c>
      <c r="G7383">
        <v>-33.617894440000001</v>
      </c>
      <c r="H7383">
        <v>115.4164167</v>
      </c>
      <c r="I7383" t="s">
        <v>2335</v>
      </c>
      <c r="J7383" t="s">
        <v>2133</v>
      </c>
      <c r="K7383">
        <v>0.5</v>
      </c>
      <c r="L7383">
        <v>1</v>
      </c>
      <c r="N7383">
        <v>0.5</v>
      </c>
      <c r="O7383">
        <v>0.66749999999999998</v>
      </c>
      <c r="R7383">
        <v>2.9822000000000002</v>
      </c>
    </row>
    <row r="7384" spans="1:18">
      <c r="A7384" t="s">
        <v>2083</v>
      </c>
      <c r="B7384" t="s">
        <v>2082</v>
      </c>
      <c r="D7384">
        <v>2021</v>
      </c>
      <c r="E7384" t="s">
        <v>2134</v>
      </c>
      <c r="F7384" t="s">
        <v>2301</v>
      </c>
      <c r="G7384">
        <v>-33.617894440000001</v>
      </c>
      <c r="H7384">
        <v>115.4164167</v>
      </c>
      <c r="I7384" t="s">
        <v>2335</v>
      </c>
      <c r="J7384" t="s">
        <v>2133</v>
      </c>
      <c r="K7384">
        <v>1</v>
      </c>
      <c r="L7384">
        <v>1.5</v>
      </c>
      <c r="N7384">
        <v>0.5</v>
      </c>
      <c r="O7384">
        <v>0.76349999999999996</v>
      </c>
      <c r="R7384">
        <v>1.9923</v>
      </c>
    </row>
    <row r="7385" spans="1:18">
      <c r="A7385" t="s">
        <v>2083</v>
      </c>
      <c r="B7385" t="s">
        <v>2082</v>
      </c>
      <c r="D7385">
        <v>2021</v>
      </c>
      <c r="E7385" t="s">
        <v>2134</v>
      </c>
      <c r="F7385" t="s">
        <v>2301</v>
      </c>
      <c r="G7385">
        <v>-33.617894440000001</v>
      </c>
      <c r="H7385">
        <v>115.4164167</v>
      </c>
      <c r="I7385" t="s">
        <v>2335</v>
      </c>
      <c r="J7385" t="s">
        <v>2133</v>
      </c>
      <c r="K7385">
        <v>1.5</v>
      </c>
      <c r="L7385">
        <v>2</v>
      </c>
      <c r="N7385">
        <v>0.5</v>
      </c>
      <c r="O7385">
        <v>0.56789999999999996</v>
      </c>
      <c r="R7385">
        <v>1.0023</v>
      </c>
    </row>
    <row r="7386" spans="1:18">
      <c r="A7386" t="s">
        <v>2083</v>
      </c>
      <c r="B7386" t="s">
        <v>2082</v>
      </c>
      <c r="D7386">
        <v>2021</v>
      </c>
      <c r="E7386" t="s">
        <v>2134</v>
      </c>
      <c r="F7386" t="s">
        <v>2301</v>
      </c>
      <c r="G7386">
        <v>-33.617894440000001</v>
      </c>
      <c r="H7386">
        <v>115.4164167</v>
      </c>
      <c r="I7386" t="s">
        <v>2335</v>
      </c>
      <c r="J7386" t="s">
        <v>2133</v>
      </c>
      <c r="K7386">
        <v>2</v>
      </c>
      <c r="L7386">
        <v>2.5</v>
      </c>
      <c r="N7386">
        <v>0.5</v>
      </c>
      <c r="O7386">
        <v>0.91700000000000004</v>
      </c>
      <c r="R7386">
        <v>0.30930000000000002</v>
      </c>
    </row>
    <row r="7387" spans="1:18">
      <c r="A7387" t="s">
        <v>2083</v>
      </c>
      <c r="B7387" t="s">
        <v>2082</v>
      </c>
      <c r="D7387">
        <v>2021</v>
      </c>
      <c r="E7387" t="s">
        <v>2134</v>
      </c>
      <c r="F7387" t="s">
        <v>2301</v>
      </c>
      <c r="G7387">
        <v>-33.617894440000001</v>
      </c>
      <c r="H7387">
        <v>115.4164167</v>
      </c>
      <c r="I7387" t="s">
        <v>2335</v>
      </c>
      <c r="J7387" t="s">
        <v>2133</v>
      </c>
      <c r="K7387">
        <v>2.5</v>
      </c>
      <c r="L7387">
        <v>3</v>
      </c>
      <c r="N7387">
        <v>0.5</v>
      </c>
      <c r="O7387">
        <v>1.1671</v>
      </c>
      <c r="R7387">
        <v>1.6408</v>
      </c>
    </row>
    <row r="7388" spans="1:18">
      <c r="A7388" t="s">
        <v>2083</v>
      </c>
      <c r="B7388" t="s">
        <v>2082</v>
      </c>
      <c r="D7388">
        <v>2021</v>
      </c>
      <c r="E7388" t="s">
        <v>2134</v>
      </c>
      <c r="F7388" t="s">
        <v>2301</v>
      </c>
      <c r="G7388">
        <v>-33.617894440000001</v>
      </c>
      <c r="H7388">
        <v>115.4164167</v>
      </c>
      <c r="I7388" t="s">
        <v>2335</v>
      </c>
      <c r="J7388" t="s">
        <v>2133</v>
      </c>
      <c r="K7388">
        <v>3</v>
      </c>
      <c r="L7388">
        <v>3.5</v>
      </c>
      <c r="N7388">
        <v>0.5</v>
      </c>
      <c r="O7388">
        <v>1.2115</v>
      </c>
      <c r="R7388">
        <v>0.56530000000000002</v>
      </c>
    </row>
    <row r="7389" spans="1:18">
      <c r="A7389" t="s">
        <v>2083</v>
      </c>
      <c r="B7389" t="s">
        <v>2082</v>
      </c>
      <c r="D7389">
        <v>2021</v>
      </c>
      <c r="E7389" t="s">
        <v>2134</v>
      </c>
      <c r="F7389" t="s">
        <v>2301</v>
      </c>
      <c r="G7389">
        <v>-33.617894440000001</v>
      </c>
      <c r="H7389">
        <v>115.4164167</v>
      </c>
      <c r="I7389" t="s">
        <v>2335</v>
      </c>
      <c r="J7389" t="s">
        <v>2133</v>
      </c>
      <c r="K7389">
        <v>3.5</v>
      </c>
      <c r="L7389">
        <v>4</v>
      </c>
      <c r="N7389">
        <v>0.5</v>
      </c>
      <c r="O7389">
        <v>1.3396999999999999</v>
      </c>
      <c r="R7389">
        <v>0.51659999999999995</v>
      </c>
    </row>
    <row r="7390" spans="1:18">
      <c r="A7390" t="s">
        <v>2083</v>
      </c>
      <c r="B7390" t="s">
        <v>2082</v>
      </c>
      <c r="D7390">
        <v>2021</v>
      </c>
      <c r="E7390" t="s">
        <v>2134</v>
      </c>
      <c r="F7390" t="s">
        <v>2301</v>
      </c>
      <c r="G7390">
        <v>-33.617894440000001</v>
      </c>
      <c r="H7390">
        <v>115.4164167</v>
      </c>
      <c r="I7390" t="s">
        <v>2335</v>
      </c>
      <c r="J7390" t="s">
        <v>2133</v>
      </c>
      <c r="K7390">
        <v>4</v>
      </c>
      <c r="L7390">
        <v>4.5</v>
      </c>
      <c r="N7390">
        <v>0.5</v>
      </c>
      <c r="O7390">
        <v>1.1023000000000001</v>
      </c>
      <c r="R7390">
        <v>0.33129999999999998</v>
      </c>
    </row>
    <row r="7391" spans="1:18">
      <c r="A7391" t="s">
        <v>2083</v>
      </c>
      <c r="B7391" t="s">
        <v>2082</v>
      </c>
      <c r="D7391">
        <v>2021</v>
      </c>
      <c r="E7391" t="s">
        <v>2134</v>
      </c>
      <c r="F7391" t="s">
        <v>2301</v>
      </c>
      <c r="G7391">
        <v>-33.617894440000001</v>
      </c>
      <c r="H7391">
        <v>115.4164167</v>
      </c>
      <c r="I7391" t="s">
        <v>2335</v>
      </c>
      <c r="J7391" t="s">
        <v>2133</v>
      </c>
      <c r="K7391">
        <v>4.5</v>
      </c>
      <c r="L7391">
        <v>5</v>
      </c>
      <c r="N7391">
        <v>0.5</v>
      </c>
      <c r="O7391">
        <v>1.3295999999999999</v>
      </c>
      <c r="R7391">
        <v>0.47160000000000002</v>
      </c>
    </row>
    <row r="7392" spans="1:18">
      <c r="A7392" t="s">
        <v>2083</v>
      </c>
      <c r="B7392" t="s">
        <v>2082</v>
      </c>
      <c r="D7392">
        <v>2021</v>
      </c>
      <c r="E7392" t="s">
        <v>2134</v>
      </c>
      <c r="F7392" t="s">
        <v>2301</v>
      </c>
      <c r="G7392">
        <v>-33.617894440000001</v>
      </c>
      <c r="H7392">
        <v>115.4164167</v>
      </c>
      <c r="I7392" t="s">
        <v>2335</v>
      </c>
      <c r="J7392" t="s">
        <v>2133</v>
      </c>
      <c r="K7392">
        <v>5</v>
      </c>
      <c r="L7392">
        <v>5.5</v>
      </c>
      <c r="N7392">
        <v>0.5</v>
      </c>
      <c r="O7392">
        <v>1.2519</v>
      </c>
      <c r="R7392">
        <v>0.22489999999999999</v>
      </c>
    </row>
    <row r="7393" spans="1:18">
      <c r="A7393" t="s">
        <v>2083</v>
      </c>
      <c r="B7393" t="s">
        <v>2082</v>
      </c>
      <c r="D7393">
        <v>2021</v>
      </c>
      <c r="E7393" t="s">
        <v>2134</v>
      </c>
      <c r="F7393" t="s">
        <v>2301</v>
      </c>
      <c r="G7393">
        <v>-33.617894440000001</v>
      </c>
      <c r="H7393">
        <v>115.4164167</v>
      </c>
      <c r="I7393" t="s">
        <v>2335</v>
      </c>
      <c r="J7393" t="s">
        <v>2133</v>
      </c>
      <c r="K7393">
        <v>5.5</v>
      </c>
      <c r="L7393">
        <v>6</v>
      </c>
      <c r="N7393">
        <v>0.5</v>
      </c>
      <c r="O7393">
        <v>1.2717000000000001</v>
      </c>
      <c r="R7393">
        <v>0.26929999999999998</v>
      </c>
    </row>
    <row r="7394" spans="1:18">
      <c r="A7394" t="s">
        <v>2083</v>
      </c>
      <c r="B7394" t="s">
        <v>2082</v>
      </c>
      <c r="D7394">
        <v>2021</v>
      </c>
      <c r="E7394" t="s">
        <v>2134</v>
      </c>
      <c r="F7394" t="s">
        <v>2301</v>
      </c>
      <c r="G7394">
        <v>-33.617894440000001</v>
      </c>
      <c r="H7394">
        <v>115.4164167</v>
      </c>
      <c r="I7394" t="s">
        <v>2335</v>
      </c>
      <c r="J7394" t="s">
        <v>2133</v>
      </c>
      <c r="K7394">
        <v>6</v>
      </c>
      <c r="L7394">
        <v>6.5</v>
      </c>
      <c r="N7394">
        <v>0.5</v>
      </c>
      <c r="O7394">
        <v>0.97770000000000001</v>
      </c>
      <c r="R7394">
        <v>0.31369999999999998</v>
      </c>
    </row>
    <row r="7395" spans="1:18">
      <c r="A7395" t="s">
        <v>2083</v>
      </c>
      <c r="B7395" t="s">
        <v>2082</v>
      </c>
      <c r="D7395">
        <v>2021</v>
      </c>
      <c r="E7395" t="s">
        <v>2134</v>
      </c>
      <c r="F7395" t="s">
        <v>2301</v>
      </c>
      <c r="G7395">
        <v>-33.617894440000001</v>
      </c>
      <c r="H7395">
        <v>115.4164167</v>
      </c>
      <c r="I7395" t="s">
        <v>2335</v>
      </c>
      <c r="J7395" t="s">
        <v>2133</v>
      </c>
      <c r="K7395">
        <v>6.5</v>
      </c>
      <c r="L7395">
        <v>7</v>
      </c>
      <c r="N7395">
        <v>0.5</v>
      </c>
      <c r="O7395">
        <v>1.4258999999999999</v>
      </c>
      <c r="R7395">
        <v>0.42449999999999999</v>
      </c>
    </row>
    <row r="7396" spans="1:18">
      <c r="A7396" t="s">
        <v>2083</v>
      </c>
      <c r="B7396" t="s">
        <v>2082</v>
      </c>
      <c r="D7396">
        <v>2021</v>
      </c>
      <c r="E7396" t="s">
        <v>2134</v>
      </c>
      <c r="F7396" t="s">
        <v>2301</v>
      </c>
      <c r="G7396">
        <v>-33.617894440000001</v>
      </c>
      <c r="H7396">
        <v>115.4164167</v>
      </c>
      <c r="I7396" t="s">
        <v>2335</v>
      </c>
      <c r="J7396" t="s">
        <v>2133</v>
      </c>
      <c r="K7396">
        <v>7</v>
      </c>
      <c r="L7396">
        <v>7.5</v>
      </c>
      <c r="N7396">
        <v>0.5</v>
      </c>
      <c r="O7396">
        <v>1.8107</v>
      </c>
      <c r="R7396">
        <v>0.53520000000000001</v>
      </c>
    </row>
    <row r="7397" spans="1:18">
      <c r="A7397" t="s">
        <v>2083</v>
      </c>
      <c r="B7397" t="s">
        <v>2082</v>
      </c>
      <c r="D7397">
        <v>2021</v>
      </c>
      <c r="E7397" t="s">
        <v>2134</v>
      </c>
      <c r="F7397" t="s">
        <v>2301</v>
      </c>
      <c r="G7397">
        <v>-33.617894440000001</v>
      </c>
      <c r="H7397">
        <v>115.4164167</v>
      </c>
      <c r="I7397" t="s">
        <v>2335</v>
      </c>
      <c r="J7397" t="s">
        <v>2133</v>
      </c>
      <c r="K7397">
        <v>7.5</v>
      </c>
      <c r="L7397">
        <v>8</v>
      </c>
      <c r="N7397">
        <v>0.5</v>
      </c>
      <c r="O7397">
        <v>1.2374000000000001</v>
      </c>
      <c r="R7397">
        <v>0.53149999999999997</v>
      </c>
    </row>
    <row r="7398" spans="1:18">
      <c r="A7398" t="s">
        <v>2083</v>
      </c>
      <c r="B7398" t="s">
        <v>2082</v>
      </c>
      <c r="D7398">
        <v>2021</v>
      </c>
      <c r="E7398" t="s">
        <v>2134</v>
      </c>
      <c r="F7398" t="s">
        <v>2301</v>
      </c>
      <c r="G7398">
        <v>-33.617894440000001</v>
      </c>
      <c r="H7398">
        <v>115.4164167</v>
      </c>
      <c r="I7398" t="s">
        <v>2335</v>
      </c>
      <c r="J7398" t="s">
        <v>2133</v>
      </c>
      <c r="K7398">
        <v>8</v>
      </c>
      <c r="L7398">
        <v>8.5</v>
      </c>
      <c r="N7398">
        <v>0.5</v>
      </c>
      <c r="O7398">
        <v>1.5544</v>
      </c>
      <c r="R7398">
        <v>0.53149999999999997</v>
      </c>
    </row>
    <row r="7399" spans="1:18">
      <c r="A7399" t="s">
        <v>2083</v>
      </c>
      <c r="B7399" t="s">
        <v>2082</v>
      </c>
      <c r="D7399">
        <v>2021</v>
      </c>
      <c r="E7399" t="s">
        <v>2134</v>
      </c>
      <c r="F7399" t="s">
        <v>2301</v>
      </c>
      <c r="G7399">
        <v>-33.617894440000001</v>
      </c>
      <c r="H7399">
        <v>115.4164167</v>
      </c>
      <c r="I7399" t="s">
        <v>2335</v>
      </c>
      <c r="J7399" t="s">
        <v>2133</v>
      </c>
      <c r="K7399">
        <v>8.5</v>
      </c>
      <c r="L7399">
        <v>9</v>
      </c>
      <c r="N7399">
        <v>0.5</v>
      </c>
      <c r="O7399">
        <v>1.3928</v>
      </c>
      <c r="R7399">
        <v>0.53149999999999997</v>
      </c>
    </row>
    <row r="7400" spans="1:18">
      <c r="A7400" t="s">
        <v>2083</v>
      </c>
      <c r="B7400" t="s">
        <v>2082</v>
      </c>
      <c r="D7400">
        <v>2021</v>
      </c>
      <c r="E7400" t="s">
        <v>2134</v>
      </c>
      <c r="F7400" t="s">
        <v>2301</v>
      </c>
      <c r="G7400">
        <v>-33.617894440000001</v>
      </c>
      <c r="H7400">
        <v>115.4164167</v>
      </c>
      <c r="I7400" t="s">
        <v>2335</v>
      </c>
      <c r="J7400" t="s">
        <v>2133</v>
      </c>
      <c r="K7400">
        <v>9</v>
      </c>
      <c r="L7400">
        <v>9.5</v>
      </c>
      <c r="N7400">
        <v>0.5</v>
      </c>
      <c r="O7400">
        <v>1.8107</v>
      </c>
      <c r="R7400">
        <v>0.52780000000000005</v>
      </c>
    </row>
    <row r="7401" spans="1:18">
      <c r="A7401" t="s">
        <v>2083</v>
      </c>
      <c r="B7401" t="s">
        <v>2082</v>
      </c>
      <c r="D7401">
        <v>2021</v>
      </c>
      <c r="E7401" t="s">
        <v>2134</v>
      </c>
      <c r="F7401" t="s">
        <v>2301</v>
      </c>
      <c r="G7401">
        <v>-33.617894440000001</v>
      </c>
      <c r="H7401">
        <v>115.4164167</v>
      </c>
      <c r="I7401" t="s">
        <v>2335</v>
      </c>
      <c r="J7401" t="s">
        <v>2133</v>
      </c>
      <c r="K7401">
        <v>9.5</v>
      </c>
      <c r="L7401">
        <v>10</v>
      </c>
      <c r="N7401">
        <v>0.5</v>
      </c>
      <c r="O7401">
        <v>1.5503</v>
      </c>
      <c r="R7401">
        <v>0.67520000000000002</v>
      </c>
    </row>
    <row r="7402" spans="1:18">
      <c r="A7402" t="s">
        <v>2083</v>
      </c>
      <c r="B7402" t="s">
        <v>2082</v>
      </c>
      <c r="D7402">
        <v>2021</v>
      </c>
      <c r="E7402" t="s">
        <v>2134</v>
      </c>
      <c r="F7402" t="s">
        <v>2301</v>
      </c>
      <c r="G7402">
        <v>-33.617894440000001</v>
      </c>
      <c r="H7402">
        <v>115.4164167</v>
      </c>
      <c r="I7402" t="s">
        <v>2335</v>
      </c>
      <c r="J7402" t="s">
        <v>2133</v>
      </c>
      <c r="K7402">
        <v>10</v>
      </c>
      <c r="L7402">
        <v>10.5</v>
      </c>
      <c r="N7402">
        <v>0.5</v>
      </c>
      <c r="O7402">
        <v>1.2907</v>
      </c>
      <c r="R7402">
        <v>0.8226</v>
      </c>
    </row>
    <row r="7403" spans="1:18">
      <c r="A7403" t="s">
        <v>2083</v>
      </c>
      <c r="B7403" t="s">
        <v>2082</v>
      </c>
      <c r="D7403">
        <v>2021</v>
      </c>
      <c r="E7403" t="s">
        <v>2134</v>
      </c>
      <c r="F7403" t="s">
        <v>2301</v>
      </c>
      <c r="G7403">
        <v>-33.617894440000001</v>
      </c>
      <c r="H7403">
        <v>115.4164167</v>
      </c>
      <c r="I7403" t="s">
        <v>2335</v>
      </c>
      <c r="J7403" t="s">
        <v>2133</v>
      </c>
      <c r="K7403">
        <v>10.5</v>
      </c>
      <c r="L7403">
        <v>11</v>
      </c>
      <c r="N7403">
        <v>0.5</v>
      </c>
      <c r="O7403">
        <v>1.2257</v>
      </c>
      <c r="R7403">
        <v>1.4815</v>
      </c>
    </row>
    <row r="7404" spans="1:18">
      <c r="A7404" t="s">
        <v>2083</v>
      </c>
      <c r="B7404" t="s">
        <v>2082</v>
      </c>
      <c r="D7404">
        <v>2021</v>
      </c>
      <c r="E7404" t="s">
        <v>2134</v>
      </c>
      <c r="F7404" t="s">
        <v>2301</v>
      </c>
      <c r="G7404">
        <v>-33.617894440000001</v>
      </c>
      <c r="H7404">
        <v>115.4164167</v>
      </c>
      <c r="I7404" t="s">
        <v>2335</v>
      </c>
      <c r="J7404" t="s">
        <v>2133</v>
      </c>
      <c r="K7404">
        <v>11</v>
      </c>
      <c r="L7404">
        <v>11.5</v>
      </c>
      <c r="N7404">
        <v>0.5</v>
      </c>
      <c r="O7404">
        <v>1.1693</v>
      </c>
      <c r="R7404">
        <v>1.4815</v>
      </c>
    </row>
    <row r="7405" spans="1:18">
      <c r="A7405" t="s">
        <v>2083</v>
      </c>
      <c r="B7405" t="s">
        <v>2082</v>
      </c>
      <c r="D7405">
        <v>2021</v>
      </c>
      <c r="E7405" t="s">
        <v>2134</v>
      </c>
      <c r="F7405" t="s">
        <v>2301</v>
      </c>
      <c r="G7405">
        <v>-33.617894440000001</v>
      </c>
      <c r="H7405">
        <v>115.4164167</v>
      </c>
      <c r="I7405" t="s">
        <v>2335</v>
      </c>
      <c r="J7405" t="s">
        <v>2133</v>
      </c>
      <c r="K7405">
        <v>11.5</v>
      </c>
      <c r="L7405">
        <v>12</v>
      </c>
      <c r="N7405">
        <v>0.5</v>
      </c>
      <c r="O7405">
        <v>0.99490000000000001</v>
      </c>
      <c r="R7405">
        <v>1.4815</v>
      </c>
    </row>
    <row r="7406" spans="1:18">
      <c r="A7406" t="s">
        <v>2083</v>
      </c>
      <c r="B7406" t="s">
        <v>2082</v>
      </c>
      <c r="D7406">
        <v>2021</v>
      </c>
      <c r="E7406" t="s">
        <v>2134</v>
      </c>
      <c r="F7406" t="s">
        <v>2301</v>
      </c>
      <c r="G7406">
        <v>-33.617894440000001</v>
      </c>
      <c r="H7406">
        <v>115.4164167</v>
      </c>
      <c r="I7406" t="s">
        <v>2335</v>
      </c>
      <c r="J7406" t="s">
        <v>2133</v>
      </c>
      <c r="K7406">
        <v>12</v>
      </c>
      <c r="L7406">
        <v>12.5</v>
      </c>
      <c r="N7406">
        <v>0.5</v>
      </c>
      <c r="O7406">
        <v>1.0166999999999999</v>
      </c>
      <c r="R7406">
        <v>2.1404000000000001</v>
      </c>
    </row>
    <row r="7407" spans="1:18">
      <c r="A7407" t="s">
        <v>2083</v>
      </c>
      <c r="B7407" t="s">
        <v>2082</v>
      </c>
      <c r="D7407">
        <v>2021</v>
      </c>
      <c r="E7407" t="s">
        <v>2134</v>
      </c>
      <c r="F7407" t="s">
        <v>2301</v>
      </c>
      <c r="G7407">
        <v>-33.617894440000001</v>
      </c>
      <c r="H7407">
        <v>115.4164167</v>
      </c>
      <c r="I7407" t="s">
        <v>2335</v>
      </c>
      <c r="J7407" t="s">
        <v>2133</v>
      </c>
      <c r="K7407">
        <v>12.5</v>
      </c>
      <c r="L7407">
        <v>13</v>
      </c>
      <c r="N7407">
        <v>0.5</v>
      </c>
      <c r="O7407">
        <v>0.92779999999999996</v>
      </c>
      <c r="R7407">
        <v>4.2226999999999997</v>
      </c>
    </row>
    <row r="7408" spans="1:18">
      <c r="A7408" t="s">
        <v>2083</v>
      </c>
      <c r="B7408" t="s">
        <v>2082</v>
      </c>
      <c r="D7408">
        <v>2021</v>
      </c>
      <c r="E7408" t="s">
        <v>2134</v>
      </c>
      <c r="F7408" t="s">
        <v>2301</v>
      </c>
      <c r="G7408">
        <v>-33.617894440000001</v>
      </c>
      <c r="H7408">
        <v>115.4164167</v>
      </c>
      <c r="I7408" t="s">
        <v>2335</v>
      </c>
      <c r="J7408" t="s">
        <v>2133</v>
      </c>
      <c r="K7408">
        <v>13</v>
      </c>
      <c r="L7408">
        <v>13.5</v>
      </c>
      <c r="N7408">
        <v>0.5</v>
      </c>
      <c r="O7408">
        <v>0.80669999999999997</v>
      </c>
      <c r="R7408">
        <v>4.2226999999999997</v>
      </c>
    </row>
    <row r="7409" spans="1:18">
      <c r="A7409" t="s">
        <v>2083</v>
      </c>
      <c r="B7409" t="s">
        <v>2082</v>
      </c>
      <c r="D7409">
        <v>2021</v>
      </c>
      <c r="E7409" t="s">
        <v>2134</v>
      </c>
      <c r="F7409" t="s">
        <v>2301</v>
      </c>
      <c r="G7409">
        <v>-33.617894440000001</v>
      </c>
      <c r="H7409">
        <v>115.4164167</v>
      </c>
      <c r="I7409" t="s">
        <v>2335</v>
      </c>
      <c r="J7409" t="s">
        <v>2133</v>
      </c>
      <c r="K7409">
        <v>13.5</v>
      </c>
      <c r="L7409">
        <v>14</v>
      </c>
      <c r="N7409">
        <v>0.5</v>
      </c>
      <c r="O7409">
        <v>1.1365000000000001</v>
      </c>
      <c r="R7409">
        <v>4.2226999999999997</v>
      </c>
    </row>
    <row r="7410" spans="1:18">
      <c r="A7410" t="s">
        <v>2083</v>
      </c>
      <c r="B7410" t="s">
        <v>2082</v>
      </c>
      <c r="D7410">
        <v>2021</v>
      </c>
      <c r="E7410" t="s">
        <v>2134</v>
      </c>
      <c r="F7410" t="s">
        <v>2301</v>
      </c>
      <c r="G7410">
        <v>-33.617894440000001</v>
      </c>
      <c r="H7410">
        <v>115.4164167</v>
      </c>
      <c r="I7410" t="s">
        <v>2335</v>
      </c>
      <c r="J7410" t="s">
        <v>2133</v>
      </c>
      <c r="K7410">
        <v>14</v>
      </c>
      <c r="L7410">
        <v>14.5</v>
      </c>
      <c r="N7410">
        <v>0.5</v>
      </c>
      <c r="O7410">
        <v>1.6217999999999999</v>
      </c>
      <c r="R7410">
        <v>6.3051000000000004</v>
      </c>
    </row>
    <row r="7411" spans="1:18">
      <c r="A7411" t="s">
        <v>2083</v>
      </c>
      <c r="B7411" t="s">
        <v>2082</v>
      </c>
      <c r="D7411">
        <v>2021</v>
      </c>
      <c r="E7411" t="s">
        <v>2134</v>
      </c>
      <c r="F7411" t="s">
        <v>2301</v>
      </c>
      <c r="G7411">
        <v>-33.617894440000001</v>
      </c>
      <c r="H7411">
        <v>115.4164167</v>
      </c>
      <c r="I7411" t="s">
        <v>2335</v>
      </c>
      <c r="J7411" t="s">
        <v>2133</v>
      </c>
      <c r="K7411">
        <v>14.5</v>
      </c>
      <c r="L7411">
        <v>15</v>
      </c>
      <c r="N7411">
        <v>0.5</v>
      </c>
      <c r="O7411">
        <v>1.0926</v>
      </c>
      <c r="R7411">
        <v>4.9610000000000003</v>
      </c>
    </row>
    <row r="7412" spans="1:18">
      <c r="A7412" t="s">
        <v>2083</v>
      </c>
      <c r="B7412" t="s">
        <v>2082</v>
      </c>
      <c r="D7412">
        <v>2021</v>
      </c>
      <c r="E7412" t="s">
        <v>2134</v>
      </c>
      <c r="F7412" t="s">
        <v>2301</v>
      </c>
      <c r="G7412">
        <v>-33.617894440000001</v>
      </c>
      <c r="H7412">
        <v>115.4164167</v>
      </c>
      <c r="I7412" t="s">
        <v>2335</v>
      </c>
      <c r="J7412" t="s">
        <v>2133</v>
      </c>
      <c r="K7412">
        <v>15</v>
      </c>
      <c r="L7412">
        <v>15.5</v>
      </c>
      <c r="N7412">
        <v>0.5</v>
      </c>
      <c r="O7412">
        <v>1.2818000000000001</v>
      </c>
      <c r="R7412">
        <v>4.9610000000000003</v>
      </c>
    </row>
    <row r="7413" spans="1:18">
      <c r="A7413" t="s">
        <v>2083</v>
      </c>
      <c r="B7413" t="s">
        <v>2082</v>
      </c>
      <c r="D7413">
        <v>2021</v>
      </c>
      <c r="E7413" t="s">
        <v>2134</v>
      </c>
      <c r="F7413" t="s">
        <v>2301</v>
      </c>
      <c r="G7413">
        <v>-33.617894440000001</v>
      </c>
      <c r="H7413">
        <v>115.4164167</v>
      </c>
      <c r="I7413" t="s">
        <v>2335</v>
      </c>
      <c r="J7413" t="s">
        <v>2133</v>
      </c>
      <c r="K7413">
        <v>15.5</v>
      </c>
      <c r="L7413">
        <v>16</v>
      </c>
      <c r="N7413">
        <v>0.5</v>
      </c>
      <c r="O7413">
        <v>0.86850000000000005</v>
      </c>
      <c r="R7413">
        <v>4.9610000000000003</v>
      </c>
    </row>
    <row r="7414" spans="1:18">
      <c r="A7414" t="s">
        <v>2083</v>
      </c>
      <c r="B7414" t="s">
        <v>2082</v>
      </c>
      <c r="D7414">
        <v>2021</v>
      </c>
      <c r="E7414" t="s">
        <v>2134</v>
      </c>
      <c r="F7414" t="s">
        <v>2301</v>
      </c>
      <c r="G7414">
        <v>-33.617894440000001</v>
      </c>
      <c r="H7414">
        <v>115.4164167</v>
      </c>
      <c r="I7414" t="s">
        <v>2335</v>
      </c>
      <c r="J7414" t="s">
        <v>2133</v>
      </c>
      <c r="K7414">
        <v>16</v>
      </c>
      <c r="L7414">
        <v>16.5</v>
      </c>
      <c r="N7414">
        <v>0.5</v>
      </c>
      <c r="O7414">
        <v>0.71209999999999996</v>
      </c>
      <c r="R7414">
        <v>3.617</v>
      </c>
    </row>
    <row r="7415" spans="1:18">
      <c r="A7415" t="s">
        <v>2083</v>
      </c>
      <c r="B7415" t="s">
        <v>2082</v>
      </c>
      <c r="D7415">
        <v>2021</v>
      </c>
      <c r="E7415" t="s">
        <v>2134</v>
      </c>
      <c r="F7415" t="s">
        <v>2301</v>
      </c>
      <c r="G7415">
        <v>-33.617894440000001</v>
      </c>
      <c r="H7415">
        <v>115.4164167</v>
      </c>
      <c r="I7415" t="s">
        <v>2335</v>
      </c>
      <c r="J7415" t="s">
        <v>2133</v>
      </c>
      <c r="K7415">
        <v>16.5</v>
      </c>
      <c r="L7415">
        <v>17</v>
      </c>
      <c r="N7415">
        <v>0.5</v>
      </c>
      <c r="O7415">
        <v>0.59919999999999995</v>
      </c>
      <c r="R7415">
        <v>6.0121000000000002</v>
      </c>
    </row>
    <row r="7416" spans="1:18">
      <c r="A7416" t="s">
        <v>2083</v>
      </c>
      <c r="B7416" t="s">
        <v>2082</v>
      </c>
      <c r="D7416">
        <v>2021</v>
      </c>
      <c r="E7416" t="s">
        <v>2134</v>
      </c>
      <c r="F7416" t="s">
        <v>2301</v>
      </c>
      <c r="G7416">
        <v>-33.617894440000001</v>
      </c>
      <c r="H7416">
        <v>115.4164167</v>
      </c>
      <c r="I7416" t="s">
        <v>2335</v>
      </c>
      <c r="J7416" t="s">
        <v>2133</v>
      </c>
      <c r="K7416">
        <v>17</v>
      </c>
      <c r="L7416">
        <v>17.5</v>
      </c>
      <c r="N7416">
        <v>0.5</v>
      </c>
      <c r="O7416">
        <v>0.47199999999999998</v>
      </c>
      <c r="R7416">
        <v>6.0121000000000002</v>
      </c>
    </row>
    <row r="7417" spans="1:18">
      <c r="A7417" t="s">
        <v>2083</v>
      </c>
      <c r="B7417" t="s">
        <v>2082</v>
      </c>
      <c r="D7417">
        <v>2021</v>
      </c>
      <c r="E7417" t="s">
        <v>2134</v>
      </c>
      <c r="F7417" t="s">
        <v>2301</v>
      </c>
      <c r="G7417">
        <v>-33.617894440000001</v>
      </c>
      <c r="H7417">
        <v>115.4164167</v>
      </c>
      <c r="I7417" t="s">
        <v>2335</v>
      </c>
      <c r="J7417" t="s">
        <v>2133</v>
      </c>
      <c r="K7417">
        <v>17.5</v>
      </c>
      <c r="L7417">
        <v>18</v>
      </c>
      <c r="N7417">
        <v>0.5</v>
      </c>
      <c r="O7417">
        <v>0.32700000000000001</v>
      </c>
      <c r="R7417">
        <v>6.0121000000000002</v>
      </c>
    </row>
    <row r="7418" spans="1:18">
      <c r="A7418" t="s">
        <v>2083</v>
      </c>
      <c r="B7418" t="s">
        <v>2082</v>
      </c>
      <c r="D7418">
        <v>2021</v>
      </c>
      <c r="E7418" t="s">
        <v>2134</v>
      </c>
      <c r="F7418" t="s">
        <v>2301</v>
      </c>
      <c r="G7418">
        <v>-33.617894440000001</v>
      </c>
      <c r="H7418">
        <v>115.4164167</v>
      </c>
      <c r="I7418" t="s">
        <v>2335</v>
      </c>
      <c r="J7418" t="s">
        <v>2133</v>
      </c>
      <c r="K7418">
        <v>18</v>
      </c>
      <c r="L7418">
        <v>18.5</v>
      </c>
      <c r="N7418">
        <v>0.5</v>
      </c>
      <c r="O7418">
        <v>0.4899</v>
      </c>
      <c r="R7418">
        <v>8.4072999999999993</v>
      </c>
    </row>
    <row r="7419" spans="1:18">
      <c r="A7419" t="s">
        <v>2083</v>
      </c>
      <c r="B7419" t="s">
        <v>2082</v>
      </c>
      <c r="D7419">
        <v>2021</v>
      </c>
      <c r="E7419" t="s">
        <v>2134</v>
      </c>
      <c r="F7419" t="s">
        <v>2301</v>
      </c>
      <c r="G7419">
        <v>-33.617894440000001</v>
      </c>
      <c r="H7419">
        <v>115.4164167</v>
      </c>
      <c r="I7419" t="s">
        <v>2335</v>
      </c>
      <c r="J7419" t="s">
        <v>2133</v>
      </c>
      <c r="K7419">
        <v>18.5</v>
      </c>
      <c r="L7419">
        <v>19</v>
      </c>
      <c r="N7419">
        <v>0.5</v>
      </c>
      <c r="O7419">
        <v>0.4551</v>
      </c>
      <c r="R7419">
        <v>9.3529</v>
      </c>
    </row>
    <row r="7420" spans="1:18">
      <c r="A7420" t="s">
        <v>2083</v>
      </c>
      <c r="B7420" t="s">
        <v>2082</v>
      </c>
      <c r="D7420">
        <v>2021</v>
      </c>
      <c r="E7420" t="s">
        <v>2134</v>
      </c>
      <c r="F7420" t="s">
        <v>2301</v>
      </c>
      <c r="G7420">
        <v>-33.617894440000001</v>
      </c>
      <c r="H7420">
        <v>115.4164167</v>
      </c>
      <c r="I7420" t="s">
        <v>2335</v>
      </c>
      <c r="J7420" t="s">
        <v>2133</v>
      </c>
      <c r="K7420">
        <v>19</v>
      </c>
      <c r="L7420">
        <v>19.5</v>
      </c>
      <c r="N7420">
        <v>0.5</v>
      </c>
      <c r="O7420">
        <v>0.56240000000000001</v>
      </c>
      <c r="R7420">
        <v>9.3529</v>
      </c>
    </row>
    <row r="7421" spans="1:18">
      <c r="A7421" t="s">
        <v>2083</v>
      </c>
      <c r="B7421" t="s">
        <v>2082</v>
      </c>
      <c r="D7421">
        <v>2021</v>
      </c>
      <c r="E7421" t="s">
        <v>2134</v>
      </c>
      <c r="F7421" t="s">
        <v>2301</v>
      </c>
      <c r="G7421">
        <v>-33.617894440000001</v>
      </c>
      <c r="H7421">
        <v>115.4164167</v>
      </c>
      <c r="I7421" t="s">
        <v>2335</v>
      </c>
      <c r="J7421" t="s">
        <v>2133</v>
      </c>
      <c r="K7421">
        <v>19.5</v>
      </c>
      <c r="L7421">
        <v>20</v>
      </c>
      <c r="N7421">
        <v>0.5</v>
      </c>
      <c r="O7421">
        <v>0.56620000000000004</v>
      </c>
      <c r="R7421">
        <v>9.3529</v>
      </c>
    </row>
    <row r="7422" spans="1:18">
      <c r="A7422" t="s">
        <v>2083</v>
      </c>
      <c r="B7422" t="s">
        <v>2082</v>
      </c>
      <c r="D7422">
        <v>2021</v>
      </c>
      <c r="E7422" t="s">
        <v>2134</v>
      </c>
      <c r="F7422" t="s">
        <v>2301</v>
      </c>
      <c r="G7422">
        <v>-33.617894440000001</v>
      </c>
      <c r="H7422">
        <v>115.4164167</v>
      </c>
      <c r="I7422" t="s">
        <v>2335</v>
      </c>
      <c r="J7422" t="s">
        <v>2133</v>
      </c>
      <c r="K7422">
        <v>20</v>
      </c>
      <c r="L7422">
        <v>21</v>
      </c>
      <c r="N7422">
        <v>1</v>
      </c>
      <c r="O7422">
        <v>0.56559999999999999</v>
      </c>
      <c r="R7422">
        <v>9.3529</v>
      </c>
    </row>
    <row r="7423" spans="1:18">
      <c r="A7423" t="s">
        <v>2083</v>
      </c>
      <c r="B7423" t="s">
        <v>2082</v>
      </c>
      <c r="D7423">
        <v>2021</v>
      </c>
      <c r="E7423" t="s">
        <v>2134</v>
      </c>
      <c r="F7423" t="s">
        <v>2301</v>
      </c>
      <c r="G7423">
        <v>-33.617894440000001</v>
      </c>
      <c r="H7423">
        <v>115.4164167</v>
      </c>
      <c r="I7423" t="s">
        <v>2335</v>
      </c>
      <c r="J7423" t="s">
        <v>2133</v>
      </c>
      <c r="K7423">
        <v>21</v>
      </c>
      <c r="L7423">
        <v>22</v>
      </c>
      <c r="N7423">
        <v>1</v>
      </c>
      <c r="O7423">
        <v>0.50439999999999996</v>
      </c>
      <c r="R7423">
        <v>10.298500000000001</v>
      </c>
    </row>
    <row r="7424" spans="1:18">
      <c r="A7424" t="s">
        <v>2083</v>
      </c>
      <c r="B7424" t="s">
        <v>2082</v>
      </c>
      <c r="D7424">
        <v>2021</v>
      </c>
      <c r="E7424" t="s">
        <v>2134</v>
      </c>
      <c r="F7424" t="s">
        <v>2301</v>
      </c>
      <c r="G7424">
        <v>-33.617894440000001</v>
      </c>
      <c r="H7424">
        <v>115.4164167</v>
      </c>
      <c r="I7424" t="s">
        <v>2335</v>
      </c>
      <c r="J7424" t="s">
        <v>2133</v>
      </c>
      <c r="K7424">
        <v>22</v>
      </c>
      <c r="L7424">
        <v>23</v>
      </c>
      <c r="N7424">
        <v>1</v>
      </c>
      <c r="O7424">
        <v>0.3594</v>
      </c>
      <c r="R7424">
        <v>12.508800000000001</v>
      </c>
    </row>
    <row r="7425" spans="1:18">
      <c r="A7425" t="s">
        <v>2083</v>
      </c>
      <c r="B7425" t="s">
        <v>2082</v>
      </c>
      <c r="D7425">
        <v>2021</v>
      </c>
      <c r="E7425" t="s">
        <v>2134</v>
      </c>
      <c r="F7425" t="s">
        <v>2301</v>
      </c>
      <c r="G7425">
        <v>-33.617894440000001</v>
      </c>
      <c r="H7425">
        <v>115.4164167</v>
      </c>
      <c r="I7425" t="s">
        <v>2335</v>
      </c>
      <c r="J7425" t="s">
        <v>2133</v>
      </c>
      <c r="K7425">
        <v>23</v>
      </c>
      <c r="L7425">
        <v>24</v>
      </c>
      <c r="N7425">
        <v>1</v>
      </c>
      <c r="O7425">
        <v>0.35560000000000003</v>
      </c>
      <c r="R7425">
        <v>12.508800000000001</v>
      </c>
    </row>
    <row r="7426" spans="1:18">
      <c r="A7426" t="s">
        <v>2083</v>
      </c>
      <c r="B7426" t="s">
        <v>2082</v>
      </c>
      <c r="D7426">
        <v>2021</v>
      </c>
      <c r="E7426" t="s">
        <v>2134</v>
      </c>
      <c r="F7426" t="s">
        <v>2301</v>
      </c>
      <c r="G7426">
        <v>-33.617894440000001</v>
      </c>
      <c r="H7426">
        <v>115.4164167</v>
      </c>
      <c r="I7426" t="s">
        <v>2335</v>
      </c>
      <c r="J7426" t="s">
        <v>2133</v>
      </c>
      <c r="K7426">
        <v>24</v>
      </c>
      <c r="L7426">
        <v>25</v>
      </c>
      <c r="N7426">
        <v>1</v>
      </c>
      <c r="O7426">
        <v>0.31890000000000002</v>
      </c>
      <c r="R7426">
        <v>12.508800000000001</v>
      </c>
    </row>
    <row r="7427" spans="1:18">
      <c r="A7427" t="s">
        <v>2083</v>
      </c>
      <c r="B7427" t="s">
        <v>2082</v>
      </c>
      <c r="D7427">
        <v>2021</v>
      </c>
      <c r="E7427" t="s">
        <v>2134</v>
      </c>
      <c r="F7427" t="s">
        <v>2301</v>
      </c>
      <c r="G7427">
        <v>-33.617894440000001</v>
      </c>
      <c r="H7427">
        <v>115.4164167</v>
      </c>
      <c r="I7427" t="s">
        <v>2335</v>
      </c>
      <c r="J7427" t="s">
        <v>2133</v>
      </c>
      <c r="K7427">
        <v>25</v>
      </c>
      <c r="L7427">
        <v>26</v>
      </c>
      <c r="N7427">
        <v>1</v>
      </c>
      <c r="O7427">
        <v>0.19650000000000001</v>
      </c>
      <c r="R7427">
        <v>14.719099999999999</v>
      </c>
    </row>
    <row r="7428" spans="1:18">
      <c r="A7428" t="s">
        <v>2083</v>
      </c>
      <c r="B7428" t="s">
        <v>2082</v>
      </c>
      <c r="D7428">
        <v>2021</v>
      </c>
      <c r="E7428" t="s">
        <v>2134</v>
      </c>
      <c r="F7428" t="s">
        <v>2301</v>
      </c>
      <c r="G7428">
        <v>-33.617894440000001</v>
      </c>
      <c r="H7428">
        <v>115.4164167</v>
      </c>
      <c r="I7428" t="s">
        <v>2335</v>
      </c>
      <c r="J7428" t="s">
        <v>2133</v>
      </c>
      <c r="K7428">
        <v>26</v>
      </c>
      <c r="L7428">
        <v>27</v>
      </c>
      <c r="N7428">
        <v>1</v>
      </c>
      <c r="O7428">
        <v>0.29530000000000001</v>
      </c>
      <c r="R7428">
        <v>12.7789</v>
      </c>
    </row>
    <row r="7429" spans="1:18">
      <c r="A7429" t="s">
        <v>2083</v>
      </c>
      <c r="B7429" t="s">
        <v>2082</v>
      </c>
      <c r="D7429">
        <v>2021</v>
      </c>
      <c r="E7429" t="s">
        <v>2134</v>
      </c>
      <c r="F7429" t="s">
        <v>2301</v>
      </c>
      <c r="G7429">
        <v>-33.617894440000001</v>
      </c>
      <c r="H7429">
        <v>115.4164167</v>
      </c>
      <c r="I7429" t="s">
        <v>2335</v>
      </c>
      <c r="J7429" t="s">
        <v>2133</v>
      </c>
      <c r="K7429">
        <v>27</v>
      </c>
      <c r="L7429">
        <v>28</v>
      </c>
      <c r="N7429">
        <v>1</v>
      </c>
      <c r="O7429">
        <v>0.32740000000000002</v>
      </c>
      <c r="R7429">
        <v>12.7789</v>
      </c>
    </row>
    <row r="7430" spans="1:18">
      <c r="A7430" t="s">
        <v>2083</v>
      </c>
      <c r="B7430" t="s">
        <v>2082</v>
      </c>
      <c r="D7430">
        <v>2021</v>
      </c>
      <c r="E7430" t="s">
        <v>2134</v>
      </c>
      <c r="F7430" t="s">
        <v>2301</v>
      </c>
      <c r="G7430">
        <v>-33.617894440000001</v>
      </c>
      <c r="H7430">
        <v>115.4164167</v>
      </c>
      <c r="I7430" t="s">
        <v>2335</v>
      </c>
      <c r="J7430" t="s">
        <v>2133</v>
      </c>
      <c r="K7430">
        <v>28</v>
      </c>
      <c r="L7430">
        <v>29</v>
      </c>
      <c r="N7430">
        <v>1</v>
      </c>
      <c r="O7430">
        <v>0.2671</v>
      </c>
      <c r="R7430">
        <v>12.7789</v>
      </c>
    </row>
    <row r="7431" spans="1:18">
      <c r="A7431" t="s">
        <v>2083</v>
      </c>
      <c r="B7431" t="s">
        <v>2082</v>
      </c>
      <c r="D7431">
        <v>2021</v>
      </c>
      <c r="E7431" t="s">
        <v>2134</v>
      </c>
      <c r="F7431" t="s">
        <v>2301</v>
      </c>
      <c r="G7431">
        <v>-33.617894440000001</v>
      </c>
      <c r="H7431">
        <v>115.4164167</v>
      </c>
      <c r="I7431" t="s">
        <v>2335</v>
      </c>
      <c r="J7431" t="s">
        <v>2133</v>
      </c>
      <c r="K7431">
        <v>29</v>
      </c>
      <c r="L7431">
        <v>30</v>
      </c>
      <c r="N7431">
        <v>1</v>
      </c>
      <c r="O7431">
        <v>0.39190000000000003</v>
      </c>
      <c r="R7431">
        <v>10.838800000000001</v>
      </c>
    </row>
    <row r="7432" spans="1:18">
      <c r="A7432" t="s">
        <v>2083</v>
      </c>
      <c r="B7432" t="s">
        <v>2082</v>
      </c>
      <c r="D7432">
        <v>2021</v>
      </c>
      <c r="E7432" t="s">
        <v>2134</v>
      </c>
      <c r="F7432" t="s">
        <v>2301</v>
      </c>
      <c r="G7432">
        <v>-33.617894440000001</v>
      </c>
      <c r="H7432">
        <v>115.4164167</v>
      </c>
      <c r="I7432" t="s">
        <v>2335</v>
      </c>
      <c r="J7432" t="s">
        <v>2133</v>
      </c>
      <c r="K7432">
        <v>30</v>
      </c>
      <c r="L7432">
        <v>31</v>
      </c>
      <c r="N7432">
        <v>1</v>
      </c>
      <c r="O7432">
        <v>0.36130000000000001</v>
      </c>
      <c r="R7432">
        <v>7.8144</v>
      </c>
    </row>
    <row r="7433" spans="1:18">
      <c r="A7433" t="s">
        <v>2083</v>
      </c>
      <c r="B7433" t="s">
        <v>2082</v>
      </c>
      <c r="D7433">
        <v>2021</v>
      </c>
      <c r="E7433" t="s">
        <v>2134</v>
      </c>
      <c r="F7433" t="s">
        <v>2301</v>
      </c>
      <c r="G7433">
        <v>-33.617894440000001</v>
      </c>
      <c r="H7433">
        <v>115.4164167</v>
      </c>
      <c r="I7433" t="s">
        <v>2335</v>
      </c>
      <c r="J7433" t="s">
        <v>2133</v>
      </c>
      <c r="K7433">
        <v>31</v>
      </c>
      <c r="L7433">
        <v>32</v>
      </c>
      <c r="N7433">
        <v>1</v>
      </c>
      <c r="O7433">
        <v>0.63390000000000002</v>
      </c>
      <c r="R7433">
        <v>7.8144</v>
      </c>
    </row>
    <row r="7434" spans="1:18">
      <c r="A7434" t="s">
        <v>2083</v>
      </c>
      <c r="B7434" t="s">
        <v>2082</v>
      </c>
      <c r="D7434">
        <v>2021</v>
      </c>
      <c r="E7434" t="s">
        <v>2134</v>
      </c>
      <c r="F7434" t="s">
        <v>2301</v>
      </c>
      <c r="G7434">
        <v>-33.617894440000001</v>
      </c>
      <c r="H7434">
        <v>115.4164167</v>
      </c>
      <c r="I7434" t="s">
        <v>2335</v>
      </c>
      <c r="J7434" t="s">
        <v>2133</v>
      </c>
      <c r="K7434">
        <v>32</v>
      </c>
      <c r="L7434">
        <v>33</v>
      </c>
      <c r="N7434">
        <v>1</v>
      </c>
      <c r="O7434">
        <v>0.50160000000000005</v>
      </c>
      <c r="R7434">
        <v>7.8144</v>
      </c>
    </row>
    <row r="7435" spans="1:18">
      <c r="A7435" t="s">
        <v>2083</v>
      </c>
      <c r="B7435" t="s">
        <v>2082</v>
      </c>
      <c r="D7435">
        <v>2021</v>
      </c>
      <c r="E7435" t="s">
        <v>2134</v>
      </c>
      <c r="F7435" t="s">
        <v>2301</v>
      </c>
      <c r="G7435">
        <v>-33.617894440000001</v>
      </c>
      <c r="H7435">
        <v>115.4164167</v>
      </c>
      <c r="I7435" t="s">
        <v>2335</v>
      </c>
      <c r="J7435" t="s">
        <v>2133</v>
      </c>
      <c r="K7435">
        <v>33</v>
      </c>
      <c r="L7435">
        <v>34</v>
      </c>
      <c r="N7435">
        <v>1</v>
      </c>
      <c r="O7435">
        <v>0.73599999999999999</v>
      </c>
      <c r="R7435">
        <v>4.79</v>
      </c>
    </row>
    <row r="7436" spans="1:18">
      <c r="A7436" t="s">
        <v>2083</v>
      </c>
      <c r="B7436" t="s">
        <v>2082</v>
      </c>
      <c r="D7436">
        <v>2021</v>
      </c>
      <c r="E7436" t="s">
        <v>2134</v>
      </c>
      <c r="F7436" t="s">
        <v>2301</v>
      </c>
      <c r="G7436">
        <v>-33.617894440000001</v>
      </c>
      <c r="H7436">
        <v>115.4164167</v>
      </c>
      <c r="I7436" t="s">
        <v>2335</v>
      </c>
      <c r="J7436" t="s">
        <v>2133</v>
      </c>
      <c r="K7436">
        <v>34</v>
      </c>
      <c r="L7436">
        <v>35</v>
      </c>
      <c r="N7436">
        <v>1</v>
      </c>
      <c r="O7436">
        <v>0.70209999999999995</v>
      </c>
      <c r="R7436">
        <v>2.4533</v>
      </c>
    </row>
    <row r="7437" spans="1:18">
      <c r="A7437" t="s">
        <v>2083</v>
      </c>
      <c r="B7437" t="s">
        <v>2082</v>
      </c>
      <c r="D7437">
        <v>2021</v>
      </c>
      <c r="E7437" t="s">
        <v>2134</v>
      </c>
      <c r="F7437" t="s">
        <v>2301</v>
      </c>
      <c r="G7437">
        <v>-33.617894440000001</v>
      </c>
      <c r="H7437">
        <v>115.4164167</v>
      </c>
      <c r="I7437" t="s">
        <v>2335</v>
      </c>
      <c r="J7437" t="s">
        <v>2133</v>
      </c>
      <c r="K7437">
        <v>35</v>
      </c>
      <c r="L7437">
        <v>36</v>
      </c>
      <c r="N7437">
        <v>1</v>
      </c>
      <c r="O7437">
        <v>1.3740000000000001</v>
      </c>
      <c r="R7437">
        <v>2.4533</v>
      </c>
    </row>
    <row r="7438" spans="1:18">
      <c r="A7438" t="s">
        <v>2083</v>
      </c>
      <c r="B7438" t="s">
        <v>2082</v>
      </c>
      <c r="D7438">
        <v>2021</v>
      </c>
      <c r="E7438" t="s">
        <v>2134</v>
      </c>
      <c r="F7438" t="s">
        <v>2301</v>
      </c>
      <c r="G7438">
        <v>-33.617894440000001</v>
      </c>
      <c r="H7438">
        <v>115.4164167</v>
      </c>
      <c r="I7438" t="s">
        <v>2335</v>
      </c>
      <c r="J7438" t="s">
        <v>2133</v>
      </c>
      <c r="K7438">
        <v>36</v>
      </c>
      <c r="L7438">
        <v>37</v>
      </c>
      <c r="N7438">
        <v>1</v>
      </c>
      <c r="O7438">
        <v>1.5355000000000001</v>
      </c>
      <c r="R7438">
        <v>2.4533</v>
      </c>
    </row>
    <row r="7439" spans="1:18">
      <c r="A7439" t="s">
        <v>2083</v>
      </c>
      <c r="B7439" t="s">
        <v>2082</v>
      </c>
      <c r="D7439">
        <v>2021</v>
      </c>
      <c r="E7439" t="s">
        <v>2134</v>
      </c>
      <c r="F7439" t="s">
        <v>2301</v>
      </c>
      <c r="G7439">
        <v>-33.617894440000001</v>
      </c>
      <c r="H7439">
        <v>115.4164167</v>
      </c>
      <c r="I7439" t="s">
        <v>2335</v>
      </c>
      <c r="J7439" t="s">
        <v>2133</v>
      </c>
      <c r="K7439">
        <v>37</v>
      </c>
      <c r="L7439">
        <v>38</v>
      </c>
      <c r="N7439">
        <v>1</v>
      </c>
      <c r="O7439">
        <v>1.4794</v>
      </c>
      <c r="R7439">
        <v>0.1167</v>
      </c>
    </row>
    <row r="7440" spans="1:18">
      <c r="A7440" t="s">
        <v>2083</v>
      </c>
      <c r="B7440" t="s">
        <v>2082</v>
      </c>
      <c r="D7440">
        <v>2021</v>
      </c>
      <c r="E7440" t="s">
        <v>2134</v>
      </c>
      <c r="F7440" t="s">
        <v>2301</v>
      </c>
      <c r="G7440">
        <v>-33.617894440000001</v>
      </c>
      <c r="H7440">
        <v>115.4164167</v>
      </c>
      <c r="I7440" t="s">
        <v>2335</v>
      </c>
      <c r="J7440" t="s">
        <v>2133</v>
      </c>
      <c r="K7440">
        <v>38</v>
      </c>
      <c r="L7440">
        <v>39</v>
      </c>
      <c r="N7440">
        <v>1</v>
      </c>
      <c r="O7440">
        <v>1.8189</v>
      </c>
      <c r="R7440">
        <v>9.8299999999999998E-2</v>
      </c>
    </row>
    <row r="7441" spans="1:18">
      <c r="A7441" t="s">
        <v>2083</v>
      </c>
      <c r="B7441" t="s">
        <v>2082</v>
      </c>
      <c r="D7441">
        <v>2021</v>
      </c>
      <c r="E7441" t="s">
        <v>2134</v>
      </c>
      <c r="F7441" t="s">
        <v>2301</v>
      </c>
      <c r="G7441">
        <v>-33.617894440000001</v>
      </c>
      <c r="H7441">
        <v>115.4164167</v>
      </c>
      <c r="I7441" t="s">
        <v>2335</v>
      </c>
      <c r="J7441" t="s">
        <v>2133</v>
      </c>
      <c r="K7441">
        <v>39</v>
      </c>
      <c r="L7441">
        <v>40</v>
      </c>
      <c r="N7441">
        <v>1</v>
      </c>
      <c r="O7441">
        <v>1.6423000000000001</v>
      </c>
      <c r="R7441">
        <v>9.8299999999999998E-2</v>
      </c>
    </row>
    <row r="7442" spans="1:18">
      <c r="A7442" t="s">
        <v>2083</v>
      </c>
      <c r="B7442" t="s">
        <v>2082</v>
      </c>
      <c r="D7442">
        <v>2021</v>
      </c>
      <c r="E7442" t="s">
        <v>2134</v>
      </c>
      <c r="F7442" t="s">
        <v>2301</v>
      </c>
      <c r="G7442">
        <v>-33.617894440000001</v>
      </c>
      <c r="H7442">
        <v>115.4164167</v>
      </c>
      <c r="I7442" t="s">
        <v>2335</v>
      </c>
      <c r="J7442" t="s">
        <v>2133</v>
      </c>
      <c r="K7442">
        <v>40</v>
      </c>
      <c r="L7442">
        <v>41</v>
      </c>
      <c r="N7442">
        <v>1</v>
      </c>
      <c r="O7442">
        <v>1.5604</v>
      </c>
      <c r="R7442">
        <v>9.8299999999999998E-2</v>
      </c>
    </row>
    <row r="7443" spans="1:18">
      <c r="A7443" t="s">
        <v>2083</v>
      </c>
      <c r="B7443" t="s">
        <v>2082</v>
      </c>
      <c r="D7443">
        <v>2021</v>
      </c>
      <c r="E7443" t="s">
        <v>2134</v>
      </c>
      <c r="F7443" t="s">
        <v>2301</v>
      </c>
      <c r="G7443">
        <v>-33.617894440000001</v>
      </c>
      <c r="H7443">
        <v>115.4164167</v>
      </c>
      <c r="I7443" t="s">
        <v>2335</v>
      </c>
      <c r="J7443" t="s">
        <v>2133</v>
      </c>
      <c r="K7443">
        <v>41</v>
      </c>
      <c r="L7443">
        <v>42</v>
      </c>
      <c r="N7443">
        <v>1</v>
      </c>
      <c r="O7443">
        <v>1.6856</v>
      </c>
      <c r="R7443">
        <v>9.8299999999999998E-2</v>
      </c>
    </row>
    <row r="7444" spans="1:18">
      <c r="A7444" t="s">
        <v>2083</v>
      </c>
      <c r="B7444" t="s">
        <v>2082</v>
      </c>
      <c r="D7444">
        <v>2021</v>
      </c>
      <c r="E7444" t="s">
        <v>2134</v>
      </c>
      <c r="F7444" t="s">
        <v>2301</v>
      </c>
      <c r="G7444">
        <v>-33.617894440000001</v>
      </c>
      <c r="H7444">
        <v>115.4164167</v>
      </c>
      <c r="I7444" t="s">
        <v>2335</v>
      </c>
      <c r="J7444" t="s">
        <v>2133</v>
      </c>
      <c r="K7444">
        <v>42</v>
      </c>
      <c r="L7444">
        <v>43</v>
      </c>
      <c r="N7444">
        <v>1</v>
      </c>
      <c r="O7444">
        <v>1.3975</v>
      </c>
      <c r="R7444">
        <v>9.8299999999999998E-2</v>
      </c>
    </row>
    <row r="7445" spans="1:18">
      <c r="A7445" t="s">
        <v>2083</v>
      </c>
      <c r="B7445" t="s">
        <v>2082</v>
      </c>
      <c r="D7445">
        <v>2021</v>
      </c>
      <c r="E7445" t="s">
        <v>2134</v>
      </c>
      <c r="F7445" t="s">
        <v>2301</v>
      </c>
      <c r="G7445">
        <v>-33.617894440000001</v>
      </c>
      <c r="H7445">
        <v>115.4164167</v>
      </c>
      <c r="I7445" t="s">
        <v>2335</v>
      </c>
      <c r="J7445" t="s">
        <v>2133</v>
      </c>
      <c r="K7445">
        <v>43</v>
      </c>
      <c r="L7445">
        <v>44</v>
      </c>
      <c r="N7445">
        <v>1</v>
      </c>
      <c r="O7445">
        <v>1.9154</v>
      </c>
      <c r="R7445">
        <v>9.8299999999999998E-2</v>
      </c>
    </row>
    <row r="7446" spans="1:18">
      <c r="A7446" t="s">
        <v>2083</v>
      </c>
      <c r="B7446" t="s">
        <v>2082</v>
      </c>
      <c r="D7446">
        <v>2021</v>
      </c>
      <c r="E7446" t="s">
        <v>2134</v>
      </c>
      <c r="F7446" t="s">
        <v>2301</v>
      </c>
      <c r="G7446">
        <v>-33.617894440000001</v>
      </c>
      <c r="H7446">
        <v>115.4164167</v>
      </c>
      <c r="I7446" t="s">
        <v>2335</v>
      </c>
      <c r="J7446" t="s">
        <v>2133</v>
      </c>
      <c r="K7446">
        <v>44</v>
      </c>
      <c r="L7446">
        <v>45</v>
      </c>
      <c r="N7446">
        <v>1</v>
      </c>
      <c r="O7446">
        <v>1.5853999999999999</v>
      </c>
      <c r="R7446">
        <v>7.9899999999999999E-2</v>
      </c>
    </row>
    <row r="7447" spans="1:18">
      <c r="A7447" t="s">
        <v>2083</v>
      </c>
      <c r="B7447" t="s">
        <v>2082</v>
      </c>
      <c r="D7447">
        <v>2021</v>
      </c>
      <c r="E7447" t="s">
        <v>2134</v>
      </c>
      <c r="F7447" t="s">
        <v>2301</v>
      </c>
      <c r="G7447">
        <v>-33.617894440000001</v>
      </c>
      <c r="H7447">
        <v>115.4164167</v>
      </c>
      <c r="I7447" t="s">
        <v>2335</v>
      </c>
      <c r="J7447" t="s">
        <v>2133</v>
      </c>
      <c r="K7447">
        <v>45</v>
      </c>
      <c r="L7447">
        <v>46</v>
      </c>
      <c r="N7447">
        <v>1</v>
      </c>
      <c r="O7447">
        <v>1.7161999999999999</v>
      </c>
      <c r="R7447">
        <v>6.6799999999999998E-2</v>
      </c>
    </row>
    <row r="7448" spans="1:18">
      <c r="A7448" t="s">
        <v>2083</v>
      </c>
      <c r="B7448" t="s">
        <v>2082</v>
      </c>
      <c r="D7448">
        <v>2021</v>
      </c>
      <c r="E7448" t="s">
        <v>2134</v>
      </c>
      <c r="F7448" t="s">
        <v>2301</v>
      </c>
      <c r="G7448">
        <v>-33.617894440000001</v>
      </c>
      <c r="H7448">
        <v>115.4164167</v>
      </c>
      <c r="I7448" t="s">
        <v>2335</v>
      </c>
      <c r="J7448" t="s">
        <v>2133</v>
      </c>
      <c r="K7448">
        <v>46</v>
      </c>
      <c r="L7448">
        <v>47</v>
      </c>
      <c r="N7448">
        <v>1</v>
      </c>
      <c r="O7448">
        <v>2.0594999999999999</v>
      </c>
      <c r="R7448">
        <v>6.6799999999999998E-2</v>
      </c>
    </row>
    <row r="7449" spans="1:18">
      <c r="A7449" t="s">
        <v>2083</v>
      </c>
      <c r="B7449" t="s">
        <v>2082</v>
      </c>
      <c r="D7449">
        <v>2021</v>
      </c>
      <c r="E7449" t="s">
        <v>2134</v>
      </c>
      <c r="F7449" t="s">
        <v>2301</v>
      </c>
      <c r="G7449">
        <v>-33.617894440000001</v>
      </c>
      <c r="H7449">
        <v>115.4164167</v>
      </c>
      <c r="I7449" t="s">
        <v>2335</v>
      </c>
      <c r="J7449" t="s">
        <v>2133</v>
      </c>
      <c r="K7449">
        <v>47</v>
      </c>
      <c r="L7449">
        <v>48</v>
      </c>
      <c r="N7449">
        <v>1</v>
      </c>
      <c r="O7449">
        <v>2.1154999999999999</v>
      </c>
      <c r="R7449">
        <v>6.6799999999999998E-2</v>
      </c>
    </row>
    <row r="7450" spans="1:18">
      <c r="A7450" t="s">
        <v>2083</v>
      </c>
      <c r="B7450" t="s">
        <v>2082</v>
      </c>
      <c r="D7450">
        <v>2021</v>
      </c>
      <c r="E7450" t="s">
        <v>2134</v>
      </c>
      <c r="F7450" t="s">
        <v>2301</v>
      </c>
      <c r="G7450">
        <v>-33.617894440000001</v>
      </c>
      <c r="H7450">
        <v>115.4164167</v>
      </c>
      <c r="I7450" t="s">
        <v>2335</v>
      </c>
      <c r="J7450" t="s">
        <v>2133</v>
      </c>
      <c r="K7450">
        <v>48</v>
      </c>
      <c r="L7450">
        <v>49</v>
      </c>
      <c r="N7450">
        <v>1</v>
      </c>
      <c r="O7450">
        <v>2.2440000000000002</v>
      </c>
      <c r="R7450">
        <v>6.6799999999999998E-2</v>
      </c>
    </row>
    <row r="7451" spans="1:18">
      <c r="A7451" t="s">
        <v>2083</v>
      </c>
      <c r="B7451" t="s">
        <v>2082</v>
      </c>
      <c r="D7451">
        <v>2021</v>
      </c>
      <c r="E7451" t="s">
        <v>2134</v>
      </c>
      <c r="F7451" t="s">
        <v>2301</v>
      </c>
      <c r="G7451">
        <v>-33.617894440000001</v>
      </c>
      <c r="H7451">
        <v>115.4164167</v>
      </c>
      <c r="I7451" t="s">
        <v>2335</v>
      </c>
      <c r="J7451" t="s">
        <v>2133</v>
      </c>
      <c r="K7451">
        <v>49</v>
      </c>
      <c r="L7451">
        <v>50</v>
      </c>
      <c r="N7451">
        <v>1</v>
      </c>
      <c r="O7451">
        <v>1.8481000000000001</v>
      </c>
      <c r="R7451">
        <v>5.3800000000000001E-2</v>
      </c>
    </row>
    <row r="7452" spans="1:18">
      <c r="A7452" t="s">
        <v>2083</v>
      </c>
      <c r="B7452" t="s">
        <v>2082</v>
      </c>
      <c r="D7452">
        <v>2021</v>
      </c>
      <c r="E7452" t="s">
        <v>2134</v>
      </c>
      <c r="F7452" t="s">
        <v>2301</v>
      </c>
      <c r="G7452">
        <v>-33.617894440000001</v>
      </c>
      <c r="H7452">
        <v>115.4164167</v>
      </c>
      <c r="I7452" t="s">
        <v>2335</v>
      </c>
      <c r="J7452" t="s">
        <v>2133</v>
      </c>
      <c r="K7452">
        <v>50</v>
      </c>
      <c r="L7452">
        <v>51</v>
      </c>
      <c r="N7452">
        <v>1</v>
      </c>
      <c r="O7452">
        <v>1.905</v>
      </c>
      <c r="R7452">
        <v>4.4499999999999998E-2</v>
      </c>
    </row>
    <row r="7453" spans="1:18">
      <c r="A7453" t="s">
        <v>2083</v>
      </c>
      <c r="B7453" t="s">
        <v>2082</v>
      </c>
      <c r="D7453">
        <v>2021</v>
      </c>
      <c r="E7453" t="s">
        <v>2134</v>
      </c>
      <c r="F7453" t="s">
        <v>2301</v>
      </c>
      <c r="G7453">
        <v>-33.617894440000001</v>
      </c>
      <c r="H7453">
        <v>115.4164167</v>
      </c>
      <c r="I7453" t="s">
        <v>2335</v>
      </c>
      <c r="J7453" t="s">
        <v>2133</v>
      </c>
      <c r="K7453">
        <v>51</v>
      </c>
      <c r="L7453">
        <v>52</v>
      </c>
      <c r="N7453">
        <v>1</v>
      </c>
      <c r="O7453">
        <v>1.4267000000000001</v>
      </c>
      <c r="R7453">
        <v>4.4499999999999998E-2</v>
      </c>
    </row>
    <row r="7454" spans="1:18">
      <c r="A7454" t="s">
        <v>2083</v>
      </c>
      <c r="B7454" t="s">
        <v>2082</v>
      </c>
      <c r="D7454">
        <v>2021</v>
      </c>
      <c r="E7454" t="s">
        <v>2134</v>
      </c>
      <c r="F7454" t="s">
        <v>2301</v>
      </c>
      <c r="G7454">
        <v>-33.617894440000001</v>
      </c>
      <c r="H7454">
        <v>115.4164167</v>
      </c>
      <c r="I7454" t="s">
        <v>2335</v>
      </c>
      <c r="J7454" t="s">
        <v>2133</v>
      </c>
      <c r="K7454">
        <v>52</v>
      </c>
      <c r="L7454">
        <v>53</v>
      </c>
      <c r="N7454">
        <v>1</v>
      </c>
      <c r="O7454">
        <v>2.2421000000000002</v>
      </c>
      <c r="R7454">
        <v>4.4499999999999998E-2</v>
      </c>
    </row>
    <row r="7455" spans="1:18">
      <c r="A7455" t="s">
        <v>2083</v>
      </c>
      <c r="B7455" t="s">
        <v>2082</v>
      </c>
      <c r="D7455">
        <v>2021</v>
      </c>
      <c r="E7455" t="s">
        <v>2134</v>
      </c>
      <c r="F7455" t="s">
        <v>2301</v>
      </c>
      <c r="G7455">
        <v>-33.617894440000001</v>
      </c>
      <c r="H7455">
        <v>115.4164167</v>
      </c>
      <c r="I7455" t="s">
        <v>2335</v>
      </c>
      <c r="J7455" t="s">
        <v>2133</v>
      </c>
      <c r="K7455">
        <v>53</v>
      </c>
      <c r="L7455">
        <v>54</v>
      </c>
      <c r="N7455">
        <v>1</v>
      </c>
      <c r="O7455">
        <v>2.1150000000000002</v>
      </c>
      <c r="R7455">
        <v>4.4499999999999998E-2</v>
      </c>
    </row>
    <row r="7456" spans="1:18">
      <c r="A7456" t="s">
        <v>2083</v>
      </c>
      <c r="B7456" t="s">
        <v>2082</v>
      </c>
      <c r="D7456">
        <v>2021</v>
      </c>
      <c r="E7456" t="s">
        <v>2134</v>
      </c>
      <c r="F7456" t="s">
        <v>2301</v>
      </c>
      <c r="G7456">
        <v>-33.617894440000001</v>
      </c>
      <c r="H7456">
        <v>115.4164167</v>
      </c>
      <c r="I7456" t="s">
        <v>2335</v>
      </c>
      <c r="J7456" t="s">
        <v>2133</v>
      </c>
      <c r="K7456">
        <v>54</v>
      </c>
      <c r="L7456">
        <v>55</v>
      </c>
      <c r="N7456">
        <v>1</v>
      </c>
      <c r="O7456">
        <v>2.2393000000000001</v>
      </c>
      <c r="R7456">
        <v>3.5200000000000002E-2</v>
      </c>
    </row>
    <row r="7457" spans="1:18">
      <c r="A7457" t="s">
        <v>2083</v>
      </c>
      <c r="B7457" t="s">
        <v>2082</v>
      </c>
      <c r="D7457">
        <v>2021</v>
      </c>
      <c r="E7457" t="s">
        <v>2134</v>
      </c>
      <c r="F7457" t="s">
        <v>2301</v>
      </c>
      <c r="G7457">
        <v>-33.617894440000001</v>
      </c>
      <c r="H7457">
        <v>115.4164167</v>
      </c>
      <c r="I7457" t="s">
        <v>2335</v>
      </c>
      <c r="J7457" t="s">
        <v>2133</v>
      </c>
      <c r="K7457">
        <v>55</v>
      </c>
      <c r="L7457">
        <v>56</v>
      </c>
      <c r="N7457">
        <v>1</v>
      </c>
      <c r="O7457">
        <v>1.5463</v>
      </c>
      <c r="R7457">
        <v>3.6400000000000002E-2</v>
      </c>
    </row>
    <row r="7458" spans="1:18">
      <c r="A7458" t="s">
        <v>2083</v>
      </c>
      <c r="B7458" t="s">
        <v>2082</v>
      </c>
      <c r="D7458">
        <v>2021</v>
      </c>
      <c r="E7458" t="s">
        <v>2134</v>
      </c>
      <c r="F7458" t="s">
        <v>2301</v>
      </c>
      <c r="G7458">
        <v>-33.617894440000001</v>
      </c>
      <c r="H7458">
        <v>115.4164167</v>
      </c>
      <c r="I7458" t="s">
        <v>2335</v>
      </c>
      <c r="J7458" t="s">
        <v>2133</v>
      </c>
      <c r="K7458">
        <v>56</v>
      </c>
      <c r="L7458">
        <v>57</v>
      </c>
      <c r="N7458">
        <v>1</v>
      </c>
      <c r="O7458">
        <v>2.1004</v>
      </c>
      <c r="R7458">
        <v>3.6400000000000002E-2</v>
      </c>
    </row>
    <row r="7459" spans="1:18">
      <c r="A7459" t="s">
        <v>2083</v>
      </c>
      <c r="B7459" t="s">
        <v>2082</v>
      </c>
      <c r="D7459">
        <v>2021</v>
      </c>
      <c r="E7459" t="s">
        <v>2134</v>
      </c>
      <c r="F7459" t="s">
        <v>2301</v>
      </c>
      <c r="G7459">
        <v>-33.617894440000001</v>
      </c>
      <c r="H7459">
        <v>115.4164167</v>
      </c>
      <c r="I7459" t="s">
        <v>2335</v>
      </c>
      <c r="J7459" t="s">
        <v>2133</v>
      </c>
      <c r="K7459">
        <v>57</v>
      </c>
      <c r="L7459">
        <v>58</v>
      </c>
      <c r="N7459">
        <v>1</v>
      </c>
      <c r="O7459">
        <v>1.5863</v>
      </c>
      <c r="R7459">
        <v>3.6400000000000002E-2</v>
      </c>
    </row>
    <row r="7460" spans="1:18">
      <c r="A7460" t="s">
        <v>2083</v>
      </c>
      <c r="B7460" t="s">
        <v>2082</v>
      </c>
      <c r="D7460">
        <v>2021</v>
      </c>
      <c r="E7460" t="s">
        <v>2134</v>
      </c>
      <c r="F7460" t="s">
        <v>2301</v>
      </c>
      <c r="G7460">
        <v>-33.617894440000001</v>
      </c>
      <c r="H7460">
        <v>115.4164167</v>
      </c>
      <c r="I7460" t="s">
        <v>2335</v>
      </c>
      <c r="J7460" t="s">
        <v>2133</v>
      </c>
      <c r="K7460">
        <v>58</v>
      </c>
      <c r="L7460">
        <v>59</v>
      </c>
      <c r="N7460">
        <v>1</v>
      </c>
      <c r="O7460">
        <v>1.6177999999999999</v>
      </c>
      <c r="R7460">
        <v>3.6400000000000002E-2</v>
      </c>
    </row>
    <row r="7461" spans="1:18">
      <c r="A7461" t="s">
        <v>2083</v>
      </c>
      <c r="B7461" t="s">
        <v>2082</v>
      </c>
      <c r="D7461">
        <v>2021</v>
      </c>
      <c r="E7461" t="s">
        <v>2134</v>
      </c>
      <c r="F7461" t="s">
        <v>2301</v>
      </c>
      <c r="G7461">
        <v>-33.617894440000001</v>
      </c>
      <c r="H7461">
        <v>115.4164167</v>
      </c>
      <c r="I7461" t="s">
        <v>2335</v>
      </c>
      <c r="J7461" t="s">
        <v>2133</v>
      </c>
      <c r="K7461">
        <v>59</v>
      </c>
      <c r="L7461">
        <v>60</v>
      </c>
      <c r="N7461">
        <v>1</v>
      </c>
      <c r="O7461">
        <v>1.6662999999999999</v>
      </c>
      <c r="R7461">
        <v>3.7699999999999997E-2</v>
      </c>
    </row>
    <row r="7462" spans="1:18">
      <c r="A7462" t="s">
        <v>2083</v>
      </c>
      <c r="B7462" t="s">
        <v>2082</v>
      </c>
      <c r="D7462">
        <v>2021</v>
      </c>
      <c r="E7462" t="s">
        <v>2134</v>
      </c>
      <c r="F7462" t="s">
        <v>2301</v>
      </c>
      <c r="G7462">
        <v>-33.617894440000001</v>
      </c>
      <c r="H7462">
        <v>115.4164167</v>
      </c>
      <c r="I7462" t="s">
        <v>2335</v>
      </c>
      <c r="J7462" t="s">
        <v>2133</v>
      </c>
      <c r="K7462">
        <v>60</v>
      </c>
      <c r="L7462">
        <v>61</v>
      </c>
      <c r="N7462">
        <v>1</v>
      </c>
      <c r="O7462">
        <v>1.7195</v>
      </c>
      <c r="R7462">
        <v>3.6900000000000002E-2</v>
      </c>
    </row>
    <row r="7463" spans="1:18">
      <c r="A7463" t="s">
        <v>2083</v>
      </c>
      <c r="B7463" t="s">
        <v>2082</v>
      </c>
      <c r="D7463">
        <v>2021</v>
      </c>
      <c r="E7463" t="s">
        <v>2134</v>
      </c>
      <c r="F7463" t="s">
        <v>2301</v>
      </c>
      <c r="G7463">
        <v>-33.617894440000001</v>
      </c>
      <c r="H7463">
        <v>115.4164167</v>
      </c>
      <c r="I7463" t="s">
        <v>2335</v>
      </c>
      <c r="J7463" t="s">
        <v>2133</v>
      </c>
      <c r="K7463">
        <v>61</v>
      </c>
      <c r="L7463">
        <v>62</v>
      </c>
      <c r="N7463">
        <v>1</v>
      </c>
      <c r="O7463">
        <v>2.1168999999999998</v>
      </c>
      <c r="R7463">
        <v>3.6900000000000002E-2</v>
      </c>
    </row>
    <row r="7464" spans="1:18">
      <c r="A7464" t="s">
        <v>2083</v>
      </c>
      <c r="B7464" t="s">
        <v>2082</v>
      </c>
      <c r="D7464">
        <v>2021</v>
      </c>
      <c r="E7464" t="s">
        <v>2134</v>
      </c>
      <c r="F7464" t="s">
        <v>2301</v>
      </c>
      <c r="G7464">
        <v>-33.617894440000001</v>
      </c>
      <c r="H7464">
        <v>115.4164167</v>
      </c>
      <c r="I7464" t="s">
        <v>2335</v>
      </c>
      <c r="J7464" t="s">
        <v>2133</v>
      </c>
      <c r="K7464">
        <v>62</v>
      </c>
      <c r="L7464">
        <v>63</v>
      </c>
      <c r="N7464">
        <v>1</v>
      </c>
      <c r="O7464">
        <v>1.8062</v>
      </c>
      <c r="R7464">
        <v>3.6900000000000002E-2</v>
      </c>
    </row>
    <row r="7465" spans="1:18">
      <c r="A7465" t="s">
        <v>2083</v>
      </c>
      <c r="B7465" t="s">
        <v>2082</v>
      </c>
      <c r="D7465">
        <v>2021</v>
      </c>
      <c r="E7465" t="s">
        <v>2134</v>
      </c>
      <c r="F7465" t="s">
        <v>2301</v>
      </c>
      <c r="G7465">
        <v>-33.617894440000001</v>
      </c>
      <c r="H7465">
        <v>115.4164167</v>
      </c>
      <c r="I7465" t="s">
        <v>2335</v>
      </c>
      <c r="J7465" t="s">
        <v>2133</v>
      </c>
      <c r="K7465">
        <v>63</v>
      </c>
      <c r="L7465">
        <v>64</v>
      </c>
      <c r="N7465">
        <v>1</v>
      </c>
      <c r="O7465">
        <v>2.2770000000000001</v>
      </c>
      <c r="R7465">
        <v>3.6900000000000002E-2</v>
      </c>
    </row>
    <row r="7466" spans="1:18">
      <c r="A7466" t="s">
        <v>2083</v>
      </c>
      <c r="B7466" t="s">
        <v>2082</v>
      </c>
      <c r="D7466">
        <v>2021</v>
      </c>
      <c r="E7466" t="s">
        <v>2134</v>
      </c>
      <c r="F7466" t="s">
        <v>2301</v>
      </c>
      <c r="G7466">
        <v>-33.617894440000001</v>
      </c>
      <c r="H7466">
        <v>115.4164167</v>
      </c>
      <c r="I7466" t="s">
        <v>2335</v>
      </c>
      <c r="J7466" t="s">
        <v>2133</v>
      </c>
      <c r="K7466">
        <v>64</v>
      </c>
      <c r="L7466">
        <v>65</v>
      </c>
      <c r="N7466">
        <v>1</v>
      </c>
      <c r="O7466">
        <v>1.6532</v>
      </c>
      <c r="R7466">
        <v>3.61E-2</v>
      </c>
    </row>
    <row r="7467" spans="1:18">
      <c r="A7467" t="s">
        <v>2083</v>
      </c>
      <c r="B7467" t="s">
        <v>2082</v>
      </c>
      <c r="D7467">
        <v>2021</v>
      </c>
      <c r="E7467" t="s">
        <v>2134</v>
      </c>
      <c r="F7467" t="s">
        <v>2301</v>
      </c>
      <c r="G7467">
        <v>-33.617894440000001</v>
      </c>
      <c r="H7467">
        <v>115.4164167</v>
      </c>
      <c r="I7467" t="s">
        <v>2335</v>
      </c>
      <c r="J7467" t="s">
        <v>2133</v>
      </c>
      <c r="K7467">
        <v>65</v>
      </c>
      <c r="L7467">
        <v>66</v>
      </c>
      <c r="N7467">
        <v>1</v>
      </c>
      <c r="O7467">
        <v>1.4653</v>
      </c>
      <c r="R7467">
        <v>3.1899999999999998E-2</v>
      </c>
    </row>
    <row r="7468" spans="1:18">
      <c r="A7468" t="s">
        <v>2083</v>
      </c>
      <c r="B7468" t="s">
        <v>2082</v>
      </c>
      <c r="D7468">
        <v>2021</v>
      </c>
      <c r="E7468" t="s">
        <v>2134</v>
      </c>
      <c r="F7468" t="s">
        <v>2301</v>
      </c>
      <c r="G7468">
        <v>-33.617894440000001</v>
      </c>
      <c r="H7468">
        <v>115.4164167</v>
      </c>
      <c r="I7468" t="s">
        <v>2335</v>
      </c>
      <c r="J7468" t="s">
        <v>2133</v>
      </c>
      <c r="K7468">
        <v>66</v>
      </c>
      <c r="L7468">
        <v>67</v>
      </c>
      <c r="N7468">
        <v>1</v>
      </c>
      <c r="O7468">
        <v>1.7906</v>
      </c>
      <c r="R7468">
        <v>3.1899999999999998E-2</v>
      </c>
    </row>
    <row r="7469" spans="1:18">
      <c r="A7469" t="s">
        <v>2083</v>
      </c>
      <c r="B7469" t="s">
        <v>2082</v>
      </c>
      <c r="D7469">
        <v>2021</v>
      </c>
      <c r="E7469" t="s">
        <v>2134</v>
      </c>
      <c r="F7469" t="s">
        <v>2301</v>
      </c>
      <c r="G7469">
        <v>-33.617894440000001</v>
      </c>
      <c r="H7469">
        <v>115.4164167</v>
      </c>
      <c r="I7469" t="s">
        <v>2335</v>
      </c>
      <c r="J7469" t="s">
        <v>2133</v>
      </c>
      <c r="K7469">
        <v>67</v>
      </c>
      <c r="L7469">
        <v>68</v>
      </c>
      <c r="N7469">
        <v>1</v>
      </c>
      <c r="O7469">
        <v>1.8245</v>
      </c>
      <c r="R7469">
        <v>3.1899999999999998E-2</v>
      </c>
    </row>
    <row r="7470" spans="1:18">
      <c r="A7470" t="s">
        <v>2083</v>
      </c>
      <c r="B7470" t="s">
        <v>2082</v>
      </c>
      <c r="D7470">
        <v>2021</v>
      </c>
      <c r="E7470" t="s">
        <v>2134</v>
      </c>
      <c r="F7470" t="s">
        <v>2301</v>
      </c>
      <c r="G7470">
        <v>-33.617894440000001</v>
      </c>
      <c r="H7470">
        <v>115.4164167</v>
      </c>
      <c r="I7470" t="s">
        <v>2335</v>
      </c>
      <c r="J7470" t="s">
        <v>2133</v>
      </c>
      <c r="K7470">
        <v>68</v>
      </c>
      <c r="L7470">
        <v>69</v>
      </c>
      <c r="N7470">
        <v>1</v>
      </c>
      <c r="O7470">
        <v>1.6546000000000001</v>
      </c>
      <c r="R7470">
        <v>3.1899999999999998E-2</v>
      </c>
    </row>
    <row r="7471" spans="1:18">
      <c r="A7471" t="s">
        <v>2083</v>
      </c>
      <c r="B7471" t="s">
        <v>2082</v>
      </c>
      <c r="D7471">
        <v>2021</v>
      </c>
      <c r="E7471" t="s">
        <v>2134</v>
      </c>
      <c r="F7471" t="s">
        <v>2301</v>
      </c>
      <c r="G7471">
        <v>-33.617894440000001</v>
      </c>
      <c r="H7471">
        <v>115.4164167</v>
      </c>
      <c r="I7471" t="s">
        <v>2335</v>
      </c>
      <c r="J7471" t="s">
        <v>2133</v>
      </c>
      <c r="K7471">
        <v>69</v>
      </c>
      <c r="L7471">
        <v>70</v>
      </c>
      <c r="N7471">
        <v>1</v>
      </c>
      <c r="O7471">
        <v>1.5303</v>
      </c>
      <c r="R7471">
        <v>2.7699999999999999E-2</v>
      </c>
    </row>
    <row r="7472" spans="1:18">
      <c r="A7472" t="s">
        <v>2083</v>
      </c>
      <c r="B7472" t="s">
        <v>2082</v>
      </c>
      <c r="D7472">
        <v>2021</v>
      </c>
      <c r="E7472" t="s">
        <v>2134</v>
      </c>
      <c r="F7472" t="s">
        <v>2301</v>
      </c>
      <c r="G7472">
        <v>-33.617894440000001</v>
      </c>
      <c r="H7472">
        <v>115.4164167</v>
      </c>
      <c r="I7472" t="s">
        <v>2335</v>
      </c>
      <c r="J7472" t="s">
        <v>2133</v>
      </c>
      <c r="K7472">
        <v>70</v>
      </c>
      <c r="L7472">
        <v>71</v>
      </c>
      <c r="N7472">
        <v>1</v>
      </c>
      <c r="O7472">
        <v>2.0124</v>
      </c>
      <c r="R7472">
        <v>2.7400000000000001E-2</v>
      </c>
    </row>
    <row r="7473" spans="1:18">
      <c r="A7473" t="s">
        <v>2083</v>
      </c>
      <c r="B7473" t="s">
        <v>2082</v>
      </c>
      <c r="D7473">
        <v>2021</v>
      </c>
      <c r="E7473" t="s">
        <v>2134</v>
      </c>
      <c r="F7473" t="s">
        <v>2301</v>
      </c>
      <c r="G7473">
        <v>-33.617894440000001</v>
      </c>
      <c r="H7473">
        <v>115.4164167</v>
      </c>
      <c r="I7473" t="s">
        <v>2335</v>
      </c>
      <c r="J7473" t="s">
        <v>2133</v>
      </c>
      <c r="K7473">
        <v>71</v>
      </c>
      <c r="L7473">
        <v>72</v>
      </c>
      <c r="N7473">
        <v>1</v>
      </c>
      <c r="O7473">
        <v>1.8081</v>
      </c>
      <c r="R7473">
        <v>2.7400000000000001E-2</v>
      </c>
    </row>
    <row r="7474" spans="1:18">
      <c r="A7474" t="s">
        <v>2083</v>
      </c>
      <c r="B7474" t="s">
        <v>2082</v>
      </c>
      <c r="D7474">
        <v>2021</v>
      </c>
      <c r="E7474" t="s">
        <v>2134</v>
      </c>
      <c r="F7474" t="s">
        <v>2301</v>
      </c>
      <c r="G7474">
        <v>-33.617894440000001</v>
      </c>
      <c r="H7474">
        <v>115.4164167</v>
      </c>
      <c r="I7474" t="s">
        <v>2335</v>
      </c>
      <c r="J7474" t="s">
        <v>2133</v>
      </c>
      <c r="K7474">
        <v>72</v>
      </c>
      <c r="L7474">
        <v>73</v>
      </c>
      <c r="N7474">
        <v>1</v>
      </c>
      <c r="O7474">
        <v>1.5468</v>
      </c>
      <c r="R7474">
        <v>2.7400000000000001E-2</v>
      </c>
    </row>
    <row r="7475" spans="1:18">
      <c r="A7475" t="s">
        <v>2083</v>
      </c>
      <c r="B7475" t="s">
        <v>2082</v>
      </c>
      <c r="D7475">
        <v>2021</v>
      </c>
      <c r="E7475" t="s">
        <v>2134</v>
      </c>
      <c r="F7475" t="s">
        <v>2301</v>
      </c>
      <c r="G7475">
        <v>-33.617894440000001</v>
      </c>
      <c r="H7475">
        <v>115.4164167</v>
      </c>
      <c r="I7475" t="s">
        <v>2335</v>
      </c>
      <c r="J7475" t="s">
        <v>2133</v>
      </c>
      <c r="K7475">
        <v>73</v>
      </c>
      <c r="L7475">
        <v>74</v>
      </c>
      <c r="N7475">
        <v>1</v>
      </c>
      <c r="O7475">
        <v>1.6093999999999999</v>
      </c>
      <c r="R7475">
        <v>2.7400000000000001E-2</v>
      </c>
    </row>
    <row r="7476" spans="1:18">
      <c r="A7476" t="s">
        <v>2083</v>
      </c>
      <c r="B7476" t="s">
        <v>2082</v>
      </c>
      <c r="D7476">
        <v>2021</v>
      </c>
      <c r="E7476" t="s">
        <v>2134</v>
      </c>
      <c r="F7476" t="s">
        <v>2301</v>
      </c>
      <c r="G7476">
        <v>-33.617894440000001</v>
      </c>
      <c r="H7476">
        <v>115.4164167</v>
      </c>
      <c r="I7476" t="s">
        <v>2335</v>
      </c>
      <c r="J7476" t="s">
        <v>2133</v>
      </c>
      <c r="K7476">
        <v>74</v>
      </c>
      <c r="L7476">
        <v>75</v>
      </c>
      <c r="N7476">
        <v>1</v>
      </c>
      <c r="O7476">
        <v>1.6113</v>
      </c>
      <c r="R7476">
        <v>2.7E-2</v>
      </c>
    </row>
    <row r="7477" spans="1:18">
      <c r="A7477" t="s">
        <v>2083</v>
      </c>
      <c r="B7477" t="s">
        <v>2082</v>
      </c>
      <c r="D7477">
        <v>2021</v>
      </c>
      <c r="E7477" t="s">
        <v>2134</v>
      </c>
      <c r="F7477" t="s">
        <v>2301</v>
      </c>
      <c r="G7477">
        <v>-33.617894440000001</v>
      </c>
      <c r="H7477">
        <v>115.4164167</v>
      </c>
      <c r="I7477" t="s">
        <v>2335</v>
      </c>
      <c r="J7477" t="s">
        <v>2133</v>
      </c>
      <c r="K7477">
        <v>75</v>
      </c>
      <c r="L7477">
        <v>76</v>
      </c>
      <c r="N7477">
        <v>1</v>
      </c>
      <c r="O7477">
        <v>1.8485</v>
      </c>
    </row>
    <row r="7478" spans="1:18">
      <c r="A7478" t="s">
        <v>2083</v>
      </c>
      <c r="B7478" t="s">
        <v>2082</v>
      </c>
      <c r="D7478">
        <v>2021</v>
      </c>
      <c r="E7478" t="s">
        <v>2130</v>
      </c>
      <c r="F7478" t="s">
        <v>2301</v>
      </c>
      <c r="G7478">
        <v>-32.998170000000002</v>
      </c>
      <c r="H7478">
        <v>137.62118000000001</v>
      </c>
      <c r="I7478" t="s">
        <v>2332</v>
      </c>
      <c r="J7478" t="s">
        <v>2132</v>
      </c>
      <c r="K7478">
        <v>0</v>
      </c>
      <c r="L7478">
        <v>0.5</v>
      </c>
      <c r="N7478">
        <v>0.5</v>
      </c>
      <c r="O7478">
        <v>0.3246</v>
      </c>
      <c r="R7478">
        <v>1.4376</v>
      </c>
    </row>
    <row r="7479" spans="1:18">
      <c r="A7479" t="s">
        <v>2083</v>
      </c>
      <c r="B7479" t="s">
        <v>2082</v>
      </c>
      <c r="D7479">
        <v>2021</v>
      </c>
      <c r="E7479" t="s">
        <v>2130</v>
      </c>
      <c r="F7479" t="s">
        <v>2301</v>
      </c>
      <c r="G7479">
        <v>-32.998170000000002</v>
      </c>
      <c r="H7479">
        <v>137.62118000000001</v>
      </c>
      <c r="I7479" t="s">
        <v>2332</v>
      </c>
      <c r="J7479" t="s">
        <v>2132</v>
      </c>
      <c r="K7479">
        <v>0.5</v>
      </c>
      <c r="L7479">
        <v>1</v>
      </c>
      <c r="N7479">
        <v>0.5</v>
      </c>
      <c r="O7479">
        <v>0.4355</v>
      </c>
      <c r="R7479">
        <v>0.96140000000000003</v>
      </c>
    </row>
    <row r="7480" spans="1:18">
      <c r="A7480" t="s">
        <v>2083</v>
      </c>
      <c r="B7480" t="s">
        <v>2082</v>
      </c>
      <c r="D7480">
        <v>2021</v>
      </c>
      <c r="E7480" t="s">
        <v>2130</v>
      </c>
      <c r="F7480" t="s">
        <v>2301</v>
      </c>
      <c r="G7480">
        <v>-32.998170000000002</v>
      </c>
      <c r="H7480">
        <v>137.62118000000001</v>
      </c>
      <c r="I7480" t="s">
        <v>2332</v>
      </c>
      <c r="J7480" t="s">
        <v>2132</v>
      </c>
      <c r="K7480">
        <v>1</v>
      </c>
      <c r="L7480">
        <v>1.5</v>
      </c>
      <c r="N7480">
        <v>0.5</v>
      </c>
      <c r="O7480">
        <v>0.93510000000000004</v>
      </c>
      <c r="R7480">
        <v>0.48509999999999998</v>
      </c>
    </row>
    <row r="7481" spans="1:18">
      <c r="A7481" t="s">
        <v>2083</v>
      </c>
      <c r="B7481" t="s">
        <v>2082</v>
      </c>
      <c r="D7481">
        <v>2021</v>
      </c>
      <c r="E7481" t="s">
        <v>2130</v>
      </c>
      <c r="F7481" t="s">
        <v>2301</v>
      </c>
      <c r="G7481">
        <v>-32.998170000000002</v>
      </c>
      <c r="H7481">
        <v>137.62118000000001</v>
      </c>
      <c r="I7481" t="s">
        <v>2332</v>
      </c>
      <c r="J7481" t="s">
        <v>2132</v>
      </c>
      <c r="K7481">
        <v>1.5</v>
      </c>
      <c r="L7481">
        <v>2</v>
      </c>
      <c r="N7481">
        <v>0.5</v>
      </c>
      <c r="O7481">
        <v>0.76839999999999997</v>
      </c>
      <c r="R7481">
        <v>0.52510000000000001</v>
      </c>
    </row>
    <row r="7482" spans="1:18">
      <c r="A7482" t="s">
        <v>2083</v>
      </c>
      <c r="B7482" t="s">
        <v>2082</v>
      </c>
      <c r="D7482">
        <v>2021</v>
      </c>
      <c r="E7482" t="s">
        <v>2130</v>
      </c>
      <c r="F7482" t="s">
        <v>2301</v>
      </c>
      <c r="G7482">
        <v>-32.998170000000002</v>
      </c>
      <c r="H7482">
        <v>137.62118000000001</v>
      </c>
      <c r="I7482" t="s">
        <v>2332</v>
      </c>
      <c r="J7482" t="s">
        <v>2132</v>
      </c>
      <c r="K7482">
        <v>2</v>
      </c>
      <c r="L7482">
        <v>2.5</v>
      </c>
      <c r="N7482">
        <v>0.5</v>
      </c>
      <c r="O7482">
        <v>0.63439999999999996</v>
      </c>
      <c r="R7482">
        <v>0.56520000000000004</v>
      </c>
    </row>
    <row r="7483" spans="1:18">
      <c r="A7483" t="s">
        <v>2083</v>
      </c>
      <c r="B7483" t="s">
        <v>2082</v>
      </c>
      <c r="D7483">
        <v>2021</v>
      </c>
      <c r="E7483" t="s">
        <v>2130</v>
      </c>
      <c r="F7483" t="s">
        <v>2301</v>
      </c>
      <c r="G7483">
        <v>-32.998170000000002</v>
      </c>
      <c r="H7483">
        <v>137.62118000000001</v>
      </c>
      <c r="I7483" t="s">
        <v>2332</v>
      </c>
      <c r="J7483" t="s">
        <v>2132</v>
      </c>
      <c r="K7483">
        <v>2.5</v>
      </c>
      <c r="L7483">
        <v>3</v>
      </c>
      <c r="N7483">
        <v>0.5</v>
      </c>
      <c r="O7483">
        <v>1.1507000000000001</v>
      </c>
      <c r="R7483">
        <v>0.53649999999999998</v>
      </c>
    </row>
    <row r="7484" spans="1:18">
      <c r="A7484" t="s">
        <v>2083</v>
      </c>
      <c r="B7484" t="s">
        <v>2082</v>
      </c>
      <c r="D7484">
        <v>2021</v>
      </c>
      <c r="E7484" t="s">
        <v>2130</v>
      </c>
      <c r="F7484" t="s">
        <v>2301</v>
      </c>
      <c r="G7484">
        <v>-32.998170000000002</v>
      </c>
      <c r="H7484">
        <v>137.62118000000001</v>
      </c>
      <c r="I7484" t="s">
        <v>2332</v>
      </c>
      <c r="J7484" t="s">
        <v>2132</v>
      </c>
      <c r="K7484">
        <v>3</v>
      </c>
      <c r="L7484">
        <v>3.5</v>
      </c>
      <c r="N7484">
        <v>0.5</v>
      </c>
      <c r="O7484">
        <v>0.98299999999999998</v>
      </c>
      <c r="R7484">
        <v>0.50770000000000004</v>
      </c>
    </row>
    <row r="7485" spans="1:18">
      <c r="A7485" t="s">
        <v>2083</v>
      </c>
      <c r="B7485" t="s">
        <v>2082</v>
      </c>
      <c r="D7485">
        <v>2021</v>
      </c>
      <c r="E7485" t="s">
        <v>2130</v>
      </c>
      <c r="F7485" t="s">
        <v>2301</v>
      </c>
      <c r="G7485">
        <v>-32.998170000000002</v>
      </c>
      <c r="H7485">
        <v>137.62118000000001</v>
      </c>
      <c r="I7485" t="s">
        <v>2332</v>
      </c>
      <c r="J7485" t="s">
        <v>2132</v>
      </c>
      <c r="K7485">
        <v>3.5</v>
      </c>
      <c r="L7485">
        <v>4</v>
      </c>
      <c r="N7485">
        <v>0.5</v>
      </c>
      <c r="O7485">
        <v>1.1725000000000001</v>
      </c>
      <c r="R7485">
        <v>0.4768</v>
      </c>
    </row>
    <row r="7486" spans="1:18">
      <c r="A7486" t="s">
        <v>2083</v>
      </c>
      <c r="B7486" t="s">
        <v>2082</v>
      </c>
      <c r="D7486">
        <v>2021</v>
      </c>
      <c r="E7486" t="s">
        <v>2130</v>
      </c>
      <c r="F7486" t="s">
        <v>2301</v>
      </c>
      <c r="G7486">
        <v>-32.998170000000002</v>
      </c>
      <c r="H7486">
        <v>137.62118000000001</v>
      </c>
      <c r="I7486" t="s">
        <v>2332</v>
      </c>
      <c r="J7486" t="s">
        <v>2132</v>
      </c>
      <c r="K7486">
        <v>4</v>
      </c>
      <c r="L7486">
        <v>4.5</v>
      </c>
      <c r="N7486">
        <v>0.5</v>
      </c>
      <c r="O7486">
        <v>1.0408999999999999</v>
      </c>
      <c r="R7486">
        <v>0.44590000000000002</v>
      </c>
    </row>
    <row r="7487" spans="1:18">
      <c r="A7487" t="s">
        <v>2083</v>
      </c>
      <c r="B7487" t="s">
        <v>2082</v>
      </c>
      <c r="D7487">
        <v>2021</v>
      </c>
      <c r="E7487" t="s">
        <v>2130</v>
      </c>
      <c r="F7487" t="s">
        <v>2301</v>
      </c>
      <c r="G7487">
        <v>-32.998170000000002</v>
      </c>
      <c r="H7487">
        <v>137.62118000000001</v>
      </c>
      <c r="I7487" t="s">
        <v>2332</v>
      </c>
      <c r="J7487" t="s">
        <v>2132</v>
      </c>
      <c r="K7487">
        <v>4.5</v>
      </c>
      <c r="L7487">
        <v>5</v>
      </c>
      <c r="N7487">
        <v>0.5</v>
      </c>
      <c r="O7487">
        <v>1.2122999999999999</v>
      </c>
      <c r="R7487">
        <v>0.39479999999999998</v>
      </c>
    </row>
    <row r="7488" spans="1:18">
      <c r="A7488" t="s">
        <v>2083</v>
      </c>
      <c r="B7488" t="s">
        <v>2082</v>
      </c>
      <c r="D7488">
        <v>2021</v>
      </c>
      <c r="E7488" t="s">
        <v>2130</v>
      </c>
      <c r="F7488" t="s">
        <v>2301</v>
      </c>
      <c r="G7488">
        <v>-32.998170000000002</v>
      </c>
      <c r="H7488">
        <v>137.62118000000001</v>
      </c>
      <c r="I7488" t="s">
        <v>2332</v>
      </c>
      <c r="J7488" t="s">
        <v>2132</v>
      </c>
      <c r="K7488">
        <v>5</v>
      </c>
      <c r="L7488">
        <v>5.5</v>
      </c>
      <c r="N7488">
        <v>0.5</v>
      </c>
      <c r="O7488">
        <v>1.2329000000000001</v>
      </c>
      <c r="R7488">
        <v>0.34360000000000002</v>
      </c>
    </row>
    <row r="7489" spans="1:18">
      <c r="A7489" t="s">
        <v>2083</v>
      </c>
      <c r="B7489" t="s">
        <v>2082</v>
      </c>
      <c r="D7489">
        <v>2021</v>
      </c>
      <c r="E7489" t="s">
        <v>2130</v>
      </c>
      <c r="F7489" t="s">
        <v>2301</v>
      </c>
      <c r="G7489">
        <v>-32.998170000000002</v>
      </c>
      <c r="H7489">
        <v>137.62118000000001</v>
      </c>
      <c r="I7489" t="s">
        <v>2332</v>
      </c>
      <c r="J7489" t="s">
        <v>2132</v>
      </c>
      <c r="K7489">
        <v>5.5</v>
      </c>
      <c r="L7489">
        <v>6</v>
      </c>
      <c r="N7489">
        <v>0.5</v>
      </c>
      <c r="O7489">
        <v>0.79530000000000001</v>
      </c>
      <c r="R7489">
        <v>0.2616</v>
      </c>
    </row>
    <row r="7490" spans="1:18">
      <c r="A7490" t="s">
        <v>2083</v>
      </c>
      <c r="B7490" t="s">
        <v>2082</v>
      </c>
      <c r="D7490">
        <v>2021</v>
      </c>
      <c r="E7490" t="s">
        <v>2130</v>
      </c>
      <c r="F7490" t="s">
        <v>2301</v>
      </c>
      <c r="G7490">
        <v>-32.998170000000002</v>
      </c>
      <c r="H7490">
        <v>137.62118000000001</v>
      </c>
      <c r="I7490" t="s">
        <v>2332</v>
      </c>
      <c r="J7490" t="s">
        <v>2132</v>
      </c>
      <c r="K7490">
        <v>6</v>
      </c>
      <c r="L7490">
        <v>6.5</v>
      </c>
      <c r="N7490">
        <v>0.5</v>
      </c>
      <c r="O7490">
        <v>1.327</v>
      </c>
      <c r="R7490">
        <v>0.17960000000000001</v>
      </c>
    </row>
    <row r="7491" spans="1:18">
      <c r="A7491" t="s">
        <v>2083</v>
      </c>
      <c r="B7491" t="s">
        <v>2082</v>
      </c>
      <c r="D7491">
        <v>2021</v>
      </c>
      <c r="E7491" t="s">
        <v>2130</v>
      </c>
      <c r="F7491" t="s">
        <v>2301</v>
      </c>
      <c r="G7491">
        <v>-32.998170000000002</v>
      </c>
      <c r="H7491">
        <v>137.62118000000001</v>
      </c>
      <c r="I7491" t="s">
        <v>2332</v>
      </c>
      <c r="J7491" t="s">
        <v>2132</v>
      </c>
      <c r="K7491">
        <v>6.5</v>
      </c>
      <c r="L7491">
        <v>7</v>
      </c>
      <c r="N7491">
        <v>0.5</v>
      </c>
      <c r="O7491">
        <v>1.5984</v>
      </c>
      <c r="R7491">
        <v>0.25729999999999997</v>
      </c>
    </row>
    <row r="7492" spans="1:18">
      <c r="A7492" t="s">
        <v>2083</v>
      </c>
      <c r="B7492" t="s">
        <v>2082</v>
      </c>
      <c r="D7492">
        <v>2021</v>
      </c>
      <c r="E7492" t="s">
        <v>2130</v>
      </c>
      <c r="F7492" t="s">
        <v>2301</v>
      </c>
      <c r="G7492">
        <v>-32.998170000000002</v>
      </c>
      <c r="H7492">
        <v>137.62118000000001</v>
      </c>
      <c r="I7492" t="s">
        <v>2332</v>
      </c>
      <c r="J7492" t="s">
        <v>2132</v>
      </c>
      <c r="K7492">
        <v>7</v>
      </c>
      <c r="L7492">
        <v>7.5</v>
      </c>
      <c r="N7492">
        <v>0.5</v>
      </c>
      <c r="O7492">
        <v>0.94820000000000004</v>
      </c>
      <c r="R7492">
        <v>0.33510000000000001</v>
      </c>
    </row>
    <row r="7493" spans="1:18">
      <c r="A7493" t="s">
        <v>2083</v>
      </c>
      <c r="B7493" t="s">
        <v>2082</v>
      </c>
      <c r="D7493">
        <v>2021</v>
      </c>
      <c r="E7493" t="s">
        <v>2130</v>
      </c>
      <c r="F7493" t="s">
        <v>2301</v>
      </c>
      <c r="G7493">
        <v>-32.998170000000002</v>
      </c>
      <c r="H7493">
        <v>137.62118000000001</v>
      </c>
      <c r="I7493" t="s">
        <v>2332</v>
      </c>
      <c r="J7493" t="s">
        <v>2132</v>
      </c>
      <c r="K7493">
        <v>7.5</v>
      </c>
      <c r="L7493">
        <v>8</v>
      </c>
      <c r="N7493">
        <v>0.5</v>
      </c>
      <c r="O7493">
        <v>0.98429999999999995</v>
      </c>
      <c r="R7493">
        <v>0.41799999999999998</v>
      </c>
    </row>
    <row r="7494" spans="1:18">
      <c r="A7494" t="s">
        <v>2083</v>
      </c>
      <c r="B7494" t="s">
        <v>2082</v>
      </c>
      <c r="D7494">
        <v>2021</v>
      </c>
      <c r="E7494" t="s">
        <v>2130</v>
      </c>
      <c r="F7494" t="s">
        <v>2301</v>
      </c>
      <c r="G7494">
        <v>-32.998170000000002</v>
      </c>
      <c r="H7494">
        <v>137.62118000000001</v>
      </c>
      <c r="I7494" t="s">
        <v>2332</v>
      </c>
      <c r="J7494" t="s">
        <v>2132</v>
      </c>
      <c r="K7494">
        <v>8</v>
      </c>
      <c r="L7494">
        <v>8.5</v>
      </c>
      <c r="N7494">
        <v>0.5</v>
      </c>
      <c r="O7494">
        <v>0.96179999999999999</v>
      </c>
      <c r="R7494">
        <v>0.50090000000000001</v>
      </c>
    </row>
    <row r="7495" spans="1:18">
      <c r="A7495" t="s">
        <v>2083</v>
      </c>
      <c r="B7495" t="s">
        <v>2082</v>
      </c>
      <c r="D7495">
        <v>2021</v>
      </c>
      <c r="E7495" t="s">
        <v>2130</v>
      </c>
      <c r="F7495" t="s">
        <v>2301</v>
      </c>
      <c r="G7495">
        <v>-32.998170000000002</v>
      </c>
      <c r="H7495">
        <v>137.62118000000001</v>
      </c>
      <c r="I7495" t="s">
        <v>2332</v>
      </c>
      <c r="J7495" t="s">
        <v>2132</v>
      </c>
      <c r="K7495">
        <v>8.5</v>
      </c>
      <c r="L7495">
        <v>9</v>
      </c>
      <c r="N7495">
        <v>0.5</v>
      </c>
      <c r="O7495">
        <v>0.36120000000000002</v>
      </c>
      <c r="R7495">
        <v>0.59840000000000004</v>
      </c>
    </row>
    <row r="7496" spans="1:18">
      <c r="A7496" t="s">
        <v>2083</v>
      </c>
      <c r="B7496" t="s">
        <v>2082</v>
      </c>
      <c r="D7496">
        <v>2021</v>
      </c>
      <c r="E7496" t="s">
        <v>2130</v>
      </c>
      <c r="F7496" t="s">
        <v>2301</v>
      </c>
      <c r="G7496">
        <v>-32.998170000000002</v>
      </c>
      <c r="H7496">
        <v>137.62118000000001</v>
      </c>
      <c r="I7496" t="s">
        <v>2332</v>
      </c>
      <c r="J7496" t="s">
        <v>2132</v>
      </c>
      <c r="K7496">
        <v>9</v>
      </c>
      <c r="L7496">
        <v>10</v>
      </c>
      <c r="N7496">
        <v>1</v>
      </c>
      <c r="O7496">
        <v>0.40279999999999999</v>
      </c>
      <c r="R7496">
        <v>0.69589999999999996</v>
      </c>
    </row>
    <row r="7497" spans="1:18">
      <c r="A7497" t="s">
        <v>2083</v>
      </c>
      <c r="B7497" t="s">
        <v>2082</v>
      </c>
      <c r="D7497">
        <v>2021</v>
      </c>
      <c r="E7497" t="s">
        <v>2130</v>
      </c>
      <c r="F7497" t="s">
        <v>2301</v>
      </c>
      <c r="G7497">
        <v>-32.998170000000002</v>
      </c>
      <c r="H7497">
        <v>137.62118000000001</v>
      </c>
      <c r="I7497" t="s">
        <v>2332</v>
      </c>
      <c r="J7497" t="s">
        <v>2132</v>
      </c>
      <c r="K7497">
        <v>10</v>
      </c>
      <c r="L7497">
        <v>10.5</v>
      </c>
      <c r="N7497">
        <v>0.5</v>
      </c>
      <c r="O7497">
        <v>0.51739999999999997</v>
      </c>
      <c r="R7497">
        <v>0.91600000000000004</v>
      </c>
    </row>
    <row r="7498" spans="1:18">
      <c r="A7498" t="s">
        <v>2083</v>
      </c>
      <c r="B7498" t="s">
        <v>2082</v>
      </c>
      <c r="D7498">
        <v>2021</v>
      </c>
      <c r="E7498" t="s">
        <v>2130</v>
      </c>
      <c r="F7498" t="s">
        <v>2301</v>
      </c>
      <c r="G7498">
        <v>-32.998170000000002</v>
      </c>
      <c r="H7498">
        <v>137.62118000000001</v>
      </c>
      <c r="I7498" t="s">
        <v>2332</v>
      </c>
      <c r="J7498" t="s">
        <v>2132</v>
      </c>
      <c r="K7498">
        <v>10.5</v>
      </c>
      <c r="L7498">
        <v>11</v>
      </c>
      <c r="N7498">
        <v>0.5</v>
      </c>
      <c r="O7498">
        <v>0.79690000000000005</v>
      </c>
      <c r="R7498">
        <v>1.1361000000000001</v>
      </c>
    </row>
    <row r="7499" spans="1:18">
      <c r="A7499" t="s">
        <v>2083</v>
      </c>
      <c r="B7499" t="s">
        <v>2082</v>
      </c>
      <c r="D7499">
        <v>2021</v>
      </c>
      <c r="E7499" t="s">
        <v>2130</v>
      </c>
      <c r="F7499" t="s">
        <v>2301</v>
      </c>
      <c r="G7499">
        <v>-32.998170000000002</v>
      </c>
      <c r="H7499">
        <v>137.62118000000001</v>
      </c>
      <c r="I7499" t="s">
        <v>2332</v>
      </c>
      <c r="J7499" t="s">
        <v>2132</v>
      </c>
      <c r="K7499">
        <v>11</v>
      </c>
      <c r="L7499">
        <v>11.5</v>
      </c>
      <c r="N7499">
        <v>0.5</v>
      </c>
      <c r="O7499">
        <v>0.38030000000000003</v>
      </c>
      <c r="R7499">
        <v>0.83320000000000005</v>
      </c>
    </row>
    <row r="7500" spans="1:18">
      <c r="A7500" t="s">
        <v>2083</v>
      </c>
      <c r="B7500" t="s">
        <v>2082</v>
      </c>
      <c r="D7500">
        <v>2021</v>
      </c>
      <c r="E7500" t="s">
        <v>2130</v>
      </c>
      <c r="F7500" t="s">
        <v>2301</v>
      </c>
      <c r="G7500">
        <v>-32.998170000000002</v>
      </c>
      <c r="H7500">
        <v>137.62118000000001</v>
      </c>
      <c r="I7500" t="s">
        <v>2332</v>
      </c>
      <c r="J7500" t="s">
        <v>2132</v>
      </c>
      <c r="K7500">
        <v>11.5</v>
      </c>
      <c r="L7500">
        <v>12</v>
      </c>
      <c r="N7500">
        <v>0.5</v>
      </c>
      <c r="O7500">
        <v>1.0085999999999999</v>
      </c>
      <c r="R7500">
        <v>0.53029999999999999</v>
      </c>
    </row>
    <row r="7501" spans="1:18">
      <c r="A7501" t="s">
        <v>2083</v>
      </c>
      <c r="B7501" t="s">
        <v>2082</v>
      </c>
      <c r="D7501">
        <v>2021</v>
      </c>
      <c r="E7501" t="s">
        <v>2130</v>
      </c>
      <c r="F7501" t="s">
        <v>2301</v>
      </c>
      <c r="G7501">
        <v>-32.998170000000002</v>
      </c>
      <c r="H7501">
        <v>137.62118000000001</v>
      </c>
      <c r="I7501" t="s">
        <v>2332</v>
      </c>
      <c r="J7501" t="s">
        <v>2132</v>
      </c>
      <c r="K7501">
        <v>12</v>
      </c>
      <c r="L7501">
        <v>12.5</v>
      </c>
      <c r="N7501">
        <v>0.5</v>
      </c>
      <c r="O7501">
        <v>0.87549999999999994</v>
      </c>
      <c r="R7501">
        <v>0.77780000000000005</v>
      </c>
    </row>
    <row r="7502" spans="1:18">
      <c r="A7502" t="s">
        <v>2083</v>
      </c>
      <c r="B7502" t="s">
        <v>2082</v>
      </c>
      <c r="D7502">
        <v>2021</v>
      </c>
      <c r="E7502" t="s">
        <v>2130</v>
      </c>
      <c r="F7502" t="s">
        <v>2301</v>
      </c>
      <c r="G7502">
        <v>-32.998170000000002</v>
      </c>
      <c r="H7502">
        <v>137.62118000000001</v>
      </c>
      <c r="I7502" t="s">
        <v>2332</v>
      </c>
      <c r="J7502" t="s">
        <v>2132</v>
      </c>
      <c r="K7502">
        <v>12.5</v>
      </c>
      <c r="L7502">
        <v>13</v>
      </c>
      <c r="N7502">
        <v>0.5</v>
      </c>
      <c r="O7502">
        <v>0.74429999999999996</v>
      </c>
      <c r="R7502">
        <v>1.0253000000000001</v>
      </c>
    </row>
    <row r="7503" spans="1:18">
      <c r="A7503" t="s">
        <v>2083</v>
      </c>
      <c r="B7503" t="s">
        <v>2082</v>
      </c>
      <c r="D7503">
        <v>2021</v>
      </c>
      <c r="E7503" t="s">
        <v>2130</v>
      </c>
      <c r="F7503" t="s">
        <v>2301</v>
      </c>
      <c r="G7503">
        <v>-32.998170000000002</v>
      </c>
      <c r="H7503">
        <v>137.62118000000001</v>
      </c>
      <c r="I7503" t="s">
        <v>2332</v>
      </c>
      <c r="J7503" t="s">
        <v>2132</v>
      </c>
      <c r="K7503">
        <v>13</v>
      </c>
      <c r="L7503">
        <v>13.5</v>
      </c>
      <c r="N7503">
        <v>0.5</v>
      </c>
      <c r="O7503">
        <v>0.72750000000000004</v>
      </c>
      <c r="R7503">
        <v>0.91069999999999995</v>
      </c>
    </row>
    <row r="7504" spans="1:18">
      <c r="A7504" t="s">
        <v>2083</v>
      </c>
      <c r="B7504" t="s">
        <v>2082</v>
      </c>
      <c r="D7504">
        <v>2021</v>
      </c>
      <c r="E7504" t="s">
        <v>2130</v>
      </c>
      <c r="F7504" t="s">
        <v>2301</v>
      </c>
      <c r="G7504">
        <v>-32.998170000000002</v>
      </c>
      <c r="H7504">
        <v>137.62118000000001</v>
      </c>
      <c r="I7504" t="s">
        <v>2332</v>
      </c>
      <c r="J7504" t="s">
        <v>2132</v>
      </c>
      <c r="K7504">
        <v>13.5</v>
      </c>
      <c r="L7504">
        <v>14</v>
      </c>
      <c r="N7504">
        <v>0.5</v>
      </c>
      <c r="O7504">
        <v>0.9526</v>
      </c>
      <c r="R7504">
        <v>0.79610000000000003</v>
      </c>
    </row>
    <row r="7505" spans="1:18">
      <c r="A7505" t="s">
        <v>2083</v>
      </c>
      <c r="B7505" t="s">
        <v>2082</v>
      </c>
      <c r="D7505">
        <v>2021</v>
      </c>
      <c r="E7505" t="s">
        <v>2130</v>
      </c>
      <c r="F7505" t="s">
        <v>2301</v>
      </c>
      <c r="G7505">
        <v>-32.998170000000002</v>
      </c>
      <c r="H7505">
        <v>137.62118000000001</v>
      </c>
      <c r="I7505" t="s">
        <v>2332</v>
      </c>
      <c r="J7505" t="s">
        <v>2132</v>
      </c>
      <c r="K7505">
        <v>14</v>
      </c>
      <c r="L7505">
        <v>14.5</v>
      </c>
      <c r="N7505">
        <v>0.5</v>
      </c>
      <c r="O7505">
        <v>0.96430000000000005</v>
      </c>
      <c r="R7505">
        <v>0.60260000000000002</v>
      </c>
    </row>
    <row r="7506" spans="1:18">
      <c r="A7506" t="s">
        <v>2083</v>
      </c>
      <c r="B7506" t="s">
        <v>2082</v>
      </c>
      <c r="D7506">
        <v>2021</v>
      </c>
      <c r="E7506" t="s">
        <v>2130</v>
      </c>
      <c r="F7506" t="s">
        <v>2301</v>
      </c>
      <c r="G7506">
        <v>-32.998170000000002</v>
      </c>
      <c r="H7506">
        <v>137.62118000000001</v>
      </c>
      <c r="I7506" t="s">
        <v>2332</v>
      </c>
      <c r="J7506" t="s">
        <v>2132</v>
      </c>
      <c r="K7506">
        <v>14.5</v>
      </c>
      <c r="L7506">
        <v>15</v>
      </c>
      <c r="N7506">
        <v>0.5</v>
      </c>
      <c r="O7506">
        <v>1.1269</v>
      </c>
      <c r="R7506">
        <v>0.40899999999999997</v>
      </c>
    </row>
    <row r="7507" spans="1:18">
      <c r="A7507" t="s">
        <v>2083</v>
      </c>
      <c r="B7507" t="s">
        <v>2082</v>
      </c>
      <c r="D7507">
        <v>2021</v>
      </c>
      <c r="E7507" t="s">
        <v>2130</v>
      </c>
      <c r="F7507" t="s">
        <v>2301</v>
      </c>
      <c r="G7507">
        <v>-32.998170000000002</v>
      </c>
      <c r="H7507">
        <v>137.62118000000001</v>
      </c>
      <c r="I7507" t="s">
        <v>2332</v>
      </c>
      <c r="J7507" t="s">
        <v>2132</v>
      </c>
      <c r="K7507">
        <v>15</v>
      </c>
      <c r="L7507">
        <v>15.5</v>
      </c>
      <c r="N7507">
        <v>0.5</v>
      </c>
      <c r="O7507">
        <v>0.92900000000000005</v>
      </c>
      <c r="R7507">
        <v>0.46389999999999998</v>
      </c>
    </row>
    <row r="7508" spans="1:18">
      <c r="A7508" t="s">
        <v>2083</v>
      </c>
      <c r="B7508" t="s">
        <v>2082</v>
      </c>
      <c r="D7508">
        <v>2021</v>
      </c>
      <c r="E7508" t="s">
        <v>2130</v>
      </c>
      <c r="F7508" t="s">
        <v>2301</v>
      </c>
      <c r="G7508">
        <v>-32.998170000000002</v>
      </c>
      <c r="H7508">
        <v>137.62118000000001</v>
      </c>
      <c r="I7508" t="s">
        <v>2332</v>
      </c>
      <c r="J7508" t="s">
        <v>2132</v>
      </c>
      <c r="K7508">
        <v>15.5</v>
      </c>
      <c r="L7508">
        <v>16</v>
      </c>
      <c r="N7508">
        <v>0.5</v>
      </c>
      <c r="O7508">
        <v>1.2203999999999999</v>
      </c>
      <c r="R7508">
        <v>0.51880000000000004</v>
      </c>
    </row>
    <row r="7509" spans="1:18">
      <c r="A7509" t="s">
        <v>2083</v>
      </c>
      <c r="B7509" t="s">
        <v>2082</v>
      </c>
      <c r="D7509">
        <v>2021</v>
      </c>
      <c r="E7509" t="s">
        <v>2130</v>
      </c>
      <c r="F7509" t="s">
        <v>2301</v>
      </c>
      <c r="G7509">
        <v>-32.998170000000002</v>
      </c>
      <c r="H7509">
        <v>137.62118000000001</v>
      </c>
      <c r="I7509" t="s">
        <v>2332</v>
      </c>
      <c r="J7509" t="s">
        <v>2132</v>
      </c>
      <c r="K7509">
        <v>16</v>
      </c>
      <c r="L7509">
        <v>16.5</v>
      </c>
      <c r="N7509">
        <v>0.5</v>
      </c>
      <c r="O7509">
        <v>1.0226</v>
      </c>
      <c r="R7509">
        <v>0.54769999999999996</v>
      </c>
    </row>
    <row r="7510" spans="1:18">
      <c r="A7510" t="s">
        <v>2083</v>
      </c>
      <c r="B7510" t="s">
        <v>2082</v>
      </c>
      <c r="D7510">
        <v>2021</v>
      </c>
      <c r="E7510" t="s">
        <v>2130</v>
      </c>
      <c r="F7510" t="s">
        <v>2301</v>
      </c>
      <c r="G7510">
        <v>-32.998170000000002</v>
      </c>
      <c r="H7510">
        <v>137.62118000000001</v>
      </c>
      <c r="I7510" t="s">
        <v>2332</v>
      </c>
      <c r="J7510" t="s">
        <v>2132</v>
      </c>
      <c r="K7510">
        <v>16.5</v>
      </c>
      <c r="L7510">
        <v>17</v>
      </c>
      <c r="N7510">
        <v>0.5</v>
      </c>
      <c r="O7510">
        <v>1.0296000000000001</v>
      </c>
      <c r="R7510">
        <v>0.5766</v>
      </c>
    </row>
    <row r="7511" spans="1:18">
      <c r="A7511" t="s">
        <v>2083</v>
      </c>
      <c r="B7511" t="s">
        <v>2082</v>
      </c>
      <c r="D7511">
        <v>2021</v>
      </c>
      <c r="E7511" t="s">
        <v>2130</v>
      </c>
      <c r="F7511" t="s">
        <v>2301</v>
      </c>
      <c r="G7511">
        <v>-32.998170000000002</v>
      </c>
      <c r="H7511">
        <v>137.62118000000001</v>
      </c>
      <c r="I7511" t="s">
        <v>2332</v>
      </c>
      <c r="J7511" t="s">
        <v>2132</v>
      </c>
      <c r="K7511">
        <v>17</v>
      </c>
      <c r="L7511">
        <v>17.5</v>
      </c>
      <c r="N7511">
        <v>0.5</v>
      </c>
      <c r="O7511">
        <v>0.74380000000000002</v>
      </c>
      <c r="R7511">
        <v>0.77210000000000001</v>
      </c>
    </row>
    <row r="7512" spans="1:18">
      <c r="A7512" t="s">
        <v>2083</v>
      </c>
      <c r="B7512" t="s">
        <v>2082</v>
      </c>
      <c r="D7512">
        <v>2021</v>
      </c>
      <c r="E7512" t="s">
        <v>2130</v>
      </c>
      <c r="F7512" t="s">
        <v>2301</v>
      </c>
      <c r="G7512">
        <v>-32.998170000000002</v>
      </c>
      <c r="H7512">
        <v>137.62118000000001</v>
      </c>
      <c r="I7512" t="s">
        <v>2332</v>
      </c>
      <c r="J7512" t="s">
        <v>2132</v>
      </c>
      <c r="K7512">
        <v>17.5</v>
      </c>
      <c r="L7512">
        <v>18</v>
      </c>
      <c r="N7512">
        <v>0.5</v>
      </c>
      <c r="O7512">
        <v>0.6381</v>
      </c>
      <c r="R7512">
        <v>0.9677</v>
      </c>
    </row>
    <row r="7513" spans="1:18">
      <c r="A7513" t="s">
        <v>2083</v>
      </c>
      <c r="B7513" t="s">
        <v>2082</v>
      </c>
      <c r="D7513">
        <v>2021</v>
      </c>
      <c r="E7513" t="s">
        <v>2130</v>
      </c>
      <c r="F7513" t="s">
        <v>2301</v>
      </c>
      <c r="G7513">
        <v>-32.998170000000002</v>
      </c>
      <c r="H7513">
        <v>137.62118000000001</v>
      </c>
      <c r="I7513" t="s">
        <v>2332</v>
      </c>
      <c r="J7513" t="s">
        <v>2132</v>
      </c>
      <c r="K7513">
        <v>18</v>
      </c>
      <c r="L7513">
        <v>18.5</v>
      </c>
      <c r="N7513">
        <v>0.5</v>
      </c>
      <c r="O7513">
        <v>0.83450000000000002</v>
      </c>
      <c r="R7513">
        <v>0.75519999999999998</v>
      </c>
    </row>
    <row r="7514" spans="1:18">
      <c r="A7514" t="s">
        <v>2083</v>
      </c>
      <c r="B7514" t="s">
        <v>2082</v>
      </c>
      <c r="D7514">
        <v>2021</v>
      </c>
      <c r="E7514" t="s">
        <v>2130</v>
      </c>
      <c r="F7514" t="s">
        <v>2301</v>
      </c>
      <c r="G7514">
        <v>-32.998170000000002</v>
      </c>
      <c r="H7514">
        <v>137.62118000000001</v>
      </c>
      <c r="I7514" t="s">
        <v>2332</v>
      </c>
      <c r="J7514" t="s">
        <v>2132</v>
      </c>
      <c r="K7514">
        <v>18.5</v>
      </c>
      <c r="L7514">
        <v>19</v>
      </c>
      <c r="N7514">
        <v>0.5</v>
      </c>
      <c r="O7514">
        <v>0.98660000000000003</v>
      </c>
      <c r="R7514">
        <v>0.54269999999999996</v>
      </c>
    </row>
    <row r="7515" spans="1:18">
      <c r="A7515" t="s">
        <v>2083</v>
      </c>
      <c r="B7515" t="s">
        <v>2082</v>
      </c>
      <c r="D7515">
        <v>2021</v>
      </c>
      <c r="E7515" t="s">
        <v>2130</v>
      </c>
      <c r="F7515" t="s">
        <v>2301</v>
      </c>
      <c r="G7515">
        <v>-32.998170000000002</v>
      </c>
      <c r="H7515">
        <v>137.62118000000001</v>
      </c>
      <c r="I7515" t="s">
        <v>2332</v>
      </c>
      <c r="J7515" t="s">
        <v>2132</v>
      </c>
      <c r="K7515">
        <v>19</v>
      </c>
      <c r="L7515">
        <v>19.5</v>
      </c>
      <c r="N7515">
        <v>0.5</v>
      </c>
      <c r="O7515">
        <v>0.98660000000000003</v>
      </c>
      <c r="R7515">
        <v>0.55730000000000002</v>
      </c>
    </row>
    <row r="7516" spans="1:18">
      <c r="A7516" t="s">
        <v>2083</v>
      </c>
      <c r="B7516" t="s">
        <v>2082</v>
      </c>
      <c r="D7516">
        <v>2021</v>
      </c>
      <c r="E7516" t="s">
        <v>2130</v>
      </c>
      <c r="F7516" t="s">
        <v>2301</v>
      </c>
      <c r="G7516">
        <v>-32.998170000000002</v>
      </c>
      <c r="H7516">
        <v>137.62118000000001</v>
      </c>
      <c r="I7516" t="s">
        <v>2332</v>
      </c>
      <c r="J7516" t="s">
        <v>2132</v>
      </c>
      <c r="K7516">
        <v>19.5</v>
      </c>
      <c r="L7516">
        <v>20</v>
      </c>
      <c r="N7516">
        <v>0.5</v>
      </c>
      <c r="O7516">
        <v>1.0057</v>
      </c>
      <c r="R7516">
        <v>0.57179999999999997</v>
      </c>
    </row>
    <row r="7517" spans="1:18">
      <c r="A7517" t="s">
        <v>2083</v>
      </c>
      <c r="B7517" t="s">
        <v>2082</v>
      </c>
      <c r="D7517">
        <v>2021</v>
      </c>
      <c r="E7517" t="s">
        <v>2130</v>
      </c>
      <c r="F7517" t="s">
        <v>2301</v>
      </c>
      <c r="G7517">
        <v>-32.998170000000002</v>
      </c>
      <c r="H7517">
        <v>137.62118000000001</v>
      </c>
      <c r="I7517" t="s">
        <v>2332</v>
      </c>
      <c r="J7517" t="s">
        <v>2132</v>
      </c>
      <c r="K7517">
        <v>20</v>
      </c>
      <c r="L7517">
        <v>21</v>
      </c>
      <c r="N7517">
        <v>1</v>
      </c>
      <c r="O7517">
        <v>0.90649999999999997</v>
      </c>
      <c r="R7517">
        <v>0.67459999999999998</v>
      </c>
    </row>
    <row r="7518" spans="1:18">
      <c r="A7518" t="s">
        <v>2083</v>
      </c>
      <c r="B7518" t="s">
        <v>2082</v>
      </c>
      <c r="D7518">
        <v>2021</v>
      </c>
      <c r="E7518" t="s">
        <v>2130</v>
      </c>
      <c r="F7518" t="s">
        <v>2301</v>
      </c>
      <c r="G7518">
        <v>-32.998170000000002</v>
      </c>
      <c r="H7518">
        <v>137.62118000000001</v>
      </c>
      <c r="I7518" t="s">
        <v>2332</v>
      </c>
      <c r="J7518" t="s">
        <v>2132</v>
      </c>
      <c r="K7518">
        <v>21</v>
      </c>
      <c r="L7518">
        <v>22</v>
      </c>
      <c r="N7518">
        <v>1</v>
      </c>
      <c r="O7518">
        <v>0.83109999999999995</v>
      </c>
      <c r="R7518">
        <v>0.77739999999999998</v>
      </c>
    </row>
    <row r="7519" spans="1:18">
      <c r="A7519" t="s">
        <v>2083</v>
      </c>
      <c r="B7519" t="s">
        <v>2082</v>
      </c>
      <c r="D7519">
        <v>2021</v>
      </c>
      <c r="E7519" t="s">
        <v>2130</v>
      </c>
      <c r="F7519" t="s">
        <v>2301</v>
      </c>
      <c r="G7519">
        <v>-32.998170000000002</v>
      </c>
      <c r="H7519">
        <v>137.62118000000001</v>
      </c>
      <c r="I7519" t="s">
        <v>2332</v>
      </c>
      <c r="J7519" t="s">
        <v>2132</v>
      </c>
      <c r="K7519">
        <v>22</v>
      </c>
      <c r="L7519">
        <v>23</v>
      </c>
      <c r="N7519">
        <v>1</v>
      </c>
      <c r="O7519">
        <v>0.94810000000000005</v>
      </c>
      <c r="R7519">
        <v>0.71589999999999998</v>
      </c>
    </row>
    <row r="7520" spans="1:18">
      <c r="A7520" t="s">
        <v>2083</v>
      </c>
      <c r="B7520" t="s">
        <v>2082</v>
      </c>
      <c r="D7520">
        <v>2021</v>
      </c>
      <c r="E7520" t="s">
        <v>2130</v>
      </c>
      <c r="F7520" t="s">
        <v>2301</v>
      </c>
      <c r="G7520">
        <v>-32.998170000000002</v>
      </c>
      <c r="H7520">
        <v>137.62118000000001</v>
      </c>
      <c r="I7520" t="s">
        <v>2332</v>
      </c>
      <c r="J7520" t="s">
        <v>2132</v>
      </c>
      <c r="K7520">
        <v>23</v>
      </c>
      <c r="L7520">
        <v>24</v>
      </c>
      <c r="N7520">
        <v>1</v>
      </c>
      <c r="O7520">
        <v>0.75449999999999995</v>
      </c>
      <c r="R7520">
        <v>0.65439999999999998</v>
      </c>
    </row>
    <row r="7521" spans="1:18">
      <c r="A7521" t="s">
        <v>2083</v>
      </c>
      <c r="B7521" t="s">
        <v>2082</v>
      </c>
      <c r="D7521">
        <v>2021</v>
      </c>
      <c r="E7521" t="s">
        <v>2130</v>
      </c>
      <c r="F7521" t="s">
        <v>2301</v>
      </c>
      <c r="G7521">
        <v>-32.998170000000002</v>
      </c>
      <c r="H7521">
        <v>137.62118000000001</v>
      </c>
      <c r="I7521" t="s">
        <v>2332</v>
      </c>
      <c r="J7521" t="s">
        <v>2132</v>
      </c>
      <c r="K7521">
        <v>24</v>
      </c>
      <c r="L7521">
        <v>25</v>
      </c>
      <c r="N7521">
        <v>1</v>
      </c>
      <c r="O7521">
        <v>0.7873</v>
      </c>
      <c r="R7521">
        <v>0.5373</v>
      </c>
    </row>
    <row r="7522" spans="1:18">
      <c r="A7522" t="s">
        <v>2083</v>
      </c>
      <c r="B7522" t="s">
        <v>2082</v>
      </c>
      <c r="D7522">
        <v>2021</v>
      </c>
      <c r="E7522" t="s">
        <v>2130</v>
      </c>
      <c r="F7522" t="s">
        <v>2301</v>
      </c>
      <c r="G7522">
        <v>-32.998170000000002</v>
      </c>
      <c r="H7522">
        <v>137.62118000000001</v>
      </c>
      <c r="I7522" t="s">
        <v>2332</v>
      </c>
      <c r="J7522" t="s">
        <v>2132</v>
      </c>
      <c r="K7522">
        <v>25</v>
      </c>
      <c r="L7522">
        <v>26</v>
      </c>
      <c r="N7522">
        <v>1</v>
      </c>
      <c r="O7522">
        <v>0.97799999999999998</v>
      </c>
      <c r="R7522">
        <v>0.42030000000000001</v>
      </c>
    </row>
    <row r="7523" spans="1:18">
      <c r="A7523" t="s">
        <v>2083</v>
      </c>
      <c r="B7523" t="s">
        <v>2082</v>
      </c>
      <c r="D7523">
        <v>2021</v>
      </c>
      <c r="E7523" t="s">
        <v>2130</v>
      </c>
      <c r="F7523" t="s">
        <v>2301</v>
      </c>
      <c r="G7523">
        <v>-32.998170000000002</v>
      </c>
      <c r="H7523">
        <v>137.62118000000001</v>
      </c>
      <c r="I7523" t="s">
        <v>2332</v>
      </c>
      <c r="J7523" t="s">
        <v>2132</v>
      </c>
      <c r="K7523">
        <v>26</v>
      </c>
      <c r="L7523">
        <v>27</v>
      </c>
      <c r="N7523">
        <v>1</v>
      </c>
      <c r="O7523">
        <v>1.1647000000000001</v>
      </c>
      <c r="R7523">
        <v>0.44879999999999998</v>
      </c>
    </row>
    <row r="7524" spans="1:18">
      <c r="A7524" t="s">
        <v>2083</v>
      </c>
      <c r="B7524" t="s">
        <v>2082</v>
      </c>
      <c r="D7524">
        <v>2021</v>
      </c>
      <c r="E7524" t="s">
        <v>2130</v>
      </c>
      <c r="F7524" t="s">
        <v>2301</v>
      </c>
      <c r="G7524">
        <v>-32.998170000000002</v>
      </c>
      <c r="H7524">
        <v>137.62118000000001</v>
      </c>
      <c r="I7524" t="s">
        <v>2332</v>
      </c>
      <c r="J7524" t="s">
        <v>2132</v>
      </c>
      <c r="K7524">
        <v>27</v>
      </c>
      <c r="L7524">
        <v>28</v>
      </c>
      <c r="N7524">
        <v>1</v>
      </c>
      <c r="O7524">
        <v>0.95009999999999994</v>
      </c>
      <c r="R7524">
        <v>0.47739999999999999</v>
      </c>
    </row>
    <row r="7525" spans="1:18">
      <c r="A7525" t="s">
        <v>2083</v>
      </c>
      <c r="B7525" t="s">
        <v>2082</v>
      </c>
      <c r="D7525">
        <v>2021</v>
      </c>
      <c r="E7525" t="s">
        <v>2130</v>
      </c>
      <c r="F7525" t="s">
        <v>2301</v>
      </c>
      <c r="G7525">
        <v>-32.998170000000002</v>
      </c>
      <c r="H7525">
        <v>137.62118000000001</v>
      </c>
      <c r="I7525" t="s">
        <v>2332</v>
      </c>
      <c r="J7525" t="s">
        <v>2132</v>
      </c>
      <c r="K7525">
        <v>28</v>
      </c>
      <c r="L7525">
        <v>29</v>
      </c>
      <c r="N7525">
        <v>1</v>
      </c>
      <c r="O7525">
        <v>0.91910000000000003</v>
      </c>
      <c r="R7525">
        <v>0.40620000000000001</v>
      </c>
    </row>
    <row r="7526" spans="1:18">
      <c r="A7526" t="s">
        <v>2083</v>
      </c>
      <c r="B7526" t="s">
        <v>2082</v>
      </c>
      <c r="D7526">
        <v>2021</v>
      </c>
      <c r="E7526" t="s">
        <v>2130</v>
      </c>
      <c r="F7526" t="s">
        <v>2301</v>
      </c>
      <c r="G7526">
        <v>-32.998170000000002</v>
      </c>
      <c r="H7526">
        <v>137.62118000000001</v>
      </c>
      <c r="I7526" t="s">
        <v>2332</v>
      </c>
      <c r="J7526" t="s">
        <v>2132</v>
      </c>
      <c r="K7526">
        <v>29</v>
      </c>
      <c r="L7526">
        <v>30</v>
      </c>
      <c r="N7526">
        <v>1</v>
      </c>
      <c r="O7526">
        <v>1.2679</v>
      </c>
      <c r="R7526">
        <v>0.33500000000000002</v>
      </c>
    </row>
    <row r="7527" spans="1:18">
      <c r="A7527" t="s">
        <v>2083</v>
      </c>
      <c r="B7527" t="s">
        <v>2082</v>
      </c>
      <c r="D7527">
        <v>2021</v>
      </c>
      <c r="E7527" t="s">
        <v>2130</v>
      </c>
      <c r="F7527" t="s">
        <v>2301</v>
      </c>
      <c r="G7527">
        <v>-32.998170000000002</v>
      </c>
      <c r="H7527">
        <v>137.62118000000001</v>
      </c>
      <c r="I7527" t="s">
        <v>2332</v>
      </c>
      <c r="J7527" t="s">
        <v>2132</v>
      </c>
      <c r="K7527">
        <v>30</v>
      </c>
      <c r="L7527">
        <v>31</v>
      </c>
      <c r="N7527">
        <v>1</v>
      </c>
      <c r="O7527">
        <v>0.98939999999999995</v>
      </c>
      <c r="R7527">
        <v>0.38240000000000002</v>
      </c>
    </row>
    <row r="7528" spans="1:18">
      <c r="A7528" t="s">
        <v>2083</v>
      </c>
      <c r="B7528" t="s">
        <v>2082</v>
      </c>
      <c r="D7528">
        <v>2021</v>
      </c>
      <c r="E7528" t="s">
        <v>2130</v>
      </c>
      <c r="F7528" t="s">
        <v>2301</v>
      </c>
      <c r="G7528">
        <v>-32.998170000000002</v>
      </c>
      <c r="H7528">
        <v>137.62118000000001</v>
      </c>
      <c r="I7528" t="s">
        <v>2332</v>
      </c>
      <c r="J7528" t="s">
        <v>2132</v>
      </c>
      <c r="K7528">
        <v>31</v>
      </c>
      <c r="L7528">
        <v>32</v>
      </c>
      <c r="N7528">
        <v>1</v>
      </c>
      <c r="O7528">
        <v>0.99619999999999997</v>
      </c>
      <c r="R7528">
        <v>0.42970000000000003</v>
      </c>
    </row>
    <row r="7529" spans="1:18">
      <c r="A7529" t="s">
        <v>2083</v>
      </c>
      <c r="B7529" t="s">
        <v>2082</v>
      </c>
      <c r="D7529">
        <v>2021</v>
      </c>
      <c r="E7529" t="s">
        <v>2130</v>
      </c>
      <c r="F7529" t="s">
        <v>2301</v>
      </c>
      <c r="G7529">
        <v>-32.998170000000002</v>
      </c>
      <c r="H7529">
        <v>137.62118000000001</v>
      </c>
      <c r="I7529" t="s">
        <v>2332</v>
      </c>
      <c r="J7529" t="s">
        <v>2132</v>
      </c>
      <c r="K7529">
        <v>32</v>
      </c>
      <c r="L7529">
        <v>33</v>
      </c>
      <c r="N7529">
        <v>1</v>
      </c>
      <c r="O7529">
        <v>1.0844</v>
      </c>
      <c r="R7529">
        <v>0.372</v>
      </c>
    </row>
    <row r="7530" spans="1:18">
      <c r="A7530" t="s">
        <v>2083</v>
      </c>
      <c r="B7530" t="s">
        <v>2082</v>
      </c>
      <c r="D7530">
        <v>2021</v>
      </c>
      <c r="E7530" t="s">
        <v>2130</v>
      </c>
      <c r="F7530" t="s">
        <v>2301</v>
      </c>
      <c r="G7530">
        <v>-32.998170000000002</v>
      </c>
      <c r="H7530">
        <v>137.62118000000001</v>
      </c>
      <c r="I7530" t="s">
        <v>2332</v>
      </c>
      <c r="J7530" t="s">
        <v>2132</v>
      </c>
      <c r="K7530">
        <v>33</v>
      </c>
      <c r="L7530">
        <v>34</v>
      </c>
      <c r="N7530">
        <v>1</v>
      </c>
      <c r="O7530">
        <v>1.2623</v>
      </c>
      <c r="R7530">
        <v>0.31419999999999998</v>
      </c>
    </row>
    <row r="7531" spans="1:18">
      <c r="A7531" t="s">
        <v>2083</v>
      </c>
      <c r="B7531" t="s">
        <v>2082</v>
      </c>
      <c r="D7531">
        <v>2021</v>
      </c>
      <c r="E7531" t="s">
        <v>2130</v>
      </c>
      <c r="F7531" t="s">
        <v>2301</v>
      </c>
      <c r="G7531">
        <v>-32.998170000000002</v>
      </c>
      <c r="H7531">
        <v>137.62118000000001</v>
      </c>
      <c r="I7531" t="s">
        <v>2332</v>
      </c>
      <c r="J7531" t="s">
        <v>2132</v>
      </c>
      <c r="K7531">
        <v>34</v>
      </c>
      <c r="L7531">
        <v>35</v>
      </c>
      <c r="N7531">
        <v>1</v>
      </c>
      <c r="O7531">
        <v>0.93869999999999998</v>
      </c>
      <c r="R7531">
        <v>0.39040000000000002</v>
      </c>
    </row>
    <row r="7532" spans="1:18">
      <c r="A7532" t="s">
        <v>2083</v>
      </c>
      <c r="B7532" t="s">
        <v>2082</v>
      </c>
      <c r="D7532">
        <v>2021</v>
      </c>
      <c r="E7532" t="s">
        <v>2130</v>
      </c>
      <c r="F7532" t="s">
        <v>2301</v>
      </c>
      <c r="G7532">
        <v>-32.998170000000002</v>
      </c>
      <c r="H7532">
        <v>137.62118000000001</v>
      </c>
      <c r="I7532" t="s">
        <v>2332</v>
      </c>
      <c r="J7532" t="s">
        <v>2132</v>
      </c>
      <c r="K7532">
        <v>35</v>
      </c>
      <c r="L7532">
        <v>36</v>
      </c>
      <c r="N7532">
        <v>1</v>
      </c>
      <c r="O7532">
        <v>0.97030000000000005</v>
      </c>
      <c r="R7532">
        <v>0.46650000000000003</v>
      </c>
    </row>
    <row r="7533" spans="1:18">
      <c r="A7533" t="s">
        <v>2083</v>
      </c>
      <c r="B7533" t="s">
        <v>2082</v>
      </c>
      <c r="D7533">
        <v>2021</v>
      </c>
      <c r="E7533" t="s">
        <v>2130</v>
      </c>
      <c r="F7533" t="s">
        <v>2301</v>
      </c>
      <c r="G7533">
        <v>-32.998170000000002</v>
      </c>
      <c r="H7533">
        <v>137.62118000000001</v>
      </c>
      <c r="I7533" t="s">
        <v>2332</v>
      </c>
      <c r="J7533" t="s">
        <v>2132</v>
      </c>
      <c r="K7533">
        <v>36</v>
      </c>
      <c r="L7533">
        <v>37</v>
      </c>
      <c r="N7533">
        <v>1</v>
      </c>
      <c r="O7533">
        <v>1.0253000000000001</v>
      </c>
      <c r="R7533">
        <v>0.49020000000000002</v>
      </c>
    </row>
    <row r="7534" spans="1:18">
      <c r="A7534" t="s">
        <v>2083</v>
      </c>
      <c r="B7534" t="s">
        <v>2082</v>
      </c>
      <c r="D7534">
        <v>2021</v>
      </c>
      <c r="E7534" t="s">
        <v>2130</v>
      </c>
      <c r="F7534" t="s">
        <v>2301</v>
      </c>
      <c r="G7534">
        <v>-32.998170000000002</v>
      </c>
      <c r="H7534">
        <v>137.62118000000001</v>
      </c>
      <c r="I7534" t="s">
        <v>2332</v>
      </c>
      <c r="J7534" t="s">
        <v>2132</v>
      </c>
      <c r="K7534">
        <v>37</v>
      </c>
      <c r="L7534">
        <v>38</v>
      </c>
      <c r="N7534">
        <v>1</v>
      </c>
      <c r="O7534">
        <v>0.86</v>
      </c>
      <c r="R7534">
        <v>0.51390000000000002</v>
      </c>
    </row>
    <row r="7535" spans="1:18">
      <c r="A7535" t="s">
        <v>2083</v>
      </c>
      <c r="B7535" t="s">
        <v>2082</v>
      </c>
      <c r="D7535">
        <v>2021</v>
      </c>
      <c r="E7535" t="s">
        <v>2130</v>
      </c>
      <c r="F7535" t="s">
        <v>2301</v>
      </c>
      <c r="G7535">
        <v>-32.998170000000002</v>
      </c>
      <c r="H7535">
        <v>137.62118000000001</v>
      </c>
      <c r="I7535" t="s">
        <v>2332</v>
      </c>
      <c r="J7535" t="s">
        <v>2132</v>
      </c>
      <c r="K7535">
        <v>38</v>
      </c>
      <c r="L7535">
        <v>39</v>
      </c>
      <c r="N7535">
        <v>1</v>
      </c>
      <c r="O7535">
        <v>1.2316</v>
      </c>
      <c r="R7535">
        <v>0.43819999999999998</v>
      </c>
    </row>
    <row r="7536" spans="1:18">
      <c r="A7536" t="s">
        <v>2083</v>
      </c>
      <c r="B7536" t="s">
        <v>2082</v>
      </c>
      <c r="D7536">
        <v>2021</v>
      </c>
      <c r="E7536" t="s">
        <v>2130</v>
      </c>
      <c r="F7536" t="s">
        <v>2301</v>
      </c>
      <c r="G7536">
        <v>-32.998170000000002</v>
      </c>
      <c r="H7536">
        <v>137.62118000000001</v>
      </c>
      <c r="I7536" t="s">
        <v>2332</v>
      </c>
      <c r="J7536" t="s">
        <v>2132</v>
      </c>
      <c r="K7536">
        <v>39</v>
      </c>
      <c r="L7536">
        <v>40</v>
      </c>
      <c r="N7536">
        <v>1</v>
      </c>
      <c r="O7536">
        <v>1.0893999999999999</v>
      </c>
      <c r="R7536">
        <v>0.36259999999999998</v>
      </c>
    </row>
    <row r="7537" spans="1:18">
      <c r="A7537" t="s">
        <v>2083</v>
      </c>
      <c r="B7537" t="s">
        <v>2082</v>
      </c>
      <c r="D7537">
        <v>2021</v>
      </c>
      <c r="E7537" t="s">
        <v>2130</v>
      </c>
      <c r="F7537" t="s">
        <v>2301</v>
      </c>
      <c r="G7537">
        <v>-32.998170000000002</v>
      </c>
      <c r="H7537">
        <v>137.62118000000001</v>
      </c>
      <c r="I7537" t="s">
        <v>2332</v>
      </c>
      <c r="J7537" t="s">
        <v>2132</v>
      </c>
      <c r="K7537">
        <v>40</v>
      </c>
      <c r="L7537">
        <v>41</v>
      </c>
      <c r="N7537">
        <v>1</v>
      </c>
      <c r="O7537">
        <v>0.9526</v>
      </c>
      <c r="R7537">
        <v>0.36230000000000001</v>
      </c>
    </row>
    <row r="7538" spans="1:18">
      <c r="A7538" t="s">
        <v>2083</v>
      </c>
      <c r="B7538" t="s">
        <v>2082</v>
      </c>
      <c r="D7538">
        <v>2021</v>
      </c>
      <c r="E7538" t="s">
        <v>2130</v>
      </c>
      <c r="F7538" t="s">
        <v>2301</v>
      </c>
      <c r="G7538">
        <v>-32.998170000000002</v>
      </c>
      <c r="H7538">
        <v>137.62118000000001</v>
      </c>
      <c r="I7538" t="s">
        <v>2332</v>
      </c>
      <c r="J7538" t="s">
        <v>2132</v>
      </c>
      <c r="K7538">
        <v>41</v>
      </c>
      <c r="L7538">
        <v>42</v>
      </c>
      <c r="N7538">
        <v>1</v>
      </c>
      <c r="O7538">
        <v>1.1536</v>
      </c>
      <c r="R7538">
        <v>0.36199999999999999</v>
      </c>
    </row>
    <row r="7539" spans="1:18">
      <c r="A7539" t="s">
        <v>2083</v>
      </c>
      <c r="B7539" t="s">
        <v>2082</v>
      </c>
      <c r="D7539">
        <v>2021</v>
      </c>
      <c r="E7539" t="s">
        <v>2130</v>
      </c>
      <c r="F7539" t="s">
        <v>2301</v>
      </c>
      <c r="G7539">
        <v>-32.998170000000002</v>
      </c>
      <c r="H7539">
        <v>137.62118000000001</v>
      </c>
      <c r="I7539" t="s">
        <v>2332</v>
      </c>
      <c r="J7539" t="s">
        <v>2132</v>
      </c>
      <c r="K7539">
        <v>42</v>
      </c>
      <c r="L7539">
        <v>43</v>
      </c>
      <c r="N7539">
        <v>1</v>
      </c>
      <c r="O7539">
        <v>1.1527000000000001</v>
      </c>
      <c r="R7539">
        <v>0.33160000000000001</v>
      </c>
    </row>
    <row r="7540" spans="1:18">
      <c r="A7540" t="s">
        <v>2083</v>
      </c>
      <c r="B7540" t="s">
        <v>2082</v>
      </c>
      <c r="D7540">
        <v>2021</v>
      </c>
      <c r="E7540" t="s">
        <v>2130</v>
      </c>
      <c r="F7540" t="s">
        <v>2301</v>
      </c>
      <c r="G7540">
        <v>-32.998170000000002</v>
      </c>
      <c r="H7540">
        <v>137.62118000000001</v>
      </c>
      <c r="I7540" t="s">
        <v>2332</v>
      </c>
      <c r="J7540" t="s">
        <v>2132</v>
      </c>
      <c r="K7540">
        <v>43</v>
      </c>
      <c r="L7540">
        <v>44</v>
      </c>
      <c r="N7540">
        <v>1</v>
      </c>
      <c r="O7540">
        <v>0.89219999999999999</v>
      </c>
      <c r="R7540">
        <v>0.30120000000000002</v>
      </c>
    </row>
    <row r="7541" spans="1:18">
      <c r="A7541" t="s">
        <v>2083</v>
      </c>
      <c r="B7541" t="s">
        <v>2082</v>
      </c>
      <c r="D7541">
        <v>2021</v>
      </c>
      <c r="E7541" t="s">
        <v>2130</v>
      </c>
      <c r="F7541" t="s">
        <v>2301</v>
      </c>
      <c r="G7541">
        <v>-32.998170000000002</v>
      </c>
      <c r="H7541">
        <v>137.62118000000001</v>
      </c>
      <c r="I7541" t="s">
        <v>2332</v>
      </c>
      <c r="J7541" t="s">
        <v>2132</v>
      </c>
      <c r="K7541">
        <v>44</v>
      </c>
      <c r="L7541">
        <v>45</v>
      </c>
      <c r="N7541">
        <v>1</v>
      </c>
      <c r="O7541">
        <v>1.2471000000000001</v>
      </c>
      <c r="R7541">
        <v>0.31830000000000003</v>
      </c>
    </row>
    <row r="7542" spans="1:18">
      <c r="A7542" t="s">
        <v>2083</v>
      </c>
      <c r="B7542" t="s">
        <v>2082</v>
      </c>
      <c r="D7542">
        <v>2021</v>
      </c>
      <c r="E7542" t="s">
        <v>2130</v>
      </c>
      <c r="F7542" t="s">
        <v>2301</v>
      </c>
      <c r="G7542">
        <v>-32.998170000000002</v>
      </c>
      <c r="H7542">
        <v>137.62118000000001</v>
      </c>
      <c r="I7542" t="s">
        <v>2332</v>
      </c>
      <c r="J7542" t="s">
        <v>2132</v>
      </c>
      <c r="K7542">
        <v>45</v>
      </c>
      <c r="L7542">
        <v>46</v>
      </c>
      <c r="N7542">
        <v>1</v>
      </c>
      <c r="O7542">
        <v>1.2430000000000001</v>
      </c>
      <c r="R7542">
        <v>0.33529999999999999</v>
      </c>
    </row>
    <row r="7543" spans="1:18">
      <c r="A7543" t="s">
        <v>2083</v>
      </c>
      <c r="B7543" t="s">
        <v>2082</v>
      </c>
      <c r="D7543">
        <v>2021</v>
      </c>
      <c r="E7543" t="s">
        <v>2130</v>
      </c>
      <c r="F7543" t="s">
        <v>2301</v>
      </c>
      <c r="G7543">
        <v>-32.998170000000002</v>
      </c>
      <c r="H7543">
        <v>137.62118000000001</v>
      </c>
      <c r="I7543" t="s">
        <v>2332</v>
      </c>
      <c r="J7543" t="s">
        <v>2132</v>
      </c>
      <c r="K7543">
        <v>46</v>
      </c>
      <c r="L7543">
        <v>47</v>
      </c>
      <c r="N7543">
        <v>1</v>
      </c>
      <c r="O7543">
        <v>1.1509</v>
      </c>
      <c r="R7543">
        <v>0.32300000000000001</v>
      </c>
    </row>
    <row r="7544" spans="1:18">
      <c r="A7544" t="s">
        <v>2083</v>
      </c>
      <c r="B7544" t="s">
        <v>2082</v>
      </c>
      <c r="D7544">
        <v>2021</v>
      </c>
      <c r="E7544" t="s">
        <v>2130</v>
      </c>
      <c r="F7544" t="s">
        <v>2301</v>
      </c>
      <c r="G7544">
        <v>-32.998170000000002</v>
      </c>
      <c r="H7544">
        <v>137.62118000000001</v>
      </c>
      <c r="I7544" t="s">
        <v>2332</v>
      </c>
      <c r="J7544" t="s">
        <v>2132</v>
      </c>
      <c r="K7544">
        <v>47</v>
      </c>
      <c r="L7544">
        <v>48</v>
      </c>
      <c r="N7544">
        <v>1</v>
      </c>
      <c r="O7544">
        <v>1.1174999999999999</v>
      </c>
      <c r="R7544">
        <v>0.31069999999999998</v>
      </c>
    </row>
    <row r="7545" spans="1:18">
      <c r="A7545" t="s">
        <v>2083</v>
      </c>
      <c r="B7545" t="s">
        <v>2082</v>
      </c>
      <c r="D7545">
        <v>2021</v>
      </c>
      <c r="E7545" t="s">
        <v>2130</v>
      </c>
      <c r="F7545" t="s">
        <v>2301</v>
      </c>
      <c r="G7545">
        <v>-32.998170000000002</v>
      </c>
      <c r="H7545">
        <v>137.62118000000001</v>
      </c>
      <c r="I7545" t="s">
        <v>2332</v>
      </c>
      <c r="J7545" t="s">
        <v>2132</v>
      </c>
      <c r="K7545">
        <v>48</v>
      </c>
      <c r="L7545">
        <v>49</v>
      </c>
      <c r="N7545">
        <v>1</v>
      </c>
      <c r="O7545">
        <v>1.3122</v>
      </c>
      <c r="R7545">
        <v>0.30359999999999998</v>
      </c>
    </row>
    <row r="7546" spans="1:18">
      <c r="A7546" t="s">
        <v>2083</v>
      </c>
      <c r="B7546" t="s">
        <v>2082</v>
      </c>
      <c r="D7546">
        <v>2021</v>
      </c>
      <c r="E7546" t="s">
        <v>2130</v>
      </c>
      <c r="F7546" t="s">
        <v>2301</v>
      </c>
      <c r="G7546">
        <v>-32.998170000000002</v>
      </c>
      <c r="H7546">
        <v>137.62118000000001</v>
      </c>
      <c r="I7546" t="s">
        <v>2332</v>
      </c>
      <c r="J7546" t="s">
        <v>2132</v>
      </c>
      <c r="K7546">
        <v>49</v>
      </c>
      <c r="L7546">
        <v>50</v>
      </c>
      <c r="N7546">
        <v>1</v>
      </c>
      <c r="O7546">
        <v>1.181</v>
      </c>
      <c r="R7546">
        <v>0.30359999999999998</v>
      </c>
    </row>
    <row r="7547" spans="1:18">
      <c r="A7547" t="s">
        <v>2083</v>
      </c>
      <c r="B7547" t="s">
        <v>2082</v>
      </c>
      <c r="D7547">
        <v>2021</v>
      </c>
      <c r="E7547" t="s">
        <v>2130</v>
      </c>
      <c r="F7547" t="s">
        <v>2301</v>
      </c>
      <c r="G7547">
        <v>-32.998170000000002</v>
      </c>
      <c r="H7547">
        <v>137.62118000000001</v>
      </c>
      <c r="I7547" t="s">
        <v>2332</v>
      </c>
      <c r="J7547" t="s">
        <v>2132</v>
      </c>
      <c r="K7547">
        <v>50</v>
      </c>
      <c r="L7547">
        <v>51</v>
      </c>
      <c r="N7547">
        <v>1</v>
      </c>
      <c r="O7547">
        <v>1.2558</v>
      </c>
      <c r="R7547">
        <v>0.30359999999999998</v>
      </c>
    </row>
    <row r="7548" spans="1:18">
      <c r="A7548" t="s">
        <v>2083</v>
      </c>
      <c r="B7548" t="s">
        <v>2082</v>
      </c>
      <c r="D7548">
        <v>2021</v>
      </c>
      <c r="E7548" t="s">
        <v>2130</v>
      </c>
      <c r="F7548" t="s">
        <v>2301</v>
      </c>
      <c r="G7548">
        <v>-32.998170000000002</v>
      </c>
      <c r="H7548">
        <v>137.62118000000001</v>
      </c>
      <c r="I7548" t="s">
        <v>2332</v>
      </c>
      <c r="J7548" t="s">
        <v>2132</v>
      </c>
      <c r="K7548">
        <v>51</v>
      </c>
      <c r="L7548">
        <v>52</v>
      </c>
      <c r="N7548">
        <v>1</v>
      </c>
      <c r="O7548">
        <v>0.98680000000000001</v>
      </c>
      <c r="R7548">
        <v>0.29649999999999999</v>
      </c>
    </row>
    <row r="7549" spans="1:18">
      <c r="A7549" t="s">
        <v>2083</v>
      </c>
      <c r="B7549" t="s">
        <v>2082</v>
      </c>
      <c r="D7549">
        <v>2021</v>
      </c>
      <c r="E7549" t="s">
        <v>2130</v>
      </c>
      <c r="F7549" t="s">
        <v>2301</v>
      </c>
      <c r="G7549">
        <v>-32.998170000000002</v>
      </c>
      <c r="H7549">
        <v>137.62118000000001</v>
      </c>
      <c r="I7549" t="s">
        <v>2332</v>
      </c>
      <c r="J7549" t="s">
        <v>2132</v>
      </c>
      <c r="K7549">
        <v>52</v>
      </c>
      <c r="L7549">
        <v>53</v>
      </c>
      <c r="N7549">
        <v>1</v>
      </c>
      <c r="O7549">
        <v>1.226</v>
      </c>
      <c r="R7549">
        <v>0.28549999999999998</v>
      </c>
    </row>
    <row r="7550" spans="1:18">
      <c r="A7550" t="s">
        <v>2083</v>
      </c>
      <c r="B7550" t="s">
        <v>2082</v>
      </c>
      <c r="D7550">
        <v>2021</v>
      </c>
      <c r="E7550" t="s">
        <v>2130</v>
      </c>
      <c r="F7550" t="s">
        <v>2301</v>
      </c>
      <c r="G7550">
        <v>-32.998170000000002</v>
      </c>
      <c r="H7550">
        <v>137.62118000000001</v>
      </c>
      <c r="I7550" t="s">
        <v>2332</v>
      </c>
      <c r="J7550" t="s">
        <v>2132</v>
      </c>
      <c r="K7550">
        <v>53</v>
      </c>
      <c r="L7550">
        <v>54</v>
      </c>
      <c r="N7550">
        <v>1</v>
      </c>
      <c r="O7550">
        <v>1.0223</v>
      </c>
      <c r="R7550">
        <v>0.28549999999999998</v>
      </c>
    </row>
    <row r="7551" spans="1:18">
      <c r="A7551" t="s">
        <v>2083</v>
      </c>
      <c r="B7551" t="s">
        <v>2082</v>
      </c>
      <c r="D7551">
        <v>2021</v>
      </c>
      <c r="E7551" t="s">
        <v>2130</v>
      </c>
      <c r="F7551" t="s">
        <v>2301</v>
      </c>
      <c r="G7551">
        <v>-32.998170000000002</v>
      </c>
      <c r="H7551">
        <v>137.62118000000001</v>
      </c>
      <c r="I7551" t="s">
        <v>2332</v>
      </c>
      <c r="J7551" t="s">
        <v>2132</v>
      </c>
      <c r="K7551">
        <v>54</v>
      </c>
      <c r="L7551">
        <v>55</v>
      </c>
      <c r="N7551">
        <v>1</v>
      </c>
      <c r="O7551">
        <v>0.96870000000000001</v>
      </c>
      <c r="R7551">
        <v>0.28549999999999998</v>
      </c>
    </row>
    <row r="7552" spans="1:18">
      <c r="A7552" t="s">
        <v>2083</v>
      </c>
      <c r="B7552" t="s">
        <v>2082</v>
      </c>
      <c r="D7552">
        <v>2021</v>
      </c>
      <c r="E7552" t="s">
        <v>2130</v>
      </c>
      <c r="F7552" t="s">
        <v>2301</v>
      </c>
      <c r="G7552">
        <v>-32.998170000000002</v>
      </c>
      <c r="H7552">
        <v>137.62118000000001</v>
      </c>
      <c r="I7552" t="s">
        <v>2332</v>
      </c>
      <c r="J7552" t="s">
        <v>2132</v>
      </c>
      <c r="K7552">
        <v>55</v>
      </c>
      <c r="L7552">
        <v>56</v>
      </c>
      <c r="N7552">
        <v>1</v>
      </c>
      <c r="O7552">
        <v>1.0868</v>
      </c>
      <c r="R7552">
        <v>0.27460000000000001</v>
      </c>
    </row>
    <row r="7553" spans="1:18">
      <c r="A7553" t="s">
        <v>2083</v>
      </c>
      <c r="B7553" t="s">
        <v>2082</v>
      </c>
      <c r="D7553">
        <v>2021</v>
      </c>
      <c r="E7553" t="s">
        <v>2130</v>
      </c>
      <c r="F7553" t="s">
        <v>2301</v>
      </c>
      <c r="G7553">
        <v>-32.998170000000002</v>
      </c>
      <c r="H7553">
        <v>137.62118000000001</v>
      </c>
      <c r="I7553" t="s">
        <v>2332</v>
      </c>
      <c r="J7553" t="s">
        <v>2132</v>
      </c>
      <c r="K7553">
        <v>56</v>
      </c>
      <c r="L7553">
        <v>57</v>
      </c>
      <c r="N7553">
        <v>1</v>
      </c>
      <c r="O7553">
        <v>1.2488999999999999</v>
      </c>
      <c r="R7553">
        <v>0.34389999999999998</v>
      </c>
    </row>
    <row r="7554" spans="1:18">
      <c r="A7554" t="s">
        <v>2083</v>
      </c>
      <c r="B7554" t="s">
        <v>2082</v>
      </c>
      <c r="D7554">
        <v>2021</v>
      </c>
      <c r="E7554" t="s">
        <v>2130</v>
      </c>
      <c r="F7554" t="s">
        <v>2301</v>
      </c>
      <c r="G7554">
        <v>-32.998170000000002</v>
      </c>
      <c r="H7554">
        <v>137.62118000000001</v>
      </c>
      <c r="I7554" t="s">
        <v>2332</v>
      </c>
      <c r="J7554" t="s">
        <v>2132</v>
      </c>
      <c r="K7554">
        <v>57</v>
      </c>
      <c r="L7554">
        <v>58</v>
      </c>
      <c r="N7554">
        <v>1</v>
      </c>
      <c r="O7554">
        <v>0.95079999999999998</v>
      </c>
      <c r="R7554">
        <v>0.34389999999999998</v>
      </c>
    </row>
    <row r="7555" spans="1:18">
      <c r="A7555" t="s">
        <v>2083</v>
      </c>
      <c r="B7555" t="s">
        <v>2082</v>
      </c>
      <c r="D7555">
        <v>2021</v>
      </c>
      <c r="E7555" t="s">
        <v>2130</v>
      </c>
      <c r="F7555" t="s">
        <v>2301</v>
      </c>
      <c r="G7555">
        <v>-32.998170000000002</v>
      </c>
      <c r="H7555">
        <v>137.62118000000001</v>
      </c>
      <c r="I7555" t="s">
        <v>2332</v>
      </c>
      <c r="J7555" t="s">
        <v>2132</v>
      </c>
      <c r="K7555">
        <v>58</v>
      </c>
      <c r="L7555">
        <v>59</v>
      </c>
      <c r="N7555">
        <v>1</v>
      </c>
      <c r="O7555">
        <v>1.0266999999999999</v>
      </c>
      <c r="R7555">
        <v>0.34389999999999998</v>
      </c>
    </row>
    <row r="7556" spans="1:18">
      <c r="A7556" t="s">
        <v>2083</v>
      </c>
      <c r="B7556" t="s">
        <v>2082</v>
      </c>
      <c r="D7556">
        <v>2021</v>
      </c>
      <c r="E7556" t="s">
        <v>2130</v>
      </c>
      <c r="F7556" t="s">
        <v>2301</v>
      </c>
      <c r="G7556">
        <v>-32.998170000000002</v>
      </c>
      <c r="H7556">
        <v>137.62118000000001</v>
      </c>
      <c r="I7556" t="s">
        <v>2332</v>
      </c>
      <c r="J7556" t="s">
        <v>2132</v>
      </c>
      <c r="K7556">
        <v>59</v>
      </c>
      <c r="L7556">
        <v>60</v>
      </c>
      <c r="N7556">
        <v>1</v>
      </c>
      <c r="O7556">
        <v>1.2279</v>
      </c>
      <c r="R7556">
        <v>0.41320000000000001</v>
      </c>
    </row>
    <row r="7557" spans="1:18">
      <c r="A7557" t="s">
        <v>2083</v>
      </c>
      <c r="B7557" t="s">
        <v>2082</v>
      </c>
      <c r="D7557">
        <v>2021</v>
      </c>
      <c r="E7557" t="s">
        <v>2130</v>
      </c>
      <c r="F7557" t="s">
        <v>2301</v>
      </c>
      <c r="G7557">
        <v>-32.998170000000002</v>
      </c>
      <c r="H7557">
        <v>137.62118000000001</v>
      </c>
      <c r="I7557" t="s">
        <v>2332</v>
      </c>
      <c r="J7557" t="s">
        <v>2132</v>
      </c>
      <c r="K7557">
        <v>60</v>
      </c>
      <c r="L7557">
        <v>61</v>
      </c>
      <c r="N7557">
        <v>1</v>
      </c>
      <c r="O7557">
        <v>0.94740000000000002</v>
      </c>
      <c r="R7557">
        <v>0.37490000000000001</v>
      </c>
    </row>
    <row r="7558" spans="1:18">
      <c r="A7558" t="s">
        <v>2083</v>
      </c>
      <c r="B7558" t="s">
        <v>2082</v>
      </c>
      <c r="D7558">
        <v>2021</v>
      </c>
      <c r="E7558" t="s">
        <v>2130</v>
      </c>
      <c r="F7558" t="s">
        <v>2301</v>
      </c>
      <c r="G7558">
        <v>-32.998170000000002</v>
      </c>
      <c r="H7558">
        <v>137.62118000000001</v>
      </c>
      <c r="I7558" t="s">
        <v>2332</v>
      </c>
      <c r="J7558" t="s">
        <v>2132</v>
      </c>
      <c r="K7558">
        <v>61</v>
      </c>
      <c r="L7558">
        <v>62</v>
      </c>
      <c r="N7558">
        <v>1</v>
      </c>
      <c r="O7558">
        <v>1.0811999999999999</v>
      </c>
      <c r="R7558">
        <v>0.37490000000000001</v>
      </c>
    </row>
    <row r="7559" spans="1:18">
      <c r="A7559" t="s">
        <v>2083</v>
      </c>
      <c r="B7559" t="s">
        <v>2082</v>
      </c>
      <c r="D7559">
        <v>2021</v>
      </c>
      <c r="E7559" t="s">
        <v>2130</v>
      </c>
      <c r="F7559" t="s">
        <v>2301</v>
      </c>
      <c r="G7559">
        <v>-32.998170000000002</v>
      </c>
      <c r="H7559">
        <v>137.62118000000001</v>
      </c>
      <c r="I7559" t="s">
        <v>2332</v>
      </c>
      <c r="J7559" t="s">
        <v>2132</v>
      </c>
      <c r="K7559">
        <v>62</v>
      </c>
      <c r="L7559">
        <v>63</v>
      </c>
      <c r="N7559">
        <v>1</v>
      </c>
      <c r="O7559">
        <v>0.88670000000000004</v>
      </c>
      <c r="R7559">
        <v>0.37490000000000001</v>
      </c>
    </row>
    <row r="7560" spans="1:18">
      <c r="A7560" t="s">
        <v>2083</v>
      </c>
      <c r="B7560" t="s">
        <v>2082</v>
      </c>
      <c r="D7560">
        <v>2021</v>
      </c>
      <c r="E7560" t="s">
        <v>2130</v>
      </c>
      <c r="F7560" t="s">
        <v>2301</v>
      </c>
      <c r="G7560">
        <v>-32.998170000000002</v>
      </c>
      <c r="H7560">
        <v>137.62118000000001</v>
      </c>
      <c r="I7560" t="s">
        <v>2332</v>
      </c>
      <c r="J7560" t="s">
        <v>2132</v>
      </c>
      <c r="K7560">
        <v>63</v>
      </c>
      <c r="L7560">
        <v>64</v>
      </c>
      <c r="N7560">
        <v>1</v>
      </c>
      <c r="O7560">
        <v>1.1611</v>
      </c>
      <c r="R7560">
        <v>0.33650000000000002</v>
      </c>
    </row>
    <row r="7561" spans="1:18">
      <c r="A7561" t="s">
        <v>2083</v>
      </c>
      <c r="B7561" t="s">
        <v>2082</v>
      </c>
      <c r="D7561">
        <v>2021</v>
      </c>
      <c r="E7561" t="s">
        <v>2130</v>
      </c>
      <c r="F7561" t="s">
        <v>2301</v>
      </c>
      <c r="G7561">
        <v>-32.998170000000002</v>
      </c>
      <c r="H7561">
        <v>137.62118000000001</v>
      </c>
      <c r="I7561" t="s">
        <v>2332</v>
      </c>
      <c r="J7561" t="s">
        <v>2132</v>
      </c>
      <c r="K7561">
        <v>64</v>
      </c>
      <c r="L7561">
        <v>65</v>
      </c>
      <c r="N7561">
        <v>1</v>
      </c>
      <c r="O7561">
        <v>1.0327999999999999</v>
      </c>
      <c r="R7561">
        <v>0.37369999999999998</v>
      </c>
    </row>
    <row r="7562" spans="1:18">
      <c r="A7562" t="s">
        <v>2083</v>
      </c>
      <c r="B7562" t="s">
        <v>2082</v>
      </c>
      <c r="D7562">
        <v>2021</v>
      </c>
      <c r="E7562" t="s">
        <v>2130</v>
      </c>
      <c r="F7562" t="s">
        <v>2301</v>
      </c>
      <c r="G7562">
        <v>-32.998170000000002</v>
      </c>
      <c r="H7562">
        <v>137.62118000000001</v>
      </c>
      <c r="I7562" t="s">
        <v>2332</v>
      </c>
      <c r="J7562" t="s">
        <v>2132</v>
      </c>
      <c r="K7562">
        <v>65</v>
      </c>
      <c r="L7562">
        <v>66</v>
      </c>
      <c r="N7562">
        <v>1</v>
      </c>
      <c r="O7562">
        <v>1.4059999999999999</v>
      </c>
      <c r="R7562">
        <v>0.37369999999999998</v>
      </c>
    </row>
    <row r="7563" spans="1:18">
      <c r="A7563" t="s">
        <v>2083</v>
      </c>
      <c r="B7563" t="s">
        <v>2082</v>
      </c>
      <c r="D7563">
        <v>2021</v>
      </c>
      <c r="E7563" t="s">
        <v>2130</v>
      </c>
      <c r="F7563" t="s">
        <v>2301</v>
      </c>
      <c r="G7563">
        <v>-32.998170000000002</v>
      </c>
      <c r="H7563">
        <v>137.62118000000001</v>
      </c>
      <c r="I7563" t="s">
        <v>2332</v>
      </c>
      <c r="J7563" t="s">
        <v>2132</v>
      </c>
      <c r="K7563">
        <v>66</v>
      </c>
      <c r="L7563">
        <v>67</v>
      </c>
      <c r="N7563">
        <v>1</v>
      </c>
      <c r="O7563">
        <v>1.1126</v>
      </c>
      <c r="R7563">
        <v>0.37369999999999998</v>
      </c>
    </row>
    <row r="7564" spans="1:18">
      <c r="A7564" t="s">
        <v>2083</v>
      </c>
      <c r="B7564" t="s">
        <v>2082</v>
      </c>
      <c r="D7564">
        <v>2021</v>
      </c>
      <c r="E7564" t="s">
        <v>2130</v>
      </c>
      <c r="F7564" t="s">
        <v>2301</v>
      </c>
      <c r="G7564">
        <v>-32.998170000000002</v>
      </c>
      <c r="H7564">
        <v>137.62118000000001</v>
      </c>
      <c r="I7564" t="s">
        <v>2332</v>
      </c>
      <c r="J7564" t="s">
        <v>2132</v>
      </c>
      <c r="K7564">
        <v>67</v>
      </c>
      <c r="L7564">
        <v>68</v>
      </c>
      <c r="N7564">
        <v>1</v>
      </c>
      <c r="O7564">
        <v>1.0717000000000001</v>
      </c>
      <c r="R7564">
        <v>0.4108</v>
      </c>
    </row>
    <row r="7565" spans="1:18">
      <c r="A7565" t="s">
        <v>2083</v>
      </c>
      <c r="B7565" t="s">
        <v>2082</v>
      </c>
      <c r="D7565">
        <v>2021</v>
      </c>
      <c r="E7565" t="s">
        <v>2130</v>
      </c>
      <c r="F7565" t="s">
        <v>2301</v>
      </c>
      <c r="G7565">
        <v>-32.998170000000002</v>
      </c>
      <c r="H7565">
        <v>137.62118000000001</v>
      </c>
      <c r="I7565" t="s">
        <v>2332</v>
      </c>
      <c r="J7565" t="s">
        <v>2132</v>
      </c>
      <c r="K7565">
        <v>68</v>
      </c>
      <c r="L7565">
        <v>69</v>
      </c>
      <c r="N7565">
        <v>1</v>
      </c>
      <c r="O7565">
        <v>1.0821000000000001</v>
      </c>
      <c r="R7565">
        <v>0.34289999999999998</v>
      </c>
    </row>
    <row r="7566" spans="1:18">
      <c r="A7566" t="s">
        <v>2083</v>
      </c>
      <c r="B7566" t="s">
        <v>2082</v>
      </c>
      <c r="D7566">
        <v>2021</v>
      </c>
      <c r="E7566" t="s">
        <v>2130</v>
      </c>
      <c r="F7566" t="s">
        <v>2301</v>
      </c>
      <c r="G7566">
        <v>-32.998170000000002</v>
      </c>
      <c r="H7566">
        <v>137.62118000000001</v>
      </c>
      <c r="I7566" t="s">
        <v>2332</v>
      </c>
      <c r="J7566" t="s">
        <v>2132</v>
      </c>
      <c r="K7566">
        <v>69</v>
      </c>
      <c r="L7566">
        <v>70</v>
      </c>
      <c r="N7566">
        <v>1</v>
      </c>
      <c r="O7566">
        <v>1.0616000000000001</v>
      </c>
      <c r="R7566">
        <v>0.34289999999999998</v>
      </c>
    </row>
    <row r="7567" spans="1:18">
      <c r="A7567" t="s">
        <v>2083</v>
      </c>
      <c r="B7567" t="s">
        <v>2082</v>
      </c>
      <c r="D7567">
        <v>2021</v>
      </c>
      <c r="E7567" t="s">
        <v>2130</v>
      </c>
      <c r="F7567" t="s">
        <v>2301</v>
      </c>
      <c r="G7567">
        <v>-32.998170000000002</v>
      </c>
      <c r="H7567">
        <v>137.62118000000001</v>
      </c>
      <c r="I7567" t="s">
        <v>2332</v>
      </c>
      <c r="J7567" t="s">
        <v>2132</v>
      </c>
      <c r="K7567">
        <v>70</v>
      </c>
      <c r="L7567">
        <v>71</v>
      </c>
      <c r="N7567">
        <v>1</v>
      </c>
      <c r="O7567">
        <v>1.1111</v>
      </c>
      <c r="R7567">
        <v>0.34289999999999998</v>
      </c>
    </row>
    <row r="7568" spans="1:18">
      <c r="A7568" t="s">
        <v>2083</v>
      </c>
      <c r="B7568" t="s">
        <v>2082</v>
      </c>
      <c r="D7568">
        <v>2021</v>
      </c>
      <c r="E7568" t="s">
        <v>2130</v>
      </c>
      <c r="F7568" t="s">
        <v>2301</v>
      </c>
      <c r="G7568">
        <v>-32.998170000000002</v>
      </c>
      <c r="H7568">
        <v>137.62118000000001</v>
      </c>
      <c r="I7568" t="s">
        <v>2332</v>
      </c>
      <c r="J7568" t="s">
        <v>2132</v>
      </c>
      <c r="K7568">
        <v>71</v>
      </c>
      <c r="L7568">
        <v>72</v>
      </c>
      <c r="N7568">
        <v>1</v>
      </c>
      <c r="O7568">
        <v>1.1861999999999999</v>
      </c>
      <c r="R7568">
        <v>0.27500000000000002</v>
      </c>
    </row>
    <row r="7569" spans="1:18">
      <c r="A7569" t="s">
        <v>2083</v>
      </c>
      <c r="B7569" t="s">
        <v>2082</v>
      </c>
      <c r="D7569">
        <v>2021</v>
      </c>
      <c r="E7569" t="s">
        <v>2130</v>
      </c>
      <c r="F7569" t="s">
        <v>2301</v>
      </c>
      <c r="G7569">
        <v>-32.998170000000002</v>
      </c>
      <c r="H7569">
        <v>137.62118000000001</v>
      </c>
      <c r="I7569" t="s">
        <v>2332</v>
      </c>
      <c r="J7569" t="s">
        <v>2132</v>
      </c>
      <c r="K7569">
        <v>72</v>
      </c>
      <c r="L7569">
        <v>73</v>
      </c>
      <c r="N7569">
        <v>1</v>
      </c>
      <c r="O7569">
        <v>0.83740000000000003</v>
      </c>
    </row>
    <row r="7570" spans="1:18">
      <c r="A7570" t="s">
        <v>2083</v>
      </c>
      <c r="B7570" t="s">
        <v>2082</v>
      </c>
      <c r="D7570">
        <v>2021</v>
      </c>
      <c r="E7570" t="s">
        <v>2130</v>
      </c>
      <c r="F7570" t="s">
        <v>2301</v>
      </c>
      <c r="G7570">
        <v>-32.998170000000002</v>
      </c>
      <c r="H7570">
        <v>137.62118000000001</v>
      </c>
      <c r="I7570" t="s">
        <v>2332</v>
      </c>
      <c r="J7570" t="s">
        <v>2131</v>
      </c>
      <c r="K7570">
        <v>0</v>
      </c>
      <c r="L7570">
        <v>1</v>
      </c>
      <c r="N7570">
        <v>1</v>
      </c>
      <c r="O7570">
        <v>0.63339999999999996</v>
      </c>
      <c r="R7570">
        <v>0.4446</v>
      </c>
    </row>
    <row r="7571" spans="1:18">
      <c r="A7571" t="s">
        <v>2083</v>
      </c>
      <c r="B7571" t="s">
        <v>2082</v>
      </c>
      <c r="D7571">
        <v>2021</v>
      </c>
      <c r="E7571" t="s">
        <v>2130</v>
      </c>
      <c r="F7571" t="s">
        <v>2301</v>
      </c>
      <c r="G7571">
        <v>-32.998170000000002</v>
      </c>
      <c r="H7571">
        <v>137.62118000000001</v>
      </c>
      <c r="I7571" t="s">
        <v>2332</v>
      </c>
      <c r="J7571" t="s">
        <v>2131</v>
      </c>
      <c r="K7571">
        <v>1</v>
      </c>
      <c r="L7571">
        <v>2</v>
      </c>
      <c r="N7571">
        <v>1</v>
      </c>
      <c r="O7571">
        <v>0.72199999999999998</v>
      </c>
      <c r="R7571">
        <v>1.0218</v>
      </c>
    </row>
    <row r="7572" spans="1:18">
      <c r="A7572" t="s">
        <v>2083</v>
      </c>
      <c r="B7572" t="s">
        <v>2082</v>
      </c>
      <c r="D7572">
        <v>2021</v>
      </c>
      <c r="E7572" t="s">
        <v>2130</v>
      </c>
      <c r="F7572" t="s">
        <v>2301</v>
      </c>
      <c r="G7572">
        <v>-32.998170000000002</v>
      </c>
      <c r="H7572">
        <v>137.62118000000001</v>
      </c>
      <c r="I7572" t="s">
        <v>2332</v>
      </c>
      <c r="J7572" t="s">
        <v>2131</v>
      </c>
      <c r="K7572">
        <v>2</v>
      </c>
      <c r="L7572">
        <v>3</v>
      </c>
      <c r="N7572">
        <v>1</v>
      </c>
      <c r="O7572">
        <v>1.3152999999999999</v>
      </c>
      <c r="R7572">
        <v>1.5989</v>
      </c>
    </row>
    <row r="7573" spans="1:18">
      <c r="A7573" t="s">
        <v>2083</v>
      </c>
      <c r="B7573" t="s">
        <v>2082</v>
      </c>
      <c r="D7573">
        <v>2021</v>
      </c>
      <c r="E7573" t="s">
        <v>2130</v>
      </c>
      <c r="F7573" t="s">
        <v>2301</v>
      </c>
      <c r="G7573">
        <v>-32.998170000000002</v>
      </c>
      <c r="H7573">
        <v>137.62118000000001</v>
      </c>
      <c r="I7573" t="s">
        <v>2332</v>
      </c>
      <c r="J7573" t="s">
        <v>2131</v>
      </c>
      <c r="K7573">
        <v>3</v>
      </c>
      <c r="L7573">
        <v>4</v>
      </c>
      <c r="N7573">
        <v>1</v>
      </c>
      <c r="O7573">
        <v>0.7097</v>
      </c>
      <c r="R7573">
        <v>1.6353</v>
      </c>
    </row>
    <row r="7574" spans="1:18">
      <c r="A7574" t="s">
        <v>2083</v>
      </c>
      <c r="B7574" t="s">
        <v>2082</v>
      </c>
      <c r="D7574">
        <v>2021</v>
      </c>
      <c r="E7574" t="s">
        <v>2130</v>
      </c>
      <c r="F7574" t="s">
        <v>2301</v>
      </c>
      <c r="G7574">
        <v>-32.998170000000002</v>
      </c>
      <c r="H7574">
        <v>137.62118000000001</v>
      </c>
      <c r="I7574" t="s">
        <v>2332</v>
      </c>
      <c r="J7574" t="s">
        <v>2131</v>
      </c>
      <c r="K7574">
        <v>4</v>
      </c>
      <c r="L7574">
        <v>5</v>
      </c>
      <c r="N7574">
        <v>1</v>
      </c>
      <c r="O7574">
        <v>0.73880000000000001</v>
      </c>
      <c r="R7574">
        <v>1.6716</v>
      </c>
    </row>
    <row r="7575" spans="1:18">
      <c r="A7575" t="s">
        <v>2083</v>
      </c>
      <c r="B7575" t="s">
        <v>2082</v>
      </c>
      <c r="D7575">
        <v>2021</v>
      </c>
      <c r="E7575" t="s">
        <v>2130</v>
      </c>
      <c r="F7575" t="s">
        <v>2301</v>
      </c>
      <c r="G7575">
        <v>-32.998170000000002</v>
      </c>
      <c r="H7575">
        <v>137.62118000000001</v>
      </c>
      <c r="I7575" t="s">
        <v>2332</v>
      </c>
      <c r="J7575" t="s">
        <v>2131</v>
      </c>
      <c r="K7575">
        <v>5</v>
      </c>
      <c r="L7575">
        <v>6</v>
      </c>
      <c r="N7575">
        <v>1</v>
      </c>
      <c r="O7575">
        <v>0.8518</v>
      </c>
      <c r="R7575">
        <v>1.1990000000000001</v>
      </c>
    </row>
    <row r="7576" spans="1:18">
      <c r="A7576" t="s">
        <v>2083</v>
      </c>
      <c r="B7576" t="s">
        <v>2082</v>
      </c>
      <c r="D7576">
        <v>2021</v>
      </c>
      <c r="E7576" t="s">
        <v>2130</v>
      </c>
      <c r="F7576" t="s">
        <v>2301</v>
      </c>
      <c r="G7576">
        <v>-32.998170000000002</v>
      </c>
      <c r="H7576">
        <v>137.62118000000001</v>
      </c>
      <c r="I7576" t="s">
        <v>2332</v>
      </c>
      <c r="J7576" t="s">
        <v>2131</v>
      </c>
      <c r="K7576">
        <v>6</v>
      </c>
      <c r="L7576">
        <v>7</v>
      </c>
      <c r="N7576">
        <v>1</v>
      </c>
      <c r="O7576">
        <v>0.79349999999999998</v>
      </c>
      <c r="R7576">
        <v>0.72640000000000005</v>
      </c>
    </row>
    <row r="7577" spans="1:18">
      <c r="A7577" t="s">
        <v>2083</v>
      </c>
      <c r="B7577" t="s">
        <v>2082</v>
      </c>
      <c r="D7577">
        <v>2021</v>
      </c>
      <c r="E7577" t="s">
        <v>2130</v>
      </c>
      <c r="F7577" t="s">
        <v>2301</v>
      </c>
      <c r="G7577">
        <v>-32.998170000000002</v>
      </c>
      <c r="H7577">
        <v>137.62118000000001</v>
      </c>
      <c r="I7577" t="s">
        <v>2332</v>
      </c>
      <c r="J7577" t="s">
        <v>2131</v>
      </c>
      <c r="K7577">
        <v>7</v>
      </c>
      <c r="L7577">
        <v>8</v>
      </c>
      <c r="N7577">
        <v>1</v>
      </c>
      <c r="O7577">
        <v>0.7641</v>
      </c>
      <c r="R7577">
        <v>0.60070000000000001</v>
      </c>
    </row>
    <row r="7578" spans="1:18">
      <c r="A7578" t="s">
        <v>2083</v>
      </c>
      <c r="B7578" t="s">
        <v>2082</v>
      </c>
      <c r="D7578">
        <v>2021</v>
      </c>
      <c r="E7578" t="s">
        <v>2130</v>
      </c>
      <c r="F7578" t="s">
        <v>2301</v>
      </c>
      <c r="G7578">
        <v>-32.998170000000002</v>
      </c>
      <c r="H7578">
        <v>137.62118000000001</v>
      </c>
      <c r="I7578" t="s">
        <v>2332</v>
      </c>
      <c r="J7578" t="s">
        <v>2131</v>
      </c>
      <c r="K7578">
        <v>8</v>
      </c>
      <c r="L7578">
        <v>9</v>
      </c>
      <c r="N7578">
        <v>1</v>
      </c>
      <c r="O7578">
        <v>0.90620000000000001</v>
      </c>
      <c r="R7578">
        <v>0.47510000000000002</v>
      </c>
    </row>
    <row r="7579" spans="1:18">
      <c r="A7579" t="s">
        <v>2083</v>
      </c>
      <c r="B7579" t="s">
        <v>2082</v>
      </c>
      <c r="D7579">
        <v>2021</v>
      </c>
      <c r="E7579" t="s">
        <v>2130</v>
      </c>
      <c r="F7579" t="s">
        <v>2301</v>
      </c>
      <c r="G7579">
        <v>-32.998170000000002</v>
      </c>
      <c r="H7579">
        <v>137.62118000000001</v>
      </c>
      <c r="I7579" t="s">
        <v>2332</v>
      </c>
      <c r="J7579" t="s">
        <v>2131</v>
      </c>
      <c r="K7579">
        <v>9</v>
      </c>
      <c r="L7579">
        <v>10</v>
      </c>
      <c r="N7579">
        <v>1</v>
      </c>
      <c r="O7579">
        <v>0.8407</v>
      </c>
      <c r="R7579">
        <v>0.37380000000000002</v>
      </c>
    </row>
    <row r="7580" spans="1:18">
      <c r="A7580" t="s">
        <v>2083</v>
      </c>
      <c r="B7580" t="s">
        <v>2082</v>
      </c>
      <c r="D7580">
        <v>2021</v>
      </c>
      <c r="E7580" t="s">
        <v>2130</v>
      </c>
      <c r="F7580" t="s">
        <v>2301</v>
      </c>
      <c r="G7580">
        <v>-32.998170000000002</v>
      </c>
      <c r="H7580">
        <v>137.62118000000001</v>
      </c>
      <c r="I7580" t="s">
        <v>2332</v>
      </c>
      <c r="J7580" t="s">
        <v>2131</v>
      </c>
      <c r="K7580">
        <v>10</v>
      </c>
      <c r="L7580">
        <v>11</v>
      </c>
      <c r="N7580">
        <v>1</v>
      </c>
      <c r="O7580">
        <v>1.0316000000000001</v>
      </c>
      <c r="R7580">
        <v>0.27260000000000001</v>
      </c>
    </row>
    <row r="7581" spans="1:18">
      <c r="A7581" t="s">
        <v>2083</v>
      </c>
      <c r="B7581" t="s">
        <v>2082</v>
      </c>
      <c r="D7581">
        <v>2021</v>
      </c>
      <c r="E7581" t="s">
        <v>2130</v>
      </c>
      <c r="F7581" t="s">
        <v>2301</v>
      </c>
      <c r="G7581">
        <v>-32.998170000000002</v>
      </c>
      <c r="H7581">
        <v>137.62118000000001</v>
      </c>
      <c r="I7581" t="s">
        <v>2332</v>
      </c>
      <c r="J7581" t="s">
        <v>2131</v>
      </c>
      <c r="K7581">
        <v>11</v>
      </c>
      <c r="L7581">
        <v>12</v>
      </c>
      <c r="N7581">
        <v>1</v>
      </c>
      <c r="O7581">
        <v>0.96460000000000001</v>
      </c>
      <c r="R7581">
        <v>0.38669999999999999</v>
      </c>
    </row>
    <row r="7582" spans="1:18">
      <c r="A7582" t="s">
        <v>2083</v>
      </c>
      <c r="B7582" t="s">
        <v>2082</v>
      </c>
      <c r="D7582">
        <v>2021</v>
      </c>
      <c r="E7582" t="s">
        <v>2130</v>
      </c>
      <c r="F7582" t="s">
        <v>2301</v>
      </c>
      <c r="G7582">
        <v>-32.998170000000002</v>
      </c>
      <c r="H7582">
        <v>137.62118000000001</v>
      </c>
      <c r="I7582" t="s">
        <v>2332</v>
      </c>
      <c r="J7582" t="s">
        <v>2131</v>
      </c>
      <c r="K7582">
        <v>12</v>
      </c>
      <c r="L7582">
        <v>13</v>
      </c>
      <c r="N7582">
        <v>1</v>
      </c>
      <c r="O7582">
        <v>1.0885</v>
      </c>
      <c r="R7582">
        <v>0.50090000000000001</v>
      </c>
    </row>
    <row r="7583" spans="1:18">
      <c r="A7583" t="s">
        <v>2083</v>
      </c>
      <c r="B7583" t="s">
        <v>2082</v>
      </c>
      <c r="D7583">
        <v>2021</v>
      </c>
      <c r="E7583" t="s">
        <v>2130</v>
      </c>
      <c r="F7583" t="s">
        <v>2301</v>
      </c>
      <c r="G7583">
        <v>-32.998170000000002</v>
      </c>
      <c r="H7583">
        <v>137.62118000000001</v>
      </c>
      <c r="I7583" t="s">
        <v>2332</v>
      </c>
      <c r="J7583" t="s">
        <v>2131</v>
      </c>
      <c r="K7583">
        <v>13</v>
      </c>
      <c r="L7583">
        <v>14</v>
      </c>
      <c r="N7583">
        <v>1</v>
      </c>
      <c r="O7583">
        <v>0.82010000000000005</v>
      </c>
      <c r="R7583">
        <v>0.35820000000000002</v>
      </c>
    </row>
    <row r="7584" spans="1:18">
      <c r="A7584" t="s">
        <v>2083</v>
      </c>
      <c r="B7584" t="s">
        <v>2082</v>
      </c>
      <c r="D7584">
        <v>2021</v>
      </c>
      <c r="E7584" t="s">
        <v>2130</v>
      </c>
      <c r="F7584" t="s">
        <v>2301</v>
      </c>
      <c r="G7584">
        <v>-32.998170000000002</v>
      </c>
      <c r="H7584">
        <v>137.62118000000001</v>
      </c>
      <c r="I7584" t="s">
        <v>2332</v>
      </c>
      <c r="J7584" t="s">
        <v>2131</v>
      </c>
      <c r="K7584">
        <v>14</v>
      </c>
      <c r="L7584">
        <v>15</v>
      </c>
      <c r="N7584">
        <v>1</v>
      </c>
      <c r="O7584">
        <v>1.0363</v>
      </c>
      <c r="R7584">
        <v>0.2155</v>
      </c>
    </row>
    <row r="7585" spans="1:18">
      <c r="A7585" t="s">
        <v>2083</v>
      </c>
      <c r="B7585" t="s">
        <v>2082</v>
      </c>
      <c r="D7585">
        <v>2021</v>
      </c>
      <c r="E7585" t="s">
        <v>2130</v>
      </c>
      <c r="F7585" t="s">
        <v>2301</v>
      </c>
      <c r="G7585">
        <v>-32.998170000000002</v>
      </c>
      <c r="H7585">
        <v>137.62118000000001</v>
      </c>
      <c r="I7585" t="s">
        <v>2332</v>
      </c>
      <c r="J7585" t="s">
        <v>2131</v>
      </c>
      <c r="K7585">
        <v>15</v>
      </c>
      <c r="L7585">
        <v>16</v>
      </c>
      <c r="N7585">
        <v>1</v>
      </c>
      <c r="O7585">
        <v>1.0135000000000001</v>
      </c>
      <c r="R7585">
        <v>0.28910000000000002</v>
      </c>
    </row>
    <row r="7586" spans="1:18">
      <c r="A7586" t="s">
        <v>2083</v>
      </c>
      <c r="B7586" t="s">
        <v>2082</v>
      </c>
      <c r="D7586">
        <v>2021</v>
      </c>
      <c r="E7586" t="s">
        <v>2130</v>
      </c>
      <c r="F7586" t="s">
        <v>2301</v>
      </c>
      <c r="G7586">
        <v>-32.998170000000002</v>
      </c>
      <c r="H7586">
        <v>137.62118000000001</v>
      </c>
      <c r="I7586" t="s">
        <v>2332</v>
      </c>
      <c r="J7586" t="s">
        <v>2131</v>
      </c>
      <c r="K7586">
        <v>16</v>
      </c>
      <c r="L7586">
        <v>17</v>
      </c>
      <c r="N7586">
        <v>1</v>
      </c>
      <c r="O7586">
        <v>0.96809999999999996</v>
      </c>
      <c r="R7586">
        <v>0.36280000000000001</v>
      </c>
    </row>
    <row r="7587" spans="1:18">
      <c r="A7587" t="s">
        <v>2083</v>
      </c>
      <c r="B7587" t="s">
        <v>2082</v>
      </c>
      <c r="D7587">
        <v>2021</v>
      </c>
      <c r="E7587" t="s">
        <v>2130</v>
      </c>
      <c r="F7587" t="s">
        <v>2301</v>
      </c>
      <c r="G7587">
        <v>-32.998170000000002</v>
      </c>
      <c r="H7587">
        <v>137.62118000000001</v>
      </c>
      <c r="I7587" t="s">
        <v>2332</v>
      </c>
      <c r="J7587" t="s">
        <v>2131</v>
      </c>
      <c r="K7587">
        <v>17</v>
      </c>
      <c r="L7587">
        <v>18</v>
      </c>
      <c r="N7587">
        <v>1</v>
      </c>
      <c r="O7587">
        <v>1.1036999999999999</v>
      </c>
      <c r="R7587">
        <v>0.3125</v>
      </c>
    </row>
    <row r="7588" spans="1:18">
      <c r="A7588" t="s">
        <v>2083</v>
      </c>
      <c r="B7588" t="s">
        <v>2082</v>
      </c>
      <c r="D7588">
        <v>2021</v>
      </c>
      <c r="E7588" t="s">
        <v>2130</v>
      </c>
      <c r="F7588" t="s">
        <v>2301</v>
      </c>
      <c r="G7588">
        <v>-32.998170000000002</v>
      </c>
      <c r="H7588">
        <v>137.62118000000001</v>
      </c>
      <c r="I7588" t="s">
        <v>2332</v>
      </c>
      <c r="J7588" t="s">
        <v>2131</v>
      </c>
      <c r="K7588">
        <v>18</v>
      </c>
      <c r="L7588">
        <v>19</v>
      </c>
      <c r="N7588">
        <v>1</v>
      </c>
      <c r="O7588">
        <v>1.1826000000000001</v>
      </c>
      <c r="R7588">
        <v>0.26229999999999998</v>
      </c>
    </row>
    <row r="7589" spans="1:18">
      <c r="A7589" t="s">
        <v>2083</v>
      </c>
      <c r="B7589" t="s">
        <v>2082</v>
      </c>
      <c r="D7589">
        <v>2021</v>
      </c>
      <c r="E7589" t="s">
        <v>2130</v>
      </c>
      <c r="F7589" t="s">
        <v>2301</v>
      </c>
      <c r="G7589">
        <v>-32.998170000000002</v>
      </c>
      <c r="H7589">
        <v>137.62118000000001</v>
      </c>
      <c r="I7589" t="s">
        <v>2332</v>
      </c>
      <c r="J7589" t="s">
        <v>2131</v>
      </c>
      <c r="K7589">
        <v>19</v>
      </c>
      <c r="L7589">
        <v>20</v>
      </c>
      <c r="N7589">
        <v>1</v>
      </c>
      <c r="O7589">
        <v>0.90510000000000002</v>
      </c>
      <c r="R7589">
        <v>0.26369999999999999</v>
      </c>
    </row>
    <row r="7590" spans="1:18">
      <c r="A7590" t="s">
        <v>2083</v>
      </c>
      <c r="B7590" t="s">
        <v>2082</v>
      </c>
      <c r="D7590">
        <v>2021</v>
      </c>
      <c r="E7590" t="s">
        <v>2130</v>
      </c>
      <c r="F7590" t="s">
        <v>2301</v>
      </c>
      <c r="G7590">
        <v>-32.998170000000002</v>
      </c>
      <c r="H7590">
        <v>137.62118000000001</v>
      </c>
      <c r="I7590" t="s">
        <v>2332</v>
      </c>
      <c r="J7590" t="s">
        <v>2131</v>
      </c>
      <c r="K7590">
        <v>20</v>
      </c>
      <c r="L7590">
        <v>24</v>
      </c>
      <c r="N7590">
        <v>4</v>
      </c>
      <c r="O7590">
        <v>1.0048999999999999</v>
      </c>
      <c r="R7590">
        <v>0.2651</v>
      </c>
    </row>
    <row r="7591" spans="1:18">
      <c r="A7591" t="s">
        <v>2083</v>
      </c>
      <c r="B7591" t="s">
        <v>2082</v>
      </c>
      <c r="D7591">
        <v>2021</v>
      </c>
      <c r="E7591" t="s">
        <v>2130</v>
      </c>
      <c r="F7591" t="s">
        <v>2301</v>
      </c>
      <c r="G7591">
        <v>-32.998170000000002</v>
      </c>
      <c r="H7591">
        <v>137.62118000000001</v>
      </c>
      <c r="I7591" t="s">
        <v>2332</v>
      </c>
      <c r="J7591" t="s">
        <v>2131</v>
      </c>
      <c r="K7591">
        <v>24</v>
      </c>
      <c r="L7591">
        <v>28</v>
      </c>
      <c r="N7591">
        <v>4</v>
      </c>
      <c r="O7591">
        <v>1.0590999999999999</v>
      </c>
      <c r="R7591">
        <v>0.35589999999999999</v>
      </c>
    </row>
    <row r="7592" spans="1:18">
      <c r="A7592" t="s">
        <v>2083</v>
      </c>
      <c r="B7592" t="s">
        <v>2082</v>
      </c>
      <c r="D7592">
        <v>2021</v>
      </c>
      <c r="E7592" t="s">
        <v>2130</v>
      </c>
      <c r="F7592" t="s">
        <v>2301</v>
      </c>
      <c r="G7592">
        <v>-32.998170000000002</v>
      </c>
      <c r="H7592">
        <v>137.62118000000001</v>
      </c>
      <c r="I7592" t="s">
        <v>2332</v>
      </c>
      <c r="J7592" t="s">
        <v>2131</v>
      </c>
      <c r="K7592">
        <v>28</v>
      </c>
      <c r="L7592">
        <v>32</v>
      </c>
      <c r="N7592">
        <v>4</v>
      </c>
      <c r="O7592">
        <v>0.90839999999999999</v>
      </c>
      <c r="R7592">
        <v>0.29920000000000002</v>
      </c>
    </row>
    <row r="7593" spans="1:18">
      <c r="A7593" t="s">
        <v>2083</v>
      </c>
      <c r="B7593" t="s">
        <v>2082</v>
      </c>
      <c r="D7593">
        <v>2021</v>
      </c>
      <c r="E7593" t="s">
        <v>2130</v>
      </c>
      <c r="F7593" t="s">
        <v>2301</v>
      </c>
      <c r="G7593">
        <v>-32.998170000000002</v>
      </c>
      <c r="H7593">
        <v>137.62118000000001</v>
      </c>
      <c r="I7593" t="s">
        <v>2332</v>
      </c>
      <c r="J7593" t="s">
        <v>2131</v>
      </c>
      <c r="K7593">
        <v>32</v>
      </c>
      <c r="L7593">
        <v>36</v>
      </c>
      <c r="N7593">
        <v>4</v>
      </c>
      <c r="O7593">
        <v>0.97430000000000005</v>
      </c>
      <c r="R7593">
        <v>0.58340000000000003</v>
      </c>
    </row>
    <row r="7594" spans="1:18">
      <c r="A7594" t="s">
        <v>2083</v>
      </c>
      <c r="B7594" t="s">
        <v>2082</v>
      </c>
      <c r="D7594">
        <v>2021</v>
      </c>
      <c r="E7594" t="s">
        <v>2130</v>
      </c>
      <c r="F7594" t="s">
        <v>2301</v>
      </c>
      <c r="G7594">
        <v>-32.998170000000002</v>
      </c>
      <c r="H7594">
        <v>137.62118000000001</v>
      </c>
      <c r="I7594" t="s">
        <v>2332</v>
      </c>
      <c r="J7594" t="s">
        <v>2131</v>
      </c>
      <c r="K7594">
        <v>36</v>
      </c>
      <c r="L7594">
        <v>40</v>
      </c>
      <c r="N7594">
        <v>4</v>
      </c>
      <c r="O7594">
        <v>1.1097999999999999</v>
      </c>
      <c r="R7594">
        <v>0.44090000000000001</v>
      </c>
    </row>
    <row r="7595" spans="1:18">
      <c r="A7595" t="s">
        <v>2083</v>
      </c>
      <c r="B7595" t="s">
        <v>2082</v>
      </c>
      <c r="D7595">
        <v>2021</v>
      </c>
      <c r="E7595" t="s">
        <v>2130</v>
      </c>
      <c r="F7595" t="s">
        <v>2301</v>
      </c>
      <c r="G7595">
        <v>-32.998170000000002</v>
      </c>
      <c r="H7595">
        <v>137.62118000000001</v>
      </c>
      <c r="I7595" t="s">
        <v>2332</v>
      </c>
      <c r="J7595" t="s">
        <v>2131</v>
      </c>
      <c r="K7595">
        <v>40</v>
      </c>
      <c r="L7595">
        <v>44</v>
      </c>
      <c r="N7595">
        <v>4</v>
      </c>
      <c r="O7595">
        <v>1.0159</v>
      </c>
      <c r="R7595">
        <v>0.22309999999999999</v>
      </c>
    </row>
    <row r="7596" spans="1:18">
      <c r="A7596" t="s">
        <v>2083</v>
      </c>
      <c r="B7596" t="s">
        <v>2082</v>
      </c>
      <c r="D7596">
        <v>2021</v>
      </c>
      <c r="E7596" t="s">
        <v>2130</v>
      </c>
      <c r="F7596" t="s">
        <v>2301</v>
      </c>
      <c r="G7596">
        <v>-32.998170000000002</v>
      </c>
      <c r="H7596">
        <v>137.62118000000001</v>
      </c>
      <c r="I7596" t="s">
        <v>2332</v>
      </c>
      <c r="J7596" t="s">
        <v>2131</v>
      </c>
      <c r="K7596">
        <v>44</v>
      </c>
      <c r="L7596">
        <v>48</v>
      </c>
      <c r="N7596">
        <v>4</v>
      </c>
      <c r="O7596">
        <v>0.9768</v>
      </c>
      <c r="R7596">
        <v>0.38169999999999998</v>
      </c>
    </row>
    <row r="7597" spans="1:18">
      <c r="A7597" t="s">
        <v>2083</v>
      </c>
      <c r="B7597" t="s">
        <v>2082</v>
      </c>
      <c r="D7597">
        <v>2021</v>
      </c>
      <c r="E7597" t="s">
        <v>2130</v>
      </c>
      <c r="F7597" t="s">
        <v>2301</v>
      </c>
      <c r="G7597">
        <v>-32.998170000000002</v>
      </c>
      <c r="H7597">
        <v>137.62118000000001</v>
      </c>
      <c r="I7597" t="s">
        <v>2332</v>
      </c>
      <c r="J7597" t="s">
        <v>2131</v>
      </c>
      <c r="K7597">
        <v>48</v>
      </c>
      <c r="L7597">
        <v>52</v>
      </c>
      <c r="N7597">
        <v>4</v>
      </c>
      <c r="O7597">
        <v>1.0576000000000001</v>
      </c>
      <c r="R7597">
        <v>0.31309999999999999</v>
      </c>
    </row>
    <row r="7598" spans="1:18">
      <c r="A7598" t="s">
        <v>2083</v>
      </c>
      <c r="B7598" t="s">
        <v>2082</v>
      </c>
      <c r="D7598">
        <v>2021</v>
      </c>
      <c r="E7598" t="s">
        <v>2130</v>
      </c>
      <c r="F7598" t="s">
        <v>2301</v>
      </c>
      <c r="G7598">
        <v>-32.998170000000002</v>
      </c>
      <c r="H7598">
        <v>137.62118000000001</v>
      </c>
      <c r="I7598" t="s">
        <v>2332</v>
      </c>
      <c r="J7598" t="s">
        <v>2131</v>
      </c>
      <c r="K7598">
        <v>52</v>
      </c>
      <c r="L7598">
        <v>56</v>
      </c>
      <c r="N7598">
        <v>4</v>
      </c>
      <c r="O7598">
        <v>1.1012999999999999</v>
      </c>
      <c r="R7598">
        <v>0.27579999999999999</v>
      </c>
    </row>
    <row r="7599" spans="1:18">
      <c r="A7599" t="s">
        <v>2083</v>
      </c>
      <c r="B7599" t="s">
        <v>2082</v>
      </c>
      <c r="D7599">
        <v>2021</v>
      </c>
      <c r="E7599" t="s">
        <v>2130</v>
      </c>
      <c r="F7599" t="s">
        <v>2301</v>
      </c>
      <c r="G7599">
        <v>-32.998170000000002</v>
      </c>
      <c r="H7599">
        <v>137.62118000000001</v>
      </c>
      <c r="I7599" t="s">
        <v>2332</v>
      </c>
      <c r="J7599" t="s">
        <v>2131</v>
      </c>
      <c r="K7599">
        <v>56</v>
      </c>
      <c r="L7599">
        <v>60</v>
      </c>
      <c r="N7599">
        <v>4</v>
      </c>
      <c r="O7599">
        <v>1.0976999999999999</v>
      </c>
      <c r="R7599">
        <v>0.35549999999999998</v>
      </c>
    </row>
    <row r="7600" spans="1:18">
      <c r="A7600" t="s">
        <v>2083</v>
      </c>
      <c r="B7600" t="s">
        <v>2082</v>
      </c>
      <c r="D7600">
        <v>2021</v>
      </c>
      <c r="E7600" t="s">
        <v>2130</v>
      </c>
      <c r="F7600" t="s">
        <v>2301</v>
      </c>
      <c r="G7600">
        <v>-32.998170000000002</v>
      </c>
      <c r="H7600">
        <v>137.62118000000001</v>
      </c>
      <c r="I7600" t="s">
        <v>2332</v>
      </c>
      <c r="J7600" t="s">
        <v>2131</v>
      </c>
      <c r="K7600">
        <v>60</v>
      </c>
      <c r="L7600">
        <v>64</v>
      </c>
      <c r="N7600">
        <v>4</v>
      </c>
      <c r="O7600">
        <v>1.0277000000000001</v>
      </c>
      <c r="R7600">
        <v>0.27379999999999999</v>
      </c>
    </row>
    <row r="7601" spans="1:18">
      <c r="A7601" t="s">
        <v>2083</v>
      </c>
      <c r="B7601" t="s">
        <v>2082</v>
      </c>
      <c r="D7601">
        <v>2021</v>
      </c>
      <c r="E7601" t="s">
        <v>2130</v>
      </c>
      <c r="F7601" t="s">
        <v>2301</v>
      </c>
      <c r="G7601">
        <v>-32.998170000000002</v>
      </c>
      <c r="H7601">
        <v>137.62118000000001</v>
      </c>
      <c r="I7601" t="s">
        <v>2332</v>
      </c>
      <c r="J7601" t="s">
        <v>2131</v>
      </c>
      <c r="K7601">
        <v>64</v>
      </c>
      <c r="L7601">
        <v>68</v>
      </c>
      <c r="N7601">
        <v>4</v>
      </c>
      <c r="O7601">
        <v>1.1840999999999999</v>
      </c>
      <c r="R7601">
        <v>0.3347</v>
      </c>
    </row>
    <row r="7602" spans="1:18">
      <c r="A7602" t="s">
        <v>2083</v>
      </c>
      <c r="B7602" t="s">
        <v>2082</v>
      </c>
      <c r="D7602">
        <v>2021</v>
      </c>
      <c r="E7602" t="s">
        <v>2130</v>
      </c>
      <c r="F7602" t="s">
        <v>2301</v>
      </c>
      <c r="G7602">
        <v>-32.998170000000002</v>
      </c>
      <c r="H7602">
        <v>137.62118000000001</v>
      </c>
      <c r="I7602" t="s">
        <v>2332</v>
      </c>
      <c r="J7602" t="s">
        <v>2131</v>
      </c>
      <c r="K7602">
        <v>68</v>
      </c>
      <c r="L7602">
        <v>72</v>
      </c>
      <c r="N7602">
        <v>4</v>
      </c>
      <c r="O7602">
        <v>0.99029999999999996</v>
      </c>
      <c r="R7602">
        <v>0.27310000000000001</v>
      </c>
    </row>
    <row r="7603" spans="1:18">
      <c r="A7603" t="s">
        <v>2083</v>
      </c>
      <c r="B7603" t="s">
        <v>2082</v>
      </c>
      <c r="D7603">
        <v>2021</v>
      </c>
      <c r="E7603" t="s">
        <v>2130</v>
      </c>
      <c r="F7603" t="s">
        <v>2301</v>
      </c>
      <c r="G7603">
        <v>-32.998170000000002</v>
      </c>
      <c r="H7603">
        <v>137.62118000000001</v>
      </c>
      <c r="I7603" t="s">
        <v>2332</v>
      </c>
      <c r="J7603" t="s">
        <v>2131</v>
      </c>
      <c r="K7603">
        <v>72</v>
      </c>
      <c r="L7603">
        <v>76</v>
      </c>
      <c r="N7603">
        <v>4</v>
      </c>
      <c r="O7603">
        <v>1.1271</v>
      </c>
      <c r="R7603">
        <v>0.57669999999999999</v>
      </c>
    </row>
    <row r="7604" spans="1:18">
      <c r="A7604" t="s">
        <v>2083</v>
      </c>
      <c r="B7604" t="s">
        <v>2082</v>
      </c>
      <c r="D7604">
        <v>2021</v>
      </c>
      <c r="E7604" t="s">
        <v>2130</v>
      </c>
      <c r="F7604" t="s">
        <v>2301</v>
      </c>
      <c r="G7604">
        <v>-32.998170000000002</v>
      </c>
      <c r="H7604">
        <v>137.62118000000001</v>
      </c>
      <c r="I7604" t="s">
        <v>2332</v>
      </c>
      <c r="J7604" t="s">
        <v>2131</v>
      </c>
      <c r="K7604">
        <v>76</v>
      </c>
      <c r="L7604">
        <v>80</v>
      </c>
      <c r="N7604">
        <v>4</v>
      </c>
      <c r="O7604">
        <v>1.1312</v>
      </c>
      <c r="R7604">
        <v>0.27360000000000001</v>
      </c>
    </row>
    <row r="7605" spans="1:18">
      <c r="A7605" t="s">
        <v>2083</v>
      </c>
      <c r="B7605" t="s">
        <v>2082</v>
      </c>
      <c r="D7605">
        <v>2021</v>
      </c>
      <c r="E7605" t="s">
        <v>2130</v>
      </c>
      <c r="F7605" t="s">
        <v>2301</v>
      </c>
      <c r="G7605">
        <v>-32.998170000000002</v>
      </c>
      <c r="H7605">
        <v>137.62118000000001</v>
      </c>
      <c r="I7605" t="s">
        <v>2332</v>
      </c>
      <c r="J7605" t="s">
        <v>2129</v>
      </c>
      <c r="K7605">
        <v>0</v>
      </c>
      <c r="L7605">
        <v>1</v>
      </c>
      <c r="N7605">
        <v>1</v>
      </c>
      <c r="O7605">
        <v>0.76090000000000002</v>
      </c>
      <c r="R7605">
        <v>0.36280000000000001</v>
      </c>
    </row>
    <row r="7606" spans="1:18">
      <c r="A7606" t="s">
        <v>2083</v>
      </c>
      <c r="B7606" t="s">
        <v>2082</v>
      </c>
      <c r="D7606">
        <v>2021</v>
      </c>
      <c r="E7606" t="s">
        <v>2130</v>
      </c>
      <c r="F7606" t="s">
        <v>2301</v>
      </c>
      <c r="G7606">
        <v>-32.998170000000002</v>
      </c>
      <c r="H7606">
        <v>137.62118000000001</v>
      </c>
      <c r="I7606" t="s">
        <v>2332</v>
      </c>
      <c r="J7606" t="s">
        <v>2129</v>
      </c>
      <c r="K7606">
        <v>1</v>
      </c>
      <c r="L7606">
        <v>2</v>
      </c>
      <c r="N7606">
        <v>1</v>
      </c>
      <c r="O7606">
        <v>0.876</v>
      </c>
      <c r="R7606">
        <v>0.30409999999999998</v>
      </c>
    </row>
    <row r="7607" spans="1:18">
      <c r="A7607" t="s">
        <v>2083</v>
      </c>
      <c r="B7607" t="s">
        <v>2082</v>
      </c>
      <c r="D7607">
        <v>2021</v>
      </c>
      <c r="E7607" t="s">
        <v>2130</v>
      </c>
      <c r="F7607" t="s">
        <v>2301</v>
      </c>
      <c r="G7607">
        <v>-32.998170000000002</v>
      </c>
      <c r="H7607">
        <v>137.62118000000001</v>
      </c>
      <c r="I7607" t="s">
        <v>2332</v>
      </c>
      <c r="J7607" t="s">
        <v>2129</v>
      </c>
      <c r="K7607">
        <v>2</v>
      </c>
      <c r="L7607">
        <v>3</v>
      </c>
      <c r="N7607">
        <v>1</v>
      </c>
      <c r="O7607">
        <v>1.0042</v>
      </c>
      <c r="R7607">
        <v>0.24540000000000001</v>
      </c>
    </row>
    <row r="7608" spans="1:18">
      <c r="A7608" t="s">
        <v>2083</v>
      </c>
      <c r="B7608" t="s">
        <v>2082</v>
      </c>
      <c r="D7608">
        <v>2021</v>
      </c>
      <c r="E7608" t="s">
        <v>2130</v>
      </c>
      <c r="F7608" t="s">
        <v>2301</v>
      </c>
      <c r="G7608">
        <v>-32.998170000000002</v>
      </c>
      <c r="H7608">
        <v>137.62118000000001</v>
      </c>
      <c r="I7608" t="s">
        <v>2332</v>
      </c>
      <c r="J7608" t="s">
        <v>2129</v>
      </c>
      <c r="K7608">
        <v>3</v>
      </c>
      <c r="L7608">
        <v>4</v>
      </c>
      <c r="N7608">
        <v>1</v>
      </c>
      <c r="O7608">
        <v>0.9647</v>
      </c>
      <c r="R7608">
        <v>0.2225</v>
      </c>
    </row>
    <row r="7609" spans="1:18">
      <c r="A7609" t="s">
        <v>2083</v>
      </c>
      <c r="B7609" t="s">
        <v>2082</v>
      </c>
      <c r="D7609">
        <v>2021</v>
      </c>
      <c r="E7609" t="s">
        <v>2130</v>
      </c>
      <c r="F7609" t="s">
        <v>2301</v>
      </c>
      <c r="G7609">
        <v>-32.998170000000002</v>
      </c>
      <c r="H7609">
        <v>137.62118000000001</v>
      </c>
      <c r="I7609" t="s">
        <v>2332</v>
      </c>
      <c r="J7609" t="s">
        <v>2129</v>
      </c>
      <c r="K7609">
        <v>4</v>
      </c>
      <c r="L7609">
        <v>5</v>
      </c>
      <c r="N7609">
        <v>1</v>
      </c>
      <c r="O7609">
        <v>0.96589999999999998</v>
      </c>
      <c r="R7609">
        <v>0.1996</v>
      </c>
    </row>
    <row r="7610" spans="1:18">
      <c r="A7610" t="s">
        <v>2083</v>
      </c>
      <c r="B7610" t="s">
        <v>2082</v>
      </c>
      <c r="D7610">
        <v>2021</v>
      </c>
      <c r="E7610" t="s">
        <v>2130</v>
      </c>
      <c r="F7610" t="s">
        <v>2301</v>
      </c>
      <c r="G7610">
        <v>-32.998170000000002</v>
      </c>
      <c r="H7610">
        <v>137.62118000000001</v>
      </c>
      <c r="I7610" t="s">
        <v>2332</v>
      </c>
      <c r="J7610" t="s">
        <v>2129</v>
      </c>
      <c r="K7610">
        <v>5</v>
      </c>
      <c r="L7610">
        <v>6</v>
      </c>
      <c r="N7610">
        <v>1</v>
      </c>
      <c r="O7610">
        <v>0.90529999999999999</v>
      </c>
      <c r="R7610">
        <v>0.22120000000000001</v>
      </c>
    </row>
    <row r="7611" spans="1:18">
      <c r="A7611" t="s">
        <v>2083</v>
      </c>
      <c r="B7611" t="s">
        <v>2082</v>
      </c>
      <c r="D7611">
        <v>2021</v>
      </c>
      <c r="E7611" t="s">
        <v>2130</v>
      </c>
      <c r="F7611" t="s">
        <v>2301</v>
      </c>
      <c r="G7611">
        <v>-32.998170000000002</v>
      </c>
      <c r="H7611">
        <v>137.62118000000001</v>
      </c>
      <c r="I7611" t="s">
        <v>2332</v>
      </c>
      <c r="J7611" t="s">
        <v>2129</v>
      </c>
      <c r="K7611">
        <v>6</v>
      </c>
      <c r="L7611">
        <v>7</v>
      </c>
      <c r="N7611">
        <v>1</v>
      </c>
      <c r="O7611">
        <v>0.89029999999999998</v>
      </c>
      <c r="R7611">
        <v>0.2427</v>
      </c>
    </row>
    <row r="7612" spans="1:18">
      <c r="A7612" t="s">
        <v>2083</v>
      </c>
      <c r="B7612" t="s">
        <v>2082</v>
      </c>
      <c r="D7612">
        <v>2021</v>
      </c>
      <c r="E7612" t="s">
        <v>2130</v>
      </c>
      <c r="F7612" t="s">
        <v>2301</v>
      </c>
      <c r="G7612">
        <v>-32.998170000000002</v>
      </c>
      <c r="H7612">
        <v>137.62118000000001</v>
      </c>
      <c r="I7612" t="s">
        <v>2332</v>
      </c>
      <c r="J7612" t="s">
        <v>2129</v>
      </c>
      <c r="K7612">
        <v>7</v>
      </c>
      <c r="L7612">
        <v>8</v>
      </c>
      <c r="N7612">
        <v>1</v>
      </c>
      <c r="O7612">
        <v>1.0549999999999999</v>
      </c>
      <c r="R7612">
        <v>0.2717</v>
      </c>
    </row>
    <row r="7613" spans="1:18">
      <c r="A7613" t="s">
        <v>2083</v>
      </c>
      <c r="B7613" t="s">
        <v>2082</v>
      </c>
      <c r="D7613">
        <v>2021</v>
      </c>
      <c r="E7613" t="s">
        <v>2130</v>
      </c>
      <c r="F7613" t="s">
        <v>2301</v>
      </c>
      <c r="G7613">
        <v>-32.998170000000002</v>
      </c>
      <c r="H7613">
        <v>137.62118000000001</v>
      </c>
      <c r="I7613" t="s">
        <v>2332</v>
      </c>
      <c r="J7613" t="s">
        <v>2129</v>
      </c>
      <c r="K7613">
        <v>8</v>
      </c>
      <c r="L7613">
        <v>9</v>
      </c>
      <c r="N7613">
        <v>1</v>
      </c>
      <c r="O7613">
        <v>0.77500000000000002</v>
      </c>
      <c r="R7613">
        <v>0.30070000000000002</v>
      </c>
    </row>
    <row r="7614" spans="1:18">
      <c r="A7614" t="s">
        <v>2083</v>
      </c>
      <c r="B7614" t="s">
        <v>2082</v>
      </c>
      <c r="D7614">
        <v>2021</v>
      </c>
      <c r="E7614" t="s">
        <v>2130</v>
      </c>
      <c r="F7614" t="s">
        <v>2301</v>
      </c>
      <c r="G7614">
        <v>-32.998170000000002</v>
      </c>
      <c r="H7614">
        <v>137.62118000000001</v>
      </c>
      <c r="I7614" t="s">
        <v>2332</v>
      </c>
      <c r="J7614" t="s">
        <v>2129</v>
      </c>
      <c r="K7614">
        <v>9</v>
      </c>
      <c r="L7614">
        <v>10</v>
      </c>
      <c r="N7614">
        <v>1</v>
      </c>
      <c r="O7614">
        <v>1.1164000000000001</v>
      </c>
      <c r="R7614">
        <v>0.222</v>
      </c>
    </row>
    <row r="7615" spans="1:18">
      <c r="A7615" t="s">
        <v>2083</v>
      </c>
      <c r="B7615" t="s">
        <v>2082</v>
      </c>
      <c r="D7615">
        <v>2021</v>
      </c>
      <c r="E7615" t="s">
        <v>2130</v>
      </c>
      <c r="F7615" t="s">
        <v>2301</v>
      </c>
      <c r="G7615">
        <v>-32.998170000000002</v>
      </c>
      <c r="H7615">
        <v>137.62118000000001</v>
      </c>
      <c r="I7615" t="s">
        <v>2332</v>
      </c>
      <c r="J7615" t="s">
        <v>2129</v>
      </c>
      <c r="K7615">
        <v>10</v>
      </c>
      <c r="L7615">
        <v>11</v>
      </c>
      <c r="N7615">
        <v>1</v>
      </c>
      <c r="O7615">
        <v>0.88649999999999995</v>
      </c>
      <c r="R7615">
        <v>0.14319999999999999</v>
      </c>
    </row>
    <row r="7616" spans="1:18">
      <c r="A7616" t="s">
        <v>2083</v>
      </c>
      <c r="B7616" t="s">
        <v>2082</v>
      </c>
      <c r="D7616">
        <v>2021</v>
      </c>
      <c r="E7616" t="s">
        <v>2130</v>
      </c>
      <c r="F7616" t="s">
        <v>2301</v>
      </c>
      <c r="G7616">
        <v>-32.998170000000002</v>
      </c>
      <c r="H7616">
        <v>137.62118000000001</v>
      </c>
      <c r="I7616" t="s">
        <v>2332</v>
      </c>
      <c r="J7616" t="s">
        <v>2129</v>
      </c>
      <c r="K7616">
        <v>11</v>
      </c>
      <c r="L7616">
        <v>12</v>
      </c>
      <c r="N7616">
        <v>1</v>
      </c>
      <c r="O7616">
        <v>1.0934999999999999</v>
      </c>
      <c r="R7616">
        <v>0.39250000000000002</v>
      </c>
    </row>
    <row r="7617" spans="1:18">
      <c r="A7617" t="s">
        <v>2083</v>
      </c>
      <c r="B7617" t="s">
        <v>2082</v>
      </c>
      <c r="D7617">
        <v>2021</v>
      </c>
      <c r="E7617" t="s">
        <v>2130</v>
      </c>
      <c r="F7617" t="s">
        <v>2301</v>
      </c>
      <c r="G7617">
        <v>-32.998170000000002</v>
      </c>
      <c r="H7617">
        <v>137.62118000000001</v>
      </c>
      <c r="I7617" t="s">
        <v>2332</v>
      </c>
      <c r="J7617" t="s">
        <v>2129</v>
      </c>
      <c r="K7617">
        <v>12</v>
      </c>
      <c r="L7617">
        <v>13</v>
      </c>
      <c r="N7617">
        <v>1</v>
      </c>
      <c r="O7617">
        <v>1.1006</v>
      </c>
      <c r="R7617">
        <v>0.64180000000000004</v>
      </c>
    </row>
    <row r="7618" spans="1:18">
      <c r="A7618" t="s">
        <v>2083</v>
      </c>
      <c r="B7618" t="s">
        <v>2082</v>
      </c>
      <c r="D7618">
        <v>2021</v>
      </c>
      <c r="E7618" t="s">
        <v>2130</v>
      </c>
      <c r="F7618" t="s">
        <v>2301</v>
      </c>
      <c r="G7618">
        <v>-32.998170000000002</v>
      </c>
      <c r="H7618">
        <v>137.62118000000001</v>
      </c>
      <c r="I7618" t="s">
        <v>2332</v>
      </c>
      <c r="J7618" t="s">
        <v>2129</v>
      </c>
      <c r="K7618">
        <v>13</v>
      </c>
      <c r="L7618">
        <v>14</v>
      </c>
      <c r="N7618">
        <v>1</v>
      </c>
      <c r="O7618">
        <v>0.96909999999999996</v>
      </c>
      <c r="R7618">
        <v>0.80830000000000002</v>
      </c>
    </row>
    <row r="7619" spans="1:18">
      <c r="A7619" t="s">
        <v>2083</v>
      </c>
      <c r="B7619" t="s">
        <v>2082</v>
      </c>
      <c r="D7619">
        <v>2021</v>
      </c>
      <c r="E7619" t="s">
        <v>2130</v>
      </c>
      <c r="F7619" t="s">
        <v>2301</v>
      </c>
      <c r="G7619">
        <v>-32.998170000000002</v>
      </c>
      <c r="H7619">
        <v>137.62118000000001</v>
      </c>
      <c r="I7619" t="s">
        <v>2332</v>
      </c>
      <c r="J7619" t="s">
        <v>2129</v>
      </c>
      <c r="K7619">
        <v>14</v>
      </c>
      <c r="L7619">
        <v>15</v>
      </c>
      <c r="N7619">
        <v>1</v>
      </c>
      <c r="O7619">
        <v>0.99680000000000002</v>
      </c>
      <c r="R7619">
        <v>0.9748</v>
      </c>
    </row>
    <row r="7620" spans="1:18">
      <c r="A7620" t="s">
        <v>2083</v>
      </c>
      <c r="B7620" t="s">
        <v>2082</v>
      </c>
      <c r="D7620">
        <v>2021</v>
      </c>
      <c r="E7620" t="s">
        <v>2130</v>
      </c>
      <c r="F7620" t="s">
        <v>2301</v>
      </c>
      <c r="G7620">
        <v>-32.998170000000002</v>
      </c>
      <c r="H7620">
        <v>137.62118000000001</v>
      </c>
      <c r="I7620" t="s">
        <v>2332</v>
      </c>
      <c r="J7620" t="s">
        <v>2129</v>
      </c>
      <c r="K7620">
        <v>15</v>
      </c>
      <c r="L7620">
        <v>16</v>
      </c>
      <c r="N7620">
        <v>1</v>
      </c>
      <c r="O7620">
        <v>1.0989</v>
      </c>
      <c r="R7620">
        <v>0.79210000000000003</v>
      </c>
    </row>
    <row r="7621" spans="1:18">
      <c r="A7621" t="s">
        <v>2083</v>
      </c>
      <c r="B7621" t="s">
        <v>2082</v>
      </c>
      <c r="D7621">
        <v>2021</v>
      </c>
      <c r="E7621" t="s">
        <v>2130</v>
      </c>
      <c r="F7621" t="s">
        <v>2301</v>
      </c>
      <c r="G7621">
        <v>-32.998170000000002</v>
      </c>
      <c r="H7621">
        <v>137.62118000000001</v>
      </c>
      <c r="I7621" t="s">
        <v>2332</v>
      </c>
      <c r="J7621" t="s">
        <v>2129</v>
      </c>
      <c r="K7621">
        <v>16</v>
      </c>
      <c r="L7621">
        <v>17</v>
      </c>
      <c r="N7621">
        <v>1</v>
      </c>
      <c r="O7621">
        <v>1.0347999999999999</v>
      </c>
      <c r="R7621">
        <v>0.60940000000000005</v>
      </c>
    </row>
    <row r="7622" spans="1:18">
      <c r="A7622" t="s">
        <v>2083</v>
      </c>
      <c r="B7622" t="s">
        <v>2082</v>
      </c>
      <c r="D7622">
        <v>2021</v>
      </c>
      <c r="E7622" t="s">
        <v>2130</v>
      </c>
      <c r="F7622" t="s">
        <v>2301</v>
      </c>
      <c r="G7622">
        <v>-32.998170000000002</v>
      </c>
      <c r="H7622">
        <v>137.62118000000001</v>
      </c>
      <c r="I7622" t="s">
        <v>2332</v>
      </c>
      <c r="J7622" t="s">
        <v>2129</v>
      </c>
      <c r="K7622">
        <v>17</v>
      </c>
      <c r="L7622">
        <v>18</v>
      </c>
      <c r="N7622">
        <v>1</v>
      </c>
      <c r="O7622">
        <v>0.87649999999999995</v>
      </c>
      <c r="R7622">
        <v>0.47820000000000001</v>
      </c>
    </row>
    <row r="7623" spans="1:18">
      <c r="A7623" t="s">
        <v>2083</v>
      </c>
      <c r="B7623" t="s">
        <v>2082</v>
      </c>
      <c r="D7623">
        <v>2021</v>
      </c>
      <c r="E7623" t="s">
        <v>2130</v>
      </c>
      <c r="F7623" t="s">
        <v>2301</v>
      </c>
      <c r="G7623">
        <v>-32.998170000000002</v>
      </c>
      <c r="H7623">
        <v>137.62118000000001</v>
      </c>
      <c r="I7623" t="s">
        <v>2332</v>
      </c>
      <c r="J7623" t="s">
        <v>2129</v>
      </c>
      <c r="K7623">
        <v>18</v>
      </c>
      <c r="L7623">
        <v>19</v>
      </c>
      <c r="N7623">
        <v>1</v>
      </c>
      <c r="O7623">
        <v>1.2886</v>
      </c>
      <c r="R7623">
        <v>0.34710000000000002</v>
      </c>
    </row>
    <row r="7624" spans="1:18">
      <c r="A7624" t="s">
        <v>2083</v>
      </c>
      <c r="B7624" t="s">
        <v>2082</v>
      </c>
      <c r="D7624">
        <v>2021</v>
      </c>
      <c r="E7624" t="s">
        <v>2130</v>
      </c>
      <c r="F7624" t="s">
        <v>2301</v>
      </c>
      <c r="G7624">
        <v>-32.998170000000002</v>
      </c>
      <c r="H7624">
        <v>137.62118000000001</v>
      </c>
      <c r="I7624" t="s">
        <v>2332</v>
      </c>
      <c r="J7624" t="s">
        <v>2129</v>
      </c>
      <c r="K7624">
        <v>19</v>
      </c>
      <c r="L7624">
        <v>20</v>
      </c>
      <c r="N7624">
        <v>1</v>
      </c>
      <c r="O7624">
        <v>1.2549999999999999</v>
      </c>
      <c r="R7624">
        <v>0.38850000000000001</v>
      </c>
    </row>
    <row r="7625" spans="1:18">
      <c r="A7625" t="s">
        <v>2083</v>
      </c>
      <c r="B7625" t="s">
        <v>2082</v>
      </c>
      <c r="D7625">
        <v>2021</v>
      </c>
      <c r="E7625" t="s">
        <v>2130</v>
      </c>
      <c r="F7625" t="s">
        <v>2301</v>
      </c>
      <c r="G7625">
        <v>-32.998170000000002</v>
      </c>
      <c r="H7625">
        <v>137.62118000000001</v>
      </c>
      <c r="I7625" t="s">
        <v>2332</v>
      </c>
      <c r="J7625" t="s">
        <v>2129</v>
      </c>
      <c r="K7625">
        <v>20</v>
      </c>
      <c r="L7625">
        <v>24</v>
      </c>
      <c r="N7625">
        <v>4</v>
      </c>
      <c r="O7625">
        <v>0.80269999999999997</v>
      </c>
      <c r="R7625">
        <v>0.43</v>
      </c>
    </row>
    <row r="7626" spans="1:18">
      <c r="A7626" t="s">
        <v>2083</v>
      </c>
      <c r="B7626" t="s">
        <v>2082</v>
      </c>
      <c r="D7626">
        <v>2021</v>
      </c>
      <c r="E7626" t="s">
        <v>2130</v>
      </c>
      <c r="F7626" t="s">
        <v>2301</v>
      </c>
      <c r="G7626">
        <v>-32.998170000000002</v>
      </c>
      <c r="H7626">
        <v>137.62118000000001</v>
      </c>
      <c r="I7626" t="s">
        <v>2332</v>
      </c>
      <c r="J7626" t="s">
        <v>2129</v>
      </c>
      <c r="K7626">
        <v>24</v>
      </c>
      <c r="L7626">
        <v>28</v>
      </c>
      <c r="N7626">
        <v>4</v>
      </c>
      <c r="O7626">
        <v>1.1163000000000001</v>
      </c>
      <c r="R7626">
        <v>0.58389999999999997</v>
      </c>
    </row>
    <row r="7627" spans="1:18">
      <c r="A7627" t="s">
        <v>2083</v>
      </c>
      <c r="B7627" t="s">
        <v>2082</v>
      </c>
      <c r="D7627">
        <v>2021</v>
      </c>
      <c r="E7627" t="s">
        <v>2130</v>
      </c>
      <c r="F7627" t="s">
        <v>2301</v>
      </c>
      <c r="G7627">
        <v>-32.998170000000002</v>
      </c>
      <c r="H7627">
        <v>137.62118000000001</v>
      </c>
      <c r="I7627" t="s">
        <v>2332</v>
      </c>
      <c r="J7627" t="s">
        <v>2129</v>
      </c>
      <c r="K7627">
        <v>28</v>
      </c>
      <c r="L7627">
        <v>32</v>
      </c>
      <c r="N7627">
        <v>4</v>
      </c>
      <c r="O7627">
        <v>1.1594</v>
      </c>
      <c r="R7627">
        <v>0.26819999999999999</v>
      </c>
    </row>
    <row r="7628" spans="1:18">
      <c r="A7628" t="s">
        <v>2083</v>
      </c>
      <c r="B7628" t="s">
        <v>2082</v>
      </c>
      <c r="D7628">
        <v>2021</v>
      </c>
      <c r="E7628" t="s">
        <v>2130</v>
      </c>
      <c r="F7628" t="s">
        <v>2301</v>
      </c>
      <c r="G7628">
        <v>-32.998170000000002</v>
      </c>
      <c r="H7628">
        <v>137.62118000000001</v>
      </c>
      <c r="I7628" t="s">
        <v>2332</v>
      </c>
      <c r="J7628" t="s">
        <v>2129</v>
      </c>
      <c r="K7628">
        <v>32</v>
      </c>
      <c r="L7628">
        <v>36</v>
      </c>
      <c r="N7628">
        <v>4</v>
      </c>
      <c r="O7628">
        <v>0.88580000000000003</v>
      </c>
      <c r="R7628">
        <v>0.47789999999999999</v>
      </c>
    </row>
    <row r="7629" spans="1:18">
      <c r="A7629" t="s">
        <v>2083</v>
      </c>
      <c r="B7629" t="s">
        <v>2082</v>
      </c>
      <c r="D7629">
        <v>2021</v>
      </c>
      <c r="E7629" t="s">
        <v>2130</v>
      </c>
      <c r="F7629" t="s">
        <v>2301</v>
      </c>
      <c r="G7629">
        <v>-32.998170000000002</v>
      </c>
      <c r="H7629">
        <v>137.62118000000001</v>
      </c>
      <c r="I7629" t="s">
        <v>2332</v>
      </c>
      <c r="J7629" t="s">
        <v>2129</v>
      </c>
      <c r="K7629">
        <v>36</v>
      </c>
      <c r="L7629">
        <v>40</v>
      </c>
      <c r="N7629">
        <v>4</v>
      </c>
      <c r="O7629">
        <v>1.0335000000000001</v>
      </c>
      <c r="R7629">
        <v>0.3982</v>
      </c>
    </row>
    <row r="7630" spans="1:18">
      <c r="A7630" t="s">
        <v>2083</v>
      </c>
      <c r="B7630" t="s">
        <v>2082</v>
      </c>
      <c r="D7630">
        <v>2021</v>
      </c>
      <c r="E7630" t="s">
        <v>2130</v>
      </c>
      <c r="F7630" t="s">
        <v>2301</v>
      </c>
      <c r="G7630">
        <v>-32.998170000000002</v>
      </c>
      <c r="H7630">
        <v>137.62118000000001</v>
      </c>
      <c r="I7630" t="s">
        <v>2332</v>
      </c>
      <c r="J7630" t="s">
        <v>2129</v>
      </c>
      <c r="K7630">
        <v>40</v>
      </c>
      <c r="L7630">
        <v>44</v>
      </c>
      <c r="N7630">
        <v>4</v>
      </c>
      <c r="O7630">
        <v>1.1776</v>
      </c>
      <c r="R7630">
        <v>0.33429999999999999</v>
      </c>
    </row>
    <row r="7631" spans="1:18">
      <c r="A7631" t="s">
        <v>2083</v>
      </c>
      <c r="B7631" t="s">
        <v>2082</v>
      </c>
      <c r="D7631">
        <v>2021</v>
      </c>
      <c r="E7631" t="s">
        <v>2130</v>
      </c>
      <c r="F7631" t="s">
        <v>2301</v>
      </c>
      <c r="G7631">
        <v>-32.998170000000002</v>
      </c>
      <c r="H7631">
        <v>137.62118000000001</v>
      </c>
      <c r="I7631" t="s">
        <v>2332</v>
      </c>
      <c r="J7631" t="s">
        <v>2129</v>
      </c>
      <c r="K7631">
        <v>44</v>
      </c>
      <c r="L7631">
        <v>48</v>
      </c>
      <c r="N7631">
        <v>4</v>
      </c>
      <c r="O7631">
        <v>1.0702</v>
      </c>
      <c r="R7631">
        <v>0.52549999999999997</v>
      </c>
    </row>
    <row r="7632" spans="1:18">
      <c r="A7632" t="s">
        <v>2083</v>
      </c>
      <c r="B7632" t="s">
        <v>2082</v>
      </c>
      <c r="D7632">
        <v>2021</v>
      </c>
      <c r="E7632" t="s">
        <v>2130</v>
      </c>
      <c r="F7632" t="s">
        <v>2301</v>
      </c>
      <c r="G7632">
        <v>-32.998170000000002</v>
      </c>
      <c r="H7632">
        <v>137.62118000000001</v>
      </c>
      <c r="I7632" t="s">
        <v>2332</v>
      </c>
      <c r="J7632" t="s">
        <v>2129</v>
      </c>
      <c r="K7632">
        <v>48</v>
      </c>
      <c r="L7632">
        <v>52</v>
      </c>
      <c r="N7632">
        <v>4</v>
      </c>
      <c r="O7632">
        <v>1.1264000000000001</v>
      </c>
      <c r="R7632">
        <v>0.40510000000000002</v>
      </c>
    </row>
    <row r="7633" spans="1:18">
      <c r="A7633" t="s">
        <v>2083</v>
      </c>
      <c r="B7633" t="s">
        <v>2082</v>
      </c>
      <c r="D7633">
        <v>2021</v>
      </c>
      <c r="E7633" t="s">
        <v>2130</v>
      </c>
      <c r="F7633" t="s">
        <v>2301</v>
      </c>
      <c r="G7633">
        <v>-32.998170000000002</v>
      </c>
      <c r="H7633">
        <v>137.62118000000001</v>
      </c>
      <c r="I7633" t="s">
        <v>2332</v>
      </c>
      <c r="J7633" t="s">
        <v>2129</v>
      </c>
      <c r="K7633">
        <v>52</v>
      </c>
      <c r="L7633">
        <v>56</v>
      </c>
      <c r="N7633">
        <v>4</v>
      </c>
      <c r="O7633">
        <v>1.1423000000000001</v>
      </c>
      <c r="R7633">
        <v>0.35220000000000001</v>
      </c>
    </row>
    <row r="7634" spans="1:18">
      <c r="A7634" t="s">
        <v>2083</v>
      </c>
      <c r="B7634" t="s">
        <v>2082</v>
      </c>
      <c r="D7634">
        <v>2021</v>
      </c>
      <c r="E7634" t="s">
        <v>2130</v>
      </c>
      <c r="F7634" t="s">
        <v>2301</v>
      </c>
      <c r="G7634">
        <v>-32.998170000000002</v>
      </c>
      <c r="H7634">
        <v>137.62118000000001</v>
      </c>
      <c r="I7634" t="s">
        <v>2332</v>
      </c>
      <c r="J7634" t="s">
        <v>2129</v>
      </c>
      <c r="K7634">
        <v>56</v>
      </c>
      <c r="L7634">
        <v>60</v>
      </c>
      <c r="N7634">
        <v>4</v>
      </c>
      <c r="O7634">
        <v>1.1057999999999999</v>
      </c>
      <c r="R7634">
        <v>0.35899999999999999</v>
      </c>
    </row>
    <row r="7635" spans="1:18">
      <c r="A7635" t="s">
        <v>2083</v>
      </c>
      <c r="B7635" t="s">
        <v>2082</v>
      </c>
      <c r="D7635">
        <v>2021</v>
      </c>
      <c r="E7635" t="s">
        <v>2130</v>
      </c>
      <c r="F7635" t="s">
        <v>2301</v>
      </c>
      <c r="G7635">
        <v>-32.998170000000002</v>
      </c>
      <c r="H7635">
        <v>137.62118000000001</v>
      </c>
      <c r="I7635" t="s">
        <v>2332</v>
      </c>
      <c r="J7635" t="s">
        <v>2129</v>
      </c>
      <c r="K7635">
        <v>60</v>
      </c>
      <c r="L7635">
        <v>64</v>
      </c>
      <c r="N7635">
        <v>4</v>
      </c>
      <c r="O7635">
        <v>1.149</v>
      </c>
      <c r="R7635">
        <v>0.17979999999999999</v>
      </c>
    </row>
    <row r="7636" spans="1:18">
      <c r="A7636" t="s">
        <v>2083</v>
      </c>
      <c r="B7636" t="s">
        <v>2082</v>
      </c>
      <c r="D7636">
        <v>2021</v>
      </c>
      <c r="E7636" t="s">
        <v>2130</v>
      </c>
      <c r="F7636" t="s">
        <v>2301</v>
      </c>
      <c r="G7636">
        <v>-32.998170000000002</v>
      </c>
      <c r="H7636">
        <v>137.62118000000001</v>
      </c>
      <c r="I7636" t="s">
        <v>2332</v>
      </c>
      <c r="J7636" t="s">
        <v>2129</v>
      </c>
      <c r="K7636">
        <v>64</v>
      </c>
      <c r="L7636">
        <v>68</v>
      </c>
      <c r="N7636">
        <v>4</v>
      </c>
      <c r="O7636">
        <v>0.96009999999999995</v>
      </c>
      <c r="R7636">
        <v>0.37790000000000001</v>
      </c>
    </row>
    <row r="7637" spans="1:18">
      <c r="A7637" t="s">
        <v>2083</v>
      </c>
      <c r="B7637" t="s">
        <v>2082</v>
      </c>
      <c r="D7637">
        <v>2021</v>
      </c>
      <c r="E7637" t="s">
        <v>2130</v>
      </c>
      <c r="F7637" t="s">
        <v>2301</v>
      </c>
      <c r="G7637">
        <v>-32.998170000000002</v>
      </c>
      <c r="H7637">
        <v>137.62118000000001</v>
      </c>
      <c r="I7637" t="s">
        <v>2332</v>
      </c>
      <c r="J7637" t="s">
        <v>2129</v>
      </c>
      <c r="K7637">
        <v>68</v>
      </c>
      <c r="L7637">
        <v>72</v>
      </c>
      <c r="N7637">
        <v>4</v>
      </c>
      <c r="O7637">
        <v>1.1016999999999999</v>
      </c>
      <c r="R7637">
        <v>3.0975000000000001</v>
      </c>
    </row>
    <row r="7638" spans="1:18">
      <c r="A7638" t="s">
        <v>2083</v>
      </c>
      <c r="B7638" t="s">
        <v>2082</v>
      </c>
      <c r="D7638">
        <v>2021</v>
      </c>
      <c r="E7638" t="s">
        <v>2130</v>
      </c>
      <c r="F7638" t="s">
        <v>2301</v>
      </c>
      <c r="G7638">
        <v>-32.998170000000002</v>
      </c>
      <c r="H7638">
        <v>137.62118000000001</v>
      </c>
      <c r="I7638" t="s">
        <v>2332</v>
      </c>
      <c r="J7638" t="s">
        <v>2129</v>
      </c>
      <c r="K7638">
        <v>72</v>
      </c>
      <c r="L7638">
        <v>76</v>
      </c>
      <c r="N7638">
        <v>4</v>
      </c>
      <c r="O7638">
        <v>1.1436999999999999</v>
      </c>
      <c r="R7638">
        <v>0.68100000000000005</v>
      </c>
    </row>
    <row r="7639" spans="1:18">
      <c r="A7639" t="s">
        <v>2083</v>
      </c>
      <c r="B7639" t="s">
        <v>2082</v>
      </c>
      <c r="D7639">
        <v>2021</v>
      </c>
      <c r="E7639" t="s">
        <v>2128</v>
      </c>
      <c r="F7639" t="s">
        <v>2301</v>
      </c>
      <c r="G7639">
        <v>-34.967067</v>
      </c>
      <c r="H7639">
        <v>117.96120000000001</v>
      </c>
      <c r="I7639" t="s">
        <v>2332</v>
      </c>
      <c r="J7639" t="s">
        <v>2127</v>
      </c>
      <c r="K7639">
        <v>0</v>
      </c>
      <c r="L7639">
        <v>0.5</v>
      </c>
      <c r="N7639">
        <v>0.5</v>
      </c>
      <c r="O7639">
        <v>0.31680000000000003</v>
      </c>
      <c r="R7639">
        <v>5.8686999999999996</v>
      </c>
    </row>
    <row r="7640" spans="1:18">
      <c r="A7640" t="s">
        <v>2083</v>
      </c>
      <c r="B7640" t="s">
        <v>2082</v>
      </c>
      <c r="D7640">
        <v>2021</v>
      </c>
      <c r="E7640" t="s">
        <v>2128</v>
      </c>
      <c r="F7640" t="s">
        <v>2301</v>
      </c>
      <c r="G7640">
        <v>-34.967067</v>
      </c>
      <c r="H7640">
        <v>117.96120000000001</v>
      </c>
      <c r="I7640" t="s">
        <v>2332</v>
      </c>
      <c r="J7640" t="s">
        <v>2127</v>
      </c>
      <c r="K7640">
        <v>0.5</v>
      </c>
      <c r="L7640">
        <v>1</v>
      </c>
      <c r="N7640">
        <v>0.5</v>
      </c>
      <c r="O7640">
        <v>0.70120000000000005</v>
      </c>
      <c r="R7640">
        <v>5.5110000000000001</v>
      </c>
    </row>
    <row r="7641" spans="1:18">
      <c r="A7641" t="s">
        <v>2083</v>
      </c>
      <c r="B7641" t="s">
        <v>2082</v>
      </c>
      <c r="D7641">
        <v>2021</v>
      </c>
      <c r="E7641" t="s">
        <v>2128</v>
      </c>
      <c r="F7641" t="s">
        <v>2301</v>
      </c>
      <c r="G7641">
        <v>-34.967067</v>
      </c>
      <c r="H7641">
        <v>117.96120000000001</v>
      </c>
      <c r="I7641" t="s">
        <v>2332</v>
      </c>
      <c r="J7641" t="s">
        <v>2127</v>
      </c>
      <c r="K7641">
        <v>1</v>
      </c>
      <c r="L7641">
        <v>1.5</v>
      </c>
      <c r="N7641">
        <v>0.5</v>
      </c>
      <c r="O7641">
        <v>0.54520000000000002</v>
      </c>
      <c r="R7641">
        <v>4.9317000000000002</v>
      </c>
    </row>
    <row r="7642" spans="1:18">
      <c r="A7642" t="s">
        <v>2083</v>
      </c>
      <c r="B7642" t="s">
        <v>2082</v>
      </c>
      <c r="D7642">
        <v>2021</v>
      </c>
      <c r="E7642" t="s">
        <v>2128</v>
      </c>
      <c r="F7642" t="s">
        <v>2301</v>
      </c>
      <c r="G7642">
        <v>-34.967067</v>
      </c>
      <c r="H7642">
        <v>117.96120000000001</v>
      </c>
      <c r="I7642" t="s">
        <v>2332</v>
      </c>
      <c r="J7642" t="s">
        <v>2127</v>
      </c>
      <c r="K7642">
        <v>1.5</v>
      </c>
      <c r="L7642">
        <v>2</v>
      </c>
      <c r="N7642">
        <v>0.5</v>
      </c>
      <c r="O7642">
        <v>0.57969999999999999</v>
      </c>
      <c r="R7642">
        <v>5.4179000000000004</v>
      </c>
    </row>
    <row r="7643" spans="1:18">
      <c r="A7643" t="s">
        <v>2083</v>
      </c>
      <c r="B7643" t="s">
        <v>2082</v>
      </c>
      <c r="D7643">
        <v>2021</v>
      </c>
      <c r="E7643" t="s">
        <v>2128</v>
      </c>
      <c r="F7643" t="s">
        <v>2301</v>
      </c>
      <c r="G7643">
        <v>-34.967067</v>
      </c>
      <c r="H7643">
        <v>117.96120000000001</v>
      </c>
      <c r="I7643" t="s">
        <v>2332</v>
      </c>
      <c r="J7643" t="s">
        <v>2127</v>
      </c>
      <c r="K7643">
        <v>2</v>
      </c>
      <c r="L7643">
        <v>2.5</v>
      </c>
      <c r="N7643">
        <v>0.5</v>
      </c>
      <c r="O7643">
        <v>0.3503</v>
      </c>
      <c r="R7643">
        <v>5.2873000000000001</v>
      </c>
    </row>
    <row r="7644" spans="1:18">
      <c r="A7644" t="s">
        <v>2083</v>
      </c>
      <c r="B7644" t="s">
        <v>2082</v>
      </c>
      <c r="D7644">
        <v>2021</v>
      </c>
      <c r="E7644" t="s">
        <v>2128</v>
      </c>
      <c r="F7644" t="s">
        <v>2301</v>
      </c>
      <c r="G7644">
        <v>-34.967067</v>
      </c>
      <c r="H7644">
        <v>117.96120000000001</v>
      </c>
      <c r="I7644" t="s">
        <v>2332</v>
      </c>
      <c r="J7644" t="s">
        <v>2127</v>
      </c>
      <c r="K7644">
        <v>2.5</v>
      </c>
      <c r="L7644">
        <v>3</v>
      </c>
      <c r="N7644">
        <v>0.5</v>
      </c>
      <c r="O7644">
        <v>0.36259999999999998</v>
      </c>
      <c r="R7644">
        <v>6.9580000000000002</v>
      </c>
    </row>
    <row r="7645" spans="1:18">
      <c r="A7645" t="s">
        <v>2083</v>
      </c>
      <c r="B7645" t="s">
        <v>2082</v>
      </c>
      <c r="D7645">
        <v>2021</v>
      </c>
      <c r="E7645" t="s">
        <v>2128</v>
      </c>
      <c r="F7645" t="s">
        <v>2301</v>
      </c>
      <c r="G7645">
        <v>-34.967067</v>
      </c>
      <c r="H7645">
        <v>117.96120000000001</v>
      </c>
      <c r="I7645" t="s">
        <v>2332</v>
      </c>
      <c r="J7645" t="s">
        <v>2127</v>
      </c>
      <c r="K7645">
        <v>3</v>
      </c>
      <c r="L7645">
        <v>3.5</v>
      </c>
      <c r="N7645">
        <v>0.5</v>
      </c>
      <c r="O7645">
        <v>0.3871</v>
      </c>
      <c r="R7645">
        <v>8.3658000000000001</v>
      </c>
    </row>
    <row r="7646" spans="1:18">
      <c r="A7646" t="s">
        <v>2083</v>
      </c>
      <c r="B7646" t="s">
        <v>2082</v>
      </c>
      <c r="D7646">
        <v>2021</v>
      </c>
      <c r="E7646" t="s">
        <v>2128</v>
      </c>
      <c r="F7646" t="s">
        <v>2301</v>
      </c>
      <c r="G7646">
        <v>-34.967067</v>
      </c>
      <c r="H7646">
        <v>117.96120000000001</v>
      </c>
      <c r="I7646" t="s">
        <v>2332</v>
      </c>
      <c r="J7646" t="s">
        <v>2127</v>
      </c>
      <c r="K7646">
        <v>3.5</v>
      </c>
      <c r="L7646">
        <v>4</v>
      </c>
      <c r="N7646">
        <v>0.5</v>
      </c>
      <c r="O7646">
        <v>0.40089999999999998</v>
      </c>
      <c r="R7646">
        <v>6.1078999999999999</v>
      </c>
    </row>
    <row r="7647" spans="1:18">
      <c r="A7647" t="s">
        <v>2083</v>
      </c>
      <c r="B7647" t="s">
        <v>2082</v>
      </c>
      <c r="D7647">
        <v>2021</v>
      </c>
      <c r="E7647" t="s">
        <v>2128</v>
      </c>
      <c r="F7647" t="s">
        <v>2301</v>
      </c>
      <c r="G7647">
        <v>-34.967067</v>
      </c>
      <c r="H7647">
        <v>117.96120000000001</v>
      </c>
      <c r="I7647" t="s">
        <v>2332</v>
      </c>
      <c r="J7647" t="s">
        <v>2127</v>
      </c>
      <c r="K7647">
        <v>4</v>
      </c>
      <c r="L7647">
        <v>4.5</v>
      </c>
      <c r="N7647">
        <v>0.5</v>
      </c>
      <c r="O7647">
        <v>0.41270000000000001</v>
      </c>
      <c r="R7647">
        <v>6.2426000000000004</v>
      </c>
    </row>
    <row r="7648" spans="1:18">
      <c r="A7648" t="s">
        <v>2083</v>
      </c>
      <c r="B7648" t="s">
        <v>2082</v>
      </c>
      <c r="D7648">
        <v>2021</v>
      </c>
      <c r="E7648" t="s">
        <v>2128</v>
      </c>
      <c r="F7648" t="s">
        <v>2301</v>
      </c>
      <c r="G7648">
        <v>-34.967067</v>
      </c>
      <c r="H7648">
        <v>117.96120000000001</v>
      </c>
      <c r="I7648" t="s">
        <v>2332</v>
      </c>
      <c r="J7648" t="s">
        <v>2127</v>
      </c>
      <c r="K7648">
        <v>4.5</v>
      </c>
      <c r="L7648">
        <v>5</v>
      </c>
      <c r="N7648">
        <v>0.5</v>
      </c>
      <c r="O7648">
        <v>0.46389999999999998</v>
      </c>
      <c r="R7648">
        <v>5.0698999999999996</v>
      </c>
    </row>
    <row r="7649" spans="1:18">
      <c r="A7649" t="s">
        <v>2083</v>
      </c>
      <c r="B7649" t="s">
        <v>2082</v>
      </c>
      <c r="D7649">
        <v>2021</v>
      </c>
      <c r="E7649" t="s">
        <v>2128</v>
      </c>
      <c r="F7649" t="s">
        <v>2301</v>
      </c>
      <c r="G7649">
        <v>-34.967067</v>
      </c>
      <c r="H7649">
        <v>117.96120000000001</v>
      </c>
      <c r="I7649" t="s">
        <v>2332</v>
      </c>
      <c r="J7649" t="s">
        <v>2127</v>
      </c>
      <c r="K7649">
        <v>5</v>
      </c>
      <c r="L7649">
        <v>5.5</v>
      </c>
      <c r="N7649">
        <v>0.5</v>
      </c>
      <c r="O7649">
        <v>0.21740000000000001</v>
      </c>
      <c r="R7649">
        <v>4.5949999999999998</v>
      </c>
    </row>
    <row r="7650" spans="1:18">
      <c r="A7650" t="s">
        <v>2083</v>
      </c>
      <c r="B7650" t="s">
        <v>2082</v>
      </c>
      <c r="D7650">
        <v>2021</v>
      </c>
      <c r="E7650" t="s">
        <v>2128</v>
      </c>
      <c r="F7650" t="s">
        <v>2301</v>
      </c>
      <c r="G7650">
        <v>-34.967067</v>
      </c>
      <c r="H7650">
        <v>117.96120000000001</v>
      </c>
      <c r="I7650" t="s">
        <v>2332</v>
      </c>
      <c r="J7650" t="s">
        <v>2127</v>
      </c>
      <c r="K7650">
        <v>5.5</v>
      </c>
      <c r="L7650">
        <v>6</v>
      </c>
      <c r="N7650">
        <v>0.5</v>
      </c>
      <c r="O7650">
        <v>0.37980000000000003</v>
      </c>
      <c r="R7650">
        <v>6.0003000000000002</v>
      </c>
    </row>
    <row r="7651" spans="1:18">
      <c r="A7651" t="s">
        <v>2083</v>
      </c>
      <c r="B7651" t="s">
        <v>2082</v>
      </c>
      <c r="D7651">
        <v>2021</v>
      </c>
      <c r="E7651" t="s">
        <v>2128</v>
      </c>
      <c r="F7651" t="s">
        <v>2301</v>
      </c>
      <c r="G7651">
        <v>-34.967067</v>
      </c>
      <c r="H7651">
        <v>117.96120000000001</v>
      </c>
      <c r="I7651" t="s">
        <v>2332</v>
      </c>
      <c r="J7651" t="s">
        <v>2127</v>
      </c>
      <c r="K7651">
        <v>6</v>
      </c>
      <c r="L7651">
        <v>6.5</v>
      </c>
      <c r="N7651">
        <v>0.5</v>
      </c>
      <c r="O7651">
        <v>0.31059999999999999</v>
      </c>
      <c r="R7651">
        <v>4.5899000000000001</v>
      </c>
    </row>
    <row r="7652" spans="1:18">
      <c r="A7652" t="s">
        <v>2083</v>
      </c>
      <c r="B7652" t="s">
        <v>2082</v>
      </c>
      <c r="D7652">
        <v>2021</v>
      </c>
      <c r="E7652" t="s">
        <v>2128</v>
      </c>
      <c r="F7652" t="s">
        <v>2301</v>
      </c>
      <c r="G7652">
        <v>-34.967067</v>
      </c>
      <c r="H7652">
        <v>117.96120000000001</v>
      </c>
      <c r="I7652" t="s">
        <v>2332</v>
      </c>
      <c r="J7652" t="s">
        <v>2127</v>
      </c>
      <c r="K7652">
        <v>6.5</v>
      </c>
      <c r="L7652">
        <v>7</v>
      </c>
      <c r="N7652">
        <v>0.5</v>
      </c>
      <c r="O7652">
        <v>0.45900000000000002</v>
      </c>
      <c r="R7652">
        <v>5.7774000000000001</v>
      </c>
    </row>
    <row r="7653" spans="1:18">
      <c r="A7653" t="s">
        <v>2083</v>
      </c>
      <c r="B7653" t="s">
        <v>2082</v>
      </c>
      <c r="D7653">
        <v>2021</v>
      </c>
      <c r="E7653" t="s">
        <v>2128</v>
      </c>
      <c r="F7653" t="s">
        <v>2301</v>
      </c>
      <c r="G7653">
        <v>-34.967067</v>
      </c>
      <c r="H7653">
        <v>117.96120000000001</v>
      </c>
      <c r="I7653" t="s">
        <v>2332</v>
      </c>
      <c r="J7653" t="s">
        <v>2127</v>
      </c>
      <c r="K7653">
        <v>7</v>
      </c>
      <c r="L7653">
        <v>7.5</v>
      </c>
      <c r="N7653">
        <v>0.5</v>
      </c>
      <c r="O7653">
        <v>0.38440000000000002</v>
      </c>
      <c r="R7653">
        <v>9.1952999999999996</v>
      </c>
    </row>
    <row r="7654" spans="1:18">
      <c r="A7654" t="s">
        <v>2083</v>
      </c>
      <c r="B7654" t="s">
        <v>2082</v>
      </c>
      <c r="D7654">
        <v>2021</v>
      </c>
      <c r="E7654" t="s">
        <v>2128</v>
      </c>
      <c r="F7654" t="s">
        <v>2301</v>
      </c>
      <c r="G7654">
        <v>-34.967067</v>
      </c>
      <c r="H7654">
        <v>117.96120000000001</v>
      </c>
      <c r="I7654" t="s">
        <v>2332</v>
      </c>
      <c r="J7654" t="s">
        <v>2127</v>
      </c>
      <c r="K7654">
        <v>7.5</v>
      </c>
      <c r="L7654">
        <v>8</v>
      </c>
      <c r="N7654">
        <v>0.5</v>
      </c>
      <c r="O7654">
        <v>0.45479999999999998</v>
      </c>
      <c r="R7654">
        <v>6.7253999999999996</v>
      </c>
    </row>
    <row r="7655" spans="1:18">
      <c r="A7655" t="s">
        <v>2083</v>
      </c>
      <c r="B7655" t="s">
        <v>2082</v>
      </c>
      <c r="D7655">
        <v>2021</v>
      </c>
      <c r="E7655" t="s">
        <v>2128</v>
      </c>
      <c r="F7655" t="s">
        <v>2301</v>
      </c>
      <c r="G7655">
        <v>-34.967067</v>
      </c>
      <c r="H7655">
        <v>117.96120000000001</v>
      </c>
      <c r="I7655" t="s">
        <v>2332</v>
      </c>
      <c r="J7655" t="s">
        <v>2127</v>
      </c>
      <c r="K7655">
        <v>8</v>
      </c>
      <c r="L7655">
        <v>8.5</v>
      </c>
      <c r="N7655">
        <v>0.5</v>
      </c>
      <c r="O7655">
        <v>0.28799999999999998</v>
      </c>
      <c r="R7655">
        <v>6.4391999999999996</v>
      </c>
    </row>
    <row r="7656" spans="1:18">
      <c r="A7656" t="s">
        <v>2083</v>
      </c>
      <c r="B7656" t="s">
        <v>2082</v>
      </c>
      <c r="D7656">
        <v>2021</v>
      </c>
      <c r="E7656" t="s">
        <v>2128</v>
      </c>
      <c r="F7656" t="s">
        <v>2301</v>
      </c>
      <c r="G7656">
        <v>-34.967067</v>
      </c>
      <c r="H7656">
        <v>117.96120000000001</v>
      </c>
      <c r="I7656" t="s">
        <v>2332</v>
      </c>
      <c r="J7656" t="s">
        <v>2127</v>
      </c>
      <c r="K7656">
        <v>8.5</v>
      </c>
      <c r="L7656">
        <v>9</v>
      </c>
      <c r="N7656">
        <v>0.5</v>
      </c>
      <c r="O7656">
        <v>0.4587</v>
      </c>
      <c r="R7656">
        <v>6.1528999999999998</v>
      </c>
    </row>
    <row r="7657" spans="1:18">
      <c r="A7657" t="s">
        <v>2083</v>
      </c>
      <c r="B7657" t="s">
        <v>2082</v>
      </c>
      <c r="D7657">
        <v>2021</v>
      </c>
      <c r="E7657" t="s">
        <v>2128</v>
      </c>
      <c r="F7657" t="s">
        <v>2301</v>
      </c>
      <c r="G7657">
        <v>-34.967067</v>
      </c>
      <c r="H7657">
        <v>117.96120000000001</v>
      </c>
      <c r="I7657" t="s">
        <v>2332</v>
      </c>
      <c r="J7657" t="s">
        <v>2127</v>
      </c>
      <c r="K7657">
        <v>9</v>
      </c>
      <c r="L7657">
        <v>9.5</v>
      </c>
      <c r="N7657">
        <v>0.5</v>
      </c>
      <c r="O7657">
        <v>0.32629999999999998</v>
      </c>
      <c r="R7657">
        <v>5.7984</v>
      </c>
    </row>
    <row r="7658" spans="1:18">
      <c r="A7658" t="s">
        <v>2083</v>
      </c>
      <c r="B7658" t="s">
        <v>2082</v>
      </c>
      <c r="D7658">
        <v>2021</v>
      </c>
      <c r="E7658" t="s">
        <v>2128</v>
      </c>
      <c r="F7658" t="s">
        <v>2301</v>
      </c>
      <c r="G7658">
        <v>-34.967067</v>
      </c>
      <c r="H7658">
        <v>117.96120000000001</v>
      </c>
      <c r="I7658" t="s">
        <v>2332</v>
      </c>
      <c r="J7658" t="s">
        <v>2127</v>
      </c>
      <c r="K7658">
        <v>9.5</v>
      </c>
      <c r="L7658">
        <v>10</v>
      </c>
      <c r="N7658">
        <v>0.5</v>
      </c>
      <c r="O7658">
        <v>0.41689999999999999</v>
      </c>
      <c r="R7658">
        <v>5.4439000000000002</v>
      </c>
    </row>
    <row r="7659" spans="1:18">
      <c r="A7659" t="s">
        <v>2083</v>
      </c>
      <c r="B7659" t="s">
        <v>2082</v>
      </c>
      <c r="D7659">
        <v>2021</v>
      </c>
      <c r="E7659" t="s">
        <v>2128</v>
      </c>
      <c r="F7659" t="s">
        <v>2301</v>
      </c>
      <c r="G7659">
        <v>-34.967067</v>
      </c>
      <c r="H7659">
        <v>117.96120000000001</v>
      </c>
      <c r="I7659" t="s">
        <v>2332</v>
      </c>
      <c r="J7659" t="s">
        <v>2127</v>
      </c>
      <c r="K7659">
        <v>10</v>
      </c>
      <c r="L7659">
        <v>10.5</v>
      </c>
      <c r="N7659">
        <v>0.5</v>
      </c>
      <c r="O7659">
        <v>0.2374</v>
      </c>
      <c r="R7659">
        <v>4.9779999999999998</v>
      </c>
    </row>
    <row r="7660" spans="1:18">
      <c r="A7660" t="s">
        <v>2083</v>
      </c>
      <c r="B7660" t="s">
        <v>2082</v>
      </c>
      <c r="D7660">
        <v>2021</v>
      </c>
      <c r="E7660" t="s">
        <v>2128</v>
      </c>
      <c r="F7660" t="s">
        <v>2301</v>
      </c>
      <c r="G7660">
        <v>-34.967067</v>
      </c>
      <c r="H7660">
        <v>117.96120000000001</v>
      </c>
      <c r="I7660" t="s">
        <v>2332</v>
      </c>
      <c r="J7660" t="s">
        <v>2127</v>
      </c>
      <c r="K7660">
        <v>10.5</v>
      </c>
      <c r="L7660">
        <v>11</v>
      </c>
      <c r="N7660">
        <v>0.5</v>
      </c>
      <c r="O7660">
        <v>0.31879999999999997</v>
      </c>
      <c r="R7660">
        <v>4.5122</v>
      </c>
    </row>
    <row r="7661" spans="1:18">
      <c r="A7661" t="s">
        <v>2083</v>
      </c>
      <c r="B7661" t="s">
        <v>2082</v>
      </c>
      <c r="D7661">
        <v>2021</v>
      </c>
      <c r="E7661" t="s">
        <v>2128</v>
      </c>
      <c r="F7661" t="s">
        <v>2301</v>
      </c>
      <c r="G7661">
        <v>-34.967067</v>
      </c>
      <c r="H7661">
        <v>117.96120000000001</v>
      </c>
      <c r="I7661" t="s">
        <v>2332</v>
      </c>
      <c r="J7661" t="s">
        <v>2127</v>
      </c>
      <c r="K7661">
        <v>11</v>
      </c>
      <c r="L7661">
        <v>11.5</v>
      </c>
      <c r="N7661">
        <v>0.5</v>
      </c>
      <c r="O7661">
        <v>0.23039999999999999</v>
      </c>
      <c r="R7661">
        <v>4.8878000000000004</v>
      </c>
    </row>
    <row r="7662" spans="1:18">
      <c r="A7662" t="s">
        <v>2083</v>
      </c>
      <c r="B7662" t="s">
        <v>2082</v>
      </c>
      <c r="D7662">
        <v>2021</v>
      </c>
      <c r="E7662" t="s">
        <v>2128</v>
      </c>
      <c r="F7662" t="s">
        <v>2301</v>
      </c>
      <c r="G7662">
        <v>-34.967067</v>
      </c>
      <c r="H7662">
        <v>117.96120000000001</v>
      </c>
      <c r="I7662" t="s">
        <v>2332</v>
      </c>
      <c r="J7662" t="s">
        <v>2127</v>
      </c>
      <c r="K7662">
        <v>11.5</v>
      </c>
      <c r="L7662">
        <v>12</v>
      </c>
      <c r="N7662">
        <v>0.5</v>
      </c>
      <c r="O7662">
        <v>0.41139999999999999</v>
      </c>
      <c r="R7662">
        <v>5.2633999999999999</v>
      </c>
    </row>
    <row r="7663" spans="1:18">
      <c r="A7663" t="s">
        <v>2083</v>
      </c>
      <c r="B7663" t="s">
        <v>2082</v>
      </c>
      <c r="D7663">
        <v>2021</v>
      </c>
      <c r="E7663" t="s">
        <v>2128</v>
      </c>
      <c r="F7663" t="s">
        <v>2301</v>
      </c>
      <c r="G7663">
        <v>-34.967067</v>
      </c>
      <c r="H7663">
        <v>117.96120000000001</v>
      </c>
      <c r="I7663" t="s">
        <v>2332</v>
      </c>
      <c r="J7663" t="s">
        <v>2127</v>
      </c>
      <c r="K7663">
        <v>12</v>
      </c>
      <c r="L7663">
        <v>12.5</v>
      </c>
      <c r="N7663">
        <v>0.5</v>
      </c>
      <c r="O7663">
        <v>0.25919999999999999</v>
      </c>
      <c r="R7663">
        <v>5.5583</v>
      </c>
    </row>
    <row r="7664" spans="1:18">
      <c r="A7664" t="s">
        <v>2083</v>
      </c>
      <c r="B7664" t="s">
        <v>2082</v>
      </c>
      <c r="D7664">
        <v>2021</v>
      </c>
      <c r="E7664" t="s">
        <v>2128</v>
      </c>
      <c r="F7664" t="s">
        <v>2301</v>
      </c>
      <c r="G7664">
        <v>-34.967067</v>
      </c>
      <c r="H7664">
        <v>117.96120000000001</v>
      </c>
      <c r="I7664" t="s">
        <v>2332</v>
      </c>
      <c r="J7664" t="s">
        <v>2127</v>
      </c>
      <c r="K7664">
        <v>12.5</v>
      </c>
      <c r="L7664">
        <v>13</v>
      </c>
      <c r="N7664">
        <v>0.5</v>
      </c>
      <c r="O7664">
        <v>0.38490000000000002</v>
      </c>
      <c r="R7664">
        <v>5.8531000000000004</v>
      </c>
    </row>
    <row r="7665" spans="1:18">
      <c r="A7665" t="s">
        <v>2083</v>
      </c>
      <c r="B7665" t="s">
        <v>2082</v>
      </c>
      <c r="D7665">
        <v>2021</v>
      </c>
      <c r="E7665" t="s">
        <v>2128</v>
      </c>
      <c r="F7665" t="s">
        <v>2301</v>
      </c>
      <c r="G7665">
        <v>-34.967067</v>
      </c>
      <c r="H7665">
        <v>117.96120000000001</v>
      </c>
      <c r="I7665" t="s">
        <v>2332</v>
      </c>
      <c r="J7665" t="s">
        <v>2127</v>
      </c>
      <c r="K7665">
        <v>13</v>
      </c>
      <c r="L7665">
        <v>13.5</v>
      </c>
      <c r="N7665">
        <v>0.5</v>
      </c>
      <c r="O7665">
        <v>0.37219999999999998</v>
      </c>
      <c r="R7665">
        <v>5.6608000000000001</v>
      </c>
    </row>
    <row r="7666" spans="1:18">
      <c r="A7666" t="s">
        <v>2083</v>
      </c>
      <c r="B7666" t="s">
        <v>2082</v>
      </c>
      <c r="D7666">
        <v>2021</v>
      </c>
      <c r="E7666" t="s">
        <v>2128</v>
      </c>
      <c r="F7666" t="s">
        <v>2301</v>
      </c>
      <c r="G7666">
        <v>-34.967067</v>
      </c>
      <c r="H7666">
        <v>117.96120000000001</v>
      </c>
      <c r="I7666" t="s">
        <v>2332</v>
      </c>
      <c r="J7666" t="s">
        <v>2127</v>
      </c>
      <c r="K7666">
        <v>13.5</v>
      </c>
      <c r="L7666">
        <v>14</v>
      </c>
      <c r="N7666">
        <v>0.5</v>
      </c>
      <c r="O7666">
        <v>0.41799999999999998</v>
      </c>
      <c r="R7666">
        <v>5.4683999999999999</v>
      </c>
    </row>
    <row r="7667" spans="1:18">
      <c r="A7667" t="s">
        <v>2083</v>
      </c>
      <c r="B7667" t="s">
        <v>2082</v>
      </c>
      <c r="D7667">
        <v>2021</v>
      </c>
      <c r="E7667" t="s">
        <v>2128</v>
      </c>
      <c r="F7667" t="s">
        <v>2301</v>
      </c>
      <c r="G7667">
        <v>-34.967067</v>
      </c>
      <c r="H7667">
        <v>117.96120000000001</v>
      </c>
      <c r="I7667" t="s">
        <v>2332</v>
      </c>
      <c r="J7667" t="s">
        <v>2127</v>
      </c>
      <c r="K7667">
        <v>14</v>
      </c>
      <c r="L7667">
        <v>14.5</v>
      </c>
      <c r="N7667">
        <v>0.5</v>
      </c>
      <c r="O7667">
        <v>0.30909999999999999</v>
      </c>
      <c r="R7667">
        <v>5.5148999999999999</v>
      </c>
    </row>
    <row r="7668" spans="1:18">
      <c r="A7668" t="s">
        <v>2083</v>
      </c>
      <c r="B7668" t="s">
        <v>2082</v>
      </c>
      <c r="D7668">
        <v>2021</v>
      </c>
      <c r="E7668" t="s">
        <v>2128</v>
      </c>
      <c r="F7668" t="s">
        <v>2301</v>
      </c>
      <c r="G7668">
        <v>-34.967067</v>
      </c>
      <c r="H7668">
        <v>117.96120000000001</v>
      </c>
      <c r="I7668" t="s">
        <v>2332</v>
      </c>
      <c r="J7668" t="s">
        <v>2127</v>
      </c>
      <c r="K7668">
        <v>14.5</v>
      </c>
      <c r="L7668">
        <v>15</v>
      </c>
      <c r="N7668">
        <v>0.5</v>
      </c>
      <c r="O7668">
        <v>0.62470000000000003</v>
      </c>
      <c r="R7668">
        <v>5.5613000000000001</v>
      </c>
    </row>
    <row r="7669" spans="1:18">
      <c r="A7669" t="s">
        <v>2083</v>
      </c>
      <c r="B7669" t="s">
        <v>2082</v>
      </c>
      <c r="D7669">
        <v>2021</v>
      </c>
      <c r="E7669" t="s">
        <v>2128</v>
      </c>
      <c r="F7669" t="s">
        <v>2301</v>
      </c>
      <c r="G7669">
        <v>-34.967067</v>
      </c>
      <c r="H7669">
        <v>117.96120000000001</v>
      </c>
      <c r="I7669" t="s">
        <v>2332</v>
      </c>
      <c r="J7669" t="s">
        <v>2127</v>
      </c>
      <c r="K7669">
        <v>15</v>
      </c>
      <c r="L7669">
        <v>15.5</v>
      </c>
      <c r="N7669">
        <v>0.5</v>
      </c>
      <c r="O7669">
        <v>0.33789999999999998</v>
      </c>
      <c r="R7669">
        <v>5.8280000000000003</v>
      </c>
    </row>
    <row r="7670" spans="1:18">
      <c r="A7670" t="s">
        <v>2083</v>
      </c>
      <c r="B7670" t="s">
        <v>2082</v>
      </c>
      <c r="D7670">
        <v>2021</v>
      </c>
      <c r="E7670" t="s">
        <v>2128</v>
      </c>
      <c r="F7670" t="s">
        <v>2301</v>
      </c>
      <c r="G7670">
        <v>-34.967067</v>
      </c>
      <c r="H7670">
        <v>117.96120000000001</v>
      </c>
      <c r="I7670" t="s">
        <v>2332</v>
      </c>
      <c r="J7670" t="s">
        <v>2127</v>
      </c>
      <c r="K7670">
        <v>15.5</v>
      </c>
      <c r="L7670">
        <v>16</v>
      </c>
      <c r="N7670">
        <v>0.5</v>
      </c>
      <c r="O7670">
        <v>0.33500000000000002</v>
      </c>
      <c r="R7670">
        <v>6.0946999999999996</v>
      </c>
    </row>
    <row r="7671" spans="1:18">
      <c r="A7671" t="s">
        <v>2083</v>
      </c>
      <c r="B7671" t="s">
        <v>2082</v>
      </c>
      <c r="D7671">
        <v>2021</v>
      </c>
      <c r="E7671" t="s">
        <v>2128</v>
      </c>
      <c r="F7671" t="s">
        <v>2301</v>
      </c>
      <c r="G7671">
        <v>-34.967067</v>
      </c>
      <c r="H7671">
        <v>117.96120000000001</v>
      </c>
      <c r="I7671" t="s">
        <v>2332</v>
      </c>
      <c r="J7671" t="s">
        <v>2127</v>
      </c>
      <c r="K7671">
        <v>16</v>
      </c>
      <c r="L7671">
        <v>16.5</v>
      </c>
      <c r="N7671">
        <v>0.5</v>
      </c>
      <c r="O7671">
        <v>0.22939999999999999</v>
      </c>
      <c r="R7671">
        <v>5.7568999999999999</v>
      </c>
    </row>
    <row r="7672" spans="1:18">
      <c r="A7672" t="s">
        <v>2083</v>
      </c>
      <c r="B7672" t="s">
        <v>2082</v>
      </c>
      <c r="D7672">
        <v>2021</v>
      </c>
      <c r="E7672" t="s">
        <v>2128</v>
      </c>
      <c r="F7672" t="s">
        <v>2301</v>
      </c>
      <c r="G7672">
        <v>-34.967067</v>
      </c>
      <c r="H7672">
        <v>117.96120000000001</v>
      </c>
      <c r="I7672" t="s">
        <v>2332</v>
      </c>
      <c r="J7672" t="s">
        <v>2127</v>
      </c>
      <c r="K7672">
        <v>16.5</v>
      </c>
      <c r="L7672">
        <v>17</v>
      </c>
      <c r="N7672">
        <v>0.5</v>
      </c>
      <c r="O7672">
        <v>0.16789999999999999</v>
      </c>
      <c r="R7672">
        <v>5.4191000000000003</v>
      </c>
    </row>
    <row r="7673" spans="1:18">
      <c r="A7673" t="s">
        <v>2083</v>
      </c>
      <c r="B7673" t="s">
        <v>2082</v>
      </c>
      <c r="D7673">
        <v>2021</v>
      </c>
      <c r="E7673" t="s">
        <v>2128</v>
      </c>
      <c r="F7673" t="s">
        <v>2301</v>
      </c>
      <c r="G7673">
        <v>-34.967067</v>
      </c>
      <c r="H7673">
        <v>117.96120000000001</v>
      </c>
      <c r="I7673" t="s">
        <v>2332</v>
      </c>
      <c r="J7673" t="s">
        <v>2127</v>
      </c>
      <c r="K7673">
        <v>17</v>
      </c>
      <c r="L7673">
        <v>17.5</v>
      </c>
      <c r="N7673">
        <v>0.5</v>
      </c>
      <c r="O7673">
        <v>0.3251</v>
      </c>
      <c r="R7673">
        <v>5.5510999999999999</v>
      </c>
    </row>
    <row r="7674" spans="1:18">
      <c r="A7674" t="s">
        <v>2083</v>
      </c>
      <c r="B7674" t="s">
        <v>2082</v>
      </c>
      <c r="D7674">
        <v>2021</v>
      </c>
      <c r="E7674" t="s">
        <v>2128</v>
      </c>
      <c r="F7674" t="s">
        <v>2301</v>
      </c>
      <c r="G7674">
        <v>-34.967067</v>
      </c>
      <c r="H7674">
        <v>117.96120000000001</v>
      </c>
      <c r="I7674" t="s">
        <v>2332</v>
      </c>
      <c r="J7674" t="s">
        <v>2127</v>
      </c>
      <c r="K7674">
        <v>17.5</v>
      </c>
      <c r="L7674">
        <v>18</v>
      </c>
      <c r="N7674">
        <v>0.5</v>
      </c>
      <c r="O7674">
        <v>0.38819999999999999</v>
      </c>
      <c r="R7674">
        <v>5.6832000000000003</v>
      </c>
    </row>
    <row r="7675" spans="1:18">
      <c r="A7675" t="s">
        <v>2083</v>
      </c>
      <c r="B7675" t="s">
        <v>2082</v>
      </c>
      <c r="D7675">
        <v>2021</v>
      </c>
      <c r="E7675" t="s">
        <v>2128</v>
      </c>
      <c r="F7675" t="s">
        <v>2301</v>
      </c>
      <c r="G7675">
        <v>-34.967067</v>
      </c>
      <c r="H7675">
        <v>117.96120000000001</v>
      </c>
      <c r="I7675" t="s">
        <v>2332</v>
      </c>
      <c r="J7675" t="s">
        <v>2127</v>
      </c>
      <c r="K7675">
        <v>18</v>
      </c>
      <c r="L7675">
        <v>18.5</v>
      </c>
      <c r="N7675">
        <v>0.5</v>
      </c>
      <c r="O7675">
        <v>0.26819999999999999</v>
      </c>
      <c r="R7675">
        <v>5.4720000000000004</v>
      </c>
    </row>
    <row r="7676" spans="1:18">
      <c r="A7676" t="s">
        <v>2083</v>
      </c>
      <c r="B7676" t="s">
        <v>2082</v>
      </c>
      <c r="D7676">
        <v>2021</v>
      </c>
      <c r="E7676" t="s">
        <v>2128</v>
      </c>
      <c r="F7676" t="s">
        <v>2301</v>
      </c>
      <c r="G7676">
        <v>-34.967067</v>
      </c>
      <c r="H7676">
        <v>117.96120000000001</v>
      </c>
      <c r="I7676" t="s">
        <v>2332</v>
      </c>
      <c r="J7676" t="s">
        <v>2127</v>
      </c>
      <c r="K7676">
        <v>18.5</v>
      </c>
      <c r="L7676">
        <v>19</v>
      </c>
      <c r="N7676">
        <v>0.5</v>
      </c>
      <c r="O7676">
        <v>0.52669999999999995</v>
      </c>
      <c r="R7676">
        <v>5.2607999999999997</v>
      </c>
    </row>
    <row r="7677" spans="1:18">
      <c r="A7677" t="s">
        <v>2083</v>
      </c>
      <c r="B7677" t="s">
        <v>2082</v>
      </c>
      <c r="D7677">
        <v>2021</v>
      </c>
      <c r="E7677" t="s">
        <v>2128</v>
      </c>
      <c r="F7677" t="s">
        <v>2301</v>
      </c>
      <c r="G7677">
        <v>-34.967067</v>
      </c>
      <c r="H7677">
        <v>117.96120000000001</v>
      </c>
      <c r="I7677" t="s">
        <v>2332</v>
      </c>
      <c r="J7677" t="s">
        <v>2127</v>
      </c>
      <c r="K7677">
        <v>19</v>
      </c>
      <c r="L7677">
        <v>19.5</v>
      </c>
      <c r="N7677">
        <v>0.5</v>
      </c>
      <c r="O7677">
        <v>0.32329999999999998</v>
      </c>
      <c r="R7677">
        <v>4.8464</v>
      </c>
    </row>
    <row r="7678" spans="1:18">
      <c r="A7678" t="s">
        <v>2083</v>
      </c>
      <c r="B7678" t="s">
        <v>2082</v>
      </c>
      <c r="D7678">
        <v>2021</v>
      </c>
      <c r="E7678" t="s">
        <v>2128</v>
      </c>
      <c r="F7678" t="s">
        <v>2301</v>
      </c>
      <c r="G7678">
        <v>-34.967067</v>
      </c>
      <c r="H7678">
        <v>117.96120000000001</v>
      </c>
      <c r="I7678" t="s">
        <v>2332</v>
      </c>
      <c r="J7678" t="s">
        <v>2127</v>
      </c>
      <c r="K7678">
        <v>19.5</v>
      </c>
      <c r="L7678">
        <v>20</v>
      </c>
      <c r="N7678">
        <v>0.5</v>
      </c>
      <c r="O7678">
        <v>0.33110000000000001</v>
      </c>
      <c r="R7678">
        <v>4.4321000000000002</v>
      </c>
    </row>
    <row r="7679" spans="1:18">
      <c r="A7679" t="s">
        <v>2083</v>
      </c>
      <c r="B7679" t="s">
        <v>2082</v>
      </c>
      <c r="D7679">
        <v>2021</v>
      </c>
      <c r="E7679" t="s">
        <v>2128</v>
      </c>
      <c r="F7679" t="s">
        <v>2301</v>
      </c>
      <c r="G7679">
        <v>-34.967067</v>
      </c>
      <c r="H7679">
        <v>117.96120000000001</v>
      </c>
      <c r="I7679" t="s">
        <v>2332</v>
      </c>
      <c r="J7679" t="s">
        <v>2127</v>
      </c>
      <c r="K7679">
        <v>20</v>
      </c>
      <c r="L7679">
        <v>21</v>
      </c>
      <c r="N7679">
        <v>1</v>
      </c>
      <c r="O7679">
        <v>0.4002</v>
      </c>
      <c r="R7679">
        <v>4.3333000000000004</v>
      </c>
    </row>
    <row r="7680" spans="1:18">
      <c r="A7680" t="s">
        <v>2083</v>
      </c>
      <c r="B7680" t="s">
        <v>2082</v>
      </c>
      <c r="D7680">
        <v>2021</v>
      </c>
      <c r="E7680" t="s">
        <v>2128</v>
      </c>
      <c r="F7680" t="s">
        <v>2301</v>
      </c>
      <c r="G7680">
        <v>-34.967067</v>
      </c>
      <c r="H7680">
        <v>117.96120000000001</v>
      </c>
      <c r="I7680" t="s">
        <v>2332</v>
      </c>
      <c r="J7680" t="s">
        <v>2127</v>
      </c>
      <c r="K7680">
        <v>21</v>
      </c>
      <c r="L7680">
        <v>22</v>
      </c>
      <c r="N7680">
        <v>1</v>
      </c>
      <c r="O7680">
        <v>0.2979</v>
      </c>
      <c r="R7680">
        <v>4.1009000000000002</v>
      </c>
    </row>
    <row r="7681" spans="1:18">
      <c r="A7681" t="s">
        <v>2083</v>
      </c>
      <c r="B7681" t="s">
        <v>2082</v>
      </c>
      <c r="D7681">
        <v>2021</v>
      </c>
      <c r="E7681" t="s">
        <v>2128</v>
      </c>
      <c r="F7681" t="s">
        <v>2301</v>
      </c>
      <c r="G7681">
        <v>-34.967067</v>
      </c>
      <c r="H7681">
        <v>117.96120000000001</v>
      </c>
      <c r="I7681" t="s">
        <v>2332</v>
      </c>
      <c r="J7681" t="s">
        <v>2127</v>
      </c>
      <c r="K7681">
        <v>22</v>
      </c>
      <c r="L7681">
        <v>23</v>
      </c>
      <c r="N7681">
        <v>1</v>
      </c>
      <c r="O7681">
        <v>0.33950000000000002</v>
      </c>
      <c r="R7681">
        <v>3.8685999999999998</v>
      </c>
    </row>
    <row r="7682" spans="1:18">
      <c r="A7682" t="s">
        <v>2083</v>
      </c>
      <c r="B7682" t="s">
        <v>2082</v>
      </c>
      <c r="D7682">
        <v>2021</v>
      </c>
      <c r="E7682" t="s">
        <v>2128</v>
      </c>
      <c r="F7682" t="s">
        <v>2301</v>
      </c>
      <c r="G7682">
        <v>-34.967067</v>
      </c>
      <c r="H7682">
        <v>117.96120000000001</v>
      </c>
      <c r="I7682" t="s">
        <v>2332</v>
      </c>
      <c r="J7682" t="s">
        <v>2127</v>
      </c>
      <c r="K7682">
        <v>23</v>
      </c>
      <c r="L7682">
        <v>24</v>
      </c>
      <c r="N7682">
        <v>1</v>
      </c>
      <c r="O7682">
        <v>0.51519999999999999</v>
      </c>
      <c r="R7682">
        <v>3.8166000000000002</v>
      </c>
    </row>
    <row r="7683" spans="1:18">
      <c r="A7683" t="s">
        <v>2083</v>
      </c>
      <c r="B7683" t="s">
        <v>2082</v>
      </c>
      <c r="D7683">
        <v>2021</v>
      </c>
      <c r="E7683" t="s">
        <v>2128</v>
      </c>
      <c r="F7683" t="s">
        <v>2301</v>
      </c>
      <c r="G7683">
        <v>-34.967067</v>
      </c>
      <c r="H7683">
        <v>117.96120000000001</v>
      </c>
      <c r="I7683" t="s">
        <v>2332</v>
      </c>
      <c r="J7683" t="s">
        <v>2127</v>
      </c>
      <c r="K7683">
        <v>24</v>
      </c>
      <c r="L7683">
        <v>25</v>
      </c>
      <c r="N7683">
        <v>1</v>
      </c>
      <c r="O7683">
        <v>0.55630000000000002</v>
      </c>
      <c r="R7683">
        <v>3.7646000000000002</v>
      </c>
    </row>
    <row r="7684" spans="1:18">
      <c r="A7684" t="s">
        <v>2083</v>
      </c>
      <c r="B7684" t="s">
        <v>2082</v>
      </c>
      <c r="D7684">
        <v>2021</v>
      </c>
      <c r="E7684" t="s">
        <v>2128</v>
      </c>
      <c r="F7684" t="s">
        <v>2301</v>
      </c>
      <c r="G7684">
        <v>-34.967067</v>
      </c>
      <c r="H7684">
        <v>117.96120000000001</v>
      </c>
      <c r="I7684" t="s">
        <v>2332</v>
      </c>
      <c r="J7684" t="s">
        <v>2127</v>
      </c>
      <c r="K7684">
        <v>25</v>
      </c>
      <c r="L7684">
        <v>26</v>
      </c>
      <c r="N7684">
        <v>1</v>
      </c>
      <c r="O7684">
        <v>0.34350000000000003</v>
      </c>
      <c r="R7684">
        <v>3.5926999999999998</v>
      </c>
    </row>
    <row r="7685" spans="1:18">
      <c r="A7685" t="s">
        <v>2083</v>
      </c>
      <c r="B7685" t="s">
        <v>2082</v>
      </c>
      <c r="D7685">
        <v>2021</v>
      </c>
      <c r="E7685" t="s">
        <v>2128</v>
      </c>
      <c r="F7685" t="s">
        <v>2301</v>
      </c>
      <c r="G7685">
        <v>-34.967067</v>
      </c>
      <c r="H7685">
        <v>117.96120000000001</v>
      </c>
      <c r="I7685" t="s">
        <v>2332</v>
      </c>
      <c r="J7685" t="s">
        <v>2127</v>
      </c>
      <c r="K7685">
        <v>26</v>
      </c>
      <c r="L7685">
        <v>27</v>
      </c>
      <c r="N7685">
        <v>1</v>
      </c>
      <c r="O7685">
        <v>0.32729999999999998</v>
      </c>
      <c r="R7685">
        <v>3.4207999999999998</v>
      </c>
    </row>
    <row r="7686" spans="1:18">
      <c r="A7686" t="s">
        <v>2083</v>
      </c>
      <c r="B7686" t="s">
        <v>2082</v>
      </c>
      <c r="D7686">
        <v>2021</v>
      </c>
      <c r="E7686" t="s">
        <v>2128</v>
      </c>
      <c r="F7686" t="s">
        <v>2301</v>
      </c>
      <c r="G7686">
        <v>-34.967067</v>
      </c>
      <c r="H7686">
        <v>117.96120000000001</v>
      </c>
      <c r="I7686" t="s">
        <v>2332</v>
      </c>
      <c r="J7686" t="s">
        <v>2127</v>
      </c>
      <c r="K7686">
        <v>27</v>
      </c>
      <c r="L7686">
        <v>28</v>
      </c>
      <c r="N7686">
        <v>1</v>
      </c>
      <c r="O7686">
        <v>0.32329999999999998</v>
      </c>
      <c r="R7686">
        <v>3.3586</v>
      </c>
    </row>
    <row r="7687" spans="1:18">
      <c r="A7687" t="s">
        <v>2083</v>
      </c>
      <c r="B7687" t="s">
        <v>2082</v>
      </c>
      <c r="D7687">
        <v>2021</v>
      </c>
      <c r="E7687" t="s">
        <v>2128</v>
      </c>
      <c r="F7687" t="s">
        <v>2301</v>
      </c>
      <c r="G7687">
        <v>-34.967067</v>
      </c>
      <c r="H7687">
        <v>117.96120000000001</v>
      </c>
      <c r="I7687" t="s">
        <v>2332</v>
      </c>
      <c r="J7687" t="s">
        <v>2127</v>
      </c>
      <c r="K7687">
        <v>28</v>
      </c>
      <c r="L7687">
        <v>29</v>
      </c>
      <c r="N7687">
        <v>1</v>
      </c>
      <c r="O7687">
        <v>0.5675</v>
      </c>
      <c r="R7687">
        <v>3.2965</v>
      </c>
    </row>
    <row r="7688" spans="1:18">
      <c r="A7688" t="s">
        <v>2083</v>
      </c>
      <c r="B7688" t="s">
        <v>2082</v>
      </c>
      <c r="D7688">
        <v>2021</v>
      </c>
      <c r="E7688" t="s">
        <v>2128</v>
      </c>
      <c r="F7688" t="s">
        <v>2301</v>
      </c>
      <c r="G7688">
        <v>-34.967067</v>
      </c>
      <c r="H7688">
        <v>117.96120000000001</v>
      </c>
      <c r="I7688" t="s">
        <v>2332</v>
      </c>
      <c r="J7688" t="s">
        <v>2127</v>
      </c>
      <c r="K7688">
        <v>29</v>
      </c>
      <c r="L7688">
        <v>30</v>
      </c>
      <c r="N7688">
        <v>1</v>
      </c>
      <c r="O7688">
        <v>0.49359999999999998</v>
      </c>
      <c r="R7688">
        <v>3.5684999999999998</v>
      </c>
    </row>
    <row r="7689" spans="1:18">
      <c r="A7689" t="s">
        <v>2083</v>
      </c>
      <c r="B7689" t="s">
        <v>2082</v>
      </c>
      <c r="D7689">
        <v>2021</v>
      </c>
      <c r="E7689" t="s">
        <v>2128</v>
      </c>
      <c r="F7689" t="s">
        <v>2301</v>
      </c>
      <c r="G7689">
        <v>-34.967067</v>
      </c>
      <c r="H7689">
        <v>117.96120000000001</v>
      </c>
      <c r="I7689" t="s">
        <v>2332</v>
      </c>
      <c r="J7689" t="s">
        <v>2127</v>
      </c>
      <c r="K7689">
        <v>30</v>
      </c>
      <c r="L7689">
        <v>31</v>
      </c>
      <c r="N7689">
        <v>1</v>
      </c>
      <c r="O7689">
        <v>0.38579999999999998</v>
      </c>
      <c r="R7689">
        <v>3.8405</v>
      </c>
    </row>
    <row r="7690" spans="1:18">
      <c r="A7690" t="s">
        <v>2083</v>
      </c>
      <c r="B7690" t="s">
        <v>2082</v>
      </c>
      <c r="D7690">
        <v>2021</v>
      </c>
      <c r="E7690" t="s">
        <v>2128</v>
      </c>
      <c r="F7690" t="s">
        <v>2301</v>
      </c>
      <c r="G7690">
        <v>-34.967067</v>
      </c>
      <c r="H7690">
        <v>117.96120000000001</v>
      </c>
      <c r="I7690" t="s">
        <v>2332</v>
      </c>
      <c r="J7690" t="s">
        <v>2127</v>
      </c>
      <c r="K7690">
        <v>31</v>
      </c>
      <c r="L7690">
        <v>32</v>
      </c>
      <c r="N7690">
        <v>1</v>
      </c>
      <c r="O7690">
        <v>0.61609999999999998</v>
      </c>
      <c r="R7690">
        <v>3.9485000000000001</v>
      </c>
    </row>
    <row r="7691" spans="1:18">
      <c r="A7691" t="s">
        <v>2083</v>
      </c>
      <c r="B7691" t="s">
        <v>2082</v>
      </c>
      <c r="D7691">
        <v>2021</v>
      </c>
      <c r="E7691" t="s">
        <v>2128</v>
      </c>
      <c r="F7691" t="s">
        <v>2301</v>
      </c>
      <c r="G7691">
        <v>-34.967067</v>
      </c>
      <c r="H7691">
        <v>117.96120000000001</v>
      </c>
      <c r="I7691" t="s">
        <v>2332</v>
      </c>
      <c r="J7691" t="s">
        <v>2127</v>
      </c>
      <c r="K7691">
        <v>32</v>
      </c>
      <c r="L7691">
        <v>33</v>
      </c>
      <c r="N7691">
        <v>1</v>
      </c>
      <c r="O7691">
        <v>0.59809999999999997</v>
      </c>
      <c r="R7691">
        <v>4.0564</v>
      </c>
    </row>
    <row r="7692" spans="1:18">
      <c r="A7692" t="s">
        <v>2083</v>
      </c>
      <c r="B7692" t="s">
        <v>2082</v>
      </c>
      <c r="D7692">
        <v>2021</v>
      </c>
      <c r="E7692" t="s">
        <v>2128</v>
      </c>
      <c r="F7692" t="s">
        <v>2301</v>
      </c>
      <c r="G7692">
        <v>-34.967067</v>
      </c>
      <c r="H7692">
        <v>117.96120000000001</v>
      </c>
      <c r="I7692" t="s">
        <v>2332</v>
      </c>
      <c r="J7692" t="s">
        <v>2127</v>
      </c>
      <c r="K7692">
        <v>33</v>
      </c>
      <c r="L7692">
        <v>34</v>
      </c>
      <c r="N7692">
        <v>1</v>
      </c>
      <c r="O7692">
        <v>0.46089999999999998</v>
      </c>
      <c r="R7692">
        <v>3.8275000000000001</v>
      </c>
    </row>
    <row r="7693" spans="1:18">
      <c r="A7693" t="s">
        <v>2083</v>
      </c>
      <c r="B7693" t="s">
        <v>2082</v>
      </c>
      <c r="D7693">
        <v>2021</v>
      </c>
      <c r="E7693" t="s">
        <v>2128</v>
      </c>
      <c r="F7693" t="s">
        <v>2301</v>
      </c>
      <c r="G7693">
        <v>-34.967067</v>
      </c>
      <c r="H7693">
        <v>117.96120000000001</v>
      </c>
      <c r="I7693" t="s">
        <v>2332</v>
      </c>
      <c r="J7693" t="s">
        <v>2127</v>
      </c>
      <c r="K7693">
        <v>34</v>
      </c>
      <c r="L7693">
        <v>35</v>
      </c>
      <c r="N7693">
        <v>1</v>
      </c>
      <c r="O7693">
        <v>0.4894</v>
      </c>
      <c r="R7693">
        <v>3.5985999999999998</v>
      </c>
    </row>
    <row r="7694" spans="1:18">
      <c r="A7694" t="s">
        <v>2083</v>
      </c>
      <c r="B7694" t="s">
        <v>2082</v>
      </c>
      <c r="D7694">
        <v>2021</v>
      </c>
      <c r="E7694" t="s">
        <v>2128</v>
      </c>
      <c r="F7694" t="s">
        <v>2301</v>
      </c>
      <c r="G7694">
        <v>-34.967067</v>
      </c>
      <c r="H7694">
        <v>117.96120000000001</v>
      </c>
      <c r="I7694" t="s">
        <v>2332</v>
      </c>
      <c r="J7694" t="s">
        <v>2127</v>
      </c>
      <c r="K7694">
        <v>35</v>
      </c>
      <c r="L7694">
        <v>36</v>
      </c>
      <c r="N7694">
        <v>1</v>
      </c>
      <c r="O7694">
        <v>0.61709999999999998</v>
      </c>
      <c r="R7694">
        <v>3.7042999999999999</v>
      </c>
    </row>
    <row r="7695" spans="1:18">
      <c r="A7695" t="s">
        <v>2083</v>
      </c>
      <c r="B7695" t="s">
        <v>2082</v>
      </c>
      <c r="D7695">
        <v>2021</v>
      </c>
      <c r="E7695" t="s">
        <v>2128</v>
      </c>
      <c r="F7695" t="s">
        <v>2301</v>
      </c>
      <c r="G7695">
        <v>-34.967067</v>
      </c>
      <c r="H7695">
        <v>117.96120000000001</v>
      </c>
      <c r="I7695" t="s">
        <v>2332</v>
      </c>
      <c r="J7695" t="s">
        <v>2127</v>
      </c>
      <c r="K7695">
        <v>36</v>
      </c>
      <c r="L7695">
        <v>37</v>
      </c>
      <c r="N7695">
        <v>1</v>
      </c>
      <c r="O7695">
        <v>0.51349999999999996</v>
      </c>
      <c r="R7695">
        <v>3.7042999999999999</v>
      </c>
    </row>
    <row r="7696" spans="1:18">
      <c r="A7696" t="s">
        <v>2083</v>
      </c>
      <c r="B7696" t="s">
        <v>2082</v>
      </c>
      <c r="D7696">
        <v>2021</v>
      </c>
      <c r="E7696" t="s">
        <v>2128</v>
      </c>
      <c r="F7696" t="s">
        <v>2301</v>
      </c>
      <c r="G7696">
        <v>-34.967067</v>
      </c>
      <c r="H7696">
        <v>117.96120000000001</v>
      </c>
      <c r="I7696" t="s">
        <v>2332</v>
      </c>
      <c r="J7696" t="s">
        <v>2127</v>
      </c>
      <c r="K7696">
        <v>37</v>
      </c>
      <c r="L7696">
        <v>38</v>
      </c>
      <c r="N7696">
        <v>1</v>
      </c>
      <c r="O7696">
        <v>0.49780000000000002</v>
      </c>
      <c r="R7696">
        <v>3.8098999999999998</v>
      </c>
    </row>
    <row r="7697" spans="1:18">
      <c r="A7697" t="s">
        <v>2083</v>
      </c>
      <c r="B7697" t="s">
        <v>2082</v>
      </c>
      <c r="D7697">
        <v>2021</v>
      </c>
      <c r="E7697" t="s">
        <v>2128</v>
      </c>
      <c r="F7697" t="s">
        <v>2301</v>
      </c>
      <c r="G7697">
        <v>-34.967067</v>
      </c>
      <c r="H7697">
        <v>117.96120000000001</v>
      </c>
      <c r="I7697" t="s">
        <v>2332</v>
      </c>
      <c r="J7697" t="s">
        <v>2127</v>
      </c>
      <c r="K7697">
        <v>38</v>
      </c>
      <c r="L7697">
        <v>39</v>
      </c>
      <c r="N7697">
        <v>1</v>
      </c>
      <c r="O7697">
        <v>0.56779999999999997</v>
      </c>
      <c r="R7697">
        <v>3.6696</v>
      </c>
    </row>
    <row r="7698" spans="1:18">
      <c r="A7698" t="s">
        <v>2083</v>
      </c>
      <c r="B7698" t="s">
        <v>2082</v>
      </c>
      <c r="D7698">
        <v>2021</v>
      </c>
      <c r="E7698" t="s">
        <v>2128</v>
      </c>
      <c r="F7698" t="s">
        <v>2301</v>
      </c>
      <c r="G7698">
        <v>-34.967067</v>
      </c>
      <c r="H7698">
        <v>117.96120000000001</v>
      </c>
      <c r="I7698" t="s">
        <v>2332</v>
      </c>
      <c r="J7698" t="s">
        <v>2127</v>
      </c>
      <c r="K7698">
        <v>39</v>
      </c>
      <c r="L7698">
        <v>40</v>
      </c>
      <c r="N7698">
        <v>1</v>
      </c>
      <c r="O7698">
        <v>0.51990000000000003</v>
      </c>
      <c r="R7698">
        <v>3.5293999999999999</v>
      </c>
    </row>
    <row r="7699" spans="1:18">
      <c r="A7699" t="s">
        <v>2083</v>
      </c>
      <c r="B7699" t="s">
        <v>2082</v>
      </c>
      <c r="D7699">
        <v>2021</v>
      </c>
      <c r="E7699" t="s">
        <v>2128</v>
      </c>
      <c r="F7699" t="s">
        <v>2301</v>
      </c>
      <c r="G7699">
        <v>-34.967067</v>
      </c>
      <c r="H7699">
        <v>117.96120000000001</v>
      </c>
      <c r="I7699" t="s">
        <v>2332</v>
      </c>
      <c r="J7699" t="s">
        <v>2127</v>
      </c>
      <c r="K7699">
        <v>40</v>
      </c>
      <c r="L7699">
        <v>41</v>
      </c>
      <c r="N7699">
        <v>1</v>
      </c>
      <c r="O7699">
        <v>0.42759999999999998</v>
      </c>
      <c r="R7699">
        <v>3.6762000000000001</v>
      </c>
    </row>
    <row r="7700" spans="1:18">
      <c r="A7700" t="s">
        <v>2083</v>
      </c>
      <c r="B7700" t="s">
        <v>2082</v>
      </c>
      <c r="D7700">
        <v>2021</v>
      </c>
      <c r="E7700" t="s">
        <v>2128</v>
      </c>
      <c r="F7700" t="s">
        <v>2301</v>
      </c>
      <c r="G7700">
        <v>-34.967067</v>
      </c>
      <c r="H7700">
        <v>117.96120000000001</v>
      </c>
      <c r="I7700" t="s">
        <v>2332</v>
      </c>
      <c r="J7700" t="s">
        <v>2127</v>
      </c>
      <c r="K7700">
        <v>41</v>
      </c>
      <c r="L7700">
        <v>42</v>
      </c>
      <c r="N7700">
        <v>1</v>
      </c>
      <c r="O7700">
        <v>0.4995</v>
      </c>
      <c r="R7700">
        <v>3.823</v>
      </c>
    </row>
    <row r="7701" spans="1:18">
      <c r="A7701" t="s">
        <v>2083</v>
      </c>
      <c r="B7701" t="s">
        <v>2082</v>
      </c>
      <c r="D7701">
        <v>2021</v>
      </c>
      <c r="E7701" t="s">
        <v>2128</v>
      </c>
      <c r="F7701" t="s">
        <v>2301</v>
      </c>
      <c r="G7701">
        <v>-34.967067</v>
      </c>
      <c r="H7701">
        <v>117.96120000000001</v>
      </c>
      <c r="I7701" t="s">
        <v>2332</v>
      </c>
      <c r="J7701" t="s">
        <v>2127</v>
      </c>
      <c r="K7701">
        <v>42</v>
      </c>
      <c r="L7701">
        <v>43</v>
      </c>
      <c r="N7701">
        <v>1</v>
      </c>
      <c r="O7701">
        <v>0.37730000000000002</v>
      </c>
      <c r="R7701">
        <v>3.6962000000000002</v>
      </c>
    </row>
    <row r="7702" spans="1:18">
      <c r="A7702" t="s">
        <v>2083</v>
      </c>
      <c r="B7702" t="s">
        <v>2082</v>
      </c>
      <c r="D7702">
        <v>2021</v>
      </c>
      <c r="E7702" t="s">
        <v>2128</v>
      </c>
      <c r="F7702" t="s">
        <v>2301</v>
      </c>
      <c r="G7702">
        <v>-34.967067</v>
      </c>
      <c r="H7702">
        <v>117.96120000000001</v>
      </c>
      <c r="I7702" t="s">
        <v>2332</v>
      </c>
      <c r="J7702" t="s">
        <v>2127</v>
      </c>
      <c r="K7702">
        <v>43</v>
      </c>
      <c r="L7702">
        <v>44</v>
      </c>
      <c r="N7702">
        <v>1</v>
      </c>
      <c r="O7702">
        <v>0.51370000000000005</v>
      </c>
      <c r="R7702">
        <v>3.5693000000000001</v>
      </c>
    </row>
    <row r="7703" spans="1:18">
      <c r="A7703" t="s">
        <v>2083</v>
      </c>
      <c r="B7703" t="s">
        <v>2082</v>
      </c>
      <c r="D7703">
        <v>2021</v>
      </c>
      <c r="E7703" t="s">
        <v>2128</v>
      </c>
      <c r="F7703" t="s">
        <v>2301</v>
      </c>
      <c r="G7703">
        <v>-34.967067</v>
      </c>
      <c r="H7703">
        <v>117.96120000000001</v>
      </c>
      <c r="I7703" t="s">
        <v>2332</v>
      </c>
      <c r="J7703" t="s">
        <v>2127</v>
      </c>
      <c r="K7703">
        <v>44</v>
      </c>
      <c r="L7703">
        <v>45</v>
      </c>
      <c r="N7703">
        <v>1</v>
      </c>
      <c r="O7703">
        <v>0.40710000000000002</v>
      </c>
      <c r="R7703">
        <v>3.4005000000000001</v>
      </c>
    </row>
    <row r="7704" spans="1:18">
      <c r="A7704" t="s">
        <v>2083</v>
      </c>
      <c r="B7704" t="s">
        <v>2082</v>
      </c>
      <c r="D7704">
        <v>2021</v>
      </c>
      <c r="E7704" t="s">
        <v>2128</v>
      </c>
      <c r="F7704" t="s">
        <v>2301</v>
      </c>
      <c r="G7704">
        <v>-34.967067</v>
      </c>
      <c r="H7704">
        <v>117.96120000000001</v>
      </c>
      <c r="I7704" t="s">
        <v>2332</v>
      </c>
      <c r="J7704" t="s">
        <v>2127</v>
      </c>
      <c r="K7704">
        <v>45</v>
      </c>
      <c r="L7704">
        <v>46</v>
      </c>
      <c r="N7704">
        <v>1</v>
      </c>
      <c r="O7704">
        <v>0.499</v>
      </c>
      <c r="R7704">
        <v>3.2315999999999998</v>
      </c>
    </row>
    <row r="7705" spans="1:18">
      <c r="A7705" t="s">
        <v>2083</v>
      </c>
      <c r="B7705" t="s">
        <v>2082</v>
      </c>
      <c r="D7705">
        <v>2021</v>
      </c>
      <c r="E7705" t="s">
        <v>2128</v>
      </c>
      <c r="F7705" t="s">
        <v>2301</v>
      </c>
      <c r="G7705">
        <v>-34.967067</v>
      </c>
      <c r="H7705">
        <v>117.96120000000001</v>
      </c>
      <c r="I7705" t="s">
        <v>2332</v>
      </c>
      <c r="J7705" t="s">
        <v>2127</v>
      </c>
      <c r="K7705">
        <v>46</v>
      </c>
      <c r="L7705">
        <v>47</v>
      </c>
      <c r="N7705">
        <v>1</v>
      </c>
      <c r="O7705">
        <v>0.4602</v>
      </c>
      <c r="R7705">
        <v>3.2549000000000001</v>
      </c>
    </row>
    <row r="7706" spans="1:18">
      <c r="A7706" t="s">
        <v>2083</v>
      </c>
      <c r="B7706" t="s">
        <v>2082</v>
      </c>
      <c r="D7706">
        <v>2021</v>
      </c>
      <c r="E7706" t="s">
        <v>2128</v>
      </c>
      <c r="F7706" t="s">
        <v>2301</v>
      </c>
      <c r="G7706">
        <v>-34.967067</v>
      </c>
      <c r="H7706">
        <v>117.96120000000001</v>
      </c>
      <c r="I7706" t="s">
        <v>2332</v>
      </c>
      <c r="J7706" t="s">
        <v>2127</v>
      </c>
      <c r="K7706">
        <v>47</v>
      </c>
      <c r="L7706">
        <v>48</v>
      </c>
      <c r="N7706">
        <v>1</v>
      </c>
      <c r="O7706">
        <v>0.47939999999999999</v>
      </c>
      <c r="R7706">
        <v>3.2782</v>
      </c>
    </row>
    <row r="7707" spans="1:18">
      <c r="A7707" t="s">
        <v>2083</v>
      </c>
      <c r="B7707" t="s">
        <v>2082</v>
      </c>
      <c r="D7707">
        <v>2021</v>
      </c>
      <c r="E7707" t="s">
        <v>2128</v>
      </c>
      <c r="F7707" t="s">
        <v>2301</v>
      </c>
      <c r="G7707">
        <v>-34.967067</v>
      </c>
      <c r="H7707">
        <v>117.96120000000001</v>
      </c>
      <c r="I7707" t="s">
        <v>2332</v>
      </c>
      <c r="J7707" t="s">
        <v>2127</v>
      </c>
      <c r="K7707">
        <v>48</v>
      </c>
      <c r="L7707">
        <v>49</v>
      </c>
      <c r="N7707">
        <v>1</v>
      </c>
      <c r="O7707">
        <v>0.68359999999999999</v>
      </c>
      <c r="R7707">
        <v>3.4041000000000001</v>
      </c>
    </row>
    <row r="7708" spans="1:18">
      <c r="A7708" t="s">
        <v>2083</v>
      </c>
      <c r="B7708" t="s">
        <v>2082</v>
      </c>
      <c r="D7708">
        <v>2021</v>
      </c>
      <c r="E7708" t="s">
        <v>2128</v>
      </c>
      <c r="F7708" t="s">
        <v>2301</v>
      </c>
      <c r="G7708">
        <v>-34.967067</v>
      </c>
      <c r="H7708">
        <v>117.96120000000001</v>
      </c>
      <c r="I7708" t="s">
        <v>2332</v>
      </c>
      <c r="J7708" t="s">
        <v>2127</v>
      </c>
      <c r="K7708">
        <v>49</v>
      </c>
      <c r="L7708">
        <v>50</v>
      </c>
      <c r="N7708">
        <v>1</v>
      </c>
      <c r="O7708">
        <v>0.56279999999999997</v>
      </c>
      <c r="R7708">
        <v>3.53</v>
      </c>
    </row>
    <row r="7709" spans="1:18">
      <c r="A7709" t="s">
        <v>2083</v>
      </c>
      <c r="B7709" t="s">
        <v>2082</v>
      </c>
      <c r="D7709">
        <v>2021</v>
      </c>
      <c r="E7709" t="s">
        <v>2128</v>
      </c>
      <c r="F7709" t="s">
        <v>2301</v>
      </c>
      <c r="G7709">
        <v>-34.967067</v>
      </c>
      <c r="H7709">
        <v>117.96120000000001</v>
      </c>
      <c r="I7709" t="s">
        <v>2332</v>
      </c>
      <c r="J7709" t="s">
        <v>2127</v>
      </c>
      <c r="K7709">
        <v>50</v>
      </c>
      <c r="L7709">
        <v>51</v>
      </c>
      <c r="N7709">
        <v>1</v>
      </c>
      <c r="O7709">
        <v>0.53920000000000001</v>
      </c>
      <c r="R7709">
        <v>3.6762999999999999</v>
      </c>
    </row>
    <row r="7710" spans="1:18">
      <c r="A7710" t="s">
        <v>2083</v>
      </c>
      <c r="B7710" t="s">
        <v>2082</v>
      </c>
      <c r="D7710">
        <v>2021</v>
      </c>
      <c r="E7710" t="s">
        <v>2128</v>
      </c>
      <c r="F7710" t="s">
        <v>2301</v>
      </c>
      <c r="G7710">
        <v>-34.967067</v>
      </c>
      <c r="H7710">
        <v>117.96120000000001</v>
      </c>
      <c r="I7710" t="s">
        <v>2332</v>
      </c>
      <c r="J7710" t="s">
        <v>2127</v>
      </c>
      <c r="K7710">
        <v>51</v>
      </c>
      <c r="L7710">
        <v>52</v>
      </c>
      <c r="N7710">
        <v>1</v>
      </c>
      <c r="O7710">
        <v>0.47060000000000002</v>
      </c>
      <c r="R7710">
        <v>3.8224999999999998</v>
      </c>
    </row>
    <row r="7711" spans="1:18">
      <c r="A7711" t="s">
        <v>2083</v>
      </c>
      <c r="B7711" t="s">
        <v>2082</v>
      </c>
      <c r="D7711">
        <v>2021</v>
      </c>
      <c r="E7711" t="s">
        <v>2128</v>
      </c>
      <c r="F7711" t="s">
        <v>2301</v>
      </c>
      <c r="G7711">
        <v>-34.967067</v>
      </c>
      <c r="H7711">
        <v>117.96120000000001</v>
      </c>
      <c r="I7711" t="s">
        <v>2332</v>
      </c>
      <c r="J7711" t="s">
        <v>2127</v>
      </c>
      <c r="K7711">
        <v>52</v>
      </c>
      <c r="L7711">
        <v>53</v>
      </c>
      <c r="N7711">
        <v>1</v>
      </c>
      <c r="O7711">
        <v>0.51459999999999995</v>
      </c>
      <c r="R7711">
        <v>3.3967999999999998</v>
      </c>
    </row>
    <row r="7712" spans="1:18">
      <c r="A7712" t="s">
        <v>2083</v>
      </c>
      <c r="B7712" t="s">
        <v>2082</v>
      </c>
      <c r="D7712">
        <v>2021</v>
      </c>
      <c r="E7712" t="s">
        <v>2128</v>
      </c>
      <c r="F7712" t="s">
        <v>2301</v>
      </c>
      <c r="G7712">
        <v>-34.967067</v>
      </c>
      <c r="H7712">
        <v>117.96120000000001</v>
      </c>
      <c r="I7712" t="s">
        <v>2332</v>
      </c>
      <c r="J7712" t="s">
        <v>2127</v>
      </c>
      <c r="K7712">
        <v>53</v>
      </c>
      <c r="L7712">
        <v>54</v>
      </c>
      <c r="N7712">
        <v>1</v>
      </c>
      <c r="O7712">
        <v>0.4304</v>
      </c>
      <c r="R7712">
        <v>2.9710000000000001</v>
      </c>
    </row>
    <row r="7713" spans="1:18">
      <c r="A7713" t="s">
        <v>2083</v>
      </c>
      <c r="B7713" t="s">
        <v>2082</v>
      </c>
      <c r="D7713">
        <v>2021</v>
      </c>
      <c r="E7713" t="s">
        <v>2128</v>
      </c>
      <c r="F7713" t="s">
        <v>2301</v>
      </c>
      <c r="G7713">
        <v>-34.967067</v>
      </c>
      <c r="H7713">
        <v>117.96120000000001</v>
      </c>
      <c r="I7713" t="s">
        <v>2332</v>
      </c>
      <c r="J7713" t="s">
        <v>2127</v>
      </c>
      <c r="K7713">
        <v>54</v>
      </c>
      <c r="L7713">
        <v>55</v>
      </c>
      <c r="N7713">
        <v>1</v>
      </c>
      <c r="O7713">
        <v>0.56499999999999995</v>
      </c>
      <c r="R7713">
        <v>3.1015999999999999</v>
      </c>
    </row>
    <row r="7714" spans="1:18">
      <c r="A7714" t="s">
        <v>2083</v>
      </c>
      <c r="B7714" t="s">
        <v>2082</v>
      </c>
      <c r="D7714">
        <v>2021</v>
      </c>
      <c r="E7714" t="s">
        <v>2128</v>
      </c>
      <c r="F7714" t="s">
        <v>2301</v>
      </c>
      <c r="G7714">
        <v>-34.967067</v>
      </c>
      <c r="H7714">
        <v>117.96120000000001</v>
      </c>
      <c r="I7714" t="s">
        <v>2332</v>
      </c>
      <c r="J7714" t="s">
        <v>2127</v>
      </c>
      <c r="K7714">
        <v>55</v>
      </c>
      <c r="L7714">
        <v>56</v>
      </c>
      <c r="N7714">
        <v>1</v>
      </c>
      <c r="O7714">
        <v>0.49359999999999998</v>
      </c>
      <c r="R7714">
        <v>3.2323</v>
      </c>
    </row>
    <row r="7715" spans="1:18">
      <c r="A7715" t="s">
        <v>2083</v>
      </c>
      <c r="B7715" t="s">
        <v>2082</v>
      </c>
      <c r="D7715">
        <v>2021</v>
      </c>
      <c r="E7715" t="s">
        <v>2128</v>
      </c>
      <c r="F7715" t="s">
        <v>2301</v>
      </c>
      <c r="G7715">
        <v>-34.967067</v>
      </c>
      <c r="H7715">
        <v>117.96120000000001</v>
      </c>
      <c r="I7715" t="s">
        <v>2332</v>
      </c>
      <c r="J7715" t="s">
        <v>2127</v>
      </c>
      <c r="K7715">
        <v>56</v>
      </c>
      <c r="L7715">
        <v>57</v>
      </c>
      <c r="N7715">
        <v>1</v>
      </c>
      <c r="O7715">
        <v>0.4204</v>
      </c>
      <c r="R7715">
        <v>3.3365999999999998</v>
      </c>
    </row>
    <row r="7716" spans="1:18">
      <c r="A7716" t="s">
        <v>2083</v>
      </c>
      <c r="B7716" t="s">
        <v>2082</v>
      </c>
      <c r="D7716">
        <v>2021</v>
      </c>
      <c r="E7716" t="s">
        <v>2128</v>
      </c>
      <c r="F7716" t="s">
        <v>2301</v>
      </c>
      <c r="G7716">
        <v>-34.967067</v>
      </c>
      <c r="H7716">
        <v>117.96120000000001</v>
      </c>
      <c r="I7716" t="s">
        <v>2332</v>
      </c>
      <c r="J7716" t="s">
        <v>2127</v>
      </c>
      <c r="K7716">
        <v>57</v>
      </c>
      <c r="L7716">
        <v>58</v>
      </c>
      <c r="N7716">
        <v>1</v>
      </c>
      <c r="O7716">
        <v>0.51390000000000002</v>
      </c>
      <c r="R7716">
        <v>3.4409000000000001</v>
      </c>
    </row>
    <row r="7717" spans="1:18">
      <c r="A7717" t="s">
        <v>2083</v>
      </c>
      <c r="B7717" t="s">
        <v>2082</v>
      </c>
      <c r="D7717">
        <v>2021</v>
      </c>
      <c r="E7717" t="s">
        <v>2128</v>
      </c>
      <c r="F7717" t="s">
        <v>2301</v>
      </c>
      <c r="G7717">
        <v>-34.967067</v>
      </c>
      <c r="H7717">
        <v>117.96120000000001</v>
      </c>
      <c r="I7717" t="s">
        <v>2332</v>
      </c>
      <c r="J7717" t="s">
        <v>2127</v>
      </c>
      <c r="K7717">
        <v>58</v>
      </c>
      <c r="L7717">
        <v>59</v>
      </c>
      <c r="N7717">
        <v>1</v>
      </c>
      <c r="O7717">
        <v>0.49270000000000003</v>
      </c>
      <c r="R7717">
        <v>3.2906</v>
      </c>
    </row>
    <row r="7718" spans="1:18">
      <c r="A7718" t="s">
        <v>2083</v>
      </c>
      <c r="B7718" t="s">
        <v>2082</v>
      </c>
      <c r="D7718">
        <v>2021</v>
      </c>
      <c r="E7718" t="s">
        <v>2128</v>
      </c>
      <c r="F7718" t="s">
        <v>2301</v>
      </c>
      <c r="G7718">
        <v>-34.967067</v>
      </c>
      <c r="H7718">
        <v>117.96120000000001</v>
      </c>
      <c r="I7718" t="s">
        <v>2332</v>
      </c>
      <c r="J7718" t="s">
        <v>2127</v>
      </c>
      <c r="K7718">
        <v>59</v>
      </c>
      <c r="L7718">
        <v>60</v>
      </c>
      <c r="N7718">
        <v>1</v>
      </c>
      <c r="O7718">
        <v>0.56100000000000005</v>
      </c>
      <c r="R7718">
        <v>3.1402999999999999</v>
      </c>
    </row>
    <row r="7719" spans="1:18">
      <c r="A7719" t="s">
        <v>2083</v>
      </c>
      <c r="B7719" t="s">
        <v>2082</v>
      </c>
      <c r="D7719">
        <v>2021</v>
      </c>
      <c r="E7719" t="s">
        <v>2128</v>
      </c>
      <c r="F7719" t="s">
        <v>2301</v>
      </c>
      <c r="G7719">
        <v>-34.967067</v>
      </c>
      <c r="H7719">
        <v>117.96120000000001</v>
      </c>
      <c r="I7719" t="s">
        <v>2332</v>
      </c>
      <c r="J7719" t="s">
        <v>2127</v>
      </c>
      <c r="K7719">
        <v>60</v>
      </c>
      <c r="L7719">
        <v>61</v>
      </c>
      <c r="N7719">
        <v>1</v>
      </c>
      <c r="O7719">
        <v>0.59079999999999999</v>
      </c>
      <c r="R7719">
        <v>2.7124999999999999</v>
      </c>
    </row>
    <row r="7720" spans="1:18">
      <c r="A7720" t="s">
        <v>2083</v>
      </c>
      <c r="B7720" t="s">
        <v>2082</v>
      </c>
      <c r="D7720">
        <v>2021</v>
      </c>
      <c r="E7720" t="s">
        <v>2128</v>
      </c>
      <c r="F7720" t="s">
        <v>2301</v>
      </c>
      <c r="G7720">
        <v>-34.967067</v>
      </c>
      <c r="H7720">
        <v>117.96120000000001</v>
      </c>
      <c r="I7720" t="s">
        <v>2332</v>
      </c>
      <c r="J7720" t="s">
        <v>2127</v>
      </c>
      <c r="K7720">
        <v>61</v>
      </c>
      <c r="L7720">
        <v>62</v>
      </c>
      <c r="N7720">
        <v>1</v>
      </c>
      <c r="O7720">
        <v>0.58540000000000003</v>
      </c>
      <c r="R7720">
        <v>2.2847</v>
      </c>
    </row>
    <row r="7721" spans="1:18">
      <c r="A7721" t="s">
        <v>2083</v>
      </c>
      <c r="B7721" t="s">
        <v>2082</v>
      </c>
      <c r="D7721">
        <v>2021</v>
      </c>
      <c r="E7721" t="s">
        <v>2128</v>
      </c>
      <c r="F7721" t="s">
        <v>2301</v>
      </c>
      <c r="G7721">
        <v>-34.967067</v>
      </c>
      <c r="H7721">
        <v>117.96120000000001</v>
      </c>
      <c r="I7721" t="s">
        <v>2332</v>
      </c>
      <c r="J7721" t="s">
        <v>2127</v>
      </c>
      <c r="K7721">
        <v>62</v>
      </c>
      <c r="L7721">
        <v>63</v>
      </c>
      <c r="N7721">
        <v>1</v>
      </c>
      <c r="O7721">
        <v>0.45629999999999998</v>
      </c>
      <c r="R7721">
        <v>2.4565000000000001</v>
      </c>
    </row>
    <row r="7722" spans="1:18">
      <c r="A7722" t="s">
        <v>2083</v>
      </c>
      <c r="B7722" t="s">
        <v>2082</v>
      </c>
      <c r="D7722">
        <v>2021</v>
      </c>
      <c r="E7722" t="s">
        <v>2128</v>
      </c>
      <c r="F7722" t="s">
        <v>2301</v>
      </c>
      <c r="G7722">
        <v>-34.967067</v>
      </c>
      <c r="H7722">
        <v>117.96120000000001</v>
      </c>
      <c r="I7722" t="s">
        <v>2332</v>
      </c>
      <c r="J7722" t="s">
        <v>2127</v>
      </c>
      <c r="K7722">
        <v>63</v>
      </c>
      <c r="L7722">
        <v>64</v>
      </c>
      <c r="N7722">
        <v>1</v>
      </c>
      <c r="O7722">
        <v>0.54520000000000002</v>
      </c>
      <c r="R7722">
        <v>2.6282000000000001</v>
      </c>
    </row>
    <row r="7723" spans="1:18">
      <c r="A7723" t="s">
        <v>2083</v>
      </c>
      <c r="B7723" t="s">
        <v>2082</v>
      </c>
      <c r="D7723">
        <v>2021</v>
      </c>
      <c r="E7723" t="s">
        <v>2128</v>
      </c>
      <c r="F7723" t="s">
        <v>2301</v>
      </c>
      <c r="G7723">
        <v>-34.967067</v>
      </c>
      <c r="H7723">
        <v>117.96120000000001</v>
      </c>
      <c r="I7723" t="s">
        <v>2332</v>
      </c>
      <c r="J7723" t="s">
        <v>2127</v>
      </c>
      <c r="K7723">
        <v>64</v>
      </c>
      <c r="L7723">
        <v>65</v>
      </c>
      <c r="N7723">
        <v>1</v>
      </c>
      <c r="O7723">
        <v>0.625</v>
      </c>
      <c r="R7723">
        <v>3.0564</v>
      </c>
    </row>
    <row r="7724" spans="1:18">
      <c r="A7724" t="s">
        <v>2083</v>
      </c>
      <c r="B7724" t="s">
        <v>2082</v>
      </c>
      <c r="D7724">
        <v>2021</v>
      </c>
      <c r="E7724" t="s">
        <v>2128</v>
      </c>
      <c r="F7724" t="s">
        <v>2301</v>
      </c>
      <c r="G7724">
        <v>-34.967067</v>
      </c>
      <c r="H7724">
        <v>117.96120000000001</v>
      </c>
      <c r="I7724" t="s">
        <v>2332</v>
      </c>
      <c r="J7724" t="s">
        <v>2127</v>
      </c>
      <c r="K7724">
        <v>65</v>
      </c>
      <c r="L7724">
        <v>66</v>
      </c>
      <c r="N7724">
        <v>1</v>
      </c>
      <c r="O7724">
        <v>0.51490000000000002</v>
      </c>
      <c r="R7724">
        <v>3.4845999999999999</v>
      </c>
    </row>
    <row r="7725" spans="1:18">
      <c r="A7725" t="s">
        <v>2083</v>
      </c>
      <c r="B7725" t="s">
        <v>2082</v>
      </c>
      <c r="D7725">
        <v>2021</v>
      </c>
      <c r="E7725" t="s">
        <v>2128</v>
      </c>
      <c r="F7725" t="s">
        <v>2301</v>
      </c>
      <c r="G7725">
        <v>-34.967067</v>
      </c>
      <c r="H7725">
        <v>117.96120000000001</v>
      </c>
      <c r="I7725" t="s">
        <v>2332</v>
      </c>
      <c r="J7725" t="s">
        <v>2127</v>
      </c>
      <c r="K7725">
        <v>66</v>
      </c>
      <c r="L7725">
        <v>67</v>
      </c>
      <c r="N7725">
        <v>1</v>
      </c>
      <c r="O7725">
        <v>0.56399999999999995</v>
      </c>
      <c r="R7725">
        <v>3.7351000000000001</v>
      </c>
    </row>
    <row r="7726" spans="1:18">
      <c r="A7726" t="s">
        <v>2083</v>
      </c>
      <c r="B7726" t="s">
        <v>2082</v>
      </c>
      <c r="D7726">
        <v>2021</v>
      </c>
      <c r="E7726" t="s">
        <v>2128</v>
      </c>
      <c r="F7726" t="s">
        <v>2301</v>
      </c>
      <c r="G7726">
        <v>-34.967067</v>
      </c>
      <c r="H7726">
        <v>117.96120000000001</v>
      </c>
      <c r="I7726" t="s">
        <v>2332</v>
      </c>
      <c r="J7726" t="s">
        <v>2127</v>
      </c>
      <c r="K7726">
        <v>67</v>
      </c>
      <c r="L7726">
        <v>68</v>
      </c>
      <c r="N7726">
        <v>1</v>
      </c>
      <c r="O7726">
        <v>0.51170000000000004</v>
      </c>
      <c r="R7726">
        <v>3.9857</v>
      </c>
    </row>
    <row r="7727" spans="1:18">
      <c r="A7727" t="s">
        <v>2083</v>
      </c>
      <c r="B7727" t="s">
        <v>2082</v>
      </c>
      <c r="D7727">
        <v>2021</v>
      </c>
      <c r="E7727" t="s">
        <v>2128</v>
      </c>
      <c r="F7727" t="s">
        <v>2301</v>
      </c>
      <c r="G7727">
        <v>-34.967067</v>
      </c>
      <c r="H7727">
        <v>117.96120000000001</v>
      </c>
      <c r="I7727" t="s">
        <v>2332</v>
      </c>
      <c r="J7727" t="s">
        <v>2127</v>
      </c>
      <c r="K7727">
        <v>68</v>
      </c>
      <c r="L7727">
        <v>69</v>
      </c>
      <c r="N7727">
        <v>1</v>
      </c>
      <c r="O7727">
        <v>0.67589999999999995</v>
      </c>
      <c r="R7727">
        <v>3.5733999999999999</v>
      </c>
    </row>
    <row r="7728" spans="1:18">
      <c r="A7728" t="s">
        <v>2083</v>
      </c>
      <c r="B7728" t="s">
        <v>2082</v>
      </c>
      <c r="D7728">
        <v>2021</v>
      </c>
      <c r="E7728" t="s">
        <v>2128</v>
      </c>
      <c r="F7728" t="s">
        <v>2301</v>
      </c>
      <c r="G7728">
        <v>-34.967067</v>
      </c>
      <c r="H7728">
        <v>117.96120000000001</v>
      </c>
      <c r="I7728" t="s">
        <v>2332</v>
      </c>
      <c r="J7728" t="s">
        <v>2127</v>
      </c>
      <c r="K7728">
        <v>69</v>
      </c>
      <c r="L7728">
        <v>70</v>
      </c>
      <c r="N7728">
        <v>1</v>
      </c>
      <c r="O7728">
        <v>0.67110000000000003</v>
      </c>
      <c r="R7728">
        <v>3.1610999999999998</v>
      </c>
    </row>
    <row r="7729" spans="1:18">
      <c r="A7729" t="s">
        <v>2083</v>
      </c>
      <c r="B7729" t="s">
        <v>2082</v>
      </c>
      <c r="D7729">
        <v>2021</v>
      </c>
      <c r="E7729" t="s">
        <v>2128</v>
      </c>
      <c r="F7729" t="s">
        <v>2301</v>
      </c>
      <c r="G7729">
        <v>-34.967067</v>
      </c>
      <c r="H7729">
        <v>117.96120000000001</v>
      </c>
      <c r="I7729" t="s">
        <v>2332</v>
      </c>
      <c r="J7729" t="s">
        <v>2127</v>
      </c>
      <c r="K7729">
        <v>70</v>
      </c>
      <c r="L7729">
        <v>71</v>
      </c>
      <c r="N7729">
        <v>1</v>
      </c>
      <c r="O7729">
        <v>0.61739999999999995</v>
      </c>
      <c r="R7729">
        <v>3.3206000000000002</v>
      </c>
    </row>
    <row r="7730" spans="1:18">
      <c r="A7730" t="s">
        <v>2083</v>
      </c>
      <c r="B7730" t="s">
        <v>2082</v>
      </c>
      <c r="D7730">
        <v>2021</v>
      </c>
      <c r="E7730" t="s">
        <v>2128</v>
      </c>
      <c r="F7730" t="s">
        <v>2301</v>
      </c>
      <c r="G7730">
        <v>-34.967067</v>
      </c>
      <c r="H7730">
        <v>117.96120000000001</v>
      </c>
      <c r="I7730" t="s">
        <v>2332</v>
      </c>
      <c r="J7730" t="s">
        <v>2127</v>
      </c>
      <c r="K7730">
        <v>71</v>
      </c>
      <c r="L7730">
        <v>72</v>
      </c>
      <c r="N7730">
        <v>1</v>
      </c>
      <c r="O7730">
        <v>0.7228</v>
      </c>
      <c r="R7730">
        <v>3.4801000000000002</v>
      </c>
    </row>
    <row r="7731" spans="1:18">
      <c r="A7731" t="s">
        <v>2083</v>
      </c>
      <c r="B7731" t="s">
        <v>2082</v>
      </c>
      <c r="D7731">
        <v>2021</v>
      </c>
      <c r="E7731" t="s">
        <v>2128</v>
      </c>
      <c r="F7731" t="s">
        <v>2301</v>
      </c>
      <c r="G7731">
        <v>-34.967067</v>
      </c>
      <c r="H7731">
        <v>117.96120000000001</v>
      </c>
      <c r="I7731" t="s">
        <v>2332</v>
      </c>
      <c r="J7731" t="s">
        <v>2127</v>
      </c>
      <c r="K7731">
        <v>72</v>
      </c>
      <c r="L7731">
        <v>73</v>
      </c>
      <c r="N7731">
        <v>1</v>
      </c>
      <c r="O7731">
        <v>0.62909999999999999</v>
      </c>
      <c r="R7731">
        <v>3.0427</v>
      </c>
    </row>
    <row r="7732" spans="1:18">
      <c r="A7732" t="s">
        <v>2083</v>
      </c>
      <c r="B7732" t="s">
        <v>2082</v>
      </c>
      <c r="D7732">
        <v>2021</v>
      </c>
      <c r="E7732" t="s">
        <v>2128</v>
      </c>
      <c r="F7732" t="s">
        <v>2301</v>
      </c>
      <c r="G7732">
        <v>-34.967067</v>
      </c>
      <c r="H7732">
        <v>117.96120000000001</v>
      </c>
      <c r="I7732" t="s">
        <v>2332</v>
      </c>
      <c r="J7732" t="s">
        <v>2127</v>
      </c>
      <c r="K7732">
        <v>73</v>
      </c>
      <c r="L7732">
        <v>74</v>
      </c>
      <c r="N7732">
        <v>1</v>
      </c>
      <c r="O7732">
        <v>0.4763</v>
      </c>
      <c r="R7732">
        <v>2.6052</v>
      </c>
    </row>
    <row r="7733" spans="1:18">
      <c r="A7733" t="s">
        <v>2083</v>
      </c>
      <c r="B7733" t="s">
        <v>2082</v>
      </c>
      <c r="D7733">
        <v>2021</v>
      </c>
      <c r="E7733" t="s">
        <v>2128</v>
      </c>
      <c r="F7733" t="s">
        <v>2301</v>
      </c>
      <c r="G7733">
        <v>-34.967067</v>
      </c>
      <c r="H7733">
        <v>117.96120000000001</v>
      </c>
      <c r="I7733" t="s">
        <v>2332</v>
      </c>
      <c r="J7733" t="s">
        <v>2127</v>
      </c>
      <c r="K7733">
        <v>74</v>
      </c>
      <c r="L7733">
        <v>75</v>
      </c>
      <c r="N7733">
        <v>1</v>
      </c>
      <c r="O7733">
        <v>0.51029999999999998</v>
      </c>
      <c r="R7733">
        <v>3.0482999999999998</v>
      </c>
    </row>
    <row r="7734" spans="1:18">
      <c r="A7734" t="s">
        <v>2083</v>
      </c>
      <c r="B7734" t="s">
        <v>2082</v>
      </c>
      <c r="D7734">
        <v>2021</v>
      </c>
      <c r="E7734" t="s">
        <v>2128</v>
      </c>
      <c r="F7734" t="s">
        <v>2301</v>
      </c>
      <c r="G7734">
        <v>-34.967067</v>
      </c>
      <c r="H7734">
        <v>117.96120000000001</v>
      </c>
      <c r="I7734" t="s">
        <v>2332</v>
      </c>
      <c r="J7734" t="s">
        <v>2127</v>
      </c>
      <c r="K7734">
        <v>75</v>
      </c>
      <c r="L7734">
        <v>76</v>
      </c>
      <c r="N7734">
        <v>1</v>
      </c>
      <c r="O7734">
        <v>0.46029999999999999</v>
      </c>
      <c r="R7734">
        <v>3.4914000000000001</v>
      </c>
    </row>
    <row r="7735" spans="1:18">
      <c r="A7735" t="s">
        <v>2083</v>
      </c>
      <c r="B7735" t="s">
        <v>2082</v>
      </c>
      <c r="D7735">
        <v>2021</v>
      </c>
      <c r="E7735" t="s">
        <v>2128</v>
      </c>
      <c r="F7735" t="s">
        <v>2301</v>
      </c>
      <c r="G7735">
        <v>-34.967067</v>
      </c>
      <c r="H7735">
        <v>117.96120000000001</v>
      </c>
      <c r="I7735" t="s">
        <v>2332</v>
      </c>
      <c r="J7735" t="s">
        <v>2127</v>
      </c>
      <c r="K7735">
        <v>76</v>
      </c>
      <c r="L7735">
        <v>77</v>
      </c>
      <c r="N7735">
        <v>1</v>
      </c>
      <c r="O7735">
        <v>0.5151</v>
      </c>
      <c r="R7735">
        <v>3.0882000000000001</v>
      </c>
    </row>
    <row r="7736" spans="1:18">
      <c r="A7736" t="s">
        <v>2083</v>
      </c>
      <c r="B7736" t="s">
        <v>2082</v>
      </c>
      <c r="D7736">
        <v>2021</v>
      </c>
      <c r="E7736" t="s">
        <v>2128</v>
      </c>
      <c r="F7736" t="s">
        <v>2301</v>
      </c>
      <c r="G7736">
        <v>-34.967067</v>
      </c>
      <c r="H7736">
        <v>117.96120000000001</v>
      </c>
      <c r="I7736" t="s">
        <v>2332</v>
      </c>
      <c r="J7736" t="s">
        <v>2127</v>
      </c>
      <c r="K7736">
        <v>77</v>
      </c>
      <c r="L7736">
        <v>78</v>
      </c>
      <c r="N7736">
        <v>1</v>
      </c>
      <c r="O7736">
        <v>0.66439999999999999</v>
      </c>
      <c r="R7736">
        <v>2.6850000000000001</v>
      </c>
    </row>
    <row r="7737" spans="1:18">
      <c r="A7737" t="s">
        <v>2083</v>
      </c>
      <c r="B7737" t="s">
        <v>2082</v>
      </c>
      <c r="D7737">
        <v>2021</v>
      </c>
      <c r="E7737" t="s">
        <v>2128</v>
      </c>
      <c r="F7737" t="s">
        <v>2301</v>
      </c>
      <c r="G7737">
        <v>-34.967067</v>
      </c>
      <c r="H7737">
        <v>117.96120000000001</v>
      </c>
      <c r="I7737" t="s">
        <v>2332</v>
      </c>
      <c r="J7737" t="s">
        <v>2127</v>
      </c>
      <c r="K7737">
        <v>78</v>
      </c>
      <c r="L7737">
        <v>79</v>
      </c>
      <c r="N7737">
        <v>1</v>
      </c>
      <c r="O7737">
        <v>0.86419999999999997</v>
      </c>
      <c r="R7737">
        <v>2.6374</v>
      </c>
    </row>
    <row r="7738" spans="1:18">
      <c r="A7738" t="s">
        <v>2083</v>
      </c>
      <c r="B7738" t="s">
        <v>2082</v>
      </c>
      <c r="D7738">
        <v>2021</v>
      </c>
      <c r="E7738" t="s">
        <v>2128</v>
      </c>
      <c r="F7738" t="s">
        <v>2301</v>
      </c>
      <c r="G7738">
        <v>-34.967067</v>
      </c>
      <c r="H7738">
        <v>117.96120000000001</v>
      </c>
      <c r="I7738" t="s">
        <v>2332</v>
      </c>
      <c r="J7738" t="s">
        <v>2127</v>
      </c>
      <c r="K7738">
        <v>79</v>
      </c>
      <c r="L7738">
        <v>80</v>
      </c>
      <c r="N7738">
        <v>1</v>
      </c>
      <c r="O7738">
        <v>0.81520000000000004</v>
      </c>
      <c r="R7738">
        <v>2.5897999999999999</v>
      </c>
    </row>
    <row r="7739" spans="1:18">
      <c r="A7739" t="s">
        <v>2083</v>
      </c>
      <c r="B7739" t="s">
        <v>2082</v>
      </c>
      <c r="D7739">
        <v>2021</v>
      </c>
      <c r="E7739" t="s">
        <v>2128</v>
      </c>
      <c r="F7739" t="s">
        <v>2301</v>
      </c>
      <c r="G7739">
        <v>-34.967067</v>
      </c>
      <c r="H7739">
        <v>117.96120000000001</v>
      </c>
      <c r="I7739" t="s">
        <v>2332</v>
      </c>
      <c r="J7739" t="s">
        <v>2127</v>
      </c>
      <c r="K7739">
        <v>80</v>
      </c>
      <c r="L7739">
        <v>81</v>
      </c>
      <c r="N7739">
        <v>1</v>
      </c>
      <c r="O7739">
        <v>0.75639999999999996</v>
      </c>
      <c r="R7739">
        <v>2.7044999999999999</v>
      </c>
    </row>
    <row r="7740" spans="1:18">
      <c r="A7740" t="s">
        <v>2083</v>
      </c>
      <c r="B7740" t="s">
        <v>2082</v>
      </c>
      <c r="D7740">
        <v>2021</v>
      </c>
      <c r="E7740" t="s">
        <v>2128</v>
      </c>
      <c r="F7740" t="s">
        <v>2301</v>
      </c>
      <c r="G7740">
        <v>-34.967067</v>
      </c>
      <c r="H7740">
        <v>117.96120000000001</v>
      </c>
      <c r="I7740" t="s">
        <v>2332</v>
      </c>
      <c r="J7740" t="s">
        <v>2127</v>
      </c>
      <c r="K7740">
        <v>81</v>
      </c>
      <c r="L7740">
        <v>82</v>
      </c>
      <c r="N7740">
        <v>1</v>
      </c>
      <c r="O7740">
        <v>0.80810000000000004</v>
      </c>
      <c r="R7740">
        <v>2.8191999999999999</v>
      </c>
    </row>
    <row r="7741" spans="1:18">
      <c r="A7741" t="s">
        <v>2083</v>
      </c>
      <c r="B7741" t="s">
        <v>2082</v>
      </c>
      <c r="D7741">
        <v>2021</v>
      </c>
      <c r="E7741" t="s">
        <v>2128</v>
      </c>
      <c r="F7741" t="s">
        <v>2301</v>
      </c>
      <c r="G7741">
        <v>-34.967067</v>
      </c>
      <c r="H7741">
        <v>117.96120000000001</v>
      </c>
      <c r="I7741" t="s">
        <v>2332</v>
      </c>
      <c r="J7741" t="s">
        <v>2127</v>
      </c>
      <c r="K7741">
        <v>82</v>
      </c>
      <c r="L7741">
        <v>83</v>
      </c>
      <c r="N7741">
        <v>1</v>
      </c>
      <c r="O7741">
        <v>0.74319999999999997</v>
      </c>
      <c r="R7741">
        <v>2.5787</v>
      </c>
    </row>
    <row r="7742" spans="1:18">
      <c r="A7742" t="s">
        <v>2083</v>
      </c>
      <c r="B7742" t="s">
        <v>2082</v>
      </c>
      <c r="D7742">
        <v>2021</v>
      </c>
      <c r="E7742" t="s">
        <v>2128</v>
      </c>
      <c r="F7742" t="s">
        <v>2301</v>
      </c>
      <c r="G7742">
        <v>-34.967067</v>
      </c>
      <c r="H7742">
        <v>117.96120000000001</v>
      </c>
      <c r="I7742" t="s">
        <v>2332</v>
      </c>
      <c r="J7742" t="s">
        <v>2127</v>
      </c>
      <c r="K7742">
        <v>83</v>
      </c>
      <c r="L7742">
        <v>84</v>
      </c>
      <c r="N7742">
        <v>1</v>
      </c>
      <c r="O7742">
        <v>0.63600000000000001</v>
      </c>
      <c r="R7742">
        <v>2.3382000000000001</v>
      </c>
    </row>
    <row r="7743" spans="1:18">
      <c r="A7743" t="s">
        <v>2083</v>
      </c>
      <c r="B7743" t="s">
        <v>2082</v>
      </c>
      <c r="D7743">
        <v>2021</v>
      </c>
      <c r="E7743" t="s">
        <v>2128</v>
      </c>
      <c r="F7743" t="s">
        <v>2301</v>
      </c>
      <c r="G7743">
        <v>-34.967067</v>
      </c>
      <c r="H7743">
        <v>117.96120000000001</v>
      </c>
      <c r="I7743" t="s">
        <v>2332</v>
      </c>
      <c r="J7743" t="s">
        <v>2127</v>
      </c>
      <c r="K7743">
        <v>84</v>
      </c>
      <c r="L7743">
        <v>85</v>
      </c>
      <c r="N7743">
        <v>1</v>
      </c>
      <c r="O7743">
        <v>0.87490000000000001</v>
      </c>
      <c r="R7743">
        <v>3.2591999999999999</v>
      </c>
    </row>
    <row r="7744" spans="1:18">
      <c r="A7744" t="s">
        <v>2083</v>
      </c>
      <c r="B7744" t="s">
        <v>2082</v>
      </c>
      <c r="D7744">
        <v>2021</v>
      </c>
      <c r="E7744" t="s">
        <v>2128</v>
      </c>
      <c r="F7744" t="s">
        <v>2301</v>
      </c>
      <c r="G7744">
        <v>-34.967067</v>
      </c>
      <c r="H7744">
        <v>117.96120000000001</v>
      </c>
      <c r="I7744" t="s">
        <v>2332</v>
      </c>
      <c r="J7744" t="s">
        <v>2127</v>
      </c>
      <c r="K7744">
        <v>85</v>
      </c>
      <c r="L7744">
        <v>86</v>
      </c>
      <c r="N7744">
        <v>1</v>
      </c>
      <c r="O7744">
        <v>0.74050000000000005</v>
      </c>
      <c r="R7744">
        <v>4.1802999999999999</v>
      </c>
    </row>
    <row r="7745" spans="1:18">
      <c r="A7745" t="s">
        <v>2083</v>
      </c>
      <c r="B7745" t="s">
        <v>2082</v>
      </c>
      <c r="D7745">
        <v>2021</v>
      </c>
      <c r="E7745" t="s">
        <v>2128</v>
      </c>
      <c r="F7745" t="s">
        <v>2301</v>
      </c>
      <c r="G7745">
        <v>-34.967067</v>
      </c>
      <c r="H7745">
        <v>117.96120000000001</v>
      </c>
      <c r="I7745" t="s">
        <v>2332</v>
      </c>
      <c r="J7745" t="s">
        <v>2127</v>
      </c>
      <c r="K7745">
        <v>86</v>
      </c>
      <c r="L7745">
        <v>87</v>
      </c>
      <c r="N7745">
        <v>1</v>
      </c>
      <c r="O7745">
        <v>0.57050000000000001</v>
      </c>
      <c r="R7745">
        <v>3.1358000000000001</v>
      </c>
    </row>
    <row r="7746" spans="1:18">
      <c r="A7746" t="s">
        <v>2083</v>
      </c>
      <c r="B7746" t="s">
        <v>2082</v>
      </c>
      <c r="D7746">
        <v>2021</v>
      </c>
      <c r="E7746" t="s">
        <v>2128</v>
      </c>
      <c r="F7746" t="s">
        <v>2301</v>
      </c>
      <c r="G7746">
        <v>-34.967067</v>
      </c>
      <c r="H7746">
        <v>117.96120000000001</v>
      </c>
      <c r="I7746" t="s">
        <v>2332</v>
      </c>
      <c r="J7746" t="s">
        <v>2127</v>
      </c>
      <c r="K7746">
        <v>87</v>
      </c>
      <c r="L7746">
        <v>88</v>
      </c>
      <c r="N7746">
        <v>1</v>
      </c>
      <c r="O7746">
        <v>0.73939999999999995</v>
      </c>
      <c r="R7746">
        <v>2.0912000000000002</v>
      </c>
    </row>
    <row r="7747" spans="1:18">
      <c r="A7747" t="s">
        <v>2083</v>
      </c>
      <c r="B7747" t="s">
        <v>2082</v>
      </c>
      <c r="D7747">
        <v>2021</v>
      </c>
      <c r="E7747" t="s">
        <v>2128</v>
      </c>
      <c r="F7747" t="s">
        <v>2301</v>
      </c>
      <c r="G7747">
        <v>-34.967067</v>
      </c>
      <c r="H7747">
        <v>117.96120000000001</v>
      </c>
      <c r="I7747" t="s">
        <v>2332</v>
      </c>
      <c r="J7747" t="s">
        <v>2127</v>
      </c>
      <c r="K7747">
        <v>88</v>
      </c>
      <c r="L7747">
        <v>89</v>
      </c>
      <c r="N7747">
        <v>1</v>
      </c>
      <c r="O7747">
        <v>0.66269999999999996</v>
      </c>
    </row>
    <row r="7748" spans="1:18">
      <c r="A7748" t="s">
        <v>2083</v>
      </c>
      <c r="B7748" t="s">
        <v>2082</v>
      </c>
      <c r="D7748">
        <v>2021</v>
      </c>
      <c r="E7748" t="s">
        <v>2125</v>
      </c>
      <c r="F7748" t="s">
        <v>2301</v>
      </c>
      <c r="G7748">
        <v>-27.43638</v>
      </c>
      <c r="H7748">
        <v>153.42259000000001</v>
      </c>
      <c r="I7748" t="s">
        <v>2338</v>
      </c>
      <c r="J7748" t="s">
        <v>2126</v>
      </c>
      <c r="K7748">
        <v>0</v>
      </c>
      <c r="L7748">
        <v>1</v>
      </c>
      <c r="N7748">
        <v>1</v>
      </c>
      <c r="O7748">
        <v>1.4</v>
      </c>
      <c r="R7748">
        <v>0.83</v>
      </c>
    </row>
    <row r="7749" spans="1:18">
      <c r="A7749" t="s">
        <v>2083</v>
      </c>
      <c r="B7749" t="s">
        <v>2082</v>
      </c>
      <c r="D7749">
        <v>2021</v>
      </c>
      <c r="E7749" t="s">
        <v>2125</v>
      </c>
      <c r="F7749" t="s">
        <v>2301</v>
      </c>
      <c r="G7749">
        <v>-27.43638</v>
      </c>
      <c r="H7749">
        <v>153.42259000000001</v>
      </c>
      <c r="I7749" t="s">
        <v>2338</v>
      </c>
      <c r="J7749" t="s">
        <v>2126</v>
      </c>
      <c r="K7749">
        <v>1</v>
      </c>
      <c r="L7749">
        <v>2</v>
      </c>
      <c r="N7749">
        <v>1</v>
      </c>
      <c r="O7749">
        <v>1.35</v>
      </c>
      <c r="R7749">
        <v>0.67</v>
      </c>
    </row>
    <row r="7750" spans="1:18">
      <c r="A7750" t="s">
        <v>2083</v>
      </c>
      <c r="B7750" t="s">
        <v>2082</v>
      </c>
      <c r="D7750">
        <v>2021</v>
      </c>
      <c r="E7750" t="s">
        <v>2125</v>
      </c>
      <c r="F7750" t="s">
        <v>2301</v>
      </c>
      <c r="G7750">
        <v>-27.43638</v>
      </c>
      <c r="H7750">
        <v>153.42259000000001</v>
      </c>
      <c r="I7750" t="s">
        <v>2338</v>
      </c>
      <c r="J7750" t="s">
        <v>2126</v>
      </c>
      <c r="K7750">
        <v>2</v>
      </c>
      <c r="L7750">
        <v>3</v>
      </c>
      <c r="N7750">
        <v>1</v>
      </c>
      <c r="O7750">
        <v>1.35</v>
      </c>
      <c r="R7750">
        <v>0.67</v>
      </c>
    </row>
    <row r="7751" spans="1:18">
      <c r="A7751" t="s">
        <v>2083</v>
      </c>
      <c r="B7751" t="s">
        <v>2082</v>
      </c>
      <c r="D7751">
        <v>2021</v>
      </c>
      <c r="E7751" t="s">
        <v>2125</v>
      </c>
      <c r="F7751" t="s">
        <v>2301</v>
      </c>
      <c r="G7751">
        <v>-27.43638</v>
      </c>
      <c r="H7751">
        <v>153.42259000000001</v>
      </c>
      <c r="I7751" t="s">
        <v>2338</v>
      </c>
      <c r="J7751" t="s">
        <v>2126</v>
      </c>
      <c r="K7751">
        <v>3</v>
      </c>
      <c r="L7751">
        <v>4</v>
      </c>
      <c r="N7751">
        <v>1</v>
      </c>
      <c r="O7751">
        <v>1.35</v>
      </c>
      <c r="R7751">
        <v>0.67</v>
      </c>
    </row>
    <row r="7752" spans="1:18">
      <c r="A7752" t="s">
        <v>2083</v>
      </c>
      <c r="B7752" t="s">
        <v>2082</v>
      </c>
      <c r="D7752">
        <v>2021</v>
      </c>
      <c r="E7752" t="s">
        <v>2125</v>
      </c>
      <c r="F7752" t="s">
        <v>2301</v>
      </c>
      <c r="G7752">
        <v>-27.43638</v>
      </c>
      <c r="H7752">
        <v>153.42259000000001</v>
      </c>
      <c r="I7752" t="s">
        <v>2338</v>
      </c>
      <c r="J7752" t="s">
        <v>2126</v>
      </c>
      <c r="K7752">
        <v>4</v>
      </c>
      <c r="L7752">
        <v>5</v>
      </c>
      <c r="N7752">
        <v>1</v>
      </c>
      <c r="O7752">
        <v>1.3</v>
      </c>
      <c r="R7752">
        <v>0.51</v>
      </c>
    </row>
    <row r="7753" spans="1:18">
      <c r="A7753" t="s">
        <v>2083</v>
      </c>
      <c r="B7753" t="s">
        <v>2082</v>
      </c>
      <c r="D7753">
        <v>2021</v>
      </c>
      <c r="E7753" t="s">
        <v>2125</v>
      </c>
      <c r="F7753" t="s">
        <v>2301</v>
      </c>
      <c r="G7753">
        <v>-27.43638</v>
      </c>
      <c r="H7753">
        <v>153.42259000000001</v>
      </c>
      <c r="I7753" t="s">
        <v>2338</v>
      </c>
      <c r="J7753" t="s">
        <v>2126</v>
      </c>
      <c r="K7753">
        <v>5</v>
      </c>
      <c r="L7753">
        <v>6</v>
      </c>
      <c r="N7753">
        <v>1</v>
      </c>
      <c r="O7753">
        <v>1.4</v>
      </c>
      <c r="R7753">
        <v>0.61</v>
      </c>
    </row>
    <row r="7754" spans="1:18">
      <c r="A7754" t="s">
        <v>2083</v>
      </c>
      <c r="B7754" t="s">
        <v>2082</v>
      </c>
      <c r="D7754">
        <v>2021</v>
      </c>
      <c r="E7754" t="s">
        <v>2125</v>
      </c>
      <c r="F7754" t="s">
        <v>2301</v>
      </c>
      <c r="G7754">
        <v>-27.43638</v>
      </c>
      <c r="H7754">
        <v>153.42259000000001</v>
      </c>
      <c r="I7754" t="s">
        <v>2338</v>
      </c>
      <c r="J7754" t="s">
        <v>2126</v>
      </c>
      <c r="K7754">
        <v>6</v>
      </c>
      <c r="L7754">
        <v>7</v>
      </c>
      <c r="N7754">
        <v>1</v>
      </c>
      <c r="O7754">
        <v>1.4</v>
      </c>
      <c r="R7754">
        <v>0.61</v>
      </c>
    </row>
    <row r="7755" spans="1:18">
      <c r="A7755" t="s">
        <v>2083</v>
      </c>
      <c r="B7755" t="s">
        <v>2082</v>
      </c>
      <c r="D7755">
        <v>2021</v>
      </c>
      <c r="E7755" t="s">
        <v>2125</v>
      </c>
      <c r="F7755" t="s">
        <v>2301</v>
      </c>
      <c r="G7755">
        <v>-27.43638</v>
      </c>
      <c r="H7755">
        <v>153.42259000000001</v>
      </c>
      <c r="I7755" t="s">
        <v>2338</v>
      </c>
      <c r="J7755" t="s">
        <v>2126</v>
      </c>
      <c r="K7755">
        <v>7</v>
      </c>
      <c r="L7755">
        <v>8</v>
      </c>
      <c r="N7755">
        <v>1</v>
      </c>
      <c r="O7755">
        <v>1.4</v>
      </c>
      <c r="R7755">
        <v>0.61</v>
      </c>
    </row>
    <row r="7756" spans="1:18">
      <c r="A7756" t="s">
        <v>2083</v>
      </c>
      <c r="B7756" t="s">
        <v>2082</v>
      </c>
      <c r="D7756">
        <v>2021</v>
      </c>
      <c r="E7756" t="s">
        <v>2125</v>
      </c>
      <c r="F7756" t="s">
        <v>2301</v>
      </c>
      <c r="G7756">
        <v>-27.43638</v>
      </c>
      <c r="H7756">
        <v>153.42259000000001</v>
      </c>
      <c r="I7756" t="s">
        <v>2338</v>
      </c>
      <c r="J7756" t="s">
        <v>2126</v>
      </c>
      <c r="K7756">
        <v>8</v>
      </c>
      <c r="L7756">
        <v>9</v>
      </c>
      <c r="N7756">
        <v>1</v>
      </c>
      <c r="O7756">
        <v>1.4</v>
      </c>
      <c r="R7756">
        <v>0.61</v>
      </c>
    </row>
    <row r="7757" spans="1:18">
      <c r="A7757" t="s">
        <v>2083</v>
      </c>
      <c r="B7757" t="s">
        <v>2082</v>
      </c>
      <c r="D7757">
        <v>2021</v>
      </c>
      <c r="E7757" t="s">
        <v>2125</v>
      </c>
      <c r="F7757" t="s">
        <v>2301</v>
      </c>
      <c r="G7757">
        <v>-27.43638</v>
      </c>
      <c r="H7757">
        <v>153.42259000000001</v>
      </c>
      <c r="I7757" t="s">
        <v>2338</v>
      </c>
      <c r="J7757" t="s">
        <v>2126</v>
      </c>
      <c r="K7757">
        <v>9</v>
      </c>
      <c r="L7757">
        <v>10</v>
      </c>
      <c r="N7757">
        <v>1</v>
      </c>
      <c r="O7757">
        <v>1.5</v>
      </c>
      <c r="R7757">
        <v>0.71</v>
      </c>
    </row>
    <row r="7758" spans="1:18">
      <c r="A7758" t="s">
        <v>2083</v>
      </c>
      <c r="B7758" t="s">
        <v>2082</v>
      </c>
      <c r="D7758">
        <v>2021</v>
      </c>
      <c r="E7758" t="s">
        <v>2125</v>
      </c>
      <c r="F7758" t="s">
        <v>2301</v>
      </c>
      <c r="G7758">
        <v>-27.43638</v>
      </c>
      <c r="H7758">
        <v>153.42259000000001</v>
      </c>
      <c r="I7758" t="s">
        <v>2338</v>
      </c>
      <c r="J7758" t="s">
        <v>2126</v>
      </c>
      <c r="K7758">
        <v>10</v>
      </c>
      <c r="L7758">
        <v>11</v>
      </c>
      <c r="N7758">
        <v>1</v>
      </c>
      <c r="O7758">
        <v>1.45</v>
      </c>
      <c r="R7758">
        <v>0.67</v>
      </c>
    </row>
    <row r="7759" spans="1:18">
      <c r="A7759" t="s">
        <v>2083</v>
      </c>
      <c r="B7759" t="s">
        <v>2082</v>
      </c>
      <c r="D7759">
        <v>2021</v>
      </c>
      <c r="E7759" t="s">
        <v>2125</v>
      </c>
      <c r="F7759" t="s">
        <v>2301</v>
      </c>
      <c r="G7759">
        <v>-27.43638</v>
      </c>
      <c r="H7759">
        <v>153.42259000000001</v>
      </c>
      <c r="I7759" t="s">
        <v>2338</v>
      </c>
      <c r="J7759" t="s">
        <v>2126</v>
      </c>
      <c r="K7759">
        <v>11</v>
      </c>
      <c r="L7759">
        <v>12</v>
      </c>
      <c r="N7759">
        <v>1</v>
      </c>
      <c r="O7759">
        <v>1.45</v>
      </c>
      <c r="R7759">
        <v>0.67</v>
      </c>
    </row>
    <row r="7760" spans="1:18">
      <c r="A7760" t="s">
        <v>2083</v>
      </c>
      <c r="B7760" t="s">
        <v>2082</v>
      </c>
      <c r="D7760">
        <v>2021</v>
      </c>
      <c r="E7760" t="s">
        <v>2125</v>
      </c>
      <c r="F7760" t="s">
        <v>2301</v>
      </c>
      <c r="G7760">
        <v>-27.43638</v>
      </c>
      <c r="H7760">
        <v>153.42259000000001</v>
      </c>
      <c r="I7760" t="s">
        <v>2338</v>
      </c>
      <c r="J7760" t="s">
        <v>2126</v>
      </c>
      <c r="K7760">
        <v>12</v>
      </c>
      <c r="L7760">
        <v>13</v>
      </c>
      <c r="N7760">
        <v>1</v>
      </c>
      <c r="O7760">
        <v>1.45</v>
      </c>
      <c r="R7760">
        <v>0.67</v>
      </c>
    </row>
    <row r="7761" spans="1:18">
      <c r="A7761" t="s">
        <v>2083</v>
      </c>
      <c r="B7761" t="s">
        <v>2082</v>
      </c>
      <c r="D7761">
        <v>2021</v>
      </c>
      <c r="E7761" t="s">
        <v>2125</v>
      </c>
      <c r="F7761" t="s">
        <v>2301</v>
      </c>
      <c r="G7761">
        <v>-27.43638</v>
      </c>
      <c r="H7761">
        <v>153.42259000000001</v>
      </c>
      <c r="I7761" t="s">
        <v>2338</v>
      </c>
      <c r="J7761" t="s">
        <v>2126</v>
      </c>
      <c r="K7761">
        <v>13</v>
      </c>
      <c r="L7761">
        <v>14</v>
      </c>
      <c r="N7761">
        <v>1</v>
      </c>
      <c r="O7761">
        <v>1.45</v>
      </c>
      <c r="R7761">
        <v>0.67</v>
      </c>
    </row>
    <row r="7762" spans="1:18">
      <c r="A7762" t="s">
        <v>2083</v>
      </c>
      <c r="B7762" t="s">
        <v>2082</v>
      </c>
      <c r="D7762">
        <v>2021</v>
      </c>
      <c r="E7762" t="s">
        <v>2125</v>
      </c>
      <c r="F7762" t="s">
        <v>2301</v>
      </c>
      <c r="G7762">
        <v>-27.43638</v>
      </c>
      <c r="H7762">
        <v>153.42259000000001</v>
      </c>
      <c r="I7762" t="s">
        <v>2338</v>
      </c>
      <c r="J7762" t="s">
        <v>2126</v>
      </c>
      <c r="K7762">
        <v>14</v>
      </c>
      <c r="L7762">
        <v>15</v>
      </c>
      <c r="N7762">
        <v>1</v>
      </c>
      <c r="O7762">
        <v>1.4</v>
      </c>
      <c r="R7762">
        <v>0.63</v>
      </c>
    </row>
    <row r="7763" spans="1:18">
      <c r="A7763" t="s">
        <v>2083</v>
      </c>
      <c r="B7763" t="s">
        <v>2082</v>
      </c>
      <c r="D7763">
        <v>2021</v>
      </c>
      <c r="E7763" t="s">
        <v>2125</v>
      </c>
      <c r="F7763" t="s">
        <v>2301</v>
      </c>
      <c r="G7763">
        <v>-27.43638</v>
      </c>
      <c r="H7763">
        <v>153.42259000000001</v>
      </c>
      <c r="I7763" t="s">
        <v>2338</v>
      </c>
      <c r="J7763" t="s">
        <v>2126</v>
      </c>
      <c r="K7763">
        <v>15</v>
      </c>
      <c r="L7763">
        <v>16</v>
      </c>
      <c r="N7763">
        <v>1</v>
      </c>
      <c r="O7763">
        <v>1.45</v>
      </c>
      <c r="R7763">
        <v>0.46500000000000002</v>
      </c>
    </row>
    <row r="7764" spans="1:18">
      <c r="A7764" t="s">
        <v>2083</v>
      </c>
      <c r="B7764" t="s">
        <v>2082</v>
      </c>
      <c r="D7764">
        <v>2021</v>
      </c>
      <c r="E7764" t="s">
        <v>2125</v>
      </c>
      <c r="F7764" t="s">
        <v>2301</v>
      </c>
      <c r="G7764">
        <v>-27.43638</v>
      </c>
      <c r="H7764">
        <v>153.42259000000001</v>
      </c>
      <c r="I7764" t="s">
        <v>2338</v>
      </c>
      <c r="J7764" t="s">
        <v>2126</v>
      </c>
      <c r="K7764">
        <v>16</v>
      </c>
      <c r="L7764">
        <v>17</v>
      </c>
      <c r="N7764">
        <v>1</v>
      </c>
      <c r="O7764">
        <v>1.45</v>
      </c>
      <c r="R7764">
        <v>0.46500000000000002</v>
      </c>
    </row>
    <row r="7765" spans="1:18">
      <c r="A7765" t="s">
        <v>2083</v>
      </c>
      <c r="B7765" t="s">
        <v>2082</v>
      </c>
      <c r="D7765">
        <v>2021</v>
      </c>
      <c r="E7765" t="s">
        <v>2125</v>
      </c>
      <c r="F7765" t="s">
        <v>2301</v>
      </c>
      <c r="G7765">
        <v>-27.43638</v>
      </c>
      <c r="H7765">
        <v>153.42259000000001</v>
      </c>
      <c r="I7765" t="s">
        <v>2338</v>
      </c>
      <c r="J7765" t="s">
        <v>2126</v>
      </c>
      <c r="K7765">
        <v>17</v>
      </c>
      <c r="L7765">
        <v>18</v>
      </c>
      <c r="N7765">
        <v>1</v>
      </c>
      <c r="O7765">
        <v>1.45</v>
      </c>
      <c r="R7765">
        <v>0.46500000000000002</v>
      </c>
    </row>
    <row r="7766" spans="1:18">
      <c r="A7766" t="s">
        <v>2083</v>
      </c>
      <c r="B7766" t="s">
        <v>2082</v>
      </c>
      <c r="D7766">
        <v>2021</v>
      </c>
      <c r="E7766" t="s">
        <v>2125</v>
      </c>
      <c r="F7766" t="s">
        <v>2301</v>
      </c>
      <c r="G7766">
        <v>-27.43638</v>
      </c>
      <c r="H7766">
        <v>153.42259000000001</v>
      </c>
      <c r="I7766" t="s">
        <v>2338</v>
      </c>
      <c r="J7766" t="s">
        <v>2126</v>
      </c>
      <c r="K7766">
        <v>18</v>
      </c>
      <c r="L7766">
        <v>19</v>
      </c>
      <c r="N7766">
        <v>1</v>
      </c>
      <c r="O7766">
        <v>1.45</v>
      </c>
      <c r="R7766">
        <v>0.46500000000000002</v>
      </c>
    </row>
    <row r="7767" spans="1:18">
      <c r="A7767" t="s">
        <v>2083</v>
      </c>
      <c r="B7767" t="s">
        <v>2082</v>
      </c>
      <c r="D7767">
        <v>2021</v>
      </c>
      <c r="E7767" t="s">
        <v>2125</v>
      </c>
      <c r="F7767" t="s">
        <v>2301</v>
      </c>
      <c r="G7767">
        <v>-27.43638</v>
      </c>
      <c r="H7767">
        <v>153.42259000000001</v>
      </c>
      <c r="I7767" t="s">
        <v>2338</v>
      </c>
      <c r="J7767" t="s">
        <v>2126</v>
      </c>
      <c r="K7767">
        <v>19</v>
      </c>
      <c r="L7767">
        <v>20</v>
      </c>
      <c r="N7767">
        <v>1</v>
      </c>
      <c r="O7767">
        <v>1.5</v>
      </c>
      <c r="R7767">
        <v>0.3</v>
      </c>
    </row>
    <row r="7768" spans="1:18">
      <c r="A7768" t="s">
        <v>2083</v>
      </c>
      <c r="B7768" t="s">
        <v>2082</v>
      </c>
      <c r="D7768">
        <v>2021</v>
      </c>
      <c r="E7768" t="s">
        <v>2125</v>
      </c>
      <c r="F7768" t="s">
        <v>2301</v>
      </c>
      <c r="G7768">
        <v>-27.43638</v>
      </c>
      <c r="H7768">
        <v>153.42259000000001</v>
      </c>
      <c r="I7768" t="s">
        <v>2338</v>
      </c>
      <c r="J7768" t="s">
        <v>2126</v>
      </c>
      <c r="K7768">
        <v>20</v>
      </c>
      <c r="L7768">
        <v>21</v>
      </c>
      <c r="N7768">
        <v>1</v>
      </c>
      <c r="O7768">
        <v>1.5</v>
      </c>
      <c r="R7768">
        <v>0.35499999999999998</v>
      </c>
    </row>
    <row r="7769" spans="1:18">
      <c r="A7769" t="s">
        <v>2083</v>
      </c>
      <c r="B7769" t="s">
        <v>2082</v>
      </c>
      <c r="D7769">
        <v>2021</v>
      </c>
      <c r="E7769" t="s">
        <v>2125</v>
      </c>
      <c r="F7769" t="s">
        <v>2301</v>
      </c>
      <c r="G7769">
        <v>-27.43638</v>
      </c>
      <c r="H7769">
        <v>153.42259000000001</v>
      </c>
      <c r="I7769" t="s">
        <v>2338</v>
      </c>
      <c r="J7769" t="s">
        <v>2126</v>
      </c>
      <c r="K7769">
        <v>21</v>
      </c>
      <c r="L7769">
        <v>22</v>
      </c>
      <c r="N7769">
        <v>1</v>
      </c>
      <c r="O7769">
        <v>1.5</v>
      </c>
      <c r="R7769">
        <v>0.35499999999999998</v>
      </c>
    </row>
    <row r="7770" spans="1:18">
      <c r="A7770" t="s">
        <v>2083</v>
      </c>
      <c r="B7770" t="s">
        <v>2082</v>
      </c>
      <c r="D7770">
        <v>2021</v>
      </c>
      <c r="E7770" t="s">
        <v>2125</v>
      </c>
      <c r="F7770" t="s">
        <v>2301</v>
      </c>
      <c r="G7770">
        <v>-27.43638</v>
      </c>
      <c r="H7770">
        <v>153.42259000000001</v>
      </c>
      <c r="I7770" t="s">
        <v>2338</v>
      </c>
      <c r="J7770" t="s">
        <v>2126</v>
      </c>
      <c r="K7770">
        <v>22</v>
      </c>
      <c r="L7770">
        <v>23</v>
      </c>
      <c r="N7770">
        <v>1</v>
      </c>
      <c r="O7770">
        <v>1.5</v>
      </c>
      <c r="R7770">
        <v>0.35499999999999998</v>
      </c>
    </row>
    <row r="7771" spans="1:18">
      <c r="A7771" t="s">
        <v>2083</v>
      </c>
      <c r="B7771" t="s">
        <v>2082</v>
      </c>
      <c r="D7771">
        <v>2021</v>
      </c>
      <c r="E7771" t="s">
        <v>2125</v>
      </c>
      <c r="F7771" t="s">
        <v>2301</v>
      </c>
      <c r="G7771">
        <v>-27.43638</v>
      </c>
      <c r="H7771">
        <v>153.42259000000001</v>
      </c>
      <c r="I7771" t="s">
        <v>2338</v>
      </c>
      <c r="J7771" t="s">
        <v>2126</v>
      </c>
      <c r="K7771">
        <v>23</v>
      </c>
      <c r="L7771">
        <v>24</v>
      </c>
      <c r="N7771">
        <v>1</v>
      </c>
      <c r="O7771">
        <v>1.5</v>
      </c>
      <c r="R7771">
        <v>0.35499999999999998</v>
      </c>
    </row>
    <row r="7772" spans="1:18">
      <c r="A7772" t="s">
        <v>2083</v>
      </c>
      <c r="B7772" t="s">
        <v>2082</v>
      </c>
      <c r="D7772">
        <v>2021</v>
      </c>
      <c r="E7772" t="s">
        <v>2125</v>
      </c>
      <c r="F7772" t="s">
        <v>2301</v>
      </c>
      <c r="G7772">
        <v>-27.43638</v>
      </c>
      <c r="H7772">
        <v>153.42259000000001</v>
      </c>
      <c r="I7772" t="s">
        <v>2338</v>
      </c>
      <c r="J7772" t="s">
        <v>2126</v>
      </c>
      <c r="K7772">
        <v>24</v>
      </c>
      <c r="L7772">
        <v>25</v>
      </c>
      <c r="N7772">
        <v>1</v>
      </c>
      <c r="O7772">
        <v>1.5</v>
      </c>
      <c r="R7772">
        <v>0.41</v>
      </c>
    </row>
    <row r="7773" spans="1:18">
      <c r="A7773" t="s">
        <v>2083</v>
      </c>
      <c r="B7773" t="s">
        <v>2082</v>
      </c>
      <c r="D7773">
        <v>2021</v>
      </c>
      <c r="E7773" t="s">
        <v>2125</v>
      </c>
      <c r="F7773" t="s">
        <v>2301</v>
      </c>
      <c r="G7773">
        <v>-27.43638</v>
      </c>
      <c r="H7773">
        <v>153.42259000000001</v>
      </c>
      <c r="I7773" t="s">
        <v>2338</v>
      </c>
      <c r="J7773" t="s">
        <v>2126</v>
      </c>
      <c r="K7773">
        <v>25</v>
      </c>
      <c r="L7773">
        <v>26</v>
      </c>
      <c r="N7773">
        <v>1</v>
      </c>
      <c r="O7773">
        <v>1.5</v>
      </c>
      <c r="R7773">
        <v>0.44500000000000001</v>
      </c>
    </row>
    <row r="7774" spans="1:18">
      <c r="A7774" t="s">
        <v>2083</v>
      </c>
      <c r="B7774" t="s">
        <v>2082</v>
      </c>
      <c r="D7774">
        <v>2021</v>
      </c>
      <c r="E7774" t="s">
        <v>2125</v>
      </c>
      <c r="F7774" t="s">
        <v>2301</v>
      </c>
      <c r="G7774">
        <v>-27.43638</v>
      </c>
      <c r="H7774">
        <v>153.42259000000001</v>
      </c>
      <c r="I7774" t="s">
        <v>2338</v>
      </c>
      <c r="J7774" t="s">
        <v>2126</v>
      </c>
      <c r="K7774">
        <v>26</v>
      </c>
      <c r="L7774">
        <v>27</v>
      </c>
      <c r="N7774">
        <v>1</v>
      </c>
      <c r="O7774">
        <v>1.5</v>
      </c>
      <c r="R7774">
        <v>0.44500000000000001</v>
      </c>
    </row>
    <row r="7775" spans="1:18">
      <c r="A7775" t="s">
        <v>2083</v>
      </c>
      <c r="B7775" t="s">
        <v>2082</v>
      </c>
      <c r="D7775">
        <v>2021</v>
      </c>
      <c r="E7775" t="s">
        <v>2125</v>
      </c>
      <c r="F7775" t="s">
        <v>2301</v>
      </c>
      <c r="G7775">
        <v>-27.43638</v>
      </c>
      <c r="H7775">
        <v>153.42259000000001</v>
      </c>
      <c r="I7775" t="s">
        <v>2338</v>
      </c>
      <c r="J7775" t="s">
        <v>2126</v>
      </c>
      <c r="K7775">
        <v>27</v>
      </c>
      <c r="L7775">
        <v>28</v>
      </c>
      <c r="N7775">
        <v>1</v>
      </c>
      <c r="O7775">
        <v>1.5</v>
      </c>
      <c r="R7775">
        <v>0.44500000000000001</v>
      </c>
    </row>
    <row r="7776" spans="1:18">
      <c r="A7776" t="s">
        <v>2083</v>
      </c>
      <c r="B7776" t="s">
        <v>2082</v>
      </c>
      <c r="D7776">
        <v>2021</v>
      </c>
      <c r="E7776" t="s">
        <v>2125</v>
      </c>
      <c r="F7776" t="s">
        <v>2301</v>
      </c>
      <c r="G7776">
        <v>-27.43638</v>
      </c>
      <c r="H7776">
        <v>153.42259000000001</v>
      </c>
      <c r="I7776" t="s">
        <v>2338</v>
      </c>
      <c r="J7776" t="s">
        <v>2126</v>
      </c>
      <c r="K7776">
        <v>28</v>
      </c>
      <c r="L7776">
        <v>29</v>
      </c>
      <c r="N7776">
        <v>1</v>
      </c>
      <c r="O7776">
        <v>1.5</v>
      </c>
      <c r="R7776">
        <v>0.44500000000000001</v>
      </c>
    </row>
    <row r="7777" spans="1:18">
      <c r="A7777" t="s">
        <v>2083</v>
      </c>
      <c r="B7777" t="s">
        <v>2082</v>
      </c>
      <c r="D7777">
        <v>2021</v>
      </c>
      <c r="E7777" t="s">
        <v>2125</v>
      </c>
      <c r="F7777" t="s">
        <v>2301</v>
      </c>
      <c r="G7777">
        <v>-27.43638</v>
      </c>
      <c r="H7777">
        <v>153.42259000000001</v>
      </c>
      <c r="I7777" t="s">
        <v>2338</v>
      </c>
      <c r="J7777" t="s">
        <v>2126</v>
      </c>
      <c r="K7777">
        <v>29</v>
      </c>
      <c r="L7777">
        <v>30</v>
      </c>
      <c r="N7777">
        <v>1</v>
      </c>
      <c r="O7777">
        <v>1.5</v>
      </c>
      <c r="R7777">
        <v>0.48</v>
      </c>
    </row>
    <row r="7778" spans="1:18">
      <c r="A7778" t="s">
        <v>2083</v>
      </c>
      <c r="B7778" t="s">
        <v>2082</v>
      </c>
      <c r="D7778">
        <v>2021</v>
      </c>
      <c r="E7778" t="s">
        <v>2125</v>
      </c>
      <c r="F7778" t="s">
        <v>2301</v>
      </c>
      <c r="G7778">
        <v>-27.43638</v>
      </c>
      <c r="H7778">
        <v>153.42259000000001</v>
      </c>
      <c r="I7778" t="s">
        <v>2338</v>
      </c>
      <c r="J7778" t="s">
        <v>2126</v>
      </c>
      <c r="K7778">
        <v>30</v>
      </c>
      <c r="L7778">
        <v>31</v>
      </c>
      <c r="N7778">
        <v>1</v>
      </c>
      <c r="O7778">
        <v>1.55</v>
      </c>
      <c r="R7778">
        <v>0.42</v>
      </c>
    </row>
    <row r="7779" spans="1:18">
      <c r="A7779" t="s">
        <v>2083</v>
      </c>
      <c r="B7779" t="s">
        <v>2082</v>
      </c>
      <c r="D7779">
        <v>2021</v>
      </c>
      <c r="E7779" t="s">
        <v>2125</v>
      </c>
      <c r="F7779" t="s">
        <v>2301</v>
      </c>
      <c r="G7779">
        <v>-27.43638</v>
      </c>
      <c r="H7779">
        <v>153.42259000000001</v>
      </c>
      <c r="I7779" t="s">
        <v>2338</v>
      </c>
      <c r="J7779" t="s">
        <v>2126</v>
      </c>
      <c r="K7779">
        <v>31</v>
      </c>
      <c r="L7779">
        <v>32</v>
      </c>
      <c r="N7779">
        <v>1</v>
      </c>
      <c r="O7779">
        <v>1.55</v>
      </c>
      <c r="R7779">
        <v>0.42</v>
      </c>
    </row>
    <row r="7780" spans="1:18">
      <c r="A7780" t="s">
        <v>2083</v>
      </c>
      <c r="B7780" t="s">
        <v>2082</v>
      </c>
      <c r="D7780">
        <v>2021</v>
      </c>
      <c r="E7780" t="s">
        <v>2125</v>
      </c>
      <c r="F7780" t="s">
        <v>2301</v>
      </c>
      <c r="G7780">
        <v>-27.43638</v>
      </c>
      <c r="H7780">
        <v>153.42259000000001</v>
      </c>
      <c r="I7780" t="s">
        <v>2338</v>
      </c>
      <c r="J7780" t="s">
        <v>2126</v>
      </c>
      <c r="K7780">
        <v>32</v>
      </c>
      <c r="L7780">
        <v>33</v>
      </c>
      <c r="N7780">
        <v>1</v>
      </c>
      <c r="O7780">
        <v>1.55</v>
      </c>
      <c r="R7780">
        <v>0.42</v>
      </c>
    </row>
    <row r="7781" spans="1:18">
      <c r="A7781" t="s">
        <v>2083</v>
      </c>
      <c r="B7781" t="s">
        <v>2082</v>
      </c>
      <c r="D7781">
        <v>2021</v>
      </c>
      <c r="E7781" t="s">
        <v>2125</v>
      </c>
      <c r="F7781" t="s">
        <v>2301</v>
      </c>
      <c r="G7781">
        <v>-27.43638</v>
      </c>
      <c r="H7781">
        <v>153.42259000000001</v>
      </c>
      <c r="I7781" t="s">
        <v>2338</v>
      </c>
      <c r="J7781" t="s">
        <v>2126</v>
      </c>
      <c r="K7781">
        <v>33</v>
      </c>
      <c r="L7781">
        <v>34</v>
      </c>
      <c r="N7781">
        <v>1</v>
      </c>
      <c r="O7781">
        <v>1.55</v>
      </c>
      <c r="R7781">
        <v>0.42</v>
      </c>
    </row>
    <row r="7782" spans="1:18">
      <c r="A7782" t="s">
        <v>2083</v>
      </c>
      <c r="B7782" t="s">
        <v>2082</v>
      </c>
      <c r="D7782">
        <v>2021</v>
      </c>
      <c r="E7782" t="s">
        <v>2125</v>
      </c>
      <c r="F7782" t="s">
        <v>2301</v>
      </c>
      <c r="G7782">
        <v>-27.43638</v>
      </c>
      <c r="H7782">
        <v>153.42259000000001</v>
      </c>
      <c r="I7782" t="s">
        <v>2338</v>
      </c>
      <c r="J7782" t="s">
        <v>2126</v>
      </c>
      <c r="K7782">
        <v>34</v>
      </c>
      <c r="L7782">
        <v>35</v>
      </c>
      <c r="N7782">
        <v>1</v>
      </c>
      <c r="O7782">
        <v>1.6</v>
      </c>
      <c r="R7782">
        <v>0.36</v>
      </c>
    </row>
    <row r="7783" spans="1:18">
      <c r="A7783" t="s">
        <v>2083</v>
      </c>
      <c r="B7783" t="s">
        <v>2082</v>
      </c>
      <c r="D7783">
        <v>2021</v>
      </c>
      <c r="E7783" t="s">
        <v>2125</v>
      </c>
      <c r="F7783" t="s">
        <v>2301</v>
      </c>
      <c r="G7783">
        <v>-27.43638</v>
      </c>
      <c r="H7783">
        <v>153.42259000000001</v>
      </c>
      <c r="I7783" t="s">
        <v>2338</v>
      </c>
      <c r="J7783" t="s">
        <v>2126</v>
      </c>
      <c r="K7783">
        <v>35</v>
      </c>
      <c r="L7783">
        <v>36</v>
      </c>
      <c r="N7783">
        <v>1</v>
      </c>
      <c r="O7783">
        <v>1.55</v>
      </c>
      <c r="R7783">
        <v>0.44500000000000001</v>
      </c>
    </row>
    <row r="7784" spans="1:18">
      <c r="A7784" t="s">
        <v>2083</v>
      </c>
      <c r="B7784" t="s">
        <v>2082</v>
      </c>
      <c r="D7784">
        <v>2021</v>
      </c>
      <c r="E7784" t="s">
        <v>2125</v>
      </c>
      <c r="F7784" t="s">
        <v>2301</v>
      </c>
      <c r="G7784">
        <v>-27.43638</v>
      </c>
      <c r="H7784">
        <v>153.42259000000001</v>
      </c>
      <c r="I7784" t="s">
        <v>2338</v>
      </c>
      <c r="J7784" t="s">
        <v>2126</v>
      </c>
      <c r="K7784">
        <v>36</v>
      </c>
      <c r="L7784">
        <v>37</v>
      </c>
      <c r="N7784">
        <v>1</v>
      </c>
      <c r="O7784">
        <v>1.55</v>
      </c>
      <c r="R7784">
        <v>0.44500000000000001</v>
      </c>
    </row>
    <row r="7785" spans="1:18">
      <c r="A7785" t="s">
        <v>2083</v>
      </c>
      <c r="B7785" t="s">
        <v>2082</v>
      </c>
      <c r="D7785">
        <v>2021</v>
      </c>
      <c r="E7785" t="s">
        <v>2125</v>
      </c>
      <c r="F7785" t="s">
        <v>2301</v>
      </c>
      <c r="G7785">
        <v>-27.43638</v>
      </c>
      <c r="H7785">
        <v>153.42259000000001</v>
      </c>
      <c r="I7785" t="s">
        <v>2338</v>
      </c>
      <c r="J7785" t="s">
        <v>2126</v>
      </c>
      <c r="K7785">
        <v>37</v>
      </c>
      <c r="L7785">
        <v>38</v>
      </c>
      <c r="N7785">
        <v>1</v>
      </c>
      <c r="O7785">
        <v>1.55</v>
      </c>
      <c r="R7785">
        <v>0.44500000000000001</v>
      </c>
    </row>
    <row r="7786" spans="1:18">
      <c r="A7786" t="s">
        <v>2083</v>
      </c>
      <c r="B7786" t="s">
        <v>2082</v>
      </c>
      <c r="D7786">
        <v>2021</v>
      </c>
      <c r="E7786" t="s">
        <v>2125</v>
      </c>
      <c r="F7786" t="s">
        <v>2301</v>
      </c>
      <c r="G7786">
        <v>-27.43638</v>
      </c>
      <c r="H7786">
        <v>153.42259000000001</v>
      </c>
      <c r="I7786" t="s">
        <v>2338</v>
      </c>
      <c r="J7786" t="s">
        <v>2126</v>
      </c>
      <c r="K7786">
        <v>38</v>
      </c>
      <c r="L7786">
        <v>39</v>
      </c>
      <c r="N7786">
        <v>1</v>
      </c>
      <c r="O7786">
        <v>1.55</v>
      </c>
      <c r="R7786">
        <v>0.44500000000000001</v>
      </c>
    </row>
    <row r="7787" spans="1:18">
      <c r="A7787" t="s">
        <v>2083</v>
      </c>
      <c r="B7787" t="s">
        <v>2082</v>
      </c>
      <c r="D7787">
        <v>2021</v>
      </c>
      <c r="E7787" t="s">
        <v>2125</v>
      </c>
      <c r="F7787" t="s">
        <v>2301</v>
      </c>
      <c r="G7787">
        <v>-27.43638</v>
      </c>
      <c r="H7787">
        <v>153.42259000000001</v>
      </c>
      <c r="I7787" t="s">
        <v>2338</v>
      </c>
      <c r="J7787" t="s">
        <v>2126</v>
      </c>
      <c r="K7787">
        <v>39</v>
      </c>
      <c r="L7787">
        <v>40</v>
      </c>
      <c r="N7787">
        <v>1</v>
      </c>
      <c r="O7787">
        <v>1.5</v>
      </c>
      <c r="R7787">
        <v>0.53</v>
      </c>
    </row>
    <row r="7788" spans="1:18">
      <c r="A7788" t="s">
        <v>2083</v>
      </c>
      <c r="B7788" t="s">
        <v>2082</v>
      </c>
      <c r="D7788">
        <v>2021</v>
      </c>
      <c r="E7788" t="s">
        <v>2125</v>
      </c>
      <c r="F7788" t="s">
        <v>2301</v>
      </c>
      <c r="G7788">
        <v>-27.43638</v>
      </c>
      <c r="H7788">
        <v>153.42259000000001</v>
      </c>
      <c r="I7788" t="s">
        <v>2338</v>
      </c>
      <c r="J7788" t="s">
        <v>2126</v>
      </c>
      <c r="K7788">
        <v>40</v>
      </c>
      <c r="L7788">
        <v>41</v>
      </c>
      <c r="N7788">
        <v>1</v>
      </c>
      <c r="O7788">
        <v>1.5</v>
      </c>
      <c r="R7788">
        <v>0.47499999999999998</v>
      </c>
    </row>
    <row r="7789" spans="1:18">
      <c r="A7789" t="s">
        <v>2083</v>
      </c>
      <c r="B7789" t="s">
        <v>2082</v>
      </c>
      <c r="D7789">
        <v>2021</v>
      </c>
      <c r="E7789" t="s">
        <v>2125</v>
      </c>
      <c r="F7789" t="s">
        <v>2301</v>
      </c>
      <c r="G7789">
        <v>-27.43638</v>
      </c>
      <c r="H7789">
        <v>153.42259000000001</v>
      </c>
      <c r="I7789" t="s">
        <v>2338</v>
      </c>
      <c r="J7789" t="s">
        <v>2126</v>
      </c>
      <c r="K7789">
        <v>41</v>
      </c>
      <c r="L7789">
        <v>42</v>
      </c>
      <c r="N7789">
        <v>1</v>
      </c>
      <c r="O7789">
        <v>1.5</v>
      </c>
      <c r="R7789">
        <v>0.47499999999999998</v>
      </c>
    </row>
    <row r="7790" spans="1:18">
      <c r="A7790" t="s">
        <v>2083</v>
      </c>
      <c r="B7790" t="s">
        <v>2082</v>
      </c>
      <c r="D7790">
        <v>2021</v>
      </c>
      <c r="E7790" t="s">
        <v>2125</v>
      </c>
      <c r="F7790" t="s">
        <v>2301</v>
      </c>
      <c r="G7790">
        <v>-27.43638</v>
      </c>
      <c r="H7790">
        <v>153.42259000000001</v>
      </c>
      <c r="I7790" t="s">
        <v>2338</v>
      </c>
      <c r="J7790" t="s">
        <v>2126</v>
      </c>
      <c r="K7790">
        <v>42</v>
      </c>
      <c r="L7790">
        <v>43</v>
      </c>
      <c r="N7790">
        <v>1</v>
      </c>
      <c r="O7790">
        <v>1.5</v>
      </c>
      <c r="R7790">
        <v>0.47499999999999998</v>
      </c>
    </row>
    <row r="7791" spans="1:18">
      <c r="A7791" t="s">
        <v>2083</v>
      </c>
      <c r="B7791" t="s">
        <v>2082</v>
      </c>
      <c r="D7791">
        <v>2021</v>
      </c>
      <c r="E7791" t="s">
        <v>2125</v>
      </c>
      <c r="F7791" t="s">
        <v>2301</v>
      </c>
      <c r="G7791">
        <v>-27.43638</v>
      </c>
      <c r="H7791">
        <v>153.42259000000001</v>
      </c>
      <c r="I7791" t="s">
        <v>2338</v>
      </c>
      <c r="J7791" t="s">
        <v>2126</v>
      </c>
      <c r="K7791">
        <v>43</v>
      </c>
      <c r="L7791">
        <v>44</v>
      </c>
      <c r="N7791">
        <v>1</v>
      </c>
      <c r="O7791">
        <v>1.5</v>
      </c>
      <c r="R7791">
        <v>0.47499999999999998</v>
      </c>
    </row>
    <row r="7792" spans="1:18">
      <c r="A7792" t="s">
        <v>2083</v>
      </c>
      <c r="B7792" t="s">
        <v>2082</v>
      </c>
      <c r="D7792">
        <v>2021</v>
      </c>
      <c r="E7792" t="s">
        <v>2125</v>
      </c>
      <c r="F7792" t="s">
        <v>2301</v>
      </c>
      <c r="G7792">
        <v>-27.43638</v>
      </c>
      <c r="H7792">
        <v>153.42259000000001</v>
      </c>
      <c r="I7792" t="s">
        <v>2338</v>
      </c>
      <c r="J7792" t="s">
        <v>2126</v>
      </c>
      <c r="K7792">
        <v>44</v>
      </c>
      <c r="L7792">
        <v>45</v>
      </c>
      <c r="N7792">
        <v>1</v>
      </c>
      <c r="O7792">
        <v>1.5</v>
      </c>
      <c r="R7792">
        <v>0.42</v>
      </c>
    </row>
    <row r="7793" spans="1:18">
      <c r="A7793" t="s">
        <v>2083</v>
      </c>
      <c r="B7793" t="s">
        <v>2082</v>
      </c>
      <c r="D7793">
        <v>2021</v>
      </c>
      <c r="E7793" t="s">
        <v>2125</v>
      </c>
      <c r="F7793" t="s">
        <v>2301</v>
      </c>
      <c r="G7793">
        <v>-27.43638</v>
      </c>
      <c r="H7793">
        <v>153.42259000000001</v>
      </c>
      <c r="I7793" t="s">
        <v>2338</v>
      </c>
      <c r="J7793" t="s">
        <v>2126</v>
      </c>
      <c r="K7793">
        <v>45</v>
      </c>
      <c r="L7793">
        <v>46</v>
      </c>
      <c r="N7793">
        <v>1</v>
      </c>
      <c r="O7793">
        <v>1.6</v>
      </c>
      <c r="R7793">
        <v>0.45</v>
      </c>
    </row>
    <row r="7794" spans="1:18">
      <c r="A7794" t="s">
        <v>2083</v>
      </c>
      <c r="B7794" t="s">
        <v>2082</v>
      </c>
      <c r="D7794">
        <v>2021</v>
      </c>
      <c r="E7794" t="s">
        <v>2125</v>
      </c>
      <c r="F7794" t="s">
        <v>2301</v>
      </c>
      <c r="G7794">
        <v>-27.43638</v>
      </c>
      <c r="H7794">
        <v>153.42259000000001</v>
      </c>
      <c r="I7794" t="s">
        <v>2338</v>
      </c>
      <c r="J7794" t="s">
        <v>2126</v>
      </c>
      <c r="K7794">
        <v>46</v>
      </c>
      <c r="L7794">
        <v>47</v>
      </c>
      <c r="N7794">
        <v>1</v>
      </c>
      <c r="O7794">
        <v>1.6</v>
      </c>
      <c r="R7794">
        <v>0.45</v>
      </c>
    </row>
    <row r="7795" spans="1:18">
      <c r="A7795" t="s">
        <v>2083</v>
      </c>
      <c r="B7795" t="s">
        <v>2082</v>
      </c>
      <c r="D7795">
        <v>2021</v>
      </c>
      <c r="E7795" t="s">
        <v>2125</v>
      </c>
      <c r="F7795" t="s">
        <v>2301</v>
      </c>
      <c r="G7795">
        <v>-27.43638</v>
      </c>
      <c r="H7795">
        <v>153.42259000000001</v>
      </c>
      <c r="I7795" t="s">
        <v>2338</v>
      </c>
      <c r="J7795" t="s">
        <v>2126</v>
      </c>
      <c r="K7795">
        <v>47</v>
      </c>
      <c r="L7795">
        <v>48</v>
      </c>
      <c r="N7795">
        <v>1</v>
      </c>
      <c r="O7795">
        <v>1.6</v>
      </c>
      <c r="R7795">
        <v>0.45</v>
      </c>
    </row>
    <row r="7796" spans="1:18">
      <c r="A7796" t="s">
        <v>2083</v>
      </c>
      <c r="B7796" t="s">
        <v>2082</v>
      </c>
      <c r="D7796">
        <v>2021</v>
      </c>
      <c r="E7796" t="s">
        <v>2125</v>
      </c>
      <c r="F7796" t="s">
        <v>2301</v>
      </c>
      <c r="G7796">
        <v>-27.43638</v>
      </c>
      <c r="H7796">
        <v>153.42259000000001</v>
      </c>
      <c r="I7796" t="s">
        <v>2338</v>
      </c>
      <c r="J7796" t="s">
        <v>2126</v>
      </c>
      <c r="K7796">
        <v>48</v>
      </c>
      <c r="L7796">
        <v>49</v>
      </c>
      <c r="N7796">
        <v>1</v>
      </c>
      <c r="O7796">
        <v>1.6</v>
      </c>
      <c r="R7796">
        <v>0.45</v>
      </c>
    </row>
    <row r="7797" spans="1:18">
      <c r="A7797" t="s">
        <v>2083</v>
      </c>
      <c r="B7797" t="s">
        <v>2082</v>
      </c>
      <c r="D7797">
        <v>2021</v>
      </c>
      <c r="E7797" t="s">
        <v>2125</v>
      </c>
      <c r="F7797" t="s">
        <v>2301</v>
      </c>
      <c r="G7797">
        <v>-27.43638</v>
      </c>
      <c r="H7797">
        <v>153.42259000000001</v>
      </c>
      <c r="I7797" t="s">
        <v>2338</v>
      </c>
      <c r="J7797" t="s">
        <v>2126</v>
      </c>
      <c r="K7797">
        <v>49</v>
      </c>
      <c r="L7797">
        <v>50</v>
      </c>
      <c r="N7797">
        <v>1</v>
      </c>
      <c r="O7797">
        <v>1.7</v>
      </c>
      <c r="R7797">
        <v>0.48</v>
      </c>
    </row>
    <row r="7798" spans="1:18">
      <c r="A7798" t="s">
        <v>2083</v>
      </c>
      <c r="B7798" t="s">
        <v>2082</v>
      </c>
      <c r="D7798">
        <v>2021</v>
      </c>
      <c r="E7798" t="s">
        <v>2125</v>
      </c>
      <c r="F7798" t="s">
        <v>2301</v>
      </c>
      <c r="G7798">
        <v>-27.43638</v>
      </c>
      <c r="H7798">
        <v>153.42259000000001</v>
      </c>
      <c r="I7798" t="s">
        <v>2338</v>
      </c>
      <c r="J7798" t="s">
        <v>2126</v>
      </c>
      <c r="K7798">
        <v>50</v>
      </c>
      <c r="L7798">
        <v>51</v>
      </c>
      <c r="N7798">
        <v>1</v>
      </c>
      <c r="O7798">
        <v>1.8</v>
      </c>
      <c r="R7798">
        <v>0.44500000000000001</v>
      </c>
    </row>
    <row r="7799" spans="1:18">
      <c r="A7799" t="s">
        <v>2083</v>
      </c>
      <c r="B7799" t="s">
        <v>2082</v>
      </c>
      <c r="D7799">
        <v>2021</v>
      </c>
      <c r="E7799" t="s">
        <v>2125</v>
      </c>
      <c r="F7799" t="s">
        <v>2301</v>
      </c>
      <c r="G7799">
        <v>-27.43638</v>
      </c>
      <c r="H7799">
        <v>153.42259000000001</v>
      </c>
      <c r="I7799" t="s">
        <v>2338</v>
      </c>
      <c r="J7799" t="s">
        <v>2126</v>
      </c>
      <c r="K7799">
        <v>51</v>
      </c>
      <c r="L7799">
        <v>52</v>
      </c>
      <c r="N7799">
        <v>1</v>
      </c>
      <c r="O7799">
        <v>1.8</v>
      </c>
      <c r="R7799">
        <v>0.44500000000000001</v>
      </c>
    </row>
    <row r="7800" spans="1:18">
      <c r="A7800" t="s">
        <v>2083</v>
      </c>
      <c r="B7800" t="s">
        <v>2082</v>
      </c>
      <c r="D7800">
        <v>2021</v>
      </c>
      <c r="E7800" t="s">
        <v>2125</v>
      </c>
      <c r="F7800" t="s">
        <v>2301</v>
      </c>
      <c r="G7800">
        <v>-27.43638</v>
      </c>
      <c r="H7800">
        <v>153.42259000000001</v>
      </c>
      <c r="I7800" t="s">
        <v>2338</v>
      </c>
      <c r="J7800" t="s">
        <v>2126</v>
      </c>
      <c r="K7800">
        <v>52</v>
      </c>
      <c r="L7800">
        <v>53</v>
      </c>
      <c r="N7800">
        <v>1</v>
      </c>
      <c r="O7800">
        <v>1.8</v>
      </c>
      <c r="R7800">
        <v>0.44500000000000001</v>
      </c>
    </row>
    <row r="7801" spans="1:18">
      <c r="A7801" t="s">
        <v>2083</v>
      </c>
      <c r="B7801" t="s">
        <v>2082</v>
      </c>
      <c r="D7801">
        <v>2021</v>
      </c>
      <c r="E7801" t="s">
        <v>2125</v>
      </c>
      <c r="F7801" t="s">
        <v>2301</v>
      </c>
      <c r="G7801">
        <v>-27.43638</v>
      </c>
      <c r="H7801">
        <v>153.42259000000001</v>
      </c>
      <c r="I7801" t="s">
        <v>2338</v>
      </c>
      <c r="J7801" t="s">
        <v>2126</v>
      </c>
      <c r="K7801">
        <v>53</v>
      </c>
      <c r="L7801">
        <v>54</v>
      </c>
      <c r="N7801">
        <v>1</v>
      </c>
      <c r="O7801">
        <v>1.8</v>
      </c>
      <c r="R7801">
        <v>0.44500000000000001</v>
      </c>
    </row>
    <row r="7802" spans="1:18">
      <c r="A7802" t="s">
        <v>2083</v>
      </c>
      <c r="B7802" t="s">
        <v>2082</v>
      </c>
      <c r="D7802">
        <v>2021</v>
      </c>
      <c r="E7802" t="s">
        <v>2125</v>
      </c>
      <c r="F7802" t="s">
        <v>2301</v>
      </c>
      <c r="G7802">
        <v>-27.43638</v>
      </c>
      <c r="H7802">
        <v>153.42259000000001</v>
      </c>
      <c r="I7802" t="s">
        <v>2338</v>
      </c>
      <c r="J7802" t="s">
        <v>2126</v>
      </c>
      <c r="K7802">
        <v>54</v>
      </c>
      <c r="L7802">
        <v>55</v>
      </c>
      <c r="N7802">
        <v>1</v>
      </c>
      <c r="O7802">
        <v>1.9</v>
      </c>
      <c r="R7802">
        <v>0.41</v>
      </c>
    </row>
    <row r="7803" spans="1:18">
      <c r="A7803" t="s">
        <v>2083</v>
      </c>
      <c r="B7803" t="s">
        <v>2082</v>
      </c>
      <c r="D7803">
        <v>2021</v>
      </c>
      <c r="E7803" t="s">
        <v>2125</v>
      </c>
      <c r="F7803" t="s">
        <v>2301</v>
      </c>
      <c r="G7803">
        <v>-27.43638</v>
      </c>
      <c r="H7803">
        <v>153.42259000000001</v>
      </c>
      <c r="I7803" t="s">
        <v>2338</v>
      </c>
      <c r="J7803" t="s">
        <v>2126</v>
      </c>
      <c r="K7803">
        <v>55</v>
      </c>
      <c r="L7803">
        <v>56</v>
      </c>
      <c r="N7803">
        <v>1</v>
      </c>
      <c r="O7803">
        <v>1.9</v>
      </c>
      <c r="R7803">
        <v>0.36499999999999999</v>
      </c>
    </row>
    <row r="7804" spans="1:18">
      <c r="A7804" t="s">
        <v>2083</v>
      </c>
      <c r="B7804" t="s">
        <v>2082</v>
      </c>
      <c r="D7804">
        <v>2021</v>
      </c>
      <c r="E7804" t="s">
        <v>2125</v>
      </c>
      <c r="F7804" t="s">
        <v>2301</v>
      </c>
      <c r="G7804">
        <v>-27.43638</v>
      </c>
      <c r="H7804">
        <v>153.42259000000001</v>
      </c>
      <c r="I7804" t="s">
        <v>2338</v>
      </c>
      <c r="J7804" t="s">
        <v>2126</v>
      </c>
      <c r="K7804">
        <v>56</v>
      </c>
      <c r="L7804">
        <v>57</v>
      </c>
      <c r="N7804">
        <v>1</v>
      </c>
      <c r="O7804">
        <v>1.9</v>
      </c>
      <c r="R7804">
        <v>0.36499999999999999</v>
      </c>
    </row>
    <row r="7805" spans="1:18">
      <c r="A7805" t="s">
        <v>2083</v>
      </c>
      <c r="B7805" t="s">
        <v>2082</v>
      </c>
      <c r="D7805">
        <v>2021</v>
      </c>
      <c r="E7805" t="s">
        <v>2125</v>
      </c>
      <c r="F7805" t="s">
        <v>2301</v>
      </c>
      <c r="G7805">
        <v>-27.43638</v>
      </c>
      <c r="H7805">
        <v>153.42259000000001</v>
      </c>
      <c r="I7805" t="s">
        <v>2338</v>
      </c>
      <c r="J7805" t="s">
        <v>2126</v>
      </c>
      <c r="K7805">
        <v>57</v>
      </c>
      <c r="L7805">
        <v>58</v>
      </c>
      <c r="N7805">
        <v>1</v>
      </c>
      <c r="O7805">
        <v>1.9</v>
      </c>
      <c r="R7805">
        <v>0.36499999999999999</v>
      </c>
    </row>
    <row r="7806" spans="1:18">
      <c r="A7806" t="s">
        <v>2083</v>
      </c>
      <c r="B7806" t="s">
        <v>2082</v>
      </c>
      <c r="D7806">
        <v>2021</v>
      </c>
      <c r="E7806" t="s">
        <v>2125</v>
      </c>
      <c r="F7806" t="s">
        <v>2301</v>
      </c>
      <c r="G7806">
        <v>-27.43638</v>
      </c>
      <c r="H7806">
        <v>153.42259000000001</v>
      </c>
      <c r="I7806" t="s">
        <v>2338</v>
      </c>
      <c r="J7806" t="s">
        <v>2126</v>
      </c>
      <c r="K7806">
        <v>58</v>
      </c>
      <c r="L7806">
        <v>59</v>
      </c>
      <c r="N7806">
        <v>1</v>
      </c>
      <c r="O7806">
        <v>1.9</v>
      </c>
      <c r="R7806">
        <v>0.36499999999999999</v>
      </c>
    </row>
    <row r="7807" spans="1:18">
      <c r="A7807" t="s">
        <v>2083</v>
      </c>
      <c r="B7807" t="s">
        <v>2082</v>
      </c>
      <c r="D7807">
        <v>2021</v>
      </c>
      <c r="E7807" t="s">
        <v>2125</v>
      </c>
      <c r="F7807" t="s">
        <v>2301</v>
      </c>
      <c r="G7807">
        <v>-27.43638</v>
      </c>
      <c r="H7807">
        <v>153.42259000000001</v>
      </c>
      <c r="I7807" t="s">
        <v>2338</v>
      </c>
      <c r="J7807" t="s">
        <v>2126</v>
      </c>
      <c r="K7807">
        <v>59</v>
      </c>
      <c r="L7807">
        <v>60</v>
      </c>
      <c r="N7807">
        <v>1</v>
      </c>
      <c r="O7807">
        <v>1.9</v>
      </c>
      <c r="R7807">
        <v>0.32</v>
      </c>
    </row>
    <row r="7808" spans="1:18">
      <c r="A7808" t="s">
        <v>2083</v>
      </c>
      <c r="B7808" t="s">
        <v>2082</v>
      </c>
      <c r="D7808">
        <v>2021</v>
      </c>
      <c r="E7808" t="s">
        <v>2125</v>
      </c>
      <c r="F7808" t="s">
        <v>2301</v>
      </c>
      <c r="G7808">
        <v>-27.43638</v>
      </c>
      <c r="H7808">
        <v>153.42259000000001</v>
      </c>
      <c r="I7808" t="s">
        <v>2338</v>
      </c>
      <c r="J7808" t="s">
        <v>2126</v>
      </c>
      <c r="K7808">
        <v>60</v>
      </c>
      <c r="L7808">
        <v>61</v>
      </c>
      <c r="N7808">
        <v>1</v>
      </c>
      <c r="O7808">
        <v>2</v>
      </c>
      <c r="R7808">
        <v>0.34499999999999997</v>
      </c>
    </row>
    <row r="7809" spans="1:18">
      <c r="A7809" t="s">
        <v>2083</v>
      </c>
      <c r="B7809" t="s">
        <v>2082</v>
      </c>
      <c r="D7809">
        <v>2021</v>
      </c>
      <c r="E7809" t="s">
        <v>2125</v>
      </c>
      <c r="F7809" t="s">
        <v>2301</v>
      </c>
      <c r="G7809">
        <v>-27.43638</v>
      </c>
      <c r="H7809">
        <v>153.42259000000001</v>
      </c>
      <c r="I7809" t="s">
        <v>2338</v>
      </c>
      <c r="J7809" t="s">
        <v>2126</v>
      </c>
      <c r="K7809">
        <v>61</v>
      </c>
      <c r="L7809">
        <v>62</v>
      </c>
      <c r="N7809">
        <v>1</v>
      </c>
      <c r="O7809">
        <v>2</v>
      </c>
      <c r="R7809">
        <v>0.34499999999999997</v>
      </c>
    </row>
    <row r="7810" spans="1:18">
      <c r="A7810" t="s">
        <v>2083</v>
      </c>
      <c r="B7810" t="s">
        <v>2082</v>
      </c>
      <c r="D7810">
        <v>2021</v>
      </c>
      <c r="E7810" t="s">
        <v>2125</v>
      </c>
      <c r="F7810" t="s">
        <v>2301</v>
      </c>
      <c r="G7810">
        <v>-27.43638</v>
      </c>
      <c r="H7810">
        <v>153.42259000000001</v>
      </c>
      <c r="I7810" t="s">
        <v>2338</v>
      </c>
      <c r="J7810" t="s">
        <v>2126</v>
      </c>
      <c r="K7810">
        <v>62</v>
      </c>
      <c r="L7810">
        <v>63</v>
      </c>
      <c r="N7810">
        <v>1</v>
      </c>
      <c r="O7810">
        <v>2</v>
      </c>
      <c r="R7810">
        <v>0.34499999999999997</v>
      </c>
    </row>
    <row r="7811" spans="1:18">
      <c r="A7811" t="s">
        <v>2083</v>
      </c>
      <c r="B7811" t="s">
        <v>2082</v>
      </c>
      <c r="D7811">
        <v>2021</v>
      </c>
      <c r="E7811" t="s">
        <v>2125</v>
      </c>
      <c r="F7811" t="s">
        <v>2301</v>
      </c>
      <c r="G7811">
        <v>-27.43638</v>
      </c>
      <c r="H7811">
        <v>153.42259000000001</v>
      </c>
      <c r="I7811" t="s">
        <v>2338</v>
      </c>
      <c r="J7811" t="s">
        <v>2126</v>
      </c>
      <c r="K7811">
        <v>63</v>
      </c>
      <c r="L7811">
        <v>64</v>
      </c>
      <c r="N7811">
        <v>1</v>
      </c>
      <c r="O7811">
        <v>2</v>
      </c>
      <c r="R7811">
        <v>0.34499999999999997</v>
      </c>
    </row>
    <row r="7812" spans="1:18">
      <c r="A7812" t="s">
        <v>2083</v>
      </c>
      <c r="B7812" t="s">
        <v>2082</v>
      </c>
      <c r="D7812">
        <v>2021</v>
      </c>
      <c r="E7812" t="s">
        <v>2125</v>
      </c>
      <c r="F7812" t="s">
        <v>2301</v>
      </c>
      <c r="G7812">
        <v>-27.43638</v>
      </c>
      <c r="H7812">
        <v>153.42259000000001</v>
      </c>
      <c r="I7812" t="s">
        <v>2338</v>
      </c>
      <c r="J7812" t="s">
        <v>2126</v>
      </c>
      <c r="K7812">
        <v>64</v>
      </c>
      <c r="L7812">
        <v>65</v>
      </c>
      <c r="N7812">
        <v>1</v>
      </c>
      <c r="O7812">
        <v>2.1</v>
      </c>
      <c r="R7812">
        <v>0.37</v>
      </c>
    </row>
    <row r="7813" spans="1:18">
      <c r="A7813" t="s">
        <v>2083</v>
      </c>
      <c r="B7813" t="s">
        <v>2082</v>
      </c>
      <c r="D7813">
        <v>2021</v>
      </c>
      <c r="E7813" t="s">
        <v>2125</v>
      </c>
      <c r="F7813" t="s">
        <v>2301</v>
      </c>
      <c r="G7813">
        <v>-27.43638</v>
      </c>
      <c r="H7813">
        <v>153.42259000000001</v>
      </c>
      <c r="I7813" t="s">
        <v>2338</v>
      </c>
      <c r="J7813" t="s">
        <v>2126</v>
      </c>
      <c r="K7813">
        <v>65</v>
      </c>
      <c r="L7813">
        <v>66</v>
      </c>
      <c r="N7813">
        <v>1</v>
      </c>
      <c r="O7813">
        <v>2</v>
      </c>
      <c r="R7813">
        <v>0.55500000000000005</v>
      </c>
    </row>
    <row r="7814" spans="1:18">
      <c r="A7814" t="s">
        <v>2083</v>
      </c>
      <c r="B7814" t="s">
        <v>2082</v>
      </c>
      <c r="D7814">
        <v>2021</v>
      </c>
      <c r="E7814" t="s">
        <v>2125</v>
      </c>
      <c r="F7814" t="s">
        <v>2301</v>
      </c>
      <c r="G7814">
        <v>-27.43638</v>
      </c>
      <c r="H7814">
        <v>153.42259000000001</v>
      </c>
      <c r="I7814" t="s">
        <v>2338</v>
      </c>
      <c r="J7814" t="s">
        <v>2126</v>
      </c>
      <c r="K7814">
        <v>66</v>
      </c>
      <c r="L7814">
        <v>67</v>
      </c>
      <c r="N7814">
        <v>1</v>
      </c>
      <c r="O7814">
        <v>2</v>
      </c>
      <c r="R7814">
        <v>0.55500000000000005</v>
      </c>
    </row>
    <row r="7815" spans="1:18">
      <c r="A7815" t="s">
        <v>2083</v>
      </c>
      <c r="B7815" t="s">
        <v>2082</v>
      </c>
      <c r="D7815">
        <v>2021</v>
      </c>
      <c r="E7815" t="s">
        <v>2125</v>
      </c>
      <c r="F7815" t="s">
        <v>2301</v>
      </c>
      <c r="G7815">
        <v>-27.43638</v>
      </c>
      <c r="H7815">
        <v>153.42259000000001</v>
      </c>
      <c r="I7815" t="s">
        <v>2338</v>
      </c>
      <c r="J7815" t="s">
        <v>2126</v>
      </c>
      <c r="K7815">
        <v>67</v>
      </c>
      <c r="L7815">
        <v>68</v>
      </c>
      <c r="N7815">
        <v>1</v>
      </c>
      <c r="O7815">
        <v>2</v>
      </c>
      <c r="R7815">
        <v>0.55500000000000005</v>
      </c>
    </row>
    <row r="7816" spans="1:18">
      <c r="A7816" t="s">
        <v>2083</v>
      </c>
      <c r="B7816" t="s">
        <v>2082</v>
      </c>
      <c r="D7816">
        <v>2021</v>
      </c>
      <c r="E7816" t="s">
        <v>2125</v>
      </c>
      <c r="F7816" t="s">
        <v>2301</v>
      </c>
      <c r="G7816">
        <v>-27.43638</v>
      </c>
      <c r="H7816">
        <v>153.42259000000001</v>
      </c>
      <c r="I7816" t="s">
        <v>2338</v>
      </c>
      <c r="J7816" t="s">
        <v>2126</v>
      </c>
      <c r="K7816">
        <v>68</v>
      </c>
      <c r="L7816">
        <v>69</v>
      </c>
      <c r="N7816">
        <v>1</v>
      </c>
      <c r="O7816">
        <v>2</v>
      </c>
      <c r="R7816">
        <v>0.55500000000000005</v>
      </c>
    </row>
    <row r="7817" spans="1:18">
      <c r="A7817" t="s">
        <v>2083</v>
      </c>
      <c r="B7817" t="s">
        <v>2082</v>
      </c>
      <c r="D7817">
        <v>2021</v>
      </c>
      <c r="E7817" t="s">
        <v>2125</v>
      </c>
      <c r="F7817" t="s">
        <v>2301</v>
      </c>
      <c r="G7817">
        <v>-27.43638</v>
      </c>
      <c r="H7817">
        <v>153.42259000000001</v>
      </c>
      <c r="I7817" t="s">
        <v>2338</v>
      </c>
      <c r="J7817" t="s">
        <v>2126</v>
      </c>
      <c r="K7817">
        <v>69</v>
      </c>
      <c r="L7817">
        <v>70</v>
      </c>
      <c r="N7817">
        <v>1</v>
      </c>
      <c r="O7817">
        <v>1.9</v>
      </c>
      <c r="R7817">
        <v>0.74</v>
      </c>
    </row>
    <row r="7818" spans="1:18">
      <c r="A7818" t="s">
        <v>2083</v>
      </c>
      <c r="B7818" t="s">
        <v>2082</v>
      </c>
      <c r="D7818">
        <v>2021</v>
      </c>
      <c r="E7818" t="s">
        <v>2125</v>
      </c>
      <c r="F7818" t="s">
        <v>2301</v>
      </c>
      <c r="G7818">
        <v>-27.43638</v>
      </c>
      <c r="H7818">
        <v>153.42259000000001</v>
      </c>
      <c r="I7818" t="s">
        <v>2338</v>
      </c>
      <c r="J7818" t="s">
        <v>2126</v>
      </c>
      <c r="K7818">
        <v>70</v>
      </c>
      <c r="L7818">
        <v>71</v>
      </c>
      <c r="N7818">
        <v>1</v>
      </c>
      <c r="O7818">
        <v>1.75</v>
      </c>
      <c r="R7818">
        <v>0.55000000000000004</v>
      </c>
    </row>
    <row r="7819" spans="1:18">
      <c r="A7819" t="s">
        <v>2083</v>
      </c>
      <c r="B7819" t="s">
        <v>2082</v>
      </c>
      <c r="D7819">
        <v>2021</v>
      </c>
      <c r="E7819" t="s">
        <v>2125</v>
      </c>
      <c r="F7819" t="s">
        <v>2301</v>
      </c>
      <c r="G7819">
        <v>-27.43638</v>
      </c>
      <c r="H7819">
        <v>153.42259000000001</v>
      </c>
      <c r="I7819" t="s">
        <v>2338</v>
      </c>
      <c r="J7819" t="s">
        <v>2126</v>
      </c>
      <c r="K7819">
        <v>71</v>
      </c>
      <c r="L7819">
        <v>72</v>
      </c>
      <c r="N7819">
        <v>1</v>
      </c>
      <c r="O7819">
        <v>1.75</v>
      </c>
      <c r="R7819">
        <v>0.55000000000000004</v>
      </c>
    </row>
    <row r="7820" spans="1:18">
      <c r="A7820" t="s">
        <v>2083</v>
      </c>
      <c r="B7820" t="s">
        <v>2082</v>
      </c>
      <c r="D7820">
        <v>2021</v>
      </c>
      <c r="E7820" t="s">
        <v>2125</v>
      </c>
      <c r="F7820" t="s">
        <v>2301</v>
      </c>
      <c r="G7820">
        <v>-27.43638</v>
      </c>
      <c r="H7820">
        <v>153.42259000000001</v>
      </c>
      <c r="I7820" t="s">
        <v>2338</v>
      </c>
      <c r="J7820" t="s">
        <v>2126</v>
      </c>
      <c r="K7820">
        <v>72</v>
      </c>
      <c r="L7820">
        <v>73</v>
      </c>
      <c r="N7820">
        <v>1</v>
      </c>
      <c r="O7820">
        <v>1.75</v>
      </c>
      <c r="R7820">
        <v>0.55000000000000004</v>
      </c>
    </row>
    <row r="7821" spans="1:18">
      <c r="A7821" t="s">
        <v>2083</v>
      </c>
      <c r="B7821" t="s">
        <v>2082</v>
      </c>
      <c r="D7821">
        <v>2021</v>
      </c>
      <c r="E7821" t="s">
        <v>2125</v>
      </c>
      <c r="F7821" t="s">
        <v>2301</v>
      </c>
      <c r="G7821">
        <v>-27.43638</v>
      </c>
      <c r="H7821">
        <v>153.42259000000001</v>
      </c>
      <c r="I7821" t="s">
        <v>2338</v>
      </c>
      <c r="J7821" t="s">
        <v>2126</v>
      </c>
      <c r="K7821">
        <v>73</v>
      </c>
      <c r="L7821">
        <v>74</v>
      </c>
      <c r="N7821">
        <v>1</v>
      </c>
      <c r="O7821">
        <v>1.75</v>
      </c>
      <c r="R7821">
        <v>0.55000000000000004</v>
      </c>
    </row>
    <row r="7822" spans="1:18">
      <c r="A7822" t="s">
        <v>2083</v>
      </c>
      <c r="B7822" t="s">
        <v>2082</v>
      </c>
      <c r="D7822">
        <v>2021</v>
      </c>
      <c r="E7822" t="s">
        <v>2125</v>
      </c>
      <c r="F7822" t="s">
        <v>2301</v>
      </c>
      <c r="G7822">
        <v>-27.43638</v>
      </c>
      <c r="H7822">
        <v>153.42259000000001</v>
      </c>
      <c r="I7822" t="s">
        <v>2338</v>
      </c>
      <c r="J7822" t="s">
        <v>2126</v>
      </c>
      <c r="K7822">
        <v>74</v>
      </c>
      <c r="L7822">
        <v>75</v>
      </c>
      <c r="N7822">
        <v>1</v>
      </c>
      <c r="O7822">
        <v>1.6</v>
      </c>
      <c r="R7822">
        <v>0.36</v>
      </c>
    </row>
    <row r="7823" spans="1:18">
      <c r="A7823" t="s">
        <v>2083</v>
      </c>
      <c r="B7823" t="s">
        <v>2082</v>
      </c>
      <c r="D7823">
        <v>2021</v>
      </c>
      <c r="E7823" t="s">
        <v>2125</v>
      </c>
      <c r="F7823" t="s">
        <v>2301</v>
      </c>
      <c r="G7823">
        <v>-27.43638</v>
      </c>
      <c r="H7823">
        <v>153.42259000000001</v>
      </c>
      <c r="I7823" t="s">
        <v>2338</v>
      </c>
      <c r="J7823" t="s">
        <v>2126</v>
      </c>
      <c r="K7823">
        <v>75</v>
      </c>
      <c r="L7823">
        <v>76</v>
      </c>
      <c r="N7823">
        <v>1</v>
      </c>
      <c r="O7823">
        <v>1.6</v>
      </c>
      <c r="R7823">
        <v>0.40500000000000003</v>
      </c>
    </row>
    <row r="7824" spans="1:18">
      <c r="A7824" t="s">
        <v>2083</v>
      </c>
      <c r="B7824" t="s">
        <v>2082</v>
      </c>
      <c r="D7824">
        <v>2021</v>
      </c>
      <c r="E7824" t="s">
        <v>2125</v>
      </c>
      <c r="F7824" t="s">
        <v>2301</v>
      </c>
      <c r="G7824">
        <v>-27.43638</v>
      </c>
      <c r="H7824">
        <v>153.42259000000001</v>
      </c>
      <c r="I7824" t="s">
        <v>2338</v>
      </c>
      <c r="J7824" t="s">
        <v>2126</v>
      </c>
      <c r="K7824">
        <v>76</v>
      </c>
      <c r="L7824">
        <v>77</v>
      </c>
      <c r="N7824">
        <v>1</v>
      </c>
      <c r="O7824">
        <v>1.6</v>
      </c>
      <c r="R7824">
        <v>0.40500000000000003</v>
      </c>
    </row>
    <row r="7825" spans="1:18">
      <c r="A7825" t="s">
        <v>2083</v>
      </c>
      <c r="B7825" t="s">
        <v>2082</v>
      </c>
      <c r="D7825">
        <v>2021</v>
      </c>
      <c r="E7825" t="s">
        <v>2125</v>
      </c>
      <c r="F7825" t="s">
        <v>2301</v>
      </c>
      <c r="G7825">
        <v>-27.43638</v>
      </c>
      <c r="H7825">
        <v>153.42259000000001</v>
      </c>
      <c r="I7825" t="s">
        <v>2338</v>
      </c>
      <c r="J7825" t="s">
        <v>2126</v>
      </c>
      <c r="K7825">
        <v>77</v>
      </c>
      <c r="L7825">
        <v>78</v>
      </c>
      <c r="N7825">
        <v>1</v>
      </c>
      <c r="O7825">
        <v>1.6</v>
      </c>
      <c r="R7825">
        <v>0.40500000000000003</v>
      </c>
    </row>
    <row r="7826" spans="1:18">
      <c r="A7826" t="s">
        <v>2083</v>
      </c>
      <c r="B7826" t="s">
        <v>2082</v>
      </c>
      <c r="D7826">
        <v>2021</v>
      </c>
      <c r="E7826" t="s">
        <v>2125</v>
      </c>
      <c r="F7826" t="s">
        <v>2301</v>
      </c>
      <c r="G7826">
        <v>-27.43638</v>
      </c>
      <c r="H7826">
        <v>153.42259000000001</v>
      </c>
      <c r="I7826" t="s">
        <v>2338</v>
      </c>
      <c r="J7826" t="s">
        <v>2126</v>
      </c>
      <c r="K7826">
        <v>78</v>
      </c>
      <c r="L7826">
        <v>79</v>
      </c>
      <c r="N7826">
        <v>1</v>
      </c>
      <c r="O7826">
        <v>1.6</v>
      </c>
      <c r="R7826">
        <v>0.40500000000000003</v>
      </c>
    </row>
    <row r="7827" spans="1:18">
      <c r="A7827" t="s">
        <v>2083</v>
      </c>
      <c r="B7827" t="s">
        <v>2082</v>
      </c>
      <c r="D7827">
        <v>2021</v>
      </c>
      <c r="E7827" t="s">
        <v>2125</v>
      </c>
      <c r="F7827" t="s">
        <v>2301</v>
      </c>
      <c r="G7827">
        <v>-27.43638</v>
      </c>
      <c r="H7827">
        <v>153.42259000000001</v>
      </c>
      <c r="I7827" t="s">
        <v>2338</v>
      </c>
      <c r="J7827" t="s">
        <v>2126</v>
      </c>
      <c r="K7827">
        <v>79</v>
      </c>
      <c r="L7827">
        <v>80</v>
      </c>
      <c r="N7827">
        <v>1</v>
      </c>
      <c r="O7827">
        <v>1.6</v>
      </c>
      <c r="R7827">
        <v>0.45</v>
      </c>
    </row>
    <row r="7828" spans="1:18">
      <c r="A7828" t="s">
        <v>2083</v>
      </c>
      <c r="B7828" t="s">
        <v>2082</v>
      </c>
      <c r="D7828">
        <v>2021</v>
      </c>
      <c r="E7828" t="s">
        <v>2125</v>
      </c>
      <c r="F7828" t="s">
        <v>2301</v>
      </c>
      <c r="G7828">
        <v>-27.43638</v>
      </c>
      <c r="H7828">
        <v>153.42259000000001</v>
      </c>
      <c r="I7828" t="s">
        <v>2338</v>
      </c>
      <c r="J7828" t="s">
        <v>2126</v>
      </c>
      <c r="K7828">
        <v>80</v>
      </c>
      <c r="L7828">
        <v>81</v>
      </c>
      <c r="N7828">
        <v>1</v>
      </c>
      <c r="O7828">
        <v>1.6</v>
      </c>
      <c r="R7828">
        <v>0.42</v>
      </c>
    </row>
    <row r="7829" spans="1:18">
      <c r="A7829" t="s">
        <v>2083</v>
      </c>
      <c r="B7829" t="s">
        <v>2082</v>
      </c>
      <c r="D7829">
        <v>2021</v>
      </c>
      <c r="E7829" t="s">
        <v>2125</v>
      </c>
      <c r="F7829" t="s">
        <v>2301</v>
      </c>
      <c r="G7829">
        <v>-27.43638</v>
      </c>
      <c r="H7829">
        <v>153.42259000000001</v>
      </c>
      <c r="I7829" t="s">
        <v>2338</v>
      </c>
      <c r="J7829" t="s">
        <v>2126</v>
      </c>
      <c r="K7829">
        <v>81</v>
      </c>
      <c r="L7829">
        <v>82</v>
      </c>
      <c r="N7829">
        <v>1</v>
      </c>
      <c r="O7829">
        <v>1.6</v>
      </c>
      <c r="R7829">
        <v>0.42</v>
      </c>
    </row>
    <row r="7830" spans="1:18">
      <c r="A7830" t="s">
        <v>2083</v>
      </c>
      <c r="B7830" t="s">
        <v>2082</v>
      </c>
      <c r="D7830">
        <v>2021</v>
      </c>
      <c r="E7830" t="s">
        <v>2125</v>
      </c>
      <c r="F7830" t="s">
        <v>2301</v>
      </c>
      <c r="G7830">
        <v>-27.43638</v>
      </c>
      <c r="H7830">
        <v>153.42259000000001</v>
      </c>
      <c r="I7830" t="s">
        <v>2338</v>
      </c>
      <c r="J7830" t="s">
        <v>2126</v>
      </c>
      <c r="K7830">
        <v>82</v>
      </c>
      <c r="L7830">
        <v>83</v>
      </c>
      <c r="N7830">
        <v>1</v>
      </c>
      <c r="O7830">
        <v>1.6</v>
      </c>
      <c r="R7830">
        <v>0.42</v>
      </c>
    </row>
    <row r="7831" spans="1:18">
      <c r="A7831" t="s">
        <v>2083</v>
      </c>
      <c r="B7831" t="s">
        <v>2082</v>
      </c>
      <c r="D7831">
        <v>2021</v>
      </c>
      <c r="E7831" t="s">
        <v>2125</v>
      </c>
      <c r="F7831" t="s">
        <v>2301</v>
      </c>
      <c r="G7831">
        <v>-27.43638</v>
      </c>
      <c r="H7831">
        <v>153.42259000000001</v>
      </c>
      <c r="I7831" t="s">
        <v>2338</v>
      </c>
      <c r="J7831" t="s">
        <v>2126</v>
      </c>
      <c r="K7831">
        <v>83</v>
      </c>
      <c r="L7831">
        <v>84</v>
      </c>
      <c r="N7831">
        <v>1</v>
      </c>
      <c r="O7831">
        <v>1.6</v>
      </c>
      <c r="R7831">
        <v>0.42</v>
      </c>
    </row>
    <row r="7832" spans="1:18">
      <c r="A7832" t="s">
        <v>2083</v>
      </c>
      <c r="B7832" t="s">
        <v>2082</v>
      </c>
      <c r="D7832">
        <v>2021</v>
      </c>
      <c r="E7832" t="s">
        <v>2125</v>
      </c>
      <c r="F7832" t="s">
        <v>2301</v>
      </c>
      <c r="G7832">
        <v>-27.43638</v>
      </c>
      <c r="H7832">
        <v>153.42259000000001</v>
      </c>
      <c r="I7832" t="s">
        <v>2338</v>
      </c>
      <c r="J7832" t="s">
        <v>2126</v>
      </c>
      <c r="K7832">
        <v>84</v>
      </c>
      <c r="L7832">
        <v>85</v>
      </c>
      <c r="N7832">
        <v>1</v>
      </c>
      <c r="O7832">
        <v>1.6</v>
      </c>
      <c r="R7832">
        <v>0.39</v>
      </c>
    </row>
    <row r="7833" spans="1:18">
      <c r="A7833" t="s">
        <v>2083</v>
      </c>
      <c r="B7833" t="s">
        <v>2082</v>
      </c>
      <c r="D7833">
        <v>2021</v>
      </c>
      <c r="E7833" t="s">
        <v>2125</v>
      </c>
      <c r="F7833" t="s">
        <v>2301</v>
      </c>
      <c r="G7833">
        <v>-27.43638</v>
      </c>
      <c r="H7833">
        <v>153.42259000000001</v>
      </c>
      <c r="I7833" t="s">
        <v>2338</v>
      </c>
      <c r="J7833" t="s">
        <v>2126</v>
      </c>
      <c r="K7833">
        <v>85</v>
      </c>
      <c r="L7833">
        <v>86</v>
      </c>
      <c r="N7833">
        <v>1</v>
      </c>
      <c r="O7833">
        <v>1.6</v>
      </c>
      <c r="R7833">
        <v>0.48</v>
      </c>
    </row>
    <row r="7834" spans="1:18">
      <c r="A7834" t="s">
        <v>2083</v>
      </c>
      <c r="B7834" t="s">
        <v>2082</v>
      </c>
      <c r="D7834">
        <v>2021</v>
      </c>
      <c r="E7834" t="s">
        <v>2125</v>
      </c>
      <c r="F7834" t="s">
        <v>2301</v>
      </c>
      <c r="G7834">
        <v>-27.43638</v>
      </c>
      <c r="H7834">
        <v>153.42259000000001</v>
      </c>
      <c r="I7834" t="s">
        <v>2338</v>
      </c>
      <c r="J7834" t="s">
        <v>2126</v>
      </c>
      <c r="K7834">
        <v>86</v>
      </c>
      <c r="L7834">
        <v>87</v>
      </c>
      <c r="N7834">
        <v>1</v>
      </c>
      <c r="O7834">
        <v>1.6</v>
      </c>
      <c r="R7834">
        <v>0.48</v>
      </c>
    </row>
    <row r="7835" spans="1:18">
      <c r="A7835" t="s">
        <v>2083</v>
      </c>
      <c r="B7835" t="s">
        <v>2082</v>
      </c>
      <c r="D7835">
        <v>2021</v>
      </c>
      <c r="E7835" t="s">
        <v>2125</v>
      </c>
      <c r="F7835" t="s">
        <v>2301</v>
      </c>
      <c r="G7835">
        <v>-27.43638</v>
      </c>
      <c r="H7835">
        <v>153.42259000000001</v>
      </c>
      <c r="I7835" t="s">
        <v>2338</v>
      </c>
      <c r="J7835" t="s">
        <v>2126</v>
      </c>
      <c r="K7835">
        <v>87</v>
      </c>
      <c r="L7835">
        <v>88</v>
      </c>
      <c r="N7835">
        <v>1</v>
      </c>
      <c r="O7835">
        <v>1.6</v>
      </c>
      <c r="R7835">
        <v>0.48</v>
      </c>
    </row>
    <row r="7836" spans="1:18">
      <c r="A7836" t="s">
        <v>2083</v>
      </c>
      <c r="B7836" t="s">
        <v>2082</v>
      </c>
      <c r="D7836">
        <v>2021</v>
      </c>
      <c r="E7836" t="s">
        <v>2125</v>
      </c>
      <c r="F7836" t="s">
        <v>2301</v>
      </c>
      <c r="G7836">
        <v>-27.43638</v>
      </c>
      <c r="H7836">
        <v>153.42259000000001</v>
      </c>
      <c r="I7836" t="s">
        <v>2338</v>
      </c>
      <c r="J7836" t="s">
        <v>2126</v>
      </c>
      <c r="K7836">
        <v>88</v>
      </c>
      <c r="L7836">
        <v>89</v>
      </c>
      <c r="N7836">
        <v>1</v>
      </c>
      <c r="O7836">
        <v>1.6</v>
      </c>
      <c r="R7836">
        <v>0.48</v>
      </c>
    </row>
    <row r="7837" spans="1:18">
      <c r="A7837" t="s">
        <v>2083</v>
      </c>
      <c r="B7837" t="s">
        <v>2082</v>
      </c>
      <c r="D7837">
        <v>2021</v>
      </c>
      <c r="E7837" t="s">
        <v>2125</v>
      </c>
      <c r="F7837" t="s">
        <v>2301</v>
      </c>
      <c r="G7837">
        <v>-27.43638</v>
      </c>
      <c r="H7837">
        <v>153.42259000000001</v>
      </c>
      <c r="I7837" t="s">
        <v>2338</v>
      </c>
      <c r="J7837" t="s">
        <v>2126</v>
      </c>
      <c r="K7837">
        <v>89</v>
      </c>
      <c r="L7837">
        <v>90</v>
      </c>
      <c r="N7837">
        <v>1</v>
      </c>
      <c r="O7837">
        <v>1.6</v>
      </c>
      <c r="R7837">
        <v>0.56999999999999995</v>
      </c>
    </row>
    <row r="7838" spans="1:18">
      <c r="A7838" t="s">
        <v>2083</v>
      </c>
      <c r="B7838" t="s">
        <v>2082</v>
      </c>
      <c r="D7838">
        <v>2021</v>
      </c>
      <c r="E7838" t="s">
        <v>2125</v>
      </c>
      <c r="F7838" t="s">
        <v>2301</v>
      </c>
      <c r="G7838">
        <v>-27.43638</v>
      </c>
      <c r="H7838">
        <v>153.42259000000001</v>
      </c>
      <c r="I7838" t="s">
        <v>2338</v>
      </c>
      <c r="J7838" t="s">
        <v>2124</v>
      </c>
      <c r="K7838">
        <v>0</v>
      </c>
      <c r="L7838">
        <v>1</v>
      </c>
      <c r="N7838">
        <v>1</v>
      </c>
      <c r="O7838">
        <v>1.6907000000000001</v>
      </c>
      <c r="R7838">
        <v>0.67</v>
      </c>
    </row>
    <row r="7839" spans="1:18">
      <c r="A7839" t="s">
        <v>2083</v>
      </c>
      <c r="B7839" t="s">
        <v>2082</v>
      </c>
      <c r="D7839">
        <v>2021</v>
      </c>
      <c r="E7839" t="s">
        <v>2125</v>
      </c>
      <c r="F7839" t="s">
        <v>2301</v>
      </c>
      <c r="G7839">
        <v>-27.43638</v>
      </c>
      <c r="H7839">
        <v>153.42259000000001</v>
      </c>
      <c r="I7839" t="s">
        <v>2338</v>
      </c>
      <c r="J7839" t="s">
        <v>2124</v>
      </c>
      <c r="K7839">
        <v>1</v>
      </c>
      <c r="L7839">
        <v>2</v>
      </c>
      <c r="N7839">
        <v>1</v>
      </c>
      <c r="O7839">
        <v>1.7202999999999999</v>
      </c>
      <c r="R7839">
        <v>0.625</v>
      </c>
    </row>
    <row r="7840" spans="1:18">
      <c r="A7840" t="s">
        <v>2083</v>
      </c>
      <c r="B7840" t="s">
        <v>2082</v>
      </c>
      <c r="D7840">
        <v>2021</v>
      </c>
      <c r="E7840" t="s">
        <v>2125</v>
      </c>
      <c r="F7840" t="s">
        <v>2301</v>
      </c>
      <c r="G7840">
        <v>-27.43638</v>
      </c>
      <c r="H7840">
        <v>153.42259000000001</v>
      </c>
      <c r="I7840" t="s">
        <v>2338</v>
      </c>
      <c r="J7840" t="s">
        <v>2124</v>
      </c>
      <c r="K7840">
        <v>2</v>
      </c>
      <c r="L7840">
        <v>3</v>
      </c>
      <c r="N7840">
        <v>1</v>
      </c>
      <c r="O7840">
        <v>1.7202999999999999</v>
      </c>
      <c r="R7840">
        <v>0.625</v>
      </c>
    </row>
    <row r="7841" spans="1:18">
      <c r="A7841" t="s">
        <v>2083</v>
      </c>
      <c r="B7841" t="s">
        <v>2082</v>
      </c>
      <c r="D7841">
        <v>2021</v>
      </c>
      <c r="E7841" t="s">
        <v>2125</v>
      </c>
      <c r="F7841" t="s">
        <v>2301</v>
      </c>
      <c r="G7841">
        <v>-27.43638</v>
      </c>
      <c r="H7841">
        <v>153.42259000000001</v>
      </c>
      <c r="I7841" t="s">
        <v>2338</v>
      </c>
      <c r="J7841" t="s">
        <v>2124</v>
      </c>
      <c r="K7841">
        <v>3</v>
      </c>
      <c r="L7841">
        <v>4</v>
      </c>
      <c r="N7841">
        <v>1</v>
      </c>
      <c r="O7841">
        <v>1.7202999999999999</v>
      </c>
      <c r="R7841">
        <v>0.625</v>
      </c>
    </row>
    <row r="7842" spans="1:18">
      <c r="A7842" t="s">
        <v>2083</v>
      </c>
      <c r="B7842" t="s">
        <v>2082</v>
      </c>
      <c r="D7842">
        <v>2021</v>
      </c>
      <c r="E7842" t="s">
        <v>2125</v>
      </c>
      <c r="F7842" t="s">
        <v>2301</v>
      </c>
      <c r="G7842">
        <v>-27.43638</v>
      </c>
      <c r="H7842">
        <v>153.42259000000001</v>
      </c>
      <c r="I7842" t="s">
        <v>2338</v>
      </c>
      <c r="J7842" t="s">
        <v>2124</v>
      </c>
      <c r="K7842">
        <v>4</v>
      </c>
      <c r="L7842">
        <v>5</v>
      </c>
      <c r="N7842">
        <v>1</v>
      </c>
      <c r="O7842">
        <v>1.75</v>
      </c>
      <c r="R7842">
        <v>0.57999999999999996</v>
      </c>
    </row>
    <row r="7843" spans="1:18">
      <c r="A7843" t="s">
        <v>2083</v>
      </c>
      <c r="B7843" t="s">
        <v>2082</v>
      </c>
      <c r="D7843">
        <v>2021</v>
      </c>
      <c r="E7843" t="s">
        <v>2125</v>
      </c>
      <c r="F7843" t="s">
        <v>2301</v>
      </c>
      <c r="G7843">
        <v>-27.43638</v>
      </c>
      <c r="H7843">
        <v>153.42259000000001</v>
      </c>
      <c r="I7843" t="s">
        <v>2338</v>
      </c>
      <c r="J7843" t="s">
        <v>2124</v>
      </c>
      <c r="K7843">
        <v>5</v>
      </c>
      <c r="L7843">
        <v>6</v>
      </c>
      <c r="N7843">
        <v>1</v>
      </c>
      <c r="O7843">
        <v>1.7756000000000001</v>
      </c>
      <c r="R7843">
        <v>0.53500000000000003</v>
      </c>
    </row>
    <row r="7844" spans="1:18">
      <c r="A7844" t="s">
        <v>2083</v>
      </c>
      <c r="B7844" t="s">
        <v>2082</v>
      </c>
      <c r="D7844">
        <v>2021</v>
      </c>
      <c r="E7844" t="s">
        <v>2125</v>
      </c>
      <c r="F7844" t="s">
        <v>2301</v>
      </c>
      <c r="G7844">
        <v>-27.43638</v>
      </c>
      <c r="H7844">
        <v>153.42259000000001</v>
      </c>
      <c r="I7844" t="s">
        <v>2338</v>
      </c>
      <c r="J7844" t="s">
        <v>2124</v>
      </c>
      <c r="K7844">
        <v>6</v>
      </c>
      <c r="L7844">
        <v>7</v>
      </c>
      <c r="N7844">
        <v>1</v>
      </c>
      <c r="O7844">
        <v>1.7756000000000001</v>
      </c>
      <c r="R7844">
        <v>0.53500000000000003</v>
      </c>
    </row>
    <row r="7845" spans="1:18">
      <c r="A7845" t="s">
        <v>2083</v>
      </c>
      <c r="B7845" t="s">
        <v>2082</v>
      </c>
      <c r="D7845">
        <v>2021</v>
      </c>
      <c r="E7845" t="s">
        <v>2125</v>
      </c>
      <c r="F7845" t="s">
        <v>2301</v>
      </c>
      <c r="G7845">
        <v>-27.43638</v>
      </c>
      <c r="H7845">
        <v>153.42259000000001</v>
      </c>
      <c r="I7845" t="s">
        <v>2338</v>
      </c>
      <c r="J7845" t="s">
        <v>2124</v>
      </c>
      <c r="K7845">
        <v>7</v>
      </c>
      <c r="L7845">
        <v>8</v>
      </c>
      <c r="N7845">
        <v>1</v>
      </c>
      <c r="O7845">
        <v>1.7756000000000001</v>
      </c>
      <c r="R7845">
        <v>0.53500000000000003</v>
      </c>
    </row>
    <row r="7846" spans="1:18">
      <c r="A7846" t="s">
        <v>2083</v>
      </c>
      <c r="B7846" t="s">
        <v>2082</v>
      </c>
      <c r="D7846">
        <v>2021</v>
      </c>
      <c r="E7846" t="s">
        <v>2125</v>
      </c>
      <c r="F7846" t="s">
        <v>2301</v>
      </c>
      <c r="G7846">
        <v>-27.43638</v>
      </c>
      <c r="H7846">
        <v>153.42259000000001</v>
      </c>
      <c r="I7846" t="s">
        <v>2338</v>
      </c>
      <c r="J7846" t="s">
        <v>2124</v>
      </c>
      <c r="K7846">
        <v>8</v>
      </c>
      <c r="L7846">
        <v>9</v>
      </c>
      <c r="N7846">
        <v>1</v>
      </c>
      <c r="O7846">
        <v>1.7756000000000001</v>
      </c>
      <c r="R7846">
        <v>0.53500000000000003</v>
      </c>
    </row>
    <row r="7847" spans="1:18">
      <c r="A7847" t="s">
        <v>2083</v>
      </c>
      <c r="B7847" t="s">
        <v>2082</v>
      </c>
      <c r="D7847">
        <v>2021</v>
      </c>
      <c r="E7847" t="s">
        <v>2125</v>
      </c>
      <c r="F7847" t="s">
        <v>2301</v>
      </c>
      <c r="G7847">
        <v>-27.43638</v>
      </c>
      <c r="H7847">
        <v>153.42259000000001</v>
      </c>
      <c r="I7847" t="s">
        <v>2338</v>
      </c>
      <c r="J7847" t="s">
        <v>2124</v>
      </c>
      <c r="K7847">
        <v>9</v>
      </c>
      <c r="L7847">
        <v>10</v>
      </c>
      <c r="N7847">
        <v>1</v>
      </c>
      <c r="O7847">
        <v>1.8011999999999999</v>
      </c>
      <c r="R7847">
        <v>0.49</v>
      </c>
    </row>
    <row r="7848" spans="1:18">
      <c r="A7848" t="s">
        <v>2083</v>
      </c>
      <c r="B7848" t="s">
        <v>2082</v>
      </c>
      <c r="D7848">
        <v>2021</v>
      </c>
      <c r="E7848" t="s">
        <v>2125</v>
      </c>
      <c r="F7848" t="s">
        <v>2301</v>
      </c>
      <c r="G7848">
        <v>-27.43638</v>
      </c>
      <c r="H7848">
        <v>153.42259000000001</v>
      </c>
      <c r="I7848" t="s">
        <v>2338</v>
      </c>
      <c r="J7848" t="s">
        <v>2124</v>
      </c>
      <c r="K7848">
        <v>10</v>
      </c>
      <c r="L7848">
        <v>11</v>
      </c>
      <c r="N7848">
        <v>1</v>
      </c>
      <c r="O7848">
        <v>1.7358</v>
      </c>
      <c r="R7848">
        <v>0.495</v>
      </c>
    </row>
    <row r="7849" spans="1:18">
      <c r="A7849" t="s">
        <v>2083</v>
      </c>
      <c r="B7849" t="s">
        <v>2082</v>
      </c>
      <c r="D7849">
        <v>2021</v>
      </c>
      <c r="E7849" t="s">
        <v>2125</v>
      </c>
      <c r="F7849" t="s">
        <v>2301</v>
      </c>
      <c r="G7849">
        <v>-27.43638</v>
      </c>
      <c r="H7849">
        <v>153.42259000000001</v>
      </c>
      <c r="I7849" t="s">
        <v>2338</v>
      </c>
      <c r="J7849" t="s">
        <v>2124</v>
      </c>
      <c r="K7849">
        <v>11</v>
      </c>
      <c r="L7849">
        <v>12</v>
      </c>
      <c r="N7849">
        <v>1</v>
      </c>
      <c r="O7849">
        <v>1.7358</v>
      </c>
      <c r="R7849">
        <v>0.495</v>
      </c>
    </row>
    <row r="7850" spans="1:18">
      <c r="A7850" t="s">
        <v>2083</v>
      </c>
      <c r="B7850" t="s">
        <v>2082</v>
      </c>
      <c r="D7850">
        <v>2021</v>
      </c>
      <c r="E7850" t="s">
        <v>2125</v>
      </c>
      <c r="F7850" t="s">
        <v>2301</v>
      </c>
      <c r="G7850">
        <v>-27.43638</v>
      </c>
      <c r="H7850">
        <v>153.42259000000001</v>
      </c>
      <c r="I7850" t="s">
        <v>2338</v>
      </c>
      <c r="J7850" t="s">
        <v>2124</v>
      </c>
      <c r="K7850">
        <v>12</v>
      </c>
      <c r="L7850">
        <v>13</v>
      </c>
      <c r="N7850">
        <v>1</v>
      </c>
      <c r="O7850">
        <v>1.7358</v>
      </c>
      <c r="R7850">
        <v>0.495</v>
      </c>
    </row>
    <row r="7851" spans="1:18">
      <c r="A7851" t="s">
        <v>2083</v>
      </c>
      <c r="B7851" t="s">
        <v>2082</v>
      </c>
      <c r="D7851">
        <v>2021</v>
      </c>
      <c r="E7851" t="s">
        <v>2125</v>
      </c>
      <c r="F7851" t="s">
        <v>2301</v>
      </c>
      <c r="G7851">
        <v>-27.43638</v>
      </c>
      <c r="H7851">
        <v>153.42259000000001</v>
      </c>
      <c r="I7851" t="s">
        <v>2338</v>
      </c>
      <c r="J7851" t="s">
        <v>2124</v>
      </c>
      <c r="K7851">
        <v>13</v>
      </c>
      <c r="L7851">
        <v>14</v>
      </c>
      <c r="N7851">
        <v>1</v>
      </c>
      <c r="O7851">
        <v>1.7358</v>
      </c>
      <c r="R7851">
        <v>0.495</v>
      </c>
    </row>
    <row r="7852" spans="1:18">
      <c r="A7852" t="s">
        <v>2083</v>
      </c>
      <c r="B7852" t="s">
        <v>2082</v>
      </c>
      <c r="D7852">
        <v>2021</v>
      </c>
      <c r="E7852" t="s">
        <v>2125</v>
      </c>
      <c r="F7852" t="s">
        <v>2301</v>
      </c>
      <c r="G7852">
        <v>-27.43638</v>
      </c>
      <c r="H7852">
        <v>153.42259000000001</v>
      </c>
      <c r="I7852" t="s">
        <v>2338</v>
      </c>
      <c r="J7852" t="s">
        <v>2124</v>
      </c>
      <c r="K7852">
        <v>14</v>
      </c>
      <c r="L7852">
        <v>15</v>
      </c>
      <c r="N7852">
        <v>1</v>
      </c>
      <c r="O7852">
        <v>1.6702999999999999</v>
      </c>
      <c r="R7852">
        <v>0.5</v>
      </c>
    </row>
    <row r="7853" spans="1:18">
      <c r="A7853" t="s">
        <v>2083</v>
      </c>
      <c r="B7853" t="s">
        <v>2082</v>
      </c>
      <c r="D7853">
        <v>2021</v>
      </c>
      <c r="E7853" t="s">
        <v>2125</v>
      </c>
      <c r="F7853" t="s">
        <v>2301</v>
      </c>
      <c r="G7853">
        <v>-27.43638</v>
      </c>
      <c r="H7853">
        <v>153.42259000000001</v>
      </c>
      <c r="I7853" t="s">
        <v>2338</v>
      </c>
      <c r="J7853" t="s">
        <v>2124</v>
      </c>
      <c r="K7853">
        <v>15</v>
      </c>
      <c r="L7853">
        <v>16</v>
      </c>
      <c r="N7853">
        <v>1</v>
      </c>
      <c r="O7853">
        <v>1.6744000000000001</v>
      </c>
      <c r="R7853">
        <v>0.48499999999999999</v>
      </c>
    </row>
    <row r="7854" spans="1:18">
      <c r="A7854" t="s">
        <v>2083</v>
      </c>
      <c r="B7854" t="s">
        <v>2082</v>
      </c>
      <c r="D7854">
        <v>2021</v>
      </c>
      <c r="E7854" t="s">
        <v>2125</v>
      </c>
      <c r="F7854" t="s">
        <v>2301</v>
      </c>
      <c r="G7854">
        <v>-27.43638</v>
      </c>
      <c r="H7854">
        <v>153.42259000000001</v>
      </c>
      <c r="I7854" t="s">
        <v>2338</v>
      </c>
      <c r="J7854" t="s">
        <v>2124</v>
      </c>
      <c r="K7854">
        <v>16</v>
      </c>
      <c r="L7854">
        <v>17</v>
      </c>
      <c r="N7854">
        <v>1</v>
      </c>
      <c r="O7854">
        <v>1.6744000000000001</v>
      </c>
      <c r="R7854">
        <v>0.48499999999999999</v>
      </c>
    </row>
    <row r="7855" spans="1:18">
      <c r="A7855" t="s">
        <v>2083</v>
      </c>
      <c r="B7855" t="s">
        <v>2082</v>
      </c>
      <c r="D7855">
        <v>2021</v>
      </c>
      <c r="E7855" t="s">
        <v>2125</v>
      </c>
      <c r="F7855" t="s">
        <v>2301</v>
      </c>
      <c r="G7855">
        <v>-27.43638</v>
      </c>
      <c r="H7855">
        <v>153.42259000000001</v>
      </c>
      <c r="I7855" t="s">
        <v>2338</v>
      </c>
      <c r="J7855" t="s">
        <v>2124</v>
      </c>
      <c r="K7855">
        <v>17</v>
      </c>
      <c r="L7855">
        <v>18</v>
      </c>
      <c r="N7855">
        <v>1</v>
      </c>
      <c r="O7855">
        <v>1.6744000000000001</v>
      </c>
      <c r="R7855">
        <v>0.48499999999999999</v>
      </c>
    </row>
    <row r="7856" spans="1:18">
      <c r="A7856" t="s">
        <v>2083</v>
      </c>
      <c r="B7856" t="s">
        <v>2082</v>
      </c>
      <c r="D7856">
        <v>2021</v>
      </c>
      <c r="E7856" t="s">
        <v>2125</v>
      </c>
      <c r="F7856" t="s">
        <v>2301</v>
      </c>
      <c r="G7856">
        <v>-27.43638</v>
      </c>
      <c r="H7856">
        <v>153.42259000000001</v>
      </c>
      <c r="I7856" t="s">
        <v>2338</v>
      </c>
      <c r="J7856" t="s">
        <v>2124</v>
      </c>
      <c r="K7856">
        <v>18</v>
      </c>
      <c r="L7856">
        <v>19</v>
      </c>
      <c r="N7856">
        <v>1</v>
      </c>
      <c r="O7856">
        <v>1.6744000000000001</v>
      </c>
      <c r="R7856">
        <v>0.48499999999999999</v>
      </c>
    </row>
    <row r="7857" spans="1:18">
      <c r="A7857" t="s">
        <v>2083</v>
      </c>
      <c r="B7857" t="s">
        <v>2082</v>
      </c>
      <c r="D7857">
        <v>2021</v>
      </c>
      <c r="E7857" t="s">
        <v>2125</v>
      </c>
      <c r="F7857" t="s">
        <v>2301</v>
      </c>
      <c r="G7857">
        <v>-27.43638</v>
      </c>
      <c r="H7857">
        <v>153.42259000000001</v>
      </c>
      <c r="I7857" t="s">
        <v>2338</v>
      </c>
      <c r="J7857" t="s">
        <v>2124</v>
      </c>
      <c r="K7857">
        <v>19</v>
      </c>
      <c r="L7857">
        <v>20</v>
      </c>
      <c r="N7857">
        <v>1</v>
      </c>
      <c r="O7857">
        <v>1.6785000000000001</v>
      </c>
      <c r="R7857">
        <v>0.47</v>
      </c>
    </row>
    <row r="7858" spans="1:18">
      <c r="A7858" t="s">
        <v>2083</v>
      </c>
      <c r="B7858" t="s">
        <v>2082</v>
      </c>
      <c r="D7858">
        <v>2021</v>
      </c>
      <c r="E7858" t="s">
        <v>2125</v>
      </c>
      <c r="F7858" t="s">
        <v>2301</v>
      </c>
      <c r="G7858">
        <v>-27.43638</v>
      </c>
      <c r="H7858">
        <v>153.42259000000001</v>
      </c>
      <c r="I7858" t="s">
        <v>2338</v>
      </c>
      <c r="J7858" t="s">
        <v>2124</v>
      </c>
      <c r="K7858">
        <v>20</v>
      </c>
      <c r="L7858">
        <v>21</v>
      </c>
      <c r="N7858">
        <v>1</v>
      </c>
      <c r="O7858">
        <v>1.8101</v>
      </c>
      <c r="R7858">
        <v>0.45500000000000002</v>
      </c>
    </row>
    <row r="7859" spans="1:18">
      <c r="A7859" t="s">
        <v>2083</v>
      </c>
      <c r="B7859" t="s">
        <v>2082</v>
      </c>
      <c r="D7859">
        <v>2021</v>
      </c>
      <c r="E7859" t="s">
        <v>2125</v>
      </c>
      <c r="F7859" t="s">
        <v>2301</v>
      </c>
      <c r="G7859">
        <v>-27.43638</v>
      </c>
      <c r="H7859">
        <v>153.42259000000001</v>
      </c>
      <c r="I7859" t="s">
        <v>2338</v>
      </c>
      <c r="J7859" t="s">
        <v>2124</v>
      </c>
      <c r="K7859">
        <v>21</v>
      </c>
      <c r="L7859">
        <v>22</v>
      </c>
      <c r="N7859">
        <v>1</v>
      </c>
      <c r="O7859">
        <v>1.8101</v>
      </c>
      <c r="R7859">
        <v>0.45500000000000002</v>
      </c>
    </row>
    <row r="7860" spans="1:18">
      <c r="A7860" t="s">
        <v>2083</v>
      </c>
      <c r="B7860" t="s">
        <v>2082</v>
      </c>
      <c r="D7860">
        <v>2021</v>
      </c>
      <c r="E7860" t="s">
        <v>2125</v>
      </c>
      <c r="F7860" t="s">
        <v>2301</v>
      </c>
      <c r="G7860">
        <v>-27.43638</v>
      </c>
      <c r="H7860">
        <v>153.42259000000001</v>
      </c>
      <c r="I7860" t="s">
        <v>2338</v>
      </c>
      <c r="J7860" t="s">
        <v>2124</v>
      </c>
      <c r="K7860">
        <v>22</v>
      </c>
      <c r="L7860">
        <v>23</v>
      </c>
      <c r="N7860">
        <v>1</v>
      </c>
      <c r="O7860">
        <v>1.8101</v>
      </c>
      <c r="R7860">
        <v>0.45500000000000002</v>
      </c>
    </row>
    <row r="7861" spans="1:18">
      <c r="A7861" t="s">
        <v>2083</v>
      </c>
      <c r="B7861" t="s">
        <v>2082</v>
      </c>
      <c r="D7861">
        <v>2021</v>
      </c>
      <c r="E7861" t="s">
        <v>2125</v>
      </c>
      <c r="F7861" t="s">
        <v>2301</v>
      </c>
      <c r="G7861">
        <v>-27.43638</v>
      </c>
      <c r="H7861">
        <v>153.42259000000001</v>
      </c>
      <c r="I7861" t="s">
        <v>2338</v>
      </c>
      <c r="J7861" t="s">
        <v>2124</v>
      </c>
      <c r="K7861">
        <v>23</v>
      </c>
      <c r="L7861">
        <v>24</v>
      </c>
      <c r="N7861">
        <v>1</v>
      </c>
      <c r="O7861">
        <v>1.8101</v>
      </c>
      <c r="R7861">
        <v>0.45500000000000002</v>
      </c>
    </row>
    <row r="7862" spans="1:18">
      <c r="A7862" t="s">
        <v>2083</v>
      </c>
      <c r="B7862" t="s">
        <v>2082</v>
      </c>
      <c r="D7862">
        <v>2021</v>
      </c>
      <c r="E7862" t="s">
        <v>2125</v>
      </c>
      <c r="F7862" t="s">
        <v>2301</v>
      </c>
      <c r="G7862">
        <v>-27.43638</v>
      </c>
      <c r="H7862">
        <v>153.42259000000001</v>
      </c>
      <c r="I7862" t="s">
        <v>2338</v>
      </c>
      <c r="J7862" t="s">
        <v>2124</v>
      </c>
      <c r="K7862">
        <v>24</v>
      </c>
      <c r="L7862">
        <v>25</v>
      </c>
      <c r="N7862">
        <v>1</v>
      </c>
      <c r="O7862">
        <v>1.9417</v>
      </c>
      <c r="R7862">
        <v>0.44</v>
      </c>
    </row>
    <row r="7863" spans="1:18">
      <c r="A7863" t="s">
        <v>2083</v>
      </c>
      <c r="B7863" t="s">
        <v>2082</v>
      </c>
      <c r="D7863">
        <v>2021</v>
      </c>
      <c r="E7863" t="s">
        <v>2125</v>
      </c>
      <c r="F7863" t="s">
        <v>2301</v>
      </c>
      <c r="G7863">
        <v>-27.43638</v>
      </c>
      <c r="H7863">
        <v>153.42259000000001</v>
      </c>
      <c r="I7863" t="s">
        <v>2338</v>
      </c>
      <c r="J7863" t="s">
        <v>2124</v>
      </c>
      <c r="K7863">
        <v>25</v>
      </c>
      <c r="L7863">
        <v>26</v>
      </c>
      <c r="N7863">
        <v>1</v>
      </c>
      <c r="O7863">
        <v>1.8560000000000001</v>
      </c>
      <c r="R7863">
        <v>0.48</v>
      </c>
    </row>
    <row r="7864" spans="1:18">
      <c r="A7864" t="s">
        <v>2083</v>
      </c>
      <c r="B7864" t="s">
        <v>2082</v>
      </c>
      <c r="D7864">
        <v>2021</v>
      </c>
      <c r="E7864" t="s">
        <v>2125</v>
      </c>
      <c r="F7864" t="s">
        <v>2301</v>
      </c>
      <c r="G7864">
        <v>-27.43638</v>
      </c>
      <c r="H7864">
        <v>153.42259000000001</v>
      </c>
      <c r="I7864" t="s">
        <v>2338</v>
      </c>
      <c r="J7864" t="s">
        <v>2124</v>
      </c>
      <c r="K7864">
        <v>26</v>
      </c>
      <c r="L7864">
        <v>27</v>
      </c>
      <c r="N7864">
        <v>1</v>
      </c>
      <c r="O7864">
        <v>1.8560000000000001</v>
      </c>
      <c r="R7864">
        <v>0.48</v>
      </c>
    </row>
    <row r="7865" spans="1:18">
      <c r="A7865" t="s">
        <v>2083</v>
      </c>
      <c r="B7865" t="s">
        <v>2082</v>
      </c>
      <c r="D7865">
        <v>2021</v>
      </c>
      <c r="E7865" t="s">
        <v>2125</v>
      </c>
      <c r="F7865" t="s">
        <v>2301</v>
      </c>
      <c r="G7865">
        <v>-27.43638</v>
      </c>
      <c r="H7865">
        <v>153.42259000000001</v>
      </c>
      <c r="I7865" t="s">
        <v>2338</v>
      </c>
      <c r="J7865" t="s">
        <v>2124</v>
      </c>
      <c r="K7865">
        <v>27</v>
      </c>
      <c r="L7865">
        <v>28</v>
      </c>
      <c r="N7865">
        <v>1</v>
      </c>
      <c r="O7865">
        <v>1.8560000000000001</v>
      </c>
      <c r="R7865">
        <v>0.48</v>
      </c>
    </row>
    <row r="7866" spans="1:18">
      <c r="A7866" t="s">
        <v>2083</v>
      </c>
      <c r="B7866" t="s">
        <v>2082</v>
      </c>
      <c r="D7866">
        <v>2021</v>
      </c>
      <c r="E7866" t="s">
        <v>2125</v>
      </c>
      <c r="F7866" t="s">
        <v>2301</v>
      </c>
      <c r="G7866">
        <v>-27.43638</v>
      </c>
      <c r="H7866">
        <v>153.42259000000001</v>
      </c>
      <c r="I7866" t="s">
        <v>2338</v>
      </c>
      <c r="J7866" t="s">
        <v>2124</v>
      </c>
      <c r="K7866">
        <v>28</v>
      </c>
      <c r="L7866">
        <v>29</v>
      </c>
      <c r="N7866">
        <v>1</v>
      </c>
      <c r="O7866">
        <v>1.8560000000000001</v>
      </c>
      <c r="R7866">
        <v>0.48</v>
      </c>
    </row>
    <row r="7867" spans="1:18">
      <c r="A7867" t="s">
        <v>2083</v>
      </c>
      <c r="B7867" t="s">
        <v>2082</v>
      </c>
      <c r="D7867">
        <v>2021</v>
      </c>
      <c r="E7867" t="s">
        <v>2125</v>
      </c>
      <c r="F7867" t="s">
        <v>2301</v>
      </c>
      <c r="G7867">
        <v>-27.43638</v>
      </c>
      <c r="H7867">
        <v>153.42259000000001</v>
      </c>
      <c r="I7867" t="s">
        <v>2338</v>
      </c>
      <c r="J7867" t="s">
        <v>2124</v>
      </c>
      <c r="K7867">
        <v>29</v>
      </c>
      <c r="L7867">
        <v>30</v>
      </c>
      <c r="N7867">
        <v>1</v>
      </c>
      <c r="O7867">
        <v>1.7703</v>
      </c>
      <c r="R7867">
        <v>0.52</v>
      </c>
    </row>
    <row r="7868" spans="1:18">
      <c r="A7868" t="s">
        <v>2083</v>
      </c>
      <c r="B7868" t="s">
        <v>2082</v>
      </c>
      <c r="D7868">
        <v>2021</v>
      </c>
      <c r="E7868" t="s">
        <v>2125</v>
      </c>
      <c r="F7868" t="s">
        <v>2301</v>
      </c>
      <c r="G7868">
        <v>-27.43638</v>
      </c>
      <c r="H7868">
        <v>153.42259000000001</v>
      </c>
      <c r="I7868" t="s">
        <v>2338</v>
      </c>
      <c r="J7868" t="s">
        <v>2124</v>
      </c>
      <c r="K7868">
        <v>30</v>
      </c>
      <c r="L7868">
        <v>31</v>
      </c>
      <c r="N7868">
        <v>1</v>
      </c>
      <c r="O7868">
        <v>1.8141</v>
      </c>
      <c r="R7868">
        <v>0.48499999999999999</v>
      </c>
    </row>
    <row r="7869" spans="1:18">
      <c r="A7869" t="s">
        <v>2083</v>
      </c>
      <c r="B7869" t="s">
        <v>2082</v>
      </c>
      <c r="D7869">
        <v>2021</v>
      </c>
      <c r="E7869" t="s">
        <v>2125</v>
      </c>
      <c r="F7869" t="s">
        <v>2301</v>
      </c>
      <c r="G7869">
        <v>-27.43638</v>
      </c>
      <c r="H7869">
        <v>153.42259000000001</v>
      </c>
      <c r="I7869" t="s">
        <v>2338</v>
      </c>
      <c r="J7869" t="s">
        <v>2124</v>
      </c>
      <c r="K7869">
        <v>31</v>
      </c>
      <c r="L7869">
        <v>32</v>
      </c>
      <c r="N7869">
        <v>1</v>
      </c>
      <c r="O7869">
        <v>1.8141</v>
      </c>
      <c r="R7869">
        <v>0.48499999999999999</v>
      </c>
    </row>
    <row r="7870" spans="1:18">
      <c r="A7870" t="s">
        <v>2083</v>
      </c>
      <c r="B7870" t="s">
        <v>2082</v>
      </c>
      <c r="D7870">
        <v>2021</v>
      </c>
      <c r="E7870" t="s">
        <v>2125</v>
      </c>
      <c r="F7870" t="s">
        <v>2301</v>
      </c>
      <c r="G7870">
        <v>-27.43638</v>
      </c>
      <c r="H7870">
        <v>153.42259000000001</v>
      </c>
      <c r="I7870" t="s">
        <v>2338</v>
      </c>
      <c r="J7870" t="s">
        <v>2124</v>
      </c>
      <c r="K7870">
        <v>32</v>
      </c>
      <c r="L7870">
        <v>33</v>
      </c>
      <c r="N7870">
        <v>1</v>
      </c>
      <c r="O7870">
        <v>1.8141</v>
      </c>
      <c r="R7870">
        <v>0.48499999999999999</v>
      </c>
    </row>
    <row r="7871" spans="1:18">
      <c r="A7871" t="s">
        <v>2083</v>
      </c>
      <c r="B7871" t="s">
        <v>2082</v>
      </c>
      <c r="D7871">
        <v>2021</v>
      </c>
      <c r="E7871" t="s">
        <v>2125</v>
      </c>
      <c r="F7871" t="s">
        <v>2301</v>
      </c>
      <c r="G7871">
        <v>-27.43638</v>
      </c>
      <c r="H7871">
        <v>153.42259000000001</v>
      </c>
      <c r="I7871" t="s">
        <v>2338</v>
      </c>
      <c r="J7871" t="s">
        <v>2124</v>
      </c>
      <c r="K7871">
        <v>33</v>
      </c>
      <c r="L7871">
        <v>34</v>
      </c>
      <c r="N7871">
        <v>1</v>
      </c>
      <c r="O7871">
        <v>1.8141</v>
      </c>
      <c r="R7871">
        <v>0.48499999999999999</v>
      </c>
    </row>
    <row r="7872" spans="1:18">
      <c r="A7872" t="s">
        <v>2083</v>
      </c>
      <c r="B7872" t="s">
        <v>2082</v>
      </c>
      <c r="D7872">
        <v>2021</v>
      </c>
      <c r="E7872" t="s">
        <v>2125</v>
      </c>
      <c r="F7872" t="s">
        <v>2301</v>
      </c>
      <c r="G7872">
        <v>-27.43638</v>
      </c>
      <c r="H7872">
        <v>153.42259000000001</v>
      </c>
      <c r="I7872" t="s">
        <v>2338</v>
      </c>
      <c r="J7872" t="s">
        <v>2124</v>
      </c>
      <c r="K7872">
        <v>34</v>
      </c>
      <c r="L7872">
        <v>35</v>
      </c>
      <c r="N7872">
        <v>1</v>
      </c>
      <c r="O7872">
        <v>1.8580000000000001</v>
      </c>
      <c r="R7872">
        <v>0.45</v>
      </c>
    </row>
    <row r="7873" spans="1:18">
      <c r="A7873" t="s">
        <v>2083</v>
      </c>
      <c r="B7873" t="s">
        <v>2082</v>
      </c>
      <c r="D7873">
        <v>2021</v>
      </c>
      <c r="E7873" t="s">
        <v>2125</v>
      </c>
      <c r="F7873" t="s">
        <v>2301</v>
      </c>
      <c r="G7873">
        <v>-27.43638</v>
      </c>
      <c r="H7873">
        <v>153.42259000000001</v>
      </c>
      <c r="I7873" t="s">
        <v>2338</v>
      </c>
      <c r="J7873" t="s">
        <v>2124</v>
      </c>
      <c r="K7873">
        <v>35</v>
      </c>
      <c r="L7873">
        <v>36</v>
      </c>
      <c r="N7873">
        <v>1</v>
      </c>
      <c r="O7873">
        <v>1.8389</v>
      </c>
      <c r="R7873">
        <v>0.495</v>
      </c>
    </row>
    <row r="7874" spans="1:18">
      <c r="A7874" t="s">
        <v>2083</v>
      </c>
      <c r="B7874" t="s">
        <v>2082</v>
      </c>
      <c r="D7874">
        <v>2021</v>
      </c>
      <c r="E7874" t="s">
        <v>2125</v>
      </c>
      <c r="F7874" t="s">
        <v>2301</v>
      </c>
      <c r="G7874">
        <v>-27.43638</v>
      </c>
      <c r="H7874">
        <v>153.42259000000001</v>
      </c>
      <c r="I7874" t="s">
        <v>2338</v>
      </c>
      <c r="J7874" t="s">
        <v>2124</v>
      </c>
      <c r="K7874">
        <v>36</v>
      </c>
      <c r="L7874">
        <v>37</v>
      </c>
      <c r="N7874">
        <v>1</v>
      </c>
      <c r="O7874">
        <v>1.8389</v>
      </c>
      <c r="R7874">
        <v>0.495</v>
      </c>
    </row>
    <row r="7875" spans="1:18">
      <c r="A7875" t="s">
        <v>2083</v>
      </c>
      <c r="B7875" t="s">
        <v>2082</v>
      </c>
      <c r="D7875">
        <v>2021</v>
      </c>
      <c r="E7875" t="s">
        <v>2125</v>
      </c>
      <c r="F7875" t="s">
        <v>2301</v>
      </c>
      <c r="G7875">
        <v>-27.43638</v>
      </c>
      <c r="H7875">
        <v>153.42259000000001</v>
      </c>
      <c r="I7875" t="s">
        <v>2338</v>
      </c>
      <c r="J7875" t="s">
        <v>2124</v>
      </c>
      <c r="K7875">
        <v>37</v>
      </c>
      <c r="L7875">
        <v>38</v>
      </c>
      <c r="N7875">
        <v>1</v>
      </c>
      <c r="O7875">
        <v>1.8389</v>
      </c>
      <c r="R7875">
        <v>0.495</v>
      </c>
    </row>
    <row r="7876" spans="1:18">
      <c r="A7876" t="s">
        <v>2083</v>
      </c>
      <c r="B7876" t="s">
        <v>2082</v>
      </c>
      <c r="D7876">
        <v>2021</v>
      </c>
      <c r="E7876" t="s">
        <v>2125</v>
      </c>
      <c r="F7876" t="s">
        <v>2301</v>
      </c>
      <c r="G7876">
        <v>-27.43638</v>
      </c>
      <c r="H7876">
        <v>153.42259000000001</v>
      </c>
      <c r="I7876" t="s">
        <v>2338</v>
      </c>
      <c r="J7876" t="s">
        <v>2124</v>
      </c>
      <c r="K7876">
        <v>38</v>
      </c>
      <c r="L7876">
        <v>39</v>
      </c>
      <c r="N7876">
        <v>1</v>
      </c>
      <c r="O7876">
        <v>1.8389</v>
      </c>
      <c r="R7876">
        <v>0.495</v>
      </c>
    </row>
    <row r="7877" spans="1:18">
      <c r="A7877" t="s">
        <v>2083</v>
      </c>
      <c r="B7877" t="s">
        <v>2082</v>
      </c>
      <c r="D7877">
        <v>2021</v>
      </c>
      <c r="E7877" t="s">
        <v>2125</v>
      </c>
      <c r="F7877" t="s">
        <v>2301</v>
      </c>
      <c r="G7877">
        <v>-27.43638</v>
      </c>
      <c r="H7877">
        <v>153.42259000000001</v>
      </c>
      <c r="I7877" t="s">
        <v>2338</v>
      </c>
      <c r="J7877" t="s">
        <v>2124</v>
      </c>
      <c r="K7877">
        <v>39</v>
      </c>
      <c r="L7877">
        <v>40</v>
      </c>
      <c r="N7877">
        <v>1</v>
      </c>
      <c r="O7877">
        <v>1.8198000000000001</v>
      </c>
      <c r="R7877">
        <v>0.54</v>
      </c>
    </row>
    <row r="7878" spans="1:18">
      <c r="A7878" t="s">
        <v>2083</v>
      </c>
      <c r="B7878" t="s">
        <v>2082</v>
      </c>
      <c r="D7878">
        <v>2021</v>
      </c>
      <c r="E7878" t="s">
        <v>2125</v>
      </c>
      <c r="F7878" t="s">
        <v>2301</v>
      </c>
      <c r="G7878">
        <v>-27.43638</v>
      </c>
      <c r="H7878">
        <v>153.42259000000001</v>
      </c>
      <c r="I7878" t="s">
        <v>2338</v>
      </c>
      <c r="J7878" t="s">
        <v>2124</v>
      </c>
      <c r="K7878">
        <v>40</v>
      </c>
      <c r="L7878">
        <v>41</v>
      </c>
      <c r="N7878">
        <v>1</v>
      </c>
      <c r="O7878">
        <v>1.7414000000000001</v>
      </c>
      <c r="R7878">
        <v>0.52500000000000002</v>
      </c>
    </row>
    <row r="7879" spans="1:18">
      <c r="A7879" t="s">
        <v>2083</v>
      </c>
      <c r="B7879" t="s">
        <v>2082</v>
      </c>
      <c r="D7879">
        <v>2021</v>
      </c>
      <c r="E7879" t="s">
        <v>2125</v>
      </c>
      <c r="F7879" t="s">
        <v>2301</v>
      </c>
      <c r="G7879">
        <v>-27.43638</v>
      </c>
      <c r="H7879">
        <v>153.42259000000001</v>
      </c>
      <c r="I7879" t="s">
        <v>2338</v>
      </c>
      <c r="J7879" t="s">
        <v>2124</v>
      </c>
      <c r="K7879">
        <v>41</v>
      </c>
      <c r="L7879">
        <v>42</v>
      </c>
      <c r="N7879">
        <v>1</v>
      </c>
      <c r="O7879">
        <v>1.7414000000000001</v>
      </c>
      <c r="R7879">
        <v>0.52500000000000002</v>
      </c>
    </row>
    <row r="7880" spans="1:18">
      <c r="A7880" t="s">
        <v>2083</v>
      </c>
      <c r="B7880" t="s">
        <v>2082</v>
      </c>
      <c r="D7880">
        <v>2021</v>
      </c>
      <c r="E7880" t="s">
        <v>2125</v>
      </c>
      <c r="F7880" t="s">
        <v>2301</v>
      </c>
      <c r="G7880">
        <v>-27.43638</v>
      </c>
      <c r="H7880">
        <v>153.42259000000001</v>
      </c>
      <c r="I7880" t="s">
        <v>2338</v>
      </c>
      <c r="J7880" t="s">
        <v>2124</v>
      </c>
      <c r="K7880">
        <v>42</v>
      </c>
      <c r="L7880">
        <v>43</v>
      </c>
      <c r="N7880">
        <v>1</v>
      </c>
      <c r="O7880">
        <v>1.7414000000000001</v>
      </c>
      <c r="R7880">
        <v>0.52500000000000002</v>
      </c>
    </row>
    <row r="7881" spans="1:18">
      <c r="A7881" t="s">
        <v>2083</v>
      </c>
      <c r="B7881" t="s">
        <v>2082</v>
      </c>
      <c r="D7881">
        <v>2021</v>
      </c>
      <c r="E7881" t="s">
        <v>2125</v>
      </c>
      <c r="F7881" t="s">
        <v>2301</v>
      </c>
      <c r="G7881">
        <v>-27.43638</v>
      </c>
      <c r="H7881">
        <v>153.42259000000001</v>
      </c>
      <c r="I7881" t="s">
        <v>2338</v>
      </c>
      <c r="J7881" t="s">
        <v>2124</v>
      </c>
      <c r="K7881">
        <v>43</v>
      </c>
      <c r="L7881">
        <v>44</v>
      </c>
      <c r="N7881">
        <v>1</v>
      </c>
      <c r="O7881">
        <v>1.7414000000000001</v>
      </c>
      <c r="R7881">
        <v>0.52500000000000002</v>
      </c>
    </row>
    <row r="7882" spans="1:18">
      <c r="A7882" t="s">
        <v>2083</v>
      </c>
      <c r="B7882" t="s">
        <v>2082</v>
      </c>
      <c r="D7882">
        <v>2021</v>
      </c>
      <c r="E7882" t="s">
        <v>2125</v>
      </c>
      <c r="F7882" t="s">
        <v>2301</v>
      </c>
      <c r="G7882">
        <v>-27.43638</v>
      </c>
      <c r="H7882">
        <v>153.42259000000001</v>
      </c>
      <c r="I7882" t="s">
        <v>2338</v>
      </c>
      <c r="J7882" t="s">
        <v>2124</v>
      </c>
      <c r="K7882">
        <v>44</v>
      </c>
      <c r="L7882">
        <v>45</v>
      </c>
      <c r="N7882">
        <v>1</v>
      </c>
      <c r="O7882">
        <v>1.663</v>
      </c>
      <c r="R7882">
        <v>0.51</v>
      </c>
    </row>
    <row r="7883" spans="1:18">
      <c r="A7883" t="s">
        <v>2083</v>
      </c>
      <c r="B7883" t="s">
        <v>2082</v>
      </c>
      <c r="D7883">
        <v>2021</v>
      </c>
      <c r="E7883" t="s">
        <v>2121</v>
      </c>
      <c r="F7883" t="s">
        <v>2301</v>
      </c>
      <c r="G7883">
        <v>-27.428333330000001</v>
      </c>
      <c r="H7883">
        <v>153.35499999999999</v>
      </c>
      <c r="I7883" t="s">
        <v>2337</v>
      </c>
      <c r="J7883" t="s">
        <v>2123</v>
      </c>
      <c r="K7883">
        <v>0</v>
      </c>
      <c r="L7883">
        <v>1</v>
      </c>
      <c r="N7883">
        <v>1</v>
      </c>
      <c r="O7883">
        <v>1.5</v>
      </c>
      <c r="R7883">
        <v>0.2</v>
      </c>
    </row>
    <row r="7884" spans="1:18">
      <c r="A7884" t="s">
        <v>2083</v>
      </c>
      <c r="B7884" t="s">
        <v>2082</v>
      </c>
      <c r="D7884">
        <v>2021</v>
      </c>
      <c r="E7884" t="s">
        <v>2121</v>
      </c>
      <c r="F7884" t="s">
        <v>2301</v>
      </c>
      <c r="G7884">
        <v>-27.428333330000001</v>
      </c>
      <c r="H7884">
        <v>153.35499999999999</v>
      </c>
      <c r="I7884" t="s">
        <v>2337</v>
      </c>
      <c r="J7884" t="s">
        <v>2123</v>
      </c>
      <c r="K7884">
        <v>1</v>
      </c>
      <c r="L7884">
        <v>2</v>
      </c>
      <c r="N7884">
        <v>1</v>
      </c>
      <c r="O7884">
        <v>1.45</v>
      </c>
      <c r="R7884">
        <v>0.215</v>
      </c>
    </row>
    <row r="7885" spans="1:18">
      <c r="A7885" t="s">
        <v>2083</v>
      </c>
      <c r="B7885" t="s">
        <v>2082</v>
      </c>
      <c r="D7885">
        <v>2021</v>
      </c>
      <c r="E7885" t="s">
        <v>2121</v>
      </c>
      <c r="F7885" t="s">
        <v>2301</v>
      </c>
      <c r="G7885">
        <v>-27.428333330000001</v>
      </c>
      <c r="H7885">
        <v>153.35499999999999</v>
      </c>
      <c r="I7885" t="s">
        <v>2337</v>
      </c>
      <c r="J7885" t="s">
        <v>2123</v>
      </c>
      <c r="K7885">
        <v>2</v>
      </c>
      <c r="L7885">
        <v>3</v>
      </c>
      <c r="N7885">
        <v>1</v>
      </c>
      <c r="O7885">
        <v>1.45</v>
      </c>
      <c r="R7885">
        <v>0.215</v>
      </c>
    </row>
    <row r="7886" spans="1:18">
      <c r="A7886" t="s">
        <v>2083</v>
      </c>
      <c r="B7886" t="s">
        <v>2082</v>
      </c>
      <c r="D7886">
        <v>2021</v>
      </c>
      <c r="E7886" t="s">
        <v>2121</v>
      </c>
      <c r="F7886" t="s">
        <v>2301</v>
      </c>
      <c r="G7886">
        <v>-27.428333330000001</v>
      </c>
      <c r="H7886">
        <v>153.35499999999999</v>
      </c>
      <c r="I7886" t="s">
        <v>2337</v>
      </c>
      <c r="J7886" t="s">
        <v>2123</v>
      </c>
      <c r="K7886">
        <v>3</v>
      </c>
      <c r="L7886">
        <v>4</v>
      </c>
      <c r="N7886">
        <v>1</v>
      </c>
      <c r="O7886">
        <v>1.45</v>
      </c>
      <c r="R7886">
        <v>0.215</v>
      </c>
    </row>
    <row r="7887" spans="1:18">
      <c r="A7887" t="s">
        <v>2083</v>
      </c>
      <c r="B7887" t="s">
        <v>2082</v>
      </c>
      <c r="D7887">
        <v>2021</v>
      </c>
      <c r="E7887" t="s">
        <v>2121</v>
      </c>
      <c r="F7887" t="s">
        <v>2301</v>
      </c>
      <c r="G7887">
        <v>-27.428333330000001</v>
      </c>
      <c r="H7887">
        <v>153.35499999999999</v>
      </c>
      <c r="I7887" t="s">
        <v>2337</v>
      </c>
      <c r="J7887" t="s">
        <v>2123</v>
      </c>
      <c r="K7887">
        <v>4</v>
      </c>
      <c r="L7887">
        <v>5</v>
      </c>
      <c r="N7887">
        <v>1</v>
      </c>
      <c r="O7887">
        <v>1.4</v>
      </c>
      <c r="R7887">
        <v>0.23</v>
      </c>
    </row>
    <row r="7888" spans="1:18">
      <c r="A7888" t="s">
        <v>2083</v>
      </c>
      <c r="B7888" t="s">
        <v>2082</v>
      </c>
      <c r="D7888">
        <v>2021</v>
      </c>
      <c r="E7888" t="s">
        <v>2121</v>
      </c>
      <c r="F7888" t="s">
        <v>2301</v>
      </c>
      <c r="G7888">
        <v>-27.428333330000001</v>
      </c>
      <c r="H7888">
        <v>153.35499999999999</v>
      </c>
      <c r="I7888" t="s">
        <v>2337</v>
      </c>
      <c r="J7888" t="s">
        <v>2123</v>
      </c>
      <c r="K7888">
        <v>5</v>
      </c>
      <c r="L7888">
        <v>6</v>
      </c>
      <c r="N7888">
        <v>1</v>
      </c>
      <c r="O7888">
        <v>1.5</v>
      </c>
      <c r="R7888">
        <v>0.31</v>
      </c>
    </row>
    <row r="7889" spans="1:18">
      <c r="A7889" t="s">
        <v>2083</v>
      </c>
      <c r="B7889" t="s">
        <v>2082</v>
      </c>
      <c r="D7889">
        <v>2021</v>
      </c>
      <c r="E7889" t="s">
        <v>2121</v>
      </c>
      <c r="F7889" t="s">
        <v>2301</v>
      </c>
      <c r="G7889">
        <v>-27.428333330000001</v>
      </c>
      <c r="H7889">
        <v>153.35499999999999</v>
      </c>
      <c r="I7889" t="s">
        <v>2337</v>
      </c>
      <c r="J7889" t="s">
        <v>2123</v>
      </c>
      <c r="K7889">
        <v>6</v>
      </c>
      <c r="L7889">
        <v>7</v>
      </c>
      <c r="N7889">
        <v>1</v>
      </c>
      <c r="O7889">
        <v>1.5</v>
      </c>
      <c r="R7889">
        <v>0.31</v>
      </c>
    </row>
    <row r="7890" spans="1:18">
      <c r="A7890" t="s">
        <v>2083</v>
      </c>
      <c r="B7890" t="s">
        <v>2082</v>
      </c>
      <c r="D7890">
        <v>2021</v>
      </c>
      <c r="E7890" t="s">
        <v>2121</v>
      </c>
      <c r="F7890" t="s">
        <v>2301</v>
      </c>
      <c r="G7890">
        <v>-27.428333330000001</v>
      </c>
      <c r="H7890">
        <v>153.35499999999999</v>
      </c>
      <c r="I7890" t="s">
        <v>2337</v>
      </c>
      <c r="J7890" t="s">
        <v>2123</v>
      </c>
      <c r="K7890">
        <v>7</v>
      </c>
      <c r="L7890">
        <v>8</v>
      </c>
      <c r="N7890">
        <v>1</v>
      </c>
      <c r="O7890">
        <v>1.5</v>
      </c>
      <c r="R7890">
        <v>0.31</v>
      </c>
    </row>
    <row r="7891" spans="1:18">
      <c r="A7891" t="s">
        <v>2083</v>
      </c>
      <c r="B7891" t="s">
        <v>2082</v>
      </c>
      <c r="D7891">
        <v>2021</v>
      </c>
      <c r="E7891" t="s">
        <v>2121</v>
      </c>
      <c r="F7891" t="s">
        <v>2301</v>
      </c>
      <c r="G7891">
        <v>-27.428333330000001</v>
      </c>
      <c r="H7891">
        <v>153.35499999999999</v>
      </c>
      <c r="I7891" t="s">
        <v>2337</v>
      </c>
      <c r="J7891" t="s">
        <v>2123</v>
      </c>
      <c r="K7891">
        <v>8</v>
      </c>
      <c r="L7891">
        <v>9</v>
      </c>
      <c r="N7891">
        <v>1</v>
      </c>
      <c r="O7891">
        <v>1.5</v>
      </c>
      <c r="R7891">
        <v>0.31</v>
      </c>
    </row>
    <row r="7892" spans="1:18">
      <c r="A7892" t="s">
        <v>2083</v>
      </c>
      <c r="B7892" t="s">
        <v>2082</v>
      </c>
      <c r="D7892">
        <v>2021</v>
      </c>
      <c r="E7892" t="s">
        <v>2121</v>
      </c>
      <c r="F7892" t="s">
        <v>2301</v>
      </c>
      <c r="G7892">
        <v>-27.428333330000001</v>
      </c>
      <c r="H7892">
        <v>153.35499999999999</v>
      </c>
      <c r="I7892" t="s">
        <v>2337</v>
      </c>
      <c r="J7892" t="s">
        <v>2123</v>
      </c>
      <c r="K7892">
        <v>9</v>
      </c>
      <c r="L7892">
        <v>10</v>
      </c>
      <c r="N7892">
        <v>1</v>
      </c>
      <c r="O7892">
        <v>1.6</v>
      </c>
      <c r="R7892">
        <v>0.39</v>
      </c>
    </row>
    <row r="7893" spans="1:18">
      <c r="A7893" t="s">
        <v>2083</v>
      </c>
      <c r="B7893" t="s">
        <v>2082</v>
      </c>
      <c r="D7893">
        <v>2021</v>
      </c>
      <c r="E7893" t="s">
        <v>2121</v>
      </c>
      <c r="F7893" t="s">
        <v>2301</v>
      </c>
      <c r="G7893">
        <v>-27.428333330000001</v>
      </c>
      <c r="H7893">
        <v>153.35499999999999</v>
      </c>
      <c r="I7893" t="s">
        <v>2337</v>
      </c>
      <c r="J7893" t="s">
        <v>2123</v>
      </c>
      <c r="K7893">
        <v>10</v>
      </c>
      <c r="L7893">
        <v>11</v>
      </c>
      <c r="N7893">
        <v>1</v>
      </c>
      <c r="O7893">
        <v>1.65</v>
      </c>
      <c r="R7893">
        <v>0.33500000000000002</v>
      </c>
    </row>
    <row r="7894" spans="1:18">
      <c r="A7894" t="s">
        <v>2083</v>
      </c>
      <c r="B7894" t="s">
        <v>2082</v>
      </c>
      <c r="D7894">
        <v>2021</v>
      </c>
      <c r="E7894" t="s">
        <v>2121</v>
      </c>
      <c r="F7894" t="s">
        <v>2301</v>
      </c>
      <c r="G7894">
        <v>-27.428333330000001</v>
      </c>
      <c r="H7894">
        <v>153.35499999999999</v>
      </c>
      <c r="I7894" t="s">
        <v>2337</v>
      </c>
      <c r="J7894" t="s">
        <v>2123</v>
      </c>
      <c r="K7894">
        <v>11</v>
      </c>
      <c r="L7894">
        <v>12</v>
      </c>
      <c r="N7894">
        <v>1</v>
      </c>
      <c r="O7894">
        <v>1.65</v>
      </c>
      <c r="R7894">
        <v>0.33500000000000002</v>
      </c>
    </row>
    <row r="7895" spans="1:18">
      <c r="A7895" t="s">
        <v>2083</v>
      </c>
      <c r="B7895" t="s">
        <v>2082</v>
      </c>
      <c r="D7895">
        <v>2021</v>
      </c>
      <c r="E7895" t="s">
        <v>2121</v>
      </c>
      <c r="F7895" t="s">
        <v>2301</v>
      </c>
      <c r="G7895">
        <v>-27.428333330000001</v>
      </c>
      <c r="H7895">
        <v>153.35499999999999</v>
      </c>
      <c r="I7895" t="s">
        <v>2337</v>
      </c>
      <c r="J7895" t="s">
        <v>2123</v>
      </c>
      <c r="K7895">
        <v>12</v>
      </c>
      <c r="L7895">
        <v>13</v>
      </c>
      <c r="N7895">
        <v>1</v>
      </c>
      <c r="O7895">
        <v>1.65</v>
      </c>
      <c r="R7895">
        <v>0.33500000000000002</v>
      </c>
    </row>
    <row r="7896" spans="1:18">
      <c r="A7896" t="s">
        <v>2083</v>
      </c>
      <c r="B7896" t="s">
        <v>2082</v>
      </c>
      <c r="D7896">
        <v>2021</v>
      </c>
      <c r="E7896" t="s">
        <v>2121</v>
      </c>
      <c r="F7896" t="s">
        <v>2301</v>
      </c>
      <c r="G7896">
        <v>-27.428333330000001</v>
      </c>
      <c r="H7896">
        <v>153.35499999999999</v>
      </c>
      <c r="I7896" t="s">
        <v>2337</v>
      </c>
      <c r="J7896" t="s">
        <v>2123</v>
      </c>
      <c r="K7896">
        <v>13</v>
      </c>
      <c r="L7896">
        <v>14</v>
      </c>
      <c r="N7896">
        <v>1</v>
      </c>
      <c r="O7896">
        <v>1.65</v>
      </c>
      <c r="R7896">
        <v>0.33500000000000002</v>
      </c>
    </row>
    <row r="7897" spans="1:18">
      <c r="A7897" t="s">
        <v>2083</v>
      </c>
      <c r="B7897" t="s">
        <v>2082</v>
      </c>
      <c r="D7897">
        <v>2021</v>
      </c>
      <c r="E7897" t="s">
        <v>2121</v>
      </c>
      <c r="F7897" t="s">
        <v>2301</v>
      </c>
      <c r="G7897">
        <v>-27.428333330000001</v>
      </c>
      <c r="H7897">
        <v>153.35499999999999</v>
      </c>
      <c r="I7897" t="s">
        <v>2337</v>
      </c>
      <c r="J7897" t="s">
        <v>2123</v>
      </c>
      <c r="K7897">
        <v>14</v>
      </c>
      <c r="L7897">
        <v>15</v>
      </c>
      <c r="N7897">
        <v>1</v>
      </c>
      <c r="O7897">
        <v>1.7</v>
      </c>
      <c r="R7897">
        <v>0.28000000000000003</v>
      </c>
    </row>
    <row r="7898" spans="1:18">
      <c r="A7898" t="s">
        <v>2083</v>
      </c>
      <c r="B7898" t="s">
        <v>2082</v>
      </c>
      <c r="D7898">
        <v>2021</v>
      </c>
      <c r="E7898" t="s">
        <v>2121</v>
      </c>
      <c r="F7898" t="s">
        <v>2301</v>
      </c>
      <c r="G7898">
        <v>-27.428333330000001</v>
      </c>
      <c r="H7898">
        <v>153.35499999999999</v>
      </c>
      <c r="I7898" t="s">
        <v>2337</v>
      </c>
      <c r="J7898" t="s">
        <v>2123</v>
      </c>
      <c r="K7898">
        <v>15</v>
      </c>
      <c r="L7898">
        <v>16</v>
      </c>
      <c r="N7898">
        <v>1</v>
      </c>
      <c r="O7898">
        <v>1.6</v>
      </c>
      <c r="R7898">
        <v>0.26</v>
      </c>
    </row>
    <row r="7899" spans="1:18">
      <c r="A7899" t="s">
        <v>2083</v>
      </c>
      <c r="B7899" t="s">
        <v>2082</v>
      </c>
      <c r="D7899">
        <v>2021</v>
      </c>
      <c r="E7899" t="s">
        <v>2121</v>
      </c>
      <c r="F7899" t="s">
        <v>2301</v>
      </c>
      <c r="G7899">
        <v>-27.428333330000001</v>
      </c>
      <c r="H7899">
        <v>153.35499999999999</v>
      </c>
      <c r="I7899" t="s">
        <v>2337</v>
      </c>
      <c r="J7899" t="s">
        <v>2123</v>
      </c>
      <c r="K7899">
        <v>16</v>
      </c>
      <c r="L7899">
        <v>17</v>
      </c>
      <c r="N7899">
        <v>1</v>
      </c>
      <c r="O7899">
        <v>1.6</v>
      </c>
      <c r="R7899">
        <v>0.26</v>
      </c>
    </row>
    <row r="7900" spans="1:18">
      <c r="A7900" t="s">
        <v>2083</v>
      </c>
      <c r="B7900" t="s">
        <v>2082</v>
      </c>
      <c r="D7900">
        <v>2021</v>
      </c>
      <c r="E7900" t="s">
        <v>2121</v>
      </c>
      <c r="F7900" t="s">
        <v>2301</v>
      </c>
      <c r="G7900">
        <v>-27.428333330000001</v>
      </c>
      <c r="H7900">
        <v>153.35499999999999</v>
      </c>
      <c r="I7900" t="s">
        <v>2337</v>
      </c>
      <c r="J7900" t="s">
        <v>2123</v>
      </c>
      <c r="K7900">
        <v>17</v>
      </c>
      <c r="L7900">
        <v>18</v>
      </c>
      <c r="N7900">
        <v>1</v>
      </c>
      <c r="O7900">
        <v>1.6</v>
      </c>
      <c r="R7900">
        <v>0.26</v>
      </c>
    </row>
    <row r="7901" spans="1:18">
      <c r="A7901" t="s">
        <v>2083</v>
      </c>
      <c r="B7901" t="s">
        <v>2082</v>
      </c>
      <c r="D7901">
        <v>2021</v>
      </c>
      <c r="E7901" t="s">
        <v>2121</v>
      </c>
      <c r="F7901" t="s">
        <v>2301</v>
      </c>
      <c r="G7901">
        <v>-27.428333330000001</v>
      </c>
      <c r="H7901">
        <v>153.35499999999999</v>
      </c>
      <c r="I7901" t="s">
        <v>2337</v>
      </c>
      <c r="J7901" t="s">
        <v>2123</v>
      </c>
      <c r="K7901">
        <v>18</v>
      </c>
      <c r="L7901">
        <v>19</v>
      </c>
      <c r="N7901">
        <v>1</v>
      </c>
      <c r="O7901">
        <v>1.6</v>
      </c>
      <c r="R7901">
        <v>0.26</v>
      </c>
    </row>
    <row r="7902" spans="1:18">
      <c r="A7902" t="s">
        <v>2083</v>
      </c>
      <c r="B7902" t="s">
        <v>2082</v>
      </c>
      <c r="D7902">
        <v>2021</v>
      </c>
      <c r="E7902" t="s">
        <v>2121</v>
      </c>
      <c r="F7902" t="s">
        <v>2301</v>
      </c>
      <c r="G7902">
        <v>-27.428333330000001</v>
      </c>
      <c r="H7902">
        <v>153.35499999999999</v>
      </c>
      <c r="I7902" t="s">
        <v>2337</v>
      </c>
      <c r="J7902" t="s">
        <v>2123</v>
      </c>
      <c r="K7902">
        <v>19</v>
      </c>
      <c r="L7902">
        <v>20</v>
      </c>
      <c r="N7902">
        <v>1</v>
      </c>
      <c r="O7902">
        <v>1.5</v>
      </c>
      <c r="R7902">
        <v>0.24</v>
      </c>
    </row>
    <row r="7903" spans="1:18">
      <c r="A7903" t="s">
        <v>2083</v>
      </c>
      <c r="B7903" t="s">
        <v>2082</v>
      </c>
      <c r="D7903">
        <v>2021</v>
      </c>
      <c r="E7903" t="s">
        <v>2121</v>
      </c>
      <c r="F7903" t="s">
        <v>2301</v>
      </c>
      <c r="G7903">
        <v>-27.428333330000001</v>
      </c>
      <c r="H7903">
        <v>153.35499999999999</v>
      </c>
      <c r="I7903" t="s">
        <v>2337</v>
      </c>
      <c r="J7903" t="s">
        <v>2123</v>
      </c>
      <c r="K7903">
        <v>20</v>
      </c>
      <c r="L7903">
        <v>21</v>
      </c>
      <c r="N7903">
        <v>1</v>
      </c>
      <c r="O7903">
        <v>1.55</v>
      </c>
      <c r="R7903">
        <v>0.28999999999999998</v>
      </c>
    </row>
    <row r="7904" spans="1:18">
      <c r="A7904" t="s">
        <v>2083</v>
      </c>
      <c r="B7904" t="s">
        <v>2082</v>
      </c>
      <c r="D7904">
        <v>2021</v>
      </c>
      <c r="E7904" t="s">
        <v>2121</v>
      </c>
      <c r="F7904" t="s">
        <v>2301</v>
      </c>
      <c r="G7904">
        <v>-27.428333330000001</v>
      </c>
      <c r="H7904">
        <v>153.35499999999999</v>
      </c>
      <c r="I7904" t="s">
        <v>2337</v>
      </c>
      <c r="J7904" t="s">
        <v>2123</v>
      </c>
      <c r="K7904">
        <v>21</v>
      </c>
      <c r="L7904">
        <v>22</v>
      </c>
      <c r="N7904">
        <v>1</v>
      </c>
      <c r="O7904">
        <v>1.55</v>
      </c>
      <c r="R7904">
        <v>0.28999999999999998</v>
      </c>
    </row>
    <row r="7905" spans="1:18">
      <c r="A7905" t="s">
        <v>2083</v>
      </c>
      <c r="B7905" t="s">
        <v>2082</v>
      </c>
      <c r="D7905">
        <v>2021</v>
      </c>
      <c r="E7905" t="s">
        <v>2121</v>
      </c>
      <c r="F7905" t="s">
        <v>2301</v>
      </c>
      <c r="G7905">
        <v>-27.428333330000001</v>
      </c>
      <c r="H7905">
        <v>153.35499999999999</v>
      </c>
      <c r="I7905" t="s">
        <v>2337</v>
      </c>
      <c r="J7905" t="s">
        <v>2123</v>
      </c>
      <c r="K7905">
        <v>22</v>
      </c>
      <c r="L7905">
        <v>23</v>
      </c>
      <c r="N7905">
        <v>1</v>
      </c>
      <c r="O7905">
        <v>1.55</v>
      </c>
      <c r="R7905">
        <v>0.28999999999999998</v>
      </c>
    </row>
    <row r="7906" spans="1:18">
      <c r="A7906" t="s">
        <v>2083</v>
      </c>
      <c r="B7906" t="s">
        <v>2082</v>
      </c>
      <c r="D7906">
        <v>2021</v>
      </c>
      <c r="E7906" t="s">
        <v>2121</v>
      </c>
      <c r="F7906" t="s">
        <v>2301</v>
      </c>
      <c r="G7906">
        <v>-27.428333330000001</v>
      </c>
      <c r="H7906">
        <v>153.35499999999999</v>
      </c>
      <c r="I7906" t="s">
        <v>2337</v>
      </c>
      <c r="J7906" t="s">
        <v>2123</v>
      </c>
      <c r="K7906">
        <v>23</v>
      </c>
      <c r="L7906">
        <v>24</v>
      </c>
      <c r="N7906">
        <v>1</v>
      </c>
      <c r="O7906">
        <v>1.55</v>
      </c>
      <c r="R7906">
        <v>0.28999999999999998</v>
      </c>
    </row>
    <row r="7907" spans="1:18">
      <c r="A7907" t="s">
        <v>2083</v>
      </c>
      <c r="B7907" t="s">
        <v>2082</v>
      </c>
      <c r="D7907">
        <v>2021</v>
      </c>
      <c r="E7907" t="s">
        <v>2121</v>
      </c>
      <c r="F7907" t="s">
        <v>2301</v>
      </c>
      <c r="G7907">
        <v>-27.428333330000001</v>
      </c>
      <c r="H7907">
        <v>153.35499999999999</v>
      </c>
      <c r="I7907" t="s">
        <v>2337</v>
      </c>
      <c r="J7907" t="s">
        <v>2123</v>
      </c>
      <c r="K7907">
        <v>24</v>
      </c>
      <c r="L7907">
        <v>25</v>
      </c>
      <c r="N7907">
        <v>1</v>
      </c>
      <c r="O7907">
        <v>1.6</v>
      </c>
      <c r="R7907">
        <v>0.34</v>
      </c>
    </row>
    <row r="7908" spans="1:18">
      <c r="A7908" t="s">
        <v>2083</v>
      </c>
      <c r="B7908" t="s">
        <v>2082</v>
      </c>
      <c r="D7908">
        <v>2021</v>
      </c>
      <c r="E7908" t="s">
        <v>2121</v>
      </c>
      <c r="F7908" t="s">
        <v>2301</v>
      </c>
      <c r="G7908">
        <v>-27.428333330000001</v>
      </c>
      <c r="H7908">
        <v>153.35499999999999</v>
      </c>
      <c r="I7908" t="s">
        <v>2337</v>
      </c>
      <c r="J7908" t="s">
        <v>2123</v>
      </c>
      <c r="K7908">
        <v>25</v>
      </c>
      <c r="L7908">
        <v>26</v>
      </c>
      <c r="N7908">
        <v>1</v>
      </c>
      <c r="O7908">
        <v>1.6</v>
      </c>
      <c r="R7908">
        <v>0.38</v>
      </c>
    </row>
    <row r="7909" spans="1:18">
      <c r="A7909" t="s">
        <v>2083</v>
      </c>
      <c r="B7909" t="s">
        <v>2082</v>
      </c>
      <c r="D7909">
        <v>2021</v>
      </c>
      <c r="E7909" t="s">
        <v>2121</v>
      </c>
      <c r="F7909" t="s">
        <v>2301</v>
      </c>
      <c r="G7909">
        <v>-27.428333330000001</v>
      </c>
      <c r="H7909">
        <v>153.35499999999999</v>
      </c>
      <c r="I7909" t="s">
        <v>2337</v>
      </c>
      <c r="J7909" t="s">
        <v>2123</v>
      </c>
      <c r="K7909">
        <v>26</v>
      </c>
      <c r="L7909">
        <v>27</v>
      </c>
      <c r="N7909">
        <v>1</v>
      </c>
      <c r="O7909">
        <v>1.6</v>
      </c>
      <c r="R7909">
        <v>0.38</v>
      </c>
    </row>
    <row r="7910" spans="1:18">
      <c r="A7910" t="s">
        <v>2083</v>
      </c>
      <c r="B7910" t="s">
        <v>2082</v>
      </c>
      <c r="D7910">
        <v>2021</v>
      </c>
      <c r="E7910" t="s">
        <v>2121</v>
      </c>
      <c r="F7910" t="s">
        <v>2301</v>
      </c>
      <c r="G7910">
        <v>-27.428333330000001</v>
      </c>
      <c r="H7910">
        <v>153.35499999999999</v>
      </c>
      <c r="I7910" t="s">
        <v>2337</v>
      </c>
      <c r="J7910" t="s">
        <v>2123</v>
      </c>
      <c r="K7910">
        <v>27</v>
      </c>
      <c r="L7910">
        <v>28</v>
      </c>
      <c r="N7910">
        <v>1</v>
      </c>
      <c r="O7910">
        <v>1.6</v>
      </c>
      <c r="R7910">
        <v>0.38</v>
      </c>
    </row>
    <row r="7911" spans="1:18">
      <c r="A7911" t="s">
        <v>2083</v>
      </c>
      <c r="B7911" t="s">
        <v>2082</v>
      </c>
      <c r="D7911">
        <v>2021</v>
      </c>
      <c r="E7911" t="s">
        <v>2121</v>
      </c>
      <c r="F7911" t="s">
        <v>2301</v>
      </c>
      <c r="G7911">
        <v>-27.428333330000001</v>
      </c>
      <c r="H7911">
        <v>153.35499999999999</v>
      </c>
      <c r="I7911" t="s">
        <v>2337</v>
      </c>
      <c r="J7911" t="s">
        <v>2123</v>
      </c>
      <c r="K7911">
        <v>28</v>
      </c>
      <c r="L7911">
        <v>29</v>
      </c>
      <c r="N7911">
        <v>1</v>
      </c>
      <c r="O7911">
        <v>1.6</v>
      </c>
      <c r="R7911">
        <v>0.38</v>
      </c>
    </row>
    <row r="7912" spans="1:18">
      <c r="A7912" t="s">
        <v>2083</v>
      </c>
      <c r="B7912" t="s">
        <v>2082</v>
      </c>
      <c r="D7912">
        <v>2021</v>
      </c>
      <c r="E7912" t="s">
        <v>2121</v>
      </c>
      <c r="F7912" t="s">
        <v>2301</v>
      </c>
      <c r="G7912">
        <v>-27.428333330000001</v>
      </c>
      <c r="H7912">
        <v>153.35499999999999</v>
      </c>
      <c r="I7912" t="s">
        <v>2337</v>
      </c>
      <c r="J7912" t="s">
        <v>2123</v>
      </c>
      <c r="K7912">
        <v>29</v>
      </c>
      <c r="L7912">
        <v>30</v>
      </c>
      <c r="N7912">
        <v>1</v>
      </c>
      <c r="O7912">
        <v>1.6</v>
      </c>
      <c r="R7912">
        <v>0.42</v>
      </c>
    </row>
    <row r="7913" spans="1:18">
      <c r="A7913" t="s">
        <v>2083</v>
      </c>
      <c r="B7913" t="s">
        <v>2082</v>
      </c>
      <c r="D7913">
        <v>2021</v>
      </c>
      <c r="E7913" t="s">
        <v>2121</v>
      </c>
      <c r="F7913" t="s">
        <v>2301</v>
      </c>
      <c r="G7913">
        <v>-27.428333330000001</v>
      </c>
      <c r="H7913">
        <v>153.35499999999999</v>
      </c>
      <c r="I7913" t="s">
        <v>2337</v>
      </c>
      <c r="J7913" t="s">
        <v>2123</v>
      </c>
      <c r="K7913">
        <v>30</v>
      </c>
      <c r="L7913">
        <v>31</v>
      </c>
      <c r="N7913">
        <v>1</v>
      </c>
      <c r="O7913">
        <v>1.6</v>
      </c>
      <c r="R7913">
        <v>0.33</v>
      </c>
    </row>
    <row r="7914" spans="1:18">
      <c r="A7914" t="s">
        <v>2083</v>
      </c>
      <c r="B7914" t="s">
        <v>2082</v>
      </c>
      <c r="D7914">
        <v>2021</v>
      </c>
      <c r="E7914" t="s">
        <v>2121</v>
      </c>
      <c r="F7914" t="s">
        <v>2301</v>
      </c>
      <c r="G7914">
        <v>-27.428333330000001</v>
      </c>
      <c r="H7914">
        <v>153.35499999999999</v>
      </c>
      <c r="I7914" t="s">
        <v>2337</v>
      </c>
      <c r="J7914" t="s">
        <v>2123</v>
      </c>
      <c r="K7914">
        <v>31</v>
      </c>
      <c r="L7914">
        <v>32</v>
      </c>
      <c r="N7914">
        <v>1</v>
      </c>
      <c r="O7914">
        <v>1.6</v>
      </c>
      <c r="R7914">
        <v>0.33</v>
      </c>
    </row>
    <row r="7915" spans="1:18">
      <c r="A7915" t="s">
        <v>2083</v>
      </c>
      <c r="B7915" t="s">
        <v>2082</v>
      </c>
      <c r="D7915">
        <v>2021</v>
      </c>
      <c r="E7915" t="s">
        <v>2121</v>
      </c>
      <c r="F7915" t="s">
        <v>2301</v>
      </c>
      <c r="G7915">
        <v>-27.428333330000001</v>
      </c>
      <c r="H7915">
        <v>153.35499999999999</v>
      </c>
      <c r="I7915" t="s">
        <v>2337</v>
      </c>
      <c r="J7915" t="s">
        <v>2123</v>
      </c>
      <c r="K7915">
        <v>32</v>
      </c>
      <c r="L7915">
        <v>33</v>
      </c>
      <c r="N7915">
        <v>1</v>
      </c>
      <c r="O7915">
        <v>1.6</v>
      </c>
      <c r="R7915">
        <v>0.33</v>
      </c>
    </row>
    <row r="7916" spans="1:18">
      <c r="A7916" t="s">
        <v>2083</v>
      </c>
      <c r="B7916" t="s">
        <v>2082</v>
      </c>
      <c r="D7916">
        <v>2021</v>
      </c>
      <c r="E7916" t="s">
        <v>2121</v>
      </c>
      <c r="F7916" t="s">
        <v>2301</v>
      </c>
      <c r="G7916">
        <v>-27.428333330000001</v>
      </c>
      <c r="H7916">
        <v>153.35499999999999</v>
      </c>
      <c r="I7916" t="s">
        <v>2337</v>
      </c>
      <c r="J7916" t="s">
        <v>2123</v>
      </c>
      <c r="K7916">
        <v>33</v>
      </c>
      <c r="L7916">
        <v>34</v>
      </c>
      <c r="N7916">
        <v>1</v>
      </c>
      <c r="O7916">
        <v>1.6</v>
      </c>
      <c r="R7916">
        <v>0.33</v>
      </c>
    </row>
    <row r="7917" spans="1:18">
      <c r="A7917" t="s">
        <v>2083</v>
      </c>
      <c r="B7917" t="s">
        <v>2082</v>
      </c>
      <c r="D7917">
        <v>2021</v>
      </c>
      <c r="E7917" t="s">
        <v>2121</v>
      </c>
      <c r="F7917" t="s">
        <v>2301</v>
      </c>
      <c r="G7917">
        <v>-27.428333330000001</v>
      </c>
      <c r="H7917">
        <v>153.35499999999999</v>
      </c>
      <c r="I7917" t="s">
        <v>2337</v>
      </c>
      <c r="J7917" t="s">
        <v>2123</v>
      </c>
      <c r="K7917">
        <v>34</v>
      </c>
      <c r="L7917">
        <v>35</v>
      </c>
      <c r="N7917">
        <v>1</v>
      </c>
      <c r="O7917">
        <v>1.6</v>
      </c>
      <c r="R7917">
        <v>0.24</v>
      </c>
    </row>
    <row r="7918" spans="1:18">
      <c r="A7918" t="s">
        <v>2083</v>
      </c>
      <c r="B7918" t="s">
        <v>2082</v>
      </c>
      <c r="D7918">
        <v>2021</v>
      </c>
      <c r="E7918" t="s">
        <v>2121</v>
      </c>
      <c r="F7918" t="s">
        <v>2301</v>
      </c>
      <c r="G7918">
        <v>-27.428333330000001</v>
      </c>
      <c r="H7918">
        <v>153.35499999999999</v>
      </c>
      <c r="I7918" t="s">
        <v>2337</v>
      </c>
      <c r="J7918" t="s">
        <v>2123</v>
      </c>
      <c r="K7918">
        <v>35</v>
      </c>
      <c r="L7918">
        <v>36</v>
      </c>
      <c r="N7918">
        <v>1</v>
      </c>
      <c r="O7918">
        <v>1.55</v>
      </c>
      <c r="R7918">
        <v>0.33500000000000002</v>
      </c>
    </row>
    <row r="7919" spans="1:18">
      <c r="A7919" t="s">
        <v>2083</v>
      </c>
      <c r="B7919" t="s">
        <v>2082</v>
      </c>
      <c r="D7919">
        <v>2021</v>
      </c>
      <c r="E7919" t="s">
        <v>2121</v>
      </c>
      <c r="F7919" t="s">
        <v>2301</v>
      </c>
      <c r="G7919">
        <v>-27.428333330000001</v>
      </c>
      <c r="H7919">
        <v>153.35499999999999</v>
      </c>
      <c r="I7919" t="s">
        <v>2337</v>
      </c>
      <c r="J7919" t="s">
        <v>2123</v>
      </c>
      <c r="K7919">
        <v>36</v>
      </c>
      <c r="L7919">
        <v>37</v>
      </c>
      <c r="N7919">
        <v>1</v>
      </c>
      <c r="O7919">
        <v>1.55</v>
      </c>
      <c r="R7919">
        <v>0.33500000000000002</v>
      </c>
    </row>
    <row r="7920" spans="1:18">
      <c r="A7920" t="s">
        <v>2083</v>
      </c>
      <c r="B7920" t="s">
        <v>2082</v>
      </c>
      <c r="D7920">
        <v>2021</v>
      </c>
      <c r="E7920" t="s">
        <v>2121</v>
      </c>
      <c r="F7920" t="s">
        <v>2301</v>
      </c>
      <c r="G7920">
        <v>-27.428333330000001</v>
      </c>
      <c r="H7920">
        <v>153.35499999999999</v>
      </c>
      <c r="I7920" t="s">
        <v>2337</v>
      </c>
      <c r="J7920" t="s">
        <v>2123</v>
      </c>
      <c r="K7920">
        <v>37</v>
      </c>
      <c r="L7920">
        <v>38</v>
      </c>
      <c r="N7920">
        <v>1</v>
      </c>
      <c r="O7920">
        <v>1.55</v>
      </c>
      <c r="R7920">
        <v>0.33500000000000002</v>
      </c>
    </row>
    <row r="7921" spans="1:18">
      <c r="A7921" t="s">
        <v>2083</v>
      </c>
      <c r="B7921" t="s">
        <v>2082</v>
      </c>
      <c r="D7921">
        <v>2021</v>
      </c>
      <c r="E7921" t="s">
        <v>2121</v>
      </c>
      <c r="F7921" t="s">
        <v>2301</v>
      </c>
      <c r="G7921">
        <v>-27.428333330000001</v>
      </c>
      <c r="H7921">
        <v>153.35499999999999</v>
      </c>
      <c r="I7921" t="s">
        <v>2337</v>
      </c>
      <c r="J7921" t="s">
        <v>2123</v>
      </c>
      <c r="K7921">
        <v>38</v>
      </c>
      <c r="L7921">
        <v>39</v>
      </c>
      <c r="N7921">
        <v>1</v>
      </c>
      <c r="O7921">
        <v>1.55</v>
      </c>
      <c r="R7921">
        <v>0.33500000000000002</v>
      </c>
    </row>
    <row r="7922" spans="1:18">
      <c r="A7922" t="s">
        <v>2083</v>
      </c>
      <c r="B7922" t="s">
        <v>2082</v>
      </c>
      <c r="D7922">
        <v>2021</v>
      </c>
      <c r="E7922" t="s">
        <v>2121</v>
      </c>
      <c r="F7922" t="s">
        <v>2301</v>
      </c>
      <c r="G7922">
        <v>-27.428333330000001</v>
      </c>
      <c r="H7922">
        <v>153.35499999999999</v>
      </c>
      <c r="I7922" t="s">
        <v>2337</v>
      </c>
      <c r="J7922" t="s">
        <v>2123</v>
      </c>
      <c r="K7922">
        <v>39</v>
      </c>
      <c r="L7922">
        <v>40</v>
      </c>
      <c r="N7922">
        <v>1</v>
      </c>
      <c r="O7922">
        <v>1.5</v>
      </c>
      <c r="R7922">
        <v>0.43</v>
      </c>
    </row>
    <row r="7923" spans="1:18">
      <c r="A7923" t="s">
        <v>2083</v>
      </c>
      <c r="B7923" t="s">
        <v>2082</v>
      </c>
      <c r="D7923">
        <v>2021</v>
      </c>
      <c r="E7923" t="s">
        <v>2121</v>
      </c>
      <c r="F7923" t="s">
        <v>2301</v>
      </c>
      <c r="G7923">
        <v>-27.428333330000001</v>
      </c>
      <c r="H7923">
        <v>153.35499999999999</v>
      </c>
      <c r="I7923" t="s">
        <v>2337</v>
      </c>
      <c r="J7923" t="s">
        <v>2123</v>
      </c>
      <c r="K7923">
        <v>40</v>
      </c>
      <c r="L7923">
        <v>41</v>
      </c>
      <c r="N7923">
        <v>1</v>
      </c>
      <c r="O7923">
        <v>1.45</v>
      </c>
      <c r="R7923">
        <v>0.51500000000000001</v>
      </c>
    </row>
    <row r="7924" spans="1:18">
      <c r="A7924" t="s">
        <v>2083</v>
      </c>
      <c r="B7924" t="s">
        <v>2082</v>
      </c>
      <c r="D7924">
        <v>2021</v>
      </c>
      <c r="E7924" t="s">
        <v>2121</v>
      </c>
      <c r="F7924" t="s">
        <v>2301</v>
      </c>
      <c r="G7924">
        <v>-27.428333330000001</v>
      </c>
      <c r="H7924">
        <v>153.35499999999999</v>
      </c>
      <c r="I7924" t="s">
        <v>2337</v>
      </c>
      <c r="J7924" t="s">
        <v>2123</v>
      </c>
      <c r="K7924">
        <v>41</v>
      </c>
      <c r="L7924">
        <v>42</v>
      </c>
      <c r="N7924">
        <v>1</v>
      </c>
      <c r="O7924">
        <v>1.45</v>
      </c>
      <c r="R7924">
        <v>0.51500000000000001</v>
      </c>
    </row>
    <row r="7925" spans="1:18">
      <c r="A7925" t="s">
        <v>2083</v>
      </c>
      <c r="B7925" t="s">
        <v>2082</v>
      </c>
      <c r="D7925">
        <v>2021</v>
      </c>
      <c r="E7925" t="s">
        <v>2121</v>
      </c>
      <c r="F7925" t="s">
        <v>2301</v>
      </c>
      <c r="G7925">
        <v>-27.428333330000001</v>
      </c>
      <c r="H7925">
        <v>153.35499999999999</v>
      </c>
      <c r="I7925" t="s">
        <v>2337</v>
      </c>
      <c r="J7925" t="s">
        <v>2123</v>
      </c>
      <c r="K7925">
        <v>42</v>
      </c>
      <c r="L7925">
        <v>43</v>
      </c>
      <c r="N7925">
        <v>1</v>
      </c>
      <c r="O7925">
        <v>1.45</v>
      </c>
      <c r="R7925">
        <v>0.51500000000000001</v>
      </c>
    </row>
    <row r="7926" spans="1:18">
      <c r="A7926" t="s">
        <v>2083</v>
      </c>
      <c r="B7926" t="s">
        <v>2082</v>
      </c>
      <c r="D7926">
        <v>2021</v>
      </c>
      <c r="E7926" t="s">
        <v>2121</v>
      </c>
      <c r="F7926" t="s">
        <v>2301</v>
      </c>
      <c r="G7926">
        <v>-27.428333330000001</v>
      </c>
      <c r="H7926">
        <v>153.35499999999999</v>
      </c>
      <c r="I7926" t="s">
        <v>2337</v>
      </c>
      <c r="J7926" t="s">
        <v>2123</v>
      </c>
      <c r="K7926">
        <v>43</v>
      </c>
      <c r="L7926">
        <v>44</v>
      </c>
      <c r="N7926">
        <v>1</v>
      </c>
      <c r="O7926">
        <v>1.45</v>
      </c>
      <c r="R7926">
        <v>0.51500000000000001</v>
      </c>
    </row>
    <row r="7927" spans="1:18">
      <c r="A7927" t="s">
        <v>2083</v>
      </c>
      <c r="B7927" t="s">
        <v>2082</v>
      </c>
      <c r="D7927">
        <v>2021</v>
      </c>
      <c r="E7927" t="s">
        <v>2121</v>
      </c>
      <c r="F7927" t="s">
        <v>2301</v>
      </c>
      <c r="G7927">
        <v>-27.428333330000001</v>
      </c>
      <c r="H7927">
        <v>153.35499999999999</v>
      </c>
      <c r="I7927" t="s">
        <v>2337</v>
      </c>
      <c r="J7927" t="s">
        <v>2123</v>
      </c>
      <c r="K7927">
        <v>44</v>
      </c>
      <c r="L7927">
        <v>45</v>
      </c>
      <c r="N7927">
        <v>1</v>
      </c>
      <c r="O7927">
        <v>1.4</v>
      </c>
      <c r="R7927">
        <v>0.6</v>
      </c>
    </row>
    <row r="7928" spans="1:18">
      <c r="A7928" t="s">
        <v>2083</v>
      </c>
      <c r="B7928" t="s">
        <v>2082</v>
      </c>
      <c r="D7928">
        <v>2021</v>
      </c>
      <c r="E7928" t="s">
        <v>2121</v>
      </c>
      <c r="F7928" t="s">
        <v>2301</v>
      </c>
      <c r="G7928">
        <v>-27.428333330000001</v>
      </c>
      <c r="H7928">
        <v>153.35499999999999</v>
      </c>
      <c r="I7928" t="s">
        <v>2337</v>
      </c>
      <c r="J7928" t="s">
        <v>2123</v>
      </c>
      <c r="K7928">
        <v>45</v>
      </c>
      <c r="L7928">
        <v>46</v>
      </c>
      <c r="N7928">
        <v>1</v>
      </c>
      <c r="O7928">
        <v>1.7</v>
      </c>
      <c r="R7928">
        <v>0.57999999999999996</v>
      </c>
    </row>
    <row r="7929" spans="1:18">
      <c r="A7929" t="s">
        <v>2083</v>
      </c>
      <c r="B7929" t="s">
        <v>2082</v>
      </c>
      <c r="D7929">
        <v>2021</v>
      </c>
      <c r="E7929" t="s">
        <v>2121</v>
      </c>
      <c r="F7929" t="s">
        <v>2301</v>
      </c>
      <c r="G7929">
        <v>-27.428333330000001</v>
      </c>
      <c r="H7929">
        <v>153.35499999999999</v>
      </c>
      <c r="I7929" t="s">
        <v>2337</v>
      </c>
      <c r="J7929" t="s">
        <v>2123</v>
      </c>
      <c r="K7929">
        <v>46</v>
      </c>
      <c r="L7929">
        <v>47</v>
      </c>
      <c r="N7929">
        <v>1</v>
      </c>
      <c r="O7929">
        <v>1.7</v>
      </c>
      <c r="R7929">
        <v>0.57999999999999996</v>
      </c>
    </row>
    <row r="7930" spans="1:18">
      <c r="A7930" t="s">
        <v>2083</v>
      </c>
      <c r="B7930" t="s">
        <v>2082</v>
      </c>
      <c r="D7930">
        <v>2021</v>
      </c>
      <c r="E7930" t="s">
        <v>2121</v>
      </c>
      <c r="F7930" t="s">
        <v>2301</v>
      </c>
      <c r="G7930">
        <v>-27.428333330000001</v>
      </c>
      <c r="H7930">
        <v>153.35499999999999</v>
      </c>
      <c r="I7930" t="s">
        <v>2337</v>
      </c>
      <c r="J7930" t="s">
        <v>2123</v>
      </c>
      <c r="K7930">
        <v>47</v>
      </c>
      <c r="L7930">
        <v>48</v>
      </c>
      <c r="N7930">
        <v>1</v>
      </c>
      <c r="O7930">
        <v>1.7</v>
      </c>
      <c r="R7930">
        <v>0.57999999999999996</v>
      </c>
    </row>
    <row r="7931" spans="1:18">
      <c r="A7931" t="s">
        <v>2083</v>
      </c>
      <c r="B7931" t="s">
        <v>2082</v>
      </c>
      <c r="D7931">
        <v>2021</v>
      </c>
      <c r="E7931" t="s">
        <v>2121</v>
      </c>
      <c r="F7931" t="s">
        <v>2301</v>
      </c>
      <c r="G7931">
        <v>-27.428333330000001</v>
      </c>
      <c r="H7931">
        <v>153.35499999999999</v>
      </c>
      <c r="I7931" t="s">
        <v>2337</v>
      </c>
      <c r="J7931" t="s">
        <v>2123</v>
      </c>
      <c r="K7931">
        <v>48</v>
      </c>
      <c r="L7931">
        <v>49</v>
      </c>
      <c r="N7931">
        <v>1</v>
      </c>
      <c r="O7931">
        <v>1.7</v>
      </c>
      <c r="R7931">
        <v>0.57999999999999996</v>
      </c>
    </row>
    <row r="7932" spans="1:18">
      <c r="A7932" t="s">
        <v>2083</v>
      </c>
      <c r="B7932" t="s">
        <v>2082</v>
      </c>
      <c r="D7932">
        <v>2021</v>
      </c>
      <c r="E7932" t="s">
        <v>2121</v>
      </c>
      <c r="F7932" t="s">
        <v>2301</v>
      </c>
      <c r="G7932">
        <v>-27.428333330000001</v>
      </c>
      <c r="H7932">
        <v>153.35499999999999</v>
      </c>
      <c r="I7932" t="s">
        <v>2337</v>
      </c>
      <c r="J7932" t="s">
        <v>2123</v>
      </c>
      <c r="K7932">
        <v>49</v>
      </c>
      <c r="L7932">
        <v>50</v>
      </c>
      <c r="N7932">
        <v>1</v>
      </c>
      <c r="O7932">
        <v>2</v>
      </c>
      <c r="R7932">
        <v>0.56000000000000005</v>
      </c>
    </row>
    <row r="7933" spans="1:18">
      <c r="A7933" t="s">
        <v>2083</v>
      </c>
      <c r="B7933" t="s">
        <v>2082</v>
      </c>
      <c r="D7933">
        <v>2021</v>
      </c>
      <c r="E7933" t="s">
        <v>2121</v>
      </c>
      <c r="F7933" t="s">
        <v>2301</v>
      </c>
      <c r="G7933">
        <v>-27.428333330000001</v>
      </c>
      <c r="H7933">
        <v>153.35499999999999</v>
      </c>
      <c r="I7933" t="s">
        <v>2337</v>
      </c>
      <c r="J7933" t="s">
        <v>2123</v>
      </c>
      <c r="K7933">
        <v>50</v>
      </c>
      <c r="L7933">
        <v>51</v>
      </c>
      <c r="N7933">
        <v>1</v>
      </c>
      <c r="O7933">
        <v>1.9</v>
      </c>
      <c r="R7933">
        <v>0.47</v>
      </c>
    </row>
    <row r="7934" spans="1:18">
      <c r="A7934" t="s">
        <v>2083</v>
      </c>
      <c r="B7934" t="s">
        <v>2082</v>
      </c>
      <c r="D7934">
        <v>2021</v>
      </c>
      <c r="E7934" t="s">
        <v>2121</v>
      </c>
      <c r="F7934" t="s">
        <v>2301</v>
      </c>
      <c r="G7934">
        <v>-27.428333330000001</v>
      </c>
      <c r="H7934">
        <v>153.35499999999999</v>
      </c>
      <c r="I7934" t="s">
        <v>2337</v>
      </c>
      <c r="J7934" t="s">
        <v>2123</v>
      </c>
      <c r="K7934">
        <v>51</v>
      </c>
      <c r="L7934">
        <v>52</v>
      </c>
      <c r="N7934">
        <v>1</v>
      </c>
      <c r="O7934">
        <v>1.9</v>
      </c>
      <c r="R7934">
        <v>0.47</v>
      </c>
    </row>
    <row r="7935" spans="1:18">
      <c r="A7935" t="s">
        <v>2083</v>
      </c>
      <c r="B7935" t="s">
        <v>2082</v>
      </c>
      <c r="D7935">
        <v>2021</v>
      </c>
      <c r="E7935" t="s">
        <v>2121</v>
      </c>
      <c r="F7935" t="s">
        <v>2301</v>
      </c>
      <c r="G7935">
        <v>-27.428333330000001</v>
      </c>
      <c r="H7935">
        <v>153.35499999999999</v>
      </c>
      <c r="I7935" t="s">
        <v>2337</v>
      </c>
      <c r="J7935" t="s">
        <v>2123</v>
      </c>
      <c r="K7935">
        <v>52</v>
      </c>
      <c r="L7935">
        <v>53</v>
      </c>
      <c r="N7935">
        <v>1</v>
      </c>
      <c r="O7935">
        <v>1.9</v>
      </c>
      <c r="R7935">
        <v>0.47</v>
      </c>
    </row>
    <row r="7936" spans="1:18">
      <c r="A7936" t="s">
        <v>2083</v>
      </c>
      <c r="B7936" t="s">
        <v>2082</v>
      </c>
      <c r="D7936">
        <v>2021</v>
      </c>
      <c r="E7936" t="s">
        <v>2121</v>
      </c>
      <c r="F7936" t="s">
        <v>2301</v>
      </c>
      <c r="G7936">
        <v>-27.428333330000001</v>
      </c>
      <c r="H7936">
        <v>153.35499999999999</v>
      </c>
      <c r="I7936" t="s">
        <v>2337</v>
      </c>
      <c r="J7936" t="s">
        <v>2123</v>
      </c>
      <c r="K7936">
        <v>53</v>
      </c>
      <c r="L7936">
        <v>54</v>
      </c>
      <c r="N7936">
        <v>1</v>
      </c>
      <c r="O7936">
        <v>1.9</v>
      </c>
      <c r="R7936">
        <v>0.47</v>
      </c>
    </row>
    <row r="7937" spans="1:18">
      <c r="A7937" t="s">
        <v>2083</v>
      </c>
      <c r="B7937" t="s">
        <v>2082</v>
      </c>
      <c r="D7937">
        <v>2021</v>
      </c>
      <c r="E7937" t="s">
        <v>2121</v>
      </c>
      <c r="F7937" t="s">
        <v>2301</v>
      </c>
      <c r="G7937">
        <v>-27.428333330000001</v>
      </c>
      <c r="H7937">
        <v>153.35499999999999</v>
      </c>
      <c r="I7937" t="s">
        <v>2337</v>
      </c>
      <c r="J7937" t="s">
        <v>2123</v>
      </c>
      <c r="K7937">
        <v>54</v>
      </c>
      <c r="L7937">
        <v>55</v>
      </c>
      <c r="N7937">
        <v>1</v>
      </c>
      <c r="O7937">
        <v>1.8</v>
      </c>
      <c r="R7937">
        <v>0.38</v>
      </c>
    </row>
    <row r="7938" spans="1:18">
      <c r="A7938" t="s">
        <v>2083</v>
      </c>
      <c r="B7938" t="s">
        <v>2082</v>
      </c>
      <c r="D7938">
        <v>2021</v>
      </c>
      <c r="E7938" t="s">
        <v>2121</v>
      </c>
      <c r="F7938" t="s">
        <v>2301</v>
      </c>
      <c r="G7938">
        <v>-27.428333330000001</v>
      </c>
      <c r="H7938">
        <v>153.35499999999999</v>
      </c>
      <c r="I7938" t="s">
        <v>2337</v>
      </c>
      <c r="J7938" t="s">
        <v>2123</v>
      </c>
      <c r="K7938">
        <v>55</v>
      </c>
      <c r="L7938">
        <v>56</v>
      </c>
      <c r="N7938">
        <v>1</v>
      </c>
      <c r="O7938">
        <v>1.95</v>
      </c>
      <c r="R7938">
        <v>0.39500000000000002</v>
      </c>
    </row>
    <row r="7939" spans="1:18">
      <c r="A7939" t="s">
        <v>2083</v>
      </c>
      <c r="B7939" t="s">
        <v>2082</v>
      </c>
      <c r="D7939">
        <v>2021</v>
      </c>
      <c r="E7939" t="s">
        <v>2121</v>
      </c>
      <c r="F7939" t="s">
        <v>2301</v>
      </c>
      <c r="G7939">
        <v>-27.428333330000001</v>
      </c>
      <c r="H7939">
        <v>153.35499999999999</v>
      </c>
      <c r="I7939" t="s">
        <v>2337</v>
      </c>
      <c r="J7939" t="s">
        <v>2123</v>
      </c>
      <c r="K7939">
        <v>56</v>
      </c>
      <c r="L7939">
        <v>57</v>
      </c>
      <c r="N7939">
        <v>1</v>
      </c>
      <c r="O7939">
        <v>1.95</v>
      </c>
      <c r="R7939">
        <v>0.39500000000000002</v>
      </c>
    </row>
    <row r="7940" spans="1:18">
      <c r="A7940" t="s">
        <v>2083</v>
      </c>
      <c r="B7940" t="s">
        <v>2082</v>
      </c>
      <c r="D7940">
        <v>2021</v>
      </c>
      <c r="E7940" t="s">
        <v>2121</v>
      </c>
      <c r="F7940" t="s">
        <v>2301</v>
      </c>
      <c r="G7940">
        <v>-27.428333330000001</v>
      </c>
      <c r="H7940">
        <v>153.35499999999999</v>
      </c>
      <c r="I7940" t="s">
        <v>2337</v>
      </c>
      <c r="J7940" t="s">
        <v>2123</v>
      </c>
      <c r="K7940">
        <v>57</v>
      </c>
      <c r="L7940">
        <v>58</v>
      </c>
      <c r="N7940">
        <v>1</v>
      </c>
      <c r="O7940">
        <v>1.95</v>
      </c>
      <c r="R7940">
        <v>0.39500000000000002</v>
      </c>
    </row>
    <row r="7941" spans="1:18">
      <c r="A7941" t="s">
        <v>2083</v>
      </c>
      <c r="B7941" t="s">
        <v>2082</v>
      </c>
      <c r="D7941">
        <v>2021</v>
      </c>
      <c r="E7941" t="s">
        <v>2121</v>
      </c>
      <c r="F7941" t="s">
        <v>2301</v>
      </c>
      <c r="G7941">
        <v>-27.428333330000001</v>
      </c>
      <c r="H7941">
        <v>153.35499999999999</v>
      </c>
      <c r="I7941" t="s">
        <v>2337</v>
      </c>
      <c r="J7941" t="s">
        <v>2123</v>
      </c>
      <c r="K7941">
        <v>58</v>
      </c>
      <c r="L7941">
        <v>59</v>
      </c>
      <c r="N7941">
        <v>1</v>
      </c>
      <c r="O7941">
        <v>1.95</v>
      </c>
      <c r="R7941">
        <v>0.39500000000000002</v>
      </c>
    </row>
    <row r="7942" spans="1:18">
      <c r="A7942" t="s">
        <v>2083</v>
      </c>
      <c r="B7942" t="s">
        <v>2082</v>
      </c>
      <c r="D7942">
        <v>2021</v>
      </c>
      <c r="E7942" t="s">
        <v>2121</v>
      </c>
      <c r="F7942" t="s">
        <v>2301</v>
      </c>
      <c r="G7942">
        <v>-27.428333330000001</v>
      </c>
      <c r="H7942">
        <v>153.35499999999999</v>
      </c>
      <c r="I7942" t="s">
        <v>2337</v>
      </c>
      <c r="J7942" t="s">
        <v>2123</v>
      </c>
      <c r="K7942">
        <v>59</v>
      </c>
      <c r="L7942">
        <v>60</v>
      </c>
      <c r="N7942">
        <v>1</v>
      </c>
      <c r="O7942">
        <v>2.1</v>
      </c>
      <c r="R7942">
        <v>0.41</v>
      </c>
    </row>
    <row r="7943" spans="1:18">
      <c r="A7943" t="s">
        <v>2083</v>
      </c>
      <c r="B7943" t="s">
        <v>2082</v>
      </c>
      <c r="D7943">
        <v>2021</v>
      </c>
      <c r="E7943" t="s">
        <v>2121</v>
      </c>
      <c r="F7943" t="s">
        <v>2301</v>
      </c>
      <c r="G7943">
        <v>-27.428333330000001</v>
      </c>
      <c r="H7943">
        <v>153.35499999999999</v>
      </c>
      <c r="I7943" t="s">
        <v>2337</v>
      </c>
      <c r="J7943" t="s">
        <v>2123</v>
      </c>
      <c r="K7943">
        <v>60</v>
      </c>
      <c r="L7943">
        <v>61</v>
      </c>
      <c r="N7943">
        <v>1</v>
      </c>
      <c r="O7943">
        <v>1.9</v>
      </c>
      <c r="R7943">
        <v>0.36499999999999999</v>
      </c>
    </row>
    <row r="7944" spans="1:18">
      <c r="A7944" t="s">
        <v>2083</v>
      </c>
      <c r="B7944" t="s">
        <v>2082</v>
      </c>
      <c r="D7944">
        <v>2021</v>
      </c>
      <c r="E7944" t="s">
        <v>2121</v>
      </c>
      <c r="F7944" t="s">
        <v>2301</v>
      </c>
      <c r="G7944">
        <v>-27.428333330000001</v>
      </c>
      <c r="H7944">
        <v>153.35499999999999</v>
      </c>
      <c r="I7944" t="s">
        <v>2337</v>
      </c>
      <c r="J7944" t="s">
        <v>2123</v>
      </c>
      <c r="K7944">
        <v>61</v>
      </c>
      <c r="L7944">
        <v>62</v>
      </c>
      <c r="N7944">
        <v>1</v>
      </c>
      <c r="O7944">
        <v>1.9</v>
      </c>
      <c r="R7944">
        <v>0.36499999999999999</v>
      </c>
    </row>
    <row r="7945" spans="1:18">
      <c r="A7945" t="s">
        <v>2083</v>
      </c>
      <c r="B7945" t="s">
        <v>2082</v>
      </c>
      <c r="D7945">
        <v>2021</v>
      </c>
      <c r="E7945" t="s">
        <v>2121</v>
      </c>
      <c r="F7945" t="s">
        <v>2301</v>
      </c>
      <c r="G7945">
        <v>-27.428333330000001</v>
      </c>
      <c r="H7945">
        <v>153.35499999999999</v>
      </c>
      <c r="I7945" t="s">
        <v>2337</v>
      </c>
      <c r="J7945" t="s">
        <v>2123</v>
      </c>
      <c r="K7945">
        <v>62</v>
      </c>
      <c r="L7945">
        <v>63</v>
      </c>
      <c r="N7945">
        <v>1</v>
      </c>
      <c r="O7945">
        <v>1.9</v>
      </c>
      <c r="R7945">
        <v>0.36499999999999999</v>
      </c>
    </row>
    <row r="7946" spans="1:18">
      <c r="A7946" t="s">
        <v>2083</v>
      </c>
      <c r="B7946" t="s">
        <v>2082</v>
      </c>
      <c r="D7946">
        <v>2021</v>
      </c>
      <c r="E7946" t="s">
        <v>2121</v>
      </c>
      <c r="F7946" t="s">
        <v>2301</v>
      </c>
      <c r="G7946">
        <v>-27.428333330000001</v>
      </c>
      <c r="H7946">
        <v>153.35499999999999</v>
      </c>
      <c r="I7946" t="s">
        <v>2337</v>
      </c>
      <c r="J7946" t="s">
        <v>2123</v>
      </c>
      <c r="K7946">
        <v>63</v>
      </c>
      <c r="L7946">
        <v>64</v>
      </c>
      <c r="N7946">
        <v>1</v>
      </c>
      <c r="O7946">
        <v>1.9</v>
      </c>
      <c r="R7946">
        <v>0.36499999999999999</v>
      </c>
    </row>
    <row r="7947" spans="1:18">
      <c r="A7947" t="s">
        <v>2083</v>
      </c>
      <c r="B7947" t="s">
        <v>2082</v>
      </c>
      <c r="D7947">
        <v>2021</v>
      </c>
      <c r="E7947" t="s">
        <v>2121</v>
      </c>
      <c r="F7947" t="s">
        <v>2301</v>
      </c>
      <c r="G7947">
        <v>-27.428333330000001</v>
      </c>
      <c r="H7947">
        <v>153.35499999999999</v>
      </c>
      <c r="I7947" t="s">
        <v>2337</v>
      </c>
      <c r="J7947" t="s">
        <v>2123</v>
      </c>
      <c r="K7947">
        <v>64</v>
      </c>
      <c r="L7947">
        <v>65</v>
      </c>
      <c r="N7947">
        <v>1</v>
      </c>
      <c r="O7947">
        <v>1.7</v>
      </c>
      <c r="R7947">
        <v>0.32</v>
      </c>
    </row>
    <row r="7948" spans="1:18">
      <c r="A7948" t="s">
        <v>2083</v>
      </c>
      <c r="B7948" t="s">
        <v>2082</v>
      </c>
      <c r="D7948">
        <v>2021</v>
      </c>
      <c r="E7948" t="s">
        <v>2121</v>
      </c>
      <c r="F7948" t="s">
        <v>2301</v>
      </c>
      <c r="G7948">
        <v>-27.428333330000001</v>
      </c>
      <c r="H7948">
        <v>153.35499999999999</v>
      </c>
      <c r="I7948" t="s">
        <v>2337</v>
      </c>
      <c r="J7948" t="s">
        <v>2123</v>
      </c>
      <c r="K7948">
        <v>65</v>
      </c>
      <c r="L7948">
        <v>66</v>
      </c>
      <c r="N7948">
        <v>1</v>
      </c>
      <c r="O7948">
        <v>1.6</v>
      </c>
      <c r="R7948">
        <v>0.27</v>
      </c>
    </row>
    <row r="7949" spans="1:18">
      <c r="A7949" t="s">
        <v>2083</v>
      </c>
      <c r="B7949" t="s">
        <v>2082</v>
      </c>
      <c r="D7949">
        <v>2021</v>
      </c>
      <c r="E7949" t="s">
        <v>2121</v>
      </c>
      <c r="F7949" t="s">
        <v>2301</v>
      </c>
      <c r="G7949">
        <v>-27.428333330000001</v>
      </c>
      <c r="H7949">
        <v>153.35499999999999</v>
      </c>
      <c r="I7949" t="s">
        <v>2337</v>
      </c>
      <c r="J7949" t="s">
        <v>2123</v>
      </c>
      <c r="K7949">
        <v>66</v>
      </c>
      <c r="L7949">
        <v>67</v>
      </c>
      <c r="N7949">
        <v>1</v>
      </c>
      <c r="O7949">
        <v>1.6</v>
      </c>
      <c r="R7949">
        <v>0.27</v>
      </c>
    </row>
    <row r="7950" spans="1:18">
      <c r="A7950" t="s">
        <v>2083</v>
      </c>
      <c r="B7950" t="s">
        <v>2082</v>
      </c>
      <c r="D7950">
        <v>2021</v>
      </c>
      <c r="E7950" t="s">
        <v>2121</v>
      </c>
      <c r="F7950" t="s">
        <v>2301</v>
      </c>
      <c r="G7950">
        <v>-27.428333330000001</v>
      </c>
      <c r="H7950">
        <v>153.35499999999999</v>
      </c>
      <c r="I7950" t="s">
        <v>2337</v>
      </c>
      <c r="J7950" t="s">
        <v>2123</v>
      </c>
      <c r="K7950">
        <v>67</v>
      </c>
      <c r="L7950">
        <v>68</v>
      </c>
      <c r="N7950">
        <v>1</v>
      </c>
      <c r="O7950">
        <v>1.6</v>
      </c>
      <c r="R7950">
        <v>0.27</v>
      </c>
    </row>
    <row r="7951" spans="1:18">
      <c r="A7951" t="s">
        <v>2083</v>
      </c>
      <c r="B7951" t="s">
        <v>2082</v>
      </c>
      <c r="D7951">
        <v>2021</v>
      </c>
      <c r="E7951" t="s">
        <v>2121</v>
      </c>
      <c r="F7951" t="s">
        <v>2301</v>
      </c>
      <c r="G7951">
        <v>-27.428333330000001</v>
      </c>
      <c r="H7951">
        <v>153.35499999999999</v>
      </c>
      <c r="I7951" t="s">
        <v>2337</v>
      </c>
      <c r="J7951" t="s">
        <v>2123</v>
      </c>
      <c r="K7951">
        <v>68</v>
      </c>
      <c r="L7951">
        <v>69</v>
      </c>
      <c r="N7951">
        <v>1</v>
      </c>
      <c r="O7951">
        <v>1.6</v>
      </c>
      <c r="R7951">
        <v>0.27</v>
      </c>
    </row>
    <row r="7952" spans="1:18">
      <c r="A7952" t="s">
        <v>2083</v>
      </c>
      <c r="B7952" t="s">
        <v>2082</v>
      </c>
      <c r="D7952">
        <v>2021</v>
      </c>
      <c r="E7952" t="s">
        <v>2121</v>
      </c>
      <c r="F7952" t="s">
        <v>2301</v>
      </c>
      <c r="G7952">
        <v>-27.428333330000001</v>
      </c>
      <c r="H7952">
        <v>153.35499999999999</v>
      </c>
      <c r="I7952" t="s">
        <v>2337</v>
      </c>
      <c r="J7952" t="s">
        <v>2123</v>
      </c>
      <c r="K7952">
        <v>69</v>
      </c>
      <c r="L7952">
        <v>70</v>
      </c>
      <c r="N7952">
        <v>1</v>
      </c>
      <c r="O7952">
        <v>1.5</v>
      </c>
      <c r="R7952">
        <v>0.22</v>
      </c>
    </row>
    <row r="7953" spans="1:18">
      <c r="A7953" t="s">
        <v>2083</v>
      </c>
      <c r="B7953" t="s">
        <v>2082</v>
      </c>
      <c r="D7953">
        <v>2021</v>
      </c>
      <c r="E7953" t="s">
        <v>2121</v>
      </c>
      <c r="F7953" t="s">
        <v>2301</v>
      </c>
      <c r="G7953">
        <v>-27.428333330000001</v>
      </c>
      <c r="H7953">
        <v>153.35499999999999</v>
      </c>
      <c r="I7953" t="s">
        <v>2337</v>
      </c>
      <c r="J7953" t="s">
        <v>2123</v>
      </c>
      <c r="K7953">
        <v>70</v>
      </c>
      <c r="L7953">
        <v>71</v>
      </c>
      <c r="N7953">
        <v>1</v>
      </c>
      <c r="O7953">
        <v>1.45</v>
      </c>
      <c r="R7953">
        <v>0.32</v>
      </c>
    </row>
    <row r="7954" spans="1:18">
      <c r="A7954" t="s">
        <v>2083</v>
      </c>
      <c r="B7954" t="s">
        <v>2082</v>
      </c>
      <c r="D7954">
        <v>2021</v>
      </c>
      <c r="E7954" t="s">
        <v>2121</v>
      </c>
      <c r="F7954" t="s">
        <v>2301</v>
      </c>
      <c r="G7954">
        <v>-27.428333330000001</v>
      </c>
      <c r="H7954">
        <v>153.35499999999999</v>
      </c>
      <c r="I7954" t="s">
        <v>2337</v>
      </c>
      <c r="J7954" t="s">
        <v>2123</v>
      </c>
      <c r="K7954">
        <v>71</v>
      </c>
      <c r="L7954">
        <v>72</v>
      </c>
      <c r="N7954">
        <v>1</v>
      </c>
      <c r="O7954">
        <v>1.45</v>
      </c>
      <c r="R7954">
        <v>0.32</v>
      </c>
    </row>
    <row r="7955" spans="1:18">
      <c r="A7955" t="s">
        <v>2083</v>
      </c>
      <c r="B7955" t="s">
        <v>2082</v>
      </c>
      <c r="D7955">
        <v>2021</v>
      </c>
      <c r="E7955" t="s">
        <v>2121</v>
      </c>
      <c r="F7955" t="s">
        <v>2301</v>
      </c>
      <c r="G7955">
        <v>-27.428333330000001</v>
      </c>
      <c r="H7955">
        <v>153.35499999999999</v>
      </c>
      <c r="I7955" t="s">
        <v>2337</v>
      </c>
      <c r="J7955" t="s">
        <v>2123</v>
      </c>
      <c r="K7955">
        <v>72</v>
      </c>
      <c r="L7955">
        <v>73</v>
      </c>
      <c r="N7955">
        <v>1</v>
      </c>
      <c r="O7955">
        <v>1.45</v>
      </c>
      <c r="R7955">
        <v>0.32</v>
      </c>
    </row>
    <row r="7956" spans="1:18">
      <c r="A7956" t="s">
        <v>2083</v>
      </c>
      <c r="B7956" t="s">
        <v>2082</v>
      </c>
      <c r="D7956">
        <v>2021</v>
      </c>
      <c r="E7956" t="s">
        <v>2121</v>
      </c>
      <c r="F7956" t="s">
        <v>2301</v>
      </c>
      <c r="G7956">
        <v>-27.428333330000001</v>
      </c>
      <c r="H7956">
        <v>153.35499999999999</v>
      </c>
      <c r="I7956" t="s">
        <v>2337</v>
      </c>
      <c r="J7956" t="s">
        <v>2123</v>
      </c>
      <c r="K7956">
        <v>73</v>
      </c>
      <c r="L7956">
        <v>74</v>
      </c>
      <c r="N7956">
        <v>1</v>
      </c>
      <c r="O7956">
        <v>1.45</v>
      </c>
      <c r="R7956">
        <v>0.32</v>
      </c>
    </row>
    <row r="7957" spans="1:18">
      <c r="A7957" t="s">
        <v>2083</v>
      </c>
      <c r="B7957" t="s">
        <v>2082</v>
      </c>
      <c r="D7957">
        <v>2021</v>
      </c>
      <c r="E7957" t="s">
        <v>2121</v>
      </c>
      <c r="F7957" t="s">
        <v>2301</v>
      </c>
      <c r="G7957">
        <v>-27.428333330000001</v>
      </c>
      <c r="H7957">
        <v>153.35499999999999</v>
      </c>
      <c r="I7957" t="s">
        <v>2337</v>
      </c>
      <c r="J7957" t="s">
        <v>2123</v>
      </c>
      <c r="K7957">
        <v>74</v>
      </c>
      <c r="L7957">
        <v>75</v>
      </c>
      <c r="N7957">
        <v>1</v>
      </c>
      <c r="O7957">
        <v>1.4</v>
      </c>
      <c r="R7957">
        <v>0.42</v>
      </c>
    </row>
    <row r="7958" spans="1:18">
      <c r="A7958" t="s">
        <v>2083</v>
      </c>
      <c r="B7958" t="s">
        <v>2082</v>
      </c>
      <c r="D7958">
        <v>2021</v>
      </c>
      <c r="E7958" t="s">
        <v>2121</v>
      </c>
      <c r="F7958" t="s">
        <v>2301</v>
      </c>
      <c r="G7958">
        <v>-27.428333330000001</v>
      </c>
      <c r="H7958">
        <v>153.35499999999999</v>
      </c>
      <c r="I7958" t="s">
        <v>2337</v>
      </c>
      <c r="J7958" t="s">
        <v>2123</v>
      </c>
      <c r="K7958">
        <v>75</v>
      </c>
      <c r="L7958">
        <v>76</v>
      </c>
      <c r="N7958">
        <v>1</v>
      </c>
      <c r="O7958">
        <v>1.45</v>
      </c>
      <c r="R7958">
        <v>0.32500000000000001</v>
      </c>
    </row>
    <row r="7959" spans="1:18">
      <c r="A7959" t="s">
        <v>2083</v>
      </c>
      <c r="B7959" t="s">
        <v>2082</v>
      </c>
      <c r="D7959">
        <v>2021</v>
      </c>
      <c r="E7959" t="s">
        <v>2121</v>
      </c>
      <c r="F7959" t="s">
        <v>2301</v>
      </c>
      <c r="G7959">
        <v>-27.428333330000001</v>
      </c>
      <c r="H7959">
        <v>153.35499999999999</v>
      </c>
      <c r="I7959" t="s">
        <v>2337</v>
      </c>
      <c r="J7959" t="s">
        <v>2123</v>
      </c>
      <c r="K7959">
        <v>76</v>
      </c>
      <c r="L7959">
        <v>77</v>
      </c>
      <c r="N7959">
        <v>1</v>
      </c>
      <c r="O7959">
        <v>1.45</v>
      </c>
      <c r="R7959">
        <v>0.32500000000000001</v>
      </c>
    </row>
    <row r="7960" spans="1:18">
      <c r="A7960" t="s">
        <v>2083</v>
      </c>
      <c r="B7960" t="s">
        <v>2082</v>
      </c>
      <c r="D7960">
        <v>2021</v>
      </c>
      <c r="E7960" t="s">
        <v>2121</v>
      </c>
      <c r="F7960" t="s">
        <v>2301</v>
      </c>
      <c r="G7960">
        <v>-27.428333330000001</v>
      </c>
      <c r="H7960">
        <v>153.35499999999999</v>
      </c>
      <c r="I7960" t="s">
        <v>2337</v>
      </c>
      <c r="J7960" t="s">
        <v>2123</v>
      </c>
      <c r="K7960">
        <v>77</v>
      </c>
      <c r="L7960">
        <v>78</v>
      </c>
      <c r="N7960">
        <v>1</v>
      </c>
      <c r="O7960">
        <v>1.45</v>
      </c>
      <c r="R7960">
        <v>0.32500000000000001</v>
      </c>
    </row>
    <row r="7961" spans="1:18">
      <c r="A7961" t="s">
        <v>2083</v>
      </c>
      <c r="B7961" t="s">
        <v>2082</v>
      </c>
      <c r="D7961">
        <v>2021</v>
      </c>
      <c r="E7961" t="s">
        <v>2121</v>
      </c>
      <c r="F7961" t="s">
        <v>2301</v>
      </c>
      <c r="G7961">
        <v>-27.428333330000001</v>
      </c>
      <c r="H7961">
        <v>153.35499999999999</v>
      </c>
      <c r="I7961" t="s">
        <v>2337</v>
      </c>
      <c r="J7961" t="s">
        <v>2123</v>
      </c>
      <c r="K7961">
        <v>78</v>
      </c>
      <c r="L7961">
        <v>79</v>
      </c>
      <c r="N7961">
        <v>1</v>
      </c>
      <c r="O7961">
        <v>1.45</v>
      </c>
      <c r="R7961">
        <v>0.32500000000000001</v>
      </c>
    </row>
    <row r="7962" spans="1:18">
      <c r="A7962" t="s">
        <v>2083</v>
      </c>
      <c r="B7962" t="s">
        <v>2082</v>
      </c>
      <c r="D7962">
        <v>2021</v>
      </c>
      <c r="E7962" t="s">
        <v>2121</v>
      </c>
      <c r="F7962" t="s">
        <v>2301</v>
      </c>
      <c r="G7962">
        <v>-27.428333330000001</v>
      </c>
      <c r="H7962">
        <v>153.35499999999999</v>
      </c>
      <c r="I7962" t="s">
        <v>2337</v>
      </c>
      <c r="J7962" t="s">
        <v>2123</v>
      </c>
      <c r="K7962">
        <v>79</v>
      </c>
      <c r="L7962">
        <v>80</v>
      </c>
      <c r="N7962">
        <v>1</v>
      </c>
      <c r="O7962">
        <v>1.5</v>
      </c>
      <c r="R7962">
        <v>0.23</v>
      </c>
    </row>
    <row r="7963" spans="1:18">
      <c r="A7963" t="s">
        <v>2083</v>
      </c>
      <c r="B7963" t="s">
        <v>2082</v>
      </c>
      <c r="D7963">
        <v>2021</v>
      </c>
      <c r="E7963" t="s">
        <v>2121</v>
      </c>
      <c r="F7963" t="s">
        <v>2301</v>
      </c>
      <c r="G7963">
        <v>-27.428333330000001</v>
      </c>
      <c r="H7963">
        <v>153.35499999999999</v>
      </c>
      <c r="I7963" t="s">
        <v>2337</v>
      </c>
      <c r="J7963" t="s">
        <v>2122</v>
      </c>
      <c r="K7963">
        <v>0</v>
      </c>
      <c r="L7963">
        <v>1</v>
      </c>
      <c r="N7963">
        <v>1</v>
      </c>
      <c r="O7963">
        <v>1.1000000000000001</v>
      </c>
      <c r="R7963">
        <v>0.18</v>
      </c>
    </row>
    <row r="7964" spans="1:18">
      <c r="A7964" t="s">
        <v>2083</v>
      </c>
      <c r="B7964" t="s">
        <v>2082</v>
      </c>
      <c r="D7964">
        <v>2021</v>
      </c>
      <c r="E7964" t="s">
        <v>2121</v>
      </c>
      <c r="F7964" t="s">
        <v>2301</v>
      </c>
      <c r="G7964">
        <v>-27.428333330000001</v>
      </c>
      <c r="H7964">
        <v>153.35499999999999</v>
      </c>
      <c r="I7964" t="s">
        <v>2337</v>
      </c>
      <c r="J7964" t="s">
        <v>2122</v>
      </c>
      <c r="K7964">
        <v>1</v>
      </c>
      <c r="L7964">
        <v>2</v>
      </c>
      <c r="N7964">
        <v>1</v>
      </c>
      <c r="O7964">
        <v>1.35</v>
      </c>
      <c r="R7964">
        <v>0.18</v>
      </c>
    </row>
    <row r="7965" spans="1:18">
      <c r="A7965" t="s">
        <v>2083</v>
      </c>
      <c r="B7965" t="s">
        <v>2082</v>
      </c>
      <c r="D7965">
        <v>2021</v>
      </c>
      <c r="E7965" t="s">
        <v>2121</v>
      </c>
      <c r="F7965" t="s">
        <v>2301</v>
      </c>
      <c r="G7965">
        <v>-27.428333330000001</v>
      </c>
      <c r="H7965">
        <v>153.35499999999999</v>
      </c>
      <c r="I7965" t="s">
        <v>2337</v>
      </c>
      <c r="J7965" t="s">
        <v>2122</v>
      </c>
      <c r="K7965">
        <v>2</v>
      </c>
      <c r="L7965">
        <v>3</v>
      </c>
      <c r="N7965">
        <v>1</v>
      </c>
      <c r="O7965">
        <v>1.35</v>
      </c>
      <c r="R7965">
        <v>0.18</v>
      </c>
    </row>
    <row r="7966" spans="1:18">
      <c r="A7966" t="s">
        <v>2083</v>
      </c>
      <c r="B7966" t="s">
        <v>2082</v>
      </c>
      <c r="D7966">
        <v>2021</v>
      </c>
      <c r="E7966" t="s">
        <v>2121</v>
      </c>
      <c r="F7966" t="s">
        <v>2301</v>
      </c>
      <c r="G7966">
        <v>-27.428333330000001</v>
      </c>
      <c r="H7966">
        <v>153.35499999999999</v>
      </c>
      <c r="I7966" t="s">
        <v>2337</v>
      </c>
      <c r="J7966" t="s">
        <v>2122</v>
      </c>
      <c r="K7966">
        <v>3</v>
      </c>
      <c r="L7966">
        <v>4</v>
      </c>
      <c r="N7966">
        <v>1</v>
      </c>
      <c r="O7966">
        <v>1.35</v>
      </c>
      <c r="R7966">
        <v>0.18</v>
      </c>
    </row>
    <row r="7967" spans="1:18">
      <c r="A7967" t="s">
        <v>2083</v>
      </c>
      <c r="B7967" t="s">
        <v>2082</v>
      </c>
      <c r="D7967">
        <v>2021</v>
      </c>
      <c r="E7967" t="s">
        <v>2121</v>
      </c>
      <c r="F7967" t="s">
        <v>2301</v>
      </c>
      <c r="G7967">
        <v>-27.428333330000001</v>
      </c>
      <c r="H7967">
        <v>153.35499999999999</v>
      </c>
      <c r="I7967" t="s">
        <v>2337</v>
      </c>
      <c r="J7967" t="s">
        <v>2122</v>
      </c>
      <c r="K7967">
        <v>4</v>
      </c>
      <c r="L7967">
        <v>5</v>
      </c>
      <c r="N7967">
        <v>1</v>
      </c>
      <c r="O7967">
        <v>1.6</v>
      </c>
      <c r="R7967">
        <v>0.18</v>
      </c>
    </row>
    <row r="7968" spans="1:18">
      <c r="A7968" t="s">
        <v>2083</v>
      </c>
      <c r="B7968" t="s">
        <v>2082</v>
      </c>
      <c r="D7968">
        <v>2021</v>
      </c>
      <c r="E7968" t="s">
        <v>2121</v>
      </c>
      <c r="F7968" t="s">
        <v>2301</v>
      </c>
      <c r="G7968">
        <v>-27.428333330000001</v>
      </c>
      <c r="H7968">
        <v>153.35499999999999</v>
      </c>
      <c r="I7968" t="s">
        <v>2337</v>
      </c>
      <c r="J7968" t="s">
        <v>2122</v>
      </c>
      <c r="K7968">
        <v>5</v>
      </c>
      <c r="L7968">
        <v>6</v>
      </c>
      <c r="N7968">
        <v>1</v>
      </c>
      <c r="O7968">
        <v>1.4</v>
      </c>
      <c r="R7968">
        <v>0.22</v>
      </c>
    </row>
    <row r="7969" spans="1:18">
      <c r="A7969" t="s">
        <v>2083</v>
      </c>
      <c r="B7969" t="s">
        <v>2082</v>
      </c>
      <c r="D7969">
        <v>2021</v>
      </c>
      <c r="E7969" t="s">
        <v>2121</v>
      </c>
      <c r="F7969" t="s">
        <v>2301</v>
      </c>
      <c r="G7969">
        <v>-27.428333330000001</v>
      </c>
      <c r="H7969">
        <v>153.35499999999999</v>
      </c>
      <c r="I7969" t="s">
        <v>2337</v>
      </c>
      <c r="J7969" t="s">
        <v>2122</v>
      </c>
      <c r="K7969">
        <v>6</v>
      </c>
      <c r="L7969">
        <v>7</v>
      </c>
      <c r="N7969">
        <v>1</v>
      </c>
      <c r="O7969">
        <v>1.4</v>
      </c>
      <c r="R7969">
        <v>0.22</v>
      </c>
    </row>
    <row r="7970" spans="1:18">
      <c r="A7970" t="s">
        <v>2083</v>
      </c>
      <c r="B7970" t="s">
        <v>2082</v>
      </c>
      <c r="D7970">
        <v>2021</v>
      </c>
      <c r="E7970" t="s">
        <v>2121</v>
      </c>
      <c r="F7970" t="s">
        <v>2301</v>
      </c>
      <c r="G7970">
        <v>-27.428333330000001</v>
      </c>
      <c r="H7970">
        <v>153.35499999999999</v>
      </c>
      <c r="I7970" t="s">
        <v>2337</v>
      </c>
      <c r="J7970" t="s">
        <v>2122</v>
      </c>
      <c r="K7970">
        <v>7</v>
      </c>
      <c r="L7970">
        <v>8</v>
      </c>
      <c r="N7970">
        <v>1</v>
      </c>
      <c r="O7970">
        <v>1.4</v>
      </c>
      <c r="R7970">
        <v>0.22</v>
      </c>
    </row>
    <row r="7971" spans="1:18">
      <c r="A7971" t="s">
        <v>2083</v>
      </c>
      <c r="B7971" t="s">
        <v>2082</v>
      </c>
      <c r="D7971">
        <v>2021</v>
      </c>
      <c r="E7971" t="s">
        <v>2121</v>
      </c>
      <c r="F7971" t="s">
        <v>2301</v>
      </c>
      <c r="G7971">
        <v>-27.428333330000001</v>
      </c>
      <c r="H7971">
        <v>153.35499999999999</v>
      </c>
      <c r="I7971" t="s">
        <v>2337</v>
      </c>
      <c r="J7971" t="s">
        <v>2122</v>
      </c>
      <c r="K7971">
        <v>8</v>
      </c>
      <c r="L7971">
        <v>9</v>
      </c>
      <c r="N7971">
        <v>1</v>
      </c>
      <c r="O7971">
        <v>1.4</v>
      </c>
      <c r="R7971">
        <v>0.22</v>
      </c>
    </row>
    <row r="7972" spans="1:18">
      <c r="A7972" t="s">
        <v>2083</v>
      </c>
      <c r="B7972" t="s">
        <v>2082</v>
      </c>
      <c r="D7972">
        <v>2021</v>
      </c>
      <c r="E7972" t="s">
        <v>2121</v>
      </c>
      <c r="F7972" t="s">
        <v>2301</v>
      </c>
      <c r="G7972">
        <v>-27.428333330000001</v>
      </c>
      <c r="H7972">
        <v>153.35499999999999</v>
      </c>
      <c r="I7972" t="s">
        <v>2337</v>
      </c>
      <c r="J7972" t="s">
        <v>2122</v>
      </c>
      <c r="K7972">
        <v>9</v>
      </c>
      <c r="L7972">
        <v>10</v>
      </c>
      <c r="N7972">
        <v>1</v>
      </c>
      <c r="O7972">
        <v>1.2</v>
      </c>
      <c r="R7972">
        <v>0.26</v>
      </c>
    </row>
    <row r="7973" spans="1:18">
      <c r="A7973" t="s">
        <v>2083</v>
      </c>
      <c r="B7973" t="s">
        <v>2082</v>
      </c>
      <c r="D7973">
        <v>2021</v>
      </c>
      <c r="E7973" t="s">
        <v>2121</v>
      </c>
      <c r="F7973" t="s">
        <v>2301</v>
      </c>
      <c r="G7973">
        <v>-27.428333330000001</v>
      </c>
      <c r="H7973">
        <v>153.35499999999999</v>
      </c>
      <c r="I7973" t="s">
        <v>2337</v>
      </c>
      <c r="J7973" t="s">
        <v>2122</v>
      </c>
      <c r="K7973">
        <v>10</v>
      </c>
      <c r="L7973">
        <v>11</v>
      </c>
      <c r="N7973">
        <v>1</v>
      </c>
      <c r="O7973">
        <v>1.25</v>
      </c>
      <c r="R7973">
        <v>0.28499999999999998</v>
      </c>
    </row>
    <row r="7974" spans="1:18">
      <c r="A7974" t="s">
        <v>2083</v>
      </c>
      <c r="B7974" t="s">
        <v>2082</v>
      </c>
      <c r="D7974">
        <v>2021</v>
      </c>
      <c r="E7974" t="s">
        <v>2121</v>
      </c>
      <c r="F7974" t="s">
        <v>2301</v>
      </c>
      <c r="G7974">
        <v>-27.428333330000001</v>
      </c>
      <c r="H7974">
        <v>153.35499999999999</v>
      </c>
      <c r="I7974" t="s">
        <v>2337</v>
      </c>
      <c r="J7974" t="s">
        <v>2122</v>
      </c>
      <c r="K7974">
        <v>11</v>
      </c>
      <c r="L7974">
        <v>12</v>
      </c>
      <c r="N7974">
        <v>1</v>
      </c>
      <c r="O7974">
        <v>1.25</v>
      </c>
      <c r="R7974">
        <v>0.28499999999999998</v>
      </c>
    </row>
    <row r="7975" spans="1:18">
      <c r="A7975" t="s">
        <v>2083</v>
      </c>
      <c r="B7975" t="s">
        <v>2082</v>
      </c>
      <c r="D7975">
        <v>2021</v>
      </c>
      <c r="E7975" t="s">
        <v>2121</v>
      </c>
      <c r="F7975" t="s">
        <v>2301</v>
      </c>
      <c r="G7975">
        <v>-27.428333330000001</v>
      </c>
      <c r="H7975">
        <v>153.35499999999999</v>
      </c>
      <c r="I7975" t="s">
        <v>2337</v>
      </c>
      <c r="J7975" t="s">
        <v>2122</v>
      </c>
      <c r="K7975">
        <v>12</v>
      </c>
      <c r="L7975">
        <v>13</v>
      </c>
      <c r="N7975">
        <v>1</v>
      </c>
      <c r="O7975">
        <v>1.25</v>
      </c>
      <c r="R7975">
        <v>0.28499999999999998</v>
      </c>
    </row>
    <row r="7976" spans="1:18">
      <c r="A7976" t="s">
        <v>2083</v>
      </c>
      <c r="B7976" t="s">
        <v>2082</v>
      </c>
      <c r="D7976">
        <v>2021</v>
      </c>
      <c r="E7976" t="s">
        <v>2121</v>
      </c>
      <c r="F7976" t="s">
        <v>2301</v>
      </c>
      <c r="G7976">
        <v>-27.428333330000001</v>
      </c>
      <c r="H7976">
        <v>153.35499999999999</v>
      </c>
      <c r="I7976" t="s">
        <v>2337</v>
      </c>
      <c r="J7976" t="s">
        <v>2122</v>
      </c>
      <c r="K7976">
        <v>13</v>
      </c>
      <c r="L7976">
        <v>14</v>
      </c>
      <c r="N7976">
        <v>1</v>
      </c>
      <c r="O7976">
        <v>1.25</v>
      </c>
      <c r="R7976">
        <v>0.28499999999999998</v>
      </c>
    </row>
    <row r="7977" spans="1:18">
      <c r="A7977" t="s">
        <v>2083</v>
      </c>
      <c r="B7977" t="s">
        <v>2082</v>
      </c>
      <c r="D7977">
        <v>2021</v>
      </c>
      <c r="E7977" t="s">
        <v>2121</v>
      </c>
      <c r="F7977" t="s">
        <v>2301</v>
      </c>
      <c r="G7977">
        <v>-27.428333330000001</v>
      </c>
      <c r="H7977">
        <v>153.35499999999999</v>
      </c>
      <c r="I7977" t="s">
        <v>2337</v>
      </c>
      <c r="J7977" t="s">
        <v>2122</v>
      </c>
      <c r="K7977">
        <v>14</v>
      </c>
      <c r="L7977">
        <v>15</v>
      </c>
      <c r="N7977">
        <v>1</v>
      </c>
      <c r="O7977">
        <v>1.3</v>
      </c>
      <c r="R7977">
        <v>0.31</v>
      </c>
    </row>
    <row r="7978" spans="1:18">
      <c r="A7978" t="s">
        <v>2083</v>
      </c>
      <c r="B7978" t="s">
        <v>2082</v>
      </c>
      <c r="D7978">
        <v>2021</v>
      </c>
      <c r="E7978" t="s">
        <v>2121</v>
      </c>
      <c r="F7978" t="s">
        <v>2301</v>
      </c>
      <c r="G7978">
        <v>-27.428333330000001</v>
      </c>
      <c r="H7978">
        <v>153.35499999999999</v>
      </c>
      <c r="I7978" t="s">
        <v>2337</v>
      </c>
      <c r="J7978" t="s">
        <v>2122</v>
      </c>
      <c r="K7978">
        <v>15</v>
      </c>
      <c r="L7978">
        <v>16</v>
      </c>
      <c r="N7978">
        <v>1</v>
      </c>
      <c r="O7978">
        <v>1.35</v>
      </c>
      <c r="R7978">
        <v>0.32</v>
      </c>
    </row>
    <row r="7979" spans="1:18">
      <c r="A7979" t="s">
        <v>2083</v>
      </c>
      <c r="B7979" t="s">
        <v>2082</v>
      </c>
      <c r="D7979">
        <v>2021</v>
      </c>
      <c r="E7979" t="s">
        <v>2121</v>
      </c>
      <c r="F7979" t="s">
        <v>2301</v>
      </c>
      <c r="G7979">
        <v>-27.428333330000001</v>
      </c>
      <c r="H7979">
        <v>153.35499999999999</v>
      </c>
      <c r="I7979" t="s">
        <v>2337</v>
      </c>
      <c r="J7979" t="s">
        <v>2122</v>
      </c>
      <c r="K7979">
        <v>16</v>
      </c>
      <c r="L7979">
        <v>17</v>
      </c>
      <c r="N7979">
        <v>1</v>
      </c>
      <c r="O7979">
        <v>1.35</v>
      </c>
      <c r="R7979">
        <v>0.32</v>
      </c>
    </row>
    <row r="7980" spans="1:18">
      <c r="A7980" t="s">
        <v>2083</v>
      </c>
      <c r="B7980" t="s">
        <v>2082</v>
      </c>
      <c r="D7980">
        <v>2021</v>
      </c>
      <c r="E7980" t="s">
        <v>2121</v>
      </c>
      <c r="F7980" t="s">
        <v>2301</v>
      </c>
      <c r="G7980">
        <v>-27.428333330000001</v>
      </c>
      <c r="H7980">
        <v>153.35499999999999</v>
      </c>
      <c r="I7980" t="s">
        <v>2337</v>
      </c>
      <c r="J7980" t="s">
        <v>2122</v>
      </c>
      <c r="K7980">
        <v>17</v>
      </c>
      <c r="L7980">
        <v>18</v>
      </c>
      <c r="N7980">
        <v>1</v>
      </c>
      <c r="O7980">
        <v>1.35</v>
      </c>
      <c r="R7980">
        <v>0.32</v>
      </c>
    </row>
    <row r="7981" spans="1:18">
      <c r="A7981" t="s">
        <v>2083</v>
      </c>
      <c r="B7981" t="s">
        <v>2082</v>
      </c>
      <c r="D7981">
        <v>2021</v>
      </c>
      <c r="E7981" t="s">
        <v>2121</v>
      </c>
      <c r="F7981" t="s">
        <v>2301</v>
      </c>
      <c r="G7981">
        <v>-27.428333330000001</v>
      </c>
      <c r="H7981">
        <v>153.35499999999999</v>
      </c>
      <c r="I7981" t="s">
        <v>2337</v>
      </c>
      <c r="J7981" t="s">
        <v>2122</v>
      </c>
      <c r="K7981">
        <v>18</v>
      </c>
      <c r="L7981">
        <v>19</v>
      </c>
      <c r="N7981">
        <v>1</v>
      </c>
      <c r="O7981">
        <v>1.35</v>
      </c>
      <c r="R7981">
        <v>0.32</v>
      </c>
    </row>
    <row r="7982" spans="1:18">
      <c r="A7982" t="s">
        <v>2083</v>
      </c>
      <c r="B7982" t="s">
        <v>2082</v>
      </c>
      <c r="D7982">
        <v>2021</v>
      </c>
      <c r="E7982" t="s">
        <v>2121</v>
      </c>
      <c r="F7982" t="s">
        <v>2301</v>
      </c>
      <c r="G7982">
        <v>-27.428333330000001</v>
      </c>
      <c r="H7982">
        <v>153.35499999999999</v>
      </c>
      <c r="I7982" t="s">
        <v>2337</v>
      </c>
      <c r="J7982" t="s">
        <v>2122</v>
      </c>
      <c r="K7982">
        <v>19</v>
      </c>
      <c r="L7982">
        <v>20</v>
      </c>
      <c r="N7982">
        <v>1</v>
      </c>
      <c r="O7982">
        <v>1.4</v>
      </c>
      <c r="R7982">
        <v>0.33</v>
      </c>
    </row>
    <row r="7983" spans="1:18">
      <c r="A7983" t="s">
        <v>2083</v>
      </c>
      <c r="B7983" t="s">
        <v>2082</v>
      </c>
      <c r="D7983">
        <v>2021</v>
      </c>
      <c r="E7983" t="s">
        <v>2121</v>
      </c>
      <c r="F7983" t="s">
        <v>2301</v>
      </c>
      <c r="G7983">
        <v>-27.428333330000001</v>
      </c>
      <c r="H7983">
        <v>153.35499999999999</v>
      </c>
      <c r="I7983" t="s">
        <v>2337</v>
      </c>
      <c r="J7983" t="s">
        <v>2122</v>
      </c>
      <c r="K7983">
        <v>20</v>
      </c>
      <c r="L7983">
        <v>21</v>
      </c>
      <c r="N7983">
        <v>1</v>
      </c>
      <c r="O7983">
        <v>1.4</v>
      </c>
      <c r="R7983">
        <v>0.28999999999999998</v>
      </c>
    </row>
    <row r="7984" spans="1:18">
      <c r="A7984" t="s">
        <v>2083</v>
      </c>
      <c r="B7984" t="s">
        <v>2082</v>
      </c>
      <c r="D7984">
        <v>2021</v>
      </c>
      <c r="E7984" t="s">
        <v>2121</v>
      </c>
      <c r="F7984" t="s">
        <v>2301</v>
      </c>
      <c r="G7984">
        <v>-27.428333330000001</v>
      </c>
      <c r="H7984">
        <v>153.35499999999999</v>
      </c>
      <c r="I7984" t="s">
        <v>2337</v>
      </c>
      <c r="J7984" t="s">
        <v>2122</v>
      </c>
      <c r="K7984">
        <v>21</v>
      </c>
      <c r="L7984">
        <v>22</v>
      </c>
      <c r="N7984">
        <v>1</v>
      </c>
      <c r="O7984">
        <v>1.4</v>
      </c>
      <c r="R7984">
        <v>0.28999999999999998</v>
      </c>
    </row>
    <row r="7985" spans="1:18">
      <c r="A7985" t="s">
        <v>2083</v>
      </c>
      <c r="B7985" t="s">
        <v>2082</v>
      </c>
      <c r="D7985">
        <v>2021</v>
      </c>
      <c r="E7985" t="s">
        <v>2121</v>
      </c>
      <c r="F7985" t="s">
        <v>2301</v>
      </c>
      <c r="G7985">
        <v>-27.428333330000001</v>
      </c>
      <c r="H7985">
        <v>153.35499999999999</v>
      </c>
      <c r="I7985" t="s">
        <v>2337</v>
      </c>
      <c r="J7985" t="s">
        <v>2122</v>
      </c>
      <c r="K7985">
        <v>22</v>
      </c>
      <c r="L7985">
        <v>23</v>
      </c>
      <c r="N7985">
        <v>1</v>
      </c>
      <c r="O7985">
        <v>1.4</v>
      </c>
      <c r="R7985">
        <v>0.28999999999999998</v>
      </c>
    </row>
    <row r="7986" spans="1:18">
      <c r="A7986" t="s">
        <v>2083</v>
      </c>
      <c r="B7986" t="s">
        <v>2082</v>
      </c>
      <c r="D7986">
        <v>2021</v>
      </c>
      <c r="E7986" t="s">
        <v>2121</v>
      </c>
      <c r="F7986" t="s">
        <v>2301</v>
      </c>
      <c r="G7986">
        <v>-27.428333330000001</v>
      </c>
      <c r="H7986">
        <v>153.35499999999999</v>
      </c>
      <c r="I7986" t="s">
        <v>2337</v>
      </c>
      <c r="J7986" t="s">
        <v>2122</v>
      </c>
      <c r="K7986">
        <v>23</v>
      </c>
      <c r="L7986">
        <v>24</v>
      </c>
      <c r="N7986">
        <v>1</v>
      </c>
      <c r="O7986">
        <v>1.4</v>
      </c>
      <c r="R7986">
        <v>0.28999999999999998</v>
      </c>
    </row>
    <row r="7987" spans="1:18">
      <c r="A7987" t="s">
        <v>2083</v>
      </c>
      <c r="B7987" t="s">
        <v>2082</v>
      </c>
      <c r="D7987">
        <v>2021</v>
      </c>
      <c r="E7987" t="s">
        <v>2121</v>
      </c>
      <c r="F7987" t="s">
        <v>2301</v>
      </c>
      <c r="G7987">
        <v>-27.428333330000001</v>
      </c>
      <c r="H7987">
        <v>153.35499999999999</v>
      </c>
      <c r="I7987" t="s">
        <v>2337</v>
      </c>
      <c r="J7987" t="s">
        <v>2122</v>
      </c>
      <c r="K7987">
        <v>24</v>
      </c>
      <c r="L7987">
        <v>25</v>
      </c>
      <c r="N7987">
        <v>1</v>
      </c>
      <c r="O7987">
        <v>1.4</v>
      </c>
      <c r="R7987">
        <v>0.25</v>
      </c>
    </row>
    <row r="7988" spans="1:18">
      <c r="A7988" t="s">
        <v>2083</v>
      </c>
      <c r="B7988" t="s">
        <v>2082</v>
      </c>
      <c r="D7988">
        <v>2021</v>
      </c>
      <c r="E7988" t="s">
        <v>2121</v>
      </c>
      <c r="F7988" t="s">
        <v>2301</v>
      </c>
      <c r="G7988">
        <v>-27.428333330000001</v>
      </c>
      <c r="H7988">
        <v>153.35499999999999</v>
      </c>
      <c r="I7988" t="s">
        <v>2337</v>
      </c>
      <c r="J7988" t="s">
        <v>2122</v>
      </c>
      <c r="K7988">
        <v>25</v>
      </c>
      <c r="L7988">
        <v>26</v>
      </c>
      <c r="N7988">
        <v>1</v>
      </c>
      <c r="O7988">
        <v>1.5</v>
      </c>
      <c r="R7988">
        <v>0.27500000000000002</v>
      </c>
    </row>
    <row r="7989" spans="1:18">
      <c r="A7989" t="s">
        <v>2083</v>
      </c>
      <c r="B7989" t="s">
        <v>2082</v>
      </c>
      <c r="D7989">
        <v>2021</v>
      </c>
      <c r="E7989" t="s">
        <v>2121</v>
      </c>
      <c r="F7989" t="s">
        <v>2301</v>
      </c>
      <c r="G7989">
        <v>-27.428333330000001</v>
      </c>
      <c r="H7989">
        <v>153.35499999999999</v>
      </c>
      <c r="I7989" t="s">
        <v>2337</v>
      </c>
      <c r="J7989" t="s">
        <v>2122</v>
      </c>
      <c r="K7989">
        <v>26</v>
      </c>
      <c r="L7989">
        <v>27</v>
      </c>
      <c r="N7989">
        <v>1</v>
      </c>
      <c r="O7989">
        <v>1.5</v>
      </c>
      <c r="R7989">
        <v>0.27500000000000002</v>
      </c>
    </row>
    <row r="7990" spans="1:18">
      <c r="A7990" t="s">
        <v>2083</v>
      </c>
      <c r="B7990" t="s">
        <v>2082</v>
      </c>
      <c r="D7990">
        <v>2021</v>
      </c>
      <c r="E7990" t="s">
        <v>2121</v>
      </c>
      <c r="F7990" t="s">
        <v>2301</v>
      </c>
      <c r="G7990">
        <v>-27.428333330000001</v>
      </c>
      <c r="H7990">
        <v>153.35499999999999</v>
      </c>
      <c r="I7990" t="s">
        <v>2337</v>
      </c>
      <c r="J7990" t="s">
        <v>2122</v>
      </c>
      <c r="K7990">
        <v>27</v>
      </c>
      <c r="L7990">
        <v>28</v>
      </c>
      <c r="N7990">
        <v>1</v>
      </c>
      <c r="O7990">
        <v>1.5</v>
      </c>
      <c r="R7990">
        <v>0.27500000000000002</v>
      </c>
    </row>
    <row r="7991" spans="1:18">
      <c r="A7991" t="s">
        <v>2083</v>
      </c>
      <c r="B7991" t="s">
        <v>2082</v>
      </c>
      <c r="D7991">
        <v>2021</v>
      </c>
      <c r="E7991" t="s">
        <v>2121</v>
      </c>
      <c r="F7991" t="s">
        <v>2301</v>
      </c>
      <c r="G7991">
        <v>-27.428333330000001</v>
      </c>
      <c r="H7991">
        <v>153.35499999999999</v>
      </c>
      <c r="I7991" t="s">
        <v>2337</v>
      </c>
      <c r="J7991" t="s">
        <v>2122</v>
      </c>
      <c r="K7991">
        <v>28</v>
      </c>
      <c r="L7991">
        <v>29</v>
      </c>
      <c r="N7991">
        <v>1</v>
      </c>
      <c r="O7991">
        <v>1.5</v>
      </c>
      <c r="R7991">
        <v>0.27500000000000002</v>
      </c>
    </row>
    <row r="7992" spans="1:18">
      <c r="A7992" t="s">
        <v>2083</v>
      </c>
      <c r="B7992" t="s">
        <v>2082</v>
      </c>
      <c r="D7992">
        <v>2021</v>
      </c>
      <c r="E7992" t="s">
        <v>2121</v>
      </c>
      <c r="F7992" t="s">
        <v>2301</v>
      </c>
      <c r="G7992">
        <v>-27.428333330000001</v>
      </c>
      <c r="H7992">
        <v>153.35499999999999</v>
      </c>
      <c r="I7992" t="s">
        <v>2337</v>
      </c>
      <c r="J7992" t="s">
        <v>2122</v>
      </c>
      <c r="K7992">
        <v>29</v>
      </c>
      <c r="L7992">
        <v>30</v>
      </c>
      <c r="N7992">
        <v>1</v>
      </c>
      <c r="O7992">
        <v>1.6</v>
      </c>
      <c r="R7992">
        <v>0.3</v>
      </c>
    </row>
    <row r="7993" spans="1:18">
      <c r="A7993" t="s">
        <v>2083</v>
      </c>
      <c r="B7993" t="s">
        <v>2082</v>
      </c>
      <c r="D7993">
        <v>2021</v>
      </c>
      <c r="E7993" t="s">
        <v>2121</v>
      </c>
      <c r="F7993" t="s">
        <v>2301</v>
      </c>
      <c r="G7993">
        <v>-27.428333330000001</v>
      </c>
      <c r="H7993">
        <v>153.35499999999999</v>
      </c>
      <c r="I7993" t="s">
        <v>2337</v>
      </c>
      <c r="J7993" t="s">
        <v>2122</v>
      </c>
      <c r="K7993">
        <v>30</v>
      </c>
      <c r="L7993">
        <v>31</v>
      </c>
      <c r="N7993">
        <v>1</v>
      </c>
      <c r="O7993">
        <v>1.5</v>
      </c>
      <c r="R7993">
        <v>0.33500000000000002</v>
      </c>
    </row>
    <row r="7994" spans="1:18">
      <c r="A7994" t="s">
        <v>2083</v>
      </c>
      <c r="B7994" t="s">
        <v>2082</v>
      </c>
      <c r="D7994">
        <v>2021</v>
      </c>
      <c r="E7994" t="s">
        <v>2121</v>
      </c>
      <c r="F7994" t="s">
        <v>2301</v>
      </c>
      <c r="G7994">
        <v>-27.428333330000001</v>
      </c>
      <c r="H7994">
        <v>153.35499999999999</v>
      </c>
      <c r="I7994" t="s">
        <v>2337</v>
      </c>
      <c r="J7994" t="s">
        <v>2122</v>
      </c>
      <c r="K7994">
        <v>31</v>
      </c>
      <c r="L7994">
        <v>32</v>
      </c>
      <c r="N7994">
        <v>1</v>
      </c>
      <c r="O7994">
        <v>1.5</v>
      </c>
      <c r="R7994">
        <v>0.33500000000000002</v>
      </c>
    </row>
    <row r="7995" spans="1:18">
      <c r="A7995" t="s">
        <v>2083</v>
      </c>
      <c r="B7995" t="s">
        <v>2082</v>
      </c>
      <c r="D7995">
        <v>2021</v>
      </c>
      <c r="E7995" t="s">
        <v>2121</v>
      </c>
      <c r="F7995" t="s">
        <v>2301</v>
      </c>
      <c r="G7995">
        <v>-27.428333330000001</v>
      </c>
      <c r="H7995">
        <v>153.35499999999999</v>
      </c>
      <c r="I7995" t="s">
        <v>2337</v>
      </c>
      <c r="J7995" t="s">
        <v>2122</v>
      </c>
      <c r="K7995">
        <v>32</v>
      </c>
      <c r="L7995">
        <v>33</v>
      </c>
      <c r="N7995">
        <v>1</v>
      </c>
      <c r="O7995">
        <v>1.5</v>
      </c>
      <c r="R7995">
        <v>0.33500000000000002</v>
      </c>
    </row>
    <row r="7996" spans="1:18">
      <c r="A7996" t="s">
        <v>2083</v>
      </c>
      <c r="B7996" t="s">
        <v>2082</v>
      </c>
      <c r="D7996">
        <v>2021</v>
      </c>
      <c r="E7996" t="s">
        <v>2121</v>
      </c>
      <c r="F7996" t="s">
        <v>2301</v>
      </c>
      <c r="G7996">
        <v>-27.428333330000001</v>
      </c>
      <c r="H7996">
        <v>153.35499999999999</v>
      </c>
      <c r="I7996" t="s">
        <v>2337</v>
      </c>
      <c r="J7996" t="s">
        <v>2122</v>
      </c>
      <c r="K7996">
        <v>33</v>
      </c>
      <c r="L7996">
        <v>34</v>
      </c>
      <c r="N7996">
        <v>1</v>
      </c>
      <c r="O7996">
        <v>1.5</v>
      </c>
      <c r="R7996">
        <v>0.33500000000000002</v>
      </c>
    </row>
    <row r="7997" spans="1:18">
      <c r="A7997" t="s">
        <v>2083</v>
      </c>
      <c r="B7997" t="s">
        <v>2082</v>
      </c>
      <c r="D7997">
        <v>2021</v>
      </c>
      <c r="E7997" t="s">
        <v>2121</v>
      </c>
      <c r="F7997" t="s">
        <v>2301</v>
      </c>
      <c r="G7997">
        <v>-27.428333330000001</v>
      </c>
      <c r="H7997">
        <v>153.35499999999999</v>
      </c>
      <c r="I7997" t="s">
        <v>2337</v>
      </c>
      <c r="J7997" t="s">
        <v>2122</v>
      </c>
      <c r="K7997">
        <v>34</v>
      </c>
      <c r="L7997">
        <v>35</v>
      </c>
      <c r="N7997">
        <v>1</v>
      </c>
      <c r="O7997">
        <v>1.4</v>
      </c>
      <c r="R7997">
        <v>0.37</v>
      </c>
    </row>
    <row r="7998" spans="1:18">
      <c r="A7998" t="s">
        <v>2083</v>
      </c>
      <c r="B7998" t="s">
        <v>2082</v>
      </c>
      <c r="D7998">
        <v>2021</v>
      </c>
      <c r="E7998" t="s">
        <v>2121</v>
      </c>
      <c r="F7998" t="s">
        <v>2301</v>
      </c>
      <c r="G7998">
        <v>-27.428333330000001</v>
      </c>
      <c r="H7998">
        <v>153.35499999999999</v>
      </c>
      <c r="I7998" t="s">
        <v>2337</v>
      </c>
      <c r="J7998" t="s">
        <v>2122</v>
      </c>
      <c r="K7998">
        <v>35</v>
      </c>
      <c r="L7998">
        <v>36</v>
      </c>
      <c r="N7998">
        <v>1</v>
      </c>
      <c r="O7998">
        <v>1.3</v>
      </c>
      <c r="R7998">
        <v>0.34</v>
      </c>
    </row>
    <row r="7999" spans="1:18">
      <c r="A7999" t="s">
        <v>2083</v>
      </c>
      <c r="B7999" t="s">
        <v>2082</v>
      </c>
      <c r="D7999">
        <v>2021</v>
      </c>
      <c r="E7999" t="s">
        <v>2121</v>
      </c>
      <c r="F7999" t="s">
        <v>2301</v>
      </c>
      <c r="G7999">
        <v>-27.428333330000001</v>
      </c>
      <c r="H7999">
        <v>153.35499999999999</v>
      </c>
      <c r="I7999" t="s">
        <v>2337</v>
      </c>
      <c r="J7999" t="s">
        <v>2122</v>
      </c>
      <c r="K7999">
        <v>36</v>
      </c>
      <c r="L7999">
        <v>37</v>
      </c>
      <c r="N7999">
        <v>1</v>
      </c>
      <c r="O7999">
        <v>1.3</v>
      </c>
      <c r="R7999">
        <v>0.34</v>
      </c>
    </row>
    <row r="8000" spans="1:18">
      <c r="A8000" t="s">
        <v>2083</v>
      </c>
      <c r="B8000" t="s">
        <v>2082</v>
      </c>
      <c r="D8000">
        <v>2021</v>
      </c>
      <c r="E8000" t="s">
        <v>2121</v>
      </c>
      <c r="F8000" t="s">
        <v>2301</v>
      </c>
      <c r="G8000">
        <v>-27.428333330000001</v>
      </c>
      <c r="H8000">
        <v>153.35499999999999</v>
      </c>
      <c r="I8000" t="s">
        <v>2337</v>
      </c>
      <c r="J8000" t="s">
        <v>2122</v>
      </c>
      <c r="K8000">
        <v>37</v>
      </c>
      <c r="L8000">
        <v>38</v>
      </c>
      <c r="N8000">
        <v>1</v>
      </c>
      <c r="O8000">
        <v>1.3</v>
      </c>
      <c r="R8000">
        <v>0.34</v>
      </c>
    </row>
    <row r="8001" spans="1:18">
      <c r="A8001" t="s">
        <v>2083</v>
      </c>
      <c r="B8001" t="s">
        <v>2082</v>
      </c>
      <c r="D8001">
        <v>2021</v>
      </c>
      <c r="E8001" t="s">
        <v>2121</v>
      </c>
      <c r="F8001" t="s">
        <v>2301</v>
      </c>
      <c r="G8001">
        <v>-27.428333330000001</v>
      </c>
      <c r="H8001">
        <v>153.35499999999999</v>
      </c>
      <c r="I8001" t="s">
        <v>2337</v>
      </c>
      <c r="J8001" t="s">
        <v>2122</v>
      </c>
      <c r="K8001">
        <v>38</v>
      </c>
      <c r="L8001">
        <v>39</v>
      </c>
      <c r="N8001">
        <v>1</v>
      </c>
      <c r="O8001">
        <v>1.3</v>
      </c>
      <c r="R8001">
        <v>0.34</v>
      </c>
    </row>
    <row r="8002" spans="1:18">
      <c r="A8002" t="s">
        <v>2083</v>
      </c>
      <c r="B8002" t="s">
        <v>2082</v>
      </c>
      <c r="D8002">
        <v>2021</v>
      </c>
      <c r="E8002" t="s">
        <v>2121</v>
      </c>
      <c r="F8002" t="s">
        <v>2301</v>
      </c>
      <c r="G8002">
        <v>-27.428333330000001</v>
      </c>
      <c r="H8002">
        <v>153.35499999999999</v>
      </c>
      <c r="I8002" t="s">
        <v>2337</v>
      </c>
      <c r="J8002" t="s">
        <v>2122</v>
      </c>
      <c r="K8002">
        <v>39</v>
      </c>
      <c r="L8002">
        <v>40</v>
      </c>
      <c r="N8002">
        <v>1</v>
      </c>
      <c r="O8002">
        <v>1.2</v>
      </c>
      <c r="R8002">
        <v>0.31</v>
      </c>
    </row>
    <row r="8003" spans="1:18">
      <c r="A8003" t="s">
        <v>2083</v>
      </c>
      <c r="B8003" t="s">
        <v>2082</v>
      </c>
      <c r="D8003">
        <v>2021</v>
      </c>
      <c r="E8003" t="s">
        <v>2121</v>
      </c>
      <c r="F8003" t="s">
        <v>2301</v>
      </c>
      <c r="G8003">
        <v>-27.428333330000001</v>
      </c>
      <c r="H8003">
        <v>153.35499999999999</v>
      </c>
      <c r="I8003" t="s">
        <v>2337</v>
      </c>
      <c r="J8003" t="s">
        <v>2122</v>
      </c>
      <c r="K8003">
        <v>40</v>
      </c>
      <c r="L8003">
        <v>41</v>
      </c>
      <c r="N8003">
        <v>1</v>
      </c>
      <c r="O8003">
        <v>1.1000000000000001</v>
      </c>
      <c r="R8003">
        <v>0.28000000000000003</v>
      </c>
    </row>
    <row r="8004" spans="1:18">
      <c r="A8004" t="s">
        <v>2083</v>
      </c>
      <c r="B8004" t="s">
        <v>2082</v>
      </c>
      <c r="D8004">
        <v>2021</v>
      </c>
      <c r="E8004" t="s">
        <v>2121</v>
      </c>
      <c r="F8004" t="s">
        <v>2301</v>
      </c>
      <c r="G8004">
        <v>-27.428333330000001</v>
      </c>
      <c r="H8004">
        <v>153.35499999999999</v>
      </c>
      <c r="I8004" t="s">
        <v>2337</v>
      </c>
      <c r="J8004" t="s">
        <v>2122</v>
      </c>
      <c r="K8004">
        <v>41</v>
      </c>
      <c r="L8004">
        <v>42</v>
      </c>
      <c r="N8004">
        <v>1</v>
      </c>
      <c r="O8004">
        <v>1.1000000000000001</v>
      </c>
      <c r="R8004">
        <v>0.28000000000000003</v>
      </c>
    </row>
    <row r="8005" spans="1:18">
      <c r="A8005" t="s">
        <v>2083</v>
      </c>
      <c r="B8005" t="s">
        <v>2082</v>
      </c>
      <c r="D8005">
        <v>2021</v>
      </c>
      <c r="E8005" t="s">
        <v>2121</v>
      </c>
      <c r="F8005" t="s">
        <v>2301</v>
      </c>
      <c r="G8005">
        <v>-27.428333330000001</v>
      </c>
      <c r="H8005">
        <v>153.35499999999999</v>
      </c>
      <c r="I8005" t="s">
        <v>2337</v>
      </c>
      <c r="J8005" t="s">
        <v>2122</v>
      </c>
      <c r="K8005">
        <v>42</v>
      </c>
      <c r="L8005">
        <v>43</v>
      </c>
      <c r="N8005">
        <v>1</v>
      </c>
      <c r="O8005">
        <v>1.1000000000000001</v>
      </c>
      <c r="R8005">
        <v>0.28000000000000003</v>
      </c>
    </row>
    <row r="8006" spans="1:18">
      <c r="A8006" t="s">
        <v>2083</v>
      </c>
      <c r="B8006" t="s">
        <v>2082</v>
      </c>
      <c r="D8006">
        <v>2021</v>
      </c>
      <c r="E8006" t="s">
        <v>2121</v>
      </c>
      <c r="F8006" t="s">
        <v>2301</v>
      </c>
      <c r="G8006">
        <v>-27.428333330000001</v>
      </c>
      <c r="H8006">
        <v>153.35499999999999</v>
      </c>
      <c r="I8006" t="s">
        <v>2337</v>
      </c>
      <c r="J8006" t="s">
        <v>2122</v>
      </c>
      <c r="K8006">
        <v>43</v>
      </c>
      <c r="L8006">
        <v>44</v>
      </c>
      <c r="N8006">
        <v>1</v>
      </c>
      <c r="O8006">
        <v>1.1000000000000001</v>
      </c>
      <c r="R8006">
        <v>0.28000000000000003</v>
      </c>
    </row>
    <row r="8007" spans="1:18">
      <c r="A8007" t="s">
        <v>2083</v>
      </c>
      <c r="B8007" t="s">
        <v>2082</v>
      </c>
      <c r="D8007">
        <v>2021</v>
      </c>
      <c r="E8007" t="s">
        <v>2121</v>
      </c>
      <c r="F8007" t="s">
        <v>2301</v>
      </c>
      <c r="G8007">
        <v>-27.428333330000001</v>
      </c>
      <c r="H8007">
        <v>153.35499999999999</v>
      </c>
      <c r="I8007" t="s">
        <v>2337</v>
      </c>
      <c r="J8007" t="s">
        <v>2122</v>
      </c>
      <c r="K8007">
        <v>44</v>
      </c>
      <c r="L8007">
        <v>45</v>
      </c>
      <c r="N8007">
        <v>1</v>
      </c>
      <c r="O8007">
        <v>1</v>
      </c>
      <c r="R8007">
        <v>0.25</v>
      </c>
    </row>
    <row r="8008" spans="1:18">
      <c r="A8008" t="s">
        <v>2083</v>
      </c>
      <c r="B8008" t="s">
        <v>2082</v>
      </c>
      <c r="D8008">
        <v>2021</v>
      </c>
      <c r="E8008" t="s">
        <v>2121</v>
      </c>
      <c r="F8008" t="s">
        <v>2301</v>
      </c>
      <c r="G8008">
        <v>-27.428333330000001</v>
      </c>
      <c r="H8008">
        <v>153.35499999999999</v>
      </c>
      <c r="I8008" t="s">
        <v>2337</v>
      </c>
      <c r="J8008" t="s">
        <v>2122</v>
      </c>
      <c r="K8008">
        <v>45</v>
      </c>
      <c r="L8008">
        <v>46</v>
      </c>
      <c r="N8008">
        <v>1</v>
      </c>
      <c r="O8008">
        <v>1.25</v>
      </c>
      <c r="R8008">
        <v>0.245</v>
      </c>
    </row>
    <row r="8009" spans="1:18">
      <c r="A8009" t="s">
        <v>2083</v>
      </c>
      <c r="B8009" t="s">
        <v>2082</v>
      </c>
      <c r="D8009">
        <v>2021</v>
      </c>
      <c r="E8009" t="s">
        <v>2121</v>
      </c>
      <c r="F8009" t="s">
        <v>2301</v>
      </c>
      <c r="G8009">
        <v>-27.428333330000001</v>
      </c>
      <c r="H8009">
        <v>153.35499999999999</v>
      </c>
      <c r="I8009" t="s">
        <v>2337</v>
      </c>
      <c r="J8009" t="s">
        <v>2122</v>
      </c>
      <c r="K8009">
        <v>46</v>
      </c>
      <c r="L8009">
        <v>47</v>
      </c>
      <c r="N8009">
        <v>1</v>
      </c>
      <c r="O8009">
        <v>1.25</v>
      </c>
      <c r="R8009">
        <v>0.245</v>
      </c>
    </row>
    <row r="8010" spans="1:18">
      <c r="A8010" t="s">
        <v>2083</v>
      </c>
      <c r="B8010" t="s">
        <v>2082</v>
      </c>
      <c r="D8010">
        <v>2021</v>
      </c>
      <c r="E8010" t="s">
        <v>2121</v>
      </c>
      <c r="F8010" t="s">
        <v>2301</v>
      </c>
      <c r="G8010">
        <v>-27.428333330000001</v>
      </c>
      <c r="H8010">
        <v>153.35499999999999</v>
      </c>
      <c r="I8010" t="s">
        <v>2337</v>
      </c>
      <c r="J8010" t="s">
        <v>2122</v>
      </c>
      <c r="K8010">
        <v>47</v>
      </c>
      <c r="L8010">
        <v>48</v>
      </c>
      <c r="N8010">
        <v>1</v>
      </c>
      <c r="O8010">
        <v>1.25</v>
      </c>
      <c r="R8010">
        <v>0.245</v>
      </c>
    </row>
    <row r="8011" spans="1:18">
      <c r="A8011" t="s">
        <v>2083</v>
      </c>
      <c r="B8011" t="s">
        <v>2082</v>
      </c>
      <c r="D8011">
        <v>2021</v>
      </c>
      <c r="E8011" t="s">
        <v>2121</v>
      </c>
      <c r="F8011" t="s">
        <v>2301</v>
      </c>
      <c r="G8011">
        <v>-27.428333330000001</v>
      </c>
      <c r="H8011">
        <v>153.35499999999999</v>
      </c>
      <c r="I8011" t="s">
        <v>2337</v>
      </c>
      <c r="J8011" t="s">
        <v>2122</v>
      </c>
      <c r="K8011">
        <v>48</v>
      </c>
      <c r="L8011">
        <v>49</v>
      </c>
      <c r="N8011">
        <v>1</v>
      </c>
      <c r="O8011">
        <v>1.25</v>
      </c>
      <c r="R8011">
        <v>0.245</v>
      </c>
    </row>
    <row r="8012" spans="1:18">
      <c r="A8012" t="s">
        <v>2083</v>
      </c>
      <c r="B8012" t="s">
        <v>2082</v>
      </c>
      <c r="D8012">
        <v>2021</v>
      </c>
      <c r="E8012" t="s">
        <v>2121</v>
      </c>
      <c r="F8012" t="s">
        <v>2301</v>
      </c>
      <c r="G8012">
        <v>-27.428333330000001</v>
      </c>
      <c r="H8012">
        <v>153.35499999999999</v>
      </c>
      <c r="I8012" t="s">
        <v>2337</v>
      </c>
      <c r="J8012" t="s">
        <v>2122</v>
      </c>
      <c r="K8012">
        <v>49</v>
      </c>
      <c r="L8012">
        <v>50</v>
      </c>
      <c r="N8012">
        <v>1</v>
      </c>
      <c r="O8012">
        <v>1.5</v>
      </c>
      <c r="R8012">
        <v>0.24</v>
      </c>
    </row>
    <row r="8013" spans="1:18">
      <c r="A8013" t="s">
        <v>2083</v>
      </c>
      <c r="B8013" t="s">
        <v>2082</v>
      </c>
      <c r="D8013">
        <v>2021</v>
      </c>
      <c r="E8013" t="s">
        <v>2121</v>
      </c>
      <c r="F8013" t="s">
        <v>2301</v>
      </c>
      <c r="G8013">
        <v>-27.428333330000001</v>
      </c>
      <c r="H8013">
        <v>153.35499999999999</v>
      </c>
      <c r="I8013" t="s">
        <v>2337</v>
      </c>
      <c r="J8013" t="s">
        <v>2122</v>
      </c>
      <c r="K8013">
        <v>50</v>
      </c>
      <c r="L8013">
        <v>51</v>
      </c>
      <c r="N8013">
        <v>1</v>
      </c>
      <c r="O8013">
        <v>1.3</v>
      </c>
      <c r="R8013">
        <v>0.30499999999999999</v>
      </c>
    </row>
    <row r="8014" spans="1:18">
      <c r="A8014" t="s">
        <v>2083</v>
      </c>
      <c r="B8014" t="s">
        <v>2082</v>
      </c>
      <c r="D8014">
        <v>2021</v>
      </c>
      <c r="E8014" t="s">
        <v>2121</v>
      </c>
      <c r="F8014" t="s">
        <v>2301</v>
      </c>
      <c r="G8014">
        <v>-27.428333330000001</v>
      </c>
      <c r="H8014">
        <v>153.35499999999999</v>
      </c>
      <c r="I8014" t="s">
        <v>2337</v>
      </c>
      <c r="J8014" t="s">
        <v>2122</v>
      </c>
      <c r="K8014">
        <v>51</v>
      </c>
      <c r="L8014">
        <v>52</v>
      </c>
      <c r="N8014">
        <v>1</v>
      </c>
      <c r="O8014">
        <v>1.3</v>
      </c>
      <c r="R8014">
        <v>0.30499999999999999</v>
      </c>
    </row>
    <row r="8015" spans="1:18">
      <c r="A8015" t="s">
        <v>2083</v>
      </c>
      <c r="B8015" t="s">
        <v>2082</v>
      </c>
      <c r="D8015">
        <v>2021</v>
      </c>
      <c r="E8015" t="s">
        <v>2121</v>
      </c>
      <c r="F8015" t="s">
        <v>2301</v>
      </c>
      <c r="G8015">
        <v>-27.428333330000001</v>
      </c>
      <c r="H8015">
        <v>153.35499999999999</v>
      </c>
      <c r="I8015" t="s">
        <v>2337</v>
      </c>
      <c r="J8015" t="s">
        <v>2122</v>
      </c>
      <c r="K8015">
        <v>52</v>
      </c>
      <c r="L8015">
        <v>53</v>
      </c>
      <c r="N8015">
        <v>1</v>
      </c>
      <c r="O8015">
        <v>1.3</v>
      </c>
      <c r="R8015">
        <v>0.30499999999999999</v>
      </c>
    </row>
    <row r="8016" spans="1:18">
      <c r="A8016" t="s">
        <v>2083</v>
      </c>
      <c r="B8016" t="s">
        <v>2082</v>
      </c>
      <c r="D8016">
        <v>2021</v>
      </c>
      <c r="E8016" t="s">
        <v>2121</v>
      </c>
      <c r="F8016" t="s">
        <v>2301</v>
      </c>
      <c r="G8016">
        <v>-27.428333330000001</v>
      </c>
      <c r="H8016">
        <v>153.35499999999999</v>
      </c>
      <c r="I8016" t="s">
        <v>2337</v>
      </c>
      <c r="J8016" t="s">
        <v>2122</v>
      </c>
      <c r="K8016">
        <v>53</v>
      </c>
      <c r="L8016">
        <v>54</v>
      </c>
      <c r="N8016">
        <v>1</v>
      </c>
      <c r="O8016">
        <v>1.3</v>
      </c>
      <c r="R8016">
        <v>0.30499999999999999</v>
      </c>
    </row>
    <row r="8017" spans="1:18">
      <c r="A8017" t="s">
        <v>2083</v>
      </c>
      <c r="B8017" t="s">
        <v>2082</v>
      </c>
      <c r="D8017">
        <v>2021</v>
      </c>
      <c r="E8017" t="s">
        <v>2121</v>
      </c>
      <c r="F8017" t="s">
        <v>2301</v>
      </c>
      <c r="G8017">
        <v>-27.428333330000001</v>
      </c>
      <c r="H8017">
        <v>153.35499999999999</v>
      </c>
      <c r="I8017" t="s">
        <v>2337</v>
      </c>
      <c r="J8017" t="s">
        <v>2122</v>
      </c>
      <c r="K8017">
        <v>54</v>
      </c>
      <c r="L8017">
        <v>55</v>
      </c>
      <c r="N8017">
        <v>1</v>
      </c>
      <c r="O8017">
        <v>1.1000000000000001</v>
      </c>
      <c r="R8017">
        <v>0.37</v>
      </c>
    </row>
    <row r="8018" spans="1:18">
      <c r="A8018" t="s">
        <v>2083</v>
      </c>
      <c r="B8018" t="s">
        <v>2082</v>
      </c>
      <c r="D8018">
        <v>2021</v>
      </c>
      <c r="E8018" t="s">
        <v>2121</v>
      </c>
      <c r="F8018" t="s">
        <v>2301</v>
      </c>
      <c r="G8018">
        <v>-27.428333330000001</v>
      </c>
      <c r="H8018">
        <v>153.35499999999999</v>
      </c>
      <c r="I8018" t="s">
        <v>2337</v>
      </c>
      <c r="J8018" t="s">
        <v>2122</v>
      </c>
      <c r="K8018">
        <v>55</v>
      </c>
      <c r="L8018">
        <v>56</v>
      </c>
      <c r="N8018">
        <v>1</v>
      </c>
      <c r="O8018">
        <v>1.2</v>
      </c>
      <c r="R8018">
        <v>0.28999999999999998</v>
      </c>
    </row>
    <row r="8019" spans="1:18">
      <c r="A8019" t="s">
        <v>2083</v>
      </c>
      <c r="B8019" t="s">
        <v>2082</v>
      </c>
      <c r="D8019">
        <v>2021</v>
      </c>
      <c r="E8019" t="s">
        <v>2121</v>
      </c>
      <c r="F8019" t="s">
        <v>2301</v>
      </c>
      <c r="G8019">
        <v>-27.428333330000001</v>
      </c>
      <c r="H8019">
        <v>153.35499999999999</v>
      </c>
      <c r="I8019" t="s">
        <v>2337</v>
      </c>
      <c r="J8019" t="s">
        <v>2122</v>
      </c>
      <c r="K8019">
        <v>56</v>
      </c>
      <c r="L8019">
        <v>57</v>
      </c>
      <c r="N8019">
        <v>1</v>
      </c>
      <c r="O8019">
        <v>1.2</v>
      </c>
      <c r="R8019">
        <v>0.28999999999999998</v>
      </c>
    </row>
    <row r="8020" spans="1:18">
      <c r="A8020" t="s">
        <v>2083</v>
      </c>
      <c r="B8020" t="s">
        <v>2082</v>
      </c>
      <c r="D8020">
        <v>2021</v>
      </c>
      <c r="E8020" t="s">
        <v>2121</v>
      </c>
      <c r="F8020" t="s">
        <v>2301</v>
      </c>
      <c r="G8020">
        <v>-27.428333330000001</v>
      </c>
      <c r="H8020">
        <v>153.35499999999999</v>
      </c>
      <c r="I8020" t="s">
        <v>2337</v>
      </c>
      <c r="J8020" t="s">
        <v>2122</v>
      </c>
      <c r="K8020">
        <v>57</v>
      </c>
      <c r="L8020">
        <v>58</v>
      </c>
      <c r="N8020">
        <v>1</v>
      </c>
      <c r="O8020">
        <v>1.2</v>
      </c>
      <c r="R8020">
        <v>0.28999999999999998</v>
      </c>
    </row>
    <row r="8021" spans="1:18">
      <c r="A8021" t="s">
        <v>2083</v>
      </c>
      <c r="B8021" t="s">
        <v>2082</v>
      </c>
      <c r="D8021">
        <v>2021</v>
      </c>
      <c r="E8021" t="s">
        <v>2121</v>
      </c>
      <c r="F8021" t="s">
        <v>2301</v>
      </c>
      <c r="G8021">
        <v>-27.428333330000001</v>
      </c>
      <c r="H8021">
        <v>153.35499999999999</v>
      </c>
      <c r="I8021" t="s">
        <v>2337</v>
      </c>
      <c r="J8021" t="s">
        <v>2122</v>
      </c>
      <c r="K8021">
        <v>58</v>
      </c>
      <c r="L8021">
        <v>59</v>
      </c>
      <c r="N8021">
        <v>1</v>
      </c>
      <c r="O8021">
        <v>1.2</v>
      </c>
      <c r="R8021">
        <v>0.28999999999999998</v>
      </c>
    </row>
    <row r="8022" spans="1:18">
      <c r="A8022" t="s">
        <v>2083</v>
      </c>
      <c r="B8022" t="s">
        <v>2082</v>
      </c>
      <c r="D8022">
        <v>2021</v>
      </c>
      <c r="E8022" t="s">
        <v>2121</v>
      </c>
      <c r="F8022" t="s">
        <v>2301</v>
      </c>
      <c r="G8022">
        <v>-27.428333330000001</v>
      </c>
      <c r="H8022">
        <v>153.35499999999999</v>
      </c>
      <c r="I8022" t="s">
        <v>2337</v>
      </c>
      <c r="J8022" t="s">
        <v>2122</v>
      </c>
      <c r="K8022">
        <v>59</v>
      </c>
      <c r="L8022">
        <v>60</v>
      </c>
      <c r="N8022">
        <v>1</v>
      </c>
      <c r="O8022">
        <v>1.3</v>
      </c>
      <c r="R8022">
        <v>0.21</v>
      </c>
    </row>
    <row r="8023" spans="1:18">
      <c r="A8023" t="s">
        <v>2083</v>
      </c>
      <c r="B8023" t="s">
        <v>2082</v>
      </c>
      <c r="D8023">
        <v>2021</v>
      </c>
      <c r="E8023" t="s">
        <v>2121</v>
      </c>
      <c r="F8023" t="s">
        <v>2301</v>
      </c>
      <c r="G8023">
        <v>-27.428333330000001</v>
      </c>
      <c r="H8023">
        <v>153.35499999999999</v>
      </c>
      <c r="I8023" t="s">
        <v>2337</v>
      </c>
      <c r="J8023" t="s">
        <v>2122</v>
      </c>
      <c r="K8023">
        <v>60</v>
      </c>
      <c r="L8023">
        <v>61</v>
      </c>
      <c r="N8023">
        <v>1</v>
      </c>
      <c r="O8023">
        <v>1.3</v>
      </c>
      <c r="R8023">
        <v>0.21</v>
      </c>
    </row>
    <row r="8024" spans="1:18">
      <c r="A8024" t="s">
        <v>2083</v>
      </c>
      <c r="B8024" t="s">
        <v>2082</v>
      </c>
      <c r="D8024">
        <v>2021</v>
      </c>
      <c r="E8024" t="s">
        <v>2121</v>
      </c>
      <c r="F8024" t="s">
        <v>2301</v>
      </c>
      <c r="G8024">
        <v>-27.428333330000001</v>
      </c>
      <c r="H8024">
        <v>153.35499999999999</v>
      </c>
      <c r="I8024" t="s">
        <v>2337</v>
      </c>
      <c r="J8024" t="s">
        <v>2122</v>
      </c>
      <c r="K8024">
        <v>61</v>
      </c>
      <c r="L8024">
        <v>62</v>
      </c>
      <c r="N8024">
        <v>1</v>
      </c>
      <c r="O8024">
        <v>1.3</v>
      </c>
      <c r="R8024">
        <v>0.21</v>
      </c>
    </row>
    <row r="8025" spans="1:18">
      <c r="A8025" t="s">
        <v>2083</v>
      </c>
      <c r="B8025" t="s">
        <v>2082</v>
      </c>
      <c r="D8025">
        <v>2021</v>
      </c>
      <c r="E8025" t="s">
        <v>2121</v>
      </c>
      <c r="F8025" t="s">
        <v>2301</v>
      </c>
      <c r="G8025">
        <v>-27.428333330000001</v>
      </c>
      <c r="H8025">
        <v>153.35499999999999</v>
      </c>
      <c r="I8025" t="s">
        <v>2337</v>
      </c>
      <c r="J8025" t="s">
        <v>2122</v>
      </c>
      <c r="K8025">
        <v>62</v>
      </c>
      <c r="L8025">
        <v>63</v>
      </c>
      <c r="N8025">
        <v>1</v>
      </c>
      <c r="O8025">
        <v>1.3</v>
      </c>
      <c r="R8025">
        <v>0.21</v>
      </c>
    </row>
    <row r="8026" spans="1:18">
      <c r="A8026" t="s">
        <v>2083</v>
      </c>
      <c r="B8026" t="s">
        <v>2082</v>
      </c>
      <c r="D8026">
        <v>2021</v>
      </c>
      <c r="E8026" t="s">
        <v>2121</v>
      </c>
      <c r="F8026" t="s">
        <v>2301</v>
      </c>
      <c r="G8026">
        <v>-27.428333330000001</v>
      </c>
      <c r="H8026">
        <v>153.35499999999999</v>
      </c>
      <c r="I8026" t="s">
        <v>2337</v>
      </c>
      <c r="J8026" t="s">
        <v>2122</v>
      </c>
      <c r="K8026">
        <v>63</v>
      </c>
      <c r="L8026">
        <v>64</v>
      </c>
      <c r="N8026">
        <v>1</v>
      </c>
      <c r="O8026">
        <v>1.3</v>
      </c>
      <c r="R8026">
        <v>0.21</v>
      </c>
    </row>
    <row r="8027" spans="1:18">
      <c r="A8027" t="s">
        <v>2083</v>
      </c>
      <c r="B8027" t="s">
        <v>2082</v>
      </c>
      <c r="D8027">
        <v>2021</v>
      </c>
      <c r="E8027" t="s">
        <v>2121</v>
      </c>
      <c r="F8027" t="s">
        <v>2301</v>
      </c>
      <c r="G8027">
        <v>-27.428333330000001</v>
      </c>
      <c r="H8027">
        <v>153.35499999999999</v>
      </c>
      <c r="I8027" t="s">
        <v>2337</v>
      </c>
      <c r="J8027" t="s">
        <v>2122</v>
      </c>
      <c r="K8027">
        <v>64</v>
      </c>
      <c r="L8027">
        <v>65</v>
      </c>
      <c r="N8027">
        <v>1</v>
      </c>
      <c r="O8027">
        <v>1.3</v>
      </c>
      <c r="R8027">
        <v>0.21</v>
      </c>
    </row>
    <row r="8028" spans="1:18">
      <c r="A8028" t="s">
        <v>2083</v>
      </c>
      <c r="B8028" t="s">
        <v>2082</v>
      </c>
      <c r="D8028">
        <v>2021</v>
      </c>
      <c r="E8028" t="s">
        <v>2121</v>
      </c>
      <c r="F8028" t="s">
        <v>2301</v>
      </c>
      <c r="G8028">
        <v>-27.428333330000001</v>
      </c>
      <c r="H8028">
        <v>153.35499999999999</v>
      </c>
      <c r="I8028" t="s">
        <v>2337</v>
      </c>
      <c r="J8028" t="s">
        <v>2122</v>
      </c>
      <c r="K8028">
        <v>65</v>
      </c>
      <c r="L8028">
        <v>66</v>
      </c>
      <c r="N8028">
        <v>1</v>
      </c>
      <c r="O8028">
        <v>1.4</v>
      </c>
      <c r="R8028">
        <v>0.215</v>
      </c>
    </row>
    <row r="8029" spans="1:18">
      <c r="A8029" t="s">
        <v>2083</v>
      </c>
      <c r="B8029" t="s">
        <v>2082</v>
      </c>
      <c r="D8029">
        <v>2021</v>
      </c>
      <c r="E8029" t="s">
        <v>2121</v>
      </c>
      <c r="F8029" t="s">
        <v>2301</v>
      </c>
      <c r="G8029">
        <v>-27.428333330000001</v>
      </c>
      <c r="H8029">
        <v>153.35499999999999</v>
      </c>
      <c r="I8029" t="s">
        <v>2337</v>
      </c>
      <c r="J8029" t="s">
        <v>2122</v>
      </c>
      <c r="K8029">
        <v>66</v>
      </c>
      <c r="L8029">
        <v>67</v>
      </c>
      <c r="N8029">
        <v>1</v>
      </c>
      <c r="O8029">
        <v>1.4</v>
      </c>
      <c r="R8029">
        <v>0.215</v>
      </c>
    </row>
    <row r="8030" spans="1:18">
      <c r="A8030" t="s">
        <v>2083</v>
      </c>
      <c r="B8030" t="s">
        <v>2082</v>
      </c>
      <c r="D8030">
        <v>2021</v>
      </c>
      <c r="E8030" t="s">
        <v>2121</v>
      </c>
      <c r="F8030" t="s">
        <v>2301</v>
      </c>
      <c r="G8030">
        <v>-27.428333330000001</v>
      </c>
      <c r="H8030">
        <v>153.35499999999999</v>
      </c>
      <c r="I8030" t="s">
        <v>2337</v>
      </c>
      <c r="J8030" t="s">
        <v>2122</v>
      </c>
      <c r="K8030">
        <v>67</v>
      </c>
      <c r="L8030">
        <v>68</v>
      </c>
      <c r="N8030">
        <v>1</v>
      </c>
      <c r="O8030">
        <v>1.4</v>
      </c>
      <c r="R8030">
        <v>0.215</v>
      </c>
    </row>
    <row r="8031" spans="1:18">
      <c r="A8031" t="s">
        <v>2083</v>
      </c>
      <c r="B8031" t="s">
        <v>2082</v>
      </c>
      <c r="D8031">
        <v>2021</v>
      </c>
      <c r="E8031" t="s">
        <v>2121</v>
      </c>
      <c r="F8031" t="s">
        <v>2301</v>
      </c>
      <c r="G8031">
        <v>-27.428333330000001</v>
      </c>
      <c r="H8031">
        <v>153.35499999999999</v>
      </c>
      <c r="I8031" t="s">
        <v>2337</v>
      </c>
      <c r="J8031" t="s">
        <v>2122</v>
      </c>
      <c r="K8031">
        <v>68</v>
      </c>
      <c r="L8031">
        <v>69</v>
      </c>
      <c r="N8031">
        <v>1</v>
      </c>
      <c r="O8031">
        <v>1.4</v>
      </c>
      <c r="R8031">
        <v>0.215</v>
      </c>
    </row>
    <row r="8032" spans="1:18">
      <c r="A8032" t="s">
        <v>2083</v>
      </c>
      <c r="B8032" t="s">
        <v>2082</v>
      </c>
      <c r="D8032">
        <v>2021</v>
      </c>
      <c r="E8032" t="s">
        <v>2121</v>
      </c>
      <c r="F8032" t="s">
        <v>2301</v>
      </c>
      <c r="G8032">
        <v>-27.428333330000001</v>
      </c>
      <c r="H8032">
        <v>153.35499999999999</v>
      </c>
      <c r="I8032" t="s">
        <v>2337</v>
      </c>
      <c r="J8032" t="s">
        <v>2122</v>
      </c>
      <c r="K8032">
        <v>69</v>
      </c>
      <c r="L8032">
        <v>70</v>
      </c>
      <c r="N8032">
        <v>1</v>
      </c>
      <c r="O8032">
        <v>1.5</v>
      </c>
      <c r="R8032">
        <v>0.22</v>
      </c>
    </row>
    <row r="8033" spans="1:18">
      <c r="A8033" t="s">
        <v>2083</v>
      </c>
      <c r="B8033" t="s">
        <v>2082</v>
      </c>
      <c r="D8033">
        <v>2021</v>
      </c>
      <c r="E8033" t="s">
        <v>2121</v>
      </c>
      <c r="F8033" t="s">
        <v>2301</v>
      </c>
      <c r="G8033">
        <v>-27.428333330000001</v>
      </c>
      <c r="H8033">
        <v>153.35499999999999</v>
      </c>
      <c r="I8033" t="s">
        <v>2337</v>
      </c>
      <c r="J8033" t="s">
        <v>2122</v>
      </c>
      <c r="K8033">
        <v>70</v>
      </c>
      <c r="L8033">
        <v>71</v>
      </c>
      <c r="N8033">
        <v>1</v>
      </c>
      <c r="O8033">
        <v>1.55</v>
      </c>
      <c r="R8033">
        <v>0.23499999999999999</v>
      </c>
    </row>
    <row r="8034" spans="1:18">
      <c r="A8034" t="s">
        <v>2083</v>
      </c>
      <c r="B8034" t="s">
        <v>2082</v>
      </c>
      <c r="D8034">
        <v>2021</v>
      </c>
      <c r="E8034" t="s">
        <v>2121</v>
      </c>
      <c r="F8034" t="s">
        <v>2301</v>
      </c>
      <c r="G8034">
        <v>-27.428333330000001</v>
      </c>
      <c r="H8034">
        <v>153.35499999999999</v>
      </c>
      <c r="I8034" t="s">
        <v>2337</v>
      </c>
      <c r="J8034" t="s">
        <v>2122</v>
      </c>
      <c r="K8034">
        <v>71</v>
      </c>
      <c r="L8034">
        <v>72</v>
      </c>
      <c r="N8034">
        <v>1</v>
      </c>
      <c r="O8034">
        <v>1.55</v>
      </c>
      <c r="R8034">
        <v>0.23499999999999999</v>
      </c>
    </row>
    <row r="8035" spans="1:18">
      <c r="A8035" t="s">
        <v>2083</v>
      </c>
      <c r="B8035" t="s">
        <v>2082</v>
      </c>
      <c r="D8035">
        <v>2021</v>
      </c>
      <c r="E8035" t="s">
        <v>2121</v>
      </c>
      <c r="F8035" t="s">
        <v>2301</v>
      </c>
      <c r="G8035">
        <v>-27.428333330000001</v>
      </c>
      <c r="H8035">
        <v>153.35499999999999</v>
      </c>
      <c r="I8035" t="s">
        <v>2337</v>
      </c>
      <c r="J8035" t="s">
        <v>2122</v>
      </c>
      <c r="K8035">
        <v>72</v>
      </c>
      <c r="L8035">
        <v>73</v>
      </c>
      <c r="N8035">
        <v>1</v>
      </c>
      <c r="O8035">
        <v>1.55</v>
      </c>
      <c r="R8035">
        <v>0.23499999999999999</v>
      </c>
    </row>
    <row r="8036" spans="1:18">
      <c r="A8036" t="s">
        <v>2083</v>
      </c>
      <c r="B8036" t="s">
        <v>2082</v>
      </c>
      <c r="D8036">
        <v>2021</v>
      </c>
      <c r="E8036" t="s">
        <v>2121</v>
      </c>
      <c r="F8036" t="s">
        <v>2301</v>
      </c>
      <c r="G8036">
        <v>-27.428333330000001</v>
      </c>
      <c r="H8036">
        <v>153.35499999999999</v>
      </c>
      <c r="I8036" t="s">
        <v>2337</v>
      </c>
      <c r="J8036" t="s">
        <v>2122</v>
      </c>
      <c r="K8036">
        <v>73</v>
      </c>
      <c r="L8036">
        <v>74</v>
      </c>
      <c r="N8036">
        <v>1</v>
      </c>
      <c r="O8036">
        <v>1.55</v>
      </c>
      <c r="R8036">
        <v>0.23499999999999999</v>
      </c>
    </row>
    <row r="8037" spans="1:18">
      <c r="A8037" t="s">
        <v>2083</v>
      </c>
      <c r="B8037" t="s">
        <v>2082</v>
      </c>
      <c r="D8037">
        <v>2021</v>
      </c>
      <c r="E8037" t="s">
        <v>2121</v>
      </c>
      <c r="F8037" t="s">
        <v>2301</v>
      </c>
      <c r="G8037">
        <v>-27.428333330000001</v>
      </c>
      <c r="H8037">
        <v>153.35499999999999</v>
      </c>
      <c r="I8037" t="s">
        <v>2337</v>
      </c>
      <c r="J8037" t="s">
        <v>2122</v>
      </c>
      <c r="K8037">
        <v>74</v>
      </c>
      <c r="L8037">
        <v>75</v>
      </c>
      <c r="N8037">
        <v>1</v>
      </c>
      <c r="O8037">
        <v>1.6</v>
      </c>
      <c r="R8037">
        <v>0.25</v>
      </c>
    </row>
    <row r="8038" spans="1:18">
      <c r="A8038" t="s">
        <v>2083</v>
      </c>
      <c r="B8038" t="s">
        <v>2082</v>
      </c>
      <c r="D8038">
        <v>2021</v>
      </c>
      <c r="E8038" t="s">
        <v>2121</v>
      </c>
      <c r="F8038" t="s">
        <v>2301</v>
      </c>
      <c r="G8038">
        <v>-27.428333330000001</v>
      </c>
      <c r="H8038">
        <v>153.35499999999999</v>
      </c>
      <c r="I8038" t="s">
        <v>2337</v>
      </c>
      <c r="J8038" t="s">
        <v>2122</v>
      </c>
      <c r="K8038">
        <v>75</v>
      </c>
      <c r="L8038">
        <v>76</v>
      </c>
      <c r="N8038">
        <v>1</v>
      </c>
      <c r="O8038">
        <v>1.5</v>
      </c>
      <c r="R8038">
        <v>0.245</v>
      </c>
    </row>
    <row r="8039" spans="1:18">
      <c r="A8039" t="s">
        <v>2083</v>
      </c>
      <c r="B8039" t="s">
        <v>2082</v>
      </c>
      <c r="D8039">
        <v>2021</v>
      </c>
      <c r="E8039" t="s">
        <v>2121</v>
      </c>
      <c r="F8039" t="s">
        <v>2301</v>
      </c>
      <c r="G8039">
        <v>-27.428333330000001</v>
      </c>
      <c r="H8039">
        <v>153.35499999999999</v>
      </c>
      <c r="I8039" t="s">
        <v>2337</v>
      </c>
      <c r="J8039" t="s">
        <v>2122</v>
      </c>
      <c r="K8039">
        <v>76</v>
      </c>
      <c r="L8039">
        <v>77</v>
      </c>
      <c r="N8039">
        <v>1</v>
      </c>
      <c r="O8039">
        <v>1.5</v>
      </c>
      <c r="R8039">
        <v>0.245</v>
      </c>
    </row>
    <row r="8040" spans="1:18">
      <c r="A8040" t="s">
        <v>2083</v>
      </c>
      <c r="B8040" t="s">
        <v>2082</v>
      </c>
      <c r="D8040">
        <v>2021</v>
      </c>
      <c r="E8040" t="s">
        <v>2121</v>
      </c>
      <c r="F8040" t="s">
        <v>2301</v>
      </c>
      <c r="G8040">
        <v>-27.428333330000001</v>
      </c>
      <c r="H8040">
        <v>153.35499999999999</v>
      </c>
      <c r="I8040" t="s">
        <v>2337</v>
      </c>
      <c r="J8040" t="s">
        <v>2122</v>
      </c>
      <c r="K8040">
        <v>77</v>
      </c>
      <c r="L8040">
        <v>78</v>
      </c>
      <c r="N8040">
        <v>1</v>
      </c>
      <c r="O8040">
        <v>1.5</v>
      </c>
      <c r="R8040">
        <v>0.245</v>
      </c>
    </row>
    <row r="8041" spans="1:18">
      <c r="A8041" t="s">
        <v>2083</v>
      </c>
      <c r="B8041" t="s">
        <v>2082</v>
      </c>
      <c r="D8041">
        <v>2021</v>
      </c>
      <c r="E8041" t="s">
        <v>2121</v>
      </c>
      <c r="F8041" t="s">
        <v>2301</v>
      </c>
      <c r="G8041">
        <v>-27.428333330000001</v>
      </c>
      <c r="H8041">
        <v>153.35499999999999</v>
      </c>
      <c r="I8041" t="s">
        <v>2337</v>
      </c>
      <c r="J8041" t="s">
        <v>2122</v>
      </c>
      <c r="K8041">
        <v>78</v>
      </c>
      <c r="L8041">
        <v>79</v>
      </c>
      <c r="N8041">
        <v>1</v>
      </c>
      <c r="O8041">
        <v>1.5</v>
      </c>
      <c r="R8041">
        <v>0.245</v>
      </c>
    </row>
    <row r="8042" spans="1:18">
      <c r="A8042" t="s">
        <v>2083</v>
      </c>
      <c r="B8042" t="s">
        <v>2082</v>
      </c>
      <c r="D8042">
        <v>2021</v>
      </c>
      <c r="E8042" t="s">
        <v>2121</v>
      </c>
      <c r="F8042" t="s">
        <v>2301</v>
      </c>
      <c r="G8042">
        <v>-27.428333330000001</v>
      </c>
      <c r="H8042">
        <v>153.35499999999999</v>
      </c>
      <c r="I8042" t="s">
        <v>2337</v>
      </c>
      <c r="J8042" t="s">
        <v>2122</v>
      </c>
      <c r="K8042">
        <v>79</v>
      </c>
      <c r="L8042">
        <v>80</v>
      </c>
      <c r="N8042">
        <v>1</v>
      </c>
      <c r="O8042">
        <v>1.4</v>
      </c>
      <c r="R8042">
        <v>0.24</v>
      </c>
    </row>
    <row r="8043" spans="1:18">
      <c r="A8043" t="s">
        <v>2083</v>
      </c>
      <c r="B8043" t="s">
        <v>2082</v>
      </c>
      <c r="D8043">
        <v>2021</v>
      </c>
      <c r="E8043" t="s">
        <v>2121</v>
      </c>
      <c r="F8043" t="s">
        <v>2301</v>
      </c>
      <c r="G8043">
        <v>-27.428333330000001</v>
      </c>
      <c r="H8043">
        <v>153.35499999999999</v>
      </c>
      <c r="I8043" t="s">
        <v>2337</v>
      </c>
      <c r="J8043" t="s">
        <v>2120</v>
      </c>
      <c r="K8043">
        <v>0</v>
      </c>
      <c r="L8043">
        <v>1</v>
      </c>
      <c r="N8043">
        <v>1</v>
      </c>
      <c r="O8043">
        <v>1.1488</v>
      </c>
      <c r="R8043">
        <v>0.28999999999999998</v>
      </c>
    </row>
    <row r="8044" spans="1:18">
      <c r="A8044" t="s">
        <v>2083</v>
      </c>
      <c r="B8044" t="s">
        <v>2082</v>
      </c>
      <c r="D8044">
        <v>2021</v>
      </c>
      <c r="E8044" t="s">
        <v>2121</v>
      </c>
      <c r="F8044" t="s">
        <v>2301</v>
      </c>
      <c r="G8044">
        <v>-27.428333330000001</v>
      </c>
      <c r="H8044">
        <v>153.35499999999999</v>
      </c>
      <c r="I8044" t="s">
        <v>2337</v>
      </c>
      <c r="J8044" t="s">
        <v>2120</v>
      </c>
      <c r="K8044">
        <v>1</v>
      </c>
      <c r="L8044">
        <v>2</v>
      </c>
      <c r="N8044">
        <v>1</v>
      </c>
      <c r="O8044">
        <v>1.2463</v>
      </c>
      <c r="R8044">
        <v>0.41499999999999998</v>
      </c>
    </row>
    <row r="8045" spans="1:18">
      <c r="A8045" t="s">
        <v>2083</v>
      </c>
      <c r="B8045" t="s">
        <v>2082</v>
      </c>
      <c r="D8045">
        <v>2021</v>
      </c>
      <c r="E8045" t="s">
        <v>2121</v>
      </c>
      <c r="F8045" t="s">
        <v>2301</v>
      </c>
      <c r="G8045">
        <v>-27.428333330000001</v>
      </c>
      <c r="H8045">
        <v>153.35499999999999</v>
      </c>
      <c r="I8045" t="s">
        <v>2337</v>
      </c>
      <c r="J8045" t="s">
        <v>2120</v>
      </c>
      <c r="K8045">
        <v>2</v>
      </c>
      <c r="L8045">
        <v>3</v>
      </c>
      <c r="N8045">
        <v>1</v>
      </c>
      <c r="O8045">
        <v>1.2463</v>
      </c>
      <c r="R8045">
        <v>0.41499999999999998</v>
      </c>
    </row>
    <row r="8046" spans="1:18">
      <c r="A8046" t="s">
        <v>2083</v>
      </c>
      <c r="B8046" t="s">
        <v>2082</v>
      </c>
      <c r="D8046">
        <v>2021</v>
      </c>
      <c r="E8046" t="s">
        <v>2121</v>
      </c>
      <c r="F8046" t="s">
        <v>2301</v>
      </c>
      <c r="G8046">
        <v>-27.428333330000001</v>
      </c>
      <c r="H8046">
        <v>153.35499999999999</v>
      </c>
      <c r="I8046" t="s">
        <v>2337</v>
      </c>
      <c r="J8046" t="s">
        <v>2120</v>
      </c>
      <c r="K8046">
        <v>3</v>
      </c>
      <c r="L8046">
        <v>4</v>
      </c>
      <c r="N8046">
        <v>1</v>
      </c>
      <c r="O8046">
        <v>1.2463</v>
      </c>
      <c r="R8046">
        <v>0.41499999999999998</v>
      </c>
    </row>
    <row r="8047" spans="1:18">
      <c r="A8047" t="s">
        <v>2083</v>
      </c>
      <c r="B8047" t="s">
        <v>2082</v>
      </c>
      <c r="D8047">
        <v>2021</v>
      </c>
      <c r="E8047" t="s">
        <v>2121</v>
      </c>
      <c r="F8047" t="s">
        <v>2301</v>
      </c>
      <c r="G8047">
        <v>-27.428333330000001</v>
      </c>
      <c r="H8047">
        <v>153.35499999999999</v>
      </c>
      <c r="I8047" t="s">
        <v>2337</v>
      </c>
      <c r="J8047" t="s">
        <v>2120</v>
      </c>
      <c r="K8047">
        <v>4</v>
      </c>
      <c r="L8047">
        <v>5</v>
      </c>
      <c r="N8047">
        <v>1</v>
      </c>
      <c r="O8047">
        <v>1.3438000000000001</v>
      </c>
      <c r="R8047">
        <v>0.54</v>
      </c>
    </row>
    <row r="8048" spans="1:18">
      <c r="A8048" t="s">
        <v>2083</v>
      </c>
      <c r="B8048" t="s">
        <v>2082</v>
      </c>
      <c r="D8048">
        <v>2021</v>
      </c>
      <c r="E8048" t="s">
        <v>2121</v>
      </c>
      <c r="F8048" t="s">
        <v>2301</v>
      </c>
      <c r="G8048">
        <v>-27.428333330000001</v>
      </c>
      <c r="H8048">
        <v>153.35499999999999</v>
      </c>
      <c r="I8048" t="s">
        <v>2337</v>
      </c>
      <c r="J8048" t="s">
        <v>2120</v>
      </c>
      <c r="K8048">
        <v>5</v>
      </c>
      <c r="L8048">
        <v>6</v>
      </c>
      <c r="N8048">
        <v>1</v>
      </c>
      <c r="O8048">
        <v>1.2307999999999999</v>
      </c>
      <c r="R8048">
        <v>0.41499999999999998</v>
      </c>
    </row>
    <row r="8049" spans="1:18">
      <c r="A8049" t="s">
        <v>2083</v>
      </c>
      <c r="B8049" t="s">
        <v>2082</v>
      </c>
      <c r="D8049">
        <v>2021</v>
      </c>
      <c r="E8049" t="s">
        <v>2121</v>
      </c>
      <c r="F8049" t="s">
        <v>2301</v>
      </c>
      <c r="G8049">
        <v>-27.428333330000001</v>
      </c>
      <c r="H8049">
        <v>153.35499999999999</v>
      </c>
      <c r="I8049" t="s">
        <v>2337</v>
      </c>
      <c r="J8049" t="s">
        <v>2120</v>
      </c>
      <c r="K8049">
        <v>6</v>
      </c>
      <c r="L8049">
        <v>7</v>
      </c>
      <c r="N8049">
        <v>1</v>
      </c>
      <c r="O8049">
        <v>1.2307999999999999</v>
      </c>
      <c r="R8049">
        <v>0.41499999999999998</v>
      </c>
    </row>
    <row r="8050" spans="1:18">
      <c r="A8050" t="s">
        <v>2083</v>
      </c>
      <c r="B8050" t="s">
        <v>2082</v>
      </c>
      <c r="D8050">
        <v>2021</v>
      </c>
      <c r="E8050" t="s">
        <v>2121</v>
      </c>
      <c r="F8050" t="s">
        <v>2301</v>
      </c>
      <c r="G8050">
        <v>-27.428333330000001</v>
      </c>
      <c r="H8050">
        <v>153.35499999999999</v>
      </c>
      <c r="I8050" t="s">
        <v>2337</v>
      </c>
      <c r="J8050" t="s">
        <v>2120</v>
      </c>
      <c r="K8050">
        <v>7</v>
      </c>
      <c r="L8050">
        <v>8</v>
      </c>
      <c r="N8050">
        <v>1</v>
      </c>
      <c r="O8050">
        <v>1.2307999999999999</v>
      </c>
      <c r="R8050">
        <v>0.41499999999999998</v>
      </c>
    </row>
    <row r="8051" spans="1:18">
      <c r="A8051" t="s">
        <v>2083</v>
      </c>
      <c r="B8051" t="s">
        <v>2082</v>
      </c>
      <c r="D8051">
        <v>2021</v>
      </c>
      <c r="E8051" t="s">
        <v>2121</v>
      </c>
      <c r="F8051" t="s">
        <v>2301</v>
      </c>
      <c r="G8051">
        <v>-27.428333330000001</v>
      </c>
      <c r="H8051">
        <v>153.35499999999999</v>
      </c>
      <c r="I8051" t="s">
        <v>2337</v>
      </c>
      <c r="J8051" t="s">
        <v>2120</v>
      </c>
      <c r="K8051">
        <v>8</v>
      </c>
      <c r="L8051">
        <v>9</v>
      </c>
      <c r="N8051">
        <v>1</v>
      </c>
      <c r="O8051">
        <v>1.2307999999999999</v>
      </c>
      <c r="R8051">
        <v>0.41499999999999998</v>
      </c>
    </row>
    <row r="8052" spans="1:18">
      <c r="A8052" t="s">
        <v>2083</v>
      </c>
      <c r="B8052" t="s">
        <v>2082</v>
      </c>
      <c r="D8052">
        <v>2021</v>
      </c>
      <c r="E8052" t="s">
        <v>2121</v>
      </c>
      <c r="F8052" t="s">
        <v>2301</v>
      </c>
      <c r="G8052">
        <v>-27.428333330000001</v>
      </c>
      <c r="H8052">
        <v>153.35499999999999</v>
      </c>
      <c r="I8052" t="s">
        <v>2337</v>
      </c>
      <c r="J8052" t="s">
        <v>2120</v>
      </c>
      <c r="K8052">
        <v>9</v>
      </c>
      <c r="L8052">
        <v>10</v>
      </c>
      <c r="N8052">
        <v>1</v>
      </c>
      <c r="O8052">
        <v>1.1178999999999999</v>
      </c>
      <c r="R8052">
        <v>0.28999999999999998</v>
      </c>
    </row>
    <row r="8053" spans="1:18">
      <c r="A8053" t="s">
        <v>2083</v>
      </c>
      <c r="B8053" t="s">
        <v>2082</v>
      </c>
      <c r="D8053">
        <v>2021</v>
      </c>
      <c r="E8053" t="s">
        <v>2121</v>
      </c>
      <c r="F8053" t="s">
        <v>2301</v>
      </c>
      <c r="G8053">
        <v>-27.428333330000001</v>
      </c>
      <c r="H8053">
        <v>153.35499999999999</v>
      </c>
      <c r="I8053" t="s">
        <v>2337</v>
      </c>
      <c r="J8053" t="s">
        <v>2120</v>
      </c>
      <c r="K8053">
        <v>10</v>
      </c>
      <c r="L8053">
        <v>11</v>
      </c>
      <c r="N8053">
        <v>1</v>
      </c>
      <c r="O8053">
        <v>1.3311999999999999</v>
      </c>
      <c r="R8053">
        <v>0.33</v>
      </c>
    </row>
    <row r="8054" spans="1:18">
      <c r="A8054" t="s">
        <v>2083</v>
      </c>
      <c r="B8054" t="s">
        <v>2082</v>
      </c>
      <c r="D8054">
        <v>2021</v>
      </c>
      <c r="E8054" t="s">
        <v>2121</v>
      </c>
      <c r="F8054" t="s">
        <v>2301</v>
      </c>
      <c r="G8054">
        <v>-27.428333330000001</v>
      </c>
      <c r="H8054">
        <v>153.35499999999999</v>
      </c>
      <c r="I8054" t="s">
        <v>2337</v>
      </c>
      <c r="J8054" t="s">
        <v>2120</v>
      </c>
      <c r="K8054">
        <v>11</v>
      </c>
      <c r="L8054">
        <v>12</v>
      </c>
      <c r="N8054">
        <v>1</v>
      </c>
      <c r="O8054">
        <v>1.3311999999999999</v>
      </c>
      <c r="R8054">
        <v>0.33</v>
      </c>
    </row>
    <row r="8055" spans="1:18">
      <c r="A8055" t="s">
        <v>2083</v>
      </c>
      <c r="B8055" t="s">
        <v>2082</v>
      </c>
      <c r="D8055">
        <v>2021</v>
      </c>
      <c r="E8055" t="s">
        <v>2121</v>
      </c>
      <c r="F8055" t="s">
        <v>2301</v>
      </c>
      <c r="G8055">
        <v>-27.428333330000001</v>
      </c>
      <c r="H8055">
        <v>153.35499999999999</v>
      </c>
      <c r="I8055" t="s">
        <v>2337</v>
      </c>
      <c r="J8055" t="s">
        <v>2120</v>
      </c>
      <c r="K8055">
        <v>12</v>
      </c>
      <c r="L8055">
        <v>13</v>
      </c>
      <c r="N8055">
        <v>1</v>
      </c>
      <c r="O8055">
        <v>1.3311999999999999</v>
      </c>
      <c r="R8055">
        <v>0.33</v>
      </c>
    </row>
    <row r="8056" spans="1:18">
      <c r="A8056" t="s">
        <v>2083</v>
      </c>
      <c r="B8056" t="s">
        <v>2082</v>
      </c>
      <c r="D8056">
        <v>2021</v>
      </c>
      <c r="E8056" t="s">
        <v>2121</v>
      </c>
      <c r="F8056" t="s">
        <v>2301</v>
      </c>
      <c r="G8056">
        <v>-27.428333330000001</v>
      </c>
      <c r="H8056">
        <v>153.35499999999999</v>
      </c>
      <c r="I8056" t="s">
        <v>2337</v>
      </c>
      <c r="J8056" t="s">
        <v>2120</v>
      </c>
      <c r="K8056">
        <v>13</v>
      </c>
      <c r="L8056">
        <v>14</v>
      </c>
      <c r="N8056">
        <v>1</v>
      </c>
      <c r="O8056">
        <v>1.3311999999999999</v>
      </c>
      <c r="R8056">
        <v>0.33</v>
      </c>
    </row>
    <row r="8057" spans="1:18">
      <c r="A8057" t="s">
        <v>2083</v>
      </c>
      <c r="B8057" t="s">
        <v>2082</v>
      </c>
      <c r="D8057">
        <v>2021</v>
      </c>
      <c r="E8057" t="s">
        <v>2121</v>
      </c>
      <c r="F8057" t="s">
        <v>2301</v>
      </c>
      <c r="G8057">
        <v>-27.428333330000001</v>
      </c>
      <c r="H8057">
        <v>153.35499999999999</v>
      </c>
      <c r="I8057" t="s">
        <v>2337</v>
      </c>
      <c r="J8057" t="s">
        <v>2120</v>
      </c>
      <c r="K8057">
        <v>14</v>
      </c>
      <c r="L8057">
        <v>15</v>
      </c>
      <c r="N8057">
        <v>1</v>
      </c>
      <c r="O8057">
        <v>1.5444</v>
      </c>
      <c r="R8057">
        <v>0.37</v>
      </c>
    </row>
    <row r="8058" spans="1:18">
      <c r="A8058" t="s">
        <v>2083</v>
      </c>
      <c r="B8058" t="s">
        <v>2082</v>
      </c>
      <c r="D8058">
        <v>2021</v>
      </c>
      <c r="E8058" t="s">
        <v>2121</v>
      </c>
      <c r="F8058" t="s">
        <v>2301</v>
      </c>
      <c r="G8058">
        <v>-27.428333330000001</v>
      </c>
      <c r="H8058">
        <v>153.35499999999999</v>
      </c>
      <c r="I8058" t="s">
        <v>2337</v>
      </c>
      <c r="J8058" t="s">
        <v>2120</v>
      </c>
      <c r="K8058">
        <v>15</v>
      </c>
      <c r="L8058">
        <v>16</v>
      </c>
      <c r="N8058">
        <v>1</v>
      </c>
      <c r="O8058">
        <v>1.5920000000000001</v>
      </c>
      <c r="R8058">
        <v>0.36499999999999999</v>
      </c>
    </row>
    <row r="8059" spans="1:18">
      <c r="A8059" t="s">
        <v>2083</v>
      </c>
      <c r="B8059" t="s">
        <v>2082</v>
      </c>
      <c r="D8059">
        <v>2021</v>
      </c>
      <c r="E8059" t="s">
        <v>2121</v>
      </c>
      <c r="F8059" t="s">
        <v>2301</v>
      </c>
      <c r="G8059">
        <v>-27.428333330000001</v>
      </c>
      <c r="H8059">
        <v>153.35499999999999</v>
      </c>
      <c r="I8059" t="s">
        <v>2337</v>
      </c>
      <c r="J8059" t="s">
        <v>2120</v>
      </c>
      <c r="K8059">
        <v>16</v>
      </c>
      <c r="L8059">
        <v>17</v>
      </c>
      <c r="N8059">
        <v>1</v>
      </c>
      <c r="O8059">
        <v>1.5920000000000001</v>
      </c>
      <c r="R8059">
        <v>0.36499999999999999</v>
      </c>
    </row>
    <row r="8060" spans="1:18">
      <c r="A8060" t="s">
        <v>2083</v>
      </c>
      <c r="B8060" t="s">
        <v>2082</v>
      </c>
      <c r="D8060">
        <v>2021</v>
      </c>
      <c r="E8060" t="s">
        <v>2121</v>
      </c>
      <c r="F8060" t="s">
        <v>2301</v>
      </c>
      <c r="G8060">
        <v>-27.428333330000001</v>
      </c>
      <c r="H8060">
        <v>153.35499999999999</v>
      </c>
      <c r="I8060" t="s">
        <v>2337</v>
      </c>
      <c r="J8060" t="s">
        <v>2120</v>
      </c>
      <c r="K8060">
        <v>17</v>
      </c>
      <c r="L8060">
        <v>18</v>
      </c>
      <c r="N8060">
        <v>1</v>
      </c>
      <c r="O8060">
        <v>1.5920000000000001</v>
      </c>
      <c r="R8060">
        <v>0.36499999999999999</v>
      </c>
    </row>
    <row r="8061" spans="1:18">
      <c r="A8061" t="s">
        <v>2083</v>
      </c>
      <c r="B8061" t="s">
        <v>2082</v>
      </c>
      <c r="D8061">
        <v>2021</v>
      </c>
      <c r="E8061" t="s">
        <v>2121</v>
      </c>
      <c r="F8061" t="s">
        <v>2301</v>
      </c>
      <c r="G8061">
        <v>-27.428333330000001</v>
      </c>
      <c r="H8061">
        <v>153.35499999999999</v>
      </c>
      <c r="I8061" t="s">
        <v>2337</v>
      </c>
      <c r="J8061" t="s">
        <v>2120</v>
      </c>
      <c r="K8061">
        <v>18</v>
      </c>
      <c r="L8061">
        <v>19</v>
      </c>
      <c r="N8061">
        <v>1</v>
      </c>
      <c r="O8061">
        <v>1.5920000000000001</v>
      </c>
      <c r="R8061">
        <v>0.36499999999999999</v>
      </c>
    </row>
    <row r="8062" spans="1:18">
      <c r="A8062" t="s">
        <v>2083</v>
      </c>
      <c r="B8062" t="s">
        <v>2082</v>
      </c>
      <c r="D8062">
        <v>2021</v>
      </c>
      <c r="E8062" t="s">
        <v>2121</v>
      </c>
      <c r="F8062" t="s">
        <v>2301</v>
      </c>
      <c r="G8062">
        <v>-27.428333330000001</v>
      </c>
      <c r="H8062">
        <v>153.35499999999999</v>
      </c>
      <c r="I8062" t="s">
        <v>2337</v>
      </c>
      <c r="J8062" t="s">
        <v>2120</v>
      </c>
      <c r="K8062">
        <v>19</v>
      </c>
      <c r="L8062">
        <v>20</v>
      </c>
      <c r="N8062">
        <v>1</v>
      </c>
      <c r="O8062">
        <v>1.6395</v>
      </c>
      <c r="R8062">
        <v>0.36</v>
      </c>
    </row>
    <row r="8063" spans="1:18">
      <c r="A8063" t="s">
        <v>2083</v>
      </c>
      <c r="B8063" t="s">
        <v>2082</v>
      </c>
      <c r="D8063">
        <v>2021</v>
      </c>
      <c r="E8063" t="s">
        <v>2121</v>
      </c>
      <c r="F8063" t="s">
        <v>2301</v>
      </c>
      <c r="G8063">
        <v>-27.428333330000001</v>
      </c>
      <c r="H8063">
        <v>153.35499999999999</v>
      </c>
      <c r="I8063" t="s">
        <v>2337</v>
      </c>
      <c r="J8063" t="s">
        <v>2120</v>
      </c>
      <c r="K8063">
        <v>20</v>
      </c>
      <c r="L8063">
        <v>21</v>
      </c>
      <c r="N8063">
        <v>1</v>
      </c>
      <c r="O8063">
        <v>1.8003</v>
      </c>
      <c r="R8063">
        <v>0.38</v>
      </c>
    </row>
    <row r="8064" spans="1:18">
      <c r="A8064" t="s">
        <v>2083</v>
      </c>
      <c r="B8064" t="s">
        <v>2082</v>
      </c>
      <c r="D8064">
        <v>2021</v>
      </c>
      <c r="E8064" t="s">
        <v>2121</v>
      </c>
      <c r="F8064" t="s">
        <v>2301</v>
      </c>
      <c r="G8064">
        <v>-27.428333330000001</v>
      </c>
      <c r="H8064">
        <v>153.35499999999999</v>
      </c>
      <c r="I8064" t="s">
        <v>2337</v>
      </c>
      <c r="J8064" t="s">
        <v>2120</v>
      </c>
      <c r="K8064">
        <v>21</v>
      </c>
      <c r="L8064">
        <v>22</v>
      </c>
      <c r="N8064">
        <v>1</v>
      </c>
      <c r="O8064">
        <v>1.8003</v>
      </c>
      <c r="R8064">
        <v>0.38</v>
      </c>
    </row>
    <row r="8065" spans="1:18">
      <c r="A8065" t="s">
        <v>2083</v>
      </c>
      <c r="B8065" t="s">
        <v>2082</v>
      </c>
      <c r="D8065">
        <v>2021</v>
      </c>
      <c r="E8065" t="s">
        <v>2121</v>
      </c>
      <c r="F8065" t="s">
        <v>2301</v>
      </c>
      <c r="G8065">
        <v>-27.428333330000001</v>
      </c>
      <c r="H8065">
        <v>153.35499999999999</v>
      </c>
      <c r="I8065" t="s">
        <v>2337</v>
      </c>
      <c r="J8065" t="s">
        <v>2120</v>
      </c>
      <c r="K8065">
        <v>22</v>
      </c>
      <c r="L8065">
        <v>23</v>
      </c>
      <c r="N8065">
        <v>1</v>
      </c>
      <c r="O8065">
        <v>1.8003</v>
      </c>
      <c r="R8065">
        <v>0.38</v>
      </c>
    </row>
    <row r="8066" spans="1:18">
      <c r="A8066" t="s">
        <v>2083</v>
      </c>
      <c r="B8066" t="s">
        <v>2082</v>
      </c>
      <c r="D8066">
        <v>2021</v>
      </c>
      <c r="E8066" t="s">
        <v>2121</v>
      </c>
      <c r="F8066" t="s">
        <v>2301</v>
      </c>
      <c r="G8066">
        <v>-27.428333330000001</v>
      </c>
      <c r="H8066">
        <v>153.35499999999999</v>
      </c>
      <c r="I8066" t="s">
        <v>2337</v>
      </c>
      <c r="J8066" t="s">
        <v>2120</v>
      </c>
      <c r="K8066">
        <v>23</v>
      </c>
      <c r="L8066">
        <v>24</v>
      </c>
      <c r="N8066">
        <v>1</v>
      </c>
      <c r="O8066">
        <v>1.8003</v>
      </c>
      <c r="R8066">
        <v>0.38</v>
      </c>
    </row>
    <row r="8067" spans="1:18">
      <c r="A8067" t="s">
        <v>2083</v>
      </c>
      <c r="B8067" t="s">
        <v>2082</v>
      </c>
      <c r="D8067">
        <v>2021</v>
      </c>
      <c r="E8067" t="s">
        <v>2121</v>
      </c>
      <c r="F8067" t="s">
        <v>2301</v>
      </c>
      <c r="G8067">
        <v>-27.428333330000001</v>
      </c>
      <c r="H8067">
        <v>153.35499999999999</v>
      </c>
      <c r="I8067" t="s">
        <v>2337</v>
      </c>
      <c r="J8067" t="s">
        <v>2120</v>
      </c>
      <c r="K8067">
        <v>24</v>
      </c>
      <c r="L8067">
        <v>25</v>
      </c>
      <c r="N8067">
        <v>1</v>
      </c>
      <c r="O8067">
        <v>1.9612000000000001</v>
      </c>
      <c r="R8067">
        <v>0.4</v>
      </c>
    </row>
    <row r="8068" spans="1:18">
      <c r="A8068" t="s">
        <v>2083</v>
      </c>
      <c r="B8068" t="s">
        <v>2082</v>
      </c>
      <c r="D8068">
        <v>2021</v>
      </c>
      <c r="E8068" t="s">
        <v>2121</v>
      </c>
      <c r="F8068" t="s">
        <v>2301</v>
      </c>
      <c r="G8068">
        <v>-27.428333330000001</v>
      </c>
      <c r="H8068">
        <v>153.35499999999999</v>
      </c>
      <c r="I8068" t="s">
        <v>2337</v>
      </c>
      <c r="J8068" t="s">
        <v>2120</v>
      </c>
      <c r="K8068">
        <v>25</v>
      </c>
      <c r="L8068">
        <v>26</v>
      </c>
      <c r="N8068">
        <v>1</v>
      </c>
      <c r="O8068">
        <v>1.8044</v>
      </c>
      <c r="R8068">
        <v>0.31</v>
      </c>
    </row>
    <row r="8069" spans="1:18">
      <c r="A8069" t="s">
        <v>2083</v>
      </c>
      <c r="B8069" t="s">
        <v>2082</v>
      </c>
      <c r="D8069">
        <v>2021</v>
      </c>
      <c r="E8069" t="s">
        <v>2121</v>
      </c>
      <c r="F8069" t="s">
        <v>2301</v>
      </c>
      <c r="G8069">
        <v>-27.428333330000001</v>
      </c>
      <c r="H8069">
        <v>153.35499999999999</v>
      </c>
      <c r="I8069" t="s">
        <v>2337</v>
      </c>
      <c r="J8069" t="s">
        <v>2120</v>
      </c>
      <c r="K8069">
        <v>26</v>
      </c>
      <c r="L8069">
        <v>27</v>
      </c>
      <c r="N8069">
        <v>1</v>
      </c>
      <c r="O8069">
        <v>1.8044</v>
      </c>
      <c r="R8069">
        <v>0.31</v>
      </c>
    </row>
    <row r="8070" spans="1:18">
      <c r="A8070" t="s">
        <v>2083</v>
      </c>
      <c r="B8070" t="s">
        <v>2082</v>
      </c>
      <c r="D8070">
        <v>2021</v>
      </c>
      <c r="E8070" t="s">
        <v>2121</v>
      </c>
      <c r="F8070" t="s">
        <v>2301</v>
      </c>
      <c r="G8070">
        <v>-27.428333330000001</v>
      </c>
      <c r="H8070">
        <v>153.35499999999999</v>
      </c>
      <c r="I8070" t="s">
        <v>2337</v>
      </c>
      <c r="J8070" t="s">
        <v>2120</v>
      </c>
      <c r="K8070">
        <v>27</v>
      </c>
      <c r="L8070">
        <v>28</v>
      </c>
      <c r="N8070">
        <v>1</v>
      </c>
      <c r="O8070">
        <v>1.8044</v>
      </c>
      <c r="R8070">
        <v>0.31</v>
      </c>
    </row>
    <row r="8071" spans="1:18">
      <c r="A8071" t="s">
        <v>2083</v>
      </c>
      <c r="B8071" t="s">
        <v>2082</v>
      </c>
      <c r="D8071">
        <v>2021</v>
      </c>
      <c r="E8071" t="s">
        <v>2121</v>
      </c>
      <c r="F8071" t="s">
        <v>2301</v>
      </c>
      <c r="G8071">
        <v>-27.428333330000001</v>
      </c>
      <c r="H8071">
        <v>153.35499999999999</v>
      </c>
      <c r="I8071" t="s">
        <v>2337</v>
      </c>
      <c r="J8071" t="s">
        <v>2120</v>
      </c>
      <c r="K8071">
        <v>28</v>
      </c>
      <c r="L8071">
        <v>29</v>
      </c>
      <c r="N8071">
        <v>1</v>
      </c>
      <c r="O8071">
        <v>1.8044</v>
      </c>
      <c r="R8071">
        <v>0.31</v>
      </c>
    </row>
    <row r="8072" spans="1:18">
      <c r="A8072" t="s">
        <v>2083</v>
      </c>
      <c r="B8072" t="s">
        <v>2082</v>
      </c>
      <c r="D8072">
        <v>2021</v>
      </c>
      <c r="E8072" t="s">
        <v>2121</v>
      </c>
      <c r="F8072" t="s">
        <v>2301</v>
      </c>
      <c r="G8072">
        <v>-27.428333330000001</v>
      </c>
      <c r="H8072">
        <v>153.35499999999999</v>
      </c>
      <c r="I8072" t="s">
        <v>2337</v>
      </c>
      <c r="J8072" t="s">
        <v>2120</v>
      </c>
      <c r="K8072">
        <v>29</v>
      </c>
      <c r="L8072">
        <v>30</v>
      </c>
      <c r="N8072">
        <v>1</v>
      </c>
      <c r="O8072">
        <v>1.6476</v>
      </c>
      <c r="R8072">
        <v>0.22</v>
      </c>
    </row>
    <row r="8073" spans="1:18">
      <c r="A8073" t="s">
        <v>2083</v>
      </c>
      <c r="B8073" t="s">
        <v>2082</v>
      </c>
      <c r="D8073">
        <v>2021</v>
      </c>
      <c r="E8073" t="s">
        <v>2121</v>
      </c>
      <c r="F8073" t="s">
        <v>2301</v>
      </c>
      <c r="G8073">
        <v>-27.428333330000001</v>
      </c>
      <c r="H8073">
        <v>153.35499999999999</v>
      </c>
      <c r="I8073" t="s">
        <v>2337</v>
      </c>
      <c r="J8073" t="s">
        <v>2120</v>
      </c>
      <c r="K8073">
        <v>30</v>
      </c>
      <c r="L8073">
        <v>31</v>
      </c>
      <c r="N8073">
        <v>1</v>
      </c>
      <c r="O8073">
        <v>1.7695000000000001</v>
      </c>
      <c r="R8073">
        <v>0.30499999999999999</v>
      </c>
    </row>
    <row r="8074" spans="1:18">
      <c r="A8074" t="s">
        <v>2083</v>
      </c>
      <c r="B8074" t="s">
        <v>2082</v>
      </c>
      <c r="D8074">
        <v>2021</v>
      </c>
      <c r="E8074" t="s">
        <v>2121</v>
      </c>
      <c r="F8074" t="s">
        <v>2301</v>
      </c>
      <c r="G8074">
        <v>-27.428333330000001</v>
      </c>
      <c r="H8074">
        <v>153.35499999999999</v>
      </c>
      <c r="I8074" t="s">
        <v>2337</v>
      </c>
      <c r="J8074" t="s">
        <v>2120</v>
      </c>
      <c r="K8074">
        <v>31</v>
      </c>
      <c r="L8074">
        <v>32</v>
      </c>
      <c r="N8074">
        <v>1</v>
      </c>
      <c r="O8074">
        <v>1.7695000000000001</v>
      </c>
      <c r="R8074">
        <v>0.30499999999999999</v>
      </c>
    </row>
    <row r="8075" spans="1:18">
      <c r="A8075" t="s">
        <v>2083</v>
      </c>
      <c r="B8075" t="s">
        <v>2082</v>
      </c>
      <c r="D8075">
        <v>2021</v>
      </c>
      <c r="E8075" t="s">
        <v>2121</v>
      </c>
      <c r="F8075" t="s">
        <v>2301</v>
      </c>
      <c r="G8075">
        <v>-27.428333330000001</v>
      </c>
      <c r="H8075">
        <v>153.35499999999999</v>
      </c>
      <c r="I8075" t="s">
        <v>2337</v>
      </c>
      <c r="J8075" t="s">
        <v>2120</v>
      </c>
      <c r="K8075">
        <v>32</v>
      </c>
      <c r="L8075">
        <v>33</v>
      </c>
      <c r="N8075">
        <v>1</v>
      </c>
      <c r="O8075">
        <v>1.7695000000000001</v>
      </c>
      <c r="R8075">
        <v>0.30499999999999999</v>
      </c>
    </row>
    <row r="8076" spans="1:18">
      <c r="A8076" t="s">
        <v>2083</v>
      </c>
      <c r="B8076" t="s">
        <v>2082</v>
      </c>
      <c r="D8076">
        <v>2021</v>
      </c>
      <c r="E8076" t="s">
        <v>2121</v>
      </c>
      <c r="F8076" t="s">
        <v>2301</v>
      </c>
      <c r="G8076">
        <v>-27.428333330000001</v>
      </c>
      <c r="H8076">
        <v>153.35499999999999</v>
      </c>
      <c r="I8076" t="s">
        <v>2337</v>
      </c>
      <c r="J8076" t="s">
        <v>2120</v>
      </c>
      <c r="K8076">
        <v>33</v>
      </c>
      <c r="L8076">
        <v>34</v>
      </c>
      <c r="N8076">
        <v>1</v>
      </c>
      <c r="O8076">
        <v>1.7695000000000001</v>
      </c>
      <c r="R8076">
        <v>0.30499999999999999</v>
      </c>
    </row>
    <row r="8077" spans="1:18">
      <c r="A8077" t="s">
        <v>2083</v>
      </c>
      <c r="B8077" t="s">
        <v>2082</v>
      </c>
      <c r="D8077">
        <v>2021</v>
      </c>
      <c r="E8077" t="s">
        <v>2121</v>
      </c>
      <c r="F8077" t="s">
        <v>2301</v>
      </c>
      <c r="G8077">
        <v>-27.428333330000001</v>
      </c>
      <c r="H8077">
        <v>153.35499999999999</v>
      </c>
      <c r="I8077" t="s">
        <v>2337</v>
      </c>
      <c r="J8077" t="s">
        <v>2120</v>
      </c>
      <c r="K8077">
        <v>34</v>
      </c>
      <c r="L8077">
        <v>35</v>
      </c>
      <c r="N8077">
        <v>1</v>
      </c>
      <c r="O8077">
        <v>1.8913</v>
      </c>
      <c r="R8077">
        <v>0.39</v>
      </c>
    </row>
    <row r="8078" spans="1:18">
      <c r="A8078" t="s">
        <v>2083</v>
      </c>
      <c r="B8078" t="s">
        <v>2082</v>
      </c>
      <c r="D8078">
        <v>2021</v>
      </c>
      <c r="E8078" t="s">
        <v>2121</v>
      </c>
      <c r="F8078" t="s">
        <v>2301</v>
      </c>
      <c r="G8078">
        <v>-27.428333330000001</v>
      </c>
      <c r="H8078">
        <v>153.35499999999999</v>
      </c>
      <c r="I8078" t="s">
        <v>2337</v>
      </c>
      <c r="J8078" t="s">
        <v>2120</v>
      </c>
      <c r="K8078">
        <v>35</v>
      </c>
      <c r="L8078">
        <v>36</v>
      </c>
      <c r="N8078">
        <v>1</v>
      </c>
      <c r="O8078">
        <v>1.8068</v>
      </c>
      <c r="R8078">
        <v>0.35499999999999998</v>
      </c>
    </row>
    <row r="8079" spans="1:18">
      <c r="A8079" t="s">
        <v>2083</v>
      </c>
      <c r="B8079" t="s">
        <v>2082</v>
      </c>
      <c r="D8079">
        <v>2021</v>
      </c>
      <c r="E8079" t="s">
        <v>2121</v>
      </c>
      <c r="F8079" t="s">
        <v>2301</v>
      </c>
      <c r="G8079">
        <v>-27.428333330000001</v>
      </c>
      <c r="H8079">
        <v>153.35499999999999</v>
      </c>
      <c r="I8079" t="s">
        <v>2337</v>
      </c>
      <c r="J8079" t="s">
        <v>2120</v>
      </c>
      <c r="K8079">
        <v>36</v>
      </c>
      <c r="L8079">
        <v>37</v>
      </c>
      <c r="N8079">
        <v>1</v>
      </c>
      <c r="O8079">
        <v>1.8068</v>
      </c>
      <c r="R8079">
        <v>0.35499999999999998</v>
      </c>
    </row>
    <row r="8080" spans="1:18">
      <c r="A8080" t="s">
        <v>2083</v>
      </c>
      <c r="B8080" t="s">
        <v>2082</v>
      </c>
      <c r="D8080">
        <v>2021</v>
      </c>
      <c r="E8080" t="s">
        <v>2121</v>
      </c>
      <c r="F8080" t="s">
        <v>2301</v>
      </c>
      <c r="G8080">
        <v>-27.428333330000001</v>
      </c>
      <c r="H8080">
        <v>153.35499999999999</v>
      </c>
      <c r="I8080" t="s">
        <v>2337</v>
      </c>
      <c r="J8080" t="s">
        <v>2120</v>
      </c>
      <c r="K8080">
        <v>37</v>
      </c>
      <c r="L8080">
        <v>38</v>
      </c>
      <c r="N8080">
        <v>1</v>
      </c>
      <c r="O8080">
        <v>1.8068</v>
      </c>
      <c r="R8080">
        <v>0.35499999999999998</v>
      </c>
    </row>
    <row r="8081" spans="1:18">
      <c r="A8081" t="s">
        <v>2083</v>
      </c>
      <c r="B8081" t="s">
        <v>2082</v>
      </c>
      <c r="D8081">
        <v>2021</v>
      </c>
      <c r="E8081" t="s">
        <v>2121</v>
      </c>
      <c r="F8081" t="s">
        <v>2301</v>
      </c>
      <c r="G8081">
        <v>-27.428333330000001</v>
      </c>
      <c r="H8081">
        <v>153.35499999999999</v>
      </c>
      <c r="I8081" t="s">
        <v>2337</v>
      </c>
      <c r="J8081" t="s">
        <v>2120</v>
      </c>
      <c r="K8081">
        <v>38</v>
      </c>
      <c r="L8081">
        <v>39</v>
      </c>
      <c r="N8081">
        <v>1</v>
      </c>
      <c r="O8081">
        <v>1.8068</v>
      </c>
      <c r="R8081">
        <v>0.35499999999999998</v>
      </c>
    </row>
    <row r="8082" spans="1:18">
      <c r="A8082" t="s">
        <v>2083</v>
      </c>
      <c r="B8082" t="s">
        <v>2082</v>
      </c>
      <c r="D8082">
        <v>2021</v>
      </c>
      <c r="E8082" t="s">
        <v>2121</v>
      </c>
      <c r="F8082" t="s">
        <v>2301</v>
      </c>
      <c r="G8082">
        <v>-27.428333330000001</v>
      </c>
      <c r="H8082">
        <v>153.35499999999999</v>
      </c>
      <c r="I8082" t="s">
        <v>2337</v>
      </c>
      <c r="J8082" t="s">
        <v>2120</v>
      </c>
      <c r="K8082">
        <v>39</v>
      </c>
      <c r="L8082">
        <v>40</v>
      </c>
      <c r="N8082">
        <v>1</v>
      </c>
      <c r="O8082">
        <v>1.7222999999999999</v>
      </c>
      <c r="R8082">
        <v>0.32</v>
      </c>
    </row>
    <row r="8083" spans="1:18">
      <c r="A8083" t="s">
        <v>2083</v>
      </c>
      <c r="B8083" t="s">
        <v>2082</v>
      </c>
      <c r="D8083">
        <v>2021</v>
      </c>
      <c r="E8083" t="s">
        <v>2121</v>
      </c>
      <c r="F8083" t="s">
        <v>2301</v>
      </c>
      <c r="G8083">
        <v>-27.428333330000001</v>
      </c>
      <c r="H8083">
        <v>153.35499999999999</v>
      </c>
      <c r="I8083" t="s">
        <v>2337</v>
      </c>
      <c r="J8083" t="s">
        <v>2120</v>
      </c>
      <c r="K8083">
        <v>40</v>
      </c>
      <c r="L8083">
        <v>41</v>
      </c>
      <c r="N8083">
        <v>1</v>
      </c>
      <c r="O8083">
        <v>1.6545000000000001</v>
      </c>
      <c r="R8083">
        <v>0.39</v>
      </c>
    </row>
    <row r="8084" spans="1:18">
      <c r="A8084" t="s">
        <v>2083</v>
      </c>
      <c r="B8084" t="s">
        <v>2082</v>
      </c>
      <c r="D8084">
        <v>2021</v>
      </c>
      <c r="E8084" t="s">
        <v>2121</v>
      </c>
      <c r="F8084" t="s">
        <v>2301</v>
      </c>
      <c r="G8084">
        <v>-27.428333330000001</v>
      </c>
      <c r="H8084">
        <v>153.35499999999999</v>
      </c>
      <c r="I8084" t="s">
        <v>2337</v>
      </c>
      <c r="J8084" t="s">
        <v>2120</v>
      </c>
      <c r="K8084">
        <v>41</v>
      </c>
      <c r="L8084">
        <v>42</v>
      </c>
      <c r="N8084">
        <v>1</v>
      </c>
      <c r="O8084">
        <v>1.6545000000000001</v>
      </c>
      <c r="R8084">
        <v>0.39</v>
      </c>
    </row>
    <row r="8085" spans="1:18">
      <c r="A8085" t="s">
        <v>2083</v>
      </c>
      <c r="B8085" t="s">
        <v>2082</v>
      </c>
      <c r="D8085">
        <v>2021</v>
      </c>
      <c r="E8085" t="s">
        <v>2121</v>
      </c>
      <c r="F8085" t="s">
        <v>2301</v>
      </c>
      <c r="G8085">
        <v>-27.428333330000001</v>
      </c>
      <c r="H8085">
        <v>153.35499999999999</v>
      </c>
      <c r="I8085" t="s">
        <v>2337</v>
      </c>
      <c r="J8085" t="s">
        <v>2120</v>
      </c>
      <c r="K8085">
        <v>42</v>
      </c>
      <c r="L8085">
        <v>43</v>
      </c>
      <c r="N8085">
        <v>1</v>
      </c>
      <c r="O8085">
        <v>1.6545000000000001</v>
      </c>
      <c r="R8085">
        <v>0.39</v>
      </c>
    </row>
    <row r="8086" spans="1:18">
      <c r="A8086" t="s">
        <v>2083</v>
      </c>
      <c r="B8086" t="s">
        <v>2082</v>
      </c>
      <c r="D8086">
        <v>2021</v>
      </c>
      <c r="E8086" t="s">
        <v>2121</v>
      </c>
      <c r="F8086" t="s">
        <v>2301</v>
      </c>
      <c r="G8086">
        <v>-27.428333330000001</v>
      </c>
      <c r="H8086">
        <v>153.35499999999999</v>
      </c>
      <c r="I8086" t="s">
        <v>2337</v>
      </c>
      <c r="J8086" t="s">
        <v>2120</v>
      </c>
      <c r="K8086">
        <v>43</v>
      </c>
      <c r="L8086">
        <v>44</v>
      </c>
      <c r="N8086">
        <v>1</v>
      </c>
      <c r="O8086">
        <v>1.6545000000000001</v>
      </c>
      <c r="R8086">
        <v>0.39</v>
      </c>
    </row>
    <row r="8087" spans="1:18">
      <c r="A8087" t="s">
        <v>2083</v>
      </c>
      <c r="B8087" t="s">
        <v>2082</v>
      </c>
      <c r="D8087">
        <v>2021</v>
      </c>
      <c r="E8087" t="s">
        <v>2121</v>
      </c>
      <c r="F8087" t="s">
        <v>2301</v>
      </c>
      <c r="G8087">
        <v>-27.428333330000001</v>
      </c>
      <c r="H8087">
        <v>153.35499999999999</v>
      </c>
      <c r="I8087" t="s">
        <v>2337</v>
      </c>
      <c r="J8087" t="s">
        <v>2120</v>
      </c>
      <c r="K8087">
        <v>44</v>
      </c>
      <c r="L8087">
        <v>45</v>
      </c>
      <c r="N8087">
        <v>1</v>
      </c>
      <c r="O8087">
        <v>1.5867</v>
      </c>
      <c r="R8087">
        <v>0.46</v>
      </c>
    </row>
    <row r="8088" spans="1:18">
      <c r="A8088" t="s">
        <v>2083</v>
      </c>
      <c r="B8088" t="s">
        <v>2082</v>
      </c>
      <c r="D8088">
        <v>2021</v>
      </c>
      <c r="E8088" t="s">
        <v>2121</v>
      </c>
      <c r="F8088" t="s">
        <v>2301</v>
      </c>
      <c r="G8088">
        <v>-27.428333330000001</v>
      </c>
      <c r="H8088">
        <v>153.35499999999999</v>
      </c>
      <c r="I8088" t="s">
        <v>2337</v>
      </c>
      <c r="J8088" t="s">
        <v>2120</v>
      </c>
      <c r="K8088">
        <v>45</v>
      </c>
      <c r="L8088">
        <v>46</v>
      </c>
      <c r="N8088">
        <v>1</v>
      </c>
      <c r="O8088">
        <v>1.5883</v>
      </c>
      <c r="R8088">
        <v>0.44</v>
      </c>
    </row>
    <row r="8089" spans="1:18">
      <c r="A8089" t="s">
        <v>2083</v>
      </c>
      <c r="B8089" t="s">
        <v>2082</v>
      </c>
      <c r="D8089">
        <v>2021</v>
      </c>
      <c r="E8089" t="s">
        <v>2121</v>
      </c>
      <c r="F8089" t="s">
        <v>2301</v>
      </c>
      <c r="G8089">
        <v>-27.428333330000001</v>
      </c>
      <c r="H8089">
        <v>153.35499999999999</v>
      </c>
      <c r="I8089" t="s">
        <v>2337</v>
      </c>
      <c r="J8089" t="s">
        <v>2120</v>
      </c>
      <c r="K8089">
        <v>46</v>
      </c>
      <c r="L8089">
        <v>47</v>
      </c>
      <c r="N8089">
        <v>1</v>
      </c>
      <c r="O8089">
        <v>1.5883</v>
      </c>
      <c r="R8089">
        <v>0.44</v>
      </c>
    </row>
    <row r="8090" spans="1:18">
      <c r="A8090" t="s">
        <v>2083</v>
      </c>
      <c r="B8090" t="s">
        <v>2082</v>
      </c>
      <c r="D8090">
        <v>2021</v>
      </c>
      <c r="E8090" t="s">
        <v>2121</v>
      </c>
      <c r="F8090" t="s">
        <v>2301</v>
      </c>
      <c r="G8090">
        <v>-27.428333330000001</v>
      </c>
      <c r="H8090">
        <v>153.35499999999999</v>
      </c>
      <c r="I8090" t="s">
        <v>2337</v>
      </c>
      <c r="J8090" t="s">
        <v>2120</v>
      </c>
      <c r="K8090">
        <v>47</v>
      </c>
      <c r="L8090">
        <v>48</v>
      </c>
      <c r="N8090">
        <v>1</v>
      </c>
      <c r="O8090">
        <v>1.5883</v>
      </c>
      <c r="R8090">
        <v>0.44</v>
      </c>
    </row>
    <row r="8091" spans="1:18">
      <c r="A8091" t="s">
        <v>2083</v>
      </c>
      <c r="B8091" t="s">
        <v>2082</v>
      </c>
      <c r="D8091">
        <v>2021</v>
      </c>
      <c r="E8091" t="s">
        <v>2121</v>
      </c>
      <c r="F8091" t="s">
        <v>2301</v>
      </c>
      <c r="G8091">
        <v>-27.428333330000001</v>
      </c>
      <c r="H8091">
        <v>153.35499999999999</v>
      </c>
      <c r="I8091" t="s">
        <v>2337</v>
      </c>
      <c r="J8091" t="s">
        <v>2120</v>
      </c>
      <c r="K8091">
        <v>48</v>
      </c>
      <c r="L8091">
        <v>49</v>
      </c>
      <c r="N8091">
        <v>1</v>
      </c>
      <c r="O8091">
        <v>1.5883</v>
      </c>
      <c r="R8091">
        <v>0.44</v>
      </c>
    </row>
    <row r="8092" spans="1:18">
      <c r="A8092" t="s">
        <v>2083</v>
      </c>
      <c r="B8092" t="s">
        <v>2082</v>
      </c>
      <c r="D8092">
        <v>2021</v>
      </c>
      <c r="E8092" t="s">
        <v>2121</v>
      </c>
      <c r="F8092" t="s">
        <v>2301</v>
      </c>
      <c r="G8092">
        <v>-27.428333330000001</v>
      </c>
      <c r="H8092">
        <v>153.35499999999999</v>
      </c>
      <c r="I8092" t="s">
        <v>2337</v>
      </c>
      <c r="J8092" t="s">
        <v>2120</v>
      </c>
      <c r="K8092">
        <v>49</v>
      </c>
      <c r="L8092">
        <v>50</v>
      </c>
      <c r="N8092">
        <v>1</v>
      </c>
      <c r="O8092">
        <v>1.59</v>
      </c>
      <c r="R8092">
        <v>0.42</v>
      </c>
    </row>
    <row r="8093" spans="1:18">
      <c r="A8093" t="s">
        <v>2083</v>
      </c>
      <c r="B8093" t="s">
        <v>2082</v>
      </c>
      <c r="D8093">
        <v>2021</v>
      </c>
      <c r="E8093" t="s">
        <v>2116</v>
      </c>
      <c r="F8093" t="s">
        <v>2301</v>
      </c>
      <c r="G8093">
        <v>-27.09</v>
      </c>
      <c r="H8093">
        <v>153.13</v>
      </c>
      <c r="I8093" t="s">
        <v>2334</v>
      </c>
      <c r="J8093" t="s">
        <v>2119</v>
      </c>
      <c r="K8093">
        <v>0</v>
      </c>
      <c r="L8093">
        <v>1</v>
      </c>
      <c r="N8093">
        <v>1</v>
      </c>
      <c r="O8093">
        <v>1</v>
      </c>
      <c r="R8093">
        <v>1.37</v>
      </c>
    </row>
    <row r="8094" spans="1:18">
      <c r="A8094" t="s">
        <v>2083</v>
      </c>
      <c r="B8094" t="s">
        <v>2082</v>
      </c>
      <c r="D8094">
        <v>2021</v>
      </c>
      <c r="E8094" t="s">
        <v>2116</v>
      </c>
      <c r="F8094" t="s">
        <v>2301</v>
      </c>
      <c r="G8094">
        <v>-27.09</v>
      </c>
      <c r="H8094">
        <v>153.13</v>
      </c>
      <c r="I8094" t="s">
        <v>2334</v>
      </c>
      <c r="J8094" t="s">
        <v>2119</v>
      </c>
      <c r="K8094">
        <v>1</v>
      </c>
      <c r="L8094">
        <v>2</v>
      </c>
      <c r="N8094">
        <v>1</v>
      </c>
      <c r="O8094">
        <v>1.1000000000000001</v>
      </c>
      <c r="R8094">
        <v>1.0649999999999999</v>
      </c>
    </row>
    <row r="8095" spans="1:18">
      <c r="A8095" t="s">
        <v>2083</v>
      </c>
      <c r="B8095" t="s">
        <v>2082</v>
      </c>
      <c r="D8095">
        <v>2021</v>
      </c>
      <c r="E8095" t="s">
        <v>2116</v>
      </c>
      <c r="F8095" t="s">
        <v>2301</v>
      </c>
      <c r="G8095">
        <v>-27.09</v>
      </c>
      <c r="H8095">
        <v>153.13</v>
      </c>
      <c r="I8095" t="s">
        <v>2334</v>
      </c>
      <c r="J8095" t="s">
        <v>2119</v>
      </c>
      <c r="K8095">
        <v>2</v>
      </c>
      <c r="L8095">
        <v>3</v>
      </c>
      <c r="N8095">
        <v>1</v>
      </c>
      <c r="O8095">
        <v>1.1000000000000001</v>
      </c>
      <c r="R8095">
        <v>1.0649999999999999</v>
      </c>
    </row>
    <row r="8096" spans="1:18">
      <c r="A8096" t="s">
        <v>2083</v>
      </c>
      <c r="B8096" t="s">
        <v>2082</v>
      </c>
      <c r="D8096">
        <v>2021</v>
      </c>
      <c r="E8096" t="s">
        <v>2116</v>
      </c>
      <c r="F8096" t="s">
        <v>2301</v>
      </c>
      <c r="G8096">
        <v>-27.09</v>
      </c>
      <c r="H8096">
        <v>153.13</v>
      </c>
      <c r="I8096" t="s">
        <v>2334</v>
      </c>
      <c r="J8096" t="s">
        <v>2119</v>
      </c>
      <c r="K8096">
        <v>3</v>
      </c>
      <c r="L8096">
        <v>4</v>
      </c>
      <c r="N8096">
        <v>1</v>
      </c>
      <c r="O8096">
        <v>1.1000000000000001</v>
      </c>
      <c r="R8096">
        <v>1.0649999999999999</v>
      </c>
    </row>
    <row r="8097" spans="1:18">
      <c r="A8097" t="s">
        <v>2083</v>
      </c>
      <c r="B8097" t="s">
        <v>2082</v>
      </c>
      <c r="D8097">
        <v>2021</v>
      </c>
      <c r="E8097" t="s">
        <v>2116</v>
      </c>
      <c r="F8097" t="s">
        <v>2301</v>
      </c>
      <c r="G8097">
        <v>-27.09</v>
      </c>
      <c r="H8097">
        <v>153.13</v>
      </c>
      <c r="I8097" t="s">
        <v>2334</v>
      </c>
      <c r="J8097" t="s">
        <v>2119</v>
      </c>
      <c r="K8097">
        <v>4</v>
      </c>
      <c r="L8097">
        <v>5</v>
      </c>
      <c r="N8097">
        <v>1</v>
      </c>
      <c r="O8097">
        <v>1.2</v>
      </c>
      <c r="R8097">
        <v>0.76</v>
      </c>
    </row>
    <row r="8098" spans="1:18">
      <c r="A8098" t="s">
        <v>2083</v>
      </c>
      <c r="B8098" t="s">
        <v>2082</v>
      </c>
      <c r="D8098">
        <v>2021</v>
      </c>
      <c r="E8098" t="s">
        <v>2116</v>
      </c>
      <c r="F8098" t="s">
        <v>2301</v>
      </c>
      <c r="G8098">
        <v>-27.09</v>
      </c>
      <c r="H8098">
        <v>153.13</v>
      </c>
      <c r="I8098" t="s">
        <v>2334</v>
      </c>
      <c r="J8098" t="s">
        <v>2119</v>
      </c>
      <c r="K8098">
        <v>5</v>
      </c>
      <c r="L8098">
        <v>6</v>
      </c>
      <c r="N8098">
        <v>1</v>
      </c>
      <c r="O8098">
        <v>1.4</v>
      </c>
      <c r="R8098">
        <v>0.77</v>
      </c>
    </row>
    <row r="8099" spans="1:18">
      <c r="A8099" t="s">
        <v>2083</v>
      </c>
      <c r="B8099" t="s">
        <v>2082</v>
      </c>
      <c r="D8099">
        <v>2021</v>
      </c>
      <c r="E8099" t="s">
        <v>2116</v>
      </c>
      <c r="F8099" t="s">
        <v>2301</v>
      </c>
      <c r="G8099">
        <v>-27.09</v>
      </c>
      <c r="H8099">
        <v>153.13</v>
      </c>
      <c r="I8099" t="s">
        <v>2334</v>
      </c>
      <c r="J8099" t="s">
        <v>2119</v>
      </c>
      <c r="K8099">
        <v>6</v>
      </c>
      <c r="L8099">
        <v>7</v>
      </c>
      <c r="N8099">
        <v>1</v>
      </c>
      <c r="O8099">
        <v>1.4</v>
      </c>
      <c r="R8099">
        <v>0.77</v>
      </c>
    </row>
    <row r="8100" spans="1:18">
      <c r="A8100" t="s">
        <v>2083</v>
      </c>
      <c r="B8100" t="s">
        <v>2082</v>
      </c>
      <c r="D8100">
        <v>2021</v>
      </c>
      <c r="E8100" t="s">
        <v>2116</v>
      </c>
      <c r="F8100" t="s">
        <v>2301</v>
      </c>
      <c r="G8100">
        <v>-27.09</v>
      </c>
      <c r="H8100">
        <v>153.13</v>
      </c>
      <c r="I8100" t="s">
        <v>2334</v>
      </c>
      <c r="J8100" t="s">
        <v>2119</v>
      </c>
      <c r="K8100">
        <v>7</v>
      </c>
      <c r="L8100">
        <v>8</v>
      </c>
      <c r="N8100">
        <v>1</v>
      </c>
      <c r="O8100">
        <v>1.4</v>
      </c>
      <c r="R8100">
        <v>0.77</v>
      </c>
    </row>
    <row r="8101" spans="1:18">
      <c r="A8101" t="s">
        <v>2083</v>
      </c>
      <c r="B8101" t="s">
        <v>2082</v>
      </c>
      <c r="D8101">
        <v>2021</v>
      </c>
      <c r="E8101" t="s">
        <v>2116</v>
      </c>
      <c r="F8101" t="s">
        <v>2301</v>
      </c>
      <c r="G8101">
        <v>-27.09</v>
      </c>
      <c r="H8101">
        <v>153.13</v>
      </c>
      <c r="I8101" t="s">
        <v>2334</v>
      </c>
      <c r="J8101" t="s">
        <v>2119</v>
      </c>
      <c r="K8101">
        <v>8</v>
      </c>
      <c r="L8101">
        <v>9</v>
      </c>
      <c r="N8101">
        <v>1</v>
      </c>
      <c r="O8101">
        <v>1.4</v>
      </c>
      <c r="R8101">
        <v>0.77</v>
      </c>
    </row>
    <row r="8102" spans="1:18">
      <c r="A8102" t="s">
        <v>2083</v>
      </c>
      <c r="B8102" t="s">
        <v>2082</v>
      </c>
      <c r="D8102">
        <v>2021</v>
      </c>
      <c r="E8102" t="s">
        <v>2116</v>
      </c>
      <c r="F8102" t="s">
        <v>2301</v>
      </c>
      <c r="G8102">
        <v>-27.09</v>
      </c>
      <c r="H8102">
        <v>153.13</v>
      </c>
      <c r="I8102" t="s">
        <v>2334</v>
      </c>
      <c r="J8102" t="s">
        <v>2119</v>
      </c>
      <c r="K8102">
        <v>9</v>
      </c>
      <c r="L8102">
        <v>10</v>
      </c>
      <c r="N8102">
        <v>1</v>
      </c>
      <c r="O8102">
        <v>1.6</v>
      </c>
      <c r="R8102">
        <v>0.78</v>
      </c>
    </row>
    <row r="8103" spans="1:18">
      <c r="A8103" t="s">
        <v>2083</v>
      </c>
      <c r="B8103" t="s">
        <v>2082</v>
      </c>
      <c r="D8103">
        <v>2021</v>
      </c>
      <c r="E8103" t="s">
        <v>2116</v>
      </c>
      <c r="F8103" t="s">
        <v>2301</v>
      </c>
      <c r="G8103">
        <v>-27.09</v>
      </c>
      <c r="H8103">
        <v>153.13</v>
      </c>
      <c r="I8103" t="s">
        <v>2334</v>
      </c>
      <c r="J8103" t="s">
        <v>2119</v>
      </c>
      <c r="K8103">
        <v>10</v>
      </c>
      <c r="L8103">
        <v>11</v>
      </c>
      <c r="N8103">
        <v>1</v>
      </c>
      <c r="O8103">
        <v>1.7</v>
      </c>
      <c r="R8103">
        <v>0.81</v>
      </c>
    </row>
    <row r="8104" spans="1:18">
      <c r="A8104" t="s">
        <v>2083</v>
      </c>
      <c r="B8104" t="s">
        <v>2082</v>
      </c>
      <c r="D8104">
        <v>2021</v>
      </c>
      <c r="E8104" t="s">
        <v>2116</v>
      </c>
      <c r="F8104" t="s">
        <v>2301</v>
      </c>
      <c r="G8104">
        <v>-27.09</v>
      </c>
      <c r="H8104">
        <v>153.13</v>
      </c>
      <c r="I8104" t="s">
        <v>2334</v>
      </c>
      <c r="J8104" t="s">
        <v>2119</v>
      </c>
      <c r="K8104">
        <v>11</v>
      </c>
      <c r="L8104">
        <v>12</v>
      </c>
      <c r="N8104">
        <v>1</v>
      </c>
      <c r="O8104">
        <v>1.7</v>
      </c>
      <c r="R8104">
        <v>0.81</v>
      </c>
    </row>
    <row r="8105" spans="1:18">
      <c r="A8105" t="s">
        <v>2083</v>
      </c>
      <c r="B8105" t="s">
        <v>2082</v>
      </c>
      <c r="D8105">
        <v>2021</v>
      </c>
      <c r="E8105" t="s">
        <v>2116</v>
      </c>
      <c r="F8105" t="s">
        <v>2301</v>
      </c>
      <c r="G8105">
        <v>-27.09</v>
      </c>
      <c r="H8105">
        <v>153.13</v>
      </c>
      <c r="I8105" t="s">
        <v>2334</v>
      </c>
      <c r="J8105" t="s">
        <v>2119</v>
      </c>
      <c r="K8105">
        <v>12</v>
      </c>
      <c r="L8105">
        <v>13</v>
      </c>
      <c r="N8105">
        <v>1</v>
      </c>
      <c r="O8105">
        <v>1.7</v>
      </c>
      <c r="R8105">
        <v>0.81</v>
      </c>
    </row>
    <row r="8106" spans="1:18">
      <c r="A8106" t="s">
        <v>2083</v>
      </c>
      <c r="B8106" t="s">
        <v>2082</v>
      </c>
      <c r="D8106">
        <v>2021</v>
      </c>
      <c r="E8106" t="s">
        <v>2116</v>
      </c>
      <c r="F8106" t="s">
        <v>2301</v>
      </c>
      <c r="G8106">
        <v>-27.09</v>
      </c>
      <c r="H8106">
        <v>153.13</v>
      </c>
      <c r="I8106" t="s">
        <v>2334</v>
      </c>
      <c r="J8106" t="s">
        <v>2119</v>
      </c>
      <c r="K8106">
        <v>13</v>
      </c>
      <c r="L8106">
        <v>14</v>
      </c>
      <c r="N8106">
        <v>1</v>
      </c>
      <c r="O8106">
        <v>1.7</v>
      </c>
      <c r="R8106">
        <v>0.81</v>
      </c>
    </row>
    <row r="8107" spans="1:18">
      <c r="A8107" t="s">
        <v>2083</v>
      </c>
      <c r="B8107" t="s">
        <v>2082</v>
      </c>
      <c r="D8107">
        <v>2021</v>
      </c>
      <c r="E8107" t="s">
        <v>2116</v>
      </c>
      <c r="F8107" t="s">
        <v>2301</v>
      </c>
      <c r="G8107">
        <v>-27.09</v>
      </c>
      <c r="H8107">
        <v>153.13</v>
      </c>
      <c r="I8107" t="s">
        <v>2334</v>
      </c>
      <c r="J8107" t="s">
        <v>2119</v>
      </c>
      <c r="K8107">
        <v>14</v>
      </c>
      <c r="L8107">
        <v>15</v>
      </c>
      <c r="N8107">
        <v>1</v>
      </c>
      <c r="O8107">
        <v>1.8</v>
      </c>
      <c r="R8107">
        <v>0.84</v>
      </c>
    </row>
    <row r="8108" spans="1:18">
      <c r="A8108" t="s">
        <v>2083</v>
      </c>
      <c r="B8108" t="s">
        <v>2082</v>
      </c>
      <c r="D8108">
        <v>2021</v>
      </c>
      <c r="E8108" t="s">
        <v>2116</v>
      </c>
      <c r="F8108" t="s">
        <v>2301</v>
      </c>
      <c r="G8108">
        <v>-27.09</v>
      </c>
      <c r="H8108">
        <v>153.13</v>
      </c>
      <c r="I8108" t="s">
        <v>2334</v>
      </c>
      <c r="J8108" t="s">
        <v>2119</v>
      </c>
      <c r="K8108">
        <v>15</v>
      </c>
      <c r="L8108">
        <v>16</v>
      </c>
      <c r="N8108">
        <v>1</v>
      </c>
      <c r="O8108">
        <v>2</v>
      </c>
      <c r="R8108">
        <v>0.84</v>
      </c>
    </row>
    <row r="8109" spans="1:18">
      <c r="A8109" t="s">
        <v>2083</v>
      </c>
      <c r="B8109" t="s">
        <v>2082</v>
      </c>
      <c r="D8109">
        <v>2021</v>
      </c>
      <c r="E8109" t="s">
        <v>2116</v>
      </c>
      <c r="F8109" t="s">
        <v>2301</v>
      </c>
      <c r="G8109">
        <v>-27.09</v>
      </c>
      <c r="H8109">
        <v>153.13</v>
      </c>
      <c r="I8109" t="s">
        <v>2334</v>
      </c>
      <c r="J8109" t="s">
        <v>2119</v>
      </c>
      <c r="K8109">
        <v>16</v>
      </c>
      <c r="L8109">
        <v>17</v>
      </c>
      <c r="N8109">
        <v>1</v>
      </c>
      <c r="O8109">
        <v>2</v>
      </c>
      <c r="R8109">
        <v>0.84</v>
      </c>
    </row>
    <row r="8110" spans="1:18">
      <c r="A8110" t="s">
        <v>2083</v>
      </c>
      <c r="B8110" t="s">
        <v>2082</v>
      </c>
      <c r="D8110">
        <v>2021</v>
      </c>
      <c r="E8110" t="s">
        <v>2116</v>
      </c>
      <c r="F8110" t="s">
        <v>2301</v>
      </c>
      <c r="G8110">
        <v>-27.09</v>
      </c>
      <c r="H8110">
        <v>153.13</v>
      </c>
      <c r="I8110" t="s">
        <v>2334</v>
      </c>
      <c r="J8110" t="s">
        <v>2119</v>
      </c>
      <c r="K8110">
        <v>17</v>
      </c>
      <c r="L8110">
        <v>18</v>
      </c>
      <c r="N8110">
        <v>1</v>
      </c>
      <c r="O8110">
        <v>2</v>
      </c>
      <c r="R8110">
        <v>0.84</v>
      </c>
    </row>
    <row r="8111" spans="1:18">
      <c r="A8111" t="s">
        <v>2083</v>
      </c>
      <c r="B8111" t="s">
        <v>2082</v>
      </c>
      <c r="D8111">
        <v>2021</v>
      </c>
      <c r="E8111" t="s">
        <v>2116</v>
      </c>
      <c r="F8111" t="s">
        <v>2301</v>
      </c>
      <c r="G8111">
        <v>-27.09</v>
      </c>
      <c r="H8111">
        <v>153.13</v>
      </c>
      <c r="I8111" t="s">
        <v>2334</v>
      </c>
      <c r="J8111" t="s">
        <v>2119</v>
      </c>
      <c r="K8111">
        <v>18</v>
      </c>
      <c r="L8111">
        <v>19</v>
      </c>
      <c r="N8111">
        <v>1</v>
      </c>
      <c r="O8111">
        <v>2</v>
      </c>
      <c r="R8111">
        <v>0.84</v>
      </c>
    </row>
    <row r="8112" spans="1:18">
      <c r="A8112" t="s">
        <v>2083</v>
      </c>
      <c r="B8112" t="s">
        <v>2082</v>
      </c>
      <c r="D8112">
        <v>2021</v>
      </c>
      <c r="E8112" t="s">
        <v>2116</v>
      </c>
      <c r="F8112" t="s">
        <v>2301</v>
      </c>
      <c r="G8112">
        <v>-27.09</v>
      </c>
      <c r="H8112">
        <v>153.13</v>
      </c>
      <c r="I8112" t="s">
        <v>2334</v>
      </c>
      <c r="J8112" t="s">
        <v>2119</v>
      </c>
      <c r="K8112">
        <v>19</v>
      </c>
      <c r="L8112">
        <v>20</v>
      </c>
      <c r="N8112">
        <v>1</v>
      </c>
      <c r="O8112">
        <v>2.2000000000000002</v>
      </c>
      <c r="R8112">
        <v>0.84</v>
      </c>
    </row>
    <row r="8113" spans="1:18">
      <c r="A8113" t="s">
        <v>2083</v>
      </c>
      <c r="B8113" t="s">
        <v>2082</v>
      </c>
      <c r="D8113">
        <v>2021</v>
      </c>
      <c r="E8113" t="s">
        <v>2116</v>
      </c>
      <c r="F8113" t="s">
        <v>2301</v>
      </c>
      <c r="G8113">
        <v>-27.09</v>
      </c>
      <c r="H8113">
        <v>153.13</v>
      </c>
      <c r="I8113" t="s">
        <v>2334</v>
      </c>
      <c r="J8113" t="s">
        <v>2119</v>
      </c>
      <c r="K8113">
        <v>20</v>
      </c>
      <c r="L8113">
        <v>21</v>
      </c>
      <c r="N8113">
        <v>1</v>
      </c>
      <c r="O8113">
        <v>1.45</v>
      </c>
      <c r="R8113">
        <v>0.91</v>
      </c>
    </row>
    <row r="8114" spans="1:18">
      <c r="A8114" t="s">
        <v>2083</v>
      </c>
      <c r="B8114" t="s">
        <v>2082</v>
      </c>
      <c r="D8114">
        <v>2021</v>
      </c>
      <c r="E8114" t="s">
        <v>2116</v>
      </c>
      <c r="F8114" t="s">
        <v>2301</v>
      </c>
      <c r="G8114">
        <v>-27.09</v>
      </c>
      <c r="H8114">
        <v>153.13</v>
      </c>
      <c r="I8114" t="s">
        <v>2334</v>
      </c>
      <c r="J8114" t="s">
        <v>2119</v>
      </c>
      <c r="K8114">
        <v>21</v>
      </c>
      <c r="L8114">
        <v>22</v>
      </c>
      <c r="N8114">
        <v>1</v>
      </c>
      <c r="O8114">
        <v>1.45</v>
      </c>
      <c r="R8114">
        <v>0.91</v>
      </c>
    </row>
    <row r="8115" spans="1:18">
      <c r="A8115" t="s">
        <v>2083</v>
      </c>
      <c r="B8115" t="s">
        <v>2082</v>
      </c>
      <c r="D8115">
        <v>2021</v>
      </c>
      <c r="E8115" t="s">
        <v>2116</v>
      </c>
      <c r="F8115" t="s">
        <v>2301</v>
      </c>
      <c r="G8115">
        <v>-27.09</v>
      </c>
      <c r="H8115">
        <v>153.13</v>
      </c>
      <c r="I8115" t="s">
        <v>2334</v>
      </c>
      <c r="J8115" t="s">
        <v>2119</v>
      </c>
      <c r="K8115">
        <v>22</v>
      </c>
      <c r="L8115">
        <v>23</v>
      </c>
      <c r="N8115">
        <v>1</v>
      </c>
      <c r="O8115">
        <v>1.45</v>
      </c>
      <c r="R8115">
        <v>0.91</v>
      </c>
    </row>
    <row r="8116" spans="1:18">
      <c r="A8116" t="s">
        <v>2083</v>
      </c>
      <c r="B8116" t="s">
        <v>2082</v>
      </c>
      <c r="D8116">
        <v>2021</v>
      </c>
      <c r="E8116" t="s">
        <v>2116</v>
      </c>
      <c r="F8116" t="s">
        <v>2301</v>
      </c>
      <c r="G8116">
        <v>-27.09</v>
      </c>
      <c r="H8116">
        <v>153.13</v>
      </c>
      <c r="I8116" t="s">
        <v>2334</v>
      </c>
      <c r="J8116" t="s">
        <v>2119</v>
      </c>
      <c r="K8116">
        <v>23</v>
      </c>
      <c r="L8116">
        <v>24</v>
      </c>
      <c r="N8116">
        <v>1</v>
      </c>
      <c r="O8116">
        <v>1.45</v>
      </c>
      <c r="R8116">
        <v>0.91</v>
      </c>
    </row>
    <row r="8117" spans="1:18">
      <c r="A8117" t="s">
        <v>2083</v>
      </c>
      <c r="B8117" t="s">
        <v>2082</v>
      </c>
      <c r="D8117">
        <v>2021</v>
      </c>
      <c r="E8117" t="s">
        <v>2116</v>
      </c>
      <c r="F8117" t="s">
        <v>2301</v>
      </c>
      <c r="G8117">
        <v>-27.09</v>
      </c>
      <c r="H8117">
        <v>153.13</v>
      </c>
      <c r="I8117" t="s">
        <v>2334</v>
      </c>
      <c r="J8117" t="s">
        <v>2119</v>
      </c>
      <c r="K8117">
        <v>24</v>
      </c>
      <c r="L8117">
        <v>25</v>
      </c>
      <c r="N8117">
        <v>1</v>
      </c>
      <c r="O8117">
        <v>0.7</v>
      </c>
      <c r="R8117">
        <v>0.98</v>
      </c>
    </row>
    <row r="8118" spans="1:18">
      <c r="A8118" t="s">
        <v>2083</v>
      </c>
      <c r="B8118" t="s">
        <v>2082</v>
      </c>
      <c r="D8118">
        <v>2021</v>
      </c>
      <c r="E8118" t="s">
        <v>2116</v>
      </c>
      <c r="F8118" t="s">
        <v>2301</v>
      </c>
      <c r="G8118">
        <v>-27.09</v>
      </c>
      <c r="H8118">
        <v>153.13</v>
      </c>
      <c r="I8118" t="s">
        <v>2334</v>
      </c>
      <c r="J8118" t="s">
        <v>2119</v>
      </c>
      <c r="K8118">
        <v>25</v>
      </c>
      <c r="L8118">
        <v>26</v>
      </c>
      <c r="N8118">
        <v>1</v>
      </c>
      <c r="O8118">
        <v>1.35</v>
      </c>
      <c r="R8118">
        <v>1.0900000000000001</v>
      </c>
    </row>
    <row r="8119" spans="1:18">
      <c r="A8119" t="s">
        <v>2083</v>
      </c>
      <c r="B8119" t="s">
        <v>2082</v>
      </c>
      <c r="D8119">
        <v>2021</v>
      </c>
      <c r="E8119" t="s">
        <v>2116</v>
      </c>
      <c r="F8119" t="s">
        <v>2301</v>
      </c>
      <c r="G8119">
        <v>-27.09</v>
      </c>
      <c r="H8119">
        <v>153.13</v>
      </c>
      <c r="I8119" t="s">
        <v>2334</v>
      </c>
      <c r="J8119" t="s">
        <v>2119</v>
      </c>
      <c r="K8119">
        <v>26</v>
      </c>
      <c r="L8119">
        <v>27</v>
      </c>
      <c r="N8119">
        <v>1</v>
      </c>
      <c r="O8119">
        <v>1.35</v>
      </c>
      <c r="R8119">
        <v>1.0900000000000001</v>
      </c>
    </row>
    <row r="8120" spans="1:18">
      <c r="A8120" t="s">
        <v>2083</v>
      </c>
      <c r="B8120" t="s">
        <v>2082</v>
      </c>
      <c r="D8120">
        <v>2021</v>
      </c>
      <c r="E8120" t="s">
        <v>2116</v>
      </c>
      <c r="F8120" t="s">
        <v>2301</v>
      </c>
      <c r="G8120">
        <v>-27.09</v>
      </c>
      <c r="H8120">
        <v>153.13</v>
      </c>
      <c r="I8120" t="s">
        <v>2334</v>
      </c>
      <c r="J8120" t="s">
        <v>2119</v>
      </c>
      <c r="K8120">
        <v>27</v>
      </c>
      <c r="L8120">
        <v>28</v>
      </c>
      <c r="N8120">
        <v>1</v>
      </c>
      <c r="O8120">
        <v>1.35</v>
      </c>
      <c r="R8120">
        <v>1.0900000000000001</v>
      </c>
    </row>
    <row r="8121" spans="1:18">
      <c r="A8121" t="s">
        <v>2083</v>
      </c>
      <c r="B8121" t="s">
        <v>2082</v>
      </c>
      <c r="D8121">
        <v>2021</v>
      </c>
      <c r="E8121" t="s">
        <v>2116</v>
      </c>
      <c r="F8121" t="s">
        <v>2301</v>
      </c>
      <c r="G8121">
        <v>-27.09</v>
      </c>
      <c r="H8121">
        <v>153.13</v>
      </c>
      <c r="I8121" t="s">
        <v>2334</v>
      </c>
      <c r="J8121" t="s">
        <v>2119</v>
      </c>
      <c r="K8121">
        <v>28</v>
      </c>
      <c r="L8121">
        <v>29</v>
      </c>
      <c r="N8121">
        <v>1</v>
      </c>
      <c r="O8121">
        <v>1.35</v>
      </c>
      <c r="R8121">
        <v>1.0900000000000001</v>
      </c>
    </row>
    <row r="8122" spans="1:18">
      <c r="A8122" t="s">
        <v>2083</v>
      </c>
      <c r="B8122" t="s">
        <v>2082</v>
      </c>
      <c r="D8122">
        <v>2021</v>
      </c>
      <c r="E8122" t="s">
        <v>2116</v>
      </c>
      <c r="F8122" t="s">
        <v>2301</v>
      </c>
      <c r="G8122">
        <v>-27.09</v>
      </c>
      <c r="H8122">
        <v>153.13</v>
      </c>
      <c r="I8122" t="s">
        <v>2334</v>
      </c>
      <c r="J8122" t="s">
        <v>2119</v>
      </c>
      <c r="K8122">
        <v>29</v>
      </c>
      <c r="L8122">
        <v>30</v>
      </c>
      <c r="N8122">
        <v>1</v>
      </c>
      <c r="O8122">
        <v>2</v>
      </c>
      <c r="R8122">
        <v>1.2</v>
      </c>
    </row>
    <row r="8123" spans="1:18">
      <c r="A8123" t="s">
        <v>2083</v>
      </c>
      <c r="B8123" t="s">
        <v>2082</v>
      </c>
      <c r="D8123">
        <v>2021</v>
      </c>
      <c r="E8123" t="s">
        <v>2116</v>
      </c>
      <c r="F8123" t="s">
        <v>2301</v>
      </c>
      <c r="G8123">
        <v>-27.09</v>
      </c>
      <c r="H8123">
        <v>153.13</v>
      </c>
      <c r="I8123" t="s">
        <v>2334</v>
      </c>
      <c r="J8123" t="s">
        <v>2119</v>
      </c>
      <c r="K8123">
        <v>30</v>
      </c>
      <c r="L8123">
        <v>31</v>
      </c>
      <c r="N8123">
        <v>1</v>
      </c>
      <c r="O8123">
        <v>1.8</v>
      </c>
      <c r="R8123">
        <v>1.155</v>
      </c>
    </row>
    <row r="8124" spans="1:18">
      <c r="A8124" t="s">
        <v>2083</v>
      </c>
      <c r="B8124" t="s">
        <v>2082</v>
      </c>
      <c r="D8124">
        <v>2021</v>
      </c>
      <c r="E8124" t="s">
        <v>2116</v>
      </c>
      <c r="F8124" t="s">
        <v>2301</v>
      </c>
      <c r="G8124">
        <v>-27.09</v>
      </c>
      <c r="H8124">
        <v>153.13</v>
      </c>
      <c r="I8124" t="s">
        <v>2334</v>
      </c>
      <c r="J8124" t="s">
        <v>2119</v>
      </c>
      <c r="K8124">
        <v>31</v>
      </c>
      <c r="L8124">
        <v>32</v>
      </c>
      <c r="N8124">
        <v>1</v>
      </c>
      <c r="O8124">
        <v>1.8</v>
      </c>
      <c r="R8124">
        <v>1.155</v>
      </c>
    </row>
    <row r="8125" spans="1:18">
      <c r="A8125" t="s">
        <v>2083</v>
      </c>
      <c r="B8125" t="s">
        <v>2082</v>
      </c>
      <c r="D8125">
        <v>2021</v>
      </c>
      <c r="E8125" t="s">
        <v>2116</v>
      </c>
      <c r="F8125" t="s">
        <v>2301</v>
      </c>
      <c r="G8125">
        <v>-27.09</v>
      </c>
      <c r="H8125">
        <v>153.13</v>
      </c>
      <c r="I8125" t="s">
        <v>2334</v>
      </c>
      <c r="J8125" t="s">
        <v>2119</v>
      </c>
      <c r="K8125">
        <v>32</v>
      </c>
      <c r="L8125">
        <v>33</v>
      </c>
      <c r="N8125">
        <v>1</v>
      </c>
      <c r="O8125">
        <v>1.8</v>
      </c>
      <c r="R8125">
        <v>1.155</v>
      </c>
    </row>
    <row r="8126" spans="1:18">
      <c r="A8126" t="s">
        <v>2083</v>
      </c>
      <c r="B8126" t="s">
        <v>2082</v>
      </c>
      <c r="D8126">
        <v>2021</v>
      </c>
      <c r="E8126" t="s">
        <v>2116</v>
      </c>
      <c r="F8126" t="s">
        <v>2301</v>
      </c>
      <c r="G8126">
        <v>-27.09</v>
      </c>
      <c r="H8126">
        <v>153.13</v>
      </c>
      <c r="I8126" t="s">
        <v>2334</v>
      </c>
      <c r="J8126" t="s">
        <v>2119</v>
      </c>
      <c r="K8126">
        <v>33</v>
      </c>
      <c r="L8126">
        <v>34</v>
      </c>
      <c r="N8126">
        <v>1</v>
      </c>
      <c r="O8126">
        <v>1.8</v>
      </c>
      <c r="R8126">
        <v>1.155</v>
      </c>
    </row>
    <row r="8127" spans="1:18">
      <c r="A8127" t="s">
        <v>2083</v>
      </c>
      <c r="B8127" t="s">
        <v>2082</v>
      </c>
      <c r="D8127">
        <v>2021</v>
      </c>
      <c r="E8127" t="s">
        <v>2116</v>
      </c>
      <c r="F8127" t="s">
        <v>2301</v>
      </c>
      <c r="G8127">
        <v>-27.09</v>
      </c>
      <c r="H8127">
        <v>153.13</v>
      </c>
      <c r="I8127" t="s">
        <v>2334</v>
      </c>
      <c r="J8127" t="s">
        <v>2119</v>
      </c>
      <c r="K8127">
        <v>34</v>
      </c>
      <c r="L8127">
        <v>35</v>
      </c>
      <c r="N8127">
        <v>1</v>
      </c>
      <c r="O8127">
        <v>1.6</v>
      </c>
      <c r="R8127">
        <v>1.1100000000000001</v>
      </c>
    </row>
    <row r="8128" spans="1:18">
      <c r="A8128" t="s">
        <v>2083</v>
      </c>
      <c r="B8128" t="s">
        <v>2082</v>
      </c>
      <c r="D8128">
        <v>2021</v>
      </c>
      <c r="E8128" t="s">
        <v>2116</v>
      </c>
      <c r="F8128" t="s">
        <v>2301</v>
      </c>
      <c r="G8128">
        <v>-27.09</v>
      </c>
      <c r="H8128">
        <v>153.13</v>
      </c>
      <c r="I8128" t="s">
        <v>2334</v>
      </c>
      <c r="J8128" t="s">
        <v>2119</v>
      </c>
      <c r="K8128">
        <v>35</v>
      </c>
      <c r="L8128">
        <v>36</v>
      </c>
      <c r="N8128">
        <v>1</v>
      </c>
      <c r="O8128">
        <v>1.4</v>
      </c>
      <c r="R8128">
        <v>1.095</v>
      </c>
    </row>
    <row r="8129" spans="1:18">
      <c r="A8129" t="s">
        <v>2083</v>
      </c>
      <c r="B8129" t="s">
        <v>2082</v>
      </c>
      <c r="D8129">
        <v>2021</v>
      </c>
      <c r="E8129" t="s">
        <v>2116</v>
      </c>
      <c r="F8129" t="s">
        <v>2301</v>
      </c>
      <c r="G8129">
        <v>-27.09</v>
      </c>
      <c r="H8129">
        <v>153.13</v>
      </c>
      <c r="I8129" t="s">
        <v>2334</v>
      </c>
      <c r="J8129" t="s">
        <v>2119</v>
      </c>
      <c r="K8129">
        <v>36</v>
      </c>
      <c r="L8129">
        <v>37</v>
      </c>
      <c r="N8129">
        <v>1</v>
      </c>
      <c r="O8129">
        <v>1.4</v>
      </c>
      <c r="R8129">
        <v>1.095</v>
      </c>
    </row>
    <row r="8130" spans="1:18">
      <c r="A8130" t="s">
        <v>2083</v>
      </c>
      <c r="B8130" t="s">
        <v>2082</v>
      </c>
      <c r="D8130">
        <v>2021</v>
      </c>
      <c r="E8130" t="s">
        <v>2116</v>
      </c>
      <c r="F8130" t="s">
        <v>2301</v>
      </c>
      <c r="G8130">
        <v>-27.09</v>
      </c>
      <c r="H8130">
        <v>153.13</v>
      </c>
      <c r="I8130" t="s">
        <v>2334</v>
      </c>
      <c r="J8130" t="s">
        <v>2119</v>
      </c>
      <c r="K8130">
        <v>37</v>
      </c>
      <c r="L8130">
        <v>38</v>
      </c>
      <c r="N8130">
        <v>1</v>
      </c>
      <c r="O8130">
        <v>1.4</v>
      </c>
      <c r="R8130">
        <v>1.095</v>
      </c>
    </row>
    <row r="8131" spans="1:18">
      <c r="A8131" t="s">
        <v>2083</v>
      </c>
      <c r="B8131" t="s">
        <v>2082</v>
      </c>
      <c r="D8131">
        <v>2021</v>
      </c>
      <c r="E8131" t="s">
        <v>2116</v>
      </c>
      <c r="F8131" t="s">
        <v>2301</v>
      </c>
      <c r="G8131">
        <v>-27.09</v>
      </c>
      <c r="H8131">
        <v>153.13</v>
      </c>
      <c r="I8131" t="s">
        <v>2334</v>
      </c>
      <c r="J8131" t="s">
        <v>2119</v>
      </c>
      <c r="K8131">
        <v>38</v>
      </c>
      <c r="L8131">
        <v>39</v>
      </c>
      <c r="N8131">
        <v>1</v>
      </c>
      <c r="O8131">
        <v>1.4</v>
      </c>
      <c r="R8131">
        <v>1.095</v>
      </c>
    </row>
    <row r="8132" spans="1:18">
      <c r="A8132" t="s">
        <v>2083</v>
      </c>
      <c r="B8132" t="s">
        <v>2082</v>
      </c>
      <c r="D8132">
        <v>2021</v>
      </c>
      <c r="E8132" t="s">
        <v>2116</v>
      </c>
      <c r="F8132" t="s">
        <v>2301</v>
      </c>
      <c r="G8132">
        <v>-27.09</v>
      </c>
      <c r="H8132">
        <v>153.13</v>
      </c>
      <c r="I8132" t="s">
        <v>2334</v>
      </c>
      <c r="J8132" t="s">
        <v>2119</v>
      </c>
      <c r="K8132">
        <v>39</v>
      </c>
      <c r="L8132">
        <v>40</v>
      </c>
      <c r="N8132">
        <v>1</v>
      </c>
      <c r="O8132">
        <v>1.2</v>
      </c>
      <c r="R8132">
        <v>1.08</v>
      </c>
    </row>
    <row r="8133" spans="1:18">
      <c r="A8133" t="s">
        <v>2083</v>
      </c>
      <c r="B8133" t="s">
        <v>2082</v>
      </c>
      <c r="D8133">
        <v>2021</v>
      </c>
      <c r="E8133" t="s">
        <v>2116</v>
      </c>
      <c r="F8133" t="s">
        <v>2301</v>
      </c>
      <c r="G8133">
        <v>-27.09</v>
      </c>
      <c r="H8133">
        <v>153.13</v>
      </c>
      <c r="I8133" t="s">
        <v>2334</v>
      </c>
      <c r="J8133" t="s">
        <v>2119</v>
      </c>
      <c r="K8133">
        <v>40</v>
      </c>
      <c r="L8133">
        <v>41</v>
      </c>
      <c r="N8133">
        <v>1</v>
      </c>
      <c r="O8133">
        <v>1.3</v>
      </c>
      <c r="R8133">
        <v>1.085</v>
      </c>
    </row>
    <row r="8134" spans="1:18">
      <c r="A8134" t="s">
        <v>2083</v>
      </c>
      <c r="B8134" t="s">
        <v>2082</v>
      </c>
      <c r="D8134">
        <v>2021</v>
      </c>
      <c r="E8134" t="s">
        <v>2116</v>
      </c>
      <c r="F8134" t="s">
        <v>2301</v>
      </c>
      <c r="G8134">
        <v>-27.09</v>
      </c>
      <c r="H8134">
        <v>153.13</v>
      </c>
      <c r="I8134" t="s">
        <v>2334</v>
      </c>
      <c r="J8134" t="s">
        <v>2119</v>
      </c>
      <c r="K8134">
        <v>41</v>
      </c>
      <c r="L8134">
        <v>42</v>
      </c>
      <c r="N8134">
        <v>1</v>
      </c>
      <c r="O8134">
        <v>1.3</v>
      </c>
      <c r="R8134">
        <v>1.085</v>
      </c>
    </row>
    <row r="8135" spans="1:18">
      <c r="A8135" t="s">
        <v>2083</v>
      </c>
      <c r="B8135" t="s">
        <v>2082</v>
      </c>
      <c r="D8135">
        <v>2021</v>
      </c>
      <c r="E8135" t="s">
        <v>2116</v>
      </c>
      <c r="F8135" t="s">
        <v>2301</v>
      </c>
      <c r="G8135">
        <v>-27.09</v>
      </c>
      <c r="H8135">
        <v>153.13</v>
      </c>
      <c r="I8135" t="s">
        <v>2334</v>
      </c>
      <c r="J8135" t="s">
        <v>2119</v>
      </c>
      <c r="K8135">
        <v>42</v>
      </c>
      <c r="L8135">
        <v>43</v>
      </c>
      <c r="N8135">
        <v>1</v>
      </c>
      <c r="O8135">
        <v>1.3</v>
      </c>
      <c r="R8135">
        <v>1.085</v>
      </c>
    </row>
    <row r="8136" spans="1:18">
      <c r="A8136" t="s">
        <v>2083</v>
      </c>
      <c r="B8136" t="s">
        <v>2082</v>
      </c>
      <c r="D8136">
        <v>2021</v>
      </c>
      <c r="E8136" t="s">
        <v>2116</v>
      </c>
      <c r="F8136" t="s">
        <v>2301</v>
      </c>
      <c r="G8136">
        <v>-27.09</v>
      </c>
      <c r="H8136">
        <v>153.13</v>
      </c>
      <c r="I8136" t="s">
        <v>2334</v>
      </c>
      <c r="J8136" t="s">
        <v>2119</v>
      </c>
      <c r="K8136">
        <v>43</v>
      </c>
      <c r="L8136">
        <v>44</v>
      </c>
      <c r="N8136">
        <v>1</v>
      </c>
      <c r="O8136">
        <v>1.3</v>
      </c>
      <c r="R8136">
        <v>1.085</v>
      </c>
    </row>
    <row r="8137" spans="1:18">
      <c r="A8137" t="s">
        <v>2083</v>
      </c>
      <c r="B8137" t="s">
        <v>2082</v>
      </c>
      <c r="D8137">
        <v>2021</v>
      </c>
      <c r="E8137" t="s">
        <v>2116</v>
      </c>
      <c r="F8137" t="s">
        <v>2301</v>
      </c>
      <c r="G8137">
        <v>-27.09</v>
      </c>
      <c r="H8137">
        <v>153.13</v>
      </c>
      <c r="I8137" t="s">
        <v>2334</v>
      </c>
      <c r="J8137" t="s">
        <v>2119</v>
      </c>
      <c r="K8137">
        <v>44</v>
      </c>
      <c r="L8137">
        <v>45</v>
      </c>
      <c r="N8137">
        <v>1</v>
      </c>
      <c r="O8137">
        <v>1.4</v>
      </c>
      <c r="R8137">
        <v>1.0900000000000001</v>
      </c>
    </row>
    <row r="8138" spans="1:18">
      <c r="A8138" t="s">
        <v>2083</v>
      </c>
      <c r="B8138" t="s">
        <v>2082</v>
      </c>
      <c r="D8138">
        <v>2021</v>
      </c>
      <c r="E8138" t="s">
        <v>2116</v>
      </c>
      <c r="F8138" t="s">
        <v>2301</v>
      </c>
      <c r="G8138">
        <v>-27.09</v>
      </c>
      <c r="H8138">
        <v>153.13</v>
      </c>
      <c r="I8138" t="s">
        <v>2334</v>
      </c>
      <c r="J8138" t="s">
        <v>2119</v>
      </c>
      <c r="K8138">
        <v>45</v>
      </c>
      <c r="L8138">
        <v>46</v>
      </c>
      <c r="N8138">
        <v>1</v>
      </c>
      <c r="O8138">
        <v>1.45</v>
      </c>
      <c r="R8138">
        <v>0.94499999999999995</v>
      </c>
    </row>
    <row r="8139" spans="1:18">
      <c r="A8139" t="s">
        <v>2083</v>
      </c>
      <c r="B8139" t="s">
        <v>2082</v>
      </c>
      <c r="D8139">
        <v>2021</v>
      </c>
      <c r="E8139" t="s">
        <v>2116</v>
      </c>
      <c r="F8139" t="s">
        <v>2301</v>
      </c>
      <c r="G8139">
        <v>-27.09</v>
      </c>
      <c r="H8139">
        <v>153.13</v>
      </c>
      <c r="I8139" t="s">
        <v>2334</v>
      </c>
      <c r="J8139" t="s">
        <v>2119</v>
      </c>
      <c r="K8139">
        <v>46</v>
      </c>
      <c r="L8139">
        <v>47</v>
      </c>
      <c r="N8139">
        <v>1</v>
      </c>
      <c r="O8139">
        <v>1.45</v>
      </c>
      <c r="R8139">
        <v>0.94499999999999995</v>
      </c>
    </row>
    <row r="8140" spans="1:18">
      <c r="A8140" t="s">
        <v>2083</v>
      </c>
      <c r="B8140" t="s">
        <v>2082</v>
      </c>
      <c r="D8140">
        <v>2021</v>
      </c>
      <c r="E8140" t="s">
        <v>2116</v>
      </c>
      <c r="F8140" t="s">
        <v>2301</v>
      </c>
      <c r="G8140">
        <v>-27.09</v>
      </c>
      <c r="H8140">
        <v>153.13</v>
      </c>
      <c r="I8140" t="s">
        <v>2334</v>
      </c>
      <c r="J8140" t="s">
        <v>2119</v>
      </c>
      <c r="K8140">
        <v>47</v>
      </c>
      <c r="L8140">
        <v>48</v>
      </c>
      <c r="N8140">
        <v>1</v>
      </c>
      <c r="O8140">
        <v>1.45</v>
      </c>
      <c r="R8140">
        <v>0.94499999999999995</v>
      </c>
    </row>
    <row r="8141" spans="1:18">
      <c r="A8141" t="s">
        <v>2083</v>
      </c>
      <c r="B8141" t="s">
        <v>2082</v>
      </c>
      <c r="D8141">
        <v>2021</v>
      </c>
      <c r="E8141" t="s">
        <v>2116</v>
      </c>
      <c r="F8141" t="s">
        <v>2301</v>
      </c>
      <c r="G8141">
        <v>-27.09</v>
      </c>
      <c r="H8141">
        <v>153.13</v>
      </c>
      <c r="I8141" t="s">
        <v>2334</v>
      </c>
      <c r="J8141" t="s">
        <v>2119</v>
      </c>
      <c r="K8141">
        <v>48</v>
      </c>
      <c r="L8141">
        <v>49</v>
      </c>
      <c r="N8141">
        <v>1</v>
      </c>
      <c r="O8141">
        <v>1.45</v>
      </c>
      <c r="R8141">
        <v>0.94499999999999995</v>
      </c>
    </row>
    <row r="8142" spans="1:18">
      <c r="A8142" t="s">
        <v>2083</v>
      </c>
      <c r="B8142" t="s">
        <v>2082</v>
      </c>
      <c r="D8142">
        <v>2021</v>
      </c>
      <c r="E8142" t="s">
        <v>2116</v>
      </c>
      <c r="F8142" t="s">
        <v>2301</v>
      </c>
      <c r="G8142">
        <v>-27.09</v>
      </c>
      <c r="H8142">
        <v>153.13</v>
      </c>
      <c r="I8142" t="s">
        <v>2334</v>
      </c>
      <c r="J8142" t="s">
        <v>2119</v>
      </c>
      <c r="K8142">
        <v>49</v>
      </c>
      <c r="L8142">
        <v>50</v>
      </c>
      <c r="N8142">
        <v>1</v>
      </c>
      <c r="O8142">
        <v>1.5</v>
      </c>
      <c r="R8142">
        <v>0.8</v>
      </c>
    </row>
    <row r="8143" spans="1:18">
      <c r="A8143" t="s">
        <v>2083</v>
      </c>
      <c r="B8143" t="s">
        <v>2082</v>
      </c>
      <c r="D8143">
        <v>2021</v>
      </c>
      <c r="E8143" t="s">
        <v>2116</v>
      </c>
      <c r="F8143" t="s">
        <v>2301</v>
      </c>
      <c r="G8143">
        <v>-27.09</v>
      </c>
      <c r="H8143">
        <v>153.13</v>
      </c>
      <c r="I8143" t="s">
        <v>2334</v>
      </c>
      <c r="J8143" t="s">
        <v>2118</v>
      </c>
      <c r="K8143">
        <v>0</v>
      </c>
      <c r="L8143">
        <v>1</v>
      </c>
      <c r="N8143">
        <v>1</v>
      </c>
      <c r="O8143">
        <v>1.1000000000000001</v>
      </c>
      <c r="R8143">
        <v>0.5</v>
      </c>
    </row>
    <row r="8144" spans="1:18">
      <c r="A8144" t="s">
        <v>2083</v>
      </c>
      <c r="B8144" t="s">
        <v>2082</v>
      </c>
      <c r="D8144">
        <v>2021</v>
      </c>
      <c r="E8144" t="s">
        <v>2116</v>
      </c>
      <c r="F8144" t="s">
        <v>2301</v>
      </c>
      <c r="G8144">
        <v>-27.09</v>
      </c>
      <c r="H8144">
        <v>153.13</v>
      </c>
      <c r="I8144" t="s">
        <v>2334</v>
      </c>
      <c r="J8144" t="s">
        <v>2118</v>
      </c>
      <c r="K8144">
        <v>1</v>
      </c>
      <c r="L8144">
        <v>2</v>
      </c>
      <c r="N8144">
        <v>1</v>
      </c>
      <c r="O8144">
        <v>1.1000000000000001</v>
      </c>
      <c r="R8144">
        <v>0.745</v>
      </c>
    </row>
    <row r="8145" spans="1:18">
      <c r="A8145" t="s">
        <v>2083</v>
      </c>
      <c r="B8145" t="s">
        <v>2082</v>
      </c>
      <c r="D8145">
        <v>2021</v>
      </c>
      <c r="E8145" t="s">
        <v>2116</v>
      </c>
      <c r="F8145" t="s">
        <v>2301</v>
      </c>
      <c r="G8145">
        <v>-27.09</v>
      </c>
      <c r="H8145">
        <v>153.13</v>
      </c>
      <c r="I8145" t="s">
        <v>2334</v>
      </c>
      <c r="J8145" t="s">
        <v>2118</v>
      </c>
      <c r="K8145">
        <v>2</v>
      </c>
      <c r="L8145">
        <v>3</v>
      </c>
      <c r="N8145">
        <v>1</v>
      </c>
      <c r="O8145">
        <v>1.1000000000000001</v>
      </c>
      <c r="R8145">
        <v>0.745</v>
      </c>
    </row>
    <row r="8146" spans="1:18">
      <c r="A8146" t="s">
        <v>2083</v>
      </c>
      <c r="B8146" t="s">
        <v>2082</v>
      </c>
      <c r="D8146">
        <v>2021</v>
      </c>
      <c r="E8146" t="s">
        <v>2116</v>
      </c>
      <c r="F8146" t="s">
        <v>2301</v>
      </c>
      <c r="G8146">
        <v>-27.09</v>
      </c>
      <c r="H8146">
        <v>153.13</v>
      </c>
      <c r="I8146" t="s">
        <v>2334</v>
      </c>
      <c r="J8146" t="s">
        <v>2118</v>
      </c>
      <c r="K8146">
        <v>3</v>
      </c>
      <c r="L8146">
        <v>4</v>
      </c>
      <c r="N8146">
        <v>1</v>
      </c>
      <c r="O8146">
        <v>1.1000000000000001</v>
      </c>
      <c r="R8146">
        <v>0.745</v>
      </c>
    </row>
    <row r="8147" spans="1:18">
      <c r="A8147" t="s">
        <v>2083</v>
      </c>
      <c r="B8147" t="s">
        <v>2082</v>
      </c>
      <c r="D8147">
        <v>2021</v>
      </c>
      <c r="E8147" t="s">
        <v>2116</v>
      </c>
      <c r="F8147" t="s">
        <v>2301</v>
      </c>
      <c r="G8147">
        <v>-27.09</v>
      </c>
      <c r="H8147">
        <v>153.13</v>
      </c>
      <c r="I8147" t="s">
        <v>2334</v>
      </c>
      <c r="J8147" t="s">
        <v>2118</v>
      </c>
      <c r="K8147">
        <v>4</v>
      </c>
      <c r="L8147">
        <v>5</v>
      </c>
      <c r="N8147">
        <v>1</v>
      </c>
      <c r="O8147">
        <v>1.1000000000000001</v>
      </c>
      <c r="R8147">
        <v>0.99</v>
      </c>
    </row>
    <row r="8148" spans="1:18">
      <c r="A8148" t="s">
        <v>2083</v>
      </c>
      <c r="B8148" t="s">
        <v>2082</v>
      </c>
      <c r="D8148">
        <v>2021</v>
      </c>
      <c r="E8148" t="s">
        <v>2116</v>
      </c>
      <c r="F8148" t="s">
        <v>2301</v>
      </c>
      <c r="G8148">
        <v>-27.09</v>
      </c>
      <c r="H8148">
        <v>153.13</v>
      </c>
      <c r="I8148" t="s">
        <v>2334</v>
      </c>
      <c r="J8148" t="s">
        <v>2118</v>
      </c>
      <c r="K8148">
        <v>5</v>
      </c>
      <c r="L8148">
        <v>6</v>
      </c>
      <c r="N8148">
        <v>1</v>
      </c>
      <c r="O8148">
        <v>1.25</v>
      </c>
      <c r="R8148">
        <v>0.85</v>
      </c>
    </row>
    <row r="8149" spans="1:18">
      <c r="A8149" t="s">
        <v>2083</v>
      </c>
      <c r="B8149" t="s">
        <v>2082</v>
      </c>
      <c r="D8149">
        <v>2021</v>
      </c>
      <c r="E8149" t="s">
        <v>2116</v>
      </c>
      <c r="F8149" t="s">
        <v>2301</v>
      </c>
      <c r="G8149">
        <v>-27.09</v>
      </c>
      <c r="H8149">
        <v>153.13</v>
      </c>
      <c r="I8149" t="s">
        <v>2334</v>
      </c>
      <c r="J8149" t="s">
        <v>2118</v>
      </c>
      <c r="K8149">
        <v>6</v>
      </c>
      <c r="L8149">
        <v>7</v>
      </c>
      <c r="N8149">
        <v>1</v>
      </c>
      <c r="O8149">
        <v>1.25</v>
      </c>
      <c r="R8149">
        <v>0.85</v>
      </c>
    </row>
    <row r="8150" spans="1:18">
      <c r="A8150" t="s">
        <v>2083</v>
      </c>
      <c r="B8150" t="s">
        <v>2082</v>
      </c>
      <c r="D8150">
        <v>2021</v>
      </c>
      <c r="E8150" t="s">
        <v>2116</v>
      </c>
      <c r="F8150" t="s">
        <v>2301</v>
      </c>
      <c r="G8150">
        <v>-27.09</v>
      </c>
      <c r="H8150">
        <v>153.13</v>
      </c>
      <c r="I8150" t="s">
        <v>2334</v>
      </c>
      <c r="J8150" t="s">
        <v>2118</v>
      </c>
      <c r="K8150">
        <v>7</v>
      </c>
      <c r="L8150">
        <v>8</v>
      </c>
      <c r="N8150">
        <v>1</v>
      </c>
      <c r="O8150">
        <v>1.25</v>
      </c>
      <c r="R8150">
        <v>0.85</v>
      </c>
    </row>
    <row r="8151" spans="1:18">
      <c r="A8151" t="s">
        <v>2083</v>
      </c>
      <c r="B8151" t="s">
        <v>2082</v>
      </c>
      <c r="D8151">
        <v>2021</v>
      </c>
      <c r="E8151" t="s">
        <v>2116</v>
      </c>
      <c r="F8151" t="s">
        <v>2301</v>
      </c>
      <c r="G8151">
        <v>-27.09</v>
      </c>
      <c r="H8151">
        <v>153.13</v>
      </c>
      <c r="I8151" t="s">
        <v>2334</v>
      </c>
      <c r="J8151" t="s">
        <v>2118</v>
      </c>
      <c r="K8151">
        <v>8</v>
      </c>
      <c r="L8151">
        <v>9</v>
      </c>
      <c r="N8151">
        <v>1</v>
      </c>
      <c r="O8151">
        <v>1.25</v>
      </c>
      <c r="R8151">
        <v>0.85</v>
      </c>
    </row>
    <row r="8152" spans="1:18">
      <c r="A8152" t="s">
        <v>2083</v>
      </c>
      <c r="B8152" t="s">
        <v>2082</v>
      </c>
      <c r="D8152">
        <v>2021</v>
      </c>
      <c r="E8152" t="s">
        <v>2116</v>
      </c>
      <c r="F8152" t="s">
        <v>2301</v>
      </c>
      <c r="G8152">
        <v>-27.09</v>
      </c>
      <c r="H8152">
        <v>153.13</v>
      </c>
      <c r="I8152" t="s">
        <v>2334</v>
      </c>
      <c r="J8152" t="s">
        <v>2118</v>
      </c>
      <c r="K8152">
        <v>9</v>
      </c>
      <c r="L8152">
        <v>10</v>
      </c>
      <c r="N8152">
        <v>1</v>
      </c>
      <c r="O8152">
        <v>1.4</v>
      </c>
      <c r="R8152">
        <v>0.71</v>
      </c>
    </row>
    <row r="8153" spans="1:18">
      <c r="A8153" t="s">
        <v>2083</v>
      </c>
      <c r="B8153" t="s">
        <v>2082</v>
      </c>
      <c r="D8153">
        <v>2021</v>
      </c>
      <c r="E8153" t="s">
        <v>2116</v>
      </c>
      <c r="F8153" t="s">
        <v>2301</v>
      </c>
      <c r="G8153">
        <v>-27.09</v>
      </c>
      <c r="H8153">
        <v>153.13</v>
      </c>
      <c r="I8153" t="s">
        <v>2334</v>
      </c>
      <c r="J8153" t="s">
        <v>2118</v>
      </c>
      <c r="K8153">
        <v>10</v>
      </c>
      <c r="L8153">
        <v>11</v>
      </c>
      <c r="N8153">
        <v>1</v>
      </c>
      <c r="O8153">
        <v>1.5</v>
      </c>
      <c r="R8153">
        <v>0.78</v>
      </c>
    </row>
    <row r="8154" spans="1:18">
      <c r="A8154" t="s">
        <v>2083</v>
      </c>
      <c r="B8154" t="s">
        <v>2082</v>
      </c>
      <c r="D8154">
        <v>2021</v>
      </c>
      <c r="E8154" t="s">
        <v>2116</v>
      </c>
      <c r="F8154" t="s">
        <v>2301</v>
      </c>
      <c r="G8154">
        <v>-27.09</v>
      </c>
      <c r="H8154">
        <v>153.13</v>
      </c>
      <c r="I8154" t="s">
        <v>2334</v>
      </c>
      <c r="J8154" t="s">
        <v>2118</v>
      </c>
      <c r="K8154">
        <v>11</v>
      </c>
      <c r="L8154">
        <v>12</v>
      </c>
      <c r="N8154">
        <v>1</v>
      </c>
      <c r="O8154">
        <v>1.5</v>
      </c>
      <c r="R8154">
        <v>0.78</v>
      </c>
    </row>
    <row r="8155" spans="1:18">
      <c r="A8155" t="s">
        <v>2083</v>
      </c>
      <c r="B8155" t="s">
        <v>2082</v>
      </c>
      <c r="D8155">
        <v>2021</v>
      </c>
      <c r="E8155" t="s">
        <v>2116</v>
      </c>
      <c r="F8155" t="s">
        <v>2301</v>
      </c>
      <c r="G8155">
        <v>-27.09</v>
      </c>
      <c r="H8155">
        <v>153.13</v>
      </c>
      <c r="I8155" t="s">
        <v>2334</v>
      </c>
      <c r="J8155" t="s">
        <v>2118</v>
      </c>
      <c r="K8155">
        <v>12</v>
      </c>
      <c r="L8155">
        <v>13</v>
      </c>
      <c r="N8155">
        <v>1</v>
      </c>
      <c r="O8155">
        <v>1.5</v>
      </c>
      <c r="R8155">
        <v>0.78</v>
      </c>
    </row>
    <row r="8156" spans="1:18">
      <c r="A8156" t="s">
        <v>2083</v>
      </c>
      <c r="B8156" t="s">
        <v>2082</v>
      </c>
      <c r="D8156">
        <v>2021</v>
      </c>
      <c r="E8156" t="s">
        <v>2116</v>
      </c>
      <c r="F8156" t="s">
        <v>2301</v>
      </c>
      <c r="G8156">
        <v>-27.09</v>
      </c>
      <c r="H8156">
        <v>153.13</v>
      </c>
      <c r="I8156" t="s">
        <v>2334</v>
      </c>
      <c r="J8156" t="s">
        <v>2118</v>
      </c>
      <c r="K8156">
        <v>13</v>
      </c>
      <c r="L8156">
        <v>14</v>
      </c>
      <c r="N8156">
        <v>1</v>
      </c>
      <c r="O8156">
        <v>1.5</v>
      </c>
      <c r="R8156">
        <v>0.78</v>
      </c>
    </row>
    <row r="8157" spans="1:18">
      <c r="A8157" t="s">
        <v>2083</v>
      </c>
      <c r="B8157" t="s">
        <v>2082</v>
      </c>
      <c r="D8157">
        <v>2021</v>
      </c>
      <c r="E8157" t="s">
        <v>2116</v>
      </c>
      <c r="F8157" t="s">
        <v>2301</v>
      </c>
      <c r="G8157">
        <v>-27.09</v>
      </c>
      <c r="H8157">
        <v>153.13</v>
      </c>
      <c r="I8157" t="s">
        <v>2334</v>
      </c>
      <c r="J8157" t="s">
        <v>2118</v>
      </c>
      <c r="K8157">
        <v>14</v>
      </c>
      <c r="L8157">
        <v>15</v>
      </c>
      <c r="N8157">
        <v>1</v>
      </c>
      <c r="O8157">
        <v>1.6</v>
      </c>
      <c r="R8157">
        <v>0.85</v>
      </c>
    </row>
    <row r="8158" spans="1:18">
      <c r="A8158" t="s">
        <v>2083</v>
      </c>
      <c r="B8158" t="s">
        <v>2082</v>
      </c>
      <c r="D8158">
        <v>2021</v>
      </c>
      <c r="E8158" t="s">
        <v>2116</v>
      </c>
      <c r="F8158" t="s">
        <v>2301</v>
      </c>
      <c r="G8158">
        <v>-27.09</v>
      </c>
      <c r="H8158">
        <v>153.13</v>
      </c>
      <c r="I8158" t="s">
        <v>2334</v>
      </c>
      <c r="J8158" t="s">
        <v>2118</v>
      </c>
      <c r="K8158">
        <v>15</v>
      </c>
      <c r="L8158">
        <v>16</v>
      </c>
      <c r="N8158">
        <v>1</v>
      </c>
      <c r="O8158">
        <v>1.4</v>
      </c>
      <c r="R8158">
        <v>0.875</v>
      </c>
    </row>
    <row r="8159" spans="1:18">
      <c r="A8159" t="s">
        <v>2083</v>
      </c>
      <c r="B8159" t="s">
        <v>2082</v>
      </c>
      <c r="D8159">
        <v>2021</v>
      </c>
      <c r="E8159" t="s">
        <v>2116</v>
      </c>
      <c r="F8159" t="s">
        <v>2301</v>
      </c>
      <c r="G8159">
        <v>-27.09</v>
      </c>
      <c r="H8159">
        <v>153.13</v>
      </c>
      <c r="I8159" t="s">
        <v>2334</v>
      </c>
      <c r="J8159" t="s">
        <v>2118</v>
      </c>
      <c r="K8159">
        <v>16</v>
      </c>
      <c r="L8159">
        <v>17</v>
      </c>
      <c r="N8159">
        <v>1</v>
      </c>
      <c r="O8159">
        <v>1.4</v>
      </c>
      <c r="R8159">
        <v>0.875</v>
      </c>
    </row>
    <row r="8160" spans="1:18">
      <c r="A8160" t="s">
        <v>2083</v>
      </c>
      <c r="B8160" t="s">
        <v>2082</v>
      </c>
      <c r="D8160">
        <v>2021</v>
      </c>
      <c r="E8160" t="s">
        <v>2116</v>
      </c>
      <c r="F8160" t="s">
        <v>2301</v>
      </c>
      <c r="G8160">
        <v>-27.09</v>
      </c>
      <c r="H8160">
        <v>153.13</v>
      </c>
      <c r="I8160" t="s">
        <v>2334</v>
      </c>
      <c r="J8160" t="s">
        <v>2118</v>
      </c>
      <c r="K8160">
        <v>17</v>
      </c>
      <c r="L8160">
        <v>18</v>
      </c>
      <c r="N8160">
        <v>1</v>
      </c>
      <c r="O8160">
        <v>1.4</v>
      </c>
      <c r="R8160">
        <v>0.875</v>
      </c>
    </row>
    <row r="8161" spans="1:18">
      <c r="A8161" t="s">
        <v>2083</v>
      </c>
      <c r="B8161" t="s">
        <v>2082</v>
      </c>
      <c r="D8161">
        <v>2021</v>
      </c>
      <c r="E8161" t="s">
        <v>2116</v>
      </c>
      <c r="F8161" t="s">
        <v>2301</v>
      </c>
      <c r="G8161">
        <v>-27.09</v>
      </c>
      <c r="H8161">
        <v>153.13</v>
      </c>
      <c r="I8161" t="s">
        <v>2334</v>
      </c>
      <c r="J8161" t="s">
        <v>2118</v>
      </c>
      <c r="K8161">
        <v>18</v>
      </c>
      <c r="L8161">
        <v>19</v>
      </c>
      <c r="N8161">
        <v>1</v>
      </c>
      <c r="O8161">
        <v>1.4</v>
      </c>
      <c r="R8161">
        <v>0.875</v>
      </c>
    </row>
    <row r="8162" spans="1:18">
      <c r="A8162" t="s">
        <v>2083</v>
      </c>
      <c r="B8162" t="s">
        <v>2082</v>
      </c>
      <c r="D8162">
        <v>2021</v>
      </c>
      <c r="E8162" t="s">
        <v>2116</v>
      </c>
      <c r="F8162" t="s">
        <v>2301</v>
      </c>
      <c r="G8162">
        <v>-27.09</v>
      </c>
      <c r="H8162">
        <v>153.13</v>
      </c>
      <c r="I8162" t="s">
        <v>2334</v>
      </c>
      <c r="J8162" t="s">
        <v>2118</v>
      </c>
      <c r="K8162">
        <v>19</v>
      </c>
      <c r="L8162">
        <v>20</v>
      </c>
      <c r="N8162">
        <v>1</v>
      </c>
      <c r="O8162">
        <v>1.2</v>
      </c>
      <c r="R8162">
        <v>0.9</v>
      </c>
    </row>
    <row r="8163" spans="1:18">
      <c r="A8163" t="s">
        <v>2083</v>
      </c>
      <c r="B8163" t="s">
        <v>2082</v>
      </c>
      <c r="D8163">
        <v>2021</v>
      </c>
      <c r="E8163" t="s">
        <v>2116</v>
      </c>
      <c r="F8163" t="s">
        <v>2301</v>
      </c>
      <c r="G8163">
        <v>-27.09</v>
      </c>
      <c r="H8163">
        <v>153.13</v>
      </c>
      <c r="I8163" t="s">
        <v>2334</v>
      </c>
      <c r="J8163" t="s">
        <v>2118</v>
      </c>
      <c r="K8163">
        <v>20</v>
      </c>
      <c r="L8163">
        <v>21</v>
      </c>
      <c r="N8163">
        <v>1</v>
      </c>
      <c r="O8163">
        <v>1.45</v>
      </c>
      <c r="R8163">
        <v>0.97</v>
      </c>
    </row>
    <row r="8164" spans="1:18">
      <c r="A8164" t="s">
        <v>2083</v>
      </c>
      <c r="B8164" t="s">
        <v>2082</v>
      </c>
      <c r="D8164">
        <v>2021</v>
      </c>
      <c r="E8164" t="s">
        <v>2116</v>
      </c>
      <c r="F8164" t="s">
        <v>2301</v>
      </c>
      <c r="G8164">
        <v>-27.09</v>
      </c>
      <c r="H8164">
        <v>153.13</v>
      </c>
      <c r="I8164" t="s">
        <v>2334</v>
      </c>
      <c r="J8164" t="s">
        <v>2118</v>
      </c>
      <c r="K8164">
        <v>21</v>
      </c>
      <c r="L8164">
        <v>22</v>
      </c>
      <c r="N8164">
        <v>1</v>
      </c>
      <c r="O8164">
        <v>1.45</v>
      </c>
      <c r="R8164">
        <v>0.97</v>
      </c>
    </row>
    <row r="8165" spans="1:18">
      <c r="A8165" t="s">
        <v>2083</v>
      </c>
      <c r="B8165" t="s">
        <v>2082</v>
      </c>
      <c r="D8165">
        <v>2021</v>
      </c>
      <c r="E8165" t="s">
        <v>2116</v>
      </c>
      <c r="F8165" t="s">
        <v>2301</v>
      </c>
      <c r="G8165">
        <v>-27.09</v>
      </c>
      <c r="H8165">
        <v>153.13</v>
      </c>
      <c r="I8165" t="s">
        <v>2334</v>
      </c>
      <c r="J8165" t="s">
        <v>2118</v>
      </c>
      <c r="K8165">
        <v>22</v>
      </c>
      <c r="L8165">
        <v>23</v>
      </c>
      <c r="N8165">
        <v>1</v>
      </c>
      <c r="O8165">
        <v>1.45</v>
      </c>
      <c r="R8165">
        <v>0.97</v>
      </c>
    </row>
    <row r="8166" spans="1:18">
      <c r="A8166" t="s">
        <v>2083</v>
      </c>
      <c r="B8166" t="s">
        <v>2082</v>
      </c>
      <c r="D8166">
        <v>2021</v>
      </c>
      <c r="E8166" t="s">
        <v>2116</v>
      </c>
      <c r="F8166" t="s">
        <v>2301</v>
      </c>
      <c r="G8166">
        <v>-27.09</v>
      </c>
      <c r="H8166">
        <v>153.13</v>
      </c>
      <c r="I8166" t="s">
        <v>2334</v>
      </c>
      <c r="J8166" t="s">
        <v>2118</v>
      </c>
      <c r="K8166">
        <v>23</v>
      </c>
      <c r="L8166">
        <v>24</v>
      </c>
      <c r="N8166">
        <v>1</v>
      </c>
      <c r="O8166">
        <v>1.45</v>
      </c>
      <c r="R8166">
        <v>0.97</v>
      </c>
    </row>
    <row r="8167" spans="1:18">
      <c r="A8167" t="s">
        <v>2083</v>
      </c>
      <c r="B8167" t="s">
        <v>2082</v>
      </c>
      <c r="D8167">
        <v>2021</v>
      </c>
      <c r="E8167" t="s">
        <v>2116</v>
      </c>
      <c r="F8167" t="s">
        <v>2301</v>
      </c>
      <c r="G8167">
        <v>-27.09</v>
      </c>
      <c r="H8167">
        <v>153.13</v>
      </c>
      <c r="I8167" t="s">
        <v>2334</v>
      </c>
      <c r="J8167" t="s">
        <v>2118</v>
      </c>
      <c r="K8167">
        <v>24</v>
      </c>
      <c r="L8167">
        <v>25</v>
      </c>
      <c r="N8167">
        <v>1</v>
      </c>
      <c r="O8167">
        <v>1.7</v>
      </c>
      <c r="R8167">
        <v>1.04</v>
      </c>
    </row>
    <row r="8168" spans="1:18">
      <c r="A8168" t="s">
        <v>2083</v>
      </c>
      <c r="B8168" t="s">
        <v>2082</v>
      </c>
      <c r="D8168">
        <v>2021</v>
      </c>
      <c r="E8168" t="s">
        <v>2116</v>
      </c>
      <c r="F8168" t="s">
        <v>2301</v>
      </c>
      <c r="G8168">
        <v>-27.09</v>
      </c>
      <c r="H8168">
        <v>153.13</v>
      </c>
      <c r="I8168" t="s">
        <v>2334</v>
      </c>
      <c r="J8168" t="s">
        <v>2118</v>
      </c>
      <c r="K8168">
        <v>25</v>
      </c>
      <c r="L8168">
        <v>26</v>
      </c>
      <c r="N8168">
        <v>1</v>
      </c>
      <c r="O8168">
        <v>1.45</v>
      </c>
      <c r="R8168">
        <v>1.2549999999999999</v>
      </c>
    </row>
    <row r="8169" spans="1:18">
      <c r="A8169" t="s">
        <v>2083</v>
      </c>
      <c r="B8169" t="s">
        <v>2082</v>
      </c>
      <c r="D8169">
        <v>2021</v>
      </c>
      <c r="E8169" t="s">
        <v>2116</v>
      </c>
      <c r="F8169" t="s">
        <v>2301</v>
      </c>
      <c r="G8169">
        <v>-27.09</v>
      </c>
      <c r="H8169">
        <v>153.13</v>
      </c>
      <c r="I8169" t="s">
        <v>2334</v>
      </c>
      <c r="J8169" t="s">
        <v>2118</v>
      </c>
      <c r="K8169">
        <v>26</v>
      </c>
      <c r="L8169">
        <v>27</v>
      </c>
      <c r="N8169">
        <v>1</v>
      </c>
      <c r="O8169">
        <v>1.45</v>
      </c>
      <c r="R8169">
        <v>1.2549999999999999</v>
      </c>
    </row>
    <row r="8170" spans="1:18">
      <c r="A8170" t="s">
        <v>2083</v>
      </c>
      <c r="B8170" t="s">
        <v>2082</v>
      </c>
      <c r="D8170">
        <v>2021</v>
      </c>
      <c r="E8170" t="s">
        <v>2116</v>
      </c>
      <c r="F8170" t="s">
        <v>2301</v>
      </c>
      <c r="G8170">
        <v>-27.09</v>
      </c>
      <c r="H8170">
        <v>153.13</v>
      </c>
      <c r="I8170" t="s">
        <v>2334</v>
      </c>
      <c r="J8170" t="s">
        <v>2118</v>
      </c>
      <c r="K8170">
        <v>27</v>
      </c>
      <c r="L8170">
        <v>28</v>
      </c>
      <c r="N8170">
        <v>1</v>
      </c>
      <c r="O8170">
        <v>1.45</v>
      </c>
      <c r="R8170">
        <v>1.2549999999999999</v>
      </c>
    </row>
    <row r="8171" spans="1:18">
      <c r="A8171" t="s">
        <v>2083</v>
      </c>
      <c r="B8171" t="s">
        <v>2082</v>
      </c>
      <c r="D8171">
        <v>2021</v>
      </c>
      <c r="E8171" t="s">
        <v>2116</v>
      </c>
      <c r="F8171" t="s">
        <v>2301</v>
      </c>
      <c r="G8171">
        <v>-27.09</v>
      </c>
      <c r="H8171">
        <v>153.13</v>
      </c>
      <c r="I8171" t="s">
        <v>2334</v>
      </c>
      <c r="J8171" t="s">
        <v>2118</v>
      </c>
      <c r="K8171">
        <v>28</v>
      </c>
      <c r="L8171">
        <v>29</v>
      </c>
      <c r="N8171">
        <v>1</v>
      </c>
      <c r="O8171">
        <v>1.45</v>
      </c>
      <c r="R8171">
        <v>1.2549999999999999</v>
      </c>
    </row>
    <row r="8172" spans="1:18">
      <c r="A8172" t="s">
        <v>2083</v>
      </c>
      <c r="B8172" t="s">
        <v>2082</v>
      </c>
      <c r="D8172">
        <v>2021</v>
      </c>
      <c r="E8172" t="s">
        <v>2116</v>
      </c>
      <c r="F8172" t="s">
        <v>2301</v>
      </c>
      <c r="G8172">
        <v>-27.09</v>
      </c>
      <c r="H8172">
        <v>153.13</v>
      </c>
      <c r="I8172" t="s">
        <v>2334</v>
      </c>
      <c r="J8172" t="s">
        <v>2118</v>
      </c>
      <c r="K8172">
        <v>29</v>
      </c>
      <c r="L8172">
        <v>30</v>
      </c>
      <c r="N8172">
        <v>1</v>
      </c>
      <c r="O8172">
        <v>1.2</v>
      </c>
      <c r="R8172">
        <v>1.47</v>
      </c>
    </row>
    <row r="8173" spans="1:18">
      <c r="A8173" t="s">
        <v>2083</v>
      </c>
      <c r="B8173" t="s">
        <v>2082</v>
      </c>
      <c r="D8173">
        <v>2021</v>
      </c>
      <c r="E8173" t="s">
        <v>2116</v>
      </c>
      <c r="F8173" t="s">
        <v>2301</v>
      </c>
      <c r="G8173">
        <v>-27.09</v>
      </c>
      <c r="H8173">
        <v>153.13</v>
      </c>
      <c r="I8173" t="s">
        <v>2334</v>
      </c>
      <c r="J8173" t="s">
        <v>2118</v>
      </c>
      <c r="K8173">
        <v>30</v>
      </c>
      <c r="L8173">
        <v>31</v>
      </c>
      <c r="N8173">
        <v>1</v>
      </c>
      <c r="O8173">
        <v>1.1499999999999999</v>
      </c>
      <c r="R8173">
        <v>1.45</v>
      </c>
    </row>
    <row r="8174" spans="1:18">
      <c r="A8174" t="s">
        <v>2083</v>
      </c>
      <c r="B8174" t="s">
        <v>2082</v>
      </c>
      <c r="D8174">
        <v>2021</v>
      </c>
      <c r="E8174" t="s">
        <v>2116</v>
      </c>
      <c r="F8174" t="s">
        <v>2301</v>
      </c>
      <c r="G8174">
        <v>-27.09</v>
      </c>
      <c r="H8174">
        <v>153.13</v>
      </c>
      <c r="I8174" t="s">
        <v>2334</v>
      </c>
      <c r="J8174" t="s">
        <v>2118</v>
      </c>
      <c r="K8174">
        <v>31</v>
      </c>
      <c r="L8174">
        <v>32</v>
      </c>
      <c r="N8174">
        <v>1</v>
      </c>
      <c r="O8174">
        <v>1.1499999999999999</v>
      </c>
      <c r="R8174">
        <v>1.45</v>
      </c>
    </row>
    <row r="8175" spans="1:18">
      <c r="A8175" t="s">
        <v>2083</v>
      </c>
      <c r="B8175" t="s">
        <v>2082</v>
      </c>
      <c r="D8175">
        <v>2021</v>
      </c>
      <c r="E8175" t="s">
        <v>2116</v>
      </c>
      <c r="F8175" t="s">
        <v>2301</v>
      </c>
      <c r="G8175">
        <v>-27.09</v>
      </c>
      <c r="H8175">
        <v>153.13</v>
      </c>
      <c r="I8175" t="s">
        <v>2334</v>
      </c>
      <c r="J8175" t="s">
        <v>2118</v>
      </c>
      <c r="K8175">
        <v>32</v>
      </c>
      <c r="L8175">
        <v>33</v>
      </c>
      <c r="N8175">
        <v>1</v>
      </c>
      <c r="O8175">
        <v>1.1499999999999999</v>
      </c>
      <c r="R8175">
        <v>1.45</v>
      </c>
    </row>
    <row r="8176" spans="1:18">
      <c r="A8176" t="s">
        <v>2083</v>
      </c>
      <c r="B8176" t="s">
        <v>2082</v>
      </c>
      <c r="D8176">
        <v>2021</v>
      </c>
      <c r="E8176" t="s">
        <v>2116</v>
      </c>
      <c r="F8176" t="s">
        <v>2301</v>
      </c>
      <c r="G8176">
        <v>-27.09</v>
      </c>
      <c r="H8176">
        <v>153.13</v>
      </c>
      <c r="I8176" t="s">
        <v>2334</v>
      </c>
      <c r="J8176" t="s">
        <v>2118</v>
      </c>
      <c r="K8176">
        <v>33</v>
      </c>
      <c r="L8176">
        <v>34</v>
      </c>
      <c r="N8176">
        <v>1</v>
      </c>
      <c r="O8176">
        <v>1.1499999999999999</v>
      </c>
      <c r="R8176">
        <v>1.45</v>
      </c>
    </row>
    <row r="8177" spans="1:18">
      <c r="A8177" t="s">
        <v>2083</v>
      </c>
      <c r="B8177" t="s">
        <v>2082</v>
      </c>
      <c r="D8177">
        <v>2021</v>
      </c>
      <c r="E8177" t="s">
        <v>2116</v>
      </c>
      <c r="F8177" t="s">
        <v>2301</v>
      </c>
      <c r="G8177">
        <v>-27.09</v>
      </c>
      <c r="H8177">
        <v>153.13</v>
      </c>
      <c r="I8177" t="s">
        <v>2334</v>
      </c>
      <c r="J8177" t="s">
        <v>2118</v>
      </c>
      <c r="K8177">
        <v>34</v>
      </c>
      <c r="L8177">
        <v>35</v>
      </c>
      <c r="N8177">
        <v>1</v>
      </c>
      <c r="O8177">
        <v>1.1000000000000001</v>
      </c>
      <c r="R8177">
        <v>1.43</v>
      </c>
    </row>
    <row r="8178" spans="1:18">
      <c r="A8178" t="s">
        <v>2083</v>
      </c>
      <c r="B8178" t="s">
        <v>2082</v>
      </c>
      <c r="D8178">
        <v>2021</v>
      </c>
      <c r="E8178" t="s">
        <v>2116</v>
      </c>
      <c r="F8178" t="s">
        <v>2301</v>
      </c>
      <c r="G8178">
        <v>-27.09</v>
      </c>
      <c r="H8178">
        <v>153.13</v>
      </c>
      <c r="I8178" t="s">
        <v>2334</v>
      </c>
      <c r="J8178" t="s">
        <v>2118</v>
      </c>
      <c r="K8178">
        <v>35</v>
      </c>
      <c r="L8178">
        <v>36</v>
      </c>
      <c r="N8178">
        <v>1</v>
      </c>
      <c r="O8178">
        <v>1.25</v>
      </c>
      <c r="R8178">
        <v>1.165</v>
      </c>
    </row>
    <row r="8179" spans="1:18">
      <c r="A8179" t="s">
        <v>2083</v>
      </c>
      <c r="B8179" t="s">
        <v>2082</v>
      </c>
      <c r="D8179">
        <v>2021</v>
      </c>
      <c r="E8179" t="s">
        <v>2116</v>
      </c>
      <c r="F8179" t="s">
        <v>2301</v>
      </c>
      <c r="G8179">
        <v>-27.09</v>
      </c>
      <c r="H8179">
        <v>153.13</v>
      </c>
      <c r="I8179" t="s">
        <v>2334</v>
      </c>
      <c r="J8179" t="s">
        <v>2118</v>
      </c>
      <c r="K8179">
        <v>36</v>
      </c>
      <c r="L8179">
        <v>37</v>
      </c>
      <c r="N8179">
        <v>1</v>
      </c>
      <c r="O8179">
        <v>1.25</v>
      </c>
      <c r="R8179">
        <v>1.165</v>
      </c>
    </row>
    <row r="8180" spans="1:18">
      <c r="A8180" t="s">
        <v>2083</v>
      </c>
      <c r="B8180" t="s">
        <v>2082</v>
      </c>
      <c r="D8180">
        <v>2021</v>
      </c>
      <c r="E8180" t="s">
        <v>2116</v>
      </c>
      <c r="F8180" t="s">
        <v>2301</v>
      </c>
      <c r="G8180">
        <v>-27.09</v>
      </c>
      <c r="H8180">
        <v>153.13</v>
      </c>
      <c r="I8180" t="s">
        <v>2334</v>
      </c>
      <c r="J8180" t="s">
        <v>2118</v>
      </c>
      <c r="K8180">
        <v>37</v>
      </c>
      <c r="L8180">
        <v>38</v>
      </c>
      <c r="N8180">
        <v>1</v>
      </c>
      <c r="O8180">
        <v>1.25</v>
      </c>
      <c r="R8180">
        <v>1.165</v>
      </c>
    </row>
    <row r="8181" spans="1:18">
      <c r="A8181" t="s">
        <v>2083</v>
      </c>
      <c r="B8181" t="s">
        <v>2082</v>
      </c>
      <c r="D8181">
        <v>2021</v>
      </c>
      <c r="E8181" t="s">
        <v>2116</v>
      </c>
      <c r="F8181" t="s">
        <v>2301</v>
      </c>
      <c r="G8181">
        <v>-27.09</v>
      </c>
      <c r="H8181">
        <v>153.13</v>
      </c>
      <c r="I8181" t="s">
        <v>2334</v>
      </c>
      <c r="J8181" t="s">
        <v>2118</v>
      </c>
      <c r="K8181">
        <v>38</v>
      </c>
      <c r="L8181">
        <v>39</v>
      </c>
      <c r="N8181">
        <v>1</v>
      </c>
      <c r="O8181">
        <v>1.25</v>
      </c>
      <c r="R8181">
        <v>1.165</v>
      </c>
    </row>
    <row r="8182" spans="1:18">
      <c r="A8182" t="s">
        <v>2083</v>
      </c>
      <c r="B8182" t="s">
        <v>2082</v>
      </c>
      <c r="D8182">
        <v>2021</v>
      </c>
      <c r="E8182" t="s">
        <v>2116</v>
      </c>
      <c r="F8182" t="s">
        <v>2301</v>
      </c>
      <c r="G8182">
        <v>-27.09</v>
      </c>
      <c r="H8182">
        <v>153.13</v>
      </c>
      <c r="I8182" t="s">
        <v>2334</v>
      </c>
      <c r="J8182" t="s">
        <v>2118</v>
      </c>
      <c r="K8182">
        <v>39</v>
      </c>
      <c r="L8182">
        <v>40</v>
      </c>
      <c r="N8182">
        <v>1</v>
      </c>
      <c r="O8182">
        <v>1.4</v>
      </c>
      <c r="R8182">
        <v>0.9</v>
      </c>
    </row>
    <row r="8183" spans="1:18">
      <c r="A8183" t="s">
        <v>2083</v>
      </c>
      <c r="B8183" t="s">
        <v>2082</v>
      </c>
      <c r="D8183">
        <v>2021</v>
      </c>
      <c r="E8183" t="s">
        <v>2116</v>
      </c>
      <c r="F8183" t="s">
        <v>2301</v>
      </c>
      <c r="G8183">
        <v>-27.09</v>
      </c>
      <c r="H8183">
        <v>153.13</v>
      </c>
      <c r="I8183" t="s">
        <v>2334</v>
      </c>
      <c r="J8183" t="s">
        <v>2118</v>
      </c>
      <c r="K8183">
        <v>40</v>
      </c>
      <c r="L8183">
        <v>41</v>
      </c>
      <c r="N8183">
        <v>1</v>
      </c>
      <c r="O8183">
        <v>1.5</v>
      </c>
      <c r="R8183">
        <v>1.2450000000000001</v>
      </c>
    </row>
    <row r="8184" spans="1:18">
      <c r="A8184" t="s">
        <v>2083</v>
      </c>
      <c r="B8184" t="s">
        <v>2082</v>
      </c>
      <c r="D8184">
        <v>2021</v>
      </c>
      <c r="E8184" t="s">
        <v>2116</v>
      </c>
      <c r="F8184" t="s">
        <v>2301</v>
      </c>
      <c r="G8184">
        <v>-27.09</v>
      </c>
      <c r="H8184">
        <v>153.13</v>
      </c>
      <c r="I8184" t="s">
        <v>2334</v>
      </c>
      <c r="J8184" t="s">
        <v>2118</v>
      </c>
      <c r="K8184">
        <v>41</v>
      </c>
      <c r="L8184">
        <v>42</v>
      </c>
      <c r="N8184">
        <v>1</v>
      </c>
      <c r="O8184">
        <v>1.5</v>
      </c>
      <c r="R8184">
        <v>1.2450000000000001</v>
      </c>
    </row>
    <row r="8185" spans="1:18">
      <c r="A8185" t="s">
        <v>2083</v>
      </c>
      <c r="B8185" t="s">
        <v>2082</v>
      </c>
      <c r="D8185">
        <v>2021</v>
      </c>
      <c r="E8185" t="s">
        <v>2116</v>
      </c>
      <c r="F8185" t="s">
        <v>2301</v>
      </c>
      <c r="G8185">
        <v>-27.09</v>
      </c>
      <c r="H8185">
        <v>153.13</v>
      </c>
      <c r="I8185" t="s">
        <v>2334</v>
      </c>
      <c r="J8185" t="s">
        <v>2118</v>
      </c>
      <c r="K8185">
        <v>42</v>
      </c>
      <c r="L8185">
        <v>43</v>
      </c>
      <c r="N8185">
        <v>1</v>
      </c>
      <c r="O8185">
        <v>1.5</v>
      </c>
      <c r="R8185">
        <v>1.2450000000000001</v>
      </c>
    </row>
    <row r="8186" spans="1:18">
      <c r="A8186" t="s">
        <v>2083</v>
      </c>
      <c r="B8186" t="s">
        <v>2082</v>
      </c>
      <c r="D8186">
        <v>2021</v>
      </c>
      <c r="E8186" t="s">
        <v>2116</v>
      </c>
      <c r="F8186" t="s">
        <v>2301</v>
      </c>
      <c r="G8186">
        <v>-27.09</v>
      </c>
      <c r="H8186">
        <v>153.13</v>
      </c>
      <c r="I8186" t="s">
        <v>2334</v>
      </c>
      <c r="J8186" t="s">
        <v>2118</v>
      </c>
      <c r="K8186">
        <v>43</v>
      </c>
      <c r="L8186">
        <v>44</v>
      </c>
      <c r="N8186">
        <v>1</v>
      </c>
      <c r="O8186">
        <v>1.5</v>
      </c>
      <c r="R8186">
        <v>1.2450000000000001</v>
      </c>
    </row>
    <row r="8187" spans="1:18">
      <c r="A8187" t="s">
        <v>2083</v>
      </c>
      <c r="B8187" t="s">
        <v>2082</v>
      </c>
      <c r="D8187">
        <v>2021</v>
      </c>
      <c r="E8187" t="s">
        <v>2116</v>
      </c>
      <c r="F8187" t="s">
        <v>2301</v>
      </c>
      <c r="G8187">
        <v>-27.09</v>
      </c>
      <c r="H8187">
        <v>153.13</v>
      </c>
      <c r="I8187" t="s">
        <v>2334</v>
      </c>
      <c r="J8187" t="s">
        <v>2118</v>
      </c>
      <c r="K8187">
        <v>44</v>
      </c>
      <c r="L8187">
        <v>45</v>
      </c>
      <c r="N8187">
        <v>1</v>
      </c>
      <c r="O8187">
        <v>1.6</v>
      </c>
      <c r="R8187">
        <v>1.59</v>
      </c>
    </row>
    <row r="8188" spans="1:18">
      <c r="A8188" t="s">
        <v>2083</v>
      </c>
      <c r="B8188" t="s">
        <v>2082</v>
      </c>
      <c r="D8188">
        <v>2021</v>
      </c>
      <c r="E8188" t="s">
        <v>2116</v>
      </c>
      <c r="F8188" t="s">
        <v>2301</v>
      </c>
      <c r="G8188">
        <v>-27.09</v>
      </c>
      <c r="H8188">
        <v>153.13</v>
      </c>
      <c r="I8188" t="s">
        <v>2334</v>
      </c>
      <c r="J8188" t="s">
        <v>2118</v>
      </c>
      <c r="K8188">
        <v>45</v>
      </c>
      <c r="L8188">
        <v>46</v>
      </c>
      <c r="N8188">
        <v>1</v>
      </c>
      <c r="O8188">
        <v>1.65</v>
      </c>
      <c r="R8188">
        <v>1.575</v>
      </c>
    </row>
    <row r="8189" spans="1:18">
      <c r="A8189" t="s">
        <v>2083</v>
      </c>
      <c r="B8189" t="s">
        <v>2082</v>
      </c>
      <c r="D8189">
        <v>2021</v>
      </c>
      <c r="E8189" t="s">
        <v>2116</v>
      </c>
      <c r="F8189" t="s">
        <v>2301</v>
      </c>
      <c r="G8189">
        <v>-27.09</v>
      </c>
      <c r="H8189">
        <v>153.13</v>
      </c>
      <c r="I8189" t="s">
        <v>2334</v>
      </c>
      <c r="J8189" t="s">
        <v>2118</v>
      </c>
      <c r="K8189">
        <v>46</v>
      </c>
      <c r="L8189">
        <v>47</v>
      </c>
      <c r="N8189">
        <v>1</v>
      </c>
      <c r="O8189">
        <v>1.65</v>
      </c>
      <c r="R8189">
        <v>1.575</v>
      </c>
    </row>
    <row r="8190" spans="1:18">
      <c r="A8190" t="s">
        <v>2083</v>
      </c>
      <c r="B8190" t="s">
        <v>2082</v>
      </c>
      <c r="D8190">
        <v>2021</v>
      </c>
      <c r="E8190" t="s">
        <v>2116</v>
      </c>
      <c r="F8190" t="s">
        <v>2301</v>
      </c>
      <c r="G8190">
        <v>-27.09</v>
      </c>
      <c r="H8190">
        <v>153.13</v>
      </c>
      <c r="I8190" t="s">
        <v>2334</v>
      </c>
      <c r="J8190" t="s">
        <v>2118</v>
      </c>
      <c r="K8190">
        <v>47</v>
      </c>
      <c r="L8190">
        <v>48</v>
      </c>
      <c r="N8190">
        <v>1</v>
      </c>
      <c r="O8190">
        <v>1.65</v>
      </c>
      <c r="R8190">
        <v>1.575</v>
      </c>
    </row>
    <row r="8191" spans="1:18">
      <c r="A8191" t="s">
        <v>2083</v>
      </c>
      <c r="B8191" t="s">
        <v>2082</v>
      </c>
      <c r="D8191">
        <v>2021</v>
      </c>
      <c r="E8191" t="s">
        <v>2116</v>
      </c>
      <c r="F8191" t="s">
        <v>2301</v>
      </c>
      <c r="G8191">
        <v>-27.09</v>
      </c>
      <c r="H8191">
        <v>153.13</v>
      </c>
      <c r="I8191" t="s">
        <v>2334</v>
      </c>
      <c r="J8191" t="s">
        <v>2118</v>
      </c>
      <c r="K8191">
        <v>48</v>
      </c>
      <c r="L8191">
        <v>49</v>
      </c>
      <c r="N8191">
        <v>1</v>
      </c>
      <c r="O8191">
        <v>1.65</v>
      </c>
      <c r="R8191">
        <v>1.575</v>
      </c>
    </row>
    <row r="8192" spans="1:18">
      <c r="A8192" t="s">
        <v>2083</v>
      </c>
      <c r="B8192" t="s">
        <v>2082</v>
      </c>
      <c r="D8192">
        <v>2021</v>
      </c>
      <c r="E8192" t="s">
        <v>2116</v>
      </c>
      <c r="F8192" t="s">
        <v>2301</v>
      </c>
      <c r="G8192">
        <v>-27.09</v>
      </c>
      <c r="H8192">
        <v>153.13</v>
      </c>
      <c r="I8192" t="s">
        <v>2334</v>
      </c>
      <c r="J8192" t="s">
        <v>2118</v>
      </c>
      <c r="K8192">
        <v>49</v>
      </c>
      <c r="L8192">
        <v>50</v>
      </c>
      <c r="N8192">
        <v>1</v>
      </c>
      <c r="O8192">
        <v>1.7</v>
      </c>
      <c r="R8192">
        <v>1.56</v>
      </c>
    </row>
    <row r="8193" spans="1:18">
      <c r="A8193" t="s">
        <v>2083</v>
      </c>
      <c r="B8193" t="s">
        <v>2082</v>
      </c>
      <c r="D8193">
        <v>2021</v>
      </c>
      <c r="E8193" t="s">
        <v>2116</v>
      </c>
      <c r="F8193" t="s">
        <v>2301</v>
      </c>
      <c r="G8193">
        <v>-27.09</v>
      </c>
      <c r="H8193">
        <v>153.13</v>
      </c>
      <c r="I8193" t="s">
        <v>2334</v>
      </c>
      <c r="J8193" t="s">
        <v>2118</v>
      </c>
      <c r="K8193">
        <v>50</v>
      </c>
      <c r="L8193">
        <v>51</v>
      </c>
      <c r="N8193">
        <v>1</v>
      </c>
      <c r="O8193">
        <v>1.7</v>
      </c>
      <c r="R8193">
        <v>1.63</v>
      </c>
    </row>
    <row r="8194" spans="1:18">
      <c r="A8194" t="s">
        <v>2083</v>
      </c>
      <c r="B8194" t="s">
        <v>2082</v>
      </c>
      <c r="D8194">
        <v>2021</v>
      </c>
      <c r="E8194" t="s">
        <v>2116</v>
      </c>
      <c r="F8194" t="s">
        <v>2301</v>
      </c>
      <c r="G8194">
        <v>-27.09</v>
      </c>
      <c r="H8194">
        <v>153.13</v>
      </c>
      <c r="I8194" t="s">
        <v>2334</v>
      </c>
      <c r="J8194" t="s">
        <v>2118</v>
      </c>
      <c r="K8194">
        <v>51</v>
      </c>
      <c r="L8194">
        <v>52</v>
      </c>
      <c r="N8194">
        <v>1</v>
      </c>
      <c r="O8194">
        <v>1.7</v>
      </c>
      <c r="R8194">
        <v>1.63</v>
      </c>
    </row>
    <row r="8195" spans="1:18">
      <c r="A8195" t="s">
        <v>2083</v>
      </c>
      <c r="B8195" t="s">
        <v>2082</v>
      </c>
      <c r="D8195">
        <v>2021</v>
      </c>
      <c r="E8195" t="s">
        <v>2116</v>
      </c>
      <c r="F8195" t="s">
        <v>2301</v>
      </c>
      <c r="G8195">
        <v>-27.09</v>
      </c>
      <c r="H8195">
        <v>153.13</v>
      </c>
      <c r="I8195" t="s">
        <v>2334</v>
      </c>
      <c r="J8195" t="s">
        <v>2118</v>
      </c>
      <c r="K8195">
        <v>52</v>
      </c>
      <c r="L8195">
        <v>53</v>
      </c>
      <c r="N8195">
        <v>1</v>
      </c>
      <c r="O8195">
        <v>1.7</v>
      </c>
      <c r="R8195">
        <v>1.63</v>
      </c>
    </row>
    <row r="8196" spans="1:18">
      <c r="A8196" t="s">
        <v>2083</v>
      </c>
      <c r="B8196" t="s">
        <v>2082</v>
      </c>
      <c r="D8196">
        <v>2021</v>
      </c>
      <c r="E8196" t="s">
        <v>2116</v>
      </c>
      <c r="F8196" t="s">
        <v>2301</v>
      </c>
      <c r="G8196">
        <v>-27.09</v>
      </c>
      <c r="H8196">
        <v>153.13</v>
      </c>
      <c r="I8196" t="s">
        <v>2334</v>
      </c>
      <c r="J8196" t="s">
        <v>2118</v>
      </c>
      <c r="K8196">
        <v>53</v>
      </c>
      <c r="L8196">
        <v>54</v>
      </c>
      <c r="N8196">
        <v>1</v>
      </c>
      <c r="O8196">
        <v>1.7</v>
      </c>
      <c r="R8196">
        <v>1.63</v>
      </c>
    </row>
    <row r="8197" spans="1:18">
      <c r="A8197" t="s">
        <v>2083</v>
      </c>
      <c r="B8197" t="s">
        <v>2082</v>
      </c>
      <c r="D8197">
        <v>2021</v>
      </c>
      <c r="E8197" t="s">
        <v>2116</v>
      </c>
      <c r="F8197" t="s">
        <v>2301</v>
      </c>
      <c r="G8197">
        <v>-27.09</v>
      </c>
      <c r="H8197">
        <v>153.13</v>
      </c>
      <c r="I8197" t="s">
        <v>2334</v>
      </c>
      <c r="J8197" t="s">
        <v>2118</v>
      </c>
      <c r="K8197">
        <v>54</v>
      </c>
      <c r="L8197">
        <v>55</v>
      </c>
      <c r="N8197">
        <v>1</v>
      </c>
      <c r="O8197">
        <v>1.7</v>
      </c>
      <c r="R8197">
        <v>1.7</v>
      </c>
    </row>
    <row r="8198" spans="1:18">
      <c r="A8198" t="s">
        <v>2083</v>
      </c>
      <c r="B8198" t="s">
        <v>2082</v>
      </c>
      <c r="D8198">
        <v>2021</v>
      </c>
      <c r="E8198" t="s">
        <v>2116</v>
      </c>
      <c r="F8198" t="s">
        <v>2301</v>
      </c>
      <c r="G8198">
        <v>-27.09</v>
      </c>
      <c r="H8198">
        <v>153.13</v>
      </c>
      <c r="I8198" t="s">
        <v>2334</v>
      </c>
      <c r="J8198" t="s">
        <v>2118</v>
      </c>
      <c r="K8198">
        <v>55</v>
      </c>
      <c r="L8198">
        <v>56</v>
      </c>
      <c r="N8198">
        <v>1</v>
      </c>
      <c r="O8198">
        <v>1.7</v>
      </c>
      <c r="R8198">
        <v>1.46</v>
      </c>
    </row>
    <row r="8199" spans="1:18">
      <c r="A8199" t="s">
        <v>2083</v>
      </c>
      <c r="B8199" t="s">
        <v>2082</v>
      </c>
      <c r="D8199">
        <v>2021</v>
      </c>
      <c r="E8199" t="s">
        <v>2116</v>
      </c>
      <c r="F8199" t="s">
        <v>2301</v>
      </c>
      <c r="G8199">
        <v>-27.09</v>
      </c>
      <c r="H8199">
        <v>153.13</v>
      </c>
      <c r="I8199" t="s">
        <v>2334</v>
      </c>
      <c r="J8199" t="s">
        <v>2118</v>
      </c>
      <c r="K8199">
        <v>56</v>
      </c>
      <c r="L8199">
        <v>57</v>
      </c>
      <c r="N8199">
        <v>1</v>
      </c>
      <c r="O8199">
        <v>1.7</v>
      </c>
      <c r="R8199">
        <v>1.46</v>
      </c>
    </row>
    <row r="8200" spans="1:18">
      <c r="A8200" t="s">
        <v>2083</v>
      </c>
      <c r="B8200" t="s">
        <v>2082</v>
      </c>
      <c r="D8200">
        <v>2021</v>
      </c>
      <c r="E8200" t="s">
        <v>2116</v>
      </c>
      <c r="F8200" t="s">
        <v>2301</v>
      </c>
      <c r="G8200">
        <v>-27.09</v>
      </c>
      <c r="H8200">
        <v>153.13</v>
      </c>
      <c r="I8200" t="s">
        <v>2334</v>
      </c>
      <c r="J8200" t="s">
        <v>2118</v>
      </c>
      <c r="K8200">
        <v>57</v>
      </c>
      <c r="L8200">
        <v>58</v>
      </c>
      <c r="N8200">
        <v>1</v>
      </c>
      <c r="O8200">
        <v>1.7</v>
      </c>
      <c r="R8200">
        <v>1.46</v>
      </c>
    </row>
    <row r="8201" spans="1:18">
      <c r="A8201" t="s">
        <v>2083</v>
      </c>
      <c r="B8201" t="s">
        <v>2082</v>
      </c>
      <c r="D8201">
        <v>2021</v>
      </c>
      <c r="E8201" t="s">
        <v>2116</v>
      </c>
      <c r="F8201" t="s">
        <v>2301</v>
      </c>
      <c r="G8201">
        <v>-27.09</v>
      </c>
      <c r="H8201">
        <v>153.13</v>
      </c>
      <c r="I8201" t="s">
        <v>2334</v>
      </c>
      <c r="J8201" t="s">
        <v>2118</v>
      </c>
      <c r="K8201">
        <v>58</v>
      </c>
      <c r="L8201">
        <v>59</v>
      </c>
      <c r="N8201">
        <v>1</v>
      </c>
      <c r="O8201">
        <v>1.7</v>
      </c>
      <c r="R8201">
        <v>1.46</v>
      </c>
    </row>
    <row r="8202" spans="1:18">
      <c r="A8202" t="s">
        <v>2083</v>
      </c>
      <c r="B8202" t="s">
        <v>2082</v>
      </c>
      <c r="D8202">
        <v>2021</v>
      </c>
      <c r="E8202" t="s">
        <v>2116</v>
      </c>
      <c r="F8202" t="s">
        <v>2301</v>
      </c>
      <c r="G8202">
        <v>-27.09</v>
      </c>
      <c r="H8202">
        <v>153.13</v>
      </c>
      <c r="I8202" t="s">
        <v>2334</v>
      </c>
      <c r="J8202" t="s">
        <v>2118</v>
      </c>
      <c r="K8202">
        <v>59</v>
      </c>
      <c r="L8202">
        <v>60</v>
      </c>
      <c r="N8202">
        <v>1</v>
      </c>
      <c r="O8202">
        <v>1.7</v>
      </c>
      <c r="R8202">
        <v>1.22</v>
      </c>
    </row>
    <row r="8203" spans="1:18">
      <c r="A8203" t="s">
        <v>2083</v>
      </c>
      <c r="B8203" t="s">
        <v>2082</v>
      </c>
      <c r="D8203">
        <v>2021</v>
      </c>
      <c r="E8203" t="s">
        <v>2116</v>
      </c>
      <c r="F8203" t="s">
        <v>2301</v>
      </c>
      <c r="G8203">
        <v>-27.09</v>
      </c>
      <c r="H8203">
        <v>153.13</v>
      </c>
      <c r="I8203" t="s">
        <v>2334</v>
      </c>
      <c r="J8203" t="s">
        <v>2117</v>
      </c>
      <c r="K8203">
        <v>0</v>
      </c>
      <c r="L8203">
        <v>1</v>
      </c>
      <c r="N8203">
        <v>1</v>
      </c>
      <c r="O8203">
        <v>0.8</v>
      </c>
      <c r="R8203">
        <v>0.75</v>
      </c>
    </row>
    <row r="8204" spans="1:18">
      <c r="A8204" t="s">
        <v>2083</v>
      </c>
      <c r="B8204" t="s">
        <v>2082</v>
      </c>
      <c r="D8204">
        <v>2021</v>
      </c>
      <c r="E8204" t="s">
        <v>2116</v>
      </c>
      <c r="F8204" t="s">
        <v>2301</v>
      </c>
      <c r="G8204">
        <v>-27.09</v>
      </c>
      <c r="H8204">
        <v>153.13</v>
      </c>
      <c r="I8204" t="s">
        <v>2334</v>
      </c>
      <c r="J8204" t="s">
        <v>2117</v>
      </c>
      <c r="K8204">
        <v>1</v>
      </c>
      <c r="L8204">
        <v>2</v>
      </c>
      <c r="N8204">
        <v>1</v>
      </c>
      <c r="O8204">
        <v>0.95</v>
      </c>
      <c r="R8204">
        <v>0.89500000000000002</v>
      </c>
    </row>
    <row r="8205" spans="1:18">
      <c r="A8205" t="s">
        <v>2083</v>
      </c>
      <c r="B8205" t="s">
        <v>2082</v>
      </c>
      <c r="D8205">
        <v>2021</v>
      </c>
      <c r="E8205" t="s">
        <v>2116</v>
      </c>
      <c r="F8205" t="s">
        <v>2301</v>
      </c>
      <c r="G8205">
        <v>-27.09</v>
      </c>
      <c r="H8205">
        <v>153.13</v>
      </c>
      <c r="I8205" t="s">
        <v>2334</v>
      </c>
      <c r="J8205" t="s">
        <v>2117</v>
      </c>
      <c r="K8205">
        <v>2</v>
      </c>
      <c r="L8205">
        <v>3</v>
      </c>
      <c r="N8205">
        <v>1</v>
      </c>
      <c r="O8205">
        <v>0.95</v>
      </c>
      <c r="R8205">
        <v>0.89500000000000002</v>
      </c>
    </row>
    <row r="8206" spans="1:18">
      <c r="A8206" t="s">
        <v>2083</v>
      </c>
      <c r="B8206" t="s">
        <v>2082</v>
      </c>
      <c r="D8206">
        <v>2021</v>
      </c>
      <c r="E8206" t="s">
        <v>2116</v>
      </c>
      <c r="F8206" t="s">
        <v>2301</v>
      </c>
      <c r="G8206">
        <v>-27.09</v>
      </c>
      <c r="H8206">
        <v>153.13</v>
      </c>
      <c r="I8206" t="s">
        <v>2334</v>
      </c>
      <c r="J8206" t="s">
        <v>2117</v>
      </c>
      <c r="K8206">
        <v>3</v>
      </c>
      <c r="L8206">
        <v>4</v>
      </c>
      <c r="N8206">
        <v>1</v>
      </c>
      <c r="O8206">
        <v>0.95</v>
      </c>
      <c r="R8206">
        <v>0.89500000000000002</v>
      </c>
    </row>
    <row r="8207" spans="1:18">
      <c r="A8207" t="s">
        <v>2083</v>
      </c>
      <c r="B8207" t="s">
        <v>2082</v>
      </c>
      <c r="D8207">
        <v>2021</v>
      </c>
      <c r="E8207" t="s">
        <v>2116</v>
      </c>
      <c r="F8207" t="s">
        <v>2301</v>
      </c>
      <c r="G8207">
        <v>-27.09</v>
      </c>
      <c r="H8207">
        <v>153.13</v>
      </c>
      <c r="I8207" t="s">
        <v>2334</v>
      </c>
      <c r="J8207" t="s">
        <v>2117</v>
      </c>
      <c r="K8207">
        <v>4</v>
      </c>
      <c r="L8207">
        <v>5</v>
      </c>
      <c r="N8207">
        <v>1</v>
      </c>
      <c r="O8207">
        <v>1.1000000000000001</v>
      </c>
      <c r="R8207">
        <v>1.04</v>
      </c>
    </row>
    <row r="8208" spans="1:18">
      <c r="A8208" t="s">
        <v>2083</v>
      </c>
      <c r="B8208" t="s">
        <v>2082</v>
      </c>
      <c r="D8208">
        <v>2021</v>
      </c>
      <c r="E8208" t="s">
        <v>2116</v>
      </c>
      <c r="F8208" t="s">
        <v>2301</v>
      </c>
      <c r="G8208">
        <v>-27.09</v>
      </c>
      <c r="H8208">
        <v>153.13</v>
      </c>
      <c r="I8208" t="s">
        <v>2334</v>
      </c>
      <c r="J8208" t="s">
        <v>2117</v>
      </c>
      <c r="K8208">
        <v>5</v>
      </c>
      <c r="L8208">
        <v>6</v>
      </c>
      <c r="N8208">
        <v>1</v>
      </c>
      <c r="O8208">
        <v>1.2</v>
      </c>
      <c r="R8208">
        <v>0.76500000000000001</v>
      </c>
    </row>
    <row r="8209" spans="1:18">
      <c r="A8209" t="s">
        <v>2083</v>
      </c>
      <c r="B8209" t="s">
        <v>2082</v>
      </c>
      <c r="D8209">
        <v>2021</v>
      </c>
      <c r="E8209" t="s">
        <v>2116</v>
      </c>
      <c r="F8209" t="s">
        <v>2301</v>
      </c>
      <c r="G8209">
        <v>-27.09</v>
      </c>
      <c r="H8209">
        <v>153.13</v>
      </c>
      <c r="I8209" t="s">
        <v>2334</v>
      </c>
      <c r="J8209" t="s">
        <v>2117</v>
      </c>
      <c r="K8209">
        <v>6</v>
      </c>
      <c r="L8209">
        <v>7</v>
      </c>
      <c r="N8209">
        <v>1</v>
      </c>
      <c r="O8209">
        <v>1.2</v>
      </c>
      <c r="R8209">
        <v>0.76500000000000001</v>
      </c>
    </row>
    <row r="8210" spans="1:18">
      <c r="A8210" t="s">
        <v>2083</v>
      </c>
      <c r="B8210" t="s">
        <v>2082</v>
      </c>
      <c r="D8210">
        <v>2021</v>
      </c>
      <c r="E8210" t="s">
        <v>2116</v>
      </c>
      <c r="F8210" t="s">
        <v>2301</v>
      </c>
      <c r="G8210">
        <v>-27.09</v>
      </c>
      <c r="H8210">
        <v>153.13</v>
      </c>
      <c r="I8210" t="s">
        <v>2334</v>
      </c>
      <c r="J8210" t="s">
        <v>2117</v>
      </c>
      <c r="K8210">
        <v>7</v>
      </c>
      <c r="L8210">
        <v>8</v>
      </c>
      <c r="N8210">
        <v>1</v>
      </c>
      <c r="O8210">
        <v>1.2</v>
      </c>
      <c r="R8210">
        <v>0.76500000000000001</v>
      </c>
    </row>
    <row r="8211" spans="1:18">
      <c r="A8211" t="s">
        <v>2083</v>
      </c>
      <c r="B8211" t="s">
        <v>2082</v>
      </c>
      <c r="D8211">
        <v>2021</v>
      </c>
      <c r="E8211" t="s">
        <v>2116</v>
      </c>
      <c r="F8211" t="s">
        <v>2301</v>
      </c>
      <c r="G8211">
        <v>-27.09</v>
      </c>
      <c r="H8211">
        <v>153.13</v>
      </c>
      <c r="I8211" t="s">
        <v>2334</v>
      </c>
      <c r="J8211" t="s">
        <v>2117</v>
      </c>
      <c r="K8211">
        <v>8</v>
      </c>
      <c r="L8211">
        <v>9</v>
      </c>
      <c r="N8211">
        <v>1</v>
      </c>
      <c r="O8211">
        <v>1.2</v>
      </c>
      <c r="R8211">
        <v>0.76500000000000001</v>
      </c>
    </row>
    <row r="8212" spans="1:18">
      <c r="A8212" t="s">
        <v>2083</v>
      </c>
      <c r="B8212" t="s">
        <v>2082</v>
      </c>
      <c r="D8212">
        <v>2021</v>
      </c>
      <c r="E8212" t="s">
        <v>2116</v>
      </c>
      <c r="F8212" t="s">
        <v>2301</v>
      </c>
      <c r="G8212">
        <v>-27.09</v>
      </c>
      <c r="H8212">
        <v>153.13</v>
      </c>
      <c r="I8212" t="s">
        <v>2334</v>
      </c>
      <c r="J8212" t="s">
        <v>2117</v>
      </c>
      <c r="K8212">
        <v>9</v>
      </c>
      <c r="L8212">
        <v>10</v>
      </c>
      <c r="N8212">
        <v>1</v>
      </c>
      <c r="O8212">
        <v>1.3</v>
      </c>
      <c r="R8212">
        <v>0.49</v>
      </c>
    </row>
    <row r="8213" spans="1:18">
      <c r="A8213" t="s">
        <v>2083</v>
      </c>
      <c r="B8213" t="s">
        <v>2082</v>
      </c>
      <c r="D8213">
        <v>2021</v>
      </c>
      <c r="E8213" t="s">
        <v>2116</v>
      </c>
      <c r="F8213" t="s">
        <v>2301</v>
      </c>
      <c r="G8213">
        <v>-27.09</v>
      </c>
      <c r="H8213">
        <v>153.13</v>
      </c>
      <c r="I8213" t="s">
        <v>2334</v>
      </c>
      <c r="J8213" t="s">
        <v>2117</v>
      </c>
      <c r="K8213">
        <v>10</v>
      </c>
      <c r="L8213">
        <v>11</v>
      </c>
      <c r="N8213">
        <v>1</v>
      </c>
      <c r="O8213">
        <v>1.6</v>
      </c>
      <c r="R8213">
        <v>0.55000000000000004</v>
      </c>
    </row>
    <row r="8214" spans="1:18">
      <c r="A8214" t="s">
        <v>2083</v>
      </c>
      <c r="B8214" t="s">
        <v>2082</v>
      </c>
      <c r="D8214">
        <v>2021</v>
      </c>
      <c r="E8214" t="s">
        <v>2116</v>
      </c>
      <c r="F8214" t="s">
        <v>2301</v>
      </c>
      <c r="G8214">
        <v>-27.09</v>
      </c>
      <c r="H8214">
        <v>153.13</v>
      </c>
      <c r="I8214" t="s">
        <v>2334</v>
      </c>
      <c r="J8214" t="s">
        <v>2117</v>
      </c>
      <c r="K8214">
        <v>11</v>
      </c>
      <c r="L8214">
        <v>12</v>
      </c>
      <c r="N8214">
        <v>1</v>
      </c>
      <c r="O8214">
        <v>1.6</v>
      </c>
      <c r="R8214">
        <v>0.55000000000000004</v>
      </c>
    </row>
    <row r="8215" spans="1:18">
      <c r="A8215" t="s">
        <v>2083</v>
      </c>
      <c r="B8215" t="s">
        <v>2082</v>
      </c>
      <c r="D8215">
        <v>2021</v>
      </c>
      <c r="E8215" t="s">
        <v>2116</v>
      </c>
      <c r="F8215" t="s">
        <v>2301</v>
      </c>
      <c r="G8215">
        <v>-27.09</v>
      </c>
      <c r="H8215">
        <v>153.13</v>
      </c>
      <c r="I8215" t="s">
        <v>2334</v>
      </c>
      <c r="J8215" t="s">
        <v>2117</v>
      </c>
      <c r="K8215">
        <v>12</v>
      </c>
      <c r="L8215">
        <v>13</v>
      </c>
      <c r="N8215">
        <v>1</v>
      </c>
      <c r="O8215">
        <v>1.6</v>
      </c>
      <c r="R8215">
        <v>0.55000000000000004</v>
      </c>
    </row>
    <row r="8216" spans="1:18">
      <c r="A8216" t="s">
        <v>2083</v>
      </c>
      <c r="B8216" t="s">
        <v>2082</v>
      </c>
      <c r="D8216">
        <v>2021</v>
      </c>
      <c r="E8216" t="s">
        <v>2116</v>
      </c>
      <c r="F8216" t="s">
        <v>2301</v>
      </c>
      <c r="G8216">
        <v>-27.09</v>
      </c>
      <c r="H8216">
        <v>153.13</v>
      </c>
      <c r="I8216" t="s">
        <v>2334</v>
      </c>
      <c r="J8216" t="s">
        <v>2117</v>
      </c>
      <c r="K8216">
        <v>13</v>
      </c>
      <c r="L8216">
        <v>14</v>
      </c>
      <c r="N8216">
        <v>1</v>
      </c>
      <c r="O8216">
        <v>1.6</v>
      </c>
      <c r="R8216">
        <v>0.55000000000000004</v>
      </c>
    </row>
    <row r="8217" spans="1:18">
      <c r="A8217" t="s">
        <v>2083</v>
      </c>
      <c r="B8217" t="s">
        <v>2082</v>
      </c>
      <c r="D8217">
        <v>2021</v>
      </c>
      <c r="E8217" t="s">
        <v>2116</v>
      </c>
      <c r="F8217" t="s">
        <v>2301</v>
      </c>
      <c r="G8217">
        <v>-27.09</v>
      </c>
      <c r="H8217">
        <v>153.13</v>
      </c>
      <c r="I8217" t="s">
        <v>2334</v>
      </c>
      <c r="J8217" t="s">
        <v>2117</v>
      </c>
      <c r="K8217">
        <v>14</v>
      </c>
      <c r="L8217">
        <v>15</v>
      </c>
      <c r="N8217">
        <v>1</v>
      </c>
      <c r="O8217">
        <v>1.9</v>
      </c>
      <c r="R8217">
        <v>0.61</v>
      </c>
    </row>
    <row r="8218" spans="1:18">
      <c r="A8218" t="s">
        <v>2083</v>
      </c>
      <c r="B8218" t="s">
        <v>2082</v>
      </c>
      <c r="D8218">
        <v>2021</v>
      </c>
      <c r="E8218" t="s">
        <v>2116</v>
      </c>
      <c r="F8218" t="s">
        <v>2301</v>
      </c>
      <c r="G8218">
        <v>-27.09</v>
      </c>
      <c r="H8218">
        <v>153.13</v>
      </c>
      <c r="I8218" t="s">
        <v>2334</v>
      </c>
      <c r="J8218" t="s">
        <v>2117</v>
      </c>
      <c r="K8218">
        <v>15</v>
      </c>
      <c r="L8218">
        <v>16</v>
      </c>
      <c r="N8218">
        <v>1</v>
      </c>
      <c r="O8218">
        <v>1.8</v>
      </c>
      <c r="R8218">
        <v>0.54</v>
      </c>
    </row>
    <row r="8219" spans="1:18">
      <c r="A8219" t="s">
        <v>2083</v>
      </c>
      <c r="B8219" t="s">
        <v>2082</v>
      </c>
      <c r="D8219">
        <v>2021</v>
      </c>
      <c r="E8219" t="s">
        <v>2116</v>
      </c>
      <c r="F8219" t="s">
        <v>2301</v>
      </c>
      <c r="G8219">
        <v>-27.09</v>
      </c>
      <c r="H8219">
        <v>153.13</v>
      </c>
      <c r="I8219" t="s">
        <v>2334</v>
      </c>
      <c r="J8219" t="s">
        <v>2117</v>
      </c>
      <c r="K8219">
        <v>16</v>
      </c>
      <c r="L8219">
        <v>17</v>
      </c>
      <c r="N8219">
        <v>1</v>
      </c>
      <c r="O8219">
        <v>1.8</v>
      </c>
      <c r="R8219">
        <v>0.54</v>
      </c>
    </row>
    <row r="8220" spans="1:18">
      <c r="A8220" t="s">
        <v>2083</v>
      </c>
      <c r="B8220" t="s">
        <v>2082</v>
      </c>
      <c r="D8220">
        <v>2021</v>
      </c>
      <c r="E8220" t="s">
        <v>2116</v>
      </c>
      <c r="F8220" t="s">
        <v>2301</v>
      </c>
      <c r="G8220">
        <v>-27.09</v>
      </c>
      <c r="H8220">
        <v>153.13</v>
      </c>
      <c r="I8220" t="s">
        <v>2334</v>
      </c>
      <c r="J8220" t="s">
        <v>2117</v>
      </c>
      <c r="K8220">
        <v>17</v>
      </c>
      <c r="L8220">
        <v>18</v>
      </c>
      <c r="N8220">
        <v>1</v>
      </c>
      <c r="O8220">
        <v>1.8</v>
      </c>
      <c r="R8220">
        <v>0.54</v>
      </c>
    </row>
    <row r="8221" spans="1:18">
      <c r="A8221" t="s">
        <v>2083</v>
      </c>
      <c r="B8221" t="s">
        <v>2082</v>
      </c>
      <c r="D8221">
        <v>2021</v>
      </c>
      <c r="E8221" t="s">
        <v>2116</v>
      </c>
      <c r="F8221" t="s">
        <v>2301</v>
      </c>
      <c r="G8221">
        <v>-27.09</v>
      </c>
      <c r="H8221">
        <v>153.13</v>
      </c>
      <c r="I8221" t="s">
        <v>2334</v>
      </c>
      <c r="J8221" t="s">
        <v>2117</v>
      </c>
      <c r="K8221">
        <v>18</v>
      </c>
      <c r="L8221">
        <v>19</v>
      </c>
      <c r="N8221">
        <v>1</v>
      </c>
      <c r="O8221">
        <v>1.8</v>
      </c>
      <c r="R8221">
        <v>0.54</v>
      </c>
    </row>
    <row r="8222" spans="1:18">
      <c r="A8222" t="s">
        <v>2083</v>
      </c>
      <c r="B8222" t="s">
        <v>2082</v>
      </c>
      <c r="D8222">
        <v>2021</v>
      </c>
      <c r="E8222" t="s">
        <v>2116</v>
      </c>
      <c r="F8222" t="s">
        <v>2301</v>
      </c>
      <c r="G8222">
        <v>-27.09</v>
      </c>
      <c r="H8222">
        <v>153.13</v>
      </c>
      <c r="I8222" t="s">
        <v>2334</v>
      </c>
      <c r="J8222" t="s">
        <v>2117</v>
      </c>
      <c r="K8222">
        <v>19</v>
      </c>
      <c r="L8222">
        <v>20</v>
      </c>
      <c r="N8222">
        <v>1</v>
      </c>
      <c r="O8222">
        <v>1.7</v>
      </c>
      <c r="R8222">
        <v>0.47</v>
      </c>
    </row>
    <row r="8223" spans="1:18">
      <c r="A8223" t="s">
        <v>2083</v>
      </c>
      <c r="B8223" t="s">
        <v>2082</v>
      </c>
      <c r="D8223">
        <v>2021</v>
      </c>
      <c r="E8223" t="s">
        <v>2116</v>
      </c>
      <c r="F8223" t="s">
        <v>2301</v>
      </c>
      <c r="G8223">
        <v>-27.09</v>
      </c>
      <c r="H8223">
        <v>153.13</v>
      </c>
      <c r="I8223" t="s">
        <v>2334</v>
      </c>
      <c r="J8223" t="s">
        <v>2117</v>
      </c>
      <c r="K8223">
        <v>20</v>
      </c>
      <c r="L8223">
        <v>21</v>
      </c>
      <c r="N8223">
        <v>1</v>
      </c>
      <c r="O8223">
        <v>1.7</v>
      </c>
      <c r="R8223">
        <v>0.5</v>
      </c>
    </row>
    <row r="8224" spans="1:18">
      <c r="A8224" t="s">
        <v>2083</v>
      </c>
      <c r="B8224" t="s">
        <v>2082</v>
      </c>
      <c r="D8224">
        <v>2021</v>
      </c>
      <c r="E8224" t="s">
        <v>2116</v>
      </c>
      <c r="F8224" t="s">
        <v>2301</v>
      </c>
      <c r="G8224">
        <v>-27.09</v>
      </c>
      <c r="H8224">
        <v>153.13</v>
      </c>
      <c r="I8224" t="s">
        <v>2334</v>
      </c>
      <c r="J8224" t="s">
        <v>2117</v>
      </c>
      <c r="K8224">
        <v>21</v>
      </c>
      <c r="L8224">
        <v>22</v>
      </c>
      <c r="N8224">
        <v>1</v>
      </c>
      <c r="O8224">
        <v>1.7</v>
      </c>
      <c r="R8224">
        <v>0.5</v>
      </c>
    </row>
    <row r="8225" spans="1:18">
      <c r="A8225" t="s">
        <v>2083</v>
      </c>
      <c r="B8225" t="s">
        <v>2082</v>
      </c>
      <c r="D8225">
        <v>2021</v>
      </c>
      <c r="E8225" t="s">
        <v>2116</v>
      </c>
      <c r="F8225" t="s">
        <v>2301</v>
      </c>
      <c r="G8225">
        <v>-27.09</v>
      </c>
      <c r="H8225">
        <v>153.13</v>
      </c>
      <c r="I8225" t="s">
        <v>2334</v>
      </c>
      <c r="J8225" t="s">
        <v>2117</v>
      </c>
      <c r="K8225">
        <v>22</v>
      </c>
      <c r="L8225">
        <v>23</v>
      </c>
      <c r="N8225">
        <v>1</v>
      </c>
      <c r="O8225">
        <v>1.7</v>
      </c>
      <c r="R8225">
        <v>0.5</v>
      </c>
    </row>
    <row r="8226" spans="1:18">
      <c r="A8226" t="s">
        <v>2083</v>
      </c>
      <c r="B8226" t="s">
        <v>2082</v>
      </c>
      <c r="D8226">
        <v>2021</v>
      </c>
      <c r="E8226" t="s">
        <v>2116</v>
      </c>
      <c r="F8226" t="s">
        <v>2301</v>
      </c>
      <c r="G8226">
        <v>-27.09</v>
      </c>
      <c r="H8226">
        <v>153.13</v>
      </c>
      <c r="I8226" t="s">
        <v>2334</v>
      </c>
      <c r="J8226" t="s">
        <v>2117</v>
      </c>
      <c r="K8226">
        <v>23</v>
      </c>
      <c r="L8226">
        <v>24</v>
      </c>
      <c r="N8226">
        <v>1</v>
      </c>
      <c r="O8226">
        <v>1.7</v>
      </c>
      <c r="R8226">
        <v>0.5</v>
      </c>
    </row>
    <row r="8227" spans="1:18">
      <c r="A8227" t="s">
        <v>2083</v>
      </c>
      <c r="B8227" t="s">
        <v>2082</v>
      </c>
      <c r="D8227">
        <v>2021</v>
      </c>
      <c r="E8227" t="s">
        <v>2116</v>
      </c>
      <c r="F8227" t="s">
        <v>2301</v>
      </c>
      <c r="G8227">
        <v>-27.09</v>
      </c>
      <c r="H8227">
        <v>153.13</v>
      </c>
      <c r="I8227" t="s">
        <v>2334</v>
      </c>
      <c r="J8227" t="s">
        <v>2117</v>
      </c>
      <c r="K8227">
        <v>24</v>
      </c>
      <c r="L8227">
        <v>25</v>
      </c>
      <c r="N8227">
        <v>1</v>
      </c>
      <c r="O8227">
        <v>1.7</v>
      </c>
      <c r="R8227">
        <v>0.53</v>
      </c>
    </row>
    <row r="8228" spans="1:18">
      <c r="A8228" t="s">
        <v>2083</v>
      </c>
      <c r="B8228" t="s">
        <v>2082</v>
      </c>
      <c r="D8228">
        <v>2021</v>
      </c>
      <c r="E8228" t="s">
        <v>2116</v>
      </c>
      <c r="F8228" t="s">
        <v>2301</v>
      </c>
      <c r="G8228">
        <v>-27.09</v>
      </c>
      <c r="H8228">
        <v>153.13</v>
      </c>
      <c r="I8228" t="s">
        <v>2334</v>
      </c>
      <c r="J8228" t="s">
        <v>2117</v>
      </c>
      <c r="K8228">
        <v>25</v>
      </c>
      <c r="L8228">
        <v>26</v>
      </c>
      <c r="N8228">
        <v>1</v>
      </c>
      <c r="O8228">
        <v>1.65</v>
      </c>
      <c r="R8228">
        <v>0.47499999999999998</v>
      </c>
    </row>
    <row r="8229" spans="1:18">
      <c r="A8229" t="s">
        <v>2083</v>
      </c>
      <c r="B8229" t="s">
        <v>2082</v>
      </c>
      <c r="D8229">
        <v>2021</v>
      </c>
      <c r="E8229" t="s">
        <v>2116</v>
      </c>
      <c r="F8229" t="s">
        <v>2301</v>
      </c>
      <c r="G8229">
        <v>-27.09</v>
      </c>
      <c r="H8229">
        <v>153.13</v>
      </c>
      <c r="I8229" t="s">
        <v>2334</v>
      </c>
      <c r="J8229" t="s">
        <v>2117</v>
      </c>
      <c r="K8229">
        <v>26</v>
      </c>
      <c r="L8229">
        <v>27</v>
      </c>
      <c r="N8229">
        <v>1</v>
      </c>
      <c r="O8229">
        <v>1.65</v>
      </c>
      <c r="R8229">
        <v>0.47499999999999998</v>
      </c>
    </row>
    <row r="8230" spans="1:18">
      <c r="A8230" t="s">
        <v>2083</v>
      </c>
      <c r="B8230" t="s">
        <v>2082</v>
      </c>
      <c r="D8230">
        <v>2021</v>
      </c>
      <c r="E8230" t="s">
        <v>2116</v>
      </c>
      <c r="F8230" t="s">
        <v>2301</v>
      </c>
      <c r="G8230">
        <v>-27.09</v>
      </c>
      <c r="H8230">
        <v>153.13</v>
      </c>
      <c r="I8230" t="s">
        <v>2334</v>
      </c>
      <c r="J8230" t="s">
        <v>2117</v>
      </c>
      <c r="K8230">
        <v>27</v>
      </c>
      <c r="L8230">
        <v>28</v>
      </c>
      <c r="N8230">
        <v>1</v>
      </c>
      <c r="O8230">
        <v>1.65</v>
      </c>
      <c r="R8230">
        <v>0.47499999999999998</v>
      </c>
    </row>
    <row r="8231" spans="1:18">
      <c r="A8231" t="s">
        <v>2083</v>
      </c>
      <c r="B8231" t="s">
        <v>2082</v>
      </c>
      <c r="D8231">
        <v>2021</v>
      </c>
      <c r="E8231" t="s">
        <v>2116</v>
      </c>
      <c r="F8231" t="s">
        <v>2301</v>
      </c>
      <c r="G8231">
        <v>-27.09</v>
      </c>
      <c r="H8231">
        <v>153.13</v>
      </c>
      <c r="I8231" t="s">
        <v>2334</v>
      </c>
      <c r="J8231" t="s">
        <v>2117</v>
      </c>
      <c r="K8231">
        <v>28</v>
      </c>
      <c r="L8231">
        <v>29</v>
      </c>
      <c r="N8231">
        <v>1</v>
      </c>
      <c r="O8231">
        <v>1.65</v>
      </c>
      <c r="R8231">
        <v>0.47499999999999998</v>
      </c>
    </row>
    <row r="8232" spans="1:18">
      <c r="A8232" t="s">
        <v>2083</v>
      </c>
      <c r="B8232" t="s">
        <v>2082</v>
      </c>
      <c r="D8232">
        <v>2021</v>
      </c>
      <c r="E8232" t="s">
        <v>2116</v>
      </c>
      <c r="F8232" t="s">
        <v>2301</v>
      </c>
      <c r="G8232">
        <v>-27.09</v>
      </c>
      <c r="H8232">
        <v>153.13</v>
      </c>
      <c r="I8232" t="s">
        <v>2334</v>
      </c>
      <c r="J8232" t="s">
        <v>2117</v>
      </c>
      <c r="K8232">
        <v>29</v>
      </c>
      <c r="L8232">
        <v>30</v>
      </c>
      <c r="N8232">
        <v>1</v>
      </c>
      <c r="O8232">
        <v>1.6</v>
      </c>
      <c r="R8232">
        <v>0.42</v>
      </c>
    </row>
    <row r="8233" spans="1:18">
      <c r="A8233" t="s">
        <v>2083</v>
      </c>
      <c r="B8233" t="s">
        <v>2082</v>
      </c>
      <c r="D8233">
        <v>2021</v>
      </c>
      <c r="E8233" t="s">
        <v>2116</v>
      </c>
      <c r="F8233" t="s">
        <v>2301</v>
      </c>
      <c r="G8233">
        <v>-27.09</v>
      </c>
      <c r="H8233">
        <v>153.13</v>
      </c>
      <c r="I8233" t="s">
        <v>2334</v>
      </c>
      <c r="J8233" t="s">
        <v>2117</v>
      </c>
      <c r="K8233">
        <v>30</v>
      </c>
      <c r="L8233">
        <v>31</v>
      </c>
      <c r="N8233">
        <v>1</v>
      </c>
      <c r="O8233">
        <v>1.7</v>
      </c>
      <c r="R8233">
        <v>1.095</v>
      </c>
    </row>
    <row r="8234" spans="1:18">
      <c r="A8234" t="s">
        <v>2083</v>
      </c>
      <c r="B8234" t="s">
        <v>2082</v>
      </c>
      <c r="D8234">
        <v>2021</v>
      </c>
      <c r="E8234" t="s">
        <v>2116</v>
      </c>
      <c r="F8234" t="s">
        <v>2301</v>
      </c>
      <c r="G8234">
        <v>-27.09</v>
      </c>
      <c r="H8234">
        <v>153.13</v>
      </c>
      <c r="I8234" t="s">
        <v>2334</v>
      </c>
      <c r="J8234" t="s">
        <v>2117</v>
      </c>
      <c r="K8234">
        <v>31</v>
      </c>
      <c r="L8234">
        <v>32</v>
      </c>
      <c r="N8234">
        <v>1</v>
      </c>
      <c r="O8234">
        <v>1.7</v>
      </c>
      <c r="R8234">
        <v>1.095</v>
      </c>
    </row>
    <row r="8235" spans="1:18">
      <c r="A8235" t="s">
        <v>2083</v>
      </c>
      <c r="B8235" t="s">
        <v>2082</v>
      </c>
      <c r="D8235">
        <v>2021</v>
      </c>
      <c r="E8235" t="s">
        <v>2116</v>
      </c>
      <c r="F8235" t="s">
        <v>2301</v>
      </c>
      <c r="G8235">
        <v>-27.09</v>
      </c>
      <c r="H8235">
        <v>153.13</v>
      </c>
      <c r="I8235" t="s">
        <v>2334</v>
      </c>
      <c r="J8235" t="s">
        <v>2117</v>
      </c>
      <c r="K8235">
        <v>32</v>
      </c>
      <c r="L8235">
        <v>33</v>
      </c>
      <c r="N8235">
        <v>1</v>
      </c>
      <c r="O8235">
        <v>1.7</v>
      </c>
      <c r="R8235">
        <v>1.095</v>
      </c>
    </row>
    <row r="8236" spans="1:18">
      <c r="A8236" t="s">
        <v>2083</v>
      </c>
      <c r="B8236" t="s">
        <v>2082</v>
      </c>
      <c r="D8236">
        <v>2021</v>
      </c>
      <c r="E8236" t="s">
        <v>2116</v>
      </c>
      <c r="F8236" t="s">
        <v>2301</v>
      </c>
      <c r="G8236">
        <v>-27.09</v>
      </c>
      <c r="H8236">
        <v>153.13</v>
      </c>
      <c r="I8236" t="s">
        <v>2334</v>
      </c>
      <c r="J8236" t="s">
        <v>2117</v>
      </c>
      <c r="K8236">
        <v>33</v>
      </c>
      <c r="L8236">
        <v>34</v>
      </c>
      <c r="N8236">
        <v>1</v>
      </c>
      <c r="O8236">
        <v>1.7</v>
      </c>
      <c r="R8236">
        <v>1.095</v>
      </c>
    </row>
    <row r="8237" spans="1:18">
      <c r="A8237" t="s">
        <v>2083</v>
      </c>
      <c r="B8237" t="s">
        <v>2082</v>
      </c>
      <c r="D8237">
        <v>2021</v>
      </c>
      <c r="E8237" t="s">
        <v>2116</v>
      </c>
      <c r="F8237" t="s">
        <v>2301</v>
      </c>
      <c r="G8237">
        <v>-27.09</v>
      </c>
      <c r="H8237">
        <v>153.13</v>
      </c>
      <c r="I8237" t="s">
        <v>2334</v>
      </c>
      <c r="J8237" t="s">
        <v>2117</v>
      </c>
      <c r="K8237">
        <v>34</v>
      </c>
      <c r="L8237">
        <v>35</v>
      </c>
      <c r="N8237">
        <v>1</v>
      </c>
      <c r="O8237">
        <v>1.8</v>
      </c>
      <c r="R8237">
        <v>1.77</v>
      </c>
    </row>
    <row r="8238" spans="1:18">
      <c r="A8238" t="s">
        <v>2083</v>
      </c>
      <c r="B8238" t="s">
        <v>2082</v>
      </c>
      <c r="D8238">
        <v>2021</v>
      </c>
      <c r="E8238" t="s">
        <v>2116</v>
      </c>
      <c r="F8238" t="s">
        <v>2301</v>
      </c>
      <c r="G8238">
        <v>-27.09</v>
      </c>
      <c r="H8238">
        <v>153.13</v>
      </c>
      <c r="I8238" t="s">
        <v>2334</v>
      </c>
      <c r="J8238" t="s">
        <v>2117</v>
      </c>
      <c r="K8238">
        <v>35</v>
      </c>
      <c r="L8238">
        <v>36</v>
      </c>
      <c r="N8238">
        <v>1</v>
      </c>
      <c r="O8238">
        <v>1.75</v>
      </c>
      <c r="R8238">
        <v>1.125</v>
      </c>
    </row>
    <row r="8239" spans="1:18">
      <c r="A8239" t="s">
        <v>2083</v>
      </c>
      <c r="B8239" t="s">
        <v>2082</v>
      </c>
      <c r="D8239">
        <v>2021</v>
      </c>
      <c r="E8239" t="s">
        <v>2116</v>
      </c>
      <c r="F8239" t="s">
        <v>2301</v>
      </c>
      <c r="G8239">
        <v>-27.09</v>
      </c>
      <c r="H8239">
        <v>153.13</v>
      </c>
      <c r="I8239" t="s">
        <v>2334</v>
      </c>
      <c r="J8239" t="s">
        <v>2117</v>
      </c>
      <c r="K8239">
        <v>36</v>
      </c>
      <c r="L8239">
        <v>37</v>
      </c>
      <c r="N8239">
        <v>1</v>
      </c>
      <c r="O8239">
        <v>1.75</v>
      </c>
      <c r="R8239">
        <v>1.125</v>
      </c>
    </row>
    <row r="8240" spans="1:18">
      <c r="A8240" t="s">
        <v>2083</v>
      </c>
      <c r="B8240" t="s">
        <v>2082</v>
      </c>
      <c r="D8240">
        <v>2021</v>
      </c>
      <c r="E8240" t="s">
        <v>2116</v>
      </c>
      <c r="F8240" t="s">
        <v>2301</v>
      </c>
      <c r="G8240">
        <v>-27.09</v>
      </c>
      <c r="H8240">
        <v>153.13</v>
      </c>
      <c r="I8240" t="s">
        <v>2334</v>
      </c>
      <c r="J8240" t="s">
        <v>2117</v>
      </c>
      <c r="K8240">
        <v>37</v>
      </c>
      <c r="L8240">
        <v>38</v>
      </c>
      <c r="N8240">
        <v>1</v>
      </c>
      <c r="O8240">
        <v>1.75</v>
      </c>
      <c r="R8240">
        <v>1.125</v>
      </c>
    </row>
    <row r="8241" spans="1:18">
      <c r="A8241" t="s">
        <v>2083</v>
      </c>
      <c r="B8241" t="s">
        <v>2082</v>
      </c>
      <c r="D8241">
        <v>2021</v>
      </c>
      <c r="E8241" t="s">
        <v>2116</v>
      </c>
      <c r="F8241" t="s">
        <v>2301</v>
      </c>
      <c r="G8241">
        <v>-27.09</v>
      </c>
      <c r="H8241">
        <v>153.13</v>
      </c>
      <c r="I8241" t="s">
        <v>2334</v>
      </c>
      <c r="J8241" t="s">
        <v>2117</v>
      </c>
      <c r="K8241">
        <v>38</v>
      </c>
      <c r="L8241">
        <v>39</v>
      </c>
      <c r="N8241">
        <v>1</v>
      </c>
      <c r="O8241">
        <v>1.75</v>
      </c>
      <c r="R8241">
        <v>1.125</v>
      </c>
    </row>
    <row r="8242" spans="1:18">
      <c r="A8242" t="s">
        <v>2083</v>
      </c>
      <c r="B8242" t="s">
        <v>2082</v>
      </c>
      <c r="D8242">
        <v>2021</v>
      </c>
      <c r="E8242" t="s">
        <v>2116</v>
      </c>
      <c r="F8242" t="s">
        <v>2301</v>
      </c>
      <c r="G8242">
        <v>-27.09</v>
      </c>
      <c r="H8242">
        <v>153.13</v>
      </c>
      <c r="I8242" t="s">
        <v>2334</v>
      </c>
      <c r="J8242" t="s">
        <v>2117</v>
      </c>
      <c r="K8242">
        <v>39</v>
      </c>
      <c r="L8242">
        <v>40</v>
      </c>
      <c r="N8242">
        <v>1</v>
      </c>
      <c r="O8242">
        <v>1.7</v>
      </c>
      <c r="R8242">
        <v>0.48</v>
      </c>
    </row>
    <row r="8243" spans="1:18">
      <c r="A8243" t="s">
        <v>2083</v>
      </c>
      <c r="B8243" t="s">
        <v>2082</v>
      </c>
      <c r="D8243">
        <v>2021</v>
      </c>
      <c r="E8243" t="s">
        <v>2116</v>
      </c>
      <c r="F8243" t="s">
        <v>2301</v>
      </c>
      <c r="G8243">
        <v>-27.09</v>
      </c>
      <c r="H8243">
        <v>153.13</v>
      </c>
      <c r="I8243" t="s">
        <v>2334</v>
      </c>
      <c r="J8243" t="s">
        <v>2117</v>
      </c>
      <c r="K8243">
        <v>40</v>
      </c>
      <c r="L8243">
        <v>41</v>
      </c>
      <c r="N8243">
        <v>1</v>
      </c>
      <c r="O8243">
        <v>1.95</v>
      </c>
      <c r="R8243">
        <v>0.63</v>
      </c>
    </row>
    <row r="8244" spans="1:18">
      <c r="A8244" t="s">
        <v>2083</v>
      </c>
      <c r="B8244" t="s">
        <v>2082</v>
      </c>
      <c r="D8244">
        <v>2021</v>
      </c>
      <c r="E8244" t="s">
        <v>2116</v>
      </c>
      <c r="F8244" t="s">
        <v>2301</v>
      </c>
      <c r="G8244">
        <v>-27.09</v>
      </c>
      <c r="H8244">
        <v>153.13</v>
      </c>
      <c r="I8244" t="s">
        <v>2334</v>
      </c>
      <c r="J8244" t="s">
        <v>2117</v>
      </c>
      <c r="K8244">
        <v>41</v>
      </c>
      <c r="L8244">
        <v>42</v>
      </c>
      <c r="N8244">
        <v>1</v>
      </c>
      <c r="O8244">
        <v>1.95</v>
      </c>
      <c r="R8244">
        <v>0.63</v>
      </c>
    </row>
    <row r="8245" spans="1:18">
      <c r="A8245" t="s">
        <v>2083</v>
      </c>
      <c r="B8245" t="s">
        <v>2082</v>
      </c>
      <c r="D8245">
        <v>2021</v>
      </c>
      <c r="E8245" t="s">
        <v>2116</v>
      </c>
      <c r="F8245" t="s">
        <v>2301</v>
      </c>
      <c r="G8245">
        <v>-27.09</v>
      </c>
      <c r="H8245">
        <v>153.13</v>
      </c>
      <c r="I8245" t="s">
        <v>2334</v>
      </c>
      <c r="J8245" t="s">
        <v>2117</v>
      </c>
      <c r="K8245">
        <v>42</v>
      </c>
      <c r="L8245">
        <v>43</v>
      </c>
      <c r="N8245">
        <v>1</v>
      </c>
      <c r="O8245">
        <v>1.95</v>
      </c>
      <c r="R8245">
        <v>0.63</v>
      </c>
    </row>
    <row r="8246" spans="1:18">
      <c r="A8246" t="s">
        <v>2083</v>
      </c>
      <c r="B8246" t="s">
        <v>2082</v>
      </c>
      <c r="D8246">
        <v>2021</v>
      </c>
      <c r="E8246" t="s">
        <v>2116</v>
      </c>
      <c r="F8246" t="s">
        <v>2301</v>
      </c>
      <c r="G8246">
        <v>-27.09</v>
      </c>
      <c r="H8246">
        <v>153.13</v>
      </c>
      <c r="I8246" t="s">
        <v>2334</v>
      </c>
      <c r="J8246" t="s">
        <v>2117</v>
      </c>
      <c r="K8246">
        <v>43</v>
      </c>
      <c r="L8246">
        <v>44</v>
      </c>
      <c r="N8246">
        <v>1</v>
      </c>
      <c r="O8246">
        <v>1.95</v>
      </c>
      <c r="R8246">
        <v>0.63</v>
      </c>
    </row>
    <row r="8247" spans="1:18">
      <c r="A8247" t="s">
        <v>2083</v>
      </c>
      <c r="B8247" t="s">
        <v>2082</v>
      </c>
      <c r="D8247">
        <v>2021</v>
      </c>
      <c r="E8247" t="s">
        <v>2116</v>
      </c>
      <c r="F8247" t="s">
        <v>2301</v>
      </c>
      <c r="G8247">
        <v>-27.09</v>
      </c>
      <c r="H8247">
        <v>153.13</v>
      </c>
      <c r="I8247" t="s">
        <v>2334</v>
      </c>
      <c r="J8247" t="s">
        <v>2117</v>
      </c>
      <c r="K8247">
        <v>44</v>
      </c>
      <c r="L8247">
        <v>45</v>
      </c>
      <c r="N8247">
        <v>1</v>
      </c>
      <c r="O8247">
        <v>2.2000000000000002</v>
      </c>
      <c r="R8247">
        <v>0.78</v>
      </c>
    </row>
    <row r="8248" spans="1:18">
      <c r="A8248" t="s">
        <v>2083</v>
      </c>
      <c r="B8248" t="s">
        <v>2082</v>
      </c>
      <c r="D8248">
        <v>2021</v>
      </c>
      <c r="E8248" t="s">
        <v>2116</v>
      </c>
      <c r="F8248" t="s">
        <v>2301</v>
      </c>
      <c r="G8248">
        <v>-27.09</v>
      </c>
      <c r="H8248">
        <v>153.13</v>
      </c>
      <c r="I8248" t="s">
        <v>2334</v>
      </c>
      <c r="J8248" t="s">
        <v>2117</v>
      </c>
      <c r="K8248">
        <v>45</v>
      </c>
      <c r="L8248">
        <v>46</v>
      </c>
      <c r="N8248">
        <v>1</v>
      </c>
      <c r="O8248">
        <v>1.95</v>
      </c>
      <c r="R8248">
        <v>0.83</v>
      </c>
    </row>
    <row r="8249" spans="1:18">
      <c r="A8249" t="s">
        <v>2083</v>
      </c>
      <c r="B8249" t="s">
        <v>2082</v>
      </c>
      <c r="D8249">
        <v>2021</v>
      </c>
      <c r="E8249" t="s">
        <v>2116</v>
      </c>
      <c r="F8249" t="s">
        <v>2301</v>
      </c>
      <c r="G8249">
        <v>-27.09</v>
      </c>
      <c r="H8249">
        <v>153.13</v>
      </c>
      <c r="I8249" t="s">
        <v>2334</v>
      </c>
      <c r="J8249" t="s">
        <v>2117</v>
      </c>
      <c r="K8249">
        <v>46</v>
      </c>
      <c r="L8249">
        <v>47</v>
      </c>
      <c r="N8249">
        <v>1</v>
      </c>
      <c r="O8249">
        <v>1.95</v>
      </c>
      <c r="R8249">
        <v>0.83</v>
      </c>
    </row>
    <row r="8250" spans="1:18">
      <c r="A8250" t="s">
        <v>2083</v>
      </c>
      <c r="B8250" t="s">
        <v>2082</v>
      </c>
      <c r="D8250">
        <v>2021</v>
      </c>
      <c r="E8250" t="s">
        <v>2116</v>
      </c>
      <c r="F8250" t="s">
        <v>2301</v>
      </c>
      <c r="G8250">
        <v>-27.09</v>
      </c>
      <c r="H8250">
        <v>153.13</v>
      </c>
      <c r="I8250" t="s">
        <v>2334</v>
      </c>
      <c r="J8250" t="s">
        <v>2117</v>
      </c>
      <c r="K8250">
        <v>47</v>
      </c>
      <c r="L8250">
        <v>48</v>
      </c>
      <c r="N8250">
        <v>1</v>
      </c>
      <c r="O8250">
        <v>1.95</v>
      </c>
      <c r="R8250">
        <v>0.83</v>
      </c>
    </row>
    <row r="8251" spans="1:18">
      <c r="A8251" t="s">
        <v>2083</v>
      </c>
      <c r="B8251" t="s">
        <v>2082</v>
      </c>
      <c r="D8251">
        <v>2021</v>
      </c>
      <c r="E8251" t="s">
        <v>2116</v>
      </c>
      <c r="F8251" t="s">
        <v>2301</v>
      </c>
      <c r="G8251">
        <v>-27.09</v>
      </c>
      <c r="H8251">
        <v>153.13</v>
      </c>
      <c r="I8251" t="s">
        <v>2334</v>
      </c>
      <c r="J8251" t="s">
        <v>2117</v>
      </c>
      <c r="K8251">
        <v>48</v>
      </c>
      <c r="L8251">
        <v>49</v>
      </c>
      <c r="N8251">
        <v>1</v>
      </c>
      <c r="O8251">
        <v>1.95</v>
      </c>
      <c r="R8251">
        <v>0.83</v>
      </c>
    </row>
    <row r="8252" spans="1:18">
      <c r="A8252" t="s">
        <v>2083</v>
      </c>
      <c r="B8252" t="s">
        <v>2082</v>
      </c>
      <c r="D8252">
        <v>2021</v>
      </c>
      <c r="E8252" t="s">
        <v>2116</v>
      </c>
      <c r="F8252" t="s">
        <v>2301</v>
      </c>
      <c r="G8252">
        <v>-27.09</v>
      </c>
      <c r="H8252">
        <v>153.13</v>
      </c>
      <c r="I8252" t="s">
        <v>2334</v>
      </c>
      <c r="J8252" t="s">
        <v>2117</v>
      </c>
      <c r="K8252">
        <v>49</v>
      </c>
      <c r="L8252">
        <v>50</v>
      </c>
      <c r="N8252">
        <v>1</v>
      </c>
      <c r="O8252">
        <v>1.7</v>
      </c>
      <c r="R8252">
        <v>0.88</v>
      </c>
    </row>
    <row r="8253" spans="1:18">
      <c r="A8253" t="s">
        <v>2083</v>
      </c>
      <c r="B8253" t="s">
        <v>2082</v>
      </c>
      <c r="D8253">
        <v>2021</v>
      </c>
      <c r="E8253" t="s">
        <v>2116</v>
      </c>
      <c r="F8253" t="s">
        <v>2301</v>
      </c>
      <c r="G8253">
        <v>-27.09</v>
      </c>
      <c r="H8253">
        <v>153.13</v>
      </c>
      <c r="I8253" t="s">
        <v>2334</v>
      </c>
      <c r="J8253" t="s">
        <v>2117</v>
      </c>
      <c r="K8253">
        <v>50</v>
      </c>
      <c r="L8253">
        <v>51</v>
      </c>
      <c r="N8253">
        <v>1</v>
      </c>
      <c r="O8253">
        <v>1.75</v>
      </c>
      <c r="R8253">
        <v>0.91</v>
      </c>
    </row>
    <row r="8254" spans="1:18">
      <c r="A8254" t="s">
        <v>2083</v>
      </c>
      <c r="B8254" t="s">
        <v>2082</v>
      </c>
      <c r="D8254">
        <v>2021</v>
      </c>
      <c r="E8254" t="s">
        <v>2116</v>
      </c>
      <c r="F8254" t="s">
        <v>2301</v>
      </c>
      <c r="G8254">
        <v>-27.09</v>
      </c>
      <c r="H8254">
        <v>153.13</v>
      </c>
      <c r="I8254" t="s">
        <v>2334</v>
      </c>
      <c r="J8254" t="s">
        <v>2117</v>
      </c>
      <c r="K8254">
        <v>51</v>
      </c>
      <c r="L8254">
        <v>52</v>
      </c>
      <c r="N8254">
        <v>1</v>
      </c>
      <c r="O8254">
        <v>1.75</v>
      </c>
      <c r="R8254">
        <v>0.91</v>
      </c>
    </row>
    <row r="8255" spans="1:18">
      <c r="A8255" t="s">
        <v>2083</v>
      </c>
      <c r="B8255" t="s">
        <v>2082</v>
      </c>
      <c r="D8255">
        <v>2021</v>
      </c>
      <c r="E8255" t="s">
        <v>2116</v>
      </c>
      <c r="F8255" t="s">
        <v>2301</v>
      </c>
      <c r="G8255">
        <v>-27.09</v>
      </c>
      <c r="H8255">
        <v>153.13</v>
      </c>
      <c r="I8255" t="s">
        <v>2334</v>
      </c>
      <c r="J8255" t="s">
        <v>2117</v>
      </c>
      <c r="K8255">
        <v>52</v>
      </c>
      <c r="L8255">
        <v>53</v>
      </c>
      <c r="N8255">
        <v>1</v>
      </c>
      <c r="O8255">
        <v>1.75</v>
      </c>
      <c r="R8255">
        <v>0.91</v>
      </c>
    </row>
    <row r="8256" spans="1:18">
      <c r="A8256" t="s">
        <v>2083</v>
      </c>
      <c r="B8256" t="s">
        <v>2082</v>
      </c>
      <c r="D8256">
        <v>2021</v>
      </c>
      <c r="E8256" t="s">
        <v>2116</v>
      </c>
      <c r="F8256" t="s">
        <v>2301</v>
      </c>
      <c r="G8256">
        <v>-27.09</v>
      </c>
      <c r="H8256">
        <v>153.13</v>
      </c>
      <c r="I8256" t="s">
        <v>2334</v>
      </c>
      <c r="J8256" t="s">
        <v>2117</v>
      </c>
      <c r="K8256">
        <v>53</v>
      </c>
      <c r="L8256">
        <v>54</v>
      </c>
      <c r="N8256">
        <v>1</v>
      </c>
      <c r="O8256">
        <v>1.75</v>
      </c>
      <c r="R8256">
        <v>0.91</v>
      </c>
    </row>
    <row r="8257" spans="1:18">
      <c r="A8257" t="s">
        <v>2083</v>
      </c>
      <c r="B8257" t="s">
        <v>2082</v>
      </c>
      <c r="D8257">
        <v>2021</v>
      </c>
      <c r="E8257" t="s">
        <v>2116</v>
      </c>
      <c r="F8257" t="s">
        <v>2301</v>
      </c>
      <c r="G8257">
        <v>-27.09</v>
      </c>
      <c r="H8257">
        <v>153.13</v>
      </c>
      <c r="I8257" t="s">
        <v>2334</v>
      </c>
      <c r="J8257" t="s">
        <v>2117</v>
      </c>
      <c r="K8257">
        <v>54</v>
      </c>
      <c r="L8257">
        <v>55</v>
      </c>
      <c r="N8257">
        <v>1</v>
      </c>
      <c r="O8257">
        <v>1.8</v>
      </c>
      <c r="R8257">
        <v>0.94</v>
      </c>
    </row>
    <row r="8258" spans="1:18">
      <c r="A8258" t="s">
        <v>2083</v>
      </c>
      <c r="B8258" t="s">
        <v>2082</v>
      </c>
      <c r="D8258">
        <v>2021</v>
      </c>
      <c r="E8258" t="s">
        <v>2116</v>
      </c>
      <c r="F8258" t="s">
        <v>2301</v>
      </c>
      <c r="G8258">
        <v>-27.09</v>
      </c>
      <c r="H8258">
        <v>153.13</v>
      </c>
      <c r="I8258" t="s">
        <v>2334</v>
      </c>
      <c r="J8258" t="s">
        <v>2117</v>
      </c>
      <c r="K8258">
        <v>55</v>
      </c>
      <c r="L8258">
        <v>56</v>
      </c>
      <c r="N8258">
        <v>1</v>
      </c>
      <c r="O8258">
        <v>1.8</v>
      </c>
      <c r="R8258">
        <v>0.71</v>
      </c>
    </row>
    <row r="8259" spans="1:18">
      <c r="A8259" t="s">
        <v>2083</v>
      </c>
      <c r="B8259" t="s">
        <v>2082</v>
      </c>
      <c r="D8259">
        <v>2021</v>
      </c>
      <c r="E8259" t="s">
        <v>2116</v>
      </c>
      <c r="F8259" t="s">
        <v>2301</v>
      </c>
      <c r="G8259">
        <v>-27.09</v>
      </c>
      <c r="H8259">
        <v>153.13</v>
      </c>
      <c r="I8259" t="s">
        <v>2334</v>
      </c>
      <c r="J8259" t="s">
        <v>2117</v>
      </c>
      <c r="K8259">
        <v>56</v>
      </c>
      <c r="L8259">
        <v>57</v>
      </c>
      <c r="N8259">
        <v>1</v>
      </c>
      <c r="O8259">
        <v>1.8</v>
      </c>
      <c r="R8259">
        <v>0.71</v>
      </c>
    </row>
    <row r="8260" spans="1:18">
      <c r="A8260" t="s">
        <v>2083</v>
      </c>
      <c r="B8260" t="s">
        <v>2082</v>
      </c>
      <c r="D8260">
        <v>2021</v>
      </c>
      <c r="E8260" t="s">
        <v>2116</v>
      </c>
      <c r="F8260" t="s">
        <v>2301</v>
      </c>
      <c r="G8260">
        <v>-27.09</v>
      </c>
      <c r="H8260">
        <v>153.13</v>
      </c>
      <c r="I8260" t="s">
        <v>2334</v>
      </c>
      <c r="J8260" t="s">
        <v>2117</v>
      </c>
      <c r="K8260">
        <v>57</v>
      </c>
      <c r="L8260">
        <v>58</v>
      </c>
      <c r="N8260">
        <v>1</v>
      </c>
      <c r="O8260">
        <v>1.8</v>
      </c>
      <c r="R8260">
        <v>0.71</v>
      </c>
    </row>
    <row r="8261" spans="1:18">
      <c r="A8261" t="s">
        <v>2083</v>
      </c>
      <c r="B8261" t="s">
        <v>2082</v>
      </c>
      <c r="D8261">
        <v>2021</v>
      </c>
      <c r="E8261" t="s">
        <v>2116</v>
      </c>
      <c r="F8261" t="s">
        <v>2301</v>
      </c>
      <c r="G8261">
        <v>-27.09</v>
      </c>
      <c r="H8261">
        <v>153.13</v>
      </c>
      <c r="I8261" t="s">
        <v>2334</v>
      </c>
      <c r="J8261" t="s">
        <v>2117</v>
      </c>
      <c r="K8261">
        <v>58</v>
      </c>
      <c r="L8261">
        <v>59</v>
      </c>
      <c r="N8261">
        <v>1</v>
      </c>
      <c r="O8261">
        <v>1.8</v>
      </c>
      <c r="R8261">
        <v>0.71</v>
      </c>
    </row>
    <row r="8262" spans="1:18">
      <c r="A8262" t="s">
        <v>2083</v>
      </c>
      <c r="B8262" t="s">
        <v>2082</v>
      </c>
      <c r="D8262">
        <v>2021</v>
      </c>
      <c r="E8262" t="s">
        <v>2116</v>
      </c>
      <c r="F8262" t="s">
        <v>2301</v>
      </c>
      <c r="G8262">
        <v>-27.09</v>
      </c>
      <c r="H8262">
        <v>153.13</v>
      </c>
      <c r="I8262" t="s">
        <v>2334</v>
      </c>
      <c r="J8262" t="s">
        <v>2117</v>
      </c>
      <c r="K8262">
        <v>59</v>
      </c>
      <c r="L8262">
        <v>60</v>
      </c>
      <c r="N8262">
        <v>1</v>
      </c>
      <c r="O8262">
        <v>1.8</v>
      </c>
      <c r="R8262">
        <v>0.48</v>
      </c>
    </row>
    <row r="8263" spans="1:18">
      <c r="A8263" t="s">
        <v>2083</v>
      </c>
      <c r="B8263" t="s">
        <v>2082</v>
      </c>
      <c r="D8263">
        <v>2021</v>
      </c>
      <c r="E8263" t="s">
        <v>2116</v>
      </c>
      <c r="F8263" t="s">
        <v>2301</v>
      </c>
      <c r="G8263">
        <v>-27.09</v>
      </c>
      <c r="H8263">
        <v>153.13</v>
      </c>
      <c r="I8263" t="s">
        <v>2334</v>
      </c>
      <c r="J8263" t="s">
        <v>2117</v>
      </c>
      <c r="K8263">
        <v>60</v>
      </c>
      <c r="L8263">
        <v>61</v>
      </c>
      <c r="N8263">
        <v>1</v>
      </c>
      <c r="O8263">
        <v>1.65</v>
      </c>
      <c r="R8263">
        <v>0.47</v>
      </c>
    </row>
    <row r="8264" spans="1:18">
      <c r="A8264" t="s">
        <v>2083</v>
      </c>
      <c r="B8264" t="s">
        <v>2082</v>
      </c>
      <c r="D8264">
        <v>2021</v>
      </c>
      <c r="E8264" t="s">
        <v>2116</v>
      </c>
      <c r="F8264" t="s">
        <v>2301</v>
      </c>
      <c r="G8264">
        <v>-27.09</v>
      </c>
      <c r="H8264">
        <v>153.13</v>
      </c>
      <c r="I8264" t="s">
        <v>2334</v>
      </c>
      <c r="J8264" t="s">
        <v>2117</v>
      </c>
      <c r="K8264">
        <v>61</v>
      </c>
      <c r="L8264">
        <v>62</v>
      </c>
      <c r="N8264">
        <v>1</v>
      </c>
      <c r="O8264">
        <v>1.65</v>
      </c>
      <c r="R8264">
        <v>0.47</v>
      </c>
    </row>
    <row r="8265" spans="1:18">
      <c r="A8265" t="s">
        <v>2083</v>
      </c>
      <c r="B8265" t="s">
        <v>2082</v>
      </c>
      <c r="D8265">
        <v>2021</v>
      </c>
      <c r="E8265" t="s">
        <v>2116</v>
      </c>
      <c r="F8265" t="s">
        <v>2301</v>
      </c>
      <c r="G8265">
        <v>-27.09</v>
      </c>
      <c r="H8265">
        <v>153.13</v>
      </c>
      <c r="I8265" t="s">
        <v>2334</v>
      </c>
      <c r="J8265" t="s">
        <v>2117</v>
      </c>
      <c r="K8265">
        <v>62</v>
      </c>
      <c r="L8265">
        <v>63</v>
      </c>
      <c r="N8265">
        <v>1</v>
      </c>
      <c r="O8265">
        <v>1.65</v>
      </c>
      <c r="R8265">
        <v>0.47</v>
      </c>
    </row>
    <row r="8266" spans="1:18">
      <c r="A8266" t="s">
        <v>2083</v>
      </c>
      <c r="B8266" t="s">
        <v>2082</v>
      </c>
      <c r="D8266">
        <v>2021</v>
      </c>
      <c r="E8266" t="s">
        <v>2116</v>
      </c>
      <c r="F8266" t="s">
        <v>2301</v>
      </c>
      <c r="G8266">
        <v>-27.09</v>
      </c>
      <c r="H8266">
        <v>153.13</v>
      </c>
      <c r="I8266" t="s">
        <v>2334</v>
      </c>
      <c r="J8266" t="s">
        <v>2117</v>
      </c>
      <c r="K8266">
        <v>63</v>
      </c>
      <c r="L8266">
        <v>64</v>
      </c>
      <c r="N8266">
        <v>1</v>
      </c>
      <c r="O8266">
        <v>1.65</v>
      </c>
      <c r="R8266">
        <v>0.47</v>
      </c>
    </row>
    <row r="8267" spans="1:18">
      <c r="A8267" t="s">
        <v>2083</v>
      </c>
      <c r="B8267" t="s">
        <v>2082</v>
      </c>
      <c r="D8267">
        <v>2021</v>
      </c>
      <c r="E8267" t="s">
        <v>2116</v>
      </c>
      <c r="F8267" t="s">
        <v>2301</v>
      </c>
      <c r="G8267">
        <v>-27.09</v>
      </c>
      <c r="H8267">
        <v>153.13</v>
      </c>
      <c r="I8267" t="s">
        <v>2334</v>
      </c>
      <c r="J8267" t="s">
        <v>2117</v>
      </c>
      <c r="K8267">
        <v>64</v>
      </c>
      <c r="L8267">
        <v>65</v>
      </c>
      <c r="N8267">
        <v>1</v>
      </c>
      <c r="O8267">
        <v>1.5</v>
      </c>
      <c r="R8267">
        <v>0.46</v>
      </c>
    </row>
    <row r="8268" spans="1:18">
      <c r="A8268" t="s">
        <v>2083</v>
      </c>
      <c r="B8268" t="s">
        <v>2082</v>
      </c>
      <c r="D8268">
        <v>2021</v>
      </c>
      <c r="E8268" t="s">
        <v>2116</v>
      </c>
      <c r="F8268" t="s">
        <v>2301</v>
      </c>
      <c r="G8268">
        <v>-27.09</v>
      </c>
      <c r="H8268">
        <v>153.13</v>
      </c>
      <c r="I8268" t="s">
        <v>2334</v>
      </c>
      <c r="J8268" t="s">
        <v>2115</v>
      </c>
      <c r="K8268">
        <v>0</v>
      </c>
      <c r="L8268">
        <v>1</v>
      </c>
      <c r="N8268">
        <v>1</v>
      </c>
      <c r="O8268">
        <v>1.6322000000000001</v>
      </c>
      <c r="R8268">
        <v>0.47</v>
      </c>
    </row>
    <row r="8269" spans="1:18">
      <c r="A8269" t="s">
        <v>2083</v>
      </c>
      <c r="B8269" t="s">
        <v>2082</v>
      </c>
      <c r="D8269">
        <v>2021</v>
      </c>
      <c r="E8269" t="s">
        <v>2116</v>
      </c>
      <c r="F8269" t="s">
        <v>2301</v>
      </c>
      <c r="G8269">
        <v>-27.09</v>
      </c>
      <c r="H8269">
        <v>153.13</v>
      </c>
      <c r="I8269" t="s">
        <v>2334</v>
      </c>
      <c r="J8269" t="s">
        <v>2115</v>
      </c>
      <c r="K8269">
        <v>1</v>
      </c>
      <c r="L8269">
        <v>2</v>
      </c>
      <c r="N8269">
        <v>1</v>
      </c>
      <c r="O8269">
        <v>1.5647</v>
      </c>
      <c r="R8269">
        <v>0.72</v>
      </c>
    </row>
    <row r="8270" spans="1:18">
      <c r="A8270" t="s">
        <v>2083</v>
      </c>
      <c r="B8270" t="s">
        <v>2082</v>
      </c>
      <c r="D8270">
        <v>2021</v>
      </c>
      <c r="E8270" t="s">
        <v>2116</v>
      </c>
      <c r="F8270" t="s">
        <v>2301</v>
      </c>
      <c r="G8270">
        <v>-27.09</v>
      </c>
      <c r="H8270">
        <v>153.13</v>
      </c>
      <c r="I8270" t="s">
        <v>2334</v>
      </c>
      <c r="J8270" t="s">
        <v>2115</v>
      </c>
      <c r="K8270">
        <v>2</v>
      </c>
      <c r="L8270">
        <v>3</v>
      </c>
      <c r="N8270">
        <v>1</v>
      </c>
      <c r="O8270">
        <v>1.5647</v>
      </c>
      <c r="R8270">
        <v>0.72</v>
      </c>
    </row>
    <row r="8271" spans="1:18">
      <c r="A8271" t="s">
        <v>2083</v>
      </c>
      <c r="B8271" t="s">
        <v>2082</v>
      </c>
      <c r="D8271">
        <v>2021</v>
      </c>
      <c r="E8271" t="s">
        <v>2116</v>
      </c>
      <c r="F8271" t="s">
        <v>2301</v>
      </c>
      <c r="G8271">
        <v>-27.09</v>
      </c>
      <c r="H8271">
        <v>153.13</v>
      </c>
      <c r="I8271" t="s">
        <v>2334</v>
      </c>
      <c r="J8271" t="s">
        <v>2115</v>
      </c>
      <c r="K8271">
        <v>3</v>
      </c>
      <c r="L8271">
        <v>4</v>
      </c>
      <c r="N8271">
        <v>1</v>
      </c>
      <c r="O8271">
        <v>1.5647</v>
      </c>
      <c r="R8271">
        <v>0.72</v>
      </c>
    </row>
    <row r="8272" spans="1:18">
      <c r="A8272" t="s">
        <v>2083</v>
      </c>
      <c r="B8272" t="s">
        <v>2082</v>
      </c>
      <c r="D8272">
        <v>2021</v>
      </c>
      <c r="E8272" t="s">
        <v>2116</v>
      </c>
      <c r="F8272" t="s">
        <v>2301</v>
      </c>
      <c r="G8272">
        <v>-27.09</v>
      </c>
      <c r="H8272">
        <v>153.13</v>
      </c>
      <c r="I8272" t="s">
        <v>2334</v>
      </c>
      <c r="J8272" t="s">
        <v>2115</v>
      </c>
      <c r="K8272">
        <v>4</v>
      </c>
      <c r="L8272">
        <v>5</v>
      </c>
      <c r="N8272">
        <v>1</v>
      </c>
      <c r="O8272">
        <v>1.4973000000000001</v>
      </c>
      <c r="R8272">
        <v>0.97</v>
      </c>
    </row>
    <row r="8273" spans="1:18">
      <c r="A8273" t="s">
        <v>2083</v>
      </c>
      <c r="B8273" t="s">
        <v>2082</v>
      </c>
      <c r="D8273">
        <v>2021</v>
      </c>
      <c r="E8273" t="s">
        <v>2116</v>
      </c>
      <c r="F8273" t="s">
        <v>2301</v>
      </c>
      <c r="G8273">
        <v>-27.09</v>
      </c>
      <c r="H8273">
        <v>153.13</v>
      </c>
      <c r="I8273" t="s">
        <v>2334</v>
      </c>
      <c r="J8273" t="s">
        <v>2115</v>
      </c>
      <c r="K8273">
        <v>5</v>
      </c>
      <c r="L8273">
        <v>6</v>
      </c>
      <c r="N8273">
        <v>1</v>
      </c>
      <c r="O8273">
        <v>1.7182999999999999</v>
      </c>
      <c r="R8273">
        <v>0.79</v>
      </c>
    </row>
    <row r="8274" spans="1:18">
      <c r="A8274" t="s">
        <v>2083</v>
      </c>
      <c r="B8274" t="s">
        <v>2082</v>
      </c>
      <c r="D8274">
        <v>2021</v>
      </c>
      <c r="E8274" t="s">
        <v>2116</v>
      </c>
      <c r="F8274" t="s">
        <v>2301</v>
      </c>
      <c r="G8274">
        <v>-27.09</v>
      </c>
      <c r="H8274">
        <v>153.13</v>
      </c>
      <c r="I8274" t="s">
        <v>2334</v>
      </c>
      <c r="J8274" t="s">
        <v>2115</v>
      </c>
      <c r="K8274">
        <v>6</v>
      </c>
      <c r="L8274">
        <v>7</v>
      </c>
      <c r="N8274">
        <v>1</v>
      </c>
      <c r="O8274">
        <v>1.7182999999999999</v>
      </c>
      <c r="R8274">
        <v>0.79</v>
      </c>
    </row>
    <row r="8275" spans="1:18">
      <c r="A8275" t="s">
        <v>2083</v>
      </c>
      <c r="B8275" t="s">
        <v>2082</v>
      </c>
      <c r="D8275">
        <v>2021</v>
      </c>
      <c r="E8275" t="s">
        <v>2116</v>
      </c>
      <c r="F8275" t="s">
        <v>2301</v>
      </c>
      <c r="G8275">
        <v>-27.09</v>
      </c>
      <c r="H8275">
        <v>153.13</v>
      </c>
      <c r="I8275" t="s">
        <v>2334</v>
      </c>
      <c r="J8275" t="s">
        <v>2115</v>
      </c>
      <c r="K8275">
        <v>7</v>
      </c>
      <c r="L8275">
        <v>8</v>
      </c>
      <c r="N8275">
        <v>1</v>
      </c>
      <c r="O8275">
        <v>1.7182999999999999</v>
      </c>
      <c r="R8275">
        <v>0.79</v>
      </c>
    </row>
    <row r="8276" spans="1:18">
      <c r="A8276" t="s">
        <v>2083</v>
      </c>
      <c r="B8276" t="s">
        <v>2082</v>
      </c>
      <c r="D8276">
        <v>2021</v>
      </c>
      <c r="E8276" t="s">
        <v>2116</v>
      </c>
      <c r="F8276" t="s">
        <v>2301</v>
      </c>
      <c r="G8276">
        <v>-27.09</v>
      </c>
      <c r="H8276">
        <v>153.13</v>
      </c>
      <c r="I8276" t="s">
        <v>2334</v>
      </c>
      <c r="J8276" t="s">
        <v>2115</v>
      </c>
      <c r="K8276">
        <v>8</v>
      </c>
      <c r="L8276">
        <v>9</v>
      </c>
      <c r="N8276">
        <v>1</v>
      </c>
      <c r="O8276">
        <v>1.7182999999999999</v>
      </c>
      <c r="R8276">
        <v>0.79</v>
      </c>
    </row>
    <row r="8277" spans="1:18">
      <c r="A8277" t="s">
        <v>2083</v>
      </c>
      <c r="B8277" t="s">
        <v>2082</v>
      </c>
      <c r="D8277">
        <v>2021</v>
      </c>
      <c r="E8277" t="s">
        <v>2116</v>
      </c>
      <c r="F8277" t="s">
        <v>2301</v>
      </c>
      <c r="G8277">
        <v>-27.09</v>
      </c>
      <c r="H8277">
        <v>153.13</v>
      </c>
      <c r="I8277" t="s">
        <v>2334</v>
      </c>
      <c r="J8277" t="s">
        <v>2115</v>
      </c>
      <c r="K8277">
        <v>9</v>
      </c>
      <c r="L8277">
        <v>10</v>
      </c>
      <c r="N8277">
        <v>1</v>
      </c>
      <c r="O8277">
        <v>1.9393</v>
      </c>
      <c r="R8277">
        <v>0.61</v>
      </c>
    </row>
    <row r="8278" spans="1:18">
      <c r="A8278" t="s">
        <v>2083</v>
      </c>
      <c r="B8278" t="s">
        <v>2082</v>
      </c>
      <c r="D8278">
        <v>2021</v>
      </c>
      <c r="E8278" t="s">
        <v>2116</v>
      </c>
      <c r="F8278" t="s">
        <v>2301</v>
      </c>
      <c r="G8278">
        <v>-27.09</v>
      </c>
      <c r="H8278">
        <v>153.13</v>
      </c>
      <c r="I8278" t="s">
        <v>2334</v>
      </c>
      <c r="J8278" t="s">
        <v>2115</v>
      </c>
      <c r="K8278">
        <v>10</v>
      </c>
      <c r="L8278">
        <v>11</v>
      </c>
      <c r="N8278">
        <v>1</v>
      </c>
      <c r="O8278">
        <v>1.8503000000000001</v>
      </c>
      <c r="R8278">
        <v>0.61</v>
      </c>
    </row>
    <row r="8279" spans="1:18">
      <c r="A8279" t="s">
        <v>2083</v>
      </c>
      <c r="B8279" t="s">
        <v>2082</v>
      </c>
      <c r="D8279">
        <v>2021</v>
      </c>
      <c r="E8279" t="s">
        <v>2116</v>
      </c>
      <c r="F8279" t="s">
        <v>2301</v>
      </c>
      <c r="G8279">
        <v>-27.09</v>
      </c>
      <c r="H8279">
        <v>153.13</v>
      </c>
      <c r="I8279" t="s">
        <v>2334</v>
      </c>
      <c r="J8279" t="s">
        <v>2115</v>
      </c>
      <c r="K8279">
        <v>11</v>
      </c>
      <c r="L8279">
        <v>12</v>
      </c>
      <c r="N8279">
        <v>1</v>
      </c>
      <c r="O8279">
        <v>1.8503000000000001</v>
      </c>
      <c r="R8279">
        <v>0.61</v>
      </c>
    </row>
    <row r="8280" spans="1:18">
      <c r="A8280" t="s">
        <v>2083</v>
      </c>
      <c r="B8280" t="s">
        <v>2082</v>
      </c>
      <c r="D8280">
        <v>2021</v>
      </c>
      <c r="E8280" t="s">
        <v>2116</v>
      </c>
      <c r="F8280" t="s">
        <v>2301</v>
      </c>
      <c r="G8280">
        <v>-27.09</v>
      </c>
      <c r="H8280">
        <v>153.13</v>
      </c>
      <c r="I8280" t="s">
        <v>2334</v>
      </c>
      <c r="J8280" t="s">
        <v>2115</v>
      </c>
      <c r="K8280">
        <v>12</v>
      </c>
      <c r="L8280">
        <v>13</v>
      </c>
      <c r="N8280">
        <v>1</v>
      </c>
      <c r="O8280">
        <v>1.8503000000000001</v>
      </c>
      <c r="R8280">
        <v>0.61</v>
      </c>
    </row>
    <row r="8281" spans="1:18">
      <c r="A8281" t="s">
        <v>2083</v>
      </c>
      <c r="B8281" t="s">
        <v>2082</v>
      </c>
      <c r="D8281">
        <v>2021</v>
      </c>
      <c r="E8281" t="s">
        <v>2116</v>
      </c>
      <c r="F8281" t="s">
        <v>2301</v>
      </c>
      <c r="G8281">
        <v>-27.09</v>
      </c>
      <c r="H8281">
        <v>153.13</v>
      </c>
      <c r="I8281" t="s">
        <v>2334</v>
      </c>
      <c r="J8281" t="s">
        <v>2115</v>
      </c>
      <c r="K8281">
        <v>13</v>
      </c>
      <c r="L8281">
        <v>14</v>
      </c>
      <c r="N8281">
        <v>1</v>
      </c>
      <c r="O8281">
        <v>1.8503000000000001</v>
      </c>
      <c r="R8281">
        <v>0.61</v>
      </c>
    </row>
    <row r="8282" spans="1:18">
      <c r="A8282" t="s">
        <v>2083</v>
      </c>
      <c r="B8282" t="s">
        <v>2082</v>
      </c>
      <c r="D8282">
        <v>2021</v>
      </c>
      <c r="E8282" t="s">
        <v>2116</v>
      </c>
      <c r="F8282" t="s">
        <v>2301</v>
      </c>
      <c r="G8282">
        <v>-27.09</v>
      </c>
      <c r="H8282">
        <v>153.13</v>
      </c>
      <c r="I8282" t="s">
        <v>2334</v>
      </c>
      <c r="J8282" t="s">
        <v>2115</v>
      </c>
      <c r="K8282">
        <v>14</v>
      </c>
      <c r="L8282">
        <v>15</v>
      </c>
      <c r="N8282">
        <v>1</v>
      </c>
      <c r="O8282">
        <v>1.7613000000000001</v>
      </c>
      <c r="R8282">
        <v>0.61</v>
      </c>
    </row>
    <row r="8283" spans="1:18">
      <c r="A8283" t="s">
        <v>2083</v>
      </c>
      <c r="B8283" t="s">
        <v>2082</v>
      </c>
      <c r="D8283">
        <v>2021</v>
      </c>
      <c r="E8283" t="s">
        <v>2116</v>
      </c>
      <c r="F8283" t="s">
        <v>2301</v>
      </c>
      <c r="G8283">
        <v>-27.09</v>
      </c>
      <c r="H8283">
        <v>153.13</v>
      </c>
      <c r="I8283" t="s">
        <v>2334</v>
      </c>
      <c r="J8283" t="s">
        <v>2115</v>
      </c>
      <c r="K8283">
        <v>15</v>
      </c>
      <c r="L8283">
        <v>16</v>
      </c>
      <c r="N8283">
        <v>1</v>
      </c>
      <c r="O8283">
        <v>1.9359999999999999</v>
      </c>
      <c r="R8283">
        <v>0.71499999999999997</v>
      </c>
    </row>
    <row r="8284" spans="1:18">
      <c r="A8284" t="s">
        <v>2083</v>
      </c>
      <c r="B8284" t="s">
        <v>2082</v>
      </c>
      <c r="D8284">
        <v>2021</v>
      </c>
      <c r="E8284" t="s">
        <v>2116</v>
      </c>
      <c r="F8284" t="s">
        <v>2301</v>
      </c>
      <c r="G8284">
        <v>-27.09</v>
      </c>
      <c r="H8284">
        <v>153.13</v>
      </c>
      <c r="I8284" t="s">
        <v>2334</v>
      </c>
      <c r="J8284" t="s">
        <v>2115</v>
      </c>
      <c r="K8284">
        <v>16</v>
      </c>
      <c r="L8284">
        <v>17</v>
      </c>
      <c r="N8284">
        <v>1</v>
      </c>
      <c r="O8284">
        <v>1.9359999999999999</v>
      </c>
      <c r="R8284">
        <v>0.71499999999999997</v>
      </c>
    </row>
    <row r="8285" spans="1:18">
      <c r="A8285" t="s">
        <v>2083</v>
      </c>
      <c r="B8285" t="s">
        <v>2082</v>
      </c>
      <c r="D8285">
        <v>2021</v>
      </c>
      <c r="E8285" t="s">
        <v>2116</v>
      </c>
      <c r="F8285" t="s">
        <v>2301</v>
      </c>
      <c r="G8285">
        <v>-27.09</v>
      </c>
      <c r="H8285">
        <v>153.13</v>
      </c>
      <c r="I8285" t="s">
        <v>2334</v>
      </c>
      <c r="J8285" t="s">
        <v>2115</v>
      </c>
      <c r="K8285">
        <v>17</v>
      </c>
      <c r="L8285">
        <v>18</v>
      </c>
      <c r="N8285">
        <v>1</v>
      </c>
      <c r="O8285">
        <v>1.9359999999999999</v>
      </c>
      <c r="R8285">
        <v>0.71499999999999997</v>
      </c>
    </row>
    <row r="8286" spans="1:18">
      <c r="A8286" t="s">
        <v>2083</v>
      </c>
      <c r="B8286" t="s">
        <v>2082</v>
      </c>
      <c r="D8286">
        <v>2021</v>
      </c>
      <c r="E8286" t="s">
        <v>2116</v>
      </c>
      <c r="F8286" t="s">
        <v>2301</v>
      </c>
      <c r="G8286">
        <v>-27.09</v>
      </c>
      <c r="H8286">
        <v>153.13</v>
      </c>
      <c r="I8286" t="s">
        <v>2334</v>
      </c>
      <c r="J8286" t="s">
        <v>2115</v>
      </c>
      <c r="K8286">
        <v>18</v>
      </c>
      <c r="L8286">
        <v>19</v>
      </c>
      <c r="N8286">
        <v>1</v>
      </c>
      <c r="O8286">
        <v>1.9359999999999999</v>
      </c>
      <c r="R8286">
        <v>0.71499999999999997</v>
      </c>
    </row>
    <row r="8287" spans="1:18">
      <c r="A8287" t="s">
        <v>2083</v>
      </c>
      <c r="B8287" t="s">
        <v>2082</v>
      </c>
      <c r="D8287">
        <v>2021</v>
      </c>
      <c r="E8287" t="s">
        <v>2116</v>
      </c>
      <c r="F8287" t="s">
        <v>2301</v>
      </c>
      <c r="G8287">
        <v>-27.09</v>
      </c>
      <c r="H8287">
        <v>153.13</v>
      </c>
      <c r="I8287" t="s">
        <v>2334</v>
      </c>
      <c r="J8287" t="s">
        <v>2115</v>
      </c>
      <c r="K8287">
        <v>19</v>
      </c>
      <c r="L8287">
        <v>20</v>
      </c>
      <c r="N8287">
        <v>1</v>
      </c>
      <c r="O8287">
        <v>2.1107</v>
      </c>
      <c r="R8287">
        <v>0.82</v>
      </c>
    </row>
    <row r="8288" spans="1:18">
      <c r="A8288" t="s">
        <v>2083</v>
      </c>
      <c r="B8288" t="s">
        <v>2082</v>
      </c>
      <c r="D8288">
        <v>2021</v>
      </c>
      <c r="E8288" t="s">
        <v>2116</v>
      </c>
      <c r="F8288" t="s">
        <v>2301</v>
      </c>
      <c r="G8288">
        <v>-27.09</v>
      </c>
      <c r="H8288">
        <v>153.13</v>
      </c>
      <c r="I8288" t="s">
        <v>2334</v>
      </c>
      <c r="J8288" t="s">
        <v>2115</v>
      </c>
      <c r="K8288">
        <v>20</v>
      </c>
      <c r="L8288">
        <v>21</v>
      </c>
      <c r="N8288">
        <v>1</v>
      </c>
      <c r="O8288">
        <v>2.0022000000000002</v>
      </c>
      <c r="R8288">
        <v>0.87</v>
      </c>
    </row>
    <row r="8289" spans="1:18">
      <c r="A8289" t="s">
        <v>2083</v>
      </c>
      <c r="B8289" t="s">
        <v>2082</v>
      </c>
      <c r="D8289">
        <v>2021</v>
      </c>
      <c r="E8289" t="s">
        <v>2116</v>
      </c>
      <c r="F8289" t="s">
        <v>2301</v>
      </c>
      <c r="G8289">
        <v>-27.09</v>
      </c>
      <c r="H8289">
        <v>153.13</v>
      </c>
      <c r="I8289" t="s">
        <v>2334</v>
      </c>
      <c r="J8289" t="s">
        <v>2115</v>
      </c>
      <c r="K8289">
        <v>21</v>
      </c>
      <c r="L8289">
        <v>22</v>
      </c>
      <c r="N8289">
        <v>1</v>
      </c>
      <c r="O8289">
        <v>2.0022000000000002</v>
      </c>
      <c r="R8289">
        <v>0.87</v>
      </c>
    </row>
    <row r="8290" spans="1:18">
      <c r="A8290" t="s">
        <v>2083</v>
      </c>
      <c r="B8290" t="s">
        <v>2082</v>
      </c>
      <c r="D8290">
        <v>2021</v>
      </c>
      <c r="E8290" t="s">
        <v>2116</v>
      </c>
      <c r="F8290" t="s">
        <v>2301</v>
      </c>
      <c r="G8290">
        <v>-27.09</v>
      </c>
      <c r="H8290">
        <v>153.13</v>
      </c>
      <c r="I8290" t="s">
        <v>2334</v>
      </c>
      <c r="J8290" t="s">
        <v>2115</v>
      </c>
      <c r="K8290">
        <v>22</v>
      </c>
      <c r="L8290">
        <v>23</v>
      </c>
      <c r="N8290">
        <v>1</v>
      </c>
      <c r="O8290">
        <v>2.0022000000000002</v>
      </c>
      <c r="R8290">
        <v>0.87</v>
      </c>
    </row>
    <row r="8291" spans="1:18">
      <c r="A8291" t="s">
        <v>2083</v>
      </c>
      <c r="B8291" t="s">
        <v>2082</v>
      </c>
      <c r="D8291">
        <v>2021</v>
      </c>
      <c r="E8291" t="s">
        <v>2116</v>
      </c>
      <c r="F8291" t="s">
        <v>2301</v>
      </c>
      <c r="G8291">
        <v>-27.09</v>
      </c>
      <c r="H8291">
        <v>153.13</v>
      </c>
      <c r="I8291" t="s">
        <v>2334</v>
      </c>
      <c r="J8291" t="s">
        <v>2115</v>
      </c>
      <c r="K8291">
        <v>23</v>
      </c>
      <c r="L8291">
        <v>24</v>
      </c>
      <c r="N8291">
        <v>1</v>
      </c>
      <c r="O8291">
        <v>2.0022000000000002</v>
      </c>
      <c r="R8291">
        <v>0.87</v>
      </c>
    </row>
    <row r="8292" spans="1:18">
      <c r="A8292" t="s">
        <v>2083</v>
      </c>
      <c r="B8292" t="s">
        <v>2082</v>
      </c>
      <c r="D8292">
        <v>2021</v>
      </c>
      <c r="E8292" t="s">
        <v>2116</v>
      </c>
      <c r="F8292" t="s">
        <v>2301</v>
      </c>
      <c r="G8292">
        <v>-27.09</v>
      </c>
      <c r="H8292">
        <v>153.13</v>
      </c>
      <c r="I8292" t="s">
        <v>2334</v>
      </c>
      <c r="J8292" t="s">
        <v>2115</v>
      </c>
      <c r="K8292">
        <v>24</v>
      </c>
      <c r="L8292">
        <v>25</v>
      </c>
      <c r="N8292">
        <v>1</v>
      </c>
      <c r="O8292">
        <v>1.8937999999999999</v>
      </c>
      <c r="R8292">
        <v>0.92</v>
      </c>
    </row>
    <row r="8293" spans="1:18">
      <c r="A8293" t="s">
        <v>2083</v>
      </c>
      <c r="B8293" t="s">
        <v>2082</v>
      </c>
      <c r="D8293">
        <v>2021</v>
      </c>
      <c r="E8293" t="s">
        <v>2116</v>
      </c>
      <c r="F8293" t="s">
        <v>2301</v>
      </c>
      <c r="G8293">
        <v>-27.09</v>
      </c>
      <c r="H8293">
        <v>153.13</v>
      </c>
      <c r="I8293" t="s">
        <v>2334</v>
      </c>
      <c r="J8293" t="s">
        <v>2115</v>
      </c>
      <c r="K8293">
        <v>25</v>
      </c>
      <c r="L8293">
        <v>26</v>
      </c>
      <c r="N8293">
        <v>1</v>
      </c>
      <c r="O8293">
        <v>2.2663000000000002</v>
      </c>
      <c r="R8293">
        <v>0.86499999999999999</v>
      </c>
    </row>
    <row r="8294" spans="1:18">
      <c r="A8294" t="s">
        <v>2083</v>
      </c>
      <c r="B8294" t="s">
        <v>2082</v>
      </c>
      <c r="D8294">
        <v>2021</v>
      </c>
      <c r="E8294" t="s">
        <v>2116</v>
      </c>
      <c r="F8294" t="s">
        <v>2301</v>
      </c>
      <c r="G8294">
        <v>-27.09</v>
      </c>
      <c r="H8294">
        <v>153.13</v>
      </c>
      <c r="I8294" t="s">
        <v>2334</v>
      </c>
      <c r="J8294" t="s">
        <v>2115</v>
      </c>
      <c r="K8294">
        <v>26</v>
      </c>
      <c r="L8294">
        <v>27</v>
      </c>
      <c r="N8294">
        <v>1</v>
      </c>
      <c r="O8294">
        <v>2.2663000000000002</v>
      </c>
      <c r="R8294">
        <v>0.86499999999999999</v>
      </c>
    </row>
    <row r="8295" spans="1:18">
      <c r="A8295" t="s">
        <v>2083</v>
      </c>
      <c r="B8295" t="s">
        <v>2082</v>
      </c>
      <c r="D8295">
        <v>2021</v>
      </c>
      <c r="E8295" t="s">
        <v>2116</v>
      </c>
      <c r="F8295" t="s">
        <v>2301</v>
      </c>
      <c r="G8295">
        <v>-27.09</v>
      </c>
      <c r="H8295">
        <v>153.13</v>
      </c>
      <c r="I8295" t="s">
        <v>2334</v>
      </c>
      <c r="J8295" t="s">
        <v>2115</v>
      </c>
      <c r="K8295">
        <v>27</v>
      </c>
      <c r="L8295">
        <v>28</v>
      </c>
      <c r="N8295">
        <v>1</v>
      </c>
      <c r="O8295">
        <v>2.2663000000000002</v>
      </c>
      <c r="R8295">
        <v>0.86499999999999999</v>
      </c>
    </row>
    <row r="8296" spans="1:18">
      <c r="A8296" t="s">
        <v>2083</v>
      </c>
      <c r="B8296" t="s">
        <v>2082</v>
      </c>
      <c r="D8296">
        <v>2021</v>
      </c>
      <c r="E8296" t="s">
        <v>2116</v>
      </c>
      <c r="F8296" t="s">
        <v>2301</v>
      </c>
      <c r="G8296">
        <v>-27.09</v>
      </c>
      <c r="H8296">
        <v>153.13</v>
      </c>
      <c r="I8296" t="s">
        <v>2334</v>
      </c>
      <c r="J8296" t="s">
        <v>2115</v>
      </c>
      <c r="K8296">
        <v>28</v>
      </c>
      <c r="L8296">
        <v>29</v>
      </c>
      <c r="N8296">
        <v>1</v>
      </c>
      <c r="O8296">
        <v>2.2663000000000002</v>
      </c>
      <c r="R8296">
        <v>0.86499999999999999</v>
      </c>
    </row>
    <row r="8297" spans="1:18">
      <c r="A8297" t="s">
        <v>2083</v>
      </c>
      <c r="B8297" t="s">
        <v>2082</v>
      </c>
      <c r="D8297">
        <v>2021</v>
      </c>
      <c r="E8297" t="s">
        <v>2116</v>
      </c>
      <c r="F8297" t="s">
        <v>2301</v>
      </c>
      <c r="G8297">
        <v>-27.09</v>
      </c>
      <c r="H8297">
        <v>153.13</v>
      </c>
      <c r="I8297" t="s">
        <v>2334</v>
      </c>
      <c r="J8297" t="s">
        <v>2115</v>
      </c>
      <c r="K8297">
        <v>29</v>
      </c>
      <c r="L8297">
        <v>30</v>
      </c>
      <c r="N8297">
        <v>1</v>
      </c>
      <c r="O8297">
        <v>2.6387999999999998</v>
      </c>
      <c r="R8297">
        <v>0.81</v>
      </c>
    </row>
    <row r="8298" spans="1:18">
      <c r="A8298" t="s">
        <v>2083</v>
      </c>
      <c r="B8298" t="s">
        <v>2082</v>
      </c>
      <c r="D8298">
        <v>2021</v>
      </c>
      <c r="E8298" t="s">
        <v>2116</v>
      </c>
      <c r="F8298" t="s">
        <v>2301</v>
      </c>
      <c r="G8298">
        <v>-27.09</v>
      </c>
      <c r="H8298">
        <v>153.13</v>
      </c>
      <c r="I8298" t="s">
        <v>2334</v>
      </c>
      <c r="J8298" t="s">
        <v>2115</v>
      </c>
      <c r="K8298">
        <v>30</v>
      </c>
      <c r="L8298">
        <v>31</v>
      </c>
      <c r="N8298">
        <v>1</v>
      </c>
      <c r="O8298">
        <v>2.3483000000000001</v>
      </c>
      <c r="R8298">
        <v>0.78</v>
      </c>
    </row>
    <row r="8299" spans="1:18">
      <c r="A8299" t="s">
        <v>2083</v>
      </c>
      <c r="B8299" t="s">
        <v>2082</v>
      </c>
      <c r="D8299">
        <v>2021</v>
      </c>
      <c r="E8299" t="s">
        <v>2116</v>
      </c>
      <c r="F8299" t="s">
        <v>2301</v>
      </c>
      <c r="G8299">
        <v>-27.09</v>
      </c>
      <c r="H8299">
        <v>153.13</v>
      </c>
      <c r="I8299" t="s">
        <v>2334</v>
      </c>
      <c r="J8299" t="s">
        <v>2115</v>
      </c>
      <c r="K8299">
        <v>31</v>
      </c>
      <c r="L8299">
        <v>32</v>
      </c>
      <c r="N8299">
        <v>1</v>
      </c>
      <c r="O8299">
        <v>2.3483000000000001</v>
      </c>
      <c r="R8299">
        <v>0.78</v>
      </c>
    </row>
    <row r="8300" spans="1:18">
      <c r="A8300" t="s">
        <v>2083</v>
      </c>
      <c r="B8300" t="s">
        <v>2082</v>
      </c>
      <c r="D8300">
        <v>2021</v>
      </c>
      <c r="E8300" t="s">
        <v>2116</v>
      </c>
      <c r="F8300" t="s">
        <v>2301</v>
      </c>
      <c r="G8300">
        <v>-27.09</v>
      </c>
      <c r="H8300">
        <v>153.13</v>
      </c>
      <c r="I8300" t="s">
        <v>2334</v>
      </c>
      <c r="J8300" t="s">
        <v>2115</v>
      </c>
      <c r="K8300">
        <v>32</v>
      </c>
      <c r="L8300">
        <v>33</v>
      </c>
      <c r="N8300">
        <v>1</v>
      </c>
      <c r="O8300">
        <v>2.3483000000000001</v>
      </c>
      <c r="R8300">
        <v>0.78</v>
      </c>
    </row>
    <row r="8301" spans="1:18">
      <c r="A8301" t="s">
        <v>2083</v>
      </c>
      <c r="B8301" t="s">
        <v>2082</v>
      </c>
      <c r="D8301">
        <v>2021</v>
      </c>
      <c r="E8301" t="s">
        <v>2116</v>
      </c>
      <c r="F8301" t="s">
        <v>2301</v>
      </c>
      <c r="G8301">
        <v>-27.09</v>
      </c>
      <c r="H8301">
        <v>153.13</v>
      </c>
      <c r="I8301" t="s">
        <v>2334</v>
      </c>
      <c r="J8301" t="s">
        <v>2115</v>
      </c>
      <c r="K8301">
        <v>33</v>
      </c>
      <c r="L8301">
        <v>34</v>
      </c>
      <c r="N8301">
        <v>1</v>
      </c>
      <c r="O8301">
        <v>2.3483000000000001</v>
      </c>
      <c r="R8301">
        <v>0.78</v>
      </c>
    </row>
    <row r="8302" spans="1:18">
      <c r="A8302" t="s">
        <v>2083</v>
      </c>
      <c r="B8302" t="s">
        <v>2082</v>
      </c>
      <c r="D8302">
        <v>2021</v>
      </c>
      <c r="E8302" t="s">
        <v>2116</v>
      </c>
      <c r="F8302" t="s">
        <v>2301</v>
      </c>
      <c r="G8302">
        <v>-27.09</v>
      </c>
      <c r="H8302">
        <v>153.13</v>
      </c>
      <c r="I8302" t="s">
        <v>2334</v>
      </c>
      <c r="J8302" t="s">
        <v>2115</v>
      </c>
      <c r="K8302">
        <v>34</v>
      </c>
      <c r="L8302">
        <v>35</v>
      </c>
      <c r="N8302">
        <v>1</v>
      </c>
      <c r="O8302">
        <v>2.0579000000000001</v>
      </c>
      <c r="R8302">
        <v>0.75</v>
      </c>
    </row>
    <row r="8303" spans="1:18">
      <c r="A8303" t="s">
        <v>2083</v>
      </c>
      <c r="B8303" t="s">
        <v>2082</v>
      </c>
      <c r="D8303">
        <v>2021</v>
      </c>
      <c r="E8303" t="s">
        <v>2116</v>
      </c>
      <c r="F8303" t="s">
        <v>2301</v>
      </c>
      <c r="G8303">
        <v>-27.09</v>
      </c>
      <c r="H8303">
        <v>153.13</v>
      </c>
      <c r="I8303" t="s">
        <v>2334</v>
      </c>
      <c r="J8303" t="s">
        <v>2115</v>
      </c>
      <c r="K8303">
        <v>35</v>
      </c>
      <c r="L8303">
        <v>36</v>
      </c>
      <c r="N8303">
        <v>1</v>
      </c>
      <c r="O8303">
        <v>2.1911</v>
      </c>
      <c r="R8303">
        <v>0.81</v>
      </c>
    </row>
    <row r="8304" spans="1:18">
      <c r="A8304" t="s">
        <v>2083</v>
      </c>
      <c r="B8304" t="s">
        <v>2082</v>
      </c>
      <c r="D8304">
        <v>2021</v>
      </c>
      <c r="E8304" t="s">
        <v>2116</v>
      </c>
      <c r="F8304" t="s">
        <v>2301</v>
      </c>
      <c r="G8304">
        <v>-27.09</v>
      </c>
      <c r="H8304">
        <v>153.13</v>
      </c>
      <c r="I8304" t="s">
        <v>2334</v>
      </c>
      <c r="J8304" t="s">
        <v>2115</v>
      </c>
      <c r="K8304">
        <v>36</v>
      </c>
      <c r="L8304">
        <v>37</v>
      </c>
      <c r="N8304">
        <v>1</v>
      </c>
      <c r="O8304">
        <v>2.1911</v>
      </c>
      <c r="R8304">
        <v>0.81</v>
      </c>
    </row>
    <row r="8305" spans="1:18">
      <c r="A8305" t="s">
        <v>2083</v>
      </c>
      <c r="B8305" t="s">
        <v>2082</v>
      </c>
      <c r="D8305">
        <v>2021</v>
      </c>
      <c r="E8305" t="s">
        <v>2116</v>
      </c>
      <c r="F8305" t="s">
        <v>2301</v>
      </c>
      <c r="G8305">
        <v>-27.09</v>
      </c>
      <c r="H8305">
        <v>153.13</v>
      </c>
      <c r="I8305" t="s">
        <v>2334</v>
      </c>
      <c r="J8305" t="s">
        <v>2115</v>
      </c>
      <c r="K8305">
        <v>37</v>
      </c>
      <c r="L8305">
        <v>38</v>
      </c>
      <c r="N8305">
        <v>1</v>
      </c>
      <c r="O8305">
        <v>2.1911</v>
      </c>
      <c r="R8305">
        <v>0.81</v>
      </c>
    </row>
    <row r="8306" spans="1:18">
      <c r="A8306" t="s">
        <v>2083</v>
      </c>
      <c r="B8306" t="s">
        <v>2082</v>
      </c>
      <c r="D8306">
        <v>2021</v>
      </c>
      <c r="E8306" t="s">
        <v>2116</v>
      </c>
      <c r="F8306" t="s">
        <v>2301</v>
      </c>
      <c r="G8306">
        <v>-27.09</v>
      </c>
      <c r="H8306">
        <v>153.13</v>
      </c>
      <c r="I8306" t="s">
        <v>2334</v>
      </c>
      <c r="J8306" t="s">
        <v>2115</v>
      </c>
      <c r="K8306">
        <v>38</v>
      </c>
      <c r="L8306">
        <v>39</v>
      </c>
      <c r="N8306">
        <v>1</v>
      </c>
      <c r="O8306">
        <v>2.1911</v>
      </c>
      <c r="R8306">
        <v>0.81</v>
      </c>
    </row>
    <row r="8307" spans="1:18">
      <c r="A8307" t="s">
        <v>2083</v>
      </c>
      <c r="B8307" t="s">
        <v>2082</v>
      </c>
      <c r="D8307">
        <v>2021</v>
      </c>
      <c r="E8307" t="s">
        <v>2116</v>
      </c>
      <c r="F8307" t="s">
        <v>2301</v>
      </c>
      <c r="G8307">
        <v>-27.09</v>
      </c>
      <c r="H8307">
        <v>153.13</v>
      </c>
      <c r="I8307" t="s">
        <v>2334</v>
      </c>
      <c r="J8307" t="s">
        <v>2115</v>
      </c>
      <c r="K8307">
        <v>39</v>
      </c>
      <c r="L8307">
        <v>40</v>
      </c>
      <c r="N8307">
        <v>1</v>
      </c>
      <c r="O8307">
        <v>2.3243999999999998</v>
      </c>
      <c r="R8307">
        <v>0.87</v>
      </c>
    </row>
    <row r="8308" spans="1:18">
      <c r="A8308" t="s">
        <v>2083</v>
      </c>
      <c r="B8308" t="s">
        <v>2082</v>
      </c>
      <c r="D8308">
        <v>2021</v>
      </c>
      <c r="E8308" t="s">
        <v>2116</v>
      </c>
      <c r="F8308" t="s">
        <v>2301</v>
      </c>
      <c r="G8308">
        <v>-27.09</v>
      </c>
      <c r="H8308">
        <v>153.13</v>
      </c>
      <c r="I8308" t="s">
        <v>2334</v>
      </c>
      <c r="J8308" t="s">
        <v>2115</v>
      </c>
      <c r="K8308">
        <v>40</v>
      </c>
      <c r="L8308">
        <v>41</v>
      </c>
      <c r="N8308">
        <v>1</v>
      </c>
      <c r="O8308">
        <v>2.0554000000000001</v>
      </c>
      <c r="R8308">
        <v>0.88500000000000001</v>
      </c>
    </row>
    <row r="8309" spans="1:18">
      <c r="A8309" t="s">
        <v>2083</v>
      </c>
      <c r="B8309" t="s">
        <v>2082</v>
      </c>
      <c r="D8309">
        <v>2021</v>
      </c>
      <c r="E8309" t="s">
        <v>2116</v>
      </c>
      <c r="F8309" t="s">
        <v>2301</v>
      </c>
      <c r="G8309">
        <v>-27.09</v>
      </c>
      <c r="H8309">
        <v>153.13</v>
      </c>
      <c r="I8309" t="s">
        <v>2334</v>
      </c>
      <c r="J8309" t="s">
        <v>2115</v>
      </c>
      <c r="K8309">
        <v>41</v>
      </c>
      <c r="L8309">
        <v>42</v>
      </c>
      <c r="N8309">
        <v>1</v>
      </c>
      <c r="O8309">
        <v>2.0554000000000001</v>
      </c>
      <c r="R8309">
        <v>0.88500000000000001</v>
      </c>
    </row>
    <row r="8310" spans="1:18">
      <c r="A8310" t="s">
        <v>2083</v>
      </c>
      <c r="B8310" t="s">
        <v>2082</v>
      </c>
      <c r="D8310">
        <v>2021</v>
      </c>
      <c r="E8310" t="s">
        <v>2116</v>
      </c>
      <c r="F8310" t="s">
        <v>2301</v>
      </c>
      <c r="G8310">
        <v>-27.09</v>
      </c>
      <c r="H8310">
        <v>153.13</v>
      </c>
      <c r="I8310" t="s">
        <v>2334</v>
      </c>
      <c r="J8310" t="s">
        <v>2115</v>
      </c>
      <c r="K8310">
        <v>42</v>
      </c>
      <c r="L8310">
        <v>43</v>
      </c>
      <c r="N8310">
        <v>1</v>
      </c>
      <c r="O8310">
        <v>2.0554000000000001</v>
      </c>
      <c r="R8310">
        <v>0.88500000000000001</v>
      </c>
    </row>
    <row r="8311" spans="1:18">
      <c r="A8311" t="s">
        <v>2083</v>
      </c>
      <c r="B8311" t="s">
        <v>2082</v>
      </c>
      <c r="D8311">
        <v>2021</v>
      </c>
      <c r="E8311" t="s">
        <v>2116</v>
      </c>
      <c r="F8311" t="s">
        <v>2301</v>
      </c>
      <c r="G8311">
        <v>-27.09</v>
      </c>
      <c r="H8311">
        <v>153.13</v>
      </c>
      <c r="I8311" t="s">
        <v>2334</v>
      </c>
      <c r="J8311" t="s">
        <v>2115</v>
      </c>
      <c r="K8311">
        <v>43</v>
      </c>
      <c r="L8311">
        <v>44</v>
      </c>
      <c r="N8311">
        <v>1</v>
      </c>
      <c r="O8311">
        <v>2.0554000000000001</v>
      </c>
      <c r="R8311">
        <v>0.88500000000000001</v>
      </c>
    </row>
    <row r="8312" spans="1:18">
      <c r="A8312" t="s">
        <v>2083</v>
      </c>
      <c r="B8312" t="s">
        <v>2082</v>
      </c>
      <c r="D8312">
        <v>2021</v>
      </c>
      <c r="E8312" t="s">
        <v>2116</v>
      </c>
      <c r="F8312" t="s">
        <v>2301</v>
      </c>
      <c r="G8312">
        <v>-27.09</v>
      </c>
      <c r="H8312">
        <v>153.13</v>
      </c>
      <c r="I8312" t="s">
        <v>2334</v>
      </c>
      <c r="J8312" t="s">
        <v>2115</v>
      </c>
      <c r="K8312">
        <v>44</v>
      </c>
      <c r="L8312">
        <v>45</v>
      </c>
      <c r="N8312">
        <v>1</v>
      </c>
      <c r="O8312">
        <v>1.7865</v>
      </c>
      <c r="R8312">
        <v>0.9</v>
      </c>
    </row>
    <row r="8313" spans="1:18">
      <c r="A8313" t="s">
        <v>2083</v>
      </c>
      <c r="B8313" t="s">
        <v>2082</v>
      </c>
      <c r="D8313">
        <v>2021</v>
      </c>
      <c r="E8313" t="s">
        <v>2116</v>
      </c>
      <c r="F8313" t="s">
        <v>2301</v>
      </c>
      <c r="G8313">
        <v>-27.09</v>
      </c>
      <c r="H8313">
        <v>153.13</v>
      </c>
      <c r="I8313" t="s">
        <v>2334</v>
      </c>
      <c r="J8313" t="s">
        <v>2115</v>
      </c>
      <c r="K8313">
        <v>45</v>
      </c>
      <c r="L8313">
        <v>46</v>
      </c>
      <c r="N8313">
        <v>1</v>
      </c>
      <c r="O8313">
        <v>1.8609</v>
      </c>
      <c r="R8313">
        <v>0.79</v>
      </c>
    </row>
    <row r="8314" spans="1:18">
      <c r="A8314" t="s">
        <v>2083</v>
      </c>
      <c r="B8314" t="s">
        <v>2082</v>
      </c>
      <c r="D8314">
        <v>2021</v>
      </c>
      <c r="E8314" t="s">
        <v>2116</v>
      </c>
      <c r="F8314" t="s">
        <v>2301</v>
      </c>
      <c r="G8314">
        <v>-27.09</v>
      </c>
      <c r="H8314">
        <v>153.13</v>
      </c>
      <c r="I8314" t="s">
        <v>2334</v>
      </c>
      <c r="J8314" t="s">
        <v>2115</v>
      </c>
      <c r="K8314">
        <v>46</v>
      </c>
      <c r="L8314">
        <v>47</v>
      </c>
      <c r="N8314">
        <v>1</v>
      </c>
      <c r="O8314">
        <v>1.8609</v>
      </c>
      <c r="R8314">
        <v>0.79</v>
      </c>
    </row>
    <row r="8315" spans="1:18">
      <c r="A8315" t="s">
        <v>2083</v>
      </c>
      <c r="B8315" t="s">
        <v>2082</v>
      </c>
      <c r="D8315">
        <v>2021</v>
      </c>
      <c r="E8315" t="s">
        <v>2116</v>
      </c>
      <c r="F8315" t="s">
        <v>2301</v>
      </c>
      <c r="G8315">
        <v>-27.09</v>
      </c>
      <c r="H8315">
        <v>153.13</v>
      </c>
      <c r="I8315" t="s">
        <v>2334</v>
      </c>
      <c r="J8315" t="s">
        <v>2115</v>
      </c>
      <c r="K8315">
        <v>47</v>
      </c>
      <c r="L8315">
        <v>48</v>
      </c>
      <c r="N8315">
        <v>1</v>
      </c>
      <c r="O8315">
        <v>1.8609</v>
      </c>
      <c r="R8315">
        <v>0.79</v>
      </c>
    </row>
    <row r="8316" spans="1:18">
      <c r="A8316" t="s">
        <v>2083</v>
      </c>
      <c r="B8316" t="s">
        <v>2082</v>
      </c>
      <c r="D8316">
        <v>2021</v>
      </c>
      <c r="E8316" t="s">
        <v>2116</v>
      </c>
      <c r="F8316" t="s">
        <v>2301</v>
      </c>
      <c r="G8316">
        <v>-27.09</v>
      </c>
      <c r="H8316">
        <v>153.13</v>
      </c>
      <c r="I8316" t="s">
        <v>2334</v>
      </c>
      <c r="J8316" t="s">
        <v>2115</v>
      </c>
      <c r="K8316">
        <v>48</v>
      </c>
      <c r="L8316">
        <v>49</v>
      </c>
      <c r="N8316">
        <v>1</v>
      </c>
      <c r="O8316">
        <v>1.8609</v>
      </c>
      <c r="R8316">
        <v>0.79</v>
      </c>
    </row>
    <row r="8317" spans="1:18">
      <c r="A8317" t="s">
        <v>2083</v>
      </c>
      <c r="B8317" t="s">
        <v>2082</v>
      </c>
      <c r="D8317">
        <v>2021</v>
      </c>
      <c r="E8317" t="s">
        <v>2116</v>
      </c>
      <c r="F8317" t="s">
        <v>2301</v>
      </c>
      <c r="G8317">
        <v>-27.09</v>
      </c>
      <c r="H8317">
        <v>153.13</v>
      </c>
      <c r="I8317" t="s">
        <v>2334</v>
      </c>
      <c r="J8317" t="s">
        <v>2115</v>
      </c>
      <c r="K8317">
        <v>49</v>
      </c>
      <c r="L8317">
        <v>50</v>
      </c>
      <c r="N8317">
        <v>1</v>
      </c>
      <c r="O8317">
        <v>1.9352</v>
      </c>
      <c r="R8317">
        <v>0.68</v>
      </c>
    </row>
    <row r="8318" spans="1:18">
      <c r="A8318" t="s">
        <v>2083</v>
      </c>
      <c r="B8318" t="s">
        <v>2082</v>
      </c>
      <c r="D8318">
        <v>2021</v>
      </c>
      <c r="E8318" t="s">
        <v>2111</v>
      </c>
      <c r="F8318" t="s">
        <v>2301</v>
      </c>
      <c r="G8318">
        <v>-27.469957000000001</v>
      </c>
      <c r="H8318">
        <v>153.19459900000001</v>
      </c>
      <c r="I8318" t="s">
        <v>2334</v>
      </c>
      <c r="J8318" t="s">
        <v>2114</v>
      </c>
      <c r="K8318">
        <v>0</v>
      </c>
      <c r="L8318">
        <v>1</v>
      </c>
      <c r="N8318">
        <v>1</v>
      </c>
      <c r="O8318">
        <v>1.4</v>
      </c>
      <c r="R8318">
        <v>1.32</v>
      </c>
    </row>
    <row r="8319" spans="1:18">
      <c r="A8319" t="s">
        <v>2083</v>
      </c>
      <c r="B8319" t="s">
        <v>2082</v>
      </c>
      <c r="D8319">
        <v>2021</v>
      </c>
      <c r="E8319" t="s">
        <v>2111</v>
      </c>
      <c r="F8319" t="s">
        <v>2301</v>
      </c>
      <c r="G8319">
        <v>-27.469957000000001</v>
      </c>
      <c r="H8319">
        <v>153.19459900000001</v>
      </c>
      <c r="I8319" t="s">
        <v>2334</v>
      </c>
      <c r="J8319" t="s">
        <v>2114</v>
      </c>
      <c r="K8319">
        <v>1</v>
      </c>
      <c r="L8319">
        <v>2</v>
      </c>
      <c r="N8319">
        <v>1</v>
      </c>
      <c r="O8319">
        <v>1.4</v>
      </c>
      <c r="R8319">
        <v>1.32</v>
      </c>
    </row>
    <row r="8320" spans="1:18">
      <c r="A8320" t="s">
        <v>2083</v>
      </c>
      <c r="B8320" t="s">
        <v>2082</v>
      </c>
      <c r="D8320">
        <v>2021</v>
      </c>
      <c r="E8320" t="s">
        <v>2111</v>
      </c>
      <c r="F8320" t="s">
        <v>2301</v>
      </c>
      <c r="G8320">
        <v>-27.469957000000001</v>
      </c>
      <c r="H8320">
        <v>153.19459900000001</v>
      </c>
      <c r="I8320" t="s">
        <v>2334</v>
      </c>
      <c r="J8320" t="s">
        <v>2114</v>
      </c>
      <c r="K8320">
        <v>2</v>
      </c>
      <c r="L8320">
        <v>3</v>
      </c>
      <c r="N8320">
        <v>1</v>
      </c>
      <c r="O8320">
        <v>1.4</v>
      </c>
      <c r="R8320">
        <v>1.32</v>
      </c>
    </row>
    <row r="8321" spans="1:18">
      <c r="A8321" t="s">
        <v>2083</v>
      </c>
      <c r="B8321" t="s">
        <v>2082</v>
      </c>
      <c r="D8321">
        <v>2021</v>
      </c>
      <c r="E8321" t="s">
        <v>2111</v>
      </c>
      <c r="F8321" t="s">
        <v>2301</v>
      </c>
      <c r="G8321">
        <v>-27.469957000000001</v>
      </c>
      <c r="H8321">
        <v>153.19459900000001</v>
      </c>
      <c r="I8321" t="s">
        <v>2334</v>
      </c>
      <c r="J8321" t="s">
        <v>2114</v>
      </c>
      <c r="K8321">
        <v>3</v>
      </c>
      <c r="L8321">
        <v>4</v>
      </c>
      <c r="N8321">
        <v>1</v>
      </c>
      <c r="O8321">
        <v>1.4</v>
      </c>
      <c r="R8321">
        <v>1.32</v>
      </c>
    </row>
    <row r="8322" spans="1:18">
      <c r="A8322" t="s">
        <v>2083</v>
      </c>
      <c r="B8322" t="s">
        <v>2082</v>
      </c>
      <c r="D8322">
        <v>2021</v>
      </c>
      <c r="E8322" t="s">
        <v>2111</v>
      </c>
      <c r="F8322" t="s">
        <v>2301</v>
      </c>
      <c r="G8322">
        <v>-27.469957000000001</v>
      </c>
      <c r="H8322">
        <v>153.19459900000001</v>
      </c>
      <c r="I8322" t="s">
        <v>2334</v>
      </c>
      <c r="J8322" t="s">
        <v>2114</v>
      </c>
      <c r="K8322">
        <v>4</v>
      </c>
      <c r="L8322">
        <v>5</v>
      </c>
      <c r="N8322">
        <v>1</v>
      </c>
      <c r="O8322">
        <v>1.4</v>
      </c>
      <c r="R8322">
        <v>1.32</v>
      </c>
    </row>
    <row r="8323" spans="1:18">
      <c r="A8323" t="s">
        <v>2083</v>
      </c>
      <c r="B8323" t="s">
        <v>2082</v>
      </c>
      <c r="D8323">
        <v>2021</v>
      </c>
      <c r="E8323" t="s">
        <v>2111</v>
      </c>
      <c r="F8323" t="s">
        <v>2301</v>
      </c>
      <c r="G8323">
        <v>-27.469957000000001</v>
      </c>
      <c r="H8323">
        <v>153.19459900000001</v>
      </c>
      <c r="I8323" t="s">
        <v>2334</v>
      </c>
      <c r="J8323" t="s">
        <v>2114</v>
      </c>
      <c r="K8323">
        <v>5</v>
      </c>
      <c r="L8323">
        <v>6</v>
      </c>
      <c r="N8323">
        <v>1</v>
      </c>
      <c r="O8323">
        <v>1.4</v>
      </c>
      <c r="R8323">
        <v>1.135</v>
      </c>
    </row>
    <row r="8324" spans="1:18">
      <c r="A8324" t="s">
        <v>2083</v>
      </c>
      <c r="B8324" t="s">
        <v>2082</v>
      </c>
      <c r="D8324">
        <v>2021</v>
      </c>
      <c r="E8324" t="s">
        <v>2111</v>
      </c>
      <c r="F8324" t="s">
        <v>2301</v>
      </c>
      <c r="G8324">
        <v>-27.469957000000001</v>
      </c>
      <c r="H8324">
        <v>153.19459900000001</v>
      </c>
      <c r="I8324" t="s">
        <v>2334</v>
      </c>
      <c r="J8324" t="s">
        <v>2114</v>
      </c>
      <c r="K8324">
        <v>6</v>
      </c>
      <c r="L8324">
        <v>7</v>
      </c>
      <c r="N8324">
        <v>1</v>
      </c>
      <c r="O8324">
        <v>1.4</v>
      </c>
      <c r="R8324">
        <v>1.135</v>
      </c>
    </row>
    <row r="8325" spans="1:18">
      <c r="A8325" t="s">
        <v>2083</v>
      </c>
      <c r="B8325" t="s">
        <v>2082</v>
      </c>
      <c r="D8325">
        <v>2021</v>
      </c>
      <c r="E8325" t="s">
        <v>2111</v>
      </c>
      <c r="F8325" t="s">
        <v>2301</v>
      </c>
      <c r="G8325">
        <v>-27.469957000000001</v>
      </c>
      <c r="H8325">
        <v>153.19459900000001</v>
      </c>
      <c r="I8325" t="s">
        <v>2334</v>
      </c>
      <c r="J8325" t="s">
        <v>2114</v>
      </c>
      <c r="K8325">
        <v>7</v>
      </c>
      <c r="L8325">
        <v>8</v>
      </c>
      <c r="N8325">
        <v>1</v>
      </c>
      <c r="O8325">
        <v>1.4</v>
      </c>
      <c r="R8325">
        <v>1.135</v>
      </c>
    </row>
    <row r="8326" spans="1:18">
      <c r="A8326" t="s">
        <v>2083</v>
      </c>
      <c r="B8326" t="s">
        <v>2082</v>
      </c>
      <c r="D8326">
        <v>2021</v>
      </c>
      <c r="E8326" t="s">
        <v>2111</v>
      </c>
      <c r="F8326" t="s">
        <v>2301</v>
      </c>
      <c r="G8326">
        <v>-27.469957000000001</v>
      </c>
      <c r="H8326">
        <v>153.19459900000001</v>
      </c>
      <c r="I8326" t="s">
        <v>2334</v>
      </c>
      <c r="J8326" t="s">
        <v>2114</v>
      </c>
      <c r="K8326">
        <v>8</v>
      </c>
      <c r="L8326">
        <v>9</v>
      </c>
      <c r="N8326">
        <v>1</v>
      </c>
      <c r="O8326">
        <v>1.4</v>
      </c>
      <c r="R8326">
        <v>1.135</v>
      </c>
    </row>
    <row r="8327" spans="1:18">
      <c r="A8327" t="s">
        <v>2083</v>
      </c>
      <c r="B8327" t="s">
        <v>2082</v>
      </c>
      <c r="D8327">
        <v>2021</v>
      </c>
      <c r="E8327" t="s">
        <v>2111</v>
      </c>
      <c r="F8327" t="s">
        <v>2301</v>
      </c>
      <c r="G8327">
        <v>-27.469957000000001</v>
      </c>
      <c r="H8327">
        <v>153.19459900000001</v>
      </c>
      <c r="I8327" t="s">
        <v>2334</v>
      </c>
      <c r="J8327" t="s">
        <v>2114</v>
      </c>
      <c r="K8327">
        <v>9</v>
      </c>
      <c r="L8327">
        <v>10</v>
      </c>
      <c r="N8327">
        <v>1</v>
      </c>
      <c r="O8327">
        <v>1.4</v>
      </c>
      <c r="R8327">
        <v>0.95</v>
      </c>
    </row>
    <row r="8328" spans="1:18">
      <c r="A8328" t="s">
        <v>2083</v>
      </c>
      <c r="B8328" t="s">
        <v>2082</v>
      </c>
      <c r="D8328">
        <v>2021</v>
      </c>
      <c r="E8328" t="s">
        <v>2111</v>
      </c>
      <c r="F8328" t="s">
        <v>2301</v>
      </c>
      <c r="G8328">
        <v>-27.469957000000001</v>
      </c>
      <c r="H8328">
        <v>153.19459900000001</v>
      </c>
      <c r="I8328" t="s">
        <v>2334</v>
      </c>
      <c r="J8328" t="s">
        <v>2114</v>
      </c>
      <c r="K8328">
        <v>10</v>
      </c>
      <c r="L8328">
        <v>11</v>
      </c>
      <c r="N8328">
        <v>1</v>
      </c>
      <c r="O8328">
        <v>1.35</v>
      </c>
      <c r="R8328">
        <v>1.345</v>
      </c>
    </row>
    <row r="8329" spans="1:18">
      <c r="A8329" t="s">
        <v>2083</v>
      </c>
      <c r="B8329" t="s">
        <v>2082</v>
      </c>
      <c r="D8329">
        <v>2021</v>
      </c>
      <c r="E8329" t="s">
        <v>2111</v>
      </c>
      <c r="F8329" t="s">
        <v>2301</v>
      </c>
      <c r="G8329">
        <v>-27.469957000000001</v>
      </c>
      <c r="H8329">
        <v>153.19459900000001</v>
      </c>
      <c r="I8329" t="s">
        <v>2334</v>
      </c>
      <c r="J8329" t="s">
        <v>2114</v>
      </c>
      <c r="K8329">
        <v>11</v>
      </c>
      <c r="L8329">
        <v>12</v>
      </c>
      <c r="N8329">
        <v>1</v>
      </c>
      <c r="O8329">
        <v>1.35</v>
      </c>
      <c r="R8329">
        <v>1.345</v>
      </c>
    </row>
    <row r="8330" spans="1:18">
      <c r="A8330" t="s">
        <v>2083</v>
      </c>
      <c r="B8330" t="s">
        <v>2082</v>
      </c>
      <c r="D8330">
        <v>2021</v>
      </c>
      <c r="E8330" t="s">
        <v>2111</v>
      </c>
      <c r="F8330" t="s">
        <v>2301</v>
      </c>
      <c r="G8330">
        <v>-27.469957000000001</v>
      </c>
      <c r="H8330">
        <v>153.19459900000001</v>
      </c>
      <c r="I8330" t="s">
        <v>2334</v>
      </c>
      <c r="J8330" t="s">
        <v>2114</v>
      </c>
      <c r="K8330">
        <v>12</v>
      </c>
      <c r="L8330">
        <v>13</v>
      </c>
      <c r="N8330">
        <v>1</v>
      </c>
      <c r="O8330">
        <v>1.35</v>
      </c>
      <c r="R8330">
        <v>1.345</v>
      </c>
    </row>
    <row r="8331" spans="1:18">
      <c r="A8331" t="s">
        <v>2083</v>
      </c>
      <c r="B8331" t="s">
        <v>2082</v>
      </c>
      <c r="D8331">
        <v>2021</v>
      </c>
      <c r="E8331" t="s">
        <v>2111</v>
      </c>
      <c r="F8331" t="s">
        <v>2301</v>
      </c>
      <c r="G8331">
        <v>-27.469957000000001</v>
      </c>
      <c r="H8331">
        <v>153.19459900000001</v>
      </c>
      <c r="I8331" t="s">
        <v>2334</v>
      </c>
      <c r="J8331" t="s">
        <v>2114</v>
      </c>
      <c r="K8331">
        <v>13</v>
      </c>
      <c r="L8331">
        <v>14</v>
      </c>
      <c r="N8331">
        <v>1</v>
      </c>
      <c r="O8331">
        <v>1.35</v>
      </c>
      <c r="R8331">
        <v>1.345</v>
      </c>
    </row>
    <row r="8332" spans="1:18">
      <c r="A8332" t="s">
        <v>2083</v>
      </c>
      <c r="B8332" t="s">
        <v>2082</v>
      </c>
      <c r="D8332">
        <v>2021</v>
      </c>
      <c r="E8332" t="s">
        <v>2111</v>
      </c>
      <c r="F8332" t="s">
        <v>2301</v>
      </c>
      <c r="G8332">
        <v>-27.469957000000001</v>
      </c>
      <c r="H8332">
        <v>153.19459900000001</v>
      </c>
      <c r="I8332" t="s">
        <v>2334</v>
      </c>
      <c r="J8332" t="s">
        <v>2114</v>
      </c>
      <c r="K8332">
        <v>14</v>
      </c>
      <c r="L8332">
        <v>15</v>
      </c>
      <c r="N8332">
        <v>1</v>
      </c>
      <c r="O8332">
        <v>1.3</v>
      </c>
      <c r="R8332">
        <v>1.74</v>
      </c>
    </row>
    <row r="8333" spans="1:18">
      <c r="A8333" t="s">
        <v>2083</v>
      </c>
      <c r="B8333" t="s">
        <v>2082</v>
      </c>
      <c r="D8333">
        <v>2021</v>
      </c>
      <c r="E8333" t="s">
        <v>2111</v>
      </c>
      <c r="F8333" t="s">
        <v>2301</v>
      </c>
      <c r="G8333">
        <v>-27.469957000000001</v>
      </c>
      <c r="H8333">
        <v>153.19459900000001</v>
      </c>
      <c r="I8333" t="s">
        <v>2334</v>
      </c>
      <c r="J8333" t="s">
        <v>2114</v>
      </c>
      <c r="K8333">
        <v>15</v>
      </c>
      <c r="L8333">
        <v>16</v>
      </c>
      <c r="N8333">
        <v>1</v>
      </c>
      <c r="O8333">
        <v>1.25</v>
      </c>
      <c r="R8333">
        <v>1.7549999999999999</v>
      </c>
    </row>
    <row r="8334" spans="1:18">
      <c r="A8334" t="s">
        <v>2083</v>
      </c>
      <c r="B8334" t="s">
        <v>2082</v>
      </c>
      <c r="D8334">
        <v>2021</v>
      </c>
      <c r="E8334" t="s">
        <v>2111</v>
      </c>
      <c r="F8334" t="s">
        <v>2301</v>
      </c>
      <c r="G8334">
        <v>-27.469957000000001</v>
      </c>
      <c r="H8334">
        <v>153.19459900000001</v>
      </c>
      <c r="I8334" t="s">
        <v>2334</v>
      </c>
      <c r="J8334" t="s">
        <v>2114</v>
      </c>
      <c r="K8334">
        <v>16</v>
      </c>
      <c r="L8334">
        <v>17</v>
      </c>
      <c r="N8334">
        <v>1</v>
      </c>
      <c r="O8334">
        <v>1.25</v>
      </c>
      <c r="R8334">
        <v>1.7549999999999999</v>
      </c>
    </row>
    <row r="8335" spans="1:18">
      <c r="A8335" t="s">
        <v>2083</v>
      </c>
      <c r="B8335" t="s">
        <v>2082</v>
      </c>
      <c r="D8335">
        <v>2021</v>
      </c>
      <c r="E8335" t="s">
        <v>2111</v>
      </c>
      <c r="F8335" t="s">
        <v>2301</v>
      </c>
      <c r="G8335">
        <v>-27.469957000000001</v>
      </c>
      <c r="H8335">
        <v>153.19459900000001</v>
      </c>
      <c r="I8335" t="s">
        <v>2334</v>
      </c>
      <c r="J8335" t="s">
        <v>2114</v>
      </c>
      <c r="K8335">
        <v>17</v>
      </c>
      <c r="L8335">
        <v>18</v>
      </c>
      <c r="N8335">
        <v>1</v>
      </c>
      <c r="O8335">
        <v>1.25</v>
      </c>
      <c r="R8335">
        <v>1.7549999999999999</v>
      </c>
    </row>
    <row r="8336" spans="1:18">
      <c r="A8336" t="s">
        <v>2083</v>
      </c>
      <c r="B8336" t="s">
        <v>2082</v>
      </c>
      <c r="D8336">
        <v>2021</v>
      </c>
      <c r="E8336" t="s">
        <v>2111</v>
      </c>
      <c r="F8336" t="s">
        <v>2301</v>
      </c>
      <c r="G8336">
        <v>-27.469957000000001</v>
      </c>
      <c r="H8336">
        <v>153.19459900000001</v>
      </c>
      <c r="I8336" t="s">
        <v>2334</v>
      </c>
      <c r="J8336" t="s">
        <v>2114</v>
      </c>
      <c r="K8336">
        <v>18</v>
      </c>
      <c r="L8336">
        <v>19</v>
      </c>
      <c r="N8336">
        <v>1</v>
      </c>
      <c r="O8336">
        <v>1.25</v>
      </c>
      <c r="R8336">
        <v>1.7549999999999999</v>
      </c>
    </row>
    <row r="8337" spans="1:18">
      <c r="A8337" t="s">
        <v>2083</v>
      </c>
      <c r="B8337" t="s">
        <v>2082</v>
      </c>
      <c r="D8337">
        <v>2021</v>
      </c>
      <c r="E8337" t="s">
        <v>2111</v>
      </c>
      <c r="F8337" t="s">
        <v>2301</v>
      </c>
      <c r="G8337">
        <v>-27.469957000000001</v>
      </c>
      <c r="H8337">
        <v>153.19459900000001</v>
      </c>
      <c r="I8337" t="s">
        <v>2334</v>
      </c>
      <c r="J8337" t="s">
        <v>2114</v>
      </c>
      <c r="K8337">
        <v>19</v>
      </c>
      <c r="L8337">
        <v>20</v>
      </c>
      <c r="N8337">
        <v>1</v>
      </c>
      <c r="O8337">
        <v>1.2</v>
      </c>
      <c r="R8337">
        <v>1.77</v>
      </c>
    </row>
    <row r="8338" spans="1:18">
      <c r="A8338" t="s">
        <v>2083</v>
      </c>
      <c r="B8338" t="s">
        <v>2082</v>
      </c>
      <c r="D8338">
        <v>2021</v>
      </c>
      <c r="E8338" t="s">
        <v>2111</v>
      </c>
      <c r="F8338" t="s">
        <v>2301</v>
      </c>
      <c r="G8338">
        <v>-27.469957000000001</v>
      </c>
      <c r="H8338">
        <v>153.19459900000001</v>
      </c>
      <c r="I8338" t="s">
        <v>2334</v>
      </c>
      <c r="J8338" t="s">
        <v>2114</v>
      </c>
      <c r="K8338">
        <v>20</v>
      </c>
      <c r="L8338">
        <v>21</v>
      </c>
      <c r="N8338">
        <v>1</v>
      </c>
      <c r="O8338">
        <v>1.3</v>
      </c>
      <c r="R8338">
        <v>1.57</v>
      </c>
    </row>
    <row r="8339" spans="1:18">
      <c r="A8339" t="s">
        <v>2083</v>
      </c>
      <c r="B8339" t="s">
        <v>2082</v>
      </c>
      <c r="D8339">
        <v>2021</v>
      </c>
      <c r="E8339" t="s">
        <v>2111</v>
      </c>
      <c r="F8339" t="s">
        <v>2301</v>
      </c>
      <c r="G8339">
        <v>-27.469957000000001</v>
      </c>
      <c r="H8339">
        <v>153.19459900000001</v>
      </c>
      <c r="I8339" t="s">
        <v>2334</v>
      </c>
      <c r="J8339" t="s">
        <v>2114</v>
      </c>
      <c r="K8339">
        <v>21</v>
      </c>
      <c r="L8339">
        <v>22</v>
      </c>
      <c r="N8339">
        <v>1</v>
      </c>
      <c r="O8339">
        <v>1.3</v>
      </c>
      <c r="R8339">
        <v>1.57</v>
      </c>
    </row>
    <row r="8340" spans="1:18">
      <c r="A8340" t="s">
        <v>2083</v>
      </c>
      <c r="B8340" t="s">
        <v>2082</v>
      </c>
      <c r="D8340">
        <v>2021</v>
      </c>
      <c r="E8340" t="s">
        <v>2111</v>
      </c>
      <c r="F8340" t="s">
        <v>2301</v>
      </c>
      <c r="G8340">
        <v>-27.469957000000001</v>
      </c>
      <c r="H8340">
        <v>153.19459900000001</v>
      </c>
      <c r="I8340" t="s">
        <v>2334</v>
      </c>
      <c r="J8340" t="s">
        <v>2114</v>
      </c>
      <c r="K8340">
        <v>22</v>
      </c>
      <c r="L8340">
        <v>23</v>
      </c>
      <c r="N8340">
        <v>1</v>
      </c>
      <c r="O8340">
        <v>1.3</v>
      </c>
      <c r="R8340">
        <v>1.57</v>
      </c>
    </row>
    <row r="8341" spans="1:18">
      <c r="A8341" t="s">
        <v>2083</v>
      </c>
      <c r="B8341" t="s">
        <v>2082</v>
      </c>
      <c r="D8341">
        <v>2021</v>
      </c>
      <c r="E8341" t="s">
        <v>2111</v>
      </c>
      <c r="F8341" t="s">
        <v>2301</v>
      </c>
      <c r="G8341">
        <v>-27.469957000000001</v>
      </c>
      <c r="H8341">
        <v>153.19459900000001</v>
      </c>
      <c r="I8341" t="s">
        <v>2334</v>
      </c>
      <c r="J8341" t="s">
        <v>2114</v>
      </c>
      <c r="K8341">
        <v>23</v>
      </c>
      <c r="L8341">
        <v>24</v>
      </c>
      <c r="N8341">
        <v>1</v>
      </c>
      <c r="O8341">
        <v>1.3</v>
      </c>
      <c r="R8341">
        <v>1.57</v>
      </c>
    </row>
    <row r="8342" spans="1:18">
      <c r="A8342" t="s">
        <v>2083</v>
      </c>
      <c r="B8342" t="s">
        <v>2082</v>
      </c>
      <c r="D8342">
        <v>2021</v>
      </c>
      <c r="E8342" t="s">
        <v>2111</v>
      </c>
      <c r="F8342" t="s">
        <v>2301</v>
      </c>
      <c r="G8342">
        <v>-27.469957000000001</v>
      </c>
      <c r="H8342">
        <v>153.19459900000001</v>
      </c>
      <c r="I8342" t="s">
        <v>2334</v>
      </c>
      <c r="J8342" t="s">
        <v>2114</v>
      </c>
      <c r="K8342">
        <v>24</v>
      </c>
      <c r="L8342">
        <v>25</v>
      </c>
      <c r="N8342">
        <v>1</v>
      </c>
      <c r="O8342">
        <v>1.4</v>
      </c>
      <c r="R8342">
        <v>1.37</v>
      </c>
    </row>
    <row r="8343" spans="1:18">
      <c r="A8343" t="s">
        <v>2083</v>
      </c>
      <c r="B8343" t="s">
        <v>2082</v>
      </c>
      <c r="D8343">
        <v>2021</v>
      </c>
      <c r="E8343" t="s">
        <v>2111</v>
      </c>
      <c r="F8343" t="s">
        <v>2301</v>
      </c>
      <c r="G8343">
        <v>-27.469957000000001</v>
      </c>
      <c r="H8343">
        <v>153.19459900000001</v>
      </c>
      <c r="I8343" t="s">
        <v>2334</v>
      </c>
      <c r="J8343" t="s">
        <v>2114</v>
      </c>
      <c r="K8343">
        <v>25</v>
      </c>
      <c r="L8343">
        <v>26</v>
      </c>
      <c r="N8343">
        <v>1</v>
      </c>
      <c r="O8343">
        <v>1.3</v>
      </c>
      <c r="R8343">
        <v>1.38</v>
      </c>
    </row>
    <row r="8344" spans="1:18">
      <c r="A8344" t="s">
        <v>2083</v>
      </c>
      <c r="B8344" t="s">
        <v>2082</v>
      </c>
      <c r="D8344">
        <v>2021</v>
      </c>
      <c r="E8344" t="s">
        <v>2111</v>
      </c>
      <c r="F8344" t="s">
        <v>2301</v>
      </c>
      <c r="G8344">
        <v>-27.469957000000001</v>
      </c>
      <c r="H8344">
        <v>153.19459900000001</v>
      </c>
      <c r="I8344" t="s">
        <v>2334</v>
      </c>
      <c r="J8344" t="s">
        <v>2114</v>
      </c>
      <c r="K8344">
        <v>26</v>
      </c>
      <c r="L8344">
        <v>27</v>
      </c>
      <c r="N8344">
        <v>1</v>
      </c>
      <c r="O8344">
        <v>1.3</v>
      </c>
      <c r="R8344">
        <v>1.38</v>
      </c>
    </row>
    <row r="8345" spans="1:18">
      <c r="A8345" t="s">
        <v>2083</v>
      </c>
      <c r="B8345" t="s">
        <v>2082</v>
      </c>
      <c r="D8345">
        <v>2021</v>
      </c>
      <c r="E8345" t="s">
        <v>2111</v>
      </c>
      <c r="F8345" t="s">
        <v>2301</v>
      </c>
      <c r="G8345">
        <v>-27.469957000000001</v>
      </c>
      <c r="H8345">
        <v>153.19459900000001</v>
      </c>
      <c r="I8345" t="s">
        <v>2334</v>
      </c>
      <c r="J8345" t="s">
        <v>2114</v>
      </c>
      <c r="K8345">
        <v>27</v>
      </c>
      <c r="L8345">
        <v>28</v>
      </c>
      <c r="N8345">
        <v>1</v>
      </c>
      <c r="O8345">
        <v>1.3</v>
      </c>
      <c r="R8345">
        <v>1.38</v>
      </c>
    </row>
    <row r="8346" spans="1:18">
      <c r="A8346" t="s">
        <v>2083</v>
      </c>
      <c r="B8346" t="s">
        <v>2082</v>
      </c>
      <c r="D8346">
        <v>2021</v>
      </c>
      <c r="E8346" t="s">
        <v>2111</v>
      </c>
      <c r="F8346" t="s">
        <v>2301</v>
      </c>
      <c r="G8346">
        <v>-27.469957000000001</v>
      </c>
      <c r="H8346">
        <v>153.19459900000001</v>
      </c>
      <c r="I8346" t="s">
        <v>2334</v>
      </c>
      <c r="J8346" t="s">
        <v>2114</v>
      </c>
      <c r="K8346">
        <v>28</v>
      </c>
      <c r="L8346">
        <v>29</v>
      </c>
      <c r="N8346">
        <v>1</v>
      </c>
      <c r="O8346">
        <v>1.3</v>
      </c>
      <c r="R8346">
        <v>1.38</v>
      </c>
    </row>
    <row r="8347" spans="1:18">
      <c r="A8347" t="s">
        <v>2083</v>
      </c>
      <c r="B8347" t="s">
        <v>2082</v>
      </c>
      <c r="D8347">
        <v>2021</v>
      </c>
      <c r="E8347" t="s">
        <v>2111</v>
      </c>
      <c r="F8347" t="s">
        <v>2301</v>
      </c>
      <c r="G8347">
        <v>-27.469957000000001</v>
      </c>
      <c r="H8347">
        <v>153.19459900000001</v>
      </c>
      <c r="I8347" t="s">
        <v>2334</v>
      </c>
      <c r="J8347" t="s">
        <v>2114</v>
      </c>
      <c r="K8347">
        <v>29</v>
      </c>
      <c r="L8347">
        <v>30</v>
      </c>
      <c r="N8347">
        <v>1</v>
      </c>
      <c r="O8347">
        <v>1.2</v>
      </c>
      <c r="R8347">
        <v>1.39</v>
      </c>
    </row>
    <row r="8348" spans="1:18">
      <c r="A8348" t="s">
        <v>2083</v>
      </c>
      <c r="B8348" t="s">
        <v>2082</v>
      </c>
      <c r="D8348">
        <v>2021</v>
      </c>
      <c r="E8348" t="s">
        <v>2111</v>
      </c>
      <c r="F8348" t="s">
        <v>2301</v>
      </c>
      <c r="G8348">
        <v>-27.469957000000001</v>
      </c>
      <c r="H8348">
        <v>153.19459900000001</v>
      </c>
      <c r="I8348" t="s">
        <v>2334</v>
      </c>
      <c r="J8348" t="s">
        <v>2114</v>
      </c>
      <c r="K8348">
        <v>30</v>
      </c>
      <c r="L8348">
        <v>31</v>
      </c>
      <c r="N8348">
        <v>1</v>
      </c>
      <c r="O8348">
        <v>1.25</v>
      </c>
      <c r="R8348">
        <v>1.1200000000000001</v>
      </c>
    </row>
    <row r="8349" spans="1:18">
      <c r="A8349" t="s">
        <v>2083</v>
      </c>
      <c r="B8349" t="s">
        <v>2082</v>
      </c>
      <c r="D8349">
        <v>2021</v>
      </c>
      <c r="E8349" t="s">
        <v>2111</v>
      </c>
      <c r="F8349" t="s">
        <v>2301</v>
      </c>
      <c r="G8349">
        <v>-27.469957000000001</v>
      </c>
      <c r="H8349">
        <v>153.19459900000001</v>
      </c>
      <c r="I8349" t="s">
        <v>2334</v>
      </c>
      <c r="J8349" t="s">
        <v>2114</v>
      </c>
      <c r="K8349">
        <v>31</v>
      </c>
      <c r="L8349">
        <v>32</v>
      </c>
      <c r="N8349">
        <v>1</v>
      </c>
      <c r="O8349">
        <v>1.25</v>
      </c>
      <c r="R8349">
        <v>1.1200000000000001</v>
      </c>
    </row>
    <row r="8350" spans="1:18">
      <c r="A8350" t="s">
        <v>2083</v>
      </c>
      <c r="B8350" t="s">
        <v>2082</v>
      </c>
      <c r="D8350">
        <v>2021</v>
      </c>
      <c r="E8350" t="s">
        <v>2111</v>
      </c>
      <c r="F8350" t="s">
        <v>2301</v>
      </c>
      <c r="G8350">
        <v>-27.469957000000001</v>
      </c>
      <c r="H8350">
        <v>153.19459900000001</v>
      </c>
      <c r="I8350" t="s">
        <v>2334</v>
      </c>
      <c r="J8350" t="s">
        <v>2114</v>
      </c>
      <c r="K8350">
        <v>32</v>
      </c>
      <c r="L8350">
        <v>33</v>
      </c>
      <c r="N8350">
        <v>1</v>
      </c>
      <c r="O8350">
        <v>1.25</v>
      </c>
      <c r="R8350">
        <v>1.1200000000000001</v>
      </c>
    </row>
    <row r="8351" spans="1:18">
      <c r="A8351" t="s">
        <v>2083</v>
      </c>
      <c r="B8351" t="s">
        <v>2082</v>
      </c>
      <c r="D8351">
        <v>2021</v>
      </c>
      <c r="E8351" t="s">
        <v>2111</v>
      </c>
      <c r="F8351" t="s">
        <v>2301</v>
      </c>
      <c r="G8351">
        <v>-27.469957000000001</v>
      </c>
      <c r="H8351">
        <v>153.19459900000001</v>
      </c>
      <c r="I8351" t="s">
        <v>2334</v>
      </c>
      <c r="J8351" t="s">
        <v>2114</v>
      </c>
      <c r="K8351">
        <v>33</v>
      </c>
      <c r="L8351">
        <v>34</v>
      </c>
      <c r="N8351">
        <v>1</v>
      </c>
      <c r="O8351">
        <v>1.25</v>
      </c>
      <c r="R8351">
        <v>1.1200000000000001</v>
      </c>
    </row>
    <row r="8352" spans="1:18">
      <c r="A8352" t="s">
        <v>2083</v>
      </c>
      <c r="B8352" t="s">
        <v>2082</v>
      </c>
      <c r="D8352">
        <v>2021</v>
      </c>
      <c r="E8352" t="s">
        <v>2111</v>
      </c>
      <c r="F8352" t="s">
        <v>2301</v>
      </c>
      <c r="G8352">
        <v>-27.469957000000001</v>
      </c>
      <c r="H8352">
        <v>153.19459900000001</v>
      </c>
      <c r="I8352" t="s">
        <v>2334</v>
      </c>
      <c r="J8352" t="s">
        <v>2114</v>
      </c>
      <c r="K8352">
        <v>34</v>
      </c>
      <c r="L8352">
        <v>35</v>
      </c>
      <c r="N8352">
        <v>1</v>
      </c>
      <c r="O8352">
        <v>1.3</v>
      </c>
      <c r="R8352">
        <v>0.85</v>
      </c>
    </row>
    <row r="8353" spans="1:18">
      <c r="A8353" t="s">
        <v>2083</v>
      </c>
      <c r="B8353" t="s">
        <v>2082</v>
      </c>
      <c r="D8353">
        <v>2021</v>
      </c>
      <c r="E8353" t="s">
        <v>2111</v>
      </c>
      <c r="F8353" t="s">
        <v>2301</v>
      </c>
      <c r="G8353">
        <v>-27.469957000000001</v>
      </c>
      <c r="H8353">
        <v>153.19459900000001</v>
      </c>
      <c r="I8353" t="s">
        <v>2334</v>
      </c>
      <c r="J8353" t="s">
        <v>2114</v>
      </c>
      <c r="K8353">
        <v>35</v>
      </c>
      <c r="L8353">
        <v>36</v>
      </c>
      <c r="N8353">
        <v>1</v>
      </c>
      <c r="O8353">
        <v>1.4</v>
      </c>
      <c r="R8353">
        <v>0.80500000000000005</v>
      </c>
    </row>
    <row r="8354" spans="1:18">
      <c r="A8354" t="s">
        <v>2083</v>
      </c>
      <c r="B8354" t="s">
        <v>2082</v>
      </c>
      <c r="D8354">
        <v>2021</v>
      </c>
      <c r="E8354" t="s">
        <v>2111</v>
      </c>
      <c r="F8354" t="s">
        <v>2301</v>
      </c>
      <c r="G8354">
        <v>-27.469957000000001</v>
      </c>
      <c r="H8354">
        <v>153.19459900000001</v>
      </c>
      <c r="I8354" t="s">
        <v>2334</v>
      </c>
      <c r="J8354" t="s">
        <v>2114</v>
      </c>
      <c r="K8354">
        <v>36</v>
      </c>
      <c r="L8354">
        <v>37</v>
      </c>
      <c r="N8354">
        <v>1</v>
      </c>
      <c r="O8354">
        <v>1.4</v>
      </c>
      <c r="R8354">
        <v>0.80500000000000005</v>
      </c>
    </row>
    <row r="8355" spans="1:18">
      <c r="A8355" t="s">
        <v>2083</v>
      </c>
      <c r="B8355" t="s">
        <v>2082</v>
      </c>
      <c r="D8355">
        <v>2021</v>
      </c>
      <c r="E8355" t="s">
        <v>2111</v>
      </c>
      <c r="F8355" t="s">
        <v>2301</v>
      </c>
      <c r="G8355">
        <v>-27.469957000000001</v>
      </c>
      <c r="H8355">
        <v>153.19459900000001</v>
      </c>
      <c r="I8355" t="s">
        <v>2334</v>
      </c>
      <c r="J8355" t="s">
        <v>2114</v>
      </c>
      <c r="K8355">
        <v>37</v>
      </c>
      <c r="L8355">
        <v>38</v>
      </c>
      <c r="N8355">
        <v>1</v>
      </c>
      <c r="O8355">
        <v>1.4</v>
      </c>
      <c r="R8355">
        <v>0.80500000000000005</v>
      </c>
    </row>
    <row r="8356" spans="1:18">
      <c r="A8356" t="s">
        <v>2083</v>
      </c>
      <c r="B8356" t="s">
        <v>2082</v>
      </c>
      <c r="D8356">
        <v>2021</v>
      </c>
      <c r="E8356" t="s">
        <v>2111</v>
      </c>
      <c r="F8356" t="s">
        <v>2301</v>
      </c>
      <c r="G8356">
        <v>-27.469957000000001</v>
      </c>
      <c r="H8356">
        <v>153.19459900000001</v>
      </c>
      <c r="I8356" t="s">
        <v>2334</v>
      </c>
      <c r="J8356" t="s">
        <v>2114</v>
      </c>
      <c r="K8356">
        <v>38</v>
      </c>
      <c r="L8356">
        <v>39</v>
      </c>
      <c r="N8356">
        <v>1</v>
      </c>
      <c r="O8356">
        <v>1.4</v>
      </c>
      <c r="R8356">
        <v>0.80500000000000005</v>
      </c>
    </row>
    <row r="8357" spans="1:18">
      <c r="A8357" t="s">
        <v>2083</v>
      </c>
      <c r="B8357" t="s">
        <v>2082</v>
      </c>
      <c r="D8357">
        <v>2021</v>
      </c>
      <c r="E8357" t="s">
        <v>2111</v>
      </c>
      <c r="F8357" t="s">
        <v>2301</v>
      </c>
      <c r="G8357">
        <v>-27.469957000000001</v>
      </c>
      <c r="H8357">
        <v>153.19459900000001</v>
      </c>
      <c r="I8357" t="s">
        <v>2334</v>
      </c>
      <c r="J8357" t="s">
        <v>2114</v>
      </c>
      <c r="K8357">
        <v>39</v>
      </c>
      <c r="L8357">
        <v>40</v>
      </c>
      <c r="N8357">
        <v>1</v>
      </c>
      <c r="O8357">
        <v>1.5</v>
      </c>
      <c r="R8357">
        <v>0.76</v>
      </c>
    </row>
    <row r="8358" spans="1:18">
      <c r="A8358" t="s">
        <v>2083</v>
      </c>
      <c r="B8358" t="s">
        <v>2082</v>
      </c>
      <c r="D8358">
        <v>2021</v>
      </c>
      <c r="E8358" t="s">
        <v>2111</v>
      </c>
      <c r="F8358" t="s">
        <v>2301</v>
      </c>
      <c r="G8358">
        <v>-27.469957000000001</v>
      </c>
      <c r="H8358">
        <v>153.19459900000001</v>
      </c>
      <c r="I8358" t="s">
        <v>2334</v>
      </c>
      <c r="J8358" t="s">
        <v>2114</v>
      </c>
      <c r="K8358">
        <v>40</v>
      </c>
      <c r="L8358">
        <v>41</v>
      </c>
      <c r="N8358">
        <v>1</v>
      </c>
      <c r="O8358">
        <v>1.45</v>
      </c>
      <c r="R8358">
        <v>0.85499999999999998</v>
      </c>
    </row>
    <row r="8359" spans="1:18">
      <c r="A8359" t="s">
        <v>2083</v>
      </c>
      <c r="B8359" t="s">
        <v>2082</v>
      </c>
      <c r="D8359">
        <v>2021</v>
      </c>
      <c r="E8359" t="s">
        <v>2111</v>
      </c>
      <c r="F8359" t="s">
        <v>2301</v>
      </c>
      <c r="G8359">
        <v>-27.469957000000001</v>
      </c>
      <c r="H8359">
        <v>153.19459900000001</v>
      </c>
      <c r="I8359" t="s">
        <v>2334</v>
      </c>
      <c r="J8359" t="s">
        <v>2114</v>
      </c>
      <c r="K8359">
        <v>41</v>
      </c>
      <c r="L8359">
        <v>42</v>
      </c>
      <c r="N8359">
        <v>1</v>
      </c>
      <c r="O8359">
        <v>1.45</v>
      </c>
      <c r="R8359">
        <v>0.85499999999999998</v>
      </c>
    </row>
    <row r="8360" spans="1:18">
      <c r="A8360" t="s">
        <v>2083</v>
      </c>
      <c r="B8360" t="s">
        <v>2082</v>
      </c>
      <c r="D8360">
        <v>2021</v>
      </c>
      <c r="E8360" t="s">
        <v>2111</v>
      </c>
      <c r="F8360" t="s">
        <v>2301</v>
      </c>
      <c r="G8360">
        <v>-27.469957000000001</v>
      </c>
      <c r="H8360">
        <v>153.19459900000001</v>
      </c>
      <c r="I8360" t="s">
        <v>2334</v>
      </c>
      <c r="J8360" t="s">
        <v>2114</v>
      </c>
      <c r="K8360">
        <v>42</v>
      </c>
      <c r="L8360">
        <v>43</v>
      </c>
      <c r="N8360">
        <v>1</v>
      </c>
      <c r="O8360">
        <v>1.45</v>
      </c>
      <c r="R8360">
        <v>0.85499999999999998</v>
      </c>
    </row>
    <row r="8361" spans="1:18">
      <c r="A8361" t="s">
        <v>2083</v>
      </c>
      <c r="B8361" t="s">
        <v>2082</v>
      </c>
      <c r="D8361">
        <v>2021</v>
      </c>
      <c r="E8361" t="s">
        <v>2111</v>
      </c>
      <c r="F8361" t="s">
        <v>2301</v>
      </c>
      <c r="G8361">
        <v>-27.469957000000001</v>
      </c>
      <c r="H8361">
        <v>153.19459900000001</v>
      </c>
      <c r="I8361" t="s">
        <v>2334</v>
      </c>
      <c r="J8361" t="s">
        <v>2114</v>
      </c>
      <c r="K8361">
        <v>43</v>
      </c>
      <c r="L8361">
        <v>44</v>
      </c>
      <c r="N8361">
        <v>1</v>
      </c>
      <c r="O8361">
        <v>1.45</v>
      </c>
      <c r="R8361">
        <v>0.85499999999999998</v>
      </c>
    </row>
    <row r="8362" spans="1:18">
      <c r="A8362" t="s">
        <v>2083</v>
      </c>
      <c r="B8362" t="s">
        <v>2082</v>
      </c>
      <c r="D8362">
        <v>2021</v>
      </c>
      <c r="E8362" t="s">
        <v>2111</v>
      </c>
      <c r="F8362" t="s">
        <v>2301</v>
      </c>
      <c r="G8362">
        <v>-27.469957000000001</v>
      </c>
      <c r="H8362">
        <v>153.19459900000001</v>
      </c>
      <c r="I8362" t="s">
        <v>2334</v>
      </c>
      <c r="J8362" t="s">
        <v>2114</v>
      </c>
      <c r="K8362">
        <v>44</v>
      </c>
      <c r="L8362">
        <v>45</v>
      </c>
      <c r="N8362">
        <v>1</v>
      </c>
      <c r="O8362">
        <v>1.4</v>
      </c>
      <c r="R8362">
        <v>0.95</v>
      </c>
    </row>
    <row r="8363" spans="1:18">
      <c r="A8363" t="s">
        <v>2083</v>
      </c>
      <c r="B8363" t="s">
        <v>2082</v>
      </c>
      <c r="D8363">
        <v>2021</v>
      </c>
      <c r="E8363" t="s">
        <v>2111</v>
      </c>
      <c r="F8363" t="s">
        <v>2301</v>
      </c>
      <c r="G8363">
        <v>-27.469957000000001</v>
      </c>
      <c r="H8363">
        <v>153.19459900000001</v>
      </c>
      <c r="I8363" t="s">
        <v>2334</v>
      </c>
      <c r="J8363" t="s">
        <v>2114</v>
      </c>
      <c r="K8363">
        <v>45</v>
      </c>
      <c r="L8363">
        <v>46</v>
      </c>
      <c r="N8363">
        <v>1</v>
      </c>
      <c r="O8363">
        <v>1.4</v>
      </c>
      <c r="R8363">
        <v>0.94499999999999995</v>
      </c>
    </row>
    <row r="8364" spans="1:18">
      <c r="A8364" t="s">
        <v>2083</v>
      </c>
      <c r="B8364" t="s">
        <v>2082</v>
      </c>
      <c r="D8364">
        <v>2021</v>
      </c>
      <c r="E8364" t="s">
        <v>2111</v>
      </c>
      <c r="F8364" t="s">
        <v>2301</v>
      </c>
      <c r="G8364">
        <v>-27.469957000000001</v>
      </c>
      <c r="H8364">
        <v>153.19459900000001</v>
      </c>
      <c r="I8364" t="s">
        <v>2334</v>
      </c>
      <c r="J8364" t="s">
        <v>2114</v>
      </c>
      <c r="K8364">
        <v>46</v>
      </c>
      <c r="L8364">
        <v>47</v>
      </c>
      <c r="N8364">
        <v>1</v>
      </c>
      <c r="O8364">
        <v>1.4</v>
      </c>
      <c r="R8364">
        <v>0.94499999999999995</v>
      </c>
    </row>
    <row r="8365" spans="1:18">
      <c r="A8365" t="s">
        <v>2083</v>
      </c>
      <c r="B8365" t="s">
        <v>2082</v>
      </c>
      <c r="D8365">
        <v>2021</v>
      </c>
      <c r="E8365" t="s">
        <v>2111</v>
      </c>
      <c r="F8365" t="s">
        <v>2301</v>
      </c>
      <c r="G8365">
        <v>-27.469957000000001</v>
      </c>
      <c r="H8365">
        <v>153.19459900000001</v>
      </c>
      <c r="I8365" t="s">
        <v>2334</v>
      </c>
      <c r="J8365" t="s">
        <v>2114</v>
      </c>
      <c r="K8365">
        <v>47</v>
      </c>
      <c r="L8365">
        <v>48</v>
      </c>
      <c r="N8365">
        <v>1</v>
      </c>
      <c r="O8365">
        <v>1.4</v>
      </c>
      <c r="R8365">
        <v>0.94499999999999995</v>
      </c>
    </row>
    <row r="8366" spans="1:18">
      <c r="A8366" t="s">
        <v>2083</v>
      </c>
      <c r="B8366" t="s">
        <v>2082</v>
      </c>
      <c r="D8366">
        <v>2021</v>
      </c>
      <c r="E8366" t="s">
        <v>2111</v>
      </c>
      <c r="F8366" t="s">
        <v>2301</v>
      </c>
      <c r="G8366">
        <v>-27.469957000000001</v>
      </c>
      <c r="H8366">
        <v>153.19459900000001</v>
      </c>
      <c r="I8366" t="s">
        <v>2334</v>
      </c>
      <c r="J8366" t="s">
        <v>2114</v>
      </c>
      <c r="K8366">
        <v>48</v>
      </c>
      <c r="L8366">
        <v>49</v>
      </c>
      <c r="N8366">
        <v>1</v>
      </c>
      <c r="O8366">
        <v>1.4</v>
      </c>
      <c r="R8366">
        <v>0.94499999999999995</v>
      </c>
    </row>
    <row r="8367" spans="1:18">
      <c r="A8367" t="s">
        <v>2083</v>
      </c>
      <c r="B8367" t="s">
        <v>2082</v>
      </c>
      <c r="D8367">
        <v>2021</v>
      </c>
      <c r="E8367" t="s">
        <v>2111</v>
      </c>
      <c r="F8367" t="s">
        <v>2301</v>
      </c>
      <c r="G8367">
        <v>-27.469957000000001</v>
      </c>
      <c r="H8367">
        <v>153.19459900000001</v>
      </c>
      <c r="I8367" t="s">
        <v>2334</v>
      </c>
      <c r="J8367" t="s">
        <v>2114</v>
      </c>
      <c r="K8367">
        <v>49</v>
      </c>
      <c r="L8367">
        <v>50</v>
      </c>
      <c r="N8367">
        <v>1</v>
      </c>
      <c r="O8367">
        <v>1.4</v>
      </c>
      <c r="R8367">
        <v>0.94</v>
      </c>
    </row>
    <row r="8368" spans="1:18">
      <c r="A8368" t="s">
        <v>2083</v>
      </c>
      <c r="B8368" t="s">
        <v>2082</v>
      </c>
      <c r="D8368">
        <v>2021</v>
      </c>
      <c r="E8368" t="s">
        <v>2111</v>
      </c>
      <c r="F8368" t="s">
        <v>2301</v>
      </c>
      <c r="G8368">
        <v>-27.469957000000001</v>
      </c>
      <c r="H8368">
        <v>153.19459900000001</v>
      </c>
      <c r="I8368" t="s">
        <v>2334</v>
      </c>
      <c r="J8368" t="s">
        <v>2114</v>
      </c>
      <c r="K8368">
        <v>50</v>
      </c>
      <c r="L8368">
        <v>51</v>
      </c>
      <c r="N8368">
        <v>1</v>
      </c>
      <c r="O8368">
        <v>1.45</v>
      </c>
      <c r="R8368">
        <v>0.88</v>
      </c>
    </row>
    <row r="8369" spans="1:18">
      <c r="A8369" t="s">
        <v>2083</v>
      </c>
      <c r="B8369" t="s">
        <v>2082</v>
      </c>
      <c r="D8369">
        <v>2021</v>
      </c>
      <c r="E8369" t="s">
        <v>2111</v>
      </c>
      <c r="F8369" t="s">
        <v>2301</v>
      </c>
      <c r="G8369">
        <v>-27.469957000000001</v>
      </c>
      <c r="H8369">
        <v>153.19459900000001</v>
      </c>
      <c r="I8369" t="s">
        <v>2334</v>
      </c>
      <c r="J8369" t="s">
        <v>2114</v>
      </c>
      <c r="K8369">
        <v>51</v>
      </c>
      <c r="L8369">
        <v>52</v>
      </c>
      <c r="N8369">
        <v>1</v>
      </c>
      <c r="O8369">
        <v>1.45</v>
      </c>
      <c r="R8369">
        <v>0.88</v>
      </c>
    </row>
    <row r="8370" spans="1:18">
      <c r="A8370" t="s">
        <v>2083</v>
      </c>
      <c r="B8370" t="s">
        <v>2082</v>
      </c>
      <c r="D8370">
        <v>2021</v>
      </c>
      <c r="E8370" t="s">
        <v>2111</v>
      </c>
      <c r="F8370" t="s">
        <v>2301</v>
      </c>
      <c r="G8370">
        <v>-27.469957000000001</v>
      </c>
      <c r="H8370">
        <v>153.19459900000001</v>
      </c>
      <c r="I8370" t="s">
        <v>2334</v>
      </c>
      <c r="J8370" t="s">
        <v>2114</v>
      </c>
      <c r="K8370">
        <v>52</v>
      </c>
      <c r="L8370">
        <v>53</v>
      </c>
      <c r="N8370">
        <v>1</v>
      </c>
      <c r="O8370">
        <v>1.45</v>
      </c>
      <c r="R8370">
        <v>0.88</v>
      </c>
    </row>
    <row r="8371" spans="1:18">
      <c r="A8371" t="s">
        <v>2083</v>
      </c>
      <c r="B8371" t="s">
        <v>2082</v>
      </c>
      <c r="D8371">
        <v>2021</v>
      </c>
      <c r="E8371" t="s">
        <v>2111</v>
      </c>
      <c r="F8371" t="s">
        <v>2301</v>
      </c>
      <c r="G8371">
        <v>-27.469957000000001</v>
      </c>
      <c r="H8371">
        <v>153.19459900000001</v>
      </c>
      <c r="I8371" t="s">
        <v>2334</v>
      </c>
      <c r="J8371" t="s">
        <v>2114</v>
      </c>
      <c r="K8371">
        <v>53</v>
      </c>
      <c r="L8371">
        <v>54</v>
      </c>
      <c r="N8371">
        <v>1</v>
      </c>
      <c r="O8371">
        <v>1.45</v>
      </c>
      <c r="R8371">
        <v>0.88</v>
      </c>
    </row>
    <row r="8372" spans="1:18">
      <c r="A8372" t="s">
        <v>2083</v>
      </c>
      <c r="B8372" t="s">
        <v>2082</v>
      </c>
      <c r="D8372">
        <v>2021</v>
      </c>
      <c r="E8372" t="s">
        <v>2111</v>
      </c>
      <c r="F8372" t="s">
        <v>2301</v>
      </c>
      <c r="G8372">
        <v>-27.469957000000001</v>
      </c>
      <c r="H8372">
        <v>153.19459900000001</v>
      </c>
      <c r="I8372" t="s">
        <v>2334</v>
      </c>
      <c r="J8372" t="s">
        <v>2114</v>
      </c>
      <c r="K8372">
        <v>54</v>
      </c>
      <c r="L8372">
        <v>55</v>
      </c>
      <c r="N8372">
        <v>1</v>
      </c>
      <c r="O8372">
        <v>1.5</v>
      </c>
      <c r="R8372">
        <v>0.82</v>
      </c>
    </row>
    <row r="8373" spans="1:18">
      <c r="A8373" t="s">
        <v>2083</v>
      </c>
      <c r="B8373" t="s">
        <v>2082</v>
      </c>
      <c r="D8373">
        <v>2021</v>
      </c>
      <c r="E8373" t="s">
        <v>2111</v>
      </c>
      <c r="F8373" t="s">
        <v>2301</v>
      </c>
      <c r="G8373">
        <v>-27.469957000000001</v>
      </c>
      <c r="H8373">
        <v>153.19459900000001</v>
      </c>
      <c r="I8373" t="s">
        <v>2334</v>
      </c>
      <c r="J8373" t="s">
        <v>2114</v>
      </c>
      <c r="K8373">
        <v>55</v>
      </c>
      <c r="L8373">
        <v>56</v>
      </c>
      <c r="N8373">
        <v>1</v>
      </c>
      <c r="O8373">
        <v>1.45</v>
      </c>
      <c r="R8373">
        <v>0.93500000000000005</v>
      </c>
    </row>
    <row r="8374" spans="1:18">
      <c r="A8374" t="s">
        <v>2083</v>
      </c>
      <c r="B8374" t="s">
        <v>2082</v>
      </c>
      <c r="D8374">
        <v>2021</v>
      </c>
      <c r="E8374" t="s">
        <v>2111</v>
      </c>
      <c r="F8374" t="s">
        <v>2301</v>
      </c>
      <c r="G8374">
        <v>-27.469957000000001</v>
      </c>
      <c r="H8374">
        <v>153.19459900000001</v>
      </c>
      <c r="I8374" t="s">
        <v>2334</v>
      </c>
      <c r="J8374" t="s">
        <v>2114</v>
      </c>
      <c r="K8374">
        <v>56</v>
      </c>
      <c r="L8374">
        <v>57</v>
      </c>
      <c r="N8374">
        <v>1</v>
      </c>
      <c r="O8374">
        <v>1.45</v>
      </c>
      <c r="R8374">
        <v>0.93500000000000005</v>
      </c>
    </row>
    <row r="8375" spans="1:18">
      <c r="A8375" t="s">
        <v>2083</v>
      </c>
      <c r="B8375" t="s">
        <v>2082</v>
      </c>
      <c r="D8375">
        <v>2021</v>
      </c>
      <c r="E8375" t="s">
        <v>2111</v>
      </c>
      <c r="F8375" t="s">
        <v>2301</v>
      </c>
      <c r="G8375">
        <v>-27.469957000000001</v>
      </c>
      <c r="H8375">
        <v>153.19459900000001</v>
      </c>
      <c r="I8375" t="s">
        <v>2334</v>
      </c>
      <c r="J8375" t="s">
        <v>2114</v>
      </c>
      <c r="K8375">
        <v>57</v>
      </c>
      <c r="L8375">
        <v>58</v>
      </c>
      <c r="N8375">
        <v>1</v>
      </c>
      <c r="O8375">
        <v>1.45</v>
      </c>
      <c r="R8375">
        <v>0.93500000000000005</v>
      </c>
    </row>
    <row r="8376" spans="1:18">
      <c r="A8376" t="s">
        <v>2083</v>
      </c>
      <c r="B8376" t="s">
        <v>2082</v>
      </c>
      <c r="D8376">
        <v>2021</v>
      </c>
      <c r="E8376" t="s">
        <v>2111</v>
      </c>
      <c r="F8376" t="s">
        <v>2301</v>
      </c>
      <c r="G8376">
        <v>-27.469957000000001</v>
      </c>
      <c r="H8376">
        <v>153.19459900000001</v>
      </c>
      <c r="I8376" t="s">
        <v>2334</v>
      </c>
      <c r="J8376" t="s">
        <v>2114</v>
      </c>
      <c r="K8376">
        <v>58</v>
      </c>
      <c r="L8376">
        <v>59</v>
      </c>
      <c r="N8376">
        <v>1</v>
      </c>
      <c r="O8376">
        <v>1.45</v>
      </c>
      <c r="R8376">
        <v>0.93500000000000005</v>
      </c>
    </row>
    <row r="8377" spans="1:18">
      <c r="A8377" t="s">
        <v>2083</v>
      </c>
      <c r="B8377" t="s">
        <v>2082</v>
      </c>
      <c r="D8377">
        <v>2021</v>
      </c>
      <c r="E8377" t="s">
        <v>2111</v>
      </c>
      <c r="F8377" t="s">
        <v>2301</v>
      </c>
      <c r="G8377">
        <v>-27.469957000000001</v>
      </c>
      <c r="H8377">
        <v>153.19459900000001</v>
      </c>
      <c r="I8377" t="s">
        <v>2334</v>
      </c>
      <c r="J8377" t="s">
        <v>2114</v>
      </c>
      <c r="K8377">
        <v>59</v>
      </c>
      <c r="L8377">
        <v>60</v>
      </c>
      <c r="N8377">
        <v>1</v>
      </c>
      <c r="O8377">
        <v>1.4</v>
      </c>
      <c r="R8377">
        <v>1.05</v>
      </c>
    </row>
    <row r="8378" spans="1:18">
      <c r="A8378" t="s">
        <v>2083</v>
      </c>
      <c r="B8378" t="s">
        <v>2082</v>
      </c>
      <c r="D8378">
        <v>2021</v>
      </c>
      <c r="E8378" t="s">
        <v>2111</v>
      </c>
      <c r="F8378" t="s">
        <v>2301</v>
      </c>
      <c r="G8378">
        <v>-27.469957000000001</v>
      </c>
      <c r="H8378">
        <v>153.19459900000001</v>
      </c>
      <c r="I8378" t="s">
        <v>2334</v>
      </c>
      <c r="J8378" t="s">
        <v>2114</v>
      </c>
      <c r="K8378">
        <v>60</v>
      </c>
      <c r="L8378">
        <v>61</v>
      </c>
      <c r="N8378">
        <v>1</v>
      </c>
      <c r="O8378">
        <v>1.45</v>
      </c>
      <c r="R8378">
        <v>0.995</v>
      </c>
    </row>
    <row r="8379" spans="1:18">
      <c r="A8379" t="s">
        <v>2083</v>
      </c>
      <c r="B8379" t="s">
        <v>2082</v>
      </c>
      <c r="D8379">
        <v>2021</v>
      </c>
      <c r="E8379" t="s">
        <v>2111</v>
      </c>
      <c r="F8379" t="s">
        <v>2301</v>
      </c>
      <c r="G8379">
        <v>-27.469957000000001</v>
      </c>
      <c r="H8379">
        <v>153.19459900000001</v>
      </c>
      <c r="I8379" t="s">
        <v>2334</v>
      </c>
      <c r="J8379" t="s">
        <v>2114</v>
      </c>
      <c r="K8379">
        <v>61</v>
      </c>
      <c r="L8379">
        <v>62</v>
      </c>
      <c r="N8379">
        <v>1</v>
      </c>
      <c r="O8379">
        <v>1.45</v>
      </c>
      <c r="R8379">
        <v>0.995</v>
      </c>
    </row>
    <row r="8380" spans="1:18">
      <c r="A8380" t="s">
        <v>2083</v>
      </c>
      <c r="B8380" t="s">
        <v>2082</v>
      </c>
      <c r="D8380">
        <v>2021</v>
      </c>
      <c r="E8380" t="s">
        <v>2111</v>
      </c>
      <c r="F8380" t="s">
        <v>2301</v>
      </c>
      <c r="G8380">
        <v>-27.469957000000001</v>
      </c>
      <c r="H8380">
        <v>153.19459900000001</v>
      </c>
      <c r="I8380" t="s">
        <v>2334</v>
      </c>
      <c r="J8380" t="s">
        <v>2114</v>
      </c>
      <c r="K8380">
        <v>62</v>
      </c>
      <c r="L8380">
        <v>63</v>
      </c>
      <c r="N8380">
        <v>1</v>
      </c>
      <c r="O8380">
        <v>1.45</v>
      </c>
      <c r="R8380">
        <v>0.995</v>
      </c>
    </row>
    <row r="8381" spans="1:18">
      <c r="A8381" t="s">
        <v>2083</v>
      </c>
      <c r="B8381" t="s">
        <v>2082</v>
      </c>
      <c r="D8381">
        <v>2021</v>
      </c>
      <c r="E8381" t="s">
        <v>2111</v>
      </c>
      <c r="F8381" t="s">
        <v>2301</v>
      </c>
      <c r="G8381">
        <v>-27.469957000000001</v>
      </c>
      <c r="H8381">
        <v>153.19459900000001</v>
      </c>
      <c r="I8381" t="s">
        <v>2334</v>
      </c>
      <c r="J8381" t="s">
        <v>2114</v>
      </c>
      <c r="K8381">
        <v>63</v>
      </c>
      <c r="L8381">
        <v>64</v>
      </c>
      <c r="N8381">
        <v>1</v>
      </c>
      <c r="O8381">
        <v>1.45</v>
      </c>
      <c r="R8381">
        <v>0.995</v>
      </c>
    </row>
    <row r="8382" spans="1:18">
      <c r="A8382" t="s">
        <v>2083</v>
      </c>
      <c r="B8382" t="s">
        <v>2082</v>
      </c>
      <c r="D8382">
        <v>2021</v>
      </c>
      <c r="E8382" t="s">
        <v>2111</v>
      </c>
      <c r="F8382" t="s">
        <v>2301</v>
      </c>
      <c r="G8382">
        <v>-27.469957000000001</v>
      </c>
      <c r="H8382">
        <v>153.19459900000001</v>
      </c>
      <c r="I8382" t="s">
        <v>2334</v>
      </c>
      <c r="J8382" t="s">
        <v>2114</v>
      </c>
      <c r="K8382">
        <v>64</v>
      </c>
      <c r="L8382">
        <v>65</v>
      </c>
      <c r="N8382">
        <v>1</v>
      </c>
      <c r="O8382">
        <v>1.5</v>
      </c>
      <c r="R8382">
        <v>0.94</v>
      </c>
    </row>
    <row r="8383" spans="1:18">
      <c r="A8383" t="s">
        <v>2083</v>
      </c>
      <c r="B8383" t="s">
        <v>2082</v>
      </c>
      <c r="D8383">
        <v>2021</v>
      </c>
      <c r="E8383" t="s">
        <v>2111</v>
      </c>
      <c r="F8383" t="s">
        <v>2301</v>
      </c>
      <c r="G8383">
        <v>-27.469957000000001</v>
      </c>
      <c r="H8383">
        <v>153.19459900000001</v>
      </c>
      <c r="I8383" t="s">
        <v>2334</v>
      </c>
      <c r="J8383" t="s">
        <v>2114</v>
      </c>
      <c r="K8383">
        <v>65</v>
      </c>
      <c r="L8383">
        <v>66</v>
      </c>
      <c r="N8383">
        <v>1</v>
      </c>
      <c r="O8383">
        <v>1.45</v>
      </c>
      <c r="R8383">
        <v>1.06</v>
      </c>
    </row>
    <row r="8384" spans="1:18">
      <c r="A8384" t="s">
        <v>2083</v>
      </c>
      <c r="B8384" t="s">
        <v>2082</v>
      </c>
      <c r="D8384">
        <v>2021</v>
      </c>
      <c r="E8384" t="s">
        <v>2111</v>
      </c>
      <c r="F8384" t="s">
        <v>2301</v>
      </c>
      <c r="G8384">
        <v>-27.469957000000001</v>
      </c>
      <c r="H8384">
        <v>153.19459900000001</v>
      </c>
      <c r="I8384" t="s">
        <v>2334</v>
      </c>
      <c r="J8384" t="s">
        <v>2114</v>
      </c>
      <c r="K8384">
        <v>66</v>
      </c>
      <c r="L8384">
        <v>67</v>
      </c>
      <c r="N8384">
        <v>1</v>
      </c>
      <c r="O8384">
        <v>1.45</v>
      </c>
      <c r="R8384">
        <v>1.06</v>
      </c>
    </row>
    <row r="8385" spans="1:18">
      <c r="A8385" t="s">
        <v>2083</v>
      </c>
      <c r="B8385" t="s">
        <v>2082</v>
      </c>
      <c r="D8385">
        <v>2021</v>
      </c>
      <c r="E8385" t="s">
        <v>2111</v>
      </c>
      <c r="F8385" t="s">
        <v>2301</v>
      </c>
      <c r="G8385">
        <v>-27.469957000000001</v>
      </c>
      <c r="H8385">
        <v>153.19459900000001</v>
      </c>
      <c r="I8385" t="s">
        <v>2334</v>
      </c>
      <c r="J8385" t="s">
        <v>2114</v>
      </c>
      <c r="K8385">
        <v>67</v>
      </c>
      <c r="L8385">
        <v>68</v>
      </c>
      <c r="N8385">
        <v>1</v>
      </c>
      <c r="O8385">
        <v>1.45</v>
      </c>
      <c r="R8385">
        <v>1.06</v>
      </c>
    </row>
    <row r="8386" spans="1:18">
      <c r="A8386" t="s">
        <v>2083</v>
      </c>
      <c r="B8386" t="s">
        <v>2082</v>
      </c>
      <c r="D8386">
        <v>2021</v>
      </c>
      <c r="E8386" t="s">
        <v>2111</v>
      </c>
      <c r="F8386" t="s">
        <v>2301</v>
      </c>
      <c r="G8386">
        <v>-27.469957000000001</v>
      </c>
      <c r="H8386">
        <v>153.19459900000001</v>
      </c>
      <c r="I8386" t="s">
        <v>2334</v>
      </c>
      <c r="J8386" t="s">
        <v>2114</v>
      </c>
      <c r="K8386">
        <v>68</v>
      </c>
      <c r="L8386">
        <v>69</v>
      </c>
      <c r="N8386">
        <v>1</v>
      </c>
      <c r="O8386">
        <v>1.45</v>
      </c>
      <c r="R8386">
        <v>1.06</v>
      </c>
    </row>
    <row r="8387" spans="1:18">
      <c r="A8387" t="s">
        <v>2083</v>
      </c>
      <c r="B8387" t="s">
        <v>2082</v>
      </c>
      <c r="D8387">
        <v>2021</v>
      </c>
      <c r="E8387" t="s">
        <v>2111</v>
      </c>
      <c r="F8387" t="s">
        <v>2301</v>
      </c>
      <c r="G8387">
        <v>-27.469957000000001</v>
      </c>
      <c r="H8387">
        <v>153.19459900000001</v>
      </c>
      <c r="I8387" t="s">
        <v>2334</v>
      </c>
      <c r="J8387" t="s">
        <v>2114</v>
      </c>
      <c r="K8387">
        <v>69</v>
      </c>
      <c r="L8387">
        <v>70</v>
      </c>
      <c r="N8387">
        <v>1</v>
      </c>
      <c r="O8387">
        <v>1.4</v>
      </c>
      <c r="R8387">
        <v>1.18</v>
      </c>
    </row>
    <row r="8388" spans="1:18">
      <c r="A8388" t="s">
        <v>2083</v>
      </c>
      <c r="B8388" t="s">
        <v>2082</v>
      </c>
      <c r="D8388">
        <v>2021</v>
      </c>
      <c r="E8388" t="s">
        <v>2111</v>
      </c>
      <c r="F8388" t="s">
        <v>2301</v>
      </c>
      <c r="G8388">
        <v>-27.469957000000001</v>
      </c>
      <c r="H8388">
        <v>153.19459900000001</v>
      </c>
      <c r="I8388" t="s">
        <v>2334</v>
      </c>
      <c r="J8388" t="s">
        <v>2114</v>
      </c>
      <c r="K8388">
        <v>70</v>
      </c>
      <c r="L8388">
        <v>71</v>
      </c>
      <c r="N8388">
        <v>1</v>
      </c>
      <c r="O8388">
        <v>1.75</v>
      </c>
      <c r="R8388">
        <v>1.135</v>
      </c>
    </row>
    <row r="8389" spans="1:18">
      <c r="A8389" t="s">
        <v>2083</v>
      </c>
      <c r="B8389" t="s">
        <v>2082</v>
      </c>
      <c r="D8389">
        <v>2021</v>
      </c>
      <c r="E8389" t="s">
        <v>2111</v>
      </c>
      <c r="F8389" t="s">
        <v>2301</v>
      </c>
      <c r="G8389">
        <v>-27.469957000000001</v>
      </c>
      <c r="H8389">
        <v>153.19459900000001</v>
      </c>
      <c r="I8389" t="s">
        <v>2334</v>
      </c>
      <c r="J8389" t="s">
        <v>2114</v>
      </c>
      <c r="K8389">
        <v>71</v>
      </c>
      <c r="L8389">
        <v>72</v>
      </c>
      <c r="N8389">
        <v>1</v>
      </c>
      <c r="O8389">
        <v>1.75</v>
      </c>
      <c r="R8389">
        <v>1.135</v>
      </c>
    </row>
    <row r="8390" spans="1:18">
      <c r="A8390" t="s">
        <v>2083</v>
      </c>
      <c r="B8390" t="s">
        <v>2082</v>
      </c>
      <c r="D8390">
        <v>2021</v>
      </c>
      <c r="E8390" t="s">
        <v>2111</v>
      </c>
      <c r="F8390" t="s">
        <v>2301</v>
      </c>
      <c r="G8390">
        <v>-27.469957000000001</v>
      </c>
      <c r="H8390">
        <v>153.19459900000001</v>
      </c>
      <c r="I8390" t="s">
        <v>2334</v>
      </c>
      <c r="J8390" t="s">
        <v>2114</v>
      </c>
      <c r="K8390">
        <v>72</v>
      </c>
      <c r="L8390">
        <v>73</v>
      </c>
      <c r="N8390">
        <v>1</v>
      </c>
      <c r="O8390">
        <v>1.75</v>
      </c>
      <c r="R8390">
        <v>1.135</v>
      </c>
    </row>
    <row r="8391" spans="1:18">
      <c r="A8391" t="s">
        <v>2083</v>
      </c>
      <c r="B8391" t="s">
        <v>2082</v>
      </c>
      <c r="D8391">
        <v>2021</v>
      </c>
      <c r="E8391" t="s">
        <v>2111</v>
      </c>
      <c r="F8391" t="s">
        <v>2301</v>
      </c>
      <c r="G8391">
        <v>-27.469957000000001</v>
      </c>
      <c r="H8391">
        <v>153.19459900000001</v>
      </c>
      <c r="I8391" t="s">
        <v>2334</v>
      </c>
      <c r="J8391" t="s">
        <v>2114</v>
      </c>
      <c r="K8391">
        <v>73</v>
      </c>
      <c r="L8391">
        <v>74</v>
      </c>
      <c r="N8391">
        <v>1</v>
      </c>
      <c r="O8391">
        <v>1.75</v>
      </c>
      <c r="R8391">
        <v>1.135</v>
      </c>
    </row>
    <row r="8392" spans="1:18">
      <c r="A8392" t="s">
        <v>2083</v>
      </c>
      <c r="B8392" t="s">
        <v>2082</v>
      </c>
      <c r="D8392">
        <v>2021</v>
      </c>
      <c r="E8392" t="s">
        <v>2111</v>
      </c>
      <c r="F8392" t="s">
        <v>2301</v>
      </c>
      <c r="G8392">
        <v>-27.469957000000001</v>
      </c>
      <c r="H8392">
        <v>153.19459900000001</v>
      </c>
      <c r="I8392" t="s">
        <v>2334</v>
      </c>
      <c r="J8392" t="s">
        <v>2114</v>
      </c>
      <c r="K8392">
        <v>74</v>
      </c>
      <c r="L8392">
        <v>75</v>
      </c>
      <c r="N8392">
        <v>1</v>
      </c>
      <c r="O8392">
        <v>2.1</v>
      </c>
      <c r="R8392">
        <v>1.0900000000000001</v>
      </c>
    </row>
    <row r="8393" spans="1:18">
      <c r="A8393" t="s">
        <v>2083</v>
      </c>
      <c r="B8393" t="s">
        <v>2082</v>
      </c>
      <c r="D8393">
        <v>2021</v>
      </c>
      <c r="E8393" t="s">
        <v>2111</v>
      </c>
      <c r="F8393" t="s">
        <v>2301</v>
      </c>
      <c r="G8393">
        <v>-27.469957000000001</v>
      </c>
      <c r="H8393">
        <v>153.19459900000001</v>
      </c>
      <c r="I8393" t="s">
        <v>2334</v>
      </c>
      <c r="J8393" t="s">
        <v>2114</v>
      </c>
      <c r="K8393">
        <v>75</v>
      </c>
      <c r="L8393">
        <v>76</v>
      </c>
      <c r="N8393">
        <v>1</v>
      </c>
      <c r="O8393">
        <v>1.75</v>
      </c>
      <c r="R8393">
        <v>1.18</v>
      </c>
    </row>
    <row r="8394" spans="1:18">
      <c r="A8394" t="s">
        <v>2083</v>
      </c>
      <c r="B8394" t="s">
        <v>2082</v>
      </c>
      <c r="D8394">
        <v>2021</v>
      </c>
      <c r="E8394" t="s">
        <v>2111</v>
      </c>
      <c r="F8394" t="s">
        <v>2301</v>
      </c>
      <c r="G8394">
        <v>-27.469957000000001</v>
      </c>
      <c r="H8394">
        <v>153.19459900000001</v>
      </c>
      <c r="I8394" t="s">
        <v>2334</v>
      </c>
      <c r="J8394" t="s">
        <v>2114</v>
      </c>
      <c r="K8394">
        <v>76</v>
      </c>
      <c r="L8394">
        <v>77</v>
      </c>
      <c r="N8394">
        <v>1</v>
      </c>
      <c r="O8394">
        <v>1.75</v>
      </c>
      <c r="R8394">
        <v>1.18</v>
      </c>
    </row>
    <row r="8395" spans="1:18">
      <c r="A8395" t="s">
        <v>2083</v>
      </c>
      <c r="B8395" t="s">
        <v>2082</v>
      </c>
      <c r="D8395">
        <v>2021</v>
      </c>
      <c r="E8395" t="s">
        <v>2111</v>
      </c>
      <c r="F8395" t="s">
        <v>2301</v>
      </c>
      <c r="G8395">
        <v>-27.469957000000001</v>
      </c>
      <c r="H8395">
        <v>153.19459900000001</v>
      </c>
      <c r="I8395" t="s">
        <v>2334</v>
      </c>
      <c r="J8395" t="s">
        <v>2114</v>
      </c>
      <c r="K8395">
        <v>77</v>
      </c>
      <c r="L8395">
        <v>78</v>
      </c>
      <c r="N8395">
        <v>1</v>
      </c>
      <c r="O8395">
        <v>1.75</v>
      </c>
      <c r="R8395">
        <v>1.18</v>
      </c>
    </row>
    <row r="8396" spans="1:18">
      <c r="A8396" t="s">
        <v>2083</v>
      </c>
      <c r="B8396" t="s">
        <v>2082</v>
      </c>
      <c r="D8396">
        <v>2021</v>
      </c>
      <c r="E8396" t="s">
        <v>2111</v>
      </c>
      <c r="F8396" t="s">
        <v>2301</v>
      </c>
      <c r="G8396">
        <v>-27.469957000000001</v>
      </c>
      <c r="H8396">
        <v>153.19459900000001</v>
      </c>
      <c r="I8396" t="s">
        <v>2334</v>
      </c>
      <c r="J8396" t="s">
        <v>2114</v>
      </c>
      <c r="K8396">
        <v>78</v>
      </c>
      <c r="L8396">
        <v>79</v>
      </c>
      <c r="N8396">
        <v>1</v>
      </c>
      <c r="O8396">
        <v>1.75</v>
      </c>
      <c r="R8396">
        <v>1.18</v>
      </c>
    </row>
    <row r="8397" spans="1:18">
      <c r="A8397" t="s">
        <v>2083</v>
      </c>
      <c r="B8397" t="s">
        <v>2082</v>
      </c>
      <c r="D8397">
        <v>2021</v>
      </c>
      <c r="E8397" t="s">
        <v>2111</v>
      </c>
      <c r="F8397" t="s">
        <v>2301</v>
      </c>
      <c r="G8397">
        <v>-27.469957000000001</v>
      </c>
      <c r="H8397">
        <v>153.19459900000001</v>
      </c>
      <c r="I8397" t="s">
        <v>2334</v>
      </c>
      <c r="J8397" t="s">
        <v>2114</v>
      </c>
      <c r="K8397">
        <v>79</v>
      </c>
      <c r="L8397">
        <v>80</v>
      </c>
      <c r="N8397">
        <v>1</v>
      </c>
      <c r="O8397">
        <v>1.4</v>
      </c>
      <c r="R8397">
        <v>1.27</v>
      </c>
    </row>
    <row r="8398" spans="1:18">
      <c r="A8398" t="s">
        <v>2083</v>
      </c>
      <c r="B8398" t="s">
        <v>2082</v>
      </c>
      <c r="D8398">
        <v>2021</v>
      </c>
      <c r="E8398" t="s">
        <v>2111</v>
      </c>
      <c r="F8398" t="s">
        <v>2301</v>
      </c>
      <c r="G8398">
        <v>-27.469957000000001</v>
      </c>
      <c r="H8398">
        <v>153.19459900000001</v>
      </c>
      <c r="I8398" t="s">
        <v>2334</v>
      </c>
      <c r="J8398" t="s">
        <v>2113</v>
      </c>
      <c r="K8398">
        <v>0</v>
      </c>
      <c r="L8398">
        <v>1</v>
      </c>
      <c r="N8398">
        <v>1</v>
      </c>
      <c r="O8398">
        <v>1.7</v>
      </c>
      <c r="R8398">
        <v>0.8</v>
      </c>
    </row>
    <row r="8399" spans="1:18">
      <c r="A8399" t="s">
        <v>2083</v>
      </c>
      <c r="B8399" t="s">
        <v>2082</v>
      </c>
      <c r="D8399">
        <v>2021</v>
      </c>
      <c r="E8399" t="s">
        <v>2111</v>
      </c>
      <c r="F8399" t="s">
        <v>2301</v>
      </c>
      <c r="G8399">
        <v>-27.469957000000001</v>
      </c>
      <c r="H8399">
        <v>153.19459900000001</v>
      </c>
      <c r="I8399" t="s">
        <v>2334</v>
      </c>
      <c r="J8399" t="s">
        <v>2113</v>
      </c>
      <c r="K8399">
        <v>1</v>
      </c>
      <c r="L8399">
        <v>2</v>
      </c>
      <c r="N8399">
        <v>1</v>
      </c>
      <c r="O8399">
        <v>1.6</v>
      </c>
      <c r="R8399">
        <v>0.78</v>
      </c>
    </row>
    <row r="8400" spans="1:18">
      <c r="A8400" t="s">
        <v>2083</v>
      </c>
      <c r="B8400" t="s">
        <v>2082</v>
      </c>
      <c r="D8400">
        <v>2021</v>
      </c>
      <c r="E8400" t="s">
        <v>2111</v>
      </c>
      <c r="F8400" t="s">
        <v>2301</v>
      </c>
      <c r="G8400">
        <v>-27.469957000000001</v>
      </c>
      <c r="H8400">
        <v>153.19459900000001</v>
      </c>
      <c r="I8400" t="s">
        <v>2334</v>
      </c>
      <c r="J8400" t="s">
        <v>2113</v>
      </c>
      <c r="K8400">
        <v>2</v>
      </c>
      <c r="L8400">
        <v>3</v>
      </c>
      <c r="N8400">
        <v>1</v>
      </c>
      <c r="O8400">
        <v>1.6</v>
      </c>
      <c r="R8400">
        <v>0.78</v>
      </c>
    </row>
    <row r="8401" spans="1:18">
      <c r="A8401" t="s">
        <v>2083</v>
      </c>
      <c r="B8401" t="s">
        <v>2082</v>
      </c>
      <c r="D8401">
        <v>2021</v>
      </c>
      <c r="E8401" t="s">
        <v>2111</v>
      </c>
      <c r="F8401" t="s">
        <v>2301</v>
      </c>
      <c r="G8401">
        <v>-27.469957000000001</v>
      </c>
      <c r="H8401">
        <v>153.19459900000001</v>
      </c>
      <c r="I8401" t="s">
        <v>2334</v>
      </c>
      <c r="J8401" t="s">
        <v>2113</v>
      </c>
      <c r="K8401">
        <v>3</v>
      </c>
      <c r="L8401">
        <v>4</v>
      </c>
      <c r="N8401">
        <v>1</v>
      </c>
      <c r="O8401">
        <v>1.6</v>
      </c>
      <c r="R8401">
        <v>0.78</v>
      </c>
    </row>
    <row r="8402" spans="1:18">
      <c r="A8402" t="s">
        <v>2083</v>
      </c>
      <c r="B8402" t="s">
        <v>2082</v>
      </c>
      <c r="D8402">
        <v>2021</v>
      </c>
      <c r="E8402" t="s">
        <v>2111</v>
      </c>
      <c r="F8402" t="s">
        <v>2301</v>
      </c>
      <c r="G8402">
        <v>-27.469957000000001</v>
      </c>
      <c r="H8402">
        <v>153.19459900000001</v>
      </c>
      <c r="I8402" t="s">
        <v>2334</v>
      </c>
      <c r="J8402" t="s">
        <v>2113</v>
      </c>
      <c r="K8402">
        <v>4</v>
      </c>
      <c r="L8402">
        <v>5</v>
      </c>
      <c r="N8402">
        <v>1</v>
      </c>
      <c r="O8402">
        <v>1.5</v>
      </c>
      <c r="R8402">
        <v>0.76</v>
      </c>
    </row>
    <row r="8403" spans="1:18">
      <c r="A8403" t="s">
        <v>2083</v>
      </c>
      <c r="B8403" t="s">
        <v>2082</v>
      </c>
      <c r="D8403">
        <v>2021</v>
      </c>
      <c r="E8403" t="s">
        <v>2111</v>
      </c>
      <c r="F8403" t="s">
        <v>2301</v>
      </c>
      <c r="G8403">
        <v>-27.469957000000001</v>
      </c>
      <c r="H8403">
        <v>153.19459900000001</v>
      </c>
      <c r="I8403" t="s">
        <v>2334</v>
      </c>
      <c r="J8403" t="s">
        <v>2113</v>
      </c>
      <c r="K8403">
        <v>5</v>
      </c>
      <c r="L8403">
        <v>6</v>
      </c>
      <c r="N8403">
        <v>1</v>
      </c>
      <c r="O8403">
        <v>1.65</v>
      </c>
      <c r="R8403">
        <v>0.755</v>
      </c>
    </row>
    <row r="8404" spans="1:18">
      <c r="A8404" t="s">
        <v>2083</v>
      </c>
      <c r="B8404" t="s">
        <v>2082</v>
      </c>
      <c r="D8404">
        <v>2021</v>
      </c>
      <c r="E8404" t="s">
        <v>2111</v>
      </c>
      <c r="F8404" t="s">
        <v>2301</v>
      </c>
      <c r="G8404">
        <v>-27.469957000000001</v>
      </c>
      <c r="H8404">
        <v>153.19459900000001</v>
      </c>
      <c r="I8404" t="s">
        <v>2334</v>
      </c>
      <c r="J8404" t="s">
        <v>2113</v>
      </c>
      <c r="K8404">
        <v>6</v>
      </c>
      <c r="L8404">
        <v>7</v>
      </c>
      <c r="N8404">
        <v>1</v>
      </c>
      <c r="O8404">
        <v>1.65</v>
      </c>
      <c r="R8404">
        <v>0.755</v>
      </c>
    </row>
    <row r="8405" spans="1:18">
      <c r="A8405" t="s">
        <v>2083</v>
      </c>
      <c r="B8405" t="s">
        <v>2082</v>
      </c>
      <c r="D8405">
        <v>2021</v>
      </c>
      <c r="E8405" t="s">
        <v>2111</v>
      </c>
      <c r="F8405" t="s">
        <v>2301</v>
      </c>
      <c r="G8405">
        <v>-27.469957000000001</v>
      </c>
      <c r="H8405">
        <v>153.19459900000001</v>
      </c>
      <c r="I8405" t="s">
        <v>2334</v>
      </c>
      <c r="J8405" t="s">
        <v>2113</v>
      </c>
      <c r="K8405">
        <v>7</v>
      </c>
      <c r="L8405">
        <v>8</v>
      </c>
      <c r="N8405">
        <v>1</v>
      </c>
      <c r="O8405">
        <v>1.65</v>
      </c>
      <c r="R8405">
        <v>0.755</v>
      </c>
    </row>
    <row r="8406" spans="1:18">
      <c r="A8406" t="s">
        <v>2083</v>
      </c>
      <c r="B8406" t="s">
        <v>2082</v>
      </c>
      <c r="D8406">
        <v>2021</v>
      </c>
      <c r="E8406" t="s">
        <v>2111</v>
      </c>
      <c r="F8406" t="s">
        <v>2301</v>
      </c>
      <c r="G8406">
        <v>-27.469957000000001</v>
      </c>
      <c r="H8406">
        <v>153.19459900000001</v>
      </c>
      <c r="I8406" t="s">
        <v>2334</v>
      </c>
      <c r="J8406" t="s">
        <v>2113</v>
      </c>
      <c r="K8406">
        <v>8</v>
      </c>
      <c r="L8406">
        <v>9</v>
      </c>
      <c r="N8406">
        <v>1</v>
      </c>
      <c r="O8406">
        <v>1.65</v>
      </c>
      <c r="R8406">
        <v>0.755</v>
      </c>
    </row>
    <row r="8407" spans="1:18">
      <c r="A8407" t="s">
        <v>2083</v>
      </c>
      <c r="B8407" t="s">
        <v>2082</v>
      </c>
      <c r="D8407">
        <v>2021</v>
      </c>
      <c r="E8407" t="s">
        <v>2111</v>
      </c>
      <c r="F8407" t="s">
        <v>2301</v>
      </c>
      <c r="G8407">
        <v>-27.469957000000001</v>
      </c>
      <c r="H8407">
        <v>153.19459900000001</v>
      </c>
      <c r="I8407" t="s">
        <v>2334</v>
      </c>
      <c r="J8407" t="s">
        <v>2113</v>
      </c>
      <c r="K8407">
        <v>9</v>
      </c>
      <c r="L8407">
        <v>10</v>
      </c>
      <c r="N8407">
        <v>1</v>
      </c>
      <c r="O8407">
        <v>1.8</v>
      </c>
      <c r="R8407">
        <v>0.75</v>
      </c>
    </row>
    <row r="8408" spans="1:18">
      <c r="A8408" t="s">
        <v>2083</v>
      </c>
      <c r="B8408" t="s">
        <v>2082</v>
      </c>
      <c r="D8408">
        <v>2021</v>
      </c>
      <c r="E8408" t="s">
        <v>2111</v>
      </c>
      <c r="F8408" t="s">
        <v>2301</v>
      </c>
      <c r="G8408">
        <v>-27.469957000000001</v>
      </c>
      <c r="H8408">
        <v>153.19459900000001</v>
      </c>
      <c r="I8408" t="s">
        <v>2334</v>
      </c>
      <c r="J8408" t="s">
        <v>2113</v>
      </c>
      <c r="K8408">
        <v>10</v>
      </c>
      <c r="L8408">
        <v>11</v>
      </c>
      <c r="N8408">
        <v>1</v>
      </c>
      <c r="O8408">
        <v>1.7</v>
      </c>
      <c r="R8408">
        <v>0.745</v>
      </c>
    </row>
    <row r="8409" spans="1:18">
      <c r="A8409" t="s">
        <v>2083</v>
      </c>
      <c r="B8409" t="s">
        <v>2082</v>
      </c>
      <c r="D8409">
        <v>2021</v>
      </c>
      <c r="E8409" t="s">
        <v>2111</v>
      </c>
      <c r="F8409" t="s">
        <v>2301</v>
      </c>
      <c r="G8409">
        <v>-27.469957000000001</v>
      </c>
      <c r="H8409">
        <v>153.19459900000001</v>
      </c>
      <c r="I8409" t="s">
        <v>2334</v>
      </c>
      <c r="J8409" t="s">
        <v>2113</v>
      </c>
      <c r="K8409">
        <v>11</v>
      </c>
      <c r="L8409">
        <v>12</v>
      </c>
      <c r="N8409">
        <v>1</v>
      </c>
      <c r="O8409">
        <v>1.7</v>
      </c>
      <c r="R8409">
        <v>0.745</v>
      </c>
    </row>
    <row r="8410" spans="1:18">
      <c r="A8410" t="s">
        <v>2083</v>
      </c>
      <c r="B8410" t="s">
        <v>2082</v>
      </c>
      <c r="D8410">
        <v>2021</v>
      </c>
      <c r="E8410" t="s">
        <v>2111</v>
      </c>
      <c r="F8410" t="s">
        <v>2301</v>
      </c>
      <c r="G8410">
        <v>-27.469957000000001</v>
      </c>
      <c r="H8410">
        <v>153.19459900000001</v>
      </c>
      <c r="I8410" t="s">
        <v>2334</v>
      </c>
      <c r="J8410" t="s">
        <v>2113</v>
      </c>
      <c r="K8410">
        <v>12</v>
      </c>
      <c r="L8410">
        <v>13</v>
      </c>
      <c r="N8410">
        <v>1</v>
      </c>
      <c r="O8410">
        <v>1.7</v>
      </c>
      <c r="R8410">
        <v>0.745</v>
      </c>
    </row>
    <row r="8411" spans="1:18">
      <c r="A8411" t="s">
        <v>2083</v>
      </c>
      <c r="B8411" t="s">
        <v>2082</v>
      </c>
      <c r="D8411">
        <v>2021</v>
      </c>
      <c r="E8411" t="s">
        <v>2111</v>
      </c>
      <c r="F8411" t="s">
        <v>2301</v>
      </c>
      <c r="G8411">
        <v>-27.469957000000001</v>
      </c>
      <c r="H8411">
        <v>153.19459900000001</v>
      </c>
      <c r="I8411" t="s">
        <v>2334</v>
      </c>
      <c r="J8411" t="s">
        <v>2113</v>
      </c>
      <c r="K8411">
        <v>13</v>
      </c>
      <c r="L8411">
        <v>14</v>
      </c>
      <c r="N8411">
        <v>1</v>
      </c>
      <c r="O8411">
        <v>1.7</v>
      </c>
      <c r="R8411">
        <v>0.745</v>
      </c>
    </row>
    <row r="8412" spans="1:18">
      <c r="A8412" t="s">
        <v>2083</v>
      </c>
      <c r="B8412" t="s">
        <v>2082</v>
      </c>
      <c r="D8412">
        <v>2021</v>
      </c>
      <c r="E8412" t="s">
        <v>2111</v>
      </c>
      <c r="F8412" t="s">
        <v>2301</v>
      </c>
      <c r="G8412">
        <v>-27.469957000000001</v>
      </c>
      <c r="H8412">
        <v>153.19459900000001</v>
      </c>
      <c r="I8412" t="s">
        <v>2334</v>
      </c>
      <c r="J8412" t="s">
        <v>2113</v>
      </c>
      <c r="K8412">
        <v>14</v>
      </c>
      <c r="L8412">
        <v>15</v>
      </c>
      <c r="N8412">
        <v>1</v>
      </c>
      <c r="O8412">
        <v>1.6</v>
      </c>
      <c r="R8412">
        <v>0.74</v>
      </c>
    </row>
    <row r="8413" spans="1:18">
      <c r="A8413" t="s">
        <v>2083</v>
      </c>
      <c r="B8413" t="s">
        <v>2082</v>
      </c>
      <c r="D8413">
        <v>2021</v>
      </c>
      <c r="E8413" t="s">
        <v>2111</v>
      </c>
      <c r="F8413" t="s">
        <v>2301</v>
      </c>
      <c r="G8413">
        <v>-27.469957000000001</v>
      </c>
      <c r="H8413">
        <v>153.19459900000001</v>
      </c>
      <c r="I8413" t="s">
        <v>2334</v>
      </c>
      <c r="J8413" t="s">
        <v>2113</v>
      </c>
      <c r="K8413">
        <v>15</v>
      </c>
      <c r="L8413">
        <v>16</v>
      </c>
      <c r="N8413">
        <v>1</v>
      </c>
      <c r="O8413">
        <v>1.9</v>
      </c>
      <c r="R8413">
        <v>0.67</v>
      </c>
    </row>
    <row r="8414" spans="1:18">
      <c r="A8414" t="s">
        <v>2083</v>
      </c>
      <c r="B8414" t="s">
        <v>2082</v>
      </c>
      <c r="D8414">
        <v>2021</v>
      </c>
      <c r="E8414" t="s">
        <v>2111</v>
      </c>
      <c r="F8414" t="s">
        <v>2301</v>
      </c>
      <c r="G8414">
        <v>-27.469957000000001</v>
      </c>
      <c r="H8414">
        <v>153.19459900000001</v>
      </c>
      <c r="I8414" t="s">
        <v>2334</v>
      </c>
      <c r="J8414" t="s">
        <v>2113</v>
      </c>
      <c r="K8414">
        <v>16</v>
      </c>
      <c r="L8414">
        <v>17</v>
      </c>
      <c r="N8414">
        <v>1</v>
      </c>
      <c r="O8414">
        <v>1.9</v>
      </c>
      <c r="R8414">
        <v>0.67</v>
      </c>
    </row>
    <row r="8415" spans="1:18">
      <c r="A8415" t="s">
        <v>2083</v>
      </c>
      <c r="B8415" t="s">
        <v>2082</v>
      </c>
      <c r="D8415">
        <v>2021</v>
      </c>
      <c r="E8415" t="s">
        <v>2111</v>
      </c>
      <c r="F8415" t="s">
        <v>2301</v>
      </c>
      <c r="G8415">
        <v>-27.469957000000001</v>
      </c>
      <c r="H8415">
        <v>153.19459900000001</v>
      </c>
      <c r="I8415" t="s">
        <v>2334</v>
      </c>
      <c r="J8415" t="s">
        <v>2113</v>
      </c>
      <c r="K8415">
        <v>17</v>
      </c>
      <c r="L8415">
        <v>18</v>
      </c>
      <c r="N8415">
        <v>1</v>
      </c>
      <c r="O8415">
        <v>1.9</v>
      </c>
      <c r="R8415">
        <v>0.67</v>
      </c>
    </row>
    <row r="8416" spans="1:18">
      <c r="A8416" t="s">
        <v>2083</v>
      </c>
      <c r="B8416" t="s">
        <v>2082</v>
      </c>
      <c r="D8416">
        <v>2021</v>
      </c>
      <c r="E8416" t="s">
        <v>2111</v>
      </c>
      <c r="F8416" t="s">
        <v>2301</v>
      </c>
      <c r="G8416">
        <v>-27.469957000000001</v>
      </c>
      <c r="H8416">
        <v>153.19459900000001</v>
      </c>
      <c r="I8416" t="s">
        <v>2334</v>
      </c>
      <c r="J8416" t="s">
        <v>2113</v>
      </c>
      <c r="K8416">
        <v>18</v>
      </c>
      <c r="L8416">
        <v>19</v>
      </c>
      <c r="N8416">
        <v>1</v>
      </c>
      <c r="O8416">
        <v>1.9</v>
      </c>
      <c r="R8416">
        <v>0.67</v>
      </c>
    </row>
    <row r="8417" spans="1:18">
      <c r="A8417" t="s">
        <v>2083</v>
      </c>
      <c r="B8417" t="s">
        <v>2082</v>
      </c>
      <c r="D8417">
        <v>2021</v>
      </c>
      <c r="E8417" t="s">
        <v>2111</v>
      </c>
      <c r="F8417" t="s">
        <v>2301</v>
      </c>
      <c r="G8417">
        <v>-27.469957000000001</v>
      </c>
      <c r="H8417">
        <v>153.19459900000001</v>
      </c>
      <c r="I8417" t="s">
        <v>2334</v>
      </c>
      <c r="J8417" t="s">
        <v>2113</v>
      </c>
      <c r="K8417">
        <v>19</v>
      </c>
      <c r="L8417">
        <v>20</v>
      </c>
      <c r="N8417">
        <v>1</v>
      </c>
      <c r="O8417">
        <v>2.2000000000000002</v>
      </c>
      <c r="R8417">
        <v>0.6</v>
      </c>
    </row>
    <row r="8418" spans="1:18">
      <c r="A8418" t="s">
        <v>2083</v>
      </c>
      <c r="B8418" t="s">
        <v>2082</v>
      </c>
      <c r="D8418">
        <v>2021</v>
      </c>
      <c r="E8418" t="s">
        <v>2111</v>
      </c>
      <c r="F8418" t="s">
        <v>2301</v>
      </c>
      <c r="G8418">
        <v>-27.469957000000001</v>
      </c>
      <c r="H8418">
        <v>153.19459900000001</v>
      </c>
      <c r="I8418" t="s">
        <v>2334</v>
      </c>
      <c r="J8418" t="s">
        <v>2113</v>
      </c>
      <c r="K8418">
        <v>20</v>
      </c>
      <c r="L8418">
        <v>21</v>
      </c>
      <c r="N8418">
        <v>1</v>
      </c>
      <c r="O8418">
        <v>1.95</v>
      </c>
      <c r="R8418">
        <v>0.59499999999999997</v>
      </c>
    </row>
    <row r="8419" spans="1:18">
      <c r="A8419" t="s">
        <v>2083</v>
      </c>
      <c r="B8419" t="s">
        <v>2082</v>
      </c>
      <c r="D8419">
        <v>2021</v>
      </c>
      <c r="E8419" t="s">
        <v>2111</v>
      </c>
      <c r="F8419" t="s">
        <v>2301</v>
      </c>
      <c r="G8419">
        <v>-27.469957000000001</v>
      </c>
      <c r="H8419">
        <v>153.19459900000001</v>
      </c>
      <c r="I8419" t="s">
        <v>2334</v>
      </c>
      <c r="J8419" t="s">
        <v>2113</v>
      </c>
      <c r="K8419">
        <v>21</v>
      </c>
      <c r="L8419">
        <v>22</v>
      </c>
      <c r="N8419">
        <v>1</v>
      </c>
      <c r="O8419">
        <v>1.95</v>
      </c>
      <c r="R8419">
        <v>0.59499999999999997</v>
      </c>
    </row>
    <row r="8420" spans="1:18">
      <c r="A8420" t="s">
        <v>2083</v>
      </c>
      <c r="B8420" t="s">
        <v>2082</v>
      </c>
      <c r="D8420">
        <v>2021</v>
      </c>
      <c r="E8420" t="s">
        <v>2111</v>
      </c>
      <c r="F8420" t="s">
        <v>2301</v>
      </c>
      <c r="G8420">
        <v>-27.469957000000001</v>
      </c>
      <c r="H8420">
        <v>153.19459900000001</v>
      </c>
      <c r="I8420" t="s">
        <v>2334</v>
      </c>
      <c r="J8420" t="s">
        <v>2113</v>
      </c>
      <c r="K8420">
        <v>22</v>
      </c>
      <c r="L8420">
        <v>23</v>
      </c>
      <c r="N8420">
        <v>1</v>
      </c>
      <c r="O8420">
        <v>1.95</v>
      </c>
      <c r="R8420">
        <v>0.59499999999999997</v>
      </c>
    </row>
    <row r="8421" spans="1:18">
      <c r="A8421" t="s">
        <v>2083</v>
      </c>
      <c r="B8421" t="s">
        <v>2082</v>
      </c>
      <c r="D8421">
        <v>2021</v>
      </c>
      <c r="E8421" t="s">
        <v>2111</v>
      </c>
      <c r="F8421" t="s">
        <v>2301</v>
      </c>
      <c r="G8421">
        <v>-27.469957000000001</v>
      </c>
      <c r="H8421">
        <v>153.19459900000001</v>
      </c>
      <c r="I8421" t="s">
        <v>2334</v>
      </c>
      <c r="J8421" t="s">
        <v>2113</v>
      </c>
      <c r="K8421">
        <v>23</v>
      </c>
      <c r="L8421">
        <v>24</v>
      </c>
      <c r="N8421">
        <v>1</v>
      </c>
      <c r="O8421">
        <v>1.95</v>
      </c>
      <c r="R8421">
        <v>0.59499999999999997</v>
      </c>
    </row>
    <row r="8422" spans="1:18">
      <c r="A8422" t="s">
        <v>2083</v>
      </c>
      <c r="B8422" t="s">
        <v>2082</v>
      </c>
      <c r="D8422">
        <v>2021</v>
      </c>
      <c r="E8422" t="s">
        <v>2111</v>
      </c>
      <c r="F8422" t="s">
        <v>2301</v>
      </c>
      <c r="G8422">
        <v>-27.469957000000001</v>
      </c>
      <c r="H8422">
        <v>153.19459900000001</v>
      </c>
      <c r="I8422" t="s">
        <v>2334</v>
      </c>
      <c r="J8422" t="s">
        <v>2113</v>
      </c>
      <c r="K8422">
        <v>24</v>
      </c>
      <c r="L8422">
        <v>25</v>
      </c>
      <c r="N8422">
        <v>1</v>
      </c>
      <c r="O8422">
        <v>1.7</v>
      </c>
      <c r="R8422">
        <v>0.59</v>
      </c>
    </row>
    <row r="8423" spans="1:18">
      <c r="A8423" t="s">
        <v>2083</v>
      </c>
      <c r="B8423" t="s">
        <v>2082</v>
      </c>
      <c r="D8423">
        <v>2021</v>
      </c>
      <c r="E8423" t="s">
        <v>2111</v>
      </c>
      <c r="F8423" t="s">
        <v>2301</v>
      </c>
      <c r="G8423">
        <v>-27.469957000000001</v>
      </c>
      <c r="H8423">
        <v>153.19459900000001</v>
      </c>
      <c r="I8423" t="s">
        <v>2334</v>
      </c>
      <c r="J8423" t="s">
        <v>2113</v>
      </c>
      <c r="K8423">
        <v>25</v>
      </c>
      <c r="L8423">
        <v>26</v>
      </c>
      <c r="N8423">
        <v>1</v>
      </c>
      <c r="O8423">
        <v>1.85</v>
      </c>
      <c r="R8423">
        <v>0.56999999999999995</v>
      </c>
    </row>
    <row r="8424" spans="1:18">
      <c r="A8424" t="s">
        <v>2083</v>
      </c>
      <c r="B8424" t="s">
        <v>2082</v>
      </c>
      <c r="D8424">
        <v>2021</v>
      </c>
      <c r="E8424" t="s">
        <v>2111</v>
      </c>
      <c r="F8424" t="s">
        <v>2301</v>
      </c>
      <c r="G8424">
        <v>-27.469957000000001</v>
      </c>
      <c r="H8424">
        <v>153.19459900000001</v>
      </c>
      <c r="I8424" t="s">
        <v>2334</v>
      </c>
      <c r="J8424" t="s">
        <v>2113</v>
      </c>
      <c r="K8424">
        <v>26</v>
      </c>
      <c r="L8424">
        <v>27</v>
      </c>
      <c r="N8424">
        <v>1</v>
      </c>
      <c r="O8424">
        <v>1.85</v>
      </c>
      <c r="R8424">
        <v>0.56999999999999995</v>
      </c>
    </row>
    <row r="8425" spans="1:18">
      <c r="A8425" t="s">
        <v>2083</v>
      </c>
      <c r="B8425" t="s">
        <v>2082</v>
      </c>
      <c r="D8425">
        <v>2021</v>
      </c>
      <c r="E8425" t="s">
        <v>2111</v>
      </c>
      <c r="F8425" t="s">
        <v>2301</v>
      </c>
      <c r="G8425">
        <v>-27.469957000000001</v>
      </c>
      <c r="H8425">
        <v>153.19459900000001</v>
      </c>
      <c r="I8425" t="s">
        <v>2334</v>
      </c>
      <c r="J8425" t="s">
        <v>2113</v>
      </c>
      <c r="K8425">
        <v>27</v>
      </c>
      <c r="L8425">
        <v>28</v>
      </c>
      <c r="N8425">
        <v>1</v>
      </c>
      <c r="O8425">
        <v>1.85</v>
      </c>
      <c r="R8425">
        <v>0.56999999999999995</v>
      </c>
    </row>
    <row r="8426" spans="1:18">
      <c r="A8426" t="s">
        <v>2083</v>
      </c>
      <c r="B8426" t="s">
        <v>2082</v>
      </c>
      <c r="D8426">
        <v>2021</v>
      </c>
      <c r="E8426" t="s">
        <v>2111</v>
      </c>
      <c r="F8426" t="s">
        <v>2301</v>
      </c>
      <c r="G8426">
        <v>-27.469957000000001</v>
      </c>
      <c r="H8426">
        <v>153.19459900000001</v>
      </c>
      <c r="I8426" t="s">
        <v>2334</v>
      </c>
      <c r="J8426" t="s">
        <v>2113</v>
      </c>
      <c r="K8426">
        <v>28</v>
      </c>
      <c r="L8426">
        <v>29</v>
      </c>
      <c r="N8426">
        <v>1</v>
      </c>
      <c r="O8426">
        <v>1.85</v>
      </c>
      <c r="R8426">
        <v>0.56999999999999995</v>
      </c>
    </row>
    <row r="8427" spans="1:18">
      <c r="A8427" t="s">
        <v>2083</v>
      </c>
      <c r="B8427" t="s">
        <v>2082</v>
      </c>
      <c r="D8427">
        <v>2021</v>
      </c>
      <c r="E8427" t="s">
        <v>2111</v>
      </c>
      <c r="F8427" t="s">
        <v>2301</v>
      </c>
      <c r="G8427">
        <v>-27.469957000000001</v>
      </c>
      <c r="H8427">
        <v>153.19459900000001</v>
      </c>
      <c r="I8427" t="s">
        <v>2334</v>
      </c>
      <c r="J8427" t="s">
        <v>2113</v>
      </c>
      <c r="K8427">
        <v>29</v>
      </c>
      <c r="L8427">
        <v>30</v>
      </c>
      <c r="N8427">
        <v>1</v>
      </c>
      <c r="O8427">
        <v>2</v>
      </c>
      <c r="R8427">
        <v>0.55000000000000004</v>
      </c>
    </row>
    <row r="8428" spans="1:18">
      <c r="A8428" t="s">
        <v>2083</v>
      </c>
      <c r="B8428" t="s">
        <v>2082</v>
      </c>
      <c r="D8428">
        <v>2021</v>
      </c>
      <c r="E8428" t="s">
        <v>2111</v>
      </c>
      <c r="F8428" t="s">
        <v>2301</v>
      </c>
      <c r="G8428">
        <v>-27.469957000000001</v>
      </c>
      <c r="H8428">
        <v>153.19459900000001</v>
      </c>
      <c r="I8428" t="s">
        <v>2334</v>
      </c>
      <c r="J8428" t="s">
        <v>2113</v>
      </c>
      <c r="K8428">
        <v>30</v>
      </c>
      <c r="L8428">
        <v>31</v>
      </c>
      <c r="N8428">
        <v>1</v>
      </c>
      <c r="O8428">
        <v>1.9</v>
      </c>
      <c r="R8428">
        <v>0.57499999999999996</v>
      </c>
    </row>
    <row r="8429" spans="1:18">
      <c r="A8429" t="s">
        <v>2083</v>
      </c>
      <c r="B8429" t="s">
        <v>2082</v>
      </c>
      <c r="D8429">
        <v>2021</v>
      </c>
      <c r="E8429" t="s">
        <v>2111</v>
      </c>
      <c r="F8429" t="s">
        <v>2301</v>
      </c>
      <c r="G8429">
        <v>-27.469957000000001</v>
      </c>
      <c r="H8429">
        <v>153.19459900000001</v>
      </c>
      <c r="I8429" t="s">
        <v>2334</v>
      </c>
      <c r="J8429" t="s">
        <v>2113</v>
      </c>
      <c r="K8429">
        <v>31</v>
      </c>
      <c r="L8429">
        <v>32</v>
      </c>
      <c r="N8429">
        <v>1</v>
      </c>
      <c r="O8429">
        <v>1.9</v>
      </c>
      <c r="R8429">
        <v>0.57499999999999996</v>
      </c>
    </row>
    <row r="8430" spans="1:18">
      <c r="A8430" t="s">
        <v>2083</v>
      </c>
      <c r="B8430" t="s">
        <v>2082</v>
      </c>
      <c r="D8430">
        <v>2021</v>
      </c>
      <c r="E8430" t="s">
        <v>2111</v>
      </c>
      <c r="F8430" t="s">
        <v>2301</v>
      </c>
      <c r="G8430">
        <v>-27.469957000000001</v>
      </c>
      <c r="H8430">
        <v>153.19459900000001</v>
      </c>
      <c r="I8430" t="s">
        <v>2334</v>
      </c>
      <c r="J8430" t="s">
        <v>2113</v>
      </c>
      <c r="K8430">
        <v>32</v>
      </c>
      <c r="L8430">
        <v>33</v>
      </c>
      <c r="N8430">
        <v>1</v>
      </c>
      <c r="O8430">
        <v>1.9</v>
      </c>
      <c r="R8430">
        <v>0.57499999999999996</v>
      </c>
    </row>
    <row r="8431" spans="1:18">
      <c r="A8431" t="s">
        <v>2083</v>
      </c>
      <c r="B8431" t="s">
        <v>2082</v>
      </c>
      <c r="D8431">
        <v>2021</v>
      </c>
      <c r="E8431" t="s">
        <v>2111</v>
      </c>
      <c r="F8431" t="s">
        <v>2301</v>
      </c>
      <c r="G8431">
        <v>-27.469957000000001</v>
      </c>
      <c r="H8431">
        <v>153.19459900000001</v>
      </c>
      <c r="I8431" t="s">
        <v>2334</v>
      </c>
      <c r="J8431" t="s">
        <v>2113</v>
      </c>
      <c r="K8431">
        <v>33</v>
      </c>
      <c r="L8431">
        <v>34</v>
      </c>
      <c r="N8431">
        <v>1</v>
      </c>
      <c r="O8431">
        <v>1.9</v>
      </c>
      <c r="R8431">
        <v>0.57499999999999996</v>
      </c>
    </row>
    <row r="8432" spans="1:18">
      <c r="A8432" t="s">
        <v>2083</v>
      </c>
      <c r="B8432" t="s">
        <v>2082</v>
      </c>
      <c r="D8432">
        <v>2021</v>
      </c>
      <c r="E8432" t="s">
        <v>2111</v>
      </c>
      <c r="F8432" t="s">
        <v>2301</v>
      </c>
      <c r="G8432">
        <v>-27.469957000000001</v>
      </c>
      <c r="H8432">
        <v>153.19459900000001</v>
      </c>
      <c r="I8432" t="s">
        <v>2334</v>
      </c>
      <c r="J8432" t="s">
        <v>2113</v>
      </c>
      <c r="K8432">
        <v>34</v>
      </c>
      <c r="L8432">
        <v>35</v>
      </c>
      <c r="N8432">
        <v>1</v>
      </c>
      <c r="O8432">
        <v>1.8</v>
      </c>
      <c r="R8432">
        <v>0.6</v>
      </c>
    </row>
    <row r="8433" spans="1:18">
      <c r="A8433" t="s">
        <v>2083</v>
      </c>
      <c r="B8433" t="s">
        <v>2082</v>
      </c>
      <c r="D8433">
        <v>2021</v>
      </c>
      <c r="E8433" t="s">
        <v>2111</v>
      </c>
      <c r="F8433" t="s">
        <v>2301</v>
      </c>
      <c r="G8433">
        <v>-27.469957000000001</v>
      </c>
      <c r="H8433">
        <v>153.19459900000001</v>
      </c>
      <c r="I8433" t="s">
        <v>2334</v>
      </c>
      <c r="J8433" t="s">
        <v>2113</v>
      </c>
      <c r="K8433">
        <v>35</v>
      </c>
      <c r="L8433">
        <v>36</v>
      </c>
      <c r="N8433">
        <v>1</v>
      </c>
      <c r="O8433">
        <v>1.8</v>
      </c>
      <c r="R8433">
        <v>0.59499999999999997</v>
      </c>
    </row>
    <row r="8434" spans="1:18">
      <c r="A8434" t="s">
        <v>2083</v>
      </c>
      <c r="B8434" t="s">
        <v>2082</v>
      </c>
      <c r="D8434">
        <v>2021</v>
      </c>
      <c r="E8434" t="s">
        <v>2111</v>
      </c>
      <c r="F8434" t="s">
        <v>2301</v>
      </c>
      <c r="G8434">
        <v>-27.469957000000001</v>
      </c>
      <c r="H8434">
        <v>153.19459900000001</v>
      </c>
      <c r="I8434" t="s">
        <v>2334</v>
      </c>
      <c r="J8434" t="s">
        <v>2113</v>
      </c>
      <c r="K8434">
        <v>36</v>
      </c>
      <c r="L8434">
        <v>37</v>
      </c>
      <c r="N8434">
        <v>1</v>
      </c>
      <c r="O8434">
        <v>1.8</v>
      </c>
      <c r="R8434">
        <v>0.59499999999999997</v>
      </c>
    </row>
    <row r="8435" spans="1:18">
      <c r="A8435" t="s">
        <v>2083</v>
      </c>
      <c r="B8435" t="s">
        <v>2082</v>
      </c>
      <c r="D8435">
        <v>2021</v>
      </c>
      <c r="E8435" t="s">
        <v>2111</v>
      </c>
      <c r="F8435" t="s">
        <v>2301</v>
      </c>
      <c r="G8435">
        <v>-27.469957000000001</v>
      </c>
      <c r="H8435">
        <v>153.19459900000001</v>
      </c>
      <c r="I8435" t="s">
        <v>2334</v>
      </c>
      <c r="J8435" t="s">
        <v>2113</v>
      </c>
      <c r="K8435">
        <v>37</v>
      </c>
      <c r="L8435">
        <v>38</v>
      </c>
      <c r="N8435">
        <v>1</v>
      </c>
      <c r="O8435">
        <v>1.8</v>
      </c>
      <c r="R8435">
        <v>0.59499999999999997</v>
      </c>
    </row>
    <row r="8436" spans="1:18">
      <c r="A8436" t="s">
        <v>2083</v>
      </c>
      <c r="B8436" t="s">
        <v>2082</v>
      </c>
      <c r="D8436">
        <v>2021</v>
      </c>
      <c r="E8436" t="s">
        <v>2111</v>
      </c>
      <c r="F8436" t="s">
        <v>2301</v>
      </c>
      <c r="G8436">
        <v>-27.469957000000001</v>
      </c>
      <c r="H8436">
        <v>153.19459900000001</v>
      </c>
      <c r="I8436" t="s">
        <v>2334</v>
      </c>
      <c r="J8436" t="s">
        <v>2113</v>
      </c>
      <c r="K8436">
        <v>38</v>
      </c>
      <c r="L8436">
        <v>39</v>
      </c>
      <c r="N8436">
        <v>1</v>
      </c>
      <c r="O8436">
        <v>1.8</v>
      </c>
      <c r="R8436">
        <v>0.59499999999999997</v>
      </c>
    </row>
    <row r="8437" spans="1:18">
      <c r="A8437" t="s">
        <v>2083</v>
      </c>
      <c r="B8437" t="s">
        <v>2082</v>
      </c>
      <c r="D8437">
        <v>2021</v>
      </c>
      <c r="E8437" t="s">
        <v>2111</v>
      </c>
      <c r="F8437" t="s">
        <v>2301</v>
      </c>
      <c r="G8437">
        <v>-27.469957000000001</v>
      </c>
      <c r="H8437">
        <v>153.19459900000001</v>
      </c>
      <c r="I8437" t="s">
        <v>2334</v>
      </c>
      <c r="J8437" t="s">
        <v>2113</v>
      </c>
      <c r="K8437">
        <v>39</v>
      </c>
      <c r="L8437">
        <v>40</v>
      </c>
      <c r="N8437">
        <v>1</v>
      </c>
      <c r="O8437">
        <v>1.8</v>
      </c>
      <c r="R8437">
        <v>0.59</v>
      </c>
    </row>
    <row r="8438" spans="1:18">
      <c r="A8438" t="s">
        <v>2083</v>
      </c>
      <c r="B8438" t="s">
        <v>2082</v>
      </c>
      <c r="D8438">
        <v>2021</v>
      </c>
      <c r="E8438" t="s">
        <v>2111</v>
      </c>
      <c r="F8438" t="s">
        <v>2301</v>
      </c>
      <c r="G8438">
        <v>-27.469957000000001</v>
      </c>
      <c r="H8438">
        <v>153.19459900000001</v>
      </c>
      <c r="I8438" t="s">
        <v>2334</v>
      </c>
      <c r="J8438" t="s">
        <v>2113</v>
      </c>
      <c r="K8438">
        <v>40</v>
      </c>
      <c r="L8438">
        <v>41</v>
      </c>
      <c r="N8438">
        <v>1</v>
      </c>
      <c r="O8438">
        <v>1.9</v>
      </c>
      <c r="R8438">
        <v>0.58499999999999996</v>
      </c>
    </row>
    <row r="8439" spans="1:18">
      <c r="A8439" t="s">
        <v>2083</v>
      </c>
      <c r="B8439" t="s">
        <v>2082</v>
      </c>
      <c r="D8439">
        <v>2021</v>
      </c>
      <c r="E8439" t="s">
        <v>2111</v>
      </c>
      <c r="F8439" t="s">
        <v>2301</v>
      </c>
      <c r="G8439">
        <v>-27.469957000000001</v>
      </c>
      <c r="H8439">
        <v>153.19459900000001</v>
      </c>
      <c r="I8439" t="s">
        <v>2334</v>
      </c>
      <c r="J8439" t="s">
        <v>2113</v>
      </c>
      <c r="K8439">
        <v>41</v>
      </c>
      <c r="L8439">
        <v>42</v>
      </c>
      <c r="N8439">
        <v>1</v>
      </c>
      <c r="O8439">
        <v>1.9</v>
      </c>
      <c r="R8439">
        <v>0.58499999999999996</v>
      </c>
    </row>
    <row r="8440" spans="1:18">
      <c r="A8440" t="s">
        <v>2083</v>
      </c>
      <c r="B8440" t="s">
        <v>2082</v>
      </c>
      <c r="D8440">
        <v>2021</v>
      </c>
      <c r="E8440" t="s">
        <v>2111</v>
      </c>
      <c r="F8440" t="s">
        <v>2301</v>
      </c>
      <c r="G8440">
        <v>-27.469957000000001</v>
      </c>
      <c r="H8440">
        <v>153.19459900000001</v>
      </c>
      <c r="I8440" t="s">
        <v>2334</v>
      </c>
      <c r="J8440" t="s">
        <v>2113</v>
      </c>
      <c r="K8440">
        <v>42</v>
      </c>
      <c r="L8440">
        <v>43</v>
      </c>
      <c r="N8440">
        <v>1</v>
      </c>
      <c r="O8440">
        <v>1.9</v>
      </c>
      <c r="R8440">
        <v>0.58499999999999996</v>
      </c>
    </row>
    <row r="8441" spans="1:18">
      <c r="A8441" t="s">
        <v>2083</v>
      </c>
      <c r="B8441" t="s">
        <v>2082</v>
      </c>
      <c r="D8441">
        <v>2021</v>
      </c>
      <c r="E8441" t="s">
        <v>2111</v>
      </c>
      <c r="F8441" t="s">
        <v>2301</v>
      </c>
      <c r="G8441">
        <v>-27.469957000000001</v>
      </c>
      <c r="H8441">
        <v>153.19459900000001</v>
      </c>
      <c r="I8441" t="s">
        <v>2334</v>
      </c>
      <c r="J8441" t="s">
        <v>2113</v>
      </c>
      <c r="K8441">
        <v>43</v>
      </c>
      <c r="L8441">
        <v>44</v>
      </c>
      <c r="N8441">
        <v>1</v>
      </c>
      <c r="O8441">
        <v>1.9</v>
      </c>
      <c r="R8441">
        <v>0.58499999999999996</v>
      </c>
    </row>
    <row r="8442" spans="1:18">
      <c r="A8442" t="s">
        <v>2083</v>
      </c>
      <c r="B8442" t="s">
        <v>2082</v>
      </c>
      <c r="D8442">
        <v>2021</v>
      </c>
      <c r="E8442" t="s">
        <v>2111</v>
      </c>
      <c r="F8442" t="s">
        <v>2301</v>
      </c>
      <c r="G8442">
        <v>-27.469957000000001</v>
      </c>
      <c r="H8442">
        <v>153.19459900000001</v>
      </c>
      <c r="I8442" t="s">
        <v>2334</v>
      </c>
      <c r="J8442" t="s">
        <v>2113</v>
      </c>
      <c r="K8442">
        <v>44</v>
      </c>
      <c r="L8442">
        <v>45</v>
      </c>
      <c r="N8442">
        <v>1</v>
      </c>
      <c r="O8442">
        <v>2</v>
      </c>
      <c r="R8442">
        <v>0.57999999999999996</v>
      </c>
    </row>
    <row r="8443" spans="1:18">
      <c r="A8443" t="s">
        <v>2083</v>
      </c>
      <c r="B8443" t="s">
        <v>2082</v>
      </c>
      <c r="D8443">
        <v>2021</v>
      </c>
      <c r="E8443" t="s">
        <v>2111</v>
      </c>
      <c r="F8443" t="s">
        <v>2301</v>
      </c>
      <c r="G8443">
        <v>-27.469957000000001</v>
      </c>
      <c r="H8443">
        <v>153.19459900000001</v>
      </c>
      <c r="I8443" t="s">
        <v>2334</v>
      </c>
      <c r="J8443" t="s">
        <v>2113</v>
      </c>
      <c r="K8443">
        <v>45</v>
      </c>
      <c r="L8443">
        <v>46</v>
      </c>
      <c r="N8443">
        <v>1</v>
      </c>
      <c r="O8443">
        <v>2</v>
      </c>
      <c r="R8443">
        <v>0.61</v>
      </c>
    </row>
    <row r="8444" spans="1:18">
      <c r="A8444" t="s">
        <v>2083</v>
      </c>
      <c r="B8444" t="s">
        <v>2082</v>
      </c>
      <c r="D8444">
        <v>2021</v>
      </c>
      <c r="E8444" t="s">
        <v>2111</v>
      </c>
      <c r="F8444" t="s">
        <v>2301</v>
      </c>
      <c r="G8444">
        <v>-27.469957000000001</v>
      </c>
      <c r="H8444">
        <v>153.19459900000001</v>
      </c>
      <c r="I8444" t="s">
        <v>2334</v>
      </c>
      <c r="J8444" t="s">
        <v>2113</v>
      </c>
      <c r="K8444">
        <v>46</v>
      </c>
      <c r="L8444">
        <v>47</v>
      </c>
      <c r="N8444">
        <v>1</v>
      </c>
      <c r="O8444">
        <v>2</v>
      </c>
      <c r="R8444">
        <v>0.61</v>
      </c>
    </row>
    <row r="8445" spans="1:18">
      <c r="A8445" t="s">
        <v>2083</v>
      </c>
      <c r="B8445" t="s">
        <v>2082</v>
      </c>
      <c r="D8445">
        <v>2021</v>
      </c>
      <c r="E8445" t="s">
        <v>2111</v>
      </c>
      <c r="F8445" t="s">
        <v>2301</v>
      </c>
      <c r="G8445">
        <v>-27.469957000000001</v>
      </c>
      <c r="H8445">
        <v>153.19459900000001</v>
      </c>
      <c r="I8445" t="s">
        <v>2334</v>
      </c>
      <c r="J8445" t="s">
        <v>2113</v>
      </c>
      <c r="K8445">
        <v>47</v>
      </c>
      <c r="L8445">
        <v>48</v>
      </c>
      <c r="N8445">
        <v>1</v>
      </c>
      <c r="O8445">
        <v>2</v>
      </c>
      <c r="R8445">
        <v>0.61</v>
      </c>
    </row>
    <row r="8446" spans="1:18">
      <c r="A8446" t="s">
        <v>2083</v>
      </c>
      <c r="B8446" t="s">
        <v>2082</v>
      </c>
      <c r="D8446">
        <v>2021</v>
      </c>
      <c r="E8446" t="s">
        <v>2111</v>
      </c>
      <c r="F8446" t="s">
        <v>2301</v>
      </c>
      <c r="G8446">
        <v>-27.469957000000001</v>
      </c>
      <c r="H8446">
        <v>153.19459900000001</v>
      </c>
      <c r="I8446" t="s">
        <v>2334</v>
      </c>
      <c r="J8446" t="s">
        <v>2113</v>
      </c>
      <c r="K8446">
        <v>48</v>
      </c>
      <c r="L8446">
        <v>49</v>
      </c>
      <c r="N8446">
        <v>1</v>
      </c>
      <c r="O8446">
        <v>2</v>
      </c>
      <c r="R8446">
        <v>0.61</v>
      </c>
    </row>
    <row r="8447" spans="1:18">
      <c r="A8447" t="s">
        <v>2083</v>
      </c>
      <c r="B8447" t="s">
        <v>2082</v>
      </c>
      <c r="D8447">
        <v>2021</v>
      </c>
      <c r="E8447" t="s">
        <v>2111</v>
      </c>
      <c r="F8447" t="s">
        <v>2301</v>
      </c>
      <c r="G8447">
        <v>-27.469957000000001</v>
      </c>
      <c r="H8447">
        <v>153.19459900000001</v>
      </c>
      <c r="I8447" t="s">
        <v>2334</v>
      </c>
      <c r="J8447" t="s">
        <v>2113</v>
      </c>
      <c r="K8447">
        <v>49</v>
      </c>
      <c r="L8447">
        <v>50</v>
      </c>
      <c r="N8447">
        <v>1</v>
      </c>
      <c r="O8447">
        <v>2</v>
      </c>
      <c r="R8447">
        <v>0.64</v>
      </c>
    </row>
    <row r="8448" spans="1:18">
      <c r="A8448" t="s">
        <v>2083</v>
      </c>
      <c r="B8448" t="s">
        <v>2082</v>
      </c>
      <c r="D8448">
        <v>2021</v>
      </c>
      <c r="E8448" t="s">
        <v>2111</v>
      </c>
      <c r="F8448" t="s">
        <v>2301</v>
      </c>
      <c r="G8448">
        <v>-27.469957000000001</v>
      </c>
      <c r="H8448">
        <v>153.19459900000001</v>
      </c>
      <c r="I8448" t="s">
        <v>2334</v>
      </c>
      <c r="J8448" t="s">
        <v>2113</v>
      </c>
      <c r="K8448">
        <v>50</v>
      </c>
      <c r="L8448">
        <v>51</v>
      </c>
      <c r="N8448">
        <v>1</v>
      </c>
      <c r="O8448">
        <v>2.2000000000000002</v>
      </c>
      <c r="R8448">
        <v>0.64</v>
      </c>
    </row>
    <row r="8449" spans="1:18">
      <c r="A8449" t="s">
        <v>2083</v>
      </c>
      <c r="B8449" t="s">
        <v>2082</v>
      </c>
      <c r="D8449">
        <v>2021</v>
      </c>
      <c r="E8449" t="s">
        <v>2111</v>
      </c>
      <c r="F8449" t="s">
        <v>2301</v>
      </c>
      <c r="G8449">
        <v>-27.469957000000001</v>
      </c>
      <c r="H8449">
        <v>153.19459900000001</v>
      </c>
      <c r="I8449" t="s">
        <v>2334</v>
      </c>
      <c r="J8449" t="s">
        <v>2113</v>
      </c>
      <c r="K8449">
        <v>51</v>
      </c>
      <c r="L8449">
        <v>52</v>
      </c>
      <c r="N8449">
        <v>1</v>
      </c>
      <c r="O8449">
        <v>2.2000000000000002</v>
      </c>
      <c r="R8449">
        <v>0.64</v>
      </c>
    </row>
    <row r="8450" spans="1:18">
      <c r="A8450" t="s">
        <v>2083</v>
      </c>
      <c r="B8450" t="s">
        <v>2082</v>
      </c>
      <c r="D8450">
        <v>2021</v>
      </c>
      <c r="E8450" t="s">
        <v>2111</v>
      </c>
      <c r="F8450" t="s">
        <v>2301</v>
      </c>
      <c r="G8450">
        <v>-27.469957000000001</v>
      </c>
      <c r="H8450">
        <v>153.19459900000001</v>
      </c>
      <c r="I8450" t="s">
        <v>2334</v>
      </c>
      <c r="J8450" t="s">
        <v>2113</v>
      </c>
      <c r="K8450">
        <v>52</v>
      </c>
      <c r="L8450">
        <v>53</v>
      </c>
      <c r="N8450">
        <v>1</v>
      </c>
      <c r="O8450">
        <v>2.2000000000000002</v>
      </c>
      <c r="R8450">
        <v>0.64</v>
      </c>
    </row>
    <row r="8451" spans="1:18">
      <c r="A8451" t="s">
        <v>2083</v>
      </c>
      <c r="B8451" t="s">
        <v>2082</v>
      </c>
      <c r="D8451">
        <v>2021</v>
      </c>
      <c r="E8451" t="s">
        <v>2111</v>
      </c>
      <c r="F8451" t="s">
        <v>2301</v>
      </c>
      <c r="G8451">
        <v>-27.469957000000001</v>
      </c>
      <c r="H8451">
        <v>153.19459900000001</v>
      </c>
      <c r="I8451" t="s">
        <v>2334</v>
      </c>
      <c r="J8451" t="s">
        <v>2113</v>
      </c>
      <c r="K8451">
        <v>53</v>
      </c>
      <c r="L8451">
        <v>54</v>
      </c>
      <c r="N8451">
        <v>1</v>
      </c>
      <c r="O8451">
        <v>2.2000000000000002</v>
      </c>
      <c r="R8451">
        <v>0.64</v>
      </c>
    </row>
    <row r="8452" spans="1:18">
      <c r="A8452" t="s">
        <v>2083</v>
      </c>
      <c r="B8452" t="s">
        <v>2082</v>
      </c>
      <c r="D8452">
        <v>2021</v>
      </c>
      <c r="E8452" t="s">
        <v>2111</v>
      </c>
      <c r="F8452" t="s">
        <v>2301</v>
      </c>
      <c r="G8452">
        <v>-27.469957000000001</v>
      </c>
      <c r="H8452">
        <v>153.19459900000001</v>
      </c>
      <c r="I8452" t="s">
        <v>2334</v>
      </c>
      <c r="J8452" t="s">
        <v>2113</v>
      </c>
      <c r="K8452">
        <v>54</v>
      </c>
      <c r="L8452">
        <v>55</v>
      </c>
      <c r="N8452">
        <v>1</v>
      </c>
      <c r="O8452">
        <v>2.4</v>
      </c>
      <c r="R8452">
        <v>0.64</v>
      </c>
    </row>
    <row r="8453" spans="1:18">
      <c r="A8453" t="s">
        <v>2083</v>
      </c>
      <c r="B8453" t="s">
        <v>2082</v>
      </c>
      <c r="D8453">
        <v>2021</v>
      </c>
      <c r="E8453" t="s">
        <v>2111</v>
      </c>
      <c r="F8453" t="s">
        <v>2301</v>
      </c>
      <c r="G8453">
        <v>-27.469957000000001</v>
      </c>
      <c r="H8453">
        <v>153.19459900000001</v>
      </c>
      <c r="I8453" t="s">
        <v>2334</v>
      </c>
      <c r="J8453" t="s">
        <v>2113</v>
      </c>
      <c r="K8453">
        <v>55</v>
      </c>
      <c r="L8453">
        <v>56</v>
      </c>
      <c r="N8453">
        <v>1</v>
      </c>
      <c r="O8453">
        <v>2.2999999999999998</v>
      </c>
      <c r="R8453">
        <v>0.625</v>
      </c>
    </row>
    <row r="8454" spans="1:18">
      <c r="A8454" t="s">
        <v>2083</v>
      </c>
      <c r="B8454" t="s">
        <v>2082</v>
      </c>
      <c r="D8454">
        <v>2021</v>
      </c>
      <c r="E8454" t="s">
        <v>2111</v>
      </c>
      <c r="F8454" t="s">
        <v>2301</v>
      </c>
      <c r="G8454">
        <v>-27.469957000000001</v>
      </c>
      <c r="H8454">
        <v>153.19459900000001</v>
      </c>
      <c r="I8454" t="s">
        <v>2334</v>
      </c>
      <c r="J8454" t="s">
        <v>2113</v>
      </c>
      <c r="K8454">
        <v>56</v>
      </c>
      <c r="L8454">
        <v>57</v>
      </c>
      <c r="N8454">
        <v>1</v>
      </c>
      <c r="O8454">
        <v>2.2999999999999998</v>
      </c>
      <c r="R8454">
        <v>0.625</v>
      </c>
    </row>
    <row r="8455" spans="1:18">
      <c r="A8455" t="s">
        <v>2083</v>
      </c>
      <c r="B8455" t="s">
        <v>2082</v>
      </c>
      <c r="D8455">
        <v>2021</v>
      </c>
      <c r="E8455" t="s">
        <v>2111</v>
      </c>
      <c r="F8455" t="s">
        <v>2301</v>
      </c>
      <c r="G8455">
        <v>-27.469957000000001</v>
      </c>
      <c r="H8455">
        <v>153.19459900000001</v>
      </c>
      <c r="I8455" t="s">
        <v>2334</v>
      </c>
      <c r="J8455" t="s">
        <v>2113</v>
      </c>
      <c r="K8455">
        <v>57</v>
      </c>
      <c r="L8455">
        <v>58</v>
      </c>
      <c r="N8455">
        <v>1</v>
      </c>
      <c r="O8455">
        <v>2.2999999999999998</v>
      </c>
      <c r="R8455">
        <v>0.625</v>
      </c>
    </row>
    <row r="8456" spans="1:18">
      <c r="A8456" t="s">
        <v>2083</v>
      </c>
      <c r="B8456" t="s">
        <v>2082</v>
      </c>
      <c r="D8456">
        <v>2021</v>
      </c>
      <c r="E8456" t="s">
        <v>2111</v>
      </c>
      <c r="F8456" t="s">
        <v>2301</v>
      </c>
      <c r="G8456">
        <v>-27.469957000000001</v>
      </c>
      <c r="H8456">
        <v>153.19459900000001</v>
      </c>
      <c r="I8456" t="s">
        <v>2334</v>
      </c>
      <c r="J8456" t="s">
        <v>2113</v>
      </c>
      <c r="K8456">
        <v>58</v>
      </c>
      <c r="L8456">
        <v>59</v>
      </c>
      <c r="N8456">
        <v>1</v>
      </c>
      <c r="O8456">
        <v>2.2999999999999998</v>
      </c>
      <c r="R8456">
        <v>0.625</v>
      </c>
    </row>
    <row r="8457" spans="1:18">
      <c r="A8457" t="s">
        <v>2083</v>
      </c>
      <c r="B8457" t="s">
        <v>2082</v>
      </c>
      <c r="D8457">
        <v>2021</v>
      </c>
      <c r="E8457" t="s">
        <v>2111</v>
      </c>
      <c r="F8457" t="s">
        <v>2301</v>
      </c>
      <c r="G8457">
        <v>-27.469957000000001</v>
      </c>
      <c r="H8457">
        <v>153.19459900000001</v>
      </c>
      <c r="I8457" t="s">
        <v>2334</v>
      </c>
      <c r="J8457" t="s">
        <v>2113</v>
      </c>
      <c r="K8457">
        <v>59</v>
      </c>
      <c r="L8457">
        <v>60</v>
      </c>
      <c r="N8457">
        <v>1</v>
      </c>
      <c r="O8457">
        <v>2.2000000000000002</v>
      </c>
      <c r="R8457">
        <v>0.61</v>
      </c>
    </row>
    <row r="8458" spans="1:18">
      <c r="A8458" t="s">
        <v>2083</v>
      </c>
      <c r="B8458" t="s">
        <v>2082</v>
      </c>
      <c r="D8458">
        <v>2021</v>
      </c>
      <c r="E8458" t="s">
        <v>2111</v>
      </c>
      <c r="F8458" t="s">
        <v>2301</v>
      </c>
      <c r="G8458">
        <v>-27.469957000000001</v>
      </c>
      <c r="H8458">
        <v>153.19459900000001</v>
      </c>
      <c r="I8458" t="s">
        <v>2334</v>
      </c>
      <c r="J8458" t="s">
        <v>2113</v>
      </c>
      <c r="K8458">
        <v>60</v>
      </c>
      <c r="L8458">
        <v>61</v>
      </c>
      <c r="N8458">
        <v>1</v>
      </c>
      <c r="O8458">
        <v>1.95</v>
      </c>
      <c r="R8458">
        <v>0.61</v>
      </c>
    </row>
    <row r="8459" spans="1:18">
      <c r="A8459" t="s">
        <v>2083</v>
      </c>
      <c r="B8459" t="s">
        <v>2082</v>
      </c>
      <c r="D8459">
        <v>2021</v>
      </c>
      <c r="E8459" t="s">
        <v>2111</v>
      </c>
      <c r="F8459" t="s">
        <v>2301</v>
      </c>
      <c r="G8459">
        <v>-27.469957000000001</v>
      </c>
      <c r="H8459">
        <v>153.19459900000001</v>
      </c>
      <c r="I8459" t="s">
        <v>2334</v>
      </c>
      <c r="J8459" t="s">
        <v>2113</v>
      </c>
      <c r="K8459">
        <v>61</v>
      </c>
      <c r="L8459">
        <v>62</v>
      </c>
      <c r="N8459">
        <v>1</v>
      </c>
      <c r="O8459">
        <v>1.95</v>
      </c>
      <c r="R8459">
        <v>0.61</v>
      </c>
    </row>
    <row r="8460" spans="1:18">
      <c r="A8460" t="s">
        <v>2083</v>
      </c>
      <c r="B8460" t="s">
        <v>2082</v>
      </c>
      <c r="D8460">
        <v>2021</v>
      </c>
      <c r="E8460" t="s">
        <v>2111</v>
      </c>
      <c r="F8460" t="s">
        <v>2301</v>
      </c>
      <c r="G8460">
        <v>-27.469957000000001</v>
      </c>
      <c r="H8460">
        <v>153.19459900000001</v>
      </c>
      <c r="I8460" t="s">
        <v>2334</v>
      </c>
      <c r="J8460" t="s">
        <v>2113</v>
      </c>
      <c r="K8460">
        <v>62</v>
      </c>
      <c r="L8460">
        <v>63</v>
      </c>
      <c r="N8460">
        <v>1</v>
      </c>
      <c r="O8460">
        <v>1.95</v>
      </c>
      <c r="R8460">
        <v>0.61</v>
      </c>
    </row>
    <row r="8461" spans="1:18">
      <c r="A8461" t="s">
        <v>2083</v>
      </c>
      <c r="B8461" t="s">
        <v>2082</v>
      </c>
      <c r="D8461">
        <v>2021</v>
      </c>
      <c r="E8461" t="s">
        <v>2111</v>
      </c>
      <c r="F8461" t="s">
        <v>2301</v>
      </c>
      <c r="G8461">
        <v>-27.469957000000001</v>
      </c>
      <c r="H8461">
        <v>153.19459900000001</v>
      </c>
      <c r="I8461" t="s">
        <v>2334</v>
      </c>
      <c r="J8461" t="s">
        <v>2113</v>
      </c>
      <c r="K8461">
        <v>63</v>
      </c>
      <c r="L8461">
        <v>64</v>
      </c>
      <c r="N8461">
        <v>1</v>
      </c>
      <c r="O8461">
        <v>1.95</v>
      </c>
      <c r="R8461">
        <v>0.61</v>
      </c>
    </row>
    <row r="8462" spans="1:18">
      <c r="A8462" t="s">
        <v>2083</v>
      </c>
      <c r="B8462" t="s">
        <v>2082</v>
      </c>
      <c r="D8462">
        <v>2021</v>
      </c>
      <c r="E8462" t="s">
        <v>2111</v>
      </c>
      <c r="F8462" t="s">
        <v>2301</v>
      </c>
      <c r="G8462">
        <v>-27.469957000000001</v>
      </c>
      <c r="H8462">
        <v>153.19459900000001</v>
      </c>
      <c r="I8462" t="s">
        <v>2334</v>
      </c>
      <c r="J8462" t="s">
        <v>2113</v>
      </c>
      <c r="K8462">
        <v>64</v>
      </c>
      <c r="L8462">
        <v>65</v>
      </c>
      <c r="N8462">
        <v>1</v>
      </c>
      <c r="O8462">
        <v>1.7</v>
      </c>
      <c r="R8462" t="s">
        <v>2336</v>
      </c>
    </row>
    <row r="8463" spans="1:18">
      <c r="A8463" t="s">
        <v>2083</v>
      </c>
      <c r="B8463" t="s">
        <v>2082</v>
      </c>
      <c r="D8463">
        <v>2021</v>
      </c>
      <c r="E8463" t="s">
        <v>2111</v>
      </c>
      <c r="F8463" t="s">
        <v>2301</v>
      </c>
      <c r="G8463">
        <v>-27.469957000000001</v>
      </c>
      <c r="H8463">
        <v>153.19459900000001</v>
      </c>
      <c r="I8463" t="s">
        <v>2334</v>
      </c>
      <c r="J8463" t="s">
        <v>2113</v>
      </c>
      <c r="K8463">
        <v>65</v>
      </c>
      <c r="L8463">
        <v>66</v>
      </c>
      <c r="N8463">
        <v>1</v>
      </c>
      <c r="O8463">
        <v>1.8</v>
      </c>
      <c r="R8463">
        <v>0.89</v>
      </c>
    </row>
    <row r="8464" spans="1:18">
      <c r="A8464" t="s">
        <v>2083</v>
      </c>
      <c r="B8464" t="s">
        <v>2082</v>
      </c>
      <c r="D8464">
        <v>2021</v>
      </c>
      <c r="E8464" t="s">
        <v>2111</v>
      </c>
      <c r="F8464" t="s">
        <v>2301</v>
      </c>
      <c r="G8464">
        <v>-27.469957000000001</v>
      </c>
      <c r="H8464">
        <v>153.19459900000001</v>
      </c>
      <c r="I8464" t="s">
        <v>2334</v>
      </c>
      <c r="J8464" t="s">
        <v>2113</v>
      </c>
      <c r="K8464">
        <v>66</v>
      </c>
      <c r="L8464">
        <v>67</v>
      </c>
      <c r="N8464">
        <v>1</v>
      </c>
      <c r="O8464">
        <v>1.8</v>
      </c>
      <c r="R8464">
        <v>0.89</v>
      </c>
    </row>
    <row r="8465" spans="1:18">
      <c r="A8465" t="s">
        <v>2083</v>
      </c>
      <c r="B8465" t="s">
        <v>2082</v>
      </c>
      <c r="D8465">
        <v>2021</v>
      </c>
      <c r="E8465" t="s">
        <v>2111</v>
      </c>
      <c r="F8465" t="s">
        <v>2301</v>
      </c>
      <c r="G8465">
        <v>-27.469957000000001</v>
      </c>
      <c r="H8465">
        <v>153.19459900000001</v>
      </c>
      <c r="I8465" t="s">
        <v>2334</v>
      </c>
      <c r="J8465" t="s">
        <v>2113</v>
      </c>
      <c r="K8465">
        <v>67</v>
      </c>
      <c r="L8465">
        <v>68</v>
      </c>
      <c r="N8465">
        <v>1</v>
      </c>
      <c r="O8465">
        <v>1.8</v>
      </c>
      <c r="R8465">
        <v>0.89</v>
      </c>
    </row>
    <row r="8466" spans="1:18">
      <c r="A8466" t="s">
        <v>2083</v>
      </c>
      <c r="B8466" t="s">
        <v>2082</v>
      </c>
      <c r="D8466">
        <v>2021</v>
      </c>
      <c r="E8466" t="s">
        <v>2111</v>
      </c>
      <c r="F8466" t="s">
        <v>2301</v>
      </c>
      <c r="G8466">
        <v>-27.469957000000001</v>
      </c>
      <c r="H8466">
        <v>153.19459900000001</v>
      </c>
      <c r="I8466" t="s">
        <v>2334</v>
      </c>
      <c r="J8466" t="s">
        <v>2113</v>
      </c>
      <c r="K8466">
        <v>68</v>
      </c>
      <c r="L8466">
        <v>69</v>
      </c>
      <c r="N8466">
        <v>1</v>
      </c>
      <c r="O8466">
        <v>1.8</v>
      </c>
      <c r="R8466">
        <v>0.89</v>
      </c>
    </row>
    <row r="8467" spans="1:18">
      <c r="A8467" t="s">
        <v>2083</v>
      </c>
      <c r="B8467" t="s">
        <v>2082</v>
      </c>
      <c r="D8467">
        <v>2021</v>
      </c>
      <c r="E8467" t="s">
        <v>2111</v>
      </c>
      <c r="F8467" t="s">
        <v>2301</v>
      </c>
      <c r="G8467">
        <v>-27.469957000000001</v>
      </c>
      <c r="H8467">
        <v>153.19459900000001</v>
      </c>
      <c r="I8467" t="s">
        <v>2334</v>
      </c>
      <c r="J8467" t="s">
        <v>2113</v>
      </c>
      <c r="K8467">
        <v>69</v>
      </c>
      <c r="L8467">
        <v>70</v>
      </c>
      <c r="N8467">
        <v>1</v>
      </c>
      <c r="O8467">
        <v>1.9</v>
      </c>
      <c r="R8467">
        <v>0.89</v>
      </c>
    </row>
    <row r="8468" spans="1:18">
      <c r="A8468" t="s">
        <v>2083</v>
      </c>
      <c r="B8468" t="s">
        <v>2082</v>
      </c>
      <c r="D8468">
        <v>2021</v>
      </c>
      <c r="E8468" t="s">
        <v>2111</v>
      </c>
      <c r="F8468" t="s">
        <v>2301</v>
      </c>
      <c r="G8468">
        <v>-27.469957000000001</v>
      </c>
      <c r="H8468">
        <v>153.19459900000001</v>
      </c>
      <c r="I8468" t="s">
        <v>2334</v>
      </c>
      <c r="J8468" t="s">
        <v>2113</v>
      </c>
      <c r="K8468">
        <v>70</v>
      </c>
      <c r="L8468">
        <v>71</v>
      </c>
      <c r="N8468">
        <v>1</v>
      </c>
      <c r="O8468">
        <v>1.8</v>
      </c>
      <c r="R8468">
        <v>0.87</v>
      </c>
    </row>
    <row r="8469" spans="1:18">
      <c r="A8469" t="s">
        <v>2083</v>
      </c>
      <c r="B8469" t="s">
        <v>2082</v>
      </c>
      <c r="D8469">
        <v>2021</v>
      </c>
      <c r="E8469" t="s">
        <v>2111</v>
      </c>
      <c r="F8469" t="s">
        <v>2301</v>
      </c>
      <c r="G8469">
        <v>-27.469957000000001</v>
      </c>
      <c r="H8469">
        <v>153.19459900000001</v>
      </c>
      <c r="I8469" t="s">
        <v>2334</v>
      </c>
      <c r="J8469" t="s">
        <v>2113</v>
      </c>
      <c r="K8469">
        <v>71</v>
      </c>
      <c r="L8469">
        <v>72</v>
      </c>
      <c r="N8469">
        <v>1</v>
      </c>
      <c r="O8469">
        <v>1.8</v>
      </c>
      <c r="R8469">
        <v>0.87</v>
      </c>
    </row>
    <row r="8470" spans="1:18">
      <c r="A8470" t="s">
        <v>2083</v>
      </c>
      <c r="B8470" t="s">
        <v>2082</v>
      </c>
      <c r="D8470">
        <v>2021</v>
      </c>
      <c r="E8470" t="s">
        <v>2111</v>
      </c>
      <c r="F8470" t="s">
        <v>2301</v>
      </c>
      <c r="G8470">
        <v>-27.469957000000001</v>
      </c>
      <c r="H8470">
        <v>153.19459900000001</v>
      </c>
      <c r="I8470" t="s">
        <v>2334</v>
      </c>
      <c r="J8470" t="s">
        <v>2113</v>
      </c>
      <c r="K8470">
        <v>72</v>
      </c>
      <c r="L8470">
        <v>73</v>
      </c>
      <c r="N8470">
        <v>1</v>
      </c>
      <c r="O8470">
        <v>1.8</v>
      </c>
      <c r="R8470">
        <v>0.87</v>
      </c>
    </row>
    <row r="8471" spans="1:18">
      <c r="A8471" t="s">
        <v>2083</v>
      </c>
      <c r="B8471" t="s">
        <v>2082</v>
      </c>
      <c r="D8471">
        <v>2021</v>
      </c>
      <c r="E8471" t="s">
        <v>2111</v>
      </c>
      <c r="F8471" t="s">
        <v>2301</v>
      </c>
      <c r="G8471">
        <v>-27.469957000000001</v>
      </c>
      <c r="H8471">
        <v>153.19459900000001</v>
      </c>
      <c r="I8471" t="s">
        <v>2334</v>
      </c>
      <c r="J8471" t="s">
        <v>2113</v>
      </c>
      <c r="K8471">
        <v>73</v>
      </c>
      <c r="L8471">
        <v>74</v>
      </c>
      <c r="N8471">
        <v>1</v>
      </c>
      <c r="O8471">
        <v>1.8</v>
      </c>
      <c r="R8471">
        <v>0.87</v>
      </c>
    </row>
    <row r="8472" spans="1:18">
      <c r="A8472" t="s">
        <v>2083</v>
      </c>
      <c r="B8472" t="s">
        <v>2082</v>
      </c>
      <c r="D8472">
        <v>2021</v>
      </c>
      <c r="E8472" t="s">
        <v>2111</v>
      </c>
      <c r="F8472" t="s">
        <v>2301</v>
      </c>
      <c r="G8472">
        <v>-27.469957000000001</v>
      </c>
      <c r="H8472">
        <v>153.19459900000001</v>
      </c>
      <c r="I8472" t="s">
        <v>2334</v>
      </c>
      <c r="J8472" t="s">
        <v>2113</v>
      </c>
      <c r="K8472">
        <v>74</v>
      </c>
      <c r="L8472">
        <v>75</v>
      </c>
      <c r="N8472">
        <v>1</v>
      </c>
      <c r="O8472">
        <v>1.7</v>
      </c>
      <c r="R8472">
        <v>0.85</v>
      </c>
    </row>
    <row r="8473" spans="1:18">
      <c r="A8473" t="s">
        <v>2083</v>
      </c>
      <c r="B8473" t="s">
        <v>2082</v>
      </c>
      <c r="D8473">
        <v>2021</v>
      </c>
      <c r="E8473" t="s">
        <v>2111</v>
      </c>
      <c r="F8473" t="s">
        <v>2301</v>
      </c>
      <c r="G8473">
        <v>-27.469957000000001</v>
      </c>
      <c r="H8473">
        <v>153.19459900000001</v>
      </c>
      <c r="I8473" t="s">
        <v>2334</v>
      </c>
      <c r="J8473" t="s">
        <v>2113</v>
      </c>
      <c r="K8473">
        <v>75</v>
      </c>
      <c r="L8473">
        <v>76</v>
      </c>
      <c r="N8473">
        <v>1</v>
      </c>
      <c r="O8473">
        <v>1.8</v>
      </c>
      <c r="R8473">
        <v>0.88</v>
      </c>
    </row>
    <row r="8474" spans="1:18">
      <c r="A8474" t="s">
        <v>2083</v>
      </c>
      <c r="B8474" t="s">
        <v>2082</v>
      </c>
      <c r="D8474">
        <v>2021</v>
      </c>
      <c r="E8474" t="s">
        <v>2111</v>
      </c>
      <c r="F8474" t="s">
        <v>2301</v>
      </c>
      <c r="G8474">
        <v>-27.469957000000001</v>
      </c>
      <c r="H8474">
        <v>153.19459900000001</v>
      </c>
      <c r="I8474" t="s">
        <v>2334</v>
      </c>
      <c r="J8474" t="s">
        <v>2113</v>
      </c>
      <c r="K8474">
        <v>76</v>
      </c>
      <c r="L8474">
        <v>77</v>
      </c>
      <c r="N8474">
        <v>1</v>
      </c>
      <c r="O8474">
        <v>1.8</v>
      </c>
      <c r="R8474">
        <v>0.88</v>
      </c>
    </row>
    <row r="8475" spans="1:18">
      <c r="A8475" t="s">
        <v>2083</v>
      </c>
      <c r="B8475" t="s">
        <v>2082</v>
      </c>
      <c r="D8475">
        <v>2021</v>
      </c>
      <c r="E8475" t="s">
        <v>2111</v>
      </c>
      <c r="F8475" t="s">
        <v>2301</v>
      </c>
      <c r="G8475">
        <v>-27.469957000000001</v>
      </c>
      <c r="H8475">
        <v>153.19459900000001</v>
      </c>
      <c r="I8475" t="s">
        <v>2334</v>
      </c>
      <c r="J8475" t="s">
        <v>2113</v>
      </c>
      <c r="K8475">
        <v>77</v>
      </c>
      <c r="L8475">
        <v>78</v>
      </c>
      <c r="N8475">
        <v>1</v>
      </c>
      <c r="O8475">
        <v>1.8</v>
      </c>
      <c r="R8475">
        <v>0.88</v>
      </c>
    </row>
    <row r="8476" spans="1:18">
      <c r="A8476" t="s">
        <v>2083</v>
      </c>
      <c r="B8476" t="s">
        <v>2082</v>
      </c>
      <c r="D8476">
        <v>2021</v>
      </c>
      <c r="E8476" t="s">
        <v>2111</v>
      </c>
      <c r="F8476" t="s">
        <v>2301</v>
      </c>
      <c r="G8476">
        <v>-27.469957000000001</v>
      </c>
      <c r="H8476">
        <v>153.19459900000001</v>
      </c>
      <c r="I8476" t="s">
        <v>2334</v>
      </c>
      <c r="J8476" t="s">
        <v>2113</v>
      </c>
      <c r="K8476">
        <v>78</v>
      </c>
      <c r="L8476">
        <v>79</v>
      </c>
      <c r="N8476">
        <v>1</v>
      </c>
      <c r="O8476">
        <v>1.8</v>
      </c>
      <c r="R8476">
        <v>0.88</v>
      </c>
    </row>
    <row r="8477" spans="1:18">
      <c r="A8477" t="s">
        <v>2083</v>
      </c>
      <c r="B8477" t="s">
        <v>2082</v>
      </c>
      <c r="D8477">
        <v>2021</v>
      </c>
      <c r="E8477" t="s">
        <v>2111</v>
      </c>
      <c r="F8477" t="s">
        <v>2301</v>
      </c>
      <c r="G8477">
        <v>-27.469957000000001</v>
      </c>
      <c r="H8477">
        <v>153.19459900000001</v>
      </c>
      <c r="I8477" t="s">
        <v>2334</v>
      </c>
      <c r="J8477" t="s">
        <v>2113</v>
      </c>
      <c r="K8477">
        <v>79</v>
      </c>
      <c r="L8477">
        <v>80</v>
      </c>
      <c r="N8477">
        <v>1</v>
      </c>
      <c r="O8477">
        <v>1.9</v>
      </c>
      <c r="R8477">
        <v>0.91</v>
      </c>
    </row>
    <row r="8478" spans="1:18">
      <c r="A8478" t="s">
        <v>2083</v>
      </c>
      <c r="B8478" t="s">
        <v>2082</v>
      </c>
      <c r="D8478">
        <v>2021</v>
      </c>
      <c r="E8478" t="s">
        <v>2111</v>
      </c>
      <c r="F8478" t="s">
        <v>2301</v>
      </c>
      <c r="G8478">
        <v>-27.469957000000001</v>
      </c>
      <c r="H8478">
        <v>153.19459900000001</v>
      </c>
      <c r="I8478" t="s">
        <v>2334</v>
      </c>
      <c r="J8478" t="s">
        <v>2113</v>
      </c>
      <c r="K8478">
        <v>80</v>
      </c>
      <c r="L8478">
        <v>81</v>
      </c>
      <c r="N8478">
        <v>1</v>
      </c>
      <c r="O8478">
        <v>1.75</v>
      </c>
      <c r="R8478">
        <v>1.075</v>
      </c>
    </row>
    <row r="8479" spans="1:18">
      <c r="A8479" t="s">
        <v>2083</v>
      </c>
      <c r="B8479" t="s">
        <v>2082</v>
      </c>
      <c r="D8479">
        <v>2021</v>
      </c>
      <c r="E8479" t="s">
        <v>2111</v>
      </c>
      <c r="F8479" t="s">
        <v>2301</v>
      </c>
      <c r="G8479">
        <v>-27.469957000000001</v>
      </c>
      <c r="H8479">
        <v>153.19459900000001</v>
      </c>
      <c r="I8479" t="s">
        <v>2334</v>
      </c>
      <c r="J8479" t="s">
        <v>2113</v>
      </c>
      <c r="K8479">
        <v>81</v>
      </c>
      <c r="L8479">
        <v>82</v>
      </c>
      <c r="N8479">
        <v>1</v>
      </c>
      <c r="O8479">
        <v>1.75</v>
      </c>
      <c r="R8479">
        <v>1.075</v>
      </c>
    </row>
    <row r="8480" spans="1:18">
      <c r="A8480" t="s">
        <v>2083</v>
      </c>
      <c r="B8480" t="s">
        <v>2082</v>
      </c>
      <c r="D8480">
        <v>2021</v>
      </c>
      <c r="E8480" t="s">
        <v>2111</v>
      </c>
      <c r="F8480" t="s">
        <v>2301</v>
      </c>
      <c r="G8480">
        <v>-27.469957000000001</v>
      </c>
      <c r="H8480">
        <v>153.19459900000001</v>
      </c>
      <c r="I8480" t="s">
        <v>2334</v>
      </c>
      <c r="J8480" t="s">
        <v>2113</v>
      </c>
      <c r="K8480">
        <v>82</v>
      </c>
      <c r="L8480">
        <v>83</v>
      </c>
      <c r="N8480">
        <v>1</v>
      </c>
      <c r="O8480">
        <v>1.75</v>
      </c>
      <c r="R8480">
        <v>1.075</v>
      </c>
    </row>
    <row r="8481" spans="1:18">
      <c r="A8481" t="s">
        <v>2083</v>
      </c>
      <c r="B8481" t="s">
        <v>2082</v>
      </c>
      <c r="D8481">
        <v>2021</v>
      </c>
      <c r="E8481" t="s">
        <v>2111</v>
      </c>
      <c r="F8481" t="s">
        <v>2301</v>
      </c>
      <c r="G8481">
        <v>-27.469957000000001</v>
      </c>
      <c r="H8481">
        <v>153.19459900000001</v>
      </c>
      <c r="I8481" t="s">
        <v>2334</v>
      </c>
      <c r="J8481" t="s">
        <v>2113</v>
      </c>
      <c r="K8481">
        <v>83</v>
      </c>
      <c r="L8481">
        <v>84</v>
      </c>
      <c r="N8481">
        <v>1</v>
      </c>
      <c r="O8481">
        <v>1.75</v>
      </c>
      <c r="R8481">
        <v>1.075</v>
      </c>
    </row>
    <row r="8482" spans="1:18">
      <c r="A8482" t="s">
        <v>2083</v>
      </c>
      <c r="B8482" t="s">
        <v>2082</v>
      </c>
      <c r="D8482">
        <v>2021</v>
      </c>
      <c r="E8482" t="s">
        <v>2111</v>
      </c>
      <c r="F8482" t="s">
        <v>2301</v>
      </c>
      <c r="G8482">
        <v>-27.469957000000001</v>
      </c>
      <c r="H8482">
        <v>153.19459900000001</v>
      </c>
      <c r="I8482" t="s">
        <v>2334</v>
      </c>
      <c r="J8482" t="s">
        <v>2113</v>
      </c>
      <c r="K8482">
        <v>84</v>
      </c>
      <c r="L8482">
        <v>85</v>
      </c>
      <c r="N8482">
        <v>1</v>
      </c>
      <c r="O8482">
        <v>1.6</v>
      </c>
      <c r="R8482">
        <v>1.24</v>
      </c>
    </row>
    <row r="8483" spans="1:18">
      <c r="A8483" t="s">
        <v>2083</v>
      </c>
      <c r="B8483" t="s">
        <v>2082</v>
      </c>
      <c r="D8483">
        <v>2021</v>
      </c>
      <c r="E8483" t="s">
        <v>2111</v>
      </c>
      <c r="F8483" t="s">
        <v>2301</v>
      </c>
      <c r="G8483">
        <v>-27.469957000000001</v>
      </c>
      <c r="H8483">
        <v>153.19459900000001</v>
      </c>
      <c r="I8483" t="s">
        <v>2334</v>
      </c>
      <c r="J8483" t="s">
        <v>2112</v>
      </c>
      <c r="K8483">
        <v>0</v>
      </c>
      <c r="L8483">
        <v>1</v>
      </c>
      <c r="N8483">
        <v>1</v>
      </c>
      <c r="O8483">
        <v>1.5</v>
      </c>
      <c r="R8483">
        <v>0.73</v>
      </c>
    </row>
    <row r="8484" spans="1:18">
      <c r="A8484" t="s">
        <v>2083</v>
      </c>
      <c r="B8484" t="s">
        <v>2082</v>
      </c>
      <c r="D8484">
        <v>2021</v>
      </c>
      <c r="E8484" t="s">
        <v>2111</v>
      </c>
      <c r="F8484" t="s">
        <v>2301</v>
      </c>
      <c r="G8484">
        <v>-27.469957000000001</v>
      </c>
      <c r="H8484">
        <v>153.19459900000001</v>
      </c>
      <c r="I8484" t="s">
        <v>2334</v>
      </c>
      <c r="J8484" t="s">
        <v>2112</v>
      </c>
      <c r="K8484">
        <v>1</v>
      </c>
      <c r="L8484">
        <v>2</v>
      </c>
      <c r="N8484">
        <v>1</v>
      </c>
      <c r="O8484">
        <v>1.4</v>
      </c>
      <c r="R8484">
        <v>0.69</v>
      </c>
    </row>
    <row r="8485" spans="1:18">
      <c r="A8485" t="s">
        <v>2083</v>
      </c>
      <c r="B8485" t="s">
        <v>2082</v>
      </c>
      <c r="D8485">
        <v>2021</v>
      </c>
      <c r="E8485" t="s">
        <v>2111</v>
      </c>
      <c r="F8485" t="s">
        <v>2301</v>
      </c>
      <c r="G8485">
        <v>-27.469957000000001</v>
      </c>
      <c r="H8485">
        <v>153.19459900000001</v>
      </c>
      <c r="I8485" t="s">
        <v>2334</v>
      </c>
      <c r="J8485" t="s">
        <v>2112</v>
      </c>
      <c r="K8485">
        <v>2</v>
      </c>
      <c r="L8485">
        <v>3</v>
      </c>
      <c r="N8485">
        <v>1</v>
      </c>
      <c r="O8485">
        <v>1.4</v>
      </c>
      <c r="R8485">
        <v>0.69</v>
      </c>
    </row>
    <row r="8486" spans="1:18">
      <c r="A8486" t="s">
        <v>2083</v>
      </c>
      <c r="B8486" t="s">
        <v>2082</v>
      </c>
      <c r="D8486">
        <v>2021</v>
      </c>
      <c r="E8486" t="s">
        <v>2111</v>
      </c>
      <c r="F8486" t="s">
        <v>2301</v>
      </c>
      <c r="G8486">
        <v>-27.469957000000001</v>
      </c>
      <c r="H8486">
        <v>153.19459900000001</v>
      </c>
      <c r="I8486" t="s">
        <v>2334</v>
      </c>
      <c r="J8486" t="s">
        <v>2112</v>
      </c>
      <c r="K8486">
        <v>3</v>
      </c>
      <c r="L8486">
        <v>4</v>
      </c>
      <c r="N8486">
        <v>1</v>
      </c>
      <c r="O8486">
        <v>1.4</v>
      </c>
      <c r="R8486">
        <v>0.69</v>
      </c>
    </row>
    <row r="8487" spans="1:18">
      <c r="A8487" t="s">
        <v>2083</v>
      </c>
      <c r="B8487" t="s">
        <v>2082</v>
      </c>
      <c r="D8487">
        <v>2021</v>
      </c>
      <c r="E8487" t="s">
        <v>2111</v>
      </c>
      <c r="F8487" t="s">
        <v>2301</v>
      </c>
      <c r="G8487">
        <v>-27.469957000000001</v>
      </c>
      <c r="H8487">
        <v>153.19459900000001</v>
      </c>
      <c r="I8487" t="s">
        <v>2334</v>
      </c>
      <c r="J8487" t="s">
        <v>2112</v>
      </c>
      <c r="K8487">
        <v>4</v>
      </c>
      <c r="L8487">
        <v>5</v>
      </c>
      <c r="N8487">
        <v>1</v>
      </c>
      <c r="O8487">
        <v>1.3</v>
      </c>
      <c r="R8487">
        <v>0.65</v>
      </c>
    </row>
    <row r="8488" spans="1:18">
      <c r="A8488" t="s">
        <v>2083</v>
      </c>
      <c r="B8488" t="s">
        <v>2082</v>
      </c>
      <c r="D8488">
        <v>2021</v>
      </c>
      <c r="E8488" t="s">
        <v>2111</v>
      </c>
      <c r="F8488" t="s">
        <v>2301</v>
      </c>
      <c r="G8488">
        <v>-27.469957000000001</v>
      </c>
      <c r="H8488">
        <v>153.19459900000001</v>
      </c>
      <c r="I8488" t="s">
        <v>2334</v>
      </c>
      <c r="J8488" t="s">
        <v>2112</v>
      </c>
      <c r="K8488">
        <v>5</v>
      </c>
      <c r="L8488">
        <v>6</v>
      </c>
      <c r="N8488">
        <v>1</v>
      </c>
      <c r="O8488">
        <v>1.3</v>
      </c>
      <c r="R8488">
        <v>0.73</v>
      </c>
    </row>
    <row r="8489" spans="1:18">
      <c r="A8489" t="s">
        <v>2083</v>
      </c>
      <c r="B8489" t="s">
        <v>2082</v>
      </c>
      <c r="D8489">
        <v>2021</v>
      </c>
      <c r="E8489" t="s">
        <v>2111</v>
      </c>
      <c r="F8489" t="s">
        <v>2301</v>
      </c>
      <c r="G8489">
        <v>-27.469957000000001</v>
      </c>
      <c r="H8489">
        <v>153.19459900000001</v>
      </c>
      <c r="I8489" t="s">
        <v>2334</v>
      </c>
      <c r="J8489" t="s">
        <v>2112</v>
      </c>
      <c r="K8489">
        <v>6</v>
      </c>
      <c r="L8489">
        <v>7</v>
      </c>
      <c r="N8489">
        <v>1</v>
      </c>
      <c r="O8489">
        <v>1.3</v>
      </c>
      <c r="R8489">
        <v>0.73</v>
      </c>
    </row>
    <row r="8490" spans="1:18">
      <c r="A8490" t="s">
        <v>2083</v>
      </c>
      <c r="B8490" t="s">
        <v>2082</v>
      </c>
      <c r="D8490">
        <v>2021</v>
      </c>
      <c r="E8490" t="s">
        <v>2111</v>
      </c>
      <c r="F8490" t="s">
        <v>2301</v>
      </c>
      <c r="G8490">
        <v>-27.469957000000001</v>
      </c>
      <c r="H8490">
        <v>153.19459900000001</v>
      </c>
      <c r="I8490" t="s">
        <v>2334</v>
      </c>
      <c r="J8490" t="s">
        <v>2112</v>
      </c>
      <c r="K8490">
        <v>7</v>
      </c>
      <c r="L8490">
        <v>8</v>
      </c>
      <c r="N8490">
        <v>1</v>
      </c>
      <c r="O8490">
        <v>1.3</v>
      </c>
      <c r="R8490">
        <v>0.73</v>
      </c>
    </row>
    <row r="8491" spans="1:18">
      <c r="A8491" t="s">
        <v>2083</v>
      </c>
      <c r="B8491" t="s">
        <v>2082</v>
      </c>
      <c r="D8491">
        <v>2021</v>
      </c>
      <c r="E8491" t="s">
        <v>2111</v>
      </c>
      <c r="F8491" t="s">
        <v>2301</v>
      </c>
      <c r="G8491">
        <v>-27.469957000000001</v>
      </c>
      <c r="H8491">
        <v>153.19459900000001</v>
      </c>
      <c r="I8491" t="s">
        <v>2334</v>
      </c>
      <c r="J8491" t="s">
        <v>2112</v>
      </c>
      <c r="K8491">
        <v>8</v>
      </c>
      <c r="L8491">
        <v>9</v>
      </c>
      <c r="N8491">
        <v>1</v>
      </c>
      <c r="O8491">
        <v>1.3</v>
      </c>
      <c r="R8491">
        <v>0.73</v>
      </c>
    </row>
    <row r="8492" spans="1:18">
      <c r="A8492" t="s">
        <v>2083</v>
      </c>
      <c r="B8492" t="s">
        <v>2082</v>
      </c>
      <c r="D8492">
        <v>2021</v>
      </c>
      <c r="E8492" t="s">
        <v>2111</v>
      </c>
      <c r="F8492" t="s">
        <v>2301</v>
      </c>
      <c r="G8492">
        <v>-27.469957000000001</v>
      </c>
      <c r="H8492">
        <v>153.19459900000001</v>
      </c>
      <c r="I8492" t="s">
        <v>2334</v>
      </c>
      <c r="J8492" t="s">
        <v>2112</v>
      </c>
      <c r="K8492">
        <v>9</v>
      </c>
      <c r="L8492">
        <v>10</v>
      </c>
      <c r="N8492">
        <v>1</v>
      </c>
      <c r="O8492">
        <v>1.3</v>
      </c>
      <c r="R8492">
        <v>0.81</v>
      </c>
    </row>
    <row r="8493" spans="1:18">
      <c r="A8493" t="s">
        <v>2083</v>
      </c>
      <c r="B8493" t="s">
        <v>2082</v>
      </c>
      <c r="D8493">
        <v>2021</v>
      </c>
      <c r="E8493" t="s">
        <v>2111</v>
      </c>
      <c r="F8493" t="s">
        <v>2301</v>
      </c>
      <c r="G8493">
        <v>-27.469957000000001</v>
      </c>
      <c r="H8493">
        <v>153.19459900000001</v>
      </c>
      <c r="I8493" t="s">
        <v>2334</v>
      </c>
      <c r="J8493" t="s">
        <v>2112</v>
      </c>
      <c r="K8493">
        <v>10</v>
      </c>
      <c r="L8493">
        <v>11</v>
      </c>
      <c r="N8493">
        <v>1</v>
      </c>
      <c r="O8493">
        <v>1.35</v>
      </c>
      <c r="R8493">
        <v>0.78</v>
      </c>
    </row>
    <row r="8494" spans="1:18">
      <c r="A8494" t="s">
        <v>2083</v>
      </c>
      <c r="B8494" t="s">
        <v>2082</v>
      </c>
      <c r="D8494">
        <v>2021</v>
      </c>
      <c r="E8494" t="s">
        <v>2111</v>
      </c>
      <c r="F8494" t="s">
        <v>2301</v>
      </c>
      <c r="G8494">
        <v>-27.469957000000001</v>
      </c>
      <c r="H8494">
        <v>153.19459900000001</v>
      </c>
      <c r="I8494" t="s">
        <v>2334</v>
      </c>
      <c r="J8494" t="s">
        <v>2112</v>
      </c>
      <c r="K8494">
        <v>11</v>
      </c>
      <c r="L8494">
        <v>12</v>
      </c>
      <c r="N8494">
        <v>1</v>
      </c>
      <c r="O8494">
        <v>1.35</v>
      </c>
      <c r="R8494">
        <v>0.78</v>
      </c>
    </row>
    <row r="8495" spans="1:18">
      <c r="A8495" t="s">
        <v>2083</v>
      </c>
      <c r="B8495" t="s">
        <v>2082</v>
      </c>
      <c r="D8495">
        <v>2021</v>
      </c>
      <c r="E8495" t="s">
        <v>2111</v>
      </c>
      <c r="F8495" t="s">
        <v>2301</v>
      </c>
      <c r="G8495">
        <v>-27.469957000000001</v>
      </c>
      <c r="H8495">
        <v>153.19459900000001</v>
      </c>
      <c r="I8495" t="s">
        <v>2334</v>
      </c>
      <c r="J8495" t="s">
        <v>2112</v>
      </c>
      <c r="K8495">
        <v>12</v>
      </c>
      <c r="L8495">
        <v>13</v>
      </c>
      <c r="N8495">
        <v>1</v>
      </c>
      <c r="O8495">
        <v>1.35</v>
      </c>
      <c r="R8495">
        <v>0.78</v>
      </c>
    </row>
    <row r="8496" spans="1:18">
      <c r="A8496" t="s">
        <v>2083</v>
      </c>
      <c r="B8496" t="s">
        <v>2082</v>
      </c>
      <c r="D8496">
        <v>2021</v>
      </c>
      <c r="E8496" t="s">
        <v>2111</v>
      </c>
      <c r="F8496" t="s">
        <v>2301</v>
      </c>
      <c r="G8496">
        <v>-27.469957000000001</v>
      </c>
      <c r="H8496">
        <v>153.19459900000001</v>
      </c>
      <c r="I8496" t="s">
        <v>2334</v>
      </c>
      <c r="J8496" t="s">
        <v>2112</v>
      </c>
      <c r="K8496">
        <v>13</v>
      </c>
      <c r="L8496">
        <v>14</v>
      </c>
      <c r="N8496">
        <v>1</v>
      </c>
      <c r="O8496">
        <v>1.35</v>
      </c>
      <c r="R8496">
        <v>0.78</v>
      </c>
    </row>
    <row r="8497" spans="1:18">
      <c r="A8497" t="s">
        <v>2083</v>
      </c>
      <c r="B8497" t="s">
        <v>2082</v>
      </c>
      <c r="D8497">
        <v>2021</v>
      </c>
      <c r="E8497" t="s">
        <v>2111</v>
      </c>
      <c r="F8497" t="s">
        <v>2301</v>
      </c>
      <c r="G8497">
        <v>-27.469957000000001</v>
      </c>
      <c r="H8497">
        <v>153.19459900000001</v>
      </c>
      <c r="I8497" t="s">
        <v>2334</v>
      </c>
      <c r="J8497" t="s">
        <v>2112</v>
      </c>
      <c r="K8497">
        <v>14</v>
      </c>
      <c r="L8497">
        <v>15</v>
      </c>
      <c r="N8497">
        <v>1</v>
      </c>
      <c r="O8497">
        <v>1.4</v>
      </c>
      <c r="R8497">
        <v>0.75</v>
      </c>
    </row>
    <row r="8498" spans="1:18">
      <c r="A8498" t="s">
        <v>2083</v>
      </c>
      <c r="B8498" t="s">
        <v>2082</v>
      </c>
      <c r="D8498">
        <v>2021</v>
      </c>
      <c r="E8498" t="s">
        <v>2111</v>
      </c>
      <c r="F8498" t="s">
        <v>2301</v>
      </c>
      <c r="G8498">
        <v>-27.469957000000001</v>
      </c>
      <c r="H8498">
        <v>153.19459900000001</v>
      </c>
      <c r="I8498" t="s">
        <v>2334</v>
      </c>
      <c r="J8498" t="s">
        <v>2112</v>
      </c>
      <c r="K8498">
        <v>15</v>
      </c>
      <c r="L8498">
        <v>16</v>
      </c>
      <c r="N8498">
        <v>1</v>
      </c>
      <c r="O8498">
        <v>1.4</v>
      </c>
      <c r="R8498">
        <v>0.76500000000000001</v>
      </c>
    </row>
    <row r="8499" spans="1:18">
      <c r="A8499" t="s">
        <v>2083</v>
      </c>
      <c r="B8499" t="s">
        <v>2082</v>
      </c>
      <c r="D8499">
        <v>2021</v>
      </c>
      <c r="E8499" t="s">
        <v>2111</v>
      </c>
      <c r="F8499" t="s">
        <v>2301</v>
      </c>
      <c r="G8499">
        <v>-27.469957000000001</v>
      </c>
      <c r="H8499">
        <v>153.19459900000001</v>
      </c>
      <c r="I8499" t="s">
        <v>2334</v>
      </c>
      <c r="J8499" t="s">
        <v>2112</v>
      </c>
      <c r="K8499">
        <v>16</v>
      </c>
      <c r="L8499">
        <v>17</v>
      </c>
      <c r="N8499">
        <v>1</v>
      </c>
      <c r="O8499">
        <v>1.4</v>
      </c>
      <c r="R8499">
        <v>0.76500000000000001</v>
      </c>
    </row>
    <row r="8500" spans="1:18">
      <c r="A8500" t="s">
        <v>2083</v>
      </c>
      <c r="B8500" t="s">
        <v>2082</v>
      </c>
      <c r="D8500">
        <v>2021</v>
      </c>
      <c r="E8500" t="s">
        <v>2111</v>
      </c>
      <c r="F8500" t="s">
        <v>2301</v>
      </c>
      <c r="G8500">
        <v>-27.469957000000001</v>
      </c>
      <c r="H8500">
        <v>153.19459900000001</v>
      </c>
      <c r="I8500" t="s">
        <v>2334</v>
      </c>
      <c r="J8500" t="s">
        <v>2112</v>
      </c>
      <c r="K8500">
        <v>17</v>
      </c>
      <c r="L8500">
        <v>18</v>
      </c>
      <c r="N8500">
        <v>1</v>
      </c>
      <c r="O8500">
        <v>1.4</v>
      </c>
      <c r="R8500">
        <v>0.76500000000000001</v>
      </c>
    </row>
    <row r="8501" spans="1:18">
      <c r="A8501" t="s">
        <v>2083</v>
      </c>
      <c r="B8501" t="s">
        <v>2082</v>
      </c>
      <c r="D8501">
        <v>2021</v>
      </c>
      <c r="E8501" t="s">
        <v>2111</v>
      </c>
      <c r="F8501" t="s">
        <v>2301</v>
      </c>
      <c r="G8501">
        <v>-27.469957000000001</v>
      </c>
      <c r="H8501">
        <v>153.19459900000001</v>
      </c>
      <c r="I8501" t="s">
        <v>2334</v>
      </c>
      <c r="J8501" t="s">
        <v>2112</v>
      </c>
      <c r="K8501">
        <v>18</v>
      </c>
      <c r="L8501">
        <v>19</v>
      </c>
      <c r="N8501">
        <v>1</v>
      </c>
      <c r="O8501">
        <v>1.4</v>
      </c>
      <c r="R8501">
        <v>0.76500000000000001</v>
      </c>
    </row>
    <row r="8502" spans="1:18">
      <c r="A8502" t="s">
        <v>2083</v>
      </c>
      <c r="B8502" t="s">
        <v>2082</v>
      </c>
      <c r="D8502">
        <v>2021</v>
      </c>
      <c r="E8502" t="s">
        <v>2111</v>
      </c>
      <c r="F8502" t="s">
        <v>2301</v>
      </c>
      <c r="G8502">
        <v>-27.469957000000001</v>
      </c>
      <c r="H8502">
        <v>153.19459900000001</v>
      </c>
      <c r="I8502" t="s">
        <v>2334</v>
      </c>
      <c r="J8502" t="s">
        <v>2112</v>
      </c>
      <c r="K8502">
        <v>19</v>
      </c>
      <c r="L8502">
        <v>20</v>
      </c>
      <c r="N8502">
        <v>1</v>
      </c>
      <c r="O8502">
        <v>1.4</v>
      </c>
      <c r="R8502">
        <v>0.78</v>
      </c>
    </row>
    <row r="8503" spans="1:18">
      <c r="A8503" t="s">
        <v>2083</v>
      </c>
      <c r="B8503" t="s">
        <v>2082</v>
      </c>
      <c r="D8503">
        <v>2021</v>
      </c>
      <c r="E8503" t="s">
        <v>2111</v>
      </c>
      <c r="F8503" t="s">
        <v>2301</v>
      </c>
      <c r="G8503">
        <v>-27.469957000000001</v>
      </c>
      <c r="H8503">
        <v>153.19459900000001</v>
      </c>
      <c r="I8503" t="s">
        <v>2334</v>
      </c>
      <c r="J8503" t="s">
        <v>2112</v>
      </c>
      <c r="K8503">
        <v>20</v>
      </c>
      <c r="L8503">
        <v>21</v>
      </c>
      <c r="N8503">
        <v>1</v>
      </c>
      <c r="O8503">
        <v>1.45</v>
      </c>
      <c r="R8503">
        <v>0.81499999999999995</v>
      </c>
    </row>
    <row r="8504" spans="1:18">
      <c r="A8504" t="s">
        <v>2083</v>
      </c>
      <c r="B8504" t="s">
        <v>2082</v>
      </c>
      <c r="D8504">
        <v>2021</v>
      </c>
      <c r="E8504" t="s">
        <v>2111</v>
      </c>
      <c r="F8504" t="s">
        <v>2301</v>
      </c>
      <c r="G8504">
        <v>-27.469957000000001</v>
      </c>
      <c r="H8504">
        <v>153.19459900000001</v>
      </c>
      <c r="I8504" t="s">
        <v>2334</v>
      </c>
      <c r="J8504" t="s">
        <v>2112</v>
      </c>
      <c r="K8504">
        <v>21</v>
      </c>
      <c r="L8504">
        <v>22</v>
      </c>
      <c r="N8504">
        <v>1</v>
      </c>
      <c r="O8504">
        <v>1.45</v>
      </c>
      <c r="R8504">
        <v>0.81499999999999995</v>
      </c>
    </row>
    <row r="8505" spans="1:18">
      <c r="A8505" t="s">
        <v>2083</v>
      </c>
      <c r="B8505" t="s">
        <v>2082</v>
      </c>
      <c r="D8505">
        <v>2021</v>
      </c>
      <c r="E8505" t="s">
        <v>2111</v>
      </c>
      <c r="F8505" t="s">
        <v>2301</v>
      </c>
      <c r="G8505">
        <v>-27.469957000000001</v>
      </c>
      <c r="H8505">
        <v>153.19459900000001</v>
      </c>
      <c r="I8505" t="s">
        <v>2334</v>
      </c>
      <c r="J8505" t="s">
        <v>2112</v>
      </c>
      <c r="K8505">
        <v>22</v>
      </c>
      <c r="L8505">
        <v>23</v>
      </c>
      <c r="N8505">
        <v>1</v>
      </c>
      <c r="O8505">
        <v>1.45</v>
      </c>
      <c r="R8505">
        <v>0.81499999999999995</v>
      </c>
    </row>
    <row r="8506" spans="1:18">
      <c r="A8506" t="s">
        <v>2083</v>
      </c>
      <c r="B8506" t="s">
        <v>2082</v>
      </c>
      <c r="D8506">
        <v>2021</v>
      </c>
      <c r="E8506" t="s">
        <v>2111</v>
      </c>
      <c r="F8506" t="s">
        <v>2301</v>
      </c>
      <c r="G8506">
        <v>-27.469957000000001</v>
      </c>
      <c r="H8506">
        <v>153.19459900000001</v>
      </c>
      <c r="I8506" t="s">
        <v>2334</v>
      </c>
      <c r="J8506" t="s">
        <v>2112</v>
      </c>
      <c r="K8506">
        <v>23</v>
      </c>
      <c r="L8506">
        <v>24</v>
      </c>
      <c r="N8506">
        <v>1</v>
      </c>
      <c r="O8506">
        <v>1.45</v>
      </c>
      <c r="R8506">
        <v>0.81499999999999995</v>
      </c>
    </row>
    <row r="8507" spans="1:18">
      <c r="A8507" t="s">
        <v>2083</v>
      </c>
      <c r="B8507" t="s">
        <v>2082</v>
      </c>
      <c r="D8507">
        <v>2021</v>
      </c>
      <c r="E8507" t="s">
        <v>2111</v>
      </c>
      <c r="F8507" t="s">
        <v>2301</v>
      </c>
      <c r="G8507">
        <v>-27.469957000000001</v>
      </c>
      <c r="H8507">
        <v>153.19459900000001</v>
      </c>
      <c r="I8507" t="s">
        <v>2334</v>
      </c>
      <c r="J8507" t="s">
        <v>2112</v>
      </c>
      <c r="K8507">
        <v>24</v>
      </c>
      <c r="L8507">
        <v>25</v>
      </c>
      <c r="N8507">
        <v>1</v>
      </c>
      <c r="O8507">
        <v>1.5</v>
      </c>
      <c r="R8507">
        <v>0.85</v>
      </c>
    </row>
    <row r="8508" spans="1:18">
      <c r="A8508" t="s">
        <v>2083</v>
      </c>
      <c r="B8508" t="s">
        <v>2082</v>
      </c>
      <c r="D8508">
        <v>2021</v>
      </c>
      <c r="E8508" t="s">
        <v>2111</v>
      </c>
      <c r="F8508" t="s">
        <v>2301</v>
      </c>
      <c r="G8508">
        <v>-27.469957000000001</v>
      </c>
      <c r="H8508">
        <v>153.19459900000001</v>
      </c>
      <c r="I8508" t="s">
        <v>2334</v>
      </c>
      <c r="J8508" t="s">
        <v>2112</v>
      </c>
      <c r="K8508">
        <v>25</v>
      </c>
      <c r="L8508">
        <v>26</v>
      </c>
      <c r="N8508">
        <v>1</v>
      </c>
      <c r="O8508">
        <v>1.55</v>
      </c>
      <c r="R8508">
        <v>0.82499999999999996</v>
      </c>
    </row>
    <row r="8509" spans="1:18">
      <c r="A8509" t="s">
        <v>2083</v>
      </c>
      <c r="B8509" t="s">
        <v>2082</v>
      </c>
      <c r="D8509">
        <v>2021</v>
      </c>
      <c r="E8509" t="s">
        <v>2111</v>
      </c>
      <c r="F8509" t="s">
        <v>2301</v>
      </c>
      <c r="G8509">
        <v>-27.469957000000001</v>
      </c>
      <c r="H8509">
        <v>153.19459900000001</v>
      </c>
      <c r="I8509" t="s">
        <v>2334</v>
      </c>
      <c r="J8509" t="s">
        <v>2112</v>
      </c>
      <c r="K8509">
        <v>26</v>
      </c>
      <c r="L8509">
        <v>27</v>
      </c>
      <c r="N8509">
        <v>1</v>
      </c>
      <c r="O8509">
        <v>1.55</v>
      </c>
      <c r="R8509">
        <v>0.82499999999999996</v>
      </c>
    </row>
    <row r="8510" spans="1:18">
      <c r="A8510" t="s">
        <v>2083</v>
      </c>
      <c r="B8510" t="s">
        <v>2082</v>
      </c>
      <c r="D8510">
        <v>2021</v>
      </c>
      <c r="E8510" t="s">
        <v>2111</v>
      </c>
      <c r="F8510" t="s">
        <v>2301</v>
      </c>
      <c r="G8510">
        <v>-27.469957000000001</v>
      </c>
      <c r="H8510">
        <v>153.19459900000001</v>
      </c>
      <c r="I8510" t="s">
        <v>2334</v>
      </c>
      <c r="J8510" t="s">
        <v>2112</v>
      </c>
      <c r="K8510">
        <v>27</v>
      </c>
      <c r="L8510">
        <v>28</v>
      </c>
      <c r="N8510">
        <v>1</v>
      </c>
      <c r="O8510">
        <v>1.55</v>
      </c>
      <c r="R8510">
        <v>0.82499999999999996</v>
      </c>
    </row>
    <row r="8511" spans="1:18">
      <c r="A8511" t="s">
        <v>2083</v>
      </c>
      <c r="B8511" t="s">
        <v>2082</v>
      </c>
      <c r="D8511">
        <v>2021</v>
      </c>
      <c r="E8511" t="s">
        <v>2111</v>
      </c>
      <c r="F8511" t="s">
        <v>2301</v>
      </c>
      <c r="G8511">
        <v>-27.469957000000001</v>
      </c>
      <c r="H8511">
        <v>153.19459900000001</v>
      </c>
      <c r="I8511" t="s">
        <v>2334</v>
      </c>
      <c r="J8511" t="s">
        <v>2112</v>
      </c>
      <c r="K8511">
        <v>28</v>
      </c>
      <c r="L8511">
        <v>29</v>
      </c>
      <c r="N8511">
        <v>1</v>
      </c>
      <c r="O8511">
        <v>1.55</v>
      </c>
      <c r="R8511">
        <v>0.82499999999999996</v>
      </c>
    </row>
    <row r="8512" spans="1:18">
      <c r="A8512" t="s">
        <v>2083</v>
      </c>
      <c r="B8512" t="s">
        <v>2082</v>
      </c>
      <c r="D8512">
        <v>2021</v>
      </c>
      <c r="E8512" t="s">
        <v>2111</v>
      </c>
      <c r="F8512" t="s">
        <v>2301</v>
      </c>
      <c r="G8512">
        <v>-27.469957000000001</v>
      </c>
      <c r="H8512">
        <v>153.19459900000001</v>
      </c>
      <c r="I8512" t="s">
        <v>2334</v>
      </c>
      <c r="J8512" t="s">
        <v>2112</v>
      </c>
      <c r="K8512">
        <v>29</v>
      </c>
      <c r="L8512">
        <v>30</v>
      </c>
      <c r="N8512">
        <v>1</v>
      </c>
      <c r="O8512">
        <v>1.6</v>
      </c>
      <c r="R8512">
        <v>0.8</v>
      </c>
    </row>
    <row r="8513" spans="1:18">
      <c r="A8513" t="s">
        <v>2083</v>
      </c>
      <c r="B8513" t="s">
        <v>2082</v>
      </c>
      <c r="D8513">
        <v>2021</v>
      </c>
      <c r="E8513" t="s">
        <v>2111</v>
      </c>
      <c r="F8513" t="s">
        <v>2301</v>
      </c>
      <c r="G8513">
        <v>-27.469957000000001</v>
      </c>
      <c r="H8513">
        <v>153.19459900000001</v>
      </c>
      <c r="I8513" t="s">
        <v>2334</v>
      </c>
      <c r="J8513" t="s">
        <v>2112</v>
      </c>
      <c r="K8513">
        <v>30</v>
      </c>
      <c r="L8513">
        <v>31</v>
      </c>
      <c r="N8513">
        <v>1</v>
      </c>
      <c r="O8513">
        <v>1.6</v>
      </c>
      <c r="R8513">
        <v>0.76500000000000001</v>
      </c>
    </row>
    <row r="8514" spans="1:18">
      <c r="A8514" t="s">
        <v>2083</v>
      </c>
      <c r="B8514" t="s">
        <v>2082</v>
      </c>
      <c r="D8514">
        <v>2021</v>
      </c>
      <c r="E8514" t="s">
        <v>2111</v>
      </c>
      <c r="F8514" t="s">
        <v>2301</v>
      </c>
      <c r="G8514">
        <v>-27.469957000000001</v>
      </c>
      <c r="H8514">
        <v>153.19459900000001</v>
      </c>
      <c r="I8514" t="s">
        <v>2334</v>
      </c>
      <c r="J8514" t="s">
        <v>2112</v>
      </c>
      <c r="K8514">
        <v>31</v>
      </c>
      <c r="L8514">
        <v>32</v>
      </c>
      <c r="N8514">
        <v>1</v>
      </c>
      <c r="O8514">
        <v>1.6</v>
      </c>
      <c r="R8514">
        <v>0.76500000000000001</v>
      </c>
    </row>
    <row r="8515" spans="1:18">
      <c r="A8515" t="s">
        <v>2083</v>
      </c>
      <c r="B8515" t="s">
        <v>2082</v>
      </c>
      <c r="D8515">
        <v>2021</v>
      </c>
      <c r="E8515" t="s">
        <v>2111</v>
      </c>
      <c r="F8515" t="s">
        <v>2301</v>
      </c>
      <c r="G8515">
        <v>-27.469957000000001</v>
      </c>
      <c r="H8515">
        <v>153.19459900000001</v>
      </c>
      <c r="I8515" t="s">
        <v>2334</v>
      </c>
      <c r="J8515" t="s">
        <v>2112</v>
      </c>
      <c r="K8515">
        <v>32</v>
      </c>
      <c r="L8515">
        <v>33</v>
      </c>
      <c r="N8515">
        <v>1</v>
      </c>
      <c r="O8515">
        <v>1.6</v>
      </c>
      <c r="R8515">
        <v>0.76500000000000001</v>
      </c>
    </row>
    <row r="8516" spans="1:18">
      <c r="A8516" t="s">
        <v>2083</v>
      </c>
      <c r="B8516" t="s">
        <v>2082</v>
      </c>
      <c r="D8516">
        <v>2021</v>
      </c>
      <c r="E8516" t="s">
        <v>2111</v>
      </c>
      <c r="F8516" t="s">
        <v>2301</v>
      </c>
      <c r="G8516">
        <v>-27.469957000000001</v>
      </c>
      <c r="H8516">
        <v>153.19459900000001</v>
      </c>
      <c r="I8516" t="s">
        <v>2334</v>
      </c>
      <c r="J8516" t="s">
        <v>2112</v>
      </c>
      <c r="K8516">
        <v>33</v>
      </c>
      <c r="L8516">
        <v>34</v>
      </c>
      <c r="N8516">
        <v>1</v>
      </c>
      <c r="O8516">
        <v>1.6</v>
      </c>
      <c r="R8516">
        <v>0.76500000000000001</v>
      </c>
    </row>
    <row r="8517" spans="1:18">
      <c r="A8517" t="s">
        <v>2083</v>
      </c>
      <c r="B8517" t="s">
        <v>2082</v>
      </c>
      <c r="D8517">
        <v>2021</v>
      </c>
      <c r="E8517" t="s">
        <v>2111</v>
      </c>
      <c r="F8517" t="s">
        <v>2301</v>
      </c>
      <c r="G8517">
        <v>-27.469957000000001</v>
      </c>
      <c r="H8517">
        <v>153.19459900000001</v>
      </c>
      <c r="I8517" t="s">
        <v>2334</v>
      </c>
      <c r="J8517" t="s">
        <v>2112</v>
      </c>
      <c r="K8517">
        <v>34</v>
      </c>
      <c r="L8517">
        <v>35</v>
      </c>
      <c r="N8517">
        <v>1</v>
      </c>
      <c r="O8517">
        <v>1.6</v>
      </c>
      <c r="R8517">
        <v>0.73</v>
      </c>
    </row>
    <row r="8518" spans="1:18">
      <c r="A8518" t="s">
        <v>2083</v>
      </c>
      <c r="B8518" t="s">
        <v>2082</v>
      </c>
      <c r="D8518">
        <v>2021</v>
      </c>
      <c r="E8518" t="s">
        <v>2111</v>
      </c>
      <c r="F8518" t="s">
        <v>2301</v>
      </c>
      <c r="G8518">
        <v>-27.469957000000001</v>
      </c>
      <c r="H8518">
        <v>153.19459900000001</v>
      </c>
      <c r="I8518" t="s">
        <v>2334</v>
      </c>
      <c r="J8518" t="s">
        <v>2112</v>
      </c>
      <c r="K8518">
        <v>35</v>
      </c>
      <c r="L8518">
        <v>36</v>
      </c>
      <c r="N8518">
        <v>1</v>
      </c>
      <c r="O8518">
        <v>1.55</v>
      </c>
      <c r="R8518">
        <v>0.81</v>
      </c>
    </row>
    <row r="8519" spans="1:18">
      <c r="A8519" t="s">
        <v>2083</v>
      </c>
      <c r="B8519" t="s">
        <v>2082</v>
      </c>
      <c r="D8519">
        <v>2021</v>
      </c>
      <c r="E8519" t="s">
        <v>2111</v>
      </c>
      <c r="F8519" t="s">
        <v>2301</v>
      </c>
      <c r="G8519">
        <v>-27.469957000000001</v>
      </c>
      <c r="H8519">
        <v>153.19459900000001</v>
      </c>
      <c r="I8519" t="s">
        <v>2334</v>
      </c>
      <c r="J8519" t="s">
        <v>2112</v>
      </c>
      <c r="K8519">
        <v>36</v>
      </c>
      <c r="L8519">
        <v>37</v>
      </c>
      <c r="N8519">
        <v>1</v>
      </c>
      <c r="O8519">
        <v>1.55</v>
      </c>
      <c r="R8519">
        <v>0.81</v>
      </c>
    </row>
    <row r="8520" spans="1:18">
      <c r="A8520" t="s">
        <v>2083</v>
      </c>
      <c r="B8520" t="s">
        <v>2082</v>
      </c>
      <c r="D8520">
        <v>2021</v>
      </c>
      <c r="E8520" t="s">
        <v>2111</v>
      </c>
      <c r="F8520" t="s">
        <v>2301</v>
      </c>
      <c r="G8520">
        <v>-27.469957000000001</v>
      </c>
      <c r="H8520">
        <v>153.19459900000001</v>
      </c>
      <c r="I8520" t="s">
        <v>2334</v>
      </c>
      <c r="J8520" t="s">
        <v>2112</v>
      </c>
      <c r="K8520">
        <v>37</v>
      </c>
      <c r="L8520">
        <v>38</v>
      </c>
      <c r="N8520">
        <v>1</v>
      </c>
      <c r="O8520">
        <v>1.55</v>
      </c>
      <c r="R8520">
        <v>0.81</v>
      </c>
    </row>
    <row r="8521" spans="1:18">
      <c r="A8521" t="s">
        <v>2083</v>
      </c>
      <c r="B8521" t="s">
        <v>2082</v>
      </c>
      <c r="D8521">
        <v>2021</v>
      </c>
      <c r="E8521" t="s">
        <v>2111</v>
      </c>
      <c r="F8521" t="s">
        <v>2301</v>
      </c>
      <c r="G8521">
        <v>-27.469957000000001</v>
      </c>
      <c r="H8521">
        <v>153.19459900000001</v>
      </c>
      <c r="I8521" t="s">
        <v>2334</v>
      </c>
      <c r="J8521" t="s">
        <v>2112</v>
      </c>
      <c r="K8521">
        <v>38</v>
      </c>
      <c r="L8521">
        <v>39</v>
      </c>
      <c r="N8521">
        <v>1</v>
      </c>
      <c r="O8521">
        <v>1.55</v>
      </c>
      <c r="R8521">
        <v>0.81</v>
      </c>
    </row>
    <row r="8522" spans="1:18">
      <c r="A8522" t="s">
        <v>2083</v>
      </c>
      <c r="B8522" t="s">
        <v>2082</v>
      </c>
      <c r="D8522">
        <v>2021</v>
      </c>
      <c r="E8522" t="s">
        <v>2111</v>
      </c>
      <c r="F8522" t="s">
        <v>2301</v>
      </c>
      <c r="G8522">
        <v>-27.469957000000001</v>
      </c>
      <c r="H8522">
        <v>153.19459900000001</v>
      </c>
      <c r="I8522" t="s">
        <v>2334</v>
      </c>
      <c r="J8522" t="s">
        <v>2112</v>
      </c>
      <c r="K8522">
        <v>39</v>
      </c>
      <c r="L8522">
        <v>40</v>
      </c>
      <c r="N8522">
        <v>1</v>
      </c>
      <c r="O8522">
        <v>1.5</v>
      </c>
      <c r="R8522">
        <v>0.89</v>
      </c>
    </row>
    <row r="8523" spans="1:18">
      <c r="A8523" t="s">
        <v>2083</v>
      </c>
      <c r="B8523" t="s">
        <v>2082</v>
      </c>
      <c r="D8523">
        <v>2021</v>
      </c>
      <c r="E8523" t="s">
        <v>2111</v>
      </c>
      <c r="F8523" t="s">
        <v>2301</v>
      </c>
      <c r="G8523">
        <v>-27.469957000000001</v>
      </c>
      <c r="H8523">
        <v>153.19459900000001</v>
      </c>
      <c r="I8523" t="s">
        <v>2334</v>
      </c>
      <c r="J8523" t="s">
        <v>2112</v>
      </c>
      <c r="K8523">
        <v>40</v>
      </c>
      <c r="L8523">
        <v>41</v>
      </c>
      <c r="N8523">
        <v>1</v>
      </c>
      <c r="O8523">
        <v>1.5</v>
      </c>
      <c r="R8523">
        <v>0.77</v>
      </c>
    </row>
    <row r="8524" spans="1:18">
      <c r="A8524" t="s">
        <v>2083</v>
      </c>
      <c r="B8524" t="s">
        <v>2082</v>
      </c>
      <c r="D8524">
        <v>2021</v>
      </c>
      <c r="E8524" t="s">
        <v>2111</v>
      </c>
      <c r="F8524" t="s">
        <v>2301</v>
      </c>
      <c r="G8524">
        <v>-27.469957000000001</v>
      </c>
      <c r="H8524">
        <v>153.19459900000001</v>
      </c>
      <c r="I8524" t="s">
        <v>2334</v>
      </c>
      <c r="J8524" t="s">
        <v>2112</v>
      </c>
      <c r="K8524">
        <v>41</v>
      </c>
      <c r="L8524">
        <v>42</v>
      </c>
      <c r="N8524">
        <v>1</v>
      </c>
      <c r="O8524">
        <v>1.5</v>
      </c>
      <c r="R8524">
        <v>0.77</v>
      </c>
    </row>
    <row r="8525" spans="1:18">
      <c r="A8525" t="s">
        <v>2083</v>
      </c>
      <c r="B8525" t="s">
        <v>2082</v>
      </c>
      <c r="D8525">
        <v>2021</v>
      </c>
      <c r="E8525" t="s">
        <v>2111</v>
      </c>
      <c r="F8525" t="s">
        <v>2301</v>
      </c>
      <c r="G8525">
        <v>-27.469957000000001</v>
      </c>
      <c r="H8525">
        <v>153.19459900000001</v>
      </c>
      <c r="I8525" t="s">
        <v>2334</v>
      </c>
      <c r="J8525" t="s">
        <v>2112</v>
      </c>
      <c r="K8525">
        <v>42</v>
      </c>
      <c r="L8525">
        <v>43</v>
      </c>
      <c r="N8525">
        <v>1</v>
      </c>
      <c r="O8525">
        <v>1.5</v>
      </c>
      <c r="R8525">
        <v>0.77</v>
      </c>
    </row>
    <row r="8526" spans="1:18">
      <c r="A8526" t="s">
        <v>2083</v>
      </c>
      <c r="B8526" t="s">
        <v>2082</v>
      </c>
      <c r="D8526">
        <v>2021</v>
      </c>
      <c r="E8526" t="s">
        <v>2111</v>
      </c>
      <c r="F8526" t="s">
        <v>2301</v>
      </c>
      <c r="G8526">
        <v>-27.469957000000001</v>
      </c>
      <c r="H8526">
        <v>153.19459900000001</v>
      </c>
      <c r="I8526" t="s">
        <v>2334</v>
      </c>
      <c r="J8526" t="s">
        <v>2112</v>
      </c>
      <c r="K8526">
        <v>43</v>
      </c>
      <c r="L8526">
        <v>44</v>
      </c>
      <c r="N8526">
        <v>1</v>
      </c>
      <c r="O8526">
        <v>1.5</v>
      </c>
      <c r="R8526">
        <v>0.77</v>
      </c>
    </row>
    <row r="8527" spans="1:18">
      <c r="A8527" t="s">
        <v>2083</v>
      </c>
      <c r="B8527" t="s">
        <v>2082</v>
      </c>
      <c r="D8527">
        <v>2021</v>
      </c>
      <c r="E8527" t="s">
        <v>2111</v>
      </c>
      <c r="F8527" t="s">
        <v>2301</v>
      </c>
      <c r="G8527">
        <v>-27.469957000000001</v>
      </c>
      <c r="H8527">
        <v>153.19459900000001</v>
      </c>
      <c r="I8527" t="s">
        <v>2334</v>
      </c>
      <c r="J8527" t="s">
        <v>2112</v>
      </c>
      <c r="K8527">
        <v>44</v>
      </c>
      <c r="L8527">
        <v>45</v>
      </c>
      <c r="N8527">
        <v>1</v>
      </c>
      <c r="O8527">
        <v>1.5</v>
      </c>
      <c r="R8527">
        <v>0.65</v>
      </c>
    </row>
    <row r="8528" spans="1:18">
      <c r="A8528" t="s">
        <v>2083</v>
      </c>
      <c r="B8528" t="s">
        <v>2082</v>
      </c>
      <c r="D8528">
        <v>2021</v>
      </c>
      <c r="E8528" t="s">
        <v>2111</v>
      </c>
      <c r="F8528" t="s">
        <v>2301</v>
      </c>
      <c r="G8528">
        <v>-27.469957000000001</v>
      </c>
      <c r="H8528">
        <v>153.19459900000001</v>
      </c>
      <c r="I8528" t="s">
        <v>2334</v>
      </c>
      <c r="J8528" t="s">
        <v>2112</v>
      </c>
      <c r="K8528">
        <v>45</v>
      </c>
      <c r="L8528">
        <v>46</v>
      </c>
      <c r="N8528">
        <v>1</v>
      </c>
      <c r="O8528">
        <v>1.55</v>
      </c>
      <c r="R8528">
        <v>0.69499999999999995</v>
      </c>
    </row>
    <row r="8529" spans="1:18">
      <c r="A8529" t="s">
        <v>2083</v>
      </c>
      <c r="B8529" t="s">
        <v>2082</v>
      </c>
      <c r="D8529">
        <v>2021</v>
      </c>
      <c r="E8529" t="s">
        <v>2111</v>
      </c>
      <c r="F8529" t="s">
        <v>2301</v>
      </c>
      <c r="G8529">
        <v>-27.469957000000001</v>
      </c>
      <c r="H8529">
        <v>153.19459900000001</v>
      </c>
      <c r="I8529" t="s">
        <v>2334</v>
      </c>
      <c r="J8529" t="s">
        <v>2112</v>
      </c>
      <c r="K8529">
        <v>46</v>
      </c>
      <c r="L8529">
        <v>47</v>
      </c>
      <c r="N8529">
        <v>1</v>
      </c>
      <c r="O8529">
        <v>1.55</v>
      </c>
      <c r="R8529">
        <v>0.69499999999999995</v>
      </c>
    </row>
    <row r="8530" spans="1:18">
      <c r="A8530" t="s">
        <v>2083</v>
      </c>
      <c r="B8530" t="s">
        <v>2082</v>
      </c>
      <c r="D8530">
        <v>2021</v>
      </c>
      <c r="E8530" t="s">
        <v>2111</v>
      </c>
      <c r="F8530" t="s">
        <v>2301</v>
      </c>
      <c r="G8530">
        <v>-27.469957000000001</v>
      </c>
      <c r="H8530">
        <v>153.19459900000001</v>
      </c>
      <c r="I8530" t="s">
        <v>2334</v>
      </c>
      <c r="J8530" t="s">
        <v>2112</v>
      </c>
      <c r="K8530">
        <v>47</v>
      </c>
      <c r="L8530">
        <v>48</v>
      </c>
      <c r="N8530">
        <v>1</v>
      </c>
      <c r="O8530">
        <v>1.55</v>
      </c>
      <c r="R8530">
        <v>0.69499999999999995</v>
      </c>
    </row>
    <row r="8531" spans="1:18">
      <c r="A8531" t="s">
        <v>2083</v>
      </c>
      <c r="B8531" t="s">
        <v>2082</v>
      </c>
      <c r="D8531">
        <v>2021</v>
      </c>
      <c r="E8531" t="s">
        <v>2111</v>
      </c>
      <c r="F8531" t="s">
        <v>2301</v>
      </c>
      <c r="G8531">
        <v>-27.469957000000001</v>
      </c>
      <c r="H8531">
        <v>153.19459900000001</v>
      </c>
      <c r="I8531" t="s">
        <v>2334</v>
      </c>
      <c r="J8531" t="s">
        <v>2112</v>
      </c>
      <c r="K8531">
        <v>48</v>
      </c>
      <c r="L8531">
        <v>49</v>
      </c>
      <c r="N8531">
        <v>1</v>
      </c>
      <c r="O8531">
        <v>1.55</v>
      </c>
      <c r="R8531">
        <v>0.69499999999999995</v>
      </c>
    </row>
    <row r="8532" spans="1:18">
      <c r="A8532" t="s">
        <v>2083</v>
      </c>
      <c r="B8532" t="s">
        <v>2082</v>
      </c>
      <c r="D8532">
        <v>2021</v>
      </c>
      <c r="E8532" t="s">
        <v>2111</v>
      </c>
      <c r="F8532" t="s">
        <v>2301</v>
      </c>
      <c r="G8532">
        <v>-27.469957000000001</v>
      </c>
      <c r="H8532">
        <v>153.19459900000001</v>
      </c>
      <c r="I8532" t="s">
        <v>2334</v>
      </c>
      <c r="J8532" t="s">
        <v>2112</v>
      </c>
      <c r="K8532">
        <v>49</v>
      </c>
      <c r="L8532">
        <v>50</v>
      </c>
      <c r="N8532">
        <v>1</v>
      </c>
      <c r="O8532">
        <v>1.6</v>
      </c>
      <c r="R8532">
        <v>0.74</v>
      </c>
    </row>
    <row r="8533" spans="1:18">
      <c r="A8533" t="s">
        <v>2083</v>
      </c>
      <c r="B8533" t="s">
        <v>2082</v>
      </c>
      <c r="D8533">
        <v>2021</v>
      </c>
      <c r="E8533" t="s">
        <v>2111</v>
      </c>
      <c r="F8533" t="s">
        <v>2301</v>
      </c>
      <c r="G8533">
        <v>-27.469957000000001</v>
      </c>
      <c r="H8533">
        <v>153.19459900000001</v>
      </c>
      <c r="I8533" t="s">
        <v>2334</v>
      </c>
      <c r="J8533" t="s">
        <v>2112</v>
      </c>
      <c r="K8533">
        <v>50</v>
      </c>
      <c r="L8533">
        <v>51</v>
      </c>
      <c r="N8533">
        <v>1</v>
      </c>
      <c r="O8533">
        <v>1.55</v>
      </c>
      <c r="R8533">
        <v>0.69</v>
      </c>
    </row>
    <row r="8534" spans="1:18">
      <c r="A8534" t="s">
        <v>2083</v>
      </c>
      <c r="B8534" t="s">
        <v>2082</v>
      </c>
      <c r="D8534">
        <v>2021</v>
      </c>
      <c r="E8534" t="s">
        <v>2111</v>
      </c>
      <c r="F8534" t="s">
        <v>2301</v>
      </c>
      <c r="G8534">
        <v>-27.469957000000001</v>
      </c>
      <c r="H8534">
        <v>153.19459900000001</v>
      </c>
      <c r="I8534" t="s">
        <v>2334</v>
      </c>
      <c r="J8534" t="s">
        <v>2112</v>
      </c>
      <c r="K8534">
        <v>51</v>
      </c>
      <c r="L8534">
        <v>52</v>
      </c>
      <c r="N8534">
        <v>1</v>
      </c>
      <c r="O8534">
        <v>1.55</v>
      </c>
      <c r="R8534">
        <v>0.69</v>
      </c>
    </row>
    <row r="8535" spans="1:18">
      <c r="A8535" t="s">
        <v>2083</v>
      </c>
      <c r="B8535" t="s">
        <v>2082</v>
      </c>
      <c r="D8535">
        <v>2021</v>
      </c>
      <c r="E8535" t="s">
        <v>2111</v>
      </c>
      <c r="F8535" t="s">
        <v>2301</v>
      </c>
      <c r="G8535">
        <v>-27.469957000000001</v>
      </c>
      <c r="H8535">
        <v>153.19459900000001</v>
      </c>
      <c r="I8535" t="s">
        <v>2334</v>
      </c>
      <c r="J8535" t="s">
        <v>2112</v>
      </c>
      <c r="K8535">
        <v>52</v>
      </c>
      <c r="L8535">
        <v>53</v>
      </c>
      <c r="N8535">
        <v>1</v>
      </c>
      <c r="O8535">
        <v>1.55</v>
      </c>
      <c r="R8535">
        <v>0.69</v>
      </c>
    </row>
    <row r="8536" spans="1:18">
      <c r="A8536" t="s">
        <v>2083</v>
      </c>
      <c r="B8536" t="s">
        <v>2082</v>
      </c>
      <c r="D8536">
        <v>2021</v>
      </c>
      <c r="E8536" t="s">
        <v>2111</v>
      </c>
      <c r="F8536" t="s">
        <v>2301</v>
      </c>
      <c r="G8536">
        <v>-27.469957000000001</v>
      </c>
      <c r="H8536">
        <v>153.19459900000001</v>
      </c>
      <c r="I8536" t="s">
        <v>2334</v>
      </c>
      <c r="J8536" t="s">
        <v>2112</v>
      </c>
      <c r="K8536">
        <v>53</v>
      </c>
      <c r="L8536">
        <v>54</v>
      </c>
      <c r="N8536">
        <v>1</v>
      </c>
      <c r="O8536">
        <v>1.55</v>
      </c>
      <c r="R8536">
        <v>0.69</v>
      </c>
    </row>
    <row r="8537" spans="1:18">
      <c r="A8537" t="s">
        <v>2083</v>
      </c>
      <c r="B8537" t="s">
        <v>2082</v>
      </c>
      <c r="D8537">
        <v>2021</v>
      </c>
      <c r="E8537" t="s">
        <v>2111</v>
      </c>
      <c r="F8537" t="s">
        <v>2301</v>
      </c>
      <c r="G8537">
        <v>-27.469957000000001</v>
      </c>
      <c r="H8537">
        <v>153.19459900000001</v>
      </c>
      <c r="I8537" t="s">
        <v>2334</v>
      </c>
      <c r="J8537" t="s">
        <v>2112</v>
      </c>
      <c r="K8537">
        <v>54</v>
      </c>
      <c r="L8537">
        <v>55</v>
      </c>
      <c r="N8537">
        <v>1</v>
      </c>
      <c r="O8537">
        <v>1.5</v>
      </c>
      <c r="R8537">
        <v>0.64</v>
      </c>
    </row>
    <row r="8538" spans="1:18">
      <c r="A8538" t="s">
        <v>2083</v>
      </c>
      <c r="B8538" t="s">
        <v>2082</v>
      </c>
      <c r="D8538">
        <v>2021</v>
      </c>
      <c r="E8538" t="s">
        <v>2111</v>
      </c>
      <c r="F8538" t="s">
        <v>2301</v>
      </c>
      <c r="G8538">
        <v>-27.469957000000001</v>
      </c>
      <c r="H8538">
        <v>153.19459900000001</v>
      </c>
      <c r="I8538" t="s">
        <v>2334</v>
      </c>
      <c r="J8538" t="s">
        <v>2112</v>
      </c>
      <c r="K8538">
        <v>55</v>
      </c>
      <c r="L8538">
        <v>56</v>
      </c>
      <c r="N8538">
        <v>1</v>
      </c>
      <c r="O8538">
        <v>1.5</v>
      </c>
      <c r="R8538">
        <v>0.66</v>
      </c>
    </row>
    <row r="8539" spans="1:18">
      <c r="A8539" t="s">
        <v>2083</v>
      </c>
      <c r="B8539" t="s">
        <v>2082</v>
      </c>
      <c r="D8539">
        <v>2021</v>
      </c>
      <c r="E8539" t="s">
        <v>2111</v>
      </c>
      <c r="F8539" t="s">
        <v>2301</v>
      </c>
      <c r="G8539">
        <v>-27.469957000000001</v>
      </c>
      <c r="H8539">
        <v>153.19459900000001</v>
      </c>
      <c r="I8539" t="s">
        <v>2334</v>
      </c>
      <c r="J8539" t="s">
        <v>2112</v>
      </c>
      <c r="K8539">
        <v>56</v>
      </c>
      <c r="L8539">
        <v>57</v>
      </c>
      <c r="N8539">
        <v>1</v>
      </c>
      <c r="O8539">
        <v>1.5</v>
      </c>
      <c r="R8539">
        <v>0.66</v>
      </c>
    </row>
    <row r="8540" spans="1:18">
      <c r="A8540" t="s">
        <v>2083</v>
      </c>
      <c r="B8540" t="s">
        <v>2082</v>
      </c>
      <c r="D8540">
        <v>2021</v>
      </c>
      <c r="E8540" t="s">
        <v>2111</v>
      </c>
      <c r="F8540" t="s">
        <v>2301</v>
      </c>
      <c r="G8540">
        <v>-27.469957000000001</v>
      </c>
      <c r="H8540">
        <v>153.19459900000001</v>
      </c>
      <c r="I8540" t="s">
        <v>2334</v>
      </c>
      <c r="J8540" t="s">
        <v>2112</v>
      </c>
      <c r="K8540">
        <v>57</v>
      </c>
      <c r="L8540">
        <v>58</v>
      </c>
      <c r="N8540">
        <v>1</v>
      </c>
      <c r="O8540">
        <v>1.5</v>
      </c>
      <c r="R8540">
        <v>0.66</v>
      </c>
    </row>
    <row r="8541" spans="1:18">
      <c r="A8541" t="s">
        <v>2083</v>
      </c>
      <c r="B8541" t="s">
        <v>2082</v>
      </c>
      <c r="D8541">
        <v>2021</v>
      </c>
      <c r="E8541" t="s">
        <v>2111</v>
      </c>
      <c r="F8541" t="s">
        <v>2301</v>
      </c>
      <c r="G8541">
        <v>-27.469957000000001</v>
      </c>
      <c r="H8541">
        <v>153.19459900000001</v>
      </c>
      <c r="I8541" t="s">
        <v>2334</v>
      </c>
      <c r="J8541" t="s">
        <v>2112</v>
      </c>
      <c r="K8541">
        <v>58</v>
      </c>
      <c r="L8541">
        <v>59</v>
      </c>
      <c r="N8541">
        <v>1</v>
      </c>
      <c r="O8541">
        <v>1.5</v>
      </c>
      <c r="R8541">
        <v>0.66</v>
      </c>
    </row>
    <row r="8542" spans="1:18">
      <c r="A8542" t="s">
        <v>2083</v>
      </c>
      <c r="B8542" t="s">
        <v>2082</v>
      </c>
      <c r="D8542">
        <v>2021</v>
      </c>
      <c r="E8542" t="s">
        <v>2111</v>
      </c>
      <c r="F8542" t="s">
        <v>2301</v>
      </c>
      <c r="G8542">
        <v>-27.469957000000001</v>
      </c>
      <c r="H8542">
        <v>153.19459900000001</v>
      </c>
      <c r="I8542" t="s">
        <v>2334</v>
      </c>
      <c r="J8542" t="s">
        <v>2112</v>
      </c>
      <c r="K8542">
        <v>59</v>
      </c>
      <c r="L8542">
        <v>60</v>
      </c>
      <c r="N8542">
        <v>1</v>
      </c>
      <c r="O8542">
        <v>1.5</v>
      </c>
      <c r="R8542">
        <v>0.68</v>
      </c>
    </row>
    <row r="8543" spans="1:18">
      <c r="A8543" t="s">
        <v>2083</v>
      </c>
      <c r="B8543" t="s">
        <v>2082</v>
      </c>
      <c r="D8543">
        <v>2021</v>
      </c>
      <c r="E8543" t="s">
        <v>2111</v>
      </c>
      <c r="F8543" t="s">
        <v>2301</v>
      </c>
      <c r="G8543">
        <v>-27.469957000000001</v>
      </c>
      <c r="H8543">
        <v>153.19459900000001</v>
      </c>
      <c r="I8543" t="s">
        <v>2334</v>
      </c>
      <c r="J8543" t="s">
        <v>2112</v>
      </c>
      <c r="K8543">
        <v>60</v>
      </c>
      <c r="L8543">
        <v>61</v>
      </c>
      <c r="N8543">
        <v>1</v>
      </c>
      <c r="O8543">
        <v>1.55</v>
      </c>
      <c r="R8543">
        <v>0.66500000000000004</v>
      </c>
    </row>
    <row r="8544" spans="1:18">
      <c r="A8544" t="s">
        <v>2083</v>
      </c>
      <c r="B8544" t="s">
        <v>2082</v>
      </c>
      <c r="D8544">
        <v>2021</v>
      </c>
      <c r="E8544" t="s">
        <v>2111</v>
      </c>
      <c r="F8544" t="s">
        <v>2301</v>
      </c>
      <c r="G8544">
        <v>-27.469957000000001</v>
      </c>
      <c r="H8544">
        <v>153.19459900000001</v>
      </c>
      <c r="I8544" t="s">
        <v>2334</v>
      </c>
      <c r="J8544" t="s">
        <v>2112</v>
      </c>
      <c r="K8544">
        <v>61</v>
      </c>
      <c r="L8544">
        <v>62</v>
      </c>
      <c r="N8544">
        <v>1</v>
      </c>
      <c r="O8544">
        <v>1.55</v>
      </c>
      <c r="R8544">
        <v>0.66500000000000004</v>
      </c>
    </row>
    <row r="8545" spans="1:18">
      <c r="A8545" t="s">
        <v>2083</v>
      </c>
      <c r="B8545" t="s">
        <v>2082</v>
      </c>
      <c r="D8545">
        <v>2021</v>
      </c>
      <c r="E8545" t="s">
        <v>2111</v>
      </c>
      <c r="F8545" t="s">
        <v>2301</v>
      </c>
      <c r="G8545">
        <v>-27.469957000000001</v>
      </c>
      <c r="H8545">
        <v>153.19459900000001</v>
      </c>
      <c r="I8545" t="s">
        <v>2334</v>
      </c>
      <c r="J8545" t="s">
        <v>2112</v>
      </c>
      <c r="K8545">
        <v>62</v>
      </c>
      <c r="L8545">
        <v>63</v>
      </c>
      <c r="N8545">
        <v>1</v>
      </c>
      <c r="O8545">
        <v>1.55</v>
      </c>
      <c r="R8545">
        <v>0.66500000000000004</v>
      </c>
    </row>
    <row r="8546" spans="1:18">
      <c r="A8546" t="s">
        <v>2083</v>
      </c>
      <c r="B8546" t="s">
        <v>2082</v>
      </c>
      <c r="D8546">
        <v>2021</v>
      </c>
      <c r="E8546" t="s">
        <v>2111</v>
      </c>
      <c r="F8546" t="s">
        <v>2301</v>
      </c>
      <c r="G8546">
        <v>-27.469957000000001</v>
      </c>
      <c r="H8546">
        <v>153.19459900000001</v>
      </c>
      <c r="I8546" t="s">
        <v>2334</v>
      </c>
      <c r="J8546" t="s">
        <v>2112</v>
      </c>
      <c r="K8546">
        <v>63</v>
      </c>
      <c r="L8546">
        <v>64</v>
      </c>
      <c r="N8546">
        <v>1</v>
      </c>
      <c r="O8546">
        <v>1.55</v>
      </c>
      <c r="R8546">
        <v>0.66500000000000004</v>
      </c>
    </row>
    <row r="8547" spans="1:18">
      <c r="A8547" t="s">
        <v>2083</v>
      </c>
      <c r="B8547" t="s">
        <v>2082</v>
      </c>
      <c r="D8547">
        <v>2021</v>
      </c>
      <c r="E8547" t="s">
        <v>2111</v>
      </c>
      <c r="F8547" t="s">
        <v>2301</v>
      </c>
      <c r="G8547">
        <v>-27.469957000000001</v>
      </c>
      <c r="H8547">
        <v>153.19459900000001</v>
      </c>
      <c r="I8547" t="s">
        <v>2334</v>
      </c>
      <c r="J8547" t="s">
        <v>2112</v>
      </c>
      <c r="K8547">
        <v>64</v>
      </c>
      <c r="L8547">
        <v>65</v>
      </c>
      <c r="N8547">
        <v>1</v>
      </c>
      <c r="O8547">
        <v>1.6</v>
      </c>
      <c r="R8547">
        <v>0.65</v>
      </c>
    </row>
    <row r="8548" spans="1:18">
      <c r="A8548" t="s">
        <v>2083</v>
      </c>
      <c r="B8548" t="s">
        <v>2082</v>
      </c>
      <c r="D8548">
        <v>2021</v>
      </c>
      <c r="E8548" t="s">
        <v>2111</v>
      </c>
      <c r="F8548" t="s">
        <v>2301</v>
      </c>
      <c r="G8548">
        <v>-27.469957000000001</v>
      </c>
      <c r="H8548">
        <v>153.19459900000001</v>
      </c>
      <c r="I8548" t="s">
        <v>2334</v>
      </c>
      <c r="J8548" t="s">
        <v>2112</v>
      </c>
      <c r="K8548">
        <v>65</v>
      </c>
      <c r="L8548">
        <v>66</v>
      </c>
      <c r="N8548">
        <v>1</v>
      </c>
      <c r="O8548">
        <v>1.4</v>
      </c>
      <c r="R8548">
        <v>0.84</v>
      </c>
    </row>
    <row r="8549" spans="1:18">
      <c r="A8549" t="s">
        <v>2083</v>
      </c>
      <c r="B8549" t="s">
        <v>2082</v>
      </c>
      <c r="D8549">
        <v>2021</v>
      </c>
      <c r="E8549" t="s">
        <v>2111</v>
      </c>
      <c r="F8549" t="s">
        <v>2301</v>
      </c>
      <c r="G8549">
        <v>-27.469957000000001</v>
      </c>
      <c r="H8549">
        <v>153.19459900000001</v>
      </c>
      <c r="I8549" t="s">
        <v>2334</v>
      </c>
      <c r="J8549" t="s">
        <v>2112</v>
      </c>
      <c r="K8549">
        <v>66</v>
      </c>
      <c r="L8549">
        <v>67</v>
      </c>
      <c r="N8549">
        <v>1</v>
      </c>
      <c r="O8549">
        <v>1.4</v>
      </c>
      <c r="R8549">
        <v>0.84</v>
      </c>
    </row>
    <row r="8550" spans="1:18">
      <c r="A8550" t="s">
        <v>2083</v>
      </c>
      <c r="B8550" t="s">
        <v>2082</v>
      </c>
      <c r="D8550">
        <v>2021</v>
      </c>
      <c r="E8550" t="s">
        <v>2111</v>
      </c>
      <c r="F8550" t="s">
        <v>2301</v>
      </c>
      <c r="G8550">
        <v>-27.469957000000001</v>
      </c>
      <c r="H8550">
        <v>153.19459900000001</v>
      </c>
      <c r="I8550" t="s">
        <v>2334</v>
      </c>
      <c r="J8550" t="s">
        <v>2112</v>
      </c>
      <c r="K8550">
        <v>67</v>
      </c>
      <c r="L8550">
        <v>68</v>
      </c>
      <c r="N8550">
        <v>1</v>
      </c>
      <c r="O8550">
        <v>1.4</v>
      </c>
      <c r="R8550">
        <v>0.84</v>
      </c>
    </row>
    <row r="8551" spans="1:18">
      <c r="A8551" t="s">
        <v>2083</v>
      </c>
      <c r="B8551" t="s">
        <v>2082</v>
      </c>
      <c r="D8551">
        <v>2021</v>
      </c>
      <c r="E8551" t="s">
        <v>2111</v>
      </c>
      <c r="F8551" t="s">
        <v>2301</v>
      </c>
      <c r="G8551">
        <v>-27.469957000000001</v>
      </c>
      <c r="H8551">
        <v>153.19459900000001</v>
      </c>
      <c r="I8551" t="s">
        <v>2334</v>
      </c>
      <c r="J8551" t="s">
        <v>2112</v>
      </c>
      <c r="K8551">
        <v>68</v>
      </c>
      <c r="L8551">
        <v>69</v>
      </c>
      <c r="N8551">
        <v>1</v>
      </c>
      <c r="O8551">
        <v>1.4</v>
      </c>
      <c r="R8551">
        <v>0.84</v>
      </c>
    </row>
    <row r="8552" spans="1:18">
      <c r="A8552" t="s">
        <v>2083</v>
      </c>
      <c r="B8552" t="s">
        <v>2082</v>
      </c>
      <c r="D8552">
        <v>2021</v>
      </c>
      <c r="E8552" t="s">
        <v>2111</v>
      </c>
      <c r="F8552" t="s">
        <v>2301</v>
      </c>
      <c r="G8552">
        <v>-27.469957000000001</v>
      </c>
      <c r="H8552">
        <v>153.19459900000001</v>
      </c>
      <c r="I8552" t="s">
        <v>2334</v>
      </c>
      <c r="J8552" t="s">
        <v>2112</v>
      </c>
      <c r="K8552">
        <v>69</v>
      </c>
      <c r="L8552">
        <v>70</v>
      </c>
      <c r="N8552">
        <v>1</v>
      </c>
      <c r="O8552">
        <v>1.2</v>
      </c>
      <c r="R8552">
        <v>1.03</v>
      </c>
    </row>
    <row r="8553" spans="1:18">
      <c r="A8553" t="s">
        <v>2083</v>
      </c>
      <c r="B8553" t="s">
        <v>2082</v>
      </c>
      <c r="D8553">
        <v>2021</v>
      </c>
      <c r="E8553" t="s">
        <v>2111</v>
      </c>
      <c r="F8553" t="s">
        <v>2301</v>
      </c>
      <c r="G8553">
        <v>-27.469957000000001</v>
      </c>
      <c r="H8553">
        <v>153.19459900000001</v>
      </c>
      <c r="I8553" t="s">
        <v>2334</v>
      </c>
      <c r="J8553" t="s">
        <v>2112</v>
      </c>
      <c r="K8553">
        <v>70</v>
      </c>
      <c r="L8553">
        <v>71</v>
      </c>
      <c r="N8553">
        <v>1</v>
      </c>
      <c r="O8553">
        <v>1.25</v>
      </c>
      <c r="R8553">
        <v>0.93</v>
      </c>
    </row>
    <row r="8554" spans="1:18">
      <c r="A8554" t="s">
        <v>2083</v>
      </c>
      <c r="B8554" t="s">
        <v>2082</v>
      </c>
      <c r="D8554">
        <v>2021</v>
      </c>
      <c r="E8554" t="s">
        <v>2111</v>
      </c>
      <c r="F8554" t="s">
        <v>2301</v>
      </c>
      <c r="G8554">
        <v>-27.469957000000001</v>
      </c>
      <c r="H8554">
        <v>153.19459900000001</v>
      </c>
      <c r="I8554" t="s">
        <v>2334</v>
      </c>
      <c r="J8554" t="s">
        <v>2112</v>
      </c>
      <c r="K8554">
        <v>71</v>
      </c>
      <c r="L8554">
        <v>72</v>
      </c>
      <c r="N8554">
        <v>1</v>
      </c>
      <c r="O8554">
        <v>1.25</v>
      </c>
      <c r="R8554">
        <v>0.93</v>
      </c>
    </row>
    <row r="8555" spans="1:18">
      <c r="A8555" t="s">
        <v>2083</v>
      </c>
      <c r="B8555" t="s">
        <v>2082</v>
      </c>
      <c r="D8555">
        <v>2021</v>
      </c>
      <c r="E8555" t="s">
        <v>2111</v>
      </c>
      <c r="F8555" t="s">
        <v>2301</v>
      </c>
      <c r="G8555">
        <v>-27.469957000000001</v>
      </c>
      <c r="H8555">
        <v>153.19459900000001</v>
      </c>
      <c r="I8555" t="s">
        <v>2334</v>
      </c>
      <c r="J8555" t="s">
        <v>2112</v>
      </c>
      <c r="K8555">
        <v>72</v>
      </c>
      <c r="L8555">
        <v>73</v>
      </c>
      <c r="N8555">
        <v>1</v>
      </c>
      <c r="O8555">
        <v>1.25</v>
      </c>
      <c r="R8555">
        <v>0.93</v>
      </c>
    </row>
    <row r="8556" spans="1:18">
      <c r="A8556" t="s">
        <v>2083</v>
      </c>
      <c r="B8556" t="s">
        <v>2082</v>
      </c>
      <c r="D8556">
        <v>2021</v>
      </c>
      <c r="E8556" t="s">
        <v>2111</v>
      </c>
      <c r="F8556" t="s">
        <v>2301</v>
      </c>
      <c r="G8556">
        <v>-27.469957000000001</v>
      </c>
      <c r="H8556">
        <v>153.19459900000001</v>
      </c>
      <c r="I8556" t="s">
        <v>2334</v>
      </c>
      <c r="J8556" t="s">
        <v>2112</v>
      </c>
      <c r="K8556">
        <v>73</v>
      </c>
      <c r="L8556">
        <v>74</v>
      </c>
      <c r="N8556">
        <v>1</v>
      </c>
      <c r="O8556">
        <v>1.25</v>
      </c>
      <c r="R8556">
        <v>0.93</v>
      </c>
    </row>
    <row r="8557" spans="1:18">
      <c r="A8557" t="s">
        <v>2083</v>
      </c>
      <c r="B8557" t="s">
        <v>2082</v>
      </c>
      <c r="D8557">
        <v>2021</v>
      </c>
      <c r="E8557" t="s">
        <v>2111</v>
      </c>
      <c r="F8557" t="s">
        <v>2301</v>
      </c>
      <c r="G8557">
        <v>-27.469957000000001</v>
      </c>
      <c r="H8557">
        <v>153.19459900000001</v>
      </c>
      <c r="I8557" t="s">
        <v>2334</v>
      </c>
      <c r="J8557" t="s">
        <v>2112</v>
      </c>
      <c r="K8557">
        <v>74</v>
      </c>
      <c r="L8557">
        <v>75</v>
      </c>
      <c r="N8557">
        <v>1</v>
      </c>
      <c r="O8557">
        <v>1.3</v>
      </c>
      <c r="R8557">
        <v>0.83</v>
      </c>
    </row>
    <row r="8558" spans="1:18">
      <c r="A8558" t="s">
        <v>2083</v>
      </c>
      <c r="B8558" t="s">
        <v>2082</v>
      </c>
      <c r="D8558">
        <v>2021</v>
      </c>
      <c r="E8558" t="s">
        <v>2111</v>
      </c>
      <c r="F8558" t="s">
        <v>2301</v>
      </c>
      <c r="G8558">
        <v>-27.469957000000001</v>
      </c>
      <c r="H8558">
        <v>153.19459900000001</v>
      </c>
      <c r="I8558" t="s">
        <v>2334</v>
      </c>
      <c r="J8558" t="s">
        <v>2112</v>
      </c>
      <c r="K8558">
        <v>75</v>
      </c>
      <c r="L8558">
        <v>76</v>
      </c>
      <c r="N8558">
        <v>1</v>
      </c>
      <c r="O8558">
        <v>1.3</v>
      </c>
      <c r="R8558">
        <v>0.85499999999999998</v>
      </c>
    </row>
    <row r="8559" spans="1:18">
      <c r="A8559" t="s">
        <v>2083</v>
      </c>
      <c r="B8559" t="s">
        <v>2082</v>
      </c>
      <c r="D8559">
        <v>2021</v>
      </c>
      <c r="E8559" t="s">
        <v>2111</v>
      </c>
      <c r="F8559" t="s">
        <v>2301</v>
      </c>
      <c r="G8559">
        <v>-27.469957000000001</v>
      </c>
      <c r="H8559">
        <v>153.19459900000001</v>
      </c>
      <c r="I8559" t="s">
        <v>2334</v>
      </c>
      <c r="J8559" t="s">
        <v>2112</v>
      </c>
      <c r="K8559">
        <v>76</v>
      </c>
      <c r="L8559">
        <v>77</v>
      </c>
      <c r="N8559">
        <v>1</v>
      </c>
      <c r="O8559">
        <v>1.3</v>
      </c>
      <c r="R8559">
        <v>0.85499999999999998</v>
      </c>
    </row>
    <row r="8560" spans="1:18">
      <c r="A8560" t="s">
        <v>2083</v>
      </c>
      <c r="B8560" t="s">
        <v>2082</v>
      </c>
      <c r="D8560">
        <v>2021</v>
      </c>
      <c r="E8560" t="s">
        <v>2111</v>
      </c>
      <c r="F8560" t="s">
        <v>2301</v>
      </c>
      <c r="G8560">
        <v>-27.469957000000001</v>
      </c>
      <c r="H8560">
        <v>153.19459900000001</v>
      </c>
      <c r="I8560" t="s">
        <v>2334</v>
      </c>
      <c r="J8560" t="s">
        <v>2112</v>
      </c>
      <c r="K8560">
        <v>77</v>
      </c>
      <c r="L8560">
        <v>78</v>
      </c>
      <c r="N8560">
        <v>1</v>
      </c>
      <c r="O8560">
        <v>1.3</v>
      </c>
      <c r="R8560">
        <v>0.85499999999999998</v>
      </c>
    </row>
    <row r="8561" spans="1:18">
      <c r="A8561" t="s">
        <v>2083</v>
      </c>
      <c r="B8561" t="s">
        <v>2082</v>
      </c>
      <c r="D8561">
        <v>2021</v>
      </c>
      <c r="E8561" t="s">
        <v>2111</v>
      </c>
      <c r="F8561" t="s">
        <v>2301</v>
      </c>
      <c r="G8561">
        <v>-27.469957000000001</v>
      </c>
      <c r="H8561">
        <v>153.19459900000001</v>
      </c>
      <c r="I8561" t="s">
        <v>2334</v>
      </c>
      <c r="J8561" t="s">
        <v>2112</v>
      </c>
      <c r="K8561">
        <v>78</v>
      </c>
      <c r="L8561">
        <v>79</v>
      </c>
      <c r="N8561">
        <v>1</v>
      </c>
      <c r="O8561">
        <v>1.3</v>
      </c>
      <c r="R8561">
        <v>0.85499999999999998</v>
      </c>
    </row>
    <row r="8562" spans="1:18">
      <c r="A8562" t="s">
        <v>2083</v>
      </c>
      <c r="B8562" t="s">
        <v>2082</v>
      </c>
      <c r="D8562">
        <v>2021</v>
      </c>
      <c r="E8562" t="s">
        <v>2111</v>
      </c>
      <c r="F8562" t="s">
        <v>2301</v>
      </c>
      <c r="G8562">
        <v>-27.469957000000001</v>
      </c>
      <c r="H8562">
        <v>153.19459900000001</v>
      </c>
      <c r="I8562" t="s">
        <v>2334</v>
      </c>
      <c r="J8562" t="s">
        <v>2112</v>
      </c>
      <c r="K8562">
        <v>79</v>
      </c>
      <c r="L8562">
        <v>80</v>
      </c>
      <c r="N8562">
        <v>1</v>
      </c>
      <c r="O8562">
        <v>1.3</v>
      </c>
      <c r="R8562">
        <v>0.88</v>
      </c>
    </row>
    <row r="8563" spans="1:18">
      <c r="A8563" t="s">
        <v>2083</v>
      </c>
      <c r="B8563" t="s">
        <v>2082</v>
      </c>
      <c r="D8563">
        <v>2021</v>
      </c>
      <c r="E8563" t="s">
        <v>2111</v>
      </c>
      <c r="F8563" t="s">
        <v>2301</v>
      </c>
      <c r="G8563">
        <v>-27.469957000000001</v>
      </c>
      <c r="H8563">
        <v>153.19459900000001</v>
      </c>
      <c r="I8563" t="s">
        <v>2334</v>
      </c>
      <c r="J8563" t="s">
        <v>2112</v>
      </c>
      <c r="K8563">
        <v>80</v>
      </c>
      <c r="L8563">
        <v>81</v>
      </c>
      <c r="N8563">
        <v>1</v>
      </c>
      <c r="O8563">
        <v>1.3</v>
      </c>
      <c r="R8563">
        <v>0.94499999999999995</v>
      </c>
    </row>
    <row r="8564" spans="1:18">
      <c r="A8564" t="s">
        <v>2083</v>
      </c>
      <c r="B8564" t="s">
        <v>2082</v>
      </c>
      <c r="D8564">
        <v>2021</v>
      </c>
      <c r="E8564" t="s">
        <v>2111</v>
      </c>
      <c r="F8564" t="s">
        <v>2301</v>
      </c>
      <c r="G8564">
        <v>-27.469957000000001</v>
      </c>
      <c r="H8564">
        <v>153.19459900000001</v>
      </c>
      <c r="I8564" t="s">
        <v>2334</v>
      </c>
      <c r="J8564" t="s">
        <v>2112</v>
      </c>
      <c r="K8564">
        <v>81</v>
      </c>
      <c r="L8564">
        <v>82</v>
      </c>
      <c r="N8564">
        <v>1</v>
      </c>
      <c r="O8564">
        <v>1.3</v>
      </c>
      <c r="R8564">
        <v>0.94499999999999995</v>
      </c>
    </row>
    <row r="8565" spans="1:18">
      <c r="A8565" t="s">
        <v>2083</v>
      </c>
      <c r="B8565" t="s">
        <v>2082</v>
      </c>
      <c r="D8565">
        <v>2021</v>
      </c>
      <c r="E8565" t="s">
        <v>2111</v>
      </c>
      <c r="F8565" t="s">
        <v>2301</v>
      </c>
      <c r="G8565">
        <v>-27.469957000000001</v>
      </c>
      <c r="H8565">
        <v>153.19459900000001</v>
      </c>
      <c r="I8565" t="s">
        <v>2334</v>
      </c>
      <c r="J8565" t="s">
        <v>2112</v>
      </c>
      <c r="K8565">
        <v>82</v>
      </c>
      <c r="L8565">
        <v>83</v>
      </c>
      <c r="N8565">
        <v>1</v>
      </c>
      <c r="O8565">
        <v>1.3</v>
      </c>
      <c r="R8565">
        <v>0.94499999999999995</v>
      </c>
    </row>
    <row r="8566" spans="1:18">
      <c r="A8566" t="s">
        <v>2083</v>
      </c>
      <c r="B8566" t="s">
        <v>2082</v>
      </c>
      <c r="D8566">
        <v>2021</v>
      </c>
      <c r="E8566" t="s">
        <v>2111</v>
      </c>
      <c r="F8566" t="s">
        <v>2301</v>
      </c>
      <c r="G8566">
        <v>-27.469957000000001</v>
      </c>
      <c r="H8566">
        <v>153.19459900000001</v>
      </c>
      <c r="I8566" t="s">
        <v>2334</v>
      </c>
      <c r="J8566" t="s">
        <v>2112</v>
      </c>
      <c r="K8566">
        <v>83</v>
      </c>
      <c r="L8566">
        <v>84</v>
      </c>
      <c r="N8566">
        <v>1</v>
      </c>
      <c r="O8566">
        <v>1.3</v>
      </c>
      <c r="R8566">
        <v>0.94499999999999995</v>
      </c>
    </row>
    <row r="8567" spans="1:18">
      <c r="A8567" t="s">
        <v>2083</v>
      </c>
      <c r="B8567" t="s">
        <v>2082</v>
      </c>
      <c r="D8567">
        <v>2021</v>
      </c>
      <c r="E8567" t="s">
        <v>2111</v>
      </c>
      <c r="F8567" t="s">
        <v>2301</v>
      </c>
      <c r="G8567">
        <v>-27.469957000000001</v>
      </c>
      <c r="H8567">
        <v>153.19459900000001</v>
      </c>
      <c r="I8567" t="s">
        <v>2334</v>
      </c>
      <c r="J8567" t="s">
        <v>2112</v>
      </c>
      <c r="K8567">
        <v>84</v>
      </c>
      <c r="L8567">
        <v>85</v>
      </c>
      <c r="N8567">
        <v>1</v>
      </c>
      <c r="O8567">
        <v>1.3</v>
      </c>
      <c r="R8567">
        <v>1.01</v>
      </c>
    </row>
    <row r="8568" spans="1:18">
      <c r="A8568" t="s">
        <v>2083</v>
      </c>
      <c r="B8568" t="s">
        <v>2082</v>
      </c>
      <c r="D8568">
        <v>2021</v>
      </c>
      <c r="E8568" t="s">
        <v>2111</v>
      </c>
      <c r="F8568" t="s">
        <v>2301</v>
      </c>
      <c r="G8568">
        <v>-27.469957000000001</v>
      </c>
      <c r="H8568">
        <v>153.19459900000001</v>
      </c>
      <c r="I8568" t="s">
        <v>2334</v>
      </c>
      <c r="J8568" t="s">
        <v>2110</v>
      </c>
      <c r="K8568">
        <v>0</v>
      </c>
      <c r="L8568">
        <v>1</v>
      </c>
      <c r="N8568">
        <v>1</v>
      </c>
      <c r="O8568">
        <v>1.5</v>
      </c>
      <c r="R8568">
        <v>0.64</v>
      </c>
    </row>
    <row r="8569" spans="1:18">
      <c r="A8569" t="s">
        <v>2083</v>
      </c>
      <c r="B8569" t="s">
        <v>2082</v>
      </c>
      <c r="D8569">
        <v>2021</v>
      </c>
      <c r="E8569" t="s">
        <v>2111</v>
      </c>
      <c r="F8569" t="s">
        <v>2301</v>
      </c>
      <c r="G8569">
        <v>-27.469957000000001</v>
      </c>
      <c r="H8569">
        <v>153.19459900000001</v>
      </c>
      <c r="I8569" t="s">
        <v>2334</v>
      </c>
      <c r="J8569" t="s">
        <v>2110</v>
      </c>
      <c r="K8569">
        <v>1</v>
      </c>
      <c r="L8569">
        <v>2</v>
      </c>
      <c r="N8569">
        <v>1</v>
      </c>
      <c r="O8569">
        <v>1.5</v>
      </c>
      <c r="R8569">
        <v>0.68500000000000005</v>
      </c>
    </row>
    <row r="8570" spans="1:18">
      <c r="A8570" t="s">
        <v>2083</v>
      </c>
      <c r="B8570" t="s">
        <v>2082</v>
      </c>
      <c r="D8570">
        <v>2021</v>
      </c>
      <c r="E8570" t="s">
        <v>2111</v>
      </c>
      <c r="F8570" t="s">
        <v>2301</v>
      </c>
      <c r="G8570">
        <v>-27.469957000000001</v>
      </c>
      <c r="H8570">
        <v>153.19459900000001</v>
      </c>
      <c r="I8570" t="s">
        <v>2334</v>
      </c>
      <c r="J8570" t="s">
        <v>2110</v>
      </c>
      <c r="K8570">
        <v>2</v>
      </c>
      <c r="L8570">
        <v>3</v>
      </c>
      <c r="N8570">
        <v>1</v>
      </c>
      <c r="O8570">
        <v>1.5</v>
      </c>
      <c r="R8570">
        <v>0.68500000000000005</v>
      </c>
    </row>
    <row r="8571" spans="1:18">
      <c r="A8571" t="s">
        <v>2083</v>
      </c>
      <c r="B8571" t="s">
        <v>2082</v>
      </c>
      <c r="D8571">
        <v>2021</v>
      </c>
      <c r="E8571" t="s">
        <v>2111</v>
      </c>
      <c r="F8571" t="s">
        <v>2301</v>
      </c>
      <c r="G8571">
        <v>-27.469957000000001</v>
      </c>
      <c r="H8571">
        <v>153.19459900000001</v>
      </c>
      <c r="I8571" t="s">
        <v>2334</v>
      </c>
      <c r="J8571" t="s">
        <v>2110</v>
      </c>
      <c r="K8571">
        <v>3</v>
      </c>
      <c r="L8571">
        <v>4</v>
      </c>
      <c r="N8571">
        <v>1</v>
      </c>
      <c r="O8571">
        <v>1.5</v>
      </c>
      <c r="R8571">
        <v>0.68500000000000005</v>
      </c>
    </row>
    <row r="8572" spans="1:18">
      <c r="A8572" t="s">
        <v>2083</v>
      </c>
      <c r="B8572" t="s">
        <v>2082</v>
      </c>
      <c r="D8572">
        <v>2021</v>
      </c>
      <c r="E8572" t="s">
        <v>2111</v>
      </c>
      <c r="F8572" t="s">
        <v>2301</v>
      </c>
      <c r="G8572">
        <v>-27.469957000000001</v>
      </c>
      <c r="H8572">
        <v>153.19459900000001</v>
      </c>
      <c r="I8572" t="s">
        <v>2334</v>
      </c>
      <c r="J8572" t="s">
        <v>2110</v>
      </c>
      <c r="K8572">
        <v>4</v>
      </c>
      <c r="L8572">
        <v>5</v>
      </c>
      <c r="N8572">
        <v>1</v>
      </c>
      <c r="O8572">
        <v>1.5</v>
      </c>
      <c r="R8572">
        <v>0.73</v>
      </c>
    </row>
    <row r="8573" spans="1:18">
      <c r="A8573" t="s">
        <v>2083</v>
      </c>
      <c r="B8573" t="s">
        <v>2082</v>
      </c>
      <c r="D8573">
        <v>2021</v>
      </c>
      <c r="E8573" t="s">
        <v>2111</v>
      </c>
      <c r="F8573" t="s">
        <v>2301</v>
      </c>
      <c r="G8573">
        <v>-27.469957000000001</v>
      </c>
      <c r="H8573">
        <v>153.19459900000001</v>
      </c>
      <c r="I8573" t="s">
        <v>2334</v>
      </c>
      <c r="J8573" t="s">
        <v>2110</v>
      </c>
      <c r="K8573">
        <v>5</v>
      </c>
      <c r="L8573">
        <v>6</v>
      </c>
      <c r="N8573">
        <v>1</v>
      </c>
      <c r="O8573">
        <v>1.55</v>
      </c>
      <c r="R8573">
        <v>0.67500000000000004</v>
      </c>
    </row>
    <row r="8574" spans="1:18">
      <c r="A8574" t="s">
        <v>2083</v>
      </c>
      <c r="B8574" t="s">
        <v>2082</v>
      </c>
      <c r="D8574">
        <v>2021</v>
      </c>
      <c r="E8574" t="s">
        <v>2111</v>
      </c>
      <c r="F8574" t="s">
        <v>2301</v>
      </c>
      <c r="G8574">
        <v>-27.469957000000001</v>
      </c>
      <c r="H8574">
        <v>153.19459900000001</v>
      </c>
      <c r="I8574" t="s">
        <v>2334</v>
      </c>
      <c r="J8574" t="s">
        <v>2110</v>
      </c>
      <c r="K8574">
        <v>6</v>
      </c>
      <c r="L8574">
        <v>7</v>
      </c>
      <c r="N8574">
        <v>1</v>
      </c>
      <c r="O8574">
        <v>1.55</v>
      </c>
      <c r="R8574">
        <v>0.67500000000000004</v>
      </c>
    </row>
    <row r="8575" spans="1:18">
      <c r="A8575" t="s">
        <v>2083</v>
      </c>
      <c r="B8575" t="s">
        <v>2082</v>
      </c>
      <c r="D8575">
        <v>2021</v>
      </c>
      <c r="E8575" t="s">
        <v>2111</v>
      </c>
      <c r="F8575" t="s">
        <v>2301</v>
      </c>
      <c r="G8575">
        <v>-27.469957000000001</v>
      </c>
      <c r="H8575">
        <v>153.19459900000001</v>
      </c>
      <c r="I8575" t="s">
        <v>2334</v>
      </c>
      <c r="J8575" t="s">
        <v>2110</v>
      </c>
      <c r="K8575">
        <v>7</v>
      </c>
      <c r="L8575">
        <v>8</v>
      </c>
      <c r="N8575">
        <v>1</v>
      </c>
      <c r="O8575">
        <v>1.55</v>
      </c>
      <c r="R8575">
        <v>0.67500000000000004</v>
      </c>
    </row>
    <row r="8576" spans="1:18">
      <c r="A8576" t="s">
        <v>2083</v>
      </c>
      <c r="B8576" t="s">
        <v>2082</v>
      </c>
      <c r="D8576">
        <v>2021</v>
      </c>
      <c r="E8576" t="s">
        <v>2111</v>
      </c>
      <c r="F8576" t="s">
        <v>2301</v>
      </c>
      <c r="G8576">
        <v>-27.469957000000001</v>
      </c>
      <c r="H8576">
        <v>153.19459900000001</v>
      </c>
      <c r="I8576" t="s">
        <v>2334</v>
      </c>
      <c r="J8576" t="s">
        <v>2110</v>
      </c>
      <c r="K8576">
        <v>8</v>
      </c>
      <c r="L8576">
        <v>9</v>
      </c>
      <c r="N8576">
        <v>1</v>
      </c>
      <c r="O8576">
        <v>1.55</v>
      </c>
      <c r="R8576">
        <v>0.67500000000000004</v>
      </c>
    </row>
    <row r="8577" spans="1:18">
      <c r="A8577" t="s">
        <v>2083</v>
      </c>
      <c r="B8577" t="s">
        <v>2082</v>
      </c>
      <c r="D8577">
        <v>2021</v>
      </c>
      <c r="E8577" t="s">
        <v>2111</v>
      </c>
      <c r="F8577" t="s">
        <v>2301</v>
      </c>
      <c r="G8577">
        <v>-27.469957000000001</v>
      </c>
      <c r="H8577">
        <v>153.19459900000001</v>
      </c>
      <c r="I8577" t="s">
        <v>2334</v>
      </c>
      <c r="J8577" t="s">
        <v>2110</v>
      </c>
      <c r="K8577">
        <v>9</v>
      </c>
      <c r="L8577">
        <v>10</v>
      </c>
      <c r="N8577">
        <v>1</v>
      </c>
      <c r="O8577">
        <v>1.6</v>
      </c>
      <c r="R8577">
        <v>0.62</v>
      </c>
    </row>
    <row r="8578" spans="1:18">
      <c r="A8578" t="s">
        <v>2083</v>
      </c>
      <c r="B8578" t="s">
        <v>2082</v>
      </c>
      <c r="D8578">
        <v>2021</v>
      </c>
      <c r="E8578" t="s">
        <v>2111</v>
      </c>
      <c r="F8578" t="s">
        <v>2301</v>
      </c>
      <c r="G8578">
        <v>-27.469957000000001</v>
      </c>
      <c r="H8578">
        <v>153.19459900000001</v>
      </c>
      <c r="I8578" t="s">
        <v>2334</v>
      </c>
      <c r="J8578" t="s">
        <v>2110</v>
      </c>
      <c r="K8578">
        <v>10</v>
      </c>
      <c r="L8578">
        <v>11</v>
      </c>
      <c r="N8578">
        <v>1</v>
      </c>
      <c r="O8578">
        <v>1.35</v>
      </c>
      <c r="R8578">
        <v>0.64500000000000002</v>
      </c>
    </row>
    <row r="8579" spans="1:18">
      <c r="A8579" t="s">
        <v>2083</v>
      </c>
      <c r="B8579" t="s">
        <v>2082</v>
      </c>
      <c r="D8579">
        <v>2021</v>
      </c>
      <c r="E8579" t="s">
        <v>2111</v>
      </c>
      <c r="F8579" t="s">
        <v>2301</v>
      </c>
      <c r="G8579">
        <v>-27.469957000000001</v>
      </c>
      <c r="H8579">
        <v>153.19459900000001</v>
      </c>
      <c r="I8579" t="s">
        <v>2334</v>
      </c>
      <c r="J8579" t="s">
        <v>2110</v>
      </c>
      <c r="K8579">
        <v>11</v>
      </c>
      <c r="L8579">
        <v>12</v>
      </c>
      <c r="N8579">
        <v>1</v>
      </c>
      <c r="O8579">
        <v>1.35</v>
      </c>
      <c r="R8579">
        <v>0.64500000000000002</v>
      </c>
    </row>
    <row r="8580" spans="1:18">
      <c r="A8580" t="s">
        <v>2083</v>
      </c>
      <c r="B8580" t="s">
        <v>2082</v>
      </c>
      <c r="D8580">
        <v>2021</v>
      </c>
      <c r="E8580" t="s">
        <v>2111</v>
      </c>
      <c r="F8580" t="s">
        <v>2301</v>
      </c>
      <c r="G8580">
        <v>-27.469957000000001</v>
      </c>
      <c r="H8580">
        <v>153.19459900000001</v>
      </c>
      <c r="I8580" t="s">
        <v>2334</v>
      </c>
      <c r="J8580" t="s">
        <v>2110</v>
      </c>
      <c r="K8580">
        <v>12</v>
      </c>
      <c r="L8580">
        <v>13</v>
      </c>
      <c r="N8580">
        <v>1</v>
      </c>
      <c r="O8580">
        <v>1.35</v>
      </c>
      <c r="R8580">
        <v>0.64500000000000002</v>
      </c>
    </row>
    <row r="8581" spans="1:18">
      <c r="A8581" t="s">
        <v>2083</v>
      </c>
      <c r="B8581" t="s">
        <v>2082</v>
      </c>
      <c r="D8581">
        <v>2021</v>
      </c>
      <c r="E8581" t="s">
        <v>2111</v>
      </c>
      <c r="F8581" t="s">
        <v>2301</v>
      </c>
      <c r="G8581">
        <v>-27.469957000000001</v>
      </c>
      <c r="H8581">
        <v>153.19459900000001</v>
      </c>
      <c r="I8581" t="s">
        <v>2334</v>
      </c>
      <c r="J8581" t="s">
        <v>2110</v>
      </c>
      <c r="K8581">
        <v>13</v>
      </c>
      <c r="L8581">
        <v>14</v>
      </c>
      <c r="N8581">
        <v>1</v>
      </c>
      <c r="O8581">
        <v>1.35</v>
      </c>
      <c r="R8581">
        <v>0.64500000000000002</v>
      </c>
    </row>
    <row r="8582" spans="1:18">
      <c r="A8582" t="s">
        <v>2083</v>
      </c>
      <c r="B8582" t="s">
        <v>2082</v>
      </c>
      <c r="D8582">
        <v>2021</v>
      </c>
      <c r="E8582" t="s">
        <v>2111</v>
      </c>
      <c r="F8582" t="s">
        <v>2301</v>
      </c>
      <c r="G8582">
        <v>-27.469957000000001</v>
      </c>
      <c r="H8582">
        <v>153.19459900000001</v>
      </c>
      <c r="I8582" t="s">
        <v>2334</v>
      </c>
      <c r="J8582" t="s">
        <v>2110</v>
      </c>
      <c r="K8582">
        <v>14</v>
      </c>
      <c r="L8582">
        <v>15</v>
      </c>
      <c r="N8582">
        <v>1</v>
      </c>
      <c r="O8582">
        <v>1.1000000000000001</v>
      </c>
      <c r="R8582">
        <v>0.67</v>
      </c>
    </row>
    <row r="8583" spans="1:18">
      <c r="A8583" t="s">
        <v>2083</v>
      </c>
      <c r="B8583" t="s">
        <v>2082</v>
      </c>
      <c r="D8583">
        <v>2021</v>
      </c>
      <c r="E8583" t="s">
        <v>2111</v>
      </c>
      <c r="F8583" t="s">
        <v>2301</v>
      </c>
      <c r="G8583">
        <v>-27.469957000000001</v>
      </c>
      <c r="H8583">
        <v>153.19459900000001</v>
      </c>
      <c r="I8583" t="s">
        <v>2334</v>
      </c>
      <c r="J8583" t="s">
        <v>2110</v>
      </c>
      <c r="K8583">
        <v>15</v>
      </c>
      <c r="L8583">
        <v>16</v>
      </c>
      <c r="N8583">
        <v>1</v>
      </c>
      <c r="O8583">
        <v>1.1499999999999999</v>
      </c>
      <c r="R8583">
        <v>0.67</v>
      </c>
    </row>
    <row r="8584" spans="1:18">
      <c r="A8584" t="s">
        <v>2083</v>
      </c>
      <c r="B8584" t="s">
        <v>2082</v>
      </c>
      <c r="D8584">
        <v>2021</v>
      </c>
      <c r="E8584" t="s">
        <v>2111</v>
      </c>
      <c r="F8584" t="s">
        <v>2301</v>
      </c>
      <c r="G8584">
        <v>-27.469957000000001</v>
      </c>
      <c r="H8584">
        <v>153.19459900000001</v>
      </c>
      <c r="I8584" t="s">
        <v>2334</v>
      </c>
      <c r="J8584" t="s">
        <v>2110</v>
      </c>
      <c r="K8584">
        <v>16</v>
      </c>
      <c r="L8584">
        <v>17</v>
      </c>
      <c r="N8584">
        <v>1</v>
      </c>
      <c r="O8584">
        <v>1.1499999999999999</v>
      </c>
      <c r="R8584">
        <v>0.67</v>
      </c>
    </row>
    <row r="8585" spans="1:18">
      <c r="A8585" t="s">
        <v>2083</v>
      </c>
      <c r="B8585" t="s">
        <v>2082</v>
      </c>
      <c r="D8585">
        <v>2021</v>
      </c>
      <c r="E8585" t="s">
        <v>2111</v>
      </c>
      <c r="F8585" t="s">
        <v>2301</v>
      </c>
      <c r="G8585">
        <v>-27.469957000000001</v>
      </c>
      <c r="H8585">
        <v>153.19459900000001</v>
      </c>
      <c r="I8585" t="s">
        <v>2334</v>
      </c>
      <c r="J8585" t="s">
        <v>2110</v>
      </c>
      <c r="K8585">
        <v>17</v>
      </c>
      <c r="L8585">
        <v>18</v>
      </c>
      <c r="N8585">
        <v>1</v>
      </c>
      <c r="O8585">
        <v>1.1499999999999999</v>
      </c>
      <c r="R8585">
        <v>0.67</v>
      </c>
    </row>
    <row r="8586" spans="1:18">
      <c r="A8586" t="s">
        <v>2083</v>
      </c>
      <c r="B8586" t="s">
        <v>2082</v>
      </c>
      <c r="D8586">
        <v>2021</v>
      </c>
      <c r="E8586" t="s">
        <v>2111</v>
      </c>
      <c r="F8586" t="s">
        <v>2301</v>
      </c>
      <c r="G8586">
        <v>-27.469957000000001</v>
      </c>
      <c r="H8586">
        <v>153.19459900000001</v>
      </c>
      <c r="I8586" t="s">
        <v>2334</v>
      </c>
      <c r="J8586" t="s">
        <v>2110</v>
      </c>
      <c r="K8586">
        <v>18</v>
      </c>
      <c r="L8586">
        <v>19</v>
      </c>
      <c r="N8586">
        <v>1</v>
      </c>
      <c r="O8586">
        <v>1.1499999999999999</v>
      </c>
      <c r="R8586">
        <v>0.67</v>
      </c>
    </row>
    <row r="8587" spans="1:18">
      <c r="A8587" t="s">
        <v>2083</v>
      </c>
      <c r="B8587" t="s">
        <v>2082</v>
      </c>
      <c r="D8587">
        <v>2021</v>
      </c>
      <c r="E8587" t="s">
        <v>2111</v>
      </c>
      <c r="F8587" t="s">
        <v>2301</v>
      </c>
      <c r="G8587">
        <v>-27.469957000000001</v>
      </c>
      <c r="H8587">
        <v>153.19459900000001</v>
      </c>
      <c r="I8587" t="s">
        <v>2334</v>
      </c>
      <c r="J8587" t="s">
        <v>2110</v>
      </c>
      <c r="K8587">
        <v>19</v>
      </c>
      <c r="L8587">
        <v>20</v>
      </c>
      <c r="N8587">
        <v>1</v>
      </c>
      <c r="O8587">
        <v>1.2</v>
      </c>
      <c r="R8587">
        <v>0.67</v>
      </c>
    </row>
    <row r="8588" spans="1:18">
      <c r="A8588" t="s">
        <v>2083</v>
      </c>
      <c r="B8588" t="s">
        <v>2082</v>
      </c>
      <c r="D8588">
        <v>2021</v>
      </c>
      <c r="E8588" t="s">
        <v>2111</v>
      </c>
      <c r="F8588" t="s">
        <v>2301</v>
      </c>
      <c r="G8588">
        <v>-27.469957000000001</v>
      </c>
      <c r="H8588">
        <v>153.19459900000001</v>
      </c>
      <c r="I8588" t="s">
        <v>2334</v>
      </c>
      <c r="J8588" t="s">
        <v>2110</v>
      </c>
      <c r="K8588">
        <v>20</v>
      </c>
      <c r="L8588">
        <v>21</v>
      </c>
      <c r="N8588">
        <v>1</v>
      </c>
      <c r="O8588">
        <v>1.3</v>
      </c>
      <c r="R8588">
        <v>0.625</v>
      </c>
    </row>
    <row r="8589" spans="1:18">
      <c r="A8589" t="s">
        <v>2083</v>
      </c>
      <c r="B8589" t="s">
        <v>2082</v>
      </c>
      <c r="D8589">
        <v>2021</v>
      </c>
      <c r="E8589" t="s">
        <v>2111</v>
      </c>
      <c r="F8589" t="s">
        <v>2301</v>
      </c>
      <c r="G8589">
        <v>-27.469957000000001</v>
      </c>
      <c r="H8589">
        <v>153.19459900000001</v>
      </c>
      <c r="I8589" t="s">
        <v>2334</v>
      </c>
      <c r="J8589" t="s">
        <v>2110</v>
      </c>
      <c r="K8589">
        <v>21</v>
      </c>
      <c r="L8589">
        <v>22</v>
      </c>
      <c r="N8589">
        <v>1</v>
      </c>
      <c r="O8589">
        <v>1.3</v>
      </c>
      <c r="R8589">
        <v>0.625</v>
      </c>
    </row>
    <row r="8590" spans="1:18">
      <c r="A8590" t="s">
        <v>2083</v>
      </c>
      <c r="B8590" t="s">
        <v>2082</v>
      </c>
      <c r="D8590">
        <v>2021</v>
      </c>
      <c r="E8590" t="s">
        <v>2111</v>
      </c>
      <c r="F8590" t="s">
        <v>2301</v>
      </c>
      <c r="G8590">
        <v>-27.469957000000001</v>
      </c>
      <c r="H8590">
        <v>153.19459900000001</v>
      </c>
      <c r="I8590" t="s">
        <v>2334</v>
      </c>
      <c r="J8590" t="s">
        <v>2110</v>
      </c>
      <c r="K8590">
        <v>22</v>
      </c>
      <c r="L8590">
        <v>23</v>
      </c>
      <c r="N8590">
        <v>1</v>
      </c>
      <c r="O8590">
        <v>1.3</v>
      </c>
      <c r="R8590">
        <v>0.625</v>
      </c>
    </row>
    <row r="8591" spans="1:18">
      <c r="A8591" t="s">
        <v>2083</v>
      </c>
      <c r="B8591" t="s">
        <v>2082</v>
      </c>
      <c r="D8591">
        <v>2021</v>
      </c>
      <c r="E8591" t="s">
        <v>2111</v>
      </c>
      <c r="F8591" t="s">
        <v>2301</v>
      </c>
      <c r="G8591">
        <v>-27.469957000000001</v>
      </c>
      <c r="H8591">
        <v>153.19459900000001</v>
      </c>
      <c r="I8591" t="s">
        <v>2334</v>
      </c>
      <c r="J8591" t="s">
        <v>2110</v>
      </c>
      <c r="K8591">
        <v>23</v>
      </c>
      <c r="L8591">
        <v>24</v>
      </c>
      <c r="N8591">
        <v>1</v>
      </c>
      <c r="O8591">
        <v>1.3</v>
      </c>
      <c r="R8591">
        <v>0.625</v>
      </c>
    </row>
    <row r="8592" spans="1:18">
      <c r="A8592" t="s">
        <v>2083</v>
      </c>
      <c r="B8592" t="s">
        <v>2082</v>
      </c>
      <c r="D8592">
        <v>2021</v>
      </c>
      <c r="E8592" t="s">
        <v>2111</v>
      </c>
      <c r="F8592" t="s">
        <v>2301</v>
      </c>
      <c r="G8592">
        <v>-27.469957000000001</v>
      </c>
      <c r="H8592">
        <v>153.19459900000001</v>
      </c>
      <c r="I8592" t="s">
        <v>2334</v>
      </c>
      <c r="J8592" t="s">
        <v>2110</v>
      </c>
      <c r="K8592">
        <v>24</v>
      </c>
      <c r="L8592">
        <v>25</v>
      </c>
      <c r="N8592">
        <v>1</v>
      </c>
      <c r="O8592">
        <v>1.4</v>
      </c>
      <c r="R8592">
        <v>0.57999999999999996</v>
      </c>
    </row>
    <row r="8593" spans="1:18">
      <c r="A8593" t="s">
        <v>2083</v>
      </c>
      <c r="B8593" t="s">
        <v>2082</v>
      </c>
      <c r="D8593">
        <v>2021</v>
      </c>
      <c r="E8593" t="s">
        <v>2111</v>
      </c>
      <c r="F8593" t="s">
        <v>2301</v>
      </c>
      <c r="G8593">
        <v>-27.469957000000001</v>
      </c>
      <c r="H8593">
        <v>153.19459900000001</v>
      </c>
      <c r="I8593" t="s">
        <v>2334</v>
      </c>
      <c r="J8593" t="s">
        <v>2110</v>
      </c>
      <c r="K8593">
        <v>25</v>
      </c>
      <c r="L8593">
        <v>26</v>
      </c>
      <c r="N8593">
        <v>1</v>
      </c>
      <c r="O8593">
        <v>1.35</v>
      </c>
      <c r="R8593">
        <v>0.67</v>
      </c>
    </row>
    <row r="8594" spans="1:18">
      <c r="A8594" t="s">
        <v>2083</v>
      </c>
      <c r="B8594" t="s">
        <v>2082</v>
      </c>
      <c r="D8594">
        <v>2021</v>
      </c>
      <c r="E8594" t="s">
        <v>2111</v>
      </c>
      <c r="F8594" t="s">
        <v>2301</v>
      </c>
      <c r="G8594">
        <v>-27.469957000000001</v>
      </c>
      <c r="H8594">
        <v>153.19459900000001</v>
      </c>
      <c r="I8594" t="s">
        <v>2334</v>
      </c>
      <c r="J8594" t="s">
        <v>2110</v>
      </c>
      <c r="K8594">
        <v>26</v>
      </c>
      <c r="L8594">
        <v>27</v>
      </c>
      <c r="N8594">
        <v>1</v>
      </c>
      <c r="O8594">
        <v>1.35</v>
      </c>
      <c r="R8594">
        <v>0.67</v>
      </c>
    </row>
    <row r="8595" spans="1:18">
      <c r="A8595" t="s">
        <v>2083</v>
      </c>
      <c r="B8595" t="s">
        <v>2082</v>
      </c>
      <c r="D8595">
        <v>2021</v>
      </c>
      <c r="E8595" t="s">
        <v>2111</v>
      </c>
      <c r="F8595" t="s">
        <v>2301</v>
      </c>
      <c r="G8595">
        <v>-27.469957000000001</v>
      </c>
      <c r="H8595">
        <v>153.19459900000001</v>
      </c>
      <c r="I8595" t="s">
        <v>2334</v>
      </c>
      <c r="J8595" t="s">
        <v>2110</v>
      </c>
      <c r="K8595">
        <v>27</v>
      </c>
      <c r="L8595">
        <v>28</v>
      </c>
      <c r="N8595">
        <v>1</v>
      </c>
      <c r="O8595">
        <v>1.35</v>
      </c>
      <c r="R8595">
        <v>0.67</v>
      </c>
    </row>
    <row r="8596" spans="1:18">
      <c r="A8596" t="s">
        <v>2083</v>
      </c>
      <c r="B8596" t="s">
        <v>2082</v>
      </c>
      <c r="D8596">
        <v>2021</v>
      </c>
      <c r="E8596" t="s">
        <v>2111</v>
      </c>
      <c r="F8596" t="s">
        <v>2301</v>
      </c>
      <c r="G8596">
        <v>-27.469957000000001</v>
      </c>
      <c r="H8596">
        <v>153.19459900000001</v>
      </c>
      <c r="I8596" t="s">
        <v>2334</v>
      </c>
      <c r="J8596" t="s">
        <v>2110</v>
      </c>
      <c r="K8596">
        <v>28</v>
      </c>
      <c r="L8596">
        <v>29</v>
      </c>
      <c r="N8596">
        <v>1</v>
      </c>
      <c r="O8596">
        <v>1.35</v>
      </c>
      <c r="R8596">
        <v>0.67</v>
      </c>
    </row>
    <row r="8597" spans="1:18">
      <c r="A8597" t="s">
        <v>2083</v>
      </c>
      <c r="B8597" t="s">
        <v>2082</v>
      </c>
      <c r="D8597">
        <v>2021</v>
      </c>
      <c r="E8597" t="s">
        <v>2111</v>
      </c>
      <c r="F8597" t="s">
        <v>2301</v>
      </c>
      <c r="G8597">
        <v>-27.469957000000001</v>
      </c>
      <c r="H8597">
        <v>153.19459900000001</v>
      </c>
      <c r="I8597" t="s">
        <v>2334</v>
      </c>
      <c r="J8597" t="s">
        <v>2110</v>
      </c>
      <c r="K8597">
        <v>29</v>
      </c>
      <c r="L8597">
        <v>30</v>
      </c>
      <c r="N8597">
        <v>1</v>
      </c>
      <c r="O8597">
        <v>1.3</v>
      </c>
      <c r="R8597">
        <v>0.76</v>
      </c>
    </row>
    <row r="8598" spans="1:18">
      <c r="A8598" t="s">
        <v>2083</v>
      </c>
      <c r="B8598" t="s">
        <v>2082</v>
      </c>
      <c r="D8598">
        <v>2021</v>
      </c>
      <c r="E8598" t="s">
        <v>2111</v>
      </c>
      <c r="F8598" t="s">
        <v>2301</v>
      </c>
      <c r="G8598">
        <v>-27.469957000000001</v>
      </c>
      <c r="H8598">
        <v>153.19459900000001</v>
      </c>
      <c r="I8598" t="s">
        <v>2334</v>
      </c>
      <c r="J8598" t="s">
        <v>2110</v>
      </c>
      <c r="K8598">
        <v>30</v>
      </c>
      <c r="L8598">
        <v>31</v>
      </c>
      <c r="N8598">
        <v>1</v>
      </c>
      <c r="O8598">
        <v>1.3</v>
      </c>
      <c r="R8598">
        <v>0.625</v>
      </c>
    </row>
    <row r="8599" spans="1:18">
      <c r="A8599" t="s">
        <v>2083</v>
      </c>
      <c r="B8599" t="s">
        <v>2082</v>
      </c>
      <c r="D8599">
        <v>2021</v>
      </c>
      <c r="E8599" t="s">
        <v>2111</v>
      </c>
      <c r="F8599" t="s">
        <v>2301</v>
      </c>
      <c r="G8599">
        <v>-27.469957000000001</v>
      </c>
      <c r="H8599">
        <v>153.19459900000001</v>
      </c>
      <c r="I8599" t="s">
        <v>2334</v>
      </c>
      <c r="J8599" t="s">
        <v>2110</v>
      </c>
      <c r="K8599">
        <v>31</v>
      </c>
      <c r="L8599">
        <v>32</v>
      </c>
      <c r="N8599">
        <v>1</v>
      </c>
      <c r="O8599">
        <v>1.3</v>
      </c>
      <c r="R8599">
        <v>0.625</v>
      </c>
    </row>
    <row r="8600" spans="1:18">
      <c r="A8600" t="s">
        <v>2083</v>
      </c>
      <c r="B8600" t="s">
        <v>2082</v>
      </c>
      <c r="D8600">
        <v>2021</v>
      </c>
      <c r="E8600" t="s">
        <v>2111</v>
      </c>
      <c r="F8600" t="s">
        <v>2301</v>
      </c>
      <c r="G8600">
        <v>-27.469957000000001</v>
      </c>
      <c r="H8600">
        <v>153.19459900000001</v>
      </c>
      <c r="I8600" t="s">
        <v>2334</v>
      </c>
      <c r="J8600" t="s">
        <v>2110</v>
      </c>
      <c r="K8600">
        <v>32</v>
      </c>
      <c r="L8600">
        <v>33</v>
      </c>
      <c r="N8600">
        <v>1</v>
      </c>
      <c r="O8600">
        <v>1.3</v>
      </c>
      <c r="R8600">
        <v>0.625</v>
      </c>
    </row>
    <row r="8601" spans="1:18">
      <c r="A8601" t="s">
        <v>2083</v>
      </c>
      <c r="B8601" t="s">
        <v>2082</v>
      </c>
      <c r="D8601">
        <v>2021</v>
      </c>
      <c r="E8601" t="s">
        <v>2111</v>
      </c>
      <c r="F8601" t="s">
        <v>2301</v>
      </c>
      <c r="G8601">
        <v>-27.469957000000001</v>
      </c>
      <c r="H8601">
        <v>153.19459900000001</v>
      </c>
      <c r="I8601" t="s">
        <v>2334</v>
      </c>
      <c r="J8601" t="s">
        <v>2110</v>
      </c>
      <c r="K8601">
        <v>33</v>
      </c>
      <c r="L8601">
        <v>34</v>
      </c>
      <c r="N8601">
        <v>1</v>
      </c>
      <c r="O8601">
        <v>1.3</v>
      </c>
      <c r="R8601">
        <v>0.625</v>
      </c>
    </row>
    <row r="8602" spans="1:18">
      <c r="A8602" t="s">
        <v>2083</v>
      </c>
      <c r="B8602" t="s">
        <v>2082</v>
      </c>
      <c r="D8602">
        <v>2021</v>
      </c>
      <c r="E8602" t="s">
        <v>2111</v>
      </c>
      <c r="F8602" t="s">
        <v>2301</v>
      </c>
      <c r="G8602">
        <v>-27.469957000000001</v>
      </c>
      <c r="H8602">
        <v>153.19459900000001</v>
      </c>
      <c r="I8602" t="s">
        <v>2334</v>
      </c>
      <c r="J8602" t="s">
        <v>2110</v>
      </c>
      <c r="K8602">
        <v>34</v>
      </c>
      <c r="L8602">
        <v>35</v>
      </c>
      <c r="N8602">
        <v>1</v>
      </c>
      <c r="O8602">
        <v>1.3</v>
      </c>
      <c r="R8602">
        <v>0.49</v>
      </c>
    </row>
    <row r="8603" spans="1:18">
      <c r="A8603" t="s">
        <v>2083</v>
      </c>
      <c r="B8603" t="s">
        <v>2082</v>
      </c>
      <c r="D8603">
        <v>2021</v>
      </c>
      <c r="E8603" t="s">
        <v>2111</v>
      </c>
      <c r="F8603" t="s">
        <v>2301</v>
      </c>
      <c r="G8603">
        <v>-27.469957000000001</v>
      </c>
      <c r="H8603">
        <v>153.19459900000001</v>
      </c>
      <c r="I8603" t="s">
        <v>2334</v>
      </c>
      <c r="J8603" t="s">
        <v>2110</v>
      </c>
      <c r="K8603">
        <v>35</v>
      </c>
      <c r="L8603">
        <v>36</v>
      </c>
      <c r="N8603">
        <v>1</v>
      </c>
      <c r="O8603">
        <v>1.25</v>
      </c>
      <c r="R8603">
        <v>0.47499999999999998</v>
      </c>
    </row>
    <row r="8604" spans="1:18">
      <c r="A8604" t="s">
        <v>2083</v>
      </c>
      <c r="B8604" t="s">
        <v>2082</v>
      </c>
      <c r="D8604">
        <v>2021</v>
      </c>
      <c r="E8604" t="s">
        <v>2111</v>
      </c>
      <c r="F8604" t="s">
        <v>2301</v>
      </c>
      <c r="G8604">
        <v>-27.469957000000001</v>
      </c>
      <c r="H8604">
        <v>153.19459900000001</v>
      </c>
      <c r="I8604" t="s">
        <v>2334</v>
      </c>
      <c r="J8604" t="s">
        <v>2110</v>
      </c>
      <c r="K8604">
        <v>36</v>
      </c>
      <c r="L8604">
        <v>37</v>
      </c>
      <c r="N8604">
        <v>1</v>
      </c>
      <c r="O8604">
        <v>1.25</v>
      </c>
      <c r="R8604">
        <v>0.47499999999999998</v>
      </c>
    </row>
    <row r="8605" spans="1:18">
      <c r="A8605" t="s">
        <v>2083</v>
      </c>
      <c r="B8605" t="s">
        <v>2082</v>
      </c>
      <c r="D8605">
        <v>2021</v>
      </c>
      <c r="E8605" t="s">
        <v>2111</v>
      </c>
      <c r="F8605" t="s">
        <v>2301</v>
      </c>
      <c r="G8605">
        <v>-27.469957000000001</v>
      </c>
      <c r="H8605">
        <v>153.19459900000001</v>
      </c>
      <c r="I8605" t="s">
        <v>2334</v>
      </c>
      <c r="J8605" t="s">
        <v>2110</v>
      </c>
      <c r="K8605">
        <v>37</v>
      </c>
      <c r="L8605">
        <v>38</v>
      </c>
      <c r="N8605">
        <v>1</v>
      </c>
      <c r="O8605">
        <v>1.25</v>
      </c>
      <c r="R8605">
        <v>0.47499999999999998</v>
      </c>
    </row>
    <row r="8606" spans="1:18">
      <c r="A8606" t="s">
        <v>2083</v>
      </c>
      <c r="B8606" t="s">
        <v>2082</v>
      </c>
      <c r="D8606">
        <v>2021</v>
      </c>
      <c r="E8606" t="s">
        <v>2111</v>
      </c>
      <c r="F8606" t="s">
        <v>2301</v>
      </c>
      <c r="G8606">
        <v>-27.469957000000001</v>
      </c>
      <c r="H8606">
        <v>153.19459900000001</v>
      </c>
      <c r="I8606" t="s">
        <v>2334</v>
      </c>
      <c r="J8606" t="s">
        <v>2110</v>
      </c>
      <c r="K8606">
        <v>38</v>
      </c>
      <c r="L8606">
        <v>39</v>
      </c>
      <c r="N8606">
        <v>1</v>
      </c>
      <c r="O8606">
        <v>1.25</v>
      </c>
      <c r="R8606">
        <v>0.47499999999999998</v>
      </c>
    </row>
    <row r="8607" spans="1:18">
      <c r="A8607" t="s">
        <v>2083</v>
      </c>
      <c r="B8607" t="s">
        <v>2082</v>
      </c>
      <c r="D8607">
        <v>2021</v>
      </c>
      <c r="E8607" t="s">
        <v>2111</v>
      </c>
      <c r="F8607" t="s">
        <v>2301</v>
      </c>
      <c r="G8607">
        <v>-27.469957000000001</v>
      </c>
      <c r="H8607">
        <v>153.19459900000001</v>
      </c>
      <c r="I8607" t="s">
        <v>2334</v>
      </c>
      <c r="J8607" t="s">
        <v>2110</v>
      </c>
      <c r="K8607">
        <v>39</v>
      </c>
      <c r="L8607">
        <v>40</v>
      </c>
      <c r="N8607">
        <v>1</v>
      </c>
      <c r="O8607">
        <v>1.2</v>
      </c>
      <c r="R8607">
        <v>0.46</v>
      </c>
    </row>
    <row r="8608" spans="1:18">
      <c r="A8608" t="s">
        <v>2083</v>
      </c>
      <c r="B8608" t="s">
        <v>2082</v>
      </c>
      <c r="D8608">
        <v>2021</v>
      </c>
      <c r="E8608" t="s">
        <v>2111</v>
      </c>
      <c r="F8608" t="s">
        <v>2301</v>
      </c>
      <c r="G8608">
        <v>-27.469957000000001</v>
      </c>
      <c r="H8608">
        <v>153.19459900000001</v>
      </c>
      <c r="I8608" t="s">
        <v>2334</v>
      </c>
      <c r="J8608" t="s">
        <v>2110</v>
      </c>
      <c r="K8608">
        <v>40</v>
      </c>
      <c r="L8608">
        <v>41</v>
      </c>
      <c r="N8608">
        <v>1</v>
      </c>
      <c r="O8608">
        <v>1.35</v>
      </c>
      <c r="R8608">
        <v>0.51</v>
      </c>
    </row>
    <row r="8609" spans="1:18">
      <c r="A8609" t="s">
        <v>2083</v>
      </c>
      <c r="B8609" t="s">
        <v>2082</v>
      </c>
      <c r="D8609">
        <v>2021</v>
      </c>
      <c r="E8609" t="s">
        <v>2111</v>
      </c>
      <c r="F8609" t="s">
        <v>2301</v>
      </c>
      <c r="G8609">
        <v>-27.469957000000001</v>
      </c>
      <c r="H8609">
        <v>153.19459900000001</v>
      </c>
      <c r="I8609" t="s">
        <v>2334</v>
      </c>
      <c r="J8609" t="s">
        <v>2110</v>
      </c>
      <c r="K8609">
        <v>41</v>
      </c>
      <c r="L8609">
        <v>42</v>
      </c>
      <c r="N8609">
        <v>1</v>
      </c>
      <c r="O8609">
        <v>1.35</v>
      </c>
      <c r="R8609">
        <v>0.51</v>
      </c>
    </row>
    <row r="8610" spans="1:18">
      <c r="A8610" t="s">
        <v>2083</v>
      </c>
      <c r="B8610" t="s">
        <v>2082</v>
      </c>
      <c r="D8610">
        <v>2021</v>
      </c>
      <c r="E8610" t="s">
        <v>2111</v>
      </c>
      <c r="F8610" t="s">
        <v>2301</v>
      </c>
      <c r="G8610">
        <v>-27.469957000000001</v>
      </c>
      <c r="H8610">
        <v>153.19459900000001</v>
      </c>
      <c r="I8610" t="s">
        <v>2334</v>
      </c>
      <c r="J8610" t="s">
        <v>2110</v>
      </c>
      <c r="K8610">
        <v>42</v>
      </c>
      <c r="L8610">
        <v>43</v>
      </c>
      <c r="N8610">
        <v>1</v>
      </c>
      <c r="O8610">
        <v>1.35</v>
      </c>
      <c r="R8610">
        <v>0.51</v>
      </c>
    </row>
    <row r="8611" spans="1:18">
      <c r="A8611" t="s">
        <v>2083</v>
      </c>
      <c r="B8611" t="s">
        <v>2082</v>
      </c>
      <c r="D8611">
        <v>2021</v>
      </c>
      <c r="E8611" t="s">
        <v>2111</v>
      </c>
      <c r="F8611" t="s">
        <v>2301</v>
      </c>
      <c r="G8611">
        <v>-27.469957000000001</v>
      </c>
      <c r="H8611">
        <v>153.19459900000001</v>
      </c>
      <c r="I8611" t="s">
        <v>2334</v>
      </c>
      <c r="J8611" t="s">
        <v>2110</v>
      </c>
      <c r="K8611">
        <v>43</v>
      </c>
      <c r="L8611">
        <v>44</v>
      </c>
      <c r="N8611">
        <v>1</v>
      </c>
      <c r="O8611">
        <v>1.35</v>
      </c>
      <c r="R8611">
        <v>0.51</v>
      </c>
    </row>
    <row r="8612" spans="1:18">
      <c r="A8612" t="s">
        <v>2083</v>
      </c>
      <c r="B8612" t="s">
        <v>2082</v>
      </c>
      <c r="D8612">
        <v>2021</v>
      </c>
      <c r="E8612" t="s">
        <v>2111</v>
      </c>
      <c r="F8612" t="s">
        <v>2301</v>
      </c>
      <c r="G8612">
        <v>-27.469957000000001</v>
      </c>
      <c r="H8612">
        <v>153.19459900000001</v>
      </c>
      <c r="I8612" t="s">
        <v>2334</v>
      </c>
      <c r="J8612" t="s">
        <v>2110</v>
      </c>
      <c r="K8612">
        <v>44</v>
      </c>
      <c r="L8612">
        <v>45</v>
      </c>
      <c r="N8612">
        <v>1</v>
      </c>
      <c r="O8612">
        <v>1.5</v>
      </c>
      <c r="R8612">
        <v>0.56000000000000005</v>
      </c>
    </row>
    <row r="8613" spans="1:18">
      <c r="A8613" t="s">
        <v>2083</v>
      </c>
      <c r="B8613" t="s">
        <v>2082</v>
      </c>
      <c r="D8613">
        <v>2021</v>
      </c>
      <c r="E8613" t="s">
        <v>2111</v>
      </c>
      <c r="F8613" t="s">
        <v>2301</v>
      </c>
      <c r="G8613">
        <v>-27.469957000000001</v>
      </c>
      <c r="H8613">
        <v>153.19459900000001</v>
      </c>
      <c r="I8613" t="s">
        <v>2334</v>
      </c>
      <c r="J8613" t="s">
        <v>2110</v>
      </c>
      <c r="K8613">
        <v>45</v>
      </c>
      <c r="L8613">
        <v>46</v>
      </c>
      <c r="N8613">
        <v>1</v>
      </c>
      <c r="O8613">
        <v>1.4</v>
      </c>
      <c r="R8613">
        <v>0.52</v>
      </c>
    </row>
    <row r="8614" spans="1:18">
      <c r="A8614" t="s">
        <v>2083</v>
      </c>
      <c r="B8614" t="s">
        <v>2082</v>
      </c>
      <c r="D8614">
        <v>2021</v>
      </c>
      <c r="E8614" t="s">
        <v>2111</v>
      </c>
      <c r="F8614" t="s">
        <v>2301</v>
      </c>
      <c r="G8614">
        <v>-27.469957000000001</v>
      </c>
      <c r="H8614">
        <v>153.19459900000001</v>
      </c>
      <c r="I8614" t="s">
        <v>2334</v>
      </c>
      <c r="J8614" t="s">
        <v>2110</v>
      </c>
      <c r="K8614">
        <v>46</v>
      </c>
      <c r="L8614">
        <v>47</v>
      </c>
      <c r="N8614">
        <v>1</v>
      </c>
      <c r="O8614">
        <v>1.4</v>
      </c>
      <c r="R8614">
        <v>0.52</v>
      </c>
    </row>
    <row r="8615" spans="1:18">
      <c r="A8615" t="s">
        <v>2083</v>
      </c>
      <c r="B8615" t="s">
        <v>2082</v>
      </c>
      <c r="D8615">
        <v>2021</v>
      </c>
      <c r="E8615" t="s">
        <v>2111</v>
      </c>
      <c r="F8615" t="s">
        <v>2301</v>
      </c>
      <c r="G8615">
        <v>-27.469957000000001</v>
      </c>
      <c r="H8615">
        <v>153.19459900000001</v>
      </c>
      <c r="I8615" t="s">
        <v>2334</v>
      </c>
      <c r="J8615" t="s">
        <v>2110</v>
      </c>
      <c r="K8615">
        <v>47</v>
      </c>
      <c r="L8615">
        <v>48</v>
      </c>
      <c r="N8615">
        <v>1</v>
      </c>
      <c r="O8615">
        <v>1.4</v>
      </c>
      <c r="R8615">
        <v>0.52</v>
      </c>
    </row>
    <row r="8616" spans="1:18">
      <c r="A8616" t="s">
        <v>2083</v>
      </c>
      <c r="B8616" t="s">
        <v>2082</v>
      </c>
      <c r="D8616">
        <v>2021</v>
      </c>
      <c r="E8616" t="s">
        <v>2111</v>
      </c>
      <c r="F8616" t="s">
        <v>2301</v>
      </c>
      <c r="G8616">
        <v>-27.469957000000001</v>
      </c>
      <c r="H8616">
        <v>153.19459900000001</v>
      </c>
      <c r="I8616" t="s">
        <v>2334</v>
      </c>
      <c r="J8616" t="s">
        <v>2110</v>
      </c>
      <c r="K8616">
        <v>48</v>
      </c>
      <c r="L8616">
        <v>49</v>
      </c>
      <c r="N8616">
        <v>1</v>
      </c>
      <c r="O8616">
        <v>1.4</v>
      </c>
      <c r="R8616">
        <v>0.52</v>
      </c>
    </row>
    <row r="8617" spans="1:18">
      <c r="A8617" t="s">
        <v>2083</v>
      </c>
      <c r="B8617" t="s">
        <v>2082</v>
      </c>
      <c r="D8617">
        <v>2021</v>
      </c>
      <c r="E8617" t="s">
        <v>2111</v>
      </c>
      <c r="F8617" t="s">
        <v>2301</v>
      </c>
      <c r="G8617">
        <v>-27.469957000000001</v>
      </c>
      <c r="H8617">
        <v>153.19459900000001</v>
      </c>
      <c r="I8617" t="s">
        <v>2334</v>
      </c>
      <c r="J8617" t="s">
        <v>2110</v>
      </c>
      <c r="K8617">
        <v>49</v>
      </c>
      <c r="L8617">
        <v>50</v>
      </c>
      <c r="N8617">
        <v>1</v>
      </c>
      <c r="O8617">
        <v>1.3</v>
      </c>
      <c r="R8617">
        <v>0.48</v>
      </c>
    </row>
    <row r="8618" spans="1:18">
      <c r="A8618" t="s">
        <v>2083</v>
      </c>
      <c r="B8618" t="s">
        <v>2082</v>
      </c>
      <c r="D8618">
        <v>2021</v>
      </c>
      <c r="E8618" t="s">
        <v>2111</v>
      </c>
      <c r="F8618" t="s">
        <v>2301</v>
      </c>
      <c r="G8618">
        <v>-27.469957000000001</v>
      </c>
      <c r="H8618">
        <v>153.19459900000001</v>
      </c>
      <c r="I8618" t="s">
        <v>2334</v>
      </c>
      <c r="J8618" t="s">
        <v>2110</v>
      </c>
      <c r="K8618">
        <v>50</v>
      </c>
      <c r="L8618">
        <v>51</v>
      </c>
      <c r="N8618">
        <v>1</v>
      </c>
      <c r="O8618">
        <v>1.3</v>
      </c>
      <c r="R8618">
        <v>0.52</v>
      </c>
    </row>
    <row r="8619" spans="1:18">
      <c r="A8619" t="s">
        <v>2083</v>
      </c>
      <c r="B8619" t="s">
        <v>2082</v>
      </c>
      <c r="D8619">
        <v>2021</v>
      </c>
      <c r="E8619" t="s">
        <v>2111</v>
      </c>
      <c r="F8619" t="s">
        <v>2301</v>
      </c>
      <c r="G8619">
        <v>-27.469957000000001</v>
      </c>
      <c r="H8619">
        <v>153.19459900000001</v>
      </c>
      <c r="I8619" t="s">
        <v>2334</v>
      </c>
      <c r="J8619" t="s">
        <v>2110</v>
      </c>
      <c r="K8619">
        <v>51</v>
      </c>
      <c r="L8619">
        <v>52</v>
      </c>
      <c r="N8619">
        <v>1</v>
      </c>
      <c r="O8619">
        <v>1.3</v>
      </c>
      <c r="R8619">
        <v>0.52</v>
      </c>
    </row>
    <row r="8620" spans="1:18">
      <c r="A8620" t="s">
        <v>2083</v>
      </c>
      <c r="B8620" t="s">
        <v>2082</v>
      </c>
      <c r="D8620">
        <v>2021</v>
      </c>
      <c r="E8620" t="s">
        <v>2111</v>
      </c>
      <c r="F8620" t="s">
        <v>2301</v>
      </c>
      <c r="G8620">
        <v>-27.469957000000001</v>
      </c>
      <c r="H8620">
        <v>153.19459900000001</v>
      </c>
      <c r="I8620" t="s">
        <v>2334</v>
      </c>
      <c r="J8620" t="s">
        <v>2110</v>
      </c>
      <c r="K8620">
        <v>52</v>
      </c>
      <c r="L8620">
        <v>53</v>
      </c>
      <c r="N8620">
        <v>1</v>
      </c>
      <c r="O8620">
        <v>1.3</v>
      </c>
      <c r="R8620">
        <v>0.52</v>
      </c>
    </row>
    <row r="8621" spans="1:18">
      <c r="A8621" t="s">
        <v>2083</v>
      </c>
      <c r="B8621" t="s">
        <v>2082</v>
      </c>
      <c r="D8621">
        <v>2021</v>
      </c>
      <c r="E8621" t="s">
        <v>2111</v>
      </c>
      <c r="F8621" t="s">
        <v>2301</v>
      </c>
      <c r="G8621">
        <v>-27.469957000000001</v>
      </c>
      <c r="H8621">
        <v>153.19459900000001</v>
      </c>
      <c r="I8621" t="s">
        <v>2334</v>
      </c>
      <c r="J8621" t="s">
        <v>2110</v>
      </c>
      <c r="K8621">
        <v>53</v>
      </c>
      <c r="L8621">
        <v>54</v>
      </c>
      <c r="N8621">
        <v>1</v>
      </c>
      <c r="O8621">
        <v>1.3</v>
      </c>
      <c r="R8621">
        <v>0.52</v>
      </c>
    </row>
    <row r="8622" spans="1:18">
      <c r="A8622" t="s">
        <v>2083</v>
      </c>
      <c r="B8622" t="s">
        <v>2082</v>
      </c>
      <c r="D8622">
        <v>2021</v>
      </c>
      <c r="E8622" t="s">
        <v>2111</v>
      </c>
      <c r="F8622" t="s">
        <v>2301</v>
      </c>
      <c r="G8622">
        <v>-27.469957000000001</v>
      </c>
      <c r="H8622">
        <v>153.19459900000001</v>
      </c>
      <c r="I8622" t="s">
        <v>2334</v>
      </c>
      <c r="J8622" t="s">
        <v>2110</v>
      </c>
      <c r="K8622">
        <v>54</v>
      </c>
      <c r="L8622">
        <v>55</v>
      </c>
      <c r="N8622">
        <v>1</v>
      </c>
      <c r="O8622">
        <v>1.3</v>
      </c>
      <c r="R8622">
        <v>0.56000000000000005</v>
      </c>
    </row>
    <row r="8623" spans="1:18">
      <c r="A8623" t="s">
        <v>2083</v>
      </c>
      <c r="B8623" t="s">
        <v>2082</v>
      </c>
      <c r="D8623">
        <v>2021</v>
      </c>
      <c r="E8623" t="s">
        <v>2111</v>
      </c>
      <c r="F8623" t="s">
        <v>2301</v>
      </c>
      <c r="G8623">
        <v>-27.469957000000001</v>
      </c>
      <c r="H8623">
        <v>153.19459900000001</v>
      </c>
      <c r="I8623" t="s">
        <v>2334</v>
      </c>
      <c r="J8623" t="s">
        <v>2110</v>
      </c>
      <c r="K8623">
        <v>55</v>
      </c>
      <c r="L8623">
        <v>56</v>
      </c>
      <c r="N8623">
        <v>1</v>
      </c>
      <c r="O8623">
        <v>1.4</v>
      </c>
      <c r="R8623">
        <v>0.6</v>
      </c>
    </row>
    <row r="8624" spans="1:18">
      <c r="A8624" t="s">
        <v>2083</v>
      </c>
      <c r="B8624" t="s">
        <v>2082</v>
      </c>
      <c r="D8624">
        <v>2021</v>
      </c>
      <c r="E8624" t="s">
        <v>2111</v>
      </c>
      <c r="F8624" t="s">
        <v>2301</v>
      </c>
      <c r="G8624">
        <v>-27.469957000000001</v>
      </c>
      <c r="H8624">
        <v>153.19459900000001</v>
      </c>
      <c r="I8624" t="s">
        <v>2334</v>
      </c>
      <c r="J8624" t="s">
        <v>2110</v>
      </c>
      <c r="K8624">
        <v>56</v>
      </c>
      <c r="L8624">
        <v>57</v>
      </c>
      <c r="N8624">
        <v>1</v>
      </c>
      <c r="O8624">
        <v>1.4</v>
      </c>
      <c r="R8624">
        <v>0.6</v>
      </c>
    </row>
    <row r="8625" spans="1:18">
      <c r="A8625" t="s">
        <v>2083</v>
      </c>
      <c r="B8625" t="s">
        <v>2082</v>
      </c>
      <c r="D8625">
        <v>2021</v>
      </c>
      <c r="E8625" t="s">
        <v>2111</v>
      </c>
      <c r="F8625" t="s">
        <v>2301</v>
      </c>
      <c r="G8625">
        <v>-27.469957000000001</v>
      </c>
      <c r="H8625">
        <v>153.19459900000001</v>
      </c>
      <c r="I8625" t="s">
        <v>2334</v>
      </c>
      <c r="J8625" t="s">
        <v>2110</v>
      </c>
      <c r="K8625">
        <v>57</v>
      </c>
      <c r="L8625">
        <v>58</v>
      </c>
      <c r="N8625">
        <v>1</v>
      </c>
      <c r="O8625">
        <v>1.4</v>
      </c>
      <c r="R8625">
        <v>0.6</v>
      </c>
    </row>
    <row r="8626" spans="1:18">
      <c r="A8626" t="s">
        <v>2083</v>
      </c>
      <c r="B8626" t="s">
        <v>2082</v>
      </c>
      <c r="D8626">
        <v>2021</v>
      </c>
      <c r="E8626" t="s">
        <v>2111</v>
      </c>
      <c r="F8626" t="s">
        <v>2301</v>
      </c>
      <c r="G8626">
        <v>-27.469957000000001</v>
      </c>
      <c r="H8626">
        <v>153.19459900000001</v>
      </c>
      <c r="I8626" t="s">
        <v>2334</v>
      </c>
      <c r="J8626" t="s">
        <v>2110</v>
      </c>
      <c r="K8626">
        <v>58</v>
      </c>
      <c r="L8626">
        <v>59</v>
      </c>
      <c r="N8626">
        <v>1</v>
      </c>
      <c r="O8626">
        <v>1.4</v>
      </c>
      <c r="R8626">
        <v>0.6</v>
      </c>
    </row>
    <row r="8627" spans="1:18">
      <c r="A8627" t="s">
        <v>2083</v>
      </c>
      <c r="B8627" t="s">
        <v>2082</v>
      </c>
      <c r="D8627">
        <v>2021</v>
      </c>
      <c r="E8627" t="s">
        <v>2111</v>
      </c>
      <c r="F8627" t="s">
        <v>2301</v>
      </c>
      <c r="G8627">
        <v>-27.469957000000001</v>
      </c>
      <c r="H8627">
        <v>153.19459900000001</v>
      </c>
      <c r="I8627" t="s">
        <v>2334</v>
      </c>
      <c r="J8627" t="s">
        <v>2110</v>
      </c>
      <c r="K8627">
        <v>59</v>
      </c>
      <c r="L8627">
        <v>60</v>
      </c>
      <c r="N8627">
        <v>1</v>
      </c>
      <c r="O8627">
        <v>1.5</v>
      </c>
      <c r="R8627">
        <v>0.64</v>
      </c>
    </row>
    <row r="8628" spans="1:18">
      <c r="A8628" t="s">
        <v>2083</v>
      </c>
      <c r="B8628" t="s">
        <v>2082</v>
      </c>
      <c r="D8628">
        <v>2021</v>
      </c>
      <c r="E8628" t="s">
        <v>2111</v>
      </c>
      <c r="F8628" t="s">
        <v>2301</v>
      </c>
      <c r="G8628">
        <v>-27.469957000000001</v>
      </c>
      <c r="H8628">
        <v>153.19459900000001</v>
      </c>
      <c r="I8628" t="s">
        <v>2334</v>
      </c>
      <c r="J8628" t="s">
        <v>2110</v>
      </c>
      <c r="K8628">
        <v>60</v>
      </c>
      <c r="L8628">
        <v>61</v>
      </c>
      <c r="N8628">
        <v>1</v>
      </c>
      <c r="O8628">
        <v>1.45</v>
      </c>
      <c r="R8628">
        <v>0.64</v>
      </c>
    </row>
    <row r="8629" spans="1:18">
      <c r="A8629" t="s">
        <v>2083</v>
      </c>
      <c r="B8629" t="s">
        <v>2082</v>
      </c>
      <c r="D8629">
        <v>2021</v>
      </c>
      <c r="E8629" t="s">
        <v>2111</v>
      </c>
      <c r="F8629" t="s">
        <v>2301</v>
      </c>
      <c r="G8629">
        <v>-27.469957000000001</v>
      </c>
      <c r="H8629">
        <v>153.19459900000001</v>
      </c>
      <c r="I8629" t="s">
        <v>2334</v>
      </c>
      <c r="J8629" t="s">
        <v>2110</v>
      </c>
      <c r="K8629">
        <v>61</v>
      </c>
      <c r="L8629">
        <v>62</v>
      </c>
      <c r="N8629">
        <v>1</v>
      </c>
      <c r="O8629">
        <v>1.45</v>
      </c>
      <c r="R8629">
        <v>0.64</v>
      </c>
    </row>
    <row r="8630" spans="1:18">
      <c r="A8630" t="s">
        <v>2083</v>
      </c>
      <c r="B8630" t="s">
        <v>2082</v>
      </c>
      <c r="D8630">
        <v>2021</v>
      </c>
      <c r="E8630" t="s">
        <v>2111</v>
      </c>
      <c r="F8630" t="s">
        <v>2301</v>
      </c>
      <c r="G8630">
        <v>-27.469957000000001</v>
      </c>
      <c r="H8630">
        <v>153.19459900000001</v>
      </c>
      <c r="I8630" t="s">
        <v>2334</v>
      </c>
      <c r="J8630" t="s">
        <v>2110</v>
      </c>
      <c r="K8630">
        <v>62</v>
      </c>
      <c r="L8630">
        <v>63</v>
      </c>
      <c r="N8630">
        <v>1</v>
      </c>
      <c r="O8630">
        <v>1.45</v>
      </c>
      <c r="R8630">
        <v>0.64</v>
      </c>
    </row>
    <row r="8631" spans="1:18">
      <c r="A8631" t="s">
        <v>2083</v>
      </c>
      <c r="B8631" t="s">
        <v>2082</v>
      </c>
      <c r="D8631">
        <v>2021</v>
      </c>
      <c r="E8631" t="s">
        <v>2111</v>
      </c>
      <c r="F8631" t="s">
        <v>2301</v>
      </c>
      <c r="G8631">
        <v>-27.469957000000001</v>
      </c>
      <c r="H8631">
        <v>153.19459900000001</v>
      </c>
      <c r="I8631" t="s">
        <v>2334</v>
      </c>
      <c r="J8631" t="s">
        <v>2110</v>
      </c>
      <c r="K8631">
        <v>63</v>
      </c>
      <c r="L8631">
        <v>64</v>
      </c>
      <c r="N8631">
        <v>1</v>
      </c>
      <c r="O8631">
        <v>1.45</v>
      </c>
      <c r="R8631">
        <v>0.64</v>
      </c>
    </row>
    <row r="8632" spans="1:18">
      <c r="A8632" t="s">
        <v>2083</v>
      </c>
      <c r="B8632" t="s">
        <v>2082</v>
      </c>
      <c r="D8632">
        <v>2021</v>
      </c>
      <c r="E8632" t="s">
        <v>2111</v>
      </c>
      <c r="F8632" t="s">
        <v>2301</v>
      </c>
      <c r="G8632">
        <v>-27.469957000000001</v>
      </c>
      <c r="H8632">
        <v>153.19459900000001</v>
      </c>
      <c r="I8632" t="s">
        <v>2334</v>
      </c>
      <c r="J8632" t="s">
        <v>2110</v>
      </c>
      <c r="K8632">
        <v>64</v>
      </c>
      <c r="L8632">
        <v>65</v>
      </c>
      <c r="N8632">
        <v>1</v>
      </c>
      <c r="O8632">
        <v>1.4</v>
      </c>
      <c r="R8632">
        <v>0.64</v>
      </c>
    </row>
    <row r="8633" spans="1:18">
      <c r="A8633" t="s">
        <v>2083</v>
      </c>
      <c r="B8633" t="s">
        <v>2082</v>
      </c>
      <c r="D8633">
        <v>2021</v>
      </c>
      <c r="E8633" t="s">
        <v>2111</v>
      </c>
      <c r="F8633" t="s">
        <v>2301</v>
      </c>
      <c r="G8633">
        <v>-27.469957000000001</v>
      </c>
      <c r="H8633">
        <v>153.19459900000001</v>
      </c>
      <c r="I8633" t="s">
        <v>2334</v>
      </c>
      <c r="J8633" t="s">
        <v>2110</v>
      </c>
      <c r="K8633">
        <v>65</v>
      </c>
      <c r="L8633">
        <v>66</v>
      </c>
      <c r="N8633">
        <v>1</v>
      </c>
      <c r="O8633">
        <v>1.35</v>
      </c>
      <c r="R8633">
        <v>0.61</v>
      </c>
    </row>
    <row r="8634" spans="1:18">
      <c r="A8634" t="s">
        <v>2083</v>
      </c>
      <c r="B8634" t="s">
        <v>2082</v>
      </c>
      <c r="D8634">
        <v>2021</v>
      </c>
      <c r="E8634" t="s">
        <v>2111</v>
      </c>
      <c r="F8634" t="s">
        <v>2301</v>
      </c>
      <c r="G8634">
        <v>-27.469957000000001</v>
      </c>
      <c r="H8634">
        <v>153.19459900000001</v>
      </c>
      <c r="I8634" t="s">
        <v>2334</v>
      </c>
      <c r="J8634" t="s">
        <v>2110</v>
      </c>
      <c r="K8634">
        <v>66</v>
      </c>
      <c r="L8634">
        <v>67</v>
      </c>
      <c r="N8634">
        <v>1</v>
      </c>
      <c r="O8634">
        <v>1.35</v>
      </c>
      <c r="R8634">
        <v>0.61</v>
      </c>
    </row>
    <row r="8635" spans="1:18">
      <c r="A8635" t="s">
        <v>2083</v>
      </c>
      <c r="B8635" t="s">
        <v>2082</v>
      </c>
      <c r="D8635">
        <v>2021</v>
      </c>
      <c r="E8635" t="s">
        <v>2111</v>
      </c>
      <c r="F8635" t="s">
        <v>2301</v>
      </c>
      <c r="G8635">
        <v>-27.469957000000001</v>
      </c>
      <c r="H8635">
        <v>153.19459900000001</v>
      </c>
      <c r="I8635" t="s">
        <v>2334</v>
      </c>
      <c r="J8635" t="s">
        <v>2110</v>
      </c>
      <c r="K8635">
        <v>67</v>
      </c>
      <c r="L8635">
        <v>68</v>
      </c>
      <c r="N8635">
        <v>1</v>
      </c>
      <c r="O8635">
        <v>1.35</v>
      </c>
      <c r="R8635">
        <v>0.61</v>
      </c>
    </row>
    <row r="8636" spans="1:18">
      <c r="A8636" t="s">
        <v>2083</v>
      </c>
      <c r="B8636" t="s">
        <v>2082</v>
      </c>
      <c r="D8636">
        <v>2021</v>
      </c>
      <c r="E8636" t="s">
        <v>2111</v>
      </c>
      <c r="F8636" t="s">
        <v>2301</v>
      </c>
      <c r="G8636">
        <v>-27.469957000000001</v>
      </c>
      <c r="H8636">
        <v>153.19459900000001</v>
      </c>
      <c r="I8636" t="s">
        <v>2334</v>
      </c>
      <c r="J8636" t="s">
        <v>2110</v>
      </c>
      <c r="K8636">
        <v>68</v>
      </c>
      <c r="L8636">
        <v>69</v>
      </c>
      <c r="N8636">
        <v>1</v>
      </c>
      <c r="O8636">
        <v>1.35</v>
      </c>
      <c r="R8636">
        <v>0.61</v>
      </c>
    </row>
    <row r="8637" spans="1:18">
      <c r="A8637" t="s">
        <v>2083</v>
      </c>
      <c r="B8637" t="s">
        <v>2082</v>
      </c>
      <c r="D8637">
        <v>2021</v>
      </c>
      <c r="E8637" t="s">
        <v>2111</v>
      </c>
      <c r="F8637" t="s">
        <v>2301</v>
      </c>
      <c r="G8637">
        <v>-27.469957000000001</v>
      </c>
      <c r="H8637">
        <v>153.19459900000001</v>
      </c>
      <c r="I8637" t="s">
        <v>2334</v>
      </c>
      <c r="J8637" t="s">
        <v>2110</v>
      </c>
      <c r="K8637">
        <v>69</v>
      </c>
      <c r="L8637">
        <v>70</v>
      </c>
      <c r="N8637">
        <v>1</v>
      </c>
      <c r="O8637">
        <v>1.3</v>
      </c>
      <c r="R8637">
        <v>0.57999999999999996</v>
      </c>
    </row>
    <row r="8638" spans="1:18">
      <c r="A8638" t="s">
        <v>2083</v>
      </c>
      <c r="B8638" t="s">
        <v>2082</v>
      </c>
      <c r="D8638">
        <v>2021</v>
      </c>
      <c r="E8638" t="s">
        <v>2111</v>
      </c>
      <c r="F8638" t="s">
        <v>2301</v>
      </c>
      <c r="G8638">
        <v>-27.469957000000001</v>
      </c>
      <c r="H8638">
        <v>153.19459900000001</v>
      </c>
      <c r="I8638" t="s">
        <v>2334</v>
      </c>
      <c r="J8638" t="s">
        <v>2110</v>
      </c>
      <c r="K8638">
        <v>70</v>
      </c>
      <c r="L8638">
        <v>71</v>
      </c>
      <c r="N8638">
        <v>1</v>
      </c>
      <c r="O8638">
        <v>1.5</v>
      </c>
      <c r="R8638">
        <v>0.63</v>
      </c>
    </row>
    <row r="8639" spans="1:18">
      <c r="A8639" t="s">
        <v>2083</v>
      </c>
      <c r="B8639" t="s">
        <v>2082</v>
      </c>
      <c r="D8639">
        <v>2021</v>
      </c>
      <c r="E8639" t="s">
        <v>2111</v>
      </c>
      <c r="F8639" t="s">
        <v>2301</v>
      </c>
      <c r="G8639">
        <v>-27.469957000000001</v>
      </c>
      <c r="H8639">
        <v>153.19459900000001</v>
      </c>
      <c r="I8639" t="s">
        <v>2334</v>
      </c>
      <c r="J8639" t="s">
        <v>2110</v>
      </c>
      <c r="K8639">
        <v>71</v>
      </c>
      <c r="L8639">
        <v>72</v>
      </c>
      <c r="N8639">
        <v>1</v>
      </c>
      <c r="O8639">
        <v>1.5</v>
      </c>
      <c r="R8639">
        <v>0.63</v>
      </c>
    </row>
    <row r="8640" spans="1:18">
      <c r="A8640" t="s">
        <v>2083</v>
      </c>
      <c r="B8640" t="s">
        <v>2082</v>
      </c>
      <c r="D8640">
        <v>2021</v>
      </c>
      <c r="E8640" t="s">
        <v>2111</v>
      </c>
      <c r="F8640" t="s">
        <v>2301</v>
      </c>
      <c r="G8640">
        <v>-27.469957000000001</v>
      </c>
      <c r="H8640">
        <v>153.19459900000001</v>
      </c>
      <c r="I8640" t="s">
        <v>2334</v>
      </c>
      <c r="J8640" t="s">
        <v>2110</v>
      </c>
      <c r="K8640">
        <v>72</v>
      </c>
      <c r="L8640">
        <v>73</v>
      </c>
      <c r="N8640">
        <v>1</v>
      </c>
      <c r="O8640">
        <v>1.5</v>
      </c>
      <c r="R8640">
        <v>0.63</v>
      </c>
    </row>
    <row r="8641" spans="1:18">
      <c r="A8641" t="s">
        <v>2083</v>
      </c>
      <c r="B8641" t="s">
        <v>2082</v>
      </c>
      <c r="D8641">
        <v>2021</v>
      </c>
      <c r="E8641" t="s">
        <v>2111</v>
      </c>
      <c r="F8641" t="s">
        <v>2301</v>
      </c>
      <c r="G8641">
        <v>-27.469957000000001</v>
      </c>
      <c r="H8641">
        <v>153.19459900000001</v>
      </c>
      <c r="I8641" t="s">
        <v>2334</v>
      </c>
      <c r="J8641" t="s">
        <v>2110</v>
      </c>
      <c r="K8641">
        <v>73</v>
      </c>
      <c r="L8641">
        <v>74</v>
      </c>
      <c r="N8641">
        <v>1</v>
      </c>
      <c r="O8641">
        <v>1.5</v>
      </c>
      <c r="R8641">
        <v>0.63</v>
      </c>
    </row>
    <row r="8642" spans="1:18">
      <c r="A8642" t="s">
        <v>2083</v>
      </c>
      <c r="B8642" t="s">
        <v>2082</v>
      </c>
      <c r="D8642">
        <v>2021</v>
      </c>
      <c r="E8642" t="s">
        <v>2111</v>
      </c>
      <c r="F8642" t="s">
        <v>2301</v>
      </c>
      <c r="G8642">
        <v>-27.469957000000001</v>
      </c>
      <c r="H8642">
        <v>153.19459900000001</v>
      </c>
      <c r="I8642" t="s">
        <v>2334</v>
      </c>
      <c r="J8642" t="s">
        <v>2110</v>
      </c>
      <c r="K8642">
        <v>74</v>
      </c>
      <c r="L8642">
        <v>75</v>
      </c>
      <c r="N8642">
        <v>1</v>
      </c>
      <c r="O8642">
        <v>1.7</v>
      </c>
      <c r="R8642">
        <v>0.68</v>
      </c>
    </row>
    <row r="8643" spans="1:18">
      <c r="A8643" t="s">
        <v>2083</v>
      </c>
      <c r="B8643" t="s">
        <v>2082</v>
      </c>
      <c r="D8643">
        <v>2021</v>
      </c>
      <c r="E8643" t="s">
        <v>2111</v>
      </c>
      <c r="F8643" t="s">
        <v>2301</v>
      </c>
      <c r="G8643">
        <v>-27.469957000000001</v>
      </c>
      <c r="H8643">
        <v>153.19459900000001</v>
      </c>
      <c r="I8643" t="s">
        <v>2334</v>
      </c>
      <c r="J8643" t="s">
        <v>2110</v>
      </c>
      <c r="K8643">
        <v>75</v>
      </c>
      <c r="L8643">
        <v>76</v>
      </c>
      <c r="N8643">
        <v>1</v>
      </c>
      <c r="O8643">
        <v>1.5</v>
      </c>
      <c r="R8643">
        <v>0.79500000000000004</v>
      </c>
    </row>
    <row r="8644" spans="1:18">
      <c r="A8644" t="s">
        <v>2083</v>
      </c>
      <c r="B8644" t="s">
        <v>2082</v>
      </c>
      <c r="D8644">
        <v>2021</v>
      </c>
      <c r="E8644" t="s">
        <v>2111</v>
      </c>
      <c r="F8644" t="s">
        <v>2301</v>
      </c>
      <c r="G8644">
        <v>-27.469957000000001</v>
      </c>
      <c r="H8644">
        <v>153.19459900000001</v>
      </c>
      <c r="I8644" t="s">
        <v>2334</v>
      </c>
      <c r="J8644" t="s">
        <v>2110</v>
      </c>
      <c r="K8644">
        <v>76</v>
      </c>
      <c r="L8644">
        <v>77</v>
      </c>
      <c r="N8644">
        <v>1</v>
      </c>
      <c r="O8644">
        <v>1.5</v>
      </c>
      <c r="R8644">
        <v>0.79500000000000004</v>
      </c>
    </row>
    <row r="8645" spans="1:18">
      <c r="A8645" t="s">
        <v>2083</v>
      </c>
      <c r="B8645" t="s">
        <v>2082</v>
      </c>
      <c r="D8645">
        <v>2021</v>
      </c>
      <c r="E8645" t="s">
        <v>2111</v>
      </c>
      <c r="F8645" t="s">
        <v>2301</v>
      </c>
      <c r="G8645">
        <v>-27.469957000000001</v>
      </c>
      <c r="H8645">
        <v>153.19459900000001</v>
      </c>
      <c r="I8645" t="s">
        <v>2334</v>
      </c>
      <c r="J8645" t="s">
        <v>2110</v>
      </c>
      <c r="K8645">
        <v>77</v>
      </c>
      <c r="L8645">
        <v>78</v>
      </c>
      <c r="N8645">
        <v>1</v>
      </c>
      <c r="O8645">
        <v>1.5</v>
      </c>
      <c r="R8645">
        <v>0.79500000000000004</v>
      </c>
    </row>
    <row r="8646" spans="1:18">
      <c r="A8646" t="s">
        <v>2083</v>
      </c>
      <c r="B8646" t="s">
        <v>2082</v>
      </c>
      <c r="D8646">
        <v>2021</v>
      </c>
      <c r="E8646" t="s">
        <v>2111</v>
      </c>
      <c r="F8646" t="s">
        <v>2301</v>
      </c>
      <c r="G8646">
        <v>-27.469957000000001</v>
      </c>
      <c r="H8646">
        <v>153.19459900000001</v>
      </c>
      <c r="I8646" t="s">
        <v>2334</v>
      </c>
      <c r="J8646" t="s">
        <v>2110</v>
      </c>
      <c r="K8646">
        <v>78</v>
      </c>
      <c r="L8646">
        <v>79</v>
      </c>
      <c r="N8646">
        <v>1</v>
      </c>
      <c r="O8646">
        <v>1.5</v>
      </c>
      <c r="R8646">
        <v>0.79500000000000004</v>
      </c>
    </row>
    <row r="8647" spans="1:18">
      <c r="A8647" t="s">
        <v>2083</v>
      </c>
      <c r="B8647" t="s">
        <v>2082</v>
      </c>
      <c r="D8647">
        <v>2021</v>
      </c>
      <c r="E8647" t="s">
        <v>2111</v>
      </c>
      <c r="F8647" t="s">
        <v>2301</v>
      </c>
      <c r="G8647">
        <v>-27.469957000000001</v>
      </c>
      <c r="H8647">
        <v>153.19459900000001</v>
      </c>
      <c r="I8647" t="s">
        <v>2334</v>
      </c>
      <c r="J8647" t="s">
        <v>2110</v>
      </c>
      <c r="K8647">
        <v>79</v>
      </c>
      <c r="L8647">
        <v>80</v>
      </c>
      <c r="N8647">
        <v>1</v>
      </c>
      <c r="O8647">
        <v>1.3</v>
      </c>
      <c r="R8647">
        <v>0.91</v>
      </c>
    </row>
    <row r="8648" spans="1:18">
      <c r="A8648" t="s">
        <v>2083</v>
      </c>
      <c r="B8648" t="s">
        <v>2082</v>
      </c>
      <c r="D8648">
        <v>2021</v>
      </c>
      <c r="E8648" t="s">
        <v>2105</v>
      </c>
      <c r="F8648" t="s">
        <v>2301</v>
      </c>
      <c r="G8648">
        <v>-27.35</v>
      </c>
      <c r="H8648">
        <v>153.11000000000001</v>
      </c>
      <c r="I8648" t="s">
        <v>2335</v>
      </c>
      <c r="J8648" t="s">
        <v>2109</v>
      </c>
      <c r="K8648">
        <v>0</v>
      </c>
      <c r="L8648">
        <v>1</v>
      </c>
      <c r="N8648">
        <v>1</v>
      </c>
      <c r="O8648">
        <v>1.1000000000000001</v>
      </c>
      <c r="R8648">
        <v>0.54</v>
      </c>
    </row>
    <row r="8649" spans="1:18">
      <c r="A8649" t="s">
        <v>2083</v>
      </c>
      <c r="B8649" t="s">
        <v>2082</v>
      </c>
      <c r="D8649">
        <v>2021</v>
      </c>
      <c r="E8649" t="s">
        <v>2105</v>
      </c>
      <c r="F8649" t="s">
        <v>2301</v>
      </c>
      <c r="G8649">
        <v>-27.35</v>
      </c>
      <c r="H8649">
        <v>153.11000000000001</v>
      </c>
      <c r="I8649" t="s">
        <v>2335</v>
      </c>
      <c r="J8649" t="s">
        <v>2109</v>
      </c>
      <c r="K8649">
        <v>1</v>
      </c>
      <c r="L8649">
        <v>2</v>
      </c>
      <c r="N8649">
        <v>1</v>
      </c>
      <c r="O8649">
        <v>1.35</v>
      </c>
      <c r="R8649">
        <v>0.54500000000000004</v>
      </c>
    </row>
    <row r="8650" spans="1:18">
      <c r="A8650" t="s">
        <v>2083</v>
      </c>
      <c r="B8650" t="s">
        <v>2082</v>
      </c>
      <c r="D8650">
        <v>2021</v>
      </c>
      <c r="E8650" t="s">
        <v>2105</v>
      </c>
      <c r="F8650" t="s">
        <v>2301</v>
      </c>
      <c r="G8650">
        <v>-27.35</v>
      </c>
      <c r="H8650">
        <v>153.11000000000001</v>
      </c>
      <c r="I8650" t="s">
        <v>2335</v>
      </c>
      <c r="J8650" t="s">
        <v>2109</v>
      </c>
      <c r="K8650">
        <v>2</v>
      </c>
      <c r="L8650">
        <v>3</v>
      </c>
      <c r="N8650">
        <v>1</v>
      </c>
      <c r="O8650">
        <v>1.35</v>
      </c>
      <c r="R8650">
        <v>0.54500000000000004</v>
      </c>
    </row>
    <row r="8651" spans="1:18">
      <c r="A8651" t="s">
        <v>2083</v>
      </c>
      <c r="B8651" t="s">
        <v>2082</v>
      </c>
      <c r="D8651">
        <v>2021</v>
      </c>
      <c r="E8651" t="s">
        <v>2105</v>
      </c>
      <c r="F8651" t="s">
        <v>2301</v>
      </c>
      <c r="G8651">
        <v>-27.35</v>
      </c>
      <c r="H8651">
        <v>153.11000000000001</v>
      </c>
      <c r="I8651" t="s">
        <v>2335</v>
      </c>
      <c r="J8651" t="s">
        <v>2109</v>
      </c>
      <c r="K8651">
        <v>3</v>
      </c>
      <c r="L8651">
        <v>4</v>
      </c>
      <c r="N8651">
        <v>1</v>
      </c>
      <c r="O8651">
        <v>1.35</v>
      </c>
      <c r="R8651">
        <v>0.54500000000000004</v>
      </c>
    </row>
    <row r="8652" spans="1:18">
      <c r="A8652" t="s">
        <v>2083</v>
      </c>
      <c r="B8652" t="s">
        <v>2082</v>
      </c>
      <c r="D8652">
        <v>2021</v>
      </c>
      <c r="E8652" t="s">
        <v>2105</v>
      </c>
      <c r="F8652" t="s">
        <v>2301</v>
      </c>
      <c r="G8652">
        <v>-27.35</v>
      </c>
      <c r="H8652">
        <v>153.11000000000001</v>
      </c>
      <c r="I8652" t="s">
        <v>2335</v>
      </c>
      <c r="J8652" t="s">
        <v>2109</v>
      </c>
      <c r="K8652">
        <v>4</v>
      </c>
      <c r="L8652">
        <v>5</v>
      </c>
      <c r="N8652">
        <v>1</v>
      </c>
      <c r="O8652">
        <v>1.6</v>
      </c>
      <c r="R8652">
        <v>0.55000000000000004</v>
      </c>
    </row>
    <row r="8653" spans="1:18">
      <c r="A8653" t="s">
        <v>2083</v>
      </c>
      <c r="B8653" t="s">
        <v>2082</v>
      </c>
      <c r="D8653">
        <v>2021</v>
      </c>
      <c r="E8653" t="s">
        <v>2105</v>
      </c>
      <c r="F8653" t="s">
        <v>2301</v>
      </c>
      <c r="G8653">
        <v>-27.35</v>
      </c>
      <c r="H8653">
        <v>153.11000000000001</v>
      </c>
      <c r="I8653" t="s">
        <v>2335</v>
      </c>
      <c r="J8653" t="s">
        <v>2109</v>
      </c>
      <c r="K8653">
        <v>5</v>
      </c>
      <c r="L8653">
        <v>6</v>
      </c>
      <c r="N8653">
        <v>1</v>
      </c>
      <c r="O8653">
        <v>1.55</v>
      </c>
      <c r="R8653">
        <v>0.54</v>
      </c>
    </row>
    <row r="8654" spans="1:18">
      <c r="A8654" t="s">
        <v>2083</v>
      </c>
      <c r="B8654" t="s">
        <v>2082</v>
      </c>
      <c r="D8654">
        <v>2021</v>
      </c>
      <c r="E8654" t="s">
        <v>2105</v>
      </c>
      <c r="F8654" t="s">
        <v>2301</v>
      </c>
      <c r="G8654">
        <v>-27.35</v>
      </c>
      <c r="H8654">
        <v>153.11000000000001</v>
      </c>
      <c r="I8654" t="s">
        <v>2335</v>
      </c>
      <c r="J8654" t="s">
        <v>2109</v>
      </c>
      <c r="K8654">
        <v>6</v>
      </c>
      <c r="L8654">
        <v>7</v>
      </c>
      <c r="N8654">
        <v>1</v>
      </c>
      <c r="O8654">
        <v>1.55</v>
      </c>
      <c r="R8654">
        <v>0.54</v>
      </c>
    </row>
    <row r="8655" spans="1:18">
      <c r="A8655" t="s">
        <v>2083</v>
      </c>
      <c r="B8655" t="s">
        <v>2082</v>
      </c>
      <c r="D8655">
        <v>2021</v>
      </c>
      <c r="E8655" t="s">
        <v>2105</v>
      </c>
      <c r="F8655" t="s">
        <v>2301</v>
      </c>
      <c r="G8655">
        <v>-27.35</v>
      </c>
      <c r="H8655">
        <v>153.11000000000001</v>
      </c>
      <c r="I8655" t="s">
        <v>2335</v>
      </c>
      <c r="J8655" t="s">
        <v>2109</v>
      </c>
      <c r="K8655">
        <v>7</v>
      </c>
      <c r="L8655">
        <v>8</v>
      </c>
      <c r="N8655">
        <v>1</v>
      </c>
      <c r="O8655">
        <v>1.55</v>
      </c>
      <c r="R8655">
        <v>0.54</v>
      </c>
    </row>
    <row r="8656" spans="1:18">
      <c r="A8656" t="s">
        <v>2083</v>
      </c>
      <c r="B8656" t="s">
        <v>2082</v>
      </c>
      <c r="D8656">
        <v>2021</v>
      </c>
      <c r="E8656" t="s">
        <v>2105</v>
      </c>
      <c r="F8656" t="s">
        <v>2301</v>
      </c>
      <c r="G8656">
        <v>-27.35</v>
      </c>
      <c r="H8656">
        <v>153.11000000000001</v>
      </c>
      <c r="I8656" t="s">
        <v>2335</v>
      </c>
      <c r="J8656" t="s">
        <v>2109</v>
      </c>
      <c r="K8656">
        <v>8</v>
      </c>
      <c r="L8656">
        <v>9</v>
      </c>
      <c r="N8656">
        <v>1</v>
      </c>
      <c r="O8656">
        <v>1.55</v>
      </c>
      <c r="R8656">
        <v>0.54</v>
      </c>
    </row>
    <row r="8657" spans="1:18">
      <c r="A8657" t="s">
        <v>2083</v>
      </c>
      <c r="B8657" t="s">
        <v>2082</v>
      </c>
      <c r="D8657">
        <v>2021</v>
      </c>
      <c r="E8657" t="s">
        <v>2105</v>
      </c>
      <c r="F8657" t="s">
        <v>2301</v>
      </c>
      <c r="G8657">
        <v>-27.35</v>
      </c>
      <c r="H8657">
        <v>153.11000000000001</v>
      </c>
      <c r="I8657" t="s">
        <v>2335</v>
      </c>
      <c r="J8657" t="s">
        <v>2109</v>
      </c>
      <c r="K8657">
        <v>9</v>
      </c>
      <c r="L8657">
        <v>10</v>
      </c>
      <c r="N8657">
        <v>1</v>
      </c>
      <c r="O8657">
        <v>1.5</v>
      </c>
      <c r="R8657">
        <v>0.53</v>
      </c>
    </row>
    <row r="8658" spans="1:18">
      <c r="A8658" t="s">
        <v>2083</v>
      </c>
      <c r="B8658" t="s">
        <v>2082</v>
      </c>
      <c r="D8658">
        <v>2021</v>
      </c>
      <c r="E8658" t="s">
        <v>2105</v>
      </c>
      <c r="F8658" t="s">
        <v>2301</v>
      </c>
      <c r="G8658">
        <v>-27.35</v>
      </c>
      <c r="H8658">
        <v>153.11000000000001</v>
      </c>
      <c r="I8658" t="s">
        <v>2335</v>
      </c>
      <c r="J8658" t="s">
        <v>2109</v>
      </c>
      <c r="K8658">
        <v>10</v>
      </c>
      <c r="L8658">
        <v>11</v>
      </c>
      <c r="N8658">
        <v>1</v>
      </c>
      <c r="O8658">
        <v>1.8</v>
      </c>
      <c r="R8658">
        <v>0.53500000000000003</v>
      </c>
    </row>
    <row r="8659" spans="1:18">
      <c r="A8659" t="s">
        <v>2083</v>
      </c>
      <c r="B8659" t="s">
        <v>2082</v>
      </c>
      <c r="D8659">
        <v>2021</v>
      </c>
      <c r="E8659" t="s">
        <v>2105</v>
      </c>
      <c r="F8659" t="s">
        <v>2301</v>
      </c>
      <c r="G8659">
        <v>-27.35</v>
      </c>
      <c r="H8659">
        <v>153.11000000000001</v>
      </c>
      <c r="I8659" t="s">
        <v>2335</v>
      </c>
      <c r="J8659" t="s">
        <v>2109</v>
      </c>
      <c r="K8659">
        <v>11</v>
      </c>
      <c r="L8659">
        <v>12</v>
      </c>
      <c r="N8659">
        <v>1</v>
      </c>
      <c r="O8659">
        <v>1.8</v>
      </c>
      <c r="R8659">
        <v>0.53500000000000003</v>
      </c>
    </row>
    <row r="8660" spans="1:18">
      <c r="A8660" t="s">
        <v>2083</v>
      </c>
      <c r="B8660" t="s">
        <v>2082</v>
      </c>
      <c r="D8660">
        <v>2021</v>
      </c>
      <c r="E8660" t="s">
        <v>2105</v>
      </c>
      <c r="F8660" t="s">
        <v>2301</v>
      </c>
      <c r="G8660">
        <v>-27.35</v>
      </c>
      <c r="H8660">
        <v>153.11000000000001</v>
      </c>
      <c r="I8660" t="s">
        <v>2335</v>
      </c>
      <c r="J8660" t="s">
        <v>2109</v>
      </c>
      <c r="K8660">
        <v>12</v>
      </c>
      <c r="L8660">
        <v>13</v>
      </c>
      <c r="N8660">
        <v>1</v>
      </c>
      <c r="O8660">
        <v>1.8</v>
      </c>
      <c r="R8660">
        <v>0.53500000000000003</v>
      </c>
    </row>
    <row r="8661" spans="1:18">
      <c r="A8661" t="s">
        <v>2083</v>
      </c>
      <c r="B8661" t="s">
        <v>2082</v>
      </c>
      <c r="D8661">
        <v>2021</v>
      </c>
      <c r="E8661" t="s">
        <v>2105</v>
      </c>
      <c r="F8661" t="s">
        <v>2301</v>
      </c>
      <c r="G8661">
        <v>-27.35</v>
      </c>
      <c r="H8661">
        <v>153.11000000000001</v>
      </c>
      <c r="I8661" t="s">
        <v>2335</v>
      </c>
      <c r="J8661" t="s">
        <v>2109</v>
      </c>
      <c r="K8661">
        <v>13</v>
      </c>
      <c r="L8661">
        <v>14</v>
      </c>
      <c r="N8661">
        <v>1</v>
      </c>
      <c r="O8661">
        <v>1.8</v>
      </c>
      <c r="R8661">
        <v>0.53500000000000003</v>
      </c>
    </row>
    <row r="8662" spans="1:18">
      <c r="A8662" t="s">
        <v>2083</v>
      </c>
      <c r="B8662" t="s">
        <v>2082</v>
      </c>
      <c r="D8662">
        <v>2021</v>
      </c>
      <c r="E8662" t="s">
        <v>2105</v>
      </c>
      <c r="F8662" t="s">
        <v>2301</v>
      </c>
      <c r="G8662">
        <v>-27.35</v>
      </c>
      <c r="H8662">
        <v>153.11000000000001</v>
      </c>
      <c r="I8662" t="s">
        <v>2335</v>
      </c>
      <c r="J8662" t="s">
        <v>2109</v>
      </c>
      <c r="K8662">
        <v>14</v>
      </c>
      <c r="L8662">
        <v>15</v>
      </c>
      <c r="N8662">
        <v>1</v>
      </c>
      <c r="O8662">
        <v>2.1</v>
      </c>
      <c r="R8662">
        <v>0.54</v>
      </c>
    </row>
    <row r="8663" spans="1:18">
      <c r="A8663" t="s">
        <v>2083</v>
      </c>
      <c r="B8663" t="s">
        <v>2082</v>
      </c>
      <c r="D8663">
        <v>2021</v>
      </c>
      <c r="E8663" t="s">
        <v>2105</v>
      </c>
      <c r="F8663" t="s">
        <v>2301</v>
      </c>
      <c r="G8663">
        <v>-27.35</v>
      </c>
      <c r="H8663">
        <v>153.11000000000001</v>
      </c>
      <c r="I8663" t="s">
        <v>2335</v>
      </c>
      <c r="J8663" t="s">
        <v>2109</v>
      </c>
      <c r="K8663">
        <v>15</v>
      </c>
      <c r="L8663">
        <v>16</v>
      </c>
      <c r="N8663">
        <v>1</v>
      </c>
      <c r="O8663">
        <v>2</v>
      </c>
      <c r="R8663">
        <v>0.56499999999999995</v>
      </c>
    </row>
    <row r="8664" spans="1:18">
      <c r="A8664" t="s">
        <v>2083</v>
      </c>
      <c r="B8664" t="s">
        <v>2082</v>
      </c>
      <c r="D8664">
        <v>2021</v>
      </c>
      <c r="E8664" t="s">
        <v>2105</v>
      </c>
      <c r="F8664" t="s">
        <v>2301</v>
      </c>
      <c r="G8664">
        <v>-27.35</v>
      </c>
      <c r="H8664">
        <v>153.11000000000001</v>
      </c>
      <c r="I8664" t="s">
        <v>2335</v>
      </c>
      <c r="J8664" t="s">
        <v>2109</v>
      </c>
      <c r="K8664">
        <v>16</v>
      </c>
      <c r="L8664">
        <v>17</v>
      </c>
      <c r="N8664">
        <v>1</v>
      </c>
      <c r="O8664">
        <v>2</v>
      </c>
      <c r="R8664">
        <v>0.56499999999999995</v>
      </c>
    </row>
    <row r="8665" spans="1:18">
      <c r="A8665" t="s">
        <v>2083</v>
      </c>
      <c r="B8665" t="s">
        <v>2082</v>
      </c>
      <c r="D8665">
        <v>2021</v>
      </c>
      <c r="E8665" t="s">
        <v>2105</v>
      </c>
      <c r="F8665" t="s">
        <v>2301</v>
      </c>
      <c r="G8665">
        <v>-27.35</v>
      </c>
      <c r="H8665">
        <v>153.11000000000001</v>
      </c>
      <c r="I8665" t="s">
        <v>2335</v>
      </c>
      <c r="J8665" t="s">
        <v>2109</v>
      </c>
      <c r="K8665">
        <v>17</v>
      </c>
      <c r="L8665">
        <v>18</v>
      </c>
      <c r="N8665">
        <v>1</v>
      </c>
      <c r="O8665">
        <v>2</v>
      </c>
      <c r="R8665">
        <v>0.56499999999999995</v>
      </c>
    </row>
    <row r="8666" spans="1:18">
      <c r="A8666" t="s">
        <v>2083</v>
      </c>
      <c r="B8666" t="s">
        <v>2082</v>
      </c>
      <c r="D8666">
        <v>2021</v>
      </c>
      <c r="E8666" t="s">
        <v>2105</v>
      </c>
      <c r="F8666" t="s">
        <v>2301</v>
      </c>
      <c r="G8666">
        <v>-27.35</v>
      </c>
      <c r="H8666">
        <v>153.11000000000001</v>
      </c>
      <c r="I8666" t="s">
        <v>2335</v>
      </c>
      <c r="J8666" t="s">
        <v>2109</v>
      </c>
      <c r="K8666">
        <v>18</v>
      </c>
      <c r="L8666">
        <v>19</v>
      </c>
      <c r="N8666">
        <v>1</v>
      </c>
      <c r="O8666">
        <v>2</v>
      </c>
      <c r="R8666">
        <v>0.56499999999999995</v>
      </c>
    </row>
    <row r="8667" spans="1:18">
      <c r="A8667" t="s">
        <v>2083</v>
      </c>
      <c r="B8667" t="s">
        <v>2082</v>
      </c>
      <c r="D8667">
        <v>2021</v>
      </c>
      <c r="E8667" t="s">
        <v>2105</v>
      </c>
      <c r="F8667" t="s">
        <v>2301</v>
      </c>
      <c r="G8667">
        <v>-27.35</v>
      </c>
      <c r="H8667">
        <v>153.11000000000001</v>
      </c>
      <c r="I8667" t="s">
        <v>2335</v>
      </c>
      <c r="J8667" t="s">
        <v>2109</v>
      </c>
      <c r="K8667">
        <v>19</v>
      </c>
      <c r="L8667">
        <v>20</v>
      </c>
      <c r="N8667">
        <v>1</v>
      </c>
      <c r="O8667">
        <v>1.9</v>
      </c>
      <c r="R8667">
        <v>0.59</v>
      </c>
    </row>
    <row r="8668" spans="1:18">
      <c r="A8668" t="s">
        <v>2083</v>
      </c>
      <c r="B8668" t="s">
        <v>2082</v>
      </c>
      <c r="D8668">
        <v>2021</v>
      </c>
      <c r="E8668" t="s">
        <v>2105</v>
      </c>
      <c r="F8668" t="s">
        <v>2301</v>
      </c>
      <c r="G8668">
        <v>-27.35</v>
      </c>
      <c r="H8668">
        <v>153.11000000000001</v>
      </c>
      <c r="I8668" t="s">
        <v>2335</v>
      </c>
      <c r="J8668" t="s">
        <v>2109</v>
      </c>
      <c r="K8668">
        <v>20</v>
      </c>
      <c r="L8668">
        <v>21</v>
      </c>
      <c r="N8668">
        <v>1</v>
      </c>
      <c r="O8668">
        <v>1.75</v>
      </c>
      <c r="R8668">
        <v>0.57499999999999996</v>
      </c>
    </row>
    <row r="8669" spans="1:18">
      <c r="A8669" t="s">
        <v>2083</v>
      </c>
      <c r="B8669" t="s">
        <v>2082</v>
      </c>
      <c r="D8669">
        <v>2021</v>
      </c>
      <c r="E8669" t="s">
        <v>2105</v>
      </c>
      <c r="F8669" t="s">
        <v>2301</v>
      </c>
      <c r="G8669">
        <v>-27.35</v>
      </c>
      <c r="H8669">
        <v>153.11000000000001</v>
      </c>
      <c r="I8669" t="s">
        <v>2335</v>
      </c>
      <c r="J8669" t="s">
        <v>2109</v>
      </c>
      <c r="K8669">
        <v>21</v>
      </c>
      <c r="L8669">
        <v>22</v>
      </c>
      <c r="N8669">
        <v>1</v>
      </c>
      <c r="O8669">
        <v>1.75</v>
      </c>
      <c r="R8669">
        <v>0.57499999999999996</v>
      </c>
    </row>
    <row r="8670" spans="1:18">
      <c r="A8670" t="s">
        <v>2083</v>
      </c>
      <c r="B8670" t="s">
        <v>2082</v>
      </c>
      <c r="D8670">
        <v>2021</v>
      </c>
      <c r="E8670" t="s">
        <v>2105</v>
      </c>
      <c r="F8670" t="s">
        <v>2301</v>
      </c>
      <c r="G8670">
        <v>-27.35</v>
      </c>
      <c r="H8670">
        <v>153.11000000000001</v>
      </c>
      <c r="I8670" t="s">
        <v>2335</v>
      </c>
      <c r="J8670" t="s">
        <v>2109</v>
      </c>
      <c r="K8670">
        <v>22</v>
      </c>
      <c r="L8670">
        <v>23</v>
      </c>
      <c r="N8670">
        <v>1</v>
      </c>
      <c r="O8670">
        <v>1.75</v>
      </c>
      <c r="R8670">
        <v>0.57499999999999996</v>
      </c>
    </row>
    <row r="8671" spans="1:18">
      <c r="A8671" t="s">
        <v>2083</v>
      </c>
      <c r="B8671" t="s">
        <v>2082</v>
      </c>
      <c r="D8671">
        <v>2021</v>
      </c>
      <c r="E8671" t="s">
        <v>2105</v>
      </c>
      <c r="F8671" t="s">
        <v>2301</v>
      </c>
      <c r="G8671">
        <v>-27.35</v>
      </c>
      <c r="H8671">
        <v>153.11000000000001</v>
      </c>
      <c r="I8671" t="s">
        <v>2335</v>
      </c>
      <c r="J8671" t="s">
        <v>2109</v>
      </c>
      <c r="K8671">
        <v>23</v>
      </c>
      <c r="L8671">
        <v>24</v>
      </c>
      <c r="N8671">
        <v>1</v>
      </c>
      <c r="O8671">
        <v>1.75</v>
      </c>
      <c r="R8671">
        <v>0.57499999999999996</v>
      </c>
    </row>
    <row r="8672" spans="1:18">
      <c r="A8672" t="s">
        <v>2083</v>
      </c>
      <c r="B8672" t="s">
        <v>2082</v>
      </c>
      <c r="D8672">
        <v>2021</v>
      </c>
      <c r="E8672" t="s">
        <v>2105</v>
      </c>
      <c r="F8672" t="s">
        <v>2301</v>
      </c>
      <c r="G8672">
        <v>-27.35</v>
      </c>
      <c r="H8672">
        <v>153.11000000000001</v>
      </c>
      <c r="I8672" t="s">
        <v>2335</v>
      </c>
      <c r="J8672" t="s">
        <v>2109</v>
      </c>
      <c r="K8672">
        <v>24</v>
      </c>
      <c r="L8672">
        <v>25</v>
      </c>
      <c r="N8672">
        <v>1</v>
      </c>
      <c r="O8672">
        <v>1.6</v>
      </c>
      <c r="R8672">
        <v>0.56000000000000005</v>
      </c>
    </row>
    <row r="8673" spans="1:18">
      <c r="A8673" t="s">
        <v>2083</v>
      </c>
      <c r="B8673" t="s">
        <v>2082</v>
      </c>
      <c r="D8673">
        <v>2021</v>
      </c>
      <c r="E8673" t="s">
        <v>2105</v>
      </c>
      <c r="F8673" t="s">
        <v>2301</v>
      </c>
      <c r="G8673">
        <v>-27.35</v>
      </c>
      <c r="H8673">
        <v>153.11000000000001</v>
      </c>
      <c r="I8673" t="s">
        <v>2335</v>
      </c>
      <c r="J8673" t="s">
        <v>2109</v>
      </c>
      <c r="K8673">
        <v>25</v>
      </c>
      <c r="L8673">
        <v>26</v>
      </c>
      <c r="N8673">
        <v>1</v>
      </c>
      <c r="O8673">
        <v>1.8</v>
      </c>
      <c r="R8673">
        <v>0.56999999999999995</v>
      </c>
    </row>
    <row r="8674" spans="1:18">
      <c r="A8674" t="s">
        <v>2083</v>
      </c>
      <c r="B8674" t="s">
        <v>2082</v>
      </c>
      <c r="D8674">
        <v>2021</v>
      </c>
      <c r="E8674" t="s">
        <v>2105</v>
      </c>
      <c r="F8674" t="s">
        <v>2301</v>
      </c>
      <c r="G8674">
        <v>-27.35</v>
      </c>
      <c r="H8674">
        <v>153.11000000000001</v>
      </c>
      <c r="I8674" t="s">
        <v>2335</v>
      </c>
      <c r="J8674" t="s">
        <v>2109</v>
      </c>
      <c r="K8674">
        <v>26</v>
      </c>
      <c r="L8674">
        <v>27</v>
      </c>
      <c r="N8674">
        <v>1</v>
      </c>
      <c r="O8674">
        <v>1.8</v>
      </c>
      <c r="R8674">
        <v>0.56999999999999995</v>
      </c>
    </row>
    <row r="8675" spans="1:18">
      <c r="A8675" t="s">
        <v>2083</v>
      </c>
      <c r="B8675" t="s">
        <v>2082</v>
      </c>
      <c r="D8675">
        <v>2021</v>
      </c>
      <c r="E8675" t="s">
        <v>2105</v>
      </c>
      <c r="F8675" t="s">
        <v>2301</v>
      </c>
      <c r="G8675">
        <v>-27.35</v>
      </c>
      <c r="H8675">
        <v>153.11000000000001</v>
      </c>
      <c r="I8675" t="s">
        <v>2335</v>
      </c>
      <c r="J8675" t="s">
        <v>2109</v>
      </c>
      <c r="K8675">
        <v>27</v>
      </c>
      <c r="L8675">
        <v>28</v>
      </c>
      <c r="N8675">
        <v>1</v>
      </c>
      <c r="O8675">
        <v>1.8</v>
      </c>
      <c r="R8675">
        <v>0.56999999999999995</v>
      </c>
    </row>
    <row r="8676" spans="1:18">
      <c r="A8676" t="s">
        <v>2083</v>
      </c>
      <c r="B8676" t="s">
        <v>2082</v>
      </c>
      <c r="D8676">
        <v>2021</v>
      </c>
      <c r="E8676" t="s">
        <v>2105</v>
      </c>
      <c r="F8676" t="s">
        <v>2301</v>
      </c>
      <c r="G8676">
        <v>-27.35</v>
      </c>
      <c r="H8676">
        <v>153.11000000000001</v>
      </c>
      <c r="I8676" t="s">
        <v>2335</v>
      </c>
      <c r="J8676" t="s">
        <v>2109</v>
      </c>
      <c r="K8676">
        <v>28</v>
      </c>
      <c r="L8676">
        <v>29</v>
      </c>
      <c r="N8676">
        <v>1</v>
      </c>
      <c r="O8676">
        <v>1.8</v>
      </c>
      <c r="R8676">
        <v>0.56999999999999995</v>
      </c>
    </row>
    <row r="8677" spans="1:18">
      <c r="A8677" t="s">
        <v>2083</v>
      </c>
      <c r="B8677" t="s">
        <v>2082</v>
      </c>
      <c r="D8677">
        <v>2021</v>
      </c>
      <c r="E8677" t="s">
        <v>2105</v>
      </c>
      <c r="F8677" t="s">
        <v>2301</v>
      </c>
      <c r="G8677">
        <v>-27.35</v>
      </c>
      <c r="H8677">
        <v>153.11000000000001</v>
      </c>
      <c r="I8677" t="s">
        <v>2335</v>
      </c>
      <c r="J8677" t="s">
        <v>2109</v>
      </c>
      <c r="K8677">
        <v>29</v>
      </c>
      <c r="L8677">
        <v>30</v>
      </c>
      <c r="N8677">
        <v>1</v>
      </c>
      <c r="O8677">
        <v>2</v>
      </c>
      <c r="R8677">
        <v>0.57999999999999996</v>
      </c>
    </row>
    <row r="8678" spans="1:18">
      <c r="A8678" t="s">
        <v>2083</v>
      </c>
      <c r="B8678" t="s">
        <v>2082</v>
      </c>
      <c r="D8678">
        <v>2021</v>
      </c>
      <c r="E8678" t="s">
        <v>2105</v>
      </c>
      <c r="F8678" t="s">
        <v>2301</v>
      </c>
      <c r="G8678">
        <v>-27.35</v>
      </c>
      <c r="H8678">
        <v>153.11000000000001</v>
      </c>
      <c r="I8678" t="s">
        <v>2335</v>
      </c>
      <c r="J8678" t="s">
        <v>2109</v>
      </c>
      <c r="K8678">
        <v>30</v>
      </c>
      <c r="L8678">
        <v>31</v>
      </c>
      <c r="N8678">
        <v>1</v>
      </c>
      <c r="O8678">
        <v>1.9</v>
      </c>
      <c r="R8678">
        <v>0.66</v>
      </c>
    </row>
    <row r="8679" spans="1:18">
      <c r="A8679" t="s">
        <v>2083</v>
      </c>
      <c r="B8679" t="s">
        <v>2082</v>
      </c>
      <c r="D8679">
        <v>2021</v>
      </c>
      <c r="E8679" t="s">
        <v>2105</v>
      </c>
      <c r="F8679" t="s">
        <v>2301</v>
      </c>
      <c r="G8679">
        <v>-27.35</v>
      </c>
      <c r="H8679">
        <v>153.11000000000001</v>
      </c>
      <c r="I8679" t="s">
        <v>2335</v>
      </c>
      <c r="J8679" t="s">
        <v>2109</v>
      </c>
      <c r="K8679">
        <v>31</v>
      </c>
      <c r="L8679">
        <v>32</v>
      </c>
      <c r="N8679">
        <v>1</v>
      </c>
      <c r="O8679">
        <v>1.9</v>
      </c>
      <c r="R8679">
        <v>0.66</v>
      </c>
    </row>
    <row r="8680" spans="1:18">
      <c r="A8680" t="s">
        <v>2083</v>
      </c>
      <c r="B8680" t="s">
        <v>2082</v>
      </c>
      <c r="D8680">
        <v>2021</v>
      </c>
      <c r="E8680" t="s">
        <v>2105</v>
      </c>
      <c r="F8680" t="s">
        <v>2301</v>
      </c>
      <c r="G8680">
        <v>-27.35</v>
      </c>
      <c r="H8680">
        <v>153.11000000000001</v>
      </c>
      <c r="I8680" t="s">
        <v>2335</v>
      </c>
      <c r="J8680" t="s">
        <v>2109</v>
      </c>
      <c r="K8680">
        <v>32</v>
      </c>
      <c r="L8680">
        <v>33</v>
      </c>
      <c r="N8680">
        <v>1</v>
      </c>
      <c r="O8680">
        <v>1.9</v>
      </c>
      <c r="R8680">
        <v>0.66</v>
      </c>
    </row>
    <row r="8681" spans="1:18">
      <c r="A8681" t="s">
        <v>2083</v>
      </c>
      <c r="B8681" t="s">
        <v>2082</v>
      </c>
      <c r="D8681">
        <v>2021</v>
      </c>
      <c r="E8681" t="s">
        <v>2105</v>
      </c>
      <c r="F8681" t="s">
        <v>2301</v>
      </c>
      <c r="G8681">
        <v>-27.35</v>
      </c>
      <c r="H8681">
        <v>153.11000000000001</v>
      </c>
      <c r="I8681" t="s">
        <v>2335</v>
      </c>
      <c r="J8681" t="s">
        <v>2109</v>
      </c>
      <c r="K8681">
        <v>33</v>
      </c>
      <c r="L8681">
        <v>34</v>
      </c>
      <c r="N8681">
        <v>1</v>
      </c>
      <c r="O8681">
        <v>1.9</v>
      </c>
      <c r="R8681">
        <v>0.66</v>
      </c>
    </row>
    <row r="8682" spans="1:18">
      <c r="A8682" t="s">
        <v>2083</v>
      </c>
      <c r="B8682" t="s">
        <v>2082</v>
      </c>
      <c r="D8682">
        <v>2021</v>
      </c>
      <c r="E8682" t="s">
        <v>2105</v>
      </c>
      <c r="F8682" t="s">
        <v>2301</v>
      </c>
      <c r="G8682">
        <v>-27.35</v>
      </c>
      <c r="H8682">
        <v>153.11000000000001</v>
      </c>
      <c r="I8682" t="s">
        <v>2335</v>
      </c>
      <c r="J8682" t="s">
        <v>2109</v>
      </c>
      <c r="K8682">
        <v>34</v>
      </c>
      <c r="L8682">
        <v>35</v>
      </c>
      <c r="N8682">
        <v>1</v>
      </c>
      <c r="O8682">
        <v>1.8</v>
      </c>
      <c r="R8682">
        <v>0.74</v>
      </c>
    </row>
    <row r="8683" spans="1:18">
      <c r="A8683" t="s">
        <v>2083</v>
      </c>
      <c r="B8683" t="s">
        <v>2082</v>
      </c>
      <c r="D8683">
        <v>2021</v>
      </c>
      <c r="E8683" t="s">
        <v>2105</v>
      </c>
      <c r="F8683" t="s">
        <v>2301</v>
      </c>
      <c r="G8683">
        <v>-27.35</v>
      </c>
      <c r="H8683">
        <v>153.11000000000001</v>
      </c>
      <c r="I8683" t="s">
        <v>2335</v>
      </c>
      <c r="J8683" t="s">
        <v>2109</v>
      </c>
      <c r="K8683">
        <v>35</v>
      </c>
      <c r="L8683">
        <v>36</v>
      </c>
      <c r="N8683">
        <v>1</v>
      </c>
      <c r="O8683">
        <v>1.85</v>
      </c>
      <c r="R8683">
        <v>0.68500000000000005</v>
      </c>
    </row>
    <row r="8684" spans="1:18">
      <c r="A8684" t="s">
        <v>2083</v>
      </c>
      <c r="B8684" t="s">
        <v>2082</v>
      </c>
      <c r="D8684">
        <v>2021</v>
      </c>
      <c r="E8684" t="s">
        <v>2105</v>
      </c>
      <c r="F8684" t="s">
        <v>2301</v>
      </c>
      <c r="G8684">
        <v>-27.35</v>
      </c>
      <c r="H8684">
        <v>153.11000000000001</v>
      </c>
      <c r="I8684" t="s">
        <v>2335</v>
      </c>
      <c r="J8684" t="s">
        <v>2109</v>
      </c>
      <c r="K8684">
        <v>36</v>
      </c>
      <c r="L8684">
        <v>37</v>
      </c>
      <c r="N8684">
        <v>1</v>
      </c>
      <c r="O8684">
        <v>1.85</v>
      </c>
      <c r="R8684">
        <v>0.68500000000000005</v>
      </c>
    </row>
    <row r="8685" spans="1:18">
      <c r="A8685" t="s">
        <v>2083</v>
      </c>
      <c r="B8685" t="s">
        <v>2082</v>
      </c>
      <c r="D8685">
        <v>2021</v>
      </c>
      <c r="E8685" t="s">
        <v>2105</v>
      </c>
      <c r="F8685" t="s">
        <v>2301</v>
      </c>
      <c r="G8685">
        <v>-27.35</v>
      </c>
      <c r="H8685">
        <v>153.11000000000001</v>
      </c>
      <c r="I8685" t="s">
        <v>2335</v>
      </c>
      <c r="J8685" t="s">
        <v>2109</v>
      </c>
      <c r="K8685">
        <v>37</v>
      </c>
      <c r="L8685">
        <v>38</v>
      </c>
      <c r="N8685">
        <v>1</v>
      </c>
      <c r="O8685">
        <v>1.85</v>
      </c>
      <c r="R8685">
        <v>0.68500000000000005</v>
      </c>
    </row>
    <row r="8686" spans="1:18">
      <c r="A8686" t="s">
        <v>2083</v>
      </c>
      <c r="B8686" t="s">
        <v>2082</v>
      </c>
      <c r="D8686">
        <v>2021</v>
      </c>
      <c r="E8686" t="s">
        <v>2105</v>
      </c>
      <c r="F8686" t="s">
        <v>2301</v>
      </c>
      <c r="G8686">
        <v>-27.35</v>
      </c>
      <c r="H8686">
        <v>153.11000000000001</v>
      </c>
      <c r="I8686" t="s">
        <v>2335</v>
      </c>
      <c r="J8686" t="s">
        <v>2109</v>
      </c>
      <c r="K8686">
        <v>38</v>
      </c>
      <c r="L8686">
        <v>39</v>
      </c>
      <c r="N8686">
        <v>1</v>
      </c>
      <c r="O8686">
        <v>1.85</v>
      </c>
      <c r="R8686">
        <v>0.68500000000000005</v>
      </c>
    </row>
    <row r="8687" spans="1:18">
      <c r="A8687" t="s">
        <v>2083</v>
      </c>
      <c r="B8687" t="s">
        <v>2082</v>
      </c>
      <c r="D8687">
        <v>2021</v>
      </c>
      <c r="E8687" t="s">
        <v>2105</v>
      </c>
      <c r="F8687" t="s">
        <v>2301</v>
      </c>
      <c r="G8687">
        <v>-27.35</v>
      </c>
      <c r="H8687">
        <v>153.11000000000001</v>
      </c>
      <c r="I8687" t="s">
        <v>2335</v>
      </c>
      <c r="J8687" t="s">
        <v>2109</v>
      </c>
      <c r="K8687">
        <v>39</v>
      </c>
      <c r="L8687">
        <v>40</v>
      </c>
      <c r="N8687">
        <v>1</v>
      </c>
      <c r="O8687">
        <v>1.9</v>
      </c>
      <c r="R8687">
        <v>0.63</v>
      </c>
    </row>
    <row r="8688" spans="1:18">
      <c r="A8688" t="s">
        <v>2083</v>
      </c>
      <c r="B8688" t="s">
        <v>2082</v>
      </c>
      <c r="D8688">
        <v>2021</v>
      </c>
      <c r="E8688" t="s">
        <v>2105</v>
      </c>
      <c r="F8688" t="s">
        <v>2301</v>
      </c>
      <c r="G8688">
        <v>-27.35</v>
      </c>
      <c r="H8688">
        <v>153.11000000000001</v>
      </c>
      <c r="I8688" t="s">
        <v>2335</v>
      </c>
      <c r="J8688" t="s">
        <v>2109</v>
      </c>
      <c r="K8688">
        <v>40</v>
      </c>
      <c r="L8688">
        <v>41</v>
      </c>
      <c r="N8688">
        <v>1</v>
      </c>
      <c r="O8688">
        <v>1.8</v>
      </c>
      <c r="R8688">
        <v>0.59</v>
      </c>
    </row>
    <row r="8689" spans="1:18">
      <c r="A8689" t="s">
        <v>2083</v>
      </c>
      <c r="B8689" t="s">
        <v>2082</v>
      </c>
      <c r="D8689">
        <v>2021</v>
      </c>
      <c r="E8689" t="s">
        <v>2105</v>
      </c>
      <c r="F8689" t="s">
        <v>2301</v>
      </c>
      <c r="G8689">
        <v>-27.35</v>
      </c>
      <c r="H8689">
        <v>153.11000000000001</v>
      </c>
      <c r="I8689" t="s">
        <v>2335</v>
      </c>
      <c r="J8689" t="s">
        <v>2109</v>
      </c>
      <c r="K8689">
        <v>41</v>
      </c>
      <c r="L8689">
        <v>42</v>
      </c>
      <c r="N8689">
        <v>1</v>
      </c>
      <c r="O8689">
        <v>1.8</v>
      </c>
      <c r="R8689">
        <v>0.59</v>
      </c>
    </row>
    <row r="8690" spans="1:18">
      <c r="A8690" t="s">
        <v>2083</v>
      </c>
      <c r="B8690" t="s">
        <v>2082</v>
      </c>
      <c r="D8690">
        <v>2021</v>
      </c>
      <c r="E8690" t="s">
        <v>2105</v>
      </c>
      <c r="F8690" t="s">
        <v>2301</v>
      </c>
      <c r="G8690">
        <v>-27.35</v>
      </c>
      <c r="H8690">
        <v>153.11000000000001</v>
      </c>
      <c r="I8690" t="s">
        <v>2335</v>
      </c>
      <c r="J8690" t="s">
        <v>2109</v>
      </c>
      <c r="K8690">
        <v>42</v>
      </c>
      <c r="L8690">
        <v>43</v>
      </c>
      <c r="N8690">
        <v>1</v>
      </c>
      <c r="O8690">
        <v>1.8</v>
      </c>
      <c r="R8690">
        <v>0.59</v>
      </c>
    </row>
    <row r="8691" spans="1:18">
      <c r="A8691" t="s">
        <v>2083</v>
      </c>
      <c r="B8691" t="s">
        <v>2082</v>
      </c>
      <c r="D8691">
        <v>2021</v>
      </c>
      <c r="E8691" t="s">
        <v>2105</v>
      </c>
      <c r="F8691" t="s">
        <v>2301</v>
      </c>
      <c r="G8691">
        <v>-27.35</v>
      </c>
      <c r="H8691">
        <v>153.11000000000001</v>
      </c>
      <c r="I8691" t="s">
        <v>2335</v>
      </c>
      <c r="J8691" t="s">
        <v>2109</v>
      </c>
      <c r="K8691">
        <v>43</v>
      </c>
      <c r="L8691">
        <v>44</v>
      </c>
      <c r="N8691">
        <v>1</v>
      </c>
      <c r="O8691">
        <v>1.8</v>
      </c>
      <c r="R8691">
        <v>0.59</v>
      </c>
    </row>
    <row r="8692" spans="1:18">
      <c r="A8692" t="s">
        <v>2083</v>
      </c>
      <c r="B8692" t="s">
        <v>2082</v>
      </c>
      <c r="D8692">
        <v>2021</v>
      </c>
      <c r="E8692" t="s">
        <v>2105</v>
      </c>
      <c r="F8692" t="s">
        <v>2301</v>
      </c>
      <c r="G8692">
        <v>-27.35</v>
      </c>
      <c r="H8692">
        <v>153.11000000000001</v>
      </c>
      <c r="I8692" t="s">
        <v>2335</v>
      </c>
      <c r="J8692" t="s">
        <v>2109</v>
      </c>
      <c r="K8692">
        <v>44</v>
      </c>
      <c r="L8692">
        <v>45</v>
      </c>
      <c r="N8692">
        <v>1</v>
      </c>
      <c r="O8692">
        <v>1.7</v>
      </c>
      <c r="R8692">
        <v>0.55000000000000004</v>
      </c>
    </row>
    <row r="8693" spans="1:18">
      <c r="A8693" t="s">
        <v>2083</v>
      </c>
      <c r="B8693" t="s">
        <v>2082</v>
      </c>
      <c r="D8693">
        <v>2021</v>
      </c>
      <c r="E8693" t="s">
        <v>2105</v>
      </c>
      <c r="F8693" t="s">
        <v>2301</v>
      </c>
      <c r="G8693">
        <v>-27.35</v>
      </c>
      <c r="H8693">
        <v>153.11000000000001</v>
      </c>
      <c r="I8693" t="s">
        <v>2335</v>
      </c>
      <c r="J8693" t="s">
        <v>2109</v>
      </c>
      <c r="K8693">
        <v>45</v>
      </c>
      <c r="L8693">
        <v>46</v>
      </c>
      <c r="N8693">
        <v>1</v>
      </c>
      <c r="O8693">
        <v>1.65</v>
      </c>
      <c r="R8693">
        <v>0.59</v>
      </c>
    </row>
    <row r="8694" spans="1:18">
      <c r="A8694" t="s">
        <v>2083</v>
      </c>
      <c r="B8694" t="s">
        <v>2082</v>
      </c>
      <c r="D8694">
        <v>2021</v>
      </c>
      <c r="E8694" t="s">
        <v>2105</v>
      </c>
      <c r="F8694" t="s">
        <v>2301</v>
      </c>
      <c r="G8694">
        <v>-27.35</v>
      </c>
      <c r="H8694">
        <v>153.11000000000001</v>
      </c>
      <c r="I8694" t="s">
        <v>2335</v>
      </c>
      <c r="J8694" t="s">
        <v>2109</v>
      </c>
      <c r="K8694">
        <v>46</v>
      </c>
      <c r="L8694">
        <v>47</v>
      </c>
      <c r="N8694">
        <v>1</v>
      </c>
      <c r="O8694">
        <v>1.65</v>
      </c>
      <c r="R8694">
        <v>0.59</v>
      </c>
    </row>
    <row r="8695" spans="1:18">
      <c r="A8695" t="s">
        <v>2083</v>
      </c>
      <c r="B8695" t="s">
        <v>2082</v>
      </c>
      <c r="D8695">
        <v>2021</v>
      </c>
      <c r="E8695" t="s">
        <v>2105</v>
      </c>
      <c r="F8695" t="s">
        <v>2301</v>
      </c>
      <c r="G8695">
        <v>-27.35</v>
      </c>
      <c r="H8695">
        <v>153.11000000000001</v>
      </c>
      <c r="I8695" t="s">
        <v>2335</v>
      </c>
      <c r="J8695" t="s">
        <v>2109</v>
      </c>
      <c r="K8695">
        <v>47</v>
      </c>
      <c r="L8695">
        <v>48</v>
      </c>
      <c r="N8695">
        <v>1</v>
      </c>
      <c r="O8695">
        <v>1.65</v>
      </c>
      <c r="R8695">
        <v>0.59</v>
      </c>
    </row>
    <row r="8696" spans="1:18">
      <c r="A8696" t="s">
        <v>2083</v>
      </c>
      <c r="B8696" t="s">
        <v>2082</v>
      </c>
      <c r="D8696">
        <v>2021</v>
      </c>
      <c r="E8696" t="s">
        <v>2105</v>
      </c>
      <c r="F8696" t="s">
        <v>2301</v>
      </c>
      <c r="G8696">
        <v>-27.35</v>
      </c>
      <c r="H8696">
        <v>153.11000000000001</v>
      </c>
      <c r="I8696" t="s">
        <v>2335</v>
      </c>
      <c r="J8696" t="s">
        <v>2109</v>
      </c>
      <c r="K8696">
        <v>48</v>
      </c>
      <c r="L8696">
        <v>49</v>
      </c>
      <c r="N8696">
        <v>1</v>
      </c>
      <c r="O8696">
        <v>1.65</v>
      </c>
      <c r="R8696">
        <v>0.59</v>
      </c>
    </row>
    <row r="8697" spans="1:18">
      <c r="A8697" t="s">
        <v>2083</v>
      </c>
      <c r="B8697" t="s">
        <v>2082</v>
      </c>
      <c r="D8697">
        <v>2021</v>
      </c>
      <c r="E8697" t="s">
        <v>2105</v>
      </c>
      <c r="F8697" t="s">
        <v>2301</v>
      </c>
      <c r="G8697">
        <v>-27.35</v>
      </c>
      <c r="H8697">
        <v>153.11000000000001</v>
      </c>
      <c r="I8697" t="s">
        <v>2335</v>
      </c>
      <c r="J8697" t="s">
        <v>2109</v>
      </c>
      <c r="K8697">
        <v>49</v>
      </c>
      <c r="L8697">
        <v>50</v>
      </c>
      <c r="N8697">
        <v>1</v>
      </c>
      <c r="O8697">
        <v>1.6</v>
      </c>
      <c r="R8697">
        <v>0.63</v>
      </c>
    </row>
    <row r="8698" spans="1:18">
      <c r="A8698" t="s">
        <v>2083</v>
      </c>
      <c r="B8698" t="s">
        <v>2082</v>
      </c>
      <c r="D8698">
        <v>2021</v>
      </c>
      <c r="E8698" t="s">
        <v>2105</v>
      </c>
      <c r="F8698" t="s">
        <v>2301</v>
      </c>
      <c r="G8698">
        <v>-27.35</v>
      </c>
      <c r="H8698">
        <v>153.11000000000001</v>
      </c>
      <c r="I8698" t="s">
        <v>2335</v>
      </c>
      <c r="J8698" t="s">
        <v>2109</v>
      </c>
      <c r="K8698">
        <v>50</v>
      </c>
      <c r="L8698">
        <v>51</v>
      </c>
      <c r="N8698">
        <v>1</v>
      </c>
      <c r="O8698">
        <v>1.65</v>
      </c>
      <c r="R8698">
        <v>0.56999999999999995</v>
      </c>
    </row>
    <row r="8699" spans="1:18">
      <c r="A8699" t="s">
        <v>2083</v>
      </c>
      <c r="B8699" t="s">
        <v>2082</v>
      </c>
      <c r="D8699">
        <v>2021</v>
      </c>
      <c r="E8699" t="s">
        <v>2105</v>
      </c>
      <c r="F8699" t="s">
        <v>2301</v>
      </c>
      <c r="G8699">
        <v>-27.35</v>
      </c>
      <c r="H8699">
        <v>153.11000000000001</v>
      </c>
      <c r="I8699" t="s">
        <v>2335</v>
      </c>
      <c r="J8699" t="s">
        <v>2109</v>
      </c>
      <c r="K8699">
        <v>51</v>
      </c>
      <c r="L8699">
        <v>52</v>
      </c>
      <c r="N8699">
        <v>1</v>
      </c>
      <c r="O8699">
        <v>1.65</v>
      </c>
      <c r="R8699">
        <v>0.56999999999999995</v>
      </c>
    </row>
    <row r="8700" spans="1:18">
      <c r="A8700" t="s">
        <v>2083</v>
      </c>
      <c r="B8700" t="s">
        <v>2082</v>
      </c>
      <c r="D8700">
        <v>2021</v>
      </c>
      <c r="E8700" t="s">
        <v>2105</v>
      </c>
      <c r="F8700" t="s">
        <v>2301</v>
      </c>
      <c r="G8700">
        <v>-27.35</v>
      </c>
      <c r="H8700">
        <v>153.11000000000001</v>
      </c>
      <c r="I8700" t="s">
        <v>2335</v>
      </c>
      <c r="J8700" t="s">
        <v>2109</v>
      </c>
      <c r="K8700">
        <v>52</v>
      </c>
      <c r="L8700">
        <v>53</v>
      </c>
      <c r="N8700">
        <v>1</v>
      </c>
      <c r="O8700">
        <v>1.65</v>
      </c>
      <c r="R8700">
        <v>0.56999999999999995</v>
      </c>
    </row>
    <row r="8701" spans="1:18">
      <c r="A8701" t="s">
        <v>2083</v>
      </c>
      <c r="B8701" t="s">
        <v>2082</v>
      </c>
      <c r="D8701">
        <v>2021</v>
      </c>
      <c r="E8701" t="s">
        <v>2105</v>
      </c>
      <c r="F8701" t="s">
        <v>2301</v>
      </c>
      <c r="G8701">
        <v>-27.35</v>
      </c>
      <c r="H8701">
        <v>153.11000000000001</v>
      </c>
      <c r="I8701" t="s">
        <v>2335</v>
      </c>
      <c r="J8701" t="s">
        <v>2109</v>
      </c>
      <c r="K8701">
        <v>53</v>
      </c>
      <c r="L8701">
        <v>54</v>
      </c>
      <c r="N8701">
        <v>1</v>
      </c>
      <c r="O8701">
        <v>1.65</v>
      </c>
      <c r="R8701">
        <v>0.56999999999999995</v>
      </c>
    </row>
    <row r="8702" spans="1:18">
      <c r="A8702" t="s">
        <v>2083</v>
      </c>
      <c r="B8702" t="s">
        <v>2082</v>
      </c>
      <c r="D8702">
        <v>2021</v>
      </c>
      <c r="E8702" t="s">
        <v>2105</v>
      </c>
      <c r="F8702" t="s">
        <v>2301</v>
      </c>
      <c r="G8702">
        <v>-27.35</v>
      </c>
      <c r="H8702">
        <v>153.11000000000001</v>
      </c>
      <c r="I8702" t="s">
        <v>2335</v>
      </c>
      <c r="J8702" t="s">
        <v>2109</v>
      </c>
      <c r="K8702">
        <v>54</v>
      </c>
      <c r="L8702">
        <v>55</v>
      </c>
      <c r="N8702">
        <v>1</v>
      </c>
      <c r="O8702">
        <v>1.7</v>
      </c>
      <c r="R8702">
        <v>0.51</v>
      </c>
    </row>
    <row r="8703" spans="1:18">
      <c r="A8703" t="s">
        <v>2083</v>
      </c>
      <c r="B8703" t="s">
        <v>2082</v>
      </c>
      <c r="D8703">
        <v>2021</v>
      </c>
      <c r="E8703" t="s">
        <v>2105</v>
      </c>
      <c r="F8703" t="s">
        <v>2301</v>
      </c>
      <c r="G8703">
        <v>-27.35</v>
      </c>
      <c r="H8703">
        <v>153.11000000000001</v>
      </c>
      <c r="I8703" t="s">
        <v>2335</v>
      </c>
      <c r="J8703" t="s">
        <v>2109</v>
      </c>
      <c r="K8703">
        <v>55</v>
      </c>
      <c r="L8703">
        <v>56</v>
      </c>
      <c r="N8703">
        <v>1</v>
      </c>
      <c r="O8703">
        <v>1.75</v>
      </c>
      <c r="R8703">
        <v>0.60499999999999998</v>
      </c>
    </row>
    <row r="8704" spans="1:18">
      <c r="A8704" t="s">
        <v>2083</v>
      </c>
      <c r="B8704" t="s">
        <v>2082</v>
      </c>
      <c r="D8704">
        <v>2021</v>
      </c>
      <c r="E8704" t="s">
        <v>2105</v>
      </c>
      <c r="F8704" t="s">
        <v>2301</v>
      </c>
      <c r="G8704">
        <v>-27.35</v>
      </c>
      <c r="H8704">
        <v>153.11000000000001</v>
      </c>
      <c r="I8704" t="s">
        <v>2335</v>
      </c>
      <c r="J8704" t="s">
        <v>2109</v>
      </c>
      <c r="K8704">
        <v>56</v>
      </c>
      <c r="L8704">
        <v>57</v>
      </c>
      <c r="N8704">
        <v>1</v>
      </c>
      <c r="O8704">
        <v>1.75</v>
      </c>
      <c r="R8704">
        <v>0.60499999999999998</v>
      </c>
    </row>
    <row r="8705" spans="1:18">
      <c r="A8705" t="s">
        <v>2083</v>
      </c>
      <c r="B8705" t="s">
        <v>2082</v>
      </c>
      <c r="D8705">
        <v>2021</v>
      </c>
      <c r="E8705" t="s">
        <v>2105</v>
      </c>
      <c r="F8705" t="s">
        <v>2301</v>
      </c>
      <c r="G8705">
        <v>-27.35</v>
      </c>
      <c r="H8705">
        <v>153.11000000000001</v>
      </c>
      <c r="I8705" t="s">
        <v>2335</v>
      </c>
      <c r="J8705" t="s">
        <v>2109</v>
      </c>
      <c r="K8705">
        <v>57</v>
      </c>
      <c r="L8705">
        <v>58</v>
      </c>
      <c r="N8705">
        <v>1</v>
      </c>
      <c r="O8705">
        <v>1.75</v>
      </c>
      <c r="R8705">
        <v>0.60499999999999998</v>
      </c>
    </row>
    <row r="8706" spans="1:18">
      <c r="A8706" t="s">
        <v>2083</v>
      </c>
      <c r="B8706" t="s">
        <v>2082</v>
      </c>
      <c r="D8706">
        <v>2021</v>
      </c>
      <c r="E8706" t="s">
        <v>2105</v>
      </c>
      <c r="F8706" t="s">
        <v>2301</v>
      </c>
      <c r="G8706">
        <v>-27.35</v>
      </c>
      <c r="H8706">
        <v>153.11000000000001</v>
      </c>
      <c r="I8706" t="s">
        <v>2335</v>
      </c>
      <c r="J8706" t="s">
        <v>2109</v>
      </c>
      <c r="K8706">
        <v>58</v>
      </c>
      <c r="L8706">
        <v>59</v>
      </c>
      <c r="N8706">
        <v>1</v>
      </c>
      <c r="O8706">
        <v>1.75</v>
      </c>
      <c r="R8706">
        <v>0.60499999999999998</v>
      </c>
    </row>
    <row r="8707" spans="1:18">
      <c r="A8707" t="s">
        <v>2083</v>
      </c>
      <c r="B8707" t="s">
        <v>2082</v>
      </c>
      <c r="D8707">
        <v>2021</v>
      </c>
      <c r="E8707" t="s">
        <v>2105</v>
      </c>
      <c r="F8707" t="s">
        <v>2301</v>
      </c>
      <c r="G8707">
        <v>-27.35</v>
      </c>
      <c r="H8707">
        <v>153.11000000000001</v>
      </c>
      <c r="I8707" t="s">
        <v>2335</v>
      </c>
      <c r="J8707" t="s">
        <v>2109</v>
      </c>
      <c r="K8707">
        <v>59</v>
      </c>
      <c r="L8707">
        <v>60</v>
      </c>
      <c r="N8707">
        <v>1</v>
      </c>
      <c r="O8707">
        <v>1.8</v>
      </c>
      <c r="R8707">
        <v>0.7</v>
      </c>
    </row>
    <row r="8708" spans="1:18">
      <c r="A8708" t="s">
        <v>2083</v>
      </c>
      <c r="B8708" t="s">
        <v>2082</v>
      </c>
      <c r="D8708">
        <v>2021</v>
      </c>
      <c r="E8708" t="s">
        <v>2105</v>
      </c>
      <c r="F8708" t="s">
        <v>2301</v>
      </c>
      <c r="G8708">
        <v>-27.35</v>
      </c>
      <c r="H8708">
        <v>153.11000000000001</v>
      </c>
      <c r="I8708" t="s">
        <v>2335</v>
      </c>
      <c r="J8708" t="s">
        <v>2109</v>
      </c>
      <c r="K8708">
        <v>60</v>
      </c>
      <c r="L8708">
        <v>61</v>
      </c>
      <c r="N8708">
        <v>1</v>
      </c>
      <c r="O8708">
        <v>1.9</v>
      </c>
      <c r="R8708">
        <v>0.74</v>
      </c>
    </row>
    <row r="8709" spans="1:18">
      <c r="A8709" t="s">
        <v>2083</v>
      </c>
      <c r="B8709" t="s">
        <v>2082</v>
      </c>
      <c r="D8709">
        <v>2021</v>
      </c>
      <c r="E8709" t="s">
        <v>2105</v>
      </c>
      <c r="F8709" t="s">
        <v>2301</v>
      </c>
      <c r="G8709">
        <v>-27.35</v>
      </c>
      <c r="H8709">
        <v>153.11000000000001</v>
      </c>
      <c r="I8709" t="s">
        <v>2335</v>
      </c>
      <c r="J8709" t="s">
        <v>2109</v>
      </c>
      <c r="K8709">
        <v>61</v>
      </c>
      <c r="L8709">
        <v>62</v>
      </c>
      <c r="N8709">
        <v>1</v>
      </c>
      <c r="O8709">
        <v>1.9</v>
      </c>
      <c r="R8709">
        <v>0.74</v>
      </c>
    </row>
    <row r="8710" spans="1:18">
      <c r="A8710" t="s">
        <v>2083</v>
      </c>
      <c r="B8710" t="s">
        <v>2082</v>
      </c>
      <c r="D8710">
        <v>2021</v>
      </c>
      <c r="E8710" t="s">
        <v>2105</v>
      </c>
      <c r="F8710" t="s">
        <v>2301</v>
      </c>
      <c r="G8710">
        <v>-27.35</v>
      </c>
      <c r="H8710">
        <v>153.11000000000001</v>
      </c>
      <c r="I8710" t="s">
        <v>2335</v>
      </c>
      <c r="J8710" t="s">
        <v>2109</v>
      </c>
      <c r="K8710">
        <v>62</v>
      </c>
      <c r="L8710">
        <v>63</v>
      </c>
      <c r="N8710">
        <v>1</v>
      </c>
      <c r="O8710">
        <v>1.9</v>
      </c>
      <c r="R8710">
        <v>0.74</v>
      </c>
    </row>
    <row r="8711" spans="1:18">
      <c r="A8711" t="s">
        <v>2083</v>
      </c>
      <c r="B8711" t="s">
        <v>2082</v>
      </c>
      <c r="D8711">
        <v>2021</v>
      </c>
      <c r="E8711" t="s">
        <v>2105</v>
      </c>
      <c r="F8711" t="s">
        <v>2301</v>
      </c>
      <c r="G8711">
        <v>-27.35</v>
      </c>
      <c r="H8711">
        <v>153.11000000000001</v>
      </c>
      <c r="I8711" t="s">
        <v>2335</v>
      </c>
      <c r="J8711" t="s">
        <v>2109</v>
      </c>
      <c r="K8711">
        <v>63</v>
      </c>
      <c r="L8711">
        <v>64</v>
      </c>
      <c r="N8711">
        <v>1</v>
      </c>
      <c r="O8711">
        <v>1.9</v>
      </c>
      <c r="R8711">
        <v>0.74</v>
      </c>
    </row>
    <row r="8712" spans="1:18">
      <c r="A8712" t="s">
        <v>2083</v>
      </c>
      <c r="B8712" t="s">
        <v>2082</v>
      </c>
      <c r="D8712">
        <v>2021</v>
      </c>
      <c r="E8712" t="s">
        <v>2105</v>
      </c>
      <c r="F8712" t="s">
        <v>2301</v>
      </c>
      <c r="G8712">
        <v>-27.35</v>
      </c>
      <c r="H8712">
        <v>153.11000000000001</v>
      </c>
      <c r="I8712" t="s">
        <v>2335</v>
      </c>
      <c r="J8712" t="s">
        <v>2109</v>
      </c>
      <c r="K8712">
        <v>64</v>
      </c>
      <c r="L8712">
        <v>65</v>
      </c>
      <c r="N8712">
        <v>1</v>
      </c>
      <c r="O8712">
        <v>2</v>
      </c>
      <c r="R8712">
        <v>0.78</v>
      </c>
    </row>
    <row r="8713" spans="1:18">
      <c r="A8713" t="s">
        <v>2083</v>
      </c>
      <c r="B8713" t="s">
        <v>2082</v>
      </c>
      <c r="D8713">
        <v>2021</v>
      </c>
      <c r="E8713" t="s">
        <v>2105</v>
      </c>
      <c r="F8713" t="s">
        <v>2301</v>
      </c>
      <c r="G8713">
        <v>-27.35</v>
      </c>
      <c r="H8713">
        <v>153.11000000000001</v>
      </c>
      <c r="I8713" t="s">
        <v>2335</v>
      </c>
      <c r="J8713" t="s">
        <v>2109</v>
      </c>
      <c r="K8713">
        <v>65</v>
      </c>
      <c r="L8713">
        <v>66</v>
      </c>
      <c r="N8713">
        <v>1</v>
      </c>
      <c r="O8713">
        <v>1.85</v>
      </c>
      <c r="R8713">
        <v>0.81499999999999995</v>
      </c>
    </row>
    <row r="8714" spans="1:18">
      <c r="A8714" t="s">
        <v>2083</v>
      </c>
      <c r="B8714" t="s">
        <v>2082</v>
      </c>
      <c r="D8714">
        <v>2021</v>
      </c>
      <c r="E8714" t="s">
        <v>2105</v>
      </c>
      <c r="F8714" t="s">
        <v>2301</v>
      </c>
      <c r="G8714">
        <v>-27.35</v>
      </c>
      <c r="H8714">
        <v>153.11000000000001</v>
      </c>
      <c r="I8714" t="s">
        <v>2335</v>
      </c>
      <c r="J8714" t="s">
        <v>2109</v>
      </c>
      <c r="K8714">
        <v>66</v>
      </c>
      <c r="L8714">
        <v>67</v>
      </c>
      <c r="N8714">
        <v>1</v>
      </c>
      <c r="O8714">
        <v>1.85</v>
      </c>
      <c r="R8714">
        <v>0.81499999999999995</v>
      </c>
    </row>
    <row r="8715" spans="1:18">
      <c r="A8715" t="s">
        <v>2083</v>
      </c>
      <c r="B8715" t="s">
        <v>2082</v>
      </c>
      <c r="D8715">
        <v>2021</v>
      </c>
      <c r="E8715" t="s">
        <v>2105</v>
      </c>
      <c r="F8715" t="s">
        <v>2301</v>
      </c>
      <c r="G8715">
        <v>-27.35</v>
      </c>
      <c r="H8715">
        <v>153.11000000000001</v>
      </c>
      <c r="I8715" t="s">
        <v>2335</v>
      </c>
      <c r="J8715" t="s">
        <v>2109</v>
      </c>
      <c r="K8715">
        <v>67</v>
      </c>
      <c r="L8715">
        <v>68</v>
      </c>
      <c r="N8715">
        <v>1</v>
      </c>
      <c r="O8715">
        <v>1.85</v>
      </c>
      <c r="R8715">
        <v>0.81499999999999995</v>
      </c>
    </row>
    <row r="8716" spans="1:18">
      <c r="A8716" t="s">
        <v>2083</v>
      </c>
      <c r="B8716" t="s">
        <v>2082</v>
      </c>
      <c r="D8716">
        <v>2021</v>
      </c>
      <c r="E8716" t="s">
        <v>2105</v>
      </c>
      <c r="F8716" t="s">
        <v>2301</v>
      </c>
      <c r="G8716">
        <v>-27.35</v>
      </c>
      <c r="H8716">
        <v>153.11000000000001</v>
      </c>
      <c r="I8716" t="s">
        <v>2335</v>
      </c>
      <c r="J8716" t="s">
        <v>2109</v>
      </c>
      <c r="K8716">
        <v>68</v>
      </c>
      <c r="L8716">
        <v>69</v>
      </c>
      <c r="N8716">
        <v>1</v>
      </c>
      <c r="O8716">
        <v>1.85</v>
      </c>
      <c r="R8716">
        <v>0.81499999999999995</v>
      </c>
    </row>
    <row r="8717" spans="1:18">
      <c r="A8717" t="s">
        <v>2083</v>
      </c>
      <c r="B8717" t="s">
        <v>2082</v>
      </c>
      <c r="D8717">
        <v>2021</v>
      </c>
      <c r="E8717" t="s">
        <v>2105</v>
      </c>
      <c r="F8717" t="s">
        <v>2301</v>
      </c>
      <c r="G8717">
        <v>-27.35</v>
      </c>
      <c r="H8717">
        <v>153.11000000000001</v>
      </c>
      <c r="I8717" t="s">
        <v>2335</v>
      </c>
      <c r="J8717" t="s">
        <v>2109</v>
      </c>
      <c r="K8717">
        <v>69</v>
      </c>
      <c r="L8717">
        <v>70</v>
      </c>
      <c r="N8717">
        <v>1</v>
      </c>
      <c r="O8717">
        <v>1.7</v>
      </c>
      <c r="R8717">
        <v>0.85</v>
      </c>
    </row>
    <row r="8718" spans="1:18">
      <c r="A8718" t="s">
        <v>2083</v>
      </c>
      <c r="B8718" t="s">
        <v>2082</v>
      </c>
      <c r="D8718">
        <v>2021</v>
      </c>
      <c r="E8718" t="s">
        <v>2105</v>
      </c>
      <c r="F8718" t="s">
        <v>2301</v>
      </c>
      <c r="G8718">
        <v>-27.35</v>
      </c>
      <c r="H8718">
        <v>153.11000000000001</v>
      </c>
      <c r="I8718" t="s">
        <v>2335</v>
      </c>
      <c r="J8718" t="s">
        <v>2108</v>
      </c>
      <c r="K8718">
        <v>0</v>
      </c>
      <c r="L8718">
        <v>1</v>
      </c>
      <c r="N8718">
        <v>1</v>
      </c>
      <c r="O8718">
        <v>0.8</v>
      </c>
    </row>
    <row r="8719" spans="1:18">
      <c r="A8719" t="s">
        <v>2083</v>
      </c>
      <c r="B8719" t="s">
        <v>2082</v>
      </c>
      <c r="D8719">
        <v>2021</v>
      </c>
      <c r="E8719" t="s">
        <v>2105</v>
      </c>
      <c r="F8719" t="s">
        <v>2301</v>
      </c>
      <c r="G8719">
        <v>-27.35</v>
      </c>
      <c r="H8719">
        <v>153.11000000000001</v>
      </c>
      <c r="I8719" t="s">
        <v>2335</v>
      </c>
      <c r="J8719" t="s">
        <v>2108</v>
      </c>
      <c r="K8719">
        <v>1</v>
      </c>
      <c r="L8719">
        <v>2</v>
      </c>
      <c r="N8719">
        <v>1</v>
      </c>
      <c r="O8719">
        <v>1.05</v>
      </c>
      <c r="R8719">
        <v>0.85</v>
      </c>
    </row>
    <row r="8720" spans="1:18">
      <c r="A8720" t="s">
        <v>2083</v>
      </c>
      <c r="B8720" t="s">
        <v>2082</v>
      </c>
      <c r="D8720">
        <v>2021</v>
      </c>
      <c r="E8720" t="s">
        <v>2105</v>
      </c>
      <c r="F8720" t="s">
        <v>2301</v>
      </c>
      <c r="G8720">
        <v>-27.35</v>
      </c>
      <c r="H8720">
        <v>153.11000000000001</v>
      </c>
      <c r="I8720" t="s">
        <v>2335</v>
      </c>
      <c r="J8720" t="s">
        <v>2108</v>
      </c>
      <c r="K8720">
        <v>2</v>
      </c>
      <c r="L8720">
        <v>3</v>
      </c>
      <c r="N8720">
        <v>1</v>
      </c>
      <c r="O8720">
        <v>1.05</v>
      </c>
      <c r="R8720">
        <v>0.85</v>
      </c>
    </row>
    <row r="8721" spans="1:18">
      <c r="A8721" t="s">
        <v>2083</v>
      </c>
      <c r="B8721" t="s">
        <v>2082</v>
      </c>
      <c r="D8721">
        <v>2021</v>
      </c>
      <c r="E8721" t="s">
        <v>2105</v>
      </c>
      <c r="F8721" t="s">
        <v>2301</v>
      </c>
      <c r="G8721">
        <v>-27.35</v>
      </c>
      <c r="H8721">
        <v>153.11000000000001</v>
      </c>
      <c r="I8721" t="s">
        <v>2335</v>
      </c>
      <c r="J8721" t="s">
        <v>2108</v>
      </c>
      <c r="K8721">
        <v>3</v>
      </c>
      <c r="L8721">
        <v>4</v>
      </c>
      <c r="N8721">
        <v>1</v>
      </c>
      <c r="O8721">
        <v>1.05</v>
      </c>
      <c r="R8721">
        <v>0.85</v>
      </c>
    </row>
    <row r="8722" spans="1:18">
      <c r="A8722" t="s">
        <v>2083</v>
      </c>
      <c r="B8722" t="s">
        <v>2082</v>
      </c>
      <c r="D8722">
        <v>2021</v>
      </c>
      <c r="E8722" t="s">
        <v>2105</v>
      </c>
      <c r="F8722" t="s">
        <v>2301</v>
      </c>
      <c r="G8722">
        <v>-27.35</v>
      </c>
      <c r="H8722">
        <v>153.11000000000001</v>
      </c>
      <c r="I8722" t="s">
        <v>2335</v>
      </c>
      <c r="J8722" t="s">
        <v>2108</v>
      </c>
      <c r="K8722">
        <v>4</v>
      </c>
      <c r="L8722">
        <v>5</v>
      </c>
      <c r="N8722">
        <v>1</v>
      </c>
      <c r="O8722">
        <v>1.3</v>
      </c>
      <c r="R8722">
        <v>0.85</v>
      </c>
    </row>
    <row r="8723" spans="1:18">
      <c r="A8723" t="s">
        <v>2083</v>
      </c>
      <c r="B8723" t="s">
        <v>2082</v>
      </c>
      <c r="D8723">
        <v>2021</v>
      </c>
      <c r="E8723" t="s">
        <v>2105</v>
      </c>
      <c r="F8723" t="s">
        <v>2301</v>
      </c>
      <c r="G8723">
        <v>-27.35</v>
      </c>
      <c r="H8723">
        <v>153.11000000000001</v>
      </c>
      <c r="I8723" t="s">
        <v>2335</v>
      </c>
      <c r="J8723" t="s">
        <v>2108</v>
      </c>
      <c r="K8723">
        <v>5</v>
      </c>
      <c r="L8723">
        <v>6</v>
      </c>
      <c r="N8723">
        <v>1</v>
      </c>
      <c r="O8723">
        <v>1.25</v>
      </c>
      <c r="R8723">
        <v>0.72499999999999998</v>
      </c>
    </row>
    <row r="8724" spans="1:18">
      <c r="A8724" t="s">
        <v>2083</v>
      </c>
      <c r="B8724" t="s">
        <v>2082</v>
      </c>
      <c r="D8724">
        <v>2021</v>
      </c>
      <c r="E8724" t="s">
        <v>2105</v>
      </c>
      <c r="F8724" t="s">
        <v>2301</v>
      </c>
      <c r="G8724">
        <v>-27.35</v>
      </c>
      <c r="H8724">
        <v>153.11000000000001</v>
      </c>
      <c r="I8724" t="s">
        <v>2335</v>
      </c>
      <c r="J8724" t="s">
        <v>2108</v>
      </c>
      <c r="K8724">
        <v>6</v>
      </c>
      <c r="L8724">
        <v>7</v>
      </c>
      <c r="N8724">
        <v>1</v>
      </c>
      <c r="O8724">
        <v>1.25</v>
      </c>
      <c r="R8724">
        <v>0.72499999999999998</v>
      </c>
    </row>
    <row r="8725" spans="1:18">
      <c r="A8725" t="s">
        <v>2083</v>
      </c>
      <c r="B8725" t="s">
        <v>2082</v>
      </c>
      <c r="D8725">
        <v>2021</v>
      </c>
      <c r="E8725" t="s">
        <v>2105</v>
      </c>
      <c r="F8725" t="s">
        <v>2301</v>
      </c>
      <c r="G8725">
        <v>-27.35</v>
      </c>
      <c r="H8725">
        <v>153.11000000000001</v>
      </c>
      <c r="I8725" t="s">
        <v>2335</v>
      </c>
      <c r="J8725" t="s">
        <v>2108</v>
      </c>
      <c r="K8725">
        <v>7</v>
      </c>
      <c r="L8725">
        <v>8</v>
      </c>
      <c r="N8725">
        <v>1</v>
      </c>
      <c r="O8725">
        <v>1.25</v>
      </c>
      <c r="R8725">
        <v>0.72499999999999998</v>
      </c>
    </row>
    <row r="8726" spans="1:18">
      <c r="A8726" t="s">
        <v>2083</v>
      </c>
      <c r="B8726" t="s">
        <v>2082</v>
      </c>
      <c r="D8726">
        <v>2021</v>
      </c>
      <c r="E8726" t="s">
        <v>2105</v>
      </c>
      <c r="F8726" t="s">
        <v>2301</v>
      </c>
      <c r="G8726">
        <v>-27.35</v>
      </c>
      <c r="H8726">
        <v>153.11000000000001</v>
      </c>
      <c r="I8726" t="s">
        <v>2335</v>
      </c>
      <c r="J8726" t="s">
        <v>2108</v>
      </c>
      <c r="K8726">
        <v>8</v>
      </c>
      <c r="L8726">
        <v>9</v>
      </c>
      <c r="N8726">
        <v>1</v>
      </c>
      <c r="O8726">
        <v>1.25</v>
      </c>
      <c r="R8726">
        <v>0.72499999999999998</v>
      </c>
    </row>
    <row r="8727" spans="1:18">
      <c r="A8727" t="s">
        <v>2083</v>
      </c>
      <c r="B8727" t="s">
        <v>2082</v>
      </c>
      <c r="D8727">
        <v>2021</v>
      </c>
      <c r="E8727" t="s">
        <v>2105</v>
      </c>
      <c r="F8727" t="s">
        <v>2301</v>
      </c>
      <c r="G8727">
        <v>-27.35</v>
      </c>
      <c r="H8727">
        <v>153.11000000000001</v>
      </c>
      <c r="I8727" t="s">
        <v>2335</v>
      </c>
      <c r="J8727" t="s">
        <v>2108</v>
      </c>
      <c r="K8727">
        <v>9</v>
      </c>
      <c r="L8727">
        <v>10</v>
      </c>
      <c r="N8727">
        <v>1</v>
      </c>
      <c r="O8727">
        <v>1.2</v>
      </c>
      <c r="R8727">
        <v>0.6</v>
      </c>
    </row>
    <row r="8728" spans="1:18">
      <c r="A8728" t="s">
        <v>2083</v>
      </c>
      <c r="B8728" t="s">
        <v>2082</v>
      </c>
      <c r="D8728">
        <v>2021</v>
      </c>
      <c r="E8728" t="s">
        <v>2105</v>
      </c>
      <c r="F8728" t="s">
        <v>2301</v>
      </c>
      <c r="G8728">
        <v>-27.35</v>
      </c>
      <c r="H8728">
        <v>153.11000000000001</v>
      </c>
      <c r="I8728" t="s">
        <v>2335</v>
      </c>
      <c r="J8728" t="s">
        <v>2108</v>
      </c>
      <c r="K8728">
        <v>10</v>
      </c>
      <c r="L8728">
        <v>11</v>
      </c>
      <c r="N8728">
        <v>1</v>
      </c>
      <c r="O8728">
        <v>1.1499999999999999</v>
      </c>
      <c r="R8728">
        <v>0.56999999999999995</v>
      </c>
    </row>
    <row r="8729" spans="1:18">
      <c r="A8729" t="s">
        <v>2083</v>
      </c>
      <c r="B8729" t="s">
        <v>2082</v>
      </c>
      <c r="D8729">
        <v>2021</v>
      </c>
      <c r="E8729" t="s">
        <v>2105</v>
      </c>
      <c r="F8729" t="s">
        <v>2301</v>
      </c>
      <c r="G8729">
        <v>-27.35</v>
      </c>
      <c r="H8729">
        <v>153.11000000000001</v>
      </c>
      <c r="I8729" t="s">
        <v>2335</v>
      </c>
      <c r="J8729" t="s">
        <v>2108</v>
      </c>
      <c r="K8729">
        <v>11</v>
      </c>
      <c r="L8729">
        <v>12</v>
      </c>
      <c r="N8729">
        <v>1</v>
      </c>
      <c r="O8729">
        <v>1.1499999999999999</v>
      </c>
      <c r="R8729">
        <v>0.56999999999999995</v>
      </c>
    </row>
    <row r="8730" spans="1:18">
      <c r="A8730" t="s">
        <v>2083</v>
      </c>
      <c r="B8730" t="s">
        <v>2082</v>
      </c>
      <c r="D8730">
        <v>2021</v>
      </c>
      <c r="E8730" t="s">
        <v>2105</v>
      </c>
      <c r="F8730" t="s">
        <v>2301</v>
      </c>
      <c r="G8730">
        <v>-27.35</v>
      </c>
      <c r="H8730">
        <v>153.11000000000001</v>
      </c>
      <c r="I8730" t="s">
        <v>2335</v>
      </c>
      <c r="J8730" t="s">
        <v>2108</v>
      </c>
      <c r="K8730">
        <v>12</v>
      </c>
      <c r="L8730">
        <v>13</v>
      </c>
      <c r="N8730">
        <v>1</v>
      </c>
      <c r="O8730">
        <v>1.1499999999999999</v>
      </c>
      <c r="R8730">
        <v>0.56999999999999995</v>
      </c>
    </row>
    <row r="8731" spans="1:18">
      <c r="A8731" t="s">
        <v>2083</v>
      </c>
      <c r="B8731" t="s">
        <v>2082</v>
      </c>
      <c r="D8731">
        <v>2021</v>
      </c>
      <c r="E8731" t="s">
        <v>2105</v>
      </c>
      <c r="F8731" t="s">
        <v>2301</v>
      </c>
      <c r="G8731">
        <v>-27.35</v>
      </c>
      <c r="H8731">
        <v>153.11000000000001</v>
      </c>
      <c r="I8731" t="s">
        <v>2335</v>
      </c>
      <c r="J8731" t="s">
        <v>2108</v>
      </c>
      <c r="K8731">
        <v>13</v>
      </c>
      <c r="L8731">
        <v>14</v>
      </c>
      <c r="N8731">
        <v>1</v>
      </c>
      <c r="O8731">
        <v>1.1499999999999999</v>
      </c>
      <c r="R8731">
        <v>0.56999999999999995</v>
      </c>
    </row>
    <row r="8732" spans="1:18">
      <c r="A8732" t="s">
        <v>2083</v>
      </c>
      <c r="B8732" t="s">
        <v>2082</v>
      </c>
      <c r="D8732">
        <v>2021</v>
      </c>
      <c r="E8732" t="s">
        <v>2105</v>
      </c>
      <c r="F8732" t="s">
        <v>2301</v>
      </c>
      <c r="G8732">
        <v>-27.35</v>
      </c>
      <c r="H8732">
        <v>153.11000000000001</v>
      </c>
      <c r="I8732" t="s">
        <v>2335</v>
      </c>
      <c r="J8732" t="s">
        <v>2108</v>
      </c>
      <c r="K8732">
        <v>14</v>
      </c>
      <c r="L8732">
        <v>15</v>
      </c>
      <c r="N8732">
        <v>1</v>
      </c>
      <c r="O8732">
        <v>1.1000000000000001</v>
      </c>
      <c r="R8732">
        <v>0.54</v>
      </c>
    </row>
    <row r="8733" spans="1:18">
      <c r="A8733" t="s">
        <v>2083</v>
      </c>
      <c r="B8733" t="s">
        <v>2082</v>
      </c>
      <c r="D8733">
        <v>2021</v>
      </c>
      <c r="E8733" t="s">
        <v>2105</v>
      </c>
      <c r="F8733" t="s">
        <v>2301</v>
      </c>
      <c r="G8733">
        <v>-27.35</v>
      </c>
      <c r="H8733">
        <v>153.11000000000001</v>
      </c>
      <c r="I8733" t="s">
        <v>2335</v>
      </c>
      <c r="J8733" t="s">
        <v>2108</v>
      </c>
      <c r="K8733">
        <v>15</v>
      </c>
      <c r="L8733">
        <v>16</v>
      </c>
      <c r="N8733">
        <v>1</v>
      </c>
      <c r="O8733">
        <v>1.2</v>
      </c>
      <c r="R8733">
        <v>0.56000000000000005</v>
      </c>
    </row>
    <row r="8734" spans="1:18">
      <c r="A8734" t="s">
        <v>2083</v>
      </c>
      <c r="B8734" t="s">
        <v>2082</v>
      </c>
      <c r="D8734">
        <v>2021</v>
      </c>
      <c r="E8734" t="s">
        <v>2105</v>
      </c>
      <c r="F8734" t="s">
        <v>2301</v>
      </c>
      <c r="G8734">
        <v>-27.35</v>
      </c>
      <c r="H8734">
        <v>153.11000000000001</v>
      </c>
      <c r="I8734" t="s">
        <v>2335</v>
      </c>
      <c r="J8734" t="s">
        <v>2108</v>
      </c>
      <c r="K8734">
        <v>16</v>
      </c>
      <c r="L8734">
        <v>17</v>
      </c>
      <c r="N8734">
        <v>1</v>
      </c>
      <c r="O8734">
        <v>1.2</v>
      </c>
      <c r="R8734">
        <v>0.56000000000000005</v>
      </c>
    </row>
    <row r="8735" spans="1:18">
      <c r="A8735" t="s">
        <v>2083</v>
      </c>
      <c r="B8735" t="s">
        <v>2082</v>
      </c>
      <c r="D8735">
        <v>2021</v>
      </c>
      <c r="E8735" t="s">
        <v>2105</v>
      </c>
      <c r="F8735" t="s">
        <v>2301</v>
      </c>
      <c r="G8735">
        <v>-27.35</v>
      </c>
      <c r="H8735">
        <v>153.11000000000001</v>
      </c>
      <c r="I8735" t="s">
        <v>2335</v>
      </c>
      <c r="J8735" t="s">
        <v>2108</v>
      </c>
      <c r="K8735">
        <v>17</v>
      </c>
      <c r="L8735">
        <v>18</v>
      </c>
      <c r="N8735">
        <v>1</v>
      </c>
      <c r="O8735">
        <v>1.2</v>
      </c>
      <c r="R8735">
        <v>0.56000000000000005</v>
      </c>
    </row>
    <row r="8736" spans="1:18">
      <c r="A8736" t="s">
        <v>2083</v>
      </c>
      <c r="B8736" t="s">
        <v>2082</v>
      </c>
      <c r="D8736">
        <v>2021</v>
      </c>
      <c r="E8736" t="s">
        <v>2105</v>
      </c>
      <c r="F8736" t="s">
        <v>2301</v>
      </c>
      <c r="G8736">
        <v>-27.35</v>
      </c>
      <c r="H8736">
        <v>153.11000000000001</v>
      </c>
      <c r="I8736" t="s">
        <v>2335</v>
      </c>
      <c r="J8736" t="s">
        <v>2108</v>
      </c>
      <c r="K8736">
        <v>18</v>
      </c>
      <c r="L8736">
        <v>19</v>
      </c>
      <c r="N8736">
        <v>1</v>
      </c>
      <c r="O8736">
        <v>1.2</v>
      </c>
      <c r="R8736">
        <v>0.56000000000000005</v>
      </c>
    </row>
    <row r="8737" spans="1:18">
      <c r="A8737" t="s">
        <v>2083</v>
      </c>
      <c r="B8737" t="s">
        <v>2082</v>
      </c>
      <c r="D8737">
        <v>2021</v>
      </c>
      <c r="E8737" t="s">
        <v>2105</v>
      </c>
      <c r="F8737" t="s">
        <v>2301</v>
      </c>
      <c r="G8737">
        <v>-27.35</v>
      </c>
      <c r="H8737">
        <v>153.11000000000001</v>
      </c>
      <c r="I8737" t="s">
        <v>2335</v>
      </c>
      <c r="J8737" t="s">
        <v>2108</v>
      </c>
      <c r="K8737">
        <v>19</v>
      </c>
      <c r="L8737">
        <v>20</v>
      </c>
      <c r="N8737">
        <v>1</v>
      </c>
      <c r="O8737">
        <v>1.3</v>
      </c>
      <c r="R8737">
        <v>0.57999999999999996</v>
      </c>
    </row>
    <row r="8738" spans="1:18">
      <c r="A8738" t="s">
        <v>2083</v>
      </c>
      <c r="B8738" t="s">
        <v>2082</v>
      </c>
      <c r="D8738">
        <v>2021</v>
      </c>
      <c r="E8738" t="s">
        <v>2105</v>
      </c>
      <c r="F8738" t="s">
        <v>2301</v>
      </c>
      <c r="G8738">
        <v>-27.35</v>
      </c>
      <c r="H8738">
        <v>153.11000000000001</v>
      </c>
      <c r="I8738" t="s">
        <v>2335</v>
      </c>
      <c r="J8738" t="s">
        <v>2108</v>
      </c>
      <c r="K8738">
        <v>20</v>
      </c>
      <c r="L8738">
        <v>21</v>
      </c>
      <c r="N8738">
        <v>1</v>
      </c>
      <c r="O8738">
        <v>1.25</v>
      </c>
      <c r="R8738">
        <v>0.57499999999999996</v>
      </c>
    </row>
    <row r="8739" spans="1:18">
      <c r="A8739" t="s">
        <v>2083</v>
      </c>
      <c r="B8739" t="s">
        <v>2082</v>
      </c>
      <c r="D8739">
        <v>2021</v>
      </c>
      <c r="E8739" t="s">
        <v>2105</v>
      </c>
      <c r="F8739" t="s">
        <v>2301</v>
      </c>
      <c r="G8739">
        <v>-27.35</v>
      </c>
      <c r="H8739">
        <v>153.11000000000001</v>
      </c>
      <c r="I8739" t="s">
        <v>2335</v>
      </c>
      <c r="J8739" t="s">
        <v>2108</v>
      </c>
      <c r="K8739">
        <v>21</v>
      </c>
      <c r="L8739">
        <v>22</v>
      </c>
      <c r="N8739">
        <v>1</v>
      </c>
      <c r="O8739">
        <v>1.25</v>
      </c>
      <c r="R8739">
        <v>0.57499999999999996</v>
      </c>
    </row>
    <row r="8740" spans="1:18">
      <c r="A8740" t="s">
        <v>2083</v>
      </c>
      <c r="B8740" t="s">
        <v>2082</v>
      </c>
      <c r="D8740">
        <v>2021</v>
      </c>
      <c r="E8740" t="s">
        <v>2105</v>
      </c>
      <c r="F8740" t="s">
        <v>2301</v>
      </c>
      <c r="G8740">
        <v>-27.35</v>
      </c>
      <c r="H8740">
        <v>153.11000000000001</v>
      </c>
      <c r="I8740" t="s">
        <v>2335</v>
      </c>
      <c r="J8740" t="s">
        <v>2108</v>
      </c>
      <c r="K8740">
        <v>22</v>
      </c>
      <c r="L8740">
        <v>23</v>
      </c>
      <c r="N8740">
        <v>1</v>
      </c>
      <c r="O8740">
        <v>1.25</v>
      </c>
      <c r="R8740">
        <v>0.57499999999999996</v>
      </c>
    </row>
    <row r="8741" spans="1:18">
      <c r="A8741" t="s">
        <v>2083</v>
      </c>
      <c r="B8741" t="s">
        <v>2082</v>
      </c>
      <c r="D8741">
        <v>2021</v>
      </c>
      <c r="E8741" t="s">
        <v>2105</v>
      </c>
      <c r="F8741" t="s">
        <v>2301</v>
      </c>
      <c r="G8741">
        <v>-27.35</v>
      </c>
      <c r="H8741">
        <v>153.11000000000001</v>
      </c>
      <c r="I8741" t="s">
        <v>2335</v>
      </c>
      <c r="J8741" t="s">
        <v>2108</v>
      </c>
      <c r="K8741">
        <v>23</v>
      </c>
      <c r="L8741">
        <v>24</v>
      </c>
      <c r="N8741">
        <v>1</v>
      </c>
      <c r="O8741">
        <v>1.25</v>
      </c>
      <c r="R8741">
        <v>0.57499999999999996</v>
      </c>
    </row>
    <row r="8742" spans="1:18">
      <c r="A8742" t="s">
        <v>2083</v>
      </c>
      <c r="B8742" t="s">
        <v>2082</v>
      </c>
      <c r="D8742">
        <v>2021</v>
      </c>
      <c r="E8742" t="s">
        <v>2105</v>
      </c>
      <c r="F8742" t="s">
        <v>2301</v>
      </c>
      <c r="G8742">
        <v>-27.35</v>
      </c>
      <c r="H8742">
        <v>153.11000000000001</v>
      </c>
      <c r="I8742" t="s">
        <v>2335</v>
      </c>
      <c r="J8742" t="s">
        <v>2108</v>
      </c>
      <c r="K8742">
        <v>24</v>
      </c>
      <c r="L8742">
        <v>25</v>
      </c>
      <c r="N8742">
        <v>1</v>
      </c>
      <c r="O8742">
        <v>1.2</v>
      </c>
      <c r="R8742">
        <v>0.56999999999999995</v>
      </c>
    </row>
    <row r="8743" spans="1:18">
      <c r="A8743" t="s">
        <v>2083</v>
      </c>
      <c r="B8743" t="s">
        <v>2082</v>
      </c>
      <c r="D8743">
        <v>2021</v>
      </c>
      <c r="E8743" t="s">
        <v>2105</v>
      </c>
      <c r="F8743" t="s">
        <v>2301</v>
      </c>
      <c r="G8743">
        <v>-27.35</v>
      </c>
      <c r="H8743">
        <v>153.11000000000001</v>
      </c>
      <c r="I8743" t="s">
        <v>2335</v>
      </c>
      <c r="J8743" t="s">
        <v>2108</v>
      </c>
      <c r="K8743">
        <v>25</v>
      </c>
      <c r="L8743">
        <v>26</v>
      </c>
      <c r="N8743">
        <v>1</v>
      </c>
      <c r="O8743">
        <v>1.3</v>
      </c>
      <c r="R8743">
        <v>0.59499999999999997</v>
      </c>
    </row>
    <row r="8744" spans="1:18">
      <c r="A8744" t="s">
        <v>2083</v>
      </c>
      <c r="B8744" t="s">
        <v>2082</v>
      </c>
      <c r="D8744">
        <v>2021</v>
      </c>
      <c r="E8744" t="s">
        <v>2105</v>
      </c>
      <c r="F8744" t="s">
        <v>2301</v>
      </c>
      <c r="G8744">
        <v>-27.35</v>
      </c>
      <c r="H8744">
        <v>153.11000000000001</v>
      </c>
      <c r="I8744" t="s">
        <v>2335</v>
      </c>
      <c r="J8744" t="s">
        <v>2108</v>
      </c>
      <c r="K8744">
        <v>26</v>
      </c>
      <c r="L8744">
        <v>27</v>
      </c>
      <c r="N8744">
        <v>1</v>
      </c>
      <c r="O8744">
        <v>1.3</v>
      </c>
      <c r="R8744">
        <v>0.59499999999999997</v>
      </c>
    </row>
    <row r="8745" spans="1:18">
      <c r="A8745" t="s">
        <v>2083</v>
      </c>
      <c r="B8745" t="s">
        <v>2082</v>
      </c>
      <c r="D8745">
        <v>2021</v>
      </c>
      <c r="E8745" t="s">
        <v>2105</v>
      </c>
      <c r="F8745" t="s">
        <v>2301</v>
      </c>
      <c r="G8745">
        <v>-27.35</v>
      </c>
      <c r="H8745">
        <v>153.11000000000001</v>
      </c>
      <c r="I8745" t="s">
        <v>2335</v>
      </c>
      <c r="J8745" t="s">
        <v>2108</v>
      </c>
      <c r="K8745">
        <v>27</v>
      </c>
      <c r="L8745">
        <v>28</v>
      </c>
      <c r="N8745">
        <v>1</v>
      </c>
      <c r="O8745">
        <v>1.3</v>
      </c>
      <c r="R8745">
        <v>0.59499999999999997</v>
      </c>
    </row>
    <row r="8746" spans="1:18">
      <c r="A8746" t="s">
        <v>2083</v>
      </c>
      <c r="B8746" t="s">
        <v>2082</v>
      </c>
      <c r="D8746">
        <v>2021</v>
      </c>
      <c r="E8746" t="s">
        <v>2105</v>
      </c>
      <c r="F8746" t="s">
        <v>2301</v>
      </c>
      <c r="G8746">
        <v>-27.35</v>
      </c>
      <c r="H8746">
        <v>153.11000000000001</v>
      </c>
      <c r="I8746" t="s">
        <v>2335</v>
      </c>
      <c r="J8746" t="s">
        <v>2108</v>
      </c>
      <c r="K8746">
        <v>28</v>
      </c>
      <c r="L8746">
        <v>29</v>
      </c>
      <c r="N8746">
        <v>1</v>
      </c>
      <c r="O8746">
        <v>1.3</v>
      </c>
      <c r="R8746">
        <v>0.59499999999999997</v>
      </c>
    </row>
    <row r="8747" spans="1:18">
      <c r="A8747" t="s">
        <v>2083</v>
      </c>
      <c r="B8747" t="s">
        <v>2082</v>
      </c>
      <c r="D8747">
        <v>2021</v>
      </c>
      <c r="E8747" t="s">
        <v>2105</v>
      </c>
      <c r="F8747" t="s">
        <v>2301</v>
      </c>
      <c r="G8747">
        <v>-27.35</v>
      </c>
      <c r="H8747">
        <v>153.11000000000001</v>
      </c>
      <c r="I8747" t="s">
        <v>2335</v>
      </c>
      <c r="J8747" t="s">
        <v>2108</v>
      </c>
      <c r="K8747">
        <v>29</v>
      </c>
      <c r="L8747">
        <v>30</v>
      </c>
      <c r="N8747">
        <v>1</v>
      </c>
      <c r="O8747">
        <v>1.4</v>
      </c>
      <c r="R8747">
        <v>0.62</v>
      </c>
    </row>
    <row r="8748" spans="1:18">
      <c r="A8748" t="s">
        <v>2083</v>
      </c>
      <c r="B8748" t="s">
        <v>2082</v>
      </c>
      <c r="D8748">
        <v>2021</v>
      </c>
      <c r="E8748" t="s">
        <v>2105</v>
      </c>
      <c r="F8748" t="s">
        <v>2301</v>
      </c>
      <c r="G8748">
        <v>-27.35</v>
      </c>
      <c r="H8748">
        <v>153.11000000000001</v>
      </c>
      <c r="I8748" t="s">
        <v>2335</v>
      </c>
      <c r="J8748" t="s">
        <v>2108</v>
      </c>
      <c r="K8748">
        <v>30</v>
      </c>
      <c r="L8748">
        <v>31</v>
      </c>
      <c r="N8748">
        <v>1</v>
      </c>
      <c r="O8748">
        <v>1.35</v>
      </c>
      <c r="R8748">
        <v>0.59</v>
      </c>
    </row>
    <row r="8749" spans="1:18">
      <c r="A8749" t="s">
        <v>2083</v>
      </c>
      <c r="B8749" t="s">
        <v>2082</v>
      </c>
      <c r="D8749">
        <v>2021</v>
      </c>
      <c r="E8749" t="s">
        <v>2105</v>
      </c>
      <c r="F8749" t="s">
        <v>2301</v>
      </c>
      <c r="G8749">
        <v>-27.35</v>
      </c>
      <c r="H8749">
        <v>153.11000000000001</v>
      </c>
      <c r="I8749" t="s">
        <v>2335</v>
      </c>
      <c r="J8749" t="s">
        <v>2108</v>
      </c>
      <c r="K8749">
        <v>31</v>
      </c>
      <c r="L8749">
        <v>32</v>
      </c>
      <c r="N8749">
        <v>1</v>
      </c>
      <c r="O8749">
        <v>1.35</v>
      </c>
      <c r="R8749">
        <v>0.59</v>
      </c>
    </row>
    <row r="8750" spans="1:18">
      <c r="A8750" t="s">
        <v>2083</v>
      </c>
      <c r="B8750" t="s">
        <v>2082</v>
      </c>
      <c r="D8750">
        <v>2021</v>
      </c>
      <c r="E8750" t="s">
        <v>2105</v>
      </c>
      <c r="F8750" t="s">
        <v>2301</v>
      </c>
      <c r="G8750">
        <v>-27.35</v>
      </c>
      <c r="H8750">
        <v>153.11000000000001</v>
      </c>
      <c r="I8750" t="s">
        <v>2335</v>
      </c>
      <c r="J8750" t="s">
        <v>2108</v>
      </c>
      <c r="K8750">
        <v>32</v>
      </c>
      <c r="L8750">
        <v>33</v>
      </c>
      <c r="N8750">
        <v>1</v>
      </c>
      <c r="O8750">
        <v>1.35</v>
      </c>
      <c r="R8750">
        <v>0.59</v>
      </c>
    </row>
    <row r="8751" spans="1:18">
      <c r="A8751" t="s">
        <v>2083</v>
      </c>
      <c r="B8751" t="s">
        <v>2082</v>
      </c>
      <c r="D8751">
        <v>2021</v>
      </c>
      <c r="E8751" t="s">
        <v>2105</v>
      </c>
      <c r="F8751" t="s">
        <v>2301</v>
      </c>
      <c r="G8751">
        <v>-27.35</v>
      </c>
      <c r="H8751">
        <v>153.11000000000001</v>
      </c>
      <c r="I8751" t="s">
        <v>2335</v>
      </c>
      <c r="J8751" t="s">
        <v>2108</v>
      </c>
      <c r="K8751">
        <v>33</v>
      </c>
      <c r="L8751">
        <v>34</v>
      </c>
      <c r="N8751">
        <v>1</v>
      </c>
      <c r="O8751">
        <v>1.35</v>
      </c>
      <c r="R8751">
        <v>0.59</v>
      </c>
    </row>
    <row r="8752" spans="1:18">
      <c r="A8752" t="s">
        <v>2083</v>
      </c>
      <c r="B8752" t="s">
        <v>2082</v>
      </c>
      <c r="D8752">
        <v>2021</v>
      </c>
      <c r="E8752" t="s">
        <v>2105</v>
      </c>
      <c r="F8752" t="s">
        <v>2301</v>
      </c>
      <c r="G8752">
        <v>-27.35</v>
      </c>
      <c r="H8752">
        <v>153.11000000000001</v>
      </c>
      <c r="I8752" t="s">
        <v>2335</v>
      </c>
      <c r="J8752" t="s">
        <v>2108</v>
      </c>
      <c r="K8752">
        <v>34</v>
      </c>
      <c r="L8752">
        <v>35</v>
      </c>
      <c r="N8752">
        <v>1</v>
      </c>
      <c r="O8752">
        <v>1.3</v>
      </c>
      <c r="R8752">
        <v>0.56000000000000005</v>
      </c>
    </row>
    <row r="8753" spans="1:18">
      <c r="A8753" t="s">
        <v>2083</v>
      </c>
      <c r="B8753" t="s">
        <v>2082</v>
      </c>
      <c r="D8753">
        <v>2021</v>
      </c>
      <c r="E8753" t="s">
        <v>2105</v>
      </c>
      <c r="F8753" t="s">
        <v>2301</v>
      </c>
      <c r="G8753">
        <v>-27.35</v>
      </c>
      <c r="H8753">
        <v>153.11000000000001</v>
      </c>
      <c r="I8753" t="s">
        <v>2335</v>
      </c>
      <c r="J8753" t="s">
        <v>2108</v>
      </c>
      <c r="K8753">
        <v>35</v>
      </c>
      <c r="L8753">
        <v>36</v>
      </c>
      <c r="N8753">
        <v>1</v>
      </c>
      <c r="O8753">
        <v>1.35</v>
      </c>
      <c r="R8753">
        <v>0.57999999999999996</v>
      </c>
    </row>
    <row r="8754" spans="1:18">
      <c r="A8754" t="s">
        <v>2083</v>
      </c>
      <c r="B8754" t="s">
        <v>2082</v>
      </c>
      <c r="D8754">
        <v>2021</v>
      </c>
      <c r="E8754" t="s">
        <v>2105</v>
      </c>
      <c r="F8754" t="s">
        <v>2301</v>
      </c>
      <c r="G8754">
        <v>-27.35</v>
      </c>
      <c r="H8754">
        <v>153.11000000000001</v>
      </c>
      <c r="I8754" t="s">
        <v>2335</v>
      </c>
      <c r="J8754" t="s">
        <v>2108</v>
      </c>
      <c r="K8754">
        <v>36</v>
      </c>
      <c r="L8754">
        <v>37</v>
      </c>
      <c r="N8754">
        <v>1</v>
      </c>
      <c r="O8754">
        <v>1.35</v>
      </c>
      <c r="R8754">
        <v>0.57999999999999996</v>
      </c>
    </row>
    <row r="8755" spans="1:18">
      <c r="A8755" t="s">
        <v>2083</v>
      </c>
      <c r="B8755" t="s">
        <v>2082</v>
      </c>
      <c r="D8755">
        <v>2021</v>
      </c>
      <c r="E8755" t="s">
        <v>2105</v>
      </c>
      <c r="F8755" t="s">
        <v>2301</v>
      </c>
      <c r="G8755">
        <v>-27.35</v>
      </c>
      <c r="H8755">
        <v>153.11000000000001</v>
      </c>
      <c r="I8755" t="s">
        <v>2335</v>
      </c>
      <c r="J8755" t="s">
        <v>2108</v>
      </c>
      <c r="K8755">
        <v>37</v>
      </c>
      <c r="L8755">
        <v>38</v>
      </c>
      <c r="N8755">
        <v>1</v>
      </c>
      <c r="O8755">
        <v>1.35</v>
      </c>
      <c r="R8755">
        <v>0.57999999999999996</v>
      </c>
    </row>
    <row r="8756" spans="1:18">
      <c r="A8756" t="s">
        <v>2083</v>
      </c>
      <c r="B8756" t="s">
        <v>2082</v>
      </c>
      <c r="D8756">
        <v>2021</v>
      </c>
      <c r="E8756" t="s">
        <v>2105</v>
      </c>
      <c r="F8756" t="s">
        <v>2301</v>
      </c>
      <c r="G8756">
        <v>-27.35</v>
      </c>
      <c r="H8756">
        <v>153.11000000000001</v>
      </c>
      <c r="I8756" t="s">
        <v>2335</v>
      </c>
      <c r="J8756" t="s">
        <v>2108</v>
      </c>
      <c r="K8756">
        <v>38</v>
      </c>
      <c r="L8756">
        <v>39</v>
      </c>
      <c r="N8756">
        <v>1</v>
      </c>
      <c r="O8756">
        <v>1.35</v>
      </c>
      <c r="R8756">
        <v>0.57999999999999996</v>
      </c>
    </row>
    <row r="8757" spans="1:18">
      <c r="A8757" t="s">
        <v>2083</v>
      </c>
      <c r="B8757" t="s">
        <v>2082</v>
      </c>
      <c r="D8757">
        <v>2021</v>
      </c>
      <c r="E8757" t="s">
        <v>2105</v>
      </c>
      <c r="F8757" t="s">
        <v>2301</v>
      </c>
      <c r="G8757">
        <v>-27.35</v>
      </c>
      <c r="H8757">
        <v>153.11000000000001</v>
      </c>
      <c r="I8757" t="s">
        <v>2335</v>
      </c>
      <c r="J8757" t="s">
        <v>2108</v>
      </c>
      <c r="K8757">
        <v>39</v>
      </c>
      <c r="L8757">
        <v>40</v>
      </c>
      <c r="N8757">
        <v>1</v>
      </c>
      <c r="O8757">
        <v>1.4</v>
      </c>
      <c r="R8757">
        <v>0.6</v>
      </c>
    </row>
    <row r="8758" spans="1:18">
      <c r="A8758" t="s">
        <v>2083</v>
      </c>
      <c r="B8758" t="s">
        <v>2082</v>
      </c>
      <c r="D8758">
        <v>2021</v>
      </c>
      <c r="E8758" t="s">
        <v>2105</v>
      </c>
      <c r="F8758" t="s">
        <v>2301</v>
      </c>
      <c r="G8758">
        <v>-27.35</v>
      </c>
      <c r="H8758">
        <v>153.11000000000001</v>
      </c>
      <c r="I8758" t="s">
        <v>2335</v>
      </c>
      <c r="J8758" t="s">
        <v>2108</v>
      </c>
      <c r="K8758">
        <v>40</v>
      </c>
      <c r="L8758">
        <v>41</v>
      </c>
      <c r="N8758">
        <v>1</v>
      </c>
      <c r="O8758">
        <v>1.35</v>
      </c>
      <c r="R8758">
        <v>0.57499999999999996</v>
      </c>
    </row>
    <row r="8759" spans="1:18">
      <c r="A8759" t="s">
        <v>2083</v>
      </c>
      <c r="B8759" t="s">
        <v>2082</v>
      </c>
      <c r="D8759">
        <v>2021</v>
      </c>
      <c r="E8759" t="s">
        <v>2105</v>
      </c>
      <c r="F8759" t="s">
        <v>2301</v>
      </c>
      <c r="G8759">
        <v>-27.35</v>
      </c>
      <c r="H8759">
        <v>153.11000000000001</v>
      </c>
      <c r="I8759" t="s">
        <v>2335</v>
      </c>
      <c r="J8759" t="s">
        <v>2108</v>
      </c>
      <c r="K8759">
        <v>41</v>
      </c>
      <c r="L8759">
        <v>42</v>
      </c>
      <c r="N8759">
        <v>1</v>
      </c>
      <c r="O8759">
        <v>1.35</v>
      </c>
      <c r="R8759">
        <v>0.57499999999999996</v>
      </c>
    </row>
    <row r="8760" spans="1:18">
      <c r="A8760" t="s">
        <v>2083</v>
      </c>
      <c r="B8760" t="s">
        <v>2082</v>
      </c>
      <c r="D8760">
        <v>2021</v>
      </c>
      <c r="E8760" t="s">
        <v>2105</v>
      </c>
      <c r="F8760" t="s">
        <v>2301</v>
      </c>
      <c r="G8760">
        <v>-27.35</v>
      </c>
      <c r="H8760">
        <v>153.11000000000001</v>
      </c>
      <c r="I8760" t="s">
        <v>2335</v>
      </c>
      <c r="J8760" t="s">
        <v>2108</v>
      </c>
      <c r="K8760">
        <v>42</v>
      </c>
      <c r="L8760">
        <v>43</v>
      </c>
      <c r="N8760">
        <v>1</v>
      </c>
      <c r="O8760">
        <v>1.35</v>
      </c>
      <c r="R8760">
        <v>0.57499999999999996</v>
      </c>
    </row>
    <row r="8761" spans="1:18">
      <c r="A8761" t="s">
        <v>2083</v>
      </c>
      <c r="B8761" t="s">
        <v>2082</v>
      </c>
      <c r="D8761">
        <v>2021</v>
      </c>
      <c r="E8761" t="s">
        <v>2105</v>
      </c>
      <c r="F8761" t="s">
        <v>2301</v>
      </c>
      <c r="G8761">
        <v>-27.35</v>
      </c>
      <c r="H8761">
        <v>153.11000000000001</v>
      </c>
      <c r="I8761" t="s">
        <v>2335</v>
      </c>
      <c r="J8761" t="s">
        <v>2108</v>
      </c>
      <c r="K8761">
        <v>43</v>
      </c>
      <c r="L8761">
        <v>44</v>
      </c>
      <c r="N8761">
        <v>1</v>
      </c>
      <c r="O8761">
        <v>1.35</v>
      </c>
      <c r="R8761">
        <v>0.57499999999999996</v>
      </c>
    </row>
    <row r="8762" spans="1:18">
      <c r="A8762" t="s">
        <v>2083</v>
      </c>
      <c r="B8762" t="s">
        <v>2082</v>
      </c>
      <c r="D8762">
        <v>2021</v>
      </c>
      <c r="E8762" t="s">
        <v>2105</v>
      </c>
      <c r="F8762" t="s">
        <v>2301</v>
      </c>
      <c r="G8762">
        <v>-27.35</v>
      </c>
      <c r="H8762">
        <v>153.11000000000001</v>
      </c>
      <c r="I8762" t="s">
        <v>2335</v>
      </c>
      <c r="J8762" t="s">
        <v>2108</v>
      </c>
      <c r="K8762">
        <v>44</v>
      </c>
      <c r="L8762">
        <v>45</v>
      </c>
      <c r="N8762">
        <v>1</v>
      </c>
      <c r="O8762">
        <v>1.3</v>
      </c>
      <c r="R8762">
        <v>0.55000000000000004</v>
      </c>
    </row>
    <row r="8763" spans="1:18">
      <c r="A8763" t="s">
        <v>2083</v>
      </c>
      <c r="B8763" t="s">
        <v>2082</v>
      </c>
      <c r="D8763">
        <v>2021</v>
      </c>
      <c r="E8763" t="s">
        <v>2105</v>
      </c>
      <c r="F8763" t="s">
        <v>2301</v>
      </c>
      <c r="G8763">
        <v>-27.35</v>
      </c>
      <c r="H8763">
        <v>153.11000000000001</v>
      </c>
      <c r="I8763" t="s">
        <v>2335</v>
      </c>
      <c r="J8763" t="s">
        <v>2108</v>
      </c>
      <c r="K8763">
        <v>45</v>
      </c>
      <c r="L8763">
        <v>46</v>
      </c>
      <c r="N8763">
        <v>1</v>
      </c>
      <c r="O8763">
        <v>1.3</v>
      </c>
      <c r="R8763">
        <v>0.54500000000000004</v>
      </c>
    </row>
    <row r="8764" spans="1:18">
      <c r="A8764" t="s">
        <v>2083</v>
      </c>
      <c r="B8764" t="s">
        <v>2082</v>
      </c>
      <c r="D8764">
        <v>2021</v>
      </c>
      <c r="E8764" t="s">
        <v>2105</v>
      </c>
      <c r="F8764" t="s">
        <v>2301</v>
      </c>
      <c r="G8764">
        <v>-27.35</v>
      </c>
      <c r="H8764">
        <v>153.11000000000001</v>
      </c>
      <c r="I8764" t="s">
        <v>2335</v>
      </c>
      <c r="J8764" t="s">
        <v>2108</v>
      </c>
      <c r="K8764">
        <v>46</v>
      </c>
      <c r="L8764">
        <v>47</v>
      </c>
      <c r="N8764">
        <v>1</v>
      </c>
      <c r="O8764">
        <v>1.3</v>
      </c>
      <c r="R8764">
        <v>0.54500000000000004</v>
      </c>
    </row>
    <row r="8765" spans="1:18">
      <c r="A8765" t="s">
        <v>2083</v>
      </c>
      <c r="B8765" t="s">
        <v>2082</v>
      </c>
      <c r="D8765">
        <v>2021</v>
      </c>
      <c r="E8765" t="s">
        <v>2105</v>
      </c>
      <c r="F8765" t="s">
        <v>2301</v>
      </c>
      <c r="G8765">
        <v>-27.35</v>
      </c>
      <c r="H8765">
        <v>153.11000000000001</v>
      </c>
      <c r="I8765" t="s">
        <v>2335</v>
      </c>
      <c r="J8765" t="s">
        <v>2108</v>
      </c>
      <c r="K8765">
        <v>47</v>
      </c>
      <c r="L8765">
        <v>48</v>
      </c>
      <c r="N8765">
        <v>1</v>
      </c>
      <c r="O8765">
        <v>1.3</v>
      </c>
      <c r="R8765">
        <v>0.54500000000000004</v>
      </c>
    </row>
    <row r="8766" spans="1:18">
      <c r="A8766" t="s">
        <v>2083</v>
      </c>
      <c r="B8766" t="s">
        <v>2082</v>
      </c>
      <c r="D8766">
        <v>2021</v>
      </c>
      <c r="E8766" t="s">
        <v>2105</v>
      </c>
      <c r="F8766" t="s">
        <v>2301</v>
      </c>
      <c r="G8766">
        <v>-27.35</v>
      </c>
      <c r="H8766">
        <v>153.11000000000001</v>
      </c>
      <c r="I8766" t="s">
        <v>2335</v>
      </c>
      <c r="J8766" t="s">
        <v>2108</v>
      </c>
      <c r="K8766">
        <v>48</v>
      </c>
      <c r="L8766">
        <v>49</v>
      </c>
      <c r="N8766">
        <v>1</v>
      </c>
      <c r="O8766">
        <v>1.3</v>
      </c>
      <c r="R8766">
        <v>0.54500000000000004</v>
      </c>
    </row>
    <row r="8767" spans="1:18">
      <c r="A8767" t="s">
        <v>2083</v>
      </c>
      <c r="B8767" t="s">
        <v>2082</v>
      </c>
      <c r="D8767">
        <v>2021</v>
      </c>
      <c r="E8767" t="s">
        <v>2105</v>
      </c>
      <c r="F8767" t="s">
        <v>2301</v>
      </c>
      <c r="G8767">
        <v>-27.35</v>
      </c>
      <c r="H8767">
        <v>153.11000000000001</v>
      </c>
      <c r="I8767" t="s">
        <v>2335</v>
      </c>
      <c r="J8767" t="s">
        <v>2108</v>
      </c>
      <c r="K8767">
        <v>49</v>
      </c>
      <c r="L8767">
        <v>50</v>
      </c>
      <c r="N8767">
        <v>1</v>
      </c>
      <c r="O8767">
        <v>1.3</v>
      </c>
      <c r="R8767">
        <v>0.54</v>
      </c>
    </row>
    <row r="8768" spans="1:18">
      <c r="A8768" t="s">
        <v>2083</v>
      </c>
      <c r="B8768" t="s">
        <v>2082</v>
      </c>
      <c r="D8768">
        <v>2021</v>
      </c>
      <c r="E8768" t="s">
        <v>2105</v>
      </c>
      <c r="F8768" t="s">
        <v>2301</v>
      </c>
      <c r="G8768">
        <v>-27.35</v>
      </c>
      <c r="H8768">
        <v>153.11000000000001</v>
      </c>
      <c r="I8768" t="s">
        <v>2335</v>
      </c>
      <c r="J8768" t="s">
        <v>2108</v>
      </c>
      <c r="K8768">
        <v>50</v>
      </c>
      <c r="L8768">
        <v>51</v>
      </c>
      <c r="N8768">
        <v>1</v>
      </c>
      <c r="O8768">
        <v>1.35</v>
      </c>
      <c r="R8768">
        <v>0.53500000000000003</v>
      </c>
    </row>
    <row r="8769" spans="1:18">
      <c r="A8769" t="s">
        <v>2083</v>
      </c>
      <c r="B8769" t="s">
        <v>2082</v>
      </c>
      <c r="D8769">
        <v>2021</v>
      </c>
      <c r="E8769" t="s">
        <v>2105</v>
      </c>
      <c r="F8769" t="s">
        <v>2301</v>
      </c>
      <c r="G8769">
        <v>-27.35</v>
      </c>
      <c r="H8769">
        <v>153.11000000000001</v>
      </c>
      <c r="I8769" t="s">
        <v>2335</v>
      </c>
      <c r="J8769" t="s">
        <v>2108</v>
      </c>
      <c r="K8769">
        <v>51</v>
      </c>
      <c r="L8769">
        <v>52</v>
      </c>
      <c r="N8769">
        <v>1</v>
      </c>
      <c r="O8769">
        <v>1.35</v>
      </c>
      <c r="R8769">
        <v>0.53500000000000003</v>
      </c>
    </row>
    <row r="8770" spans="1:18">
      <c r="A8770" t="s">
        <v>2083</v>
      </c>
      <c r="B8770" t="s">
        <v>2082</v>
      </c>
      <c r="D8770">
        <v>2021</v>
      </c>
      <c r="E8770" t="s">
        <v>2105</v>
      </c>
      <c r="F8770" t="s">
        <v>2301</v>
      </c>
      <c r="G8770">
        <v>-27.35</v>
      </c>
      <c r="H8770">
        <v>153.11000000000001</v>
      </c>
      <c r="I8770" t="s">
        <v>2335</v>
      </c>
      <c r="J8770" t="s">
        <v>2108</v>
      </c>
      <c r="K8770">
        <v>52</v>
      </c>
      <c r="L8770">
        <v>53</v>
      </c>
      <c r="N8770">
        <v>1</v>
      </c>
      <c r="O8770">
        <v>1.35</v>
      </c>
      <c r="R8770">
        <v>0.53500000000000003</v>
      </c>
    </row>
    <row r="8771" spans="1:18">
      <c r="A8771" t="s">
        <v>2083</v>
      </c>
      <c r="B8771" t="s">
        <v>2082</v>
      </c>
      <c r="D8771">
        <v>2021</v>
      </c>
      <c r="E8771" t="s">
        <v>2105</v>
      </c>
      <c r="F8771" t="s">
        <v>2301</v>
      </c>
      <c r="G8771">
        <v>-27.35</v>
      </c>
      <c r="H8771">
        <v>153.11000000000001</v>
      </c>
      <c r="I8771" t="s">
        <v>2335</v>
      </c>
      <c r="J8771" t="s">
        <v>2108</v>
      </c>
      <c r="K8771">
        <v>53</v>
      </c>
      <c r="L8771">
        <v>54</v>
      </c>
      <c r="N8771">
        <v>1</v>
      </c>
      <c r="O8771">
        <v>1.35</v>
      </c>
      <c r="R8771">
        <v>0.53500000000000003</v>
      </c>
    </row>
    <row r="8772" spans="1:18">
      <c r="A8772" t="s">
        <v>2083</v>
      </c>
      <c r="B8772" t="s">
        <v>2082</v>
      </c>
      <c r="D8772">
        <v>2021</v>
      </c>
      <c r="E8772" t="s">
        <v>2105</v>
      </c>
      <c r="F8772" t="s">
        <v>2301</v>
      </c>
      <c r="G8772">
        <v>-27.35</v>
      </c>
      <c r="H8772">
        <v>153.11000000000001</v>
      </c>
      <c r="I8772" t="s">
        <v>2335</v>
      </c>
      <c r="J8772" t="s">
        <v>2108</v>
      </c>
      <c r="K8772">
        <v>54</v>
      </c>
      <c r="L8772">
        <v>55</v>
      </c>
      <c r="N8772">
        <v>1</v>
      </c>
      <c r="O8772">
        <v>1.4</v>
      </c>
      <c r="R8772">
        <v>0.53</v>
      </c>
    </row>
    <row r="8773" spans="1:18">
      <c r="A8773" t="s">
        <v>2083</v>
      </c>
      <c r="B8773" t="s">
        <v>2082</v>
      </c>
      <c r="D8773">
        <v>2021</v>
      </c>
      <c r="E8773" t="s">
        <v>2105</v>
      </c>
      <c r="F8773" t="s">
        <v>2301</v>
      </c>
      <c r="G8773">
        <v>-27.35</v>
      </c>
      <c r="H8773">
        <v>153.11000000000001</v>
      </c>
      <c r="I8773" t="s">
        <v>2335</v>
      </c>
      <c r="J8773" t="s">
        <v>2108</v>
      </c>
      <c r="K8773">
        <v>55</v>
      </c>
      <c r="L8773">
        <v>56</v>
      </c>
      <c r="N8773">
        <v>1</v>
      </c>
      <c r="O8773">
        <v>1.5</v>
      </c>
      <c r="R8773">
        <v>0.59499999999999997</v>
      </c>
    </row>
    <row r="8774" spans="1:18">
      <c r="A8774" t="s">
        <v>2083</v>
      </c>
      <c r="B8774" t="s">
        <v>2082</v>
      </c>
      <c r="D8774">
        <v>2021</v>
      </c>
      <c r="E8774" t="s">
        <v>2105</v>
      </c>
      <c r="F8774" t="s">
        <v>2301</v>
      </c>
      <c r="G8774">
        <v>-27.35</v>
      </c>
      <c r="H8774">
        <v>153.11000000000001</v>
      </c>
      <c r="I8774" t="s">
        <v>2335</v>
      </c>
      <c r="J8774" t="s">
        <v>2108</v>
      </c>
      <c r="K8774">
        <v>56</v>
      </c>
      <c r="L8774">
        <v>57</v>
      </c>
      <c r="N8774">
        <v>1</v>
      </c>
      <c r="O8774">
        <v>1.5</v>
      </c>
      <c r="R8774">
        <v>0.59499999999999997</v>
      </c>
    </row>
    <row r="8775" spans="1:18">
      <c r="A8775" t="s">
        <v>2083</v>
      </c>
      <c r="B8775" t="s">
        <v>2082</v>
      </c>
      <c r="D8775">
        <v>2021</v>
      </c>
      <c r="E8775" t="s">
        <v>2105</v>
      </c>
      <c r="F8775" t="s">
        <v>2301</v>
      </c>
      <c r="G8775">
        <v>-27.35</v>
      </c>
      <c r="H8775">
        <v>153.11000000000001</v>
      </c>
      <c r="I8775" t="s">
        <v>2335</v>
      </c>
      <c r="J8775" t="s">
        <v>2108</v>
      </c>
      <c r="K8775">
        <v>57</v>
      </c>
      <c r="L8775">
        <v>58</v>
      </c>
      <c r="N8775">
        <v>1</v>
      </c>
      <c r="O8775">
        <v>1.5</v>
      </c>
      <c r="R8775">
        <v>0.59499999999999997</v>
      </c>
    </row>
    <row r="8776" spans="1:18">
      <c r="A8776" t="s">
        <v>2083</v>
      </c>
      <c r="B8776" t="s">
        <v>2082</v>
      </c>
      <c r="D8776">
        <v>2021</v>
      </c>
      <c r="E8776" t="s">
        <v>2105</v>
      </c>
      <c r="F8776" t="s">
        <v>2301</v>
      </c>
      <c r="G8776">
        <v>-27.35</v>
      </c>
      <c r="H8776">
        <v>153.11000000000001</v>
      </c>
      <c r="I8776" t="s">
        <v>2335</v>
      </c>
      <c r="J8776" t="s">
        <v>2108</v>
      </c>
      <c r="K8776">
        <v>58</v>
      </c>
      <c r="L8776">
        <v>59</v>
      </c>
      <c r="N8776">
        <v>1</v>
      </c>
      <c r="O8776">
        <v>1.5</v>
      </c>
      <c r="R8776">
        <v>0.59499999999999997</v>
      </c>
    </row>
    <row r="8777" spans="1:18">
      <c r="A8777" t="s">
        <v>2083</v>
      </c>
      <c r="B8777" t="s">
        <v>2082</v>
      </c>
      <c r="D8777">
        <v>2021</v>
      </c>
      <c r="E8777" t="s">
        <v>2105</v>
      </c>
      <c r="F8777" t="s">
        <v>2301</v>
      </c>
      <c r="G8777">
        <v>-27.35</v>
      </c>
      <c r="H8777">
        <v>153.11000000000001</v>
      </c>
      <c r="I8777" t="s">
        <v>2335</v>
      </c>
      <c r="J8777" t="s">
        <v>2108</v>
      </c>
      <c r="K8777">
        <v>59</v>
      </c>
      <c r="L8777">
        <v>60</v>
      </c>
      <c r="N8777">
        <v>1</v>
      </c>
      <c r="O8777">
        <v>1.6</v>
      </c>
      <c r="R8777">
        <v>0.66</v>
      </c>
    </row>
    <row r="8778" spans="1:18">
      <c r="A8778" t="s">
        <v>2083</v>
      </c>
      <c r="B8778" t="s">
        <v>2082</v>
      </c>
      <c r="D8778">
        <v>2021</v>
      </c>
      <c r="E8778" t="s">
        <v>2105</v>
      </c>
      <c r="F8778" t="s">
        <v>2301</v>
      </c>
      <c r="G8778">
        <v>-27.35</v>
      </c>
      <c r="H8778">
        <v>153.11000000000001</v>
      </c>
      <c r="I8778" t="s">
        <v>2335</v>
      </c>
      <c r="J8778" t="s">
        <v>2108</v>
      </c>
      <c r="K8778">
        <v>60</v>
      </c>
      <c r="L8778">
        <v>61</v>
      </c>
      <c r="N8778">
        <v>1</v>
      </c>
      <c r="O8778">
        <v>1.5</v>
      </c>
      <c r="R8778">
        <v>0.7</v>
      </c>
    </row>
    <row r="8779" spans="1:18">
      <c r="A8779" t="s">
        <v>2083</v>
      </c>
      <c r="B8779" t="s">
        <v>2082</v>
      </c>
      <c r="D8779">
        <v>2021</v>
      </c>
      <c r="E8779" t="s">
        <v>2105</v>
      </c>
      <c r="F8779" t="s">
        <v>2301</v>
      </c>
      <c r="G8779">
        <v>-27.35</v>
      </c>
      <c r="H8779">
        <v>153.11000000000001</v>
      </c>
      <c r="I8779" t="s">
        <v>2335</v>
      </c>
      <c r="J8779" t="s">
        <v>2108</v>
      </c>
      <c r="K8779">
        <v>61</v>
      </c>
      <c r="L8779">
        <v>62</v>
      </c>
      <c r="N8779">
        <v>1</v>
      </c>
      <c r="O8779">
        <v>1.5</v>
      </c>
      <c r="R8779">
        <v>0.7</v>
      </c>
    </row>
    <row r="8780" spans="1:18">
      <c r="A8780" t="s">
        <v>2083</v>
      </c>
      <c r="B8780" t="s">
        <v>2082</v>
      </c>
      <c r="D8780">
        <v>2021</v>
      </c>
      <c r="E8780" t="s">
        <v>2105</v>
      </c>
      <c r="F8780" t="s">
        <v>2301</v>
      </c>
      <c r="G8780">
        <v>-27.35</v>
      </c>
      <c r="H8780">
        <v>153.11000000000001</v>
      </c>
      <c r="I8780" t="s">
        <v>2335</v>
      </c>
      <c r="J8780" t="s">
        <v>2108</v>
      </c>
      <c r="K8780">
        <v>62</v>
      </c>
      <c r="L8780">
        <v>63</v>
      </c>
      <c r="N8780">
        <v>1</v>
      </c>
      <c r="O8780">
        <v>1.5</v>
      </c>
      <c r="R8780">
        <v>0.7</v>
      </c>
    </row>
    <row r="8781" spans="1:18">
      <c r="A8781" t="s">
        <v>2083</v>
      </c>
      <c r="B8781" t="s">
        <v>2082</v>
      </c>
      <c r="D8781">
        <v>2021</v>
      </c>
      <c r="E8781" t="s">
        <v>2105</v>
      </c>
      <c r="F8781" t="s">
        <v>2301</v>
      </c>
      <c r="G8781">
        <v>-27.35</v>
      </c>
      <c r="H8781">
        <v>153.11000000000001</v>
      </c>
      <c r="I8781" t="s">
        <v>2335</v>
      </c>
      <c r="J8781" t="s">
        <v>2108</v>
      </c>
      <c r="K8781">
        <v>63</v>
      </c>
      <c r="L8781">
        <v>64</v>
      </c>
      <c r="N8781">
        <v>1</v>
      </c>
      <c r="O8781">
        <v>1.5</v>
      </c>
      <c r="R8781">
        <v>0.7</v>
      </c>
    </row>
    <row r="8782" spans="1:18">
      <c r="A8782" t="s">
        <v>2083</v>
      </c>
      <c r="B8782" t="s">
        <v>2082</v>
      </c>
      <c r="D8782">
        <v>2021</v>
      </c>
      <c r="E8782" t="s">
        <v>2105</v>
      </c>
      <c r="F8782" t="s">
        <v>2301</v>
      </c>
      <c r="G8782">
        <v>-27.35</v>
      </c>
      <c r="H8782">
        <v>153.11000000000001</v>
      </c>
      <c r="I8782" t="s">
        <v>2335</v>
      </c>
      <c r="J8782" t="s">
        <v>2108</v>
      </c>
      <c r="K8782">
        <v>64</v>
      </c>
      <c r="L8782">
        <v>65</v>
      </c>
      <c r="N8782">
        <v>1</v>
      </c>
      <c r="O8782">
        <v>1.4</v>
      </c>
      <c r="R8782">
        <v>0.74</v>
      </c>
    </row>
    <row r="8783" spans="1:18">
      <c r="A8783" t="s">
        <v>2083</v>
      </c>
      <c r="B8783" t="s">
        <v>2082</v>
      </c>
      <c r="D8783">
        <v>2021</v>
      </c>
      <c r="E8783" t="s">
        <v>2105</v>
      </c>
      <c r="F8783" t="s">
        <v>2301</v>
      </c>
      <c r="G8783">
        <v>-27.35</v>
      </c>
      <c r="H8783">
        <v>153.11000000000001</v>
      </c>
      <c r="I8783" t="s">
        <v>2335</v>
      </c>
      <c r="J8783" t="s">
        <v>2108</v>
      </c>
      <c r="K8783">
        <v>65</v>
      </c>
      <c r="L8783">
        <v>66</v>
      </c>
      <c r="N8783">
        <v>1</v>
      </c>
      <c r="O8783">
        <v>1.4</v>
      </c>
      <c r="R8783">
        <v>0.68</v>
      </c>
    </row>
    <row r="8784" spans="1:18">
      <c r="A8784" t="s">
        <v>2083</v>
      </c>
      <c r="B8784" t="s">
        <v>2082</v>
      </c>
      <c r="D8784">
        <v>2021</v>
      </c>
      <c r="E8784" t="s">
        <v>2105</v>
      </c>
      <c r="F8784" t="s">
        <v>2301</v>
      </c>
      <c r="G8784">
        <v>-27.35</v>
      </c>
      <c r="H8784">
        <v>153.11000000000001</v>
      </c>
      <c r="I8784" t="s">
        <v>2335</v>
      </c>
      <c r="J8784" t="s">
        <v>2108</v>
      </c>
      <c r="K8784">
        <v>66</v>
      </c>
      <c r="L8784">
        <v>67</v>
      </c>
      <c r="N8784">
        <v>1</v>
      </c>
      <c r="O8784">
        <v>1.4</v>
      </c>
      <c r="R8784">
        <v>0.68</v>
      </c>
    </row>
    <row r="8785" spans="1:18">
      <c r="A8785" t="s">
        <v>2083</v>
      </c>
      <c r="B8785" t="s">
        <v>2082</v>
      </c>
      <c r="D8785">
        <v>2021</v>
      </c>
      <c r="E8785" t="s">
        <v>2105</v>
      </c>
      <c r="F8785" t="s">
        <v>2301</v>
      </c>
      <c r="G8785">
        <v>-27.35</v>
      </c>
      <c r="H8785">
        <v>153.11000000000001</v>
      </c>
      <c r="I8785" t="s">
        <v>2335</v>
      </c>
      <c r="J8785" t="s">
        <v>2108</v>
      </c>
      <c r="K8785">
        <v>67</v>
      </c>
      <c r="L8785">
        <v>68</v>
      </c>
      <c r="N8785">
        <v>1</v>
      </c>
      <c r="O8785">
        <v>1.4</v>
      </c>
      <c r="R8785">
        <v>0.68</v>
      </c>
    </row>
    <row r="8786" spans="1:18">
      <c r="A8786" t="s">
        <v>2083</v>
      </c>
      <c r="B8786" t="s">
        <v>2082</v>
      </c>
      <c r="D8786">
        <v>2021</v>
      </c>
      <c r="E8786" t="s">
        <v>2105</v>
      </c>
      <c r="F8786" t="s">
        <v>2301</v>
      </c>
      <c r="G8786">
        <v>-27.35</v>
      </c>
      <c r="H8786">
        <v>153.11000000000001</v>
      </c>
      <c r="I8786" t="s">
        <v>2335</v>
      </c>
      <c r="J8786" t="s">
        <v>2108</v>
      </c>
      <c r="K8786">
        <v>68</v>
      </c>
      <c r="L8786">
        <v>69</v>
      </c>
      <c r="N8786">
        <v>1</v>
      </c>
      <c r="O8786">
        <v>1.4</v>
      </c>
      <c r="R8786">
        <v>0.68</v>
      </c>
    </row>
    <row r="8787" spans="1:18">
      <c r="A8787" t="s">
        <v>2083</v>
      </c>
      <c r="B8787" t="s">
        <v>2082</v>
      </c>
      <c r="D8787">
        <v>2021</v>
      </c>
      <c r="E8787" t="s">
        <v>2105</v>
      </c>
      <c r="F8787" t="s">
        <v>2301</v>
      </c>
      <c r="G8787">
        <v>-27.35</v>
      </c>
      <c r="H8787">
        <v>153.11000000000001</v>
      </c>
      <c r="I8787" t="s">
        <v>2335</v>
      </c>
      <c r="J8787" t="s">
        <v>2108</v>
      </c>
      <c r="K8787">
        <v>69</v>
      </c>
      <c r="L8787">
        <v>70</v>
      </c>
      <c r="N8787">
        <v>1</v>
      </c>
      <c r="O8787">
        <v>1.4</v>
      </c>
      <c r="R8787">
        <v>0.62</v>
      </c>
    </row>
    <row r="8788" spans="1:18">
      <c r="A8788" t="s">
        <v>2083</v>
      </c>
      <c r="B8788" t="s">
        <v>2082</v>
      </c>
      <c r="D8788">
        <v>2021</v>
      </c>
      <c r="E8788" t="s">
        <v>2105</v>
      </c>
      <c r="F8788" t="s">
        <v>2301</v>
      </c>
      <c r="G8788">
        <v>-27.35</v>
      </c>
      <c r="H8788">
        <v>153.11000000000001</v>
      </c>
      <c r="I8788" t="s">
        <v>2335</v>
      </c>
      <c r="J8788" t="s">
        <v>2108</v>
      </c>
      <c r="K8788">
        <v>70</v>
      </c>
      <c r="L8788">
        <v>71</v>
      </c>
      <c r="N8788">
        <v>1</v>
      </c>
      <c r="O8788">
        <v>1.4</v>
      </c>
      <c r="R8788">
        <v>0.67500000000000004</v>
      </c>
    </row>
    <row r="8789" spans="1:18">
      <c r="A8789" t="s">
        <v>2083</v>
      </c>
      <c r="B8789" t="s">
        <v>2082</v>
      </c>
      <c r="D8789">
        <v>2021</v>
      </c>
      <c r="E8789" t="s">
        <v>2105</v>
      </c>
      <c r="F8789" t="s">
        <v>2301</v>
      </c>
      <c r="G8789">
        <v>-27.35</v>
      </c>
      <c r="H8789">
        <v>153.11000000000001</v>
      </c>
      <c r="I8789" t="s">
        <v>2335</v>
      </c>
      <c r="J8789" t="s">
        <v>2108</v>
      </c>
      <c r="K8789">
        <v>71</v>
      </c>
      <c r="L8789">
        <v>72</v>
      </c>
      <c r="N8789">
        <v>1</v>
      </c>
      <c r="O8789">
        <v>1.4</v>
      </c>
      <c r="R8789">
        <v>0.67500000000000004</v>
      </c>
    </row>
    <row r="8790" spans="1:18">
      <c r="A8790" t="s">
        <v>2083</v>
      </c>
      <c r="B8790" t="s">
        <v>2082</v>
      </c>
      <c r="D8790">
        <v>2021</v>
      </c>
      <c r="E8790" t="s">
        <v>2105</v>
      </c>
      <c r="F8790" t="s">
        <v>2301</v>
      </c>
      <c r="G8790">
        <v>-27.35</v>
      </c>
      <c r="H8790">
        <v>153.11000000000001</v>
      </c>
      <c r="I8790" t="s">
        <v>2335</v>
      </c>
      <c r="J8790" t="s">
        <v>2108</v>
      </c>
      <c r="K8790">
        <v>72</v>
      </c>
      <c r="L8790">
        <v>73</v>
      </c>
      <c r="N8790">
        <v>1</v>
      </c>
      <c r="O8790">
        <v>1.4</v>
      </c>
      <c r="R8790">
        <v>0.67500000000000004</v>
      </c>
    </row>
    <row r="8791" spans="1:18">
      <c r="A8791" t="s">
        <v>2083</v>
      </c>
      <c r="B8791" t="s">
        <v>2082</v>
      </c>
      <c r="D8791">
        <v>2021</v>
      </c>
      <c r="E8791" t="s">
        <v>2105</v>
      </c>
      <c r="F8791" t="s">
        <v>2301</v>
      </c>
      <c r="G8791">
        <v>-27.35</v>
      </c>
      <c r="H8791">
        <v>153.11000000000001</v>
      </c>
      <c r="I8791" t="s">
        <v>2335</v>
      </c>
      <c r="J8791" t="s">
        <v>2108</v>
      </c>
      <c r="K8791">
        <v>73</v>
      </c>
      <c r="L8791">
        <v>74</v>
      </c>
      <c r="N8791">
        <v>1</v>
      </c>
      <c r="O8791">
        <v>1.4</v>
      </c>
      <c r="R8791">
        <v>0.67500000000000004</v>
      </c>
    </row>
    <row r="8792" spans="1:18">
      <c r="A8792" t="s">
        <v>2083</v>
      </c>
      <c r="B8792" t="s">
        <v>2082</v>
      </c>
      <c r="D8792">
        <v>2021</v>
      </c>
      <c r="E8792" t="s">
        <v>2105</v>
      </c>
      <c r="F8792" t="s">
        <v>2301</v>
      </c>
      <c r="G8792">
        <v>-27.35</v>
      </c>
      <c r="H8792">
        <v>153.11000000000001</v>
      </c>
      <c r="I8792" t="s">
        <v>2335</v>
      </c>
      <c r="J8792" t="s">
        <v>2108</v>
      </c>
      <c r="K8792">
        <v>74</v>
      </c>
      <c r="L8792">
        <v>75</v>
      </c>
      <c r="N8792">
        <v>1</v>
      </c>
      <c r="O8792">
        <v>1.4</v>
      </c>
      <c r="R8792">
        <v>0.73</v>
      </c>
    </row>
    <row r="8793" spans="1:18">
      <c r="A8793" t="s">
        <v>2083</v>
      </c>
      <c r="B8793" t="s">
        <v>2082</v>
      </c>
      <c r="D8793">
        <v>2021</v>
      </c>
      <c r="E8793" t="s">
        <v>2105</v>
      </c>
      <c r="F8793" t="s">
        <v>2301</v>
      </c>
      <c r="G8793">
        <v>-27.35</v>
      </c>
      <c r="H8793">
        <v>153.11000000000001</v>
      </c>
      <c r="I8793" t="s">
        <v>2335</v>
      </c>
      <c r="J8793" t="s">
        <v>2108</v>
      </c>
      <c r="K8793">
        <v>75</v>
      </c>
      <c r="L8793">
        <v>76</v>
      </c>
      <c r="N8793">
        <v>1</v>
      </c>
      <c r="O8793">
        <v>1.4</v>
      </c>
      <c r="R8793">
        <v>0.70499999999999996</v>
      </c>
    </row>
    <row r="8794" spans="1:18">
      <c r="A8794" t="s">
        <v>2083</v>
      </c>
      <c r="B8794" t="s">
        <v>2082</v>
      </c>
      <c r="D8794">
        <v>2021</v>
      </c>
      <c r="E8794" t="s">
        <v>2105</v>
      </c>
      <c r="F8794" t="s">
        <v>2301</v>
      </c>
      <c r="G8794">
        <v>-27.35</v>
      </c>
      <c r="H8794">
        <v>153.11000000000001</v>
      </c>
      <c r="I8794" t="s">
        <v>2335</v>
      </c>
      <c r="J8794" t="s">
        <v>2108</v>
      </c>
      <c r="K8794">
        <v>76</v>
      </c>
      <c r="L8794">
        <v>77</v>
      </c>
      <c r="N8794">
        <v>1</v>
      </c>
      <c r="O8794">
        <v>1.4</v>
      </c>
      <c r="R8794">
        <v>0.70499999999999996</v>
      </c>
    </row>
    <row r="8795" spans="1:18">
      <c r="A8795" t="s">
        <v>2083</v>
      </c>
      <c r="B8795" t="s">
        <v>2082</v>
      </c>
      <c r="D8795">
        <v>2021</v>
      </c>
      <c r="E8795" t="s">
        <v>2105</v>
      </c>
      <c r="F8795" t="s">
        <v>2301</v>
      </c>
      <c r="G8795">
        <v>-27.35</v>
      </c>
      <c r="H8795">
        <v>153.11000000000001</v>
      </c>
      <c r="I8795" t="s">
        <v>2335</v>
      </c>
      <c r="J8795" t="s">
        <v>2108</v>
      </c>
      <c r="K8795">
        <v>77</v>
      </c>
      <c r="L8795">
        <v>78</v>
      </c>
      <c r="N8795">
        <v>1</v>
      </c>
      <c r="O8795">
        <v>1.4</v>
      </c>
      <c r="R8795">
        <v>0.70499999999999996</v>
      </c>
    </row>
    <row r="8796" spans="1:18">
      <c r="A8796" t="s">
        <v>2083</v>
      </c>
      <c r="B8796" t="s">
        <v>2082</v>
      </c>
      <c r="D8796">
        <v>2021</v>
      </c>
      <c r="E8796" t="s">
        <v>2105</v>
      </c>
      <c r="F8796" t="s">
        <v>2301</v>
      </c>
      <c r="G8796">
        <v>-27.35</v>
      </c>
      <c r="H8796">
        <v>153.11000000000001</v>
      </c>
      <c r="I8796" t="s">
        <v>2335</v>
      </c>
      <c r="J8796" t="s">
        <v>2108</v>
      </c>
      <c r="K8796">
        <v>78</v>
      </c>
      <c r="L8796">
        <v>79</v>
      </c>
      <c r="N8796">
        <v>1</v>
      </c>
      <c r="O8796">
        <v>1.4</v>
      </c>
      <c r="R8796">
        <v>0.70499999999999996</v>
      </c>
    </row>
    <row r="8797" spans="1:18">
      <c r="A8797" t="s">
        <v>2083</v>
      </c>
      <c r="B8797" t="s">
        <v>2082</v>
      </c>
      <c r="D8797">
        <v>2021</v>
      </c>
      <c r="E8797" t="s">
        <v>2105</v>
      </c>
      <c r="F8797" t="s">
        <v>2301</v>
      </c>
      <c r="G8797">
        <v>-27.35</v>
      </c>
      <c r="H8797">
        <v>153.11000000000001</v>
      </c>
      <c r="I8797" t="s">
        <v>2335</v>
      </c>
      <c r="J8797" t="s">
        <v>2108</v>
      </c>
      <c r="K8797">
        <v>79</v>
      </c>
      <c r="L8797">
        <v>80</v>
      </c>
      <c r="N8797">
        <v>1</v>
      </c>
      <c r="O8797">
        <v>1.4</v>
      </c>
      <c r="R8797">
        <v>0.68</v>
      </c>
    </row>
    <row r="8798" spans="1:18">
      <c r="A8798" t="s">
        <v>2083</v>
      </c>
      <c r="B8798" t="s">
        <v>2082</v>
      </c>
      <c r="D8798">
        <v>2021</v>
      </c>
      <c r="E8798" t="s">
        <v>2105</v>
      </c>
      <c r="F8798" t="s">
        <v>2301</v>
      </c>
      <c r="G8798">
        <v>-27.35</v>
      </c>
      <c r="H8798">
        <v>153.11000000000001</v>
      </c>
      <c r="I8798" t="s">
        <v>2335</v>
      </c>
      <c r="J8798" t="s">
        <v>2107</v>
      </c>
      <c r="K8798">
        <v>0</v>
      </c>
      <c r="L8798">
        <v>1</v>
      </c>
      <c r="N8798">
        <v>1</v>
      </c>
      <c r="O8798">
        <v>0.73519999999999996</v>
      </c>
      <c r="R8798">
        <v>0.47</v>
      </c>
    </row>
    <row r="8799" spans="1:18">
      <c r="A8799" t="s">
        <v>2083</v>
      </c>
      <c r="B8799" t="s">
        <v>2082</v>
      </c>
      <c r="D8799">
        <v>2021</v>
      </c>
      <c r="E8799" t="s">
        <v>2105</v>
      </c>
      <c r="F8799" t="s">
        <v>2301</v>
      </c>
      <c r="G8799">
        <v>-27.35</v>
      </c>
      <c r="H8799">
        <v>153.11000000000001</v>
      </c>
      <c r="I8799" t="s">
        <v>2335</v>
      </c>
      <c r="J8799" t="s">
        <v>2107</v>
      </c>
      <c r="K8799">
        <v>1</v>
      </c>
      <c r="L8799">
        <v>2</v>
      </c>
      <c r="N8799">
        <v>1</v>
      </c>
      <c r="O8799">
        <v>0.99080000000000001</v>
      </c>
      <c r="R8799">
        <v>0.48</v>
      </c>
    </row>
    <row r="8800" spans="1:18">
      <c r="A8800" t="s">
        <v>2083</v>
      </c>
      <c r="B8800" t="s">
        <v>2082</v>
      </c>
      <c r="D8800">
        <v>2021</v>
      </c>
      <c r="E8800" t="s">
        <v>2105</v>
      </c>
      <c r="F8800" t="s">
        <v>2301</v>
      </c>
      <c r="G8800">
        <v>-27.35</v>
      </c>
      <c r="H8800">
        <v>153.11000000000001</v>
      </c>
      <c r="I8800" t="s">
        <v>2335</v>
      </c>
      <c r="J8800" t="s">
        <v>2107</v>
      </c>
      <c r="K8800">
        <v>2</v>
      </c>
      <c r="L8800">
        <v>3</v>
      </c>
      <c r="N8800">
        <v>1</v>
      </c>
      <c r="O8800">
        <v>0.99080000000000001</v>
      </c>
      <c r="R8800">
        <v>0.48</v>
      </c>
    </row>
    <row r="8801" spans="1:18">
      <c r="A8801" t="s">
        <v>2083</v>
      </c>
      <c r="B8801" t="s">
        <v>2082</v>
      </c>
      <c r="D8801">
        <v>2021</v>
      </c>
      <c r="E8801" t="s">
        <v>2105</v>
      </c>
      <c r="F8801" t="s">
        <v>2301</v>
      </c>
      <c r="G8801">
        <v>-27.35</v>
      </c>
      <c r="H8801">
        <v>153.11000000000001</v>
      </c>
      <c r="I8801" t="s">
        <v>2335</v>
      </c>
      <c r="J8801" t="s">
        <v>2107</v>
      </c>
      <c r="K8801">
        <v>3</v>
      </c>
      <c r="L8801">
        <v>4</v>
      </c>
      <c r="N8801">
        <v>1</v>
      </c>
      <c r="O8801">
        <v>0.99080000000000001</v>
      </c>
      <c r="R8801">
        <v>0.48</v>
      </c>
    </row>
    <row r="8802" spans="1:18">
      <c r="A8802" t="s">
        <v>2083</v>
      </c>
      <c r="B8802" t="s">
        <v>2082</v>
      </c>
      <c r="D8802">
        <v>2021</v>
      </c>
      <c r="E8802" t="s">
        <v>2105</v>
      </c>
      <c r="F8802" t="s">
        <v>2301</v>
      </c>
      <c r="G8802">
        <v>-27.35</v>
      </c>
      <c r="H8802">
        <v>153.11000000000001</v>
      </c>
      <c r="I8802" t="s">
        <v>2335</v>
      </c>
      <c r="J8802" t="s">
        <v>2107</v>
      </c>
      <c r="K8802">
        <v>4</v>
      </c>
      <c r="L8802">
        <v>5</v>
      </c>
      <c r="N8802">
        <v>1</v>
      </c>
      <c r="O8802">
        <v>1.2463</v>
      </c>
      <c r="R8802">
        <v>0.49</v>
      </c>
    </row>
    <row r="8803" spans="1:18">
      <c r="A8803" t="s">
        <v>2083</v>
      </c>
      <c r="B8803" t="s">
        <v>2082</v>
      </c>
      <c r="D8803">
        <v>2021</v>
      </c>
      <c r="E8803" t="s">
        <v>2105</v>
      </c>
      <c r="F8803" t="s">
        <v>2301</v>
      </c>
      <c r="G8803">
        <v>-27.35</v>
      </c>
      <c r="H8803">
        <v>153.11000000000001</v>
      </c>
      <c r="I8803" t="s">
        <v>2335</v>
      </c>
      <c r="J8803" t="s">
        <v>2107</v>
      </c>
      <c r="K8803">
        <v>5</v>
      </c>
      <c r="L8803">
        <v>6</v>
      </c>
      <c r="N8803">
        <v>1</v>
      </c>
      <c r="O8803">
        <v>1.5253000000000001</v>
      </c>
      <c r="R8803">
        <v>0.54500000000000004</v>
      </c>
    </row>
    <row r="8804" spans="1:18">
      <c r="A8804" t="s">
        <v>2083</v>
      </c>
      <c r="B8804" t="s">
        <v>2082</v>
      </c>
      <c r="D8804">
        <v>2021</v>
      </c>
      <c r="E8804" t="s">
        <v>2105</v>
      </c>
      <c r="F8804" t="s">
        <v>2301</v>
      </c>
      <c r="G8804">
        <v>-27.35</v>
      </c>
      <c r="H8804">
        <v>153.11000000000001</v>
      </c>
      <c r="I8804" t="s">
        <v>2335</v>
      </c>
      <c r="J8804" t="s">
        <v>2107</v>
      </c>
      <c r="K8804">
        <v>6</v>
      </c>
      <c r="L8804">
        <v>7</v>
      </c>
      <c r="N8804">
        <v>1</v>
      </c>
      <c r="O8804">
        <v>1.5253000000000001</v>
      </c>
      <c r="R8804">
        <v>0.54500000000000004</v>
      </c>
    </row>
    <row r="8805" spans="1:18">
      <c r="A8805" t="s">
        <v>2083</v>
      </c>
      <c r="B8805" t="s">
        <v>2082</v>
      </c>
      <c r="D8805">
        <v>2021</v>
      </c>
      <c r="E8805" t="s">
        <v>2105</v>
      </c>
      <c r="F8805" t="s">
        <v>2301</v>
      </c>
      <c r="G8805">
        <v>-27.35</v>
      </c>
      <c r="H8805">
        <v>153.11000000000001</v>
      </c>
      <c r="I8805" t="s">
        <v>2335</v>
      </c>
      <c r="J8805" t="s">
        <v>2107</v>
      </c>
      <c r="K8805">
        <v>7</v>
      </c>
      <c r="L8805">
        <v>8</v>
      </c>
      <c r="N8805">
        <v>1</v>
      </c>
      <c r="O8805">
        <v>1.5253000000000001</v>
      </c>
      <c r="R8805">
        <v>0.54500000000000004</v>
      </c>
    </row>
    <row r="8806" spans="1:18">
      <c r="A8806" t="s">
        <v>2083</v>
      </c>
      <c r="B8806" t="s">
        <v>2082</v>
      </c>
      <c r="D8806">
        <v>2021</v>
      </c>
      <c r="E8806" t="s">
        <v>2105</v>
      </c>
      <c r="F8806" t="s">
        <v>2301</v>
      </c>
      <c r="G8806">
        <v>-27.35</v>
      </c>
      <c r="H8806">
        <v>153.11000000000001</v>
      </c>
      <c r="I8806" t="s">
        <v>2335</v>
      </c>
      <c r="J8806" t="s">
        <v>2107</v>
      </c>
      <c r="K8806">
        <v>8</v>
      </c>
      <c r="L8806">
        <v>9</v>
      </c>
      <c r="N8806">
        <v>1</v>
      </c>
      <c r="O8806">
        <v>1.5253000000000001</v>
      </c>
      <c r="R8806">
        <v>0.54500000000000004</v>
      </c>
    </row>
    <row r="8807" spans="1:18">
      <c r="A8807" t="s">
        <v>2083</v>
      </c>
      <c r="B8807" t="s">
        <v>2082</v>
      </c>
      <c r="D8807">
        <v>2021</v>
      </c>
      <c r="E8807" t="s">
        <v>2105</v>
      </c>
      <c r="F8807" t="s">
        <v>2301</v>
      </c>
      <c r="G8807">
        <v>-27.35</v>
      </c>
      <c r="H8807">
        <v>153.11000000000001</v>
      </c>
      <c r="I8807" t="s">
        <v>2335</v>
      </c>
      <c r="J8807" t="s">
        <v>2107</v>
      </c>
      <c r="K8807">
        <v>9</v>
      </c>
      <c r="L8807">
        <v>10</v>
      </c>
      <c r="N8807">
        <v>1</v>
      </c>
      <c r="O8807">
        <v>1.8044</v>
      </c>
      <c r="R8807">
        <v>0.6</v>
      </c>
    </row>
    <row r="8808" spans="1:18">
      <c r="A8808" t="s">
        <v>2083</v>
      </c>
      <c r="B8808" t="s">
        <v>2082</v>
      </c>
      <c r="D8808">
        <v>2021</v>
      </c>
      <c r="E8808" t="s">
        <v>2105</v>
      </c>
      <c r="F8808" t="s">
        <v>2301</v>
      </c>
      <c r="G8808">
        <v>-27.35</v>
      </c>
      <c r="H8808">
        <v>153.11000000000001</v>
      </c>
      <c r="I8808" t="s">
        <v>2335</v>
      </c>
      <c r="J8808" t="s">
        <v>2107</v>
      </c>
      <c r="K8808">
        <v>10</v>
      </c>
      <c r="L8808">
        <v>11</v>
      </c>
      <c r="N8808">
        <v>1</v>
      </c>
      <c r="O8808">
        <v>1.9863999999999999</v>
      </c>
      <c r="R8808">
        <v>0.66</v>
      </c>
    </row>
    <row r="8809" spans="1:18">
      <c r="A8809" t="s">
        <v>2083</v>
      </c>
      <c r="B8809" t="s">
        <v>2082</v>
      </c>
      <c r="D8809">
        <v>2021</v>
      </c>
      <c r="E8809" t="s">
        <v>2105</v>
      </c>
      <c r="F8809" t="s">
        <v>2301</v>
      </c>
      <c r="G8809">
        <v>-27.35</v>
      </c>
      <c r="H8809">
        <v>153.11000000000001</v>
      </c>
      <c r="I8809" t="s">
        <v>2335</v>
      </c>
      <c r="J8809" t="s">
        <v>2107</v>
      </c>
      <c r="K8809">
        <v>11</v>
      </c>
      <c r="L8809">
        <v>12</v>
      </c>
      <c r="N8809">
        <v>1</v>
      </c>
      <c r="O8809">
        <v>1.9863999999999999</v>
      </c>
      <c r="R8809">
        <v>0.66</v>
      </c>
    </row>
    <row r="8810" spans="1:18">
      <c r="A8810" t="s">
        <v>2083</v>
      </c>
      <c r="B8810" t="s">
        <v>2082</v>
      </c>
      <c r="D8810">
        <v>2021</v>
      </c>
      <c r="E8810" t="s">
        <v>2105</v>
      </c>
      <c r="F8810" t="s">
        <v>2301</v>
      </c>
      <c r="G8810">
        <v>-27.35</v>
      </c>
      <c r="H8810">
        <v>153.11000000000001</v>
      </c>
      <c r="I8810" t="s">
        <v>2335</v>
      </c>
      <c r="J8810" t="s">
        <v>2107</v>
      </c>
      <c r="K8810">
        <v>12</v>
      </c>
      <c r="L8810">
        <v>13</v>
      </c>
      <c r="N8810">
        <v>1</v>
      </c>
      <c r="O8810">
        <v>1.9863999999999999</v>
      </c>
      <c r="R8810">
        <v>0.66</v>
      </c>
    </row>
    <row r="8811" spans="1:18">
      <c r="A8811" t="s">
        <v>2083</v>
      </c>
      <c r="B8811" t="s">
        <v>2082</v>
      </c>
      <c r="D8811">
        <v>2021</v>
      </c>
      <c r="E8811" t="s">
        <v>2105</v>
      </c>
      <c r="F8811" t="s">
        <v>2301</v>
      </c>
      <c r="G8811">
        <v>-27.35</v>
      </c>
      <c r="H8811">
        <v>153.11000000000001</v>
      </c>
      <c r="I8811" t="s">
        <v>2335</v>
      </c>
      <c r="J8811" t="s">
        <v>2107</v>
      </c>
      <c r="K8811">
        <v>13</v>
      </c>
      <c r="L8811">
        <v>14</v>
      </c>
      <c r="N8811">
        <v>1</v>
      </c>
      <c r="O8811">
        <v>1.9863999999999999</v>
      </c>
      <c r="R8811">
        <v>0.66</v>
      </c>
    </row>
    <row r="8812" spans="1:18">
      <c r="A8812" t="s">
        <v>2083</v>
      </c>
      <c r="B8812" t="s">
        <v>2082</v>
      </c>
      <c r="D8812">
        <v>2021</v>
      </c>
      <c r="E8812" t="s">
        <v>2105</v>
      </c>
      <c r="F8812" t="s">
        <v>2301</v>
      </c>
      <c r="G8812">
        <v>-27.35</v>
      </c>
      <c r="H8812">
        <v>153.11000000000001</v>
      </c>
      <c r="I8812" t="s">
        <v>2335</v>
      </c>
      <c r="J8812" t="s">
        <v>2107</v>
      </c>
      <c r="K8812">
        <v>14</v>
      </c>
      <c r="L8812">
        <v>15</v>
      </c>
      <c r="N8812">
        <v>1</v>
      </c>
      <c r="O8812">
        <v>2.1684000000000001</v>
      </c>
      <c r="R8812">
        <v>0.72</v>
      </c>
    </row>
    <row r="8813" spans="1:18">
      <c r="A8813" t="s">
        <v>2083</v>
      </c>
      <c r="B8813" t="s">
        <v>2082</v>
      </c>
      <c r="D8813">
        <v>2021</v>
      </c>
      <c r="E8813" t="s">
        <v>2105</v>
      </c>
      <c r="F8813" t="s">
        <v>2301</v>
      </c>
      <c r="G8813">
        <v>-27.35</v>
      </c>
      <c r="H8813">
        <v>153.11000000000001</v>
      </c>
      <c r="I8813" t="s">
        <v>2335</v>
      </c>
      <c r="J8813" t="s">
        <v>2107</v>
      </c>
      <c r="K8813">
        <v>15</v>
      </c>
      <c r="L8813">
        <v>16</v>
      </c>
      <c r="N8813">
        <v>1</v>
      </c>
      <c r="O8813">
        <v>2.0164</v>
      </c>
      <c r="R8813">
        <v>0.64</v>
      </c>
    </row>
    <row r="8814" spans="1:18">
      <c r="A8814" t="s">
        <v>2083</v>
      </c>
      <c r="B8814" t="s">
        <v>2082</v>
      </c>
      <c r="D8814">
        <v>2021</v>
      </c>
      <c r="E8814" t="s">
        <v>2105</v>
      </c>
      <c r="F8814" t="s">
        <v>2301</v>
      </c>
      <c r="G8814">
        <v>-27.35</v>
      </c>
      <c r="H8814">
        <v>153.11000000000001</v>
      </c>
      <c r="I8814" t="s">
        <v>2335</v>
      </c>
      <c r="J8814" t="s">
        <v>2107</v>
      </c>
      <c r="K8814">
        <v>16</v>
      </c>
      <c r="L8814">
        <v>17</v>
      </c>
      <c r="N8814">
        <v>1</v>
      </c>
      <c r="O8814">
        <v>2.0164</v>
      </c>
      <c r="R8814">
        <v>0.64</v>
      </c>
    </row>
    <row r="8815" spans="1:18">
      <c r="A8815" t="s">
        <v>2083</v>
      </c>
      <c r="B8815" t="s">
        <v>2082</v>
      </c>
      <c r="D8815">
        <v>2021</v>
      </c>
      <c r="E8815" t="s">
        <v>2105</v>
      </c>
      <c r="F8815" t="s">
        <v>2301</v>
      </c>
      <c r="G8815">
        <v>-27.35</v>
      </c>
      <c r="H8815">
        <v>153.11000000000001</v>
      </c>
      <c r="I8815" t="s">
        <v>2335</v>
      </c>
      <c r="J8815" t="s">
        <v>2107</v>
      </c>
      <c r="K8815">
        <v>17</v>
      </c>
      <c r="L8815">
        <v>18</v>
      </c>
      <c r="N8815">
        <v>1</v>
      </c>
      <c r="O8815">
        <v>2.0164</v>
      </c>
      <c r="R8815">
        <v>0.64</v>
      </c>
    </row>
    <row r="8816" spans="1:18">
      <c r="A8816" t="s">
        <v>2083</v>
      </c>
      <c r="B8816" t="s">
        <v>2082</v>
      </c>
      <c r="D8816">
        <v>2021</v>
      </c>
      <c r="E8816" t="s">
        <v>2105</v>
      </c>
      <c r="F8816" t="s">
        <v>2301</v>
      </c>
      <c r="G8816">
        <v>-27.35</v>
      </c>
      <c r="H8816">
        <v>153.11000000000001</v>
      </c>
      <c r="I8816" t="s">
        <v>2335</v>
      </c>
      <c r="J8816" t="s">
        <v>2107</v>
      </c>
      <c r="K8816">
        <v>18</v>
      </c>
      <c r="L8816">
        <v>19</v>
      </c>
      <c r="N8816">
        <v>1</v>
      </c>
      <c r="O8816">
        <v>2.0164</v>
      </c>
      <c r="R8816">
        <v>0.64</v>
      </c>
    </row>
    <row r="8817" spans="1:18">
      <c r="A8817" t="s">
        <v>2083</v>
      </c>
      <c r="B8817" t="s">
        <v>2082</v>
      </c>
      <c r="D8817">
        <v>2021</v>
      </c>
      <c r="E8817" t="s">
        <v>2105</v>
      </c>
      <c r="F8817" t="s">
        <v>2301</v>
      </c>
      <c r="G8817">
        <v>-27.35</v>
      </c>
      <c r="H8817">
        <v>153.11000000000001</v>
      </c>
      <c r="I8817" t="s">
        <v>2335</v>
      </c>
      <c r="J8817" t="s">
        <v>2107</v>
      </c>
      <c r="K8817">
        <v>19</v>
      </c>
      <c r="L8817">
        <v>20</v>
      </c>
      <c r="N8817">
        <v>1</v>
      </c>
      <c r="O8817">
        <v>1.8645</v>
      </c>
      <c r="R8817">
        <v>0.56000000000000005</v>
      </c>
    </row>
    <row r="8818" spans="1:18">
      <c r="A8818" t="s">
        <v>2083</v>
      </c>
      <c r="B8818" t="s">
        <v>2082</v>
      </c>
      <c r="D8818">
        <v>2021</v>
      </c>
      <c r="E8818" t="s">
        <v>2105</v>
      </c>
      <c r="F8818" t="s">
        <v>2301</v>
      </c>
      <c r="G8818">
        <v>-27.35</v>
      </c>
      <c r="H8818">
        <v>153.11000000000001</v>
      </c>
      <c r="I8818" t="s">
        <v>2335</v>
      </c>
      <c r="J8818" t="s">
        <v>2107</v>
      </c>
      <c r="K8818">
        <v>20</v>
      </c>
      <c r="L8818">
        <v>21</v>
      </c>
      <c r="N8818">
        <v>1</v>
      </c>
      <c r="O8818">
        <v>1.9173</v>
      </c>
      <c r="R8818">
        <v>0.58499999999999996</v>
      </c>
    </row>
    <row r="8819" spans="1:18">
      <c r="A8819" t="s">
        <v>2083</v>
      </c>
      <c r="B8819" t="s">
        <v>2082</v>
      </c>
      <c r="D8819">
        <v>2021</v>
      </c>
      <c r="E8819" t="s">
        <v>2105</v>
      </c>
      <c r="F8819" t="s">
        <v>2301</v>
      </c>
      <c r="G8819">
        <v>-27.35</v>
      </c>
      <c r="H8819">
        <v>153.11000000000001</v>
      </c>
      <c r="I8819" t="s">
        <v>2335</v>
      </c>
      <c r="J8819" t="s">
        <v>2107</v>
      </c>
      <c r="K8819">
        <v>21</v>
      </c>
      <c r="L8819">
        <v>22</v>
      </c>
      <c r="N8819">
        <v>1</v>
      </c>
      <c r="O8819">
        <v>1.9173</v>
      </c>
      <c r="R8819">
        <v>0.58499999999999996</v>
      </c>
    </row>
    <row r="8820" spans="1:18">
      <c r="A8820" t="s">
        <v>2083</v>
      </c>
      <c r="B8820" t="s">
        <v>2082</v>
      </c>
      <c r="D8820">
        <v>2021</v>
      </c>
      <c r="E8820" t="s">
        <v>2105</v>
      </c>
      <c r="F8820" t="s">
        <v>2301</v>
      </c>
      <c r="G8820">
        <v>-27.35</v>
      </c>
      <c r="H8820">
        <v>153.11000000000001</v>
      </c>
      <c r="I8820" t="s">
        <v>2335</v>
      </c>
      <c r="J8820" t="s">
        <v>2107</v>
      </c>
      <c r="K8820">
        <v>22</v>
      </c>
      <c r="L8820">
        <v>23</v>
      </c>
      <c r="N8820">
        <v>1</v>
      </c>
      <c r="O8820">
        <v>1.9173</v>
      </c>
      <c r="R8820">
        <v>0.58499999999999996</v>
      </c>
    </row>
    <row r="8821" spans="1:18">
      <c r="A8821" t="s">
        <v>2083</v>
      </c>
      <c r="B8821" t="s">
        <v>2082</v>
      </c>
      <c r="D8821">
        <v>2021</v>
      </c>
      <c r="E8821" t="s">
        <v>2105</v>
      </c>
      <c r="F8821" t="s">
        <v>2301</v>
      </c>
      <c r="G8821">
        <v>-27.35</v>
      </c>
      <c r="H8821">
        <v>153.11000000000001</v>
      </c>
      <c r="I8821" t="s">
        <v>2335</v>
      </c>
      <c r="J8821" t="s">
        <v>2107</v>
      </c>
      <c r="K8821">
        <v>23</v>
      </c>
      <c r="L8821">
        <v>24</v>
      </c>
      <c r="N8821">
        <v>1</v>
      </c>
      <c r="O8821">
        <v>1.9173</v>
      </c>
      <c r="R8821">
        <v>0.58499999999999996</v>
      </c>
    </row>
    <row r="8822" spans="1:18">
      <c r="A8822" t="s">
        <v>2083</v>
      </c>
      <c r="B8822" t="s">
        <v>2082</v>
      </c>
      <c r="D8822">
        <v>2021</v>
      </c>
      <c r="E8822" t="s">
        <v>2105</v>
      </c>
      <c r="F8822" t="s">
        <v>2301</v>
      </c>
      <c r="G8822">
        <v>-27.35</v>
      </c>
      <c r="H8822">
        <v>153.11000000000001</v>
      </c>
      <c r="I8822" t="s">
        <v>2335</v>
      </c>
      <c r="J8822" t="s">
        <v>2107</v>
      </c>
      <c r="K8822">
        <v>24</v>
      </c>
      <c r="L8822">
        <v>25</v>
      </c>
      <c r="N8822">
        <v>1</v>
      </c>
      <c r="O8822">
        <v>1.9701</v>
      </c>
      <c r="R8822">
        <v>0.61</v>
      </c>
    </row>
    <row r="8823" spans="1:18">
      <c r="A8823" t="s">
        <v>2083</v>
      </c>
      <c r="B8823" t="s">
        <v>2082</v>
      </c>
      <c r="D8823">
        <v>2021</v>
      </c>
      <c r="E8823" t="s">
        <v>2105</v>
      </c>
      <c r="F8823" t="s">
        <v>2301</v>
      </c>
      <c r="G8823">
        <v>-27.35</v>
      </c>
      <c r="H8823">
        <v>153.11000000000001</v>
      </c>
      <c r="I8823" t="s">
        <v>2335</v>
      </c>
      <c r="J8823" t="s">
        <v>2107</v>
      </c>
      <c r="K8823">
        <v>25</v>
      </c>
      <c r="L8823">
        <v>26</v>
      </c>
      <c r="N8823">
        <v>1</v>
      </c>
      <c r="O8823">
        <v>2.0217000000000001</v>
      </c>
      <c r="R8823">
        <v>0.64500000000000002</v>
      </c>
    </row>
    <row r="8824" spans="1:18">
      <c r="A8824" t="s">
        <v>2083</v>
      </c>
      <c r="B8824" t="s">
        <v>2082</v>
      </c>
      <c r="D8824">
        <v>2021</v>
      </c>
      <c r="E8824" t="s">
        <v>2105</v>
      </c>
      <c r="F8824" t="s">
        <v>2301</v>
      </c>
      <c r="G8824">
        <v>-27.35</v>
      </c>
      <c r="H8824">
        <v>153.11000000000001</v>
      </c>
      <c r="I8824" t="s">
        <v>2335</v>
      </c>
      <c r="J8824" t="s">
        <v>2107</v>
      </c>
      <c r="K8824">
        <v>26</v>
      </c>
      <c r="L8824">
        <v>27</v>
      </c>
      <c r="N8824">
        <v>1</v>
      </c>
      <c r="O8824">
        <v>2.0217000000000001</v>
      </c>
      <c r="R8824">
        <v>0.64500000000000002</v>
      </c>
    </row>
    <row r="8825" spans="1:18">
      <c r="A8825" t="s">
        <v>2083</v>
      </c>
      <c r="B8825" t="s">
        <v>2082</v>
      </c>
      <c r="D8825">
        <v>2021</v>
      </c>
      <c r="E8825" t="s">
        <v>2105</v>
      </c>
      <c r="F8825" t="s">
        <v>2301</v>
      </c>
      <c r="G8825">
        <v>-27.35</v>
      </c>
      <c r="H8825">
        <v>153.11000000000001</v>
      </c>
      <c r="I8825" t="s">
        <v>2335</v>
      </c>
      <c r="J8825" t="s">
        <v>2107</v>
      </c>
      <c r="K8825">
        <v>27</v>
      </c>
      <c r="L8825">
        <v>28</v>
      </c>
      <c r="N8825">
        <v>1</v>
      </c>
      <c r="O8825">
        <v>2.0217000000000001</v>
      </c>
      <c r="R8825">
        <v>0.64500000000000002</v>
      </c>
    </row>
    <row r="8826" spans="1:18">
      <c r="A8826" t="s">
        <v>2083</v>
      </c>
      <c r="B8826" t="s">
        <v>2082</v>
      </c>
      <c r="D8826">
        <v>2021</v>
      </c>
      <c r="E8826" t="s">
        <v>2105</v>
      </c>
      <c r="F8826" t="s">
        <v>2301</v>
      </c>
      <c r="G8826">
        <v>-27.35</v>
      </c>
      <c r="H8826">
        <v>153.11000000000001</v>
      </c>
      <c r="I8826" t="s">
        <v>2335</v>
      </c>
      <c r="J8826" t="s">
        <v>2107</v>
      </c>
      <c r="K8826">
        <v>28</v>
      </c>
      <c r="L8826">
        <v>29</v>
      </c>
      <c r="N8826">
        <v>1</v>
      </c>
      <c r="O8826">
        <v>2.0217000000000001</v>
      </c>
      <c r="R8826">
        <v>0.64500000000000002</v>
      </c>
    </row>
    <row r="8827" spans="1:18">
      <c r="A8827" t="s">
        <v>2083</v>
      </c>
      <c r="B8827" t="s">
        <v>2082</v>
      </c>
      <c r="D8827">
        <v>2021</v>
      </c>
      <c r="E8827" t="s">
        <v>2105</v>
      </c>
      <c r="F8827" t="s">
        <v>2301</v>
      </c>
      <c r="G8827">
        <v>-27.35</v>
      </c>
      <c r="H8827">
        <v>153.11000000000001</v>
      </c>
      <c r="I8827" t="s">
        <v>2335</v>
      </c>
      <c r="J8827" t="s">
        <v>2107</v>
      </c>
      <c r="K8827">
        <v>29</v>
      </c>
      <c r="L8827">
        <v>30</v>
      </c>
      <c r="N8827">
        <v>1</v>
      </c>
      <c r="O8827">
        <v>2.0733000000000001</v>
      </c>
      <c r="R8827">
        <v>0.68</v>
      </c>
    </row>
    <row r="8828" spans="1:18">
      <c r="A8828" t="s">
        <v>2083</v>
      </c>
      <c r="B8828" t="s">
        <v>2082</v>
      </c>
      <c r="D8828">
        <v>2021</v>
      </c>
      <c r="E8828" t="s">
        <v>2105</v>
      </c>
      <c r="F8828" t="s">
        <v>2301</v>
      </c>
      <c r="G8828">
        <v>-27.35</v>
      </c>
      <c r="H8828">
        <v>153.11000000000001</v>
      </c>
      <c r="I8828" t="s">
        <v>2335</v>
      </c>
      <c r="J8828" t="s">
        <v>2107</v>
      </c>
      <c r="K8828">
        <v>30</v>
      </c>
      <c r="L8828">
        <v>31</v>
      </c>
      <c r="N8828">
        <v>1</v>
      </c>
      <c r="O8828">
        <v>1.8173999999999999</v>
      </c>
      <c r="R8828">
        <v>0.73</v>
      </c>
    </row>
    <row r="8829" spans="1:18">
      <c r="A8829" t="s">
        <v>2083</v>
      </c>
      <c r="B8829" t="s">
        <v>2082</v>
      </c>
      <c r="D8829">
        <v>2021</v>
      </c>
      <c r="E8829" t="s">
        <v>2105</v>
      </c>
      <c r="F8829" t="s">
        <v>2301</v>
      </c>
      <c r="G8829">
        <v>-27.35</v>
      </c>
      <c r="H8829">
        <v>153.11000000000001</v>
      </c>
      <c r="I8829" t="s">
        <v>2335</v>
      </c>
      <c r="J8829" t="s">
        <v>2107</v>
      </c>
      <c r="K8829">
        <v>31</v>
      </c>
      <c r="L8829">
        <v>32</v>
      </c>
      <c r="N8829">
        <v>1</v>
      </c>
      <c r="O8829">
        <v>1.8173999999999999</v>
      </c>
      <c r="R8829">
        <v>0.73</v>
      </c>
    </row>
    <row r="8830" spans="1:18">
      <c r="A8830" t="s">
        <v>2083</v>
      </c>
      <c r="B8830" t="s">
        <v>2082</v>
      </c>
      <c r="D8830">
        <v>2021</v>
      </c>
      <c r="E8830" t="s">
        <v>2105</v>
      </c>
      <c r="F8830" t="s">
        <v>2301</v>
      </c>
      <c r="G8830">
        <v>-27.35</v>
      </c>
      <c r="H8830">
        <v>153.11000000000001</v>
      </c>
      <c r="I8830" t="s">
        <v>2335</v>
      </c>
      <c r="J8830" t="s">
        <v>2107</v>
      </c>
      <c r="K8830">
        <v>32</v>
      </c>
      <c r="L8830">
        <v>33</v>
      </c>
      <c r="N8830">
        <v>1</v>
      </c>
      <c r="O8830">
        <v>1.8173999999999999</v>
      </c>
      <c r="R8830">
        <v>0.73</v>
      </c>
    </row>
    <row r="8831" spans="1:18">
      <c r="A8831" t="s">
        <v>2083</v>
      </c>
      <c r="B8831" t="s">
        <v>2082</v>
      </c>
      <c r="D8831">
        <v>2021</v>
      </c>
      <c r="E8831" t="s">
        <v>2105</v>
      </c>
      <c r="F8831" t="s">
        <v>2301</v>
      </c>
      <c r="G8831">
        <v>-27.35</v>
      </c>
      <c r="H8831">
        <v>153.11000000000001</v>
      </c>
      <c r="I8831" t="s">
        <v>2335</v>
      </c>
      <c r="J8831" t="s">
        <v>2107</v>
      </c>
      <c r="K8831">
        <v>33</v>
      </c>
      <c r="L8831">
        <v>34</v>
      </c>
      <c r="N8831">
        <v>1</v>
      </c>
      <c r="O8831">
        <v>1.8173999999999999</v>
      </c>
      <c r="R8831">
        <v>0.73</v>
      </c>
    </row>
    <row r="8832" spans="1:18">
      <c r="A8832" t="s">
        <v>2083</v>
      </c>
      <c r="B8832" t="s">
        <v>2082</v>
      </c>
      <c r="D8832">
        <v>2021</v>
      </c>
      <c r="E8832" t="s">
        <v>2105</v>
      </c>
      <c r="F8832" t="s">
        <v>2301</v>
      </c>
      <c r="G8832">
        <v>-27.35</v>
      </c>
      <c r="H8832">
        <v>153.11000000000001</v>
      </c>
      <c r="I8832" t="s">
        <v>2335</v>
      </c>
      <c r="J8832" t="s">
        <v>2107</v>
      </c>
      <c r="K8832">
        <v>34</v>
      </c>
      <c r="L8832">
        <v>35</v>
      </c>
      <c r="N8832">
        <v>1</v>
      </c>
      <c r="O8832">
        <v>1.5615000000000001</v>
      </c>
      <c r="R8832">
        <v>0.78</v>
      </c>
    </row>
    <row r="8833" spans="1:18">
      <c r="A8833" t="s">
        <v>2083</v>
      </c>
      <c r="B8833" t="s">
        <v>2082</v>
      </c>
      <c r="D8833">
        <v>2021</v>
      </c>
      <c r="E8833" t="s">
        <v>2105</v>
      </c>
      <c r="F8833" t="s">
        <v>2301</v>
      </c>
      <c r="G8833">
        <v>-27.35</v>
      </c>
      <c r="H8833">
        <v>153.11000000000001</v>
      </c>
      <c r="I8833" t="s">
        <v>2335</v>
      </c>
      <c r="J8833" t="s">
        <v>2107</v>
      </c>
      <c r="K8833">
        <v>35</v>
      </c>
      <c r="L8833">
        <v>36</v>
      </c>
      <c r="N8833">
        <v>1</v>
      </c>
      <c r="O8833">
        <v>1.5130999999999999</v>
      </c>
      <c r="R8833">
        <v>0.64500000000000002</v>
      </c>
    </row>
    <row r="8834" spans="1:18">
      <c r="A8834" t="s">
        <v>2083</v>
      </c>
      <c r="B8834" t="s">
        <v>2082</v>
      </c>
      <c r="D8834">
        <v>2021</v>
      </c>
      <c r="E8834" t="s">
        <v>2105</v>
      </c>
      <c r="F8834" t="s">
        <v>2301</v>
      </c>
      <c r="G8834">
        <v>-27.35</v>
      </c>
      <c r="H8834">
        <v>153.11000000000001</v>
      </c>
      <c r="I8834" t="s">
        <v>2335</v>
      </c>
      <c r="J8834" t="s">
        <v>2107</v>
      </c>
      <c r="K8834">
        <v>36</v>
      </c>
      <c r="L8834">
        <v>37</v>
      </c>
      <c r="N8834">
        <v>1</v>
      </c>
      <c r="O8834">
        <v>1.5130999999999999</v>
      </c>
      <c r="R8834">
        <v>0.64500000000000002</v>
      </c>
    </row>
    <row r="8835" spans="1:18">
      <c r="A8835" t="s">
        <v>2083</v>
      </c>
      <c r="B8835" t="s">
        <v>2082</v>
      </c>
      <c r="D8835">
        <v>2021</v>
      </c>
      <c r="E8835" t="s">
        <v>2105</v>
      </c>
      <c r="F8835" t="s">
        <v>2301</v>
      </c>
      <c r="G8835">
        <v>-27.35</v>
      </c>
      <c r="H8835">
        <v>153.11000000000001</v>
      </c>
      <c r="I8835" t="s">
        <v>2335</v>
      </c>
      <c r="J8835" t="s">
        <v>2107</v>
      </c>
      <c r="K8835">
        <v>37</v>
      </c>
      <c r="L8835">
        <v>38</v>
      </c>
      <c r="N8835">
        <v>1</v>
      </c>
      <c r="O8835">
        <v>1.5130999999999999</v>
      </c>
      <c r="R8835">
        <v>0.64500000000000002</v>
      </c>
    </row>
    <row r="8836" spans="1:18">
      <c r="A8836" t="s">
        <v>2083</v>
      </c>
      <c r="B8836" t="s">
        <v>2082</v>
      </c>
      <c r="D8836">
        <v>2021</v>
      </c>
      <c r="E8836" t="s">
        <v>2105</v>
      </c>
      <c r="F8836" t="s">
        <v>2301</v>
      </c>
      <c r="G8836">
        <v>-27.35</v>
      </c>
      <c r="H8836">
        <v>153.11000000000001</v>
      </c>
      <c r="I8836" t="s">
        <v>2335</v>
      </c>
      <c r="J8836" t="s">
        <v>2107</v>
      </c>
      <c r="K8836">
        <v>38</v>
      </c>
      <c r="L8836">
        <v>39</v>
      </c>
      <c r="N8836">
        <v>1</v>
      </c>
      <c r="O8836">
        <v>1.5130999999999999</v>
      </c>
      <c r="R8836">
        <v>0.64500000000000002</v>
      </c>
    </row>
    <row r="8837" spans="1:18">
      <c r="A8837" t="s">
        <v>2083</v>
      </c>
      <c r="B8837" t="s">
        <v>2082</v>
      </c>
      <c r="D8837">
        <v>2021</v>
      </c>
      <c r="E8837" t="s">
        <v>2105</v>
      </c>
      <c r="F8837" t="s">
        <v>2301</v>
      </c>
      <c r="G8837">
        <v>-27.35</v>
      </c>
      <c r="H8837">
        <v>153.11000000000001</v>
      </c>
      <c r="I8837" t="s">
        <v>2335</v>
      </c>
      <c r="J8837" t="s">
        <v>2107</v>
      </c>
      <c r="K8837">
        <v>39</v>
      </c>
      <c r="L8837">
        <v>40</v>
      </c>
      <c r="N8837">
        <v>1</v>
      </c>
      <c r="O8837">
        <v>1.4648000000000001</v>
      </c>
      <c r="R8837">
        <v>0.64500000000000002</v>
      </c>
    </row>
    <row r="8838" spans="1:18">
      <c r="A8838" t="s">
        <v>2083</v>
      </c>
      <c r="B8838" t="s">
        <v>2082</v>
      </c>
      <c r="D8838">
        <v>2021</v>
      </c>
      <c r="E8838" t="s">
        <v>2105</v>
      </c>
      <c r="F8838" t="s">
        <v>2301</v>
      </c>
      <c r="G8838">
        <v>-27.35</v>
      </c>
      <c r="H8838">
        <v>153.11000000000001</v>
      </c>
      <c r="I8838" t="s">
        <v>2335</v>
      </c>
      <c r="J8838" t="s">
        <v>2107</v>
      </c>
      <c r="K8838">
        <v>40</v>
      </c>
      <c r="L8838">
        <v>41</v>
      </c>
      <c r="N8838">
        <v>1</v>
      </c>
      <c r="O8838">
        <v>1.6962999999999999</v>
      </c>
      <c r="R8838">
        <v>0.64500000000000002</v>
      </c>
    </row>
    <row r="8839" spans="1:18">
      <c r="A8839" t="s">
        <v>2083</v>
      </c>
      <c r="B8839" t="s">
        <v>2082</v>
      </c>
      <c r="D8839">
        <v>2021</v>
      </c>
      <c r="E8839" t="s">
        <v>2105</v>
      </c>
      <c r="F8839" t="s">
        <v>2301</v>
      </c>
      <c r="G8839">
        <v>-27.35</v>
      </c>
      <c r="H8839">
        <v>153.11000000000001</v>
      </c>
      <c r="I8839" t="s">
        <v>2335</v>
      </c>
      <c r="J8839" t="s">
        <v>2107</v>
      </c>
      <c r="K8839">
        <v>41</v>
      </c>
      <c r="L8839">
        <v>42</v>
      </c>
      <c r="N8839">
        <v>1</v>
      </c>
      <c r="O8839">
        <v>1.6962999999999999</v>
      </c>
      <c r="R8839">
        <v>0.64500000000000002</v>
      </c>
    </row>
    <row r="8840" spans="1:18">
      <c r="A8840" t="s">
        <v>2083</v>
      </c>
      <c r="B8840" t="s">
        <v>2082</v>
      </c>
      <c r="D8840">
        <v>2021</v>
      </c>
      <c r="E8840" t="s">
        <v>2105</v>
      </c>
      <c r="F8840" t="s">
        <v>2301</v>
      </c>
      <c r="G8840">
        <v>-27.35</v>
      </c>
      <c r="H8840">
        <v>153.11000000000001</v>
      </c>
      <c r="I8840" t="s">
        <v>2335</v>
      </c>
      <c r="J8840" t="s">
        <v>2107</v>
      </c>
      <c r="K8840">
        <v>42</v>
      </c>
      <c r="L8840">
        <v>43</v>
      </c>
      <c r="N8840">
        <v>1</v>
      </c>
      <c r="O8840">
        <v>1.6962999999999999</v>
      </c>
      <c r="R8840">
        <v>0.64500000000000002</v>
      </c>
    </row>
    <row r="8841" spans="1:18">
      <c r="A8841" t="s">
        <v>2083</v>
      </c>
      <c r="B8841" t="s">
        <v>2082</v>
      </c>
      <c r="D8841">
        <v>2021</v>
      </c>
      <c r="E8841" t="s">
        <v>2105</v>
      </c>
      <c r="F8841" t="s">
        <v>2301</v>
      </c>
      <c r="G8841">
        <v>-27.35</v>
      </c>
      <c r="H8841">
        <v>153.11000000000001</v>
      </c>
      <c r="I8841" t="s">
        <v>2335</v>
      </c>
      <c r="J8841" t="s">
        <v>2107</v>
      </c>
      <c r="K8841">
        <v>43</v>
      </c>
      <c r="L8841">
        <v>44</v>
      </c>
      <c r="N8841">
        <v>1</v>
      </c>
      <c r="O8841">
        <v>1.6962999999999999</v>
      </c>
      <c r="R8841">
        <v>0.64500000000000002</v>
      </c>
    </row>
    <row r="8842" spans="1:18">
      <c r="A8842" t="s">
        <v>2083</v>
      </c>
      <c r="B8842" t="s">
        <v>2082</v>
      </c>
      <c r="D8842">
        <v>2021</v>
      </c>
      <c r="E8842" t="s">
        <v>2105</v>
      </c>
      <c r="F8842" t="s">
        <v>2301</v>
      </c>
      <c r="G8842">
        <v>-27.35</v>
      </c>
      <c r="H8842">
        <v>153.11000000000001</v>
      </c>
      <c r="I8842" t="s">
        <v>2335</v>
      </c>
      <c r="J8842" t="s">
        <v>2107</v>
      </c>
      <c r="K8842">
        <v>44</v>
      </c>
      <c r="L8842">
        <v>45</v>
      </c>
      <c r="N8842">
        <v>1</v>
      </c>
      <c r="O8842">
        <v>1.9278999999999999</v>
      </c>
      <c r="R8842">
        <v>0.51</v>
      </c>
    </row>
    <row r="8843" spans="1:18">
      <c r="A8843" t="s">
        <v>2083</v>
      </c>
      <c r="B8843" t="s">
        <v>2082</v>
      </c>
      <c r="D8843">
        <v>2021</v>
      </c>
      <c r="E8843" t="s">
        <v>2105</v>
      </c>
      <c r="F8843" t="s">
        <v>2301</v>
      </c>
      <c r="G8843">
        <v>-27.35</v>
      </c>
      <c r="H8843">
        <v>153.11000000000001</v>
      </c>
      <c r="I8843" t="s">
        <v>2335</v>
      </c>
      <c r="J8843" t="s">
        <v>2107</v>
      </c>
      <c r="K8843">
        <v>45</v>
      </c>
      <c r="L8843">
        <v>46</v>
      </c>
      <c r="N8843">
        <v>1</v>
      </c>
      <c r="O8843">
        <v>1.7715000000000001</v>
      </c>
      <c r="R8843">
        <v>0.43</v>
      </c>
    </row>
    <row r="8844" spans="1:18">
      <c r="A8844" t="s">
        <v>2083</v>
      </c>
      <c r="B8844" t="s">
        <v>2082</v>
      </c>
      <c r="D8844">
        <v>2021</v>
      </c>
      <c r="E8844" t="s">
        <v>2105</v>
      </c>
      <c r="F8844" t="s">
        <v>2301</v>
      </c>
      <c r="G8844">
        <v>-27.35</v>
      </c>
      <c r="H8844">
        <v>153.11000000000001</v>
      </c>
      <c r="I8844" t="s">
        <v>2335</v>
      </c>
      <c r="J8844" t="s">
        <v>2107</v>
      </c>
      <c r="K8844">
        <v>46</v>
      </c>
      <c r="L8844">
        <v>47</v>
      </c>
      <c r="N8844">
        <v>1</v>
      </c>
      <c r="O8844">
        <v>1.7715000000000001</v>
      </c>
      <c r="R8844">
        <v>0.43</v>
      </c>
    </row>
    <row r="8845" spans="1:18">
      <c r="A8845" t="s">
        <v>2083</v>
      </c>
      <c r="B8845" t="s">
        <v>2082</v>
      </c>
      <c r="D8845">
        <v>2021</v>
      </c>
      <c r="E8845" t="s">
        <v>2105</v>
      </c>
      <c r="F8845" t="s">
        <v>2301</v>
      </c>
      <c r="G8845">
        <v>-27.35</v>
      </c>
      <c r="H8845">
        <v>153.11000000000001</v>
      </c>
      <c r="I8845" t="s">
        <v>2335</v>
      </c>
      <c r="J8845" t="s">
        <v>2107</v>
      </c>
      <c r="K8845">
        <v>47</v>
      </c>
      <c r="L8845">
        <v>48</v>
      </c>
      <c r="N8845">
        <v>1</v>
      </c>
      <c r="O8845">
        <v>1.7715000000000001</v>
      </c>
      <c r="R8845">
        <v>0.43</v>
      </c>
    </row>
    <row r="8846" spans="1:18">
      <c r="A8846" t="s">
        <v>2083</v>
      </c>
      <c r="B8846" t="s">
        <v>2082</v>
      </c>
      <c r="D8846">
        <v>2021</v>
      </c>
      <c r="E8846" t="s">
        <v>2105</v>
      </c>
      <c r="F8846" t="s">
        <v>2301</v>
      </c>
      <c r="G8846">
        <v>-27.35</v>
      </c>
      <c r="H8846">
        <v>153.11000000000001</v>
      </c>
      <c r="I8846" t="s">
        <v>2335</v>
      </c>
      <c r="J8846" t="s">
        <v>2107</v>
      </c>
      <c r="K8846">
        <v>48</v>
      </c>
      <c r="L8846">
        <v>49</v>
      </c>
      <c r="N8846">
        <v>1</v>
      </c>
      <c r="O8846">
        <v>1.7715000000000001</v>
      </c>
      <c r="R8846">
        <v>0.43</v>
      </c>
    </row>
    <row r="8847" spans="1:18">
      <c r="A8847" t="s">
        <v>2083</v>
      </c>
      <c r="B8847" t="s">
        <v>2082</v>
      </c>
      <c r="D8847">
        <v>2021</v>
      </c>
      <c r="E8847" t="s">
        <v>2105</v>
      </c>
      <c r="F8847" t="s">
        <v>2301</v>
      </c>
      <c r="G8847">
        <v>-27.35</v>
      </c>
      <c r="H8847">
        <v>153.11000000000001</v>
      </c>
      <c r="I8847" t="s">
        <v>2335</v>
      </c>
      <c r="J8847" t="s">
        <v>2107</v>
      </c>
      <c r="K8847">
        <v>49</v>
      </c>
      <c r="L8847">
        <v>50</v>
      </c>
      <c r="N8847">
        <v>1</v>
      </c>
      <c r="O8847">
        <v>1.6151</v>
      </c>
      <c r="R8847">
        <v>0.35</v>
      </c>
    </row>
    <row r="8848" spans="1:18">
      <c r="A8848" t="s">
        <v>2083</v>
      </c>
      <c r="B8848" t="s">
        <v>2082</v>
      </c>
      <c r="D8848">
        <v>2021</v>
      </c>
      <c r="E8848" t="s">
        <v>2105</v>
      </c>
      <c r="F8848" t="s">
        <v>2301</v>
      </c>
      <c r="G8848">
        <v>-27.35</v>
      </c>
      <c r="H8848">
        <v>153.11000000000001</v>
      </c>
      <c r="I8848" t="s">
        <v>2335</v>
      </c>
      <c r="J8848" t="s">
        <v>2107</v>
      </c>
      <c r="K8848">
        <v>50</v>
      </c>
      <c r="L8848">
        <v>51</v>
      </c>
      <c r="N8848">
        <v>1</v>
      </c>
      <c r="O8848">
        <v>1.7950999999999999</v>
      </c>
      <c r="R8848">
        <v>0.44500000000000001</v>
      </c>
    </row>
    <row r="8849" spans="1:18">
      <c r="A8849" t="s">
        <v>2083</v>
      </c>
      <c r="B8849" t="s">
        <v>2082</v>
      </c>
      <c r="D8849">
        <v>2021</v>
      </c>
      <c r="E8849" t="s">
        <v>2105</v>
      </c>
      <c r="F8849" t="s">
        <v>2301</v>
      </c>
      <c r="G8849">
        <v>-27.35</v>
      </c>
      <c r="H8849">
        <v>153.11000000000001</v>
      </c>
      <c r="I8849" t="s">
        <v>2335</v>
      </c>
      <c r="J8849" t="s">
        <v>2107</v>
      </c>
      <c r="K8849">
        <v>51</v>
      </c>
      <c r="L8849">
        <v>52</v>
      </c>
      <c r="N8849">
        <v>1</v>
      </c>
      <c r="O8849">
        <v>1.7950999999999999</v>
      </c>
      <c r="R8849">
        <v>0.44500000000000001</v>
      </c>
    </row>
    <row r="8850" spans="1:18">
      <c r="A8850" t="s">
        <v>2083</v>
      </c>
      <c r="B8850" t="s">
        <v>2082</v>
      </c>
      <c r="D8850">
        <v>2021</v>
      </c>
      <c r="E8850" t="s">
        <v>2105</v>
      </c>
      <c r="F8850" t="s">
        <v>2301</v>
      </c>
      <c r="G8850">
        <v>-27.35</v>
      </c>
      <c r="H8850">
        <v>153.11000000000001</v>
      </c>
      <c r="I8850" t="s">
        <v>2335</v>
      </c>
      <c r="J8850" t="s">
        <v>2107</v>
      </c>
      <c r="K8850">
        <v>52</v>
      </c>
      <c r="L8850">
        <v>53</v>
      </c>
      <c r="N8850">
        <v>1</v>
      </c>
      <c r="O8850">
        <v>1.7950999999999999</v>
      </c>
      <c r="R8850">
        <v>0.44500000000000001</v>
      </c>
    </row>
    <row r="8851" spans="1:18">
      <c r="A8851" t="s">
        <v>2083</v>
      </c>
      <c r="B8851" t="s">
        <v>2082</v>
      </c>
      <c r="D8851">
        <v>2021</v>
      </c>
      <c r="E8851" t="s">
        <v>2105</v>
      </c>
      <c r="F8851" t="s">
        <v>2301</v>
      </c>
      <c r="G8851">
        <v>-27.35</v>
      </c>
      <c r="H8851">
        <v>153.11000000000001</v>
      </c>
      <c r="I8851" t="s">
        <v>2335</v>
      </c>
      <c r="J8851" t="s">
        <v>2107</v>
      </c>
      <c r="K8851">
        <v>53</v>
      </c>
      <c r="L8851">
        <v>54</v>
      </c>
      <c r="N8851">
        <v>1</v>
      </c>
      <c r="O8851">
        <v>1.7950999999999999</v>
      </c>
      <c r="R8851">
        <v>0.44500000000000001</v>
      </c>
    </row>
    <row r="8852" spans="1:18">
      <c r="A8852" t="s">
        <v>2083</v>
      </c>
      <c r="B8852" t="s">
        <v>2082</v>
      </c>
      <c r="D8852">
        <v>2021</v>
      </c>
      <c r="E8852" t="s">
        <v>2105</v>
      </c>
      <c r="F8852" t="s">
        <v>2301</v>
      </c>
      <c r="G8852">
        <v>-27.35</v>
      </c>
      <c r="H8852">
        <v>153.11000000000001</v>
      </c>
      <c r="I8852" t="s">
        <v>2335</v>
      </c>
      <c r="J8852" t="s">
        <v>2107</v>
      </c>
      <c r="K8852">
        <v>54</v>
      </c>
      <c r="L8852">
        <v>55</v>
      </c>
      <c r="N8852">
        <v>1</v>
      </c>
      <c r="O8852">
        <v>1.9750000000000001</v>
      </c>
      <c r="R8852">
        <v>0.54</v>
      </c>
    </row>
    <row r="8853" spans="1:18">
      <c r="A8853" t="s">
        <v>2083</v>
      </c>
      <c r="B8853" t="s">
        <v>2082</v>
      </c>
      <c r="D8853">
        <v>2021</v>
      </c>
      <c r="E8853" t="s">
        <v>2105</v>
      </c>
      <c r="F8853" t="s">
        <v>2301</v>
      </c>
      <c r="G8853">
        <v>-27.35</v>
      </c>
      <c r="H8853">
        <v>153.11000000000001</v>
      </c>
      <c r="I8853" t="s">
        <v>2335</v>
      </c>
      <c r="J8853" t="s">
        <v>2107</v>
      </c>
      <c r="K8853">
        <v>55</v>
      </c>
      <c r="L8853">
        <v>56</v>
      </c>
      <c r="N8853">
        <v>1</v>
      </c>
      <c r="O8853">
        <v>1.9214</v>
      </c>
      <c r="R8853">
        <v>0.68</v>
      </c>
    </row>
    <row r="8854" spans="1:18">
      <c r="A8854" t="s">
        <v>2083</v>
      </c>
      <c r="B8854" t="s">
        <v>2082</v>
      </c>
      <c r="D8854">
        <v>2021</v>
      </c>
      <c r="E8854" t="s">
        <v>2105</v>
      </c>
      <c r="F8854" t="s">
        <v>2301</v>
      </c>
      <c r="G8854">
        <v>-27.35</v>
      </c>
      <c r="H8854">
        <v>153.11000000000001</v>
      </c>
      <c r="I8854" t="s">
        <v>2335</v>
      </c>
      <c r="J8854" t="s">
        <v>2107</v>
      </c>
      <c r="K8854">
        <v>56</v>
      </c>
      <c r="L8854">
        <v>57</v>
      </c>
      <c r="N8854">
        <v>1</v>
      </c>
      <c r="O8854">
        <v>1.9214</v>
      </c>
      <c r="R8854">
        <v>0.68</v>
      </c>
    </row>
    <row r="8855" spans="1:18">
      <c r="A8855" t="s">
        <v>2083</v>
      </c>
      <c r="B8855" t="s">
        <v>2082</v>
      </c>
      <c r="D8855">
        <v>2021</v>
      </c>
      <c r="E8855" t="s">
        <v>2105</v>
      </c>
      <c r="F8855" t="s">
        <v>2301</v>
      </c>
      <c r="G8855">
        <v>-27.35</v>
      </c>
      <c r="H8855">
        <v>153.11000000000001</v>
      </c>
      <c r="I8855" t="s">
        <v>2335</v>
      </c>
      <c r="J8855" t="s">
        <v>2107</v>
      </c>
      <c r="K8855">
        <v>57</v>
      </c>
      <c r="L8855">
        <v>58</v>
      </c>
      <c r="N8855">
        <v>1</v>
      </c>
      <c r="O8855">
        <v>1.9214</v>
      </c>
      <c r="R8855">
        <v>0.68</v>
      </c>
    </row>
    <row r="8856" spans="1:18">
      <c r="A8856" t="s">
        <v>2083</v>
      </c>
      <c r="B8856" t="s">
        <v>2082</v>
      </c>
      <c r="D8856">
        <v>2021</v>
      </c>
      <c r="E8856" t="s">
        <v>2105</v>
      </c>
      <c r="F8856" t="s">
        <v>2301</v>
      </c>
      <c r="G8856">
        <v>-27.35</v>
      </c>
      <c r="H8856">
        <v>153.11000000000001</v>
      </c>
      <c r="I8856" t="s">
        <v>2335</v>
      </c>
      <c r="J8856" t="s">
        <v>2107</v>
      </c>
      <c r="K8856">
        <v>58</v>
      </c>
      <c r="L8856">
        <v>59</v>
      </c>
      <c r="N8856">
        <v>1</v>
      </c>
      <c r="O8856">
        <v>1.9214</v>
      </c>
      <c r="R8856">
        <v>0.68</v>
      </c>
    </row>
    <row r="8857" spans="1:18">
      <c r="A8857" t="s">
        <v>2083</v>
      </c>
      <c r="B8857" t="s">
        <v>2082</v>
      </c>
      <c r="D8857">
        <v>2021</v>
      </c>
      <c r="E8857" t="s">
        <v>2105</v>
      </c>
      <c r="F8857" t="s">
        <v>2301</v>
      </c>
      <c r="G8857">
        <v>-27.35</v>
      </c>
      <c r="H8857">
        <v>153.11000000000001</v>
      </c>
      <c r="I8857" t="s">
        <v>2335</v>
      </c>
      <c r="J8857" t="s">
        <v>2107</v>
      </c>
      <c r="K8857">
        <v>59</v>
      </c>
      <c r="L8857">
        <v>60</v>
      </c>
      <c r="N8857">
        <v>1</v>
      </c>
      <c r="O8857">
        <v>1.8677999999999999</v>
      </c>
      <c r="R8857">
        <v>0.82</v>
      </c>
    </row>
    <row r="8858" spans="1:18">
      <c r="A8858" t="s">
        <v>2083</v>
      </c>
      <c r="B8858" t="s">
        <v>2082</v>
      </c>
      <c r="D8858">
        <v>2021</v>
      </c>
      <c r="E8858" t="s">
        <v>2105</v>
      </c>
      <c r="F8858" t="s">
        <v>2301</v>
      </c>
      <c r="G8858">
        <v>-27.35</v>
      </c>
      <c r="H8858">
        <v>153.11000000000001</v>
      </c>
      <c r="I8858" t="s">
        <v>2335</v>
      </c>
      <c r="J8858" t="s">
        <v>2107</v>
      </c>
      <c r="K8858">
        <v>60</v>
      </c>
      <c r="L8858">
        <v>61</v>
      </c>
      <c r="N8858">
        <v>1</v>
      </c>
      <c r="O8858">
        <v>1.8239000000000001</v>
      </c>
      <c r="R8858">
        <v>0.70499999999999996</v>
      </c>
    </row>
    <row r="8859" spans="1:18">
      <c r="A8859" t="s">
        <v>2083</v>
      </c>
      <c r="B8859" t="s">
        <v>2082</v>
      </c>
      <c r="D8859">
        <v>2021</v>
      </c>
      <c r="E8859" t="s">
        <v>2105</v>
      </c>
      <c r="F8859" t="s">
        <v>2301</v>
      </c>
      <c r="G8859">
        <v>-27.35</v>
      </c>
      <c r="H8859">
        <v>153.11000000000001</v>
      </c>
      <c r="I8859" t="s">
        <v>2335</v>
      </c>
      <c r="J8859" t="s">
        <v>2107</v>
      </c>
      <c r="K8859">
        <v>61</v>
      </c>
      <c r="L8859">
        <v>62</v>
      </c>
      <c r="N8859">
        <v>1</v>
      </c>
      <c r="O8859">
        <v>1.8239000000000001</v>
      </c>
      <c r="R8859">
        <v>0.70499999999999996</v>
      </c>
    </row>
    <row r="8860" spans="1:18">
      <c r="A8860" t="s">
        <v>2083</v>
      </c>
      <c r="B8860" t="s">
        <v>2082</v>
      </c>
      <c r="D8860">
        <v>2021</v>
      </c>
      <c r="E8860" t="s">
        <v>2105</v>
      </c>
      <c r="F8860" t="s">
        <v>2301</v>
      </c>
      <c r="G8860">
        <v>-27.35</v>
      </c>
      <c r="H8860">
        <v>153.11000000000001</v>
      </c>
      <c r="I8860" t="s">
        <v>2335</v>
      </c>
      <c r="J8860" t="s">
        <v>2107</v>
      </c>
      <c r="K8860">
        <v>62</v>
      </c>
      <c r="L8860">
        <v>63</v>
      </c>
      <c r="N8860">
        <v>1</v>
      </c>
      <c r="O8860">
        <v>1.8239000000000001</v>
      </c>
      <c r="R8860">
        <v>0.70499999999999996</v>
      </c>
    </row>
    <row r="8861" spans="1:18">
      <c r="A8861" t="s">
        <v>2083</v>
      </c>
      <c r="B8861" t="s">
        <v>2082</v>
      </c>
      <c r="D8861">
        <v>2021</v>
      </c>
      <c r="E8861" t="s">
        <v>2105</v>
      </c>
      <c r="F8861" t="s">
        <v>2301</v>
      </c>
      <c r="G8861">
        <v>-27.35</v>
      </c>
      <c r="H8861">
        <v>153.11000000000001</v>
      </c>
      <c r="I8861" t="s">
        <v>2335</v>
      </c>
      <c r="J8861" t="s">
        <v>2107</v>
      </c>
      <c r="K8861">
        <v>63</v>
      </c>
      <c r="L8861">
        <v>64</v>
      </c>
      <c r="N8861">
        <v>1</v>
      </c>
      <c r="O8861">
        <v>1.8239000000000001</v>
      </c>
      <c r="R8861">
        <v>0.70499999999999996</v>
      </c>
    </row>
    <row r="8862" spans="1:18">
      <c r="A8862" t="s">
        <v>2083</v>
      </c>
      <c r="B8862" t="s">
        <v>2082</v>
      </c>
      <c r="D8862">
        <v>2021</v>
      </c>
      <c r="E8862" t="s">
        <v>2105</v>
      </c>
      <c r="F8862" t="s">
        <v>2301</v>
      </c>
      <c r="G8862">
        <v>-27.35</v>
      </c>
      <c r="H8862">
        <v>153.11000000000001</v>
      </c>
      <c r="I8862" t="s">
        <v>2335</v>
      </c>
      <c r="J8862" t="s">
        <v>2107</v>
      </c>
      <c r="K8862">
        <v>64</v>
      </c>
      <c r="L8862">
        <v>65</v>
      </c>
      <c r="N8862">
        <v>1</v>
      </c>
      <c r="O8862">
        <v>1.78</v>
      </c>
      <c r="R8862">
        <v>0.59</v>
      </c>
    </row>
    <row r="8863" spans="1:18">
      <c r="A8863" t="s">
        <v>2083</v>
      </c>
      <c r="B8863" t="s">
        <v>2082</v>
      </c>
      <c r="D8863">
        <v>2021</v>
      </c>
      <c r="E8863" t="s">
        <v>2105</v>
      </c>
      <c r="F8863" t="s">
        <v>2301</v>
      </c>
      <c r="G8863">
        <v>-27.35</v>
      </c>
      <c r="H8863">
        <v>153.11000000000001</v>
      </c>
      <c r="I8863" t="s">
        <v>2335</v>
      </c>
      <c r="J8863" t="s">
        <v>2107</v>
      </c>
      <c r="K8863">
        <v>65</v>
      </c>
      <c r="L8863">
        <v>66</v>
      </c>
      <c r="N8863">
        <v>1</v>
      </c>
      <c r="O8863">
        <v>1.8263</v>
      </c>
      <c r="R8863">
        <v>0.98499999999999999</v>
      </c>
    </row>
    <row r="8864" spans="1:18">
      <c r="A8864" t="s">
        <v>2083</v>
      </c>
      <c r="B8864" t="s">
        <v>2082</v>
      </c>
      <c r="D8864">
        <v>2021</v>
      </c>
      <c r="E8864" t="s">
        <v>2105</v>
      </c>
      <c r="F8864" t="s">
        <v>2301</v>
      </c>
      <c r="G8864">
        <v>-27.35</v>
      </c>
      <c r="H8864">
        <v>153.11000000000001</v>
      </c>
      <c r="I8864" t="s">
        <v>2335</v>
      </c>
      <c r="J8864" t="s">
        <v>2107</v>
      </c>
      <c r="K8864">
        <v>66</v>
      </c>
      <c r="L8864">
        <v>67</v>
      </c>
      <c r="N8864">
        <v>1</v>
      </c>
      <c r="O8864">
        <v>1.8263</v>
      </c>
      <c r="R8864">
        <v>0.98499999999999999</v>
      </c>
    </row>
    <row r="8865" spans="1:18">
      <c r="A8865" t="s">
        <v>2083</v>
      </c>
      <c r="B8865" t="s">
        <v>2082</v>
      </c>
      <c r="D8865">
        <v>2021</v>
      </c>
      <c r="E8865" t="s">
        <v>2105</v>
      </c>
      <c r="F8865" t="s">
        <v>2301</v>
      </c>
      <c r="G8865">
        <v>-27.35</v>
      </c>
      <c r="H8865">
        <v>153.11000000000001</v>
      </c>
      <c r="I8865" t="s">
        <v>2335</v>
      </c>
      <c r="J8865" t="s">
        <v>2107</v>
      </c>
      <c r="K8865">
        <v>67</v>
      </c>
      <c r="L8865">
        <v>68</v>
      </c>
      <c r="N8865">
        <v>1</v>
      </c>
      <c r="O8865">
        <v>1.8263</v>
      </c>
      <c r="R8865">
        <v>0.98499999999999999</v>
      </c>
    </row>
    <row r="8866" spans="1:18">
      <c r="A8866" t="s">
        <v>2083</v>
      </c>
      <c r="B8866" t="s">
        <v>2082</v>
      </c>
      <c r="D8866">
        <v>2021</v>
      </c>
      <c r="E8866" t="s">
        <v>2105</v>
      </c>
      <c r="F8866" t="s">
        <v>2301</v>
      </c>
      <c r="G8866">
        <v>-27.35</v>
      </c>
      <c r="H8866">
        <v>153.11000000000001</v>
      </c>
      <c r="I8866" t="s">
        <v>2335</v>
      </c>
      <c r="J8866" t="s">
        <v>2107</v>
      </c>
      <c r="K8866">
        <v>68</v>
      </c>
      <c r="L8866">
        <v>69</v>
      </c>
      <c r="N8866">
        <v>1</v>
      </c>
      <c r="O8866">
        <v>1.8263</v>
      </c>
      <c r="R8866">
        <v>0.98499999999999999</v>
      </c>
    </row>
    <row r="8867" spans="1:18">
      <c r="A8867" t="s">
        <v>2083</v>
      </c>
      <c r="B8867" t="s">
        <v>2082</v>
      </c>
      <c r="D8867">
        <v>2021</v>
      </c>
      <c r="E8867" t="s">
        <v>2105</v>
      </c>
      <c r="F8867" t="s">
        <v>2301</v>
      </c>
      <c r="G8867">
        <v>-27.35</v>
      </c>
      <c r="H8867">
        <v>153.11000000000001</v>
      </c>
      <c r="I8867" t="s">
        <v>2335</v>
      </c>
      <c r="J8867" t="s">
        <v>2107</v>
      </c>
      <c r="K8867">
        <v>69</v>
      </c>
      <c r="L8867">
        <v>70</v>
      </c>
      <c r="N8867">
        <v>1</v>
      </c>
      <c r="O8867">
        <v>1.8726</v>
      </c>
      <c r="R8867">
        <v>0.98499999999999999</v>
      </c>
    </row>
    <row r="8868" spans="1:18">
      <c r="A8868" t="s">
        <v>2083</v>
      </c>
      <c r="B8868" t="s">
        <v>2082</v>
      </c>
      <c r="D8868">
        <v>2021</v>
      </c>
      <c r="E8868" t="s">
        <v>2105</v>
      </c>
      <c r="F8868" t="s">
        <v>2301</v>
      </c>
      <c r="G8868">
        <v>-27.35</v>
      </c>
      <c r="H8868">
        <v>153.11000000000001</v>
      </c>
      <c r="I8868" t="s">
        <v>2335</v>
      </c>
      <c r="J8868" t="s">
        <v>2107</v>
      </c>
      <c r="K8868">
        <v>70</v>
      </c>
      <c r="L8868">
        <v>71</v>
      </c>
      <c r="N8868">
        <v>1</v>
      </c>
      <c r="O8868">
        <v>1.8957999999999999</v>
      </c>
      <c r="R8868">
        <v>0.98499999999999999</v>
      </c>
    </row>
    <row r="8869" spans="1:18">
      <c r="A8869" t="s">
        <v>2083</v>
      </c>
      <c r="B8869" t="s">
        <v>2082</v>
      </c>
      <c r="D8869">
        <v>2021</v>
      </c>
      <c r="E8869" t="s">
        <v>2105</v>
      </c>
      <c r="F8869" t="s">
        <v>2301</v>
      </c>
      <c r="G8869">
        <v>-27.35</v>
      </c>
      <c r="H8869">
        <v>153.11000000000001</v>
      </c>
      <c r="I8869" t="s">
        <v>2335</v>
      </c>
      <c r="J8869" t="s">
        <v>2107</v>
      </c>
      <c r="K8869">
        <v>71</v>
      </c>
      <c r="L8869">
        <v>72</v>
      </c>
      <c r="N8869">
        <v>1</v>
      </c>
      <c r="O8869">
        <v>1.8957999999999999</v>
      </c>
      <c r="R8869">
        <v>0.98499999999999999</v>
      </c>
    </row>
    <row r="8870" spans="1:18">
      <c r="A8870" t="s">
        <v>2083</v>
      </c>
      <c r="B8870" t="s">
        <v>2082</v>
      </c>
      <c r="D8870">
        <v>2021</v>
      </c>
      <c r="E8870" t="s">
        <v>2105</v>
      </c>
      <c r="F8870" t="s">
        <v>2301</v>
      </c>
      <c r="G8870">
        <v>-27.35</v>
      </c>
      <c r="H8870">
        <v>153.11000000000001</v>
      </c>
      <c r="I8870" t="s">
        <v>2335</v>
      </c>
      <c r="J8870" t="s">
        <v>2107</v>
      </c>
      <c r="K8870">
        <v>72</v>
      </c>
      <c r="L8870">
        <v>73</v>
      </c>
      <c r="N8870">
        <v>1</v>
      </c>
      <c r="O8870">
        <v>1.8957999999999999</v>
      </c>
      <c r="R8870">
        <v>0.98499999999999999</v>
      </c>
    </row>
    <row r="8871" spans="1:18">
      <c r="A8871" t="s">
        <v>2083</v>
      </c>
      <c r="B8871" t="s">
        <v>2082</v>
      </c>
      <c r="D8871">
        <v>2021</v>
      </c>
      <c r="E8871" t="s">
        <v>2105</v>
      </c>
      <c r="F8871" t="s">
        <v>2301</v>
      </c>
      <c r="G8871">
        <v>-27.35</v>
      </c>
      <c r="H8871">
        <v>153.11000000000001</v>
      </c>
      <c r="I8871" t="s">
        <v>2335</v>
      </c>
      <c r="J8871" t="s">
        <v>2107</v>
      </c>
      <c r="K8871">
        <v>73</v>
      </c>
      <c r="L8871">
        <v>74</v>
      </c>
      <c r="N8871">
        <v>1</v>
      </c>
      <c r="O8871">
        <v>1.8957999999999999</v>
      </c>
      <c r="R8871">
        <v>0.98499999999999999</v>
      </c>
    </row>
    <row r="8872" spans="1:18">
      <c r="A8872" t="s">
        <v>2083</v>
      </c>
      <c r="B8872" t="s">
        <v>2082</v>
      </c>
      <c r="D8872">
        <v>2021</v>
      </c>
      <c r="E8872" t="s">
        <v>2105</v>
      </c>
      <c r="F8872" t="s">
        <v>2301</v>
      </c>
      <c r="G8872">
        <v>-27.35</v>
      </c>
      <c r="H8872">
        <v>153.11000000000001</v>
      </c>
      <c r="I8872" t="s">
        <v>2335</v>
      </c>
      <c r="J8872" t="s">
        <v>2107</v>
      </c>
      <c r="K8872">
        <v>74</v>
      </c>
      <c r="L8872">
        <v>75</v>
      </c>
      <c r="N8872">
        <v>1</v>
      </c>
      <c r="O8872">
        <v>1.919</v>
      </c>
      <c r="R8872">
        <v>1.38</v>
      </c>
    </row>
    <row r="8873" spans="1:18">
      <c r="A8873" t="s">
        <v>2083</v>
      </c>
      <c r="B8873" t="s">
        <v>2082</v>
      </c>
      <c r="D8873">
        <v>2021</v>
      </c>
      <c r="E8873" t="s">
        <v>2105</v>
      </c>
      <c r="F8873" t="s">
        <v>2301</v>
      </c>
      <c r="G8873">
        <v>-27.35</v>
      </c>
      <c r="H8873">
        <v>153.11000000000001</v>
      </c>
      <c r="I8873" t="s">
        <v>2335</v>
      </c>
      <c r="J8873" t="s">
        <v>2107</v>
      </c>
      <c r="K8873">
        <v>75</v>
      </c>
      <c r="L8873">
        <v>76</v>
      </c>
      <c r="N8873">
        <v>1</v>
      </c>
      <c r="O8873">
        <v>1.9068000000000001</v>
      </c>
      <c r="R8873">
        <v>0.83499999999999996</v>
      </c>
    </row>
    <row r="8874" spans="1:18">
      <c r="A8874" t="s">
        <v>2083</v>
      </c>
      <c r="B8874" t="s">
        <v>2082</v>
      </c>
      <c r="D8874">
        <v>2021</v>
      </c>
      <c r="E8874" t="s">
        <v>2105</v>
      </c>
      <c r="F8874" t="s">
        <v>2301</v>
      </c>
      <c r="G8874">
        <v>-27.35</v>
      </c>
      <c r="H8874">
        <v>153.11000000000001</v>
      </c>
      <c r="I8874" t="s">
        <v>2335</v>
      </c>
      <c r="J8874" t="s">
        <v>2107</v>
      </c>
      <c r="K8874">
        <v>76</v>
      </c>
      <c r="L8874">
        <v>77</v>
      </c>
      <c r="N8874">
        <v>1</v>
      </c>
      <c r="O8874">
        <v>1.9068000000000001</v>
      </c>
      <c r="R8874">
        <v>0.83499999999999996</v>
      </c>
    </row>
    <row r="8875" spans="1:18">
      <c r="A8875" t="s">
        <v>2083</v>
      </c>
      <c r="B8875" t="s">
        <v>2082</v>
      </c>
      <c r="D8875">
        <v>2021</v>
      </c>
      <c r="E8875" t="s">
        <v>2105</v>
      </c>
      <c r="F8875" t="s">
        <v>2301</v>
      </c>
      <c r="G8875">
        <v>-27.35</v>
      </c>
      <c r="H8875">
        <v>153.11000000000001</v>
      </c>
      <c r="I8875" t="s">
        <v>2335</v>
      </c>
      <c r="J8875" t="s">
        <v>2107</v>
      </c>
      <c r="K8875">
        <v>77</v>
      </c>
      <c r="L8875">
        <v>78</v>
      </c>
      <c r="N8875">
        <v>1</v>
      </c>
      <c r="O8875">
        <v>1.9068000000000001</v>
      </c>
      <c r="R8875">
        <v>0.83499999999999996</v>
      </c>
    </row>
    <row r="8876" spans="1:18">
      <c r="A8876" t="s">
        <v>2083</v>
      </c>
      <c r="B8876" t="s">
        <v>2082</v>
      </c>
      <c r="D8876">
        <v>2021</v>
      </c>
      <c r="E8876" t="s">
        <v>2105</v>
      </c>
      <c r="F8876" t="s">
        <v>2301</v>
      </c>
      <c r="G8876">
        <v>-27.35</v>
      </c>
      <c r="H8876">
        <v>153.11000000000001</v>
      </c>
      <c r="I8876" t="s">
        <v>2335</v>
      </c>
      <c r="J8876" t="s">
        <v>2107</v>
      </c>
      <c r="K8876">
        <v>78</v>
      </c>
      <c r="L8876">
        <v>79</v>
      </c>
      <c r="N8876">
        <v>1</v>
      </c>
      <c r="O8876">
        <v>1.9068000000000001</v>
      </c>
      <c r="R8876">
        <v>0.83499999999999996</v>
      </c>
    </row>
    <row r="8877" spans="1:18">
      <c r="A8877" t="s">
        <v>2083</v>
      </c>
      <c r="B8877" t="s">
        <v>2082</v>
      </c>
      <c r="D8877">
        <v>2021</v>
      </c>
      <c r="E8877" t="s">
        <v>2105</v>
      </c>
      <c r="F8877" t="s">
        <v>2301</v>
      </c>
      <c r="G8877">
        <v>-27.35</v>
      </c>
      <c r="H8877">
        <v>153.11000000000001</v>
      </c>
      <c r="I8877" t="s">
        <v>2335</v>
      </c>
      <c r="J8877" t="s">
        <v>2107</v>
      </c>
      <c r="K8877">
        <v>79</v>
      </c>
      <c r="L8877">
        <v>80</v>
      </c>
      <c r="N8877">
        <v>1</v>
      </c>
      <c r="O8877">
        <v>1.8946000000000001</v>
      </c>
      <c r="R8877">
        <v>0.28999999999999998</v>
      </c>
    </row>
    <row r="8878" spans="1:18">
      <c r="A8878" t="s">
        <v>2083</v>
      </c>
      <c r="B8878" t="s">
        <v>2082</v>
      </c>
      <c r="D8878">
        <v>2021</v>
      </c>
      <c r="E8878" t="s">
        <v>2105</v>
      </c>
      <c r="F8878" t="s">
        <v>2301</v>
      </c>
      <c r="G8878">
        <v>-27.35</v>
      </c>
      <c r="H8878">
        <v>153.11000000000001</v>
      </c>
      <c r="I8878" t="s">
        <v>2335</v>
      </c>
      <c r="J8878" t="s">
        <v>2107</v>
      </c>
      <c r="K8878">
        <v>80</v>
      </c>
      <c r="L8878">
        <v>81</v>
      </c>
      <c r="N8878">
        <v>1</v>
      </c>
      <c r="O8878">
        <v>1.6509</v>
      </c>
      <c r="R8878">
        <v>0.315</v>
      </c>
    </row>
    <row r="8879" spans="1:18">
      <c r="A8879" t="s">
        <v>2083</v>
      </c>
      <c r="B8879" t="s">
        <v>2082</v>
      </c>
      <c r="D8879">
        <v>2021</v>
      </c>
      <c r="E8879" t="s">
        <v>2105</v>
      </c>
      <c r="F8879" t="s">
        <v>2301</v>
      </c>
      <c r="G8879">
        <v>-27.35</v>
      </c>
      <c r="H8879">
        <v>153.11000000000001</v>
      </c>
      <c r="I8879" t="s">
        <v>2335</v>
      </c>
      <c r="J8879" t="s">
        <v>2107</v>
      </c>
      <c r="K8879">
        <v>81</v>
      </c>
      <c r="L8879">
        <v>82</v>
      </c>
      <c r="N8879">
        <v>1</v>
      </c>
      <c r="O8879">
        <v>1.6509</v>
      </c>
      <c r="R8879">
        <v>0.315</v>
      </c>
    </row>
    <row r="8880" spans="1:18">
      <c r="A8880" t="s">
        <v>2083</v>
      </c>
      <c r="B8880" t="s">
        <v>2082</v>
      </c>
      <c r="D8880">
        <v>2021</v>
      </c>
      <c r="E8880" t="s">
        <v>2105</v>
      </c>
      <c r="F8880" t="s">
        <v>2301</v>
      </c>
      <c r="G8880">
        <v>-27.35</v>
      </c>
      <c r="H8880">
        <v>153.11000000000001</v>
      </c>
      <c r="I8880" t="s">
        <v>2335</v>
      </c>
      <c r="J8880" t="s">
        <v>2107</v>
      </c>
      <c r="K8880">
        <v>82</v>
      </c>
      <c r="L8880">
        <v>83</v>
      </c>
      <c r="N8880">
        <v>1</v>
      </c>
      <c r="O8880">
        <v>1.6509</v>
      </c>
      <c r="R8880">
        <v>0.315</v>
      </c>
    </row>
    <row r="8881" spans="1:18">
      <c r="A8881" t="s">
        <v>2083</v>
      </c>
      <c r="B8881" t="s">
        <v>2082</v>
      </c>
      <c r="D8881">
        <v>2021</v>
      </c>
      <c r="E8881" t="s">
        <v>2105</v>
      </c>
      <c r="F8881" t="s">
        <v>2301</v>
      </c>
      <c r="G8881">
        <v>-27.35</v>
      </c>
      <c r="H8881">
        <v>153.11000000000001</v>
      </c>
      <c r="I8881" t="s">
        <v>2335</v>
      </c>
      <c r="J8881" t="s">
        <v>2107</v>
      </c>
      <c r="K8881">
        <v>83</v>
      </c>
      <c r="L8881">
        <v>84</v>
      </c>
      <c r="N8881">
        <v>1</v>
      </c>
      <c r="O8881">
        <v>1.6509</v>
      </c>
      <c r="R8881">
        <v>0.315</v>
      </c>
    </row>
    <row r="8882" spans="1:18">
      <c r="A8882" t="s">
        <v>2083</v>
      </c>
      <c r="B8882" t="s">
        <v>2082</v>
      </c>
      <c r="D8882">
        <v>2021</v>
      </c>
      <c r="E8882" t="s">
        <v>2105</v>
      </c>
      <c r="F8882" t="s">
        <v>2301</v>
      </c>
      <c r="G8882">
        <v>-27.35</v>
      </c>
      <c r="H8882">
        <v>153.11000000000001</v>
      </c>
      <c r="I8882" t="s">
        <v>2335</v>
      </c>
      <c r="J8882" t="s">
        <v>2107</v>
      </c>
      <c r="K8882">
        <v>84</v>
      </c>
      <c r="L8882">
        <v>85</v>
      </c>
      <c r="N8882">
        <v>1</v>
      </c>
      <c r="O8882">
        <v>1.4071</v>
      </c>
      <c r="R8882">
        <v>0.34</v>
      </c>
    </row>
    <row r="8883" spans="1:18">
      <c r="A8883" t="s">
        <v>2083</v>
      </c>
      <c r="B8883" t="s">
        <v>2082</v>
      </c>
      <c r="D8883">
        <v>2021</v>
      </c>
      <c r="E8883" t="s">
        <v>2105</v>
      </c>
      <c r="F8883" t="s">
        <v>2301</v>
      </c>
      <c r="G8883">
        <v>-27.35</v>
      </c>
      <c r="H8883">
        <v>153.11000000000001</v>
      </c>
      <c r="I8883" t="s">
        <v>2335</v>
      </c>
      <c r="J8883" t="s">
        <v>2107</v>
      </c>
      <c r="K8883">
        <v>85</v>
      </c>
      <c r="L8883">
        <v>86</v>
      </c>
      <c r="N8883">
        <v>1</v>
      </c>
      <c r="O8883">
        <v>1.5448</v>
      </c>
      <c r="R8883">
        <v>1.0449999999999999</v>
      </c>
    </row>
    <row r="8884" spans="1:18">
      <c r="A8884" t="s">
        <v>2083</v>
      </c>
      <c r="B8884" t="s">
        <v>2082</v>
      </c>
      <c r="D8884">
        <v>2021</v>
      </c>
      <c r="E8884" t="s">
        <v>2105</v>
      </c>
      <c r="F8884" t="s">
        <v>2301</v>
      </c>
      <c r="G8884">
        <v>-27.35</v>
      </c>
      <c r="H8884">
        <v>153.11000000000001</v>
      </c>
      <c r="I8884" t="s">
        <v>2335</v>
      </c>
      <c r="J8884" t="s">
        <v>2107</v>
      </c>
      <c r="K8884">
        <v>86</v>
      </c>
      <c r="L8884">
        <v>87</v>
      </c>
      <c r="N8884">
        <v>1</v>
      </c>
      <c r="O8884">
        <v>1.5448</v>
      </c>
      <c r="R8884">
        <v>1.0449999999999999</v>
      </c>
    </row>
    <row r="8885" spans="1:18">
      <c r="A8885" t="s">
        <v>2083</v>
      </c>
      <c r="B8885" t="s">
        <v>2082</v>
      </c>
      <c r="D8885">
        <v>2021</v>
      </c>
      <c r="E8885" t="s">
        <v>2105</v>
      </c>
      <c r="F8885" t="s">
        <v>2301</v>
      </c>
      <c r="G8885">
        <v>-27.35</v>
      </c>
      <c r="H8885">
        <v>153.11000000000001</v>
      </c>
      <c r="I8885" t="s">
        <v>2335</v>
      </c>
      <c r="J8885" t="s">
        <v>2107</v>
      </c>
      <c r="K8885">
        <v>87</v>
      </c>
      <c r="L8885">
        <v>88</v>
      </c>
      <c r="N8885">
        <v>1</v>
      </c>
      <c r="O8885">
        <v>1.5448</v>
      </c>
      <c r="R8885">
        <v>1.0449999999999999</v>
      </c>
    </row>
    <row r="8886" spans="1:18">
      <c r="A8886" t="s">
        <v>2083</v>
      </c>
      <c r="B8886" t="s">
        <v>2082</v>
      </c>
      <c r="D8886">
        <v>2021</v>
      </c>
      <c r="E8886" t="s">
        <v>2105</v>
      </c>
      <c r="F8886" t="s">
        <v>2301</v>
      </c>
      <c r="G8886">
        <v>-27.35</v>
      </c>
      <c r="H8886">
        <v>153.11000000000001</v>
      </c>
      <c r="I8886" t="s">
        <v>2335</v>
      </c>
      <c r="J8886" t="s">
        <v>2107</v>
      </c>
      <c r="K8886">
        <v>88</v>
      </c>
      <c r="L8886">
        <v>89</v>
      </c>
      <c r="N8886">
        <v>1</v>
      </c>
      <c r="O8886">
        <v>1.5448</v>
      </c>
      <c r="R8886">
        <v>1.0449999999999999</v>
      </c>
    </row>
    <row r="8887" spans="1:18">
      <c r="A8887" t="s">
        <v>2083</v>
      </c>
      <c r="B8887" t="s">
        <v>2082</v>
      </c>
      <c r="D8887">
        <v>2021</v>
      </c>
      <c r="E8887" t="s">
        <v>2105</v>
      </c>
      <c r="F8887" t="s">
        <v>2301</v>
      </c>
      <c r="G8887">
        <v>-27.35</v>
      </c>
      <c r="H8887">
        <v>153.11000000000001</v>
      </c>
      <c r="I8887" t="s">
        <v>2335</v>
      </c>
      <c r="J8887" t="s">
        <v>2107</v>
      </c>
      <c r="K8887">
        <v>89</v>
      </c>
      <c r="L8887">
        <v>90</v>
      </c>
      <c r="N8887">
        <v>1</v>
      </c>
      <c r="O8887">
        <v>1.6825000000000001</v>
      </c>
      <c r="R8887">
        <v>1.0449999999999999</v>
      </c>
    </row>
    <row r="8888" spans="1:18">
      <c r="A8888" t="s">
        <v>2083</v>
      </c>
      <c r="B8888" t="s">
        <v>2082</v>
      </c>
      <c r="D8888">
        <v>2021</v>
      </c>
      <c r="E8888" t="s">
        <v>2105</v>
      </c>
      <c r="F8888" t="s">
        <v>2301</v>
      </c>
      <c r="G8888">
        <v>-27.35</v>
      </c>
      <c r="H8888">
        <v>153.11000000000001</v>
      </c>
      <c r="I8888" t="s">
        <v>2335</v>
      </c>
      <c r="J8888" t="s">
        <v>2107</v>
      </c>
      <c r="K8888">
        <v>90</v>
      </c>
      <c r="L8888">
        <v>91</v>
      </c>
      <c r="N8888">
        <v>1</v>
      </c>
      <c r="O8888">
        <v>1.8056000000000001</v>
      </c>
      <c r="R8888">
        <v>1.0449999999999999</v>
      </c>
    </row>
    <row r="8889" spans="1:18">
      <c r="A8889" t="s">
        <v>2083</v>
      </c>
      <c r="B8889" t="s">
        <v>2082</v>
      </c>
      <c r="D8889">
        <v>2021</v>
      </c>
      <c r="E8889" t="s">
        <v>2105</v>
      </c>
      <c r="F8889" t="s">
        <v>2301</v>
      </c>
      <c r="G8889">
        <v>-27.35</v>
      </c>
      <c r="H8889">
        <v>153.11000000000001</v>
      </c>
      <c r="I8889" t="s">
        <v>2335</v>
      </c>
      <c r="J8889" t="s">
        <v>2107</v>
      </c>
      <c r="K8889">
        <v>91</v>
      </c>
      <c r="L8889">
        <v>92</v>
      </c>
      <c r="N8889">
        <v>1</v>
      </c>
      <c r="O8889">
        <v>1.8056000000000001</v>
      </c>
      <c r="R8889">
        <v>1.0449999999999999</v>
      </c>
    </row>
    <row r="8890" spans="1:18">
      <c r="A8890" t="s">
        <v>2083</v>
      </c>
      <c r="B8890" t="s">
        <v>2082</v>
      </c>
      <c r="D8890">
        <v>2021</v>
      </c>
      <c r="E8890" t="s">
        <v>2105</v>
      </c>
      <c r="F8890" t="s">
        <v>2301</v>
      </c>
      <c r="G8890">
        <v>-27.35</v>
      </c>
      <c r="H8890">
        <v>153.11000000000001</v>
      </c>
      <c r="I8890" t="s">
        <v>2335</v>
      </c>
      <c r="J8890" t="s">
        <v>2107</v>
      </c>
      <c r="K8890">
        <v>92</v>
      </c>
      <c r="L8890">
        <v>93</v>
      </c>
      <c r="N8890">
        <v>1</v>
      </c>
      <c r="O8890">
        <v>1.8056000000000001</v>
      </c>
      <c r="R8890">
        <v>1.0449999999999999</v>
      </c>
    </row>
    <row r="8891" spans="1:18">
      <c r="A8891" t="s">
        <v>2083</v>
      </c>
      <c r="B8891" t="s">
        <v>2082</v>
      </c>
      <c r="D8891">
        <v>2021</v>
      </c>
      <c r="E8891" t="s">
        <v>2105</v>
      </c>
      <c r="F8891" t="s">
        <v>2301</v>
      </c>
      <c r="G8891">
        <v>-27.35</v>
      </c>
      <c r="H8891">
        <v>153.11000000000001</v>
      </c>
      <c r="I8891" t="s">
        <v>2335</v>
      </c>
      <c r="J8891" t="s">
        <v>2107</v>
      </c>
      <c r="K8891">
        <v>93</v>
      </c>
      <c r="L8891">
        <v>94</v>
      </c>
      <c r="N8891">
        <v>1</v>
      </c>
      <c r="O8891">
        <v>1.8056000000000001</v>
      </c>
      <c r="R8891">
        <v>1.0449999999999999</v>
      </c>
    </row>
    <row r="8892" spans="1:18">
      <c r="A8892" t="s">
        <v>2083</v>
      </c>
      <c r="B8892" t="s">
        <v>2082</v>
      </c>
      <c r="D8892">
        <v>2021</v>
      </c>
      <c r="E8892" t="s">
        <v>2105</v>
      </c>
      <c r="F8892" t="s">
        <v>2301</v>
      </c>
      <c r="G8892">
        <v>-27.35</v>
      </c>
      <c r="H8892">
        <v>153.11000000000001</v>
      </c>
      <c r="I8892" t="s">
        <v>2335</v>
      </c>
      <c r="J8892" t="s">
        <v>2107</v>
      </c>
      <c r="K8892">
        <v>94</v>
      </c>
      <c r="L8892">
        <v>95</v>
      </c>
      <c r="N8892">
        <v>1</v>
      </c>
      <c r="O8892">
        <v>1.9287000000000001</v>
      </c>
      <c r="R8892">
        <v>1.75</v>
      </c>
    </row>
    <row r="8893" spans="1:18">
      <c r="A8893" t="s">
        <v>2083</v>
      </c>
      <c r="B8893" t="s">
        <v>2082</v>
      </c>
      <c r="D8893">
        <v>2021</v>
      </c>
      <c r="E8893" t="s">
        <v>2105</v>
      </c>
      <c r="F8893" t="s">
        <v>2301</v>
      </c>
      <c r="G8893">
        <v>-27.35</v>
      </c>
      <c r="H8893">
        <v>153.11000000000001</v>
      </c>
      <c r="I8893" t="s">
        <v>2335</v>
      </c>
      <c r="J8893" t="s">
        <v>2106</v>
      </c>
      <c r="K8893">
        <v>0</v>
      </c>
      <c r="L8893">
        <v>1</v>
      </c>
      <c r="N8893">
        <v>1</v>
      </c>
      <c r="O8893">
        <v>1.5427999999999999</v>
      </c>
      <c r="R8893">
        <v>0.55000000000000004</v>
      </c>
    </row>
    <row r="8894" spans="1:18">
      <c r="A8894" t="s">
        <v>2083</v>
      </c>
      <c r="B8894" t="s">
        <v>2082</v>
      </c>
      <c r="D8894">
        <v>2021</v>
      </c>
      <c r="E8894" t="s">
        <v>2105</v>
      </c>
      <c r="F8894" t="s">
        <v>2301</v>
      </c>
      <c r="G8894">
        <v>-27.35</v>
      </c>
      <c r="H8894">
        <v>153.11000000000001</v>
      </c>
      <c r="I8894" t="s">
        <v>2335</v>
      </c>
      <c r="J8894" t="s">
        <v>2106</v>
      </c>
      <c r="K8894">
        <v>1</v>
      </c>
      <c r="L8894">
        <v>2</v>
      </c>
      <c r="N8894">
        <v>1</v>
      </c>
      <c r="O8894">
        <v>1.7219</v>
      </c>
      <c r="R8894">
        <v>0.55500000000000005</v>
      </c>
    </row>
    <row r="8895" spans="1:18">
      <c r="A8895" t="s">
        <v>2083</v>
      </c>
      <c r="B8895" t="s">
        <v>2082</v>
      </c>
      <c r="D8895">
        <v>2021</v>
      </c>
      <c r="E8895" t="s">
        <v>2105</v>
      </c>
      <c r="F8895" t="s">
        <v>2301</v>
      </c>
      <c r="G8895">
        <v>-27.35</v>
      </c>
      <c r="H8895">
        <v>153.11000000000001</v>
      </c>
      <c r="I8895" t="s">
        <v>2335</v>
      </c>
      <c r="J8895" t="s">
        <v>2106</v>
      </c>
      <c r="K8895">
        <v>2</v>
      </c>
      <c r="L8895">
        <v>3</v>
      </c>
      <c r="N8895">
        <v>1</v>
      </c>
      <c r="O8895">
        <v>1.7219</v>
      </c>
      <c r="R8895">
        <v>0.55500000000000005</v>
      </c>
    </row>
    <row r="8896" spans="1:18">
      <c r="A8896" t="s">
        <v>2083</v>
      </c>
      <c r="B8896" t="s">
        <v>2082</v>
      </c>
      <c r="D8896">
        <v>2021</v>
      </c>
      <c r="E8896" t="s">
        <v>2105</v>
      </c>
      <c r="F8896" t="s">
        <v>2301</v>
      </c>
      <c r="G8896">
        <v>-27.35</v>
      </c>
      <c r="H8896">
        <v>153.11000000000001</v>
      </c>
      <c r="I8896" t="s">
        <v>2335</v>
      </c>
      <c r="J8896" t="s">
        <v>2106</v>
      </c>
      <c r="K8896">
        <v>3</v>
      </c>
      <c r="L8896">
        <v>4</v>
      </c>
      <c r="N8896">
        <v>1</v>
      </c>
      <c r="O8896">
        <v>1.7219</v>
      </c>
      <c r="R8896">
        <v>0.55500000000000005</v>
      </c>
    </row>
    <row r="8897" spans="1:18">
      <c r="A8897" t="s">
        <v>2083</v>
      </c>
      <c r="B8897" t="s">
        <v>2082</v>
      </c>
      <c r="D8897">
        <v>2021</v>
      </c>
      <c r="E8897" t="s">
        <v>2105</v>
      </c>
      <c r="F8897" t="s">
        <v>2301</v>
      </c>
      <c r="G8897">
        <v>-27.35</v>
      </c>
      <c r="H8897">
        <v>153.11000000000001</v>
      </c>
      <c r="I8897" t="s">
        <v>2335</v>
      </c>
      <c r="J8897" t="s">
        <v>2106</v>
      </c>
      <c r="K8897">
        <v>4</v>
      </c>
      <c r="L8897">
        <v>5</v>
      </c>
      <c r="N8897">
        <v>1</v>
      </c>
      <c r="O8897">
        <v>1.9011</v>
      </c>
      <c r="R8897">
        <v>0.56000000000000005</v>
      </c>
    </row>
    <row r="8898" spans="1:18">
      <c r="A8898" t="s">
        <v>2083</v>
      </c>
      <c r="B8898" t="s">
        <v>2082</v>
      </c>
      <c r="D8898">
        <v>2021</v>
      </c>
      <c r="E8898" t="s">
        <v>2105</v>
      </c>
      <c r="F8898" t="s">
        <v>2301</v>
      </c>
      <c r="G8898">
        <v>-27.35</v>
      </c>
      <c r="H8898">
        <v>153.11000000000001</v>
      </c>
      <c r="I8898" t="s">
        <v>2335</v>
      </c>
      <c r="J8898" t="s">
        <v>2106</v>
      </c>
      <c r="K8898">
        <v>5</v>
      </c>
      <c r="L8898">
        <v>6</v>
      </c>
      <c r="N8898">
        <v>1</v>
      </c>
      <c r="O8898">
        <v>1.7276</v>
      </c>
      <c r="R8898">
        <v>0.56000000000000005</v>
      </c>
    </row>
    <row r="8899" spans="1:18">
      <c r="A8899" t="s">
        <v>2083</v>
      </c>
      <c r="B8899" t="s">
        <v>2082</v>
      </c>
      <c r="D8899">
        <v>2021</v>
      </c>
      <c r="E8899" t="s">
        <v>2105</v>
      </c>
      <c r="F8899" t="s">
        <v>2301</v>
      </c>
      <c r="G8899">
        <v>-27.35</v>
      </c>
      <c r="H8899">
        <v>153.11000000000001</v>
      </c>
      <c r="I8899" t="s">
        <v>2335</v>
      </c>
      <c r="J8899" t="s">
        <v>2106</v>
      </c>
      <c r="K8899">
        <v>6</v>
      </c>
      <c r="L8899">
        <v>7</v>
      </c>
      <c r="N8899">
        <v>1</v>
      </c>
      <c r="O8899">
        <v>1.7276</v>
      </c>
      <c r="R8899">
        <v>0.56000000000000005</v>
      </c>
    </row>
    <row r="8900" spans="1:18">
      <c r="A8900" t="s">
        <v>2083</v>
      </c>
      <c r="B8900" t="s">
        <v>2082</v>
      </c>
      <c r="D8900">
        <v>2021</v>
      </c>
      <c r="E8900" t="s">
        <v>2105</v>
      </c>
      <c r="F8900" t="s">
        <v>2301</v>
      </c>
      <c r="G8900">
        <v>-27.35</v>
      </c>
      <c r="H8900">
        <v>153.11000000000001</v>
      </c>
      <c r="I8900" t="s">
        <v>2335</v>
      </c>
      <c r="J8900" t="s">
        <v>2106</v>
      </c>
      <c r="K8900">
        <v>7</v>
      </c>
      <c r="L8900">
        <v>8</v>
      </c>
      <c r="N8900">
        <v>1</v>
      </c>
      <c r="O8900">
        <v>1.7276</v>
      </c>
      <c r="R8900">
        <v>0.56000000000000005</v>
      </c>
    </row>
    <row r="8901" spans="1:18">
      <c r="A8901" t="s">
        <v>2083</v>
      </c>
      <c r="B8901" t="s">
        <v>2082</v>
      </c>
      <c r="D8901">
        <v>2021</v>
      </c>
      <c r="E8901" t="s">
        <v>2105</v>
      </c>
      <c r="F8901" t="s">
        <v>2301</v>
      </c>
      <c r="G8901">
        <v>-27.35</v>
      </c>
      <c r="H8901">
        <v>153.11000000000001</v>
      </c>
      <c r="I8901" t="s">
        <v>2335</v>
      </c>
      <c r="J8901" t="s">
        <v>2106</v>
      </c>
      <c r="K8901">
        <v>8</v>
      </c>
      <c r="L8901">
        <v>9</v>
      </c>
      <c r="N8901">
        <v>1</v>
      </c>
      <c r="O8901">
        <v>1.7276</v>
      </c>
      <c r="R8901">
        <v>0.56000000000000005</v>
      </c>
    </row>
    <row r="8902" spans="1:18">
      <c r="A8902" t="s">
        <v>2083</v>
      </c>
      <c r="B8902" t="s">
        <v>2082</v>
      </c>
      <c r="D8902">
        <v>2021</v>
      </c>
      <c r="E8902" t="s">
        <v>2105</v>
      </c>
      <c r="F8902" t="s">
        <v>2301</v>
      </c>
      <c r="G8902">
        <v>-27.35</v>
      </c>
      <c r="H8902">
        <v>153.11000000000001</v>
      </c>
      <c r="I8902" t="s">
        <v>2335</v>
      </c>
      <c r="J8902" t="s">
        <v>2106</v>
      </c>
      <c r="K8902">
        <v>9</v>
      </c>
      <c r="L8902">
        <v>10</v>
      </c>
      <c r="N8902">
        <v>1</v>
      </c>
      <c r="O8902">
        <v>1.5542</v>
      </c>
      <c r="R8902">
        <v>0.56000000000000005</v>
      </c>
    </row>
    <row r="8903" spans="1:18">
      <c r="A8903" t="s">
        <v>2083</v>
      </c>
      <c r="B8903" t="s">
        <v>2082</v>
      </c>
      <c r="D8903">
        <v>2021</v>
      </c>
      <c r="E8903" t="s">
        <v>2105</v>
      </c>
      <c r="F8903" t="s">
        <v>2301</v>
      </c>
      <c r="G8903">
        <v>-27.35</v>
      </c>
      <c r="H8903">
        <v>153.11000000000001</v>
      </c>
      <c r="I8903" t="s">
        <v>2335</v>
      </c>
      <c r="J8903" t="s">
        <v>2106</v>
      </c>
      <c r="K8903">
        <v>10</v>
      </c>
      <c r="L8903">
        <v>11</v>
      </c>
      <c r="N8903">
        <v>1</v>
      </c>
      <c r="O8903">
        <v>1.6178999999999999</v>
      </c>
      <c r="R8903">
        <v>0.63</v>
      </c>
    </row>
    <row r="8904" spans="1:18">
      <c r="A8904" t="s">
        <v>2083</v>
      </c>
      <c r="B8904" t="s">
        <v>2082</v>
      </c>
      <c r="D8904">
        <v>2021</v>
      </c>
      <c r="E8904" t="s">
        <v>2105</v>
      </c>
      <c r="F8904" t="s">
        <v>2301</v>
      </c>
      <c r="G8904">
        <v>-27.35</v>
      </c>
      <c r="H8904">
        <v>153.11000000000001</v>
      </c>
      <c r="I8904" t="s">
        <v>2335</v>
      </c>
      <c r="J8904" t="s">
        <v>2106</v>
      </c>
      <c r="K8904">
        <v>11</v>
      </c>
      <c r="L8904">
        <v>12</v>
      </c>
      <c r="N8904">
        <v>1</v>
      </c>
      <c r="O8904">
        <v>1.6178999999999999</v>
      </c>
      <c r="R8904">
        <v>0.63</v>
      </c>
    </row>
    <row r="8905" spans="1:18">
      <c r="A8905" t="s">
        <v>2083</v>
      </c>
      <c r="B8905" t="s">
        <v>2082</v>
      </c>
      <c r="D8905">
        <v>2021</v>
      </c>
      <c r="E8905" t="s">
        <v>2105</v>
      </c>
      <c r="F8905" t="s">
        <v>2301</v>
      </c>
      <c r="G8905">
        <v>-27.35</v>
      </c>
      <c r="H8905">
        <v>153.11000000000001</v>
      </c>
      <c r="I8905" t="s">
        <v>2335</v>
      </c>
      <c r="J8905" t="s">
        <v>2106</v>
      </c>
      <c r="K8905">
        <v>12</v>
      </c>
      <c r="L8905">
        <v>13</v>
      </c>
      <c r="N8905">
        <v>1</v>
      </c>
      <c r="O8905">
        <v>1.6178999999999999</v>
      </c>
      <c r="R8905">
        <v>0.63</v>
      </c>
    </row>
    <row r="8906" spans="1:18">
      <c r="A8906" t="s">
        <v>2083</v>
      </c>
      <c r="B8906" t="s">
        <v>2082</v>
      </c>
      <c r="D8906">
        <v>2021</v>
      </c>
      <c r="E8906" t="s">
        <v>2105</v>
      </c>
      <c r="F8906" t="s">
        <v>2301</v>
      </c>
      <c r="G8906">
        <v>-27.35</v>
      </c>
      <c r="H8906">
        <v>153.11000000000001</v>
      </c>
      <c r="I8906" t="s">
        <v>2335</v>
      </c>
      <c r="J8906" t="s">
        <v>2106</v>
      </c>
      <c r="K8906">
        <v>13</v>
      </c>
      <c r="L8906">
        <v>14</v>
      </c>
      <c r="N8906">
        <v>1</v>
      </c>
      <c r="O8906">
        <v>1.6178999999999999</v>
      </c>
      <c r="R8906">
        <v>0.63</v>
      </c>
    </row>
    <row r="8907" spans="1:18">
      <c r="A8907" t="s">
        <v>2083</v>
      </c>
      <c r="B8907" t="s">
        <v>2082</v>
      </c>
      <c r="D8907">
        <v>2021</v>
      </c>
      <c r="E8907" t="s">
        <v>2105</v>
      </c>
      <c r="F8907" t="s">
        <v>2301</v>
      </c>
      <c r="G8907">
        <v>-27.35</v>
      </c>
      <c r="H8907">
        <v>153.11000000000001</v>
      </c>
      <c r="I8907" t="s">
        <v>2335</v>
      </c>
      <c r="J8907" t="s">
        <v>2106</v>
      </c>
      <c r="K8907">
        <v>14</v>
      </c>
      <c r="L8907">
        <v>15</v>
      </c>
      <c r="N8907">
        <v>1</v>
      </c>
      <c r="O8907">
        <v>1.6817</v>
      </c>
      <c r="R8907">
        <v>0.7</v>
      </c>
    </row>
    <row r="8908" spans="1:18">
      <c r="A8908" t="s">
        <v>2083</v>
      </c>
      <c r="B8908" t="s">
        <v>2082</v>
      </c>
      <c r="D8908">
        <v>2021</v>
      </c>
      <c r="E8908" t="s">
        <v>2105</v>
      </c>
      <c r="F8908" t="s">
        <v>2301</v>
      </c>
      <c r="G8908">
        <v>-27.35</v>
      </c>
      <c r="H8908">
        <v>153.11000000000001</v>
      </c>
      <c r="I8908" t="s">
        <v>2335</v>
      </c>
      <c r="J8908" t="s">
        <v>2106</v>
      </c>
      <c r="K8908">
        <v>15</v>
      </c>
      <c r="L8908">
        <v>16</v>
      </c>
      <c r="N8908">
        <v>1</v>
      </c>
      <c r="O8908">
        <v>1.7634000000000001</v>
      </c>
      <c r="R8908">
        <v>0.72499999999999998</v>
      </c>
    </row>
    <row r="8909" spans="1:18">
      <c r="A8909" t="s">
        <v>2083</v>
      </c>
      <c r="B8909" t="s">
        <v>2082</v>
      </c>
      <c r="D8909">
        <v>2021</v>
      </c>
      <c r="E8909" t="s">
        <v>2105</v>
      </c>
      <c r="F8909" t="s">
        <v>2301</v>
      </c>
      <c r="G8909">
        <v>-27.35</v>
      </c>
      <c r="H8909">
        <v>153.11000000000001</v>
      </c>
      <c r="I8909" t="s">
        <v>2335</v>
      </c>
      <c r="J8909" t="s">
        <v>2106</v>
      </c>
      <c r="K8909">
        <v>16</v>
      </c>
      <c r="L8909">
        <v>17</v>
      </c>
      <c r="N8909">
        <v>1</v>
      </c>
      <c r="O8909">
        <v>1.7634000000000001</v>
      </c>
      <c r="R8909">
        <v>0.72499999999999998</v>
      </c>
    </row>
    <row r="8910" spans="1:18">
      <c r="A8910" t="s">
        <v>2083</v>
      </c>
      <c r="B8910" t="s">
        <v>2082</v>
      </c>
      <c r="D8910">
        <v>2021</v>
      </c>
      <c r="E8910" t="s">
        <v>2105</v>
      </c>
      <c r="F8910" t="s">
        <v>2301</v>
      </c>
      <c r="G8910">
        <v>-27.35</v>
      </c>
      <c r="H8910">
        <v>153.11000000000001</v>
      </c>
      <c r="I8910" t="s">
        <v>2335</v>
      </c>
      <c r="J8910" t="s">
        <v>2106</v>
      </c>
      <c r="K8910">
        <v>17</v>
      </c>
      <c r="L8910">
        <v>18</v>
      </c>
      <c r="N8910">
        <v>1</v>
      </c>
      <c r="O8910">
        <v>1.7634000000000001</v>
      </c>
      <c r="R8910">
        <v>0.72499999999999998</v>
      </c>
    </row>
    <row r="8911" spans="1:18">
      <c r="A8911" t="s">
        <v>2083</v>
      </c>
      <c r="B8911" t="s">
        <v>2082</v>
      </c>
      <c r="D8911">
        <v>2021</v>
      </c>
      <c r="E8911" t="s">
        <v>2105</v>
      </c>
      <c r="F8911" t="s">
        <v>2301</v>
      </c>
      <c r="G8911">
        <v>-27.35</v>
      </c>
      <c r="H8911">
        <v>153.11000000000001</v>
      </c>
      <c r="I8911" t="s">
        <v>2335</v>
      </c>
      <c r="J8911" t="s">
        <v>2106</v>
      </c>
      <c r="K8911">
        <v>18</v>
      </c>
      <c r="L8911">
        <v>19</v>
      </c>
      <c r="N8911">
        <v>1</v>
      </c>
      <c r="O8911">
        <v>1.7634000000000001</v>
      </c>
      <c r="R8911">
        <v>0.72499999999999998</v>
      </c>
    </row>
    <row r="8912" spans="1:18">
      <c r="A8912" t="s">
        <v>2083</v>
      </c>
      <c r="B8912" t="s">
        <v>2082</v>
      </c>
      <c r="D8912">
        <v>2021</v>
      </c>
      <c r="E8912" t="s">
        <v>2105</v>
      </c>
      <c r="F8912" t="s">
        <v>2301</v>
      </c>
      <c r="G8912">
        <v>-27.35</v>
      </c>
      <c r="H8912">
        <v>153.11000000000001</v>
      </c>
      <c r="I8912" t="s">
        <v>2335</v>
      </c>
      <c r="J8912" t="s">
        <v>2106</v>
      </c>
      <c r="K8912">
        <v>19</v>
      </c>
      <c r="L8912">
        <v>20</v>
      </c>
      <c r="N8912">
        <v>1</v>
      </c>
      <c r="O8912">
        <v>1.845</v>
      </c>
      <c r="R8912">
        <v>0.75</v>
      </c>
    </row>
    <row r="8913" spans="1:18">
      <c r="A8913" t="s">
        <v>2083</v>
      </c>
      <c r="B8913" t="s">
        <v>2082</v>
      </c>
      <c r="D8913">
        <v>2021</v>
      </c>
      <c r="E8913" t="s">
        <v>2105</v>
      </c>
      <c r="F8913" t="s">
        <v>2301</v>
      </c>
      <c r="G8913">
        <v>-27.35</v>
      </c>
      <c r="H8913">
        <v>153.11000000000001</v>
      </c>
      <c r="I8913" t="s">
        <v>2335</v>
      </c>
      <c r="J8913" t="s">
        <v>2106</v>
      </c>
      <c r="K8913">
        <v>20</v>
      </c>
      <c r="L8913">
        <v>21</v>
      </c>
      <c r="N8913">
        <v>1</v>
      </c>
      <c r="O8913">
        <v>1.8141</v>
      </c>
      <c r="R8913">
        <v>0.745</v>
      </c>
    </row>
    <row r="8914" spans="1:18">
      <c r="A8914" t="s">
        <v>2083</v>
      </c>
      <c r="B8914" t="s">
        <v>2082</v>
      </c>
      <c r="D8914">
        <v>2021</v>
      </c>
      <c r="E8914" t="s">
        <v>2105</v>
      </c>
      <c r="F8914" t="s">
        <v>2301</v>
      </c>
      <c r="G8914">
        <v>-27.35</v>
      </c>
      <c r="H8914">
        <v>153.11000000000001</v>
      </c>
      <c r="I8914" t="s">
        <v>2335</v>
      </c>
      <c r="J8914" t="s">
        <v>2106</v>
      </c>
      <c r="K8914">
        <v>21</v>
      </c>
      <c r="L8914">
        <v>22</v>
      </c>
      <c r="N8914">
        <v>1</v>
      </c>
      <c r="O8914">
        <v>1.8141</v>
      </c>
      <c r="R8914">
        <v>0.745</v>
      </c>
    </row>
    <row r="8915" spans="1:18">
      <c r="A8915" t="s">
        <v>2083</v>
      </c>
      <c r="B8915" t="s">
        <v>2082</v>
      </c>
      <c r="D8915">
        <v>2021</v>
      </c>
      <c r="E8915" t="s">
        <v>2105</v>
      </c>
      <c r="F8915" t="s">
        <v>2301</v>
      </c>
      <c r="G8915">
        <v>-27.35</v>
      </c>
      <c r="H8915">
        <v>153.11000000000001</v>
      </c>
      <c r="I8915" t="s">
        <v>2335</v>
      </c>
      <c r="J8915" t="s">
        <v>2106</v>
      </c>
      <c r="K8915">
        <v>22</v>
      </c>
      <c r="L8915">
        <v>23</v>
      </c>
      <c r="N8915">
        <v>1</v>
      </c>
      <c r="O8915">
        <v>1.8141</v>
      </c>
      <c r="R8915">
        <v>0.745</v>
      </c>
    </row>
    <row r="8916" spans="1:18">
      <c r="A8916" t="s">
        <v>2083</v>
      </c>
      <c r="B8916" t="s">
        <v>2082</v>
      </c>
      <c r="D8916">
        <v>2021</v>
      </c>
      <c r="E8916" t="s">
        <v>2105</v>
      </c>
      <c r="F8916" t="s">
        <v>2301</v>
      </c>
      <c r="G8916">
        <v>-27.35</v>
      </c>
      <c r="H8916">
        <v>153.11000000000001</v>
      </c>
      <c r="I8916" t="s">
        <v>2335</v>
      </c>
      <c r="J8916" t="s">
        <v>2106</v>
      </c>
      <c r="K8916">
        <v>23</v>
      </c>
      <c r="L8916">
        <v>24</v>
      </c>
      <c r="N8916">
        <v>1</v>
      </c>
      <c r="O8916">
        <v>1.8141</v>
      </c>
      <c r="R8916">
        <v>0.745</v>
      </c>
    </row>
    <row r="8917" spans="1:18">
      <c r="A8917" t="s">
        <v>2083</v>
      </c>
      <c r="B8917" t="s">
        <v>2082</v>
      </c>
      <c r="D8917">
        <v>2021</v>
      </c>
      <c r="E8917" t="s">
        <v>2105</v>
      </c>
      <c r="F8917" t="s">
        <v>2301</v>
      </c>
      <c r="G8917">
        <v>-27.35</v>
      </c>
      <c r="H8917">
        <v>153.11000000000001</v>
      </c>
      <c r="I8917" t="s">
        <v>2335</v>
      </c>
      <c r="J8917" t="s">
        <v>2106</v>
      </c>
      <c r="K8917">
        <v>24</v>
      </c>
      <c r="L8917">
        <v>25</v>
      </c>
      <c r="N8917">
        <v>1</v>
      </c>
      <c r="O8917">
        <v>1.7833000000000001</v>
      </c>
      <c r="R8917">
        <v>0.74</v>
      </c>
    </row>
    <row r="8918" spans="1:18">
      <c r="A8918" t="s">
        <v>2083</v>
      </c>
      <c r="B8918" t="s">
        <v>2082</v>
      </c>
      <c r="D8918">
        <v>2021</v>
      </c>
      <c r="E8918" t="s">
        <v>2105</v>
      </c>
      <c r="F8918" t="s">
        <v>2301</v>
      </c>
      <c r="G8918">
        <v>-27.35</v>
      </c>
      <c r="H8918">
        <v>153.11000000000001</v>
      </c>
      <c r="I8918" t="s">
        <v>2335</v>
      </c>
      <c r="J8918" t="s">
        <v>2106</v>
      </c>
      <c r="K8918">
        <v>25</v>
      </c>
      <c r="L8918">
        <v>26</v>
      </c>
      <c r="N8918">
        <v>1</v>
      </c>
      <c r="O8918">
        <v>1.8966000000000001</v>
      </c>
      <c r="R8918">
        <v>0.71499999999999997</v>
      </c>
    </row>
    <row r="8919" spans="1:18">
      <c r="A8919" t="s">
        <v>2083</v>
      </c>
      <c r="B8919" t="s">
        <v>2082</v>
      </c>
      <c r="D8919">
        <v>2021</v>
      </c>
      <c r="E8919" t="s">
        <v>2105</v>
      </c>
      <c r="F8919" t="s">
        <v>2301</v>
      </c>
      <c r="G8919">
        <v>-27.35</v>
      </c>
      <c r="H8919">
        <v>153.11000000000001</v>
      </c>
      <c r="I8919" t="s">
        <v>2335</v>
      </c>
      <c r="J8919" t="s">
        <v>2106</v>
      </c>
      <c r="K8919">
        <v>26</v>
      </c>
      <c r="L8919">
        <v>27</v>
      </c>
      <c r="N8919">
        <v>1</v>
      </c>
      <c r="O8919">
        <v>1.8966000000000001</v>
      </c>
      <c r="R8919">
        <v>0.71499999999999997</v>
      </c>
    </row>
    <row r="8920" spans="1:18">
      <c r="A8920" t="s">
        <v>2083</v>
      </c>
      <c r="B8920" t="s">
        <v>2082</v>
      </c>
      <c r="D8920">
        <v>2021</v>
      </c>
      <c r="E8920" t="s">
        <v>2105</v>
      </c>
      <c r="F8920" t="s">
        <v>2301</v>
      </c>
      <c r="G8920">
        <v>-27.35</v>
      </c>
      <c r="H8920">
        <v>153.11000000000001</v>
      </c>
      <c r="I8920" t="s">
        <v>2335</v>
      </c>
      <c r="J8920" t="s">
        <v>2106</v>
      </c>
      <c r="K8920">
        <v>27</v>
      </c>
      <c r="L8920">
        <v>28</v>
      </c>
      <c r="N8920">
        <v>1</v>
      </c>
      <c r="O8920">
        <v>1.8966000000000001</v>
      </c>
      <c r="R8920">
        <v>0.71499999999999997</v>
      </c>
    </row>
    <row r="8921" spans="1:18">
      <c r="A8921" t="s">
        <v>2083</v>
      </c>
      <c r="B8921" t="s">
        <v>2082</v>
      </c>
      <c r="D8921">
        <v>2021</v>
      </c>
      <c r="E8921" t="s">
        <v>2105</v>
      </c>
      <c r="F8921" t="s">
        <v>2301</v>
      </c>
      <c r="G8921">
        <v>-27.35</v>
      </c>
      <c r="H8921">
        <v>153.11000000000001</v>
      </c>
      <c r="I8921" t="s">
        <v>2335</v>
      </c>
      <c r="J8921" t="s">
        <v>2106</v>
      </c>
      <c r="K8921">
        <v>28</v>
      </c>
      <c r="L8921">
        <v>29</v>
      </c>
      <c r="N8921">
        <v>1</v>
      </c>
      <c r="O8921">
        <v>1.8966000000000001</v>
      </c>
      <c r="R8921">
        <v>0.71499999999999997</v>
      </c>
    </row>
    <row r="8922" spans="1:18">
      <c r="A8922" t="s">
        <v>2083</v>
      </c>
      <c r="B8922" t="s">
        <v>2082</v>
      </c>
      <c r="D8922">
        <v>2021</v>
      </c>
      <c r="E8922" t="s">
        <v>2105</v>
      </c>
      <c r="F8922" t="s">
        <v>2301</v>
      </c>
      <c r="G8922">
        <v>-27.35</v>
      </c>
      <c r="H8922">
        <v>153.11000000000001</v>
      </c>
      <c r="I8922" t="s">
        <v>2335</v>
      </c>
      <c r="J8922" t="s">
        <v>2106</v>
      </c>
      <c r="K8922">
        <v>29</v>
      </c>
      <c r="L8922">
        <v>30</v>
      </c>
      <c r="N8922">
        <v>1</v>
      </c>
      <c r="O8922">
        <v>2.0099</v>
      </c>
      <c r="R8922">
        <v>0.69</v>
      </c>
    </row>
    <row r="8923" spans="1:18">
      <c r="A8923" t="s">
        <v>2083</v>
      </c>
      <c r="B8923" t="s">
        <v>2082</v>
      </c>
      <c r="D8923">
        <v>2021</v>
      </c>
      <c r="E8923" t="s">
        <v>2105</v>
      </c>
      <c r="F8923" t="s">
        <v>2301</v>
      </c>
      <c r="G8923">
        <v>-27.35</v>
      </c>
      <c r="H8923">
        <v>153.11000000000001</v>
      </c>
      <c r="I8923" t="s">
        <v>2335</v>
      </c>
      <c r="J8923" t="s">
        <v>2106</v>
      </c>
      <c r="K8923">
        <v>30</v>
      </c>
      <c r="L8923">
        <v>31</v>
      </c>
      <c r="N8923">
        <v>1</v>
      </c>
      <c r="O8923">
        <v>2.0709</v>
      </c>
      <c r="R8923">
        <v>0.70499999999999996</v>
      </c>
    </row>
    <row r="8924" spans="1:18">
      <c r="A8924" t="s">
        <v>2083</v>
      </c>
      <c r="B8924" t="s">
        <v>2082</v>
      </c>
      <c r="D8924">
        <v>2021</v>
      </c>
      <c r="E8924" t="s">
        <v>2105</v>
      </c>
      <c r="F8924" t="s">
        <v>2301</v>
      </c>
      <c r="G8924">
        <v>-27.35</v>
      </c>
      <c r="H8924">
        <v>153.11000000000001</v>
      </c>
      <c r="I8924" t="s">
        <v>2335</v>
      </c>
      <c r="J8924" t="s">
        <v>2106</v>
      </c>
      <c r="K8924">
        <v>31</v>
      </c>
      <c r="L8924">
        <v>32</v>
      </c>
      <c r="N8924">
        <v>1</v>
      </c>
      <c r="O8924">
        <v>2.0709</v>
      </c>
      <c r="R8924">
        <v>0.70499999999999996</v>
      </c>
    </row>
    <row r="8925" spans="1:18">
      <c r="A8925" t="s">
        <v>2083</v>
      </c>
      <c r="B8925" t="s">
        <v>2082</v>
      </c>
      <c r="D8925">
        <v>2021</v>
      </c>
      <c r="E8925" t="s">
        <v>2105</v>
      </c>
      <c r="F8925" t="s">
        <v>2301</v>
      </c>
      <c r="G8925">
        <v>-27.35</v>
      </c>
      <c r="H8925">
        <v>153.11000000000001</v>
      </c>
      <c r="I8925" t="s">
        <v>2335</v>
      </c>
      <c r="J8925" t="s">
        <v>2106</v>
      </c>
      <c r="K8925">
        <v>32</v>
      </c>
      <c r="L8925">
        <v>33</v>
      </c>
      <c r="N8925">
        <v>1</v>
      </c>
      <c r="O8925">
        <v>2.0709</v>
      </c>
      <c r="R8925">
        <v>0.70499999999999996</v>
      </c>
    </row>
    <row r="8926" spans="1:18">
      <c r="A8926" t="s">
        <v>2083</v>
      </c>
      <c r="B8926" t="s">
        <v>2082</v>
      </c>
      <c r="D8926">
        <v>2021</v>
      </c>
      <c r="E8926" t="s">
        <v>2105</v>
      </c>
      <c r="F8926" t="s">
        <v>2301</v>
      </c>
      <c r="G8926">
        <v>-27.35</v>
      </c>
      <c r="H8926">
        <v>153.11000000000001</v>
      </c>
      <c r="I8926" t="s">
        <v>2335</v>
      </c>
      <c r="J8926" t="s">
        <v>2106</v>
      </c>
      <c r="K8926">
        <v>33</v>
      </c>
      <c r="L8926">
        <v>34</v>
      </c>
      <c r="N8926">
        <v>1</v>
      </c>
      <c r="O8926">
        <v>2.0709</v>
      </c>
      <c r="R8926">
        <v>0.70499999999999996</v>
      </c>
    </row>
    <row r="8927" spans="1:18">
      <c r="A8927" t="s">
        <v>2083</v>
      </c>
      <c r="B8927" t="s">
        <v>2082</v>
      </c>
      <c r="D8927">
        <v>2021</v>
      </c>
      <c r="E8927" t="s">
        <v>2105</v>
      </c>
      <c r="F8927" t="s">
        <v>2301</v>
      </c>
      <c r="G8927">
        <v>-27.35</v>
      </c>
      <c r="H8927">
        <v>153.11000000000001</v>
      </c>
      <c r="I8927" t="s">
        <v>2335</v>
      </c>
      <c r="J8927" t="s">
        <v>2106</v>
      </c>
      <c r="K8927">
        <v>34</v>
      </c>
      <c r="L8927">
        <v>35</v>
      </c>
      <c r="N8927">
        <v>1</v>
      </c>
      <c r="O8927">
        <v>2.1318000000000001</v>
      </c>
      <c r="R8927">
        <v>0.72</v>
      </c>
    </row>
    <row r="8928" spans="1:18">
      <c r="A8928" t="s">
        <v>2083</v>
      </c>
      <c r="B8928" t="s">
        <v>2082</v>
      </c>
      <c r="D8928">
        <v>2021</v>
      </c>
      <c r="E8928" t="s">
        <v>2105</v>
      </c>
      <c r="F8928" t="s">
        <v>2301</v>
      </c>
      <c r="G8928">
        <v>-27.35</v>
      </c>
      <c r="H8928">
        <v>153.11000000000001</v>
      </c>
      <c r="I8928" t="s">
        <v>2335</v>
      </c>
      <c r="J8928" t="s">
        <v>2106</v>
      </c>
      <c r="K8928">
        <v>35</v>
      </c>
      <c r="L8928">
        <v>36</v>
      </c>
      <c r="N8928">
        <v>1</v>
      </c>
      <c r="O8928">
        <v>1.9221999999999999</v>
      </c>
      <c r="R8928">
        <v>0.72</v>
      </c>
    </row>
    <row r="8929" spans="1:18">
      <c r="A8929" t="s">
        <v>2083</v>
      </c>
      <c r="B8929" t="s">
        <v>2082</v>
      </c>
      <c r="D8929">
        <v>2021</v>
      </c>
      <c r="E8929" t="s">
        <v>2105</v>
      </c>
      <c r="F8929" t="s">
        <v>2301</v>
      </c>
      <c r="G8929">
        <v>-27.35</v>
      </c>
      <c r="H8929">
        <v>153.11000000000001</v>
      </c>
      <c r="I8929" t="s">
        <v>2335</v>
      </c>
      <c r="J8929" t="s">
        <v>2106</v>
      </c>
      <c r="K8929">
        <v>36</v>
      </c>
      <c r="L8929">
        <v>37</v>
      </c>
      <c r="N8929">
        <v>1</v>
      </c>
      <c r="O8929">
        <v>1.9221999999999999</v>
      </c>
      <c r="R8929">
        <v>0.72</v>
      </c>
    </row>
    <row r="8930" spans="1:18">
      <c r="A8930" t="s">
        <v>2083</v>
      </c>
      <c r="B8930" t="s">
        <v>2082</v>
      </c>
      <c r="D8930">
        <v>2021</v>
      </c>
      <c r="E8930" t="s">
        <v>2105</v>
      </c>
      <c r="F8930" t="s">
        <v>2301</v>
      </c>
      <c r="G8930">
        <v>-27.35</v>
      </c>
      <c r="H8930">
        <v>153.11000000000001</v>
      </c>
      <c r="I8930" t="s">
        <v>2335</v>
      </c>
      <c r="J8930" t="s">
        <v>2106</v>
      </c>
      <c r="K8930">
        <v>37</v>
      </c>
      <c r="L8930">
        <v>38</v>
      </c>
      <c r="N8930">
        <v>1</v>
      </c>
      <c r="O8930">
        <v>1.9221999999999999</v>
      </c>
      <c r="R8930">
        <v>0.72</v>
      </c>
    </row>
    <row r="8931" spans="1:18">
      <c r="A8931" t="s">
        <v>2083</v>
      </c>
      <c r="B8931" t="s">
        <v>2082</v>
      </c>
      <c r="D8931">
        <v>2021</v>
      </c>
      <c r="E8931" t="s">
        <v>2105</v>
      </c>
      <c r="F8931" t="s">
        <v>2301</v>
      </c>
      <c r="G8931">
        <v>-27.35</v>
      </c>
      <c r="H8931">
        <v>153.11000000000001</v>
      </c>
      <c r="I8931" t="s">
        <v>2335</v>
      </c>
      <c r="J8931" t="s">
        <v>2106</v>
      </c>
      <c r="K8931">
        <v>38</v>
      </c>
      <c r="L8931">
        <v>39</v>
      </c>
      <c r="N8931">
        <v>1</v>
      </c>
      <c r="O8931">
        <v>1.9221999999999999</v>
      </c>
      <c r="R8931">
        <v>0.72</v>
      </c>
    </row>
    <row r="8932" spans="1:18">
      <c r="A8932" t="s">
        <v>2083</v>
      </c>
      <c r="B8932" t="s">
        <v>2082</v>
      </c>
      <c r="D8932">
        <v>2021</v>
      </c>
      <c r="E8932" t="s">
        <v>2105</v>
      </c>
      <c r="F8932" t="s">
        <v>2301</v>
      </c>
      <c r="G8932">
        <v>-27.35</v>
      </c>
      <c r="H8932">
        <v>153.11000000000001</v>
      </c>
      <c r="I8932" t="s">
        <v>2335</v>
      </c>
      <c r="J8932" t="s">
        <v>2106</v>
      </c>
      <c r="K8932">
        <v>39</v>
      </c>
      <c r="L8932">
        <v>40</v>
      </c>
      <c r="N8932">
        <v>1</v>
      </c>
      <c r="O8932">
        <v>1.7125999999999999</v>
      </c>
      <c r="R8932">
        <v>0.72</v>
      </c>
    </row>
    <row r="8933" spans="1:18">
      <c r="A8933" t="s">
        <v>2083</v>
      </c>
      <c r="B8933" t="s">
        <v>2082</v>
      </c>
      <c r="D8933">
        <v>2021</v>
      </c>
      <c r="E8933" t="s">
        <v>2105</v>
      </c>
      <c r="F8933" t="s">
        <v>2301</v>
      </c>
      <c r="G8933">
        <v>-27.35</v>
      </c>
      <c r="H8933">
        <v>153.11000000000001</v>
      </c>
      <c r="I8933" t="s">
        <v>2335</v>
      </c>
      <c r="J8933" t="s">
        <v>2106</v>
      </c>
      <c r="K8933">
        <v>40</v>
      </c>
      <c r="L8933">
        <v>41</v>
      </c>
      <c r="N8933">
        <v>1</v>
      </c>
      <c r="O8933">
        <v>1.8121</v>
      </c>
      <c r="R8933">
        <v>0.755</v>
      </c>
    </row>
    <row r="8934" spans="1:18">
      <c r="A8934" t="s">
        <v>2083</v>
      </c>
      <c r="B8934" t="s">
        <v>2082</v>
      </c>
      <c r="D8934">
        <v>2021</v>
      </c>
      <c r="E8934" t="s">
        <v>2105</v>
      </c>
      <c r="F8934" t="s">
        <v>2301</v>
      </c>
      <c r="G8934">
        <v>-27.35</v>
      </c>
      <c r="H8934">
        <v>153.11000000000001</v>
      </c>
      <c r="I8934" t="s">
        <v>2335</v>
      </c>
      <c r="J8934" t="s">
        <v>2106</v>
      </c>
      <c r="K8934">
        <v>41</v>
      </c>
      <c r="L8934">
        <v>42</v>
      </c>
      <c r="N8934">
        <v>1</v>
      </c>
      <c r="O8934">
        <v>1.8121</v>
      </c>
      <c r="R8934">
        <v>0.755</v>
      </c>
    </row>
    <row r="8935" spans="1:18">
      <c r="A8935" t="s">
        <v>2083</v>
      </c>
      <c r="B8935" t="s">
        <v>2082</v>
      </c>
      <c r="D8935">
        <v>2021</v>
      </c>
      <c r="E8935" t="s">
        <v>2105</v>
      </c>
      <c r="F8935" t="s">
        <v>2301</v>
      </c>
      <c r="G8935">
        <v>-27.35</v>
      </c>
      <c r="H8935">
        <v>153.11000000000001</v>
      </c>
      <c r="I8935" t="s">
        <v>2335</v>
      </c>
      <c r="J8935" t="s">
        <v>2106</v>
      </c>
      <c r="K8935">
        <v>42</v>
      </c>
      <c r="L8935">
        <v>43</v>
      </c>
      <c r="N8935">
        <v>1</v>
      </c>
      <c r="O8935">
        <v>1.8121</v>
      </c>
      <c r="R8935">
        <v>0.755</v>
      </c>
    </row>
    <row r="8936" spans="1:18">
      <c r="A8936" t="s">
        <v>2083</v>
      </c>
      <c r="B8936" t="s">
        <v>2082</v>
      </c>
      <c r="D8936">
        <v>2021</v>
      </c>
      <c r="E8936" t="s">
        <v>2105</v>
      </c>
      <c r="F8936" t="s">
        <v>2301</v>
      </c>
      <c r="G8936">
        <v>-27.35</v>
      </c>
      <c r="H8936">
        <v>153.11000000000001</v>
      </c>
      <c r="I8936" t="s">
        <v>2335</v>
      </c>
      <c r="J8936" t="s">
        <v>2106</v>
      </c>
      <c r="K8936">
        <v>43</v>
      </c>
      <c r="L8936">
        <v>44</v>
      </c>
      <c r="N8936">
        <v>1</v>
      </c>
      <c r="O8936">
        <v>1.8121</v>
      </c>
      <c r="R8936">
        <v>0.755</v>
      </c>
    </row>
    <row r="8937" spans="1:18">
      <c r="A8937" t="s">
        <v>2083</v>
      </c>
      <c r="B8937" t="s">
        <v>2082</v>
      </c>
      <c r="D8937">
        <v>2021</v>
      </c>
      <c r="E8937" t="s">
        <v>2105</v>
      </c>
      <c r="F8937" t="s">
        <v>2301</v>
      </c>
      <c r="G8937">
        <v>-27.35</v>
      </c>
      <c r="H8937">
        <v>153.11000000000001</v>
      </c>
      <c r="I8937" t="s">
        <v>2335</v>
      </c>
      <c r="J8937" t="s">
        <v>2106</v>
      </c>
      <c r="K8937">
        <v>44</v>
      </c>
      <c r="L8937">
        <v>45</v>
      </c>
      <c r="N8937">
        <v>1</v>
      </c>
      <c r="O8937">
        <v>1.9116</v>
      </c>
      <c r="R8937">
        <v>0.79</v>
      </c>
    </row>
    <row r="8938" spans="1:18">
      <c r="A8938" t="s">
        <v>2083</v>
      </c>
      <c r="B8938" t="s">
        <v>2082</v>
      </c>
      <c r="D8938">
        <v>2021</v>
      </c>
      <c r="E8938" t="s">
        <v>2105</v>
      </c>
      <c r="F8938" t="s">
        <v>2301</v>
      </c>
      <c r="G8938">
        <v>-27.35</v>
      </c>
      <c r="H8938">
        <v>153.11000000000001</v>
      </c>
      <c r="I8938" t="s">
        <v>2335</v>
      </c>
      <c r="J8938" t="s">
        <v>2106</v>
      </c>
      <c r="K8938">
        <v>45</v>
      </c>
      <c r="L8938">
        <v>46</v>
      </c>
      <c r="N8938">
        <v>1</v>
      </c>
      <c r="O8938">
        <v>1.7942</v>
      </c>
      <c r="R8938">
        <v>0.88500000000000001</v>
      </c>
    </row>
    <row r="8939" spans="1:18">
      <c r="A8939" t="s">
        <v>2083</v>
      </c>
      <c r="B8939" t="s">
        <v>2082</v>
      </c>
      <c r="D8939">
        <v>2021</v>
      </c>
      <c r="E8939" t="s">
        <v>2105</v>
      </c>
      <c r="F8939" t="s">
        <v>2301</v>
      </c>
      <c r="G8939">
        <v>-27.35</v>
      </c>
      <c r="H8939">
        <v>153.11000000000001</v>
      </c>
      <c r="I8939" t="s">
        <v>2335</v>
      </c>
      <c r="J8939" t="s">
        <v>2106</v>
      </c>
      <c r="K8939">
        <v>46</v>
      </c>
      <c r="L8939">
        <v>47</v>
      </c>
      <c r="N8939">
        <v>1</v>
      </c>
      <c r="O8939">
        <v>1.7942</v>
      </c>
      <c r="R8939">
        <v>0.88500000000000001</v>
      </c>
    </row>
    <row r="8940" spans="1:18">
      <c r="A8940" t="s">
        <v>2083</v>
      </c>
      <c r="B8940" t="s">
        <v>2082</v>
      </c>
      <c r="D8940">
        <v>2021</v>
      </c>
      <c r="E8940" t="s">
        <v>2105</v>
      </c>
      <c r="F8940" t="s">
        <v>2301</v>
      </c>
      <c r="G8940">
        <v>-27.35</v>
      </c>
      <c r="H8940">
        <v>153.11000000000001</v>
      </c>
      <c r="I8940" t="s">
        <v>2335</v>
      </c>
      <c r="J8940" t="s">
        <v>2106</v>
      </c>
      <c r="K8940">
        <v>47</v>
      </c>
      <c r="L8940">
        <v>48</v>
      </c>
      <c r="N8940">
        <v>1</v>
      </c>
      <c r="O8940">
        <v>1.7942</v>
      </c>
      <c r="R8940">
        <v>0.88500000000000001</v>
      </c>
    </row>
    <row r="8941" spans="1:18">
      <c r="A8941" t="s">
        <v>2083</v>
      </c>
      <c r="B8941" t="s">
        <v>2082</v>
      </c>
      <c r="D8941">
        <v>2021</v>
      </c>
      <c r="E8941" t="s">
        <v>2105</v>
      </c>
      <c r="F8941" t="s">
        <v>2301</v>
      </c>
      <c r="G8941">
        <v>-27.35</v>
      </c>
      <c r="H8941">
        <v>153.11000000000001</v>
      </c>
      <c r="I8941" t="s">
        <v>2335</v>
      </c>
      <c r="J8941" t="s">
        <v>2106</v>
      </c>
      <c r="K8941">
        <v>48</v>
      </c>
      <c r="L8941">
        <v>49</v>
      </c>
      <c r="N8941">
        <v>1</v>
      </c>
      <c r="O8941">
        <v>1.7942</v>
      </c>
      <c r="R8941">
        <v>0.88500000000000001</v>
      </c>
    </row>
    <row r="8942" spans="1:18">
      <c r="A8942" t="s">
        <v>2083</v>
      </c>
      <c r="B8942" t="s">
        <v>2082</v>
      </c>
      <c r="D8942">
        <v>2021</v>
      </c>
      <c r="E8942" t="s">
        <v>2105</v>
      </c>
      <c r="F8942" t="s">
        <v>2301</v>
      </c>
      <c r="G8942">
        <v>-27.35</v>
      </c>
      <c r="H8942">
        <v>153.11000000000001</v>
      </c>
      <c r="I8942" t="s">
        <v>2335</v>
      </c>
      <c r="J8942" t="s">
        <v>2106</v>
      </c>
      <c r="K8942">
        <v>49</v>
      </c>
      <c r="L8942">
        <v>50</v>
      </c>
      <c r="N8942">
        <v>1</v>
      </c>
      <c r="O8942">
        <v>1.6768000000000001</v>
      </c>
      <c r="R8942">
        <v>0.98</v>
      </c>
    </row>
    <row r="8943" spans="1:18">
      <c r="A8943" t="s">
        <v>2083</v>
      </c>
      <c r="B8943" t="s">
        <v>2082</v>
      </c>
      <c r="D8943">
        <v>2021</v>
      </c>
      <c r="E8943" t="s">
        <v>2105</v>
      </c>
      <c r="F8943" t="s">
        <v>2301</v>
      </c>
      <c r="G8943">
        <v>-27.35</v>
      </c>
      <c r="H8943">
        <v>153.11000000000001</v>
      </c>
      <c r="I8943" t="s">
        <v>2335</v>
      </c>
      <c r="J8943" t="s">
        <v>2106</v>
      </c>
      <c r="K8943">
        <v>50</v>
      </c>
      <c r="L8943">
        <v>51</v>
      </c>
      <c r="N8943">
        <v>1</v>
      </c>
      <c r="O8943">
        <v>1.6586000000000001</v>
      </c>
      <c r="R8943">
        <v>0.95499999999999996</v>
      </c>
    </row>
    <row r="8944" spans="1:18">
      <c r="A8944" t="s">
        <v>2083</v>
      </c>
      <c r="B8944" t="s">
        <v>2082</v>
      </c>
      <c r="D8944">
        <v>2021</v>
      </c>
      <c r="E8944" t="s">
        <v>2105</v>
      </c>
      <c r="F8944" t="s">
        <v>2301</v>
      </c>
      <c r="G8944">
        <v>-27.35</v>
      </c>
      <c r="H8944">
        <v>153.11000000000001</v>
      </c>
      <c r="I8944" t="s">
        <v>2335</v>
      </c>
      <c r="J8944" t="s">
        <v>2106</v>
      </c>
      <c r="K8944">
        <v>51</v>
      </c>
      <c r="L8944">
        <v>52</v>
      </c>
      <c r="N8944">
        <v>1</v>
      </c>
      <c r="O8944">
        <v>1.6586000000000001</v>
      </c>
      <c r="R8944">
        <v>0.95499999999999996</v>
      </c>
    </row>
    <row r="8945" spans="1:18">
      <c r="A8945" t="s">
        <v>2083</v>
      </c>
      <c r="B8945" t="s">
        <v>2082</v>
      </c>
      <c r="D8945">
        <v>2021</v>
      </c>
      <c r="E8945" t="s">
        <v>2105</v>
      </c>
      <c r="F8945" t="s">
        <v>2301</v>
      </c>
      <c r="G8945">
        <v>-27.35</v>
      </c>
      <c r="H8945">
        <v>153.11000000000001</v>
      </c>
      <c r="I8945" t="s">
        <v>2335</v>
      </c>
      <c r="J8945" t="s">
        <v>2106</v>
      </c>
      <c r="K8945">
        <v>52</v>
      </c>
      <c r="L8945">
        <v>53</v>
      </c>
      <c r="N8945">
        <v>1</v>
      </c>
      <c r="O8945">
        <v>1.6586000000000001</v>
      </c>
      <c r="R8945">
        <v>0.95499999999999996</v>
      </c>
    </row>
    <row r="8946" spans="1:18">
      <c r="A8946" t="s">
        <v>2083</v>
      </c>
      <c r="B8946" t="s">
        <v>2082</v>
      </c>
      <c r="D8946">
        <v>2021</v>
      </c>
      <c r="E8946" t="s">
        <v>2105</v>
      </c>
      <c r="F8946" t="s">
        <v>2301</v>
      </c>
      <c r="G8946">
        <v>-27.35</v>
      </c>
      <c r="H8946">
        <v>153.11000000000001</v>
      </c>
      <c r="I8946" t="s">
        <v>2335</v>
      </c>
      <c r="J8946" t="s">
        <v>2106</v>
      </c>
      <c r="K8946">
        <v>53</v>
      </c>
      <c r="L8946">
        <v>54</v>
      </c>
      <c r="N8946">
        <v>1</v>
      </c>
      <c r="O8946">
        <v>1.6586000000000001</v>
      </c>
      <c r="R8946">
        <v>0.95499999999999996</v>
      </c>
    </row>
    <row r="8947" spans="1:18">
      <c r="A8947" t="s">
        <v>2083</v>
      </c>
      <c r="B8947" t="s">
        <v>2082</v>
      </c>
      <c r="D8947">
        <v>2021</v>
      </c>
      <c r="E8947" t="s">
        <v>2105</v>
      </c>
      <c r="F8947" t="s">
        <v>2301</v>
      </c>
      <c r="G8947">
        <v>-27.35</v>
      </c>
      <c r="H8947">
        <v>153.11000000000001</v>
      </c>
      <c r="I8947" t="s">
        <v>2335</v>
      </c>
      <c r="J8947" t="s">
        <v>2106</v>
      </c>
      <c r="K8947">
        <v>54</v>
      </c>
      <c r="L8947">
        <v>55</v>
      </c>
      <c r="N8947">
        <v>1</v>
      </c>
      <c r="O8947">
        <v>1.6403000000000001</v>
      </c>
      <c r="R8947">
        <v>0.93</v>
      </c>
    </row>
    <row r="8948" spans="1:18">
      <c r="A8948" t="s">
        <v>2083</v>
      </c>
      <c r="B8948" t="s">
        <v>2082</v>
      </c>
      <c r="D8948">
        <v>2021</v>
      </c>
      <c r="E8948" t="s">
        <v>2105</v>
      </c>
      <c r="F8948" t="s">
        <v>2301</v>
      </c>
      <c r="G8948">
        <v>-27.35</v>
      </c>
      <c r="H8948">
        <v>153.11000000000001</v>
      </c>
      <c r="I8948" t="s">
        <v>2335</v>
      </c>
      <c r="J8948" t="s">
        <v>2106</v>
      </c>
      <c r="K8948">
        <v>55</v>
      </c>
      <c r="L8948">
        <v>56</v>
      </c>
      <c r="N8948">
        <v>1</v>
      </c>
      <c r="O8948">
        <v>1.5980000000000001</v>
      </c>
      <c r="R8948">
        <v>0.95499999999999996</v>
      </c>
    </row>
    <row r="8949" spans="1:18">
      <c r="A8949" t="s">
        <v>2083</v>
      </c>
      <c r="B8949" t="s">
        <v>2082</v>
      </c>
      <c r="D8949">
        <v>2021</v>
      </c>
      <c r="E8949" t="s">
        <v>2105</v>
      </c>
      <c r="F8949" t="s">
        <v>2301</v>
      </c>
      <c r="G8949">
        <v>-27.35</v>
      </c>
      <c r="H8949">
        <v>153.11000000000001</v>
      </c>
      <c r="I8949" t="s">
        <v>2335</v>
      </c>
      <c r="J8949" t="s">
        <v>2106</v>
      </c>
      <c r="K8949">
        <v>56</v>
      </c>
      <c r="L8949">
        <v>57</v>
      </c>
      <c r="N8949">
        <v>1</v>
      </c>
      <c r="O8949">
        <v>1.5980000000000001</v>
      </c>
      <c r="R8949">
        <v>0.95499999999999996</v>
      </c>
    </row>
    <row r="8950" spans="1:18">
      <c r="A8950" t="s">
        <v>2083</v>
      </c>
      <c r="B8950" t="s">
        <v>2082</v>
      </c>
      <c r="D8950">
        <v>2021</v>
      </c>
      <c r="E8950" t="s">
        <v>2105</v>
      </c>
      <c r="F8950" t="s">
        <v>2301</v>
      </c>
      <c r="G8950">
        <v>-27.35</v>
      </c>
      <c r="H8950">
        <v>153.11000000000001</v>
      </c>
      <c r="I8950" t="s">
        <v>2335</v>
      </c>
      <c r="J8950" t="s">
        <v>2106</v>
      </c>
      <c r="K8950">
        <v>57</v>
      </c>
      <c r="L8950">
        <v>58</v>
      </c>
      <c r="N8950">
        <v>1</v>
      </c>
      <c r="O8950">
        <v>1.5980000000000001</v>
      </c>
      <c r="R8950">
        <v>0.95499999999999996</v>
      </c>
    </row>
    <row r="8951" spans="1:18">
      <c r="A8951" t="s">
        <v>2083</v>
      </c>
      <c r="B8951" t="s">
        <v>2082</v>
      </c>
      <c r="D8951">
        <v>2021</v>
      </c>
      <c r="E8951" t="s">
        <v>2105</v>
      </c>
      <c r="F8951" t="s">
        <v>2301</v>
      </c>
      <c r="G8951">
        <v>-27.35</v>
      </c>
      <c r="H8951">
        <v>153.11000000000001</v>
      </c>
      <c r="I8951" t="s">
        <v>2335</v>
      </c>
      <c r="J8951" t="s">
        <v>2106</v>
      </c>
      <c r="K8951">
        <v>58</v>
      </c>
      <c r="L8951">
        <v>59</v>
      </c>
      <c r="N8951">
        <v>1</v>
      </c>
      <c r="O8951">
        <v>1.5980000000000001</v>
      </c>
      <c r="R8951">
        <v>0.95499999999999996</v>
      </c>
    </row>
    <row r="8952" spans="1:18">
      <c r="A8952" t="s">
        <v>2083</v>
      </c>
      <c r="B8952" t="s">
        <v>2082</v>
      </c>
      <c r="D8952">
        <v>2021</v>
      </c>
      <c r="E8952" t="s">
        <v>2105</v>
      </c>
      <c r="F8952" t="s">
        <v>2301</v>
      </c>
      <c r="G8952">
        <v>-27.35</v>
      </c>
      <c r="H8952">
        <v>153.11000000000001</v>
      </c>
      <c r="I8952" t="s">
        <v>2335</v>
      </c>
      <c r="J8952" t="s">
        <v>2106</v>
      </c>
      <c r="K8952">
        <v>59</v>
      </c>
      <c r="L8952">
        <v>60</v>
      </c>
      <c r="N8952">
        <v>1</v>
      </c>
      <c r="O8952">
        <v>1.5558000000000001</v>
      </c>
      <c r="R8952">
        <v>0.98</v>
      </c>
    </row>
    <row r="8953" spans="1:18">
      <c r="A8953" t="s">
        <v>2083</v>
      </c>
      <c r="B8953" t="s">
        <v>2082</v>
      </c>
      <c r="D8953">
        <v>2021</v>
      </c>
      <c r="E8953" t="s">
        <v>2105</v>
      </c>
      <c r="F8953" t="s">
        <v>2301</v>
      </c>
      <c r="G8953">
        <v>-27.35</v>
      </c>
      <c r="H8953">
        <v>153.11000000000001</v>
      </c>
      <c r="I8953" t="s">
        <v>2335</v>
      </c>
      <c r="J8953" t="s">
        <v>2106</v>
      </c>
      <c r="K8953">
        <v>60</v>
      </c>
      <c r="L8953">
        <v>61</v>
      </c>
      <c r="N8953">
        <v>1</v>
      </c>
      <c r="O8953">
        <v>1.5826</v>
      </c>
      <c r="R8953">
        <v>0.93500000000000005</v>
      </c>
    </row>
    <row r="8954" spans="1:18">
      <c r="A8954" t="s">
        <v>2083</v>
      </c>
      <c r="B8954" t="s">
        <v>2082</v>
      </c>
      <c r="D8954">
        <v>2021</v>
      </c>
      <c r="E8954" t="s">
        <v>2105</v>
      </c>
      <c r="F8954" t="s">
        <v>2301</v>
      </c>
      <c r="G8954">
        <v>-27.35</v>
      </c>
      <c r="H8954">
        <v>153.11000000000001</v>
      </c>
      <c r="I8954" t="s">
        <v>2335</v>
      </c>
      <c r="J8954" t="s">
        <v>2106</v>
      </c>
      <c r="K8954">
        <v>61</v>
      </c>
      <c r="L8954">
        <v>62</v>
      </c>
      <c r="N8954">
        <v>1</v>
      </c>
      <c r="O8954">
        <v>1.5826</v>
      </c>
      <c r="R8954">
        <v>0.93500000000000005</v>
      </c>
    </row>
    <row r="8955" spans="1:18">
      <c r="A8955" t="s">
        <v>2083</v>
      </c>
      <c r="B8955" t="s">
        <v>2082</v>
      </c>
      <c r="D8955">
        <v>2021</v>
      </c>
      <c r="E8955" t="s">
        <v>2105</v>
      </c>
      <c r="F8955" t="s">
        <v>2301</v>
      </c>
      <c r="G8955">
        <v>-27.35</v>
      </c>
      <c r="H8955">
        <v>153.11000000000001</v>
      </c>
      <c r="I8955" t="s">
        <v>2335</v>
      </c>
      <c r="J8955" t="s">
        <v>2106</v>
      </c>
      <c r="K8955">
        <v>62</v>
      </c>
      <c r="L8955">
        <v>63</v>
      </c>
      <c r="N8955">
        <v>1</v>
      </c>
      <c r="O8955">
        <v>1.5826</v>
      </c>
      <c r="R8955">
        <v>0.93500000000000005</v>
      </c>
    </row>
    <row r="8956" spans="1:18">
      <c r="A8956" t="s">
        <v>2083</v>
      </c>
      <c r="B8956" t="s">
        <v>2082</v>
      </c>
      <c r="D8956">
        <v>2021</v>
      </c>
      <c r="E8956" t="s">
        <v>2105</v>
      </c>
      <c r="F8956" t="s">
        <v>2301</v>
      </c>
      <c r="G8956">
        <v>-27.35</v>
      </c>
      <c r="H8956">
        <v>153.11000000000001</v>
      </c>
      <c r="I8956" t="s">
        <v>2335</v>
      </c>
      <c r="J8956" t="s">
        <v>2106</v>
      </c>
      <c r="K8956">
        <v>63</v>
      </c>
      <c r="L8956">
        <v>64</v>
      </c>
      <c r="N8956">
        <v>1</v>
      </c>
      <c r="O8956">
        <v>1.5826</v>
      </c>
      <c r="R8956">
        <v>0.93500000000000005</v>
      </c>
    </row>
    <row r="8957" spans="1:18">
      <c r="A8957" t="s">
        <v>2083</v>
      </c>
      <c r="B8957" t="s">
        <v>2082</v>
      </c>
      <c r="D8957">
        <v>2021</v>
      </c>
      <c r="E8957" t="s">
        <v>2105</v>
      </c>
      <c r="F8957" t="s">
        <v>2301</v>
      </c>
      <c r="G8957">
        <v>-27.35</v>
      </c>
      <c r="H8957">
        <v>153.11000000000001</v>
      </c>
      <c r="I8957" t="s">
        <v>2335</v>
      </c>
      <c r="J8957" t="s">
        <v>2106</v>
      </c>
      <c r="K8957">
        <v>64</v>
      </c>
      <c r="L8957">
        <v>65</v>
      </c>
      <c r="N8957">
        <v>1</v>
      </c>
      <c r="O8957">
        <v>1.6093999999999999</v>
      </c>
      <c r="R8957">
        <v>0.89</v>
      </c>
    </row>
    <row r="8958" spans="1:18">
      <c r="A8958" t="s">
        <v>2083</v>
      </c>
      <c r="B8958" t="s">
        <v>2082</v>
      </c>
      <c r="D8958">
        <v>2021</v>
      </c>
      <c r="E8958" t="s">
        <v>2105</v>
      </c>
      <c r="F8958" t="s">
        <v>2301</v>
      </c>
      <c r="G8958">
        <v>-27.35</v>
      </c>
      <c r="H8958">
        <v>153.11000000000001</v>
      </c>
      <c r="I8958" t="s">
        <v>2335</v>
      </c>
      <c r="J8958" t="s">
        <v>2106</v>
      </c>
      <c r="K8958">
        <v>65</v>
      </c>
      <c r="L8958">
        <v>66</v>
      </c>
      <c r="N8958">
        <v>1</v>
      </c>
      <c r="O8958">
        <v>1.7398</v>
      </c>
      <c r="R8958">
        <v>0.84499999999999997</v>
      </c>
    </row>
    <row r="8959" spans="1:18">
      <c r="A8959" t="s">
        <v>2083</v>
      </c>
      <c r="B8959" t="s">
        <v>2082</v>
      </c>
      <c r="D8959">
        <v>2021</v>
      </c>
      <c r="E8959" t="s">
        <v>2105</v>
      </c>
      <c r="F8959" t="s">
        <v>2301</v>
      </c>
      <c r="G8959">
        <v>-27.35</v>
      </c>
      <c r="H8959">
        <v>153.11000000000001</v>
      </c>
      <c r="I8959" t="s">
        <v>2335</v>
      </c>
      <c r="J8959" t="s">
        <v>2106</v>
      </c>
      <c r="K8959">
        <v>66</v>
      </c>
      <c r="L8959">
        <v>67</v>
      </c>
      <c r="N8959">
        <v>1</v>
      </c>
      <c r="O8959">
        <v>1.7398</v>
      </c>
      <c r="R8959">
        <v>0.84499999999999997</v>
      </c>
    </row>
    <row r="8960" spans="1:18">
      <c r="A8960" t="s">
        <v>2083</v>
      </c>
      <c r="B8960" t="s">
        <v>2082</v>
      </c>
      <c r="D8960">
        <v>2021</v>
      </c>
      <c r="E8960" t="s">
        <v>2105</v>
      </c>
      <c r="F8960" t="s">
        <v>2301</v>
      </c>
      <c r="G8960">
        <v>-27.35</v>
      </c>
      <c r="H8960">
        <v>153.11000000000001</v>
      </c>
      <c r="I8960" t="s">
        <v>2335</v>
      </c>
      <c r="J8960" t="s">
        <v>2106</v>
      </c>
      <c r="K8960">
        <v>67</v>
      </c>
      <c r="L8960">
        <v>68</v>
      </c>
      <c r="N8960">
        <v>1</v>
      </c>
      <c r="O8960">
        <v>1.7398</v>
      </c>
      <c r="R8960">
        <v>0.84499999999999997</v>
      </c>
    </row>
    <row r="8961" spans="1:18">
      <c r="A8961" t="s">
        <v>2083</v>
      </c>
      <c r="B8961" t="s">
        <v>2082</v>
      </c>
      <c r="D8961">
        <v>2021</v>
      </c>
      <c r="E8961" t="s">
        <v>2105</v>
      </c>
      <c r="F8961" t="s">
        <v>2301</v>
      </c>
      <c r="G8961">
        <v>-27.35</v>
      </c>
      <c r="H8961">
        <v>153.11000000000001</v>
      </c>
      <c r="I8961" t="s">
        <v>2335</v>
      </c>
      <c r="J8961" t="s">
        <v>2106</v>
      </c>
      <c r="K8961">
        <v>68</v>
      </c>
      <c r="L8961">
        <v>69</v>
      </c>
      <c r="N8961">
        <v>1</v>
      </c>
      <c r="O8961">
        <v>1.7398</v>
      </c>
      <c r="R8961">
        <v>0.84499999999999997</v>
      </c>
    </row>
    <row r="8962" spans="1:18">
      <c r="A8962" t="s">
        <v>2083</v>
      </c>
      <c r="B8962" t="s">
        <v>2082</v>
      </c>
      <c r="D8962">
        <v>2021</v>
      </c>
      <c r="E8962" t="s">
        <v>2105</v>
      </c>
      <c r="F8962" t="s">
        <v>2301</v>
      </c>
      <c r="G8962">
        <v>-27.35</v>
      </c>
      <c r="H8962">
        <v>153.11000000000001</v>
      </c>
      <c r="I8962" t="s">
        <v>2335</v>
      </c>
      <c r="J8962" t="s">
        <v>2106</v>
      </c>
      <c r="K8962">
        <v>69</v>
      </c>
      <c r="L8962">
        <v>70</v>
      </c>
      <c r="N8962">
        <v>1</v>
      </c>
      <c r="O8962">
        <v>1.8702000000000001</v>
      </c>
      <c r="R8962">
        <v>0.8</v>
      </c>
    </row>
    <row r="8963" spans="1:18">
      <c r="A8963" t="s">
        <v>2083</v>
      </c>
      <c r="B8963" t="s">
        <v>2082</v>
      </c>
      <c r="D8963">
        <v>2021</v>
      </c>
      <c r="E8963" t="s">
        <v>2105</v>
      </c>
      <c r="F8963" t="s">
        <v>2301</v>
      </c>
      <c r="G8963">
        <v>-27.35</v>
      </c>
      <c r="H8963">
        <v>153.11000000000001</v>
      </c>
      <c r="I8963" t="s">
        <v>2335</v>
      </c>
      <c r="J8963" t="s">
        <v>2106</v>
      </c>
      <c r="K8963">
        <v>70</v>
      </c>
      <c r="L8963">
        <v>71</v>
      </c>
      <c r="N8963">
        <v>1</v>
      </c>
      <c r="O8963">
        <v>2.0684</v>
      </c>
      <c r="R8963">
        <v>0.76500000000000001</v>
      </c>
    </row>
    <row r="8964" spans="1:18">
      <c r="A8964" t="s">
        <v>2083</v>
      </c>
      <c r="B8964" t="s">
        <v>2082</v>
      </c>
      <c r="D8964">
        <v>2021</v>
      </c>
      <c r="E8964" t="s">
        <v>2105</v>
      </c>
      <c r="F8964" t="s">
        <v>2301</v>
      </c>
      <c r="G8964">
        <v>-27.35</v>
      </c>
      <c r="H8964">
        <v>153.11000000000001</v>
      </c>
      <c r="I8964" t="s">
        <v>2335</v>
      </c>
      <c r="J8964" t="s">
        <v>2106</v>
      </c>
      <c r="K8964">
        <v>71</v>
      </c>
      <c r="L8964">
        <v>72</v>
      </c>
      <c r="N8964">
        <v>1</v>
      </c>
      <c r="O8964">
        <v>2.0684</v>
      </c>
      <c r="R8964">
        <v>0.76500000000000001</v>
      </c>
    </row>
    <row r="8965" spans="1:18">
      <c r="A8965" t="s">
        <v>2083</v>
      </c>
      <c r="B8965" t="s">
        <v>2082</v>
      </c>
      <c r="D8965">
        <v>2021</v>
      </c>
      <c r="E8965" t="s">
        <v>2105</v>
      </c>
      <c r="F8965" t="s">
        <v>2301</v>
      </c>
      <c r="G8965">
        <v>-27.35</v>
      </c>
      <c r="H8965">
        <v>153.11000000000001</v>
      </c>
      <c r="I8965" t="s">
        <v>2335</v>
      </c>
      <c r="J8965" t="s">
        <v>2106</v>
      </c>
      <c r="K8965">
        <v>72</v>
      </c>
      <c r="L8965">
        <v>73</v>
      </c>
      <c r="N8965">
        <v>1</v>
      </c>
      <c r="O8965">
        <v>2.0684</v>
      </c>
      <c r="R8965">
        <v>0.76500000000000001</v>
      </c>
    </row>
    <row r="8966" spans="1:18">
      <c r="A8966" t="s">
        <v>2083</v>
      </c>
      <c r="B8966" t="s">
        <v>2082</v>
      </c>
      <c r="D8966">
        <v>2021</v>
      </c>
      <c r="E8966" t="s">
        <v>2105</v>
      </c>
      <c r="F8966" t="s">
        <v>2301</v>
      </c>
      <c r="G8966">
        <v>-27.35</v>
      </c>
      <c r="H8966">
        <v>153.11000000000001</v>
      </c>
      <c r="I8966" t="s">
        <v>2335</v>
      </c>
      <c r="J8966" t="s">
        <v>2106</v>
      </c>
      <c r="K8966">
        <v>73</v>
      </c>
      <c r="L8966">
        <v>74</v>
      </c>
      <c r="N8966">
        <v>1</v>
      </c>
      <c r="O8966">
        <v>2.0684</v>
      </c>
      <c r="R8966">
        <v>0.76500000000000001</v>
      </c>
    </row>
    <row r="8967" spans="1:18">
      <c r="A8967" t="s">
        <v>2083</v>
      </c>
      <c r="B8967" t="s">
        <v>2082</v>
      </c>
      <c r="D8967">
        <v>2021</v>
      </c>
      <c r="E8967" t="s">
        <v>2105</v>
      </c>
      <c r="F8967" t="s">
        <v>2301</v>
      </c>
      <c r="G8967">
        <v>-27.35</v>
      </c>
      <c r="H8967">
        <v>153.11000000000001</v>
      </c>
      <c r="I8967" t="s">
        <v>2335</v>
      </c>
      <c r="J8967" t="s">
        <v>2106</v>
      </c>
      <c r="K8967">
        <v>74</v>
      </c>
      <c r="L8967">
        <v>75</v>
      </c>
      <c r="N8967">
        <v>1</v>
      </c>
      <c r="O8967">
        <v>2.2667000000000002</v>
      </c>
      <c r="R8967">
        <v>0.73</v>
      </c>
    </row>
    <row r="8968" spans="1:18">
      <c r="A8968" t="s">
        <v>2083</v>
      </c>
      <c r="B8968" t="s">
        <v>2082</v>
      </c>
      <c r="D8968">
        <v>2021</v>
      </c>
      <c r="E8968" t="s">
        <v>2105</v>
      </c>
      <c r="F8968" t="s">
        <v>2301</v>
      </c>
      <c r="G8968">
        <v>-27.35</v>
      </c>
      <c r="H8968">
        <v>153.11000000000001</v>
      </c>
      <c r="I8968" t="s">
        <v>2335</v>
      </c>
      <c r="J8968" t="s">
        <v>2106</v>
      </c>
      <c r="K8968">
        <v>75</v>
      </c>
      <c r="L8968">
        <v>76</v>
      </c>
      <c r="N8968">
        <v>1</v>
      </c>
      <c r="O8968">
        <v>1.8507</v>
      </c>
      <c r="R8968">
        <v>0.77</v>
      </c>
    </row>
    <row r="8969" spans="1:18">
      <c r="A8969" t="s">
        <v>2083</v>
      </c>
      <c r="B8969" t="s">
        <v>2082</v>
      </c>
      <c r="D8969">
        <v>2021</v>
      </c>
      <c r="E8969" t="s">
        <v>2105</v>
      </c>
      <c r="F8969" t="s">
        <v>2301</v>
      </c>
      <c r="G8969">
        <v>-27.35</v>
      </c>
      <c r="H8969">
        <v>153.11000000000001</v>
      </c>
      <c r="I8969" t="s">
        <v>2335</v>
      </c>
      <c r="J8969" t="s">
        <v>2106</v>
      </c>
      <c r="K8969">
        <v>76</v>
      </c>
      <c r="L8969">
        <v>77</v>
      </c>
      <c r="N8969">
        <v>1</v>
      </c>
      <c r="O8969">
        <v>1.8507</v>
      </c>
      <c r="R8969">
        <v>0.77</v>
      </c>
    </row>
    <row r="8970" spans="1:18">
      <c r="A8970" t="s">
        <v>2083</v>
      </c>
      <c r="B8970" t="s">
        <v>2082</v>
      </c>
      <c r="D8970">
        <v>2021</v>
      </c>
      <c r="E8970" t="s">
        <v>2105</v>
      </c>
      <c r="F8970" t="s">
        <v>2301</v>
      </c>
      <c r="G8970">
        <v>-27.35</v>
      </c>
      <c r="H8970">
        <v>153.11000000000001</v>
      </c>
      <c r="I8970" t="s">
        <v>2335</v>
      </c>
      <c r="J8970" t="s">
        <v>2106</v>
      </c>
      <c r="K8970">
        <v>77</v>
      </c>
      <c r="L8970">
        <v>78</v>
      </c>
      <c r="N8970">
        <v>1</v>
      </c>
      <c r="O8970">
        <v>1.8507</v>
      </c>
      <c r="R8970">
        <v>0.77</v>
      </c>
    </row>
    <row r="8971" spans="1:18">
      <c r="A8971" t="s">
        <v>2083</v>
      </c>
      <c r="B8971" t="s">
        <v>2082</v>
      </c>
      <c r="D8971">
        <v>2021</v>
      </c>
      <c r="E8971" t="s">
        <v>2105</v>
      </c>
      <c r="F8971" t="s">
        <v>2301</v>
      </c>
      <c r="G8971">
        <v>-27.35</v>
      </c>
      <c r="H8971">
        <v>153.11000000000001</v>
      </c>
      <c r="I8971" t="s">
        <v>2335</v>
      </c>
      <c r="J8971" t="s">
        <v>2106</v>
      </c>
      <c r="K8971">
        <v>78</v>
      </c>
      <c r="L8971">
        <v>79</v>
      </c>
      <c r="N8971">
        <v>1</v>
      </c>
      <c r="O8971">
        <v>1.8507</v>
      </c>
      <c r="R8971">
        <v>0.77</v>
      </c>
    </row>
    <row r="8972" spans="1:18">
      <c r="A8972" t="s">
        <v>2083</v>
      </c>
      <c r="B8972" t="s">
        <v>2082</v>
      </c>
      <c r="D8972">
        <v>2021</v>
      </c>
      <c r="E8972" t="s">
        <v>2105</v>
      </c>
      <c r="F8972" t="s">
        <v>2301</v>
      </c>
      <c r="G8972">
        <v>-27.35</v>
      </c>
      <c r="H8972">
        <v>153.11000000000001</v>
      </c>
      <c r="I8972" t="s">
        <v>2335</v>
      </c>
      <c r="J8972" t="s">
        <v>2106</v>
      </c>
      <c r="K8972">
        <v>79</v>
      </c>
      <c r="L8972">
        <v>80</v>
      </c>
      <c r="N8972">
        <v>1</v>
      </c>
      <c r="O8972">
        <v>1.4347000000000001</v>
      </c>
      <c r="R8972">
        <v>0.81</v>
      </c>
    </row>
    <row r="8973" spans="1:18">
      <c r="A8973" t="s">
        <v>2083</v>
      </c>
      <c r="B8973" t="s">
        <v>2082</v>
      </c>
      <c r="D8973">
        <v>2021</v>
      </c>
      <c r="E8973" t="s">
        <v>2105</v>
      </c>
      <c r="F8973" t="s">
        <v>2301</v>
      </c>
      <c r="G8973">
        <v>-27.35</v>
      </c>
      <c r="H8973">
        <v>153.11000000000001</v>
      </c>
      <c r="I8973" t="s">
        <v>2335</v>
      </c>
      <c r="J8973" t="s">
        <v>2106</v>
      </c>
      <c r="K8973">
        <v>80</v>
      </c>
      <c r="L8973">
        <v>81</v>
      </c>
      <c r="N8973">
        <v>1</v>
      </c>
      <c r="O8973">
        <v>1.7089000000000001</v>
      </c>
      <c r="R8973">
        <v>0.73</v>
      </c>
    </row>
    <row r="8974" spans="1:18">
      <c r="A8974" t="s">
        <v>2083</v>
      </c>
      <c r="B8974" t="s">
        <v>2082</v>
      </c>
      <c r="D8974">
        <v>2021</v>
      </c>
      <c r="E8974" t="s">
        <v>2105</v>
      </c>
      <c r="F8974" t="s">
        <v>2301</v>
      </c>
      <c r="G8974">
        <v>-27.35</v>
      </c>
      <c r="H8974">
        <v>153.11000000000001</v>
      </c>
      <c r="I8974" t="s">
        <v>2335</v>
      </c>
      <c r="J8974" t="s">
        <v>2106</v>
      </c>
      <c r="K8974">
        <v>81</v>
      </c>
      <c r="L8974">
        <v>82</v>
      </c>
      <c r="N8974">
        <v>1</v>
      </c>
      <c r="O8974">
        <v>1.7089000000000001</v>
      </c>
      <c r="R8974">
        <v>0.73</v>
      </c>
    </row>
    <row r="8975" spans="1:18">
      <c r="A8975" t="s">
        <v>2083</v>
      </c>
      <c r="B8975" t="s">
        <v>2082</v>
      </c>
      <c r="D8975">
        <v>2021</v>
      </c>
      <c r="E8975" t="s">
        <v>2105</v>
      </c>
      <c r="F8975" t="s">
        <v>2301</v>
      </c>
      <c r="G8975">
        <v>-27.35</v>
      </c>
      <c r="H8975">
        <v>153.11000000000001</v>
      </c>
      <c r="I8975" t="s">
        <v>2335</v>
      </c>
      <c r="J8975" t="s">
        <v>2106</v>
      </c>
      <c r="K8975">
        <v>82</v>
      </c>
      <c r="L8975">
        <v>83</v>
      </c>
      <c r="N8975">
        <v>1</v>
      </c>
      <c r="O8975">
        <v>1.7089000000000001</v>
      </c>
      <c r="R8975">
        <v>0.73</v>
      </c>
    </row>
    <row r="8976" spans="1:18">
      <c r="A8976" t="s">
        <v>2083</v>
      </c>
      <c r="B8976" t="s">
        <v>2082</v>
      </c>
      <c r="D8976">
        <v>2021</v>
      </c>
      <c r="E8976" t="s">
        <v>2105</v>
      </c>
      <c r="F8976" t="s">
        <v>2301</v>
      </c>
      <c r="G8976">
        <v>-27.35</v>
      </c>
      <c r="H8976">
        <v>153.11000000000001</v>
      </c>
      <c r="I8976" t="s">
        <v>2335</v>
      </c>
      <c r="J8976" t="s">
        <v>2106</v>
      </c>
      <c r="K8976">
        <v>83</v>
      </c>
      <c r="L8976">
        <v>84</v>
      </c>
      <c r="N8976">
        <v>1</v>
      </c>
      <c r="O8976">
        <v>1.7089000000000001</v>
      </c>
      <c r="R8976">
        <v>0.73</v>
      </c>
    </row>
    <row r="8977" spans="1:18">
      <c r="A8977" t="s">
        <v>2083</v>
      </c>
      <c r="B8977" t="s">
        <v>2082</v>
      </c>
      <c r="D8977">
        <v>2021</v>
      </c>
      <c r="E8977" t="s">
        <v>2105</v>
      </c>
      <c r="F8977" t="s">
        <v>2301</v>
      </c>
      <c r="G8977">
        <v>-27.35</v>
      </c>
      <c r="H8977">
        <v>153.11000000000001</v>
      </c>
      <c r="I8977" t="s">
        <v>2335</v>
      </c>
      <c r="J8977" t="s">
        <v>2106</v>
      </c>
      <c r="K8977">
        <v>84</v>
      </c>
      <c r="L8977">
        <v>85</v>
      </c>
      <c r="N8977">
        <v>1</v>
      </c>
      <c r="O8977">
        <v>1.9831000000000001</v>
      </c>
      <c r="R8977">
        <v>0.65</v>
      </c>
    </row>
    <row r="8978" spans="1:18">
      <c r="A8978" t="s">
        <v>2083</v>
      </c>
      <c r="B8978" t="s">
        <v>2082</v>
      </c>
      <c r="D8978">
        <v>2021</v>
      </c>
      <c r="E8978" t="s">
        <v>2105</v>
      </c>
      <c r="F8978" t="s">
        <v>2301</v>
      </c>
      <c r="G8978">
        <v>-27.35</v>
      </c>
      <c r="H8978">
        <v>153.11000000000001</v>
      </c>
      <c r="I8978" t="s">
        <v>2335</v>
      </c>
      <c r="J8978" t="s">
        <v>2104</v>
      </c>
      <c r="K8978">
        <v>0</v>
      </c>
      <c r="L8978">
        <v>1</v>
      </c>
      <c r="N8978">
        <v>1</v>
      </c>
      <c r="O8978">
        <v>1.4347000000000001</v>
      </c>
      <c r="R8978">
        <v>0.65</v>
      </c>
    </row>
    <row r="8979" spans="1:18">
      <c r="A8979" t="s">
        <v>2083</v>
      </c>
      <c r="B8979" t="s">
        <v>2082</v>
      </c>
      <c r="D8979">
        <v>2021</v>
      </c>
      <c r="E8979" t="s">
        <v>2105</v>
      </c>
      <c r="F8979" t="s">
        <v>2301</v>
      </c>
      <c r="G8979">
        <v>-27.35</v>
      </c>
      <c r="H8979">
        <v>153.11000000000001</v>
      </c>
      <c r="I8979" t="s">
        <v>2335</v>
      </c>
      <c r="J8979" t="s">
        <v>2104</v>
      </c>
      <c r="K8979">
        <v>1</v>
      </c>
      <c r="L8979">
        <v>2</v>
      </c>
      <c r="N8979">
        <v>1</v>
      </c>
      <c r="O8979">
        <v>1.4765999999999999</v>
      </c>
      <c r="R8979">
        <v>0.65500000000000003</v>
      </c>
    </row>
    <row r="8980" spans="1:18">
      <c r="A8980" t="s">
        <v>2083</v>
      </c>
      <c r="B8980" t="s">
        <v>2082</v>
      </c>
      <c r="D8980">
        <v>2021</v>
      </c>
      <c r="E8980" t="s">
        <v>2105</v>
      </c>
      <c r="F8980" t="s">
        <v>2301</v>
      </c>
      <c r="G8980">
        <v>-27.35</v>
      </c>
      <c r="H8980">
        <v>153.11000000000001</v>
      </c>
      <c r="I8980" t="s">
        <v>2335</v>
      </c>
      <c r="J8980" t="s">
        <v>2104</v>
      </c>
      <c r="K8980">
        <v>2</v>
      </c>
      <c r="L8980">
        <v>3</v>
      </c>
      <c r="N8980">
        <v>1</v>
      </c>
      <c r="O8980">
        <v>1.4765999999999999</v>
      </c>
      <c r="R8980">
        <v>0.65500000000000003</v>
      </c>
    </row>
    <row r="8981" spans="1:18">
      <c r="A8981" t="s">
        <v>2083</v>
      </c>
      <c r="B8981" t="s">
        <v>2082</v>
      </c>
      <c r="D8981">
        <v>2021</v>
      </c>
      <c r="E8981" t="s">
        <v>2105</v>
      </c>
      <c r="F8981" t="s">
        <v>2301</v>
      </c>
      <c r="G8981">
        <v>-27.35</v>
      </c>
      <c r="H8981">
        <v>153.11000000000001</v>
      </c>
      <c r="I8981" t="s">
        <v>2335</v>
      </c>
      <c r="J8981" t="s">
        <v>2104</v>
      </c>
      <c r="K8981">
        <v>3</v>
      </c>
      <c r="L8981">
        <v>4</v>
      </c>
      <c r="N8981">
        <v>1</v>
      </c>
      <c r="O8981">
        <v>1.4765999999999999</v>
      </c>
      <c r="R8981">
        <v>0.65500000000000003</v>
      </c>
    </row>
    <row r="8982" spans="1:18">
      <c r="A8982" t="s">
        <v>2083</v>
      </c>
      <c r="B8982" t="s">
        <v>2082</v>
      </c>
      <c r="D8982">
        <v>2021</v>
      </c>
      <c r="E8982" t="s">
        <v>2105</v>
      </c>
      <c r="F8982" t="s">
        <v>2301</v>
      </c>
      <c r="G8982">
        <v>-27.35</v>
      </c>
      <c r="H8982">
        <v>153.11000000000001</v>
      </c>
      <c r="I8982" t="s">
        <v>2335</v>
      </c>
      <c r="J8982" t="s">
        <v>2104</v>
      </c>
      <c r="K8982">
        <v>4</v>
      </c>
      <c r="L8982">
        <v>5</v>
      </c>
      <c r="N8982">
        <v>1</v>
      </c>
      <c r="O8982">
        <v>1.5184</v>
      </c>
      <c r="R8982">
        <v>0.66</v>
      </c>
    </row>
    <row r="8983" spans="1:18">
      <c r="A8983" t="s">
        <v>2083</v>
      </c>
      <c r="B8983" t="s">
        <v>2082</v>
      </c>
      <c r="D8983">
        <v>2021</v>
      </c>
      <c r="E8983" t="s">
        <v>2105</v>
      </c>
      <c r="F8983" t="s">
        <v>2301</v>
      </c>
      <c r="G8983">
        <v>-27.35</v>
      </c>
      <c r="H8983">
        <v>153.11000000000001</v>
      </c>
      <c r="I8983" t="s">
        <v>2335</v>
      </c>
      <c r="J8983" t="s">
        <v>2104</v>
      </c>
      <c r="K8983">
        <v>5</v>
      </c>
      <c r="L8983">
        <v>6</v>
      </c>
      <c r="N8983">
        <v>1</v>
      </c>
      <c r="O8983">
        <v>1.6415</v>
      </c>
      <c r="R8983">
        <v>0.63500000000000001</v>
      </c>
    </row>
    <row r="8984" spans="1:18">
      <c r="A8984" t="s">
        <v>2083</v>
      </c>
      <c r="B8984" t="s">
        <v>2082</v>
      </c>
      <c r="D8984">
        <v>2021</v>
      </c>
      <c r="E8984" t="s">
        <v>2105</v>
      </c>
      <c r="F8984" t="s">
        <v>2301</v>
      </c>
      <c r="G8984">
        <v>-27.35</v>
      </c>
      <c r="H8984">
        <v>153.11000000000001</v>
      </c>
      <c r="I8984" t="s">
        <v>2335</v>
      </c>
      <c r="J8984" t="s">
        <v>2104</v>
      </c>
      <c r="K8984">
        <v>6</v>
      </c>
      <c r="L8984">
        <v>7</v>
      </c>
      <c r="N8984">
        <v>1</v>
      </c>
      <c r="O8984">
        <v>1.6415</v>
      </c>
      <c r="R8984">
        <v>0.63500000000000001</v>
      </c>
    </row>
    <row r="8985" spans="1:18">
      <c r="A8985" t="s">
        <v>2083</v>
      </c>
      <c r="B8985" t="s">
        <v>2082</v>
      </c>
      <c r="D8985">
        <v>2021</v>
      </c>
      <c r="E8985" t="s">
        <v>2105</v>
      </c>
      <c r="F8985" t="s">
        <v>2301</v>
      </c>
      <c r="G8985">
        <v>-27.35</v>
      </c>
      <c r="H8985">
        <v>153.11000000000001</v>
      </c>
      <c r="I8985" t="s">
        <v>2335</v>
      </c>
      <c r="J8985" t="s">
        <v>2104</v>
      </c>
      <c r="K8985">
        <v>7</v>
      </c>
      <c r="L8985">
        <v>8</v>
      </c>
      <c r="N8985">
        <v>1</v>
      </c>
      <c r="O8985">
        <v>1.6415</v>
      </c>
      <c r="R8985">
        <v>0.63500000000000001</v>
      </c>
    </row>
    <row r="8986" spans="1:18">
      <c r="A8986" t="s">
        <v>2083</v>
      </c>
      <c r="B8986" t="s">
        <v>2082</v>
      </c>
      <c r="D8986">
        <v>2021</v>
      </c>
      <c r="E8986" t="s">
        <v>2105</v>
      </c>
      <c r="F8986" t="s">
        <v>2301</v>
      </c>
      <c r="G8986">
        <v>-27.35</v>
      </c>
      <c r="H8986">
        <v>153.11000000000001</v>
      </c>
      <c r="I8986" t="s">
        <v>2335</v>
      </c>
      <c r="J8986" t="s">
        <v>2104</v>
      </c>
      <c r="K8986">
        <v>8</v>
      </c>
      <c r="L8986">
        <v>9</v>
      </c>
      <c r="N8986">
        <v>1</v>
      </c>
      <c r="O8986">
        <v>1.6415</v>
      </c>
      <c r="R8986">
        <v>0.63500000000000001</v>
      </c>
    </row>
    <row r="8987" spans="1:18">
      <c r="A8987" t="s">
        <v>2083</v>
      </c>
      <c r="B8987" t="s">
        <v>2082</v>
      </c>
      <c r="D8987">
        <v>2021</v>
      </c>
      <c r="E8987" t="s">
        <v>2105</v>
      </c>
      <c r="F8987" t="s">
        <v>2301</v>
      </c>
      <c r="G8987">
        <v>-27.35</v>
      </c>
      <c r="H8987">
        <v>153.11000000000001</v>
      </c>
      <c r="I8987" t="s">
        <v>2335</v>
      </c>
      <c r="J8987" t="s">
        <v>2104</v>
      </c>
      <c r="K8987">
        <v>9</v>
      </c>
      <c r="L8987">
        <v>10</v>
      </c>
      <c r="N8987">
        <v>1</v>
      </c>
      <c r="O8987">
        <v>1.7645999999999999</v>
      </c>
      <c r="R8987">
        <v>0.61</v>
      </c>
    </row>
    <row r="8988" spans="1:18">
      <c r="A8988" t="s">
        <v>2083</v>
      </c>
      <c r="B8988" t="s">
        <v>2082</v>
      </c>
      <c r="D8988">
        <v>2021</v>
      </c>
      <c r="E8988" t="s">
        <v>2105</v>
      </c>
      <c r="F8988" t="s">
        <v>2301</v>
      </c>
      <c r="G8988">
        <v>-27.35</v>
      </c>
      <c r="H8988">
        <v>153.11000000000001</v>
      </c>
      <c r="I8988" t="s">
        <v>2335</v>
      </c>
      <c r="J8988" t="s">
        <v>2104</v>
      </c>
      <c r="K8988">
        <v>10</v>
      </c>
      <c r="L8988">
        <v>11</v>
      </c>
      <c r="N8988">
        <v>1</v>
      </c>
      <c r="O8988">
        <v>1.7272000000000001</v>
      </c>
      <c r="R8988">
        <v>0.59499999999999997</v>
      </c>
    </row>
    <row r="8989" spans="1:18">
      <c r="A8989" t="s">
        <v>2083</v>
      </c>
      <c r="B8989" t="s">
        <v>2082</v>
      </c>
      <c r="D8989">
        <v>2021</v>
      </c>
      <c r="E8989" t="s">
        <v>2105</v>
      </c>
      <c r="F8989" t="s">
        <v>2301</v>
      </c>
      <c r="G8989">
        <v>-27.35</v>
      </c>
      <c r="H8989">
        <v>153.11000000000001</v>
      </c>
      <c r="I8989" t="s">
        <v>2335</v>
      </c>
      <c r="J8989" t="s">
        <v>2104</v>
      </c>
      <c r="K8989">
        <v>11</v>
      </c>
      <c r="L8989">
        <v>12</v>
      </c>
      <c r="N8989">
        <v>1</v>
      </c>
      <c r="O8989">
        <v>1.7272000000000001</v>
      </c>
      <c r="R8989">
        <v>0.59499999999999997</v>
      </c>
    </row>
    <row r="8990" spans="1:18">
      <c r="A8990" t="s">
        <v>2083</v>
      </c>
      <c r="B8990" t="s">
        <v>2082</v>
      </c>
      <c r="D8990">
        <v>2021</v>
      </c>
      <c r="E8990" t="s">
        <v>2105</v>
      </c>
      <c r="F8990" t="s">
        <v>2301</v>
      </c>
      <c r="G8990">
        <v>-27.35</v>
      </c>
      <c r="H8990">
        <v>153.11000000000001</v>
      </c>
      <c r="I8990" t="s">
        <v>2335</v>
      </c>
      <c r="J8990" t="s">
        <v>2104</v>
      </c>
      <c r="K8990">
        <v>12</v>
      </c>
      <c r="L8990">
        <v>13</v>
      </c>
      <c r="N8990">
        <v>1</v>
      </c>
      <c r="O8990">
        <v>1.7272000000000001</v>
      </c>
      <c r="R8990">
        <v>0.59499999999999997</v>
      </c>
    </row>
    <row r="8991" spans="1:18">
      <c r="A8991" t="s">
        <v>2083</v>
      </c>
      <c r="B8991" t="s">
        <v>2082</v>
      </c>
      <c r="D8991">
        <v>2021</v>
      </c>
      <c r="E8991" t="s">
        <v>2105</v>
      </c>
      <c r="F8991" t="s">
        <v>2301</v>
      </c>
      <c r="G8991">
        <v>-27.35</v>
      </c>
      <c r="H8991">
        <v>153.11000000000001</v>
      </c>
      <c r="I8991" t="s">
        <v>2335</v>
      </c>
      <c r="J8991" t="s">
        <v>2104</v>
      </c>
      <c r="K8991">
        <v>13</v>
      </c>
      <c r="L8991">
        <v>14</v>
      </c>
      <c r="N8991">
        <v>1</v>
      </c>
      <c r="O8991">
        <v>1.7272000000000001</v>
      </c>
      <c r="R8991">
        <v>0.59499999999999997</v>
      </c>
    </row>
    <row r="8992" spans="1:18">
      <c r="A8992" t="s">
        <v>2083</v>
      </c>
      <c r="B8992" t="s">
        <v>2082</v>
      </c>
      <c r="D8992">
        <v>2021</v>
      </c>
      <c r="E8992" t="s">
        <v>2105</v>
      </c>
      <c r="F8992" t="s">
        <v>2301</v>
      </c>
      <c r="G8992">
        <v>-27.35</v>
      </c>
      <c r="H8992">
        <v>153.11000000000001</v>
      </c>
      <c r="I8992" t="s">
        <v>2335</v>
      </c>
      <c r="J8992" t="s">
        <v>2104</v>
      </c>
      <c r="K8992">
        <v>14</v>
      </c>
      <c r="L8992">
        <v>15</v>
      </c>
      <c r="N8992">
        <v>1</v>
      </c>
      <c r="O8992">
        <v>1.6898</v>
      </c>
      <c r="R8992">
        <v>0.57999999999999996</v>
      </c>
    </row>
    <row r="8993" spans="1:18">
      <c r="A8993" t="s">
        <v>2083</v>
      </c>
      <c r="B8993" t="s">
        <v>2082</v>
      </c>
      <c r="D8993">
        <v>2021</v>
      </c>
      <c r="E8993" t="s">
        <v>2105</v>
      </c>
      <c r="F8993" t="s">
        <v>2301</v>
      </c>
      <c r="G8993">
        <v>-27.35</v>
      </c>
      <c r="H8993">
        <v>153.11000000000001</v>
      </c>
      <c r="I8993" t="s">
        <v>2335</v>
      </c>
      <c r="J8993" t="s">
        <v>2104</v>
      </c>
      <c r="K8993">
        <v>15</v>
      </c>
      <c r="L8993">
        <v>16</v>
      </c>
      <c r="N8993">
        <v>1</v>
      </c>
      <c r="O8993">
        <v>1.7767999999999999</v>
      </c>
      <c r="R8993">
        <v>0.58499999999999996</v>
      </c>
    </row>
    <row r="8994" spans="1:18">
      <c r="A8994" t="s">
        <v>2083</v>
      </c>
      <c r="B8994" t="s">
        <v>2082</v>
      </c>
      <c r="D8994">
        <v>2021</v>
      </c>
      <c r="E8994" t="s">
        <v>2105</v>
      </c>
      <c r="F8994" t="s">
        <v>2301</v>
      </c>
      <c r="G8994">
        <v>-27.35</v>
      </c>
      <c r="H8994">
        <v>153.11000000000001</v>
      </c>
      <c r="I8994" t="s">
        <v>2335</v>
      </c>
      <c r="J8994" t="s">
        <v>2104</v>
      </c>
      <c r="K8994">
        <v>16</v>
      </c>
      <c r="L8994">
        <v>17</v>
      </c>
      <c r="N8994">
        <v>1</v>
      </c>
      <c r="O8994">
        <v>1.7767999999999999</v>
      </c>
      <c r="R8994">
        <v>0.58499999999999996</v>
      </c>
    </row>
    <row r="8995" spans="1:18">
      <c r="A8995" t="s">
        <v>2083</v>
      </c>
      <c r="B8995" t="s">
        <v>2082</v>
      </c>
      <c r="D8995">
        <v>2021</v>
      </c>
      <c r="E8995" t="s">
        <v>2105</v>
      </c>
      <c r="F8995" t="s">
        <v>2301</v>
      </c>
      <c r="G8995">
        <v>-27.35</v>
      </c>
      <c r="H8995">
        <v>153.11000000000001</v>
      </c>
      <c r="I8995" t="s">
        <v>2335</v>
      </c>
      <c r="J8995" t="s">
        <v>2104</v>
      </c>
      <c r="K8995">
        <v>17</v>
      </c>
      <c r="L8995">
        <v>18</v>
      </c>
      <c r="N8995">
        <v>1</v>
      </c>
      <c r="O8995">
        <v>1.7767999999999999</v>
      </c>
      <c r="R8995">
        <v>0.58499999999999996</v>
      </c>
    </row>
    <row r="8996" spans="1:18">
      <c r="A8996" t="s">
        <v>2083</v>
      </c>
      <c r="B8996" t="s">
        <v>2082</v>
      </c>
      <c r="D8996">
        <v>2021</v>
      </c>
      <c r="E8996" t="s">
        <v>2105</v>
      </c>
      <c r="F8996" t="s">
        <v>2301</v>
      </c>
      <c r="G8996">
        <v>-27.35</v>
      </c>
      <c r="H8996">
        <v>153.11000000000001</v>
      </c>
      <c r="I8996" t="s">
        <v>2335</v>
      </c>
      <c r="J8996" t="s">
        <v>2104</v>
      </c>
      <c r="K8996">
        <v>18</v>
      </c>
      <c r="L8996">
        <v>19</v>
      </c>
      <c r="N8996">
        <v>1</v>
      </c>
      <c r="O8996">
        <v>1.7767999999999999</v>
      </c>
      <c r="R8996">
        <v>0.58499999999999996</v>
      </c>
    </row>
    <row r="8997" spans="1:18">
      <c r="A8997" t="s">
        <v>2083</v>
      </c>
      <c r="B8997" t="s">
        <v>2082</v>
      </c>
      <c r="D8997">
        <v>2021</v>
      </c>
      <c r="E8997" t="s">
        <v>2105</v>
      </c>
      <c r="F8997" t="s">
        <v>2301</v>
      </c>
      <c r="G8997">
        <v>-27.35</v>
      </c>
      <c r="H8997">
        <v>153.11000000000001</v>
      </c>
      <c r="I8997" t="s">
        <v>2335</v>
      </c>
      <c r="J8997" t="s">
        <v>2104</v>
      </c>
      <c r="K8997">
        <v>19</v>
      </c>
      <c r="L8997">
        <v>20</v>
      </c>
      <c r="N8997">
        <v>1</v>
      </c>
      <c r="O8997">
        <v>1.8636999999999999</v>
      </c>
      <c r="R8997">
        <v>0.59</v>
      </c>
    </row>
    <row r="8998" spans="1:18">
      <c r="A8998" t="s">
        <v>2083</v>
      </c>
      <c r="B8998" t="s">
        <v>2082</v>
      </c>
      <c r="D8998">
        <v>2021</v>
      </c>
      <c r="E8998" t="s">
        <v>2105</v>
      </c>
      <c r="F8998" t="s">
        <v>2301</v>
      </c>
      <c r="G8998">
        <v>-27.35</v>
      </c>
      <c r="H8998">
        <v>153.11000000000001</v>
      </c>
      <c r="I8998" t="s">
        <v>2335</v>
      </c>
      <c r="J8998" t="s">
        <v>2104</v>
      </c>
      <c r="K8998">
        <v>20</v>
      </c>
      <c r="L8998">
        <v>21</v>
      </c>
      <c r="N8998">
        <v>1</v>
      </c>
      <c r="O8998">
        <v>1.7093</v>
      </c>
      <c r="R8998">
        <v>0.65</v>
      </c>
    </row>
    <row r="8999" spans="1:18">
      <c r="A8999" t="s">
        <v>2083</v>
      </c>
      <c r="B8999" t="s">
        <v>2082</v>
      </c>
      <c r="D8999">
        <v>2021</v>
      </c>
      <c r="E8999" t="s">
        <v>2105</v>
      </c>
      <c r="F8999" t="s">
        <v>2301</v>
      </c>
      <c r="G8999">
        <v>-27.35</v>
      </c>
      <c r="H8999">
        <v>153.11000000000001</v>
      </c>
      <c r="I8999" t="s">
        <v>2335</v>
      </c>
      <c r="J8999" t="s">
        <v>2104</v>
      </c>
      <c r="K8999">
        <v>21</v>
      </c>
      <c r="L8999">
        <v>22</v>
      </c>
      <c r="N8999">
        <v>1</v>
      </c>
      <c r="O8999">
        <v>1.7093</v>
      </c>
      <c r="R8999">
        <v>0.65</v>
      </c>
    </row>
    <row r="9000" spans="1:18">
      <c r="A9000" t="s">
        <v>2083</v>
      </c>
      <c r="B9000" t="s">
        <v>2082</v>
      </c>
      <c r="D9000">
        <v>2021</v>
      </c>
      <c r="E9000" t="s">
        <v>2105</v>
      </c>
      <c r="F9000" t="s">
        <v>2301</v>
      </c>
      <c r="G9000">
        <v>-27.35</v>
      </c>
      <c r="H9000">
        <v>153.11000000000001</v>
      </c>
      <c r="I9000" t="s">
        <v>2335</v>
      </c>
      <c r="J9000" t="s">
        <v>2104</v>
      </c>
      <c r="K9000">
        <v>22</v>
      </c>
      <c r="L9000">
        <v>23</v>
      </c>
      <c r="N9000">
        <v>1</v>
      </c>
      <c r="O9000">
        <v>1.7093</v>
      </c>
      <c r="R9000">
        <v>0.65</v>
      </c>
    </row>
    <row r="9001" spans="1:18">
      <c r="A9001" t="s">
        <v>2083</v>
      </c>
      <c r="B9001" t="s">
        <v>2082</v>
      </c>
      <c r="D9001">
        <v>2021</v>
      </c>
      <c r="E9001" t="s">
        <v>2105</v>
      </c>
      <c r="F9001" t="s">
        <v>2301</v>
      </c>
      <c r="G9001">
        <v>-27.35</v>
      </c>
      <c r="H9001">
        <v>153.11000000000001</v>
      </c>
      <c r="I9001" t="s">
        <v>2335</v>
      </c>
      <c r="J9001" t="s">
        <v>2104</v>
      </c>
      <c r="K9001">
        <v>23</v>
      </c>
      <c r="L9001">
        <v>24</v>
      </c>
      <c r="N9001">
        <v>1</v>
      </c>
      <c r="O9001">
        <v>1.7093</v>
      </c>
      <c r="R9001">
        <v>0.65</v>
      </c>
    </row>
    <row r="9002" spans="1:18">
      <c r="A9002" t="s">
        <v>2083</v>
      </c>
      <c r="B9002" t="s">
        <v>2082</v>
      </c>
      <c r="D9002">
        <v>2021</v>
      </c>
      <c r="E9002" t="s">
        <v>2105</v>
      </c>
      <c r="F9002" t="s">
        <v>2301</v>
      </c>
      <c r="G9002">
        <v>-27.35</v>
      </c>
      <c r="H9002">
        <v>153.11000000000001</v>
      </c>
      <c r="I9002" t="s">
        <v>2335</v>
      </c>
      <c r="J9002" t="s">
        <v>2104</v>
      </c>
      <c r="K9002">
        <v>24</v>
      </c>
      <c r="L9002">
        <v>25</v>
      </c>
      <c r="N9002">
        <v>1</v>
      </c>
      <c r="O9002">
        <v>1.5549999999999999</v>
      </c>
      <c r="R9002">
        <v>0.71</v>
      </c>
    </row>
    <row r="9003" spans="1:18">
      <c r="A9003" t="s">
        <v>2083</v>
      </c>
      <c r="B9003" t="s">
        <v>2082</v>
      </c>
      <c r="D9003">
        <v>2021</v>
      </c>
      <c r="E9003" t="s">
        <v>2105</v>
      </c>
      <c r="F9003" t="s">
        <v>2301</v>
      </c>
      <c r="G9003">
        <v>-27.35</v>
      </c>
      <c r="H9003">
        <v>153.11000000000001</v>
      </c>
      <c r="I9003" t="s">
        <v>2335</v>
      </c>
      <c r="J9003" t="s">
        <v>2104</v>
      </c>
      <c r="K9003">
        <v>25</v>
      </c>
      <c r="L9003">
        <v>26</v>
      </c>
      <c r="N9003">
        <v>1</v>
      </c>
      <c r="O9003">
        <v>1.6702999999999999</v>
      </c>
      <c r="R9003">
        <v>0.69</v>
      </c>
    </row>
    <row r="9004" spans="1:18">
      <c r="A9004" t="s">
        <v>2083</v>
      </c>
      <c r="B9004" t="s">
        <v>2082</v>
      </c>
      <c r="D9004">
        <v>2021</v>
      </c>
      <c r="E9004" t="s">
        <v>2105</v>
      </c>
      <c r="F9004" t="s">
        <v>2301</v>
      </c>
      <c r="G9004">
        <v>-27.35</v>
      </c>
      <c r="H9004">
        <v>153.11000000000001</v>
      </c>
      <c r="I9004" t="s">
        <v>2335</v>
      </c>
      <c r="J9004" t="s">
        <v>2104</v>
      </c>
      <c r="K9004">
        <v>26</v>
      </c>
      <c r="L9004">
        <v>27</v>
      </c>
      <c r="N9004">
        <v>1</v>
      </c>
      <c r="O9004">
        <v>1.6702999999999999</v>
      </c>
      <c r="R9004">
        <v>0.69</v>
      </c>
    </row>
    <row r="9005" spans="1:18">
      <c r="A9005" t="s">
        <v>2083</v>
      </c>
      <c r="B9005" t="s">
        <v>2082</v>
      </c>
      <c r="D9005">
        <v>2021</v>
      </c>
      <c r="E9005" t="s">
        <v>2105</v>
      </c>
      <c r="F9005" t="s">
        <v>2301</v>
      </c>
      <c r="G9005">
        <v>-27.35</v>
      </c>
      <c r="H9005">
        <v>153.11000000000001</v>
      </c>
      <c r="I9005" t="s">
        <v>2335</v>
      </c>
      <c r="J9005" t="s">
        <v>2104</v>
      </c>
      <c r="K9005">
        <v>27</v>
      </c>
      <c r="L9005">
        <v>28</v>
      </c>
      <c r="N9005">
        <v>1</v>
      </c>
      <c r="O9005">
        <v>1.6702999999999999</v>
      </c>
      <c r="R9005">
        <v>0.69</v>
      </c>
    </row>
    <row r="9006" spans="1:18">
      <c r="A9006" t="s">
        <v>2083</v>
      </c>
      <c r="B9006" t="s">
        <v>2082</v>
      </c>
      <c r="D9006">
        <v>2021</v>
      </c>
      <c r="E9006" t="s">
        <v>2105</v>
      </c>
      <c r="F9006" t="s">
        <v>2301</v>
      </c>
      <c r="G9006">
        <v>-27.35</v>
      </c>
      <c r="H9006">
        <v>153.11000000000001</v>
      </c>
      <c r="I9006" t="s">
        <v>2335</v>
      </c>
      <c r="J9006" t="s">
        <v>2104</v>
      </c>
      <c r="K9006">
        <v>28</v>
      </c>
      <c r="L9006">
        <v>29</v>
      </c>
      <c r="N9006">
        <v>1</v>
      </c>
      <c r="O9006">
        <v>1.6702999999999999</v>
      </c>
      <c r="R9006">
        <v>0.69</v>
      </c>
    </row>
    <row r="9007" spans="1:18">
      <c r="A9007" t="s">
        <v>2083</v>
      </c>
      <c r="B9007" t="s">
        <v>2082</v>
      </c>
      <c r="D9007">
        <v>2021</v>
      </c>
      <c r="E9007" t="s">
        <v>2105</v>
      </c>
      <c r="F9007" t="s">
        <v>2301</v>
      </c>
      <c r="G9007">
        <v>-27.35</v>
      </c>
      <c r="H9007">
        <v>153.11000000000001</v>
      </c>
      <c r="I9007" t="s">
        <v>2335</v>
      </c>
      <c r="J9007" t="s">
        <v>2104</v>
      </c>
      <c r="K9007">
        <v>29</v>
      </c>
      <c r="L9007">
        <v>30</v>
      </c>
      <c r="N9007">
        <v>1</v>
      </c>
      <c r="O9007">
        <v>1.7857000000000001</v>
      </c>
      <c r="R9007">
        <v>0.67</v>
      </c>
    </row>
    <row r="9008" spans="1:18">
      <c r="A9008" t="s">
        <v>2083</v>
      </c>
      <c r="B9008" t="s">
        <v>2082</v>
      </c>
      <c r="D9008">
        <v>2021</v>
      </c>
      <c r="E9008" t="s">
        <v>2105</v>
      </c>
      <c r="F9008" t="s">
        <v>2301</v>
      </c>
      <c r="G9008">
        <v>-27.35</v>
      </c>
      <c r="H9008">
        <v>153.11000000000001</v>
      </c>
      <c r="I9008" t="s">
        <v>2335</v>
      </c>
      <c r="J9008" t="s">
        <v>2104</v>
      </c>
      <c r="K9008">
        <v>30</v>
      </c>
      <c r="L9008">
        <v>31</v>
      </c>
      <c r="N9008">
        <v>1</v>
      </c>
      <c r="O9008">
        <v>1.7402</v>
      </c>
      <c r="R9008">
        <v>0.85499999999999998</v>
      </c>
    </row>
    <row r="9009" spans="1:18">
      <c r="A9009" t="s">
        <v>2083</v>
      </c>
      <c r="B9009" t="s">
        <v>2082</v>
      </c>
      <c r="D9009">
        <v>2021</v>
      </c>
      <c r="E9009" t="s">
        <v>2105</v>
      </c>
      <c r="F9009" t="s">
        <v>2301</v>
      </c>
      <c r="G9009">
        <v>-27.35</v>
      </c>
      <c r="H9009">
        <v>153.11000000000001</v>
      </c>
      <c r="I9009" t="s">
        <v>2335</v>
      </c>
      <c r="J9009" t="s">
        <v>2104</v>
      </c>
      <c r="K9009">
        <v>31</v>
      </c>
      <c r="L9009">
        <v>32</v>
      </c>
      <c r="N9009">
        <v>1</v>
      </c>
      <c r="O9009">
        <v>1.7402</v>
      </c>
      <c r="R9009">
        <v>0.85499999999999998</v>
      </c>
    </row>
    <row r="9010" spans="1:18">
      <c r="A9010" t="s">
        <v>2083</v>
      </c>
      <c r="B9010" t="s">
        <v>2082</v>
      </c>
      <c r="D9010">
        <v>2021</v>
      </c>
      <c r="E9010" t="s">
        <v>2105</v>
      </c>
      <c r="F9010" t="s">
        <v>2301</v>
      </c>
      <c r="G9010">
        <v>-27.35</v>
      </c>
      <c r="H9010">
        <v>153.11000000000001</v>
      </c>
      <c r="I9010" t="s">
        <v>2335</v>
      </c>
      <c r="J9010" t="s">
        <v>2104</v>
      </c>
      <c r="K9010">
        <v>32</v>
      </c>
      <c r="L9010">
        <v>33</v>
      </c>
      <c r="N9010">
        <v>1</v>
      </c>
      <c r="O9010">
        <v>1.7402</v>
      </c>
      <c r="R9010">
        <v>0.85499999999999998</v>
      </c>
    </row>
    <row r="9011" spans="1:18">
      <c r="A9011" t="s">
        <v>2083</v>
      </c>
      <c r="B9011" t="s">
        <v>2082</v>
      </c>
      <c r="D9011">
        <v>2021</v>
      </c>
      <c r="E9011" t="s">
        <v>2105</v>
      </c>
      <c r="F9011" t="s">
        <v>2301</v>
      </c>
      <c r="G9011">
        <v>-27.35</v>
      </c>
      <c r="H9011">
        <v>153.11000000000001</v>
      </c>
      <c r="I9011" t="s">
        <v>2335</v>
      </c>
      <c r="J9011" t="s">
        <v>2104</v>
      </c>
      <c r="K9011">
        <v>33</v>
      </c>
      <c r="L9011">
        <v>34</v>
      </c>
      <c r="N9011">
        <v>1</v>
      </c>
      <c r="O9011">
        <v>1.7402</v>
      </c>
      <c r="R9011">
        <v>0.85499999999999998</v>
      </c>
    </row>
    <row r="9012" spans="1:18">
      <c r="A9012" t="s">
        <v>2083</v>
      </c>
      <c r="B9012" t="s">
        <v>2082</v>
      </c>
      <c r="D9012">
        <v>2021</v>
      </c>
      <c r="E9012" t="s">
        <v>2105</v>
      </c>
      <c r="F9012" t="s">
        <v>2301</v>
      </c>
      <c r="G9012">
        <v>-27.35</v>
      </c>
      <c r="H9012">
        <v>153.11000000000001</v>
      </c>
      <c r="I9012" t="s">
        <v>2335</v>
      </c>
      <c r="J9012" t="s">
        <v>2104</v>
      </c>
      <c r="K9012">
        <v>34</v>
      </c>
      <c r="L9012">
        <v>35</v>
      </c>
      <c r="N9012">
        <v>1</v>
      </c>
      <c r="O9012">
        <v>1.6947000000000001</v>
      </c>
      <c r="R9012">
        <v>1.04</v>
      </c>
    </row>
    <row r="9013" spans="1:18">
      <c r="A9013" t="s">
        <v>2083</v>
      </c>
      <c r="B9013" t="s">
        <v>2082</v>
      </c>
      <c r="D9013">
        <v>2021</v>
      </c>
      <c r="E9013" t="s">
        <v>2105</v>
      </c>
      <c r="F9013" t="s">
        <v>2301</v>
      </c>
      <c r="G9013">
        <v>-27.35</v>
      </c>
      <c r="H9013">
        <v>153.11000000000001</v>
      </c>
      <c r="I9013" t="s">
        <v>2335</v>
      </c>
      <c r="J9013" t="s">
        <v>2104</v>
      </c>
      <c r="K9013">
        <v>35</v>
      </c>
      <c r="L9013">
        <v>36</v>
      </c>
      <c r="N9013">
        <v>1</v>
      </c>
      <c r="O9013">
        <v>1.6942999999999999</v>
      </c>
      <c r="R9013">
        <v>0.86</v>
      </c>
    </row>
    <row r="9014" spans="1:18">
      <c r="A9014" t="s">
        <v>2083</v>
      </c>
      <c r="B9014" t="s">
        <v>2082</v>
      </c>
      <c r="D9014">
        <v>2021</v>
      </c>
      <c r="E9014" t="s">
        <v>2105</v>
      </c>
      <c r="F9014" t="s">
        <v>2301</v>
      </c>
      <c r="G9014">
        <v>-27.35</v>
      </c>
      <c r="H9014">
        <v>153.11000000000001</v>
      </c>
      <c r="I9014" t="s">
        <v>2335</v>
      </c>
      <c r="J9014" t="s">
        <v>2104</v>
      </c>
      <c r="K9014">
        <v>36</v>
      </c>
      <c r="L9014">
        <v>37</v>
      </c>
      <c r="N9014">
        <v>1</v>
      </c>
      <c r="O9014">
        <v>1.6942999999999999</v>
      </c>
      <c r="R9014">
        <v>0.86</v>
      </c>
    </row>
    <row r="9015" spans="1:18">
      <c r="A9015" t="s">
        <v>2083</v>
      </c>
      <c r="B9015" t="s">
        <v>2082</v>
      </c>
      <c r="D9015">
        <v>2021</v>
      </c>
      <c r="E9015" t="s">
        <v>2105</v>
      </c>
      <c r="F9015" t="s">
        <v>2301</v>
      </c>
      <c r="G9015">
        <v>-27.35</v>
      </c>
      <c r="H9015">
        <v>153.11000000000001</v>
      </c>
      <c r="I9015" t="s">
        <v>2335</v>
      </c>
      <c r="J9015" t="s">
        <v>2104</v>
      </c>
      <c r="K9015">
        <v>37</v>
      </c>
      <c r="L9015">
        <v>38</v>
      </c>
      <c r="N9015">
        <v>1</v>
      </c>
      <c r="O9015">
        <v>1.6942999999999999</v>
      </c>
      <c r="R9015">
        <v>0.86</v>
      </c>
    </row>
    <row r="9016" spans="1:18">
      <c r="A9016" t="s">
        <v>2083</v>
      </c>
      <c r="B9016" t="s">
        <v>2082</v>
      </c>
      <c r="D9016">
        <v>2021</v>
      </c>
      <c r="E9016" t="s">
        <v>2105</v>
      </c>
      <c r="F9016" t="s">
        <v>2301</v>
      </c>
      <c r="G9016">
        <v>-27.35</v>
      </c>
      <c r="H9016">
        <v>153.11000000000001</v>
      </c>
      <c r="I9016" t="s">
        <v>2335</v>
      </c>
      <c r="J9016" t="s">
        <v>2104</v>
      </c>
      <c r="K9016">
        <v>38</v>
      </c>
      <c r="L9016">
        <v>39</v>
      </c>
      <c r="N9016">
        <v>1</v>
      </c>
      <c r="O9016">
        <v>1.6942999999999999</v>
      </c>
      <c r="R9016">
        <v>0.86</v>
      </c>
    </row>
    <row r="9017" spans="1:18">
      <c r="A9017" t="s">
        <v>2083</v>
      </c>
      <c r="B9017" t="s">
        <v>2082</v>
      </c>
      <c r="D9017">
        <v>2021</v>
      </c>
      <c r="E9017" t="s">
        <v>2105</v>
      </c>
      <c r="F9017" t="s">
        <v>2301</v>
      </c>
      <c r="G9017">
        <v>-27.35</v>
      </c>
      <c r="H9017">
        <v>153.11000000000001</v>
      </c>
      <c r="I9017" t="s">
        <v>2335</v>
      </c>
      <c r="J9017" t="s">
        <v>2104</v>
      </c>
      <c r="K9017">
        <v>39</v>
      </c>
      <c r="L9017">
        <v>40</v>
      </c>
      <c r="N9017">
        <v>1</v>
      </c>
      <c r="O9017">
        <v>1.6939</v>
      </c>
      <c r="R9017">
        <v>0.68</v>
      </c>
    </row>
    <row r="9018" spans="1:18">
      <c r="A9018" t="s">
        <v>2083</v>
      </c>
      <c r="B9018" t="s">
        <v>2082</v>
      </c>
      <c r="D9018">
        <v>2021</v>
      </c>
      <c r="E9018" t="s">
        <v>2105</v>
      </c>
      <c r="F9018" t="s">
        <v>2301</v>
      </c>
      <c r="G9018">
        <v>-27.35</v>
      </c>
      <c r="H9018">
        <v>153.11000000000001</v>
      </c>
      <c r="I9018" t="s">
        <v>2335</v>
      </c>
      <c r="J9018" t="s">
        <v>2104</v>
      </c>
      <c r="K9018">
        <v>40</v>
      </c>
      <c r="L9018">
        <v>41</v>
      </c>
      <c r="N9018">
        <v>1</v>
      </c>
      <c r="O9018">
        <v>1.5595000000000001</v>
      </c>
      <c r="R9018">
        <v>0.68500000000000005</v>
      </c>
    </row>
    <row r="9019" spans="1:18">
      <c r="A9019" t="s">
        <v>2083</v>
      </c>
      <c r="B9019" t="s">
        <v>2082</v>
      </c>
      <c r="D9019">
        <v>2021</v>
      </c>
      <c r="E9019" t="s">
        <v>2105</v>
      </c>
      <c r="F9019" t="s">
        <v>2301</v>
      </c>
      <c r="G9019">
        <v>-27.35</v>
      </c>
      <c r="H9019">
        <v>153.11000000000001</v>
      </c>
      <c r="I9019" t="s">
        <v>2335</v>
      </c>
      <c r="J9019" t="s">
        <v>2104</v>
      </c>
      <c r="K9019">
        <v>41</v>
      </c>
      <c r="L9019">
        <v>42</v>
      </c>
      <c r="N9019">
        <v>1</v>
      </c>
      <c r="O9019">
        <v>1.5595000000000001</v>
      </c>
      <c r="R9019">
        <v>0.77</v>
      </c>
    </row>
    <row r="9020" spans="1:18">
      <c r="A9020" t="s">
        <v>2083</v>
      </c>
      <c r="B9020" t="s">
        <v>2082</v>
      </c>
      <c r="D9020">
        <v>2021</v>
      </c>
      <c r="E9020" t="s">
        <v>2105</v>
      </c>
      <c r="F9020" t="s">
        <v>2301</v>
      </c>
      <c r="G9020">
        <v>-27.35</v>
      </c>
      <c r="H9020">
        <v>153.11000000000001</v>
      </c>
      <c r="I9020" t="s">
        <v>2335</v>
      </c>
      <c r="J9020" t="s">
        <v>2104</v>
      </c>
      <c r="K9020">
        <v>42</v>
      </c>
      <c r="L9020">
        <v>43</v>
      </c>
      <c r="N9020">
        <v>1</v>
      </c>
      <c r="O9020">
        <v>1.5595000000000001</v>
      </c>
      <c r="R9020">
        <v>0.8125</v>
      </c>
    </row>
    <row r="9021" spans="1:18">
      <c r="A9021" t="s">
        <v>2083</v>
      </c>
      <c r="B9021" t="s">
        <v>2082</v>
      </c>
      <c r="D9021">
        <v>2021</v>
      </c>
      <c r="E9021" t="s">
        <v>2105</v>
      </c>
      <c r="F9021" t="s">
        <v>2301</v>
      </c>
      <c r="G9021">
        <v>-27.35</v>
      </c>
      <c r="H9021">
        <v>153.11000000000001</v>
      </c>
      <c r="I9021" t="s">
        <v>2335</v>
      </c>
      <c r="J9021" t="s">
        <v>2104</v>
      </c>
      <c r="K9021">
        <v>43</v>
      </c>
      <c r="L9021">
        <v>44</v>
      </c>
      <c r="N9021">
        <v>1</v>
      </c>
      <c r="O9021">
        <v>1.5595000000000001</v>
      </c>
      <c r="R9021">
        <v>0.83379999999999999</v>
      </c>
    </row>
    <row r="9022" spans="1:18">
      <c r="A9022" t="s">
        <v>2083</v>
      </c>
      <c r="B9022" t="s">
        <v>2082</v>
      </c>
      <c r="D9022">
        <v>2021</v>
      </c>
      <c r="E9022" t="s">
        <v>2105</v>
      </c>
      <c r="F9022" t="s">
        <v>2301</v>
      </c>
      <c r="G9022">
        <v>-27.35</v>
      </c>
      <c r="H9022">
        <v>153.11000000000001</v>
      </c>
      <c r="I9022" t="s">
        <v>2335</v>
      </c>
      <c r="J9022" t="s">
        <v>2104</v>
      </c>
      <c r="K9022">
        <v>44</v>
      </c>
      <c r="L9022">
        <v>45</v>
      </c>
      <c r="N9022">
        <v>1</v>
      </c>
      <c r="O9022">
        <v>1.425</v>
      </c>
      <c r="R9022">
        <v>0.84440000000000004</v>
      </c>
    </row>
    <row r="9023" spans="1:18">
      <c r="A9023" t="s">
        <v>2083</v>
      </c>
      <c r="B9023" t="s">
        <v>2082</v>
      </c>
      <c r="D9023">
        <v>2021</v>
      </c>
      <c r="E9023" t="s">
        <v>2105</v>
      </c>
      <c r="F9023" t="s">
        <v>2301</v>
      </c>
      <c r="G9023">
        <v>-27.35</v>
      </c>
      <c r="H9023">
        <v>153.11000000000001</v>
      </c>
      <c r="I9023" t="s">
        <v>2335</v>
      </c>
      <c r="J9023" t="s">
        <v>2104</v>
      </c>
      <c r="K9023">
        <v>45</v>
      </c>
      <c r="L9023">
        <v>46</v>
      </c>
      <c r="N9023">
        <v>1</v>
      </c>
      <c r="O9023">
        <v>1.8315999999999999</v>
      </c>
      <c r="R9023">
        <v>0.93220000000000003</v>
      </c>
    </row>
    <row r="9024" spans="1:18">
      <c r="A9024" t="s">
        <v>2083</v>
      </c>
      <c r="B9024" t="s">
        <v>2082</v>
      </c>
      <c r="D9024">
        <v>2021</v>
      </c>
      <c r="E9024" t="s">
        <v>2105</v>
      </c>
      <c r="F9024" t="s">
        <v>2301</v>
      </c>
      <c r="G9024">
        <v>-27.35</v>
      </c>
      <c r="H9024">
        <v>153.11000000000001</v>
      </c>
      <c r="I9024" t="s">
        <v>2335</v>
      </c>
      <c r="J9024" t="s">
        <v>2104</v>
      </c>
      <c r="K9024">
        <v>46</v>
      </c>
      <c r="L9024">
        <v>47</v>
      </c>
      <c r="N9024">
        <v>1</v>
      </c>
      <c r="O9024">
        <v>1.8315999999999999</v>
      </c>
      <c r="R9024">
        <v>0.9536</v>
      </c>
    </row>
    <row r="9025" spans="1:18">
      <c r="A9025" t="s">
        <v>2083</v>
      </c>
      <c r="B9025" t="s">
        <v>2082</v>
      </c>
      <c r="D9025">
        <v>2021</v>
      </c>
      <c r="E9025" t="s">
        <v>2105</v>
      </c>
      <c r="F9025" t="s">
        <v>2301</v>
      </c>
      <c r="G9025">
        <v>-27.35</v>
      </c>
      <c r="H9025">
        <v>153.11000000000001</v>
      </c>
      <c r="I9025" t="s">
        <v>2335</v>
      </c>
      <c r="J9025" t="s">
        <v>2104</v>
      </c>
      <c r="K9025">
        <v>47</v>
      </c>
      <c r="L9025">
        <v>48</v>
      </c>
      <c r="N9025">
        <v>1</v>
      </c>
      <c r="O9025">
        <v>1.8315999999999999</v>
      </c>
      <c r="R9025">
        <v>0.96430000000000005</v>
      </c>
    </row>
    <row r="9026" spans="1:18">
      <c r="A9026" t="s">
        <v>2083</v>
      </c>
      <c r="B9026" t="s">
        <v>2082</v>
      </c>
      <c r="D9026">
        <v>2021</v>
      </c>
      <c r="E9026" t="s">
        <v>2105</v>
      </c>
      <c r="F9026" t="s">
        <v>2301</v>
      </c>
      <c r="G9026">
        <v>-27.35</v>
      </c>
      <c r="H9026">
        <v>153.11000000000001</v>
      </c>
      <c r="I9026" t="s">
        <v>2335</v>
      </c>
      <c r="J9026" t="s">
        <v>2104</v>
      </c>
      <c r="K9026">
        <v>48</v>
      </c>
      <c r="L9026">
        <v>49</v>
      </c>
      <c r="N9026">
        <v>1</v>
      </c>
      <c r="O9026">
        <v>1.8315999999999999</v>
      </c>
      <c r="R9026">
        <v>0.96960000000000002</v>
      </c>
    </row>
    <row r="9027" spans="1:18">
      <c r="A9027" t="s">
        <v>2083</v>
      </c>
      <c r="B9027" t="s">
        <v>2082</v>
      </c>
      <c r="D9027">
        <v>2021</v>
      </c>
      <c r="E9027" t="s">
        <v>2105</v>
      </c>
      <c r="F9027" t="s">
        <v>2301</v>
      </c>
      <c r="G9027">
        <v>-27.35</v>
      </c>
      <c r="H9027">
        <v>153.11000000000001</v>
      </c>
      <c r="I9027" t="s">
        <v>2335</v>
      </c>
      <c r="J9027" t="s">
        <v>2104</v>
      </c>
      <c r="K9027">
        <v>49</v>
      </c>
      <c r="L9027">
        <v>50</v>
      </c>
      <c r="N9027">
        <v>1</v>
      </c>
      <c r="O9027">
        <v>2.2382</v>
      </c>
      <c r="R9027">
        <v>0.69</v>
      </c>
    </row>
    <row r="9028" spans="1:18">
      <c r="A9028" t="s">
        <v>2083</v>
      </c>
      <c r="B9028" t="s">
        <v>2082</v>
      </c>
      <c r="D9028">
        <v>2021</v>
      </c>
      <c r="E9028" t="s">
        <v>2105</v>
      </c>
      <c r="F9028" t="s">
        <v>2301</v>
      </c>
      <c r="G9028">
        <v>-27.35</v>
      </c>
      <c r="H9028">
        <v>153.11000000000001</v>
      </c>
      <c r="I9028" t="s">
        <v>2335</v>
      </c>
      <c r="J9028" t="s">
        <v>2104</v>
      </c>
      <c r="K9028">
        <v>50</v>
      </c>
      <c r="L9028">
        <v>51</v>
      </c>
      <c r="N9028">
        <v>1</v>
      </c>
      <c r="O9028">
        <v>2.0242</v>
      </c>
      <c r="R9028">
        <v>0.85499999999999998</v>
      </c>
    </row>
    <row r="9029" spans="1:18">
      <c r="A9029" t="s">
        <v>2083</v>
      </c>
      <c r="B9029" t="s">
        <v>2082</v>
      </c>
      <c r="D9029">
        <v>2021</v>
      </c>
      <c r="E9029" t="s">
        <v>2105</v>
      </c>
      <c r="F9029" t="s">
        <v>2301</v>
      </c>
      <c r="G9029">
        <v>-27.35</v>
      </c>
      <c r="H9029">
        <v>153.11000000000001</v>
      </c>
      <c r="I9029" t="s">
        <v>2335</v>
      </c>
      <c r="J9029" t="s">
        <v>2104</v>
      </c>
      <c r="K9029">
        <v>51</v>
      </c>
      <c r="L9029">
        <v>52</v>
      </c>
      <c r="N9029">
        <v>1</v>
      </c>
      <c r="O9029">
        <v>2.0242</v>
      </c>
      <c r="R9029">
        <v>0.85499999999999998</v>
      </c>
    </row>
    <row r="9030" spans="1:18">
      <c r="A9030" t="s">
        <v>2083</v>
      </c>
      <c r="B9030" t="s">
        <v>2082</v>
      </c>
      <c r="D9030">
        <v>2021</v>
      </c>
      <c r="E9030" t="s">
        <v>2105</v>
      </c>
      <c r="F9030" t="s">
        <v>2301</v>
      </c>
      <c r="G9030">
        <v>-27.35</v>
      </c>
      <c r="H9030">
        <v>153.11000000000001</v>
      </c>
      <c r="I9030" t="s">
        <v>2335</v>
      </c>
      <c r="J9030" t="s">
        <v>2104</v>
      </c>
      <c r="K9030">
        <v>52</v>
      </c>
      <c r="L9030">
        <v>53</v>
      </c>
      <c r="N9030">
        <v>1</v>
      </c>
      <c r="O9030">
        <v>2.0242</v>
      </c>
      <c r="R9030">
        <v>0.85499999999999998</v>
      </c>
    </row>
    <row r="9031" spans="1:18">
      <c r="A9031" t="s">
        <v>2083</v>
      </c>
      <c r="B9031" t="s">
        <v>2082</v>
      </c>
      <c r="D9031">
        <v>2021</v>
      </c>
      <c r="E9031" t="s">
        <v>2105</v>
      </c>
      <c r="F9031" t="s">
        <v>2301</v>
      </c>
      <c r="G9031">
        <v>-27.35</v>
      </c>
      <c r="H9031">
        <v>153.11000000000001</v>
      </c>
      <c r="I9031" t="s">
        <v>2335</v>
      </c>
      <c r="J9031" t="s">
        <v>2104</v>
      </c>
      <c r="K9031">
        <v>53</v>
      </c>
      <c r="L9031">
        <v>54</v>
      </c>
      <c r="N9031">
        <v>1</v>
      </c>
      <c r="O9031">
        <v>2.0242</v>
      </c>
      <c r="R9031">
        <v>0.85499999999999998</v>
      </c>
    </row>
    <row r="9032" spans="1:18">
      <c r="A9032" t="s">
        <v>2083</v>
      </c>
      <c r="B9032" t="s">
        <v>2082</v>
      </c>
      <c r="D9032">
        <v>2021</v>
      </c>
      <c r="E9032" t="s">
        <v>2105</v>
      </c>
      <c r="F9032" t="s">
        <v>2301</v>
      </c>
      <c r="G9032">
        <v>-27.35</v>
      </c>
      <c r="H9032">
        <v>153.11000000000001</v>
      </c>
      <c r="I9032" t="s">
        <v>2335</v>
      </c>
      <c r="J9032" t="s">
        <v>2104</v>
      </c>
      <c r="K9032">
        <v>54</v>
      </c>
      <c r="L9032">
        <v>55</v>
      </c>
      <c r="N9032">
        <v>1</v>
      </c>
      <c r="O9032">
        <v>1.8101</v>
      </c>
      <c r="R9032">
        <v>1.02</v>
      </c>
    </row>
    <row r="9033" spans="1:18">
      <c r="A9033" t="s">
        <v>2083</v>
      </c>
      <c r="B9033" t="s">
        <v>2082</v>
      </c>
      <c r="D9033">
        <v>2021</v>
      </c>
      <c r="E9033" t="s">
        <v>2105</v>
      </c>
      <c r="F9033" t="s">
        <v>2301</v>
      </c>
      <c r="G9033">
        <v>-27.35</v>
      </c>
      <c r="H9033">
        <v>153.11000000000001</v>
      </c>
      <c r="I9033" t="s">
        <v>2335</v>
      </c>
      <c r="J9033" t="s">
        <v>2104</v>
      </c>
      <c r="K9033">
        <v>55</v>
      </c>
      <c r="L9033">
        <v>56</v>
      </c>
      <c r="N9033">
        <v>1</v>
      </c>
      <c r="O9033">
        <v>1.8568</v>
      </c>
      <c r="R9033">
        <v>0.97499999999999998</v>
      </c>
    </row>
    <row r="9034" spans="1:18">
      <c r="A9034" t="s">
        <v>2083</v>
      </c>
      <c r="B9034" t="s">
        <v>2082</v>
      </c>
      <c r="D9034">
        <v>2021</v>
      </c>
      <c r="E9034" t="s">
        <v>2105</v>
      </c>
      <c r="F9034" t="s">
        <v>2301</v>
      </c>
      <c r="G9034">
        <v>-27.35</v>
      </c>
      <c r="H9034">
        <v>153.11000000000001</v>
      </c>
      <c r="I9034" t="s">
        <v>2335</v>
      </c>
      <c r="J9034" t="s">
        <v>2104</v>
      </c>
      <c r="K9034">
        <v>56</v>
      </c>
      <c r="L9034">
        <v>57</v>
      </c>
      <c r="N9034">
        <v>1</v>
      </c>
      <c r="O9034">
        <v>1.8568</v>
      </c>
      <c r="R9034">
        <v>0.97499999999999998</v>
      </c>
    </row>
    <row r="9035" spans="1:18">
      <c r="A9035" t="s">
        <v>2083</v>
      </c>
      <c r="B9035" t="s">
        <v>2082</v>
      </c>
      <c r="D9035">
        <v>2021</v>
      </c>
      <c r="E9035" t="s">
        <v>2105</v>
      </c>
      <c r="F9035" t="s">
        <v>2301</v>
      </c>
      <c r="G9035">
        <v>-27.35</v>
      </c>
      <c r="H9035">
        <v>153.11000000000001</v>
      </c>
      <c r="I9035" t="s">
        <v>2335</v>
      </c>
      <c r="J9035" t="s">
        <v>2104</v>
      </c>
      <c r="K9035">
        <v>57</v>
      </c>
      <c r="L9035">
        <v>58</v>
      </c>
      <c r="N9035">
        <v>1</v>
      </c>
      <c r="O9035">
        <v>1.8568</v>
      </c>
      <c r="R9035">
        <v>0.97499999999999998</v>
      </c>
    </row>
    <row r="9036" spans="1:18">
      <c r="A9036" t="s">
        <v>2083</v>
      </c>
      <c r="B9036" t="s">
        <v>2082</v>
      </c>
      <c r="D9036">
        <v>2021</v>
      </c>
      <c r="E9036" t="s">
        <v>2105</v>
      </c>
      <c r="F9036" t="s">
        <v>2301</v>
      </c>
      <c r="G9036">
        <v>-27.35</v>
      </c>
      <c r="H9036">
        <v>153.11000000000001</v>
      </c>
      <c r="I9036" t="s">
        <v>2335</v>
      </c>
      <c r="J9036" t="s">
        <v>2104</v>
      </c>
      <c r="K9036">
        <v>58</v>
      </c>
      <c r="L9036">
        <v>59</v>
      </c>
      <c r="N9036">
        <v>1</v>
      </c>
      <c r="O9036">
        <v>1.8568</v>
      </c>
      <c r="R9036">
        <v>0.97499999999999998</v>
      </c>
    </row>
    <row r="9037" spans="1:18">
      <c r="A9037" t="s">
        <v>2083</v>
      </c>
      <c r="B9037" t="s">
        <v>2082</v>
      </c>
      <c r="D9037">
        <v>2021</v>
      </c>
      <c r="E9037" t="s">
        <v>2105</v>
      </c>
      <c r="F9037" t="s">
        <v>2301</v>
      </c>
      <c r="G9037">
        <v>-27.35</v>
      </c>
      <c r="H9037">
        <v>153.11000000000001</v>
      </c>
      <c r="I9037" t="s">
        <v>2335</v>
      </c>
      <c r="J9037" t="s">
        <v>2104</v>
      </c>
      <c r="K9037">
        <v>59</v>
      </c>
      <c r="L9037">
        <v>60</v>
      </c>
      <c r="N9037">
        <v>1</v>
      </c>
      <c r="O9037">
        <v>1.9035</v>
      </c>
      <c r="R9037">
        <v>0.93</v>
      </c>
    </row>
    <row r="9038" spans="1:18">
      <c r="A9038" t="s">
        <v>2083</v>
      </c>
      <c r="B9038" t="s">
        <v>2082</v>
      </c>
      <c r="D9038">
        <v>2021</v>
      </c>
      <c r="E9038" t="s">
        <v>2105</v>
      </c>
      <c r="F9038" t="s">
        <v>2301</v>
      </c>
      <c r="G9038">
        <v>-27.35</v>
      </c>
      <c r="H9038">
        <v>153.11000000000001</v>
      </c>
      <c r="I9038" t="s">
        <v>2335</v>
      </c>
      <c r="J9038" t="s">
        <v>2104</v>
      </c>
      <c r="K9038">
        <v>60</v>
      </c>
      <c r="L9038">
        <v>61</v>
      </c>
      <c r="N9038">
        <v>1</v>
      </c>
      <c r="O9038">
        <v>1.8835999999999999</v>
      </c>
      <c r="R9038">
        <v>0.72</v>
      </c>
    </row>
    <row r="9039" spans="1:18">
      <c r="A9039" t="s">
        <v>2083</v>
      </c>
      <c r="B9039" t="s">
        <v>2082</v>
      </c>
      <c r="D9039">
        <v>2021</v>
      </c>
      <c r="E9039" t="s">
        <v>2105</v>
      </c>
      <c r="F9039" t="s">
        <v>2301</v>
      </c>
      <c r="G9039">
        <v>-27.35</v>
      </c>
      <c r="H9039">
        <v>153.11000000000001</v>
      </c>
      <c r="I9039" t="s">
        <v>2335</v>
      </c>
      <c r="J9039" t="s">
        <v>2104</v>
      </c>
      <c r="K9039">
        <v>61</v>
      </c>
      <c r="L9039">
        <v>62</v>
      </c>
      <c r="N9039">
        <v>1</v>
      </c>
      <c r="O9039">
        <v>1.8835999999999999</v>
      </c>
      <c r="R9039">
        <v>0.72</v>
      </c>
    </row>
    <row r="9040" spans="1:18">
      <c r="A9040" t="s">
        <v>2083</v>
      </c>
      <c r="B9040" t="s">
        <v>2082</v>
      </c>
      <c r="D9040">
        <v>2021</v>
      </c>
      <c r="E9040" t="s">
        <v>2105</v>
      </c>
      <c r="F9040" t="s">
        <v>2301</v>
      </c>
      <c r="G9040">
        <v>-27.35</v>
      </c>
      <c r="H9040">
        <v>153.11000000000001</v>
      </c>
      <c r="I9040" t="s">
        <v>2335</v>
      </c>
      <c r="J9040" t="s">
        <v>2104</v>
      </c>
      <c r="K9040">
        <v>62</v>
      </c>
      <c r="L9040">
        <v>63</v>
      </c>
      <c r="N9040">
        <v>1</v>
      </c>
      <c r="O9040">
        <v>1.8835999999999999</v>
      </c>
      <c r="R9040">
        <v>0.72</v>
      </c>
    </row>
    <row r="9041" spans="1:18">
      <c r="A9041" t="s">
        <v>2083</v>
      </c>
      <c r="B9041" t="s">
        <v>2082</v>
      </c>
      <c r="D9041">
        <v>2021</v>
      </c>
      <c r="E9041" t="s">
        <v>2105</v>
      </c>
      <c r="F9041" t="s">
        <v>2301</v>
      </c>
      <c r="G9041">
        <v>-27.35</v>
      </c>
      <c r="H9041">
        <v>153.11000000000001</v>
      </c>
      <c r="I9041" t="s">
        <v>2335</v>
      </c>
      <c r="J9041" t="s">
        <v>2104</v>
      </c>
      <c r="K9041">
        <v>63</v>
      </c>
      <c r="L9041">
        <v>64</v>
      </c>
      <c r="N9041">
        <v>1</v>
      </c>
      <c r="O9041">
        <v>1.8835999999999999</v>
      </c>
      <c r="R9041">
        <v>0.72</v>
      </c>
    </row>
    <row r="9042" spans="1:18">
      <c r="A9042" t="s">
        <v>2083</v>
      </c>
      <c r="B9042" t="s">
        <v>2082</v>
      </c>
      <c r="D9042">
        <v>2021</v>
      </c>
      <c r="E9042" t="s">
        <v>2105</v>
      </c>
      <c r="F9042" t="s">
        <v>2301</v>
      </c>
      <c r="G9042">
        <v>-27.35</v>
      </c>
      <c r="H9042">
        <v>153.11000000000001</v>
      </c>
      <c r="I9042" t="s">
        <v>2335</v>
      </c>
      <c r="J9042" t="s">
        <v>2104</v>
      </c>
      <c r="K9042">
        <v>64</v>
      </c>
      <c r="L9042">
        <v>65</v>
      </c>
      <c r="N9042">
        <v>1</v>
      </c>
      <c r="O9042">
        <v>1.8636999999999999</v>
      </c>
      <c r="R9042">
        <v>0.51</v>
      </c>
    </row>
    <row r="9043" spans="1:18">
      <c r="A9043" t="s">
        <v>2083</v>
      </c>
      <c r="B9043" t="s">
        <v>2082</v>
      </c>
      <c r="D9043">
        <v>2021</v>
      </c>
      <c r="E9043" t="s">
        <v>2105</v>
      </c>
      <c r="F9043" t="s">
        <v>2301</v>
      </c>
      <c r="G9043">
        <v>-27.35</v>
      </c>
      <c r="H9043">
        <v>153.11000000000001</v>
      </c>
      <c r="I9043" t="s">
        <v>2335</v>
      </c>
      <c r="J9043" t="s">
        <v>2104</v>
      </c>
      <c r="K9043">
        <v>65</v>
      </c>
      <c r="L9043">
        <v>66</v>
      </c>
      <c r="N9043">
        <v>1</v>
      </c>
      <c r="O9043">
        <v>1.8357000000000001</v>
      </c>
      <c r="R9043">
        <v>0.51500000000000001</v>
      </c>
    </row>
    <row r="9044" spans="1:18">
      <c r="A9044" t="s">
        <v>2083</v>
      </c>
      <c r="B9044" t="s">
        <v>2082</v>
      </c>
      <c r="D9044">
        <v>2021</v>
      </c>
      <c r="E9044" t="s">
        <v>2105</v>
      </c>
      <c r="F9044" t="s">
        <v>2301</v>
      </c>
      <c r="G9044">
        <v>-27.35</v>
      </c>
      <c r="H9044">
        <v>153.11000000000001</v>
      </c>
      <c r="I9044" t="s">
        <v>2335</v>
      </c>
      <c r="J9044" t="s">
        <v>2104</v>
      </c>
      <c r="K9044">
        <v>66</v>
      </c>
      <c r="L9044">
        <v>67</v>
      </c>
      <c r="N9044">
        <v>1</v>
      </c>
      <c r="O9044">
        <v>1.8357000000000001</v>
      </c>
      <c r="R9044">
        <v>0.51500000000000001</v>
      </c>
    </row>
    <row r="9045" spans="1:18">
      <c r="A9045" t="s">
        <v>2083</v>
      </c>
      <c r="B9045" t="s">
        <v>2082</v>
      </c>
      <c r="D9045">
        <v>2021</v>
      </c>
      <c r="E9045" t="s">
        <v>2105</v>
      </c>
      <c r="F9045" t="s">
        <v>2301</v>
      </c>
      <c r="G9045">
        <v>-27.35</v>
      </c>
      <c r="H9045">
        <v>153.11000000000001</v>
      </c>
      <c r="I9045" t="s">
        <v>2335</v>
      </c>
      <c r="J9045" t="s">
        <v>2104</v>
      </c>
      <c r="K9045">
        <v>67</v>
      </c>
      <c r="L9045">
        <v>68</v>
      </c>
      <c r="N9045">
        <v>1</v>
      </c>
      <c r="O9045">
        <v>1.8357000000000001</v>
      </c>
      <c r="R9045">
        <v>0.51500000000000001</v>
      </c>
    </row>
    <row r="9046" spans="1:18">
      <c r="A9046" t="s">
        <v>2083</v>
      </c>
      <c r="B9046" t="s">
        <v>2082</v>
      </c>
      <c r="D9046">
        <v>2021</v>
      </c>
      <c r="E9046" t="s">
        <v>2105</v>
      </c>
      <c r="F9046" t="s">
        <v>2301</v>
      </c>
      <c r="G9046">
        <v>-27.35</v>
      </c>
      <c r="H9046">
        <v>153.11000000000001</v>
      </c>
      <c r="I9046" t="s">
        <v>2335</v>
      </c>
      <c r="J9046" t="s">
        <v>2104</v>
      </c>
      <c r="K9046">
        <v>68</v>
      </c>
      <c r="L9046">
        <v>69</v>
      </c>
      <c r="N9046">
        <v>1</v>
      </c>
      <c r="O9046">
        <v>1.8357000000000001</v>
      </c>
      <c r="R9046">
        <v>0.51500000000000001</v>
      </c>
    </row>
    <row r="9047" spans="1:18">
      <c r="A9047" t="s">
        <v>2083</v>
      </c>
      <c r="B9047" t="s">
        <v>2082</v>
      </c>
      <c r="D9047">
        <v>2021</v>
      </c>
      <c r="E9047" t="s">
        <v>2105</v>
      </c>
      <c r="F9047" t="s">
        <v>2301</v>
      </c>
      <c r="G9047">
        <v>-27.35</v>
      </c>
      <c r="H9047">
        <v>153.11000000000001</v>
      </c>
      <c r="I9047" t="s">
        <v>2335</v>
      </c>
      <c r="J9047" t="s">
        <v>2104</v>
      </c>
      <c r="K9047">
        <v>69</v>
      </c>
      <c r="L9047">
        <v>70</v>
      </c>
      <c r="N9047">
        <v>1</v>
      </c>
      <c r="O9047">
        <v>1.8076000000000001</v>
      </c>
      <c r="R9047">
        <v>0.52</v>
      </c>
    </row>
    <row r="9048" spans="1:18">
      <c r="A9048" t="s">
        <v>2083</v>
      </c>
      <c r="B9048" t="s">
        <v>2082</v>
      </c>
      <c r="D9048">
        <v>2021</v>
      </c>
      <c r="E9048" t="s">
        <v>2105</v>
      </c>
      <c r="F9048" t="s">
        <v>2301</v>
      </c>
      <c r="G9048">
        <v>-27.35</v>
      </c>
      <c r="H9048">
        <v>153.11000000000001</v>
      </c>
      <c r="I9048" t="s">
        <v>2335</v>
      </c>
      <c r="J9048" t="s">
        <v>2104</v>
      </c>
      <c r="K9048">
        <v>70</v>
      </c>
      <c r="L9048">
        <v>71</v>
      </c>
      <c r="N9048">
        <v>1</v>
      </c>
      <c r="O9048">
        <v>1.923</v>
      </c>
      <c r="R9048">
        <v>0.54</v>
      </c>
    </row>
    <row r="9049" spans="1:18">
      <c r="A9049" t="s">
        <v>2083</v>
      </c>
      <c r="B9049" t="s">
        <v>2082</v>
      </c>
      <c r="D9049">
        <v>2021</v>
      </c>
      <c r="E9049" t="s">
        <v>2105</v>
      </c>
      <c r="F9049" t="s">
        <v>2301</v>
      </c>
      <c r="G9049">
        <v>-27.35</v>
      </c>
      <c r="H9049">
        <v>153.11000000000001</v>
      </c>
      <c r="I9049" t="s">
        <v>2335</v>
      </c>
      <c r="J9049" t="s">
        <v>2104</v>
      </c>
      <c r="K9049">
        <v>71</v>
      </c>
      <c r="L9049">
        <v>72</v>
      </c>
      <c r="N9049">
        <v>1</v>
      </c>
      <c r="O9049">
        <v>1.923</v>
      </c>
      <c r="R9049">
        <v>0.54</v>
      </c>
    </row>
    <row r="9050" spans="1:18">
      <c r="A9050" t="s">
        <v>2083</v>
      </c>
      <c r="B9050" t="s">
        <v>2082</v>
      </c>
      <c r="D9050">
        <v>2021</v>
      </c>
      <c r="E9050" t="s">
        <v>2105</v>
      </c>
      <c r="F9050" t="s">
        <v>2301</v>
      </c>
      <c r="G9050">
        <v>-27.35</v>
      </c>
      <c r="H9050">
        <v>153.11000000000001</v>
      </c>
      <c r="I9050" t="s">
        <v>2335</v>
      </c>
      <c r="J9050" t="s">
        <v>2104</v>
      </c>
      <c r="K9050">
        <v>72</v>
      </c>
      <c r="L9050">
        <v>73</v>
      </c>
      <c r="N9050">
        <v>1</v>
      </c>
      <c r="O9050">
        <v>1.923</v>
      </c>
      <c r="R9050">
        <v>0.54</v>
      </c>
    </row>
    <row r="9051" spans="1:18">
      <c r="A9051" t="s">
        <v>2083</v>
      </c>
      <c r="B9051" t="s">
        <v>2082</v>
      </c>
      <c r="D9051">
        <v>2021</v>
      </c>
      <c r="E9051" t="s">
        <v>2105</v>
      </c>
      <c r="F9051" t="s">
        <v>2301</v>
      </c>
      <c r="G9051">
        <v>-27.35</v>
      </c>
      <c r="H9051">
        <v>153.11000000000001</v>
      </c>
      <c r="I9051" t="s">
        <v>2335</v>
      </c>
      <c r="J9051" t="s">
        <v>2104</v>
      </c>
      <c r="K9051">
        <v>73</v>
      </c>
      <c r="L9051">
        <v>74</v>
      </c>
      <c r="N9051">
        <v>1</v>
      </c>
      <c r="O9051">
        <v>1.923</v>
      </c>
      <c r="R9051">
        <v>0.54</v>
      </c>
    </row>
    <row r="9052" spans="1:18">
      <c r="A9052" t="s">
        <v>2083</v>
      </c>
      <c r="B9052" t="s">
        <v>2082</v>
      </c>
      <c r="D9052">
        <v>2021</v>
      </c>
      <c r="E9052" t="s">
        <v>2105</v>
      </c>
      <c r="F9052" t="s">
        <v>2301</v>
      </c>
      <c r="G9052">
        <v>-27.35</v>
      </c>
      <c r="H9052">
        <v>153.11000000000001</v>
      </c>
      <c r="I9052" t="s">
        <v>2335</v>
      </c>
      <c r="J9052" t="s">
        <v>2104</v>
      </c>
      <c r="K9052">
        <v>74</v>
      </c>
      <c r="L9052">
        <v>75</v>
      </c>
      <c r="N9052">
        <v>1</v>
      </c>
      <c r="O9052">
        <v>2.0384000000000002</v>
      </c>
      <c r="R9052">
        <v>0.56000000000000005</v>
      </c>
    </row>
    <row r="9053" spans="1:18">
      <c r="A9053" t="s">
        <v>2083</v>
      </c>
      <c r="B9053" t="s">
        <v>2082</v>
      </c>
      <c r="D9053">
        <v>2021</v>
      </c>
      <c r="E9053" t="s">
        <v>2105</v>
      </c>
      <c r="F9053" t="s">
        <v>2301</v>
      </c>
      <c r="G9053">
        <v>-27.35</v>
      </c>
      <c r="H9053">
        <v>153.11000000000001</v>
      </c>
      <c r="I9053" t="s">
        <v>2335</v>
      </c>
      <c r="J9053" t="s">
        <v>2104</v>
      </c>
      <c r="K9053">
        <v>75</v>
      </c>
      <c r="L9053">
        <v>76</v>
      </c>
      <c r="N9053">
        <v>1</v>
      </c>
      <c r="O9053">
        <v>1.9206000000000001</v>
      </c>
      <c r="R9053">
        <v>0.56000000000000005</v>
      </c>
    </row>
    <row r="9054" spans="1:18">
      <c r="A9054" t="s">
        <v>2083</v>
      </c>
      <c r="B9054" t="s">
        <v>2082</v>
      </c>
      <c r="D9054">
        <v>2021</v>
      </c>
      <c r="E9054" t="s">
        <v>2105</v>
      </c>
      <c r="F9054" t="s">
        <v>2301</v>
      </c>
      <c r="G9054">
        <v>-27.35</v>
      </c>
      <c r="H9054">
        <v>153.11000000000001</v>
      </c>
      <c r="I9054" t="s">
        <v>2335</v>
      </c>
      <c r="J9054" t="s">
        <v>2104</v>
      </c>
      <c r="K9054">
        <v>76</v>
      </c>
      <c r="L9054">
        <v>77</v>
      </c>
      <c r="N9054">
        <v>1</v>
      </c>
      <c r="O9054">
        <v>1.9206000000000001</v>
      </c>
      <c r="R9054">
        <v>0.56000000000000005</v>
      </c>
    </row>
    <row r="9055" spans="1:18">
      <c r="A9055" t="s">
        <v>2083</v>
      </c>
      <c r="B9055" t="s">
        <v>2082</v>
      </c>
      <c r="D9055">
        <v>2021</v>
      </c>
      <c r="E9055" t="s">
        <v>2105</v>
      </c>
      <c r="F9055" t="s">
        <v>2301</v>
      </c>
      <c r="G9055">
        <v>-27.35</v>
      </c>
      <c r="H9055">
        <v>153.11000000000001</v>
      </c>
      <c r="I9055" t="s">
        <v>2335</v>
      </c>
      <c r="J9055" t="s">
        <v>2104</v>
      </c>
      <c r="K9055">
        <v>77</v>
      </c>
      <c r="L9055">
        <v>78</v>
      </c>
      <c r="N9055">
        <v>1</v>
      </c>
      <c r="O9055">
        <v>1.9206000000000001</v>
      </c>
      <c r="R9055">
        <v>0.56000000000000005</v>
      </c>
    </row>
    <row r="9056" spans="1:18">
      <c r="A9056" t="s">
        <v>2083</v>
      </c>
      <c r="B9056" t="s">
        <v>2082</v>
      </c>
      <c r="D9056">
        <v>2021</v>
      </c>
      <c r="E9056" t="s">
        <v>2105</v>
      </c>
      <c r="F9056" t="s">
        <v>2301</v>
      </c>
      <c r="G9056">
        <v>-27.35</v>
      </c>
      <c r="H9056">
        <v>153.11000000000001</v>
      </c>
      <c r="I9056" t="s">
        <v>2335</v>
      </c>
      <c r="J9056" t="s">
        <v>2104</v>
      </c>
      <c r="K9056">
        <v>78</v>
      </c>
      <c r="L9056">
        <v>79</v>
      </c>
      <c r="N9056">
        <v>1</v>
      </c>
      <c r="O9056">
        <v>1.9206000000000001</v>
      </c>
      <c r="R9056">
        <v>0.56000000000000005</v>
      </c>
    </row>
    <row r="9057" spans="1:18">
      <c r="A9057" t="s">
        <v>2083</v>
      </c>
      <c r="B9057" t="s">
        <v>2082</v>
      </c>
      <c r="D9057">
        <v>2021</v>
      </c>
      <c r="E9057" t="s">
        <v>2105</v>
      </c>
      <c r="F9057" t="s">
        <v>2301</v>
      </c>
      <c r="G9057">
        <v>-27.35</v>
      </c>
      <c r="H9057">
        <v>153.11000000000001</v>
      </c>
      <c r="I9057" t="s">
        <v>2335</v>
      </c>
      <c r="J9057" t="s">
        <v>2104</v>
      </c>
      <c r="K9057">
        <v>79</v>
      </c>
      <c r="L9057">
        <v>80</v>
      </c>
      <c r="N9057">
        <v>1</v>
      </c>
      <c r="O9057">
        <v>1.8028</v>
      </c>
      <c r="R9057">
        <v>0.56000000000000005</v>
      </c>
    </row>
    <row r="9058" spans="1:18">
      <c r="A9058" t="s">
        <v>2083</v>
      </c>
      <c r="B9058" t="s">
        <v>2082</v>
      </c>
      <c r="D9058">
        <v>2021</v>
      </c>
      <c r="E9058" t="s">
        <v>2105</v>
      </c>
      <c r="F9058" t="s">
        <v>2301</v>
      </c>
      <c r="G9058">
        <v>-27.35</v>
      </c>
      <c r="H9058">
        <v>153.11000000000001</v>
      </c>
      <c r="I9058" t="s">
        <v>2335</v>
      </c>
      <c r="J9058" t="s">
        <v>2104</v>
      </c>
      <c r="K9058">
        <v>80</v>
      </c>
      <c r="L9058">
        <v>81</v>
      </c>
      <c r="N9058">
        <v>1</v>
      </c>
      <c r="O9058">
        <v>1.9352</v>
      </c>
      <c r="R9058">
        <v>0.60499999999999998</v>
      </c>
    </row>
    <row r="9059" spans="1:18">
      <c r="A9059" t="s">
        <v>2083</v>
      </c>
      <c r="B9059" t="s">
        <v>2082</v>
      </c>
      <c r="D9059">
        <v>2021</v>
      </c>
      <c r="E9059" t="s">
        <v>2105</v>
      </c>
      <c r="F9059" t="s">
        <v>2301</v>
      </c>
      <c r="G9059">
        <v>-27.35</v>
      </c>
      <c r="H9059">
        <v>153.11000000000001</v>
      </c>
      <c r="I9059" t="s">
        <v>2335</v>
      </c>
      <c r="J9059" t="s">
        <v>2104</v>
      </c>
      <c r="K9059">
        <v>81</v>
      </c>
      <c r="L9059">
        <v>82</v>
      </c>
      <c r="N9059">
        <v>1</v>
      </c>
      <c r="O9059">
        <v>1.9352</v>
      </c>
      <c r="R9059">
        <v>0.60499999999999998</v>
      </c>
    </row>
    <row r="9060" spans="1:18">
      <c r="A9060" t="s">
        <v>2083</v>
      </c>
      <c r="B9060" t="s">
        <v>2082</v>
      </c>
      <c r="D9060">
        <v>2021</v>
      </c>
      <c r="E9060" t="s">
        <v>2105</v>
      </c>
      <c r="F9060" t="s">
        <v>2301</v>
      </c>
      <c r="G9060">
        <v>-27.35</v>
      </c>
      <c r="H9060">
        <v>153.11000000000001</v>
      </c>
      <c r="I9060" t="s">
        <v>2335</v>
      </c>
      <c r="J9060" t="s">
        <v>2104</v>
      </c>
      <c r="K9060">
        <v>82</v>
      </c>
      <c r="L9060">
        <v>83</v>
      </c>
      <c r="N9060">
        <v>1</v>
      </c>
      <c r="O9060">
        <v>1.9352</v>
      </c>
      <c r="R9060">
        <v>0.60499999999999998</v>
      </c>
    </row>
    <row r="9061" spans="1:18">
      <c r="A9061" t="s">
        <v>2083</v>
      </c>
      <c r="B9061" t="s">
        <v>2082</v>
      </c>
      <c r="D9061">
        <v>2021</v>
      </c>
      <c r="E9061" t="s">
        <v>2105</v>
      </c>
      <c r="F9061" t="s">
        <v>2301</v>
      </c>
      <c r="G9061">
        <v>-27.35</v>
      </c>
      <c r="H9061">
        <v>153.11000000000001</v>
      </c>
      <c r="I9061" t="s">
        <v>2335</v>
      </c>
      <c r="J9061" t="s">
        <v>2104</v>
      </c>
      <c r="K9061">
        <v>83</v>
      </c>
      <c r="L9061">
        <v>84</v>
      </c>
      <c r="N9061">
        <v>1</v>
      </c>
      <c r="O9061">
        <v>1.9352</v>
      </c>
      <c r="R9061">
        <v>0.60499999999999998</v>
      </c>
    </row>
    <row r="9062" spans="1:18">
      <c r="A9062" t="s">
        <v>2083</v>
      </c>
      <c r="B9062" t="s">
        <v>2082</v>
      </c>
      <c r="D9062">
        <v>2021</v>
      </c>
      <c r="E9062" t="s">
        <v>2105</v>
      </c>
      <c r="F9062" t="s">
        <v>2301</v>
      </c>
      <c r="G9062">
        <v>-27.35</v>
      </c>
      <c r="H9062">
        <v>153.11000000000001</v>
      </c>
      <c r="I9062" t="s">
        <v>2335</v>
      </c>
      <c r="J9062" t="s">
        <v>2104</v>
      </c>
      <c r="K9062">
        <v>84</v>
      </c>
      <c r="L9062">
        <v>85</v>
      </c>
      <c r="N9062">
        <v>1</v>
      </c>
      <c r="O9062">
        <v>2.0676000000000001</v>
      </c>
      <c r="R9062">
        <v>0.65</v>
      </c>
    </row>
    <row r="9063" spans="1:18">
      <c r="A9063" t="s">
        <v>2083</v>
      </c>
      <c r="B9063" t="s">
        <v>2082</v>
      </c>
      <c r="D9063">
        <v>2021</v>
      </c>
      <c r="E9063" t="s">
        <v>2103</v>
      </c>
      <c r="F9063" t="s">
        <v>2301</v>
      </c>
      <c r="G9063">
        <v>-27.2</v>
      </c>
      <c r="H9063">
        <v>153.084</v>
      </c>
      <c r="I9063" t="s">
        <v>2335</v>
      </c>
      <c r="J9063" t="s">
        <v>2102</v>
      </c>
      <c r="K9063">
        <v>0</v>
      </c>
      <c r="L9063">
        <v>1</v>
      </c>
      <c r="N9063">
        <v>1</v>
      </c>
      <c r="O9063">
        <v>1.0644</v>
      </c>
      <c r="R9063">
        <v>2.9319999999999999</v>
      </c>
    </row>
    <row r="9064" spans="1:18">
      <c r="A9064" t="s">
        <v>2083</v>
      </c>
      <c r="B9064" t="s">
        <v>2082</v>
      </c>
      <c r="D9064">
        <v>2021</v>
      </c>
      <c r="E9064" t="s">
        <v>2103</v>
      </c>
      <c r="F9064" t="s">
        <v>2301</v>
      </c>
      <c r="G9064">
        <v>-27.2</v>
      </c>
      <c r="H9064">
        <v>153.084</v>
      </c>
      <c r="I9064" t="s">
        <v>2335</v>
      </c>
      <c r="J9064" t="s">
        <v>2102</v>
      </c>
      <c r="K9064">
        <v>1</v>
      </c>
      <c r="L9064">
        <v>2</v>
      </c>
      <c r="N9064">
        <v>1</v>
      </c>
      <c r="O9064">
        <v>1.0644</v>
      </c>
      <c r="R9064">
        <v>2.9319999999999999</v>
      </c>
    </row>
    <row r="9065" spans="1:18">
      <c r="A9065" t="s">
        <v>2083</v>
      </c>
      <c r="B9065" t="s">
        <v>2082</v>
      </c>
      <c r="D9065">
        <v>2021</v>
      </c>
      <c r="E9065" t="s">
        <v>2103</v>
      </c>
      <c r="F9065" t="s">
        <v>2301</v>
      </c>
      <c r="G9065">
        <v>-27.2</v>
      </c>
      <c r="H9065">
        <v>153.084</v>
      </c>
      <c r="I9065" t="s">
        <v>2335</v>
      </c>
      <c r="J9065" t="s">
        <v>2102</v>
      </c>
      <c r="K9065">
        <v>2</v>
      </c>
      <c r="L9065">
        <v>3</v>
      </c>
      <c r="N9065">
        <v>1</v>
      </c>
      <c r="O9065">
        <v>1.0644</v>
      </c>
      <c r="R9065">
        <v>2.9319999999999999</v>
      </c>
    </row>
    <row r="9066" spans="1:18">
      <c r="A9066" t="s">
        <v>2083</v>
      </c>
      <c r="B9066" t="s">
        <v>2082</v>
      </c>
      <c r="D9066">
        <v>2021</v>
      </c>
      <c r="E9066" t="s">
        <v>2103</v>
      </c>
      <c r="F9066" t="s">
        <v>2301</v>
      </c>
      <c r="G9066">
        <v>-27.2</v>
      </c>
      <c r="H9066">
        <v>153.084</v>
      </c>
      <c r="I9066" t="s">
        <v>2335</v>
      </c>
      <c r="J9066" t="s">
        <v>2102</v>
      </c>
      <c r="K9066">
        <v>3</v>
      </c>
      <c r="L9066">
        <v>4</v>
      </c>
      <c r="N9066">
        <v>1</v>
      </c>
      <c r="O9066">
        <v>1.0644</v>
      </c>
      <c r="R9066">
        <v>4.2103000000000002</v>
      </c>
    </row>
    <row r="9067" spans="1:18">
      <c r="A9067" t="s">
        <v>2083</v>
      </c>
      <c r="B9067" t="s">
        <v>2082</v>
      </c>
      <c r="D9067">
        <v>2021</v>
      </c>
      <c r="E9067" t="s">
        <v>2103</v>
      </c>
      <c r="F9067" t="s">
        <v>2301</v>
      </c>
      <c r="G9067">
        <v>-27.2</v>
      </c>
      <c r="H9067">
        <v>153.084</v>
      </c>
      <c r="I9067" t="s">
        <v>2335</v>
      </c>
      <c r="J9067" t="s">
        <v>2102</v>
      </c>
      <c r="K9067">
        <v>4</v>
      </c>
      <c r="L9067">
        <v>5</v>
      </c>
      <c r="N9067">
        <v>1</v>
      </c>
      <c r="O9067">
        <v>1.0644</v>
      </c>
      <c r="R9067">
        <v>3.4184000000000001</v>
      </c>
    </row>
    <row r="9068" spans="1:18">
      <c r="A9068" t="s">
        <v>2083</v>
      </c>
      <c r="B9068" t="s">
        <v>2082</v>
      </c>
      <c r="D9068">
        <v>2021</v>
      </c>
      <c r="E9068" t="s">
        <v>2103</v>
      </c>
      <c r="F9068" t="s">
        <v>2301</v>
      </c>
      <c r="G9068">
        <v>-27.2</v>
      </c>
      <c r="H9068">
        <v>153.084</v>
      </c>
      <c r="I9068" t="s">
        <v>2335</v>
      </c>
      <c r="J9068" t="s">
        <v>2102</v>
      </c>
      <c r="K9068">
        <v>5</v>
      </c>
      <c r="L9068">
        <v>6</v>
      </c>
      <c r="N9068">
        <v>1</v>
      </c>
      <c r="O9068">
        <v>1.0644</v>
      </c>
      <c r="R9068">
        <v>3.4184000000000001</v>
      </c>
    </row>
    <row r="9069" spans="1:18">
      <c r="A9069" t="s">
        <v>2083</v>
      </c>
      <c r="B9069" t="s">
        <v>2082</v>
      </c>
      <c r="D9069">
        <v>2021</v>
      </c>
      <c r="E9069" t="s">
        <v>2103</v>
      </c>
      <c r="F9069" t="s">
        <v>2301</v>
      </c>
      <c r="G9069">
        <v>-27.2</v>
      </c>
      <c r="H9069">
        <v>153.084</v>
      </c>
      <c r="I9069" t="s">
        <v>2335</v>
      </c>
      <c r="J9069" t="s">
        <v>2102</v>
      </c>
      <c r="K9069">
        <v>6</v>
      </c>
      <c r="L9069">
        <v>7</v>
      </c>
      <c r="N9069">
        <v>1</v>
      </c>
      <c r="O9069">
        <v>1.0644</v>
      </c>
      <c r="R9069">
        <v>3.4184000000000001</v>
      </c>
    </row>
    <row r="9070" spans="1:18">
      <c r="A9070" t="s">
        <v>2083</v>
      </c>
      <c r="B9070" t="s">
        <v>2082</v>
      </c>
      <c r="D9070">
        <v>2021</v>
      </c>
      <c r="E9070" t="s">
        <v>2103</v>
      </c>
      <c r="F9070" t="s">
        <v>2301</v>
      </c>
      <c r="G9070">
        <v>-27.2</v>
      </c>
      <c r="H9070">
        <v>153.084</v>
      </c>
      <c r="I9070" t="s">
        <v>2335</v>
      </c>
      <c r="J9070" t="s">
        <v>2102</v>
      </c>
      <c r="K9070">
        <v>7</v>
      </c>
      <c r="L9070">
        <v>8</v>
      </c>
      <c r="N9070">
        <v>1</v>
      </c>
      <c r="O9070">
        <v>1.0644</v>
      </c>
      <c r="R9070">
        <v>3.4184000000000001</v>
      </c>
    </row>
    <row r="9071" spans="1:18">
      <c r="A9071" t="s">
        <v>2083</v>
      </c>
      <c r="B9071" t="s">
        <v>2082</v>
      </c>
      <c r="D9071">
        <v>2021</v>
      </c>
      <c r="E9071" t="s">
        <v>2103</v>
      </c>
      <c r="F9071" t="s">
        <v>2301</v>
      </c>
      <c r="G9071">
        <v>-27.2</v>
      </c>
      <c r="H9071">
        <v>153.084</v>
      </c>
      <c r="I9071" t="s">
        <v>2335</v>
      </c>
      <c r="J9071" t="s">
        <v>2102</v>
      </c>
      <c r="K9071">
        <v>8</v>
      </c>
      <c r="L9071">
        <v>9</v>
      </c>
      <c r="N9071">
        <v>1</v>
      </c>
      <c r="O9071">
        <v>1.0644</v>
      </c>
      <c r="R9071">
        <v>2.6265000000000001</v>
      </c>
    </row>
    <row r="9072" spans="1:18">
      <c r="A9072" t="s">
        <v>2083</v>
      </c>
      <c r="B9072" t="s">
        <v>2082</v>
      </c>
      <c r="D9072">
        <v>2021</v>
      </c>
      <c r="E9072" t="s">
        <v>2103</v>
      </c>
      <c r="F9072" t="s">
        <v>2301</v>
      </c>
      <c r="G9072">
        <v>-27.2</v>
      </c>
      <c r="H9072">
        <v>153.084</v>
      </c>
      <c r="I9072" t="s">
        <v>2335</v>
      </c>
      <c r="J9072" t="s">
        <v>2102</v>
      </c>
      <c r="K9072">
        <v>9</v>
      </c>
      <c r="L9072">
        <v>10</v>
      </c>
      <c r="N9072">
        <v>1</v>
      </c>
      <c r="O9072">
        <v>1.0644</v>
      </c>
      <c r="R9072">
        <v>2.3435999999999999</v>
      </c>
    </row>
    <row r="9073" spans="1:18">
      <c r="A9073" t="s">
        <v>2083</v>
      </c>
      <c r="B9073" t="s">
        <v>2082</v>
      </c>
      <c r="D9073">
        <v>2021</v>
      </c>
      <c r="E9073" t="s">
        <v>2103</v>
      </c>
      <c r="F9073" t="s">
        <v>2301</v>
      </c>
      <c r="G9073">
        <v>-27.2</v>
      </c>
      <c r="H9073">
        <v>153.084</v>
      </c>
      <c r="I9073" t="s">
        <v>2335</v>
      </c>
      <c r="J9073" t="s">
        <v>2102</v>
      </c>
      <c r="K9073">
        <v>10</v>
      </c>
      <c r="L9073">
        <v>11</v>
      </c>
      <c r="N9073">
        <v>1</v>
      </c>
      <c r="O9073">
        <v>1.0644</v>
      </c>
      <c r="R9073">
        <v>2.3435999999999999</v>
      </c>
    </row>
    <row r="9074" spans="1:18">
      <c r="A9074" t="s">
        <v>2083</v>
      </c>
      <c r="B9074" t="s">
        <v>2082</v>
      </c>
      <c r="D9074">
        <v>2021</v>
      </c>
      <c r="E9074" t="s">
        <v>2103</v>
      </c>
      <c r="F9074" t="s">
        <v>2301</v>
      </c>
      <c r="G9074">
        <v>-27.2</v>
      </c>
      <c r="H9074">
        <v>153.084</v>
      </c>
      <c r="I9074" t="s">
        <v>2335</v>
      </c>
      <c r="J9074" t="s">
        <v>2102</v>
      </c>
      <c r="K9074">
        <v>11</v>
      </c>
      <c r="L9074">
        <v>12</v>
      </c>
      <c r="N9074">
        <v>1</v>
      </c>
      <c r="O9074">
        <v>1.0644</v>
      </c>
      <c r="R9074">
        <v>2.3435999999999999</v>
      </c>
    </row>
    <row r="9075" spans="1:18">
      <c r="A9075" t="s">
        <v>2083</v>
      </c>
      <c r="B9075" t="s">
        <v>2082</v>
      </c>
      <c r="D9075">
        <v>2021</v>
      </c>
      <c r="E9075" t="s">
        <v>2103</v>
      </c>
      <c r="F9075" t="s">
        <v>2301</v>
      </c>
      <c r="G9075">
        <v>-27.2</v>
      </c>
      <c r="H9075">
        <v>153.084</v>
      </c>
      <c r="I9075" t="s">
        <v>2335</v>
      </c>
      <c r="J9075" t="s">
        <v>2102</v>
      </c>
      <c r="K9075">
        <v>12</v>
      </c>
      <c r="L9075">
        <v>13</v>
      </c>
      <c r="N9075">
        <v>1</v>
      </c>
      <c r="O9075">
        <v>1.0644</v>
      </c>
      <c r="R9075">
        <v>2.3435999999999999</v>
      </c>
    </row>
    <row r="9076" spans="1:18">
      <c r="A9076" t="s">
        <v>2083</v>
      </c>
      <c r="B9076" t="s">
        <v>2082</v>
      </c>
      <c r="D9076">
        <v>2021</v>
      </c>
      <c r="E9076" t="s">
        <v>2103</v>
      </c>
      <c r="F9076" t="s">
        <v>2301</v>
      </c>
      <c r="G9076">
        <v>-27.2</v>
      </c>
      <c r="H9076">
        <v>153.084</v>
      </c>
      <c r="I9076" t="s">
        <v>2335</v>
      </c>
      <c r="J9076" t="s">
        <v>2102</v>
      </c>
      <c r="K9076">
        <v>13</v>
      </c>
      <c r="L9076">
        <v>14</v>
      </c>
      <c r="N9076">
        <v>1</v>
      </c>
      <c r="O9076">
        <v>1.0644</v>
      </c>
      <c r="R9076">
        <v>2.0607000000000002</v>
      </c>
    </row>
    <row r="9077" spans="1:18">
      <c r="A9077" t="s">
        <v>2083</v>
      </c>
      <c r="B9077" t="s">
        <v>2082</v>
      </c>
      <c r="D9077">
        <v>2021</v>
      </c>
      <c r="E9077" t="s">
        <v>2103</v>
      </c>
      <c r="F9077" t="s">
        <v>2301</v>
      </c>
      <c r="G9077">
        <v>-27.2</v>
      </c>
      <c r="H9077">
        <v>153.084</v>
      </c>
      <c r="I9077" t="s">
        <v>2335</v>
      </c>
      <c r="J9077" t="s">
        <v>2102</v>
      </c>
      <c r="K9077">
        <v>14</v>
      </c>
      <c r="L9077">
        <v>15</v>
      </c>
      <c r="N9077">
        <v>1</v>
      </c>
      <c r="O9077">
        <v>1.0644</v>
      </c>
      <c r="R9077">
        <v>2.2191999999999998</v>
      </c>
    </row>
    <row r="9078" spans="1:18">
      <c r="A9078" t="s">
        <v>2083</v>
      </c>
      <c r="B9078" t="s">
        <v>2082</v>
      </c>
      <c r="D9078">
        <v>2021</v>
      </c>
      <c r="E9078" t="s">
        <v>2103</v>
      </c>
      <c r="F9078" t="s">
        <v>2301</v>
      </c>
      <c r="G9078">
        <v>-27.2</v>
      </c>
      <c r="H9078">
        <v>153.084</v>
      </c>
      <c r="I9078" t="s">
        <v>2335</v>
      </c>
      <c r="J9078" t="s">
        <v>2102</v>
      </c>
      <c r="K9078">
        <v>15</v>
      </c>
      <c r="L9078">
        <v>16</v>
      </c>
      <c r="N9078">
        <v>1</v>
      </c>
      <c r="O9078">
        <v>1.0644</v>
      </c>
      <c r="R9078">
        <v>2.0036</v>
      </c>
    </row>
    <row r="9079" spans="1:18">
      <c r="A9079" t="s">
        <v>2083</v>
      </c>
      <c r="B9079" t="s">
        <v>2082</v>
      </c>
      <c r="D9079">
        <v>2021</v>
      </c>
      <c r="E9079" t="s">
        <v>2103</v>
      </c>
      <c r="F9079" t="s">
        <v>2301</v>
      </c>
      <c r="G9079">
        <v>-27.2</v>
      </c>
      <c r="H9079">
        <v>153.084</v>
      </c>
      <c r="I9079" t="s">
        <v>2335</v>
      </c>
      <c r="J9079" t="s">
        <v>2102</v>
      </c>
      <c r="K9079">
        <v>16</v>
      </c>
      <c r="L9079">
        <v>17</v>
      </c>
      <c r="N9079">
        <v>1</v>
      </c>
      <c r="O9079">
        <v>1.0644</v>
      </c>
      <c r="R9079">
        <v>1.8958999999999999</v>
      </c>
    </row>
    <row r="9080" spans="1:18">
      <c r="A9080" t="s">
        <v>2083</v>
      </c>
      <c r="B9080" t="s">
        <v>2082</v>
      </c>
      <c r="D9080">
        <v>2021</v>
      </c>
      <c r="E9080" t="s">
        <v>2103</v>
      </c>
      <c r="F9080" t="s">
        <v>2301</v>
      </c>
      <c r="G9080">
        <v>-27.2</v>
      </c>
      <c r="H9080">
        <v>153.084</v>
      </c>
      <c r="I9080" t="s">
        <v>2335</v>
      </c>
      <c r="J9080" t="s">
        <v>2102</v>
      </c>
      <c r="K9080">
        <v>17</v>
      </c>
      <c r="L9080">
        <v>18</v>
      </c>
      <c r="N9080">
        <v>1</v>
      </c>
      <c r="O9080">
        <v>1.0644</v>
      </c>
      <c r="R9080">
        <v>1.5470999999999999</v>
      </c>
    </row>
    <row r="9081" spans="1:18">
      <c r="A9081" t="s">
        <v>2083</v>
      </c>
      <c r="B9081" t="s">
        <v>2082</v>
      </c>
      <c r="D9081">
        <v>2021</v>
      </c>
      <c r="E9081" t="s">
        <v>2103</v>
      </c>
      <c r="F9081" t="s">
        <v>2301</v>
      </c>
      <c r="G9081">
        <v>-27.2</v>
      </c>
      <c r="H9081">
        <v>153.084</v>
      </c>
      <c r="I9081" t="s">
        <v>2335</v>
      </c>
      <c r="J9081" t="s">
        <v>2102</v>
      </c>
      <c r="K9081">
        <v>18</v>
      </c>
      <c r="L9081">
        <v>19</v>
      </c>
      <c r="N9081">
        <v>1</v>
      </c>
      <c r="O9081">
        <v>1.0644</v>
      </c>
      <c r="R9081">
        <v>1.3516999999999999</v>
      </c>
    </row>
    <row r="9082" spans="1:18">
      <c r="A9082" t="s">
        <v>2083</v>
      </c>
      <c r="B9082" t="s">
        <v>2082</v>
      </c>
      <c r="D9082">
        <v>2021</v>
      </c>
      <c r="E9082" t="s">
        <v>2103</v>
      </c>
      <c r="F9082" t="s">
        <v>2301</v>
      </c>
      <c r="G9082">
        <v>-27.2</v>
      </c>
      <c r="H9082">
        <v>153.084</v>
      </c>
      <c r="I9082" t="s">
        <v>2335</v>
      </c>
      <c r="J9082" t="s">
        <v>2102</v>
      </c>
      <c r="K9082">
        <v>19</v>
      </c>
      <c r="L9082">
        <v>20</v>
      </c>
      <c r="N9082">
        <v>1</v>
      </c>
      <c r="O9082">
        <v>1.0644</v>
      </c>
      <c r="R9082">
        <v>1.2539</v>
      </c>
    </row>
    <row r="9083" spans="1:18">
      <c r="A9083" t="s">
        <v>2083</v>
      </c>
      <c r="B9083" t="s">
        <v>2082</v>
      </c>
      <c r="D9083">
        <v>2021</v>
      </c>
      <c r="E9083" t="s">
        <v>2103</v>
      </c>
      <c r="F9083" t="s">
        <v>2301</v>
      </c>
      <c r="G9083">
        <v>-27.2</v>
      </c>
      <c r="H9083">
        <v>153.084</v>
      </c>
      <c r="I9083" t="s">
        <v>2335</v>
      </c>
      <c r="J9083" t="s">
        <v>2102</v>
      </c>
      <c r="K9083">
        <v>20</v>
      </c>
      <c r="L9083">
        <v>21</v>
      </c>
      <c r="N9083">
        <v>1</v>
      </c>
      <c r="O9083">
        <v>1.0644</v>
      </c>
      <c r="R9083">
        <v>2.3776999999999999</v>
      </c>
    </row>
    <row r="9084" spans="1:18">
      <c r="A9084" t="s">
        <v>2083</v>
      </c>
      <c r="B9084" t="s">
        <v>2082</v>
      </c>
      <c r="D9084">
        <v>2021</v>
      </c>
      <c r="E9084" t="s">
        <v>2103</v>
      </c>
      <c r="F9084" t="s">
        <v>2301</v>
      </c>
      <c r="G9084">
        <v>-27.2</v>
      </c>
      <c r="H9084">
        <v>153.084</v>
      </c>
      <c r="I9084" t="s">
        <v>2335</v>
      </c>
      <c r="J9084" t="s">
        <v>2102</v>
      </c>
      <c r="K9084">
        <v>21</v>
      </c>
      <c r="L9084">
        <v>22</v>
      </c>
      <c r="N9084">
        <v>1</v>
      </c>
      <c r="O9084">
        <v>1.0644</v>
      </c>
      <c r="R9084">
        <v>1.7881</v>
      </c>
    </row>
    <row r="9085" spans="1:18">
      <c r="A9085" t="s">
        <v>2083</v>
      </c>
      <c r="B9085" t="s">
        <v>2082</v>
      </c>
      <c r="D9085">
        <v>2021</v>
      </c>
      <c r="E9085" t="s">
        <v>2103</v>
      </c>
      <c r="F9085" t="s">
        <v>2301</v>
      </c>
      <c r="G9085">
        <v>-27.2</v>
      </c>
      <c r="H9085">
        <v>153.084</v>
      </c>
      <c r="I9085" t="s">
        <v>2335</v>
      </c>
      <c r="J9085" t="s">
        <v>2102</v>
      </c>
      <c r="K9085">
        <v>22</v>
      </c>
      <c r="L9085">
        <v>23</v>
      </c>
      <c r="N9085">
        <v>1</v>
      </c>
      <c r="O9085">
        <v>1.0644</v>
      </c>
      <c r="R9085">
        <v>1.7881</v>
      </c>
    </row>
    <row r="9086" spans="1:18">
      <c r="A9086" t="s">
        <v>2083</v>
      </c>
      <c r="B9086" t="s">
        <v>2082</v>
      </c>
      <c r="D9086">
        <v>2021</v>
      </c>
      <c r="E9086" t="s">
        <v>2103</v>
      </c>
      <c r="F9086" t="s">
        <v>2301</v>
      </c>
      <c r="G9086">
        <v>-27.2</v>
      </c>
      <c r="H9086">
        <v>153.084</v>
      </c>
      <c r="I9086" t="s">
        <v>2335</v>
      </c>
      <c r="J9086" t="s">
        <v>2102</v>
      </c>
      <c r="K9086">
        <v>23</v>
      </c>
      <c r="L9086">
        <v>24</v>
      </c>
      <c r="N9086">
        <v>1</v>
      </c>
      <c r="O9086">
        <v>1.0644</v>
      </c>
      <c r="R9086">
        <v>1.1983999999999999</v>
      </c>
    </row>
    <row r="9087" spans="1:18">
      <c r="A9087" t="s">
        <v>2083</v>
      </c>
      <c r="B9087" t="s">
        <v>2082</v>
      </c>
      <c r="D9087">
        <v>2021</v>
      </c>
      <c r="E9087" t="s">
        <v>2103</v>
      </c>
      <c r="F9087" t="s">
        <v>2301</v>
      </c>
      <c r="G9087">
        <v>-27.2</v>
      </c>
      <c r="H9087">
        <v>153.084</v>
      </c>
      <c r="I9087" t="s">
        <v>2335</v>
      </c>
      <c r="J9087" t="s">
        <v>2102</v>
      </c>
      <c r="K9087">
        <v>24</v>
      </c>
      <c r="L9087">
        <v>25</v>
      </c>
      <c r="N9087">
        <v>1</v>
      </c>
      <c r="O9087">
        <v>1.0644</v>
      </c>
      <c r="R9087">
        <v>1.1561999999999999</v>
      </c>
    </row>
    <row r="9088" spans="1:18">
      <c r="A9088" t="s">
        <v>2083</v>
      </c>
      <c r="B9088" t="s">
        <v>2082</v>
      </c>
      <c r="D9088">
        <v>2021</v>
      </c>
      <c r="E9088" t="s">
        <v>2103</v>
      </c>
      <c r="F9088" t="s">
        <v>2301</v>
      </c>
      <c r="G9088">
        <v>-27.2</v>
      </c>
      <c r="H9088">
        <v>153.084</v>
      </c>
      <c r="I9088" t="s">
        <v>2335</v>
      </c>
      <c r="J9088" t="s">
        <v>2102</v>
      </c>
      <c r="K9088">
        <v>25</v>
      </c>
      <c r="L9088">
        <v>26</v>
      </c>
      <c r="N9088">
        <v>1</v>
      </c>
      <c r="O9088">
        <v>1.0644</v>
      </c>
      <c r="R9088">
        <v>1.1561999999999999</v>
      </c>
    </row>
    <row r="9089" spans="1:18">
      <c r="A9089" t="s">
        <v>2083</v>
      </c>
      <c r="B9089" t="s">
        <v>2082</v>
      </c>
      <c r="D9089">
        <v>2021</v>
      </c>
      <c r="E9089" t="s">
        <v>2103</v>
      </c>
      <c r="F9089" t="s">
        <v>2301</v>
      </c>
      <c r="G9089">
        <v>-27.2</v>
      </c>
      <c r="H9089">
        <v>153.084</v>
      </c>
      <c r="I9089" t="s">
        <v>2335</v>
      </c>
      <c r="J9089" t="s">
        <v>2102</v>
      </c>
      <c r="K9089">
        <v>26</v>
      </c>
      <c r="L9089">
        <v>27</v>
      </c>
      <c r="N9089">
        <v>1</v>
      </c>
      <c r="O9089">
        <v>1.0644</v>
      </c>
      <c r="R9089">
        <v>1.1561999999999999</v>
      </c>
    </row>
    <row r="9090" spans="1:18">
      <c r="A9090" t="s">
        <v>2083</v>
      </c>
      <c r="B9090" t="s">
        <v>2082</v>
      </c>
      <c r="D9090">
        <v>2021</v>
      </c>
      <c r="E9090" t="s">
        <v>2103</v>
      </c>
      <c r="F9090" t="s">
        <v>2301</v>
      </c>
      <c r="G9090">
        <v>-27.2</v>
      </c>
      <c r="H9090">
        <v>153.084</v>
      </c>
      <c r="I9090" t="s">
        <v>2335</v>
      </c>
      <c r="J9090" t="s">
        <v>2102</v>
      </c>
      <c r="K9090">
        <v>27</v>
      </c>
      <c r="L9090">
        <v>28</v>
      </c>
      <c r="N9090">
        <v>1</v>
      </c>
      <c r="O9090">
        <v>1.0644</v>
      </c>
      <c r="R9090">
        <v>1.1561999999999999</v>
      </c>
    </row>
    <row r="9091" spans="1:18">
      <c r="A9091" t="s">
        <v>2083</v>
      </c>
      <c r="B9091" t="s">
        <v>2082</v>
      </c>
      <c r="D9091">
        <v>2021</v>
      </c>
      <c r="E9091" t="s">
        <v>2103</v>
      </c>
      <c r="F9091" t="s">
        <v>2301</v>
      </c>
      <c r="G9091">
        <v>-27.2</v>
      </c>
      <c r="H9091">
        <v>153.084</v>
      </c>
      <c r="I9091" t="s">
        <v>2335</v>
      </c>
      <c r="J9091" t="s">
        <v>2102</v>
      </c>
      <c r="K9091">
        <v>28</v>
      </c>
      <c r="L9091">
        <v>29</v>
      </c>
      <c r="N9091">
        <v>1</v>
      </c>
      <c r="O9091">
        <v>1.0644</v>
      </c>
      <c r="R9091">
        <v>1.1561999999999999</v>
      </c>
    </row>
    <row r="9092" spans="1:18">
      <c r="A9092" t="s">
        <v>2083</v>
      </c>
      <c r="B9092" t="s">
        <v>2082</v>
      </c>
      <c r="D9092">
        <v>2021</v>
      </c>
      <c r="E9092" t="s">
        <v>2103</v>
      </c>
      <c r="F9092" t="s">
        <v>2301</v>
      </c>
      <c r="G9092">
        <v>-27.2</v>
      </c>
      <c r="H9092">
        <v>153.084</v>
      </c>
      <c r="I9092" t="s">
        <v>2335</v>
      </c>
      <c r="J9092" t="s">
        <v>2102</v>
      </c>
      <c r="K9092">
        <v>29</v>
      </c>
      <c r="L9092">
        <v>30</v>
      </c>
      <c r="N9092">
        <v>1</v>
      </c>
      <c r="O9092">
        <v>1.0644</v>
      </c>
      <c r="R9092">
        <v>1.1140000000000001</v>
      </c>
    </row>
    <row r="9093" spans="1:18">
      <c r="A9093" t="s">
        <v>2083</v>
      </c>
      <c r="B9093" t="s">
        <v>2082</v>
      </c>
      <c r="D9093">
        <v>2021</v>
      </c>
      <c r="E9093" t="s">
        <v>2103</v>
      </c>
      <c r="F9093" t="s">
        <v>2301</v>
      </c>
      <c r="G9093">
        <v>-27.2</v>
      </c>
      <c r="H9093">
        <v>153.084</v>
      </c>
      <c r="I9093" t="s">
        <v>2335</v>
      </c>
      <c r="J9093" t="s">
        <v>2102</v>
      </c>
      <c r="K9093">
        <v>30</v>
      </c>
      <c r="L9093">
        <v>31</v>
      </c>
      <c r="N9093">
        <v>1</v>
      </c>
      <c r="O9093">
        <v>1.0644</v>
      </c>
      <c r="R9093">
        <v>1.2882</v>
      </c>
    </row>
    <row r="9094" spans="1:18">
      <c r="A9094" t="s">
        <v>2083</v>
      </c>
      <c r="B9094" t="s">
        <v>2082</v>
      </c>
      <c r="D9094">
        <v>2021</v>
      </c>
      <c r="E9094" t="s">
        <v>2103</v>
      </c>
      <c r="F9094" t="s">
        <v>2301</v>
      </c>
      <c r="G9094">
        <v>-27.2</v>
      </c>
      <c r="H9094">
        <v>153.084</v>
      </c>
      <c r="I9094" t="s">
        <v>2335</v>
      </c>
      <c r="J9094" t="s">
        <v>2102</v>
      </c>
      <c r="K9094">
        <v>31</v>
      </c>
      <c r="L9094">
        <v>32</v>
      </c>
      <c r="N9094">
        <v>1</v>
      </c>
      <c r="O9094">
        <v>1.0644</v>
      </c>
      <c r="R9094">
        <v>1.2882</v>
      </c>
    </row>
    <row r="9095" spans="1:18">
      <c r="A9095" t="s">
        <v>2083</v>
      </c>
      <c r="B9095" t="s">
        <v>2082</v>
      </c>
      <c r="D9095">
        <v>2021</v>
      </c>
      <c r="E9095" t="s">
        <v>2103</v>
      </c>
      <c r="F9095" t="s">
        <v>2301</v>
      </c>
      <c r="G9095">
        <v>-27.2</v>
      </c>
      <c r="H9095">
        <v>153.084</v>
      </c>
      <c r="I9095" t="s">
        <v>2335</v>
      </c>
      <c r="J9095" t="s">
        <v>2102</v>
      </c>
      <c r="K9095">
        <v>32</v>
      </c>
      <c r="L9095">
        <v>33</v>
      </c>
      <c r="N9095">
        <v>1</v>
      </c>
      <c r="O9095">
        <v>1.0644</v>
      </c>
      <c r="R9095">
        <v>1.2882</v>
      </c>
    </row>
    <row r="9096" spans="1:18">
      <c r="A9096" t="s">
        <v>2083</v>
      </c>
      <c r="B9096" t="s">
        <v>2082</v>
      </c>
      <c r="D9096">
        <v>2021</v>
      </c>
      <c r="E9096" t="s">
        <v>2103</v>
      </c>
      <c r="F9096" t="s">
        <v>2301</v>
      </c>
      <c r="G9096">
        <v>-27.2</v>
      </c>
      <c r="H9096">
        <v>153.084</v>
      </c>
      <c r="I9096" t="s">
        <v>2335</v>
      </c>
      <c r="J9096" t="s">
        <v>2102</v>
      </c>
      <c r="K9096">
        <v>33</v>
      </c>
      <c r="L9096">
        <v>34</v>
      </c>
      <c r="N9096">
        <v>1</v>
      </c>
      <c r="O9096">
        <v>1.0644</v>
      </c>
      <c r="R9096">
        <v>1.2882</v>
      </c>
    </row>
    <row r="9097" spans="1:18">
      <c r="A9097" t="s">
        <v>2083</v>
      </c>
      <c r="B9097" t="s">
        <v>2082</v>
      </c>
      <c r="D9097">
        <v>2021</v>
      </c>
      <c r="E9097" t="s">
        <v>2103</v>
      </c>
      <c r="F9097" t="s">
        <v>2301</v>
      </c>
      <c r="G9097">
        <v>-27.2</v>
      </c>
      <c r="H9097">
        <v>153.084</v>
      </c>
      <c r="I9097" t="s">
        <v>2335</v>
      </c>
      <c r="J9097" t="s">
        <v>2102</v>
      </c>
      <c r="K9097">
        <v>34</v>
      </c>
      <c r="L9097">
        <v>35</v>
      </c>
      <c r="N9097">
        <v>1</v>
      </c>
      <c r="O9097">
        <v>1.0644</v>
      </c>
      <c r="R9097">
        <v>1.2882</v>
      </c>
    </row>
    <row r="9098" spans="1:18">
      <c r="A9098" t="s">
        <v>2083</v>
      </c>
      <c r="B9098" t="s">
        <v>2082</v>
      </c>
      <c r="D9098">
        <v>2021</v>
      </c>
      <c r="E9098" t="s">
        <v>2103</v>
      </c>
      <c r="F9098" t="s">
        <v>2301</v>
      </c>
      <c r="G9098">
        <v>-27.2</v>
      </c>
      <c r="H9098">
        <v>153.084</v>
      </c>
      <c r="I9098" t="s">
        <v>2335</v>
      </c>
      <c r="J9098" t="s">
        <v>2102</v>
      </c>
      <c r="K9098">
        <v>35</v>
      </c>
      <c r="L9098">
        <v>36</v>
      </c>
      <c r="N9098">
        <v>1</v>
      </c>
      <c r="O9098">
        <v>1.0644</v>
      </c>
      <c r="R9098">
        <v>1.2882</v>
      </c>
    </row>
    <row r="9099" spans="1:18">
      <c r="A9099" t="s">
        <v>2083</v>
      </c>
      <c r="B9099" t="s">
        <v>2082</v>
      </c>
      <c r="D9099">
        <v>2021</v>
      </c>
      <c r="E9099" t="s">
        <v>2103</v>
      </c>
      <c r="F9099" t="s">
        <v>2301</v>
      </c>
      <c r="G9099">
        <v>-27.2</v>
      </c>
      <c r="H9099">
        <v>153.084</v>
      </c>
      <c r="I9099" t="s">
        <v>2335</v>
      </c>
      <c r="J9099" t="s">
        <v>2102</v>
      </c>
      <c r="K9099">
        <v>36</v>
      </c>
      <c r="L9099">
        <v>37</v>
      </c>
      <c r="N9099">
        <v>1</v>
      </c>
      <c r="O9099">
        <v>1.0644</v>
      </c>
      <c r="R9099">
        <v>1.2882</v>
      </c>
    </row>
    <row r="9100" spans="1:18">
      <c r="A9100" t="s">
        <v>2083</v>
      </c>
      <c r="B9100" t="s">
        <v>2082</v>
      </c>
      <c r="D9100">
        <v>2021</v>
      </c>
      <c r="E9100" t="s">
        <v>2103</v>
      </c>
      <c r="F9100" t="s">
        <v>2301</v>
      </c>
      <c r="G9100">
        <v>-27.2</v>
      </c>
      <c r="H9100">
        <v>153.084</v>
      </c>
      <c r="I9100" t="s">
        <v>2335</v>
      </c>
      <c r="J9100" t="s">
        <v>2102</v>
      </c>
      <c r="K9100">
        <v>37</v>
      </c>
      <c r="L9100">
        <v>38</v>
      </c>
      <c r="N9100">
        <v>1</v>
      </c>
      <c r="O9100">
        <v>1.0644</v>
      </c>
      <c r="R9100">
        <v>1.2882</v>
      </c>
    </row>
    <row r="9101" spans="1:18">
      <c r="A9101" t="s">
        <v>2083</v>
      </c>
      <c r="B9101" t="s">
        <v>2082</v>
      </c>
      <c r="D9101">
        <v>2021</v>
      </c>
      <c r="E9101" t="s">
        <v>2103</v>
      </c>
      <c r="F9101" t="s">
        <v>2301</v>
      </c>
      <c r="G9101">
        <v>-27.2</v>
      </c>
      <c r="H9101">
        <v>153.084</v>
      </c>
      <c r="I9101" t="s">
        <v>2335</v>
      </c>
      <c r="J9101" t="s">
        <v>2102</v>
      </c>
      <c r="K9101">
        <v>38</v>
      </c>
      <c r="L9101">
        <v>39</v>
      </c>
      <c r="N9101">
        <v>1</v>
      </c>
      <c r="O9101">
        <v>1.0644</v>
      </c>
      <c r="R9101">
        <v>1.2882</v>
      </c>
    </row>
    <row r="9102" spans="1:18">
      <c r="A9102" t="s">
        <v>2083</v>
      </c>
      <c r="B9102" t="s">
        <v>2082</v>
      </c>
      <c r="D9102">
        <v>2021</v>
      </c>
      <c r="E9102" t="s">
        <v>2103</v>
      </c>
      <c r="F9102" t="s">
        <v>2301</v>
      </c>
      <c r="G9102">
        <v>-27.2</v>
      </c>
      <c r="H9102">
        <v>153.084</v>
      </c>
      <c r="I9102" t="s">
        <v>2335</v>
      </c>
      <c r="J9102" t="s">
        <v>2102</v>
      </c>
      <c r="K9102">
        <v>39</v>
      </c>
      <c r="L9102">
        <v>40</v>
      </c>
      <c r="N9102">
        <v>1</v>
      </c>
      <c r="O9102">
        <v>1.0644</v>
      </c>
      <c r="R9102">
        <v>1.2882</v>
      </c>
    </row>
    <row r="9103" spans="1:18">
      <c r="A9103" t="s">
        <v>2083</v>
      </c>
      <c r="B9103" t="s">
        <v>2082</v>
      </c>
      <c r="D9103">
        <v>2021</v>
      </c>
      <c r="E9103" t="s">
        <v>2103</v>
      </c>
      <c r="F9103" t="s">
        <v>2301</v>
      </c>
      <c r="G9103">
        <v>-27.2</v>
      </c>
      <c r="H9103">
        <v>153.084</v>
      </c>
      <c r="I9103" t="s">
        <v>2335</v>
      </c>
      <c r="J9103" t="s">
        <v>2102</v>
      </c>
      <c r="K9103">
        <v>40</v>
      </c>
      <c r="L9103">
        <v>41</v>
      </c>
      <c r="N9103">
        <v>1</v>
      </c>
      <c r="O9103">
        <v>1.0644</v>
      </c>
      <c r="R9103">
        <v>1.2882</v>
      </c>
    </row>
    <row r="9104" spans="1:18">
      <c r="A9104" t="s">
        <v>2083</v>
      </c>
      <c r="B9104" t="s">
        <v>2082</v>
      </c>
      <c r="D9104">
        <v>2021</v>
      </c>
      <c r="E9104" t="s">
        <v>2103</v>
      </c>
      <c r="F9104" t="s">
        <v>2301</v>
      </c>
      <c r="G9104">
        <v>-27.2</v>
      </c>
      <c r="H9104">
        <v>153.084</v>
      </c>
      <c r="I9104" t="s">
        <v>2335</v>
      </c>
      <c r="J9104" t="s">
        <v>2102</v>
      </c>
      <c r="K9104">
        <v>41</v>
      </c>
      <c r="L9104">
        <v>42</v>
      </c>
      <c r="N9104">
        <v>1</v>
      </c>
      <c r="O9104">
        <v>1.0644</v>
      </c>
      <c r="R9104">
        <v>1.2882</v>
      </c>
    </row>
    <row r="9105" spans="1:18">
      <c r="A9105" t="s">
        <v>2083</v>
      </c>
      <c r="B9105" t="s">
        <v>2082</v>
      </c>
      <c r="D9105">
        <v>2021</v>
      </c>
      <c r="E9105" t="s">
        <v>2103</v>
      </c>
      <c r="F9105" t="s">
        <v>2301</v>
      </c>
      <c r="G9105">
        <v>-27.2</v>
      </c>
      <c r="H9105">
        <v>153.084</v>
      </c>
      <c r="I9105" t="s">
        <v>2335</v>
      </c>
      <c r="J9105" t="s">
        <v>2102</v>
      </c>
      <c r="K9105">
        <v>42</v>
      </c>
      <c r="L9105">
        <v>43</v>
      </c>
      <c r="N9105">
        <v>1</v>
      </c>
      <c r="O9105">
        <v>1.0644</v>
      </c>
      <c r="R9105">
        <v>1.2882</v>
      </c>
    </row>
    <row r="9106" spans="1:18">
      <c r="A9106" t="s">
        <v>2083</v>
      </c>
      <c r="B9106" t="s">
        <v>2082</v>
      </c>
      <c r="D9106">
        <v>2021</v>
      </c>
      <c r="E9106" t="s">
        <v>2103</v>
      </c>
      <c r="F9106" t="s">
        <v>2301</v>
      </c>
      <c r="G9106">
        <v>-27.2</v>
      </c>
      <c r="H9106">
        <v>153.084</v>
      </c>
      <c r="I9106" t="s">
        <v>2335</v>
      </c>
      <c r="J9106" t="s">
        <v>2102</v>
      </c>
      <c r="K9106">
        <v>43</v>
      </c>
      <c r="L9106">
        <v>44</v>
      </c>
      <c r="N9106">
        <v>1</v>
      </c>
      <c r="O9106">
        <v>1.0644</v>
      </c>
      <c r="R9106">
        <v>1.2882</v>
      </c>
    </row>
    <row r="9107" spans="1:18">
      <c r="A9107" t="s">
        <v>2083</v>
      </c>
      <c r="B9107" t="s">
        <v>2082</v>
      </c>
      <c r="D9107">
        <v>2021</v>
      </c>
      <c r="E9107" t="s">
        <v>2103</v>
      </c>
      <c r="F9107" t="s">
        <v>2301</v>
      </c>
      <c r="G9107">
        <v>-27.2</v>
      </c>
      <c r="H9107">
        <v>153.084</v>
      </c>
      <c r="I9107" t="s">
        <v>2335</v>
      </c>
      <c r="J9107" t="s">
        <v>2102</v>
      </c>
      <c r="K9107">
        <v>44</v>
      </c>
      <c r="L9107">
        <v>45</v>
      </c>
      <c r="N9107">
        <v>1</v>
      </c>
      <c r="O9107">
        <v>1.0644</v>
      </c>
      <c r="R9107">
        <v>1.4623999999999999</v>
      </c>
    </row>
    <row r="9108" spans="1:18">
      <c r="A9108" t="s">
        <v>2083</v>
      </c>
      <c r="B9108" t="s">
        <v>2082</v>
      </c>
      <c r="D9108">
        <v>2021</v>
      </c>
      <c r="E9108" t="s">
        <v>2103</v>
      </c>
      <c r="F9108" t="s">
        <v>2301</v>
      </c>
      <c r="G9108">
        <v>-27.2</v>
      </c>
      <c r="H9108">
        <v>153.084</v>
      </c>
      <c r="I9108" t="s">
        <v>2335</v>
      </c>
      <c r="J9108" t="s">
        <v>2102</v>
      </c>
      <c r="K9108">
        <v>45</v>
      </c>
      <c r="L9108">
        <v>46</v>
      </c>
      <c r="N9108">
        <v>1</v>
      </c>
      <c r="O9108">
        <v>1.0644</v>
      </c>
      <c r="R9108">
        <v>1.4407000000000001</v>
      </c>
    </row>
    <row r="9109" spans="1:18">
      <c r="A9109" t="s">
        <v>2083</v>
      </c>
      <c r="B9109" t="s">
        <v>2082</v>
      </c>
      <c r="D9109">
        <v>2021</v>
      </c>
      <c r="E9109" t="s">
        <v>2103</v>
      </c>
      <c r="F9109" t="s">
        <v>2301</v>
      </c>
      <c r="G9109">
        <v>-27.2</v>
      </c>
      <c r="H9109">
        <v>153.084</v>
      </c>
      <c r="I9109" t="s">
        <v>2335</v>
      </c>
      <c r="J9109" t="s">
        <v>2102</v>
      </c>
      <c r="K9109">
        <v>46</v>
      </c>
      <c r="L9109">
        <v>47</v>
      </c>
      <c r="N9109">
        <v>1</v>
      </c>
      <c r="O9109">
        <v>1.0644</v>
      </c>
      <c r="R9109">
        <v>1.4407000000000001</v>
      </c>
    </row>
    <row r="9110" spans="1:18">
      <c r="A9110" t="s">
        <v>2083</v>
      </c>
      <c r="B9110" t="s">
        <v>2082</v>
      </c>
      <c r="D9110">
        <v>2021</v>
      </c>
      <c r="E9110" t="s">
        <v>2103</v>
      </c>
      <c r="F9110" t="s">
        <v>2301</v>
      </c>
      <c r="G9110">
        <v>-27.2</v>
      </c>
      <c r="H9110">
        <v>153.084</v>
      </c>
      <c r="I9110" t="s">
        <v>2335</v>
      </c>
      <c r="J9110" t="s">
        <v>2102</v>
      </c>
      <c r="K9110">
        <v>47</v>
      </c>
      <c r="L9110">
        <v>48</v>
      </c>
      <c r="N9110">
        <v>1</v>
      </c>
      <c r="O9110">
        <v>1.0644</v>
      </c>
      <c r="R9110">
        <v>1.4407000000000001</v>
      </c>
    </row>
    <row r="9111" spans="1:18">
      <c r="A9111" t="s">
        <v>2083</v>
      </c>
      <c r="B9111" t="s">
        <v>2082</v>
      </c>
      <c r="D9111">
        <v>2021</v>
      </c>
      <c r="E9111" t="s">
        <v>2103</v>
      </c>
      <c r="F9111" t="s">
        <v>2301</v>
      </c>
      <c r="G9111">
        <v>-27.2</v>
      </c>
      <c r="H9111">
        <v>153.084</v>
      </c>
      <c r="I9111" t="s">
        <v>2335</v>
      </c>
      <c r="J9111" t="s">
        <v>2102</v>
      </c>
      <c r="K9111">
        <v>48</v>
      </c>
      <c r="L9111">
        <v>49</v>
      </c>
      <c r="N9111">
        <v>1</v>
      </c>
      <c r="O9111">
        <v>1.0644</v>
      </c>
      <c r="R9111">
        <v>1.4407000000000001</v>
      </c>
    </row>
    <row r="9112" spans="1:18">
      <c r="A9112" t="s">
        <v>2083</v>
      </c>
      <c r="B9112" t="s">
        <v>2082</v>
      </c>
      <c r="D9112">
        <v>2021</v>
      </c>
      <c r="E9112" t="s">
        <v>2103</v>
      </c>
      <c r="F9112" t="s">
        <v>2301</v>
      </c>
      <c r="G9112">
        <v>-27.2</v>
      </c>
      <c r="H9112">
        <v>153.084</v>
      </c>
      <c r="I9112" t="s">
        <v>2335</v>
      </c>
      <c r="J9112" t="s">
        <v>2102</v>
      </c>
      <c r="K9112">
        <v>49</v>
      </c>
      <c r="L9112">
        <v>50</v>
      </c>
      <c r="N9112">
        <v>1</v>
      </c>
      <c r="O9112">
        <v>1.0644</v>
      </c>
      <c r="R9112">
        <v>1.4407000000000001</v>
      </c>
    </row>
    <row r="9113" spans="1:18">
      <c r="A9113" t="s">
        <v>2083</v>
      </c>
      <c r="B9113" t="s">
        <v>2082</v>
      </c>
      <c r="D9113">
        <v>2021</v>
      </c>
      <c r="E9113" t="s">
        <v>2103</v>
      </c>
      <c r="F9113" t="s">
        <v>2301</v>
      </c>
      <c r="G9113">
        <v>-27.2</v>
      </c>
      <c r="H9113">
        <v>153.084</v>
      </c>
      <c r="I9113" t="s">
        <v>2335</v>
      </c>
      <c r="J9113" t="s">
        <v>2102</v>
      </c>
      <c r="K9113">
        <v>50</v>
      </c>
      <c r="L9113">
        <v>51</v>
      </c>
      <c r="N9113">
        <v>1</v>
      </c>
      <c r="O9113">
        <v>1.0644</v>
      </c>
      <c r="R9113">
        <v>1.4407000000000001</v>
      </c>
    </row>
    <row r="9114" spans="1:18">
      <c r="A9114" t="s">
        <v>2083</v>
      </c>
      <c r="B9114" t="s">
        <v>2082</v>
      </c>
      <c r="D9114">
        <v>2021</v>
      </c>
      <c r="E9114" t="s">
        <v>2103</v>
      </c>
      <c r="F9114" t="s">
        <v>2301</v>
      </c>
      <c r="G9114">
        <v>-27.2</v>
      </c>
      <c r="H9114">
        <v>153.084</v>
      </c>
      <c r="I9114" t="s">
        <v>2335</v>
      </c>
      <c r="J9114" t="s">
        <v>2102</v>
      </c>
      <c r="K9114">
        <v>51</v>
      </c>
      <c r="L9114">
        <v>52</v>
      </c>
      <c r="N9114">
        <v>1</v>
      </c>
      <c r="O9114">
        <v>1.0644</v>
      </c>
      <c r="R9114">
        <v>1.4407000000000001</v>
      </c>
    </row>
    <row r="9115" spans="1:18">
      <c r="A9115" t="s">
        <v>2083</v>
      </c>
      <c r="B9115" t="s">
        <v>2082</v>
      </c>
      <c r="D9115">
        <v>2021</v>
      </c>
      <c r="E9115" t="s">
        <v>2103</v>
      </c>
      <c r="F9115" t="s">
        <v>2301</v>
      </c>
      <c r="G9115">
        <v>-27.2</v>
      </c>
      <c r="H9115">
        <v>153.084</v>
      </c>
      <c r="I9115" t="s">
        <v>2335</v>
      </c>
      <c r="J9115" t="s">
        <v>2102</v>
      </c>
      <c r="K9115">
        <v>52</v>
      </c>
      <c r="L9115">
        <v>53</v>
      </c>
      <c r="N9115">
        <v>1</v>
      </c>
      <c r="O9115">
        <v>1.0644</v>
      </c>
      <c r="R9115">
        <v>1.4407000000000001</v>
      </c>
    </row>
    <row r="9116" spans="1:18">
      <c r="A9116" t="s">
        <v>2083</v>
      </c>
      <c r="B9116" t="s">
        <v>2082</v>
      </c>
      <c r="D9116">
        <v>2021</v>
      </c>
      <c r="E9116" t="s">
        <v>2103</v>
      </c>
      <c r="F9116" t="s">
        <v>2301</v>
      </c>
      <c r="G9116">
        <v>-27.2</v>
      </c>
      <c r="H9116">
        <v>153.084</v>
      </c>
      <c r="I9116" t="s">
        <v>2335</v>
      </c>
      <c r="J9116" t="s">
        <v>2102</v>
      </c>
      <c r="K9116">
        <v>53</v>
      </c>
      <c r="L9116">
        <v>54</v>
      </c>
      <c r="N9116">
        <v>1</v>
      </c>
      <c r="O9116">
        <v>1.0644</v>
      </c>
      <c r="R9116">
        <v>1.4407000000000001</v>
      </c>
    </row>
    <row r="9117" spans="1:18">
      <c r="A9117" t="s">
        <v>2083</v>
      </c>
      <c r="B9117" t="s">
        <v>2082</v>
      </c>
      <c r="D9117">
        <v>2021</v>
      </c>
      <c r="E9117" t="s">
        <v>2103</v>
      </c>
      <c r="F9117" t="s">
        <v>2301</v>
      </c>
      <c r="G9117">
        <v>-27.2</v>
      </c>
      <c r="H9117">
        <v>153.084</v>
      </c>
      <c r="I9117" t="s">
        <v>2335</v>
      </c>
      <c r="J9117" t="s">
        <v>2102</v>
      </c>
      <c r="K9117">
        <v>54</v>
      </c>
      <c r="L9117">
        <v>55</v>
      </c>
      <c r="N9117">
        <v>1</v>
      </c>
      <c r="O9117">
        <v>1.0644</v>
      </c>
      <c r="R9117">
        <v>1.4407000000000001</v>
      </c>
    </row>
    <row r="9118" spans="1:18">
      <c r="A9118" t="s">
        <v>2083</v>
      </c>
      <c r="B9118" t="s">
        <v>2082</v>
      </c>
      <c r="D9118">
        <v>2021</v>
      </c>
      <c r="E9118" t="s">
        <v>2103</v>
      </c>
      <c r="F9118" t="s">
        <v>2301</v>
      </c>
      <c r="G9118">
        <v>-27.2</v>
      </c>
      <c r="H9118">
        <v>153.084</v>
      </c>
      <c r="I9118" t="s">
        <v>2335</v>
      </c>
      <c r="J9118" t="s">
        <v>2102</v>
      </c>
      <c r="K9118">
        <v>55</v>
      </c>
      <c r="L9118">
        <v>56</v>
      </c>
      <c r="N9118">
        <v>1</v>
      </c>
      <c r="O9118">
        <v>1.0644</v>
      </c>
      <c r="R9118">
        <v>1.4407000000000001</v>
      </c>
    </row>
    <row r="9119" spans="1:18">
      <c r="A9119" t="s">
        <v>2083</v>
      </c>
      <c r="B9119" t="s">
        <v>2082</v>
      </c>
      <c r="D9119">
        <v>2021</v>
      </c>
      <c r="E9119" t="s">
        <v>2103</v>
      </c>
      <c r="F9119" t="s">
        <v>2301</v>
      </c>
      <c r="G9119">
        <v>-27.2</v>
      </c>
      <c r="H9119">
        <v>153.084</v>
      </c>
      <c r="I9119" t="s">
        <v>2335</v>
      </c>
      <c r="J9119" t="s">
        <v>2102</v>
      </c>
      <c r="K9119">
        <v>56</v>
      </c>
      <c r="L9119">
        <v>57</v>
      </c>
      <c r="N9119">
        <v>1</v>
      </c>
      <c r="O9119">
        <v>1.0644</v>
      </c>
      <c r="R9119">
        <v>1.4407000000000001</v>
      </c>
    </row>
    <row r="9120" spans="1:18">
      <c r="A9120" t="s">
        <v>2083</v>
      </c>
      <c r="B9120" t="s">
        <v>2082</v>
      </c>
      <c r="D9120">
        <v>2021</v>
      </c>
      <c r="E9120" t="s">
        <v>2103</v>
      </c>
      <c r="F9120" t="s">
        <v>2301</v>
      </c>
      <c r="G9120">
        <v>-27.2</v>
      </c>
      <c r="H9120">
        <v>153.084</v>
      </c>
      <c r="I9120" t="s">
        <v>2335</v>
      </c>
      <c r="J9120" t="s">
        <v>2102</v>
      </c>
      <c r="K9120">
        <v>57</v>
      </c>
      <c r="L9120">
        <v>58</v>
      </c>
      <c r="N9120">
        <v>1</v>
      </c>
      <c r="O9120">
        <v>1.0644</v>
      </c>
      <c r="R9120">
        <v>1.4407000000000001</v>
      </c>
    </row>
    <row r="9121" spans="1:18">
      <c r="A9121" t="s">
        <v>2083</v>
      </c>
      <c r="B9121" t="s">
        <v>2082</v>
      </c>
      <c r="D9121">
        <v>2021</v>
      </c>
      <c r="E9121" t="s">
        <v>2103</v>
      </c>
      <c r="F9121" t="s">
        <v>2301</v>
      </c>
      <c r="G9121">
        <v>-27.2</v>
      </c>
      <c r="H9121">
        <v>153.084</v>
      </c>
      <c r="I9121" t="s">
        <v>2335</v>
      </c>
      <c r="J9121" t="s">
        <v>2102</v>
      </c>
      <c r="K9121">
        <v>58</v>
      </c>
      <c r="L9121">
        <v>59</v>
      </c>
      <c r="N9121">
        <v>1</v>
      </c>
      <c r="O9121">
        <v>1.0644</v>
      </c>
      <c r="R9121">
        <v>1.419</v>
      </c>
    </row>
    <row r="9122" spans="1:18">
      <c r="A9122" t="s">
        <v>2083</v>
      </c>
      <c r="B9122" t="s">
        <v>2082</v>
      </c>
      <c r="D9122">
        <v>2021</v>
      </c>
      <c r="E9122" t="s">
        <v>2103</v>
      </c>
      <c r="F9122" t="s">
        <v>2301</v>
      </c>
      <c r="G9122">
        <v>-27.2</v>
      </c>
      <c r="H9122">
        <v>153.084</v>
      </c>
      <c r="I9122" t="s">
        <v>2335</v>
      </c>
      <c r="J9122" t="s">
        <v>2102</v>
      </c>
      <c r="K9122">
        <v>59</v>
      </c>
      <c r="L9122">
        <v>60</v>
      </c>
      <c r="N9122">
        <v>1</v>
      </c>
      <c r="O9122">
        <v>1.0644</v>
      </c>
      <c r="R9122">
        <v>1.5689</v>
      </c>
    </row>
    <row r="9123" spans="1:18">
      <c r="A9123" t="s">
        <v>2083</v>
      </c>
      <c r="B9123" t="s">
        <v>2082</v>
      </c>
      <c r="D9123">
        <v>2021</v>
      </c>
      <c r="E9123" t="s">
        <v>2103</v>
      </c>
      <c r="F9123" t="s">
        <v>2301</v>
      </c>
      <c r="G9123">
        <v>-27.2</v>
      </c>
      <c r="H9123">
        <v>153.084</v>
      </c>
      <c r="I9123" t="s">
        <v>2335</v>
      </c>
      <c r="J9123" t="s">
        <v>2102</v>
      </c>
      <c r="K9123">
        <v>60</v>
      </c>
      <c r="L9123">
        <v>61</v>
      </c>
      <c r="N9123">
        <v>1</v>
      </c>
      <c r="O9123">
        <v>1.0644</v>
      </c>
      <c r="R9123">
        <v>1.5689</v>
      </c>
    </row>
    <row r="9124" spans="1:18">
      <c r="A9124" t="s">
        <v>2083</v>
      </c>
      <c r="B9124" t="s">
        <v>2082</v>
      </c>
      <c r="D9124">
        <v>2021</v>
      </c>
      <c r="E9124" t="s">
        <v>2103</v>
      </c>
      <c r="F9124" t="s">
        <v>2301</v>
      </c>
      <c r="G9124">
        <v>-27.2</v>
      </c>
      <c r="H9124">
        <v>153.084</v>
      </c>
      <c r="I9124" t="s">
        <v>2335</v>
      </c>
      <c r="J9124" t="s">
        <v>2102</v>
      </c>
      <c r="K9124">
        <v>61</v>
      </c>
      <c r="L9124">
        <v>62</v>
      </c>
      <c r="N9124">
        <v>1</v>
      </c>
      <c r="O9124">
        <v>1.0644</v>
      </c>
      <c r="R9124">
        <v>1.5689</v>
      </c>
    </row>
    <row r="9125" spans="1:18">
      <c r="A9125" t="s">
        <v>2083</v>
      </c>
      <c r="B9125" t="s">
        <v>2082</v>
      </c>
      <c r="D9125">
        <v>2021</v>
      </c>
      <c r="E9125" t="s">
        <v>2103</v>
      </c>
      <c r="F9125" t="s">
        <v>2301</v>
      </c>
      <c r="G9125">
        <v>-27.2</v>
      </c>
      <c r="H9125">
        <v>153.084</v>
      </c>
      <c r="I9125" t="s">
        <v>2335</v>
      </c>
      <c r="J9125" t="s">
        <v>2102</v>
      </c>
      <c r="K9125">
        <v>62</v>
      </c>
      <c r="L9125">
        <v>63</v>
      </c>
      <c r="N9125">
        <v>1</v>
      </c>
      <c r="O9125">
        <v>1.0644</v>
      </c>
      <c r="R9125">
        <v>1.5689</v>
      </c>
    </row>
    <row r="9126" spans="1:18">
      <c r="A9126" t="s">
        <v>2083</v>
      </c>
      <c r="B9126" t="s">
        <v>2082</v>
      </c>
      <c r="D9126">
        <v>2021</v>
      </c>
      <c r="E9126" t="s">
        <v>2103</v>
      </c>
      <c r="F9126" t="s">
        <v>2301</v>
      </c>
      <c r="G9126">
        <v>-27.2</v>
      </c>
      <c r="H9126">
        <v>153.084</v>
      </c>
      <c r="I9126" t="s">
        <v>2335</v>
      </c>
      <c r="J9126" t="s">
        <v>2102</v>
      </c>
      <c r="K9126">
        <v>63</v>
      </c>
      <c r="L9126">
        <v>64</v>
      </c>
      <c r="N9126">
        <v>1</v>
      </c>
      <c r="O9126">
        <v>1.0644</v>
      </c>
      <c r="R9126">
        <v>1.5689</v>
      </c>
    </row>
    <row r="9127" spans="1:18">
      <c r="A9127" t="s">
        <v>2083</v>
      </c>
      <c r="B9127" t="s">
        <v>2082</v>
      </c>
      <c r="D9127">
        <v>2021</v>
      </c>
      <c r="E9127" t="s">
        <v>2103</v>
      </c>
      <c r="F9127" t="s">
        <v>2301</v>
      </c>
      <c r="G9127">
        <v>-27.2</v>
      </c>
      <c r="H9127">
        <v>153.084</v>
      </c>
      <c r="I9127" t="s">
        <v>2335</v>
      </c>
      <c r="J9127" t="s">
        <v>2102</v>
      </c>
      <c r="K9127">
        <v>64</v>
      </c>
      <c r="L9127">
        <v>65</v>
      </c>
      <c r="N9127">
        <v>1</v>
      </c>
      <c r="O9127">
        <v>1.0644</v>
      </c>
      <c r="R9127">
        <v>1.5689</v>
      </c>
    </row>
    <row r="9128" spans="1:18">
      <c r="A9128" t="s">
        <v>2083</v>
      </c>
      <c r="B9128" t="s">
        <v>2082</v>
      </c>
      <c r="D9128">
        <v>2021</v>
      </c>
      <c r="E9128" t="s">
        <v>2103</v>
      </c>
      <c r="F9128" t="s">
        <v>2301</v>
      </c>
      <c r="G9128">
        <v>-27.2</v>
      </c>
      <c r="H9128">
        <v>153.084</v>
      </c>
      <c r="I9128" t="s">
        <v>2335</v>
      </c>
      <c r="J9128" t="s">
        <v>2102</v>
      </c>
      <c r="K9128">
        <v>65</v>
      </c>
      <c r="L9128">
        <v>66</v>
      </c>
      <c r="N9128">
        <v>1</v>
      </c>
      <c r="O9128">
        <v>1.0644</v>
      </c>
      <c r="R9128">
        <v>1.5689</v>
      </c>
    </row>
    <row r="9129" spans="1:18">
      <c r="A9129" t="s">
        <v>2083</v>
      </c>
      <c r="B9129" t="s">
        <v>2082</v>
      </c>
      <c r="D9129">
        <v>2021</v>
      </c>
      <c r="E9129" t="s">
        <v>2103</v>
      </c>
      <c r="F9129" t="s">
        <v>2301</v>
      </c>
      <c r="G9129">
        <v>-27.2</v>
      </c>
      <c r="H9129">
        <v>153.084</v>
      </c>
      <c r="I9129" t="s">
        <v>2335</v>
      </c>
      <c r="J9129" t="s">
        <v>2102</v>
      </c>
      <c r="K9129">
        <v>66</v>
      </c>
      <c r="L9129">
        <v>67</v>
      </c>
      <c r="N9129">
        <v>1</v>
      </c>
      <c r="O9129">
        <v>1.0644</v>
      </c>
      <c r="R9129">
        <v>1.5689</v>
      </c>
    </row>
    <row r="9130" spans="1:18">
      <c r="A9130" t="s">
        <v>2083</v>
      </c>
      <c r="B9130" t="s">
        <v>2082</v>
      </c>
      <c r="D9130">
        <v>2021</v>
      </c>
      <c r="E9130" t="s">
        <v>2103</v>
      </c>
      <c r="F9130" t="s">
        <v>2301</v>
      </c>
      <c r="G9130">
        <v>-27.2</v>
      </c>
      <c r="H9130">
        <v>153.084</v>
      </c>
      <c r="I9130" t="s">
        <v>2335</v>
      </c>
      <c r="J9130" t="s">
        <v>2102</v>
      </c>
      <c r="K9130">
        <v>67</v>
      </c>
      <c r="L9130">
        <v>68</v>
      </c>
      <c r="N9130">
        <v>1</v>
      </c>
      <c r="O9130">
        <v>1.0644</v>
      </c>
      <c r="R9130">
        <v>1.5689</v>
      </c>
    </row>
    <row r="9131" spans="1:18">
      <c r="A9131" t="s">
        <v>2083</v>
      </c>
      <c r="B9131" t="s">
        <v>2082</v>
      </c>
      <c r="D9131">
        <v>2021</v>
      </c>
      <c r="E9131" t="s">
        <v>2103</v>
      </c>
      <c r="F9131" t="s">
        <v>2301</v>
      </c>
      <c r="G9131">
        <v>-27.2</v>
      </c>
      <c r="H9131">
        <v>153.084</v>
      </c>
      <c r="I9131" t="s">
        <v>2335</v>
      </c>
      <c r="J9131" t="s">
        <v>2102</v>
      </c>
      <c r="K9131">
        <v>68</v>
      </c>
      <c r="L9131">
        <v>69</v>
      </c>
      <c r="N9131">
        <v>1</v>
      </c>
      <c r="O9131">
        <v>1.0644</v>
      </c>
      <c r="R9131">
        <v>1.7188000000000001</v>
      </c>
    </row>
    <row r="9132" spans="1:18">
      <c r="A9132" t="s">
        <v>2083</v>
      </c>
      <c r="B9132" t="s">
        <v>2082</v>
      </c>
      <c r="D9132">
        <v>2021</v>
      </c>
      <c r="E9132" t="s">
        <v>2103</v>
      </c>
      <c r="F9132" t="s">
        <v>2301</v>
      </c>
      <c r="G9132">
        <v>-27.2</v>
      </c>
      <c r="H9132">
        <v>153.084</v>
      </c>
      <c r="I9132" t="s">
        <v>2335</v>
      </c>
      <c r="J9132" t="s">
        <v>2102</v>
      </c>
      <c r="K9132">
        <v>69</v>
      </c>
      <c r="L9132">
        <v>70</v>
      </c>
      <c r="N9132">
        <v>1</v>
      </c>
      <c r="O9132">
        <v>1.0644</v>
      </c>
      <c r="R9132">
        <v>2.073</v>
      </c>
    </row>
    <row r="9133" spans="1:18">
      <c r="A9133" t="s">
        <v>2083</v>
      </c>
      <c r="B9133" t="s">
        <v>2082</v>
      </c>
      <c r="D9133">
        <v>2021</v>
      </c>
      <c r="E9133" t="s">
        <v>2103</v>
      </c>
      <c r="F9133" t="s">
        <v>2301</v>
      </c>
      <c r="G9133">
        <v>-27.2</v>
      </c>
      <c r="H9133">
        <v>153.084</v>
      </c>
      <c r="I9133" t="s">
        <v>2335</v>
      </c>
      <c r="J9133" t="s">
        <v>2102</v>
      </c>
      <c r="K9133">
        <v>70</v>
      </c>
      <c r="L9133">
        <v>71</v>
      </c>
      <c r="N9133">
        <v>1</v>
      </c>
      <c r="O9133">
        <v>1.0644</v>
      </c>
      <c r="R9133">
        <v>2.073</v>
      </c>
    </row>
    <row r="9134" spans="1:18">
      <c r="A9134" t="s">
        <v>2083</v>
      </c>
      <c r="B9134" t="s">
        <v>2082</v>
      </c>
      <c r="D9134">
        <v>2021</v>
      </c>
      <c r="E9134" t="s">
        <v>2103</v>
      </c>
      <c r="F9134" t="s">
        <v>2301</v>
      </c>
      <c r="G9134">
        <v>-27.2</v>
      </c>
      <c r="H9134">
        <v>153.084</v>
      </c>
      <c r="I9134" t="s">
        <v>2335</v>
      </c>
      <c r="J9134" t="s">
        <v>2102</v>
      </c>
      <c r="K9134">
        <v>71</v>
      </c>
      <c r="L9134">
        <v>72</v>
      </c>
      <c r="N9134">
        <v>1</v>
      </c>
      <c r="O9134">
        <v>1.0644</v>
      </c>
      <c r="R9134">
        <v>2.073</v>
      </c>
    </row>
    <row r="9135" spans="1:18">
      <c r="A9135" t="s">
        <v>2083</v>
      </c>
      <c r="B9135" t="s">
        <v>2082</v>
      </c>
      <c r="D9135">
        <v>2021</v>
      </c>
      <c r="E9135" t="s">
        <v>2103</v>
      </c>
      <c r="F9135" t="s">
        <v>2301</v>
      </c>
      <c r="G9135">
        <v>-27.2</v>
      </c>
      <c r="H9135">
        <v>153.084</v>
      </c>
      <c r="I9135" t="s">
        <v>2335</v>
      </c>
      <c r="J9135" t="s">
        <v>2102</v>
      </c>
      <c r="K9135">
        <v>72</v>
      </c>
      <c r="L9135">
        <v>73</v>
      </c>
      <c r="N9135">
        <v>1</v>
      </c>
      <c r="O9135">
        <v>1.0644</v>
      </c>
      <c r="R9135">
        <v>2.073</v>
      </c>
    </row>
    <row r="9136" spans="1:18">
      <c r="A9136" t="s">
        <v>2083</v>
      </c>
      <c r="B9136" t="s">
        <v>2082</v>
      </c>
      <c r="D9136">
        <v>2021</v>
      </c>
      <c r="E9136" t="s">
        <v>2103</v>
      </c>
      <c r="F9136" t="s">
        <v>2301</v>
      </c>
      <c r="G9136">
        <v>-27.2</v>
      </c>
      <c r="H9136">
        <v>153.084</v>
      </c>
      <c r="I9136" t="s">
        <v>2335</v>
      </c>
      <c r="J9136" t="s">
        <v>2102</v>
      </c>
      <c r="K9136">
        <v>73</v>
      </c>
      <c r="L9136">
        <v>74</v>
      </c>
      <c r="N9136">
        <v>1</v>
      </c>
      <c r="O9136">
        <v>1.0644</v>
      </c>
      <c r="R9136">
        <v>2.073</v>
      </c>
    </row>
    <row r="9137" spans="1:18">
      <c r="A9137" t="s">
        <v>2083</v>
      </c>
      <c r="B9137" t="s">
        <v>2082</v>
      </c>
      <c r="D9137">
        <v>2021</v>
      </c>
      <c r="E9137" t="s">
        <v>2103</v>
      </c>
      <c r="F9137" t="s">
        <v>2301</v>
      </c>
      <c r="G9137">
        <v>-27.2</v>
      </c>
      <c r="H9137">
        <v>153.084</v>
      </c>
      <c r="I9137" t="s">
        <v>2335</v>
      </c>
      <c r="J9137" t="s">
        <v>2102</v>
      </c>
      <c r="K9137">
        <v>74</v>
      </c>
      <c r="L9137">
        <v>75</v>
      </c>
      <c r="N9137">
        <v>1</v>
      </c>
      <c r="O9137">
        <v>1.0644</v>
      </c>
      <c r="R9137">
        <v>2.073</v>
      </c>
    </row>
    <row r="9138" spans="1:18">
      <c r="A9138" t="s">
        <v>2083</v>
      </c>
      <c r="B9138" t="s">
        <v>2082</v>
      </c>
      <c r="D9138">
        <v>2021</v>
      </c>
      <c r="E9138" t="s">
        <v>2103</v>
      </c>
      <c r="F9138" t="s">
        <v>2301</v>
      </c>
      <c r="G9138">
        <v>-27.2</v>
      </c>
      <c r="H9138">
        <v>153.084</v>
      </c>
      <c r="I9138" t="s">
        <v>2335</v>
      </c>
      <c r="J9138" t="s">
        <v>2102</v>
      </c>
      <c r="K9138">
        <v>75</v>
      </c>
      <c r="L9138">
        <v>76</v>
      </c>
      <c r="N9138">
        <v>1</v>
      </c>
      <c r="O9138">
        <v>1.0644</v>
      </c>
      <c r="R9138">
        <v>2.073</v>
      </c>
    </row>
    <row r="9139" spans="1:18">
      <c r="A9139" t="s">
        <v>2083</v>
      </c>
      <c r="B9139" t="s">
        <v>2082</v>
      </c>
      <c r="D9139">
        <v>2021</v>
      </c>
      <c r="E9139" t="s">
        <v>2103</v>
      </c>
      <c r="F9139" t="s">
        <v>2301</v>
      </c>
      <c r="G9139">
        <v>-27.2</v>
      </c>
      <c r="H9139">
        <v>153.084</v>
      </c>
      <c r="I9139" t="s">
        <v>2335</v>
      </c>
      <c r="J9139" t="s">
        <v>2102</v>
      </c>
      <c r="K9139">
        <v>76</v>
      </c>
      <c r="L9139">
        <v>77</v>
      </c>
      <c r="N9139">
        <v>1</v>
      </c>
      <c r="O9139">
        <v>1.0644</v>
      </c>
      <c r="R9139">
        <v>2.073</v>
      </c>
    </row>
    <row r="9140" spans="1:18">
      <c r="A9140" t="s">
        <v>2083</v>
      </c>
      <c r="B9140" t="s">
        <v>2082</v>
      </c>
      <c r="D9140">
        <v>2021</v>
      </c>
      <c r="E9140" t="s">
        <v>2103</v>
      </c>
      <c r="F9140" t="s">
        <v>2301</v>
      </c>
      <c r="G9140">
        <v>-27.2</v>
      </c>
      <c r="H9140">
        <v>153.084</v>
      </c>
      <c r="I9140" t="s">
        <v>2335</v>
      </c>
      <c r="J9140" t="s">
        <v>2102</v>
      </c>
      <c r="K9140">
        <v>77</v>
      </c>
      <c r="L9140">
        <v>78</v>
      </c>
      <c r="N9140">
        <v>1</v>
      </c>
      <c r="O9140">
        <v>1.0644</v>
      </c>
      <c r="R9140">
        <v>2.073</v>
      </c>
    </row>
    <row r="9141" spans="1:18">
      <c r="A9141" t="s">
        <v>2083</v>
      </c>
      <c r="B9141" t="s">
        <v>2082</v>
      </c>
      <c r="D9141">
        <v>2021</v>
      </c>
      <c r="E9141" t="s">
        <v>2103</v>
      </c>
      <c r="F9141" t="s">
        <v>2301</v>
      </c>
      <c r="G9141">
        <v>-27.2</v>
      </c>
      <c r="H9141">
        <v>153.084</v>
      </c>
      <c r="I9141" t="s">
        <v>2335</v>
      </c>
      <c r="J9141" t="s">
        <v>2102</v>
      </c>
      <c r="K9141">
        <v>78</v>
      </c>
      <c r="L9141">
        <v>79</v>
      </c>
      <c r="N9141">
        <v>1</v>
      </c>
      <c r="O9141">
        <v>1.0644</v>
      </c>
      <c r="R9141">
        <v>2.073</v>
      </c>
    </row>
    <row r="9142" spans="1:18">
      <c r="A9142" t="s">
        <v>2083</v>
      </c>
      <c r="B9142" t="s">
        <v>2082</v>
      </c>
      <c r="D9142">
        <v>2021</v>
      </c>
      <c r="E9142" t="s">
        <v>2103</v>
      </c>
      <c r="F9142" t="s">
        <v>2301</v>
      </c>
      <c r="G9142">
        <v>-27.2</v>
      </c>
      <c r="H9142">
        <v>153.084</v>
      </c>
      <c r="I9142" t="s">
        <v>2335</v>
      </c>
      <c r="J9142" t="s">
        <v>2102</v>
      </c>
      <c r="K9142">
        <v>79</v>
      </c>
      <c r="L9142">
        <v>80</v>
      </c>
      <c r="N9142">
        <v>1</v>
      </c>
      <c r="O9142">
        <v>1.0644</v>
      </c>
      <c r="R9142">
        <v>2.073</v>
      </c>
    </row>
    <row r="9143" spans="1:18">
      <c r="A9143" t="s">
        <v>2083</v>
      </c>
      <c r="B9143" t="s">
        <v>2082</v>
      </c>
      <c r="D9143">
        <v>2021</v>
      </c>
      <c r="E9143" t="s">
        <v>2103</v>
      </c>
      <c r="F9143" t="s">
        <v>2301</v>
      </c>
      <c r="G9143">
        <v>-27.2</v>
      </c>
      <c r="H9143">
        <v>153.084</v>
      </c>
      <c r="I9143" t="s">
        <v>2335</v>
      </c>
      <c r="J9143" t="s">
        <v>2102</v>
      </c>
      <c r="K9143">
        <v>80</v>
      </c>
      <c r="L9143">
        <v>81</v>
      </c>
      <c r="N9143">
        <v>1</v>
      </c>
      <c r="O9143">
        <v>1.0644</v>
      </c>
      <c r="R9143">
        <v>2.073</v>
      </c>
    </row>
    <row r="9144" spans="1:18">
      <c r="A9144" t="s">
        <v>2083</v>
      </c>
      <c r="B9144" t="s">
        <v>2082</v>
      </c>
      <c r="D9144">
        <v>2021</v>
      </c>
      <c r="E9144" t="s">
        <v>2103</v>
      </c>
      <c r="F9144" t="s">
        <v>2301</v>
      </c>
      <c r="G9144">
        <v>-27.2</v>
      </c>
      <c r="H9144">
        <v>153.084</v>
      </c>
      <c r="I9144" t="s">
        <v>2335</v>
      </c>
      <c r="J9144" t="s">
        <v>2102</v>
      </c>
      <c r="K9144">
        <v>81</v>
      </c>
      <c r="L9144">
        <v>82</v>
      </c>
      <c r="N9144">
        <v>1</v>
      </c>
      <c r="O9144">
        <v>1.0644</v>
      </c>
      <c r="R9144">
        <v>2.073</v>
      </c>
    </row>
    <row r="9145" spans="1:18">
      <c r="A9145" t="s">
        <v>2083</v>
      </c>
      <c r="B9145" t="s">
        <v>2082</v>
      </c>
      <c r="D9145">
        <v>2021</v>
      </c>
      <c r="E9145" t="s">
        <v>2103</v>
      </c>
      <c r="F9145" t="s">
        <v>2301</v>
      </c>
      <c r="G9145">
        <v>-27.2</v>
      </c>
      <c r="H9145">
        <v>153.084</v>
      </c>
      <c r="I9145" t="s">
        <v>2335</v>
      </c>
      <c r="J9145" t="s">
        <v>2102</v>
      </c>
      <c r="K9145">
        <v>82</v>
      </c>
      <c r="L9145">
        <v>83</v>
      </c>
      <c r="N9145">
        <v>1</v>
      </c>
      <c r="O9145">
        <v>1.0644</v>
      </c>
      <c r="R9145">
        <v>2.073</v>
      </c>
    </row>
    <row r="9146" spans="1:18">
      <c r="A9146" t="s">
        <v>2083</v>
      </c>
      <c r="B9146" t="s">
        <v>2082</v>
      </c>
      <c r="D9146">
        <v>2021</v>
      </c>
      <c r="E9146" t="s">
        <v>2103</v>
      </c>
      <c r="F9146" t="s">
        <v>2301</v>
      </c>
      <c r="G9146">
        <v>-27.2</v>
      </c>
      <c r="H9146">
        <v>153.084</v>
      </c>
      <c r="I9146" t="s">
        <v>2335</v>
      </c>
      <c r="J9146" t="s">
        <v>2102</v>
      </c>
      <c r="K9146">
        <v>83</v>
      </c>
      <c r="L9146">
        <v>84</v>
      </c>
      <c r="N9146">
        <v>1</v>
      </c>
      <c r="O9146">
        <v>1.0644</v>
      </c>
      <c r="R9146">
        <v>2.073</v>
      </c>
    </row>
    <row r="9147" spans="1:18">
      <c r="A9147" t="s">
        <v>2083</v>
      </c>
      <c r="B9147" t="s">
        <v>2082</v>
      </c>
      <c r="D9147">
        <v>2021</v>
      </c>
      <c r="E9147" t="s">
        <v>2103</v>
      </c>
      <c r="F9147" t="s">
        <v>2301</v>
      </c>
      <c r="G9147">
        <v>-27.2</v>
      </c>
      <c r="H9147">
        <v>153.084</v>
      </c>
      <c r="I9147" t="s">
        <v>2335</v>
      </c>
      <c r="J9147" t="s">
        <v>2102</v>
      </c>
      <c r="K9147">
        <v>84</v>
      </c>
      <c r="L9147">
        <v>85</v>
      </c>
      <c r="N9147">
        <v>1</v>
      </c>
      <c r="O9147">
        <v>1.0644</v>
      </c>
      <c r="R9147">
        <v>2.073</v>
      </c>
    </row>
    <row r="9148" spans="1:18">
      <c r="A9148" t="s">
        <v>2083</v>
      </c>
      <c r="B9148" t="s">
        <v>2082</v>
      </c>
      <c r="D9148">
        <v>2021</v>
      </c>
      <c r="E9148" t="s">
        <v>2103</v>
      </c>
      <c r="F9148" t="s">
        <v>2301</v>
      </c>
      <c r="G9148">
        <v>-27.2</v>
      </c>
      <c r="H9148">
        <v>153.084</v>
      </c>
      <c r="I9148" t="s">
        <v>2335</v>
      </c>
      <c r="J9148" t="s">
        <v>2102</v>
      </c>
      <c r="K9148">
        <v>85</v>
      </c>
      <c r="L9148">
        <v>86</v>
      </c>
      <c r="N9148">
        <v>1</v>
      </c>
      <c r="O9148">
        <v>1.0644</v>
      </c>
      <c r="R9148">
        <v>2.073</v>
      </c>
    </row>
    <row r="9149" spans="1:18">
      <c r="A9149" t="s">
        <v>2083</v>
      </c>
      <c r="B9149" t="s">
        <v>2082</v>
      </c>
      <c r="D9149">
        <v>2021</v>
      </c>
      <c r="E9149" t="s">
        <v>2103</v>
      </c>
      <c r="F9149" t="s">
        <v>2301</v>
      </c>
      <c r="G9149">
        <v>-27.2</v>
      </c>
      <c r="H9149">
        <v>153.084</v>
      </c>
      <c r="I9149" t="s">
        <v>2335</v>
      </c>
      <c r="J9149" t="s">
        <v>2102</v>
      </c>
      <c r="K9149">
        <v>86</v>
      </c>
      <c r="L9149">
        <v>87</v>
      </c>
      <c r="N9149">
        <v>1</v>
      </c>
      <c r="O9149">
        <v>1.0644</v>
      </c>
      <c r="R9149">
        <v>2.073</v>
      </c>
    </row>
    <row r="9150" spans="1:18">
      <c r="A9150" t="s">
        <v>2083</v>
      </c>
      <c r="B9150" t="s">
        <v>2082</v>
      </c>
      <c r="D9150">
        <v>2021</v>
      </c>
      <c r="E9150" t="s">
        <v>2103</v>
      </c>
      <c r="F9150" t="s">
        <v>2301</v>
      </c>
      <c r="G9150">
        <v>-27.2</v>
      </c>
      <c r="H9150">
        <v>153.084</v>
      </c>
      <c r="I9150" t="s">
        <v>2335</v>
      </c>
      <c r="J9150" t="s">
        <v>2102</v>
      </c>
      <c r="K9150">
        <v>87</v>
      </c>
      <c r="L9150">
        <v>88</v>
      </c>
      <c r="N9150">
        <v>1</v>
      </c>
      <c r="O9150">
        <v>1.0644</v>
      </c>
      <c r="R9150">
        <v>2.073</v>
      </c>
    </row>
    <row r="9151" spans="1:18">
      <c r="A9151" t="s">
        <v>2083</v>
      </c>
      <c r="B9151" t="s">
        <v>2082</v>
      </c>
      <c r="D9151">
        <v>2021</v>
      </c>
      <c r="E9151" t="s">
        <v>2103</v>
      </c>
      <c r="F9151" t="s">
        <v>2301</v>
      </c>
      <c r="G9151">
        <v>-27.2</v>
      </c>
      <c r="H9151">
        <v>153.084</v>
      </c>
      <c r="I9151" t="s">
        <v>2335</v>
      </c>
      <c r="J9151" t="s">
        <v>2102</v>
      </c>
      <c r="K9151">
        <v>88</v>
      </c>
      <c r="L9151">
        <v>89</v>
      </c>
      <c r="N9151">
        <v>1</v>
      </c>
      <c r="O9151">
        <v>1.0644</v>
      </c>
      <c r="R9151">
        <v>2.073</v>
      </c>
    </row>
    <row r="9152" spans="1:18">
      <c r="A9152" t="s">
        <v>2083</v>
      </c>
      <c r="B9152" t="s">
        <v>2082</v>
      </c>
      <c r="D9152">
        <v>2021</v>
      </c>
      <c r="E9152" t="s">
        <v>2103</v>
      </c>
      <c r="F9152" t="s">
        <v>2301</v>
      </c>
      <c r="G9152">
        <v>-27.2</v>
      </c>
      <c r="H9152">
        <v>153.084</v>
      </c>
      <c r="I9152" t="s">
        <v>2335</v>
      </c>
      <c r="J9152" t="s">
        <v>2102</v>
      </c>
      <c r="K9152">
        <v>89</v>
      </c>
      <c r="L9152">
        <v>90</v>
      </c>
      <c r="N9152">
        <v>1</v>
      </c>
      <c r="O9152">
        <v>1.0644</v>
      </c>
      <c r="R9152">
        <v>2.073</v>
      </c>
    </row>
    <row r="9153" spans="1:18">
      <c r="A9153" t="s">
        <v>2083</v>
      </c>
      <c r="B9153" t="s">
        <v>2082</v>
      </c>
      <c r="D9153">
        <v>2021</v>
      </c>
      <c r="E9153" t="s">
        <v>2103</v>
      </c>
      <c r="F9153" t="s">
        <v>2301</v>
      </c>
      <c r="G9153">
        <v>-27.2</v>
      </c>
      <c r="H9153">
        <v>153.084</v>
      </c>
      <c r="I9153" t="s">
        <v>2335</v>
      </c>
      <c r="J9153" t="s">
        <v>2102</v>
      </c>
      <c r="K9153">
        <v>90</v>
      </c>
      <c r="L9153">
        <v>91</v>
      </c>
      <c r="N9153">
        <v>1</v>
      </c>
      <c r="O9153">
        <v>1.0644</v>
      </c>
      <c r="R9153">
        <v>2.073</v>
      </c>
    </row>
    <row r="9154" spans="1:18">
      <c r="A9154" t="s">
        <v>2083</v>
      </c>
      <c r="B9154" t="s">
        <v>2082</v>
      </c>
      <c r="D9154">
        <v>2021</v>
      </c>
      <c r="E9154" t="s">
        <v>2103</v>
      </c>
      <c r="F9154" t="s">
        <v>2301</v>
      </c>
      <c r="G9154">
        <v>-27.2</v>
      </c>
      <c r="H9154">
        <v>153.084</v>
      </c>
      <c r="I9154" t="s">
        <v>2335</v>
      </c>
      <c r="J9154" t="s">
        <v>2102</v>
      </c>
      <c r="K9154">
        <v>91</v>
      </c>
      <c r="L9154">
        <v>92</v>
      </c>
      <c r="N9154">
        <v>1</v>
      </c>
      <c r="O9154">
        <v>1.0644</v>
      </c>
      <c r="R9154">
        <v>2.073</v>
      </c>
    </row>
    <row r="9155" spans="1:18">
      <c r="A9155" t="s">
        <v>2083</v>
      </c>
      <c r="B9155" t="s">
        <v>2082</v>
      </c>
      <c r="D9155">
        <v>2021</v>
      </c>
      <c r="E9155" t="s">
        <v>2103</v>
      </c>
      <c r="F9155" t="s">
        <v>2301</v>
      </c>
      <c r="G9155">
        <v>-27.2</v>
      </c>
      <c r="H9155">
        <v>153.084</v>
      </c>
      <c r="I9155" t="s">
        <v>2335</v>
      </c>
      <c r="J9155" t="s">
        <v>2102</v>
      </c>
      <c r="K9155">
        <v>92</v>
      </c>
      <c r="L9155">
        <v>93</v>
      </c>
      <c r="N9155">
        <v>1</v>
      </c>
      <c r="O9155">
        <v>1.0644</v>
      </c>
      <c r="R9155">
        <v>2.073</v>
      </c>
    </row>
    <row r="9156" spans="1:18">
      <c r="A9156" t="s">
        <v>2083</v>
      </c>
      <c r="B9156" t="s">
        <v>2082</v>
      </c>
      <c r="D9156">
        <v>2021</v>
      </c>
      <c r="E9156" t="s">
        <v>2103</v>
      </c>
      <c r="F9156" t="s">
        <v>2301</v>
      </c>
      <c r="G9156">
        <v>-27.2</v>
      </c>
      <c r="H9156">
        <v>153.084</v>
      </c>
      <c r="I9156" t="s">
        <v>2335</v>
      </c>
      <c r="J9156" t="s">
        <v>2102</v>
      </c>
      <c r="K9156">
        <v>93</v>
      </c>
      <c r="L9156">
        <v>94</v>
      </c>
      <c r="N9156">
        <v>1</v>
      </c>
      <c r="O9156">
        <v>1.0644</v>
      </c>
      <c r="R9156">
        <v>2.073</v>
      </c>
    </row>
    <row r="9157" spans="1:18">
      <c r="A9157" t="s">
        <v>2083</v>
      </c>
      <c r="B9157" t="s">
        <v>2082</v>
      </c>
      <c r="D9157">
        <v>2021</v>
      </c>
      <c r="E9157" t="s">
        <v>2103</v>
      </c>
      <c r="F9157" t="s">
        <v>2301</v>
      </c>
      <c r="G9157">
        <v>-27.2</v>
      </c>
      <c r="H9157">
        <v>153.084</v>
      </c>
      <c r="I9157" t="s">
        <v>2335</v>
      </c>
      <c r="J9157" t="s">
        <v>2102</v>
      </c>
      <c r="K9157">
        <v>94</v>
      </c>
      <c r="L9157">
        <v>95</v>
      </c>
      <c r="N9157">
        <v>1</v>
      </c>
      <c r="O9157">
        <v>1.0644</v>
      </c>
      <c r="R9157">
        <v>2.073</v>
      </c>
    </row>
    <row r="9158" spans="1:18">
      <c r="A9158" t="s">
        <v>2083</v>
      </c>
      <c r="B9158" t="s">
        <v>2082</v>
      </c>
      <c r="D9158">
        <v>2021</v>
      </c>
      <c r="E9158" t="s">
        <v>2103</v>
      </c>
      <c r="F9158" t="s">
        <v>2301</v>
      </c>
      <c r="G9158">
        <v>-27.2</v>
      </c>
      <c r="H9158">
        <v>153.084</v>
      </c>
      <c r="I9158" t="s">
        <v>2335</v>
      </c>
      <c r="J9158" t="s">
        <v>2102</v>
      </c>
      <c r="K9158">
        <v>95</v>
      </c>
      <c r="L9158">
        <v>96</v>
      </c>
      <c r="N9158">
        <v>1</v>
      </c>
      <c r="O9158">
        <v>1.0644</v>
      </c>
      <c r="R9158">
        <v>2.073</v>
      </c>
    </row>
    <row r="9159" spans="1:18">
      <c r="A9159" t="s">
        <v>2083</v>
      </c>
      <c r="B9159" t="s">
        <v>2082</v>
      </c>
      <c r="D9159">
        <v>2021</v>
      </c>
      <c r="E9159" t="s">
        <v>2103</v>
      </c>
      <c r="F9159" t="s">
        <v>2301</v>
      </c>
      <c r="G9159">
        <v>-27.2</v>
      </c>
      <c r="H9159">
        <v>153.084</v>
      </c>
      <c r="I9159" t="s">
        <v>2335</v>
      </c>
      <c r="J9159" t="s">
        <v>2102</v>
      </c>
      <c r="K9159">
        <v>96</v>
      </c>
      <c r="L9159">
        <v>97</v>
      </c>
      <c r="N9159">
        <v>1</v>
      </c>
      <c r="O9159">
        <v>1.0644</v>
      </c>
      <c r="R9159">
        <v>2.073</v>
      </c>
    </row>
    <row r="9160" spans="1:18">
      <c r="A9160" t="s">
        <v>2083</v>
      </c>
      <c r="B9160" t="s">
        <v>2082</v>
      </c>
      <c r="D9160">
        <v>2021</v>
      </c>
      <c r="E9160" t="s">
        <v>2103</v>
      </c>
      <c r="F9160" t="s">
        <v>2301</v>
      </c>
      <c r="G9160">
        <v>-27.2</v>
      </c>
      <c r="H9160">
        <v>153.084</v>
      </c>
      <c r="I9160" t="s">
        <v>2335</v>
      </c>
      <c r="J9160" t="s">
        <v>2102</v>
      </c>
      <c r="K9160">
        <v>97</v>
      </c>
      <c r="L9160">
        <v>98</v>
      </c>
      <c r="N9160">
        <v>1</v>
      </c>
      <c r="O9160">
        <v>1.0644</v>
      </c>
      <c r="R9160">
        <v>2.073</v>
      </c>
    </row>
    <row r="9161" spans="1:18">
      <c r="A9161" t="s">
        <v>2083</v>
      </c>
      <c r="B9161" t="s">
        <v>2082</v>
      </c>
      <c r="D9161">
        <v>2021</v>
      </c>
      <c r="E9161" t="s">
        <v>2103</v>
      </c>
      <c r="F9161" t="s">
        <v>2301</v>
      </c>
      <c r="G9161">
        <v>-27.2</v>
      </c>
      <c r="H9161">
        <v>153.084</v>
      </c>
      <c r="I9161" t="s">
        <v>2335</v>
      </c>
      <c r="J9161" t="s">
        <v>2102</v>
      </c>
      <c r="K9161">
        <v>98</v>
      </c>
      <c r="L9161">
        <v>99</v>
      </c>
      <c r="N9161">
        <v>1</v>
      </c>
      <c r="O9161">
        <v>1.0644</v>
      </c>
      <c r="R9161">
        <v>2.4270999999999998</v>
      </c>
    </row>
    <row r="9162" spans="1:18">
      <c r="A9162" t="s">
        <v>2083</v>
      </c>
      <c r="B9162" t="s">
        <v>2082</v>
      </c>
      <c r="D9162">
        <v>2021</v>
      </c>
      <c r="E9162" t="s">
        <v>2101</v>
      </c>
      <c r="F9162" t="s">
        <v>2301</v>
      </c>
      <c r="G9162">
        <v>-30.349720000000001</v>
      </c>
      <c r="H9162">
        <v>153.10003499999999</v>
      </c>
      <c r="I9162" t="s">
        <v>2334</v>
      </c>
      <c r="J9162" t="s">
        <v>250</v>
      </c>
      <c r="K9162">
        <v>0</v>
      </c>
      <c r="L9162">
        <v>2</v>
      </c>
      <c r="N9162">
        <v>2</v>
      </c>
      <c r="O9162">
        <v>1.3090999999999999</v>
      </c>
      <c r="R9162">
        <v>1.1223000000000001</v>
      </c>
    </row>
    <row r="9163" spans="1:18">
      <c r="A9163" t="s">
        <v>2083</v>
      </c>
      <c r="B9163" t="s">
        <v>2082</v>
      </c>
      <c r="D9163">
        <v>2021</v>
      </c>
      <c r="E9163" t="s">
        <v>2101</v>
      </c>
      <c r="F9163" t="s">
        <v>2301</v>
      </c>
      <c r="G9163">
        <v>-30.349720000000001</v>
      </c>
      <c r="H9163">
        <v>153.10003499999999</v>
      </c>
      <c r="I9163" t="s">
        <v>2334</v>
      </c>
      <c r="J9163" t="s">
        <v>250</v>
      </c>
      <c r="K9163">
        <v>2</v>
      </c>
      <c r="L9163">
        <v>4</v>
      </c>
      <c r="N9163">
        <v>2</v>
      </c>
      <c r="O9163">
        <v>1.3090999999999999</v>
      </c>
      <c r="R9163">
        <v>1.1223000000000001</v>
      </c>
    </row>
    <row r="9164" spans="1:18">
      <c r="A9164" t="s">
        <v>2083</v>
      </c>
      <c r="B9164" t="s">
        <v>2082</v>
      </c>
      <c r="D9164">
        <v>2021</v>
      </c>
      <c r="E9164" t="s">
        <v>2101</v>
      </c>
      <c r="F9164" t="s">
        <v>2301</v>
      </c>
      <c r="G9164">
        <v>-30.349720000000001</v>
      </c>
      <c r="H9164">
        <v>153.10003499999999</v>
      </c>
      <c r="I9164" t="s">
        <v>2334</v>
      </c>
      <c r="J9164" t="s">
        <v>250</v>
      </c>
      <c r="K9164">
        <v>4</v>
      </c>
      <c r="L9164">
        <v>6</v>
      </c>
      <c r="N9164">
        <v>2</v>
      </c>
      <c r="O9164">
        <v>1.3090999999999999</v>
      </c>
      <c r="R9164">
        <v>1.1223000000000001</v>
      </c>
    </row>
    <row r="9165" spans="1:18">
      <c r="A9165" t="s">
        <v>2083</v>
      </c>
      <c r="B9165" t="s">
        <v>2082</v>
      </c>
      <c r="D9165">
        <v>2021</v>
      </c>
      <c r="E9165" t="s">
        <v>2101</v>
      </c>
      <c r="F9165" t="s">
        <v>2301</v>
      </c>
      <c r="G9165">
        <v>-30.349720000000001</v>
      </c>
      <c r="H9165">
        <v>153.10003499999999</v>
      </c>
      <c r="I9165" t="s">
        <v>2334</v>
      </c>
      <c r="J9165" t="s">
        <v>250</v>
      </c>
      <c r="K9165">
        <v>6</v>
      </c>
      <c r="L9165">
        <v>8</v>
      </c>
      <c r="N9165">
        <v>2</v>
      </c>
      <c r="O9165">
        <v>1.3090999999999999</v>
      </c>
      <c r="R9165">
        <v>1.1223000000000001</v>
      </c>
    </row>
    <row r="9166" spans="1:18">
      <c r="A9166" t="s">
        <v>2083</v>
      </c>
      <c r="B9166" t="s">
        <v>2082</v>
      </c>
      <c r="D9166">
        <v>2021</v>
      </c>
      <c r="E9166" t="s">
        <v>2101</v>
      </c>
      <c r="F9166" t="s">
        <v>2301</v>
      </c>
      <c r="G9166">
        <v>-30.349720000000001</v>
      </c>
      <c r="H9166">
        <v>153.10003499999999</v>
      </c>
      <c r="I9166" t="s">
        <v>2334</v>
      </c>
      <c r="J9166" t="s">
        <v>250</v>
      </c>
      <c r="K9166">
        <v>8</v>
      </c>
      <c r="L9166">
        <v>10</v>
      </c>
      <c r="N9166">
        <v>2</v>
      </c>
      <c r="O9166">
        <v>1.3090999999999999</v>
      </c>
      <c r="R9166">
        <v>1.1223000000000001</v>
      </c>
    </row>
    <row r="9167" spans="1:18">
      <c r="A9167" t="s">
        <v>2083</v>
      </c>
      <c r="B9167" t="s">
        <v>2082</v>
      </c>
      <c r="D9167">
        <v>2021</v>
      </c>
      <c r="E9167" t="s">
        <v>2101</v>
      </c>
      <c r="F9167" t="s">
        <v>2301</v>
      </c>
      <c r="G9167">
        <v>-30.349720000000001</v>
      </c>
      <c r="H9167">
        <v>153.10003499999999</v>
      </c>
      <c r="I9167" t="s">
        <v>2334</v>
      </c>
      <c r="J9167" t="s">
        <v>250</v>
      </c>
      <c r="K9167">
        <v>10</v>
      </c>
      <c r="L9167">
        <v>12</v>
      </c>
      <c r="N9167">
        <v>2</v>
      </c>
      <c r="O9167">
        <v>1.3724000000000001</v>
      </c>
      <c r="R9167">
        <v>1.02</v>
      </c>
    </row>
    <row r="9168" spans="1:18">
      <c r="A9168" t="s">
        <v>2083</v>
      </c>
      <c r="B9168" t="s">
        <v>2082</v>
      </c>
      <c r="D9168">
        <v>2021</v>
      </c>
      <c r="E9168" t="s">
        <v>2101</v>
      </c>
      <c r="F9168" t="s">
        <v>2301</v>
      </c>
      <c r="G9168">
        <v>-30.349720000000001</v>
      </c>
      <c r="H9168">
        <v>153.10003499999999</v>
      </c>
      <c r="I9168" t="s">
        <v>2334</v>
      </c>
      <c r="J9168" t="s">
        <v>250</v>
      </c>
      <c r="K9168">
        <v>12</v>
      </c>
      <c r="L9168">
        <v>14</v>
      </c>
      <c r="N9168">
        <v>2</v>
      </c>
      <c r="O9168">
        <v>1.3724000000000001</v>
      </c>
      <c r="R9168">
        <v>1.02</v>
      </c>
    </row>
    <row r="9169" spans="1:18">
      <c r="A9169" t="s">
        <v>2083</v>
      </c>
      <c r="B9169" t="s">
        <v>2082</v>
      </c>
      <c r="D9169">
        <v>2021</v>
      </c>
      <c r="E9169" t="s">
        <v>2101</v>
      </c>
      <c r="F9169" t="s">
        <v>2301</v>
      </c>
      <c r="G9169">
        <v>-30.349720000000001</v>
      </c>
      <c r="H9169">
        <v>153.10003499999999</v>
      </c>
      <c r="I9169" t="s">
        <v>2334</v>
      </c>
      <c r="J9169" t="s">
        <v>250</v>
      </c>
      <c r="K9169">
        <v>14</v>
      </c>
      <c r="L9169">
        <v>16</v>
      </c>
      <c r="N9169">
        <v>2</v>
      </c>
      <c r="O9169">
        <v>1.3724000000000001</v>
      </c>
      <c r="R9169">
        <v>1.02</v>
      </c>
    </row>
    <row r="9170" spans="1:18">
      <c r="A9170" t="s">
        <v>2083</v>
      </c>
      <c r="B9170" t="s">
        <v>2082</v>
      </c>
      <c r="D9170">
        <v>2021</v>
      </c>
      <c r="E9170" t="s">
        <v>2101</v>
      </c>
      <c r="F9170" t="s">
        <v>2301</v>
      </c>
      <c r="G9170">
        <v>-30.349720000000001</v>
      </c>
      <c r="H9170">
        <v>153.10003499999999</v>
      </c>
      <c r="I9170" t="s">
        <v>2334</v>
      </c>
      <c r="J9170" t="s">
        <v>250</v>
      </c>
      <c r="K9170">
        <v>16</v>
      </c>
      <c r="L9170">
        <v>18</v>
      </c>
      <c r="N9170">
        <v>2</v>
      </c>
      <c r="O9170">
        <v>1.3724000000000001</v>
      </c>
      <c r="R9170">
        <v>1.02</v>
      </c>
    </row>
    <row r="9171" spans="1:18">
      <c r="A9171" t="s">
        <v>2083</v>
      </c>
      <c r="B9171" t="s">
        <v>2082</v>
      </c>
      <c r="D9171">
        <v>2021</v>
      </c>
      <c r="E9171" t="s">
        <v>2101</v>
      </c>
      <c r="F9171" t="s">
        <v>2301</v>
      </c>
      <c r="G9171">
        <v>-30.349720000000001</v>
      </c>
      <c r="H9171">
        <v>153.10003499999999</v>
      </c>
      <c r="I9171" t="s">
        <v>2334</v>
      </c>
      <c r="J9171" t="s">
        <v>250</v>
      </c>
      <c r="K9171">
        <v>18</v>
      </c>
      <c r="L9171">
        <v>20</v>
      </c>
      <c r="N9171">
        <v>2</v>
      </c>
      <c r="O9171">
        <v>1.4358</v>
      </c>
      <c r="R9171">
        <v>0.91769999999999996</v>
      </c>
    </row>
    <row r="9172" spans="1:18">
      <c r="A9172" t="s">
        <v>2083</v>
      </c>
      <c r="B9172" t="s">
        <v>2082</v>
      </c>
      <c r="D9172">
        <v>2021</v>
      </c>
      <c r="E9172" t="s">
        <v>2101</v>
      </c>
      <c r="F9172" t="s">
        <v>2301</v>
      </c>
      <c r="G9172">
        <v>-30.349720000000001</v>
      </c>
      <c r="H9172">
        <v>153.10003499999999</v>
      </c>
      <c r="I9172" t="s">
        <v>2334</v>
      </c>
      <c r="J9172" t="s">
        <v>250</v>
      </c>
      <c r="K9172">
        <v>20</v>
      </c>
      <c r="L9172">
        <v>22</v>
      </c>
      <c r="N9172">
        <v>2</v>
      </c>
      <c r="O9172">
        <v>1.5696000000000001</v>
      </c>
      <c r="R9172">
        <v>0.71379999999999999</v>
      </c>
    </row>
    <row r="9173" spans="1:18">
      <c r="A9173" t="s">
        <v>2083</v>
      </c>
      <c r="B9173" t="s">
        <v>2082</v>
      </c>
      <c r="D9173">
        <v>2021</v>
      </c>
      <c r="E9173" t="s">
        <v>2101</v>
      </c>
      <c r="F9173" t="s">
        <v>2301</v>
      </c>
      <c r="G9173">
        <v>-30.349720000000001</v>
      </c>
      <c r="H9173">
        <v>153.10003499999999</v>
      </c>
      <c r="I9173" t="s">
        <v>2334</v>
      </c>
      <c r="J9173" t="s">
        <v>250</v>
      </c>
      <c r="K9173">
        <v>22</v>
      </c>
      <c r="L9173">
        <v>24</v>
      </c>
      <c r="N9173">
        <v>2</v>
      </c>
      <c r="O9173">
        <v>1.5696000000000001</v>
      </c>
      <c r="R9173">
        <v>0.71379999999999999</v>
      </c>
    </row>
    <row r="9174" spans="1:18">
      <c r="A9174" t="s">
        <v>2083</v>
      </c>
      <c r="B9174" t="s">
        <v>2082</v>
      </c>
      <c r="D9174">
        <v>2021</v>
      </c>
      <c r="E9174" t="s">
        <v>2101</v>
      </c>
      <c r="F9174" t="s">
        <v>2301</v>
      </c>
      <c r="G9174">
        <v>-30.349720000000001</v>
      </c>
      <c r="H9174">
        <v>153.10003499999999</v>
      </c>
      <c r="I9174" t="s">
        <v>2334</v>
      </c>
      <c r="J9174" t="s">
        <v>250</v>
      </c>
      <c r="K9174">
        <v>24</v>
      </c>
      <c r="L9174">
        <v>26</v>
      </c>
      <c r="N9174">
        <v>2</v>
      </c>
      <c r="O9174">
        <v>1.5696000000000001</v>
      </c>
      <c r="R9174">
        <v>0.71379999999999999</v>
      </c>
    </row>
    <row r="9175" spans="1:18">
      <c r="A9175" t="s">
        <v>2083</v>
      </c>
      <c r="B9175" t="s">
        <v>2082</v>
      </c>
      <c r="D9175">
        <v>2021</v>
      </c>
      <c r="E9175" t="s">
        <v>2101</v>
      </c>
      <c r="F9175" t="s">
        <v>2301</v>
      </c>
      <c r="G9175">
        <v>-30.349720000000001</v>
      </c>
      <c r="H9175">
        <v>153.10003499999999</v>
      </c>
      <c r="I9175" t="s">
        <v>2334</v>
      </c>
      <c r="J9175" t="s">
        <v>250</v>
      </c>
      <c r="K9175">
        <v>26</v>
      </c>
      <c r="L9175">
        <v>28</v>
      </c>
      <c r="N9175">
        <v>2</v>
      </c>
      <c r="O9175">
        <v>1.5696000000000001</v>
      </c>
      <c r="R9175">
        <v>0.71379999999999999</v>
      </c>
    </row>
    <row r="9176" spans="1:18">
      <c r="A9176" t="s">
        <v>2083</v>
      </c>
      <c r="B9176" t="s">
        <v>2082</v>
      </c>
      <c r="D9176">
        <v>2021</v>
      </c>
      <c r="E9176" t="s">
        <v>2101</v>
      </c>
      <c r="F9176" t="s">
        <v>2301</v>
      </c>
      <c r="G9176">
        <v>-30.349720000000001</v>
      </c>
      <c r="H9176">
        <v>153.10003499999999</v>
      </c>
      <c r="I9176" t="s">
        <v>2334</v>
      </c>
      <c r="J9176" t="s">
        <v>250</v>
      </c>
      <c r="K9176">
        <v>28</v>
      </c>
      <c r="L9176">
        <v>30</v>
      </c>
      <c r="N9176">
        <v>2</v>
      </c>
      <c r="O9176">
        <v>1.7034</v>
      </c>
      <c r="R9176">
        <v>0.51</v>
      </c>
    </row>
    <row r="9177" spans="1:18">
      <c r="A9177" t="s">
        <v>2083</v>
      </c>
      <c r="B9177" t="s">
        <v>2082</v>
      </c>
      <c r="D9177">
        <v>2021</v>
      </c>
      <c r="E9177" t="s">
        <v>2101</v>
      </c>
      <c r="F9177" t="s">
        <v>2301</v>
      </c>
      <c r="G9177">
        <v>-30.342061000000001</v>
      </c>
      <c r="H9177">
        <v>153.096182</v>
      </c>
      <c r="I9177" t="s">
        <v>2334</v>
      </c>
      <c r="J9177" t="s">
        <v>245</v>
      </c>
      <c r="K9177">
        <v>0</v>
      </c>
      <c r="L9177">
        <v>2</v>
      </c>
      <c r="N9177">
        <v>2</v>
      </c>
      <c r="O9177">
        <v>1.3932</v>
      </c>
      <c r="R9177">
        <v>0.38400000000000001</v>
      </c>
    </row>
    <row r="9178" spans="1:18">
      <c r="A9178" t="s">
        <v>2083</v>
      </c>
      <c r="B9178" t="s">
        <v>2082</v>
      </c>
      <c r="D9178">
        <v>2021</v>
      </c>
      <c r="E9178" t="s">
        <v>2101</v>
      </c>
      <c r="F9178" t="s">
        <v>2301</v>
      </c>
      <c r="G9178">
        <v>-30.342061000000001</v>
      </c>
      <c r="H9178">
        <v>153.096182</v>
      </c>
      <c r="I9178" t="s">
        <v>2334</v>
      </c>
      <c r="J9178" t="s">
        <v>245</v>
      </c>
      <c r="K9178">
        <v>2</v>
      </c>
      <c r="L9178">
        <v>4</v>
      </c>
      <c r="N9178">
        <v>2</v>
      </c>
      <c r="O9178">
        <v>1.3932</v>
      </c>
      <c r="R9178">
        <v>0.38400000000000001</v>
      </c>
    </row>
    <row r="9179" spans="1:18">
      <c r="A9179" t="s">
        <v>2083</v>
      </c>
      <c r="B9179" t="s">
        <v>2082</v>
      </c>
      <c r="D9179">
        <v>2021</v>
      </c>
      <c r="E9179" t="s">
        <v>2101</v>
      </c>
      <c r="F9179" t="s">
        <v>2301</v>
      </c>
      <c r="G9179">
        <v>-30.342061000000001</v>
      </c>
      <c r="H9179">
        <v>153.096182</v>
      </c>
      <c r="I9179" t="s">
        <v>2334</v>
      </c>
      <c r="J9179" t="s">
        <v>245</v>
      </c>
      <c r="K9179">
        <v>4</v>
      </c>
      <c r="L9179">
        <v>6</v>
      </c>
      <c r="N9179">
        <v>2</v>
      </c>
      <c r="O9179">
        <v>1.3932</v>
      </c>
      <c r="R9179">
        <v>0.38400000000000001</v>
      </c>
    </row>
    <row r="9180" spans="1:18">
      <c r="A9180" t="s">
        <v>2083</v>
      </c>
      <c r="B9180" t="s">
        <v>2082</v>
      </c>
      <c r="D9180">
        <v>2021</v>
      </c>
      <c r="E9180" t="s">
        <v>2101</v>
      </c>
      <c r="F9180" t="s">
        <v>2301</v>
      </c>
      <c r="G9180">
        <v>-30.342061000000001</v>
      </c>
      <c r="H9180">
        <v>153.096182</v>
      </c>
      <c r="I9180" t="s">
        <v>2334</v>
      </c>
      <c r="J9180" t="s">
        <v>245</v>
      </c>
      <c r="K9180">
        <v>6</v>
      </c>
      <c r="L9180">
        <v>8</v>
      </c>
      <c r="N9180">
        <v>2</v>
      </c>
      <c r="O9180">
        <v>1.3932</v>
      </c>
      <c r="R9180">
        <v>0.38400000000000001</v>
      </c>
    </row>
    <row r="9181" spans="1:18">
      <c r="A9181" t="s">
        <v>2083</v>
      </c>
      <c r="B9181" t="s">
        <v>2082</v>
      </c>
      <c r="D9181">
        <v>2021</v>
      </c>
      <c r="E9181" t="s">
        <v>2101</v>
      </c>
      <c r="F9181" t="s">
        <v>2301</v>
      </c>
      <c r="G9181">
        <v>-30.342061000000001</v>
      </c>
      <c r="H9181">
        <v>153.096182</v>
      </c>
      <c r="I9181" t="s">
        <v>2334</v>
      </c>
      <c r="J9181" t="s">
        <v>245</v>
      </c>
      <c r="K9181">
        <v>8</v>
      </c>
      <c r="L9181">
        <v>10</v>
      </c>
      <c r="N9181">
        <v>2</v>
      </c>
      <c r="O9181">
        <v>1.3932</v>
      </c>
      <c r="R9181">
        <v>0.38400000000000001</v>
      </c>
    </row>
    <row r="9182" spans="1:18">
      <c r="A9182" t="s">
        <v>2083</v>
      </c>
      <c r="B9182" t="s">
        <v>2082</v>
      </c>
      <c r="D9182">
        <v>2021</v>
      </c>
      <c r="E9182" t="s">
        <v>2101</v>
      </c>
      <c r="F9182" t="s">
        <v>2301</v>
      </c>
      <c r="G9182">
        <v>-30.342061000000001</v>
      </c>
      <c r="H9182">
        <v>153.096182</v>
      </c>
      <c r="I9182" t="s">
        <v>2334</v>
      </c>
      <c r="J9182" t="s">
        <v>245</v>
      </c>
      <c r="K9182">
        <v>10</v>
      </c>
      <c r="L9182">
        <v>12</v>
      </c>
      <c r="N9182">
        <v>2</v>
      </c>
      <c r="O9182">
        <v>1.429</v>
      </c>
      <c r="R9182">
        <v>0.60150000000000003</v>
      </c>
    </row>
    <row r="9183" spans="1:18">
      <c r="A9183" t="s">
        <v>2083</v>
      </c>
      <c r="B9183" t="s">
        <v>2082</v>
      </c>
      <c r="D9183">
        <v>2021</v>
      </c>
      <c r="E9183" t="s">
        <v>2101</v>
      </c>
      <c r="F9183" t="s">
        <v>2301</v>
      </c>
      <c r="G9183">
        <v>-30.342061000000001</v>
      </c>
      <c r="H9183">
        <v>153.096182</v>
      </c>
      <c r="I9183" t="s">
        <v>2334</v>
      </c>
      <c r="J9183" t="s">
        <v>245</v>
      </c>
      <c r="K9183">
        <v>12</v>
      </c>
      <c r="L9183">
        <v>14</v>
      </c>
      <c r="N9183">
        <v>2</v>
      </c>
      <c r="O9183">
        <v>1.429</v>
      </c>
      <c r="R9183">
        <v>0.60150000000000003</v>
      </c>
    </row>
    <row r="9184" spans="1:18">
      <c r="A9184" t="s">
        <v>2083</v>
      </c>
      <c r="B9184" t="s">
        <v>2082</v>
      </c>
      <c r="D9184">
        <v>2021</v>
      </c>
      <c r="E9184" t="s">
        <v>2101</v>
      </c>
      <c r="F9184" t="s">
        <v>2301</v>
      </c>
      <c r="G9184">
        <v>-30.342061000000001</v>
      </c>
      <c r="H9184">
        <v>153.096182</v>
      </c>
      <c r="I9184" t="s">
        <v>2334</v>
      </c>
      <c r="J9184" t="s">
        <v>245</v>
      </c>
      <c r="K9184">
        <v>14</v>
      </c>
      <c r="L9184">
        <v>16</v>
      </c>
      <c r="N9184">
        <v>2</v>
      </c>
      <c r="O9184">
        <v>1.429</v>
      </c>
      <c r="R9184">
        <v>0.60150000000000003</v>
      </c>
    </row>
    <row r="9185" spans="1:18">
      <c r="A9185" t="s">
        <v>2083</v>
      </c>
      <c r="B9185" t="s">
        <v>2082</v>
      </c>
      <c r="D9185">
        <v>2021</v>
      </c>
      <c r="E9185" t="s">
        <v>2101</v>
      </c>
      <c r="F9185" t="s">
        <v>2301</v>
      </c>
      <c r="G9185">
        <v>-30.342061000000001</v>
      </c>
      <c r="H9185">
        <v>153.096182</v>
      </c>
      <c r="I9185" t="s">
        <v>2334</v>
      </c>
      <c r="J9185" t="s">
        <v>245</v>
      </c>
      <c r="K9185">
        <v>16</v>
      </c>
      <c r="L9185">
        <v>18</v>
      </c>
      <c r="N9185">
        <v>2</v>
      </c>
      <c r="O9185">
        <v>1.429</v>
      </c>
      <c r="R9185">
        <v>0.60150000000000003</v>
      </c>
    </row>
    <row r="9186" spans="1:18">
      <c r="A9186" t="s">
        <v>2083</v>
      </c>
      <c r="B9186" t="s">
        <v>2082</v>
      </c>
      <c r="D9186">
        <v>2021</v>
      </c>
      <c r="E9186" t="s">
        <v>2101</v>
      </c>
      <c r="F9186" t="s">
        <v>2301</v>
      </c>
      <c r="G9186">
        <v>-30.342061000000001</v>
      </c>
      <c r="H9186">
        <v>153.096182</v>
      </c>
      <c r="I9186" t="s">
        <v>2334</v>
      </c>
      <c r="J9186" t="s">
        <v>245</v>
      </c>
      <c r="K9186">
        <v>18</v>
      </c>
      <c r="L9186">
        <v>20</v>
      </c>
      <c r="N9186">
        <v>2</v>
      </c>
      <c r="O9186">
        <v>1.4648000000000001</v>
      </c>
      <c r="R9186">
        <v>0.81889999999999996</v>
      </c>
    </row>
    <row r="9187" spans="1:18">
      <c r="A9187" t="s">
        <v>2083</v>
      </c>
      <c r="B9187" t="s">
        <v>2082</v>
      </c>
      <c r="D9187">
        <v>2021</v>
      </c>
      <c r="E9187" t="s">
        <v>2101</v>
      </c>
      <c r="F9187" t="s">
        <v>2301</v>
      </c>
      <c r="G9187">
        <v>-30.342061000000001</v>
      </c>
      <c r="H9187">
        <v>153.096182</v>
      </c>
      <c r="I9187" t="s">
        <v>2334</v>
      </c>
      <c r="J9187" t="s">
        <v>245</v>
      </c>
      <c r="K9187">
        <v>20</v>
      </c>
      <c r="L9187">
        <v>22</v>
      </c>
      <c r="N9187">
        <v>2</v>
      </c>
      <c r="O9187">
        <v>1.4444999999999999</v>
      </c>
      <c r="R9187">
        <v>0.82040000000000002</v>
      </c>
    </row>
    <row r="9188" spans="1:18">
      <c r="A9188" t="s">
        <v>2083</v>
      </c>
      <c r="B9188" t="s">
        <v>2082</v>
      </c>
      <c r="D9188">
        <v>2021</v>
      </c>
      <c r="E9188" t="s">
        <v>2101</v>
      </c>
      <c r="F9188" t="s">
        <v>2301</v>
      </c>
      <c r="G9188">
        <v>-30.342061000000001</v>
      </c>
      <c r="H9188">
        <v>153.096182</v>
      </c>
      <c r="I9188" t="s">
        <v>2334</v>
      </c>
      <c r="J9188" t="s">
        <v>245</v>
      </c>
      <c r="K9188">
        <v>22</v>
      </c>
      <c r="L9188">
        <v>24</v>
      </c>
      <c r="N9188">
        <v>2</v>
      </c>
      <c r="O9188">
        <v>1.4444999999999999</v>
      </c>
      <c r="R9188">
        <v>0.82040000000000002</v>
      </c>
    </row>
    <row r="9189" spans="1:18">
      <c r="A9189" t="s">
        <v>2083</v>
      </c>
      <c r="B9189" t="s">
        <v>2082</v>
      </c>
      <c r="D9189">
        <v>2021</v>
      </c>
      <c r="E9189" t="s">
        <v>2101</v>
      </c>
      <c r="F9189" t="s">
        <v>2301</v>
      </c>
      <c r="G9189">
        <v>-30.342061000000001</v>
      </c>
      <c r="H9189">
        <v>153.096182</v>
      </c>
      <c r="I9189" t="s">
        <v>2334</v>
      </c>
      <c r="J9189" t="s">
        <v>245</v>
      </c>
      <c r="K9189">
        <v>24</v>
      </c>
      <c r="L9189">
        <v>26</v>
      </c>
      <c r="N9189">
        <v>2</v>
      </c>
      <c r="O9189">
        <v>1.4444999999999999</v>
      </c>
      <c r="R9189">
        <v>0.82040000000000002</v>
      </c>
    </row>
    <row r="9190" spans="1:18">
      <c r="A9190" t="s">
        <v>2083</v>
      </c>
      <c r="B9190" t="s">
        <v>2082</v>
      </c>
      <c r="D9190">
        <v>2021</v>
      </c>
      <c r="E9190" t="s">
        <v>2101</v>
      </c>
      <c r="F9190" t="s">
        <v>2301</v>
      </c>
      <c r="G9190">
        <v>-30.342061000000001</v>
      </c>
      <c r="H9190">
        <v>153.096182</v>
      </c>
      <c r="I9190" t="s">
        <v>2334</v>
      </c>
      <c r="J9190" t="s">
        <v>245</v>
      </c>
      <c r="K9190">
        <v>26</v>
      </c>
      <c r="L9190">
        <v>28</v>
      </c>
      <c r="N9190">
        <v>2</v>
      </c>
      <c r="O9190">
        <v>1.4444999999999999</v>
      </c>
      <c r="R9190">
        <v>0.82040000000000002</v>
      </c>
    </row>
    <row r="9191" spans="1:18">
      <c r="A9191" t="s">
        <v>2083</v>
      </c>
      <c r="B9191" t="s">
        <v>2082</v>
      </c>
      <c r="D9191">
        <v>2021</v>
      </c>
      <c r="E9191" t="s">
        <v>2101</v>
      </c>
      <c r="F9191" t="s">
        <v>2301</v>
      </c>
      <c r="G9191">
        <v>-30.342061000000001</v>
      </c>
      <c r="H9191">
        <v>153.096182</v>
      </c>
      <c r="I9191" t="s">
        <v>2334</v>
      </c>
      <c r="J9191" t="s">
        <v>245</v>
      </c>
      <c r="K9191">
        <v>28</v>
      </c>
      <c r="L9191">
        <v>30</v>
      </c>
      <c r="N9191">
        <v>2</v>
      </c>
      <c r="O9191">
        <v>1.4242999999999999</v>
      </c>
      <c r="R9191">
        <v>0.82189999999999996</v>
      </c>
    </row>
    <row r="9192" spans="1:18">
      <c r="A9192" t="s">
        <v>2083</v>
      </c>
      <c r="B9192" t="s">
        <v>2082</v>
      </c>
      <c r="D9192">
        <v>2021</v>
      </c>
      <c r="E9192" t="s">
        <v>2101</v>
      </c>
      <c r="F9192" t="s">
        <v>2301</v>
      </c>
      <c r="G9192">
        <v>-30.339679</v>
      </c>
      <c r="H9192">
        <v>153.097092</v>
      </c>
      <c r="I9192" t="s">
        <v>2334</v>
      </c>
      <c r="J9192" t="s">
        <v>243</v>
      </c>
      <c r="K9192">
        <v>0</v>
      </c>
      <c r="L9192">
        <v>2</v>
      </c>
      <c r="N9192">
        <v>2</v>
      </c>
      <c r="O9192">
        <v>1.171</v>
      </c>
      <c r="R9192">
        <v>1.6577999999999999</v>
      </c>
    </row>
    <row r="9193" spans="1:18">
      <c r="A9193" t="s">
        <v>2083</v>
      </c>
      <c r="B9193" t="s">
        <v>2082</v>
      </c>
      <c r="D9193">
        <v>2021</v>
      </c>
      <c r="E9193" t="s">
        <v>2101</v>
      </c>
      <c r="F9193" t="s">
        <v>2301</v>
      </c>
      <c r="G9193">
        <v>-30.339679</v>
      </c>
      <c r="H9193">
        <v>153.097092</v>
      </c>
      <c r="I9193" t="s">
        <v>2334</v>
      </c>
      <c r="J9193" t="s">
        <v>243</v>
      </c>
      <c r="K9193">
        <v>2</v>
      </c>
      <c r="L9193">
        <v>4</v>
      </c>
      <c r="N9193">
        <v>2</v>
      </c>
      <c r="O9193">
        <v>1.171</v>
      </c>
      <c r="R9193">
        <v>1.6577999999999999</v>
      </c>
    </row>
    <row r="9194" spans="1:18">
      <c r="A9194" t="s">
        <v>2083</v>
      </c>
      <c r="B9194" t="s">
        <v>2082</v>
      </c>
      <c r="D9194">
        <v>2021</v>
      </c>
      <c r="E9194" t="s">
        <v>2101</v>
      </c>
      <c r="F9194" t="s">
        <v>2301</v>
      </c>
      <c r="G9194">
        <v>-30.339679</v>
      </c>
      <c r="H9194">
        <v>153.097092</v>
      </c>
      <c r="I9194" t="s">
        <v>2334</v>
      </c>
      <c r="J9194" t="s">
        <v>243</v>
      </c>
      <c r="K9194">
        <v>4</v>
      </c>
      <c r="L9194">
        <v>6</v>
      </c>
      <c r="N9194">
        <v>2</v>
      </c>
      <c r="O9194">
        <v>1.171</v>
      </c>
      <c r="R9194">
        <v>1.6577999999999999</v>
      </c>
    </row>
    <row r="9195" spans="1:18">
      <c r="A9195" t="s">
        <v>2083</v>
      </c>
      <c r="B9195" t="s">
        <v>2082</v>
      </c>
      <c r="D9195">
        <v>2021</v>
      </c>
      <c r="E9195" t="s">
        <v>2101</v>
      </c>
      <c r="F9195" t="s">
        <v>2301</v>
      </c>
      <c r="G9195">
        <v>-30.339679</v>
      </c>
      <c r="H9195">
        <v>153.097092</v>
      </c>
      <c r="I9195" t="s">
        <v>2334</v>
      </c>
      <c r="J9195" t="s">
        <v>243</v>
      </c>
      <c r="K9195">
        <v>6</v>
      </c>
      <c r="L9195">
        <v>8</v>
      </c>
      <c r="N9195">
        <v>2</v>
      </c>
      <c r="O9195">
        <v>1.171</v>
      </c>
      <c r="R9195">
        <v>1.6577999999999999</v>
      </c>
    </row>
    <row r="9196" spans="1:18">
      <c r="A9196" t="s">
        <v>2083</v>
      </c>
      <c r="B9196" t="s">
        <v>2082</v>
      </c>
      <c r="D9196">
        <v>2021</v>
      </c>
      <c r="E9196" t="s">
        <v>2101</v>
      </c>
      <c r="F9196" t="s">
        <v>2301</v>
      </c>
      <c r="G9196">
        <v>-30.339679</v>
      </c>
      <c r="H9196">
        <v>153.097092</v>
      </c>
      <c r="I9196" t="s">
        <v>2334</v>
      </c>
      <c r="J9196" t="s">
        <v>243</v>
      </c>
      <c r="K9196">
        <v>8</v>
      </c>
      <c r="L9196">
        <v>10</v>
      </c>
      <c r="N9196">
        <v>2</v>
      </c>
      <c r="O9196">
        <v>1.171</v>
      </c>
      <c r="R9196">
        <v>1.6577999999999999</v>
      </c>
    </row>
    <row r="9197" spans="1:18">
      <c r="A9197" t="s">
        <v>2083</v>
      </c>
      <c r="B9197" t="s">
        <v>2082</v>
      </c>
      <c r="D9197">
        <v>2021</v>
      </c>
      <c r="E9197" t="s">
        <v>2101</v>
      </c>
      <c r="F9197" t="s">
        <v>2301</v>
      </c>
      <c r="G9197">
        <v>-30.339679</v>
      </c>
      <c r="H9197">
        <v>153.097092</v>
      </c>
      <c r="I9197" t="s">
        <v>2334</v>
      </c>
      <c r="J9197" t="s">
        <v>243</v>
      </c>
      <c r="K9197">
        <v>10</v>
      </c>
      <c r="L9197">
        <v>12</v>
      </c>
      <c r="N9197">
        <v>2</v>
      </c>
      <c r="O9197">
        <v>1.1989000000000001</v>
      </c>
      <c r="R9197">
        <v>1.605</v>
      </c>
    </row>
    <row r="9198" spans="1:18">
      <c r="A9198" t="s">
        <v>2083</v>
      </c>
      <c r="B9198" t="s">
        <v>2082</v>
      </c>
      <c r="D9198">
        <v>2021</v>
      </c>
      <c r="E9198" t="s">
        <v>2101</v>
      </c>
      <c r="F9198" t="s">
        <v>2301</v>
      </c>
      <c r="G9198">
        <v>-30.339679</v>
      </c>
      <c r="H9198">
        <v>153.097092</v>
      </c>
      <c r="I9198" t="s">
        <v>2334</v>
      </c>
      <c r="J9198" t="s">
        <v>243</v>
      </c>
      <c r="K9198">
        <v>12</v>
      </c>
      <c r="L9198">
        <v>14</v>
      </c>
      <c r="N9198">
        <v>2</v>
      </c>
      <c r="O9198">
        <v>1.1989000000000001</v>
      </c>
      <c r="R9198">
        <v>1.605</v>
      </c>
    </row>
    <row r="9199" spans="1:18">
      <c r="A9199" t="s">
        <v>2083</v>
      </c>
      <c r="B9199" t="s">
        <v>2082</v>
      </c>
      <c r="D9199">
        <v>2021</v>
      </c>
      <c r="E9199" t="s">
        <v>2101</v>
      </c>
      <c r="F9199" t="s">
        <v>2301</v>
      </c>
      <c r="G9199">
        <v>-30.339679</v>
      </c>
      <c r="H9199">
        <v>153.097092</v>
      </c>
      <c r="I9199" t="s">
        <v>2334</v>
      </c>
      <c r="J9199" t="s">
        <v>243</v>
      </c>
      <c r="K9199">
        <v>14</v>
      </c>
      <c r="L9199">
        <v>16</v>
      </c>
      <c r="N9199">
        <v>2</v>
      </c>
      <c r="O9199">
        <v>1.1989000000000001</v>
      </c>
      <c r="R9199">
        <v>1.605</v>
      </c>
    </row>
    <row r="9200" spans="1:18">
      <c r="A9200" t="s">
        <v>2083</v>
      </c>
      <c r="B9200" t="s">
        <v>2082</v>
      </c>
      <c r="D9200">
        <v>2021</v>
      </c>
      <c r="E9200" t="s">
        <v>2101</v>
      </c>
      <c r="F9200" t="s">
        <v>2301</v>
      </c>
      <c r="G9200">
        <v>-30.339679</v>
      </c>
      <c r="H9200">
        <v>153.097092</v>
      </c>
      <c r="I9200" t="s">
        <v>2334</v>
      </c>
      <c r="J9200" t="s">
        <v>243</v>
      </c>
      <c r="K9200">
        <v>16</v>
      </c>
      <c r="L9200">
        <v>18</v>
      </c>
      <c r="N9200">
        <v>2</v>
      </c>
      <c r="O9200">
        <v>1.1989000000000001</v>
      </c>
      <c r="R9200">
        <v>1.605</v>
      </c>
    </row>
    <row r="9201" spans="1:18">
      <c r="A9201" t="s">
        <v>2083</v>
      </c>
      <c r="B9201" t="s">
        <v>2082</v>
      </c>
      <c r="D9201">
        <v>2021</v>
      </c>
      <c r="E9201" t="s">
        <v>2101</v>
      </c>
      <c r="F9201" t="s">
        <v>2301</v>
      </c>
      <c r="G9201">
        <v>-30.339679</v>
      </c>
      <c r="H9201">
        <v>153.097092</v>
      </c>
      <c r="I9201" t="s">
        <v>2334</v>
      </c>
      <c r="J9201" t="s">
        <v>243</v>
      </c>
      <c r="K9201">
        <v>18</v>
      </c>
      <c r="L9201">
        <v>20</v>
      </c>
      <c r="N9201">
        <v>2</v>
      </c>
      <c r="O9201">
        <v>1.2266999999999999</v>
      </c>
      <c r="R9201">
        <v>1.5522</v>
      </c>
    </row>
    <row r="9202" spans="1:18">
      <c r="A9202" t="s">
        <v>2083</v>
      </c>
      <c r="B9202" t="s">
        <v>2082</v>
      </c>
      <c r="D9202">
        <v>2021</v>
      </c>
      <c r="E9202" t="s">
        <v>2101</v>
      </c>
      <c r="F9202" t="s">
        <v>2301</v>
      </c>
      <c r="G9202">
        <v>-30.339679</v>
      </c>
      <c r="H9202">
        <v>153.097092</v>
      </c>
      <c r="I9202" t="s">
        <v>2334</v>
      </c>
      <c r="J9202" t="s">
        <v>243</v>
      </c>
      <c r="K9202">
        <v>20</v>
      </c>
      <c r="L9202">
        <v>22</v>
      </c>
      <c r="N9202">
        <v>2</v>
      </c>
      <c r="O9202">
        <v>1.1800999999999999</v>
      </c>
      <c r="R9202">
        <v>1.492</v>
      </c>
    </row>
    <row r="9203" spans="1:18">
      <c r="A9203" t="s">
        <v>2083</v>
      </c>
      <c r="B9203" t="s">
        <v>2082</v>
      </c>
      <c r="D9203">
        <v>2021</v>
      </c>
      <c r="E9203" t="s">
        <v>2101</v>
      </c>
      <c r="F9203" t="s">
        <v>2301</v>
      </c>
      <c r="G9203">
        <v>-30.339679</v>
      </c>
      <c r="H9203">
        <v>153.097092</v>
      </c>
      <c r="I9203" t="s">
        <v>2334</v>
      </c>
      <c r="J9203" t="s">
        <v>243</v>
      </c>
      <c r="K9203">
        <v>22</v>
      </c>
      <c r="L9203">
        <v>24</v>
      </c>
      <c r="N9203">
        <v>2</v>
      </c>
      <c r="O9203">
        <v>1.1800999999999999</v>
      </c>
      <c r="R9203">
        <v>1.492</v>
      </c>
    </row>
    <row r="9204" spans="1:18">
      <c r="A9204" t="s">
        <v>2083</v>
      </c>
      <c r="B9204" t="s">
        <v>2082</v>
      </c>
      <c r="D9204">
        <v>2021</v>
      </c>
      <c r="E9204" t="s">
        <v>2101</v>
      </c>
      <c r="F9204" t="s">
        <v>2301</v>
      </c>
      <c r="G9204">
        <v>-30.339679</v>
      </c>
      <c r="H9204">
        <v>153.097092</v>
      </c>
      <c r="I9204" t="s">
        <v>2334</v>
      </c>
      <c r="J9204" t="s">
        <v>243</v>
      </c>
      <c r="K9204">
        <v>24</v>
      </c>
      <c r="L9204">
        <v>26</v>
      </c>
      <c r="N9204">
        <v>2</v>
      </c>
      <c r="O9204">
        <v>1.1800999999999999</v>
      </c>
      <c r="R9204">
        <v>1.492</v>
      </c>
    </row>
    <row r="9205" spans="1:18">
      <c r="A9205" t="s">
        <v>2083</v>
      </c>
      <c r="B9205" t="s">
        <v>2082</v>
      </c>
      <c r="D9205">
        <v>2021</v>
      </c>
      <c r="E9205" t="s">
        <v>2101</v>
      </c>
      <c r="F9205" t="s">
        <v>2301</v>
      </c>
      <c r="G9205">
        <v>-30.339679</v>
      </c>
      <c r="H9205">
        <v>153.097092</v>
      </c>
      <c r="I9205" t="s">
        <v>2334</v>
      </c>
      <c r="J9205" t="s">
        <v>243</v>
      </c>
      <c r="K9205">
        <v>26</v>
      </c>
      <c r="L9205">
        <v>28</v>
      </c>
      <c r="N9205">
        <v>2</v>
      </c>
      <c r="O9205">
        <v>1.1800999999999999</v>
      </c>
      <c r="R9205">
        <v>1.492</v>
      </c>
    </row>
    <row r="9206" spans="1:18">
      <c r="A9206" t="s">
        <v>2083</v>
      </c>
      <c r="B9206" t="s">
        <v>2082</v>
      </c>
      <c r="D9206">
        <v>2021</v>
      </c>
      <c r="E9206" t="s">
        <v>2101</v>
      </c>
      <c r="F9206" t="s">
        <v>2301</v>
      </c>
      <c r="G9206">
        <v>-30.339679</v>
      </c>
      <c r="H9206">
        <v>153.097092</v>
      </c>
      <c r="I9206" t="s">
        <v>2334</v>
      </c>
      <c r="J9206" t="s">
        <v>243</v>
      </c>
      <c r="K9206">
        <v>28</v>
      </c>
      <c r="L9206">
        <v>30</v>
      </c>
      <c r="N9206">
        <v>2</v>
      </c>
      <c r="O9206">
        <v>1.1335</v>
      </c>
      <c r="R9206">
        <v>1.4318</v>
      </c>
    </row>
    <row r="9207" spans="1:18">
      <c r="A9207" t="s">
        <v>2083</v>
      </c>
      <c r="B9207" t="s">
        <v>2082</v>
      </c>
      <c r="D9207">
        <v>2021</v>
      </c>
      <c r="E9207" t="s">
        <v>2100</v>
      </c>
      <c r="F9207" t="s">
        <v>2301</v>
      </c>
      <c r="G9207">
        <v>-30.29935</v>
      </c>
      <c r="H9207">
        <v>153.12485599999999</v>
      </c>
      <c r="I9207" t="s">
        <v>2334</v>
      </c>
      <c r="J9207" t="s">
        <v>251</v>
      </c>
      <c r="K9207">
        <v>0</v>
      </c>
      <c r="L9207">
        <v>2</v>
      </c>
      <c r="N9207">
        <v>2</v>
      </c>
      <c r="O9207">
        <v>1.23</v>
      </c>
      <c r="R9207">
        <v>1.161</v>
      </c>
    </row>
    <row r="9208" spans="1:18">
      <c r="A9208" t="s">
        <v>2083</v>
      </c>
      <c r="B9208" t="s">
        <v>2082</v>
      </c>
      <c r="D9208">
        <v>2021</v>
      </c>
      <c r="E9208" t="s">
        <v>2100</v>
      </c>
      <c r="F9208" t="s">
        <v>2301</v>
      </c>
      <c r="G9208">
        <v>-30.29935</v>
      </c>
      <c r="H9208">
        <v>153.12485599999999</v>
      </c>
      <c r="I9208" t="s">
        <v>2334</v>
      </c>
      <c r="J9208" t="s">
        <v>251</v>
      </c>
      <c r="K9208">
        <v>2</v>
      </c>
      <c r="L9208">
        <v>4</v>
      </c>
      <c r="N9208">
        <v>2</v>
      </c>
      <c r="O9208">
        <v>1.23</v>
      </c>
      <c r="R9208">
        <v>1.161</v>
      </c>
    </row>
    <row r="9209" spans="1:18">
      <c r="A9209" t="s">
        <v>2083</v>
      </c>
      <c r="B9209" t="s">
        <v>2082</v>
      </c>
      <c r="D9209">
        <v>2021</v>
      </c>
      <c r="E9209" t="s">
        <v>2100</v>
      </c>
      <c r="F9209" t="s">
        <v>2301</v>
      </c>
      <c r="G9209">
        <v>-30.29935</v>
      </c>
      <c r="H9209">
        <v>153.12485599999999</v>
      </c>
      <c r="I9209" t="s">
        <v>2334</v>
      </c>
      <c r="J9209" t="s">
        <v>251</v>
      </c>
      <c r="K9209">
        <v>4</v>
      </c>
      <c r="L9209">
        <v>6</v>
      </c>
      <c r="N9209">
        <v>2</v>
      </c>
      <c r="O9209">
        <v>1.23</v>
      </c>
      <c r="R9209">
        <v>1.161</v>
      </c>
    </row>
    <row r="9210" spans="1:18">
      <c r="A9210" t="s">
        <v>2083</v>
      </c>
      <c r="B9210" t="s">
        <v>2082</v>
      </c>
      <c r="D9210">
        <v>2021</v>
      </c>
      <c r="E9210" t="s">
        <v>2100</v>
      </c>
      <c r="F9210" t="s">
        <v>2301</v>
      </c>
      <c r="G9210">
        <v>-30.29935</v>
      </c>
      <c r="H9210">
        <v>153.12485599999999</v>
      </c>
      <c r="I9210" t="s">
        <v>2334</v>
      </c>
      <c r="J9210" t="s">
        <v>251</v>
      </c>
      <c r="K9210">
        <v>6</v>
      </c>
      <c r="L9210">
        <v>8</v>
      </c>
      <c r="N9210">
        <v>2</v>
      </c>
      <c r="O9210">
        <v>1.23</v>
      </c>
      <c r="R9210">
        <v>1.161</v>
      </c>
    </row>
    <row r="9211" spans="1:18">
      <c r="A9211" t="s">
        <v>2083</v>
      </c>
      <c r="B9211" t="s">
        <v>2082</v>
      </c>
      <c r="D9211">
        <v>2021</v>
      </c>
      <c r="E9211" t="s">
        <v>2100</v>
      </c>
      <c r="F9211" t="s">
        <v>2301</v>
      </c>
      <c r="G9211">
        <v>-30.29935</v>
      </c>
      <c r="H9211">
        <v>153.12485599999999</v>
      </c>
      <c r="I9211" t="s">
        <v>2334</v>
      </c>
      <c r="J9211" t="s">
        <v>251</v>
      </c>
      <c r="K9211">
        <v>8</v>
      </c>
      <c r="L9211">
        <v>10</v>
      </c>
      <c r="N9211">
        <v>2</v>
      </c>
      <c r="O9211">
        <v>1.23</v>
      </c>
      <c r="R9211">
        <v>1.161</v>
      </c>
    </row>
    <row r="9212" spans="1:18">
      <c r="A9212" t="s">
        <v>2083</v>
      </c>
      <c r="B9212" t="s">
        <v>2082</v>
      </c>
      <c r="D9212">
        <v>2021</v>
      </c>
      <c r="E9212" t="s">
        <v>2100</v>
      </c>
      <c r="F9212" t="s">
        <v>2301</v>
      </c>
      <c r="G9212">
        <v>-30.29935</v>
      </c>
      <c r="H9212">
        <v>153.12485599999999</v>
      </c>
      <c r="I9212" t="s">
        <v>2334</v>
      </c>
      <c r="J9212" t="s">
        <v>251</v>
      </c>
      <c r="K9212">
        <v>10</v>
      </c>
      <c r="L9212">
        <v>12</v>
      </c>
      <c r="N9212">
        <v>2</v>
      </c>
      <c r="O9212">
        <v>1.1000000000000001</v>
      </c>
      <c r="R9212">
        <v>1.6762999999999999</v>
      </c>
    </row>
    <row r="9213" spans="1:18">
      <c r="A9213" t="s">
        <v>2083</v>
      </c>
      <c r="B9213" t="s">
        <v>2082</v>
      </c>
      <c r="D9213">
        <v>2021</v>
      </c>
      <c r="E9213" t="s">
        <v>2100</v>
      </c>
      <c r="F9213" t="s">
        <v>2301</v>
      </c>
      <c r="G9213">
        <v>-30.29935</v>
      </c>
      <c r="H9213">
        <v>153.12485599999999</v>
      </c>
      <c r="I9213" t="s">
        <v>2334</v>
      </c>
      <c r="J9213" t="s">
        <v>251</v>
      </c>
      <c r="K9213">
        <v>12</v>
      </c>
      <c r="L9213">
        <v>14</v>
      </c>
      <c r="N9213">
        <v>2</v>
      </c>
      <c r="O9213">
        <v>1.1000000000000001</v>
      </c>
      <c r="R9213">
        <v>1.6762999999999999</v>
      </c>
    </row>
    <row r="9214" spans="1:18">
      <c r="A9214" t="s">
        <v>2083</v>
      </c>
      <c r="B9214" t="s">
        <v>2082</v>
      </c>
      <c r="D9214">
        <v>2021</v>
      </c>
      <c r="E9214" t="s">
        <v>2100</v>
      </c>
      <c r="F9214" t="s">
        <v>2301</v>
      </c>
      <c r="G9214">
        <v>-30.29935</v>
      </c>
      <c r="H9214">
        <v>153.12485599999999</v>
      </c>
      <c r="I9214" t="s">
        <v>2334</v>
      </c>
      <c r="J9214" t="s">
        <v>251</v>
      </c>
      <c r="K9214">
        <v>14</v>
      </c>
      <c r="L9214">
        <v>16</v>
      </c>
      <c r="N9214">
        <v>2</v>
      </c>
      <c r="O9214">
        <v>1.1000000000000001</v>
      </c>
      <c r="R9214">
        <v>1.6762999999999999</v>
      </c>
    </row>
    <row r="9215" spans="1:18">
      <c r="A9215" t="s">
        <v>2083</v>
      </c>
      <c r="B9215" t="s">
        <v>2082</v>
      </c>
      <c r="D9215">
        <v>2021</v>
      </c>
      <c r="E9215" t="s">
        <v>2100</v>
      </c>
      <c r="F9215" t="s">
        <v>2301</v>
      </c>
      <c r="G9215">
        <v>-30.29935</v>
      </c>
      <c r="H9215">
        <v>153.12485599999999</v>
      </c>
      <c r="I9215" t="s">
        <v>2334</v>
      </c>
      <c r="J9215" t="s">
        <v>251</v>
      </c>
      <c r="K9215">
        <v>16</v>
      </c>
      <c r="L9215">
        <v>18</v>
      </c>
      <c r="N9215">
        <v>2</v>
      </c>
      <c r="O9215">
        <v>1.1000000000000001</v>
      </c>
      <c r="R9215">
        <v>1.6762999999999999</v>
      </c>
    </row>
    <row r="9216" spans="1:18">
      <c r="A9216" t="s">
        <v>2083</v>
      </c>
      <c r="B9216" t="s">
        <v>2082</v>
      </c>
      <c r="D9216">
        <v>2021</v>
      </c>
      <c r="E9216" t="s">
        <v>2100</v>
      </c>
      <c r="F9216" t="s">
        <v>2301</v>
      </c>
      <c r="G9216">
        <v>-30.29935</v>
      </c>
      <c r="H9216">
        <v>153.12485599999999</v>
      </c>
      <c r="I9216" t="s">
        <v>2334</v>
      </c>
      <c r="J9216" t="s">
        <v>251</v>
      </c>
      <c r="K9216">
        <v>18</v>
      </c>
      <c r="L9216">
        <v>20</v>
      </c>
      <c r="N9216">
        <v>2</v>
      </c>
      <c r="O9216">
        <v>0.97</v>
      </c>
      <c r="R9216">
        <v>2.1916000000000002</v>
      </c>
    </row>
    <row r="9217" spans="1:18">
      <c r="A9217" t="s">
        <v>2083</v>
      </c>
      <c r="B9217" t="s">
        <v>2082</v>
      </c>
      <c r="D9217">
        <v>2021</v>
      </c>
      <c r="E9217" t="s">
        <v>2100</v>
      </c>
      <c r="F9217" t="s">
        <v>2301</v>
      </c>
      <c r="G9217">
        <v>-30.29935</v>
      </c>
      <c r="H9217">
        <v>153.12485599999999</v>
      </c>
      <c r="I9217" t="s">
        <v>2334</v>
      </c>
      <c r="J9217" t="s">
        <v>251</v>
      </c>
      <c r="K9217">
        <v>20</v>
      </c>
      <c r="L9217">
        <v>22</v>
      </c>
      <c r="N9217">
        <v>2</v>
      </c>
      <c r="O9217">
        <v>1.165</v>
      </c>
      <c r="R9217">
        <v>1.5435000000000001</v>
      </c>
    </row>
    <row r="9218" spans="1:18">
      <c r="A9218" t="s">
        <v>2083</v>
      </c>
      <c r="B9218" t="s">
        <v>2082</v>
      </c>
      <c r="D9218">
        <v>2021</v>
      </c>
      <c r="E9218" t="s">
        <v>2100</v>
      </c>
      <c r="F9218" t="s">
        <v>2301</v>
      </c>
      <c r="G9218">
        <v>-30.29935</v>
      </c>
      <c r="H9218">
        <v>153.12485599999999</v>
      </c>
      <c r="I9218" t="s">
        <v>2334</v>
      </c>
      <c r="J9218" t="s">
        <v>251</v>
      </c>
      <c r="K9218">
        <v>22</v>
      </c>
      <c r="L9218">
        <v>24</v>
      </c>
      <c r="N9218">
        <v>2</v>
      </c>
      <c r="O9218">
        <v>1.165</v>
      </c>
      <c r="R9218">
        <v>1.5435000000000001</v>
      </c>
    </row>
    <row r="9219" spans="1:18">
      <c r="A9219" t="s">
        <v>2083</v>
      </c>
      <c r="B9219" t="s">
        <v>2082</v>
      </c>
      <c r="D9219">
        <v>2021</v>
      </c>
      <c r="E9219" t="s">
        <v>2100</v>
      </c>
      <c r="F9219" t="s">
        <v>2301</v>
      </c>
      <c r="G9219">
        <v>-30.29935</v>
      </c>
      <c r="H9219">
        <v>153.12485599999999</v>
      </c>
      <c r="I9219" t="s">
        <v>2334</v>
      </c>
      <c r="J9219" t="s">
        <v>251</v>
      </c>
      <c r="K9219">
        <v>24</v>
      </c>
      <c r="L9219">
        <v>26</v>
      </c>
      <c r="N9219">
        <v>2</v>
      </c>
      <c r="O9219">
        <v>1.165</v>
      </c>
      <c r="R9219">
        <v>1.5435000000000001</v>
      </c>
    </row>
    <row r="9220" spans="1:18">
      <c r="A9220" t="s">
        <v>2083</v>
      </c>
      <c r="B9220" t="s">
        <v>2082</v>
      </c>
      <c r="D9220">
        <v>2021</v>
      </c>
      <c r="E9220" t="s">
        <v>2100</v>
      </c>
      <c r="F9220" t="s">
        <v>2301</v>
      </c>
      <c r="G9220">
        <v>-30.29935</v>
      </c>
      <c r="H9220">
        <v>153.12485599999999</v>
      </c>
      <c r="I9220" t="s">
        <v>2334</v>
      </c>
      <c r="J9220" t="s">
        <v>251</v>
      </c>
      <c r="K9220">
        <v>26</v>
      </c>
      <c r="L9220">
        <v>28</v>
      </c>
      <c r="N9220">
        <v>2</v>
      </c>
      <c r="O9220">
        <v>1.165</v>
      </c>
      <c r="R9220">
        <v>1.5435000000000001</v>
      </c>
    </row>
    <row r="9221" spans="1:18">
      <c r="A9221" t="s">
        <v>2083</v>
      </c>
      <c r="B9221" t="s">
        <v>2082</v>
      </c>
      <c r="D9221">
        <v>2021</v>
      </c>
      <c r="E9221" t="s">
        <v>2100</v>
      </c>
      <c r="F9221" t="s">
        <v>2301</v>
      </c>
      <c r="G9221">
        <v>-30.29935</v>
      </c>
      <c r="H9221">
        <v>153.12485599999999</v>
      </c>
      <c r="I9221" t="s">
        <v>2334</v>
      </c>
      <c r="J9221" t="s">
        <v>251</v>
      </c>
      <c r="K9221">
        <v>28</v>
      </c>
      <c r="L9221">
        <v>30</v>
      </c>
      <c r="N9221">
        <v>2</v>
      </c>
      <c r="O9221">
        <v>1.36</v>
      </c>
      <c r="R9221">
        <v>0.89539999999999997</v>
      </c>
    </row>
    <row r="9222" spans="1:18">
      <c r="A9222" t="s">
        <v>2083</v>
      </c>
      <c r="B9222" t="s">
        <v>2082</v>
      </c>
      <c r="D9222">
        <v>2021</v>
      </c>
      <c r="E9222" t="s">
        <v>2099</v>
      </c>
      <c r="F9222" t="s">
        <v>2301</v>
      </c>
      <c r="G9222">
        <v>-29.42595</v>
      </c>
      <c r="H9222">
        <v>153.342917</v>
      </c>
      <c r="I9222" t="s">
        <v>2334</v>
      </c>
      <c r="J9222" t="s">
        <v>251</v>
      </c>
      <c r="K9222">
        <v>0</v>
      </c>
      <c r="L9222">
        <v>2</v>
      </c>
      <c r="N9222">
        <v>2</v>
      </c>
      <c r="O9222">
        <v>1.0802</v>
      </c>
      <c r="R9222">
        <v>0.26290000000000002</v>
      </c>
    </row>
    <row r="9223" spans="1:18">
      <c r="A9223" t="s">
        <v>2083</v>
      </c>
      <c r="B9223" t="s">
        <v>2082</v>
      </c>
      <c r="D9223">
        <v>2021</v>
      </c>
      <c r="E9223" t="s">
        <v>2099</v>
      </c>
      <c r="F9223" t="s">
        <v>2301</v>
      </c>
      <c r="G9223">
        <v>-29.42595</v>
      </c>
      <c r="H9223">
        <v>153.342917</v>
      </c>
      <c r="I9223" t="s">
        <v>2334</v>
      </c>
      <c r="J9223" t="s">
        <v>251</v>
      </c>
      <c r="K9223">
        <v>2</v>
      </c>
      <c r="L9223">
        <v>4</v>
      </c>
      <c r="N9223">
        <v>2</v>
      </c>
      <c r="O9223">
        <v>1.0802</v>
      </c>
      <c r="R9223">
        <v>0.26290000000000002</v>
      </c>
    </row>
    <row r="9224" spans="1:18">
      <c r="A9224" t="s">
        <v>2083</v>
      </c>
      <c r="B9224" t="s">
        <v>2082</v>
      </c>
      <c r="D9224">
        <v>2021</v>
      </c>
      <c r="E9224" t="s">
        <v>2099</v>
      </c>
      <c r="F9224" t="s">
        <v>2301</v>
      </c>
      <c r="G9224">
        <v>-29.42595</v>
      </c>
      <c r="H9224">
        <v>153.342917</v>
      </c>
      <c r="I9224" t="s">
        <v>2334</v>
      </c>
      <c r="J9224" t="s">
        <v>251</v>
      </c>
      <c r="K9224">
        <v>4</v>
      </c>
      <c r="L9224">
        <v>6</v>
      </c>
      <c r="N9224">
        <v>2</v>
      </c>
      <c r="O9224">
        <v>1.0802</v>
      </c>
      <c r="R9224">
        <v>0.26290000000000002</v>
      </c>
    </row>
    <row r="9225" spans="1:18">
      <c r="A9225" t="s">
        <v>2083</v>
      </c>
      <c r="B9225" t="s">
        <v>2082</v>
      </c>
      <c r="D9225">
        <v>2021</v>
      </c>
      <c r="E9225" t="s">
        <v>2099</v>
      </c>
      <c r="F9225" t="s">
        <v>2301</v>
      </c>
      <c r="G9225">
        <v>-29.42595</v>
      </c>
      <c r="H9225">
        <v>153.342917</v>
      </c>
      <c r="I9225" t="s">
        <v>2334</v>
      </c>
      <c r="J9225" t="s">
        <v>251</v>
      </c>
      <c r="K9225">
        <v>6</v>
      </c>
      <c r="L9225">
        <v>8</v>
      </c>
      <c r="N9225">
        <v>2</v>
      </c>
      <c r="O9225">
        <v>1.0802</v>
      </c>
      <c r="R9225">
        <v>0.26290000000000002</v>
      </c>
    </row>
    <row r="9226" spans="1:18">
      <c r="A9226" t="s">
        <v>2083</v>
      </c>
      <c r="B9226" t="s">
        <v>2082</v>
      </c>
      <c r="D9226">
        <v>2021</v>
      </c>
      <c r="E9226" t="s">
        <v>2099</v>
      </c>
      <c r="F9226" t="s">
        <v>2301</v>
      </c>
      <c r="G9226">
        <v>-29.42595</v>
      </c>
      <c r="H9226">
        <v>153.342917</v>
      </c>
      <c r="I9226" t="s">
        <v>2334</v>
      </c>
      <c r="J9226" t="s">
        <v>251</v>
      </c>
      <c r="K9226">
        <v>8</v>
      </c>
      <c r="L9226">
        <v>10</v>
      </c>
      <c r="N9226">
        <v>2</v>
      </c>
      <c r="O9226">
        <v>1.0802</v>
      </c>
      <c r="R9226">
        <v>0.26290000000000002</v>
      </c>
    </row>
    <row r="9227" spans="1:18">
      <c r="A9227" t="s">
        <v>2083</v>
      </c>
      <c r="B9227" t="s">
        <v>2082</v>
      </c>
      <c r="D9227">
        <v>2021</v>
      </c>
      <c r="E9227" t="s">
        <v>2099</v>
      </c>
      <c r="F9227" t="s">
        <v>2301</v>
      </c>
      <c r="G9227">
        <v>-29.42595</v>
      </c>
      <c r="H9227">
        <v>153.342917</v>
      </c>
      <c r="I9227" t="s">
        <v>2334</v>
      </c>
      <c r="J9227" t="s">
        <v>251</v>
      </c>
      <c r="K9227">
        <v>10</v>
      </c>
      <c r="L9227">
        <v>12</v>
      </c>
      <c r="N9227">
        <v>2</v>
      </c>
      <c r="O9227">
        <v>1.1045</v>
      </c>
      <c r="R9227">
        <v>0.31480000000000002</v>
      </c>
    </row>
    <row r="9228" spans="1:18">
      <c r="A9228" t="s">
        <v>2083</v>
      </c>
      <c r="B9228" t="s">
        <v>2082</v>
      </c>
      <c r="D9228">
        <v>2021</v>
      </c>
      <c r="E9228" t="s">
        <v>2099</v>
      </c>
      <c r="F9228" t="s">
        <v>2301</v>
      </c>
      <c r="G9228">
        <v>-29.42595</v>
      </c>
      <c r="H9228">
        <v>153.342917</v>
      </c>
      <c r="I9228" t="s">
        <v>2334</v>
      </c>
      <c r="J9228" t="s">
        <v>251</v>
      </c>
      <c r="K9228">
        <v>12</v>
      </c>
      <c r="L9228">
        <v>14</v>
      </c>
      <c r="N9228">
        <v>2</v>
      </c>
      <c r="O9228">
        <v>1.1045</v>
      </c>
      <c r="R9228">
        <v>0.31480000000000002</v>
      </c>
    </row>
    <row r="9229" spans="1:18">
      <c r="A9229" t="s">
        <v>2083</v>
      </c>
      <c r="B9229" t="s">
        <v>2082</v>
      </c>
      <c r="D9229">
        <v>2021</v>
      </c>
      <c r="E9229" t="s">
        <v>2099</v>
      </c>
      <c r="F9229" t="s">
        <v>2301</v>
      </c>
      <c r="G9229">
        <v>-29.42595</v>
      </c>
      <c r="H9229">
        <v>153.342917</v>
      </c>
      <c r="I9229" t="s">
        <v>2334</v>
      </c>
      <c r="J9229" t="s">
        <v>251</v>
      </c>
      <c r="K9229">
        <v>14</v>
      </c>
      <c r="L9229">
        <v>16</v>
      </c>
      <c r="N9229">
        <v>2</v>
      </c>
      <c r="O9229">
        <v>1.1045</v>
      </c>
      <c r="R9229">
        <v>0.31480000000000002</v>
      </c>
    </row>
    <row r="9230" spans="1:18">
      <c r="A9230" t="s">
        <v>2083</v>
      </c>
      <c r="B9230" t="s">
        <v>2082</v>
      </c>
      <c r="D9230">
        <v>2021</v>
      </c>
      <c r="E9230" t="s">
        <v>2099</v>
      </c>
      <c r="F9230" t="s">
        <v>2301</v>
      </c>
      <c r="G9230">
        <v>-29.42595</v>
      </c>
      <c r="H9230">
        <v>153.342917</v>
      </c>
      <c r="I9230" t="s">
        <v>2334</v>
      </c>
      <c r="J9230" t="s">
        <v>251</v>
      </c>
      <c r="K9230">
        <v>16</v>
      </c>
      <c r="L9230">
        <v>18</v>
      </c>
      <c r="N9230">
        <v>2</v>
      </c>
      <c r="O9230">
        <v>1.1045</v>
      </c>
      <c r="R9230">
        <v>0.31480000000000002</v>
      </c>
    </row>
    <row r="9231" spans="1:18">
      <c r="A9231" t="s">
        <v>2083</v>
      </c>
      <c r="B9231" t="s">
        <v>2082</v>
      </c>
      <c r="D9231">
        <v>2021</v>
      </c>
      <c r="E9231" t="s">
        <v>2099</v>
      </c>
      <c r="F9231" t="s">
        <v>2301</v>
      </c>
      <c r="G9231">
        <v>-29.42595</v>
      </c>
      <c r="H9231">
        <v>153.342917</v>
      </c>
      <c r="I9231" t="s">
        <v>2334</v>
      </c>
      <c r="J9231" t="s">
        <v>251</v>
      </c>
      <c r="K9231">
        <v>18</v>
      </c>
      <c r="L9231">
        <v>20</v>
      </c>
      <c r="N9231">
        <v>2</v>
      </c>
      <c r="O9231">
        <v>1.1045</v>
      </c>
      <c r="R9231">
        <v>0.31480000000000002</v>
      </c>
    </row>
    <row r="9232" spans="1:18">
      <c r="A9232" t="s">
        <v>2083</v>
      </c>
      <c r="B9232" t="s">
        <v>2082</v>
      </c>
      <c r="D9232">
        <v>2021</v>
      </c>
      <c r="E9232" t="s">
        <v>2099</v>
      </c>
      <c r="F9232" t="s">
        <v>2301</v>
      </c>
      <c r="G9232">
        <v>-29.42595</v>
      </c>
      <c r="H9232">
        <v>153.342917</v>
      </c>
      <c r="I9232" t="s">
        <v>2334</v>
      </c>
      <c r="J9232" t="s">
        <v>251</v>
      </c>
      <c r="K9232">
        <v>20</v>
      </c>
      <c r="L9232">
        <v>22</v>
      </c>
      <c r="N9232">
        <v>2</v>
      </c>
      <c r="O9232">
        <v>1.1288</v>
      </c>
      <c r="R9232">
        <v>0.36670000000000003</v>
      </c>
    </row>
    <row r="9233" spans="1:18">
      <c r="A9233" t="s">
        <v>2083</v>
      </c>
      <c r="B9233" t="s">
        <v>2082</v>
      </c>
      <c r="D9233">
        <v>2021</v>
      </c>
      <c r="E9233" t="s">
        <v>2099</v>
      </c>
      <c r="F9233" t="s">
        <v>2301</v>
      </c>
      <c r="G9233">
        <v>-29.42595</v>
      </c>
      <c r="H9233">
        <v>153.342917</v>
      </c>
      <c r="I9233" t="s">
        <v>2334</v>
      </c>
      <c r="J9233" t="s">
        <v>251</v>
      </c>
      <c r="K9233">
        <v>22</v>
      </c>
      <c r="L9233">
        <v>24</v>
      </c>
      <c r="N9233">
        <v>2</v>
      </c>
      <c r="O9233">
        <v>1.2319</v>
      </c>
      <c r="R9233">
        <v>0.3831</v>
      </c>
    </row>
    <row r="9234" spans="1:18">
      <c r="A9234" t="s">
        <v>2083</v>
      </c>
      <c r="B9234" t="s">
        <v>2082</v>
      </c>
      <c r="D9234">
        <v>2021</v>
      </c>
      <c r="E9234" t="s">
        <v>2099</v>
      </c>
      <c r="F9234" t="s">
        <v>2301</v>
      </c>
      <c r="G9234">
        <v>-29.42595</v>
      </c>
      <c r="H9234">
        <v>153.342917</v>
      </c>
      <c r="I9234" t="s">
        <v>2334</v>
      </c>
      <c r="J9234" t="s">
        <v>251</v>
      </c>
      <c r="K9234">
        <v>24</v>
      </c>
      <c r="L9234">
        <v>26</v>
      </c>
      <c r="N9234">
        <v>2</v>
      </c>
      <c r="O9234">
        <v>1.2319</v>
      </c>
      <c r="R9234">
        <v>0.3831</v>
      </c>
    </row>
    <row r="9235" spans="1:18">
      <c r="A9235" t="s">
        <v>2083</v>
      </c>
      <c r="B9235" t="s">
        <v>2082</v>
      </c>
      <c r="D9235">
        <v>2021</v>
      </c>
      <c r="E9235" t="s">
        <v>2099</v>
      </c>
      <c r="F9235" t="s">
        <v>2301</v>
      </c>
      <c r="G9235">
        <v>-29.42595</v>
      </c>
      <c r="H9235">
        <v>153.342917</v>
      </c>
      <c r="I9235" t="s">
        <v>2334</v>
      </c>
      <c r="J9235" t="s">
        <v>251</v>
      </c>
      <c r="K9235">
        <v>26</v>
      </c>
      <c r="L9235">
        <v>28</v>
      </c>
      <c r="N9235">
        <v>2</v>
      </c>
      <c r="O9235">
        <v>1.2319</v>
      </c>
      <c r="R9235">
        <v>0.3831</v>
      </c>
    </row>
    <row r="9236" spans="1:18">
      <c r="A9236" t="s">
        <v>2083</v>
      </c>
      <c r="B9236" t="s">
        <v>2082</v>
      </c>
      <c r="D9236">
        <v>2021</v>
      </c>
      <c r="E9236" t="s">
        <v>2099</v>
      </c>
      <c r="F9236" t="s">
        <v>2301</v>
      </c>
      <c r="G9236">
        <v>-29.42595</v>
      </c>
      <c r="H9236">
        <v>153.342917</v>
      </c>
      <c r="I9236" t="s">
        <v>2334</v>
      </c>
      <c r="J9236" t="s">
        <v>251</v>
      </c>
      <c r="K9236">
        <v>28</v>
      </c>
      <c r="L9236">
        <v>30</v>
      </c>
      <c r="N9236">
        <v>2</v>
      </c>
      <c r="O9236">
        <v>1.2319</v>
      </c>
      <c r="R9236">
        <v>0.3831</v>
      </c>
    </row>
    <row r="9237" spans="1:18">
      <c r="A9237" t="s">
        <v>2083</v>
      </c>
      <c r="B9237" t="s">
        <v>2082</v>
      </c>
      <c r="D9237">
        <v>2021</v>
      </c>
      <c r="E9237" t="s">
        <v>2099</v>
      </c>
      <c r="F9237" t="s">
        <v>2301</v>
      </c>
      <c r="G9237">
        <v>-29.42595</v>
      </c>
      <c r="H9237">
        <v>153.342917</v>
      </c>
      <c r="I9237" t="s">
        <v>2334</v>
      </c>
      <c r="J9237" t="s">
        <v>251</v>
      </c>
      <c r="K9237">
        <v>30</v>
      </c>
      <c r="L9237">
        <v>32</v>
      </c>
      <c r="N9237">
        <v>2</v>
      </c>
      <c r="O9237">
        <v>1.2319</v>
      </c>
      <c r="R9237">
        <v>0.3831</v>
      </c>
    </row>
    <row r="9238" spans="1:18">
      <c r="A9238" t="s">
        <v>2083</v>
      </c>
      <c r="B9238" t="s">
        <v>2082</v>
      </c>
      <c r="D9238">
        <v>2021</v>
      </c>
      <c r="E9238" t="s">
        <v>2099</v>
      </c>
      <c r="F9238" t="s">
        <v>2301</v>
      </c>
      <c r="G9238">
        <v>-29.42595</v>
      </c>
      <c r="H9238">
        <v>153.342917</v>
      </c>
      <c r="I9238" t="s">
        <v>2334</v>
      </c>
      <c r="J9238" t="s">
        <v>251</v>
      </c>
      <c r="K9238">
        <v>32</v>
      </c>
      <c r="L9238">
        <v>34</v>
      </c>
      <c r="N9238">
        <v>2</v>
      </c>
      <c r="O9238">
        <v>1.2319</v>
      </c>
      <c r="R9238">
        <v>0.3831</v>
      </c>
    </row>
    <row r="9239" spans="1:18">
      <c r="A9239" t="s">
        <v>2083</v>
      </c>
      <c r="B9239" t="s">
        <v>2082</v>
      </c>
      <c r="D9239">
        <v>2021</v>
      </c>
      <c r="E9239" t="s">
        <v>2099</v>
      </c>
      <c r="F9239" t="s">
        <v>2301</v>
      </c>
      <c r="G9239">
        <v>-29.42595</v>
      </c>
      <c r="H9239">
        <v>153.342917</v>
      </c>
      <c r="I9239" t="s">
        <v>2334</v>
      </c>
      <c r="J9239" t="s">
        <v>251</v>
      </c>
      <c r="K9239">
        <v>34</v>
      </c>
      <c r="L9239">
        <v>36</v>
      </c>
      <c r="N9239">
        <v>2</v>
      </c>
      <c r="O9239">
        <v>1.2319</v>
      </c>
      <c r="R9239">
        <v>0.3831</v>
      </c>
    </row>
    <row r="9240" spans="1:18">
      <c r="A9240" t="s">
        <v>2083</v>
      </c>
      <c r="B9240" t="s">
        <v>2082</v>
      </c>
      <c r="D9240">
        <v>2021</v>
      </c>
      <c r="E9240" t="s">
        <v>2099</v>
      </c>
      <c r="F9240" t="s">
        <v>2301</v>
      </c>
      <c r="G9240">
        <v>-29.42595</v>
      </c>
      <c r="H9240">
        <v>153.342917</v>
      </c>
      <c r="I9240" t="s">
        <v>2334</v>
      </c>
      <c r="J9240" t="s">
        <v>251</v>
      </c>
      <c r="K9240">
        <v>36</v>
      </c>
      <c r="L9240">
        <v>38</v>
      </c>
      <c r="N9240">
        <v>2</v>
      </c>
      <c r="O9240">
        <v>1.2319</v>
      </c>
      <c r="R9240">
        <v>0.3831</v>
      </c>
    </row>
    <row r="9241" spans="1:18">
      <c r="A9241" t="s">
        <v>2083</v>
      </c>
      <c r="B9241" t="s">
        <v>2082</v>
      </c>
      <c r="D9241">
        <v>2021</v>
      </c>
      <c r="E9241" t="s">
        <v>2099</v>
      </c>
      <c r="F9241" t="s">
        <v>2301</v>
      </c>
      <c r="G9241">
        <v>-29.42595</v>
      </c>
      <c r="H9241">
        <v>153.342917</v>
      </c>
      <c r="I9241" t="s">
        <v>2334</v>
      </c>
      <c r="J9241" t="s">
        <v>251</v>
      </c>
      <c r="K9241">
        <v>38</v>
      </c>
      <c r="L9241">
        <v>40</v>
      </c>
      <c r="N9241">
        <v>2</v>
      </c>
      <c r="O9241">
        <v>1.335</v>
      </c>
      <c r="R9241">
        <v>0.39960000000000001</v>
      </c>
    </row>
    <row r="9242" spans="1:18">
      <c r="A9242" t="s">
        <v>2083</v>
      </c>
      <c r="B9242" t="s">
        <v>2082</v>
      </c>
      <c r="D9242">
        <v>2021</v>
      </c>
      <c r="E9242" t="s">
        <v>2094</v>
      </c>
      <c r="F9242" t="s">
        <v>2301</v>
      </c>
      <c r="I9242" t="s">
        <v>2335</v>
      </c>
      <c r="J9242" t="s">
        <v>2098</v>
      </c>
      <c r="K9242">
        <v>0</v>
      </c>
      <c r="L9242">
        <v>1</v>
      </c>
      <c r="N9242">
        <v>1</v>
      </c>
      <c r="O9242">
        <v>1.9161999999999999</v>
      </c>
      <c r="R9242">
        <v>6.4899999999999999E-2</v>
      </c>
    </row>
    <row r="9243" spans="1:18">
      <c r="A9243" t="s">
        <v>2083</v>
      </c>
      <c r="B9243" t="s">
        <v>2082</v>
      </c>
      <c r="D9243">
        <v>2021</v>
      </c>
      <c r="E9243" t="s">
        <v>2094</v>
      </c>
      <c r="F9243" t="s">
        <v>2301</v>
      </c>
      <c r="I9243" t="s">
        <v>2335</v>
      </c>
      <c r="J9243" t="s">
        <v>2098</v>
      </c>
      <c r="K9243">
        <v>1</v>
      </c>
      <c r="L9243">
        <v>2</v>
      </c>
      <c r="N9243">
        <v>1</v>
      </c>
      <c r="O9243">
        <v>1.5887</v>
      </c>
      <c r="R9243">
        <v>5.2299999999999999E-2</v>
      </c>
    </row>
    <row r="9244" spans="1:18">
      <c r="A9244" t="s">
        <v>2083</v>
      </c>
      <c r="B9244" t="s">
        <v>2082</v>
      </c>
      <c r="D9244">
        <v>2021</v>
      </c>
      <c r="E9244" t="s">
        <v>2094</v>
      </c>
      <c r="F9244" t="s">
        <v>2301</v>
      </c>
      <c r="I9244" t="s">
        <v>2335</v>
      </c>
      <c r="J9244" t="s">
        <v>2098</v>
      </c>
      <c r="K9244">
        <v>2</v>
      </c>
      <c r="L9244">
        <v>3</v>
      </c>
      <c r="N9244">
        <v>1</v>
      </c>
      <c r="O9244">
        <v>1.1494</v>
      </c>
      <c r="R9244">
        <v>3.9800000000000002E-2</v>
      </c>
    </row>
    <row r="9245" spans="1:18">
      <c r="A9245" t="s">
        <v>2083</v>
      </c>
      <c r="B9245" t="s">
        <v>2082</v>
      </c>
      <c r="D9245">
        <v>2021</v>
      </c>
      <c r="E9245" t="s">
        <v>2094</v>
      </c>
      <c r="F9245" t="s">
        <v>2301</v>
      </c>
      <c r="I9245" t="s">
        <v>2335</v>
      </c>
      <c r="J9245" t="s">
        <v>2098</v>
      </c>
      <c r="K9245">
        <v>3</v>
      </c>
      <c r="L9245">
        <v>4</v>
      </c>
      <c r="N9245">
        <v>1</v>
      </c>
      <c r="O9245">
        <v>1.9409000000000001</v>
      </c>
      <c r="R9245">
        <v>4.82E-2</v>
      </c>
    </row>
    <row r="9246" spans="1:18">
      <c r="A9246" t="s">
        <v>2083</v>
      </c>
      <c r="B9246" t="s">
        <v>2082</v>
      </c>
      <c r="D9246">
        <v>2021</v>
      </c>
      <c r="E9246" t="s">
        <v>2094</v>
      </c>
      <c r="F9246" t="s">
        <v>2301</v>
      </c>
      <c r="I9246" t="s">
        <v>2335</v>
      </c>
      <c r="J9246" t="s">
        <v>2098</v>
      </c>
      <c r="K9246">
        <v>4</v>
      </c>
      <c r="L9246">
        <v>5</v>
      </c>
      <c r="N9246">
        <v>1</v>
      </c>
      <c r="O9246">
        <v>1.8513999999999999</v>
      </c>
      <c r="R9246">
        <v>5.6500000000000002E-2</v>
      </c>
    </row>
    <row r="9247" spans="1:18">
      <c r="A9247" t="s">
        <v>2083</v>
      </c>
      <c r="B9247" t="s">
        <v>2082</v>
      </c>
      <c r="D9247">
        <v>2021</v>
      </c>
      <c r="E9247" t="s">
        <v>2094</v>
      </c>
      <c r="F9247" t="s">
        <v>2301</v>
      </c>
      <c r="I9247" t="s">
        <v>2335</v>
      </c>
      <c r="J9247" t="s">
        <v>2098</v>
      </c>
      <c r="K9247">
        <v>5</v>
      </c>
      <c r="L9247">
        <v>6</v>
      </c>
      <c r="N9247">
        <v>1</v>
      </c>
      <c r="O9247">
        <v>2.0259999999999998</v>
      </c>
      <c r="R9247">
        <v>5.2499999999999998E-2</v>
      </c>
    </row>
    <row r="9248" spans="1:18">
      <c r="A9248" t="s">
        <v>2083</v>
      </c>
      <c r="B9248" t="s">
        <v>2082</v>
      </c>
      <c r="D9248">
        <v>2021</v>
      </c>
      <c r="E9248" t="s">
        <v>2094</v>
      </c>
      <c r="F9248" t="s">
        <v>2301</v>
      </c>
      <c r="I9248" t="s">
        <v>2335</v>
      </c>
      <c r="J9248" t="s">
        <v>2098</v>
      </c>
      <c r="K9248">
        <v>6</v>
      </c>
      <c r="L9248">
        <v>7</v>
      </c>
      <c r="N9248">
        <v>1</v>
      </c>
      <c r="O9248">
        <v>1.5462</v>
      </c>
      <c r="R9248">
        <v>4.8599999999999997E-2</v>
      </c>
    </row>
    <row r="9249" spans="1:18">
      <c r="A9249" t="s">
        <v>2083</v>
      </c>
      <c r="B9249" t="s">
        <v>2082</v>
      </c>
      <c r="D9249">
        <v>2021</v>
      </c>
      <c r="E9249" t="s">
        <v>2094</v>
      </c>
      <c r="F9249" t="s">
        <v>2301</v>
      </c>
      <c r="I9249" t="s">
        <v>2335</v>
      </c>
      <c r="J9249" t="s">
        <v>2098</v>
      </c>
      <c r="K9249">
        <v>7</v>
      </c>
      <c r="L9249">
        <v>8</v>
      </c>
      <c r="N9249">
        <v>1</v>
      </c>
      <c r="O9249">
        <v>1.6269</v>
      </c>
      <c r="R9249">
        <v>5.5300000000000002E-2</v>
      </c>
    </row>
    <row r="9250" spans="1:18">
      <c r="A9250" t="s">
        <v>2083</v>
      </c>
      <c r="B9250" t="s">
        <v>2082</v>
      </c>
      <c r="D9250">
        <v>2021</v>
      </c>
      <c r="E9250" t="s">
        <v>2094</v>
      </c>
      <c r="F9250" t="s">
        <v>2301</v>
      </c>
      <c r="I9250" t="s">
        <v>2335</v>
      </c>
      <c r="J9250" t="s">
        <v>2098</v>
      </c>
      <c r="K9250">
        <v>8</v>
      </c>
      <c r="L9250">
        <v>9</v>
      </c>
      <c r="N9250">
        <v>1</v>
      </c>
      <c r="O9250">
        <v>1.7041999999999999</v>
      </c>
      <c r="R9250">
        <v>6.2100000000000002E-2</v>
      </c>
    </row>
    <row r="9251" spans="1:18">
      <c r="A9251" t="s">
        <v>2083</v>
      </c>
      <c r="B9251" t="s">
        <v>2082</v>
      </c>
      <c r="D9251">
        <v>2021</v>
      </c>
      <c r="E9251" t="s">
        <v>2094</v>
      </c>
      <c r="F9251" t="s">
        <v>2301</v>
      </c>
      <c r="I9251" t="s">
        <v>2335</v>
      </c>
      <c r="J9251" t="s">
        <v>2098</v>
      </c>
      <c r="K9251">
        <v>9</v>
      </c>
      <c r="L9251">
        <v>10</v>
      </c>
      <c r="N9251">
        <v>1</v>
      </c>
      <c r="O9251">
        <v>1.9236</v>
      </c>
      <c r="R9251">
        <v>7.1900000000000006E-2</v>
      </c>
    </row>
    <row r="9252" spans="1:18">
      <c r="A9252" t="s">
        <v>2083</v>
      </c>
      <c r="B9252" t="s">
        <v>2082</v>
      </c>
      <c r="D9252">
        <v>2021</v>
      </c>
      <c r="E9252" t="s">
        <v>2094</v>
      </c>
      <c r="F9252" t="s">
        <v>2301</v>
      </c>
      <c r="I9252" t="s">
        <v>2335</v>
      </c>
      <c r="J9252" t="s">
        <v>2098</v>
      </c>
      <c r="K9252">
        <v>10</v>
      </c>
      <c r="L9252">
        <v>11</v>
      </c>
      <c r="N9252">
        <v>1</v>
      </c>
      <c r="O9252">
        <v>2.3910999999999998</v>
      </c>
      <c r="R9252">
        <v>8.1699999999999995E-2</v>
      </c>
    </row>
    <row r="9253" spans="1:18">
      <c r="A9253" t="s">
        <v>2083</v>
      </c>
      <c r="B9253" t="s">
        <v>2082</v>
      </c>
      <c r="D9253">
        <v>2021</v>
      </c>
      <c r="E9253" t="s">
        <v>2094</v>
      </c>
      <c r="F9253" t="s">
        <v>2301</v>
      </c>
      <c r="I9253" t="s">
        <v>2335</v>
      </c>
      <c r="J9253" t="s">
        <v>2098</v>
      </c>
      <c r="K9253">
        <v>11</v>
      </c>
      <c r="L9253">
        <v>12</v>
      </c>
      <c r="N9253">
        <v>1</v>
      </c>
      <c r="O9253">
        <v>1.4151</v>
      </c>
      <c r="R9253">
        <v>7.9699999999999993E-2</v>
      </c>
    </row>
    <row r="9254" spans="1:18">
      <c r="A9254" t="s">
        <v>2083</v>
      </c>
      <c r="B9254" t="s">
        <v>2082</v>
      </c>
      <c r="D9254">
        <v>2021</v>
      </c>
      <c r="E9254" t="s">
        <v>2094</v>
      </c>
      <c r="F9254" t="s">
        <v>2301</v>
      </c>
      <c r="I9254" t="s">
        <v>2335</v>
      </c>
      <c r="J9254" t="s">
        <v>2098</v>
      </c>
      <c r="K9254">
        <v>12</v>
      </c>
      <c r="L9254">
        <v>13</v>
      </c>
      <c r="N9254">
        <v>1</v>
      </c>
      <c r="O9254">
        <v>1.4469000000000001</v>
      </c>
      <c r="R9254">
        <v>6.3E-2</v>
      </c>
    </row>
    <row r="9255" spans="1:18">
      <c r="A9255" t="s">
        <v>2083</v>
      </c>
      <c r="B9255" t="s">
        <v>2082</v>
      </c>
      <c r="D9255">
        <v>2021</v>
      </c>
      <c r="E9255" t="s">
        <v>2094</v>
      </c>
      <c r="F9255" t="s">
        <v>2301</v>
      </c>
      <c r="I9255" t="s">
        <v>2335</v>
      </c>
      <c r="J9255" t="s">
        <v>2098</v>
      </c>
      <c r="K9255">
        <v>13</v>
      </c>
      <c r="L9255">
        <v>14</v>
      </c>
      <c r="N9255">
        <v>1</v>
      </c>
      <c r="O9255">
        <v>1.7796000000000001</v>
      </c>
      <c r="R9255">
        <v>4.6199999999999998E-2</v>
      </c>
    </row>
    <row r="9256" spans="1:18">
      <c r="A9256" t="s">
        <v>2083</v>
      </c>
      <c r="B9256" t="s">
        <v>2082</v>
      </c>
      <c r="D9256">
        <v>2021</v>
      </c>
      <c r="E9256" t="s">
        <v>2094</v>
      </c>
      <c r="F9256" t="s">
        <v>2301</v>
      </c>
      <c r="I9256" t="s">
        <v>2335</v>
      </c>
      <c r="J9256" t="s">
        <v>2098</v>
      </c>
      <c r="K9256">
        <v>14</v>
      </c>
      <c r="L9256">
        <v>15</v>
      </c>
      <c r="N9256">
        <v>1</v>
      </c>
      <c r="O9256">
        <v>1.9666999999999999</v>
      </c>
      <c r="R9256">
        <v>0.10059999999999999</v>
      </c>
    </row>
    <row r="9257" spans="1:18">
      <c r="A9257" t="s">
        <v>2083</v>
      </c>
      <c r="B9257" t="s">
        <v>2082</v>
      </c>
      <c r="D9257">
        <v>2021</v>
      </c>
      <c r="E9257" t="s">
        <v>2094</v>
      </c>
      <c r="F9257" t="s">
        <v>2301</v>
      </c>
      <c r="I9257" t="s">
        <v>2335</v>
      </c>
      <c r="J9257" t="s">
        <v>2098</v>
      </c>
      <c r="K9257">
        <v>15</v>
      </c>
      <c r="L9257">
        <v>16</v>
      </c>
      <c r="N9257">
        <v>1</v>
      </c>
      <c r="O9257">
        <v>1.6407</v>
      </c>
      <c r="R9257">
        <v>0.15490000000000001</v>
      </c>
    </row>
    <row r="9258" spans="1:18">
      <c r="A9258" t="s">
        <v>2083</v>
      </c>
      <c r="B9258" t="s">
        <v>2082</v>
      </c>
      <c r="D9258">
        <v>2021</v>
      </c>
      <c r="E9258" t="s">
        <v>2094</v>
      </c>
      <c r="F9258" t="s">
        <v>2301</v>
      </c>
      <c r="I9258" t="s">
        <v>2335</v>
      </c>
      <c r="J9258" t="s">
        <v>2098</v>
      </c>
      <c r="K9258">
        <v>16</v>
      </c>
      <c r="L9258">
        <v>17</v>
      </c>
      <c r="N9258">
        <v>1</v>
      </c>
      <c r="O9258">
        <v>1.9365000000000001</v>
      </c>
      <c r="R9258">
        <v>0.1361</v>
      </c>
    </row>
    <row r="9259" spans="1:18">
      <c r="A9259" t="s">
        <v>2083</v>
      </c>
      <c r="B9259" t="s">
        <v>2082</v>
      </c>
      <c r="D9259">
        <v>2021</v>
      </c>
      <c r="E9259" t="s">
        <v>2094</v>
      </c>
      <c r="F9259" t="s">
        <v>2301</v>
      </c>
      <c r="I9259" t="s">
        <v>2335</v>
      </c>
      <c r="J9259" t="s">
        <v>2098</v>
      </c>
      <c r="K9259">
        <v>17</v>
      </c>
      <c r="L9259">
        <v>18</v>
      </c>
      <c r="N9259">
        <v>1</v>
      </c>
      <c r="O9259">
        <v>1.3472</v>
      </c>
      <c r="R9259">
        <v>0.1173</v>
      </c>
    </row>
    <row r="9260" spans="1:18">
      <c r="A9260" t="s">
        <v>2083</v>
      </c>
      <c r="B9260" t="s">
        <v>2082</v>
      </c>
      <c r="D9260">
        <v>2021</v>
      </c>
      <c r="E9260" t="s">
        <v>2094</v>
      </c>
      <c r="F9260" t="s">
        <v>2301</v>
      </c>
      <c r="I9260" t="s">
        <v>2335</v>
      </c>
      <c r="J9260" t="s">
        <v>2098</v>
      </c>
      <c r="K9260">
        <v>18</v>
      </c>
      <c r="L9260">
        <v>19</v>
      </c>
      <c r="N9260">
        <v>1</v>
      </c>
      <c r="O9260">
        <v>1.5035000000000001</v>
      </c>
      <c r="R9260">
        <v>8.9200000000000002E-2</v>
      </c>
    </row>
    <row r="9261" spans="1:18">
      <c r="A9261" t="s">
        <v>2083</v>
      </c>
      <c r="B9261" t="s">
        <v>2082</v>
      </c>
      <c r="D9261">
        <v>2021</v>
      </c>
      <c r="E9261" t="s">
        <v>2094</v>
      </c>
      <c r="F9261" t="s">
        <v>2301</v>
      </c>
      <c r="I9261" t="s">
        <v>2335</v>
      </c>
      <c r="J9261" t="s">
        <v>2098</v>
      </c>
      <c r="K9261">
        <v>19</v>
      </c>
      <c r="L9261">
        <v>20</v>
      </c>
      <c r="N9261">
        <v>1</v>
      </c>
      <c r="O9261">
        <v>2.0762999999999998</v>
      </c>
      <c r="R9261">
        <v>6.1199999999999997E-2</v>
      </c>
    </row>
    <row r="9262" spans="1:18">
      <c r="A9262" t="s">
        <v>2083</v>
      </c>
      <c r="B9262" t="s">
        <v>2082</v>
      </c>
      <c r="D9262">
        <v>2021</v>
      </c>
      <c r="E9262" t="s">
        <v>2094</v>
      </c>
      <c r="F9262" t="s">
        <v>2301</v>
      </c>
      <c r="I9262" t="s">
        <v>2335</v>
      </c>
      <c r="J9262" t="s">
        <v>2098</v>
      </c>
      <c r="K9262">
        <v>20</v>
      </c>
      <c r="L9262">
        <v>24</v>
      </c>
      <c r="N9262">
        <v>4</v>
      </c>
      <c r="O9262">
        <v>1.2093</v>
      </c>
      <c r="R9262">
        <v>3.1300000000000001E-2</v>
      </c>
    </row>
    <row r="9263" spans="1:18">
      <c r="A9263" t="s">
        <v>2083</v>
      </c>
      <c r="B9263" t="s">
        <v>2082</v>
      </c>
      <c r="D9263">
        <v>2021</v>
      </c>
      <c r="E9263" t="s">
        <v>2094</v>
      </c>
      <c r="F9263" t="s">
        <v>2301</v>
      </c>
      <c r="I9263" t="s">
        <v>2335</v>
      </c>
      <c r="J9263" t="s">
        <v>2098</v>
      </c>
      <c r="K9263">
        <v>24</v>
      </c>
      <c r="L9263">
        <v>28</v>
      </c>
      <c r="N9263">
        <v>4</v>
      </c>
      <c r="O9263">
        <v>1.7526999999999999</v>
      </c>
      <c r="R9263">
        <v>7.4200000000000002E-2</v>
      </c>
    </row>
    <row r="9264" spans="1:18">
      <c r="A9264" t="s">
        <v>2083</v>
      </c>
      <c r="B9264" t="s">
        <v>2082</v>
      </c>
      <c r="D9264">
        <v>2021</v>
      </c>
      <c r="E9264" t="s">
        <v>2094</v>
      </c>
      <c r="F9264" t="s">
        <v>2301</v>
      </c>
      <c r="I9264" t="s">
        <v>2335</v>
      </c>
      <c r="J9264" t="s">
        <v>2098</v>
      </c>
      <c r="K9264">
        <v>28</v>
      </c>
      <c r="L9264">
        <v>32</v>
      </c>
      <c r="N9264">
        <v>4</v>
      </c>
      <c r="O9264">
        <v>1.879</v>
      </c>
      <c r="R9264">
        <v>0.1028</v>
      </c>
    </row>
    <row r="9265" spans="1:18">
      <c r="A9265" t="s">
        <v>2083</v>
      </c>
      <c r="B9265" t="s">
        <v>2082</v>
      </c>
      <c r="D9265">
        <v>2021</v>
      </c>
      <c r="E9265" t="s">
        <v>2094</v>
      </c>
      <c r="F9265" t="s">
        <v>2301</v>
      </c>
      <c r="I9265" t="s">
        <v>2335</v>
      </c>
      <c r="J9265" t="s">
        <v>2098</v>
      </c>
      <c r="K9265">
        <v>32</v>
      </c>
      <c r="L9265">
        <v>36</v>
      </c>
      <c r="N9265">
        <v>4</v>
      </c>
      <c r="O9265">
        <v>1.6953</v>
      </c>
      <c r="R9265">
        <v>2.18E-2</v>
      </c>
    </row>
    <row r="9266" spans="1:18">
      <c r="A9266" t="s">
        <v>2083</v>
      </c>
      <c r="B9266" t="s">
        <v>2082</v>
      </c>
      <c r="D9266">
        <v>2021</v>
      </c>
      <c r="E9266" t="s">
        <v>2094</v>
      </c>
      <c r="F9266" t="s">
        <v>2301</v>
      </c>
      <c r="I9266" t="s">
        <v>2335</v>
      </c>
      <c r="J9266" t="s">
        <v>2098</v>
      </c>
      <c r="K9266">
        <v>36</v>
      </c>
      <c r="L9266">
        <v>40</v>
      </c>
      <c r="N9266">
        <v>4</v>
      </c>
      <c r="O9266">
        <v>1.6974</v>
      </c>
      <c r="R9266">
        <v>3.8699999999999998E-2</v>
      </c>
    </row>
    <row r="9267" spans="1:18">
      <c r="A9267" t="s">
        <v>2083</v>
      </c>
      <c r="B9267" t="s">
        <v>2082</v>
      </c>
      <c r="D9267">
        <v>2021</v>
      </c>
      <c r="E9267" t="s">
        <v>2094</v>
      </c>
      <c r="F9267" t="s">
        <v>2301</v>
      </c>
      <c r="I9267" t="s">
        <v>2335</v>
      </c>
      <c r="J9267" t="s">
        <v>2098</v>
      </c>
      <c r="K9267">
        <v>40</v>
      </c>
      <c r="L9267">
        <v>44</v>
      </c>
      <c r="N9267">
        <v>4</v>
      </c>
      <c r="O9267">
        <v>1.7287999999999999</v>
      </c>
      <c r="R9267">
        <v>4.4299999999999999E-2</v>
      </c>
    </row>
    <row r="9268" spans="1:18">
      <c r="A9268" t="s">
        <v>2083</v>
      </c>
      <c r="B9268" t="s">
        <v>2082</v>
      </c>
      <c r="D9268">
        <v>2021</v>
      </c>
      <c r="E9268" t="s">
        <v>2094</v>
      </c>
      <c r="F9268" t="s">
        <v>2301</v>
      </c>
      <c r="I9268" t="s">
        <v>2335</v>
      </c>
      <c r="J9268" t="s">
        <v>2098</v>
      </c>
      <c r="K9268">
        <v>44</v>
      </c>
      <c r="L9268">
        <v>48</v>
      </c>
      <c r="N9268">
        <v>4</v>
      </c>
      <c r="O9268">
        <v>1.5077</v>
      </c>
      <c r="R9268">
        <v>5.74E-2</v>
      </c>
    </row>
    <row r="9269" spans="1:18">
      <c r="A9269" t="s">
        <v>2083</v>
      </c>
      <c r="B9269" t="s">
        <v>2082</v>
      </c>
      <c r="D9269">
        <v>2021</v>
      </c>
      <c r="E9269" t="s">
        <v>2094</v>
      </c>
      <c r="F9269" t="s">
        <v>2301</v>
      </c>
      <c r="I9269" t="s">
        <v>2335</v>
      </c>
      <c r="J9269" t="s">
        <v>2098</v>
      </c>
      <c r="K9269">
        <v>48</v>
      </c>
      <c r="L9269">
        <v>52</v>
      </c>
      <c r="N9269">
        <v>4</v>
      </c>
      <c r="O9269">
        <v>1.6835</v>
      </c>
      <c r="R9269">
        <v>0.1072</v>
      </c>
    </row>
    <row r="9270" spans="1:18">
      <c r="A9270" t="s">
        <v>2083</v>
      </c>
      <c r="B9270" t="s">
        <v>2082</v>
      </c>
      <c r="D9270">
        <v>2021</v>
      </c>
      <c r="E9270" t="s">
        <v>2094</v>
      </c>
      <c r="F9270" t="s">
        <v>2301</v>
      </c>
      <c r="I9270" t="s">
        <v>2335</v>
      </c>
      <c r="J9270" t="s">
        <v>2098</v>
      </c>
      <c r="K9270">
        <v>52</v>
      </c>
      <c r="L9270">
        <v>56</v>
      </c>
      <c r="N9270">
        <v>4</v>
      </c>
      <c r="O9270">
        <v>1.3791</v>
      </c>
      <c r="R9270">
        <v>3.9899999999999998E-2</v>
      </c>
    </row>
    <row r="9271" spans="1:18">
      <c r="A9271" t="s">
        <v>2083</v>
      </c>
      <c r="B9271" t="s">
        <v>2082</v>
      </c>
      <c r="D9271">
        <v>2021</v>
      </c>
      <c r="E9271" t="s">
        <v>2094</v>
      </c>
      <c r="F9271" t="s">
        <v>2301</v>
      </c>
      <c r="G9271">
        <v>-34.877110000000002</v>
      </c>
      <c r="H9271">
        <v>138.46700000000001</v>
      </c>
      <c r="I9271" t="s">
        <v>2332</v>
      </c>
      <c r="J9271" t="s">
        <v>2097</v>
      </c>
      <c r="K9271">
        <v>0</v>
      </c>
      <c r="L9271">
        <v>0.5</v>
      </c>
      <c r="N9271">
        <v>0.5</v>
      </c>
      <c r="O9271">
        <v>0.74470000000000003</v>
      </c>
      <c r="R9271">
        <v>0.1983</v>
      </c>
    </row>
    <row r="9272" spans="1:18">
      <c r="A9272" t="s">
        <v>2083</v>
      </c>
      <c r="B9272" t="s">
        <v>2082</v>
      </c>
      <c r="D9272">
        <v>2021</v>
      </c>
      <c r="E9272" t="s">
        <v>2094</v>
      </c>
      <c r="F9272" t="s">
        <v>2301</v>
      </c>
      <c r="G9272">
        <v>-34.877110000000002</v>
      </c>
      <c r="H9272">
        <v>138.46700000000001</v>
      </c>
      <c r="I9272" t="s">
        <v>2332</v>
      </c>
      <c r="J9272" t="s">
        <v>2097</v>
      </c>
      <c r="K9272">
        <v>0.5</v>
      </c>
      <c r="L9272">
        <v>1</v>
      </c>
      <c r="N9272">
        <v>0.5</v>
      </c>
      <c r="O9272">
        <v>0.82479999999999998</v>
      </c>
      <c r="R9272">
        <v>0.1399</v>
      </c>
    </row>
    <row r="9273" spans="1:18">
      <c r="A9273" t="s">
        <v>2083</v>
      </c>
      <c r="B9273" t="s">
        <v>2082</v>
      </c>
      <c r="D9273">
        <v>2021</v>
      </c>
      <c r="E9273" t="s">
        <v>2094</v>
      </c>
      <c r="F9273" t="s">
        <v>2301</v>
      </c>
      <c r="G9273">
        <v>-34.877110000000002</v>
      </c>
      <c r="H9273">
        <v>138.46700000000001</v>
      </c>
      <c r="I9273" t="s">
        <v>2332</v>
      </c>
      <c r="J9273" t="s">
        <v>2097</v>
      </c>
      <c r="K9273">
        <v>1</v>
      </c>
      <c r="L9273">
        <v>1.5</v>
      </c>
      <c r="N9273">
        <v>0.5</v>
      </c>
      <c r="O9273">
        <v>0.99419999999999997</v>
      </c>
      <c r="R9273">
        <v>8.1600000000000006E-2</v>
      </c>
    </row>
    <row r="9274" spans="1:18">
      <c r="A9274" t="s">
        <v>2083</v>
      </c>
      <c r="B9274" t="s">
        <v>2082</v>
      </c>
      <c r="D9274">
        <v>2021</v>
      </c>
      <c r="E9274" t="s">
        <v>2094</v>
      </c>
      <c r="F9274" t="s">
        <v>2301</v>
      </c>
      <c r="G9274">
        <v>-34.877110000000002</v>
      </c>
      <c r="H9274">
        <v>138.46700000000001</v>
      </c>
      <c r="I9274" t="s">
        <v>2332</v>
      </c>
      <c r="J9274" t="s">
        <v>2097</v>
      </c>
      <c r="K9274">
        <v>1.5</v>
      </c>
      <c r="L9274">
        <v>2</v>
      </c>
      <c r="N9274">
        <v>0.5</v>
      </c>
      <c r="O9274">
        <v>1.0055000000000001</v>
      </c>
      <c r="R9274">
        <v>8.6099999999999996E-2</v>
      </c>
    </row>
    <row r="9275" spans="1:18">
      <c r="A9275" t="s">
        <v>2083</v>
      </c>
      <c r="B9275" t="s">
        <v>2082</v>
      </c>
      <c r="D9275">
        <v>2021</v>
      </c>
      <c r="E9275" t="s">
        <v>2094</v>
      </c>
      <c r="F9275" t="s">
        <v>2301</v>
      </c>
      <c r="G9275">
        <v>-34.877110000000002</v>
      </c>
      <c r="H9275">
        <v>138.46700000000001</v>
      </c>
      <c r="I9275" t="s">
        <v>2332</v>
      </c>
      <c r="J9275" t="s">
        <v>2097</v>
      </c>
      <c r="K9275">
        <v>2</v>
      </c>
      <c r="L9275">
        <v>2.5</v>
      </c>
      <c r="N9275">
        <v>0.5</v>
      </c>
      <c r="O9275">
        <v>1.3855</v>
      </c>
      <c r="R9275">
        <v>9.0700000000000003E-2</v>
      </c>
    </row>
    <row r="9276" spans="1:18">
      <c r="A9276" t="s">
        <v>2083</v>
      </c>
      <c r="B9276" t="s">
        <v>2082</v>
      </c>
      <c r="D9276">
        <v>2021</v>
      </c>
      <c r="E9276" t="s">
        <v>2094</v>
      </c>
      <c r="F9276" t="s">
        <v>2301</v>
      </c>
      <c r="G9276">
        <v>-34.877110000000002</v>
      </c>
      <c r="H9276">
        <v>138.46700000000001</v>
      </c>
      <c r="I9276" t="s">
        <v>2332</v>
      </c>
      <c r="J9276" t="s">
        <v>2097</v>
      </c>
      <c r="K9276">
        <v>2.5</v>
      </c>
      <c r="L9276">
        <v>3</v>
      </c>
      <c r="N9276">
        <v>0.5</v>
      </c>
      <c r="O9276">
        <v>2.1833</v>
      </c>
      <c r="R9276">
        <v>8.8900000000000007E-2</v>
      </c>
    </row>
    <row r="9277" spans="1:18">
      <c r="A9277" t="s">
        <v>2083</v>
      </c>
      <c r="B9277" t="s">
        <v>2082</v>
      </c>
      <c r="D9277">
        <v>2021</v>
      </c>
      <c r="E9277" t="s">
        <v>2094</v>
      </c>
      <c r="F9277" t="s">
        <v>2301</v>
      </c>
      <c r="G9277">
        <v>-34.877110000000002</v>
      </c>
      <c r="H9277">
        <v>138.46700000000001</v>
      </c>
      <c r="I9277" t="s">
        <v>2332</v>
      </c>
      <c r="J9277" t="s">
        <v>2097</v>
      </c>
      <c r="K9277">
        <v>3</v>
      </c>
      <c r="L9277">
        <v>3.5</v>
      </c>
      <c r="N9277">
        <v>0.5</v>
      </c>
      <c r="O9277">
        <v>1.7829999999999999</v>
      </c>
      <c r="R9277">
        <v>8.7099999999999997E-2</v>
      </c>
    </row>
    <row r="9278" spans="1:18">
      <c r="A9278" t="s">
        <v>2083</v>
      </c>
      <c r="B9278" t="s">
        <v>2082</v>
      </c>
      <c r="D9278">
        <v>2021</v>
      </c>
      <c r="E9278" t="s">
        <v>2094</v>
      </c>
      <c r="F9278" t="s">
        <v>2301</v>
      </c>
      <c r="G9278">
        <v>-34.877110000000002</v>
      </c>
      <c r="H9278">
        <v>138.46700000000001</v>
      </c>
      <c r="I9278" t="s">
        <v>2332</v>
      </c>
      <c r="J9278" t="s">
        <v>2097</v>
      </c>
      <c r="K9278">
        <v>3.5</v>
      </c>
      <c r="L9278">
        <v>4</v>
      </c>
      <c r="N9278">
        <v>0.5</v>
      </c>
      <c r="O9278">
        <v>1.7738</v>
      </c>
      <c r="R9278">
        <v>8.8999999999999996E-2</v>
      </c>
    </row>
    <row r="9279" spans="1:18">
      <c r="A9279" t="s">
        <v>2083</v>
      </c>
      <c r="B9279" t="s">
        <v>2082</v>
      </c>
      <c r="D9279">
        <v>2021</v>
      </c>
      <c r="E9279" t="s">
        <v>2094</v>
      </c>
      <c r="F9279" t="s">
        <v>2301</v>
      </c>
      <c r="G9279">
        <v>-34.877110000000002</v>
      </c>
      <c r="H9279">
        <v>138.46700000000001</v>
      </c>
      <c r="I9279" t="s">
        <v>2332</v>
      </c>
      <c r="J9279" t="s">
        <v>2097</v>
      </c>
      <c r="K9279">
        <v>4</v>
      </c>
      <c r="L9279">
        <v>4.5</v>
      </c>
      <c r="N9279">
        <v>0.5</v>
      </c>
      <c r="O9279">
        <v>1.8132999999999999</v>
      </c>
      <c r="R9279">
        <v>9.0800000000000006E-2</v>
      </c>
    </row>
    <row r="9280" spans="1:18">
      <c r="A9280" t="s">
        <v>2083</v>
      </c>
      <c r="B9280" t="s">
        <v>2082</v>
      </c>
      <c r="D9280">
        <v>2021</v>
      </c>
      <c r="E9280" t="s">
        <v>2094</v>
      </c>
      <c r="F9280" t="s">
        <v>2301</v>
      </c>
      <c r="G9280">
        <v>-34.877110000000002</v>
      </c>
      <c r="H9280">
        <v>138.46700000000001</v>
      </c>
      <c r="I9280" t="s">
        <v>2332</v>
      </c>
      <c r="J9280" t="s">
        <v>2097</v>
      </c>
      <c r="K9280">
        <v>4.5</v>
      </c>
      <c r="L9280">
        <v>5</v>
      </c>
      <c r="N9280">
        <v>0.5</v>
      </c>
      <c r="O9280">
        <v>2.0280999999999998</v>
      </c>
      <c r="R9280">
        <v>8.5900000000000004E-2</v>
      </c>
    </row>
    <row r="9281" spans="1:18">
      <c r="A9281" t="s">
        <v>2083</v>
      </c>
      <c r="B9281" t="s">
        <v>2082</v>
      </c>
      <c r="D9281">
        <v>2021</v>
      </c>
      <c r="E9281" t="s">
        <v>2094</v>
      </c>
      <c r="F9281" t="s">
        <v>2301</v>
      </c>
      <c r="G9281">
        <v>-34.877110000000002</v>
      </c>
      <c r="H9281">
        <v>138.46700000000001</v>
      </c>
      <c r="I9281" t="s">
        <v>2332</v>
      </c>
      <c r="J9281" t="s">
        <v>2097</v>
      </c>
      <c r="K9281">
        <v>5</v>
      </c>
      <c r="L9281">
        <v>5.5</v>
      </c>
      <c r="N9281">
        <v>0.5</v>
      </c>
      <c r="O9281">
        <v>1.5667</v>
      </c>
      <c r="R9281">
        <v>8.1000000000000003E-2</v>
      </c>
    </row>
    <row r="9282" spans="1:18">
      <c r="A9282" t="s">
        <v>2083</v>
      </c>
      <c r="B9282" t="s">
        <v>2082</v>
      </c>
      <c r="D9282">
        <v>2021</v>
      </c>
      <c r="E9282" t="s">
        <v>2094</v>
      </c>
      <c r="F9282" t="s">
        <v>2301</v>
      </c>
      <c r="G9282">
        <v>-34.877110000000002</v>
      </c>
      <c r="H9282">
        <v>138.46700000000001</v>
      </c>
      <c r="I9282" t="s">
        <v>2332</v>
      </c>
      <c r="J9282" t="s">
        <v>2097</v>
      </c>
      <c r="K9282">
        <v>5.5</v>
      </c>
      <c r="L9282">
        <v>6</v>
      </c>
      <c r="N9282">
        <v>0.5</v>
      </c>
      <c r="O9282">
        <v>1.7364999999999999</v>
      </c>
      <c r="R9282">
        <v>8.8200000000000001E-2</v>
      </c>
    </row>
    <row r="9283" spans="1:18">
      <c r="A9283" t="s">
        <v>2083</v>
      </c>
      <c r="B9283" t="s">
        <v>2082</v>
      </c>
      <c r="D9283">
        <v>2021</v>
      </c>
      <c r="E9283" t="s">
        <v>2094</v>
      </c>
      <c r="F9283" t="s">
        <v>2301</v>
      </c>
      <c r="G9283">
        <v>-34.877110000000002</v>
      </c>
      <c r="H9283">
        <v>138.46700000000001</v>
      </c>
      <c r="I9283" t="s">
        <v>2332</v>
      </c>
      <c r="J9283" t="s">
        <v>2097</v>
      </c>
      <c r="K9283">
        <v>6</v>
      </c>
      <c r="L9283">
        <v>6.5</v>
      </c>
      <c r="N9283">
        <v>0.5</v>
      </c>
      <c r="O9283">
        <v>1.7870999999999999</v>
      </c>
      <c r="R9283">
        <v>9.5399999999999999E-2</v>
      </c>
    </row>
    <row r="9284" spans="1:18">
      <c r="A9284" t="s">
        <v>2083</v>
      </c>
      <c r="B9284" t="s">
        <v>2082</v>
      </c>
      <c r="D9284">
        <v>2021</v>
      </c>
      <c r="E9284" t="s">
        <v>2094</v>
      </c>
      <c r="F9284" t="s">
        <v>2301</v>
      </c>
      <c r="G9284">
        <v>-34.877110000000002</v>
      </c>
      <c r="H9284">
        <v>138.46700000000001</v>
      </c>
      <c r="I9284" t="s">
        <v>2332</v>
      </c>
      <c r="J9284" t="s">
        <v>2097</v>
      </c>
      <c r="K9284">
        <v>6.5</v>
      </c>
      <c r="L9284">
        <v>7</v>
      </c>
      <c r="N9284">
        <v>0.5</v>
      </c>
      <c r="O9284">
        <v>1.3761000000000001</v>
      </c>
      <c r="R9284">
        <v>9.7100000000000006E-2</v>
      </c>
    </row>
    <row r="9285" spans="1:18">
      <c r="A9285" t="s">
        <v>2083</v>
      </c>
      <c r="B9285" t="s">
        <v>2082</v>
      </c>
      <c r="D9285">
        <v>2021</v>
      </c>
      <c r="E9285" t="s">
        <v>2094</v>
      </c>
      <c r="F9285" t="s">
        <v>2301</v>
      </c>
      <c r="G9285">
        <v>-34.877110000000002</v>
      </c>
      <c r="H9285">
        <v>138.46700000000001</v>
      </c>
      <c r="I9285" t="s">
        <v>2332</v>
      </c>
      <c r="J9285" t="s">
        <v>2097</v>
      </c>
      <c r="K9285">
        <v>7</v>
      </c>
      <c r="L9285">
        <v>7.5</v>
      </c>
      <c r="N9285">
        <v>0.5</v>
      </c>
      <c r="O9285">
        <v>2.1467999999999998</v>
      </c>
      <c r="R9285">
        <v>9.8799999999999999E-2</v>
      </c>
    </row>
    <row r="9286" spans="1:18">
      <c r="A9286" t="s">
        <v>2083</v>
      </c>
      <c r="B9286" t="s">
        <v>2082</v>
      </c>
      <c r="D9286">
        <v>2021</v>
      </c>
      <c r="E9286" t="s">
        <v>2094</v>
      </c>
      <c r="F9286" t="s">
        <v>2301</v>
      </c>
      <c r="G9286">
        <v>-34.877110000000002</v>
      </c>
      <c r="H9286">
        <v>138.46700000000001</v>
      </c>
      <c r="I9286" t="s">
        <v>2332</v>
      </c>
      <c r="J9286" t="s">
        <v>2097</v>
      </c>
      <c r="K9286">
        <v>7.5</v>
      </c>
      <c r="L9286">
        <v>8</v>
      </c>
      <c r="N9286">
        <v>0.5</v>
      </c>
      <c r="O9286">
        <v>2.1556999999999999</v>
      </c>
      <c r="R9286">
        <v>0.1163</v>
      </c>
    </row>
    <row r="9287" spans="1:18">
      <c r="A9287" t="s">
        <v>2083</v>
      </c>
      <c r="B9287" t="s">
        <v>2082</v>
      </c>
      <c r="D9287">
        <v>2021</v>
      </c>
      <c r="E9287" t="s">
        <v>2094</v>
      </c>
      <c r="F9287" t="s">
        <v>2301</v>
      </c>
      <c r="G9287">
        <v>-34.877110000000002</v>
      </c>
      <c r="H9287">
        <v>138.46700000000001</v>
      </c>
      <c r="I9287" t="s">
        <v>2332</v>
      </c>
      <c r="J9287" t="s">
        <v>2097</v>
      </c>
      <c r="K9287">
        <v>8</v>
      </c>
      <c r="L9287">
        <v>8.5</v>
      </c>
      <c r="N9287">
        <v>0.5</v>
      </c>
      <c r="O9287">
        <v>1.8754999999999999</v>
      </c>
      <c r="R9287">
        <v>0.1338</v>
      </c>
    </row>
    <row r="9288" spans="1:18">
      <c r="A9288" t="s">
        <v>2083</v>
      </c>
      <c r="B9288" t="s">
        <v>2082</v>
      </c>
      <c r="D9288">
        <v>2021</v>
      </c>
      <c r="E9288" t="s">
        <v>2094</v>
      </c>
      <c r="F9288" t="s">
        <v>2301</v>
      </c>
      <c r="G9288">
        <v>-34.877110000000002</v>
      </c>
      <c r="H9288">
        <v>138.46700000000001</v>
      </c>
      <c r="I9288" t="s">
        <v>2332</v>
      </c>
      <c r="J9288" t="s">
        <v>2097</v>
      </c>
      <c r="K9288">
        <v>8.5</v>
      </c>
      <c r="L9288">
        <v>9</v>
      </c>
      <c r="N9288">
        <v>0.5</v>
      </c>
      <c r="O9288">
        <v>1.5236000000000001</v>
      </c>
      <c r="R9288">
        <v>0.1489</v>
      </c>
    </row>
    <row r="9289" spans="1:18">
      <c r="A9289" t="s">
        <v>2083</v>
      </c>
      <c r="B9289" t="s">
        <v>2082</v>
      </c>
      <c r="D9289">
        <v>2021</v>
      </c>
      <c r="E9289" t="s">
        <v>2094</v>
      </c>
      <c r="F9289" t="s">
        <v>2301</v>
      </c>
      <c r="G9289">
        <v>-34.877110000000002</v>
      </c>
      <c r="H9289">
        <v>138.46700000000001</v>
      </c>
      <c r="I9289" t="s">
        <v>2332</v>
      </c>
      <c r="J9289" t="s">
        <v>2097</v>
      </c>
      <c r="K9289">
        <v>9</v>
      </c>
      <c r="L9289">
        <v>9.5</v>
      </c>
      <c r="N9289">
        <v>0.5</v>
      </c>
      <c r="O9289">
        <v>1.4674</v>
      </c>
      <c r="R9289">
        <v>0.16400000000000001</v>
      </c>
    </row>
    <row r="9290" spans="1:18">
      <c r="A9290" t="s">
        <v>2083</v>
      </c>
      <c r="B9290" t="s">
        <v>2082</v>
      </c>
      <c r="D9290">
        <v>2021</v>
      </c>
      <c r="E9290" t="s">
        <v>2094</v>
      </c>
      <c r="F9290" t="s">
        <v>2301</v>
      </c>
      <c r="G9290">
        <v>-34.877110000000002</v>
      </c>
      <c r="H9290">
        <v>138.46700000000001</v>
      </c>
      <c r="I9290" t="s">
        <v>2332</v>
      </c>
      <c r="J9290" t="s">
        <v>2097</v>
      </c>
      <c r="K9290">
        <v>9.5</v>
      </c>
      <c r="L9290">
        <v>10</v>
      </c>
      <c r="N9290">
        <v>0.5</v>
      </c>
      <c r="O9290">
        <v>1.8456999999999999</v>
      </c>
      <c r="R9290">
        <v>0.1648</v>
      </c>
    </row>
    <row r="9291" spans="1:18">
      <c r="A9291" t="s">
        <v>2083</v>
      </c>
      <c r="B9291" t="s">
        <v>2082</v>
      </c>
      <c r="D9291">
        <v>2021</v>
      </c>
      <c r="E9291" t="s">
        <v>2094</v>
      </c>
      <c r="F9291" t="s">
        <v>2301</v>
      </c>
      <c r="G9291">
        <v>-34.877110000000002</v>
      </c>
      <c r="H9291">
        <v>138.46700000000001</v>
      </c>
      <c r="I9291" t="s">
        <v>2332</v>
      </c>
      <c r="J9291" t="s">
        <v>2097</v>
      </c>
      <c r="K9291">
        <v>10</v>
      </c>
      <c r="L9291">
        <v>10.5</v>
      </c>
      <c r="N9291">
        <v>0.5</v>
      </c>
      <c r="O9291">
        <v>1.4077999999999999</v>
      </c>
      <c r="R9291">
        <v>0.1656</v>
      </c>
    </row>
    <row r="9292" spans="1:18">
      <c r="A9292" t="s">
        <v>2083</v>
      </c>
      <c r="B9292" t="s">
        <v>2082</v>
      </c>
      <c r="D9292">
        <v>2021</v>
      </c>
      <c r="E9292" t="s">
        <v>2094</v>
      </c>
      <c r="F9292" t="s">
        <v>2301</v>
      </c>
      <c r="G9292">
        <v>-34.877110000000002</v>
      </c>
      <c r="H9292">
        <v>138.46700000000001</v>
      </c>
      <c r="I9292" t="s">
        <v>2332</v>
      </c>
      <c r="J9292" t="s">
        <v>2097</v>
      </c>
      <c r="K9292">
        <v>10.5</v>
      </c>
      <c r="L9292">
        <v>11</v>
      </c>
      <c r="N9292">
        <v>0.5</v>
      </c>
      <c r="O9292">
        <v>1.526</v>
      </c>
      <c r="R9292">
        <v>0.24779999999999999</v>
      </c>
    </row>
    <row r="9293" spans="1:18">
      <c r="A9293" t="s">
        <v>2083</v>
      </c>
      <c r="B9293" t="s">
        <v>2082</v>
      </c>
      <c r="D9293">
        <v>2021</v>
      </c>
      <c r="E9293" t="s">
        <v>2094</v>
      </c>
      <c r="F9293" t="s">
        <v>2301</v>
      </c>
      <c r="G9293">
        <v>-34.877110000000002</v>
      </c>
      <c r="H9293">
        <v>138.46700000000001</v>
      </c>
      <c r="I9293" t="s">
        <v>2332</v>
      </c>
      <c r="J9293" t="s">
        <v>2097</v>
      </c>
      <c r="K9293">
        <v>11</v>
      </c>
      <c r="L9293">
        <v>11.5</v>
      </c>
      <c r="N9293">
        <v>0.5</v>
      </c>
      <c r="O9293">
        <v>1.1869000000000001</v>
      </c>
      <c r="R9293">
        <v>0.3301</v>
      </c>
    </row>
    <row r="9294" spans="1:18">
      <c r="A9294" t="s">
        <v>2083</v>
      </c>
      <c r="B9294" t="s">
        <v>2082</v>
      </c>
      <c r="D9294">
        <v>2021</v>
      </c>
      <c r="E9294" t="s">
        <v>2094</v>
      </c>
      <c r="F9294" t="s">
        <v>2301</v>
      </c>
      <c r="G9294">
        <v>-34.877110000000002</v>
      </c>
      <c r="H9294">
        <v>138.46700000000001</v>
      </c>
      <c r="I9294" t="s">
        <v>2332</v>
      </c>
      <c r="J9294" t="s">
        <v>2097</v>
      </c>
      <c r="K9294">
        <v>11.5</v>
      </c>
      <c r="L9294">
        <v>12</v>
      </c>
      <c r="N9294">
        <v>0.5</v>
      </c>
      <c r="O9294">
        <v>1.3552999999999999</v>
      </c>
      <c r="R9294">
        <v>0.2792</v>
      </c>
    </row>
    <row r="9295" spans="1:18">
      <c r="A9295" t="s">
        <v>2083</v>
      </c>
      <c r="B9295" t="s">
        <v>2082</v>
      </c>
      <c r="D9295">
        <v>2021</v>
      </c>
      <c r="E9295" t="s">
        <v>2094</v>
      </c>
      <c r="F9295" t="s">
        <v>2301</v>
      </c>
      <c r="G9295">
        <v>-34.877110000000002</v>
      </c>
      <c r="H9295">
        <v>138.46700000000001</v>
      </c>
      <c r="I9295" t="s">
        <v>2332</v>
      </c>
      <c r="J9295" t="s">
        <v>2097</v>
      </c>
      <c r="K9295">
        <v>12</v>
      </c>
      <c r="L9295">
        <v>12.5</v>
      </c>
      <c r="N9295">
        <v>0.5</v>
      </c>
      <c r="O9295">
        <v>1.1419999999999999</v>
      </c>
      <c r="R9295">
        <v>0.2283</v>
      </c>
    </row>
    <row r="9296" spans="1:18">
      <c r="A9296" t="s">
        <v>2083</v>
      </c>
      <c r="B9296" t="s">
        <v>2082</v>
      </c>
      <c r="D9296">
        <v>2021</v>
      </c>
      <c r="E9296" t="s">
        <v>2094</v>
      </c>
      <c r="F9296" t="s">
        <v>2301</v>
      </c>
      <c r="G9296">
        <v>-34.877110000000002</v>
      </c>
      <c r="H9296">
        <v>138.46700000000001</v>
      </c>
      <c r="I9296" t="s">
        <v>2332</v>
      </c>
      <c r="J9296" t="s">
        <v>2097</v>
      </c>
      <c r="K9296">
        <v>12.5</v>
      </c>
      <c r="L9296">
        <v>13</v>
      </c>
      <c r="N9296">
        <v>0.5</v>
      </c>
      <c r="O9296">
        <v>1.9995000000000001</v>
      </c>
      <c r="R9296">
        <v>0.2137</v>
      </c>
    </row>
    <row r="9297" spans="1:18">
      <c r="A9297" t="s">
        <v>2083</v>
      </c>
      <c r="B9297" t="s">
        <v>2082</v>
      </c>
      <c r="D9297">
        <v>2021</v>
      </c>
      <c r="E9297" t="s">
        <v>2094</v>
      </c>
      <c r="F9297" t="s">
        <v>2301</v>
      </c>
      <c r="G9297">
        <v>-34.877110000000002</v>
      </c>
      <c r="H9297">
        <v>138.46700000000001</v>
      </c>
      <c r="I9297" t="s">
        <v>2332</v>
      </c>
      <c r="J9297" t="s">
        <v>2097</v>
      </c>
      <c r="K9297">
        <v>13</v>
      </c>
      <c r="L9297">
        <v>13.5</v>
      </c>
      <c r="N9297">
        <v>0.5</v>
      </c>
      <c r="O9297">
        <v>1.5385</v>
      </c>
      <c r="R9297">
        <v>0.1991</v>
      </c>
    </row>
    <row r="9298" spans="1:18">
      <c r="A9298" t="s">
        <v>2083</v>
      </c>
      <c r="B9298" t="s">
        <v>2082</v>
      </c>
      <c r="D9298">
        <v>2021</v>
      </c>
      <c r="E9298" t="s">
        <v>2094</v>
      </c>
      <c r="F9298" t="s">
        <v>2301</v>
      </c>
      <c r="G9298">
        <v>-34.877110000000002</v>
      </c>
      <c r="H9298">
        <v>138.46700000000001</v>
      </c>
      <c r="I9298" t="s">
        <v>2332</v>
      </c>
      <c r="J9298" t="s">
        <v>2097</v>
      </c>
      <c r="K9298">
        <v>13.5</v>
      </c>
      <c r="L9298">
        <v>14</v>
      </c>
      <c r="N9298">
        <v>0.5</v>
      </c>
      <c r="O9298">
        <v>1.7139</v>
      </c>
      <c r="R9298">
        <v>0.18459999999999999</v>
      </c>
    </row>
    <row r="9299" spans="1:18">
      <c r="A9299" t="s">
        <v>2083</v>
      </c>
      <c r="B9299" t="s">
        <v>2082</v>
      </c>
      <c r="D9299">
        <v>2021</v>
      </c>
      <c r="E9299" t="s">
        <v>2094</v>
      </c>
      <c r="F9299" t="s">
        <v>2301</v>
      </c>
      <c r="G9299">
        <v>-34.877110000000002</v>
      </c>
      <c r="H9299">
        <v>138.46700000000001</v>
      </c>
      <c r="I9299" t="s">
        <v>2332</v>
      </c>
      <c r="J9299" t="s">
        <v>2097</v>
      </c>
      <c r="K9299">
        <v>14</v>
      </c>
      <c r="L9299">
        <v>14.5</v>
      </c>
      <c r="N9299">
        <v>0.5</v>
      </c>
      <c r="O9299">
        <v>1.2306999999999999</v>
      </c>
      <c r="R9299">
        <v>0.1701</v>
      </c>
    </row>
    <row r="9300" spans="1:18">
      <c r="A9300" t="s">
        <v>2083</v>
      </c>
      <c r="B9300" t="s">
        <v>2082</v>
      </c>
      <c r="D9300">
        <v>2021</v>
      </c>
      <c r="E9300" t="s">
        <v>2094</v>
      </c>
      <c r="F9300" t="s">
        <v>2301</v>
      </c>
      <c r="G9300">
        <v>-34.877110000000002</v>
      </c>
      <c r="H9300">
        <v>138.46700000000001</v>
      </c>
      <c r="I9300" t="s">
        <v>2332</v>
      </c>
      <c r="J9300" t="s">
        <v>2097</v>
      </c>
      <c r="K9300">
        <v>14.5</v>
      </c>
      <c r="L9300">
        <v>15</v>
      </c>
      <c r="N9300">
        <v>0.5</v>
      </c>
      <c r="O9300">
        <v>2.0964</v>
      </c>
      <c r="R9300">
        <v>0.16059999999999999</v>
      </c>
    </row>
    <row r="9301" spans="1:18">
      <c r="A9301" t="s">
        <v>2083</v>
      </c>
      <c r="B9301" t="s">
        <v>2082</v>
      </c>
      <c r="D9301">
        <v>2021</v>
      </c>
      <c r="E9301" t="s">
        <v>2094</v>
      </c>
      <c r="F9301" t="s">
        <v>2301</v>
      </c>
      <c r="G9301">
        <v>-34.877110000000002</v>
      </c>
      <c r="H9301">
        <v>138.46700000000001</v>
      </c>
      <c r="I9301" t="s">
        <v>2332</v>
      </c>
      <c r="J9301" t="s">
        <v>2097</v>
      </c>
      <c r="K9301">
        <v>15</v>
      </c>
      <c r="L9301">
        <v>15.5</v>
      </c>
      <c r="N9301">
        <v>0.5</v>
      </c>
      <c r="O9301">
        <v>1.7462</v>
      </c>
      <c r="R9301">
        <v>0.15110000000000001</v>
      </c>
    </row>
    <row r="9302" spans="1:18">
      <c r="A9302" t="s">
        <v>2083</v>
      </c>
      <c r="B9302" t="s">
        <v>2082</v>
      </c>
      <c r="D9302">
        <v>2021</v>
      </c>
      <c r="E9302" t="s">
        <v>2094</v>
      </c>
      <c r="F9302" t="s">
        <v>2301</v>
      </c>
      <c r="G9302">
        <v>-34.877110000000002</v>
      </c>
      <c r="H9302">
        <v>138.46700000000001</v>
      </c>
      <c r="I9302" t="s">
        <v>2332</v>
      </c>
      <c r="J9302" t="s">
        <v>2097</v>
      </c>
      <c r="K9302">
        <v>15.5</v>
      </c>
      <c r="L9302">
        <v>16</v>
      </c>
      <c r="N9302">
        <v>0.5</v>
      </c>
      <c r="O9302">
        <v>1.4452</v>
      </c>
      <c r="R9302">
        <v>0.2152</v>
      </c>
    </row>
    <row r="9303" spans="1:18">
      <c r="A9303" t="s">
        <v>2083</v>
      </c>
      <c r="B9303" t="s">
        <v>2082</v>
      </c>
      <c r="D9303">
        <v>2021</v>
      </c>
      <c r="E9303" t="s">
        <v>2094</v>
      </c>
      <c r="F9303" t="s">
        <v>2301</v>
      </c>
      <c r="G9303">
        <v>-34.877110000000002</v>
      </c>
      <c r="H9303">
        <v>138.46700000000001</v>
      </c>
      <c r="I9303" t="s">
        <v>2332</v>
      </c>
      <c r="J9303" t="s">
        <v>2097</v>
      </c>
      <c r="K9303">
        <v>16</v>
      </c>
      <c r="L9303">
        <v>16.5</v>
      </c>
      <c r="N9303">
        <v>0.5</v>
      </c>
      <c r="O9303">
        <v>1.6106</v>
      </c>
      <c r="R9303">
        <v>0.2792</v>
      </c>
    </row>
    <row r="9304" spans="1:18">
      <c r="A9304" t="s">
        <v>2083</v>
      </c>
      <c r="B9304" t="s">
        <v>2082</v>
      </c>
      <c r="D9304">
        <v>2021</v>
      </c>
      <c r="E9304" t="s">
        <v>2094</v>
      </c>
      <c r="F9304" t="s">
        <v>2301</v>
      </c>
      <c r="G9304">
        <v>-34.877110000000002</v>
      </c>
      <c r="H9304">
        <v>138.46700000000001</v>
      </c>
      <c r="I9304" t="s">
        <v>2332</v>
      </c>
      <c r="J9304" t="s">
        <v>2097</v>
      </c>
      <c r="K9304">
        <v>16.5</v>
      </c>
      <c r="L9304">
        <v>17</v>
      </c>
      <c r="N9304">
        <v>0.5</v>
      </c>
      <c r="O9304">
        <v>1.5860000000000001</v>
      </c>
      <c r="R9304">
        <v>0.22090000000000001</v>
      </c>
    </row>
    <row r="9305" spans="1:18">
      <c r="A9305" t="s">
        <v>2083</v>
      </c>
      <c r="B9305" t="s">
        <v>2082</v>
      </c>
      <c r="D9305">
        <v>2021</v>
      </c>
      <c r="E9305" t="s">
        <v>2094</v>
      </c>
      <c r="F9305" t="s">
        <v>2301</v>
      </c>
      <c r="G9305">
        <v>-34.877110000000002</v>
      </c>
      <c r="H9305">
        <v>138.46700000000001</v>
      </c>
      <c r="I9305" t="s">
        <v>2332</v>
      </c>
      <c r="J9305" t="s">
        <v>2097</v>
      </c>
      <c r="K9305">
        <v>17</v>
      </c>
      <c r="L9305">
        <v>17.5</v>
      </c>
      <c r="N9305">
        <v>0.5</v>
      </c>
      <c r="O9305">
        <v>1.8994</v>
      </c>
      <c r="R9305">
        <v>0.16259999999999999</v>
      </c>
    </row>
    <row r="9306" spans="1:18">
      <c r="A9306" t="s">
        <v>2083</v>
      </c>
      <c r="B9306" t="s">
        <v>2082</v>
      </c>
      <c r="D9306">
        <v>2021</v>
      </c>
      <c r="E9306" t="s">
        <v>2094</v>
      </c>
      <c r="F9306" t="s">
        <v>2301</v>
      </c>
      <c r="G9306">
        <v>-34.877110000000002</v>
      </c>
      <c r="H9306">
        <v>138.46700000000001</v>
      </c>
      <c r="I9306" t="s">
        <v>2332</v>
      </c>
      <c r="J9306" t="s">
        <v>2097</v>
      </c>
      <c r="K9306">
        <v>17.5</v>
      </c>
      <c r="L9306">
        <v>18</v>
      </c>
      <c r="N9306">
        <v>0.5</v>
      </c>
      <c r="O9306">
        <v>1.4083000000000001</v>
      </c>
      <c r="R9306">
        <v>0.20280000000000001</v>
      </c>
    </row>
    <row r="9307" spans="1:18">
      <c r="A9307" t="s">
        <v>2083</v>
      </c>
      <c r="B9307" t="s">
        <v>2082</v>
      </c>
      <c r="D9307">
        <v>2021</v>
      </c>
      <c r="E9307" t="s">
        <v>2094</v>
      </c>
      <c r="F9307" t="s">
        <v>2301</v>
      </c>
      <c r="G9307">
        <v>-34.877110000000002</v>
      </c>
      <c r="H9307">
        <v>138.46700000000001</v>
      </c>
      <c r="I9307" t="s">
        <v>2332</v>
      </c>
      <c r="J9307" t="s">
        <v>2097</v>
      </c>
      <c r="K9307">
        <v>18</v>
      </c>
      <c r="L9307">
        <v>18.5</v>
      </c>
      <c r="N9307">
        <v>0.5</v>
      </c>
      <c r="O9307">
        <v>1.0976999999999999</v>
      </c>
      <c r="R9307">
        <v>0.2429</v>
      </c>
    </row>
    <row r="9308" spans="1:18">
      <c r="A9308" t="s">
        <v>2083</v>
      </c>
      <c r="B9308" t="s">
        <v>2082</v>
      </c>
      <c r="D9308">
        <v>2021</v>
      </c>
      <c r="E9308" t="s">
        <v>2094</v>
      </c>
      <c r="F9308" t="s">
        <v>2301</v>
      </c>
      <c r="G9308">
        <v>-34.877110000000002</v>
      </c>
      <c r="H9308">
        <v>138.46700000000001</v>
      </c>
      <c r="I9308" t="s">
        <v>2332</v>
      </c>
      <c r="J9308" t="s">
        <v>2097</v>
      </c>
      <c r="K9308">
        <v>18.5</v>
      </c>
      <c r="L9308">
        <v>19</v>
      </c>
      <c r="N9308">
        <v>0.5</v>
      </c>
      <c r="O9308">
        <v>2.105</v>
      </c>
      <c r="R9308">
        <v>0.26190000000000002</v>
      </c>
    </row>
    <row r="9309" spans="1:18">
      <c r="A9309" t="s">
        <v>2083</v>
      </c>
      <c r="B9309" t="s">
        <v>2082</v>
      </c>
      <c r="D9309">
        <v>2021</v>
      </c>
      <c r="E9309" t="s">
        <v>2094</v>
      </c>
      <c r="F9309" t="s">
        <v>2301</v>
      </c>
      <c r="G9309">
        <v>-34.877110000000002</v>
      </c>
      <c r="H9309">
        <v>138.46700000000001</v>
      </c>
      <c r="I9309" t="s">
        <v>2332</v>
      </c>
      <c r="J9309" t="s">
        <v>2097</v>
      </c>
      <c r="K9309">
        <v>19</v>
      </c>
      <c r="L9309">
        <v>19.5</v>
      </c>
      <c r="N9309">
        <v>0.5</v>
      </c>
      <c r="O9309">
        <v>1.3627</v>
      </c>
      <c r="R9309">
        <v>0.28089999999999998</v>
      </c>
    </row>
    <row r="9310" spans="1:18">
      <c r="A9310" t="s">
        <v>2083</v>
      </c>
      <c r="B9310" t="s">
        <v>2082</v>
      </c>
      <c r="D9310">
        <v>2021</v>
      </c>
      <c r="E9310" t="s">
        <v>2094</v>
      </c>
      <c r="F9310" t="s">
        <v>2301</v>
      </c>
      <c r="G9310">
        <v>-34.877110000000002</v>
      </c>
      <c r="H9310">
        <v>138.46700000000001</v>
      </c>
      <c r="I9310" t="s">
        <v>2332</v>
      </c>
      <c r="J9310" t="s">
        <v>2097</v>
      </c>
      <c r="K9310">
        <v>19.5</v>
      </c>
      <c r="L9310">
        <v>20</v>
      </c>
      <c r="N9310">
        <v>0.5</v>
      </c>
      <c r="O9310">
        <v>1.4268000000000001</v>
      </c>
      <c r="R9310">
        <v>0.37490000000000001</v>
      </c>
    </row>
    <row r="9311" spans="1:18">
      <c r="A9311" t="s">
        <v>2083</v>
      </c>
      <c r="B9311" t="s">
        <v>2082</v>
      </c>
      <c r="D9311">
        <v>2021</v>
      </c>
      <c r="E9311" t="s">
        <v>2094</v>
      </c>
      <c r="F9311" t="s">
        <v>2301</v>
      </c>
      <c r="G9311">
        <v>-34.877110000000002</v>
      </c>
      <c r="H9311">
        <v>138.46700000000001</v>
      </c>
      <c r="I9311" t="s">
        <v>2332</v>
      </c>
      <c r="J9311" t="s">
        <v>2097</v>
      </c>
      <c r="K9311">
        <v>20</v>
      </c>
      <c r="L9311">
        <v>21</v>
      </c>
      <c r="N9311">
        <v>1</v>
      </c>
      <c r="O9311">
        <v>1.0698000000000001</v>
      </c>
      <c r="R9311">
        <v>0.46879999999999999</v>
      </c>
    </row>
    <row r="9312" spans="1:18">
      <c r="A9312" t="s">
        <v>2083</v>
      </c>
      <c r="B9312" t="s">
        <v>2082</v>
      </c>
      <c r="D9312">
        <v>2021</v>
      </c>
      <c r="E9312" t="s">
        <v>2094</v>
      </c>
      <c r="F9312" t="s">
        <v>2301</v>
      </c>
      <c r="G9312">
        <v>-34.877110000000002</v>
      </c>
      <c r="H9312">
        <v>138.46700000000001</v>
      </c>
      <c r="I9312" t="s">
        <v>2332</v>
      </c>
      <c r="J9312" t="s">
        <v>2097</v>
      </c>
      <c r="K9312">
        <v>21</v>
      </c>
      <c r="L9312">
        <v>22</v>
      </c>
      <c r="N9312">
        <v>1</v>
      </c>
      <c r="O9312">
        <v>1.2221</v>
      </c>
      <c r="R9312">
        <v>0.34560000000000002</v>
      </c>
    </row>
    <row r="9313" spans="1:18">
      <c r="A9313" t="s">
        <v>2083</v>
      </c>
      <c r="B9313" t="s">
        <v>2082</v>
      </c>
      <c r="D9313">
        <v>2021</v>
      </c>
      <c r="E9313" t="s">
        <v>2094</v>
      </c>
      <c r="F9313" t="s">
        <v>2301</v>
      </c>
      <c r="G9313">
        <v>-34.877110000000002</v>
      </c>
      <c r="H9313">
        <v>138.46700000000001</v>
      </c>
      <c r="I9313" t="s">
        <v>2332</v>
      </c>
      <c r="J9313" t="s">
        <v>2097</v>
      </c>
      <c r="K9313">
        <v>22</v>
      </c>
      <c r="L9313">
        <v>23</v>
      </c>
      <c r="N9313">
        <v>1</v>
      </c>
      <c r="O9313">
        <v>1.3325</v>
      </c>
      <c r="R9313">
        <v>0.2223</v>
      </c>
    </row>
    <row r="9314" spans="1:18">
      <c r="A9314" t="s">
        <v>2083</v>
      </c>
      <c r="B9314" t="s">
        <v>2082</v>
      </c>
      <c r="D9314">
        <v>2021</v>
      </c>
      <c r="E9314" t="s">
        <v>2094</v>
      </c>
      <c r="F9314" t="s">
        <v>2301</v>
      </c>
      <c r="G9314">
        <v>-34.877110000000002</v>
      </c>
      <c r="H9314">
        <v>138.46700000000001</v>
      </c>
      <c r="I9314" t="s">
        <v>2332</v>
      </c>
      <c r="J9314" t="s">
        <v>2097</v>
      </c>
      <c r="K9314">
        <v>23</v>
      </c>
      <c r="L9314">
        <v>24</v>
      </c>
      <c r="N9314">
        <v>1</v>
      </c>
      <c r="O9314">
        <v>1.4019999999999999</v>
      </c>
      <c r="R9314">
        <v>0.26590000000000003</v>
      </c>
    </row>
    <row r="9315" spans="1:18">
      <c r="A9315" t="s">
        <v>2083</v>
      </c>
      <c r="B9315" t="s">
        <v>2082</v>
      </c>
      <c r="D9315">
        <v>2021</v>
      </c>
      <c r="E9315" t="s">
        <v>2094</v>
      </c>
      <c r="F9315" t="s">
        <v>2301</v>
      </c>
      <c r="G9315">
        <v>-34.877110000000002</v>
      </c>
      <c r="H9315">
        <v>138.46700000000001</v>
      </c>
      <c r="I9315" t="s">
        <v>2332</v>
      </c>
      <c r="J9315" t="s">
        <v>2097</v>
      </c>
      <c r="K9315">
        <v>24</v>
      </c>
      <c r="L9315">
        <v>25</v>
      </c>
      <c r="N9315">
        <v>1</v>
      </c>
      <c r="O9315">
        <v>1.1545000000000001</v>
      </c>
      <c r="R9315">
        <v>0.30940000000000001</v>
      </c>
    </row>
    <row r="9316" spans="1:18">
      <c r="A9316" t="s">
        <v>2083</v>
      </c>
      <c r="B9316" t="s">
        <v>2082</v>
      </c>
      <c r="D9316">
        <v>2021</v>
      </c>
      <c r="E9316" t="s">
        <v>2094</v>
      </c>
      <c r="F9316" t="s">
        <v>2301</v>
      </c>
      <c r="G9316">
        <v>-34.877110000000002</v>
      </c>
      <c r="H9316">
        <v>138.46700000000001</v>
      </c>
      <c r="I9316" t="s">
        <v>2332</v>
      </c>
      <c r="J9316" t="s">
        <v>2097</v>
      </c>
      <c r="K9316">
        <v>25</v>
      </c>
      <c r="L9316">
        <v>26</v>
      </c>
      <c r="N9316">
        <v>1</v>
      </c>
      <c r="O9316">
        <v>1.6135999999999999</v>
      </c>
      <c r="R9316">
        <v>0.60029999999999994</v>
      </c>
    </row>
    <row r="9317" spans="1:18">
      <c r="A9317" t="s">
        <v>2083</v>
      </c>
      <c r="B9317" t="s">
        <v>2082</v>
      </c>
      <c r="D9317">
        <v>2021</v>
      </c>
      <c r="E9317" t="s">
        <v>2094</v>
      </c>
      <c r="F9317" t="s">
        <v>2301</v>
      </c>
      <c r="G9317">
        <v>-34.877110000000002</v>
      </c>
      <c r="H9317">
        <v>138.46700000000001</v>
      </c>
      <c r="I9317" t="s">
        <v>2332</v>
      </c>
      <c r="J9317" t="s">
        <v>2097</v>
      </c>
      <c r="K9317">
        <v>26</v>
      </c>
      <c r="L9317">
        <v>27</v>
      </c>
      <c r="N9317">
        <v>1</v>
      </c>
      <c r="O9317">
        <v>1.3929</v>
      </c>
      <c r="R9317">
        <v>0.8911</v>
      </c>
    </row>
    <row r="9318" spans="1:18">
      <c r="A9318" t="s">
        <v>2083</v>
      </c>
      <c r="B9318" t="s">
        <v>2082</v>
      </c>
      <c r="D9318">
        <v>2021</v>
      </c>
      <c r="E9318" t="s">
        <v>2094</v>
      </c>
      <c r="F9318" t="s">
        <v>2301</v>
      </c>
      <c r="G9318">
        <v>-34.877110000000002</v>
      </c>
      <c r="H9318">
        <v>138.46700000000001</v>
      </c>
      <c r="I9318" t="s">
        <v>2332</v>
      </c>
      <c r="J9318" t="s">
        <v>2097</v>
      </c>
      <c r="K9318">
        <v>27</v>
      </c>
      <c r="L9318">
        <v>28</v>
      </c>
      <c r="N9318">
        <v>1</v>
      </c>
      <c r="O9318">
        <v>1.3349</v>
      </c>
      <c r="R9318">
        <v>0.90490000000000004</v>
      </c>
    </row>
    <row r="9319" spans="1:18">
      <c r="A9319" t="s">
        <v>2083</v>
      </c>
      <c r="B9319" t="s">
        <v>2082</v>
      </c>
      <c r="D9319">
        <v>2021</v>
      </c>
      <c r="E9319" t="s">
        <v>2094</v>
      </c>
      <c r="F9319" t="s">
        <v>2301</v>
      </c>
      <c r="G9319">
        <v>-34.877110000000002</v>
      </c>
      <c r="H9319">
        <v>138.46700000000001</v>
      </c>
      <c r="I9319" t="s">
        <v>2332</v>
      </c>
      <c r="J9319" t="s">
        <v>2097</v>
      </c>
      <c r="K9319">
        <v>28</v>
      </c>
      <c r="L9319">
        <v>29</v>
      </c>
      <c r="N9319">
        <v>1</v>
      </c>
      <c r="O9319">
        <v>1.3837999999999999</v>
      </c>
      <c r="R9319">
        <v>0.91859999999999997</v>
      </c>
    </row>
    <row r="9320" spans="1:18">
      <c r="A9320" t="s">
        <v>2083</v>
      </c>
      <c r="B9320" t="s">
        <v>2082</v>
      </c>
      <c r="D9320">
        <v>2021</v>
      </c>
      <c r="E9320" t="s">
        <v>2094</v>
      </c>
      <c r="F9320" t="s">
        <v>2301</v>
      </c>
      <c r="G9320">
        <v>-34.877110000000002</v>
      </c>
      <c r="H9320">
        <v>138.46700000000001</v>
      </c>
      <c r="I9320" t="s">
        <v>2332</v>
      </c>
      <c r="J9320" t="s">
        <v>2097</v>
      </c>
      <c r="K9320">
        <v>29</v>
      </c>
      <c r="L9320">
        <v>30</v>
      </c>
      <c r="N9320">
        <v>1</v>
      </c>
      <c r="O9320">
        <v>1.1704000000000001</v>
      </c>
      <c r="R9320">
        <v>0.98380000000000001</v>
      </c>
    </row>
    <row r="9321" spans="1:18">
      <c r="A9321" t="s">
        <v>2083</v>
      </c>
      <c r="B9321" t="s">
        <v>2082</v>
      </c>
      <c r="D9321">
        <v>2021</v>
      </c>
      <c r="E9321" t="s">
        <v>2094</v>
      </c>
      <c r="F9321" t="s">
        <v>2301</v>
      </c>
      <c r="G9321">
        <v>-34.877110000000002</v>
      </c>
      <c r="H9321">
        <v>138.46700000000001</v>
      </c>
      <c r="I9321" t="s">
        <v>2332</v>
      </c>
      <c r="J9321" t="s">
        <v>2097</v>
      </c>
      <c r="K9321">
        <v>30</v>
      </c>
      <c r="L9321">
        <v>31</v>
      </c>
      <c r="N9321">
        <v>1</v>
      </c>
      <c r="O9321">
        <v>0.83740000000000003</v>
      </c>
      <c r="R9321">
        <v>1.0489999999999999</v>
      </c>
    </row>
    <row r="9322" spans="1:18">
      <c r="A9322" t="s">
        <v>2083</v>
      </c>
      <c r="B9322" t="s">
        <v>2082</v>
      </c>
      <c r="D9322">
        <v>2021</v>
      </c>
      <c r="E9322" t="s">
        <v>2094</v>
      </c>
      <c r="F9322" t="s">
        <v>2301</v>
      </c>
      <c r="G9322">
        <v>-34.877110000000002</v>
      </c>
      <c r="H9322">
        <v>138.46700000000001</v>
      </c>
      <c r="I9322" t="s">
        <v>2332</v>
      </c>
      <c r="J9322" t="s">
        <v>2097</v>
      </c>
      <c r="K9322">
        <v>31</v>
      </c>
      <c r="L9322">
        <v>32</v>
      </c>
      <c r="N9322">
        <v>1</v>
      </c>
      <c r="O9322">
        <v>1.6645000000000001</v>
      </c>
      <c r="R9322">
        <v>0.94689999999999996</v>
      </c>
    </row>
    <row r="9323" spans="1:18">
      <c r="A9323" t="s">
        <v>2083</v>
      </c>
      <c r="B9323" t="s">
        <v>2082</v>
      </c>
      <c r="D9323">
        <v>2021</v>
      </c>
      <c r="E9323" t="s">
        <v>2094</v>
      </c>
      <c r="F9323" t="s">
        <v>2301</v>
      </c>
      <c r="G9323">
        <v>-34.877110000000002</v>
      </c>
      <c r="H9323">
        <v>138.46700000000001</v>
      </c>
      <c r="I9323" t="s">
        <v>2332</v>
      </c>
      <c r="J9323" t="s">
        <v>2097</v>
      </c>
      <c r="K9323">
        <v>32</v>
      </c>
      <c r="L9323">
        <v>33</v>
      </c>
      <c r="N9323">
        <v>1</v>
      </c>
      <c r="O9323">
        <v>1.1635</v>
      </c>
      <c r="R9323">
        <v>0.84470000000000001</v>
      </c>
    </row>
    <row r="9324" spans="1:18">
      <c r="A9324" t="s">
        <v>2083</v>
      </c>
      <c r="B9324" t="s">
        <v>2082</v>
      </c>
      <c r="D9324">
        <v>2021</v>
      </c>
      <c r="E9324" t="s">
        <v>2094</v>
      </c>
      <c r="F9324" t="s">
        <v>2301</v>
      </c>
      <c r="G9324">
        <v>-34.877110000000002</v>
      </c>
      <c r="H9324">
        <v>138.46700000000001</v>
      </c>
      <c r="I9324" t="s">
        <v>2332</v>
      </c>
      <c r="J9324" t="s">
        <v>2097</v>
      </c>
      <c r="K9324">
        <v>33</v>
      </c>
      <c r="L9324">
        <v>34</v>
      </c>
      <c r="N9324">
        <v>1</v>
      </c>
      <c r="O9324">
        <v>1.1948000000000001</v>
      </c>
      <c r="R9324">
        <v>0.97250000000000003</v>
      </c>
    </row>
    <row r="9325" spans="1:18">
      <c r="A9325" t="s">
        <v>2083</v>
      </c>
      <c r="B9325" t="s">
        <v>2082</v>
      </c>
      <c r="D9325">
        <v>2021</v>
      </c>
      <c r="E9325" t="s">
        <v>2094</v>
      </c>
      <c r="F9325" t="s">
        <v>2301</v>
      </c>
      <c r="G9325">
        <v>-34.877110000000002</v>
      </c>
      <c r="H9325">
        <v>138.46700000000001</v>
      </c>
      <c r="I9325" t="s">
        <v>2332</v>
      </c>
      <c r="J9325" t="s">
        <v>2097</v>
      </c>
      <c r="K9325">
        <v>34</v>
      </c>
      <c r="L9325">
        <v>35</v>
      </c>
      <c r="N9325">
        <v>1</v>
      </c>
      <c r="O9325">
        <v>1.0375000000000001</v>
      </c>
      <c r="R9325">
        <v>1.1002000000000001</v>
      </c>
    </row>
    <row r="9326" spans="1:18">
      <c r="A9326" t="s">
        <v>2083</v>
      </c>
      <c r="B9326" t="s">
        <v>2082</v>
      </c>
      <c r="D9326">
        <v>2021</v>
      </c>
      <c r="E9326" t="s">
        <v>2094</v>
      </c>
      <c r="F9326" t="s">
        <v>2301</v>
      </c>
      <c r="G9326">
        <v>-34.877110000000002</v>
      </c>
      <c r="H9326">
        <v>138.46700000000001</v>
      </c>
      <c r="I9326" t="s">
        <v>2332</v>
      </c>
      <c r="J9326" t="s">
        <v>2097</v>
      </c>
      <c r="K9326">
        <v>35</v>
      </c>
      <c r="L9326">
        <v>36</v>
      </c>
      <c r="N9326">
        <v>1</v>
      </c>
      <c r="O9326">
        <v>1.3883000000000001</v>
      </c>
      <c r="R9326">
        <v>0.73480000000000001</v>
      </c>
    </row>
    <row r="9327" spans="1:18">
      <c r="A9327" t="s">
        <v>2083</v>
      </c>
      <c r="B9327" t="s">
        <v>2082</v>
      </c>
      <c r="D9327">
        <v>2021</v>
      </c>
      <c r="E9327" t="s">
        <v>2094</v>
      </c>
      <c r="F9327" t="s">
        <v>2301</v>
      </c>
      <c r="G9327">
        <v>-34.877110000000002</v>
      </c>
      <c r="H9327">
        <v>138.46700000000001</v>
      </c>
      <c r="I9327" t="s">
        <v>2332</v>
      </c>
      <c r="J9327" t="s">
        <v>2097</v>
      </c>
      <c r="K9327">
        <v>36</v>
      </c>
      <c r="L9327">
        <v>37</v>
      </c>
      <c r="N9327">
        <v>1</v>
      </c>
      <c r="O9327">
        <v>1.2285999999999999</v>
      </c>
      <c r="R9327">
        <v>0.36940000000000001</v>
      </c>
    </row>
    <row r="9328" spans="1:18">
      <c r="A9328" t="s">
        <v>2083</v>
      </c>
      <c r="B9328" t="s">
        <v>2082</v>
      </c>
      <c r="D9328">
        <v>2021</v>
      </c>
      <c r="E9328" t="s">
        <v>2094</v>
      </c>
      <c r="F9328" t="s">
        <v>2301</v>
      </c>
      <c r="G9328">
        <v>-34.877110000000002</v>
      </c>
      <c r="H9328">
        <v>138.46700000000001</v>
      </c>
      <c r="I9328" t="s">
        <v>2332</v>
      </c>
      <c r="J9328" t="s">
        <v>2097</v>
      </c>
      <c r="K9328">
        <v>37</v>
      </c>
      <c r="L9328">
        <v>38</v>
      </c>
      <c r="N9328">
        <v>1</v>
      </c>
      <c r="O9328">
        <v>1.1363000000000001</v>
      </c>
      <c r="R9328">
        <v>0.25750000000000001</v>
      </c>
    </row>
    <row r="9329" spans="1:18">
      <c r="A9329" t="s">
        <v>2083</v>
      </c>
      <c r="B9329" t="s">
        <v>2082</v>
      </c>
      <c r="D9329">
        <v>2021</v>
      </c>
      <c r="E9329" t="s">
        <v>2094</v>
      </c>
      <c r="F9329" t="s">
        <v>2301</v>
      </c>
      <c r="G9329">
        <v>-34.877110000000002</v>
      </c>
      <c r="H9329">
        <v>138.46700000000001</v>
      </c>
      <c r="I9329" t="s">
        <v>2332</v>
      </c>
      <c r="J9329" t="s">
        <v>2097</v>
      </c>
      <c r="K9329">
        <v>38</v>
      </c>
      <c r="L9329">
        <v>39</v>
      </c>
      <c r="N9329">
        <v>1</v>
      </c>
      <c r="O9329">
        <v>1.3673</v>
      </c>
      <c r="R9329">
        <v>0.14560000000000001</v>
      </c>
    </row>
    <row r="9330" spans="1:18">
      <c r="A9330" t="s">
        <v>2083</v>
      </c>
      <c r="B9330" t="s">
        <v>2082</v>
      </c>
      <c r="D9330">
        <v>2021</v>
      </c>
      <c r="E9330" t="s">
        <v>2094</v>
      </c>
      <c r="F9330" t="s">
        <v>2301</v>
      </c>
      <c r="G9330">
        <v>-34.877110000000002</v>
      </c>
      <c r="H9330">
        <v>138.46700000000001</v>
      </c>
      <c r="I9330" t="s">
        <v>2332</v>
      </c>
      <c r="J9330" t="s">
        <v>2097</v>
      </c>
      <c r="K9330">
        <v>39</v>
      </c>
      <c r="L9330">
        <v>40</v>
      </c>
      <c r="N9330">
        <v>1</v>
      </c>
      <c r="O9330">
        <v>1.3291999999999999</v>
      </c>
      <c r="R9330">
        <v>0.1308</v>
      </c>
    </row>
    <row r="9331" spans="1:18">
      <c r="A9331" t="s">
        <v>2083</v>
      </c>
      <c r="B9331" t="s">
        <v>2082</v>
      </c>
      <c r="D9331">
        <v>2021</v>
      </c>
      <c r="E9331" t="s">
        <v>2094</v>
      </c>
      <c r="F9331" t="s">
        <v>2301</v>
      </c>
      <c r="G9331">
        <v>-34.877110000000002</v>
      </c>
      <c r="H9331">
        <v>138.46700000000001</v>
      </c>
      <c r="I9331" t="s">
        <v>2332</v>
      </c>
      <c r="J9331" t="s">
        <v>2097</v>
      </c>
      <c r="K9331">
        <v>40</v>
      </c>
      <c r="L9331">
        <v>41</v>
      </c>
      <c r="N9331">
        <v>1</v>
      </c>
      <c r="O9331">
        <v>1.294</v>
      </c>
      <c r="R9331">
        <v>0.11600000000000001</v>
      </c>
    </row>
    <row r="9332" spans="1:18">
      <c r="A9332" t="s">
        <v>2083</v>
      </c>
      <c r="B9332" t="s">
        <v>2082</v>
      </c>
      <c r="D9332">
        <v>2021</v>
      </c>
      <c r="E9332" t="s">
        <v>2094</v>
      </c>
      <c r="F9332" t="s">
        <v>2301</v>
      </c>
      <c r="G9332">
        <v>-34.877110000000002</v>
      </c>
      <c r="H9332">
        <v>138.46700000000001</v>
      </c>
      <c r="I9332" t="s">
        <v>2332</v>
      </c>
      <c r="J9332" t="s">
        <v>2097</v>
      </c>
      <c r="K9332">
        <v>41</v>
      </c>
      <c r="L9332">
        <v>42</v>
      </c>
      <c r="N9332">
        <v>1</v>
      </c>
      <c r="O9332">
        <v>1.7365999999999999</v>
      </c>
      <c r="R9332">
        <v>0.1173</v>
      </c>
    </row>
    <row r="9333" spans="1:18">
      <c r="A9333" t="s">
        <v>2083</v>
      </c>
      <c r="B9333" t="s">
        <v>2082</v>
      </c>
      <c r="D9333">
        <v>2021</v>
      </c>
      <c r="E9333" t="s">
        <v>2094</v>
      </c>
      <c r="F9333" t="s">
        <v>2301</v>
      </c>
      <c r="G9333">
        <v>-34.877110000000002</v>
      </c>
      <c r="H9333">
        <v>138.46700000000001</v>
      </c>
      <c r="I9333" t="s">
        <v>2332</v>
      </c>
      <c r="J9333" t="s">
        <v>2097</v>
      </c>
      <c r="K9333">
        <v>42</v>
      </c>
      <c r="L9333">
        <v>43</v>
      </c>
      <c r="N9333">
        <v>1</v>
      </c>
      <c r="O9333">
        <v>1.5925</v>
      </c>
      <c r="R9333">
        <v>0.1186</v>
      </c>
    </row>
    <row r="9334" spans="1:18">
      <c r="A9334" t="s">
        <v>2083</v>
      </c>
      <c r="B9334" t="s">
        <v>2082</v>
      </c>
      <c r="D9334">
        <v>2021</v>
      </c>
      <c r="E9334" t="s">
        <v>2094</v>
      </c>
      <c r="F9334" t="s">
        <v>2301</v>
      </c>
      <c r="G9334">
        <v>-34.877110000000002</v>
      </c>
      <c r="H9334">
        <v>138.46700000000001</v>
      </c>
      <c r="I9334" t="s">
        <v>2332</v>
      </c>
      <c r="J9334" t="s">
        <v>2097</v>
      </c>
      <c r="K9334">
        <v>43</v>
      </c>
      <c r="L9334">
        <v>44</v>
      </c>
      <c r="N9334">
        <v>1</v>
      </c>
      <c r="O9334">
        <v>1.4927999999999999</v>
      </c>
      <c r="R9334">
        <v>0.10199999999999999</v>
      </c>
    </row>
    <row r="9335" spans="1:18">
      <c r="A9335" t="s">
        <v>2083</v>
      </c>
      <c r="B9335" t="s">
        <v>2082</v>
      </c>
      <c r="D9335">
        <v>2021</v>
      </c>
      <c r="E9335" t="s">
        <v>2094</v>
      </c>
      <c r="F9335" t="s">
        <v>2301</v>
      </c>
      <c r="G9335">
        <v>-34.877110000000002</v>
      </c>
      <c r="H9335">
        <v>138.46700000000001</v>
      </c>
      <c r="I9335" t="s">
        <v>2332</v>
      </c>
      <c r="J9335" t="s">
        <v>2097</v>
      </c>
      <c r="K9335">
        <v>44</v>
      </c>
      <c r="L9335">
        <v>45</v>
      </c>
      <c r="N9335">
        <v>1</v>
      </c>
      <c r="O9335">
        <v>1.5384</v>
      </c>
      <c r="R9335">
        <v>8.5400000000000004E-2</v>
      </c>
    </row>
    <row r="9336" spans="1:18">
      <c r="A9336" t="s">
        <v>2083</v>
      </c>
      <c r="B9336" t="s">
        <v>2082</v>
      </c>
      <c r="D9336">
        <v>2021</v>
      </c>
      <c r="E9336" t="s">
        <v>2094</v>
      </c>
      <c r="F9336" t="s">
        <v>2301</v>
      </c>
      <c r="G9336">
        <v>-34.877110000000002</v>
      </c>
      <c r="H9336">
        <v>138.46700000000001</v>
      </c>
      <c r="I9336" t="s">
        <v>2332</v>
      </c>
      <c r="J9336" t="s">
        <v>2097</v>
      </c>
      <c r="K9336">
        <v>45</v>
      </c>
      <c r="L9336">
        <v>46</v>
      </c>
      <c r="N9336">
        <v>1</v>
      </c>
      <c r="O9336">
        <v>1.3979999999999999</v>
      </c>
      <c r="R9336">
        <v>0.1046</v>
      </c>
    </row>
    <row r="9337" spans="1:18">
      <c r="A9337" t="s">
        <v>2083</v>
      </c>
      <c r="B9337" t="s">
        <v>2082</v>
      </c>
      <c r="D9337">
        <v>2021</v>
      </c>
      <c r="E9337" t="s">
        <v>2094</v>
      </c>
      <c r="F9337" t="s">
        <v>2301</v>
      </c>
      <c r="G9337">
        <v>-34.877110000000002</v>
      </c>
      <c r="H9337">
        <v>138.46700000000001</v>
      </c>
      <c r="I9337" t="s">
        <v>2332</v>
      </c>
      <c r="J9337" t="s">
        <v>2097</v>
      </c>
      <c r="K9337">
        <v>46</v>
      </c>
      <c r="L9337">
        <v>47</v>
      </c>
      <c r="N9337">
        <v>1</v>
      </c>
      <c r="O9337">
        <v>1.6495</v>
      </c>
      <c r="R9337">
        <v>0.1239</v>
      </c>
    </row>
    <row r="9338" spans="1:18">
      <c r="A9338" t="s">
        <v>2083</v>
      </c>
      <c r="B9338" t="s">
        <v>2082</v>
      </c>
      <c r="D9338">
        <v>2021</v>
      </c>
      <c r="E9338" t="s">
        <v>2094</v>
      </c>
      <c r="F9338" t="s">
        <v>2301</v>
      </c>
      <c r="G9338">
        <v>-34.877110000000002</v>
      </c>
      <c r="H9338">
        <v>138.46700000000001</v>
      </c>
      <c r="I9338" t="s">
        <v>2332</v>
      </c>
      <c r="J9338" t="s">
        <v>2097</v>
      </c>
      <c r="K9338">
        <v>47</v>
      </c>
      <c r="L9338">
        <v>48</v>
      </c>
      <c r="N9338">
        <v>1</v>
      </c>
      <c r="O9338">
        <v>1.0969</v>
      </c>
      <c r="R9338">
        <v>0.10780000000000001</v>
      </c>
    </row>
    <row r="9339" spans="1:18">
      <c r="A9339" t="s">
        <v>2083</v>
      </c>
      <c r="B9339" t="s">
        <v>2082</v>
      </c>
      <c r="D9339">
        <v>2021</v>
      </c>
      <c r="E9339" t="s">
        <v>2094</v>
      </c>
      <c r="F9339" t="s">
        <v>2301</v>
      </c>
      <c r="G9339">
        <v>-34.877110000000002</v>
      </c>
      <c r="H9339">
        <v>138.46700000000001</v>
      </c>
      <c r="I9339" t="s">
        <v>2332</v>
      </c>
      <c r="J9339" t="s">
        <v>2097</v>
      </c>
      <c r="K9339">
        <v>48</v>
      </c>
      <c r="L9339">
        <v>49</v>
      </c>
      <c r="N9339">
        <v>1</v>
      </c>
      <c r="O9339">
        <v>1.1259999999999999</v>
      </c>
      <c r="R9339">
        <v>9.1600000000000001E-2</v>
      </c>
    </row>
    <row r="9340" spans="1:18">
      <c r="A9340" t="s">
        <v>2083</v>
      </c>
      <c r="B9340" t="s">
        <v>2082</v>
      </c>
      <c r="D9340">
        <v>2021</v>
      </c>
      <c r="E9340" t="s">
        <v>2094</v>
      </c>
      <c r="F9340" t="s">
        <v>2301</v>
      </c>
      <c r="G9340">
        <v>-34.877110000000002</v>
      </c>
      <c r="H9340">
        <v>138.46700000000001</v>
      </c>
      <c r="I9340" t="s">
        <v>2332</v>
      </c>
      <c r="J9340" t="s">
        <v>2097</v>
      </c>
      <c r="K9340">
        <v>49</v>
      </c>
      <c r="L9340">
        <v>50</v>
      </c>
      <c r="N9340">
        <v>1</v>
      </c>
      <c r="O9340">
        <v>1.2726999999999999</v>
      </c>
      <c r="R9340">
        <v>8.0600000000000005E-2</v>
      </c>
    </row>
    <row r="9341" spans="1:18">
      <c r="A9341" t="s">
        <v>2083</v>
      </c>
      <c r="B9341" t="s">
        <v>2082</v>
      </c>
      <c r="D9341">
        <v>2021</v>
      </c>
      <c r="E9341" t="s">
        <v>2094</v>
      </c>
      <c r="F9341" t="s">
        <v>2301</v>
      </c>
      <c r="G9341">
        <v>-34.877110000000002</v>
      </c>
      <c r="H9341">
        <v>138.46700000000001</v>
      </c>
      <c r="I9341" t="s">
        <v>2332</v>
      </c>
      <c r="J9341" t="s">
        <v>2097</v>
      </c>
      <c r="K9341">
        <v>50</v>
      </c>
      <c r="L9341">
        <v>51</v>
      </c>
      <c r="N9341">
        <v>1</v>
      </c>
      <c r="O9341">
        <v>1.7010000000000001</v>
      </c>
      <c r="R9341">
        <v>8.0600000000000005E-2</v>
      </c>
    </row>
    <row r="9342" spans="1:18">
      <c r="A9342" t="s">
        <v>2083</v>
      </c>
      <c r="B9342" t="s">
        <v>2082</v>
      </c>
      <c r="D9342">
        <v>2021</v>
      </c>
      <c r="E9342" t="s">
        <v>2094</v>
      </c>
      <c r="F9342" t="s">
        <v>2301</v>
      </c>
      <c r="G9342">
        <v>-34.877110000000002</v>
      </c>
      <c r="H9342">
        <v>138.46700000000001</v>
      </c>
      <c r="I9342" t="s">
        <v>2332</v>
      </c>
      <c r="J9342" t="s">
        <v>2097</v>
      </c>
      <c r="K9342">
        <v>51</v>
      </c>
      <c r="L9342">
        <v>52</v>
      </c>
      <c r="N9342">
        <v>1</v>
      </c>
      <c r="O9342">
        <v>1.0310999999999999</v>
      </c>
      <c r="R9342">
        <v>8.0600000000000005E-2</v>
      </c>
    </row>
    <row r="9343" spans="1:18">
      <c r="A9343" t="s">
        <v>2083</v>
      </c>
      <c r="B9343" t="s">
        <v>2082</v>
      </c>
      <c r="D9343">
        <v>2021</v>
      </c>
      <c r="E9343" t="s">
        <v>2094</v>
      </c>
      <c r="F9343" t="s">
        <v>2301</v>
      </c>
      <c r="G9343">
        <v>-34.877110000000002</v>
      </c>
      <c r="H9343">
        <v>138.46700000000001</v>
      </c>
      <c r="I9343" t="s">
        <v>2332</v>
      </c>
      <c r="J9343" t="s">
        <v>2097</v>
      </c>
      <c r="K9343">
        <v>52</v>
      </c>
      <c r="L9343">
        <v>53</v>
      </c>
      <c r="N9343">
        <v>1</v>
      </c>
      <c r="O9343">
        <v>0.93269999999999997</v>
      </c>
      <c r="R9343">
        <v>6.9599999999999995E-2</v>
      </c>
    </row>
    <row r="9344" spans="1:18">
      <c r="A9344" t="s">
        <v>2083</v>
      </c>
      <c r="B9344" t="s">
        <v>2082</v>
      </c>
      <c r="D9344">
        <v>2021</v>
      </c>
      <c r="E9344" t="s">
        <v>2094</v>
      </c>
      <c r="F9344" t="s">
        <v>2301</v>
      </c>
      <c r="G9344">
        <v>-34.877110000000002</v>
      </c>
      <c r="H9344">
        <v>138.46700000000001</v>
      </c>
      <c r="I9344" t="s">
        <v>2332</v>
      </c>
      <c r="J9344" t="s">
        <v>2097</v>
      </c>
      <c r="K9344">
        <v>53</v>
      </c>
      <c r="L9344">
        <v>54</v>
      </c>
      <c r="N9344">
        <v>1</v>
      </c>
      <c r="O9344">
        <v>0.63129999999999997</v>
      </c>
    </row>
    <row r="9345" spans="1:18">
      <c r="A9345" t="s">
        <v>2083</v>
      </c>
      <c r="B9345" t="s">
        <v>2082</v>
      </c>
      <c r="D9345">
        <v>2021</v>
      </c>
      <c r="E9345" t="s">
        <v>2094</v>
      </c>
      <c r="F9345" t="s">
        <v>2301</v>
      </c>
      <c r="G9345">
        <v>-34.877110000000002</v>
      </c>
      <c r="H9345">
        <v>138.46700000000001</v>
      </c>
      <c r="I9345" t="s">
        <v>2332</v>
      </c>
      <c r="J9345" t="s">
        <v>2097</v>
      </c>
      <c r="K9345">
        <v>54</v>
      </c>
      <c r="L9345">
        <v>55</v>
      </c>
      <c r="N9345">
        <v>1</v>
      </c>
      <c r="O9345">
        <v>0.43230000000000002</v>
      </c>
    </row>
    <row r="9346" spans="1:18">
      <c r="A9346" t="s">
        <v>2083</v>
      </c>
      <c r="B9346" t="s">
        <v>2082</v>
      </c>
      <c r="D9346">
        <v>2021</v>
      </c>
      <c r="E9346" t="s">
        <v>2094</v>
      </c>
      <c r="F9346" t="s">
        <v>2301</v>
      </c>
      <c r="G9346">
        <v>-34.877110000000002</v>
      </c>
      <c r="H9346">
        <v>138.46700000000001</v>
      </c>
      <c r="I9346" t="s">
        <v>2332</v>
      </c>
      <c r="J9346" t="s">
        <v>2097</v>
      </c>
      <c r="K9346">
        <v>55</v>
      </c>
      <c r="L9346">
        <v>56</v>
      </c>
      <c r="N9346">
        <v>1</v>
      </c>
      <c r="O9346">
        <v>0.3357</v>
      </c>
    </row>
    <row r="9347" spans="1:18">
      <c r="A9347" t="s">
        <v>2083</v>
      </c>
      <c r="B9347" t="s">
        <v>2082</v>
      </c>
      <c r="D9347">
        <v>2021</v>
      </c>
      <c r="E9347" t="s">
        <v>2094</v>
      </c>
      <c r="F9347" t="s">
        <v>2301</v>
      </c>
      <c r="G9347">
        <v>-34.931460000000001</v>
      </c>
      <c r="H9347">
        <v>138.49234000000001</v>
      </c>
      <c r="I9347" t="s">
        <v>2335</v>
      </c>
      <c r="J9347" t="s">
        <v>2096</v>
      </c>
      <c r="K9347">
        <v>0</v>
      </c>
      <c r="L9347">
        <v>0.5</v>
      </c>
      <c r="N9347">
        <v>0.5</v>
      </c>
      <c r="O9347">
        <v>0.88639999999999997</v>
      </c>
      <c r="R9347">
        <v>9.5100000000000004E-2</v>
      </c>
    </row>
    <row r="9348" spans="1:18">
      <c r="A9348" t="s">
        <v>2083</v>
      </c>
      <c r="B9348" t="s">
        <v>2082</v>
      </c>
      <c r="D9348">
        <v>2021</v>
      </c>
      <c r="E9348" t="s">
        <v>2094</v>
      </c>
      <c r="F9348" t="s">
        <v>2301</v>
      </c>
      <c r="G9348">
        <v>-34.931460000000001</v>
      </c>
      <c r="H9348">
        <v>138.49234000000001</v>
      </c>
      <c r="I9348" t="s">
        <v>2335</v>
      </c>
      <c r="J9348" t="s">
        <v>2096</v>
      </c>
      <c r="K9348">
        <v>0.5</v>
      </c>
      <c r="L9348">
        <v>1</v>
      </c>
      <c r="N9348">
        <v>0.5</v>
      </c>
      <c r="O9348">
        <v>1.4802999999999999</v>
      </c>
      <c r="R9348">
        <v>6.7199999999999996E-2</v>
      </c>
    </row>
    <row r="9349" spans="1:18">
      <c r="A9349" t="s">
        <v>2083</v>
      </c>
      <c r="B9349" t="s">
        <v>2082</v>
      </c>
      <c r="D9349">
        <v>2021</v>
      </c>
      <c r="E9349" t="s">
        <v>2094</v>
      </c>
      <c r="F9349" t="s">
        <v>2301</v>
      </c>
      <c r="G9349">
        <v>-34.931460000000001</v>
      </c>
      <c r="H9349">
        <v>138.49234000000001</v>
      </c>
      <c r="I9349" t="s">
        <v>2335</v>
      </c>
      <c r="J9349" t="s">
        <v>2096</v>
      </c>
      <c r="K9349">
        <v>1</v>
      </c>
      <c r="L9349">
        <v>1.5</v>
      </c>
      <c r="N9349">
        <v>0.5</v>
      </c>
      <c r="O9349">
        <v>1.1364000000000001</v>
      </c>
      <c r="R9349">
        <v>3.9300000000000002E-2</v>
      </c>
    </row>
    <row r="9350" spans="1:18">
      <c r="A9350" t="s">
        <v>2083</v>
      </c>
      <c r="B9350" t="s">
        <v>2082</v>
      </c>
      <c r="D9350">
        <v>2021</v>
      </c>
      <c r="E9350" t="s">
        <v>2094</v>
      </c>
      <c r="F9350" t="s">
        <v>2301</v>
      </c>
      <c r="G9350">
        <v>-34.931460000000001</v>
      </c>
      <c r="H9350">
        <v>138.49234000000001</v>
      </c>
      <c r="I9350" t="s">
        <v>2335</v>
      </c>
      <c r="J9350" t="s">
        <v>2096</v>
      </c>
      <c r="K9350">
        <v>1.5</v>
      </c>
      <c r="L9350">
        <v>2</v>
      </c>
      <c r="N9350">
        <v>0.5</v>
      </c>
      <c r="O9350">
        <v>1.1832</v>
      </c>
      <c r="R9350">
        <v>4.3299999999999998E-2</v>
      </c>
    </row>
    <row r="9351" spans="1:18">
      <c r="A9351" t="s">
        <v>2083</v>
      </c>
      <c r="B9351" t="s">
        <v>2082</v>
      </c>
      <c r="D9351">
        <v>2021</v>
      </c>
      <c r="E9351" t="s">
        <v>2094</v>
      </c>
      <c r="F9351" t="s">
        <v>2301</v>
      </c>
      <c r="G9351">
        <v>-34.931460000000001</v>
      </c>
      <c r="H9351">
        <v>138.49234000000001</v>
      </c>
      <c r="I9351" t="s">
        <v>2335</v>
      </c>
      <c r="J9351" t="s">
        <v>2096</v>
      </c>
      <c r="K9351">
        <v>2</v>
      </c>
      <c r="L9351">
        <v>2.5</v>
      </c>
      <c r="N9351">
        <v>0.5</v>
      </c>
      <c r="O9351">
        <v>1.4661</v>
      </c>
      <c r="R9351">
        <v>4.7300000000000002E-2</v>
      </c>
    </row>
    <row r="9352" spans="1:18">
      <c r="A9352" t="s">
        <v>2083</v>
      </c>
      <c r="B9352" t="s">
        <v>2082</v>
      </c>
      <c r="D9352">
        <v>2021</v>
      </c>
      <c r="E9352" t="s">
        <v>2094</v>
      </c>
      <c r="F9352" t="s">
        <v>2301</v>
      </c>
      <c r="G9352">
        <v>-34.931460000000001</v>
      </c>
      <c r="H9352">
        <v>138.49234000000001</v>
      </c>
      <c r="I9352" t="s">
        <v>2335</v>
      </c>
      <c r="J9352" t="s">
        <v>2096</v>
      </c>
      <c r="K9352">
        <v>2.5</v>
      </c>
      <c r="L9352">
        <v>3</v>
      </c>
      <c r="N9352">
        <v>0.5</v>
      </c>
      <c r="O9352">
        <v>1.4217</v>
      </c>
      <c r="R9352">
        <v>3.9399999999999998E-2</v>
      </c>
    </row>
    <row r="9353" spans="1:18">
      <c r="A9353" t="s">
        <v>2083</v>
      </c>
      <c r="B9353" t="s">
        <v>2082</v>
      </c>
      <c r="D9353">
        <v>2021</v>
      </c>
      <c r="E9353" t="s">
        <v>2094</v>
      </c>
      <c r="F9353" t="s">
        <v>2301</v>
      </c>
      <c r="G9353">
        <v>-34.931460000000001</v>
      </c>
      <c r="H9353">
        <v>138.49234000000001</v>
      </c>
      <c r="I9353" t="s">
        <v>2335</v>
      </c>
      <c r="J9353" t="s">
        <v>2096</v>
      </c>
      <c r="K9353">
        <v>3</v>
      </c>
      <c r="L9353">
        <v>3.5</v>
      </c>
      <c r="N9353">
        <v>0.5</v>
      </c>
      <c r="O9353">
        <v>1.6532</v>
      </c>
      <c r="R9353">
        <v>3.15E-2</v>
      </c>
    </row>
    <row r="9354" spans="1:18">
      <c r="A9354" t="s">
        <v>2083</v>
      </c>
      <c r="B9354" t="s">
        <v>2082</v>
      </c>
      <c r="D9354">
        <v>2021</v>
      </c>
      <c r="E9354" t="s">
        <v>2094</v>
      </c>
      <c r="F9354" t="s">
        <v>2301</v>
      </c>
      <c r="G9354">
        <v>-34.931460000000001</v>
      </c>
      <c r="H9354">
        <v>138.49234000000001</v>
      </c>
      <c r="I9354" t="s">
        <v>2335</v>
      </c>
      <c r="J9354" t="s">
        <v>2096</v>
      </c>
      <c r="K9354">
        <v>3.5</v>
      </c>
      <c r="L9354">
        <v>4</v>
      </c>
      <c r="N9354">
        <v>0.5</v>
      </c>
      <c r="O9354">
        <v>1.4928999999999999</v>
      </c>
      <c r="R9354">
        <v>3.0499999999999999E-2</v>
      </c>
    </row>
    <row r="9355" spans="1:18">
      <c r="A9355" t="s">
        <v>2083</v>
      </c>
      <c r="B9355" t="s">
        <v>2082</v>
      </c>
      <c r="D9355">
        <v>2021</v>
      </c>
      <c r="E9355" t="s">
        <v>2094</v>
      </c>
      <c r="F9355" t="s">
        <v>2301</v>
      </c>
      <c r="G9355">
        <v>-34.931460000000001</v>
      </c>
      <c r="H9355">
        <v>138.49234000000001</v>
      </c>
      <c r="I9355" t="s">
        <v>2335</v>
      </c>
      <c r="J9355" t="s">
        <v>2096</v>
      </c>
      <c r="K9355">
        <v>4</v>
      </c>
      <c r="L9355">
        <v>4.5</v>
      </c>
      <c r="N9355">
        <v>0.5</v>
      </c>
      <c r="O9355">
        <v>1.7047000000000001</v>
      </c>
      <c r="R9355">
        <v>2.9499999999999998E-2</v>
      </c>
    </row>
    <row r="9356" spans="1:18">
      <c r="A9356" t="s">
        <v>2083</v>
      </c>
      <c r="B9356" t="s">
        <v>2082</v>
      </c>
      <c r="D9356">
        <v>2021</v>
      </c>
      <c r="E9356" t="s">
        <v>2094</v>
      </c>
      <c r="F9356" t="s">
        <v>2301</v>
      </c>
      <c r="G9356">
        <v>-34.931460000000001</v>
      </c>
      <c r="H9356">
        <v>138.49234000000001</v>
      </c>
      <c r="I9356" t="s">
        <v>2335</v>
      </c>
      <c r="J9356" t="s">
        <v>2096</v>
      </c>
      <c r="K9356">
        <v>4.5</v>
      </c>
      <c r="L9356">
        <v>5</v>
      </c>
      <c r="N9356">
        <v>0.5</v>
      </c>
      <c r="O9356">
        <v>1.6180000000000001</v>
      </c>
      <c r="R9356">
        <v>2.8500000000000001E-2</v>
      </c>
    </row>
    <row r="9357" spans="1:18">
      <c r="A9357" t="s">
        <v>2083</v>
      </c>
      <c r="B9357" t="s">
        <v>2082</v>
      </c>
      <c r="D9357">
        <v>2021</v>
      </c>
      <c r="E9357" t="s">
        <v>2094</v>
      </c>
      <c r="F9357" t="s">
        <v>2301</v>
      </c>
      <c r="G9357">
        <v>-34.931460000000001</v>
      </c>
      <c r="H9357">
        <v>138.49234000000001</v>
      </c>
      <c r="I9357" t="s">
        <v>2335</v>
      </c>
      <c r="J9357" t="s">
        <v>2096</v>
      </c>
      <c r="K9357">
        <v>5</v>
      </c>
      <c r="L9357">
        <v>5.5</v>
      </c>
      <c r="N9357">
        <v>0.5</v>
      </c>
      <c r="O9357">
        <v>1.2345999999999999</v>
      </c>
      <c r="R9357">
        <v>2.75E-2</v>
      </c>
    </row>
    <row r="9358" spans="1:18">
      <c r="A9358" t="s">
        <v>2083</v>
      </c>
      <c r="B9358" t="s">
        <v>2082</v>
      </c>
      <c r="D9358">
        <v>2021</v>
      </c>
      <c r="E9358" t="s">
        <v>2094</v>
      </c>
      <c r="F9358" t="s">
        <v>2301</v>
      </c>
      <c r="G9358">
        <v>-34.931460000000001</v>
      </c>
      <c r="H9358">
        <v>138.49234000000001</v>
      </c>
      <c r="I9358" t="s">
        <v>2335</v>
      </c>
      <c r="J9358" t="s">
        <v>2096</v>
      </c>
      <c r="K9358">
        <v>5.5</v>
      </c>
      <c r="L9358">
        <v>6</v>
      </c>
      <c r="N9358">
        <v>0.5</v>
      </c>
      <c r="O9358">
        <v>1.5434000000000001</v>
      </c>
      <c r="R9358">
        <v>2.7199999999999998E-2</v>
      </c>
    </row>
    <row r="9359" spans="1:18">
      <c r="A9359" t="s">
        <v>2083</v>
      </c>
      <c r="B9359" t="s">
        <v>2082</v>
      </c>
      <c r="D9359">
        <v>2021</v>
      </c>
      <c r="E9359" t="s">
        <v>2094</v>
      </c>
      <c r="F9359" t="s">
        <v>2301</v>
      </c>
      <c r="G9359">
        <v>-34.931460000000001</v>
      </c>
      <c r="H9359">
        <v>138.49234000000001</v>
      </c>
      <c r="I9359" t="s">
        <v>2335</v>
      </c>
      <c r="J9359" t="s">
        <v>2096</v>
      </c>
      <c r="K9359">
        <v>6</v>
      </c>
      <c r="L9359">
        <v>6.5</v>
      </c>
      <c r="N9359">
        <v>0.5</v>
      </c>
      <c r="O9359">
        <v>1.2907999999999999</v>
      </c>
      <c r="R9359">
        <v>2.69E-2</v>
      </c>
    </row>
    <row r="9360" spans="1:18">
      <c r="A9360" t="s">
        <v>2083</v>
      </c>
      <c r="B9360" t="s">
        <v>2082</v>
      </c>
      <c r="D9360">
        <v>2021</v>
      </c>
      <c r="E9360" t="s">
        <v>2094</v>
      </c>
      <c r="F9360" t="s">
        <v>2301</v>
      </c>
      <c r="G9360">
        <v>-34.931460000000001</v>
      </c>
      <c r="H9360">
        <v>138.49234000000001</v>
      </c>
      <c r="I9360" t="s">
        <v>2335</v>
      </c>
      <c r="J9360" t="s">
        <v>2096</v>
      </c>
      <c r="K9360">
        <v>6.5</v>
      </c>
      <c r="L9360">
        <v>7</v>
      </c>
      <c r="N9360">
        <v>0.5</v>
      </c>
      <c r="O9360">
        <v>1.6485000000000001</v>
      </c>
      <c r="R9360">
        <v>3.1099999999999999E-2</v>
      </c>
    </row>
    <row r="9361" spans="1:18">
      <c r="A9361" t="s">
        <v>2083</v>
      </c>
      <c r="B9361" t="s">
        <v>2082</v>
      </c>
      <c r="D9361">
        <v>2021</v>
      </c>
      <c r="E9361" t="s">
        <v>2094</v>
      </c>
      <c r="F9361" t="s">
        <v>2301</v>
      </c>
      <c r="G9361">
        <v>-34.931460000000001</v>
      </c>
      <c r="H9361">
        <v>138.49234000000001</v>
      </c>
      <c r="I9361" t="s">
        <v>2335</v>
      </c>
      <c r="J9361" t="s">
        <v>2096</v>
      </c>
      <c r="K9361">
        <v>7</v>
      </c>
      <c r="L9361">
        <v>7.5</v>
      </c>
      <c r="N9361">
        <v>0.5</v>
      </c>
      <c r="O9361">
        <v>1.7419</v>
      </c>
      <c r="R9361">
        <v>3.5400000000000001E-2</v>
      </c>
    </row>
    <row r="9362" spans="1:18">
      <c r="A9362" t="s">
        <v>2083</v>
      </c>
      <c r="B9362" t="s">
        <v>2082</v>
      </c>
      <c r="D9362">
        <v>2021</v>
      </c>
      <c r="E9362" t="s">
        <v>2094</v>
      </c>
      <c r="F9362" t="s">
        <v>2301</v>
      </c>
      <c r="G9362">
        <v>-34.931460000000001</v>
      </c>
      <c r="H9362">
        <v>138.49234000000001</v>
      </c>
      <c r="I9362" t="s">
        <v>2335</v>
      </c>
      <c r="J9362" t="s">
        <v>2096</v>
      </c>
      <c r="K9362">
        <v>7.5</v>
      </c>
      <c r="L9362">
        <v>8</v>
      </c>
      <c r="N9362">
        <v>0.5</v>
      </c>
      <c r="O9362">
        <v>1.8109</v>
      </c>
      <c r="R9362">
        <v>3.2599999999999997E-2</v>
      </c>
    </row>
    <row r="9363" spans="1:18">
      <c r="A9363" t="s">
        <v>2083</v>
      </c>
      <c r="B9363" t="s">
        <v>2082</v>
      </c>
      <c r="D9363">
        <v>2021</v>
      </c>
      <c r="E9363" t="s">
        <v>2094</v>
      </c>
      <c r="F9363" t="s">
        <v>2301</v>
      </c>
      <c r="G9363">
        <v>-34.931460000000001</v>
      </c>
      <c r="H9363">
        <v>138.49234000000001</v>
      </c>
      <c r="I9363" t="s">
        <v>2335</v>
      </c>
      <c r="J9363" t="s">
        <v>2096</v>
      </c>
      <c r="K9363">
        <v>8</v>
      </c>
      <c r="L9363">
        <v>8.5</v>
      </c>
      <c r="N9363">
        <v>0.5</v>
      </c>
      <c r="O9363">
        <v>1.5117</v>
      </c>
      <c r="R9363">
        <v>2.98E-2</v>
      </c>
    </row>
    <row r="9364" spans="1:18">
      <c r="A9364" t="s">
        <v>2083</v>
      </c>
      <c r="B9364" t="s">
        <v>2082</v>
      </c>
      <c r="D9364">
        <v>2021</v>
      </c>
      <c r="E9364" t="s">
        <v>2094</v>
      </c>
      <c r="F9364" t="s">
        <v>2301</v>
      </c>
      <c r="G9364">
        <v>-34.931460000000001</v>
      </c>
      <c r="H9364">
        <v>138.49234000000001</v>
      </c>
      <c r="I9364" t="s">
        <v>2335</v>
      </c>
      <c r="J9364" t="s">
        <v>2096</v>
      </c>
      <c r="K9364">
        <v>8.5</v>
      </c>
      <c r="L9364">
        <v>9</v>
      </c>
      <c r="N9364">
        <v>0.5</v>
      </c>
      <c r="O9364">
        <v>1.9934000000000001</v>
      </c>
      <c r="R9364">
        <v>3.1300000000000001E-2</v>
      </c>
    </row>
    <row r="9365" spans="1:18">
      <c r="A9365" t="s">
        <v>2083</v>
      </c>
      <c r="B9365" t="s">
        <v>2082</v>
      </c>
      <c r="D9365">
        <v>2021</v>
      </c>
      <c r="E9365" t="s">
        <v>2094</v>
      </c>
      <c r="F9365" t="s">
        <v>2301</v>
      </c>
      <c r="G9365">
        <v>-34.931460000000001</v>
      </c>
      <c r="H9365">
        <v>138.49234000000001</v>
      </c>
      <c r="I9365" t="s">
        <v>2335</v>
      </c>
      <c r="J9365" t="s">
        <v>2096</v>
      </c>
      <c r="K9365">
        <v>9</v>
      </c>
      <c r="L9365">
        <v>9.5</v>
      </c>
      <c r="N9365">
        <v>0.5</v>
      </c>
      <c r="O9365">
        <v>1.5591999999999999</v>
      </c>
      <c r="R9365">
        <v>3.2800000000000003E-2</v>
      </c>
    </row>
    <row r="9366" spans="1:18">
      <c r="A9366" t="s">
        <v>2083</v>
      </c>
      <c r="B9366" t="s">
        <v>2082</v>
      </c>
      <c r="D9366">
        <v>2021</v>
      </c>
      <c r="E9366" t="s">
        <v>2094</v>
      </c>
      <c r="F9366" t="s">
        <v>2301</v>
      </c>
      <c r="G9366">
        <v>-34.931460000000001</v>
      </c>
      <c r="H9366">
        <v>138.49234000000001</v>
      </c>
      <c r="I9366" t="s">
        <v>2335</v>
      </c>
      <c r="J9366" t="s">
        <v>2096</v>
      </c>
      <c r="K9366">
        <v>9.5</v>
      </c>
      <c r="L9366">
        <v>10</v>
      </c>
      <c r="N9366">
        <v>0.5</v>
      </c>
      <c r="O9366">
        <v>1.8045</v>
      </c>
      <c r="R9366">
        <v>4.7100000000000003E-2</v>
      </c>
    </row>
    <row r="9367" spans="1:18">
      <c r="A9367" t="s">
        <v>2083</v>
      </c>
      <c r="B9367" t="s">
        <v>2082</v>
      </c>
      <c r="D9367">
        <v>2021</v>
      </c>
      <c r="E9367" t="s">
        <v>2094</v>
      </c>
      <c r="F9367" t="s">
        <v>2301</v>
      </c>
      <c r="G9367">
        <v>-34.931460000000001</v>
      </c>
      <c r="H9367">
        <v>138.49234000000001</v>
      </c>
      <c r="I9367" t="s">
        <v>2335</v>
      </c>
      <c r="J9367" t="s">
        <v>2096</v>
      </c>
      <c r="K9367">
        <v>10</v>
      </c>
      <c r="L9367">
        <v>10.5</v>
      </c>
      <c r="N9367">
        <v>0.5</v>
      </c>
      <c r="O9367">
        <v>1.5645</v>
      </c>
      <c r="R9367">
        <v>6.1400000000000003E-2</v>
      </c>
    </row>
    <row r="9368" spans="1:18">
      <c r="A9368" t="s">
        <v>2083</v>
      </c>
      <c r="B9368" t="s">
        <v>2082</v>
      </c>
      <c r="D9368">
        <v>2021</v>
      </c>
      <c r="E9368" t="s">
        <v>2094</v>
      </c>
      <c r="F9368" t="s">
        <v>2301</v>
      </c>
      <c r="G9368">
        <v>-34.931460000000001</v>
      </c>
      <c r="H9368">
        <v>138.49234000000001</v>
      </c>
      <c r="I9368" t="s">
        <v>2335</v>
      </c>
      <c r="J9368" t="s">
        <v>2096</v>
      </c>
      <c r="K9368">
        <v>10.5</v>
      </c>
      <c r="L9368">
        <v>11</v>
      </c>
      <c r="N9368">
        <v>0.5</v>
      </c>
      <c r="O9368">
        <v>1.5053000000000001</v>
      </c>
      <c r="R9368">
        <v>4.4999999999999998E-2</v>
      </c>
    </row>
    <row r="9369" spans="1:18">
      <c r="A9369" t="s">
        <v>2083</v>
      </c>
      <c r="B9369" t="s">
        <v>2082</v>
      </c>
      <c r="D9369">
        <v>2021</v>
      </c>
      <c r="E9369" t="s">
        <v>2094</v>
      </c>
      <c r="F9369" t="s">
        <v>2301</v>
      </c>
      <c r="G9369">
        <v>-34.931460000000001</v>
      </c>
      <c r="H9369">
        <v>138.49234000000001</v>
      </c>
      <c r="I9369" t="s">
        <v>2335</v>
      </c>
      <c r="J9369" t="s">
        <v>2096</v>
      </c>
      <c r="K9369">
        <v>11</v>
      </c>
      <c r="L9369">
        <v>11.5</v>
      </c>
      <c r="N9369">
        <v>0.5</v>
      </c>
      <c r="O9369">
        <v>1.45</v>
      </c>
      <c r="R9369">
        <v>2.86E-2</v>
      </c>
    </row>
    <row r="9370" spans="1:18">
      <c r="A9370" t="s">
        <v>2083</v>
      </c>
      <c r="B9370" t="s">
        <v>2082</v>
      </c>
      <c r="D9370">
        <v>2021</v>
      </c>
      <c r="E9370" t="s">
        <v>2094</v>
      </c>
      <c r="F9370" t="s">
        <v>2301</v>
      </c>
      <c r="G9370">
        <v>-34.931460000000001</v>
      </c>
      <c r="H9370">
        <v>138.49234000000001</v>
      </c>
      <c r="I9370" t="s">
        <v>2335</v>
      </c>
      <c r="J9370" t="s">
        <v>2096</v>
      </c>
      <c r="K9370">
        <v>11.5</v>
      </c>
      <c r="L9370">
        <v>12</v>
      </c>
      <c r="N9370">
        <v>0.5</v>
      </c>
      <c r="O9370">
        <v>1.6457999999999999</v>
      </c>
      <c r="R9370">
        <v>3.1E-2</v>
      </c>
    </row>
    <row r="9371" spans="1:18">
      <c r="A9371" t="s">
        <v>2083</v>
      </c>
      <c r="B9371" t="s">
        <v>2082</v>
      </c>
      <c r="D9371">
        <v>2021</v>
      </c>
      <c r="E9371" t="s">
        <v>2094</v>
      </c>
      <c r="F9371" t="s">
        <v>2301</v>
      </c>
      <c r="G9371">
        <v>-34.931460000000001</v>
      </c>
      <c r="H9371">
        <v>138.49234000000001</v>
      </c>
      <c r="I9371" t="s">
        <v>2335</v>
      </c>
      <c r="J9371" t="s">
        <v>2096</v>
      </c>
      <c r="K9371">
        <v>12</v>
      </c>
      <c r="L9371">
        <v>12.5</v>
      </c>
      <c r="N9371">
        <v>0.5</v>
      </c>
      <c r="O9371">
        <v>1.5939000000000001</v>
      </c>
      <c r="R9371">
        <v>3.3399999999999999E-2</v>
      </c>
    </row>
    <row r="9372" spans="1:18">
      <c r="A9372" t="s">
        <v>2083</v>
      </c>
      <c r="B9372" t="s">
        <v>2082</v>
      </c>
      <c r="D9372">
        <v>2021</v>
      </c>
      <c r="E9372" t="s">
        <v>2094</v>
      </c>
      <c r="F9372" t="s">
        <v>2301</v>
      </c>
      <c r="G9372">
        <v>-34.931460000000001</v>
      </c>
      <c r="H9372">
        <v>138.49234000000001</v>
      </c>
      <c r="I9372" t="s">
        <v>2335</v>
      </c>
      <c r="J9372" t="s">
        <v>2096</v>
      </c>
      <c r="K9372">
        <v>12.5</v>
      </c>
      <c r="L9372">
        <v>13</v>
      </c>
      <c r="N9372">
        <v>0.5</v>
      </c>
      <c r="O9372">
        <v>1.5192000000000001</v>
      </c>
      <c r="R9372">
        <v>3.44E-2</v>
      </c>
    </row>
    <row r="9373" spans="1:18">
      <c r="A9373" t="s">
        <v>2083</v>
      </c>
      <c r="B9373" t="s">
        <v>2082</v>
      </c>
      <c r="D9373">
        <v>2021</v>
      </c>
      <c r="E9373" t="s">
        <v>2094</v>
      </c>
      <c r="F9373" t="s">
        <v>2301</v>
      </c>
      <c r="G9373">
        <v>-34.931460000000001</v>
      </c>
      <c r="H9373">
        <v>138.49234000000001</v>
      </c>
      <c r="I9373" t="s">
        <v>2335</v>
      </c>
      <c r="J9373" t="s">
        <v>2096</v>
      </c>
      <c r="K9373">
        <v>13</v>
      </c>
      <c r="L9373">
        <v>13.5</v>
      </c>
      <c r="N9373">
        <v>0.5</v>
      </c>
      <c r="O9373">
        <v>1.9036</v>
      </c>
      <c r="R9373">
        <v>3.5400000000000001E-2</v>
      </c>
    </row>
    <row r="9374" spans="1:18">
      <c r="A9374" t="s">
        <v>2083</v>
      </c>
      <c r="B9374" t="s">
        <v>2082</v>
      </c>
      <c r="D9374">
        <v>2021</v>
      </c>
      <c r="E9374" t="s">
        <v>2094</v>
      </c>
      <c r="F9374" t="s">
        <v>2301</v>
      </c>
      <c r="G9374">
        <v>-34.931460000000001</v>
      </c>
      <c r="H9374">
        <v>138.49234000000001</v>
      </c>
      <c r="I9374" t="s">
        <v>2335</v>
      </c>
      <c r="J9374" t="s">
        <v>2096</v>
      </c>
      <c r="K9374">
        <v>13.5</v>
      </c>
      <c r="L9374">
        <v>14</v>
      </c>
      <c r="N9374">
        <v>0.5</v>
      </c>
      <c r="O9374">
        <v>1.2958000000000001</v>
      </c>
      <c r="R9374">
        <v>3.1699999999999999E-2</v>
      </c>
    </row>
    <row r="9375" spans="1:18">
      <c r="A9375" t="s">
        <v>2083</v>
      </c>
      <c r="B9375" t="s">
        <v>2082</v>
      </c>
      <c r="D9375">
        <v>2021</v>
      </c>
      <c r="E9375" t="s">
        <v>2094</v>
      </c>
      <c r="F9375" t="s">
        <v>2301</v>
      </c>
      <c r="G9375">
        <v>-34.931460000000001</v>
      </c>
      <c r="H9375">
        <v>138.49234000000001</v>
      </c>
      <c r="I9375" t="s">
        <v>2335</v>
      </c>
      <c r="J9375" t="s">
        <v>2096</v>
      </c>
      <c r="K9375">
        <v>14</v>
      </c>
      <c r="L9375">
        <v>14.5</v>
      </c>
      <c r="N9375">
        <v>0.5</v>
      </c>
      <c r="O9375">
        <v>1.909</v>
      </c>
      <c r="R9375">
        <v>2.81E-2</v>
      </c>
    </row>
    <row r="9376" spans="1:18">
      <c r="A9376" t="s">
        <v>2083</v>
      </c>
      <c r="B9376" t="s">
        <v>2082</v>
      </c>
      <c r="D9376">
        <v>2021</v>
      </c>
      <c r="E9376" t="s">
        <v>2094</v>
      </c>
      <c r="F9376" t="s">
        <v>2301</v>
      </c>
      <c r="G9376">
        <v>-34.931460000000001</v>
      </c>
      <c r="H9376">
        <v>138.49234000000001</v>
      </c>
      <c r="I9376" t="s">
        <v>2335</v>
      </c>
      <c r="J9376" t="s">
        <v>2096</v>
      </c>
      <c r="K9376">
        <v>14.5</v>
      </c>
      <c r="L9376">
        <v>15</v>
      </c>
      <c r="N9376">
        <v>0.5</v>
      </c>
      <c r="O9376">
        <v>1.4088000000000001</v>
      </c>
      <c r="R9376">
        <v>3.9399999999999998E-2</v>
      </c>
    </row>
    <row r="9377" spans="1:18">
      <c r="A9377" t="s">
        <v>2083</v>
      </c>
      <c r="B9377" t="s">
        <v>2082</v>
      </c>
      <c r="D9377">
        <v>2021</v>
      </c>
      <c r="E9377" t="s">
        <v>2094</v>
      </c>
      <c r="F9377" t="s">
        <v>2301</v>
      </c>
      <c r="G9377">
        <v>-34.931460000000001</v>
      </c>
      <c r="H9377">
        <v>138.49234000000001</v>
      </c>
      <c r="I9377" t="s">
        <v>2335</v>
      </c>
      <c r="J9377" t="s">
        <v>2096</v>
      </c>
      <c r="K9377">
        <v>15</v>
      </c>
      <c r="L9377">
        <v>15.5</v>
      </c>
      <c r="N9377">
        <v>0.5</v>
      </c>
      <c r="O9377">
        <v>1.9744999999999999</v>
      </c>
      <c r="R9377">
        <v>5.0599999999999999E-2</v>
      </c>
    </row>
    <row r="9378" spans="1:18">
      <c r="A9378" t="s">
        <v>2083</v>
      </c>
      <c r="B9378" t="s">
        <v>2082</v>
      </c>
      <c r="D9378">
        <v>2021</v>
      </c>
      <c r="E9378" t="s">
        <v>2094</v>
      </c>
      <c r="F9378" t="s">
        <v>2301</v>
      </c>
      <c r="G9378">
        <v>-34.931460000000001</v>
      </c>
      <c r="H9378">
        <v>138.49234000000001</v>
      </c>
      <c r="I9378" t="s">
        <v>2335</v>
      </c>
      <c r="J9378" t="s">
        <v>2096</v>
      </c>
      <c r="K9378">
        <v>15.5</v>
      </c>
      <c r="L9378">
        <v>16</v>
      </c>
      <c r="N9378">
        <v>0.5</v>
      </c>
      <c r="O9378">
        <v>1.7882</v>
      </c>
      <c r="R9378">
        <v>6.4899999999999999E-2</v>
      </c>
    </row>
    <row r="9379" spans="1:18">
      <c r="A9379" t="s">
        <v>2083</v>
      </c>
      <c r="B9379" t="s">
        <v>2082</v>
      </c>
      <c r="D9379">
        <v>2021</v>
      </c>
      <c r="E9379" t="s">
        <v>2094</v>
      </c>
      <c r="F9379" t="s">
        <v>2301</v>
      </c>
      <c r="G9379">
        <v>-34.931460000000001</v>
      </c>
      <c r="H9379">
        <v>138.49234000000001</v>
      </c>
      <c r="I9379" t="s">
        <v>2335</v>
      </c>
      <c r="J9379" t="s">
        <v>2096</v>
      </c>
      <c r="K9379">
        <v>16</v>
      </c>
      <c r="L9379">
        <v>16.5</v>
      </c>
      <c r="N9379">
        <v>0.5</v>
      </c>
      <c r="O9379">
        <v>1.3483000000000001</v>
      </c>
      <c r="R9379">
        <v>7.9200000000000007E-2</v>
      </c>
    </row>
    <row r="9380" spans="1:18">
      <c r="A9380" t="s">
        <v>2083</v>
      </c>
      <c r="B9380" t="s">
        <v>2082</v>
      </c>
      <c r="D9380">
        <v>2021</v>
      </c>
      <c r="E9380" t="s">
        <v>2094</v>
      </c>
      <c r="F9380" t="s">
        <v>2301</v>
      </c>
      <c r="G9380">
        <v>-34.931460000000001</v>
      </c>
      <c r="H9380">
        <v>138.49234000000001</v>
      </c>
      <c r="I9380" t="s">
        <v>2335</v>
      </c>
      <c r="J9380" t="s">
        <v>2096</v>
      </c>
      <c r="K9380">
        <v>16.5</v>
      </c>
      <c r="L9380">
        <v>17</v>
      </c>
      <c r="N9380">
        <v>0.5</v>
      </c>
      <c r="O9380">
        <v>1.2618</v>
      </c>
      <c r="R9380">
        <v>7.0499999999999993E-2</v>
      </c>
    </row>
    <row r="9381" spans="1:18">
      <c r="A9381" t="s">
        <v>2083</v>
      </c>
      <c r="B9381" t="s">
        <v>2082</v>
      </c>
      <c r="D9381">
        <v>2021</v>
      </c>
      <c r="E9381" t="s">
        <v>2094</v>
      </c>
      <c r="F9381" t="s">
        <v>2301</v>
      </c>
      <c r="G9381">
        <v>-34.931460000000001</v>
      </c>
      <c r="H9381">
        <v>138.49234000000001</v>
      </c>
      <c r="I9381" t="s">
        <v>2335</v>
      </c>
      <c r="J9381" t="s">
        <v>2096</v>
      </c>
      <c r="K9381">
        <v>17</v>
      </c>
      <c r="L9381">
        <v>17.5</v>
      </c>
      <c r="N9381">
        <v>0.5</v>
      </c>
      <c r="O9381">
        <v>1.1261000000000001</v>
      </c>
      <c r="R9381">
        <v>6.1800000000000001E-2</v>
      </c>
    </row>
    <row r="9382" spans="1:18">
      <c r="A9382" t="s">
        <v>2083</v>
      </c>
      <c r="B9382" t="s">
        <v>2082</v>
      </c>
      <c r="D9382">
        <v>2021</v>
      </c>
      <c r="E9382" t="s">
        <v>2094</v>
      </c>
      <c r="F9382" t="s">
        <v>2301</v>
      </c>
      <c r="G9382">
        <v>-34.931460000000001</v>
      </c>
      <c r="H9382">
        <v>138.49234000000001</v>
      </c>
      <c r="I9382" t="s">
        <v>2335</v>
      </c>
      <c r="J9382" t="s">
        <v>2096</v>
      </c>
      <c r="K9382">
        <v>17.5</v>
      </c>
      <c r="L9382">
        <v>18</v>
      </c>
      <c r="N9382">
        <v>0.5</v>
      </c>
      <c r="O9382">
        <v>1.6782999999999999</v>
      </c>
      <c r="R9382">
        <v>5.8599999999999999E-2</v>
      </c>
    </row>
    <row r="9383" spans="1:18">
      <c r="A9383" t="s">
        <v>2083</v>
      </c>
      <c r="B9383" t="s">
        <v>2082</v>
      </c>
      <c r="D9383">
        <v>2021</v>
      </c>
      <c r="E9383" t="s">
        <v>2094</v>
      </c>
      <c r="F9383" t="s">
        <v>2301</v>
      </c>
      <c r="G9383">
        <v>-34.931460000000001</v>
      </c>
      <c r="H9383">
        <v>138.49234000000001</v>
      </c>
      <c r="I9383" t="s">
        <v>2335</v>
      </c>
      <c r="J9383" t="s">
        <v>2096</v>
      </c>
      <c r="K9383">
        <v>18</v>
      </c>
      <c r="L9383">
        <v>18.5</v>
      </c>
      <c r="N9383">
        <v>0.5</v>
      </c>
      <c r="O9383">
        <v>1.6052999999999999</v>
      </c>
      <c r="R9383">
        <v>5.5399999999999998E-2</v>
      </c>
    </row>
    <row r="9384" spans="1:18">
      <c r="A9384" t="s">
        <v>2083</v>
      </c>
      <c r="B9384" t="s">
        <v>2082</v>
      </c>
      <c r="D9384">
        <v>2021</v>
      </c>
      <c r="E9384" t="s">
        <v>2094</v>
      </c>
      <c r="F9384" t="s">
        <v>2301</v>
      </c>
      <c r="G9384">
        <v>-34.931460000000001</v>
      </c>
      <c r="H9384">
        <v>138.49234000000001</v>
      </c>
      <c r="I9384" t="s">
        <v>2335</v>
      </c>
      <c r="J9384" t="s">
        <v>2096</v>
      </c>
      <c r="K9384">
        <v>18.5</v>
      </c>
      <c r="L9384">
        <v>19</v>
      </c>
      <c r="N9384">
        <v>0.5</v>
      </c>
      <c r="O9384">
        <v>2.7016</v>
      </c>
      <c r="R9384">
        <v>5.2999999999999999E-2</v>
      </c>
    </row>
    <row r="9385" spans="1:18">
      <c r="A9385" t="s">
        <v>2083</v>
      </c>
      <c r="B9385" t="s">
        <v>2082</v>
      </c>
      <c r="D9385">
        <v>2021</v>
      </c>
      <c r="E9385" t="s">
        <v>2094</v>
      </c>
      <c r="F9385" t="s">
        <v>2301</v>
      </c>
      <c r="G9385">
        <v>-34.931460000000001</v>
      </c>
      <c r="H9385">
        <v>138.49234000000001</v>
      </c>
      <c r="I9385" t="s">
        <v>2335</v>
      </c>
      <c r="J9385" t="s">
        <v>2096</v>
      </c>
      <c r="K9385">
        <v>19</v>
      </c>
      <c r="L9385">
        <v>19.5</v>
      </c>
      <c r="N9385">
        <v>0.5</v>
      </c>
      <c r="O9385">
        <v>1.9460999999999999</v>
      </c>
      <c r="R9385">
        <v>5.0599999999999999E-2</v>
      </c>
    </row>
    <row r="9386" spans="1:18">
      <c r="A9386" t="s">
        <v>2083</v>
      </c>
      <c r="B9386" t="s">
        <v>2082</v>
      </c>
      <c r="D9386">
        <v>2021</v>
      </c>
      <c r="E9386" t="s">
        <v>2094</v>
      </c>
      <c r="F9386" t="s">
        <v>2301</v>
      </c>
      <c r="G9386">
        <v>-34.931460000000001</v>
      </c>
      <c r="H9386">
        <v>138.49234000000001</v>
      </c>
      <c r="I9386" t="s">
        <v>2335</v>
      </c>
      <c r="J9386" t="s">
        <v>2096</v>
      </c>
      <c r="K9386">
        <v>19.5</v>
      </c>
      <c r="L9386">
        <v>20</v>
      </c>
      <c r="N9386">
        <v>0.5</v>
      </c>
      <c r="O9386">
        <v>1.4643999999999999</v>
      </c>
      <c r="R9386">
        <v>5.28E-2</v>
      </c>
    </row>
    <row r="9387" spans="1:18">
      <c r="A9387" t="s">
        <v>2083</v>
      </c>
      <c r="B9387" t="s">
        <v>2082</v>
      </c>
      <c r="D9387">
        <v>2021</v>
      </c>
      <c r="E9387" t="s">
        <v>2094</v>
      </c>
      <c r="F9387" t="s">
        <v>2301</v>
      </c>
      <c r="G9387">
        <v>-34.931460000000001</v>
      </c>
      <c r="H9387">
        <v>138.49234000000001</v>
      </c>
      <c r="I9387" t="s">
        <v>2335</v>
      </c>
      <c r="J9387" t="s">
        <v>2096</v>
      </c>
      <c r="K9387">
        <v>20</v>
      </c>
      <c r="L9387">
        <v>21</v>
      </c>
      <c r="N9387">
        <v>1</v>
      </c>
      <c r="O9387">
        <v>1.226</v>
      </c>
      <c r="R9387">
        <v>5.5E-2</v>
      </c>
    </row>
    <row r="9388" spans="1:18">
      <c r="A9388" t="s">
        <v>2083</v>
      </c>
      <c r="B9388" t="s">
        <v>2082</v>
      </c>
      <c r="D9388">
        <v>2021</v>
      </c>
      <c r="E9388" t="s">
        <v>2094</v>
      </c>
      <c r="F9388" t="s">
        <v>2301</v>
      </c>
      <c r="G9388">
        <v>-34.931460000000001</v>
      </c>
      <c r="H9388">
        <v>138.49234000000001</v>
      </c>
      <c r="I9388" t="s">
        <v>2335</v>
      </c>
      <c r="J9388" t="s">
        <v>2096</v>
      </c>
      <c r="K9388">
        <v>21</v>
      </c>
      <c r="L9388">
        <v>22</v>
      </c>
      <c r="N9388">
        <v>1</v>
      </c>
      <c r="O9388">
        <v>1.3633999999999999</v>
      </c>
      <c r="R9388">
        <v>8.8700000000000001E-2</v>
      </c>
    </row>
    <row r="9389" spans="1:18">
      <c r="A9389" t="s">
        <v>2083</v>
      </c>
      <c r="B9389" t="s">
        <v>2082</v>
      </c>
      <c r="D9389">
        <v>2021</v>
      </c>
      <c r="E9389" t="s">
        <v>2094</v>
      </c>
      <c r="F9389" t="s">
        <v>2301</v>
      </c>
      <c r="G9389">
        <v>-34.931460000000001</v>
      </c>
      <c r="H9389">
        <v>138.49234000000001</v>
      </c>
      <c r="I9389" t="s">
        <v>2335</v>
      </c>
      <c r="J9389" t="s">
        <v>2096</v>
      </c>
      <c r="K9389">
        <v>22</v>
      </c>
      <c r="L9389">
        <v>23</v>
      </c>
      <c r="N9389">
        <v>1</v>
      </c>
      <c r="O9389">
        <v>1.1455</v>
      </c>
      <c r="R9389">
        <v>0.12239999999999999</v>
      </c>
    </row>
    <row r="9390" spans="1:18">
      <c r="A9390" t="s">
        <v>2083</v>
      </c>
      <c r="B9390" t="s">
        <v>2082</v>
      </c>
      <c r="D9390">
        <v>2021</v>
      </c>
      <c r="E9390" t="s">
        <v>2094</v>
      </c>
      <c r="F9390" t="s">
        <v>2301</v>
      </c>
      <c r="G9390">
        <v>-34.931460000000001</v>
      </c>
      <c r="H9390">
        <v>138.49234000000001</v>
      </c>
      <c r="I9390" t="s">
        <v>2335</v>
      </c>
      <c r="J9390" t="s">
        <v>2096</v>
      </c>
      <c r="K9390">
        <v>23</v>
      </c>
      <c r="L9390">
        <v>24</v>
      </c>
      <c r="N9390">
        <v>1</v>
      </c>
      <c r="O9390">
        <v>1.2766999999999999</v>
      </c>
      <c r="R9390">
        <v>0.1663</v>
      </c>
    </row>
    <row r="9391" spans="1:18">
      <c r="A9391" t="s">
        <v>2083</v>
      </c>
      <c r="B9391" t="s">
        <v>2082</v>
      </c>
      <c r="D9391">
        <v>2021</v>
      </c>
      <c r="E9391" t="s">
        <v>2094</v>
      </c>
      <c r="F9391" t="s">
        <v>2301</v>
      </c>
      <c r="G9391">
        <v>-34.931460000000001</v>
      </c>
      <c r="H9391">
        <v>138.49234000000001</v>
      </c>
      <c r="I9391" t="s">
        <v>2335</v>
      </c>
      <c r="J9391" t="s">
        <v>2096</v>
      </c>
      <c r="K9391">
        <v>24</v>
      </c>
      <c r="L9391">
        <v>25</v>
      </c>
      <c r="N9391">
        <v>1</v>
      </c>
      <c r="O9391">
        <v>1.6788000000000001</v>
      </c>
      <c r="R9391">
        <v>0.21010000000000001</v>
      </c>
    </row>
    <row r="9392" spans="1:18">
      <c r="A9392" t="s">
        <v>2083</v>
      </c>
      <c r="B9392" t="s">
        <v>2082</v>
      </c>
      <c r="D9392">
        <v>2021</v>
      </c>
      <c r="E9392" t="s">
        <v>2094</v>
      </c>
      <c r="F9392" t="s">
        <v>2301</v>
      </c>
      <c r="G9392">
        <v>-34.931460000000001</v>
      </c>
      <c r="H9392">
        <v>138.49234000000001</v>
      </c>
      <c r="I9392" t="s">
        <v>2335</v>
      </c>
      <c r="J9392" t="s">
        <v>2096</v>
      </c>
      <c r="K9392">
        <v>25</v>
      </c>
      <c r="L9392">
        <v>26</v>
      </c>
      <c r="N9392">
        <v>1</v>
      </c>
      <c r="O9392">
        <v>1.3109</v>
      </c>
      <c r="R9392">
        <v>0.20030000000000001</v>
      </c>
    </row>
    <row r="9393" spans="1:18">
      <c r="A9393" t="s">
        <v>2083</v>
      </c>
      <c r="B9393" t="s">
        <v>2082</v>
      </c>
      <c r="D9393">
        <v>2021</v>
      </c>
      <c r="E9393" t="s">
        <v>2094</v>
      </c>
      <c r="F9393" t="s">
        <v>2301</v>
      </c>
      <c r="G9393">
        <v>-34.931460000000001</v>
      </c>
      <c r="H9393">
        <v>138.49234000000001</v>
      </c>
      <c r="I9393" t="s">
        <v>2335</v>
      </c>
      <c r="J9393" t="s">
        <v>2096</v>
      </c>
      <c r="K9393">
        <v>26</v>
      </c>
      <c r="L9393">
        <v>27</v>
      </c>
      <c r="N9393">
        <v>1</v>
      </c>
      <c r="O9393">
        <v>1.5274000000000001</v>
      </c>
      <c r="R9393">
        <v>0.1905</v>
      </c>
    </row>
    <row r="9394" spans="1:18">
      <c r="A9394" t="s">
        <v>2083</v>
      </c>
      <c r="B9394" t="s">
        <v>2082</v>
      </c>
      <c r="D9394">
        <v>2021</v>
      </c>
      <c r="E9394" t="s">
        <v>2094</v>
      </c>
      <c r="F9394" t="s">
        <v>2301</v>
      </c>
      <c r="G9394">
        <v>-34.931460000000001</v>
      </c>
      <c r="H9394">
        <v>138.49234000000001</v>
      </c>
      <c r="I9394" t="s">
        <v>2335</v>
      </c>
      <c r="J9394" t="s">
        <v>2096</v>
      </c>
      <c r="K9394">
        <v>27</v>
      </c>
      <c r="L9394">
        <v>28</v>
      </c>
      <c r="N9394">
        <v>1</v>
      </c>
      <c r="O9394">
        <v>1.5954999999999999</v>
      </c>
      <c r="R9394">
        <v>0.161</v>
      </c>
    </row>
    <row r="9395" spans="1:18">
      <c r="A9395" t="s">
        <v>2083</v>
      </c>
      <c r="B9395" t="s">
        <v>2082</v>
      </c>
      <c r="D9395">
        <v>2021</v>
      </c>
      <c r="E9395" t="s">
        <v>2094</v>
      </c>
      <c r="F9395" t="s">
        <v>2301</v>
      </c>
      <c r="G9395">
        <v>-34.931460000000001</v>
      </c>
      <c r="H9395">
        <v>138.49234000000001</v>
      </c>
      <c r="I9395" t="s">
        <v>2335</v>
      </c>
      <c r="J9395" t="s">
        <v>2096</v>
      </c>
      <c r="K9395">
        <v>28</v>
      </c>
      <c r="L9395">
        <v>29</v>
      </c>
      <c r="N9395">
        <v>1</v>
      </c>
      <c r="O9395">
        <v>1.1574</v>
      </c>
      <c r="R9395">
        <v>0.13139999999999999</v>
      </c>
    </row>
    <row r="9396" spans="1:18">
      <c r="A9396" t="s">
        <v>2083</v>
      </c>
      <c r="B9396" t="s">
        <v>2082</v>
      </c>
      <c r="D9396">
        <v>2021</v>
      </c>
      <c r="E9396" t="s">
        <v>2094</v>
      </c>
      <c r="F9396" t="s">
        <v>2301</v>
      </c>
      <c r="G9396">
        <v>-34.931460000000001</v>
      </c>
      <c r="H9396">
        <v>138.49234000000001</v>
      </c>
      <c r="I9396" t="s">
        <v>2335</v>
      </c>
      <c r="J9396" t="s">
        <v>2096</v>
      </c>
      <c r="K9396">
        <v>29</v>
      </c>
      <c r="L9396">
        <v>30</v>
      </c>
      <c r="N9396">
        <v>1</v>
      </c>
      <c r="O9396">
        <v>1.196</v>
      </c>
      <c r="R9396">
        <v>0.1258</v>
      </c>
    </row>
    <row r="9397" spans="1:18">
      <c r="A9397" t="s">
        <v>2083</v>
      </c>
      <c r="B9397" t="s">
        <v>2082</v>
      </c>
      <c r="D9397">
        <v>2021</v>
      </c>
      <c r="E9397" t="s">
        <v>2094</v>
      </c>
      <c r="F9397" t="s">
        <v>2301</v>
      </c>
      <c r="G9397">
        <v>-34.931460000000001</v>
      </c>
      <c r="H9397">
        <v>138.49234000000001</v>
      </c>
      <c r="I9397" t="s">
        <v>2335</v>
      </c>
      <c r="J9397" t="s">
        <v>2096</v>
      </c>
      <c r="K9397">
        <v>30</v>
      </c>
      <c r="L9397">
        <v>31</v>
      </c>
      <c r="N9397">
        <v>1</v>
      </c>
      <c r="O9397">
        <v>1.3433999999999999</v>
      </c>
      <c r="R9397">
        <v>0.1202</v>
      </c>
    </row>
    <row r="9398" spans="1:18">
      <c r="A9398" t="s">
        <v>2083</v>
      </c>
      <c r="B9398" t="s">
        <v>2082</v>
      </c>
      <c r="D9398">
        <v>2021</v>
      </c>
      <c r="E9398" t="s">
        <v>2094</v>
      </c>
      <c r="F9398" t="s">
        <v>2301</v>
      </c>
      <c r="G9398">
        <v>-34.931460000000001</v>
      </c>
      <c r="H9398">
        <v>138.49234000000001</v>
      </c>
      <c r="I9398" t="s">
        <v>2335</v>
      </c>
      <c r="J9398" t="s">
        <v>2096</v>
      </c>
      <c r="K9398">
        <v>31</v>
      </c>
      <c r="L9398">
        <v>32</v>
      </c>
      <c r="N9398">
        <v>1</v>
      </c>
      <c r="O9398">
        <v>1.4651000000000001</v>
      </c>
      <c r="R9398">
        <v>0.1231</v>
      </c>
    </row>
    <row r="9399" spans="1:18">
      <c r="A9399" t="s">
        <v>2083</v>
      </c>
      <c r="B9399" t="s">
        <v>2082</v>
      </c>
      <c r="D9399">
        <v>2021</v>
      </c>
      <c r="E9399" t="s">
        <v>2094</v>
      </c>
      <c r="F9399" t="s">
        <v>2301</v>
      </c>
      <c r="G9399">
        <v>-34.931460000000001</v>
      </c>
      <c r="H9399">
        <v>138.49234000000001</v>
      </c>
      <c r="I9399" t="s">
        <v>2335</v>
      </c>
      <c r="J9399" t="s">
        <v>2096</v>
      </c>
      <c r="K9399">
        <v>32</v>
      </c>
      <c r="L9399">
        <v>33</v>
      </c>
      <c r="N9399">
        <v>1</v>
      </c>
      <c r="O9399">
        <v>1.3009999999999999</v>
      </c>
      <c r="R9399">
        <v>0.126</v>
      </c>
    </row>
    <row r="9400" spans="1:18">
      <c r="A9400" t="s">
        <v>2083</v>
      </c>
      <c r="B9400" t="s">
        <v>2082</v>
      </c>
      <c r="D9400">
        <v>2021</v>
      </c>
      <c r="E9400" t="s">
        <v>2094</v>
      </c>
      <c r="F9400" t="s">
        <v>2301</v>
      </c>
      <c r="G9400">
        <v>-34.931460000000001</v>
      </c>
      <c r="H9400">
        <v>138.49234000000001</v>
      </c>
      <c r="I9400" t="s">
        <v>2335</v>
      </c>
      <c r="J9400" t="s">
        <v>2096</v>
      </c>
      <c r="K9400">
        <v>33</v>
      </c>
      <c r="L9400">
        <v>34</v>
      </c>
      <c r="N9400">
        <v>1</v>
      </c>
      <c r="O9400">
        <v>1.0985</v>
      </c>
      <c r="R9400">
        <v>0.1522</v>
      </c>
    </row>
    <row r="9401" spans="1:18">
      <c r="A9401" t="s">
        <v>2083</v>
      </c>
      <c r="B9401" t="s">
        <v>2082</v>
      </c>
      <c r="D9401">
        <v>2021</v>
      </c>
      <c r="E9401" t="s">
        <v>2094</v>
      </c>
      <c r="F9401" t="s">
        <v>2301</v>
      </c>
      <c r="G9401">
        <v>-34.931460000000001</v>
      </c>
      <c r="H9401">
        <v>138.49234000000001</v>
      </c>
      <c r="I9401" t="s">
        <v>2335</v>
      </c>
      <c r="J9401" t="s">
        <v>2096</v>
      </c>
      <c r="K9401">
        <v>34</v>
      </c>
      <c r="L9401">
        <v>35</v>
      </c>
      <c r="N9401">
        <v>1</v>
      </c>
      <c r="O9401">
        <v>1.5905</v>
      </c>
      <c r="R9401">
        <v>0.1784</v>
      </c>
    </row>
    <row r="9402" spans="1:18">
      <c r="A9402" t="s">
        <v>2083</v>
      </c>
      <c r="B9402" t="s">
        <v>2082</v>
      </c>
      <c r="D9402">
        <v>2021</v>
      </c>
      <c r="E9402" t="s">
        <v>2094</v>
      </c>
      <c r="F9402" t="s">
        <v>2301</v>
      </c>
      <c r="G9402">
        <v>-34.931460000000001</v>
      </c>
      <c r="H9402">
        <v>138.49234000000001</v>
      </c>
      <c r="I9402" t="s">
        <v>2335</v>
      </c>
      <c r="J9402" t="s">
        <v>2096</v>
      </c>
      <c r="K9402">
        <v>35</v>
      </c>
      <c r="L9402">
        <v>36</v>
      </c>
      <c r="N9402">
        <v>1</v>
      </c>
      <c r="O9402">
        <v>1.9228000000000001</v>
      </c>
      <c r="R9402">
        <v>0.2056</v>
      </c>
    </row>
    <row r="9403" spans="1:18">
      <c r="A9403" t="s">
        <v>2083</v>
      </c>
      <c r="B9403" t="s">
        <v>2082</v>
      </c>
      <c r="D9403">
        <v>2021</v>
      </c>
      <c r="E9403" t="s">
        <v>2094</v>
      </c>
      <c r="F9403" t="s">
        <v>2301</v>
      </c>
      <c r="G9403">
        <v>-34.931460000000001</v>
      </c>
      <c r="H9403">
        <v>138.49234000000001</v>
      </c>
      <c r="I9403" t="s">
        <v>2335</v>
      </c>
      <c r="J9403" t="s">
        <v>2096</v>
      </c>
      <c r="K9403">
        <v>36</v>
      </c>
      <c r="L9403">
        <v>37</v>
      </c>
      <c r="N9403">
        <v>1</v>
      </c>
      <c r="O9403">
        <v>1.2060999999999999</v>
      </c>
      <c r="R9403">
        <v>0.23280000000000001</v>
      </c>
    </row>
    <row r="9404" spans="1:18">
      <c r="A9404" t="s">
        <v>2083</v>
      </c>
      <c r="B9404" t="s">
        <v>2082</v>
      </c>
      <c r="D9404">
        <v>2021</v>
      </c>
      <c r="E9404" t="s">
        <v>2094</v>
      </c>
      <c r="F9404" t="s">
        <v>2301</v>
      </c>
      <c r="G9404">
        <v>-34.931460000000001</v>
      </c>
      <c r="H9404">
        <v>138.49234000000001</v>
      </c>
      <c r="I9404" t="s">
        <v>2335</v>
      </c>
      <c r="J9404" t="s">
        <v>2096</v>
      </c>
      <c r="K9404">
        <v>37</v>
      </c>
      <c r="L9404">
        <v>38</v>
      </c>
      <c r="N9404">
        <v>1</v>
      </c>
      <c r="O9404">
        <v>1.5099</v>
      </c>
      <c r="R9404">
        <v>0.22489999999999999</v>
      </c>
    </row>
    <row r="9405" spans="1:18">
      <c r="A9405" t="s">
        <v>2083</v>
      </c>
      <c r="B9405" t="s">
        <v>2082</v>
      </c>
      <c r="D9405">
        <v>2021</v>
      </c>
      <c r="E9405" t="s">
        <v>2094</v>
      </c>
      <c r="F9405" t="s">
        <v>2301</v>
      </c>
      <c r="G9405">
        <v>-34.931460000000001</v>
      </c>
      <c r="H9405">
        <v>138.49234000000001</v>
      </c>
      <c r="I9405" t="s">
        <v>2335</v>
      </c>
      <c r="J9405" t="s">
        <v>2096</v>
      </c>
      <c r="K9405">
        <v>38</v>
      </c>
      <c r="L9405">
        <v>39</v>
      </c>
      <c r="N9405">
        <v>1</v>
      </c>
      <c r="O9405">
        <v>0.97030000000000005</v>
      </c>
      <c r="R9405">
        <v>0.21709999999999999</v>
      </c>
    </row>
    <row r="9406" spans="1:18">
      <c r="A9406" t="s">
        <v>2083</v>
      </c>
      <c r="B9406" t="s">
        <v>2082</v>
      </c>
      <c r="D9406">
        <v>2021</v>
      </c>
      <c r="E9406" t="s">
        <v>2094</v>
      </c>
      <c r="F9406" t="s">
        <v>2301</v>
      </c>
      <c r="G9406">
        <v>-34.931460000000001</v>
      </c>
      <c r="H9406">
        <v>138.49234000000001</v>
      </c>
      <c r="I9406" t="s">
        <v>2335</v>
      </c>
      <c r="J9406" t="s">
        <v>2096</v>
      </c>
      <c r="K9406">
        <v>39</v>
      </c>
      <c r="L9406">
        <v>40</v>
      </c>
      <c r="N9406">
        <v>1</v>
      </c>
      <c r="O9406">
        <v>0.94279999999999997</v>
      </c>
      <c r="R9406">
        <v>0.33110000000000001</v>
      </c>
    </row>
    <row r="9407" spans="1:18">
      <c r="A9407" t="s">
        <v>2083</v>
      </c>
      <c r="B9407" t="s">
        <v>2082</v>
      </c>
      <c r="D9407">
        <v>2021</v>
      </c>
      <c r="E9407" t="s">
        <v>2094</v>
      </c>
      <c r="F9407" t="s">
        <v>2301</v>
      </c>
      <c r="G9407">
        <v>-34.931460000000001</v>
      </c>
      <c r="H9407">
        <v>138.49234000000001</v>
      </c>
      <c r="I9407" t="s">
        <v>2335</v>
      </c>
      <c r="J9407" t="s">
        <v>2096</v>
      </c>
      <c r="K9407">
        <v>40</v>
      </c>
      <c r="L9407">
        <v>41</v>
      </c>
      <c r="N9407">
        <v>1</v>
      </c>
      <c r="O9407">
        <v>1.7624</v>
      </c>
      <c r="R9407">
        <v>0.4451</v>
      </c>
    </row>
    <row r="9408" spans="1:18">
      <c r="A9408" t="s">
        <v>2083</v>
      </c>
      <c r="B9408" t="s">
        <v>2082</v>
      </c>
      <c r="D9408">
        <v>2021</v>
      </c>
      <c r="E9408" t="s">
        <v>2094</v>
      </c>
      <c r="F9408" t="s">
        <v>2301</v>
      </c>
      <c r="G9408">
        <v>-34.931460000000001</v>
      </c>
      <c r="H9408">
        <v>138.49234000000001</v>
      </c>
      <c r="I9408" t="s">
        <v>2335</v>
      </c>
      <c r="J9408" t="s">
        <v>2096</v>
      </c>
      <c r="K9408">
        <v>41</v>
      </c>
      <c r="L9408">
        <v>42</v>
      </c>
      <c r="N9408">
        <v>1</v>
      </c>
      <c r="O9408">
        <v>1.3132999999999999</v>
      </c>
      <c r="R9408">
        <v>0.28449999999999998</v>
      </c>
    </row>
    <row r="9409" spans="1:18">
      <c r="A9409" t="s">
        <v>2083</v>
      </c>
      <c r="B9409" t="s">
        <v>2082</v>
      </c>
      <c r="D9409">
        <v>2021</v>
      </c>
      <c r="E9409" t="s">
        <v>2094</v>
      </c>
      <c r="F9409" t="s">
        <v>2301</v>
      </c>
      <c r="G9409">
        <v>-34.931460000000001</v>
      </c>
      <c r="H9409">
        <v>138.49234000000001</v>
      </c>
      <c r="I9409" t="s">
        <v>2335</v>
      </c>
      <c r="J9409" t="s">
        <v>2096</v>
      </c>
      <c r="K9409">
        <v>42</v>
      </c>
      <c r="L9409">
        <v>43</v>
      </c>
      <c r="N9409">
        <v>1</v>
      </c>
      <c r="O9409">
        <v>1.4320999999999999</v>
      </c>
      <c r="R9409">
        <v>0.1239</v>
      </c>
    </row>
    <row r="9410" spans="1:18">
      <c r="A9410" t="s">
        <v>2083</v>
      </c>
      <c r="B9410" t="s">
        <v>2082</v>
      </c>
      <c r="D9410">
        <v>2021</v>
      </c>
      <c r="E9410" t="s">
        <v>2094</v>
      </c>
      <c r="F9410" t="s">
        <v>2301</v>
      </c>
      <c r="G9410">
        <v>-34.931460000000001</v>
      </c>
      <c r="H9410">
        <v>138.49234000000001</v>
      </c>
      <c r="I9410" t="s">
        <v>2335</v>
      </c>
      <c r="J9410" t="s">
        <v>2096</v>
      </c>
      <c r="K9410">
        <v>43</v>
      </c>
      <c r="L9410">
        <v>44</v>
      </c>
      <c r="N9410">
        <v>1</v>
      </c>
      <c r="O9410">
        <v>0.86119999999999997</v>
      </c>
      <c r="R9410">
        <v>0.23119999999999999</v>
      </c>
    </row>
    <row r="9411" spans="1:18">
      <c r="A9411" t="s">
        <v>2083</v>
      </c>
      <c r="B9411" t="s">
        <v>2082</v>
      </c>
      <c r="D9411">
        <v>2021</v>
      </c>
      <c r="E9411" t="s">
        <v>2094</v>
      </c>
      <c r="F9411" t="s">
        <v>2301</v>
      </c>
      <c r="G9411">
        <v>-34.931460000000001</v>
      </c>
      <c r="H9411">
        <v>138.49234000000001</v>
      </c>
      <c r="I9411" t="s">
        <v>2335</v>
      </c>
      <c r="J9411" t="s">
        <v>2096</v>
      </c>
      <c r="K9411">
        <v>44</v>
      </c>
      <c r="L9411">
        <v>45</v>
      </c>
      <c r="N9411">
        <v>1</v>
      </c>
      <c r="O9411">
        <v>0.81640000000000001</v>
      </c>
      <c r="R9411">
        <v>0.33850000000000002</v>
      </c>
    </row>
    <row r="9412" spans="1:18">
      <c r="A9412" t="s">
        <v>2083</v>
      </c>
      <c r="B9412" t="s">
        <v>2082</v>
      </c>
      <c r="D9412">
        <v>2021</v>
      </c>
      <c r="E9412" t="s">
        <v>2094</v>
      </c>
      <c r="F9412" t="s">
        <v>2301</v>
      </c>
      <c r="G9412">
        <v>-34.931460000000001</v>
      </c>
      <c r="H9412">
        <v>138.49234000000001</v>
      </c>
      <c r="I9412" t="s">
        <v>2335</v>
      </c>
      <c r="J9412" t="s">
        <v>2096</v>
      </c>
      <c r="K9412">
        <v>45</v>
      </c>
      <c r="L9412">
        <v>46</v>
      </c>
      <c r="N9412">
        <v>1</v>
      </c>
      <c r="O9412">
        <v>1.5426</v>
      </c>
      <c r="R9412">
        <v>0.59379999999999999</v>
      </c>
    </row>
    <row r="9413" spans="1:18">
      <c r="A9413" t="s">
        <v>2083</v>
      </c>
      <c r="B9413" t="s">
        <v>2082</v>
      </c>
      <c r="D9413">
        <v>2021</v>
      </c>
      <c r="E9413" t="s">
        <v>2094</v>
      </c>
      <c r="F9413" t="s">
        <v>2301</v>
      </c>
      <c r="G9413">
        <v>-34.931460000000001</v>
      </c>
      <c r="H9413">
        <v>138.49234000000001</v>
      </c>
      <c r="I9413" t="s">
        <v>2335</v>
      </c>
      <c r="J9413" t="s">
        <v>2096</v>
      </c>
      <c r="K9413">
        <v>46</v>
      </c>
      <c r="L9413">
        <v>47</v>
      </c>
      <c r="N9413">
        <v>1</v>
      </c>
      <c r="O9413">
        <v>1.3614999999999999</v>
      </c>
      <c r="R9413">
        <v>0.84919999999999995</v>
      </c>
    </row>
    <row r="9414" spans="1:18">
      <c r="A9414" t="s">
        <v>2083</v>
      </c>
      <c r="B9414" t="s">
        <v>2082</v>
      </c>
      <c r="D9414">
        <v>2021</v>
      </c>
      <c r="E9414" t="s">
        <v>2094</v>
      </c>
      <c r="F9414" t="s">
        <v>2301</v>
      </c>
      <c r="G9414">
        <v>-34.931460000000001</v>
      </c>
      <c r="H9414">
        <v>138.49234000000001</v>
      </c>
      <c r="I9414" t="s">
        <v>2335</v>
      </c>
      <c r="J9414" t="s">
        <v>2096</v>
      </c>
      <c r="K9414">
        <v>47</v>
      </c>
      <c r="L9414">
        <v>48</v>
      </c>
      <c r="N9414">
        <v>1</v>
      </c>
      <c r="O9414">
        <v>0.66120000000000001</v>
      </c>
      <c r="R9414">
        <v>0.60099999999999998</v>
      </c>
    </row>
    <row r="9415" spans="1:18">
      <c r="A9415" t="s">
        <v>2083</v>
      </c>
      <c r="B9415" t="s">
        <v>2082</v>
      </c>
      <c r="D9415">
        <v>2021</v>
      </c>
      <c r="E9415" t="s">
        <v>2094</v>
      </c>
      <c r="F9415" t="s">
        <v>2301</v>
      </c>
      <c r="G9415">
        <v>-34.931460000000001</v>
      </c>
      <c r="H9415">
        <v>138.49234000000001</v>
      </c>
      <c r="I9415" t="s">
        <v>2335</v>
      </c>
      <c r="J9415" t="s">
        <v>2096</v>
      </c>
      <c r="K9415">
        <v>48</v>
      </c>
      <c r="L9415">
        <v>49</v>
      </c>
      <c r="N9415">
        <v>1</v>
      </c>
      <c r="O9415">
        <v>0.90839999999999999</v>
      </c>
      <c r="R9415">
        <v>0.3528</v>
      </c>
    </row>
    <row r="9416" spans="1:18">
      <c r="A9416" t="s">
        <v>2083</v>
      </c>
      <c r="B9416" t="s">
        <v>2082</v>
      </c>
      <c r="D9416">
        <v>2021</v>
      </c>
      <c r="E9416" t="s">
        <v>2094</v>
      </c>
      <c r="F9416" t="s">
        <v>2301</v>
      </c>
      <c r="G9416">
        <v>-34.931460000000001</v>
      </c>
      <c r="H9416">
        <v>138.49234000000001</v>
      </c>
      <c r="I9416" t="s">
        <v>2335</v>
      </c>
      <c r="J9416" t="s">
        <v>2096</v>
      </c>
      <c r="K9416">
        <v>49</v>
      </c>
      <c r="L9416">
        <v>50</v>
      </c>
      <c r="N9416">
        <v>1</v>
      </c>
      <c r="O9416">
        <v>0.87609999999999999</v>
      </c>
      <c r="R9416">
        <v>0.31840000000000002</v>
      </c>
    </row>
    <row r="9417" spans="1:18">
      <c r="A9417" t="s">
        <v>2083</v>
      </c>
      <c r="B9417" t="s">
        <v>2082</v>
      </c>
      <c r="D9417">
        <v>2021</v>
      </c>
      <c r="E9417" t="s">
        <v>2094</v>
      </c>
      <c r="F9417" t="s">
        <v>2301</v>
      </c>
      <c r="G9417">
        <v>-34.931460000000001</v>
      </c>
      <c r="H9417">
        <v>138.49234000000001</v>
      </c>
      <c r="I9417" t="s">
        <v>2335</v>
      </c>
      <c r="J9417" t="s">
        <v>2096</v>
      </c>
      <c r="K9417">
        <v>50</v>
      </c>
      <c r="L9417">
        <v>51</v>
      </c>
      <c r="N9417">
        <v>1</v>
      </c>
      <c r="O9417">
        <v>1.0953999999999999</v>
      </c>
      <c r="R9417">
        <v>0.31840000000000002</v>
      </c>
    </row>
    <row r="9418" spans="1:18">
      <c r="A9418" t="s">
        <v>2083</v>
      </c>
      <c r="B9418" t="s">
        <v>2082</v>
      </c>
      <c r="D9418">
        <v>2021</v>
      </c>
      <c r="E9418" t="s">
        <v>2094</v>
      </c>
      <c r="F9418" t="s">
        <v>2301</v>
      </c>
      <c r="G9418">
        <v>-34.931460000000001</v>
      </c>
      <c r="H9418">
        <v>138.49234000000001</v>
      </c>
      <c r="I9418" t="s">
        <v>2335</v>
      </c>
      <c r="J9418" t="s">
        <v>2096</v>
      </c>
      <c r="K9418">
        <v>51</v>
      </c>
      <c r="L9418">
        <v>52</v>
      </c>
      <c r="N9418">
        <v>1</v>
      </c>
      <c r="O9418">
        <v>1.085</v>
      </c>
      <c r="R9418">
        <v>0.31840000000000002</v>
      </c>
    </row>
    <row r="9419" spans="1:18">
      <c r="A9419" t="s">
        <v>2083</v>
      </c>
      <c r="B9419" t="s">
        <v>2082</v>
      </c>
      <c r="D9419">
        <v>2021</v>
      </c>
      <c r="E9419" t="s">
        <v>2094</v>
      </c>
      <c r="F9419" t="s">
        <v>2301</v>
      </c>
      <c r="G9419">
        <v>-34.931460000000001</v>
      </c>
      <c r="H9419">
        <v>138.49234000000001</v>
      </c>
      <c r="I9419" t="s">
        <v>2335</v>
      </c>
      <c r="J9419" t="s">
        <v>2096</v>
      </c>
      <c r="K9419">
        <v>52</v>
      </c>
      <c r="L9419">
        <v>53</v>
      </c>
      <c r="N9419">
        <v>1</v>
      </c>
      <c r="O9419">
        <v>1.6154999999999999</v>
      </c>
      <c r="R9419">
        <v>0.28399999999999997</v>
      </c>
    </row>
    <row r="9420" spans="1:18">
      <c r="A9420" t="s">
        <v>2083</v>
      </c>
      <c r="B9420" t="s">
        <v>2082</v>
      </c>
      <c r="D9420">
        <v>2021</v>
      </c>
      <c r="E9420" t="s">
        <v>2094</v>
      </c>
      <c r="F9420" t="s">
        <v>2301</v>
      </c>
      <c r="G9420">
        <v>-34.931460000000001</v>
      </c>
      <c r="H9420">
        <v>138.49234000000001</v>
      </c>
      <c r="I9420" t="s">
        <v>2335</v>
      </c>
      <c r="J9420" t="s">
        <v>2096</v>
      </c>
      <c r="K9420">
        <v>53</v>
      </c>
      <c r="L9420">
        <v>54</v>
      </c>
      <c r="N9420">
        <v>1</v>
      </c>
      <c r="O9420">
        <v>0.88290000000000002</v>
      </c>
      <c r="R9420">
        <v>0.21179999999999999</v>
      </c>
    </row>
    <row r="9421" spans="1:18">
      <c r="A9421" t="s">
        <v>2083</v>
      </c>
      <c r="B9421" t="s">
        <v>2082</v>
      </c>
      <c r="D9421">
        <v>2021</v>
      </c>
      <c r="E9421" t="s">
        <v>2094</v>
      </c>
      <c r="F9421" t="s">
        <v>2301</v>
      </c>
      <c r="G9421">
        <v>-34.931460000000001</v>
      </c>
      <c r="H9421">
        <v>138.49234000000001</v>
      </c>
      <c r="I9421" t="s">
        <v>2335</v>
      </c>
      <c r="J9421" t="s">
        <v>2096</v>
      </c>
      <c r="K9421">
        <v>54</v>
      </c>
      <c r="L9421">
        <v>55</v>
      </c>
      <c r="N9421">
        <v>1</v>
      </c>
      <c r="O9421">
        <v>1.3533999999999999</v>
      </c>
      <c r="R9421">
        <v>0.21179999999999999</v>
      </c>
    </row>
    <row r="9422" spans="1:18">
      <c r="A9422" t="s">
        <v>2083</v>
      </c>
      <c r="B9422" t="s">
        <v>2082</v>
      </c>
      <c r="D9422">
        <v>2021</v>
      </c>
      <c r="E9422" t="s">
        <v>2094</v>
      </c>
      <c r="F9422" t="s">
        <v>2301</v>
      </c>
      <c r="G9422">
        <v>-34.931460000000001</v>
      </c>
      <c r="H9422">
        <v>138.49234000000001</v>
      </c>
      <c r="I9422" t="s">
        <v>2335</v>
      </c>
      <c r="J9422" t="s">
        <v>2096</v>
      </c>
      <c r="K9422">
        <v>55</v>
      </c>
      <c r="L9422">
        <v>56</v>
      </c>
      <c r="N9422">
        <v>1</v>
      </c>
      <c r="O9422">
        <v>1.1474</v>
      </c>
      <c r="R9422">
        <v>0.21179999999999999</v>
      </c>
    </row>
    <row r="9423" spans="1:18">
      <c r="A9423" t="s">
        <v>2083</v>
      </c>
      <c r="B9423" t="s">
        <v>2082</v>
      </c>
      <c r="D9423">
        <v>2021</v>
      </c>
      <c r="E9423" t="s">
        <v>2094</v>
      </c>
      <c r="F9423" t="s">
        <v>2301</v>
      </c>
      <c r="G9423">
        <v>-34.931460000000001</v>
      </c>
      <c r="H9423">
        <v>138.49234000000001</v>
      </c>
      <c r="I9423" t="s">
        <v>2335</v>
      </c>
      <c r="J9423" t="s">
        <v>2096</v>
      </c>
      <c r="K9423">
        <v>56</v>
      </c>
      <c r="L9423">
        <v>57</v>
      </c>
      <c r="N9423">
        <v>1</v>
      </c>
      <c r="O9423">
        <v>0.4466</v>
      </c>
      <c r="R9423">
        <v>0.1396</v>
      </c>
    </row>
    <row r="9424" spans="1:18">
      <c r="A9424" t="s">
        <v>2083</v>
      </c>
      <c r="B9424" t="s">
        <v>2082</v>
      </c>
      <c r="D9424">
        <v>2021</v>
      </c>
      <c r="E9424" t="s">
        <v>2094</v>
      </c>
      <c r="F9424" t="s">
        <v>2301</v>
      </c>
      <c r="G9424">
        <v>-34.931460000000001</v>
      </c>
      <c r="H9424">
        <v>138.49234000000001</v>
      </c>
      <c r="I9424" t="s">
        <v>2335</v>
      </c>
      <c r="J9424" t="s">
        <v>2096</v>
      </c>
      <c r="K9424">
        <v>57</v>
      </c>
      <c r="L9424">
        <v>58</v>
      </c>
      <c r="N9424">
        <v>1</v>
      </c>
      <c r="O9424">
        <v>1.5524</v>
      </c>
      <c r="R9424">
        <v>0.32029999999999997</v>
      </c>
    </row>
    <row r="9425" spans="1:18">
      <c r="A9425" t="s">
        <v>2083</v>
      </c>
      <c r="B9425" t="s">
        <v>2082</v>
      </c>
      <c r="D9425">
        <v>2021</v>
      </c>
      <c r="E9425" t="s">
        <v>2094</v>
      </c>
      <c r="F9425" t="s">
        <v>2301</v>
      </c>
      <c r="G9425">
        <v>-34.931460000000001</v>
      </c>
      <c r="H9425">
        <v>138.49234000000001</v>
      </c>
      <c r="I9425" t="s">
        <v>2335</v>
      </c>
      <c r="J9425" t="s">
        <v>2096</v>
      </c>
      <c r="K9425">
        <v>58</v>
      </c>
      <c r="L9425">
        <v>59</v>
      </c>
      <c r="N9425">
        <v>1</v>
      </c>
      <c r="O9425">
        <v>1.2416</v>
      </c>
      <c r="R9425">
        <v>0.32029999999999997</v>
      </c>
    </row>
    <row r="9426" spans="1:18">
      <c r="A9426" t="s">
        <v>2083</v>
      </c>
      <c r="B9426" t="s">
        <v>2082</v>
      </c>
      <c r="D9426">
        <v>2021</v>
      </c>
      <c r="E9426" t="s">
        <v>2094</v>
      </c>
      <c r="F9426" t="s">
        <v>2301</v>
      </c>
      <c r="G9426">
        <v>-34.931460000000001</v>
      </c>
      <c r="H9426">
        <v>138.49234000000001</v>
      </c>
      <c r="I9426" t="s">
        <v>2335</v>
      </c>
      <c r="J9426" t="s">
        <v>2096</v>
      </c>
      <c r="K9426">
        <v>59</v>
      </c>
      <c r="L9426">
        <v>60</v>
      </c>
      <c r="N9426">
        <v>1</v>
      </c>
      <c r="O9426">
        <v>1.321</v>
      </c>
      <c r="R9426">
        <v>0.32029999999999997</v>
      </c>
    </row>
    <row r="9427" spans="1:18">
      <c r="A9427" t="s">
        <v>2083</v>
      </c>
      <c r="B9427" t="s">
        <v>2082</v>
      </c>
      <c r="D9427">
        <v>2021</v>
      </c>
      <c r="E9427" t="s">
        <v>2094</v>
      </c>
      <c r="F9427" t="s">
        <v>2301</v>
      </c>
      <c r="G9427">
        <v>-34.931460000000001</v>
      </c>
      <c r="H9427">
        <v>138.49234000000001</v>
      </c>
      <c r="I9427" t="s">
        <v>2335</v>
      </c>
      <c r="J9427" t="s">
        <v>2096</v>
      </c>
      <c r="K9427">
        <v>60</v>
      </c>
      <c r="L9427">
        <v>61</v>
      </c>
      <c r="N9427">
        <v>1</v>
      </c>
      <c r="O9427">
        <v>1.3071999999999999</v>
      </c>
      <c r="R9427">
        <v>0.32029999999999997</v>
      </c>
    </row>
    <row r="9428" spans="1:18">
      <c r="A9428" t="s">
        <v>2083</v>
      </c>
      <c r="B9428" t="s">
        <v>2082</v>
      </c>
      <c r="D9428">
        <v>2021</v>
      </c>
      <c r="E9428" t="s">
        <v>2094</v>
      </c>
      <c r="F9428" t="s">
        <v>2301</v>
      </c>
      <c r="G9428">
        <v>-34.931460000000001</v>
      </c>
      <c r="H9428">
        <v>138.49234000000001</v>
      </c>
      <c r="I9428" t="s">
        <v>2335</v>
      </c>
      <c r="J9428" t="s">
        <v>2096</v>
      </c>
      <c r="K9428">
        <v>61</v>
      </c>
      <c r="L9428">
        <v>62</v>
      </c>
      <c r="N9428">
        <v>1</v>
      </c>
      <c r="O9428">
        <v>1.0938000000000001</v>
      </c>
      <c r="R9428">
        <v>0.32029999999999997</v>
      </c>
    </row>
    <row r="9429" spans="1:18">
      <c r="A9429" t="s">
        <v>2083</v>
      </c>
      <c r="B9429" t="s">
        <v>2082</v>
      </c>
      <c r="D9429">
        <v>2021</v>
      </c>
      <c r="E9429" t="s">
        <v>2094</v>
      </c>
      <c r="F9429" t="s">
        <v>2301</v>
      </c>
      <c r="G9429">
        <v>-34.931460000000001</v>
      </c>
      <c r="H9429">
        <v>138.49234000000001</v>
      </c>
      <c r="I9429" t="s">
        <v>2335</v>
      </c>
      <c r="J9429" t="s">
        <v>2096</v>
      </c>
      <c r="K9429">
        <v>62</v>
      </c>
      <c r="L9429">
        <v>63</v>
      </c>
      <c r="N9429">
        <v>1</v>
      </c>
      <c r="O9429">
        <v>1.3209</v>
      </c>
      <c r="R9429">
        <v>0.32029999999999997</v>
      </c>
    </row>
    <row r="9430" spans="1:18">
      <c r="A9430" t="s">
        <v>2083</v>
      </c>
      <c r="B9430" t="s">
        <v>2082</v>
      </c>
      <c r="D9430">
        <v>2021</v>
      </c>
      <c r="E9430" t="s">
        <v>2094</v>
      </c>
      <c r="F9430" t="s">
        <v>2301</v>
      </c>
      <c r="G9430">
        <v>-34.931460000000001</v>
      </c>
      <c r="H9430">
        <v>138.49234000000001</v>
      </c>
      <c r="I9430" t="s">
        <v>2335</v>
      </c>
      <c r="J9430" t="s">
        <v>2096</v>
      </c>
      <c r="K9430">
        <v>63</v>
      </c>
      <c r="L9430">
        <v>64</v>
      </c>
      <c r="N9430">
        <v>1</v>
      </c>
      <c r="O9430">
        <v>1.1840999999999999</v>
      </c>
      <c r="R9430">
        <v>0.32029999999999997</v>
      </c>
    </row>
    <row r="9431" spans="1:18">
      <c r="A9431" t="s">
        <v>2083</v>
      </c>
      <c r="B9431" t="s">
        <v>2082</v>
      </c>
      <c r="D9431">
        <v>2021</v>
      </c>
      <c r="E9431" t="s">
        <v>2094</v>
      </c>
      <c r="F9431" t="s">
        <v>2301</v>
      </c>
      <c r="G9431">
        <v>-34.931460000000001</v>
      </c>
      <c r="H9431">
        <v>138.49234000000001</v>
      </c>
      <c r="I9431" t="s">
        <v>2335</v>
      </c>
      <c r="J9431" t="s">
        <v>2096</v>
      </c>
      <c r="K9431">
        <v>64</v>
      </c>
      <c r="L9431">
        <v>65</v>
      </c>
      <c r="N9431">
        <v>1</v>
      </c>
      <c r="O9431">
        <v>1.1604000000000001</v>
      </c>
      <c r="R9431">
        <v>0.50090000000000001</v>
      </c>
    </row>
    <row r="9432" spans="1:18">
      <c r="A9432" t="s">
        <v>2083</v>
      </c>
      <c r="B9432" t="s">
        <v>2082</v>
      </c>
      <c r="D9432">
        <v>2021</v>
      </c>
      <c r="E9432" t="s">
        <v>2094</v>
      </c>
      <c r="F9432" t="s">
        <v>2301</v>
      </c>
      <c r="G9432">
        <v>-34.931460000000001</v>
      </c>
      <c r="H9432">
        <v>138.49234000000001</v>
      </c>
      <c r="I9432" t="s">
        <v>2335</v>
      </c>
      <c r="J9432" t="s">
        <v>2096</v>
      </c>
      <c r="K9432">
        <v>65</v>
      </c>
      <c r="L9432">
        <v>66</v>
      </c>
      <c r="N9432">
        <v>1</v>
      </c>
      <c r="O9432">
        <v>1.292</v>
      </c>
      <c r="R9432">
        <v>0.4768</v>
      </c>
    </row>
    <row r="9433" spans="1:18">
      <c r="A9433" t="s">
        <v>2083</v>
      </c>
      <c r="B9433" t="s">
        <v>2082</v>
      </c>
      <c r="D9433">
        <v>2021</v>
      </c>
      <c r="E9433" t="s">
        <v>2094</v>
      </c>
      <c r="F9433" t="s">
        <v>2301</v>
      </c>
      <c r="G9433">
        <v>-34.931460000000001</v>
      </c>
      <c r="H9433">
        <v>138.49234000000001</v>
      </c>
      <c r="I9433" t="s">
        <v>2335</v>
      </c>
      <c r="J9433" t="s">
        <v>2096</v>
      </c>
      <c r="K9433">
        <v>66</v>
      </c>
      <c r="L9433">
        <v>67</v>
      </c>
      <c r="N9433">
        <v>1</v>
      </c>
      <c r="O9433">
        <v>0.94059999999999999</v>
      </c>
      <c r="R9433">
        <v>0.4768</v>
      </c>
    </row>
    <row r="9434" spans="1:18">
      <c r="A9434" t="s">
        <v>2083</v>
      </c>
      <c r="B9434" t="s">
        <v>2082</v>
      </c>
      <c r="D9434">
        <v>2021</v>
      </c>
      <c r="E9434" t="s">
        <v>2094</v>
      </c>
      <c r="F9434" t="s">
        <v>2301</v>
      </c>
      <c r="G9434">
        <v>-34.931460000000001</v>
      </c>
      <c r="H9434">
        <v>138.49234000000001</v>
      </c>
      <c r="I9434" t="s">
        <v>2335</v>
      </c>
      <c r="J9434" t="s">
        <v>2096</v>
      </c>
      <c r="K9434">
        <v>67</v>
      </c>
      <c r="L9434">
        <v>68</v>
      </c>
      <c r="N9434">
        <v>1</v>
      </c>
      <c r="O9434">
        <v>2.0228999999999999</v>
      </c>
      <c r="R9434">
        <v>0.45269999999999999</v>
      </c>
    </row>
    <row r="9435" spans="1:18">
      <c r="A9435" t="s">
        <v>2083</v>
      </c>
      <c r="B9435" t="s">
        <v>2082</v>
      </c>
      <c r="D9435">
        <v>2021</v>
      </c>
      <c r="E9435" t="s">
        <v>2094</v>
      </c>
      <c r="F9435" t="s">
        <v>2301</v>
      </c>
      <c r="G9435">
        <v>-34.931460000000001</v>
      </c>
      <c r="H9435">
        <v>138.49234000000001</v>
      </c>
      <c r="I9435" t="s">
        <v>2335</v>
      </c>
      <c r="J9435" t="s">
        <v>2096</v>
      </c>
      <c r="K9435">
        <v>68</v>
      </c>
      <c r="L9435">
        <v>69</v>
      </c>
      <c r="N9435">
        <v>1</v>
      </c>
      <c r="O9435">
        <v>1.2216</v>
      </c>
      <c r="R9435">
        <v>0.38340000000000002</v>
      </c>
    </row>
    <row r="9436" spans="1:18">
      <c r="A9436" t="s">
        <v>2083</v>
      </c>
      <c r="B9436" t="s">
        <v>2082</v>
      </c>
      <c r="D9436">
        <v>2021</v>
      </c>
      <c r="E9436" t="s">
        <v>2094</v>
      </c>
      <c r="F9436" t="s">
        <v>2301</v>
      </c>
      <c r="G9436">
        <v>-34.931460000000001</v>
      </c>
      <c r="H9436">
        <v>138.49234000000001</v>
      </c>
      <c r="I9436" t="s">
        <v>2335</v>
      </c>
      <c r="J9436" t="s">
        <v>2096</v>
      </c>
      <c r="K9436">
        <v>69</v>
      </c>
      <c r="L9436">
        <v>70</v>
      </c>
      <c r="N9436">
        <v>1</v>
      </c>
      <c r="O9436">
        <v>1.3411999999999999</v>
      </c>
      <c r="R9436">
        <v>0.38340000000000002</v>
      </c>
    </row>
    <row r="9437" spans="1:18">
      <c r="A9437" t="s">
        <v>2083</v>
      </c>
      <c r="B9437" t="s">
        <v>2082</v>
      </c>
      <c r="D9437">
        <v>2021</v>
      </c>
      <c r="E9437" t="s">
        <v>2094</v>
      </c>
      <c r="F9437" t="s">
        <v>2301</v>
      </c>
      <c r="G9437">
        <v>-34.931460000000001</v>
      </c>
      <c r="H9437">
        <v>138.49234000000001</v>
      </c>
      <c r="I9437" t="s">
        <v>2335</v>
      </c>
      <c r="J9437" t="s">
        <v>2096</v>
      </c>
      <c r="K9437">
        <v>70</v>
      </c>
      <c r="L9437">
        <v>71</v>
      </c>
      <c r="N9437">
        <v>1</v>
      </c>
      <c r="O9437">
        <v>1.7131000000000001</v>
      </c>
      <c r="R9437">
        <v>0.38340000000000002</v>
      </c>
    </row>
    <row r="9438" spans="1:18">
      <c r="A9438" t="s">
        <v>2083</v>
      </c>
      <c r="B9438" t="s">
        <v>2082</v>
      </c>
      <c r="D9438">
        <v>2021</v>
      </c>
      <c r="E9438" t="s">
        <v>2094</v>
      </c>
      <c r="F9438" t="s">
        <v>2301</v>
      </c>
      <c r="G9438">
        <v>-34.931460000000001</v>
      </c>
      <c r="H9438">
        <v>138.49234000000001</v>
      </c>
      <c r="I9438" t="s">
        <v>2335</v>
      </c>
      <c r="J9438" t="s">
        <v>2096</v>
      </c>
      <c r="K9438">
        <v>71</v>
      </c>
      <c r="L9438">
        <v>72</v>
      </c>
      <c r="N9438">
        <v>1</v>
      </c>
      <c r="O9438">
        <v>1.1419999999999999</v>
      </c>
      <c r="R9438">
        <v>0.31409999999999999</v>
      </c>
    </row>
    <row r="9439" spans="1:18">
      <c r="A9439" t="s">
        <v>2083</v>
      </c>
      <c r="B9439" t="s">
        <v>2082</v>
      </c>
      <c r="D9439">
        <v>2021</v>
      </c>
      <c r="E9439" t="s">
        <v>2094</v>
      </c>
      <c r="F9439" t="s">
        <v>2301</v>
      </c>
      <c r="G9439">
        <v>-34.931460000000001</v>
      </c>
      <c r="H9439">
        <v>138.49234000000001</v>
      </c>
      <c r="I9439" t="s">
        <v>2335</v>
      </c>
      <c r="J9439" t="s">
        <v>2096</v>
      </c>
      <c r="K9439">
        <v>72</v>
      </c>
      <c r="L9439">
        <v>73</v>
      </c>
      <c r="N9439">
        <v>1</v>
      </c>
      <c r="O9439">
        <v>1.5725</v>
      </c>
    </row>
    <row r="9440" spans="1:18">
      <c r="A9440" t="s">
        <v>2083</v>
      </c>
      <c r="B9440" t="s">
        <v>2082</v>
      </c>
      <c r="D9440">
        <v>2021</v>
      </c>
      <c r="E9440" t="s">
        <v>2094</v>
      </c>
      <c r="F9440" t="s">
        <v>2301</v>
      </c>
      <c r="G9440">
        <v>-34.931460000000001</v>
      </c>
      <c r="H9440">
        <v>138.49234000000001</v>
      </c>
      <c r="I9440" t="s">
        <v>2335</v>
      </c>
      <c r="J9440" t="s">
        <v>2096</v>
      </c>
      <c r="K9440">
        <v>73</v>
      </c>
      <c r="L9440">
        <v>74</v>
      </c>
      <c r="N9440">
        <v>1</v>
      </c>
      <c r="O9440">
        <v>1.4872000000000001</v>
      </c>
    </row>
    <row r="9441" spans="1:18">
      <c r="A9441" t="s">
        <v>2083</v>
      </c>
      <c r="B9441" t="s">
        <v>2082</v>
      </c>
      <c r="D9441">
        <v>2021</v>
      </c>
      <c r="E9441" t="s">
        <v>2094</v>
      </c>
      <c r="F9441" t="s">
        <v>2301</v>
      </c>
      <c r="G9441">
        <v>-34.900790000000001</v>
      </c>
      <c r="H9441">
        <v>138.48076</v>
      </c>
      <c r="I9441" t="s">
        <v>2334</v>
      </c>
      <c r="J9441" t="s">
        <v>2095</v>
      </c>
      <c r="K9441">
        <v>0</v>
      </c>
      <c r="L9441">
        <v>1</v>
      </c>
      <c r="N9441">
        <v>1</v>
      </c>
      <c r="O9441">
        <v>0.57650000000000001</v>
      </c>
      <c r="R9441">
        <v>7.2599999999999998E-2</v>
      </c>
    </row>
    <row r="9442" spans="1:18">
      <c r="A9442" t="s">
        <v>2083</v>
      </c>
      <c r="B9442" t="s">
        <v>2082</v>
      </c>
      <c r="D9442">
        <v>2021</v>
      </c>
      <c r="E9442" t="s">
        <v>2094</v>
      </c>
      <c r="F9442" t="s">
        <v>2301</v>
      </c>
      <c r="G9442">
        <v>-34.900790000000001</v>
      </c>
      <c r="H9442">
        <v>138.48076</v>
      </c>
      <c r="I9442" t="s">
        <v>2334</v>
      </c>
      <c r="J9442" t="s">
        <v>2095</v>
      </c>
      <c r="K9442">
        <v>1</v>
      </c>
      <c r="L9442">
        <v>2</v>
      </c>
      <c r="N9442">
        <v>1</v>
      </c>
      <c r="O9442">
        <v>0.80789999999999995</v>
      </c>
      <c r="R9442">
        <v>7.3700000000000002E-2</v>
      </c>
    </row>
    <row r="9443" spans="1:18">
      <c r="A9443" t="s">
        <v>2083</v>
      </c>
      <c r="B9443" t="s">
        <v>2082</v>
      </c>
      <c r="D9443">
        <v>2021</v>
      </c>
      <c r="E9443" t="s">
        <v>2094</v>
      </c>
      <c r="F9443" t="s">
        <v>2301</v>
      </c>
      <c r="G9443">
        <v>-34.900790000000001</v>
      </c>
      <c r="H9443">
        <v>138.48076</v>
      </c>
      <c r="I9443" t="s">
        <v>2334</v>
      </c>
      <c r="J9443" t="s">
        <v>2095</v>
      </c>
      <c r="K9443">
        <v>2</v>
      </c>
      <c r="L9443">
        <v>3</v>
      </c>
      <c r="N9443">
        <v>1</v>
      </c>
      <c r="O9443">
        <v>1.1392</v>
      </c>
      <c r="R9443">
        <v>7.4700000000000003E-2</v>
      </c>
    </row>
    <row r="9444" spans="1:18">
      <c r="A9444" t="s">
        <v>2083</v>
      </c>
      <c r="B9444" t="s">
        <v>2082</v>
      </c>
      <c r="D9444">
        <v>2021</v>
      </c>
      <c r="E9444" t="s">
        <v>2094</v>
      </c>
      <c r="F9444" t="s">
        <v>2301</v>
      </c>
      <c r="G9444">
        <v>-34.900790000000001</v>
      </c>
      <c r="H9444">
        <v>138.48076</v>
      </c>
      <c r="I9444" t="s">
        <v>2334</v>
      </c>
      <c r="J9444" t="s">
        <v>2095</v>
      </c>
      <c r="K9444">
        <v>3</v>
      </c>
      <c r="L9444">
        <v>4</v>
      </c>
      <c r="N9444">
        <v>1</v>
      </c>
      <c r="O9444">
        <v>1.3182</v>
      </c>
      <c r="R9444">
        <v>7.2700000000000001E-2</v>
      </c>
    </row>
    <row r="9445" spans="1:18">
      <c r="A9445" t="s">
        <v>2083</v>
      </c>
      <c r="B9445" t="s">
        <v>2082</v>
      </c>
      <c r="D9445">
        <v>2021</v>
      </c>
      <c r="E9445" t="s">
        <v>2094</v>
      </c>
      <c r="F9445" t="s">
        <v>2301</v>
      </c>
      <c r="G9445">
        <v>-34.900790000000001</v>
      </c>
      <c r="H9445">
        <v>138.48076</v>
      </c>
      <c r="I9445" t="s">
        <v>2334</v>
      </c>
      <c r="J9445" t="s">
        <v>2095</v>
      </c>
      <c r="K9445">
        <v>4</v>
      </c>
      <c r="L9445">
        <v>5</v>
      </c>
      <c r="N9445">
        <v>1</v>
      </c>
      <c r="O9445">
        <v>1.2332000000000001</v>
      </c>
      <c r="R9445">
        <v>7.0599999999999996E-2</v>
      </c>
    </row>
    <row r="9446" spans="1:18">
      <c r="A9446" t="s">
        <v>2083</v>
      </c>
      <c r="B9446" t="s">
        <v>2082</v>
      </c>
      <c r="D9446">
        <v>2021</v>
      </c>
      <c r="E9446" t="s">
        <v>2094</v>
      </c>
      <c r="F9446" t="s">
        <v>2301</v>
      </c>
      <c r="G9446">
        <v>-34.900790000000001</v>
      </c>
      <c r="H9446">
        <v>138.48076</v>
      </c>
      <c r="I9446" t="s">
        <v>2334</v>
      </c>
      <c r="J9446" t="s">
        <v>2095</v>
      </c>
      <c r="K9446">
        <v>5</v>
      </c>
      <c r="L9446">
        <v>6</v>
      </c>
      <c r="N9446">
        <v>1</v>
      </c>
      <c r="O9446">
        <v>1.2398</v>
      </c>
      <c r="R9446">
        <v>8.1600000000000006E-2</v>
      </c>
    </row>
    <row r="9447" spans="1:18">
      <c r="A9447" t="s">
        <v>2083</v>
      </c>
      <c r="B9447" t="s">
        <v>2082</v>
      </c>
      <c r="D9447">
        <v>2021</v>
      </c>
      <c r="E9447" t="s">
        <v>2094</v>
      </c>
      <c r="F9447" t="s">
        <v>2301</v>
      </c>
      <c r="G9447">
        <v>-34.900790000000001</v>
      </c>
      <c r="H9447">
        <v>138.48076</v>
      </c>
      <c r="I9447" t="s">
        <v>2334</v>
      </c>
      <c r="J9447" t="s">
        <v>2095</v>
      </c>
      <c r="K9447">
        <v>6</v>
      </c>
      <c r="L9447">
        <v>7</v>
      </c>
      <c r="N9447">
        <v>1</v>
      </c>
      <c r="O9447">
        <v>1.2090000000000001</v>
      </c>
      <c r="R9447">
        <v>9.2600000000000002E-2</v>
      </c>
    </row>
    <row r="9448" spans="1:18">
      <c r="A9448" t="s">
        <v>2083</v>
      </c>
      <c r="B9448" t="s">
        <v>2082</v>
      </c>
      <c r="D9448">
        <v>2021</v>
      </c>
      <c r="E9448" t="s">
        <v>2094</v>
      </c>
      <c r="F9448" t="s">
        <v>2301</v>
      </c>
      <c r="G9448">
        <v>-34.900790000000001</v>
      </c>
      <c r="H9448">
        <v>138.48076</v>
      </c>
      <c r="I9448" t="s">
        <v>2334</v>
      </c>
      <c r="J9448" t="s">
        <v>2095</v>
      </c>
      <c r="K9448">
        <v>7</v>
      </c>
      <c r="L9448">
        <v>8</v>
      </c>
      <c r="N9448">
        <v>1</v>
      </c>
      <c r="O9448">
        <v>1.3284</v>
      </c>
      <c r="R9448">
        <v>8.9200000000000002E-2</v>
      </c>
    </row>
    <row r="9449" spans="1:18">
      <c r="A9449" t="s">
        <v>2083</v>
      </c>
      <c r="B9449" t="s">
        <v>2082</v>
      </c>
      <c r="D9449">
        <v>2021</v>
      </c>
      <c r="E9449" t="s">
        <v>2094</v>
      </c>
      <c r="F9449" t="s">
        <v>2301</v>
      </c>
      <c r="G9449">
        <v>-34.900790000000001</v>
      </c>
      <c r="H9449">
        <v>138.48076</v>
      </c>
      <c r="I9449" t="s">
        <v>2334</v>
      </c>
      <c r="J9449" t="s">
        <v>2095</v>
      </c>
      <c r="K9449">
        <v>8</v>
      </c>
      <c r="L9449">
        <v>9</v>
      </c>
      <c r="N9449">
        <v>1</v>
      </c>
      <c r="O9449">
        <v>1.4092</v>
      </c>
      <c r="R9449">
        <v>8.5800000000000001E-2</v>
      </c>
    </row>
    <row r="9450" spans="1:18">
      <c r="A9450" t="s">
        <v>2083</v>
      </c>
      <c r="B9450" t="s">
        <v>2082</v>
      </c>
      <c r="D9450">
        <v>2021</v>
      </c>
      <c r="E9450" t="s">
        <v>2094</v>
      </c>
      <c r="F9450" t="s">
        <v>2301</v>
      </c>
      <c r="G9450">
        <v>-34.900790000000001</v>
      </c>
      <c r="H9450">
        <v>138.48076</v>
      </c>
      <c r="I9450" t="s">
        <v>2334</v>
      </c>
      <c r="J9450" t="s">
        <v>2095</v>
      </c>
      <c r="K9450">
        <v>9</v>
      </c>
      <c r="L9450">
        <v>10</v>
      </c>
      <c r="N9450">
        <v>1</v>
      </c>
      <c r="O9450">
        <v>1.5373000000000001</v>
      </c>
      <c r="R9450">
        <v>9.0300000000000005E-2</v>
      </c>
    </row>
    <row r="9451" spans="1:18">
      <c r="A9451" t="s">
        <v>2083</v>
      </c>
      <c r="B9451" t="s">
        <v>2082</v>
      </c>
      <c r="D9451">
        <v>2021</v>
      </c>
      <c r="E9451" t="s">
        <v>2094</v>
      </c>
      <c r="F9451" t="s">
        <v>2301</v>
      </c>
      <c r="G9451">
        <v>-34.900790000000001</v>
      </c>
      <c r="H9451">
        <v>138.48076</v>
      </c>
      <c r="I9451" t="s">
        <v>2334</v>
      </c>
      <c r="J9451" t="s">
        <v>2095</v>
      </c>
      <c r="K9451">
        <v>10</v>
      </c>
      <c r="L9451">
        <v>11</v>
      </c>
      <c r="N9451">
        <v>1</v>
      </c>
      <c r="O9451">
        <v>1.3889</v>
      </c>
      <c r="R9451">
        <v>9.4799999999999995E-2</v>
      </c>
    </row>
    <row r="9452" spans="1:18">
      <c r="A9452" t="s">
        <v>2083</v>
      </c>
      <c r="B9452" t="s">
        <v>2082</v>
      </c>
      <c r="D9452">
        <v>2021</v>
      </c>
      <c r="E9452" t="s">
        <v>2094</v>
      </c>
      <c r="F9452" t="s">
        <v>2301</v>
      </c>
      <c r="G9452">
        <v>-34.900790000000001</v>
      </c>
      <c r="H9452">
        <v>138.48076</v>
      </c>
      <c r="I9452" t="s">
        <v>2334</v>
      </c>
      <c r="J9452" t="s">
        <v>2095</v>
      </c>
      <c r="K9452">
        <v>11</v>
      </c>
      <c r="L9452">
        <v>12</v>
      </c>
      <c r="N9452">
        <v>1</v>
      </c>
      <c r="O9452">
        <v>1.4574</v>
      </c>
      <c r="R9452">
        <v>0.16769999999999999</v>
      </c>
    </row>
    <row r="9453" spans="1:18">
      <c r="A9453" t="s">
        <v>2083</v>
      </c>
      <c r="B9453" t="s">
        <v>2082</v>
      </c>
      <c r="D9453">
        <v>2021</v>
      </c>
      <c r="E9453" t="s">
        <v>2094</v>
      </c>
      <c r="F9453" t="s">
        <v>2301</v>
      </c>
      <c r="G9453">
        <v>-34.900790000000001</v>
      </c>
      <c r="H9453">
        <v>138.48076</v>
      </c>
      <c r="I9453" t="s">
        <v>2334</v>
      </c>
      <c r="J9453" t="s">
        <v>2095</v>
      </c>
      <c r="K9453">
        <v>12</v>
      </c>
      <c r="L9453">
        <v>13</v>
      </c>
      <c r="N9453">
        <v>1</v>
      </c>
      <c r="O9453">
        <v>1.4923999999999999</v>
      </c>
      <c r="R9453">
        <v>0.24060000000000001</v>
      </c>
    </row>
    <row r="9454" spans="1:18">
      <c r="A9454" t="s">
        <v>2083</v>
      </c>
      <c r="B9454" t="s">
        <v>2082</v>
      </c>
      <c r="D9454">
        <v>2021</v>
      </c>
      <c r="E9454" t="s">
        <v>2094</v>
      </c>
      <c r="F9454" t="s">
        <v>2301</v>
      </c>
      <c r="G9454">
        <v>-34.900790000000001</v>
      </c>
      <c r="H9454">
        <v>138.48076</v>
      </c>
      <c r="I9454" t="s">
        <v>2334</v>
      </c>
      <c r="J9454" t="s">
        <v>2095</v>
      </c>
      <c r="K9454">
        <v>13</v>
      </c>
      <c r="L9454">
        <v>14</v>
      </c>
      <c r="N9454">
        <v>1</v>
      </c>
      <c r="O9454">
        <v>0.98160000000000003</v>
      </c>
      <c r="R9454">
        <v>0.64390000000000003</v>
      </c>
    </row>
    <row r="9455" spans="1:18">
      <c r="A9455" t="s">
        <v>2083</v>
      </c>
      <c r="B9455" t="s">
        <v>2082</v>
      </c>
      <c r="D9455">
        <v>2021</v>
      </c>
      <c r="E9455" t="s">
        <v>2094</v>
      </c>
      <c r="F9455" t="s">
        <v>2301</v>
      </c>
      <c r="G9455">
        <v>-34.900790000000001</v>
      </c>
      <c r="H9455">
        <v>138.48076</v>
      </c>
      <c r="I9455" t="s">
        <v>2334</v>
      </c>
      <c r="J9455" t="s">
        <v>2095</v>
      </c>
      <c r="K9455">
        <v>14</v>
      </c>
      <c r="L9455">
        <v>15</v>
      </c>
      <c r="N9455">
        <v>1</v>
      </c>
      <c r="O9455">
        <v>1.0089999999999999</v>
      </c>
      <c r="R9455">
        <v>1.0470999999999999</v>
      </c>
    </row>
    <row r="9456" spans="1:18">
      <c r="A9456" t="s">
        <v>2083</v>
      </c>
      <c r="B9456" t="s">
        <v>2082</v>
      </c>
      <c r="D9456">
        <v>2021</v>
      </c>
      <c r="E9456" t="s">
        <v>2094</v>
      </c>
      <c r="F9456" t="s">
        <v>2301</v>
      </c>
      <c r="G9456">
        <v>-34.900790000000001</v>
      </c>
      <c r="H9456">
        <v>138.48076</v>
      </c>
      <c r="I9456" t="s">
        <v>2334</v>
      </c>
      <c r="J9456" t="s">
        <v>2095</v>
      </c>
      <c r="K9456">
        <v>15</v>
      </c>
      <c r="L9456">
        <v>16</v>
      </c>
      <c r="N9456">
        <v>1</v>
      </c>
      <c r="O9456">
        <v>0.97799999999999998</v>
      </c>
      <c r="R9456">
        <v>0.6704</v>
      </c>
    </row>
    <row r="9457" spans="1:18">
      <c r="A9457" t="s">
        <v>2083</v>
      </c>
      <c r="B9457" t="s">
        <v>2082</v>
      </c>
      <c r="D9457">
        <v>2021</v>
      </c>
      <c r="E9457" t="s">
        <v>2094</v>
      </c>
      <c r="F9457" t="s">
        <v>2301</v>
      </c>
      <c r="G9457">
        <v>-34.900790000000001</v>
      </c>
      <c r="H9457">
        <v>138.48076</v>
      </c>
      <c r="I9457" t="s">
        <v>2334</v>
      </c>
      <c r="J9457" t="s">
        <v>2095</v>
      </c>
      <c r="K9457">
        <v>16</v>
      </c>
      <c r="L9457">
        <v>17</v>
      </c>
      <c r="N9457">
        <v>1</v>
      </c>
      <c r="O9457">
        <v>1.3561000000000001</v>
      </c>
      <c r="R9457">
        <v>0.29380000000000001</v>
      </c>
    </row>
    <row r="9458" spans="1:18">
      <c r="A9458" t="s">
        <v>2083</v>
      </c>
      <c r="B9458" t="s">
        <v>2082</v>
      </c>
      <c r="D9458">
        <v>2021</v>
      </c>
      <c r="E9458" t="s">
        <v>2094</v>
      </c>
      <c r="F9458" t="s">
        <v>2301</v>
      </c>
      <c r="G9458">
        <v>-34.900790000000001</v>
      </c>
      <c r="H9458">
        <v>138.48076</v>
      </c>
      <c r="I9458" t="s">
        <v>2334</v>
      </c>
      <c r="J9458" t="s">
        <v>2095</v>
      </c>
      <c r="K9458">
        <v>17</v>
      </c>
      <c r="L9458">
        <v>18</v>
      </c>
      <c r="N9458">
        <v>1</v>
      </c>
      <c r="O9458">
        <v>1.5168999999999999</v>
      </c>
      <c r="R9458">
        <v>0.20219999999999999</v>
      </c>
    </row>
    <row r="9459" spans="1:18">
      <c r="A9459" t="s">
        <v>2083</v>
      </c>
      <c r="B9459" t="s">
        <v>2082</v>
      </c>
      <c r="D9459">
        <v>2021</v>
      </c>
      <c r="E9459" t="s">
        <v>2094</v>
      </c>
      <c r="F9459" t="s">
        <v>2301</v>
      </c>
      <c r="G9459">
        <v>-34.900790000000001</v>
      </c>
      <c r="H9459">
        <v>138.48076</v>
      </c>
      <c r="I9459" t="s">
        <v>2334</v>
      </c>
      <c r="J9459" t="s">
        <v>2095</v>
      </c>
      <c r="K9459">
        <v>18</v>
      </c>
      <c r="L9459">
        <v>19</v>
      </c>
      <c r="N9459">
        <v>1</v>
      </c>
      <c r="O9459">
        <v>1.2484999999999999</v>
      </c>
      <c r="R9459">
        <v>0.11070000000000001</v>
      </c>
    </row>
    <row r="9460" spans="1:18">
      <c r="A9460" t="s">
        <v>2083</v>
      </c>
      <c r="B9460" t="s">
        <v>2082</v>
      </c>
      <c r="D9460">
        <v>2021</v>
      </c>
      <c r="E9460" t="s">
        <v>2094</v>
      </c>
      <c r="F9460" t="s">
        <v>2301</v>
      </c>
      <c r="G9460">
        <v>-34.900790000000001</v>
      </c>
      <c r="H9460">
        <v>138.48076</v>
      </c>
      <c r="I9460" t="s">
        <v>2334</v>
      </c>
      <c r="J9460" t="s">
        <v>2095</v>
      </c>
      <c r="K9460">
        <v>19</v>
      </c>
      <c r="L9460">
        <v>20</v>
      </c>
      <c r="N9460">
        <v>1</v>
      </c>
      <c r="O9460">
        <v>1.3857999999999999</v>
      </c>
      <c r="R9460">
        <v>0.37</v>
      </c>
    </row>
    <row r="9461" spans="1:18">
      <c r="A9461" t="s">
        <v>2083</v>
      </c>
      <c r="B9461" t="s">
        <v>2082</v>
      </c>
      <c r="D9461">
        <v>2021</v>
      </c>
      <c r="E9461" t="s">
        <v>2094</v>
      </c>
      <c r="F9461" t="s">
        <v>2301</v>
      </c>
      <c r="G9461">
        <v>-34.900790000000001</v>
      </c>
      <c r="H9461">
        <v>138.48076</v>
      </c>
      <c r="I9461" t="s">
        <v>2334</v>
      </c>
      <c r="J9461" t="s">
        <v>2095</v>
      </c>
      <c r="K9461">
        <v>20</v>
      </c>
      <c r="L9461">
        <v>24</v>
      </c>
      <c r="N9461">
        <v>4</v>
      </c>
      <c r="O9461">
        <v>1.1781999999999999</v>
      </c>
      <c r="R9461">
        <v>0.62929999999999997</v>
      </c>
    </row>
    <row r="9462" spans="1:18">
      <c r="A9462" t="s">
        <v>2083</v>
      </c>
      <c r="B9462" t="s">
        <v>2082</v>
      </c>
      <c r="D9462">
        <v>2021</v>
      </c>
      <c r="E9462" t="s">
        <v>2094</v>
      </c>
      <c r="F9462" t="s">
        <v>2301</v>
      </c>
      <c r="G9462">
        <v>-34.900790000000001</v>
      </c>
      <c r="H9462">
        <v>138.48076</v>
      </c>
      <c r="I9462" t="s">
        <v>2334</v>
      </c>
      <c r="J9462" t="s">
        <v>2095</v>
      </c>
      <c r="K9462">
        <v>24</v>
      </c>
      <c r="L9462">
        <v>28</v>
      </c>
      <c r="N9462">
        <v>4</v>
      </c>
      <c r="O9462">
        <v>1.4301999999999999</v>
      </c>
      <c r="R9462">
        <v>0.51529999999999998</v>
      </c>
    </row>
    <row r="9463" spans="1:18">
      <c r="A9463" t="s">
        <v>2083</v>
      </c>
      <c r="B9463" t="s">
        <v>2082</v>
      </c>
      <c r="D9463">
        <v>2021</v>
      </c>
      <c r="E9463" t="s">
        <v>2094</v>
      </c>
      <c r="F9463" t="s">
        <v>2301</v>
      </c>
      <c r="G9463">
        <v>-34.900790000000001</v>
      </c>
      <c r="H9463">
        <v>138.48076</v>
      </c>
      <c r="I9463" t="s">
        <v>2334</v>
      </c>
      <c r="J9463" t="s">
        <v>2095</v>
      </c>
      <c r="K9463">
        <v>28</v>
      </c>
      <c r="L9463">
        <v>32</v>
      </c>
      <c r="N9463">
        <v>4</v>
      </c>
      <c r="O9463">
        <v>1.0118</v>
      </c>
      <c r="R9463">
        <v>0.83750000000000002</v>
      </c>
    </row>
    <row r="9464" spans="1:18">
      <c r="A9464" t="s">
        <v>2083</v>
      </c>
      <c r="B9464" t="s">
        <v>2082</v>
      </c>
      <c r="D9464">
        <v>2021</v>
      </c>
      <c r="E9464" t="s">
        <v>2094</v>
      </c>
      <c r="F9464" t="s">
        <v>2301</v>
      </c>
      <c r="G9464">
        <v>-34.900790000000001</v>
      </c>
      <c r="H9464">
        <v>138.48076</v>
      </c>
      <c r="I9464" t="s">
        <v>2334</v>
      </c>
      <c r="J9464" t="s">
        <v>2095</v>
      </c>
      <c r="K9464">
        <v>32</v>
      </c>
      <c r="L9464">
        <v>36</v>
      </c>
      <c r="N9464">
        <v>4</v>
      </c>
      <c r="O9464">
        <v>1.2045999999999999</v>
      </c>
      <c r="R9464">
        <v>0.3765</v>
      </c>
    </row>
    <row r="9465" spans="1:18">
      <c r="A9465" t="s">
        <v>2083</v>
      </c>
      <c r="B9465" t="s">
        <v>2082</v>
      </c>
      <c r="D9465">
        <v>2021</v>
      </c>
      <c r="E9465" t="s">
        <v>2094</v>
      </c>
      <c r="F9465" t="s">
        <v>2301</v>
      </c>
      <c r="G9465">
        <v>-34.900790000000001</v>
      </c>
      <c r="H9465">
        <v>138.48076</v>
      </c>
      <c r="I9465" t="s">
        <v>2334</v>
      </c>
      <c r="J9465" t="s">
        <v>2095</v>
      </c>
      <c r="K9465">
        <v>36</v>
      </c>
      <c r="L9465">
        <v>40</v>
      </c>
      <c r="N9465">
        <v>4</v>
      </c>
      <c r="O9465">
        <v>1.0346</v>
      </c>
      <c r="R9465">
        <v>0.91239999999999999</v>
      </c>
    </row>
    <row r="9466" spans="1:18">
      <c r="A9466" t="s">
        <v>2083</v>
      </c>
      <c r="B9466" t="s">
        <v>2082</v>
      </c>
      <c r="D9466">
        <v>2021</v>
      </c>
      <c r="E9466" t="s">
        <v>2094</v>
      </c>
      <c r="F9466" t="s">
        <v>2301</v>
      </c>
      <c r="G9466">
        <v>-34.900790000000001</v>
      </c>
      <c r="H9466">
        <v>138.48076</v>
      </c>
      <c r="I9466" t="s">
        <v>2334</v>
      </c>
      <c r="J9466" t="s">
        <v>2095</v>
      </c>
      <c r="K9466">
        <v>40</v>
      </c>
      <c r="L9466">
        <v>44</v>
      </c>
      <c r="N9466">
        <v>4</v>
      </c>
      <c r="O9466">
        <v>1.1959</v>
      </c>
      <c r="R9466">
        <v>0.54290000000000005</v>
      </c>
    </row>
    <row r="9467" spans="1:18">
      <c r="A9467" t="s">
        <v>2083</v>
      </c>
      <c r="B9467" t="s">
        <v>2082</v>
      </c>
      <c r="D9467">
        <v>2021</v>
      </c>
      <c r="E9467" t="s">
        <v>2094</v>
      </c>
      <c r="F9467" t="s">
        <v>2301</v>
      </c>
      <c r="G9467">
        <v>-34.900790000000001</v>
      </c>
      <c r="H9467">
        <v>138.48076</v>
      </c>
      <c r="I9467" t="s">
        <v>2334</v>
      </c>
      <c r="J9467" t="s">
        <v>2095</v>
      </c>
      <c r="K9467">
        <v>44</v>
      </c>
      <c r="L9467">
        <v>48</v>
      </c>
      <c r="N9467">
        <v>4</v>
      </c>
      <c r="O9467">
        <v>1.1518999999999999</v>
      </c>
      <c r="R9467">
        <v>0.28199999999999997</v>
      </c>
    </row>
    <row r="9468" spans="1:18">
      <c r="A9468" t="s">
        <v>2083</v>
      </c>
      <c r="B9468" t="s">
        <v>2082</v>
      </c>
      <c r="D9468">
        <v>2021</v>
      </c>
      <c r="E9468" t="s">
        <v>2094</v>
      </c>
      <c r="F9468" t="s">
        <v>2301</v>
      </c>
      <c r="G9468">
        <v>-34.900790000000001</v>
      </c>
      <c r="H9468">
        <v>138.48076</v>
      </c>
      <c r="I9468" t="s">
        <v>2334</v>
      </c>
      <c r="J9468" t="s">
        <v>2095</v>
      </c>
      <c r="K9468">
        <v>48</v>
      </c>
      <c r="L9468">
        <v>52</v>
      </c>
      <c r="N9468">
        <v>4</v>
      </c>
      <c r="O9468">
        <v>1.4490000000000001</v>
      </c>
      <c r="R9468">
        <v>0.18790000000000001</v>
      </c>
    </row>
    <row r="9469" spans="1:18">
      <c r="A9469" t="s">
        <v>2083</v>
      </c>
      <c r="B9469" t="s">
        <v>2082</v>
      </c>
      <c r="D9469">
        <v>2021</v>
      </c>
      <c r="E9469" t="s">
        <v>2094</v>
      </c>
      <c r="F9469" t="s">
        <v>2301</v>
      </c>
      <c r="G9469">
        <v>-34.900790000000001</v>
      </c>
      <c r="H9469">
        <v>138.48076</v>
      </c>
      <c r="I9469" t="s">
        <v>2334</v>
      </c>
      <c r="J9469" t="s">
        <v>2095</v>
      </c>
      <c r="K9469">
        <v>52</v>
      </c>
      <c r="L9469">
        <v>56</v>
      </c>
      <c r="N9469">
        <v>4</v>
      </c>
      <c r="O9469">
        <v>0.80569999999999997</v>
      </c>
      <c r="R9469">
        <v>0.50419999999999998</v>
      </c>
    </row>
    <row r="9470" spans="1:18">
      <c r="A9470" t="s">
        <v>2083</v>
      </c>
      <c r="B9470" t="s">
        <v>2082</v>
      </c>
      <c r="D9470">
        <v>2021</v>
      </c>
      <c r="E9470" t="s">
        <v>2094</v>
      </c>
      <c r="F9470" t="s">
        <v>2301</v>
      </c>
      <c r="G9470">
        <v>-34.900790000000001</v>
      </c>
      <c r="H9470">
        <v>138.48076</v>
      </c>
      <c r="I9470" t="s">
        <v>2334</v>
      </c>
      <c r="J9470" t="s">
        <v>2095</v>
      </c>
      <c r="K9470">
        <v>56</v>
      </c>
      <c r="L9470">
        <v>60</v>
      </c>
      <c r="N9470">
        <v>4</v>
      </c>
      <c r="O9470">
        <v>1.3192999999999999</v>
      </c>
      <c r="R9470">
        <v>0.34860000000000002</v>
      </c>
    </row>
    <row r="9471" spans="1:18">
      <c r="A9471" t="s">
        <v>2083</v>
      </c>
      <c r="B9471" t="s">
        <v>2082</v>
      </c>
      <c r="D9471">
        <v>2021</v>
      </c>
      <c r="E9471" t="s">
        <v>2094</v>
      </c>
      <c r="F9471" t="s">
        <v>2301</v>
      </c>
      <c r="G9471">
        <v>-34.900790000000001</v>
      </c>
      <c r="H9471">
        <v>138.48076</v>
      </c>
      <c r="I9471" t="s">
        <v>2334</v>
      </c>
      <c r="J9471" t="s">
        <v>2095</v>
      </c>
      <c r="K9471">
        <v>60</v>
      </c>
      <c r="L9471">
        <v>64</v>
      </c>
      <c r="N9471">
        <v>4</v>
      </c>
      <c r="O9471">
        <v>1.2331000000000001</v>
      </c>
      <c r="R9471">
        <v>0.15409999999999999</v>
      </c>
    </row>
    <row r="9472" spans="1:18">
      <c r="A9472" t="s">
        <v>2083</v>
      </c>
      <c r="B9472" t="s">
        <v>2082</v>
      </c>
      <c r="D9472">
        <v>2021</v>
      </c>
      <c r="E9472" t="s">
        <v>2094</v>
      </c>
      <c r="F9472" t="s">
        <v>2301</v>
      </c>
      <c r="G9472">
        <v>-34.900790000000001</v>
      </c>
      <c r="H9472">
        <v>138.48076</v>
      </c>
      <c r="I9472" t="s">
        <v>2334</v>
      </c>
      <c r="J9472" t="s">
        <v>2095</v>
      </c>
      <c r="K9472">
        <v>64</v>
      </c>
      <c r="L9472">
        <v>68</v>
      </c>
      <c r="N9472">
        <v>4</v>
      </c>
      <c r="O9472">
        <v>1.4907999999999999</v>
      </c>
      <c r="R9472">
        <v>0.23369999999999999</v>
      </c>
    </row>
    <row r="9473" spans="1:18">
      <c r="A9473" t="s">
        <v>2083</v>
      </c>
      <c r="B9473" t="s">
        <v>2082</v>
      </c>
      <c r="D9473">
        <v>2021</v>
      </c>
      <c r="E9473" t="s">
        <v>2094</v>
      </c>
      <c r="F9473" t="s">
        <v>2301</v>
      </c>
      <c r="G9473">
        <v>-34.900790000000001</v>
      </c>
      <c r="H9473">
        <v>138.48076</v>
      </c>
      <c r="I9473" t="s">
        <v>2334</v>
      </c>
      <c r="J9473" t="s">
        <v>2095</v>
      </c>
      <c r="K9473">
        <v>68</v>
      </c>
      <c r="L9473">
        <v>72</v>
      </c>
      <c r="N9473">
        <v>4</v>
      </c>
      <c r="O9473">
        <v>1.6813</v>
      </c>
      <c r="R9473">
        <v>0.184</v>
      </c>
    </row>
    <row r="9474" spans="1:18">
      <c r="A9474" t="s">
        <v>2083</v>
      </c>
      <c r="B9474" t="s">
        <v>2082</v>
      </c>
      <c r="D9474">
        <v>2021</v>
      </c>
      <c r="E9474" t="s">
        <v>2094</v>
      </c>
      <c r="F9474" t="s">
        <v>2301</v>
      </c>
      <c r="G9474">
        <v>-34.877139999999997</v>
      </c>
      <c r="H9474">
        <v>138.47472999999999</v>
      </c>
      <c r="I9474" t="s">
        <v>2333</v>
      </c>
      <c r="J9474" t="s">
        <v>2093</v>
      </c>
      <c r="K9474">
        <v>0</v>
      </c>
      <c r="L9474">
        <v>1</v>
      </c>
      <c r="N9474">
        <v>1</v>
      </c>
      <c r="O9474">
        <v>1.4614</v>
      </c>
      <c r="R9474">
        <v>0.17460000000000001</v>
      </c>
    </row>
    <row r="9475" spans="1:18">
      <c r="A9475" t="s">
        <v>2083</v>
      </c>
      <c r="B9475" t="s">
        <v>2082</v>
      </c>
      <c r="D9475">
        <v>2021</v>
      </c>
      <c r="E9475" t="s">
        <v>2094</v>
      </c>
      <c r="F9475" t="s">
        <v>2301</v>
      </c>
      <c r="G9475">
        <v>-34.877139999999997</v>
      </c>
      <c r="H9475">
        <v>138.47472999999999</v>
      </c>
      <c r="I9475" t="s">
        <v>2333</v>
      </c>
      <c r="J9475" t="s">
        <v>2093</v>
      </c>
      <c r="K9475">
        <v>1</v>
      </c>
      <c r="L9475">
        <v>2</v>
      </c>
      <c r="N9475">
        <v>1</v>
      </c>
      <c r="O9475">
        <v>1.7554000000000001</v>
      </c>
      <c r="R9475">
        <v>0.123</v>
      </c>
    </row>
    <row r="9476" spans="1:18">
      <c r="A9476" t="s">
        <v>2083</v>
      </c>
      <c r="B9476" t="s">
        <v>2082</v>
      </c>
      <c r="D9476">
        <v>2021</v>
      </c>
      <c r="E9476" t="s">
        <v>2094</v>
      </c>
      <c r="F9476" t="s">
        <v>2301</v>
      </c>
      <c r="G9476">
        <v>-34.877139999999997</v>
      </c>
      <c r="H9476">
        <v>138.47472999999999</v>
      </c>
      <c r="I9476" t="s">
        <v>2333</v>
      </c>
      <c r="J9476" t="s">
        <v>2093</v>
      </c>
      <c r="K9476">
        <v>2</v>
      </c>
      <c r="L9476">
        <v>3</v>
      </c>
      <c r="N9476">
        <v>1</v>
      </c>
      <c r="O9476">
        <v>1.9005000000000001</v>
      </c>
      <c r="R9476">
        <v>7.1400000000000005E-2</v>
      </c>
    </row>
    <row r="9477" spans="1:18">
      <c r="A9477" t="s">
        <v>2083</v>
      </c>
      <c r="B9477" t="s">
        <v>2082</v>
      </c>
      <c r="D9477">
        <v>2021</v>
      </c>
      <c r="E9477" t="s">
        <v>2094</v>
      </c>
      <c r="F9477" t="s">
        <v>2301</v>
      </c>
      <c r="G9477">
        <v>-34.877139999999997</v>
      </c>
      <c r="H9477">
        <v>138.47472999999999</v>
      </c>
      <c r="I9477" t="s">
        <v>2333</v>
      </c>
      <c r="J9477" t="s">
        <v>2093</v>
      </c>
      <c r="K9477">
        <v>3</v>
      </c>
      <c r="L9477">
        <v>4</v>
      </c>
      <c r="N9477">
        <v>1</v>
      </c>
      <c r="O9477">
        <v>1.8326</v>
      </c>
      <c r="R9477">
        <v>0.20630000000000001</v>
      </c>
    </row>
    <row r="9478" spans="1:18">
      <c r="A9478" t="s">
        <v>2083</v>
      </c>
      <c r="B9478" t="s">
        <v>2082</v>
      </c>
      <c r="D9478">
        <v>2021</v>
      </c>
      <c r="E9478" t="s">
        <v>2094</v>
      </c>
      <c r="F9478" t="s">
        <v>2301</v>
      </c>
      <c r="G9478">
        <v>-34.877139999999997</v>
      </c>
      <c r="H9478">
        <v>138.47472999999999</v>
      </c>
      <c r="I9478" t="s">
        <v>2333</v>
      </c>
      <c r="J9478" t="s">
        <v>2093</v>
      </c>
      <c r="K9478">
        <v>4</v>
      </c>
      <c r="L9478">
        <v>5</v>
      </c>
      <c r="N9478">
        <v>1</v>
      </c>
      <c r="O9478">
        <v>1.7558</v>
      </c>
      <c r="R9478">
        <v>0.3412</v>
      </c>
    </row>
    <row r="9479" spans="1:18">
      <c r="A9479" t="s">
        <v>2083</v>
      </c>
      <c r="B9479" t="s">
        <v>2082</v>
      </c>
      <c r="D9479">
        <v>2021</v>
      </c>
      <c r="E9479" t="s">
        <v>2094</v>
      </c>
      <c r="F9479" t="s">
        <v>2301</v>
      </c>
      <c r="G9479">
        <v>-34.877139999999997</v>
      </c>
      <c r="H9479">
        <v>138.47472999999999</v>
      </c>
      <c r="I9479" t="s">
        <v>2333</v>
      </c>
      <c r="J9479" t="s">
        <v>2093</v>
      </c>
      <c r="K9479">
        <v>5</v>
      </c>
      <c r="L9479">
        <v>6</v>
      </c>
      <c r="N9479">
        <v>1</v>
      </c>
      <c r="O9479">
        <v>1.3666</v>
      </c>
      <c r="R9479">
        <v>0.30270000000000002</v>
      </c>
    </row>
    <row r="9480" spans="1:18">
      <c r="A9480" t="s">
        <v>2083</v>
      </c>
      <c r="B9480" t="s">
        <v>2082</v>
      </c>
      <c r="D9480">
        <v>2021</v>
      </c>
      <c r="E9480" t="s">
        <v>2094</v>
      </c>
      <c r="F9480" t="s">
        <v>2301</v>
      </c>
      <c r="G9480">
        <v>-34.877139999999997</v>
      </c>
      <c r="H9480">
        <v>138.47472999999999</v>
      </c>
      <c r="I9480" t="s">
        <v>2333</v>
      </c>
      <c r="J9480" t="s">
        <v>2093</v>
      </c>
      <c r="K9480">
        <v>6</v>
      </c>
      <c r="L9480">
        <v>7</v>
      </c>
      <c r="N9480">
        <v>1</v>
      </c>
      <c r="O9480">
        <v>1.0809</v>
      </c>
      <c r="R9480">
        <v>0.26419999999999999</v>
      </c>
    </row>
    <row r="9481" spans="1:18">
      <c r="A9481" t="s">
        <v>2083</v>
      </c>
      <c r="B9481" t="s">
        <v>2082</v>
      </c>
      <c r="D9481">
        <v>2021</v>
      </c>
      <c r="E9481" t="s">
        <v>2094</v>
      </c>
      <c r="F9481" t="s">
        <v>2301</v>
      </c>
      <c r="G9481">
        <v>-34.877139999999997</v>
      </c>
      <c r="H9481">
        <v>138.47472999999999</v>
      </c>
      <c r="I9481" t="s">
        <v>2333</v>
      </c>
      <c r="J9481" t="s">
        <v>2093</v>
      </c>
      <c r="K9481">
        <v>7</v>
      </c>
      <c r="L9481">
        <v>8</v>
      </c>
      <c r="N9481">
        <v>1</v>
      </c>
      <c r="O9481">
        <v>1.3888</v>
      </c>
      <c r="R9481">
        <v>0.27700000000000002</v>
      </c>
    </row>
    <row r="9482" spans="1:18">
      <c r="A9482" t="s">
        <v>2083</v>
      </c>
      <c r="B9482" t="s">
        <v>2082</v>
      </c>
      <c r="D9482">
        <v>2021</v>
      </c>
      <c r="E9482" t="s">
        <v>2094</v>
      </c>
      <c r="F9482" t="s">
        <v>2301</v>
      </c>
      <c r="G9482">
        <v>-34.877139999999997</v>
      </c>
      <c r="H9482">
        <v>138.47472999999999</v>
      </c>
      <c r="I9482" t="s">
        <v>2333</v>
      </c>
      <c r="J9482" t="s">
        <v>2093</v>
      </c>
      <c r="K9482">
        <v>8</v>
      </c>
      <c r="L9482">
        <v>9</v>
      </c>
      <c r="N9482">
        <v>1</v>
      </c>
      <c r="O9482">
        <v>1.0857000000000001</v>
      </c>
      <c r="R9482">
        <v>0.28989999999999999</v>
      </c>
    </row>
    <row r="9483" spans="1:18">
      <c r="A9483" t="s">
        <v>2083</v>
      </c>
      <c r="B9483" t="s">
        <v>2082</v>
      </c>
      <c r="D9483">
        <v>2021</v>
      </c>
      <c r="E9483" t="s">
        <v>2094</v>
      </c>
      <c r="F9483" t="s">
        <v>2301</v>
      </c>
      <c r="G9483">
        <v>-34.877139999999997</v>
      </c>
      <c r="H9483">
        <v>138.47472999999999</v>
      </c>
      <c r="I9483" t="s">
        <v>2333</v>
      </c>
      <c r="J9483" t="s">
        <v>2093</v>
      </c>
      <c r="K9483">
        <v>9</v>
      </c>
      <c r="L9483">
        <v>10</v>
      </c>
      <c r="N9483">
        <v>1</v>
      </c>
      <c r="O9483">
        <v>1.5597000000000001</v>
      </c>
      <c r="R9483">
        <v>0.31709999999999999</v>
      </c>
    </row>
    <row r="9484" spans="1:18">
      <c r="A9484" t="s">
        <v>2083</v>
      </c>
      <c r="B9484" t="s">
        <v>2082</v>
      </c>
      <c r="D9484">
        <v>2021</v>
      </c>
      <c r="E9484" t="s">
        <v>2094</v>
      </c>
      <c r="F9484" t="s">
        <v>2301</v>
      </c>
      <c r="G9484">
        <v>-34.877139999999997</v>
      </c>
      <c r="H9484">
        <v>138.47472999999999</v>
      </c>
      <c r="I9484" t="s">
        <v>2333</v>
      </c>
      <c r="J9484" t="s">
        <v>2093</v>
      </c>
      <c r="K9484">
        <v>10</v>
      </c>
      <c r="L9484">
        <v>11</v>
      </c>
      <c r="N9484">
        <v>1</v>
      </c>
      <c r="O9484">
        <v>1.4801</v>
      </c>
      <c r="R9484">
        <v>0.34439999999999998</v>
      </c>
    </row>
    <row r="9485" spans="1:18">
      <c r="A9485" t="s">
        <v>2083</v>
      </c>
      <c r="B9485" t="s">
        <v>2082</v>
      </c>
      <c r="D9485">
        <v>2021</v>
      </c>
      <c r="E9485" t="s">
        <v>2094</v>
      </c>
      <c r="F9485" t="s">
        <v>2301</v>
      </c>
      <c r="G9485">
        <v>-34.877139999999997</v>
      </c>
      <c r="H9485">
        <v>138.47472999999999</v>
      </c>
      <c r="I9485" t="s">
        <v>2333</v>
      </c>
      <c r="J9485" t="s">
        <v>2093</v>
      </c>
      <c r="K9485">
        <v>11</v>
      </c>
      <c r="L9485">
        <v>12</v>
      </c>
      <c r="N9485">
        <v>1</v>
      </c>
      <c r="O9485">
        <v>1.1957</v>
      </c>
      <c r="R9485">
        <v>0.3846</v>
      </c>
    </row>
    <row r="9486" spans="1:18">
      <c r="A9486" t="s">
        <v>2083</v>
      </c>
      <c r="B9486" t="s">
        <v>2082</v>
      </c>
      <c r="D9486">
        <v>2021</v>
      </c>
      <c r="E9486" t="s">
        <v>2094</v>
      </c>
      <c r="F9486" t="s">
        <v>2301</v>
      </c>
      <c r="G9486">
        <v>-34.877139999999997</v>
      </c>
      <c r="H9486">
        <v>138.47472999999999</v>
      </c>
      <c r="I9486" t="s">
        <v>2333</v>
      </c>
      <c r="J9486" t="s">
        <v>2093</v>
      </c>
      <c r="K9486">
        <v>12</v>
      </c>
      <c r="L9486">
        <v>13</v>
      </c>
      <c r="N9486">
        <v>1</v>
      </c>
      <c r="O9486">
        <v>1.1083000000000001</v>
      </c>
      <c r="R9486">
        <v>0.42470000000000002</v>
      </c>
    </row>
    <row r="9487" spans="1:18">
      <c r="A9487" t="s">
        <v>2083</v>
      </c>
      <c r="B9487" t="s">
        <v>2082</v>
      </c>
      <c r="D9487">
        <v>2021</v>
      </c>
      <c r="E9487" t="s">
        <v>2094</v>
      </c>
      <c r="F9487" t="s">
        <v>2301</v>
      </c>
      <c r="G9487">
        <v>-34.877139999999997</v>
      </c>
      <c r="H9487">
        <v>138.47472999999999</v>
      </c>
      <c r="I9487" t="s">
        <v>2333</v>
      </c>
      <c r="J9487" t="s">
        <v>2093</v>
      </c>
      <c r="K9487">
        <v>13</v>
      </c>
      <c r="L9487">
        <v>14</v>
      </c>
      <c r="N9487">
        <v>1</v>
      </c>
      <c r="O9487">
        <v>1.1097999999999999</v>
      </c>
      <c r="R9487">
        <v>0.31530000000000002</v>
      </c>
    </row>
    <row r="9488" spans="1:18">
      <c r="A9488" t="s">
        <v>2083</v>
      </c>
      <c r="B9488" t="s">
        <v>2082</v>
      </c>
      <c r="D9488">
        <v>2021</v>
      </c>
      <c r="E9488" t="s">
        <v>2094</v>
      </c>
      <c r="F9488" t="s">
        <v>2301</v>
      </c>
      <c r="G9488">
        <v>-34.877139999999997</v>
      </c>
      <c r="H9488">
        <v>138.47472999999999</v>
      </c>
      <c r="I9488" t="s">
        <v>2333</v>
      </c>
      <c r="J9488" t="s">
        <v>2093</v>
      </c>
      <c r="K9488">
        <v>14</v>
      </c>
      <c r="L9488">
        <v>15</v>
      </c>
      <c r="N9488">
        <v>1</v>
      </c>
      <c r="O9488">
        <v>0.95469999999999999</v>
      </c>
      <c r="R9488">
        <v>0.2059</v>
      </c>
    </row>
    <row r="9489" spans="1:18">
      <c r="A9489" t="s">
        <v>2083</v>
      </c>
      <c r="B9489" t="s">
        <v>2082</v>
      </c>
      <c r="D9489">
        <v>2021</v>
      </c>
      <c r="E9489" t="s">
        <v>2094</v>
      </c>
      <c r="F9489" t="s">
        <v>2301</v>
      </c>
      <c r="G9489">
        <v>-34.877139999999997</v>
      </c>
      <c r="H9489">
        <v>138.47472999999999</v>
      </c>
      <c r="I9489" t="s">
        <v>2333</v>
      </c>
      <c r="J9489" t="s">
        <v>2093</v>
      </c>
      <c r="K9489">
        <v>15</v>
      </c>
      <c r="L9489">
        <v>16</v>
      </c>
      <c r="N9489">
        <v>1</v>
      </c>
      <c r="O9489">
        <v>1.2148000000000001</v>
      </c>
      <c r="R9489">
        <v>0.44750000000000001</v>
      </c>
    </row>
    <row r="9490" spans="1:18">
      <c r="A9490" t="s">
        <v>2083</v>
      </c>
      <c r="B9490" t="s">
        <v>2082</v>
      </c>
      <c r="D9490">
        <v>2021</v>
      </c>
      <c r="E9490" t="s">
        <v>2094</v>
      </c>
      <c r="F9490" t="s">
        <v>2301</v>
      </c>
      <c r="G9490">
        <v>-34.877139999999997</v>
      </c>
      <c r="H9490">
        <v>138.47472999999999</v>
      </c>
      <c r="I9490" t="s">
        <v>2333</v>
      </c>
      <c r="J9490" t="s">
        <v>2093</v>
      </c>
      <c r="K9490">
        <v>16</v>
      </c>
      <c r="L9490">
        <v>17</v>
      </c>
      <c r="N9490">
        <v>1</v>
      </c>
      <c r="O9490">
        <v>1.1557999999999999</v>
      </c>
      <c r="R9490">
        <v>0.68910000000000005</v>
      </c>
    </row>
    <row r="9491" spans="1:18">
      <c r="A9491" t="s">
        <v>2083</v>
      </c>
      <c r="B9491" t="s">
        <v>2082</v>
      </c>
      <c r="D9491">
        <v>2021</v>
      </c>
      <c r="E9491" t="s">
        <v>2094</v>
      </c>
      <c r="F9491" t="s">
        <v>2301</v>
      </c>
      <c r="G9491">
        <v>-34.877139999999997</v>
      </c>
      <c r="H9491">
        <v>138.47472999999999</v>
      </c>
      <c r="I9491" t="s">
        <v>2333</v>
      </c>
      <c r="J9491" t="s">
        <v>2093</v>
      </c>
      <c r="K9491">
        <v>17</v>
      </c>
      <c r="L9491">
        <v>18</v>
      </c>
      <c r="N9491">
        <v>1</v>
      </c>
      <c r="O9491">
        <v>1.1958</v>
      </c>
      <c r="R9491">
        <v>0.44140000000000001</v>
      </c>
    </row>
    <row r="9492" spans="1:18">
      <c r="A9492" t="s">
        <v>2083</v>
      </c>
      <c r="B9492" t="s">
        <v>2082</v>
      </c>
      <c r="D9492">
        <v>2021</v>
      </c>
      <c r="E9492" t="s">
        <v>2094</v>
      </c>
      <c r="F9492" t="s">
        <v>2301</v>
      </c>
      <c r="G9492">
        <v>-34.877139999999997</v>
      </c>
      <c r="H9492">
        <v>138.47472999999999</v>
      </c>
      <c r="I9492" t="s">
        <v>2333</v>
      </c>
      <c r="J9492" t="s">
        <v>2093</v>
      </c>
      <c r="K9492">
        <v>18</v>
      </c>
      <c r="L9492">
        <v>19</v>
      </c>
      <c r="N9492">
        <v>1</v>
      </c>
      <c r="O9492">
        <v>1.3007</v>
      </c>
      <c r="R9492">
        <v>0.19370000000000001</v>
      </c>
    </row>
    <row r="9493" spans="1:18">
      <c r="A9493" t="s">
        <v>2083</v>
      </c>
      <c r="B9493" t="s">
        <v>2082</v>
      </c>
      <c r="D9493">
        <v>2021</v>
      </c>
      <c r="E9493" t="s">
        <v>2094</v>
      </c>
      <c r="F9493" t="s">
        <v>2301</v>
      </c>
      <c r="G9493">
        <v>-34.877139999999997</v>
      </c>
      <c r="H9493">
        <v>138.47472999999999</v>
      </c>
      <c r="I9493" t="s">
        <v>2333</v>
      </c>
      <c r="J9493" t="s">
        <v>2093</v>
      </c>
      <c r="K9493">
        <v>19</v>
      </c>
      <c r="L9493">
        <v>20</v>
      </c>
      <c r="N9493">
        <v>1</v>
      </c>
      <c r="O9493">
        <v>1.2635000000000001</v>
      </c>
      <c r="R9493">
        <v>0.27479999999999999</v>
      </c>
    </row>
    <row r="9494" spans="1:18">
      <c r="A9494" t="s">
        <v>2083</v>
      </c>
      <c r="B9494" t="s">
        <v>2082</v>
      </c>
      <c r="D9494">
        <v>2021</v>
      </c>
      <c r="E9494" t="s">
        <v>2094</v>
      </c>
      <c r="F9494" t="s">
        <v>2301</v>
      </c>
      <c r="G9494">
        <v>-34.877139999999997</v>
      </c>
      <c r="H9494">
        <v>138.47472999999999</v>
      </c>
      <c r="I9494" t="s">
        <v>2333</v>
      </c>
      <c r="J9494" t="s">
        <v>2093</v>
      </c>
      <c r="K9494">
        <v>20</v>
      </c>
      <c r="L9494">
        <v>24</v>
      </c>
      <c r="N9494">
        <v>4</v>
      </c>
      <c r="O9494">
        <v>1.6435999999999999</v>
      </c>
      <c r="R9494">
        <v>0.35580000000000001</v>
      </c>
    </row>
    <row r="9495" spans="1:18">
      <c r="A9495" t="s">
        <v>2083</v>
      </c>
      <c r="B9495" t="s">
        <v>2082</v>
      </c>
      <c r="D9495">
        <v>2021</v>
      </c>
      <c r="E9495" t="s">
        <v>2094</v>
      </c>
      <c r="F9495" t="s">
        <v>2301</v>
      </c>
      <c r="G9495">
        <v>-34.877139999999997</v>
      </c>
      <c r="H9495">
        <v>138.47472999999999</v>
      </c>
      <c r="I9495" t="s">
        <v>2333</v>
      </c>
      <c r="J9495" t="s">
        <v>2093</v>
      </c>
      <c r="K9495">
        <v>24</v>
      </c>
      <c r="L9495">
        <v>28</v>
      </c>
      <c r="N9495">
        <v>4</v>
      </c>
      <c r="O9495">
        <v>1.3086</v>
      </c>
      <c r="R9495">
        <v>0.28499999999999998</v>
      </c>
    </row>
    <row r="9496" spans="1:18">
      <c r="A9496" t="s">
        <v>2083</v>
      </c>
      <c r="B9496" t="s">
        <v>2082</v>
      </c>
      <c r="D9496">
        <v>2021</v>
      </c>
      <c r="E9496" t="s">
        <v>2094</v>
      </c>
      <c r="F9496" t="s">
        <v>2301</v>
      </c>
      <c r="G9496">
        <v>-34.877139999999997</v>
      </c>
      <c r="H9496">
        <v>138.47472999999999</v>
      </c>
      <c r="I9496" t="s">
        <v>2333</v>
      </c>
      <c r="J9496" t="s">
        <v>2093</v>
      </c>
      <c r="K9496">
        <v>28</v>
      </c>
      <c r="L9496">
        <v>32</v>
      </c>
      <c r="N9496">
        <v>4</v>
      </c>
      <c r="O9496">
        <v>1.1709000000000001</v>
      </c>
      <c r="R9496">
        <v>7.9600000000000004E-2</v>
      </c>
    </row>
    <row r="9497" spans="1:18">
      <c r="A9497" t="s">
        <v>2083</v>
      </c>
      <c r="B9497" t="s">
        <v>2082</v>
      </c>
      <c r="D9497">
        <v>2021</v>
      </c>
      <c r="E9497" t="s">
        <v>2094</v>
      </c>
      <c r="F9497" t="s">
        <v>2301</v>
      </c>
      <c r="G9497">
        <v>-34.877139999999997</v>
      </c>
      <c r="H9497">
        <v>138.47472999999999</v>
      </c>
      <c r="I9497" t="s">
        <v>2333</v>
      </c>
      <c r="J9497" t="s">
        <v>2093</v>
      </c>
      <c r="K9497">
        <v>32</v>
      </c>
      <c r="L9497">
        <v>36</v>
      </c>
      <c r="N9497">
        <v>4</v>
      </c>
      <c r="O9497">
        <v>0.81889999999999996</v>
      </c>
      <c r="R9497">
        <v>0.1227</v>
      </c>
    </row>
    <row r="9498" spans="1:18">
      <c r="A9498" t="s">
        <v>2083</v>
      </c>
      <c r="B9498" t="s">
        <v>2082</v>
      </c>
      <c r="D9498">
        <v>2021</v>
      </c>
      <c r="E9498" t="s">
        <v>510</v>
      </c>
      <c r="F9498" t="s">
        <v>2301</v>
      </c>
      <c r="G9498">
        <v>-33.119371999999998</v>
      </c>
      <c r="H9498">
        <v>138.03058100000001</v>
      </c>
      <c r="I9498" t="s">
        <v>2332</v>
      </c>
      <c r="J9498" t="s">
        <v>2092</v>
      </c>
      <c r="K9498">
        <v>0</v>
      </c>
      <c r="L9498">
        <v>0.5</v>
      </c>
      <c r="N9498">
        <v>0.5</v>
      </c>
      <c r="O9498">
        <v>0.37330000000000002</v>
      </c>
      <c r="R9498">
        <v>5.57</v>
      </c>
    </row>
    <row r="9499" spans="1:18">
      <c r="A9499" t="s">
        <v>2083</v>
      </c>
      <c r="B9499" t="s">
        <v>2082</v>
      </c>
      <c r="D9499">
        <v>2021</v>
      </c>
      <c r="E9499" t="s">
        <v>510</v>
      </c>
      <c r="F9499" t="s">
        <v>2301</v>
      </c>
      <c r="G9499">
        <v>-33.119371999999998</v>
      </c>
      <c r="H9499">
        <v>138.03058100000001</v>
      </c>
      <c r="I9499" t="s">
        <v>2332</v>
      </c>
      <c r="J9499" t="s">
        <v>2092</v>
      </c>
      <c r="K9499">
        <v>0.5</v>
      </c>
      <c r="L9499">
        <v>1</v>
      </c>
      <c r="N9499">
        <v>0.5</v>
      </c>
      <c r="O9499">
        <v>0.3604</v>
      </c>
      <c r="R9499">
        <v>7.0307000000000004</v>
      </c>
    </row>
    <row r="9500" spans="1:18">
      <c r="A9500" t="s">
        <v>2083</v>
      </c>
      <c r="B9500" t="s">
        <v>2082</v>
      </c>
      <c r="D9500">
        <v>2021</v>
      </c>
      <c r="E9500" t="s">
        <v>510</v>
      </c>
      <c r="F9500" t="s">
        <v>2301</v>
      </c>
      <c r="G9500">
        <v>-33.119371999999998</v>
      </c>
      <c r="H9500">
        <v>138.03058100000001</v>
      </c>
      <c r="I9500" t="s">
        <v>2332</v>
      </c>
      <c r="J9500" t="s">
        <v>2092</v>
      </c>
      <c r="K9500">
        <v>1</v>
      </c>
      <c r="L9500">
        <v>1.5</v>
      </c>
      <c r="N9500">
        <v>0.5</v>
      </c>
      <c r="O9500">
        <v>0.25790000000000002</v>
      </c>
      <c r="R9500">
        <v>7.0307000000000004</v>
      </c>
    </row>
    <row r="9501" spans="1:18">
      <c r="A9501" t="s">
        <v>2083</v>
      </c>
      <c r="B9501" t="s">
        <v>2082</v>
      </c>
      <c r="D9501">
        <v>2021</v>
      </c>
      <c r="E9501" t="s">
        <v>510</v>
      </c>
      <c r="F9501" t="s">
        <v>2301</v>
      </c>
      <c r="G9501">
        <v>-33.119371999999998</v>
      </c>
      <c r="H9501">
        <v>138.03058100000001</v>
      </c>
      <c r="I9501" t="s">
        <v>2332</v>
      </c>
      <c r="J9501" t="s">
        <v>2092</v>
      </c>
      <c r="K9501">
        <v>1.5</v>
      </c>
      <c r="L9501">
        <v>2</v>
      </c>
      <c r="N9501">
        <v>0.5</v>
      </c>
      <c r="O9501">
        <v>0.20119999999999999</v>
      </c>
      <c r="R9501">
        <v>8.4914000000000005</v>
      </c>
    </row>
    <row r="9502" spans="1:18">
      <c r="A9502" t="s">
        <v>2083</v>
      </c>
      <c r="B9502" t="s">
        <v>2082</v>
      </c>
      <c r="D9502">
        <v>2021</v>
      </c>
      <c r="E9502" t="s">
        <v>510</v>
      </c>
      <c r="F9502" t="s">
        <v>2301</v>
      </c>
      <c r="G9502">
        <v>-33.119371999999998</v>
      </c>
      <c r="H9502">
        <v>138.03058100000001</v>
      </c>
      <c r="I9502" t="s">
        <v>2332</v>
      </c>
      <c r="J9502" t="s">
        <v>2092</v>
      </c>
      <c r="K9502">
        <v>2</v>
      </c>
      <c r="L9502">
        <v>2.5</v>
      </c>
      <c r="N9502">
        <v>0.5</v>
      </c>
      <c r="O9502">
        <v>0.21310000000000001</v>
      </c>
      <c r="R9502">
        <v>9.2086000000000006</v>
      </c>
    </row>
    <row r="9503" spans="1:18">
      <c r="A9503" t="s">
        <v>2083</v>
      </c>
      <c r="B9503" t="s">
        <v>2082</v>
      </c>
      <c r="D9503">
        <v>2021</v>
      </c>
      <c r="E9503" t="s">
        <v>510</v>
      </c>
      <c r="F9503" t="s">
        <v>2301</v>
      </c>
      <c r="G9503">
        <v>-33.119371999999998</v>
      </c>
      <c r="H9503">
        <v>138.03058100000001</v>
      </c>
      <c r="I9503" t="s">
        <v>2332</v>
      </c>
      <c r="J9503" t="s">
        <v>2092</v>
      </c>
      <c r="K9503">
        <v>2.5</v>
      </c>
      <c r="L9503">
        <v>3</v>
      </c>
      <c r="N9503">
        <v>0.5</v>
      </c>
      <c r="O9503">
        <v>0.20569999999999999</v>
      </c>
      <c r="R9503">
        <v>9.2086000000000006</v>
      </c>
    </row>
    <row r="9504" spans="1:18">
      <c r="A9504" t="s">
        <v>2083</v>
      </c>
      <c r="B9504" t="s">
        <v>2082</v>
      </c>
      <c r="D9504">
        <v>2021</v>
      </c>
      <c r="E9504" t="s">
        <v>510</v>
      </c>
      <c r="F9504" t="s">
        <v>2301</v>
      </c>
      <c r="G9504">
        <v>-33.119371999999998</v>
      </c>
      <c r="H9504">
        <v>138.03058100000001</v>
      </c>
      <c r="I9504" t="s">
        <v>2332</v>
      </c>
      <c r="J9504" t="s">
        <v>2092</v>
      </c>
      <c r="K9504">
        <v>3</v>
      </c>
      <c r="L9504">
        <v>3.5</v>
      </c>
      <c r="N9504">
        <v>0.5</v>
      </c>
      <c r="O9504">
        <v>0.21640000000000001</v>
      </c>
      <c r="R9504">
        <v>9.9258000000000006</v>
      </c>
    </row>
    <row r="9505" spans="1:18">
      <c r="A9505" t="s">
        <v>2083</v>
      </c>
      <c r="B9505" t="s">
        <v>2082</v>
      </c>
      <c r="D9505">
        <v>2021</v>
      </c>
      <c r="E9505" t="s">
        <v>510</v>
      </c>
      <c r="F9505" t="s">
        <v>2301</v>
      </c>
      <c r="G9505">
        <v>-33.119371999999998</v>
      </c>
      <c r="H9505">
        <v>138.03058100000001</v>
      </c>
      <c r="I9505" t="s">
        <v>2332</v>
      </c>
      <c r="J9505" t="s">
        <v>2092</v>
      </c>
      <c r="K9505">
        <v>3.5</v>
      </c>
      <c r="L9505">
        <v>4</v>
      </c>
      <c r="N9505">
        <v>0.5</v>
      </c>
      <c r="O9505">
        <v>0.22020000000000001</v>
      </c>
      <c r="R9505">
        <v>8.0855999999999995</v>
      </c>
    </row>
    <row r="9506" spans="1:18">
      <c r="A9506" t="s">
        <v>2083</v>
      </c>
      <c r="B9506" t="s">
        <v>2082</v>
      </c>
      <c r="D9506">
        <v>2021</v>
      </c>
      <c r="E9506" t="s">
        <v>510</v>
      </c>
      <c r="F9506" t="s">
        <v>2301</v>
      </c>
      <c r="G9506">
        <v>-33.119371999999998</v>
      </c>
      <c r="H9506">
        <v>138.03058100000001</v>
      </c>
      <c r="I9506" t="s">
        <v>2332</v>
      </c>
      <c r="J9506" t="s">
        <v>2092</v>
      </c>
      <c r="K9506">
        <v>4</v>
      </c>
      <c r="L9506">
        <v>4.5</v>
      </c>
      <c r="N9506">
        <v>0.5</v>
      </c>
      <c r="O9506">
        <v>0.25850000000000001</v>
      </c>
      <c r="R9506">
        <v>8.0855999999999995</v>
      </c>
    </row>
    <row r="9507" spans="1:18">
      <c r="A9507" t="s">
        <v>2083</v>
      </c>
      <c r="B9507" t="s">
        <v>2082</v>
      </c>
      <c r="D9507">
        <v>2021</v>
      </c>
      <c r="E9507" t="s">
        <v>510</v>
      </c>
      <c r="F9507" t="s">
        <v>2301</v>
      </c>
      <c r="G9507">
        <v>-33.119371999999998</v>
      </c>
      <c r="H9507">
        <v>138.03058100000001</v>
      </c>
      <c r="I9507" t="s">
        <v>2332</v>
      </c>
      <c r="J9507" t="s">
        <v>2092</v>
      </c>
      <c r="K9507">
        <v>4.5</v>
      </c>
      <c r="L9507">
        <v>5</v>
      </c>
      <c r="N9507">
        <v>0.5</v>
      </c>
      <c r="O9507">
        <v>0.3377</v>
      </c>
      <c r="R9507">
        <v>6.2454999999999998</v>
      </c>
    </row>
    <row r="9508" spans="1:18">
      <c r="A9508" t="s">
        <v>2083</v>
      </c>
      <c r="B9508" t="s">
        <v>2082</v>
      </c>
      <c r="D9508">
        <v>2021</v>
      </c>
      <c r="E9508" t="s">
        <v>510</v>
      </c>
      <c r="F9508" t="s">
        <v>2301</v>
      </c>
      <c r="G9508">
        <v>-33.119371999999998</v>
      </c>
      <c r="H9508">
        <v>138.03058100000001</v>
      </c>
      <c r="I9508" t="s">
        <v>2332</v>
      </c>
      <c r="J9508" t="s">
        <v>2092</v>
      </c>
      <c r="K9508">
        <v>5</v>
      </c>
      <c r="L9508">
        <v>5.5</v>
      </c>
      <c r="N9508">
        <v>0.5</v>
      </c>
      <c r="O9508">
        <v>0.43140000000000001</v>
      </c>
      <c r="R9508">
        <v>5.8935000000000004</v>
      </c>
    </row>
    <row r="9509" spans="1:18">
      <c r="A9509" t="s">
        <v>2083</v>
      </c>
      <c r="B9509" t="s">
        <v>2082</v>
      </c>
      <c r="D9509">
        <v>2021</v>
      </c>
      <c r="E9509" t="s">
        <v>510</v>
      </c>
      <c r="F9509" t="s">
        <v>2301</v>
      </c>
      <c r="G9509">
        <v>-33.119371999999998</v>
      </c>
      <c r="H9509">
        <v>138.03058100000001</v>
      </c>
      <c r="I9509" t="s">
        <v>2332</v>
      </c>
      <c r="J9509" t="s">
        <v>2092</v>
      </c>
      <c r="K9509">
        <v>5.5</v>
      </c>
      <c r="L9509">
        <v>6</v>
      </c>
      <c r="N9509">
        <v>0.5</v>
      </c>
      <c r="O9509">
        <v>0.2994</v>
      </c>
      <c r="R9509">
        <v>5.8935000000000004</v>
      </c>
    </row>
    <row r="9510" spans="1:18">
      <c r="A9510" t="s">
        <v>2083</v>
      </c>
      <c r="B9510" t="s">
        <v>2082</v>
      </c>
      <c r="D9510">
        <v>2021</v>
      </c>
      <c r="E9510" t="s">
        <v>510</v>
      </c>
      <c r="F9510" t="s">
        <v>2301</v>
      </c>
      <c r="G9510">
        <v>-33.119371999999998</v>
      </c>
      <c r="H9510">
        <v>138.03058100000001</v>
      </c>
      <c r="I9510" t="s">
        <v>2332</v>
      </c>
      <c r="J9510" t="s">
        <v>2092</v>
      </c>
      <c r="K9510">
        <v>6</v>
      </c>
      <c r="L9510">
        <v>6.5</v>
      </c>
      <c r="N9510">
        <v>0.5</v>
      </c>
      <c r="O9510">
        <v>0.33650000000000002</v>
      </c>
      <c r="R9510">
        <v>5.5415000000000001</v>
      </c>
    </row>
    <row r="9511" spans="1:18">
      <c r="A9511" t="s">
        <v>2083</v>
      </c>
      <c r="B9511" t="s">
        <v>2082</v>
      </c>
      <c r="D9511">
        <v>2021</v>
      </c>
      <c r="E9511" t="s">
        <v>510</v>
      </c>
      <c r="F9511" t="s">
        <v>2301</v>
      </c>
      <c r="G9511">
        <v>-33.119371999999998</v>
      </c>
      <c r="H9511">
        <v>138.03058100000001</v>
      </c>
      <c r="I9511" t="s">
        <v>2332</v>
      </c>
      <c r="J9511" t="s">
        <v>2092</v>
      </c>
      <c r="K9511">
        <v>6.5</v>
      </c>
      <c r="L9511">
        <v>7</v>
      </c>
      <c r="N9511">
        <v>0.5</v>
      </c>
      <c r="O9511">
        <v>0.34179999999999999</v>
      </c>
      <c r="R9511">
        <v>4.7374000000000001</v>
      </c>
    </row>
    <row r="9512" spans="1:18">
      <c r="A9512" t="s">
        <v>2083</v>
      </c>
      <c r="B9512" t="s">
        <v>2082</v>
      </c>
      <c r="D9512">
        <v>2021</v>
      </c>
      <c r="E9512" t="s">
        <v>510</v>
      </c>
      <c r="F9512" t="s">
        <v>2301</v>
      </c>
      <c r="G9512">
        <v>-33.119371999999998</v>
      </c>
      <c r="H9512">
        <v>138.03058100000001</v>
      </c>
      <c r="I9512" t="s">
        <v>2332</v>
      </c>
      <c r="J9512" t="s">
        <v>2092</v>
      </c>
      <c r="K9512">
        <v>7</v>
      </c>
      <c r="L9512">
        <v>7.5</v>
      </c>
      <c r="N9512">
        <v>0.5</v>
      </c>
      <c r="O9512">
        <v>0.35270000000000001</v>
      </c>
      <c r="R9512">
        <v>4.7374000000000001</v>
      </c>
    </row>
    <row r="9513" spans="1:18">
      <c r="A9513" t="s">
        <v>2083</v>
      </c>
      <c r="B9513" t="s">
        <v>2082</v>
      </c>
      <c r="D9513">
        <v>2021</v>
      </c>
      <c r="E9513" t="s">
        <v>510</v>
      </c>
      <c r="F9513" t="s">
        <v>2301</v>
      </c>
      <c r="G9513">
        <v>-33.119371999999998</v>
      </c>
      <c r="H9513">
        <v>138.03058100000001</v>
      </c>
      <c r="I9513" t="s">
        <v>2332</v>
      </c>
      <c r="J9513" t="s">
        <v>2092</v>
      </c>
      <c r="K9513">
        <v>7.5</v>
      </c>
      <c r="L9513">
        <v>8</v>
      </c>
      <c r="N9513">
        <v>0.5</v>
      </c>
      <c r="O9513">
        <v>0.3584</v>
      </c>
      <c r="R9513">
        <v>4.7374000000000001</v>
      </c>
    </row>
    <row r="9514" spans="1:18">
      <c r="A9514" t="s">
        <v>2083</v>
      </c>
      <c r="B9514" t="s">
        <v>2082</v>
      </c>
      <c r="D9514">
        <v>2021</v>
      </c>
      <c r="E9514" t="s">
        <v>510</v>
      </c>
      <c r="F9514" t="s">
        <v>2301</v>
      </c>
      <c r="G9514">
        <v>-33.119371999999998</v>
      </c>
      <c r="H9514">
        <v>138.03058100000001</v>
      </c>
      <c r="I9514" t="s">
        <v>2332</v>
      </c>
      <c r="J9514" t="s">
        <v>2092</v>
      </c>
      <c r="K9514">
        <v>8</v>
      </c>
      <c r="L9514">
        <v>8.5</v>
      </c>
      <c r="N9514">
        <v>0.5</v>
      </c>
      <c r="O9514">
        <v>0.4894</v>
      </c>
      <c r="R9514">
        <v>3.9333</v>
      </c>
    </row>
    <row r="9515" spans="1:18">
      <c r="A9515" t="s">
        <v>2083</v>
      </c>
      <c r="B9515" t="s">
        <v>2082</v>
      </c>
      <c r="D9515">
        <v>2021</v>
      </c>
      <c r="E9515" t="s">
        <v>510</v>
      </c>
      <c r="F9515" t="s">
        <v>2301</v>
      </c>
      <c r="G9515">
        <v>-33.119371999999998</v>
      </c>
      <c r="H9515">
        <v>138.03058100000001</v>
      </c>
      <c r="I9515" t="s">
        <v>2332</v>
      </c>
      <c r="J9515" t="s">
        <v>2092</v>
      </c>
      <c r="K9515">
        <v>8.5</v>
      </c>
      <c r="L9515">
        <v>9</v>
      </c>
      <c r="N9515">
        <v>0.5</v>
      </c>
      <c r="O9515">
        <v>0.41739999999999999</v>
      </c>
      <c r="R9515">
        <v>3.8896000000000002</v>
      </c>
    </row>
    <row r="9516" spans="1:18">
      <c r="A9516" t="s">
        <v>2083</v>
      </c>
      <c r="B9516" t="s">
        <v>2082</v>
      </c>
      <c r="D9516">
        <v>2021</v>
      </c>
      <c r="E9516" t="s">
        <v>510</v>
      </c>
      <c r="F9516" t="s">
        <v>2301</v>
      </c>
      <c r="G9516">
        <v>-33.119371999999998</v>
      </c>
      <c r="H9516">
        <v>138.03058100000001</v>
      </c>
      <c r="I9516" t="s">
        <v>2332</v>
      </c>
      <c r="J9516" t="s">
        <v>2092</v>
      </c>
      <c r="K9516">
        <v>9</v>
      </c>
      <c r="L9516">
        <v>9.5</v>
      </c>
      <c r="N9516">
        <v>0.5</v>
      </c>
      <c r="O9516">
        <v>0.37219999999999998</v>
      </c>
      <c r="R9516">
        <v>3.8896000000000002</v>
      </c>
    </row>
    <row r="9517" spans="1:18">
      <c r="A9517" t="s">
        <v>2083</v>
      </c>
      <c r="B9517" t="s">
        <v>2082</v>
      </c>
      <c r="D9517">
        <v>2021</v>
      </c>
      <c r="E9517" t="s">
        <v>510</v>
      </c>
      <c r="F9517" t="s">
        <v>2301</v>
      </c>
      <c r="G9517">
        <v>-33.119371999999998</v>
      </c>
      <c r="H9517">
        <v>138.03058100000001</v>
      </c>
      <c r="I9517" t="s">
        <v>2332</v>
      </c>
      <c r="J9517" t="s">
        <v>2092</v>
      </c>
      <c r="K9517">
        <v>9.5</v>
      </c>
      <c r="L9517">
        <v>10</v>
      </c>
      <c r="N9517">
        <v>0.5</v>
      </c>
      <c r="O9517">
        <v>0.35010000000000002</v>
      </c>
      <c r="R9517">
        <v>3.8896000000000002</v>
      </c>
    </row>
    <row r="9518" spans="1:18">
      <c r="A9518" t="s">
        <v>2083</v>
      </c>
      <c r="B9518" t="s">
        <v>2082</v>
      </c>
      <c r="D9518">
        <v>2021</v>
      </c>
      <c r="E9518" t="s">
        <v>510</v>
      </c>
      <c r="F9518" t="s">
        <v>2301</v>
      </c>
      <c r="G9518">
        <v>-33.119371999999998</v>
      </c>
      <c r="H9518">
        <v>138.03058100000001</v>
      </c>
      <c r="I9518" t="s">
        <v>2332</v>
      </c>
      <c r="J9518" t="s">
        <v>2092</v>
      </c>
      <c r="K9518">
        <v>10</v>
      </c>
      <c r="L9518">
        <v>10.5</v>
      </c>
      <c r="N9518">
        <v>0.5</v>
      </c>
      <c r="O9518">
        <v>0.39229999999999998</v>
      </c>
      <c r="R9518">
        <v>3.8460000000000001</v>
      </c>
    </row>
    <row r="9519" spans="1:18">
      <c r="A9519" t="s">
        <v>2083</v>
      </c>
      <c r="B9519" t="s">
        <v>2082</v>
      </c>
      <c r="D9519">
        <v>2021</v>
      </c>
      <c r="E9519" t="s">
        <v>510</v>
      </c>
      <c r="F9519" t="s">
        <v>2301</v>
      </c>
      <c r="G9519">
        <v>-33.119371999999998</v>
      </c>
      <c r="H9519">
        <v>138.03058100000001</v>
      </c>
      <c r="I9519" t="s">
        <v>2332</v>
      </c>
      <c r="J9519" t="s">
        <v>2092</v>
      </c>
      <c r="K9519">
        <v>10.5</v>
      </c>
      <c r="L9519">
        <v>11</v>
      </c>
      <c r="N9519">
        <v>0.5</v>
      </c>
      <c r="O9519">
        <v>0.37459999999999999</v>
      </c>
      <c r="R9519">
        <v>2.8308</v>
      </c>
    </row>
    <row r="9520" spans="1:18">
      <c r="A9520" t="s">
        <v>2083</v>
      </c>
      <c r="B9520" t="s">
        <v>2082</v>
      </c>
      <c r="D9520">
        <v>2021</v>
      </c>
      <c r="E9520" t="s">
        <v>510</v>
      </c>
      <c r="F9520" t="s">
        <v>2301</v>
      </c>
      <c r="G9520">
        <v>-33.119371999999998</v>
      </c>
      <c r="H9520">
        <v>138.03058100000001</v>
      </c>
      <c r="I9520" t="s">
        <v>2332</v>
      </c>
      <c r="J9520" t="s">
        <v>2092</v>
      </c>
      <c r="K9520">
        <v>11</v>
      </c>
      <c r="L9520">
        <v>11.5</v>
      </c>
      <c r="N9520">
        <v>0.5</v>
      </c>
      <c r="O9520">
        <v>0.40960000000000002</v>
      </c>
      <c r="R9520">
        <v>1.8156000000000001</v>
      </c>
    </row>
    <row r="9521" spans="1:18">
      <c r="A9521" t="s">
        <v>2083</v>
      </c>
      <c r="B9521" t="s">
        <v>2082</v>
      </c>
      <c r="D9521">
        <v>2021</v>
      </c>
      <c r="E9521" t="s">
        <v>510</v>
      </c>
      <c r="F9521" t="s">
        <v>2301</v>
      </c>
      <c r="G9521">
        <v>-33.119371999999998</v>
      </c>
      <c r="H9521">
        <v>138.03058100000001</v>
      </c>
      <c r="I9521" t="s">
        <v>2332</v>
      </c>
      <c r="J9521" t="s">
        <v>2092</v>
      </c>
      <c r="K9521">
        <v>11.5</v>
      </c>
      <c r="L9521">
        <v>12</v>
      </c>
      <c r="N9521">
        <v>0.5</v>
      </c>
      <c r="O9521">
        <v>0.40239999999999998</v>
      </c>
      <c r="R9521">
        <v>3.2244000000000002</v>
      </c>
    </row>
    <row r="9522" spans="1:18">
      <c r="A9522" t="s">
        <v>2083</v>
      </c>
      <c r="B9522" t="s">
        <v>2082</v>
      </c>
      <c r="D9522">
        <v>2021</v>
      </c>
      <c r="E9522" t="s">
        <v>510</v>
      </c>
      <c r="F9522" t="s">
        <v>2301</v>
      </c>
      <c r="G9522">
        <v>-33.119371999999998</v>
      </c>
      <c r="H9522">
        <v>138.03058100000001</v>
      </c>
      <c r="I9522" t="s">
        <v>2332</v>
      </c>
      <c r="J9522" t="s">
        <v>2092</v>
      </c>
      <c r="K9522">
        <v>12</v>
      </c>
      <c r="L9522">
        <v>12.5</v>
      </c>
      <c r="N9522">
        <v>0.5</v>
      </c>
      <c r="O9522">
        <v>0.59789999999999999</v>
      </c>
      <c r="R9522">
        <v>2.6608000000000001</v>
      </c>
    </row>
    <row r="9523" spans="1:18">
      <c r="A9523" t="s">
        <v>2083</v>
      </c>
      <c r="B9523" t="s">
        <v>2082</v>
      </c>
      <c r="D9523">
        <v>2021</v>
      </c>
      <c r="E9523" t="s">
        <v>510</v>
      </c>
      <c r="F9523" t="s">
        <v>2301</v>
      </c>
      <c r="G9523">
        <v>-33.119371999999998</v>
      </c>
      <c r="H9523">
        <v>138.03058100000001</v>
      </c>
      <c r="I9523" t="s">
        <v>2332</v>
      </c>
      <c r="J9523" t="s">
        <v>2092</v>
      </c>
      <c r="K9523">
        <v>12.5</v>
      </c>
      <c r="L9523">
        <v>13</v>
      </c>
      <c r="N9523">
        <v>0.5</v>
      </c>
      <c r="O9523">
        <v>0.50629999999999997</v>
      </c>
      <c r="R9523">
        <v>2.6608000000000001</v>
      </c>
    </row>
    <row r="9524" spans="1:18">
      <c r="A9524" t="s">
        <v>2083</v>
      </c>
      <c r="B9524" t="s">
        <v>2082</v>
      </c>
      <c r="D9524">
        <v>2021</v>
      </c>
      <c r="E9524" t="s">
        <v>510</v>
      </c>
      <c r="F9524" t="s">
        <v>2301</v>
      </c>
      <c r="G9524">
        <v>-33.119371999999998</v>
      </c>
      <c r="H9524">
        <v>138.03058100000001</v>
      </c>
      <c r="I9524" t="s">
        <v>2332</v>
      </c>
      <c r="J9524" t="s">
        <v>2092</v>
      </c>
      <c r="K9524">
        <v>13</v>
      </c>
      <c r="L9524">
        <v>13.5</v>
      </c>
      <c r="N9524">
        <v>0.5</v>
      </c>
      <c r="O9524">
        <v>0.60919999999999996</v>
      </c>
      <c r="R9524">
        <v>2.6608000000000001</v>
      </c>
    </row>
    <row r="9525" spans="1:18">
      <c r="A9525" t="s">
        <v>2083</v>
      </c>
      <c r="B9525" t="s">
        <v>2082</v>
      </c>
      <c r="D9525">
        <v>2021</v>
      </c>
      <c r="E9525" t="s">
        <v>510</v>
      </c>
      <c r="F9525" t="s">
        <v>2301</v>
      </c>
      <c r="G9525">
        <v>-33.119371999999998</v>
      </c>
      <c r="H9525">
        <v>138.03058100000001</v>
      </c>
      <c r="I9525" t="s">
        <v>2332</v>
      </c>
      <c r="J9525" t="s">
        <v>2092</v>
      </c>
      <c r="K9525">
        <v>13.5</v>
      </c>
      <c r="L9525">
        <v>14</v>
      </c>
      <c r="N9525">
        <v>0.5</v>
      </c>
      <c r="O9525">
        <v>0.46960000000000002</v>
      </c>
      <c r="R9525">
        <v>2.6608000000000001</v>
      </c>
    </row>
    <row r="9526" spans="1:18">
      <c r="A9526" t="s">
        <v>2083</v>
      </c>
      <c r="B9526" t="s">
        <v>2082</v>
      </c>
      <c r="D9526">
        <v>2021</v>
      </c>
      <c r="E9526" t="s">
        <v>510</v>
      </c>
      <c r="F9526" t="s">
        <v>2301</v>
      </c>
      <c r="G9526">
        <v>-33.119371999999998</v>
      </c>
      <c r="H9526">
        <v>138.03058100000001</v>
      </c>
      <c r="I9526" t="s">
        <v>2332</v>
      </c>
      <c r="J9526" t="s">
        <v>2092</v>
      </c>
      <c r="K9526">
        <v>14</v>
      </c>
      <c r="L9526">
        <v>14.5</v>
      </c>
      <c r="N9526">
        <v>0.5</v>
      </c>
      <c r="O9526">
        <v>0.6129</v>
      </c>
      <c r="R9526">
        <v>2.6608000000000001</v>
      </c>
    </row>
    <row r="9527" spans="1:18">
      <c r="A9527" t="s">
        <v>2083</v>
      </c>
      <c r="B9527" t="s">
        <v>2082</v>
      </c>
      <c r="D9527">
        <v>2021</v>
      </c>
      <c r="E9527" t="s">
        <v>510</v>
      </c>
      <c r="F9527" t="s">
        <v>2301</v>
      </c>
      <c r="G9527">
        <v>-33.119371999999998</v>
      </c>
      <c r="H9527">
        <v>138.03058100000001</v>
      </c>
      <c r="I9527" t="s">
        <v>2332</v>
      </c>
      <c r="J9527" t="s">
        <v>2092</v>
      </c>
      <c r="K9527">
        <v>14.5</v>
      </c>
      <c r="L9527">
        <v>15</v>
      </c>
      <c r="N9527">
        <v>0.5</v>
      </c>
      <c r="O9527">
        <v>0.5595</v>
      </c>
      <c r="R9527">
        <v>2.6608000000000001</v>
      </c>
    </row>
    <row r="9528" spans="1:18">
      <c r="A9528" t="s">
        <v>2083</v>
      </c>
      <c r="B9528" t="s">
        <v>2082</v>
      </c>
      <c r="D9528">
        <v>2021</v>
      </c>
      <c r="E9528" t="s">
        <v>510</v>
      </c>
      <c r="F9528" t="s">
        <v>2301</v>
      </c>
      <c r="G9528">
        <v>-33.119371999999998</v>
      </c>
      <c r="H9528">
        <v>138.03058100000001</v>
      </c>
      <c r="I9528" t="s">
        <v>2332</v>
      </c>
      <c r="J9528" t="s">
        <v>2092</v>
      </c>
      <c r="K9528">
        <v>15</v>
      </c>
      <c r="L9528">
        <v>15.5</v>
      </c>
      <c r="N9528">
        <v>0.5</v>
      </c>
      <c r="O9528">
        <v>0.66790000000000005</v>
      </c>
      <c r="R9528">
        <v>2.6608000000000001</v>
      </c>
    </row>
    <row r="9529" spans="1:18">
      <c r="A9529" t="s">
        <v>2083</v>
      </c>
      <c r="B9529" t="s">
        <v>2082</v>
      </c>
      <c r="D9529">
        <v>2021</v>
      </c>
      <c r="E9529" t="s">
        <v>510</v>
      </c>
      <c r="F9529" t="s">
        <v>2301</v>
      </c>
      <c r="G9529">
        <v>-33.119371999999998</v>
      </c>
      <c r="H9529">
        <v>138.03058100000001</v>
      </c>
      <c r="I9529" t="s">
        <v>2332</v>
      </c>
      <c r="J9529" t="s">
        <v>2092</v>
      </c>
      <c r="K9529">
        <v>15.5</v>
      </c>
      <c r="L9529">
        <v>16</v>
      </c>
      <c r="N9529">
        <v>0.5</v>
      </c>
      <c r="O9529">
        <v>0.51990000000000003</v>
      </c>
      <c r="R9529">
        <v>2.6608000000000001</v>
      </c>
    </row>
    <row r="9530" spans="1:18">
      <c r="A9530" t="s">
        <v>2083</v>
      </c>
      <c r="B9530" t="s">
        <v>2082</v>
      </c>
      <c r="D9530">
        <v>2021</v>
      </c>
      <c r="E9530" t="s">
        <v>510</v>
      </c>
      <c r="F9530" t="s">
        <v>2301</v>
      </c>
      <c r="G9530">
        <v>-33.119371999999998</v>
      </c>
      <c r="H9530">
        <v>138.03058100000001</v>
      </c>
      <c r="I9530" t="s">
        <v>2332</v>
      </c>
      <c r="J9530" t="s">
        <v>2092</v>
      </c>
      <c r="K9530">
        <v>16</v>
      </c>
      <c r="L9530">
        <v>16.5</v>
      </c>
      <c r="N9530">
        <v>0.5</v>
      </c>
      <c r="O9530">
        <v>0.48349999999999999</v>
      </c>
      <c r="R9530">
        <v>2.6608000000000001</v>
      </c>
    </row>
    <row r="9531" spans="1:18">
      <c r="A9531" t="s">
        <v>2083</v>
      </c>
      <c r="B9531" t="s">
        <v>2082</v>
      </c>
      <c r="D9531">
        <v>2021</v>
      </c>
      <c r="E9531" t="s">
        <v>510</v>
      </c>
      <c r="F9531" t="s">
        <v>2301</v>
      </c>
      <c r="G9531">
        <v>-33.119371999999998</v>
      </c>
      <c r="H9531">
        <v>138.03058100000001</v>
      </c>
      <c r="I9531" t="s">
        <v>2332</v>
      </c>
      <c r="J9531" t="s">
        <v>2092</v>
      </c>
      <c r="K9531">
        <v>16.5</v>
      </c>
      <c r="L9531">
        <v>17</v>
      </c>
      <c r="N9531">
        <v>0.5</v>
      </c>
      <c r="O9531">
        <v>0.48449999999999999</v>
      </c>
      <c r="R9531">
        <v>2.6608000000000001</v>
      </c>
    </row>
    <row r="9532" spans="1:18">
      <c r="A9532" t="s">
        <v>2083</v>
      </c>
      <c r="B9532" t="s">
        <v>2082</v>
      </c>
      <c r="D9532">
        <v>2021</v>
      </c>
      <c r="E9532" t="s">
        <v>510</v>
      </c>
      <c r="F9532" t="s">
        <v>2301</v>
      </c>
      <c r="G9532">
        <v>-33.119371999999998</v>
      </c>
      <c r="H9532">
        <v>138.03058100000001</v>
      </c>
      <c r="I9532" t="s">
        <v>2332</v>
      </c>
      <c r="J9532" t="s">
        <v>2092</v>
      </c>
      <c r="K9532">
        <v>17</v>
      </c>
      <c r="L9532">
        <v>17.5</v>
      </c>
      <c r="N9532">
        <v>0.5</v>
      </c>
      <c r="O9532">
        <v>0.61319999999999997</v>
      </c>
      <c r="R9532">
        <v>2.0971000000000002</v>
      </c>
    </row>
    <row r="9533" spans="1:18">
      <c r="A9533" t="s">
        <v>2083</v>
      </c>
      <c r="B9533" t="s">
        <v>2082</v>
      </c>
      <c r="D9533">
        <v>2021</v>
      </c>
      <c r="E9533" t="s">
        <v>510</v>
      </c>
      <c r="F9533" t="s">
        <v>2301</v>
      </c>
      <c r="G9533">
        <v>-33.119371999999998</v>
      </c>
      <c r="H9533">
        <v>138.03058100000001</v>
      </c>
      <c r="I9533" t="s">
        <v>2332</v>
      </c>
      <c r="J9533" t="s">
        <v>2092</v>
      </c>
      <c r="K9533">
        <v>17.5</v>
      </c>
      <c r="L9533">
        <v>18</v>
      </c>
      <c r="N9533">
        <v>0.5</v>
      </c>
      <c r="O9533">
        <v>0.48670000000000002</v>
      </c>
      <c r="R9533">
        <v>2.0716999999999999</v>
      </c>
    </row>
    <row r="9534" spans="1:18">
      <c r="A9534" t="s">
        <v>2083</v>
      </c>
      <c r="B9534" t="s">
        <v>2082</v>
      </c>
      <c r="D9534">
        <v>2021</v>
      </c>
      <c r="E9534" t="s">
        <v>510</v>
      </c>
      <c r="F9534" t="s">
        <v>2301</v>
      </c>
      <c r="G9534">
        <v>-33.119371999999998</v>
      </c>
      <c r="H9534">
        <v>138.03058100000001</v>
      </c>
      <c r="I9534" t="s">
        <v>2332</v>
      </c>
      <c r="J9534" t="s">
        <v>2092</v>
      </c>
      <c r="K9534">
        <v>18</v>
      </c>
      <c r="L9534">
        <v>18.5</v>
      </c>
      <c r="N9534">
        <v>0.5</v>
      </c>
      <c r="O9534">
        <v>0.33360000000000001</v>
      </c>
      <c r="R9534">
        <v>2.0716999999999999</v>
      </c>
    </row>
    <row r="9535" spans="1:18">
      <c r="A9535" t="s">
        <v>2083</v>
      </c>
      <c r="B9535" t="s">
        <v>2082</v>
      </c>
      <c r="D9535">
        <v>2021</v>
      </c>
      <c r="E9535" t="s">
        <v>510</v>
      </c>
      <c r="F9535" t="s">
        <v>2301</v>
      </c>
      <c r="G9535">
        <v>-33.119371999999998</v>
      </c>
      <c r="H9535">
        <v>138.03058100000001</v>
      </c>
      <c r="I9535" t="s">
        <v>2332</v>
      </c>
      <c r="J9535" t="s">
        <v>2092</v>
      </c>
      <c r="K9535">
        <v>18.5</v>
      </c>
      <c r="L9535">
        <v>19</v>
      </c>
      <c r="N9535">
        <v>0.5</v>
      </c>
      <c r="O9535">
        <v>0.50539999999999996</v>
      </c>
      <c r="R9535">
        <v>2.0716999999999999</v>
      </c>
    </row>
    <row r="9536" spans="1:18">
      <c r="A9536" t="s">
        <v>2083</v>
      </c>
      <c r="B9536" t="s">
        <v>2082</v>
      </c>
      <c r="D9536">
        <v>2021</v>
      </c>
      <c r="E9536" t="s">
        <v>510</v>
      </c>
      <c r="F9536" t="s">
        <v>2301</v>
      </c>
      <c r="G9536">
        <v>-33.119371999999998</v>
      </c>
      <c r="H9536">
        <v>138.03058100000001</v>
      </c>
      <c r="I9536" t="s">
        <v>2332</v>
      </c>
      <c r="J9536" t="s">
        <v>2092</v>
      </c>
      <c r="K9536">
        <v>19</v>
      </c>
      <c r="L9536">
        <v>19.5</v>
      </c>
      <c r="N9536">
        <v>0.5</v>
      </c>
      <c r="O9536">
        <v>0.57389999999999997</v>
      </c>
      <c r="R9536">
        <v>2.0716999999999999</v>
      </c>
    </row>
    <row r="9537" spans="1:18">
      <c r="A9537" t="s">
        <v>2083</v>
      </c>
      <c r="B9537" t="s">
        <v>2082</v>
      </c>
      <c r="D9537">
        <v>2021</v>
      </c>
      <c r="E9537" t="s">
        <v>510</v>
      </c>
      <c r="F9537" t="s">
        <v>2301</v>
      </c>
      <c r="G9537">
        <v>-33.119371999999998</v>
      </c>
      <c r="H9537">
        <v>138.03058100000001</v>
      </c>
      <c r="I9537" t="s">
        <v>2332</v>
      </c>
      <c r="J9537" t="s">
        <v>2092</v>
      </c>
      <c r="K9537">
        <v>19.5</v>
      </c>
      <c r="L9537">
        <v>20</v>
      </c>
      <c r="N9537">
        <v>0.5</v>
      </c>
      <c r="O9537">
        <v>0.59450000000000003</v>
      </c>
      <c r="R9537">
        <v>2.0716999999999999</v>
      </c>
    </row>
    <row r="9538" spans="1:18">
      <c r="A9538" t="s">
        <v>2083</v>
      </c>
      <c r="B9538" t="s">
        <v>2082</v>
      </c>
      <c r="D9538">
        <v>2021</v>
      </c>
      <c r="E9538" t="s">
        <v>510</v>
      </c>
      <c r="F9538" t="s">
        <v>2301</v>
      </c>
      <c r="G9538">
        <v>-33.119371999999998</v>
      </c>
      <c r="H9538">
        <v>138.03058100000001</v>
      </c>
      <c r="I9538" t="s">
        <v>2332</v>
      </c>
      <c r="J9538" t="s">
        <v>2092</v>
      </c>
      <c r="K9538">
        <v>20</v>
      </c>
      <c r="L9538">
        <v>21</v>
      </c>
      <c r="N9538">
        <v>1</v>
      </c>
      <c r="O9538">
        <v>0.57879999999999998</v>
      </c>
      <c r="R9538">
        <v>2.0716999999999999</v>
      </c>
    </row>
    <row r="9539" spans="1:18">
      <c r="A9539" t="s">
        <v>2083</v>
      </c>
      <c r="B9539" t="s">
        <v>2082</v>
      </c>
      <c r="D9539">
        <v>2021</v>
      </c>
      <c r="E9539" t="s">
        <v>510</v>
      </c>
      <c r="F9539" t="s">
        <v>2301</v>
      </c>
      <c r="G9539">
        <v>-33.119371999999998</v>
      </c>
      <c r="H9539">
        <v>138.03058100000001</v>
      </c>
      <c r="I9539" t="s">
        <v>2332</v>
      </c>
      <c r="J9539" t="s">
        <v>2092</v>
      </c>
      <c r="K9539">
        <v>21</v>
      </c>
      <c r="L9539">
        <v>22</v>
      </c>
      <c r="N9539">
        <v>1</v>
      </c>
      <c r="O9539">
        <v>0.47949999999999998</v>
      </c>
      <c r="R9539">
        <v>2.0716999999999999</v>
      </c>
    </row>
    <row r="9540" spans="1:18">
      <c r="A9540" t="s">
        <v>2083</v>
      </c>
      <c r="B9540" t="s">
        <v>2082</v>
      </c>
      <c r="D9540">
        <v>2021</v>
      </c>
      <c r="E9540" t="s">
        <v>510</v>
      </c>
      <c r="F9540" t="s">
        <v>2301</v>
      </c>
      <c r="G9540">
        <v>-33.119371999999998</v>
      </c>
      <c r="H9540">
        <v>138.03058100000001</v>
      </c>
      <c r="I9540" t="s">
        <v>2332</v>
      </c>
      <c r="J9540" t="s">
        <v>2092</v>
      </c>
      <c r="K9540">
        <v>22</v>
      </c>
      <c r="L9540">
        <v>23</v>
      </c>
      <c r="N9540">
        <v>1</v>
      </c>
      <c r="O9540">
        <v>0.44640000000000002</v>
      </c>
      <c r="R9540">
        <v>2.0461999999999998</v>
      </c>
    </row>
    <row r="9541" spans="1:18">
      <c r="A9541" t="s">
        <v>2083</v>
      </c>
      <c r="B9541" t="s">
        <v>2082</v>
      </c>
      <c r="D9541">
        <v>2021</v>
      </c>
      <c r="E9541" t="s">
        <v>510</v>
      </c>
      <c r="F9541" t="s">
        <v>2301</v>
      </c>
      <c r="G9541">
        <v>-33.119371999999998</v>
      </c>
      <c r="H9541">
        <v>138.03058100000001</v>
      </c>
      <c r="I9541" t="s">
        <v>2332</v>
      </c>
      <c r="J9541" t="s">
        <v>2092</v>
      </c>
      <c r="K9541">
        <v>23</v>
      </c>
      <c r="L9541">
        <v>24</v>
      </c>
      <c r="N9541">
        <v>1</v>
      </c>
      <c r="O9541">
        <v>0.55559999999999998</v>
      </c>
      <c r="R9541">
        <v>1.56</v>
      </c>
    </row>
    <row r="9542" spans="1:18">
      <c r="A9542" t="s">
        <v>2083</v>
      </c>
      <c r="B9542" t="s">
        <v>2082</v>
      </c>
      <c r="D9542">
        <v>2021</v>
      </c>
      <c r="E9542" t="s">
        <v>510</v>
      </c>
      <c r="F9542" t="s">
        <v>2301</v>
      </c>
      <c r="G9542">
        <v>-33.119371999999998</v>
      </c>
      <c r="H9542">
        <v>138.03058100000001</v>
      </c>
      <c r="I9542" t="s">
        <v>2332</v>
      </c>
      <c r="J9542" t="s">
        <v>2092</v>
      </c>
      <c r="K9542">
        <v>24</v>
      </c>
      <c r="L9542">
        <v>25</v>
      </c>
      <c r="N9542">
        <v>1</v>
      </c>
      <c r="O9542">
        <v>0.63539999999999996</v>
      </c>
      <c r="R9542">
        <v>1.56</v>
      </c>
    </row>
    <row r="9543" spans="1:18">
      <c r="A9543" t="s">
        <v>2083</v>
      </c>
      <c r="B9543" t="s">
        <v>2082</v>
      </c>
      <c r="D9543">
        <v>2021</v>
      </c>
      <c r="E9543" t="s">
        <v>510</v>
      </c>
      <c r="F9543" t="s">
        <v>2301</v>
      </c>
      <c r="G9543">
        <v>-33.119371999999998</v>
      </c>
      <c r="H9543">
        <v>138.03058100000001</v>
      </c>
      <c r="I9543" t="s">
        <v>2332</v>
      </c>
      <c r="J9543" t="s">
        <v>2092</v>
      </c>
      <c r="K9543">
        <v>25</v>
      </c>
      <c r="L9543">
        <v>26</v>
      </c>
      <c r="N9543">
        <v>1</v>
      </c>
      <c r="O9543">
        <v>0.65800000000000003</v>
      </c>
      <c r="R9543">
        <v>1.56</v>
      </c>
    </row>
    <row r="9544" spans="1:18">
      <c r="A9544" t="s">
        <v>2083</v>
      </c>
      <c r="B9544" t="s">
        <v>2082</v>
      </c>
      <c r="D9544">
        <v>2021</v>
      </c>
      <c r="E9544" t="s">
        <v>510</v>
      </c>
      <c r="F9544" t="s">
        <v>2301</v>
      </c>
      <c r="G9544">
        <v>-33.119371999999998</v>
      </c>
      <c r="H9544">
        <v>138.03058100000001</v>
      </c>
      <c r="I9544" t="s">
        <v>2332</v>
      </c>
      <c r="J9544" t="s">
        <v>2092</v>
      </c>
      <c r="K9544">
        <v>26</v>
      </c>
      <c r="L9544">
        <v>27</v>
      </c>
      <c r="N9544">
        <v>1</v>
      </c>
      <c r="O9544">
        <v>0.61409999999999998</v>
      </c>
      <c r="R9544">
        <v>1.56</v>
      </c>
    </row>
    <row r="9545" spans="1:18">
      <c r="A9545" t="s">
        <v>2083</v>
      </c>
      <c r="B9545" t="s">
        <v>2082</v>
      </c>
      <c r="D9545">
        <v>2021</v>
      </c>
      <c r="E9545" t="s">
        <v>510</v>
      </c>
      <c r="F9545" t="s">
        <v>2301</v>
      </c>
      <c r="G9545">
        <v>-33.119371999999998</v>
      </c>
      <c r="H9545">
        <v>138.03058100000001</v>
      </c>
      <c r="I9545" t="s">
        <v>2332</v>
      </c>
      <c r="J9545" t="s">
        <v>2092</v>
      </c>
      <c r="K9545">
        <v>27</v>
      </c>
      <c r="L9545">
        <v>28</v>
      </c>
      <c r="N9545">
        <v>1</v>
      </c>
      <c r="O9545">
        <v>0.46289999999999998</v>
      </c>
      <c r="R9545">
        <v>1.56</v>
      </c>
    </row>
    <row r="9546" spans="1:18">
      <c r="A9546" t="s">
        <v>2083</v>
      </c>
      <c r="B9546" t="s">
        <v>2082</v>
      </c>
      <c r="D9546">
        <v>2021</v>
      </c>
      <c r="E9546" t="s">
        <v>510</v>
      </c>
      <c r="F9546" t="s">
        <v>2301</v>
      </c>
      <c r="G9546">
        <v>-33.119371999999998</v>
      </c>
      <c r="H9546">
        <v>138.03058100000001</v>
      </c>
      <c r="I9546" t="s">
        <v>2332</v>
      </c>
      <c r="J9546" t="s">
        <v>2092</v>
      </c>
      <c r="K9546">
        <v>28</v>
      </c>
      <c r="L9546">
        <v>29</v>
      </c>
      <c r="N9546">
        <v>1</v>
      </c>
      <c r="O9546">
        <v>0.65710000000000002</v>
      </c>
      <c r="R9546">
        <v>1.56</v>
      </c>
    </row>
    <row r="9547" spans="1:18">
      <c r="A9547" t="s">
        <v>2083</v>
      </c>
      <c r="B9547" t="s">
        <v>2082</v>
      </c>
      <c r="D9547">
        <v>2021</v>
      </c>
      <c r="E9547" t="s">
        <v>510</v>
      </c>
      <c r="F9547" t="s">
        <v>2301</v>
      </c>
      <c r="G9547">
        <v>-33.119371999999998</v>
      </c>
      <c r="H9547">
        <v>138.03058100000001</v>
      </c>
      <c r="I9547" t="s">
        <v>2332</v>
      </c>
      <c r="J9547" t="s">
        <v>2092</v>
      </c>
      <c r="K9547">
        <v>29</v>
      </c>
      <c r="L9547">
        <v>30</v>
      </c>
      <c r="N9547">
        <v>1</v>
      </c>
      <c r="O9547">
        <v>0.65190000000000003</v>
      </c>
      <c r="R9547">
        <v>1.0737000000000001</v>
      </c>
    </row>
    <row r="9548" spans="1:18">
      <c r="A9548" t="s">
        <v>2083</v>
      </c>
      <c r="B9548" t="s">
        <v>2082</v>
      </c>
      <c r="D9548">
        <v>2021</v>
      </c>
      <c r="E9548" t="s">
        <v>510</v>
      </c>
      <c r="F9548" t="s">
        <v>2301</v>
      </c>
      <c r="G9548">
        <v>-33.119371999999998</v>
      </c>
      <c r="H9548">
        <v>138.03058100000001</v>
      </c>
      <c r="I9548" t="s">
        <v>2332</v>
      </c>
      <c r="J9548" t="s">
        <v>2092</v>
      </c>
      <c r="K9548">
        <v>30</v>
      </c>
      <c r="L9548">
        <v>31</v>
      </c>
      <c r="N9548">
        <v>1</v>
      </c>
      <c r="O9548">
        <v>0.68710000000000004</v>
      </c>
      <c r="R9548">
        <v>1.1073999999999999</v>
      </c>
    </row>
    <row r="9549" spans="1:18">
      <c r="A9549" t="s">
        <v>2083</v>
      </c>
      <c r="B9549" t="s">
        <v>2082</v>
      </c>
      <c r="D9549">
        <v>2021</v>
      </c>
      <c r="E9549" t="s">
        <v>510</v>
      </c>
      <c r="F9549" t="s">
        <v>2301</v>
      </c>
      <c r="G9549">
        <v>-33.119371999999998</v>
      </c>
      <c r="H9549">
        <v>138.03058100000001</v>
      </c>
      <c r="I9549" t="s">
        <v>2332</v>
      </c>
      <c r="J9549" t="s">
        <v>2092</v>
      </c>
      <c r="K9549">
        <v>31</v>
      </c>
      <c r="L9549">
        <v>32</v>
      </c>
      <c r="N9549">
        <v>1</v>
      </c>
      <c r="O9549">
        <v>0.69740000000000002</v>
      </c>
      <c r="R9549">
        <v>1.1073999999999999</v>
      </c>
    </row>
    <row r="9550" spans="1:18">
      <c r="A9550" t="s">
        <v>2083</v>
      </c>
      <c r="B9550" t="s">
        <v>2082</v>
      </c>
      <c r="D9550">
        <v>2021</v>
      </c>
      <c r="E9550" t="s">
        <v>510</v>
      </c>
      <c r="F9550" t="s">
        <v>2301</v>
      </c>
      <c r="G9550">
        <v>-33.119371999999998</v>
      </c>
      <c r="H9550">
        <v>138.03058100000001</v>
      </c>
      <c r="I9550" t="s">
        <v>2332</v>
      </c>
      <c r="J9550" t="s">
        <v>2092</v>
      </c>
      <c r="K9550">
        <v>32</v>
      </c>
      <c r="L9550">
        <v>33</v>
      </c>
      <c r="N9550">
        <v>1</v>
      </c>
      <c r="O9550">
        <v>0.60209999999999997</v>
      </c>
      <c r="R9550">
        <v>1.1073999999999999</v>
      </c>
    </row>
    <row r="9551" spans="1:18">
      <c r="A9551" t="s">
        <v>2083</v>
      </c>
      <c r="B9551" t="s">
        <v>2082</v>
      </c>
      <c r="D9551">
        <v>2021</v>
      </c>
      <c r="E9551" t="s">
        <v>510</v>
      </c>
      <c r="F9551" t="s">
        <v>2301</v>
      </c>
      <c r="G9551">
        <v>-33.119371999999998</v>
      </c>
      <c r="H9551">
        <v>138.03058100000001</v>
      </c>
      <c r="I9551" t="s">
        <v>2332</v>
      </c>
      <c r="J9551" t="s">
        <v>2092</v>
      </c>
      <c r="K9551">
        <v>33</v>
      </c>
      <c r="L9551">
        <v>34</v>
      </c>
      <c r="N9551">
        <v>1</v>
      </c>
      <c r="O9551">
        <v>0.7117</v>
      </c>
      <c r="R9551">
        <v>1.1073999999999999</v>
      </c>
    </row>
    <row r="9552" spans="1:18">
      <c r="A9552" t="s">
        <v>2083</v>
      </c>
      <c r="B9552" t="s">
        <v>2082</v>
      </c>
      <c r="D9552">
        <v>2021</v>
      </c>
      <c r="E9552" t="s">
        <v>510</v>
      </c>
      <c r="F9552" t="s">
        <v>2301</v>
      </c>
      <c r="G9552">
        <v>-33.119371999999998</v>
      </c>
      <c r="H9552">
        <v>138.03058100000001</v>
      </c>
      <c r="I9552" t="s">
        <v>2332</v>
      </c>
      <c r="J9552" t="s">
        <v>2092</v>
      </c>
      <c r="K9552">
        <v>34</v>
      </c>
      <c r="L9552">
        <v>35</v>
      </c>
      <c r="N9552">
        <v>1</v>
      </c>
      <c r="O9552">
        <v>0.63690000000000002</v>
      </c>
      <c r="R9552">
        <v>1.1073999999999999</v>
      </c>
    </row>
    <row r="9553" spans="1:18">
      <c r="A9553" t="s">
        <v>2083</v>
      </c>
      <c r="B9553" t="s">
        <v>2082</v>
      </c>
      <c r="D9553">
        <v>2021</v>
      </c>
      <c r="E9553" t="s">
        <v>510</v>
      </c>
      <c r="F9553" t="s">
        <v>2301</v>
      </c>
      <c r="G9553">
        <v>-33.119371999999998</v>
      </c>
      <c r="H9553">
        <v>138.03058100000001</v>
      </c>
      <c r="I9553" t="s">
        <v>2332</v>
      </c>
      <c r="J9553" t="s">
        <v>2092</v>
      </c>
      <c r="K9553">
        <v>35</v>
      </c>
      <c r="L9553">
        <v>36</v>
      </c>
      <c r="N9553">
        <v>1</v>
      </c>
      <c r="O9553">
        <v>0.55700000000000005</v>
      </c>
      <c r="R9553">
        <v>1.1412</v>
      </c>
    </row>
    <row r="9554" spans="1:18">
      <c r="A9554" t="s">
        <v>2083</v>
      </c>
      <c r="B9554" t="s">
        <v>2082</v>
      </c>
      <c r="D9554">
        <v>2021</v>
      </c>
      <c r="E9554" t="s">
        <v>510</v>
      </c>
      <c r="F9554" t="s">
        <v>2301</v>
      </c>
      <c r="G9554">
        <v>-33.119371999999998</v>
      </c>
      <c r="H9554">
        <v>138.03058100000001</v>
      </c>
      <c r="I9554" t="s">
        <v>2332</v>
      </c>
      <c r="J9554" t="s">
        <v>2092</v>
      </c>
      <c r="K9554">
        <v>36</v>
      </c>
      <c r="L9554">
        <v>38</v>
      </c>
      <c r="N9554">
        <v>2</v>
      </c>
      <c r="O9554">
        <v>0.42120000000000002</v>
      </c>
    </row>
    <row r="9555" spans="1:18">
      <c r="A9555" t="s">
        <v>2083</v>
      </c>
      <c r="B9555" t="s">
        <v>2082</v>
      </c>
      <c r="D9555">
        <v>2021</v>
      </c>
      <c r="E9555" t="s">
        <v>510</v>
      </c>
      <c r="F9555" t="s">
        <v>2301</v>
      </c>
      <c r="G9555">
        <v>-33.111607999999997</v>
      </c>
      <c r="H9555">
        <v>137.990756</v>
      </c>
      <c r="I9555" t="s">
        <v>2332</v>
      </c>
      <c r="J9555" t="s">
        <v>2091</v>
      </c>
      <c r="K9555">
        <v>0</v>
      </c>
      <c r="L9555">
        <v>0.5</v>
      </c>
      <c r="N9555">
        <v>0.5</v>
      </c>
      <c r="O9555">
        <v>0.74</v>
      </c>
      <c r="R9555">
        <v>1.6752</v>
      </c>
    </row>
    <row r="9556" spans="1:18">
      <c r="A9556" t="s">
        <v>2083</v>
      </c>
      <c r="B9556" t="s">
        <v>2082</v>
      </c>
      <c r="D9556">
        <v>2021</v>
      </c>
      <c r="E9556" t="s">
        <v>510</v>
      </c>
      <c r="F9556" t="s">
        <v>2301</v>
      </c>
      <c r="G9556">
        <v>-33.111607999999997</v>
      </c>
      <c r="H9556">
        <v>137.990756</v>
      </c>
      <c r="I9556" t="s">
        <v>2332</v>
      </c>
      <c r="J9556" t="s">
        <v>2091</v>
      </c>
      <c r="K9556">
        <v>0.5</v>
      </c>
      <c r="L9556">
        <v>1</v>
      </c>
      <c r="N9556">
        <v>0.5</v>
      </c>
      <c r="O9556">
        <v>0.34389999999999998</v>
      </c>
      <c r="R9556">
        <v>1.6696</v>
      </c>
    </row>
    <row r="9557" spans="1:18">
      <c r="A9557" t="s">
        <v>2083</v>
      </c>
      <c r="B9557" t="s">
        <v>2082</v>
      </c>
      <c r="D9557">
        <v>2021</v>
      </c>
      <c r="E9557" t="s">
        <v>510</v>
      </c>
      <c r="F9557" t="s">
        <v>2301</v>
      </c>
      <c r="G9557">
        <v>-33.111607999999997</v>
      </c>
      <c r="H9557">
        <v>137.990756</v>
      </c>
      <c r="I9557" t="s">
        <v>2332</v>
      </c>
      <c r="J9557" t="s">
        <v>2091</v>
      </c>
      <c r="K9557">
        <v>1</v>
      </c>
      <c r="L9557">
        <v>1.5</v>
      </c>
      <c r="N9557">
        <v>0.5</v>
      </c>
      <c r="O9557">
        <v>0.38890000000000002</v>
      </c>
      <c r="R9557">
        <v>1.6696</v>
      </c>
    </row>
    <row r="9558" spans="1:18">
      <c r="A9558" t="s">
        <v>2083</v>
      </c>
      <c r="B9558" t="s">
        <v>2082</v>
      </c>
      <c r="D9558">
        <v>2021</v>
      </c>
      <c r="E9558" t="s">
        <v>510</v>
      </c>
      <c r="F9558" t="s">
        <v>2301</v>
      </c>
      <c r="G9558">
        <v>-33.111607999999997</v>
      </c>
      <c r="H9558">
        <v>137.990756</v>
      </c>
      <c r="I9558" t="s">
        <v>2332</v>
      </c>
      <c r="J9558" t="s">
        <v>2091</v>
      </c>
      <c r="K9558">
        <v>1.5</v>
      </c>
      <c r="L9558">
        <v>2</v>
      </c>
      <c r="N9558">
        <v>0.5</v>
      </c>
      <c r="O9558">
        <v>0.35070000000000001</v>
      </c>
      <c r="R9558">
        <v>1.6639999999999999</v>
      </c>
    </row>
    <row r="9559" spans="1:18">
      <c r="A9559" t="s">
        <v>2083</v>
      </c>
      <c r="B9559" t="s">
        <v>2082</v>
      </c>
      <c r="D9559">
        <v>2021</v>
      </c>
      <c r="E9559" t="s">
        <v>510</v>
      </c>
      <c r="F9559" t="s">
        <v>2301</v>
      </c>
      <c r="G9559">
        <v>-33.111607999999997</v>
      </c>
      <c r="H9559">
        <v>137.990756</v>
      </c>
      <c r="I9559" t="s">
        <v>2332</v>
      </c>
      <c r="J9559" t="s">
        <v>2091</v>
      </c>
      <c r="K9559">
        <v>2</v>
      </c>
      <c r="L9559">
        <v>2.5</v>
      </c>
      <c r="N9559">
        <v>0.5</v>
      </c>
      <c r="O9559">
        <v>0.76280000000000003</v>
      </c>
      <c r="R9559">
        <v>1.5569</v>
      </c>
    </row>
    <row r="9560" spans="1:18">
      <c r="A9560" t="s">
        <v>2083</v>
      </c>
      <c r="B9560" t="s">
        <v>2082</v>
      </c>
      <c r="D9560">
        <v>2021</v>
      </c>
      <c r="E9560" t="s">
        <v>510</v>
      </c>
      <c r="F9560" t="s">
        <v>2301</v>
      </c>
      <c r="G9560">
        <v>-33.111607999999997</v>
      </c>
      <c r="H9560">
        <v>137.990756</v>
      </c>
      <c r="I9560" t="s">
        <v>2332</v>
      </c>
      <c r="J9560" t="s">
        <v>2091</v>
      </c>
      <c r="K9560">
        <v>2.5</v>
      </c>
      <c r="L9560">
        <v>3</v>
      </c>
      <c r="N9560">
        <v>0.5</v>
      </c>
      <c r="O9560">
        <v>0.77810000000000001</v>
      </c>
      <c r="R9560">
        <v>1.5569</v>
      </c>
    </row>
    <row r="9561" spans="1:18">
      <c r="A9561" t="s">
        <v>2083</v>
      </c>
      <c r="B9561" t="s">
        <v>2082</v>
      </c>
      <c r="D9561">
        <v>2021</v>
      </c>
      <c r="E9561" t="s">
        <v>510</v>
      </c>
      <c r="F9561" t="s">
        <v>2301</v>
      </c>
      <c r="G9561">
        <v>-33.111607999999997</v>
      </c>
      <c r="H9561">
        <v>137.990756</v>
      </c>
      <c r="I9561" t="s">
        <v>2332</v>
      </c>
      <c r="J9561" t="s">
        <v>2091</v>
      </c>
      <c r="K9561">
        <v>3</v>
      </c>
      <c r="L9561">
        <v>3.5</v>
      </c>
      <c r="N9561">
        <v>0.5</v>
      </c>
      <c r="O9561">
        <v>0.6976</v>
      </c>
      <c r="R9561">
        <v>1.4497</v>
      </c>
    </row>
    <row r="9562" spans="1:18">
      <c r="A9562" t="s">
        <v>2083</v>
      </c>
      <c r="B9562" t="s">
        <v>2082</v>
      </c>
      <c r="D9562">
        <v>2021</v>
      </c>
      <c r="E9562" t="s">
        <v>510</v>
      </c>
      <c r="F9562" t="s">
        <v>2301</v>
      </c>
      <c r="G9562">
        <v>-33.111607999999997</v>
      </c>
      <c r="H9562">
        <v>137.990756</v>
      </c>
      <c r="I9562" t="s">
        <v>2332</v>
      </c>
      <c r="J9562" t="s">
        <v>2091</v>
      </c>
      <c r="K9562">
        <v>3.5</v>
      </c>
      <c r="L9562">
        <v>4</v>
      </c>
      <c r="N9562">
        <v>0.5</v>
      </c>
      <c r="O9562">
        <v>0.56920000000000004</v>
      </c>
      <c r="R9562">
        <v>1.5185999999999999</v>
      </c>
    </row>
    <row r="9563" spans="1:18">
      <c r="A9563" t="s">
        <v>2083</v>
      </c>
      <c r="B9563" t="s">
        <v>2082</v>
      </c>
      <c r="D9563">
        <v>2021</v>
      </c>
      <c r="E9563" t="s">
        <v>510</v>
      </c>
      <c r="F9563" t="s">
        <v>2301</v>
      </c>
      <c r="G9563">
        <v>-33.111607999999997</v>
      </c>
      <c r="H9563">
        <v>137.990756</v>
      </c>
      <c r="I9563" t="s">
        <v>2332</v>
      </c>
      <c r="J9563" t="s">
        <v>2091</v>
      </c>
      <c r="K9563">
        <v>4</v>
      </c>
      <c r="L9563">
        <v>4.5</v>
      </c>
      <c r="N9563">
        <v>0.5</v>
      </c>
      <c r="O9563">
        <v>0.77149999999999996</v>
      </c>
      <c r="R9563">
        <v>1.5185999999999999</v>
      </c>
    </row>
    <row r="9564" spans="1:18">
      <c r="A9564" t="s">
        <v>2083</v>
      </c>
      <c r="B9564" t="s">
        <v>2082</v>
      </c>
      <c r="D9564">
        <v>2021</v>
      </c>
      <c r="E9564" t="s">
        <v>510</v>
      </c>
      <c r="F9564" t="s">
        <v>2301</v>
      </c>
      <c r="G9564">
        <v>-33.111607999999997</v>
      </c>
      <c r="H9564">
        <v>137.990756</v>
      </c>
      <c r="I9564" t="s">
        <v>2332</v>
      </c>
      <c r="J9564" t="s">
        <v>2091</v>
      </c>
      <c r="K9564">
        <v>4.5</v>
      </c>
      <c r="L9564">
        <v>5</v>
      </c>
      <c r="N9564">
        <v>0.5</v>
      </c>
      <c r="O9564">
        <v>0.5917</v>
      </c>
      <c r="R9564">
        <v>1.5873999999999999</v>
      </c>
    </row>
    <row r="9565" spans="1:18">
      <c r="A9565" t="s">
        <v>2083</v>
      </c>
      <c r="B9565" t="s">
        <v>2082</v>
      </c>
      <c r="D9565">
        <v>2021</v>
      </c>
      <c r="E9565" t="s">
        <v>510</v>
      </c>
      <c r="F9565" t="s">
        <v>2301</v>
      </c>
      <c r="G9565">
        <v>-33.111607999999997</v>
      </c>
      <c r="H9565">
        <v>137.990756</v>
      </c>
      <c r="I9565" t="s">
        <v>2332</v>
      </c>
      <c r="J9565" t="s">
        <v>2091</v>
      </c>
      <c r="K9565">
        <v>5</v>
      </c>
      <c r="L9565">
        <v>5.5</v>
      </c>
      <c r="N9565">
        <v>0.5</v>
      </c>
      <c r="O9565">
        <v>0.56999999999999995</v>
      </c>
      <c r="R9565">
        <v>1.7293000000000001</v>
      </c>
    </row>
    <row r="9566" spans="1:18">
      <c r="A9566" t="s">
        <v>2083</v>
      </c>
      <c r="B9566" t="s">
        <v>2082</v>
      </c>
      <c r="D9566">
        <v>2021</v>
      </c>
      <c r="E9566" t="s">
        <v>510</v>
      </c>
      <c r="F9566" t="s">
        <v>2301</v>
      </c>
      <c r="G9566">
        <v>-33.111607999999997</v>
      </c>
      <c r="H9566">
        <v>137.990756</v>
      </c>
      <c r="I9566" t="s">
        <v>2332</v>
      </c>
      <c r="J9566" t="s">
        <v>2091</v>
      </c>
      <c r="K9566">
        <v>5.5</v>
      </c>
      <c r="L9566">
        <v>6</v>
      </c>
      <c r="N9566">
        <v>0.5</v>
      </c>
      <c r="O9566">
        <v>0.72750000000000004</v>
      </c>
      <c r="R9566">
        <v>1.7293000000000001</v>
      </c>
    </row>
    <row r="9567" spans="1:18">
      <c r="A9567" t="s">
        <v>2083</v>
      </c>
      <c r="B9567" t="s">
        <v>2082</v>
      </c>
      <c r="D9567">
        <v>2021</v>
      </c>
      <c r="E9567" t="s">
        <v>510</v>
      </c>
      <c r="F9567" t="s">
        <v>2301</v>
      </c>
      <c r="G9567">
        <v>-33.111607999999997</v>
      </c>
      <c r="H9567">
        <v>137.990756</v>
      </c>
      <c r="I9567" t="s">
        <v>2332</v>
      </c>
      <c r="J9567" t="s">
        <v>2091</v>
      </c>
      <c r="K9567">
        <v>6</v>
      </c>
      <c r="L9567">
        <v>6.5</v>
      </c>
      <c r="N9567">
        <v>0.5</v>
      </c>
      <c r="O9567">
        <v>0.77800000000000002</v>
      </c>
      <c r="R9567">
        <v>1.8713</v>
      </c>
    </row>
    <row r="9568" spans="1:18">
      <c r="A9568" t="s">
        <v>2083</v>
      </c>
      <c r="B9568" t="s">
        <v>2082</v>
      </c>
      <c r="D9568">
        <v>2021</v>
      </c>
      <c r="E9568" t="s">
        <v>510</v>
      </c>
      <c r="F9568" t="s">
        <v>2301</v>
      </c>
      <c r="G9568">
        <v>-33.111607999999997</v>
      </c>
      <c r="H9568">
        <v>137.990756</v>
      </c>
      <c r="I9568" t="s">
        <v>2332</v>
      </c>
      <c r="J9568" t="s">
        <v>2091</v>
      </c>
      <c r="K9568">
        <v>6.5</v>
      </c>
      <c r="L9568">
        <v>7</v>
      </c>
      <c r="N9568">
        <v>0.5</v>
      </c>
      <c r="O9568">
        <v>0.64139999999999997</v>
      </c>
      <c r="R9568">
        <v>1.9711000000000001</v>
      </c>
    </row>
    <row r="9569" spans="1:18">
      <c r="A9569" t="s">
        <v>2083</v>
      </c>
      <c r="B9569" t="s">
        <v>2082</v>
      </c>
      <c r="D9569">
        <v>2021</v>
      </c>
      <c r="E9569" t="s">
        <v>510</v>
      </c>
      <c r="F9569" t="s">
        <v>2301</v>
      </c>
      <c r="G9569">
        <v>-33.111607999999997</v>
      </c>
      <c r="H9569">
        <v>137.990756</v>
      </c>
      <c r="I9569" t="s">
        <v>2332</v>
      </c>
      <c r="J9569" t="s">
        <v>2091</v>
      </c>
      <c r="K9569">
        <v>7</v>
      </c>
      <c r="L9569">
        <v>7.5</v>
      </c>
      <c r="N9569">
        <v>0.5</v>
      </c>
      <c r="O9569">
        <v>0.71750000000000003</v>
      </c>
      <c r="R9569">
        <v>1.9711000000000001</v>
      </c>
    </row>
    <row r="9570" spans="1:18">
      <c r="A9570" t="s">
        <v>2083</v>
      </c>
      <c r="B9570" t="s">
        <v>2082</v>
      </c>
      <c r="D9570">
        <v>2021</v>
      </c>
      <c r="E9570" t="s">
        <v>510</v>
      </c>
      <c r="F9570" t="s">
        <v>2301</v>
      </c>
      <c r="G9570">
        <v>-33.111607999999997</v>
      </c>
      <c r="H9570">
        <v>137.990756</v>
      </c>
      <c r="I9570" t="s">
        <v>2332</v>
      </c>
      <c r="J9570" t="s">
        <v>2091</v>
      </c>
      <c r="K9570">
        <v>7.5</v>
      </c>
      <c r="L9570">
        <v>8</v>
      </c>
      <c r="N9570">
        <v>0.5</v>
      </c>
      <c r="O9570">
        <v>0.69510000000000005</v>
      </c>
      <c r="R9570">
        <v>1.9711000000000001</v>
      </c>
    </row>
    <row r="9571" spans="1:18">
      <c r="A9571" t="s">
        <v>2083</v>
      </c>
      <c r="B9571" t="s">
        <v>2082</v>
      </c>
      <c r="D9571">
        <v>2021</v>
      </c>
      <c r="E9571" t="s">
        <v>510</v>
      </c>
      <c r="F9571" t="s">
        <v>2301</v>
      </c>
      <c r="G9571">
        <v>-33.111607999999997</v>
      </c>
      <c r="H9571">
        <v>137.990756</v>
      </c>
      <c r="I9571" t="s">
        <v>2332</v>
      </c>
      <c r="J9571" t="s">
        <v>2091</v>
      </c>
      <c r="K9571">
        <v>8</v>
      </c>
      <c r="L9571">
        <v>8.5</v>
      </c>
      <c r="N9571">
        <v>0.5</v>
      </c>
      <c r="O9571">
        <v>0.66620000000000001</v>
      </c>
      <c r="R9571">
        <v>2.0708000000000002</v>
      </c>
    </row>
    <row r="9572" spans="1:18">
      <c r="A9572" t="s">
        <v>2083</v>
      </c>
      <c r="B9572" t="s">
        <v>2082</v>
      </c>
      <c r="D9572">
        <v>2021</v>
      </c>
      <c r="E9572" t="s">
        <v>510</v>
      </c>
      <c r="F9572" t="s">
        <v>2301</v>
      </c>
      <c r="G9572">
        <v>-33.111607999999997</v>
      </c>
      <c r="H9572">
        <v>137.990756</v>
      </c>
      <c r="I9572" t="s">
        <v>2332</v>
      </c>
      <c r="J9572" t="s">
        <v>2091</v>
      </c>
      <c r="K9572">
        <v>8.5</v>
      </c>
      <c r="L9572">
        <v>9</v>
      </c>
      <c r="N9572">
        <v>0.5</v>
      </c>
      <c r="O9572">
        <v>0.70469999999999999</v>
      </c>
      <c r="R9572">
        <v>2.3866000000000001</v>
      </c>
    </row>
    <row r="9573" spans="1:18">
      <c r="A9573" t="s">
        <v>2083</v>
      </c>
      <c r="B9573" t="s">
        <v>2082</v>
      </c>
      <c r="D9573">
        <v>2021</v>
      </c>
      <c r="E9573" t="s">
        <v>510</v>
      </c>
      <c r="F9573" t="s">
        <v>2301</v>
      </c>
      <c r="G9573">
        <v>-33.111607999999997</v>
      </c>
      <c r="H9573">
        <v>137.990756</v>
      </c>
      <c r="I9573" t="s">
        <v>2332</v>
      </c>
      <c r="J9573" t="s">
        <v>2091</v>
      </c>
      <c r="K9573">
        <v>9</v>
      </c>
      <c r="L9573">
        <v>9.5</v>
      </c>
      <c r="N9573">
        <v>0.5</v>
      </c>
      <c r="O9573">
        <v>0.52829999999999999</v>
      </c>
      <c r="R9573">
        <v>2.3866000000000001</v>
      </c>
    </row>
    <row r="9574" spans="1:18">
      <c r="A9574" t="s">
        <v>2083</v>
      </c>
      <c r="B9574" t="s">
        <v>2082</v>
      </c>
      <c r="D9574">
        <v>2021</v>
      </c>
      <c r="E9574" t="s">
        <v>510</v>
      </c>
      <c r="F9574" t="s">
        <v>2301</v>
      </c>
      <c r="G9574">
        <v>-33.111607999999997</v>
      </c>
      <c r="H9574">
        <v>137.990756</v>
      </c>
      <c r="I9574" t="s">
        <v>2332</v>
      </c>
      <c r="J9574" t="s">
        <v>2091</v>
      </c>
      <c r="K9574">
        <v>9.5</v>
      </c>
      <c r="L9574">
        <v>10</v>
      </c>
      <c r="N9574">
        <v>0.5</v>
      </c>
      <c r="O9574">
        <v>0.55649999999999999</v>
      </c>
      <c r="R9574">
        <v>2.3866000000000001</v>
      </c>
    </row>
    <row r="9575" spans="1:18">
      <c r="A9575" t="s">
        <v>2083</v>
      </c>
      <c r="B9575" t="s">
        <v>2082</v>
      </c>
      <c r="D9575">
        <v>2021</v>
      </c>
      <c r="E9575" t="s">
        <v>510</v>
      </c>
      <c r="F9575" t="s">
        <v>2301</v>
      </c>
      <c r="G9575">
        <v>-33.111607999999997</v>
      </c>
      <c r="H9575">
        <v>137.990756</v>
      </c>
      <c r="I9575" t="s">
        <v>2332</v>
      </c>
      <c r="J9575" t="s">
        <v>2091</v>
      </c>
      <c r="K9575">
        <v>10</v>
      </c>
      <c r="L9575">
        <v>10.5</v>
      </c>
      <c r="N9575">
        <v>0.5</v>
      </c>
      <c r="O9575">
        <v>0.61219999999999997</v>
      </c>
      <c r="R9575">
        <v>2.7023000000000001</v>
      </c>
    </row>
    <row r="9576" spans="1:18">
      <c r="A9576" t="s">
        <v>2083</v>
      </c>
      <c r="B9576" t="s">
        <v>2082</v>
      </c>
      <c r="D9576">
        <v>2021</v>
      </c>
      <c r="E9576" t="s">
        <v>510</v>
      </c>
      <c r="F9576" t="s">
        <v>2301</v>
      </c>
      <c r="G9576">
        <v>-33.111607999999997</v>
      </c>
      <c r="H9576">
        <v>137.990756</v>
      </c>
      <c r="I9576" t="s">
        <v>2332</v>
      </c>
      <c r="J9576" t="s">
        <v>2091</v>
      </c>
      <c r="K9576">
        <v>10.5</v>
      </c>
      <c r="L9576">
        <v>11</v>
      </c>
      <c r="N9576">
        <v>0.5</v>
      </c>
      <c r="O9576">
        <v>0.75480000000000003</v>
      </c>
      <c r="R9576">
        <v>1.8474999999999999</v>
      </c>
    </row>
    <row r="9577" spans="1:18">
      <c r="A9577" t="s">
        <v>2083</v>
      </c>
      <c r="B9577" t="s">
        <v>2082</v>
      </c>
      <c r="D9577">
        <v>2021</v>
      </c>
      <c r="E9577" t="s">
        <v>510</v>
      </c>
      <c r="F9577" t="s">
        <v>2301</v>
      </c>
      <c r="G9577">
        <v>-33.111607999999997</v>
      </c>
      <c r="H9577">
        <v>137.990756</v>
      </c>
      <c r="I9577" t="s">
        <v>2332</v>
      </c>
      <c r="J9577" t="s">
        <v>2091</v>
      </c>
      <c r="K9577">
        <v>11</v>
      </c>
      <c r="L9577">
        <v>11.5</v>
      </c>
      <c r="N9577">
        <v>0.5</v>
      </c>
      <c r="O9577">
        <v>0.55779999999999996</v>
      </c>
      <c r="R9577">
        <v>2.0032000000000001</v>
      </c>
    </row>
    <row r="9578" spans="1:18">
      <c r="A9578" t="s">
        <v>2083</v>
      </c>
      <c r="B9578" t="s">
        <v>2082</v>
      </c>
      <c r="D9578">
        <v>2021</v>
      </c>
      <c r="E9578" t="s">
        <v>510</v>
      </c>
      <c r="F9578" t="s">
        <v>2301</v>
      </c>
      <c r="G9578">
        <v>-33.111607999999997</v>
      </c>
      <c r="H9578">
        <v>137.990756</v>
      </c>
      <c r="I9578" t="s">
        <v>2332</v>
      </c>
      <c r="J9578" t="s">
        <v>2091</v>
      </c>
      <c r="K9578">
        <v>11.5</v>
      </c>
      <c r="L9578">
        <v>12</v>
      </c>
      <c r="N9578">
        <v>0.5</v>
      </c>
      <c r="O9578">
        <v>0.63500000000000001</v>
      </c>
      <c r="R9578">
        <v>2.1587999999999998</v>
      </c>
    </row>
    <row r="9579" spans="1:18">
      <c r="A9579" t="s">
        <v>2083</v>
      </c>
      <c r="B9579" t="s">
        <v>2082</v>
      </c>
      <c r="D9579">
        <v>2021</v>
      </c>
      <c r="E9579" t="s">
        <v>510</v>
      </c>
      <c r="F9579" t="s">
        <v>2301</v>
      </c>
      <c r="G9579">
        <v>-33.111607999999997</v>
      </c>
      <c r="H9579">
        <v>137.990756</v>
      </c>
      <c r="I9579" t="s">
        <v>2332</v>
      </c>
      <c r="J9579" t="s">
        <v>2091</v>
      </c>
      <c r="K9579">
        <v>12</v>
      </c>
      <c r="L9579">
        <v>12.5</v>
      </c>
      <c r="N9579">
        <v>0.5</v>
      </c>
      <c r="O9579">
        <v>0.60109999999999997</v>
      </c>
      <c r="R9579">
        <v>1.8015000000000001</v>
      </c>
    </row>
    <row r="9580" spans="1:18">
      <c r="A9580" t="s">
        <v>2083</v>
      </c>
      <c r="B9580" t="s">
        <v>2082</v>
      </c>
      <c r="D9580">
        <v>2021</v>
      </c>
      <c r="E9580" t="s">
        <v>510</v>
      </c>
      <c r="F9580" t="s">
        <v>2301</v>
      </c>
      <c r="G9580">
        <v>-33.111607999999997</v>
      </c>
      <c r="H9580">
        <v>137.990756</v>
      </c>
      <c r="I9580" t="s">
        <v>2332</v>
      </c>
      <c r="J9580" t="s">
        <v>2091</v>
      </c>
      <c r="K9580">
        <v>12.5</v>
      </c>
      <c r="L9580">
        <v>13</v>
      </c>
      <c r="N9580">
        <v>0.5</v>
      </c>
      <c r="O9580">
        <v>0.62790000000000001</v>
      </c>
      <c r="R9580">
        <v>1.8015000000000001</v>
      </c>
    </row>
    <row r="9581" spans="1:18">
      <c r="A9581" t="s">
        <v>2083</v>
      </c>
      <c r="B9581" t="s">
        <v>2082</v>
      </c>
      <c r="D9581">
        <v>2021</v>
      </c>
      <c r="E9581" t="s">
        <v>510</v>
      </c>
      <c r="F9581" t="s">
        <v>2301</v>
      </c>
      <c r="G9581">
        <v>-33.111607999999997</v>
      </c>
      <c r="H9581">
        <v>137.990756</v>
      </c>
      <c r="I9581" t="s">
        <v>2332</v>
      </c>
      <c r="J9581" t="s">
        <v>2091</v>
      </c>
      <c r="K9581">
        <v>13</v>
      </c>
      <c r="L9581">
        <v>13.5</v>
      </c>
      <c r="N9581">
        <v>0.5</v>
      </c>
      <c r="O9581">
        <v>0.621</v>
      </c>
      <c r="R9581">
        <v>1.8015000000000001</v>
      </c>
    </row>
    <row r="9582" spans="1:18">
      <c r="A9582" t="s">
        <v>2083</v>
      </c>
      <c r="B9582" t="s">
        <v>2082</v>
      </c>
      <c r="D9582">
        <v>2021</v>
      </c>
      <c r="E9582" t="s">
        <v>510</v>
      </c>
      <c r="F9582" t="s">
        <v>2301</v>
      </c>
      <c r="G9582">
        <v>-33.111607999999997</v>
      </c>
      <c r="H9582">
        <v>137.990756</v>
      </c>
      <c r="I9582" t="s">
        <v>2332</v>
      </c>
      <c r="J9582" t="s">
        <v>2091</v>
      </c>
      <c r="K9582">
        <v>13.5</v>
      </c>
      <c r="L9582">
        <v>14</v>
      </c>
      <c r="N9582">
        <v>0.5</v>
      </c>
      <c r="O9582">
        <v>0.63170000000000004</v>
      </c>
      <c r="R9582">
        <v>1.8015000000000001</v>
      </c>
    </row>
    <row r="9583" spans="1:18">
      <c r="A9583" t="s">
        <v>2083</v>
      </c>
      <c r="B9583" t="s">
        <v>2082</v>
      </c>
      <c r="D9583">
        <v>2021</v>
      </c>
      <c r="E9583" t="s">
        <v>510</v>
      </c>
      <c r="F9583" t="s">
        <v>2301</v>
      </c>
      <c r="G9583">
        <v>-33.111607999999997</v>
      </c>
      <c r="H9583">
        <v>137.990756</v>
      </c>
      <c r="I9583" t="s">
        <v>2332</v>
      </c>
      <c r="J9583" t="s">
        <v>2091</v>
      </c>
      <c r="K9583">
        <v>14</v>
      </c>
      <c r="L9583">
        <v>14.5</v>
      </c>
      <c r="N9583">
        <v>0.5</v>
      </c>
      <c r="O9583">
        <v>0.71479999999999999</v>
      </c>
      <c r="R9583">
        <v>1.8015000000000001</v>
      </c>
    </row>
    <row r="9584" spans="1:18">
      <c r="A9584" t="s">
        <v>2083</v>
      </c>
      <c r="B9584" t="s">
        <v>2082</v>
      </c>
      <c r="D9584">
        <v>2021</v>
      </c>
      <c r="E9584" t="s">
        <v>510</v>
      </c>
      <c r="F9584" t="s">
        <v>2301</v>
      </c>
      <c r="G9584">
        <v>-33.111607999999997</v>
      </c>
      <c r="H9584">
        <v>137.990756</v>
      </c>
      <c r="I9584" t="s">
        <v>2332</v>
      </c>
      <c r="J9584" t="s">
        <v>2091</v>
      </c>
      <c r="K9584">
        <v>14.5</v>
      </c>
      <c r="L9584">
        <v>15</v>
      </c>
      <c r="N9584">
        <v>0.5</v>
      </c>
      <c r="O9584">
        <v>0.70979999999999999</v>
      </c>
      <c r="R9584">
        <v>1.8015000000000001</v>
      </c>
    </row>
    <row r="9585" spans="1:18">
      <c r="A9585" t="s">
        <v>2083</v>
      </c>
      <c r="B9585" t="s">
        <v>2082</v>
      </c>
      <c r="D9585">
        <v>2021</v>
      </c>
      <c r="E9585" t="s">
        <v>510</v>
      </c>
      <c r="F9585" t="s">
        <v>2301</v>
      </c>
      <c r="G9585">
        <v>-33.111607999999997</v>
      </c>
      <c r="H9585">
        <v>137.990756</v>
      </c>
      <c r="I9585" t="s">
        <v>2332</v>
      </c>
      <c r="J9585" t="s">
        <v>2091</v>
      </c>
      <c r="K9585">
        <v>15</v>
      </c>
      <c r="L9585">
        <v>15.5</v>
      </c>
      <c r="N9585">
        <v>0.5</v>
      </c>
      <c r="O9585">
        <v>0.72440000000000004</v>
      </c>
      <c r="R9585">
        <v>1.8015000000000001</v>
      </c>
    </row>
    <row r="9586" spans="1:18">
      <c r="A9586" t="s">
        <v>2083</v>
      </c>
      <c r="B9586" t="s">
        <v>2082</v>
      </c>
      <c r="D9586">
        <v>2021</v>
      </c>
      <c r="E9586" t="s">
        <v>510</v>
      </c>
      <c r="F9586" t="s">
        <v>2301</v>
      </c>
      <c r="G9586">
        <v>-33.111607999999997</v>
      </c>
      <c r="H9586">
        <v>137.990756</v>
      </c>
      <c r="I9586" t="s">
        <v>2332</v>
      </c>
      <c r="J9586" t="s">
        <v>2091</v>
      </c>
      <c r="K9586">
        <v>15.5</v>
      </c>
      <c r="L9586">
        <v>16</v>
      </c>
      <c r="N9586">
        <v>0.5</v>
      </c>
      <c r="O9586">
        <v>0.74519999999999997</v>
      </c>
      <c r="R9586">
        <v>1.4441999999999999</v>
      </c>
    </row>
    <row r="9587" spans="1:18">
      <c r="A9587" t="s">
        <v>2083</v>
      </c>
      <c r="B9587" t="s">
        <v>2082</v>
      </c>
      <c r="D9587">
        <v>2021</v>
      </c>
      <c r="E9587" t="s">
        <v>510</v>
      </c>
      <c r="F9587" t="s">
        <v>2301</v>
      </c>
      <c r="G9587">
        <v>-33.111607999999997</v>
      </c>
      <c r="H9587">
        <v>137.990756</v>
      </c>
      <c r="I9587" t="s">
        <v>2332</v>
      </c>
      <c r="J9587" t="s">
        <v>2091</v>
      </c>
      <c r="K9587">
        <v>16</v>
      </c>
      <c r="L9587">
        <v>16.5</v>
      </c>
      <c r="N9587">
        <v>0.5</v>
      </c>
      <c r="O9587">
        <v>0.55130000000000001</v>
      </c>
      <c r="R9587">
        <v>1.3492</v>
      </c>
    </row>
    <row r="9588" spans="1:18">
      <c r="A9588" t="s">
        <v>2083</v>
      </c>
      <c r="B9588" t="s">
        <v>2082</v>
      </c>
      <c r="D9588">
        <v>2021</v>
      </c>
      <c r="E9588" t="s">
        <v>510</v>
      </c>
      <c r="F9588" t="s">
        <v>2301</v>
      </c>
      <c r="G9588">
        <v>-33.111607999999997</v>
      </c>
      <c r="H9588">
        <v>137.990756</v>
      </c>
      <c r="I9588" t="s">
        <v>2332</v>
      </c>
      <c r="J9588" t="s">
        <v>2091</v>
      </c>
      <c r="K9588">
        <v>16.5</v>
      </c>
      <c r="L9588">
        <v>17</v>
      </c>
      <c r="N9588">
        <v>0.5</v>
      </c>
      <c r="O9588">
        <v>0.64500000000000002</v>
      </c>
      <c r="R9588">
        <v>1.3492</v>
      </c>
    </row>
    <row r="9589" spans="1:18">
      <c r="A9589" t="s">
        <v>2083</v>
      </c>
      <c r="B9589" t="s">
        <v>2082</v>
      </c>
      <c r="D9589">
        <v>2021</v>
      </c>
      <c r="E9589" t="s">
        <v>510</v>
      </c>
      <c r="F9589" t="s">
        <v>2301</v>
      </c>
      <c r="G9589">
        <v>-33.111607999999997</v>
      </c>
      <c r="H9589">
        <v>137.990756</v>
      </c>
      <c r="I9589" t="s">
        <v>2332</v>
      </c>
      <c r="J9589" t="s">
        <v>2091</v>
      </c>
      <c r="K9589">
        <v>17</v>
      </c>
      <c r="L9589">
        <v>17.5</v>
      </c>
      <c r="N9589">
        <v>0.5</v>
      </c>
      <c r="O9589">
        <v>0.66020000000000001</v>
      </c>
      <c r="R9589">
        <v>1.3492</v>
      </c>
    </row>
    <row r="9590" spans="1:18">
      <c r="A9590" t="s">
        <v>2083</v>
      </c>
      <c r="B9590" t="s">
        <v>2082</v>
      </c>
      <c r="D9590">
        <v>2021</v>
      </c>
      <c r="E9590" t="s">
        <v>510</v>
      </c>
      <c r="F9590" t="s">
        <v>2301</v>
      </c>
      <c r="G9590">
        <v>-33.111607999999997</v>
      </c>
      <c r="H9590">
        <v>137.990756</v>
      </c>
      <c r="I9590" t="s">
        <v>2332</v>
      </c>
      <c r="J9590" t="s">
        <v>2091</v>
      </c>
      <c r="K9590">
        <v>17.5</v>
      </c>
      <c r="L9590">
        <v>18</v>
      </c>
      <c r="N9590">
        <v>0.5</v>
      </c>
      <c r="O9590">
        <v>0.71599999999999997</v>
      </c>
      <c r="R9590">
        <v>1.3492</v>
      </c>
    </row>
    <row r="9591" spans="1:18">
      <c r="A9591" t="s">
        <v>2083</v>
      </c>
      <c r="B9591" t="s">
        <v>2082</v>
      </c>
      <c r="D9591">
        <v>2021</v>
      </c>
      <c r="E9591" t="s">
        <v>510</v>
      </c>
      <c r="F9591" t="s">
        <v>2301</v>
      </c>
      <c r="G9591">
        <v>-33.111607999999997</v>
      </c>
      <c r="H9591">
        <v>137.990756</v>
      </c>
      <c r="I9591" t="s">
        <v>2332</v>
      </c>
      <c r="J9591" t="s">
        <v>2091</v>
      </c>
      <c r="K9591">
        <v>18</v>
      </c>
      <c r="L9591">
        <v>18.5</v>
      </c>
      <c r="N9591">
        <v>0.5</v>
      </c>
      <c r="O9591">
        <v>0.69210000000000005</v>
      </c>
      <c r="R9591">
        <v>1.3492</v>
      </c>
    </row>
    <row r="9592" spans="1:18">
      <c r="A9592" t="s">
        <v>2083</v>
      </c>
      <c r="B9592" t="s">
        <v>2082</v>
      </c>
      <c r="D9592">
        <v>2021</v>
      </c>
      <c r="E9592" t="s">
        <v>510</v>
      </c>
      <c r="F9592" t="s">
        <v>2301</v>
      </c>
      <c r="G9592">
        <v>-33.111607999999997</v>
      </c>
      <c r="H9592">
        <v>137.990756</v>
      </c>
      <c r="I9592" t="s">
        <v>2332</v>
      </c>
      <c r="J9592" t="s">
        <v>2091</v>
      </c>
      <c r="K9592">
        <v>18.5</v>
      </c>
      <c r="L9592">
        <v>19</v>
      </c>
      <c r="N9592">
        <v>0.5</v>
      </c>
      <c r="O9592">
        <v>0.65429999999999999</v>
      </c>
      <c r="R9592">
        <v>1.3492</v>
      </c>
    </row>
    <row r="9593" spans="1:18">
      <c r="A9593" t="s">
        <v>2083</v>
      </c>
      <c r="B9593" t="s">
        <v>2082</v>
      </c>
      <c r="D9593">
        <v>2021</v>
      </c>
      <c r="E9593" t="s">
        <v>510</v>
      </c>
      <c r="F9593" t="s">
        <v>2301</v>
      </c>
      <c r="G9593">
        <v>-33.111607999999997</v>
      </c>
      <c r="H9593">
        <v>137.990756</v>
      </c>
      <c r="I9593" t="s">
        <v>2332</v>
      </c>
      <c r="J9593" t="s">
        <v>2091</v>
      </c>
      <c r="K9593">
        <v>19</v>
      </c>
      <c r="L9593">
        <v>19.5</v>
      </c>
      <c r="N9593">
        <v>0.5</v>
      </c>
      <c r="O9593">
        <v>0.62419999999999998</v>
      </c>
      <c r="R9593">
        <v>1.3492</v>
      </c>
    </row>
    <row r="9594" spans="1:18">
      <c r="A9594" t="s">
        <v>2083</v>
      </c>
      <c r="B9594" t="s">
        <v>2082</v>
      </c>
      <c r="D9594">
        <v>2021</v>
      </c>
      <c r="E9594" t="s">
        <v>510</v>
      </c>
      <c r="F9594" t="s">
        <v>2301</v>
      </c>
      <c r="G9594">
        <v>-33.111607999999997</v>
      </c>
      <c r="H9594">
        <v>137.990756</v>
      </c>
      <c r="I9594" t="s">
        <v>2332</v>
      </c>
      <c r="J9594" t="s">
        <v>2091</v>
      </c>
      <c r="K9594">
        <v>19.5</v>
      </c>
      <c r="L9594">
        <v>20</v>
      </c>
      <c r="N9594">
        <v>0.5</v>
      </c>
      <c r="O9594">
        <v>0.74329999999999996</v>
      </c>
      <c r="R9594">
        <v>1.2541</v>
      </c>
    </row>
    <row r="9595" spans="1:18">
      <c r="A9595" t="s">
        <v>2083</v>
      </c>
      <c r="B9595" t="s">
        <v>2082</v>
      </c>
      <c r="D9595">
        <v>2021</v>
      </c>
      <c r="E9595" t="s">
        <v>510</v>
      </c>
      <c r="F9595" t="s">
        <v>2301</v>
      </c>
      <c r="G9595">
        <v>-33.111607999999997</v>
      </c>
      <c r="H9595">
        <v>137.990756</v>
      </c>
      <c r="I9595" t="s">
        <v>2332</v>
      </c>
      <c r="J9595" t="s">
        <v>2091</v>
      </c>
      <c r="K9595">
        <v>20</v>
      </c>
      <c r="L9595">
        <v>21</v>
      </c>
      <c r="N9595">
        <v>1</v>
      </c>
      <c r="O9595">
        <v>0.69320000000000004</v>
      </c>
      <c r="R9595">
        <v>1.2725</v>
      </c>
    </row>
    <row r="9596" spans="1:18">
      <c r="A9596" t="s">
        <v>2083</v>
      </c>
      <c r="B9596" t="s">
        <v>2082</v>
      </c>
      <c r="D9596">
        <v>2021</v>
      </c>
      <c r="E9596" t="s">
        <v>510</v>
      </c>
      <c r="F9596" t="s">
        <v>2301</v>
      </c>
      <c r="G9596">
        <v>-33.111607999999997</v>
      </c>
      <c r="H9596">
        <v>137.990756</v>
      </c>
      <c r="I9596" t="s">
        <v>2332</v>
      </c>
      <c r="J9596" t="s">
        <v>2091</v>
      </c>
      <c r="K9596">
        <v>21</v>
      </c>
      <c r="L9596">
        <v>22</v>
      </c>
      <c r="N9596">
        <v>1</v>
      </c>
      <c r="O9596">
        <v>0.6552</v>
      </c>
      <c r="R9596">
        <v>1.2725</v>
      </c>
    </row>
    <row r="9597" spans="1:18">
      <c r="A9597" t="s">
        <v>2083</v>
      </c>
      <c r="B9597" t="s">
        <v>2082</v>
      </c>
      <c r="D9597">
        <v>2021</v>
      </c>
      <c r="E9597" t="s">
        <v>510</v>
      </c>
      <c r="F9597" t="s">
        <v>2301</v>
      </c>
      <c r="G9597">
        <v>-33.111607999999997</v>
      </c>
      <c r="H9597">
        <v>137.990756</v>
      </c>
      <c r="I9597" t="s">
        <v>2332</v>
      </c>
      <c r="J9597" t="s">
        <v>2091</v>
      </c>
      <c r="K9597">
        <v>22</v>
      </c>
      <c r="L9597">
        <v>23</v>
      </c>
      <c r="N9597">
        <v>1</v>
      </c>
      <c r="O9597">
        <v>0.65529999999999999</v>
      </c>
      <c r="R9597">
        <v>1.2725</v>
      </c>
    </row>
    <row r="9598" spans="1:18">
      <c r="A9598" t="s">
        <v>2083</v>
      </c>
      <c r="B9598" t="s">
        <v>2082</v>
      </c>
      <c r="D9598">
        <v>2021</v>
      </c>
      <c r="E9598" t="s">
        <v>510</v>
      </c>
      <c r="F9598" t="s">
        <v>2301</v>
      </c>
      <c r="G9598">
        <v>-33.111607999999997</v>
      </c>
      <c r="H9598">
        <v>137.990756</v>
      </c>
      <c r="I9598" t="s">
        <v>2332</v>
      </c>
      <c r="J9598" t="s">
        <v>2091</v>
      </c>
      <c r="K9598">
        <v>23</v>
      </c>
      <c r="L9598">
        <v>24</v>
      </c>
      <c r="N9598">
        <v>1</v>
      </c>
      <c r="O9598">
        <v>0.64600000000000002</v>
      </c>
      <c r="R9598">
        <v>1.2725</v>
      </c>
    </row>
    <row r="9599" spans="1:18">
      <c r="A9599" t="s">
        <v>2083</v>
      </c>
      <c r="B9599" t="s">
        <v>2082</v>
      </c>
      <c r="D9599">
        <v>2021</v>
      </c>
      <c r="E9599" t="s">
        <v>510</v>
      </c>
      <c r="F9599" t="s">
        <v>2301</v>
      </c>
      <c r="G9599">
        <v>-33.111607999999997</v>
      </c>
      <c r="H9599">
        <v>137.990756</v>
      </c>
      <c r="I9599" t="s">
        <v>2332</v>
      </c>
      <c r="J9599" t="s">
        <v>2091</v>
      </c>
      <c r="K9599">
        <v>24</v>
      </c>
      <c r="L9599">
        <v>25</v>
      </c>
      <c r="N9599">
        <v>1</v>
      </c>
      <c r="O9599">
        <v>0.67490000000000006</v>
      </c>
      <c r="R9599">
        <v>1.2725</v>
      </c>
    </row>
    <row r="9600" spans="1:18">
      <c r="A9600" t="s">
        <v>2083</v>
      </c>
      <c r="B9600" t="s">
        <v>2082</v>
      </c>
      <c r="D9600">
        <v>2021</v>
      </c>
      <c r="E9600" t="s">
        <v>510</v>
      </c>
      <c r="F9600" t="s">
        <v>2301</v>
      </c>
      <c r="G9600">
        <v>-33.111607999999997</v>
      </c>
      <c r="H9600">
        <v>137.990756</v>
      </c>
      <c r="I9600" t="s">
        <v>2332</v>
      </c>
      <c r="J9600" t="s">
        <v>2091</v>
      </c>
      <c r="K9600">
        <v>25</v>
      </c>
      <c r="L9600">
        <v>26</v>
      </c>
      <c r="N9600">
        <v>1</v>
      </c>
      <c r="O9600">
        <v>0.69230000000000003</v>
      </c>
      <c r="R9600">
        <v>1.2725</v>
      </c>
    </row>
    <row r="9601" spans="1:18">
      <c r="A9601" t="s">
        <v>2083</v>
      </c>
      <c r="B9601" t="s">
        <v>2082</v>
      </c>
      <c r="D9601">
        <v>2021</v>
      </c>
      <c r="E9601" t="s">
        <v>510</v>
      </c>
      <c r="F9601" t="s">
        <v>2301</v>
      </c>
      <c r="G9601">
        <v>-33.111607999999997</v>
      </c>
      <c r="H9601">
        <v>137.990756</v>
      </c>
      <c r="I9601" t="s">
        <v>2332</v>
      </c>
      <c r="J9601" t="s">
        <v>2091</v>
      </c>
      <c r="K9601">
        <v>26</v>
      </c>
      <c r="L9601">
        <v>27</v>
      </c>
      <c r="N9601">
        <v>1</v>
      </c>
      <c r="O9601">
        <v>0.64490000000000003</v>
      </c>
      <c r="R9601">
        <v>1.2725</v>
      </c>
    </row>
    <row r="9602" spans="1:18">
      <c r="A9602" t="s">
        <v>2083</v>
      </c>
      <c r="B9602" t="s">
        <v>2082</v>
      </c>
      <c r="D9602">
        <v>2021</v>
      </c>
      <c r="E9602" t="s">
        <v>510</v>
      </c>
      <c r="F9602" t="s">
        <v>2301</v>
      </c>
      <c r="G9602">
        <v>-33.111607999999997</v>
      </c>
      <c r="H9602">
        <v>137.990756</v>
      </c>
      <c r="I9602" t="s">
        <v>2332</v>
      </c>
      <c r="J9602" t="s">
        <v>2091</v>
      </c>
      <c r="K9602">
        <v>27</v>
      </c>
      <c r="L9602">
        <v>28</v>
      </c>
      <c r="N9602">
        <v>1</v>
      </c>
      <c r="O9602">
        <v>0.67430000000000001</v>
      </c>
      <c r="R9602">
        <v>1.2725</v>
      </c>
    </row>
    <row r="9603" spans="1:18">
      <c r="A9603" t="s">
        <v>2083</v>
      </c>
      <c r="B9603" t="s">
        <v>2082</v>
      </c>
      <c r="D9603">
        <v>2021</v>
      </c>
      <c r="E9603" t="s">
        <v>510</v>
      </c>
      <c r="F9603" t="s">
        <v>2301</v>
      </c>
      <c r="G9603">
        <v>-33.111607999999997</v>
      </c>
      <c r="H9603">
        <v>137.990756</v>
      </c>
      <c r="I9603" t="s">
        <v>2332</v>
      </c>
      <c r="J9603" t="s">
        <v>2091</v>
      </c>
      <c r="K9603">
        <v>28</v>
      </c>
      <c r="L9603">
        <v>29</v>
      </c>
      <c r="N9603">
        <v>1</v>
      </c>
      <c r="O9603">
        <v>0.67720000000000002</v>
      </c>
      <c r="R9603">
        <v>1.2725</v>
      </c>
    </row>
    <row r="9604" spans="1:18">
      <c r="A9604" t="s">
        <v>2083</v>
      </c>
      <c r="B9604" t="s">
        <v>2082</v>
      </c>
      <c r="D9604">
        <v>2021</v>
      </c>
      <c r="E9604" t="s">
        <v>510</v>
      </c>
      <c r="F9604" t="s">
        <v>2301</v>
      </c>
      <c r="G9604">
        <v>-33.111607999999997</v>
      </c>
      <c r="H9604">
        <v>137.990756</v>
      </c>
      <c r="I9604" t="s">
        <v>2332</v>
      </c>
      <c r="J9604" t="s">
        <v>2091</v>
      </c>
      <c r="K9604">
        <v>29</v>
      </c>
      <c r="L9604">
        <v>30</v>
      </c>
      <c r="N9604">
        <v>1</v>
      </c>
      <c r="O9604">
        <v>0.62319999999999998</v>
      </c>
      <c r="R9604">
        <v>1.2908999999999999</v>
      </c>
    </row>
    <row r="9605" spans="1:18">
      <c r="A9605" t="s">
        <v>2083</v>
      </c>
      <c r="B9605" t="s">
        <v>2082</v>
      </c>
      <c r="D9605">
        <v>2021</v>
      </c>
      <c r="E9605" t="s">
        <v>510</v>
      </c>
      <c r="F9605" t="s">
        <v>2301</v>
      </c>
      <c r="G9605">
        <v>-33.111607999999997</v>
      </c>
      <c r="H9605">
        <v>137.990756</v>
      </c>
      <c r="I9605" t="s">
        <v>2332</v>
      </c>
      <c r="J9605" t="s">
        <v>2091</v>
      </c>
      <c r="K9605">
        <v>30</v>
      </c>
      <c r="L9605">
        <v>31</v>
      </c>
      <c r="N9605">
        <v>1</v>
      </c>
      <c r="O9605">
        <v>0.61860000000000004</v>
      </c>
      <c r="R9605">
        <v>1.2492000000000001</v>
      </c>
    </row>
    <row r="9606" spans="1:18">
      <c r="A9606" t="s">
        <v>2083</v>
      </c>
      <c r="B9606" t="s">
        <v>2082</v>
      </c>
      <c r="D9606">
        <v>2021</v>
      </c>
      <c r="E9606" t="s">
        <v>510</v>
      </c>
      <c r="F9606" t="s">
        <v>2301</v>
      </c>
      <c r="G9606">
        <v>-33.111607999999997</v>
      </c>
      <c r="H9606">
        <v>137.990756</v>
      </c>
      <c r="I9606" t="s">
        <v>2332</v>
      </c>
      <c r="J9606" t="s">
        <v>2091</v>
      </c>
      <c r="K9606">
        <v>31</v>
      </c>
      <c r="L9606">
        <v>32</v>
      </c>
      <c r="N9606">
        <v>1</v>
      </c>
      <c r="O9606">
        <v>0.72199999999999998</v>
      </c>
      <c r="R9606">
        <v>1.2492000000000001</v>
      </c>
    </row>
    <row r="9607" spans="1:18">
      <c r="A9607" t="s">
        <v>2083</v>
      </c>
      <c r="B9607" t="s">
        <v>2082</v>
      </c>
      <c r="D9607">
        <v>2021</v>
      </c>
      <c r="E9607" t="s">
        <v>510</v>
      </c>
      <c r="F9607" t="s">
        <v>2301</v>
      </c>
      <c r="G9607">
        <v>-33.111607999999997</v>
      </c>
      <c r="H9607">
        <v>137.990756</v>
      </c>
      <c r="I9607" t="s">
        <v>2332</v>
      </c>
      <c r="J9607" t="s">
        <v>2091</v>
      </c>
      <c r="K9607">
        <v>32</v>
      </c>
      <c r="L9607">
        <v>33</v>
      </c>
      <c r="N9607">
        <v>1</v>
      </c>
      <c r="O9607">
        <v>0.74490000000000001</v>
      </c>
      <c r="R9607">
        <v>1.2492000000000001</v>
      </c>
    </row>
    <row r="9608" spans="1:18">
      <c r="A9608" t="s">
        <v>2083</v>
      </c>
      <c r="B9608" t="s">
        <v>2082</v>
      </c>
      <c r="D9608">
        <v>2021</v>
      </c>
      <c r="E9608" t="s">
        <v>510</v>
      </c>
      <c r="F9608" t="s">
        <v>2301</v>
      </c>
      <c r="G9608">
        <v>-33.111607999999997</v>
      </c>
      <c r="H9608">
        <v>137.990756</v>
      </c>
      <c r="I9608" t="s">
        <v>2332</v>
      </c>
      <c r="J9608" t="s">
        <v>2091</v>
      </c>
      <c r="K9608">
        <v>33</v>
      </c>
      <c r="L9608">
        <v>34</v>
      </c>
      <c r="N9608">
        <v>1</v>
      </c>
      <c r="O9608">
        <v>0.87460000000000004</v>
      </c>
      <c r="R9608">
        <v>1.2492000000000001</v>
      </c>
    </row>
    <row r="9609" spans="1:18">
      <c r="A9609" t="s">
        <v>2083</v>
      </c>
      <c r="B9609" t="s">
        <v>2082</v>
      </c>
      <c r="D9609">
        <v>2021</v>
      </c>
      <c r="E9609" t="s">
        <v>510</v>
      </c>
      <c r="F9609" t="s">
        <v>2301</v>
      </c>
      <c r="G9609">
        <v>-33.111607999999997</v>
      </c>
      <c r="H9609">
        <v>137.990756</v>
      </c>
      <c r="I9609" t="s">
        <v>2332</v>
      </c>
      <c r="J9609" t="s">
        <v>2091</v>
      </c>
      <c r="K9609">
        <v>34</v>
      </c>
      <c r="L9609">
        <v>35</v>
      </c>
      <c r="N9609">
        <v>1</v>
      </c>
      <c r="O9609">
        <v>0.91220000000000001</v>
      </c>
      <c r="R9609">
        <v>1.2492000000000001</v>
      </c>
    </row>
    <row r="9610" spans="1:18">
      <c r="A9610" t="s">
        <v>2083</v>
      </c>
      <c r="B9610" t="s">
        <v>2082</v>
      </c>
      <c r="D9610">
        <v>2021</v>
      </c>
      <c r="E9610" t="s">
        <v>510</v>
      </c>
      <c r="F9610" t="s">
        <v>2301</v>
      </c>
      <c r="G9610">
        <v>-33.111607999999997</v>
      </c>
      <c r="H9610">
        <v>137.990756</v>
      </c>
      <c r="I9610" t="s">
        <v>2332</v>
      </c>
      <c r="J9610" t="s">
        <v>2091</v>
      </c>
      <c r="K9610">
        <v>35</v>
      </c>
      <c r="L9610">
        <v>36</v>
      </c>
      <c r="N9610">
        <v>1</v>
      </c>
      <c r="O9610">
        <v>0.62880000000000003</v>
      </c>
      <c r="R9610">
        <v>1.2492000000000001</v>
      </c>
    </row>
    <row r="9611" spans="1:18">
      <c r="A9611" t="s">
        <v>2083</v>
      </c>
      <c r="B9611" t="s">
        <v>2082</v>
      </c>
      <c r="D9611">
        <v>2021</v>
      </c>
      <c r="E9611" t="s">
        <v>510</v>
      </c>
      <c r="F9611" t="s">
        <v>2301</v>
      </c>
      <c r="G9611">
        <v>-33.111607999999997</v>
      </c>
      <c r="H9611">
        <v>137.990756</v>
      </c>
      <c r="I9611" t="s">
        <v>2332</v>
      </c>
      <c r="J9611" t="s">
        <v>2091</v>
      </c>
      <c r="K9611">
        <v>36</v>
      </c>
      <c r="L9611">
        <v>37</v>
      </c>
      <c r="N9611">
        <v>1</v>
      </c>
      <c r="O9611">
        <v>0.70589999999999997</v>
      </c>
      <c r="R9611">
        <v>1.2075</v>
      </c>
    </row>
    <row r="9612" spans="1:18">
      <c r="A9612" t="s">
        <v>2083</v>
      </c>
      <c r="B9612" t="s">
        <v>2082</v>
      </c>
      <c r="D9612">
        <v>2021</v>
      </c>
      <c r="E9612" t="s">
        <v>510</v>
      </c>
      <c r="F9612" t="s">
        <v>2301</v>
      </c>
      <c r="G9612">
        <v>-33.111607999999997</v>
      </c>
      <c r="H9612">
        <v>137.990756</v>
      </c>
      <c r="I9612" t="s">
        <v>2332</v>
      </c>
      <c r="J9612" t="s">
        <v>2091</v>
      </c>
      <c r="K9612">
        <v>37</v>
      </c>
      <c r="L9612">
        <v>39</v>
      </c>
      <c r="N9612">
        <v>2</v>
      </c>
      <c r="O9612">
        <v>0.70450000000000002</v>
      </c>
    </row>
    <row r="9613" spans="1:18">
      <c r="A9613" t="s">
        <v>2083</v>
      </c>
      <c r="B9613" t="s">
        <v>2082</v>
      </c>
      <c r="D9613">
        <v>2021</v>
      </c>
      <c r="E9613" t="s">
        <v>510</v>
      </c>
      <c r="F9613" t="s">
        <v>2301</v>
      </c>
      <c r="G9613">
        <v>-33.131157999999999</v>
      </c>
      <c r="H9613">
        <v>137.95745299999999</v>
      </c>
      <c r="I9613" t="s">
        <v>2332</v>
      </c>
      <c r="J9613" t="s">
        <v>2090</v>
      </c>
      <c r="K9613">
        <v>0</v>
      </c>
      <c r="L9613">
        <v>0.5</v>
      </c>
      <c r="N9613">
        <v>0.5</v>
      </c>
      <c r="O9613">
        <v>0.39539999999999997</v>
      </c>
      <c r="R9613">
        <v>3.1006999999999998</v>
      </c>
    </row>
    <row r="9614" spans="1:18">
      <c r="A9614" t="s">
        <v>2083</v>
      </c>
      <c r="B9614" t="s">
        <v>2082</v>
      </c>
      <c r="D9614">
        <v>2021</v>
      </c>
      <c r="E9614" t="s">
        <v>510</v>
      </c>
      <c r="F9614" t="s">
        <v>2301</v>
      </c>
      <c r="G9614">
        <v>-33.131157999999999</v>
      </c>
      <c r="H9614">
        <v>137.95745299999999</v>
      </c>
      <c r="I9614" t="s">
        <v>2332</v>
      </c>
      <c r="J9614" t="s">
        <v>2090</v>
      </c>
      <c r="K9614">
        <v>0.5</v>
      </c>
      <c r="L9614">
        <v>1</v>
      </c>
      <c r="N9614">
        <v>0.5</v>
      </c>
      <c r="O9614">
        <v>0.25940000000000002</v>
      </c>
      <c r="R9614">
        <v>3.1238999999999999</v>
      </c>
    </row>
    <row r="9615" spans="1:18">
      <c r="A9615" t="s">
        <v>2083</v>
      </c>
      <c r="B9615" t="s">
        <v>2082</v>
      </c>
      <c r="D9615">
        <v>2021</v>
      </c>
      <c r="E9615" t="s">
        <v>510</v>
      </c>
      <c r="F9615" t="s">
        <v>2301</v>
      </c>
      <c r="G9615">
        <v>-33.131157999999999</v>
      </c>
      <c r="H9615">
        <v>137.95745299999999</v>
      </c>
      <c r="I9615" t="s">
        <v>2332</v>
      </c>
      <c r="J9615" t="s">
        <v>2090</v>
      </c>
      <c r="K9615">
        <v>1</v>
      </c>
      <c r="L9615">
        <v>1.5</v>
      </c>
      <c r="N9615">
        <v>0.5</v>
      </c>
      <c r="O9615">
        <v>0.31159999999999999</v>
      </c>
      <c r="R9615">
        <v>3.1238999999999999</v>
      </c>
    </row>
    <row r="9616" spans="1:18">
      <c r="A9616" t="s">
        <v>2083</v>
      </c>
      <c r="B9616" t="s">
        <v>2082</v>
      </c>
      <c r="D9616">
        <v>2021</v>
      </c>
      <c r="E9616" t="s">
        <v>510</v>
      </c>
      <c r="F9616" t="s">
        <v>2301</v>
      </c>
      <c r="G9616">
        <v>-33.131157999999999</v>
      </c>
      <c r="H9616">
        <v>137.95745299999999</v>
      </c>
      <c r="I9616" t="s">
        <v>2332</v>
      </c>
      <c r="J9616" t="s">
        <v>2090</v>
      </c>
      <c r="K9616">
        <v>1.5</v>
      </c>
      <c r="L9616">
        <v>2</v>
      </c>
      <c r="N9616">
        <v>0.5</v>
      </c>
      <c r="O9616">
        <v>0.46850000000000003</v>
      </c>
      <c r="R9616">
        <v>3.1471</v>
      </c>
    </row>
    <row r="9617" spans="1:18">
      <c r="A9617" t="s">
        <v>2083</v>
      </c>
      <c r="B9617" t="s">
        <v>2082</v>
      </c>
      <c r="D9617">
        <v>2021</v>
      </c>
      <c r="E9617" t="s">
        <v>510</v>
      </c>
      <c r="F9617" t="s">
        <v>2301</v>
      </c>
      <c r="G9617">
        <v>-33.131157999999999</v>
      </c>
      <c r="H9617">
        <v>137.95745299999999</v>
      </c>
      <c r="I9617" t="s">
        <v>2332</v>
      </c>
      <c r="J9617" t="s">
        <v>2090</v>
      </c>
      <c r="K9617">
        <v>2</v>
      </c>
      <c r="L9617">
        <v>2.5</v>
      </c>
      <c r="N9617">
        <v>0.5</v>
      </c>
      <c r="O9617">
        <v>0.33429999999999999</v>
      </c>
      <c r="R9617">
        <v>3.1899000000000002</v>
      </c>
    </row>
    <row r="9618" spans="1:18">
      <c r="A9618" t="s">
        <v>2083</v>
      </c>
      <c r="B9618" t="s">
        <v>2082</v>
      </c>
      <c r="D9618">
        <v>2021</v>
      </c>
      <c r="E9618" t="s">
        <v>510</v>
      </c>
      <c r="F9618" t="s">
        <v>2301</v>
      </c>
      <c r="G9618">
        <v>-33.131157999999999</v>
      </c>
      <c r="H9618">
        <v>137.95745299999999</v>
      </c>
      <c r="I9618" t="s">
        <v>2332</v>
      </c>
      <c r="J9618" t="s">
        <v>2090</v>
      </c>
      <c r="K9618">
        <v>2.5</v>
      </c>
      <c r="L9618">
        <v>3</v>
      </c>
      <c r="N9618">
        <v>0.5</v>
      </c>
      <c r="O9618">
        <v>0.42130000000000001</v>
      </c>
      <c r="R9618">
        <v>3.1899000000000002</v>
      </c>
    </row>
    <row r="9619" spans="1:18">
      <c r="A9619" t="s">
        <v>2083</v>
      </c>
      <c r="B9619" t="s">
        <v>2082</v>
      </c>
      <c r="D9619">
        <v>2021</v>
      </c>
      <c r="E9619" t="s">
        <v>510</v>
      </c>
      <c r="F9619" t="s">
        <v>2301</v>
      </c>
      <c r="G9619">
        <v>-33.131157999999999</v>
      </c>
      <c r="H9619">
        <v>137.95745299999999</v>
      </c>
      <c r="I9619" t="s">
        <v>2332</v>
      </c>
      <c r="J9619" t="s">
        <v>2090</v>
      </c>
      <c r="K9619">
        <v>3</v>
      </c>
      <c r="L9619">
        <v>3.5</v>
      </c>
      <c r="N9619">
        <v>0.5</v>
      </c>
      <c r="O9619">
        <v>0.39150000000000001</v>
      </c>
      <c r="R9619">
        <v>3.2326000000000001</v>
      </c>
    </row>
    <row r="9620" spans="1:18">
      <c r="A9620" t="s">
        <v>2083</v>
      </c>
      <c r="B9620" t="s">
        <v>2082</v>
      </c>
      <c r="D9620">
        <v>2021</v>
      </c>
      <c r="E9620" t="s">
        <v>510</v>
      </c>
      <c r="F9620" t="s">
        <v>2301</v>
      </c>
      <c r="G9620">
        <v>-33.131157999999999</v>
      </c>
      <c r="H9620">
        <v>137.95745299999999</v>
      </c>
      <c r="I9620" t="s">
        <v>2332</v>
      </c>
      <c r="J9620" t="s">
        <v>2090</v>
      </c>
      <c r="K9620">
        <v>3.5</v>
      </c>
      <c r="L9620">
        <v>4</v>
      </c>
      <c r="N9620">
        <v>0.5</v>
      </c>
      <c r="O9620">
        <v>0.4743</v>
      </c>
      <c r="R9620">
        <v>3.1610999999999998</v>
      </c>
    </row>
    <row r="9621" spans="1:18">
      <c r="A9621" t="s">
        <v>2083</v>
      </c>
      <c r="B9621" t="s">
        <v>2082</v>
      </c>
      <c r="D9621">
        <v>2021</v>
      </c>
      <c r="E9621" t="s">
        <v>510</v>
      </c>
      <c r="F9621" t="s">
        <v>2301</v>
      </c>
      <c r="G9621">
        <v>-33.131157999999999</v>
      </c>
      <c r="H9621">
        <v>137.95745299999999</v>
      </c>
      <c r="I9621" t="s">
        <v>2332</v>
      </c>
      <c r="J9621" t="s">
        <v>2090</v>
      </c>
      <c r="K9621">
        <v>4</v>
      </c>
      <c r="L9621">
        <v>4.5</v>
      </c>
      <c r="N9621">
        <v>0.5</v>
      </c>
      <c r="O9621">
        <v>0.50019999999999998</v>
      </c>
      <c r="R9621">
        <v>3.1610999999999998</v>
      </c>
    </row>
    <row r="9622" spans="1:18">
      <c r="A9622" t="s">
        <v>2083</v>
      </c>
      <c r="B9622" t="s">
        <v>2082</v>
      </c>
      <c r="D9622">
        <v>2021</v>
      </c>
      <c r="E9622" t="s">
        <v>510</v>
      </c>
      <c r="F9622" t="s">
        <v>2301</v>
      </c>
      <c r="G9622">
        <v>-33.131157999999999</v>
      </c>
      <c r="H9622">
        <v>137.95745299999999</v>
      </c>
      <c r="I9622" t="s">
        <v>2332</v>
      </c>
      <c r="J9622" t="s">
        <v>2090</v>
      </c>
      <c r="K9622">
        <v>4.5</v>
      </c>
      <c r="L9622">
        <v>5</v>
      </c>
      <c r="N9622">
        <v>0.5</v>
      </c>
      <c r="O9622">
        <v>0.55510000000000004</v>
      </c>
      <c r="R9622">
        <v>3.0897000000000001</v>
      </c>
    </row>
    <row r="9623" spans="1:18">
      <c r="A9623" t="s">
        <v>2083</v>
      </c>
      <c r="B9623" t="s">
        <v>2082</v>
      </c>
      <c r="D9623">
        <v>2021</v>
      </c>
      <c r="E9623" t="s">
        <v>510</v>
      </c>
      <c r="F9623" t="s">
        <v>2301</v>
      </c>
      <c r="G9623">
        <v>-33.131157999999999</v>
      </c>
      <c r="H9623">
        <v>137.95745299999999</v>
      </c>
      <c r="I9623" t="s">
        <v>2332</v>
      </c>
      <c r="J9623" t="s">
        <v>2090</v>
      </c>
      <c r="K9623">
        <v>5</v>
      </c>
      <c r="L9623">
        <v>5.5</v>
      </c>
      <c r="N9623">
        <v>0.5</v>
      </c>
      <c r="O9623">
        <v>0.4158</v>
      </c>
      <c r="R9623">
        <v>3.9946999999999999</v>
      </c>
    </row>
    <row r="9624" spans="1:18">
      <c r="A9624" t="s">
        <v>2083</v>
      </c>
      <c r="B9624" t="s">
        <v>2082</v>
      </c>
      <c r="D9624">
        <v>2021</v>
      </c>
      <c r="E9624" t="s">
        <v>510</v>
      </c>
      <c r="F9624" t="s">
        <v>2301</v>
      </c>
      <c r="G9624">
        <v>-33.131157999999999</v>
      </c>
      <c r="H9624">
        <v>137.95745299999999</v>
      </c>
      <c r="I9624" t="s">
        <v>2332</v>
      </c>
      <c r="J9624" t="s">
        <v>2090</v>
      </c>
      <c r="K9624">
        <v>5.5</v>
      </c>
      <c r="L9624">
        <v>6</v>
      </c>
      <c r="N9624">
        <v>0.5</v>
      </c>
      <c r="O9624">
        <v>0.44800000000000001</v>
      </c>
      <c r="R9624">
        <v>3.9946999999999999</v>
      </c>
    </row>
    <row r="9625" spans="1:18">
      <c r="A9625" t="s">
        <v>2083</v>
      </c>
      <c r="B9625" t="s">
        <v>2082</v>
      </c>
      <c r="D9625">
        <v>2021</v>
      </c>
      <c r="E9625" t="s">
        <v>510</v>
      </c>
      <c r="F9625" t="s">
        <v>2301</v>
      </c>
      <c r="G9625">
        <v>-33.131157999999999</v>
      </c>
      <c r="H9625">
        <v>137.95745299999999</v>
      </c>
      <c r="I9625" t="s">
        <v>2332</v>
      </c>
      <c r="J9625" t="s">
        <v>2090</v>
      </c>
      <c r="K9625">
        <v>6</v>
      </c>
      <c r="L9625">
        <v>6.5</v>
      </c>
      <c r="N9625">
        <v>0.5</v>
      </c>
      <c r="O9625">
        <v>0.47460000000000002</v>
      </c>
      <c r="R9625">
        <v>4.8997999999999999</v>
      </c>
    </row>
    <row r="9626" spans="1:18">
      <c r="A9626" t="s">
        <v>2083</v>
      </c>
      <c r="B9626" t="s">
        <v>2082</v>
      </c>
      <c r="D9626">
        <v>2021</v>
      </c>
      <c r="E9626" t="s">
        <v>510</v>
      </c>
      <c r="F9626" t="s">
        <v>2301</v>
      </c>
      <c r="G9626">
        <v>-33.131157999999999</v>
      </c>
      <c r="H9626">
        <v>137.95745299999999</v>
      </c>
      <c r="I9626" t="s">
        <v>2332</v>
      </c>
      <c r="J9626" t="s">
        <v>2090</v>
      </c>
      <c r="K9626">
        <v>6.5</v>
      </c>
      <c r="L9626">
        <v>7</v>
      </c>
      <c r="N9626">
        <v>0.5</v>
      </c>
      <c r="O9626">
        <v>0.4945</v>
      </c>
      <c r="R9626">
        <v>3.3656999999999999</v>
      </c>
    </row>
    <row r="9627" spans="1:18">
      <c r="A9627" t="s">
        <v>2083</v>
      </c>
      <c r="B9627" t="s">
        <v>2082</v>
      </c>
      <c r="D9627">
        <v>2021</v>
      </c>
      <c r="E9627" t="s">
        <v>510</v>
      </c>
      <c r="F9627" t="s">
        <v>2301</v>
      </c>
      <c r="G9627">
        <v>-33.131157999999999</v>
      </c>
      <c r="H9627">
        <v>137.95745299999999</v>
      </c>
      <c r="I9627" t="s">
        <v>2332</v>
      </c>
      <c r="J9627" t="s">
        <v>2090</v>
      </c>
      <c r="K9627">
        <v>7</v>
      </c>
      <c r="L9627">
        <v>7.5</v>
      </c>
      <c r="N9627">
        <v>0.5</v>
      </c>
      <c r="O9627">
        <v>0.62270000000000003</v>
      </c>
      <c r="R9627">
        <v>3.3656999999999999</v>
      </c>
    </row>
    <row r="9628" spans="1:18">
      <c r="A9628" t="s">
        <v>2083</v>
      </c>
      <c r="B9628" t="s">
        <v>2082</v>
      </c>
      <c r="D9628">
        <v>2021</v>
      </c>
      <c r="E9628" t="s">
        <v>510</v>
      </c>
      <c r="F9628" t="s">
        <v>2301</v>
      </c>
      <c r="G9628">
        <v>-33.131157999999999</v>
      </c>
      <c r="H9628">
        <v>137.95745299999999</v>
      </c>
      <c r="I9628" t="s">
        <v>2332</v>
      </c>
      <c r="J9628" t="s">
        <v>2090</v>
      </c>
      <c r="K9628">
        <v>7.5</v>
      </c>
      <c r="L9628">
        <v>8</v>
      </c>
      <c r="N9628">
        <v>0.5</v>
      </c>
      <c r="O9628">
        <v>0.67469999999999997</v>
      </c>
      <c r="R9628">
        <v>3.3656999999999999</v>
      </c>
    </row>
    <row r="9629" spans="1:18">
      <c r="A9629" t="s">
        <v>2083</v>
      </c>
      <c r="B9629" t="s">
        <v>2082</v>
      </c>
      <c r="D9629">
        <v>2021</v>
      </c>
      <c r="E9629" t="s">
        <v>510</v>
      </c>
      <c r="F9629" t="s">
        <v>2301</v>
      </c>
      <c r="G9629">
        <v>-33.131157999999999</v>
      </c>
      <c r="H9629">
        <v>137.95745299999999</v>
      </c>
      <c r="I9629" t="s">
        <v>2332</v>
      </c>
      <c r="J9629" t="s">
        <v>2090</v>
      </c>
      <c r="K9629">
        <v>8</v>
      </c>
      <c r="L9629">
        <v>8.5</v>
      </c>
      <c r="N9629">
        <v>0.5</v>
      </c>
      <c r="O9629">
        <v>0.55520000000000003</v>
      </c>
      <c r="R9629">
        <v>1.8315999999999999</v>
      </c>
    </row>
    <row r="9630" spans="1:18">
      <c r="A9630" t="s">
        <v>2083</v>
      </c>
      <c r="B9630" t="s">
        <v>2082</v>
      </c>
      <c r="D9630">
        <v>2021</v>
      </c>
      <c r="E9630" t="s">
        <v>510</v>
      </c>
      <c r="F9630" t="s">
        <v>2301</v>
      </c>
      <c r="G9630">
        <v>-33.131157999999999</v>
      </c>
      <c r="H9630">
        <v>137.95745299999999</v>
      </c>
      <c r="I9630" t="s">
        <v>2332</v>
      </c>
      <c r="J9630" t="s">
        <v>2090</v>
      </c>
      <c r="K9630">
        <v>8.5</v>
      </c>
      <c r="L9630">
        <v>9</v>
      </c>
      <c r="N9630">
        <v>0.5</v>
      </c>
      <c r="O9630">
        <v>0.54949999999999999</v>
      </c>
      <c r="R9630">
        <v>1.6420999999999999</v>
      </c>
    </row>
    <row r="9631" spans="1:18">
      <c r="A9631" t="s">
        <v>2083</v>
      </c>
      <c r="B9631" t="s">
        <v>2082</v>
      </c>
      <c r="D9631">
        <v>2021</v>
      </c>
      <c r="E9631" t="s">
        <v>510</v>
      </c>
      <c r="F9631" t="s">
        <v>2301</v>
      </c>
      <c r="G9631">
        <v>-33.131157999999999</v>
      </c>
      <c r="H9631">
        <v>137.95745299999999</v>
      </c>
      <c r="I9631" t="s">
        <v>2332</v>
      </c>
      <c r="J9631" t="s">
        <v>2090</v>
      </c>
      <c r="K9631">
        <v>9</v>
      </c>
      <c r="L9631">
        <v>9.5</v>
      </c>
      <c r="N9631">
        <v>0.5</v>
      </c>
      <c r="O9631">
        <v>0.57779999999999998</v>
      </c>
      <c r="R9631">
        <v>1.6420999999999999</v>
      </c>
    </row>
    <row r="9632" spans="1:18">
      <c r="A9632" t="s">
        <v>2083</v>
      </c>
      <c r="B9632" t="s">
        <v>2082</v>
      </c>
      <c r="D9632">
        <v>2021</v>
      </c>
      <c r="E9632" t="s">
        <v>510</v>
      </c>
      <c r="F9632" t="s">
        <v>2301</v>
      </c>
      <c r="G9632">
        <v>-33.131157999999999</v>
      </c>
      <c r="H9632">
        <v>137.95745299999999</v>
      </c>
      <c r="I9632" t="s">
        <v>2332</v>
      </c>
      <c r="J9632" t="s">
        <v>2090</v>
      </c>
      <c r="K9632">
        <v>9.5</v>
      </c>
      <c r="L9632">
        <v>10</v>
      </c>
      <c r="N9632">
        <v>0.5</v>
      </c>
      <c r="O9632">
        <v>0.71640000000000004</v>
      </c>
      <c r="R9632">
        <v>1.6420999999999999</v>
      </c>
    </row>
    <row r="9633" spans="1:18">
      <c r="A9633" t="s">
        <v>2083</v>
      </c>
      <c r="B9633" t="s">
        <v>2082</v>
      </c>
      <c r="D9633">
        <v>2021</v>
      </c>
      <c r="E9633" t="s">
        <v>510</v>
      </c>
      <c r="F9633" t="s">
        <v>2301</v>
      </c>
      <c r="G9633">
        <v>-33.131157999999999</v>
      </c>
      <c r="H9633">
        <v>137.95745299999999</v>
      </c>
      <c r="I9633" t="s">
        <v>2332</v>
      </c>
      <c r="J9633" t="s">
        <v>2090</v>
      </c>
      <c r="K9633">
        <v>10</v>
      </c>
      <c r="L9633">
        <v>10.5</v>
      </c>
      <c r="N9633">
        <v>0.5</v>
      </c>
      <c r="O9633">
        <v>0.65900000000000003</v>
      </c>
      <c r="R9633">
        <v>1.4525999999999999</v>
      </c>
    </row>
    <row r="9634" spans="1:18">
      <c r="A9634" t="s">
        <v>2083</v>
      </c>
      <c r="B9634" t="s">
        <v>2082</v>
      </c>
      <c r="D9634">
        <v>2021</v>
      </c>
      <c r="E9634" t="s">
        <v>510</v>
      </c>
      <c r="F9634" t="s">
        <v>2301</v>
      </c>
      <c r="G9634">
        <v>-33.131157999999999</v>
      </c>
      <c r="H9634">
        <v>137.95745299999999</v>
      </c>
      <c r="I9634" t="s">
        <v>2332</v>
      </c>
      <c r="J9634" t="s">
        <v>2090</v>
      </c>
      <c r="K9634">
        <v>10.5</v>
      </c>
      <c r="L9634">
        <v>11</v>
      </c>
      <c r="N9634">
        <v>0.5</v>
      </c>
      <c r="O9634">
        <v>0.65529999999999999</v>
      </c>
      <c r="R9634">
        <v>1.5362</v>
      </c>
    </row>
    <row r="9635" spans="1:18">
      <c r="A9635" t="s">
        <v>2083</v>
      </c>
      <c r="B9635" t="s">
        <v>2082</v>
      </c>
      <c r="D9635">
        <v>2021</v>
      </c>
      <c r="E9635" t="s">
        <v>510</v>
      </c>
      <c r="F9635" t="s">
        <v>2301</v>
      </c>
      <c r="G9635">
        <v>-33.131157999999999</v>
      </c>
      <c r="H9635">
        <v>137.95745299999999</v>
      </c>
      <c r="I9635" t="s">
        <v>2332</v>
      </c>
      <c r="J9635" t="s">
        <v>2090</v>
      </c>
      <c r="K9635">
        <v>11</v>
      </c>
      <c r="L9635">
        <v>11.5</v>
      </c>
      <c r="N9635">
        <v>0.5</v>
      </c>
      <c r="O9635">
        <v>0.73509999999999998</v>
      </c>
      <c r="R9635">
        <v>1.5362</v>
      </c>
    </row>
    <row r="9636" spans="1:18">
      <c r="A9636" t="s">
        <v>2083</v>
      </c>
      <c r="B9636" t="s">
        <v>2082</v>
      </c>
      <c r="D9636">
        <v>2021</v>
      </c>
      <c r="E9636" t="s">
        <v>510</v>
      </c>
      <c r="F9636" t="s">
        <v>2301</v>
      </c>
      <c r="G9636">
        <v>-33.131157999999999</v>
      </c>
      <c r="H9636">
        <v>137.95745299999999</v>
      </c>
      <c r="I9636" t="s">
        <v>2332</v>
      </c>
      <c r="J9636" t="s">
        <v>2090</v>
      </c>
      <c r="K9636">
        <v>11.5</v>
      </c>
      <c r="L9636">
        <v>12</v>
      </c>
      <c r="N9636">
        <v>0.5</v>
      </c>
      <c r="O9636">
        <v>0.60970000000000002</v>
      </c>
      <c r="R9636">
        <v>1.6198999999999999</v>
      </c>
    </row>
    <row r="9637" spans="1:18">
      <c r="A9637" t="s">
        <v>2083</v>
      </c>
      <c r="B9637" t="s">
        <v>2082</v>
      </c>
      <c r="D9637">
        <v>2021</v>
      </c>
      <c r="E9637" t="s">
        <v>510</v>
      </c>
      <c r="F9637" t="s">
        <v>2301</v>
      </c>
      <c r="G9637">
        <v>-33.131157999999999</v>
      </c>
      <c r="H9637">
        <v>137.95745299999999</v>
      </c>
      <c r="I9637" t="s">
        <v>2332</v>
      </c>
      <c r="J9637" t="s">
        <v>2090</v>
      </c>
      <c r="K9637">
        <v>12</v>
      </c>
      <c r="L9637">
        <v>12.5</v>
      </c>
      <c r="N9637">
        <v>0.5</v>
      </c>
      <c r="O9637">
        <v>0.77690000000000003</v>
      </c>
      <c r="R9637">
        <v>1.5085999999999999</v>
      </c>
    </row>
    <row r="9638" spans="1:18">
      <c r="A9638" t="s">
        <v>2083</v>
      </c>
      <c r="B9638" t="s">
        <v>2082</v>
      </c>
      <c r="D9638">
        <v>2021</v>
      </c>
      <c r="E9638" t="s">
        <v>510</v>
      </c>
      <c r="F9638" t="s">
        <v>2301</v>
      </c>
      <c r="G9638">
        <v>-33.131157999999999</v>
      </c>
      <c r="H9638">
        <v>137.95745299999999</v>
      </c>
      <c r="I9638" t="s">
        <v>2332</v>
      </c>
      <c r="J9638" t="s">
        <v>2090</v>
      </c>
      <c r="K9638">
        <v>12.5</v>
      </c>
      <c r="L9638">
        <v>13</v>
      </c>
      <c r="N9638">
        <v>0.5</v>
      </c>
      <c r="O9638">
        <v>0.69699999999999995</v>
      </c>
      <c r="R9638">
        <v>1.5085999999999999</v>
      </c>
    </row>
    <row r="9639" spans="1:18">
      <c r="A9639" t="s">
        <v>2083</v>
      </c>
      <c r="B9639" t="s">
        <v>2082</v>
      </c>
      <c r="D9639">
        <v>2021</v>
      </c>
      <c r="E9639" t="s">
        <v>510</v>
      </c>
      <c r="F9639" t="s">
        <v>2301</v>
      </c>
      <c r="G9639">
        <v>-33.131157999999999</v>
      </c>
      <c r="H9639">
        <v>137.95745299999999</v>
      </c>
      <c r="I9639" t="s">
        <v>2332</v>
      </c>
      <c r="J9639" t="s">
        <v>2090</v>
      </c>
      <c r="K9639">
        <v>13</v>
      </c>
      <c r="L9639">
        <v>13.5</v>
      </c>
      <c r="N9639">
        <v>0.5</v>
      </c>
      <c r="O9639">
        <v>0.56869999999999998</v>
      </c>
      <c r="R9639">
        <v>1.5085999999999999</v>
      </c>
    </row>
    <row r="9640" spans="1:18">
      <c r="A9640" t="s">
        <v>2083</v>
      </c>
      <c r="B9640" t="s">
        <v>2082</v>
      </c>
      <c r="D9640">
        <v>2021</v>
      </c>
      <c r="E9640" t="s">
        <v>510</v>
      </c>
      <c r="F9640" t="s">
        <v>2301</v>
      </c>
      <c r="G9640">
        <v>-33.131157999999999</v>
      </c>
      <c r="H9640">
        <v>137.95745299999999</v>
      </c>
      <c r="I9640" t="s">
        <v>2332</v>
      </c>
      <c r="J9640" t="s">
        <v>2090</v>
      </c>
      <c r="K9640">
        <v>13.5</v>
      </c>
      <c r="L9640">
        <v>14</v>
      </c>
      <c r="N9640">
        <v>0.5</v>
      </c>
      <c r="O9640">
        <v>0.61470000000000002</v>
      </c>
      <c r="R9640">
        <v>1.5085999999999999</v>
      </c>
    </row>
    <row r="9641" spans="1:18">
      <c r="A9641" t="s">
        <v>2083</v>
      </c>
      <c r="B9641" t="s">
        <v>2082</v>
      </c>
      <c r="D9641">
        <v>2021</v>
      </c>
      <c r="E9641" t="s">
        <v>510</v>
      </c>
      <c r="F9641" t="s">
        <v>2301</v>
      </c>
      <c r="G9641">
        <v>-33.131157999999999</v>
      </c>
      <c r="H9641">
        <v>137.95745299999999</v>
      </c>
      <c r="I9641" t="s">
        <v>2332</v>
      </c>
      <c r="J9641" t="s">
        <v>2090</v>
      </c>
      <c r="K9641">
        <v>14</v>
      </c>
      <c r="L9641">
        <v>14.5</v>
      </c>
      <c r="N9641">
        <v>0.5</v>
      </c>
      <c r="O9641">
        <v>0.67600000000000005</v>
      </c>
      <c r="R9641">
        <v>1.3974</v>
      </c>
    </row>
    <row r="9642" spans="1:18">
      <c r="A9642" t="s">
        <v>2083</v>
      </c>
      <c r="B9642" t="s">
        <v>2082</v>
      </c>
      <c r="D9642">
        <v>2021</v>
      </c>
      <c r="E9642" t="s">
        <v>510</v>
      </c>
      <c r="F9642" t="s">
        <v>2301</v>
      </c>
      <c r="G9642">
        <v>-33.131157999999999</v>
      </c>
      <c r="H9642">
        <v>137.95745299999999</v>
      </c>
      <c r="I9642" t="s">
        <v>2332</v>
      </c>
      <c r="J9642" t="s">
        <v>2090</v>
      </c>
      <c r="K9642">
        <v>14.5</v>
      </c>
      <c r="L9642">
        <v>15</v>
      </c>
      <c r="N9642">
        <v>0.5</v>
      </c>
      <c r="O9642">
        <v>0.65659999999999996</v>
      </c>
      <c r="R9642">
        <v>1.3415999999999999</v>
      </c>
    </row>
    <row r="9643" spans="1:18">
      <c r="A9643" t="s">
        <v>2083</v>
      </c>
      <c r="B9643" t="s">
        <v>2082</v>
      </c>
      <c r="D9643">
        <v>2021</v>
      </c>
      <c r="E9643" t="s">
        <v>510</v>
      </c>
      <c r="F9643" t="s">
        <v>2301</v>
      </c>
      <c r="G9643">
        <v>-33.131157999999999</v>
      </c>
      <c r="H9643">
        <v>137.95745299999999</v>
      </c>
      <c r="I9643" t="s">
        <v>2332</v>
      </c>
      <c r="J9643" t="s">
        <v>2090</v>
      </c>
      <c r="K9643">
        <v>15</v>
      </c>
      <c r="L9643">
        <v>15.5</v>
      </c>
      <c r="N9643">
        <v>0.5</v>
      </c>
      <c r="O9643">
        <v>0.59060000000000001</v>
      </c>
      <c r="R9643">
        <v>1.3415999999999999</v>
      </c>
    </row>
    <row r="9644" spans="1:18">
      <c r="A9644" t="s">
        <v>2083</v>
      </c>
      <c r="B9644" t="s">
        <v>2082</v>
      </c>
      <c r="D9644">
        <v>2021</v>
      </c>
      <c r="E9644" t="s">
        <v>510</v>
      </c>
      <c r="F9644" t="s">
        <v>2301</v>
      </c>
      <c r="G9644">
        <v>-33.131157999999999</v>
      </c>
      <c r="H9644">
        <v>137.95745299999999</v>
      </c>
      <c r="I9644" t="s">
        <v>2332</v>
      </c>
      <c r="J9644" t="s">
        <v>2090</v>
      </c>
      <c r="K9644">
        <v>15.5</v>
      </c>
      <c r="L9644">
        <v>16</v>
      </c>
      <c r="N9644">
        <v>0.5</v>
      </c>
      <c r="O9644">
        <v>0.54120000000000001</v>
      </c>
      <c r="R9644">
        <v>1.3415999999999999</v>
      </c>
    </row>
    <row r="9645" spans="1:18">
      <c r="A9645" t="s">
        <v>2083</v>
      </c>
      <c r="B9645" t="s">
        <v>2082</v>
      </c>
      <c r="D9645">
        <v>2021</v>
      </c>
      <c r="E9645" t="s">
        <v>510</v>
      </c>
      <c r="F9645" t="s">
        <v>2301</v>
      </c>
      <c r="G9645">
        <v>-33.131157999999999</v>
      </c>
      <c r="H9645">
        <v>137.95745299999999</v>
      </c>
      <c r="I9645" t="s">
        <v>2332</v>
      </c>
      <c r="J9645" t="s">
        <v>2090</v>
      </c>
      <c r="K9645">
        <v>16</v>
      </c>
      <c r="L9645">
        <v>16.5</v>
      </c>
      <c r="N9645">
        <v>0.5</v>
      </c>
      <c r="O9645">
        <v>0.62460000000000004</v>
      </c>
      <c r="R9645">
        <v>1.3415999999999999</v>
      </c>
    </row>
    <row r="9646" spans="1:18">
      <c r="A9646" t="s">
        <v>2083</v>
      </c>
      <c r="B9646" t="s">
        <v>2082</v>
      </c>
      <c r="D9646">
        <v>2021</v>
      </c>
      <c r="E9646" t="s">
        <v>510</v>
      </c>
      <c r="F9646" t="s">
        <v>2301</v>
      </c>
      <c r="G9646">
        <v>-33.131157999999999</v>
      </c>
      <c r="H9646">
        <v>137.95745299999999</v>
      </c>
      <c r="I9646" t="s">
        <v>2332</v>
      </c>
      <c r="J9646" t="s">
        <v>2090</v>
      </c>
      <c r="K9646">
        <v>16.5</v>
      </c>
      <c r="L9646">
        <v>17</v>
      </c>
      <c r="N9646">
        <v>0.5</v>
      </c>
      <c r="O9646">
        <v>0.4829</v>
      </c>
      <c r="R9646">
        <v>1.3415999999999999</v>
      </c>
    </row>
    <row r="9647" spans="1:18">
      <c r="A9647" t="s">
        <v>2083</v>
      </c>
      <c r="B9647" t="s">
        <v>2082</v>
      </c>
      <c r="D9647">
        <v>2021</v>
      </c>
      <c r="E9647" t="s">
        <v>510</v>
      </c>
      <c r="F9647" t="s">
        <v>2301</v>
      </c>
      <c r="G9647">
        <v>-33.131157999999999</v>
      </c>
      <c r="H9647">
        <v>137.95745299999999</v>
      </c>
      <c r="I9647" t="s">
        <v>2332</v>
      </c>
      <c r="J9647" t="s">
        <v>2090</v>
      </c>
      <c r="K9647">
        <v>17</v>
      </c>
      <c r="L9647">
        <v>17.5</v>
      </c>
      <c r="N9647">
        <v>0.5</v>
      </c>
      <c r="O9647">
        <v>0.65139999999999998</v>
      </c>
      <c r="R9647">
        <v>1.3415999999999999</v>
      </c>
    </row>
    <row r="9648" spans="1:18">
      <c r="A9648" t="s">
        <v>2083</v>
      </c>
      <c r="B9648" t="s">
        <v>2082</v>
      </c>
      <c r="D9648">
        <v>2021</v>
      </c>
      <c r="E9648" t="s">
        <v>510</v>
      </c>
      <c r="F9648" t="s">
        <v>2301</v>
      </c>
      <c r="G9648">
        <v>-33.131157999999999</v>
      </c>
      <c r="H9648">
        <v>137.95745299999999</v>
      </c>
      <c r="I9648" t="s">
        <v>2332</v>
      </c>
      <c r="J9648" t="s">
        <v>2090</v>
      </c>
      <c r="K9648">
        <v>17.5</v>
      </c>
      <c r="L9648">
        <v>18</v>
      </c>
      <c r="N9648">
        <v>0.5</v>
      </c>
      <c r="O9648">
        <v>0.73419999999999996</v>
      </c>
      <c r="R9648">
        <v>1.3415999999999999</v>
      </c>
    </row>
    <row r="9649" spans="1:18">
      <c r="A9649" t="s">
        <v>2083</v>
      </c>
      <c r="B9649" t="s">
        <v>2082</v>
      </c>
      <c r="D9649">
        <v>2021</v>
      </c>
      <c r="E9649" t="s">
        <v>510</v>
      </c>
      <c r="F9649" t="s">
        <v>2301</v>
      </c>
      <c r="G9649">
        <v>-33.131157999999999</v>
      </c>
      <c r="H9649">
        <v>137.95745299999999</v>
      </c>
      <c r="I9649" t="s">
        <v>2332</v>
      </c>
      <c r="J9649" t="s">
        <v>2090</v>
      </c>
      <c r="K9649">
        <v>18</v>
      </c>
      <c r="L9649">
        <v>18.5</v>
      </c>
      <c r="N9649">
        <v>0.5</v>
      </c>
      <c r="O9649">
        <v>0.53769999999999996</v>
      </c>
      <c r="R9649">
        <v>1.3415999999999999</v>
      </c>
    </row>
    <row r="9650" spans="1:18">
      <c r="A9650" t="s">
        <v>2083</v>
      </c>
      <c r="B9650" t="s">
        <v>2082</v>
      </c>
      <c r="D9650">
        <v>2021</v>
      </c>
      <c r="E9650" t="s">
        <v>510</v>
      </c>
      <c r="F9650" t="s">
        <v>2301</v>
      </c>
      <c r="G9650">
        <v>-33.131157999999999</v>
      </c>
      <c r="H9650">
        <v>137.95745299999999</v>
      </c>
      <c r="I9650" t="s">
        <v>2332</v>
      </c>
      <c r="J9650" t="s">
        <v>2090</v>
      </c>
      <c r="K9650">
        <v>18.5</v>
      </c>
      <c r="L9650">
        <v>19</v>
      </c>
      <c r="N9650">
        <v>0.5</v>
      </c>
      <c r="O9650">
        <v>0.58799999999999997</v>
      </c>
      <c r="R9650">
        <v>1.3415999999999999</v>
      </c>
    </row>
    <row r="9651" spans="1:18">
      <c r="A9651" t="s">
        <v>2083</v>
      </c>
      <c r="B9651" t="s">
        <v>2082</v>
      </c>
      <c r="D9651">
        <v>2021</v>
      </c>
      <c r="E9651" t="s">
        <v>510</v>
      </c>
      <c r="F9651" t="s">
        <v>2301</v>
      </c>
      <c r="G9651">
        <v>-33.131157999999999</v>
      </c>
      <c r="H9651">
        <v>137.95745299999999</v>
      </c>
      <c r="I9651" t="s">
        <v>2332</v>
      </c>
      <c r="J9651" t="s">
        <v>2090</v>
      </c>
      <c r="K9651">
        <v>19</v>
      </c>
      <c r="L9651">
        <v>19.5</v>
      </c>
      <c r="N9651">
        <v>0.5</v>
      </c>
      <c r="O9651">
        <v>0.76639999999999997</v>
      </c>
      <c r="R9651">
        <v>1.2858000000000001</v>
      </c>
    </row>
    <row r="9652" spans="1:18">
      <c r="A9652" t="s">
        <v>2083</v>
      </c>
      <c r="B9652" t="s">
        <v>2082</v>
      </c>
      <c r="D9652">
        <v>2021</v>
      </c>
      <c r="E9652" t="s">
        <v>510</v>
      </c>
      <c r="F9652" t="s">
        <v>2301</v>
      </c>
      <c r="G9652">
        <v>-33.131157999999999</v>
      </c>
      <c r="H9652">
        <v>137.95745299999999</v>
      </c>
      <c r="I9652" t="s">
        <v>2332</v>
      </c>
      <c r="J9652" t="s">
        <v>2090</v>
      </c>
      <c r="K9652">
        <v>19.5</v>
      </c>
      <c r="L9652">
        <v>20</v>
      </c>
      <c r="N9652">
        <v>0.5</v>
      </c>
      <c r="O9652">
        <v>0.55169999999999997</v>
      </c>
      <c r="R9652">
        <v>1.1507000000000001</v>
      </c>
    </row>
    <row r="9653" spans="1:18">
      <c r="A9653" t="s">
        <v>2083</v>
      </c>
      <c r="B9653" t="s">
        <v>2082</v>
      </c>
      <c r="D9653">
        <v>2021</v>
      </c>
      <c r="E9653" t="s">
        <v>510</v>
      </c>
      <c r="F9653" t="s">
        <v>2301</v>
      </c>
      <c r="G9653">
        <v>-33.131157999999999</v>
      </c>
      <c r="H9653">
        <v>137.95745299999999</v>
      </c>
      <c r="I9653" t="s">
        <v>2332</v>
      </c>
      <c r="J9653" t="s">
        <v>2090</v>
      </c>
      <c r="K9653">
        <v>20</v>
      </c>
      <c r="L9653">
        <v>21</v>
      </c>
      <c r="N9653">
        <v>1</v>
      </c>
      <c r="O9653">
        <v>0.49709999999999999</v>
      </c>
      <c r="R9653">
        <v>1.1507000000000001</v>
      </c>
    </row>
    <row r="9654" spans="1:18">
      <c r="A9654" t="s">
        <v>2083</v>
      </c>
      <c r="B9654" t="s">
        <v>2082</v>
      </c>
      <c r="D9654">
        <v>2021</v>
      </c>
      <c r="E9654" t="s">
        <v>510</v>
      </c>
      <c r="F9654" t="s">
        <v>2301</v>
      </c>
      <c r="G9654">
        <v>-33.131157999999999</v>
      </c>
      <c r="H9654">
        <v>137.95745299999999</v>
      </c>
      <c r="I9654" t="s">
        <v>2332</v>
      </c>
      <c r="J9654" t="s">
        <v>2090</v>
      </c>
      <c r="K9654">
        <v>21</v>
      </c>
      <c r="L9654">
        <v>22</v>
      </c>
      <c r="N9654">
        <v>1</v>
      </c>
      <c r="O9654">
        <v>0.58989999999999998</v>
      </c>
      <c r="R9654">
        <v>1.1507000000000001</v>
      </c>
    </row>
    <row r="9655" spans="1:18">
      <c r="A9655" t="s">
        <v>2083</v>
      </c>
      <c r="B9655" t="s">
        <v>2082</v>
      </c>
      <c r="D9655">
        <v>2021</v>
      </c>
      <c r="E9655" t="s">
        <v>510</v>
      </c>
      <c r="F9655" t="s">
        <v>2301</v>
      </c>
      <c r="G9655">
        <v>-33.131157999999999</v>
      </c>
      <c r="H9655">
        <v>137.95745299999999</v>
      </c>
      <c r="I9655" t="s">
        <v>2332</v>
      </c>
      <c r="J9655" t="s">
        <v>2090</v>
      </c>
      <c r="K9655">
        <v>22</v>
      </c>
      <c r="L9655">
        <v>23</v>
      </c>
      <c r="N9655">
        <v>1</v>
      </c>
      <c r="O9655">
        <v>0.56610000000000005</v>
      </c>
      <c r="R9655">
        <v>1.1507000000000001</v>
      </c>
    </row>
    <row r="9656" spans="1:18">
      <c r="A9656" t="s">
        <v>2083</v>
      </c>
      <c r="B9656" t="s">
        <v>2082</v>
      </c>
      <c r="D9656">
        <v>2021</v>
      </c>
      <c r="E9656" t="s">
        <v>510</v>
      </c>
      <c r="F9656" t="s">
        <v>2301</v>
      </c>
      <c r="G9656">
        <v>-33.131157999999999</v>
      </c>
      <c r="H9656">
        <v>137.95745299999999</v>
      </c>
      <c r="I9656" t="s">
        <v>2332</v>
      </c>
      <c r="J9656" t="s">
        <v>2090</v>
      </c>
      <c r="K9656">
        <v>23</v>
      </c>
      <c r="L9656">
        <v>24</v>
      </c>
      <c r="N9656">
        <v>1</v>
      </c>
      <c r="O9656">
        <v>0.6804</v>
      </c>
      <c r="R9656">
        <v>1.1507000000000001</v>
      </c>
    </row>
    <row r="9657" spans="1:18">
      <c r="A9657" t="s">
        <v>2083</v>
      </c>
      <c r="B9657" t="s">
        <v>2082</v>
      </c>
      <c r="D9657">
        <v>2021</v>
      </c>
      <c r="E9657" t="s">
        <v>510</v>
      </c>
      <c r="F9657" t="s">
        <v>2301</v>
      </c>
      <c r="G9657">
        <v>-33.131157999999999</v>
      </c>
      <c r="H9657">
        <v>137.95745299999999</v>
      </c>
      <c r="I9657" t="s">
        <v>2332</v>
      </c>
      <c r="J9657" t="s">
        <v>2090</v>
      </c>
      <c r="K9657">
        <v>24</v>
      </c>
      <c r="L9657">
        <v>25</v>
      </c>
      <c r="N9657">
        <v>1</v>
      </c>
      <c r="O9657">
        <v>0.68330000000000002</v>
      </c>
      <c r="R9657">
        <v>1.1507000000000001</v>
      </c>
    </row>
    <row r="9658" spans="1:18">
      <c r="A9658" t="s">
        <v>2083</v>
      </c>
      <c r="B9658" t="s">
        <v>2082</v>
      </c>
      <c r="D9658">
        <v>2021</v>
      </c>
      <c r="E9658" t="s">
        <v>510</v>
      </c>
      <c r="F9658" t="s">
        <v>2301</v>
      </c>
      <c r="G9658">
        <v>-33.131157999999999</v>
      </c>
      <c r="H9658">
        <v>137.95745299999999</v>
      </c>
      <c r="I9658" t="s">
        <v>2332</v>
      </c>
      <c r="J9658" t="s">
        <v>2090</v>
      </c>
      <c r="K9658">
        <v>25</v>
      </c>
      <c r="L9658">
        <v>26</v>
      </c>
      <c r="N9658">
        <v>1</v>
      </c>
      <c r="O9658">
        <v>0.72140000000000004</v>
      </c>
      <c r="R9658">
        <v>1.0157</v>
      </c>
    </row>
    <row r="9659" spans="1:18">
      <c r="A9659" t="s">
        <v>2083</v>
      </c>
      <c r="B9659" t="s">
        <v>2082</v>
      </c>
      <c r="D9659">
        <v>2021</v>
      </c>
      <c r="E9659" t="s">
        <v>510</v>
      </c>
      <c r="F9659" t="s">
        <v>2301</v>
      </c>
      <c r="G9659">
        <v>-33.131157999999999</v>
      </c>
      <c r="H9659">
        <v>137.95745299999999</v>
      </c>
      <c r="I9659" t="s">
        <v>2332</v>
      </c>
      <c r="J9659" t="s">
        <v>2090</v>
      </c>
      <c r="K9659">
        <v>26</v>
      </c>
      <c r="L9659">
        <v>27</v>
      </c>
      <c r="N9659">
        <v>1</v>
      </c>
      <c r="O9659">
        <v>0.5736</v>
      </c>
      <c r="R9659">
        <v>1.0285</v>
      </c>
    </row>
    <row r="9660" spans="1:18">
      <c r="A9660" t="s">
        <v>2083</v>
      </c>
      <c r="B9660" t="s">
        <v>2082</v>
      </c>
      <c r="D9660">
        <v>2021</v>
      </c>
      <c r="E9660" t="s">
        <v>510</v>
      </c>
      <c r="F9660" t="s">
        <v>2301</v>
      </c>
      <c r="G9660">
        <v>-33.131157999999999</v>
      </c>
      <c r="H9660">
        <v>137.95745299999999</v>
      </c>
      <c r="I9660" t="s">
        <v>2332</v>
      </c>
      <c r="J9660" t="s">
        <v>2090</v>
      </c>
      <c r="K9660">
        <v>27</v>
      </c>
      <c r="L9660">
        <v>28</v>
      </c>
      <c r="N9660">
        <v>1</v>
      </c>
      <c r="O9660">
        <v>0.6925</v>
      </c>
      <c r="R9660">
        <v>1.0285</v>
      </c>
    </row>
    <row r="9661" spans="1:18">
      <c r="A9661" t="s">
        <v>2083</v>
      </c>
      <c r="B9661" t="s">
        <v>2082</v>
      </c>
      <c r="D9661">
        <v>2021</v>
      </c>
      <c r="E9661" t="s">
        <v>510</v>
      </c>
      <c r="F9661" t="s">
        <v>2301</v>
      </c>
      <c r="G9661">
        <v>-33.131157999999999</v>
      </c>
      <c r="H9661">
        <v>137.95745299999999</v>
      </c>
      <c r="I9661" t="s">
        <v>2332</v>
      </c>
      <c r="J9661" t="s">
        <v>2090</v>
      </c>
      <c r="K9661">
        <v>28</v>
      </c>
      <c r="L9661">
        <v>29</v>
      </c>
      <c r="N9661">
        <v>1</v>
      </c>
      <c r="O9661">
        <v>0.67910000000000004</v>
      </c>
      <c r="R9661">
        <v>1.0285</v>
      </c>
    </row>
    <row r="9662" spans="1:18">
      <c r="A9662" t="s">
        <v>2083</v>
      </c>
      <c r="B9662" t="s">
        <v>2082</v>
      </c>
      <c r="D9662">
        <v>2021</v>
      </c>
      <c r="E9662" t="s">
        <v>510</v>
      </c>
      <c r="F9662" t="s">
        <v>2301</v>
      </c>
      <c r="G9662">
        <v>-33.131157999999999</v>
      </c>
      <c r="H9662">
        <v>137.95745299999999</v>
      </c>
      <c r="I9662" t="s">
        <v>2332</v>
      </c>
      <c r="J9662" t="s">
        <v>2090</v>
      </c>
      <c r="K9662">
        <v>29</v>
      </c>
      <c r="L9662">
        <v>30</v>
      </c>
      <c r="N9662">
        <v>1</v>
      </c>
      <c r="O9662">
        <v>0.5252</v>
      </c>
      <c r="R9662">
        <v>1.0285</v>
      </c>
    </row>
    <row r="9663" spans="1:18">
      <c r="A9663" t="s">
        <v>2083</v>
      </c>
      <c r="B9663" t="s">
        <v>2082</v>
      </c>
      <c r="D9663">
        <v>2021</v>
      </c>
      <c r="E9663" t="s">
        <v>510</v>
      </c>
      <c r="F9663" t="s">
        <v>2301</v>
      </c>
      <c r="G9663">
        <v>-33.131157999999999</v>
      </c>
      <c r="H9663">
        <v>137.95745299999999</v>
      </c>
      <c r="I9663" t="s">
        <v>2332</v>
      </c>
      <c r="J9663" t="s">
        <v>2090</v>
      </c>
      <c r="K9663">
        <v>30</v>
      </c>
      <c r="L9663">
        <v>31</v>
      </c>
      <c r="N9663">
        <v>1</v>
      </c>
      <c r="O9663">
        <v>0.52590000000000003</v>
      </c>
      <c r="R9663">
        <v>1.0285</v>
      </c>
    </row>
    <row r="9664" spans="1:18">
      <c r="A9664" t="s">
        <v>2083</v>
      </c>
      <c r="B9664" t="s">
        <v>2082</v>
      </c>
      <c r="D9664">
        <v>2021</v>
      </c>
      <c r="E9664" t="s">
        <v>510</v>
      </c>
      <c r="F9664" t="s">
        <v>2301</v>
      </c>
      <c r="G9664">
        <v>-33.131157999999999</v>
      </c>
      <c r="H9664">
        <v>137.95745299999999</v>
      </c>
      <c r="I9664" t="s">
        <v>2332</v>
      </c>
      <c r="J9664" t="s">
        <v>2090</v>
      </c>
      <c r="K9664">
        <v>31</v>
      </c>
      <c r="L9664">
        <v>32</v>
      </c>
      <c r="N9664">
        <v>1</v>
      </c>
      <c r="O9664">
        <v>0.51500000000000001</v>
      </c>
      <c r="R9664">
        <v>1.0285</v>
      </c>
    </row>
    <row r="9665" spans="1:18">
      <c r="A9665" t="s">
        <v>2083</v>
      </c>
      <c r="B9665" t="s">
        <v>2082</v>
      </c>
      <c r="D9665">
        <v>2021</v>
      </c>
      <c r="E9665" t="s">
        <v>510</v>
      </c>
      <c r="F9665" t="s">
        <v>2301</v>
      </c>
      <c r="G9665">
        <v>-33.131157999999999</v>
      </c>
      <c r="H9665">
        <v>137.95745299999999</v>
      </c>
      <c r="I9665" t="s">
        <v>2332</v>
      </c>
      <c r="J9665" t="s">
        <v>2090</v>
      </c>
      <c r="K9665">
        <v>32</v>
      </c>
      <c r="L9665">
        <v>33</v>
      </c>
      <c r="N9665">
        <v>1</v>
      </c>
      <c r="O9665">
        <v>0.84079999999999999</v>
      </c>
      <c r="R9665">
        <v>1.0411999999999999</v>
      </c>
    </row>
    <row r="9666" spans="1:18">
      <c r="A9666" t="s">
        <v>2083</v>
      </c>
      <c r="B9666" t="s">
        <v>2082</v>
      </c>
      <c r="D9666">
        <v>2021</v>
      </c>
      <c r="E9666" t="s">
        <v>510</v>
      </c>
      <c r="F9666" t="s">
        <v>2301</v>
      </c>
      <c r="G9666">
        <v>-33.131157999999999</v>
      </c>
      <c r="H9666">
        <v>137.95745299999999</v>
      </c>
      <c r="I9666" t="s">
        <v>2332</v>
      </c>
      <c r="J9666" t="s">
        <v>2090</v>
      </c>
      <c r="K9666">
        <v>33</v>
      </c>
      <c r="L9666">
        <v>34</v>
      </c>
      <c r="N9666">
        <v>1</v>
      </c>
      <c r="O9666">
        <v>0.63380000000000003</v>
      </c>
    </row>
    <row r="9667" spans="1:18">
      <c r="A9667" t="s">
        <v>2083</v>
      </c>
      <c r="B9667" t="s">
        <v>2082</v>
      </c>
      <c r="D9667">
        <v>2021</v>
      </c>
      <c r="E9667" t="s">
        <v>510</v>
      </c>
      <c r="F9667" t="s">
        <v>2301</v>
      </c>
      <c r="G9667">
        <v>-33.131157999999999</v>
      </c>
      <c r="H9667">
        <v>137.95745299999999</v>
      </c>
      <c r="I9667" t="s">
        <v>2332</v>
      </c>
      <c r="J9667" t="s">
        <v>2090</v>
      </c>
      <c r="K9667">
        <v>34</v>
      </c>
      <c r="L9667">
        <v>36.5</v>
      </c>
      <c r="N9667">
        <v>2.5</v>
      </c>
      <c r="O9667">
        <v>0.41</v>
      </c>
    </row>
    <row r="9668" spans="1:18">
      <c r="A9668" t="s">
        <v>2083</v>
      </c>
      <c r="B9668" t="s">
        <v>2082</v>
      </c>
      <c r="D9668">
        <v>2021</v>
      </c>
      <c r="E9668" t="s">
        <v>510</v>
      </c>
      <c r="F9668" t="s">
        <v>2301</v>
      </c>
      <c r="G9668">
        <v>-33.119947000000003</v>
      </c>
      <c r="H9668">
        <v>137.920717</v>
      </c>
      <c r="I9668" t="s">
        <v>2332</v>
      </c>
      <c r="J9668" t="s">
        <v>2089</v>
      </c>
      <c r="K9668">
        <v>0</v>
      </c>
      <c r="L9668">
        <v>0.5</v>
      </c>
      <c r="N9668">
        <v>0.5</v>
      </c>
      <c r="O9668">
        <v>1.4857</v>
      </c>
      <c r="R9668">
        <v>1.1512</v>
      </c>
    </row>
    <row r="9669" spans="1:18">
      <c r="A9669" t="s">
        <v>2083</v>
      </c>
      <c r="B9669" t="s">
        <v>2082</v>
      </c>
      <c r="D9669">
        <v>2021</v>
      </c>
      <c r="E9669" t="s">
        <v>510</v>
      </c>
      <c r="F9669" t="s">
        <v>2301</v>
      </c>
      <c r="G9669">
        <v>-33.119947000000003</v>
      </c>
      <c r="H9669">
        <v>137.920717</v>
      </c>
      <c r="I9669" t="s">
        <v>2332</v>
      </c>
      <c r="J9669" t="s">
        <v>2089</v>
      </c>
      <c r="K9669">
        <v>0.5</v>
      </c>
      <c r="L9669">
        <v>1</v>
      </c>
      <c r="N9669">
        <v>0.5</v>
      </c>
      <c r="O9669">
        <v>0.92859999999999998</v>
      </c>
      <c r="R9669">
        <v>1.1980999999999999</v>
      </c>
    </row>
    <row r="9670" spans="1:18">
      <c r="A9670" t="s">
        <v>2083</v>
      </c>
      <c r="B9670" t="s">
        <v>2082</v>
      </c>
      <c r="D9670">
        <v>2021</v>
      </c>
      <c r="E9670" t="s">
        <v>510</v>
      </c>
      <c r="F9670" t="s">
        <v>2301</v>
      </c>
      <c r="G9670">
        <v>-33.119947000000003</v>
      </c>
      <c r="H9670">
        <v>137.920717</v>
      </c>
      <c r="I9670" t="s">
        <v>2332</v>
      </c>
      <c r="J9670" t="s">
        <v>2089</v>
      </c>
      <c r="K9670">
        <v>1</v>
      </c>
      <c r="L9670">
        <v>1.5</v>
      </c>
      <c r="N9670">
        <v>0.5</v>
      </c>
      <c r="O9670">
        <v>0.89739999999999998</v>
      </c>
      <c r="R9670">
        <v>1.1980999999999999</v>
      </c>
    </row>
    <row r="9671" spans="1:18">
      <c r="A9671" t="s">
        <v>2083</v>
      </c>
      <c r="B9671" t="s">
        <v>2082</v>
      </c>
      <c r="D9671">
        <v>2021</v>
      </c>
      <c r="E9671" t="s">
        <v>510</v>
      </c>
      <c r="F9671" t="s">
        <v>2301</v>
      </c>
      <c r="G9671">
        <v>-33.119947000000003</v>
      </c>
      <c r="H9671">
        <v>137.920717</v>
      </c>
      <c r="I9671" t="s">
        <v>2332</v>
      </c>
      <c r="J9671" t="s">
        <v>2089</v>
      </c>
      <c r="K9671">
        <v>1.5</v>
      </c>
      <c r="L9671">
        <v>2</v>
      </c>
      <c r="N9671">
        <v>0.5</v>
      </c>
      <c r="O9671">
        <v>0.95369999999999999</v>
      </c>
      <c r="R9671">
        <v>1.2448999999999999</v>
      </c>
    </row>
    <row r="9672" spans="1:18">
      <c r="A9672" t="s">
        <v>2083</v>
      </c>
      <c r="B9672" t="s">
        <v>2082</v>
      </c>
      <c r="D9672">
        <v>2021</v>
      </c>
      <c r="E9672" t="s">
        <v>510</v>
      </c>
      <c r="F9672" t="s">
        <v>2301</v>
      </c>
      <c r="G9672">
        <v>-33.119947000000003</v>
      </c>
      <c r="H9672">
        <v>137.920717</v>
      </c>
      <c r="I9672" t="s">
        <v>2332</v>
      </c>
      <c r="J9672" t="s">
        <v>2089</v>
      </c>
      <c r="K9672">
        <v>2</v>
      </c>
      <c r="L9672">
        <v>2.5</v>
      </c>
      <c r="N9672">
        <v>0.5</v>
      </c>
      <c r="O9672">
        <v>0.98719999999999997</v>
      </c>
      <c r="R9672">
        <v>1.1046</v>
      </c>
    </row>
    <row r="9673" spans="1:18">
      <c r="A9673" t="s">
        <v>2083</v>
      </c>
      <c r="B9673" t="s">
        <v>2082</v>
      </c>
      <c r="D9673">
        <v>2021</v>
      </c>
      <c r="E9673" t="s">
        <v>510</v>
      </c>
      <c r="F9673" t="s">
        <v>2301</v>
      </c>
      <c r="G9673">
        <v>-33.119947000000003</v>
      </c>
      <c r="H9673">
        <v>137.920717</v>
      </c>
      <c r="I9673" t="s">
        <v>2332</v>
      </c>
      <c r="J9673" t="s">
        <v>2089</v>
      </c>
      <c r="K9673">
        <v>2.5</v>
      </c>
      <c r="L9673">
        <v>3</v>
      </c>
      <c r="N9673">
        <v>0.5</v>
      </c>
      <c r="O9673">
        <v>0.77539999999999998</v>
      </c>
      <c r="R9673">
        <v>1.1046</v>
      </c>
    </row>
    <row r="9674" spans="1:18">
      <c r="A9674" t="s">
        <v>2083</v>
      </c>
      <c r="B9674" t="s">
        <v>2082</v>
      </c>
      <c r="D9674">
        <v>2021</v>
      </c>
      <c r="E9674" t="s">
        <v>510</v>
      </c>
      <c r="F9674" t="s">
        <v>2301</v>
      </c>
      <c r="G9674">
        <v>-33.119947000000003</v>
      </c>
      <c r="H9674">
        <v>137.920717</v>
      </c>
      <c r="I9674" t="s">
        <v>2332</v>
      </c>
      <c r="J9674" t="s">
        <v>2089</v>
      </c>
      <c r="K9674">
        <v>3</v>
      </c>
      <c r="L9674">
        <v>3.5</v>
      </c>
      <c r="N9674">
        <v>0.5</v>
      </c>
      <c r="O9674">
        <v>0.75119999999999998</v>
      </c>
      <c r="R9674">
        <v>0.96430000000000005</v>
      </c>
    </row>
    <row r="9675" spans="1:18">
      <c r="A9675" t="s">
        <v>2083</v>
      </c>
      <c r="B9675" t="s">
        <v>2082</v>
      </c>
      <c r="D9675">
        <v>2021</v>
      </c>
      <c r="E9675" t="s">
        <v>510</v>
      </c>
      <c r="F9675" t="s">
        <v>2301</v>
      </c>
      <c r="G9675">
        <v>-33.119947000000003</v>
      </c>
      <c r="H9675">
        <v>137.920717</v>
      </c>
      <c r="I9675" t="s">
        <v>2332</v>
      </c>
      <c r="J9675" t="s">
        <v>2089</v>
      </c>
      <c r="K9675">
        <v>3.5</v>
      </c>
      <c r="L9675">
        <v>4</v>
      </c>
      <c r="N9675">
        <v>0.5</v>
      </c>
      <c r="O9675">
        <v>0.88719999999999999</v>
      </c>
      <c r="R9675">
        <v>1.2028000000000001</v>
      </c>
    </row>
    <row r="9676" spans="1:18">
      <c r="A9676" t="s">
        <v>2083</v>
      </c>
      <c r="B9676" t="s">
        <v>2082</v>
      </c>
      <c r="D9676">
        <v>2021</v>
      </c>
      <c r="E9676" t="s">
        <v>510</v>
      </c>
      <c r="F9676" t="s">
        <v>2301</v>
      </c>
      <c r="G9676">
        <v>-33.119947000000003</v>
      </c>
      <c r="H9676">
        <v>137.920717</v>
      </c>
      <c r="I9676" t="s">
        <v>2332</v>
      </c>
      <c r="J9676" t="s">
        <v>2089</v>
      </c>
      <c r="K9676">
        <v>4</v>
      </c>
      <c r="L9676">
        <v>4.5</v>
      </c>
      <c r="N9676">
        <v>0.5</v>
      </c>
      <c r="O9676">
        <v>0.73180000000000001</v>
      </c>
      <c r="R9676">
        <v>1.2028000000000001</v>
      </c>
    </row>
    <row r="9677" spans="1:18">
      <c r="A9677" t="s">
        <v>2083</v>
      </c>
      <c r="B9677" t="s">
        <v>2082</v>
      </c>
      <c r="D9677">
        <v>2021</v>
      </c>
      <c r="E9677" t="s">
        <v>510</v>
      </c>
      <c r="F9677" t="s">
        <v>2301</v>
      </c>
      <c r="G9677">
        <v>-33.119947000000003</v>
      </c>
      <c r="H9677">
        <v>137.920717</v>
      </c>
      <c r="I9677" t="s">
        <v>2332</v>
      </c>
      <c r="J9677" t="s">
        <v>2089</v>
      </c>
      <c r="K9677">
        <v>4.5</v>
      </c>
      <c r="L9677">
        <v>5</v>
      </c>
      <c r="N9677">
        <v>0.5</v>
      </c>
      <c r="O9677">
        <v>0.89380000000000004</v>
      </c>
      <c r="R9677">
        <v>1.4413</v>
      </c>
    </row>
    <row r="9678" spans="1:18">
      <c r="A9678" t="s">
        <v>2083</v>
      </c>
      <c r="B9678" t="s">
        <v>2082</v>
      </c>
      <c r="D9678">
        <v>2021</v>
      </c>
      <c r="E9678" t="s">
        <v>510</v>
      </c>
      <c r="F9678" t="s">
        <v>2301</v>
      </c>
      <c r="G9678">
        <v>-33.119947000000003</v>
      </c>
      <c r="H9678">
        <v>137.920717</v>
      </c>
      <c r="I9678" t="s">
        <v>2332</v>
      </c>
      <c r="J9678" t="s">
        <v>2089</v>
      </c>
      <c r="K9678">
        <v>5</v>
      </c>
      <c r="L9678">
        <v>5.5</v>
      </c>
      <c r="N9678">
        <v>0.5</v>
      </c>
      <c r="O9678">
        <v>0.84489999999999998</v>
      </c>
      <c r="R9678">
        <v>1.2428999999999999</v>
      </c>
    </row>
    <row r="9679" spans="1:18">
      <c r="A9679" t="s">
        <v>2083</v>
      </c>
      <c r="B9679" t="s">
        <v>2082</v>
      </c>
      <c r="D9679">
        <v>2021</v>
      </c>
      <c r="E9679" t="s">
        <v>510</v>
      </c>
      <c r="F9679" t="s">
        <v>2301</v>
      </c>
      <c r="G9679">
        <v>-33.119947000000003</v>
      </c>
      <c r="H9679">
        <v>137.920717</v>
      </c>
      <c r="I9679" t="s">
        <v>2332</v>
      </c>
      <c r="J9679" t="s">
        <v>2089</v>
      </c>
      <c r="K9679">
        <v>5.5</v>
      </c>
      <c r="L9679">
        <v>6</v>
      </c>
      <c r="N9679">
        <v>0.5</v>
      </c>
      <c r="O9679">
        <v>0.97950000000000004</v>
      </c>
      <c r="R9679">
        <v>1.2428999999999999</v>
      </c>
    </row>
    <row r="9680" spans="1:18">
      <c r="A9680" t="s">
        <v>2083</v>
      </c>
      <c r="B9680" t="s">
        <v>2082</v>
      </c>
      <c r="D9680">
        <v>2021</v>
      </c>
      <c r="E9680" t="s">
        <v>510</v>
      </c>
      <c r="F9680" t="s">
        <v>2301</v>
      </c>
      <c r="G9680">
        <v>-33.119947000000003</v>
      </c>
      <c r="H9680">
        <v>137.920717</v>
      </c>
      <c r="I9680" t="s">
        <v>2332</v>
      </c>
      <c r="J9680" t="s">
        <v>2089</v>
      </c>
      <c r="K9680">
        <v>6</v>
      </c>
      <c r="L9680">
        <v>6.5</v>
      </c>
      <c r="N9680">
        <v>0.5</v>
      </c>
      <c r="O9680">
        <v>0.86150000000000004</v>
      </c>
      <c r="R9680">
        <v>1.0445</v>
      </c>
    </row>
    <row r="9681" spans="1:18">
      <c r="A9681" t="s">
        <v>2083</v>
      </c>
      <c r="B9681" t="s">
        <v>2082</v>
      </c>
      <c r="D9681">
        <v>2021</v>
      </c>
      <c r="E9681" t="s">
        <v>510</v>
      </c>
      <c r="F9681" t="s">
        <v>2301</v>
      </c>
      <c r="G9681">
        <v>-33.119947000000003</v>
      </c>
      <c r="H9681">
        <v>137.920717</v>
      </c>
      <c r="I9681" t="s">
        <v>2332</v>
      </c>
      <c r="J9681" t="s">
        <v>2089</v>
      </c>
      <c r="K9681">
        <v>6.5</v>
      </c>
      <c r="L9681">
        <v>7</v>
      </c>
      <c r="N9681">
        <v>0.5</v>
      </c>
      <c r="O9681">
        <v>1.1358999999999999</v>
      </c>
      <c r="R9681">
        <v>1.1970000000000001</v>
      </c>
    </row>
    <row r="9682" spans="1:18">
      <c r="A9682" t="s">
        <v>2083</v>
      </c>
      <c r="B9682" t="s">
        <v>2082</v>
      </c>
      <c r="D9682">
        <v>2021</v>
      </c>
      <c r="E9682" t="s">
        <v>510</v>
      </c>
      <c r="F9682" t="s">
        <v>2301</v>
      </c>
      <c r="G9682">
        <v>-33.119947000000003</v>
      </c>
      <c r="H9682">
        <v>137.920717</v>
      </c>
      <c r="I9682" t="s">
        <v>2332</v>
      </c>
      <c r="J9682" t="s">
        <v>2089</v>
      </c>
      <c r="K9682">
        <v>7</v>
      </c>
      <c r="L9682">
        <v>7.5</v>
      </c>
      <c r="N9682">
        <v>0.5</v>
      </c>
      <c r="O9682">
        <v>0.66169999999999995</v>
      </c>
      <c r="R9682">
        <v>1.1970000000000001</v>
      </c>
    </row>
    <row r="9683" spans="1:18">
      <c r="A9683" t="s">
        <v>2083</v>
      </c>
      <c r="B9683" t="s">
        <v>2082</v>
      </c>
      <c r="D9683">
        <v>2021</v>
      </c>
      <c r="E9683" t="s">
        <v>510</v>
      </c>
      <c r="F9683" t="s">
        <v>2301</v>
      </c>
      <c r="G9683">
        <v>-33.119947000000003</v>
      </c>
      <c r="H9683">
        <v>137.920717</v>
      </c>
      <c r="I9683" t="s">
        <v>2332</v>
      </c>
      <c r="J9683" t="s">
        <v>2089</v>
      </c>
      <c r="K9683">
        <v>7.5</v>
      </c>
      <c r="L9683">
        <v>8</v>
      </c>
      <c r="N9683">
        <v>0.5</v>
      </c>
      <c r="O9683">
        <v>0.74390000000000001</v>
      </c>
      <c r="R9683">
        <v>1.1970000000000001</v>
      </c>
    </row>
    <row r="9684" spans="1:18">
      <c r="A9684" t="s">
        <v>2083</v>
      </c>
      <c r="B9684" t="s">
        <v>2082</v>
      </c>
      <c r="D9684">
        <v>2021</v>
      </c>
      <c r="E9684" t="s">
        <v>510</v>
      </c>
      <c r="F9684" t="s">
        <v>2301</v>
      </c>
      <c r="G9684">
        <v>-33.119947000000003</v>
      </c>
      <c r="H9684">
        <v>137.920717</v>
      </c>
      <c r="I9684" t="s">
        <v>2332</v>
      </c>
      <c r="J9684" t="s">
        <v>2089</v>
      </c>
      <c r="K9684">
        <v>8</v>
      </c>
      <c r="L9684">
        <v>8.5</v>
      </c>
      <c r="N9684">
        <v>0.5</v>
      </c>
      <c r="O9684">
        <v>1.0333000000000001</v>
      </c>
      <c r="R9684">
        <v>1.3493999999999999</v>
      </c>
    </row>
    <row r="9685" spans="1:18">
      <c r="A9685" t="s">
        <v>2083</v>
      </c>
      <c r="B9685" t="s">
        <v>2082</v>
      </c>
      <c r="D9685">
        <v>2021</v>
      </c>
      <c r="E9685" t="s">
        <v>510</v>
      </c>
      <c r="F9685" t="s">
        <v>2301</v>
      </c>
      <c r="G9685">
        <v>-33.119947000000003</v>
      </c>
      <c r="H9685">
        <v>137.920717</v>
      </c>
      <c r="I9685" t="s">
        <v>2332</v>
      </c>
      <c r="J9685" t="s">
        <v>2089</v>
      </c>
      <c r="K9685">
        <v>8.5</v>
      </c>
      <c r="L9685">
        <v>9</v>
      </c>
      <c r="N9685">
        <v>0.5</v>
      </c>
      <c r="O9685">
        <v>0.76170000000000004</v>
      </c>
      <c r="R9685">
        <v>1.3278000000000001</v>
      </c>
    </row>
    <row r="9686" spans="1:18">
      <c r="A9686" t="s">
        <v>2083</v>
      </c>
      <c r="B9686" t="s">
        <v>2082</v>
      </c>
      <c r="D9686">
        <v>2021</v>
      </c>
      <c r="E9686" t="s">
        <v>510</v>
      </c>
      <c r="F9686" t="s">
        <v>2301</v>
      </c>
      <c r="G9686">
        <v>-33.119947000000003</v>
      </c>
      <c r="H9686">
        <v>137.920717</v>
      </c>
      <c r="I9686" t="s">
        <v>2332</v>
      </c>
      <c r="J9686" t="s">
        <v>2089</v>
      </c>
      <c r="K9686">
        <v>9</v>
      </c>
      <c r="L9686">
        <v>9.5</v>
      </c>
      <c r="N9686">
        <v>0.5</v>
      </c>
      <c r="O9686">
        <v>1.0293000000000001</v>
      </c>
      <c r="R9686">
        <v>1.3278000000000001</v>
      </c>
    </row>
    <row r="9687" spans="1:18">
      <c r="A9687" t="s">
        <v>2083</v>
      </c>
      <c r="B9687" t="s">
        <v>2082</v>
      </c>
      <c r="D9687">
        <v>2021</v>
      </c>
      <c r="E9687" t="s">
        <v>510</v>
      </c>
      <c r="F9687" t="s">
        <v>2301</v>
      </c>
      <c r="G9687">
        <v>-33.119947000000003</v>
      </c>
      <c r="H9687">
        <v>137.920717</v>
      </c>
      <c r="I9687" t="s">
        <v>2332</v>
      </c>
      <c r="J9687" t="s">
        <v>2089</v>
      </c>
      <c r="K9687">
        <v>9.5</v>
      </c>
      <c r="L9687">
        <v>10</v>
      </c>
      <c r="N9687">
        <v>0.5</v>
      </c>
      <c r="O9687">
        <v>0.8286</v>
      </c>
      <c r="R9687">
        <v>1.3278000000000001</v>
      </c>
    </row>
    <row r="9688" spans="1:18">
      <c r="A9688" t="s">
        <v>2083</v>
      </c>
      <c r="B9688" t="s">
        <v>2082</v>
      </c>
      <c r="D9688">
        <v>2021</v>
      </c>
      <c r="E9688" t="s">
        <v>510</v>
      </c>
      <c r="F9688" t="s">
        <v>2301</v>
      </c>
      <c r="G9688">
        <v>-33.119947000000003</v>
      </c>
      <c r="H9688">
        <v>137.920717</v>
      </c>
      <c r="I9688" t="s">
        <v>2332</v>
      </c>
      <c r="J9688" t="s">
        <v>2089</v>
      </c>
      <c r="K9688">
        <v>10</v>
      </c>
      <c r="L9688">
        <v>10.5</v>
      </c>
      <c r="N9688">
        <v>0.5</v>
      </c>
      <c r="O9688">
        <v>0.6018</v>
      </c>
      <c r="R9688">
        <v>1.3062</v>
      </c>
    </row>
    <row r="9689" spans="1:18">
      <c r="A9689" t="s">
        <v>2083</v>
      </c>
      <c r="B9689" t="s">
        <v>2082</v>
      </c>
      <c r="D9689">
        <v>2021</v>
      </c>
      <c r="E9689" t="s">
        <v>510</v>
      </c>
      <c r="F9689" t="s">
        <v>2301</v>
      </c>
      <c r="G9689">
        <v>-33.119947000000003</v>
      </c>
      <c r="H9689">
        <v>137.920717</v>
      </c>
      <c r="I9689" t="s">
        <v>2332</v>
      </c>
      <c r="J9689" t="s">
        <v>2089</v>
      </c>
      <c r="K9689">
        <v>10.5</v>
      </c>
      <c r="L9689">
        <v>11</v>
      </c>
      <c r="N9689">
        <v>0.5</v>
      </c>
      <c r="O9689">
        <v>0.88039999999999996</v>
      </c>
      <c r="R9689">
        <v>1.159</v>
      </c>
    </row>
    <row r="9690" spans="1:18">
      <c r="A9690" t="s">
        <v>2083</v>
      </c>
      <c r="B9690" t="s">
        <v>2082</v>
      </c>
      <c r="D9690">
        <v>2021</v>
      </c>
      <c r="E9690" t="s">
        <v>510</v>
      </c>
      <c r="F9690" t="s">
        <v>2301</v>
      </c>
      <c r="G9690">
        <v>-33.119947000000003</v>
      </c>
      <c r="H9690">
        <v>137.920717</v>
      </c>
      <c r="I9690" t="s">
        <v>2332</v>
      </c>
      <c r="J9690" t="s">
        <v>2089</v>
      </c>
      <c r="K9690">
        <v>11</v>
      </c>
      <c r="L9690">
        <v>11.5</v>
      </c>
      <c r="N9690">
        <v>0.5</v>
      </c>
      <c r="O9690">
        <v>0.86729999999999996</v>
      </c>
      <c r="R9690">
        <v>1.159</v>
      </c>
    </row>
    <row r="9691" spans="1:18">
      <c r="A9691" t="s">
        <v>2083</v>
      </c>
      <c r="B9691" t="s">
        <v>2082</v>
      </c>
      <c r="D9691">
        <v>2021</v>
      </c>
      <c r="E9691" t="s">
        <v>510</v>
      </c>
      <c r="F9691" t="s">
        <v>2301</v>
      </c>
      <c r="G9691">
        <v>-33.119947000000003</v>
      </c>
      <c r="H9691">
        <v>137.920717</v>
      </c>
      <c r="I9691" t="s">
        <v>2332</v>
      </c>
      <c r="J9691" t="s">
        <v>2089</v>
      </c>
      <c r="K9691">
        <v>11.5</v>
      </c>
      <c r="L9691">
        <v>12</v>
      </c>
      <c r="N9691">
        <v>0.5</v>
      </c>
      <c r="O9691">
        <v>0.78300000000000003</v>
      </c>
      <c r="R9691">
        <v>1.0118</v>
      </c>
    </row>
    <row r="9692" spans="1:18">
      <c r="A9692" t="s">
        <v>2083</v>
      </c>
      <c r="B9692" t="s">
        <v>2082</v>
      </c>
      <c r="D9692">
        <v>2021</v>
      </c>
      <c r="E9692" t="s">
        <v>510</v>
      </c>
      <c r="F9692" t="s">
        <v>2301</v>
      </c>
      <c r="G9692">
        <v>-33.119947000000003</v>
      </c>
      <c r="H9692">
        <v>137.920717</v>
      </c>
      <c r="I9692" t="s">
        <v>2332</v>
      </c>
      <c r="J9692" t="s">
        <v>2089</v>
      </c>
      <c r="K9692">
        <v>12</v>
      </c>
      <c r="L9692">
        <v>12.5</v>
      </c>
      <c r="N9692">
        <v>0.5</v>
      </c>
      <c r="O9692">
        <v>0.83589999999999998</v>
      </c>
      <c r="R9692">
        <v>0.82279999999999998</v>
      </c>
    </row>
    <row r="9693" spans="1:18">
      <c r="A9693" t="s">
        <v>2083</v>
      </c>
      <c r="B9693" t="s">
        <v>2082</v>
      </c>
      <c r="D9693">
        <v>2021</v>
      </c>
      <c r="E9693" t="s">
        <v>510</v>
      </c>
      <c r="F9693" t="s">
        <v>2301</v>
      </c>
      <c r="G9693">
        <v>-33.119947000000003</v>
      </c>
      <c r="H9693">
        <v>137.920717</v>
      </c>
      <c r="I9693" t="s">
        <v>2332</v>
      </c>
      <c r="J9693" t="s">
        <v>2089</v>
      </c>
      <c r="K9693">
        <v>12.5</v>
      </c>
      <c r="L9693">
        <v>13</v>
      </c>
      <c r="N9693">
        <v>0.5</v>
      </c>
      <c r="O9693">
        <v>0.93869999999999998</v>
      </c>
      <c r="R9693">
        <v>0.82279999999999998</v>
      </c>
    </row>
    <row r="9694" spans="1:18">
      <c r="A9694" t="s">
        <v>2083</v>
      </c>
      <c r="B9694" t="s">
        <v>2082</v>
      </c>
      <c r="D9694">
        <v>2021</v>
      </c>
      <c r="E9694" t="s">
        <v>510</v>
      </c>
      <c r="F9694" t="s">
        <v>2301</v>
      </c>
      <c r="G9694">
        <v>-33.119947000000003</v>
      </c>
      <c r="H9694">
        <v>137.920717</v>
      </c>
      <c r="I9694" t="s">
        <v>2332</v>
      </c>
      <c r="J9694" t="s">
        <v>2089</v>
      </c>
      <c r="K9694">
        <v>13</v>
      </c>
      <c r="L9694">
        <v>13.5</v>
      </c>
      <c r="N9694">
        <v>0.5</v>
      </c>
      <c r="O9694">
        <v>0.80579999999999996</v>
      </c>
      <c r="R9694">
        <v>0.82279999999999998</v>
      </c>
    </row>
    <row r="9695" spans="1:18">
      <c r="A9695" t="s">
        <v>2083</v>
      </c>
      <c r="B9695" t="s">
        <v>2082</v>
      </c>
      <c r="D9695">
        <v>2021</v>
      </c>
      <c r="E9695" t="s">
        <v>510</v>
      </c>
      <c r="F9695" t="s">
        <v>2301</v>
      </c>
      <c r="G9695">
        <v>-33.119947000000003</v>
      </c>
      <c r="H9695">
        <v>137.920717</v>
      </c>
      <c r="I9695" t="s">
        <v>2332</v>
      </c>
      <c r="J9695" t="s">
        <v>2089</v>
      </c>
      <c r="K9695">
        <v>13.5</v>
      </c>
      <c r="L9695">
        <v>14</v>
      </c>
      <c r="N9695">
        <v>0.5</v>
      </c>
      <c r="O9695">
        <v>0.88190000000000002</v>
      </c>
      <c r="R9695">
        <v>0.82279999999999998</v>
      </c>
    </row>
    <row r="9696" spans="1:18">
      <c r="A9696" t="s">
        <v>2083</v>
      </c>
      <c r="B9696" t="s">
        <v>2082</v>
      </c>
      <c r="D9696">
        <v>2021</v>
      </c>
      <c r="E9696" t="s">
        <v>510</v>
      </c>
      <c r="F9696" t="s">
        <v>2301</v>
      </c>
      <c r="G9696">
        <v>-33.119947000000003</v>
      </c>
      <c r="H9696">
        <v>137.920717</v>
      </c>
      <c r="I9696" t="s">
        <v>2332</v>
      </c>
      <c r="J9696" t="s">
        <v>2089</v>
      </c>
      <c r="K9696">
        <v>14</v>
      </c>
      <c r="L9696">
        <v>14.5</v>
      </c>
      <c r="N9696">
        <v>0.5</v>
      </c>
      <c r="O9696">
        <v>0.76139999999999997</v>
      </c>
      <c r="R9696">
        <v>0.82279999999999998</v>
      </c>
    </row>
    <row r="9697" spans="1:18">
      <c r="A9697" t="s">
        <v>2083</v>
      </c>
      <c r="B9697" t="s">
        <v>2082</v>
      </c>
      <c r="D9697">
        <v>2021</v>
      </c>
      <c r="E9697" t="s">
        <v>510</v>
      </c>
      <c r="F9697" t="s">
        <v>2301</v>
      </c>
      <c r="G9697">
        <v>-33.119947000000003</v>
      </c>
      <c r="H9697">
        <v>137.920717</v>
      </c>
      <c r="I9697" t="s">
        <v>2332</v>
      </c>
      <c r="J9697" t="s">
        <v>2089</v>
      </c>
      <c r="K9697">
        <v>14.5</v>
      </c>
      <c r="L9697">
        <v>15</v>
      </c>
      <c r="N9697">
        <v>0.5</v>
      </c>
      <c r="O9697">
        <v>0.99980000000000002</v>
      </c>
      <c r="R9697">
        <v>0.82279999999999998</v>
      </c>
    </row>
    <row r="9698" spans="1:18">
      <c r="A9698" t="s">
        <v>2083</v>
      </c>
      <c r="B9698" t="s">
        <v>2082</v>
      </c>
      <c r="D9698">
        <v>2021</v>
      </c>
      <c r="E9698" t="s">
        <v>510</v>
      </c>
      <c r="F9698" t="s">
        <v>2301</v>
      </c>
      <c r="G9698">
        <v>-33.119947000000003</v>
      </c>
      <c r="H9698">
        <v>137.920717</v>
      </c>
      <c r="I9698" t="s">
        <v>2332</v>
      </c>
      <c r="J9698" t="s">
        <v>2089</v>
      </c>
      <c r="K9698">
        <v>15</v>
      </c>
      <c r="L9698">
        <v>15.5</v>
      </c>
      <c r="N9698">
        <v>0.5</v>
      </c>
      <c r="O9698">
        <v>1.0470999999999999</v>
      </c>
      <c r="R9698">
        <v>0.82279999999999998</v>
      </c>
    </row>
    <row r="9699" spans="1:18">
      <c r="A9699" t="s">
        <v>2083</v>
      </c>
      <c r="B9699" t="s">
        <v>2082</v>
      </c>
      <c r="D9699">
        <v>2021</v>
      </c>
      <c r="E9699" t="s">
        <v>510</v>
      </c>
      <c r="F9699" t="s">
        <v>2301</v>
      </c>
      <c r="G9699">
        <v>-33.119947000000003</v>
      </c>
      <c r="H9699">
        <v>137.920717</v>
      </c>
      <c r="I9699" t="s">
        <v>2332</v>
      </c>
      <c r="J9699" t="s">
        <v>2089</v>
      </c>
      <c r="K9699">
        <v>15.5</v>
      </c>
      <c r="L9699">
        <v>16</v>
      </c>
      <c r="N9699">
        <v>0.5</v>
      </c>
      <c r="O9699">
        <v>0.7964</v>
      </c>
      <c r="R9699">
        <v>0.63390000000000002</v>
      </c>
    </row>
    <row r="9700" spans="1:18">
      <c r="A9700" t="s">
        <v>2083</v>
      </c>
      <c r="B9700" t="s">
        <v>2082</v>
      </c>
      <c r="D9700">
        <v>2021</v>
      </c>
      <c r="E9700" t="s">
        <v>510</v>
      </c>
      <c r="F9700" t="s">
        <v>2301</v>
      </c>
      <c r="G9700">
        <v>-33.119947000000003</v>
      </c>
      <c r="H9700">
        <v>137.920717</v>
      </c>
      <c r="I9700" t="s">
        <v>2332</v>
      </c>
      <c r="J9700" t="s">
        <v>2089</v>
      </c>
      <c r="K9700">
        <v>16</v>
      </c>
      <c r="L9700">
        <v>16.5</v>
      </c>
      <c r="N9700">
        <v>0.5</v>
      </c>
      <c r="O9700">
        <v>0.9637</v>
      </c>
      <c r="R9700">
        <v>0.57299999999999995</v>
      </c>
    </row>
    <row r="9701" spans="1:18">
      <c r="A9701" t="s">
        <v>2083</v>
      </c>
      <c r="B9701" t="s">
        <v>2082</v>
      </c>
      <c r="D9701">
        <v>2021</v>
      </c>
      <c r="E9701" t="s">
        <v>510</v>
      </c>
      <c r="F9701" t="s">
        <v>2301</v>
      </c>
      <c r="G9701">
        <v>-33.119947000000003</v>
      </c>
      <c r="H9701">
        <v>137.920717</v>
      </c>
      <c r="I9701" t="s">
        <v>2332</v>
      </c>
      <c r="J9701" t="s">
        <v>2089</v>
      </c>
      <c r="K9701">
        <v>16.5</v>
      </c>
      <c r="L9701">
        <v>17</v>
      </c>
      <c r="N9701">
        <v>0.5</v>
      </c>
      <c r="O9701">
        <v>0.84209999999999996</v>
      </c>
      <c r="R9701">
        <v>0.57299999999999995</v>
      </c>
    </row>
    <row r="9702" spans="1:18">
      <c r="A9702" t="s">
        <v>2083</v>
      </c>
      <c r="B9702" t="s">
        <v>2082</v>
      </c>
      <c r="D9702">
        <v>2021</v>
      </c>
      <c r="E9702" t="s">
        <v>510</v>
      </c>
      <c r="F9702" t="s">
        <v>2301</v>
      </c>
      <c r="G9702">
        <v>-33.119947000000003</v>
      </c>
      <c r="H9702">
        <v>137.920717</v>
      </c>
      <c r="I9702" t="s">
        <v>2332</v>
      </c>
      <c r="J9702" t="s">
        <v>2089</v>
      </c>
      <c r="K9702">
        <v>17</v>
      </c>
      <c r="L9702">
        <v>17.5</v>
      </c>
      <c r="N9702">
        <v>0.5</v>
      </c>
      <c r="O9702">
        <v>0.83979999999999999</v>
      </c>
      <c r="R9702">
        <v>0.57299999999999995</v>
      </c>
    </row>
    <row r="9703" spans="1:18">
      <c r="A9703" t="s">
        <v>2083</v>
      </c>
      <c r="B9703" t="s">
        <v>2082</v>
      </c>
      <c r="D9703">
        <v>2021</v>
      </c>
      <c r="E9703" t="s">
        <v>510</v>
      </c>
      <c r="F9703" t="s">
        <v>2301</v>
      </c>
      <c r="G9703">
        <v>-33.119947000000003</v>
      </c>
      <c r="H9703">
        <v>137.920717</v>
      </c>
      <c r="I9703" t="s">
        <v>2332</v>
      </c>
      <c r="J9703" t="s">
        <v>2089</v>
      </c>
      <c r="K9703">
        <v>17.5</v>
      </c>
      <c r="L9703">
        <v>18</v>
      </c>
      <c r="N9703">
        <v>0.5</v>
      </c>
      <c r="O9703">
        <v>0.86329999999999996</v>
      </c>
      <c r="R9703">
        <v>0.57299999999999995</v>
      </c>
    </row>
    <row r="9704" spans="1:18">
      <c r="A9704" t="s">
        <v>2083</v>
      </c>
      <c r="B9704" t="s">
        <v>2082</v>
      </c>
      <c r="D9704">
        <v>2021</v>
      </c>
      <c r="E9704" t="s">
        <v>510</v>
      </c>
      <c r="F9704" t="s">
        <v>2301</v>
      </c>
      <c r="G9704">
        <v>-33.119947000000003</v>
      </c>
      <c r="H9704">
        <v>137.920717</v>
      </c>
      <c r="I9704" t="s">
        <v>2332</v>
      </c>
      <c r="J9704" t="s">
        <v>2089</v>
      </c>
      <c r="K9704">
        <v>18</v>
      </c>
      <c r="L9704">
        <v>18.5</v>
      </c>
      <c r="N9704">
        <v>0.5</v>
      </c>
      <c r="O9704">
        <v>0.8821</v>
      </c>
      <c r="R9704">
        <v>0.5121</v>
      </c>
    </row>
    <row r="9705" spans="1:18">
      <c r="A9705" t="s">
        <v>2083</v>
      </c>
      <c r="B9705" t="s">
        <v>2082</v>
      </c>
      <c r="D9705">
        <v>2021</v>
      </c>
      <c r="E9705" t="s">
        <v>510</v>
      </c>
      <c r="F9705" t="s">
        <v>2301</v>
      </c>
      <c r="G9705">
        <v>-33.119947000000003</v>
      </c>
      <c r="H9705">
        <v>137.920717</v>
      </c>
      <c r="I9705" t="s">
        <v>2332</v>
      </c>
      <c r="J9705" t="s">
        <v>2089</v>
      </c>
      <c r="K9705">
        <v>18.5</v>
      </c>
      <c r="L9705">
        <v>19</v>
      </c>
      <c r="N9705">
        <v>0.5</v>
      </c>
      <c r="O9705">
        <v>0.80120000000000002</v>
      </c>
      <c r="R9705">
        <v>0.44169999999999998</v>
      </c>
    </row>
    <row r="9706" spans="1:18">
      <c r="A9706" t="s">
        <v>2083</v>
      </c>
      <c r="B9706" t="s">
        <v>2082</v>
      </c>
      <c r="D9706">
        <v>2021</v>
      </c>
      <c r="E9706" t="s">
        <v>510</v>
      </c>
      <c r="F9706" t="s">
        <v>2301</v>
      </c>
      <c r="G9706">
        <v>-33.119947000000003</v>
      </c>
      <c r="H9706">
        <v>137.920717</v>
      </c>
      <c r="I9706" t="s">
        <v>2332</v>
      </c>
      <c r="J9706" t="s">
        <v>2089</v>
      </c>
      <c r="K9706">
        <v>19</v>
      </c>
      <c r="L9706">
        <v>19.5</v>
      </c>
      <c r="N9706">
        <v>0.5</v>
      </c>
      <c r="O9706">
        <v>0.81620000000000004</v>
      </c>
      <c r="R9706">
        <v>0.44169999999999998</v>
      </c>
    </row>
    <row r="9707" spans="1:18">
      <c r="A9707" t="s">
        <v>2083</v>
      </c>
      <c r="B9707" t="s">
        <v>2082</v>
      </c>
      <c r="D9707">
        <v>2021</v>
      </c>
      <c r="E9707" t="s">
        <v>510</v>
      </c>
      <c r="F9707" t="s">
        <v>2301</v>
      </c>
      <c r="G9707">
        <v>-33.119947000000003</v>
      </c>
      <c r="H9707">
        <v>137.920717</v>
      </c>
      <c r="I9707" t="s">
        <v>2332</v>
      </c>
      <c r="J9707" t="s">
        <v>2089</v>
      </c>
      <c r="K9707">
        <v>19.5</v>
      </c>
      <c r="L9707">
        <v>20</v>
      </c>
      <c r="N9707">
        <v>0.5</v>
      </c>
      <c r="O9707">
        <v>0.91910000000000003</v>
      </c>
      <c r="R9707">
        <v>0.44169999999999998</v>
      </c>
    </row>
    <row r="9708" spans="1:18">
      <c r="A9708" t="s">
        <v>2083</v>
      </c>
      <c r="B9708" t="s">
        <v>2082</v>
      </c>
      <c r="D9708">
        <v>2021</v>
      </c>
      <c r="E9708" t="s">
        <v>510</v>
      </c>
      <c r="F9708" t="s">
        <v>2301</v>
      </c>
      <c r="G9708">
        <v>-33.119947000000003</v>
      </c>
      <c r="H9708">
        <v>137.920717</v>
      </c>
      <c r="I9708" t="s">
        <v>2332</v>
      </c>
      <c r="J9708" t="s">
        <v>2089</v>
      </c>
      <c r="K9708">
        <v>20</v>
      </c>
      <c r="L9708">
        <v>21</v>
      </c>
      <c r="N9708">
        <v>1</v>
      </c>
      <c r="O9708">
        <v>0.80549999999999999</v>
      </c>
      <c r="R9708">
        <v>0.44169999999999998</v>
      </c>
    </row>
    <row r="9709" spans="1:18">
      <c r="A9709" t="s">
        <v>2083</v>
      </c>
      <c r="B9709" t="s">
        <v>2082</v>
      </c>
      <c r="D9709">
        <v>2021</v>
      </c>
      <c r="E9709" t="s">
        <v>510</v>
      </c>
      <c r="F9709" t="s">
        <v>2301</v>
      </c>
      <c r="G9709">
        <v>-33.119947000000003</v>
      </c>
      <c r="H9709">
        <v>137.920717</v>
      </c>
      <c r="I9709" t="s">
        <v>2332</v>
      </c>
      <c r="J9709" t="s">
        <v>2089</v>
      </c>
      <c r="K9709">
        <v>21</v>
      </c>
      <c r="L9709">
        <v>22</v>
      </c>
      <c r="N9709">
        <v>1</v>
      </c>
      <c r="O9709">
        <v>0.75339999999999996</v>
      </c>
      <c r="R9709">
        <v>0.37130000000000002</v>
      </c>
    </row>
    <row r="9710" spans="1:18">
      <c r="A9710" t="s">
        <v>2083</v>
      </c>
      <c r="B9710" t="s">
        <v>2082</v>
      </c>
      <c r="D9710">
        <v>2021</v>
      </c>
      <c r="E9710" t="s">
        <v>510</v>
      </c>
      <c r="F9710" t="s">
        <v>2301</v>
      </c>
      <c r="G9710">
        <v>-33.119947000000003</v>
      </c>
      <c r="H9710">
        <v>137.920717</v>
      </c>
      <c r="I9710" t="s">
        <v>2332</v>
      </c>
      <c r="J9710" t="s">
        <v>2089</v>
      </c>
      <c r="K9710">
        <v>22</v>
      </c>
      <c r="L9710">
        <v>23</v>
      </c>
      <c r="N9710">
        <v>1</v>
      </c>
      <c r="O9710">
        <v>0.78720000000000001</v>
      </c>
      <c r="R9710">
        <v>0.35599999999999998</v>
      </c>
    </row>
    <row r="9711" spans="1:18">
      <c r="A9711" t="s">
        <v>2083</v>
      </c>
      <c r="B9711" t="s">
        <v>2082</v>
      </c>
      <c r="D9711">
        <v>2021</v>
      </c>
      <c r="E9711" t="s">
        <v>510</v>
      </c>
      <c r="F9711" t="s">
        <v>2301</v>
      </c>
      <c r="G9711">
        <v>-33.119947000000003</v>
      </c>
      <c r="H9711">
        <v>137.920717</v>
      </c>
      <c r="I9711" t="s">
        <v>2332</v>
      </c>
      <c r="J9711" t="s">
        <v>2089</v>
      </c>
      <c r="K9711">
        <v>23</v>
      </c>
      <c r="L9711">
        <v>24</v>
      </c>
      <c r="N9711">
        <v>1</v>
      </c>
      <c r="O9711">
        <v>1.1724000000000001</v>
      </c>
      <c r="R9711">
        <v>0.35599999999999998</v>
      </c>
    </row>
    <row r="9712" spans="1:18">
      <c r="A9712" t="s">
        <v>2083</v>
      </c>
      <c r="B9712" t="s">
        <v>2082</v>
      </c>
      <c r="D9712">
        <v>2021</v>
      </c>
      <c r="E9712" t="s">
        <v>510</v>
      </c>
      <c r="F9712" t="s">
        <v>2301</v>
      </c>
      <c r="G9712">
        <v>-33.119947000000003</v>
      </c>
      <c r="H9712">
        <v>137.920717</v>
      </c>
      <c r="I9712" t="s">
        <v>2332</v>
      </c>
      <c r="J9712" t="s">
        <v>2089</v>
      </c>
      <c r="K9712">
        <v>24</v>
      </c>
      <c r="L9712">
        <v>25</v>
      </c>
      <c r="N9712">
        <v>1</v>
      </c>
      <c r="O9712">
        <v>0.69920000000000004</v>
      </c>
      <c r="R9712">
        <v>0.35599999999999998</v>
      </c>
    </row>
    <row r="9713" spans="1:18">
      <c r="A9713" t="s">
        <v>2083</v>
      </c>
      <c r="B9713" t="s">
        <v>2082</v>
      </c>
      <c r="D9713">
        <v>2021</v>
      </c>
      <c r="E9713" t="s">
        <v>510</v>
      </c>
      <c r="F9713" t="s">
        <v>2301</v>
      </c>
      <c r="G9713">
        <v>-33.119947000000003</v>
      </c>
      <c r="H9713">
        <v>137.920717</v>
      </c>
      <c r="I9713" t="s">
        <v>2332</v>
      </c>
      <c r="J9713" t="s">
        <v>2089</v>
      </c>
      <c r="K9713">
        <v>25</v>
      </c>
      <c r="L9713">
        <v>26</v>
      </c>
      <c r="N9713">
        <v>1</v>
      </c>
      <c r="O9713">
        <v>0.77190000000000003</v>
      </c>
      <c r="R9713">
        <v>0.35599999999999998</v>
      </c>
    </row>
    <row r="9714" spans="1:18">
      <c r="A9714" t="s">
        <v>2083</v>
      </c>
      <c r="B9714" t="s">
        <v>2082</v>
      </c>
      <c r="D9714">
        <v>2021</v>
      </c>
      <c r="E9714" t="s">
        <v>510</v>
      </c>
      <c r="F9714" t="s">
        <v>2301</v>
      </c>
      <c r="G9714">
        <v>-33.119947000000003</v>
      </c>
      <c r="H9714">
        <v>137.920717</v>
      </c>
      <c r="I9714" t="s">
        <v>2332</v>
      </c>
      <c r="J9714" t="s">
        <v>2089</v>
      </c>
      <c r="K9714">
        <v>26</v>
      </c>
      <c r="L9714">
        <v>29</v>
      </c>
      <c r="N9714">
        <v>3</v>
      </c>
      <c r="O9714">
        <v>0.69689999999999996</v>
      </c>
      <c r="R9714">
        <v>0.3407</v>
      </c>
    </row>
    <row r="9715" spans="1:18">
      <c r="A9715" t="s">
        <v>2083</v>
      </c>
      <c r="B9715" t="s">
        <v>2082</v>
      </c>
      <c r="D9715">
        <v>2021</v>
      </c>
      <c r="E9715" t="s">
        <v>510</v>
      </c>
      <c r="F9715" t="s">
        <v>2301</v>
      </c>
      <c r="G9715">
        <v>-33.135758000000003</v>
      </c>
      <c r="H9715">
        <v>137.892222</v>
      </c>
      <c r="I9715" t="s">
        <v>2332</v>
      </c>
      <c r="J9715" t="s">
        <v>2088</v>
      </c>
      <c r="K9715">
        <v>0</v>
      </c>
      <c r="L9715">
        <v>0.5</v>
      </c>
      <c r="N9715">
        <v>0.5</v>
      </c>
      <c r="O9715">
        <v>1.3957999999999999</v>
      </c>
      <c r="R9715">
        <v>2.0802999999999998</v>
      </c>
    </row>
    <row r="9716" spans="1:18">
      <c r="A9716" t="s">
        <v>2083</v>
      </c>
      <c r="B9716" t="s">
        <v>2082</v>
      </c>
      <c r="D9716">
        <v>2021</v>
      </c>
      <c r="E9716" t="s">
        <v>510</v>
      </c>
      <c r="F9716" t="s">
        <v>2301</v>
      </c>
      <c r="G9716">
        <v>-33.135758000000003</v>
      </c>
      <c r="H9716">
        <v>137.892222</v>
      </c>
      <c r="I9716" t="s">
        <v>2332</v>
      </c>
      <c r="J9716" t="s">
        <v>2088</v>
      </c>
      <c r="K9716">
        <v>0.5</v>
      </c>
      <c r="L9716">
        <v>1</v>
      </c>
      <c r="N9716">
        <v>0.5</v>
      </c>
      <c r="O9716">
        <v>0.91579999999999995</v>
      </c>
      <c r="R9716">
        <v>1.6067</v>
      </c>
    </row>
    <row r="9717" spans="1:18">
      <c r="A9717" t="s">
        <v>2083</v>
      </c>
      <c r="B9717" t="s">
        <v>2082</v>
      </c>
      <c r="D9717">
        <v>2021</v>
      </c>
      <c r="E9717" t="s">
        <v>510</v>
      </c>
      <c r="F9717" t="s">
        <v>2301</v>
      </c>
      <c r="G9717">
        <v>-33.135758000000003</v>
      </c>
      <c r="H9717">
        <v>137.892222</v>
      </c>
      <c r="I9717" t="s">
        <v>2332</v>
      </c>
      <c r="J9717" t="s">
        <v>2088</v>
      </c>
      <c r="K9717">
        <v>1</v>
      </c>
      <c r="L9717">
        <v>1.5</v>
      </c>
      <c r="N9717">
        <v>0.5</v>
      </c>
      <c r="O9717">
        <v>0.97919999999999996</v>
      </c>
      <c r="R9717">
        <v>1.6067</v>
      </c>
    </row>
    <row r="9718" spans="1:18">
      <c r="A9718" t="s">
        <v>2083</v>
      </c>
      <c r="B9718" t="s">
        <v>2082</v>
      </c>
      <c r="D9718">
        <v>2021</v>
      </c>
      <c r="E9718" t="s">
        <v>510</v>
      </c>
      <c r="F9718" t="s">
        <v>2301</v>
      </c>
      <c r="G9718">
        <v>-33.135758000000003</v>
      </c>
      <c r="H9718">
        <v>137.892222</v>
      </c>
      <c r="I9718" t="s">
        <v>2332</v>
      </c>
      <c r="J9718" t="s">
        <v>2088</v>
      </c>
      <c r="K9718">
        <v>1.5</v>
      </c>
      <c r="L9718">
        <v>2</v>
      </c>
      <c r="N9718">
        <v>0.5</v>
      </c>
      <c r="O9718">
        <v>0.90459999999999996</v>
      </c>
      <c r="R9718">
        <v>1.1332</v>
      </c>
    </row>
    <row r="9719" spans="1:18">
      <c r="A9719" t="s">
        <v>2083</v>
      </c>
      <c r="B9719" t="s">
        <v>2082</v>
      </c>
      <c r="D9719">
        <v>2021</v>
      </c>
      <c r="E9719" t="s">
        <v>510</v>
      </c>
      <c r="F9719" t="s">
        <v>2301</v>
      </c>
      <c r="G9719">
        <v>-33.135758000000003</v>
      </c>
      <c r="H9719">
        <v>137.892222</v>
      </c>
      <c r="I9719" t="s">
        <v>2332</v>
      </c>
      <c r="J9719" t="s">
        <v>2088</v>
      </c>
      <c r="K9719">
        <v>2</v>
      </c>
      <c r="L9719">
        <v>2.5</v>
      </c>
      <c r="N9719">
        <v>0.5</v>
      </c>
      <c r="O9719">
        <v>0.91810000000000003</v>
      </c>
      <c r="R9719">
        <v>1.3869</v>
      </c>
    </row>
    <row r="9720" spans="1:18">
      <c r="A9720" t="s">
        <v>2083</v>
      </c>
      <c r="B9720" t="s">
        <v>2082</v>
      </c>
      <c r="D9720">
        <v>2021</v>
      </c>
      <c r="E9720" t="s">
        <v>510</v>
      </c>
      <c r="F9720" t="s">
        <v>2301</v>
      </c>
      <c r="G9720">
        <v>-33.135758000000003</v>
      </c>
      <c r="H9720">
        <v>137.892222</v>
      </c>
      <c r="I9720" t="s">
        <v>2332</v>
      </c>
      <c r="J9720" t="s">
        <v>2088</v>
      </c>
      <c r="K9720">
        <v>2.5</v>
      </c>
      <c r="L9720">
        <v>3</v>
      </c>
      <c r="N9720">
        <v>0.5</v>
      </c>
      <c r="O9720">
        <v>0.81140000000000001</v>
      </c>
      <c r="R9720">
        <v>1.3869</v>
      </c>
    </row>
    <row r="9721" spans="1:18">
      <c r="A9721" t="s">
        <v>2083</v>
      </c>
      <c r="B9721" t="s">
        <v>2082</v>
      </c>
      <c r="D9721">
        <v>2021</v>
      </c>
      <c r="E9721" t="s">
        <v>510</v>
      </c>
      <c r="F9721" t="s">
        <v>2301</v>
      </c>
      <c r="G9721">
        <v>-33.135758000000003</v>
      </c>
      <c r="H9721">
        <v>137.892222</v>
      </c>
      <c r="I9721" t="s">
        <v>2332</v>
      </c>
      <c r="J9721" t="s">
        <v>2088</v>
      </c>
      <c r="K9721">
        <v>3</v>
      </c>
      <c r="L9721">
        <v>3.5</v>
      </c>
      <c r="N9721">
        <v>0.5</v>
      </c>
      <c r="O9721">
        <v>0.8165</v>
      </c>
      <c r="R9721">
        <v>1.6406000000000001</v>
      </c>
    </row>
    <row r="9722" spans="1:18">
      <c r="A9722" t="s">
        <v>2083</v>
      </c>
      <c r="B9722" t="s">
        <v>2082</v>
      </c>
      <c r="D9722">
        <v>2021</v>
      </c>
      <c r="E9722" t="s">
        <v>510</v>
      </c>
      <c r="F9722" t="s">
        <v>2301</v>
      </c>
      <c r="G9722">
        <v>-33.135758000000003</v>
      </c>
      <c r="H9722">
        <v>137.892222</v>
      </c>
      <c r="I9722" t="s">
        <v>2332</v>
      </c>
      <c r="J9722" t="s">
        <v>2088</v>
      </c>
      <c r="K9722">
        <v>3.5</v>
      </c>
      <c r="L9722">
        <v>4</v>
      </c>
      <c r="N9722">
        <v>0.5</v>
      </c>
      <c r="O9722">
        <v>0.85260000000000002</v>
      </c>
      <c r="R9722">
        <v>1.4966999999999999</v>
      </c>
    </row>
    <row r="9723" spans="1:18">
      <c r="A9723" t="s">
        <v>2083</v>
      </c>
      <c r="B9723" t="s">
        <v>2082</v>
      </c>
      <c r="D9723">
        <v>2021</v>
      </c>
      <c r="E9723" t="s">
        <v>510</v>
      </c>
      <c r="F9723" t="s">
        <v>2301</v>
      </c>
      <c r="G9723">
        <v>-33.135758000000003</v>
      </c>
      <c r="H9723">
        <v>137.892222</v>
      </c>
      <c r="I9723" t="s">
        <v>2332</v>
      </c>
      <c r="J9723" t="s">
        <v>2088</v>
      </c>
      <c r="K9723">
        <v>4</v>
      </c>
      <c r="L9723">
        <v>4.5</v>
      </c>
      <c r="N9723">
        <v>0.5</v>
      </c>
      <c r="O9723">
        <v>0.73909999999999998</v>
      </c>
      <c r="R9723">
        <v>1.4966999999999999</v>
      </c>
    </row>
    <row r="9724" spans="1:18">
      <c r="A9724" t="s">
        <v>2083</v>
      </c>
      <c r="B9724" t="s">
        <v>2082</v>
      </c>
      <c r="D9724">
        <v>2021</v>
      </c>
      <c r="E9724" t="s">
        <v>510</v>
      </c>
      <c r="F9724" t="s">
        <v>2301</v>
      </c>
      <c r="G9724">
        <v>-33.135758000000003</v>
      </c>
      <c r="H9724">
        <v>137.892222</v>
      </c>
      <c r="I9724" t="s">
        <v>2332</v>
      </c>
      <c r="J9724" t="s">
        <v>2088</v>
      </c>
      <c r="K9724">
        <v>4.5</v>
      </c>
      <c r="L9724">
        <v>5</v>
      </c>
      <c r="N9724">
        <v>0.5</v>
      </c>
      <c r="O9724">
        <v>0.61819999999999997</v>
      </c>
      <c r="R9724">
        <v>1.3529</v>
      </c>
    </row>
    <row r="9725" spans="1:18">
      <c r="A9725" t="s">
        <v>2083</v>
      </c>
      <c r="B9725" t="s">
        <v>2082</v>
      </c>
      <c r="D9725">
        <v>2021</v>
      </c>
      <c r="E9725" t="s">
        <v>510</v>
      </c>
      <c r="F9725" t="s">
        <v>2301</v>
      </c>
      <c r="G9725">
        <v>-33.135758000000003</v>
      </c>
      <c r="H9725">
        <v>137.892222</v>
      </c>
      <c r="I9725" t="s">
        <v>2332</v>
      </c>
      <c r="J9725" t="s">
        <v>2088</v>
      </c>
      <c r="K9725">
        <v>5</v>
      </c>
      <c r="L9725">
        <v>5.5</v>
      </c>
      <c r="N9725">
        <v>0.5</v>
      </c>
      <c r="O9725">
        <v>0.78239999999999998</v>
      </c>
      <c r="R9725">
        <v>0.74109999999999998</v>
      </c>
    </row>
    <row r="9726" spans="1:18">
      <c r="A9726" t="s">
        <v>2083</v>
      </c>
      <c r="B9726" t="s">
        <v>2082</v>
      </c>
      <c r="D9726">
        <v>2021</v>
      </c>
      <c r="E9726" t="s">
        <v>510</v>
      </c>
      <c r="F9726" t="s">
        <v>2301</v>
      </c>
      <c r="G9726">
        <v>-33.135758000000003</v>
      </c>
      <c r="H9726">
        <v>137.892222</v>
      </c>
      <c r="I9726" t="s">
        <v>2332</v>
      </c>
      <c r="J9726" t="s">
        <v>2088</v>
      </c>
      <c r="K9726">
        <v>5.5</v>
      </c>
      <c r="L9726">
        <v>6</v>
      </c>
      <c r="N9726">
        <v>0.5</v>
      </c>
      <c r="O9726">
        <v>0.76170000000000004</v>
      </c>
      <c r="R9726">
        <v>0.74109999999999998</v>
      </c>
    </row>
    <row r="9727" spans="1:18">
      <c r="A9727" t="s">
        <v>2083</v>
      </c>
      <c r="B9727" t="s">
        <v>2082</v>
      </c>
      <c r="D9727">
        <v>2021</v>
      </c>
      <c r="E9727" t="s">
        <v>510</v>
      </c>
      <c r="F9727" t="s">
        <v>2301</v>
      </c>
      <c r="G9727">
        <v>-33.135758000000003</v>
      </c>
      <c r="H9727">
        <v>137.892222</v>
      </c>
      <c r="I9727" t="s">
        <v>2332</v>
      </c>
      <c r="J9727" t="s">
        <v>2088</v>
      </c>
      <c r="K9727">
        <v>6</v>
      </c>
      <c r="L9727">
        <v>6.5</v>
      </c>
      <c r="N9727">
        <v>0.5</v>
      </c>
      <c r="O9727">
        <v>0.84279999999999999</v>
      </c>
      <c r="R9727">
        <v>0.12939999999999999</v>
      </c>
    </row>
    <row r="9728" spans="1:18">
      <c r="A9728" t="s">
        <v>2083</v>
      </c>
      <c r="B9728" t="s">
        <v>2082</v>
      </c>
      <c r="D9728">
        <v>2021</v>
      </c>
      <c r="E9728" t="s">
        <v>510</v>
      </c>
      <c r="F9728" t="s">
        <v>2301</v>
      </c>
      <c r="G9728">
        <v>-33.135758000000003</v>
      </c>
      <c r="H9728">
        <v>137.892222</v>
      </c>
      <c r="I9728" t="s">
        <v>2332</v>
      </c>
      <c r="J9728" t="s">
        <v>2088</v>
      </c>
      <c r="K9728">
        <v>6.5</v>
      </c>
      <c r="L9728">
        <v>7</v>
      </c>
      <c r="N9728">
        <v>0.5</v>
      </c>
      <c r="O9728">
        <v>0.74719999999999998</v>
      </c>
      <c r="R9728">
        <v>0.64300000000000002</v>
      </c>
    </row>
    <row r="9729" spans="1:18">
      <c r="A9729" t="s">
        <v>2083</v>
      </c>
      <c r="B9729" t="s">
        <v>2082</v>
      </c>
      <c r="D9729">
        <v>2021</v>
      </c>
      <c r="E9729" t="s">
        <v>510</v>
      </c>
      <c r="F9729" t="s">
        <v>2301</v>
      </c>
      <c r="G9729">
        <v>-33.135758000000003</v>
      </c>
      <c r="H9729">
        <v>137.892222</v>
      </c>
      <c r="I9729" t="s">
        <v>2332</v>
      </c>
      <c r="J9729" t="s">
        <v>2088</v>
      </c>
      <c r="K9729">
        <v>7</v>
      </c>
      <c r="L9729">
        <v>7.5</v>
      </c>
      <c r="N9729">
        <v>0.5</v>
      </c>
      <c r="O9729">
        <v>0.86029999999999995</v>
      </c>
      <c r="R9729">
        <v>0.64300000000000002</v>
      </c>
    </row>
    <row r="9730" spans="1:18">
      <c r="A9730" t="s">
        <v>2083</v>
      </c>
      <c r="B9730" t="s">
        <v>2082</v>
      </c>
      <c r="D9730">
        <v>2021</v>
      </c>
      <c r="E9730" t="s">
        <v>510</v>
      </c>
      <c r="F9730" t="s">
        <v>2301</v>
      </c>
      <c r="G9730">
        <v>-33.135758000000003</v>
      </c>
      <c r="H9730">
        <v>137.892222</v>
      </c>
      <c r="I9730" t="s">
        <v>2332</v>
      </c>
      <c r="J9730" t="s">
        <v>2088</v>
      </c>
      <c r="K9730">
        <v>7.5</v>
      </c>
      <c r="L9730">
        <v>8</v>
      </c>
      <c r="N9730">
        <v>0.5</v>
      </c>
      <c r="O9730">
        <v>0.91739999999999999</v>
      </c>
      <c r="R9730">
        <v>0.64300000000000002</v>
      </c>
    </row>
    <row r="9731" spans="1:18">
      <c r="A9731" t="s">
        <v>2083</v>
      </c>
      <c r="B9731" t="s">
        <v>2082</v>
      </c>
      <c r="D9731">
        <v>2021</v>
      </c>
      <c r="E9731" t="s">
        <v>510</v>
      </c>
      <c r="F9731" t="s">
        <v>2301</v>
      </c>
      <c r="G9731">
        <v>-33.135758000000003</v>
      </c>
      <c r="H9731">
        <v>137.892222</v>
      </c>
      <c r="I9731" t="s">
        <v>2332</v>
      </c>
      <c r="J9731" t="s">
        <v>2088</v>
      </c>
      <c r="K9731">
        <v>8</v>
      </c>
      <c r="L9731">
        <v>8.5</v>
      </c>
      <c r="N9731">
        <v>0.5</v>
      </c>
      <c r="O9731">
        <v>0.73799999999999999</v>
      </c>
      <c r="R9731">
        <v>1.1565000000000001</v>
      </c>
    </row>
    <row r="9732" spans="1:18">
      <c r="A9732" t="s">
        <v>2083</v>
      </c>
      <c r="B9732" t="s">
        <v>2082</v>
      </c>
      <c r="D9732">
        <v>2021</v>
      </c>
      <c r="E9732" t="s">
        <v>510</v>
      </c>
      <c r="F9732" t="s">
        <v>2301</v>
      </c>
      <c r="G9732">
        <v>-33.135758000000003</v>
      </c>
      <c r="H9732">
        <v>137.892222</v>
      </c>
      <c r="I9732" t="s">
        <v>2332</v>
      </c>
      <c r="J9732" t="s">
        <v>2088</v>
      </c>
      <c r="K9732">
        <v>8.5</v>
      </c>
      <c r="L9732">
        <v>9</v>
      </c>
      <c r="N9732">
        <v>0.5</v>
      </c>
      <c r="O9732">
        <v>0.80420000000000003</v>
      </c>
      <c r="R9732">
        <v>1.4229000000000001</v>
      </c>
    </row>
    <row r="9733" spans="1:18">
      <c r="A9733" t="s">
        <v>2083</v>
      </c>
      <c r="B9733" t="s">
        <v>2082</v>
      </c>
      <c r="D9733">
        <v>2021</v>
      </c>
      <c r="E9733" t="s">
        <v>510</v>
      </c>
      <c r="F9733" t="s">
        <v>2301</v>
      </c>
      <c r="G9733">
        <v>-33.135758000000003</v>
      </c>
      <c r="H9733">
        <v>137.892222</v>
      </c>
      <c r="I9733" t="s">
        <v>2332</v>
      </c>
      <c r="J9733" t="s">
        <v>2088</v>
      </c>
      <c r="K9733">
        <v>9</v>
      </c>
      <c r="L9733">
        <v>9.5</v>
      </c>
      <c r="N9733">
        <v>0.5</v>
      </c>
      <c r="O9733">
        <v>0.6865</v>
      </c>
      <c r="R9733">
        <v>1.4229000000000001</v>
      </c>
    </row>
    <row r="9734" spans="1:18">
      <c r="A9734" t="s">
        <v>2083</v>
      </c>
      <c r="B9734" t="s">
        <v>2082</v>
      </c>
      <c r="D9734">
        <v>2021</v>
      </c>
      <c r="E9734" t="s">
        <v>510</v>
      </c>
      <c r="F9734" t="s">
        <v>2301</v>
      </c>
      <c r="G9734">
        <v>-33.135758000000003</v>
      </c>
      <c r="H9734">
        <v>137.892222</v>
      </c>
      <c r="I9734" t="s">
        <v>2332</v>
      </c>
      <c r="J9734" t="s">
        <v>2088</v>
      </c>
      <c r="K9734">
        <v>9.5</v>
      </c>
      <c r="L9734">
        <v>10</v>
      </c>
      <c r="N9734">
        <v>0.5</v>
      </c>
      <c r="O9734">
        <v>0.92290000000000005</v>
      </c>
      <c r="R9734">
        <v>1.4229000000000001</v>
      </c>
    </row>
    <row r="9735" spans="1:18">
      <c r="A9735" t="s">
        <v>2083</v>
      </c>
      <c r="B9735" t="s">
        <v>2082</v>
      </c>
      <c r="D9735">
        <v>2021</v>
      </c>
      <c r="E9735" t="s">
        <v>510</v>
      </c>
      <c r="F9735" t="s">
        <v>2301</v>
      </c>
      <c r="G9735">
        <v>-33.135758000000003</v>
      </c>
      <c r="H9735">
        <v>137.892222</v>
      </c>
      <c r="I9735" t="s">
        <v>2332</v>
      </c>
      <c r="J9735" t="s">
        <v>2088</v>
      </c>
      <c r="K9735">
        <v>10</v>
      </c>
      <c r="L9735">
        <v>10.5</v>
      </c>
      <c r="N9735">
        <v>0.5</v>
      </c>
      <c r="O9735">
        <v>0.81669999999999998</v>
      </c>
      <c r="R9735">
        <v>1.6893</v>
      </c>
    </row>
    <row r="9736" spans="1:18">
      <c r="A9736" t="s">
        <v>2083</v>
      </c>
      <c r="B9736" t="s">
        <v>2082</v>
      </c>
      <c r="D9736">
        <v>2021</v>
      </c>
      <c r="E9736" t="s">
        <v>510</v>
      </c>
      <c r="F9736" t="s">
        <v>2301</v>
      </c>
      <c r="G9736">
        <v>-33.135758000000003</v>
      </c>
      <c r="H9736">
        <v>137.892222</v>
      </c>
      <c r="I9736" t="s">
        <v>2332</v>
      </c>
      <c r="J9736" t="s">
        <v>2088</v>
      </c>
      <c r="K9736">
        <v>10.5</v>
      </c>
      <c r="L9736">
        <v>11</v>
      </c>
      <c r="N9736">
        <v>0.5</v>
      </c>
      <c r="O9736">
        <v>0.79490000000000005</v>
      </c>
      <c r="R9736">
        <v>1.5576000000000001</v>
      </c>
    </row>
    <row r="9737" spans="1:18">
      <c r="A9737" t="s">
        <v>2083</v>
      </c>
      <c r="B9737" t="s">
        <v>2082</v>
      </c>
      <c r="D9737">
        <v>2021</v>
      </c>
      <c r="E9737" t="s">
        <v>510</v>
      </c>
      <c r="F9737" t="s">
        <v>2301</v>
      </c>
      <c r="G9737">
        <v>-33.135758000000003</v>
      </c>
      <c r="H9737">
        <v>137.892222</v>
      </c>
      <c r="I9737" t="s">
        <v>2332</v>
      </c>
      <c r="J9737" t="s">
        <v>2088</v>
      </c>
      <c r="K9737">
        <v>11</v>
      </c>
      <c r="L9737">
        <v>11.5</v>
      </c>
      <c r="N9737">
        <v>0.5</v>
      </c>
      <c r="O9737">
        <v>0.93189999999999995</v>
      </c>
      <c r="R9737">
        <v>1.5576000000000001</v>
      </c>
    </row>
    <row r="9738" spans="1:18">
      <c r="A9738" t="s">
        <v>2083</v>
      </c>
      <c r="B9738" t="s">
        <v>2082</v>
      </c>
      <c r="D9738">
        <v>2021</v>
      </c>
      <c r="E9738" t="s">
        <v>510</v>
      </c>
      <c r="F9738" t="s">
        <v>2301</v>
      </c>
      <c r="G9738">
        <v>-33.135758000000003</v>
      </c>
      <c r="H9738">
        <v>137.892222</v>
      </c>
      <c r="I9738" t="s">
        <v>2332</v>
      </c>
      <c r="J9738" t="s">
        <v>2088</v>
      </c>
      <c r="K9738">
        <v>11.5</v>
      </c>
      <c r="L9738">
        <v>12</v>
      </c>
      <c r="N9738">
        <v>0.5</v>
      </c>
      <c r="O9738">
        <v>0.6996</v>
      </c>
      <c r="R9738">
        <v>1.4258999999999999</v>
      </c>
    </row>
    <row r="9739" spans="1:18">
      <c r="A9739" t="s">
        <v>2083</v>
      </c>
      <c r="B9739" t="s">
        <v>2082</v>
      </c>
      <c r="D9739">
        <v>2021</v>
      </c>
      <c r="E9739" t="s">
        <v>510</v>
      </c>
      <c r="F9739" t="s">
        <v>2301</v>
      </c>
      <c r="G9739">
        <v>-33.135758000000003</v>
      </c>
      <c r="H9739">
        <v>137.892222</v>
      </c>
      <c r="I9739" t="s">
        <v>2332</v>
      </c>
      <c r="J9739" t="s">
        <v>2088</v>
      </c>
      <c r="K9739">
        <v>12</v>
      </c>
      <c r="L9739">
        <v>12.5</v>
      </c>
      <c r="N9739">
        <v>0.5</v>
      </c>
      <c r="O9739">
        <v>0.80249999999999999</v>
      </c>
      <c r="R9739">
        <v>1.0154000000000001</v>
      </c>
    </row>
    <row r="9740" spans="1:18">
      <c r="A9740" t="s">
        <v>2083</v>
      </c>
      <c r="B9740" t="s">
        <v>2082</v>
      </c>
      <c r="D9740">
        <v>2021</v>
      </c>
      <c r="E9740" t="s">
        <v>510</v>
      </c>
      <c r="F9740" t="s">
        <v>2301</v>
      </c>
      <c r="G9740">
        <v>-33.135758000000003</v>
      </c>
      <c r="H9740">
        <v>137.892222</v>
      </c>
      <c r="I9740" t="s">
        <v>2332</v>
      </c>
      <c r="J9740" t="s">
        <v>2088</v>
      </c>
      <c r="K9740">
        <v>12.5</v>
      </c>
      <c r="L9740">
        <v>13</v>
      </c>
      <c r="N9740">
        <v>0.5</v>
      </c>
      <c r="O9740">
        <v>0.74970000000000003</v>
      </c>
      <c r="R9740">
        <v>1.0154000000000001</v>
      </c>
    </row>
    <row r="9741" spans="1:18">
      <c r="A9741" t="s">
        <v>2083</v>
      </c>
      <c r="B9741" t="s">
        <v>2082</v>
      </c>
      <c r="D9741">
        <v>2021</v>
      </c>
      <c r="E9741" t="s">
        <v>510</v>
      </c>
      <c r="F9741" t="s">
        <v>2301</v>
      </c>
      <c r="G9741">
        <v>-33.135758000000003</v>
      </c>
      <c r="H9741">
        <v>137.892222</v>
      </c>
      <c r="I9741" t="s">
        <v>2332</v>
      </c>
      <c r="J9741" t="s">
        <v>2088</v>
      </c>
      <c r="K9741">
        <v>13</v>
      </c>
      <c r="L9741">
        <v>13.5</v>
      </c>
      <c r="N9741">
        <v>0.5</v>
      </c>
      <c r="O9741">
        <v>0.84419999999999995</v>
      </c>
      <c r="R9741">
        <v>1.0154000000000001</v>
      </c>
    </row>
    <row r="9742" spans="1:18">
      <c r="A9742" t="s">
        <v>2083</v>
      </c>
      <c r="B9742" t="s">
        <v>2082</v>
      </c>
      <c r="D9742">
        <v>2021</v>
      </c>
      <c r="E9742" t="s">
        <v>510</v>
      </c>
      <c r="F9742" t="s">
        <v>2301</v>
      </c>
      <c r="G9742">
        <v>-33.135758000000003</v>
      </c>
      <c r="H9742">
        <v>137.892222</v>
      </c>
      <c r="I9742" t="s">
        <v>2332</v>
      </c>
      <c r="J9742" t="s">
        <v>2088</v>
      </c>
      <c r="K9742">
        <v>13.5</v>
      </c>
      <c r="L9742">
        <v>14</v>
      </c>
      <c r="N9742">
        <v>0.5</v>
      </c>
      <c r="O9742">
        <v>0.74009999999999998</v>
      </c>
      <c r="R9742">
        <v>0.60499999999999998</v>
      </c>
    </row>
    <row r="9743" spans="1:18">
      <c r="A9743" t="s">
        <v>2083</v>
      </c>
      <c r="B9743" t="s">
        <v>2082</v>
      </c>
      <c r="D9743">
        <v>2021</v>
      </c>
      <c r="E9743" t="s">
        <v>510</v>
      </c>
      <c r="F9743" t="s">
        <v>2301</v>
      </c>
      <c r="G9743">
        <v>-33.135758000000003</v>
      </c>
      <c r="H9743">
        <v>137.892222</v>
      </c>
      <c r="I9743" t="s">
        <v>2332</v>
      </c>
      <c r="J9743" t="s">
        <v>2088</v>
      </c>
      <c r="K9743">
        <v>14</v>
      </c>
      <c r="L9743">
        <v>14.5</v>
      </c>
      <c r="N9743">
        <v>0.5</v>
      </c>
      <c r="O9743">
        <v>0.93500000000000005</v>
      </c>
      <c r="R9743">
        <v>0.53759999999999997</v>
      </c>
    </row>
    <row r="9744" spans="1:18">
      <c r="A9744" t="s">
        <v>2083</v>
      </c>
      <c r="B9744" t="s">
        <v>2082</v>
      </c>
      <c r="D9744">
        <v>2021</v>
      </c>
      <c r="E9744" t="s">
        <v>510</v>
      </c>
      <c r="F9744" t="s">
        <v>2301</v>
      </c>
      <c r="G9744">
        <v>-33.135758000000003</v>
      </c>
      <c r="H9744">
        <v>137.892222</v>
      </c>
      <c r="I9744" t="s">
        <v>2332</v>
      </c>
      <c r="J9744" t="s">
        <v>2088</v>
      </c>
      <c r="K9744">
        <v>14.5</v>
      </c>
      <c r="L9744">
        <v>15</v>
      </c>
      <c r="N9744">
        <v>0.5</v>
      </c>
      <c r="O9744">
        <v>0.81399999999999995</v>
      </c>
      <c r="R9744">
        <v>0.53759999999999997</v>
      </c>
    </row>
    <row r="9745" spans="1:18">
      <c r="A9745" t="s">
        <v>2083</v>
      </c>
      <c r="B9745" t="s">
        <v>2082</v>
      </c>
      <c r="D9745">
        <v>2021</v>
      </c>
      <c r="E9745" t="s">
        <v>510</v>
      </c>
      <c r="F9745" t="s">
        <v>2301</v>
      </c>
      <c r="G9745">
        <v>-33.135758000000003</v>
      </c>
      <c r="H9745">
        <v>137.892222</v>
      </c>
      <c r="I9745" t="s">
        <v>2332</v>
      </c>
      <c r="J9745" t="s">
        <v>2088</v>
      </c>
      <c r="K9745">
        <v>15</v>
      </c>
      <c r="L9745">
        <v>15.5</v>
      </c>
      <c r="N9745">
        <v>0.5</v>
      </c>
      <c r="O9745">
        <v>0.77210000000000001</v>
      </c>
      <c r="R9745">
        <v>0.53759999999999997</v>
      </c>
    </row>
    <row r="9746" spans="1:18">
      <c r="A9746" t="s">
        <v>2083</v>
      </c>
      <c r="B9746" t="s">
        <v>2082</v>
      </c>
      <c r="D9746">
        <v>2021</v>
      </c>
      <c r="E9746" t="s">
        <v>510</v>
      </c>
      <c r="F9746" t="s">
        <v>2301</v>
      </c>
      <c r="G9746">
        <v>-33.135758000000003</v>
      </c>
      <c r="H9746">
        <v>137.892222</v>
      </c>
      <c r="I9746" t="s">
        <v>2332</v>
      </c>
      <c r="J9746" t="s">
        <v>2088</v>
      </c>
      <c r="K9746">
        <v>15.5</v>
      </c>
      <c r="L9746">
        <v>16</v>
      </c>
      <c r="N9746">
        <v>0.5</v>
      </c>
      <c r="O9746">
        <v>0.94469999999999998</v>
      </c>
      <c r="R9746">
        <v>0.53759999999999997</v>
      </c>
    </row>
    <row r="9747" spans="1:18">
      <c r="A9747" t="s">
        <v>2083</v>
      </c>
      <c r="B9747" t="s">
        <v>2082</v>
      </c>
      <c r="D9747">
        <v>2021</v>
      </c>
      <c r="E9747" t="s">
        <v>510</v>
      </c>
      <c r="F9747" t="s">
        <v>2301</v>
      </c>
      <c r="G9747">
        <v>-33.135758000000003</v>
      </c>
      <c r="H9747">
        <v>137.892222</v>
      </c>
      <c r="I9747" t="s">
        <v>2332</v>
      </c>
      <c r="J9747" t="s">
        <v>2088</v>
      </c>
      <c r="K9747">
        <v>16</v>
      </c>
      <c r="L9747">
        <v>16.5</v>
      </c>
      <c r="N9747">
        <v>0.5</v>
      </c>
      <c r="O9747">
        <v>0.73580000000000001</v>
      </c>
      <c r="R9747">
        <v>0.53759999999999997</v>
      </c>
    </row>
    <row r="9748" spans="1:18">
      <c r="A9748" t="s">
        <v>2083</v>
      </c>
      <c r="B9748" t="s">
        <v>2082</v>
      </c>
      <c r="D9748">
        <v>2021</v>
      </c>
      <c r="E9748" t="s">
        <v>510</v>
      </c>
      <c r="F9748" t="s">
        <v>2301</v>
      </c>
      <c r="G9748">
        <v>-33.135758000000003</v>
      </c>
      <c r="H9748">
        <v>137.892222</v>
      </c>
      <c r="I9748" t="s">
        <v>2332</v>
      </c>
      <c r="J9748" t="s">
        <v>2088</v>
      </c>
      <c r="K9748">
        <v>16.5</v>
      </c>
      <c r="L9748">
        <v>17</v>
      </c>
      <c r="N9748">
        <v>0.5</v>
      </c>
      <c r="O9748">
        <v>0.67379999999999995</v>
      </c>
      <c r="R9748">
        <v>0.47010000000000002</v>
      </c>
    </row>
    <row r="9749" spans="1:18">
      <c r="A9749" t="s">
        <v>2083</v>
      </c>
      <c r="B9749" t="s">
        <v>2082</v>
      </c>
      <c r="D9749">
        <v>2021</v>
      </c>
      <c r="E9749" t="s">
        <v>510</v>
      </c>
      <c r="F9749" t="s">
        <v>2301</v>
      </c>
      <c r="G9749">
        <v>-33.135758000000003</v>
      </c>
      <c r="H9749">
        <v>137.892222</v>
      </c>
      <c r="I9749" t="s">
        <v>2332</v>
      </c>
      <c r="J9749" t="s">
        <v>2088</v>
      </c>
      <c r="K9749">
        <v>17</v>
      </c>
      <c r="L9749">
        <v>17.5</v>
      </c>
      <c r="N9749">
        <v>0.5</v>
      </c>
      <c r="O9749">
        <v>0.80969999999999998</v>
      </c>
      <c r="R9749">
        <v>0.65080000000000005</v>
      </c>
    </row>
    <row r="9750" spans="1:18">
      <c r="A9750" t="s">
        <v>2083</v>
      </c>
      <c r="B9750" t="s">
        <v>2082</v>
      </c>
      <c r="D9750">
        <v>2021</v>
      </c>
      <c r="E9750" t="s">
        <v>510</v>
      </c>
      <c r="F9750" t="s">
        <v>2301</v>
      </c>
      <c r="G9750">
        <v>-33.135758000000003</v>
      </c>
      <c r="H9750">
        <v>137.892222</v>
      </c>
      <c r="I9750" t="s">
        <v>2332</v>
      </c>
      <c r="J9750" t="s">
        <v>2088</v>
      </c>
      <c r="K9750">
        <v>17.5</v>
      </c>
      <c r="L9750">
        <v>18</v>
      </c>
      <c r="N9750">
        <v>0.5</v>
      </c>
      <c r="O9750">
        <v>0.86699999999999999</v>
      </c>
      <c r="R9750">
        <v>0.65080000000000005</v>
      </c>
    </row>
    <row r="9751" spans="1:18">
      <c r="A9751" t="s">
        <v>2083</v>
      </c>
      <c r="B9751" t="s">
        <v>2082</v>
      </c>
      <c r="D9751">
        <v>2021</v>
      </c>
      <c r="E9751" t="s">
        <v>510</v>
      </c>
      <c r="F9751" t="s">
        <v>2301</v>
      </c>
      <c r="G9751">
        <v>-33.135758000000003</v>
      </c>
      <c r="H9751">
        <v>137.892222</v>
      </c>
      <c r="I9751" t="s">
        <v>2332</v>
      </c>
      <c r="J9751" t="s">
        <v>2088</v>
      </c>
      <c r="K9751">
        <v>18</v>
      </c>
      <c r="L9751">
        <v>18.5</v>
      </c>
      <c r="N9751">
        <v>0.5</v>
      </c>
      <c r="O9751">
        <v>0.75770000000000004</v>
      </c>
      <c r="R9751">
        <v>0.83150000000000002</v>
      </c>
    </row>
    <row r="9752" spans="1:18">
      <c r="A9752" t="s">
        <v>2083</v>
      </c>
      <c r="B9752" t="s">
        <v>2082</v>
      </c>
      <c r="D9752">
        <v>2021</v>
      </c>
      <c r="E9752" t="s">
        <v>510</v>
      </c>
      <c r="F9752" t="s">
        <v>2301</v>
      </c>
      <c r="G9752">
        <v>-33.135758000000003</v>
      </c>
      <c r="H9752">
        <v>137.892222</v>
      </c>
      <c r="I9752" t="s">
        <v>2332</v>
      </c>
      <c r="J9752" t="s">
        <v>2088</v>
      </c>
      <c r="K9752">
        <v>18.5</v>
      </c>
      <c r="L9752">
        <v>19</v>
      </c>
      <c r="N9752">
        <v>0.5</v>
      </c>
      <c r="O9752">
        <v>0.7863</v>
      </c>
      <c r="R9752">
        <v>0.69020000000000004</v>
      </c>
    </row>
    <row r="9753" spans="1:18">
      <c r="A9753" t="s">
        <v>2083</v>
      </c>
      <c r="B9753" t="s">
        <v>2082</v>
      </c>
      <c r="D9753">
        <v>2021</v>
      </c>
      <c r="E9753" t="s">
        <v>510</v>
      </c>
      <c r="F9753" t="s">
        <v>2301</v>
      </c>
      <c r="G9753">
        <v>-33.135758000000003</v>
      </c>
      <c r="H9753">
        <v>137.892222</v>
      </c>
      <c r="I9753" t="s">
        <v>2332</v>
      </c>
      <c r="J9753" t="s">
        <v>2088</v>
      </c>
      <c r="K9753">
        <v>19</v>
      </c>
      <c r="L9753">
        <v>19.5</v>
      </c>
      <c r="N9753">
        <v>0.5</v>
      </c>
      <c r="O9753">
        <v>0.64380000000000004</v>
      </c>
      <c r="R9753">
        <v>0.69020000000000004</v>
      </c>
    </row>
    <row r="9754" spans="1:18">
      <c r="A9754" t="s">
        <v>2083</v>
      </c>
      <c r="B9754" t="s">
        <v>2082</v>
      </c>
      <c r="D9754">
        <v>2021</v>
      </c>
      <c r="E9754" t="s">
        <v>510</v>
      </c>
      <c r="F9754" t="s">
        <v>2301</v>
      </c>
      <c r="G9754">
        <v>-33.135758000000003</v>
      </c>
      <c r="H9754">
        <v>137.892222</v>
      </c>
      <c r="I9754" t="s">
        <v>2332</v>
      </c>
      <c r="J9754" t="s">
        <v>2088</v>
      </c>
      <c r="K9754">
        <v>19.5</v>
      </c>
      <c r="L9754">
        <v>20</v>
      </c>
      <c r="N9754">
        <v>0.5</v>
      </c>
      <c r="O9754">
        <v>0.93100000000000005</v>
      </c>
      <c r="R9754">
        <v>0.69020000000000004</v>
      </c>
    </row>
    <row r="9755" spans="1:18">
      <c r="A9755" t="s">
        <v>2083</v>
      </c>
      <c r="B9755" t="s">
        <v>2082</v>
      </c>
      <c r="D9755">
        <v>2021</v>
      </c>
      <c r="E9755" t="s">
        <v>510</v>
      </c>
      <c r="F9755" t="s">
        <v>2301</v>
      </c>
      <c r="G9755">
        <v>-33.135758000000003</v>
      </c>
      <c r="H9755">
        <v>137.892222</v>
      </c>
      <c r="I9755" t="s">
        <v>2332</v>
      </c>
      <c r="J9755" t="s">
        <v>2088</v>
      </c>
      <c r="K9755">
        <v>20</v>
      </c>
      <c r="L9755">
        <v>21</v>
      </c>
      <c r="N9755">
        <v>1</v>
      </c>
      <c r="O9755">
        <v>0.74409999999999998</v>
      </c>
      <c r="R9755">
        <v>0.69020000000000004</v>
      </c>
    </row>
    <row r="9756" spans="1:18">
      <c r="A9756" t="s">
        <v>2083</v>
      </c>
      <c r="B9756" t="s">
        <v>2082</v>
      </c>
      <c r="D9756">
        <v>2021</v>
      </c>
      <c r="E9756" t="s">
        <v>510</v>
      </c>
      <c r="F9756" t="s">
        <v>2301</v>
      </c>
      <c r="G9756">
        <v>-33.135758000000003</v>
      </c>
      <c r="H9756">
        <v>137.892222</v>
      </c>
      <c r="I9756" t="s">
        <v>2332</v>
      </c>
      <c r="J9756" t="s">
        <v>2088</v>
      </c>
      <c r="K9756">
        <v>21</v>
      </c>
      <c r="L9756">
        <v>22</v>
      </c>
      <c r="N9756">
        <v>1</v>
      </c>
      <c r="O9756">
        <v>0.68910000000000005</v>
      </c>
      <c r="R9756">
        <v>0.69020000000000004</v>
      </c>
    </row>
    <row r="9757" spans="1:18">
      <c r="A9757" t="s">
        <v>2083</v>
      </c>
      <c r="B9757" t="s">
        <v>2082</v>
      </c>
      <c r="D9757">
        <v>2021</v>
      </c>
      <c r="E9757" t="s">
        <v>510</v>
      </c>
      <c r="F9757" t="s">
        <v>2301</v>
      </c>
      <c r="G9757">
        <v>-33.135758000000003</v>
      </c>
      <c r="H9757">
        <v>137.892222</v>
      </c>
      <c r="I9757" t="s">
        <v>2332</v>
      </c>
      <c r="J9757" t="s">
        <v>2088</v>
      </c>
      <c r="K9757">
        <v>22</v>
      </c>
      <c r="L9757">
        <v>23</v>
      </c>
      <c r="N9757">
        <v>1</v>
      </c>
      <c r="O9757">
        <v>0.46389999999999998</v>
      </c>
      <c r="R9757">
        <v>0.69020000000000004</v>
      </c>
    </row>
    <row r="9758" spans="1:18">
      <c r="A9758" t="s">
        <v>2083</v>
      </c>
      <c r="B9758" t="s">
        <v>2082</v>
      </c>
      <c r="D9758">
        <v>2021</v>
      </c>
      <c r="E9758" t="s">
        <v>510</v>
      </c>
      <c r="F9758" t="s">
        <v>2301</v>
      </c>
      <c r="G9758">
        <v>-33.135758000000003</v>
      </c>
      <c r="H9758">
        <v>137.892222</v>
      </c>
      <c r="I9758" t="s">
        <v>2332</v>
      </c>
      <c r="J9758" t="s">
        <v>2088</v>
      </c>
      <c r="K9758">
        <v>23</v>
      </c>
      <c r="L9758">
        <v>25</v>
      </c>
      <c r="N9758">
        <v>2</v>
      </c>
      <c r="O9758">
        <v>0.29599999999999999</v>
      </c>
      <c r="R9758">
        <v>0.54890000000000005</v>
      </c>
    </row>
    <row r="9759" spans="1:18">
      <c r="A9759" t="s">
        <v>2083</v>
      </c>
      <c r="B9759" t="s">
        <v>2082</v>
      </c>
      <c r="D9759">
        <v>2021</v>
      </c>
      <c r="E9759" t="s">
        <v>510</v>
      </c>
      <c r="F9759" t="s">
        <v>2301</v>
      </c>
      <c r="G9759">
        <v>-33.142083</v>
      </c>
      <c r="H9759">
        <v>137.91693900000001</v>
      </c>
      <c r="I9759" t="s">
        <v>2332</v>
      </c>
      <c r="J9759" t="s">
        <v>2087</v>
      </c>
      <c r="K9759">
        <v>0</v>
      </c>
      <c r="L9759">
        <v>0.5</v>
      </c>
      <c r="N9759">
        <v>0.5</v>
      </c>
      <c r="O9759">
        <v>0.6593</v>
      </c>
      <c r="R9759">
        <v>4.8056999999999999</v>
      </c>
    </row>
    <row r="9760" spans="1:18">
      <c r="A9760" t="s">
        <v>2083</v>
      </c>
      <c r="B9760" t="s">
        <v>2082</v>
      </c>
      <c r="D9760">
        <v>2021</v>
      </c>
      <c r="E9760" t="s">
        <v>510</v>
      </c>
      <c r="F9760" t="s">
        <v>2301</v>
      </c>
      <c r="G9760">
        <v>-33.142083</v>
      </c>
      <c r="H9760">
        <v>137.91693900000001</v>
      </c>
      <c r="I9760" t="s">
        <v>2332</v>
      </c>
      <c r="J9760" t="s">
        <v>2087</v>
      </c>
      <c r="K9760">
        <v>0.5</v>
      </c>
      <c r="L9760">
        <v>1</v>
      </c>
      <c r="N9760">
        <v>0.5</v>
      </c>
      <c r="O9760">
        <v>0.32640000000000002</v>
      </c>
      <c r="R9760">
        <v>4.6245000000000003</v>
      </c>
    </row>
    <row r="9761" spans="1:18">
      <c r="A9761" t="s">
        <v>2083</v>
      </c>
      <c r="B9761" t="s">
        <v>2082</v>
      </c>
      <c r="D9761">
        <v>2021</v>
      </c>
      <c r="E9761" t="s">
        <v>510</v>
      </c>
      <c r="F9761" t="s">
        <v>2301</v>
      </c>
      <c r="G9761">
        <v>-33.142083</v>
      </c>
      <c r="H9761">
        <v>137.91693900000001</v>
      </c>
      <c r="I9761" t="s">
        <v>2332</v>
      </c>
      <c r="J9761" t="s">
        <v>2087</v>
      </c>
      <c r="K9761">
        <v>1</v>
      </c>
      <c r="L9761">
        <v>1.5</v>
      </c>
      <c r="N9761">
        <v>0.5</v>
      </c>
      <c r="O9761">
        <v>0.32729999999999998</v>
      </c>
      <c r="R9761">
        <v>4.6245000000000003</v>
      </c>
    </row>
    <row r="9762" spans="1:18">
      <c r="A9762" t="s">
        <v>2083</v>
      </c>
      <c r="B9762" t="s">
        <v>2082</v>
      </c>
      <c r="D9762">
        <v>2021</v>
      </c>
      <c r="E9762" t="s">
        <v>510</v>
      </c>
      <c r="F9762" t="s">
        <v>2301</v>
      </c>
      <c r="G9762">
        <v>-33.142083</v>
      </c>
      <c r="H9762">
        <v>137.91693900000001</v>
      </c>
      <c r="I9762" t="s">
        <v>2332</v>
      </c>
      <c r="J9762" t="s">
        <v>2087</v>
      </c>
      <c r="K9762">
        <v>1.5</v>
      </c>
      <c r="L9762">
        <v>2</v>
      </c>
      <c r="N9762">
        <v>0.5</v>
      </c>
      <c r="O9762">
        <v>0.34289999999999998</v>
      </c>
      <c r="R9762">
        <v>4.4432</v>
      </c>
    </row>
    <row r="9763" spans="1:18">
      <c r="A9763" t="s">
        <v>2083</v>
      </c>
      <c r="B9763" t="s">
        <v>2082</v>
      </c>
      <c r="D9763">
        <v>2021</v>
      </c>
      <c r="E9763" t="s">
        <v>510</v>
      </c>
      <c r="F9763" t="s">
        <v>2301</v>
      </c>
      <c r="G9763">
        <v>-33.142083</v>
      </c>
      <c r="H9763">
        <v>137.91693900000001</v>
      </c>
      <c r="I9763" t="s">
        <v>2332</v>
      </c>
      <c r="J9763" t="s">
        <v>2087</v>
      </c>
      <c r="K9763">
        <v>2</v>
      </c>
      <c r="L9763">
        <v>2.5</v>
      </c>
      <c r="N9763">
        <v>0.5</v>
      </c>
      <c r="O9763">
        <v>0.35120000000000001</v>
      </c>
      <c r="R9763">
        <v>4.383</v>
      </c>
    </row>
    <row r="9764" spans="1:18">
      <c r="A9764" t="s">
        <v>2083</v>
      </c>
      <c r="B9764" t="s">
        <v>2082</v>
      </c>
      <c r="D9764">
        <v>2021</v>
      </c>
      <c r="E9764" t="s">
        <v>510</v>
      </c>
      <c r="F9764" t="s">
        <v>2301</v>
      </c>
      <c r="G9764">
        <v>-33.142083</v>
      </c>
      <c r="H9764">
        <v>137.91693900000001</v>
      </c>
      <c r="I9764" t="s">
        <v>2332</v>
      </c>
      <c r="J9764" t="s">
        <v>2087</v>
      </c>
      <c r="K9764">
        <v>2.5</v>
      </c>
      <c r="L9764">
        <v>3</v>
      </c>
      <c r="N9764">
        <v>0.5</v>
      </c>
      <c r="O9764">
        <v>0.36530000000000001</v>
      </c>
      <c r="R9764">
        <v>4.383</v>
      </c>
    </row>
    <row r="9765" spans="1:18">
      <c r="A9765" t="s">
        <v>2083</v>
      </c>
      <c r="B9765" t="s">
        <v>2082</v>
      </c>
      <c r="D9765">
        <v>2021</v>
      </c>
      <c r="E9765" t="s">
        <v>510</v>
      </c>
      <c r="F9765" t="s">
        <v>2301</v>
      </c>
      <c r="G9765">
        <v>-33.142083</v>
      </c>
      <c r="H9765">
        <v>137.91693900000001</v>
      </c>
      <c r="I9765" t="s">
        <v>2332</v>
      </c>
      <c r="J9765" t="s">
        <v>2087</v>
      </c>
      <c r="K9765">
        <v>3</v>
      </c>
      <c r="L9765">
        <v>3.5</v>
      </c>
      <c r="N9765">
        <v>0.5</v>
      </c>
      <c r="O9765">
        <v>0.37659999999999999</v>
      </c>
      <c r="R9765">
        <v>4.3227000000000002</v>
      </c>
    </row>
    <row r="9766" spans="1:18">
      <c r="A9766" t="s">
        <v>2083</v>
      </c>
      <c r="B9766" t="s">
        <v>2082</v>
      </c>
      <c r="D9766">
        <v>2021</v>
      </c>
      <c r="E9766" t="s">
        <v>510</v>
      </c>
      <c r="F9766" t="s">
        <v>2301</v>
      </c>
      <c r="G9766">
        <v>-33.142083</v>
      </c>
      <c r="H9766">
        <v>137.91693900000001</v>
      </c>
      <c r="I9766" t="s">
        <v>2332</v>
      </c>
      <c r="J9766" t="s">
        <v>2087</v>
      </c>
      <c r="K9766">
        <v>3.5</v>
      </c>
      <c r="L9766">
        <v>4</v>
      </c>
      <c r="N9766">
        <v>0.5</v>
      </c>
      <c r="O9766">
        <v>0.42020000000000002</v>
      </c>
      <c r="R9766">
        <v>4.7382999999999997</v>
      </c>
    </row>
    <row r="9767" spans="1:18">
      <c r="A9767" t="s">
        <v>2083</v>
      </c>
      <c r="B9767" t="s">
        <v>2082</v>
      </c>
      <c r="D9767">
        <v>2021</v>
      </c>
      <c r="E9767" t="s">
        <v>510</v>
      </c>
      <c r="F9767" t="s">
        <v>2301</v>
      </c>
      <c r="G9767">
        <v>-33.142083</v>
      </c>
      <c r="H9767">
        <v>137.91693900000001</v>
      </c>
      <c r="I9767" t="s">
        <v>2332</v>
      </c>
      <c r="J9767" t="s">
        <v>2087</v>
      </c>
      <c r="K9767">
        <v>4</v>
      </c>
      <c r="L9767">
        <v>4.5</v>
      </c>
      <c r="N9767">
        <v>0.5</v>
      </c>
      <c r="O9767">
        <v>0.25209999999999999</v>
      </c>
      <c r="R9767">
        <v>4.7382999999999997</v>
      </c>
    </row>
    <row r="9768" spans="1:18">
      <c r="A9768" t="s">
        <v>2083</v>
      </c>
      <c r="B9768" t="s">
        <v>2082</v>
      </c>
      <c r="D9768">
        <v>2021</v>
      </c>
      <c r="E9768" t="s">
        <v>510</v>
      </c>
      <c r="F9768" t="s">
        <v>2301</v>
      </c>
      <c r="G9768">
        <v>-33.142083</v>
      </c>
      <c r="H9768">
        <v>137.91693900000001</v>
      </c>
      <c r="I9768" t="s">
        <v>2332</v>
      </c>
      <c r="J9768" t="s">
        <v>2087</v>
      </c>
      <c r="K9768">
        <v>4.5</v>
      </c>
      <c r="L9768">
        <v>5</v>
      </c>
      <c r="N9768">
        <v>0.5</v>
      </c>
      <c r="O9768">
        <v>0.39090000000000003</v>
      </c>
      <c r="R9768">
        <v>5.1538000000000004</v>
      </c>
    </row>
    <row r="9769" spans="1:18">
      <c r="A9769" t="s">
        <v>2083</v>
      </c>
      <c r="B9769" t="s">
        <v>2082</v>
      </c>
      <c r="D9769">
        <v>2021</v>
      </c>
      <c r="E9769" t="s">
        <v>510</v>
      </c>
      <c r="F9769" t="s">
        <v>2301</v>
      </c>
      <c r="G9769">
        <v>-33.142083</v>
      </c>
      <c r="H9769">
        <v>137.91693900000001</v>
      </c>
      <c r="I9769" t="s">
        <v>2332</v>
      </c>
      <c r="J9769" t="s">
        <v>2087</v>
      </c>
      <c r="K9769">
        <v>5</v>
      </c>
      <c r="L9769">
        <v>5.5</v>
      </c>
      <c r="N9769">
        <v>0.5</v>
      </c>
      <c r="O9769">
        <v>0.39760000000000001</v>
      </c>
      <c r="R9769">
        <v>4.7180999999999997</v>
      </c>
    </row>
    <row r="9770" spans="1:18">
      <c r="A9770" t="s">
        <v>2083</v>
      </c>
      <c r="B9770" t="s">
        <v>2082</v>
      </c>
      <c r="D9770">
        <v>2021</v>
      </c>
      <c r="E9770" t="s">
        <v>510</v>
      </c>
      <c r="F9770" t="s">
        <v>2301</v>
      </c>
      <c r="G9770">
        <v>-33.142083</v>
      </c>
      <c r="H9770">
        <v>137.91693900000001</v>
      </c>
      <c r="I9770" t="s">
        <v>2332</v>
      </c>
      <c r="J9770" t="s">
        <v>2087</v>
      </c>
      <c r="K9770">
        <v>5.5</v>
      </c>
      <c r="L9770">
        <v>6</v>
      </c>
      <c r="N9770">
        <v>0.5</v>
      </c>
      <c r="O9770">
        <v>0.37540000000000001</v>
      </c>
      <c r="R9770">
        <v>4.7180999999999997</v>
      </c>
    </row>
    <row r="9771" spans="1:18">
      <c r="A9771" t="s">
        <v>2083</v>
      </c>
      <c r="B9771" t="s">
        <v>2082</v>
      </c>
      <c r="D9771">
        <v>2021</v>
      </c>
      <c r="E9771" t="s">
        <v>510</v>
      </c>
      <c r="F9771" t="s">
        <v>2301</v>
      </c>
      <c r="G9771">
        <v>-33.142083</v>
      </c>
      <c r="H9771">
        <v>137.91693900000001</v>
      </c>
      <c r="I9771" t="s">
        <v>2332</v>
      </c>
      <c r="J9771" t="s">
        <v>2087</v>
      </c>
      <c r="K9771">
        <v>6</v>
      </c>
      <c r="L9771">
        <v>6.5</v>
      </c>
      <c r="N9771">
        <v>0.5</v>
      </c>
      <c r="O9771">
        <v>0.44879999999999998</v>
      </c>
      <c r="R9771">
        <v>4.2823000000000002</v>
      </c>
    </row>
    <row r="9772" spans="1:18">
      <c r="A9772" t="s">
        <v>2083</v>
      </c>
      <c r="B9772" t="s">
        <v>2082</v>
      </c>
      <c r="D9772">
        <v>2021</v>
      </c>
      <c r="E9772" t="s">
        <v>510</v>
      </c>
      <c r="F9772" t="s">
        <v>2301</v>
      </c>
      <c r="G9772">
        <v>-33.142083</v>
      </c>
      <c r="H9772">
        <v>137.91693900000001</v>
      </c>
      <c r="I9772" t="s">
        <v>2332</v>
      </c>
      <c r="J9772" t="s">
        <v>2087</v>
      </c>
      <c r="K9772">
        <v>6.5</v>
      </c>
      <c r="L9772">
        <v>7</v>
      </c>
      <c r="N9772">
        <v>0.5</v>
      </c>
      <c r="O9772">
        <v>0.3725</v>
      </c>
      <c r="R9772">
        <v>3.8736000000000002</v>
      </c>
    </row>
    <row r="9773" spans="1:18">
      <c r="A9773" t="s">
        <v>2083</v>
      </c>
      <c r="B9773" t="s">
        <v>2082</v>
      </c>
      <c r="D9773">
        <v>2021</v>
      </c>
      <c r="E9773" t="s">
        <v>510</v>
      </c>
      <c r="F9773" t="s">
        <v>2301</v>
      </c>
      <c r="G9773">
        <v>-33.142083</v>
      </c>
      <c r="H9773">
        <v>137.91693900000001</v>
      </c>
      <c r="I9773" t="s">
        <v>2332</v>
      </c>
      <c r="J9773" t="s">
        <v>2087</v>
      </c>
      <c r="K9773">
        <v>7</v>
      </c>
      <c r="L9773">
        <v>7.5</v>
      </c>
      <c r="N9773">
        <v>0.5</v>
      </c>
      <c r="O9773">
        <v>0.3251</v>
      </c>
      <c r="R9773">
        <v>3.4647999999999999</v>
      </c>
    </row>
    <row r="9774" spans="1:18">
      <c r="A9774" t="s">
        <v>2083</v>
      </c>
      <c r="B9774" t="s">
        <v>2082</v>
      </c>
      <c r="D9774">
        <v>2021</v>
      </c>
      <c r="E9774" t="s">
        <v>510</v>
      </c>
      <c r="F9774" t="s">
        <v>2301</v>
      </c>
      <c r="G9774">
        <v>-33.142083</v>
      </c>
      <c r="H9774">
        <v>137.91693900000001</v>
      </c>
      <c r="I9774" t="s">
        <v>2332</v>
      </c>
      <c r="J9774" t="s">
        <v>2087</v>
      </c>
      <c r="K9774">
        <v>7.5</v>
      </c>
      <c r="L9774">
        <v>8</v>
      </c>
      <c r="N9774">
        <v>0.5</v>
      </c>
      <c r="O9774">
        <v>0.45850000000000002</v>
      </c>
      <c r="R9774">
        <v>3.8748</v>
      </c>
    </row>
    <row r="9775" spans="1:18">
      <c r="A9775" t="s">
        <v>2083</v>
      </c>
      <c r="B9775" t="s">
        <v>2082</v>
      </c>
      <c r="D9775">
        <v>2021</v>
      </c>
      <c r="E9775" t="s">
        <v>510</v>
      </c>
      <c r="F9775" t="s">
        <v>2301</v>
      </c>
      <c r="G9775">
        <v>-33.142083</v>
      </c>
      <c r="H9775">
        <v>137.91693900000001</v>
      </c>
      <c r="I9775" t="s">
        <v>2332</v>
      </c>
      <c r="J9775" t="s">
        <v>2087</v>
      </c>
      <c r="K9775">
        <v>8</v>
      </c>
      <c r="L9775">
        <v>8.5</v>
      </c>
      <c r="N9775">
        <v>0.5</v>
      </c>
      <c r="O9775">
        <v>0.43340000000000001</v>
      </c>
      <c r="R9775">
        <v>4.2847999999999997</v>
      </c>
    </row>
    <row r="9776" spans="1:18">
      <c r="A9776" t="s">
        <v>2083</v>
      </c>
      <c r="B9776" t="s">
        <v>2082</v>
      </c>
      <c r="D9776">
        <v>2021</v>
      </c>
      <c r="E9776" t="s">
        <v>510</v>
      </c>
      <c r="F9776" t="s">
        <v>2301</v>
      </c>
      <c r="G9776">
        <v>-33.142083</v>
      </c>
      <c r="H9776">
        <v>137.91693900000001</v>
      </c>
      <c r="I9776" t="s">
        <v>2332</v>
      </c>
      <c r="J9776" t="s">
        <v>2087</v>
      </c>
      <c r="K9776">
        <v>8.5</v>
      </c>
      <c r="L9776">
        <v>9</v>
      </c>
      <c r="N9776">
        <v>0.5</v>
      </c>
      <c r="O9776">
        <v>0.33289999999999997</v>
      </c>
      <c r="R9776">
        <v>4.1334</v>
      </c>
    </row>
    <row r="9777" spans="1:18">
      <c r="A9777" t="s">
        <v>2083</v>
      </c>
      <c r="B9777" t="s">
        <v>2082</v>
      </c>
      <c r="D9777">
        <v>2021</v>
      </c>
      <c r="E9777" t="s">
        <v>510</v>
      </c>
      <c r="F9777" t="s">
        <v>2301</v>
      </c>
      <c r="G9777">
        <v>-33.142083</v>
      </c>
      <c r="H9777">
        <v>137.91693900000001</v>
      </c>
      <c r="I9777" t="s">
        <v>2332</v>
      </c>
      <c r="J9777" t="s">
        <v>2087</v>
      </c>
      <c r="K9777">
        <v>9</v>
      </c>
      <c r="L9777">
        <v>9.5</v>
      </c>
      <c r="N9777">
        <v>0.5</v>
      </c>
      <c r="O9777">
        <v>0.53190000000000004</v>
      </c>
      <c r="R9777">
        <v>4.1334</v>
      </c>
    </row>
    <row r="9778" spans="1:18">
      <c r="A9778" t="s">
        <v>2083</v>
      </c>
      <c r="B9778" t="s">
        <v>2082</v>
      </c>
      <c r="D9778">
        <v>2021</v>
      </c>
      <c r="E9778" t="s">
        <v>510</v>
      </c>
      <c r="F9778" t="s">
        <v>2301</v>
      </c>
      <c r="G9778">
        <v>-33.142083</v>
      </c>
      <c r="H9778">
        <v>137.91693900000001</v>
      </c>
      <c r="I9778" t="s">
        <v>2332</v>
      </c>
      <c r="J9778" t="s">
        <v>2087</v>
      </c>
      <c r="K9778">
        <v>9.5</v>
      </c>
      <c r="L9778">
        <v>10</v>
      </c>
      <c r="N9778">
        <v>0.5</v>
      </c>
      <c r="O9778">
        <v>0.41189999999999999</v>
      </c>
      <c r="R9778">
        <v>4.1334</v>
      </c>
    </row>
    <row r="9779" spans="1:18">
      <c r="A9779" t="s">
        <v>2083</v>
      </c>
      <c r="B9779" t="s">
        <v>2082</v>
      </c>
      <c r="D9779">
        <v>2021</v>
      </c>
      <c r="E9779" t="s">
        <v>510</v>
      </c>
      <c r="F9779" t="s">
        <v>2301</v>
      </c>
      <c r="G9779">
        <v>-33.142083</v>
      </c>
      <c r="H9779">
        <v>137.91693900000001</v>
      </c>
      <c r="I9779" t="s">
        <v>2332</v>
      </c>
      <c r="J9779" t="s">
        <v>2087</v>
      </c>
      <c r="K9779">
        <v>10</v>
      </c>
      <c r="L9779">
        <v>10.5</v>
      </c>
      <c r="N9779">
        <v>0.5</v>
      </c>
      <c r="O9779">
        <v>0.29470000000000002</v>
      </c>
      <c r="R9779">
        <v>3.9821</v>
      </c>
    </row>
    <row r="9780" spans="1:18">
      <c r="A9780" t="s">
        <v>2083</v>
      </c>
      <c r="B9780" t="s">
        <v>2082</v>
      </c>
      <c r="D9780">
        <v>2021</v>
      </c>
      <c r="E9780" t="s">
        <v>510</v>
      </c>
      <c r="F9780" t="s">
        <v>2301</v>
      </c>
      <c r="G9780">
        <v>-33.142083</v>
      </c>
      <c r="H9780">
        <v>137.91693900000001</v>
      </c>
      <c r="I9780" t="s">
        <v>2332</v>
      </c>
      <c r="J9780" t="s">
        <v>2087</v>
      </c>
      <c r="K9780">
        <v>10.5</v>
      </c>
      <c r="L9780">
        <v>11</v>
      </c>
      <c r="N9780">
        <v>0.5</v>
      </c>
      <c r="O9780">
        <v>0.3322</v>
      </c>
      <c r="R9780">
        <v>3.8982999999999999</v>
      </c>
    </row>
    <row r="9781" spans="1:18">
      <c r="A9781" t="s">
        <v>2083</v>
      </c>
      <c r="B9781" t="s">
        <v>2082</v>
      </c>
      <c r="D9781">
        <v>2021</v>
      </c>
      <c r="E9781" t="s">
        <v>510</v>
      </c>
      <c r="F9781" t="s">
        <v>2301</v>
      </c>
      <c r="G9781">
        <v>-33.142083</v>
      </c>
      <c r="H9781">
        <v>137.91693900000001</v>
      </c>
      <c r="I9781" t="s">
        <v>2332</v>
      </c>
      <c r="J9781" t="s">
        <v>2087</v>
      </c>
      <c r="K9781">
        <v>11</v>
      </c>
      <c r="L9781">
        <v>11.5</v>
      </c>
      <c r="N9781">
        <v>0.5</v>
      </c>
      <c r="O9781">
        <v>0.50780000000000003</v>
      </c>
      <c r="R9781">
        <v>3.8982999999999999</v>
      </c>
    </row>
    <row r="9782" spans="1:18">
      <c r="A9782" t="s">
        <v>2083</v>
      </c>
      <c r="B9782" t="s">
        <v>2082</v>
      </c>
      <c r="D9782">
        <v>2021</v>
      </c>
      <c r="E9782" t="s">
        <v>510</v>
      </c>
      <c r="F9782" t="s">
        <v>2301</v>
      </c>
      <c r="G9782">
        <v>-33.142083</v>
      </c>
      <c r="H9782">
        <v>137.91693900000001</v>
      </c>
      <c r="I9782" t="s">
        <v>2332</v>
      </c>
      <c r="J9782" t="s">
        <v>2087</v>
      </c>
      <c r="K9782">
        <v>11.5</v>
      </c>
      <c r="L9782">
        <v>12</v>
      </c>
      <c r="N9782">
        <v>0.5</v>
      </c>
      <c r="O9782">
        <v>0.3926</v>
      </c>
      <c r="R9782">
        <v>3.8146</v>
      </c>
    </row>
    <row r="9783" spans="1:18">
      <c r="A9783" t="s">
        <v>2083</v>
      </c>
      <c r="B9783" t="s">
        <v>2082</v>
      </c>
      <c r="D9783">
        <v>2021</v>
      </c>
      <c r="E9783" t="s">
        <v>510</v>
      </c>
      <c r="F9783" t="s">
        <v>2301</v>
      </c>
      <c r="G9783">
        <v>-33.142083</v>
      </c>
      <c r="H9783">
        <v>137.91693900000001</v>
      </c>
      <c r="I9783" t="s">
        <v>2332</v>
      </c>
      <c r="J9783" t="s">
        <v>2087</v>
      </c>
      <c r="K9783">
        <v>12</v>
      </c>
      <c r="L9783">
        <v>12.5</v>
      </c>
      <c r="N9783">
        <v>0.5</v>
      </c>
      <c r="O9783">
        <v>0.32919999999999999</v>
      </c>
      <c r="R9783">
        <v>3.4634999999999998</v>
      </c>
    </row>
    <row r="9784" spans="1:18">
      <c r="A9784" t="s">
        <v>2083</v>
      </c>
      <c r="B9784" t="s">
        <v>2082</v>
      </c>
      <c r="D9784">
        <v>2021</v>
      </c>
      <c r="E9784" t="s">
        <v>510</v>
      </c>
      <c r="F9784" t="s">
        <v>2301</v>
      </c>
      <c r="G9784">
        <v>-33.142083</v>
      </c>
      <c r="H9784">
        <v>137.91693900000001</v>
      </c>
      <c r="I9784" t="s">
        <v>2332</v>
      </c>
      <c r="J9784" t="s">
        <v>2087</v>
      </c>
      <c r="K9784">
        <v>12.5</v>
      </c>
      <c r="L9784">
        <v>13</v>
      </c>
      <c r="N9784">
        <v>0.5</v>
      </c>
      <c r="O9784">
        <v>0.45679999999999998</v>
      </c>
      <c r="R9784">
        <v>3.4634999999999998</v>
      </c>
    </row>
    <row r="9785" spans="1:18">
      <c r="A9785" t="s">
        <v>2083</v>
      </c>
      <c r="B9785" t="s">
        <v>2082</v>
      </c>
      <c r="D9785">
        <v>2021</v>
      </c>
      <c r="E9785" t="s">
        <v>510</v>
      </c>
      <c r="F9785" t="s">
        <v>2301</v>
      </c>
      <c r="G9785">
        <v>-33.142083</v>
      </c>
      <c r="H9785">
        <v>137.91693900000001</v>
      </c>
      <c r="I9785" t="s">
        <v>2332</v>
      </c>
      <c r="J9785" t="s">
        <v>2087</v>
      </c>
      <c r="K9785">
        <v>13</v>
      </c>
      <c r="L9785">
        <v>13.5</v>
      </c>
      <c r="N9785">
        <v>0.5</v>
      </c>
      <c r="O9785">
        <v>0.35610000000000003</v>
      </c>
      <c r="R9785">
        <v>3.1124000000000001</v>
      </c>
    </row>
    <row r="9786" spans="1:18">
      <c r="A9786" t="s">
        <v>2083</v>
      </c>
      <c r="B9786" t="s">
        <v>2082</v>
      </c>
      <c r="D9786">
        <v>2021</v>
      </c>
      <c r="E9786" t="s">
        <v>510</v>
      </c>
      <c r="F9786" t="s">
        <v>2301</v>
      </c>
      <c r="G9786">
        <v>-33.142083</v>
      </c>
      <c r="H9786">
        <v>137.91693900000001</v>
      </c>
      <c r="I9786" t="s">
        <v>2332</v>
      </c>
      <c r="J9786" t="s">
        <v>2087</v>
      </c>
      <c r="K9786">
        <v>13.5</v>
      </c>
      <c r="L9786">
        <v>14</v>
      </c>
      <c r="N9786">
        <v>0.5</v>
      </c>
      <c r="O9786">
        <v>0.44269999999999998</v>
      </c>
      <c r="R9786">
        <v>3.0617000000000001</v>
      </c>
    </row>
    <row r="9787" spans="1:18">
      <c r="A9787" t="s">
        <v>2083</v>
      </c>
      <c r="B9787" t="s">
        <v>2082</v>
      </c>
      <c r="D9787">
        <v>2021</v>
      </c>
      <c r="E9787" t="s">
        <v>510</v>
      </c>
      <c r="F9787" t="s">
        <v>2301</v>
      </c>
      <c r="G9787">
        <v>-33.142083</v>
      </c>
      <c r="H9787">
        <v>137.91693900000001</v>
      </c>
      <c r="I9787" t="s">
        <v>2332</v>
      </c>
      <c r="J9787" t="s">
        <v>2087</v>
      </c>
      <c r="K9787">
        <v>14</v>
      </c>
      <c r="L9787">
        <v>14.5</v>
      </c>
      <c r="N9787">
        <v>0.5</v>
      </c>
      <c r="O9787">
        <v>0.49459999999999998</v>
      </c>
      <c r="R9787">
        <v>3.0617000000000001</v>
      </c>
    </row>
    <row r="9788" spans="1:18">
      <c r="A9788" t="s">
        <v>2083</v>
      </c>
      <c r="B9788" t="s">
        <v>2082</v>
      </c>
      <c r="D9788">
        <v>2021</v>
      </c>
      <c r="E9788" t="s">
        <v>510</v>
      </c>
      <c r="F9788" t="s">
        <v>2301</v>
      </c>
      <c r="G9788">
        <v>-33.142083</v>
      </c>
      <c r="H9788">
        <v>137.91693900000001</v>
      </c>
      <c r="I9788" t="s">
        <v>2332</v>
      </c>
      <c r="J9788" t="s">
        <v>2087</v>
      </c>
      <c r="K9788">
        <v>14.5</v>
      </c>
      <c r="L9788">
        <v>15</v>
      </c>
      <c r="N9788">
        <v>0.5</v>
      </c>
      <c r="O9788">
        <v>0.39329999999999998</v>
      </c>
      <c r="R9788">
        <v>3.0617000000000001</v>
      </c>
    </row>
    <row r="9789" spans="1:18">
      <c r="A9789" t="s">
        <v>2083</v>
      </c>
      <c r="B9789" t="s">
        <v>2082</v>
      </c>
      <c r="D9789">
        <v>2021</v>
      </c>
      <c r="E9789" t="s">
        <v>510</v>
      </c>
      <c r="F9789" t="s">
        <v>2301</v>
      </c>
      <c r="G9789">
        <v>-33.142083</v>
      </c>
      <c r="H9789">
        <v>137.91693900000001</v>
      </c>
      <c r="I9789" t="s">
        <v>2332</v>
      </c>
      <c r="J9789" t="s">
        <v>2087</v>
      </c>
      <c r="K9789">
        <v>15</v>
      </c>
      <c r="L9789">
        <v>15.5</v>
      </c>
      <c r="N9789">
        <v>0.5</v>
      </c>
      <c r="O9789">
        <v>0.39279999999999998</v>
      </c>
      <c r="R9789">
        <v>3.0617000000000001</v>
      </c>
    </row>
    <row r="9790" spans="1:18">
      <c r="A9790" t="s">
        <v>2083</v>
      </c>
      <c r="B9790" t="s">
        <v>2082</v>
      </c>
      <c r="D9790">
        <v>2021</v>
      </c>
      <c r="E9790" t="s">
        <v>510</v>
      </c>
      <c r="F9790" t="s">
        <v>2301</v>
      </c>
      <c r="G9790">
        <v>-33.142083</v>
      </c>
      <c r="H9790">
        <v>137.91693900000001</v>
      </c>
      <c r="I9790" t="s">
        <v>2332</v>
      </c>
      <c r="J9790" t="s">
        <v>2087</v>
      </c>
      <c r="K9790">
        <v>15.5</v>
      </c>
      <c r="L9790">
        <v>16</v>
      </c>
      <c r="N9790">
        <v>0.5</v>
      </c>
      <c r="O9790">
        <v>0.51659999999999995</v>
      </c>
      <c r="R9790">
        <v>3.0617000000000001</v>
      </c>
    </row>
    <row r="9791" spans="1:18">
      <c r="A9791" t="s">
        <v>2083</v>
      </c>
      <c r="B9791" t="s">
        <v>2082</v>
      </c>
      <c r="D9791">
        <v>2021</v>
      </c>
      <c r="E9791" t="s">
        <v>510</v>
      </c>
      <c r="F9791" t="s">
        <v>2301</v>
      </c>
      <c r="G9791">
        <v>-33.142083</v>
      </c>
      <c r="H9791">
        <v>137.91693900000001</v>
      </c>
      <c r="I9791" t="s">
        <v>2332</v>
      </c>
      <c r="J9791" t="s">
        <v>2087</v>
      </c>
      <c r="K9791">
        <v>16</v>
      </c>
      <c r="L9791">
        <v>16.5</v>
      </c>
      <c r="N9791">
        <v>0.5</v>
      </c>
      <c r="O9791">
        <v>0.5081</v>
      </c>
      <c r="R9791">
        <v>3.0617000000000001</v>
      </c>
    </row>
    <row r="9792" spans="1:18">
      <c r="A9792" t="s">
        <v>2083</v>
      </c>
      <c r="B9792" t="s">
        <v>2082</v>
      </c>
      <c r="D9792">
        <v>2021</v>
      </c>
      <c r="E9792" t="s">
        <v>510</v>
      </c>
      <c r="F9792" t="s">
        <v>2301</v>
      </c>
      <c r="G9792">
        <v>-33.142083</v>
      </c>
      <c r="H9792">
        <v>137.91693900000001</v>
      </c>
      <c r="I9792" t="s">
        <v>2332</v>
      </c>
      <c r="J9792" t="s">
        <v>2087</v>
      </c>
      <c r="K9792">
        <v>16.5</v>
      </c>
      <c r="L9792">
        <v>17</v>
      </c>
      <c r="N9792">
        <v>0.5</v>
      </c>
      <c r="O9792">
        <v>0.58679999999999999</v>
      </c>
      <c r="R9792">
        <v>3.0617000000000001</v>
      </c>
    </row>
    <row r="9793" spans="1:18">
      <c r="A9793" t="s">
        <v>2083</v>
      </c>
      <c r="B9793" t="s">
        <v>2082</v>
      </c>
      <c r="D9793">
        <v>2021</v>
      </c>
      <c r="E9793" t="s">
        <v>510</v>
      </c>
      <c r="F9793" t="s">
        <v>2301</v>
      </c>
      <c r="G9793">
        <v>-33.142083</v>
      </c>
      <c r="H9793">
        <v>137.91693900000001</v>
      </c>
      <c r="I9793" t="s">
        <v>2332</v>
      </c>
      <c r="J9793" t="s">
        <v>2087</v>
      </c>
      <c r="K9793">
        <v>17</v>
      </c>
      <c r="L9793">
        <v>17.5</v>
      </c>
      <c r="N9793">
        <v>0.5</v>
      </c>
      <c r="O9793">
        <v>0.46660000000000001</v>
      </c>
      <c r="R9793">
        <v>3.0110000000000001</v>
      </c>
    </row>
    <row r="9794" spans="1:18">
      <c r="A9794" t="s">
        <v>2083</v>
      </c>
      <c r="B9794" t="s">
        <v>2082</v>
      </c>
      <c r="D9794">
        <v>2021</v>
      </c>
      <c r="E9794" t="s">
        <v>510</v>
      </c>
      <c r="F9794" t="s">
        <v>2301</v>
      </c>
      <c r="G9794">
        <v>-33.142083</v>
      </c>
      <c r="H9794">
        <v>137.91693900000001</v>
      </c>
      <c r="I9794" t="s">
        <v>2332</v>
      </c>
      <c r="J9794" t="s">
        <v>2087</v>
      </c>
      <c r="K9794">
        <v>17.5</v>
      </c>
      <c r="L9794">
        <v>18</v>
      </c>
      <c r="N9794">
        <v>0.5</v>
      </c>
      <c r="O9794">
        <v>0.37659999999999999</v>
      </c>
      <c r="R9794">
        <v>2.6006999999999998</v>
      </c>
    </row>
    <row r="9795" spans="1:18">
      <c r="A9795" t="s">
        <v>2083</v>
      </c>
      <c r="B9795" t="s">
        <v>2082</v>
      </c>
      <c r="D9795">
        <v>2021</v>
      </c>
      <c r="E9795" t="s">
        <v>510</v>
      </c>
      <c r="F9795" t="s">
        <v>2301</v>
      </c>
      <c r="G9795">
        <v>-33.142083</v>
      </c>
      <c r="H9795">
        <v>137.91693900000001</v>
      </c>
      <c r="I9795" t="s">
        <v>2332</v>
      </c>
      <c r="J9795" t="s">
        <v>2087</v>
      </c>
      <c r="K9795">
        <v>18</v>
      </c>
      <c r="L9795">
        <v>18.5</v>
      </c>
      <c r="N9795">
        <v>0.5</v>
      </c>
      <c r="O9795">
        <v>0.47249999999999998</v>
      </c>
      <c r="R9795">
        <v>2.6006999999999998</v>
      </c>
    </row>
    <row r="9796" spans="1:18">
      <c r="A9796" t="s">
        <v>2083</v>
      </c>
      <c r="B9796" t="s">
        <v>2082</v>
      </c>
      <c r="D9796">
        <v>2021</v>
      </c>
      <c r="E9796" t="s">
        <v>510</v>
      </c>
      <c r="F9796" t="s">
        <v>2301</v>
      </c>
      <c r="G9796">
        <v>-33.142083</v>
      </c>
      <c r="H9796">
        <v>137.91693900000001</v>
      </c>
      <c r="I9796" t="s">
        <v>2332</v>
      </c>
      <c r="J9796" t="s">
        <v>2087</v>
      </c>
      <c r="K9796">
        <v>18.5</v>
      </c>
      <c r="L9796">
        <v>19</v>
      </c>
      <c r="N9796">
        <v>0.5</v>
      </c>
      <c r="O9796">
        <v>0.40529999999999999</v>
      </c>
      <c r="R9796">
        <v>2.6006999999999998</v>
      </c>
    </row>
    <row r="9797" spans="1:18">
      <c r="A9797" t="s">
        <v>2083</v>
      </c>
      <c r="B9797" t="s">
        <v>2082</v>
      </c>
      <c r="D9797">
        <v>2021</v>
      </c>
      <c r="E9797" t="s">
        <v>510</v>
      </c>
      <c r="F9797" t="s">
        <v>2301</v>
      </c>
      <c r="G9797">
        <v>-33.142083</v>
      </c>
      <c r="H9797">
        <v>137.91693900000001</v>
      </c>
      <c r="I9797" t="s">
        <v>2332</v>
      </c>
      <c r="J9797" t="s">
        <v>2087</v>
      </c>
      <c r="K9797">
        <v>19</v>
      </c>
      <c r="L9797">
        <v>19.5</v>
      </c>
      <c r="N9797">
        <v>0.5</v>
      </c>
      <c r="O9797">
        <v>0.4078</v>
      </c>
      <c r="R9797">
        <v>2.6006999999999998</v>
      </c>
    </row>
    <row r="9798" spans="1:18">
      <c r="A9798" t="s">
        <v>2083</v>
      </c>
      <c r="B9798" t="s">
        <v>2082</v>
      </c>
      <c r="D9798">
        <v>2021</v>
      </c>
      <c r="E9798" t="s">
        <v>510</v>
      </c>
      <c r="F9798" t="s">
        <v>2301</v>
      </c>
      <c r="G9798">
        <v>-33.142083</v>
      </c>
      <c r="H9798">
        <v>137.91693900000001</v>
      </c>
      <c r="I9798" t="s">
        <v>2332</v>
      </c>
      <c r="J9798" t="s">
        <v>2087</v>
      </c>
      <c r="K9798">
        <v>19.5</v>
      </c>
      <c r="L9798">
        <v>20</v>
      </c>
      <c r="N9798">
        <v>0.5</v>
      </c>
      <c r="O9798">
        <v>0.41789999999999999</v>
      </c>
      <c r="R9798">
        <v>2.6006999999999998</v>
      </c>
    </row>
    <row r="9799" spans="1:18">
      <c r="A9799" t="s">
        <v>2083</v>
      </c>
      <c r="B9799" t="s">
        <v>2082</v>
      </c>
      <c r="D9799">
        <v>2021</v>
      </c>
      <c r="E9799" t="s">
        <v>510</v>
      </c>
      <c r="F9799" t="s">
        <v>2301</v>
      </c>
      <c r="G9799">
        <v>-33.142083</v>
      </c>
      <c r="H9799">
        <v>137.91693900000001</v>
      </c>
      <c r="I9799" t="s">
        <v>2332</v>
      </c>
      <c r="J9799" t="s">
        <v>2087</v>
      </c>
      <c r="K9799">
        <v>20</v>
      </c>
      <c r="L9799">
        <v>21</v>
      </c>
      <c r="N9799">
        <v>1</v>
      </c>
      <c r="O9799">
        <v>0.40989999999999999</v>
      </c>
      <c r="R9799">
        <v>2.6006999999999998</v>
      </c>
    </row>
    <row r="9800" spans="1:18">
      <c r="A9800" t="s">
        <v>2083</v>
      </c>
      <c r="B9800" t="s">
        <v>2082</v>
      </c>
      <c r="D9800">
        <v>2021</v>
      </c>
      <c r="E9800" t="s">
        <v>510</v>
      </c>
      <c r="F9800" t="s">
        <v>2301</v>
      </c>
      <c r="G9800">
        <v>-33.142083</v>
      </c>
      <c r="H9800">
        <v>137.91693900000001</v>
      </c>
      <c r="I9800" t="s">
        <v>2332</v>
      </c>
      <c r="J9800" t="s">
        <v>2087</v>
      </c>
      <c r="K9800">
        <v>21</v>
      </c>
      <c r="L9800">
        <v>22</v>
      </c>
      <c r="N9800">
        <v>1</v>
      </c>
      <c r="O9800">
        <v>0.44540000000000002</v>
      </c>
      <c r="R9800">
        <v>2.6006999999999998</v>
      </c>
    </row>
    <row r="9801" spans="1:18">
      <c r="A9801" t="s">
        <v>2083</v>
      </c>
      <c r="B9801" t="s">
        <v>2082</v>
      </c>
      <c r="D9801">
        <v>2021</v>
      </c>
      <c r="E9801" t="s">
        <v>510</v>
      </c>
      <c r="F9801" t="s">
        <v>2301</v>
      </c>
      <c r="G9801">
        <v>-33.142083</v>
      </c>
      <c r="H9801">
        <v>137.91693900000001</v>
      </c>
      <c r="I9801" t="s">
        <v>2332</v>
      </c>
      <c r="J9801" t="s">
        <v>2087</v>
      </c>
      <c r="K9801">
        <v>22</v>
      </c>
      <c r="L9801">
        <v>23</v>
      </c>
      <c r="N9801">
        <v>1</v>
      </c>
      <c r="O9801">
        <v>0.62090000000000001</v>
      </c>
      <c r="R9801">
        <v>2.1903000000000001</v>
      </c>
    </row>
    <row r="9802" spans="1:18">
      <c r="A9802" t="s">
        <v>2083</v>
      </c>
      <c r="B9802" t="s">
        <v>2082</v>
      </c>
      <c r="D9802">
        <v>2021</v>
      </c>
      <c r="E9802" t="s">
        <v>510</v>
      </c>
      <c r="F9802" t="s">
        <v>2301</v>
      </c>
      <c r="G9802">
        <v>-33.142083</v>
      </c>
      <c r="H9802">
        <v>137.91693900000001</v>
      </c>
      <c r="I9802" t="s">
        <v>2332</v>
      </c>
      <c r="J9802" t="s">
        <v>2087</v>
      </c>
      <c r="K9802">
        <v>23</v>
      </c>
      <c r="L9802">
        <v>24</v>
      </c>
      <c r="N9802">
        <v>1</v>
      </c>
      <c r="O9802">
        <v>0.5605</v>
      </c>
      <c r="R9802">
        <v>1.7921</v>
      </c>
    </row>
    <row r="9803" spans="1:18">
      <c r="A9803" t="s">
        <v>2083</v>
      </c>
      <c r="B9803" t="s">
        <v>2082</v>
      </c>
      <c r="D9803">
        <v>2021</v>
      </c>
      <c r="E9803" t="s">
        <v>510</v>
      </c>
      <c r="F9803" t="s">
        <v>2301</v>
      </c>
      <c r="G9803">
        <v>-33.142083</v>
      </c>
      <c r="H9803">
        <v>137.91693900000001</v>
      </c>
      <c r="I9803" t="s">
        <v>2332</v>
      </c>
      <c r="J9803" t="s">
        <v>2087</v>
      </c>
      <c r="K9803">
        <v>24</v>
      </c>
      <c r="L9803">
        <v>25</v>
      </c>
      <c r="N9803">
        <v>1</v>
      </c>
      <c r="O9803">
        <v>0.60319999999999996</v>
      </c>
      <c r="R9803">
        <v>1.7921</v>
      </c>
    </row>
    <row r="9804" spans="1:18">
      <c r="A9804" t="s">
        <v>2083</v>
      </c>
      <c r="B9804" t="s">
        <v>2082</v>
      </c>
      <c r="D9804">
        <v>2021</v>
      </c>
      <c r="E9804" t="s">
        <v>510</v>
      </c>
      <c r="F9804" t="s">
        <v>2301</v>
      </c>
      <c r="G9804">
        <v>-33.142083</v>
      </c>
      <c r="H9804">
        <v>137.91693900000001</v>
      </c>
      <c r="I9804" t="s">
        <v>2332</v>
      </c>
      <c r="J9804" t="s">
        <v>2087</v>
      </c>
      <c r="K9804">
        <v>25</v>
      </c>
      <c r="L9804">
        <v>26</v>
      </c>
      <c r="N9804">
        <v>1</v>
      </c>
      <c r="O9804">
        <v>0.69330000000000003</v>
      </c>
      <c r="R9804">
        <v>1.7921</v>
      </c>
    </row>
    <row r="9805" spans="1:18">
      <c r="A9805" t="s">
        <v>2083</v>
      </c>
      <c r="B9805" t="s">
        <v>2082</v>
      </c>
      <c r="D9805">
        <v>2021</v>
      </c>
      <c r="E9805" t="s">
        <v>510</v>
      </c>
      <c r="F9805" t="s">
        <v>2301</v>
      </c>
      <c r="G9805">
        <v>-33.142083</v>
      </c>
      <c r="H9805">
        <v>137.91693900000001</v>
      </c>
      <c r="I9805" t="s">
        <v>2332</v>
      </c>
      <c r="J9805" t="s">
        <v>2087</v>
      </c>
      <c r="K9805">
        <v>26</v>
      </c>
      <c r="L9805">
        <v>27</v>
      </c>
      <c r="N9805">
        <v>1</v>
      </c>
      <c r="O9805">
        <v>0.6421</v>
      </c>
      <c r="R9805">
        <v>1.7921</v>
      </c>
    </row>
    <row r="9806" spans="1:18">
      <c r="A9806" t="s">
        <v>2083</v>
      </c>
      <c r="B9806" t="s">
        <v>2082</v>
      </c>
      <c r="D9806">
        <v>2021</v>
      </c>
      <c r="E9806" t="s">
        <v>510</v>
      </c>
      <c r="F9806" t="s">
        <v>2301</v>
      </c>
      <c r="G9806">
        <v>-33.142083</v>
      </c>
      <c r="H9806">
        <v>137.91693900000001</v>
      </c>
      <c r="I9806" t="s">
        <v>2332</v>
      </c>
      <c r="J9806" t="s">
        <v>2087</v>
      </c>
      <c r="K9806">
        <v>27</v>
      </c>
      <c r="L9806">
        <v>28</v>
      </c>
      <c r="N9806">
        <v>1</v>
      </c>
      <c r="O9806">
        <v>0.69440000000000002</v>
      </c>
      <c r="R9806">
        <v>1.7921</v>
      </c>
    </row>
    <row r="9807" spans="1:18">
      <c r="A9807" t="s">
        <v>2083</v>
      </c>
      <c r="B9807" t="s">
        <v>2082</v>
      </c>
      <c r="D9807">
        <v>2021</v>
      </c>
      <c r="E9807" t="s">
        <v>510</v>
      </c>
      <c r="F9807" t="s">
        <v>2301</v>
      </c>
      <c r="G9807">
        <v>-33.142083</v>
      </c>
      <c r="H9807">
        <v>137.91693900000001</v>
      </c>
      <c r="I9807" t="s">
        <v>2332</v>
      </c>
      <c r="J9807" t="s">
        <v>2087</v>
      </c>
      <c r="K9807">
        <v>28</v>
      </c>
      <c r="L9807">
        <v>29</v>
      </c>
      <c r="N9807">
        <v>1</v>
      </c>
      <c r="O9807">
        <v>0.70399999999999996</v>
      </c>
      <c r="R9807">
        <v>1.7921</v>
      </c>
    </row>
    <row r="9808" spans="1:18">
      <c r="A9808" t="s">
        <v>2083</v>
      </c>
      <c r="B9808" t="s">
        <v>2082</v>
      </c>
      <c r="D9808">
        <v>2021</v>
      </c>
      <c r="E9808" t="s">
        <v>510</v>
      </c>
      <c r="F9808" t="s">
        <v>2301</v>
      </c>
      <c r="G9808">
        <v>-33.142083</v>
      </c>
      <c r="H9808">
        <v>137.91693900000001</v>
      </c>
      <c r="I9808" t="s">
        <v>2332</v>
      </c>
      <c r="J9808" t="s">
        <v>2087</v>
      </c>
      <c r="K9808">
        <v>29</v>
      </c>
      <c r="L9808">
        <v>30</v>
      </c>
      <c r="N9808">
        <v>1</v>
      </c>
      <c r="O9808">
        <v>0.50509999999999999</v>
      </c>
      <c r="R9808">
        <v>1.7921</v>
      </c>
    </row>
    <row r="9809" spans="1:18">
      <c r="A9809" t="s">
        <v>2083</v>
      </c>
      <c r="B9809" t="s">
        <v>2082</v>
      </c>
      <c r="D9809">
        <v>2021</v>
      </c>
      <c r="E9809" t="s">
        <v>510</v>
      </c>
      <c r="F9809" t="s">
        <v>2301</v>
      </c>
      <c r="G9809">
        <v>-33.142083</v>
      </c>
      <c r="H9809">
        <v>137.91693900000001</v>
      </c>
      <c r="I9809" t="s">
        <v>2332</v>
      </c>
      <c r="J9809" t="s">
        <v>2087</v>
      </c>
      <c r="K9809">
        <v>30</v>
      </c>
      <c r="L9809">
        <v>31</v>
      </c>
      <c r="N9809">
        <v>1</v>
      </c>
      <c r="O9809">
        <v>0.55379999999999996</v>
      </c>
      <c r="R9809">
        <v>1.7921</v>
      </c>
    </row>
    <row r="9810" spans="1:18">
      <c r="A9810" t="s">
        <v>2083</v>
      </c>
      <c r="B9810" t="s">
        <v>2082</v>
      </c>
      <c r="D9810">
        <v>2021</v>
      </c>
      <c r="E9810" t="s">
        <v>510</v>
      </c>
      <c r="F9810" t="s">
        <v>2301</v>
      </c>
      <c r="G9810">
        <v>-33.142083</v>
      </c>
      <c r="H9810">
        <v>137.91693900000001</v>
      </c>
      <c r="I9810" t="s">
        <v>2332</v>
      </c>
      <c r="J9810" t="s">
        <v>2087</v>
      </c>
      <c r="K9810">
        <v>31</v>
      </c>
      <c r="L9810">
        <v>32</v>
      </c>
      <c r="N9810">
        <v>1</v>
      </c>
      <c r="O9810">
        <v>0.49830000000000002</v>
      </c>
      <c r="R9810">
        <v>1.7921</v>
      </c>
    </row>
    <row r="9811" spans="1:18">
      <c r="A9811" t="s">
        <v>2083</v>
      </c>
      <c r="B9811" t="s">
        <v>2082</v>
      </c>
      <c r="D9811">
        <v>2021</v>
      </c>
      <c r="E9811" t="s">
        <v>510</v>
      </c>
      <c r="F9811" t="s">
        <v>2301</v>
      </c>
      <c r="G9811">
        <v>-33.142083</v>
      </c>
      <c r="H9811">
        <v>137.91693900000001</v>
      </c>
      <c r="I9811" t="s">
        <v>2332</v>
      </c>
      <c r="J9811" t="s">
        <v>2087</v>
      </c>
      <c r="K9811">
        <v>32</v>
      </c>
      <c r="L9811">
        <v>33</v>
      </c>
      <c r="N9811">
        <v>1</v>
      </c>
      <c r="O9811">
        <v>0.60819999999999996</v>
      </c>
      <c r="R9811">
        <v>1.7921</v>
      </c>
    </row>
    <row r="9812" spans="1:18">
      <c r="A9812" t="s">
        <v>2083</v>
      </c>
      <c r="B9812" t="s">
        <v>2082</v>
      </c>
      <c r="D9812">
        <v>2021</v>
      </c>
      <c r="E9812" t="s">
        <v>510</v>
      </c>
      <c r="F9812" t="s">
        <v>2301</v>
      </c>
      <c r="G9812">
        <v>-33.142083</v>
      </c>
      <c r="H9812">
        <v>137.91693900000001</v>
      </c>
      <c r="I9812" t="s">
        <v>2332</v>
      </c>
      <c r="J9812" t="s">
        <v>2087</v>
      </c>
      <c r="K9812">
        <v>33</v>
      </c>
      <c r="L9812">
        <v>37</v>
      </c>
      <c r="N9812">
        <v>4</v>
      </c>
      <c r="O9812">
        <v>0.52710000000000001</v>
      </c>
      <c r="R9812">
        <v>1.3939999999999999</v>
      </c>
    </row>
    <row r="9813" spans="1:18">
      <c r="A9813" t="s">
        <v>2083</v>
      </c>
      <c r="B9813" t="s">
        <v>2082</v>
      </c>
      <c r="D9813">
        <v>2021</v>
      </c>
      <c r="E9813" t="s">
        <v>510</v>
      </c>
      <c r="F9813" t="s">
        <v>2301</v>
      </c>
      <c r="G9813">
        <v>-33.157319000000001</v>
      </c>
      <c r="H9813">
        <v>137.90458100000001</v>
      </c>
      <c r="I9813" t="s">
        <v>2332</v>
      </c>
      <c r="J9813" t="s">
        <v>2086</v>
      </c>
      <c r="K9813">
        <v>0</v>
      </c>
      <c r="L9813">
        <v>0.5</v>
      </c>
      <c r="N9813">
        <v>0.5</v>
      </c>
      <c r="O9813">
        <v>0.64529999999999998</v>
      </c>
      <c r="R9813">
        <v>3.4256000000000002</v>
      </c>
    </row>
    <row r="9814" spans="1:18">
      <c r="A9814" t="s">
        <v>2083</v>
      </c>
      <c r="B9814" t="s">
        <v>2082</v>
      </c>
      <c r="D9814">
        <v>2021</v>
      </c>
      <c r="E9814" t="s">
        <v>510</v>
      </c>
      <c r="F9814" t="s">
        <v>2301</v>
      </c>
      <c r="G9814">
        <v>-33.157319000000001</v>
      </c>
      <c r="H9814">
        <v>137.90458100000001</v>
      </c>
      <c r="I9814" t="s">
        <v>2332</v>
      </c>
      <c r="J9814" t="s">
        <v>2086</v>
      </c>
      <c r="K9814">
        <v>0.5</v>
      </c>
      <c r="L9814">
        <v>1</v>
      </c>
      <c r="N9814">
        <v>0.5</v>
      </c>
      <c r="O9814">
        <v>0.43469999999999998</v>
      </c>
      <c r="R9814">
        <v>3.2071999999999998</v>
      </c>
    </row>
    <row r="9815" spans="1:18">
      <c r="A9815" t="s">
        <v>2083</v>
      </c>
      <c r="B9815" t="s">
        <v>2082</v>
      </c>
      <c r="D9815">
        <v>2021</v>
      </c>
      <c r="E9815" t="s">
        <v>510</v>
      </c>
      <c r="F9815" t="s">
        <v>2301</v>
      </c>
      <c r="G9815">
        <v>-33.157319000000001</v>
      </c>
      <c r="H9815">
        <v>137.90458100000001</v>
      </c>
      <c r="I9815" t="s">
        <v>2332</v>
      </c>
      <c r="J9815" t="s">
        <v>2086</v>
      </c>
      <c r="K9815">
        <v>1</v>
      </c>
      <c r="L9815">
        <v>1.5</v>
      </c>
      <c r="N9815">
        <v>0.5</v>
      </c>
      <c r="O9815">
        <v>0.4803</v>
      </c>
      <c r="R9815">
        <v>3.2071999999999998</v>
      </c>
    </row>
    <row r="9816" spans="1:18">
      <c r="A9816" t="s">
        <v>2083</v>
      </c>
      <c r="B9816" t="s">
        <v>2082</v>
      </c>
      <c r="D9816">
        <v>2021</v>
      </c>
      <c r="E9816" t="s">
        <v>510</v>
      </c>
      <c r="F9816" t="s">
        <v>2301</v>
      </c>
      <c r="G9816">
        <v>-33.157319000000001</v>
      </c>
      <c r="H9816">
        <v>137.90458100000001</v>
      </c>
      <c r="I9816" t="s">
        <v>2332</v>
      </c>
      <c r="J9816" t="s">
        <v>2086</v>
      </c>
      <c r="K9816">
        <v>1.5</v>
      </c>
      <c r="L9816">
        <v>2</v>
      </c>
      <c r="N9816">
        <v>0.5</v>
      </c>
      <c r="O9816">
        <v>0.3785</v>
      </c>
      <c r="R9816">
        <v>2.9889000000000001</v>
      </c>
    </row>
    <row r="9817" spans="1:18">
      <c r="A9817" t="s">
        <v>2083</v>
      </c>
      <c r="B9817" t="s">
        <v>2082</v>
      </c>
      <c r="D9817">
        <v>2021</v>
      </c>
      <c r="E9817" t="s">
        <v>510</v>
      </c>
      <c r="F9817" t="s">
        <v>2301</v>
      </c>
      <c r="G9817">
        <v>-33.157319000000001</v>
      </c>
      <c r="H9817">
        <v>137.90458100000001</v>
      </c>
      <c r="I9817" t="s">
        <v>2332</v>
      </c>
      <c r="J9817" t="s">
        <v>2086</v>
      </c>
      <c r="K9817">
        <v>2</v>
      </c>
      <c r="L9817">
        <v>2.5</v>
      </c>
      <c r="N9817">
        <v>0.5</v>
      </c>
      <c r="O9817">
        <v>0.51</v>
      </c>
      <c r="R9817">
        <v>2.9169999999999998</v>
      </c>
    </row>
    <row r="9818" spans="1:18">
      <c r="A9818" t="s">
        <v>2083</v>
      </c>
      <c r="B9818" t="s">
        <v>2082</v>
      </c>
      <c r="D9818">
        <v>2021</v>
      </c>
      <c r="E9818" t="s">
        <v>510</v>
      </c>
      <c r="F9818" t="s">
        <v>2301</v>
      </c>
      <c r="G9818">
        <v>-33.157319000000001</v>
      </c>
      <c r="H9818">
        <v>137.90458100000001</v>
      </c>
      <c r="I9818" t="s">
        <v>2332</v>
      </c>
      <c r="J9818" t="s">
        <v>2086</v>
      </c>
      <c r="K9818">
        <v>2.5</v>
      </c>
      <c r="L9818">
        <v>3</v>
      </c>
      <c r="N9818">
        <v>0.5</v>
      </c>
      <c r="O9818">
        <v>0.53100000000000003</v>
      </c>
      <c r="R9818">
        <v>2.9169999999999998</v>
      </c>
    </row>
    <row r="9819" spans="1:18">
      <c r="A9819" t="s">
        <v>2083</v>
      </c>
      <c r="B9819" t="s">
        <v>2082</v>
      </c>
      <c r="D9819">
        <v>2021</v>
      </c>
      <c r="E9819" t="s">
        <v>510</v>
      </c>
      <c r="F9819" t="s">
        <v>2301</v>
      </c>
      <c r="G9819">
        <v>-33.157319000000001</v>
      </c>
      <c r="H9819">
        <v>137.90458100000001</v>
      </c>
      <c r="I9819" t="s">
        <v>2332</v>
      </c>
      <c r="J9819" t="s">
        <v>2086</v>
      </c>
      <c r="K9819">
        <v>3</v>
      </c>
      <c r="L9819">
        <v>3.5</v>
      </c>
      <c r="N9819">
        <v>0.5</v>
      </c>
      <c r="O9819">
        <v>0.46739999999999998</v>
      </c>
      <c r="R9819">
        <v>2.8452000000000002</v>
      </c>
    </row>
    <row r="9820" spans="1:18">
      <c r="A9820" t="s">
        <v>2083</v>
      </c>
      <c r="B9820" t="s">
        <v>2082</v>
      </c>
      <c r="D9820">
        <v>2021</v>
      </c>
      <c r="E9820" t="s">
        <v>510</v>
      </c>
      <c r="F9820" t="s">
        <v>2301</v>
      </c>
      <c r="G9820">
        <v>-33.157319000000001</v>
      </c>
      <c r="H9820">
        <v>137.90458100000001</v>
      </c>
      <c r="I9820" t="s">
        <v>2332</v>
      </c>
      <c r="J9820" t="s">
        <v>2086</v>
      </c>
      <c r="K9820">
        <v>3.5</v>
      </c>
      <c r="L9820">
        <v>4</v>
      </c>
      <c r="N9820">
        <v>0.5</v>
      </c>
      <c r="O9820">
        <v>0.38179999999999997</v>
      </c>
      <c r="R9820">
        <v>3.04</v>
      </c>
    </row>
    <row r="9821" spans="1:18">
      <c r="A9821" t="s">
        <v>2083</v>
      </c>
      <c r="B9821" t="s">
        <v>2082</v>
      </c>
      <c r="D9821">
        <v>2021</v>
      </c>
      <c r="E9821" t="s">
        <v>510</v>
      </c>
      <c r="F9821" t="s">
        <v>2301</v>
      </c>
      <c r="G9821">
        <v>-33.157319000000001</v>
      </c>
      <c r="H9821">
        <v>137.90458100000001</v>
      </c>
      <c r="I9821" t="s">
        <v>2332</v>
      </c>
      <c r="J9821" t="s">
        <v>2086</v>
      </c>
      <c r="K9821">
        <v>4</v>
      </c>
      <c r="L9821">
        <v>4.5</v>
      </c>
      <c r="N9821">
        <v>0.5</v>
      </c>
      <c r="O9821">
        <v>0.62949999999999995</v>
      </c>
      <c r="R9821">
        <v>3.04</v>
      </c>
    </row>
    <row r="9822" spans="1:18">
      <c r="A9822" t="s">
        <v>2083</v>
      </c>
      <c r="B9822" t="s">
        <v>2082</v>
      </c>
      <c r="D9822">
        <v>2021</v>
      </c>
      <c r="E9822" t="s">
        <v>510</v>
      </c>
      <c r="F9822" t="s">
        <v>2301</v>
      </c>
      <c r="G9822">
        <v>-33.157319000000001</v>
      </c>
      <c r="H9822">
        <v>137.90458100000001</v>
      </c>
      <c r="I9822" t="s">
        <v>2332</v>
      </c>
      <c r="J9822" t="s">
        <v>2086</v>
      </c>
      <c r="K9822">
        <v>4.5</v>
      </c>
      <c r="L9822">
        <v>5</v>
      </c>
      <c r="N9822">
        <v>0.5</v>
      </c>
      <c r="O9822">
        <v>0.53069999999999995</v>
      </c>
      <c r="R9822">
        <v>3.2347000000000001</v>
      </c>
    </row>
    <row r="9823" spans="1:18">
      <c r="A9823" t="s">
        <v>2083</v>
      </c>
      <c r="B9823" t="s">
        <v>2082</v>
      </c>
      <c r="D9823">
        <v>2021</v>
      </c>
      <c r="E9823" t="s">
        <v>510</v>
      </c>
      <c r="F9823" t="s">
        <v>2301</v>
      </c>
      <c r="G9823">
        <v>-33.157319000000001</v>
      </c>
      <c r="H9823">
        <v>137.90458100000001</v>
      </c>
      <c r="I9823" t="s">
        <v>2332</v>
      </c>
      <c r="J9823" t="s">
        <v>2086</v>
      </c>
      <c r="K9823">
        <v>5</v>
      </c>
      <c r="L9823">
        <v>5.5</v>
      </c>
      <c r="N9823">
        <v>0.5</v>
      </c>
      <c r="O9823">
        <v>0.48820000000000002</v>
      </c>
      <c r="R9823">
        <v>3.2770999999999999</v>
      </c>
    </row>
    <row r="9824" spans="1:18">
      <c r="A9824" t="s">
        <v>2083</v>
      </c>
      <c r="B9824" t="s">
        <v>2082</v>
      </c>
      <c r="D9824">
        <v>2021</v>
      </c>
      <c r="E9824" t="s">
        <v>510</v>
      </c>
      <c r="F9824" t="s">
        <v>2301</v>
      </c>
      <c r="G9824">
        <v>-33.157319000000001</v>
      </c>
      <c r="H9824">
        <v>137.90458100000001</v>
      </c>
      <c r="I9824" t="s">
        <v>2332</v>
      </c>
      <c r="J9824" t="s">
        <v>2086</v>
      </c>
      <c r="K9824">
        <v>5.5</v>
      </c>
      <c r="L9824">
        <v>6</v>
      </c>
      <c r="N9824">
        <v>0.5</v>
      </c>
      <c r="O9824">
        <v>0.36199999999999999</v>
      </c>
      <c r="R9824">
        <v>3.2770999999999999</v>
      </c>
    </row>
    <row r="9825" spans="1:18">
      <c r="A9825" t="s">
        <v>2083</v>
      </c>
      <c r="B9825" t="s">
        <v>2082</v>
      </c>
      <c r="D9825">
        <v>2021</v>
      </c>
      <c r="E9825" t="s">
        <v>510</v>
      </c>
      <c r="F9825" t="s">
        <v>2301</v>
      </c>
      <c r="G9825">
        <v>-33.157319000000001</v>
      </c>
      <c r="H9825">
        <v>137.90458100000001</v>
      </c>
      <c r="I9825" t="s">
        <v>2332</v>
      </c>
      <c r="J9825" t="s">
        <v>2086</v>
      </c>
      <c r="K9825">
        <v>6</v>
      </c>
      <c r="L9825">
        <v>6.5</v>
      </c>
      <c r="N9825">
        <v>0.5</v>
      </c>
      <c r="O9825">
        <v>0.55230000000000001</v>
      </c>
      <c r="R9825">
        <v>3.3195000000000001</v>
      </c>
    </row>
    <row r="9826" spans="1:18">
      <c r="A9826" t="s">
        <v>2083</v>
      </c>
      <c r="B9826" t="s">
        <v>2082</v>
      </c>
      <c r="D9826">
        <v>2021</v>
      </c>
      <c r="E9826" t="s">
        <v>510</v>
      </c>
      <c r="F9826" t="s">
        <v>2301</v>
      </c>
      <c r="G9826">
        <v>-33.157319000000001</v>
      </c>
      <c r="H9826">
        <v>137.90458100000001</v>
      </c>
      <c r="I9826" t="s">
        <v>2332</v>
      </c>
      <c r="J9826" t="s">
        <v>2086</v>
      </c>
      <c r="K9826">
        <v>6.5</v>
      </c>
      <c r="L9826">
        <v>7</v>
      </c>
      <c r="N9826">
        <v>0.5</v>
      </c>
      <c r="O9826">
        <v>0.47199999999999998</v>
      </c>
      <c r="R9826">
        <v>2.8209</v>
      </c>
    </row>
    <row r="9827" spans="1:18">
      <c r="A9827" t="s">
        <v>2083</v>
      </c>
      <c r="B9827" t="s">
        <v>2082</v>
      </c>
      <c r="D9827">
        <v>2021</v>
      </c>
      <c r="E9827" t="s">
        <v>510</v>
      </c>
      <c r="F9827" t="s">
        <v>2301</v>
      </c>
      <c r="G9827">
        <v>-33.157319000000001</v>
      </c>
      <c r="H9827">
        <v>137.90458100000001</v>
      </c>
      <c r="I9827" t="s">
        <v>2332</v>
      </c>
      <c r="J9827" t="s">
        <v>2086</v>
      </c>
      <c r="K9827">
        <v>7</v>
      </c>
      <c r="L9827">
        <v>7.5</v>
      </c>
      <c r="N9827">
        <v>0.5</v>
      </c>
      <c r="O9827">
        <v>0.5766</v>
      </c>
      <c r="R9827">
        <v>2.3222</v>
      </c>
    </row>
    <row r="9828" spans="1:18">
      <c r="A9828" t="s">
        <v>2083</v>
      </c>
      <c r="B9828" t="s">
        <v>2082</v>
      </c>
      <c r="D9828">
        <v>2021</v>
      </c>
      <c r="E9828" t="s">
        <v>510</v>
      </c>
      <c r="F9828" t="s">
        <v>2301</v>
      </c>
      <c r="G9828">
        <v>-33.157319000000001</v>
      </c>
      <c r="H9828">
        <v>137.90458100000001</v>
      </c>
      <c r="I9828" t="s">
        <v>2332</v>
      </c>
      <c r="J9828" t="s">
        <v>2086</v>
      </c>
      <c r="K9828">
        <v>7.5</v>
      </c>
      <c r="L9828">
        <v>8</v>
      </c>
      <c r="N9828">
        <v>0.5</v>
      </c>
      <c r="O9828">
        <v>0.46589999999999998</v>
      </c>
      <c r="R9828">
        <v>2.6171000000000002</v>
      </c>
    </row>
    <row r="9829" spans="1:18">
      <c r="A9829" t="s">
        <v>2083</v>
      </c>
      <c r="B9829" t="s">
        <v>2082</v>
      </c>
      <c r="D9829">
        <v>2021</v>
      </c>
      <c r="E9829" t="s">
        <v>510</v>
      </c>
      <c r="F9829" t="s">
        <v>2301</v>
      </c>
      <c r="G9829">
        <v>-33.157319000000001</v>
      </c>
      <c r="H9829">
        <v>137.90458100000001</v>
      </c>
      <c r="I9829" t="s">
        <v>2332</v>
      </c>
      <c r="J9829" t="s">
        <v>2086</v>
      </c>
      <c r="K9829">
        <v>8</v>
      </c>
      <c r="L9829">
        <v>8.5</v>
      </c>
      <c r="N9829">
        <v>0.5</v>
      </c>
      <c r="O9829">
        <v>0.46899999999999997</v>
      </c>
      <c r="R9829">
        <v>2.9121000000000001</v>
      </c>
    </row>
    <row r="9830" spans="1:18">
      <c r="A9830" t="s">
        <v>2083</v>
      </c>
      <c r="B9830" t="s">
        <v>2082</v>
      </c>
      <c r="D9830">
        <v>2021</v>
      </c>
      <c r="E9830" t="s">
        <v>510</v>
      </c>
      <c r="F9830" t="s">
        <v>2301</v>
      </c>
      <c r="G9830">
        <v>-33.157319000000001</v>
      </c>
      <c r="H9830">
        <v>137.90458100000001</v>
      </c>
      <c r="I9830" t="s">
        <v>2332</v>
      </c>
      <c r="J9830" t="s">
        <v>2086</v>
      </c>
      <c r="K9830">
        <v>8.5</v>
      </c>
      <c r="L9830">
        <v>9</v>
      </c>
      <c r="N9830">
        <v>0.5</v>
      </c>
      <c r="O9830">
        <v>0.56530000000000002</v>
      </c>
      <c r="R9830">
        <v>2.6042000000000001</v>
      </c>
    </row>
    <row r="9831" spans="1:18">
      <c r="A9831" t="s">
        <v>2083</v>
      </c>
      <c r="B9831" t="s">
        <v>2082</v>
      </c>
      <c r="D9831">
        <v>2021</v>
      </c>
      <c r="E9831" t="s">
        <v>510</v>
      </c>
      <c r="F9831" t="s">
        <v>2301</v>
      </c>
      <c r="G9831">
        <v>-33.157319000000001</v>
      </c>
      <c r="H9831">
        <v>137.90458100000001</v>
      </c>
      <c r="I9831" t="s">
        <v>2332</v>
      </c>
      <c r="J9831" t="s">
        <v>2086</v>
      </c>
      <c r="K9831">
        <v>9</v>
      </c>
      <c r="L9831">
        <v>9.5</v>
      </c>
      <c r="N9831">
        <v>0.5</v>
      </c>
      <c r="O9831">
        <v>0.67030000000000001</v>
      </c>
      <c r="R9831">
        <v>2.6042000000000001</v>
      </c>
    </row>
    <row r="9832" spans="1:18">
      <c r="A9832" t="s">
        <v>2083</v>
      </c>
      <c r="B9832" t="s">
        <v>2082</v>
      </c>
      <c r="D9832">
        <v>2021</v>
      </c>
      <c r="E9832" t="s">
        <v>510</v>
      </c>
      <c r="F9832" t="s">
        <v>2301</v>
      </c>
      <c r="G9832">
        <v>-33.157319000000001</v>
      </c>
      <c r="H9832">
        <v>137.90458100000001</v>
      </c>
      <c r="I9832" t="s">
        <v>2332</v>
      </c>
      <c r="J9832" t="s">
        <v>2086</v>
      </c>
      <c r="K9832">
        <v>9.5</v>
      </c>
      <c r="L9832">
        <v>10</v>
      </c>
      <c r="N9832">
        <v>0.5</v>
      </c>
      <c r="O9832">
        <v>0.70009999999999994</v>
      </c>
      <c r="R9832">
        <v>2.6042000000000001</v>
      </c>
    </row>
    <row r="9833" spans="1:18">
      <c r="A9833" t="s">
        <v>2083</v>
      </c>
      <c r="B9833" t="s">
        <v>2082</v>
      </c>
      <c r="D9833">
        <v>2021</v>
      </c>
      <c r="E9833" t="s">
        <v>510</v>
      </c>
      <c r="F9833" t="s">
        <v>2301</v>
      </c>
      <c r="G9833">
        <v>-33.157319000000001</v>
      </c>
      <c r="H9833">
        <v>137.90458100000001</v>
      </c>
      <c r="I9833" t="s">
        <v>2332</v>
      </c>
      <c r="J9833" t="s">
        <v>2086</v>
      </c>
      <c r="K9833">
        <v>10</v>
      </c>
      <c r="L9833">
        <v>10.5</v>
      </c>
      <c r="N9833">
        <v>0.5</v>
      </c>
      <c r="O9833">
        <v>0.69479999999999997</v>
      </c>
      <c r="R9833">
        <v>2.2964000000000002</v>
      </c>
    </row>
    <row r="9834" spans="1:18">
      <c r="A9834" t="s">
        <v>2083</v>
      </c>
      <c r="B9834" t="s">
        <v>2082</v>
      </c>
      <c r="D9834">
        <v>2021</v>
      </c>
      <c r="E9834" t="s">
        <v>510</v>
      </c>
      <c r="F9834" t="s">
        <v>2301</v>
      </c>
      <c r="G9834">
        <v>-33.157319000000001</v>
      </c>
      <c r="H9834">
        <v>137.90458100000001</v>
      </c>
      <c r="I9834" t="s">
        <v>2332</v>
      </c>
      <c r="J9834" t="s">
        <v>2086</v>
      </c>
      <c r="K9834">
        <v>10.5</v>
      </c>
      <c r="L9834">
        <v>11</v>
      </c>
      <c r="N9834">
        <v>0.5</v>
      </c>
      <c r="O9834">
        <v>0.70509999999999995</v>
      </c>
      <c r="R9834">
        <v>2.3746</v>
      </c>
    </row>
    <row r="9835" spans="1:18">
      <c r="A9835" t="s">
        <v>2083</v>
      </c>
      <c r="B9835" t="s">
        <v>2082</v>
      </c>
      <c r="D9835">
        <v>2021</v>
      </c>
      <c r="E9835" t="s">
        <v>510</v>
      </c>
      <c r="F9835" t="s">
        <v>2301</v>
      </c>
      <c r="G9835">
        <v>-33.157319000000001</v>
      </c>
      <c r="H9835">
        <v>137.90458100000001</v>
      </c>
      <c r="I9835" t="s">
        <v>2332</v>
      </c>
      <c r="J9835" t="s">
        <v>2086</v>
      </c>
      <c r="K9835">
        <v>11</v>
      </c>
      <c r="L9835">
        <v>11.5</v>
      </c>
      <c r="N9835">
        <v>0.5</v>
      </c>
      <c r="O9835">
        <v>0.57999999999999996</v>
      </c>
      <c r="R9835">
        <v>2.3746</v>
      </c>
    </row>
    <row r="9836" spans="1:18">
      <c r="A9836" t="s">
        <v>2083</v>
      </c>
      <c r="B9836" t="s">
        <v>2082</v>
      </c>
      <c r="D9836">
        <v>2021</v>
      </c>
      <c r="E9836" t="s">
        <v>510</v>
      </c>
      <c r="F9836" t="s">
        <v>2301</v>
      </c>
      <c r="G9836">
        <v>-33.157319000000001</v>
      </c>
      <c r="H9836">
        <v>137.90458100000001</v>
      </c>
      <c r="I9836" t="s">
        <v>2332</v>
      </c>
      <c r="J9836" t="s">
        <v>2086</v>
      </c>
      <c r="K9836">
        <v>11.5</v>
      </c>
      <c r="L9836">
        <v>12</v>
      </c>
      <c r="N9836">
        <v>0.5</v>
      </c>
      <c r="O9836">
        <v>0.67349999999999999</v>
      </c>
      <c r="R9836">
        <v>2.4527999999999999</v>
      </c>
    </row>
    <row r="9837" spans="1:18">
      <c r="A9837" t="s">
        <v>2083</v>
      </c>
      <c r="B9837" t="s">
        <v>2082</v>
      </c>
      <c r="D9837">
        <v>2021</v>
      </c>
      <c r="E9837" t="s">
        <v>510</v>
      </c>
      <c r="F9837" t="s">
        <v>2301</v>
      </c>
      <c r="G9837">
        <v>-33.157319000000001</v>
      </c>
      <c r="H9837">
        <v>137.90458100000001</v>
      </c>
      <c r="I9837" t="s">
        <v>2332</v>
      </c>
      <c r="J9837" t="s">
        <v>2086</v>
      </c>
      <c r="K9837">
        <v>12</v>
      </c>
      <c r="L9837">
        <v>12.5</v>
      </c>
      <c r="N9837">
        <v>0.5</v>
      </c>
      <c r="O9837">
        <v>0.57989999999999997</v>
      </c>
      <c r="R9837">
        <v>2.0526</v>
      </c>
    </row>
    <row r="9838" spans="1:18">
      <c r="A9838" t="s">
        <v>2083</v>
      </c>
      <c r="B9838" t="s">
        <v>2082</v>
      </c>
      <c r="D9838">
        <v>2021</v>
      </c>
      <c r="E9838" t="s">
        <v>510</v>
      </c>
      <c r="F9838" t="s">
        <v>2301</v>
      </c>
      <c r="G9838">
        <v>-33.157319000000001</v>
      </c>
      <c r="H9838">
        <v>137.90458100000001</v>
      </c>
      <c r="I9838" t="s">
        <v>2332</v>
      </c>
      <c r="J9838" t="s">
        <v>2086</v>
      </c>
      <c r="K9838">
        <v>12.5</v>
      </c>
      <c r="L9838">
        <v>13</v>
      </c>
      <c r="N9838">
        <v>0.5</v>
      </c>
      <c r="O9838">
        <v>0.65280000000000005</v>
      </c>
      <c r="R9838">
        <v>2.0526</v>
      </c>
    </row>
    <row r="9839" spans="1:18">
      <c r="A9839" t="s">
        <v>2083</v>
      </c>
      <c r="B9839" t="s">
        <v>2082</v>
      </c>
      <c r="D9839">
        <v>2021</v>
      </c>
      <c r="E9839" t="s">
        <v>510</v>
      </c>
      <c r="F9839" t="s">
        <v>2301</v>
      </c>
      <c r="G9839">
        <v>-33.157319000000001</v>
      </c>
      <c r="H9839">
        <v>137.90458100000001</v>
      </c>
      <c r="I9839" t="s">
        <v>2332</v>
      </c>
      <c r="J9839" t="s">
        <v>2086</v>
      </c>
      <c r="K9839">
        <v>13</v>
      </c>
      <c r="L9839">
        <v>13.5</v>
      </c>
      <c r="N9839">
        <v>0.5</v>
      </c>
      <c r="O9839">
        <v>0.58030000000000004</v>
      </c>
      <c r="R9839">
        <v>2.0526</v>
      </c>
    </row>
    <row r="9840" spans="1:18">
      <c r="A9840" t="s">
        <v>2083</v>
      </c>
      <c r="B9840" t="s">
        <v>2082</v>
      </c>
      <c r="D9840">
        <v>2021</v>
      </c>
      <c r="E9840" t="s">
        <v>510</v>
      </c>
      <c r="F9840" t="s">
        <v>2301</v>
      </c>
      <c r="G9840">
        <v>-33.157319000000001</v>
      </c>
      <c r="H9840">
        <v>137.90458100000001</v>
      </c>
      <c r="I9840" t="s">
        <v>2332</v>
      </c>
      <c r="J9840" t="s">
        <v>2086</v>
      </c>
      <c r="K9840">
        <v>13.5</v>
      </c>
      <c r="L9840">
        <v>14</v>
      </c>
      <c r="N9840">
        <v>0.5</v>
      </c>
      <c r="O9840">
        <v>0.59160000000000001</v>
      </c>
      <c r="R9840">
        <v>2.0526</v>
      </c>
    </row>
    <row r="9841" spans="1:18">
      <c r="A9841" t="s">
        <v>2083</v>
      </c>
      <c r="B9841" t="s">
        <v>2082</v>
      </c>
      <c r="D9841">
        <v>2021</v>
      </c>
      <c r="E9841" t="s">
        <v>510</v>
      </c>
      <c r="F9841" t="s">
        <v>2301</v>
      </c>
      <c r="G9841">
        <v>-33.157319000000001</v>
      </c>
      <c r="H9841">
        <v>137.90458100000001</v>
      </c>
      <c r="I9841" t="s">
        <v>2332</v>
      </c>
      <c r="J9841" t="s">
        <v>2086</v>
      </c>
      <c r="K9841">
        <v>14</v>
      </c>
      <c r="L9841">
        <v>14.5</v>
      </c>
      <c r="N9841">
        <v>0.5</v>
      </c>
      <c r="O9841">
        <v>0.64180000000000004</v>
      </c>
      <c r="R9841">
        <v>2.0526</v>
      </c>
    </row>
    <row r="9842" spans="1:18">
      <c r="A9842" t="s">
        <v>2083</v>
      </c>
      <c r="B9842" t="s">
        <v>2082</v>
      </c>
      <c r="D9842">
        <v>2021</v>
      </c>
      <c r="E9842" t="s">
        <v>510</v>
      </c>
      <c r="F9842" t="s">
        <v>2301</v>
      </c>
      <c r="G9842">
        <v>-33.157319000000001</v>
      </c>
      <c r="H9842">
        <v>137.90458100000001</v>
      </c>
      <c r="I9842" t="s">
        <v>2332</v>
      </c>
      <c r="J9842" t="s">
        <v>2086</v>
      </c>
      <c r="K9842">
        <v>14.5</v>
      </c>
      <c r="L9842">
        <v>15</v>
      </c>
      <c r="N9842">
        <v>0.5</v>
      </c>
      <c r="O9842">
        <v>0.59730000000000005</v>
      </c>
      <c r="R9842">
        <v>2.0526</v>
      </c>
    </row>
    <row r="9843" spans="1:18">
      <c r="A9843" t="s">
        <v>2083</v>
      </c>
      <c r="B9843" t="s">
        <v>2082</v>
      </c>
      <c r="D9843">
        <v>2021</v>
      </c>
      <c r="E9843" t="s">
        <v>510</v>
      </c>
      <c r="F9843" t="s">
        <v>2301</v>
      </c>
      <c r="G9843">
        <v>-33.157319000000001</v>
      </c>
      <c r="H9843">
        <v>137.90458100000001</v>
      </c>
      <c r="I9843" t="s">
        <v>2332</v>
      </c>
      <c r="J9843" t="s">
        <v>2086</v>
      </c>
      <c r="K9843">
        <v>15</v>
      </c>
      <c r="L9843">
        <v>15.5</v>
      </c>
      <c r="N9843">
        <v>0.5</v>
      </c>
      <c r="O9843">
        <v>0.61240000000000006</v>
      </c>
      <c r="R9843">
        <v>1.6524000000000001</v>
      </c>
    </row>
    <row r="9844" spans="1:18">
      <c r="A9844" t="s">
        <v>2083</v>
      </c>
      <c r="B9844" t="s">
        <v>2082</v>
      </c>
      <c r="D9844">
        <v>2021</v>
      </c>
      <c r="E9844" t="s">
        <v>510</v>
      </c>
      <c r="F9844" t="s">
        <v>2301</v>
      </c>
      <c r="G9844">
        <v>-33.157319000000001</v>
      </c>
      <c r="H9844">
        <v>137.90458100000001</v>
      </c>
      <c r="I9844" t="s">
        <v>2332</v>
      </c>
      <c r="J9844" t="s">
        <v>2086</v>
      </c>
      <c r="K9844">
        <v>15.5</v>
      </c>
      <c r="L9844">
        <v>16</v>
      </c>
      <c r="N9844">
        <v>0.5</v>
      </c>
      <c r="O9844">
        <v>0.62790000000000001</v>
      </c>
      <c r="R9844">
        <v>1.5344</v>
      </c>
    </row>
    <row r="9845" spans="1:18">
      <c r="A9845" t="s">
        <v>2083</v>
      </c>
      <c r="B9845" t="s">
        <v>2082</v>
      </c>
      <c r="D9845">
        <v>2021</v>
      </c>
      <c r="E9845" t="s">
        <v>510</v>
      </c>
      <c r="F9845" t="s">
        <v>2301</v>
      </c>
      <c r="G9845">
        <v>-33.157319000000001</v>
      </c>
      <c r="H9845">
        <v>137.90458100000001</v>
      </c>
      <c r="I9845" t="s">
        <v>2332</v>
      </c>
      <c r="J9845" t="s">
        <v>2086</v>
      </c>
      <c r="K9845">
        <v>16</v>
      </c>
      <c r="L9845">
        <v>16.5</v>
      </c>
      <c r="N9845">
        <v>0.5</v>
      </c>
      <c r="O9845">
        <v>0.69989999999999997</v>
      </c>
      <c r="R9845">
        <v>1.5344</v>
      </c>
    </row>
    <row r="9846" spans="1:18">
      <c r="A9846" t="s">
        <v>2083</v>
      </c>
      <c r="B9846" t="s">
        <v>2082</v>
      </c>
      <c r="D9846">
        <v>2021</v>
      </c>
      <c r="E9846" t="s">
        <v>510</v>
      </c>
      <c r="F9846" t="s">
        <v>2301</v>
      </c>
      <c r="G9846">
        <v>-33.157319000000001</v>
      </c>
      <c r="H9846">
        <v>137.90458100000001</v>
      </c>
      <c r="I9846" t="s">
        <v>2332</v>
      </c>
      <c r="J9846" t="s">
        <v>2086</v>
      </c>
      <c r="K9846">
        <v>16.5</v>
      </c>
      <c r="L9846">
        <v>17</v>
      </c>
      <c r="N9846">
        <v>0.5</v>
      </c>
      <c r="O9846">
        <v>0.54310000000000003</v>
      </c>
      <c r="R9846">
        <v>1.5344</v>
      </c>
    </row>
    <row r="9847" spans="1:18">
      <c r="A9847" t="s">
        <v>2083</v>
      </c>
      <c r="B9847" t="s">
        <v>2082</v>
      </c>
      <c r="D9847">
        <v>2021</v>
      </c>
      <c r="E9847" t="s">
        <v>510</v>
      </c>
      <c r="F9847" t="s">
        <v>2301</v>
      </c>
      <c r="G9847">
        <v>-33.157319000000001</v>
      </c>
      <c r="H9847">
        <v>137.90458100000001</v>
      </c>
      <c r="I9847" t="s">
        <v>2332</v>
      </c>
      <c r="J9847" t="s">
        <v>2086</v>
      </c>
      <c r="K9847">
        <v>17</v>
      </c>
      <c r="L9847">
        <v>17.5</v>
      </c>
      <c r="N9847">
        <v>0.5</v>
      </c>
      <c r="O9847">
        <v>0.71779999999999999</v>
      </c>
      <c r="R9847">
        <v>1.5344</v>
      </c>
    </row>
    <row r="9848" spans="1:18">
      <c r="A9848" t="s">
        <v>2083</v>
      </c>
      <c r="B9848" t="s">
        <v>2082</v>
      </c>
      <c r="D9848">
        <v>2021</v>
      </c>
      <c r="E9848" t="s">
        <v>510</v>
      </c>
      <c r="F9848" t="s">
        <v>2301</v>
      </c>
      <c r="G9848">
        <v>-33.157319000000001</v>
      </c>
      <c r="H9848">
        <v>137.90458100000001</v>
      </c>
      <c r="I9848" t="s">
        <v>2332</v>
      </c>
      <c r="J9848" t="s">
        <v>2086</v>
      </c>
      <c r="K9848">
        <v>17.5</v>
      </c>
      <c r="L9848">
        <v>18</v>
      </c>
      <c r="N9848">
        <v>0.5</v>
      </c>
      <c r="O9848">
        <v>0.66949999999999998</v>
      </c>
      <c r="R9848">
        <v>1.5344</v>
      </c>
    </row>
    <row r="9849" spans="1:18">
      <c r="A9849" t="s">
        <v>2083</v>
      </c>
      <c r="B9849" t="s">
        <v>2082</v>
      </c>
      <c r="D9849">
        <v>2021</v>
      </c>
      <c r="E9849" t="s">
        <v>510</v>
      </c>
      <c r="F9849" t="s">
        <v>2301</v>
      </c>
      <c r="G9849">
        <v>-33.157319000000001</v>
      </c>
      <c r="H9849">
        <v>137.90458100000001</v>
      </c>
      <c r="I9849" t="s">
        <v>2332</v>
      </c>
      <c r="J9849" t="s">
        <v>2086</v>
      </c>
      <c r="K9849">
        <v>18</v>
      </c>
      <c r="L9849">
        <v>18.5</v>
      </c>
      <c r="N9849">
        <v>0.5</v>
      </c>
      <c r="O9849">
        <v>0.69079999999999997</v>
      </c>
      <c r="R9849">
        <v>1.5344</v>
      </c>
    </row>
    <row r="9850" spans="1:18">
      <c r="A9850" t="s">
        <v>2083</v>
      </c>
      <c r="B9850" t="s">
        <v>2082</v>
      </c>
      <c r="D9850">
        <v>2021</v>
      </c>
      <c r="E9850" t="s">
        <v>510</v>
      </c>
      <c r="F9850" t="s">
        <v>2301</v>
      </c>
      <c r="G9850">
        <v>-33.157319000000001</v>
      </c>
      <c r="H9850">
        <v>137.90458100000001</v>
      </c>
      <c r="I9850" t="s">
        <v>2332</v>
      </c>
      <c r="J9850" t="s">
        <v>2086</v>
      </c>
      <c r="K9850">
        <v>18.5</v>
      </c>
      <c r="L9850">
        <v>19</v>
      </c>
      <c r="N9850">
        <v>0.5</v>
      </c>
      <c r="O9850">
        <v>0.70820000000000005</v>
      </c>
      <c r="R9850">
        <v>1.4165000000000001</v>
      </c>
    </row>
    <row r="9851" spans="1:18">
      <c r="A9851" t="s">
        <v>2083</v>
      </c>
      <c r="B9851" t="s">
        <v>2082</v>
      </c>
      <c r="D9851">
        <v>2021</v>
      </c>
      <c r="E9851" t="s">
        <v>510</v>
      </c>
      <c r="F9851" t="s">
        <v>2301</v>
      </c>
      <c r="G9851">
        <v>-33.157319000000001</v>
      </c>
      <c r="H9851">
        <v>137.90458100000001</v>
      </c>
      <c r="I9851" t="s">
        <v>2332</v>
      </c>
      <c r="J9851" t="s">
        <v>2086</v>
      </c>
      <c r="K9851">
        <v>19</v>
      </c>
      <c r="L9851">
        <v>19.5</v>
      </c>
      <c r="N9851">
        <v>0.5</v>
      </c>
      <c r="O9851">
        <v>0.7107</v>
      </c>
      <c r="R9851">
        <v>1.4148000000000001</v>
      </c>
    </row>
    <row r="9852" spans="1:18">
      <c r="A9852" t="s">
        <v>2083</v>
      </c>
      <c r="B9852" t="s">
        <v>2082</v>
      </c>
      <c r="D9852">
        <v>2021</v>
      </c>
      <c r="E9852" t="s">
        <v>510</v>
      </c>
      <c r="F9852" t="s">
        <v>2301</v>
      </c>
      <c r="G9852">
        <v>-33.157319000000001</v>
      </c>
      <c r="H9852">
        <v>137.90458100000001</v>
      </c>
      <c r="I9852" t="s">
        <v>2332</v>
      </c>
      <c r="J9852" t="s">
        <v>2086</v>
      </c>
      <c r="K9852">
        <v>19.5</v>
      </c>
      <c r="L9852">
        <v>20</v>
      </c>
      <c r="N9852">
        <v>0.5</v>
      </c>
      <c r="O9852">
        <v>0.70799999999999996</v>
      </c>
      <c r="R9852">
        <v>1.4148000000000001</v>
      </c>
    </row>
    <row r="9853" spans="1:18">
      <c r="A9853" t="s">
        <v>2083</v>
      </c>
      <c r="B9853" t="s">
        <v>2082</v>
      </c>
      <c r="D9853">
        <v>2021</v>
      </c>
      <c r="E9853" t="s">
        <v>510</v>
      </c>
      <c r="F9853" t="s">
        <v>2301</v>
      </c>
      <c r="G9853">
        <v>-33.157319000000001</v>
      </c>
      <c r="H9853">
        <v>137.90458100000001</v>
      </c>
      <c r="I9853" t="s">
        <v>2332</v>
      </c>
      <c r="J9853" t="s">
        <v>2086</v>
      </c>
      <c r="K9853">
        <v>20</v>
      </c>
      <c r="L9853">
        <v>21</v>
      </c>
      <c r="N9853">
        <v>1</v>
      </c>
      <c r="O9853">
        <v>0.65539999999999998</v>
      </c>
      <c r="R9853">
        <v>1.4148000000000001</v>
      </c>
    </row>
    <row r="9854" spans="1:18">
      <c r="A9854" t="s">
        <v>2083</v>
      </c>
      <c r="B9854" t="s">
        <v>2082</v>
      </c>
      <c r="D9854">
        <v>2021</v>
      </c>
      <c r="E9854" t="s">
        <v>510</v>
      </c>
      <c r="F9854" t="s">
        <v>2301</v>
      </c>
      <c r="G9854">
        <v>-33.157319000000001</v>
      </c>
      <c r="H9854">
        <v>137.90458100000001</v>
      </c>
      <c r="I9854" t="s">
        <v>2332</v>
      </c>
      <c r="J9854" t="s">
        <v>2086</v>
      </c>
      <c r="K9854">
        <v>21</v>
      </c>
      <c r="L9854">
        <v>22</v>
      </c>
      <c r="N9854">
        <v>1</v>
      </c>
      <c r="O9854">
        <v>0.69010000000000005</v>
      </c>
      <c r="R9854">
        <v>1.4148000000000001</v>
      </c>
    </row>
    <row r="9855" spans="1:18">
      <c r="A9855" t="s">
        <v>2083</v>
      </c>
      <c r="B9855" t="s">
        <v>2082</v>
      </c>
      <c r="D9855">
        <v>2021</v>
      </c>
      <c r="E9855" t="s">
        <v>510</v>
      </c>
      <c r="F9855" t="s">
        <v>2301</v>
      </c>
      <c r="G9855">
        <v>-33.157319000000001</v>
      </c>
      <c r="H9855">
        <v>137.90458100000001</v>
      </c>
      <c r="I9855" t="s">
        <v>2332</v>
      </c>
      <c r="J9855" t="s">
        <v>2086</v>
      </c>
      <c r="K9855">
        <v>22</v>
      </c>
      <c r="L9855">
        <v>23</v>
      </c>
      <c r="N9855">
        <v>1</v>
      </c>
      <c r="O9855">
        <v>0.69930000000000003</v>
      </c>
      <c r="R9855">
        <v>1.4148000000000001</v>
      </c>
    </row>
    <row r="9856" spans="1:18">
      <c r="A9856" t="s">
        <v>2083</v>
      </c>
      <c r="B9856" t="s">
        <v>2082</v>
      </c>
      <c r="D9856">
        <v>2021</v>
      </c>
      <c r="E9856" t="s">
        <v>510</v>
      </c>
      <c r="F9856" t="s">
        <v>2301</v>
      </c>
      <c r="G9856">
        <v>-33.157319000000001</v>
      </c>
      <c r="H9856">
        <v>137.90458100000001</v>
      </c>
      <c r="I9856" t="s">
        <v>2332</v>
      </c>
      <c r="J9856" t="s">
        <v>2086</v>
      </c>
      <c r="K9856">
        <v>23</v>
      </c>
      <c r="L9856">
        <v>24</v>
      </c>
      <c r="N9856">
        <v>1</v>
      </c>
      <c r="O9856">
        <v>0.67889999999999995</v>
      </c>
      <c r="R9856">
        <v>1.4132</v>
      </c>
    </row>
    <row r="9857" spans="1:18">
      <c r="A9857" t="s">
        <v>2083</v>
      </c>
      <c r="B9857" t="s">
        <v>2082</v>
      </c>
      <c r="D9857">
        <v>2021</v>
      </c>
      <c r="E9857" t="s">
        <v>510</v>
      </c>
      <c r="F9857" t="s">
        <v>2301</v>
      </c>
      <c r="G9857">
        <v>-33.157319000000001</v>
      </c>
      <c r="H9857">
        <v>137.90458100000001</v>
      </c>
      <c r="I9857" t="s">
        <v>2332</v>
      </c>
      <c r="J9857" t="s">
        <v>2086</v>
      </c>
      <c r="K9857">
        <v>24</v>
      </c>
      <c r="L9857">
        <v>25</v>
      </c>
      <c r="N9857">
        <v>1</v>
      </c>
      <c r="O9857">
        <v>0.71899999999999997</v>
      </c>
      <c r="R9857">
        <v>1.2813000000000001</v>
      </c>
    </row>
    <row r="9858" spans="1:18">
      <c r="A9858" t="s">
        <v>2083</v>
      </c>
      <c r="B9858" t="s">
        <v>2082</v>
      </c>
      <c r="D9858">
        <v>2021</v>
      </c>
      <c r="E9858" t="s">
        <v>510</v>
      </c>
      <c r="F9858" t="s">
        <v>2301</v>
      </c>
      <c r="G9858">
        <v>-33.157319000000001</v>
      </c>
      <c r="H9858">
        <v>137.90458100000001</v>
      </c>
      <c r="I9858" t="s">
        <v>2332</v>
      </c>
      <c r="J9858" t="s">
        <v>2086</v>
      </c>
      <c r="K9858">
        <v>25</v>
      </c>
      <c r="L9858">
        <v>26</v>
      </c>
      <c r="N9858">
        <v>1</v>
      </c>
      <c r="O9858">
        <v>0.71870000000000001</v>
      </c>
      <c r="R9858">
        <v>1.2813000000000001</v>
      </c>
    </row>
    <row r="9859" spans="1:18">
      <c r="A9859" t="s">
        <v>2083</v>
      </c>
      <c r="B9859" t="s">
        <v>2082</v>
      </c>
      <c r="D9859">
        <v>2021</v>
      </c>
      <c r="E9859" t="s">
        <v>510</v>
      </c>
      <c r="F9859" t="s">
        <v>2301</v>
      </c>
      <c r="G9859">
        <v>-33.157319000000001</v>
      </c>
      <c r="H9859">
        <v>137.90458100000001</v>
      </c>
      <c r="I9859" t="s">
        <v>2332</v>
      </c>
      <c r="J9859" t="s">
        <v>2086</v>
      </c>
      <c r="K9859">
        <v>26</v>
      </c>
      <c r="L9859">
        <v>27</v>
      </c>
      <c r="N9859">
        <v>1</v>
      </c>
      <c r="O9859">
        <v>0.88029999999999997</v>
      </c>
      <c r="R9859">
        <v>1.2813000000000001</v>
      </c>
    </row>
    <row r="9860" spans="1:18">
      <c r="A9860" t="s">
        <v>2083</v>
      </c>
      <c r="B9860" t="s">
        <v>2082</v>
      </c>
      <c r="D9860">
        <v>2021</v>
      </c>
      <c r="E9860" t="s">
        <v>510</v>
      </c>
      <c r="F9860" t="s">
        <v>2301</v>
      </c>
      <c r="G9860">
        <v>-33.157319000000001</v>
      </c>
      <c r="H9860">
        <v>137.90458100000001</v>
      </c>
      <c r="I9860" t="s">
        <v>2332</v>
      </c>
      <c r="J9860" t="s">
        <v>2086</v>
      </c>
      <c r="K9860">
        <v>27</v>
      </c>
      <c r="L9860">
        <v>28</v>
      </c>
      <c r="N9860">
        <v>1</v>
      </c>
      <c r="O9860">
        <v>0.70909999999999995</v>
      </c>
      <c r="R9860">
        <v>1.2813000000000001</v>
      </c>
    </row>
    <row r="9861" spans="1:18">
      <c r="A9861" t="s">
        <v>2083</v>
      </c>
      <c r="B9861" t="s">
        <v>2082</v>
      </c>
      <c r="D9861">
        <v>2021</v>
      </c>
      <c r="E9861" t="s">
        <v>510</v>
      </c>
      <c r="F9861" t="s">
        <v>2301</v>
      </c>
      <c r="G9861">
        <v>-33.157319000000001</v>
      </c>
      <c r="H9861">
        <v>137.90458100000001</v>
      </c>
      <c r="I9861" t="s">
        <v>2332</v>
      </c>
      <c r="J9861" t="s">
        <v>2086</v>
      </c>
      <c r="K9861">
        <v>28</v>
      </c>
      <c r="L9861">
        <v>29</v>
      </c>
      <c r="N9861">
        <v>1</v>
      </c>
      <c r="O9861">
        <v>0.70309999999999995</v>
      </c>
      <c r="R9861">
        <v>1.2813000000000001</v>
      </c>
    </row>
    <row r="9862" spans="1:18">
      <c r="A9862" t="s">
        <v>2083</v>
      </c>
      <c r="B9862" t="s">
        <v>2082</v>
      </c>
      <c r="D9862">
        <v>2021</v>
      </c>
      <c r="E9862" t="s">
        <v>510</v>
      </c>
      <c r="F9862" t="s">
        <v>2301</v>
      </c>
      <c r="G9862">
        <v>-33.157319000000001</v>
      </c>
      <c r="H9862">
        <v>137.90458100000001</v>
      </c>
      <c r="I9862" t="s">
        <v>2332</v>
      </c>
      <c r="J9862" t="s">
        <v>2086</v>
      </c>
      <c r="K9862">
        <v>29</v>
      </c>
      <c r="L9862">
        <v>30</v>
      </c>
      <c r="N9862">
        <v>1</v>
      </c>
      <c r="O9862">
        <v>0.70009999999999994</v>
      </c>
      <c r="R9862">
        <v>1.1493</v>
      </c>
    </row>
    <row r="9863" spans="1:18">
      <c r="A9863" t="s">
        <v>2083</v>
      </c>
      <c r="B9863" t="s">
        <v>2082</v>
      </c>
      <c r="D9863">
        <v>2021</v>
      </c>
      <c r="E9863" t="s">
        <v>510</v>
      </c>
      <c r="F9863" t="s">
        <v>2301</v>
      </c>
      <c r="G9863">
        <v>-33.157319000000001</v>
      </c>
      <c r="H9863">
        <v>137.90458100000001</v>
      </c>
      <c r="I9863" t="s">
        <v>2332</v>
      </c>
      <c r="J9863" t="s">
        <v>2086</v>
      </c>
      <c r="K9863">
        <v>30</v>
      </c>
      <c r="L9863">
        <v>31</v>
      </c>
      <c r="N9863">
        <v>1</v>
      </c>
      <c r="O9863">
        <v>0.86150000000000004</v>
      </c>
      <c r="R9863">
        <v>1.0235000000000001</v>
      </c>
    </row>
    <row r="9864" spans="1:18">
      <c r="A9864" t="s">
        <v>2083</v>
      </c>
      <c r="B9864" t="s">
        <v>2082</v>
      </c>
      <c r="D9864">
        <v>2021</v>
      </c>
      <c r="E9864" t="s">
        <v>510</v>
      </c>
      <c r="F9864" t="s">
        <v>2301</v>
      </c>
      <c r="G9864">
        <v>-33.157319000000001</v>
      </c>
      <c r="H9864">
        <v>137.90458100000001</v>
      </c>
      <c r="I9864" t="s">
        <v>2332</v>
      </c>
      <c r="J9864" t="s">
        <v>2086</v>
      </c>
      <c r="K9864">
        <v>31</v>
      </c>
      <c r="L9864">
        <v>32</v>
      </c>
      <c r="N9864">
        <v>1</v>
      </c>
      <c r="O9864">
        <v>0.69640000000000002</v>
      </c>
      <c r="R9864">
        <v>1.0235000000000001</v>
      </c>
    </row>
    <row r="9865" spans="1:18">
      <c r="A9865" t="s">
        <v>2083</v>
      </c>
      <c r="B9865" t="s">
        <v>2082</v>
      </c>
      <c r="D9865">
        <v>2021</v>
      </c>
      <c r="E9865" t="s">
        <v>510</v>
      </c>
      <c r="F9865" t="s">
        <v>2301</v>
      </c>
      <c r="G9865">
        <v>-33.157319000000001</v>
      </c>
      <c r="H9865">
        <v>137.90458100000001</v>
      </c>
      <c r="I9865" t="s">
        <v>2332</v>
      </c>
      <c r="J9865" t="s">
        <v>2086</v>
      </c>
      <c r="K9865">
        <v>32</v>
      </c>
      <c r="L9865">
        <v>33</v>
      </c>
      <c r="N9865">
        <v>1</v>
      </c>
      <c r="O9865">
        <v>0.69110000000000005</v>
      </c>
      <c r="R9865">
        <v>1.0235000000000001</v>
      </c>
    </row>
    <row r="9866" spans="1:18">
      <c r="A9866" t="s">
        <v>2083</v>
      </c>
      <c r="B9866" t="s">
        <v>2082</v>
      </c>
      <c r="D9866">
        <v>2021</v>
      </c>
      <c r="E9866" t="s">
        <v>510</v>
      </c>
      <c r="F9866" t="s">
        <v>2301</v>
      </c>
      <c r="G9866">
        <v>-33.157319000000001</v>
      </c>
      <c r="H9866">
        <v>137.90458100000001</v>
      </c>
      <c r="I9866" t="s">
        <v>2332</v>
      </c>
      <c r="J9866" t="s">
        <v>2086</v>
      </c>
      <c r="K9866">
        <v>33</v>
      </c>
      <c r="L9866">
        <v>35</v>
      </c>
      <c r="N9866">
        <v>2</v>
      </c>
      <c r="O9866">
        <v>0.58689999999999998</v>
      </c>
      <c r="R9866">
        <v>0.89759999999999995</v>
      </c>
    </row>
    <row r="9867" spans="1:18">
      <c r="A9867" t="s">
        <v>2083</v>
      </c>
      <c r="B9867" t="s">
        <v>2082</v>
      </c>
      <c r="D9867">
        <v>2021</v>
      </c>
      <c r="E9867" t="s">
        <v>510</v>
      </c>
      <c r="F9867" t="s">
        <v>2301</v>
      </c>
      <c r="G9867">
        <v>-33.139208000000004</v>
      </c>
      <c r="H9867">
        <v>137.858575</v>
      </c>
      <c r="I9867" t="s">
        <v>2332</v>
      </c>
      <c r="J9867" t="s">
        <v>2085</v>
      </c>
      <c r="K9867">
        <v>0</v>
      </c>
      <c r="L9867">
        <v>0.5</v>
      </c>
      <c r="N9867">
        <v>0.5</v>
      </c>
      <c r="O9867">
        <v>1.0571999999999999</v>
      </c>
      <c r="R9867">
        <v>0.53810000000000002</v>
      </c>
    </row>
    <row r="9868" spans="1:18">
      <c r="A9868" t="s">
        <v>2083</v>
      </c>
      <c r="B9868" t="s">
        <v>2082</v>
      </c>
      <c r="D9868">
        <v>2021</v>
      </c>
      <c r="E9868" t="s">
        <v>510</v>
      </c>
      <c r="F9868" t="s">
        <v>2301</v>
      </c>
      <c r="G9868">
        <v>-33.139208000000004</v>
      </c>
      <c r="H9868">
        <v>137.858575</v>
      </c>
      <c r="I9868" t="s">
        <v>2332</v>
      </c>
      <c r="J9868" t="s">
        <v>2085</v>
      </c>
      <c r="K9868">
        <v>0.5</v>
      </c>
      <c r="L9868">
        <v>1</v>
      </c>
      <c r="N9868">
        <v>0.5</v>
      </c>
      <c r="O9868">
        <v>0.70130000000000003</v>
      </c>
      <c r="R9868">
        <v>0.94810000000000005</v>
      </c>
    </row>
    <row r="9869" spans="1:18">
      <c r="A9869" t="s">
        <v>2083</v>
      </c>
      <c r="B9869" t="s">
        <v>2082</v>
      </c>
      <c r="D9869">
        <v>2021</v>
      </c>
      <c r="E9869" t="s">
        <v>510</v>
      </c>
      <c r="F9869" t="s">
        <v>2301</v>
      </c>
      <c r="G9869">
        <v>-33.139208000000004</v>
      </c>
      <c r="H9869">
        <v>137.858575</v>
      </c>
      <c r="I9869" t="s">
        <v>2332</v>
      </c>
      <c r="J9869" t="s">
        <v>2085</v>
      </c>
      <c r="K9869">
        <v>1</v>
      </c>
      <c r="L9869">
        <v>1.5</v>
      </c>
      <c r="N9869">
        <v>0.5</v>
      </c>
      <c r="O9869">
        <v>0.60529999999999995</v>
      </c>
      <c r="R9869">
        <v>0.94810000000000005</v>
      </c>
    </row>
    <row r="9870" spans="1:18">
      <c r="A9870" t="s">
        <v>2083</v>
      </c>
      <c r="B9870" t="s">
        <v>2082</v>
      </c>
      <c r="D9870">
        <v>2021</v>
      </c>
      <c r="E9870" t="s">
        <v>510</v>
      </c>
      <c r="F9870" t="s">
        <v>2301</v>
      </c>
      <c r="G9870">
        <v>-33.139208000000004</v>
      </c>
      <c r="H9870">
        <v>137.858575</v>
      </c>
      <c r="I9870" t="s">
        <v>2332</v>
      </c>
      <c r="J9870" t="s">
        <v>2085</v>
      </c>
      <c r="K9870">
        <v>1.5</v>
      </c>
      <c r="L9870">
        <v>2</v>
      </c>
      <c r="N9870">
        <v>0.5</v>
      </c>
      <c r="O9870">
        <v>0.74390000000000001</v>
      </c>
      <c r="R9870">
        <v>1.3582000000000001</v>
      </c>
    </row>
    <row r="9871" spans="1:18">
      <c r="A9871" t="s">
        <v>2083</v>
      </c>
      <c r="B9871" t="s">
        <v>2082</v>
      </c>
      <c r="D9871">
        <v>2021</v>
      </c>
      <c r="E9871" t="s">
        <v>510</v>
      </c>
      <c r="F9871" t="s">
        <v>2301</v>
      </c>
      <c r="G9871">
        <v>-33.139208000000004</v>
      </c>
      <c r="H9871">
        <v>137.858575</v>
      </c>
      <c r="I9871" t="s">
        <v>2332</v>
      </c>
      <c r="J9871" t="s">
        <v>2085</v>
      </c>
      <c r="K9871">
        <v>2</v>
      </c>
      <c r="L9871">
        <v>2.5</v>
      </c>
      <c r="N9871">
        <v>0.5</v>
      </c>
      <c r="O9871">
        <v>0.83660000000000001</v>
      </c>
      <c r="R9871">
        <v>1.0371999999999999</v>
      </c>
    </row>
    <row r="9872" spans="1:18">
      <c r="A9872" t="s">
        <v>2083</v>
      </c>
      <c r="B9872" t="s">
        <v>2082</v>
      </c>
      <c r="D9872">
        <v>2021</v>
      </c>
      <c r="E9872" t="s">
        <v>510</v>
      </c>
      <c r="F9872" t="s">
        <v>2301</v>
      </c>
      <c r="G9872">
        <v>-33.139208000000004</v>
      </c>
      <c r="H9872">
        <v>137.858575</v>
      </c>
      <c r="I9872" t="s">
        <v>2332</v>
      </c>
      <c r="J9872" t="s">
        <v>2085</v>
      </c>
      <c r="K9872">
        <v>2.5</v>
      </c>
      <c r="L9872">
        <v>3</v>
      </c>
      <c r="N9872">
        <v>0.5</v>
      </c>
      <c r="O9872">
        <v>0.83169999999999999</v>
      </c>
      <c r="R9872">
        <v>1.0371999999999999</v>
      </c>
    </row>
    <row r="9873" spans="1:18">
      <c r="A9873" t="s">
        <v>2083</v>
      </c>
      <c r="B9873" t="s">
        <v>2082</v>
      </c>
      <c r="D9873">
        <v>2021</v>
      </c>
      <c r="E9873" t="s">
        <v>510</v>
      </c>
      <c r="F9873" t="s">
        <v>2301</v>
      </c>
      <c r="G9873">
        <v>-33.139208000000004</v>
      </c>
      <c r="H9873">
        <v>137.858575</v>
      </c>
      <c r="I9873" t="s">
        <v>2332</v>
      </c>
      <c r="J9873" t="s">
        <v>2085</v>
      </c>
      <c r="K9873">
        <v>3</v>
      </c>
      <c r="L9873">
        <v>3.5</v>
      </c>
      <c r="N9873">
        <v>0.5</v>
      </c>
      <c r="O9873">
        <v>0.76249999999999996</v>
      </c>
      <c r="R9873">
        <v>0.71630000000000005</v>
      </c>
    </row>
    <row r="9874" spans="1:18">
      <c r="A9874" t="s">
        <v>2083</v>
      </c>
      <c r="B9874" t="s">
        <v>2082</v>
      </c>
      <c r="D9874">
        <v>2021</v>
      </c>
      <c r="E9874" t="s">
        <v>510</v>
      </c>
      <c r="F9874" t="s">
        <v>2301</v>
      </c>
      <c r="G9874">
        <v>-33.139208000000004</v>
      </c>
      <c r="H9874">
        <v>137.858575</v>
      </c>
      <c r="I9874" t="s">
        <v>2332</v>
      </c>
      <c r="J9874" t="s">
        <v>2085</v>
      </c>
      <c r="K9874">
        <v>3.5</v>
      </c>
      <c r="L9874">
        <v>4</v>
      </c>
      <c r="N9874">
        <v>0.5</v>
      </c>
      <c r="O9874">
        <v>0.99570000000000003</v>
      </c>
      <c r="R9874">
        <v>0.53200000000000003</v>
      </c>
    </row>
    <row r="9875" spans="1:18">
      <c r="A9875" t="s">
        <v>2083</v>
      </c>
      <c r="B9875" t="s">
        <v>2082</v>
      </c>
      <c r="D9875">
        <v>2021</v>
      </c>
      <c r="E9875" t="s">
        <v>510</v>
      </c>
      <c r="F9875" t="s">
        <v>2301</v>
      </c>
      <c r="G9875">
        <v>-33.139208000000004</v>
      </c>
      <c r="H9875">
        <v>137.858575</v>
      </c>
      <c r="I9875" t="s">
        <v>2332</v>
      </c>
      <c r="J9875" t="s">
        <v>2085</v>
      </c>
      <c r="K9875">
        <v>4</v>
      </c>
      <c r="L9875">
        <v>4.5</v>
      </c>
      <c r="N9875">
        <v>0.5</v>
      </c>
      <c r="O9875">
        <v>1.0324</v>
      </c>
      <c r="R9875">
        <v>0.53200000000000003</v>
      </c>
    </row>
    <row r="9876" spans="1:18">
      <c r="A9876" t="s">
        <v>2083</v>
      </c>
      <c r="B9876" t="s">
        <v>2082</v>
      </c>
      <c r="D9876">
        <v>2021</v>
      </c>
      <c r="E9876" t="s">
        <v>510</v>
      </c>
      <c r="F9876" t="s">
        <v>2301</v>
      </c>
      <c r="G9876">
        <v>-33.139208000000004</v>
      </c>
      <c r="H9876">
        <v>137.858575</v>
      </c>
      <c r="I9876" t="s">
        <v>2332</v>
      </c>
      <c r="J9876" t="s">
        <v>2085</v>
      </c>
      <c r="K9876">
        <v>4.5</v>
      </c>
      <c r="L9876">
        <v>5</v>
      </c>
      <c r="N9876">
        <v>0.5</v>
      </c>
      <c r="O9876">
        <v>1.0177</v>
      </c>
      <c r="R9876">
        <v>0.3478</v>
      </c>
    </row>
    <row r="9877" spans="1:18">
      <c r="A9877" t="s">
        <v>2083</v>
      </c>
      <c r="B9877" t="s">
        <v>2082</v>
      </c>
      <c r="D9877">
        <v>2021</v>
      </c>
      <c r="E9877" t="s">
        <v>510</v>
      </c>
      <c r="F9877" t="s">
        <v>2301</v>
      </c>
      <c r="G9877">
        <v>-33.139208000000004</v>
      </c>
      <c r="H9877">
        <v>137.858575</v>
      </c>
      <c r="I9877" t="s">
        <v>2332</v>
      </c>
      <c r="J9877" t="s">
        <v>2085</v>
      </c>
      <c r="K9877">
        <v>5</v>
      </c>
      <c r="L9877">
        <v>5.5</v>
      </c>
      <c r="N9877">
        <v>0.5</v>
      </c>
      <c r="O9877">
        <v>1.0933999999999999</v>
      </c>
      <c r="R9877">
        <v>0.34489999999999998</v>
      </c>
    </row>
    <row r="9878" spans="1:18">
      <c r="A9878" t="s">
        <v>2083</v>
      </c>
      <c r="B9878" t="s">
        <v>2082</v>
      </c>
      <c r="D9878">
        <v>2021</v>
      </c>
      <c r="E9878" t="s">
        <v>510</v>
      </c>
      <c r="F9878" t="s">
        <v>2301</v>
      </c>
      <c r="G9878">
        <v>-33.139208000000004</v>
      </c>
      <c r="H9878">
        <v>137.858575</v>
      </c>
      <c r="I9878" t="s">
        <v>2332</v>
      </c>
      <c r="J9878" t="s">
        <v>2085</v>
      </c>
      <c r="K9878">
        <v>5.5</v>
      </c>
      <c r="L9878">
        <v>6</v>
      </c>
      <c r="N9878">
        <v>0.5</v>
      </c>
      <c r="O9878">
        <v>0.9849</v>
      </c>
      <c r="R9878">
        <v>0.34489999999999998</v>
      </c>
    </row>
    <row r="9879" spans="1:18">
      <c r="A9879" t="s">
        <v>2083</v>
      </c>
      <c r="B9879" t="s">
        <v>2082</v>
      </c>
      <c r="D9879">
        <v>2021</v>
      </c>
      <c r="E9879" t="s">
        <v>510</v>
      </c>
      <c r="F9879" t="s">
        <v>2301</v>
      </c>
      <c r="G9879">
        <v>-33.139208000000004</v>
      </c>
      <c r="H9879">
        <v>137.858575</v>
      </c>
      <c r="I9879" t="s">
        <v>2332</v>
      </c>
      <c r="J9879" t="s">
        <v>2085</v>
      </c>
      <c r="K9879">
        <v>6</v>
      </c>
      <c r="L9879">
        <v>6.5</v>
      </c>
      <c r="N9879">
        <v>0.5</v>
      </c>
      <c r="O9879">
        <v>1.1732</v>
      </c>
      <c r="R9879">
        <v>0.34210000000000002</v>
      </c>
    </row>
    <row r="9880" spans="1:18">
      <c r="A9880" t="s">
        <v>2083</v>
      </c>
      <c r="B9880" t="s">
        <v>2082</v>
      </c>
      <c r="D9880">
        <v>2021</v>
      </c>
      <c r="E9880" t="s">
        <v>510</v>
      </c>
      <c r="F9880" t="s">
        <v>2301</v>
      </c>
      <c r="G9880">
        <v>-33.139208000000004</v>
      </c>
      <c r="H9880">
        <v>137.858575</v>
      </c>
      <c r="I9880" t="s">
        <v>2332</v>
      </c>
      <c r="J9880" t="s">
        <v>2085</v>
      </c>
      <c r="K9880">
        <v>6.5</v>
      </c>
      <c r="L9880">
        <v>7</v>
      </c>
      <c r="N9880">
        <v>0.5</v>
      </c>
      <c r="O9880">
        <v>1.0871999999999999</v>
      </c>
      <c r="R9880">
        <v>0.45879999999999999</v>
      </c>
    </row>
    <row r="9881" spans="1:18">
      <c r="A9881" t="s">
        <v>2083</v>
      </c>
      <c r="B9881" t="s">
        <v>2082</v>
      </c>
      <c r="D9881">
        <v>2021</v>
      </c>
      <c r="E9881" t="s">
        <v>510</v>
      </c>
      <c r="F9881" t="s">
        <v>2301</v>
      </c>
      <c r="G9881">
        <v>-33.139208000000004</v>
      </c>
      <c r="H9881">
        <v>137.858575</v>
      </c>
      <c r="I9881" t="s">
        <v>2332</v>
      </c>
      <c r="J9881" t="s">
        <v>2085</v>
      </c>
      <c r="K9881">
        <v>7</v>
      </c>
      <c r="L9881">
        <v>7.5</v>
      </c>
      <c r="N9881">
        <v>0.5</v>
      </c>
      <c r="O9881">
        <v>0.98240000000000005</v>
      </c>
      <c r="R9881">
        <v>0.45879999999999999</v>
      </c>
    </row>
    <row r="9882" spans="1:18">
      <c r="A9882" t="s">
        <v>2083</v>
      </c>
      <c r="B9882" t="s">
        <v>2082</v>
      </c>
      <c r="D9882">
        <v>2021</v>
      </c>
      <c r="E9882" t="s">
        <v>510</v>
      </c>
      <c r="F9882" t="s">
        <v>2301</v>
      </c>
      <c r="G9882">
        <v>-33.139208000000004</v>
      </c>
      <c r="H9882">
        <v>137.858575</v>
      </c>
      <c r="I9882" t="s">
        <v>2332</v>
      </c>
      <c r="J9882" t="s">
        <v>2085</v>
      </c>
      <c r="K9882">
        <v>7.5</v>
      </c>
      <c r="L9882">
        <v>8</v>
      </c>
      <c r="N9882">
        <v>0.5</v>
      </c>
      <c r="O9882">
        <v>0.95730000000000004</v>
      </c>
      <c r="R9882">
        <v>0.45879999999999999</v>
      </c>
    </row>
    <row r="9883" spans="1:18">
      <c r="A9883" t="s">
        <v>2083</v>
      </c>
      <c r="B9883" t="s">
        <v>2082</v>
      </c>
      <c r="D9883">
        <v>2021</v>
      </c>
      <c r="E9883" t="s">
        <v>510</v>
      </c>
      <c r="F9883" t="s">
        <v>2301</v>
      </c>
      <c r="G9883">
        <v>-33.139208000000004</v>
      </c>
      <c r="H9883">
        <v>137.858575</v>
      </c>
      <c r="I9883" t="s">
        <v>2332</v>
      </c>
      <c r="J9883" t="s">
        <v>2085</v>
      </c>
      <c r="K9883">
        <v>8</v>
      </c>
      <c r="L9883">
        <v>8.5</v>
      </c>
      <c r="N9883">
        <v>0.5</v>
      </c>
      <c r="O9883">
        <v>0.96199999999999997</v>
      </c>
      <c r="R9883">
        <v>0.57550000000000001</v>
      </c>
    </row>
    <row r="9884" spans="1:18">
      <c r="A9884" t="s">
        <v>2083</v>
      </c>
      <c r="B9884" t="s">
        <v>2082</v>
      </c>
      <c r="D9884">
        <v>2021</v>
      </c>
      <c r="E9884" t="s">
        <v>510</v>
      </c>
      <c r="F9884" t="s">
        <v>2301</v>
      </c>
      <c r="G9884">
        <v>-33.139208000000004</v>
      </c>
      <c r="H9884">
        <v>137.858575</v>
      </c>
      <c r="I9884" t="s">
        <v>2332</v>
      </c>
      <c r="J9884" t="s">
        <v>2085</v>
      </c>
      <c r="K9884">
        <v>8.5</v>
      </c>
      <c r="L9884">
        <v>9</v>
      </c>
      <c r="N9884">
        <v>0.5</v>
      </c>
      <c r="O9884">
        <v>1.0617000000000001</v>
      </c>
      <c r="R9884">
        <v>0.4854</v>
      </c>
    </row>
    <row r="9885" spans="1:18">
      <c r="A9885" t="s">
        <v>2083</v>
      </c>
      <c r="B9885" t="s">
        <v>2082</v>
      </c>
      <c r="D9885">
        <v>2021</v>
      </c>
      <c r="E9885" t="s">
        <v>510</v>
      </c>
      <c r="F9885" t="s">
        <v>2301</v>
      </c>
      <c r="G9885">
        <v>-33.139208000000004</v>
      </c>
      <c r="H9885">
        <v>137.858575</v>
      </c>
      <c r="I9885" t="s">
        <v>2332</v>
      </c>
      <c r="J9885" t="s">
        <v>2085</v>
      </c>
      <c r="K9885">
        <v>9</v>
      </c>
      <c r="L9885">
        <v>9.5</v>
      </c>
      <c r="N9885">
        <v>0.5</v>
      </c>
      <c r="O9885">
        <v>1.0807</v>
      </c>
      <c r="R9885">
        <v>0.4854</v>
      </c>
    </row>
    <row r="9886" spans="1:18">
      <c r="A9886" t="s">
        <v>2083</v>
      </c>
      <c r="B9886" t="s">
        <v>2082</v>
      </c>
      <c r="D9886">
        <v>2021</v>
      </c>
      <c r="E9886" t="s">
        <v>510</v>
      </c>
      <c r="F9886" t="s">
        <v>2301</v>
      </c>
      <c r="G9886">
        <v>-33.139208000000004</v>
      </c>
      <c r="H9886">
        <v>137.858575</v>
      </c>
      <c r="I9886" t="s">
        <v>2332</v>
      </c>
      <c r="J9886" t="s">
        <v>2085</v>
      </c>
      <c r="K9886">
        <v>9.5</v>
      </c>
      <c r="L9886">
        <v>10</v>
      </c>
      <c r="N9886">
        <v>0.5</v>
      </c>
      <c r="O9886">
        <v>1.0734999999999999</v>
      </c>
      <c r="R9886">
        <v>0.4854</v>
      </c>
    </row>
    <row r="9887" spans="1:18">
      <c r="A9887" t="s">
        <v>2083</v>
      </c>
      <c r="B9887" t="s">
        <v>2082</v>
      </c>
      <c r="D9887">
        <v>2021</v>
      </c>
      <c r="E9887" t="s">
        <v>510</v>
      </c>
      <c r="F9887" t="s">
        <v>2301</v>
      </c>
      <c r="G9887">
        <v>-33.139208000000004</v>
      </c>
      <c r="H9887">
        <v>137.858575</v>
      </c>
      <c r="I9887" t="s">
        <v>2332</v>
      </c>
      <c r="J9887" t="s">
        <v>2085</v>
      </c>
      <c r="K9887">
        <v>10</v>
      </c>
      <c r="L9887">
        <v>10.5</v>
      </c>
      <c r="N9887">
        <v>0.5</v>
      </c>
      <c r="O9887">
        <v>1.1513</v>
      </c>
      <c r="R9887">
        <v>0.39529999999999998</v>
      </c>
    </row>
    <row r="9888" spans="1:18">
      <c r="A9888" t="s">
        <v>2083</v>
      </c>
      <c r="B9888" t="s">
        <v>2082</v>
      </c>
      <c r="D9888">
        <v>2021</v>
      </c>
      <c r="E9888" t="s">
        <v>510</v>
      </c>
      <c r="F9888" t="s">
        <v>2301</v>
      </c>
      <c r="G9888">
        <v>-33.139208000000004</v>
      </c>
      <c r="H9888">
        <v>137.858575</v>
      </c>
      <c r="I9888" t="s">
        <v>2332</v>
      </c>
      <c r="J9888" t="s">
        <v>2085</v>
      </c>
      <c r="K9888">
        <v>10.5</v>
      </c>
      <c r="L9888">
        <v>11</v>
      </c>
      <c r="N9888">
        <v>0.5</v>
      </c>
      <c r="O9888">
        <v>0.89649999999999996</v>
      </c>
      <c r="R9888">
        <v>0.44169999999999998</v>
      </c>
    </row>
    <row r="9889" spans="1:18">
      <c r="A9889" t="s">
        <v>2083</v>
      </c>
      <c r="B9889" t="s">
        <v>2082</v>
      </c>
      <c r="D9889">
        <v>2021</v>
      </c>
      <c r="E9889" t="s">
        <v>510</v>
      </c>
      <c r="F9889" t="s">
        <v>2301</v>
      </c>
      <c r="G9889">
        <v>-33.139208000000004</v>
      </c>
      <c r="H9889">
        <v>137.858575</v>
      </c>
      <c r="I9889" t="s">
        <v>2332</v>
      </c>
      <c r="J9889" t="s">
        <v>2085</v>
      </c>
      <c r="K9889">
        <v>11</v>
      </c>
      <c r="L9889">
        <v>11.5</v>
      </c>
      <c r="N9889">
        <v>0.5</v>
      </c>
      <c r="O9889">
        <v>1.0932999999999999</v>
      </c>
      <c r="R9889">
        <v>0.44169999999999998</v>
      </c>
    </row>
    <row r="9890" spans="1:18">
      <c r="A9890" t="s">
        <v>2083</v>
      </c>
      <c r="B9890" t="s">
        <v>2082</v>
      </c>
      <c r="D9890">
        <v>2021</v>
      </c>
      <c r="E9890" t="s">
        <v>510</v>
      </c>
      <c r="F9890" t="s">
        <v>2301</v>
      </c>
      <c r="G9890">
        <v>-33.139208000000004</v>
      </c>
      <c r="H9890">
        <v>137.858575</v>
      </c>
      <c r="I9890" t="s">
        <v>2332</v>
      </c>
      <c r="J9890" t="s">
        <v>2085</v>
      </c>
      <c r="K9890">
        <v>11.5</v>
      </c>
      <c r="L9890">
        <v>12</v>
      </c>
      <c r="N9890">
        <v>0.5</v>
      </c>
      <c r="O9890">
        <v>1.0196000000000001</v>
      </c>
      <c r="R9890">
        <v>0.48799999999999999</v>
      </c>
    </row>
    <row r="9891" spans="1:18">
      <c r="A9891" t="s">
        <v>2083</v>
      </c>
      <c r="B9891" t="s">
        <v>2082</v>
      </c>
      <c r="D9891">
        <v>2021</v>
      </c>
      <c r="E9891" t="s">
        <v>510</v>
      </c>
      <c r="F9891" t="s">
        <v>2301</v>
      </c>
      <c r="G9891">
        <v>-33.139208000000004</v>
      </c>
      <c r="H9891">
        <v>137.858575</v>
      </c>
      <c r="I9891" t="s">
        <v>2332</v>
      </c>
      <c r="J9891" t="s">
        <v>2085</v>
      </c>
      <c r="K9891">
        <v>12</v>
      </c>
      <c r="L9891">
        <v>12.5</v>
      </c>
      <c r="N9891">
        <v>0.5</v>
      </c>
      <c r="O9891">
        <v>1.0235000000000001</v>
      </c>
      <c r="R9891">
        <v>0.36709999999999998</v>
      </c>
    </row>
    <row r="9892" spans="1:18">
      <c r="A9892" t="s">
        <v>2083</v>
      </c>
      <c r="B9892" t="s">
        <v>2082</v>
      </c>
      <c r="D9892">
        <v>2021</v>
      </c>
      <c r="E9892" t="s">
        <v>510</v>
      </c>
      <c r="F9892" t="s">
        <v>2301</v>
      </c>
      <c r="G9892">
        <v>-33.139208000000004</v>
      </c>
      <c r="H9892">
        <v>137.858575</v>
      </c>
      <c r="I9892" t="s">
        <v>2332</v>
      </c>
      <c r="J9892" t="s">
        <v>2085</v>
      </c>
      <c r="K9892">
        <v>12.5</v>
      </c>
      <c r="L9892">
        <v>13</v>
      </c>
      <c r="N9892">
        <v>0.5</v>
      </c>
      <c r="O9892">
        <v>1.2025999999999999</v>
      </c>
      <c r="R9892">
        <v>0.36709999999999998</v>
      </c>
    </row>
    <row r="9893" spans="1:18">
      <c r="A9893" t="s">
        <v>2083</v>
      </c>
      <c r="B9893" t="s">
        <v>2082</v>
      </c>
      <c r="D9893">
        <v>2021</v>
      </c>
      <c r="E9893" t="s">
        <v>510</v>
      </c>
      <c r="F9893" t="s">
        <v>2301</v>
      </c>
      <c r="G9893">
        <v>-33.139208000000004</v>
      </c>
      <c r="H9893">
        <v>137.858575</v>
      </c>
      <c r="I9893" t="s">
        <v>2332</v>
      </c>
      <c r="J9893" t="s">
        <v>2085</v>
      </c>
      <c r="K9893">
        <v>13</v>
      </c>
      <c r="L9893">
        <v>13.5</v>
      </c>
      <c r="N9893">
        <v>0.5</v>
      </c>
      <c r="O9893">
        <v>0.89100000000000001</v>
      </c>
      <c r="R9893">
        <v>0.36709999999999998</v>
      </c>
    </row>
    <row r="9894" spans="1:18">
      <c r="A9894" t="s">
        <v>2083</v>
      </c>
      <c r="B9894" t="s">
        <v>2082</v>
      </c>
      <c r="D9894">
        <v>2021</v>
      </c>
      <c r="E9894" t="s">
        <v>510</v>
      </c>
      <c r="F9894" t="s">
        <v>2301</v>
      </c>
      <c r="G9894">
        <v>-33.139208000000004</v>
      </c>
      <c r="H9894">
        <v>137.858575</v>
      </c>
      <c r="I9894" t="s">
        <v>2332</v>
      </c>
      <c r="J9894" t="s">
        <v>2085</v>
      </c>
      <c r="K9894">
        <v>13.5</v>
      </c>
      <c r="L9894">
        <v>14</v>
      </c>
      <c r="N9894">
        <v>0.5</v>
      </c>
      <c r="O9894">
        <v>1.0373000000000001</v>
      </c>
      <c r="R9894">
        <v>0.36709999999999998</v>
      </c>
    </row>
    <row r="9895" spans="1:18">
      <c r="A9895" t="s">
        <v>2083</v>
      </c>
      <c r="B9895" t="s">
        <v>2082</v>
      </c>
      <c r="D9895">
        <v>2021</v>
      </c>
      <c r="E9895" t="s">
        <v>510</v>
      </c>
      <c r="F9895" t="s">
        <v>2301</v>
      </c>
      <c r="G9895">
        <v>-33.139208000000004</v>
      </c>
      <c r="H9895">
        <v>137.858575</v>
      </c>
      <c r="I9895" t="s">
        <v>2332</v>
      </c>
      <c r="J9895" t="s">
        <v>2085</v>
      </c>
      <c r="K9895">
        <v>14</v>
      </c>
      <c r="L9895">
        <v>14.5</v>
      </c>
      <c r="N9895">
        <v>0.5</v>
      </c>
      <c r="O9895">
        <v>1.0641</v>
      </c>
      <c r="R9895">
        <v>0.36709999999999998</v>
      </c>
    </row>
    <row r="9896" spans="1:18">
      <c r="A9896" t="s">
        <v>2083</v>
      </c>
      <c r="B9896" t="s">
        <v>2082</v>
      </c>
      <c r="D9896">
        <v>2021</v>
      </c>
      <c r="E9896" t="s">
        <v>510</v>
      </c>
      <c r="F9896" t="s">
        <v>2301</v>
      </c>
      <c r="G9896">
        <v>-33.139208000000004</v>
      </c>
      <c r="H9896">
        <v>137.858575</v>
      </c>
      <c r="I9896" t="s">
        <v>2332</v>
      </c>
      <c r="J9896" t="s">
        <v>2085</v>
      </c>
      <c r="K9896">
        <v>14.5</v>
      </c>
      <c r="L9896">
        <v>15</v>
      </c>
      <c r="N9896">
        <v>0.5</v>
      </c>
      <c r="O9896">
        <v>1.2139</v>
      </c>
      <c r="R9896">
        <v>0.36709999999999998</v>
      </c>
    </row>
    <row r="9897" spans="1:18">
      <c r="A9897" t="s">
        <v>2083</v>
      </c>
      <c r="B9897" t="s">
        <v>2082</v>
      </c>
      <c r="D9897">
        <v>2021</v>
      </c>
      <c r="E9897" t="s">
        <v>510</v>
      </c>
      <c r="F9897" t="s">
        <v>2301</v>
      </c>
      <c r="G9897">
        <v>-33.139208000000004</v>
      </c>
      <c r="H9897">
        <v>137.858575</v>
      </c>
      <c r="I9897" t="s">
        <v>2332</v>
      </c>
      <c r="J9897" t="s">
        <v>2085</v>
      </c>
      <c r="K9897">
        <v>15</v>
      </c>
      <c r="L9897">
        <v>15.5</v>
      </c>
      <c r="N9897">
        <v>0.5</v>
      </c>
      <c r="O9897">
        <v>1.0773999999999999</v>
      </c>
      <c r="R9897">
        <v>0.2462</v>
      </c>
    </row>
    <row r="9898" spans="1:18">
      <c r="A9898" t="s">
        <v>2083</v>
      </c>
      <c r="B9898" t="s">
        <v>2082</v>
      </c>
      <c r="D9898">
        <v>2021</v>
      </c>
      <c r="E9898" t="s">
        <v>510</v>
      </c>
      <c r="F9898" t="s">
        <v>2301</v>
      </c>
      <c r="G9898">
        <v>-33.139208000000004</v>
      </c>
      <c r="H9898">
        <v>137.858575</v>
      </c>
      <c r="I9898" t="s">
        <v>2332</v>
      </c>
      <c r="J9898" t="s">
        <v>2085</v>
      </c>
      <c r="K9898">
        <v>15.5</v>
      </c>
      <c r="L9898">
        <v>16</v>
      </c>
      <c r="N9898">
        <v>0.5</v>
      </c>
      <c r="O9898">
        <v>1.1639999999999999</v>
      </c>
      <c r="R9898">
        <v>0.30109999999999998</v>
      </c>
    </row>
    <row r="9899" spans="1:18">
      <c r="A9899" t="s">
        <v>2083</v>
      </c>
      <c r="B9899" t="s">
        <v>2082</v>
      </c>
      <c r="D9899">
        <v>2021</v>
      </c>
      <c r="E9899" t="s">
        <v>510</v>
      </c>
      <c r="F9899" t="s">
        <v>2301</v>
      </c>
      <c r="G9899">
        <v>-33.139208000000004</v>
      </c>
      <c r="H9899">
        <v>137.858575</v>
      </c>
      <c r="I9899" t="s">
        <v>2332</v>
      </c>
      <c r="J9899" t="s">
        <v>2085</v>
      </c>
      <c r="K9899">
        <v>16</v>
      </c>
      <c r="L9899">
        <v>16.5</v>
      </c>
      <c r="N9899">
        <v>0.5</v>
      </c>
      <c r="O9899">
        <v>1.0423</v>
      </c>
      <c r="R9899">
        <v>0.30109999999999998</v>
      </c>
    </row>
    <row r="9900" spans="1:18">
      <c r="A9900" t="s">
        <v>2083</v>
      </c>
      <c r="B9900" t="s">
        <v>2082</v>
      </c>
      <c r="D9900">
        <v>2021</v>
      </c>
      <c r="E9900" t="s">
        <v>510</v>
      </c>
      <c r="F9900" t="s">
        <v>2301</v>
      </c>
      <c r="G9900">
        <v>-33.139208000000004</v>
      </c>
      <c r="H9900">
        <v>137.858575</v>
      </c>
      <c r="I9900" t="s">
        <v>2332</v>
      </c>
      <c r="J9900" t="s">
        <v>2085</v>
      </c>
      <c r="K9900">
        <v>16.5</v>
      </c>
      <c r="L9900">
        <v>17</v>
      </c>
      <c r="N9900">
        <v>0.5</v>
      </c>
      <c r="O9900">
        <v>1.1675</v>
      </c>
      <c r="R9900">
        <v>0.30109999999999998</v>
      </c>
    </row>
    <row r="9901" spans="1:18">
      <c r="A9901" t="s">
        <v>2083</v>
      </c>
      <c r="B9901" t="s">
        <v>2082</v>
      </c>
      <c r="D9901">
        <v>2021</v>
      </c>
      <c r="E9901" t="s">
        <v>510</v>
      </c>
      <c r="F9901" t="s">
        <v>2301</v>
      </c>
      <c r="G9901">
        <v>-33.139208000000004</v>
      </c>
      <c r="H9901">
        <v>137.858575</v>
      </c>
      <c r="I9901" t="s">
        <v>2332</v>
      </c>
      <c r="J9901" t="s">
        <v>2085</v>
      </c>
      <c r="K9901">
        <v>17</v>
      </c>
      <c r="L9901">
        <v>17.5</v>
      </c>
      <c r="N9901">
        <v>0.5</v>
      </c>
      <c r="O9901">
        <v>1.0444</v>
      </c>
      <c r="R9901">
        <v>0.30109999999999998</v>
      </c>
    </row>
    <row r="9902" spans="1:18">
      <c r="A9902" t="s">
        <v>2083</v>
      </c>
      <c r="B9902" t="s">
        <v>2082</v>
      </c>
      <c r="D9902">
        <v>2021</v>
      </c>
      <c r="E9902" t="s">
        <v>510</v>
      </c>
      <c r="F9902" t="s">
        <v>2301</v>
      </c>
      <c r="G9902">
        <v>-33.139208000000004</v>
      </c>
      <c r="H9902">
        <v>137.858575</v>
      </c>
      <c r="I9902" t="s">
        <v>2332</v>
      </c>
      <c r="J9902" t="s">
        <v>2085</v>
      </c>
      <c r="K9902">
        <v>17.5</v>
      </c>
      <c r="L9902">
        <v>18</v>
      </c>
      <c r="N9902">
        <v>0.5</v>
      </c>
      <c r="O9902">
        <v>1.0449999999999999</v>
      </c>
      <c r="R9902">
        <v>0.30109999999999998</v>
      </c>
    </row>
    <row r="9903" spans="1:18">
      <c r="A9903" t="s">
        <v>2083</v>
      </c>
      <c r="B9903" t="s">
        <v>2082</v>
      </c>
      <c r="D9903">
        <v>2021</v>
      </c>
      <c r="E9903" t="s">
        <v>510</v>
      </c>
      <c r="F9903" t="s">
        <v>2301</v>
      </c>
      <c r="G9903">
        <v>-33.139208000000004</v>
      </c>
      <c r="H9903">
        <v>137.858575</v>
      </c>
      <c r="I9903" t="s">
        <v>2332</v>
      </c>
      <c r="J9903" t="s">
        <v>2085</v>
      </c>
      <c r="K9903">
        <v>18</v>
      </c>
      <c r="L9903">
        <v>18.5</v>
      </c>
      <c r="N9903">
        <v>0.5</v>
      </c>
      <c r="O9903">
        <v>1.1521999999999999</v>
      </c>
      <c r="R9903">
        <v>0.30109999999999998</v>
      </c>
    </row>
    <row r="9904" spans="1:18">
      <c r="A9904" t="s">
        <v>2083</v>
      </c>
      <c r="B9904" t="s">
        <v>2082</v>
      </c>
      <c r="D9904">
        <v>2021</v>
      </c>
      <c r="E9904" t="s">
        <v>510</v>
      </c>
      <c r="F9904" t="s">
        <v>2301</v>
      </c>
      <c r="G9904">
        <v>-33.139208000000004</v>
      </c>
      <c r="H9904">
        <v>137.858575</v>
      </c>
      <c r="I9904" t="s">
        <v>2332</v>
      </c>
      <c r="J9904" t="s">
        <v>2085</v>
      </c>
      <c r="K9904">
        <v>18.5</v>
      </c>
      <c r="L9904">
        <v>19</v>
      </c>
      <c r="N9904">
        <v>0.5</v>
      </c>
      <c r="O9904">
        <v>1.1223000000000001</v>
      </c>
      <c r="R9904">
        <v>0.30109999999999998</v>
      </c>
    </row>
    <row r="9905" spans="1:18">
      <c r="A9905" t="s">
        <v>2083</v>
      </c>
      <c r="B9905" t="s">
        <v>2082</v>
      </c>
      <c r="D9905">
        <v>2021</v>
      </c>
      <c r="E9905" t="s">
        <v>510</v>
      </c>
      <c r="F9905" t="s">
        <v>2301</v>
      </c>
      <c r="G9905">
        <v>-33.139208000000004</v>
      </c>
      <c r="H9905">
        <v>137.858575</v>
      </c>
      <c r="I9905" t="s">
        <v>2332</v>
      </c>
      <c r="J9905" t="s">
        <v>2085</v>
      </c>
      <c r="K9905">
        <v>19</v>
      </c>
      <c r="L9905">
        <v>19.5</v>
      </c>
      <c r="N9905">
        <v>0.5</v>
      </c>
      <c r="O9905">
        <v>1.0210999999999999</v>
      </c>
      <c r="R9905">
        <v>0.30109999999999998</v>
      </c>
    </row>
    <row r="9906" spans="1:18">
      <c r="A9906" t="s">
        <v>2083</v>
      </c>
      <c r="B9906" t="s">
        <v>2082</v>
      </c>
      <c r="D9906">
        <v>2021</v>
      </c>
      <c r="E9906" t="s">
        <v>510</v>
      </c>
      <c r="F9906" t="s">
        <v>2301</v>
      </c>
      <c r="G9906">
        <v>-33.139208000000004</v>
      </c>
      <c r="H9906">
        <v>137.858575</v>
      </c>
      <c r="I9906" t="s">
        <v>2332</v>
      </c>
      <c r="J9906" t="s">
        <v>2085</v>
      </c>
      <c r="K9906">
        <v>19.5</v>
      </c>
      <c r="L9906">
        <v>20</v>
      </c>
      <c r="N9906">
        <v>0.5</v>
      </c>
      <c r="O9906">
        <v>1.0184</v>
      </c>
      <c r="R9906">
        <v>0.30109999999999998</v>
      </c>
    </row>
    <row r="9907" spans="1:18">
      <c r="A9907" t="s">
        <v>2083</v>
      </c>
      <c r="B9907" t="s">
        <v>2082</v>
      </c>
      <c r="D9907">
        <v>2021</v>
      </c>
      <c r="E9907" t="s">
        <v>510</v>
      </c>
      <c r="F9907" t="s">
        <v>2301</v>
      </c>
      <c r="G9907">
        <v>-33.139208000000004</v>
      </c>
      <c r="H9907">
        <v>137.858575</v>
      </c>
      <c r="I9907" t="s">
        <v>2332</v>
      </c>
      <c r="J9907" t="s">
        <v>2085</v>
      </c>
      <c r="K9907">
        <v>20</v>
      </c>
      <c r="L9907">
        <v>21</v>
      </c>
      <c r="N9907">
        <v>1</v>
      </c>
      <c r="O9907">
        <v>1.0455000000000001</v>
      </c>
      <c r="R9907">
        <v>0.30109999999999998</v>
      </c>
    </row>
    <row r="9908" spans="1:18">
      <c r="A9908" t="s">
        <v>2083</v>
      </c>
      <c r="B9908" t="s">
        <v>2082</v>
      </c>
      <c r="D9908">
        <v>2021</v>
      </c>
      <c r="E9908" t="s">
        <v>510</v>
      </c>
      <c r="F9908" t="s">
        <v>2301</v>
      </c>
      <c r="G9908">
        <v>-33.139208000000004</v>
      </c>
      <c r="H9908">
        <v>137.858575</v>
      </c>
      <c r="I9908" t="s">
        <v>2332</v>
      </c>
      <c r="J9908" t="s">
        <v>2085</v>
      </c>
      <c r="K9908">
        <v>21</v>
      </c>
      <c r="L9908">
        <v>22</v>
      </c>
      <c r="N9908">
        <v>1</v>
      </c>
      <c r="O9908">
        <v>1.0653999999999999</v>
      </c>
      <c r="R9908">
        <v>0.30109999999999998</v>
      </c>
    </row>
    <row r="9909" spans="1:18">
      <c r="A9909" t="s">
        <v>2083</v>
      </c>
      <c r="B9909" t="s">
        <v>2082</v>
      </c>
      <c r="D9909">
        <v>2021</v>
      </c>
      <c r="E9909" t="s">
        <v>510</v>
      </c>
      <c r="F9909" t="s">
        <v>2301</v>
      </c>
      <c r="G9909">
        <v>-33.139208000000004</v>
      </c>
      <c r="H9909">
        <v>137.858575</v>
      </c>
      <c r="I9909" t="s">
        <v>2332</v>
      </c>
      <c r="J9909" t="s">
        <v>2085</v>
      </c>
      <c r="K9909">
        <v>22</v>
      </c>
      <c r="L9909">
        <v>23</v>
      </c>
      <c r="N9909">
        <v>1</v>
      </c>
      <c r="O9909">
        <v>1.1968000000000001</v>
      </c>
      <c r="R9909">
        <v>0.35599999999999998</v>
      </c>
    </row>
    <row r="9910" spans="1:18">
      <c r="A9910" t="s">
        <v>2083</v>
      </c>
      <c r="B9910" t="s">
        <v>2082</v>
      </c>
      <c r="D9910">
        <v>2021</v>
      </c>
      <c r="E9910" t="s">
        <v>510</v>
      </c>
      <c r="F9910" t="s">
        <v>2301</v>
      </c>
      <c r="G9910">
        <v>-33.139208000000004</v>
      </c>
      <c r="H9910">
        <v>137.858575</v>
      </c>
      <c r="I9910" t="s">
        <v>2332</v>
      </c>
      <c r="J9910" t="s">
        <v>2085</v>
      </c>
      <c r="K9910">
        <v>23</v>
      </c>
      <c r="L9910">
        <v>24</v>
      </c>
      <c r="N9910">
        <v>1</v>
      </c>
      <c r="O9910">
        <v>1.0666</v>
      </c>
      <c r="R9910">
        <v>0.34029999999999999</v>
      </c>
    </row>
    <row r="9911" spans="1:18">
      <c r="A9911" t="s">
        <v>2083</v>
      </c>
      <c r="B9911" t="s">
        <v>2082</v>
      </c>
      <c r="D9911">
        <v>2021</v>
      </c>
      <c r="E9911" t="s">
        <v>510</v>
      </c>
      <c r="F9911" t="s">
        <v>2301</v>
      </c>
      <c r="G9911">
        <v>-33.139208000000004</v>
      </c>
      <c r="H9911">
        <v>137.858575</v>
      </c>
      <c r="I9911" t="s">
        <v>2332</v>
      </c>
      <c r="J9911" t="s">
        <v>2085</v>
      </c>
      <c r="K9911">
        <v>24</v>
      </c>
      <c r="L9911">
        <v>25</v>
      </c>
      <c r="N9911">
        <v>1</v>
      </c>
      <c r="O9911">
        <v>1.0318000000000001</v>
      </c>
      <c r="R9911">
        <v>0.34029999999999999</v>
      </c>
    </row>
    <row r="9912" spans="1:18">
      <c r="A9912" t="s">
        <v>2083</v>
      </c>
      <c r="B9912" t="s">
        <v>2082</v>
      </c>
      <c r="D9912">
        <v>2021</v>
      </c>
      <c r="E9912" t="s">
        <v>510</v>
      </c>
      <c r="F9912" t="s">
        <v>2301</v>
      </c>
      <c r="G9912">
        <v>-33.139208000000004</v>
      </c>
      <c r="H9912">
        <v>137.858575</v>
      </c>
      <c r="I9912" t="s">
        <v>2332</v>
      </c>
      <c r="J9912" t="s">
        <v>2085</v>
      </c>
      <c r="K9912">
        <v>25</v>
      </c>
      <c r="L9912">
        <v>26</v>
      </c>
      <c r="N9912">
        <v>1</v>
      </c>
      <c r="O9912">
        <v>1.0427</v>
      </c>
      <c r="R9912">
        <v>0.34029999999999999</v>
      </c>
    </row>
    <row r="9913" spans="1:18">
      <c r="A9913" t="s">
        <v>2083</v>
      </c>
      <c r="B9913" t="s">
        <v>2082</v>
      </c>
      <c r="D9913">
        <v>2021</v>
      </c>
      <c r="E9913" t="s">
        <v>510</v>
      </c>
      <c r="F9913" t="s">
        <v>2301</v>
      </c>
      <c r="G9913">
        <v>-33.139208000000004</v>
      </c>
      <c r="H9913">
        <v>137.858575</v>
      </c>
      <c r="I9913" t="s">
        <v>2332</v>
      </c>
      <c r="J9913" t="s">
        <v>2085</v>
      </c>
      <c r="K9913">
        <v>26</v>
      </c>
      <c r="L9913">
        <v>27</v>
      </c>
      <c r="N9913">
        <v>1</v>
      </c>
      <c r="O9913">
        <v>1.0674999999999999</v>
      </c>
      <c r="R9913">
        <v>0.34029999999999999</v>
      </c>
    </row>
    <row r="9914" spans="1:18">
      <c r="A9914" t="s">
        <v>2083</v>
      </c>
      <c r="B9914" t="s">
        <v>2082</v>
      </c>
      <c r="D9914">
        <v>2021</v>
      </c>
      <c r="E9914" t="s">
        <v>510</v>
      </c>
      <c r="F9914" t="s">
        <v>2301</v>
      </c>
      <c r="G9914">
        <v>-33.139208000000004</v>
      </c>
      <c r="H9914">
        <v>137.858575</v>
      </c>
      <c r="I9914" t="s">
        <v>2332</v>
      </c>
      <c r="J9914" t="s">
        <v>2085</v>
      </c>
      <c r="K9914">
        <v>27</v>
      </c>
      <c r="L9914">
        <v>28</v>
      </c>
      <c r="N9914">
        <v>1</v>
      </c>
      <c r="O9914">
        <v>1.0145999999999999</v>
      </c>
      <c r="R9914">
        <v>0.34029999999999999</v>
      </c>
    </row>
    <row r="9915" spans="1:18">
      <c r="A9915" t="s">
        <v>2083</v>
      </c>
      <c r="B9915" t="s">
        <v>2082</v>
      </c>
      <c r="D9915">
        <v>2021</v>
      </c>
      <c r="E9915" t="s">
        <v>510</v>
      </c>
      <c r="F9915" t="s">
        <v>2301</v>
      </c>
      <c r="G9915">
        <v>-33.139208000000004</v>
      </c>
      <c r="H9915">
        <v>137.858575</v>
      </c>
      <c r="I9915" t="s">
        <v>2332</v>
      </c>
      <c r="J9915" t="s">
        <v>2085</v>
      </c>
      <c r="K9915">
        <v>28</v>
      </c>
      <c r="L9915">
        <v>29</v>
      </c>
      <c r="N9915">
        <v>1</v>
      </c>
      <c r="O9915">
        <v>1.149</v>
      </c>
      <c r="R9915">
        <v>0.3246</v>
      </c>
    </row>
    <row r="9916" spans="1:18">
      <c r="A9916" t="s">
        <v>2083</v>
      </c>
      <c r="B9916" t="s">
        <v>2082</v>
      </c>
      <c r="D9916">
        <v>2021</v>
      </c>
      <c r="E9916" t="s">
        <v>510</v>
      </c>
      <c r="F9916" t="s">
        <v>2301</v>
      </c>
      <c r="G9916">
        <v>-33.139208000000004</v>
      </c>
      <c r="H9916">
        <v>137.858575</v>
      </c>
      <c r="I9916" t="s">
        <v>2332</v>
      </c>
      <c r="J9916" t="s">
        <v>2085</v>
      </c>
      <c r="K9916">
        <v>29</v>
      </c>
      <c r="L9916">
        <v>30</v>
      </c>
      <c r="N9916">
        <v>1</v>
      </c>
      <c r="O9916">
        <v>1.0319</v>
      </c>
      <c r="R9916">
        <v>0.31119999999999998</v>
      </c>
    </row>
    <row r="9917" spans="1:18">
      <c r="A9917" t="s">
        <v>2083</v>
      </c>
      <c r="B9917" t="s">
        <v>2082</v>
      </c>
      <c r="D9917">
        <v>2021</v>
      </c>
      <c r="E9917" t="s">
        <v>510</v>
      </c>
      <c r="F9917" t="s">
        <v>2301</v>
      </c>
      <c r="G9917">
        <v>-33.139208000000004</v>
      </c>
      <c r="H9917">
        <v>137.858575</v>
      </c>
      <c r="I9917" t="s">
        <v>2332</v>
      </c>
      <c r="J9917" t="s">
        <v>2085</v>
      </c>
      <c r="K9917">
        <v>30</v>
      </c>
      <c r="L9917">
        <v>31</v>
      </c>
      <c r="N9917">
        <v>1</v>
      </c>
      <c r="O9917">
        <v>1.1180000000000001</v>
      </c>
      <c r="R9917">
        <v>0.31119999999999998</v>
      </c>
    </row>
    <row r="9918" spans="1:18">
      <c r="A9918" t="s">
        <v>2083</v>
      </c>
      <c r="B9918" t="s">
        <v>2082</v>
      </c>
      <c r="D9918">
        <v>2021</v>
      </c>
      <c r="E9918" t="s">
        <v>510</v>
      </c>
      <c r="F9918" t="s">
        <v>2301</v>
      </c>
      <c r="G9918">
        <v>-33.139208000000004</v>
      </c>
      <c r="H9918">
        <v>137.858575</v>
      </c>
      <c r="I9918" t="s">
        <v>2332</v>
      </c>
      <c r="J9918" t="s">
        <v>2085</v>
      </c>
      <c r="K9918">
        <v>31</v>
      </c>
      <c r="L9918">
        <v>32</v>
      </c>
      <c r="N9918">
        <v>1</v>
      </c>
      <c r="O9918">
        <v>0.98829999999999996</v>
      </c>
      <c r="R9918">
        <v>0.31119999999999998</v>
      </c>
    </row>
    <row r="9919" spans="1:18">
      <c r="A9919" t="s">
        <v>2083</v>
      </c>
      <c r="B9919" t="s">
        <v>2082</v>
      </c>
      <c r="D9919">
        <v>2021</v>
      </c>
      <c r="E9919" t="s">
        <v>510</v>
      </c>
      <c r="F9919" t="s">
        <v>2301</v>
      </c>
      <c r="G9919">
        <v>-33.139208000000004</v>
      </c>
      <c r="H9919">
        <v>137.858575</v>
      </c>
      <c r="I9919" t="s">
        <v>2332</v>
      </c>
      <c r="J9919" t="s">
        <v>2085</v>
      </c>
      <c r="K9919">
        <v>32</v>
      </c>
      <c r="L9919">
        <v>33</v>
      </c>
      <c r="N9919">
        <v>1</v>
      </c>
      <c r="O9919">
        <v>1.0661</v>
      </c>
      <c r="R9919">
        <v>0.31119999999999998</v>
      </c>
    </row>
    <row r="9920" spans="1:18">
      <c r="A9920" t="s">
        <v>2083</v>
      </c>
      <c r="B9920" t="s">
        <v>2082</v>
      </c>
      <c r="D9920">
        <v>2021</v>
      </c>
      <c r="E9920" t="s">
        <v>510</v>
      </c>
      <c r="F9920" t="s">
        <v>2301</v>
      </c>
      <c r="G9920">
        <v>-33.139208000000004</v>
      </c>
      <c r="H9920">
        <v>137.858575</v>
      </c>
      <c r="I9920" t="s">
        <v>2332</v>
      </c>
      <c r="J9920" t="s">
        <v>2085</v>
      </c>
      <c r="K9920">
        <v>33</v>
      </c>
      <c r="L9920">
        <v>34</v>
      </c>
      <c r="N9920">
        <v>1</v>
      </c>
      <c r="O9920">
        <v>0.94279999999999997</v>
      </c>
      <c r="R9920">
        <v>0.31119999999999998</v>
      </c>
    </row>
    <row r="9921" spans="1:18">
      <c r="A9921" t="s">
        <v>2083</v>
      </c>
      <c r="B9921" t="s">
        <v>2082</v>
      </c>
      <c r="D9921">
        <v>2021</v>
      </c>
      <c r="E9921" t="s">
        <v>510</v>
      </c>
      <c r="F9921" t="s">
        <v>2301</v>
      </c>
      <c r="G9921">
        <v>-33.139208000000004</v>
      </c>
      <c r="H9921">
        <v>137.858575</v>
      </c>
      <c r="I9921" t="s">
        <v>2332</v>
      </c>
      <c r="J9921" t="s">
        <v>2085</v>
      </c>
      <c r="K9921">
        <v>34</v>
      </c>
      <c r="L9921">
        <v>36</v>
      </c>
      <c r="N9921">
        <v>2</v>
      </c>
      <c r="O9921">
        <v>0.66700000000000004</v>
      </c>
      <c r="R9921">
        <v>0.29780000000000001</v>
      </c>
    </row>
    <row r="9922" spans="1:18">
      <c r="A9922" t="s">
        <v>2083</v>
      </c>
      <c r="B9922" t="s">
        <v>2082</v>
      </c>
      <c r="D9922">
        <v>2021</v>
      </c>
      <c r="E9922" t="s">
        <v>510</v>
      </c>
      <c r="F9922" t="s">
        <v>2301</v>
      </c>
      <c r="G9922">
        <v>-33.167952999999997</v>
      </c>
      <c r="H9922">
        <v>137.85823300000001</v>
      </c>
      <c r="I9922" t="s">
        <v>2332</v>
      </c>
      <c r="J9922" t="s">
        <v>2084</v>
      </c>
      <c r="K9922">
        <v>0</v>
      </c>
      <c r="L9922">
        <v>0.5</v>
      </c>
      <c r="N9922">
        <v>0.5</v>
      </c>
      <c r="O9922">
        <v>0.3821</v>
      </c>
      <c r="R9922">
        <v>3.0872999999999999</v>
      </c>
    </row>
    <row r="9923" spans="1:18">
      <c r="A9923" t="s">
        <v>2083</v>
      </c>
      <c r="B9923" t="s">
        <v>2082</v>
      </c>
      <c r="D9923">
        <v>2021</v>
      </c>
      <c r="E9923" t="s">
        <v>510</v>
      </c>
      <c r="F9923" t="s">
        <v>2301</v>
      </c>
      <c r="G9923">
        <v>-33.167952999999997</v>
      </c>
      <c r="H9923">
        <v>137.85823300000001</v>
      </c>
      <c r="I9923" t="s">
        <v>2332</v>
      </c>
      <c r="J9923" t="s">
        <v>2084</v>
      </c>
      <c r="K9923">
        <v>0.5</v>
      </c>
      <c r="L9923">
        <v>1</v>
      </c>
      <c r="N9923">
        <v>0.5</v>
      </c>
      <c r="O9923">
        <v>0.36770000000000003</v>
      </c>
      <c r="R9923">
        <v>2.3519999999999999</v>
      </c>
    </row>
    <row r="9924" spans="1:18">
      <c r="A9924" t="s">
        <v>2083</v>
      </c>
      <c r="B9924" t="s">
        <v>2082</v>
      </c>
      <c r="D9924">
        <v>2021</v>
      </c>
      <c r="E9924" t="s">
        <v>510</v>
      </c>
      <c r="F9924" t="s">
        <v>2301</v>
      </c>
      <c r="G9924">
        <v>-33.167952999999997</v>
      </c>
      <c r="H9924">
        <v>137.85823300000001</v>
      </c>
      <c r="I9924" t="s">
        <v>2332</v>
      </c>
      <c r="J9924" t="s">
        <v>2084</v>
      </c>
      <c r="K9924">
        <v>1</v>
      </c>
      <c r="L9924">
        <v>1.5</v>
      </c>
      <c r="N9924">
        <v>0.5</v>
      </c>
      <c r="O9924">
        <v>0.42120000000000002</v>
      </c>
      <c r="R9924">
        <v>2.3519999999999999</v>
      </c>
    </row>
    <row r="9925" spans="1:18">
      <c r="A9925" t="s">
        <v>2083</v>
      </c>
      <c r="B9925" t="s">
        <v>2082</v>
      </c>
      <c r="D9925">
        <v>2021</v>
      </c>
      <c r="E9925" t="s">
        <v>510</v>
      </c>
      <c r="F9925" t="s">
        <v>2301</v>
      </c>
      <c r="G9925">
        <v>-33.167952999999997</v>
      </c>
      <c r="H9925">
        <v>137.85823300000001</v>
      </c>
      <c r="I9925" t="s">
        <v>2332</v>
      </c>
      <c r="J9925" t="s">
        <v>2084</v>
      </c>
      <c r="K9925">
        <v>1.5</v>
      </c>
      <c r="L9925">
        <v>2</v>
      </c>
      <c r="N9925">
        <v>0.5</v>
      </c>
      <c r="O9925">
        <v>0.77590000000000003</v>
      </c>
      <c r="R9925">
        <v>1.6167</v>
      </c>
    </row>
    <row r="9926" spans="1:18">
      <c r="A9926" t="s">
        <v>2083</v>
      </c>
      <c r="B9926" t="s">
        <v>2082</v>
      </c>
      <c r="D9926">
        <v>2021</v>
      </c>
      <c r="E9926" t="s">
        <v>510</v>
      </c>
      <c r="F9926" t="s">
        <v>2301</v>
      </c>
      <c r="G9926">
        <v>-33.167952999999997</v>
      </c>
      <c r="H9926">
        <v>137.85823300000001</v>
      </c>
      <c r="I9926" t="s">
        <v>2332</v>
      </c>
      <c r="J9926" t="s">
        <v>2084</v>
      </c>
      <c r="K9926">
        <v>2</v>
      </c>
      <c r="L9926">
        <v>2.5</v>
      </c>
      <c r="N9926">
        <v>0.5</v>
      </c>
      <c r="O9926">
        <v>0.76439999999999997</v>
      </c>
      <c r="R9926">
        <v>1.8821000000000001</v>
      </c>
    </row>
    <row r="9927" spans="1:18">
      <c r="A9927" t="s">
        <v>2083</v>
      </c>
      <c r="B9927" t="s">
        <v>2082</v>
      </c>
      <c r="D9927">
        <v>2021</v>
      </c>
      <c r="E9927" t="s">
        <v>510</v>
      </c>
      <c r="F9927" t="s">
        <v>2301</v>
      </c>
      <c r="G9927">
        <v>-33.167952999999997</v>
      </c>
      <c r="H9927">
        <v>137.85823300000001</v>
      </c>
      <c r="I9927" t="s">
        <v>2332</v>
      </c>
      <c r="J9927" t="s">
        <v>2084</v>
      </c>
      <c r="K9927">
        <v>2.5</v>
      </c>
      <c r="L9927">
        <v>3</v>
      </c>
      <c r="N9927">
        <v>0.5</v>
      </c>
      <c r="O9927">
        <v>0.68269999999999997</v>
      </c>
      <c r="R9927">
        <v>1.8821000000000001</v>
      </c>
    </row>
    <row r="9928" spans="1:18">
      <c r="A9928" t="s">
        <v>2083</v>
      </c>
      <c r="B9928" t="s">
        <v>2082</v>
      </c>
      <c r="D9928">
        <v>2021</v>
      </c>
      <c r="E9928" t="s">
        <v>510</v>
      </c>
      <c r="F9928" t="s">
        <v>2301</v>
      </c>
      <c r="G9928">
        <v>-33.167952999999997</v>
      </c>
      <c r="H9928">
        <v>137.85823300000001</v>
      </c>
      <c r="I9928" t="s">
        <v>2332</v>
      </c>
      <c r="J9928" t="s">
        <v>2084</v>
      </c>
      <c r="K9928">
        <v>3</v>
      </c>
      <c r="L9928">
        <v>3.5</v>
      </c>
      <c r="N9928">
        <v>0.5</v>
      </c>
      <c r="O9928">
        <v>0.5897</v>
      </c>
      <c r="R9928">
        <v>2.1476000000000002</v>
      </c>
    </row>
    <row r="9929" spans="1:18">
      <c r="A9929" t="s">
        <v>2083</v>
      </c>
      <c r="B9929" t="s">
        <v>2082</v>
      </c>
      <c r="D9929">
        <v>2021</v>
      </c>
      <c r="E9929" t="s">
        <v>510</v>
      </c>
      <c r="F9929" t="s">
        <v>2301</v>
      </c>
      <c r="G9929">
        <v>-33.167952999999997</v>
      </c>
      <c r="H9929">
        <v>137.85823300000001</v>
      </c>
      <c r="I9929" t="s">
        <v>2332</v>
      </c>
      <c r="J9929" t="s">
        <v>2084</v>
      </c>
      <c r="K9929">
        <v>3.5</v>
      </c>
      <c r="L9929">
        <v>4</v>
      </c>
      <c r="N9929">
        <v>0.5</v>
      </c>
      <c r="O9929">
        <v>0.46129999999999999</v>
      </c>
      <c r="R9929">
        <v>2.2751999999999999</v>
      </c>
    </row>
    <row r="9930" spans="1:18">
      <c r="A9930" t="s">
        <v>2083</v>
      </c>
      <c r="B9930" t="s">
        <v>2082</v>
      </c>
      <c r="D9930">
        <v>2021</v>
      </c>
      <c r="E9930" t="s">
        <v>510</v>
      </c>
      <c r="F9930" t="s">
        <v>2301</v>
      </c>
      <c r="G9930">
        <v>-33.167952999999997</v>
      </c>
      <c r="H9930">
        <v>137.85823300000001</v>
      </c>
      <c r="I9930" t="s">
        <v>2332</v>
      </c>
      <c r="J9930" t="s">
        <v>2084</v>
      </c>
      <c r="K9930">
        <v>4</v>
      </c>
      <c r="L9930">
        <v>4.5</v>
      </c>
      <c r="N9930">
        <v>0.5</v>
      </c>
      <c r="O9930">
        <v>0.5776</v>
      </c>
      <c r="R9930">
        <v>2.2751999999999999</v>
      </c>
    </row>
    <row r="9931" spans="1:18">
      <c r="A9931" t="s">
        <v>2083</v>
      </c>
      <c r="B9931" t="s">
        <v>2082</v>
      </c>
      <c r="D9931">
        <v>2021</v>
      </c>
      <c r="E9931" t="s">
        <v>510</v>
      </c>
      <c r="F9931" t="s">
        <v>2301</v>
      </c>
      <c r="G9931">
        <v>-33.167952999999997</v>
      </c>
      <c r="H9931">
        <v>137.85823300000001</v>
      </c>
      <c r="I9931" t="s">
        <v>2332</v>
      </c>
      <c r="J9931" t="s">
        <v>2084</v>
      </c>
      <c r="K9931">
        <v>4.5</v>
      </c>
      <c r="L9931">
        <v>5</v>
      </c>
      <c r="N9931">
        <v>0.5</v>
      </c>
      <c r="O9931">
        <v>0.59489999999999998</v>
      </c>
      <c r="R9931">
        <v>2.4028999999999998</v>
      </c>
    </row>
    <row r="9932" spans="1:18">
      <c r="A9932" t="s">
        <v>2083</v>
      </c>
      <c r="B9932" t="s">
        <v>2082</v>
      </c>
      <c r="D9932">
        <v>2021</v>
      </c>
      <c r="E9932" t="s">
        <v>510</v>
      </c>
      <c r="F9932" t="s">
        <v>2301</v>
      </c>
      <c r="G9932">
        <v>-33.167952999999997</v>
      </c>
      <c r="H9932">
        <v>137.85823300000001</v>
      </c>
      <c r="I9932" t="s">
        <v>2332</v>
      </c>
      <c r="J9932" t="s">
        <v>2084</v>
      </c>
      <c r="K9932">
        <v>5</v>
      </c>
      <c r="L9932">
        <v>5.5</v>
      </c>
      <c r="N9932">
        <v>0.5</v>
      </c>
      <c r="O9932">
        <v>0.74739999999999995</v>
      </c>
      <c r="R9932">
        <v>2.5226999999999999</v>
      </c>
    </row>
    <row r="9933" spans="1:18">
      <c r="A9933" t="s">
        <v>2083</v>
      </c>
      <c r="B9933" t="s">
        <v>2082</v>
      </c>
      <c r="D9933">
        <v>2021</v>
      </c>
      <c r="E9933" t="s">
        <v>510</v>
      </c>
      <c r="F9933" t="s">
        <v>2301</v>
      </c>
      <c r="G9933">
        <v>-33.167952999999997</v>
      </c>
      <c r="H9933">
        <v>137.85823300000001</v>
      </c>
      <c r="I9933" t="s">
        <v>2332</v>
      </c>
      <c r="J9933" t="s">
        <v>2084</v>
      </c>
      <c r="K9933">
        <v>5.5</v>
      </c>
      <c r="L9933">
        <v>6</v>
      </c>
      <c r="N9933">
        <v>0.5</v>
      </c>
      <c r="O9933">
        <v>0.69099999999999995</v>
      </c>
      <c r="R9933">
        <v>2.5226999999999999</v>
      </c>
    </row>
    <row r="9934" spans="1:18">
      <c r="A9934" t="s">
        <v>2083</v>
      </c>
      <c r="B9934" t="s">
        <v>2082</v>
      </c>
      <c r="D9934">
        <v>2021</v>
      </c>
      <c r="E9934" t="s">
        <v>510</v>
      </c>
      <c r="F9934" t="s">
        <v>2301</v>
      </c>
      <c r="G9934">
        <v>-33.167952999999997</v>
      </c>
      <c r="H9934">
        <v>137.85823300000001</v>
      </c>
      <c r="I9934" t="s">
        <v>2332</v>
      </c>
      <c r="J9934" t="s">
        <v>2084</v>
      </c>
      <c r="K9934">
        <v>6</v>
      </c>
      <c r="L9934">
        <v>6.5</v>
      </c>
      <c r="N9934">
        <v>0.5</v>
      </c>
      <c r="O9934">
        <v>0.74229999999999996</v>
      </c>
      <c r="R9934">
        <v>2.6423999999999999</v>
      </c>
    </row>
    <row r="9935" spans="1:18">
      <c r="A9935" t="s">
        <v>2083</v>
      </c>
      <c r="B9935" t="s">
        <v>2082</v>
      </c>
      <c r="D9935">
        <v>2021</v>
      </c>
      <c r="E9935" t="s">
        <v>510</v>
      </c>
      <c r="F9935" t="s">
        <v>2301</v>
      </c>
      <c r="G9935">
        <v>-33.167952999999997</v>
      </c>
      <c r="H9935">
        <v>137.85823300000001</v>
      </c>
      <c r="I9935" t="s">
        <v>2332</v>
      </c>
      <c r="J9935" t="s">
        <v>2084</v>
      </c>
      <c r="K9935">
        <v>6.5</v>
      </c>
      <c r="L9935">
        <v>7</v>
      </c>
      <c r="N9935">
        <v>0.5</v>
      </c>
      <c r="O9935">
        <v>0.76929999999999998</v>
      </c>
      <c r="R9935">
        <v>2.3935</v>
      </c>
    </row>
    <row r="9936" spans="1:18">
      <c r="A9936" t="s">
        <v>2083</v>
      </c>
      <c r="B9936" t="s">
        <v>2082</v>
      </c>
      <c r="D9936">
        <v>2021</v>
      </c>
      <c r="E9936" t="s">
        <v>510</v>
      </c>
      <c r="F9936" t="s">
        <v>2301</v>
      </c>
      <c r="G9936">
        <v>-33.167952999999997</v>
      </c>
      <c r="H9936">
        <v>137.85823300000001</v>
      </c>
      <c r="I9936" t="s">
        <v>2332</v>
      </c>
      <c r="J9936" t="s">
        <v>2084</v>
      </c>
      <c r="K9936">
        <v>7</v>
      </c>
      <c r="L9936">
        <v>7.5</v>
      </c>
      <c r="N9936">
        <v>0.5</v>
      </c>
      <c r="O9936">
        <v>0.5252</v>
      </c>
      <c r="R9936">
        <v>2.3935</v>
      </c>
    </row>
    <row r="9937" spans="1:18">
      <c r="A9937" t="s">
        <v>2083</v>
      </c>
      <c r="B9937" t="s">
        <v>2082</v>
      </c>
      <c r="D9937">
        <v>2021</v>
      </c>
      <c r="E9937" t="s">
        <v>510</v>
      </c>
      <c r="F9937" t="s">
        <v>2301</v>
      </c>
      <c r="G9937">
        <v>-33.167952999999997</v>
      </c>
      <c r="H9937">
        <v>137.85823300000001</v>
      </c>
      <c r="I9937" t="s">
        <v>2332</v>
      </c>
      <c r="J9937" t="s">
        <v>2084</v>
      </c>
      <c r="K9937">
        <v>7.5</v>
      </c>
      <c r="L9937">
        <v>8</v>
      </c>
      <c r="N9937">
        <v>0.5</v>
      </c>
      <c r="O9937">
        <v>0.60299999999999998</v>
      </c>
      <c r="R9937">
        <v>2.3935</v>
      </c>
    </row>
    <row r="9938" spans="1:18">
      <c r="A9938" t="s">
        <v>2083</v>
      </c>
      <c r="B9938" t="s">
        <v>2082</v>
      </c>
      <c r="D9938">
        <v>2021</v>
      </c>
      <c r="E9938" t="s">
        <v>510</v>
      </c>
      <c r="F9938" t="s">
        <v>2301</v>
      </c>
      <c r="G9938">
        <v>-33.167952999999997</v>
      </c>
      <c r="H9938">
        <v>137.85823300000001</v>
      </c>
      <c r="I9938" t="s">
        <v>2332</v>
      </c>
      <c r="J9938" t="s">
        <v>2084</v>
      </c>
      <c r="K9938">
        <v>8</v>
      </c>
      <c r="L9938">
        <v>8.5</v>
      </c>
      <c r="N9938">
        <v>0.5</v>
      </c>
      <c r="O9938">
        <v>0.76090000000000002</v>
      </c>
      <c r="R9938">
        <v>2.1446000000000001</v>
      </c>
    </row>
    <row r="9939" spans="1:18">
      <c r="A9939" t="s">
        <v>2083</v>
      </c>
      <c r="B9939" t="s">
        <v>2082</v>
      </c>
      <c r="D9939">
        <v>2021</v>
      </c>
      <c r="E9939" t="s">
        <v>510</v>
      </c>
      <c r="F9939" t="s">
        <v>2301</v>
      </c>
      <c r="G9939">
        <v>-33.167952999999997</v>
      </c>
      <c r="H9939">
        <v>137.85823300000001</v>
      </c>
      <c r="I9939" t="s">
        <v>2332</v>
      </c>
      <c r="J9939" t="s">
        <v>2084</v>
      </c>
      <c r="K9939">
        <v>8.5</v>
      </c>
      <c r="L9939">
        <v>9</v>
      </c>
      <c r="N9939">
        <v>0.5</v>
      </c>
      <c r="O9939">
        <v>0.60680000000000001</v>
      </c>
      <c r="R9939">
        <v>2.3580000000000001</v>
      </c>
    </row>
    <row r="9940" spans="1:18">
      <c r="A9940" t="s">
        <v>2083</v>
      </c>
      <c r="B9940" t="s">
        <v>2082</v>
      </c>
      <c r="D9940">
        <v>2021</v>
      </c>
      <c r="E9940" t="s">
        <v>510</v>
      </c>
      <c r="F9940" t="s">
        <v>2301</v>
      </c>
      <c r="G9940">
        <v>-33.167952999999997</v>
      </c>
      <c r="H9940">
        <v>137.85823300000001</v>
      </c>
      <c r="I9940" t="s">
        <v>2332</v>
      </c>
      <c r="J9940" t="s">
        <v>2084</v>
      </c>
      <c r="K9940">
        <v>9</v>
      </c>
      <c r="L9940">
        <v>9.5</v>
      </c>
      <c r="N9940">
        <v>0.5</v>
      </c>
      <c r="O9940">
        <v>0.69910000000000005</v>
      </c>
      <c r="R9940">
        <v>2.3580000000000001</v>
      </c>
    </row>
    <row r="9941" spans="1:18">
      <c r="A9941" t="s">
        <v>2083</v>
      </c>
      <c r="B9941" t="s">
        <v>2082</v>
      </c>
      <c r="D9941">
        <v>2021</v>
      </c>
      <c r="E9941" t="s">
        <v>510</v>
      </c>
      <c r="F9941" t="s">
        <v>2301</v>
      </c>
      <c r="G9941">
        <v>-33.167952999999997</v>
      </c>
      <c r="H9941">
        <v>137.85823300000001</v>
      </c>
      <c r="I9941" t="s">
        <v>2332</v>
      </c>
      <c r="J9941" t="s">
        <v>2084</v>
      </c>
      <c r="K9941">
        <v>9.5</v>
      </c>
      <c r="L9941">
        <v>10</v>
      </c>
      <c r="N9941">
        <v>0.5</v>
      </c>
      <c r="O9941">
        <v>0.69440000000000002</v>
      </c>
      <c r="R9941">
        <v>2.3580000000000001</v>
      </c>
    </row>
    <row r="9942" spans="1:18">
      <c r="A9942" t="s">
        <v>2083</v>
      </c>
      <c r="B9942" t="s">
        <v>2082</v>
      </c>
      <c r="D9942">
        <v>2021</v>
      </c>
      <c r="E9942" t="s">
        <v>510</v>
      </c>
      <c r="F9942" t="s">
        <v>2301</v>
      </c>
      <c r="G9942">
        <v>-33.167952999999997</v>
      </c>
      <c r="H9942">
        <v>137.85823300000001</v>
      </c>
      <c r="I9942" t="s">
        <v>2332</v>
      </c>
      <c r="J9942" t="s">
        <v>2084</v>
      </c>
      <c r="K9942">
        <v>10</v>
      </c>
      <c r="L9942">
        <v>10.5</v>
      </c>
      <c r="N9942">
        <v>0.5</v>
      </c>
      <c r="O9942">
        <v>0.54900000000000004</v>
      </c>
      <c r="R9942">
        <v>2.5714999999999999</v>
      </c>
    </row>
    <row r="9943" spans="1:18">
      <c r="A9943" t="s">
        <v>2083</v>
      </c>
      <c r="B9943" t="s">
        <v>2082</v>
      </c>
      <c r="D9943">
        <v>2021</v>
      </c>
      <c r="E9943" t="s">
        <v>510</v>
      </c>
      <c r="F9943" t="s">
        <v>2301</v>
      </c>
      <c r="G9943">
        <v>-33.167952999999997</v>
      </c>
      <c r="H9943">
        <v>137.85823300000001</v>
      </c>
      <c r="I9943" t="s">
        <v>2332</v>
      </c>
      <c r="J9943" t="s">
        <v>2084</v>
      </c>
      <c r="K9943">
        <v>10.5</v>
      </c>
      <c r="L9943">
        <v>11</v>
      </c>
      <c r="N9943">
        <v>0.5</v>
      </c>
      <c r="O9943">
        <v>0.71919999999999995</v>
      </c>
      <c r="R9943">
        <v>2.4733999999999998</v>
      </c>
    </row>
    <row r="9944" spans="1:18">
      <c r="A9944" t="s">
        <v>2083</v>
      </c>
      <c r="B9944" t="s">
        <v>2082</v>
      </c>
      <c r="D9944">
        <v>2021</v>
      </c>
      <c r="E9944" t="s">
        <v>510</v>
      </c>
      <c r="F9944" t="s">
        <v>2301</v>
      </c>
      <c r="G9944">
        <v>-33.167952999999997</v>
      </c>
      <c r="H9944">
        <v>137.85823300000001</v>
      </c>
      <c r="I9944" t="s">
        <v>2332</v>
      </c>
      <c r="J9944" t="s">
        <v>2084</v>
      </c>
      <c r="K9944">
        <v>11</v>
      </c>
      <c r="L9944">
        <v>11.5</v>
      </c>
      <c r="N9944">
        <v>0.5</v>
      </c>
      <c r="O9944">
        <v>0.65920000000000001</v>
      </c>
      <c r="R9944">
        <v>2.4733999999999998</v>
      </c>
    </row>
    <row r="9945" spans="1:18">
      <c r="A9945" t="s">
        <v>2083</v>
      </c>
      <c r="B9945" t="s">
        <v>2082</v>
      </c>
      <c r="D9945">
        <v>2021</v>
      </c>
      <c r="E9945" t="s">
        <v>510</v>
      </c>
      <c r="F9945" t="s">
        <v>2301</v>
      </c>
      <c r="G9945">
        <v>-33.167952999999997</v>
      </c>
      <c r="H9945">
        <v>137.85823300000001</v>
      </c>
      <c r="I9945" t="s">
        <v>2332</v>
      </c>
      <c r="J9945" t="s">
        <v>2084</v>
      </c>
      <c r="K9945">
        <v>11.5</v>
      </c>
      <c r="L9945">
        <v>12</v>
      </c>
      <c r="N9945">
        <v>0.5</v>
      </c>
      <c r="O9945">
        <v>0.67230000000000001</v>
      </c>
      <c r="R9945">
        <v>2.3753000000000002</v>
      </c>
    </row>
    <row r="9946" spans="1:18">
      <c r="A9946" t="s">
        <v>2083</v>
      </c>
      <c r="B9946" t="s">
        <v>2082</v>
      </c>
      <c r="D9946">
        <v>2021</v>
      </c>
      <c r="E9946" t="s">
        <v>510</v>
      </c>
      <c r="F9946" t="s">
        <v>2301</v>
      </c>
      <c r="G9946">
        <v>-33.167952999999997</v>
      </c>
      <c r="H9946">
        <v>137.85823300000001</v>
      </c>
      <c r="I9946" t="s">
        <v>2332</v>
      </c>
      <c r="J9946" t="s">
        <v>2084</v>
      </c>
      <c r="K9946">
        <v>12</v>
      </c>
      <c r="L9946">
        <v>12.5</v>
      </c>
      <c r="N9946">
        <v>0.5</v>
      </c>
      <c r="O9946">
        <v>0.66400000000000003</v>
      </c>
      <c r="R9946">
        <v>1.7846</v>
      </c>
    </row>
    <row r="9947" spans="1:18">
      <c r="A9947" t="s">
        <v>2083</v>
      </c>
      <c r="B9947" t="s">
        <v>2082</v>
      </c>
      <c r="D9947">
        <v>2021</v>
      </c>
      <c r="E9947" t="s">
        <v>510</v>
      </c>
      <c r="F9947" t="s">
        <v>2301</v>
      </c>
      <c r="G9947">
        <v>-33.167952999999997</v>
      </c>
      <c r="H9947">
        <v>137.85823300000001</v>
      </c>
      <c r="I9947" t="s">
        <v>2332</v>
      </c>
      <c r="J9947" t="s">
        <v>2084</v>
      </c>
      <c r="K9947">
        <v>12.5</v>
      </c>
      <c r="L9947">
        <v>13</v>
      </c>
      <c r="N9947">
        <v>0.5</v>
      </c>
      <c r="O9947">
        <v>0.76160000000000005</v>
      </c>
      <c r="R9947">
        <v>1.7846</v>
      </c>
    </row>
    <row r="9948" spans="1:18">
      <c r="A9948" t="s">
        <v>2083</v>
      </c>
      <c r="B9948" t="s">
        <v>2082</v>
      </c>
      <c r="D9948">
        <v>2021</v>
      </c>
      <c r="E9948" t="s">
        <v>510</v>
      </c>
      <c r="F9948" t="s">
        <v>2301</v>
      </c>
      <c r="G9948">
        <v>-33.167952999999997</v>
      </c>
      <c r="H9948">
        <v>137.85823300000001</v>
      </c>
      <c r="I9948" t="s">
        <v>2332</v>
      </c>
      <c r="J9948" t="s">
        <v>2084</v>
      </c>
      <c r="K9948">
        <v>13</v>
      </c>
      <c r="L9948">
        <v>13.5</v>
      </c>
      <c r="N9948">
        <v>0.5</v>
      </c>
      <c r="O9948">
        <v>0.72819999999999996</v>
      </c>
      <c r="R9948">
        <v>1.7846</v>
      </c>
    </row>
    <row r="9949" spans="1:18">
      <c r="A9949" t="s">
        <v>2083</v>
      </c>
      <c r="B9949" t="s">
        <v>2082</v>
      </c>
      <c r="D9949">
        <v>2021</v>
      </c>
      <c r="E9949" t="s">
        <v>510</v>
      </c>
      <c r="F9949" t="s">
        <v>2301</v>
      </c>
      <c r="G9949">
        <v>-33.167952999999997</v>
      </c>
      <c r="H9949">
        <v>137.85823300000001</v>
      </c>
      <c r="I9949" t="s">
        <v>2332</v>
      </c>
      <c r="J9949" t="s">
        <v>2084</v>
      </c>
      <c r="K9949">
        <v>13.5</v>
      </c>
      <c r="L9949">
        <v>14</v>
      </c>
      <c r="N9949">
        <v>0.5</v>
      </c>
      <c r="O9949">
        <v>0.57379999999999998</v>
      </c>
      <c r="R9949">
        <v>1.7846</v>
      </c>
    </row>
    <row r="9950" spans="1:18">
      <c r="A9950" t="s">
        <v>2083</v>
      </c>
      <c r="B9950" t="s">
        <v>2082</v>
      </c>
      <c r="D9950">
        <v>2021</v>
      </c>
      <c r="E9950" t="s">
        <v>510</v>
      </c>
      <c r="F9950" t="s">
        <v>2301</v>
      </c>
      <c r="G9950">
        <v>-33.167952999999997</v>
      </c>
      <c r="H9950">
        <v>137.85823300000001</v>
      </c>
      <c r="I9950" t="s">
        <v>2332</v>
      </c>
      <c r="J9950" t="s">
        <v>2084</v>
      </c>
      <c r="K9950">
        <v>14</v>
      </c>
      <c r="L9950">
        <v>14.5</v>
      </c>
      <c r="N9950">
        <v>0.5</v>
      </c>
      <c r="O9950">
        <v>0.61929999999999996</v>
      </c>
      <c r="R9950">
        <v>1.7846</v>
      </c>
    </row>
    <row r="9951" spans="1:18">
      <c r="A9951" t="s">
        <v>2083</v>
      </c>
      <c r="B9951" t="s">
        <v>2082</v>
      </c>
      <c r="D9951">
        <v>2021</v>
      </c>
      <c r="E9951" t="s">
        <v>510</v>
      </c>
      <c r="F9951" t="s">
        <v>2301</v>
      </c>
      <c r="G9951">
        <v>-33.167952999999997</v>
      </c>
      <c r="H9951">
        <v>137.85823300000001</v>
      </c>
      <c r="I9951" t="s">
        <v>2332</v>
      </c>
      <c r="J9951" t="s">
        <v>2084</v>
      </c>
      <c r="K9951">
        <v>14.5</v>
      </c>
      <c r="L9951">
        <v>15</v>
      </c>
      <c r="N9951">
        <v>0.5</v>
      </c>
      <c r="O9951">
        <v>0.66839999999999999</v>
      </c>
      <c r="R9951">
        <v>1.7846</v>
      </c>
    </row>
    <row r="9952" spans="1:18">
      <c r="A9952" t="s">
        <v>2083</v>
      </c>
      <c r="B9952" t="s">
        <v>2082</v>
      </c>
      <c r="D9952">
        <v>2021</v>
      </c>
      <c r="E9952" t="s">
        <v>510</v>
      </c>
      <c r="F9952" t="s">
        <v>2301</v>
      </c>
      <c r="G9952">
        <v>-33.167952999999997</v>
      </c>
      <c r="H9952">
        <v>137.85823300000001</v>
      </c>
      <c r="I9952" t="s">
        <v>2332</v>
      </c>
      <c r="J9952" t="s">
        <v>2084</v>
      </c>
      <c r="K9952">
        <v>15</v>
      </c>
      <c r="L9952">
        <v>15.5</v>
      </c>
      <c r="N9952">
        <v>0.5</v>
      </c>
      <c r="O9952">
        <v>0.68820000000000003</v>
      </c>
      <c r="R9952">
        <v>1.7846</v>
      </c>
    </row>
    <row r="9953" spans="1:18">
      <c r="A9953" t="s">
        <v>2083</v>
      </c>
      <c r="B9953" t="s">
        <v>2082</v>
      </c>
      <c r="D9953">
        <v>2021</v>
      </c>
      <c r="E9953" t="s">
        <v>510</v>
      </c>
      <c r="F9953" t="s">
        <v>2301</v>
      </c>
      <c r="G9953">
        <v>-33.167952999999997</v>
      </c>
      <c r="H9953">
        <v>137.85823300000001</v>
      </c>
      <c r="I9953" t="s">
        <v>2332</v>
      </c>
      <c r="J9953" t="s">
        <v>2084</v>
      </c>
      <c r="K9953">
        <v>15.5</v>
      </c>
      <c r="L9953">
        <v>16</v>
      </c>
      <c r="N9953">
        <v>0.5</v>
      </c>
      <c r="O9953">
        <v>0.70840000000000003</v>
      </c>
      <c r="R9953">
        <v>1.7846</v>
      </c>
    </row>
    <row r="9954" spans="1:18">
      <c r="A9954" t="s">
        <v>2083</v>
      </c>
      <c r="B9954" t="s">
        <v>2082</v>
      </c>
      <c r="D9954">
        <v>2021</v>
      </c>
      <c r="E9954" t="s">
        <v>510</v>
      </c>
      <c r="F9954" t="s">
        <v>2301</v>
      </c>
      <c r="G9954">
        <v>-33.167952999999997</v>
      </c>
      <c r="H9954">
        <v>137.85823300000001</v>
      </c>
      <c r="I9954" t="s">
        <v>2332</v>
      </c>
      <c r="J9954" t="s">
        <v>2084</v>
      </c>
      <c r="K9954">
        <v>16</v>
      </c>
      <c r="L9954">
        <v>16.5</v>
      </c>
      <c r="N9954">
        <v>0.5</v>
      </c>
      <c r="O9954">
        <v>0.54490000000000005</v>
      </c>
      <c r="R9954">
        <v>1.1939</v>
      </c>
    </row>
    <row r="9955" spans="1:18">
      <c r="A9955" t="s">
        <v>2083</v>
      </c>
      <c r="B9955" t="s">
        <v>2082</v>
      </c>
      <c r="D9955">
        <v>2021</v>
      </c>
      <c r="E9955" t="s">
        <v>510</v>
      </c>
      <c r="F9955" t="s">
        <v>2301</v>
      </c>
      <c r="G9955">
        <v>-33.167952999999997</v>
      </c>
      <c r="H9955">
        <v>137.85823300000001</v>
      </c>
      <c r="I9955" t="s">
        <v>2332</v>
      </c>
      <c r="J9955" t="s">
        <v>2084</v>
      </c>
      <c r="K9955">
        <v>16.5</v>
      </c>
      <c r="L9955">
        <v>17</v>
      </c>
      <c r="N9955">
        <v>0.5</v>
      </c>
      <c r="O9955">
        <v>0.9546</v>
      </c>
      <c r="R9955">
        <v>1.0755999999999999</v>
      </c>
    </row>
    <row r="9956" spans="1:18">
      <c r="A9956" t="s">
        <v>2083</v>
      </c>
      <c r="B9956" t="s">
        <v>2082</v>
      </c>
      <c r="D9956">
        <v>2021</v>
      </c>
      <c r="E9956" t="s">
        <v>510</v>
      </c>
      <c r="F9956" t="s">
        <v>2301</v>
      </c>
      <c r="G9956">
        <v>-33.167952999999997</v>
      </c>
      <c r="H9956">
        <v>137.85823300000001</v>
      </c>
      <c r="I9956" t="s">
        <v>2332</v>
      </c>
      <c r="J9956" t="s">
        <v>2084</v>
      </c>
      <c r="K9956">
        <v>17</v>
      </c>
      <c r="L9956">
        <v>17.5</v>
      </c>
      <c r="N9956">
        <v>0.5</v>
      </c>
      <c r="O9956">
        <v>0.55000000000000004</v>
      </c>
      <c r="R9956">
        <v>1.0755999999999999</v>
      </c>
    </row>
    <row r="9957" spans="1:18">
      <c r="A9957" t="s">
        <v>2083</v>
      </c>
      <c r="B9957" t="s">
        <v>2082</v>
      </c>
      <c r="D9957">
        <v>2021</v>
      </c>
      <c r="E9957" t="s">
        <v>510</v>
      </c>
      <c r="F9957" t="s">
        <v>2301</v>
      </c>
      <c r="G9957">
        <v>-33.167952999999997</v>
      </c>
      <c r="H9957">
        <v>137.85823300000001</v>
      </c>
      <c r="I9957" t="s">
        <v>2332</v>
      </c>
      <c r="J9957" t="s">
        <v>2084</v>
      </c>
      <c r="K9957">
        <v>17.5</v>
      </c>
      <c r="L9957">
        <v>18</v>
      </c>
      <c r="N9957">
        <v>0.5</v>
      </c>
      <c r="O9957">
        <v>0.72519999999999996</v>
      </c>
      <c r="R9957">
        <v>1.0755999999999999</v>
      </c>
    </row>
    <row r="9958" spans="1:18">
      <c r="A9958" t="s">
        <v>2083</v>
      </c>
      <c r="B9958" t="s">
        <v>2082</v>
      </c>
      <c r="D9958">
        <v>2021</v>
      </c>
      <c r="E9958" t="s">
        <v>510</v>
      </c>
      <c r="F9958" t="s">
        <v>2301</v>
      </c>
      <c r="G9958">
        <v>-33.167952999999997</v>
      </c>
      <c r="H9958">
        <v>137.85823300000001</v>
      </c>
      <c r="I9958" t="s">
        <v>2332</v>
      </c>
      <c r="J9958" t="s">
        <v>2084</v>
      </c>
      <c r="K9958">
        <v>18</v>
      </c>
      <c r="L9958">
        <v>18.5</v>
      </c>
      <c r="N9958">
        <v>0.5</v>
      </c>
      <c r="O9958">
        <v>0.65720000000000001</v>
      </c>
      <c r="R9958">
        <v>1.0755999999999999</v>
      </c>
    </row>
    <row r="9959" spans="1:18">
      <c r="A9959" t="s">
        <v>2083</v>
      </c>
      <c r="B9959" t="s">
        <v>2082</v>
      </c>
      <c r="D9959">
        <v>2021</v>
      </c>
      <c r="E9959" t="s">
        <v>510</v>
      </c>
      <c r="F9959" t="s">
        <v>2301</v>
      </c>
      <c r="G9959">
        <v>-33.167952999999997</v>
      </c>
      <c r="H9959">
        <v>137.85823300000001</v>
      </c>
      <c r="I9959" t="s">
        <v>2332</v>
      </c>
      <c r="J9959" t="s">
        <v>2084</v>
      </c>
      <c r="K9959">
        <v>18.5</v>
      </c>
      <c r="L9959">
        <v>19</v>
      </c>
      <c r="N9959">
        <v>0.5</v>
      </c>
      <c r="O9959">
        <v>0.75939999999999996</v>
      </c>
      <c r="R9959">
        <v>1.0755999999999999</v>
      </c>
    </row>
    <row r="9960" spans="1:18">
      <c r="A9960" t="s">
        <v>2083</v>
      </c>
      <c r="B9960" t="s">
        <v>2082</v>
      </c>
      <c r="D9960">
        <v>2021</v>
      </c>
      <c r="E9960" t="s">
        <v>510</v>
      </c>
      <c r="F9960" t="s">
        <v>2301</v>
      </c>
      <c r="G9960">
        <v>-33.167952999999997</v>
      </c>
      <c r="H9960">
        <v>137.85823300000001</v>
      </c>
      <c r="I9960" t="s">
        <v>2332</v>
      </c>
      <c r="J9960" t="s">
        <v>2084</v>
      </c>
      <c r="K9960">
        <v>19</v>
      </c>
      <c r="L9960">
        <v>19.5</v>
      </c>
      <c r="N9960">
        <v>0.5</v>
      </c>
      <c r="O9960">
        <v>0.76859999999999995</v>
      </c>
      <c r="R9960">
        <v>0.95730000000000004</v>
      </c>
    </row>
    <row r="9961" spans="1:18">
      <c r="A9961" t="s">
        <v>2083</v>
      </c>
      <c r="B9961" t="s">
        <v>2082</v>
      </c>
      <c r="D9961">
        <v>2021</v>
      </c>
      <c r="E9961" t="s">
        <v>510</v>
      </c>
      <c r="F9961" t="s">
        <v>2301</v>
      </c>
      <c r="G9961">
        <v>-33.167952999999997</v>
      </c>
      <c r="H9961">
        <v>137.85823300000001</v>
      </c>
      <c r="I9961" t="s">
        <v>2332</v>
      </c>
      <c r="J9961" t="s">
        <v>2084</v>
      </c>
      <c r="K9961">
        <v>19.5</v>
      </c>
      <c r="L9961">
        <v>20</v>
      </c>
      <c r="N9961">
        <v>0.5</v>
      </c>
      <c r="O9961">
        <v>0.73699999999999999</v>
      </c>
      <c r="R9961">
        <v>1.1188</v>
      </c>
    </row>
    <row r="9962" spans="1:18">
      <c r="A9962" t="s">
        <v>2083</v>
      </c>
      <c r="B9962" t="s">
        <v>2082</v>
      </c>
      <c r="D9962">
        <v>2021</v>
      </c>
      <c r="E9962" t="s">
        <v>510</v>
      </c>
      <c r="F9962" t="s">
        <v>2301</v>
      </c>
      <c r="G9962">
        <v>-33.167952999999997</v>
      </c>
      <c r="H9962">
        <v>137.85823300000001</v>
      </c>
      <c r="I9962" t="s">
        <v>2332</v>
      </c>
      <c r="J9962" t="s">
        <v>2084</v>
      </c>
      <c r="K9962">
        <v>20</v>
      </c>
      <c r="L9962">
        <v>21</v>
      </c>
      <c r="N9962">
        <v>1</v>
      </c>
      <c r="O9962">
        <v>0.84309999999999996</v>
      </c>
      <c r="R9962">
        <v>1.1188</v>
      </c>
    </row>
    <row r="9963" spans="1:18">
      <c r="A9963" t="s">
        <v>2083</v>
      </c>
      <c r="B9963" t="s">
        <v>2082</v>
      </c>
      <c r="D9963">
        <v>2021</v>
      </c>
      <c r="E9963" t="s">
        <v>510</v>
      </c>
      <c r="F9963" t="s">
        <v>2301</v>
      </c>
      <c r="G9963">
        <v>-33.167952999999997</v>
      </c>
      <c r="H9963">
        <v>137.85823300000001</v>
      </c>
      <c r="I9963" t="s">
        <v>2332</v>
      </c>
      <c r="J9963" t="s">
        <v>2084</v>
      </c>
      <c r="K9963">
        <v>21</v>
      </c>
      <c r="L9963">
        <v>22</v>
      </c>
      <c r="N9963">
        <v>1</v>
      </c>
      <c r="O9963">
        <v>0.81159999999999999</v>
      </c>
      <c r="R9963">
        <v>1.1188</v>
      </c>
    </row>
    <row r="9964" spans="1:18">
      <c r="A9964" t="s">
        <v>2083</v>
      </c>
      <c r="B9964" t="s">
        <v>2082</v>
      </c>
      <c r="D9964">
        <v>2021</v>
      </c>
      <c r="E9964" t="s">
        <v>510</v>
      </c>
      <c r="F9964" t="s">
        <v>2301</v>
      </c>
      <c r="G9964">
        <v>-33.167952999999997</v>
      </c>
      <c r="H9964">
        <v>137.85823300000001</v>
      </c>
      <c r="I9964" t="s">
        <v>2332</v>
      </c>
      <c r="J9964" t="s">
        <v>2084</v>
      </c>
      <c r="K9964">
        <v>22</v>
      </c>
      <c r="L9964">
        <v>23</v>
      </c>
      <c r="N9964">
        <v>1</v>
      </c>
      <c r="O9964">
        <v>0.70499999999999996</v>
      </c>
      <c r="R9964">
        <v>1.1188</v>
      </c>
    </row>
    <row r="9965" spans="1:18">
      <c r="A9965" t="s">
        <v>2083</v>
      </c>
      <c r="B9965" t="s">
        <v>2082</v>
      </c>
      <c r="D9965">
        <v>2021</v>
      </c>
      <c r="E9965" t="s">
        <v>510</v>
      </c>
      <c r="F9965" t="s">
        <v>2301</v>
      </c>
      <c r="G9965">
        <v>-33.167952999999997</v>
      </c>
      <c r="H9965">
        <v>137.85823300000001</v>
      </c>
      <c r="I9965" t="s">
        <v>2332</v>
      </c>
      <c r="J9965" t="s">
        <v>2084</v>
      </c>
      <c r="K9965">
        <v>23</v>
      </c>
      <c r="L9965">
        <v>24</v>
      </c>
      <c r="N9965">
        <v>1</v>
      </c>
      <c r="O9965">
        <v>0.7268</v>
      </c>
      <c r="R9965">
        <v>1.1188</v>
      </c>
    </row>
    <row r="9966" spans="1:18">
      <c r="A9966" t="s">
        <v>2083</v>
      </c>
      <c r="B9966" t="s">
        <v>2082</v>
      </c>
      <c r="D9966">
        <v>2021</v>
      </c>
      <c r="E9966" t="s">
        <v>510</v>
      </c>
      <c r="F9966" t="s">
        <v>2301</v>
      </c>
      <c r="G9966">
        <v>-33.167952999999997</v>
      </c>
      <c r="H9966">
        <v>137.85823300000001</v>
      </c>
      <c r="I9966" t="s">
        <v>2332</v>
      </c>
      <c r="J9966" t="s">
        <v>2084</v>
      </c>
      <c r="K9966">
        <v>24</v>
      </c>
      <c r="L9966">
        <v>25</v>
      </c>
      <c r="N9966">
        <v>1</v>
      </c>
      <c r="O9966">
        <v>0.748</v>
      </c>
      <c r="R9966">
        <v>1.1188</v>
      </c>
    </row>
    <row r="9967" spans="1:18">
      <c r="A9967" t="s">
        <v>2083</v>
      </c>
      <c r="B9967" t="s">
        <v>2082</v>
      </c>
      <c r="D9967">
        <v>2021</v>
      </c>
      <c r="E9967" t="s">
        <v>510</v>
      </c>
      <c r="F9967" t="s">
        <v>2301</v>
      </c>
      <c r="G9967">
        <v>-33.167952999999997</v>
      </c>
      <c r="H9967">
        <v>137.85823300000001</v>
      </c>
      <c r="I9967" t="s">
        <v>2332</v>
      </c>
      <c r="J9967" t="s">
        <v>2084</v>
      </c>
      <c r="K9967">
        <v>25</v>
      </c>
      <c r="L9967">
        <v>26</v>
      </c>
      <c r="N9967">
        <v>1</v>
      </c>
      <c r="O9967">
        <v>0.68730000000000002</v>
      </c>
      <c r="R9967">
        <v>1.1188</v>
      </c>
    </row>
    <row r="9968" spans="1:18">
      <c r="A9968" t="s">
        <v>2083</v>
      </c>
      <c r="B9968" t="s">
        <v>2082</v>
      </c>
      <c r="D9968">
        <v>2021</v>
      </c>
      <c r="E9968" t="s">
        <v>510</v>
      </c>
      <c r="F9968" t="s">
        <v>2301</v>
      </c>
      <c r="G9968">
        <v>-33.167952999999997</v>
      </c>
      <c r="H9968">
        <v>137.85823300000001</v>
      </c>
      <c r="I9968" t="s">
        <v>2332</v>
      </c>
      <c r="J9968" t="s">
        <v>2084</v>
      </c>
      <c r="K9968">
        <v>26</v>
      </c>
      <c r="L9968">
        <v>27</v>
      </c>
      <c r="N9968">
        <v>1</v>
      </c>
      <c r="O9968">
        <v>0.78700000000000003</v>
      </c>
      <c r="R9968">
        <v>1.1188</v>
      </c>
    </row>
    <row r="9969" spans="1:18">
      <c r="A9969" t="s">
        <v>2083</v>
      </c>
      <c r="B9969" t="s">
        <v>2082</v>
      </c>
      <c r="D9969">
        <v>2021</v>
      </c>
      <c r="E9969" t="s">
        <v>510</v>
      </c>
      <c r="F9969" t="s">
        <v>2301</v>
      </c>
      <c r="G9969">
        <v>-33.167952999999997</v>
      </c>
      <c r="H9969">
        <v>137.85823300000001</v>
      </c>
      <c r="I9969" t="s">
        <v>2332</v>
      </c>
      <c r="J9969" t="s">
        <v>2084</v>
      </c>
      <c r="K9969">
        <v>27</v>
      </c>
      <c r="L9969">
        <v>28</v>
      </c>
      <c r="N9969">
        <v>1</v>
      </c>
      <c r="O9969">
        <v>0.68940000000000001</v>
      </c>
      <c r="R9969">
        <v>1.1188</v>
      </c>
    </row>
    <row r="9970" spans="1:18">
      <c r="A9970" t="s">
        <v>2083</v>
      </c>
      <c r="B9970" t="s">
        <v>2082</v>
      </c>
      <c r="D9970">
        <v>2021</v>
      </c>
      <c r="E9970" t="s">
        <v>510</v>
      </c>
      <c r="F9970" t="s">
        <v>2301</v>
      </c>
      <c r="G9970">
        <v>-33.167952999999997</v>
      </c>
      <c r="H9970">
        <v>137.85823300000001</v>
      </c>
      <c r="I9970" t="s">
        <v>2332</v>
      </c>
      <c r="J9970" t="s">
        <v>2084</v>
      </c>
      <c r="K9970">
        <v>28</v>
      </c>
      <c r="L9970">
        <v>29</v>
      </c>
      <c r="N9970">
        <v>1</v>
      </c>
      <c r="O9970">
        <v>0.76659999999999995</v>
      </c>
      <c r="R9970">
        <v>1.2803</v>
      </c>
    </row>
    <row r="9971" spans="1:18">
      <c r="A9971" t="s">
        <v>2083</v>
      </c>
      <c r="B9971" t="s">
        <v>2082</v>
      </c>
      <c r="D9971">
        <v>2021</v>
      </c>
      <c r="E9971" t="s">
        <v>510</v>
      </c>
      <c r="F9971" t="s">
        <v>2301</v>
      </c>
      <c r="G9971">
        <v>-33.167952999999997</v>
      </c>
      <c r="H9971">
        <v>137.85823300000001</v>
      </c>
      <c r="I9971" t="s">
        <v>2332</v>
      </c>
      <c r="J9971" t="s">
        <v>2084</v>
      </c>
      <c r="K9971">
        <v>29</v>
      </c>
      <c r="L9971">
        <v>30</v>
      </c>
      <c r="N9971">
        <v>1</v>
      </c>
      <c r="O9971">
        <v>0.77890000000000004</v>
      </c>
      <c r="R9971">
        <v>1.1684000000000001</v>
      </c>
    </row>
    <row r="9972" spans="1:18">
      <c r="A9972" t="s">
        <v>2083</v>
      </c>
      <c r="B9972" t="s">
        <v>2082</v>
      </c>
      <c r="D9972">
        <v>2021</v>
      </c>
      <c r="E9972" t="s">
        <v>510</v>
      </c>
      <c r="F9972" t="s">
        <v>2301</v>
      </c>
      <c r="G9972">
        <v>-33.167952999999997</v>
      </c>
      <c r="H9972">
        <v>137.85823300000001</v>
      </c>
      <c r="I9972" t="s">
        <v>2332</v>
      </c>
      <c r="J9972" t="s">
        <v>2084</v>
      </c>
      <c r="K9972">
        <v>30</v>
      </c>
      <c r="L9972">
        <v>31</v>
      </c>
      <c r="N9972">
        <v>1</v>
      </c>
      <c r="O9972">
        <v>0.72609999999999997</v>
      </c>
      <c r="R9972">
        <v>1.1684000000000001</v>
      </c>
    </row>
    <row r="9973" spans="1:18">
      <c r="A9973" t="s">
        <v>2083</v>
      </c>
      <c r="B9973" t="s">
        <v>2082</v>
      </c>
      <c r="D9973">
        <v>2021</v>
      </c>
      <c r="E9973" t="s">
        <v>510</v>
      </c>
      <c r="F9973" t="s">
        <v>2301</v>
      </c>
      <c r="G9973">
        <v>-33.167952999999997</v>
      </c>
      <c r="H9973">
        <v>137.85823300000001</v>
      </c>
      <c r="I9973" t="s">
        <v>2332</v>
      </c>
      <c r="J9973" t="s">
        <v>2084</v>
      </c>
      <c r="K9973">
        <v>31</v>
      </c>
      <c r="L9973">
        <v>32</v>
      </c>
      <c r="N9973">
        <v>1</v>
      </c>
      <c r="O9973">
        <v>0.79949999999999999</v>
      </c>
      <c r="R9973">
        <v>1.1684000000000001</v>
      </c>
    </row>
    <row r="9974" spans="1:18">
      <c r="A9974" t="s">
        <v>2083</v>
      </c>
      <c r="B9974" t="s">
        <v>2082</v>
      </c>
      <c r="D9974">
        <v>2021</v>
      </c>
      <c r="E9974" t="s">
        <v>510</v>
      </c>
      <c r="F9974" t="s">
        <v>2301</v>
      </c>
      <c r="G9974">
        <v>-33.167952999999997</v>
      </c>
      <c r="H9974">
        <v>137.85823300000001</v>
      </c>
      <c r="I9974" t="s">
        <v>2332</v>
      </c>
      <c r="J9974" t="s">
        <v>2084</v>
      </c>
      <c r="K9974">
        <v>32</v>
      </c>
      <c r="L9974">
        <v>33</v>
      </c>
      <c r="N9974">
        <v>1</v>
      </c>
      <c r="O9974">
        <v>0.80530000000000002</v>
      </c>
      <c r="R9974">
        <v>1.1684000000000001</v>
      </c>
    </row>
    <row r="9975" spans="1:18">
      <c r="A9975" t="s">
        <v>2083</v>
      </c>
      <c r="B9975" t="s">
        <v>2082</v>
      </c>
      <c r="D9975">
        <v>2021</v>
      </c>
      <c r="E9975" t="s">
        <v>510</v>
      </c>
      <c r="F9975" t="s">
        <v>2301</v>
      </c>
      <c r="G9975">
        <v>-33.167952999999997</v>
      </c>
      <c r="H9975">
        <v>137.85823300000001</v>
      </c>
      <c r="I9975" t="s">
        <v>2332</v>
      </c>
      <c r="J9975" t="s">
        <v>2084</v>
      </c>
      <c r="K9975">
        <v>33</v>
      </c>
      <c r="L9975">
        <v>34</v>
      </c>
      <c r="N9975">
        <v>1</v>
      </c>
      <c r="O9975">
        <v>0.61109999999999998</v>
      </c>
      <c r="R9975">
        <v>1.1684000000000001</v>
      </c>
    </row>
    <row r="9976" spans="1:18">
      <c r="A9976" t="s">
        <v>2083</v>
      </c>
      <c r="B9976" t="s">
        <v>2082</v>
      </c>
      <c r="D9976">
        <v>2021</v>
      </c>
      <c r="E9976" t="s">
        <v>510</v>
      </c>
      <c r="F9976" t="s">
        <v>2301</v>
      </c>
      <c r="G9976">
        <v>-33.167952999999997</v>
      </c>
      <c r="H9976">
        <v>137.85823300000001</v>
      </c>
      <c r="I9976" t="s">
        <v>2332</v>
      </c>
      <c r="J9976" t="s">
        <v>2084</v>
      </c>
      <c r="K9976">
        <v>34</v>
      </c>
      <c r="L9976">
        <v>36</v>
      </c>
      <c r="N9976">
        <v>2</v>
      </c>
      <c r="O9976">
        <v>0.53290000000000004</v>
      </c>
      <c r="R9976">
        <v>1.0566</v>
      </c>
    </row>
    <row r="9977" spans="1:18">
      <c r="A9977" t="s">
        <v>2083</v>
      </c>
      <c r="B9977" t="s">
        <v>2082</v>
      </c>
      <c r="D9977">
        <v>2021</v>
      </c>
      <c r="E9977" t="s">
        <v>510</v>
      </c>
      <c r="F9977" t="s">
        <v>2301</v>
      </c>
      <c r="G9977">
        <v>-33.144832999999998</v>
      </c>
      <c r="H9977">
        <v>137.85891699999999</v>
      </c>
      <c r="I9977" t="s">
        <v>2332</v>
      </c>
      <c r="J9977" t="s">
        <v>2081</v>
      </c>
      <c r="K9977">
        <v>0</v>
      </c>
      <c r="L9977">
        <v>0.5</v>
      </c>
      <c r="N9977">
        <v>0.5</v>
      </c>
      <c r="O9977">
        <v>1.3557999999999999</v>
      </c>
      <c r="R9977">
        <v>0.88639999999999997</v>
      </c>
    </row>
    <row r="9978" spans="1:18">
      <c r="A9978" t="s">
        <v>2083</v>
      </c>
      <c r="B9978" t="s">
        <v>2082</v>
      </c>
      <c r="D9978">
        <v>2021</v>
      </c>
      <c r="E9978" t="s">
        <v>510</v>
      </c>
      <c r="F9978" t="s">
        <v>2301</v>
      </c>
      <c r="G9978">
        <v>-33.144832999999998</v>
      </c>
      <c r="H9978">
        <v>137.85891699999999</v>
      </c>
      <c r="I9978" t="s">
        <v>2332</v>
      </c>
      <c r="J9978" t="s">
        <v>2081</v>
      </c>
      <c r="K9978">
        <v>0.5</v>
      </c>
      <c r="L9978">
        <v>1</v>
      </c>
      <c r="N9978">
        <v>0.5</v>
      </c>
      <c r="O9978">
        <v>1.0932999999999999</v>
      </c>
      <c r="R9978">
        <v>0.86339999999999995</v>
      </c>
    </row>
    <row r="9979" spans="1:18">
      <c r="A9979" t="s">
        <v>2083</v>
      </c>
      <c r="B9979" t="s">
        <v>2082</v>
      </c>
      <c r="D9979">
        <v>2021</v>
      </c>
      <c r="E9979" t="s">
        <v>510</v>
      </c>
      <c r="F9979" t="s">
        <v>2301</v>
      </c>
      <c r="G9979">
        <v>-33.144832999999998</v>
      </c>
      <c r="H9979">
        <v>137.85891699999999</v>
      </c>
      <c r="I9979" t="s">
        <v>2332</v>
      </c>
      <c r="J9979" t="s">
        <v>2081</v>
      </c>
      <c r="K9979">
        <v>1</v>
      </c>
      <c r="L9979">
        <v>1.5</v>
      </c>
      <c r="N9979">
        <v>0.5</v>
      </c>
      <c r="O9979">
        <v>0.87180000000000002</v>
      </c>
      <c r="R9979">
        <v>0.86339999999999995</v>
      </c>
    </row>
    <row r="9980" spans="1:18">
      <c r="A9980" t="s">
        <v>2083</v>
      </c>
      <c r="B9980" t="s">
        <v>2082</v>
      </c>
      <c r="D9980">
        <v>2021</v>
      </c>
      <c r="E9980" t="s">
        <v>510</v>
      </c>
      <c r="F9980" t="s">
        <v>2301</v>
      </c>
      <c r="G9980">
        <v>-33.144832999999998</v>
      </c>
      <c r="H9980">
        <v>137.85891699999999</v>
      </c>
      <c r="I9980" t="s">
        <v>2332</v>
      </c>
      <c r="J9980" t="s">
        <v>2081</v>
      </c>
      <c r="K9980">
        <v>1.5</v>
      </c>
      <c r="L9980">
        <v>2</v>
      </c>
      <c r="N9980">
        <v>0.5</v>
      </c>
      <c r="O9980">
        <v>0.88180000000000003</v>
      </c>
      <c r="R9980">
        <v>0.84050000000000002</v>
      </c>
    </row>
    <row r="9981" spans="1:18">
      <c r="A9981" t="s">
        <v>2083</v>
      </c>
      <c r="B9981" t="s">
        <v>2082</v>
      </c>
      <c r="D9981">
        <v>2021</v>
      </c>
      <c r="E9981" t="s">
        <v>510</v>
      </c>
      <c r="F9981" t="s">
        <v>2301</v>
      </c>
      <c r="G9981">
        <v>-33.144832999999998</v>
      </c>
      <c r="H9981">
        <v>137.85891699999999</v>
      </c>
      <c r="I9981" t="s">
        <v>2332</v>
      </c>
      <c r="J9981" t="s">
        <v>2081</v>
      </c>
      <c r="K9981">
        <v>2</v>
      </c>
      <c r="L9981">
        <v>2.5</v>
      </c>
      <c r="N9981">
        <v>0.5</v>
      </c>
      <c r="O9981">
        <v>0.97209999999999996</v>
      </c>
      <c r="R9981">
        <v>1.1185</v>
      </c>
    </row>
    <row r="9982" spans="1:18">
      <c r="A9982" t="s">
        <v>2083</v>
      </c>
      <c r="B9982" t="s">
        <v>2082</v>
      </c>
      <c r="D9982">
        <v>2021</v>
      </c>
      <c r="E9982" t="s">
        <v>510</v>
      </c>
      <c r="F9982" t="s">
        <v>2301</v>
      </c>
      <c r="G9982">
        <v>-33.144832999999998</v>
      </c>
      <c r="H9982">
        <v>137.85891699999999</v>
      </c>
      <c r="I9982" t="s">
        <v>2332</v>
      </c>
      <c r="J9982" t="s">
        <v>2081</v>
      </c>
      <c r="K9982">
        <v>2.5</v>
      </c>
      <c r="L9982">
        <v>3</v>
      </c>
      <c r="N9982">
        <v>0.5</v>
      </c>
      <c r="O9982">
        <v>1.0227999999999999</v>
      </c>
      <c r="R9982">
        <v>1.1185</v>
      </c>
    </row>
    <row r="9983" spans="1:18">
      <c r="A9983" t="s">
        <v>2083</v>
      </c>
      <c r="B9983" t="s">
        <v>2082</v>
      </c>
      <c r="D9983">
        <v>2021</v>
      </c>
      <c r="E9983" t="s">
        <v>510</v>
      </c>
      <c r="F9983" t="s">
        <v>2301</v>
      </c>
      <c r="G9983">
        <v>-33.144832999999998</v>
      </c>
      <c r="H9983">
        <v>137.85891699999999</v>
      </c>
      <c r="I9983" t="s">
        <v>2332</v>
      </c>
      <c r="J9983" t="s">
        <v>2081</v>
      </c>
      <c r="K9983">
        <v>3</v>
      </c>
      <c r="L9983">
        <v>3.5</v>
      </c>
      <c r="N9983">
        <v>0.5</v>
      </c>
      <c r="O9983">
        <v>0.94920000000000004</v>
      </c>
      <c r="R9983">
        <v>1.3966000000000001</v>
      </c>
    </row>
    <row r="9984" spans="1:18">
      <c r="A9984" t="s">
        <v>2083</v>
      </c>
      <c r="B9984" t="s">
        <v>2082</v>
      </c>
      <c r="D9984">
        <v>2021</v>
      </c>
      <c r="E9984" t="s">
        <v>510</v>
      </c>
      <c r="F9984" t="s">
        <v>2301</v>
      </c>
      <c r="G9984">
        <v>-33.144832999999998</v>
      </c>
      <c r="H9984">
        <v>137.85891699999999</v>
      </c>
      <c r="I9984" t="s">
        <v>2332</v>
      </c>
      <c r="J9984" t="s">
        <v>2081</v>
      </c>
      <c r="K9984">
        <v>3.5</v>
      </c>
      <c r="L9984">
        <v>4</v>
      </c>
      <c r="N9984">
        <v>0.5</v>
      </c>
      <c r="O9984">
        <v>0.90429999999999999</v>
      </c>
      <c r="R9984">
        <v>1.2126999999999999</v>
      </c>
    </row>
    <row r="9985" spans="1:18">
      <c r="A9985" t="s">
        <v>2083</v>
      </c>
      <c r="B9985" t="s">
        <v>2082</v>
      </c>
      <c r="D9985">
        <v>2021</v>
      </c>
      <c r="E9985" t="s">
        <v>510</v>
      </c>
      <c r="F9985" t="s">
        <v>2301</v>
      </c>
      <c r="G9985">
        <v>-33.144832999999998</v>
      </c>
      <c r="H9985">
        <v>137.85891699999999</v>
      </c>
      <c r="I9985" t="s">
        <v>2332</v>
      </c>
      <c r="J9985" t="s">
        <v>2081</v>
      </c>
      <c r="K9985">
        <v>4</v>
      </c>
      <c r="L9985">
        <v>4.5</v>
      </c>
      <c r="N9985">
        <v>0.5</v>
      </c>
      <c r="O9985">
        <v>0.83889999999999998</v>
      </c>
      <c r="R9985">
        <v>1.2126999999999999</v>
      </c>
    </row>
    <row r="9986" spans="1:18">
      <c r="A9986" t="s">
        <v>2083</v>
      </c>
      <c r="B9986" t="s">
        <v>2082</v>
      </c>
      <c r="D9986">
        <v>2021</v>
      </c>
      <c r="E9986" t="s">
        <v>510</v>
      </c>
      <c r="F9986" t="s">
        <v>2301</v>
      </c>
      <c r="G9986">
        <v>-33.144832999999998</v>
      </c>
      <c r="H9986">
        <v>137.85891699999999</v>
      </c>
      <c r="I9986" t="s">
        <v>2332</v>
      </c>
      <c r="J9986" t="s">
        <v>2081</v>
      </c>
      <c r="K9986">
        <v>4.5</v>
      </c>
      <c r="L9986">
        <v>5</v>
      </c>
      <c r="N9986">
        <v>0.5</v>
      </c>
      <c r="O9986">
        <v>1.0623</v>
      </c>
      <c r="R9986">
        <v>1.0287999999999999</v>
      </c>
    </row>
    <row r="9987" spans="1:18">
      <c r="A9987" t="s">
        <v>2083</v>
      </c>
      <c r="B9987" t="s">
        <v>2082</v>
      </c>
      <c r="D9987">
        <v>2021</v>
      </c>
      <c r="E9987" t="s">
        <v>510</v>
      </c>
      <c r="F9987" t="s">
        <v>2301</v>
      </c>
      <c r="G9987">
        <v>-33.144832999999998</v>
      </c>
      <c r="H9987">
        <v>137.85891699999999</v>
      </c>
      <c r="I9987" t="s">
        <v>2332</v>
      </c>
      <c r="J9987" t="s">
        <v>2081</v>
      </c>
      <c r="K9987">
        <v>5</v>
      </c>
      <c r="L9987">
        <v>5.5</v>
      </c>
      <c r="N9987">
        <v>0.5</v>
      </c>
      <c r="O9987">
        <v>0.80910000000000004</v>
      </c>
      <c r="R9987">
        <v>1.3574999999999999</v>
      </c>
    </row>
    <row r="9988" spans="1:18">
      <c r="A9988" t="s">
        <v>2083</v>
      </c>
      <c r="B9988" t="s">
        <v>2082</v>
      </c>
      <c r="D9988">
        <v>2021</v>
      </c>
      <c r="E9988" t="s">
        <v>510</v>
      </c>
      <c r="F9988" t="s">
        <v>2301</v>
      </c>
      <c r="G9988">
        <v>-33.144832999999998</v>
      </c>
      <c r="H9988">
        <v>137.85891699999999</v>
      </c>
      <c r="I9988" t="s">
        <v>2332</v>
      </c>
      <c r="J9988" t="s">
        <v>2081</v>
      </c>
      <c r="K9988">
        <v>5.5</v>
      </c>
      <c r="L9988">
        <v>6</v>
      </c>
      <c r="N9988">
        <v>0.5</v>
      </c>
      <c r="O9988">
        <v>0.85940000000000005</v>
      </c>
      <c r="R9988">
        <v>1.3574999999999999</v>
      </c>
    </row>
    <row r="9989" spans="1:18">
      <c r="A9989" t="s">
        <v>2083</v>
      </c>
      <c r="B9989" t="s">
        <v>2082</v>
      </c>
      <c r="D9989">
        <v>2021</v>
      </c>
      <c r="E9989" t="s">
        <v>510</v>
      </c>
      <c r="F9989" t="s">
        <v>2301</v>
      </c>
      <c r="G9989">
        <v>-33.144832999999998</v>
      </c>
      <c r="H9989">
        <v>137.85891699999999</v>
      </c>
      <c r="I9989" t="s">
        <v>2332</v>
      </c>
      <c r="J9989" t="s">
        <v>2081</v>
      </c>
      <c r="K9989">
        <v>6</v>
      </c>
      <c r="L9989">
        <v>6.5</v>
      </c>
      <c r="N9989">
        <v>0.5</v>
      </c>
      <c r="O9989">
        <v>1.2682</v>
      </c>
      <c r="R9989">
        <v>1.6862999999999999</v>
      </c>
    </row>
    <row r="9990" spans="1:18">
      <c r="A9990" t="s">
        <v>2083</v>
      </c>
      <c r="B9990" t="s">
        <v>2082</v>
      </c>
      <c r="D9990">
        <v>2021</v>
      </c>
      <c r="E9990" t="s">
        <v>510</v>
      </c>
      <c r="F9990" t="s">
        <v>2301</v>
      </c>
      <c r="G9990">
        <v>-33.144832999999998</v>
      </c>
      <c r="H9990">
        <v>137.85891699999999</v>
      </c>
      <c r="I9990" t="s">
        <v>2332</v>
      </c>
      <c r="J9990" t="s">
        <v>2081</v>
      </c>
      <c r="K9990">
        <v>6.5</v>
      </c>
      <c r="L9990">
        <v>7</v>
      </c>
      <c r="N9990">
        <v>0.5</v>
      </c>
      <c r="O9990">
        <v>1.0187999999999999</v>
      </c>
      <c r="R9990">
        <v>1.1022000000000001</v>
      </c>
    </row>
    <row r="9991" spans="1:18">
      <c r="A9991" t="s">
        <v>2083</v>
      </c>
      <c r="B9991" t="s">
        <v>2082</v>
      </c>
      <c r="D9991">
        <v>2021</v>
      </c>
      <c r="E9991" t="s">
        <v>510</v>
      </c>
      <c r="F9991" t="s">
        <v>2301</v>
      </c>
      <c r="G9991">
        <v>-33.144832999999998</v>
      </c>
      <c r="H9991">
        <v>137.85891699999999</v>
      </c>
      <c r="I9991" t="s">
        <v>2332</v>
      </c>
      <c r="J9991" t="s">
        <v>2081</v>
      </c>
      <c r="K9991">
        <v>7</v>
      </c>
      <c r="L9991">
        <v>7.5</v>
      </c>
      <c r="N9991">
        <v>0.5</v>
      </c>
      <c r="O9991">
        <v>1.0078</v>
      </c>
      <c r="R9991">
        <v>1.1022000000000001</v>
      </c>
    </row>
    <row r="9992" spans="1:18">
      <c r="A9992" t="s">
        <v>2083</v>
      </c>
      <c r="B9992" t="s">
        <v>2082</v>
      </c>
      <c r="D9992">
        <v>2021</v>
      </c>
      <c r="E9992" t="s">
        <v>510</v>
      </c>
      <c r="F9992" t="s">
        <v>2301</v>
      </c>
      <c r="G9992">
        <v>-33.144832999999998</v>
      </c>
      <c r="H9992">
        <v>137.85891699999999</v>
      </c>
      <c r="I9992" t="s">
        <v>2332</v>
      </c>
      <c r="J9992" t="s">
        <v>2081</v>
      </c>
      <c r="K9992">
        <v>7.5</v>
      </c>
      <c r="L9992">
        <v>8</v>
      </c>
      <c r="N9992">
        <v>0.5</v>
      </c>
      <c r="O9992">
        <v>0.86099999999999999</v>
      </c>
      <c r="R9992">
        <v>1.1022000000000001</v>
      </c>
    </row>
    <row r="9993" spans="1:18">
      <c r="A9993" t="s">
        <v>2083</v>
      </c>
      <c r="B9993" t="s">
        <v>2082</v>
      </c>
      <c r="D9993">
        <v>2021</v>
      </c>
      <c r="E9993" t="s">
        <v>510</v>
      </c>
      <c r="F9993" t="s">
        <v>2301</v>
      </c>
      <c r="G9993">
        <v>-33.144832999999998</v>
      </c>
      <c r="H9993">
        <v>137.85891699999999</v>
      </c>
      <c r="I9993" t="s">
        <v>2332</v>
      </c>
      <c r="J9993" t="s">
        <v>2081</v>
      </c>
      <c r="K9993">
        <v>8</v>
      </c>
      <c r="L9993">
        <v>8.5</v>
      </c>
      <c r="N9993">
        <v>0.5</v>
      </c>
      <c r="O9993">
        <v>1.1713</v>
      </c>
      <c r="R9993">
        <v>0.5181</v>
      </c>
    </row>
    <row r="9994" spans="1:18">
      <c r="A9994" t="s">
        <v>2083</v>
      </c>
      <c r="B9994" t="s">
        <v>2082</v>
      </c>
      <c r="D9994">
        <v>2021</v>
      </c>
      <c r="E9994" t="s">
        <v>510</v>
      </c>
      <c r="F9994" t="s">
        <v>2301</v>
      </c>
      <c r="G9994">
        <v>-33.144832999999998</v>
      </c>
      <c r="H9994">
        <v>137.85891699999999</v>
      </c>
      <c r="I9994" t="s">
        <v>2332</v>
      </c>
      <c r="J9994" t="s">
        <v>2081</v>
      </c>
      <c r="K9994">
        <v>8.5</v>
      </c>
      <c r="L9994">
        <v>9</v>
      </c>
      <c r="N9994">
        <v>0.5</v>
      </c>
      <c r="O9994">
        <v>0.83679999999999999</v>
      </c>
      <c r="R9994">
        <v>0.80220000000000002</v>
      </c>
    </row>
    <row r="9995" spans="1:18">
      <c r="A9995" t="s">
        <v>2083</v>
      </c>
      <c r="B9995" t="s">
        <v>2082</v>
      </c>
      <c r="D9995">
        <v>2021</v>
      </c>
      <c r="E9995" t="s">
        <v>510</v>
      </c>
      <c r="F9995" t="s">
        <v>2301</v>
      </c>
      <c r="G9995">
        <v>-33.144832999999998</v>
      </c>
      <c r="H9995">
        <v>137.85891699999999</v>
      </c>
      <c r="I9995" t="s">
        <v>2332</v>
      </c>
      <c r="J9995" t="s">
        <v>2081</v>
      </c>
      <c r="K9995">
        <v>9</v>
      </c>
      <c r="L9995">
        <v>9.5</v>
      </c>
      <c r="N9995">
        <v>0.5</v>
      </c>
      <c r="O9995">
        <v>0.92100000000000004</v>
      </c>
      <c r="R9995">
        <v>0.80220000000000002</v>
      </c>
    </row>
    <row r="9996" spans="1:18">
      <c r="A9996" t="s">
        <v>2083</v>
      </c>
      <c r="B9996" t="s">
        <v>2082</v>
      </c>
      <c r="D9996">
        <v>2021</v>
      </c>
      <c r="E9996" t="s">
        <v>510</v>
      </c>
      <c r="F9996" t="s">
        <v>2301</v>
      </c>
      <c r="G9996">
        <v>-33.144832999999998</v>
      </c>
      <c r="H9996">
        <v>137.85891699999999</v>
      </c>
      <c r="I9996" t="s">
        <v>2332</v>
      </c>
      <c r="J9996" t="s">
        <v>2081</v>
      </c>
      <c r="K9996">
        <v>9.5</v>
      </c>
      <c r="L9996">
        <v>10</v>
      </c>
      <c r="N9996">
        <v>0.5</v>
      </c>
      <c r="O9996">
        <v>1.3022</v>
      </c>
      <c r="R9996">
        <v>0.80220000000000002</v>
      </c>
    </row>
    <row r="9997" spans="1:18">
      <c r="A9997" t="s">
        <v>2083</v>
      </c>
      <c r="B9997" t="s">
        <v>2082</v>
      </c>
      <c r="D9997">
        <v>2021</v>
      </c>
      <c r="E9997" t="s">
        <v>510</v>
      </c>
      <c r="F9997" t="s">
        <v>2301</v>
      </c>
      <c r="G9997">
        <v>-33.144832999999998</v>
      </c>
      <c r="H9997">
        <v>137.85891699999999</v>
      </c>
      <c r="I9997" t="s">
        <v>2332</v>
      </c>
      <c r="J9997" t="s">
        <v>2081</v>
      </c>
      <c r="K9997">
        <v>10</v>
      </c>
      <c r="L9997">
        <v>10.5</v>
      </c>
      <c r="N9997">
        <v>0.5</v>
      </c>
      <c r="O9997">
        <v>0.87229999999999996</v>
      </c>
      <c r="R9997">
        <v>1.0862000000000001</v>
      </c>
    </row>
    <row r="9998" spans="1:18">
      <c r="A9998" t="s">
        <v>2083</v>
      </c>
      <c r="B9998" t="s">
        <v>2082</v>
      </c>
      <c r="D9998">
        <v>2021</v>
      </c>
      <c r="E9998" t="s">
        <v>510</v>
      </c>
      <c r="F9998" t="s">
        <v>2301</v>
      </c>
      <c r="G9998">
        <v>-33.144832999999998</v>
      </c>
      <c r="H9998">
        <v>137.85891699999999</v>
      </c>
      <c r="I9998" t="s">
        <v>2332</v>
      </c>
      <c r="J9998" t="s">
        <v>2081</v>
      </c>
      <c r="K9998">
        <v>10.5</v>
      </c>
      <c r="L9998">
        <v>11</v>
      </c>
      <c r="N9998">
        <v>0.5</v>
      </c>
      <c r="O9998">
        <v>1.0825</v>
      </c>
      <c r="R9998">
        <v>0.86780000000000002</v>
      </c>
    </row>
    <row r="9999" spans="1:18">
      <c r="A9999" t="s">
        <v>2083</v>
      </c>
      <c r="B9999" t="s">
        <v>2082</v>
      </c>
      <c r="D9999">
        <v>2021</v>
      </c>
      <c r="E9999" t="s">
        <v>510</v>
      </c>
      <c r="F9999" t="s">
        <v>2301</v>
      </c>
      <c r="G9999">
        <v>-33.144832999999998</v>
      </c>
      <c r="H9999">
        <v>137.85891699999999</v>
      </c>
      <c r="I9999" t="s">
        <v>2332</v>
      </c>
      <c r="J9999" t="s">
        <v>2081</v>
      </c>
      <c r="K9999">
        <v>11</v>
      </c>
      <c r="L9999">
        <v>11.5</v>
      </c>
      <c r="N9999">
        <v>0.5</v>
      </c>
      <c r="O9999">
        <v>0.9244</v>
      </c>
      <c r="R9999">
        <v>0.86780000000000002</v>
      </c>
    </row>
    <row r="10000" spans="1:18">
      <c r="A10000" t="s">
        <v>2083</v>
      </c>
      <c r="B10000" t="s">
        <v>2082</v>
      </c>
      <c r="D10000">
        <v>2021</v>
      </c>
      <c r="E10000" t="s">
        <v>510</v>
      </c>
      <c r="F10000" t="s">
        <v>2301</v>
      </c>
      <c r="G10000">
        <v>-33.144832999999998</v>
      </c>
      <c r="H10000">
        <v>137.85891699999999</v>
      </c>
      <c r="I10000" t="s">
        <v>2332</v>
      </c>
      <c r="J10000" t="s">
        <v>2081</v>
      </c>
      <c r="K10000">
        <v>11.5</v>
      </c>
      <c r="L10000">
        <v>12</v>
      </c>
      <c r="N10000">
        <v>0.5</v>
      </c>
      <c r="O10000">
        <v>1.0159</v>
      </c>
      <c r="R10000">
        <v>0.64939999999999998</v>
      </c>
    </row>
    <row r="10001" spans="1:18">
      <c r="A10001" t="s">
        <v>2083</v>
      </c>
      <c r="B10001" t="s">
        <v>2082</v>
      </c>
      <c r="D10001">
        <v>2021</v>
      </c>
      <c r="E10001" t="s">
        <v>510</v>
      </c>
      <c r="F10001" t="s">
        <v>2301</v>
      </c>
      <c r="G10001">
        <v>-33.144832999999998</v>
      </c>
      <c r="H10001">
        <v>137.85891699999999</v>
      </c>
      <c r="I10001" t="s">
        <v>2332</v>
      </c>
      <c r="J10001" t="s">
        <v>2081</v>
      </c>
      <c r="K10001">
        <v>12</v>
      </c>
      <c r="L10001">
        <v>12.5</v>
      </c>
      <c r="N10001">
        <v>0.5</v>
      </c>
      <c r="O10001">
        <v>0.77539999999999998</v>
      </c>
      <c r="R10001">
        <v>0.67749999999999999</v>
      </c>
    </row>
    <row r="10002" spans="1:18">
      <c r="A10002" t="s">
        <v>2083</v>
      </c>
      <c r="B10002" t="s">
        <v>2082</v>
      </c>
      <c r="D10002">
        <v>2021</v>
      </c>
      <c r="E10002" t="s">
        <v>510</v>
      </c>
      <c r="F10002" t="s">
        <v>2301</v>
      </c>
      <c r="G10002">
        <v>-33.144832999999998</v>
      </c>
      <c r="H10002">
        <v>137.85891699999999</v>
      </c>
      <c r="I10002" t="s">
        <v>2332</v>
      </c>
      <c r="J10002" t="s">
        <v>2081</v>
      </c>
      <c r="K10002">
        <v>12.5</v>
      </c>
      <c r="L10002">
        <v>13</v>
      </c>
      <c r="N10002">
        <v>0.5</v>
      </c>
      <c r="O10002">
        <v>1.0960000000000001</v>
      </c>
      <c r="R10002">
        <v>0.67749999999999999</v>
      </c>
    </row>
    <row r="10003" spans="1:18">
      <c r="A10003" t="s">
        <v>2083</v>
      </c>
      <c r="B10003" t="s">
        <v>2082</v>
      </c>
      <c r="D10003">
        <v>2021</v>
      </c>
      <c r="E10003" t="s">
        <v>510</v>
      </c>
      <c r="F10003" t="s">
        <v>2301</v>
      </c>
      <c r="G10003">
        <v>-33.144832999999998</v>
      </c>
      <c r="H10003">
        <v>137.85891699999999</v>
      </c>
      <c r="I10003" t="s">
        <v>2332</v>
      </c>
      <c r="J10003" t="s">
        <v>2081</v>
      </c>
      <c r="K10003">
        <v>13</v>
      </c>
      <c r="L10003">
        <v>13.5</v>
      </c>
      <c r="N10003">
        <v>0.5</v>
      </c>
      <c r="O10003">
        <v>1.2425999999999999</v>
      </c>
      <c r="R10003">
        <v>0.67749999999999999</v>
      </c>
    </row>
    <row r="10004" spans="1:18">
      <c r="A10004" t="s">
        <v>2083</v>
      </c>
      <c r="B10004" t="s">
        <v>2082</v>
      </c>
      <c r="D10004">
        <v>2021</v>
      </c>
      <c r="E10004" t="s">
        <v>510</v>
      </c>
      <c r="F10004" t="s">
        <v>2301</v>
      </c>
      <c r="G10004">
        <v>-33.144832999999998</v>
      </c>
      <c r="H10004">
        <v>137.85891699999999</v>
      </c>
      <c r="I10004" t="s">
        <v>2332</v>
      </c>
      <c r="J10004" t="s">
        <v>2081</v>
      </c>
      <c r="K10004">
        <v>13.5</v>
      </c>
      <c r="L10004">
        <v>14</v>
      </c>
      <c r="N10004">
        <v>0.5</v>
      </c>
      <c r="O10004">
        <v>0.90210000000000001</v>
      </c>
      <c r="R10004">
        <v>0.67749999999999999</v>
      </c>
    </row>
    <row r="10005" spans="1:18">
      <c r="A10005" t="s">
        <v>2083</v>
      </c>
      <c r="B10005" t="s">
        <v>2082</v>
      </c>
      <c r="D10005">
        <v>2021</v>
      </c>
      <c r="E10005" t="s">
        <v>510</v>
      </c>
      <c r="F10005" t="s">
        <v>2301</v>
      </c>
      <c r="G10005">
        <v>-33.144832999999998</v>
      </c>
      <c r="H10005">
        <v>137.85891699999999</v>
      </c>
      <c r="I10005" t="s">
        <v>2332</v>
      </c>
      <c r="J10005" t="s">
        <v>2081</v>
      </c>
      <c r="K10005">
        <v>14</v>
      </c>
      <c r="L10005">
        <v>14.5</v>
      </c>
      <c r="N10005">
        <v>0.5</v>
      </c>
      <c r="O10005">
        <v>1.0931999999999999</v>
      </c>
      <c r="R10005">
        <v>0.67749999999999999</v>
      </c>
    </row>
    <row r="10006" spans="1:18">
      <c r="A10006" t="s">
        <v>2083</v>
      </c>
      <c r="B10006" t="s">
        <v>2082</v>
      </c>
      <c r="D10006">
        <v>2021</v>
      </c>
      <c r="E10006" t="s">
        <v>510</v>
      </c>
      <c r="F10006" t="s">
        <v>2301</v>
      </c>
      <c r="G10006">
        <v>-33.144832999999998</v>
      </c>
      <c r="H10006">
        <v>137.85891699999999</v>
      </c>
      <c r="I10006" t="s">
        <v>2332</v>
      </c>
      <c r="J10006" t="s">
        <v>2081</v>
      </c>
      <c r="K10006">
        <v>14.5</v>
      </c>
      <c r="L10006">
        <v>15</v>
      </c>
      <c r="N10006">
        <v>0.5</v>
      </c>
      <c r="O10006">
        <v>0.80189999999999995</v>
      </c>
      <c r="R10006">
        <v>0.67749999999999999</v>
      </c>
    </row>
    <row r="10007" spans="1:18">
      <c r="A10007" t="s">
        <v>2083</v>
      </c>
      <c r="B10007" t="s">
        <v>2082</v>
      </c>
      <c r="D10007">
        <v>2021</v>
      </c>
      <c r="E10007" t="s">
        <v>510</v>
      </c>
      <c r="F10007" t="s">
        <v>2301</v>
      </c>
      <c r="G10007">
        <v>-33.144832999999998</v>
      </c>
      <c r="H10007">
        <v>137.85891699999999</v>
      </c>
      <c r="I10007" t="s">
        <v>2332</v>
      </c>
      <c r="J10007" t="s">
        <v>2081</v>
      </c>
      <c r="K10007">
        <v>15</v>
      </c>
      <c r="L10007">
        <v>15.5</v>
      </c>
      <c r="N10007">
        <v>0.5</v>
      </c>
      <c r="O10007">
        <v>0.95579999999999998</v>
      </c>
      <c r="R10007">
        <v>0.67749999999999999</v>
      </c>
    </row>
    <row r="10008" spans="1:18">
      <c r="A10008" t="s">
        <v>2083</v>
      </c>
      <c r="B10008" t="s">
        <v>2082</v>
      </c>
      <c r="D10008">
        <v>2021</v>
      </c>
      <c r="E10008" t="s">
        <v>510</v>
      </c>
      <c r="F10008" t="s">
        <v>2301</v>
      </c>
      <c r="G10008">
        <v>-33.144832999999998</v>
      </c>
      <c r="H10008">
        <v>137.85891699999999</v>
      </c>
      <c r="I10008" t="s">
        <v>2332</v>
      </c>
      <c r="J10008" t="s">
        <v>2081</v>
      </c>
      <c r="K10008">
        <v>15.5</v>
      </c>
      <c r="L10008">
        <v>16</v>
      </c>
      <c r="N10008">
        <v>0.5</v>
      </c>
      <c r="O10008">
        <v>0.89390000000000003</v>
      </c>
      <c r="R10008">
        <v>0.67749999999999999</v>
      </c>
    </row>
    <row r="10009" spans="1:18">
      <c r="A10009" t="s">
        <v>2083</v>
      </c>
      <c r="B10009" t="s">
        <v>2082</v>
      </c>
      <c r="D10009">
        <v>2021</v>
      </c>
      <c r="E10009" t="s">
        <v>510</v>
      </c>
      <c r="F10009" t="s">
        <v>2301</v>
      </c>
      <c r="G10009">
        <v>-33.144832999999998</v>
      </c>
      <c r="H10009">
        <v>137.85891699999999</v>
      </c>
      <c r="I10009" t="s">
        <v>2332</v>
      </c>
      <c r="J10009" t="s">
        <v>2081</v>
      </c>
      <c r="K10009">
        <v>16</v>
      </c>
      <c r="L10009">
        <v>16.5</v>
      </c>
      <c r="N10009">
        <v>0.5</v>
      </c>
      <c r="O10009">
        <v>0.79759999999999998</v>
      </c>
      <c r="R10009">
        <v>0.67749999999999999</v>
      </c>
    </row>
    <row r="10010" spans="1:18">
      <c r="A10010" t="s">
        <v>2083</v>
      </c>
      <c r="B10010" t="s">
        <v>2082</v>
      </c>
      <c r="D10010">
        <v>2021</v>
      </c>
      <c r="E10010" t="s">
        <v>510</v>
      </c>
      <c r="F10010" t="s">
        <v>2301</v>
      </c>
      <c r="G10010">
        <v>-33.144832999999998</v>
      </c>
      <c r="H10010">
        <v>137.85891699999999</v>
      </c>
      <c r="I10010" t="s">
        <v>2332</v>
      </c>
      <c r="J10010" t="s">
        <v>2081</v>
      </c>
      <c r="K10010">
        <v>16.5</v>
      </c>
      <c r="L10010">
        <v>17</v>
      </c>
      <c r="N10010">
        <v>0.5</v>
      </c>
      <c r="O10010">
        <v>0.72130000000000005</v>
      </c>
      <c r="R10010">
        <v>0.7056</v>
      </c>
    </row>
    <row r="10011" spans="1:18">
      <c r="A10011" t="s">
        <v>2083</v>
      </c>
      <c r="B10011" t="s">
        <v>2082</v>
      </c>
      <c r="D10011">
        <v>2021</v>
      </c>
      <c r="E10011" t="s">
        <v>510</v>
      </c>
      <c r="F10011" t="s">
        <v>2301</v>
      </c>
      <c r="G10011">
        <v>-33.144832999999998</v>
      </c>
      <c r="H10011">
        <v>137.85891699999999</v>
      </c>
      <c r="I10011" t="s">
        <v>2332</v>
      </c>
      <c r="J10011" t="s">
        <v>2081</v>
      </c>
      <c r="K10011">
        <v>17</v>
      </c>
      <c r="L10011">
        <v>17.5</v>
      </c>
      <c r="N10011">
        <v>0.5</v>
      </c>
      <c r="O10011">
        <v>1.0383</v>
      </c>
      <c r="R10011">
        <v>0.62290000000000001</v>
      </c>
    </row>
    <row r="10012" spans="1:18">
      <c r="A10012" t="s">
        <v>2083</v>
      </c>
      <c r="B10012" t="s">
        <v>2082</v>
      </c>
      <c r="D10012">
        <v>2021</v>
      </c>
      <c r="E10012" t="s">
        <v>510</v>
      </c>
      <c r="F10012" t="s">
        <v>2301</v>
      </c>
      <c r="G10012">
        <v>-33.144832999999998</v>
      </c>
      <c r="H10012">
        <v>137.85891699999999</v>
      </c>
      <c r="I10012" t="s">
        <v>2332</v>
      </c>
      <c r="J10012" t="s">
        <v>2081</v>
      </c>
      <c r="K10012">
        <v>17.5</v>
      </c>
      <c r="L10012">
        <v>18</v>
      </c>
      <c r="N10012">
        <v>0.5</v>
      </c>
      <c r="O10012">
        <v>0.64890000000000003</v>
      </c>
      <c r="R10012">
        <v>0.62290000000000001</v>
      </c>
    </row>
    <row r="10013" spans="1:18">
      <c r="A10013" t="s">
        <v>2083</v>
      </c>
      <c r="B10013" t="s">
        <v>2082</v>
      </c>
      <c r="D10013">
        <v>2021</v>
      </c>
      <c r="E10013" t="s">
        <v>510</v>
      </c>
      <c r="F10013" t="s">
        <v>2301</v>
      </c>
      <c r="G10013">
        <v>-33.144832999999998</v>
      </c>
      <c r="H10013">
        <v>137.85891699999999</v>
      </c>
      <c r="I10013" t="s">
        <v>2332</v>
      </c>
      <c r="J10013" t="s">
        <v>2081</v>
      </c>
      <c r="K10013">
        <v>18</v>
      </c>
      <c r="L10013">
        <v>18.5</v>
      </c>
      <c r="N10013">
        <v>0.5</v>
      </c>
      <c r="O10013">
        <v>0.67369999999999997</v>
      </c>
      <c r="R10013">
        <v>0.62290000000000001</v>
      </c>
    </row>
    <row r="10014" spans="1:18">
      <c r="A10014" t="s">
        <v>2083</v>
      </c>
      <c r="B10014" t="s">
        <v>2082</v>
      </c>
      <c r="D10014">
        <v>2021</v>
      </c>
      <c r="E10014" t="s">
        <v>510</v>
      </c>
      <c r="F10014" t="s">
        <v>2301</v>
      </c>
      <c r="G10014">
        <v>-33.144832999999998</v>
      </c>
      <c r="H10014">
        <v>137.85891699999999</v>
      </c>
      <c r="I10014" t="s">
        <v>2332</v>
      </c>
      <c r="J10014" t="s">
        <v>2081</v>
      </c>
      <c r="K10014">
        <v>18.5</v>
      </c>
      <c r="L10014">
        <v>19</v>
      </c>
      <c r="N10014">
        <v>0.5</v>
      </c>
      <c r="O10014">
        <v>0.88070000000000004</v>
      </c>
      <c r="R10014">
        <v>0.62290000000000001</v>
      </c>
    </row>
    <row r="10015" spans="1:18">
      <c r="A10015" t="s">
        <v>2083</v>
      </c>
      <c r="B10015" t="s">
        <v>2082</v>
      </c>
      <c r="D10015">
        <v>2021</v>
      </c>
      <c r="E10015" t="s">
        <v>510</v>
      </c>
      <c r="F10015" t="s">
        <v>2301</v>
      </c>
      <c r="G10015">
        <v>-33.144832999999998</v>
      </c>
      <c r="H10015">
        <v>137.85891699999999</v>
      </c>
      <c r="I10015" t="s">
        <v>2332</v>
      </c>
      <c r="J10015" t="s">
        <v>2081</v>
      </c>
      <c r="K10015">
        <v>19</v>
      </c>
      <c r="L10015">
        <v>19.5</v>
      </c>
      <c r="N10015">
        <v>0.5</v>
      </c>
      <c r="O10015">
        <v>0.83209999999999995</v>
      </c>
      <c r="R10015">
        <v>0.62290000000000001</v>
      </c>
    </row>
    <row r="10016" spans="1:18">
      <c r="A10016" t="s">
        <v>2083</v>
      </c>
      <c r="B10016" t="s">
        <v>2082</v>
      </c>
      <c r="D10016">
        <v>2021</v>
      </c>
      <c r="E10016" t="s">
        <v>510</v>
      </c>
      <c r="F10016" t="s">
        <v>2301</v>
      </c>
      <c r="G10016">
        <v>-33.144832999999998</v>
      </c>
      <c r="H10016">
        <v>137.85891699999999</v>
      </c>
      <c r="I10016" t="s">
        <v>2332</v>
      </c>
      <c r="J10016" t="s">
        <v>2081</v>
      </c>
      <c r="K10016">
        <v>19.5</v>
      </c>
      <c r="L10016">
        <v>20</v>
      </c>
      <c r="N10016">
        <v>0.5</v>
      </c>
      <c r="O10016">
        <v>0.96230000000000004</v>
      </c>
      <c r="R10016">
        <v>0.62290000000000001</v>
      </c>
    </row>
    <row r="10017" spans="1:26">
      <c r="A10017" t="s">
        <v>2083</v>
      </c>
      <c r="B10017" t="s">
        <v>2082</v>
      </c>
      <c r="D10017">
        <v>2021</v>
      </c>
      <c r="E10017" t="s">
        <v>510</v>
      </c>
      <c r="F10017" t="s">
        <v>2301</v>
      </c>
      <c r="G10017">
        <v>-33.144832999999998</v>
      </c>
      <c r="H10017">
        <v>137.85891699999999</v>
      </c>
      <c r="I10017" t="s">
        <v>2332</v>
      </c>
      <c r="J10017" t="s">
        <v>2081</v>
      </c>
      <c r="K10017">
        <v>20</v>
      </c>
      <c r="L10017">
        <v>21</v>
      </c>
      <c r="N10017">
        <v>1</v>
      </c>
      <c r="O10017">
        <v>0.63519999999999999</v>
      </c>
      <c r="R10017">
        <v>0.5403</v>
      </c>
    </row>
    <row r="10018" spans="1:26">
      <c r="A10018" t="s">
        <v>2083</v>
      </c>
      <c r="B10018" t="s">
        <v>2082</v>
      </c>
      <c r="D10018">
        <v>2021</v>
      </c>
      <c r="E10018" t="s">
        <v>510</v>
      </c>
      <c r="F10018" t="s">
        <v>2301</v>
      </c>
      <c r="G10018">
        <v>-33.144832999999998</v>
      </c>
      <c r="H10018">
        <v>137.85891699999999</v>
      </c>
      <c r="I10018" t="s">
        <v>2332</v>
      </c>
      <c r="J10018" t="s">
        <v>2081</v>
      </c>
      <c r="K10018">
        <v>21</v>
      </c>
      <c r="L10018">
        <v>24</v>
      </c>
      <c r="N10018">
        <v>3</v>
      </c>
      <c r="O10018">
        <v>0.50109999999999999</v>
      </c>
    </row>
    <row r="10019" spans="1:26">
      <c r="A10019" t="s">
        <v>1490</v>
      </c>
      <c r="B10019" t="s">
        <v>1489</v>
      </c>
      <c r="C10019" t="s">
        <v>2031</v>
      </c>
      <c r="E10019" t="s">
        <v>491</v>
      </c>
      <c r="G10019">
        <v>25.024767440000002</v>
      </c>
      <c r="H10019">
        <v>-80.680973739999999</v>
      </c>
      <c r="I10019" t="s">
        <v>146</v>
      </c>
      <c r="J10019">
        <v>1</v>
      </c>
      <c r="K10019">
        <f t="shared" ref="K10019:K10082" si="0">M10019-(N10019/2)</f>
        <v>0</v>
      </c>
      <c r="L10019">
        <f t="shared" ref="L10019:L10082" si="1">M10019+(N10019/2)</f>
        <v>2</v>
      </c>
      <c r="M10019">
        <v>1</v>
      </c>
      <c r="N10019">
        <v>2</v>
      </c>
      <c r="O10019">
        <v>0.8538</v>
      </c>
      <c r="Q10019">
        <v>64.593000000000004</v>
      </c>
      <c r="R10019">
        <v>3.0053999999999998</v>
      </c>
      <c r="S10019">
        <v>9.6300000000000008</v>
      </c>
      <c r="T10019">
        <v>16.444199999999999</v>
      </c>
      <c r="U10019">
        <v>5.1321000000000003</v>
      </c>
      <c r="V10019">
        <v>21.58</v>
      </c>
      <c r="W10019">
        <v>0.80300000000000005</v>
      </c>
      <c r="Y10019">
        <v>3.2363</v>
      </c>
      <c r="Z10019">
        <v>9.8510000000000009</v>
      </c>
    </row>
    <row r="10020" spans="1:26">
      <c r="A10020" t="s">
        <v>1490</v>
      </c>
      <c r="B10020" t="s">
        <v>1489</v>
      </c>
      <c r="J10020">
        <v>1</v>
      </c>
      <c r="K10020">
        <f t="shared" si="0"/>
        <v>2</v>
      </c>
      <c r="L10020">
        <f t="shared" si="1"/>
        <v>4</v>
      </c>
      <c r="M10020">
        <v>3</v>
      </c>
      <c r="N10020">
        <v>2</v>
      </c>
      <c r="O10020">
        <v>0.63980000000000004</v>
      </c>
      <c r="Q10020">
        <v>49.420999999999999</v>
      </c>
      <c r="R10020">
        <v>2.9998999999999998</v>
      </c>
      <c r="S10020">
        <v>9.5401000000000007</v>
      </c>
      <c r="T10020">
        <v>12.2081</v>
      </c>
      <c r="U10020">
        <v>3.8388</v>
      </c>
      <c r="V10020">
        <v>16.05</v>
      </c>
    </row>
    <row r="10021" spans="1:26">
      <c r="A10021" t="s">
        <v>1490</v>
      </c>
      <c r="B10021" t="s">
        <v>1489</v>
      </c>
      <c r="J10021">
        <v>1</v>
      </c>
      <c r="K10021">
        <f t="shared" si="0"/>
        <v>4</v>
      </c>
      <c r="L10021">
        <f t="shared" si="1"/>
        <v>6</v>
      </c>
      <c r="M10021">
        <v>5</v>
      </c>
      <c r="N10021">
        <v>2</v>
      </c>
      <c r="O10021">
        <v>0.77470000000000006</v>
      </c>
      <c r="Q10021">
        <v>51.889000000000003</v>
      </c>
      <c r="R10021">
        <v>2.8151999999999999</v>
      </c>
      <c r="S10021">
        <v>9.8506999999999998</v>
      </c>
      <c r="T10021">
        <v>15.262</v>
      </c>
      <c r="U10021">
        <v>4.3616999999999999</v>
      </c>
      <c r="V10021">
        <v>19.62</v>
      </c>
    </row>
    <row r="10022" spans="1:26">
      <c r="A10022" t="s">
        <v>1490</v>
      </c>
      <c r="B10022" t="s">
        <v>1489</v>
      </c>
      <c r="J10022">
        <v>1</v>
      </c>
      <c r="K10022">
        <f t="shared" si="0"/>
        <v>6</v>
      </c>
      <c r="L10022">
        <f t="shared" si="1"/>
        <v>8</v>
      </c>
      <c r="M10022">
        <v>7</v>
      </c>
      <c r="N10022">
        <v>2</v>
      </c>
      <c r="O10022">
        <v>1.0044999999999999</v>
      </c>
      <c r="Q10022">
        <v>69.557000000000002</v>
      </c>
      <c r="R10022">
        <v>2.8157999999999999</v>
      </c>
      <c r="S10022">
        <v>9.8178999999999998</v>
      </c>
      <c r="T10022">
        <v>19.7242</v>
      </c>
      <c r="U10022">
        <v>5.6569000000000003</v>
      </c>
      <c r="V10022">
        <v>25.38</v>
      </c>
    </row>
    <row r="10023" spans="1:26">
      <c r="A10023" t="s">
        <v>1490</v>
      </c>
      <c r="B10023" t="s">
        <v>1489</v>
      </c>
      <c r="J10023">
        <v>1</v>
      </c>
      <c r="K10023">
        <f t="shared" si="0"/>
        <v>8</v>
      </c>
      <c r="L10023">
        <f t="shared" si="1"/>
        <v>10</v>
      </c>
      <c r="M10023">
        <v>9</v>
      </c>
      <c r="N10023">
        <v>2</v>
      </c>
      <c r="O10023">
        <v>0.60370000000000001</v>
      </c>
      <c r="Q10023">
        <v>36.404000000000003</v>
      </c>
      <c r="R10023">
        <v>2.5750999999999999</v>
      </c>
      <c r="S10023">
        <v>9.9549000000000003</v>
      </c>
      <c r="T10023">
        <v>12.0189</v>
      </c>
      <c r="U10023">
        <v>3.109</v>
      </c>
      <c r="V10023">
        <v>15.13</v>
      </c>
    </row>
    <row r="10024" spans="1:26">
      <c r="A10024" t="s">
        <v>1490</v>
      </c>
      <c r="B10024" t="s">
        <v>1489</v>
      </c>
      <c r="J10024">
        <v>1</v>
      </c>
      <c r="K10024">
        <f t="shared" si="0"/>
        <v>10</v>
      </c>
      <c r="L10024">
        <f t="shared" si="1"/>
        <v>12</v>
      </c>
      <c r="M10024">
        <v>11</v>
      </c>
      <c r="N10024">
        <v>2</v>
      </c>
      <c r="O10024">
        <v>0.68730000000000002</v>
      </c>
      <c r="Q10024">
        <v>48.53</v>
      </c>
      <c r="R10024">
        <v>2.5907</v>
      </c>
      <c r="S10024">
        <v>9.7973999999999997</v>
      </c>
      <c r="T10024">
        <v>13.4681</v>
      </c>
      <c r="U10024">
        <v>3.5613999999999999</v>
      </c>
      <c r="V10024">
        <v>17.03</v>
      </c>
    </row>
    <row r="10025" spans="1:26">
      <c r="A10025" t="s">
        <v>1490</v>
      </c>
      <c r="B10025" t="s">
        <v>1489</v>
      </c>
      <c r="J10025">
        <v>1</v>
      </c>
      <c r="K10025">
        <f t="shared" si="0"/>
        <v>12</v>
      </c>
      <c r="L10025">
        <f t="shared" si="1"/>
        <v>14</v>
      </c>
      <c r="M10025">
        <v>13</v>
      </c>
      <c r="N10025">
        <v>2</v>
      </c>
      <c r="O10025">
        <v>0.63080000000000003</v>
      </c>
      <c r="Q10025">
        <v>35.152999999999999</v>
      </c>
      <c r="R10025">
        <v>2.4710999999999999</v>
      </c>
      <c r="S10025">
        <v>10.1235</v>
      </c>
      <c r="T10025">
        <v>12.772500000000001</v>
      </c>
      <c r="U10025">
        <v>3.1177000000000001</v>
      </c>
      <c r="V10025">
        <v>15.89</v>
      </c>
    </row>
    <row r="10026" spans="1:26">
      <c r="A10026" t="s">
        <v>1490</v>
      </c>
      <c r="B10026" t="s">
        <v>1489</v>
      </c>
      <c r="J10026">
        <v>1</v>
      </c>
      <c r="K10026">
        <f t="shared" si="0"/>
        <v>14</v>
      </c>
      <c r="L10026">
        <f t="shared" si="1"/>
        <v>16</v>
      </c>
      <c r="M10026">
        <v>15</v>
      </c>
      <c r="N10026">
        <v>2</v>
      </c>
      <c r="O10026">
        <v>0.71250000000000002</v>
      </c>
      <c r="Q10026">
        <v>49.161000000000001</v>
      </c>
      <c r="R10026">
        <v>2.6425999999999998</v>
      </c>
      <c r="S10026">
        <v>9.8195999999999994</v>
      </c>
      <c r="T10026">
        <v>13.992900000000001</v>
      </c>
      <c r="U10026">
        <v>3.7656999999999998</v>
      </c>
      <c r="V10026">
        <v>17.760000000000002</v>
      </c>
    </row>
    <row r="10027" spans="1:26">
      <c r="A10027" t="s">
        <v>1490</v>
      </c>
      <c r="B10027" t="s">
        <v>1489</v>
      </c>
      <c r="J10027">
        <v>1</v>
      </c>
      <c r="K10027">
        <f t="shared" si="0"/>
        <v>16</v>
      </c>
      <c r="L10027">
        <f t="shared" si="1"/>
        <v>18</v>
      </c>
      <c r="M10027">
        <v>17</v>
      </c>
      <c r="N10027">
        <v>2</v>
      </c>
      <c r="O10027">
        <v>0.71319999999999995</v>
      </c>
      <c r="Q10027">
        <v>43.357999999999997</v>
      </c>
      <c r="R10027">
        <v>2.4491000000000001</v>
      </c>
      <c r="S10027">
        <v>10.0646</v>
      </c>
      <c r="T10027">
        <v>14.355499999999999</v>
      </c>
      <c r="U10027">
        <v>3.4931999999999999</v>
      </c>
      <c r="V10027">
        <v>17.850000000000001</v>
      </c>
    </row>
    <row r="10028" spans="1:26">
      <c r="A10028" t="s">
        <v>1490</v>
      </c>
      <c r="B10028" t="s">
        <v>1489</v>
      </c>
      <c r="J10028">
        <v>1</v>
      </c>
      <c r="K10028">
        <f t="shared" si="0"/>
        <v>18</v>
      </c>
      <c r="L10028">
        <f t="shared" si="1"/>
        <v>20</v>
      </c>
      <c r="M10028">
        <v>19</v>
      </c>
      <c r="N10028">
        <v>2</v>
      </c>
      <c r="O10028">
        <v>0.70650000000000002</v>
      </c>
      <c r="Q10028">
        <v>43.737000000000002</v>
      </c>
      <c r="R10028">
        <v>2.4832000000000001</v>
      </c>
      <c r="S10028">
        <v>10.0411</v>
      </c>
      <c r="T10028">
        <v>14.1881</v>
      </c>
      <c r="U10028">
        <v>3.5087000000000002</v>
      </c>
      <c r="V10028">
        <v>17.7</v>
      </c>
    </row>
    <row r="10029" spans="1:26">
      <c r="A10029" t="s">
        <v>1490</v>
      </c>
      <c r="B10029" t="s">
        <v>1489</v>
      </c>
      <c r="J10029">
        <v>1</v>
      </c>
      <c r="K10029">
        <f t="shared" si="0"/>
        <v>20</v>
      </c>
      <c r="L10029">
        <f t="shared" si="1"/>
        <v>22</v>
      </c>
      <c r="M10029">
        <v>21</v>
      </c>
      <c r="N10029">
        <v>2</v>
      </c>
      <c r="O10029">
        <v>0.65349999999999997</v>
      </c>
      <c r="Q10029">
        <v>39.243000000000002</v>
      </c>
      <c r="R10029">
        <v>2.4432</v>
      </c>
      <c r="S10029">
        <v>10.0982</v>
      </c>
      <c r="T10029">
        <v>13.1983</v>
      </c>
      <c r="U10029">
        <v>3.1932999999999998</v>
      </c>
      <c r="V10029">
        <v>16.39</v>
      </c>
    </row>
    <row r="10030" spans="1:26">
      <c r="A10030" t="s">
        <v>1490</v>
      </c>
      <c r="B10030" t="s">
        <v>1489</v>
      </c>
      <c r="J10030">
        <v>1</v>
      </c>
      <c r="K10030">
        <f t="shared" si="0"/>
        <v>22</v>
      </c>
      <c r="L10030">
        <f t="shared" si="1"/>
        <v>24</v>
      </c>
      <c r="M10030">
        <v>23</v>
      </c>
      <c r="N10030">
        <v>2</v>
      </c>
      <c r="O10030">
        <v>0.7752</v>
      </c>
      <c r="Q10030">
        <v>50.914000000000001</v>
      </c>
      <c r="R10030">
        <v>2.5975000000000001</v>
      </c>
      <c r="S10030">
        <v>9.9311000000000007</v>
      </c>
      <c r="T10030">
        <v>15.396599999999999</v>
      </c>
      <c r="U10030">
        <v>4.0270000000000001</v>
      </c>
      <c r="V10030">
        <v>19.420000000000002</v>
      </c>
    </row>
    <row r="10031" spans="1:26">
      <c r="A10031" t="s">
        <v>1490</v>
      </c>
      <c r="B10031" t="s">
        <v>1489</v>
      </c>
      <c r="J10031">
        <v>1</v>
      </c>
      <c r="K10031">
        <f t="shared" si="0"/>
        <v>24</v>
      </c>
      <c r="L10031">
        <f t="shared" si="1"/>
        <v>26</v>
      </c>
      <c r="M10031">
        <v>25</v>
      </c>
      <c r="N10031">
        <v>2</v>
      </c>
      <c r="O10031">
        <v>0.75819999999999999</v>
      </c>
      <c r="Q10031">
        <v>50.615000000000002</v>
      </c>
      <c r="R10031">
        <v>2.5464000000000002</v>
      </c>
      <c r="S10031">
        <v>9.9276</v>
      </c>
      <c r="T10031">
        <v>15.053599999999999</v>
      </c>
      <c r="U10031">
        <v>3.8612000000000002</v>
      </c>
      <c r="V10031">
        <v>18.91</v>
      </c>
    </row>
    <row r="10032" spans="1:26">
      <c r="A10032" t="s">
        <v>1490</v>
      </c>
      <c r="B10032" t="s">
        <v>1489</v>
      </c>
      <c r="J10032">
        <v>1</v>
      </c>
      <c r="K10032">
        <f t="shared" si="0"/>
        <v>26</v>
      </c>
      <c r="L10032">
        <f t="shared" si="1"/>
        <v>28</v>
      </c>
      <c r="M10032">
        <v>27</v>
      </c>
      <c r="N10032">
        <v>2</v>
      </c>
      <c r="O10032">
        <v>0.72870000000000001</v>
      </c>
      <c r="Q10032">
        <v>40.052</v>
      </c>
      <c r="R10032">
        <v>2.1760999999999999</v>
      </c>
      <c r="S10032">
        <v>10.1973</v>
      </c>
      <c r="T10032">
        <v>14.860900000000001</v>
      </c>
      <c r="U10032">
        <v>3.1711999999999998</v>
      </c>
      <c r="V10032">
        <v>18.03</v>
      </c>
    </row>
    <row r="10033" spans="1:22">
      <c r="A10033" t="s">
        <v>1490</v>
      </c>
      <c r="B10033" t="s">
        <v>1489</v>
      </c>
      <c r="J10033">
        <v>1</v>
      </c>
      <c r="K10033">
        <f t="shared" si="0"/>
        <v>28</v>
      </c>
      <c r="L10033">
        <f t="shared" si="1"/>
        <v>30</v>
      </c>
      <c r="M10033">
        <v>29</v>
      </c>
      <c r="N10033">
        <v>2</v>
      </c>
      <c r="O10033">
        <v>0.58330000000000004</v>
      </c>
      <c r="Q10033">
        <v>38.335999999999999</v>
      </c>
      <c r="R10033">
        <v>2.8589000000000002</v>
      </c>
      <c r="S10033">
        <v>9.8531999999999993</v>
      </c>
      <c r="T10033">
        <v>11.4954</v>
      </c>
      <c r="U10033">
        <v>3.3353999999999999</v>
      </c>
      <c r="V10033">
        <v>14.83</v>
      </c>
    </row>
    <row r="10034" spans="1:22">
      <c r="A10034" t="s">
        <v>1490</v>
      </c>
      <c r="B10034" t="s">
        <v>1489</v>
      </c>
      <c r="J10034">
        <v>1</v>
      </c>
      <c r="K10034">
        <f t="shared" si="0"/>
        <v>30</v>
      </c>
      <c r="L10034">
        <f t="shared" si="1"/>
        <v>32</v>
      </c>
      <c r="M10034">
        <v>31</v>
      </c>
      <c r="N10034">
        <v>2</v>
      </c>
      <c r="O10034">
        <v>0.48199999999999998</v>
      </c>
      <c r="Q10034">
        <v>31.824999999999999</v>
      </c>
      <c r="R10034">
        <v>2.6806000000000001</v>
      </c>
      <c r="S10034">
        <v>9.8653999999999993</v>
      </c>
      <c r="T10034">
        <v>9.5101999999999993</v>
      </c>
      <c r="U10034">
        <v>2.5840999999999998</v>
      </c>
      <c r="V10034">
        <v>12.09</v>
      </c>
    </row>
    <row r="10035" spans="1:22">
      <c r="A10035" t="s">
        <v>1490</v>
      </c>
      <c r="B10035" t="s">
        <v>1489</v>
      </c>
      <c r="J10035">
        <v>1</v>
      </c>
      <c r="K10035">
        <f t="shared" si="0"/>
        <v>32</v>
      </c>
      <c r="L10035">
        <f t="shared" si="1"/>
        <v>34</v>
      </c>
      <c r="M10035">
        <v>33</v>
      </c>
      <c r="N10035">
        <v>2</v>
      </c>
      <c r="O10035">
        <v>0.75949999999999995</v>
      </c>
      <c r="Q10035">
        <v>50.792999999999999</v>
      </c>
      <c r="R10035">
        <v>2.5314999999999999</v>
      </c>
      <c r="S10035">
        <v>9.9293999999999993</v>
      </c>
      <c r="T10035">
        <v>15.082700000000001</v>
      </c>
      <c r="U10035">
        <v>3.8454000000000002</v>
      </c>
      <c r="V10035">
        <v>18.93</v>
      </c>
    </row>
    <row r="10036" spans="1:22">
      <c r="A10036" t="s">
        <v>1490</v>
      </c>
      <c r="B10036" t="s">
        <v>1489</v>
      </c>
      <c r="J10036">
        <v>1</v>
      </c>
      <c r="K10036">
        <f t="shared" si="0"/>
        <v>34</v>
      </c>
      <c r="L10036">
        <f t="shared" si="1"/>
        <v>36</v>
      </c>
      <c r="M10036">
        <v>35</v>
      </c>
      <c r="N10036">
        <v>2</v>
      </c>
      <c r="O10036">
        <v>0.82350000000000001</v>
      </c>
      <c r="Q10036">
        <v>45.377000000000002</v>
      </c>
      <c r="R10036">
        <v>2.3073999999999999</v>
      </c>
      <c r="S10036">
        <v>10.1721</v>
      </c>
      <c r="T10036">
        <v>16.753499999999999</v>
      </c>
      <c r="U10036">
        <v>3.8003</v>
      </c>
      <c r="V10036">
        <v>20.55</v>
      </c>
    </row>
    <row r="10037" spans="1:22">
      <c r="A10037" t="s">
        <v>1490</v>
      </c>
      <c r="B10037" t="s">
        <v>1489</v>
      </c>
      <c r="J10037">
        <v>1</v>
      </c>
      <c r="K10037">
        <f t="shared" si="0"/>
        <v>36</v>
      </c>
      <c r="L10037">
        <f t="shared" si="1"/>
        <v>38</v>
      </c>
      <c r="M10037">
        <v>37</v>
      </c>
      <c r="N10037">
        <v>2</v>
      </c>
      <c r="O10037">
        <v>0.80320000000000003</v>
      </c>
      <c r="Q10037">
        <v>45.118000000000002</v>
      </c>
      <c r="R10037">
        <v>2.3056000000000001</v>
      </c>
      <c r="S10037">
        <v>10.1205</v>
      </c>
      <c r="T10037">
        <v>16.256799999999998</v>
      </c>
      <c r="U10037">
        <v>3.7035</v>
      </c>
      <c r="V10037">
        <v>19.96</v>
      </c>
    </row>
    <row r="10038" spans="1:22">
      <c r="A10038" t="s">
        <v>1490</v>
      </c>
      <c r="B10038" t="s">
        <v>1489</v>
      </c>
      <c r="J10038">
        <v>1</v>
      </c>
      <c r="K10038">
        <f t="shared" si="0"/>
        <v>38</v>
      </c>
      <c r="L10038">
        <f t="shared" si="1"/>
        <v>40</v>
      </c>
      <c r="M10038">
        <v>39</v>
      </c>
      <c r="N10038">
        <v>2</v>
      </c>
      <c r="O10038">
        <v>0.70179999999999998</v>
      </c>
      <c r="Q10038">
        <v>40.098999999999997</v>
      </c>
      <c r="R10038">
        <v>2.3069000000000002</v>
      </c>
      <c r="S10038">
        <v>10.084099999999999</v>
      </c>
      <c r="T10038">
        <v>14.1547</v>
      </c>
      <c r="U10038">
        <v>3.2381000000000002</v>
      </c>
      <c r="V10038">
        <v>17.39</v>
      </c>
    </row>
    <row r="10039" spans="1:22">
      <c r="A10039" t="s">
        <v>1490</v>
      </c>
      <c r="B10039" t="s">
        <v>1489</v>
      </c>
      <c r="J10039">
        <v>1</v>
      </c>
      <c r="K10039">
        <f t="shared" si="0"/>
        <v>40</v>
      </c>
      <c r="L10039">
        <f t="shared" si="1"/>
        <v>42</v>
      </c>
      <c r="M10039">
        <v>41</v>
      </c>
      <c r="N10039">
        <v>2</v>
      </c>
      <c r="O10039">
        <v>0.67220000000000002</v>
      </c>
      <c r="Q10039">
        <v>39.097999999999999</v>
      </c>
      <c r="R10039">
        <v>2.2042999999999999</v>
      </c>
      <c r="S10039">
        <v>10.139099999999999</v>
      </c>
      <c r="T10039">
        <v>13.6304</v>
      </c>
      <c r="U10039">
        <v>2.9632999999999998</v>
      </c>
      <c r="V10039">
        <v>16.59</v>
      </c>
    </row>
    <row r="10040" spans="1:22">
      <c r="A10040" t="s">
        <v>1490</v>
      </c>
      <c r="B10040" t="s">
        <v>1489</v>
      </c>
      <c r="J10040">
        <v>1</v>
      </c>
      <c r="K10040">
        <f t="shared" si="0"/>
        <v>42</v>
      </c>
      <c r="L10040">
        <f t="shared" si="1"/>
        <v>44</v>
      </c>
      <c r="M10040">
        <v>43</v>
      </c>
      <c r="N10040">
        <v>2</v>
      </c>
      <c r="O10040">
        <v>0.63</v>
      </c>
      <c r="Q10040">
        <v>37.328000000000003</v>
      </c>
      <c r="R10040">
        <v>2.2947000000000002</v>
      </c>
      <c r="S10040">
        <v>10.154</v>
      </c>
      <c r="T10040">
        <v>12.794</v>
      </c>
      <c r="U10040">
        <v>2.8913000000000002</v>
      </c>
      <c r="V10040">
        <v>15.69</v>
      </c>
    </row>
    <row r="10041" spans="1:22">
      <c r="A10041" t="s">
        <v>1490</v>
      </c>
      <c r="B10041" t="s">
        <v>1489</v>
      </c>
      <c r="J10041">
        <v>1</v>
      </c>
      <c r="K10041">
        <f t="shared" si="0"/>
        <v>44</v>
      </c>
      <c r="L10041">
        <f t="shared" si="1"/>
        <v>46</v>
      </c>
      <c r="M10041">
        <v>45</v>
      </c>
      <c r="N10041">
        <v>2</v>
      </c>
      <c r="O10041">
        <v>0.81269999999999998</v>
      </c>
      <c r="Q10041">
        <v>40.448</v>
      </c>
      <c r="R10041">
        <v>2.1101000000000001</v>
      </c>
      <c r="S10041">
        <v>10.263999999999999</v>
      </c>
      <c r="T10041">
        <v>16.682400000000001</v>
      </c>
      <c r="U10041">
        <v>3.4296000000000002</v>
      </c>
      <c r="V10041">
        <v>20.11</v>
      </c>
    </row>
    <row r="10042" spans="1:22">
      <c r="A10042" t="s">
        <v>1490</v>
      </c>
      <c r="B10042" t="s">
        <v>1489</v>
      </c>
      <c r="J10042">
        <v>1</v>
      </c>
      <c r="K10042">
        <f t="shared" si="0"/>
        <v>46</v>
      </c>
      <c r="L10042">
        <f t="shared" si="1"/>
        <v>48</v>
      </c>
      <c r="M10042">
        <v>47</v>
      </c>
      <c r="N10042">
        <v>2</v>
      </c>
      <c r="O10042">
        <v>0.80700000000000005</v>
      </c>
      <c r="Q10042">
        <v>44.418999999999997</v>
      </c>
      <c r="R10042">
        <v>2.2286999999999999</v>
      </c>
      <c r="S10042">
        <v>10.119400000000001</v>
      </c>
      <c r="T10042">
        <v>16.332799999999999</v>
      </c>
      <c r="U10042">
        <v>3.5971000000000002</v>
      </c>
      <c r="V10042">
        <v>19.93</v>
      </c>
    </row>
    <row r="10043" spans="1:22">
      <c r="A10043" t="s">
        <v>1490</v>
      </c>
      <c r="B10043" t="s">
        <v>1489</v>
      </c>
      <c r="J10043">
        <v>1</v>
      </c>
      <c r="K10043">
        <f t="shared" si="0"/>
        <v>48</v>
      </c>
      <c r="L10043">
        <f t="shared" si="1"/>
        <v>50</v>
      </c>
      <c r="M10043">
        <v>49</v>
      </c>
      <c r="N10043">
        <v>2</v>
      </c>
      <c r="O10043">
        <v>0.84130000000000005</v>
      </c>
      <c r="Q10043">
        <v>46.850999999999999</v>
      </c>
      <c r="R10043">
        <v>2.2033</v>
      </c>
      <c r="S10043">
        <v>10.1244</v>
      </c>
      <c r="T10043">
        <v>17.035900000000002</v>
      </c>
      <c r="U10043">
        <v>3.7075</v>
      </c>
      <c r="V10043">
        <v>20.74</v>
      </c>
    </row>
    <row r="10044" spans="1:22">
      <c r="A10044" t="s">
        <v>1490</v>
      </c>
      <c r="B10044" t="s">
        <v>1489</v>
      </c>
      <c r="J10044">
        <v>1</v>
      </c>
      <c r="K10044">
        <f t="shared" si="0"/>
        <v>50</v>
      </c>
      <c r="L10044">
        <f t="shared" si="1"/>
        <v>52</v>
      </c>
      <c r="M10044">
        <v>51</v>
      </c>
      <c r="N10044">
        <v>2</v>
      </c>
      <c r="O10044">
        <v>0.83169999999999999</v>
      </c>
      <c r="Q10044">
        <v>45.570999999999998</v>
      </c>
      <c r="R10044">
        <v>2.1044</v>
      </c>
      <c r="S10044">
        <v>10.168100000000001</v>
      </c>
      <c r="T10044">
        <v>16.9129</v>
      </c>
      <c r="U10044">
        <v>3.5003000000000002</v>
      </c>
      <c r="V10044">
        <v>20.41</v>
      </c>
    </row>
    <row r="10045" spans="1:22">
      <c r="A10045" t="s">
        <v>1490</v>
      </c>
      <c r="B10045" t="s">
        <v>1489</v>
      </c>
      <c r="J10045">
        <v>1</v>
      </c>
      <c r="K10045">
        <f t="shared" si="0"/>
        <v>52</v>
      </c>
      <c r="L10045">
        <f t="shared" si="1"/>
        <v>54</v>
      </c>
      <c r="M10045">
        <v>53</v>
      </c>
      <c r="N10045">
        <v>2</v>
      </c>
      <c r="O10045">
        <v>0.73219999999999996</v>
      </c>
      <c r="Q10045">
        <v>39.139000000000003</v>
      </c>
      <c r="R10045">
        <v>2.0987</v>
      </c>
      <c r="S10045">
        <v>10.177099999999999</v>
      </c>
      <c r="T10045">
        <v>14.902699999999999</v>
      </c>
      <c r="U10045">
        <v>3.0731999999999999</v>
      </c>
      <c r="V10045">
        <v>17.98</v>
      </c>
    </row>
    <row r="10046" spans="1:22">
      <c r="A10046" t="s">
        <v>1490</v>
      </c>
      <c r="B10046" t="s">
        <v>1489</v>
      </c>
      <c r="J10046">
        <v>1</v>
      </c>
      <c r="K10046">
        <f t="shared" si="0"/>
        <v>54</v>
      </c>
      <c r="L10046">
        <f t="shared" si="1"/>
        <v>56</v>
      </c>
      <c r="M10046">
        <v>55</v>
      </c>
      <c r="N10046">
        <v>2</v>
      </c>
      <c r="O10046">
        <v>0.80549999999999999</v>
      </c>
      <c r="Q10046">
        <v>44.414000000000001</v>
      </c>
      <c r="R10046">
        <v>2.1888000000000001</v>
      </c>
      <c r="S10046">
        <v>10.187099999999999</v>
      </c>
      <c r="T10046">
        <v>16.4114</v>
      </c>
      <c r="U10046">
        <v>3.5261999999999998</v>
      </c>
      <c r="V10046">
        <v>19.940000000000001</v>
      </c>
    </row>
    <row r="10047" spans="1:22">
      <c r="A10047" t="s">
        <v>1490</v>
      </c>
      <c r="B10047" t="s">
        <v>1489</v>
      </c>
      <c r="J10047">
        <v>1</v>
      </c>
      <c r="K10047">
        <f t="shared" si="0"/>
        <v>56</v>
      </c>
      <c r="L10047">
        <f t="shared" si="1"/>
        <v>58</v>
      </c>
      <c r="M10047">
        <v>57</v>
      </c>
      <c r="N10047">
        <v>2</v>
      </c>
      <c r="O10047">
        <v>0.74</v>
      </c>
      <c r="Q10047">
        <v>37.512999999999998</v>
      </c>
      <c r="R10047">
        <v>2.6677</v>
      </c>
      <c r="S10047">
        <v>9.5155999999999992</v>
      </c>
      <c r="T10047">
        <v>14.0831</v>
      </c>
      <c r="U10047">
        <v>3.9481999999999999</v>
      </c>
      <c r="V10047">
        <v>18.03</v>
      </c>
    </row>
    <row r="10048" spans="1:22">
      <c r="A10048" t="s">
        <v>1490</v>
      </c>
      <c r="B10048" t="s">
        <v>1489</v>
      </c>
      <c r="J10048">
        <v>1</v>
      </c>
      <c r="K10048">
        <f t="shared" si="0"/>
        <v>58</v>
      </c>
      <c r="L10048">
        <f t="shared" si="1"/>
        <v>60</v>
      </c>
      <c r="M10048">
        <v>59</v>
      </c>
      <c r="N10048">
        <v>2</v>
      </c>
      <c r="O10048">
        <v>0.84770000000000001</v>
      </c>
      <c r="Q10048">
        <v>43.924999999999997</v>
      </c>
      <c r="R10048">
        <v>2.0316000000000001</v>
      </c>
      <c r="S10048">
        <v>10.190200000000001</v>
      </c>
      <c r="T10048">
        <v>17.2758</v>
      </c>
      <c r="U10048">
        <v>3.4441999999999999</v>
      </c>
      <c r="V10048">
        <v>20.72</v>
      </c>
    </row>
    <row r="10049" spans="1:22">
      <c r="A10049" t="s">
        <v>1490</v>
      </c>
      <c r="B10049" t="s">
        <v>1489</v>
      </c>
      <c r="J10049">
        <v>1</v>
      </c>
      <c r="K10049">
        <f t="shared" si="0"/>
        <v>60</v>
      </c>
      <c r="L10049">
        <f t="shared" si="1"/>
        <v>62</v>
      </c>
      <c r="M10049">
        <v>61</v>
      </c>
      <c r="N10049">
        <v>2</v>
      </c>
      <c r="O10049">
        <v>0.7117</v>
      </c>
      <c r="Q10049">
        <v>37.188000000000002</v>
      </c>
      <c r="R10049">
        <v>2.0628000000000002</v>
      </c>
      <c r="S10049">
        <v>10.14</v>
      </c>
      <c r="T10049">
        <v>14.432600000000001</v>
      </c>
      <c r="U10049">
        <v>2.9361000000000002</v>
      </c>
      <c r="V10049">
        <v>17.37</v>
      </c>
    </row>
    <row r="10050" spans="1:22">
      <c r="A10050" t="s">
        <v>1490</v>
      </c>
      <c r="B10050" t="s">
        <v>1489</v>
      </c>
      <c r="J10050">
        <v>1</v>
      </c>
      <c r="K10050">
        <f t="shared" si="0"/>
        <v>62</v>
      </c>
      <c r="L10050">
        <f t="shared" si="1"/>
        <v>64</v>
      </c>
      <c r="M10050">
        <v>63</v>
      </c>
      <c r="N10050">
        <v>2</v>
      </c>
      <c r="O10050">
        <v>0.70620000000000005</v>
      </c>
      <c r="Q10050">
        <v>40.475000000000001</v>
      </c>
      <c r="R10050">
        <v>3.339</v>
      </c>
      <c r="S10050">
        <v>8.8480000000000008</v>
      </c>
      <c r="T10050">
        <v>12.4964</v>
      </c>
      <c r="U10050">
        <v>4.7157999999999998</v>
      </c>
      <c r="V10050">
        <v>17.21</v>
      </c>
    </row>
    <row r="10051" spans="1:22">
      <c r="A10051" t="s">
        <v>1490</v>
      </c>
      <c r="B10051" t="s">
        <v>1489</v>
      </c>
      <c r="J10051">
        <v>1</v>
      </c>
      <c r="K10051">
        <f t="shared" si="0"/>
        <v>64</v>
      </c>
      <c r="L10051">
        <f t="shared" si="1"/>
        <v>66</v>
      </c>
      <c r="M10051">
        <v>65</v>
      </c>
      <c r="N10051">
        <v>2</v>
      </c>
      <c r="O10051">
        <v>0.73380000000000001</v>
      </c>
      <c r="Q10051">
        <v>46.914000000000001</v>
      </c>
      <c r="R10051">
        <v>2.5207999999999999</v>
      </c>
      <c r="S10051">
        <v>9.9060000000000006</v>
      </c>
      <c r="T10051">
        <v>14.5387</v>
      </c>
      <c r="U10051">
        <v>3.6996000000000002</v>
      </c>
      <c r="V10051">
        <v>18.239999999999998</v>
      </c>
    </row>
    <row r="10052" spans="1:22">
      <c r="A10052" t="s">
        <v>1490</v>
      </c>
      <c r="B10052" t="s">
        <v>1489</v>
      </c>
      <c r="J10052">
        <v>1</v>
      </c>
      <c r="K10052">
        <f t="shared" si="0"/>
        <v>66</v>
      </c>
      <c r="L10052">
        <f t="shared" si="1"/>
        <v>68</v>
      </c>
      <c r="M10052">
        <v>67</v>
      </c>
      <c r="N10052">
        <v>2</v>
      </c>
      <c r="O10052">
        <v>0.73429999999999995</v>
      </c>
      <c r="Q10052">
        <v>44.313000000000002</v>
      </c>
      <c r="R10052">
        <v>2.3654000000000002</v>
      </c>
      <c r="S10052">
        <v>9.9937000000000005</v>
      </c>
      <c r="T10052">
        <v>14.6775</v>
      </c>
      <c r="U10052">
        <v>3.4740000000000002</v>
      </c>
      <c r="V10052">
        <v>18.149999999999999</v>
      </c>
    </row>
    <row r="10053" spans="1:22">
      <c r="A10053" t="s">
        <v>1490</v>
      </c>
      <c r="B10053" t="s">
        <v>1489</v>
      </c>
      <c r="J10053">
        <v>1</v>
      </c>
      <c r="K10053">
        <f t="shared" si="0"/>
        <v>68</v>
      </c>
      <c r="L10053">
        <f t="shared" si="1"/>
        <v>70</v>
      </c>
      <c r="M10053">
        <v>69</v>
      </c>
      <c r="N10053">
        <v>2</v>
      </c>
      <c r="O10053">
        <v>0.7147</v>
      </c>
      <c r="Q10053">
        <v>44.292999999999999</v>
      </c>
      <c r="R10053">
        <v>2.411</v>
      </c>
      <c r="S10053">
        <v>10.042899999999999</v>
      </c>
      <c r="T10053">
        <v>14.3546</v>
      </c>
      <c r="U10053">
        <v>3.4462000000000002</v>
      </c>
      <c r="V10053">
        <v>17.8</v>
      </c>
    </row>
    <row r="10054" spans="1:22">
      <c r="A10054" t="s">
        <v>1490</v>
      </c>
      <c r="B10054" t="s">
        <v>1489</v>
      </c>
      <c r="J10054">
        <v>1</v>
      </c>
      <c r="K10054">
        <f t="shared" si="0"/>
        <v>70</v>
      </c>
      <c r="L10054">
        <f t="shared" si="1"/>
        <v>72</v>
      </c>
      <c r="M10054">
        <v>71</v>
      </c>
      <c r="N10054">
        <v>2</v>
      </c>
      <c r="O10054">
        <v>0.77769999999999995</v>
      </c>
      <c r="Q10054">
        <v>48.072000000000003</v>
      </c>
      <c r="R10054">
        <v>2.4283999999999999</v>
      </c>
      <c r="S10054">
        <v>10.042299999999999</v>
      </c>
      <c r="T10054">
        <v>15.6191</v>
      </c>
      <c r="U10054">
        <v>3.7770000000000001</v>
      </c>
      <c r="V10054">
        <v>19.399999999999999</v>
      </c>
    </row>
    <row r="10055" spans="1:22">
      <c r="A10055" t="s">
        <v>1490</v>
      </c>
      <c r="B10055" t="s">
        <v>1489</v>
      </c>
      <c r="J10055">
        <v>1</v>
      </c>
      <c r="K10055">
        <f t="shared" si="0"/>
        <v>72</v>
      </c>
      <c r="L10055">
        <f t="shared" si="1"/>
        <v>74</v>
      </c>
      <c r="M10055">
        <v>73</v>
      </c>
      <c r="N10055">
        <v>2</v>
      </c>
      <c r="O10055">
        <v>0.74070000000000003</v>
      </c>
      <c r="Q10055">
        <v>39.033999999999999</v>
      </c>
      <c r="R10055">
        <v>2.1257999999999999</v>
      </c>
      <c r="S10055">
        <v>10.265000000000001</v>
      </c>
      <c r="T10055">
        <v>15.2059</v>
      </c>
      <c r="U10055">
        <v>3.149</v>
      </c>
      <c r="V10055">
        <v>18.350000000000001</v>
      </c>
    </row>
    <row r="10056" spans="1:22">
      <c r="A10056" t="s">
        <v>1490</v>
      </c>
      <c r="B10056" t="s">
        <v>1489</v>
      </c>
      <c r="J10056">
        <v>1</v>
      </c>
      <c r="K10056">
        <f t="shared" si="0"/>
        <v>74</v>
      </c>
      <c r="L10056">
        <f t="shared" si="1"/>
        <v>76</v>
      </c>
      <c r="M10056">
        <v>75</v>
      </c>
      <c r="N10056">
        <v>2</v>
      </c>
      <c r="O10056">
        <v>0.80730000000000002</v>
      </c>
      <c r="Q10056">
        <v>43.281999999999996</v>
      </c>
      <c r="R10056">
        <v>2.0404</v>
      </c>
      <c r="S10056">
        <v>10.283899999999999</v>
      </c>
      <c r="T10056">
        <v>16.605</v>
      </c>
      <c r="U10056">
        <v>3.2946</v>
      </c>
      <c r="V10056">
        <v>19.899999999999999</v>
      </c>
    </row>
    <row r="10057" spans="1:22">
      <c r="A10057" t="s">
        <v>1490</v>
      </c>
      <c r="B10057" t="s">
        <v>1489</v>
      </c>
      <c r="J10057">
        <v>1</v>
      </c>
      <c r="K10057">
        <f t="shared" si="0"/>
        <v>76</v>
      </c>
      <c r="L10057">
        <f t="shared" si="1"/>
        <v>78</v>
      </c>
      <c r="M10057">
        <v>77</v>
      </c>
      <c r="N10057">
        <v>2</v>
      </c>
      <c r="O10057">
        <v>0.6925</v>
      </c>
      <c r="Q10057">
        <v>36.972000000000001</v>
      </c>
      <c r="R10057">
        <v>2.1833</v>
      </c>
      <c r="S10057">
        <v>10.2531</v>
      </c>
      <c r="T10057">
        <v>14.2006</v>
      </c>
      <c r="U10057">
        <v>3.0238999999999998</v>
      </c>
      <c r="V10057">
        <v>17.22</v>
      </c>
    </row>
    <row r="10058" spans="1:22">
      <c r="A10058" t="s">
        <v>1490</v>
      </c>
      <c r="B10058" t="s">
        <v>1489</v>
      </c>
      <c r="J10058">
        <v>1</v>
      </c>
      <c r="K10058">
        <f t="shared" si="0"/>
        <v>78</v>
      </c>
      <c r="L10058">
        <f t="shared" si="1"/>
        <v>80</v>
      </c>
      <c r="M10058">
        <v>79</v>
      </c>
      <c r="N10058">
        <v>2</v>
      </c>
      <c r="O10058">
        <v>0.71519999999999995</v>
      </c>
      <c r="Q10058">
        <v>40.433</v>
      </c>
      <c r="R10058">
        <v>2.3475000000000001</v>
      </c>
      <c r="S10058">
        <v>10.229699999999999</v>
      </c>
      <c r="T10058">
        <v>14.6319</v>
      </c>
      <c r="U10058">
        <v>3.3576999999999999</v>
      </c>
      <c r="V10058">
        <v>17.989999999999998</v>
      </c>
    </row>
    <row r="10059" spans="1:22">
      <c r="A10059" t="s">
        <v>1490</v>
      </c>
      <c r="B10059" t="s">
        <v>1489</v>
      </c>
      <c r="J10059">
        <v>1</v>
      </c>
      <c r="K10059">
        <f t="shared" si="0"/>
        <v>80</v>
      </c>
      <c r="L10059">
        <f t="shared" si="1"/>
        <v>82</v>
      </c>
      <c r="M10059">
        <v>81</v>
      </c>
      <c r="N10059">
        <v>2</v>
      </c>
      <c r="O10059">
        <v>0.77080000000000004</v>
      </c>
      <c r="Q10059">
        <v>38.314999999999998</v>
      </c>
      <c r="R10059">
        <v>2.0295999999999998</v>
      </c>
      <c r="S10059">
        <v>10.270899999999999</v>
      </c>
      <c r="T10059">
        <v>15.834300000000001</v>
      </c>
      <c r="U10059">
        <v>3.1288999999999998</v>
      </c>
      <c r="V10059">
        <v>18.96</v>
      </c>
    </row>
    <row r="10060" spans="1:22">
      <c r="A10060" t="s">
        <v>1490</v>
      </c>
      <c r="B10060" t="s">
        <v>1489</v>
      </c>
      <c r="J10060">
        <v>1</v>
      </c>
      <c r="K10060">
        <f t="shared" si="0"/>
        <v>82</v>
      </c>
      <c r="L10060">
        <f t="shared" si="1"/>
        <v>84</v>
      </c>
      <c r="M10060">
        <v>83</v>
      </c>
      <c r="N10060">
        <v>2</v>
      </c>
      <c r="O10060">
        <v>0.82330000000000003</v>
      </c>
      <c r="Q10060">
        <v>49.4</v>
      </c>
      <c r="R10060">
        <v>2.246</v>
      </c>
      <c r="S10060">
        <v>10.0914</v>
      </c>
      <c r="T10060">
        <v>16.617100000000001</v>
      </c>
      <c r="U10060">
        <v>3.6983000000000001</v>
      </c>
      <c r="V10060">
        <v>20.32</v>
      </c>
    </row>
    <row r="10061" spans="1:22">
      <c r="A10061" t="s">
        <v>1490</v>
      </c>
      <c r="B10061" t="s">
        <v>1489</v>
      </c>
      <c r="J10061">
        <v>1</v>
      </c>
      <c r="K10061">
        <f t="shared" si="0"/>
        <v>84</v>
      </c>
      <c r="L10061">
        <f t="shared" si="1"/>
        <v>86</v>
      </c>
      <c r="M10061">
        <v>85</v>
      </c>
      <c r="N10061">
        <v>2</v>
      </c>
      <c r="O10061">
        <v>0.78669999999999995</v>
      </c>
      <c r="Q10061">
        <v>41.98</v>
      </c>
      <c r="R10061">
        <v>1.9736</v>
      </c>
      <c r="S10061">
        <v>10.2902</v>
      </c>
      <c r="T10061">
        <v>16.189900000000002</v>
      </c>
      <c r="U10061">
        <v>3.1051000000000002</v>
      </c>
      <c r="V10061">
        <v>19.3</v>
      </c>
    </row>
    <row r="10062" spans="1:22">
      <c r="A10062" t="s">
        <v>1490</v>
      </c>
      <c r="B10062" t="s">
        <v>1489</v>
      </c>
      <c r="J10062">
        <v>1</v>
      </c>
      <c r="K10062">
        <f t="shared" si="0"/>
        <v>86</v>
      </c>
      <c r="L10062">
        <f t="shared" si="1"/>
        <v>88</v>
      </c>
      <c r="M10062">
        <v>87</v>
      </c>
      <c r="N10062">
        <v>2</v>
      </c>
      <c r="O10062">
        <v>0.83230000000000004</v>
      </c>
      <c r="Q10062">
        <v>50.933999999999997</v>
      </c>
      <c r="R10062">
        <v>2.2850000000000001</v>
      </c>
      <c r="S10062">
        <v>10.0504</v>
      </c>
      <c r="T10062">
        <v>16.730499999999999</v>
      </c>
      <c r="U10062">
        <v>3.8037999999999998</v>
      </c>
      <c r="V10062">
        <v>20.53</v>
      </c>
    </row>
    <row r="10063" spans="1:22">
      <c r="A10063" t="s">
        <v>1490</v>
      </c>
      <c r="B10063" t="s">
        <v>1489</v>
      </c>
      <c r="J10063">
        <v>1</v>
      </c>
      <c r="K10063">
        <f t="shared" si="0"/>
        <v>88</v>
      </c>
      <c r="L10063">
        <f t="shared" si="1"/>
        <v>90</v>
      </c>
      <c r="M10063">
        <v>89</v>
      </c>
      <c r="N10063">
        <v>2</v>
      </c>
      <c r="O10063">
        <v>0.79469999999999996</v>
      </c>
      <c r="Q10063">
        <v>40.229999999999997</v>
      </c>
      <c r="R10063">
        <v>2.0670000000000002</v>
      </c>
      <c r="S10063">
        <v>10.224399999999999</v>
      </c>
      <c r="T10063">
        <v>16.25</v>
      </c>
      <c r="U10063">
        <v>3.2850999999999999</v>
      </c>
      <c r="V10063">
        <v>19.54</v>
      </c>
    </row>
    <row r="10064" spans="1:22">
      <c r="A10064" t="s">
        <v>1490</v>
      </c>
      <c r="B10064" t="s">
        <v>1489</v>
      </c>
      <c r="J10064">
        <v>1</v>
      </c>
      <c r="K10064">
        <f t="shared" si="0"/>
        <v>90</v>
      </c>
      <c r="L10064">
        <f t="shared" si="1"/>
        <v>92</v>
      </c>
      <c r="M10064">
        <v>91</v>
      </c>
      <c r="N10064">
        <v>2</v>
      </c>
      <c r="O10064">
        <v>0.82430000000000003</v>
      </c>
      <c r="Q10064">
        <v>50.271000000000001</v>
      </c>
      <c r="R10064">
        <v>2.2069000000000001</v>
      </c>
      <c r="S10064">
        <v>10.119300000000001</v>
      </c>
      <c r="T10064">
        <v>16.683399999999999</v>
      </c>
      <c r="U10064">
        <v>3.6383999999999999</v>
      </c>
      <c r="V10064">
        <v>20.32</v>
      </c>
    </row>
    <row r="10065" spans="1:22">
      <c r="A10065" t="s">
        <v>1490</v>
      </c>
      <c r="B10065" t="s">
        <v>1489</v>
      </c>
      <c r="J10065">
        <v>1</v>
      </c>
      <c r="K10065">
        <f t="shared" si="0"/>
        <v>92</v>
      </c>
      <c r="L10065">
        <f t="shared" si="1"/>
        <v>94</v>
      </c>
      <c r="M10065">
        <v>93</v>
      </c>
      <c r="N10065">
        <v>2</v>
      </c>
      <c r="O10065">
        <v>0.76800000000000002</v>
      </c>
      <c r="Q10065">
        <v>47.036999999999999</v>
      </c>
      <c r="R10065">
        <v>2.3046000000000002</v>
      </c>
      <c r="S10065">
        <v>10.0344</v>
      </c>
      <c r="T10065">
        <v>15.4129</v>
      </c>
      <c r="U10065">
        <v>3.5398000000000001</v>
      </c>
      <c r="V10065">
        <v>18.95</v>
      </c>
    </row>
    <row r="10066" spans="1:22">
      <c r="A10066" t="s">
        <v>1490</v>
      </c>
      <c r="B10066" t="s">
        <v>1489</v>
      </c>
      <c r="J10066">
        <v>1</v>
      </c>
      <c r="K10066">
        <f t="shared" si="0"/>
        <v>94</v>
      </c>
      <c r="L10066">
        <f t="shared" si="1"/>
        <v>96</v>
      </c>
      <c r="M10066">
        <v>95</v>
      </c>
      <c r="N10066">
        <v>2</v>
      </c>
      <c r="O10066">
        <v>0.75380000000000003</v>
      </c>
      <c r="Q10066">
        <v>48.168999999999997</v>
      </c>
      <c r="R10066">
        <v>2.4420000000000002</v>
      </c>
      <c r="S10066">
        <v>10.0207</v>
      </c>
      <c r="T10066">
        <v>15.107900000000001</v>
      </c>
      <c r="U10066">
        <v>3.6817000000000002</v>
      </c>
      <c r="V10066">
        <v>18.79</v>
      </c>
    </row>
    <row r="10067" spans="1:22">
      <c r="A10067" t="s">
        <v>1490</v>
      </c>
      <c r="B10067" t="s">
        <v>1489</v>
      </c>
      <c r="J10067">
        <v>1</v>
      </c>
      <c r="K10067">
        <f t="shared" si="0"/>
        <v>96</v>
      </c>
      <c r="L10067">
        <f t="shared" si="1"/>
        <v>98</v>
      </c>
      <c r="M10067">
        <v>97</v>
      </c>
      <c r="N10067">
        <v>2</v>
      </c>
      <c r="O10067">
        <v>0.77900000000000003</v>
      </c>
      <c r="Q10067">
        <v>50.024999999999999</v>
      </c>
      <c r="R10067">
        <v>2.4485000000000001</v>
      </c>
      <c r="S10067">
        <v>9.9710000000000001</v>
      </c>
      <c r="T10067">
        <v>15.5349</v>
      </c>
      <c r="U10067">
        <v>3.8148</v>
      </c>
      <c r="V10067">
        <v>19.350000000000001</v>
      </c>
    </row>
    <row r="10068" spans="1:22">
      <c r="A10068" t="s">
        <v>1490</v>
      </c>
      <c r="B10068" t="s">
        <v>1489</v>
      </c>
      <c r="J10068">
        <v>1</v>
      </c>
      <c r="K10068">
        <f t="shared" si="0"/>
        <v>98</v>
      </c>
      <c r="L10068">
        <f t="shared" si="1"/>
        <v>100</v>
      </c>
      <c r="M10068">
        <v>99</v>
      </c>
      <c r="N10068">
        <v>2</v>
      </c>
      <c r="O10068">
        <v>0.85680000000000001</v>
      </c>
      <c r="Q10068">
        <v>54.072000000000003</v>
      </c>
      <c r="R10068">
        <v>2.3142</v>
      </c>
      <c r="S10068">
        <v>10.016</v>
      </c>
      <c r="T10068">
        <v>17.164100000000001</v>
      </c>
      <c r="U10068">
        <v>3.9657</v>
      </c>
      <c r="V10068">
        <v>21.13</v>
      </c>
    </row>
    <row r="10069" spans="1:22">
      <c r="A10069" t="s">
        <v>1490</v>
      </c>
      <c r="B10069" t="s">
        <v>1489</v>
      </c>
      <c r="J10069">
        <v>1</v>
      </c>
      <c r="K10069">
        <f t="shared" si="0"/>
        <v>100</v>
      </c>
      <c r="L10069">
        <f t="shared" si="1"/>
        <v>102</v>
      </c>
      <c r="M10069">
        <v>101</v>
      </c>
      <c r="N10069">
        <v>2</v>
      </c>
      <c r="O10069">
        <v>0.90680000000000005</v>
      </c>
      <c r="Q10069">
        <v>44.515000000000001</v>
      </c>
      <c r="R10069">
        <v>1.9635</v>
      </c>
      <c r="S10069">
        <v>10.3233</v>
      </c>
      <c r="T10069">
        <v>18.722999999999999</v>
      </c>
      <c r="U10069">
        <v>3.5611999999999999</v>
      </c>
      <c r="V10069">
        <v>22.28</v>
      </c>
    </row>
    <row r="10070" spans="1:22">
      <c r="A10070" t="s">
        <v>1490</v>
      </c>
      <c r="B10070" t="s">
        <v>1489</v>
      </c>
      <c r="J10070">
        <v>1</v>
      </c>
      <c r="K10070">
        <f t="shared" si="0"/>
        <v>102</v>
      </c>
      <c r="L10070">
        <f t="shared" si="1"/>
        <v>104</v>
      </c>
      <c r="M10070">
        <v>103</v>
      </c>
      <c r="N10070">
        <v>2</v>
      </c>
      <c r="O10070">
        <v>0.78200000000000003</v>
      </c>
      <c r="Q10070">
        <v>40.744999999999997</v>
      </c>
      <c r="R10070">
        <v>2.0621999999999998</v>
      </c>
      <c r="S10070">
        <v>10.2577</v>
      </c>
      <c r="T10070">
        <v>16.043099999999999</v>
      </c>
      <c r="U10070">
        <v>3.2252999999999998</v>
      </c>
      <c r="V10070">
        <v>19.27</v>
      </c>
    </row>
    <row r="10071" spans="1:22">
      <c r="A10071" t="s">
        <v>1490</v>
      </c>
      <c r="B10071" t="s">
        <v>1489</v>
      </c>
      <c r="J10071">
        <v>1</v>
      </c>
      <c r="K10071">
        <f t="shared" si="0"/>
        <v>104</v>
      </c>
      <c r="L10071">
        <f t="shared" si="1"/>
        <v>106</v>
      </c>
      <c r="M10071">
        <v>105</v>
      </c>
      <c r="N10071">
        <v>2</v>
      </c>
      <c r="O10071">
        <v>0.71630000000000005</v>
      </c>
      <c r="Q10071">
        <v>41.811</v>
      </c>
      <c r="R10071">
        <v>2.2267999999999999</v>
      </c>
      <c r="S10071">
        <v>10.2088</v>
      </c>
      <c r="T10071">
        <v>14.6259</v>
      </c>
      <c r="U10071">
        <v>3.1903000000000001</v>
      </c>
      <c r="V10071">
        <v>17.82</v>
      </c>
    </row>
    <row r="10072" spans="1:22">
      <c r="A10072" t="s">
        <v>1490</v>
      </c>
      <c r="B10072" t="s">
        <v>1489</v>
      </c>
      <c r="J10072">
        <v>1</v>
      </c>
      <c r="K10072">
        <f t="shared" si="0"/>
        <v>106</v>
      </c>
      <c r="L10072">
        <f t="shared" si="1"/>
        <v>108</v>
      </c>
      <c r="M10072">
        <v>107</v>
      </c>
      <c r="N10072">
        <v>2</v>
      </c>
      <c r="O10072">
        <v>0.95430000000000004</v>
      </c>
      <c r="Q10072">
        <v>55.588999999999999</v>
      </c>
      <c r="R10072">
        <v>2.1198999999999999</v>
      </c>
      <c r="S10072">
        <v>10.224500000000001</v>
      </c>
      <c r="T10072">
        <v>19.5151</v>
      </c>
      <c r="U10072">
        <v>4.0461</v>
      </c>
      <c r="V10072">
        <v>23.56</v>
      </c>
    </row>
    <row r="10073" spans="1:22">
      <c r="A10073" t="s">
        <v>1490</v>
      </c>
      <c r="B10073" t="s">
        <v>1489</v>
      </c>
      <c r="J10073">
        <v>1</v>
      </c>
      <c r="K10073">
        <f t="shared" si="0"/>
        <v>108</v>
      </c>
      <c r="L10073">
        <f t="shared" si="1"/>
        <v>110</v>
      </c>
      <c r="M10073">
        <v>109</v>
      </c>
      <c r="N10073">
        <v>2</v>
      </c>
      <c r="O10073">
        <v>1.0238</v>
      </c>
      <c r="Q10073">
        <v>54.542999999999999</v>
      </c>
      <c r="R10073">
        <v>1.9681</v>
      </c>
      <c r="S10073">
        <v>10.356299999999999</v>
      </c>
      <c r="T10073">
        <v>21.206199999999999</v>
      </c>
      <c r="U10073">
        <v>4.0301</v>
      </c>
      <c r="V10073">
        <v>25.24</v>
      </c>
    </row>
    <row r="10074" spans="1:22">
      <c r="A10074" t="s">
        <v>1490</v>
      </c>
      <c r="B10074" t="s">
        <v>1489</v>
      </c>
      <c r="J10074">
        <v>1</v>
      </c>
      <c r="K10074">
        <f t="shared" si="0"/>
        <v>110</v>
      </c>
      <c r="L10074">
        <f t="shared" si="1"/>
        <v>112</v>
      </c>
      <c r="M10074">
        <v>111</v>
      </c>
      <c r="N10074">
        <v>2</v>
      </c>
      <c r="O10074">
        <v>0.91979999999999995</v>
      </c>
      <c r="Q10074">
        <v>51.067999999999998</v>
      </c>
      <c r="R10074">
        <v>1.9288000000000001</v>
      </c>
      <c r="S10074">
        <v>10.357900000000001</v>
      </c>
      <c r="T10074">
        <v>19.055</v>
      </c>
      <c r="U10074">
        <v>3.5484</v>
      </c>
      <c r="V10074">
        <v>22.6</v>
      </c>
    </row>
    <row r="10075" spans="1:22">
      <c r="A10075" t="s">
        <v>1490</v>
      </c>
      <c r="B10075" t="s">
        <v>1489</v>
      </c>
      <c r="J10075">
        <v>1</v>
      </c>
      <c r="K10075">
        <f t="shared" si="0"/>
        <v>112</v>
      </c>
      <c r="L10075">
        <f t="shared" si="1"/>
        <v>114</v>
      </c>
      <c r="M10075">
        <v>113</v>
      </c>
      <c r="N10075">
        <v>2</v>
      </c>
      <c r="O10075">
        <v>0.99680000000000002</v>
      </c>
      <c r="Q10075">
        <v>53.052999999999997</v>
      </c>
      <c r="R10075">
        <v>1.855</v>
      </c>
      <c r="S10075">
        <v>10.4215</v>
      </c>
      <c r="T10075">
        <v>20.777000000000001</v>
      </c>
      <c r="U10075">
        <v>3.6983000000000001</v>
      </c>
      <c r="V10075">
        <v>24.48</v>
      </c>
    </row>
    <row r="10076" spans="1:22">
      <c r="A10076" t="s">
        <v>1490</v>
      </c>
      <c r="B10076" t="s">
        <v>1489</v>
      </c>
      <c r="J10076">
        <v>1</v>
      </c>
      <c r="K10076">
        <f t="shared" si="0"/>
        <v>114</v>
      </c>
      <c r="L10076">
        <f t="shared" si="1"/>
        <v>116</v>
      </c>
      <c r="M10076">
        <v>115</v>
      </c>
      <c r="N10076">
        <v>2</v>
      </c>
      <c r="O10076">
        <v>0.94479999999999997</v>
      </c>
      <c r="Q10076">
        <v>51.381</v>
      </c>
      <c r="R10076">
        <v>1.9129</v>
      </c>
      <c r="S10076">
        <v>10.3079</v>
      </c>
      <c r="T10076">
        <v>19.478400000000001</v>
      </c>
      <c r="U10076">
        <v>3.6147999999999998</v>
      </c>
      <c r="V10076">
        <v>23.09</v>
      </c>
    </row>
    <row r="10077" spans="1:22">
      <c r="A10077" t="s">
        <v>1490</v>
      </c>
      <c r="B10077" t="s">
        <v>1489</v>
      </c>
      <c r="J10077">
        <v>1</v>
      </c>
      <c r="K10077">
        <f t="shared" si="0"/>
        <v>116</v>
      </c>
      <c r="L10077">
        <f t="shared" si="1"/>
        <v>118</v>
      </c>
      <c r="M10077">
        <v>117</v>
      </c>
      <c r="N10077">
        <v>2</v>
      </c>
      <c r="O10077">
        <v>0.88980000000000004</v>
      </c>
      <c r="Q10077">
        <v>47.902000000000001</v>
      </c>
      <c r="R10077">
        <v>1.8698999999999999</v>
      </c>
      <c r="S10077">
        <v>10.2597</v>
      </c>
      <c r="T10077">
        <v>18.258800000000001</v>
      </c>
      <c r="U10077">
        <v>3.3279000000000001</v>
      </c>
      <c r="V10077">
        <v>21.59</v>
      </c>
    </row>
    <row r="10078" spans="1:22">
      <c r="A10078" t="s">
        <v>1490</v>
      </c>
      <c r="B10078" t="s">
        <v>1489</v>
      </c>
      <c r="J10078">
        <v>1</v>
      </c>
      <c r="K10078">
        <f t="shared" si="0"/>
        <v>118</v>
      </c>
      <c r="L10078">
        <f t="shared" si="1"/>
        <v>120</v>
      </c>
      <c r="M10078">
        <v>119</v>
      </c>
      <c r="N10078">
        <v>2</v>
      </c>
      <c r="O10078">
        <v>0.90349999999999997</v>
      </c>
      <c r="Q10078">
        <v>50.665999999999997</v>
      </c>
      <c r="R10078">
        <v>1.9279999999999999</v>
      </c>
      <c r="S10078">
        <v>10.1525</v>
      </c>
      <c r="T10078">
        <v>18.345600000000001</v>
      </c>
      <c r="U10078">
        <v>3.4839000000000002</v>
      </c>
      <c r="V10078">
        <v>21.83</v>
      </c>
    </row>
    <row r="10079" spans="1:22">
      <c r="A10079" t="s">
        <v>1490</v>
      </c>
      <c r="B10079" t="s">
        <v>1489</v>
      </c>
      <c r="J10079">
        <v>1</v>
      </c>
      <c r="K10079">
        <f t="shared" si="0"/>
        <v>120</v>
      </c>
      <c r="L10079">
        <f t="shared" si="1"/>
        <v>122</v>
      </c>
      <c r="M10079">
        <v>121</v>
      </c>
      <c r="N10079">
        <v>2</v>
      </c>
      <c r="O10079">
        <v>1.1948000000000001</v>
      </c>
      <c r="Q10079">
        <v>68.966999999999999</v>
      </c>
      <c r="R10079">
        <v>1.9798</v>
      </c>
      <c r="S10079">
        <v>10.135300000000001</v>
      </c>
      <c r="T10079">
        <v>24.22</v>
      </c>
      <c r="U10079">
        <v>4.7310999999999996</v>
      </c>
      <c r="V10079">
        <v>28.95</v>
      </c>
    </row>
    <row r="10080" spans="1:22">
      <c r="A10080" t="s">
        <v>1490</v>
      </c>
      <c r="B10080" t="s">
        <v>1489</v>
      </c>
      <c r="J10080">
        <v>1</v>
      </c>
      <c r="K10080">
        <f t="shared" si="0"/>
        <v>122</v>
      </c>
      <c r="L10080">
        <f t="shared" si="1"/>
        <v>124</v>
      </c>
      <c r="M10080">
        <v>123</v>
      </c>
      <c r="N10080">
        <v>2</v>
      </c>
      <c r="O10080">
        <v>1.0817000000000001</v>
      </c>
      <c r="Q10080">
        <v>58.892000000000003</v>
      </c>
      <c r="R10080">
        <v>1.9086000000000001</v>
      </c>
      <c r="S10080">
        <v>10.2323</v>
      </c>
      <c r="T10080">
        <v>22.1358</v>
      </c>
      <c r="U10080">
        <v>4.1289999999999996</v>
      </c>
      <c r="V10080">
        <v>26.26</v>
      </c>
    </row>
    <row r="10081" spans="1:22">
      <c r="A10081" t="s">
        <v>1490</v>
      </c>
      <c r="B10081" t="s">
        <v>1489</v>
      </c>
      <c r="J10081">
        <v>1</v>
      </c>
      <c r="K10081">
        <f t="shared" si="0"/>
        <v>124</v>
      </c>
      <c r="L10081">
        <f t="shared" si="1"/>
        <v>126</v>
      </c>
      <c r="M10081">
        <v>125</v>
      </c>
      <c r="N10081">
        <v>2</v>
      </c>
      <c r="O10081">
        <v>1.0418000000000001</v>
      </c>
      <c r="Q10081">
        <v>57.902000000000001</v>
      </c>
      <c r="R10081">
        <v>1.8959999999999999</v>
      </c>
      <c r="S10081">
        <v>10.246499999999999</v>
      </c>
      <c r="T10081">
        <v>21.350200000000001</v>
      </c>
      <c r="U10081">
        <v>3.9506000000000001</v>
      </c>
      <c r="V10081">
        <v>25.3</v>
      </c>
    </row>
    <row r="10082" spans="1:22">
      <c r="A10082" t="s">
        <v>1490</v>
      </c>
      <c r="B10082" t="s">
        <v>1489</v>
      </c>
      <c r="J10082">
        <v>1</v>
      </c>
      <c r="K10082">
        <f t="shared" si="0"/>
        <v>126</v>
      </c>
      <c r="L10082">
        <f t="shared" si="1"/>
        <v>128</v>
      </c>
      <c r="M10082">
        <v>127</v>
      </c>
      <c r="N10082">
        <v>2</v>
      </c>
      <c r="O10082">
        <v>0.88800000000000001</v>
      </c>
      <c r="Q10082">
        <v>37.299999999999997</v>
      </c>
      <c r="R10082">
        <v>1.3714999999999999</v>
      </c>
      <c r="S10082">
        <v>10.716799999999999</v>
      </c>
      <c r="T10082">
        <v>19.033100000000001</v>
      </c>
      <c r="U10082">
        <v>2.4358</v>
      </c>
      <c r="V10082">
        <v>21.47</v>
      </c>
    </row>
    <row r="10083" spans="1:22">
      <c r="A10083" t="s">
        <v>1490</v>
      </c>
      <c r="B10083" t="s">
        <v>1489</v>
      </c>
      <c r="J10083">
        <v>1</v>
      </c>
      <c r="K10083">
        <f t="shared" ref="K10083:K10146" si="2">M10083-(N10083/2)</f>
        <v>128</v>
      </c>
      <c r="L10083">
        <f t="shared" ref="L10083:L10146" si="3">M10083+(N10083/2)</f>
        <v>130</v>
      </c>
      <c r="M10083">
        <v>129</v>
      </c>
      <c r="N10083">
        <v>2</v>
      </c>
      <c r="O10083">
        <v>0.89670000000000005</v>
      </c>
      <c r="Q10083">
        <v>34.017000000000003</v>
      </c>
      <c r="R10083">
        <v>1.3773</v>
      </c>
      <c r="S10083">
        <v>10.7813</v>
      </c>
      <c r="T10083">
        <v>19.334399999999999</v>
      </c>
      <c r="U10083">
        <v>2.4700000000000002</v>
      </c>
      <c r="V10083">
        <v>21.8</v>
      </c>
    </row>
    <row r="10084" spans="1:22">
      <c r="A10084" t="s">
        <v>1490</v>
      </c>
      <c r="B10084" t="s">
        <v>1489</v>
      </c>
      <c r="J10084">
        <v>1</v>
      </c>
      <c r="K10084">
        <f t="shared" si="2"/>
        <v>130</v>
      </c>
      <c r="L10084">
        <f t="shared" si="3"/>
        <v>132</v>
      </c>
      <c r="M10084">
        <v>131</v>
      </c>
      <c r="N10084">
        <v>2</v>
      </c>
      <c r="O10084">
        <v>0.71450000000000002</v>
      </c>
      <c r="Q10084">
        <v>31.15</v>
      </c>
      <c r="R10084">
        <v>1.7012</v>
      </c>
      <c r="S10084">
        <v>10.604900000000001</v>
      </c>
      <c r="T10084">
        <v>15.154400000000001</v>
      </c>
      <c r="U10084">
        <v>2.431</v>
      </c>
      <c r="V10084">
        <v>17.59</v>
      </c>
    </row>
    <row r="10085" spans="1:22">
      <c r="A10085" t="s">
        <v>1490</v>
      </c>
      <c r="B10085" t="s">
        <v>1489</v>
      </c>
      <c r="J10085">
        <v>1</v>
      </c>
      <c r="K10085">
        <f t="shared" si="2"/>
        <v>132</v>
      </c>
      <c r="L10085">
        <f t="shared" si="3"/>
        <v>134</v>
      </c>
      <c r="M10085">
        <v>133</v>
      </c>
      <c r="N10085">
        <v>2</v>
      </c>
      <c r="O10085">
        <v>1.0052000000000001</v>
      </c>
      <c r="Q10085">
        <v>54.045000000000002</v>
      </c>
      <c r="R10085">
        <v>1.9875</v>
      </c>
      <c r="S10085">
        <v>10.325699999999999</v>
      </c>
      <c r="T10085">
        <v>20.758099999999999</v>
      </c>
      <c r="U10085">
        <v>3.9956</v>
      </c>
      <c r="V10085">
        <v>24.75</v>
      </c>
    </row>
    <row r="10086" spans="1:22">
      <c r="A10086" t="s">
        <v>1490</v>
      </c>
      <c r="B10086" t="s">
        <v>1489</v>
      </c>
      <c r="J10086">
        <v>1</v>
      </c>
      <c r="K10086">
        <f t="shared" si="2"/>
        <v>134</v>
      </c>
      <c r="L10086">
        <f t="shared" si="3"/>
        <v>136</v>
      </c>
      <c r="M10086">
        <v>135</v>
      </c>
      <c r="N10086">
        <v>2</v>
      </c>
      <c r="O10086">
        <v>0.90920000000000001</v>
      </c>
      <c r="Q10086">
        <v>45.235999999999997</v>
      </c>
      <c r="R10086">
        <v>1.8341000000000001</v>
      </c>
      <c r="S10086">
        <v>10.4015</v>
      </c>
      <c r="T10086">
        <v>18.913399999999999</v>
      </c>
      <c r="U10086">
        <v>3.3351000000000002</v>
      </c>
      <c r="V10086">
        <v>22.25</v>
      </c>
    </row>
    <row r="10087" spans="1:22">
      <c r="A10087" t="s">
        <v>1490</v>
      </c>
      <c r="B10087" t="s">
        <v>1489</v>
      </c>
      <c r="J10087">
        <v>1</v>
      </c>
      <c r="K10087">
        <f t="shared" si="2"/>
        <v>136</v>
      </c>
      <c r="L10087">
        <f t="shared" si="3"/>
        <v>138</v>
      </c>
      <c r="M10087">
        <v>137</v>
      </c>
      <c r="N10087">
        <v>2</v>
      </c>
      <c r="O10087">
        <v>1.0186999999999999</v>
      </c>
      <c r="Q10087">
        <v>48.158999999999999</v>
      </c>
      <c r="R10087">
        <v>1.7846</v>
      </c>
      <c r="S10087">
        <v>10.444900000000001</v>
      </c>
      <c r="T10087">
        <v>21.279800000000002</v>
      </c>
      <c r="U10087">
        <v>3.6358999999999999</v>
      </c>
      <c r="V10087">
        <v>24.92</v>
      </c>
    </row>
    <row r="10088" spans="1:22">
      <c r="A10088" t="s">
        <v>1490</v>
      </c>
      <c r="B10088" t="s">
        <v>1489</v>
      </c>
      <c r="J10088">
        <v>1</v>
      </c>
      <c r="K10088">
        <f t="shared" si="2"/>
        <v>138</v>
      </c>
      <c r="L10088">
        <f t="shared" si="3"/>
        <v>140</v>
      </c>
      <c r="M10088">
        <v>139</v>
      </c>
      <c r="N10088">
        <v>2</v>
      </c>
      <c r="O10088">
        <v>1.0667</v>
      </c>
      <c r="Q10088">
        <v>49.375</v>
      </c>
      <c r="R10088">
        <v>1.7157</v>
      </c>
      <c r="S10088">
        <v>10.452500000000001</v>
      </c>
      <c r="T10088">
        <v>22.2987</v>
      </c>
      <c r="U10088">
        <v>3.6600999999999999</v>
      </c>
      <c r="V10088">
        <v>25.96</v>
      </c>
    </row>
    <row r="10089" spans="1:22">
      <c r="A10089" t="s">
        <v>1490</v>
      </c>
      <c r="B10089" t="s">
        <v>1489</v>
      </c>
      <c r="J10089">
        <v>1</v>
      </c>
      <c r="K10089">
        <f t="shared" si="2"/>
        <v>140</v>
      </c>
      <c r="L10089">
        <f t="shared" si="3"/>
        <v>142</v>
      </c>
      <c r="M10089">
        <v>141</v>
      </c>
      <c r="N10089">
        <v>2</v>
      </c>
      <c r="O10089">
        <v>0.91100000000000003</v>
      </c>
      <c r="Q10089">
        <v>40.914999999999999</v>
      </c>
      <c r="R10089">
        <v>1.6579999999999999</v>
      </c>
      <c r="S10089">
        <v>10.517300000000001</v>
      </c>
      <c r="T10089">
        <v>19.162600000000001</v>
      </c>
      <c r="U10089">
        <v>3.0209000000000001</v>
      </c>
      <c r="V10089">
        <v>22.18</v>
      </c>
    </row>
    <row r="10090" spans="1:22">
      <c r="A10090" t="s">
        <v>1490</v>
      </c>
      <c r="B10090" t="s">
        <v>1489</v>
      </c>
      <c r="J10090">
        <v>1</v>
      </c>
      <c r="K10090">
        <f t="shared" si="2"/>
        <v>142</v>
      </c>
      <c r="L10090">
        <f t="shared" si="3"/>
        <v>144</v>
      </c>
      <c r="M10090">
        <v>143</v>
      </c>
      <c r="N10090">
        <v>2</v>
      </c>
      <c r="O10090">
        <v>0.91679999999999995</v>
      </c>
      <c r="Q10090">
        <v>42.524999999999999</v>
      </c>
      <c r="R10090">
        <v>1.7836000000000001</v>
      </c>
      <c r="S10090">
        <v>10.4825</v>
      </c>
      <c r="T10090">
        <v>19.221299999999999</v>
      </c>
      <c r="U10090">
        <v>3.2705000000000002</v>
      </c>
      <c r="V10090">
        <v>22.49</v>
      </c>
    </row>
    <row r="10091" spans="1:22">
      <c r="A10091" t="s">
        <v>1490</v>
      </c>
      <c r="B10091" t="s">
        <v>1489</v>
      </c>
      <c r="J10091">
        <v>1</v>
      </c>
      <c r="K10091">
        <f t="shared" si="2"/>
        <v>144</v>
      </c>
      <c r="L10091">
        <f t="shared" si="3"/>
        <v>146</v>
      </c>
      <c r="M10091">
        <v>145</v>
      </c>
      <c r="N10091">
        <v>2</v>
      </c>
      <c r="O10091">
        <v>0.89729999999999999</v>
      </c>
      <c r="Q10091">
        <v>44.95</v>
      </c>
      <c r="R10091">
        <v>1.7826</v>
      </c>
      <c r="S10091">
        <v>10.489100000000001</v>
      </c>
      <c r="T10091">
        <v>18.824400000000001</v>
      </c>
      <c r="U10091">
        <v>3.1991000000000001</v>
      </c>
      <c r="V10091">
        <v>22.02</v>
      </c>
    </row>
    <row r="10092" spans="1:22">
      <c r="A10092" t="s">
        <v>1490</v>
      </c>
      <c r="B10092" t="s">
        <v>1489</v>
      </c>
      <c r="J10092">
        <v>1</v>
      </c>
      <c r="K10092">
        <f t="shared" si="2"/>
        <v>146</v>
      </c>
      <c r="L10092">
        <f t="shared" si="3"/>
        <v>148</v>
      </c>
      <c r="M10092">
        <v>147</v>
      </c>
      <c r="N10092">
        <v>2</v>
      </c>
      <c r="O10092">
        <v>1.0126999999999999</v>
      </c>
      <c r="Q10092">
        <v>48.098999999999997</v>
      </c>
      <c r="R10092">
        <v>1.7961</v>
      </c>
      <c r="S10092">
        <v>10.4505</v>
      </c>
      <c r="T10092">
        <v>21.165800000000001</v>
      </c>
      <c r="U10092">
        <v>3.6377000000000002</v>
      </c>
      <c r="V10092">
        <v>24.8</v>
      </c>
    </row>
    <row r="10093" spans="1:22">
      <c r="A10093" t="s">
        <v>1490</v>
      </c>
      <c r="B10093" t="s">
        <v>1489</v>
      </c>
      <c r="J10093">
        <v>1</v>
      </c>
      <c r="K10093">
        <f t="shared" si="2"/>
        <v>148</v>
      </c>
      <c r="L10093">
        <f t="shared" si="3"/>
        <v>150</v>
      </c>
      <c r="M10093">
        <v>149</v>
      </c>
      <c r="N10093">
        <v>2</v>
      </c>
      <c r="O10093">
        <v>0.98299999999999998</v>
      </c>
      <c r="Q10093">
        <v>47.988999999999997</v>
      </c>
      <c r="R10093">
        <v>2.0114999999999998</v>
      </c>
      <c r="S10093">
        <v>10.4129</v>
      </c>
      <c r="T10093">
        <v>20.471699999999998</v>
      </c>
      <c r="U10093">
        <v>3.9546000000000001</v>
      </c>
      <c r="V10093">
        <v>24.43</v>
      </c>
    </row>
    <row r="10094" spans="1:22">
      <c r="A10094" t="s">
        <v>1490</v>
      </c>
      <c r="B10094" t="s">
        <v>1489</v>
      </c>
      <c r="J10094">
        <v>1</v>
      </c>
      <c r="K10094">
        <f t="shared" si="2"/>
        <v>150</v>
      </c>
      <c r="L10094">
        <f t="shared" si="3"/>
        <v>152</v>
      </c>
      <c r="M10094">
        <v>151</v>
      </c>
      <c r="N10094">
        <v>2</v>
      </c>
      <c r="O10094">
        <v>0.86650000000000005</v>
      </c>
      <c r="Q10094">
        <v>45.393000000000001</v>
      </c>
      <c r="R10094">
        <v>1.9525999999999999</v>
      </c>
      <c r="S10094">
        <v>10.3687</v>
      </c>
      <c r="T10094">
        <v>17.969000000000001</v>
      </c>
      <c r="U10094">
        <v>3.3839000000000001</v>
      </c>
      <c r="V10094">
        <v>21.35</v>
      </c>
    </row>
    <row r="10095" spans="1:22">
      <c r="A10095" t="s">
        <v>1490</v>
      </c>
      <c r="B10095" t="s">
        <v>1489</v>
      </c>
      <c r="J10095">
        <v>1</v>
      </c>
      <c r="K10095">
        <f t="shared" si="2"/>
        <v>152</v>
      </c>
      <c r="L10095">
        <f t="shared" si="3"/>
        <v>154</v>
      </c>
      <c r="M10095">
        <v>153</v>
      </c>
      <c r="N10095">
        <v>2</v>
      </c>
      <c r="O10095">
        <v>1.0932999999999999</v>
      </c>
      <c r="Q10095">
        <v>54.228999999999999</v>
      </c>
      <c r="R10095">
        <v>1.7877000000000001</v>
      </c>
      <c r="S10095">
        <v>10.432600000000001</v>
      </c>
      <c r="T10095">
        <v>22.8125</v>
      </c>
      <c r="U10095">
        <v>3.9091999999999998</v>
      </c>
      <c r="V10095">
        <v>26.72</v>
      </c>
    </row>
    <row r="10096" spans="1:22">
      <c r="A10096" t="s">
        <v>1490</v>
      </c>
      <c r="B10096" t="s">
        <v>1489</v>
      </c>
      <c r="J10096">
        <v>1</v>
      </c>
      <c r="K10096">
        <f t="shared" si="2"/>
        <v>154</v>
      </c>
      <c r="L10096">
        <f t="shared" si="3"/>
        <v>156</v>
      </c>
      <c r="M10096">
        <v>155</v>
      </c>
      <c r="N10096">
        <v>2</v>
      </c>
      <c r="O10096">
        <v>0.97619999999999996</v>
      </c>
      <c r="Q10096">
        <v>45.222999999999999</v>
      </c>
      <c r="R10096">
        <v>1.7176</v>
      </c>
      <c r="S10096">
        <v>10.5044</v>
      </c>
      <c r="T10096">
        <v>20.508099999999999</v>
      </c>
      <c r="U10096">
        <v>3.3532999999999999</v>
      </c>
      <c r="V10096">
        <v>23.86</v>
      </c>
    </row>
    <row r="10097" spans="1:22">
      <c r="A10097" t="s">
        <v>1490</v>
      </c>
      <c r="B10097" t="s">
        <v>1489</v>
      </c>
      <c r="J10097">
        <v>1</v>
      </c>
      <c r="K10097">
        <f t="shared" si="2"/>
        <v>156</v>
      </c>
      <c r="L10097">
        <f t="shared" si="3"/>
        <v>158</v>
      </c>
      <c r="M10097">
        <v>157</v>
      </c>
      <c r="N10097">
        <v>2</v>
      </c>
      <c r="O10097">
        <v>1.0745</v>
      </c>
      <c r="Q10097">
        <v>47.695</v>
      </c>
      <c r="R10097">
        <v>1.62</v>
      </c>
      <c r="S10097">
        <v>10.631600000000001</v>
      </c>
      <c r="T10097">
        <v>22.847200000000001</v>
      </c>
      <c r="U10097">
        <v>3.4813000000000001</v>
      </c>
      <c r="V10097">
        <v>26.33</v>
      </c>
    </row>
    <row r="10098" spans="1:22">
      <c r="A10098" t="s">
        <v>1490</v>
      </c>
      <c r="B10098" t="s">
        <v>1489</v>
      </c>
      <c r="J10098">
        <v>1</v>
      </c>
      <c r="K10098">
        <f t="shared" si="2"/>
        <v>158</v>
      </c>
      <c r="L10098">
        <f t="shared" si="3"/>
        <v>160</v>
      </c>
      <c r="M10098">
        <v>159</v>
      </c>
      <c r="N10098">
        <v>2</v>
      </c>
      <c r="O10098">
        <v>1.0669999999999999</v>
      </c>
      <c r="Q10098">
        <v>51.732999999999997</v>
      </c>
      <c r="R10098">
        <v>1.8231999999999999</v>
      </c>
      <c r="S10098">
        <v>10.510400000000001</v>
      </c>
      <c r="T10098">
        <v>22.429200000000002</v>
      </c>
      <c r="U10098">
        <v>3.8908</v>
      </c>
      <c r="V10098">
        <v>26.32</v>
      </c>
    </row>
    <row r="10099" spans="1:22">
      <c r="A10099" t="s">
        <v>1490</v>
      </c>
      <c r="B10099" t="s">
        <v>1489</v>
      </c>
      <c r="J10099">
        <v>1</v>
      </c>
      <c r="K10099">
        <f t="shared" si="2"/>
        <v>160</v>
      </c>
      <c r="L10099">
        <f t="shared" si="3"/>
        <v>162</v>
      </c>
      <c r="M10099">
        <v>161</v>
      </c>
      <c r="N10099">
        <v>2</v>
      </c>
      <c r="O10099">
        <v>0.95230000000000004</v>
      </c>
      <c r="Q10099">
        <v>38.636000000000003</v>
      </c>
      <c r="R10099">
        <v>1.4626999999999999</v>
      </c>
      <c r="S10099">
        <v>10.784599999999999</v>
      </c>
      <c r="T10099">
        <v>20.5411</v>
      </c>
      <c r="U10099">
        <v>2.7858999999999998</v>
      </c>
      <c r="V10099">
        <v>23.33</v>
      </c>
    </row>
    <row r="10100" spans="1:22">
      <c r="A10100" t="s">
        <v>1490</v>
      </c>
      <c r="B10100" t="s">
        <v>1489</v>
      </c>
      <c r="J10100">
        <v>1</v>
      </c>
      <c r="K10100">
        <f t="shared" si="2"/>
        <v>162</v>
      </c>
      <c r="L10100">
        <f t="shared" si="3"/>
        <v>164</v>
      </c>
      <c r="M10100">
        <v>163</v>
      </c>
      <c r="N10100">
        <v>2</v>
      </c>
      <c r="O10100">
        <v>0.76119999999999999</v>
      </c>
      <c r="Q10100">
        <v>37.520000000000003</v>
      </c>
      <c r="R10100">
        <v>2.0678999999999998</v>
      </c>
      <c r="S10100">
        <v>10.3758</v>
      </c>
      <c r="T10100">
        <v>15.795400000000001</v>
      </c>
      <c r="U10100">
        <v>3.1480999999999999</v>
      </c>
      <c r="V10100">
        <v>18.940000000000001</v>
      </c>
    </row>
    <row r="10101" spans="1:22">
      <c r="A10101" t="s">
        <v>1490</v>
      </c>
      <c r="B10101" t="s">
        <v>1489</v>
      </c>
      <c r="J10101">
        <v>1</v>
      </c>
      <c r="K10101">
        <f t="shared" si="2"/>
        <v>164</v>
      </c>
      <c r="L10101">
        <f t="shared" si="3"/>
        <v>166</v>
      </c>
      <c r="M10101">
        <v>165</v>
      </c>
      <c r="N10101">
        <v>2</v>
      </c>
      <c r="O10101">
        <v>0.92230000000000001</v>
      </c>
      <c r="Q10101">
        <v>44.670999999999999</v>
      </c>
      <c r="R10101">
        <v>1.9476</v>
      </c>
      <c r="S10101">
        <v>10.545199999999999</v>
      </c>
      <c r="T10101">
        <v>19.452400000000001</v>
      </c>
      <c r="U10101">
        <v>3.5926999999999998</v>
      </c>
      <c r="V10101">
        <v>23.05</v>
      </c>
    </row>
    <row r="10102" spans="1:22">
      <c r="A10102" t="s">
        <v>1490</v>
      </c>
      <c r="B10102" t="s">
        <v>1489</v>
      </c>
      <c r="J10102">
        <v>1</v>
      </c>
      <c r="K10102">
        <f t="shared" si="2"/>
        <v>166</v>
      </c>
      <c r="L10102">
        <f t="shared" si="3"/>
        <v>168</v>
      </c>
      <c r="M10102">
        <v>167</v>
      </c>
      <c r="N10102">
        <v>2</v>
      </c>
      <c r="O10102">
        <v>0.99450000000000005</v>
      </c>
      <c r="Q10102">
        <v>43.209000000000003</v>
      </c>
      <c r="R10102">
        <v>1.7439</v>
      </c>
      <c r="S10102">
        <v>10.6738</v>
      </c>
      <c r="T10102">
        <v>21.2301</v>
      </c>
      <c r="U10102">
        <v>3.4685999999999999</v>
      </c>
      <c r="V10102">
        <v>24.7</v>
      </c>
    </row>
    <row r="10103" spans="1:22">
      <c r="A10103" t="s">
        <v>1490</v>
      </c>
      <c r="B10103" t="s">
        <v>1489</v>
      </c>
      <c r="J10103">
        <v>1</v>
      </c>
      <c r="K10103">
        <f t="shared" si="2"/>
        <v>168</v>
      </c>
      <c r="L10103">
        <f t="shared" si="3"/>
        <v>170</v>
      </c>
      <c r="M10103">
        <v>169</v>
      </c>
      <c r="N10103">
        <v>2</v>
      </c>
      <c r="O10103">
        <v>0.87480000000000002</v>
      </c>
      <c r="Q10103">
        <v>56.588000000000001</v>
      </c>
      <c r="R10103">
        <v>3.0522999999999998</v>
      </c>
      <c r="S10103">
        <v>9.8844999999999992</v>
      </c>
      <c r="T10103">
        <v>17.294599999999999</v>
      </c>
      <c r="U10103">
        <v>5.3404999999999996</v>
      </c>
      <c r="V10103">
        <v>22.64</v>
      </c>
    </row>
    <row r="10104" spans="1:22">
      <c r="A10104" t="s">
        <v>1490</v>
      </c>
      <c r="B10104" t="s">
        <v>1489</v>
      </c>
      <c r="J10104">
        <v>1</v>
      </c>
      <c r="K10104">
        <f t="shared" si="2"/>
        <v>170</v>
      </c>
      <c r="L10104">
        <f t="shared" si="3"/>
        <v>172</v>
      </c>
      <c r="M10104">
        <v>171</v>
      </c>
      <c r="N10104">
        <v>2</v>
      </c>
      <c r="O10104">
        <v>0.48</v>
      </c>
      <c r="Q10104">
        <v>79.762</v>
      </c>
      <c r="R10104">
        <v>8.7843</v>
      </c>
      <c r="S10104">
        <v>6.4215999999999998</v>
      </c>
      <c r="T10104">
        <v>6.1647999999999996</v>
      </c>
      <c r="U10104">
        <v>8.4329000000000001</v>
      </c>
      <c r="V10104">
        <v>14.6</v>
      </c>
    </row>
    <row r="10105" spans="1:22">
      <c r="A10105" t="s">
        <v>1490</v>
      </c>
      <c r="B10105" t="s">
        <v>1489</v>
      </c>
      <c r="J10105">
        <v>1</v>
      </c>
      <c r="K10105">
        <f t="shared" si="2"/>
        <v>172</v>
      </c>
      <c r="L10105">
        <f t="shared" si="3"/>
        <v>174</v>
      </c>
      <c r="M10105">
        <v>173</v>
      </c>
      <c r="N10105">
        <v>2</v>
      </c>
      <c r="O10105">
        <v>0.74870000000000003</v>
      </c>
      <c r="Q10105">
        <v>80.444000000000003</v>
      </c>
      <c r="R10105">
        <v>5.3457999999999997</v>
      </c>
      <c r="S10105">
        <v>8.6683000000000003</v>
      </c>
      <c r="T10105">
        <v>12.9793</v>
      </c>
      <c r="U10105">
        <v>8.0044000000000004</v>
      </c>
      <c r="V10105">
        <v>20.98</v>
      </c>
    </row>
    <row r="10106" spans="1:22">
      <c r="A10106" t="s">
        <v>1490</v>
      </c>
      <c r="B10106" t="s">
        <v>1489</v>
      </c>
      <c r="J10106">
        <v>1</v>
      </c>
      <c r="K10106">
        <f t="shared" si="2"/>
        <v>174</v>
      </c>
      <c r="L10106">
        <f t="shared" si="3"/>
        <v>176</v>
      </c>
      <c r="M10106">
        <v>175</v>
      </c>
      <c r="N10106">
        <v>2</v>
      </c>
      <c r="O10106">
        <v>0.79379999999999995</v>
      </c>
      <c r="Q10106">
        <v>63.927999999999997</v>
      </c>
      <c r="R10106">
        <v>3.7248999999999999</v>
      </c>
      <c r="S10106">
        <v>9.6822999999999997</v>
      </c>
      <c r="T10106">
        <v>15.372299999999999</v>
      </c>
      <c r="U10106">
        <v>5.9138000000000002</v>
      </c>
      <c r="V10106">
        <v>21.29</v>
      </c>
    </row>
    <row r="10107" spans="1:22">
      <c r="A10107" t="s">
        <v>1490</v>
      </c>
      <c r="B10107" t="s">
        <v>1489</v>
      </c>
      <c r="J10107">
        <v>1</v>
      </c>
      <c r="K10107">
        <f t="shared" si="2"/>
        <v>176</v>
      </c>
      <c r="L10107">
        <f t="shared" si="3"/>
        <v>178</v>
      </c>
      <c r="M10107">
        <v>177</v>
      </c>
      <c r="N10107">
        <v>2</v>
      </c>
      <c r="O10107">
        <v>0.4985</v>
      </c>
      <c r="Q10107">
        <v>101.762</v>
      </c>
      <c r="R10107">
        <v>10.329700000000001</v>
      </c>
      <c r="S10107">
        <v>6.2760999999999996</v>
      </c>
      <c r="T10107">
        <v>6.2572999999999999</v>
      </c>
      <c r="U10107">
        <v>10.2987</v>
      </c>
      <c r="V10107">
        <v>16.559999999999999</v>
      </c>
    </row>
    <row r="10108" spans="1:22">
      <c r="A10108" t="s">
        <v>1490</v>
      </c>
      <c r="B10108" t="s">
        <v>1489</v>
      </c>
      <c r="J10108">
        <v>1</v>
      </c>
      <c r="K10108">
        <f t="shared" si="2"/>
        <v>178</v>
      </c>
      <c r="L10108">
        <f t="shared" si="3"/>
        <v>180</v>
      </c>
      <c r="M10108">
        <v>179</v>
      </c>
      <c r="N10108">
        <v>2</v>
      </c>
      <c r="O10108">
        <v>0.35949999999999999</v>
      </c>
      <c r="Q10108">
        <v>134.11199999999999</v>
      </c>
      <c r="R10108">
        <v>20.437000000000001</v>
      </c>
      <c r="S10108">
        <v>3.8759000000000001</v>
      </c>
      <c r="T10108">
        <v>2.7867000000000002</v>
      </c>
      <c r="U10108">
        <v>14.6942</v>
      </c>
      <c r="V10108">
        <v>17.48</v>
      </c>
    </row>
    <row r="10109" spans="1:22">
      <c r="A10109" t="s">
        <v>1490</v>
      </c>
      <c r="B10109" t="s">
        <v>1489</v>
      </c>
      <c r="J10109">
        <v>1</v>
      </c>
      <c r="K10109">
        <f t="shared" si="2"/>
        <v>180</v>
      </c>
      <c r="L10109">
        <f t="shared" si="3"/>
        <v>182</v>
      </c>
      <c r="M10109">
        <v>181</v>
      </c>
      <c r="N10109">
        <v>2</v>
      </c>
      <c r="O10109">
        <v>0.64770000000000005</v>
      </c>
      <c r="Q10109">
        <v>52.712000000000003</v>
      </c>
      <c r="R10109">
        <v>4.9470999999999998</v>
      </c>
      <c r="S10109">
        <v>8.8942999999999994</v>
      </c>
      <c r="T10109">
        <v>11.521100000000001</v>
      </c>
      <c r="U10109">
        <v>6.4081999999999999</v>
      </c>
      <c r="V10109">
        <v>17.93</v>
      </c>
    </row>
    <row r="10110" spans="1:22">
      <c r="A10110" t="s">
        <v>1490</v>
      </c>
      <c r="B10110" t="s">
        <v>1489</v>
      </c>
      <c r="J10110">
        <v>1</v>
      </c>
      <c r="K10110">
        <f t="shared" si="2"/>
        <v>182</v>
      </c>
      <c r="L10110">
        <f t="shared" si="3"/>
        <v>184</v>
      </c>
      <c r="M10110">
        <v>183</v>
      </c>
      <c r="N10110">
        <v>2</v>
      </c>
      <c r="O10110">
        <v>0.72619999999999996</v>
      </c>
      <c r="Q10110">
        <v>127.786</v>
      </c>
      <c r="R10110">
        <v>9.9986999999999995</v>
      </c>
      <c r="S10110">
        <v>8.1137999999999995</v>
      </c>
      <c r="T10110">
        <v>11.783899999999999</v>
      </c>
      <c r="U10110">
        <v>14.5214</v>
      </c>
      <c r="V10110">
        <v>26.31</v>
      </c>
    </row>
    <row r="10111" spans="1:22">
      <c r="A10111" t="s">
        <v>1490</v>
      </c>
      <c r="B10111" t="s">
        <v>1489</v>
      </c>
      <c r="J10111">
        <v>1</v>
      </c>
      <c r="K10111">
        <f t="shared" si="2"/>
        <v>184</v>
      </c>
      <c r="L10111">
        <f t="shared" si="3"/>
        <v>186</v>
      </c>
      <c r="M10111">
        <v>185</v>
      </c>
      <c r="N10111">
        <v>2</v>
      </c>
      <c r="O10111">
        <v>0.62280000000000002</v>
      </c>
      <c r="Q10111">
        <v>116.59</v>
      </c>
      <c r="R10111">
        <v>11.1137</v>
      </c>
      <c r="S10111">
        <v>8.1672999999999991</v>
      </c>
      <c r="T10111">
        <v>10.1738</v>
      </c>
      <c r="U10111">
        <v>13.843999999999999</v>
      </c>
      <c r="V10111">
        <v>24.02</v>
      </c>
    </row>
    <row r="10112" spans="1:22">
      <c r="A10112" t="s">
        <v>1490</v>
      </c>
      <c r="B10112" t="s">
        <v>1489</v>
      </c>
      <c r="J10112">
        <v>1</v>
      </c>
      <c r="K10112">
        <f t="shared" si="2"/>
        <v>186</v>
      </c>
      <c r="L10112">
        <f t="shared" si="3"/>
        <v>188</v>
      </c>
      <c r="M10112">
        <v>187</v>
      </c>
      <c r="N10112">
        <v>2</v>
      </c>
      <c r="O10112">
        <v>0.46920000000000001</v>
      </c>
      <c r="Q10112">
        <v>193.298</v>
      </c>
      <c r="R10112">
        <v>19.481999999999999</v>
      </c>
      <c r="S10112">
        <v>4.9596</v>
      </c>
      <c r="T10112">
        <v>4.6538000000000004</v>
      </c>
      <c r="U10112">
        <v>18.2806</v>
      </c>
      <c r="V10112">
        <v>22.93</v>
      </c>
    </row>
    <row r="10113" spans="1:26">
      <c r="A10113" t="s">
        <v>1490</v>
      </c>
      <c r="B10113" t="s">
        <v>1489</v>
      </c>
      <c r="J10113">
        <v>1</v>
      </c>
      <c r="K10113">
        <f t="shared" si="2"/>
        <v>188</v>
      </c>
      <c r="L10113">
        <f t="shared" si="3"/>
        <v>190</v>
      </c>
      <c r="M10113">
        <v>189</v>
      </c>
      <c r="N10113">
        <v>2</v>
      </c>
      <c r="O10113">
        <v>0.31969999999999998</v>
      </c>
      <c r="Q10113">
        <v>104.55500000000001</v>
      </c>
      <c r="R10113">
        <v>18.9163</v>
      </c>
      <c r="S10113">
        <v>5.8983999999999996</v>
      </c>
      <c r="T10113">
        <v>3.7709999999999999</v>
      </c>
      <c r="U10113">
        <v>12.0938</v>
      </c>
      <c r="V10113">
        <v>15.86</v>
      </c>
    </row>
    <row r="10114" spans="1:26">
      <c r="A10114" t="s">
        <v>1490</v>
      </c>
      <c r="B10114" t="s">
        <v>1489</v>
      </c>
      <c r="J10114">
        <v>1</v>
      </c>
      <c r="K10114">
        <f t="shared" si="2"/>
        <v>190</v>
      </c>
      <c r="L10114">
        <f t="shared" si="3"/>
        <v>192</v>
      </c>
      <c r="M10114">
        <v>191</v>
      </c>
      <c r="N10114">
        <v>2</v>
      </c>
      <c r="O10114">
        <v>0.58620000000000005</v>
      </c>
      <c r="Q10114">
        <v>85.614000000000004</v>
      </c>
      <c r="R10114">
        <v>7.7933000000000003</v>
      </c>
      <c r="S10114">
        <v>8.8408999999999995</v>
      </c>
      <c r="T10114">
        <v>10.3645</v>
      </c>
      <c r="U10114">
        <v>9.1364000000000001</v>
      </c>
      <c r="V10114">
        <v>19.5</v>
      </c>
    </row>
    <row r="10115" spans="1:26">
      <c r="A10115" t="s">
        <v>1490</v>
      </c>
      <c r="B10115" t="s">
        <v>1489</v>
      </c>
      <c r="J10115">
        <v>1</v>
      </c>
      <c r="K10115">
        <f t="shared" si="2"/>
        <v>192</v>
      </c>
      <c r="L10115">
        <f t="shared" si="3"/>
        <v>194</v>
      </c>
      <c r="M10115">
        <v>193</v>
      </c>
      <c r="N10115">
        <v>2</v>
      </c>
      <c r="O10115">
        <v>0.53879999999999995</v>
      </c>
      <c r="Q10115">
        <v>64.596999999999994</v>
      </c>
      <c r="R10115">
        <v>6.5683999999999996</v>
      </c>
      <c r="S10115">
        <v>9.4669000000000008</v>
      </c>
      <c r="T10115">
        <v>10.202199999999999</v>
      </c>
      <c r="U10115">
        <v>7.0785</v>
      </c>
      <c r="V10115">
        <v>17.28</v>
      </c>
    </row>
    <row r="10116" spans="1:26">
      <c r="A10116" t="s">
        <v>1490</v>
      </c>
      <c r="B10116" t="s">
        <v>1489</v>
      </c>
      <c r="J10116">
        <v>1</v>
      </c>
      <c r="K10116">
        <f t="shared" si="2"/>
        <v>194</v>
      </c>
      <c r="L10116">
        <f t="shared" si="3"/>
        <v>196</v>
      </c>
      <c r="M10116">
        <v>195</v>
      </c>
      <c r="N10116">
        <v>2</v>
      </c>
      <c r="O10116">
        <v>0.73750000000000004</v>
      </c>
      <c r="Q10116">
        <v>60.944000000000003</v>
      </c>
      <c r="R10116">
        <v>4.1181999999999999</v>
      </c>
      <c r="S10116">
        <v>9.9100999999999999</v>
      </c>
      <c r="T10116">
        <v>14.6173</v>
      </c>
      <c r="U10116">
        <v>6.0743999999999998</v>
      </c>
      <c r="V10116">
        <v>20.69</v>
      </c>
    </row>
    <row r="10117" spans="1:26">
      <c r="A10117" t="s">
        <v>1490</v>
      </c>
      <c r="B10117" t="s">
        <v>1489</v>
      </c>
      <c r="J10117">
        <v>1</v>
      </c>
      <c r="K10117">
        <f t="shared" si="2"/>
        <v>196</v>
      </c>
      <c r="L10117">
        <f t="shared" si="3"/>
        <v>198</v>
      </c>
      <c r="M10117">
        <v>197</v>
      </c>
      <c r="N10117">
        <v>2</v>
      </c>
      <c r="O10117">
        <v>0.84599999999999997</v>
      </c>
      <c r="Q10117">
        <v>59.515999999999998</v>
      </c>
      <c r="R10117">
        <v>3.5712999999999999</v>
      </c>
      <c r="S10117">
        <v>10.001300000000001</v>
      </c>
      <c r="T10117">
        <v>16.9222</v>
      </c>
      <c r="U10117">
        <v>6.0426000000000002</v>
      </c>
      <c r="V10117">
        <v>22.96</v>
      </c>
    </row>
    <row r="10118" spans="1:26">
      <c r="A10118" t="s">
        <v>1490</v>
      </c>
      <c r="B10118" t="s">
        <v>1489</v>
      </c>
      <c r="J10118">
        <v>1</v>
      </c>
      <c r="K10118">
        <f t="shared" si="2"/>
        <v>198</v>
      </c>
      <c r="L10118">
        <f t="shared" si="3"/>
        <v>200</v>
      </c>
      <c r="M10118">
        <v>199</v>
      </c>
      <c r="N10118">
        <v>2</v>
      </c>
      <c r="O10118">
        <v>0.85780000000000001</v>
      </c>
      <c r="Q10118">
        <v>57.908999999999999</v>
      </c>
      <c r="R10118">
        <v>3.1646000000000001</v>
      </c>
      <c r="S10118">
        <v>10.4291</v>
      </c>
      <c r="T10118">
        <v>17.892900000000001</v>
      </c>
      <c r="U10118">
        <v>5.4294000000000002</v>
      </c>
      <c r="V10118">
        <v>23.32</v>
      </c>
    </row>
    <row r="10119" spans="1:26">
      <c r="A10119" t="s">
        <v>1490</v>
      </c>
      <c r="B10119" t="s">
        <v>1489</v>
      </c>
      <c r="J10119">
        <v>1</v>
      </c>
      <c r="K10119">
        <f t="shared" si="2"/>
        <v>200</v>
      </c>
      <c r="L10119">
        <f t="shared" si="3"/>
        <v>202</v>
      </c>
      <c r="M10119">
        <v>201</v>
      </c>
      <c r="N10119">
        <v>2</v>
      </c>
      <c r="O10119">
        <v>1.2738</v>
      </c>
      <c r="Q10119">
        <v>83.402000000000001</v>
      </c>
      <c r="R10119">
        <v>3.0969000000000002</v>
      </c>
      <c r="S10119">
        <v>10.135400000000001</v>
      </c>
      <c r="T10119">
        <v>25.819900000000001</v>
      </c>
      <c r="U10119">
        <v>7.8894000000000002</v>
      </c>
      <c r="V10119">
        <v>33.71</v>
      </c>
    </row>
    <row r="10120" spans="1:26">
      <c r="A10120" t="s">
        <v>1490</v>
      </c>
      <c r="B10120" t="s">
        <v>1489</v>
      </c>
      <c r="K10120">
        <f t="shared" si="2"/>
        <v>0</v>
      </c>
      <c r="L10120">
        <f t="shared" si="3"/>
        <v>0</v>
      </c>
      <c r="T10120">
        <v>1622.0603000000001</v>
      </c>
      <c r="U10120">
        <v>457.00139999999999</v>
      </c>
      <c r="V10120">
        <v>2079.06</v>
      </c>
    </row>
    <row r="10121" spans="1:26">
      <c r="A10121" t="s">
        <v>1490</v>
      </c>
      <c r="B10121" t="s">
        <v>1489</v>
      </c>
      <c r="C10121" t="s">
        <v>2031</v>
      </c>
      <c r="E10121" t="s">
        <v>491</v>
      </c>
      <c r="G10121">
        <v>25.024767440000002</v>
      </c>
      <c r="H10121">
        <v>-80.680973739999999</v>
      </c>
      <c r="I10121" t="s">
        <v>146</v>
      </c>
      <c r="J10121">
        <v>2</v>
      </c>
      <c r="K10121">
        <f t="shared" si="2"/>
        <v>0</v>
      </c>
      <c r="L10121">
        <f t="shared" si="3"/>
        <v>2</v>
      </c>
      <c r="M10121">
        <v>1</v>
      </c>
      <c r="N10121">
        <v>2</v>
      </c>
      <c r="O10121">
        <v>0.55830000000000002</v>
      </c>
      <c r="Q10121">
        <v>35.57</v>
      </c>
      <c r="R10121">
        <v>2.5089999999999999</v>
      </c>
      <c r="S10121">
        <v>9.6775000000000002</v>
      </c>
      <c r="T10121">
        <v>10.8066</v>
      </c>
      <c r="U10121">
        <v>2.8016999999999999</v>
      </c>
      <c r="V10121">
        <v>13.61</v>
      </c>
      <c r="W10121">
        <v>0.76800000000000002</v>
      </c>
      <c r="Y10121">
        <v>2.7035999999999998</v>
      </c>
      <c r="Z10121">
        <v>10.063000000000001</v>
      </c>
    </row>
    <row r="10122" spans="1:26">
      <c r="A10122" t="s">
        <v>1490</v>
      </c>
      <c r="B10122" t="s">
        <v>1489</v>
      </c>
      <c r="J10122">
        <v>2</v>
      </c>
      <c r="K10122">
        <f t="shared" si="2"/>
        <v>2</v>
      </c>
      <c r="L10122">
        <f t="shared" si="3"/>
        <v>4</v>
      </c>
      <c r="M10122">
        <v>3</v>
      </c>
      <c r="N10122">
        <v>2</v>
      </c>
      <c r="O10122">
        <v>0.53449999999999998</v>
      </c>
      <c r="Q10122">
        <v>34.966999999999999</v>
      </c>
      <c r="R10122">
        <v>2.4908000000000001</v>
      </c>
      <c r="S10122">
        <v>9.6402000000000001</v>
      </c>
      <c r="T10122">
        <v>10.305400000000001</v>
      </c>
      <c r="U10122">
        <v>2.6627000000000001</v>
      </c>
      <c r="V10122">
        <v>12.97</v>
      </c>
    </row>
    <row r="10123" spans="1:26">
      <c r="A10123" t="s">
        <v>1490</v>
      </c>
      <c r="B10123" t="s">
        <v>1489</v>
      </c>
      <c r="J10123">
        <v>2</v>
      </c>
      <c r="K10123">
        <f t="shared" si="2"/>
        <v>4</v>
      </c>
      <c r="L10123">
        <f t="shared" si="3"/>
        <v>6</v>
      </c>
      <c r="M10123">
        <v>5</v>
      </c>
      <c r="N10123">
        <v>2</v>
      </c>
      <c r="O10123">
        <v>0.70330000000000004</v>
      </c>
      <c r="Q10123">
        <v>45.646999999999998</v>
      </c>
      <c r="R10123">
        <v>2.4367000000000001</v>
      </c>
      <c r="S10123">
        <v>9.8503000000000007</v>
      </c>
      <c r="T10123">
        <v>13.8561</v>
      </c>
      <c r="U10123">
        <v>3.4276</v>
      </c>
      <c r="V10123">
        <v>17.28</v>
      </c>
    </row>
    <row r="10124" spans="1:26">
      <c r="A10124" t="s">
        <v>1490</v>
      </c>
      <c r="B10124" t="s">
        <v>1489</v>
      </c>
      <c r="J10124">
        <v>2</v>
      </c>
      <c r="K10124">
        <f t="shared" si="2"/>
        <v>6</v>
      </c>
      <c r="L10124">
        <f t="shared" si="3"/>
        <v>8</v>
      </c>
      <c r="M10124">
        <v>7</v>
      </c>
      <c r="N10124">
        <v>2</v>
      </c>
      <c r="O10124">
        <v>0.71220000000000006</v>
      </c>
      <c r="Q10124">
        <v>45.262</v>
      </c>
      <c r="R10124">
        <v>2.3872</v>
      </c>
      <c r="S10124">
        <v>9.8603000000000005</v>
      </c>
      <c r="T10124">
        <v>14.0443</v>
      </c>
      <c r="U10124">
        <v>3.4001999999999999</v>
      </c>
      <c r="V10124">
        <v>17.440000000000001</v>
      </c>
    </row>
    <row r="10125" spans="1:26">
      <c r="A10125" t="s">
        <v>1490</v>
      </c>
      <c r="B10125" t="s">
        <v>1489</v>
      </c>
      <c r="J10125">
        <v>2</v>
      </c>
      <c r="K10125">
        <f t="shared" si="2"/>
        <v>8</v>
      </c>
      <c r="L10125">
        <f t="shared" si="3"/>
        <v>10</v>
      </c>
      <c r="M10125">
        <v>9</v>
      </c>
      <c r="N10125">
        <v>2</v>
      </c>
      <c r="O10125">
        <v>0.64080000000000004</v>
      </c>
      <c r="Q10125">
        <v>39.625</v>
      </c>
      <c r="R10125">
        <v>2.3681999999999999</v>
      </c>
      <c r="S10125">
        <v>9.8957999999999995</v>
      </c>
      <c r="T10125">
        <v>12.6831</v>
      </c>
      <c r="U10125">
        <v>3.0352999999999999</v>
      </c>
      <c r="V10125">
        <v>15.72</v>
      </c>
    </row>
    <row r="10126" spans="1:26">
      <c r="A10126" t="s">
        <v>1490</v>
      </c>
      <c r="B10126" t="s">
        <v>1489</v>
      </c>
      <c r="J10126">
        <v>2</v>
      </c>
      <c r="K10126">
        <f t="shared" si="2"/>
        <v>10</v>
      </c>
      <c r="L10126">
        <f t="shared" si="3"/>
        <v>12</v>
      </c>
      <c r="M10126">
        <v>11</v>
      </c>
      <c r="N10126">
        <v>2</v>
      </c>
      <c r="O10126">
        <v>0.68179999999999996</v>
      </c>
      <c r="Q10126">
        <v>42.209000000000003</v>
      </c>
      <c r="R10126">
        <v>2.3675000000000002</v>
      </c>
      <c r="S10126">
        <v>9.8275000000000006</v>
      </c>
      <c r="T10126">
        <v>13.401400000000001</v>
      </c>
      <c r="U10126">
        <v>3.2284999999999999</v>
      </c>
      <c r="V10126">
        <v>16.63</v>
      </c>
    </row>
    <row r="10127" spans="1:26">
      <c r="A10127" t="s">
        <v>1490</v>
      </c>
      <c r="B10127" t="s">
        <v>1489</v>
      </c>
      <c r="J10127">
        <v>2</v>
      </c>
      <c r="K10127">
        <f t="shared" si="2"/>
        <v>12</v>
      </c>
      <c r="L10127">
        <f t="shared" si="3"/>
        <v>14</v>
      </c>
      <c r="M10127">
        <v>13</v>
      </c>
      <c r="N10127">
        <v>2</v>
      </c>
      <c r="O10127">
        <v>0.57679999999999998</v>
      </c>
      <c r="Q10127">
        <v>37.448999999999998</v>
      </c>
      <c r="R10127">
        <v>2.3898999999999999</v>
      </c>
      <c r="S10127">
        <v>9.8790999999999993</v>
      </c>
      <c r="T10127">
        <v>11.3972</v>
      </c>
      <c r="U10127">
        <v>2.7570999999999999</v>
      </c>
      <c r="V10127">
        <v>14.15</v>
      </c>
    </row>
    <row r="10128" spans="1:26">
      <c r="A10128" t="s">
        <v>1490</v>
      </c>
      <c r="B10128" t="s">
        <v>1489</v>
      </c>
      <c r="J10128">
        <v>2</v>
      </c>
      <c r="K10128">
        <f t="shared" si="2"/>
        <v>14</v>
      </c>
      <c r="L10128">
        <f t="shared" si="3"/>
        <v>16</v>
      </c>
      <c r="M10128">
        <v>15</v>
      </c>
      <c r="N10128">
        <v>2</v>
      </c>
      <c r="O10128">
        <v>0.62429999999999997</v>
      </c>
      <c r="Q10128">
        <v>36.875</v>
      </c>
      <c r="R10128">
        <v>2.2033</v>
      </c>
      <c r="S10128">
        <v>10.0342</v>
      </c>
      <c r="T10128">
        <v>12.529299999999999</v>
      </c>
      <c r="U10128">
        <v>2.7511999999999999</v>
      </c>
      <c r="V10128">
        <v>15.28</v>
      </c>
    </row>
    <row r="10129" spans="1:22">
      <c r="A10129" t="s">
        <v>1490</v>
      </c>
      <c r="B10129" t="s">
        <v>1489</v>
      </c>
      <c r="J10129">
        <v>2</v>
      </c>
      <c r="K10129">
        <f t="shared" si="2"/>
        <v>16</v>
      </c>
      <c r="L10129">
        <f t="shared" si="3"/>
        <v>18</v>
      </c>
      <c r="M10129">
        <v>17</v>
      </c>
      <c r="N10129">
        <v>2</v>
      </c>
      <c r="O10129">
        <v>0.71499999999999997</v>
      </c>
      <c r="Q10129">
        <v>41.151000000000003</v>
      </c>
      <c r="R10129">
        <v>2.1547999999999998</v>
      </c>
      <c r="S10129">
        <v>10.059200000000001</v>
      </c>
      <c r="T10129">
        <v>14.3847</v>
      </c>
      <c r="U10129">
        <v>3.0813999999999999</v>
      </c>
      <c r="V10129">
        <v>17.47</v>
      </c>
    </row>
    <row r="10130" spans="1:22">
      <c r="A10130" t="s">
        <v>1490</v>
      </c>
      <c r="B10130" t="s">
        <v>1489</v>
      </c>
      <c r="J10130">
        <v>2</v>
      </c>
      <c r="K10130">
        <f t="shared" si="2"/>
        <v>18</v>
      </c>
      <c r="L10130">
        <f t="shared" si="3"/>
        <v>20</v>
      </c>
      <c r="M10130">
        <v>19</v>
      </c>
      <c r="N10130">
        <v>2</v>
      </c>
      <c r="O10130">
        <v>0.89419999999999999</v>
      </c>
      <c r="Q10130">
        <v>48.491</v>
      </c>
      <c r="R10130">
        <v>2.0541</v>
      </c>
      <c r="S10130">
        <v>10.194900000000001</v>
      </c>
      <c r="T10130">
        <v>18.232600000000001</v>
      </c>
      <c r="U10130">
        <v>3.6735000000000002</v>
      </c>
      <c r="V10130">
        <v>21.91</v>
      </c>
    </row>
    <row r="10131" spans="1:22">
      <c r="A10131" t="s">
        <v>1490</v>
      </c>
      <c r="B10131" t="s">
        <v>1489</v>
      </c>
      <c r="J10131">
        <v>2</v>
      </c>
      <c r="K10131">
        <f t="shared" si="2"/>
        <v>20</v>
      </c>
      <c r="L10131">
        <f t="shared" si="3"/>
        <v>22</v>
      </c>
      <c r="M10131">
        <v>21</v>
      </c>
      <c r="N10131">
        <v>2</v>
      </c>
      <c r="O10131">
        <v>0.73399999999999999</v>
      </c>
      <c r="Q10131">
        <v>45.027000000000001</v>
      </c>
      <c r="R10131">
        <v>2.3119000000000001</v>
      </c>
      <c r="S10131">
        <v>10.0741</v>
      </c>
      <c r="T10131">
        <v>14.7888</v>
      </c>
      <c r="U10131">
        <v>3.3938000000000001</v>
      </c>
      <c r="V10131">
        <v>18.18</v>
      </c>
    </row>
    <row r="10132" spans="1:22">
      <c r="A10132" t="s">
        <v>1490</v>
      </c>
      <c r="B10132" t="s">
        <v>1489</v>
      </c>
      <c r="J10132">
        <v>2</v>
      </c>
      <c r="K10132">
        <f t="shared" si="2"/>
        <v>22</v>
      </c>
      <c r="L10132">
        <f t="shared" si="3"/>
        <v>24</v>
      </c>
      <c r="M10132">
        <v>23</v>
      </c>
      <c r="N10132">
        <v>2</v>
      </c>
      <c r="O10132">
        <v>0.69750000000000001</v>
      </c>
      <c r="Q10132">
        <v>28.722000000000001</v>
      </c>
      <c r="R10132">
        <v>1.5874999999999999</v>
      </c>
      <c r="S10132">
        <v>10.653</v>
      </c>
      <c r="T10132">
        <v>14.860900000000001</v>
      </c>
      <c r="U10132">
        <v>2.2145999999999999</v>
      </c>
      <c r="V10132">
        <v>17.079999999999998</v>
      </c>
    </row>
    <row r="10133" spans="1:22">
      <c r="A10133" t="s">
        <v>1490</v>
      </c>
      <c r="B10133" t="s">
        <v>1489</v>
      </c>
      <c r="J10133">
        <v>2</v>
      </c>
      <c r="K10133">
        <f t="shared" si="2"/>
        <v>24</v>
      </c>
      <c r="L10133">
        <f t="shared" si="3"/>
        <v>26</v>
      </c>
      <c r="M10133">
        <v>25</v>
      </c>
      <c r="N10133">
        <v>2</v>
      </c>
      <c r="O10133">
        <v>0.66369999999999996</v>
      </c>
      <c r="Q10133">
        <v>34.584000000000003</v>
      </c>
      <c r="R10133">
        <v>1.9963</v>
      </c>
      <c r="S10133">
        <v>10.1957</v>
      </c>
      <c r="T10133">
        <v>13.533200000000001</v>
      </c>
      <c r="U10133">
        <v>2.6497000000000002</v>
      </c>
      <c r="V10133">
        <v>16.18</v>
      </c>
    </row>
    <row r="10134" spans="1:22">
      <c r="A10134" t="s">
        <v>1490</v>
      </c>
      <c r="B10134" t="s">
        <v>1489</v>
      </c>
      <c r="J10134">
        <v>2</v>
      </c>
      <c r="K10134">
        <f t="shared" si="2"/>
        <v>26</v>
      </c>
      <c r="L10134">
        <f t="shared" si="3"/>
        <v>28</v>
      </c>
      <c r="M10134">
        <v>27</v>
      </c>
      <c r="N10134">
        <v>2</v>
      </c>
      <c r="O10134">
        <v>0.68300000000000005</v>
      </c>
      <c r="Q10134">
        <v>37.173000000000002</v>
      </c>
      <c r="R10134">
        <v>2.0629</v>
      </c>
      <c r="S10134">
        <v>10.144600000000001</v>
      </c>
      <c r="T10134">
        <v>13.8575</v>
      </c>
      <c r="U10134">
        <v>2.8178999999999998</v>
      </c>
      <c r="V10134">
        <v>16.68</v>
      </c>
    </row>
    <row r="10135" spans="1:22">
      <c r="A10135" t="s">
        <v>1490</v>
      </c>
      <c r="B10135" t="s">
        <v>1489</v>
      </c>
      <c r="J10135">
        <v>2</v>
      </c>
      <c r="K10135">
        <f t="shared" si="2"/>
        <v>28</v>
      </c>
      <c r="L10135">
        <f t="shared" si="3"/>
        <v>30</v>
      </c>
      <c r="M10135">
        <v>29</v>
      </c>
      <c r="N10135">
        <v>2</v>
      </c>
      <c r="O10135">
        <v>0.69579999999999997</v>
      </c>
      <c r="Q10135">
        <v>33.35</v>
      </c>
      <c r="R10135">
        <v>1.7778</v>
      </c>
      <c r="S10135">
        <v>10.4152</v>
      </c>
      <c r="T10135">
        <v>14.4945</v>
      </c>
      <c r="U10135">
        <v>2.4741</v>
      </c>
      <c r="V10135">
        <v>16.97</v>
      </c>
    </row>
    <row r="10136" spans="1:22">
      <c r="A10136" t="s">
        <v>1490</v>
      </c>
      <c r="B10136" t="s">
        <v>1489</v>
      </c>
      <c r="J10136">
        <v>2</v>
      </c>
      <c r="K10136">
        <f t="shared" si="2"/>
        <v>30</v>
      </c>
      <c r="L10136">
        <f t="shared" si="3"/>
        <v>32</v>
      </c>
      <c r="M10136">
        <v>31</v>
      </c>
      <c r="N10136">
        <v>2</v>
      </c>
      <c r="O10136">
        <v>0.71479999999999999</v>
      </c>
      <c r="Q10136">
        <v>38.545999999999999</v>
      </c>
      <c r="R10136">
        <v>1.9983</v>
      </c>
      <c r="S10136">
        <v>10.1807</v>
      </c>
      <c r="T10136">
        <v>14.555099999999999</v>
      </c>
      <c r="U10136">
        <v>2.8569</v>
      </c>
      <c r="V10136">
        <v>17.41</v>
      </c>
    </row>
    <row r="10137" spans="1:22">
      <c r="A10137" t="s">
        <v>1490</v>
      </c>
      <c r="B10137" t="s">
        <v>1489</v>
      </c>
      <c r="J10137">
        <v>2</v>
      </c>
      <c r="K10137">
        <f t="shared" si="2"/>
        <v>32</v>
      </c>
      <c r="L10137">
        <f t="shared" si="3"/>
        <v>34</v>
      </c>
      <c r="M10137">
        <v>33</v>
      </c>
      <c r="N10137">
        <v>2</v>
      </c>
      <c r="O10137">
        <v>0.80620000000000003</v>
      </c>
      <c r="Q10137">
        <v>45.252000000000002</v>
      </c>
      <c r="R10137">
        <v>2.1263999999999998</v>
      </c>
      <c r="S10137">
        <v>10.1381</v>
      </c>
      <c r="T10137">
        <v>16.346</v>
      </c>
      <c r="U10137">
        <v>3.4285000000000001</v>
      </c>
      <c r="V10137">
        <v>19.77</v>
      </c>
    </row>
    <row r="10138" spans="1:22">
      <c r="A10138" t="s">
        <v>1490</v>
      </c>
      <c r="B10138" t="s">
        <v>1489</v>
      </c>
      <c r="J10138">
        <v>2</v>
      </c>
      <c r="K10138">
        <f t="shared" si="2"/>
        <v>34</v>
      </c>
      <c r="L10138">
        <f t="shared" si="3"/>
        <v>36</v>
      </c>
      <c r="M10138">
        <v>35</v>
      </c>
      <c r="N10138">
        <v>2</v>
      </c>
      <c r="O10138">
        <v>0.71250000000000002</v>
      </c>
      <c r="Q10138">
        <v>41.134</v>
      </c>
      <c r="R10138">
        <v>2.1536</v>
      </c>
      <c r="S10138">
        <v>10.096399999999999</v>
      </c>
      <c r="T10138">
        <v>14.3874</v>
      </c>
      <c r="U10138">
        <v>3.0689000000000002</v>
      </c>
      <c r="V10138">
        <v>17.46</v>
      </c>
    </row>
    <row r="10139" spans="1:22">
      <c r="A10139" t="s">
        <v>1490</v>
      </c>
      <c r="B10139" t="s">
        <v>1489</v>
      </c>
      <c r="J10139">
        <v>2</v>
      </c>
      <c r="K10139">
        <f t="shared" si="2"/>
        <v>36</v>
      </c>
      <c r="L10139">
        <f t="shared" si="3"/>
        <v>38</v>
      </c>
      <c r="M10139">
        <v>37</v>
      </c>
      <c r="N10139">
        <v>2</v>
      </c>
      <c r="O10139">
        <v>0.71130000000000004</v>
      </c>
      <c r="Q10139">
        <v>40.386000000000003</v>
      </c>
      <c r="R10139">
        <v>2.0821999999999998</v>
      </c>
      <c r="S10139">
        <v>10.104799999999999</v>
      </c>
      <c r="T10139">
        <v>14.3757</v>
      </c>
      <c r="U10139">
        <v>2.9622999999999999</v>
      </c>
      <c r="V10139">
        <v>17.34</v>
      </c>
    </row>
    <row r="10140" spans="1:22">
      <c r="A10140" t="s">
        <v>1490</v>
      </c>
      <c r="B10140" t="s">
        <v>1489</v>
      </c>
      <c r="J10140">
        <v>2</v>
      </c>
      <c r="K10140">
        <f t="shared" si="2"/>
        <v>38</v>
      </c>
      <c r="L10140">
        <f t="shared" si="3"/>
        <v>40</v>
      </c>
      <c r="M10140">
        <v>39</v>
      </c>
      <c r="N10140">
        <v>2</v>
      </c>
      <c r="O10140">
        <v>0.69</v>
      </c>
      <c r="Q10140">
        <v>40.960999999999999</v>
      </c>
      <c r="R10140">
        <v>2.1964999999999999</v>
      </c>
      <c r="S10140">
        <v>10.054500000000001</v>
      </c>
      <c r="T10140">
        <v>13.8752</v>
      </c>
      <c r="U10140">
        <v>3.0312000000000001</v>
      </c>
      <c r="V10140">
        <v>16.91</v>
      </c>
    </row>
    <row r="10141" spans="1:22">
      <c r="A10141" t="s">
        <v>1490</v>
      </c>
      <c r="B10141" t="s">
        <v>1489</v>
      </c>
      <c r="J10141">
        <v>2</v>
      </c>
      <c r="K10141">
        <f t="shared" si="2"/>
        <v>40</v>
      </c>
      <c r="L10141">
        <f t="shared" si="3"/>
        <v>42</v>
      </c>
      <c r="M10141">
        <v>41</v>
      </c>
      <c r="N10141">
        <v>2</v>
      </c>
      <c r="O10141">
        <v>0.74519999999999997</v>
      </c>
      <c r="Q10141">
        <v>45.985999999999997</v>
      </c>
      <c r="R10141">
        <v>2.2111999999999998</v>
      </c>
      <c r="S10141">
        <v>10.0458</v>
      </c>
      <c r="T10141">
        <v>14.9716</v>
      </c>
      <c r="U10141">
        <v>3.2955000000000001</v>
      </c>
      <c r="V10141">
        <v>18.27</v>
      </c>
    </row>
    <row r="10142" spans="1:22">
      <c r="A10142" t="s">
        <v>1490</v>
      </c>
      <c r="B10142" t="s">
        <v>1489</v>
      </c>
      <c r="J10142">
        <v>2</v>
      </c>
      <c r="K10142">
        <f t="shared" si="2"/>
        <v>42</v>
      </c>
      <c r="L10142">
        <f t="shared" si="3"/>
        <v>44</v>
      </c>
      <c r="M10142">
        <v>43</v>
      </c>
      <c r="N10142">
        <v>2</v>
      </c>
      <c r="O10142">
        <v>0.76319999999999999</v>
      </c>
      <c r="Q10142">
        <v>43.67</v>
      </c>
      <c r="R10142">
        <v>2.1570999999999998</v>
      </c>
      <c r="S10142">
        <v>10.0594</v>
      </c>
      <c r="T10142">
        <v>15.354100000000001</v>
      </c>
      <c r="U10142">
        <v>3.2924000000000002</v>
      </c>
      <c r="V10142">
        <v>18.649999999999999</v>
      </c>
    </row>
    <row r="10143" spans="1:22">
      <c r="A10143" t="s">
        <v>1490</v>
      </c>
      <c r="B10143" t="s">
        <v>1489</v>
      </c>
      <c r="J10143">
        <v>2</v>
      </c>
      <c r="K10143">
        <f t="shared" si="2"/>
        <v>44</v>
      </c>
      <c r="L10143">
        <f t="shared" si="3"/>
        <v>46</v>
      </c>
      <c r="M10143">
        <v>45</v>
      </c>
      <c r="N10143">
        <v>2</v>
      </c>
      <c r="O10143">
        <v>0.71430000000000005</v>
      </c>
      <c r="Q10143">
        <v>40.232999999999997</v>
      </c>
      <c r="R10143">
        <v>2.2317999999999998</v>
      </c>
      <c r="S10143">
        <v>10.041700000000001</v>
      </c>
      <c r="T10143">
        <v>14.3462</v>
      </c>
      <c r="U10143">
        <v>3.1884999999999999</v>
      </c>
      <c r="V10143">
        <v>17.53</v>
      </c>
    </row>
    <row r="10144" spans="1:22">
      <c r="A10144" t="s">
        <v>1490</v>
      </c>
      <c r="B10144" t="s">
        <v>1489</v>
      </c>
      <c r="J10144">
        <v>2</v>
      </c>
      <c r="K10144">
        <f t="shared" si="2"/>
        <v>46</v>
      </c>
      <c r="L10144">
        <f t="shared" si="3"/>
        <v>48</v>
      </c>
      <c r="M10144">
        <v>47</v>
      </c>
      <c r="N10144">
        <v>2</v>
      </c>
      <c r="O10144">
        <v>0.67279999999999995</v>
      </c>
      <c r="Q10144">
        <v>33.319000000000003</v>
      </c>
      <c r="R10144">
        <v>2.1145</v>
      </c>
      <c r="S10144">
        <v>10.2675</v>
      </c>
      <c r="T10144">
        <v>13.816700000000001</v>
      </c>
      <c r="U10144">
        <v>2.8452999999999999</v>
      </c>
      <c r="V10144">
        <v>16.66</v>
      </c>
    </row>
    <row r="10145" spans="1:22">
      <c r="A10145" t="s">
        <v>1490</v>
      </c>
      <c r="B10145" t="s">
        <v>1489</v>
      </c>
      <c r="J10145">
        <v>2</v>
      </c>
      <c r="K10145">
        <f t="shared" si="2"/>
        <v>48</v>
      </c>
      <c r="L10145">
        <f t="shared" si="3"/>
        <v>50</v>
      </c>
      <c r="M10145">
        <v>49</v>
      </c>
      <c r="N10145">
        <v>2</v>
      </c>
      <c r="O10145">
        <v>0.63629999999999998</v>
      </c>
      <c r="Q10145">
        <v>32.192</v>
      </c>
      <c r="R10145">
        <v>2.3578000000000001</v>
      </c>
      <c r="S10145">
        <v>9.8582000000000001</v>
      </c>
      <c r="T10145">
        <v>12.546200000000001</v>
      </c>
      <c r="U10145">
        <v>3.0007000000000001</v>
      </c>
      <c r="V10145">
        <v>15.55</v>
      </c>
    </row>
    <row r="10146" spans="1:22">
      <c r="A10146" t="s">
        <v>1490</v>
      </c>
      <c r="B10146" t="s">
        <v>1489</v>
      </c>
      <c r="J10146">
        <v>2</v>
      </c>
      <c r="K10146">
        <f t="shared" si="2"/>
        <v>50</v>
      </c>
      <c r="L10146">
        <f t="shared" si="3"/>
        <v>52</v>
      </c>
      <c r="M10146">
        <v>51</v>
      </c>
      <c r="N10146">
        <v>2</v>
      </c>
      <c r="O10146">
        <v>0.78969999999999996</v>
      </c>
      <c r="Q10146">
        <v>43.192</v>
      </c>
      <c r="R10146">
        <v>1.6816</v>
      </c>
      <c r="S10146">
        <v>10.5174</v>
      </c>
      <c r="T10146">
        <v>16.610499999999998</v>
      </c>
      <c r="U10146">
        <v>2.6556999999999999</v>
      </c>
      <c r="V10146">
        <v>19.27</v>
      </c>
    </row>
    <row r="10147" spans="1:22">
      <c r="A10147" t="s">
        <v>1490</v>
      </c>
      <c r="B10147" t="s">
        <v>1489</v>
      </c>
      <c r="J10147">
        <v>2</v>
      </c>
      <c r="K10147">
        <f t="shared" ref="K10147:K10210" si="4">M10147-(N10147/2)</f>
        <v>52</v>
      </c>
      <c r="L10147">
        <f t="shared" ref="L10147:L10210" si="5">M10147+(N10147/2)</f>
        <v>54</v>
      </c>
      <c r="M10147">
        <v>53</v>
      </c>
      <c r="N10147">
        <v>2</v>
      </c>
      <c r="O10147">
        <v>0.75700000000000001</v>
      </c>
      <c r="Q10147">
        <v>39.761000000000003</v>
      </c>
      <c r="R10147">
        <v>1.6108</v>
      </c>
      <c r="S10147">
        <v>10.584199999999999</v>
      </c>
      <c r="T10147">
        <v>16.0246</v>
      </c>
      <c r="U10147">
        <v>2.4386999999999999</v>
      </c>
      <c r="V10147">
        <v>18.46</v>
      </c>
    </row>
    <row r="10148" spans="1:22">
      <c r="A10148" t="s">
        <v>1490</v>
      </c>
      <c r="B10148" t="s">
        <v>1489</v>
      </c>
      <c r="J10148">
        <v>2</v>
      </c>
      <c r="K10148">
        <f t="shared" si="4"/>
        <v>54</v>
      </c>
      <c r="L10148">
        <f t="shared" si="5"/>
        <v>56</v>
      </c>
      <c r="M10148">
        <v>55</v>
      </c>
      <c r="N10148">
        <v>2</v>
      </c>
      <c r="O10148">
        <v>0.77049999999999996</v>
      </c>
      <c r="Q10148">
        <v>38.502000000000002</v>
      </c>
      <c r="R10148">
        <v>1.494</v>
      </c>
      <c r="S10148">
        <v>10.7315</v>
      </c>
      <c r="T10148">
        <v>16.537299999999998</v>
      </c>
      <c r="U10148">
        <v>2.3022</v>
      </c>
      <c r="V10148">
        <v>18.84</v>
      </c>
    </row>
    <row r="10149" spans="1:22">
      <c r="A10149" t="s">
        <v>1490</v>
      </c>
      <c r="B10149" t="s">
        <v>1489</v>
      </c>
      <c r="J10149">
        <v>2</v>
      </c>
      <c r="K10149">
        <f t="shared" si="4"/>
        <v>56</v>
      </c>
      <c r="L10149">
        <f t="shared" si="5"/>
        <v>58</v>
      </c>
      <c r="M10149">
        <v>57</v>
      </c>
      <c r="N10149">
        <v>2</v>
      </c>
      <c r="O10149">
        <v>0.68869999999999998</v>
      </c>
      <c r="Q10149">
        <v>34.871000000000002</v>
      </c>
      <c r="R10149">
        <v>1.6105</v>
      </c>
      <c r="S10149">
        <v>10.593999999999999</v>
      </c>
      <c r="T10149">
        <v>14.5914</v>
      </c>
      <c r="U10149">
        <v>2.2183000000000002</v>
      </c>
      <c r="V10149">
        <v>16.809999999999999</v>
      </c>
    </row>
    <row r="10150" spans="1:22">
      <c r="A10150" t="s">
        <v>1490</v>
      </c>
      <c r="B10150" t="s">
        <v>1489</v>
      </c>
      <c r="J10150">
        <v>2</v>
      </c>
      <c r="K10150">
        <f t="shared" si="4"/>
        <v>58</v>
      </c>
      <c r="L10150">
        <f t="shared" si="5"/>
        <v>60</v>
      </c>
      <c r="M10150">
        <v>59</v>
      </c>
      <c r="N10150">
        <v>2</v>
      </c>
      <c r="O10150">
        <v>0.67600000000000005</v>
      </c>
      <c r="Q10150">
        <v>38.963000000000001</v>
      </c>
      <c r="R10150">
        <v>2.4020999999999999</v>
      </c>
      <c r="S10150">
        <v>9.9263999999999992</v>
      </c>
      <c r="T10150">
        <v>13.420500000000001</v>
      </c>
      <c r="U10150">
        <v>3.2477</v>
      </c>
      <c r="V10150">
        <v>16.670000000000002</v>
      </c>
    </row>
    <row r="10151" spans="1:22">
      <c r="A10151" t="s">
        <v>1490</v>
      </c>
      <c r="B10151" t="s">
        <v>1489</v>
      </c>
      <c r="J10151">
        <v>2</v>
      </c>
      <c r="K10151">
        <f t="shared" si="4"/>
        <v>60</v>
      </c>
      <c r="L10151">
        <f t="shared" si="5"/>
        <v>62</v>
      </c>
      <c r="M10151">
        <v>61</v>
      </c>
      <c r="N10151">
        <v>2</v>
      </c>
      <c r="O10151">
        <v>0.72950000000000004</v>
      </c>
      <c r="Q10151">
        <v>42.64</v>
      </c>
      <c r="R10151">
        <v>2.3483999999999998</v>
      </c>
      <c r="S10151">
        <v>9.9136000000000006</v>
      </c>
      <c r="T10151">
        <v>14.463900000000001</v>
      </c>
      <c r="U10151">
        <v>3.4264000000000001</v>
      </c>
      <c r="V10151">
        <v>17.89</v>
      </c>
    </row>
    <row r="10152" spans="1:22">
      <c r="A10152" t="s">
        <v>1490</v>
      </c>
      <c r="B10152" t="s">
        <v>1489</v>
      </c>
      <c r="J10152">
        <v>2</v>
      </c>
      <c r="K10152">
        <f t="shared" si="4"/>
        <v>62</v>
      </c>
      <c r="L10152">
        <f t="shared" si="5"/>
        <v>64</v>
      </c>
      <c r="M10152">
        <v>63</v>
      </c>
      <c r="N10152">
        <v>2</v>
      </c>
      <c r="O10152">
        <v>0.91479999999999995</v>
      </c>
      <c r="Q10152">
        <v>46.981999999999999</v>
      </c>
      <c r="R10152">
        <v>1.9924999999999999</v>
      </c>
      <c r="S10152">
        <v>10.141</v>
      </c>
      <c r="T10152">
        <v>18.5547</v>
      </c>
      <c r="U10152">
        <v>3.6456</v>
      </c>
      <c r="V10152">
        <v>22.2</v>
      </c>
    </row>
    <row r="10153" spans="1:22">
      <c r="A10153" t="s">
        <v>1490</v>
      </c>
      <c r="B10153" t="s">
        <v>1489</v>
      </c>
      <c r="J10153">
        <v>2</v>
      </c>
      <c r="K10153">
        <f t="shared" si="4"/>
        <v>64</v>
      </c>
      <c r="L10153">
        <f t="shared" si="5"/>
        <v>66</v>
      </c>
      <c r="M10153">
        <v>65</v>
      </c>
      <c r="N10153">
        <v>2</v>
      </c>
      <c r="O10153">
        <v>0.8115</v>
      </c>
      <c r="Q10153">
        <v>42.363999999999997</v>
      </c>
      <c r="R10153">
        <v>2.1288999999999998</v>
      </c>
      <c r="S10153">
        <v>10.092599999999999</v>
      </c>
      <c r="T10153">
        <v>16.380299999999998</v>
      </c>
      <c r="U10153">
        <v>3.4552</v>
      </c>
      <c r="V10153">
        <v>19.84</v>
      </c>
    </row>
    <row r="10154" spans="1:22">
      <c r="A10154" t="s">
        <v>1490</v>
      </c>
      <c r="B10154" t="s">
        <v>1489</v>
      </c>
      <c r="J10154">
        <v>2</v>
      </c>
      <c r="K10154">
        <f t="shared" si="4"/>
        <v>66</v>
      </c>
      <c r="L10154">
        <f t="shared" si="5"/>
        <v>68</v>
      </c>
      <c r="M10154">
        <v>67</v>
      </c>
      <c r="N10154">
        <v>2</v>
      </c>
      <c r="O10154">
        <v>0.78480000000000005</v>
      </c>
      <c r="Q10154">
        <v>39.587000000000003</v>
      </c>
      <c r="R10154">
        <v>2.0415999999999999</v>
      </c>
      <c r="S10154">
        <v>10.1294</v>
      </c>
      <c r="T10154">
        <v>15.899800000000001</v>
      </c>
      <c r="U10154">
        <v>3.2046000000000001</v>
      </c>
      <c r="V10154">
        <v>19.100000000000001</v>
      </c>
    </row>
    <row r="10155" spans="1:22">
      <c r="A10155" t="s">
        <v>1490</v>
      </c>
      <c r="B10155" t="s">
        <v>1489</v>
      </c>
      <c r="J10155">
        <v>2</v>
      </c>
      <c r="K10155">
        <f t="shared" si="4"/>
        <v>68</v>
      </c>
      <c r="L10155">
        <f t="shared" si="5"/>
        <v>70</v>
      </c>
      <c r="M10155">
        <v>69</v>
      </c>
      <c r="N10155">
        <v>2</v>
      </c>
      <c r="O10155">
        <v>0.74780000000000002</v>
      </c>
      <c r="Q10155">
        <v>41.515000000000001</v>
      </c>
      <c r="R10155">
        <v>2.2721</v>
      </c>
      <c r="S10155">
        <v>10.0984</v>
      </c>
      <c r="T10155">
        <v>15.103899999999999</v>
      </c>
      <c r="U10155">
        <v>3.3982000000000001</v>
      </c>
      <c r="V10155">
        <v>18.5</v>
      </c>
    </row>
    <row r="10156" spans="1:22">
      <c r="A10156" t="s">
        <v>1490</v>
      </c>
      <c r="B10156" t="s">
        <v>1489</v>
      </c>
      <c r="J10156">
        <v>2</v>
      </c>
      <c r="K10156">
        <f t="shared" si="4"/>
        <v>70</v>
      </c>
      <c r="L10156">
        <f t="shared" si="5"/>
        <v>72</v>
      </c>
      <c r="M10156">
        <v>71</v>
      </c>
      <c r="N10156">
        <v>2</v>
      </c>
      <c r="O10156">
        <v>0.72119999999999995</v>
      </c>
      <c r="Q10156">
        <v>41.954999999999998</v>
      </c>
      <c r="R10156">
        <v>2.3809999999999998</v>
      </c>
      <c r="S10156">
        <v>10.0525</v>
      </c>
      <c r="T10156">
        <v>14.4991</v>
      </c>
      <c r="U10156">
        <v>3.4340999999999999</v>
      </c>
      <c r="V10156">
        <v>17.93</v>
      </c>
    </row>
    <row r="10157" spans="1:22">
      <c r="A10157" t="s">
        <v>1490</v>
      </c>
      <c r="B10157" t="s">
        <v>1489</v>
      </c>
      <c r="J10157">
        <v>2</v>
      </c>
      <c r="K10157">
        <f t="shared" si="4"/>
        <v>72</v>
      </c>
      <c r="L10157">
        <f t="shared" si="5"/>
        <v>74</v>
      </c>
      <c r="M10157">
        <v>73</v>
      </c>
      <c r="N10157">
        <v>2</v>
      </c>
      <c r="O10157">
        <v>0.67179999999999995</v>
      </c>
      <c r="Q10157">
        <v>40.622</v>
      </c>
      <c r="R10157">
        <v>2.5358999999999998</v>
      </c>
      <c r="S10157">
        <v>10.052099999999999</v>
      </c>
      <c r="T10157">
        <v>13.5067</v>
      </c>
      <c r="U10157">
        <v>3.4074</v>
      </c>
      <c r="V10157">
        <v>16.91</v>
      </c>
    </row>
    <row r="10158" spans="1:22">
      <c r="A10158" t="s">
        <v>1490</v>
      </c>
      <c r="B10158" t="s">
        <v>1489</v>
      </c>
      <c r="J10158">
        <v>2</v>
      </c>
      <c r="K10158">
        <f t="shared" si="4"/>
        <v>74</v>
      </c>
      <c r="L10158">
        <f t="shared" si="5"/>
        <v>76</v>
      </c>
      <c r="M10158">
        <v>75</v>
      </c>
      <c r="N10158">
        <v>2</v>
      </c>
      <c r="O10158">
        <v>0.75229999999999997</v>
      </c>
      <c r="Q10158">
        <v>42.070999999999998</v>
      </c>
      <c r="R10158">
        <v>2.4237000000000002</v>
      </c>
      <c r="S10158">
        <v>10.209300000000001</v>
      </c>
      <c r="T10158">
        <v>15.361599999999999</v>
      </c>
      <c r="U10158">
        <v>3.6469</v>
      </c>
      <c r="V10158">
        <v>19.010000000000002</v>
      </c>
    </row>
    <row r="10159" spans="1:22">
      <c r="A10159" t="s">
        <v>1490</v>
      </c>
      <c r="B10159" t="s">
        <v>1489</v>
      </c>
      <c r="J10159">
        <v>2</v>
      </c>
      <c r="K10159">
        <f t="shared" si="4"/>
        <v>76</v>
      </c>
      <c r="L10159">
        <f t="shared" si="5"/>
        <v>78</v>
      </c>
      <c r="M10159">
        <v>77</v>
      </c>
      <c r="N10159">
        <v>2</v>
      </c>
      <c r="O10159">
        <v>0.66579999999999995</v>
      </c>
      <c r="Q10159">
        <v>32.588999999999999</v>
      </c>
      <c r="R10159">
        <v>1.9729000000000001</v>
      </c>
      <c r="S10159">
        <v>10.354100000000001</v>
      </c>
      <c r="T10159">
        <v>13.7883</v>
      </c>
      <c r="U10159">
        <v>2.6272000000000002</v>
      </c>
      <c r="V10159">
        <v>16.420000000000002</v>
      </c>
    </row>
    <row r="10160" spans="1:22">
      <c r="A10160" t="s">
        <v>1490</v>
      </c>
      <c r="B10160" t="s">
        <v>1489</v>
      </c>
      <c r="J10160">
        <v>2</v>
      </c>
      <c r="K10160">
        <f t="shared" si="4"/>
        <v>78</v>
      </c>
      <c r="L10160">
        <f t="shared" si="5"/>
        <v>80</v>
      </c>
      <c r="M10160">
        <v>79</v>
      </c>
      <c r="N10160">
        <v>2</v>
      </c>
      <c r="O10160">
        <v>0.77049999999999996</v>
      </c>
      <c r="Q10160">
        <v>42.081000000000003</v>
      </c>
      <c r="R10160">
        <v>2.1456</v>
      </c>
      <c r="S10160">
        <v>10.2149</v>
      </c>
      <c r="T10160">
        <v>15.741099999999999</v>
      </c>
      <c r="U10160">
        <v>3.3064</v>
      </c>
      <c r="V10160">
        <v>19.05</v>
      </c>
    </row>
    <row r="10161" spans="1:22">
      <c r="A10161" t="s">
        <v>1490</v>
      </c>
      <c r="B10161" t="s">
        <v>1489</v>
      </c>
      <c r="J10161">
        <v>2</v>
      </c>
      <c r="K10161">
        <f t="shared" si="4"/>
        <v>80</v>
      </c>
      <c r="L10161">
        <f t="shared" si="5"/>
        <v>82</v>
      </c>
      <c r="M10161">
        <v>81</v>
      </c>
      <c r="N10161">
        <v>2</v>
      </c>
      <c r="O10161">
        <v>0.65280000000000005</v>
      </c>
      <c r="Q10161">
        <v>34.222000000000001</v>
      </c>
      <c r="R10161">
        <v>2.0998000000000001</v>
      </c>
      <c r="S10161">
        <v>10.263199999999999</v>
      </c>
      <c r="T10161">
        <v>13.4003</v>
      </c>
      <c r="U10161">
        <v>2.7416</v>
      </c>
      <c r="V10161">
        <v>16.14</v>
      </c>
    </row>
    <row r="10162" spans="1:22">
      <c r="A10162" t="s">
        <v>1490</v>
      </c>
      <c r="B10162" t="s">
        <v>1489</v>
      </c>
      <c r="J10162">
        <v>2</v>
      </c>
      <c r="K10162">
        <f t="shared" si="4"/>
        <v>82</v>
      </c>
      <c r="L10162">
        <f t="shared" si="5"/>
        <v>84</v>
      </c>
      <c r="M10162">
        <v>83</v>
      </c>
      <c r="N10162">
        <v>2</v>
      </c>
      <c r="O10162">
        <v>0.79069999999999996</v>
      </c>
      <c r="Q10162">
        <v>42.982999999999997</v>
      </c>
      <c r="R10162">
        <v>2.2517999999999998</v>
      </c>
      <c r="S10162">
        <v>10.1892</v>
      </c>
      <c r="T10162">
        <v>16.1126</v>
      </c>
      <c r="U10162">
        <v>3.5608</v>
      </c>
      <c r="V10162">
        <v>19.670000000000002</v>
      </c>
    </row>
    <row r="10163" spans="1:22">
      <c r="A10163" t="s">
        <v>1490</v>
      </c>
      <c r="B10163" t="s">
        <v>1489</v>
      </c>
      <c r="J10163">
        <v>2</v>
      </c>
      <c r="K10163">
        <f t="shared" si="4"/>
        <v>84</v>
      </c>
      <c r="L10163">
        <f t="shared" si="5"/>
        <v>86</v>
      </c>
      <c r="M10163">
        <v>85</v>
      </c>
      <c r="N10163">
        <v>2</v>
      </c>
      <c r="O10163">
        <v>0.76149999999999995</v>
      </c>
      <c r="Q10163">
        <v>39.384999999999998</v>
      </c>
      <c r="R10163">
        <v>2.2502</v>
      </c>
      <c r="S10163">
        <v>10.2348</v>
      </c>
      <c r="T10163">
        <v>15.5876</v>
      </c>
      <c r="U10163">
        <v>3.4270999999999998</v>
      </c>
      <c r="V10163">
        <v>19.010000000000002</v>
      </c>
    </row>
    <row r="10164" spans="1:22">
      <c r="A10164" t="s">
        <v>1490</v>
      </c>
      <c r="B10164" t="s">
        <v>1489</v>
      </c>
      <c r="J10164">
        <v>2</v>
      </c>
      <c r="K10164">
        <f t="shared" si="4"/>
        <v>86</v>
      </c>
      <c r="L10164">
        <f t="shared" si="5"/>
        <v>88</v>
      </c>
      <c r="M10164">
        <v>87</v>
      </c>
      <c r="N10164">
        <v>2</v>
      </c>
      <c r="O10164">
        <v>0.85770000000000002</v>
      </c>
      <c r="Q10164">
        <v>48.268000000000001</v>
      </c>
      <c r="R10164">
        <v>2.2818000000000001</v>
      </c>
      <c r="S10164">
        <v>10.1752</v>
      </c>
      <c r="T10164">
        <v>17.453900000000001</v>
      </c>
      <c r="U10164">
        <v>3.9140000000000001</v>
      </c>
      <c r="V10164">
        <v>21.37</v>
      </c>
    </row>
    <row r="10165" spans="1:22">
      <c r="A10165" t="s">
        <v>1490</v>
      </c>
      <c r="B10165" t="s">
        <v>1489</v>
      </c>
      <c r="J10165">
        <v>2</v>
      </c>
      <c r="K10165">
        <f t="shared" si="4"/>
        <v>88</v>
      </c>
      <c r="L10165">
        <f t="shared" si="5"/>
        <v>90</v>
      </c>
      <c r="M10165">
        <v>89</v>
      </c>
      <c r="N10165">
        <v>2</v>
      </c>
      <c r="O10165">
        <v>0.66779999999999995</v>
      </c>
      <c r="Q10165">
        <v>38.911000000000001</v>
      </c>
      <c r="R10165">
        <v>2.2595999999999998</v>
      </c>
      <c r="S10165">
        <v>10.321400000000001</v>
      </c>
      <c r="T10165">
        <v>13.786</v>
      </c>
      <c r="U10165">
        <v>3.0179999999999998</v>
      </c>
      <c r="V10165">
        <v>16.8</v>
      </c>
    </row>
    <row r="10166" spans="1:22">
      <c r="A10166" t="s">
        <v>1490</v>
      </c>
      <c r="B10166" t="s">
        <v>1489</v>
      </c>
      <c r="J10166">
        <v>2</v>
      </c>
      <c r="K10166">
        <f t="shared" si="4"/>
        <v>90</v>
      </c>
      <c r="L10166">
        <f t="shared" si="5"/>
        <v>92</v>
      </c>
      <c r="M10166">
        <v>91</v>
      </c>
      <c r="N10166">
        <v>2</v>
      </c>
      <c r="O10166">
        <v>0.68720000000000003</v>
      </c>
      <c r="Q10166">
        <v>41.564999999999998</v>
      </c>
      <c r="R10166">
        <v>2.5335999999999999</v>
      </c>
      <c r="S10166">
        <v>10.0284</v>
      </c>
      <c r="T10166">
        <v>13.782299999999999</v>
      </c>
      <c r="U10166">
        <v>3.4821</v>
      </c>
      <c r="V10166">
        <v>17.260000000000002</v>
      </c>
    </row>
    <row r="10167" spans="1:22">
      <c r="A10167" t="s">
        <v>1490</v>
      </c>
      <c r="B10167" t="s">
        <v>1489</v>
      </c>
      <c r="J10167">
        <v>2</v>
      </c>
      <c r="K10167">
        <f t="shared" si="4"/>
        <v>92</v>
      </c>
      <c r="L10167">
        <f t="shared" si="5"/>
        <v>94</v>
      </c>
      <c r="M10167">
        <v>93</v>
      </c>
      <c r="N10167">
        <v>2</v>
      </c>
      <c r="O10167">
        <v>0.82920000000000005</v>
      </c>
      <c r="Q10167">
        <v>46.49</v>
      </c>
      <c r="R10167">
        <v>2.3006000000000002</v>
      </c>
      <c r="S10167">
        <v>10.179399999999999</v>
      </c>
      <c r="T10167">
        <v>16.880800000000001</v>
      </c>
      <c r="U10167">
        <v>3.8151999999999999</v>
      </c>
      <c r="V10167">
        <v>20.7</v>
      </c>
    </row>
    <row r="10168" spans="1:22">
      <c r="A10168" t="s">
        <v>1490</v>
      </c>
      <c r="B10168" t="s">
        <v>1489</v>
      </c>
      <c r="J10168">
        <v>2</v>
      </c>
      <c r="K10168">
        <f t="shared" si="4"/>
        <v>94</v>
      </c>
      <c r="L10168">
        <f t="shared" si="5"/>
        <v>96</v>
      </c>
      <c r="M10168">
        <v>95</v>
      </c>
      <c r="N10168">
        <v>2</v>
      </c>
      <c r="O10168">
        <v>0.80200000000000005</v>
      </c>
      <c r="Q10168">
        <v>50.033000000000001</v>
      </c>
      <c r="R10168">
        <v>2.6076000000000001</v>
      </c>
      <c r="S10168">
        <v>9.9278999999999993</v>
      </c>
      <c r="T10168">
        <v>15.9244</v>
      </c>
      <c r="U10168">
        <v>4.1825000000000001</v>
      </c>
      <c r="V10168">
        <v>20.11</v>
      </c>
    </row>
    <row r="10169" spans="1:22">
      <c r="A10169" t="s">
        <v>1490</v>
      </c>
      <c r="B10169" t="s">
        <v>1489</v>
      </c>
      <c r="J10169">
        <v>2</v>
      </c>
      <c r="K10169">
        <f t="shared" si="4"/>
        <v>96</v>
      </c>
      <c r="L10169">
        <f t="shared" si="5"/>
        <v>98</v>
      </c>
      <c r="M10169">
        <v>97</v>
      </c>
      <c r="N10169">
        <v>2</v>
      </c>
      <c r="O10169">
        <v>0.77170000000000005</v>
      </c>
      <c r="Q10169">
        <v>50.463999999999999</v>
      </c>
      <c r="R10169">
        <v>2.6251000000000002</v>
      </c>
      <c r="S10169">
        <v>9.8619000000000003</v>
      </c>
      <c r="T10169">
        <v>15.2203</v>
      </c>
      <c r="U10169">
        <v>4.0513000000000003</v>
      </c>
      <c r="V10169">
        <v>19.27</v>
      </c>
    </row>
    <row r="10170" spans="1:22">
      <c r="A10170" t="s">
        <v>1490</v>
      </c>
      <c r="B10170" t="s">
        <v>1489</v>
      </c>
      <c r="J10170">
        <v>2</v>
      </c>
      <c r="K10170">
        <f t="shared" si="4"/>
        <v>98</v>
      </c>
      <c r="L10170">
        <f t="shared" si="5"/>
        <v>100</v>
      </c>
      <c r="M10170">
        <v>99</v>
      </c>
      <c r="N10170">
        <v>2</v>
      </c>
      <c r="O10170">
        <v>0.70630000000000004</v>
      </c>
      <c r="Q10170">
        <v>46.436999999999998</v>
      </c>
      <c r="R10170">
        <v>2.1701999999999999</v>
      </c>
      <c r="S10170">
        <v>10.348800000000001</v>
      </c>
      <c r="T10170">
        <v>14.619400000000001</v>
      </c>
      <c r="U10170">
        <v>3.0657999999999999</v>
      </c>
      <c r="V10170">
        <v>17.690000000000001</v>
      </c>
    </row>
    <row r="10171" spans="1:22">
      <c r="A10171" t="s">
        <v>1490</v>
      </c>
      <c r="B10171" t="s">
        <v>1489</v>
      </c>
      <c r="J10171">
        <v>2</v>
      </c>
      <c r="K10171">
        <f t="shared" si="4"/>
        <v>100</v>
      </c>
      <c r="L10171">
        <f t="shared" si="5"/>
        <v>102</v>
      </c>
      <c r="M10171">
        <v>101</v>
      </c>
      <c r="N10171">
        <v>2</v>
      </c>
      <c r="O10171">
        <v>0.79079999999999995</v>
      </c>
      <c r="Q10171">
        <v>46.691000000000003</v>
      </c>
      <c r="R10171">
        <v>1.8599000000000001</v>
      </c>
      <c r="S10171">
        <v>10.485099999999999</v>
      </c>
      <c r="T10171">
        <v>16.584</v>
      </c>
      <c r="U10171">
        <v>2.9417</v>
      </c>
      <c r="V10171">
        <v>19.53</v>
      </c>
    </row>
    <row r="10172" spans="1:22">
      <c r="A10172" t="s">
        <v>1490</v>
      </c>
      <c r="B10172" t="s">
        <v>1489</v>
      </c>
      <c r="J10172">
        <v>2</v>
      </c>
      <c r="K10172">
        <f t="shared" si="4"/>
        <v>102</v>
      </c>
      <c r="L10172">
        <f t="shared" si="5"/>
        <v>104</v>
      </c>
      <c r="M10172">
        <v>103</v>
      </c>
      <c r="N10172">
        <v>2</v>
      </c>
      <c r="O10172">
        <v>0.78480000000000005</v>
      </c>
      <c r="Q10172">
        <v>48.000999999999998</v>
      </c>
      <c r="R10172">
        <v>1.9781</v>
      </c>
      <c r="S10172">
        <v>10.455399999999999</v>
      </c>
      <c r="T10172">
        <v>16.4115</v>
      </c>
      <c r="U10172">
        <v>3.105</v>
      </c>
      <c r="V10172">
        <v>19.52</v>
      </c>
    </row>
    <row r="10173" spans="1:22">
      <c r="A10173" t="s">
        <v>1490</v>
      </c>
      <c r="B10173" t="s">
        <v>1489</v>
      </c>
      <c r="J10173">
        <v>2</v>
      </c>
      <c r="K10173">
        <f t="shared" si="4"/>
        <v>104</v>
      </c>
      <c r="L10173">
        <f t="shared" si="5"/>
        <v>106</v>
      </c>
      <c r="M10173">
        <v>105</v>
      </c>
      <c r="N10173">
        <v>2</v>
      </c>
      <c r="O10173">
        <v>0.82679999999999998</v>
      </c>
      <c r="Q10173">
        <v>51.186999999999998</v>
      </c>
      <c r="R10173">
        <v>2.0745</v>
      </c>
      <c r="S10173">
        <v>10.4405</v>
      </c>
      <c r="T10173">
        <v>17.2651</v>
      </c>
      <c r="U10173">
        <v>3.4304999999999999</v>
      </c>
      <c r="V10173">
        <v>20.7</v>
      </c>
    </row>
    <row r="10174" spans="1:22">
      <c r="A10174" t="s">
        <v>1490</v>
      </c>
      <c r="B10174" t="s">
        <v>1489</v>
      </c>
      <c r="J10174">
        <v>2</v>
      </c>
      <c r="K10174">
        <f t="shared" si="4"/>
        <v>106</v>
      </c>
      <c r="L10174">
        <f t="shared" si="5"/>
        <v>108</v>
      </c>
      <c r="M10174">
        <v>107</v>
      </c>
      <c r="N10174">
        <v>2</v>
      </c>
      <c r="O10174">
        <v>0.74729999999999996</v>
      </c>
      <c r="Q10174">
        <v>49.064</v>
      </c>
      <c r="R10174">
        <v>2.1088</v>
      </c>
      <c r="S10174">
        <v>10.3147</v>
      </c>
      <c r="T10174">
        <v>15.4171</v>
      </c>
      <c r="U10174">
        <v>3.1518999999999999</v>
      </c>
      <c r="V10174">
        <v>18.57</v>
      </c>
    </row>
    <row r="10175" spans="1:22">
      <c r="A10175" t="s">
        <v>1490</v>
      </c>
      <c r="B10175" t="s">
        <v>1489</v>
      </c>
      <c r="J10175">
        <v>2</v>
      </c>
      <c r="K10175">
        <f t="shared" si="4"/>
        <v>108</v>
      </c>
      <c r="L10175">
        <f t="shared" si="5"/>
        <v>110</v>
      </c>
      <c r="M10175">
        <v>109</v>
      </c>
      <c r="N10175">
        <v>2</v>
      </c>
      <c r="O10175">
        <v>0.84330000000000005</v>
      </c>
      <c r="Q10175">
        <v>49.642000000000003</v>
      </c>
      <c r="R10175">
        <v>1.8865000000000001</v>
      </c>
      <c r="S10175">
        <v>10.385</v>
      </c>
      <c r="T10175">
        <v>17.515999999999998</v>
      </c>
      <c r="U10175">
        <v>3.1819000000000002</v>
      </c>
      <c r="V10175">
        <v>20.7</v>
      </c>
    </row>
    <row r="10176" spans="1:22">
      <c r="A10176" t="s">
        <v>1490</v>
      </c>
      <c r="B10176" t="s">
        <v>1489</v>
      </c>
      <c r="J10176">
        <v>2</v>
      </c>
      <c r="K10176">
        <f t="shared" si="4"/>
        <v>110</v>
      </c>
      <c r="L10176">
        <f t="shared" si="5"/>
        <v>112</v>
      </c>
      <c r="M10176">
        <v>111</v>
      </c>
      <c r="N10176">
        <v>2</v>
      </c>
      <c r="O10176">
        <v>0.98270000000000002</v>
      </c>
      <c r="Q10176">
        <v>58.423000000000002</v>
      </c>
      <c r="R10176">
        <v>1.8913</v>
      </c>
      <c r="S10176">
        <v>10.3347</v>
      </c>
      <c r="T10176">
        <v>20.311199999999999</v>
      </c>
      <c r="U10176">
        <v>3.7170000000000001</v>
      </c>
      <c r="V10176">
        <v>24.03</v>
      </c>
    </row>
    <row r="10177" spans="1:22">
      <c r="A10177" t="s">
        <v>1490</v>
      </c>
      <c r="B10177" t="s">
        <v>1489</v>
      </c>
      <c r="J10177">
        <v>2</v>
      </c>
      <c r="K10177">
        <f t="shared" si="4"/>
        <v>112</v>
      </c>
      <c r="L10177">
        <f t="shared" si="5"/>
        <v>114</v>
      </c>
      <c r="M10177">
        <v>113</v>
      </c>
      <c r="N10177">
        <v>2</v>
      </c>
      <c r="O10177">
        <v>0.84919999999999995</v>
      </c>
      <c r="Q10177">
        <v>48.415999999999997</v>
      </c>
      <c r="R10177">
        <v>1.8259000000000001</v>
      </c>
      <c r="S10177">
        <v>10.442600000000001</v>
      </c>
      <c r="T10177">
        <v>17.734999999999999</v>
      </c>
      <c r="U10177">
        <v>3.101</v>
      </c>
      <c r="V10177">
        <v>20.84</v>
      </c>
    </row>
    <row r="10178" spans="1:22">
      <c r="A10178" t="s">
        <v>1490</v>
      </c>
      <c r="B10178" t="s">
        <v>1489</v>
      </c>
      <c r="J10178">
        <v>2</v>
      </c>
      <c r="K10178">
        <f t="shared" si="4"/>
        <v>114</v>
      </c>
      <c r="L10178">
        <f t="shared" si="5"/>
        <v>116</v>
      </c>
      <c r="M10178">
        <v>115</v>
      </c>
      <c r="N10178">
        <v>2</v>
      </c>
      <c r="O10178">
        <v>0.92749999999999999</v>
      </c>
      <c r="Q10178">
        <v>49.412999999999997</v>
      </c>
      <c r="R10178">
        <v>1.7071000000000001</v>
      </c>
      <c r="S10178">
        <v>10.583399999999999</v>
      </c>
      <c r="T10178">
        <v>19.632300000000001</v>
      </c>
      <c r="U10178">
        <v>3.1665999999999999</v>
      </c>
      <c r="V10178">
        <v>22.8</v>
      </c>
    </row>
    <row r="10179" spans="1:22">
      <c r="A10179" t="s">
        <v>1490</v>
      </c>
      <c r="B10179" t="s">
        <v>1489</v>
      </c>
      <c r="J10179">
        <v>2</v>
      </c>
      <c r="K10179">
        <f t="shared" si="4"/>
        <v>116</v>
      </c>
      <c r="L10179">
        <f t="shared" si="5"/>
        <v>118</v>
      </c>
      <c r="M10179">
        <v>117</v>
      </c>
      <c r="N10179">
        <v>2</v>
      </c>
      <c r="O10179">
        <v>0.82</v>
      </c>
      <c r="Q10179">
        <v>43.317</v>
      </c>
      <c r="R10179">
        <v>1.6315999999999999</v>
      </c>
      <c r="S10179">
        <v>10.599399999999999</v>
      </c>
      <c r="T10179">
        <v>17.382899999999999</v>
      </c>
      <c r="U10179">
        <v>2.6758999999999999</v>
      </c>
      <c r="V10179">
        <v>20.059999999999999</v>
      </c>
    </row>
    <row r="10180" spans="1:22">
      <c r="A10180" t="s">
        <v>1490</v>
      </c>
      <c r="B10180" t="s">
        <v>1489</v>
      </c>
      <c r="J10180">
        <v>2</v>
      </c>
      <c r="K10180">
        <f t="shared" si="4"/>
        <v>118</v>
      </c>
      <c r="L10180">
        <f t="shared" si="5"/>
        <v>120</v>
      </c>
      <c r="M10180">
        <v>119</v>
      </c>
      <c r="N10180">
        <v>2</v>
      </c>
      <c r="O10180">
        <v>0.87429999999999997</v>
      </c>
      <c r="Q10180">
        <v>44.832000000000001</v>
      </c>
      <c r="R10180">
        <v>1.9842</v>
      </c>
      <c r="S10180">
        <v>10.188800000000001</v>
      </c>
      <c r="T10180">
        <v>17.816800000000001</v>
      </c>
      <c r="U10180">
        <v>3.4697</v>
      </c>
      <c r="V10180">
        <v>21.29</v>
      </c>
    </row>
    <row r="10181" spans="1:22">
      <c r="A10181" t="s">
        <v>1490</v>
      </c>
      <c r="B10181" t="s">
        <v>1489</v>
      </c>
      <c r="J10181">
        <v>2</v>
      </c>
      <c r="K10181">
        <f t="shared" si="4"/>
        <v>120</v>
      </c>
      <c r="L10181">
        <f t="shared" si="5"/>
        <v>122</v>
      </c>
      <c r="M10181">
        <v>121</v>
      </c>
      <c r="N10181">
        <v>2</v>
      </c>
      <c r="O10181">
        <v>0.98150000000000004</v>
      </c>
      <c r="Q10181">
        <v>48.87</v>
      </c>
      <c r="R10181">
        <v>1.3193999999999999</v>
      </c>
      <c r="S10181">
        <v>10.704599999999999</v>
      </c>
      <c r="T10181">
        <v>21.013100000000001</v>
      </c>
      <c r="U10181">
        <v>2.59</v>
      </c>
      <c r="V10181">
        <v>23.6</v>
      </c>
    </row>
    <row r="10182" spans="1:22">
      <c r="A10182" t="s">
        <v>1490</v>
      </c>
      <c r="B10182" t="s">
        <v>1489</v>
      </c>
      <c r="J10182">
        <v>2</v>
      </c>
      <c r="K10182">
        <f t="shared" si="4"/>
        <v>122</v>
      </c>
      <c r="L10182">
        <f t="shared" si="5"/>
        <v>124</v>
      </c>
      <c r="M10182">
        <v>123</v>
      </c>
      <c r="N10182">
        <v>2</v>
      </c>
      <c r="O10182">
        <v>0.98140000000000005</v>
      </c>
      <c r="Q10182">
        <v>42.026000000000003</v>
      </c>
      <c r="R10182">
        <v>1.0754999999999999</v>
      </c>
      <c r="S10182">
        <v>10.919</v>
      </c>
      <c r="T10182">
        <v>21.4312</v>
      </c>
      <c r="U10182">
        <v>2.1110000000000002</v>
      </c>
      <c r="V10182">
        <v>23.54</v>
      </c>
    </row>
    <row r="10183" spans="1:22">
      <c r="A10183" t="s">
        <v>1490</v>
      </c>
      <c r="B10183" t="s">
        <v>1489</v>
      </c>
      <c r="J10183">
        <v>2</v>
      </c>
      <c r="K10183">
        <f t="shared" si="4"/>
        <v>124</v>
      </c>
      <c r="L10183">
        <f t="shared" si="5"/>
        <v>126</v>
      </c>
      <c r="M10183">
        <v>125</v>
      </c>
      <c r="N10183">
        <v>2</v>
      </c>
      <c r="O10183">
        <v>0.99870000000000003</v>
      </c>
      <c r="Q10183">
        <v>43.575000000000003</v>
      </c>
      <c r="R10183">
        <v>1.1556</v>
      </c>
      <c r="S10183">
        <v>10.8194</v>
      </c>
      <c r="T10183">
        <v>21.6099</v>
      </c>
      <c r="U10183">
        <v>2.3081999999999998</v>
      </c>
      <c r="V10183">
        <v>23.92</v>
      </c>
    </row>
    <row r="10184" spans="1:22">
      <c r="A10184" t="s">
        <v>1490</v>
      </c>
      <c r="B10184" t="s">
        <v>1489</v>
      </c>
      <c r="J10184">
        <v>2</v>
      </c>
      <c r="K10184">
        <f t="shared" si="4"/>
        <v>126</v>
      </c>
      <c r="L10184">
        <f t="shared" si="5"/>
        <v>128</v>
      </c>
      <c r="M10184">
        <v>127</v>
      </c>
      <c r="N10184">
        <v>2</v>
      </c>
      <c r="O10184">
        <v>0.99970000000000003</v>
      </c>
      <c r="Q10184">
        <v>36.372</v>
      </c>
      <c r="R10184">
        <v>0.79369999999999996</v>
      </c>
      <c r="S10184">
        <v>11.1143</v>
      </c>
      <c r="T10184">
        <v>22.221299999999999</v>
      </c>
      <c r="U10184">
        <v>1.5868</v>
      </c>
      <c r="V10184">
        <v>23.81</v>
      </c>
    </row>
    <row r="10185" spans="1:22">
      <c r="A10185" t="s">
        <v>1490</v>
      </c>
      <c r="B10185" t="s">
        <v>1489</v>
      </c>
      <c r="J10185">
        <v>2</v>
      </c>
      <c r="K10185">
        <f t="shared" si="4"/>
        <v>128</v>
      </c>
      <c r="L10185">
        <f t="shared" si="5"/>
        <v>130</v>
      </c>
      <c r="M10185">
        <v>129</v>
      </c>
      <c r="N10185">
        <v>2</v>
      </c>
      <c r="O10185">
        <v>0.96930000000000005</v>
      </c>
      <c r="Q10185">
        <v>36.777999999999999</v>
      </c>
      <c r="R10185">
        <v>0.90820000000000001</v>
      </c>
      <c r="S10185">
        <v>11.098800000000001</v>
      </c>
      <c r="T10185">
        <v>21.5168</v>
      </c>
      <c r="U10185">
        <v>1.7606999999999999</v>
      </c>
      <c r="V10185">
        <v>23.28</v>
      </c>
    </row>
    <row r="10186" spans="1:22">
      <c r="A10186" t="s">
        <v>1490</v>
      </c>
      <c r="B10186" t="s">
        <v>1489</v>
      </c>
      <c r="J10186">
        <v>2</v>
      </c>
      <c r="K10186">
        <f t="shared" si="4"/>
        <v>130</v>
      </c>
      <c r="L10186">
        <f t="shared" si="5"/>
        <v>132</v>
      </c>
      <c r="M10186">
        <v>131</v>
      </c>
      <c r="N10186">
        <v>2</v>
      </c>
      <c r="O10186">
        <v>0.84619999999999995</v>
      </c>
      <c r="Q10186">
        <v>37.905000000000001</v>
      </c>
      <c r="R10186">
        <v>1.2056</v>
      </c>
      <c r="S10186">
        <v>10.8454</v>
      </c>
      <c r="T10186">
        <v>18.353999999999999</v>
      </c>
      <c r="U10186">
        <v>2.0402999999999998</v>
      </c>
      <c r="V10186">
        <v>20.39</v>
      </c>
    </row>
    <row r="10187" spans="1:22">
      <c r="A10187" t="s">
        <v>1490</v>
      </c>
      <c r="B10187" t="s">
        <v>1489</v>
      </c>
      <c r="J10187">
        <v>2</v>
      </c>
      <c r="K10187">
        <f t="shared" si="4"/>
        <v>132</v>
      </c>
      <c r="L10187">
        <f t="shared" si="5"/>
        <v>134</v>
      </c>
      <c r="M10187">
        <v>133</v>
      </c>
      <c r="N10187">
        <v>2</v>
      </c>
      <c r="O10187">
        <v>0.99450000000000005</v>
      </c>
      <c r="Q10187">
        <v>47.52</v>
      </c>
      <c r="R10187">
        <v>1.4908999999999999</v>
      </c>
      <c r="S10187">
        <v>10.5991</v>
      </c>
      <c r="T10187">
        <v>21.081700000000001</v>
      </c>
      <c r="U10187">
        <v>2.9653</v>
      </c>
      <c r="V10187">
        <v>24.05</v>
      </c>
    </row>
    <row r="10188" spans="1:22">
      <c r="A10188" t="s">
        <v>1490</v>
      </c>
      <c r="B10188" t="s">
        <v>1489</v>
      </c>
      <c r="J10188">
        <v>2</v>
      </c>
      <c r="K10188">
        <f t="shared" si="4"/>
        <v>134</v>
      </c>
      <c r="L10188">
        <f t="shared" si="5"/>
        <v>136</v>
      </c>
      <c r="M10188">
        <v>135</v>
      </c>
      <c r="N10188">
        <v>2</v>
      </c>
      <c r="O10188">
        <v>1.0407</v>
      </c>
      <c r="Q10188">
        <v>47.767000000000003</v>
      </c>
      <c r="R10188">
        <v>1.5747</v>
      </c>
      <c r="S10188">
        <v>10.5533</v>
      </c>
      <c r="T10188">
        <v>21.9649</v>
      </c>
      <c r="U10188">
        <v>3.2774999999999999</v>
      </c>
      <c r="V10188">
        <v>25.24</v>
      </c>
    </row>
    <row r="10189" spans="1:22">
      <c r="A10189" t="s">
        <v>1490</v>
      </c>
      <c r="B10189" t="s">
        <v>1489</v>
      </c>
      <c r="J10189">
        <v>2</v>
      </c>
      <c r="K10189">
        <f t="shared" si="4"/>
        <v>136</v>
      </c>
      <c r="L10189">
        <f t="shared" si="5"/>
        <v>138</v>
      </c>
      <c r="M10189">
        <v>137</v>
      </c>
      <c r="N10189">
        <v>2</v>
      </c>
      <c r="O10189">
        <v>0.96850000000000003</v>
      </c>
      <c r="Q10189">
        <v>49.978999999999999</v>
      </c>
      <c r="R10189">
        <v>1.6495</v>
      </c>
      <c r="S10189">
        <v>10.5205</v>
      </c>
      <c r="T10189">
        <v>20.378299999999999</v>
      </c>
      <c r="U10189">
        <v>3.1949999999999998</v>
      </c>
      <c r="V10189">
        <v>23.57</v>
      </c>
    </row>
    <row r="10190" spans="1:22">
      <c r="A10190" t="s">
        <v>1490</v>
      </c>
      <c r="B10190" t="s">
        <v>1489</v>
      </c>
      <c r="J10190">
        <v>2</v>
      </c>
      <c r="K10190">
        <f t="shared" si="4"/>
        <v>138</v>
      </c>
      <c r="L10190">
        <f t="shared" si="5"/>
        <v>140</v>
      </c>
      <c r="M10190">
        <v>139</v>
      </c>
      <c r="N10190">
        <v>2</v>
      </c>
      <c r="O10190">
        <v>1.0567</v>
      </c>
      <c r="Q10190">
        <v>51.816000000000003</v>
      </c>
      <c r="R10190">
        <v>1.5596000000000001</v>
      </c>
      <c r="S10190">
        <v>10.5219</v>
      </c>
      <c r="T10190">
        <v>22.2364</v>
      </c>
      <c r="U10190">
        <v>3.2959000000000001</v>
      </c>
      <c r="V10190">
        <v>25.53</v>
      </c>
    </row>
    <row r="10191" spans="1:22">
      <c r="A10191" t="s">
        <v>1490</v>
      </c>
      <c r="B10191" t="s">
        <v>1489</v>
      </c>
      <c r="J10191">
        <v>2</v>
      </c>
      <c r="K10191">
        <f t="shared" si="4"/>
        <v>140</v>
      </c>
      <c r="L10191">
        <f t="shared" si="5"/>
        <v>142</v>
      </c>
      <c r="M10191">
        <v>141</v>
      </c>
      <c r="N10191">
        <v>2</v>
      </c>
      <c r="O10191">
        <v>0.94320000000000004</v>
      </c>
      <c r="Q10191">
        <v>48.578000000000003</v>
      </c>
      <c r="R10191">
        <v>1.4395</v>
      </c>
      <c r="S10191">
        <v>10.589499999999999</v>
      </c>
      <c r="T10191">
        <v>19.975300000000001</v>
      </c>
      <c r="U10191">
        <v>2.7153999999999998</v>
      </c>
      <c r="V10191">
        <v>22.69</v>
      </c>
    </row>
    <row r="10192" spans="1:22">
      <c r="A10192" t="s">
        <v>1490</v>
      </c>
      <c r="B10192" t="s">
        <v>1489</v>
      </c>
      <c r="J10192">
        <v>2</v>
      </c>
      <c r="K10192">
        <f t="shared" si="4"/>
        <v>142</v>
      </c>
      <c r="L10192">
        <f t="shared" si="5"/>
        <v>144</v>
      </c>
      <c r="M10192">
        <v>143</v>
      </c>
      <c r="N10192">
        <v>2</v>
      </c>
      <c r="O10192">
        <v>0.98550000000000004</v>
      </c>
      <c r="Q10192">
        <v>45.348999999999997</v>
      </c>
      <c r="R10192">
        <v>1.3295999999999999</v>
      </c>
      <c r="S10192">
        <v>10.7514</v>
      </c>
      <c r="T10192">
        <v>21.190999999999999</v>
      </c>
      <c r="U10192">
        <v>2.6206</v>
      </c>
      <c r="V10192">
        <v>23.81</v>
      </c>
    </row>
    <row r="10193" spans="1:22">
      <c r="A10193" t="s">
        <v>1490</v>
      </c>
      <c r="B10193" t="s">
        <v>1489</v>
      </c>
      <c r="J10193">
        <v>2</v>
      </c>
      <c r="K10193">
        <f t="shared" si="4"/>
        <v>144</v>
      </c>
      <c r="L10193">
        <f t="shared" si="5"/>
        <v>146</v>
      </c>
      <c r="M10193">
        <v>145</v>
      </c>
      <c r="N10193">
        <v>2</v>
      </c>
      <c r="O10193">
        <v>0.88329999999999997</v>
      </c>
      <c r="Q10193">
        <v>33.198999999999998</v>
      </c>
      <c r="R10193">
        <v>1.0829</v>
      </c>
      <c r="S10193">
        <v>10.9696</v>
      </c>
      <c r="T10193">
        <v>19.3797</v>
      </c>
      <c r="U10193">
        <v>1.9131</v>
      </c>
      <c r="V10193">
        <v>21.29</v>
      </c>
    </row>
    <row r="10194" spans="1:22">
      <c r="A10194" t="s">
        <v>1490</v>
      </c>
      <c r="B10194" t="s">
        <v>1489</v>
      </c>
      <c r="J10194">
        <v>2</v>
      </c>
      <c r="K10194">
        <f t="shared" si="4"/>
        <v>146</v>
      </c>
      <c r="L10194">
        <f t="shared" si="5"/>
        <v>148</v>
      </c>
      <c r="M10194">
        <v>147</v>
      </c>
      <c r="N10194">
        <v>2</v>
      </c>
      <c r="O10194">
        <v>1.1621999999999999</v>
      </c>
      <c r="Q10194">
        <v>50.445999999999998</v>
      </c>
      <c r="R10194">
        <v>1.2484</v>
      </c>
      <c r="S10194">
        <v>10.8066</v>
      </c>
      <c r="T10194">
        <v>25.118200000000002</v>
      </c>
      <c r="U10194">
        <v>2.9016000000000002</v>
      </c>
      <c r="V10194">
        <v>28.02</v>
      </c>
    </row>
    <row r="10195" spans="1:22">
      <c r="A10195" t="s">
        <v>1490</v>
      </c>
      <c r="B10195" t="s">
        <v>1489</v>
      </c>
      <c r="J10195">
        <v>2</v>
      </c>
      <c r="K10195">
        <f t="shared" si="4"/>
        <v>148</v>
      </c>
      <c r="L10195">
        <f t="shared" si="5"/>
        <v>150</v>
      </c>
      <c r="M10195">
        <v>149</v>
      </c>
      <c r="N10195">
        <v>2</v>
      </c>
      <c r="O10195">
        <v>1.0518000000000001</v>
      </c>
      <c r="Q10195">
        <v>50.204999999999998</v>
      </c>
      <c r="R10195">
        <v>1.377</v>
      </c>
      <c r="S10195">
        <v>10.753500000000001</v>
      </c>
      <c r="T10195">
        <v>22.6218</v>
      </c>
      <c r="U10195">
        <v>2.8967000000000001</v>
      </c>
      <c r="V10195">
        <v>25.52</v>
      </c>
    </row>
    <row r="10196" spans="1:22">
      <c r="A10196" t="s">
        <v>1490</v>
      </c>
      <c r="B10196" t="s">
        <v>1489</v>
      </c>
      <c r="J10196">
        <v>2</v>
      </c>
      <c r="K10196">
        <f t="shared" si="4"/>
        <v>150</v>
      </c>
      <c r="L10196">
        <f t="shared" si="5"/>
        <v>152</v>
      </c>
      <c r="M10196">
        <v>151</v>
      </c>
      <c r="N10196">
        <v>2</v>
      </c>
      <c r="O10196">
        <v>0.92320000000000002</v>
      </c>
      <c r="Q10196">
        <v>41.094000000000001</v>
      </c>
      <c r="R10196">
        <v>1.3193999999999999</v>
      </c>
      <c r="S10196">
        <v>10.7941</v>
      </c>
      <c r="T10196">
        <v>19.929500000000001</v>
      </c>
      <c r="U10196">
        <v>2.4359999999999999</v>
      </c>
      <c r="V10196">
        <v>22.37</v>
      </c>
    </row>
    <row r="10197" spans="1:22">
      <c r="A10197" t="s">
        <v>1490</v>
      </c>
      <c r="B10197" t="s">
        <v>1489</v>
      </c>
      <c r="J10197">
        <v>2</v>
      </c>
      <c r="K10197">
        <f t="shared" si="4"/>
        <v>152</v>
      </c>
      <c r="L10197">
        <f t="shared" si="5"/>
        <v>154</v>
      </c>
      <c r="M10197">
        <v>153</v>
      </c>
      <c r="N10197">
        <v>2</v>
      </c>
      <c r="O10197">
        <v>0.91300000000000003</v>
      </c>
      <c r="Q10197">
        <v>32.493000000000002</v>
      </c>
      <c r="R10197">
        <v>1.2016</v>
      </c>
      <c r="S10197">
        <v>10.9109</v>
      </c>
      <c r="T10197">
        <v>19.923200000000001</v>
      </c>
      <c r="U10197">
        <v>2.1941999999999999</v>
      </c>
      <c r="V10197">
        <v>22.12</v>
      </c>
    </row>
    <row r="10198" spans="1:22">
      <c r="A10198" t="s">
        <v>1490</v>
      </c>
      <c r="B10198" t="s">
        <v>1489</v>
      </c>
      <c r="J10198">
        <v>2</v>
      </c>
      <c r="K10198">
        <f t="shared" si="4"/>
        <v>154</v>
      </c>
      <c r="L10198">
        <f t="shared" si="5"/>
        <v>156</v>
      </c>
      <c r="M10198">
        <v>155</v>
      </c>
      <c r="N10198">
        <v>2</v>
      </c>
      <c r="O10198">
        <v>0.97470000000000001</v>
      </c>
      <c r="Q10198">
        <v>40.097000000000001</v>
      </c>
      <c r="R10198">
        <v>1.4978</v>
      </c>
      <c r="S10198">
        <v>10.706200000000001</v>
      </c>
      <c r="T10198">
        <v>20.869900000000001</v>
      </c>
      <c r="U10198">
        <v>2.9198</v>
      </c>
      <c r="V10198">
        <v>23.79</v>
      </c>
    </row>
    <row r="10199" spans="1:22">
      <c r="A10199" t="s">
        <v>1490</v>
      </c>
      <c r="B10199" t="s">
        <v>1489</v>
      </c>
      <c r="J10199">
        <v>2</v>
      </c>
      <c r="K10199">
        <f t="shared" si="4"/>
        <v>156</v>
      </c>
      <c r="L10199">
        <f t="shared" si="5"/>
        <v>158</v>
      </c>
      <c r="M10199">
        <v>157</v>
      </c>
      <c r="N10199">
        <v>2</v>
      </c>
      <c r="O10199">
        <v>0.91180000000000005</v>
      </c>
      <c r="Q10199">
        <v>41.665999999999997</v>
      </c>
      <c r="R10199">
        <v>1.4410000000000001</v>
      </c>
      <c r="S10199">
        <v>10.724500000000001</v>
      </c>
      <c r="T10199">
        <v>19.5579</v>
      </c>
      <c r="U10199">
        <v>2.6278999999999999</v>
      </c>
      <c r="V10199">
        <v>22.19</v>
      </c>
    </row>
    <row r="10200" spans="1:22">
      <c r="A10200" t="s">
        <v>1490</v>
      </c>
      <c r="B10200" t="s">
        <v>1489</v>
      </c>
      <c r="J10200">
        <v>2</v>
      </c>
      <c r="K10200">
        <f t="shared" si="4"/>
        <v>158</v>
      </c>
      <c r="L10200">
        <f t="shared" si="5"/>
        <v>160</v>
      </c>
      <c r="M10200">
        <v>159</v>
      </c>
      <c r="N10200">
        <v>2</v>
      </c>
      <c r="O10200">
        <v>0.85719999999999996</v>
      </c>
      <c r="Q10200">
        <v>37.548999999999999</v>
      </c>
      <c r="R10200">
        <v>1.3403</v>
      </c>
      <c r="S10200">
        <v>10.832700000000001</v>
      </c>
      <c r="T10200">
        <v>18.570900000000002</v>
      </c>
      <c r="U10200">
        <v>2.2976999999999999</v>
      </c>
      <c r="V10200">
        <v>20.87</v>
      </c>
    </row>
    <row r="10201" spans="1:22">
      <c r="A10201" t="s">
        <v>1490</v>
      </c>
      <c r="B10201" t="s">
        <v>1489</v>
      </c>
      <c r="J10201">
        <v>2</v>
      </c>
      <c r="K10201">
        <f t="shared" si="4"/>
        <v>160</v>
      </c>
      <c r="L10201">
        <f t="shared" si="5"/>
        <v>162</v>
      </c>
      <c r="M10201">
        <v>161</v>
      </c>
      <c r="N10201">
        <v>2</v>
      </c>
      <c r="O10201">
        <v>0.94879999999999998</v>
      </c>
      <c r="Q10201">
        <v>42.89</v>
      </c>
      <c r="R10201">
        <v>1.3872</v>
      </c>
      <c r="S10201">
        <v>10.7448</v>
      </c>
      <c r="T10201">
        <v>20.3901</v>
      </c>
      <c r="U10201">
        <v>2.6324000000000001</v>
      </c>
      <c r="V10201">
        <v>23.02</v>
      </c>
    </row>
    <row r="10202" spans="1:22">
      <c r="A10202" t="s">
        <v>1490</v>
      </c>
      <c r="B10202" t="s">
        <v>1489</v>
      </c>
      <c r="J10202">
        <v>2</v>
      </c>
      <c r="K10202">
        <f t="shared" si="4"/>
        <v>162</v>
      </c>
      <c r="L10202">
        <f t="shared" si="5"/>
        <v>164</v>
      </c>
      <c r="M10202">
        <v>163</v>
      </c>
      <c r="N10202">
        <v>2</v>
      </c>
      <c r="O10202">
        <v>0.74119999999999997</v>
      </c>
      <c r="Q10202">
        <v>37.756999999999998</v>
      </c>
      <c r="R10202">
        <v>1.3747</v>
      </c>
      <c r="S10202">
        <v>10.7538</v>
      </c>
      <c r="T10202">
        <v>15.9407</v>
      </c>
      <c r="U10202">
        <v>2.0377999999999998</v>
      </c>
      <c r="V10202">
        <v>17.98</v>
      </c>
    </row>
    <row r="10203" spans="1:22">
      <c r="A10203" t="s">
        <v>1490</v>
      </c>
      <c r="B10203" t="s">
        <v>1489</v>
      </c>
      <c r="J10203">
        <v>2</v>
      </c>
      <c r="K10203">
        <f t="shared" si="4"/>
        <v>164</v>
      </c>
      <c r="L10203">
        <f t="shared" si="5"/>
        <v>166</v>
      </c>
      <c r="M10203">
        <v>165</v>
      </c>
      <c r="N10203">
        <v>2</v>
      </c>
      <c r="O10203">
        <v>0.76180000000000003</v>
      </c>
      <c r="Q10203">
        <v>41.722999999999999</v>
      </c>
      <c r="R10203">
        <v>1.6991000000000001</v>
      </c>
      <c r="S10203">
        <v>10.452400000000001</v>
      </c>
      <c r="T10203">
        <v>15.926</v>
      </c>
      <c r="U10203">
        <v>2.5889000000000002</v>
      </c>
      <c r="V10203">
        <v>18.510000000000002</v>
      </c>
    </row>
    <row r="10204" spans="1:22">
      <c r="A10204" t="s">
        <v>1490</v>
      </c>
      <c r="B10204" t="s">
        <v>1489</v>
      </c>
      <c r="J10204">
        <v>2</v>
      </c>
      <c r="K10204">
        <f t="shared" si="4"/>
        <v>166</v>
      </c>
      <c r="L10204">
        <f t="shared" si="5"/>
        <v>168</v>
      </c>
      <c r="M10204">
        <v>167</v>
      </c>
      <c r="N10204">
        <v>2</v>
      </c>
      <c r="O10204">
        <v>0.74950000000000006</v>
      </c>
      <c r="Q10204">
        <v>45.823999999999998</v>
      </c>
      <c r="R10204">
        <v>2.2324000000000002</v>
      </c>
      <c r="S10204">
        <v>10.1571</v>
      </c>
      <c r="T10204">
        <v>15.2254</v>
      </c>
      <c r="U10204">
        <v>3.3464</v>
      </c>
      <c r="V10204">
        <v>18.57</v>
      </c>
    </row>
    <row r="10205" spans="1:22">
      <c r="A10205" t="s">
        <v>1490</v>
      </c>
      <c r="B10205" t="s">
        <v>1489</v>
      </c>
      <c r="J10205">
        <v>2</v>
      </c>
      <c r="K10205">
        <f t="shared" si="4"/>
        <v>168</v>
      </c>
      <c r="L10205">
        <f t="shared" si="5"/>
        <v>170</v>
      </c>
      <c r="M10205">
        <v>169</v>
      </c>
      <c r="N10205">
        <v>2</v>
      </c>
      <c r="O10205">
        <v>0.72650000000000003</v>
      </c>
      <c r="Q10205">
        <v>40.350999999999999</v>
      </c>
      <c r="R10205">
        <v>2.2757000000000001</v>
      </c>
      <c r="S10205">
        <v>9.9518000000000004</v>
      </c>
      <c r="T10205">
        <v>14.459899999999999</v>
      </c>
      <c r="U10205">
        <v>3.3067000000000002</v>
      </c>
      <c r="V10205">
        <v>17.77</v>
      </c>
    </row>
    <row r="10206" spans="1:22">
      <c r="A10206" t="s">
        <v>1490</v>
      </c>
      <c r="B10206" t="s">
        <v>1489</v>
      </c>
      <c r="J10206">
        <v>2</v>
      </c>
      <c r="K10206">
        <f t="shared" si="4"/>
        <v>170</v>
      </c>
      <c r="L10206">
        <f t="shared" si="5"/>
        <v>172</v>
      </c>
      <c r="M10206">
        <v>171</v>
      </c>
      <c r="N10206">
        <v>2</v>
      </c>
      <c r="O10206">
        <v>0.62429999999999997</v>
      </c>
      <c r="Q10206">
        <v>42.654000000000003</v>
      </c>
      <c r="R10206">
        <v>2.9710999999999999</v>
      </c>
      <c r="S10206">
        <v>9.7309000000000001</v>
      </c>
      <c r="T10206">
        <v>12.150700000000001</v>
      </c>
      <c r="U10206">
        <v>3.7099000000000002</v>
      </c>
      <c r="V10206">
        <v>15.86</v>
      </c>
    </row>
    <row r="10207" spans="1:22">
      <c r="A10207" t="s">
        <v>1490</v>
      </c>
      <c r="B10207" t="s">
        <v>1489</v>
      </c>
      <c r="J10207">
        <v>2</v>
      </c>
      <c r="K10207">
        <f t="shared" si="4"/>
        <v>172</v>
      </c>
      <c r="L10207">
        <f t="shared" si="5"/>
        <v>174</v>
      </c>
      <c r="M10207">
        <v>173</v>
      </c>
      <c r="N10207">
        <v>2</v>
      </c>
      <c r="O10207">
        <v>0.24099999999999999</v>
      </c>
      <c r="Q10207">
        <v>84.894000000000005</v>
      </c>
      <c r="R10207">
        <v>19.985600000000002</v>
      </c>
      <c r="S10207">
        <v>4.9744000000000002</v>
      </c>
      <c r="T10207">
        <v>2.3976000000000002</v>
      </c>
      <c r="U10207">
        <v>9.6331000000000007</v>
      </c>
      <c r="V10207">
        <v>12.03</v>
      </c>
    </row>
    <row r="10208" spans="1:22">
      <c r="A10208" t="s">
        <v>1490</v>
      </c>
      <c r="B10208" t="s">
        <v>1489</v>
      </c>
      <c r="J10208">
        <v>2</v>
      </c>
      <c r="K10208">
        <f t="shared" si="4"/>
        <v>174</v>
      </c>
      <c r="L10208">
        <f t="shared" si="5"/>
        <v>176</v>
      </c>
      <c r="M10208">
        <v>175</v>
      </c>
      <c r="N10208">
        <v>2</v>
      </c>
      <c r="O10208">
        <v>0.2732</v>
      </c>
      <c r="Q10208">
        <v>80.495000000000005</v>
      </c>
      <c r="R10208">
        <v>16.510200000000001</v>
      </c>
      <c r="S10208">
        <v>6.4298000000000002</v>
      </c>
      <c r="T10208">
        <v>3.5127999999999999</v>
      </c>
      <c r="U10208">
        <v>9.0200999999999993</v>
      </c>
      <c r="V10208">
        <v>12.53</v>
      </c>
    </row>
    <row r="10209" spans="1:26">
      <c r="A10209" t="s">
        <v>1490</v>
      </c>
      <c r="B10209" t="s">
        <v>1489</v>
      </c>
      <c r="J10209">
        <v>2</v>
      </c>
      <c r="K10209">
        <f t="shared" si="4"/>
        <v>176</v>
      </c>
      <c r="L10209">
        <f t="shared" si="5"/>
        <v>178</v>
      </c>
      <c r="M10209">
        <v>177</v>
      </c>
      <c r="N10209">
        <v>2</v>
      </c>
      <c r="O10209">
        <v>0.35170000000000001</v>
      </c>
      <c r="Q10209">
        <v>65.667000000000002</v>
      </c>
      <c r="R10209">
        <v>11.1358</v>
      </c>
      <c r="S10209">
        <v>8.3572000000000006</v>
      </c>
      <c r="T10209">
        <v>5.8779000000000003</v>
      </c>
      <c r="U10209">
        <v>7.8322000000000003</v>
      </c>
      <c r="V10209">
        <v>13.71</v>
      </c>
    </row>
    <row r="10210" spans="1:26">
      <c r="A10210" t="s">
        <v>1490</v>
      </c>
      <c r="B10210" t="s">
        <v>1489</v>
      </c>
      <c r="J10210">
        <v>2</v>
      </c>
      <c r="K10210">
        <f t="shared" si="4"/>
        <v>178</v>
      </c>
      <c r="L10210">
        <f t="shared" si="5"/>
        <v>180</v>
      </c>
      <c r="M10210">
        <v>179</v>
      </c>
      <c r="N10210">
        <v>2</v>
      </c>
      <c r="O10210">
        <v>0.54149999999999998</v>
      </c>
      <c r="Q10210">
        <v>56.768999999999998</v>
      </c>
      <c r="R10210">
        <v>5.1792999999999996</v>
      </c>
      <c r="S10210">
        <v>9.6087000000000007</v>
      </c>
      <c r="T10210">
        <v>10.4062</v>
      </c>
      <c r="U10210">
        <v>5.6092000000000004</v>
      </c>
      <c r="V10210">
        <v>16.02</v>
      </c>
    </row>
    <row r="10211" spans="1:26">
      <c r="A10211" t="s">
        <v>1490</v>
      </c>
      <c r="B10211" t="s">
        <v>1489</v>
      </c>
      <c r="J10211">
        <v>2</v>
      </c>
      <c r="K10211">
        <f t="shared" ref="K10211:K10274" si="6">M10211-(N10211/2)</f>
        <v>180</v>
      </c>
      <c r="L10211">
        <f t="shared" ref="L10211:L10274" si="7">M10211+(N10211/2)</f>
        <v>182</v>
      </c>
      <c r="M10211">
        <v>181</v>
      </c>
      <c r="N10211">
        <v>2</v>
      </c>
      <c r="O10211">
        <v>0.39950000000000002</v>
      </c>
      <c r="Q10211">
        <v>48.152000000000001</v>
      </c>
      <c r="R10211">
        <v>5.7736999999999998</v>
      </c>
      <c r="S10211">
        <v>9.7312999999999992</v>
      </c>
      <c r="T10211">
        <v>7.7752999999999997</v>
      </c>
      <c r="U10211">
        <v>4.6132</v>
      </c>
      <c r="V10211">
        <v>12.39</v>
      </c>
    </row>
    <row r="10212" spans="1:26">
      <c r="A10212" t="s">
        <v>1490</v>
      </c>
      <c r="B10212" t="s">
        <v>1489</v>
      </c>
      <c r="J10212">
        <v>2</v>
      </c>
      <c r="K10212">
        <f t="shared" si="6"/>
        <v>182</v>
      </c>
      <c r="L10212">
        <f t="shared" si="7"/>
        <v>184</v>
      </c>
      <c r="M10212">
        <v>183</v>
      </c>
      <c r="N10212">
        <v>2</v>
      </c>
      <c r="O10212">
        <v>0.51529999999999998</v>
      </c>
      <c r="Q10212">
        <v>65.644999999999996</v>
      </c>
      <c r="R10212">
        <v>6.5313999999999997</v>
      </c>
      <c r="S10212">
        <v>8.9321000000000002</v>
      </c>
      <c r="T10212">
        <v>9.2059999999999995</v>
      </c>
      <c r="U10212">
        <v>6.7317</v>
      </c>
      <c r="V10212">
        <v>15.94</v>
      </c>
    </row>
    <row r="10213" spans="1:26">
      <c r="A10213" t="s">
        <v>1490</v>
      </c>
      <c r="B10213" t="s">
        <v>1489</v>
      </c>
      <c r="J10213">
        <v>2</v>
      </c>
      <c r="K10213">
        <f t="shared" si="6"/>
        <v>184</v>
      </c>
      <c r="L10213">
        <f t="shared" si="7"/>
        <v>186</v>
      </c>
      <c r="M10213">
        <v>185</v>
      </c>
      <c r="N10213">
        <v>2</v>
      </c>
      <c r="O10213">
        <v>0.38969999999999999</v>
      </c>
      <c r="Q10213">
        <v>46.487000000000002</v>
      </c>
      <c r="R10213">
        <v>7.0364000000000004</v>
      </c>
      <c r="S10213">
        <v>9.1565999999999992</v>
      </c>
      <c r="T10213">
        <v>7.1360999999999999</v>
      </c>
      <c r="U10213">
        <v>5.4836999999999998</v>
      </c>
      <c r="V10213">
        <v>12.62</v>
      </c>
    </row>
    <row r="10214" spans="1:26">
      <c r="A10214" t="s">
        <v>1490</v>
      </c>
      <c r="B10214" t="s">
        <v>1489</v>
      </c>
      <c r="J10214">
        <v>2</v>
      </c>
      <c r="K10214">
        <f t="shared" si="6"/>
        <v>186</v>
      </c>
      <c r="L10214">
        <f t="shared" si="7"/>
        <v>188</v>
      </c>
      <c r="M10214">
        <v>187</v>
      </c>
      <c r="N10214">
        <v>2</v>
      </c>
      <c r="O10214">
        <v>0.70620000000000005</v>
      </c>
      <c r="Q10214">
        <v>65.989999999999995</v>
      </c>
      <c r="R10214">
        <v>4.9469000000000003</v>
      </c>
      <c r="S10214">
        <v>9.3315999999999999</v>
      </c>
      <c r="T10214">
        <v>13.1793</v>
      </c>
      <c r="U10214">
        <v>6.9866999999999999</v>
      </c>
      <c r="V10214">
        <v>20.170000000000002</v>
      </c>
    </row>
    <row r="10215" spans="1:26">
      <c r="A10215" t="s">
        <v>1490</v>
      </c>
      <c r="B10215" t="s">
        <v>1489</v>
      </c>
      <c r="J10215">
        <v>2</v>
      </c>
      <c r="K10215">
        <f t="shared" si="6"/>
        <v>188</v>
      </c>
      <c r="L10215">
        <f t="shared" si="7"/>
        <v>190</v>
      </c>
      <c r="M10215">
        <v>189</v>
      </c>
      <c r="N10215">
        <v>2</v>
      </c>
      <c r="O10215">
        <v>0.621</v>
      </c>
      <c r="Q10215">
        <v>78.313999999999993</v>
      </c>
      <c r="R10215">
        <v>6.5255000000000001</v>
      </c>
      <c r="S10215">
        <v>8.6720000000000006</v>
      </c>
      <c r="T10215">
        <v>10.7707</v>
      </c>
      <c r="U10215">
        <v>8.1045999999999996</v>
      </c>
      <c r="V10215">
        <v>18.88</v>
      </c>
    </row>
    <row r="10216" spans="1:26">
      <c r="A10216" t="s">
        <v>1490</v>
      </c>
      <c r="B10216" t="s">
        <v>1489</v>
      </c>
      <c r="J10216">
        <v>2</v>
      </c>
      <c r="K10216">
        <f t="shared" si="6"/>
        <v>190</v>
      </c>
      <c r="L10216">
        <f t="shared" si="7"/>
        <v>192</v>
      </c>
      <c r="M10216">
        <v>191</v>
      </c>
      <c r="N10216">
        <v>2</v>
      </c>
      <c r="O10216">
        <v>0.80449999999999999</v>
      </c>
      <c r="Q10216">
        <v>72.33</v>
      </c>
      <c r="R10216">
        <v>4.4733999999999998</v>
      </c>
      <c r="S10216">
        <v>8.6696000000000009</v>
      </c>
      <c r="T10216">
        <v>13.949299999999999</v>
      </c>
      <c r="U10216">
        <v>7.1978</v>
      </c>
      <c r="V10216">
        <v>21.15</v>
      </c>
    </row>
    <row r="10217" spans="1:26">
      <c r="A10217" t="s">
        <v>1490</v>
      </c>
      <c r="B10217" t="s">
        <v>1489</v>
      </c>
      <c r="J10217">
        <v>2</v>
      </c>
      <c r="K10217">
        <f t="shared" si="6"/>
        <v>192</v>
      </c>
      <c r="L10217">
        <f t="shared" si="7"/>
        <v>194</v>
      </c>
      <c r="M10217">
        <v>193</v>
      </c>
      <c r="N10217">
        <v>2</v>
      </c>
      <c r="O10217">
        <v>1.1188</v>
      </c>
      <c r="Q10217">
        <v>118.66200000000001</v>
      </c>
      <c r="R10217">
        <v>7.2271999999999998</v>
      </c>
      <c r="S10217">
        <v>6.0323000000000002</v>
      </c>
      <c r="T10217">
        <v>13.497199999999999</v>
      </c>
      <c r="U10217">
        <v>16.170999999999999</v>
      </c>
      <c r="V10217">
        <v>29.67</v>
      </c>
    </row>
    <row r="10218" spans="1:26">
      <c r="A10218" t="s">
        <v>1490</v>
      </c>
      <c r="B10218" t="s">
        <v>1489</v>
      </c>
      <c r="J10218">
        <v>2</v>
      </c>
      <c r="K10218">
        <f t="shared" si="6"/>
        <v>194</v>
      </c>
      <c r="L10218">
        <f t="shared" si="7"/>
        <v>196</v>
      </c>
      <c r="M10218">
        <v>195</v>
      </c>
      <c r="N10218">
        <v>2</v>
      </c>
      <c r="O10218">
        <v>0.79600000000000004</v>
      </c>
      <c r="Q10218">
        <v>64.265000000000001</v>
      </c>
      <c r="R10218">
        <v>3.5842000000000001</v>
      </c>
      <c r="S10218">
        <v>8.3648000000000007</v>
      </c>
      <c r="T10218">
        <v>13.316800000000001</v>
      </c>
      <c r="U10218">
        <v>5.7060000000000004</v>
      </c>
      <c r="V10218">
        <v>19.02</v>
      </c>
    </row>
    <row r="10219" spans="1:26">
      <c r="A10219" t="s">
        <v>1490</v>
      </c>
      <c r="B10219" t="s">
        <v>1489</v>
      </c>
      <c r="K10219">
        <f t="shared" si="6"/>
        <v>0</v>
      </c>
      <c r="L10219">
        <f t="shared" si="7"/>
        <v>0</v>
      </c>
      <c r="T10219">
        <v>1531.1353999999999</v>
      </c>
      <c r="U10219">
        <v>350.31880000000001</v>
      </c>
      <c r="V10219">
        <v>1881.45</v>
      </c>
    </row>
    <row r="10220" spans="1:26">
      <c r="A10220" t="s">
        <v>1490</v>
      </c>
      <c r="B10220" t="s">
        <v>1489</v>
      </c>
      <c r="C10220" t="s">
        <v>2031</v>
      </c>
      <c r="E10220" t="s">
        <v>491</v>
      </c>
      <c r="G10220">
        <v>25.034300000000002</v>
      </c>
      <c r="H10220">
        <v>-80.639700000000005</v>
      </c>
      <c r="I10220" t="s">
        <v>146</v>
      </c>
      <c r="J10220">
        <v>3</v>
      </c>
      <c r="K10220">
        <f t="shared" si="6"/>
        <v>0</v>
      </c>
      <c r="L10220">
        <f t="shared" si="7"/>
        <v>2</v>
      </c>
      <c r="M10220">
        <v>1</v>
      </c>
      <c r="N10220">
        <v>2</v>
      </c>
      <c r="O10220">
        <v>0.7742</v>
      </c>
      <c r="Q10220">
        <v>50.962000000000003</v>
      </c>
      <c r="R10220">
        <v>2.3801000000000001</v>
      </c>
      <c r="S10220">
        <v>9.5949000000000009</v>
      </c>
      <c r="T10220">
        <v>14.8567</v>
      </c>
      <c r="U10220">
        <v>3.6852999999999998</v>
      </c>
      <c r="V10220">
        <v>18.54</v>
      </c>
      <c r="W10220">
        <v>0.82110000000000005</v>
      </c>
      <c r="Y10220">
        <v>2.0602999999999998</v>
      </c>
      <c r="Z10220">
        <v>10.032999999999999</v>
      </c>
    </row>
    <row r="10221" spans="1:26">
      <c r="A10221" t="s">
        <v>1490</v>
      </c>
      <c r="B10221" t="s">
        <v>1489</v>
      </c>
      <c r="J10221">
        <v>3</v>
      </c>
      <c r="K10221">
        <f t="shared" si="6"/>
        <v>2</v>
      </c>
      <c r="L10221">
        <f t="shared" si="7"/>
        <v>4</v>
      </c>
      <c r="M10221">
        <v>3</v>
      </c>
      <c r="N10221">
        <v>2</v>
      </c>
      <c r="O10221">
        <v>0.56479999999999997</v>
      </c>
      <c r="Q10221">
        <v>34.042999999999999</v>
      </c>
      <c r="R10221">
        <v>2.2204999999999999</v>
      </c>
      <c r="S10221">
        <v>9.8149999999999995</v>
      </c>
      <c r="T10221">
        <v>11.0877</v>
      </c>
      <c r="U10221">
        <v>2.5084</v>
      </c>
      <c r="V10221">
        <v>13.6</v>
      </c>
    </row>
    <row r="10222" spans="1:26">
      <c r="A10222" t="s">
        <v>1490</v>
      </c>
      <c r="B10222" t="s">
        <v>1489</v>
      </c>
      <c r="J10222">
        <v>3</v>
      </c>
      <c r="K10222">
        <f t="shared" si="6"/>
        <v>4</v>
      </c>
      <c r="L10222">
        <f t="shared" si="7"/>
        <v>6</v>
      </c>
      <c r="M10222">
        <v>5</v>
      </c>
      <c r="N10222">
        <v>2</v>
      </c>
      <c r="O10222">
        <v>0.4985</v>
      </c>
      <c r="Q10222">
        <v>29.297999999999998</v>
      </c>
      <c r="R10222">
        <v>2.2753999999999999</v>
      </c>
      <c r="S10222">
        <v>9.9921000000000006</v>
      </c>
      <c r="T10222">
        <v>9.9620999999999995</v>
      </c>
      <c r="U10222">
        <v>2.2686000000000002</v>
      </c>
      <c r="V10222">
        <v>12.23</v>
      </c>
    </row>
    <row r="10223" spans="1:26">
      <c r="A10223" t="s">
        <v>1490</v>
      </c>
      <c r="B10223" t="s">
        <v>1489</v>
      </c>
      <c r="J10223">
        <v>3</v>
      </c>
      <c r="K10223">
        <f t="shared" si="6"/>
        <v>6</v>
      </c>
      <c r="L10223">
        <f t="shared" si="7"/>
        <v>8</v>
      </c>
      <c r="M10223">
        <v>7</v>
      </c>
      <c r="N10223">
        <v>2</v>
      </c>
      <c r="O10223">
        <v>0.57230000000000003</v>
      </c>
      <c r="Q10223">
        <v>37.585999999999999</v>
      </c>
      <c r="R10223">
        <v>2.2481</v>
      </c>
      <c r="S10223">
        <v>9.8393999999999995</v>
      </c>
      <c r="T10223">
        <v>11.2628</v>
      </c>
      <c r="U10223">
        <v>2.5733000000000001</v>
      </c>
      <c r="V10223">
        <v>13.84</v>
      </c>
    </row>
    <row r="10224" spans="1:26">
      <c r="A10224" t="s">
        <v>1490</v>
      </c>
      <c r="B10224" t="s">
        <v>1489</v>
      </c>
      <c r="J10224">
        <v>3</v>
      </c>
      <c r="K10224">
        <f t="shared" si="6"/>
        <v>8</v>
      </c>
      <c r="L10224">
        <f t="shared" si="7"/>
        <v>10</v>
      </c>
      <c r="M10224">
        <v>9</v>
      </c>
      <c r="N10224">
        <v>2</v>
      </c>
      <c r="O10224">
        <v>0.60850000000000004</v>
      </c>
      <c r="Q10224">
        <v>40.463999999999999</v>
      </c>
      <c r="R10224">
        <v>2.3288000000000002</v>
      </c>
      <c r="S10224">
        <v>9.8241999999999994</v>
      </c>
      <c r="T10224">
        <v>11.956</v>
      </c>
      <c r="U10224">
        <v>2.8342000000000001</v>
      </c>
      <c r="V10224">
        <v>14.79</v>
      </c>
    </row>
    <row r="10225" spans="1:22">
      <c r="A10225" t="s">
        <v>1490</v>
      </c>
      <c r="B10225" t="s">
        <v>1489</v>
      </c>
      <c r="J10225">
        <v>3</v>
      </c>
      <c r="K10225">
        <f t="shared" si="6"/>
        <v>10</v>
      </c>
      <c r="L10225">
        <f t="shared" si="7"/>
        <v>12</v>
      </c>
      <c r="M10225">
        <v>11</v>
      </c>
      <c r="N10225">
        <v>2</v>
      </c>
      <c r="O10225">
        <v>0.56730000000000003</v>
      </c>
      <c r="Q10225">
        <v>34.927999999999997</v>
      </c>
      <c r="R10225">
        <v>2.2732000000000001</v>
      </c>
      <c r="S10225">
        <v>9.8882999999999992</v>
      </c>
      <c r="T10225">
        <v>11.219900000000001</v>
      </c>
      <c r="U10225">
        <v>2.5792999999999999</v>
      </c>
      <c r="V10225">
        <v>13.8</v>
      </c>
    </row>
    <row r="10226" spans="1:22">
      <c r="A10226" t="s">
        <v>1490</v>
      </c>
      <c r="B10226" t="s">
        <v>1489</v>
      </c>
      <c r="J10226">
        <v>3</v>
      </c>
      <c r="K10226">
        <f t="shared" si="6"/>
        <v>12</v>
      </c>
      <c r="L10226">
        <f t="shared" si="7"/>
        <v>14</v>
      </c>
      <c r="M10226">
        <v>13</v>
      </c>
      <c r="N10226">
        <v>2</v>
      </c>
      <c r="O10226">
        <v>0.68300000000000005</v>
      </c>
      <c r="Q10226">
        <v>34.695999999999998</v>
      </c>
      <c r="R10226">
        <v>1.9283999999999999</v>
      </c>
      <c r="S10226">
        <v>10.143599999999999</v>
      </c>
      <c r="T10226">
        <v>13.856199999999999</v>
      </c>
      <c r="U10226">
        <v>2.6341000000000001</v>
      </c>
      <c r="V10226">
        <v>16.489999999999998</v>
      </c>
    </row>
    <row r="10227" spans="1:22">
      <c r="A10227" t="s">
        <v>1490</v>
      </c>
      <c r="B10227" t="s">
        <v>1489</v>
      </c>
      <c r="J10227">
        <v>3</v>
      </c>
      <c r="K10227">
        <f t="shared" si="6"/>
        <v>14</v>
      </c>
      <c r="L10227">
        <f t="shared" si="7"/>
        <v>16</v>
      </c>
      <c r="M10227">
        <v>15</v>
      </c>
      <c r="N10227">
        <v>2</v>
      </c>
      <c r="O10227">
        <v>0.64800000000000002</v>
      </c>
      <c r="Q10227">
        <v>32.17</v>
      </c>
      <c r="R10227">
        <v>1.8494999999999999</v>
      </c>
      <c r="S10227">
        <v>10.2615</v>
      </c>
      <c r="T10227">
        <v>13.2988</v>
      </c>
      <c r="U10227">
        <v>2.3969999999999998</v>
      </c>
      <c r="V10227">
        <v>15.7</v>
      </c>
    </row>
    <row r="10228" spans="1:22">
      <c r="A10228" t="s">
        <v>1490</v>
      </c>
      <c r="B10228" t="s">
        <v>1489</v>
      </c>
      <c r="J10228">
        <v>3</v>
      </c>
      <c r="K10228">
        <f t="shared" si="6"/>
        <v>16</v>
      </c>
      <c r="L10228">
        <f t="shared" si="7"/>
        <v>18</v>
      </c>
      <c r="M10228">
        <v>17</v>
      </c>
      <c r="N10228">
        <v>2</v>
      </c>
      <c r="O10228">
        <v>0.61819999999999997</v>
      </c>
      <c r="Q10228">
        <v>31.834</v>
      </c>
      <c r="R10228">
        <v>1.9468000000000001</v>
      </c>
      <c r="S10228">
        <v>10.135199999999999</v>
      </c>
      <c r="T10228">
        <v>12.5305</v>
      </c>
      <c r="U10228">
        <v>2.4068999999999998</v>
      </c>
      <c r="V10228">
        <v>14.94</v>
      </c>
    </row>
    <row r="10229" spans="1:22">
      <c r="A10229" t="s">
        <v>1490</v>
      </c>
      <c r="B10229" t="s">
        <v>1489</v>
      </c>
      <c r="J10229">
        <v>3</v>
      </c>
      <c r="K10229">
        <f t="shared" si="6"/>
        <v>18</v>
      </c>
      <c r="L10229">
        <f t="shared" si="7"/>
        <v>20</v>
      </c>
      <c r="M10229">
        <v>19</v>
      </c>
      <c r="N10229">
        <v>2</v>
      </c>
      <c r="O10229">
        <v>0.64449999999999996</v>
      </c>
      <c r="Q10229">
        <v>36.143999999999998</v>
      </c>
      <c r="R10229">
        <v>2.0804</v>
      </c>
      <c r="S10229">
        <v>9.9880999999999993</v>
      </c>
      <c r="T10229">
        <v>12.874599999999999</v>
      </c>
      <c r="U10229">
        <v>2.6817000000000002</v>
      </c>
      <c r="V10229">
        <v>15.56</v>
      </c>
    </row>
    <row r="10230" spans="1:22">
      <c r="A10230" t="s">
        <v>1490</v>
      </c>
      <c r="B10230" t="s">
        <v>1489</v>
      </c>
      <c r="J10230">
        <v>3</v>
      </c>
      <c r="K10230">
        <f t="shared" si="6"/>
        <v>20</v>
      </c>
      <c r="L10230">
        <f t="shared" si="7"/>
        <v>22</v>
      </c>
      <c r="M10230">
        <v>21</v>
      </c>
      <c r="N10230">
        <v>2</v>
      </c>
      <c r="O10230">
        <v>0.63749999999999996</v>
      </c>
      <c r="Q10230">
        <v>37.637999999999998</v>
      </c>
      <c r="R10230">
        <v>2.1307</v>
      </c>
      <c r="S10230">
        <v>9.9247999999999994</v>
      </c>
      <c r="T10230">
        <v>12.6541</v>
      </c>
      <c r="U10230">
        <v>2.7166999999999999</v>
      </c>
      <c r="V10230">
        <v>15.37</v>
      </c>
    </row>
    <row r="10231" spans="1:22">
      <c r="A10231" t="s">
        <v>1490</v>
      </c>
      <c r="B10231" t="s">
        <v>1489</v>
      </c>
      <c r="J10231">
        <v>3</v>
      </c>
      <c r="K10231">
        <f t="shared" si="6"/>
        <v>22</v>
      </c>
      <c r="L10231">
        <f t="shared" si="7"/>
        <v>24</v>
      </c>
      <c r="M10231">
        <v>23</v>
      </c>
      <c r="N10231">
        <v>2</v>
      </c>
      <c r="O10231">
        <v>0.67300000000000004</v>
      </c>
      <c r="Q10231">
        <v>40.652999999999999</v>
      </c>
      <c r="R10231">
        <v>2.1882000000000001</v>
      </c>
      <c r="S10231">
        <v>9.8963000000000001</v>
      </c>
      <c r="T10231">
        <v>13.320399999999999</v>
      </c>
      <c r="U10231">
        <v>2.9453</v>
      </c>
      <c r="V10231">
        <v>16.27</v>
      </c>
    </row>
    <row r="10232" spans="1:22">
      <c r="A10232" t="s">
        <v>1490</v>
      </c>
      <c r="B10232" t="s">
        <v>1489</v>
      </c>
      <c r="J10232">
        <v>3</v>
      </c>
      <c r="K10232">
        <f t="shared" si="6"/>
        <v>24</v>
      </c>
      <c r="L10232">
        <f t="shared" si="7"/>
        <v>26</v>
      </c>
      <c r="M10232">
        <v>25</v>
      </c>
      <c r="N10232">
        <v>2</v>
      </c>
      <c r="O10232">
        <v>0.64780000000000004</v>
      </c>
      <c r="Q10232">
        <v>32.140999999999998</v>
      </c>
      <c r="R10232">
        <v>1.9249000000000001</v>
      </c>
      <c r="S10232">
        <v>10.179600000000001</v>
      </c>
      <c r="T10232">
        <v>13.189399999999999</v>
      </c>
      <c r="U10232">
        <v>2.4940000000000002</v>
      </c>
      <c r="V10232">
        <v>15.68</v>
      </c>
    </row>
    <row r="10233" spans="1:22">
      <c r="A10233" t="s">
        <v>1490</v>
      </c>
      <c r="B10233" t="s">
        <v>1489</v>
      </c>
      <c r="J10233">
        <v>3</v>
      </c>
      <c r="K10233">
        <f t="shared" si="6"/>
        <v>26</v>
      </c>
      <c r="L10233">
        <f t="shared" si="7"/>
        <v>28</v>
      </c>
      <c r="M10233">
        <v>27</v>
      </c>
      <c r="N10233">
        <v>2</v>
      </c>
      <c r="O10233">
        <v>0.63870000000000005</v>
      </c>
      <c r="Q10233">
        <v>34.799999999999997</v>
      </c>
      <c r="R10233">
        <v>2.0539000000000001</v>
      </c>
      <c r="S10233">
        <v>10.0366</v>
      </c>
      <c r="T10233">
        <v>12.8201</v>
      </c>
      <c r="U10233">
        <v>2.6234999999999999</v>
      </c>
      <c r="V10233">
        <v>15.44</v>
      </c>
    </row>
    <row r="10234" spans="1:22">
      <c r="A10234" t="s">
        <v>1490</v>
      </c>
      <c r="B10234" t="s">
        <v>1489</v>
      </c>
      <c r="J10234">
        <v>3</v>
      </c>
      <c r="K10234">
        <f t="shared" si="6"/>
        <v>28</v>
      </c>
      <c r="L10234">
        <f t="shared" si="7"/>
        <v>30</v>
      </c>
      <c r="M10234">
        <v>29</v>
      </c>
      <c r="N10234">
        <v>2</v>
      </c>
      <c r="O10234">
        <v>0.57350000000000001</v>
      </c>
      <c r="Q10234">
        <v>33.017000000000003</v>
      </c>
      <c r="R10234">
        <v>2.2553999999999998</v>
      </c>
      <c r="S10234">
        <v>9.9671000000000003</v>
      </c>
      <c r="T10234">
        <v>11.4323</v>
      </c>
      <c r="U10234">
        <v>2.5869</v>
      </c>
      <c r="V10234">
        <v>14.02</v>
      </c>
    </row>
    <row r="10235" spans="1:22">
      <c r="A10235" t="s">
        <v>1490</v>
      </c>
      <c r="B10235" t="s">
        <v>1489</v>
      </c>
      <c r="J10235">
        <v>3</v>
      </c>
      <c r="K10235">
        <f t="shared" si="6"/>
        <v>30</v>
      </c>
      <c r="L10235">
        <f t="shared" si="7"/>
        <v>32</v>
      </c>
      <c r="M10235">
        <v>31</v>
      </c>
      <c r="N10235">
        <v>2</v>
      </c>
      <c r="O10235">
        <v>0.5595</v>
      </c>
      <c r="Q10235">
        <v>33.566000000000003</v>
      </c>
      <c r="R10235">
        <v>2.2244000000000002</v>
      </c>
      <c r="S10235">
        <v>9.8696000000000002</v>
      </c>
      <c r="T10235">
        <v>11.0441</v>
      </c>
      <c r="U10235">
        <v>2.4891000000000001</v>
      </c>
      <c r="V10235">
        <v>13.53</v>
      </c>
    </row>
    <row r="10236" spans="1:22">
      <c r="A10236" t="s">
        <v>1490</v>
      </c>
      <c r="B10236" t="s">
        <v>1489</v>
      </c>
      <c r="J10236">
        <v>3</v>
      </c>
      <c r="K10236">
        <f t="shared" si="6"/>
        <v>32</v>
      </c>
      <c r="L10236">
        <f t="shared" si="7"/>
        <v>34</v>
      </c>
      <c r="M10236">
        <v>33</v>
      </c>
      <c r="N10236">
        <v>2</v>
      </c>
      <c r="O10236">
        <v>0.52669999999999995</v>
      </c>
      <c r="Q10236">
        <v>34.087000000000003</v>
      </c>
      <c r="R10236">
        <v>2.355</v>
      </c>
      <c r="S10236">
        <v>9.7620000000000005</v>
      </c>
      <c r="T10236">
        <v>10.2826</v>
      </c>
      <c r="U10236">
        <v>2.4805999999999999</v>
      </c>
      <c r="V10236">
        <v>12.76</v>
      </c>
    </row>
    <row r="10237" spans="1:22">
      <c r="A10237" t="s">
        <v>1490</v>
      </c>
      <c r="B10237" t="s">
        <v>1489</v>
      </c>
      <c r="J10237">
        <v>3</v>
      </c>
      <c r="K10237">
        <f t="shared" si="6"/>
        <v>34</v>
      </c>
      <c r="L10237">
        <f t="shared" si="7"/>
        <v>36</v>
      </c>
      <c r="M10237">
        <v>35</v>
      </c>
      <c r="N10237">
        <v>2</v>
      </c>
      <c r="O10237">
        <v>0.73319999999999996</v>
      </c>
      <c r="Q10237">
        <v>42.546999999999997</v>
      </c>
      <c r="R10237">
        <v>2.0609999999999999</v>
      </c>
      <c r="S10237">
        <v>9.8770000000000007</v>
      </c>
      <c r="T10237">
        <v>14.483000000000001</v>
      </c>
      <c r="U10237">
        <v>3.0221</v>
      </c>
      <c r="V10237">
        <v>17.510000000000002</v>
      </c>
    </row>
    <row r="10238" spans="1:22">
      <c r="A10238" t="s">
        <v>1490</v>
      </c>
      <c r="B10238" t="s">
        <v>1489</v>
      </c>
      <c r="J10238">
        <v>3</v>
      </c>
      <c r="K10238">
        <f t="shared" si="6"/>
        <v>36</v>
      </c>
      <c r="L10238">
        <f t="shared" si="7"/>
        <v>38</v>
      </c>
      <c r="M10238">
        <v>37</v>
      </c>
      <c r="N10238">
        <v>2</v>
      </c>
      <c r="O10238">
        <v>0.73729999999999996</v>
      </c>
      <c r="Q10238">
        <v>36.298999999999999</v>
      </c>
      <c r="R10238">
        <v>1.8762000000000001</v>
      </c>
      <c r="S10238">
        <v>10.123799999999999</v>
      </c>
      <c r="T10238">
        <v>14.9292</v>
      </c>
      <c r="U10238">
        <v>2.7667999999999999</v>
      </c>
      <c r="V10238">
        <v>17.7</v>
      </c>
    </row>
    <row r="10239" spans="1:22">
      <c r="A10239" t="s">
        <v>1490</v>
      </c>
      <c r="B10239" t="s">
        <v>1489</v>
      </c>
      <c r="J10239">
        <v>3</v>
      </c>
      <c r="K10239">
        <f t="shared" si="6"/>
        <v>38</v>
      </c>
      <c r="L10239">
        <f t="shared" si="7"/>
        <v>40</v>
      </c>
      <c r="M10239">
        <v>39</v>
      </c>
      <c r="N10239">
        <v>2</v>
      </c>
      <c r="O10239">
        <v>0.71799999999999997</v>
      </c>
      <c r="Q10239">
        <v>34.222999999999999</v>
      </c>
      <c r="R10239">
        <v>1.7952999999999999</v>
      </c>
      <c r="S10239">
        <v>10.185700000000001</v>
      </c>
      <c r="T10239">
        <v>14.6267</v>
      </c>
      <c r="U10239">
        <v>2.5779999999999998</v>
      </c>
      <c r="V10239">
        <v>17.2</v>
      </c>
    </row>
    <row r="10240" spans="1:22">
      <c r="A10240" t="s">
        <v>1490</v>
      </c>
      <c r="B10240" t="s">
        <v>1489</v>
      </c>
      <c r="J10240">
        <v>3</v>
      </c>
      <c r="K10240">
        <f t="shared" si="6"/>
        <v>40</v>
      </c>
      <c r="L10240">
        <f t="shared" si="7"/>
        <v>42</v>
      </c>
      <c r="M10240">
        <v>41</v>
      </c>
      <c r="N10240">
        <v>2</v>
      </c>
      <c r="O10240">
        <v>0.76780000000000004</v>
      </c>
      <c r="Q10240">
        <v>37.575000000000003</v>
      </c>
      <c r="R10240">
        <v>1.8398000000000001</v>
      </c>
      <c r="S10240">
        <v>10.2097</v>
      </c>
      <c r="T10240">
        <v>15.678699999999999</v>
      </c>
      <c r="U10240">
        <v>2.8254000000000001</v>
      </c>
      <c r="V10240">
        <v>18.5</v>
      </c>
    </row>
    <row r="10241" spans="1:22">
      <c r="A10241" t="s">
        <v>1490</v>
      </c>
      <c r="B10241" t="s">
        <v>1489</v>
      </c>
      <c r="J10241">
        <v>3</v>
      </c>
      <c r="K10241">
        <f t="shared" si="6"/>
        <v>42</v>
      </c>
      <c r="L10241">
        <f t="shared" si="7"/>
        <v>44</v>
      </c>
      <c r="M10241">
        <v>43</v>
      </c>
      <c r="N10241">
        <v>2</v>
      </c>
      <c r="O10241">
        <v>0.69130000000000003</v>
      </c>
      <c r="Q10241">
        <v>41.656999999999996</v>
      </c>
      <c r="R10241">
        <v>2.1812999999999998</v>
      </c>
      <c r="S10241">
        <v>9.8762000000000008</v>
      </c>
      <c r="T10241">
        <v>13.6555</v>
      </c>
      <c r="U10241">
        <v>3.016</v>
      </c>
      <c r="V10241">
        <v>16.670000000000002</v>
      </c>
    </row>
    <row r="10242" spans="1:22">
      <c r="A10242" t="s">
        <v>1490</v>
      </c>
      <c r="B10242" t="s">
        <v>1489</v>
      </c>
      <c r="J10242">
        <v>3</v>
      </c>
      <c r="K10242">
        <f t="shared" si="6"/>
        <v>44</v>
      </c>
      <c r="L10242">
        <f t="shared" si="7"/>
        <v>46</v>
      </c>
      <c r="M10242">
        <v>45</v>
      </c>
      <c r="N10242">
        <v>2</v>
      </c>
      <c r="O10242">
        <v>0.78979999999999995</v>
      </c>
      <c r="Q10242">
        <v>47.555999999999997</v>
      </c>
      <c r="R10242">
        <v>2.1817000000000002</v>
      </c>
      <c r="S10242">
        <v>9.9138000000000002</v>
      </c>
      <c r="T10242">
        <v>15.660600000000001</v>
      </c>
      <c r="U10242">
        <v>3.4462999999999999</v>
      </c>
      <c r="V10242">
        <v>19.11</v>
      </c>
    </row>
    <row r="10243" spans="1:22">
      <c r="A10243" t="s">
        <v>1490</v>
      </c>
      <c r="B10243" t="s">
        <v>1489</v>
      </c>
      <c r="J10243">
        <v>3</v>
      </c>
      <c r="K10243">
        <f t="shared" si="6"/>
        <v>46</v>
      </c>
      <c r="L10243">
        <f t="shared" si="7"/>
        <v>48</v>
      </c>
      <c r="M10243">
        <v>47</v>
      </c>
      <c r="N10243">
        <v>2</v>
      </c>
      <c r="O10243">
        <v>0.73599999999999999</v>
      </c>
      <c r="Q10243">
        <v>47.055</v>
      </c>
      <c r="R10243">
        <v>2.2724000000000002</v>
      </c>
      <c r="S10243">
        <v>9.8295999999999992</v>
      </c>
      <c r="T10243">
        <v>14.469200000000001</v>
      </c>
      <c r="U10243">
        <v>3.3449</v>
      </c>
      <c r="V10243">
        <v>17.809999999999999</v>
      </c>
    </row>
    <row r="10244" spans="1:22">
      <c r="A10244" t="s">
        <v>1490</v>
      </c>
      <c r="B10244" t="s">
        <v>1489</v>
      </c>
      <c r="J10244">
        <v>3</v>
      </c>
      <c r="K10244">
        <f t="shared" si="6"/>
        <v>48</v>
      </c>
      <c r="L10244">
        <f t="shared" si="7"/>
        <v>50</v>
      </c>
      <c r="M10244">
        <v>49</v>
      </c>
      <c r="N10244">
        <v>2</v>
      </c>
      <c r="O10244">
        <v>0.8095</v>
      </c>
      <c r="Q10244">
        <v>49.819000000000003</v>
      </c>
      <c r="R10244">
        <v>2.2595000000000001</v>
      </c>
      <c r="S10244">
        <v>9.8734999999999999</v>
      </c>
      <c r="T10244">
        <v>15.985200000000001</v>
      </c>
      <c r="U10244">
        <v>3.6581000000000001</v>
      </c>
      <c r="V10244">
        <v>19.64</v>
      </c>
    </row>
    <row r="10245" spans="1:22">
      <c r="A10245" t="s">
        <v>1490</v>
      </c>
      <c r="B10245" t="s">
        <v>1489</v>
      </c>
      <c r="J10245">
        <v>3</v>
      </c>
      <c r="K10245">
        <f t="shared" si="6"/>
        <v>50</v>
      </c>
      <c r="L10245">
        <f t="shared" si="7"/>
        <v>52</v>
      </c>
      <c r="M10245">
        <v>51</v>
      </c>
      <c r="N10245">
        <v>2</v>
      </c>
      <c r="O10245">
        <v>0.88149999999999995</v>
      </c>
      <c r="Q10245">
        <v>53.308</v>
      </c>
      <c r="R10245">
        <v>2.2014</v>
      </c>
      <c r="S10245">
        <v>9.8716000000000008</v>
      </c>
      <c r="T10245">
        <v>17.403600000000001</v>
      </c>
      <c r="U10245">
        <v>3.8811</v>
      </c>
      <c r="V10245">
        <v>21.28</v>
      </c>
    </row>
    <row r="10246" spans="1:22">
      <c r="A10246" t="s">
        <v>1490</v>
      </c>
      <c r="B10246" t="s">
        <v>1489</v>
      </c>
      <c r="J10246">
        <v>3</v>
      </c>
      <c r="K10246">
        <f t="shared" si="6"/>
        <v>52</v>
      </c>
      <c r="L10246">
        <f t="shared" si="7"/>
        <v>54</v>
      </c>
      <c r="M10246">
        <v>53</v>
      </c>
      <c r="N10246">
        <v>2</v>
      </c>
      <c r="O10246">
        <v>0.84219999999999995</v>
      </c>
      <c r="Q10246">
        <v>51.981999999999999</v>
      </c>
      <c r="R10246">
        <v>2.2174999999999998</v>
      </c>
      <c r="S10246">
        <v>9.8650000000000002</v>
      </c>
      <c r="T10246">
        <v>16.616</v>
      </c>
      <c r="U10246">
        <v>3.7349999999999999</v>
      </c>
      <c r="V10246">
        <v>20.350000000000001</v>
      </c>
    </row>
    <row r="10247" spans="1:22">
      <c r="A10247" t="s">
        <v>1490</v>
      </c>
      <c r="B10247" t="s">
        <v>1489</v>
      </c>
      <c r="J10247">
        <v>3</v>
      </c>
      <c r="K10247">
        <f t="shared" si="6"/>
        <v>54</v>
      </c>
      <c r="L10247">
        <f t="shared" si="7"/>
        <v>56</v>
      </c>
      <c r="M10247">
        <v>55</v>
      </c>
      <c r="N10247">
        <v>2</v>
      </c>
      <c r="O10247">
        <v>0.80149999999999999</v>
      </c>
      <c r="Q10247">
        <v>51.262999999999998</v>
      </c>
      <c r="R10247">
        <v>2.3052000000000001</v>
      </c>
      <c r="S10247">
        <v>9.7347999999999999</v>
      </c>
      <c r="T10247">
        <v>15.604900000000001</v>
      </c>
      <c r="U10247">
        <v>3.6951999999999998</v>
      </c>
      <c r="V10247">
        <v>19.3</v>
      </c>
    </row>
    <row r="10248" spans="1:22">
      <c r="A10248" t="s">
        <v>1490</v>
      </c>
      <c r="B10248" t="s">
        <v>1489</v>
      </c>
      <c r="J10248">
        <v>3</v>
      </c>
      <c r="K10248">
        <f t="shared" si="6"/>
        <v>56</v>
      </c>
      <c r="L10248">
        <f t="shared" si="7"/>
        <v>58</v>
      </c>
      <c r="M10248">
        <v>57</v>
      </c>
      <c r="N10248">
        <v>2</v>
      </c>
      <c r="O10248">
        <v>0.79069999999999996</v>
      </c>
      <c r="Q10248">
        <v>48.953000000000003</v>
      </c>
      <c r="R10248">
        <v>2.9005000000000001</v>
      </c>
      <c r="S10248">
        <v>9.1210000000000004</v>
      </c>
      <c r="T10248">
        <v>14.423400000000001</v>
      </c>
      <c r="U10248">
        <v>4.5865999999999998</v>
      </c>
      <c r="V10248">
        <v>19.010000000000002</v>
      </c>
    </row>
    <row r="10249" spans="1:22">
      <c r="A10249" t="s">
        <v>1490</v>
      </c>
      <c r="B10249" t="s">
        <v>1489</v>
      </c>
      <c r="J10249">
        <v>3</v>
      </c>
      <c r="K10249">
        <f t="shared" si="6"/>
        <v>58</v>
      </c>
      <c r="L10249">
        <f t="shared" si="7"/>
        <v>60</v>
      </c>
      <c r="M10249">
        <v>59</v>
      </c>
      <c r="N10249">
        <v>2</v>
      </c>
      <c r="O10249">
        <v>0.75829999999999997</v>
      </c>
      <c r="Q10249">
        <v>41.598999999999997</v>
      </c>
      <c r="R10249">
        <v>1.9978</v>
      </c>
      <c r="S10249">
        <v>9.9726999999999997</v>
      </c>
      <c r="T10249">
        <v>15.125299999999999</v>
      </c>
      <c r="U10249">
        <v>3.03</v>
      </c>
      <c r="V10249">
        <v>18.16</v>
      </c>
    </row>
    <row r="10250" spans="1:22">
      <c r="A10250" t="s">
        <v>1490</v>
      </c>
      <c r="B10250" t="s">
        <v>1489</v>
      </c>
      <c r="J10250">
        <v>3</v>
      </c>
      <c r="K10250">
        <f t="shared" si="6"/>
        <v>60</v>
      </c>
      <c r="L10250">
        <f t="shared" si="7"/>
        <v>62</v>
      </c>
      <c r="M10250">
        <v>61</v>
      </c>
      <c r="N10250">
        <v>2</v>
      </c>
      <c r="O10250">
        <v>0.81950000000000001</v>
      </c>
      <c r="Q10250">
        <v>40.396000000000001</v>
      </c>
      <c r="R10250">
        <v>1.9792000000000001</v>
      </c>
      <c r="S10250">
        <v>10.0418</v>
      </c>
      <c r="T10250">
        <v>16.458600000000001</v>
      </c>
      <c r="U10250">
        <v>3.2437999999999998</v>
      </c>
      <c r="V10250">
        <v>19.7</v>
      </c>
    </row>
    <row r="10251" spans="1:22">
      <c r="A10251" t="s">
        <v>1490</v>
      </c>
      <c r="B10251" t="s">
        <v>1489</v>
      </c>
      <c r="J10251">
        <v>3</v>
      </c>
      <c r="K10251">
        <f t="shared" si="6"/>
        <v>62</v>
      </c>
      <c r="L10251">
        <f t="shared" si="7"/>
        <v>64</v>
      </c>
      <c r="M10251">
        <v>63</v>
      </c>
      <c r="N10251">
        <v>2</v>
      </c>
      <c r="O10251">
        <v>0.7762</v>
      </c>
      <c r="Q10251">
        <v>47.436</v>
      </c>
      <c r="R10251">
        <v>2.2682000000000002</v>
      </c>
      <c r="S10251">
        <v>9.7812999999999999</v>
      </c>
      <c r="T10251">
        <v>15.1838</v>
      </c>
      <c r="U10251">
        <v>3.5209999999999999</v>
      </c>
      <c r="V10251">
        <v>18.7</v>
      </c>
    </row>
    <row r="10252" spans="1:22">
      <c r="A10252" t="s">
        <v>1490</v>
      </c>
      <c r="B10252" t="s">
        <v>1489</v>
      </c>
      <c r="J10252">
        <v>3</v>
      </c>
      <c r="K10252">
        <f t="shared" si="6"/>
        <v>64</v>
      </c>
      <c r="L10252">
        <f t="shared" si="7"/>
        <v>66</v>
      </c>
      <c r="M10252">
        <v>65</v>
      </c>
      <c r="N10252">
        <v>2</v>
      </c>
      <c r="O10252">
        <v>0.88170000000000004</v>
      </c>
      <c r="Q10252">
        <v>55.143000000000001</v>
      </c>
      <c r="R10252">
        <v>2.2690999999999999</v>
      </c>
      <c r="S10252">
        <v>9.8489000000000004</v>
      </c>
      <c r="T10252">
        <v>17.366900000000001</v>
      </c>
      <c r="U10252">
        <v>4.0011999999999999</v>
      </c>
      <c r="V10252">
        <v>21.37</v>
      </c>
    </row>
    <row r="10253" spans="1:22">
      <c r="A10253" t="s">
        <v>1490</v>
      </c>
      <c r="B10253" t="s">
        <v>1489</v>
      </c>
      <c r="J10253">
        <v>3</v>
      </c>
      <c r="K10253">
        <f t="shared" si="6"/>
        <v>66</v>
      </c>
      <c r="L10253">
        <f t="shared" si="7"/>
        <v>68</v>
      </c>
      <c r="M10253">
        <v>67</v>
      </c>
      <c r="N10253">
        <v>2</v>
      </c>
      <c r="O10253">
        <v>0.85470000000000002</v>
      </c>
      <c r="Q10253">
        <v>52.485999999999997</v>
      </c>
      <c r="R10253">
        <v>2.3565999999999998</v>
      </c>
      <c r="S10253">
        <v>9.8054000000000006</v>
      </c>
      <c r="T10253">
        <v>16.7608</v>
      </c>
      <c r="U10253">
        <v>4.0282</v>
      </c>
      <c r="V10253">
        <v>20.79</v>
      </c>
    </row>
    <row r="10254" spans="1:22">
      <c r="A10254" t="s">
        <v>1490</v>
      </c>
      <c r="B10254" t="s">
        <v>1489</v>
      </c>
      <c r="J10254">
        <v>3</v>
      </c>
      <c r="K10254">
        <f t="shared" si="6"/>
        <v>68</v>
      </c>
      <c r="L10254">
        <f t="shared" si="7"/>
        <v>70</v>
      </c>
      <c r="M10254">
        <v>69</v>
      </c>
      <c r="N10254">
        <v>2</v>
      </c>
      <c r="O10254">
        <v>0.84079999999999999</v>
      </c>
      <c r="Q10254">
        <v>54.424999999999997</v>
      </c>
      <c r="R10254">
        <v>2.4247999999999998</v>
      </c>
      <c r="S10254">
        <v>9.7721999999999998</v>
      </c>
      <c r="T10254">
        <v>16.433599999999998</v>
      </c>
      <c r="U10254">
        <v>4.0777000000000001</v>
      </c>
      <c r="V10254">
        <v>20.51</v>
      </c>
    </row>
    <row r="10255" spans="1:22">
      <c r="A10255" t="s">
        <v>1490</v>
      </c>
      <c r="B10255" t="s">
        <v>1489</v>
      </c>
      <c r="J10255">
        <v>3</v>
      </c>
      <c r="K10255">
        <f t="shared" si="6"/>
        <v>70</v>
      </c>
      <c r="L10255">
        <f t="shared" si="7"/>
        <v>72</v>
      </c>
      <c r="M10255">
        <v>71</v>
      </c>
      <c r="N10255">
        <v>2</v>
      </c>
      <c r="O10255">
        <v>0.93969999999999998</v>
      </c>
      <c r="Q10255">
        <v>59.075000000000003</v>
      </c>
      <c r="R10255">
        <v>2.2846000000000002</v>
      </c>
      <c r="S10255">
        <v>9.8478999999999992</v>
      </c>
      <c r="T10255">
        <v>18.507400000000001</v>
      </c>
      <c r="U10255">
        <v>4.2935999999999996</v>
      </c>
      <c r="V10255">
        <v>22.8</v>
      </c>
    </row>
    <row r="10256" spans="1:22">
      <c r="A10256" t="s">
        <v>1490</v>
      </c>
      <c r="B10256" t="s">
        <v>1489</v>
      </c>
      <c r="J10256">
        <v>3</v>
      </c>
      <c r="K10256">
        <f t="shared" si="6"/>
        <v>72</v>
      </c>
      <c r="L10256">
        <f t="shared" si="7"/>
        <v>74</v>
      </c>
      <c r="M10256">
        <v>73</v>
      </c>
      <c r="N10256">
        <v>2</v>
      </c>
      <c r="O10256">
        <v>0.90429999999999999</v>
      </c>
      <c r="Q10256">
        <v>55.454000000000001</v>
      </c>
      <c r="R10256">
        <v>2.3226</v>
      </c>
      <c r="S10256">
        <v>9.8058999999999994</v>
      </c>
      <c r="T10256">
        <v>17.735600000000002</v>
      </c>
      <c r="U10256">
        <v>4.2008000000000001</v>
      </c>
      <c r="V10256">
        <v>21.94</v>
      </c>
    </row>
    <row r="10257" spans="1:22">
      <c r="A10257" t="s">
        <v>1490</v>
      </c>
      <c r="B10257" t="s">
        <v>1489</v>
      </c>
      <c r="J10257">
        <v>3</v>
      </c>
      <c r="K10257">
        <f t="shared" si="6"/>
        <v>74</v>
      </c>
      <c r="L10257">
        <f t="shared" si="7"/>
        <v>76</v>
      </c>
      <c r="M10257">
        <v>75</v>
      </c>
      <c r="N10257">
        <v>2</v>
      </c>
      <c r="O10257">
        <v>0.89</v>
      </c>
      <c r="Q10257">
        <v>53.939</v>
      </c>
      <c r="R10257">
        <v>2.2597999999999998</v>
      </c>
      <c r="S10257">
        <v>9.8712</v>
      </c>
      <c r="T10257">
        <v>17.570599999999999</v>
      </c>
      <c r="U10257">
        <v>4.0225</v>
      </c>
      <c r="V10257">
        <v>21.59</v>
      </c>
    </row>
    <row r="10258" spans="1:22">
      <c r="A10258" t="s">
        <v>1490</v>
      </c>
      <c r="B10258" t="s">
        <v>1489</v>
      </c>
      <c r="J10258">
        <v>3</v>
      </c>
      <c r="K10258">
        <f t="shared" si="6"/>
        <v>76</v>
      </c>
      <c r="L10258">
        <f t="shared" si="7"/>
        <v>78</v>
      </c>
      <c r="M10258">
        <v>77</v>
      </c>
      <c r="N10258">
        <v>2</v>
      </c>
      <c r="O10258">
        <v>0.92200000000000004</v>
      </c>
      <c r="Q10258">
        <v>48.655000000000001</v>
      </c>
      <c r="R10258">
        <v>2.1429</v>
      </c>
      <c r="S10258">
        <v>10.049099999999999</v>
      </c>
      <c r="T10258">
        <v>18.5306</v>
      </c>
      <c r="U10258">
        <v>3.9514</v>
      </c>
      <c r="V10258">
        <v>22.48</v>
      </c>
    </row>
    <row r="10259" spans="1:22">
      <c r="A10259" t="s">
        <v>1490</v>
      </c>
      <c r="B10259" t="s">
        <v>1489</v>
      </c>
      <c r="J10259">
        <v>3</v>
      </c>
      <c r="K10259">
        <f t="shared" si="6"/>
        <v>78</v>
      </c>
      <c r="L10259">
        <f t="shared" si="7"/>
        <v>80</v>
      </c>
      <c r="M10259">
        <v>79</v>
      </c>
      <c r="N10259">
        <v>2</v>
      </c>
      <c r="O10259">
        <v>0.93500000000000005</v>
      </c>
      <c r="Q10259">
        <v>52.399000000000001</v>
      </c>
      <c r="R10259">
        <v>2.2357999999999998</v>
      </c>
      <c r="S10259">
        <v>9.9762000000000004</v>
      </c>
      <c r="T10259">
        <v>18.6555</v>
      </c>
      <c r="U10259">
        <v>4.1809000000000003</v>
      </c>
      <c r="V10259">
        <v>22.84</v>
      </c>
    </row>
    <row r="10260" spans="1:22">
      <c r="A10260" t="s">
        <v>1490</v>
      </c>
      <c r="B10260" t="s">
        <v>1489</v>
      </c>
      <c r="J10260">
        <v>3</v>
      </c>
      <c r="K10260">
        <f t="shared" si="6"/>
        <v>80</v>
      </c>
      <c r="L10260">
        <f t="shared" si="7"/>
        <v>82</v>
      </c>
      <c r="M10260">
        <v>81</v>
      </c>
      <c r="N10260">
        <v>2</v>
      </c>
      <c r="O10260">
        <v>0.86050000000000004</v>
      </c>
      <c r="Q10260">
        <v>48.164999999999999</v>
      </c>
      <c r="R10260">
        <v>2.1547999999999998</v>
      </c>
      <c r="S10260">
        <v>10.014699999999999</v>
      </c>
      <c r="T10260">
        <v>17.235299999999999</v>
      </c>
      <c r="U10260">
        <v>3.7084000000000001</v>
      </c>
      <c r="V10260">
        <v>20.94</v>
      </c>
    </row>
    <row r="10261" spans="1:22">
      <c r="A10261" t="s">
        <v>1490</v>
      </c>
      <c r="B10261" t="s">
        <v>1489</v>
      </c>
      <c r="J10261">
        <v>3</v>
      </c>
      <c r="K10261">
        <f t="shared" si="6"/>
        <v>82</v>
      </c>
      <c r="L10261">
        <f t="shared" si="7"/>
        <v>84</v>
      </c>
      <c r="M10261">
        <v>83</v>
      </c>
      <c r="N10261">
        <v>2</v>
      </c>
      <c r="O10261">
        <v>0.90429999999999999</v>
      </c>
      <c r="Q10261">
        <v>41.683999999999997</v>
      </c>
      <c r="R10261">
        <v>1.8943000000000001</v>
      </c>
      <c r="S10261">
        <v>10.2607</v>
      </c>
      <c r="T10261">
        <v>18.558199999999999</v>
      </c>
      <c r="U10261">
        <v>3.4262000000000001</v>
      </c>
      <c r="V10261">
        <v>21.98</v>
      </c>
    </row>
    <row r="10262" spans="1:22">
      <c r="A10262" t="s">
        <v>1490</v>
      </c>
      <c r="B10262" t="s">
        <v>1489</v>
      </c>
      <c r="J10262">
        <v>3</v>
      </c>
      <c r="K10262">
        <f t="shared" si="6"/>
        <v>84</v>
      </c>
      <c r="L10262">
        <f t="shared" si="7"/>
        <v>86</v>
      </c>
      <c r="M10262">
        <v>85</v>
      </c>
      <c r="N10262">
        <v>2</v>
      </c>
      <c r="O10262">
        <v>0.93679999999999997</v>
      </c>
      <c r="Q10262">
        <v>57.689</v>
      </c>
      <c r="R10262">
        <v>2.3100999999999998</v>
      </c>
      <c r="S10262">
        <v>9.8834</v>
      </c>
      <c r="T10262">
        <v>18.5183</v>
      </c>
      <c r="U10262">
        <v>4.3282999999999996</v>
      </c>
      <c r="V10262">
        <v>22.85</v>
      </c>
    </row>
    <row r="10263" spans="1:22">
      <c r="A10263" t="s">
        <v>1490</v>
      </c>
      <c r="B10263" t="s">
        <v>1489</v>
      </c>
      <c r="J10263">
        <v>3</v>
      </c>
      <c r="K10263">
        <f t="shared" si="6"/>
        <v>86</v>
      </c>
      <c r="L10263">
        <f t="shared" si="7"/>
        <v>88</v>
      </c>
      <c r="M10263">
        <v>87</v>
      </c>
      <c r="N10263">
        <v>2</v>
      </c>
      <c r="O10263">
        <v>0.90580000000000005</v>
      </c>
      <c r="Q10263">
        <v>54.755000000000003</v>
      </c>
      <c r="R10263">
        <v>2.2721</v>
      </c>
      <c r="S10263">
        <v>9.9489000000000001</v>
      </c>
      <c r="T10263">
        <v>18.024100000000001</v>
      </c>
      <c r="U10263">
        <v>4.1162000000000001</v>
      </c>
      <c r="V10263">
        <v>22.14</v>
      </c>
    </row>
    <row r="10264" spans="1:22">
      <c r="A10264" t="s">
        <v>1490</v>
      </c>
      <c r="B10264" t="s">
        <v>1489</v>
      </c>
      <c r="J10264">
        <v>3</v>
      </c>
      <c r="K10264">
        <f t="shared" si="6"/>
        <v>88</v>
      </c>
      <c r="L10264">
        <f t="shared" si="7"/>
        <v>90</v>
      </c>
      <c r="M10264">
        <v>89</v>
      </c>
      <c r="N10264">
        <v>2</v>
      </c>
      <c r="O10264">
        <v>0.92549999999999999</v>
      </c>
      <c r="Q10264">
        <v>63.39</v>
      </c>
      <c r="R10264">
        <v>2.5224000000000002</v>
      </c>
      <c r="S10264">
        <v>9.7355999999999998</v>
      </c>
      <c r="T10264">
        <v>18.020700000000001</v>
      </c>
      <c r="U10264">
        <v>4.6688999999999998</v>
      </c>
      <c r="V10264">
        <v>22.69</v>
      </c>
    </row>
    <row r="10265" spans="1:22">
      <c r="A10265" t="s">
        <v>1490</v>
      </c>
      <c r="B10265" t="s">
        <v>1489</v>
      </c>
      <c r="J10265">
        <v>3</v>
      </c>
      <c r="K10265">
        <f t="shared" si="6"/>
        <v>90</v>
      </c>
      <c r="L10265">
        <f t="shared" si="7"/>
        <v>92</v>
      </c>
      <c r="M10265">
        <v>91</v>
      </c>
      <c r="N10265">
        <v>2</v>
      </c>
      <c r="O10265">
        <v>0.81899999999999995</v>
      </c>
      <c r="Q10265">
        <v>47.442</v>
      </c>
      <c r="R10265">
        <v>2.2959000000000001</v>
      </c>
      <c r="S10265">
        <v>9.9356000000000009</v>
      </c>
      <c r="T10265">
        <v>16.2745</v>
      </c>
      <c r="U10265">
        <v>3.7606999999999999</v>
      </c>
      <c r="V10265">
        <v>20.04</v>
      </c>
    </row>
    <row r="10266" spans="1:22">
      <c r="A10266" t="s">
        <v>1490</v>
      </c>
      <c r="B10266" t="s">
        <v>1489</v>
      </c>
      <c r="J10266">
        <v>3</v>
      </c>
      <c r="K10266">
        <f t="shared" si="6"/>
        <v>92</v>
      </c>
      <c r="L10266">
        <f t="shared" si="7"/>
        <v>94</v>
      </c>
      <c r="M10266">
        <v>93</v>
      </c>
      <c r="N10266">
        <v>2</v>
      </c>
      <c r="O10266">
        <v>0.9052</v>
      </c>
      <c r="Q10266">
        <v>43.685000000000002</v>
      </c>
      <c r="R10266">
        <v>2.0297999999999998</v>
      </c>
      <c r="S10266">
        <v>10.1912</v>
      </c>
      <c r="T10266">
        <v>18.4495</v>
      </c>
      <c r="U10266">
        <v>3.6745999999999999</v>
      </c>
      <c r="V10266">
        <v>22.12</v>
      </c>
    </row>
    <row r="10267" spans="1:22">
      <c r="A10267" t="s">
        <v>1490</v>
      </c>
      <c r="B10267" t="s">
        <v>1489</v>
      </c>
      <c r="J10267">
        <v>3</v>
      </c>
      <c r="K10267">
        <f t="shared" si="6"/>
        <v>94</v>
      </c>
      <c r="L10267">
        <f t="shared" si="7"/>
        <v>96</v>
      </c>
      <c r="M10267">
        <v>95</v>
      </c>
      <c r="N10267">
        <v>2</v>
      </c>
      <c r="O10267">
        <v>0.91269999999999996</v>
      </c>
      <c r="Q10267">
        <v>51.808</v>
      </c>
      <c r="R10267">
        <v>2.2583000000000002</v>
      </c>
      <c r="S10267">
        <v>9.9672000000000001</v>
      </c>
      <c r="T10267">
        <v>18.1934</v>
      </c>
      <c r="U10267">
        <v>4.1222000000000003</v>
      </c>
      <c r="V10267">
        <v>22.32</v>
      </c>
    </row>
    <row r="10268" spans="1:22">
      <c r="A10268" t="s">
        <v>1490</v>
      </c>
      <c r="B10268" t="s">
        <v>1489</v>
      </c>
      <c r="J10268">
        <v>3</v>
      </c>
      <c r="K10268">
        <f t="shared" si="6"/>
        <v>96</v>
      </c>
      <c r="L10268">
        <f t="shared" si="7"/>
        <v>98</v>
      </c>
      <c r="M10268">
        <v>97</v>
      </c>
      <c r="N10268">
        <v>2</v>
      </c>
      <c r="O10268">
        <v>0.92269999999999996</v>
      </c>
      <c r="Q10268">
        <v>59.764000000000003</v>
      </c>
      <c r="R10268">
        <v>2.4155000000000002</v>
      </c>
      <c r="S10268">
        <v>9.7530000000000001</v>
      </c>
      <c r="T10268">
        <v>17.997599999999998</v>
      </c>
      <c r="U10268">
        <v>4.4573999999999998</v>
      </c>
      <c r="V10268">
        <v>22.45</v>
      </c>
    </row>
    <row r="10269" spans="1:22">
      <c r="A10269" t="s">
        <v>1490</v>
      </c>
      <c r="B10269" t="s">
        <v>1489</v>
      </c>
      <c r="J10269">
        <v>3</v>
      </c>
      <c r="K10269">
        <f t="shared" si="6"/>
        <v>98</v>
      </c>
      <c r="L10269">
        <f t="shared" si="7"/>
        <v>100</v>
      </c>
      <c r="M10269">
        <v>99</v>
      </c>
      <c r="N10269">
        <v>2</v>
      </c>
      <c r="O10269">
        <v>0.83720000000000006</v>
      </c>
      <c r="Q10269">
        <v>41.223999999999997</v>
      </c>
      <c r="R10269">
        <v>2.0337000000000001</v>
      </c>
      <c r="S10269">
        <v>10.130800000000001</v>
      </c>
      <c r="T10269">
        <v>16.962299999999999</v>
      </c>
      <c r="U10269">
        <v>3.4051</v>
      </c>
      <c r="V10269">
        <v>20.37</v>
      </c>
    </row>
    <row r="10270" spans="1:22">
      <c r="A10270" t="s">
        <v>1490</v>
      </c>
      <c r="B10270" t="s">
        <v>1489</v>
      </c>
      <c r="J10270">
        <v>3</v>
      </c>
      <c r="K10270">
        <f t="shared" si="6"/>
        <v>100</v>
      </c>
      <c r="L10270">
        <f t="shared" si="7"/>
        <v>102</v>
      </c>
      <c r="M10270">
        <v>101</v>
      </c>
      <c r="N10270">
        <v>2</v>
      </c>
      <c r="O10270">
        <v>0.8397</v>
      </c>
      <c r="Q10270">
        <v>51.994</v>
      </c>
      <c r="R10270">
        <v>2.2258</v>
      </c>
      <c r="S10270">
        <v>9.8892000000000007</v>
      </c>
      <c r="T10270">
        <v>16.607299999999999</v>
      </c>
      <c r="U10270">
        <v>3.7378</v>
      </c>
      <c r="V10270">
        <v>20.350000000000001</v>
      </c>
    </row>
    <row r="10271" spans="1:22">
      <c r="A10271" t="s">
        <v>1490</v>
      </c>
      <c r="B10271" t="s">
        <v>1489</v>
      </c>
      <c r="J10271">
        <v>3</v>
      </c>
      <c r="K10271">
        <f t="shared" si="6"/>
        <v>102</v>
      </c>
      <c r="L10271">
        <f t="shared" si="7"/>
        <v>104</v>
      </c>
      <c r="M10271">
        <v>103</v>
      </c>
      <c r="N10271">
        <v>2</v>
      </c>
      <c r="O10271">
        <v>0.94099999999999995</v>
      </c>
      <c r="Q10271">
        <v>56.085999999999999</v>
      </c>
      <c r="R10271">
        <v>2.069</v>
      </c>
      <c r="S10271">
        <v>10.09</v>
      </c>
      <c r="T10271">
        <v>18.9894</v>
      </c>
      <c r="U10271">
        <v>3.8938999999999999</v>
      </c>
      <c r="V10271">
        <v>22.88</v>
      </c>
    </row>
    <row r="10272" spans="1:22">
      <c r="A10272" t="s">
        <v>1490</v>
      </c>
      <c r="B10272" t="s">
        <v>1489</v>
      </c>
      <c r="J10272">
        <v>3</v>
      </c>
      <c r="K10272">
        <f t="shared" si="6"/>
        <v>104</v>
      </c>
      <c r="L10272">
        <f t="shared" si="7"/>
        <v>106</v>
      </c>
      <c r="M10272">
        <v>105</v>
      </c>
      <c r="N10272">
        <v>2</v>
      </c>
      <c r="O10272">
        <v>0.98150000000000004</v>
      </c>
      <c r="Q10272">
        <v>54.895000000000003</v>
      </c>
      <c r="R10272">
        <v>1.9670000000000001</v>
      </c>
      <c r="S10272">
        <v>10.154</v>
      </c>
      <c r="T10272">
        <v>19.932200000000002</v>
      </c>
      <c r="U10272">
        <v>3.8613</v>
      </c>
      <c r="V10272">
        <v>23.79</v>
      </c>
    </row>
    <row r="10273" spans="1:22">
      <c r="A10273" t="s">
        <v>1490</v>
      </c>
      <c r="B10273" t="s">
        <v>1489</v>
      </c>
      <c r="J10273">
        <v>3</v>
      </c>
      <c r="K10273">
        <f t="shared" si="6"/>
        <v>106</v>
      </c>
      <c r="L10273">
        <f t="shared" si="7"/>
        <v>108</v>
      </c>
      <c r="M10273">
        <v>107</v>
      </c>
      <c r="N10273">
        <v>2</v>
      </c>
      <c r="O10273">
        <v>0.95650000000000002</v>
      </c>
      <c r="Q10273">
        <v>46.938000000000002</v>
      </c>
      <c r="R10273">
        <v>1.8563000000000001</v>
      </c>
      <c r="S10273">
        <v>10.2852</v>
      </c>
      <c r="T10273">
        <v>19.675599999999999</v>
      </c>
      <c r="U10273">
        <v>3.5510000000000002</v>
      </c>
      <c r="V10273">
        <v>23.23</v>
      </c>
    </row>
    <row r="10274" spans="1:22">
      <c r="A10274" t="s">
        <v>1490</v>
      </c>
      <c r="B10274" t="s">
        <v>1489</v>
      </c>
      <c r="J10274">
        <v>3</v>
      </c>
      <c r="K10274">
        <f t="shared" si="6"/>
        <v>108</v>
      </c>
      <c r="L10274">
        <f t="shared" si="7"/>
        <v>110</v>
      </c>
      <c r="M10274">
        <v>109</v>
      </c>
      <c r="N10274">
        <v>2</v>
      </c>
      <c r="O10274">
        <v>1.0343</v>
      </c>
      <c r="Q10274">
        <v>64.474000000000004</v>
      </c>
      <c r="R10274">
        <v>2.0802999999999998</v>
      </c>
      <c r="S10274">
        <v>10.045199999999999</v>
      </c>
      <c r="T10274">
        <v>20.780200000000001</v>
      </c>
      <c r="U10274">
        <v>4.3033999999999999</v>
      </c>
      <c r="V10274">
        <v>25.08</v>
      </c>
    </row>
    <row r="10275" spans="1:22">
      <c r="A10275" t="s">
        <v>1490</v>
      </c>
      <c r="B10275" t="s">
        <v>1489</v>
      </c>
      <c r="J10275">
        <v>3</v>
      </c>
      <c r="K10275">
        <f t="shared" ref="K10275:K10338" si="8">M10275-(N10275/2)</f>
        <v>110</v>
      </c>
      <c r="L10275">
        <f t="shared" ref="L10275:L10338" si="9">M10275+(N10275/2)</f>
        <v>112</v>
      </c>
      <c r="M10275">
        <v>111</v>
      </c>
      <c r="N10275">
        <v>2</v>
      </c>
      <c r="O10275">
        <v>0.98470000000000002</v>
      </c>
      <c r="Q10275">
        <v>58.792000000000002</v>
      </c>
      <c r="R10275">
        <v>2.0895999999999999</v>
      </c>
      <c r="S10275">
        <v>10.064399999999999</v>
      </c>
      <c r="T10275">
        <v>19.8202</v>
      </c>
      <c r="U10275">
        <v>4.1151</v>
      </c>
      <c r="V10275">
        <v>23.94</v>
      </c>
    </row>
    <row r="10276" spans="1:22">
      <c r="A10276" t="s">
        <v>1490</v>
      </c>
      <c r="B10276" t="s">
        <v>1489</v>
      </c>
      <c r="J10276">
        <v>3</v>
      </c>
      <c r="K10276">
        <f t="shared" si="8"/>
        <v>112</v>
      </c>
      <c r="L10276">
        <f t="shared" si="9"/>
        <v>114</v>
      </c>
      <c r="M10276">
        <v>113</v>
      </c>
      <c r="N10276">
        <v>2</v>
      </c>
      <c r="O10276">
        <v>0.93779999999999997</v>
      </c>
      <c r="Q10276">
        <v>56.256</v>
      </c>
      <c r="R10276">
        <v>2.1295000000000002</v>
      </c>
      <c r="S10276">
        <v>10.0525</v>
      </c>
      <c r="T10276">
        <v>18.8552</v>
      </c>
      <c r="U10276">
        <v>3.9942000000000002</v>
      </c>
      <c r="V10276">
        <v>22.85</v>
      </c>
    </row>
    <row r="10277" spans="1:22">
      <c r="A10277" t="s">
        <v>1490</v>
      </c>
      <c r="B10277" t="s">
        <v>1489</v>
      </c>
      <c r="J10277">
        <v>3</v>
      </c>
      <c r="K10277">
        <f t="shared" si="8"/>
        <v>114</v>
      </c>
      <c r="L10277">
        <f t="shared" si="9"/>
        <v>116</v>
      </c>
      <c r="M10277">
        <v>115</v>
      </c>
      <c r="N10277">
        <v>2</v>
      </c>
      <c r="O10277">
        <v>0.89849999999999997</v>
      </c>
      <c r="Q10277">
        <v>57.557000000000002</v>
      </c>
      <c r="R10277">
        <v>2.1638999999999999</v>
      </c>
      <c r="S10277">
        <v>10.0146</v>
      </c>
      <c r="T10277">
        <v>17.996200000000002</v>
      </c>
      <c r="U10277">
        <v>3.8885999999999998</v>
      </c>
      <c r="V10277">
        <v>21.88</v>
      </c>
    </row>
    <row r="10278" spans="1:22">
      <c r="A10278" t="s">
        <v>1490</v>
      </c>
      <c r="B10278" t="s">
        <v>1489</v>
      </c>
      <c r="J10278">
        <v>3</v>
      </c>
      <c r="K10278">
        <f t="shared" si="8"/>
        <v>116</v>
      </c>
      <c r="L10278">
        <f t="shared" si="9"/>
        <v>118</v>
      </c>
      <c r="M10278">
        <v>117</v>
      </c>
      <c r="N10278">
        <v>2</v>
      </c>
      <c r="O10278">
        <v>0.94550000000000001</v>
      </c>
      <c r="Q10278">
        <v>58.43</v>
      </c>
      <c r="R10278">
        <v>2.2029000000000001</v>
      </c>
      <c r="S10278">
        <v>10.0191</v>
      </c>
      <c r="T10278">
        <v>18.946000000000002</v>
      </c>
      <c r="U10278">
        <v>4.1657999999999999</v>
      </c>
      <c r="V10278">
        <v>23.11</v>
      </c>
    </row>
    <row r="10279" spans="1:22">
      <c r="A10279" t="s">
        <v>1490</v>
      </c>
      <c r="B10279" t="s">
        <v>1489</v>
      </c>
      <c r="J10279">
        <v>3</v>
      </c>
      <c r="K10279">
        <f t="shared" si="8"/>
        <v>118</v>
      </c>
      <c r="L10279">
        <f t="shared" si="9"/>
        <v>120</v>
      </c>
      <c r="M10279">
        <v>119</v>
      </c>
      <c r="N10279">
        <v>2</v>
      </c>
      <c r="O10279">
        <v>0.93869999999999998</v>
      </c>
      <c r="Q10279">
        <v>57.569000000000003</v>
      </c>
      <c r="R10279">
        <v>2.1711</v>
      </c>
      <c r="S10279">
        <v>10.033899999999999</v>
      </c>
      <c r="T10279">
        <v>18.837</v>
      </c>
      <c r="U10279">
        <v>4.0758999999999999</v>
      </c>
      <c r="V10279">
        <v>22.91</v>
      </c>
    </row>
    <row r="10280" spans="1:22">
      <c r="A10280" t="s">
        <v>1490</v>
      </c>
      <c r="B10280" t="s">
        <v>1489</v>
      </c>
      <c r="J10280">
        <v>3</v>
      </c>
      <c r="K10280">
        <f t="shared" si="8"/>
        <v>120</v>
      </c>
      <c r="L10280">
        <f t="shared" si="9"/>
        <v>122</v>
      </c>
      <c r="M10280">
        <v>121</v>
      </c>
      <c r="N10280">
        <v>2</v>
      </c>
      <c r="O10280">
        <v>0.88480000000000003</v>
      </c>
      <c r="Q10280">
        <v>49.677</v>
      </c>
      <c r="R10280">
        <v>2.0371000000000001</v>
      </c>
      <c r="S10280">
        <v>10.148400000000001</v>
      </c>
      <c r="T10280">
        <v>17.959199999999999</v>
      </c>
      <c r="U10280">
        <v>3.6051000000000002</v>
      </c>
      <c r="V10280">
        <v>21.56</v>
      </c>
    </row>
    <row r="10281" spans="1:22">
      <c r="A10281" t="s">
        <v>1490</v>
      </c>
      <c r="B10281" t="s">
        <v>1489</v>
      </c>
      <c r="J10281">
        <v>3</v>
      </c>
      <c r="K10281">
        <f t="shared" si="8"/>
        <v>122</v>
      </c>
      <c r="L10281">
        <f t="shared" si="9"/>
        <v>124</v>
      </c>
      <c r="M10281">
        <v>123</v>
      </c>
      <c r="N10281">
        <v>2</v>
      </c>
      <c r="O10281">
        <v>0.88270000000000004</v>
      </c>
      <c r="Q10281">
        <v>49.588000000000001</v>
      </c>
      <c r="R10281">
        <v>2.0265</v>
      </c>
      <c r="S10281">
        <v>10.1555</v>
      </c>
      <c r="T10281">
        <v>17.927900000000001</v>
      </c>
      <c r="U10281">
        <v>3.5773999999999999</v>
      </c>
      <c r="V10281">
        <v>21.51</v>
      </c>
    </row>
    <row r="10282" spans="1:22">
      <c r="A10282" t="s">
        <v>1490</v>
      </c>
      <c r="B10282" t="s">
        <v>1489</v>
      </c>
      <c r="J10282">
        <v>3</v>
      </c>
      <c r="K10282">
        <f t="shared" si="8"/>
        <v>124</v>
      </c>
      <c r="L10282">
        <f t="shared" si="9"/>
        <v>126</v>
      </c>
      <c r="M10282">
        <v>125</v>
      </c>
      <c r="N10282">
        <v>2</v>
      </c>
      <c r="O10282">
        <v>1.0093000000000001</v>
      </c>
      <c r="Q10282">
        <v>58.963999999999999</v>
      </c>
      <c r="R10282">
        <v>2.1594000000000002</v>
      </c>
      <c r="S10282">
        <v>10.031599999999999</v>
      </c>
      <c r="T10282">
        <v>20.250499999999999</v>
      </c>
      <c r="U10282">
        <v>4.3590999999999998</v>
      </c>
      <c r="V10282">
        <v>24.61</v>
      </c>
    </row>
    <row r="10283" spans="1:22">
      <c r="A10283" t="s">
        <v>1490</v>
      </c>
      <c r="B10283" t="s">
        <v>1489</v>
      </c>
      <c r="J10283">
        <v>3</v>
      </c>
      <c r="K10283">
        <f t="shared" si="8"/>
        <v>126</v>
      </c>
      <c r="L10283">
        <f t="shared" si="9"/>
        <v>128</v>
      </c>
      <c r="M10283">
        <v>127</v>
      </c>
      <c r="N10283">
        <v>2</v>
      </c>
      <c r="O10283">
        <v>0.87919999999999998</v>
      </c>
      <c r="Q10283">
        <v>54.841000000000001</v>
      </c>
      <c r="R10283">
        <v>2.31</v>
      </c>
      <c r="S10283">
        <v>9.9359999999999999</v>
      </c>
      <c r="T10283">
        <v>17.470800000000001</v>
      </c>
      <c r="U10283">
        <v>4.0617999999999999</v>
      </c>
      <c r="V10283">
        <v>21.53</v>
      </c>
    </row>
    <row r="10284" spans="1:22">
      <c r="A10284" t="s">
        <v>1490</v>
      </c>
      <c r="B10284" t="s">
        <v>1489</v>
      </c>
      <c r="J10284">
        <v>3</v>
      </c>
      <c r="K10284">
        <f t="shared" si="8"/>
        <v>128</v>
      </c>
      <c r="L10284">
        <f t="shared" si="9"/>
        <v>130</v>
      </c>
      <c r="M10284">
        <v>129</v>
      </c>
      <c r="N10284">
        <v>2</v>
      </c>
      <c r="O10284">
        <v>0.93500000000000005</v>
      </c>
      <c r="Q10284">
        <v>56.442</v>
      </c>
      <c r="R10284">
        <v>2.1819999999999999</v>
      </c>
      <c r="S10284">
        <v>10.047499999999999</v>
      </c>
      <c r="T10284">
        <v>18.788799999999998</v>
      </c>
      <c r="U10284">
        <v>4.0803000000000003</v>
      </c>
      <c r="V10284">
        <v>22.87</v>
      </c>
    </row>
    <row r="10285" spans="1:22">
      <c r="A10285" t="s">
        <v>1490</v>
      </c>
      <c r="B10285" t="s">
        <v>1489</v>
      </c>
      <c r="J10285">
        <v>3</v>
      </c>
      <c r="K10285">
        <f t="shared" si="8"/>
        <v>130</v>
      </c>
      <c r="L10285">
        <f t="shared" si="9"/>
        <v>132</v>
      </c>
      <c r="M10285">
        <v>131</v>
      </c>
      <c r="N10285">
        <v>2</v>
      </c>
      <c r="O10285">
        <v>0.85850000000000004</v>
      </c>
      <c r="Q10285">
        <v>43.414999999999999</v>
      </c>
      <c r="R10285">
        <v>2.0796000000000001</v>
      </c>
      <c r="S10285">
        <v>10.1684</v>
      </c>
      <c r="T10285">
        <v>17.459099999999999</v>
      </c>
      <c r="U10285">
        <v>3.5707</v>
      </c>
      <c r="V10285">
        <v>21.03</v>
      </c>
    </row>
    <row r="10286" spans="1:22">
      <c r="A10286" t="s">
        <v>1490</v>
      </c>
      <c r="B10286" t="s">
        <v>1489</v>
      </c>
      <c r="J10286">
        <v>3</v>
      </c>
      <c r="K10286">
        <f t="shared" si="8"/>
        <v>132</v>
      </c>
      <c r="L10286">
        <f t="shared" si="9"/>
        <v>134</v>
      </c>
      <c r="M10286">
        <v>133</v>
      </c>
      <c r="N10286">
        <v>2</v>
      </c>
      <c r="O10286">
        <v>1.0245</v>
      </c>
      <c r="Q10286">
        <v>56.448</v>
      </c>
      <c r="R10286">
        <v>2.0194999999999999</v>
      </c>
      <c r="S10286">
        <v>10.151999999999999</v>
      </c>
      <c r="T10286">
        <v>20.801500000000001</v>
      </c>
      <c r="U10286">
        <v>4.1379000000000001</v>
      </c>
      <c r="V10286">
        <v>24.94</v>
      </c>
    </row>
    <row r="10287" spans="1:22">
      <c r="A10287" t="s">
        <v>1490</v>
      </c>
      <c r="B10287" t="s">
        <v>1489</v>
      </c>
      <c r="J10287">
        <v>3</v>
      </c>
      <c r="K10287">
        <f t="shared" si="8"/>
        <v>134</v>
      </c>
      <c r="L10287">
        <f t="shared" si="9"/>
        <v>136</v>
      </c>
      <c r="M10287">
        <v>135</v>
      </c>
      <c r="N10287">
        <v>2</v>
      </c>
      <c r="O10287">
        <v>0.88300000000000001</v>
      </c>
      <c r="Q10287">
        <v>44.44</v>
      </c>
      <c r="R10287">
        <v>1.9884999999999999</v>
      </c>
      <c r="S10287">
        <v>10.208</v>
      </c>
      <c r="T10287">
        <v>18.0274</v>
      </c>
      <c r="U10287">
        <v>3.5116999999999998</v>
      </c>
      <c r="V10287">
        <v>21.54</v>
      </c>
    </row>
    <row r="10288" spans="1:22">
      <c r="A10288" t="s">
        <v>1490</v>
      </c>
      <c r="B10288" t="s">
        <v>1489</v>
      </c>
      <c r="J10288">
        <v>3</v>
      </c>
      <c r="K10288">
        <f t="shared" si="8"/>
        <v>136</v>
      </c>
      <c r="L10288">
        <f t="shared" si="9"/>
        <v>138</v>
      </c>
      <c r="M10288">
        <v>137</v>
      </c>
      <c r="N10288">
        <v>2</v>
      </c>
      <c r="O10288">
        <v>0.91320000000000001</v>
      </c>
      <c r="Q10288">
        <v>46.286000000000001</v>
      </c>
      <c r="R10288">
        <v>2.0196999999999998</v>
      </c>
      <c r="S10288">
        <v>10.1548</v>
      </c>
      <c r="T10288">
        <v>18.546099999999999</v>
      </c>
      <c r="U10288">
        <v>3.6886000000000001</v>
      </c>
      <c r="V10288">
        <v>22.23</v>
      </c>
    </row>
    <row r="10289" spans="1:22">
      <c r="A10289" t="s">
        <v>1490</v>
      </c>
      <c r="B10289" t="s">
        <v>1489</v>
      </c>
      <c r="J10289">
        <v>3</v>
      </c>
      <c r="K10289">
        <f t="shared" si="8"/>
        <v>138</v>
      </c>
      <c r="L10289">
        <f t="shared" si="9"/>
        <v>140</v>
      </c>
      <c r="M10289">
        <v>139</v>
      </c>
      <c r="N10289">
        <v>2</v>
      </c>
      <c r="O10289">
        <v>0.77980000000000005</v>
      </c>
      <c r="Q10289">
        <v>48.628999999999998</v>
      </c>
      <c r="R10289">
        <v>2.2440000000000002</v>
      </c>
      <c r="S10289">
        <v>9.9320000000000004</v>
      </c>
      <c r="T10289">
        <v>15.490600000000001</v>
      </c>
      <c r="U10289">
        <v>3.4998999999999998</v>
      </c>
      <c r="V10289">
        <v>18.989999999999998</v>
      </c>
    </row>
    <row r="10290" spans="1:22">
      <c r="A10290" t="s">
        <v>1490</v>
      </c>
      <c r="B10290" t="s">
        <v>1489</v>
      </c>
      <c r="J10290">
        <v>3</v>
      </c>
      <c r="K10290">
        <f t="shared" si="8"/>
        <v>140</v>
      </c>
      <c r="L10290">
        <f t="shared" si="9"/>
        <v>142</v>
      </c>
      <c r="M10290">
        <v>141</v>
      </c>
      <c r="N10290">
        <v>2</v>
      </c>
      <c r="O10290">
        <v>0.82899999999999996</v>
      </c>
      <c r="Q10290">
        <v>51.875</v>
      </c>
      <c r="R10290">
        <v>2.3679000000000001</v>
      </c>
      <c r="S10290">
        <v>9.8325999999999993</v>
      </c>
      <c r="T10290">
        <v>16.302499999999998</v>
      </c>
      <c r="U10290">
        <v>3.9258999999999999</v>
      </c>
      <c r="V10290">
        <v>20.23</v>
      </c>
    </row>
    <row r="10291" spans="1:22">
      <c r="A10291" t="s">
        <v>1490</v>
      </c>
      <c r="B10291" t="s">
        <v>1489</v>
      </c>
      <c r="J10291">
        <v>3</v>
      </c>
      <c r="K10291">
        <f t="shared" si="8"/>
        <v>142</v>
      </c>
      <c r="L10291">
        <f t="shared" si="9"/>
        <v>144</v>
      </c>
      <c r="M10291">
        <v>143</v>
      </c>
      <c r="N10291">
        <v>2</v>
      </c>
      <c r="O10291">
        <v>0.81079999999999997</v>
      </c>
      <c r="Q10291">
        <v>30.795000000000002</v>
      </c>
      <c r="R10291">
        <v>1.3640000000000001</v>
      </c>
      <c r="S10291">
        <v>10.625999999999999</v>
      </c>
      <c r="T10291">
        <v>17.2318</v>
      </c>
      <c r="U10291">
        <v>2.2120000000000002</v>
      </c>
      <c r="V10291">
        <v>19.440000000000001</v>
      </c>
    </row>
    <row r="10292" spans="1:22">
      <c r="A10292" t="s">
        <v>1490</v>
      </c>
      <c r="B10292" t="s">
        <v>1489</v>
      </c>
      <c r="J10292">
        <v>3</v>
      </c>
      <c r="K10292">
        <f t="shared" si="8"/>
        <v>144</v>
      </c>
      <c r="L10292">
        <f t="shared" si="9"/>
        <v>146</v>
      </c>
      <c r="M10292">
        <v>145</v>
      </c>
      <c r="N10292">
        <v>2</v>
      </c>
      <c r="O10292">
        <v>0.78420000000000001</v>
      </c>
      <c r="Q10292">
        <v>23.548999999999999</v>
      </c>
      <c r="R10292">
        <v>0.9194</v>
      </c>
      <c r="S10292">
        <v>10.7376</v>
      </c>
      <c r="T10292">
        <v>16.8401</v>
      </c>
      <c r="U10292">
        <v>1.4419999999999999</v>
      </c>
      <c r="V10292">
        <v>18.28</v>
      </c>
    </row>
    <row r="10293" spans="1:22">
      <c r="A10293" t="s">
        <v>1490</v>
      </c>
      <c r="B10293" t="s">
        <v>1489</v>
      </c>
      <c r="J10293">
        <v>3</v>
      </c>
      <c r="K10293">
        <f t="shared" si="8"/>
        <v>146</v>
      </c>
      <c r="L10293">
        <f t="shared" si="9"/>
        <v>148</v>
      </c>
      <c r="M10293">
        <v>147</v>
      </c>
      <c r="N10293">
        <v>2</v>
      </c>
      <c r="O10293">
        <v>0.77529999999999999</v>
      </c>
      <c r="Q10293">
        <v>24.952000000000002</v>
      </c>
      <c r="R10293">
        <v>1.2517</v>
      </c>
      <c r="S10293">
        <v>10.6373</v>
      </c>
      <c r="T10293">
        <v>16.494900000000001</v>
      </c>
      <c r="U10293">
        <v>1.9410000000000001</v>
      </c>
      <c r="V10293">
        <v>18.440000000000001</v>
      </c>
    </row>
    <row r="10294" spans="1:22">
      <c r="A10294" t="s">
        <v>1490</v>
      </c>
      <c r="B10294" t="s">
        <v>1489</v>
      </c>
      <c r="J10294">
        <v>3</v>
      </c>
      <c r="K10294">
        <f t="shared" si="8"/>
        <v>148</v>
      </c>
      <c r="L10294">
        <f t="shared" si="9"/>
        <v>150</v>
      </c>
      <c r="M10294">
        <v>149</v>
      </c>
      <c r="N10294">
        <v>2</v>
      </c>
      <c r="O10294">
        <v>0.88200000000000001</v>
      </c>
      <c r="Q10294">
        <v>40.520000000000003</v>
      </c>
      <c r="R10294">
        <v>1.6055999999999999</v>
      </c>
      <c r="S10294">
        <v>10.4274</v>
      </c>
      <c r="T10294">
        <v>18.393899999999999</v>
      </c>
      <c r="U10294">
        <v>2.8323</v>
      </c>
      <c r="V10294">
        <v>21.23</v>
      </c>
    </row>
    <row r="10295" spans="1:22">
      <c r="A10295" t="s">
        <v>1490</v>
      </c>
      <c r="B10295" t="s">
        <v>1489</v>
      </c>
      <c r="J10295">
        <v>3</v>
      </c>
      <c r="K10295">
        <f t="shared" si="8"/>
        <v>150</v>
      </c>
      <c r="L10295">
        <f t="shared" si="9"/>
        <v>152</v>
      </c>
      <c r="M10295">
        <v>151</v>
      </c>
      <c r="N10295">
        <v>2</v>
      </c>
      <c r="O10295">
        <v>0.67169999999999996</v>
      </c>
      <c r="Q10295">
        <v>17.684000000000001</v>
      </c>
      <c r="R10295">
        <v>0.73119999999999996</v>
      </c>
      <c r="S10295">
        <v>10.6213</v>
      </c>
      <c r="T10295">
        <v>14.267899999999999</v>
      </c>
      <c r="U10295">
        <v>0.98219999999999996</v>
      </c>
      <c r="V10295">
        <v>15.25</v>
      </c>
    </row>
    <row r="10296" spans="1:22">
      <c r="A10296" t="s">
        <v>1490</v>
      </c>
      <c r="B10296" t="s">
        <v>1489</v>
      </c>
      <c r="J10296">
        <v>3</v>
      </c>
      <c r="K10296">
        <f t="shared" si="8"/>
        <v>152</v>
      </c>
      <c r="L10296">
        <f t="shared" si="9"/>
        <v>154</v>
      </c>
      <c r="M10296">
        <v>153</v>
      </c>
      <c r="N10296">
        <v>2</v>
      </c>
      <c r="O10296">
        <v>0.8135</v>
      </c>
      <c r="Q10296">
        <v>35.341000000000001</v>
      </c>
      <c r="R10296">
        <v>1.5518000000000001</v>
      </c>
      <c r="S10296">
        <v>10.4762</v>
      </c>
      <c r="T10296">
        <v>17.044799999999999</v>
      </c>
      <c r="U10296">
        <v>2.5247999999999999</v>
      </c>
      <c r="V10296">
        <v>19.57</v>
      </c>
    </row>
    <row r="10297" spans="1:22">
      <c r="A10297" t="s">
        <v>1490</v>
      </c>
      <c r="B10297" t="s">
        <v>1489</v>
      </c>
      <c r="J10297">
        <v>3</v>
      </c>
      <c r="K10297">
        <f t="shared" si="8"/>
        <v>154</v>
      </c>
      <c r="L10297">
        <f t="shared" si="9"/>
        <v>156</v>
      </c>
      <c r="M10297">
        <v>155</v>
      </c>
      <c r="N10297">
        <v>2</v>
      </c>
      <c r="O10297">
        <v>0.9728</v>
      </c>
      <c r="Q10297">
        <v>280.87799999999999</v>
      </c>
      <c r="R10297">
        <v>4.2478999999999996</v>
      </c>
      <c r="S10297">
        <v>7.7106000000000003</v>
      </c>
      <c r="T10297">
        <v>15.0023</v>
      </c>
      <c r="U10297">
        <v>8.2650000000000006</v>
      </c>
      <c r="V10297">
        <v>23.27</v>
      </c>
    </row>
    <row r="10298" spans="1:22">
      <c r="A10298" t="s">
        <v>1490</v>
      </c>
      <c r="B10298" t="s">
        <v>1489</v>
      </c>
      <c r="J10298">
        <v>3</v>
      </c>
      <c r="K10298">
        <f t="shared" si="8"/>
        <v>156</v>
      </c>
      <c r="L10298">
        <f t="shared" si="9"/>
        <v>158</v>
      </c>
      <c r="M10298">
        <v>157</v>
      </c>
      <c r="N10298">
        <v>2</v>
      </c>
      <c r="O10298">
        <v>1.0093000000000001</v>
      </c>
      <c r="Q10298">
        <v>44.933999999999997</v>
      </c>
      <c r="R10298">
        <v>1.5367</v>
      </c>
      <c r="S10298">
        <v>10.3498</v>
      </c>
      <c r="T10298">
        <v>20.892800000000001</v>
      </c>
      <c r="U10298">
        <v>3.1021000000000001</v>
      </c>
      <c r="V10298">
        <v>23.99</v>
      </c>
    </row>
    <row r="10299" spans="1:22">
      <c r="A10299" t="s">
        <v>1490</v>
      </c>
      <c r="B10299" t="s">
        <v>1489</v>
      </c>
      <c r="J10299">
        <v>3</v>
      </c>
      <c r="K10299">
        <f t="shared" si="8"/>
        <v>158</v>
      </c>
      <c r="L10299">
        <f t="shared" si="9"/>
        <v>160</v>
      </c>
      <c r="M10299">
        <v>159</v>
      </c>
      <c r="N10299">
        <v>2</v>
      </c>
      <c r="O10299">
        <v>0.87580000000000002</v>
      </c>
      <c r="Q10299">
        <v>35.884999999999998</v>
      </c>
      <c r="R10299">
        <v>1.4340999999999999</v>
      </c>
      <c r="S10299">
        <v>10.617900000000001</v>
      </c>
      <c r="T10299">
        <v>18.599</v>
      </c>
      <c r="U10299">
        <v>2.5121000000000002</v>
      </c>
      <c r="V10299">
        <v>21.11</v>
      </c>
    </row>
    <row r="10300" spans="1:22">
      <c r="A10300" t="s">
        <v>1490</v>
      </c>
      <c r="B10300" t="s">
        <v>1489</v>
      </c>
      <c r="J10300">
        <v>3</v>
      </c>
      <c r="K10300">
        <f t="shared" si="8"/>
        <v>160</v>
      </c>
      <c r="L10300">
        <f t="shared" si="9"/>
        <v>162</v>
      </c>
      <c r="M10300">
        <v>161</v>
      </c>
      <c r="N10300">
        <v>2</v>
      </c>
      <c r="O10300">
        <v>1.0137</v>
      </c>
      <c r="Q10300">
        <v>35.473999999999997</v>
      </c>
      <c r="R10300">
        <v>1.2601</v>
      </c>
      <c r="S10300">
        <v>10.6609</v>
      </c>
      <c r="T10300">
        <v>21.613199999999999</v>
      </c>
      <c r="U10300">
        <v>2.5547</v>
      </c>
      <c r="V10300">
        <v>24.17</v>
      </c>
    </row>
    <row r="10301" spans="1:22">
      <c r="A10301" t="s">
        <v>1490</v>
      </c>
      <c r="B10301" t="s">
        <v>1489</v>
      </c>
      <c r="J10301">
        <v>3</v>
      </c>
      <c r="K10301">
        <f t="shared" si="8"/>
        <v>162</v>
      </c>
      <c r="L10301">
        <f t="shared" si="9"/>
        <v>164</v>
      </c>
      <c r="M10301">
        <v>163</v>
      </c>
      <c r="N10301">
        <v>2</v>
      </c>
      <c r="O10301">
        <v>1.2037</v>
      </c>
      <c r="Q10301">
        <v>39.314999999999998</v>
      </c>
      <c r="R10301">
        <v>1.1226</v>
      </c>
      <c r="S10301">
        <v>10.7254</v>
      </c>
      <c r="T10301">
        <v>25.819500000000001</v>
      </c>
      <c r="U10301">
        <v>2.7025999999999999</v>
      </c>
      <c r="V10301">
        <v>28.52</v>
      </c>
    </row>
    <row r="10302" spans="1:22">
      <c r="A10302" t="s">
        <v>1490</v>
      </c>
      <c r="B10302" t="s">
        <v>1489</v>
      </c>
      <c r="J10302">
        <v>3</v>
      </c>
      <c r="K10302">
        <f t="shared" si="8"/>
        <v>164</v>
      </c>
      <c r="L10302">
        <f t="shared" si="9"/>
        <v>166</v>
      </c>
      <c r="M10302">
        <v>165</v>
      </c>
      <c r="N10302">
        <v>2</v>
      </c>
      <c r="O10302">
        <v>0.94950000000000001</v>
      </c>
      <c r="Q10302">
        <v>26.099</v>
      </c>
      <c r="R10302">
        <v>0.89880000000000004</v>
      </c>
      <c r="S10302">
        <v>10.8912</v>
      </c>
      <c r="T10302">
        <v>20.682300000000001</v>
      </c>
      <c r="U10302">
        <v>1.7069000000000001</v>
      </c>
      <c r="V10302">
        <v>22.39</v>
      </c>
    </row>
    <row r="10303" spans="1:22">
      <c r="A10303" t="s">
        <v>1490</v>
      </c>
      <c r="B10303" t="s">
        <v>1489</v>
      </c>
      <c r="J10303">
        <v>3</v>
      </c>
      <c r="K10303">
        <f t="shared" si="8"/>
        <v>166</v>
      </c>
      <c r="L10303">
        <f t="shared" si="9"/>
        <v>168</v>
      </c>
      <c r="M10303">
        <v>167</v>
      </c>
      <c r="N10303">
        <v>2</v>
      </c>
      <c r="O10303">
        <v>0.68710000000000004</v>
      </c>
      <c r="Q10303">
        <v>23.571999999999999</v>
      </c>
      <c r="R10303">
        <v>1.2682</v>
      </c>
      <c r="S10303">
        <v>10.6593</v>
      </c>
      <c r="T10303">
        <v>14.6486</v>
      </c>
      <c r="U10303">
        <v>1.7427999999999999</v>
      </c>
      <c r="V10303">
        <v>16.39</v>
      </c>
    </row>
    <row r="10304" spans="1:22">
      <c r="A10304" t="s">
        <v>1490</v>
      </c>
      <c r="B10304" t="s">
        <v>1489</v>
      </c>
      <c r="K10304">
        <f t="shared" si="8"/>
        <v>0</v>
      </c>
      <c r="L10304">
        <f t="shared" si="9"/>
        <v>0</v>
      </c>
      <c r="T10304">
        <v>1384.7416000000001</v>
      </c>
      <c r="U10304">
        <v>283.80540000000002</v>
      </c>
      <c r="V10304">
        <v>1668.55</v>
      </c>
    </row>
    <row r="10305" spans="1:26">
      <c r="A10305" t="s">
        <v>1490</v>
      </c>
      <c r="B10305" t="s">
        <v>1489</v>
      </c>
      <c r="C10305" t="s">
        <v>2031</v>
      </c>
      <c r="E10305" t="s">
        <v>491</v>
      </c>
      <c r="G10305">
        <v>25.034300000000002</v>
      </c>
      <c r="H10305">
        <v>-80.639700000000005</v>
      </c>
      <c r="I10305" t="s">
        <v>146</v>
      </c>
      <c r="J10305">
        <v>4</v>
      </c>
      <c r="K10305">
        <f t="shared" si="8"/>
        <v>0</v>
      </c>
      <c r="L10305">
        <f t="shared" si="9"/>
        <v>2</v>
      </c>
      <c r="M10305">
        <v>1</v>
      </c>
      <c r="N10305">
        <v>2</v>
      </c>
      <c r="O10305">
        <v>0.439</v>
      </c>
      <c r="Q10305">
        <v>34.854999999999997</v>
      </c>
      <c r="R10305">
        <v>2.8203999999999998</v>
      </c>
      <c r="S10305">
        <v>9.2165999999999997</v>
      </c>
      <c r="T10305">
        <v>8.0922000000000001</v>
      </c>
      <c r="U10305">
        <v>2.4763000000000002</v>
      </c>
      <c r="V10305">
        <v>10.57</v>
      </c>
      <c r="W10305">
        <v>0.80940000000000001</v>
      </c>
      <c r="Y10305">
        <v>2.1187</v>
      </c>
      <c r="Z10305">
        <v>9.984</v>
      </c>
    </row>
    <row r="10306" spans="1:26">
      <c r="A10306" t="s">
        <v>1490</v>
      </c>
      <c r="B10306" t="s">
        <v>1489</v>
      </c>
      <c r="J10306">
        <v>4</v>
      </c>
      <c r="K10306">
        <f t="shared" si="8"/>
        <v>2</v>
      </c>
      <c r="L10306">
        <f t="shared" si="9"/>
        <v>4</v>
      </c>
      <c r="M10306">
        <v>3</v>
      </c>
      <c r="N10306">
        <v>2</v>
      </c>
      <c r="O10306">
        <v>0.65280000000000005</v>
      </c>
      <c r="Q10306">
        <v>49.593000000000004</v>
      </c>
      <c r="R10306">
        <v>2.5489999999999999</v>
      </c>
      <c r="S10306">
        <v>9.5253999999999994</v>
      </c>
      <c r="T10306">
        <v>12.436999999999999</v>
      </c>
      <c r="U10306">
        <v>3.3281999999999998</v>
      </c>
      <c r="V10306">
        <v>15.77</v>
      </c>
    </row>
    <row r="10307" spans="1:26">
      <c r="A10307" t="s">
        <v>1490</v>
      </c>
      <c r="B10307" t="s">
        <v>1489</v>
      </c>
      <c r="J10307">
        <v>4</v>
      </c>
      <c r="K10307">
        <f t="shared" si="8"/>
        <v>4</v>
      </c>
      <c r="L10307">
        <f t="shared" si="9"/>
        <v>6</v>
      </c>
      <c r="M10307">
        <v>5</v>
      </c>
      <c r="N10307">
        <v>2</v>
      </c>
      <c r="O10307">
        <v>0.61970000000000003</v>
      </c>
      <c r="Q10307">
        <v>46.39</v>
      </c>
      <c r="R10307">
        <v>2.5011999999999999</v>
      </c>
      <c r="S10307">
        <v>9.6117000000000008</v>
      </c>
      <c r="T10307">
        <v>11.912100000000001</v>
      </c>
      <c r="U10307">
        <v>3.0998000000000001</v>
      </c>
      <c r="V10307">
        <v>15.01</v>
      </c>
    </row>
    <row r="10308" spans="1:26">
      <c r="A10308" t="s">
        <v>1490</v>
      </c>
      <c r="B10308" t="s">
        <v>1489</v>
      </c>
      <c r="J10308">
        <v>4</v>
      </c>
      <c r="K10308">
        <f t="shared" si="8"/>
        <v>6</v>
      </c>
      <c r="L10308">
        <f t="shared" si="9"/>
        <v>8</v>
      </c>
      <c r="M10308">
        <v>7</v>
      </c>
      <c r="N10308">
        <v>2</v>
      </c>
      <c r="O10308">
        <v>0.71730000000000005</v>
      </c>
      <c r="Q10308">
        <v>51.167999999999999</v>
      </c>
      <c r="R10308">
        <v>2.4836999999999998</v>
      </c>
      <c r="S10308">
        <v>9.6644000000000005</v>
      </c>
      <c r="T10308">
        <v>13.8652</v>
      </c>
      <c r="U10308">
        <v>3.5632999999999999</v>
      </c>
      <c r="V10308">
        <v>17.43</v>
      </c>
    </row>
    <row r="10309" spans="1:26">
      <c r="A10309" t="s">
        <v>1490</v>
      </c>
      <c r="B10309" t="s">
        <v>1489</v>
      </c>
      <c r="J10309">
        <v>4</v>
      </c>
      <c r="K10309">
        <f t="shared" si="8"/>
        <v>8</v>
      </c>
      <c r="L10309">
        <f t="shared" si="9"/>
        <v>10</v>
      </c>
      <c r="M10309">
        <v>9</v>
      </c>
      <c r="N10309">
        <v>2</v>
      </c>
      <c r="O10309">
        <v>0.53269999999999995</v>
      </c>
      <c r="Q10309">
        <v>38.154000000000003</v>
      </c>
      <c r="R10309">
        <v>2.4702000000000002</v>
      </c>
      <c r="S10309">
        <v>9.6973000000000003</v>
      </c>
      <c r="T10309">
        <v>10.3309</v>
      </c>
      <c r="U10309">
        <v>2.6315</v>
      </c>
      <c r="V10309">
        <v>12.96</v>
      </c>
    </row>
    <row r="10310" spans="1:26">
      <c r="A10310" t="s">
        <v>1490</v>
      </c>
      <c r="B10310" t="s">
        <v>1489</v>
      </c>
      <c r="J10310">
        <v>4</v>
      </c>
      <c r="K10310">
        <f t="shared" si="8"/>
        <v>10</v>
      </c>
      <c r="L10310">
        <f t="shared" si="9"/>
        <v>12</v>
      </c>
      <c r="M10310">
        <v>11</v>
      </c>
      <c r="N10310">
        <v>2</v>
      </c>
      <c r="O10310">
        <v>0.74350000000000005</v>
      </c>
      <c r="Q10310">
        <v>51.485999999999997</v>
      </c>
      <c r="R10310">
        <v>2.4175</v>
      </c>
      <c r="S10310">
        <v>9.7737999999999996</v>
      </c>
      <c r="T10310">
        <v>14.5337</v>
      </c>
      <c r="U10310">
        <v>3.5948000000000002</v>
      </c>
      <c r="V10310">
        <v>18.13</v>
      </c>
    </row>
    <row r="10311" spans="1:26">
      <c r="A10311" t="s">
        <v>1490</v>
      </c>
      <c r="B10311" t="s">
        <v>1489</v>
      </c>
      <c r="J10311">
        <v>4</v>
      </c>
      <c r="K10311">
        <f t="shared" si="8"/>
        <v>12</v>
      </c>
      <c r="L10311">
        <f t="shared" si="9"/>
        <v>14</v>
      </c>
      <c r="M10311">
        <v>13</v>
      </c>
      <c r="N10311">
        <v>2</v>
      </c>
      <c r="O10311">
        <v>0.81499999999999995</v>
      </c>
      <c r="Q10311">
        <v>54.177999999999997</v>
      </c>
      <c r="R10311">
        <v>2.3919999999999999</v>
      </c>
      <c r="S10311">
        <v>9.798</v>
      </c>
      <c r="T10311">
        <v>15.970800000000001</v>
      </c>
      <c r="U10311">
        <v>3.899</v>
      </c>
      <c r="V10311">
        <v>19.87</v>
      </c>
    </row>
    <row r="10312" spans="1:26">
      <c r="A10312" t="s">
        <v>1490</v>
      </c>
      <c r="B10312" t="s">
        <v>1489</v>
      </c>
      <c r="J10312">
        <v>4</v>
      </c>
      <c r="K10312">
        <f t="shared" si="8"/>
        <v>14</v>
      </c>
      <c r="L10312">
        <f t="shared" si="9"/>
        <v>16</v>
      </c>
      <c r="M10312">
        <v>15</v>
      </c>
      <c r="N10312">
        <v>2</v>
      </c>
      <c r="O10312">
        <v>0.8468</v>
      </c>
      <c r="Q10312">
        <v>58.643000000000001</v>
      </c>
      <c r="R10312">
        <v>2.3881000000000001</v>
      </c>
      <c r="S10312">
        <v>9.7493999999999996</v>
      </c>
      <c r="T10312">
        <v>16.5122</v>
      </c>
      <c r="U10312">
        <v>4.0446999999999997</v>
      </c>
      <c r="V10312">
        <v>20.56</v>
      </c>
    </row>
    <row r="10313" spans="1:26">
      <c r="A10313" t="s">
        <v>1490</v>
      </c>
      <c r="B10313" t="s">
        <v>1489</v>
      </c>
      <c r="J10313">
        <v>4</v>
      </c>
      <c r="K10313">
        <f t="shared" si="8"/>
        <v>16</v>
      </c>
      <c r="L10313">
        <f t="shared" si="9"/>
        <v>18</v>
      </c>
      <c r="M10313">
        <v>17</v>
      </c>
      <c r="N10313">
        <v>2</v>
      </c>
      <c r="O10313">
        <v>0.6552</v>
      </c>
      <c r="Q10313">
        <v>46.177999999999997</v>
      </c>
      <c r="R10313">
        <v>2.4096000000000002</v>
      </c>
      <c r="S10313">
        <v>9.7451000000000008</v>
      </c>
      <c r="T10313">
        <v>12.769299999999999</v>
      </c>
      <c r="U10313">
        <v>3.1574</v>
      </c>
      <c r="V10313">
        <v>15.93</v>
      </c>
    </row>
    <row r="10314" spans="1:26">
      <c r="A10314" t="s">
        <v>1490</v>
      </c>
      <c r="B10314" t="s">
        <v>1489</v>
      </c>
      <c r="J10314">
        <v>4</v>
      </c>
      <c r="K10314">
        <f t="shared" si="8"/>
        <v>18</v>
      </c>
      <c r="L10314">
        <f t="shared" si="9"/>
        <v>20</v>
      </c>
      <c r="M10314">
        <v>19</v>
      </c>
      <c r="N10314">
        <v>2</v>
      </c>
      <c r="O10314">
        <v>0.69450000000000001</v>
      </c>
      <c r="Q10314">
        <v>54.511000000000003</v>
      </c>
      <c r="R10314">
        <v>2.7301000000000002</v>
      </c>
      <c r="S10314">
        <v>9.5878999999999994</v>
      </c>
      <c r="T10314">
        <v>13.317500000000001</v>
      </c>
      <c r="U10314">
        <v>3.7921999999999998</v>
      </c>
      <c r="V10314">
        <v>17.11</v>
      </c>
    </row>
    <row r="10315" spans="1:26">
      <c r="A10315" t="s">
        <v>1490</v>
      </c>
      <c r="B10315" t="s">
        <v>1489</v>
      </c>
      <c r="J10315">
        <v>4</v>
      </c>
      <c r="K10315">
        <f t="shared" si="8"/>
        <v>20</v>
      </c>
      <c r="L10315">
        <f t="shared" si="9"/>
        <v>22</v>
      </c>
      <c r="M10315">
        <v>21</v>
      </c>
      <c r="N10315">
        <v>2</v>
      </c>
      <c r="O10315">
        <v>0.63470000000000004</v>
      </c>
      <c r="Q10315">
        <v>48.728999999999999</v>
      </c>
      <c r="R10315">
        <v>2.6945000000000001</v>
      </c>
      <c r="S10315">
        <v>9.6466999999999992</v>
      </c>
      <c r="T10315">
        <v>12.244899999999999</v>
      </c>
      <c r="U10315">
        <v>3.4201999999999999</v>
      </c>
      <c r="V10315">
        <v>15.67</v>
      </c>
    </row>
    <row r="10316" spans="1:26">
      <c r="A10316" t="s">
        <v>1490</v>
      </c>
      <c r="B10316" t="s">
        <v>1489</v>
      </c>
      <c r="J10316">
        <v>4</v>
      </c>
      <c r="K10316">
        <f t="shared" si="8"/>
        <v>22</v>
      </c>
      <c r="L10316">
        <f t="shared" si="9"/>
        <v>24</v>
      </c>
      <c r="M10316">
        <v>23</v>
      </c>
      <c r="N10316">
        <v>2</v>
      </c>
      <c r="O10316">
        <v>0.60899999999999999</v>
      </c>
      <c r="Q10316">
        <v>41.832999999999998</v>
      </c>
      <c r="R10316">
        <v>2.3980000000000001</v>
      </c>
      <c r="S10316">
        <v>9.7317</v>
      </c>
      <c r="T10316">
        <v>11.853199999999999</v>
      </c>
      <c r="U10316">
        <v>2.9207000000000001</v>
      </c>
      <c r="V10316">
        <v>14.77</v>
      </c>
    </row>
    <row r="10317" spans="1:26">
      <c r="A10317" t="s">
        <v>1490</v>
      </c>
      <c r="B10317" t="s">
        <v>1489</v>
      </c>
      <c r="J10317">
        <v>4</v>
      </c>
      <c r="K10317">
        <f t="shared" si="8"/>
        <v>24</v>
      </c>
      <c r="L10317">
        <f t="shared" si="9"/>
        <v>26</v>
      </c>
      <c r="M10317">
        <v>25</v>
      </c>
      <c r="N10317">
        <v>2</v>
      </c>
      <c r="O10317">
        <v>0.5948</v>
      </c>
      <c r="Q10317">
        <v>44.595999999999997</v>
      </c>
      <c r="R10317">
        <v>2.7075</v>
      </c>
      <c r="S10317">
        <v>9.5851000000000006</v>
      </c>
      <c r="T10317">
        <v>11.4031</v>
      </c>
      <c r="U10317">
        <v>3.2210000000000001</v>
      </c>
      <c r="V10317">
        <v>14.62</v>
      </c>
    </row>
    <row r="10318" spans="1:26">
      <c r="A10318" t="s">
        <v>1490</v>
      </c>
      <c r="B10318" t="s">
        <v>1489</v>
      </c>
      <c r="J10318">
        <v>4</v>
      </c>
      <c r="K10318">
        <f t="shared" si="8"/>
        <v>26</v>
      </c>
      <c r="L10318">
        <f t="shared" si="9"/>
        <v>28</v>
      </c>
      <c r="M10318">
        <v>27</v>
      </c>
      <c r="N10318">
        <v>2</v>
      </c>
      <c r="O10318">
        <v>0.72670000000000001</v>
      </c>
      <c r="Q10318">
        <v>51.692</v>
      </c>
      <c r="R10318">
        <v>2.5461999999999998</v>
      </c>
      <c r="S10318">
        <v>9.6884999999999994</v>
      </c>
      <c r="T10318">
        <v>14.0806</v>
      </c>
      <c r="U10318">
        <v>3.7004000000000001</v>
      </c>
      <c r="V10318">
        <v>17.78</v>
      </c>
    </row>
    <row r="10319" spans="1:26">
      <c r="A10319" t="s">
        <v>1490</v>
      </c>
      <c r="B10319" t="s">
        <v>1489</v>
      </c>
      <c r="J10319">
        <v>4</v>
      </c>
      <c r="K10319">
        <f t="shared" si="8"/>
        <v>28</v>
      </c>
      <c r="L10319">
        <f t="shared" si="9"/>
        <v>30</v>
      </c>
      <c r="M10319">
        <v>29</v>
      </c>
      <c r="N10319">
        <v>2</v>
      </c>
      <c r="O10319">
        <v>0.71970000000000001</v>
      </c>
      <c r="Q10319">
        <v>47.709000000000003</v>
      </c>
      <c r="R10319">
        <v>2.2433000000000001</v>
      </c>
      <c r="S10319">
        <v>9.8459000000000003</v>
      </c>
      <c r="T10319">
        <v>14.1716</v>
      </c>
      <c r="U10319">
        <v>3.2288999999999999</v>
      </c>
      <c r="V10319">
        <v>17.399999999999999</v>
      </c>
    </row>
    <row r="10320" spans="1:26">
      <c r="A10320" t="s">
        <v>1490</v>
      </c>
      <c r="B10320" t="s">
        <v>1489</v>
      </c>
      <c r="J10320">
        <v>4</v>
      </c>
      <c r="K10320">
        <f t="shared" si="8"/>
        <v>30</v>
      </c>
      <c r="L10320">
        <f t="shared" si="9"/>
        <v>32</v>
      </c>
      <c r="M10320">
        <v>31</v>
      </c>
      <c r="N10320">
        <v>2</v>
      </c>
      <c r="O10320">
        <v>0.75449999999999995</v>
      </c>
      <c r="Q10320">
        <v>50.424999999999997</v>
      </c>
      <c r="R10320">
        <v>2.3254000000000001</v>
      </c>
      <c r="S10320">
        <v>9.8056999999999999</v>
      </c>
      <c r="T10320">
        <v>14.796799999999999</v>
      </c>
      <c r="U10320">
        <v>3.5091000000000001</v>
      </c>
      <c r="V10320">
        <v>18.309999999999999</v>
      </c>
    </row>
    <row r="10321" spans="1:22">
      <c r="A10321" t="s">
        <v>1490</v>
      </c>
      <c r="B10321" t="s">
        <v>1489</v>
      </c>
      <c r="J10321">
        <v>4</v>
      </c>
      <c r="K10321">
        <f t="shared" si="8"/>
        <v>32</v>
      </c>
      <c r="L10321">
        <f t="shared" si="9"/>
        <v>34</v>
      </c>
      <c r="M10321">
        <v>33</v>
      </c>
      <c r="N10321">
        <v>2</v>
      </c>
      <c r="O10321">
        <v>0.69399999999999995</v>
      </c>
      <c r="Q10321">
        <v>46.314</v>
      </c>
      <c r="R10321">
        <v>2.3490000000000002</v>
      </c>
      <c r="S10321">
        <v>9.8454999999999995</v>
      </c>
      <c r="T10321">
        <v>13.6655</v>
      </c>
      <c r="U10321">
        <v>3.2605</v>
      </c>
      <c r="V10321">
        <v>16.93</v>
      </c>
    </row>
    <row r="10322" spans="1:22">
      <c r="A10322" t="s">
        <v>1490</v>
      </c>
      <c r="B10322" t="s">
        <v>1489</v>
      </c>
      <c r="J10322">
        <v>4</v>
      </c>
      <c r="K10322">
        <f t="shared" si="8"/>
        <v>34</v>
      </c>
      <c r="L10322">
        <f t="shared" si="9"/>
        <v>36</v>
      </c>
      <c r="M10322">
        <v>35</v>
      </c>
      <c r="N10322">
        <v>2</v>
      </c>
      <c r="O10322">
        <v>0.65469999999999995</v>
      </c>
      <c r="Q10322">
        <v>40.942</v>
      </c>
      <c r="R10322">
        <v>2.2492999999999999</v>
      </c>
      <c r="S10322">
        <v>9.9079999999999995</v>
      </c>
      <c r="T10322">
        <v>12.972899999999999</v>
      </c>
      <c r="U10322">
        <v>2.9451000000000001</v>
      </c>
      <c r="V10322">
        <v>15.92</v>
      </c>
    </row>
    <row r="10323" spans="1:22">
      <c r="A10323" t="s">
        <v>1490</v>
      </c>
      <c r="B10323" t="s">
        <v>1489</v>
      </c>
      <c r="J10323">
        <v>4</v>
      </c>
      <c r="K10323">
        <f t="shared" si="8"/>
        <v>36</v>
      </c>
      <c r="L10323">
        <f t="shared" si="9"/>
        <v>38</v>
      </c>
      <c r="M10323">
        <v>37</v>
      </c>
      <c r="N10323">
        <v>2</v>
      </c>
      <c r="O10323">
        <v>0.57850000000000001</v>
      </c>
      <c r="Q10323">
        <v>38.356000000000002</v>
      </c>
      <c r="R10323">
        <v>2.4013</v>
      </c>
      <c r="S10323">
        <v>9.8364999999999991</v>
      </c>
      <c r="T10323">
        <v>11.380800000000001</v>
      </c>
      <c r="U10323">
        <v>2.7783000000000002</v>
      </c>
      <c r="V10323">
        <v>14.16</v>
      </c>
    </row>
    <row r="10324" spans="1:22">
      <c r="A10324" t="s">
        <v>1490</v>
      </c>
      <c r="B10324" t="s">
        <v>1489</v>
      </c>
      <c r="J10324">
        <v>4</v>
      </c>
      <c r="K10324">
        <f t="shared" si="8"/>
        <v>38</v>
      </c>
      <c r="L10324">
        <f t="shared" si="9"/>
        <v>40</v>
      </c>
      <c r="M10324">
        <v>39</v>
      </c>
      <c r="N10324">
        <v>2</v>
      </c>
      <c r="O10324">
        <v>0.71450000000000002</v>
      </c>
      <c r="Q10324">
        <v>46.530999999999999</v>
      </c>
      <c r="R10324">
        <v>2.2888000000000002</v>
      </c>
      <c r="S10324">
        <v>9.9133999999999993</v>
      </c>
      <c r="T10324">
        <v>14.1663</v>
      </c>
      <c r="U10324">
        <v>3.2707999999999999</v>
      </c>
      <c r="V10324">
        <v>17.440000000000001</v>
      </c>
    </row>
    <row r="10325" spans="1:22">
      <c r="A10325" t="s">
        <v>1490</v>
      </c>
      <c r="B10325" t="s">
        <v>1489</v>
      </c>
      <c r="J10325">
        <v>4</v>
      </c>
      <c r="K10325">
        <f t="shared" si="8"/>
        <v>40</v>
      </c>
      <c r="L10325">
        <f t="shared" si="9"/>
        <v>42</v>
      </c>
      <c r="M10325">
        <v>41</v>
      </c>
      <c r="N10325">
        <v>2</v>
      </c>
      <c r="O10325">
        <v>0.65169999999999995</v>
      </c>
      <c r="Q10325">
        <v>46.548000000000002</v>
      </c>
      <c r="R10325">
        <v>2.6549</v>
      </c>
      <c r="S10325">
        <v>9.6724999999999994</v>
      </c>
      <c r="T10325">
        <v>12.606400000000001</v>
      </c>
      <c r="U10325">
        <v>3.4601999999999999</v>
      </c>
      <c r="V10325">
        <v>16.07</v>
      </c>
    </row>
    <row r="10326" spans="1:22">
      <c r="A10326" t="s">
        <v>1490</v>
      </c>
      <c r="B10326" t="s">
        <v>1489</v>
      </c>
      <c r="J10326">
        <v>4</v>
      </c>
      <c r="K10326">
        <f t="shared" si="8"/>
        <v>42</v>
      </c>
      <c r="L10326">
        <f t="shared" si="9"/>
        <v>44</v>
      </c>
      <c r="M10326">
        <v>43</v>
      </c>
      <c r="N10326">
        <v>2</v>
      </c>
      <c r="O10326">
        <v>0.52100000000000002</v>
      </c>
      <c r="Q10326">
        <v>41.609000000000002</v>
      </c>
      <c r="R10326">
        <v>3.3163999999999998</v>
      </c>
      <c r="S10326">
        <v>9.0490999999999993</v>
      </c>
      <c r="T10326">
        <v>9.4291</v>
      </c>
      <c r="U10326">
        <v>3.4557000000000002</v>
      </c>
      <c r="V10326">
        <v>12.88</v>
      </c>
    </row>
    <row r="10327" spans="1:22">
      <c r="A10327" t="s">
        <v>1490</v>
      </c>
      <c r="B10327" t="s">
        <v>1489</v>
      </c>
      <c r="J10327">
        <v>4</v>
      </c>
      <c r="K10327">
        <f t="shared" si="8"/>
        <v>44</v>
      </c>
      <c r="L10327">
        <f t="shared" si="9"/>
        <v>46</v>
      </c>
      <c r="M10327">
        <v>45</v>
      </c>
      <c r="N10327">
        <v>2</v>
      </c>
      <c r="O10327">
        <v>0.64570000000000005</v>
      </c>
      <c r="Q10327">
        <v>42.319000000000003</v>
      </c>
      <c r="R10327">
        <v>2.2681</v>
      </c>
      <c r="S10327">
        <v>9.8790999999999993</v>
      </c>
      <c r="T10327">
        <v>12.757199999999999</v>
      </c>
      <c r="U10327">
        <v>2.9289000000000001</v>
      </c>
      <c r="V10327">
        <v>15.69</v>
      </c>
    </row>
    <row r="10328" spans="1:22">
      <c r="A10328" t="s">
        <v>1490</v>
      </c>
      <c r="B10328" t="s">
        <v>1489</v>
      </c>
      <c r="J10328">
        <v>4</v>
      </c>
      <c r="K10328">
        <f t="shared" si="8"/>
        <v>46</v>
      </c>
      <c r="L10328">
        <f t="shared" si="9"/>
        <v>48</v>
      </c>
      <c r="M10328">
        <v>47</v>
      </c>
      <c r="N10328">
        <v>2</v>
      </c>
      <c r="O10328">
        <v>0.77629999999999999</v>
      </c>
      <c r="Q10328">
        <v>47.968000000000004</v>
      </c>
      <c r="R10328">
        <v>2.0962999999999998</v>
      </c>
      <c r="S10328">
        <v>10.005100000000001</v>
      </c>
      <c r="T10328">
        <v>15.534599999999999</v>
      </c>
      <c r="U10328">
        <v>3.2547999999999999</v>
      </c>
      <c r="V10328">
        <v>18.79</v>
      </c>
    </row>
    <row r="10329" spans="1:22">
      <c r="A10329" t="s">
        <v>1490</v>
      </c>
      <c r="B10329" t="s">
        <v>1489</v>
      </c>
      <c r="J10329">
        <v>4</v>
      </c>
      <c r="K10329">
        <f t="shared" si="8"/>
        <v>48</v>
      </c>
      <c r="L10329">
        <f t="shared" si="9"/>
        <v>50</v>
      </c>
      <c r="M10329">
        <v>49</v>
      </c>
      <c r="N10329">
        <v>2</v>
      </c>
      <c r="O10329">
        <v>0.75849999999999995</v>
      </c>
      <c r="Q10329">
        <v>50.601999999999997</v>
      </c>
      <c r="R10329">
        <v>2.2662</v>
      </c>
      <c r="S10329">
        <v>9.8849</v>
      </c>
      <c r="T10329">
        <v>14.9954</v>
      </c>
      <c r="U10329">
        <v>3.4378000000000002</v>
      </c>
      <c r="V10329">
        <v>18.43</v>
      </c>
    </row>
    <row r="10330" spans="1:22">
      <c r="A10330" t="s">
        <v>1490</v>
      </c>
      <c r="B10330" t="s">
        <v>1489</v>
      </c>
      <c r="J10330">
        <v>4</v>
      </c>
      <c r="K10330">
        <f t="shared" si="8"/>
        <v>50</v>
      </c>
      <c r="L10330">
        <f t="shared" si="9"/>
        <v>52</v>
      </c>
      <c r="M10330">
        <v>51</v>
      </c>
      <c r="N10330">
        <v>2</v>
      </c>
      <c r="O10330">
        <v>0.77180000000000004</v>
      </c>
      <c r="Q10330">
        <v>48.732999999999997</v>
      </c>
      <c r="R10330">
        <v>2.1313</v>
      </c>
      <c r="S10330">
        <v>9.9423999999999992</v>
      </c>
      <c r="T10330">
        <v>15.347799999999999</v>
      </c>
      <c r="U10330">
        <v>3.2898999999999998</v>
      </c>
      <c r="V10330">
        <v>18.64</v>
      </c>
    </row>
    <row r="10331" spans="1:22">
      <c r="A10331" t="s">
        <v>1490</v>
      </c>
      <c r="B10331" t="s">
        <v>1489</v>
      </c>
      <c r="J10331">
        <v>4</v>
      </c>
      <c r="K10331">
        <f t="shared" si="8"/>
        <v>52</v>
      </c>
      <c r="L10331">
        <f t="shared" si="9"/>
        <v>54</v>
      </c>
      <c r="M10331">
        <v>53</v>
      </c>
      <c r="N10331">
        <v>2</v>
      </c>
      <c r="O10331">
        <v>0.58520000000000005</v>
      </c>
      <c r="Q10331">
        <v>44.731000000000002</v>
      </c>
      <c r="R10331">
        <v>2.8134000000000001</v>
      </c>
      <c r="S10331">
        <v>9.5246999999999993</v>
      </c>
      <c r="T10331">
        <v>11.147</v>
      </c>
      <c r="U10331">
        <v>3.2926000000000002</v>
      </c>
      <c r="V10331">
        <v>14.44</v>
      </c>
    </row>
    <row r="10332" spans="1:22">
      <c r="A10332" t="s">
        <v>1490</v>
      </c>
      <c r="B10332" t="s">
        <v>1489</v>
      </c>
      <c r="J10332">
        <v>4</v>
      </c>
      <c r="K10332">
        <f t="shared" si="8"/>
        <v>54</v>
      </c>
      <c r="L10332">
        <f t="shared" si="9"/>
        <v>56</v>
      </c>
      <c r="M10332">
        <v>55</v>
      </c>
      <c r="N10332">
        <v>2</v>
      </c>
      <c r="O10332">
        <v>0.84650000000000003</v>
      </c>
      <c r="Q10332">
        <v>57.36</v>
      </c>
      <c r="R10332">
        <v>2.3249</v>
      </c>
      <c r="S10332">
        <v>9.8658999999999999</v>
      </c>
      <c r="T10332">
        <v>16.7029</v>
      </c>
      <c r="U10332">
        <v>3.9361000000000002</v>
      </c>
      <c r="V10332">
        <v>20.64</v>
      </c>
    </row>
    <row r="10333" spans="1:22">
      <c r="A10333" t="s">
        <v>1490</v>
      </c>
      <c r="B10333" t="s">
        <v>1489</v>
      </c>
      <c r="J10333">
        <v>4</v>
      </c>
      <c r="K10333">
        <f t="shared" si="8"/>
        <v>56</v>
      </c>
      <c r="L10333">
        <f t="shared" si="9"/>
        <v>58</v>
      </c>
      <c r="M10333">
        <v>57</v>
      </c>
      <c r="N10333">
        <v>2</v>
      </c>
      <c r="O10333">
        <v>0.69869999999999999</v>
      </c>
      <c r="Q10333">
        <v>44.923000000000002</v>
      </c>
      <c r="R10333">
        <v>2.2158000000000002</v>
      </c>
      <c r="S10333">
        <v>9.8595000000000006</v>
      </c>
      <c r="T10333">
        <v>13.776999999999999</v>
      </c>
      <c r="U10333">
        <v>3.0962999999999998</v>
      </c>
      <c r="V10333">
        <v>16.87</v>
      </c>
    </row>
    <row r="10334" spans="1:22">
      <c r="A10334" t="s">
        <v>1490</v>
      </c>
      <c r="B10334" t="s">
        <v>1489</v>
      </c>
      <c r="J10334">
        <v>4</v>
      </c>
      <c r="K10334">
        <f t="shared" si="8"/>
        <v>58</v>
      </c>
      <c r="L10334">
        <f t="shared" si="9"/>
        <v>60</v>
      </c>
      <c r="M10334">
        <v>59</v>
      </c>
      <c r="N10334">
        <v>2</v>
      </c>
      <c r="O10334">
        <v>0.88070000000000004</v>
      </c>
      <c r="Q10334">
        <v>62.866999999999997</v>
      </c>
      <c r="R10334">
        <v>2.5162</v>
      </c>
      <c r="S10334">
        <v>9.7430000000000003</v>
      </c>
      <c r="T10334">
        <v>17.160699999999999</v>
      </c>
      <c r="U10334">
        <v>4.4318</v>
      </c>
      <c r="V10334">
        <v>21.59</v>
      </c>
    </row>
    <row r="10335" spans="1:22">
      <c r="A10335" t="s">
        <v>1490</v>
      </c>
      <c r="B10335" t="s">
        <v>1489</v>
      </c>
      <c r="J10335">
        <v>4</v>
      </c>
      <c r="K10335">
        <f t="shared" si="8"/>
        <v>60</v>
      </c>
      <c r="L10335">
        <f t="shared" si="9"/>
        <v>62</v>
      </c>
      <c r="M10335">
        <v>61</v>
      </c>
      <c r="N10335">
        <v>2</v>
      </c>
      <c r="O10335">
        <v>0.7298</v>
      </c>
      <c r="Q10335">
        <v>47.746000000000002</v>
      </c>
      <c r="R10335">
        <v>2.1745000000000001</v>
      </c>
      <c r="S10335">
        <v>9.9327000000000005</v>
      </c>
      <c r="T10335">
        <v>14.4984</v>
      </c>
      <c r="U10335">
        <v>3.1741000000000001</v>
      </c>
      <c r="V10335">
        <v>17.670000000000002</v>
      </c>
    </row>
    <row r="10336" spans="1:22">
      <c r="A10336" t="s">
        <v>1490</v>
      </c>
      <c r="B10336" t="s">
        <v>1489</v>
      </c>
      <c r="J10336">
        <v>4</v>
      </c>
      <c r="K10336">
        <f t="shared" si="8"/>
        <v>62</v>
      </c>
      <c r="L10336">
        <f t="shared" si="9"/>
        <v>64</v>
      </c>
      <c r="M10336">
        <v>63</v>
      </c>
      <c r="N10336">
        <v>2</v>
      </c>
      <c r="O10336">
        <v>0.78249999999999997</v>
      </c>
      <c r="Q10336">
        <v>46.804000000000002</v>
      </c>
      <c r="R10336">
        <v>2.044</v>
      </c>
      <c r="S10336">
        <v>10.055300000000001</v>
      </c>
      <c r="T10336">
        <v>15.736499999999999</v>
      </c>
      <c r="U10336">
        <v>3.1987999999999999</v>
      </c>
      <c r="V10336">
        <v>18.940000000000001</v>
      </c>
    </row>
    <row r="10337" spans="1:22">
      <c r="A10337" t="s">
        <v>1490</v>
      </c>
      <c r="B10337" t="s">
        <v>1489</v>
      </c>
      <c r="J10337">
        <v>4</v>
      </c>
      <c r="K10337">
        <f t="shared" si="8"/>
        <v>64</v>
      </c>
      <c r="L10337">
        <f t="shared" si="9"/>
        <v>66</v>
      </c>
      <c r="M10337">
        <v>65</v>
      </c>
      <c r="N10337">
        <v>2</v>
      </c>
      <c r="O10337">
        <v>0.76100000000000001</v>
      </c>
      <c r="Q10337">
        <v>41.271999999999998</v>
      </c>
      <c r="R10337">
        <v>1.8394999999999999</v>
      </c>
      <c r="S10337">
        <v>10.2408</v>
      </c>
      <c r="T10337">
        <v>15.586399999999999</v>
      </c>
      <c r="U10337">
        <v>2.7997000000000001</v>
      </c>
      <c r="V10337">
        <v>18.39</v>
      </c>
    </row>
    <row r="10338" spans="1:22">
      <c r="A10338" t="s">
        <v>1490</v>
      </c>
      <c r="B10338" t="s">
        <v>1489</v>
      </c>
      <c r="J10338">
        <v>4</v>
      </c>
      <c r="K10338">
        <f t="shared" si="8"/>
        <v>66</v>
      </c>
      <c r="L10338">
        <f t="shared" si="9"/>
        <v>68</v>
      </c>
      <c r="M10338">
        <v>67</v>
      </c>
      <c r="N10338">
        <v>2</v>
      </c>
      <c r="O10338">
        <v>0.69269999999999998</v>
      </c>
      <c r="Q10338">
        <v>35.484000000000002</v>
      </c>
      <c r="R10338">
        <v>1.8376999999999999</v>
      </c>
      <c r="S10338">
        <v>10.189299999999999</v>
      </c>
      <c r="T10338">
        <v>14.115600000000001</v>
      </c>
      <c r="U10338">
        <v>2.5459000000000001</v>
      </c>
      <c r="V10338">
        <v>16.66</v>
      </c>
    </row>
    <row r="10339" spans="1:22">
      <c r="A10339" t="s">
        <v>1490</v>
      </c>
      <c r="B10339" t="s">
        <v>1489</v>
      </c>
      <c r="J10339">
        <v>4</v>
      </c>
      <c r="K10339">
        <f t="shared" ref="K10339:K10402" si="10">M10339-(N10339/2)</f>
        <v>68</v>
      </c>
      <c r="L10339">
        <f t="shared" ref="L10339:L10402" si="11">M10339+(N10339/2)</f>
        <v>70</v>
      </c>
      <c r="M10339">
        <v>69</v>
      </c>
      <c r="N10339">
        <v>2</v>
      </c>
      <c r="O10339">
        <v>0.76049999999999995</v>
      </c>
      <c r="Q10339">
        <v>45.656999999999996</v>
      </c>
      <c r="R10339">
        <v>1.9714</v>
      </c>
      <c r="S10339">
        <v>10.051</v>
      </c>
      <c r="T10339">
        <v>15.287599999999999</v>
      </c>
      <c r="U10339">
        <v>2.9984000000000002</v>
      </c>
      <c r="V10339">
        <v>18.29</v>
      </c>
    </row>
    <row r="10340" spans="1:22">
      <c r="A10340" t="s">
        <v>1490</v>
      </c>
      <c r="B10340" t="s">
        <v>1489</v>
      </c>
      <c r="J10340">
        <v>4</v>
      </c>
      <c r="K10340">
        <f t="shared" si="10"/>
        <v>70</v>
      </c>
      <c r="L10340">
        <f t="shared" si="11"/>
        <v>72</v>
      </c>
      <c r="M10340">
        <v>71</v>
      </c>
      <c r="N10340">
        <v>2</v>
      </c>
      <c r="O10340">
        <v>0.66</v>
      </c>
      <c r="Q10340">
        <v>40.845999999999997</v>
      </c>
      <c r="R10340">
        <v>2.1503000000000001</v>
      </c>
      <c r="S10340">
        <v>9.9453999999999994</v>
      </c>
      <c r="T10340">
        <v>13.1279</v>
      </c>
      <c r="U10340">
        <v>2.8384</v>
      </c>
      <c r="V10340">
        <v>15.97</v>
      </c>
    </row>
    <row r="10341" spans="1:22">
      <c r="A10341" t="s">
        <v>1490</v>
      </c>
      <c r="B10341" t="s">
        <v>1489</v>
      </c>
      <c r="J10341">
        <v>4</v>
      </c>
      <c r="K10341">
        <f t="shared" si="10"/>
        <v>72</v>
      </c>
      <c r="L10341">
        <f t="shared" si="11"/>
        <v>74</v>
      </c>
      <c r="M10341">
        <v>73</v>
      </c>
      <c r="N10341">
        <v>2</v>
      </c>
      <c r="O10341">
        <v>0.86850000000000005</v>
      </c>
      <c r="Q10341">
        <v>51.387</v>
      </c>
      <c r="R10341">
        <v>2.0019999999999998</v>
      </c>
      <c r="S10341">
        <v>9.9893000000000001</v>
      </c>
      <c r="T10341">
        <v>17.351400000000002</v>
      </c>
      <c r="U10341">
        <v>3.4773999999999998</v>
      </c>
      <c r="V10341">
        <v>20.83</v>
      </c>
    </row>
    <row r="10342" spans="1:22">
      <c r="A10342" t="s">
        <v>1490</v>
      </c>
      <c r="B10342" t="s">
        <v>1489</v>
      </c>
      <c r="J10342">
        <v>4</v>
      </c>
      <c r="K10342">
        <f t="shared" si="10"/>
        <v>74</v>
      </c>
      <c r="L10342">
        <f t="shared" si="11"/>
        <v>76</v>
      </c>
      <c r="M10342">
        <v>75</v>
      </c>
      <c r="N10342">
        <v>2</v>
      </c>
      <c r="O10342">
        <v>0.67500000000000004</v>
      </c>
      <c r="Q10342">
        <v>35.423999999999999</v>
      </c>
      <c r="R10342">
        <v>1.9049</v>
      </c>
      <c r="S10342">
        <v>10.1645</v>
      </c>
      <c r="T10342">
        <v>13.722099999999999</v>
      </c>
      <c r="U10342">
        <v>2.5716000000000001</v>
      </c>
      <c r="V10342">
        <v>16.29</v>
      </c>
    </row>
    <row r="10343" spans="1:22">
      <c r="A10343" t="s">
        <v>1490</v>
      </c>
      <c r="B10343" t="s">
        <v>1489</v>
      </c>
      <c r="J10343">
        <v>4</v>
      </c>
      <c r="K10343">
        <f t="shared" si="10"/>
        <v>76</v>
      </c>
      <c r="L10343">
        <f t="shared" si="11"/>
        <v>78</v>
      </c>
      <c r="M10343">
        <v>77</v>
      </c>
      <c r="N10343">
        <v>2</v>
      </c>
      <c r="O10343">
        <v>0.80720000000000003</v>
      </c>
      <c r="Q10343">
        <v>37.826000000000001</v>
      </c>
      <c r="R10343">
        <v>1.7446999999999999</v>
      </c>
      <c r="S10343">
        <v>10.2681</v>
      </c>
      <c r="T10343">
        <v>16.5762</v>
      </c>
      <c r="U10343">
        <v>2.8165</v>
      </c>
      <c r="V10343">
        <v>19.39</v>
      </c>
    </row>
    <row r="10344" spans="1:22">
      <c r="A10344" t="s">
        <v>1490</v>
      </c>
      <c r="B10344" t="s">
        <v>1489</v>
      </c>
      <c r="J10344">
        <v>4</v>
      </c>
      <c r="K10344">
        <f t="shared" si="10"/>
        <v>78</v>
      </c>
      <c r="L10344">
        <f t="shared" si="11"/>
        <v>80</v>
      </c>
      <c r="M10344">
        <v>79</v>
      </c>
      <c r="N10344">
        <v>2</v>
      </c>
      <c r="O10344">
        <v>0.73429999999999995</v>
      </c>
      <c r="Q10344">
        <v>39.884999999999998</v>
      </c>
      <c r="R10344">
        <v>1.8842000000000001</v>
      </c>
      <c r="S10344">
        <v>10.1694</v>
      </c>
      <c r="T10344">
        <v>14.935499999999999</v>
      </c>
      <c r="U10344">
        <v>2.7673000000000001</v>
      </c>
      <c r="V10344">
        <v>17.7</v>
      </c>
    </row>
    <row r="10345" spans="1:22">
      <c r="A10345" t="s">
        <v>1490</v>
      </c>
      <c r="B10345" t="s">
        <v>1489</v>
      </c>
      <c r="J10345">
        <v>4</v>
      </c>
      <c r="K10345">
        <f t="shared" si="10"/>
        <v>80</v>
      </c>
      <c r="L10345">
        <f t="shared" si="11"/>
        <v>82</v>
      </c>
      <c r="M10345">
        <v>81</v>
      </c>
      <c r="N10345">
        <v>2</v>
      </c>
      <c r="O10345">
        <v>0.84</v>
      </c>
      <c r="Q10345">
        <v>50.536000000000001</v>
      </c>
      <c r="R10345">
        <v>2.0960999999999999</v>
      </c>
      <c r="S10345">
        <v>10.0436</v>
      </c>
      <c r="T10345">
        <v>16.873200000000001</v>
      </c>
      <c r="U10345">
        <v>3.5213999999999999</v>
      </c>
      <c r="V10345">
        <v>20.39</v>
      </c>
    </row>
    <row r="10346" spans="1:22">
      <c r="A10346" t="s">
        <v>1490</v>
      </c>
      <c r="B10346" t="s">
        <v>1489</v>
      </c>
      <c r="J10346">
        <v>4</v>
      </c>
      <c r="K10346">
        <f t="shared" si="10"/>
        <v>82</v>
      </c>
      <c r="L10346">
        <f t="shared" si="11"/>
        <v>84</v>
      </c>
      <c r="M10346">
        <v>83</v>
      </c>
      <c r="N10346">
        <v>2</v>
      </c>
      <c r="O10346">
        <v>0.67320000000000002</v>
      </c>
      <c r="Q10346">
        <v>38.878</v>
      </c>
      <c r="R10346">
        <v>2.0104000000000002</v>
      </c>
      <c r="S10346">
        <v>10.0528</v>
      </c>
      <c r="T10346">
        <v>13.5345</v>
      </c>
      <c r="U10346">
        <v>2.7065999999999999</v>
      </c>
      <c r="V10346">
        <v>16.239999999999998</v>
      </c>
    </row>
    <row r="10347" spans="1:22">
      <c r="A10347" t="s">
        <v>1490</v>
      </c>
      <c r="B10347" t="s">
        <v>1489</v>
      </c>
      <c r="J10347">
        <v>4</v>
      </c>
      <c r="K10347">
        <f t="shared" si="10"/>
        <v>84</v>
      </c>
      <c r="L10347">
        <f t="shared" si="11"/>
        <v>86</v>
      </c>
      <c r="M10347">
        <v>85</v>
      </c>
      <c r="N10347">
        <v>2</v>
      </c>
      <c r="O10347">
        <v>0.68179999999999996</v>
      </c>
      <c r="Q10347">
        <v>33.878</v>
      </c>
      <c r="R10347">
        <v>1.8326</v>
      </c>
      <c r="S10347">
        <v>10.105600000000001</v>
      </c>
      <c r="T10347">
        <v>13.7807</v>
      </c>
      <c r="U10347">
        <v>2.4990999999999999</v>
      </c>
      <c r="V10347">
        <v>16.28</v>
      </c>
    </row>
    <row r="10348" spans="1:22">
      <c r="A10348" t="s">
        <v>1490</v>
      </c>
      <c r="B10348" t="s">
        <v>1489</v>
      </c>
      <c r="J10348">
        <v>4</v>
      </c>
      <c r="K10348">
        <f t="shared" si="10"/>
        <v>86</v>
      </c>
      <c r="L10348">
        <f t="shared" si="11"/>
        <v>88</v>
      </c>
      <c r="M10348">
        <v>87</v>
      </c>
      <c r="N10348">
        <v>2</v>
      </c>
      <c r="O10348">
        <v>0.75280000000000002</v>
      </c>
      <c r="Q10348">
        <v>38.427</v>
      </c>
      <c r="R10348">
        <v>1.8505</v>
      </c>
      <c r="S10348">
        <v>10.180400000000001</v>
      </c>
      <c r="T10348">
        <v>15.3283</v>
      </c>
      <c r="U10348">
        <v>2.7863000000000002</v>
      </c>
      <c r="V10348">
        <v>18.11</v>
      </c>
    </row>
    <row r="10349" spans="1:22">
      <c r="A10349" t="s">
        <v>1490</v>
      </c>
      <c r="B10349" t="s">
        <v>1489</v>
      </c>
      <c r="J10349">
        <v>4</v>
      </c>
      <c r="K10349">
        <f t="shared" si="10"/>
        <v>88</v>
      </c>
      <c r="L10349">
        <f t="shared" si="11"/>
        <v>90</v>
      </c>
      <c r="M10349">
        <v>89</v>
      </c>
      <c r="N10349">
        <v>2</v>
      </c>
      <c r="O10349">
        <v>0.88249999999999995</v>
      </c>
      <c r="Q10349">
        <v>46.542000000000002</v>
      </c>
      <c r="R10349">
        <v>1.879</v>
      </c>
      <c r="S10349">
        <v>10.1295</v>
      </c>
      <c r="T10349">
        <v>17.878599999999999</v>
      </c>
      <c r="U10349">
        <v>3.3165</v>
      </c>
      <c r="V10349">
        <v>21.2</v>
      </c>
    </row>
    <row r="10350" spans="1:22">
      <c r="A10350" t="s">
        <v>1490</v>
      </c>
      <c r="B10350" t="s">
        <v>1489</v>
      </c>
      <c r="J10350">
        <v>4</v>
      </c>
      <c r="K10350">
        <f t="shared" si="10"/>
        <v>90</v>
      </c>
      <c r="L10350">
        <f t="shared" si="11"/>
        <v>92</v>
      </c>
      <c r="M10350">
        <v>91</v>
      </c>
      <c r="N10350">
        <v>2</v>
      </c>
      <c r="O10350">
        <v>0.82430000000000003</v>
      </c>
      <c r="Q10350">
        <v>48.420999999999999</v>
      </c>
      <c r="R10350">
        <v>2.0207000000000002</v>
      </c>
      <c r="S10350">
        <v>10.021100000000001</v>
      </c>
      <c r="T10350">
        <v>16.5215</v>
      </c>
      <c r="U10350">
        <v>3.3315000000000001</v>
      </c>
      <c r="V10350">
        <v>19.850000000000001</v>
      </c>
    </row>
    <row r="10351" spans="1:22">
      <c r="A10351" t="s">
        <v>1490</v>
      </c>
      <c r="B10351" t="s">
        <v>1489</v>
      </c>
      <c r="J10351">
        <v>4</v>
      </c>
      <c r="K10351">
        <f t="shared" si="10"/>
        <v>92</v>
      </c>
      <c r="L10351">
        <f t="shared" si="11"/>
        <v>94</v>
      </c>
      <c r="M10351">
        <v>93</v>
      </c>
      <c r="N10351">
        <v>2</v>
      </c>
      <c r="O10351">
        <v>0.85370000000000001</v>
      </c>
      <c r="Q10351">
        <v>44.131999999999998</v>
      </c>
      <c r="R10351">
        <v>1.8444</v>
      </c>
      <c r="S10351">
        <v>10.082800000000001</v>
      </c>
      <c r="T10351">
        <v>17.2148</v>
      </c>
      <c r="U10351">
        <v>3.149</v>
      </c>
      <c r="V10351">
        <v>20.36</v>
      </c>
    </row>
    <row r="10352" spans="1:22">
      <c r="A10352" t="s">
        <v>1490</v>
      </c>
      <c r="B10352" t="s">
        <v>1489</v>
      </c>
      <c r="J10352">
        <v>4</v>
      </c>
      <c r="K10352">
        <f t="shared" si="10"/>
        <v>94</v>
      </c>
      <c r="L10352">
        <f t="shared" si="11"/>
        <v>96</v>
      </c>
      <c r="M10352">
        <v>95</v>
      </c>
      <c r="N10352">
        <v>2</v>
      </c>
      <c r="O10352">
        <v>0.59799999999999998</v>
      </c>
      <c r="Q10352">
        <v>25.504000000000001</v>
      </c>
      <c r="R10352">
        <v>1.5298</v>
      </c>
      <c r="S10352">
        <v>10.354699999999999</v>
      </c>
      <c r="T10352">
        <v>12.3842</v>
      </c>
      <c r="U10352">
        <v>1.8297000000000001</v>
      </c>
      <c r="V10352">
        <v>14.21</v>
      </c>
    </row>
    <row r="10353" spans="1:22">
      <c r="A10353" t="s">
        <v>1490</v>
      </c>
      <c r="B10353" t="s">
        <v>1489</v>
      </c>
      <c r="J10353">
        <v>4</v>
      </c>
      <c r="K10353">
        <f t="shared" si="10"/>
        <v>96</v>
      </c>
      <c r="L10353">
        <f t="shared" si="11"/>
        <v>98</v>
      </c>
      <c r="M10353">
        <v>97</v>
      </c>
      <c r="N10353">
        <v>2</v>
      </c>
      <c r="O10353">
        <v>0.88319999999999999</v>
      </c>
      <c r="Q10353">
        <v>40.235999999999997</v>
      </c>
      <c r="R10353">
        <v>1.5880000000000001</v>
      </c>
      <c r="S10353">
        <v>10.3194</v>
      </c>
      <c r="T10353">
        <v>18.227499999999999</v>
      </c>
      <c r="U10353">
        <v>2.8048999999999999</v>
      </c>
      <c r="V10353">
        <v>21.03</v>
      </c>
    </row>
    <row r="10354" spans="1:22">
      <c r="A10354" t="s">
        <v>1490</v>
      </c>
      <c r="B10354" t="s">
        <v>1489</v>
      </c>
      <c r="J10354">
        <v>4</v>
      </c>
      <c r="K10354">
        <f t="shared" si="10"/>
        <v>98</v>
      </c>
      <c r="L10354">
        <f t="shared" si="11"/>
        <v>100</v>
      </c>
      <c r="M10354">
        <v>99</v>
      </c>
      <c r="N10354">
        <v>2</v>
      </c>
      <c r="O10354">
        <v>0.86319999999999997</v>
      </c>
      <c r="Q10354">
        <v>43.875999999999998</v>
      </c>
      <c r="R10354">
        <v>1.6827000000000001</v>
      </c>
      <c r="S10354">
        <v>10.2415</v>
      </c>
      <c r="T10354">
        <v>17.680299999999999</v>
      </c>
      <c r="U10354">
        <v>2.9049</v>
      </c>
      <c r="V10354">
        <v>20.59</v>
      </c>
    </row>
    <row r="10355" spans="1:22">
      <c r="A10355" t="s">
        <v>1490</v>
      </c>
      <c r="B10355" t="s">
        <v>1489</v>
      </c>
      <c r="J10355">
        <v>4</v>
      </c>
      <c r="K10355">
        <f t="shared" si="10"/>
        <v>100</v>
      </c>
      <c r="L10355">
        <f t="shared" si="11"/>
        <v>102</v>
      </c>
      <c r="M10355">
        <v>101</v>
      </c>
      <c r="N10355">
        <v>2</v>
      </c>
      <c r="O10355">
        <v>0.8458</v>
      </c>
      <c r="Q10355">
        <v>45.959000000000003</v>
      </c>
      <c r="R10355">
        <v>1.8527</v>
      </c>
      <c r="S10355">
        <v>10.182</v>
      </c>
      <c r="T10355">
        <v>17.224499999999999</v>
      </c>
      <c r="U10355">
        <v>3.1341000000000001</v>
      </c>
      <c r="V10355">
        <v>20.36</v>
      </c>
    </row>
    <row r="10356" spans="1:22">
      <c r="A10356" t="s">
        <v>1490</v>
      </c>
      <c r="B10356" t="s">
        <v>1489</v>
      </c>
      <c r="J10356">
        <v>4</v>
      </c>
      <c r="K10356">
        <f t="shared" si="10"/>
        <v>102</v>
      </c>
      <c r="L10356">
        <f t="shared" si="11"/>
        <v>104</v>
      </c>
      <c r="M10356">
        <v>103</v>
      </c>
      <c r="N10356">
        <v>2</v>
      </c>
      <c r="O10356">
        <v>0.95830000000000004</v>
      </c>
      <c r="Q10356">
        <v>49.564</v>
      </c>
      <c r="R10356">
        <v>1.7589999999999999</v>
      </c>
      <c r="S10356">
        <v>10.187900000000001</v>
      </c>
      <c r="T10356">
        <v>19.526700000000002</v>
      </c>
      <c r="U10356">
        <v>3.3714</v>
      </c>
      <c r="V10356">
        <v>22.9</v>
      </c>
    </row>
    <row r="10357" spans="1:22">
      <c r="A10357" t="s">
        <v>1490</v>
      </c>
      <c r="B10357" t="s">
        <v>1489</v>
      </c>
      <c r="J10357">
        <v>4</v>
      </c>
      <c r="K10357">
        <f t="shared" si="10"/>
        <v>104</v>
      </c>
      <c r="L10357">
        <f t="shared" si="11"/>
        <v>106</v>
      </c>
      <c r="M10357">
        <v>105</v>
      </c>
      <c r="N10357">
        <v>2</v>
      </c>
      <c r="O10357">
        <v>0.98880000000000001</v>
      </c>
      <c r="Q10357">
        <v>44.445999999999998</v>
      </c>
      <c r="R10357">
        <v>1.6619999999999999</v>
      </c>
      <c r="S10357">
        <v>10.386699999999999</v>
      </c>
      <c r="T10357">
        <v>20.541399999999999</v>
      </c>
      <c r="U10357">
        <v>3.2867999999999999</v>
      </c>
      <c r="V10357">
        <v>23.83</v>
      </c>
    </row>
    <row r="10358" spans="1:22">
      <c r="A10358" t="s">
        <v>1490</v>
      </c>
      <c r="B10358" t="s">
        <v>1489</v>
      </c>
      <c r="J10358">
        <v>4</v>
      </c>
      <c r="K10358">
        <f t="shared" si="10"/>
        <v>106</v>
      </c>
      <c r="L10358">
        <f t="shared" si="11"/>
        <v>108</v>
      </c>
      <c r="M10358">
        <v>107</v>
      </c>
      <c r="N10358">
        <v>2</v>
      </c>
      <c r="O10358">
        <v>0.93169999999999997</v>
      </c>
      <c r="Q10358">
        <v>45.685000000000002</v>
      </c>
      <c r="R10358">
        <v>1.7846</v>
      </c>
      <c r="S10358">
        <v>10.261900000000001</v>
      </c>
      <c r="T10358">
        <v>19.121300000000002</v>
      </c>
      <c r="U10358">
        <v>3.3252999999999999</v>
      </c>
      <c r="V10358">
        <v>22.45</v>
      </c>
    </row>
    <row r="10359" spans="1:22">
      <c r="A10359" t="s">
        <v>1490</v>
      </c>
      <c r="B10359" t="s">
        <v>1489</v>
      </c>
      <c r="J10359">
        <v>4</v>
      </c>
      <c r="K10359">
        <f t="shared" si="10"/>
        <v>108</v>
      </c>
      <c r="L10359">
        <f t="shared" si="11"/>
        <v>110</v>
      </c>
      <c r="M10359">
        <v>109</v>
      </c>
      <c r="N10359">
        <v>2</v>
      </c>
      <c r="O10359">
        <v>0.91169999999999995</v>
      </c>
      <c r="Q10359">
        <v>49.707000000000001</v>
      </c>
      <c r="R10359">
        <v>1.873</v>
      </c>
      <c r="S10359">
        <v>10.196999999999999</v>
      </c>
      <c r="T10359">
        <v>18.592500000000001</v>
      </c>
      <c r="U10359">
        <v>3.4150999999999998</v>
      </c>
      <c r="V10359">
        <v>22.01</v>
      </c>
    </row>
    <row r="10360" spans="1:22">
      <c r="A10360" t="s">
        <v>1490</v>
      </c>
      <c r="B10360" t="s">
        <v>1489</v>
      </c>
      <c r="J10360">
        <v>4</v>
      </c>
      <c r="K10360">
        <f t="shared" si="10"/>
        <v>110</v>
      </c>
      <c r="L10360">
        <f t="shared" si="11"/>
        <v>112</v>
      </c>
      <c r="M10360">
        <v>111</v>
      </c>
      <c r="N10360">
        <v>2</v>
      </c>
      <c r="O10360">
        <v>0.89300000000000002</v>
      </c>
      <c r="Q10360">
        <v>49.795999999999999</v>
      </c>
      <c r="R10360">
        <v>1.9306000000000001</v>
      </c>
      <c r="S10360">
        <v>10.134499999999999</v>
      </c>
      <c r="T10360">
        <v>18.100200000000001</v>
      </c>
      <c r="U10360">
        <v>3.4481000000000002</v>
      </c>
      <c r="V10360">
        <v>21.55</v>
      </c>
    </row>
    <row r="10361" spans="1:22">
      <c r="A10361" t="s">
        <v>1490</v>
      </c>
      <c r="B10361" t="s">
        <v>1489</v>
      </c>
      <c r="J10361">
        <v>4</v>
      </c>
      <c r="K10361">
        <f t="shared" si="10"/>
        <v>112</v>
      </c>
      <c r="L10361">
        <f t="shared" si="11"/>
        <v>114</v>
      </c>
      <c r="M10361">
        <v>113</v>
      </c>
      <c r="N10361">
        <v>2</v>
      </c>
      <c r="O10361">
        <v>0.94569999999999999</v>
      </c>
      <c r="Q10361">
        <v>53.932000000000002</v>
      </c>
      <c r="R10361">
        <v>1.9692000000000001</v>
      </c>
      <c r="S10361">
        <v>10.102499999999999</v>
      </c>
      <c r="T10361">
        <v>19.107199999999999</v>
      </c>
      <c r="U10361">
        <v>3.7244999999999999</v>
      </c>
      <c r="V10361">
        <v>22.83</v>
      </c>
    </row>
    <row r="10362" spans="1:22">
      <c r="A10362" t="s">
        <v>1490</v>
      </c>
      <c r="B10362" t="s">
        <v>1489</v>
      </c>
      <c r="J10362">
        <v>4</v>
      </c>
      <c r="K10362">
        <f t="shared" si="10"/>
        <v>114</v>
      </c>
      <c r="L10362">
        <f t="shared" si="11"/>
        <v>116</v>
      </c>
      <c r="M10362">
        <v>115</v>
      </c>
      <c r="N10362">
        <v>2</v>
      </c>
      <c r="O10362">
        <v>0.82830000000000004</v>
      </c>
      <c r="Q10362">
        <v>47.625999999999998</v>
      </c>
      <c r="R10362">
        <v>1.9744999999999999</v>
      </c>
      <c r="S10362">
        <v>10.1183</v>
      </c>
      <c r="T10362">
        <v>16.762599999999999</v>
      </c>
      <c r="U10362">
        <v>3.2711000000000001</v>
      </c>
      <c r="V10362">
        <v>20.03</v>
      </c>
    </row>
    <row r="10363" spans="1:22">
      <c r="A10363" t="s">
        <v>1490</v>
      </c>
      <c r="B10363" t="s">
        <v>1489</v>
      </c>
      <c r="J10363">
        <v>4</v>
      </c>
      <c r="K10363">
        <f t="shared" si="10"/>
        <v>116</v>
      </c>
      <c r="L10363">
        <f t="shared" si="11"/>
        <v>118</v>
      </c>
      <c r="M10363">
        <v>117</v>
      </c>
      <c r="N10363">
        <v>2</v>
      </c>
      <c r="O10363">
        <v>1.024</v>
      </c>
      <c r="Q10363">
        <v>60.768000000000001</v>
      </c>
      <c r="R10363">
        <v>2.016</v>
      </c>
      <c r="S10363">
        <v>10.0928</v>
      </c>
      <c r="T10363">
        <v>20.67</v>
      </c>
      <c r="U10363">
        <v>4.1288</v>
      </c>
      <c r="V10363">
        <v>24.8</v>
      </c>
    </row>
    <row r="10364" spans="1:22">
      <c r="A10364" t="s">
        <v>1490</v>
      </c>
      <c r="B10364" t="s">
        <v>1489</v>
      </c>
      <c r="J10364">
        <v>4</v>
      </c>
      <c r="K10364">
        <f t="shared" si="10"/>
        <v>118</v>
      </c>
      <c r="L10364">
        <f t="shared" si="11"/>
        <v>120</v>
      </c>
      <c r="M10364">
        <v>119</v>
      </c>
      <c r="N10364">
        <v>2</v>
      </c>
      <c r="O10364">
        <v>0.93369999999999997</v>
      </c>
      <c r="Q10364">
        <v>55.597999999999999</v>
      </c>
      <c r="R10364">
        <v>2.0758000000000001</v>
      </c>
      <c r="S10364">
        <v>10.0421</v>
      </c>
      <c r="T10364">
        <v>18.751999999999999</v>
      </c>
      <c r="U10364">
        <v>3.8761999999999999</v>
      </c>
      <c r="V10364">
        <v>22.63</v>
      </c>
    </row>
    <row r="10365" spans="1:22">
      <c r="A10365" t="s">
        <v>1490</v>
      </c>
      <c r="B10365" t="s">
        <v>1489</v>
      </c>
      <c r="J10365">
        <v>4</v>
      </c>
      <c r="K10365">
        <f t="shared" si="10"/>
        <v>120</v>
      </c>
      <c r="L10365">
        <f t="shared" si="11"/>
        <v>122</v>
      </c>
      <c r="M10365">
        <v>121</v>
      </c>
      <c r="N10365">
        <v>2</v>
      </c>
      <c r="O10365">
        <v>0.90680000000000005</v>
      </c>
      <c r="Q10365">
        <v>55.110999999999997</v>
      </c>
      <c r="R10365">
        <v>2.1002999999999998</v>
      </c>
      <c r="S10365">
        <v>9.9834999999999994</v>
      </c>
      <c r="T10365">
        <v>18.1068</v>
      </c>
      <c r="U10365">
        <v>3.8092999999999999</v>
      </c>
      <c r="V10365">
        <v>21.92</v>
      </c>
    </row>
    <row r="10366" spans="1:22">
      <c r="A10366" t="s">
        <v>1490</v>
      </c>
      <c r="B10366" t="s">
        <v>1489</v>
      </c>
      <c r="J10366">
        <v>4</v>
      </c>
      <c r="K10366">
        <f t="shared" si="10"/>
        <v>122</v>
      </c>
      <c r="L10366">
        <f t="shared" si="11"/>
        <v>124</v>
      </c>
      <c r="M10366">
        <v>123</v>
      </c>
      <c r="N10366">
        <v>2</v>
      </c>
      <c r="O10366">
        <v>0.95579999999999998</v>
      </c>
      <c r="Q10366">
        <v>59.088000000000001</v>
      </c>
      <c r="R10366">
        <v>2.1111</v>
      </c>
      <c r="S10366">
        <v>10.0085</v>
      </c>
      <c r="T10366">
        <v>19.132999999999999</v>
      </c>
      <c r="U10366">
        <v>4.0357000000000003</v>
      </c>
      <c r="V10366">
        <v>23.17</v>
      </c>
    </row>
    <row r="10367" spans="1:22">
      <c r="A10367" t="s">
        <v>1490</v>
      </c>
      <c r="B10367" t="s">
        <v>1489</v>
      </c>
      <c r="J10367">
        <v>4</v>
      </c>
      <c r="K10367">
        <f t="shared" si="10"/>
        <v>124</v>
      </c>
      <c r="L10367">
        <f t="shared" si="11"/>
        <v>126</v>
      </c>
      <c r="M10367">
        <v>125</v>
      </c>
      <c r="N10367">
        <v>2</v>
      </c>
      <c r="O10367">
        <v>0.83779999999999999</v>
      </c>
      <c r="Q10367">
        <v>51.914999999999999</v>
      </c>
      <c r="R10367">
        <v>2.2334999999999998</v>
      </c>
      <c r="S10367">
        <v>9.9506999999999994</v>
      </c>
      <c r="T10367">
        <v>16.673999999999999</v>
      </c>
      <c r="U10367">
        <v>3.7425999999999999</v>
      </c>
      <c r="V10367">
        <v>20.420000000000002</v>
      </c>
    </row>
    <row r="10368" spans="1:22">
      <c r="A10368" t="s">
        <v>1490</v>
      </c>
      <c r="B10368" t="s">
        <v>1489</v>
      </c>
      <c r="J10368">
        <v>4</v>
      </c>
      <c r="K10368">
        <f t="shared" si="10"/>
        <v>126</v>
      </c>
      <c r="L10368">
        <f t="shared" si="11"/>
        <v>128</v>
      </c>
      <c r="M10368">
        <v>127</v>
      </c>
      <c r="N10368">
        <v>2</v>
      </c>
      <c r="O10368">
        <v>0.88180000000000003</v>
      </c>
      <c r="Q10368">
        <v>54.387999999999998</v>
      </c>
      <c r="R10368">
        <v>2.2147999999999999</v>
      </c>
      <c r="S10368">
        <v>9.9865999999999993</v>
      </c>
      <c r="T10368">
        <v>17.613</v>
      </c>
      <c r="U10368">
        <v>3.9062000000000001</v>
      </c>
      <c r="V10368">
        <v>21.52</v>
      </c>
    </row>
    <row r="10369" spans="1:22">
      <c r="A10369" t="s">
        <v>1490</v>
      </c>
      <c r="B10369" t="s">
        <v>1489</v>
      </c>
      <c r="J10369">
        <v>4</v>
      </c>
      <c r="K10369">
        <f t="shared" si="10"/>
        <v>128</v>
      </c>
      <c r="L10369">
        <f t="shared" si="11"/>
        <v>130</v>
      </c>
      <c r="M10369">
        <v>129</v>
      </c>
      <c r="N10369">
        <v>2</v>
      </c>
      <c r="O10369">
        <v>0.98899999999999999</v>
      </c>
      <c r="Q10369">
        <v>61.213999999999999</v>
      </c>
      <c r="R10369">
        <v>2.2021999999999999</v>
      </c>
      <c r="S10369">
        <v>9.9832999999999998</v>
      </c>
      <c r="T10369">
        <v>19.747</v>
      </c>
      <c r="U10369">
        <v>4.3559999999999999</v>
      </c>
      <c r="V10369">
        <v>24.1</v>
      </c>
    </row>
    <row r="10370" spans="1:22">
      <c r="A10370" t="s">
        <v>1490</v>
      </c>
      <c r="B10370" t="s">
        <v>1489</v>
      </c>
      <c r="J10370">
        <v>4</v>
      </c>
      <c r="K10370">
        <f t="shared" si="10"/>
        <v>130</v>
      </c>
      <c r="L10370">
        <f t="shared" si="11"/>
        <v>132</v>
      </c>
      <c r="M10370">
        <v>131</v>
      </c>
      <c r="N10370">
        <v>2</v>
      </c>
      <c r="O10370">
        <v>0.9173</v>
      </c>
      <c r="Q10370">
        <v>56.076000000000001</v>
      </c>
      <c r="R10370">
        <v>2.1901999999999999</v>
      </c>
      <c r="S10370">
        <v>9.9563000000000006</v>
      </c>
      <c r="T10370">
        <v>18.266400000000001</v>
      </c>
      <c r="U10370">
        <v>4.0183</v>
      </c>
      <c r="V10370">
        <v>22.28</v>
      </c>
    </row>
    <row r="10371" spans="1:22">
      <c r="A10371" t="s">
        <v>1490</v>
      </c>
      <c r="B10371" t="s">
        <v>1489</v>
      </c>
      <c r="J10371">
        <v>4</v>
      </c>
      <c r="K10371">
        <f t="shared" si="10"/>
        <v>132</v>
      </c>
      <c r="L10371">
        <f t="shared" si="11"/>
        <v>134</v>
      </c>
      <c r="M10371">
        <v>133</v>
      </c>
      <c r="N10371">
        <v>2</v>
      </c>
      <c r="O10371">
        <v>0.95530000000000004</v>
      </c>
      <c r="Q10371">
        <v>53.595999999999997</v>
      </c>
      <c r="R10371">
        <v>1.9910000000000001</v>
      </c>
      <c r="S10371">
        <v>10.1143</v>
      </c>
      <c r="T10371">
        <v>19.325099999999999</v>
      </c>
      <c r="U10371">
        <v>3.8041999999999998</v>
      </c>
      <c r="V10371">
        <v>23.13</v>
      </c>
    </row>
    <row r="10372" spans="1:22">
      <c r="A10372" t="s">
        <v>1490</v>
      </c>
      <c r="B10372" t="s">
        <v>1489</v>
      </c>
      <c r="J10372">
        <v>4</v>
      </c>
      <c r="K10372">
        <f t="shared" si="10"/>
        <v>134</v>
      </c>
      <c r="L10372">
        <f t="shared" si="11"/>
        <v>136</v>
      </c>
      <c r="M10372">
        <v>135</v>
      </c>
      <c r="N10372">
        <v>2</v>
      </c>
      <c r="O10372">
        <v>1.018</v>
      </c>
      <c r="Q10372">
        <v>54.948</v>
      </c>
      <c r="R10372">
        <v>1.9564999999999999</v>
      </c>
      <c r="S10372">
        <v>10.1433</v>
      </c>
      <c r="T10372">
        <v>20.651700000000002</v>
      </c>
      <c r="U10372">
        <v>3.9834000000000001</v>
      </c>
      <c r="V10372">
        <v>24.64</v>
      </c>
    </row>
    <row r="10373" spans="1:22">
      <c r="A10373" t="s">
        <v>1490</v>
      </c>
      <c r="B10373" t="s">
        <v>1489</v>
      </c>
      <c r="J10373">
        <v>4</v>
      </c>
      <c r="K10373">
        <f t="shared" si="10"/>
        <v>136</v>
      </c>
      <c r="L10373">
        <f t="shared" si="11"/>
        <v>138</v>
      </c>
      <c r="M10373">
        <v>137</v>
      </c>
      <c r="N10373">
        <v>2</v>
      </c>
      <c r="O10373">
        <v>0.9587</v>
      </c>
      <c r="Q10373">
        <v>53.594999999999999</v>
      </c>
      <c r="R10373">
        <v>1.9887999999999999</v>
      </c>
      <c r="S10373">
        <v>10.101900000000001</v>
      </c>
      <c r="T10373">
        <v>19.3687</v>
      </c>
      <c r="U10373">
        <v>3.8132000000000001</v>
      </c>
      <c r="V10373">
        <v>23.18</v>
      </c>
    </row>
    <row r="10374" spans="1:22">
      <c r="A10374" t="s">
        <v>1490</v>
      </c>
      <c r="B10374" t="s">
        <v>1489</v>
      </c>
      <c r="J10374">
        <v>4</v>
      </c>
      <c r="K10374">
        <f t="shared" si="10"/>
        <v>138</v>
      </c>
      <c r="L10374">
        <f t="shared" si="11"/>
        <v>140</v>
      </c>
      <c r="M10374">
        <v>139</v>
      </c>
      <c r="N10374">
        <v>2</v>
      </c>
      <c r="O10374">
        <v>0.89580000000000004</v>
      </c>
      <c r="Q10374">
        <v>50.212000000000003</v>
      </c>
      <c r="R10374">
        <v>1.9578</v>
      </c>
      <c r="S10374">
        <v>10.1442</v>
      </c>
      <c r="T10374">
        <v>18.174900000000001</v>
      </c>
      <c r="U10374">
        <v>3.5076999999999998</v>
      </c>
      <c r="V10374">
        <v>21.68</v>
      </c>
    </row>
    <row r="10375" spans="1:22">
      <c r="A10375" t="s">
        <v>1490</v>
      </c>
      <c r="B10375" t="s">
        <v>1489</v>
      </c>
      <c r="J10375">
        <v>4</v>
      </c>
      <c r="K10375">
        <f t="shared" si="10"/>
        <v>140</v>
      </c>
      <c r="L10375">
        <f t="shared" si="11"/>
        <v>142</v>
      </c>
      <c r="M10375">
        <v>141</v>
      </c>
      <c r="N10375">
        <v>2</v>
      </c>
      <c r="O10375">
        <v>1.0585</v>
      </c>
      <c r="Q10375">
        <v>59.170999999999999</v>
      </c>
      <c r="R10375">
        <v>1.9169</v>
      </c>
      <c r="S10375">
        <v>10.148099999999999</v>
      </c>
      <c r="T10375">
        <v>21.483599999999999</v>
      </c>
      <c r="U10375">
        <v>4.0580999999999996</v>
      </c>
      <c r="V10375">
        <v>25.54</v>
      </c>
    </row>
    <row r="10376" spans="1:22">
      <c r="A10376" t="s">
        <v>1490</v>
      </c>
      <c r="B10376" t="s">
        <v>1489</v>
      </c>
      <c r="J10376">
        <v>4</v>
      </c>
      <c r="K10376">
        <f t="shared" si="10"/>
        <v>142</v>
      </c>
      <c r="L10376">
        <f t="shared" si="11"/>
        <v>144</v>
      </c>
      <c r="M10376">
        <v>143</v>
      </c>
      <c r="N10376">
        <v>2</v>
      </c>
      <c r="O10376">
        <v>1.0113000000000001</v>
      </c>
      <c r="Q10376">
        <v>55.713000000000001</v>
      </c>
      <c r="R10376">
        <v>1.9629000000000001</v>
      </c>
      <c r="S10376">
        <v>10.097799999999999</v>
      </c>
      <c r="T10376">
        <v>20.424499999999998</v>
      </c>
      <c r="U10376">
        <v>3.9702999999999999</v>
      </c>
      <c r="V10376">
        <v>24.39</v>
      </c>
    </row>
    <row r="10377" spans="1:22">
      <c r="A10377" t="s">
        <v>1490</v>
      </c>
      <c r="B10377" t="s">
        <v>1489</v>
      </c>
      <c r="J10377">
        <v>4</v>
      </c>
      <c r="K10377">
        <f t="shared" si="10"/>
        <v>144</v>
      </c>
      <c r="L10377">
        <f t="shared" si="11"/>
        <v>146</v>
      </c>
      <c r="M10377">
        <v>145</v>
      </c>
      <c r="N10377">
        <v>2</v>
      </c>
      <c r="O10377">
        <v>0.87119999999999997</v>
      </c>
      <c r="Q10377">
        <v>48.55</v>
      </c>
      <c r="R10377">
        <v>1.9569000000000001</v>
      </c>
      <c r="S10377">
        <v>10.0692</v>
      </c>
      <c r="T10377">
        <v>17.543900000000001</v>
      </c>
      <c r="U10377">
        <v>3.4096000000000002</v>
      </c>
      <c r="V10377">
        <v>20.95</v>
      </c>
    </row>
    <row r="10378" spans="1:22">
      <c r="A10378" t="s">
        <v>1490</v>
      </c>
      <c r="B10378" t="s">
        <v>1489</v>
      </c>
      <c r="J10378">
        <v>4</v>
      </c>
      <c r="K10378">
        <f t="shared" si="10"/>
        <v>146</v>
      </c>
      <c r="L10378">
        <f t="shared" si="11"/>
        <v>148</v>
      </c>
      <c r="M10378">
        <v>147</v>
      </c>
      <c r="N10378">
        <v>2</v>
      </c>
      <c r="O10378">
        <v>1.0103</v>
      </c>
      <c r="Q10378">
        <v>58.534999999999997</v>
      </c>
      <c r="R10378">
        <v>1.9897</v>
      </c>
      <c r="S10378">
        <v>10.0594</v>
      </c>
      <c r="T10378">
        <v>20.326599999999999</v>
      </c>
      <c r="U10378">
        <v>4.0205000000000002</v>
      </c>
      <c r="V10378">
        <v>24.35</v>
      </c>
    </row>
    <row r="10379" spans="1:22">
      <c r="A10379" t="s">
        <v>1490</v>
      </c>
      <c r="B10379" t="s">
        <v>1489</v>
      </c>
      <c r="J10379">
        <v>4</v>
      </c>
      <c r="K10379">
        <f t="shared" si="10"/>
        <v>148</v>
      </c>
      <c r="L10379">
        <f t="shared" si="11"/>
        <v>150</v>
      </c>
      <c r="M10379">
        <v>149</v>
      </c>
      <c r="N10379">
        <v>2</v>
      </c>
      <c r="O10379">
        <v>0.875</v>
      </c>
      <c r="Q10379">
        <v>48.896000000000001</v>
      </c>
      <c r="R10379">
        <v>1.9524999999999999</v>
      </c>
      <c r="S10379">
        <v>10.057700000000001</v>
      </c>
      <c r="T10379">
        <v>17.600999999999999</v>
      </c>
      <c r="U10379">
        <v>3.4169</v>
      </c>
      <c r="V10379">
        <v>21.02</v>
      </c>
    </row>
    <row r="10380" spans="1:22">
      <c r="A10380" t="s">
        <v>1490</v>
      </c>
      <c r="B10380" t="s">
        <v>1489</v>
      </c>
      <c r="J10380">
        <v>4</v>
      </c>
      <c r="K10380">
        <f t="shared" si="10"/>
        <v>150</v>
      </c>
      <c r="L10380">
        <f t="shared" si="11"/>
        <v>152</v>
      </c>
      <c r="M10380">
        <v>151</v>
      </c>
      <c r="N10380">
        <v>2</v>
      </c>
      <c r="O10380">
        <v>1.0117</v>
      </c>
      <c r="Q10380">
        <v>59.149000000000001</v>
      </c>
      <c r="R10380">
        <v>1.9959</v>
      </c>
      <c r="S10380">
        <v>10.0151</v>
      </c>
      <c r="T10380">
        <v>20.2639</v>
      </c>
      <c r="U10380">
        <v>4.0384000000000002</v>
      </c>
      <c r="V10380">
        <v>24.3</v>
      </c>
    </row>
    <row r="10381" spans="1:22">
      <c r="A10381" t="s">
        <v>1490</v>
      </c>
      <c r="B10381" t="s">
        <v>1489</v>
      </c>
      <c r="J10381">
        <v>4</v>
      </c>
      <c r="K10381">
        <f t="shared" si="10"/>
        <v>152</v>
      </c>
      <c r="L10381">
        <f t="shared" si="11"/>
        <v>154</v>
      </c>
      <c r="M10381">
        <v>153</v>
      </c>
      <c r="N10381">
        <v>2</v>
      </c>
      <c r="O10381">
        <v>0.874</v>
      </c>
      <c r="Q10381">
        <v>50.15</v>
      </c>
      <c r="R10381">
        <v>2.0291999999999999</v>
      </c>
      <c r="S10381">
        <v>10.0153</v>
      </c>
      <c r="T10381">
        <v>17.506799999999998</v>
      </c>
      <c r="U10381">
        <v>3.5470999999999999</v>
      </c>
      <c r="V10381">
        <v>21.05</v>
      </c>
    </row>
    <row r="10382" spans="1:22">
      <c r="A10382" t="s">
        <v>1490</v>
      </c>
      <c r="B10382" t="s">
        <v>1489</v>
      </c>
      <c r="J10382">
        <v>4</v>
      </c>
      <c r="K10382">
        <f t="shared" si="10"/>
        <v>154</v>
      </c>
      <c r="L10382">
        <f t="shared" si="11"/>
        <v>156</v>
      </c>
      <c r="M10382">
        <v>155</v>
      </c>
      <c r="N10382">
        <v>2</v>
      </c>
      <c r="O10382">
        <v>0.83689999999999998</v>
      </c>
      <c r="Q10382">
        <v>43.680999999999997</v>
      </c>
      <c r="R10382">
        <v>1.9213</v>
      </c>
      <c r="S10382">
        <v>10.101699999999999</v>
      </c>
      <c r="T10382">
        <v>16.908999999999999</v>
      </c>
      <c r="U10382">
        <v>3.2159</v>
      </c>
      <c r="V10382">
        <v>20.12</v>
      </c>
    </row>
    <row r="10383" spans="1:22">
      <c r="A10383" t="s">
        <v>1490</v>
      </c>
      <c r="B10383" t="s">
        <v>1489</v>
      </c>
      <c r="J10383">
        <v>4</v>
      </c>
      <c r="K10383">
        <f t="shared" si="10"/>
        <v>156</v>
      </c>
      <c r="L10383">
        <f t="shared" si="11"/>
        <v>158</v>
      </c>
      <c r="M10383">
        <v>157</v>
      </c>
      <c r="N10383">
        <v>2</v>
      </c>
      <c r="O10383">
        <v>0.94579999999999997</v>
      </c>
      <c r="Q10383">
        <v>51.283000000000001</v>
      </c>
      <c r="R10383">
        <v>1.9518</v>
      </c>
      <c r="S10383">
        <v>10.1227</v>
      </c>
      <c r="T10383">
        <v>19.148800000000001</v>
      </c>
      <c r="U10383">
        <v>3.6922000000000001</v>
      </c>
      <c r="V10383">
        <v>22.84</v>
      </c>
    </row>
    <row r="10384" spans="1:22">
      <c r="A10384" t="s">
        <v>1490</v>
      </c>
      <c r="B10384" t="s">
        <v>1489</v>
      </c>
      <c r="J10384">
        <v>4</v>
      </c>
      <c r="K10384">
        <f t="shared" si="10"/>
        <v>158</v>
      </c>
      <c r="L10384">
        <f t="shared" si="11"/>
        <v>160</v>
      </c>
      <c r="M10384">
        <v>159</v>
      </c>
      <c r="N10384">
        <v>2</v>
      </c>
      <c r="O10384">
        <v>0.92049999999999998</v>
      </c>
      <c r="Q10384">
        <v>47.552</v>
      </c>
      <c r="R10384">
        <v>1.9839</v>
      </c>
      <c r="S10384">
        <v>10.082700000000001</v>
      </c>
      <c r="T10384">
        <v>18.562200000000001</v>
      </c>
      <c r="U10384">
        <v>3.6522999999999999</v>
      </c>
      <c r="V10384">
        <v>22.21</v>
      </c>
    </row>
    <row r="10385" spans="1:26">
      <c r="A10385" t="s">
        <v>1490</v>
      </c>
      <c r="B10385" t="s">
        <v>1489</v>
      </c>
      <c r="J10385">
        <v>4</v>
      </c>
      <c r="K10385">
        <f t="shared" si="10"/>
        <v>160</v>
      </c>
      <c r="L10385">
        <f t="shared" si="11"/>
        <v>162</v>
      </c>
      <c r="M10385">
        <v>161</v>
      </c>
      <c r="N10385">
        <v>2</v>
      </c>
      <c r="O10385">
        <v>0.84419999999999995</v>
      </c>
      <c r="Q10385">
        <v>45.345999999999997</v>
      </c>
      <c r="R10385">
        <v>2.0537000000000001</v>
      </c>
      <c r="S10385">
        <v>10.055899999999999</v>
      </c>
      <c r="T10385">
        <v>16.977599999999999</v>
      </c>
      <c r="U10385">
        <v>3.4672999999999998</v>
      </c>
      <c r="V10385">
        <v>20.440000000000001</v>
      </c>
    </row>
    <row r="10386" spans="1:26">
      <c r="A10386" t="s">
        <v>1490</v>
      </c>
      <c r="B10386" t="s">
        <v>1489</v>
      </c>
      <c r="J10386">
        <v>4</v>
      </c>
      <c r="K10386">
        <f t="shared" si="10"/>
        <v>162</v>
      </c>
      <c r="L10386">
        <f t="shared" si="11"/>
        <v>164</v>
      </c>
      <c r="M10386">
        <v>163</v>
      </c>
      <c r="N10386">
        <v>2</v>
      </c>
      <c r="O10386">
        <v>0.95979999999999999</v>
      </c>
      <c r="Q10386">
        <v>43.817999999999998</v>
      </c>
      <c r="R10386">
        <v>1.8777999999999999</v>
      </c>
      <c r="S10386">
        <v>10.2399</v>
      </c>
      <c r="T10386">
        <v>19.657299999999999</v>
      </c>
      <c r="U10386">
        <v>3.6046999999999998</v>
      </c>
      <c r="V10386">
        <v>23.26</v>
      </c>
    </row>
    <row r="10387" spans="1:26">
      <c r="A10387" t="s">
        <v>1490</v>
      </c>
      <c r="B10387" t="s">
        <v>1489</v>
      </c>
      <c r="J10387">
        <v>4</v>
      </c>
      <c r="K10387">
        <f t="shared" si="10"/>
        <v>164</v>
      </c>
      <c r="L10387">
        <f t="shared" si="11"/>
        <v>166</v>
      </c>
      <c r="M10387">
        <v>165</v>
      </c>
      <c r="N10387">
        <v>2</v>
      </c>
      <c r="O10387">
        <v>0.8216</v>
      </c>
      <c r="Q10387">
        <v>41.188000000000002</v>
      </c>
      <c r="R10387">
        <v>1.9702999999999999</v>
      </c>
      <c r="S10387">
        <v>10.2027</v>
      </c>
      <c r="T10387">
        <v>16.765499999999999</v>
      </c>
      <c r="U10387">
        <v>3.2376999999999998</v>
      </c>
      <c r="V10387">
        <v>20</v>
      </c>
    </row>
    <row r="10388" spans="1:26">
      <c r="A10388" t="s">
        <v>1490</v>
      </c>
      <c r="B10388" t="s">
        <v>1489</v>
      </c>
      <c r="J10388">
        <v>4</v>
      </c>
      <c r="K10388">
        <f t="shared" si="10"/>
        <v>166</v>
      </c>
      <c r="L10388">
        <f t="shared" si="11"/>
        <v>168</v>
      </c>
      <c r="M10388">
        <v>167</v>
      </c>
      <c r="N10388">
        <v>2</v>
      </c>
      <c r="O10388">
        <v>0.94550000000000001</v>
      </c>
      <c r="Q10388">
        <v>45.639000000000003</v>
      </c>
      <c r="R10388">
        <v>1.8421000000000001</v>
      </c>
      <c r="S10388">
        <v>10.251099999999999</v>
      </c>
      <c r="T10388">
        <v>19.3855</v>
      </c>
      <c r="U10388">
        <v>3.4836</v>
      </c>
      <c r="V10388">
        <v>22.87</v>
      </c>
    </row>
    <row r="10389" spans="1:26">
      <c r="A10389" t="s">
        <v>1490</v>
      </c>
      <c r="B10389" t="s">
        <v>1489</v>
      </c>
      <c r="J10389">
        <v>4</v>
      </c>
      <c r="K10389">
        <f t="shared" si="10"/>
        <v>168</v>
      </c>
      <c r="L10389">
        <f t="shared" si="11"/>
        <v>170</v>
      </c>
      <c r="M10389">
        <v>169</v>
      </c>
      <c r="N10389">
        <v>2</v>
      </c>
      <c r="O10389">
        <v>1.2068000000000001</v>
      </c>
      <c r="Q10389">
        <v>50.889000000000003</v>
      </c>
      <c r="R10389">
        <v>1.5909</v>
      </c>
      <c r="S10389">
        <v>10.4549</v>
      </c>
      <c r="T10389">
        <v>25.2346</v>
      </c>
      <c r="U10389">
        <v>3.84</v>
      </c>
      <c r="V10389">
        <v>29.07</v>
      </c>
    </row>
    <row r="10390" spans="1:26">
      <c r="A10390" t="s">
        <v>1490</v>
      </c>
      <c r="B10390" t="s">
        <v>1489</v>
      </c>
      <c r="J10390">
        <v>4</v>
      </c>
      <c r="K10390">
        <f t="shared" si="10"/>
        <v>170</v>
      </c>
      <c r="L10390">
        <f t="shared" si="11"/>
        <v>172</v>
      </c>
      <c r="M10390">
        <v>171</v>
      </c>
      <c r="N10390">
        <v>2</v>
      </c>
      <c r="O10390">
        <v>0.97760000000000002</v>
      </c>
      <c r="Q10390">
        <v>38.542000000000002</v>
      </c>
      <c r="R10390">
        <v>1.5088999999999999</v>
      </c>
      <c r="S10390">
        <v>10.3978</v>
      </c>
      <c r="T10390">
        <v>20.3292</v>
      </c>
      <c r="U10390">
        <v>2.9500999999999999</v>
      </c>
      <c r="V10390">
        <v>23.28</v>
      </c>
    </row>
    <row r="10391" spans="1:26">
      <c r="A10391" t="s">
        <v>1490</v>
      </c>
      <c r="B10391" t="s">
        <v>1489</v>
      </c>
      <c r="K10391">
        <f t="shared" si="10"/>
        <v>0</v>
      </c>
      <c r="L10391">
        <f t="shared" si="11"/>
        <v>0</v>
      </c>
      <c r="T10391">
        <v>1393.8752999999999</v>
      </c>
      <c r="U10391">
        <v>290.02699999999999</v>
      </c>
      <c r="V10391">
        <v>1683.9</v>
      </c>
    </row>
    <row r="10392" spans="1:26">
      <c r="A10392" t="s">
        <v>1490</v>
      </c>
      <c r="B10392" t="s">
        <v>1489</v>
      </c>
      <c r="C10392" t="s">
        <v>2031</v>
      </c>
      <c r="E10392" t="s">
        <v>491</v>
      </c>
      <c r="G10392">
        <v>24.941199999999998</v>
      </c>
      <c r="H10392">
        <v>-80.864199999999997</v>
      </c>
      <c r="I10392" t="s">
        <v>146</v>
      </c>
      <c r="J10392">
        <v>5</v>
      </c>
      <c r="K10392">
        <f t="shared" si="10"/>
        <v>0</v>
      </c>
      <c r="L10392">
        <f t="shared" si="11"/>
        <v>2</v>
      </c>
      <c r="M10392">
        <v>1</v>
      </c>
      <c r="N10392">
        <v>2</v>
      </c>
      <c r="O10392">
        <v>0.45779999999999998</v>
      </c>
      <c r="Q10392">
        <v>47.082000000000001</v>
      </c>
      <c r="R10392">
        <v>3.5451999999999999</v>
      </c>
      <c r="S10392">
        <v>8.5056999999999992</v>
      </c>
      <c r="T10392">
        <v>7.7884000000000002</v>
      </c>
      <c r="U10392">
        <v>3.2462</v>
      </c>
      <c r="V10392">
        <v>11.03</v>
      </c>
      <c r="W10392">
        <v>0.93769999999999998</v>
      </c>
      <c r="Y10392">
        <v>2.0752999999999999</v>
      </c>
      <c r="Z10392">
        <v>9.7089999999999996</v>
      </c>
    </row>
    <row r="10393" spans="1:26">
      <c r="A10393" t="s">
        <v>1490</v>
      </c>
      <c r="B10393" t="s">
        <v>1489</v>
      </c>
      <c r="J10393">
        <v>5</v>
      </c>
      <c r="K10393">
        <f t="shared" si="10"/>
        <v>2</v>
      </c>
      <c r="L10393">
        <f t="shared" si="11"/>
        <v>4</v>
      </c>
      <c r="M10393">
        <v>3</v>
      </c>
      <c r="N10393">
        <v>2</v>
      </c>
      <c r="O10393">
        <v>0.57630000000000003</v>
      </c>
      <c r="Q10393">
        <v>50.234000000000002</v>
      </c>
      <c r="R10393">
        <v>3.0535999999999999</v>
      </c>
      <c r="S10393">
        <v>8.9703999999999997</v>
      </c>
      <c r="T10393">
        <v>10.3399</v>
      </c>
      <c r="U10393">
        <v>3.5198</v>
      </c>
      <c r="V10393">
        <v>13.86</v>
      </c>
    </row>
    <row r="10394" spans="1:26">
      <c r="A10394" t="s">
        <v>1490</v>
      </c>
      <c r="B10394" t="s">
        <v>1489</v>
      </c>
      <c r="J10394">
        <v>5</v>
      </c>
      <c r="K10394">
        <f t="shared" si="10"/>
        <v>4</v>
      </c>
      <c r="L10394">
        <f t="shared" si="11"/>
        <v>6</v>
      </c>
      <c r="M10394">
        <v>5</v>
      </c>
      <c r="N10394">
        <v>2</v>
      </c>
      <c r="O10394">
        <v>0.57920000000000005</v>
      </c>
      <c r="Q10394">
        <v>58.104999999999997</v>
      </c>
      <c r="R10394">
        <v>3.6078000000000001</v>
      </c>
      <c r="S10394">
        <v>8.7202999999999999</v>
      </c>
      <c r="T10394">
        <v>10.101000000000001</v>
      </c>
      <c r="U10394">
        <v>4.1791</v>
      </c>
      <c r="V10394">
        <v>14.28</v>
      </c>
    </row>
    <row r="10395" spans="1:26">
      <c r="A10395" t="s">
        <v>1490</v>
      </c>
      <c r="B10395" t="s">
        <v>1489</v>
      </c>
      <c r="J10395">
        <v>5</v>
      </c>
      <c r="K10395">
        <f t="shared" si="10"/>
        <v>6</v>
      </c>
      <c r="L10395">
        <f t="shared" si="11"/>
        <v>8</v>
      </c>
      <c r="M10395">
        <v>7</v>
      </c>
      <c r="N10395">
        <v>2</v>
      </c>
      <c r="O10395">
        <v>0.72170000000000001</v>
      </c>
      <c r="Q10395">
        <v>81.722999999999999</v>
      </c>
      <c r="R10395">
        <v>3.9851000000000001</v>
      </c>
      <c r="S10395">
        <v>8.6477000000000004</v>
      </c>
      <c r="T10395">
        <v>12.4815</v>
      </c>
      <c r="U10395">
        <v>5.7519</v>
      </c>
      <c r="V10395">
        <v>18.23</v>
      </c>
    </row>
    <row r="10396" spans="1:26">
      <c r="A10396" t="s">
        <v>1490</v>
      </c>
      <c r="B10396" t="s">
        <v>1489</v>
      </c>
      <c r="J10396">
        <v>5</v>
      </c>
      <c r="K10396">
        <f t="shared" si="10"/>
        <v>8</v>
      </c>
      <c r="L10396">
        <f t="shared" si="11"/>
        <v>10</v>
      </c>
      <c r="M10396">
        <v>9</v>
      </c>
      <c r="N10396">
        <v>2</v>
      </c>
      <c r="O10396">
        <v>0.70520000000000005</v>
      </c>
      <c r="Q10396">
        <v>53.017000000000003</v>
      </c>
      <c r="R10396">
        <v>3.3176000000000001</v>
      </c>
      <c r="S10396">
        <v>9.3550000000000004</v>
      </c>
      <c r="T10396">
        <v>13.1937</v>
      </c>
      <c r="U10396">
        <v>4.6788999999999996</v>
      </c>
      <c r="V10396">
        <v>17.87</v>
      </c>
    </row>
    <row r="10397" spans="1:26">
      <c r="A10397" t="s">
        <v>1490</v>
      </c>
      <c r="B10397" t="s">
        <v>1489</v>
      </c>
      <c r="J10397">
        <v>5</v>
      </c>
      <c r="K10397">
        <f t="shared" si="10"/>
        <v>10</v>
      </c>
      <c r="L10397">
        <f t="shared" si="11"/>
        <v>12</v>
      </c>
      <c r="M10397">
        <v>11</v>
      </c>
      <c r="N10397">
        <v>2</v>
      </c>
      <c r="O10397">
        <v>0.5393</v>
      </c>
      <c r="Q10397">
        <v>56.110999999999997</v>
      </c>
      <c r="R10397">
        <v>3.9954000000000001</v>
      </c>
      <c r="S10397">
        <v>8.4962999999999997</v>
      </c>
      <c r="T10397">
        <v>9.1646999999999998</v>
      </c>
      <c r="U10397">
        <v>4.3097000000000003</v>
      </c>
      <c r="V10397">
        <v>13.47</v>
      </c>
    </row>
    <row r="10398" spans="1:26">
      <c r="A10398" t="s">
        <v>1490</v>
      </c>
      <c r="B10398" t="s">
        <v>1489</v>
      </c>
      <c r="J10398">
        <v>5</v>
      </c>
      <c r="K10398">
        <f t="shared" si="10"/>
        <v>12</v>
      </c>
      <c r="L10398">
        <f t="shared" si="11"/>
        <v>14</v>
      </c>
      <c r="M10398">
        <v>13</v>
      </c>
      <c r="N10398">
        <v>2</v>
      </c>
      <c r="O10398">
        <v>0.62350000000000005</v>
      </c>
      <c r="Q10398">
        <v>62.35</v>
      </c>
      <c r="R10398">
        <v>3.5851999999999999</v>
      </c>
      <c r="S10398">
        <v>8.8559000000000001</v>
      </c>
      <c r="T10398">
        <v>11.0433</v>
      </c>
      <c r="U10398">
        <v>4.4707999999999997</v>
      </c>
      <c r="V10398">
        <v>15.51</v>
      </c>
    </row>
    <row r="10399" spans="1:26">
      <c r="A10399" t="s">
        <v>1490</v>
      </c>
      <c r="B10399" t="s">
        <v>1489</v>
      </c>
      <c r="J10399">
        <v>5</v>
      </c>
      <c r="K10399">
        <f t="shared" si="10"/>
        <v>14</v>
      </c>
      <c r="L10399">
        <f t="shared" si="11"/>
        <v>16</v>
      </c>
      <c r="M10399">
        <v>15</v>
      </c>
      <c r="N10399">
        <v>2</v>
      </c>
      <c r="O10399">
        <v>0.46600000000000003</v>
      </c>
      <c r="Q10399">
        <v>49.658999999999999</v>
      </c>
      <c r="R10399">
        <v>3.6122000000000001</v>
      </c>
      <c r="S10399">
        <v>8.6318000000000001</v>
      </c>
      <c r="T10399">
        <v>8.0448000000000004</v>
      </c>
      <c r="U10399">
        <v>3.3666</v>
      </c>
      <c r="V10399">
        <v>11.41</v>
      </c>
    </row>
    <row r="10400" spans="1:26">
      <c r="A10400" t="s">
        <v>1490</v>
      </c>
      <c r="B10400" t="s">
        <v>1489</v>
      </c>
      <c r="J10400">
        <v>5</v>
      </c>
      <c r="K10400">
        <f t="shared" si="10"/>
        <v>16</v>
      </c>
      <c r="L10400">
        <f t="shared" si="11"/>
        <v>18</v>
      </c>
      <c r="M10400">
        <v>17</v>
      </c>
      <c r="N10400">
        <v>2</v>
      </c>
      <c r="O10400">
        <v>0.5383</v>
      </c>
      <c r="Q10400">
        <v>53.317999999999998</v>
      </c>
      <c r="R10400">
        <v>3.4129</v>
      </c>
      <c r="S10400">
        <v>8.7593999999999994</v>
      </c>
      <c r="T10400">
        <v>9.4309999999999992</v>
      </c>
      <c r="U10400">
        <v>3.6745000000000001</v>
      </c>
      <c r="V10400">
        <v>13.11</v>
      </c>
    </row>
    <row r="10401" spans="1:22">
      <c r="A10401" t="s">
        <v>1490</v>
      </c>
      <c r="B10401" t="s">
        <v>1489</v>
      </c>
      <c r="J10401">
        <v>5</v>
      </c>
      <c r="K10401">
        <f t="shared" si="10"/>
        <v>18</v>
      </c>
      <c r="L10401">
        <f t="shared" si="11"/>
        <v>20</v>
      </c>
      <c r="M10401">
        <v>19</v>
      </c>
      <c r="N10401">
        <v>2</v>
      </c>
      <c r="O10401">
        <v>0.75029999999999997</v>
      </c>
      <c r="Q10401">
        <v>60.156999999999996</v>
      </c>
      <c r="R10401">
        <v>2.8980000000000001</v>
      </c>
      <c r="S10401">
        <v>9.2866999999999997</v>
      </c>
      <c r="T10401">
        <v>13.936199999999999</v>
      </c>
      <c r="U10401">
        <v>4.3490000000000002</v>
      </c>
      <c r="V10401">
        <v>18.29</v>
      </c>
    </row>
    <row r="10402" spans="1:22">
      <c r="A10402" t="s">
        <v>1490</v>
      </c>
      <c r="B10402" t="s">
        <v>1489</v>
      </c>
      <c r="J10402">
        <v>5</v>
      </c>
      <c r="K10402">
        <f t="shared" si="10"/>
        <v>20</v>
      </c>
      <c r="L10402">
        <f t="shared" si="11"/>
        <v>22</v>
      </c>
      <c r="M10402">
        <v>21</v>
      </c>
      <c r="N10402">
        <v>2</v>
      </c>
      <c r="O10402">
        <v>0.53349999999999997</v>
      </c>
      <c r="Q10402">
        <v>50.637</v>
      </c>
      <c r="R10402">
        <v>3.2597999999999998</v>
      </c>
      <c r="S10402">
        <v>8.7920999999999996</v>
      </c>
      <c r="T10402">
        <v>9.3811</v>
      </c>
      <c r="U10402">
        <v>3.4782000000000002</v>
      </c>
      <c r="V10402">
        <v>12.86</v>
      </c>
    </row>
    <row r="10403" spans="1:22">
      <c r="A10403" t="s">
        <v>1490</v>
      </c>
      <c r="B10403" t="s">
        <v>1489</v>
      </c>
      <c r="J10403">
        <v>5</v>
      </c>
      <c r="K10403">
        <f t="shared" ref="K10403:K10466" si="12">M10403-(N10403/2)</f>
        <v>22</v>
      </c>
      <c r="L10403">
        <f t="shared" ref="L10403:L10466" si="13">M10403+(N10403/2)</f>
        <v>24</v>
      </c>
      <c r="M10403">
        <v>23</v>
      </c>
      <c r="N10403">
        <v>2</v>
      </c>
      <c r="O10403">
        <v>0.53249999999999997</v>
      </c>
      <c r="Q10403">
        <v>49.252000000000002</v>
      </c>
      <c r="R10403">
        <v>3.1825000000000001</v>
      </c>
      <c r="S10403">
        <v>9.0399999999999991</v>
      </c>
      <c r="T10403">
        <v>9.6275999999999993</v>
      </c>
      <c r="U10403">
        <v>3.3893</v>
      </c>
      <c r="V10403">
        <v>13.02</v>
      </c>
    </row>
    <row r="10404" spans="1:22">
      <c r="A10404" t="s">
        <v>1490</v>
      </c>
      <c r="B10404" t="s">
        <v>1489</v>
      </c>
      <c r="J10404">
        <v>5</v>
      </c>
      <c r="K10404">
        <f t="shared" si="12"/>
        <v>24</v>
      </c>
      <c r="L10404">
        <f t="shared" si="13"/>
        <v>26</v>
      </c>
      <c r="M10404">
        <v>25</v>
      </c>
      <c r="N10404">
        <v>2</v>
      </c>
      <c r="O10404">
        <v>0.50680000000000003</v>
      </c>
      <c r="Q10404">
        <v>53.543999999999997</v>
      </c>
      <c r="R10404">
        <v>3.7303999999999999</v>
      </c>
      <c r="S10404">
        <v>8.6114999999999995</v>
      </c>
      <c r="T10404">
        <v>8.7292000000000005</v>
      </c>
      <c r="U10404">
        <v>3.7812999999999999</v>
      </c>
      <c r="V10404">
        <v>12.51</v>
      </c>
    </row>
    <row r="10405" spans="1:22">
      <c r="A10405" t="s">
        <v>1490</v>
      </c>
      <c r="B10405" t="s">
        <v>1489</v>
      </c>
      <c r="J10405">
        <v>5</v>
      </c>
      <c r="K10405">
        <f t="shared" si="12"/>
        <v>26</v>
      </c>
      <c r="L10405">
        <f t="shared" si="13"/>
        <v>28</v>
      </c>
      <c r="M10405">
        <v>27</v>
      </c>
      <c r="N10405">
        <v>2</v>
      </c>
      <c r="O10405">
        <v>0.55200000000000005</v>
      </c>
      <c r="Q10405">
        <v>55.77</v>
      </c>
      <c r="R10405">
        <v>3.4462000000000002</v>
      </c>
      <c r="S10405">
        <v>8.8207000000000004</v>
      </c>
      <c r="T10405">
        <v>9.7379999999999995</v>
      </c>
      <c r="U10405">
        <v>3.8046000000000002</v>
      </c>
      <c r="V10405">
        <v>13.54</v>
      </c>
    </row>
    <row r="10406" spans="1:22">
      <c r="A10406" t="s">
        <v>1490</v>
      </c>
      <c r="B10406" t="s">
        <v>1489</v>
      </c>
      <c r="J10406">
        <v>5</v>
      </c>
      <c r="K10406">
        <f t="shared" si="12"/>
        <v>28</v>
      </c>
      <c r="L10406">
        <f t="shared" si="13"/>
        <v>30</v>
      </c>
      <c r="M10406">
        <v>29</v>
      </c>
      <c r="N10406">
        <v>2</v>
      </c>
      <c r="O10406">
        <v>0.6583</v>
      </c>
      <c r="Q10406">
        <v>56.759</v>
      </c>
      <c r="R10406">
        <v>2.8601000000000001</v>
      </c>
      <c r="S10406">
        <v>9.2985000000000007</v>
      </c>
      <c r="T10406">
        <v>12.2431</v>
      </c>
      <c r="U10406">
        <v>3.7658</v>
      </c>
      <c r="V10406">
        <v>16.010000000000002</v>
      </c>
    </row>
    <row r="10407" spans="1:22">
      <c r="A10407" t="s">
        <v>1490</v>
      </c>
      <c r="B10407" t="s">
        <v>1489</v>
      </c>
      <c r="J10407">
        <v>5</v>
      </c>
      <c r="K10407">
        <f t="shared" si="12"/>
        <v>30</v>
      </c>
      <c r="L10407">
        <f t="shared" si="13"/>
        <v>32</v>
      </c>
      <c r="M10407">
        <v>31</v>
      </c>
      <c r="N10407">
        <v>2</v>
      </c>
      <c r="O10407">
        <v>0.70630000000000004</v>
      </c>
      <c r="Q10407">
        <v>59.218000000000004</v>
      </c>
      <c r="R10407">
        <v>2.7496</v>
      </c>
      <c r="S10407">
        <v>9.3612000000000002</v>
      </c>
      <c r="T10407">
        <v>13.224299999999999</v>
      </c>
      <c r="U10407">
        <v>3.8843000000000001</v>
      </c>
      <c r="V10407">
        <v>17.11</v>
      </c>
    </row>
    <row r="10408" spans="1:22">
      <c r="A10408" t="s">
        <v>1490</v>
      </c>
      <c r="B10408" t="s">
        <v>1489</v>
      </c>
      <c r="J10408">
        <v>5</v>
      </c>
      <c r="K10408">
        <f t="shared" si="12"/>
        <v>32</v>
      </c>
      <c r="L10408">
        <f t="shared" si="13"/>
        <v>34</v>
      </c>
      <c r="M10408">
        <v>33</v>
      </c>
      <c r="N10408">
        <v>2</v>
      </c>
      <c r="O10408">
        <v>0.46579999999999999</v>
      </c>
      <c r="Q10408">
        <v>51.414999999999999</v>
      </c>
      <c r="R10408">
        <v>3.7896000000000001</v>
      </c>
      <c r="S10408">
        <v>8.5954999999999995</v>
      </c>
      <c r="T10408">
        <v>8.0081000000000007</v>
      </c>
      <c r="U10408">
        <v>3.5306999999999999</v>
      </c>
      <c r="V10408">
        <v>11.54</v>
      </c>
    </row>
    <row r="10409" spans="1:22">
      <c r="A10409" t="s">
        <v>1490</v>
      </c>
      <c r="B10409" t="s">
        <v>1489</v>
      </c>
      <c r="J10409">
        <v>5</v>
      </c>
      <c r="K10409">
        <f t="shared" si="12"/>
        <v>34</v>
      </c>
      <c r="L10409">
        <f t="shared" si="13"/>
        <v>36</v>
      </c>
      <c r="M10409">
        <v>35</v>
      </c>
      <c r="N10409">
        <v>2</v>
      </c>
      <c r="O10409">
        <v>0.504</v>
      </c>
      <c r="Q10409">
        <v>50.432000000000002</v>
      </c>
      <c r="R10409">
        <v>3.6701999999999999</v>
      </c>
      <c r="S10409">
        <v>8.7190999999999992</v>
      </c>
      <c r="T10409">
        <v>8.7888999999999999</v>
      </c>
      <c r="U10409">
        <v>3.6996000000000002</v>
      </c>
      <c r="V10409">
        <v>12.49</v>
      </c>
    </row>
    <row r="10410" spans="1:22">
      <c r="A10410" t="s">
        <v>1490</v>
      </c>
      <c r="B10410" t="s">
        <v>1489</v>
      </c>
      <c r="J10410">
        <v>5</v>
      </c>
      <c r="K10410">
        <f t="shared" si="12"/>
        <v>36</v>
      </c>
      <c r="L10410">
        <f t="shared" si="13"/>
        <v>38</v>
      </c>
      <c r="M10410">
        <v>37</v>
      </c>
      <c r="N10410">
        <v>2</v>
      </c>
      <c r="O10410">
        <v>0.68879999999999997</v>
      </c>
      <c r="Q10410">
        <v>66.807000000000002</v>
      </c>
      <c r="R10410">
        <v>3.3323999999999998</v>
      </c>
      <c r="S10410">
        <v>8.8779000000000003</v>
      </c>
      <c r="T10410">
        <v>12.230700000000001</v>
      </c>
      <c r="U10410">
        <v>4.5909000000000004</v>
      </c>
      <c r="V10410">
        <v>16.82</v>
      </c>
    </row>
    <row r="10411" spans="1:22">
      <c r="A10411" t="s">
        <v>1490</v>
      </c>
      <c r="B10411" t="s">
        <v>1489</v>
      </c>
      <c r="J10411">
        <v>5</v>
      </c>
      <c r="K10411">
        <f t="shared" si="12"/>
        <v>38</v>
      </c>
      <c r="L10411">
        <f t="shared" si="13"/>
        <v>40</v>
      </c>
      <c r="M10411">
        <v>39</v>
      </c>
      <c r="N10411">
        <v>2</v>
      </c>
      <c r="O10411">
        <v>0.57950000000000002</v>
      </c>
      <c r="Q10411">
        <v>59.779000000000003</v>
      </c>
      <c r="R10411">
        <v>3.5941000000000001</v>
      </c>
      <c r="S10411">
        <v>8.6786999999999992</v>
      </c>
      <c r="T10411">
        <v>10.0586</v>
      </c>
      <c r="U10411">
        <v>4.1654999999999998</v>
      </c>
      <c r="V10411">
        <v>14.22</v>
      </c>
    </row>
    <row r="10412" spans="1:22">
      <c r="A10412" t="s">
        <v>1490</v>
      </c>
      <c r="B10412" t="s">
        <v>1489</v>
      </c>
      <c r="J10412">
        <v>5</v>
      </c>
      <c r="K10412">
        <f t="shared" si="12"/>
        <v>40</v>
      </c>
      <c r="L10412">
        <f t="shared" si="13"/>
        <v>42</v>
      </c>
      <c r="M10412">
        <v>41</v>
      </c>
      <c r="N10412">
        <v>2</v>
      </c>
      <c r="O10412">
        <v>0.58779999999999999</v>
      </c>
      <c r="Q10412">
        <v>58.8</v>
      </c>
      <c r="R10412">
        <v>3.4767000000000001</v>
      </c>
      <c r="S10412">
        <v>8.7586999999999993</v>
      </c>
      <c r="T10412">
        <v>10.2973</v>
      </c>
      <c r="U10412">
        <v>4.0875000000000004</v>
      </c>
      <c r="V10412">
        <v>14.38</v>
      </c>
    </row>
    <row r="10413" spans="1:22">
      <c r="A10413" t="s">
        <v>1490</v>
      </c>
      <c r="B10413" t="s">
        <v>1489</v>
      </c>
      <c r="J10413">
        <v>5</v>
      </c>
      <c r="K10413">
        <f t="shared" si="12"/>
        <v>42</v>
      </c>
      <c r="L10413">
        <f t="shared" si="13"/>
        <v>44</v>
      </c>
      <c r="M10413">
        <v>43</v>
      </c>
      <c r="N10413">
        <v>2</v>
      </c>
      <c r="O10413">
        <v>0.64770000000000005</v>
      </c>
      <c r="Q10413">
        <v>59.387999999999998</v>
      </c>
      <c r="R10413">
        <v>3.2248999999999999</v>
      </c>
      <c r="S10413">
        <v>9.0058000000000007</v>
      </c>
      <c r="T10413">
        <v>11.6654</v>
      </c>
      <c r="U10413">
        <v>4.1772999999999998</v>
      </c>
      <c r="V10413">
        <v>15.84</v>
      </c>
    </row>
    <row r="10414" spans="1:22">
      <c r="A10414" t="s">
        <v>1490</v>
      </c>
      <c r="B10414" t="s">
        <v>1489</v>
      </c>
      <c r="J10414">
        <v>5</v>
      </c>
      <c r="K10414">
        <f t="shared" si="12"/>
        <v>44</v>
      </c>
      <c r="L10414">
        <f t="shared" si="13"/>
        <v>46</v>
      </c>
      <c r="M10414">
        <v>45</v>
      </c>
      <c r="N10414">
        <v>2</v>
      </c>
      <c r="O10414">
        <v>0.64680000000000004</v>
      </c>
      <c r="Q10414">
        <v>59.868000000000002</v>
      </c>
      <c r="R10414">
        <v>3.08</v>
      </c>
      <c r="S10414">
        <v>8.9304000000000006</v>
      </c>
      <c r="T10414">
        <v>11.552899999999999</v>
      </c>
      <c r="U10414">
        <v>3.9845000000000002</v>
      </c>
      <c r="V10414">
        <v>15.54</v>
      </c>
    </row>
    <row r="10415" spans="1:22">
      <c r="A10415" t="s">
        <v>1490</v>
      </c>
      <c r="B10415" t="s">
        <v>1489</v>
      </c>
      <c r="J10415">
        <v>5</v>
      </c>
      <c r="K10415">
        <f t="shared" si="12"/>
        <v>46</v>
      </c>
      <c r="L10415">
        <f t="shared" si="13"/>
        <v>48</v>
      </c>
      <c r="M10415">
        <v>47</v>
      </c>
      <c r="N10415">
        <v>2</v>
      </c>
      <c r="O10415">
        <v>0.74529999999999996</v>
      </c>
      <c r="Q10415">
        <v>64.346999999999994</v>
      </c>
      <c r="R10415">
        <v>2.9239999999999999</v>
      </c>
      <c r="S10415">
        <v>9.1623999999999999</v>
      </c>
      <c r="T10415">
        <v>13.658099999999999</v>
      </c>
      <c r="U10415">
        <v>4.3586999999999998</v>
      </c>
      <c r="V10415">
        <v>18.02</v>
      </c>
    </row>
    <row r="10416" spans="1:22">
      <c r="A10416" t="s">
        <v>1490</v>
      </c>
      <c r="B10416" t="s">
        <v>1489</v>
      </c>
      <c r="J10416">
        <v>5</v>
      </c>
      <c r="K10416">
        <f t="shared" si="12"/>
        <v>48</v>
      </c>
      <c r="L10416">
        <f t="shared" si="13"/>
        <v>50</v>
      </c>
      <c r="M10416">
        <v>49</v>
      </c>
      <c r="N10416">
        <v>2</v>
      </c>
      <c r="O10416">
        <v>0.69899999999999995</v>
      </c>
      <c r="Q10416">
        <v>54.399000000000001</v>
      </c>
      <c r="R10416">
        <v>2.5855999999999999</v>
      </c>
      <c r="S10416">
        <v>9.3394999999999992</v>
      </c>
      <c r="T10416">
        <v>13.056699999999999</v>
      </c>
      <c r="U10416">
        <v>3.6145999999999998</v>
      </c>
      <c r="V10416">
        <v>16.670000000000002</v>
      </c>
    </row>
    <row r="10417" spans="1:22">
      <c r="A10417" t="s">
        <v>1490</v>
      </c>
      <c r="B10417" t="s">
        <v>1489</v>
      </c>
      <c r="J10417">
        <v>5</v>
      </c>
      <c r="K10417">
        <f t="shared" si="12"/>
        <v>50</v>
      </c>
      <c r="L10417">
        <f t="shared" si="13"/>
        <v>52</v>
      </c>
      <c r="M10417">
        <v>51</v>
      </c>
      <c r="N10417">
        <v>2</v>
      </c>
      <c r="O10417">
        <v>0.69399999999999995</v>
      </c>
      <c r="Q10417">
        <v>61.862000000000002</v>
      </c>
      <c r="R10417">
        <v>2.9954000000000001</v>
      </c>
      <c r="S10417">
        <v>8.952</v>
      </c>
      <c r="T10417">
        <v>12.4254</v>
      </c>
      <c r="U10417">
        <v>4.1576000000000004</v>
      </c>
      <c r="V10417">
        <v>16.579999999999998</v>
      </c>
    </row>
    <row r="10418" spans="1:22">
      <c r="A10418" t="s">
        <v>1490</v>
      </c>
      <c r="B10418" t="s">
        <v>1489</v>
      </c>
      <c r="J10418">
        <v>5</v>
      </c>
      <c r="K10418">
        <f t="shared" si="12"/>
        <v>52</v>
      </c>
      <c r="L10418">
        <f t="shared" si="13"/>
        <v>54</v>
      </c>
      <c r="M10418">
        <v>53</v>
      </c>
      <c r="N10418">
        <v>2</v>
      </c>
      <c r="O10418">
        <v>0.79479999999999995</v>
      </c>
      <c r="Q10418">
        <v>53.524999999999999</v>
      </c>
      <c r="R10418">
        <v>2.2166000000000001</v>
      </c>
      <c r="S10418">
        <v>9.4709000000000003</v>
      </c>
      <c r="T10418">
        <v>15.0556</v>
      </c>
      <c r="U10418">
        <v>3.5236999999999998</v>
      </c>
      <c r="V10418">
        <v>18.579999999999998</v>
      </c>
    </row>
    <row r="10419" spans="1:22">
      <c r="A10419" t="s">
        <v>1490</v>
      </c>
      <c r="B10419" t="s">
        <v>1489</v>
      </c>
      <c r="J10419">
        <v>5</v>
      </c>
      <c r="K10419">
        <f t="shared" si="12"/>
        <v>54</v>
      </c>
      <c r="L10419">
        <f t="shared" si="13"/>
        <v>56</v>
      </c>
      <c r="M10419">
        <v>55</v>
      </c>
      <c r="N10419">
        <v>2</v>
      </c>
      <c r="O10419">
        <v>1.1037999999999999</v>
      </c>
      <c r="Q10419">
        <v>72.617000000000004</v>
      </c>
      <c r="R10419">
        <v>1.9247000000000001</v>
      </c>
      <c r="S10419">
        <v>9.5746000000000002</v>
      </c>
      <c r="T10419">
        <v>21.137499999999999</v>
      </c>
      <c r="U10419">
        <v>4.2491000000000003</v>
      </c>
      <c r="V10419">
        <v>25.39</v>
      </c>
    </row>
    <row r="10420" spans="1:22">
      <c r="A10420" t="s">
        <v>1490</v>
      </c>
      <c r="B10420" t="s">
        <v>1489</v>
      </c>
      <c r="J10420">
        <v>5</v>
      </c>
      <c r="K10420">
        <f t="shared" si="12"/>
        <v>56</v>
      </c>
      <c r="L10420">
        <f t="shared" si="13"/>
        <v>58</v>
      </c>
      <c r="M10420">
        <v>57</v>
      </c>
      <c r="N10420">
        <v>2</v>
      </c>
      <c r="O10420">
        <v>0.80869999999999997</v>
      </c>
      <c r="Q10420">
        <v>53.481000000000002</v>
      </c>
      <c r="R10420">
        <v>2.0381</v>
      </c>
      <c r="S10420">
        <v>9.6015999999999995</v>
      </c>
      <c r="T10420">
        <v>15.529</v>
      </c>
      <c r="U10420">
        <v>3.2963</v>
      </c>
      <c r="V10420">
        <v>18.829999999999998</v>
      </c>
    </row>
    <row r="10421" spans="1:22">
      <c r="A10421" t="s">
        <v>1490</v>
      </c>
      <c r="B10421" t="s">
        <v>1489</v>
      </c>
      <c r="J10421">
        <v>5</v>
      </c>
      <c r="K10421">
        <f t="shared" si="12"/>
        <v>58</v>
      </c>
      <c r="L10421">
        <f t="shared" si="13"/>
        <v>60</v>
      </c>
      <c r="M10421">
        <v>59</v>
      </c>
      <c r="N10421">
        <v>2</v>
      </c>
      <c r="O10421">
        <v>0.80700000000000005</v>
      </c>
      <c r="Q10421">
        <v>60.1</v>
      </c>
      <c r="R10421">
        <v>2.3544999999999998</v>
      </c>
      <c r="S10421">
        <v>9.3485999999999994</v>
      </c>
      <c r="T10421">
        <v>15.0886</v>
      </c>
      <c r="U10421">
        <v>3.8001</v>
      </c>
      <c r="V10421">
        <v>18.89</v>
      </c>
    </row>
    <row r="10422" spans="1:22">
      <c r="A10422" t="s">
        <v>1490</v>
      </c>
      <c r="B10422" t="s">
        <v>1489</v>
      </c>
      <c r="J10422">
        <v>5</v>
      </c>
      <c r="K10422">
        <f t="shared" si="12"/>
        <v>60</v>
      </c>
      <c r="L10422">
        <f t="shared" si="13"/>
        <v>62</v>
      </c>
      <c r="M10422">
        <v>61</v>
      </c>
      <c r="N10422">
        <v>2</v>
      </c>
      <c r="O10422">
        <v>0.77729999999999999</v>
      </c>
      <c r="Q10422">
        <v>54.63</v>
      </c>
      <c r="R10422">
        <v>2.3163999999999998</v>
      </c>
      <c r="S10422">
        <v>9.3880999999999997</v>
      </c>
      <c r="T10422">
        <v>14.5954</v>
      </c>
      <c r="U10422">
        <v>3.6012</v>
      </c>
      <c r="V10422">
        <v>18.2</v>
      </c>
    </row>
    <row r="10423" spans="1:22">
      <c r="A10423" t="s">
        <v>1490</v>
      </c>
      <c r="B10423" t="s">
        <v>1489</v>
      </c>
      <c r="J10423">
        <v>5</v>
      </c>
      <c r="K10423">
        <f t="shared" si="12"/>
        <v>62</v>
      </c>
      <c r="L10423">
        <f t="shared" si="13"/>
        <v>64</v>
      </c>
      <c r="M10423">
        <v>63</v>
      </c>
      <c r="N10423">
        <v>2</v>
      </c>
      <c r="O10423">
        <v>0.6825</v>
      </c>
      <c r="Q10423">
        <v>50.746000000000002</v>
      </c>
      <c r="R10423">
        <v>2.4979</v>
      </c>
      <c r="S10423">
        <v>9.3475999999999999</v>
      </c>
      <c r="T10423">
        <v>12.759499999999999</v>
      </c>
      <c r="U10423">
        <v>3.4096000000000002</v>
      </c>
      <c r="V10423">
        <v>16.170000000000002</v>
      </c>
    </row>
    <row r="10424" spans="1:22">
      <c r="A10424" t="s">
        <v>1490</v>
      </c>
      <c r="B10424" t="s">
        <v>1489</v>
      </c>
      <c r="J10424">
        <v>5</v>
      </c>
      <c r="K10424">
        <f t="shared" si="12"/>
        <v>64</v>
      </c>
      <c r="L10424">
        <f t="shared" si="13"/>
        <v>66</v>
      </c>
      <c r="M10424">
        <v>65</v>
      </c>
      <c r="N10424">
        <v>2</v>
      </c>
      <c r="O10424">
        <v>0.77600000000000002</v>
      </c>
      <c r="Q10424">
        <v>61.646000000000001</v>
      </c>
      <c r="R10424">
        <v>2.5903</v>
      </c>
      <c r="S10424">
        <v>9.3333999999999993</v>
      </c>
      <c r="T10424">
        <v>14.4855</v>
      </c>
      <c r="U10424">
        <v>4.0201000000000002</v>
      </c>
      <c r="V10424">
        <v>18.510000000000002</v>
      </c>
    </row>
    <row r="10425" spans="1:22">
      <c r="A10425" t="s">
        <v>1490</v>
      </c>
      <c r="B10425" t="s">
        <v>1489</v>
      </c>
      <c r="J10425">
        <v>5</v>
      </c>
      <c r="K10425">
        <f t="shared" si="12"/>
        <v>66</v>
      </c>
      <c r="L10425">
        <f t="shared" si="13"/>
        <v>68</v>
      </c>
      <c r="M10425">
        <v>67</v>
      </c>
      <c r="N10425">
        <v>2</v>
      </c>
      <c r="O10425">
        <v>0.76319999999999999</v>
      </c>
      <c r="Q10425">
        <v>65.180000000000007</v>
      </c>
      <c r="R10425">
        <v>2.8174000000000001</v>
      </c>
      <c r="S10425">
        <v>9.0719999999999992</v>
      </c>
      <c r="T10425">
        <v>13.8468</v>
      </c>
      <c r="U10425">
        <v>4.3003</v>
      </c>
      <c r="V10425">
        <v>18.149999999999999</v>
      </c>
    </row>
    <row r="10426" spans="1:22">
      <c r="A10426" t="s">
        <v>1490</v>
      </c>
      <c r="B10426" t="s">
        <v>1489</v>
      </c>
      <c r="J10426">
        <v>5</v>
      </c>
      <c r="K10426">
        <f t="shared" si="12"/>
        <v>68</v>
      </c>
      <c r="L10426">
        <f t="shared" si="13"/>
        <v>70</v>
      </c>
      <c r="M10426">
        <v>69</v>
      </c>
      <c r="N10426">
        <v>2</v>
      </c>
      <c r="O10426">
        <v>0.72050000000000003</v>
      </c>
      <c r="Q10426">
        <v>68.393000000000001</v>
      </c>
      <c r="R10426">
        <v>3.1385999999999998</v>
      </c>
      <c r="S10426">
        <v>8.8559999999999999</v>
      </c>
      <c r="T10426">
        <v>12.7615</v>
      </c>
      <c r="U10426">
        <v>4.5227000000000004</v>
      </c>
      <c r="V10426">
        <v>17.28</v>
      </c>
    </row>
    <row r="10427" spans="1:22">
      <c r="A10427" t="s">
        <v>1490</v>
      </c>
      <c r="B10427" t="s">
        <v>1489</v>
      </c>
      <c r="J10427">
        <v>5</v>
      </c>
      <c r="K10427">
        <f t="shared" si="12"/>
        <v>70</v>
      </c>
      <c r="L10427">
        <f t="shared" si="13"/>
        <v>72</v>
      </c>
      <c r="M10427">
        <v>71</v>
      </c>
      <c r="N10427">
        <v>2</v>
      </c>
      <c r="O10427">
        <v>0.64529999999999998</v>
      </c>
      <c r="Q10427">
        <v>52.731000000000002</v>
      </c>
      <c r="R10427">
        <v>2.8799000000000001</v>
      </c>
      <c r="S10427">
        <v>9.1096000000000004</v>
      </c>
      <c r="T10427">
        <v>11.7575</v>
      </c>
      <c r="U10427">
        <v>3.7170000000000001</v>
      </c>
      <c r="V10427">
        <v>15.47</v>
      </c>
    </row>
    <row r="10428" spans="1:22">
      <c r="A10428" t="s">
        <v>1490</v>
      </c>
      <c r="B10428" t="s">
        <v>1489</v>
      </c>
      <c r="J10428">
        <v>5</v>
      </c>
      <c r="K10428">
        <f t="shared" si="12"/>
        <v>72</v>
      </c>
      <c r="L10428">
        <f t="shared" si="13"/>
        <v>74</v>
      </c>
      <c r="M10428">
        <v>73</v>
      </c>
      <c r="N10428">
        <v>2</v>
      </c>
      <c r="O10428">
        <v>0.81699999999999995</v>
      </c>
      <c r="Q10428">
        <v>56.344999999999999</v>
      </c>
      <c r="R10428">
        <v>2.2850999999999999</v>
      </c>
      <c r="S10428">
        <v>9.4297000000000004</v>
      </c>
      <c r="T10428">
        <v>15.408200000000001</v>
      </c>
      <c r="U10428">
        <v>3.7338</v>
      </c>
      <c r="V10428">
        <v>19.14</v>
      </c>
    </row>
    <row r="10429" spans="1:22">
      <c r="A10429" t="s">
        <v>1490</v>
      </c>
      <c r="B10429" t="s">
        <v>1489</v>
      </c>
      <c r="J10429">
        <v>5</v>
      </c>
      <c r="K10429">
        <f t="shared" si="12"/>
        <v>74</v>
      </c>
      <c r="L10429">
        <f t="shared" si="13"/>
        <v>76</v>
      </c>
      <c r="M10429">
        <v>75</v>
      </c>
      <c r="N10429">
        <v>2</v>
      </c>
      <c r="O10429">
        <v>0.69620000000000004</v>
      </c>
      <c r="Q10429">
        <v>56.845999999999997</v>
      </c>
      <c r="R10429">
        <v>2.6911</v>
      </c>
      <c r="S10429">
        <v>9.1887000000000008</v>
      </c>
      <c r="T10429">
        <v>12.793799999999999</v>
      </c>
      <c r="U10429">
        <v>3.7469000000000001</v>
      </c>
      <c r="V10429">
        <v>16.54</v>
      </c>
    </row>
    <row r="10430" spans="1:22">
      <c r="A10430" t="s">
        <v>1490</v>
      </c>
      <c r="B10430" t="s">
        <v>1489</v>
      </c>
      <c r="J10430">
        <v>5</v>
      </c>
      <c r="K10430">
        <f t="shared" si="12"/>
        <v>76</v>
      </c>
      <c r="L10430">
        <f t="shared" si="13"/>
        <v>78</v>
      </c>
      <c r="M10430">
        <v>77</v>
      </c>
      <c r="N10430">
        <v>2</v>
      </c>
      <c r="O10430">
        <v>0.64629999999999999</v>
      </c>
      <c r="Q10430">
        <v>48.345999999999997</v>
      </c>
      <c r="R10430">
        <v>2.4662000000000002</v>
      </c>
      <c r="S10430">
        <v>9.327</v>
      </c>
      <c r="T10430">
        <v>12.056800000000001</v>
      </c>
      <c r="U10430">
        <v>3.1880000000000002</v>
      </c>
      <c r="V10430">
        <v>15.24</v>
      </c>
    </row>
    <row r="10431" spans="1:22">
      <c r="A10431" t="s">
        <v>1490</v>
      </c>
      <c r="B10431" t="s">
        <v>1489</v>
      </c>
      <c r="J10431">
        <v>5</v>
      </c>
      <c r="K10431">
        <f t="shared" si="12"/>
        <v>78</v>
      </c>
      <c r="L10431">
        <f t="shared" si="13"/>
        <v>80</v>
      </c>
      <c r="M10431">
        <v>79</v>
      </c>
      <c r="N10431">
        <v>2</v>
      </c>
      <c r="O10431">
        <v>0.79379999999999995</v>
      </c>
      <c r="Q10431">
        <v>51.917000000000002</v>
      </c>
      <c r="R10431">
        <v>2.1556999999999999</v>
      </c>
      <c r="S10431">
        <v>9.6850000000000005</v>
      </c>
      <c r="T10431">
        <v>15.3765</v>
      </c>
      <c r="U10431">
        <v>3.4224999999999999</v>
      </c>
      <c r="V10431">
        <v>18.8</v>
      </c>
    </row>
    <row r="10432" spans="1:22">
      <c r="A10432" t="s">
        <v>1490</v>
      </c>
      <c r="B10432" t="s">
        <v>1489</v>
      </c>
      <c r="J10432">
        <v>5</v>
      </c>
      <c r="K10432">
        <f t="shared" si="12"/>
        <v>80</v>
      </c>
      <c r="L10432">
        <f t="shared" si="13"/>
        <v>82</v>
      </c>
      <c r="M10432">
        <v>81</v>
      </c>
      <c r="N10432">
        <v>2</v>
      </c>
      <c r="O10432">
        <v>0.79120000000000001</v>
      </c>
      <c r="Q10432">
        <v>59.57</v>
      </c>
      <c r="R10432">
        <v>2.4102999999999999</v>
      </c>
      <c r="S10432">
        <v>9.33</v>
      </c>
      <c r="T10432">
        <v>14.763199999999999</v>
      </c>
      <c r="U10432">
        <v>3.8140000000000001</v>
      </c>
      <c r="V10432">
        <v>18.579999999999998</v>
      </c>
    </row>
    <row r="10433" spans="1:22">
      <c r="A10433" t="s">
        <v>1490</v>
      </c>
      <c r="B10433" t="s">
        <v>1489</v>
      </c>
      <c r="J10433">
        <v>5</v>
      </c>
      <c r="K10433">
        <f t="shared" si="12"/>
        <v>82</v>
      </c>
      <c r="L10433">
        <f t="shared" si="13"/>
        <v>84</v>
      </c>
      <c r="M10433">
        <v>83</v>
      </c>
      <c r="N10433">
        <v>2</v>
      </c>
      <c r="O10433">
        <v>0.56999999999999995</v>
      </c>
      <c r="Q10433">
        <v>38.631</v>
      </c>
      <c r="R10433">
        <v>2.1745999999999999</v>
      </c>
      <c r="S10433">
        <v>9.6431000000000004</v>
      </c>
      <c r="T10433">
        <v>10.9931</v>
      </c>
      <c r="U10433">
        <v>2.4790000000000001</v>
      </c>
      <c r="V10433">
        <v>13.47</v>
      </c>
    </row>
    <row r="10434" spans="1:22">
      <c r="A10434" t="s">
        <v>1490</v>
      </c>
      <c r="B10434" t="s">
        <v>1489</v>
      </c>
      <c r="J10434">
        <v>5</v>
      </c>
      <c r="K10434">
        <f t="shared" si="12"/>
        <v>84</v>
      </c>
      <c r="L10434">
        <f t="shared" si="13"/>
        <v>86</v>
      </c>
      <c r="M10434">
        <v>85</v>
      </c>
      <c r="N10434">
        <v>2</v>
      </c>
      <c r="O10434">
        <v>0.81799999999999995</v>
      </c>
      <c r="Q10434">
        <v>58.704000000000001</v>
      </c>
      <c r="R10434">
        <v>2.2486000000000002</v>
      </c>
      <c r="S10434">
        <v>9.3916000000000004</v>
      </c>
      <c r="T10434">
        <v>15.364699999999999</v>
      </c>
      <c r="U10434">
        <v>3.6785999999999999</v>
      </c>
      <c r="V10434">
        <v>19.04</v>
      </c>
    </row>
    <row r="10435" spans="1:22">
      <c r="A10435" t="s">
        <v>1490</v>
      </c>
      <c r="B10435" t="s">
        <v>1489</v>
      </c>
      <c r="J10435">
        <v>5</v>
      </c>
      <c r="K10435">
        <f t="shared" si="12"/>
        <v>86</v>
      </c>
      <c r="L10435">
        <f t="shared" si="13"/>
        <v>88</v>
      </c>
      <c r="M10435">
        <v>87</v>
      </c>
      <c r="N10435">
        <v>2</v>
      </c>
      <c r="O10435">
        <v>0.81269999999999998</v>
      </c>
      <c r="Q10435">
        <v>52.354999999999997</v>
      </c>
      <c r="R10435">
        <v>2.0499000000000001</v>
      </c>
      <c r="S10435">
        <v>9.6666000000000007</v>
      </c>
      <c r="T10435">
        <v>15.711399999999999</v>
      </c>
      <c r="U10435">
        <v>3.3317999999999999</v>
      </c>
      <c r="V10435">
        <v>19.04</v>
      </c>
    </row>
    <row r="10436" spans="1:22">
      <c r="A10436" t="s">
        <v>1490</v>
      </c>
      <c r="B10436" t="s">
        <v>1489</v>
      </c>
      <c r="J10436">
        <v>5</v>
      </c>
      <c r="K10436">
        <f t="shared" si="12"/>
        <v>88</v>
      </c>
      <c r="L10436">
        <f t="shared" si="13"/>
        <v>90</v>
      </c>
      <c r="M10436">
        <v>89</v>
      </c>
      <c r="N10436">
        <v>2</v>
      </c>
      <c r="O10436">
        <v>0.98929999999999996</v>
      </c>
      <c r="Q10436">
        <v>66.191999999999993</v>
      </c>
      <c r="R10436">
        <v>2.2402000000000002</v>
      </c>
      <c r="S10436">
        <v>9.5404</v>
      </c>
      <c r="T10436">
        <v>18.877300000000002</v>
      </c>
      <c r="U10436">
        <v>4.4326999999999996</v>
      </c>
      <c r="V10436">
        <v>23.31</v>
      </c>
    </row>
    <row r="10437" spans="1:22">
      <c r="A10437" t="s">
        <v>1490</v>
      </c>
      <c r="B10437" t="s">
        <v>1489</v>
      </c>
      <c r="J10437">
        <v>5</v>
      </c>
      <c r="K10437">
        <f t="shared" si="12"/>
        <v>90</v>
      </c>
      <c r="L10437">
        <f t="shared" si="13"/>
        <v>92</v>
      </c>
      <c r="M10437">
        <v>91</v>
      </c>
      <c r="N10437">
        <v>2</v>
      </c>
      <c r="O10437">
        <v>0.83679999999999999</v>
      </c>
      <c r="Q10437">
        <v>52.948</v>
      </c>
      <c r="R10437">
        <v>1.9766999999999999</v>
      </c>
      <c r="S10437">
        <v>9.7542000000000009</v>
      </c>
      <c r="T10437">
        <v>16.325299999999999</v>
      </c>
      <c r="U10437">
        <v>3.3083999999999998</v>
      </c>
      <c r="V10437">
        <v>19.63</v>
      </c>
    </row>
    <row r="10438" spans="1:22">
      <c r="A10438" t="s">
        <v>1490</v>
      </c>
      <c r="B10438" t="s">
        <v>1489</v>
      </c>
      <c r="J10438">
        <v>5</v>
      </c>
      <c r="K10438">
        <f t="shared" si="12"/>
        <v>92</v>
      </c>
      <c r="L10438">
        <f t="shared" si="13"/>
        <v>94</v>
      </c>
      <c r="M10438">
        <v>93</v>
      </c>
      <c r="N10438">
        <v>2</v>
      </c>
      <c r="O10438">
        <v>1.1842999999999999</v>
      </c>
      <c r="Q10438">
        <v>70.421999999999997</v>
      </c>
      <c r="R10438">
        <v>1.8433999999999999</v>
      </c>
      <c r="S10438">
        <v>9.9405999999999999</v>
      </c>
      <c r="T10438">
        <v>23.545999999999999</v>
      </c>
      <c r="U10438">
        <v>4.3662999999999998</v>
      </c>
      <c r="V10438">
        <v>27.91</v>
      </c>
    </row>
    <row r="10439" spans="1:22">
      <c r="A10439" t="s">
        <v>1490</v>
      </c>
      <c r="B10439" t="s">
        <v>1489</v>
      </c>
      <c r="J10439">
        <v>5</v>
      </c>
      <c r="K10439">
        <f t="shared" si="12"/>
        <v>94</v>
      </c>
      <c r="L10439">
        <f t="shared" si="13"/>
        <v>96</v>
      </c>
      <c r="M10439">
        <v>95</v>
      </c>
      <c r="N10439">
        <v>2</v>
      </c>
      <c r="O10439">
        <v>1.0478000000000001</v>
      </c>
      <c r="Q10439">
        <v>57.991</v>
      </c>
      <c r="R10439">
        <v>1.8720000000000001</v>
      </c>
      <c r="S10439">
        <v>9.9463000000000008</v>
      </c>
      <c r="T10439">
        <v>20.844100000000001</v>
      </c>
      <c r="U10439">
        <v>3.923</v>
      </c>
      <c r="V10439">
        <v>24.77</v>
      </c>
    </row>
    <row r="10440" spans="1:22">
      <c r="A10440" t="s">
        <v>1490</v>
      </c>
      <c r="B10440" t="s">
        <v>1489</v>
      </c>
      <c r="J10440">
        <v>5</v>
      </c>
      <c r="K10440">
        <f t="shared" si="12"/>
        <v>96</v>
      </c>
      <c r="L10440">
        <f t="shared" si="13"/>
        <v>98</v>
      </c>
      <c r="M10440">
        <v>97</v>
      </c>
      <c r="N10440">
        <v>2</v>
      </c>
      <c r="O10440">
        <v>0.73950000000000005</v>
      </c>
      <c r="Q10440">
        <v>51.691000000000003</v>
      </c>
      <c r="R10440">
        <v>2.2768000000000002</v>
      </c>
      <c r="S10440">
        <v>9.5629000000000008</v>
      </c>
      <c r="T10440">
        <v>14.1435</v>
      </c>
      <c r="U10440">
        <v>3.3673999999999999</v>
      </c>
      <c r="V10440">
        <v>17.510000000000002</v>
      </c>
    </row>
    <row r="10441" spans="1:22">
      <c r="A10441" t="s">
        <v>1490</v>
      </c>
      <c r="B10441" t="s">
        <v>1489</v>
      </c>
      <c r="J10441">
        <v>5</v>
      </c>
      <c r="K10441">
        <f t="shared" si="12"/>
        <v>98</v>
      </c>
      <c r="L10441">
        <f t="shared" si="13"/>
        <v>100</v>
      </c>
      <c r="M10441">
        <v>99</v>
      </c>
      <c r="N10441">
        <v>2</v>
      </c>
      <c r="O10441">
        <v>1.0145</v>
      </c>
      <c r="Q10441">
        <v>83.948999999999998</v>
      </c>
      <c r="R10441">
        <v>2.8549000000000002</v>
      </c>
      <c r="S10441">
        <v>9.2491000000000003</v>
      </c>
      <c r="T10441">
        <v>18.766500000000001</v>
      </c>
      <c r="U10441">
        <v>5.7927</v>
      </c>
      <c r="V10441">
        <v>24.56</v>
      </c>
    </row>
    <row r="10442" spans="1:22">
      <c r="A10442" t="s">
        <v>1490</v>
      </c>
      <c r="B10442" t="s">
        <v>1489</v>
      </c>
      <c r="J10442">
        <v>5</v>
      </c>
      <c r="K10442">
        <f t="shared" si="12"/>
        <v>100</v>
      </c>
      <c r="L10442">
        <f t="shared" si="13"/>
        <v>102</v>
      </c>
      <c r="M10442">
        <v>101</v>
      </c>
      <c r="N10442">
        <v>2</v>
      </c>
      <c r="O10442">
        <v>0.95020000000000004</v>
      </c>
      <c r="Q10442">
        <v>76.143000000000001</v>
      </c>
      <c r="R10442">
        <v>2.5268000000000002</v>
      </c>
      <c r="S10442">
        <v>9.2866999999999997</v>
      </c>
      <c r="T10442">
        <v>17.6478</v>
      </c>
      <c r="U10442">
        <v>4.8017000000000003</v>
      </c>
      <c r="V10442">
        <v>22.45</v>
      </c>
    </row>
    <row r="10443" spans="1:22">
      <c r="A10443" t="s">
        <v>1490</v>
      </c>
      <c r="B10443" t="s">
        <v>1489</v>
      </c>
      <c r="J10443">
        <v>5</v>
      </c>
      <c r="K10443">
        <f t="shared" si="12"/>
        <v>102</v>
      </c>
      <c r="L10443">
        <f t="shared" si="13"/>
        <v>104</v>
      </c>
      <c r="M10443">
        <v>103</v>
      </c>
      <c r="N10443">
        <v>2</v>
      </c>
      <c r="O10443">
        <v>1.2702</v>
      </c>
      <c r="Q10443">
        <v>66.623999999999995</v>
      </c>
      <c r="R10443">
        <v>1.8676999999999999</v>
      </c>
      <c r="S10443">
        <v>9.8329000000000004</v>
      </c>
      <c r="T10443">
        <v>24.978899999999999</v>
      </c>
      <c r="U10443">
        <v>4.7446999999999999</v>
      </c>
      <c r="V10443">
        <v>29.72</v>
      </c>
    </row>
    <row r="10444" spans="1:22">
      <c r="A10444" t="s">
        <v>1490</v>
      </c>
      <c r="B10444" t="s">
        <v>1489</v>
      </c>
      <c r="J10444">
        <v>5</v>
      </c>
      <c r="K10444">
        <f t="shared" si="12"/>
        <v>104</v>
      </c>
      <c r="L10444">
        <f t="shared" si="13"/>
        <v>106</v>
      </c>
      <c r="M10444">
        <v>105</v>
      </c>
      <c r="N10444">
        <v>2</v>
      </c>
      <c r="O10444">
        <v>1.5402</v>
      </c>
      <c r="Q10444">
        <v>76.628</v>
      </c>
      <c r="R10444">
        <v>1.0793999999999999</v>
      </c>
      <c r="S10444">
        <v>10.5685</v>
      </c>
      <c r="T10444">
        <v>32.554600000000001</v>
      </c>
      <c r="U10444">
        <v>3.3249</v>
      </c>
      <c r="V10444">
        <v>35.880000000000003</v>
      </c>
    </row>
    <row r="10445" spans="1:22">
      <c r="A10445" t="s">
        <v>1490</v>
      </c>
      <c r="B10445" t="s">
        <v>1489</v>
      </c>
      <c r="J10445">
        <v>5</v>
      </c>
      <c r="K10445">
        <f t="shared" si="12"/>
        <v>106</v>
      </c>
      <c r="L10445">
        <f t="shared" si="13"/>
        <v>108</v>
      </c>
      <c r="M10445">
        <v>107</v>
      </c>
      <c r="N10445">
        <v>2</v>
      </c>
      <c r="O10445">
        <v>1.5547</v>
      </c>
      <c r="Q10445">
        <v>72.063999999999993</v>
      </c>
      <c r="R10445">
        <v>1.2473000000000001</v>
      </c>
      <c r="S10445">
        <v>10.4406</v>
      </c>
      <c r="T10445">
        <v>32.463200000000001</v>
      </c>
      <c r="U10445">
        <v>3.8780999999999999</v>
      </c>
      <c r="V10445">
        <v>36.340000000000003</v>
      </c>
    </row>
    <row r="10446" spans="1:22">
      <c r="A10446" t="s">
        <v>1490</v>
      </c>
      <c r="B10446" t="s">
        <v>1489</v>
      </c>
      <c r="J10446">
        <v>5</v>
      </c>
      <c r="K10446">
        <f t="shared" si="12"/>
        <v>108</v>
      </c>
      <c r="L10446">
        <f t="shared" si="13"/>
        <v>110</v>
      </c>
      <c r="M10446">
        <v>109</v>
      </c>
      <c r="N10446">
        <v>2</v>
      </c>
      <c r="O10446">
        <v>1.4482999999999999</v>
      </c>
      <c r="Q10446">
        <v>61.125999999999998</v>
      </c>
      <c r="R10446">
        <v>1.0085999999999999</v>
      </c>
      <c r="S10446">
        <v>10.7273</v>
      </c>
      <c r="T10446">
        <v>31.073499999999999</v>
      </c>
      <c r="U10446">
        <v>2.9215</v>
      </c>
      <c r="V10446">
        <v>34</v>
      </c>
    </row>
    <row r="10447" spans="1:22">
      <c r="A10447" t="s">
        <v>1490</v>
      </c>
      <c r="B10447" t="s">
        <v>1489</v>
      </c>
      <c r="J10447">
        <v>5</v>
      </c>
      <c r="K10447">
        <f t="shared" si="12"/>
        <v>110</v>
      </c>
      <c r="L10447">
        <f t="shared" si="13"/>
        <v>112</v>
      </c>
      <c r="M10447">
        <v>111</v>
      </c>
      <c r="N10447">
        <v>2</v>
      </c>
      <c r="O10447">
        <v>1.633</v>
      </c>
      <c r="Q10447">
        <v>61.198</v>
      </c>
      <c r="R10447">
        <v>0.80259999999999998</v>
      </c>
      <c r="S10447">
        <v>10.8842</v>
      </c>
      <c r="T10447">
        <v>35.547699999999999</v>
      </c>
      <c r="U10447">
        <v>2.6213000000000002</v>
      </c>
      <c r="V10447">
        <v>38.17</v>
      </c>
    </row>
    <row r="10448" spans="1:22">
      <c r="A10448" t="s">
        <v>1490</v>
      </c>
      <c r="B10448" t="s">
        <v>1489</v>
      </c>
      <c r="J10448">
        <v>5</v>
      </c>
      <c r="K10448">
        <f t="shared" si="12"/>
        <v>112</v>
      </c>
      <c r="L10448">
        <f t="shared" si="13"/>
        <v>114</v>
      </c>
      <c r="M10448">
        <v>113</v>
      </c>
      <c r="N10448">
        <v>2</v>
      </c>
      <c r="O10448">
        <v>1.5498000000000001</v>
      </c>
      <c r="Q10448">
        <v>55.238</v>
      </c>
      <c r="R10448">
        <v>0.8478</v>
      </c>
      <c r="S10448">
        <v>10.8505</v>
      </c>
      <c r="T10448">
        <v>33.632899999999999</v>
      </c>
      <c r="U10448">
        <v>2.6280000000000001</v>
      </c>
      <c r="V10448">
        <v>36.26</v>
      </c>
    </row>
    <row r="10449" spans="1:22">
      <c r="A10449" t="s">
        <v>1490</v>
      </c>
      <c r="B10449" t="s">
        <v>1489</v>
      </c>
      <c r="J10449">
        <v>5</v>
      </c>
      <c r="K10449">
        <f t="shared" si="12"/>
        <v>114</v>
      </c>
      <c r="L10449">
        <f t="shared" si="13"/>
        <v>116</v>
      </c>
      <c r="M10449">
        <v>115</v>
      </c>
      <c r="N10449">
        <v>2</v>
      </c>
      <c r="O10449">
        <v>1.1237999999999999</v>
      </c>
      <c r="Q10449">
        <v>58.192</v>
      </c>
      <c r="R10449">
        <v>1.4814000000000001</v>
      </c>
      <c r="S10449">
        <v>10.280099999999999</v>
      </c>
      <c r="T10449">
        <v>23.106300000000001</v>
      </c>
      <c r="U10449">
        <v>3.3296999999999999</v>
      </c>
      <c r="V10449">
        <v>26.44</v>
      </c>
    </row>
    <row r="10450" spans="1:22">
      <c r="A10450" t="s">
        <v>1490</v>
      </c>
      <c r="B10450" t="s">
        <v>1489</v>
      </c>
      <c r="J10450">
        <v>5</v>
      </c>
      <c r="K10450">
        <f t="shared" si="12"/>
        <v>116</v>
      </c>
      <c r="L10450">
        <f t="shared" si="13"/>
        <v>118</v>
      </c>
      <c r="M10450">
        <v>117</v>
      </c>
      <c r="N10450">
        <v>2</v>
      </c>
      <c r="O10450">
        <v>1.5349999999999999</v>
      </c>
      <c r="Q10450">
        <v>58.164000000000001</v>
      </c>
      <c r="R10450">
        <v>0.6361</v>
      </c>
      <c r="S10450">
        <v>10.835100000000001</v>
      </c>
      <c r="T10450">
        <v>33.263800000000003</v>
      </c>
      <c r="U10450">
        <v>1.9527000000000001</v>
      </c>
      <c r="V10450">
        <v>35.22</v>
      </c>
    </row>
    <row r="10451" spans="1:22">
      <c r="A10451" t="s">
        <v>1490</v>
      </c>
      <c r="B10451" t="s">
        <v>1489</v>
      </c>
      <c r="J10451">
        <v>5</v>
      </c>
      <c r="K10451">
        <f t="shared" si="12"/>
        <v>118</v>
      </c>
      <c r="L10451">
        <f t="shared" si="13"/>
        <v>120</v>
      </c>
      <c r="M10451">
        <v>119</v>
      </c>
      <c r="N10451">
        <v>2</v>
      </c>
      <c r="O10451">
        <v>1.4108000000000001</v>
      </c>
      <c r="Q10451">
        <v>52.192</v>
      </c>
      <c r="R10451">
        <v>0.72760000000000002</v>
      </c>
      <c r="S10451">
        <v>10.9558</v>
      </c>
      <c r="T10451">
        <v>30.913699999999999</v>
      </c>
      <c r="U10451">
        <v>2.0531000000000001</v>
      </c>
      <c r="V10451">
        <v>32.97</v>
      </c>
    </row>
    <row r="10452" spans="1:22">
      <c r="A10452" t="s">
        <v>1490</v>
      </c>
      <c r="B10452" t="s">
        <v>1489</v>
      </c>
      <c r="J10452">
        <v>5</v>
      </c>
      <c r="K10452">
        <f t="shared" si="12"/>
        <v>120</v>
      </c>
      <c r="L10452">
        <f t="shared" si="13"/>
        <v>122</v>
      </c>
      <c r="M10452">
        <v>121</v>
      </c>
      <c r="N10452">
        <v>2</v>
      </c>
      <c r="O10452">
        <v>1.2842</v>
      </c>
      <c r="Q10452">
        <v>51.600999999999999</v>
      </c>
      <c r="R10452">
        <v>0.88029999999999997</v>
      </c>
      <c r="S10452">
        <v>10.7569</v>
      </c>
      <c r="T10452">
        <v>27.627300000000002</v>
      </c>
      <c r="U10452">
        <v>2.2608000000000001</v>
      </c>
      <c r="V10452">
        <v>29.89</v>
      </c>
    </row>
    <row r="10453" spans="1:22">
      <c r="A10453" t="s">
        <v>1490</v>
      </c>
      <c r="B10453" t="s">
        <v>1489</v>
      </c>
      <c r="J10453">
        <v>5</v>
      </c>
      <c r="K10453">
        <f t="shared" si="12"/>
        <v>122</v>
      </c>
      <c r="L10453">
        <f t="shared" si="13"/>
        <v>124</v>
      </c>
      <c r="M10453">
        <v>123</v>
      </c>
      <c r="N10453">
        <v>2</v>
      </c>
      <c r="O10453">
        <v>1.4145000000000001</v>
      </c>
      <c r="Q10453">
        <v>55.170999999999999</v>
      </c>
      <c r="R10453">
        <v>0.9073</v>
      </c>
      <c r="S10453">
        <v>10.775700000000001</v>
      </c>
      <c r="T10453">
        <v>30.484400000000001</v>
      </c>
      <c r="U10453">
        <v>2.5667</v>
      </c>
      <c r="V10453">
        <v>33.049999999999997</v>
      </c>
    </row>
    <row r="10454" spans="1:22">
      <c r="A10454" t="s">
        <v>1490</v>
      </c>
      <c r="B10454" t="s">
        <v>1489</v>
      </c>
      <c r="J10454">
        <v>5</v>
      </c>
      <c r="K10454">
        <f t="shared" si="12"/>
        <v>124</v>
      </c>
      <c r="L10454">
        <f t="shared" si="13"/>
        <v>126</v>
      </c>
      <c r="M10454">
        <v>125</v>
      </c>
      <c r="N10454">
        <v>2</v>
      </c>
      <c r="O10454">
        <v>1.1395</v>
      </c>
      <c r="Q10454">
        <v>45.691000000000003</v>
      </c>
      <c r="R10454">
        <v>0.91220000000000001</v>
      </c>
      <c r="S10454">
        <v>10.6799</v>
      </c>
      <c r="T10454">
        <v>24.339600000000001</v>
      </c>
      <c r="U10454">
        <v>2.0789</v>
      </c>
      <c r="V10454">
        <v>26.42</v>
      </c>
    </row>
    <row r="10455" spans="1:22">
      <c r="A10455" t="s">
        <v>1490</v>
      </c>
      <c r="B10455" t="s">
        <v>1489</v>
      </c>
      <c r="J10455">
        <v>5</v>
      </c>
      <c r="K10455">
        <f t="shared" si="12"/>
        <v>126</v>
      </c>
      <c r="L10455">
        <f t="shared" si="13"/>
        <v>128</v>
      </c>
      <c r="M10455">
        <v>127</v>
      </c>
      <c r="N10455">
        <v>2</v>
      </c>
      <c r="O10455">
        <v>1.224</v>
      </c>
      <c r="Q10455">
        <v>47.283999999999999</v>
      </c>
      <c r="R10455">
        <v>1.0725</v>
      </c>
      <c r="S10455">
        <v>10.6006</v>
      </c>
      <c r="T10455">
        <v>25.950199999999999</v>
      </c>
      <c r="U10455">
        <v>2.6255000000000002</v>
      </c>
      <c r="V10455">
        <v>28.58</v>
      </c>
    </row>
    <row r="10456" spans="1:22">
      <c r="A10456" t="s">
        <v>1490</v>
      </c>
      <c r="B10456" t="s">
        <v>1489</v>
      </c>
      <c r="J10456">
        <v>5</v>
      </c>
      <c r="K10456">
        <f t="shared" si="12"/>
        <v>128</v>
      </c>
      <c r="L10456">
        <f t="shared" si="13"/>
        <v>130</v>
      </c>
      <c r="M10456">
        <v>129</v>
      </c>
      <c r="N10456">
        <v>2</v>
      </c>
      <c r="O10456">
        <v>1.3247</v>
      </c>
      <c r="Q10456">
        <v>46.465000000000003</v>
      </c>
      <c r="R10456">
        <v>0.84640000000000004</v>
      </c>
      <c r="S10456">
        <v>10.844799999999999</v>
      </c>
      <c r="T10456">
        <v>28.7315</v>
      </c>
      <c r="U10456">
        <v>2.2425000000000002</v>
      </c>
      <c r="V10456">
        <v>30.97</v>
      </c>
    </row>
    <row r="10457" spans="1:22">
      <c r="A10457" t="s">
        <v>1490</v>
      </c>
      <c r="B10457" t="s">
        <v>1489</v>
      </c>
      <c r="J10457">
        <v>5</v>
      </c>
      <c r="K10457">
        <f t="shared" si="12"/>
        <v>130</v>
      </c>
      <c r="L10457">
        <f t="shared" si="13"/>
        <v>132</v>
      </c>
      <c r="M10457">
        <v>131</v>
      </c>
      <c r="N10457">
        <v>2</v>
      </c>
      <c r="O10457">
        <v>0.94099999999999995</v>
      </c>
      <c r="Q10457">
        <v>42.610999999999997</v>
      </c>
      <c r="R10457">
        <v>1.0790999999999999</v>
      </c>
      <c r="S10457">
        <v>10.5329</v>
      </c>
      <c r="T10457">
        <v>19.822900000000001</v>
      </c>
      <c r="U10457">
        <v>2.0308999999999999</v>
      </c>
      <c r="V10457">
        <v>21.85</v>
      </c>
    </row>
    <row r="10458" spans="1:22">
      <c r="A10458" t="s">
        <v>1490</v>
      </c>
      <c r="B10458" t="s">
        <v>1489</v>
      </c>
      <c r="J10458">
        <v>5</v>
      </c>
      <c r="K10458">
        <f t="shared" si="12"/>
        <v>132</v>
      </c>
      <c r="L10458">
        <f t="shared" si="13"/>
        <v>134</v>
      </c>
      <c r="M10458">
        <v>133</v>
      </c>
      <c r="N10458">
        <v>2</v>
      </c>
      <c r="O10458">
        <v>1.0645</v>
      </c>
      <c r="Q10458">
        <v>46.076999999999998</v>
      </c>
      <c r="R10458">
        <v>1.1894</v>
      </c>
      <c r="S10458">
        <v>10.442399999999999</v>
      </c>
      <c r="T10458">
        <v>22.2318</v>
      </c>
      <c r="U10458">
        <v>2.5322</v>
      </c>
      <c r="V10458">
        <v>24.76</v>
      </c>
    </row>
    <row r="10459" spans="1:22">
      <c r="A10459" t="s">
        <v>1490</v>
      </c>
      <c r="B10459" t="s">
        <v>1489</v>
      </c>
      <c r="J10459">
        <v>5</v>
      </c>
      <c r="K10459">
        <f t="shared" si="12"/>
        <v>134</v>
      </c>
      <c r="L10459">
        <f t="shared" si="13"/>
        <v>136</v>
      </c>
      <c r="M10459">
        <v>135</v>
      </c>
      <c r="N10459">
        <v>2</v>
      </c>
      <c r="O10459">
        <v>1.0042</v>
      </c>
      <c r="Q10459">
        <v>52.057000000000002</v>
      </c>
      <c r="R10459">
        <v>1.4686999999999999</v>
      </c>
      <c r="S10459">
        <v>10.1419</v>
      </c>
      <c r="T10459">
        <v>20.368300000000001</v>
      </c>
      <c r="U10459">
        <v>2.9496000000000002</v>
      </c>
      <c r="V10459">
        <v>23.32</v>
      </c>
    </row>
    <row r="10460" spans="1:22">
      <c r="A10460" t="s">
        <v>1490</v>
      </c>
      <c r="B10460" t="s">
        <v>1489</v>
      </c>
      <c r="J10460">
        <v>5</v>
      </c>
      <c r="K10460">
        <f t="shared" si="12"/>
        <v>136</v>
      </c>
      <c r="L10460">
        <f t="shared" si="13"/>
        <v>138</v>
      </c>
      <c r="M10460">
        <v>137</v>
      </c>
      <c r="N10460">
        <v>2</v>
      </c>
      <c r="O10460">
        <v>1.2989999999999999</v>
      </c>
      <c r="Q10460">
        <v>59.682000000000002</v>
      </c>
      <c r="R10460">
        <v>1.2129000000000001</v>
      </c>
      <c r="S10460">
        <v>10.4716</v>
      </c>
      <c r="T10460">
        <v>27.205200000000001</v>
      </c>
      <c r="U10460">
        <v>3.1509999999999998</v>
      </c>
      <c r="V10460">
        <v>30.36</v>
      </c>
    </row>
    <row r="10461" spans="1:22">
      <c r="A10461" t="s">
        <v>1490</v>
      </c>
      <c r="B10461" t="s">
        <v>1489</v>
      </c>
      <c r="J10461">
        <v>5</v>
      </c>
      <c r="K10461">
        <f t="shared" si="12"/>
        <v>138</v>
      </c>
      <c r="L10461">
        <f t="shared" si="13"/>
        <v>140</v>
      </c>
      <c r="M10461">
        <v>139</v>
      </c>
      <c r="N10461">
        <v>2</v>
      </c>
      <c r="O10461">
        <v>1.1605000000000001</v>
      </c>
      <c r="Q10461">
        <v>45.01</v>
      </c>
      <c r="R10461">
        <v>0.82069999999999999</v>
      </c>
      <c r="S10461">
        <v>10.7582</v>
      </c>
      <c r="T10461">
        <v>24.969799999999999</v>
      </c>
      <c r="U10461">
        <v>1.9048</v>
      </c>
      <c r="V10461">
        <v>26.87</v>
      </c>
    </row>
    <row r="10462" spans="1:22">
      <c r="A10462" t="s">
        <v>1490</v>
      </c>
      <c r="B10462" t="s">
        <v>1489</v>
      </c>
      <c r="J10462">
        <v>5</v>
      </c>
      <c r="K10462">
        <f t="shared" si="12"/>
        <v>140</v>
      </c>
      <c r="L10462">
        <f t="shared" si="13"/>
        <v>142</v>
      </c>
      <c r="M10462">
        <v>141</v>
      </c>
      <c r="N10462">
        <v>2</v>
      </c>
      <c r="O10462">
        <v>1.0203</v>
      </c>
      <c r="Q10462">
        <v>40.463999999999999</v>
      </c>
      <c r="R10462">
        <v>1.0101</v>
      </c>
      <c r="S10462">
        <v>10.627800000000001</v>
      </c>
      <c r="T10462">
        <v>21.687799999999999</v>
      </c>
      <c r="U10462">
        <v>2.0613000000000001</v>
      </c>
      <c r="V10462">
        <v>23.75</v>
      </c>
    </row>
    <row r="10463" spans="1:22">
      <c r="A10463" t="s">
        <v>1490</v>
      </c>
      <c r="B10463" t="s">
        <v>1489</v>
      </c>
      <c r="J10463">
        <v>5</v>
      </c>
      <c r="K10463">
        <f t="shared" si="12"/>
        <v>142</v>
      </c>
      <c r="L10463">
        <f t="shared" si="13"/>
        <v>144</v>
      </c>
      <c r="M10463">
        <v>143</v>
      </c>
      <c r="N10463">
        <v>2</v>
      </c>
      <c r="O10463">
        <v>0.92930000000000001</v>
      </c>
      <c r="Q10463">
        <v>43.091999999999999</v>
      </c>
      <c r="R10463">
        <v>1.3075000000000001</v>
      </c>
      <c r="S10463">
        <v>10.423299999999999</v>
      </c>
      <c r="T10463">
        <v>19.3735</v>
      </c>
      <c r="U10463">
        <v>2.4302000000000001</v>
      </c>
      <c r="V10463">
        <v>21.8</v>
      </c>
    </row>
    <row r="10464" spans="1:22">
      <c r="A10464" t="s">
        <v>1490</v>
      </c>
      <c r="B10464" t="s">
        <v>1489</v>
      </c>
      <c r="J10464">
        <v>5</v>
      </c>
      <c r="K10464">
        <f t="shared" si="12"/>
        <v>144</v>
      </c>
      <c r="L10464">
        <f t="shared" si="13"/>
        <v>146</v>
      </c>
      <c r="M10464">
        <v>145</v>
      </c>
      <c r="N10464">
        <v>2</v>
      </c>
      <c r="O10464">
        <v>1.1521999999999999</v>
      </c>
      <c r="Q10464">
        <v>54.530999999999999</v>
      </c>
      <c r="R10464">
        <v>1.2177</v>
      </c>
      <c r="S10464">
        <v>10.430999999999999</v>
      </c>
      <c r="T10464">
        <v>24.0364</v>
      </c>
      <c r="U10464">
        <v>2.8060999999999998</v>
      </c>
      <c r="V10464">
        <v>26.84</v>
      </c>
    </row>
    <row r="10465" spans="1:22">
      <c r="A10465" t="s">
        <v>1490</v>
      </c>
      <c r="B10465" t="s">
        <v>1489</v>
      </c>
      <c r="J10465">
        <v>5</v>
      </c>
      <c r="K10465">
        <f t="shared" si="12"/>
        <v>146</v>
      </c>
      <c r="L10465">
        <f t="shared" si="13"/>
        <v>148</v>
      </c>
      <c r="M10465">
        <v>147</v>
      </c>
      <c r="N10465">
        <v>2</v>
      </c>
      <c r="O10465">
        <v>1.2095</v>
      </c>
      <c r="Q10465">
        <v>57.207999999999998</v>
      </c>
      <c r="R10465">
        <v>1.2828999999999999</v>
      </c>
      <c r="S10465">
        <v>10.3491</v>
      </c>
      <c r="T10465">
        <v>25.034400000000002</v>
      </c>
      <c r="U10465">
        <v>3.1032999999999999</v>
      </c>
      <c r="V10465">
        <v>28.14</v>
      </c>
    </row>
    <row r="10466" spans="1:22">
      <c r="A10466" t="s">
        <v>1490</v>
      </c>
      <c r="B10466" t="s">
        <v>1489</v>
      </c>
      <c r="J10466">
        <v>5</v>
      </c>
      <c r="K10466">
        <f t="shared" si="12"/>
        <v>148</v>
      </c>
      <c r="L10466">
        <f t="shared" si="13"/>
        <v>150</v>
      </c>
      <c r="M10466">
        <v>149</v>
      </c>
      <c r="N10466">
        <v>2</v>
      </c>
      <c r="O10466">
        <v>1.3731</v>
      </c>
      <c r="Q10466">
        <v>75.787999999999997</v>
      </c>
      <c r="R10466">
        <v>1.698</v>
      </c>
      <c r="S10466">
        <v>9.8676999999999992</v>
      </c>
      <c r="T10466">
        <v>27.098299999999998</v>
      </c>
      <c r="U10466">
        <v>4.6628999999999996</v>
      </c>
      <c r="V10466">
        <v>31.76</v>
      </c>
    </row>
    <row r="10467" spans="1:22">
      <c r="A10467" t="s">
        <v>1490</v>
      </c>
      <c r="B10467" t="s">
        <v>1489</v>
      </c>
      <c r="J10467">
        <v>5</v>
      </c>
      <c r="K10467">
        <f t="shared" ref="K10467:K10530" si="14">M10467-(N10467/2)</f>
        <v>150</v>
      </c>
      <c r="L10467">
        <f t="shared" ref="L10467:L10530" si="15">M10467+(N10467/2)</f>
        <v>152</v>
      </c>
      <c r="M10467">
        <v>151</v>
      </c>
      <c r="N10467">
        <v>2</v>
      </c>
      <c r="O10467">
        <v>1.2435</v>
      </c>
      <c r="Q10467">
        <v>48.816000000000003</v>
      </c>
      <c r="R10467">
        <v>0.92820000000000003</v>
      </c>
      <c r="S10467">
        <v>10.6639</v>
      </c>
      <c r="T10467">
        <v>26.521100000000001</v>
      </c>
      <c r="U10467">
        <v>2.3083999999999998</v>
      </c>
      <c r="V10467">
        <v>28.83</v>
      </c>
    </row>
    <row r="10468" spans="1:22">
      <c r="A10468" t="s">
        <v>1490</v>
      </c>
      <c r="B10468" t="s">
        <v>1489</v>
      </c>
      <c r="J10468">
        <v>5</v>
      </c>
      <c r="K10468">
        <f t="shared" si="14"/>
        <v>152</v>
      </c>
      <c r="L10468">
        <f t="shared" si="15"/>
        <v>154</v>
      </c>
      <c r="M10468">
        <v>153</v>
      </c>
      <c r="N10468">
        <v>2</v>
      </c>
      <c r="O10468">
        <v>0.73599999999999999</v>
      </c>
      <c r="Q10468">
        <v>29.893999999999998</v>
      </c>
      <c r="R10468">
        <v>1.0875999999999999</v>
      </c>
      <c r="S10468">
        <v>10.680199999999999</v>
      </c>
      <c r="T10468">
        <v>15.7212</v>
      </c>
      <c r="U10468">
        <v>1.6009</v>
      </c>
      <c r="V10468">
        <v>17.32</v>
      </c>
    </row>
    <row r="10469" spans="1:22">
      <c r="A10469" t="s">
        <v>1490</v>
      </c>
      <c r="B10469" t="s">
        <v>1489</v>
      </c>
      <c r="J10469">
        <v>5</v>
      </c>
      <c r="K10469">
        <f t="shared" si="14"/>
        <v>154</v>
      </c>
      <c r="L10469">
        <f t="shared" si="15"/>
        <v>156</v>
      </c>
      <c r="M10469">
        <v>155</v>
      </c>
      <c r="N10469">
        <v>2</v>
      </c>
      <c r="O10469">
        <v>1.1172</v>
      </c>
      <c r="Q10469">
        <v>54.713000000000001</v>
      </c>
      <c r="R10469">
        <v>1.5145</v>
      </c>
      <c r="S10469">
        <v>10.3002</v>
      </c>
      <c r="T10469">
        <v>23.013999999999999</v>
      </c>
      <c r="U10469">
        <v>3.3839999999999999</v>
      </c>
      <c r="V10469">
        <v>26.4</v>
      </c>
    </row>
    <row r="10470" spans="1:22">
      <c r="A10470" t="s">
        <v>1490</v>
      </c>
      <c r="B10470" t="s">
        <v>1489</v>
      </c>
      <c r="J10470">
        <v>5</v>
      </c>
      <c r="K10470">
        <f t="shared" si="14"/>
        <v>156</v>
      </c>
      <c r="L10470">
        <f t="shared" si="15"/>
        <v>158</v>
      </c>
      <c r="M10470">
        <v>157</v>
      </c>
      <c r="N10470">
        <v>2</v>
      </c>
      <c r="O10470">
        <v>0.99199999999999999</v>
      </c>
      <c r="Q10470">
        <v>50.406999999999996</v>
      </c>
      <c r="R10470">
        <v>1.5772999999999999</v>
      </c>
      <c r="S10470">
        <v>10.1454</v>
      </c>
      <c r="T10470">
        <v>20.128399999999999</v>
      </c>
      <c r="U10470">
        <v>3.1293000000000002</v>
      </c>
      <c r="V10470">
        <v>23.26</v>
      </c>
    </row>
    <row r="10471" spans="1:22">
      <c r="A10471" t="s">
        <v>1490</v>
      </c>
      <c r="B10471" t="s">
        <v>1489</v>
      </c>
      <c r="J10471">
        <v>5</v>
      </c>
      <c r="K10471">
        <f t="shared" si="14"/>
        <v>158</v>
      </c>
      <c r="L10471">
        <f t="shared" si="15"/>
        <v>160</v>
      </c>
      <c r="M10471">
        <v>159</v>
      </c>
      <c r="N10471">
        <v>2</v>
      </c>
      <c r="O10471">
        <v>1.0283</v>
      </c>
      <c r="Q10471">
        <v>54.002000000000002</v>
      </c>
      <c r="R10471">
        <v>1.5390999999999999</v>
      </c>
      <c r="S10471">
        <v>10.174200000000001</v>
      </c>
      <c r="T10471">
        <v>20.925000000000001</v>
      </c>
      <c r="U10471">
        <v>3.1654</v>
      </c>
      <c r="V10471">
        <v>24.09</v>
      </c>
    </row>
    <row r="10472" spans="1:22">
      <c r="A10472" t="s">
        <v>1490</v>
      </c>
      <c r="B10472" t="s">
        <v>1489</v>
      </c>
      <c r="J10472">
        <v>5</v>
      </c>
      <c r="K10472">
        <f t="shared" si="14"/>
        <v>160</v>
      </c>
      <c r="L10472">
        <f t="shared" si="15"/>
        <v>162</v>
      </c>
      <c r="M10472">
        <v>161</v>
      </c>
      <c r="N10472">
        <v>2</v>
      </c>
      <c r="O10472">
        <v>0.98019999999999996</v>
      </c>
      <c r="Q10472">
        <v>49.036999999999999</v>
      </c>
      <c r="R10472">
        <v>1.4044000000000001</v>
      </c>
      <c r="S10472">
        <v>10.2966</v>
      </c>
      <c r="T10472">
        <v>20.184799999999999</v>
      </c>
      <c r="U10472">
        <v>2.7530999999999999</v>
      </c>
      <c r="V10472">
        <v>22.94</v>
      </c>
    </row>
    <row r="10473" spans="1:22">
      <c r="A10473" t="s">
        <v>1490</v>
      </c>
      <c r="B10473" t="s">
        <v>1489</v>
      </c>
      <c r="J10473">
        <v>5</v>
      </c>
      <c r="K10473">
        <f t="shared" si="14"/>
        <v>162</v>
      </c>
      <c r="L10473">
        <f t="shared" si="15"/>
        <v>164</v>
      </c>
      <c r="M10473">
        <v>163</v>
      </c>
      <c r="N10473">
        <v>2</v>
      </c>
      <c r="O10473">
        <v>0.93</v>
      </c>
      <c r="Q10473">
        <v>42.951999999999998</v>
      </c>
      <c r="R10473">
        <v>1.1581999999999999</v>
      </c>
      <c r="S10473">
        <v>10.4375</v>
      </c>
      <c r="T10473">
        <v>19.413799999999998</v>
      </c>
      <c r="U10473">
        <v>2.1541999999999999</v>
      </c>
      <c r="V10473">
        <v>21.57</v>
      </c>
    </row>
    <row r="10474" spans="1:22">
      <c r="A10474" t="s">
        <v>1490</v>
      </c>
      <c r="B10474" t="s">
        <v>1489</v>
      </c>
      <c r="J10474">
        <v>5</v>
      </c>
      <c r="K10474">
        <f t="shared" si="14"/>
        <v>164</v>
      </c>
      <c r="L10474">
        <f t="shared" si="15"/>
        <v>166</v>
      </c>
      <c r="M10474">
        <v>165</v>
      </c>
      <c r="N10474">
        <v>2</v>
      </c>
      <c r="O10474">
        <v>1.2226999999999999</v>
      </c>
      <c r="Q10474">
        <v>54.177</v>
      </c>
      <c r="R10474">
        <v>1.1243000000000001</v>
      </c>
      <c r="S10474">
        <v>10.4466</v>
      </c>
      <c r="T10474">
        <v>25.545500000000001</v>
      </c>
      <c r="U10474">
        <v>2.7492999999999999</v>
      </c>
      <c r="V10474">
        <v>28.29</v>
      </c>
    </row>
    <row r="10475" spans="1:22">
      <c r="A10475" t="s">
        <v>1490</v>
      </c>
      <c r="B10475" t="s">
        <v>1489</v>
      </c>
      <c r="J10475">
        <v>5</v>
      </c>
      <c r="K10475">
        <f t="shared" si="14"/>
        <v>166</v>
      </c>
      <c r="L10475">
        <f t="shared" si="15"/>
        <v>168</v>
      </c>
      <c r="M10475">
        <v>167</v>
      </c>
      <c r="N10475">
        <v>2</v>
      </c>
      <c r="O10475">
        <v>1.1148</v>
      </c>
      <c r="Q10475">
        <v>51.463999999999999</v>
      </c>
      <c r="R10475">
        <v>1.2061999999999999</v>
      </c>
      <c r="S10475">
        <v>10.4368</v>
      </c>
      <c r="T10475">
        <v>23.270600000000002</v>
      </c>
      <c r="U10475">
        <v>2.6894999999999998</v>
      </c>
      <c r="V10475">
        <v>25.96</v>
      </c>
    </row>
    <row r="10476" spans="1:22">
      <c r="A10476" t="s">
        <v>1490</v>
      </c>
      <c r="B10476" t="s">
        <v>1489</v>
      </c>
      <c r="J10476">
        <v>5</v>
      </c>
      <c r="K10476">
        <f t="shared" si="14"/>
        <v>168</v>
      </c>
      <c r="L10476">
        <f t="shared" si="15"/>
        <v>170</v>
      </c>
      <c r="M10476">
        <v>169</v>
      </c>
      <c r="N10476">
        <v>2</v>
      </c>
      <c r="O10476">
        <v>1.1074999999999999</v>
      </c>
      <c r="Q10476">
        <v>51.430999999999997</v>
      </c>
      <c r="R10476">
        <v>1.2938000000000001</v>
      </c>
      <c r="S10476">
        <v>10.320600000000001</v>
      </c>
      <c r="T10476">
        <v>22.86</v>
      </c>
      <c r="U10476">
        <v>2.8658999999999999</v>
      </c>
      <c r="V10476">
        <v>25.73</v>
      </c>
    </row>
    <row r="10477" spans="1:22">
      <c r="A10477" t="s">
        <v>1490</v>
      </c>
      <c r="B10477" t="s">
        <v>1489</v>
      </c>
      <c r="J10477">
        <v>5</v>
      </c>
      <c r="K10477">
        <f t="shared" si="14"/>
        <v>170</v>
      </c>
      <c r="L10477">
        <f t="shared" si="15"/>
        <v>172</v>
      </c>
      <c r="M10477">
        <v>171</v>
      </c>
      <c r="N10477">
        <v>2</v>
      </c>
      <c r="O10477">
        <v>0.96299999999999997</v>
      </c>
      <c r="Q10477">
        <v>56.319000000000003</v>
      </c>
      <c r="R10477">
        <v>1.6496</v>
      </c>
      <c r="S10477">
        <v>9.8927999999999994</v>
      </c>
      <c r="T10477">
        <v>19.0535</v>
      </c>
      <c r="U10477">
        <v>3.1770999999999998</v>
      </c>
      <c r="V10477">
        <v>22.23</v>
      </c>
    </row>
    <row r="10478" spans="1:22">
      <c r="A10478" t="s">
        <v>1490</v>
      </c>
      <c r="B10478" t="s">
        <v>1489</v>
      </c>
      <c r="J10478">
        <v>5</v>
      </c>
      <c r="K10478">
        <f t="shared" si="14"/>
        <v>172</v>
      </c>
      <c r="L10478">
        <f t="shared" si="15"/>
        <v>174</v>
      </c>
      <c r="M10478">
        <v>173</v>
      </c>
      <c r="N10478">
        <v>2</v>
      </c>
      <c r="O10478">
        <v>0.95630000000000004</v>
      </c>
      <c r="Q10478">
        <v>46.267000000000003</v>
      </c>
      <c r="R10478">
        <v>1.3591</v>
      </c>
      <c r="S10478">
        <v>10.0578</v>
      </c>
      <c r="T10478">
        <v>19.237300000000001</v>
      </c>
      <c r="U10478">
        <v>2.5994999999999999</v>
      </c>
      <c r="V10478">
        <v>21.84</v>
      </c>
    </row>
    <row r="10479" spans="1:22">
      <c r="A10479" t="s">
        <v>1490</v>
      </c>
      <c r="B10479" t="s">
        <v>1489</v>
      </c>
      <c r="J10479">
        <v>5</v>
      </c>
      <c r="K10479">
        <f t="shared" si="14"/>
        <v>174</v>
      </c>
      <c r="L10479">
        <f t="shared" si="15"/>
        <v>176</v>
      </c>
      <c r="M10479">
        <v>175</v>
      </c>
      <c r="N10479">
        <v>2</v>
      </c>
      <c r="O10479">
        <v>1.0922000000000001</v>
      </c>
      <c r="Q10479">
        <v>56.533999999999999</v>
      </c>
      <c r="R10479">
        <v>1.341</v>
      </c>
      <c r="S10479">
        <v>10.127000000000001</v>
      </c>
      <c r="T10479">
        <v>22.120799999999999</v>
      </c>
      <c r="U10479">
        <v>2.9291999999999998</v>
      </c>
      <c r="V10479">
        <v>25.05</v>
      </c>
    </row>
    <row r="10480" spans="1:22">
      <c r="A10480" t="s">
        <v>1490</v>
      </c>
      <c r="B10480" t="s">
        <v>1489</v>
      </c>
      <c r="J10480">
        <v>5</v>
      </c>
      <c r="K10480">
        <f t="shared" si="14"/>
        <v>176</v>
      </c>
      <c r="L10480">
        <f t="shared" si="15"/>
        <v>178</v>
      </c>
      <c r="M10480">
        <v>177</v>
      </c>
      <c r="N10480">
        <v>2</v>
      </c>
      <c r="O10480">
        <v>0.83020000000000005</v>
      </c>
      <c r="Q10480">
        <v>42.316000000000003</v>
      </c>
      <c r="R10480">
        <v>1.3838999999999999</v>
      </c>
      <c r="S10480">
        <v>10.103400000000001</v>
      </c>
      <c r="T10480">
        <v>16.775099999999998</v>
      </c>
      <c r="U10480">
        <v>2.2976999999999999</v>
      </c>
      <c r="V10480">
        <v>19.07</v>
      </c>
    </row>
    <row r="10481" spans="1:22">
      <c r="A10481" t="s">
        <v>1490</v>
      </c>
      <c r="B10481" t="s">
        <v>1489</v>
      </c>
      <c r="J10481">
        <v>5</v>
      </c>
      <c r="K10481">
        <f t="shared" si="14"/>
        <v>178</v>
      </c>
      <c r="L10481">
        <f t="shared" si="15"/>
        <v>180</v>
      </c>
      <c r="M10481">
        <v>179</v>
      </c>
      <c r="N10481">
        <v>2</v>
      </c>
      <c r="O10481">
        <v>0.81730000000000003</v>
      </c>
      <c r="Q10481">
        <v>46.268000000000001</v>
      </c>
      <c r="R10481">
        <v>1.7063999999999999</v>
      </c>
      <c r="S10481">
        <v>9.8979999999999997</v>
      </c>
      <c r="T10481">
        <v>16.18</v>
      </c>
      <c r="U10481">
        <v>2.7892999999999999</v>
      </c>
      <c r="V10481">
        <v>18.97</v>
      </c>
    </row>
    <row r="10482" spans="1:22">
      <c r="A10482" t="s">
        <v>1490</v>
      </c>
      <c r="B10482" t="s">
        <v>1489</v>
      </c>
      <c r="J10482">
        <v>5</v>
      </c>
      <c r="K10482">
        <f t="shared" si="14"/>
        <v>180</v>
      </c>
      <c r="L10482">
        <f t="shared" si="15"/>
        <v>182</v>
      </c>
      <c r="M10482">
        <v>181</v>
      </c>
      <c r="N10482">
        <v>2</v>
      </c>
      <c r="O10482">
        <v>1.0583</v>
      </c>
      <c r="Q10482">
        <v>56.308</v>
      </c>
      <c r="R10482">
        <v>1.5379</v>
      </c>
      <c r="S10482">
        <v>9.8477999999999994</v>
      </c>
      <c r="T10482">
        <v>20.8445</v>
      </c>
      <c r="U10482">
        <v>3.2551999999999999</v>
      </c>
      <c r="V10482">
        <v>24.1</v>
      </c>
    </row>
    <row r="10483" spans="1:22">
      <c r="A10483" t="s">
        <v>1490</v>
      </c>
      <c r="B10483" t="s">
        <v>1489</v>
      </c>
      <c r="J10483">
        <v>5</v>
      </c>
      <c r="K10483">
        <f t="shared" si="14"/>
        <v>182</v>
      </c>
      <c r="L10483">
        <f t="shared" si="15"/>
        <v>184</v>
      </c>
      <c r="M10483">
        <v>183</v>
      </c>
      <c r="N10483">
        <v>2</v>
      </c>
      <c r="O10483">
        <v>0.92949999999999999</v>
      </c>
      <c r="Q10483">
        <v>42.198999999999998</v>
      </c>
      <c r="R10483">
        <v>1.3010999999999999</v>
      </c>
      <c r="S10483">
        <v>10.112</v>
      </c>
      <c r="T10483">
        <v>18.798200000000001</v>
      </c>
      <c r="U10483">
        <v>2.4188000000000001</v>
      </c>
      <c r="V10483">
        <v>21.22</v>
      </c>
    </row>
    <row r="10484" spans="1:22">
      <c r="A10484" t="s">
        <v>1490</v>
      </c>
      <c r="B10484" t="s">
        <v>1489</v>
      </c>
      <c r="J10484">
        <v>5</v>
      </c>
      <c r="K10484">
        <f t="shared" si="14"/>
        <v>184</v>
      </c>
      <c r="L10484">
        <f t="shared" si="15"/>
        <v>186</v>
      </c>
      <c r="M10484">
        <v>185</v>
      </c>
      <c r="N10484">
        <v>2</v>
      </c>
      <c r="O10484">
        <v>1.0389999999999999</v>
      </c>
      <c r="Q10484">
        <v>49.234999999999999</v>
      </c>
      <c r="R10484">
        <v>1.4234</v>
      </c>
      <c r="S10484">
        <v>9.8971</v>
      </c>
      <c r="T10484">
        <v>20.566199999999998</v>
      </c>
      <c r="U10484">
        <v>2.9578000000000002</v>
      </c>
      <c r="V10484">
        <v>23.52</v>
      </c>
    </row>
    <row r="10485" spans="1:22">
      <c r="A10485" t="s">
        <v>1490</v>
      </c>
      <c r="B10485" t="s">
        <v>1489</v>
      </c>
      <c r="J10485">
        <v>5</v>
      </c>
      <c r="K10485">
        <f t="shared" si="14"/>
        <v>186</v>
      </c>
      <c r="L10485">
        <f t="shared" si="15"/>
        <v>188</v>
      </c>
      <c r="M10485">
        <v>187</v>
      </c>
      <c r="N10485">
        <v>2</v>
      </c>
      <c r="O10485">
        <v>1.0022</v>
      </c>
      <c r="Q10485">
        <v>67.944000000000003</v>
      </c>
      <c r="R10485">
        <v>2.0407999999999999</v>
      </c>
      <c r="S10485">
        <v>9.4536999999999995</v>
      </c>
      <c r="T10485">
        <v>18.9483</v>
      </c>
      <c r="U10485">
        <v>4.0903999999999998</v>
      </c>
      <c r="V10485">
        <v>23.04</v>
      </c>
    </row>
    <row r="10486" spans="1:22">
      <c r="A10486" t="s">
        <v>1490</v>
      </c>
      <c r="B10486" t="s">
        <v>1489</v>
      </c>
      <c r="J10486">
        <v>5</v>
      </c>
      <c r="K10486">
        <f t="shared" si="14"/>
        <v>188</v>
      </c>
      <c r="L10486">
        <f t="shared" si="15"/>
        <v>190</v>
      </c>
      <c r="M10486">
        <v>189</v>
      </c>
      <c r="N10486">
        <v>2</v>
      </c>
      <c r="O10486">
        <v>0.91669999999999996</v>
      </c>
      <c r="Q10486">
        <v>36.31</v>
      </c>
      <c r="R10486">
        <v>1.3275999999999999</v>
      </c>
      <c r="S10486">
        <v>10.0768</v>
      </c>
      <c r="T10486">
        <v>18.4741</v>
      </c>
      <c r="U10486">
        <v>2.4339</v>
      </c>
      <c r="V10486">
        <v>20.91</v>
      </c>
    </row>
    <row r="10487" spans="1:22">
      <c r="A10487" t="s">
        <v>1490</v>
      </c>
      <c r="B10487" t="s">
        <v>1489</v>
      </c>
      <c r="J10487">
        <v>5</v>
      </c>
      <c r="K10487">
        <f t="shared" si="14"/>
        <v>190</v>
      </c>
      <c r="L10487">
        <f t="shared" si="15"/>
        <v>192</v>
      </c>
      <c r="M10487">
        <v>191</v>
      </c>
      <c r="N10487">
        <v>2</v>
      </c>
      <c r="O10487">
        <v>0.92130000000000001</v>
      </c>
      <c r="Q10487">
        <v>64.989000000000004</v>
      </c>
      <c r="R10487">
        <v>2.1126999999999998</v>
      </c>
      <c r="S10487">
        <v>9.3056999999999999</v>
      </c>
      <c r="T10487">
        <v>17.147200000000002</v>
      </c>
      <c r="U10487">
        <v>3.8929999999999998</v>
      </c>
      <c r="V10487">
        <v>21.04</v>
      </c>
    </row>
    <row r="10488" spans="1:22">
      <c r="A10488" t="s">
        <v>1490</v>
      </c>
      <c r="B10488" t="s">
        <v>1489</v>
      </c>
      <c r="J10488">
        <v>5</v>
      </c>
      <c r="K10488">
        <f t="shared" si="14"/>
        <v>192</v>
      </c>
      <c r="L10488">
        <f t="shared" si="15"/>
        <v>194</v>
      </c>
      <c r="M10488">
        <v>193</v>
      </c>
      <c r="N10488">
        <v>2</v>
      </c>
      <c r="O10488">
        <v>1.0677000000000001</v>
      </c>
      <c r="Q10488">
        <v>68.882000000000005</v>
      </c>
      <c r="R10488">
        <v>1.833</v>
      </c>
      <c r="S10488">
        <v>9.6026000000000007</v>
      </c>
      <c r="T10488">
        <v>20.5047</v>
      </c>
      <c r="U10488">
        <v>3.9140999999999999</v>
      </c>
      <c r="V10488">
        <v>24.42</v>
      </c>
    </row>
    <row r="10489" spans="1:22">
      <c r="A10489" t="s">
        <v>1490</v>
      </c>
      <c r="B10489" t="s">
        <v>1489</v>
      </c>
      <c r="J10489">
        <v>5</v>
      </c>
      <c r="K10489">
        <f t="shared" si="14"/>
        <v>194</v>
      </c>
      <c r="L10489">
        <f t="shared" si="15"/>
        <v>196</v>
      </c>
      <c r="M10489">
        <v>195</v>
      </c>
      <c r="N10489">
        <v>2</v>
      </c>
      <c r="O10489">
        <v>0.97419999999999995</v>
      </c>
      <c r="Q10489">
        <v>70.972999999999999</v>
      </c>
      <c r="R10489">
        <v>2.1324999999999998</v>
      </c>
      <c r="S10489">
        <v>9.3163999999999998</v>
      </c>
      <c r="T10489">
        <v>18.151399999999999</v>
      </c>
      <c r="U10489">
        <v>4.1547999999999998</v>
      </c>
      <c r="V10489">
        <v>22.31</v>
      </c>
    </row>
    <row r="10490" spans="1:22">
      <c r="A10490" t="s">
        <v>1490</v>
      </c>
      <c r="B10490" t="s">
        <v>1489</v>
      </c>
      <c r="J10490">
        <v>5</v>
      </c>
      <c r="K10490">
        <f t="shared" si="14"/>
        <v>196</v>
      </c>
      <c r="L10490">
        <f t="shared" si="15"/>
        <v>198</v>
      </c>
      <c r="M10490">
        <v>197</v>
      </c>
      <c r="N10490">
        <v>2</v>
      </c>
      <c r="O10490">
        <v>1.075</v>
      </c>
      <c r="Q10490">
        <v>66.194999999999993</v>
      </c>
      <c r="R10490">
        <v>2.0177999999999998</v>
      </c>
      <c r="S10490">
        <v>9.5091999999999999</v>
      </c>
      <c r="T10490">
        <v>20.444700000000001</v>
      </c>
      <c r="U10490">
        <v>4.3384</v>
      </c>
      <c r="V10490">
        <v>24.78</v>
      </c>
    </row>
    <row r="10491" spans="1:22">
      <c r="A10491" t="s">
        <v>1490</v>
      </c>
      <c r="B10491" t="s">
        <v>1489</v>
      </c>
      <c r="J10491">
        <v>5</v>
      </c>
      <c r="K10491">
        <f t="shared" si="14"/>
        <v>198</v>
      </c>
      <c r="L10491">
        <f t="shared" si="15"/>
        <v>200</v>
      </c>
      <c r="M10491">
        <v>199</v>
      </c>
      <c r="N10491">
        <v>2</v>
      </c>
      <c r="O10491">
        <v>0.95620000000000005</v>
      </c>
      <c r="Q10491">
        <v>58.965000000000003</v>
      </c>
      <c r="R10491">
        <v>1.9379</v>
      </c>
      <c r="S10491">
        <v>9.6056000000000008</v>
      </c>
      <c r="T10491">
        <v>18.369</v>
      </c>
      <c r="U10491">
        <v>3.7059000000000002</v>
      </c>
      <c r="V10491">
        <v>22.07</v>
      </c>
    </row>
    <row r="10492" spans="1:22">
      <c r="A10492" t="s">
        <v>1490</v>
      </c>
      <c r="B10492" t="s">
        <v>1489</v>
      </c>
      <c r="J10492">
        <v>5</v>
      </c>
      <c r="K10492">
        <f t="shared" si="14"/>
        <v>200</v>
      </c>
      <c r="L10492">
        <f t="shared" si="15"/>
        <v>202</v>
      </c>
      <c r="M10492">
        <v>201</v>
      </c>
      <c r="N10492">
        <v>2</v>
      </c>
      <c r="O10492">
        <v>0.89219999999999999</v>
      </c>
      <c r="Q10492">
        <v>60.642000000000003</v>
      </c>
      <c r="R10492">
        <v>2.3180999999999998</v>
      </c>
      <c r="S10492">
        <v>9.4786000000000001</v>
      </c>
      <c r="T10492">
        <v>16.9129</v>
      </c>
      <c r="U10492">
        <v>4.1363000000000003</v>
      </c>
      <c r="V10492">
        <v>21.05</v>
      </c>
    </row>
    <row r="10493" spans="1:22">
      <c r="A10493" t="s">
        <v>1490</v>
      </c>
      <c r="B10493" t="s">
        <v>1489</v>
      </c>
      <c r="J10493">
        <v>5</v>
      </c>
      <c r="K10493">
        <f t="shared" si="14"/>
        <v>202</v>
      </c>
      <c r="L10493">
        <f t="shared" si="15"/>
        <v>204</v>
      </c>
      <c r="M10493">
        <v>203</v>
      </c>
      <c r="N10493">
        <v>2</v>
      </c>
      <c r="O10493">
        <v>0.84850000000000003</v>
      </c>
      <c r="Q10493">
        <v>61.652999999999999</v>
      </c>
      <c r="R10493">
        <v>2.4603999999999999</v>
      </c>
      <c r="S10493">
        <v>9.3642000000000003</v>
      </c>
      <c r="T10493">
        <v>15.8911</v>
      </c>
      <c r="U10493">
        <v>4.1753</v>
      </c>
      <c r="V10493">
        <v>20.07</v>
      </c>
    </row>
    <row r="10494" spans="1:22">
      <c r="A10494" t="s">
        <v>1490</v>
      </c>
      <c r="B10494" t="s">
        <v>1489</v>
      </c>
      <c r="J10494">
        <v>5</v>
      </c>
      <c r="K10494">
        <f t="shared" si="14"/>
        <v>204</v>
      </c>
      <c r="L10494">
        <f t="shared" si="15"/>
        <v>206</v>
      </c>
      <c r="M10494">
        <v>205</v>
      </c>
      <c r="N10494">
        <v>2</v>
      </c>
      <c r="O10494">
        <v>0.95220000000000005</v>
      </c>
      <c r="Q10494">
        <v>64.492000000000004</v>
      </c>
      <c r="R10494">
        <v>2.1667999999999998</v>
      </c>
      <c r="S10494">
        <v>9.5563000000000002</v>
      </c>
      <c r="T10494">
        <v>18.198499999999999</v>
      </c>
      <c r="U10494">
        <v>4.1262999999999996</v>
      </c>
      <c r="V10494">
        <v>22.32</v>
      </c>
    </row>
    <row r="10495" spans="1:22">
      <c r="A10495" t="s">
        <v>1490</v>
      </c>
      <c r="B10495" t="s">
        <v>1489</v>
      </c>
      <c r="J10495">
        <v>5</v>
      </c>
      <c r="K10495">
        <f t="shared" si="14"/>
        <v>206</v>
      </c>
      <c r="L10495">
        <f t="shared" si="15"/>
        <v>208</v>
      </c>
      <c r="M10495">
        <v>207</v>
      </c>
      <c r="N10495">
        <v>2</v>
      </c>
      <c r="O10495">
        <v>1.0522</v>
      </c>
      <c r="Q10495">
        <v>70.753</v>
      </c>
      <c r="R10495">
        <v>2.1015999999999999</v>
      </c>
      <c r="S10495">
        <v>9.4688999999999997</v>
      </c>
      <c r="T10495">
        <v>19.925699999999999</v>
      </c>
      <c r="U10495">
        <v>4.4226000000000001</v>
      </c>
      <c r="V10495">
        <v>24.35</v>
      </c>
    </row>
    <row r="10496" spans="1:22">
      <c r="A10496" t="s">
        <v>1490</v>
      </c>
      <c r="B10496" t="s">
        <v>1489</v>
      </c>
      <c r="J10496">
        <v>5</v>
      </c>
      <c r="K10496">
        <f t="shared" si="14"/>
        <v>208</v>
      </c>
      <c r="L10496">
        <f t="shared" si="15"/>
        <v>210</v>
      </c>
      <c r="M10496">
        <v>209</v>
      </c>
      <c r="N10496">
        <v>2</v>
      </c>
      <c r="O10496">
        <v>1.1845000000000001</v>
      </c>
      <c r="Q10496">
        <v>76.632999999999996</v>
      </c>
      <c r="R10496">
        <v>1.7909999999999999</v>
      </c>
      <c r="S10496">
        <v>9.5421999999999993</v>
      </c>
      <c r="T10496">
        <v>22.605399999999999</v>
      </c>
      <c r="U10496">
        <v>4.2428999999999997</v>
      </c>
      <c r="V10496">
        <v>26.85</v>
      </c>
    </row>
    <row r="10497" spans="1:26">
      <c r="A10497" t="s">
        <v>1490</v>
      </c>
      <c r="B10497" t="s">
        <v>1489</v>
      </c>
      <c r="J10497">
        <v>5</v>
      </c>
      <c r="K10497">
        <f t="shared" si="14"/>
        <v>210</v>
      </c>
      <c r="L10497">
        <f t="shared" si="15"/>
        <v>212</v>
      </c>
      <c r="M10497">
        <v>211</v>
      </c>
      <c r="N10497">
        <v>2</v>
      </c>
      <c r="O10497">
        <v>1.2982</v>
      </c>
      <c r="Q10497">
        <v>77.825000000000003</v>
      </c>
      <c r="R10497">
        <v>1.6594</v>
      </c>
      <c r="S10497">
        <v>9.6365999999999996</v>
      </c>
      <c r="T10497">
        <v>25.0197</v>
      </c>
      <c r="U10497">
        <v>4.3083999999999998</v>
      </c>
      <c r="V10497">
        <v>29.33</v>
      </c>
    </row>
    <row r="10498" spans="1:26">
      <c r="A10498" t="s">
        <v>1490</v>
      </c>
      <c r="B10498" t="s">
        <v>1489</v>
      </c>
      <c r="J10498">
        <v>5</v>
      </c>
      <c r="K10498">
        <f t="shared" si="14"/>
        <v>212</v>
      </c>
      <c r="L10498">
        <f t="shared" si="15"/>
        <v>214</v>
      </c>
      <c r="M10498">
        <v>213</v>
      </c>
      <c r="N10498">
        <v>2</v>
      </c>
      <c r="O10498">
        <v>1.2384999999999999</v>
      </c>
      <c r="Q10498">
        <v>78.674999999999997</v>
      </c>
      <c r="R10498">
        <v>1.6520999999999999</v>
      </c>
      <c r="S10498">
        <v>9.6292000000000009</v>
      </c>
      <c r="T10498">
        <v>23.851600000000001</v>
      </c>
      <c r="U10498">
        <v>4.0922999999999998</v>
      </c>
      <c r="V10498">
        <v>27.94</v>
      </c>
    </row>
    <row r="10499" spans="1:26">
      <c r="A10499" t="s">
        <v>1490</v>
      </c>
      <c r="B10499" t="s">
        <v>1489</v>
      </c>
      <c r="J10499">
        <v>5</v>
      </c>
      <c r="K10499">
        <f t="shared" si="14"/>
        <v>214</v>
      </c>
      <c r="L10499">
        <f t="shared" si="15"/>
        <v>216</v>
      </c>
      <c r="M10499">
        <v>215</v>
      </c>
      <c r="N10499">
        <v>2</v>
      </c>
      <c r="O10499">
        <v>1.2017</v>
      </c>
      <c r="Q10499">
        <v>71.731999999999999</v>
      </c>
      <c r="R10499">
        <v>1.3995</v>
      </c>
      <c r="S10499">
        <v>9.9570000000000007</v>
      </c>
      <c r="T10499">
        <v>23.9299</v>
      </c>
      <c r="U10499">
        <v>3.3635000000000002</v>
      </c>
      <c r="V10499">
        <v>27.29</v>
      </c>
    </row>
    <row r="10500" spans="1:26">
      <c r="A10500" t="s">
        <v>1490</v>
      </c>
      <c r="B10500" t="s">
        <v>1489</v>
      </c>
      <c r="J10500">
        <v>5</v>
      </c>
      <c r="K10500">
        <f t="shared" si="14"/>
        <v>216</v>
      </c>
      <c r="L10500">
        <f t="shared" si="15"/>
        <v>218</v>
      </c>
      <c r="M10500">
        <v>217</v>
      </c>
      <c r="N10500">
        <v>2</v>
      </c>
      <c r="O10500">
        <v>1.302</v>
      </c>
      <c r="Q10500">
        <v>70.301000000000002</v>
      </c>
      <c r="R10500">
        <v>1.3923000000000001</v>
      </c>
      <c r="S10500">
        <v>10.006</v>
      </c>
      <c r="T10500">
        <v>26.055599999999998</v>
      </c>
      <c r="U10500">
        <v>3.6257000000000001</v>
      </c>
      <c r="V10500">
        <v>29.68</v>
      </c>
    </row>
    <row r="10501" spans="1:26">
      <c r="A10501" t="s">
        <v>1490</v>
      </c>
      <c r="B10501" t="s">
        <v>1489</v>
      </c>
      <c r="J10501">
        <v>5</v>
      </c>
      <c r="K10501">
        <f t="shared" si="14"/>
        <v>218</v>
      </c>
      <c r="L10501">
        <f t="shared" si="15"/>
        <v>220</v>
      </c>
      <c r="M10501">
        <v>219</v>
      </c>
      <c r="N10501">
        <v>2</v>
      </c>
      <c r="O10501">
        <v>1.0125</v>
      </c>
      <c r="Q10501">
        <v>58.720999999999997</v>
      </c>
      <c r="R10501">
        <v>1.5891</v>
      </c>
      <c r="S10501">
        <v>9.8937000000000008</v>
      </c>
      <c r="T10501">
        <v>20.034700000000001</v>
      </c>
      <c r="U10501">
        <v>3.2179000000000002</v>
      </c>
      <c r="V10501">
        <v>23.25</v>
      </c>
    </row>
    <row r="10502" spans="1:26">
      <c r="A10502" t="s">
        <v>1490</v>
      </c>
      <c r="B10502" t="s">
        <v>1489</v>
      </c>
      <c r="J10502">
        <v>5</v>
      </c>
      <c r="K10502">
        <f t="shared" si="14"/>
        <v>220</v>
      </c>
      <c r="L10502">
        <f t="shared" si="15"/>
        <v>222</v>
      </c>
      <c r="M10502">
        <v>221</v>
      </c>
      <c r="N10502">
        <v>2</v>
      </c>
      <c r="O10502">
        <v>1.1276999999999999</v>
      </c>
      <c r="Q10502">
        <v>57.945999999999998</v>
      </c>
      <c r="R10502">
        <v>1.5277000000000001</v>
      </c>
      <c r="S10502">
        <v>10.1152</v>
      </c>
      <c r="T10502">
        <v>22.813099999999999</v>
      </c>
      <c r="U10502">
        <v>3.4453999999999998</v>
      </c>
      <c r="V10502">
        <v>26.26</v>
      </c>
    </row>
    <row r="10503" spans="1:26">
      <c r="A10503" t="s">
        <v>1490</v>
      </c>
      <c r="B10503" t="s">
        <v>1489</v>
      </c>
      <c r="K10503">
        <f t="shared" si="14"/>
        <v>0</v>
      </c>
      <c r="L10503">
        <f t="shared" si="15"/>
        <v>0</v>
      </c>
      <c r="T10503">
        <v>2054.7788</v>
      </c>
      <c r="U10503">
        <v>385.61630000000002</v>
      </c>
      <c r="V10503">
        <v>2440.4</v>
      </c>
    </row>
    <row r="10504" spans="1:26">
      <c r="A10504" t="s">
        <v>1490</v>
      </c>
      <c r="B10504" t="s">
        <v>1489</v>
      </c>
      <c r="C10504" t="s">
        <v>2031</v>
      </c>
      <c r="E10504" t="s">
        <v>491</v>
      </c>
      <c r="G10504">
        <v>24.941199999999998</v>
      </c>
      <c r="H10504">
        <v>-80.864199999999997</v>
      </c>
      <c r="I10504" t="s">
        <v>146</v>
      </c>
      <c r="J10504">
        <v>6</v>
      </c>
      <c r="K10504">
        <f t="shared" si="14"/>
        <v>0</v>
      </c>
      <c r="L10504">
        <f t="shared" si="15"/>
        <v>2</v>
      </c>
      <c r="M10504">
        <v>1</v>
      </c>
      <c r="N10504">
        <v>2</v>
      </c>
      <c r="O10504">
        <v>0.52449999999999997</v>
      </c>
      <c r="Q10504">
        <v>54.743000000000002</v>
      </c>
      <c r="R10504">
        <v>3.9621</v>
      </c>
      <c r="S10504">
        <v>8.5353999999999992</v>
      </c>
      <c r="T10504">
        <v>8.9536999999999995</v>
      </c>
      <c r="U10504">
        <v>4.1562000000000001</v>
      </c>
      <c r="V10504">
        <v>13.11</v>
      </c>
      <c r="W10504">
        <v>0.93230000000000002</v>
      </c>
      <c r="Y10504">
        <v>2.7907000000000002</v>
      </c>
      <c r="Z10504">
        <v>9.2870000000000008</v>
      </c>
    </row>
    <row r="10505" spans="1:26">
      <c r="A10505" t="s">
        <v>1490</v>
      </c>
      <c r="B10505" t="s">
        <v>1489</v>
      </c>
      <c r="J10505">
        <v>6</v>
      </c>
      <c r="K10505">
        <f t="shared" si="14"/>
        <v>2</v>
      </c>
      <c r="L10505">
        <f t="shared" si="15"/>
        <v>4</v>
      </c>
      <c r="M10505">
        <v>3</v>
      </c>
      <c r="N10505">
        <v>2</v>
      </c>
      <c r="O10505">
        <v>0.50370000000000004</v>
      </c>
      <c r="Q10505">
        <v>52.005000000000003</v>
      </c>
      <c r="R10505">
        <v>3.8187000000000002</v>
      </c>
      <c r="S10505">
        <v>8.5158000000000005</v>
      </c>
      <c r="T10505">
        <v>8.5791000000000004</v>
      </c>
      <c r="U10505">
        <v>3.8471000000000002</v>
      </c>
      <c r="V10505">
        <v>12.43</v>
      </c>
    </row>
    <row r="10506" spans="1:26">
      <c r="A10506" t="s">
        <v>1490</v>
      </c>
      <c r="B10506" t="s">
        <v>1489</v>
      </c>
      <c r="J10506">
        <v>6</v>
      </c>
      <c r="K10506">
        <f t="shared" si="14"/>
        <v>4</v>
      </c>
      <c r="L10506">
        <f t="shared" si="15"/>
        <v>6</v>
      </c>
      <c r="M10506">
        <v>5</v>
      </c>
      <c r="N10506">
        <v>2</v>
      </c>
      <c r="O10506">
        <v>0.82120000000000004</v>
      </c>
      <c r="Q10506">
        <v>72.805999999999997</v>
      </c>
      <c r="R10506">
        <v>3.6383999999999999</v>
      </c>
      <c r="S10506">
        <v>8.8363999999999994</v>
      </c>
      <c r="T10506">
        <v>14.5123</v>
      </c>
      <c r="U10506">
        <v>5.9755000000000003</v>
      </c>
      <c r="V10506">
        <v>20.49</v>
      </c>
    </row>
    <row r="10507" spans="1:26">
      <c r="A10507" t="s">
        <v>1490</v>
      </c>
      <c r="B10507" t="s">
        <v>1489</v>
      </c>
      <c r="J10507">
        <v>6</v>
      </c>
      <c r="K10507">
        <f t="shared" si="14"/>
        <v>6</v>
      </c>
      <c r="L10507">
        <f t="shared" si="15"/>
        <v>8</v>
      </c>
      <c r="M10507">
        <v>7</v>
      </c>
      <c r="N10507">
        <v>2</v>
      </c>
      <c r="O10507">
        <v>0.42930000000000001</v>
      </c>
      <c r="Q10507">
        <v>58.957000000000001</v>
      </c>
      <c r="R10507">
        <v>5.6243999999999996</v>
      </c>
      <c r="S10507">
        <v>7.8726000000000003</v>
      </c>
      <c r="T10507">
        <v>6.76</v>
      </c>
      <c r="U10507">
        <v>4.8295000000000003</v>
      </c>
      <c r="V10507">
        <v>11.59</v>
      </c>
    </row>
    <row r="10508" spans="1:26">
      <c r="A10508" t="s">
        <v>1490</v>
      </c>
      <c r="B10508" t="s">
        <v>1489</v>
      </c>
      <c r="J10508">
        <v>6</v>
      </c>
      <c r="K10508">
        <f t="shared" si="14"/>
        <v>8</v>
      </c>
      <c r="L10508">
        <f t="shared" si="15"/>
        <v>10</v>
      </c>
      <c r="M10508">
        <v>9</v>
      </c>
      <c r="N10508">
        <v>2</v>
      </c>
      <c r="O10508">
        <v>0.49099999999999999</v>
      </c>
      <c r="Q10508">
        <v>63.503</v>
      </c>
      <c r="R10508">
        <v>5.6246</v>
      </c>
      <c r="S10508">
        <v>8.1313999999999993</v>
      </c>
      <c r="T10508">
        <v>7.9850000000000003</v>
      </c>
      <c r="U10508">
        <v>5.5232999999999999</v>
      </c>
      <c r="V10508">
        <v>13.51</v>
      </c>
    </row>
    <row r="10509" spans="1:26">
      <c r="A10509" t="s">
        <v>1490</v>
      </c>
      <c r="B10509" t="s">
        <v>1489</v>
      </c>
      <c r="J10509">
        <v>6</v>
      </c>
      <c r="K10509">
        <f t="shared" si="14"/>
        <v>10</v>
      </c>
      <c r="L10509">
        <f t="shared" si="15"/>
        <v>12</v>
      </c>
      <c r="M10509">
        <v>11</v>
      </c>
      <c r="N10509">
        <v>2</v>
      </c>
      <c r="O10509">
        <v>0.59970000000000001</v>
      </c>
      <c r="Q10509">
        <v>60.671999999999997</v>
      </c>
      <c r="R10509">
        <v>3.6575000000000002</v>
      </c>
      <c r="S10509">
        <v>8.8422000000000001</v>
      </c>
      <c r="T10509">
        <v>10.604799999999999</v>
      </c>
      <c r="U10509">
        <v>4.3864999999999998</v>
      </c>
      <c r="V10509">
        <v>14.99</v>
      </c>
    </row>
    <row r="10510" spans="1:26">
      <c r="A10510" t="s">
        <v>1490</v>
      </c>
      <c r="B10510" t="s">
        <v>1489</v>
      </c>
      <c r="J10510">
        <v>6</v>
      </c>
      <c r="K10510">
        <f t="shared" si="14"/>
        <v>12</v>
      </c>
      <c r="L10510">
        <f t="shared" si="15"/>
        <v>14</v>
      </c>
      <c r="M10510">
        <v>13</v>
      </c>
      <c r="N10510">
        <v>2</v>
      </c>
      <c r="O10510">
        <v>0.56999999999999995</v>
      </c>
      <c r="Q10510">
        <v>63.564999999999998</v>
      </c>
      <c r="R10510">
        <v>4.3920000000000003</v>
      </c>
      <c r="S10510">
        <v>8.5405999999999995</v>
      </c>
      <c r="T10510">
        <v>9.7363</v>
      </c>
      <c r="U10510">
        <v>5.0068999999999999</v>
      </c>
      <c r="V10510">
        <v>14.74</v>
      </c>
    </row>
    <row r="10511" spans="1:26">
      <c r="A10511" t="s">
        <v>1490</v>
      </c>
      <c r="B10511" t="s">
        <v>1489</v>
      </c>
      <c r="J10511">
        <v>6</v>
      </c>
      <c r="K10511">
        <f t="shared" si="14"/>
        <v>14</v>
      </c>
      <c r="L10511">
        <f t="shared" si="15"/>
        <v>16</v>
      </c>
      <c r="M10511">
        <v>15</v>
      </c>
      <c r="N10511">
        <v>2</v>
      </c>
      <c r="O10511">
        <v>0.56179999999999997</v>
      </c>
      <c r="Q10511">
        <v>47.828000000000003</v>
      </c>
      <c r="R10511">
        <v>3.5992000000000002</v>
      </c>
      <c r="S10511">
        <v>8.9954999999999998</v>
      </c>
      <c r="T10511">
        <v>10.108000000000001</v>
      </c>
      <c r="U10511">
        <v>4.0442999999999998</v>
      </c>
      <c r="V10511">
        <v>14.15</v>
      </c>
    </row>
    <row r="10512" spans="1:26">
      <c r="A10512" t="s">
        <v>1490</v>
      </c>
      <c r="B10512" t="s">
        <v>1489</v>
      </c>
      <c r="J10512">
        <v>6</v>
      </c>
      <c r="K10512">
        <f t="shared" si="14"/>
        <v>16</v>
      </c>
      <c r="L10512">
        <f t="shared" si="15"/>
        <v>18</v>
      </c>
      <c r="M10512">
        <v>17</v>
      </c>
      <c r="N10512">
        <v>2</v>
      </c>
      <c r="O10512">
        <v>0.79269999999999996</v>
      </c>
      <c r="Q10512">
        <v>67.137</v>
      </c>
      <c r="R10512">
        <v>2.3105000000000002</v>
      </c>
      <c r="S10512">
        <v>9.1068999999999996</v>
      </c>
      <c r="T10512">
        <v>14.4374</v>
      </c>
      <c r="U10512">
        <v>3.6629999999999998</v>
      </c>
      <c r="V10512">
        <v>18.100000000000001</v>
      </c>
    </row>
    <row r="10513" spans="1:22">
      <c r="A10513" t="s">
        <v>1490</v>
      </c>
      <c r="B10513" t="s">
        <v>1489</v>
      </c>
      <c r="J10513">
        <v>6</v>
      </c>
      <c r="K10513">
        <f t="shared" si="14"/>
        <v>18</v>
      </c>
      <c r="L10513">
        <f t="shared" si="15"/>
        <v>20</v>
      </c>
      <c r="M10513">
        <v>19</v>
      </c>
      <c r="N10513">
        <v>2</v>
      </c>
      <c r="O10513">
        <v>0.7228</v>
      </c>
      <c r="Q10513">
        <v>61.917000000000002</v>
      </c>
      <c r="R10513">
        <v>3.2141999999999999</v>
      </c>
      <c r="S10513">
        <v>8.9306000000000001</v>
      </c>
      <c r="T10513">
        <v>12.9107</v>
      </c>
      <c r="U10513">
        <v>4.6466000000000003</v>
      </c>
      <c r="V10513">
        <v>17.559999999999999</v>
      </c>
    </row>
    <row r="10514" spans="1:22">
      <c r="A10514" t="s">
        <v>1490</v>
      </c>
      <c r="B10514" t="s">
        <v>1489</v>
      </c>
      <c r="J10514">
        <v>6</v>
      </c>
      <c r="K10514">
        <f t="shared" si="14"/>
        <v>20</v>
      </c>
      <c r="L10514">
        <f t="shared" si="15"/>
        <v>22</v>
      </c>
      <c r="M10514">
        <v>21</v>
      </c>
      <c r="N10514">
        <v>2</v>
      </c>
      <c r="O10514">
        <v>0.76670000000000005</v>
      </c>
      <c r="Q10514">
        <v>55.973999999999997</v>
      </c>
      <c r="R10514">
        <v>2.843</v>
      </c>
      <c r="S10514">
        <v>9.2012999999999998</v>
      </c>
      <c r="T10514">
        <v>14.108700000000001</v>
      </c>
      <c r="U10514">
        <v>4.3592000000000004</v>
      </c>
      <c r="V10514">
        <v>18.47</v>
      </c>
    </row>
    <row r="10515" spans="1:22">
      <c r="A10515" t="s">
        <v>1490</v>
      </c>
      <c r="B10515" t="s">
        <v>1489</v>
      </c>
      <c r="J10515">
        <v>6</v>
      </c>
      <c r="K10515">
        <f t="shared" si="14"/>
        <v>22</v>
      </c>
      <c r="L10515">
        <f t="shared" si="15"/>
        <v>24</v>
      </c>
      <c r="M10515">
        <v>23</v>
      </c>
      <c r="N10515">
        <v>2</v>
      </c>
      <c r="O10515">
        <v>0.59970000000000001</v>
      </c>
      <c r="Q10515">
        <v>52.284999999999997</v>
      </c>
      <c r="R10515">
        <v>3.1461999999999999</v>
      </c>
      <c r="S10515">
        <v>8.8869000000000007</v>
      </c>
      <c r="T10515">
        <v>10.6584</v>
      </c>
      <c r="U10515">
        <v>3.7732999999999999</v>
      </c>
      <c r="V10515">
        <v>14.43</v>
      </c>
    </row>
    <row r="10516" spans="1:22">
      <c r="A10516" t="s">
        <v>1490</v>
      </c>
      <c r="B10516" t="s">
        <v>1489</v>
      </c>
      <c r="J10516">
        <v>6</v>
      </c>
      <c r="K10516">
        <f t="shared" si="14"/>
        <v>24</v>
      </c>
      <c r="L10516">
        <f t="shared" si="15"/>
        <v>26</v>
      </c>
      <c r="M10516">
        <v>25</v>
      </c>
      <c r="N10516">
        <v>2</v>
      </c>
      <c r="O10516">
        <v>0.66869999999999996</v>
      </c>
      <c r="Q10516">
        <v>56.320999999999998</v>
      </c>
      <c r="R10516">
        <v>2.9613999999999998</v>
      </c>
      <c r="S10516">
        <v>8.9208999999999996</v>
      </c>
      <c r="T10516">
        <v>11.930300000000001</v>
      </c>
      <c r="U10516">
        <v>3.9603999999999999</v>
      </c>
      <c r="V10516">
        <v>15.89</v>
      </c>
    </row>
    <row r="10517" spans="1:22">
      <c r="A10517" t="s">
        <v>1490</v>
      </c>
      <c r="B10517" t="s">
        <v>1489</v>
      </c>
      <c r="J10517">
        <v>6</v>
      </c>
      <c r="K10517">
        <f t="shared" si="14"/>
        <v>26</v>
      </c>
      <c r="L10517">
        <f t="shared" si="15"/>
        <v>28</v>
      </c>
      <c r="M10517">
        <v>27</v>
      </c>
      <c r="N10517">
        <v>2</v>
      </c>
      <c r="O10517">
        <v>0.62829999999999997</v>
      </c>
      <c r="Q10517">
        <v>47.344999999999999</v>
      </c>
      <c r="R10517">
        <v>2.956</v>
      </c>
      <c r="S10517">
        <v>9.1067</v>
      </c>
      <c r="T10517">
        <v>11.444100000000001</v>
      </c>
      <c r="U10517">
        <v>3.7147999999999999</v>
      </c>
      <c r="V10517">
        <v>15.16</v>
      </c>
    </row>
    <row r="10518" spans="1:22">
      <c r="A10518" t="s">
        <v>1490</v>
      </c>
      <c r="B10518" t="s">
        <v>1489</v>
      </c>
      <c r="J10518">
        <v>6</v>
      </c>
      <c r="K10518">
        <f t="shared" si="14"/>
        <v>28</v>
      </c>
      <c r="L10518">
        <f t="shared" si="15"/>
        <v>30</v>
      </c>
      <c r="M10518">
        <v>29</v>
      </c>
      <c r="N10518">
        <v>2</v>
      </c>
      <c r="O10518">
        <v>0.54520000000000002</v>
      </c>
      <c r="Q10518">
        <v>44.921999999999997</v>
      </c>
      <c r="R10518">
        <v>3.2363</v>
      </c>
      <c r="S10518">
        <v>9.1023999999999994</v>
      </c>
      <c r="T10518">
        <v>9.9245999999999999</v>
      </c>
      <c r="U10518">
        <v>3.5287000000000002</v>
      </c>
      <c r="V10518">
        <v>13.45</v>
      </c>
    </row>
    <row r="10519" spans="1:22">
      <c r="A10519" t="s">
        <v>1490</v>
      </c>
      <c r="B10519" t="s">
        <v>1489</v>
      </c>
      <c r="J10519">
        <v>6</v>
      </c>
      <c r="K10519">
        <f t="shared" si="14"/>
        <v>30</v>
      </c>
      <c r="L10519">
        <f t="shared" si="15"/>
        <v>32</v>
      </c>
      <c r="M10519">
        <v>31</v>
      </c>
      <c r="N10519">
        <v>2</v>
      </c>
      <c r="O10519">
        <v>0.46050000000000002</v>
      </c>
      <c r="Q10519">
        <v>44.780999999999999</v>
      </c>
      <c r="R10519">
        <v>3.8431000000000002</v>
      </c>
      <c r="S10519">
        <v>8.8482000000000003</v>
      </c>
      <c r="T10519">
        <v>8.1492000000000004</v>
      </c>
      <c r="U10519">
        <v>3.5394999999999999</v>
      </c>
      <c r="V10519">
        <v>11.69</v>
      </c>
    </row>
    <row r="10520" spans="1:22">
      <c r="A10520" t="s">
        <v>1490</v>
      </c>
      <c r="B10520" t="s">
        <v>1489</v>
      </c>
      <c r="J10520">
        <v>6</v>
      </c>
      <c r="K10520">
        <f t="shared" si="14"/>
        <v>32</v>
      </c>
      <c r="L10520">
        <f t="shared" si="15"/>
        <v>34</v>
      </c>
      <c r="M10520">
        <v>33</v>
      </c>
      <c r="N10520">
        <v>2</v>
      </c>
      <c r="O10520">
        <v>0.47299999999999998</v>
      </c>
      <c r="Q10520">
        <v>40.68</v>
      </c>
      <c r="R10520">
        <v>3.6551</v>
      </c>
      <c r="S10520">
        <v>8.9760000000000009</v>
      </c>
      <c r="T10520">
        <v>8.4913000000000007</v>
      </c>
      <c r="U10520">
        <v>3.4578000000000002</v>
      </c>
      <c r="V10520">
        <v>11.95</v>
      </c>
    </row>
    <row r="10521" spans="1:22">
      <c r="A10521" t="s">
        <v>1490</v>
      </c>
      <c r="B10521" t="s">
        <v>1489</v>
      </c>
      <c r="J10521">
        <v>6</v>
      </c>
      <c r="K10521">
        <f t="shared" si="14"/>
        <v>34</v>
      </c>
      <c r="L10521">
        <f t="shared" si="15"/>
        <v>36</v>
      </c>
      <c r="M10521">
        <v>35</v>
      </c>
      <c r="N10521">
        <v>2</v>
      </c>
      <c r="O10521">
        <v>0.45900000000000002</v>
      </c>
      <c r="Q10521">
        <v>42.662999999999997</v>
      </c>
      <c r="R10521">
        <v>3.8915000000000002</v>
      </c>
      <c r="S10521">
        <v>8.9050999999999991</v>
      </c>
      <c r="T10521">
        <v>8.1748999999999992</v>
      </c>
      <c r="U10521">
        <v>3.5724</v>
      </c>
      <c r="V10521">
        <v>11.75</v>
      </c>
    </row>
    <row r="10522" spans="1:22">
      <c r="A10522" t="s">
        <v>1490</v>
      </c>
      <c r="B10522" t="s">
        <v>1489</v>
      </c>
      <c r="J10522">
        <v>6</v>
      </c>
      <c r="K10522">
        <f t="shared" si="14"/>
        <v>36</v>
      </c>
      <c r="L10522">
        <f t="shared" si="15"/>
        <v>38</v>
      </c>
      <c r="M10522">
        <v>37</v>
      </c>
      <c r="N10522">
        <v>2</v>
      </c>
      <c r="O10522">
        <v>0.48280000000000001</v>
      </c>
      <c r="Q10522">
        <v>45.411000000000001</v>
      </c>
      <c r="R10522">
        <v>3.6858</v>
      </c>
      <c r="S10522">
        <v>8.9526000000000003</v>
      </c>
      <c r="T10522">
        <v>8.6452000000000009</v>
      </c>
      <c r="U10522">
        <v>3.5592999999999999</v>
      </c>
      <c r="V10522">
        <v>12.2</v>
      </c>
    </row>
    <row r="10523" spans="1:22">
      <c r="A10523" t="s">
        <v>1490</v>
      </c>
      <c r="B10523" t="s">
        <v>1489</v>
      </c>
      <c r="J10523">
        <v>6</v>
      </c>
      <c r="K10523">
        <f t="shared" si="14"/>
        <v>38</v>
      </c>
      <c r="L10523">
        <f t="shared" si="15"/>
        <v>40</v>
      </c>
      <c r="M10523">
        <v>39</v>
      </c>
      <c r="N10523">
        <v>2</v>
      </c>
      <c r="O10523">
        <v>0.74650000000000005</v>
      </c>
      <c r="Q10523">
        <v>57.654000000000003</v>
      </c>
      <c r="R10523">
        <v>2.9245000000000001</v>
      </c>
      <c r="S10523">
        <v>9.3946000000000005</v>
      </c>
      <c r="T10523">
        <v>14.026199999999999</v>
      </c>
      <c r="U10523">
        <v>4.3662999999999998</v>
      </c>
      <c r="V10523">
        <v>18.39</v>
      </c>
    </row>
    <row r="10524" spans="1:22">
      <c r="A10524" t="s">
        <v>1490</v>
      </c>
      <c r="B10524" t="s">
        <v>1489</v>
      </c>
      <c r="J10524">
        <v>6</v>
      </c>
      <c r="K10524">
        <f t="shared" si="14"/>
        <v>40</v>
      </c>
      <c r="L10524">
        <f t="shared" si="15"/>
        <v>42</v>
      </c>
      <c r="M10524">
        <v>41</v>
      </c>
      <c r="N10524">
        <v>2</v>
      </c>
      <c r="O10524">
        <v>0.74319999999999997</v>
      </c>
      <c r="Q10524">
        <v>54.53</v>
      </c>
      <c r="R10524">
        <v>2.8567</v>
      </c>
      <c r="S10524">
        <v>9.4434000000000005</v>
      </c>
      <c r="T10524">
        <v>14.036099999999999</v>
      </c>
      <c r="U10524">
        <v>4.2460000000000004</v>
      </c>
      <c r="V10524">
        <v>18.28</v>
      </c>
    </row>
    <row r="10525" spans="1:22">
      <c r="A10525" t="s">
        <v>1490</v>
      </c>
      <c r="B10525" t="s">
        <v>1489</v>
      </c>
      <c r="J10525">
        <v>6</v>
      </c>
      <c r="K10525">
        <f t="shared" si="14"/>
        <v>42</v>
      </c>
      <c r="L10525">
        <f t="shared" si="15"/>
        <v>44</v>
      </c>
      <c r="M10525">
        <v>43</v>
      </c>
      <c r="N10525">
        <v>2</v>
      </c>
      <c r="O10525">
        <v>0.58230000000000004</v>
      </c>
      <c r="Q10525">
        <v>50.905000000000001</v>
      </c>
      <c r="R10525">
        <v>3.1568999999999998</v>
      </c>
      <c r="S10525">
        <v>9.1948000000000008</v>
      </c>
      <c r="T10525">
        <v>10.7089</v>
      </c>
      <c r="U10525">
        <v>3.6766999999999999</v>
      </c>
      <c r="V10525">
        <v>14.39</v>
      </c>
    </row>
    <row r="10526" spans="1:22">
      <c r="A10526" t="s">
        <v>1490</v>
      </c>
      <c r="B10526" t="s">
        <v>1489</v>
      </c>
      <c r="J10526">
        <v>6</v>
      </c>
      <c r="K10526">
        <f t="shared" si="14"/>
        <v>44</v>
      </c>
      <c r="L10526">
        <f t="shared" si="15"/>
        <v>46</v>
      </c>
      <c r="M10526">
        <v>45</v>
      </c>
      <c r="N10526">
        <v>2</v>
      </c>
      <c r="O10526">
        <v>0.75649999999999995</v>
      </c>
      <c r="Q10526">
        <v>59.295000000000002</v>
      </c>
      <c r="R10526">
        <v>3.0973000000000002</v>
      </c>
      <c r="S10526">
        <v>9.2002000000000006</v>
      </c>
      <c r="T10526">
        <v>13.92</v>
      </c>
      <c r="U10526">
        <v>4.6862000000000004</v>
      </c>
      <c r="V10526">
        <v>18.61</v>
      </c>
    </row>
    <row r="10527" spans="1:22">
      <c r="A10527" t="s">
        <v>1490</v>
      </c>
      <c r="B10527" t="s">
        <v>1489</v>
      </c>
      <c r="J10527">
        <v>6</v>
      </c>
      <c r="K10527">
        <f t="shared" si="14"/>
        <v>46</v>
      </c>
      <c r="L10527">
        <f t="shared" si="15"/>
        <v>48</v>
      </c>
      <c r="M10527">
        <v>47</v>
      </c>
      <c r="N10527">
        <v>2</v>
      </c>
      <c r="O10527">
        <v>0.59650000000000003</v>
      </c>
      <c r="Q10527">
        <v>57.936</v>
      </c>
      <c r="R10527">
        <v>3.93</v>
      </c>
      <c r="S10527">
        <v>8.7547999999999995</v>
      </c>
      <c r="T10527">
        <v>10.4445</v>
      </c>
      <c r="U10527">
        <v>4.6883999999999997</v>
      </c>
      <c r="V10527">
        <v>15.13</v>
      </c>
    </row>
    <row r="10528" spans="1:22">
      <c r="A10528" t="s">
        <v>1490</v>
      </c>
      <c r="B10528" t="s">
        <v>1489</v>
      </c>
      <c r="J10528">
        <v>6</v>
      </c>
      <c r="K10528">
        <f t="shared" si="14"/>
        <v>48</v>
      </c>
      <c r="L10528">
        <f t="shared" si="15"/>
        <v>50</v>
      </c>
      <c r="M10528">
        <v>49</v>
      </c>
      <c r="N10528">
        <v>2</v>
      </c>
      <c r="O10528">
        <v>0.70669999999999999</v>
      </c>
      <c r="Q10528">
        <v>68.86</v>
      </c>
      <c r="R10528">
        <v>4.0015000000000001</v>
      </c>
      <c r="S10528">
        <v>8.7506000000000004</v>
      </c>
      <c r="T10528">
        <v>12.367599999999999</v>
      </c>
      <c r="U10528">
        <v>5.6554000000000002</v>
      </c>
      <c r="V10528">
        <v>18.02</v>
      </c>
    </row>
    <row r="10529" spans="1:22">
      <c r="A10529" t="s">
        <v>1490</v>
      </c>
      <c r="B10529" t="s">
        <v>1489</v>
      </c>
      <c r="J10529">
        <v>6</v>
      </c>
      <c r="K10529">
        <f t="shared" si="14"/>
        <v>50</v>
      </c>
      <c r="L10529">
        <f t="shared" si="15"/>
        <v>52</v>
      </c>
      <c r="M10529">
        <v>51</v>
      </c>
      <c r="N10529">
        <v>2</v>
      </c>
      <c r="O10529">
        <v>0.59079999999999999</v>
      </c>
      <c r="Q10529">
        <v>72.626000000000005</v>
      </c>
      <c r="R10529">
        <v>4.8456000000000001</v>
      </c>
      <c r="S10529">
        <v>8.1388999999999996</v>
      </c>
      <c r="T10529">
        <v>9.6174999999999997</v>
      </c>
      <c r="U10529">
        <v>5.7259000000000002</v>
      </c>
      <c r="V10529">
        <v>15.34</v>
      </c>
    </row>
    <row r="10530" spans="1:22">
      <c r="A10530" t="s">
        <v>1490</v>
      </c>
      <c r="B10530" t="s">
        <v>1489</v>
      </c>
      <c r="J10530">
        <v>6</v>
      </c>
      <c r="K10530">
        <f t="shared" si="14"/>
        <v>52</v>
      </c>
      <c r="L10530">
        <f t="shared" si="15"/>
        <v>54</v>
      </c>
      <c r="M10530">
        <v>53</v>
      </c>
      <c r="N10530">
        <v>2</v>
      </c>
      <c r="O10530">
        <v>0.5917</v>
      </c>
      <c r="Q10530">
        <v>54.170999999999999</v>
      </c>
      <c r="R10530">
        <v>3.6395</v>
      </c>
      <c r="S10530">
        <v>8.8501999999999992</v>
      </c>
      <c r="T10530">
        <v>10.472799999999999</v>
      </c>
      <c r="U10530">
        <v>4.3068</v>
      </c>
      <c r="V10530">
        <v>14.78</v>
      </c>
    </row>
    <row r="10531" spans="1:22">
      <c r="A10531" t="s">
        <v>1490</v>
      </c>
      <c r="B10531" t="s">
        <v>1489</v>
      </c>
      <c r="J10531">
        <v>6</v>
      </c>
      <c r="K10531">
        <f t="shared" ref="K10531:K10594" si="16">M10531-(N10531/2)</f>
        <v>54</v>
      </c>
      <c r="L10531">
        <f t="shared" ref="L10531:L10594" si="17">M10531+(N10531/2)</f>
        <v>56</v>
      </c>
      <c r="M10531">
        <v>55</v>
      </c>
      <c r="N10531">
        <v>2</v>
      </c>
      <c r="O10531">
        <v>0.64480000000000004</v>
      </c>
      <c r="Q10531">
        <v>61.052</v>
      </c>
      <c r="R10531">
        <v>3.6848999999999998</v>
      </c>
      <c r="S10531">
        <v>8.8169000000000004</v>
      </c>
      <c r="T10531">
        <v>11.370900000000001</v>
      </c>
      <c r="U10531">
        <v>4.7523</v>
      </c>
      <c r="V10531">
        <v>16.12</v>
      </c>
    </row>
    <row r="10532" spans="1:22">
      <c r="A10532" t="s">
        <v>1490</v>
      </c>
      <c r="B10532" t="s">
        <v>1489</v>
      </c>
      <c r="J10532">
        <v>6</v>
      </c>
      <c r="K10532">
        <f t="shared" si="16"/>
        <v>56</v>
      </c>
      <c r="L10532">
        <f t="shared" si="17"/>
        <v>58</v>
      </c>
      <c r="M10532">
        <v>57</v>
      </c>
      <c r="N10532">
        <v>2</v>
      </c>
      <c r="O10532">
        <v>0.63500000000000001</v>
      </c>
      <c r="Q10532">
        <v>57.521000000000001</v>
      </c>
      <c r="R10532">
        <v>3.4434999999999998</v>
      </c>
      <c r="S10532">
        <v>8.8237000000000005</v>
      </c>
      <c r="T10532">
        <v>11.206099999999999</v>
      </c>
      <c r="U10532">
        <v>4.3733000000000004</v>
      </c>
      <c r="V10532">
        <v>15.58</v>
      </c>
    </row>
    <row r="10533" spans="1:22">
      <c r="A10533" t="s">
        <v>1490</v>
      </c>
      <c r="B10533" t="s">
        <v>1489</v>
      </c>
      <c r="J10533">
        <v>6</v>
      </c>
      <c r="K10533">
        <f t="shared" si="16"/>
        <v>58</v>
      </c>
      <c r="L10533">
        <f t="shared" si="17"/>
        <v>60</v>
      </c>
      <c r="M10533">
        <v>59</v>
      </c>
      <c r="N10533">
        <v>2</v>
      </c>
      <c r="O10533">
        <v>0.63300000000000001</v>
      </c>
      <c r="Q10533">
        <v>55.951000000000001</v>
      </c>
      <c r="R10533">
        <v>3.1867000000000001</v>
      </c>
      <c r="S10533">
        <v>8.8221000000000007</v>
      </c>
      <c r="T10533">
        <v>11.168799999999999</v>
      </c>
      <c r="U10533">
        <v>4.0343</v>
      </c>
      <c r="V10533">
        <v>15.2</v>
      </c>
    </row>
    <row r="10534" spans="1:22">
      <c r="A10534" t="s">
        <v>1490</v>
      </c>
      <c r="B10534" t="s">
        <v>1489</v>
      </c>
      <c r="J10534">
        <v>6</v>
      </c>
      <c r="K10534">
        <f t="shared" si="16"/>
        <v>60</v>
      </c>
      <c r="L10534">
        <f t="shared" si="17"/>
        <v>62</v>
      </c>
      <c r="M10534">
        <v>61</v>
      </c>
      <c r="N10534">
        <v>2</v>
      </c>
      <c r="O10534">
        <v>0.62870000000000004</v>
      </c>
      <c r="Q10534">
        <v>57.783000000000001</v>
      </c>
      <c r="R10534">
        <v>3.3658000000000001</v>
      </c>
      <c r="S10534">
        <v>8.7644000000000002</v>
      </c>
      <c r="T10534">
        <v>11.0198</v>
      </c>
      <c r="U10534">
        <v>4.2319000000000004</v>
      </c>
      <c r="V10534">
        <v>15.25</v>
      </c>
    </row>
    <row r="10535" spans="1:22">
      <c r="A10535" t="s">
        <v>1490</v>
      </c>
      <c r="B10535" t="s">
        <v>1489</v>
      </c>
      <c r="J10535">
        <v>6</v>
      </c>
      <c r="K10535">
        <f t="shared" si="16"/>
        <v>62</v>
      </c>
      <c r="L10535">
        <f t="shared" si="17"/>
        <v>64</v>
      </c>
      <c r="M10535">
        <v>63</v>
      </c>
      <c r="N10535">
        <v>2</v>
      </c>
      <c r="O10535">
        <v>0.7</v>
      </c>
      <c r="Q10535">
        <v>57.222999999999999</v>
      </c>
      <c r="R10535">
        <v>3.0945999999999998</v>
      </c>
      <c r="S10535">
        <v>9.0595999999999997</v>
      </c>
      <c r="T10535">
        <v>12.683400000000001</v>
      </c>
      <c r="U10535">
        <v>4.3324999999999996</v>
      </c>
      <c r="V10535">
        <v>17.02</v>
      </c>
    </row>
    <row r="10536" spans="1:22">
      <c r="A10536" t="s">
        <v>1490</v>
      </c>
      <c r="B10536" t="s">
        <v>1489</v>
      </c>
      <c r="J10536">
        <v>6</v>
      </c>
      <c r="K10536">
        <f t="shared" si="16"/>
        <v>64</v>
      </c>
      <c r="L10536">
        <f t="shared" si="17"/>
        <v>66</v>
      </c>
      <c r="M10536">
        <v>65</v>
      </c>
      <c r="N10536">
        <v>2</v>
      </c>
      <c r="O10536">
        <v>0.70030000000000003</v>
      </c>
      <c r="Q10536">
        <v>55.189</v>
      </c>
      <c r="R10536">
        <v>3.1061999999999999</v>
      </c>
      <c r="S10536">
        <v>9.1365999999999996</v>
      </c>
      <c r="T10536">
        <v>12.7974</v>
      </c>
      <c r="U10536">
        <v>4.3507999999999996</v>
      </c>
      <c r="V10536">
        <v>17.149999999999999</v>
      </c>
    </row>
    <row r="10537" spans="1:22">
      <c r="A10537" t="s">
        <v>1490</v>
      </c>
      <c r="B10537" t="s">
        <v>1489</v>
      </c>
      <c r="J10537">
        <v>6</v>
      </c>
      <c r="K10537">
        <f t="shared" si="16"/>
        <v>66</v>
      </c>
      <c r="L10537">
        <f t="shared" si="17"/>
        <v>68</v>
      </c>
      <c r="M10537">
        <v>67</v>
      </c>
      <c r="N10537">
        <v>2</v>
      </c>
      <c r="O10537">
        <v>0.73399999999999999</v>
      </c>
      <c r="Q10537">
        <v>60.073</v>
      </c>
      <c r="R10537">
        <v>3.0762</v>
      </c>
      <c r="S10537">
        <v>9.1084999999999994</v>
      </c>
      <c r="T10537">
        <v>13.3713</v>
      </c>
      <c r="U10537">
        <v>4.5159000000000002</v>
      </c>
      <c r="V10537">
        <v>17.89</v>
      </c>
    </row>
    <row r="10538" spans="1:22">
      <c r="A10538" t="s">
        <v>1490</v>
      </c>
      <c r="B10538" t="s">
        <v>1489</v>
      </c>
      <c r="J10538">
        <v>6</v>
      </c>
      <c r="K10538">
        <f t="shared" si="16"/>
        <v>68</v>
      </c>
      <c r="L10538">
        <f t="shared" si="17"/>
        <v>70</v>
      </c>
      <c r="M10538">
        <v>69</v>
      </c>
      <c r="N10538">
        <v>2</v>
      </c>
      <c r="O10538">
        <v>0.6855</v>
      </c>
      <c r="Q10538">
        <v>55.822000000000003</v>
      </c>
      <c r="R10538">
        <v>2.9979</v>
      </c>
      <c r="S10538">
        <v>9.0655000000000001</v>
      </c>
      <c r="T10538">
        <v>12.428800000000001</v>
      </c>
      <c r="U10538">
        <v>4.1101000000000001</v>
      </c>
      <c r="V10538">
        <v>16.54</v>
      </c>
    </row>
    <row r="10539" spans="1:22">
      <c r="A10539" t="s">
        <v>1490</v>
      </c>
      <c r="B10539" t="s">
        <v>1489</v>
      </c>
      <c r="J10539">
        <v>6</v>
      </c>
      <c r="K10539">
        <f t="shared" si="16"/>
        <v>70</v>
      </c>
      <c r="L10539">
        <f t="shared" si="17"/>
        <v>72</v>
      </c>
      <c r="M10539">
        <v>71</v>
      </c>
      <c r="N10539">
        <v>2</v>
      </c>
      <c r="O10539">
        <v>0.78720000000000001</v>
      </c>
      <c r="Q10539">
        <v>60.692999999999998</v>
      </c>
      <c r="R10539">
        <v>2.9056000000000002</v>
      </c>
      <c r="S10539">
        <v>9.1882000000000001</v>
      </c>
      <c r="T10539">
        <v>14.465299999999999</v>
      </c>
      <c r="U10539">
        <v>4.5743999999999998</v>
      </c>
      <c r="V10539">
        <v>19.04</v>
      </c>
    </row>
    <row r="10540" spans="1:22">
      <c r="A10540" t="s">
        <v>1490</v>
      </c>
      <c r="B10540" t="s">
        <v>1489</v>
      </c>
      <c r="J10540">
        <v>6</v>
      </c>
      <c r="K10540">
        <f t="shared" si="16"/>
        <v>72</v>
      </c>
      <c r="L10540">
        <f t="shared" si="17"/>
        <v>74</v>
      </c>
      <c r="M10540">
        <v>73</v>
      </c>
      <c r="N10540">
        <v>2</v>
      </c>
      <c r="O10540">
        <v>0.86650000000000005</v>
      </c>
      <c r="Q10540">
        <v>59.311</v>
      </c>
      <c r="R10540">
        <v>2.6221000000000001</v>
      </c>
      <c r="S10540">
        <v>9.3703000000000003</v>
      </c>
      <c r="T10540">
        <v>16.238700000000001</v>
      </c>
      <c r="U10540">
        <v>4.5442</v>
      </c>
      <c r="V10540">
        <v>20.78</v>
      </c>
    </row>
    <row r="10541" spans="1:22">
      <c r="A10541" t="s">
        <v>1490</v>
      </c>
      <c r="B10541" t="s">
        <v>1489</v>
      </c>
      <c r="J10541">
        <v>6</v>
      </c>
      <c r="K10541">
        <f t="shared" si="16"/>
        <v>74</v>
      </c>
      <c r="L10541">
        <f t="shared" si="17"/>
        <v>76</v>
      </c>
      <c r="M10541">
        <v>75</v>
      </c>
      <c r="N10541">
        <v>2</v>
      </c>
      <c r="O10541">
        <v>0.80530000000000002</v>
      </c>
      <c r="Q10541">
        <v>65.155000000000001</v>
      </c>
      <c r="R10541">
        <v>2.8260000000000001</v>
      </c>
      <c r="S10541">
        <v>9.1603999999999992</v>
      </c>
      <c r="T10541">
        <v>14.754300000000001</v>
      </c>
      <c r="U10541">
        <v>4.5518000000000001</v>
      </c>
      <c r="V10541">
        <v>19.309999999999999</v>
      </c>
    </row>
    <row r="10542" spans="1:22">
      <c r="A10542" t="s">
        <v>1490</v>
      </c>
      <c r="B10542" t="s">
        <v>1489</v>
      </c>
      <c r="J10542">
        <v>6</v>
      </c>
      <c r="K10542">
        <f t="shared" si="16"/>
        <v>76</v>
      </c>
      <c r="L10542">
        <f t="shared" si="17"/>
        <v>78</v>
      </c>
      <c r="M10542">
        <v>77</v>
      </c>
      <c r="N10542">
        <v>2</v>
      </c>
      <c r="O10542">
        <v>0.73719999999999997</v>
      </c>
      <c r="Q10542">
        <v>57.607999999999997</v>
      </c>
      <c r="R10542">
        <v>2.7303999999999999</v>
      </c>
      <c r="S10542">
        <v>9.1379999999999999</v>
      </c>
      <c r="T10542">
        <v>13.4725</v>
      </c>
      <c r="U10542">
        <v>4.0255999999999998</v>
      </c>
      <c r="V10542">
        <v>17.5</v>
      </c>
    </row>
    <row r="10543" spans="1:22">
      <c r="A10543" t="s">
        <v>1490</v>
      </c>
      <c r="B10543" t="s">
        <v>1489</v>
      </c>
      <c r="J10543">
        <v>6</v>
      </c>
      <c r="K10543">
        <f t="shared" si="16"/>
        <v>78</v>
      </c>
      <c r="L10543">
        <f t="shared" si="17"/>
        <v>80</v>
      </c>
      <c r="M10543">
        <v>79</v>
      </c>
      <c r="N10543">
        <v>2</v>
      </c>
      <c r="O10543">
        <v>0.88149999999999995</v>
      </c>
      <c r="Q10543">
        <v>61.637999999999998</v>
      </c>
      <c r="R10543">
        <v>2.5817999999999999</v>
      </c>
      <c r="S10543">
        <v>9.2144999999999992</v>
      </c>
      <c r="T10543">
        <v>16.245100000000001</v>
      </c>
      <c r="U10543">
        <v>4.5517000000000003</v>
      </c>
      <c r="V10543">
        <v>20.8</v>
      </c>
    </row>
    <row r="10544" spans="1:22">
      <c r="A10544" t="s">
        <v>1490</v>
      </c>
      <c r="B10544" t="s">
        <v>1489</v>
      </c>
      <c r="J10544">
        <v>6</v>
      </c>
      <c r="K10544">
        <f t="shared" si="16"/>
        <v>80</v>
      </c>
      <c r="L10544">
        <f t="shared" si="17"/>
        <v>82</v>
      </c>
      <c r="M10544">
        <v>81</v>
      </c>
      <c r="N10544">
        <v>2</v>
      </c>
      <c r="O10544">
        <v>0.8327</v>
      </c>
      <c r="Q10544">
        <v>64.352000000000004</v>
      </c>
      <c r="R10544">
        <v>2.6112000000000002</v>
      </c>
      <c r="S10544">
        <v>9.0713000000000008</v>
      </c>
      <c r="T10544">
        <v>15.1067</v>
      </c>
      <c r="U10544">
        <v>4.3486000000000002</v>
      </c>
      <c r="V10544">
        <v>19.46</v>
      </c>
    </row>
    <row r="10545" spans="1:22">
      <c r="A10545" t="s">
        <v>1490</v>
      </c>
      <c r="B10545" t="s">
        <v>1489</v>
      </c>
      <c r="J10545">
        <v>6</v>
      </c>
      <c r="K10545">
        <f t="shared" si="16"/>
        <v>82</v>
      </c>
      <c r="L10545">
        <f t="shared" si="17"/>
        <v>84</v>
      </c>
      <c r="M10545">
        <v>83</v>
      </c>
      <c r="N10545">
        <v>2</v>
      </c>
      <c r="O10545">
        <v>0.85299999999999998</v>
      </c>
      <c r="Q10545">
        <v>58.874000000000002</v>
      </c>
      <c r="R10545">
        <v>2.4552999999999998</v>
      </c>
      <c r="S10545">
        <v>9.2361000000000004</v>
      </c>
      <c r="T10545">
        <v>15.7569</v>
      </c>
      <c r="U10545">
        <v>4.1887999999999996</v>
      </c>
      <c r="V10545">
        <v>19.95</v>
      </c>
    </row>
    <row r="10546" spans="1:22">
      <c r="A10546" t="s">
        <v>1490</v>
      </c>
      <c r="B10546" t="s">
        <v>1489</v>
      </c>
      <c r="J10546">
        <v>6</v>
      </c>
      <c r="K10546">
        <f t="shared" si="16"/>
        <v>84</v>
      </c>
      <c r="L10546">
        <f t="shared" si="17"/>
        <v>86</v>
      </c>
      <c r="M10546">
        <v>85</v>
      </c>
      <c r="N10546">
        <v>2</v>
      </c>
      <c r="O10546">
        <v>0.88680000000000003</v>
      </c>
      <c r="Q10546">
        <v>62.05</v>
      </c>
      <c r="R10546">
        <v>2.452</v>
      </c>
      <c r="S10546">
        <v>9.2111000000000001</v>
      </c>
      <c r="T10546">
        <v>16.337499999999999</v>
      </c>
      <c r="U10546">
        <v>4.3490000000000002</v>
      </c>
      <c r="V10546">
        <v>20.69</v>
      </c>
    </row>
    <row r="10547" spans="1:22">
      <c r="A10547" t="s">
        <v>1490</v>
      </c>
      <c r="B10547" t="s">
        <v>1489</v>
      </c>
      <c r="J10547">
        <v>6</v>
      </c>
      <c r="K10547">
        <f t="shared" si="16"/>
        <v>86</v>
      </c>
      <c r="L10547">
        <f t="shared" si="17"/>
        <v>88</v>
      </c>
      <c r="M10547">
        <v>87</v>
      </c>
      <c r="N10547">
        <v>2</v>
      </c>
      <c r="O10547">
        <v>1.0820000000000001</v>
      </c>
      <c r="Q10547">
        <v>69.822999999999993</v>
      </c>
      <c r="R10547">
        <v>2.1650999999999998</v>
      </c>
      <c r="S10547">
        <v>9.5191999999999997</v>
      </c>
      <c r="T10547">
        <v>20.599599999999999</v>
      </c>
      <c r="U10547">
        <v>4.6852</v>
      </c>
      <c r="V10547">
        <v>25.28</v>
      </c>
    </row>
    <row r="10548" spans="1:22">
      <c r="A10548" t="s">
        <v>1490</v>
      </c>
      <c r="B10548" t="s">
        <v>1489</v>
      </c>
      <c r="J10548">
        <v>6</v>
      </c>
      <c r="K10548">
        <f t="shared" si="16"/>
        <v>88</v>
      </c>
      <c r="L10548">
        <f t="shared" si="17"/>
        <v>90</v>
      </c>
      <c r="M10548">
        <v>89</v>
      </c>
      <c r="N10548">
        <v>2</v>
      </c>
      <c r="O10548">
        <v>0.93679999999999997</v>
      </c>
      <c r="Q10548">
        <v>40.994</v>
      </c>
      <c r="R10548">
        <v>1.6496</v>
      </c>
      <c r="S10548">
        <v>9.9802</v>
      </c>
      <c r="T10548">
        <v>18.6996</v>
      </c>
      <c r="U10548">
        <v>3.0908000000000002</v>
      </c>
      <c r="V10548">
        <v>21.79</v>
      </c>
    </row>
    <row r="10549" spans="1:22">
      <c r="A10549" t="s">
        <v>1490</v>
      </c>
      <c r="B10549" t="s">
        <v>1489</v>
      </c>
      <c r="J10549">
        <v>6</v>
      </c>
      <c r="K10549">
        <f t="shared" si="16"/>
        <v>90</v>
      </c>
      <c r="L10549">
        <f t="shared" si="17"/>
        <v>92</v>
      </c>
      <c r="M10549">
        <v>91</v>
      </c>
      <c r="N10549">
        <v>2</v>
      </c>
      <c r="O10549">
        <v>0.78400000000000003</v>
      </c>
      <c r="Q10549">
        <v>40.932000000000002</v>
      </c>
      <c r="R10549">
        <v>1.9498</v>
      </c>
      <c r="S10549">
        <v>9.7324000000000002</v>
      </c>
      <c r="T10549">
        <v>15.2605</v>
      </c>
      <c r="U10549">
        <v>3.0573000000000001</v>
      </c>
      <c r="V10549">
        <v>18.32</v>
      </c>
    </row>
    <row r="10550" spans="1:22">
      <c r="A10550" t="s">
        <v>1490</v>
      </c>
      <c r="B10550" t="s">
        <v>1489</v>
      </c>
      <c r="J10550">
        <v>6</v>
      </c>
      <c r="K10550">
        <f t="shared" si="16"/>
        <v>92</v>
      </c>
      <c r="L10550">
        <f t="shared" si="17"/>
        <v>94</v>
      </c>
      <c r="M10550">
        <v>93</v>
      </c>
      <c r="N10550">
        <v>2</v>
      </c>
      <c r="O10550">
        <v>0.93520000000000003</v>
      </c>
      <c r="Q10550">
        <v>61.317999999999998</v>
      </c>
      <c r="R10550">
        <v>2.4489999999999998</v>
      </c>
      <c r="S10550">
        <v>9.3546999999999993</v>
      </c>
      <c r="T10550">
        <v>17.496400000000001</v>
      </c>
      <c r="U10550">
        <v>4.5804999999999998</v>
      </c>
      <c r="V10550">
        <v>22.08</v>
      </c>
    </row>
    <row r="10551" spans="1:22">
      <c r="A10551" t="s">
        <v>1490</v>
      </c>
      <c r="B10551" t="s">
        <v>1489</v>
      </c>
      <c r="J10551">
        <v>6</v>
      </c>
      <c r="K10551">
        <f t="shared" si="16"/>
        <v>94</v>
      </c>
      <c r="L10551">
        <f t="shared" si="17"/>
        <v>96</v>
      </c>
      <c r="M10551">
        <v>95</v>
      </c>
      <c r="N10551">
        <v>2</v>
      </c>
      <c r="O10551">
        <v>0.99629999999999996</v>
      </c>
      <c r="Q10551">
        <v>69.183000000000007</v>
      </c>
      <c r="R10551">
        <v>2.4459</v>
      </c>
      <c r="S10551">
        <v>9.3857999999999997</v>
      </c>
      <c r="T10551">
        <v>18.7027</v>
      </c>
      <c r="U10551">
        <v>4.8738000000000001</v>
      </c>
      <c r="V10551">
        <v>23.58</v>
      </c>
    </row>
    <row r="10552" spans="1:22">
      <c r="A10552" t="s">
        <v>1490</v>
      </c>
      <c r="B10552" t="s">
        <v>1489</v>
      </c>
      <c r="J10552">
        <v>6</v>
      </c>
      <c r="K10552">
        <f t="shared" si="16"/>
        <v>96</v>
      </c>
      <c r="L10552">
        <f t="shared" si="17"/>
        <v>98</v>
      </c>
      <c r="M10552">
        <v>97</v>
      </c>
      <c r="N10552">
        <v>2</v>
      </c>
      <c r="O10552">
        <v>0.87729999999999997</v>
      </c>
      <c r="Q10552">
        <v>46.000999999999998</v>
      </c>
      <c r="R10552">
        <v>1.9323999999999999</v>
      </c>
      <c r="S10552">
        <v>9.8661999999999992</v>
      </c>
      <c r="T10552">
        <v>17.311800000000002</v>
      </c>
      <c r="U10552">
        <v>3.3908</v>
      </c>
      <c r="V10552">
        <v>20.7</v>
      </c>
    </row>
    <row r="10553" spans="1:22">
      <c r="A10553" t="s">
        <v>1490</v>
      </c>
      <c r="B10553" t="s">
        <v>1489</v>
      </c>
      <c r="J10553">
        <v>6</v>
      </c>
      <c r="K10553">
        <f t="shared" si="16"/>
        <v>98</v>
      </c>
      <c r="L10553">
        <f t="shared" si="17"/>
        <v>100</v>
      </c>
      <c r="M10553">
        <v>99</v>
      </c>
      <c r="N10553">
        <v>2</v>
      </c>
      <c r="O10553">
        <v>0.76770000000000005</v>
      </c>
      <c r="Q10553">
        <v>55.174999999999997</v>
      </c>
      <c r="R10553">
        <v>2.5855000000000001</v>
      </c>
      <c r="S10553">
        <v>9.2326999999999995</v>
      </c>
      <c r="T10553">
        <v>14.1752</v>
      </c>
      <c r="U10553">
        <v>3.9695999999999998</v>
      </c>
      <c r="V10553">
        <v>18.14</v>
      </c>
    </row>
    <row r="10554" spans="1:22">
      <c r="A10554" t="s">
        <v>1490</v>
      </c>
      <c r="B10554" t="s">
        <v>1489</v>
      </c>
      <c r="J10554">
        <v>6</v>
      </c>
      <c r="K10554">
        <f t="shared" si="16"/>
        <v>100</v>
      </c>
      <c r="L10554">
        <f t="shared" si="17"/>
        <v>102</v>
      </c>
      <c r="M10554">
        <v>101</v>
      </c>
      <c r="N10554">
        <v>2</v>
      </c>
      <c r="O10554">
        <v>0.9375</v>
      </c>
      <c r="Q10554">
        <v>67.792000000000002</v>
      </c>
      <c r="R10554">
        <v>2.5185</v>
      </c>
      <c r="S10554">
        <v>9.2256999999999998</v>
      </c>
      <c r="T10554">
        <v>17.298300000000001</v>
      </c>
      <c r="U10554">
        <v>4.7221000000000002</v>
      </c>
      <c r="V10554">
        <v>22.02</v>
      </c>
    </row>
    <row r="10555" spans="1:22">
      <c r="A10555" t="s">
        <v>1490</v>
      </c>
      <c r="B10555" t="s">
        <v>1489</v>
      </c>
      <c r="J10555">
        <v>6</v>
      </c>
      <c r="K10555">
        <f t="shared" si="16"/>
        <v>102</v>
      </c>
      <c r="L10555">
        <f t="shared" si="17"/>
        <v>104</v>
      </c>
      <c r="M10555">
        <v>103</v>
      </c>
      <c r="N10555">
        <v>2</v>
      </c>
      <c r="O10555">
        <v>0.90569999999999995</v>
      </c>
      <c r="Q10555">
        <v>63.533999999999999</v>
      </c>
      <c r="R10555">
        <v>2.5417000000000001</v>
      </c>
      <c r="S10555">
        <v>9.2388999999999992</v>
      </c>
      <c r="T10555">
        <v>16.7348</v>
      </c>
      <c r="U10555">
        <v>4.6037999999999997</v>
      </c>
      <c r="V10555">
        <v>21.34</v>
      </c>
    </row>
    <row r="10556" spans="1:22">
      <c r="A10556" t="s">
        <v>1490</v>
      </c>
      <c r="B10556" t="s">
        <v>1489</v>
      </c>
      <c r="J10556">
        <v>6</v>
      </c>
      <c r="K10556">
        <f t="shared" si="16"/>
        <v>104</v>
      </c>
      <c r="L10556">
        <f t="shared" si="17"/>
        <v>106</v>
      </c>
      <c r="M10556">
        <v>105</v>
      </c>
      <c r="N10556">
        <v>2</v>
      </c>
      <c r="O10556">
        <v>0.80179999999999996</v>
      </c>
      <c r="Q10556">
        <v>59.936</v>
      </c>
      <c r="R10556">
        <v>2.6008</v>
      </c>
      <c r="S10556">
        <v>9.2525999999999993</v>
      </c>
      <c r="T10556">
        <v>14.837999999999999</v>
      </c>
      <c r="U10556">
        <v>4.1708999999999996</v>
      </c>
      <c r="V10556">
        <v>19.010000000000002</v>
      </c>
    </row>
    <row r="10557" spans="1:22">
      <c r="A10557" t="s">
        <v>1490</v>
      </c>
      <c r="B10557" t="s">
        <v>1489</v>
      </c>
      <c r="J10557">
        <v>6</v>
      </c>
      <c r="K10557">
        <f t="shared" si="16"/>
        <v>106</v>
      </c>
      <c r="L10557">
        <f t="shared" si="17"/>
        <v>108</v>
      </c>
      <c r="M10557">
        <v>107</v>
      </c>
      <c r="N10557">
        <v>2</v>
      </c>
      <c r="O10557">
        <v>1.1173</v>
      </c>
      <c r="Q10557">
        <v>64.346000000000004</v>
      </c>
      <c r="R10557">
        <v>2.0655999999999999</v>
      </c>
      <c r="S10557">
        <v>9.7634000000000007</v>
      </c>
      <c r="T10557">
        <v>21.818100000000001</v>
      </c>
      <c r="U10557">
        <v>4.6159999999999997</v>
      </c>
      <c r="V10557">
        <v>26.43</v>
      </c>
    </row>
    <row r="10558" spans="1:22">
      <c r="A10558" t="s">
        <v>1490</v>
      </c>
      <c r="B10558" t="s">
        <v>1489</v>
      </c>
      <c r="J10558">
        <v>6</v>
      </c>
      <c r="K10558">
        <f t="shared" si="16"/>
        <v>108</v>
      </c>
      <c r="L10558">
        <f t="shared" si="17"/>
        <v>110</v>
      </c>
      <c r="M10558">
        <v>109</v>
      </c>
      <c r="N10558">
        <v>2</v>
      </c>
      <c r="O10558">
        <v>0.95320000000000005</v>
      </c>
      <c r="Q10558">
        <v>51.274000000000001</v>
      </c>
      <c r="R10558">
        <v>1.9067000000000001</v>
      </c>
      <c r="S10558">
        <v>9.9634999999999998</v>
      </c>
      <c r="T10558">
        <v>18.9938</v>
      </c>
      <c r="U10558">
        <v>3.6347999999999998</v>
      </c>
      <c r="V10558">
        <v>22.63</v>
      </c>
    </row>
    <row r="10559" spans="1:22">
      <c r="A10559" t="s">
        <v>1490</v>
      </c>
      <c r="B10559" t="s">
        <v>1489</v>
      </c>
      <c r="J10559">
        <v>6</v>
      </c>
      <c r="K10559">
        <f t="shared" si="16"/>
        <v>110</v>
      </c>
      <c r="L10559">
        <f t="shared" si="17"/>
        <v>112</v>
      </c>
      <c r="M10559">
        <v>111</v>
      </c>
      <c r="N10559">
        <v>2</v>
      </c>
      <c r="O10559">
        <v>0.87080000000000002</v>
      </c>
      <c r="Q10559">
        <v>50.709000000000003</v>
      </c>
      <c r="R10559">
        <v>2.2248999999999999</v>
      </c>
      <c r="S10559">
        <v>9.7380999999999993</v>
      </c>
      <c r="T10559">
        <v>16.960599999999999</v>
      </c>
      <c r="U10559">
        <v>3.8751000000000002</v>
      </c>
      <c r="V10559">
        <v>20.84</v>
      </c>
    </row>
    <row r="10560" spans="1:22">
      <c r="A10560" t="s">
        <v>1490</v>
      </c>
      <c r="B10560" t="s">
        <v>1489</v>
      </c>
      <c r="J10560">
        <v>6</v>
      </c>
      <c r="K10560">
        <f t="shared" si="16"/>
        <v>112</v>
      </c>
      <c r="L10560">
        <f t="shared" si="17"/>
        <v>114</v>
      </c>
      <c r="M10560">
        <v>113</v>
      </c>
      <c r="N10560">
        <v>2</v>
      </c>
      <c r="O10560">
        <v>1.1017999999999999</v>
      </c>
      <c r="Q10560">
        <v>70.712999999999994</v>
      </c>
      <c r="R10560">
        <v>2.4041999999999999</v>
      </c>
      <c r="S10560">
        <v>9.57</v>
      </c>
      <c r="T10560">
        <v>21.088999999999999</v>
      </c>
      <c r="U10560">
        <v>5.298</v>
      </c>
      <c r="V10560">
        <v>26.39</v>
      </c>
    </row>
    <row r="10561" spans="1:22">
      <c r="A10561" t="s">
        <v>1490</v>
      </c>
      <c r="B10561" t="s">
        <v>1489</v>
      </c>
      <c r="J10561">
        <v>6</v>
      </c>
      <c r="K10561">
        <f t="shared" si="16"/>
        <v>114</v>
      </c>
      <c r="L10561">
        <f t="shared" si="17"/>
        <v>116</v>
      </c>
      <c r="M10561">
        <v>115</v>
      </c>
      <c r="N10561">
        <v>2</v>
      </c>
      <c r="O10561">
        <v>0.93049999999999999</v>
      </c>
      <c r="Q10561">
        <v>52.058</v>
      </c>
      <c r="R10561">
        <v>1.9567000000000001</v>
      </c>
      <c r="S10561">
        <v>9.9329999999999998</v>
      </c>
      <c r="T10561">
        <v>18.485299999999999</v>
      </c>
      <c r="U10561">
        <v>3.6415000000000002</v>
      </c>
      <c r="V10561">
        <v>22.13</v>
      </c>
    </row>
    <row r="10562" spans="1:22">
      <c r="A10562" t="s">
        <v>1490</v>
      </c>
      <c r="B10562" t="s">
        <v>1489</v>
      </c>
      <c r="J10562">
        <v>6</v>
      </c>
      <c r="K10562">
        <f t="shared" si="16"/>
        <v>116</v>
      </c>
      <c r="L10562">
        <f t="shared" si="17"/>
        <v>118</v>
      </c>
      <c r="M10562">
        <v>117</v>
      </c>
      <c r="N10562">
        <v>2</v>
      </c>
      <c r="O10562">
        <v>0.93700000000000006</v>
      </c>
      <c r="Q10562">
        <v>42.231999999999999</v>
      </c>
      <c r="R10562">
        <v>1.6517999999999999</v>
      </c>
      <c r="S10562">
        <v>10.0862</v>
      </c>
      <c r="T10562">
        <v>18.901499999999999</v>
      </c>
      <c r="U10562">
        <v>3.0956000000000001</v>
      </c>
      <c r="V10562">
        <v>22</v>
      </c>
    </row>
    <row r="10563" spans="1:22">
      <c r="A10563" t="s">
        <v>1490</v>
      </c>
      <c r="B10563" t="s">
        <v>1489</v>
      </c>
      <c r="J10563">
        <v>6</v>
      </c>
      <c r="K10563">
        <f t="shared" si="16"/>
        <v>118</v>
      </c>
      <c r="L10563">
        <f t="shared" si="17"/>
        <v>120</v>
      </c>
      <c r="M10563">
        <v>119</v>
      </c>
      <c r="N10563">
        <v>2</v>
      </c>
      <c r="O10563">
        <v>1.1337999999999999</v>
      </c>
      <c r="Q10563">
        <v>47.566000000000003</v>
      </c>
      <c r="R10563">
        <v>1.6051</v>
      </c>
      <c r="S10563">
        <v>10.107900000000001</v>
      </c>
      <c r="T10563">
        <v>22.921399999999998</v>
      </c>
      <c r="U10563">
        <v>3.6396999999999999</v>
      </c>
      <c r="V10563">
        <v>26.56</v>
      </c>
    </row>
    <row r="10564" spans="1:22">
      <c r="A10564" t="s">
        <v>1490</v>
      </c>
      <c r="B10564" t="s">
        <v>1489</v>
      </c>
      <c r="J10564">
        <v>6</v>
      </c>
      <c r="K10564">
        <f t="shared" si="16"/>
        <v>120</v>
      </c>
      <c r="L10564">
        <f t="shared" si="17"/>
        <v>122</v>
      </c>
      <c r="M10564">
        <v>121</v>
      </c>
      <c r="N10564">
        <v>2</v>
      </c>
      <c r="O10564">
        <v>1.4810000000000001</v>
      </c>
      <c r="Q10564">
        <v>60.585999999999999</v>
      </c>
      <c r="R10564">
        <v>1.3943000000000001</v>
      </c>
      <c r="S10564">
        <v>10.394399999999999</v>
      </c>
      <c r="T10564">
        <v>30.7882</v>
      </c>
      <c r="U10564">
        <v>4.13</v>
      </c>
      <c r="V10564">
        <v>34.92</v>
      </c>
    </row>
    <row r="10565" spans="1:22">
      <c r="A10565" t="s">
        <v>1490</v>
      </c>
      <c r="B10565" t="s">
        <v>1489</v>
      </c>
      <c r="J10565">
        <v>6</v>
      </c>
      <c r="K10565">
        <f t="shared" si="16"/>
        <v>122</v>
      </c>
      <c r="L10565">
        <f t="shared" si="17"/>
        <v>124</v>
      </c>
      <c r="M10565">
        <v>123</v>
      </c>
      <c r="N10565">
        <v>2</v>
      </c>
      <c r="O10565">
        <v>1.3525</v>
      </c>
      <c r="Q10565">
        <v>55.158999999999999</v>
      </c>
      <c r="R10565">
        <v>1.4629000000000001</v>
      </c>
      <c r="S10565">
        <v>10.301500000000001</v>
      </c>
      <c r="T10565">
        <v>27.865400000000001</v>
      </c>
      <c r="U10565">
        <v>3.9571999999999998</v>
      </c>
      <c r="V10565">
        <v>31.82</v>
      </c>
    </row>
    <row r="10566" spans="1:22">
      <c r="A10566" t="s">
        <v>1490</v>
      </c>
      <c r="B10566" t="s">
        <v>1489</v>
      </c>
      <c r="J10566">
        <v>6</v>
      </c>
      <c r="K10566">
        <f t="shared" si="16"/>
        <v>124</v>
      </c>
      <c r="L10566">
        <f t="shared" si="17"/>
        <v>126</v>
      </c>
      <c r="M10566">
        <v>125</v>
      </c>
      <c r="N10566">
        <v>2</v>
      </c>
      <c r="O10566">
        <v>1.4013</v>
      </c>
      <c r="Q10566">
        <v>54.122999999999998</v>
      </c>
      <c r="R10566">
        <v>1.2769999999999999</v>
      </c>
      <c r="S10566">
        <v>10.5181</v>
      </c>
      <c r="T10566">
        <v>29.4788</v>
      </c>
      <c r="U10566">
        <v>3.5790999999999999</v>
      </c>
      <c r="V10566">
        <v>33.06</v>
      </c>
    </row>
    <row r="10567" spans="1:22">
      <c r="A10567" t="s">
        <v>1490</v>
      </c>
      <c r="B10567" t="s">
        <v>1489</v>
      </c>
      <c r="J10567">
        <v>6</v>
      </c>
      <c r="K10567">
        <f t="shared" si="16"/>
        <v>126</v>
      </c>
      <c r="L10567">
        <f t="shared" si="17"/>
        <v>128</v>
      </c>
      <c r="M10567">
        <v>127</v>
      </c>
      <c r="N10567">
        <v>2</v>
      </c>
      <c r="O10567">
        <v>2.0318000000000001</v>
      </c>
      <c r="Q10567">
        <v>76.459999999999994</v>
      </c>
      <c r="R10567">
        <v>1.2497</v>
      </c>
      <c r="S10567">
        <v>10.554399999999999</v>
      </c>
      <c r="T10567">
        <v>42.887900000000002</v>
      </c>
      <c r="U10567">
        <v>5.0781000000000001</v>
      </c>
      <c r="V10567">
        <v>47.97</v>
      </c>
    </row>
    <row r="10568" spans="1:22">
      <c r="A10568" t="s">
        <v>1490</v>
      </c>
      <c r="B10568" t="s">
        <v>1489</v>
      </c>
      <c r="J10568">
        <v>6</v>
      </c>
      <c r="K10568">
        <f t="shared" si="16"/>
        <v>128</v>
      </c>
      <c r="L10568">
        <f t="shared" si="17"/>
        <v>130</v>
      </c>
      <c r="M10568">
        <v>129</v>
      </c>
      <c r="N10568">
        <v>2</v>
      </c>
      <c r="O10568">
        <v>2.1225000000000001</v>
      </c>
      <c r="Q10568">
        <v>96.313999999999993</v>
      </c>
      <c r="R10568">
        <v>1.5309999999999999</v>
      </c>
      <c r="S10568">
        <v>10.244899999999999</v>
      </c>
      <c r="T10568">
        <v>43.489400000000003</v>
      </c>
      <c r="U10568">
        <v>6.4992999999999999</v>
      </c>
      <c r="V10568">
        <v>49.99</v>
      </c>
    </row>
    <row r="10569" spans="1:22">
      <c r="A10569" t="s">
        <v>1490</v>
      </c>
      <c r="B10569" t="s">
        <v>1489</v>
      </c>
      <c r="J10569">
        <v>6</v>
      </c>
      <c r="K10569">
        <f t="shared" si="16"/>
        <v>130</v>
      </c>
      <c r="L10569">
        <f t="shared" si="17"/>
        <v>132</v>
      </c>
      <c r="M10569">
        <v>131</v>
      </c>
      <c r="N10569">
        <v>2</v>
      </c>
      <c r="O10569">
        <v>1.4710000000000001</v>
      </c>
      <c r="Q10569">
        <v>50.112000000000002</v>
      </c>
      <c r="R10569">
        <v>1.1700999999999999</v>
      </c>
      <c r="S10569">
        <v>10.5771</v>
      </c>
      <c r="T10569">
        <v>31.117899999999999</v>
      </c>
      <c r="U10569">
        <v>3.4424000000000001</v>
      </c>
      <c r="V10569">
        <v>34.56</v>
      </c>
    </row>
    <row r="10570" spans="1:22">
      <c r="A10570" t="s">
        <v>1490</v>
      </c>
      <c r="B10570" t="s">
        <v>1489</v>
      </c>
      <c r="J10570">
        <v>6</v>
      </c>
      <c r="K10570">
        <f t="shared" si="16"/>
        <v>132</v>
      </c>
      <c r="L10570">
        <f t="shared" si="17"/>
        <v>134</v>
      </c>
      <c r="M10570">
        <v>133</v>
      </c>
      <c r="N10570">
        <v>2</v>
      </c>
      <c r="O10570">
        <v>1.0172000000000001</v>
      </c>
      <c r="Q10570">
        <v>49.585000000000001</v>
      </c>
      <c r="R10570">
        <v>1.6536999999999999</v>
      </c>
      <c r="S10570">
        <v>10.032</v>
      </c>
      <c r="T10570">
        <v>20.4084</v>
      </c>
      <c r="U10570">
        <v>3.3641999999999999</v>
      </c>
      <c r="V10570">
        <v>23.77</v>
      </c>
    </row>
    <row r="10571" spans="1:22">
      <c r="A10571" t="s">
        <v>1490</v>
      </c>
      <c r="B10571" t="s">
        <v>1489</v>
      </c>
      <c r="J10571">
        <v>6</v>
      </c>
      <c r="K10571">
        <f t="shared" si="16"/>
        <v>134</v>
      </c>
      <c r="L10571">
        <f t="shared" si="17"/>
        <v>136</v>
      </c>
      <c r="M10571">
        <v>135</v>
      </c>
      <c r="N10571">
        <v>2</v>
      </c>
      <c r="O10571">
        <v>1.534</v>
      </c>
      <c r="Q10571">
        <v>67.978999999999999</v>
      </c>
      <c r="R10571">
        <v>1.5295000000000001</v>
      </c>
      <c r="S10571">
        <v>10.182</v>
      </c>
      <c r="T10571">
        <v>31.238399999999999</v>
      </c>
      <c r="U10571">
        <v>4.6924000000000001</v>
      </c>
      <c r="V10571">
        <v>35.93</v>
      </c>
    </row>
    <row r="10572" spans="1:22">
      <c r="A10572" t="s">
        <v>1490</v>
      </c>
      <c r="B10572" t="s">
        <v>1489</v>
      </c>
      <c r="J10572">
        <v>6</v>
      </c>
      <c r="K10572">
        <f t="shared" si="16"/>
        <v>136</v>
      </c>
      <c r="L10572">
        <f t="shared" si="17"/>
        <v>138</v>
      </c>
      <c r="M10572">
        <v>137</v>
      </c>
      <c r="N10572">
        <v>2</v>
      </c>
      <c r="O10572">
        <v>1.0133000000000001</v>
      </c>
      <c r="Q10572">
        <v>50.408999999999999</v>
      </c>
      <c r="R10572">
        <v>1.758</v>
      </c>
      <c r="S10572">
        <v>9.9062000000000001</v>
      </c>
      <c r="T10572">
        <v>20.076499999999999</v>
      </c>
      <c r="U10572">
        <v>3.5628000000000002</v>
      </c>
      <c r="V10572">
        <v>23.64</v>
      </c>
    </row>
    <row r="10573" spans="1:22">
      <c r="A10573" t="s">
        <v>1490</v>
      </c>
      <c r="B10573" t="s">
        <v>1489</v>
      </c>
      <c r="J10573">
        <v>6</v>
      </c>
      <c r="K10573">
        <f t="shared" si="16"/>
        <v>138</v>
      </c>
      <c r="L10573">
        <f t="shared" si="17"/>
        <v>140</v>
      </c>
      <c r="M10573">
        <v>139</v>
      </c>
      <c r="N10573">
        <v>2</v>
      </c>
      <c r="O10573">
        <v>1.0472999999999999</v>
      </c>
      <c r="Q10573">
        <v>56.912999999999997</v>
      </c>
      <c r="R10573">
        <v>1.694</v>
      </c>
      <c r="S10573">
        <v>9.9481999999999999</v>
      </c>
      <c r="T10573">
        <v>20.838200000000001</v>
      </c>
      <c r="U10573">
        <v>3.5484</v>
      </c>
      <c r="V10573">
        <v>24.39</v>
      </c>
    </row>
    <row r="10574" spans="1:22">
      <c r="A10574" t="s">
        <v>1490</v>
      </c>
      <c r="B10574" t="s">
        <v>1489</v>
      </c>
      <c r="J10574">
        <v>6</v>
      </c>
      <c r="K10574">
        <f t="shared" si="16"/>
        <v>140</v>
      </c>
      <c r="L10574">
        <f t="shared" si="17"/>
        <v>142</v>
      </c>
      <c r="M10574">
        <v>141</v>
      </c>
      <c r="N10574">
        <v>2</v>
      </c>
      <c r="O10574">
        <v>0.95599999999999996</v>
      </c>
      <c r="Q10574">
        <v>42.162999999999997</v>
      </c>
      <c r="R10574">
        <v>1.6102000000000001</v>
      </c>
      <c r="S10574">
        <v>10.1348</v>
      </c>
      <c r="T10574">
        <v>19.377800000000001</v>
      </c>
      <c r="U10574">
        <v>3.0788000000000002</v>
      </c>
      <c r="V10574">
        <v>22.46</v>
      </c>
    </row>
    <row r="10575" spans="1:22">
      <c r="A10575" t="s">
        <v>1490</v>
      </c>
      <c r="B10575" t="s">
        <v>1489</v>
      </c>
      <c r="J10575">
        <v>6</v>
      </c>
      <c r="K10575">
        <f t="shared" si="16"/>
        <v>142</v>
      </c>
      <c r="L10575">
        <f t="shared" si="17"/>
        <v>144</v>
      </c>
      <c r="M10575">
        <v>143</v>
      </c>
      <c r="N10575">
        <v>2</v>
      </c>
      <c r="O10575">
        <v>0.89749999999999996</v>
      </c>
      <c r="Q10575">
        <v>41.72</v>
      </c>
      <c r="R10575">
        <v>1.7541</v>
      </c>
      <c r="S10575">
        <v>10.0543</v>
      </c>
      <c r="T10575">
        <v>18.047599999999999</v>
      </c>
      <c r="U10575">
        <v>3.1484999999999999</v>
      </c>
      <c r="V10575">
        <v>21.2</v>
      </c>
    </row>
    <row r="10576" spans="1:22">
      <c r="A10576" t="s">
        <v>1490</v>
      </c>
      <c r="B10576" t="s">
        <v>1489</v>
      </c>
      <c r="J10576">
        <v>6</v>
      </c>
      <c r="K10576">
        <f t="shared" si="16"/>
        <v>144</v>
      </c>
      <c r="L10576">
        <f t="shared" si="17"/>
        <v>146</v>
      </c>
      <c r="M10576">
        <v>145</v>
      </c>
      <c r="N10576">
        <v>2</v>
      </c>
      <c r="O10576">
        <v>1.01</v>
      </c>
      <c r="Q10576">
        <v>52.277000000000001</v>
      </c>
      <c r="R10576">
        <v>1.8504</v>
      </c>
      <c r="S10576">
        <v>9.8839000000000006</v>
      </c>
      <c r="T10576">
        <v>19.965399999999999</v>
      </c>
      <c r="U10576">
        <v>3.7378999999999998</v>
      </c>
      <c r="V10576">
        <v>23.7</v>
      </c>
    </row>
    <row r="10577" spans="1:22">
      <c r="A10577" t="s">
        <v>1490</v>
      </c>
      <c r="B10577" t="s">
        <v>1489</v>
      </c>
      <c r="J10577">
        <v>6</v>
      </c>
      <c r="K10577">
        <f t="shared" si="16"/>
        <v>146</v>
      </c>
      <c r="L10577">
        <f t="shared" si="17"/>
        <v>148</v>
      </c>
      <c r="M10577">
        <v>147</v>
      </c>
      <c r="N10577">
        <v>2</v>
      </c>
      <c r="O10577">
        <v>1.0035000000000001</v>
      </c>
      <c r="Q10577">
        <v>52.93</v>
      </c>
      <c r="R10577">
        <v>2.3889999999999998</v>
      </c>
      <c r="S10577">
        <v>9.2444000000000006</v>
      </c>
      <c r="T10577">
        <v>18.5535</v>
      </c>
      <c r="U10577">
        <v>4.7946999999999997</v>
      </c>
      <c r="V10577">
        <v>23.35</v>
      </c>
    </row>
    <row r="10578" spans="1:22">
      <c r="A10578" t="s">
        <v>1490</v>
      </c>
      <c r="B10578" t="s">
        <v>1489</v>
      </c>
      <c r="J10578">
        <v>6</v>
      </c>
      <c r="K10578">
        <f t="shared" si="16"/>
        <v>148</v>
      </c>
      <c r="L10578">
        <f t="shared" si="17"/>
        <v>150</v>
      </c>
      <c r="M10578">
        <v>149</v>
      </c>
      <c r="N10578">
        <v>2</v>
      </c>
      <c r="O10578">
        <v>1.2055</v>
      </c>
      <c r="Q10578">
        <v>56.046999999999997</v>
      </c>
      <c r="R10578">
        <v>1.7008000000000001</v>
      </c>
      <c r="S10578">
        <v>9.9624000000000006</v>
      </c>
      <c r="T10578">
        <v>24.019300000000001</v>
      </c>
      <c r="U10578">
        <v>4.1006</v>
      </c>
      <c r="V10578">
        <v>28.12</v>
      </c>
    </row>
    <row r="10579" spans="1:22">
      <c r="A10579" t="s">
        <v>1490</v>
      </c>
      <c r="B10579" t="s">
        <v>1489</v>
      </c>
      <c r="J10579">
        <v>6</v>
      </c>
      <c r="K10579">
        <f t="shared" si="16"/>
        <v>150</v>
      </c>
      <c r="L10579">
        <f t="shared" si="17"/>
        <v>152</v>
      </c>
      <c r="M10579">
        <v>151</v>
      </c>
      <c r="N10579">
        <v>2</v>
      </c>
      <c r="O10579">
        <v>0.87509999999999999</v>
      </c>
      <c r="Q10579">
        <v>40.993000000000002</v>
      </c>
      <c r="R10579">
        <v>1.627</v>
      </c>
      <c r="S10579">
        <v>10.0947</v>
      </c>
      <c r="T10579">
        <v>17.668299999999999</v>
      </c>
      <c r="U10579">
        <v>2.8475999999999999</v>
      </c>
      <c r="V10579">
        <v>20.52</v>
      </c>
    </row>
    <row r="10580" spans="1:22">
      <c r="A10580" t="s">
        <v>1490</v>
      </c>
      <c r="B10580" t="s">
        <v>1489</v>
      </c>
      <c r="J10580">
        <v>6</v>
      </c>
      <c r="K10580">
        <f t="shared" si="16"/>
        <v>152</v>
      </c>
      <c r="L10580">
        <f t="shared" si="17"/>
        <v>154</v>
      </c>
      <c r="M10580">
        <v>153</v>
      </c>
      <c r="N10580">
        <v>2</v>
      </c>
      <c r="O10580">
        <v>0.89749999999999996</v>
      </c>
      <c r="Q10580">
        <v>45.136000000000003</v>
      </c>
      <c r="R10580">
        <v>1.7972999999999999</v>
      </c>
      <c r="S10580">
        <v>9.8894000000000002</v>
      </c>
      <c r="T10580">
        <v>17.7515</v>
      </c>
      <c r="U10580">
        <v>3.2262</v>
      </c>
      <c r="V10580">
        <v>20.98</v>
      </c>
    </row>
    <row r="10581" spans="1:22">
      <c r="A10581" t="s">
        <v>1490</v>
      </c>
      <c r="B10581" t="s">
        <v>1489</v>
      </c>
      <c r="J10581">
        <v>6</v>
      </c>
      <c r="K10581">
        <f t="shared" si="16"/>
        <v>154</v>
      </c>
      <c r="L10581">
        <f t="shared" si="17"/>
        <v>156</v>
      </c>
      <c r="M10581">
        <v>155</v>
      </c>
      <c r="N10581">
        <v>2</v>
      </c>
      <c r="O10581">
        <v>1.0834999999999999</v>
      </c>
      <c r="Q10581">
        <v>54.911999999999999</v>
      </c>
      <c r="R10581">
        <v>1.7276</v>
      </c>
      <c r="S10581">
        <v>9.8404000000000007</v>
      </c>
      <c r="T10581">
        <v>21.324100000000001</v>
      </c>
      <c r="U10581">
        <v>3.7435999999999998</v>
      </c>
      <c r="V10581">
        <v>25.07</v>
      </c>
    </row>
    <row r="10582" spans="1:22">
      <c r="A10582" t="s">
        <v>1490</v>
      </c>
      <c r="B10582" t="s">
        <v>1489</v>
      </c>
      <c r="J10582">
        <v>6</v>
      </c>
      <c r="K10582">
        <f t="shared" si="16"/>
        <v>156</v>
      </c>
      <c r="L10582">
        <f t="shared" si="17"/>
        <v>158</v>
      </c>
      <c r="M10582">
        <v>157</v>
      </c>
      <c r="N10582">
        <v>2</v>
      </c>
      <c r="O10582">
        <v>1.0223</v>
      </c>
      <c r="Q10582">
        <v>52.436999999999998</v>
      </c>
      <c r="R10582">
        <v>1.8178000000000001</v>
      </c>
      <c r="S10582">
        <v>9.7395999999999994</v>
      </c>
      <c r="T10582">
        <v>19.914100000000001</v>
      </c>
      <c r="U10582">
        <v>3.7168000000000001</v>
      </c>
      <c r="V10582">
        <v>23.63</v>
      </c>
    </row>
    <row r="10583" spans="1:22">
      <c r="A10583" t="s">
        <v>1490</v>
      </c>
      <c r="B10583" t="s">
        <v>1489</v>
      </c>
      <c r="J10583">
        <v>6</v>
      </c>
      <c r="K10583">
        <f t="shared" si="16"/>
        <v>158</v>
      </c>
      <c r="L10583">
        <f t="shared" si="17"/>
        <v>160</v>
      </c>
      <c r="M10583">
        <v>159</v>
      </c>
      <c r="N10583">
        <v>2</v>
      </c>
      <c r="O10583">
        <v>1.0327</v>
      </c>
      <c r="Q10583">
        <v>55.947000000000003</v>
      </c>
      <c r="R10583">
        <v>2.1030000000000002</v>
      </c>
      <c r="S10583">
        <v>9.4553999999999991</v>
      </c>
      <c r="T10583">
        <v>19.528500000000001</v>
      </c>
      <c r="U10583">
        <v>4.3433000000000002</v>
      </c>
      <c r="V10583">
        <v>23.87</v>
      </c>
    </row>
    <row r="10584" spans="1:22">
      <c r="A10584" t="s">
        <v>1490</v>
      </c>
      <c r="B10584" t="s">
        <v>1489</v>
      </c>
      <c r="J10584">
        <v>6</v>
      </c>
      <c r="K10584">
        <f t="shared" si="16"/>
        <v>160</v>
      </c>
      <c r="L10584">
        <f t="shared" si="17"/>
        <v>162</v>
      </c>
      <c r="M10584">
        <v>161</v>
      </c>
      <c r="N10584">
        <v>2</v>
      </c>
      <c r="O10584">
        <v>1.0658000000000001</v>
      </c>
      <c r="Q10584">
        <v>55.286000000000001</v>
      </c>
      <c r="R10584">
        <v>2.6657000000000002</v>
      </c>
      <c r="S10584">
        <v>8.8869000000000007</v>
      </c>
      <c r="T10584">
        <v>18.943999999999999</v>
      </c>
      <c r="U10584">
        <v>5.6822999999999997</v>
      </c>
      <c r="V10584">
        <v>24.63</v>
      </c>
    </row>
    <row r="10585" spans="1:22">
      <c r="A10585" t="s">
        <v>1490</v>
      </c>
      <c r="B10585" t="s">
        <v>1489</v>
      </c>
      <c r="J10585">
        <v>6</v>
      </c>
      <c r="K10585">
        <f t="shared" si="16"/>
        <v>162</v>
      </c>
      <c r="L10585">
        <f t="shared" si="17"/>
        <v>164</v>
      </c>
      <c r="M10585">
        <v>163</v>
      </c>
      <c r="N10585">
        <v>2</v>
      </c>
      <c r="O10585">
        <v>1.2008000000000001</v>
      </c>
      <c r="Q10585">
        <v>59.262999999999998</v>
      </c>
      <c r="R10585">
        <v>1.6345000000000001</v>
      </c>
      <c r="S10585">
        <v>10.037000000000001</v>
      </c>
      <c r="T10585">
        <v>24.105499999999999</v>
      </c>
      <c r="U10585">
        <v>3.9256000000000002</v>
      </c>
      <c r="V10585">
        <v>28.03</v>
      </c>
    </row>
    <row r="10586" spans="1:22">
      <c r="A10586" t="s">
        <v>1490</v>
      </c>
      <c r="B10586" t="s">
        <v>1489</v>
      </c>
      <c r="J10586">
        <v>6</v>
      </c>
      <c r="K10586">
        <f t="shared" si="16"/>
        <v>164</v>
      </c>
      <c r="L10586">
        <f t="shared" si="17"/>
        <v>166</v>
      </c>
      <c r="M10586">
        <v>165</v>
      </c>
      <c r="N10586">
        <v>2</v>
      </c>
      <c r="O10586">
        <v>1.1537999999999999</v>
      </c>
      <c r="Q10586">
        <v>50.616</v>
      </c>
      <c r="R10586">
        <v>1.7538</v>
      </c>
      <c r="S10586">
        <v>9.8742999999999999</v>
      </c>
      <c r="T10586">
        <v>22.7865</v>
      </c>
      <c r="U10586">
        <v>4.0472999999999999</v>
      </c>
      <c r="V10586">
        <v>26.83</v>
      </c>
    </row>
    <row r="10587" spans="1:22">
      <c r="A10587" t="s">
        <v>1490</v>
      </c>
      <c r="B10587" t="s">
        <v>1489</v>
      </c>
      <c r="J10587">
        <v>6</v>
      </c>
      <c r="K10587">
        <f t="shared" si="16"/>
        <v>166</v>
      </c>
      <c r="L10587">
        <f t="shared" si="17"/>
        <v>168</v>
      </c>
      <c r="M10587">
        <v>167</v>
      </c>
      <c r="N10587">
        <v>2</v>
      </c>
      <c r="O10587">
        <v>1.3069999999999999</v>
      </c>
      <c r="Q10587">
        <v>62.121000000000002</v>
      </c>
      <c r="R10587">
        <v>1.6951000000000001</v>
      </c>
      <c r="S10587">
        <v>9.8826999999999998</v>
      </c>
      <c r="T10587">
        <v>25.833400000000001</v>
      </c>
      <c r="U10587">
        <v>4.4309000000000003</v>
      </c>
      <c r="V10587">
        <v>30.26</v>
      </c>
    </row>
    <row r="10588" spans="1:22">
      <c r="A10588" t="s">
        <v>1490</v>
      </c>
      <c r="B10588" t="s">
        <v>1489</v>
      </c>
      <c r="J10588">
        <v>6</v>
      </c>
      <c r="K10588">
        <f t="shared" si="16"/>
        <v>168</v>
      </c>
      <c r="L10588">
        <f t="shared" si="17"/>
        <v>170</v>
      </c>
      <c r="M10588">
        <v>169</v>
      </c>
      <c r="N10588">
        <v>2</v>
      </c>
      <c r="O10588">
        <v>1.1832</v>
      </c>
      <c r="Q10588">
        <v>68.206000000000003</v>
      </c>
      <c r="R10588">
        <v>2.0461999999999998</v>
      </c>
      <c r="S10588">
        <v>9.5245999999999995</v>
      </c>
      <c r="T10588">
        <v>22.538399999999999</v>
      </c>
      <c r="U10588">
        <v>4.8421000000000003</v>
      </c>
      <c r="V10588">
        <v>27.38</v>
      </c>
    </row>
    <row r="10589" spans="1:22">
      <c r="A10589" t="s">
        <v>1490</v>
      </c>
      <c r="B10589" t="s">
        <v>1489</v>
      </c>
      <c r="J10589">
        <v>6</v>
      </c>
      <c r="K10589">
        <f t="shared" si="16"/>
        <v>170</v>
      </c>
      <c r="L10589">
        <f t="shared" si="17"/>
        <v>172</v>
      </c>
      <c r="M10589">
        <v>171</v>
      </c>
      <c r="N10589">
        <v>2</v>
      </c>
      <c r="O10589">
        <v>1.0249999999999999</v>
      </c>
      <c r="Q10589">
        <v>54.500999999999998</v>
      </c>
      <c r="R10589">
        <v>1.9426000000000001</v>
      </c>
      <c r="S10589">
        <v>9.7141999999999999</v>
      </c>
      <c r="T10589">
        <v>19.914000000000001</v>
      </c>
      <c r="U10589">
        <v>3.9823</v>
      </c>
      <c r="V10589">
        <v>23.9</v>
      </c>
    </row>
    <row r="10590" spans="1:22">
      <c r="A10590" t="s">
        <v>1490</v>
      </c>
      <c r="B10590" t="s">
        <v>1489</v>
      </c>
      <c r="J10590">
        <v>6</v>
      </c>
      <c r="K10590">
        <f t="shared" si="16"/>
        <v>172</v>
      </c>
      <c r="L10590">
        <f t="shared" si="17"/>
        <v>174</v>
      </c>
      <c r="M10590">
        <v>173</v>
      </c>
      <c r="N10590">
        <v>2</v>
      </c>
      <c r="O10590">
        <v>1.1865000000000001</v>
      </c>
      <c r="Q10590">
        <v>74.677999999999997</v>
      </c>
      <c r="R10590">
        <v>2.1213000000000002</v>
      </c>
      <c r="S10590">
        <v>9.2472999999999992</v>
      </c>
      <c r="T10590">
        <v>21.943899999999999</v>
      </c>
      <c r="U10590">
        <v>5.0338000000000003</v>
      </c>
      <c r="V10590">
        <v>26.98</v>
      </c>
    </row>
    <row r="10591" spans="1:22">
      <c r="A10591" t="s">
        <v>1490</v>
      </c>
      <c r="B10591" t="s">
        <v>1489</v>
      </c>
      <c r="J10591">
        <v>6</v>
      </c>
      <c r="K10591">
        <f t="shared" si="16"/>
        <v>174</v>
      </c>
      <c r="L10591">
        <f t="shared" si="17"/>
        <v>176</v>
      </c>
      <c r="M10591">
        <v>175</v>
      </c>
      <c r="N10591">
        <v>2</v>
      </c>
      <c r="O10591">
        <v>0.97099999999999997</v>
      </c>
      <c r="Q10591">
        <v>61.463000000000001</v>
      </c>
      <c r="R10591">
        <v>2.2239</v>
      </c>
      <c r="S10591">
        <v>9.2144999999999992</v>
      </c>
      <c r="T10591">
        <v>17.894600000000001</v>
      </c>
      <c r="U10591">
        <v>4.3186999999999998</v>
      </c>
      <c r="V10591">
        <v>22.21</v>
      </c>
    </row>
    <row r="10592" spans="1:22">
      <c r="A10592" t="s">
        <v>1490</v>
      </c>
      <c r="B10592" t="s">
        <v>1489</v>
      </c>
      <c r="J10592">
        <v>6</v>
      </c>
      <c r="K10592">
        <f t="shared" si="16"/>
        <v>176</v>
      </c>
      <c r="L10592">
        <f t="shared" si="17"/>
        <v>178</v>
      </c>
      <c r="M10592">
        <v>177</v>
      </c>
      <c r="N10592">
        <v>2</v>
      </c>
      <c r="O10592">
        <v>1.056</v>
      </c>
      <c r="Q10592">
        <v>63.045000000000002</v>
      </c>
      <c r="R10592">
        <v>2.0699000000000001</v>
      </c>
      <c r="S10592">
        <v>9.3648000000000007</v>
      </c>
      <c r="T10592">
        <v>19.778500000000001</v>
      </c>
      <c r="U10592">
        <v>4.3715999999999999</v>
      </c>
      <c r="V10592">
        <v>24.15</v>
      </c>
    </row>
    <row r="10593" spans="1:22">
      <c r="A10593" t="s">
        <v>1490</v>
      </c>
      <c r="B10593" t="s">
        <v>1489</v>
      </c>
      <c r="J10593">
        <v>6</v>
      </c>
      <c r="K10593">
        <f t="shared" si="16"/>
        <v>178</v>
      </c>
      <c r="L10593">
        <f t="shared" si="17"/>
        <v>180</v>
      </c>
      <c r="M10593">
        <v>179</v>
      </c>
      <c r="N10593">
        <v>2</v>
      </c>
      <c r="O10593">
        <v>0.9738</v>
      </c>
      <c r="Q10593">
        <v>66.647000000000006</v>
      </c>
      <c r="R10593">
        <v>2.4472999999999998</v>
      </c>
      <c r="S10593">
        <v>8.8552</v>
      </c>
      <c r="T10593">
        <v>17.247</v>
      </c>
      <c r="U10593">
        <v>4.7666000000000004</v>
      </c>
      <c r="V10593">
        <v>22.01</v>
      </c>
    </row>
    <row r="10594" spans="1:22">
      <c r="A10594" t="s">
        <v>1490</v>
      </c>
      <c r="B10594" t="s">
        <v>1489</v>
      </c>
      <c r="J10594">
        <v>6</v>
      </c>
      <c r="K10594">
        <f t="shared" si="16"/>
        <v>180</v>
      </c>
      <c r="L10594">
        <f t="shared" si="17"/>
        <v>182</v>
      </c>
      <c r="M10594">
        <v>181</v>
      </c>
      <c r="N10594">
        <v>2</v>
      </c>
      <c r="O10594">
        <v>1.0565</v>
      </c>
      <c r="Q10594">
        <v>63.179000000000002</v>
      </c>
      <c r="R10594">
        <v>2.0832000000000002</v>
      </c>
      <c r="S10594">
        <v>9.3439999999999994</v>
      </c>
      <c r="T10594">
        <v>19.7439</v>
      </c>
      <c r="U10594">
        <v>4.4019000000000004</v>
      </c>
      <c r="V10594">
        <v>24.15</v>
      </c>
    </row>
    <row r="10595" spans="1:22">
      <c r="A10595" t="s">
        <v>1490</v>
      </c>
      <c r="B10595" t="s">
        <v>1489</v>
      </c>
      <c r="J10595">
        <v>6</v>
      </c>
      <c r="K10595">
        <f t="shared" ref="K10595:K10658" si="18">M10595-(N10595/2)</f>
        <v>182</v>
      </c>
      <c r="L10595">
        <f t="shared" ref="L10595:L10658" si="19">M10595+(N10595/2)</f>
        <v>184</v>
      </c>
      <c r="M10595">
        <v>183</v>
      </c>
      <c r="N10595">
        <v>2</v>
      </c>
      <c r="O10595">
        <v>1.1162000000000001</v>
      </c>
      <c r="Q10595">
        <v>66.63</v>
      </c>
      <c r="R10595">
        <v>2.0964</v>
      </c>
      <c r="S10595">
        <v>9.1288999999999998</v>
      </c>
      <c r="T10595">
        <v>20.378799999999998</v>
      </c>
      <c r="U10595">
        <v>4.6798999999999999</v>
      </c>
      <c r="V10595">
        <v>25.06</v>
      </c>
    </row>
    <row r="10596" spans="1:22">
      <c r="A10596" t="s">
        <v>1490</v>
      </c>
      <c r="B10596" t="s">
        <v>1489</v>
      </c>
      <c r="J10596">
        <v>6</v>
      </c>
      <c r="K10596">
        <f t="shared" si="18"/>
        <v>184</v>
      </c>
      <c r="L10596">
        <f t="shared" si="19"/>
        <v>186</v>
      </c>
      <c r="M10596">
        <v>185</v>
      </c>
      <c r="N10596">
        <v>2</v>
      </c>
      <c r="O10596">
        <v>1.0452999999999999</v>
      </c>
      <c r="Q10596">
        <v>65.477000000000004</v>
      </c>
      <c r="R10596">
        <v>2.2839</v>
      </c>
      <c r="S10596">
        <v>9.0427</v>
      </c>
      <c r="T10596">
        <v>18.9053</v>
      </c>
      <c r="U10596">
        <v>4.7748999999999997</v>
      </c>
      <c r="V10596">
        <v>23.68</v>
      </c>
    </row>
    <row r="10597" spans="1:22">
      <c r="A10597" t="s">
        <v>1490</v>
      </c>
      <c r="B10597" t="s">
        <v>1489</v>
      </c>
      <c r="J10597">
        <v>6</v>
      </c>
      <c r="K10597">
        <f t="shared" si="18"/>
        <v>186</v>
      </c>
      <c r="L10597">
        <f t="shared" si="19"/>
        <v>188</v>
      </c>
      <c r="M10597">
        <v>187</v>
      </c>
      <c r="N10597">
        <v>2</v>
      </c>
      <c r="O10597">
        <v>1.0032000000000001</v>
      </c>
      <c r="Q10597">
        <v>55.518000000000001</v>
      </c>
      <c r="R10597">
        <v>1.8905000000000001</v>
      </c>
      <c r="S10597">
        <v>9.3950999999999993</v>
      </c>
      <c r="T10597">
        <v>18.849699999999999</v>
      </c>
      <c r="U10597">
        <v>3.7930000000000001</v>
      </c>
      <c r="V10597">
        <v>22.64</v>
      </c>
    </row>
    <row r="10598" spans="1:22">
      <c r="A10598" t="s">
        <v>1490</v>
      </c>
      <c r="B10598" t="s">
        <v>1489</v>
      </c>
      <c r="J10598">
        <v>6</v>
      </c>
      <c r="K10598">
        <f t="shared" si="18"/>
        <v>188</v>
      </c>
      <c r="L10598">
        <f t="shared" si="19"/>
        <v>190</v>
      </c>
      <c r="M10598">
        <v>189</v>
      </c>
      <c r="N10598">
        <v>2</v>
      </c>
      <c r="O10598">
        <v>1.1262000000000001</v>
      </c>
      <c r="Q10598">
        <v>38.613999999999997</v>
      </c>
      <c r="R10598">
        <v>1.4906999999999999</v>
      </c>
      <c r="S10598">
        <v>9.7051999999999996</v>
      </c>
      <c r="T10598">
        <v>21.859300000000001</v>
      </c>
      <c r="U10598">
        <v>3.3574999999999999</v>
      </c>
      <c r="V10598">
        <v>25.22</v>
      </c>
    </row>
    <row r="10599" spans="1:22">
      <c r="A10599" t="s">
        <v>1490</v>
      </c>
      <c r="B10599" t="s">
        <v>1489</v>
      </c>
      <c r="J10599">
        <v>6</v>
      </c>
      <c r="K10599">
        <f t="shared" si="18"/>
        <v>190</v>
      </c>
      <c r="L10599">
        <f t="shared" si="19"/>
        <v>192</v>
      </c>
      <c r="M10599">
        <v>191</v>
      </c>
      <c r="N10599">
        <v>2</v>
      </c>
      <c r="O10599">
        <v>1.2945</v>
      </c>
      <c r="Q10599">
        <v>73.245999999999995</v>
      </c>
      <c r="R10599">
        <v>1.9846999999999999</v>
      </c>
      <c r="S10599">
        <v>9.3620999999999999</v>
      </c>
      <c r="T10599">
        <v>24.238399999999999</v>
      </c>
      <c r="U10599">
        <v>5.1383999999999999</v>
      </c>
      <c r="V10599">
        <v>29.38</v>
      </c>
    </row>
    <row r="10600" spans="1:22">
      <c r="A10600" t="s">
        <v>1490</v>
      </c>
      <c r="B10600" t="s">
        <v>1489</v>
      </c>
      <c r="J10600">
        <v>6</v>
      </c>
      <c r="K10600">
        <f t="shared" si="18"/>
        <v>192</v>
      </c>
      <c r="L10600">
        <f t="shared" si="19"/>
        <v>194</v>
      </c>
      <c r="M10600">
        <v>193</v>
      </c>
      <c r="N10600">
        <v>2</v>
      </c>
      <c r="O10600">
        <v>1.0620000000000001</v>
      </c>
      <c r="Q10600">
        <v>59.228000000000002</v>
      </c>
      <c r="R10600">
        <v>1.9565999999999999</v>
      </c>
      <c r="S10600">
        <v>9.3826999999999998</v>
      </c>
      <c r="T10600">
        <v>19.928799999999999</v>
      </c>
      <c r="U10600">
        <v>4.1557000000000004</v>
      </c>
      <c r="V10600">
        <v>24.08</v>
      </c>
    </row>
    <row r="10601" spans="1:22">
      <c r="A10601" t="s">
        <v>1490</v>
      </c>
      <c r="B10601" t="s">
        <v>1489</v>
      </c>
      <c r="J10601">
        <v>6</v>
      </c>
      <c r="K10601">
        <f t="shared" si="18"/>
        <v>194</v>
      </c>
      <c r="L10601">
        <f t="shared" si="19"/>
        <v>196</v>
      </c>
      <c r="M10601">
        <v>195</v>
      </c>
      <c r="N10601">
        <v>2</v>
      </c>
      <c r="O10601">
        <v>1.0785</v>
      </c>
      <c r="Q10601">
        <v>63.563000000000002</v>
      </c>
      <c r="R10601">
        <v>2.0541999999999998</v>
      </c>
      <c r="S10601">
        <v>9.3041</v>
      </c>
      <c r="T10601">
        <v>20.068999999999999</v>
      </c>
      <c r="U10601">
        <v>4.4307999999999996</v>
      </c>
      <c r="V10601">
        <v>24.5</v>
      </c>
    </row>
    <row r="10602" spans="1:22">
      <c r="A10602" t="s">
        <v>1490</v>
      </c>
      <c r="B10602" t="s">
        <v>1489</v>
      </c>
      <c r="J10602">
        <v>6</v>
      </c>
      <c r="K10602">
        <f t="shared" si="18"/>
        <v>196</v>
      </c>
      <c r="L10602">
        <f t="shared" si="19"/>
        <v>198</v>
      </c>
      <c r="M10602">
        <v>197</v>
      </c>
      <c r="N10602">
        <v>2</v>
      </c>
      <c r="O10602">
        <v>0.99450000000000005</v>
      </c>
      <c r="Q10602">
        <v>57.731000000000002</v>
      </c>
      <c r="R10602">
        <v>1.9283999999999999</v>
      </c>
      <c r="S10602">
        <v>9.3697999999999997</v>
      </c>
      <c r="T10602">
        <v>18.636500000000002</v>
      </c>
      <c r="U10602">
        <v>3.8355000000000001</v>
      </c>
      <c r="V10602">
        <v>22.47</v>
      </c>
    </row>
    <row r="10603" spans="1:22">
      <c r="A10603" t="s">
        <v>1490</v>
      </c>
      <c r="B10603" t="s">
        <v>1489</v>
      </c>
      <c r="J10603">
        <v>6</v>
      </c>
      <c r="K10603">
        <f t="shared" si="18"/>
        <v>198</v>
      </c>
      <c r="L10603">
        <f t="shared" si="19"/>
        <v>200</v>
      </c>
      <c r="M10603">
        <v>199</v>
      </c>
      <c r="N10603">
        <v>2</v>
      </c>
      <c r="O10603">
        <v>1.0451999999999999</v>
      </c>
      <c r="Q10603">
        <v>61.372</v>
      </c>
      <c r="R10603">
        <v>2.0295999999999998</v>
      </c>
      <c r="S10603">
        <v>9.3674999999999997</v>
      </c>
      <c r="T10603">
        <v>19.581199999999999</v>
      </c>
      <c r="U10603">
        <v>4.2423999999999999</v>
      </c>
      <c r="V10603">
        <v>23.82</v>
      </c>
    </row>
    <row r="10604" spans="1:22">
      <c r="A10604" t="s">
        <v>1490</v>
      </c>
      <c r="B10604" t="s">
        <v>1489</v>
      </c>
      <c r="J10604">
        <v>6</v>
      </c>
      <c r="K10604">
        <f t="shared" si="18"/>
        <v>200</v>
      </c>
      <c r="L10604">
        <f t="shared" si="19"/>
        <v>202</v>
      </c>
      <c r="M10604">
        <v>201</v>
      </c>
      <c r="N10604">
        <v>2</v>
      </c>
      <c r="O10604">
        <v>1.147</v>
      </c>
      <c r="Q10604">
        <v>79.387</v>
      </c>
      <c r="R10604">
        <v>2.1922999999999999</v>
      </c>
      <c r="S10604">
        <v>9.0227000000000004</v>
      </c>
      <c r="T10604">
        <v>20.698</v>
      </c>
      <c r="U10604">
        <v>5.0290999999999997</v>
      </c>
      <c r="V10604">
        <v>25.73</v>
      </c>
    </row>
    <row r="10605" spans="1:22">
      <c r="A10605" t="s">
        <v>1490</v>
      </c>
      <c r="B10605" t="s">
        <v>1489</v>
      </c>
      <c r="J10605">
        <v>6</v>
      </c>
      <c r="K10605">
        <f t="shared" si="18"/>
        <v>202</v>
      </c>
      <c r="L10605">
        <f t="shared" si="19"/>
        <v>204</v>
      </c>
      <c r="M10605">
        <v>203</v>
      </c>
      <c r="N10605">
        <v>2</v>
      </c>
      <c r="O10605">
        <v>1.2237</v>
      </c>
      <c r="Q10605">
        <v>74.474999999999994</v>
      </c>
      <c r="R10605">
        <v>1.772</v>
      </c>
      <c r="S10605">
        <v>9.4069000000000003</v>
      </c>
      <c r="T10605">
        <v>23.021799999999999</v>
      </c>
      <c r="U10605">
        <v>4.3367000000000004</v>
      </c>
      <c r="V10605">
        <v>27.36</v>
      </c>
    </row>
    <row r="10606" spans="1:22">
      <c r="A10606" t="s">
        <v>1490</v>
      </c>
      <c r="B10606" t="s">
        <v>1489</v>
      </c>
      <c r="J10606">
        <v>6</v>
      </c>
      <c r="K10606">
        <f t="shared" si="18"/>
        <v>204</v>
      </c>
      <c r="L10606">
        <f t="shared" si="19"/>
        <v>206</v>
      </c>
      <c r="M10606">
        <v>205</v>
      </c>
      <c r="N10606">
        <v>2</v>
      </c>
      <c r="O10606">
        <v>1.0742</v>
      </c>
      <c r="Q10606">
        <v>59.006999999999998</v>
      </c>
      <c r="R10606">
        <v>1.6552</v>
      </c>
      <c r="S10606">
        <v>9.6666000000000007</v>
      </c>
      <c r="T10606">
        <v>20.767099999999999</v>
      </c>
      <c r="U10606">
        <v>3.5558999999999998</v>
      </c>
      <c r="V10606">
        <v>24.32</v>
      </c>
    </row>
    <row r="10607" spans="1:22">
      <c r="A10607" t="s">
        <v>1490</v>
      </c>
      <c r="B10607" t="s">
        <v>1489</v>
      </c>
      <c r="J10607">
        <v>6</v>
      </c>
      <c r="K10607">
        <f t="shared" si="18"/>
        <v>206</v>
      </c>
      <c r="L10607">
        <f t="shared" si="19"/>
        <v>208</v>
      </c>
      <c r="M10607">
        <v>207</v>
      </c>
      <c r="N10607">
        <v>2</v>
      </c>
      <c r="O10607">
        <v>0.92120000000000002</v>
      </c>
      <c r="Q10607">
        <v>57.247999999999998</v>
      </c>
      <c r="R10607">
        <v>1.8789</v>
      </c>
      <c r="S10607">
        <v>9.4438999999999993</v>
      </c>
      <c r="T10607">
        <v>17.398700000000002</v>
      </c>
      <c r="U10607">
        <v>3.4615</v>
      </c>
      <c r="V10607">
        <v>20.86</v>
      </c>
    </row>
    <row r="10608" spans="1:22">
      <c r="A10608" t="s">
        <v>1490</v>
      </c>
      <c r="B10608" t="s">
        <v>1489</v>
      </c>
      <c r="J10608">
        <v>6</v>
      </c>
      <c r="K10608">
        <f t="shared" si="18"/>
        <v>208</v>
      </c>
      <c r="L10608">
        <f t="shared" si="19"/>
        <v>210</v>
      </c>
      <c r="M10608">
        <v>209</v>
      </c>
      <c r="N10608">
        <v>2</v>
      </c>
      <c r="O10608">
        <v>1.0255000000000001</v>
      </c>
      <c r="Q10608">
        <v>56.851999999999997</v>
      </c>
      <c r="R10608">
        <v>1.6681999999999999</v>
      </c>
      <c r="S10608">
        <v>9.6956000000000007</v>
      </c>
      <c r="T10608">
        <v>19.8857</v>
      </c>
      <c r="U10608">
        <v>3.4214000000000002</v>
      </c>
      <c r="V10608">
        <v>23.31</v>
      </c>
    </row>
    <row r="10609" spans="1:22">
      <c r="A10609" t="s">
        <v>1490</v>
      </c>
      <c r="B10609" t="s">
        <v>1489</v>
      </c>
      <c r="J10609">
        <v>6</v>
      </c>
      <c r="K10609">
        <f t="shared" si="18"/>
        <v>210</v>
      </c>
      <c r="L10609">
        <f t="shared" si="19"/>
        <v>212</v>
      </c>
      <c r="M10609">
        <v>211</v>
      </c>
      <c r="N10609">
        <v>2</v>
      </c>
      <c r="O10609">
        <v>1.0562</v>
      </c>
      <c r="Q10609">
        <v>66.718000000000004</v>
      </c>
      <c r="R10609">
        <v>1.8057000000000001</v>
      </c>
      <c r="S10609">
        <v>9.6693999999999996</v>
      </c>
      <c r="T10609">
        <v>20.4251</v>
      </c>
      <c r="U10609">
        <v>3.8142</v>
      </c>
      <c r="V10609">
        <v>24.24</v>
      </c>
    </row>
    <row r="10610" spans="1:22">
      <c r="A10610" t="s">
        <v>1490</v>
      </c>
      <c r="B10610" t="s">
        <v>1489</v>
      </c>
      <c r="J10610">
        <v>6</v>
      </c>
      <c r="K10610">
        <f t="shared" si="18"/>
        <v>212</v>
      </c>
      <c r="L10610">
        <f t="shared" si="19"/>
        <v>214</v>
      </c>
      <c r="M10610">
        <v>213</v>
      </c>
      <c r="N10610">
        <v>2</v>
      </c>
      <c r="O10610">
        <v>1.2048000000000001</v>
      </c>
      <c r="Q10610">
        <v>52.277999999999999</v>
      </c>
      <c r="R10610">
        <v>1.4901</v>
      </c>
      <c r="S10610">
        <v>10.040900000000001</v>
      </c>
      <c r="T10610">
        <v>24.1953</v>
      </c>
      <c r="U10610">
        <v>3.5905999999999998</v>
      </c>
      <c r="V10610">
        <v>27.79</v>
      </c>
    </row>
    <row r="10611" spans="1:22">
      <c r="A10611" t="s">
        <v>1490</v>
      </c>
      <c r="B10611" t="s">
        <v>1489</v>
      </c>
      <c r="J10611">
        <v>6</v>
      </c>
      <c r="K10611">
        <f t="shared" si="18"/>
        <v>214</v>
      </c>
      <c r="L10611">
        <f t="shared" si="19"/>
        <v>216</v>
      </c>
      <c r="M10611">
        <v>215</v>
      </c>
      <c r="N10611">
        <v>2</v>
      </c>
      <c r="O10611">
        <v>1.0738000000000001</v>
      </c>
      <c r="Q10611">
        <v>54.287999999999997</v>
      </c>
      <c r="R10611">
        <v>1.7673000000000001</v>
      </c>
      <c r="S10611">
        <v>9.4261999999999997</v>
      </c>
      <c r="T10611">
        <v>20.244399999999999</v>
      </c>
      <c r="U10611">
        <v>3.7955999999999999</v>
      </c>
      <c r="V10611">
        <v>24.04</v>
      </c>
    </row>
    <row r="10612" spans="1:22">
      <c r="A10612" t="s">
        <v>1490</v>
      </c>
      <c r="B10612" t="s">
        <v>1489</v>
      </c>
      <c r="J10612">
        <v>6</v>
      </c>
      <c r="K10612">
        <f t="shared" si="18"/>
        <v>216</v>
      </c>
      <c r="L10612">
        <f t="shared" si="19"/>
        <v>218</v>
      </c>
      <c r="M10612">
        <v>217</v>
      </c>
      <c r="N10612">
        <v>2</v>
      </c>
      <c r="O10612">
        <v>1.1416999999999999</v>
      </c>
      <c r="Q10612">
        <v>67.156999999999996</v>
      </c>
      <c r="R10612">
        <v>1.7446999999999999</v>
      </c>
      <c r="S10612">
        <v>9.5063999999999993</v>
      </c>
      <c r="T10612">
        <v>21.706399999999999</v>
      </c>
      <c r="U10612">
        <v>3.9838</v>
      </c>
      <c r="V10612">
        <v>25.69</v>
      </c>
    </row>
    <row r="10613" spans="1:22">
      <c r="A10613" t="s">
        <v>1490</v>
      </c>
      <c r="B10613" t="s">
        <v>1489</v>
      </c>
      <c r="J10613">
        <v>6</v>
      </c>
      <c r="K10613">
        <f t="shared" si="18"/>
        <v>218</v>
      </c>
      <c r="L10613">
        <f t="shared" si="19"/>
        <v>220</v>
      </c>
      <c r="M10613">
        <v>219</v>
      </c>
      <c r="N10613">
        <v>2</v>
      </c>
      <c r="O10613">
        <v>1.2807999999999999</v>
      </c>
      <c r="Q10613">
        <v>104.521</v>
      </c>
      <c r="R10613">
        <v>2.2124000000000001</v>
      </c>
      <c r="S10613">
        <v>9.0222999999999995</v>
      </c>
      <c r="T10613">
        <v>23.112200000000001</v>
      </c>
      <c r="U10613">
        <v>5.6673999999999998</v>
      </c>
      <c r="V10613">
        <v>28.78</v>
      </c>
    </row>
    <row r="10614" spans="1:22">
      <c r="A10614" t="s">
        <v>1490</v>
      </c>
      <c r="B10614" t="s">
        <v>1489</v>
      </c>
      <c r="J10614">
        <v>6</v>
      </c>
      <c r="K10614">
        <f t="shared" si="18"/>
        <v>220</v>
      </c>
      <c r="L10614">
        <f t="shared" si="19"/>
        <v>222</v>
      </c>
      <c r="M10614">
        <v>221</v>
      </c>
      <c r="N10614">
        <v>2</v>
      </c>
      <c r="O10614">
        <v>1.1052</v>
      </c>
      <c r="Q10614">
        <v>321.06</v>
      </c>
      <c r="R10614">
        <v>1.67</v>
      </c>
      <c r="S10614">
        <v>9.5399999999999991</v>
      </c>
      <c r="T10614">
        <v>21.086600000000001</v>
      </c>
      <c r="U10614">
        <v>3.6913</v>
      </c>
      <c r="V10614">
        <v>24.78</v>
      </c>
    </row>
    <row r="10615" spans="1:22">
      <c r="A10615" t="s">
        <v>1490</v>
      </c>
      <c r="B10615" t="s">
        <v>1489</v>
      </c>
      <c r="J10615">
        <v>6</v>
      </c>
      <c r="K10615">
        <f t="shared" si="18"/>
        <v>222</v>
      </c>
      <c r="L10615">
        <f t="shared" si="19"/>
        <v>224</v>
      </c>
      <c r="M10615">
        <v>223</v>
      </c>
      <c r="N10615">
        <v>2</v>
      </c>
      <c r="O10615">
        <v>1.0568</v>
      </c>
      <c r="Q10615">
        <v>57.255000000000003</v>
      </c>
      <c r="R10615">
        <v>1.8456999999999999</v>
      </c>
      <c r="S10615">
        <v>9.4042999999999992</v>
      </c>
      <c r="T10615">
        <v>19.877500000000001</v>
      </c>
      <c r="U10615">
        <v>3.9011999999999998</v>
      </c>
      <c r="V10615">
        <v>23.78</v>
      </c>
    </row>
    <row r="10616" spans="1:22">
      <c r="A10616" t="s">
        <v>1490</v>
      </c>
      <c r="B10616" t="s">
        <v>1489</v>
      </c>
      <c r="J10616">
        <v>6</v>
      </c>
      <c r="K10616">
        <f t="shared" si="18"/>
        <v>224</v>
      </c>
      <c r="L10616">
        <f t="shared" si="19"/>
        <v>226</v>
      </c>
      <c r="M10616">
        <v>225</v>
      </c>
      <c r="N10616">
        <v>2</v>
      </c>
      <c r="O10616">
        <v>1.2863</v>
      </c>
      <c r="Q10616">
        <v>65.927999999999997</v>
      </c>
      <c r="R10616">
        <v>1.887</v>
      </c>
      <c r="S10616">
        <v>9.4580000000000002</v>
      </c>
      <c r="T10616">
        <v>24.3324</v>
      </c>
      <c r="U10616">
        <v>4.8547000000000002</v>
      </c>
      <c r="V10616">
        <v>29.19</v>
      </c>
    </row>
    <row r="10617" spans="1:22">
      <c r="A10617" t="s">
        <v>1490</v>
      </c>
      <c r="B10617" t="s">
        <v>1489</v>
      </c>
      <c r="J10617">
        <v>6</v>
      </c>
      <c r="K10617">
        <f t="shared" si="18"/>
        <v>226</v>
      </c>
      <c r="L10617">
        <f t="shared" si="19"/>
        <v>228</v>
      </c>
      <c r="M10617">
        <v>227</v>
      </c>
      <c r="N10617">
        <v>2</v>
      </c>
      <c r="O10617">
        <v>1.0629999999999999</v>
      </c>
      <c r="Q10617">
        <v>56.628999999999998</v>
      </c>
      <c r="R10617">
        <v>2.0402999999999998</v>
      </c>
      <c r="S10617">
        <v>9.5683000000000007</v>
      </c>
      <c r="T10617">
        <v>20.342300000000002</v>
      </c>
      <c r="U10617">
        <v>4.3376000000000001</v>
      </c>
      <c r="V10617">
        <v>24.68</v>
      </c>
    </row>
    <row r="10618" spans="1:22">
      <c r="A10618" t="s">
        <v>1490</v>
      </c>
      <c r="B10618" t="s">
        <v>1489</v>
      </c>
      <c r="J10618">
        <v>6</v>
      </c>
      <c r="K10618">
        <f t="shared" si="18"/>
        <v>228</v>
      </c>
      <c r="L10618">
        <f t="shared" si="19"/>
        <v>230</v>
      </c>
      <c r="M10618">
        <v>229</v>
      </c>
      <c r="N10618">
        <v>2</v>
      </c>
      <c r="O10618">
        <v>1.2715000000000001</v>
      </c>
      <c r="Q10618">
        <v>53.051000000000002</v>
      </c>
      <c r="R10618">
        <v>1.6059000000000001</v>
      </c>
      <c r="S10618">
        <v>9.9033999999999995</v>
      </c>
      <c r="T10618">
        <v>25.1843</v>
      </c>
      <c r="U10618">
        <v>4.0838999999999999</v>
      </c>
      <c r="V10618">
        <v>29.27</v>
      </c>
    </row>
    <row r="10619" spans="1:22">
      <c r="A10619" t="s">
        <v>1490</v>
      </c>
      <c r="B10619" t="s">
        <v>1489</v>
      </c>
      <c r="J10619">
        <v>6</v>
      </c>
      <c r="K10619">
        <f t="shared" si="18"/>
        <v>230</v>
      </c>
      <c r="L10619">
        <f t="shared" si="19"/>
        <v>232</v>
      </c>
      <c r="M10619">
        <v>231</v>
      </c>
      <c r="N10619">
        <v>2</v>
      </c>
      <c r="O10619">
        <v>1.1077999999999999</v>
      </c>
      <c r="Q10619">
        <v>44.37</v>
      </c>
      <c r="R10619">
        <v>1.4352</v>
      </c>
      <c r="S10619">
        <v>10.1037</v>
      </c>
      <c r="T10619">
        <v>22.386399999999998</v>
      </c>
      <c r="U10619">
        <v>3.1798999999999999</v>
      </c>
      <c r="V10619">
        <v>25.57</v>
      </c>
    </row>
    <row r="10620" spans="1:22">
      <c r="A10620" t="s">
        <v>1490</v>
      </c>
      <c r="B10620" t="s">
        <v>1489</v>
      </c>
      <c r="J10620">
        <v>6</v>
      </c>
      <c r="K10620">
        <f t="shared" si="18"/>
        <v>232</v>
      </c>
      <c r="L10620">
        <f t="shared" si="19"/>
        <v>234</v>
      </c>
      <c r="M10620">
        <v>233</v>
      </c>
      <c r="N10620">
        <v>2</v>
      </c>
      <c r="O10620">
        <v>1.2572000000000001</v>
      </c>
      <c r="Q10620">
        <v>62.225000000000001</v>
      </c>
      <c r="R10620">
        <v>1.5271999999999999</v>
      </c>
      <c r="S10620">
        <v>9.9916</v>
      </c>
      <c r="T10620">
        <v>25.1221</v>
      </c>
      <c r="U10620">
        <v>3.8397999999999999</v>
      </c>
      <c r="V10620">
        <v>28.96</v>
      </c>
    </row>
    <row r="10621" spans="1:22">
      <c r="A10621" t="s">
        <v>1490</v>
      </c>
      <c r="B10621" t="s">
        <v>1489</v>
      </c>
      <c r="J10621">
        <v>6</v>
      </c>
      <c r="K10621">
        <f t="shared" si="18"/>
        <v>234</v>
      </c>
      <c r="L10621">
        <f t="shared" si="19"/>
        <v>236</v>
      </c>
      <c r="M10621">
        <v>235</v>
      </c>
      <c r="N10621">
        <v>2</v>
      </c>
      <c r="O10621">
        <v>1.1487000000000001</v>
      </c>
      <c r="Q10621">
        <v>90.613</v>
      </c>
      <c r="R10621">
        <v>2.0979000000000001</v>
      </c>
      <c r="S10621">
        <v>9.3787000000000003</v>
      </c>
      <c r="T10621">
        <v>21.545999999999999</v>
      </c>
      <c r="U10621">
        <v>4.8194999999999997</v>
      </c>
      <c r="V10621">
        <v>26.37</v>
      </c>
    </row>
    <row r="10622" spans="1:22">
      <c r="A10622" t="s">
        <v>1490</v>
      </c>
      <c r="B10622" t="s">
        <v>1489</v>
      </c>
      <c r="J10622">
        <v>6</v>
      </c>
      <c r="K10622">
        <f t="shared" si="18"/>
        <v>236</v>
      </c>
      <c r="L10622">
        <f t="shared" si="19"/>
        <v>238</v>
      </c>
      <c r="M10622">
        <v>237</v>
      </c>
      <c r="N10622">
        <v>2</v>
      </c>
      <c r="O10622">
        <v>0.94879999999999998</v>
      </c>
      <c r="Q10622">
        <v>119.619</v>
      </c>
      <c r="R10622">
        <v>4.8795999999999999</v>
      </c>
      <c r="S10622">
        <v>8.0655000000000001</v>
      </c>
      <c r="T10622">
        <v>15.3057</v>
      </c>
      <c r="U10622">
        <v>9.2598000000000003</v>
      </c>
      <c r="V10622">
        <v>24.57</v>
      </c>
    </row>
    <row r="10623" spans="1:22">
      <c r="A10623" t="s">
        <v>1490</v>
      </c>
      <c r="B10623" t="s">
        <v>1489</v>
      </c>
      <c r="J10623">
        <v>6</v>
      </c>
      <c r="K10623">
        <f t="shared" si="18"/>
        <v>238</v>
      </c>
      <c r="L10623">
        <f t="shared" si="19"/>
        <v>240</v>
      </c>
      <c r="M10623">
        <v>239</v>
      </c>
      <c r="N10623">
        <v>2</v>
      </c>
      <c r="O10623">
        <v>0.6613</v>
      </c>
      <c r="Q10623">
        <v>112.15300000000001</v>
      </c>
      <c r="R10623">
        <v>7.0514999999999999</v>
      </c>
      <c r="S10623">
        <v>7.1928000000000001</v>
      </c>
      <c r="T10623">
        <v>9.5137</v>
      </c>
      <c r="U10623">
        <v>9.3268000000000004</v>
      </c>
      <c r="V10623">
        <v>18.84</v>
      </c>
    </row>
    <row r="10624" spans="1:22">
      <c r="A10624" t="s">
        <v>1490</v>
      </c>
      <c r="B10624" t="s">
        <v>1489</v>
      </c>
      <c r="J10624">
        <v>6</v>
      </c>
      <c r="K10624">
        <f t="shared" si="18"/>
        <v>240</v>
      </c>
      <c r="L10624">
        <f t="shared" si="19"/>
        <v>242</v>
      </c>
      <c r="M10624">
        <v>241</v>
      </c>
      <c r="N10624">
        <v>2</v>
      </c>
      <c r="O10624">
        <v>0.29549999999999998</v>
      </c>
      <c r="Q10624">
        <v>129.37799999999999</v>
      </c>
      <c r="R10624">
        <v>22.7319</v>
      </c>
      <c r="S10624">
        <v>3.5448</v>
      </c>
      <c r="T10624">
        <v>2.0950000000000002</v>
      </c>
      <c r="U10624">
        <v>13.4346</v>
      </c>
      <c r="V10624">
        <v>15.53</v>
      </c>
    </row>
    <row r="10625" spans="1:26">
      <c r="A10625" t="s">
        <v>1490</v>
      </c>
      <c r="B10625" t="s">
        <v>1489</v>
      </c>
      <c r="J10625">
        <v>6</v>
      </c>
      <c r="K10625">
        <f t="shared" si="18"/>
        <v>242</v>
      </c>
      <c r="L10625">
        <f t="shared" si="19"/>
        <v>244</v>
      </c>
      <c r="M10625">
        <v>243</v>
      </c>
      <c r="N10625">
        <v>2</v>
      </c>
      <c r="O10625">
        <v>0.4965</v>
      </c>
      <c r="Q10625">
        <v>167.82</v>
      </c>
      <c r="R10625">
        <v>17.707000000000001</v>
      </c>
      <c r="S10625">
        <v>4.9574999999999996</v>
      </c>
      <c r="T10625">
        <v>4.9227999999999996</v>
      </c>
      <c r="U10625">
        <v>17.582999999999998</v>
      </c>
      <c r="V10625">
        <v>22.51</v>
      </c>
    </row>
    <row r="10626" spans="1:26">
      <c r="A10626" t="s">
        <v>1490</v>
      </c>
      <c r="B10626" t="s">
        <v>1489</v>
      </c>
      <c r="K10626">
        <f t="shared" si="18"/>
        <v>0</v>
      </c>
      <c r="L10626">
        <f t="shared" si="19"/>
        <v>0</v>
      </c>
      <c r="T10626">
        <v>2151.1026000000002</v>
      </c>
      <c r="U10626">
        <v>545.4479</v>
      </c>
      <c r="V10626">
        <v>2696.55</v>
      </c>
    </row>
    <row r="10627" spans="1:26">
      <c r="A10627" t="s">
        <v>1490</v>
      </c>
      <c r="B10627" t="s">
        <v>1489</v>
      </c>
      <c r="C10627" t="s">
        <v>2031</v>
      </c>
      <c r="E10627" t="s">
        <v>491</v>
      </c>
      <c r="G10627">
        <v>25.2148</v>
      </c>
      <c r="H10627">
        <v>-80.540400000000005</v>
      </c>
      <c r="I10627" t="s">
        <v>146</v>
      </c>
      <c r="J10627">
        <v>7</v>
      </c>
      <c r="K10627">
        <f t="shared" si="18"/>
        <v>0</v>
      </c>
      <c r="L10627">
        <f t="shared" si="19"/>
        <v>2</v>
      </c>
      <c r="M10627">
        <v>1</v>
      </c>
      <c r="N10627">
        <v>2</v>
      </c>
      <c r="O10627">
        <v>0.67700000000000005</v>
      </c>
      <c r="Q10627">
        <v>36.848999999999997</v>
      </c>
      <c r="R10627">
        <v>1.4215</v>
      </c>
      <c r="S10627">
        <v>10.718500000000001</v>
      </c>
      <c r="T10627">
        <v>14.5129</v>
      </c>
      <c r="U10627">
        <v>1.9247000000000001</v>
      </c>
      <c r="V10627">
        <v>16.440000000000001</v>
      </c>
      <c r="W10627">
        <v>0.81520000000000004</v>
      </c>
      <c r="Y10627">
        <v>1.6008</v>
      </c>
      <c r="Z10627">
        <v>10.305999999999999</v>
      </c>
    </row>
    <row r="10628" spans="1:26">
      <c r="A10628" t="s">
        <v>1490</v>
      </c>
      <c r="B10628" t="s">
        <v>1489</v>
      </c>
      <c r="J10628">
        <v>7</v>
      </c>
      <c r="K10628">
        <f t="shared" si="18"/>
        <v>2</v>
      </c>
      <c r="L10628">
        <f t="shared" si="19"/>
        <v>4</v>
      </c>
      <c r="M10628">
        <v>3</v>
      </c>
      <c r="N10628">
        <v>2</v>
      </c>
      <c r="O10628">
        <v>0.73329999999999995</v>
      </c>
      <c r="Q10628">
        <v>35.183999999999997</v>
      </c>
      <c r="R10628">
        <v>1.2777000000000001</v>
      </c>
      <c r="S10628">
        <v>10.8063</v>
      </c>
      <c r="T10628">
        <v>15.8475</v>
      </c>
      <c r="U10628">
        <v>1.8736999999999999</v>
      </c>
      <c r="V10628">
        <v>17.72</v>
      </c>
    </row>
    <row r="10629" spans="1:26">
      <c r="A10629" t="s">
        <v>1490</v>
      </c>
      <c r="B10629" t="s">
        <v>1489</v>
      </c>
      <c r="J10629">
        <v>7</v>
      </c>
      <c r="K10629">
        <f t="shared" si="18"/>
        <v>4</v>
      </c>
      <c r="L10629">
        <f t="shared" si="19"/>
        <v>6</v>
      </c>
      <c r="M10629">
        <v>5</v>
      </c>
      <c r="N10629">
        <v>2</v>
      </c>
      <c r="O10629">
        <v>0.82779999999999998</v>
      </c>
      <c r="Q10629">
        <v>41.057000000000002</v>
      </c>
      <c r="R10629">
        <v>1.2945</v>
      </c>
      <c r="S10629">
        <v>10.779</v>
      </c>
      <c r="T10629">
        <v>17.8446</v>
      </c>
      <c r="U10629">
        <v>2.1431</v>
      </c>
      <c r="V10629">
        <v>19.989999999999998</v>
      </c>
    </row>
    <row r="10630" spans="1:26">
      <c r="A10630" t="s">
        <v>1490</v>
      </c>
      <c r="B10630" t="s">
        <v>1489</v>
      </c>
      <c r="J10630">
        <v>7</v>
      </c>
      <c r="K10630">
        <f t="shared" si="18"/>
        <v>6</v>
      </c>
      <c r="L10630">
        <f t="shared" si="19"/>
        <v>8</v>
      </c>
      <c r="M10630">
        <v>7</v>
      </c>
      <c r="N10630">
        <v>2</v>
      </c>
      <c r="O10630">
        <v>0.73119999999999996</v>
      </c>
      <c r="Q10630">
        <v>36.820999999999998</v>
      </c>
      <c r="R10630">
        <v>1.5384</v>
      </c>
      <c r="S10630">
        <v>10.6251</v>
      </c>
      <c r="T10630">
        <v>15.5381</v>
      </c>
      <c r="U10630">
        <v>2.2498</v>
      </c>
      <c r="V10630">
        <v>17.79</v>
      </c>
    </row>
    <row r="10631" spans="1:26">
      <c r="A10631" t="s">
        <v>1490</v>
      </c>
      <c r="B10631" t="s">
        <v>1489</v>
      </c>
      <c r="J10631">
        <v>7</v>
      </c>
      <c r="K10631">
        <f t="shared" si="18"/>
        <v>8</v>
      </c>
      <c r="L10631">
        <f t="shared" si="19"/>
        <v>10</v>
      </c>
      <c r="M10631">
        <v>9</v>
      </c>
      <c r="N10631">
        <v>2</v>
      </c>
      <c r="O10631">
        <v>0.69379999999999997</v>
      </c>
      <c r="Q10631">
        <v>28.584</v>
      </c>
      <c r="R10631">
        <v>1.4133</v>
      </c>
      <c r="S10631">
        <v>10.5962</v>
      </c>
      <c r="T10631">
        <v>14.704000000000001</v>
      </c>
      <c r="U10631">
        <v>1.9612000000000001</v>
      </c>
      <c r="V10631">
        <v>16.670000000000002</v>
      </c>
    </row>
    <row r="10632" spans="1:26">
      <c r="A10632" t="s">
        <v>1490</v>
      </c>
      <c r="B10632" t="s">
        <v>1489</v>
      </c>
      <c r="J10632">
        <v>7</v>
      </c>
      <c r="K10632">
        <f t="shared" si="18"/>
        <v>10</v>
      </c>
      <c r="L10632">
        <f t="shared" si="19"/>
        <v>12</v>
      </c>
      <c r="M10632">
        <v>11</v>
      </c>
      <c r="N10632">
        <v>2</v>
      </c>
      <c r="O10632">
        <v>0.85440000000000005</v>
      </c>
      <c r="Q10632">
        <v>33.899000000000001</v>
      </c>
      <c r="R10632">
        <v>1.2723</v>
      </c>
      <c r="S10632">
        <v>10.633699999999999</v>
      </c>
      <c r="T10632">
        <v>18.171800000000001</v>
      </c>
      <c r="U10632">
        <v>2.1741999999999999</v>
      </c>
      <c r="V10632">
        <v>20.350000000000001</v>
      </c>
    </row>
    <row r="10633" spans="1:26">
      <c r="A10633" t="s">
        <v>1490</v>
      </c>
      <c r="B10633" t="s">
        <v>1489</v>
      </c>
      <c r="J10633">
        <v>7</v>
      </c>
      <c r="K10633">
        <f t="shared" si="18"/>
        <v>12</v>
      </c>
      <c r="L10633">
        <f t="shared" si="19"/>
        <v>14</v>
      </c>
      <c r="M10633">
        <v>13</v>
      </c>
      <c r="N10633">
        <v>2</v>
      </c>
      <c r="O10633">
        <v>0.94550000000000001</v>
      </c>
      <c r="Q10633">
        <v>35.851999999999997</v>
      </c>
      <c r="R10633">
        <v>1.3784000000000001</v>
      </c>
      <c r="S10633">
        <v>10.6906</v>
      </c>
      <c r="T10633">
        <v>20.216000000000001</v>
      </c>
      <c r="U10633">
        <v>2.6065</v>
      </c>
      <c r="V10633">
        <v>22.82</v>
      </c>
    </row>
    <row r="10634" spans="1:26">
      <c r="A10634" t="s">
        <v>1490</v>
      </c>
      <c r="B10634" t="s">
        <v>1489</v>
      </c>
      <c r="J10634">
        <v>7</v>
      </c>
      <c r="K10634">
        <f t="shared" si="18"/>
        <v>14</v>
      </c>
      <c r="L10634">
        <f t="shared" si="19"/>
        <v>16</v>
      </c>
      <c r="M10634">
        <v>15</v>
      </c>
      <c r="N10634">
        <v>2</v>
      </c>
      <c r="O10634">
        <v>0.73780000000000001</v>
      </c>
      <c r="Q10634">
        <v>28.428999999999998</v>
      </c>
      <c r="R10634">
        <v>1.4390000000000001</v>
      </c>
      <c r="S10634">
        <v>10.6655</v>
      </c>
      <c r="T10634">
        <v>15.737</v>
      </c>
      <c r="U10634">
        <v>2.1232000000000002</v>
      </c>
      <c r="V10634">
        <v>17.86</v>
      </c>
    </row>
    <row r="10635" spans="1:26">
      <c r="A10635" t="s">
        <v>1490</v>
      </c>
      <c r="B10635" t="s">
        <v>1489</v>
      </c>
      <c r="J10635">
        <v>7</v>
      </c>
      <c r="K10635">
        <f t="shared" si="18"/>
        <v>16</v>
      </c>
      <c r="L10635">
        <f t="shared" si="19"/>
        <v>18</v>
      </c>
      <c r="M10635">
        <v>17</v>
      </c>
      <c r="N10635">
        <v>2</v>
      </c>
      <c r="O10635">
        <v>0.84079999999999999</v>
      </c>
      <c r="Q10635">
        <v>28.390999999999998</v>
      </c>
      <c r="R10635">
        <v>1.1902999999999999</v>
      </c>
      <c r="S10635">
        <v>10.8832</v>
      </c>
      <c r="T10635">
        <v>18.3</v>
      </c>
      <c r="U10635">
        <v>2.0015999999999998</v>
      </c>
      <c r="V10635">
        <v>20.3</v>
      </c>
    </row>
    <row r="10636" spans="1:26">
      <c r="A10636" t="s">
        <v>1490</v>
      </c>
      <c r="B10636" t="s">
        <v>1489</v>
      </c>
      <c r="J10636">
        <v>7</v>
      </c>
      <c r="K10636">
        <f t="shared" si="18"/>
        <v>18</v>
      </c>
      <c r="L10636">
        <f t="shared" si="19"/>
        <v>20</v>
      </c>
      <c r="M10636">
        <v>19</v>
      </c>
      <c r="N10636">
        <v>2</v>
      </c>
      <c r="O10636">
        <v>0.46360000000000001</v>
      </c>
      <c r="Q10636">
        <v>15.33</v>
      </c>
      <c r="R10636">
        <v>1.2102999999999999</v>
      </c>
      <c r="S10636">
        <v>10.841699999999999</v>
      </c>
      <c r="T10636">
        <v>10.0525</v>
      </c>
      <c r="U10636">
        <v>1.1222000000000001</v>
      </c>
      <c r="V10636">
        <v>11.17</v>
      </c>
    </row>
    <row r="10637" spans="1:26">
      <c r="A10637" t="s">
        <v>1490</v>
      </c>
      <c r="B10637" t="s">
        <v>1489</v>
      </c>
      <c r="J10637">
        <v>7</v>
      </c>
      <c r="K10637">
        <f t="shared" si="18"/>
        <v>20</v>
      </c>
      <c r="L10637">
        <f t="shared" si="19"/>
        <v>22</v>
      </c>
      <c r="M10637">
        <v>21</v>
      </c>
      <c r="N10637">
        <v>2</v>
      </c>
      <c r="O10637">
        <v>0.432</v>
      </c>
      <c r="Q10637">
        <v>18.058</v>
      </c>
      <c r="R10637">
        <v>1.4398</v>
      </c>
      <c r="S10637">
        <v>10.5732</v>
      </c>
      <c r="T10637">
        <v>9.1353000000000009</v>
      </c>
      <c r="U10637">
        <v>1.244</v>
      </c>
      <c r="V10637">
        <v>10.38</v>
      </c>
    </row>
    <row r="10638" spans="1:26">
      <c r="A10638" t="s">
        <v>1490</v>
      </c>
      <c r="B10638" t="s">
        <v>1489</v>
      </c>
      <c r="J10638">
        <v>7</v>
      </c>
      <c r="K10638">
        <f t="shared" si="18"/>
        <v>22</v>
      </c>
      <c r="L10638">
        <f t="shared" si="19"/>
        <v>24</v>
      </c>
      <c r="M10638">
        <v>23</v>
      </c>
      <c r="N10638">
        <v>2</v>
      </c>
      <c r="O10638">
        <v>0.98250000000000004</v>
      </c>
      <c r="Q10638">
        <v>49.125</v>
      </c>
      <c r="R10638">
        <v>1.9075</v>
      </c>
      <c r="S10638">
        <v>10.3355</v>
      </c>
      <c r="T10638">
        <v>20.3093</v>
      </c>
      <c r="U10638">
        <v>3.7482000000000002</v>
      </c>
      <c r="V10638">
        <v>24.06</v>
      </c>
    </row>
    <row r="10639" spans="1:26">
      <c r="A10639" t="s">
        <v>1490</v>
      </c>
      <c r="B10639" t="s">
        <v>1489</v>
      </c>
      <c r="J10639">
        <v>7</v>
      </c>
      <c r="K10639">
        <f t="shared" si="18"/>
        <v>24</v>
      </c>
      <c r="L10639">
        <f t="shared" si="19"/>
        <v>26</v>
      </c>
      <c r="M10639">
        <v>25</v>
      </c>
      <c r="N10639">
        <v>2</v>
      </c>
      <c r="O10639">
        <v>0.81359999999999999</v>
      </c>
      <c r="Q10639">
        <v>39.707999999999998</v>
      </c>
      <c r="R10639">
        <v>1.7363999999999999</v>
      </c>
      <c r="S10639">
        <v>10.3276</v>
      </c>
      <c r="T10639">
        <v>16.805099999999999</v>
      </c>
      <c r="U10639">
        <v>2.8254999999999999</v>
      </c>
      <c r="V10639">
        <v>19.63</v>
      </c>
    </row>
    <row r="10640" spans="1:26">
      <c r="A10640" t="s">
        <v>1490</v>
      </c>
      <c r="B10640" t="s">
        <v>1489</v>
      </c>
      <c r="J10640">
        <v>7</v>
      </c>
      <c r="K10640">
        <f t="shared" si="18"/>
        <v>26</v>
      </c>
      <c r="L10640">
        <f t="shared" si="19"/>
        <v>28</v>
      </c>
      <c r="M10640">
        <v>27</v>
      </c>
      <c r="N10640">
        <v>2</v>
      </c>
      <c r="O10640">
        <v>0.84740000000000004</v>
      </c>
      <c r="Q10640">
        <v>40.889000000000003</v>
      </c>
      <c r="R10640">
        <v>1.9407000000000001</v>
      </c>
      <c r="S10640">
        <v>10.1038</v>
      </c>
      <c r="T10640">
        <v>17.123899999999999</v>
      </c>
      <c r="U10640">
        <v>3.2892000000000001</v>
      </c>
      <c r="V10640">
        <v>20.41</v>
      </c>
    </row>
    <row r="10641" spans="1:22">
      <c r="A10641" t="s">
        <v>1490</v>
      </c>
      <c r="B10641" t="s">
        <v>1489</v>
      </c>
      <c r="J10641">
        <v>7</v>
      </c>
      <c r="K10641">
        <f t="shared" si="18"/>
        <v>28</v>
      </c>
      <c r="L10641">
        <f t="shared" si="19"/>
        <v>30</v>
      </c>
      <c r="M10641">
        <v>29</v>
      </c>
      <c r="N10641">
        <v>2</v>
      </c>
      <c r="O10641">
        <v>0.77100000000000002</v>
      </c>
      <c r="Q10641">
        <v>41.878999999999998</v>
      </c>
      <c r="R10641">
        <v>2.0198999999999998</v>
      </c>
      <c r="S10641">
        <v>10.034599999999999</v>
      </c>
      <c r="T10641">
        <v>15.4734</v>
      </c>
      <c r="U10641">
        <v>3.1145999999999998</v>
      </c>
      <c r="V10641">
        <v>18.59</v>
      </c>
    </row>
    <row r="10642" spans="1:22">
      <c r="A10642" t="s">
        <v>1490</v>
      </c>
      <c r="B10642" t="s">
        <v>1489</v>
      </c>
      <c r="J10642">
        <v>7</v>
      </c>
      <c r="K10642">
        <f t="shared" si="18"/>
        <v>30</v>
      </c>
      <c r="L10642">
        <f t="shared" si="19"/>
        <v>32</v>
      </c>
      <c r="M10642">
        <v>31</v>
      </c>
      <c r="N10642">
        <v>2</v>
      </c>
      <c r="O10642">
        <v>0.63400000000000001</v>
      </c>
      <c r="Q10642">
        <v>31.376000000000001</v>
      </c>
      <c r="R10642">
        <v>1.8920999999999999</v>
      </c>
      <c r="S10642">
        <v>10.0754</v>
      </c>
      <c r="T10642">
        <v>12.775600000000001</v>
      </c>
      <c r="U10642">
        <v>2.3992</v>
      </c>
      <c r="V10642">
        <v>15.17</v>
      </c>
    </row>
    <row r="10643" spans="1:22">
      <c r="A10643" t="s">
        <v>1490</v>
      </c>
      <c r="B10643" t="s">
        <v>1489</v>
      </c>
      <c r="J10643">
        <v>7</v>
      </c>
      <c r="K10643">
        <f t="shared" si="18"/>
        <v>32</v>
      </c>
      <c r="L10643">
        <f t="shared" si="19"/>
        <v>34</v>
      </c>
      <c r="M10643">
        <v>33</v>
      </c>
      <c r="N10643">
        <v>2</v>
      </c>
      <c r="O10643">
        <v>0.64190000000000003</v>
      </c>
      <c r="Q10643">
        <v>33.162999999999997</v>
      </c>
      <c r="R10643">
        <v>2.3226</v>
      </c>
      <c r="S10643">
        <v>10.0144</v>
      </c>
      <c r="T10643">
        <v>12.855600000000001</v>
      </c>
      <c r="U10643">
        <v>2.9815999999999998</v>
      </c>
      <c r="V10643">
        <v>15.84</v>
      </c>
    </row>
    <row r="10644" spans="1:22">
      <c r="A10644" t="s">
        <v>1490</v>
      </c>
      <c r="B10644" t="s">
        <v>1489</v>
      </c>
      <c r="J10644">
        <v>7</v>
      </c>
      <c r="K10644">
        <f t="shared" si="18"/>
        <v>34</v>
      </c>
      <c r="L10644">
        <f t="shared" si="19"/>
        <v>36</v>
      </c>
      <c r="M10644">
        <v>35</v>
      </c>
      <c r="N10644">
        <v>2</v>
      </c>
      <c r="O10644">
        <v>0.67469999999999997</v>
      </c>
      <c r="Q10644">
        <v>35.286000000000001</v>
      </c>
      <c r="R10644">
        <v>2.2789000000000001</v>
      </c>
      <c r="S10644">
        <v>10.036099999999999</v>
      </c>
      <c r="T10644">
        <v>13.5421</v>
      </c>
      <c r="U10644">
        <v>3.0750000000000002</v>
      </c>
      <c r="V10644">
        <v>16.62</v>
      </c>
    </row>
    <row r="10645" spans="1:22">
      <c r="A10645" t="s">
        <v>1490</v>
      </c>
      <c r="B10645" t="s">
        <v>1489</v>
      </c>
      <c r="J10645">
        <v>7</v>
      </c>
      <c r="K10645">
        <f t="shared" si="18"/>
        <v>36</v>
      </c>
      <c r="L10645">
        <f t="shared" si="19"/>
        <v>38</v>
      </c>
      <c r="M10645">
        <v>37</v>
      </c>
      <c r="N10645">
        <v>2</v>
      </c>
      <c r="O10645">
        <v>0.75800000000000001</v>
      </c>
      <c r="Q10645">
        <v>38.756999999999998</v>
      </c>
      <c r="R10645">
        <v>1.8815</v>
      </c>
      <c r="S10645">
        <v>10.031499999999999</v>
      </c>
      <c r="T10645">
        <v>15.207700000000001</v>
      </c>
      <c r="U10645">
        <v>2.8523999999999998</v>
      </c>
      <c r="V10645">
        <v>18.059999999999999</v>
      </c>
    </row>
    <row r="10646" spans="1:22">
      <c r="A10646" t="s">
        <v>1490</v>
      </c>
      <c r="B10646" t="s">
        <v>1489</v>
      </c>
      <c r="J10646">
        <v>7</v>
      </c>
      <c r="K10646">
        <f t="shared" si="18"/>
        <v>38</v>
      </c>
      <c r="L10646">
        <f t="shared" si="19"/>
        <v>40</v>
      </c>
      <c r="M10646">
        <v>39</v>
      </c>
      <c r="N10646">
        <v>2</v>
      </c>
      <c r="O10646">
        <v>0.64800000000000002</v>
      </c>
      <c r="Q10646">
        <v>32.779000000000003</v>
      </c>
      <c r="R10646">
        <v>1.9579</v>
      </c>
      <c r="S10646">
        <v>10.030099999999999</v>
      </c>
      <c r="T10646">
        <v>12.999000000000001</v>
      </c>
      <c r="U10646">
        <v>2.5375000000000001</v>
      </c>
      <c r="V10646">
        <v>15.54</v>
      </c>
    </row>
    <row r="10647" spans="1:22">
      <c r="A10647" t="s">
        <v>1490</v>
      </c>
      <c r="B10647" t="s">
        <v>1489</v>
      </c>
      <c r="J10647">
        <v>7</v>
      </c>
      <c r="K10647">
        <f t="shared" si="18"/>
        <v>40</v>
      </c>
      <c r="L10647">
        <f t="shared" si="19"/>
        <v>42</v>
      </c>
      <c r="M10647">
        <v>41</v>
      </c>
      <c r="N10647">
        <v>2</v>
      </c>
      <c r="O10647">
        <v>0.76329999999999998</v>
      </c>
      <c r="Q10647">
        <v>35.72</v>
      </c>
      <c r="R10647">
        <v>2.3996</v>
      </c>
      <c r="S10647">
        <v>10.247400000000001</v>
      </c>
      <c r="T10647">
        <v>15.644399999999999</v>
      </c>
      <c r="U10647">
        <v>3.6633</v>
      </c>
      <c r="V10647">
        <v>19.309999999999999</v>
      </c>
    </row>
    <row r="10648" spans="1:22">
      <c r="A10648" t="s">
        <v>1490</v>
      </c>
      <c r="B10648" t="s">
        <v>1489</v>
      </c>
      <c r="J10648">
        <v>7</v>
      </c>
      <c r="K10648">
        <f t="shared" si="18"/>
        <v>42</v>
      </c>
      <c r="L10648">
        <f t="shared" si="19"/>
        <v>44</v>
      </c>
      <c r="M10648">
        <v>43</v>
      </c>
      <c r="N10648">
        <v>2</v>
      </c>
      <c r="O10648">
        <v>0.81720000000000004</v>
      </c>
      <c r="Q10648">
        <v>44.877000000000002</v>
      </c>
      <c r="R10648">
        <v>2.2429000000000001</v>
      </c>
      <c r="S10648">
        <v>9.9530999999999992</v>
      </c>
      <c r="T10648">
        <v>16.2667</v>
      </c>
      <c r="U10648">
        <v>3.6656</v>
      </c>
      <c r="V10648">
        <v>19.93</v>
      </c>
    </row>
    <row r="10649" spans="1:22">
      <c r="A10649" t="s">
        <v>1490</v>
      </c>
      <c r="B10649" t="s">
        <v>1489</v>
      </c>
      <c r="J10649">
        <v>7</v>
      </c>
      <c r="K10649">
        <f t="shared" si="18"/>
        <v>44</v>
      </c>
      <c r="L10649">
        <f t="shared" si="19"/>
        <v>46</v>
      </c>
      <c r="M10649">
        <v>45</v>
      </c>
      <c r="N10649">
        <v>2</v>
      </c>
      <c r="O10649">
        <v>0.84350000000000003</v>
      </c>
      <c r="Q10649">
        <v>42.579000000000001</v>
      </c>
      <c r="R10649">
        <v>2.0619999999999998</v>
      </c>
      <c r="S10649">
        <v>9.9779999999999998</v>
      </c>
      <c r="T10649">
        <v>16.832999999999998</v>
      </c>
      <c r="U10649">
        <v>3.4784999999999999</v>
      </c>
      <c r="V10649">
        <v>20.309999999999999</v>
      </c>
    </row>
    <row r="10650" spans="1:22">
      <c r="A10650" t="s">
        <v>1490</v>
      </c>
      <c r="B10650" t="s">
        <v>1489</v>
      </c>
      <c r="J10650">
        <v>7</v>
      </c>
      <c r="K10650">
        <f t="shared" si="18"/>
        <v>46</v>
      </c>
      <c r="L10650">
        <f t="shared" si="19"/>
        <v>48</v>
      </c>
      <c r="M10650">
        <v>47</v>
      </c>
      <c r="N10650">
        <v>2</v>
      </c>
      <c r="O10650">
        <v>0.79100000000000004</v>
      </c>
      <c r="Q10650">
        <v>38.023000000000003</v>
      </c>
      <c r="R10650">
        <v>2.0445000000000002</v>
      </c>
      <c r="S10650">
        <v>9.9804999999999993</v>
      </c>
      <c r="T10650">
        <v>15.789199999999999</v>
      </c>
      <c r="U10650">
        <v>3.2343999999999999</v>
      </c>
      <c r="V10650">
        <v>19.02</v>
      </c>
    </row>
    <row r="10651" spans="1:22">
      <c r="A10651" t="s">
        <v>1490</v>
      </c>
      <c r="B10651" t="s">
        <v>1489</v>
      </c>
      <c r="J10651">
        <v>7</v>
      </c>
      <c r="K10651">
        <f t="shared" si="18"/>
        <v>48</v>
      </c>
      <c r="L10651">
        <f t="shared" si="19"/>
        <v>50</v>
      </c>
      <c r="M10651">
        <v>49</v>
      </c>
      <c r="N10651">
        <v>2</v>
      </c>
      <c r="O10651">
        <v>0.97150000000000003</v>
      </c>
      <c r="Q10651">
        <v>41.652999999999999</v>
      </c>
      <c r="R10651">
        <v>2.0261</v>
      </c>
      <c r="S10651">
        <v>10.1029</v>
      </c>
      <c r="T10651">
        <v>19.63</v>
      </c>
      <c r="U10651">
        <v>3.9367000000000001</v>
      </c>
      <c r="V10651">
        <v>23.57</v>
      </c>
    </row>
    <row r="10652" spans="1:22">
      <c r="A10652" t="s">
        <v>1490</v>
      </c>
      <c r="B10652" t="s">
        <v>1489</v>
      </c>
      <c r="J10652">
        <v>7</v>
      </c>
      <c r="K10652">
        <f t="shared" si="18"/>
        <v>50</v>
      </c>
      <c r="L10652">
        <f t="shared" si="19"/>
        <v>52</v>
      </c>
      <c r="M10652">
        <v>51</v>
      </c>
      <c r="N10652">
        <v>2</v>
      </c>
      <c r="O10652">
        <v>0.85950000000000004</v>
      </c>
      <c r="Q10652">
        <v>36.569000000000003</v>
      </c>
      <c r="R10652">
        <v>1.8408</v>
      </c>
      <c r="S10652">
        <v>10.111700000000001</v>
      </c>
      <c r="T10652">
        <v>17.381900000000002</v>
      </c>
      <c r="U10652">
        <v>3.1644000000000001</v>
      </c>
      <c r="V10652">
        <v>20.55</v>
      </c>
    </row>
    <row r="10653" spans="1:22">
      <c r="A10653" t="s">
        <v>1490</v>
      </c>
      <c r="B10653" t="s">
        <v>1489</v>
      </c>
      <c r="J10653">
        <v>7</v>
      </c>
      <c r="K10653">
        <f t="shared" si="18"/>
        <v>52</v>
      </c>
      <c r="L10653">
        <f t="shared" si="19"/>
        <v>54</v>
      </c>
      <c r="M10653">
        <v>53</v>
      </c>
      <c r="N10653">
        <v>2</v>
      </c>
      <c r="O10653">
        <v>0.72450000000000003</v>
      </c>
      <c r="Q10653">
        <v>28.529</v>
      </c>
      <c r="R10653">
        <v>1.8197000000000001</v>
      </c>
      <c r="S10653">
        <v>10.141299999999999</v>
      </c>
      <c r="T10653">
        <v>14.694699999999999</v>
      </c>
      <c r="U10653">
        <v>2.6368</v>
      </c>
      <c r="V10653">
        <v>17.329999999999998</v>
      </c>
    </row>
    <row r="10654" spans="1:22">
      <c r="A10654" t="s">
        <v>1490</v>
      </c>
      <c r="B10654" t="s">
        <v>1489</v>
      </c>
      <c r="J10654">
        <v>7</v>
      </c>
      <c r="K10654">
        <f t="shared" si="18"/>
        <v>54</v>
      </c>
      <c r="L10654">
        <f t="shared" si="19"/>
        <v>56</v>
      </c>
      <c r="M10654">
        <v>55</v>
      </c>
      <c r="N10654">
        <v>2</v>
      </c>
      <c r="O10654">
        <v>0.78029999999999999</v>
      </c>
      <c r="Q10654">
        <v>31.757000000000001</v>
      </c>
      <c r="R10654">
        <v>1.8416999999999999</v>
      </c>
      <c r="S10654">
        <v>10.104799999999999</v>
      </c>
      <c r="T10654">
        <v>15.770300000000001</v>
      </c>
      <c r="U10654">
        <v>2.8742000000000001</v>
      </c>
      <c r="V10654">
        <v>18.64</v>
      </c>
    </row>
    <row r="10655" spans="1:22">
      <c r="A10655" t="s">
        <v>1490</v>
      </c>
      <c r="B10655" t="s">
        <v>1489</v>
      </c>
      <c r="J10655">
        <v>7</v>
      </c>
      <c r="K10655">
        <f t="shared" si="18"/>
        <v>56</v>
      </c>
      <c r="L10655">
        <f t="shared" si="19"/>
        <v>58</v>
      </c>
      <c r="M10655">
        <v>57</v>
      </c>
      <c r="N10655">
        <v>2</v>
      </c>
      <c r="O10655">
        <v>0.65990000000000004</v>
      </c>
      <c r="Q10655">
        <v>24.018000000000001</v>
      </c>
      <c r="R10655">
        <v>1.4168000000000001</v>
      </c>
      <c r="S10655">
        <v>10.2402</v>
      </c>
      <c r="T10655">
        <v>13.5143</v>
      </c>
      <c r="U10655">
        <v>1.8697999999999999</v>
      </c>
      <c r="V10655">
        <v>15.38</v>
      </c>
    </row>
    <row r="10656" spans="1:22">
      <c r="A10656" t="s">
        <v>1490</v>
      </c>
      <c r="B10656" t="s">
        <v>1489</v>
      </c>
      <c r="J10656">
        <v>7</v>
      </c>
      <c r="K10656">
        <f t="shared" si="18"/>
        <v>58</v>
      </c>
      <c r="L10656">
        <f t="shared" si="19"/>
        <v>60</v>
      </c>
      <c r="M10656">
        <v>59</v>
      </c>
      <c r="N10656">
        <v>2</v>
      </c>
      <c r="O10656">
        <v>0.78280000000000005</v>
      </c>
      <c r="Q10656">
        <v>28.027999999999999</v>
      </c>
      <c r="R10656">
        <v>1.4782</v>
      </c>
      <c r="S10656">
        <v>10.2403</v>
      </c>
      <c r="T10656">
        <v>16.032800000000002</v>
      </c>
      <c r="U10656">
        <v>2.3144</v>
      </c>
      <c r="V10656">
        <v>18.350000000000001</v>
      </c>
    </row>
    <row r="10657" spans="1:22">
      <c r="A10657" t="s">
        <v>1490</v>
      </c>
      <c r="B10657" t="s">
        <v>1489</v>
      </c>
      <c r="J10657">
        <v>7</v>
      </c>
      <c r="K10657">
        <f t="shared" si="18"/>
        <v>60</v>
      </c>
      <c r="L10657">
        <f t="shared" si="19"/>
        <v>62</v>
      </c>
      <c r="M10657">
        <v>61</v>
      </c>
      <c r="N10657">
        <v>2</v>
      </c>
      <c r="O10657">
        <v>0.92</v>
      </c>
      <c r="Q10657">
        <v>33.729999999999997</v>
      </c>
      <c r="R10657">
        <v>1.5334000000000001</v>
      </c>
      <c r="S10657">
        <v>10.140599999999999</v>
      </c>
      <c r="T10657">
        <v>18.6586</v>
      </c>
      <c r="U10657">
        <v>2.8214999999999999</v>
      </c>
      <c r="V10657">
        <v>21.48</v>
      </c>
    </row>
    <row r="10658" spans="1:22">
      <c r="A10658" t="s">
        <v>1490</v>
      </c>
      <c r="B10658" t="s">
        <v>1489</v>
      </c>
      <c r="J10658">
        <v>7</v>
      </c>
      <c r="K10658">
        <f t="shared" si="18"/>
        <v>62</v>
      </c>
      <c r="L10658">
        <f t="shared" si="19"/>
        <v>64</v>
      </c>
      <c r="M10658">
        <v>63</v>
      </c>
      <c r="N10658">
        <v>2</v>
      </c>
      <c r="O10658">
        <v>0.80649999999999999</v>
      </c>
      <c r="Q10658">
        <v>31.710999999999999</v>
      </c>
      <c r="R10658">
        <v>1.6276999999999999</v>
      </c>
      <c r="S10658">
        <v>10.132300000000001</v>
      </c>
      <c r="T10658">
        <v>16.343399999999999</v>
      </c>
      <c r="U10658">
        <v>2.6255000000000002</v>
      </c>
      <c r="V10658">
        <v>18.97</v>
      </c>
    </row>
    <row r="10659" spans="1:22">
      <c r="A10659" t="s">
        <v>1490</v>
      </c>
      <c r="B10659" t="s">
        <v>1489</v>
      </c>
      <c r="J10659">
        <v>7</v>
      </c>
      <c r="K10659">
        <f t="shared" ref="K10659:K10722" si="20">M10659-(N10659/2)</f>
        <v>64</v>
      </c>
      <c r="L10659">
        <f t="shared" ref="L10659:L10722" si="21">M10659+(N10659/2)</f>
        <v>66</v>
      </c>
      <c r="M10659">
        <v>65</v>
      </c>
      <c r="N10659">
        <v>2</v>
      </c>
      <c r="O10659">
        <v>0.90180000000000005</v>
      </c>
      <c r="Q10659">
        <v>32.814</v>
      </c>
      <c r="R10659">
        <v>1.5192000000000001</v>
      </c>
      <c r="S10659">
        <v>10.228300000000001</v>
      </c>
      <c r="T10659">
        <v>18.448399999999999</v>
      </c>
      <c r="U10659">
        <v>2.7402000000000002</v>
      </c>
      <c r="V10659">
        <v>21.19</v>
      </c>
    </row>
    <row r="10660" spans="1:22">
      <c r="A10660" t="s">
        <v>1490</v>
      </c>
      <c r="B10660" t="s">
        <v>1489</v>
      </c>
      <c r="J10660">
        <v>7</v>
      </c>
      <c r="K10660">
        <f t="shared" si="20"/>
        <v>66</v>
      </c>
      <c r="L10660">
        <f t="shared" si="21"/>
        <v>68</v>
      </c>
      <c r="M10660">
        <v>67</v>
      </c>
      <c r="N10660">
        <v>2</v>
      </c>
      <c r="O10660">
        <v>0.83450000000000002</v>
      </c>
      <c r="Q10660">
        <v>32.052999999999997</v>
      </c>
      <c r="R10660">
        <v>1.5363</v>
      </c>
      <c r="S10660">
        <v>10.1717</v>
      </c>
      <c r="T10660">
        <v>16.976600000000001</v>
      </c>
      <c r="U10660">
        <v>2.5640999999999998</v>
      </c>
      <c r="V10660">
        <v>19.54</v>
      </c>
    </row>
    <row r="10661" spans="1:22">
      <c r="A10661" t="s">
        <v>1490</v>
      </c>
      <c r="B10661" t="s">
        <v>1489</v>
      </c>
      <c r="J10661">
        <v>7</v>
      </c>
      <c r="K10661">
        <f t="shared" si="20"/>
        <v>68</v>
      </c>
      <c r="L10661">
        <f t="shared" si="21"/>
        <v>70</v>
      </c>
      <c r="M10661">
        <v>69</v>
      </c>
      <c r="N10661">
        <v>2</v>
      </c>
      <c r="O10661">
        <v>0.80430000000000001</v>
      </c>
      <c r="Q10661">
        <v>26.773</v>
      </c>
      <c r="R10661">
        <v>1.518</v>
      </c>
      <c r="S10661">
        <v>10.239000000000001</v>
      </c>
      <c r="T10661">
        <v>16.4711</v>
      </c>
      <c r="U10661">
        <v>2.4420000000000002</v>
      </c>
      <c r="V10661">
        <v>18.91</v>
      </c>
    </row>
    <row r="10662" spans="1:22">
      <c r="A10662" t="s">
        <v>1490</v>
      </c>
      <c r="B10662" t="s">
        <v>1489</v>
      </c>
      <c r="J10662">
        <v>7</v>
      </c>
      <c r="K10662">
        <f t="shared" si="20"/>
        <v>70</v>
      </c>
      <c r="L10662">
        <f t="shared" si="21"/>
        <v>72</v>
      </c>
      <c r="M10662">
        <v>71</v>
      </c>
      <c r="N10662">
        <v>2</v>
      </c>
      <c r="O10662">
        <v>0.77400000000000002</v>
      </c>
      <c r="Q10662">
        <v>27.922999999999998</v>
      </c>
      <c r="R10662">
        <v>1.5159</v>
      </c>
      <c r="S10662">
        <v>10.2171</v>
      </c>
      <c r="T10662">
        <v>15.8161</v>
      </c>
      <c r="U10662">
        <v>2.3466</v>
      </c>
      <c r="V10662">
        <v>18.16</v>
      </c>
    </row>
    <row r="10663" spans="1:22">
      <c r="A10663" t="s">
        <v>1490</v>
      </c>
      <c r="B10663" t="s">
        <v>1489</v>
      </c>
      <c r="J10663">
        <v>7</v>
      </c>
      <c r="K10663">
        <f t="shared" si="20"/>
        <v>72</v>
      </c>
      <c r="L10663">
        <f t="shared" si="21"/>
        <v>74</v>
      </c>
      <c r="M10663">
        <v>73</v>
      </c>
      <c r="N10663">
        <v>2</v>
      </c>
      <c r="O10663">
        <v>0.94269999999999998</v>
      </c>
      <c r="Q10663">
        <v>35.795000000000002</v>
      </c>
      <c r="R10663">
        <v>1.534</v>
      </c>
      <c r="S10663">
        <v>10.221500000000001</v>
      </c>
      <c r="T10663">
        <v>19.271000000000001</v>
      </c>
      <c r="U10663">
        <v>2.8919999999999999</v>
      </c>
      <c r="V10663">
        <v>22.16</v>
      </c>
    </row>
    <row r="10664" spans="1:22">
      <c r="A10664" t="s">
        <v>1490</v>
      </c>
      <c r="B10664" t="s">
        <v>1489</v>
      </c>
      <c r="J10664">
        <v>7</v>
      </c>
      <c r="K10664">
        <f t="shared" si="20"/>
        <v>74</v>
      </c>
      <c r="L10664">
        <f t="shared" si="21"/>
        <v>76</v>
      </c>
      <c r="M10664">
        <v>75</v>
      </c>
      <c r="N10664">
        <v>2</v>
      </c>
      <c r="O10664">
        <v>0.91320000000000001</v>
      </c>
      <c r="Q10664">
        <v>34.289000000000001</v>
      </c>
      <c r="R10664">
        <v>1.5286999999999999</v>
      </c>
      <c r="S10664">
        <v>10.2188</v>
      </c>
      <c r="T10664">
        <v>18.663</v>
      </c>
      <c r="U10664">
        <v>2.7919</v>
      </c>
      <c r="V10664">
        <v>21.45</v>
      </c>
    </row>
    <row r="10665" spans="1:22">
      <c r="A10665" t="s">
        <v>1490</v>
      </c>
      <c r="B10665" t="s">
        <v>1489</v>
      </c>
      <c r="J10665">
        <v>7</v>
      </c>
      <c r="K10665">
        <f t="shared" si="20"/>
        <v>76</v>
      </c>
      <c r="L10665">
        <f t="shared" si="21"/>
        <v>78</v>
      </c>
      <c r="M10665">
        <v>77</v>
      </c>
      <c r="N10665">
        <v>2</v>
      </c>
      <c r="O10665">
        <v>0.98480000000000001</v>
      </c>
      <c r="Q10665">
        <v>33.476999999999997</v>
      </c>
      <c r="R10665">
        <v>1.3281000000000001</v>
      </c>
      <c r="S10665">
        <v>10.3339</v>
      </c>
      <c r="T10665">
        <v>20.354299999999999</v>
      </c>
      <c r="U10665">
        <v>2.6160000000000001</v>
      </c>
      <c r="V10665">
        <v>22.97</v>
      </c>
    </row>
    <row r="10666" spans="1:22">
      <c r="A10666" t="s">
        <v>1490</v>
      </c>
      <c r="B10666" t="s">
        <v>1489</v>
      </c>
      <c r="J10666">
        <v>7</v>
      </c>
      <c r="K10666">
        <f t="shared" si="20"/>
        <v>78</v>
      </c>
      <c r="L10666">
        <f t="shared" si="21"/>
        <v>80</v>
      </c>
      <c r="M10666">
        <v>79</v>
      </c>
      <c r="N10666">
        <v>2</v>
      </c>
      <c r="O10666">
        <v>0.93879999999999997</v>
      </c>
      <c r="Q10666">
        <v>29.573</v>
      </c>
      <c r="R10666">
        <v>1.3385</v>
      </c>
      <c r="S10666">
        <v>10.3005</v>
      </c>
      <c r="T10666">
        <v>19.340900000000001</v>
      </c>
      <c r="U10666">
        <v>2.5133000000000001</v>
      </c>
      <c r="V10666">
        <v>21.85</v>
      </c>
    </row>
    <row r="10667" spans="1:22">
      <c r="A10667" t="s">
        <v>1490</v>
      </c>
      <c r="B10667" t="s">
        <v>1489</v>
      </c>
      <c r="J10667">
        <v>7</v>
      </c>
      <c r="K10667">
        <f t="shared" si="20"/>
        <v>80</v>
      </c>
      <c r="L10667">
        <f t="shared" si="21"/>
        <v>82</v>
      </c>
      <c r="M10667">
        <v>81</v>
      </c>
      <c r="N10667">
        <v>2</v>
      </c>
      <c r="O10667">
        <v>0.91830000000000001</v>
      </c>
      <c r="Q10667">
        <v>30.628</v>
      </c>
      <c r="R10667">
        <v>1.3341000000000001</v>
      </c>
      <c r="S10667">
        <v>10.3079</v>
      </c>
      <c r="T10667">
        <v>18.932099999999998</v>
      </c>
      <c r="U10667">
        <v>2.4504000000000001</v>
      </c>
      <c r="V10667">
        <v>21.38</v>
      </c>
    </row>
    <row r="10668" spans="1:22">
      <c r="A10668" t="s">
        <v>1490</v>
      </c>
      <c r="B10668" t="s">
        <v>1489</v>
      </c>
      <c r="J10668">
        <v>7</v>
      </c>
      <c r="K10668">
        <f t="shared" si="20"/>
        <v>82</v>
      </c>
      <c r="L10668">
        <f t="shared" si="21"/>
        <v>84</v>
      </c>
      <c r="M10668">
        <v>83</v>
      </c>
      <c r="N10668">
        <v>2</v>
      </c>
      <c r="O10668">
        <v>0.9</v>
      </c>
      <c r="Q10668">
        <v>29.69</v>
      </c>
      <c r="R10668">
        <v>1.1629</v>
      </c>
      <c r="S10668">
        <v>10.4041</v>
      </c>
      <c r="T10668">
        <v>18.7273</v>
      </c>
      <c r="U10668">
        <v>2.0933000000000002</v>
      </c>
      <c r="V10668">
        <v>20.82</v>
      </c>
    </row>
    <row r="10669" spans="1:22">
      <c r="A10669" t="s">
        <v>1490</v>
      </c>
      <c r="B10669" t="s">
        <v>1489</v>
      </c>
      <c r="J10669">
        <v>7</v>
      </c>
      <c r="K10669">
        <f t="shared" si="20"/>
        <v>84</v>
      </c>
      <c r="L10669">
        <f t="shared" si="21"/>
        <v>86</v>
      </c>
      <c r="M10669">
        <v>85</v>
      </c>
      <c r="N10669">
        <v>2</v>
      </c>
      <c r="O10669">
        <v>0.92300000000000004</v>
      </c>
      <c r="Q10669">
        <v>30.321999999999999</v>
      </c>
      <c r="R10669">
        <v>1.3740000000000001</v>
      </c>
      <c r="S10669">
        <v>10.141</v>
      </c>
      <c r="T10669">
        <v>18.720300000000002</v>
      </c>
      <c r="U10669">
        <v>2.5363000000000002</v>
      </c>
      <c r="V10669">
        <v>21.26</v>
      </c>
    </row>
    <row r="10670" spans="1:22">
      <c r="A10670" t="s">
        <v>1490</v>
      </c>
      <c r="B10670" t="s">
        <v>1489</v>
      </c>
      <c r="J10670">
        <v>7</v>
      </c>
      <c r="K10670">
        <f t="shared" si="20"/>
        <v>86</v>
      </c>
      <c r="L10670">
        <f t="shared" si="21"/>
        <v>88</v>
      </c>
      <c r="M10670">
        <v>87</v>
      </c>
      <c r="N10670">
        <v>2</v>
      </c>
      <c r="O10670">
        <v>0.9345</v>
      </c>
      <c r="Q10670">
        <v>28.027999999999999</v>
      </c>
      <c r="R10670">
        <v>1.0758000000000001</v>
      </c>
      <c r="S10670">
        <v>10.4232</v>
      </c>
      <c r="T10670">
        <v>19.481000000000002</v>
      </c>
      <c r="U10670">
        <v>2.0106000000000002</v>
      </c>
      <c r="V10670">
        <v>21.49</v>
      </c>
    </row>
    <row r="10671" spans="1:22">
      <c r="A10671" t="s">
        <v>1490</v>
      </c>
      <c r="B10671" t="s">
        <v>1489</v>
      </c>
      <c r="J10671">
        <v>7</v>
      </c>
      <c r="K10671">
        <f t="shared" si="20"/>
        <v>88</v>
      </c>
      <c r="L10671">
        <f t="shared" si="21"/>
        <v>90</v>
      </c>
      <c r="M10671">
        <v>89</v>
      </c>
      <c r="N10671">
        <v>2</v>
      </c>
      <c r="O10671">
        <v>0.85980000000000001</v>
      </c>
      <c r="Q10671">
        <v>24.033999999999999</v>
      </c>
      <c r="R10671">
        <v>0.96289999999999998</v>
      </c>
      <c r="S10671">
        <v>10.5496</v>
      </c>
      <c r="T10671">
        <v>18.1419</v>
      </c>
      <c r="U10671">
        <v>1.6557999999999999</v>
      </c>
      <c r="V10671">
        <v>19.8</v>
      </c>
    </row>
    <row r="10672" spans="1:22">
      <c r="A10672" t="s">
        <v>1490</v>
      </c>
      <c r="B10672" t="s">
        <v>1489</v>
      </c>
      <c r="J10672">
        <v>7</v>
      </c>
      <c r="K10672">
        <f t="shared" si="20"/>
        <v>90</v>
      </c>
      <c r="L10672">
        <f t="shared" si="21"/>
        <v>92</v>
      </c>
      <c r="M10672">
        <v>91</v>
      </c>
      <c r="N10672">
        <v>2</v>
      </c>
      <c r="O10672">
        <v>0.97819999999999996</v>
      </c>
      <c r="Q10672">
        <v>28.896000000000001</v>
      </c>
      <c r="R10672">
        <v>1.1337999999999999</v>
      </c>
      <c r="S10672">
        <v>10.3592</v>
      </c>
      <c r="T10672">
        <v>20.265999999999998</v>
      </c>
      <c r="U10672">
        <v>2.2181999999999999</v>
      </c>
      <c r="V10672">
        <v>22.48</v>
      </c>
    </row>
    <row r="10673" spans="1:26">
      <c r="A10673" t="s">
        <v>1490</v>
      </c>
      <c r="B10673" t="s">
        <v>1489</v>
      </c>
      <c r="J10673">
        <v>7</v>
      </c>
      <c r="K10673">
        <f t="shared" si="20"/>
        <v>92</v>
      </c>
      <c r="L10673">
        <f t="shared" si="21"/>
        <v>94</v>
      </c>
      <c r="M10673">
        <v>93</v>
      </c>
      <c r="N10673">
        <v>2</v>
      </c>
      <c r="O10673">
        <v>1.2769999999999999</v>
      </c>
      <c r="Q10673">
        <v>42.076000000000001</v>
      </c>
      <c r="R10673">
        <v>1.23</v>
      </c>
      <c r="S10673">
        <v>10.112</v>
      </c>
      <c r="T10673">
        <v>25.826000000000001</v>
      </c>
      <c r="U10673">
        <v>3.1415000000000002</v>
      </c>
      <c r="V10673">
        <v>28.97</v>
      </c>
    </row>
    <row r="10674" spans="1:26">
      <c r="A10674" t="s">
        <v>1490</v>
      </c>
      <c r="B10674" t="s">
        <v>1489</v>
      </c>
      <c r="K10674">
        <f t="shared" si="20"/>
        <v>0</v>
      </c>
      <c r="L10674">
        <f t="shared" si="21"/>
        <v>0</v>
      </c>
      <c r="T10674">
        <v>789.14649999999995</v>
      </c>
      <c r="U10674">
        <v>121.5444</v>
      </c>
      <c r="V10674">
        <v>910.69</v>
      </c>
    </row>
    <row r="10675" spans="1:26">
      <c r="A10675" t="s">
        <v>1490</v>
      </c>
      <c r="B10675" t="s">
        <v>1489</v>
      </c>
      <c r="C10675" t="s">
        <v>2031</v>
      </c>
      <c r="E10675" t="s">
        <v>491</v>
      </c>
      <c r="G10675">
        <v>25.2148</v>
      </c>
      <c r="H10675">
        <v>-80.540400000000005</v>
      </c>
      <c r="I10675" t="s">
        <v>146</v>
      </c>
      <c r="J10675">
        <v>8</v>
      </c>
      <c r="K10675">
        <f t="shared" si="20"/>
        <v>0</v>
      </c>
      <c r="L10675">
        <f t="shared" si="21"/>
        <v>2</v>
      </c>
      <c r="M10675">
        <v>1</v>
      </c>
      <c r="N10675">
        <v>2</v>
      </c>
      <c r="O10675">
        <v>0.86460000000000004</v>
      </c>
      <c r="Q10675">
        <v>50.899000000000001</v>
      </c>
      <c r="R10675">
        <v>2.4352</v>
      </c>
      <c r="S10675">
        <v>9.6988000000000003</v>
      </c>
      <c r="T10675">
        <v>16.7712</v>
      </c>
      <c r="U10675">
        <v>4.2108999999999996</v>
      </c>
      <c r="V10675">
        <v>20.98</v>
      </c>
      <c r="W10675">
        <v>0.83220000000000005</v>
      </c>
      <c r="Y10675">
        <v>1.5236000000000001</v>
      </c>
      <c r="Z10675">
        <v>10.212</v>
      </c>
    </row>
    <row r="10676" spans="1:26">
      <c r="A10676" t="s">
        <v>1490</v>
      </c>
      <c r="B10676" t="s">
        <v>1489</v>
      </c>
      <c r="J10676">
        <v>8</v>
      </c>
      <c r="K10676">
        <f t="shared" si="20"/>
        <v>2</v>
      </c>
      <c r="L10676">
        <f t="shared" si="21"/>
        <v>4</v>
      </c>
      <c r="M10676">
        <v>3</v>
      </c>
      <c r="N10676">
        <v>2</v>
      </c>
      <c r="O10676">
        <v>1.3498000000000001</v>
      </c>
      <c r="Q10676">
        <v>75.635000000000005</v>
      </c>
      <c r="R10676">
        <v>2.2812000000000001</v>
      </c>
      <c r="S10676">
        <v>9.9013000000000009</v>
      </c>
      <c r="T10676">
        <v>26.7301</v>
      </c>
      <c r="U10676">
        <v>6.1585999999999999</v>
      </c>
      <c r="V10676">
        <v>32.89</v>
      </c>
    </row>
    <row r="10677" spans="1:26">
      <c r="A10677" t="s">
        <v>1490</v>
      </c>
      <c r="B10677" t="s">
        <v>1489</v>
      </c>
      <c r="J10677">
        <v>8</v>
      </c>
      <c r="K10677">
        <f t="shared" si="20"/>
        <v>4</v>
      </c>
      <c r="L10677">
        <f t="shared" si="21"/>
        <v>6</v>
      </c>
      <c r="M10677">
        <v>5</v>
      </c>
      <c r="N10677">
        <v>2</v>
      </c>
      <c r="O10677">
        <v>0.66669999999999996</v>
      </c>
      <c r="Q10677">
        <v>32.811</v>
      </c>
      <c r="R10677">
        <v>2.0436000000000001</v>
      </c>
      <c r="S10677">
        <v>10.0189</v>
      </c>
      <c r="T10677">
        <v>13.358499999999999</v>
      </c>
      <c r="U10677">
        <v>2.7248000000000001</v>
      </c>
      <c r="V10677">
        <v>16.079999999999998</v>
      </c>
    </row>
    <row r="10678" spans="1:26">
      <c r="A10678" t="s">
        <v>1490</v>
      </c>
      <c r="B10678" t="s">
        <v>1489</v>
      </c>
      <c r="J10678">
        <v>8</v>
      </c>
      <c r="K10678">
        <f t="shared" si="20"/>
        <v>6</v>
      </c>
      <c r="L10678">
        <f t="shared" si="21"/>
        <v>8</v>
      </c>
      <c r="M10678">
        <v>7</v>
      </c>
      <c r="N10678">
        <v>2</v>
      </c>
      <c r="O10678">
        <v>0.8044</v>
      </c>
      <c r="Q10678">
        <v>36.049999999999997</v>
      </c>
      <c r="R10678">
        <v>1.9830000000000001</v>
      </c>
      <c r="S10678">
        <v>10.092499999999999</v>
      </c>
      <c r="T10678">
        <v>16.2377</v>
      </c>
      <c r="U10678">
        <v>3.1903999999999999</v>
      </c>
      <c r="V10678">
        <v>19.43</v>
      </c>
    </row>
    <row r="10679" spans="1:26">
      <c r="A10679" t="s">
        <v>1490</v>
      </c>
      <c r="B10679" t="s">
        <v>1489</v>
      </c>
      <c r="J10679">
        <v>8</v>
      </c>
      <c r="K10679">
        <f t="shared" si="20"/>
        <v>8</v>
      </c>
      <c r="L10679">
        <f t="shared" si="21"/>
        <v>10</v>
      </c>
      <c r="M10679">
        <v>9</v>
      </c>
      <c r="N10679">
        <v>2</v>
      </c>
      <c r="O10679">
        <v>0.5403</v>
      </c>
      <c r="Q10679">
        <v>26.236000000000001</v>
      </c>
      <c r="R10679">
        <v>2.0878000000000001</v>
      </c>
      <c r="S10679">
        <v>10.057700000000001</v>
      </c>
      <c r="T10679">
        <v>10.869</v>
      </c>
      <c r="U10679">
        <v>2.2562000000000002</v>
      </c>
      <c r="V10679">
        <v>13.13</v>
      </c>
    </row>
    <row r="10680" spans="1:26">
      <c r="A10680" t="s">
        <v>1490</v>
      </c>
      <c r="B10680" t="s">
        <v>1489</v>
      </c>
      <c r="J10680">
        <v>8</v>
      </c>
      <c r="K10680">
        <f t="shared" si="20"/>
        <v>10</v>
      </c>
      <c r="L10680">
        <f t="shared" si="21"/>
        <v>12</v>
      </c>
      <c r="M10680">
        <v>11</v>
      </c>
      <c r="N10680">
        <v>2</v>
      </c>
      <c r="O10680">
        <v>0.69499999999999995</v>
      </c>
      <c r="Q10680">
        <v>30.555</v>
      </c>
      <c r="R10680">
        <v>1.8468</v>
      </c>
      <c r="S10680">
        <v>10.183199999999999</v>
      </c>
      <c r="T10680">
        <v>14.1547</v>
      </c>
      <c r="U10680">
        <v>2.5670000000000002</v>
      </c>
      <c r="V10680">
        <v>16.72</v>
      </c>
    </row>
    <row r="10681" spans="1:26">
      <c r="A10681" t="s">
        <v>1490</v>
      </c>
      <c r="B10681" t="s">
        <v>1489</v>
      </c>
      <c r="J10681">
        <v>8</v>
      </c>
      <c r="K10681">
        <f t="shared" si="20"/>
        <v>12</v>
      </c>
      <c r="L10681">
        <f t="shared" si="21"/>
        <v>14</v>
      </c>
      <c r="M10681">
        <v>13</v>
      </c>
      <c r="N10681">
        <v>2</v>
      </c>
      <c r="O10681">
        <v>0.752</v>
      </c>
      <c r="Q10681">
        <v>29.881</v>
      </c>
      <c r="R10681">
        <v>1.5081</v>
      </c>
      <c r="S10681">
        <v>10.562900000000001</v>
      </c>
      <c r="T10681">
        <v>15.8866</v>
      </c>
      <c r="U10681">
        <v>2.2682000000000002</v>
      </c>
      <c r="V10681">
        <v>18.149999999999999</v>
      </c>
    </row>
    <row r="10682" spans="1:26">
      <c r="A10682" t="s">
        <v>1490</v>
      </c>
      <c r="B10682" t="s">
        <v>1489</v>
      </c>
      <c r="J10682">
        <v>8</v>
      </c>
      <c r="K10682">
        <f t="shared" si="20"/>
        <v>14</v>
      </c>
      <c r="L10682">
        <f t="shared" si="21"/>
        <v>16</v>
      </c>
      <c r="M10682">
        <v>15</v>
      </c>
      <c r="N10682">
        <v>2</v>
      </c>
      <c r="O10682">
        <v>0.81120000000000003</v>
      </c>
      <c r="Q10682">
        <v>27.867999999999999</v>
      </c>
      <c r="R10682">
        <v>1.1257999999999999</v>
      </c>
      <c r="S10682">
        <v>10.7742</v>
      </c>
      <c r="T10682">
        <v>17.479299999999999</v>
      </c>
      <c r="U10682">
        <v>1.8265</v>
      </c>
      <c r="V10682">
        <v>19.309999999999999</v>
      </c>
    </row>
    <row r="10683" spans="1:26">
      <c r="A10683" t="s">
        <v>1490</v>
      </c>
      <c r="B10683" t="s">
        <v>1489</v>
      </c>
      <c r="J10683">
        <v>8</v>
      </c>
      <c r="K10683">
        <f t="shared" si="20"/>
        <v>16</v>
      </c>
      <c r="L10683">
        <f t="shared" si="21"/>
        <v>18</v>
      </c>
      <c r="M10683">
        <v>17</v>
      </c>
      <c r="N10683">
        <v>2</v>
      </c>
      <c r="O10683">
        <v>0.67</v>
      </c>
      <c r="Q10683">
        <v>28.61</v>
      </c>
      <c r="R10683">
        <v>1.7029000000000001</v>
      </c>
      <c r="S10683">
        <v>10.579599999999999</v>
      </c>
      <c r="T10683">
        <v>14.176600000000001</v>
      </c>
      <c r="U10683">
        <v>2.2818999999999998</v>
      </c>
      <c r="V10683">
        <v>16.46</v>
      </c>
    </row>
    <row r="10684" spans="1:26">
      <c r="A10684" t="s">
        <v>1490</v>
      </c>
      <c r="B10684" t="s">
        <v>1489</v>
      </c>
      <c r="J10684">
        <v>8</v>
      </c>
      <c r="K10684">
        <f t="shared" si="20"/>
        <v>18</v>
      </c>
      <c r="L10684">
        <f t="shared" si="21"/>
        <v>20</v>
      </c>
      <c r="M10684">
        <v>19</v>
      </c>
      <c r="N10684">
        <v>2</v>
      </c>
      <c r="O10684">
        <v>0.74529999999999996</v>
      </c>
      <c r="Q10684">
        <v>23.105</v>
      </c>
      <c r="R10684">
        <v>1.4701</v>
      </c>
      <c r="S10684">
        <v>10.5679</v>
      </c>
      <c r="T10684">
        <v>15.7532</v>
      </c>
      <c r="U10684">
        <v>2.1913999999999998</v>
      </c>
      <c r="V10684">
        <v>17.940000000000001</v>
      </c>
    </row>
    <row r="10685" spans="1:26">
      <c r="A10685" t="s">
        <v>1490</v>
      </c>
      <c r="B10685" t="s">
        <v>1489</v>
      </c>
      <c r="J10685">
        <v>8</v>
      </c>
      <c r="K10685">
        <f t="shared" si="20"/>
        <v>20</v>
      </c>
      <c r="L10685">
        <f t="shared" si="21"/>
        <v>22</v>
      </c>
      <c r="M10685">
        <v>21</v>
      </c>
      <c r="N10685">
        <v>2</v>
      </c>
      <c r="O10685">
        <v>0.65590000000000004</v>
      </c>
      <c r="Q10685">
        <v>21.224</v>
      </c>
      <c r="R10685">
        <v>1.0961000000000001</v>
      </c>
      <c r="S10685">
        <v>10.5589</v>
      </c>
      <c r="T10685">
        <v>13.850199999999999</v>
      </c>
      <c r="U10685">
        <v>1.4378</v>
      </c>
      <c r="V10685">
        <v>15.29</v>
      </c>
    </row>
    <row r="10686" spans="1:26">
      <c r="A10686" t="s">
        <v>1490</v>
      </c>
      <c r="B10686" t="s">
        <v>1489</v>
      </c>
      <c r="J10686">
        <v>8</v>
      </c>
      <c r="K10686">
        <f t="shared" si="20"/>
        <v>22</v>
      </c>
      <c r="L10686">
        <f t="shared" si="21"/>
        <v>24</v>
      </c>
      <c r="M10686">
        <v>23</v>
      </c>
      <c r="N10686">
        <v>2</v>
      </c>
      <c r="O10686">
        <v>0.86</v>
      </c>
      <c r="Q10686">
        <v>30.542000000000002</v>
      </c>
      <c r="R10686">
        <v>1.4851000000000001</v>
      </c>
      <c r="S10686">
        <v>10.4849</v>
      </c>
      <c r="T10686">
        <v>18.034099999999999</v>
      </c>
      <c r="U10686">
        <v>2.5543</v>
      </c>
      <c r="V10686">
        <v>20.59</v>
      </c>
    </row>
    <row r="10687" spans="1:26">
      <c r="A10687" t="s">
        <v>1490</v>
      </c>
      <c r="B10687" t="s">
        <v>1489</v>
      </c>
      <c r="J10687">
        <v>8</v>
      </c>
      <c r="K10687">
        <f t="shared" si="20"/>
        <v>24</v>
      </c>
      <c r="L10687">
        <f t="shared" si="21"/>
        <v>26</v>
      </c>
      <c r="M10687">
        <v>25</v>
      </c>
      <c r="N10687">
        <v>2</v>
      </c>
      <c r="O10687">
        <v>0.74829999999999997</v>
      </c>
      <c r="Q10687">
        <v>24.215</v>
      </c>
      <c r="R10687">
        <v>1.2704</v>
      </c>
      <c r="S10687">
        <v>10.642099999999999</v>
      </c>
      <c r="T10687">
        <v>15.9277</v>
      </c>
      <c r="U10687">
        <v>1.9013</v>
      </c>
      <c r="V10687">
        <v>17.829999999999998</v>
      </c>
    </row>
    <row r="10688" spans="1:26">
      <c r="A10688" t="s">
        <v>1490</v>
      </c>
      <c r="B10688" t="s">
        <v>1489</v>
      </c>
      <c r="J10688">
        <v>8</v>
      </c>
      <c r="K10688">
        <f t="shared" si="20"/>
        <v>26</v>
      </c>
      <c r="L10688">
        <f t="shared" si="21"/>
        <v>28</v>
      </c>
      <c r="M10688">
        <v>27</v>
      </c>
      <c r="N10688">
        <v>2</v>
      </c>
      <c r="O10688">
        <v>0.67849999999999999</v>
      </c>
      <c r="Q10688">
        <v>20.492000000000001</v>
      </c>
      <c r="R10688">
        <v>1.3243</v>
      </c>
      <c r="S10688">
        <v>10.685700000000001</v>
      </c>
      <c r="T10688">
        <v>14.500500000000001</v>
      </c>
      <c r="U10688">
        <v>1.7969999999999999</v>
      </c>
      <c r="V10688">
        <v>16.3</v>
      </c>
    </row>
    <row r="10689" spans="1:22">
      <c r="A10689" t="s">
        <v>1490</v>
      </c>
      <c r="B10689" t="s">
        <v>1489</v>
      </c>
      <c r="J10689">
        <v>8</v>
      </c>
      <c r="K10689">
        <f t="shared" si="20"/>
        <v>28</v>
      </c>
      <c r="L10689">
        <f t="shared" si="21"/>
        <v>30</v>
      </c>
      <c r="M10689">
        <v>29</v>
      </c>
      <c r="N10689">
        <v>2</v>
      </c>
      <c r="O10689">
        <v>0.54369999999999996</v>
      </c>
      <c r="Q10689">
        <v>19.513000000000002</v>
      </c>
      <c r="R10689">
        <v>1.5189999999999999</v>
      </c>
      <c r="S10689">
        <v>10.558</v>
      </c>
      <c r="T10689">
        <v>11.48</v>
      </c>
      <c r="U10689">
        <v>1.6516999999999999</v>
      </c>
      <c r="V10689">
        <v>13.13</v>
      </c>
    </row>
    <row r="10690" spans="1:22">
      <c r="A10690" t="s">
        <v>1490</v>
      </c>
      <c r="B10690" t="s">
        <v>1489</v>
      </c>
      <c r="J10690">
        <v>8</v>
      </c>
      <c r="K10690">
        <f t="shared" si="20"/>
        <v>30</v>
      </c>
      <c r="L10690">
        <f t="shared" si="21"/>
        <v>32</v>
      </c>
      <c r="M10690">
        <v>31</v>
      </c>
      <c r="N10690">
        <v>2</v>
      </c>
      <c r="O10690">
        <v>0.75049999999999994</v>
      </c>
      <c r="Q10690">
        <v>29.201000000000001</v>
      </c>
      <c r="R10690">
        <v>1.6933</v>
      </c>
      <c r="S10690">
        <v>10.395200000000001</v>
      </c>
      <c r="T10690">
        <v>15.6031</v>
      </c>
      <c r="U10690">
        <v>2.5417000000000001</v>
      </c>
      <c r="V10690">
        <v>18.14</v>
      </c>
    </row>
    <row r="10691" spans="1:22">
      <c r="A10691" t="s">
        <v>1490</v>
      </c>
      <c r="B10691" t="s">
        <v>1489</v>
      </c>
      <c r="J10691">
        <v>8</v>
      </c>
      <c r="K10691">
        <f t="shared" si="20"/>
        <v>32</v>
      </c>
      <c r="L10691">
        <f t="shared" si="21"/>
        <v>34</v>
      </c>
      <c r="M10691">
        <v>33</v>
      </c>
      <c r="N10691">
        <v>2</v>
      </c>
      <c r="O10691">
        <v>0.5978</v>
      </c>
      <c r="Q10691">
        <v>30.727</v>
      </c>
      <c r="R10691">
        <v>2.0669</v>
      </c>
      <c r="S10691">
        <v>10.037599999999999</v>
      </c>
      <c r="T10691">
        <v>12.0017</v>
      </c>
      <c r="U10691">
        <v>2.4712999999999998</v>
      </c>
      <c r="V10691">
        <v>14.47</v>
      </c>
    </row>
    <row r="10692" spans="1:22">
      <c r="A10692" t="s">
        <v>1490</v>
      </c>
      <c r="B10692" t="s">
        <v>1489</v>
      </c>
      <c r="J10692">
        <v>8</v>
      </c>
      <c r="K10692">
        <f t="shared" si="20"/>
        <v>34</v>
      </c>
      <c r="L10692">
        <f t="shared" si="21"/>
        <v>36</v>
      </c>
      <c r="M10692">
        <v>35</v>
      </c>
      <c r="N10692">
        <v>2</v>
      </c>
      <c r="O10692">
        <v>0.73599999999999999</v>
      </c>
      <c r="Q10692">
        <v>38.311999999999998</v>
      </c>
      <c r="R10692">
        <v>2.3357999999999999</v>
      </c>
      <c r="S10692">
        <v>9.8947000000000003</v>
      </c>
      <c r="T10692">
        <v>14.5649</v>
      </c>
      <c r="U10692">
        <v>3.4384000000000001</v>
      </c>
      <c r="V10692">
        <v>18</v>
      </c>
    </row>
    <row r="10693" spans="1:22">
      <c r="A10693" t="s">
        <v>1490</v>
      </c>
      <c r="B10693" t="s">
        <v>1489</v>
      </c>
      <c r="J10693">
        <v>8</v>
      </c>
      <c r="K10693">
        <f t="shared" si="20"/>
        <v>36</v>
      </c>
      <c r="L10693">
        <f t="shared" si="21"/>
        <v>38</v>
      </c>
      <c r="M10693">
        <v>37</v>
      </c>
      <c r="N10693">
        <v>2</v>
      </c>
      <c r="O10693">
        <v>0.62870000000000004</v>
      </c>
      <c r="Q10693">
        <v>29.649000000000001</v>
      </c>
      <c r="R10693">
        <v>1.7941</v>
      </c>
      <c r="S10693">
        <v>10.194900000000001</v>
      </c>
      <c r="T10693">
        <v>12.8184</v>
      </c>
      <c r="U10693">
        <v>2.2557999999999998</v>
      </c>
      <c r="V10693">
        <v>15.07</v>
      </c>
    </row>
    <row r="10694" spans="1:22">
      <c r="A10694" t="s">
        <v>1490</v>
      </c>
      <c r="B10694" t="s">
        <v>1489</v>
      </c>
      <c r="J10694">
        <v>8</v>
      </c>
      <c r="K10694">
        <f t="shared" si="20"/>
        <v>38</v>
      </c>
      <c r="L10694">
        <f t="shared" si="21"/>
        <v>40</v>
      </c>
      <c r="M10694">
        <v>39</v>
      </c>
      <c r="N10694">
        <v>2</v>
      </c>
      <c r="O10694">
        <v>0.69230000000000003</v>
      </c>
      <c r="Q10694">
        <v>35.709000000000003</v>
      </c>
      <c r="R10694">
        <v>1.9924999999999999</v>
      </c>
      <c r="S10694">
        <v>10.058999999999999</v>
      </c>
      <c r="T10694">
        <v>13.9283</v>
      </c>
      <c r="U10694">
        <v>2.7589999999999999</v>
      </c>
      <c r="V10694">
        <v>16.690000000000001</v>
      </c>
    </row>
    <row r="10695" spans="1:22">
      <c r="A10695" t="s">
        <v>1490</v>
      </c>
      <c r="B10695" t="s">
        <v>1489</v>
      </c>
      <c r="J10695">
        <v>8</v>
      </c>
      <c r="K10695">
        <f t="shared" si="20"/>
        <v>40</v>
      </c>
      <c r="L10695">
        <f t="shared" si="21"/>
        <v>42</v>
      </c>
      <c r="M10695">
        <v>41</v>
      </c>
      <c r="N10695">
        <v>2</v>
      </c>
      <c r="O10695">
        <v>0.74170000000000003</v>
      </c>
      <c r="Q10695">
        <v>36.134999999999998</v>
      </c>
      <c r="R10695">
        <v>2.0177</v>
      </c>
      <c r="S10695">
        <v>9.7562999999999995</v>
      </c>
      <c r="T10695">
        <v>14.4719</v>
      </c>
      <c r="U10695">
        <v>2.9929000000000001</v>
      </c>
      <c r="V10695">
        <v>17.46</v>
      </c>
    </row>
    <row r="10696" spans="1:22">
      <c r="A10696" t="s">
        <v>1490</v>
      </c>
      <c r="B10696" t="s">
        <v>1489</v>
      </c>
      <c r="J10696">
        <v>8</v>
      </c>
      <c r="K10696">
        <f t="shared" si="20"/>
        <v>42</v>
      </c>
      <c r="L10696">
        <f t="shared" si="21"/>
        <v>44</v>
      </c>
      <c r="M10696">
        <v>43</v>
      </c>
      <c r="N10696">
        <v>2</v>
      </c>
      <c r="O10696">
        <v>0.68730000000000002</v>
      </c>
      <c r="Q10696">
        <v>30.491</v>
      </c>
      <c r="R10696">
        <v>1.4702</v>
      </c>
      <c r="S10696">
        <v>10.129300000000001</v>
      </c>
      <c r="T10696">
        <v>13.9244</v>
      </c>
      <c r="U10696">
        <v>2.0209999999999999</v>
      </c>
      <c r="V10696">
        <v>15.95</v>
      </c>
    </row>
    <row r="10697" spans="1:22">
      <c r="A10697" t="s">
        <v>1490</v>
      </c>
      <c r="B10697" t="s">
        <v>1489</v>
      </c>
      <c r="J10697">
        <v>8</v>
      </c>
      <c r="K10697">
        <f t="shared" si="20"/>
        <v>44</v>
      </c>
      <c r="L10697">
        <f t="shared" si="21"/>
        <v>46</v>
      </c>
      <c r="M10697">
        <v>45</v>
      </c>
      <c r="N10697">
        <v>2</v>
      </c>
      <c r="O10697">
        <v>0.71319999999999995</v>
      </c>
      <c r="Q10697">
        <v>32.488</v>
      </c>
      <c r="R10697">
        <v>1.4881</v>
      </c>
      <c r="S10697">
        <v>10.0914</v>
      </c>
      <c r="T10697">
        <v>14.393599999999999</v>
      </c>
      <c r="U10697">
        <v>2.1225999999999998</v>
      </c>
      <c r="V10697">
        <v>16.52</v>
      </c>
    </row>
    <row r="10698" spans="1:22">
      <c r="A10698" t="s">
        <v>1490</v>
      </c>
      <c r="B10698" t="s">
        <v>1489</v>
      </c>
      <c r="J10698">
        <v>8</v>
      </c>
      <c r="K10698">
        <f t="shared" si="20"/>
        <v>46</v>
      </c>
      <c r="L10698">
        <f t="shared" si="21"/>
        <v>48</v>
      </c>
      <c r="M10698">
        <v>47</v>
      </c>
      <c r="N10698">
        <v>2</v>
      </c>
      <c r="O10698">
        <v>0.95</v>
      </c>
      <c r="Q10698">
        <v>43.793999999999997</v>
      </c>
      <c r="R10698">
        <v>1.5125999999999999</v>
      </c>
      <c r="S10698">
        <v>10.0479</v>
      </c>
      <c r="T10698">
        <v>19.091100000000001</v>
      </c>
      <c r="U10698">
        <v>2.8738999999999999</v>
      </c>
      <c r="V10698">
        <v>21.96</v>
      </c>
    </row>
    <row r="10699" spans="1:22">
      <c r="A10699" t="s">
        <v>1490</v>
      </c>
      <c r="B10699" t="s">
        <v>1489</v>
      </c>
      <c r="J10699">
        <v>8</v>
      </c>
      <c r="K10699">
        <f t="shared" si="20"/>
        <v>48</v>
      </c>
      <c r="L10699">
        <f t="shared" si="21"/>
        <v>50</v>
      </c>
      <c r="M10699">
        <v>49</v>
      </c>
      <c r="N10699">
        <v>2</v>
      </c>
      <c r="O10699">
        <v>0.73329999999999995</v>
      </c>
      <c r="Q10699">
        <v>30.593</v>
      </c>
      <c r="R10699">
        <v>1.4624999999999999</v>
      </c>
      <c r="S10699">
        <v>10.1295</v>
      </c>
      <c r="T10699">
        <v>14.8566</v>
      </c>
      <c r="U10699">
        <v>2.145</v>
      </c>
      <c r="V10699">
        <v>17</v>
      </c>
    </row>
    <row r="10700" spans="1:22">
      <c r="A10700" t="s">
        <v>1490</v>
      </c>
      <c r="B10700" t="s">
        <v>1489</v>
      </c>
      <c r="J10700">
        <v>8</v>
      </c>
      <c r="K10700">
        <f t="shared" si="20"/>
        <v>50</v>
      </c>
      <c r="L10700">
        <f t="shared" si="21"/>
        <v>52</v>
      </c>
      <c r="M10700">
        <v>51</v>
      </c>
      <c r="N10700">
        <v>2</v>
      </c>
      <c r="O10700">
        <v>0.75219999999999998</v>
      </c>
      <c r="Q10700">
        <v>29.876000000000001</v>
      </c>
      <c r="R10700">
        <v>1.7286999999999999</v>
      </c>
      <c r="S10700">
        <v>9.8317999999999994</v>
      </c>
      <c r="T10700">
        <v>14.7903</v>
      </c>
      <c r="U10700">
        <v>2.6004999999999998</v>
      </c>
      <c r="V10700">
        <v>17.39</v>
      </c>
    </row>
    <row r="10701" spans="1:22">
      <c r="A10701" t="s">
        <v>1490</v>
      </c>
      <c r="B10701" t="s">
        <v>1489</v>
      </c>
      <c r="J10701">
        <v>8</v>
      </c>
      <c r="K10701">
        <f t="shared" si="20"/>
        <v>52</v>
      </c>
      <c r="L10701">
        <f t="shared" si="21"/>
        <v>54</v>
      </c>
      <c r="M10701">
        <v>53</v>
      </c>
      <c r="N10701">
        <v>2</v>
      </c>
      <c r="O10701">
        <v>0.89329999999999998</v>
      </c>
      <c r="Q10701">
        <v>32.43</v>
      </c>
      <c r="R10701">
        <v>1.2397</v>
      </c>
      <c r="S10701">
        <v>10.318300000000001</v>
      </c>
      <c r="T10701">
        <v>18.435400000000001</v>
      </c>
      <c r="U10701">
        <v>2.2149000000000001</v>
      </c>
      <c r="V10701">
        <v>20.65</v>
      </c>
    </row>
    <row r="10702" spans="1:22">
      <c r="A10702" t="s">
        <v>1490</v>
      </c>
      <c r="B10702" t="s">
        <v>1489</v>
      </c>
      <c r="J10702">
        <v>8</v>
      </c>
      <c r="K10702">
        <f t="shared" si="20"/>
        <v>54</v>
      </c>
      <c r="L10702">
        <f t="shared" si="21"/>
        <v>56</v>
      </c>
      <c r="M10702">
        <v>55</v>
      </c>
      <c r="N10702">
        <v>2</v>
      </c>
      <c r="O10702">
        <v>0.84499999999999997</v>
      </c>
      <c r="Q10702">
        <v>32.825000000000003</v>
      </c>
      <c r="R10702">
        <v>1.5674999999999999</v>
      </c>
      <c r="S10702">
        <v>9.9350000000000005</v>
      </c>
      <c r="T10702">
        <v>16.790099999999999</v>
      </c>
      <c r="U10702">
        <v>2.6490999999999998</v>
      </c>
      <c r="V10702">
        <v>19.440000000000001</v>
      </c>
    </row>
    <row r="10703" spans="1:22">
      <c r="A10703" t="s">
        <v>1490</v>
      </c>
      <c r="B10703" t="s">
        <v>1489</v>
      </c>
      <c r="J10703">
        <v>8</v>
      </c>
      <c r="K10703">
        <f t="shared" si="20"/>
        <v>56</v>
      </c>
      <c r="L10703">
        <f t="shared" si="21"/>
        <v>58</v>
      </c>
      <c r="M10703">
        <v>57</v>
      </c>
      <c r="N10703">
        <v>2</v>
      </c>
      <c r="O10703">
        <v>0.86</v>
      </c>
      <c r="Q10703">
        <v>35.619</v>
      </c>
      <c r="R10703">
        <v>1.3911</v>
      </c>
      <c r="S10703">
        <v>10.209899999999999</v>
      </c>
      <c r="T10703">
        <v>17.561</v>
      </c>
      <c r="U10703">
        <v>2.3927</v>
      </c>
      <c r="V10703">
        <v>19.95</v>
      </c>
    </row>
    <row r="10704" spans="1:22">
      <c r="A10704" t="s">
        <v>1490</v>
      </c>
      <c r="B10704" t="s">
        <v>1489</v>
      </c>
      <c r="J10704">
        <v>8</v>
      </c>
      <c r="K10704">
        <f t="shared" si="20"/>
        <v>58</v>
      </c>
      <c r="L10704">
        <f t="shared" si="21"/>
        <v>60</v>
      </c>
      <c r="M10704">
        <v>59</v>
      </c>
      <c r="N10704">
        <v>2</v>
      </c>
      <c r="O10704">
        <v>0.97419999999999995</v>
      </c>
      <c r="Q10704">
        <v>36.819000000000003</v>
      </c>
      <c r="R10704">
        <v>1.3389</v>
      </c>
      <c r="S10704">
        <v>10.232100000000001</v>
      </c>
      <c r="T10704">
        <v>19.935500000000001</v>
      </c>
      <c r="U10704">
        <v>2.6086</v>
      </c>
      <c r="V10704">
        <v>22.54</v>
      </c>
    </row>
    <row r="10705" spans="1:22">
      <c r="A10705" t="s">
        <v>1490</v>
      </c>
      <c r="B10705" t="s">
        <v>1489</v>
      </c>
      <c r="J10705">
        <v>8</v>
      </c>
      <c r="K10705">
        <f t="shared" si="20"/>
        <v>60</v>
      </c>
      <c r="L10705">
        <f t="shared" si="21"/>
        <v>62</v>
      </c>
      <c r="M10705">
        <v>61</v>
      </c>
      <c r="N10705">
        <v>2</v>
      </c>
      <c r="O10705">
        <v>0.80569999999999997</v>
      </c>
      <c r="Q10705">
        <v>34.43</v>
      </c>
      <c r="R10705">
        <v>1.6009</v>
      </c>
      <c r="S10705">
        <v>10.067600000000001</v>
      </c>
      <c r="T10705">
        <v>16.222200000000001</v>
      </c>
      <c r="U10705">
        <v>2.5796999999999999</v>
      </c>
      <c r="V10705">
        <v>18.8</v>
      </c>
    </row>
    <row r="10706" spans="1:22">
      <c r="A10706" t="s">
        <v>1490</v>
      </c>
      <c r="B10706" t="s">
        <v>1489</v>
      </c>
      <c r="J10706">
        <v>8</v>
      </c>
      <c r="K10706">
        <f t="shared" si="20"/>
        <v>62</v>
      </c>
      <c r="L10706">
        <f t="shared" si="21"/>
        <v>64</v>
      </c>
      <c r="M10706">
        <v>63</v>
      </c>
      <c r="N10706">
        <v>2</v>
      </c>
      <c r="O10706">
        <v>0.91569999999999996</v>
      </c>
      <c r="Q10706">
        <v>39.368000000000002</v>
      </c>
      <c r="R10706">
        <v>1.5720000000000001</v>
      </c>
      <c r="S10706">
        <v>10.016999999999999</v>
      </c>
      <c r="T10706">
        <v>18.3444</v>
      </c>
      <c r="U10706">
        <v>2.8788999999999998</v>
      </c>
      <c r="V10706">
        <v>21.22</v>
      </c>
    </row>
    <row r="10707" spans="1:22">
      <c r="A10707" t="s">
        <v>1490</v>
      </c>
      <c r="B10707" t="s">
        <v>1489</v>
      </c>
      <c r="J10707">
        <v>8</v>
      </c>
      <c r="K10707">
        <f t="shared" si="20"/>
        <v>64</v>
      </c>
      <c r="L10707">
        <f t="shared" si="21"/>
        <v>66</v>
      </c>
      <c r="M10707">
        <v>65</v>
      </c>
      <c r="N10707">
        <v>2</v>
      </c>
      <c r="O10707">
        <v>0.98119999999999996</v>
      </c>
      <c r="Q10707">
        <v>36.189</v>
      </c>
      <c r="R10707">
        <v>1.3556999999999999</v>
      </c>
      <c r="S10707">
        <v>10.164300000000001</v>
      </c>
      <c r="T10707">
        <v>19.945599999999999</v>
      </c>
      <c r="U10707">
        <v>2.6604000000000001</v>
      </c>
      <c r="V10707">
        <v>22.61</v>
      </c>
    </row>
    <row r="10708" spans="1:22">
      <c r="A10708" t="s">
        <v>1490</v>
      </c>
      <c r="B10708" t="s">
        <v>1489</v>
      </c>
      <c r="J10708">
        <v>8</v>
      </c>
      <c r="K10708">
        <f t="shared" si="20"/>
        <v>66</v>
      </c>
      <c r="L10708">
        <f t="shared" si="21"/>
        <v>68</v>
      </c>
      <c r="M10708">
        <v>67</v>
      </c>
      <c r="N10708">
        <v>2</v>
      </c>
      <c r="O10708">
        <v>0.97499999999999998</v>
      </c>
      <c r="Q10708">
        <v>32.841000000000001</v>
      </c>
      <c r="R10708">
        <v>1.3847</v>
      </c>
      <c r="S10708">
        <v>10.248799999999999</v>
      </c>
      <c r="T10708">
        <v>19.985099999999999</v>
      </c>
      <c r="U10708">
        <v>2.7002000000000002</v>
      </c>
      <c r="V10708">
        <v>22.69</v>
      </c>
    </row>
    <row r="10709" spans="1:22">
      <c r="A10709" t="s">
        <v>1490</v>
      </c>
      <c r="B10709" t="s">
        <v>1489</v>
      </c>
      <c r="J10709">
        <v>8</v>
      </c>
      <c r="K10709">
        <f t="shared" si="20"/>
        <v>68</v>
      </c>
      <c r="L10709">
        <f t="shared" si="21"/>
        <v>70</v>
      </c>
      <c r="M10709">
        <v>69</v>
      </c>
      <c r="N10709">
        <v>2</v>
      </c>
      <c r="O10709">
        <v>0.85499999999999998</v>
      </c>
      <c r="Q10709">
        <v>31.995000000000001</v>
      </c>
      <c r="R10709">
        <v>1.4905999999999999</v>
      </c>
      <c r="S10709">
        <v>10.125400000000001</v>
      </c>
      <c r="T10709">
        <v>17.314399999999999</v>
      </c>
      <c r="U10709">
        <v>2.5489999999999999</v>
      </c>
      <c r="V10709">
        <v>19.86</v>
      </c>
    </row>
    <row r="10710" spans="1:22">
      <c r="A10710" t="s">
        <v>1490</v>
      </c>
      <c r="B10710" t="s">
        <v>1489</v>
      </c>
      <c r="J10710">
        <v>8</v>
      </c>
      <c r="K10710">
        <f t="shared" si="20"/>
        <v>70</v>
      </c>
      <c r="L10710">
        <f t="shared" si="21"/>
        <v>72</v>
      </c>
      <c r="M10710">
        <v>71</v>
      </c>
      <c r="N10710">
        <v>2</v>
      </c>
      <c r="O10710">
        <v>0.94569999999999999</v>
      </c>
      <c r="Q10710">
        <v>38.195</v>
      </c>
      <c r="R10710">
        <v>1.5556000000000001</v>
      </c>
      <c r="S10710">
        <v>10.0154</v>
      </c>
      <c r="T10710">
        <v>18.942599999999999</v>
      </c>
      <c r="U10710">
        <v>2.9420999999999999</v>
      </c>
      <c r="V10710">
        <v>21.88</v>
      </c>
    </row>
    <row r="10711" spans="1:22">
      <c r="A10711" t="s">
        <v>1490</v>
      </c>
      <c r="B10711" t="s">
        <v>1489</v>
      </c>
      <c r="J10711">
        <v>8</v>
      </c>
      <c r="K10711">
        <f t="shared" si="20"/>
        <v>72</v>
      </c>
      <c r="L10711">
        <f t="shared" si="21"/>
        <v>74</v>
      </c>
      <c r="M10711">
        <v>73</v>
      </c>
      <c r="N10711">
        <v>2</v>
      </c>
      <c r="O10711">
        <v>1.0569999999999999</v>
      </c>
      <c r="Q10711">
        <v>30.164000000000001</v>
      </c>
      <c r="R10711">
        <v>1.1611</v>
      </c>
      <c r="S10711">
        <v>10.3529</v>
      </c>
      <c r="T10711">
        <v>21.885999999999999</v>
      </c>
      <c r="U10711">
        <v>2.4546000000000001</v>
      </c>
      <c r="V10711">
        <v>24.34</v>
      </c>
    </row>
    <row r="10712" spans="1:22">
      <c r="A10712" t="s">
        <v>1490</v>
      </c>
      <c r="B10712" t="s">
        <v>1489</v>
      </c>
      <c r="J10712">
        <v>8</v>
      </c>
      <c r="K10712">
        <f t="shared" si="20"/>
        <v>74</v>
      </c>
      <c r="L10712">
        <f t="shared" si="21"/>
        <v>76</v>
      </c>
      <c r="M10712">
        <v>75</v>
      </c>
      <c r="N10712">
        <v>2</v>
      </c>
      <c r="O10712">
        <v>1.0508</v>
      </c>
      <c r="Q10712">
        <v>32.107999999999997</v>
      </c>
      <c r="R10712">
        <v>1.1915</v>
      </c>
      <c r="S10712">
        <v>10.313000000000001</v>
      </c>
      <c r="T10712">
        <v>21.674399999999999</v>
      </c>
      <c r="U10712">
        <v>2.5042</v>
      </c>
      <c r="V10712">
        <v>24.18</v>
      </c>
    </row>
    <row r="10713" spans="1:22">
      <c r="A10713" t="s">
        <v>1490</v>
      </c>
      <c r="B10713" t="s">
        <v>1489</v>
      </c>
      <c r="J10713">
        <v>8</v>
      </c>
      <c r="K10713">
        <f t="shared" si="20"/>
        <v>76</v>
      </c>
      <c r="L10713">
        <f t="shared" si="21"/>
        <v>78</v>
      </c>
      <c r="M10713">
        <v>77</v>
      </c>
      <c r="N10713">
        <v>2</v>
      </c>
      <c r="O10713">
        <v>0.82620000000000005</v>
      </c>
      <c r="Q10713">
        <v>25.73</v>
      </c>
      <c r="R10713">
        <v>1.1956</v>
      </c>
      <c r="S10713">
        <v>10.2844</v>
      </c>
      <c r="T10713">
        <v>16.993300000000001</v>
      </c>
      <c r="U10713">
        <v>1.9755</v>
      </c>
      <c r="V10713">
        <v>18.97</v>
      </c>
    </row>
    <row r="10714" spans="1:22">
      <c r="A10714" t="s">
        <v>1490</v>
      </c>
      <c r="B10714" t="s">
        <v>1489</v>
      </c>
      <c r="J10714">
        <v>8</v>
      </c>
      <c r="K10714">
        <f t="shared" si="20"/>
        <v>78</v>
      </c>
      <c r="L10714">
        <f t="shared" si="21"/>
        <v>80</v>
      </c>
      <c r="M10714">
        <v>79</v>
      </c>
      <c r="N10714">
        <v>2</v>
      </c>
      <c r="O10714">
        <v>1.0468</v>
      </c>
      <c r="Q10714">
        <v>33.204999999999998</v>
      </c>
      <c r="R10714">
        <v>1.1142000000000001</v>
      </c>
      <c r="S10714">
        <v>10.4313</v>
      </c>
      <c r="T10714">
        <v>21.839600000000001</v>
      </c>
      <c r="U10714">
        <v>2.3328000000000002</v>
      </c>
      <c r="V10714">
        <v>24.17</v>
      </c>
    </row>
    <row r="10715" spans="1:22">
      <c r="A10715" t="s">
        <v>1490</v>
      </c>
      <c r="B10715" t="s">
        <v>1489</v>
      </c>
      <c r="J10715">
        <v>8</v>
      </c>
      <c r="K10715">
        <f t="shared" si="20"/>
        <v>80</v>
      </c>
      <c r="L10715">
        <f t="shared" si="21"/>
        <v>82</v>
      </c>
      <c r="M10715">
        <v>81</v>
      </c>
      <c r="N10715">
        <v>2</v>
      </c>
      <c r="O10715">
        <v>0.9425</v>
      </c>
      <c r="Q10715">
        <v>27.138999999999999</v>
      </c>
      <c r="R10715">
        <v>0.99870000000000003</v>
      </c>
      <c r="S10715">
        <v>10.460800000000001</v>
      </c>
      <c r="T10715">
        <v>19.718699999999998</v>
      </c>
      <c r="U10715">
        <v>1.8825000000000001</v>
      </c>
      <c r="V10715">
        <v>21.6</v>
      </c>
    </row>
    <row r="10716" spans="1:22">
      <c r="A10716" t="s">
        <v>1490</v>
      </c>
      <c r="B10716" t="s">
        <v>1489</v>
      </c>
      <c r="J10716">
        <v>8</v>
      </c>
      <c r="K10716">
        <f t="shared" si="20"/>
        <v>82</v>
      </c>
      <c r="L10716">
        <f t="shared" si="21"/>
        <v>84</v>
      </c>
      <c r="M10716">
        <v>83</v>
      </c>
      <c r="N10716">
        <v>2</v>
      </c>
      <c r="O10716">
        <v>0.96299999999999997</v>
      </c>
      <c r="Q10716">
        <v>30.262</v>
      </c>
      <c r="R10716">
        <v>1.0773999999999999</v>
      </c>
      <c r="S10716">
        <v>10.3066</v>
      </c>
      <c r="T10716">
        <v>19.8505</v>
      </c>
      <c r="U10716">
        <v>2.0750999999999999</v>
      </c>
      <c r="V10716">
        <v>21.93</v>
      </c>
    </row>
    <row r="10717" spans="1:22">
      <c r="A10717" t="s">
        <v>1490</v>
      </c>
      <c r="B10717" t="s">
        <v>1489</v>
      </c>
      <c r="J10717">
        <v>8</v>
      </c>
      <c r="K10717">
        <f t="shared" si="20"/>
        <v>84</v>
      </c>
      <c r="L10717">
        <f t="shared" si="21"/>
        <v>86</v>
      </c>
      <c r="M10717">
        <v>85</v>
      </c>
      <c r="N10717">
        <v>2</v>
      </c>
      <c r="O10717">
        <v>1.0423</v>
      </c>
      <c r="Q10717">
        <v>35.168999999999997</v>
      </c>
      <c r="R10717">
        <v>1.4568000000000001</v>
      </c>
      <c r="S10717">
        <v>10.0037</v>
      </c>
      <c r="T10717">
        <v>20.854299999999999</v>
      </c>
      <c r="U10717">
        <v>3.0369999999999999</v>
      </c>
      <c r="V10717">
        <v>23.89</v>
      </c>
    </row>
    <row r="10718" spans="1:22">
      <c r="A10718" t="s">
        <v>1490</v>
      </c>
      <c r="B10718" t="s">
        <v>1489</v>
      </c>
      <c r="J10718">
        <v>8</v>
      </c>
      <c r="K10718">
        <f t="shared" si="20"/>
        <v>86</v>
      </c>
      <c r="L10718">
        <f t="shared" si="21"/>
        <v>88</v>
      </c>
      <c r="M10718">
        <v>87</v>
      </c>
      <c r="N10718">
        <v>2</v>
      </c>
      <c r="O10718">
        <v>0.99380000000000002</v>
      </c>
      <c r="Q10718">
        <v>29.472999999999999</v>
      </c>
      <c r="R10718">
        <v>0.95750000000000002</v>
      </c>
      <c r="S10718">
        <v>10.356</v>
      </c>
      <c r="T10718">
        <v>20.584299999999999</v>
      </c>
      <c r="U10718">
        <v>1.9032</v>
      </c>
      <c r="V10718">
        <v>22.49</v>
      </c>
    </row>
    <row r="10719" spans="1:22">
      <c r="A10719" t="s">
        <v>1490</v>
      </c>
      <c r="B10719" t="s">
        <v>1489</v>
      </c>
      <c r="J10719">
        <v>8</v>
      </c>
      <c r="K10719">
        <f t="shared" si="20"/>
        <v>88</v>
      </c>
      <c r="L10719">
        <f t="shared" si="21"/>
        <v>90</v>
      </c>
      <c r="M10719">
        <v>89</v>
      </c>
      <c r="N10719">
        <v>2</v>
      </c>
      <c r="O10719">
        <v>0.7802</v>
      </c>
      <c r="Q10719">
        <v>26.702999999999999</v>
      </c>
      <c r="R10719">
        <v>1.2706</v>
      </c>
      <c r="S10719">
        <v>9.9918999999999993</v>
      </c>
      <c r="T10719">
        <v>15.5907</v>
      </c>
      <c r="U10719">
        <v>1.9825999999999999</v>
      </c>
      <c r="V10719">
        <v>17.57</v>
      </c>
    </row>
    <row r="10720" spans="1:22">
      <c r="A10720" t="s">
        <v>1490</v>
      </c>
      <c r="B10720" t="s">
        <v>1489</v>
      </c>
      <c r="J10720">
        <v>8</v>
      </c>
      <c r="K10720">
        <f t="shared" si="20"/>
        <v>90</v>
      </c>
      <c r="L10720">
        <f t="shared" si="21"/>
        <v>92</v>
      </c>
      <c r="M10720">
        <v>91</v>
      </c>
      <c r="N10720">
        <v>2</v>
      </c>
      <c r="O10720">
        <v>1.0235000000000001</v>
      </c>
      <c r="Q10720">
        <v>37.521000000000001</v>
      </c>
      <c r="R10720">
        <v>1.286</v>
      </c>
      <c r="S10720">
        <v>9.9719999999999995</v>
      </c>
      <c r="T10720">
        <v>20.412700000000001</v>
      </c>
      <c r="U10720">
        <v>2.6324000000000001</v>
      </c>
      <c r="V10720">
        <v>23.05</v>
      </c>
    </row>
    <row r="10721" spans="1:26">
      <c r="A10721" t="s">
        <v>1490</v>
      </c>
      <c r="B10721" t="s">
        <v>1489</v>
      </c>
      <c r="J10721">
        <v>8</v>
      </c>
      <c r="K10721">
        <f t="shared" si="20"/>
        <v>92</v>
      </c>
      <c r="L10721">
        <f t="shared" si="21"/>
        <v>94</v>
      </c>
      <c r="M10721">
        <v>93</v>
      </c>
      <c r="N10721">
        <v>2</v>
      </c>
      <c r="O10721">
        <v>0.90229999999999999</v>
      </c>
      <c r="Q10721">
        <v>31.379000000000001</v>
      </c>
      <c r="R10721">
        <v>1.0282</v>
      </c>
      <c r="S10721">
        <v>10.2483</v>
      </c>
      <c r="T10721">
        <v>18.494700000000002</v>
      </c>
      <c r="U10721">
        <v>1.8555999999999999</v>
      </c>
      <c r="V10721">
        <v>20.350000000000001</v>
      </c>
    </row>
    <row r="10722" spans="1:26">
      <c r="A10722" t="s">
        <v>1490</v>
      </c>
      <c r="B10722" t="s">
        <v>1489</v>
      </c>
      <c r="J10722">
        <v>8</v>
      </c>
      <c r="K10722">
        <f t="shared" si="20"/>
        <v>94</v>
      </c>
      <c r="L10722">
        <f t="shared" si="21"/>
        <v>96</v>
      </c>
      <c r="M10722">
        <v>95</v>
      </c>
      <c r="N10722">
        <v>2</v>
      </c>
      <c r="O10722">
        <v>0.89670000000000005</v>
      </c>
      <c r="Q10722">
        <v>25.919</v>
      </c>
      <c r="R10722">
        <v>1.1588000000000001</v>
      </c>
      <c r="S10722">
        <v>10.1882</v>
      </c>
      <c r="T10722">
        <v>18.270900000000001</v>
      </c>
      <c r="U10722">
        <v>2.0779999999999998</v>
      </c>
      <c r="V10722">
        <v>20.350000000000001</v>
      </c>
    </row>
    <row r="10723" spans="1:26">
      <c r="A10723" t="s">
        <v>1490</v>
      </c>
      <c r="B10723" t="s">
        <v>1489</v>
      </c>
      <c r="K10723">
        <f t="shared" ref="K10723:K10786" si="22">M10723-(N10723/2)</f>
        <v>0</v>
      </c>
      <c r="L10723">
        <f t="shared" ref="L10723:L10786" si="23">M10723+(N10723/2)</f>
        <v>0</v>
      </c>
      <c r="T10723">
        <v>815.30039999999997</v>
      </c>
      <c r="U10723">
        <v>120.1292</v>
      </c>
      <c r="V10723">
        <v>935.43</v>
      </c>
    </row>
    <row r="10724" spans="1:26">
      <c r="A10724" t="s">
        <v>1490</v>
      </c>
      <c r="B10724" t="s">
        <v>1489</v>
      </c>
      <c r="C10724" t="s">
        <v>2030</v>
      </c>
      <c r="E10724" t="s">
        <v>491</v>
      </c>
      <c r="G10724">
        <v>25.148099999999999</v>
      </c>
      <c r="H10724">
        <v>-80.575199999999995</v>
      </c>
      <c r="I10724" t="s">
        <v>146</v>
      </c>
      <c r="J10724">
        <v>424</v>
      </c>
      <c r="K10724">
        <f t="shared" si="22"/>
        <v>0</v>
      </c>
      <c r="L10724">
        <f t="shared" si="23"/>
        <v>2</v>
      </c>
      <c r="M10724">
        <v>1</v>
      </c>
      <c r="N10724">
        <v>2</v>
      </c>
      <c r="O10724">
        <v>1.091</v>
      </c>
      <c r="R10724">
        <v>2.02</v>
      </c>
      <c r="S10724">
        <v>10.28</v>
      </c>
      <c r="T10724">
        <v>21.1768</v>
      </c>
      <c r="U10724">
        <v>4.1612</v>
      </c>
      <c r="V10724">
        <v>25.34</v>
      </c>
      <c r="W10724">
        <v>1.03</v>
      </c>
      <c r="Y10724">
        <v>1.7594000000000001</v>
      </c>
      <c r="Z10724">
        <v>10.407</v>
      </c>
    </row>
    <row r="10725" spans="1:26">
      <c r="A10725" t="s">
        <v>1490</v>
      </c>
      <c r="B10725" t="s">
        <v>1489</v>
      </c>
      <c r="J10725">
        <v>424</v>
      </c>
      <c r="K10725">
        <f t="shared" si="22"/>
        <v>2</v>
      </c>
      <c r="L10725">
        <f t="shared" si="23"/>
        <v>4</v>
      </c>
      <c r="M10725">
        <v>3</v>
      </c>
      <c r="N10725">
        <v>2</v>
      </c>
      <c r="O10725">
        <v>1.091</v>
      </c>
      <c r="R10725">
        <v>1.9</v>
      </c>
      <c r="S10725">
        <v>10.36</v>
      </c>
      <c r="T10725">
        <v>21.3416</v>
      </c>
      <c r="U10725">
        <v>3.9140000000000001</v>
      </c>
      <c r="V10725">
        <v>25.26</v>
      </c>
    </row>
    <row r="10726" spans="1:26">
      <c r="A10726" t="s">
        <v>1490</v>
      </c>
      <c r="B10726" t="s">
        <v>1489</v>
      </c>
      <c r="J10726">
        <v>424</v>
      </c>
      <c r="K10726">
        <f t="shared" si="22"/>
        <v>4</v>
      </c>
      <c r="L10726">
        <f t="shared" si="23"/>
        <v>6</v>
      </c>
      <c r="M10726">
        <v>5</v>
      </c>
      <c r="N10726">
        <v>2</v>
      </c>
      <c r="O10726">
        <v>1.091</v>
      </c>
      <c r="R10726">
        <v>1.89</v>
      </c>
      <c r="S10726">
        <v>10.37</v>
      </c>
      <c r="T10726">
        <v>21.362200000000001</v>
      </c>
      <c r="U10726">
        <v>3.8934000000000002</v>
      </c>
      <c r="V10726">
        <v>25.26</v>
      </c>
    </row>
    <row r="10727" spans="1:26">
      <c r="A10727" t="s">
        <v>1490</v>
      </c>
      <c r="B10727" t="s">
        <v>1489</v>
      </c>
      <c r="J10727">
        <v>424</v>
      </c>
      <c r="K10727">
        <f t="shared" si="22"/>
        <v>6</v>
      </c>
      <c r="L10727">
        <f t="shared" si="23"/>
        <v>8</v>
      </c>
      <c r="M10727">
        <v>7</v>
      </c>
      <c r="N10727">
        <v>2</v>
      </c>
      <c r="O10727">
        <v>1.091</v>
      </c>
      <c r="R10727">
        <v>1.9</v>
      </c>
      <c r="S10727">
        <v>10.41</v>
      </c>
      <c r="T10727">
        <v>21.444600000000001</v>
      </c>
      <c r="U10727">
        <v>3.9140000000000001</v>
      </c>
      <c r="V10727">
        <v>25.36</v>
      </c>
    </row>
    <row r="10728" spans="1:26">
      <c r="A10728" t="s">
        <v>1490</v>
      </c>
      <c r="B10728" t="s">
        <v>1489</v>
      </c>
      <c r="J10728">
        <v>424</v>
      </c>
      <c r="K10728">
        <f t="shared" si="22"/>
        <v>8</v>
      </c>
      <c r="L10728">
        <f t="shared" si="23"/>
        <v>10</v>
      </c>
      <c r="M10728">
        <v>9</v>
      </c>
      <c r="N10728">
        <v>2</v>
      </c>
      <c r="O10728">
        <v>1.091</v>
      </c>
      <c r="R10728">
        <v>1.93</v>
      </c>
      <c r="S10728">
        <v>10.26</v>
      </c>
      <c r="T10728">
        <v>21.1356</v>
      </c>
      <c r="U10728">
        <v>3.9758</v>
      </c>
      <c r="V10728">
        <v>25.11</v>
      </c>
    </row>
    <row r="10729" spans="1:26">
      <c r="A10729" t="s">
        <v>1490</v>
      </c>
      <c r="B10729" t="s">
        <v>1489</v>
      </c>
      <c r="J10729">
        <v>424</v>
      </c>
      <c r="K10729">
        <f t="shared" si="22"/>
        <v>10</v>
      </c>
      <c r="L10729">
        <f t="shared" si="23"/>
        <v>12</v>
      </c>
      <c r="M10729">
        <v>11</v>
      </c>
      <c r="N10729">
        <v>2</v>
      </c>
      <c r="O10729">
        <v>1.091</v>
      </c>
      <c r="R10729">
        <v>1.9</v>
      </c>
      <c r="S10729">
        <v>10.3</v>
      </c>
      <c r="T10729">
        <v>21.218</v>
      </c>
      <c r="U10729">
        <v>3.9140000000000001</v>
      </c>
      <c r="V10729">
        <v>25.13</v>
      </c>
    </row>
    <row r="10730" spans="1:26">
      <c r="A10730" t="s">
        <v>1490</v>
      </c>
      <c r="B10730" t="s">
        <v>1489</v>
      </c>
      <c r="J10730">
        <v>424</v>
      </c>
      <c r="K10730">
        <f t="shared" si="22"/>
        <v>12</v>
      </c>
      <c r="L10730">
        <f t="shared" si="23"/>
        <v>14</v>
      </c>
      <c r="M10730">
        <v>13</v>
      </c>
      <c r="N10730">
        <v>2</v>
      </c>
      <c r="O10730">
        <v>1.091</v>
      </c>
      <c r="R10730">
        <v>1.74</v>
      </c>
      <c r="S10730">
        <v>10.41</v>
      </c>
      <c r="T10730">
        <v>21.444600000000001</v>
      </c>
      <c r="U10730">
        <v>3.5844</v>
      </c>
      <c r="V10730">
        <v>25.03</v>
      </c>
    </row>
    <row r="10731" spans="1:26">
      <c r="A10731" t="s">
        <v>1490</v>
      </c>
      <c r="B10731" t="s">
        <v>1489</v>
      </c>
      <c r="J10731">
        <v>424</v>
      </c>
      <c r="K10731">
        <f t="shared" si="22"/>
        <v>14</v>
      </c>
      <c r="L10731">
        <f t="shared" si="23"/>
        <v>16</v>
      </c>
      <c r="M10731">
        <v>15</v>
      </c>
      <c r="N10731">
        <v>2</v>
      </c>
      <c r="O10731">
        <v>1.091</v>
      </c>
      <c r="R10731">
        <v>1.82</v>
      </c>
      <c r="S10731">
        <v>10.38</v>
      </c>
      <c r="T10731">
        <v>21.3828</v>
      </c>
      <c r="U10731">
        <v>3.7492000000000001</v>
      </c>
      <c r="V10731">
        <v>25.13</v>
      </c>
    </row>
    <row r="10732" spans="1:26">
      <c r="A10732" t="s">
        <v>1490</v>
      </c>
      <c r="B10732" t="s">
        <v>1489</v>
      </c>
      <c r="J10732">
        <v>424</v>
      </c>
      <c r="K10732">
        <f t="shared" si="22"/>
        <v>16</v>
      </c>
      <c r="L10732">
        <f t="shared" si="23"/>
        <v>18</v>
      </c>
      <c r="M10732">
        <v>17</v>
      </c>
      <c r="N10732">
        <v>2</v>
      </c>
      <c r="O10732">
        <v>1.091</v>
      </c>
      <c r="R10732">
        <v>1.75</v>
      </c>
      <c r="S10732">
        <v>10.49</v>
      </c>
      <c r="T10732">
        <v>21.609400000000001</v>
      </c>
      <c r="U10732">
        <v>3.605</v>
      </c>
      <c r="V10732">
        <v>25.21</v>
      </c>
    </row>
    <row r="10733" spans="1:26">
      <c r="A10733" t="s">
        <v>1490</v>
      </c>
      <c r="B10733" t="s">
        <v>1489</v>
      </c>
      <c r="J10733">
        <v>424</v>
      </c>
      <c r="K10733">
        <f t="shared" si="22"/>
        <v>18</v>
      </c>
      <c r="L10733">
        <f t="shared" si="23"/>
        <v>20</v>
      </c>
      <c r="M10733">
        <v>19</v>
      </c>
      <c r="N10733">
        <v>2</v>
      </c>
      <c r="O10733">
        <v>1.091</v>
      </c>
      <c r="R10733">
        <v>1.74</v>
      </c>
      <c r="S10733">
        <v>10.47</v>
      </c>
      <c r="T10733">
        <v>21.568200000000001</v>
      </c>
      <c r="U10733">
        <v>3.5844</v>
      </c>
      <c r="V10733">
        <v>25.15</v>
      </c>
    </row>
    <row r="10734" spans="1:26">
      <c r="A10734" t="s">
        <v>1490</v>
      </c>
      <c r="B10734" t="s">
        <v>1489</v>
      </c>
      <c r="J10734">
        <v>424</v>
      </c>
      <c r="K10734">
        <f t="shared" si="22"/>
        <v>20</v>
      </c>
      <c r="L10734">
        <f t="shared" si="23"/>
        <v>25</v>
      </c>
      <c r="M10734">
        <v>22.5</v>
      </c>
      <c r="N10734">
        <v>5</v>
      </c>
      <c r="O10734">
        <v>1.091</v>
      </c>
      <c r="R10734">
        <v>1.75</v>
      </c>
      <c r="S10734">
        <v>10.43</v>
      </c>
      <c r="T10734">
        <v>53.714500000000001</v>
      </c>
      <c r="U10734">
        <v>9.0124999999999993</v>
      </c>
      <c r="V10734">
        <v>62.73</v>
      </c>
    </row>
    <row r="10735" spans="1:26">
      <c r="A10735" t="s">
        <v>1490</v>
      </c>
      <c r="B10735" t="s">
        <v>1489</v>
      </c>
      <c r="J10735">
        <v>424</v>
      </c>
      <c r="K10735">
        <f t="shared" si="22"/>
        <v>25</v>
      </c>
      <c r="L10735">
        <f t="shared" si="23"/>
        <v>30</v>
      </c>
      <c r="M10735">
        <v>27.5</v>
      </c>
      <c r="N10735">
        <v>5</v>
      </c>
      <c r="O10735">
        <v>1.091</v>
      </c>
      <c r="R10735">
        <v>1.72</v>
      </c>
      <c r="S10735">
        <v>10.44</v>
      </c>
      <c r="T10735">
        <v>53.765999999999998</v>
      </c>
      <c r="U10735">
        <v>8.8580000000000005</v>
      </c>
      <c r="V10735">
        <v>62.62</v>
      </c>
    </row>
    <row r="10736" spans="1:26">
      <c r="A10736" t="s">
        <v>1490</v>
      </c>
      <c r="B10736" t="s">
        <v>1489</v>
      </c>
      <c r="J10736">
        <v>424</v>
      </c>
      <c r="K10736">
        <f t="shared" si="22"/>
        <v>30</v>
      </c>
      <c r="L10736">
        <f t="shared" si="23"/>
        <v>35</v>
      </c>
      <c r="M10736">
        <v>32.5</v>
      </c>
      <c r="N10736">
        <v>5</v>
      </c>
      <c r="O10736">
        <v>1.091</v>
      </c>
      <c r="R10736">
        <v>1.7</v>
      </c>
      <c r="S10736">
        <v>10.5</v>
      </c>
      <c r="T10736">
        <v>54.075000000000003</v>
      </c>
      <c r="U10736">
        <v>8.7550000000000008</v>
      </c>
      <c r="V10736">
        <v>62.83</v>
      </c>
    </row>
    <row r="10737" spans="1:25">
      <c r="A10737" t="s">
        <v>1490</v>
      </c>
      <c r="B10737" t="s">
        <v>1489</v>
      </c>
      <c r="J10737">
        <v>424</v>
      </c>
      <c r="K10737">
        <f t="shared" si="22"/>
        <v>35</v>
      </c>
      <c r="L10737">
        <f t="shared" si="23"/>
        <v>40</v>
      </c>
      <c r="M10737">
        <v>37.5</v>
      </c>
      <c r="N10737">
        <v>5</v>
      </c>
      <c r="O10737">
        <v>1.091</v>
      </c>
      <c r="R10737">
        <v>1.7</v>
      </c>
      <c r="S10737">
        <v>10.42</v>
      </c>
      <c r="T10737">
        <v>53.662999999999997</v>
      </c>
      <c r="U10737">
        <v>8.7550000000000008</v>
      </c>
      <c r="V10737">
        <v>62.42</v>
      </c>
    </row>
    <row r="10738" spans="1:25">
      <c r="A10738" t="s">
        <v>1490</v>
      </c>
      <c r="B10738" t="s">
        <v>1489</v>
      </c>
      <c r="J10738">
        <v>424</v>
      </c>
      <c r="K10738">
        <f t="shared" si="22"/>
        <v>40</v>
      </c>
      <c r="L10738">
        <f t="shared" si="23"/>
        <v>50</v>
      </c>
      <c r="M10738">
        <v>45</v>
      </c>
      <c r="N10738">
        <v>10</v>
      </c>
      <c r="O10738">
        <v>1.091</v>
      </c>
      <c r="R10738">
        <v>1.67</v>
      </c>
      <c r="S10738">
        <v>10.44</v>
      </c>
      <c r="T10738">
        <v>107.532</v>
      </c>
      <c r="U10738">
        <v>17.201000000000001</v>
      </c>
      <c r="V10738">
        <v>124.73</v>
      </c>
    </row>
    <row r="10739" spans="1:25">
      <c r="A10739" t="s">
        <v>1490</v>
      </c>
      <c r="B10739" t="s">
        <v>1489</v>
      </c>
      <c r="J10739">
        <v>424</v>
      </c>
      <c r="K10739">
        <f t="shared" si="22"/>
        <v>50</v>
      </c>
      <c r="L10739">
        <f t="shared" si="23"/>
        <v>60</v>
      </c>
      <c r="M10739">
        <v>55</v>
      </c>
      <c r="N10739">
        <v>10</v>
      </c>
      <c r="O10739">
        <v>1.091</v>
      </c>
      <c r="R10739">
        <v>1.5</v>
      </c>
      <c r="S10739">
        <v>10.57</v>
      </c>
      <c r="T10739">
        <v>108.871</v>
      </c>
      <c r="U10739">
        <v>15.45</v>
      </c>
      <c r="V10739">
        <v>124.32</v>
      </c>
    </row>
    <row r="10740" spans="1:25">
      <c r="A10740" t="s">
        <v>1490</v>
      </c>
      <c r="B10740" t="s">
        <v>1489</v>
      </c>
      <c r="J10740">
        <v>424</v>
      </c>
      <c r="K10740">
        <f t="shared" si="22"/>
        <v>60</v>
      </c>
      <c r="L10740">
        <f t="shared" si="23"/>
        <v>70</v>
      </c>
      <c r="M10740">
        <v>65</v>
      </c>
      <c r="N10740">
        <v>10</v>
      </c>
      <c r="O10740">
        <v>1.091</v>
      </c>
      <c r="R10740">
        <v>1.5</v>
      </c>
      <c r="S10740">
        <v>10.44</v>
      </c>
      <c r="T10740">
        <v>107.532</v>
      </c>
      <c r="U10740">
        <v>15.45</v>
      </c>
      <c r="V10740">
        <v>122.98</v>
      </c>
    </row>
    <row r="10741" spans="1:25">
      <c r="A10741" t="s">
        <v>1490</v>
      </c>
      <c r="B10741" t="s">
        <v>1489</v>
      </c>
      <c r="J10741">
        <v>424</v>
      </c>
      <c r="K10741">
        <f t="shared" si="22"/>
        <v>70</v>
      </c>
      <c r="L10741">
        <f t="shared" si="23"/>
        <v>80</v>
      </c>
      <c r="M10741">
        <v>75</v>
      </c>
      <c r="N10741">
        <v>10</v>
      </c>
      <c r="O10741">
        <v>1.091</v>
      </c>
      <c r="R10741">
        <v>1.54</v>
      </c>
      <c r="S10741">
        <v>10.36</v>
      </c>
      <c r="T10741">
        <v>106.708</v>
      </c>
      <c r="U10741">
        <v>15.862</v>
      </c>
      <c r="V10741">
        <v>122.57</v>
      </c>
    </row>
    <row r="10742" spans="1:25">
      <c r="A10742" t="s">
        <v>1490</v>
      </c>
      <c r="B10742" t="s">
        <v>1489</v>
      </c>
      <c r="K10742">
        <f t="shared" si="22"/>
        <v>0</v>
      </c>
      <c r="L10742">
        <f t="shared" si="23"/>
        <v>0</v>
      </c>
      <c r="T10742">
        <v>752.83730000000003</v>
      </c>
      <c r="U10742">
        <v>121.7769</v>
      </c>
      <c r="V10742">
        <v>874.61</v>
      </c>
    </row>
    <row r="10743" spans="1:25">
      <c r="A10743" t="s">
        <v>1490</v>
      </c>
      <c r="B10743" t="s">
        <v>1489</v>
      </c>
      <c r="C10743" t="s">
        <v>2030</v>
      </c>
      <c r="E10743" t="s">
        <v>491</v>
      </c>
      <c r="G10743">
        <v>25.148099999999999</v>
      </c>
      <c r="H10743">
        <v>-80.575199999999995</v>
      </c>
      <c r="J10743">
        <v>9</v>
      </c>
      <c r="K10743">
        <f t="shared" si="22"/>
        <v>0</v>
      </c>
      <c r="L10743">
        <f t="shared" si="23"/>
        <v>2</v>
      </c>
      <c r="M10743">
        <v>1</v>
      </c>
      <c r="N10743">
        <v>2</v>
      </c>
      <c r="O10743">
        <v>1.091</v>
      </c>
      <c r="R10743">
        <v>1.78</v>
      </c>
      <c r="U10743">
        <v>3.6667999999999998</v>
      </c>
      <c r="W10743">
        <v>1.03</v>
      </c>
      <c r="Y10743">
        <v>1.6950000000000001</v>
      </c>
    </row>
    <row r="10744" spans="1:25">
      <c r="A10744" t="s">
        <v>1490</v>
      </c>
      <c r="B10744" t="s">
        <v>1489</v>
      </c>
      <c r="J10744">
        <v>9</v>
      </c>
      <c r="K10744">
        <f t="shared" si="22"/>
        <v>2</v>
      </c>
      <c r="L10744">
        <f t="shared" si="23"/>
        <v>4</v>
      </c>
      <c r="M10744">
        <v>3</v>
      </c>
      <c r="N10744">
        <v>2</v>
      </c>
      <c r="O10744">
        <v>1.091</v>
      </c>
      <c r="R10744">
        <v>1.68</v>
      </c>
      <c r="U10744">
        <v>3.4607999999999999</v>
      </c>
    </row>
    <row r="10745" spans="1:25">
      <c r="A10745" t="s">
        <v>1490</v>
      </c>
      <c r="B10745" t="s">
        <v>1489</v>
      </c>
      <c r="J10745">
        <v>9</v>
      </c>
      <c r="K10745">
        <f t="shared" si="22"/>
        <v>4</v>
      </c>
      <c r="L10745">
        <f t="shared" si="23"/>
        <v>6</v>
      </c>
      <c r="M10745">
        <v>5</v>
      </c>
      <c r="N10745">
        <v>2</v>
      </c>
      <c r="O10745">
        <v>1.091</v>
      </c>
      <c r="R10745">
        <v>1.76</v>
      </c>
      <c r="U10745">
        <v>3.6255999999999999</v>
      </c>
    </row>
    <row r="10746" spans="1:25">
      <c r="A10746" t="s">
        <v>1490</v>
      </c>
      <c r="B10746" t="s">
        <v>1489</v>
      </c>
      <c r="J10746">
        <v>9</v>
      </c>
      <c r="K10746">
        <f t="shared" si="22"/>
        <v>6</v>
      </c>
      <c r="L10746">
        <f t="shared" si="23"/>
        <v>8</v>
      </c>
      <c r="M10746">
        <v>7</v>
      </c>
      <c r="N10746">
        <v>2</v>
      </c>
      <c r="O10746">
        <v>1.091</v>
      </c>
      <c r="R10746">
        <v>1.74</v>
      </c>
      <c r="U10746">
        <v>3.5844</v>
      </c>
    </row>
    <row r="10747" spans="1:25">
      <c r="A10747" t="s">
        <v>1490</v>
      </c>
      <c r="B10747" t="s">
        <v>1489</v>
      </c>
      <c r="J10747">
        <v>9</v>
      </c>
      <c r="K10747">
        <f t="shared" si="22"/>
        <v>8</v>
      </c>
      <c r="L10747">
        <f t="shared" si="23"/>
        <v>10</v>
      </c>
      <c r="M10747">
        <v>9</v>
      </c>
      <c r="N10747">
        <v>2</v>
      </c>
      <c r="O10747">
        <v>1.091</v>
      </c>
      <c r="R10747">
        <v>1.78</v>
      </c>
      <c r="U10747">
        <v>3.6667999999999998</v>
      </c>
    </row>
    <row r="10748" spans="1:25">
      <c r="A10748" t="s">
        <v>1490</v>
      </c>
      <c r="B10748" t="s">
        <v>1489</v>
      </c>
      <c r="J10748">
        <v>9</v>
      </c>
      <c r="K10748">
        <f t="shared" si="22"/>
        <v>10</v>
      </c>
      <c r="L10748">
        <f t="shared" si="23"/>
        <v>12</v>
      </c>
      <c r="M10748">
        <v>11</v>
      </c>
      <c r="N10748">
        <v>2</v>
      </c>
      <c r="O10748">
        <v>1.091</v>
      </c>
      <c r="R10748">
        <v>1.75</v>
      </c>
      <c r="U10748">
        <v>3.605</v>
      </c>
    </row>
    <row r="10749" spans="1:25">
      <c r="A10749" t="s">
        <v>1490</v>
      </c>
      <c r="B10749" t="s">
        <v>1489</v>
      </c>
      <c r="J10749">
        <v>9</v>
      </c>
      <c r="K10749">
        <f t="shared" si="22"/>
        <v>12</v>
      </c>
      <c r="L10749">
        <f t="shared" si="23"/>
        <v>14</v>
      </c>
      <c r="M10749">
        <v>13</v>
      </c>
      <c r="N10749">
        <v>2</v>
      </c>
      <c r="O10749">
        <v>1.091</v>
      </c>
      <c r="R10749">
        <v>1.71</v>
      </c>
      <c r="U10749">
        <v>3.5226000000000002</v>
      </c>
    </row>
    <row r="10750" spans="1:25">
      <c r="A10750" t="s">
        <v>1490</v>
      </c>
      <c r="B10750" t="s">
        <v>1489</v>
      </c>
      <c r="J10750">
        <v>9</v>
      </c>
      <c r="K10750">
        <f t="shared" si="22"/>
        <v>14</v>
      </c>
      <c r="L10750">
        <f t="shared" si="23"/>
        <v>16</v>
      </c>
      <c r="M10750">
        <v>15</v>
      </c>
      <c r="N10750">
        <v>2</v>
      </c>
      <c r="O10750">
        <v>1.091</v>
      </c>
      <c r="R10750">
        <v>1.52</v>
      </c>
      <c r="U10750">
        <v>3.1312000000000002</v>
      </c>
    </row>
    <row r="10751" spans="1:25">
      <c r="A10751" t="s">
        <v>1490</v>
      </c>
      <c r="B10751" t="s">
        <v>1489</v>
      </c>
      <c r="J10751">
        <v>9</v>
      </c>
      <c r="K10751">
        <f t="shared" si="22"/>
        <v>16</v>
      </c>
      <c r="L10751">
        <f t="shared" si="23"/>
        <v>18</v>
      </c>
      <c r="M10751">
        <v>17</v>
      </c>
      <c r="N10751">
        <v>2</v>
      </c>
      <c r="O10751">
        <v>1.091</v>
      </c>
      <c r="R10751">
        <v>1.62</v>
      </c>
      <c r="U10751">
        <v>3.3372000000000002</v>
      </c>
    </row>
    <row r="10752" spans="1:25">
      <c r="A10752" t="s">
        <v>1490</v>
      </c>
      <c r="B10752" t="s">
        <v>1489</v>
      </c>
      <c r="J10752">
        <v>9</v>
      </c>
      <c r="K10752">
        <f t="shared" si="22"/>
        <v>18</v>
      </c>
      <c r="L10752">
        <f t="shared" si="23"/>
        <v>20</v>
      </c>
      <c r="M10752">
        <v>19</v>
      </c>
      <c r="N10752">
        <v>2</v>
      </c>
      <c r="O10752">
        <v>1.091</v>
      </c>
      <c r="R10752">
        <v>1.6</v>
      </c>
      <c r="U10752">
        <v>3.2959999999999998</v>
      </c>
    </row>
    <row r="10753" spans="1:26">
      <c r="A10753" t="s">
        <v>1490</v>
      </c>
      <c r="B10753" t="s">
        <v>1489</v>
      </c>
      <c r="J10753">
        <v>9</v>
      </c>
      <c r="K10753">
        <f t="shared" si="22"/>
        <v>20</v>
      </c>
      <c r="L10753">
        <f t="shared" si="23"/>
        <v>25</v>
      </c>
      <c r="M10753">
        <v>22.5</v>
      </c>
      <c r="N10753">
        <v>5</v>
      </c>
      <c r="O10753">
        <v>1.091</v>
      </c>
      <c r="R10753">
        <v>1.66</v>
      </c>
      <c r="U10753">
        <v>8.5489999999999995</v>
      </c>
    </row>
    <row r="10754" spans="1:26">
      <c r="A10754" t="s">
        <v>1490</v>
      </c>
      <c r="B10754" t="s">
        <v>1489</v>
      </c>
      <c r="J10754">
        <v>9</v>
      </c>
      <c r="K10754">
        <f t="shared" si="22"/>
        <v>25</v>
      </c>
      <c r="L10754">
        <f t="shared" si="23"/>
        <v>30</v>
      </c>
      <c r="M10754">
        <v>27.5</v>
      </c>
      <c r="N10754">
        <v>5</v>
      </c>
      <c r="O10754">
        <v>1.091</v>
      </c>
      <c r="R10754">
        <v>1.69</v>
      </c>
      <c r="U10754">
        <v>8.7035</v>
      </c>
    </row>
    <row r="10755" spans="1:26">
      <c r="A10755" t="s">
        <v>1490</v>
      </c>
      <c r="B10755" t="s">
        <v>1489</v>
      </c>
      <c r="J10755">
        <v>9</v>
      </c>
      <c r="K10755">
        <f t="shared" si="22"/>
        <v>30</v>
      </c>
      <c r="L10755">
        <f t="shared" si="23"/>
        <v>35</v>
      </c>
      <c r="M10755">
        <v>32.5</v>
      </c>
      <c r="N10755">
        <v>5</v>
      </c>
      <c r="O10755">
        <v>1.091</v>
      </c>
      <c r="R10755">
        <v>1.72</v>
      </c>
      <c r="U10755">
        <v>8.8580000000000005</v>
      </c>
    </row>
    <row r="10756" spans="1:26">
      <c r="A10756" t="s">
        <v>1490</v>
      </c>
      <c r="B10756" t="s">
        <v>1489</v>
      </c>
      <c r="J10756">
        <v>9</v>
      </c>
      <c r="K10756">
        <f t="shared" si="22"/>
        <v>35</v>
      </c>
      <c r="L10756">
        <f t="shared" si="23"/>
        <v>40</v>
      </c>
      <c r="M10756">
        <v>37.5</v>
      </c>
      <c r="N10756">
        <v>5</v>
      </c>
      <c r="O10756">
        <v>1.091</v>
      </c>
      <c r="R10756">
        <v>1.67</v>
      </c>
      <c r="U10756">
        <v>8.6005000000000003</v>
      </c>
    </row>
    <row r="10757" spans="1:26">
      <c r="A10757" t="s">
        <v>1490</v>
      </c>
      <c r="B10757" t="s">
        <v>1489</v>
      </c>
      <c r="J10757">
        <v>9</v>
      </c>
      <c r="K10757">
        <f t="shared" si="22"/>
        <v>40</v>
      </c>
      <c r="L10757">
        <f t="shared" si="23"/>
        <v>45</v>
      </c>
      <c r="M10757">
        <v>42.5</v>
      </c>
      <c r="N10757">
        <v>5</v>
      </c>
      <c r="O10757">
        <v>1.091</v>
      </c>
      <c r="R10757">
        <v>1.74</v>
      </c>
      <c r="U10757">
        <v>8.9610000000000003</v>
      </c>
    </row>
    <row r="10758" spans="1:26">
      <c r="A10758" t="s">
        <v>1490</v>
      </c>
      <c r="B10758" t="s">
        <v>1489</v>
      </c>
      <c r="J10758">
        <v>9</v>
      </c>
      <c r="K10758">
        <f t="shared" si="22"/>
        <v>45</v>
      </c>
      <c r="L10758">
        <f t="shared" si="23"/>
        <v>50</v>
      </c>
      <c r="M10758">
        <v>47.5</v>
      </c>
      <c r="N10758">
        <v>5</v>
      </c>
      <c r="O10758">
        <v>1.091</v>
      </c>
      <c r="R10758">
        <v>1.7</v>
      </c>
      <c r="U10758">
        <v>8.7550000000000008</v>
      </c>
    </row>
    <row r="10759" spans="1:26">
      <c r="A10759" t="s">
        <v>1490</v>
      </c>
      <c r="B10759" t="s">
        <v>1489</v>
      </c>
      <c r="K10759">
        <f t="shared" si="22"/>
        <v>0</v>
      </c>
      <c r="L10759">
        <f t="shared" si="23"/>
        <v>0</v>
      </c>
      <c r="U10759">
        <v>87.323400000000007</v>
      </c>
    </row>
    <row r="10760" spans="1:26">
      <c r="A10760" t="s">
        <v>1490</v>
      </c>
      <c r="B10760" t="s">
        <v>1489</v>
      </c>
      <c r="C10760" t="s">
        <v>2030</v>
      </c>
      <c r="E10760" t="s">
        <v>491</v>
      </c>
      <c r="G10760">
        <v>25.0642</v>
      </c>
      <c r="H10760">
        <v>-80.627700000000004</v>
      </c>
      <c r="I10760" t="s">
        <v>146</v>
      </c>
      <c r="J10760">
        <v>10</v>
      </c>
      <c r="K10760">
        <f t="shared" si="22"/>
        <v>0</v>
      </c>
      <c r="L10760">
        <f t="shared" si="23"/>
        <v>2</v>
      </c>
      <c r="M10760">
        <v>1</v>
      </c>
      <c r="N10760">
        <v>2</v>
      </c>
      <c r="O10760">
        <v>1.091</v>
      </c>
      <c r="R10760">
        <v>2.4</v>
      </c>
      <c r="S10760">
        <v>10.52</v>
      </c>
      <c r="T10760">
        <v>21.671199999999999</v>
      </c>
      <c r="U10760">
        <v>4.944</v>
      </c>
      <c r="V10760">
        <v>26.62</v>
      </c>
      <c r="W10760">
        <v>1.03</v>
      </c>
      <c r="Y10760">
        <v>2.0188000000000001</v>
      </c>
      <c r="Z10760">
        <v>10.435</v>
      </c>
    </row>
    <row r="10761" spans="1:26">
      <c r="A10761" t="s">
        <v>1490</v>
      </c>
      <c r="B10761" t="s">
        <v>1489</v>
      </c>
      <c r="J10761">
        <v>10</v>
      </c>
      <c r="K10761">
        <f t="shared" si="22"/>
        <v>2</v>
      </c>
      <c r="L10761">
        <f t="shared" si="23"/>
        <v>4</v>
      </c>
      <c r="M10761">
        <v>3</v>
      </c>
      <c r="N10761">
        <v>2</v>
      </c>
      <c r="O10761">
        <v>1.091</v>
      </c>
      <c r="R10761">
        <v>2.64</v>
      </c>
      <c r="S10761">
        <v>10.42</v>
      </c>
      <c r="T10761">
        <v>21.465199999999999</v>
      </c>
      <c r="U10761">
        <v>5.4383999999999997</v>
      </c>
      <c r="V10761">
        <v>26.9</v>
      </c>
    </row>
    <row r="10762" spans="1:26">
      <c r="A10762" t="s">
        <v>1490</v>
      </c>
      <c r="B10762" t="s">
        <v>1489</v>
      </c>
      <c r="J10762">
        <v>10</v>
      </c>
      <c r="K10762">
        <f t="shared" si="22"/>
        <v>4</v>
      </c>
      <c r="L10762">
        <f t="shared" si="23"/>
        <v>6</v>
      </c>
      <c r="M10762">
        <v>5</v>
      </c>
      <c r="N10762">
        <v>2</v>
      </c>
      <c r="O10762">
        <v>1.091</v>
      </c>
      <c r="R10762">
        <v>2.2799999999999998</v>
      </c>
      <c r="S10762">
        <v>10.77</v>
      </c>
      <c r="T10762">
        <v>22.186199999999999</v>
      </c>
      <c r="U10762">
        <v>4.6967999999999996</v>
      </c>
      <c r="V10762">
        <v>26.88</v>
      </c>
    </row>
    <row r="10763" spans="1:26">
      <c r="A10763" t="s">
        <v>1490</v>
      </c>
      <c r="B10763" t="s">
        <v>1489</v>
      </c>
      <c r="J10763">
        <v>10</v>
      </c>
      <c r="K10763">
        <f t="shared" si="22"/>
        <v>6</v>
      </c>
      <c r="L10763">
        <f t="shared" si="23"/>
        <v>8</v>
      </c>
      <c r="M10763">
        <v>7</v>
      </c>
      <c r="N10763">
        <v>2</v>
      </c>
      <c r="O10763">
        <v>1.091</v>
      </c>
      <c r="R10763">
        <v>2.38</v>
      </c>
      <c r="S10763">
        <v>10.42</v>
      </c>
      <c r="T10763">
        <v>21.465199999999999</v>
      </c>
      <c r="U10763">
        <v>4.9028</v>
      </c>
      <c r="V10763">
        <v>26.37</v>
      </c>
    </row>
    <row r="10764" spans="1:26">
      <c r="A10764" t="s">
        <v>1490</v>
      </c>
      <c r="B10764" t="s">
        <v>1489</v>
      </c>
      <c r="J10764">
        <v>10</v>
      </c>
      <c r="K10764">
        <f t="shared" si="22"/>
        <v>8</v>
      </c>
      <c r="L10764">
        <f t="shared" si="23"/>
        <v>10</v>
      </c>
      <c r="M10764">
        <v>9</v>
      </c>
      <c r="N10764">
        <v>2</v>
      </c>
      <c r="O10764">
        <v>1.091</v>
      </c>
      <c r="R10764">
        <v>2.25</v>
      </c>
      <c r="S10764">
        <v>10.75</v>
      </c>
      <c r="T10764">
        <v>22.145</v>
      </c>
      <c r="U10764">
        <v>4.6349999999999998</v>
      </c>
      <c r="V10764">
        <v>26.78</v>
      </c>
    </row>
    <row r="10765" spans="1:26">
      <c r="A10765" t="s">
        <v>1490</v>
      </c>
      <c r="B10765" t="s">
        <v>1489</v>
      </c>
      <c r="J10765">
        <v>10</v>
      </c>
      <c r="K10765">
        <f t="shared" si="22"/>
        <v>10</v>
      </c>
      <c r="L10765">
        <f t="shared" si="23"/>
        <v>12</v>
      </c>
      <c r="M10765">
        <v>11</v>
      </c>
      <c r="N10765">
        <v>2</v>
      </c>
      <c r="O10765">
        <v>1.091</v>
      </c>
      <c r="R10765">
        <v>2.4300000000000002</v>
      </c>
      <c r="S10765">
        <v>10.55</v>
      </c>
      <c r="T10765">
        <v>21.733000000000001</v>
      </c>
      <c r="U10765">
        <v>5.0057999999999998</v>
      </c>
      <c r="V10765">
        <v>26.74</v>
      </c>
    </row>
    <row r="10766" spans="1:26">
      <c r="A10766" t="s">
        <v>1490</v>
      </c>
      <c r="B10766" t="s">
        <v>1489</v>
      </c>
      <c r="J10766">
        <v>10</v>
      </c>
      <c r="K10766">
        <f t="shared" si="22"/>
        <v>12</v>
      </c>
      <c r="L10766">
        <f t="shared" si="23"/>
        <v>14</v>
      </c>
      <c r="M10766">
        <v>13</v>
      </c>
      <c r="N10766">
        <v>2</v>
      </c>
      <c r="O10766">
        <v>1.091</v>
      </c>
      <c r="R10766">
        <v>2.6</v>
      </c>
      <c r="S10766">
        <v>10.3</v>
      </c>
      <c r="T10766">
        <v>21.218</v>
      </c>
      <c r="U10766">
        <v>5.3559999999999999</v>
      </c>
      <c r="V10766">
        <v>26.57</v>
      </c>
    </row>
    <row r="10767" spans="1:26">
      <c r="A10767" t="s">
        <v>1490</v>
      </c>
      <c r="B10767" t="s">
        <v>1489</v>
      </c>
      <c r="J10767">
        <v>10</v>
      </c>
      <c r="K10767">
        <f t="shared" si="22"/>
        <v>14</v>
      </c>
      <c r="L10767">
        <f t="shared" si="23"/>
        <v>16</v>
      </c>
      <c r="M10767">
        <v>15</v>
      </c>
      <c r="N10767">
        <v>2</v>
      </c>
      <c r="O10767">
        <v>1.091</v>
      </c>
      <c r="R10767">
        <v>2.0699999999999998</v>
      </c>
      <c r="S10767">
        <v>10.51</v>
      </c>
      <c r="T10767">
        <v>21.650600000000001</v>
      </c>
      <c r="U10767">
        <v>4.2641999999999998</v>
      </c>
      <c r="V10767">
        <v>25.91</v>
      </c>
    </row>
    <row r="10768" spans="1:26">
      <c r="A10768" t="s">
        <v>1490</v>
      </c>
      <c r="B10768" t="s">
        <v>1489</v>
      </c>
      <c r="J10768">
        <v>10</v>
      </c>
      <c r="K10768">
        <f t="shared" si="22"/>
        <v>16</v>
      </c>
      <c r="L10768">
        <f t="shared" si="23"/>
        <v>18</v>
      </c>
      <c r="M10768">
        <v>17</v>
      </c>
      <c r="N10768">
        <v>2</v>
      </c>
      <c r="O10768">
        <v>1.091</v>
      </c>
      <c r="R10768">
        <v>2</v>
      </c>
      <c r="S10768">
        <v>10.42</v>
      </c>
      <c r="T10768">
        <v>21.465199999999999</v>
      </c>
      <c r="U10768">
        <v>4.12</v>
      </c>
      <c r="V10768">
        <v>25.59</v>
      </c>
    </row>
    <row r="10769" spans="1:22">
      <c r="A10769" t="s">
        <v>1490</v>
      </c>
      <c r="B10769" t="s">
        <v>1489</v>
      </c>
      <c r="J10769">
        <v>10</v>
      </c>
      <c r="K10769">
        <f t="shared" si="22"/>
        <v>18</v>
      </c>
      <c r="L10769">
        <f t="shared" si="23"/>
        <v>20</v>
      </c>
      <c r="M10769">
        <v>19</v>
      </c>
      <c r="N10769">
        <v>2</v>
      </c>
      <c r="O10769">
        <v>1.091</v>
      </c>
      <c r="R10769">
        <v>2.04</v>
      </c>
      <c r="S10769">
        <v>10.46</v>
      </c>
      <c r="T10769">
        <v>21.547599999999999</v>
      </c>
      <c r="U10769">
        <v>4.2023999999999999</v>
      </c>
      <c r="V10769">
        <v>25.75</v>
      </c>
    </row>
    <row r="10770" spans="1:22">
      <c r="A10770" t="s">
        <v>1490</v>
      </c>
      <c r="B10770" t="s">
        <v>1489</v>
      </c>
      <c r="J10770">
        <v>10</v>
      </c>
      <c r="K10770">
        <f t="shared" si="22"/>
        <v>20</v>
      </c>
      <c r="L10770">
        <f t="shared" si="23"/>
        <v>25</v>
      </c>
      <c r="M10770">
        <v>22.5</v>
      </c>
      <c r="N10770">
        <v>5</v>
      </c>
      <c r="O10770">
        <v>1.091</v>
      </c>
      <c r="R10770">
        <v>2.0099999999999998</v>
      </c>
      <c r="S10770">
        <v>10.64</v>
      </c>
      <c r="T10770">
        <v>54.795999999999999</v>
      </c>
      <c r="U10770">
        <v>10.3515</v>
      </c>
      <c r="V10770">
        <v>65.150000000000006</v>
      </c>
    </row>
    <row r="10771" spans="1:22">
      <c r="A10771" t="s">
        <v>1490</v>
      </c>
      <c r="B10771" t="s">
        <v>1489</v>
      </c>
      <c r="J10771">
        <v>10</v>
      </c>
      <c r="K10771">
        <f t="shared" si="22"/>
        <v>25</v>
      </c>
      <c r="L10771">
        <f t="shared" si="23"/>
        <v>30</v>
      </c>
      <c r="M10771">
        <v>27.5</v>
      </c>
      <c r="N10771">
        <v>5</v>
      </c>
      <c r="O10771">
        <v>1.091</v>
      </c>
      <c r="R10771">
        <v>1.9</v>
      </c>
      <c r="S10771">
        <v>10.41</v>
      </c>
      <c r="T10771">
        <v>53.611499999999999</v>
      </c>
      <c r="U10771">
        <v>9.7850000000000001</v>
      </c>
      <c r="V10771">
        <v>63.4</v>
      </c>
    </row>
    <row r="10772" spans="1:22">
      <c r="A10772" t="s">
        <v>1490</v>
      </c>
      <c r="B10772" t="s">
        <v>1489</v>
      </c>
      <c r="J10772">
        <v>10</v>
      </c>
      <c r="K10772">
        <f t="shared" si="22"/>
        <v>30</v>
      </c>
      <c r="L10772">
        <f t="shared" si="23"/>
        <v>35</v>
      </c>
      <c r="M10772">
        <v>32.5</v>
      </c>
      <c r="N10772">
        <v>5</v>
      </c>
      <c r="O10772">
        <v>1.091</v>
      </c>
      <c r="R10772">
        <v>1.9</v>
      </c>
      <c r="S10772">
        <v>10.48</v>
      </c>
      <c r="T10772">
        <v>53.972000000000001</v>
      </c>
      <c r="U10772">
        <v>9.7850000000000001</v>
      </c>
      <c r="V10772">
        <v>63.76</v>
      </c>
    </row>
    <row r="10773" spans="1:22">
      <c r="A10773" t="s">
        <v>1490</v>
      </c>
      <c r="B10773" t="s">
        <v>1489</v>
      </c>
      <c r="J10773">
        <v>10</v>
      </c>
      <c r="K10773">
        <f t="shared" si="22"/>
        <v>35</v>
      </c>
      <c r="L10773">
        <f t="shared" si="23"/>
        <v>40</v>
      </c>
      <c r="M10773">
        <v>37.5</v>
      </c>
      <c r="N10773">
        <v>5</v>
      </c>
      <c r="O10773">
        <v>1.091</v>
      </c>
      <c r="R10773">
        <v>1.58</v>
      </c>
      <c r="S10773">
        <v>10.8</v>
      </c>
      <c r="T10773">
        <v>55.62</v>
      </c>
      <c r="U10773">
        <v>8.1370000000000005</v>
      </c>
      <c r="V10773">
        <v>63.76</v>
      </c>
    </row>
    <row r="10774" spans="1:22">
      <c r="A10774" t="s">
        <v>1490</v>
      </c>
      <c r="B10774" t="s">
        <v>1489</v>
      </c>
      <c r="J10774">
        <v>10</v>
      </c>
      <c r="K10774">
        <f t="shared" si="22"/>
        <v>40</v>
      </c>
      <c r="L10774">
        <f t="shared" si="23"/>
        <v>45</v>
      </c>
      <c r="M10774">
        <v>42.5</v>
      </c>
      <c r="N10774">
        <v>5</v>
      </c>
      <c r="O10774">
        <v>1.091</v>
      </c>
      <c r="R10774">
        <v>1.92</v>
      </c>
      <c r="S10774">
        <v>10.17</v>
      </c>
      <c r="T10774">
        <v>52.375500000000002</v>
      </c>
      <c r="U10774">
        <v>9.8879999999999999</v>
      </c>
      <c r="V10774">
        <v>62.26</v>
      </c>
    </row>
    <row r="10775" spans="1:22">
      <c r="A10775" t="s">
        <v>1490</v>
      </c>
      <c r="B10775" t="s">
        <v>1489</v>
      </c>
      <c r="J10775">
        <v>10</v>
      </c>
      <c r="K10775">
        <f t="shared" si="22"/>
        <v>45</v>
      </c>
      <c r="L10775">
        <f t="shared" si="23"/>
        <v>50</v>
      </c>
      <c r="M10775">
        <v>47.5</v>
      </c>
      <c r="N10775">
        <v>5</v>
      </c>
      <c r="O10775">
        <v>1.091</v>
      </c>
      <c r="R10775">
        <v>1.87</v>
      </c>
      <c r="S10775">
        <v>10.25</v>
      </c>
      <c r="T10775">
        <v>52.787500000000001</v>
      </c>
      <c r="U10775">
        <v>9.6304999999999996</v>
      </c>
      <c r="V10775">
        <v>62.42</v>
      </c>
    </row>
    <row r="10776" spans="1:22">
      <c r="A10776" t="s">
        <v>1490</v>
      </c>
      <c r="B10776" t="s">
        <v>1489</v>
      </c>
      <c r="J10776">
        <v>10</v>
      </c>
      <c r="K10776">
        <f t="shared" si="22"/>
        <v>50</v>
      </c>
      <c r="L10776">
        <f t="shared" si="23"/>
        <v>55</v>
      </c>
      <c r="M10776">
        <v>52.5</v>
      </c>
      <c r="N10776">
        <v>5</v>
      </c>
      <c r="O10776">
        <v>1.091</v>
      </c>
      <c r="R10776">
        <v>1.74</v>
      </c>
      <c r="S10776">
        <v>10.220000000000001</v>
      </c>
      <c r="T10776">
        <v>52.633000000000003</v>
      </c>
      <c r="U10776">
        <v>8.9610000000000003</v>
      </c>
      <c r="V10776">
        <v>61.59</v>
      </c>
    </row>
    <row r="10777" spans="1:22">
      <c r="A10777" t="s">
        <v>1490</v>
      </c>
      <c r="B10777" t="s">
        <v>1489</v>
      </c>
      <c r="J10777">
        <v>10</v>
      </c>
      <c r="K10777">
        <f t="shared" si="22"/>
        <v>55</v>
      </c>
      <c r="L10777">
        <f t="shared" si="23"/>
        <v>60</v>
      </c>
      <c r="M10777">
        <v>57.5</v>
      </c>
      <c r="N10777">
        <v>5</v>
      </c>
      <c r="O10777">
        <v>1.091</v>
      </c>
      <c r="R10777">
        <v>1.89</v>
      </c>
      <c r="S10777">
        <v>10.210000000000001</v>
      </c>
      <c r="T10777">
        <v>52.581499999999998</v>
      </c>
      <c r="U10777">
        <v>9.7334999999999994</v>
      </c>
      <c r="V10777">
        <v>62.32</v>
      </c>
    </row>
    <row r="10778" spans="1:22">
      <c r="A10778" t="s">
        <v>1490</v>
      </c>
      <c r="B10778" t="s">
        <v>1489</v>
      </c>
      <c r="J10778">
        <v>10</v>
      </c>
      <c r="K10778">
        <f t="shared" si="22"/>
        <v>60</v>
      </c>
      <c r="L10778">
        <f t="shared" si="23"/>
        <v>70</v>
      </c>
      <c r="M10778">
        <v>65</v>
      </c>
      <c r="N10778">
        <v>10</v>
      </c>
      <c r="O10778">
        <v>1.091</v>
      </c>
      <c r="R10778">
        <v>1.62</v>
      </c>
      <c r="S10778">
        <v>10.44</v>
      </c>
      <c r="T10778">
        <v>107.532</v>
      </c>
      <c r="U10778">
        <v>16.686</v>
      </c>
      <c r="V10778">
        <v>124.22</v>
      </c>
    </row>
    <row r="10779" spans="1:22">
      <c r="A10779" t="s">
        <v>1490</v>
      </c>
      <c r="B10779" t="s">
        <v>1489</v>
      </c>
      <c r="J10779">
        <v>10</v>
      </c>
      <c r="K10779">
        <f t="shared" si="22"/>
        <v>70</v>
      </c>
      <c r="L10779">
        <f t="shared" si="23"/>
        <v>80</v>
      </c>
      <c r="M10779">
        <v>75</v>
      </c>
      <c r="N10779">
        <v>10</v>
      </c>
      <c r="O10779">
        <v>1.091</v>
      </c>
      <c r="R10779">
        <v>2.12</v>
      </c>
      <c r="S10779">
        <v>10.19</v>
      </c>
      <c r="T10779">
        <v>104.95699999999999</v>
      </c>
      <c r="U10779">
        <v>21.835999999999999</v>
      </c>
      <c r="V10779">
        <v>126.79</v>
      </c>
    </row>
    <row r="10780" spans="1:22">
      <c r="A10780" t="s">
        <v>1490</v>
      </c>
      <c r="B10780" t="s">
        <v>1489</v>
      </c>
      <c r="J10780">
        <v>10</v>
      </c>
      <c r="K10780">
        <f t="shared" si="22"/>
        <v>80</v>
      </c>
      <c r="L10780">
        <f t="shared" si="23"/>
        <v>90</v>
      </c>
      <c r="M10780">
        <v>85</v>
      </c>
      <c r="N10780">
        <v>10</v>
      </c>
      <c r="O10780">
        <v>1.091</v>
      </c>
      <c r="R10780">
        <v>1.74</v>
      </c>
      <c r="S10780">
        <v>10.26</v>
      </c>
      <c r="T10780">
        <v>105.678</v>
      </c>
      <c r="U10780">
        <v>17.922000000000001</v>
      </c>
      <c r="V10780">
        <v>123.6</v>
      </c>
    </row>
    <row r="10781" spans="1:22">
      <c r="A10781" t="s">
        <v>1490</v>
      </c>
      <c r="B10781" t="s">
        <v>1489</v>
      </c>
      <c r="J10781">
        <v>10</v>
      </c>
      <c r="K10781">
        <f t="shared" si="22"/>
        <v>90</v>
      </c>
      <c r="L10781">
        <f t="shared" si="23"/>
        <v>100</v>
      </c>
      <c r="M10781">
        <v>95</v>
      </c>
      <c r="N10781">
        <v>10</v>
      </c>
      <c r="O10781">
        <v>1.091</v>
      </c>
      <c r="R10781">
        <v>1.57</v>
      </c>
      <c r="S10781">
        <v>10.41</v>
      </c>
      <c r="T10781">
        <v>107.223</v>
      </c>
      <c r="U10781">
        <v>16.170999999999999</v>
      </c>
      <c r="V10781">
        <v>123.39</v>
      </c>
    </row>
    <row r="10782" spans="1:22">
      <c r="A10782" t="s">
        <v>1490</v>
      </c>
      <c r="B10782" t="s">
        <v>1489</v>
      </c>
      <c r="J10782">
        <v>10</v>
      </c>
      <c r="K10782">
        <f t="shared" si="22"/>
        <v>100</v>
      </c>
      <c r="L10782">
        <f t="shared" si="23"/>
        <v>110</v>
      </c>
      <c r="M10782">
        <v>105</v>
      </c>
      <c r="N10782">
        <v>10</v>
      </c>
      <c r="O10782">
        <v>1.091</v>
      </c>
      <c r="R10782">
        <v>1.84</v>
      </c>
      <c r="S10782">
        <v>10.29</v>
      </c>
      <c r="T10782">
        <v>105.98699999999999</v>
      </c>
      <c r="U10782">
        <v>18.952000000000002</v>
      </c>
      <c r="V10782">
        <v>124.94</v>
      </c>
    </row>
    <row r="10783" spans="1:22">
      <c r="A10783" t="s">
        <v>1490</v>
      </c>
      <c r="B10783" t="s">
        <v>1489</v>
      </c>
      <c r="J10783">
        <v>10</v>
      </c>
      <c r="K10783">
        <f t="shared" si="22"/>
        <v>110</v>
      </c>
      <c r="L10783">
        <f t="shared" si="23"/>
        <v>114</v>
      </c>
      <c r="M10783">
        <v>112</v>
      </c>
      <c r="N10783">
        <v>4</v>
      </c>
      <c r="O10783">
        <v>1.091</v>
      </c>
      <c r="R10783">
        <v>1.66</v>
      </c>
      <c r="S10783">
        <v>10.56</v>
      </c>
      <c r="T10783">
        <v>43.507199999999997</v>
      </c>
      <c r="U10783">
        <v>6.8391999999999999</v>
      </c>
      <c r="V10783">
        <v>50.35</v>
      </c>
    </row>
    <row r="10784" spans="1:22">
      <c r="A10784" t="s">
        <v>1490</v>
      </c>
      <c r="B10784" t="s">
        <v>1489</v>
      </c>
      <c r="K10784">
        <f t="shared" si="22"/>
        <v>0</v>
      </c>
      <c r="L10784">
        <f t="shared" si="23"/>
        <v>0</v>
      </c>
      <c r="T10784">
        <v>1219.8083999999999</v>
      </c>
      <c r="U10784">
        <v>222.2431</v>
      </c>
      <c r="V10784">
        <v>1442.05</v>
      </c>
    </row>
    <row r="10785" spans="1:25">
      <c r="A10785" t="s">
        <v>1490</v>
      </c>
      <c r="B10785" t="s">
        <v>1489</v>
      </c>
      <c r="C10785" t="s">
        <v>2030</v>
      </c>
      <c r="E10785" t="s">
        <v>491</v>
      </c>
      <c r="G10785">
        <v>25.0642</v>
      </c>
      <c r="H10785">
        <v>-80.627700000000004</v>
      </c>
      <c r="J10785">
        <v>11</v>
      </c>
      <c r="K10785">
        <f t="shared" si="22"/>
        <v>0</v>
      </c>
      <c r="L10785">
        <f t="shared" si="23"/>
        <v>2</v>
      </c>
      <c r="M10785">
        <v>1</v>
      </c>
      <c r="N10785">
        <v>2</v>
      </c>
      <c r="O10785">
        <v>1.091</v>
      </c>
      <c r="R10785">
        <v>1.96</v>
      </c>
      <c r="U10785">
        <v>4.0376000000000003</v>
      </c>
      <c r="W10785">
        <v>1.03</v>
      </c>
      <c r="Y10785">
        <v>1.8127</v>
      </c>
    </row>
    <row r="10786" spans="1:25">
      <c r="A10786" t="s">
        <v>1490</v>
      </c>
      <c r="B10786" t="s">
        <v>1489</v>
      </c>
      <c r="J10786">
        <v>11</v>
      </c>
      <c r="K10786">
        <f t="shared" si="22"/>
        <v>2</v>
      </c>
      <c r="L10786">
        <f t="shared" si="23"/>
        <v>4</v>
      </c>
      <c r="M10786">
        <v>3</v>
      </c>
      <c r="N10786">
        <v>2</v>
      </c>
      <c r="O10786">
        <v>1.091</v>
      </c>
      <c r="R10786">
        <v>1.68</v>
      </c>
      <c r="U10786">
        <v>3.4607999999999999</v>
      </c>
    </row>
    <row r="10787" spans="1:25">
      <c r="A10787" t="s">
        <v>1490</v>
      </c>
      <c r="B10787" t="s">
        <v>1489</v>
      </c>
      <c r="J10787">
        <v>11</v>
      </c>
      <c r="K10787">
        <f t="shared" ref="K10787:K10850" si="24">M10787-(N10787/2)</f>
        <v>4</v>
      </c>
      <c r="L10787">
        <f t="shared" ref="L10787:L10850" si="25">M10787+(N10787/2)</f>
        <v>6</v>
      </c>
      <c r="M10787">
        <v>5</v>
      </c>
      <c r="N10787">
        <v>2</v>
      </c>
      <c r="O10787">
        <v>1.091</v>
      </c>
      <c r="R10787">
        <v>1.95</v>
      </c>
      <c r="U10787">
        <v>4.0170000000000003</v>
      </c>
    </row>
    <row r="10788" spans="1:25">
      <c r="A10788" t="s">
        <v>1490</v>
      </c>
      <c r="B10788" t="s">
        <v>1489</v>
      </c>
      <c r="J10788">
        <v>11</v>
      </c>
      <c r="K10788">
        <f t="shared" si="24"/>
        <v>6</v>
      </c>
      <c r="L10788">
        <f t="shared" si="25"/>
        <v>8</v>
      </c>
      <c r="M10788">
        <v>7</v>
      </c>
      <c r="N10788">
        <v>2</v>
      </c>
      <c r="O10788">
        <v>1.091</v>
      </c>
      <c r="R10788">
        <v>2.04</v>
      </c>
      <c r="U10788">
        <v>4.2023999999999999</v>
      </c>
    </row>
    <row r="10789" spans="1:25">
      <c r="A10789" t="s">
        <v>1490</v>
      </c>
      <c r="B10789" t="s">
        <v>1489</v>
      </c>
      <c r="J10789">
        <v>11</v>
      </c>
      <c r="K10789">
        <f t="shared" si="24"/>
        <v>8</v>
      </c>
      <c r="L10789">
        <f t="shared" si="25"/>
        <v>10</v>
      </c>
      <c r="M10789">
        <v>9</v>
      </c>
      <c r="N10789">
        <v>2</v>
      </c>
      <c r="O10789">
        <v>1.091</v>
      </c>
      <c r="R10789">
        <v>1.88</v>
      </c>
      <c r="U10789">
        <v>3.8727999999999998</v>
      </c>
    </row>
    <row r="10790" spans="1:25">
      <c r="A10790" t="s">
        <v>1490</v>
      </c>
      <c r="B10790" t="s">
        <v>1489</v>
      </c>
      <c r="J10790">
        <v>11</v>
      </c>
      <c r="K10790">
        <f t="shared" si="24"/>
        <v>10</v>
      </c>
      <c r="L10790">
        <f t="shared" si="25"/>
        <v>12</v>
      </c>
      <c r="M10790">
        <v>11</v>
      </c>
      <c r="N10790">
        <v>2</v>
      </c>
      <c r="O10790">
        <v>1.091</v>
      </c>
      <c r="R10790">
        <v>1.9</v>
      </c>
      <c r="U10790">
        <v>3.9140000000000001</v>
      </c>
    </row>
    <row r="10791" spans="1:25">
      <c r="A10791" t="s">
        <v>1490</v>
      </c>
      <c r="B10791" t="s">
        <v>1489</v>
      </c>
      <c r="J10791">
        <v>11</v>
      </c>
      <c r="K10791">
        <f t="shared" si="24"/>
        <v>12</v>
      </c>
      <c r="L10791">
        <f t="shared" si="25"/>
        <v>14</v>
      </c>
      <c r="M10791">
        <v>13</v>
      </c>
      <c r="N10791">
        <v>2</v>
      </c>
      <c r="O10791">
        <v>1.091</v>
      </c>
      <c r="R10791">
        <v>1.7</v>
      </c>
      <c r="U10791">
        <v>3.5019999999999998</v>
      </c>
    </row>
    <row r="10792" spans="1:25">
      <c r="A10792" t="s">
        <v>1490</v>
      </c>
      <c r="B10792" t="s">
        <v>1489</v>
      </c>
      <c r="J10792">
        <v>11</v>
      </c>
      <c r="K10792">
        <f t="shared" si="24"/>
        <v>14</v>
      </c>
      <c r="L10792">
        <f t="shared" si="25"/>
        <v>16</v>
      </c>
      <c r="M10792">
        <v>15</v>
      </c>
      <c r="N10792">
        <v>2</v>
      </c>
      <c r="O10792">
        <v>1.091</v>
      </c>
      <c r="R10792">
        <v>1.86</v>
      </c>
      <c r="U10792">
        <v>3.8315999999999999</v>
      </c>
    </row>
    <row r="10793" spans="1:25">
      <c r="A10793" t="s">
        <v>1490</v>
      </c>
      <c r="B10793" t="s">
        <v>1489</v>
      </c>
      <c r="J10793">
        <v>11</v>
      </c>
      <c r="K10793">
        <f t="shared" si="24"/>
        <v>16</v>
      </c>
      <c r="L10793">
        <f t="shared" si="25"/>
        <v>18</v>
      </c>
      <c r="M10793">
        <v>17</v>
      </c>
      <c r="N10793">
        <v>2</v>
      </c>
      <c r="O10793">
        <v>1.091</v>
      </c>
      <c r="R10793">
        <v>1.84</v>
      </c>
      <c r="U10793">
        <v>3.7904</v>
      </c>
    </row>
    <row r="10794" spans="1:25">
      <c r="A10794" t="s">
        <v>1490</v>
      </c>
      <c r="B10794" t="s">
        <v>1489</v>
      </c>
      <c r="J10794">
        <v>11</v>
      </c>
      <c r="K10794">
        <f t="shared" si="24"/>
        <v>18</v>
      </c>
      <c r="L10794">
        <f t="shared" si="25"/>
        <v>20</v>
      </c>
      <c r="M10794">
        <v>19</v>
      </c>
      <c r="N10794">
        <v>2</v>
      </c>
      <c r="O10794">
        <v>1.091</v>
      </c>
      <c r="R10794">
        <v>1.85</v>
      </c>
      <c r="U10794">
        <v>3.8109999999999999</v>
      </c>
    </row>
    <row r="10795" spans="1:25">
      <c r="A10795" t="s">
        <v>1490</v>
      </c>
      <c r="B10795" t="s">
        <v>1489</v>
      </c>
      <c r="J10795">
        <v>11</v>
      </c>
      <c r="K10795">
        <f t="shared" si="24"/>
        <v>20</v>
      </c>
      <c r="L10795">
        <f t="shared" si="25"/>
        <v>25</v>
      </c>
      <c r="M10795">
        <v>22.5</v>
      </c>
      <c r="N10795">
        <v>5</v>
      </c>
      <c r="O10795">
        <v>1.091</v>
      </c>
      <c r="R10795">
        <v>1.99</v>
      </c>
      <c r="U10795">
        <v>10.2485</v>
      </c>
    </row>
    <row r="10796" spans="1:25">
      <c r="A10796" t="s">
        <v>1490</v>
      </c>
      <c r="B10796" t="s">
        <v>1489</v>
      </c>
      <c r="J10796">
        <v>11</v>
      </c>
      <c r="K10796">
        <f t="shared" si="24"/>
        <v>25</v>
      </c>
      <c r="L10796">
        <f t="shared" si="25"/>
        <v>30</v>
      </c>
      <c r="M10796">
        <v>27.5</v>
      </c>
      <c r="N10796">
        <v>5</v>
      </c>
      <c r="O10796">
        <v>1.091</v>
      </c>
      <c r="R10796">
        <v>1.82</v>
      </c>
      <c r="U10796">
        <v>9.3729999999999993</v>
      </c>
    </row>
    <row r="10797" spans="1:25">
      <c r="A10797" t="s">
        <v>1490</v>
      </c>
      <c r="B10797" t="s">
        <v>1489</v>
      </c>
      <c r="J10797">
        <v>11</v>
      </c>
      <c r="K10797">
        <f t="shared" si="24"/>
        <v>30</v>
      </c>
      <c r="L10797">
        <f t="shared" si="25"/>
        <v>35</v>
      </c>
      <c r="M10797">
        <v>32.5</v>
      </c>
      <c r="N10797">
        <v>5</v>
      </c>
      <c r="O10797">
        <v>1.091</v>
      </c>
      <c r="R10797">
        <v>1.68</v>
      </c>
      <c r="U10797">
        <v>8.6519999999999992</v>
      </c>
    </row>
    <row r="10798" spans="1:25">
      <c r="A10798" t="s">
        <v>1490</v>
      </c>
      <c r="B10798" t="s">
        <v>1489</v>
      </c>
      <c r="J10798">
        <v>11</v>
      </c>
      <c r="K10798">
        <f t="shared" si="24"/>
        <v>35</v>
      </c>
      <c r="L10798">
        <f t="shared" si="25"/>
        <v>40</v>
      </c>
      <c r="M10798">
        <v>37.5</v>
      </c>
      <c r="N10798">
        <v>5</v>
      </c>
      <c r="O10798">
        <v>1.091</v>
      </c>
      <c r="R10798">
        <v>1.7</v>
      </c>
      <c r="U10798">
        <v>8.7550000000000008</v>
      </c>
    </row>
    <row r="10799" spans="1:25">
      <c r="A10799" t="s">
        <v>1490</v>
      </c>
      <c r="B10799" t="s">
        <v>1489</v>
      </c>
      <c r="J10799">
        <v>11</v>
      </c>
      <c r="K10799">
        <f t="shared" si="24"/>
        <v>40</v>
      </c>
      <c r="L10799">
        <f t="shared" si="25"/>
        <v>45</v>
      </c>
      <c r="M10799">
        <v>42.5</v>
      </c>
      <c r="N10799">
        <v>5</v>
      </c>
      <c r="O10799">
        <v>1.091</v>
      </c>
      <c r="R10799">
        <v>1.85</v>
      </c>
      <c r="U10799">
        <v>9.5274999999999999</v>
      </c>
    </row>
    <row r="10800" spans="1:25">
      <c r="A10800" t="s">
        <v>1490</v>
      </c>
      <c r="B10800" t="s">
        <v>1489</v>
      </c>
      <c r="J10800">
        <v>11</v>
      </c>
      <c r="K10800">
        <f t="shared" si="24"/>
        <v>45</v>
      </c>
      <c r="L10800">
        <f t="shared" si="25"/>
        <v>50</v>
      </c>
      <c r="M10800">
        <v>47.5</v>
      </c>
      <c r="N10800">
        <v>5</v>
      </c>
      <c r="O10800">
        <v>1.091</v>
      </c>
      <c r="R10800">
        <v>1.69</v>
      </c>
      <c r="U10800">
        <v>8.7035</v>
      </c>
    </row>
    <row r="10801" spans="1:26">
      <c r="A10801" t="s">
        <v>1490</v>
      </c>
      <c r="B10801" t="s">
        <v>1489</v>
      </c>
      <c r="J10801">
        <v>11</v>
      </c>
      <c r="K10801">
        <f t="shared" si="24"/>
        <v>50</v>
      </c>
      <c r="L10801">
        <f t="shared" si="25"/>
        <v>55</v>
      </c>
      <c r="M10801">
        <v>52.5</v>
      </c>
      <c r="N10801">
        <v>5</v>
      </c>
      <c r="O10801">
        <v>1.091</v>
      </c>
      <c r="R10801">
        <v>1.73</v>
      </c>
      <c r="U10801">
        <v>8.9094999999999995</v>
      </c>
    </row>
    <row r="10802" spans="1:26">
      <c r="A10802" t="s">
        <v>1490</v>
      </c>
      <c r="B10802" t="s">
        <v>1489</v>
      </c>
      <c r="J10802">
        <v>11</v>
      </c>
      <c r="K10802">
        <f t="shared" si="24"/>
        <v>55</v>
      </c>
      <c r="L10802">
        <f t="shared" si="25"/>
        <v>60</v>
      </c>
      <c r="M10802">
        <v>57.5</v>
      </c>
      <c r="N10802">
        <v>5</v>
      </c>
      <c r="O10802">
        <v>1.091</v>
      </c>
      <c r="R10802">
        <v>1.79</v>
      </c>
      <c r="U10802">
        <v>9.2185000000000006</v>
      </c>
    </row>
    <row r="10803" spans="1:26">
      <c r="A10803" t="s">
        <v>1490</v>
      </c>
      <c r="B10803" t="s">
        <v>1489</v>
      </c>
      <c r="J10803">
        <v>11</v>
      </c>
      <c r="K10803">
        <f t="shared" si="24"/>
        <v>60</v>
      </c>
      <c r="L10803">
        <f t="shared" si="25"/>
        <v>70</v>
      </c>
      <c r="M10803">
        <v>65</v>
      </c>
      <c r="N10803">
        <v>10</v>
      </c>
      <c r="O10803">
        <v>1.091</v>
      </c>
      <c r="R10803">
        <v>1.76</v>
      </c>
      <c r="U10803">
        <v>18.128</v>
      </c>
    </row>
    <row r="10804" spans="1:26">
      <c r="A10804" t="s">
        <v>1490</v>
      </c>
      <c r="B10804" t="s">
        <v>1489</v>
      </c>
      <c r="J10804">
        <v>11</v>
      </c>
      <c r="K10804">
        <f t="shared" si="24"/>
        <v>70</v>
      </c>
      <c r="L10804">
        <f t="shared" si="25"/>
        <v>80</v>
      </c>
      <c r="M10804">
        <v>75</v>
      </c>
      <c r="N10804">
        <v>10</v>
      </c>
      <c r="O10804">
        <v>1.091</v>
      </c>
      <c r="R10804">
        <v>1.84</v>
      </c>
      <c r="U10804">
        <v>18.952000000000002</v>
      </c>
    </row>
    <row r="10805" spans="1:26">
      <c r="A10805" t="s">
        <v>1490</v>
      </c>
      <c r="B10805" t="s">
        <v>1489</v>
      </c>
      <c r="J10805">
        <v>11</v>
      </c>
      <c r="K10805">
        <f t="shared" si="24"/>
        <v>80</v>
      </c>
      <c r="L10805">
        <f t="shared" si="25"/>
        <v>90</v>
      </c>
      <c r="M10805">
        <v>85</v>
      </c>
      <c r="N10805">
        <v>10</v>
      </c>
      <c r="O10805">
        <v>1.091</v>
      </c>
      <c r="R10805">
        <v>1.68</v>
      </c>
      <c r="U10805">
        <v>17.303999999999998</v>
      </c>
    </row>
    <row r="10806" spans="1:26">
      <c r="A10806" t="s">
        <v>1490</v>
      </c>
      <c r="B10806" t="s">
        <v>1489</v>
      </c>
      <c r="J10806">
        <v>11</v>
      </c>
      <c r="K10806">
        <f t="shared" si="24"/>
        <v>90</v>
      </c>
      <c r="L10806">
        <f t="shared" si="25"/>
        <v>100</v>
      </c>
      <c r="M10806">
        <v>95</v>
      </c>
      <c r="N10806">
        <v>10</v>
      </c>
      <c r="O10806">
        <v>1.091</v>
      </c>
      <c r="R10806">
        <v>1.86</v>
      </c>
      <c r="U10806">
        <v>19.158000000000001</v>
      </c>
    </row>
    <row r="10807" spans="1:26">
      <c r="A10807" t="s">
        <v>1490</v>
      </c>
      <c r="B10807" t="s">
        <v>1489</v>
      </c>
      <c r="J10807">
        <v>11</v>
      </c>
      <c r="K10807">
        <f t="shared" si="24"/>
        <v>100</v>
      </c>
      <c r="L10807">
        <f t="shared" si="25"/>
        <v>110</v>
      </c>
      <c r="M10807">
        <v>105</v>
      </c>
      <c r="N10807">
        <v>10</v>
      </c>
      <c r="O10807">
        <v>1.091</v>
      </c>
      <c r="R10807">
        <v>1.83</v>
      </c>
      <c r="U10807">
        <v>18.849</v>
      </c>
    </row>
    <row r="10808" spans="1:26">
      <c r="A10808" t="s">
        <v>1490</v>
      </c>
      <c r="B10808" t="s">
        <v>1489</v>
      </c>
      <c r="J10808">
        <v>11</v>
      </c>
      <c r="K10808">
        <f t="shared" si="24"/>
        <v>110</v>
      </c>
      <c r="L10808">
        <f t="shared" si="25"/>
        <v>120</v>
      </c>
      <c r="M10808">
        <v>115</v>
      </c>
      <c r="N10808">
        <v>10</v>
      </c>
      <c r="O10808">
        <v>1.091</v>
      </c>
      <c r="R10808">
        <v>1.76</v>
      </c>
      <c r="U10808">
        <v>18.128</v>
      </c>
    </row>
    <row r="10809" spans="1:26">
      <c r="A10809" t="s">
        <v>1490</v>
      </c>
      <c r="B10809" t="s">
        <v>1489</v>
      </c>
      <c r="J10809">
        <v>11</v>
      </c>
      <c r="K10809">
        <f t="shared" si="24"/>
        <v>120</v>
      </c>
      <c r="L10809">
        <f t="shared" si="25"/>
        <v>130</v>
      </c>
      <c r="M10809">
        <v>125</v>
      </c>
      <c r="N10809">
        <v>10</v>
      </c>
      <c r="O10809">
        <v>1.091</v>
      </c>
      <c r="R10809">
        <v>1.76</v>
      </c>
      <c r="U10809">
        <v>18.128</v>
      </c>
    </row>
    <row r="10810" spans="1:26">
      <c r="A10810" t="s">
        <v>1490</v>
      </c>
      <c r="B10810" t="s">
        <v>1489</v>
      </c>
      <c r="J10810">
        <v>11</v>
      </c>
      <c r="K10810">
        <f t="shared" si="24"/>
        <v>130</v>
      </c>
      <c r="L10810">
        <f t="shared" si="25"/>
        <v>136</v>
      </c>
      <c r="M10810">
        <v>133</v>
      </c>
      <c r="N10810">
        <v>6</v>
      </c>
      <c r="O10810">
        <v>1.091</v>
      </c>
      <c r="R10810">
        <v>1.73</v>
      </c>
      <c r="U10810">
        <v>10.6914</v>
      </c>
    </row>
    <row r="10811" spans="1:26">
      <c r="A10811" t="s">
        <v>1490</v>
      </c>
      <c r="B10811" t="s">
        <v>1489</v>
      </c>
      <c r="K10811">
        <f t="shared" si="24"/>
        <v>0</v>
      </c>
      <c r="L10811">
        <f t="shared" si="25"/>
        <v>0</v>
      </c>
      <c r="U10811">
        <v>251.16550000000001</v>
      </c>
    </row>
    <row r="10812" spans="1:26">
      <c r="A10812" t="s">
        <v>1490</v>
      </c>
      <c r="B10812" t="s">
        <v>1489</v>
      </c>
      <c r="C10812" t="s">
        <v>2030</v>
      </c>
      <c r="E10812" t="s">
        <v>491</v>
      </c>
      <c r="G10812">
        <v>25.024000000000001</v>
      </c>
      <c r="H10812">
        <v>-80.654300000000006</v>
      </c>
      <c r="I10812" t="s">
        <v>146</v>
      </c>
      <c r="J10812">
        <v>12</v>
      </c>
      <c r="K10812">
        <f t="shared" si="24"/>
        <v>0</v>
      </c>
      <c r="L10812">
        <f t="shared" si="25"/>
        <v>2</v>
      </c>
      <c r="M10812">
        <v>1</v>
      </c>
      <c r="N10812">
        <v>2</v>
      </c>
      <c r="O10812">
        <v>1.091</v>
      </c>
      <c r="R10812">
        <v>2.56</v>
      </c>
      <c r="S10812">
        <v>10.5</v>
      </c>
      <c r="T10812">
        <v>21.63</v>
      </c>
      <c r="U10812">
        <v>5.2736000000000001</v>
      </c>
      <c r="V10812">
        <v>26.9</v>
      </c>
      <c r="W10812">
        <v>1.03</v>
      </c>
      <c r="Y10812">
        <v>2.2688999999999999</v>
      </c>
      <c r="Z10812">
        <v>10.599</v>
      </c>
    </row>
    <row r="10813" spans="1:26">
      <c r="A10813" t="s">
        <v>1490</v>
      </c>
      <c r="B10813" t="s">
        <v>1489</v>
      </c>
      <c r="J10813">
        <v>12</v>
      </c>
      <c r="K10813">
        <f t="shared" si="24"/>
        <v>2</v>
      </c>
      <c r="L10813">
        <f t="shared" si="25"/>
        <v>4</v>
      </c>
      <c r="M10813">
        <v>3</v>
      </c>
      <c r="N10813">
        <v>2</v>
      </c>
      <c r="O10813">
        <v>1.091</v>
      </c>
      <c r="R10813">
        <v>2.2000000000000002</v>
      </c>
      <c r="S10813">
        <v>10.46</v>
      </c>
      <c r="T10813">
        <v>21.547599999999999</v>
      </c>
      <c r="U10813">
        <v>4.532</v>
      </c>
      <c r="V10813">
        <v>26.08</v>
      </c>
    </row>
    <row r="10814" spans="1:26">
      <c r="A10814" t="s">
        <v>1490</v>
      </c>
      <c r="B10814" t="s">
        <v>1489</v>
      </c>
      <c r="J10814">
        <v>12</v>
      </c>
      <c r="K10814">
        <f t="shared" si="24"/>
        <v>4</v>
      </c>
      <c r="L10814">
        <f t="shared" si="25"/>
        <v>6</v>
      </c>
      <c r="M10814">
        <v>5</v>
      </c>
      <c r="N10814">
        <v>2</v>
      </c>
      <c r="O10814">
        <v>1.091</v>
      </c>
      <c r="R10814">
        <v>2.36</v>
      </c>
      <c r="S10814">
        <v>10.59</v>
      </c>
      <c r="T10814">
        <v>21.8154</v>
      </c>
      <c r="U10814">
        <v>4.8616000000000001</v>
      </c>
      <c r="V10814">
        <v>26.68</v>
      </c>
    </row>
    <row r="10815" spans="1:26">
      <c r="A10815" t="s">
        <v>1490</v>
      </c>
      <c r="B10815" t="s">
        <v>1489</v>
      </c>
      <c r="J10815">
        <v>12</v>
      </c>
      <c r="K10815">
        <f t="shared" si="24"/>
        <v>6</v>
      </c>
      <c r="L10815">
        <f t="shared" si="25"/>
        <v>8</v>
      </c>
      <c r="M10815">
        <v>7</v>
      </c>
      <c r="N10815">
        <v>2</v>
      </c>
      <c r="O10815">
        <v>1.091</v>
      </c>
      <c r="R10815">
        <v>2.4</v>
      </c>
      <c r="S10815">
        <v>10.55</v>
      </c>
      <c r="T10815">
        <v>21.733000000000001</v>
      </c>
      <c r="U10815">
        <v>4.944</v>
      </c>
      <c r="V10815">
        <v>26.68</v>
      </c>
    </row>
    <row r="10816" spans="1:26">
      <c r="A10816" t="s">
        <v>1490</v>
      </c>
      <c r="B10816" t="s">
        <v>1489</v>
      </c>
      <c r="J10816">
        <v>12</v>
      </c>
      <c r="K10816">
        <f t="shared" si="24"/>
        <v>8</v>
      </c>
      <c r="L10816">
        <f t="shared" si="25"/>
        <v>10</v>
      </c>
      <c r="M10816">
        <v>9</v>
      </c>
      <c r="N10816">
        <v>2</v>
      </c>
      <c r="O10816">
        <v>1.091</v>
      </c>
      <c r="R10816">
        <v>2.35</v>
      </c>
      <c r="S10816">
        <v>10.71</v>
      </c>
      <c r="T10816">
        <v>22.0626</v>
      </c>
      <c r="U10816">
        <v>4.8410000000000002</v>
      </c>
      <c r="V10816">
        <v>26.9</v>
      </c>
    </row>
    <row r="10817" spans="1:25">
      <c r="A10817" t="s">
        <v>1490</v>
      </c>
      <c r="B10817" t="s">
        <v>1489</v>
      </c>
      <c r="J10817">
        <v>12</v>
      </c>
      <c r="K10817">
        <f t="shared" si="24"/>
        <v>10</v>
      </c>
      <c r="L10817">
        <f t="shared" si="25"/>
        <v>12</v>
      </c>
      <c r="M10817">
        <v>11</v>
      </c>
      <c r="N10817">
        <v>2</v>
      </c>
      <c r="O10817">
        <v>1.091</v>
      </c>
      <c r="R10817">
        <v>2.4</v>
      </c>
      <c r="S10817">
        <v>10.62</v>
      </c>
      <c r="T10817">
        <v>21.877199999999998</v>
      </c>
      <c r="U10817">
        <v>4.944</v>
      </c>
      <c r="V10817">
        <v>26.82</v>
      </c>
    </row>
    <row r="10818" spans="1:25">
      <c r="A10818" t="s">
        <v>1490</v>
      </c>
      <c r="B10818" t="s">
        <v>1489</v>
      </c>
      <c r="J10818">
        <v>12</v>
      </c>
      <c r="K10818">
        <f t="shared" si="24"/>
        <v>12</v>
      </c>
      <c r="L10818">
        <f t="shared" si="25"/>
        <v>14</v>
      </c>
      <c r="M10818">
        <v>13</v>
      </c>
      <c r="N10818">
        <v>2</v>
      </c>
      <c r="O10818">
        <v>1.091</v>
      </c>
      <c r="R10818">
        <v>2.2200000000000002</v>
      </c>
      <c r="S10818">
        <v>10.8</v>
      </c>
      <c r="T10818">
        <v>22.248000000000001</v>
      </c>
      <c r="U10818">
        <v>4.5731999999999999</v>
      </c>
      <c r="V10818">
        <v>26.82</v>
      </c>
    </row>
    <row r="10819" spans="1:25">
      <c r="A10819" t="s">
        <v>1490</v>
      </c>
      <c r="B10819" t="s">
        <v>1489</v>
      </c>
      <c r="J10819">
        <v>12</v>
      </c>
      <c r="K10819">
        <f t="shared" si="24"/>
        <v>14</v>
      </c>
      <c r="L10819">
        <f t="shared" si="25"/>
        <v>16</v>
      </c>
      <c r="M10819">
        <v>15</v>
      </c>
      <c r="N10819">
        <v>2</v>
      </c>
      <c r="O10819">
        <v>1.091</v>
      </c>
      <c r="R10819">
        <v>2.31</v>
      </c>
      <c r="S10819">
        <v>10.53</v>
      </c>
      <c r="T10819">
        <v>21.691800000000001</v>
      </c>
      <c r="U10819">
        <v>4.7586000000000004</v>
      </c>
      <c r="V10819">
        <v>26.45</v>
      </c>
    </row>
    <row r="10820" spans="1:25">
      <c r="A10820" t="s">
        <v>1490</v>
      </c>
      <c r="B10820" t="s">
        <v>1489</v>
      </c>
      <c r="J10820">
        <v>12</v>
      </c>
      <c r="K10820">
        <f t="shared" si="24"/>
        <v>16</v>
      </c>
      <c r="L10820">
        <f t="shared" si="25"/>
        <v>18</v>
      </c>
      <c r="M10820">
        <v>17</v>
      </c>
      <c r="N10820">
        <v>2</v>
      </c>
      <c r="O10820">
        <v>1.091</v>
      </c>
      <c r="R10820">
        <v>2.2599999999999998</v>
      </c>
      <c r="S10820">
        <v>10.66</v>
      </c>
      <c r="T10820">
        <v>21.959599999999998</v>
      </c>
      <c r="U10820">
        <v>4.6555999999999997</v>
      </c>
      <c r="V10820">
        <v>26.62</v>
      </c>
    </row>
    <row r="10821" spans="1:25">
      <c r="A10821" t="s">
        <v>1490</v>
      </c>
      <c r="B10821" t="s">
        <v>1489</v>
      </c>
      <c r="J10821">
        <v>12</v>
      </c>
      <c r="K10821">
        <f t="shared" si="24"/>
        <v>18</v>
      </c>
      <c r="L10821">
        <f t="shared" si="25"/>
        <v>20</v>
      </c>
      <c r="M10821">
        <v>19</v>
      </c>
      <c r="N10821">
        <v>2</v>
      </c>
      <c r="O10821">
        <v>1.091</v>
      </c>
      <c r="R10821">
        <v>2.2799999999999998</v>
      </c>
      <c r="S10821">
        <v>10.49</v>
      </c>
      <c r="T10821">
        <v>21.609400000000001</v>
      </c>
      <c r="U10821">
        <v>4.6967999999999996</v>
      </c>
      <c r="V10821">
        <v>26.31</v>
      </c>
    </row>
    <row r="10822" spans="1:25">
      <c r="A10822" t="s">
        <v>1490</v>
      </c>
      <c r="B10822" t="s">
        <v>1489</v>
      </c>
      <c r="J10822">
        <v>12</v>
      </c>
      <c r="K10822">
        <f t="shared" si="24"/>
        <v>20</v>
      </c>
      <c r="L10822">
        <f t="shared" si="25"/>
        <v>25</v>
      </c>
      <c r="M10822">
        <v>22.5</v>
      </c>
      <c r="N10822">
        <v>5</v>
      </c>
      <c r="O10822">
        <v>1.091</v>
      </c>
      <c r="R10822">
        <v>2.48</v>
      </c>
      <c r="S10822">
        <v>10.56</v>
      </c>
      <c r="T10822">
        <v>54.384</v>
      </c>
      <c r="U10822">
        <v>12.772</v>
      </c>
      <c r="V10822">
        <v>67.16</v>
      </c>
    </row>
    <row r="10823" spans="1:25">
      <c r="A10823" t="s">
        <v>1490</v>
      </c>
      <c r="B10823" t="s">
        <v>1489</v>
      </c>
      <c r="J10823">
        <v>12</v>
      </c>
      <c r="K10823">
        <f t="shared" si="24"/>
        <v>25</v>
      </c>
      <c r="L10823">
        <f t="shared" si="25"/>
        <v>30</v>
      </c>
      <c r="M10823">
        <v>27.5</v>
      </c>
      <c r="N10823">
        <v>5</v>
      </c>
      <c r="O10823">
        <v>1.091</v>
      </c>
      <c r="R10823">
        <v>2.1</v>
      </c>
      <c r="S10823">
        <v>10.74</v>
      </c>
      <c r="T10823">
        <v>55.311</v>
      </c>
      <c r="U10823">
        <v>10.815</v>
      </c>
      <c r="V10823">
        <v>66.13</v>
      </c>
    </row>
    <row r="10824" spans="1:25">
      <c r="A10824" t="s">
        <v>1490</v>
      </c>
      <c r="B10824" t="s">
        <v>1489</v>
      </c>
      <c r="J10824">
        <v>12</v>
      </c>
      <c r="K10824">
        <f t="shared" si="24"/>
        <v>30</v>
      </c>
      <c r="L10824">
        <f t="shared" si="25"/>
        <v>35</v>
      </c>
      <c r="M10824">
        <v>32.5</v>
      </c>
      <c r="N10824">
        <v>5</v>
      </c>
      <c r="O10824">
        <v>1.091</v>
      </c>
      <c r="R10824">
        <v>2.12</v>
      </c>
      <c r="S10824">
        <v>10.53</v>
      </c>
      <c r="T10824">
        <v>54.229500000000002</v>
      </c>
      <c r="U10824">
        <v>10.917999999999999</v>
      </c>
      <c r="V10824">
        <v>65.150000000000006</v>
      </c>
    </row>
    <row r="10825" spans="1:25">
      <c r="A10825" t="s">
        <v>1490</v>
      </c>
      <c r="B10825" t="s">
        <v>1489</v>
      </c>
      <c r="J10825">
        <v>12</v>
      </c>
      <c r="K10825">
        <f t="shared" si="24"/>
        <v>35</v>
      </c>
      <c r="L10825">
        <f t="shared" si="25"/>
        <v>40</v>
      </c>
      <c r="M10825">
        <v>37.5</v>
      </c>
      <c r="N10825">
        <v>5</v>
      </c>
      <c r="O10825">
        <v>1.091</v>
      </c>
      <c r="R10825">
        <v>1.9</v>
      </c>
      <c r="S10825">
        <v>10.77</v>
      </c>
      <c r="T10825">
        <v>55.465499999999999</v>
      </c>
      <c r="U10825">
        <v>9.7850000000000001</v>
      </c>
      <c r="V10825">
        <v>65.25</v>
      </c>
    </row>
    <row r="10826" spans="1:25">
      <c r="A10826" t="s">
        <v>1490</v>
      </c>
      <c r="B10826" t="s">
        <v>1489</v>
      </c>
      <c r="J10826">
        <v>12</v>
      </c>
      <c r="K10826">
        <f t="shared" si="24"/>
        <v>40</v>
      </c>
      <c r="L10826">
        <f t="shared" si="25"/>
        <v>50</v>
      </c>
      <c r="M10826">
        <v>45</v>
      </c>
      <c r="N10826">
        <v>10</v>
      </c>
      <c r="O10826">
        <v>1.091</v>
      </c>
      <c r="R10826">
        <v>1.86</v>
      </c>
      <c r="S10826">
        <v>10.59</v>
      </c>
      <c r="T10826">
        <v>109.077</v>
      </c>
      <c r="U10826">
        <v>19.158000000000001</v>
      </c>
      <c r="V10826">
        <v>128.24</v>
      </c>
    </row>
    <row r="10827" spans="1:25">
      <c r="A10827" t="s">
        <v>1490</v>
      </c>
      <c r="B10827" t="s">
        <v>1489</v>
      </c>
      <c r="J10827">
        <v>12</v>
      </c>
      <c r="K10827">
        <f t="shared" si="24"/>
        <v>50</v>
      </c>
      <c r="L10827">
        <f t="shared" si="25"/>
        <v>60</v>
      </c>
      <c r="M10827">
        <v>55</v>
      </c>
      <c r="N10827">
        <v>10</v>
      </c>
      <c r="O10827">
        <v>1.091</v>
      </c>
      <c r="R10827">
        <v>2.1800000000000002</v>
      </c>
      <c r="S10827">
        <v>10.66</v>
      </c>
      <c r="T10827">
        <v>109.798</v>
      </c>
      <c r="U10827">
        <v>22.454000000000001</v>
      </c>
      <c r="V10827">
        <v>132.25</v>
      </c>
    </row>
    <row r="10828" spans="1:25">
      <c r="A10828" t="s">
        <v>1490</v>
      </c>
      <c r="B10828" t="s">
        <v>1489</v>
      </c>
      <c r="J10828">
        <v>12</v>
      </c>
      <c r="K10828">
        <f t="shared" si="24"/>
        <v>60</v>
      </c>
      <c r="L10828">
        <f t="shared" si="25"/>
        <v>70</v>
      </c>
      <c r="M10828">
        <v>65</v>
      </c>
      <c r="N10828">
        <v>10</v>
      </c>
      <c r="O10828">
        <v>1.091</v>
      </c>
      <c r="R10828">
        <v>2.4300000000000002</v>
      </c>
      <c r="S10828">
        <v>10.61</v>
      </c>
      <c r="T10828">
        <v>109.283</v>
      </c>
      <c r="U10828">
        <v>25.029</v>
      </c>
      <c r="V10828">
        <v>134.31</v>
      </c>
    </row>
    <row r="10829" spans="1:25">
      <c r="A10829" t="s">
        <v>1490</v>
      </c>
      <c r="B10829" t="s">
        <v>1489</v>
      </c>
      <c r="J10829">
        <v>12</v>
      </c>
      <c r="K10829">
        <f t="shared" si="24"/>
        <v>70</v>
      </c>
      <c r="L10829">
        <f t="shared" si="25"/>
        <v>72.5</v>
      </c>
      <c r="M10829">
        <v>71.25</v>
      </c>
      <c r="N10829">
        <v>2.5</v>
      </c>
      <c r="O10829">
        <v>1.091</v>
      </c>
      <c r="R10829">
        <v>2.4300000000000002</v>
      </c>
      <c r="S10829">
        <v>10.41</v>
      </c>
      <c r="T10829">
        <v>26.805800000000001</v>
      </c>
      <c r="U10829">
        <v>6.2572999999999999</v>
      </c>
      <c r="V10829">
        <v>33.06</v>
      </c>
    </row>
    <row r="10830" spans="1:25">
      <c r="A10830" t="s">
        <v>1490</v>
      </c>
      <c r="B10830" t="s">
        <v>1489</v>
      </c>
      <c r="K10830">
        <f t="shared" si="24"/>
        <v>0</v>
      </c>
      <c r="L10830">
        <f t="shared" si="25"/>
        <v>0</v>
      </c>
      <c r="T10830">
        <v>792.52840000000003</v>
      </c>
      <c r="U10830">
        <v>165.2687</v>
      </c>
      <c r="V10830">
        <v>957.8</v>
      </c>
    </row>
    <row r="10831" spans="1:25">
      <c r="A10831" t="s">
        <v>1490</v>
      </c>
      <c r="B10831" t="s">
        <v>1489</v>
      </c>
      <c r="C10831" t="s">
        <v>2030</v>
      </c>
      <c r="E10831" t="s">
        <v>491</v>
      </c>
      <c r="G10831">
        <v>25.024000000000001</v>
      </c>
      <c r="H10831">
        <v>-80.654300000000006</v>
      </c>
      <c r="J10831">
        <v>13</v>
      </c>
      <c r="K10831">
        <f t="shared" si="24"/>
        <v>0</v>
      </c>
      <c r="L10831">
        <f t="shared" si="25"/>
        <v>2</v>
      </c>
      <c r="M10831">
        <v>1</v>
      </c>
      <c r="N10831">
        <v>2</v>
      </c>
      <c r="O10831">
        <v>1.091</v>
      </c>
      <c r="R10831">
        <v>2.2000000000000002</v>
      </c>
      <c r="U10831">
        <v>4.532</v>
      </c>
      <c r="W10831">
        <v>1.03</v>
      </c>
      <c r="Y10831">
        <v>2.1206</v>
      </c>
    </row>
    <row r="10832" spans="1:25">
      <c r="A10832" t="s">
        <v>1490</v>
      </c>
      <c r="B10832" t="s">
        <v>1489</v>
      </c>
      <c r="J10832">
        <v>13</v>
      </c>
      <c r="K10832">
        <f t="shared" si="24"/>
        <v>2</v>
      </c>
      <c r="L10832">
        <f t="shared" si="25"/>
        <v>4</v>
      </c>
      <c r="M10832">
        <v>3</v>
      </c>
      <c r="N10832">
        <v>2</v>
      </c>
      <c r="O10832">
        <v>1.091</v>
      </c>
      <c r="R10832">
        <v>2.1800000000000002</v>
      </c>
      <c r="U10832">
        <v>4.4908000000000001</v>
      </c>
    </row>
    <row r="10833" spans="1:21">
      <c r="A10833" t="s">
        <v>1490</v>
      </c>
      <c r="B10833" t="s">
        <v>1489</v>
      </c>
      <c r="J10833">
        <v>13</v>
      </c>
      <c r="K10833">
        <f t="shared" si="24"/>
        <v>4</v>
      </c>
      <c r="L10833">
        <f t="shared" si="25"/>
        <v>6</v>
      </c>
      <c r="M10833">
        <v>5</v>
      </c>
      <c r="N10833">
        <v>2</v>
      </c>
      <c r="O10833">
        <v>1.091</v>
      </c>
      <c r="R10833">
        <v>2.2999999999999998</v>
      </c>
      <c r="U10833">
        <v>4.7380000000000004</v>
      </c>
    </row>
    <row r="10834" spans="1:21">
      <c r="A10834" t="s">
        <v>1490</v>
      </c>
      <c r="B10834" t="s">
        <v>1489</v>
      </c>
      <c r="J10834">
        <v>13</v>
      </c>
      <c r="K10834">
        <f t="shared" si="24"/>
        <v>6</v>
      </c>
      <c r="L10834">
        <f t="shared" si="25"/>
        <v>8</v>
      </c>
      <c r="M10834">
        <v>7</v>
      </c>
      <c r="N10834">
        <v>2</v>
      </c>
      <c r="O10834">
        <v>1.091</v>
      </c>
      <c r="R10834">
        <v>2.38</v>
      </c>
      <c r="U10834">
        <v>4.9028</v>
      </c>
    </row>
    <row r="10835" spans="1:21">
      <c r="A10835" t="s">
        <v>1490</v>
      </c>
      <c r="B10835" t="s">
        <v>1489</v>
      </c>
      <c r="J10835">
        <v>13</v>
      </c>
      <c r="K10835">
        <f t="shared" si="24"/>
        <v>8</v>
      </c>
      <c r="L10835">
        <f t="shared" si="25"/>
        <v>10</v>
      </c>
      <c r="M10835">
        <v>9</v>
      </c>
      <c r="N10835">
        <v>2</v>
      </c>
      <c r="O10835">
        <v>1.091</v>
      </c>
      <c r="R10835">
        <v>2.2799999999999998</v>
      </c>
      <c r="U10835">
        <v>4.6967999999999996</v>
      </c>
    </row>
    <row r="10836" spans="1:21">
      <c r="A10836" t="s">
        <v>1490</v>
      </c>
      <c r="B10836" t="s">
        <v>1489</v>
      </c>
      <c r="J10836">
        <v>13</v>
      </c>
      <c r="K10836">
        <f t="shared" si="24"/>
        <v>10</v>
      </c>
      <c r="L10836">
        <f t="shared" si="25"/>
        <v>12</v>
      </c>
      <c r="M10836">
        <v>11</v>
      </c>
      <c r="N10836">
        <v>2</v>
      </c>
      <c r="O10836">
        <v>1.091</v>
      </c>
      <c r="R10836">
        <v>2.36</v>
      </c>
      <c r="U10836">
        <v>4.8616000000000001</v>
      </c>
    </row>
    <row r="10837" spans="1:21">
      <c r="A10837" t="s">
        <v>1490</v>
      </c>
      <c r="B10837" t="s">
        <v>1489</v>
      </c>
      <c r="J10837">
        <v>13</v>
      </c>
      <c r="K10837">
        <f t="shared" si="24"/>
        <v>12</v>
      </c>
      <c r="L10837">
        <f t="shared" si="25"/>
        <v>14</v>
      </c>
      <c r="M10837">
        <v>13</v>
      </c>
      <c r="N10837">
        <v>2</v>
      </c>
      <c r="O10837">
        <v>1.091</v>
      </c>
      <c r="R10837">
        <v>2.2200000000000002</v>
      </c>
      <c r="U10837">
        <v>4.5731999999999999</v>
      </c>
    </row>
    <row r="10838" spans="1:21">
      <c r="A10838" t="s">
        <v>1490</v>
      </c>
      <c r="B10838" t="s">
        <v>1489</v>
      </c>
      <c r="J10838">
        <v>13</v>
      </c>
      <c r="K10838">
        <f t="shared" si="24"/>
        <v>14</v>
      </c>
      <c r="L10838">
        <f t="shared" si="25"/>
        <v>16</v>
      </c>
      <c r="M10838">
        <v>15</v>
      </c>
      <c r="N10838">
        <v>2</v>
      </c>
      <c r="O10838">
        <v>1.091</v>
      </c>
      <c r="R10838">
        <v>2.06</v>
      </c>
      <c r="U10838">
        <v>4.2435999999999998</v>
      </c>
    </row>
    <row r="10839" spans="1:21">
      <c r="A10839" t="s">
        <v>1490</v>
      </c>
      <c r="B10839" t="s">
        <v>1489</v>
      </c>
      <c r="J10839">
        <v>13</v>
      </c>
      <c r="K10839">
        <f t="shared" si="24"/>
        <v>16</v>
      </c>
      <c r="L10839">
        <f t="shared" si="25"/>
        <v>18</v>
      </c>
      <c r="M10839">
        <v>17</v>
      </c>
      <c r="N10839">
        <v>2</v>
      </c>
      <c r="O10839">
        <v>1.091</v>
      </c>
      <c r="R10839">
        <v>2.1</v>
      </c>
      <c r="U10839">
        <v>4.3259999999999996</v>
      </c>
    </row>
    <row r="10840" spans="1:21">
      <c r="A10840" t="s">
        <v>1490</v>
      </c>
      <c r="B10840" t="s">
        <v>1489</v>
      </c>
      <c r="J10840">
        <v>13</v>
      </c>
      <c r="K10840">
        <f t="shared" si="24"/>
        <v>18</v>
      </c>
      <c r="L10840">
        <f t="shared" si="25"/>
        <v>20</v>
      </c>
      <c r="M10840">
        <v>19</v>
      </c>
      <c r="N10840">
        <v>2</v>
      </c>
      <c r="O10840">
        <v>1.091</v>
      </c>
      <c r="R10840">
        <v>2.12</v>
      </c>
      <c r="U10840">
        <v>4.3672000000000004</v>
      </c>
    </row>
    <row r="10841" spans="1:21">
      <c r="A10841" t="s">
        <v>1490</v>
      </c>
      <c r="B10841" t="s">
        <v>1489</v>
      </c>
      <c r="J10841">
        <v>13</v>
      </c>
      <c r="K10841">
        <f t="shared" si="24"/>
        <v>20</v>
      </c>
      <c r="L10841">
        <f t="shared" si="25"/>
        <v>25</v>
      </c>
      <c r="M10841">
        <v>22.5</v>
      </c>
      <c r="N10841">
        <v>5</v>
      </c>
      <c r="O10841">
        <v>1.091</v>
      </c>
      <c r="R10841">
        <v>2</v>
      </c>
      <c r="U10841">
        <v>10.3</v>
      </c>
    </row>
    <row r="10842" spans="1:21">
      <c r="A10842" t="s">
        <v>1490</v>
      </c>
      <c r="B10842" t="s">
        <v>1489</v>
      </c>
      <c r="J10842">
        <v>13</v>
      </c>
      <c r="K10842">
        <f t="shared" si="24"/>
        <v>25</v>
      </c>
      <c r="L10842">
        <f t="shared" si="25"/>
        <v>30</v>
      </c>
      <c r="M10842">
        <v>27.5</v>
      </c>
      <c r="N10842">
        <v>5</v>
      </c>
      <c r="O10842">
        <v>1.091</v>
      </c>
      <c r="R10842">
        <v>2.0699999999999998</v>
      </c>
      <c r="U10842">
        <v>10.660500000000001</v>
      </c>
    </row>
    <row r="10843" spans="1:21">
      <c r="A10843" t="s">
        <v>1490</v>
      </c>
      <c r="B10843" t="s">
        <v>1489</v>
      </c>
      <c r="J10843">
        <v>13</v>
      </c>
      <c r="K10843">
        <f t="shared" si="24"/>
        <v>30</v>
      </c>
      <c r="L10843">
        <f t="shared" si="25"/>
        <v>35</v>
      </c>
      <c r="M10843">
        <v>32.5</v>
      </c>
      <c r="N10843">
        <v>5</v>
      </c>
      <c r="O10843">
        <v>1.091</v>
      </c>
      <c r="R10843">
        <v>1.88</v>
      </c>
      <c r="U10843">
        <v>9.6820000000000004</v>
      </c>
    </row>
    <row r="10844" spans="1:21">
      <c r="A10844" t="s">
        <v>1490</v>
      </c>
      <c r="B10844" t="s">
        <v>1489</v>
      </c>
      <c r="J10844">
        <v>13</v>
      </c>
      <c r="K10844">
        <f t="shared" si="24"/>
        <v>35</v>
      </c>
      <c r="L10844">
        <f t="shared" si="25"/>
        <v>40</v>
      </c>
      <c r="M10844">
        <v>37.5</v>
      </c>
      <c r="N10844">
        <v>5</v>
      </c>
      <c r="O10844">
        <v>1.091</v>
      </c>
      <c r="R10844">
        <v>1.72</v>
      </c>
      <c r="U10844">
        <v>8.8580000000000005</v>
      </c>
    </row>
    <row r="10845" spans="1:21">
      <c r="A10845" t="s">
        <v>1490</v>
      </c>
      <c r="B10845" t="s">
        <v>1489</v>
      </c>
      <c r="J10845">
        <v>13</v>
      </c>
      <c r="K10845">
        <f t="shared" si="24"/>
        <v>40</v>
      </c>
      <c r="L10845">
        <f t="shared" si="25"/>
        <v>50</v>
      </c>
      <c r="M10845">
        <v>45</v>
      </c>
      <c r="N10845">
        <v>10</v>
      </c>
      <c r="O10845">
        <v>1.091</v>
      </c>
      <c r="R10845">
        <v>1.74</v>
      </c>
      <c r="U10845">
        <v>17.922000000000001</v>
      </c>
    </row>
    <row r="10846" spans="1:21">
      <c r="A10846" t="s">
        <v>1490</v>
      </c>
      <c r="B10846" t="s">
        <v>1489</v>
      </c>
      <c r="J10846">
        <v>13</v>
      </c>
      <c r="K10846">
        <f t="shared" si="24"/>
        <v>50</v>
      </c>
      <c r="L10846">
        <f t="shared" si="25"/>
        <v>60</v>
      </c>
      <c r="M10846">
        <v>55</v>
      </c>
      <c r="N10846">
        <v>10</v>
      </c>
      <c r="O10846">
        <v>1.091</v>
      </c>
      <c r="R10846">
        <v>1.81</v>
      </c>
      <c r="U10846">
        <v>18.643000000000001</v>
      </c>
    </row>
    <row r="10847" spans="1:21">
      <c r="A10847" t="s">
        <v>1490</v>
      </c>
      <c r="B10847" t="s">
        <v>1489</v>
      </c>
      <c r="J10847">
        <v>13</v>
      </c>
      <c r="K10847">
        <f t="shared" si="24"/>
        <v>60</v>
      </c>
      <c r="L10847">
        <f t="shared" si="25"/>
        <v>70</v>
      </c>
      <c r="M10847">
        <v>65</v>
      </c>
      <c r="N10847">
        <v>10</v>
      </c>
      <c r="O10847">
        <v>1.091</v>
      </c>
      <c r="R10847">
        <v>2.4900000000000002</v>
      </c>
      <c r="U10847">
        <v>25.646999999999998</v>
      </c>
    </row>
    <row r="10848" spans="1:21">
      <c r="A10848" t="s">
        <v>1490</v>
      </c>
      <c r="B10848" t="s">
        <v>1489</v>
      </c>
      <c r="J10848">
        <v>13</v>
      </c>
      <c r="K10848">
        <f t="shared" si="24"/>
        <v>70</v>
      </c>
      <c r="L10848">
        <f t="shared" si="25"/>
        <v>80</v>
      </c>
      <c r="M10848">
        <v>75</v>
      </c>
      <c r="N10848">
        <v>10</v>
      </c>
      <c r="O10848">
        <v>1.091</v>
      </c>
      <c r="R10848">
        <v>2.2599999999999998</v>
      </c>
      <c r="U10848">
        <v>23.277999999999999</v>
      </c>
    </row>
    <row r="10849" spans="1:25">
      <c r="A10849" t="s">
        <v>1490</v>
      </c>
      <c r="B10849" t="s">
        <v>1489</v>
      </c>
      <c r="K10849">
        <f t="shared" si="24"/>
        <v>0</v>
      </c>
      <c r="L10849">
        <f t="shared" si="25"/>
        <v>0</v>
      </c>
      <c r="U10849">
        <v>170.7225</v>
      </c>
    </row>
    <row r="10850" spans="1:25">
      <c r="A10850" t="s">
        <v>1490</v>
      </c>
      <c r="B10850" t="s">
        <v>1489</v>
      </c>
      <c r="C10850" t="s">
        <v>2030</v>
      </c>
      <c r="E10850" t="s">
        <v>491</v>
      </c>
      <c r="G10850">
        <v>25.073799999999999</v>
      </c>
      <c r="H10850">
        <v>-80.736699999999999</v>
      </c>
      <c r="I10850" t="s">
        <v>146</v>
      </c>
      <c r="J10850">
        <v>14</v>
      </c>
      <c r="K10850">
        <f t="shared" si="24"/>
        <v>0</v>
      </c>
      <c r="L10850">
        <f t="shared" si="25"/>
        <v>2</v>
      </c>
      <c r="M10850">
        <v>1</v>
      </c>
      <c r="N10850">
        <v>2</v>
      </c>
      <c r="O10850">
        <v>1.091</v>
      </c>
      <c r="R10850">
        <v>5.32</v>
      </c>
      <c r="U10850">
        <v>10.959199999999999</v>
      </c>
      <c r="W10850">
        <v>1.03</v>
      </c>
      <c r="Y10850">
        <v>4.5427999999999997</v>
      </c>
    </row>
    <row r="10851" spans="1:25">
      <c r="A10851" t="s">
        <v>1490</v>
      </c>
      <c r="B10851" t="s">
        <v>1489</v>
      </c>
      <c r="J10851">
        <v>14</v>
      </c>
      <c r="K10851">
        <f t="shared" ref="K10851:K10914" si="26">M10851-(N10851/2)</f>
        <v>2</v>
      </c>
      <c r="L10851">
        <f t="shared" ref="L10851:L10914" si="27">M10851+(N10851/2)</f>
        <v>4</v>
      </c>
      <c r="M10851">
        <v>3</v>
      </c>
      <c r="N10851">
        <v>2</v>
      </c>
      <c r="O10851">
        <v>1.091</v>
      </c>
      <c r="R10851">
        <v>5.26</v>
      </c>
      <c r="U10851">
        <v>10.835599999999999</v>
      </c>
    </row>
    <row r="10852" spans="1:25">
      <c r="A10852" t="s">
        <v>1490</v>
      </c>
      <c r="B10852" t="s">
        <v>1489</v>
      </c>
      <c r="J10852">
        <v>14</v>
      </c>
      <c r="K10852">
        <f t="shared" si="26"/>
        <v>4</v>
      </c>
      <c r="L10852">
        <f t="shared" si="27"/>
        <v>6</v>
      </c>
      <c r="M10852">
        <v>5</v>
      </c>
      <c r="N10852">
        <v>2</v>
      </c>
      <c r="O10852">
        <v>1.091</v>
      </c>
      <c r="R10852">
        <v>5.38</v>
      </c>
      <c r="U10852">
        <v>11.082800000000001</v>
      </c>
    </row>
    <row r="10853" spans="1:25">
      <c r="A10853" t="s">
        <v>1490</v>
      </c>
      <c r="B10853" t="s">
        <v>1489</v>
      </c>
      <c r="J10853">
        <v>14</v>
      </c>
      <c r="K10853">
        <f t="shared" si="26"/>
        <v>6</v>
      </c>
      <c r="L10853">
        <f t="shared" si="27"/>
        <v>8</v>
      </c>
      <c r="M10853">
        <v>7</v>
      </c>
      <c r="N10853">
        <v>2</v>
      </c>
      <c r="O10853">
        <v>1.091</v>
      </c>
      <c r="R10853">
        <v>4.96</v>
      </c>
      <c r="U10853">
        <v>10.217599999999999</v>
      </c>
    </row>
    <row r="10854" spans="1:25">
      <c r="A10854" t="s">
        <v>1490</v>
      </c>
      <c r="B10854" t="s">
        <v>1489</v>
      </c>
      <c r="J10854">
        <v>14</v>
      </c>
      <c r="K10854">
        <f t="shared" si="26"/>
        <v>8</v>
      </c>
      <c r="L10854">
        <f t="shared" si="27"/>
        <v>10</v>
      </c>
      <c r="M10854">
        <v>9</v>
      </c>
      <c r="N10854">
        <v>2</v>
      </c>
      <c r="O10854">
        <v>1.091</v>
      </c>
      <c r="R10854">
        <v>5</v>
      </c>
      <c r="U10854">
        <v>10.3</v>
      </c>
    </row>
    <row r="10855" spans="1:25">
      <c r="A10855" t="s">
        <v>1490</v>
      </c>
      <c r="B10855" t="s">
        <v>1489</v>
      </c>
      <c r="J10855">
        <v>14</v>
      </c>
      <c r="K10855">
        <f t="shared" si="26"/>
        <v>10</v>
      </c>
      <c r="L10855">
        <f t="shared" si="27"/>
        <v>12</v>
      </c>
      <c r="M10855">
        <v>11</v>
      </c>
      <c r="N10855">
        <v>2</v>
      </c>
      <c r="O10855">
        <v>1.091</v>
      </c>
      <c r="R10855">
        <v>4.8600000000000003</v>
      </c>
      <c r="U10855">
        <v>10.0116</v>
      </c>
    </row>
    <row r="10856" spans="1:25">
      <c r="A10856" t="s">
        <v>1490</v>
      </c>
      <c r="B10856" t="s">
        <v>1489</v>
      </c>
      <c r="J10856">
        <v>14</v>
      </c>
      <c r="K10856">
        <f t="shared" si="26"/>
        <v>12</v>
      </c>
      <c r="L10856">
        <f t="shared" si="27"/>
        <v>14</v>
      </c>
      <c r="M10856">
        <v>13</v>
      </c>
      <c r="N10856">
        <v>2</v>
      </c>
      <c r="O10856">
        <v>1.091</v>
      </c>
      <c r="R10856">
        <v>5.09</v>
      </c>
      <c r="U10856">
        <v>10.4854</v>
      </c>
    </row>
    <row r="10857" spans="1:25">
      <c r="A10857" t="s">
        <v>1490</v>
      </c>
      <c r="B10857" t="s">
        <v>1489</v>
      </c>
      <c r="J10857">
        <v>14</v>
      </c>
      <c r="K10857">
        <f t="shared" si="26"/>
        <v>14</v>
      </c>
      <c r="L10857">
        <f t="shared" si="27"/>
        <v>16</v>
      </c>
      <c r="M10857">
        <v>15</v>
      </c>
      <c r="N10857">
        <v>2</v>
      </c>
      <c r="O10857">
        <v>1.091</v>
      </c>
      <c r="R10857">
        <v>4.8600000000000003</v>
      </c>
      <c r="U10857">
        <v>10.0116</v>
      </c>
    </row>
    <row r="10858" spans="1:25">
      <c r="A10858" t="s">
        <v>1490</v>
      </c>
      <c r="B10858" t="s">
        <v>1489</v>
      </c>
      <c r="J10858">
        <v>14</v>
      </c>
      <c r="K10858">
        <f t="shared" si="26"/>
        <v>16</v>
      </c>
      <c r="L10858">
        <f t="shared" si="27"/>
        <v>18</v>
      </c>
      <c r="M10858">
        <v>17</v>
      </c>
      <c r="N10858">
        <v>2</v>
      </c>
      <c r="O10858">
        <v>1.091</v>
      </c>
      <c r="R10858">
        <v>5.04</v>
      </c>
      <c r="U10858">
        <v>10.382400000000001</v>
      </c>
    </row>
    <row r="10859" spans="1:25">
      <c r="A10859" t="s">
        <v>1490</v>
      </c>
      <c r="B10859" t="s">
        <v>1489</v>
      </c>
      <c r="J10859">
        <v>14</v>
      </c>
      <c r="K10859">
        <f t="shared" si="26"/>
        <v>18</v>
      </c>
      <c r="L10859">
        <f t="shared" si="27"/>
        <v>20</v>
      </c>
      <c r="M10859">
        <v>19</v>
      </c>
      <c r="N10859">
        <v>2</v>
      </c>
      <c r="O10859">
        <v>1.091</v>
      </c>
      <c r="R10859">
        <v>4.91</v>
      </c>
      <c r="U10859">
        <v>10.114599999999999</v>
      </c>
    </row>
    <row r="10860" spans="1:25">
      <c r="A10860" t="s">
        <v>1490</v>
      </c>
      <c r="B10860" t="s">
        <v>1489</v>
      </c>
      <c r="J10860">
        <v>14</v>
      </c>
      <c r="K10860">
        <f t="shared" si="26"/>
        <v>20</v>
      </c>
      <c r="L10860">
        <f t="shared" si="27"/>
        <v>25</v>
      </c>
      <c r="M10860">
        <v>22.5</v>
      </c>
      <c r="N10860">
        <v>5</v>
      </c>
      <c r="O10860">
        <v>1.091</v>
      </c>
      <c r="R10860">
        <v>4.21</v>
      </c>
      <c r="U10860">
        <v>21.6815</v>
      </c>
    </row>
    <row r="10861" spans="1:25">
      <c r="A10861" t="s">
        <v>1490</v>
      </c>
      <c r="B10861" t="s">
        <v>1489</v>
      </c>
      <c r="J10861">
        <v>14</v>
      </c>
      <c r="K10861">
        <f t="shared" si="26"/>
        <v>25</v>
      </c>
      <c r="L10861">
        <f t="shared" si="27"/>
        <v>30</v>
      </c>
      <c r="M10861">
        <v>27.5</v>
      </c>
      <c r="N10861">
        <v>5</v>
      </c>
      <c r="O10861">
        <v>1.091</v>
      </c>
      <c r="R10861">
        <v>4.2</v>
      </c>
      <c r="U10861">
        <v>21.63</v>
      </c>
    </row>
    <row r="10862" spans="1:25">
      <c r="A10862" t="s">
        <v>1490</v>
      </c>
      <c r="B10862" t="s">
        <v>1489</v>
      </c>
      <c r="J10862">
        <v>14</v>
      </c>
      <c r="K10862">
        <f t="shared" si="26"/>
        <v>30</v>
      </c>
      <c r="L10862">
        <f t="shared" si="27"/>
        <v>35</v>
      </c>
      <c r="M10862">
        <v>32.5</v>
      </c>
      <c r="N10862">
        <v>5</v>
      </c>
      <c r="O10862">
        <v>1.091</v>
      </c>
      <c r="R10862">
        <v>4.42</v>
      </c>
      <c r="U10862">
        <v>22.763000000000002</v>
      </c>
    </row>
    <row r="10863" spans="1:25">
      <c r="A10863" t="s">
        <v>1490</v>
      </c>
      <c r="B10863" t="s">
        <v>1489</v>
      </c>
      <c r="J10863">
        <v>14</v>
      </c>
      <c r="K10863">
        <f t="shared" si="26"/>
        <v>35</v>
      </c>
      <c r="L10863">
        <f t="shared" si="27"/>
        <v>40</v>
      </c>
      <c r="M10863">
        <v>37.5</v>
      </c>
      <c r="N10863">
        <v>5</v>
      </c>
      <c r="O10863">
        <v>1.091</v>
      </c>
      <c r="R10863">
        <v>4.6500000000000004</v>
      </c>
      <c r="U10863">
        <v>23.947500000000002</v>
      </c>
    </row>
    <row r="10864" spans="1:25">
      <c r="A10864" t="s">
        <v>1490</v>
      </c>
      <c r="B10864" t="s">
        <v>1489</v>
      </c>
      <c r="J10864">
        <v>14</v>
      </c>
      <c r="K10864">
        <f t="shared" si="26"/>
        <v>40</v>
      </c>
      <c r="L10864">
        <f t="shared" si="27"/>
        <v>50</v>
      </c>
      <c r="M10864">
        <v>45</v>
      </c>
      <c r="N10864">
        <v>10</v>
      </c>
      <c r="O10864">
        <v>1.091</v>
      </c>
      <c r="R10864">
        <v>3.62</v>
      </c>
      <c r="U10864">
        <v>37.286000000000001</v>
      </c>
    </row>
    <row r="10865" spans="1:25">
      <c r="A10865" t="s">
        <v>1490</v>
      </c>
      <c r="B10865" t="s">
        <v>1489</v>
      </c>
      <c r="J10865">
        <v>14</v>
      </c>
      <c r="K10865">
        <f t="shared" si="26"/>
        <v>50</v>
      </c>
      <c r="L10865">
        <f t="shared" si="27"/>
        <v>60</v>
      </c>
      <c r="M10865">
        <v>55</v>
      </c>
      <c r="N10865">
        <v>10</v>
      </c>
      <c r="O10865">
        <v>1.091</v>
      </c>
      <c r="R10865">
        <v>3</v>
      </c>
      <c r="U10865">
        <v>30.9</v>
      </c>
    </row>
    <row r="10866" spans="1:25">
      <c r="A10866" t="s">
        <v>1490</v>
      </c>
      <c r="B10866" t="s">
        <v>1489</v>
      </c>
      <c r="J10866">
        <v>14</v>
      </c>
      <c r="K10866">
        <f t="shared" si="26"/>
        <v>60</v>
      </c>
      <c r="L10866">
        <f t="shared" si="27"/>
        <v>70</v>
      </c>
      <c r="M10866">
        <v>65</v>
      </c>
      <c r="N10866">
        <v>10</v>
      </c>
      <c r="O10866">
        <v>1.091</v>
      </c>
      <c r="R10866">
        <v>3.43</v>
      </c>
      <c r="U10866">
        <v>35.329000000000001</v>
      </c>
    </row>
    <row r="10867" spans="1:25">
      <c r="A10867" t="s">
        <v>1490</v>
      </c>
      <c r="B10867" t="s">
        <v>1489</v>
      </c>
      <c r="J10867">
        <v>14</v>
      </c>
      <c r="K10867">
        <f t="shared" si="26"/>
        <v>70</v>
      </c>
      <c r="L10867">
        <f t="shared" si="27"/>
        <v>81</v>
      </c>
      <c r="M10867">
        <v>75.5</v>
      </c>
      <c r="N10867">
        <v>11</v>
      </c>
      <c r="O10867">
        <v>1.091</v>
      </c>
      <c r="R10867">
        <v>3.56</v>
      </c>
      <c r="U10867">
        <v>40.334800000000001</v>
      </c>
    </row>
    <row r="10868" spans="1:25">
      <c r="A10868" t="s">
        <v>1490</v>
      </c>
      <c r="B10868" t="s">
        <v>1489</v>
      </c>
      <c r="K10868">
        <f t="shared" si="26"/>
        <v>0</v>
      </c>
      <c r="L10868">
        <f t="shared" si="27"/>
        <v>0</v>
      </c>
      <c r="U10868">
        <v>338.27260000000001</v>
      </c>
    </row>
    <row r="10869" spans="1:25">
      <c r="A10869" t="s">
        <v>1490</v>
      </c>
      <c r="B10869" t="s">
        <v>1489</v>
      </c>
      <c r="C10869" t="s">
        <v>2030</v>
      </c>
      <c r="E10869" t="s">
        <v>491</v>
      </c>
      <c r="G10869">
        <v>25.053599999999999</v>
      </c>
      <c r="H10869">
        <v>-80.754099999999994</v>
      </c>
      <c r="I10869" t="s">
        <v>146</v>
      </c>
      <c r="J10869">
        <v>15</v>
      </c>
      <c r="K10869">
        <f t="shared" si="26"/>
        <v>0</v>
      </c>
      <c r="L10869">
        <f t="shared" si="27"/>
        <v>2</v>
      </c>
      <c r="M10869">
        <v>1</v>
      </c>
      <c r="N10869">
        <v>2</v>
      </c>
      <c r="O10869">
        <v>1.091</v>
      </c>
      <c r="R10869">
        <v>6.5</v>
      </c>
      <c r="U10869">
        <v>13.39</v>
      </c>
      <c r="W10869">
        <v>1.03</v>
      </c>
      <c r="Y10869">
        <v>3.98</v>
      </c>
    </row>
    <row r="10870" spans="1:25">
      <c r="A10870" t="s">
        <v>1490</v>
      </c>
      <c r="B10870" t="s">
        <v>1489</v>
      </c>
      <c r="J10870">
        <v>15</v>
      </c>
      <c r="K10870">
        <f t="shared" si="26"/>
        <v>2</v>
      </c>
      <c r="L10870">
        <f t="shared" si="27"/>
        <v>4</v>
      </c>
      <c r="M10870">
        <v>3</v>
      </c>
      <c r="N10870">
        <v>2</v>
      </c>
      <c r="O10870">
        <v>1.091</v>
      </c>
      <c r="R10870">
        <v>6.41</v>
      </c>
      <c r="U10870">
        <v>13.204599999999999</v>
      </c>
    </row>
    <row r="10871" spans="1:25">
      <c r="A10871" t="s">
        <v>1490</v>
      </c>
      <c r="B10871" t="s">
        <v>1489</v>
      </c>
      <c r="J10871">
        <v>15</v>
      </c>
      <c r="K10871">
        <f t="shared" si="26"/>
        <v>4</v>
      </c>
      <c r="L10871">
        <f t="shared" si="27"/>
        <v>6</v>
      </c>
      <c r="M10871">
        <v>5</v>
      </c>
      <c r="N10871">
        <v>2</v>
      </c>
      <c r="O10871">
        <v>1.091</v>
      </c>
      <c r="R10871">
        <v>6.35</v>
      </c>
      <c r="U10871">
        <v>13.081</v>
      </c>
    </row>
    <row r="10872" spans="1:25">
      <c r="A10872" t="s">
        <v>1490</v>
      </c>
      <c r="B10872" t="s">
        <v>1489</v>
      </c>
      <c r="J10872">
        <v>15</v>
      </c>
      <c r="K10872">
        <f t="shared" si="26"/>
        <v>6</v>
      </c>
      <c r="L10872">
        <f t="shared" si="27"/>
        <v>8</v>
      </c>
      <c r="M10872">
        <v>7</v>
      </c>
      <c r="N10872">
        <v>2</v>
      </c>
      <c r="O10872">
        <v>1.091</v>
      </c>
      <c r="R10872">
        <v>6.24</v>
      </c>
      <c r="U10872">
        <v>12.8544</v>
      </c>
    </row>
    <row r="10873" spans="1:25">
      <c r="A10873" t="s">
        <v>1490</v>
      </c>
      <c r="B10873" t="s">
        <v>1489</v>
      </c>
      <c r="J10873">
        <v>15</v>
      </c>
      <c r="K10873">
        <f t="shared" si="26"/>
        <v>8</v>
      </c>
      <c r="L10873">
        <f t="shared" si="27"/>
        <v>10</v>
      </c>
      <c r="M10873">
        <v>9</v>
      </c>
      <c r="N10873">
        <v>2</v>
      </c>
      <c r="O10873">
        <v>1.091</v>
      </c>
      <c r="R10873">
        <v>6.19</v>
      </c>
      <c r="U10873">
        <v>12.7514</v>
      </c>
    </row>
    <row r="10874" spans="1:25">
      <c r="A10874" t="s">
        <v>1490</v>
      </c>
      <c r="B10874" t="s">
        <v>1489</v>
      </c>
      <c r="J10874">
        <v>15</v>
      </c>
      <c r="K10874">
        <f t="shared" si="26"/>
        <v>10</v>
      </c>
      <c r="L10874">
        <f t="shared" si="27"/>
        <v>12</v>
      </c>
      <c r="M10874">
        <v>11</v>
      </c>
      <c r="N10874">
        <v>2</v>
      </c>
      <c r="O10874">
        <v>1.091</v>
      </c>
      <c r="R10874">
        <v>5.99</v>
      </c>
      <c r="U10874">
        <v>12.339399999999999</v>
      </c>
    </row>
    <row r="10875" spans="1:25">
      <c r="A10875" t="s">
        <v>1490</v>
      </c>
      <c r="B10875" t="s">
        <v>1489</v>
      </c>
      <c r="J10875">
        <v>15</v>
      </c>
      <c r="K10875">
        <f t="shared" si="26"/>
        <v>12</v>
      </c>
      <c r="L10875">
        <f t="shared" si="27"/>
        <v>14</v>
      </c>
      <c r="M10875">
        <v>13</v>
      </c>
      <c r="N10875">
        <v>2</v>
      </c>
      <c r="O10875">
        <v>1.091</v>
      </c>
      <c r="R10875">
        <v>6.18</v>
      </c>
      <c r="U10875">
        <v>12.7308</v>
      </c>
    </row>
    <row r="10876" spans="1:25">
      <c r="A10876" t="s">
        <v>1490</v>
      </c>
      <c r="B10876" t="s">
        <v>1489</v>
      </c>
      <c r="J10876">
        <v>15</v>
      </c>
      <c r="K10876">
        <f t="shared" si="26"/>
        <v>14</v>
      </c>
      <c r="L10876">
        <f t="shared" si="27"/>
        <v>16</v>
      </c>
      <c r="M10876">
        <v>15</v>
      </c>
      <c r="N10876">
        <v>2</v>
      </c>
      <c r="O10876">
        <v>1.091</v>
      </c>
      <c r="R10876">
        <v>5.83</v>
      </c>
      <c r="U10876">
        <v>12.0098</v>
      </c>
    </row>
    <row r="10877" spans="1:25">
      <c r="A10877" t="s">
        <v>1490</v>
      </c>
      <c r="B10877" t="s">
        <v>1489</v>
      </c>
      <c r="J10877">
        <v>15</v>
      </c>
      <c r="K10877">
        <f t="shared" si="26"/>
        <v>16</v>
      </c>
      <c r="L10877">
        <f t="shared" si="27"/>
        <v>18</v>
      </c>
      <c r="M10877">
        <v>17</v>
      </c>
      <c r="N10877">
        <v>2</v>
      </c>
      <c r="O10877">
        <v>1.091</v>
      </c>
      <c r="R10877">
        <v>6.03</v>
      </c>
      <c r="U10877">
        <v>12.421799999999999</v>
      </c>
    </row>
    <row r="10878" spans="1:25">
      <c r="A10878" t="s">
        <v>1490</v>
      </c>
      <c r="B10878" t="s">
        <v>1489</v>
      </c>
      <c r="J10878">
        <v>15</v>
      </c>
      <c r="K10878">
        <f t="shared" si="26"/>
        <v>18</v>
      </c>
      <c r="L10878">
        <f t="shared" si="27"/>
        <v>20</v>
      </c>
      <c r="M10878">
        <v>19</v>
      </c>
      <c r="N10878">
        <v>2</v>
      </c>
      <c r="O10878">
        <v>1.091</v>
      </c>
      <c r="R10878">
        <v>5.78</v>
      </c>
      <c r="U10878">
        <v>11.9068</v>
      </c>
    </row>
    <row r="10879" spans="1:25">
      <c r="A10879" t="s">
        <v>1490</v>
      </c>
      <c r="B10879" t="s">
        <v>1489</v>
      </c>
      <c r="J10879">
        <v>15</v>
      </c>
      <c r="K10879">
        <f t="shared" si="26"/>
        <v>20</v>
      </c>
      <c r="L10879">
        <f t="shared" si="27"/>
        <v>22</v>
      </c>
      <c r="M10879">
        <v>21</v>
      </c>
      <c r="N10879">
        <v>2</v>
      </c>
      <c r="O10879">
        <v>1.091</v>
      </c>
      <c r="R10879">
        <v>4.9800000000000004</v>
      </c>
      <c r="U10879">
        <v>10.258800000000001</v>
      </c>
    </row>
    <row r="10880" spans="1:25">
      <c r="A10880" t="s">
        <v>1490</v>
      </c>
      <c r="B10880" t="s">
        <v>1489</v>
      </c>
      <c r="J10880">
        <v>15</v>
      </c>
      <c r="K10880">
        <f t="shared" si="26"/>
        <v>22</v>
      </c>
      <c r="L10880">
        <f t="shared" si="27"/>
        <v>24</v>
      </c>
      <c r="M10880">
        <v>23</v>
      </c>
      <c r="N10880">
        <v>2</v>
      </c>
      <c r="O10880">
        <v>1.091</v>
      </c>
      <c r="R10880">
        <v>4.4400000000000004</v>
      </c>
      <c r="U10880">
        <v>9.1463999999999999</v>
      </c>
    </row>
    <row r="10881" spans="1:21">
      <c r="A10881" t="s">
        <v>1490</v>
      </c>
      <c r="B10881" t="s">
        <v>1489</v>
      </c>
      <c r="J10881">
        <v>15</v>
      </c>
      <c r="K10881">
        <f t="shared" si="26"/>
        <v>24</v>
      </c>
      <c r="L10881">
        <f t="shared" si="27"/>
        <v>26</v>
      </c>
      <c r="M10881">
        <v>25</v>
      </c>
      <c r="N10881">
        <v>2</v>
      </c>
      <c r="O10881">
        <v>1.091</v>
      </c>
      <c r="R10881">
        <v>3.96</v>
      </c>
      <c r="U10881">
        <v>8.1576000000000004</v>
      </c>
    </row>
    <row r="10882" spans="1:21">
      <c r="A10882" t="s">
        <v>1490</v>
      </c>
      <c r="B10882" t="s">
        <v>1489</v>
      </c>
      <c r="J10882">
        <v>15</v>
      </c>
      <c r="K10882">
        <f t="shared" si="26"/>
        <v>26</v>
      </c>
      <c r="L10882">
        <f t="shared" si="27"/>
        <v>28</v>
      </c>
      <c r="M10882">
        <v>27</v>
      </c>
      <c r="N10882">
        <v>2</v>
      </c>
      <c r="O10882">
        <v>1.091</v>
      </c>
      <c r="R10882">
        <v>3.73</v>
      </c>
      <c r="U10882">
        <v>7.6837999999999997</v>
      </c>
    </row>
    <row r="10883" spans="1:21">
      <c r="A10883" t="s">
        <v>1490</v>
      </c>
      <c r="B10883" t="s">
        <v>1489</v>
      </c>
      <c r="J10883">
        <v>15</v>
      </c>
      <c r="K10883">
        <f t="shared" si="26"/>
        <v>28</v>
      </c>
      <c r="L10883">
        <f t="shared" si="27"/>
        <v>30</v>
      </c>
      <c r="M10883">
        <v>29</v>
      </c>
      <c r="N10883">
        <v>2</v>
      </c>
      <c r="O10883">
        <v>1.091</v>
      </c>
      <c r="R10883">
        <v>3.61</v>
      </c>
      <c r="U10883">
        <v>7.4366000000000003</v>
      </c>
    </row>
    <row r="10884" spans="1:21">
      <c r="A10884" t="s">
        <v>1490</v>
      </c>
      <c r="B10884" t="s">
        <v>1489</v>
      </c>
      <c r="J10884">
        <v>15</v>
      </c>
      <c r="K10884">
        <f t="shared" si="26"/>
        <v>30</v>
      </c>
      <c r="L10884">
        <f t="shared" si="27"/>
        <v>32</v>
      </c>
      <c r="M10884">
        <v>31</v>
      </c>
      <c r="N10884">
        <v>2</v>
      </c>
      <c r="O10884">
        <v>1.091</v>
      </c>
      <c r="R10884">
        <v>3.4</v>
      </c>
      <c r="U10884">
        <v>7.0039999999999996</v>
      </c>
    </row>
    <row r="10885" spans="1:21">
      <c r="A10885" t="s">
        <v>1490</v>
      </c>
      <c r="B10885" t="s">
        <v>1489</v>
      </c>
      <c r="J10885">
        <v>15</v>
      </c>
      <c r="K10885">
        <f t="shared" si="26"/>
        <v>32</v>
      </c>
      <c r="L10885">
        <f t="shared" si="27"/>
        <v>34</v>
      </c>
      <c r="M10885">
        <v>33</v>
      </c>
      <c r="N10885">
        <v>2</v>
      </c>
      <c r="O10885">
        <v>1.091</v>
      </c>
      <c r="R10885">
        <v>3.6</v>
      </c>
      <c r="U10885">
        <v>7.4160000000000004</v>
      </c>
    </row>
    <row r="10886" spans="1:21">
      <c r="A10886" t="s">
        <v>1490</v>
      </c>
      <c r="B10886" t="s">
        <v>1489</v>
      </c>
      <c r="J10886">
        <v>15</v>
      </c>
      <c r="K10886">
        <f t="shared" si="26"/>
        <v>34</v>
      </c>
      <c r="L10886">
        <f t="shared" si="27"/>
        <v>36</v>
      </c>
      <c r="M10886">
        <v>35</v>
      </c>
      <c r="N10886">
        <v>2</v>
      </c>
      <c r="O10886">
        <v>1.091</v>
      </c>
      <c r="R10886">
        <v>4.0199999999999996</v>
      </c>
      <c r="U10886">
        <v>8.2812000000000001</v>
      </c>
    </row>
    <row r="10887" spans="1:21">
      <c r="A10887" t="s">
        <v>1490</v>
      </c>
      <c r="B10887" t="s">
        <v>1489</v>
      </c>
      <c r="J10887">
        <v>15</v>
      </c>
      <c r="K10887">
        <f t="shared" si="26"/>
        <v>36</v>
      </c>
      <c r="L10887">
        <f t="shared" si="27"/>
        <v>38</v>
      </c>
      <c r="M10887">
        <v>37</v>
      </c>
      <c r="N10887">
        <v>2</v>
      </c>
      <c r="O10887">
        <v>1.091</v>
      </c>
      <c r="R10887">
        <v>4.12</v>
      </c>
      <c r="U10887">
        <v>8.4871999999999996</v>
      </c>
    </row>
    <row r="10888" spans="1:21">
      <c r="A10888" t="s">
        <v>1490</v>
      </c>
      <c r="B10888" t="s">
        <v>1489</v>
      </c>
      <c r="J10888">
        <v>15</v>
      </c>
      <c r="K10888">
        <f t="shared" si="26"/>
        <v>38</v>
      </c>
      <c r="L10888">
        <f t="shared" si="27"/>
        <v>40</v>
      </c>
      <c r="M10888">
        <v>39</v>
      </c>
      <c r="N10888">
        <v>2</v>
      </c>
      <c r="O10888">
        <v>1.091</v>
      </c>
      <c r="R10888">
        <v>4.0199999999999996</v>
      </c>
      <c r="U10888">
        <v>8.2812000000000001</v>
      </c>
    </row>
    <row r="10889" spans="1:21">
      <c r="A10889" t="s">
        <v>1490</v>
      </c>
      <c r="B10889" t="s">
        <v>1489</v>
      </c>
      <c r="J10889">
        <v>15</v>
      </c>
      <c r="K10889">
        <f t="shared" si="26"/>
        <v>40</v>
      </c>
      <c r="L10889">
        <f t="shared" si="27"/>
        <v>42</v>
      </c>
      <c r="M10889">
        <v>41</v>
      </c>
      <c r="N10889">
        <v>2</v>
      </c>
      <c r="O10889">
        <v>1.091</v>
      </c>
      <c r="R10889">
        <v>4.47</v>
      </c>
      <c r="U10889">
        <v>9.2081999999999997</v>
      </c>
    </row>
    <row r="10890" spans="1:21">
      <c r="A10890" t="s">
        <v>1490</v>
      </c>
      <c r="B10890" t="s">
        <v>1489</v>
      </c>
      <c r="J10890">
        <v>15</v>
      </c>
      <c r="K10890">
        <f t="shared" si="26"/>
        <v>42</v>
      </c>
      <c r="L10890">
        <f t="shared" si="27"/>
        <v>44</v>
      </c>
      <c r="M10890">
        <v>43</v>
      </c>
      <c r="N10890">
        <v>2</v>
      </c>
      <c r="O10890">
        <v>1.091</v>
      </c>
      <c r="R10890">
        <v>4.59</v>
      </c>
      <c r="U10890">
        <v>9.4553999999999991</v>
      </c>
    </row>
    <row r="10891" spans="1:21">
      <c r="A10891" t="s">
        <v>1490</v>
      </c>
      <c r="B10891" t="s">
        <v>1489</v>
      </c>
      <c r="J10891">
        <v>15</v>
      </c>
      <c r="K10891">
        <f t="shared" si="26"/>
        <v>44</v>
      </c>
      <c r="L10891">
        <f t="shared" si="27"/>
        <v>46</v>
      </c>
      <c r="M10891">
        <v>45</v>
      </c>
      <c r="N10891">
        <v>2</v>
      </c>
      <c r="O10891">
        <v>1.091</v>
      </c>
      <c r="R10891">
        <v>4.3</v>
      </c>
      <c r="U10891">
        <v>8.8580000000000005</v>
      </c>
    </row>
    <row r="10892" spans="1:21">
      <c r="A10892" t="s">
        <v>1490</v>
      </c>
      <c r="B10892" t="s">
        <v>1489</v>
      </c>
      <c r="J10892">
        <v>15</v>
      </c>
      <c r="K10892">
        <f t="shared" si="26"/>
        <v>46</v>
      </c>
      <c r="L10892">
        <f t="shared" si="27"/>
        <v>48</v>
      </c>
      <c r="M10892">
        <v>47</v>
      </c>
      <c r="N10892">
        <v>2</v>
      </c>
      <c r="O10892">
        <v>1.091</v>
      </c>
      <c r="R10892">
        <v>3.66</v>
      </c>
      <c r="U10892">
        <v>7.5396000000000001</v>
      </c>
    </row>
    <row r="10893" spans="1:21">
      <c r="A10893" t="s">
        <v>1490</v>
      </c>
      <c r="B10893" t="s">
        <v>1489</v>
      </c>
      <c r="J10893">
        <v>15</v>
      </c>
      <c r="K10893">
        <f t="shared" si="26"/>
        <v>48</v>
      </c>
      <c r="L10893">
        <f t="shared" si="27"/>
        <v>50</v>
      </c>
      <c r="M10893">
        <v>49</v>
      </c>
      <c r="N10893">
        <v>2</v>
      </c>
      <c r="O10893">
        <v>1.091</v>
      </c>
      <c r="R10893">
        <v>3.58</v>
      </c>
      <c r="U10893">
        <v>7.3747999999999996</v>
      </c>
    </row>
    <row r="10894" spans="1:21">
      <c r="A10894" t="s">
        <v>1490</v>
      </c>
      <c r="B10894" t="s">
        <v>1489</v>
      </c>
      <c r="J10894">
        <v>15</v>
      </c>
      <c r="K10894">
        <f t="shared" si="26"/>
        <v>50</v>
      </c>
      <c r="L10894">
        <f t="shared" si="27"/>
        <v>52</v>
      </c>
      <c r="M10894">
        <v>51</v>
      </c>
      <c r="N10894">
        <v>2</v>
      </c>
      <c r="O10894">
        <v>1.091</v>
      </c>
      <c r="R10894">
        <v>3.44</v>
      </c>
      <c r="U10894">
        <v>7.0864000000000003</v>
      </c>
    </row>
    <row r="10895" spans="1:21">
      <c r="A10895" t="s">
        <v>1490</v>
      </c>
      <c r="B10895" t="s">
        <v>1489</v>
      </c>
      <c r="J10895">
        <v>15</v>
      </c>
      <c r="K10895">
        <f t="shared" si="26"/>
        <v>52</v>
      </c>
      <c r="L10895">
        <f t="shared" si="27"/>
        <v>54</v>
      </c>
      <c r="M10895">
        <v>53</v>
      </c>
      <c r="N10895">
        <v>2</v>
      </c>
      <c r="O10895">
        <v>1.091</v>
      </c>
      <c r="R10895">
        <v>3.2</v>
      </c>
      <c r="U10895">
        <v>6.5919999999999996</v>
      </c>
    </row>
    <row r="10896" spans="1:21">
      <c r="A10896" t="s">
        <v>1490</v>
      </c>
      <c r="B10896" t="s">
        <v>1489</v>
      </c>
      <c r="J10896">
        <v>15</v>
      </c>
      <c r="K10896">
        <f t="shared" si="26"/>
        <v>54</v>
      </c>
      <c r="L10896">
        <f t="shared" si="27"/>
        <v>56</v>
      </c>
      <c r="M10896">
        <v>55</v>
      </c>
      <c r="N10896">
        <v>2</v>
      </c>
      <c r="O10896">
        <v>1.091</v>
      </c>
      <c r="R10896">
        <v>3.2</v>
      </c>
      <c r="U10896">
        <v>6.5919999999999996</v>
      </c>
    </row>
    <row r="10897" spans="1:21">
      <c r="A10897" t="s">
        <v>1490</v>
      </c>
      <c r="B10897" t="s">
        <v>1489</v>
      </c>
      <c r="J10897">
        <v>15</v>
      </c>
      <c r="K10897">
        <f t="shared" si="26"/>
        <v>56</v>
      </c>
      <c r="L10897">
        <f t="shared" si="27"/>
        <v>58</v>
      </c>
      <c r="M10897">
        <v>57</v>
      </c>
      <c r="N10897">
        <v>2</v>
      </c>
      <c r="O10897">
        <v>1.091</v>
      </c>
      <c r="R10897">
        <v>3.05</v>
      </c>
      <c r="U10897">
        <v>6.2830000000000004</v>
      </c>
    </row>
    <row r="10898" spans="1:21">
      <c r="A10898" t="s">
        <v>1490</v>
      </c>
      <c r="B10898" t="s">
        <v>1489</v>
      </c>
      <c r="J10898">
        <v>15</v>
      </c>
      <c r="K10898">
        <f t="shared" si="26"/>
        <v>58</v>
      </c>
      <c r="L10898">
        <f t="shared" si="27"/>
        <v>60</v>
      </c>
      <c r="M10898">
        <v>59</v>
      </c>
      <c r="N10898">
        <v>2</v>
      </c>
      <c r="O10898">
        <v>1.091</v>
      </c>
      <c r="R10898">
        <v>3.07</v>
      </c>
      <c r="U10898">
        <v>6.3242000000000003</v>
      </c>
    </row>
    <row r="10899" spans="1:21">
      <c r="A10899" t="s">
        <v>1490</v>
      </c>
      <c r="B10899" t="s">
        <v>1489</v>
      </c>
      <c r="J10899">
        <v>15</v>
      </c>
      <c r="K10899">
        <f t="shared" si="26"/>
        <v>60</v>
      </c>
      <c r="L10899">
        <f t="shared" si="27"/>
        <v>62</v>
      </c>
      <c r="M10899">
        <v>61</v>
      </c>
      <c r="N10899">
        <v>2</v>
      </c>
      <c r="O10899">
        <v>1.091</v>
      </c>
      <c r="R10899">
        <v>2.92</v>
      </c>
      <c r="U10899">
        <v>6.0152000000000001</v>
      </c>
    </row>
    <row r="10900" spans="1:21">
      <c r="A10900" t="s">
        <v>1490</v>
      </c>
      <c r="B10900" t="s">
        <v>1489</v>
      </c>
      <c r="J10900">
        <v>15</v>
      </c>
      <c r="K10900">
        <f t="shared" si="26"/>
        <v>62</v>
      </c>
      <c r="L10900">
        <f t="shared" si="27"/>
        <v>64</v>
      </c>
      <c r="M10900">
        <v>63</v>
      </c>
      <c r="N10900">
        <v>2</v>
      </c>
      <c r="O10900">
        <v>1.091</v>
      </c>
      <c r="R10900">
        <v>2.92</v>
      </c>
      <c r="U10900">
        <v>6.0152000000000001</v>
      </c>
    </row>
    <row r="10901" spans="1:21">
      <c r="A10901" t="s">
        <v>1490</v>
      </c>
      <c r="B10901" t="s">
        <v>1489</v>
      </c>
      <c r="J10901">
        <v>15</v>
      </c>
      <c r="K10901">
        <f t="shared" si="26"/>
        <v>64</v>
      </c>
      <c r="L10901">
        <f t="shared" si="27"/>
        <v>66</v>
      </c>
      <c r="M10901">
        <v>65</v>
      </c>
      <c r="N10901">
        <v>2</v>
      </c>
      <c r="O10901">
        <v>1.091</v>
      </c>
      <c r="R10901">
        <v>2.98</v>
      </c>
      <c r="U10901">
        <v>6.1387999999999998</v>
      </c>
    </row>
    <row r="10902" spans="1:21">
      <c r="A10902" t="s">
        <v>1490</v>
      </c>
      <c r="B10902" t="s">
        <v>1489</v>
      </c>
      <c r="J10902">
        <v>15</v>
      </c>
      <c r="K10902">
        <f t="shared" si="26"/>
        <v>66</v>
      </c>
      <c r="L10902">
        <f t="shared" si="27"/>
        <v>68</v>
      </c>
      <c r="M10902">
        <v>67</v>
      </c>
      <c r="N10902">
        <v>2</v>
      </c>
      <c r="O10902">
        <v>1.091</v>
      </c>
      <c r="R10902">
        <v>3.28</v>
      </c>
      <c r="U10902">
        <v>6.7568000000000001</v>
      </c>
    </row>
    <row r="10903" spans="1:21">
      <c r="A10903" t="s">
        <v>1490</v>
      </c>
      <c r="B10903" t="s">
        <v>1489</v>
      </c>
      <c r="J10903">
        <v>15</v>
      </c>
      <c r="K10903">
        <f t="shared" si="26"/>
        <v>68</v>
      </c>
      <c r="L10903">
        <f t="shared" si="27"/>
        <v>70</v>
      </c>
      <c r="M10903">
        <v>69</v>
      </c>
      <c r="N10903">
        <v>2</v>
      </c>
      <c r="O10903">
        <v>1.091</v>
      </c>
      <c r="R10903">
        <v>3.56</v>
      </c>
      <c r="U10903">
        <v>7.3335999999999997</v>
      </c>
    </row>
    <row r="10904" spans="1:21">
      <c r="A10904" t="s">
        <v>1490</v>
      </c>
      <c r="B10904" t="s">
        <v>1489</v>
      </c>
      <c r="J10904">
        <v>15</v>
      </c>
      <c r="K10904">
        <f t="shared" si="26"/>
        <v>70</v>
      </c>
      <c r="L10904">
        <f t="shared" si="27"/>
        <v>72</v>
      </c>
      <c r="M10904">
        <v>71</v>
      </c>
      <c r="N10904">
        <v>2</v>
      </c>
      <c r="O10904">
        <v>1.091</v>
      </c>
      <c r="R10904">
        <v>3.7</v>
      </c>
      <c r="U10904">
        <v>7.6219999999999999</v>
      </c>
    </row>
    <row r="10905" spans="1:21">
      <c r="A10905" t="s">
        <v>1490</v>
      </c>
      <c r="B10905" t="s">
        <v>1489</v>
      </c>
      <c r="J10905">
        <v>15</v>
      </c>
      <c r="K10905">
        <f t="shared" si="26"/>
        <v>72</v>
      </c>
      <c r="L10905">
        <f t="shared" si="27"/>
        <v>74</v>
      </c>
      <c r="M10905">
        <v>73</v>
      </c>
      <c r="N10905">
        <v>2</v>
      </c>
      <c r="O10905">
        <v>1.091</v>
      </c>
      <c r="R10905">
        <v>3.99</v>
      </c>
      <c r="U10905">
        <v>8.2194000000000003</v>
      </c>
    </row>
    <row r="10906" spans="1:21">
      <c r="A10906" t="s">
        <v>1490</v>
      </c>
      <c r="B10906" t="s">
        <v>1489</v>
      </c>
      <c r="J10906">
        <v>15</v>
      </c>
      <c r="K10906">
        <f t="shared" si="26"/>
        <v>74</v>
      </c>
      <c r="L10906">
        <f t="shared" si="27"/>
        <v>76</v>
      </c>
      <c r="M10906">
        <v>75</v>
      </c>
      <c r="N10906">
        <v>2</v>
      </c>
      <c r="O10906">
        <v>1.091</v>
      </c>
      <c r="R10906">
        <v>3.88</v>
      </c>
      <c r="U10906">
        <v>7.9927999999999999</v>
      </c>
    </row>
    <row r="10907" spans="1:21">
      <c r="A10907" t="s">
        <v>1490</v>
      </c>
      <c r="B10907" t="s">
        <v>1489</v>
      </c>
      <c r="J10907">
        <v>15</v>
      </c>
      <c r="K10907">
        <f t="shared" si="26"/>
        <v>76</v>
      </c>
      <c r="L10907">
        <f t="shared" si="27"/>
        <v>78</v>
      </c>
      <c r="M10907">
        <v>77</v>
      </c>
      <c r="N10907">
        <v>2</v>
      </c>
      <c r="O10907">
        <v>1.091</v>
      </c>
      <c r="R10907">
        <v>3.46</v>
      </c>
      <c r="U10907">
        <v>7.1276000000000002</v>
      </c>
    </row>
    <row r="10908" spans="1:21">
      <c r="A10908" t="s">
        <v>1490</v>
      </c>
      <c r="B10908" t="s">
        <v>1489</v>
      </c>
      <c r="J10908">
        <v>15</v>
      </c>
      <c r="K10908">
        <f t="shared" si="26"/>
        <v>78</v>
      </c>
      <c r="L10908">
        <f t="shared" si="27"/>
        <v>80</v>
      </c>
      <c r="M10908">
        <v>79</v>
      </c>
      <c r="N10908">
        <v>2</v>
      </c>
      <c r="O10908">
        <v>1.091</v>
      </c>
      <c r="R10908">
        <v>4.01</v>
      </c>
      <c r="U10908">
        <v>8.2606000000000002</v>
      </c>
    </row>
    <row r="10909" spans="1:21">
      <c r="A10909" t="s">
        <v>1490</v>
      </c>
      <c r="B10909" t="s">
        <v>1489</v>
      </c>
      <c r="J10909">
        <v>15</v>
      </c>
      <c r="K10909">
        <f t="shared" si="26"/>
        <v>80</v>
      </c>
      <c r="L10909">
        <f t="shared" si="27"/>
        <v>82</v>
      </c>
      <c r="M10909">
        <v>81</v>
      </c>
      <c r="N10909">
        <v>2</v>
      </c>
      <c r="O10909">
        <v>1.091</v>
      </c>
      <c r="R10909">
        <v>4.26</v>
      </c>
      <c r="U10909">
        <v>8.7756000000000007</v>
      </c>
    </row>
    <row r="10910" spans="1:21">
      <c r="A10910" t="s">
        <v>1490</v>
      </c>
      <c r="B10910" t="s">
        <v>1489</v>
      </c>
      <c r="J10910">
        <v>15</v>
      </c>
      <c r="K10910">
        <f t="shared" si="26"/>
        <v>82</v>
      </c>
      <c r="L10910">
        <f t="shared" si="27"/>
        <v>84</v>
      </c>
      <c r="M10910">
        <v>83</v>
      </c>
      <c r="N10910">
        <v>2</v>
      </c>
      <c r="O10910">
        <v>1.091</v>
      </c>
      <c r="R10910">
        <v>4.08</v>
      </c>
      <c r="U10910">
        <v>8.4047999999999998</v>
      </c>
    </row>
    <row r="10911" spans="1:21">
      <c r="A10911" t="s">
        <v>1490</v>
      </c>
      <c r="B10911" t="s">
        <v>1489</v>
      </c>
      <c r="J10911">
        <v>15</v>
      </c>
      <c r="K10911">
        <f t="shared" si="26"/>
        <v>84</v>
      </c>
      <c r="L10911">
        <f t="shared" si="27"/>
        <v>86</v>
      </c>
      <c r="M10911">
        <v>85</v>
      </c>
      <c r="N10911">
        <v>2</v>
      </c>
      <c r="O10911">
        <v>1.091</v>
      </c>
      <c r="R10911">
        <v>4.58</v>
      </c>
      <c r="U10911">
        <v>9.4347999999999992</v>
      </c>
    </row>
    <row r="10912" spans="1:21">
      <c r="A10912" t="s">
        <v>1490</v>
      </c>
      <c r="B10912" t="s">
        <v>1489</v>
      </c>
      <c r="J10912">
        <v>15</v>
      </c>
      <c r="K10912">
        <f t="shared" si="26"/>
        <v>86</v>
      </c>
      <c r="L10912">
        <f t="shared" si="27"/>
        <v>88</v>
      </c>
      <c r="M10912">
        <v>87</v>
      </c>
      <c r="N10912">
        <v>2</v>
      </c>
      <c r="O10912">
        <v>1.091</v>
      </c>
      <c r="R10912">
        <v>5.25</v>
      </c>
      <c r="U10912">
        <v>10.815</v>
      </c>
    </row>
    <row r="10913" spans="1:21">
      <c r="A10913" t="s">
        <v>1490</v>
      </c>
      <c r="B10913" t="s">
        <v>1489</v>
      </c>
      <c r="J10913">
        <v>15</v>
      </c>
      <c r="K10913">
        <f t="shared" si="26"/>
        <v>88</v>
      </c>
      <c r="L10913">
        <f t="shared" si="27"/>
        <v>90</v>
      </c>
      <c r="M10913">
        <v>89</v>
      </c>
      <c r="N10913">
        <v>2</v>
      </c>
      <c r="O10913">
        <v>1.091</v>
      </c>
      <c r="R10913">
        <v>6.07</v>
      </c>
      <c r="U10913">
        <v>12.504200000000001</v>
      </c>
    </row>
    <row r="10914" spans="1:21">
      <c r="A10914" t="s">
        <v>1490</v>
      </c>
      <c r="B10914" t="s">
        <v>1489</v>
      </c>
      <c r="J10914">
        <v>15</v>
      </c>
      <c r="K10914">
        <f t="shared" si="26"/>
        <v>90</v>
      </c>
      <c r="L10914">
        <f t="shared" si="27"/>
        <v>92</v>
      </c>
      <c r="M10914">
        <v>91</v>
      </c>
      <c r="N10914">
        <v>2</v>
      </c>
      <c r="O10914">
        <v>1.091</v>
      </c>
      <c r="R10914">
        <v>5.36</v>
      </c>
      <c r="U10914">
        <v>11.041600000000001</v>
      </c>
    </row>
    <row r="10915" spans="1:21">
      <c r="A10915" t="s">
        <v>1490</v>
      </c>
      <c r="B10915" t="s">
        <v>1489</v>
      </c>
      <c r="J10915">
        <v>15</v>
      </c>
      <c r="K10915">
        <f t="shared" ref="K10915:K10978" si="28">M10915-(N10915/2)</f>
        <v>92</v>
      </c>
      <c r="L10915">
        <f t="shared" ref="L10915:L10978" si="29">M10915+(N10915/2)</f>
        <v>94</v>
      </c>
      <c r="M10915">
        <v>93</v>
      </c>
      <c r="N10915">
        <v>2</v>
      </c>
      <c r="O10915">
        <v>1.091</v>
      </c>
      <c r="R10915">
        <v>4.68</v>
      </c>
      <c r="U10915">
        <v>9.6408000000000005</v>
      </c>
    </row>
    <row r="10916" spans="1:21">
      <c r="A10916" t="s">
        <v>1490</v>
      </c>
      <c r="B10916" t="s">
        <v>1489</v>
      </c>
      <c r="J10916">
        <v>15</v>
      </c>
      <c r="K10916">
        <f t="shared" si="28"/>
        <v>94</v>
      </c>
      <c r="L10916">
        <f t="shared" si="29"/>
        <v>96</v>
      </c>
      <c r="M10916">
        <v>95</v>
      </c>
      <c r="N10916">
        <v>2</v>
      </c>
      <c r="O10916">
        <v>1.091</v>
      </c>
      <c r="R10916">
        <v>3.64</v>
      </c>
      <c r="U10916">
        <v>7.4984000000000002</v>
      </c>
    </row>
    <row r="10917" spans="1:21">
      <c r="A10917" t="s">
        <v>1490</v>
      </c>
      <c r="B10917" t="s">
        <v>1489</v>
      </c>
      <c r="J10917">
        <v>15</v>
      </c>
      <c r="K10917">
        <f t="shared" si="28"/>
        <v>96</v>
      </c>
      <c r="L10917">
        <f t="shared" si="29"/>
        <v>98</v>
      </c>
      <c r="M10917">
        <v>97</v>
      </c>
      <c r="N10917">
        <v>2</v>
      </c>
      <c r="O10917">
        <v>1.091</v>
      </c>
      <c r="R10917">
        <v>3.26</v>
      </c>
      <c r="U10917">
        <v>6.7156000000000002</v>
      </c>
    </row>
    <row r="10918" spans="1:21">
      <c r="A10918" t="s">
        <v>1490</v>
      </c>
      <c r="B10918" t="s">
        <v>1489</v>
      </c>
      <c r="J10918">
        <v>15</v>
      </c>
      <c r="K10918">
        <f t="shared" si="28"/>
        <v>98</v>
      </c>
      <c r="L10918">
        <f t="shared" si="29"/>
        <v>100</v>
      </c>
      <c r="M10918">
        <v>99</v>
      </c>
      <c r="N10918">
        <v>2</v>
      </c>
      <c r="O10918">
        <v>1.091</v>
      </c>
      <c r="R10918">
        <v>3.04</v>
      </c>
      <c r="U10918">
        <v>6.2624000000000004</v>
      </c>
    </row>
    <row r="10919" spans="1:21">
      <c r="A10919" t="s">
        <v>1490</v>
      </c>
      <c r="B10919" t="s">
        <v>1489</v>
      </c>
      <c r="J10919">
        <v>15</v>
      </c>
      <c r="K10919">
        <f t="shared" si="28"/>
        <v>100</v>
      </c>
      <c r="L10919">
        <f t="shared" si="29"/>
        <v>102</v>
      </c>
      <c r="M10919">
        <v>101</v>
      </c>
      <c r="N10919">
        <v>2</v>
      </c>
      <c r="O10919">
        <v>1.091</v>
      </c>
      <c r="R10919">
        <v>2.7</v>
      </c>
      <c r="U10919">
        <v>5.5620000000000003</v>
      </c>
    </row>
    <row r="10920" spans="1:21">
      <c r="A10920" t="s">
        <v>1490</v>
      </c>
      <c r="B10920" t="s">
        <v>1489</v>
      </c>
      <c r="J10920">
        <v>15</v>
      </c>
      <c r="K10920">
        <f t="shared" si="28"/>
        <v>102</v>
      </c>
      <c r="L10920">
        <f t="shared" si="29"/>
        <v>104</v>
      </c>
      <c r="M10920">
        <v>103</v>
      </c>
      <c r="N10920">
        <v>2</v>
      </c>
      <c r="O10920">
        <v>1.091</v>
      </c>
      <c r="R10920">
        <v>2.82</v>
      </c>
      <c r="U10920">
        <v>5.8091999999999997</v>
      </c>
    </row>
    <row r="10921" spans="1:21">
      <c r="A10921" t="s">
        <v>1490</v>
      </c>
      <c r="B10921" t="s">
        <v>1489</v>
      </c>
      <c r="J10921">
        <v>15</v>
      </c>
      <c r="K10921">
        <f t="shared" si="28"/>
        <v>104</v>
      </c>
      <c r="L10921">
        <f t="shared" si="29"/>
        <v>106</v>
      </c>
      <c r="M10921">
        <v>105</v>
      </c>
      <c r="N10921">
        <v>2</v>
      </c>
      <c r="O10921">
        <v>1.091</v>
      </c>
      <c r="R10921">
        <v>2.81</v>
      </c>
      <c r="U10921">
        <v>5.7885999999999997</v>
      </c>
    </row>
    <row r="10922" spans="1:21">
      <c r="A10922" t="s">
        <v>1490</v>
      </c>
      <c r="B10922" t="s">
        <v>1489</v>
      </c>
      <c r="J10922">
        <v>15</v>
      </c>
      <c r="K10922">
        <f t="shared" si="28"/>
        <v>106</v>
      </c>
      <c r="L10922">
        <f t="shared" si="29"/>
        <v>108</v>
      </c>
      <c r="M10922">
        <v>107</v>
      </c>
      <c r="N10922">
        <v>2</v>
      </c>
      <c r="O10922">
        <v>1.091</v>
      </c>
      <c r="R10922">
        <v>2.74</v>
      </c>
      <c r="U10922">
        <v>5.6444000000000001</v>
      </c>
    </row>
    <row r="10923" spans="1:21">
      <c r="A10923" t="s">
        <v>1490</v>
      </c>
      <c r="B10923" t="s">
        <v>1489</v>
      </c>
      <c r="J10923">
        <v>15</v>
      </c>
      <c r="K10923">
        <f t="shared" si="28"/>
        <v>108</v>
      </c>
      <c r="L10923">
        <f t="shared" si="29"/>
        <v>110</v>
      </c>
      <c r="M10923">
        <v>109</v>
      </c>
      <c r="N10923">
        <v>2</v>
      </c>
      <c r="O10923">
        <v>1.091</v>
      </c>
      <c r="R10923">
        <v>2.58</v>
      </c>
      <c r="U10923">
        <v>5.3148</v>
      </c>
    </row>
    <row r="10924" spans="1:21">
      <c r="A10924" t="s">
        <v>1490</v>
      </c>
      <c r="B10924" t="s">
        <v>1489</v>
      </c>
      <c r="J10924">
        <v>15</v>
      </c>
      <c r="K10924">
        <f t="shared" si="28"/>
        <v>110</v>
      </c>
      <c r="L10924">
        <f t="shared" si="29"/>
        <v>112</v>
      </c>
      <c r="M10924">
        <v>111</v>
      </c>
      <c r="N10924">
        <v>2</v>
      </c>
      <c r="O10924">
        <v>1.091</v>
      </c>
      <c r="R10924">
        <v>2.02</v>
      </c>
      <c r="U10924">
        <v>4.1612</v>
      </c>
    </row>
    <row r="10925" spans="1:21">
      <c r="A10925" t="s">
        <v>1490</v>
      </c>
      <c r="B10925" t="s">
        <v>1489</v>
      </c>
      <c r="J10925">
        <v>15</v>
      </c>
      <c r="K10925">
        <f t="shared" si="28"/>
        <v>112</v>
      </c>
      <c r="L10925">
        <f t="shared" si="29"/>
        <v>114</v>
      </c>
      <c r="M10925">
        <v>113</v>
      </c>
      <c r="N10925">
        <v>2</v>
      </c>
      <c r="O10925">
        <v>1.091</v>
      </c>
      <c r="R10925">
        <v>1.72</v>
      </c>
      <c r="U10925">
        <v>3.5432000000000001</v>
      </c>
    </row>
    <row r="10926" spans="1:21">
      <c r="A10926" t="s">
        <v>1490</v>
      </c>
      <c r="B10926" t="s">
        <v>1489</v>
      </c>
      <c r="J10926">
        <v>15</v>
      </c>
      <c r="K10926">
        <f t="shared" si="28"/>
        <v>114</v>
      </c>
      <c r="L10926">
        <f t="shared" si="29"/>
        <v>116</v>
      </c>
      <c r="M10926">
        <v>115</v>
      </c>
      <c r="N10926">
        <v>2</v>
      </c>
      <c r="O10926">
        <v>1.091</v>
      </c>
      <c r="R10926">
        <v>1.55</v>
      </c>
      <c r="U10926">
        <v>3.1930000000000001</v>
      </c>
    </row>
    <row r="10927" spans="1:21">
      <c r="A10927" t="s">
        <v>1490</v>
      </c>
      <c r="B10927" t="s">
        <v>1489</v>
      </c>
      <c r="J10927">
        <v>15</v>
      </c>
      <c r="K10927">
        <f t="shared" si="28"/>
        <v>116</v>
      </c>
      <c r="L10927">
        <f t="shared" si="29"/>
        <v>118</v>
      </c>
      <c r="M10927">
        <v>117</v>
      </c>
      <c r="N10927">
        <v>2</v>
      </c>
      <c r="O10927">
        <v>1.091</v>
      </c>
      <c r="R10927">
        <v>1.54</v>
      </c>
      <c r="U10927">
        <v>3.1724000000000001</v>
      </c>
    </row>
    <row r="10928" spans="1:21">
      <c r="A10928" t="s">
        <v>1490</v>
      </c>
      <c r="B10928" t="s">
        <v>1489</v>
      </c>
      <c r="J10928">
        <v>15</v>
      </c>
      <c r="K10928">
        <f t="shared" si="28"/>
        <v>118</v>
      </c>
      <c r="L10928">
        <f t="shared" si="29"/>
        <v>120</v>
      </c>
      <c r="M10928">
        <v>119</v>
      </c>
      <c r="N10928">
        <v>2</v>
      </c>
      <c r="O10928">
        <v>1.091</v>
      </c>
      <c r="R10928">
        <v>1.46</v>
      </c>
      <c r="U10928">
        <v>3.0076000000000001</v>
      </c>
    </row>
    <row r="10929" spans="1:21">
      <c r="A10929" t="s">
        <v>1490</v>
      </c>
      <c r="B10929" t="s">
        <v>1489</v>
      </c>
      <c r="K10929">
        <f t="shared" si="28"/>
        <v>0</v>
      </c>
      <c r="L10929">
        <f t="shared" si="29"/>
        <v>0</v>
      </c>
      <c r="U10929">
        <v>491.928</v>
      </c>
    </row>
    <row r="10930" spans="1:21">
      <c r="A10930" t="s">
        <v>1490</v>
      </c>
      <c r="B10930" t="s">
        <v>1489</v>
      </c>
      <c r="C10930" t="s">
        <v>2029</v>
      </c>
      <c r="E10930" t="s">
        <v>2028</v>
      </c>
      <c r="G10930">
        <v>40.607939999999999</v>
      </c>
      <c r="H10930">
        <v>-8.7464700000000004</v>
      </c>
      <c r="I10930" t="s">
        <v>2027</v>
      </c>
      <c r="J10930">
        <v>16</v>
      </c>
      <c r="K10930">
        <f t="shared" si="28"/>
        <v>0</v>
      </c>
      <c r="L10930">
        <f t="shared" si="29"/>
        <v>3</v>
      </c>
      <c r="M10930">
        <v>1.5</v>
      </c>
      <c r="N10930">
        <v>3</v>
      </c>
      <c r="O10930">
        <v>0.88749999999999996</v>
      </c>
      <c r="Q10930">
        <v>59.7</v>
      </c>
      <c r="R10930">
        <v>2.4807000000000001</v>
      </c>
      <c r="U10930">
        <v>6.6048999999999998</v>
      </c>
    </row>
    <row r="10931" spans="1:21">
      <c r="A10931" t="s">
        <v>1490</v>
      </c>
      <c r="B10931" t="s">
        <v>1489</v>
      </c>
      <c r="C10931" t="s">
        <v>2029</v>
      </c>
      <c r="E10931" t="s">
        <v>2028</v>
      </c>
      <c r="G10931">
        <v>40.607939999999999</v>
      </c>
      <c r="H10931">
        <v>-8.7464700000000004</v>
      </c>
      <c r="J10931">
        <v>17</v>
      </c>
      <c r="K10931">
        <f t="shared" si="28"/>
        <v>0</v>
      </c>
      <c r="L10931">
        <f t="shared" si="29"/>
        <v>3</v>
      </c>
      <c r="M10931">
        <v>1.5</v>
      </c>
      <c r="N10931">
        <v>3</v>
      </c>
      <c r="O10931">
        <v>1.0874999999999999</v>
      </c>
      <c r="Q10931">
        <v>33.634</v>
      </c>
      <c r="R10931">
        <v>1.0270999999999999</v>
      </c>
      <c r="U10931">
        <v>3.351</v>
      </c>
    </row>
    <row r="10932" spans="1:21">
      <c r="A10932" t="s">
        <v>1490</v>
      </c>
      <c r="B10932" t="s">
        <v>1489</v>
      </c>
      <c r="C10932" t="s">
        <v>2029</v>
      </c>
      <c r="E10932" t="s">
        <v>2028</v>
      </c>
      <c r="G10932">
        <v>40.638100000000001</v>
      </c>
      <c r="H10932">
        <v>-8.7371400000000001</v>
      </c>
      <c r="I10932" t="s">
        <v>2027</v>
      </c>
      <c r="J10932">
        <v>18</v>
      </c>
      <c r="K10932">
        <f t="shared" si="28"/>
        <v>0</v>
      </c>
      <c r="L10932">
        <f t="shared" si="29"/>
        <v>3</v>
      </c>
      <c r="M10932">
        <v>1.5</v>
      </c>
      <c r="N10932">
        <v>3</v>
      </c>
      <c r="O10932">
        <v>0.88749999999999996</v>
      </c>
      <c r="Q10932">
        <v>63.817999999999998</v>
      </c>
      <c r="R10932">
        <v>2.6663000000000001</v>
      </c>
      <c r="U10932">
        <v>7.0990000000000002</v>
      </c>
    </row>
    <row r="10933" spans="1:21">
      <c r="A10933" t="s">
        <v>1490</v>
      </c>
      <c r="B10933" t="s">
        <v>1489</v>
      </c>
      <c r="C10933" t="s">
        <v>2029</v>
      </c>
      <c r="E10933" t="s">
        <v>2028</v>
      </c>
      <c r="G10933">
        <v>40.638100000000001</v>
      </c>
      <c r="H10933">
        <v>-8.7371400000000001</v>
      </c>
      <c r="J10933">
        <v>19</v>
      </c>
      <c r="K10933">
        <f t="shared" si="28"/>
        <v>0</v>
      </c>
      <c r="L10933">
        <f t="shared" si="29"/>
        <v>3</v>
      </c>
      <c r="M10933">
        <v>1.5</v>
      </c>
      <c r="N10933">
        <v>3</v>
      </c>
      <c r="O10933">
        <v>1.0874999999999999</v>
      </c>
      <c r="Q10933">
        <v>29.43</v>
      </c>
      <c r="R10933">
        <v>0.87250000000000005</v>
      </c>
      <c r="U10933">
        <v>2.8464</v>
      </c>
    </row>
    <row r="10934" spans="1:21">
      <c r="A10934" t="s">
        <v>1490</v>
      </c>
      <c r="B10934" t="s">
        <v>1489</v>
      </c>
      <c r="C10934" t="s">
        <v>2029</v>
      </c>
      <c r="E10934" t="s">
        <v>2028</v>
      </c>
      <c r="G10934">
        <v>40.654859999999999</v>
      </c>
      <c r="H10934">
        <v>-8.6986000000000008</v>
      </c>
      <c r="I10934" t="s">
        <v>2027</v>
      </c>
      <c r="J10934">
        <v>20</v>
      </c>
      <c r="K10934">
        <f t="shared" si="28"/>
        <v>0</v>
      </c>
      <c r="L10934">
        <f t="shared" si="29"/>
        <v>3</v>
      </c>
      <c r="M10934">
        <v>1.5</v>
      </c>
      <c r="N10934">
        <v>3</v>
      </c>
      <c r="O10934">
        <v>0.88749999999999996</v>
      </c>
      <c r="Q10934">
        <v>52.152000000000001</v>
      </c>
      <c r="R10934">
        <v>2.1404999999999998</v>
      </c>
      <c r="U10934">
        <v>5.6990999999999996</v>
      </c>
    </row>
    <row r="10935" spans="1:21">
      <c r="A10935" t="s">
        <v>1490</v>
      </c>
      <c r="B10935" t="s">
        <v>1489</v>
      </c>
      <c r="C10935" t="s">
        <v>2029</v>
      </c>
      <c r="E10935" t="s">
        <v>2028</v>
      </c>
      <c r="G10935">
        <v>40.654859999999999</v>
      </c>
      <c r="H10935">
        <v>-8.6986000000000008</v>
      </c>
      <c r="J10935">
        <v>21</v>
      </c>
      <c r="K10935">
        <f t="shared" si="28"/>
        <v>0</v>
      </c>
      <c r="L10935">
        <f t="shared" si="29"/>
        <v>3</v>
      </c>
      <c r="M10935">
        <v>1.5</v>
      </c>
      <c r="N10935">
        <v>3</v>
      </c>
      <c r="O10935">
        <v>1.0874999999999999</v>
      </c>
      <c r="Q10935">
        <v>15.707000000000001</v>
      </c>
      <c r="R10935">
        <v>0.36770000000000003</v>
      </c>
      <c r="U10935">
        <v>1.1997</v>
      </c>
    </row>
    <row r="10936" spans="1:21">
      <c r="A10936" t="s">
        <v>1490</v>
      </c>
      <c r="B10936" t="s">
        <v>1489</v>
      </c>
      <c r="C10936" t="s">
        <v>2029</v>
      </c>
      <c r="E10936" t="s">
        <v>2028</v>
      </c>
      <c r="G10936">
        <v>40.696148000000001</v>
      </c>
      <c r="H10936">
        <v>-8.6767900000000004</v>
      </c>
      <c r="I10936" t="s">
        <v>2027</v>
      </c>
      <c r="J10936">
        <v>22</v>
      </c>
      <c r="K10936">
        <f t="shared" si="28"/>
        <v>0</v>
      </c>
      <c r="L10936">
        <f t="shared" si="29"/>
        <v>3</v>
      </c>
      <c r="M10936">
        <v>1.5</v>
      </c>
      <c r="N10936">
        <v>3</v>
      </c>
      <c r="O10936">
        <v>0.88749999999999996</v>
      </c>
      <c r="Q10936">
        <v>76.855999999999995</v>
      </c>
      <c r="R10936">
        <v>3.2538999999999998</v>
      </c>
      <c r="U10936">
        <v>8.6636000000000006</v>
      </c>
    </row>
    <row r="10937" spans="1:21">
      <c r="A10937" t="s">
        <v>1490</v>
      </c>
      <c r="B10937" t="s">
        <v>1489</v>
      </c>
      <c r="C10937" t="s">
        <v>2029</v>
      </c>
      <c r="E10937" t="s">
        <v>2028</v>
      </c>
      <c r="G10937">
        <v>40.696148000000001</v>
      </c>
      <c r="H10937">
        <v>-8.6767900000000004</v>
      </c>
      <c r="J10937">
        <v>23</v>
      </c>
      <c r="K10937">
        <f t="shared" si="28"/>
        <v>0</v>
      </c>
      <c r="L10937">
        <f t="shared" si="29"/>
        <v>3</v>
      </c>
      <c r="M10937">
        <v>1.5</v>
      </c>
      <c r="N10937">
        <v>3</v>
      </c>
      <c r="O10937">
        <v>1.0874999999999999</v>
      </c>
      <c r="Q10937">
        <v>36.997</v>
      </c>
      <c r="R10937">
        <v>1.1508</v>
      </c>
      <c r="U10937">
        <v>3.7545999999999999</v>
      </c>
    </row>
    <row r="10938" spans="1:21">
      <c r="A10938" t="s">
        <v>1490</v>
      </c>
      <c r="B10938" t="s">
        <v>1489</v>
      </c>
      <c r="C10938" t="s">
        <v>2029</v>
      </c>
      <c r="E10938" t="s">
        <v>2028</v>
      </c>
      <c r="G10938">
        <v>40.712687000000003</v>
      </c>
      <c r="H10938">
        <v>-8.682124</v>
      </c>
      <c r="I10938" t="s">
        <v>2027</v>
      </c>
      <c r="J10938">
        <v>24</v>
      </c>
      <c r="K10938">
        <f t="shared" si="28"/>
        <v>0</v>
      </c>
      <c r="L10938">
        <f t="shared" si="29"/>
        <v>3</v>
      </c>
      <c r="M10938">
        <v>1.5</v>
      </c>
      <c r="N10938">
        <v>3</v>
      </c>
      <c r="O10938">
        <v>0.88749999999999996</v>
      </c>
      <c r="Q10938">
        <v>82.344999999999999</v>
      </c>
      <c r="R10938">
        <v>3.5013000000000001</v>
      </c>
      <c r="U10938">
        <v>9.3223000000000003</v>
      </c>
    </row>
    <row r="10939" spans="1:21">
      <c r="A10939" t="s">
        <v>1490</v>
      </c>
      <c r="B10939" t="s">
        <v>1489</v>
      </c>
      <c r="C10939" t="s">
        <v>2029</v>
      </c>
      <c r="E10939" t="s">
        <v>2028</v>
      </c>
      <c r="G10939">
        <v>40.712687000000003</v>
      </c>
      <c r="H10939">
        <v>-8.682124</v>
      </c>
      <c r="J10939">
        <v>25</v>
      </c>
      <c r="K10939">
        <f t="shared" si="28"/>
        <v>0</v>
      </c>
      <c r="L10939">
        <f t="shared" si="29"/>
        <v>3</v>
      </c>
      <c r="M10939">
        <v>1.5</v>
      </c>
      <c r="N10939">
        <v>3</v>
      </c>
      <c r="O10939">
        <v>1.0874999999999999</v>
      </c>
      <c r="Q10939">
        <v>52.133000000000003</v>
      </c>
      <c r="R10939">
        <v>1.7075</v>
      </c>
      <c r="U10939">
        <v>5.5708000000000002</v>
      </c>
    </row>
    <row r="10940" spans="1:21">
      <c r="A10940" t="s">
        <v>1490</v>
      </c>
      <c r="B10940" t="s">
        <v>1489</v>
      </c>
      <c r="C10940" t="s">
        <v>2029</v>
      </c>
      <c r="E10940" t="s">
        <v>2028</v>
      </c>
      <c r="G10940">
        <v>40.722864000000001</v>
      </c>
      <c r="H10940">
        <v>-8.6907840000000007</v>
      </c>
      <c r="I10940" t="s">
        <v>2027</v>
      </c>
      <c r="J10940">
        <v>26</v>
      </c>
      <c r="K10940">
        <f t="shared" si="28"/>
        <v>0</v>
      </c>
      <c r="L10940">
        <f t="shared" si="29"/>
        <v>3</v>
      </c>
      <c r="M10940">
        <v>1.5</v>
      </c>
      <c r="N10940">
        <v>3</v>
      </c>
      <c r="O10940">
        <v>0.88749999999999996</v>
      </c>
      <c r="Q10940">
        <v>67.248999999999995</v>
      </c>
      <c r="R10940">
        <v>2.8209</v>
      </c>
      <c r="U10940">
        <v>7.5106999999999999</v>
      </c>
    </row>
    <row r="10941" spans="1:21">
      <c r="A10941" t="s">
        <v>1490</v>
      </c>
      <c r="B10941" t="s">
        <v>1489</v>
      </c>
      <c r="C10941" t="s">
        <v>2029</v>
      </c>
      <c r="E10941" t="s">
        <v>2028</v>
      </c>
      <c r="G10941">
        <v>40.722864000000001</v>
      </c>
      <c r="H10941">
        <v>-8.6907840000000007</v>
      </c>
      <c r="J10941">
        <v>27</v>
      </c>
      <c r="K10941">
        <f t="shared" si="28"/>
        <v>0</v>
      </c>
      <c r="L10941">
        <f t="shared" si="29"/>
        <v>3</v>
      </c>
      <c r="M10941">
        <v>1.5</v>
      </c>
      <c r="N10941">
        <v>3</v>
      </c>
      <c r="O10941">
        <v>1.0874999999999999</v>
      </c>
      <c r="Q10941">
        <v>56.337000000000003</v>
      </c>
      <c r="R10941">
        <v>1.8622000000000001</v>
      </c>
      <c r="U10941">
        <v>6.0753000000000004</v>
      </c>
    </row>
    <row r="10942" spans="1:21">
      <c r="A10942" t="s">
        <v>1490</v>
      </c>
      <c r="B10942" t="s">
        <v>1489</v>
      </c>
      <c r="C10942" t="s">
        <v>2029</v>
      </c>
      <c r="E10942" t="s">
        <v>2028</v>
      </c>
      <c r="G10942">
        <v>40.72316</v>
      </c>
      <c r="H10942">
        <v>-8.6722999999999999</v>
      </c>
      <c r="J10942">
        <v>28</v>
      </c>
      <c r="K10942">
        <f t="shared" si="28"/>
        <v>0</v>
      </c>
      <c r="L10942">
        <f t="shared" si="29"/>
        <v>3</v>
      </c>
      <c r="M10942">
        <v>1.5</v>
      </c>
      <c r="N10942">
        <v>3</v>
      </c>
      <c r="O10942">
        <v>1.0874999999999999</v>
      </c>
      <c r="Q10942">
        <v>47.088000000000001</v>
      </c>
      <c r="R10942">
        <v>1.522</v>
      </c>
      <c r="U10942">
        <v>4.9653999999999998</v>
      </c>
    </row>
    <row r="10943" spans="1:21">
      <c r="A10943" t="s">
        <v>1490</v>
      </c>
      <c r="B10943" t="s">
        <v>1489</v>
      </c>
      <c r="C10943" t="s">
        <v>2029</v>
      </c>
      <c r="E10943" t="s">
        <v>2028</v>
      </c>
      <c r="G10943">
        <v>40.725020000000001</v>
      </c>
      <c r="H10943">
        <v>-8.6559399999999993</v>
      </c>
      <c r="I10943" t="s">
        <v>2027</v>
      </c>
      <c r="J10943">
        <v>29</v>
      </c>
      <c r="K10943">
        <f t="shared" si="28"/>
        <v>0</v>
      </c>
      <c r="L10943">
        <f t="shared" si="29"/>
        <v>3</v>
      </c>
      <c r="M10943">
        <v>1.5</v>
      </c>
      <c r="N10943">
        <v>3</v>
      </c>
      <c r="O10943">
        <v>0.88749999999999996</v>
      </c>
      <c r="Q10943">
        <v>87.834999999999994</v>
      </c>
      <c r="R10943">
        <v>3.7488000000000001</v>
      </c>
      <c r="U10943">
        <v>9.9810999999999996</v>
      </c>
    </row>
    <row r="10944" spans="1:21">
      <c r="A10944" t="s">
        <v>1490</v>
      </c>
      <c r="B10944" t="s">
        <v>1489</v>
      </c>
      <c r="C10944" t="s">
        <v>2029</v>
      </c>
      <c r="E10944" t="s">
        <v>2028</v>
      </c>
      <c r="G10944">
        <v>40.738166999999997</v>
      </c>
      <c r="H10944">
        <v>-8.6848890000000001</v>
      </c>
      <c r="J10944">
        <v>30</v>
      </c>
      <c r="K10944">
        <f t="shared" si="28"/>
        <v>0</v>
      </c>
      <c r="L10944">
        <f t="shared" si="29"/>
        <v>3</v>
      </c>
      <c r="M10944">
        <v>1.5</v>
      </c>
      <c r="N10944">
        <v>3</v>
      </c>
      <c r="O10944">
        <v>1.0874999999999999</v>
      </c>
      <c r="Q10944">
        <v>47.088000000000001</v>
      </c>
      <c r="R10944">
        <v>1.522</v>
      </c>
      <c r="U10944">
        <v>4.9653999999999998</v>
      </c>
    </row>
    <row r="10945" spans="1:22">
      <c r="A10945" t="s">
        <v>1490</v>
      </c>
      <c r="B10945" t="s">
        <v>1489</v>
      </c>
      <c r="C10945" t="s">
        <v>2029</v>
      </c>
      <c r="E10945" t="s">
        <v>2028</v>
      </c>
      <c r="G10945">
        <v>40.754539999999999</v>
      </c>
      <c r="H10945">
        <v>-8.6993550000000006</v>
      </c>
      <c r="I10945" t="s">
        <v>2027</v>
      </c>
      <c r="J10945">
        <v>31</v>
      </c>
      <c r="K10945">
        <f t="shared" si="28"/>
        <v>0</v>
      </c>
      <c r="L10945">
        <f t="shared" si="29"/>
        <v>3</v>
      </c>
      <c r="M10945">
        <v>1.5</v>
      </c>
      <c r="N10945">
        <v>3</v>
      </c>
      <c r="O10945">
        <v>0.88749999999999996</v>
      </c>
      <c r="Q10945">
        <v>41.173000000000002</v>
      </c>
      <c r="R10945">
        <v>1.6456999999999999</v>
      </c>
      <c r="U10945">
        <v>4.3815999999999997</v>
      </c>
    </row>
    <row r="10946" spans="1:22">
      <c r="A10946" t="s">
        <v>1490</v>
      </c>
      <c r="B10946" t="s">
        <v>1489</v>
      </c>
      <c r="C10946" t="s">
        <v>2029</v>
      </c>
      <c r="E10946" t="s">
        <v>2028</v>
      </c>
      <c r="G10946">
        <v>40.754539999999999</v>
      </c>
      <c r="H10946">
        <v>-8.6993550000000006</v>
      </c>
      <c r="J10946">
        <v>32</v>
      </c>
      <c r="K10946">
        <f t="shared" si="28"/>
        <v>0</v>
      </c>
      <c r="L10946">
        <f t="shared" si="29"/>
        <v>3</v>
      </c>
      <c r="M10946">
        <v>1.5</v>
      </c>
      <c r="N10946">
        <v>3</v>
      </c>
      <c r="O10946">
        <v>1.0874999999999999</v>
      </c>
      <c r="Q10946">
        <v>18.498999999999999</v>
      </c>
      <c r="R10946">
        <v>0.47039999999999998</v>
      </c>
      <c r="U10946">
        <v>1.5347</v>
      </c>
    </row>
    <row r="10947" spans="1:22">
      <c r="A10947" t="s">
        <v>1490</v>
      </c>
      <c r="B10947" t="s">
        <v>1489</v>
      </c>
      <c r="C10947" t="s">
        <v>2029</v>
      </c>
      <c r="E10947" t="s">
        <v>2028</v>
      </c>
      <c r="G10947">
        <v>40.781311000000002</v>
      </c>
      <c r="H10947">
        <v>-8.6829809999999998</v>
      </c>
      <c r="J10947">
        <v>33</v>
      </c>
      <c r="K10947">
        <f t="shared" si="28"/>
        <v>0</v>
      </c>
      <c r="L10947">
        <f t="shared" si="29"/>
        <v>3</v>
      </c>
      <c r="M10947">
        <v>1.5</v>
      </c>
      <c r="N10947">
        <v>3</v>
      </c>
      <c r="O10947">
        <v>1.0874999999999999</v>
      </c>
      <c r="Q10947">
        <v>23.544</v>
      </c>
      <c r="R10947">
        <v>0.65600000000000003</v>
      </c>
      <c r="U10947">
        <v>2.1400999999999999</v>
      </c>
    </row>
    <row r="10948" spans="1:22">
      <c r="A10948" t="s">
        <v>1490</v>
      </c>
      <c r="B10948" t="s">
        <v>1489</v>
      </c>
      <c r="C10948" t="s">
        <v>2029</v>
      </c>
      <c r="E10948" t="s">
        <v>2028</v>
      </c>
      <c r="G10948">
        <v>40.790743999999997</v>
      </c>
      <c r="H10948">
        <v>-8.661918</v>
      </c>
      <c r="I10948" t="s">
        <v>2027</v>
      </c>
      <c r="J10948">
        <v>34</v>
      </c>
      <c r="K10948">
        <f t="shared" si="28"/>
        <v>0</v>
      </c>
      <c r="L10948">
        <f t="shared" si="29"/>
        <v>3</v>
      </c>
      <c r="M10948">
        <v>1.5</v>
      </c>
      <c r="N10948">
        <v>3</v>
      </c>
      <c r="O10948">
        <v>0.88749999999999996</v>
      </c>
      <c r="Q10948">
        <v>56.956000000000003</v>
      </c>
      <c r="R10948">
        <v>2.3570000000000002</v>
      </c>
      <c r="U10948">
        <v>6.2755000000000001</v>
      </c>
    </row>
    <row r="10949" spans="1:22">
      <c r="A10949" t="s">
        <v>1490</v>
      </c>
      <c r="B10949" t="s">
        <v>1489</v>
      </c>
      <c r="C10949" t="s">
        <v>2029</v>
      </c>
      <c r="E10949" t="s">
        <v>2028</v>
      </c>
      <c r="G10949">
        <v>40.790743999999997</v>
      </c>
      <c r="H10949">
        <v>-8.661918</v>
      </c>
      <c r="J10949">
        <v>35</v>
      </c>
      <c r="K10949">
        <f t="shared" si="28"/>
        <v>0</v>
      </c>
      <c r="L10949">
        <f t="shared" si="29"/>
        <v>3</v>
      </c>
      <c r="M10949">
        <v>1.5</v>
      </c>
      <c r="N10949">
        <v>3</v>
      </c>
      <c r="O10949">
        <v>1.0874999999999999</v>
      </c>
      <c r="Q10949">
        <v>38.679000000000002</v>
      </c>
      <c r="R10949">
        <v>1.2126999999999999</v>
      </c>
      <c r="U10949">
        <v>3.9563999999999999</v>
      </c>
    </row>
    <row r="10950" spans="1:22">
      <c r="A10950" t="s">
        <v>1490</v>
      </c>
      <c r="B10950" t="s">
        <v>1489</v>
      </c>
      <c r="C10950" t="s">
        <v>2029</v>
      </c>
      <c r="E10950" t="s">
        <v>2028</v>
      </c>
      <c r="G10950">
        <v>40.826729999999998</v>
      </c>
      <c r="H10950">
        <v>-8.6642329999999994</v>
      </c>
      <c r="I10950" t="s">
        <v>2027</v>
      </c>
      <c r="J10950">
        <v>36</v>
      </c>
      <c r="K10950">
        <f t="shared" si="28"/>
        <v>0</v>
      </c>
      <c r="L10950">
        <f t="shared" si="29"/>
        <v>3</v>
      </c>
      <c r="M10950">
        <v>1.5</v>
      </c>
      <c r="N10950">
        <v>3</v>
      </c>
      <c r="O10950">
        <v>0.88749999999999996</v>
      </c>
      <c r="Q10950">
        <v>78.914000000000001</v>
      </c>
      <c r="R10950">
        <v>3.3466999999999998</v>
      </c>
      <c r="U10950">
        <v>8.9106000000000005</v>
      </c>
    </row>
    <row r="10951" spans="1:22">
      <c r="A10951" t="s">
        <v>1490</v>
      </c>
      <c r="B10951" t="s">
        <v>1489</v>
      </c>
      <c r="E10951" t="s">
        <v>2388</v>
      </c>
      <c r="K10951">
        <f t="shared" si="28"/>
        <v>0</v>
      </c>
      <c r="L10951">
        <f t="shared" si="29"/>
        <v>0</v>
      </c>
    </row>
    <row r="10952" spans="1:22">
      <c r="A10952" t="s">
        <v>1490</v>
      </c>
      <c r="B10952" t="s">
        <v>1489</v>
      </c>
      <c r="C10952" t="s">
        <v>2010</v>
      </c>
      <c r="E10952" t="s">
        <v>710</v>
      </c>
      <c r="G10952">
        <v>25.244298529999998</v>
      </c>
      <c r="H10952">
        <v>-80.297545630000002</v>
      </c>
      <c r="I10952" t="s">
        <v>146</v>
      </c>
      <c r="J10952">
        <v>37</v>
      </c>
      <c r="K10952">
        <f t="shared" si="28"/>
        <v>0</v>
      </c>
      <c r="L10952">
        <f t="shared" si="29"/>
        <v>2.6</v>
      </c>
      <c r="M10952">
        <v>1.3</v>
      </c>
      <c r="N10952">
        <v>2.6</v>
      </c>
      <c r="O10952">
        <v>0.7</v>
      </c>
      <c r="Q10952">
        <v>28</v>
      </c>
      <c r="R10952">
        <v>1.08</v>
      </c>
      <c r="S10952">
        <v>11.01</v>
      </c>
      <c r="T10952">
        <v>20.0382</v>
      </c>
      <c r="U10952">
        <v>1.9656</v>
      </c>
      <c r="V10952">
        <v>22</v>
      </c>
    </row>
    <row r="10953" spans="1:22">
      <c r="A10953" t="s">
        <v>1490</v>
      </c>
      <c r="B10953" t="s">
        <v>1489</v>
      </c>
      <c r="C10953" t="s">
        <v>2010</v>
      </c>
      <c r="E10953" t="s">
        <v>710</v>
      </c>
      <c r="G10953">
        <v>25.220464750000001</v>
      </c>
      <c r="H10953">
        <v>-80.214678699999993</v>
      </c>
      <c r="I10953" t="s">
        <v>2385</v>
      </c>
      <c r="J10953">
        <v>38</v>
      </c>
      <c r="K10953">
        <f t="shared" si="28"/>
        <v>0</v>
      </c>
      <c r="L10953">
        <f t="shared" si="29"/>
        <v>2.6</v>
      </c>
      <c r="M10953">
        <v>1.3</v>
      </c>
      <c r="N10953">
        <v>2.6</v>
      </c>
      <c r="O10953">
        <v>1.1200000000000001</v>
      </c>
      <c r="Q10953">
        <v>25.536000000000001</v>
      </c>
      <c r="R10953">
        <v>0.37</v>
      </c>
      <c r="S10953">
        <v>11.45</v>
      </c>
      <c r="T10953">
        <v>33.342399999999998</v>
      </c>
      <c r="U10953">
        <v>1.0773999999999999</v>
      </c>
      <c r="V10953">
        <v>34.42</v>
      </c>
    </row>
    <row r="10954" spans="1:22">
      <c r="A10954" t="s">
        <v>1490</v>
      </c>
      <c r="B10954" t="s">
        <v>1489</v>
      </c>
      <c r="C10954" t="s">
        <v>2010</v>
      </c>
      <c r="E10954" t="s">
        <v>710</v>
      </c>
      <c r="G10954">
        <v>25.17815251</v>
      </c>
      <c r="H10954">
        <v>-80.255412129999996</v>
      </c>
      <c r="I10954" t="s">
        <v>2387</v>
      </c>
      <c r="J10954">
        <v>39</v>
      </c>
      <c r="K10954">
        <f t="shared" si="28"/>
        <v>0</v>
      </c>
      <c r="L10954">
        <f t="shared" si="29"/>
        <v>2.6</v>
      </c>
      <c r="M10954">
        <v>1.3</v>
      </c>
      <c r="N10954">
        <v>2.6</v>
      </c>
      <c r="O10954">
        <v>1.38</v>
      </c>
      <c r="Q10954">
        <v>28.428000000000001</v>
      </c>
      <c r="R10954">
        <v>0.2</v>
      </c>
      <c r="S10954">
        <v>11.64</v>
      </c>
      <c r="T10954">
        <v>41.764299999999999</v>
      </c>
      <c r="U10954">
        <v>0.71760000000000002</v>
      </c>
      <c r="V10954">
        <v>42.48</v>
      </c>
    </row>
    <row r="10955" spans="1:22">
      <c r="A10955" t="s">
        <v>1490</v>
      </c>
      <c r="B10955" t="s">
        <v>1489</v>
      </c>
      <c r="C10955" t="s">
        <v>2010</v>
      </c>
      <c r="E10955" t="s">
        <v>710</v>
      </c>
      <c r="G10955">
        <v>25.112017779999999</v>
      </c>
      <c r="H10955">
        <v>-80.373462360000005</v>
      </c>
      <c r="I10955" t="s">
        <v>146</v>
      </c>
      <c r="J10955">
        <v>40</v>
      </c>
      <c r="K10955">
        <f t="shared" si="28"/>
        <v>0</v>
      </c>
      <c r="L10955">
        <f t="shared" si="29"/>
        <v>2.6</v>
      </c>
      <c r="M10955">
        <v>1.3</v>
      </c>
      <c r="N10955">
        <v>2.6</v>
      </c>
      <c r="O10955">
        <v>0.82</v>
      </c>
      <c r="Q10955">
        <v>27.962</v>
      </c>
      <c r="R10955">
        <v>0.97</v>
      </c>
      <c r="S10955">
        <v>11.18</v>
      </c>
      <c r="T10955">
        <v>23.835799999999999</v>
      </c>
      <c r="U10955">
        <v>2.0680000000000001</v>
      </c>
      <c r="V10955">
        <v>25.9</v>
      </c>
    </row>
    <row r="10956" spans="1:22">
      <c r="A10956" t="s">
        <v>1490</v>
      </c>
      <c r="B10956" t="s">
        <v>1489</v>
      </c>
      <c r="C10956" t="s">
        <v>2010</v>
      </c>
      <c r="E10956" t="s">
        <v>710</v>
      </c>
      <c r="G10956">
        <v>25.058775529999998</v>
      </c>
      <c r="H10956">
        <v>-80.423079400000006</v>
      </c>
      <c r="I10956" t="s">
        <v>146</v>
      </c>
      <c r="J10956">
        <v>41</v>
      </c>
      <c r="K10956">
        <f t="shared" si="28"/>
        <v>0</v>
      </c>
      <c r="L10956">
        <f t="shared" si="29"/>
        <v>2.6</v>
      </c>
      <c r="M10956">
        <v>1.3</v>
      </c>
      <c r="N10956">
        <v>2.6</v>
      </c>
      <c r="O10956">
        <v>0.81</v>
      </c>
      <c r="Q10956">
        <v>28.673999999999999</v>
      </c>
      <c r="R10956">
        <v>0.95</v>
      </c>
      <c r="S10956">
        <v>11.19</v>
      </c>
      <c r="T10956">
        <v>23.566099999999999</v>
      </c>
      <c r="U10956">
        <v>2.0007000000000001</v>
      </c>
      <c r="V10956">
        <v>25.57</v>
      </c>
    </row>
    <row r="10957" spans="1:22">
      <c r="A10957" t="s">
        <v>1490</v>
      </c>
      <c r="B10957" t="s">
        <v>1489</v>
      </c>
      <c r="C10957" t="s">
        <v>2010</v>
      </c>
      <c r="E10957" t="s">
        <v>710</v>
      </c>
      <c r="G10957">
        <v>25.011958539999998</v>
      </c>
      <c r="H10957">
        <v>-80.377896539999995</v>
      </c>
      <c r="I10957" t="s">
        <v>2385</v>
      </c>
      <c r="J10957">
        <v>42</v>
      </c>
      <c r="K10957">
        <f t="shared" si="28"/>
        <v>0</v>
      </c>
      <c r="L10957">
        <f t="shared" si="29"/>
        <v>2.6</v>
      </c>
      <c r="M10957">
        <v>1.3</v>
      </c>
      <c r="N10957">
        <v>2.6</v>
      </c>
      <c r="O10957">
        <v>1.1299999999999999</v>
      </c>
      <c r="Q10957">
        <v>24.86</v>
      </c>
      <c r="R10957">
        <v>0.34</v>
      </c>
      <c r="S10957">
        <v>11.51</v>
      </c>
      <c r="T10957">
        <v>33.816400000000002</v>
      </c>
      <c r="U10957">
        <v>0.99890000000000001</v>
      </c>
      <c r="V10957">
        <v>34.82</v>
      </c>
    </row>
    <row r="10958" spans="1:22">
      <c r="A10958" t="s">
        <v>1490</v>
      </c>
      <c r="B10958" t="s">
        <v>1489</v>
      </c>
      <c r="C10958" t="s">
        <v>2010</v>
      </c>
      <c r="E10958" t="s">
        <v>710</v>
      </c>
      <c r="G10958">
        <v>25.000177180000001</v>
      </c>
      <c r="H10958">
        <v>-80.474880110000001</v>
      </c>
      <c r="I10958" t="s">
        <v>146</v>
      </c>
      <c r="J10958">
        <v>43</v>
      </c>
      <c r="K10958">
        <f t="shared" si="28"/>
        <v>0</v>
      </c>
      <c r="L10958">
        <f t="shared" si="29"/>
        <v>2.6</v>
      </c>
      <c r="M10958">
        <v>1.3</v>
      </c>
      <c r="N10958">
        <v>2.6</v>
      </c>
      <c r="O10958">
        <v>0.84</v>
      </c>
      <c r="Q10958">
        <v>27.047999999999998</v>
      </c>
      <c r="R10958">
        <v>0.82</v>
      </c>
      <c r="S10958">
        <v>11.21</v>
      </c>
      <c r="T10958">
        <v>24.482600000000001</v>
      </c>
      <c r="U10958">
        <v>1.7908999999999999</v>
      </c>
      <c r="V10958">
        <v>26.27</v>
      </c>
    </row>
    <row r="10959" spans="1:22">
      <c r="A10959" t="s">
        <v>1490</v>
      </c>
      <c r="B10959" t="s">
        <v>1489</v>
      </c>
      <c r="C10959" t="s">
        <v>2010</v>
      </c>
      <c r="E10959" t="s">
        <v>710</v>
      </c>
      <c r="G10959">
        <v>24.869802499999999</v>
      </c>
      <c r="H10959">
        <v>-80.668631219999995</v>
      </c>
      <c r="I10959" t="s">
        <v>146</v>
      </c>
      <c r="J10959">
        <v>44</v>
      </c>
      <c r="K10959">
        <f t="shared" si="28"/>
        <v>0</v>
      </c>
      <c r="L10959">
        <f t="shared" si="29"/>
        <v>2.6</v>
      </c>
      <c r="M10959">
        <v>1.3</v>
      </c>
      <c r="N10959">
        <v>2.6</v>
      </c>
      <c r="O10959">
        <v>0.94</v>
      </c>
      <c r="Q10959">
        <v>29.14</v>
      </c>
      <c r="R10959">
        <v>0.95</v>
      </c>
      <c r="S10959">
        <v>11.23</v>
      </c>
      <c r="T10959">
        <v>27.446100000000001</v>
      </c>
      <c r="U10959">
        <v>2.3218000000000001</v>
      </c>
      <c r="V10959">
        <v>29.77</v>
      </c>
    </row>
    <row r="10960" spans="1:22">
      <c r="A10960" t="s">
        <v>1490</v>
      </c>
      <c r="B10960" t="s">
        <v>1489</v>
      </c>
      <c r="C10960" t="s">
        <v>2010</v>
      </c>
      <c r="E10960" t="s">
        <v>710</v>
      </c>
      <c r="G10960">
        <v>24.858319009999999</v>
      </c>
      <c r="H10960">
        <v>-80.662413939999993</v>
      </c>
      <c r="I10960" t="s">
        <v>2385</v>
      </c>
      <c r="J10960">
        <v>45</v>
      </c>
      <c r="K10960">
        <f t="shared" si="28"/>
        <v>0</v>
      </c>
      <c r="L10960">
        <f t="shared" si="29"/>
        <v>2.6</v>
      </c>
      <c r="M10960">
        <v>1.3</v>
      </c>
      <c r="N10960">
        <v>2.6</v>
      </c>
      <c r="O10960">
        <v>1.091</v>
      </c>
      <c r="Q10960">
        <v>27.501000000000001</v>
      </c>
      <c r="R10960">
        <v>0.63</v>
      </c>
      <c r="S10960">
        <v>11.42</v>
      </c>
      <c r="T10960">
        <v>30.582799999999999</v>
      </c>
      <c r="U10960">
        <v>1.6871</v>
      </c>
      <c r="V10960">
        <v>32.270000000000003</v>
      </c>
    </row>
    <row r="10961" spans="1:22">
      <c r="A10961" t="s">
        <v>1490</v>
      </c>
      <c r="B10961" t="s">
        <v>1489</v>
      </c>
      <c r="C10961" t="s">
        <v>2010</v>
      </c>
      <c r="E10961" t="s">
        <v>710</v>
      </c>
      <c r="G10961">
        <v>24.800937999999999</v>
      </c>
      <c r="H10961">
        <v>-80.716148759999996</v>
      </c>
      <c r="I10961" t="s">
        <v>2387</v>
      </c>
      <c r="J10961">
        <v>46</v>
      </c>
      <c r="K10961">
        <f t="shared" si="28"/>
        <v>0</v>
      </c>
      <c r="L10961">
        <f t="shared" si="29"/>
        <v>2.6</v>
      </c>
      <c r="M10961">
        <v>1.3</v>
      </c>
      <c r="N10961">
        <v>2.6</v>
      </c>
      <c r="O10961">
        <v>1.42</v>
      </c>
      <c r="Q10961">
        <v>27.832000000000001</v>
      </c>
      <c r="R10961">
        <v>0.22</v>
      </c>
      <c r="S10961">
        <v>11.69</v>
      </c>
      <c r="T10961">
        <v>43.159500000000001</v>
      </c>
      <c r="U10961">
        <v>0.81220000000000003</v>
      </c>
      <c r="V10961">
        <v>43.97</v>
      </c>
    </row>
    <row r="10962" spans="1:22">
      <c r="A10962" t="s">
        <v>1490</v>
      </c>
      <c r="B10962" t="s">
        <v>1489</v>
      </c>
      <c r="C10962" t="s">
        <v>2010</v>
      </c>
      <c r="E10962" t="s">
        <v>710</v>
      </c>
      <c r="G10962">
        <v>24.801646940000001</v>
      </c>
      <c r="H10962">
        <v>-80.810314959999999</v>
      </c>
      <c r="I10962" t="s">
        <v>146</v>
      </c>
      <c r="J10962">
        <v>47</v>
      </c>
      <c r="K10962">
        <f t="shared" si="28"/>
        <v>0</v>
      </c>
      <c r="L10962">
        <f t="shared" si="29"/>
        <v>2.6</v>
      </c>
      <c r="M10962">
        <v>1.3</v>
      </c>
      <c r="N10962">
        <v>2.6</v>
      </c>
      <c r="O10962">
        <v>0.74</v>
      </c>
      <c r="Q10962">
        <v>31.524000000000001</v>
      </c>
      <c r="R10962">
        <v>1.36</v>
      </c>
      <c r="S10962">
        <v>10.9</v>
      </c>
      <c r="T10962">
        <v>20.971599999999999</v>
      </c>
      <c r="U10962">
        <v>2.6166</v>
      </c>
      <c r="V10962">
        <v>23.59</v>
      </c>
    </row>
    <row r="10963" spans="1:22">
      <c r="A10963" t="s">
        <v>1490</v>
      </c>
      <c r="B10963" t="s">
        <v>1489</v>
      </c>
      <c r="C10963" t="s">
        <v>2010</v>
      </c>
      <c r="E10963" t="s">
        <v>710</v>
      </c>
      <c r="G10963">
        <v>24.73208743</v>
      </c>
      <c r="H10963">
        <v>-80.783553609999998</v>
      </c>
      <c r="I10963" t="s">
        <v>2385</v>
      </c>
      <c r="J10963">
        <v>48</v>
      </c>
      <c r="K10963">
        <f t="shared" si="28"/>
        <v>0</v>
      </c>
      <c r="L10963">
        <f t="shared" si="29"/>
        <v>2.6</v>
      </c>
      <c r="M10963">
        <v>1.3</v>
      </c>
      <c r="N10963">
        <v>2.6</v>
      </c>
      <c r="O10963">
        <v>1.38</v>
      </c>
      <c r="Q10963">
        <v>28.841999999999999</v>
      </c>
      <c r="R10963">
        <v>0.28999999999999998</v>
      </c>
      <c r="S10963">
        <v>11.58</v>
      </c>
      <c r="T10963">
        <v>41.548999999999999</v>
      </c>
      <c r="U10963">
        <v>1.0405</v>
      </c>
      <c r="V10963">
        <v>42.59</v>
      </c>
    </row>
    <row r="10964" spans="1:22">
      <c r="A10964" t="s">
        <v>1490</v>
      </c>
      <c r="B10964" t="s">
        <v>1489</v>
      </c>
      <c r="C10964" t="s">
        <v>2010</v>
      </c>
      <c r="E10964" t="s">
        <v>710</v>
      </c>
      <c r="G10964">
        <v>24.684420979999999</v>
      </c>
      <c r="H10964">
        <v>-80.98130003</v>
      </c>
      <c r="I10964" t="s">
        <v>2385</v>
      </c>
      <c r="J10964">
        <v>49</v>
      </c>
      <c r="K10964">
        <f t="shared" si="28"/>
        <v>0</v>
      </c>
      <c r="L10964">
        <f t="shared" si="29"/>
        <v>2.6</v>
      </c>
      <c r="M10964">
        <v>1.3</v>
      </c>
      <c r="N10964">
        <v>2.6</v>
      </c>
      <c r="O10964">
        <v>1.18</v>
      </c>
      <c r="Q10964">
        <v>27.611999999999998</v>
      </c>
      <c r="R10964">
        <v>0.44</v>
      </c>
      <c r="S10964">
        <v>11.43</v>
      </c>
      <c r="T10964">
        <v>35.0672</v>
      </c>
      <c r="U10964">
        <v>1.3499000000000001</v>
      </c>
      <c r="V10964">
        <v>36.42</v>
      </c>
    </row>
    <row r="10965" spans="1:22">
      <c r="A10965" t="s">
        <v>1490</v>
      </c>
      <c r="B10965" t="s">
        <v>1489</v>
      </c>
      <c r="C10965" t="s">
        <v>2010</v>
      </c>
      <c r="E10965" t="s">
        <v>710</v>
      </c>
      <c r="G10965">
        <v>24.622473249999999</v>
      </c>
      <c r="H10965">
        <v>-81.245584530000002</v>
      </c>
      <c r="I10965" t="s">
        <v>146</v>
      </c>
      <c r="J10965">
        <v>50</v>
      </c>
      <c r="K10965">
        <f t="shared" si="28"/>
        <v>0</v>
      </c>
      <c r="L10965">
        <f t="shared" si="29"/>
        <v>2.6</v>
      </c>
      <c r="M10965">
        <v>1.3</v>
      </c>
      <c r="N10965">
        <v>2.6</v>
      </c>
      <c r="O10965">
        <v>1.33</v>
      </c>
      <c r="Q10965">
        <v>25.934999999999999</v>
      </c>
      <c r="R10965">
        <v>0.37</v>
      </c>
      <c r="S10965">
        <v>11.41</v>
      </c>
      <c r="T10965">
        <v>39.455800000000004</v>
      </c>
      <c r="U10965">
        <v>1.2795000000000001</v>
      </c>
      <c r="V10965">
        <v>40.74</v>
      </c>
    </row>
    <row r="10966" spans="1:22">
      <c r="A10966" t="s">
        <v>1490</v>
      </c>
      <c r="B10966" t="s">
        <v>1489</v>
      </c>
      <c r="C10966" t="s">
        <v>2010</v>
      </c>
      <c r="E10966" t="s">
        <v>710</v>
      </c>
      <c r="G10966">
        <v>24.624504980000001</v>
      </c>
      <c r="H10966">
        <v>-81.417768870000003</v>
      </c>
      <c r="I10966" t="s">
        <v>146</v>
      </c>
      <c r="J10966">
        <v>51</v>
      </c>
      <c r="K10966">
        <f t="shared" si="28"/>
        <v>0</v>
      </c>
      <c r="L10966">
        <f t="shared" si="29"/>
        <v>2.6</v>
      </c>
      <c r="M10966">
        <v>1.3</v>
      </c>
      <c r="N10966">
        <v>2.6</v>
      </c>
      <c r="O10966">
        <v>0.64</v>
      </c>
      <c r="Q10966">
        <v>30.975999999999999</v>
      </c>
      <c r="R10966">
        <v>1.5</v>
      </c>
      <c r="S10966">
        <v>10.68</v>
      </c>
      <c r="T10966">
        <v>17.7715</v>
      </c>
      <c r="U10966">
        <v>2.496</v>
      </c>
      <c r="V10966">
        <v>20.27</v>
      </c>
    </row>
    <row r="10967" spans="1:22">
      <c r="A10967" t="s">
        <v>1490</v>
      </c>
      <c r="B10967" t="s">
        <v>1489</v>
      </c>
      <c r="C10967" t="s">
        <v>2010</v>
      </c>
      <c r="E10967" t="s">
        <v>710</v>
      </c>
      <c r="G10967">
        <v>24.528680470000001</v>
      </c>
      <c r="H10967">
        <v>-81.487302799999995</v>
      </c>
      <c r="I10967" t="s">
        <v>2385</v>
      </c>
      <c r="J10967">
        <v>52</v>
      </c>
      <c r="K10967">
        <f t="shared" si="28"/>
        <v>0</v>
      </c>
      <c r="L10967">
        <f t="shared" si="29"/>
        <v>2.6</v>
      </c>
      <c r="M10967">
        <v>1.3</v>
      </c>
      <c r="N10967">
        <v>2.6</v>
      </c>
      <c r="O10967">
        <v>1.33</v>
      </c>
      <c r="Q10967">
        <v>26.733000000000001</v>
      </c>
      <c r="R10967">
        <v>0.43</v>
      </c>
      <c r="S10967">
        <v>11.4</v>
      </c>
      <c r="T10967">
        <v>39.421199999999999</v>
      </c>
      <c r="U10967">
        <v>1.4869000000000001</v>
      </c>
      <c r="V10967">
        <v>40.909999999999997</v>
      </c>
    </row>
    <row r="10968" spans="1:22">
      <c r="A10968" t="s">
        <v>1490</v>
      </c>
      <c r="B10968" t="s">
        <v>1489</v>
      </c>
      <c r="C10968" t="s">
        <v>2010</v>
      </c>
      <c r="E10968" t="s">
        <v>710</v>
      </c>
      <c r="G10968">
        <v>24.558025520000001</v>
      </c>
      <c r="H10968">
        <v>-81.559553660000006</v>
      </c>
      <c r="I10968" t="s">
        <v>146</v>
      </c>
      <c r="J10968">
        <v>53</v>
      </c>
      <c r="K10968">
        <f t="shared" si="28"/>
        <v>0</v>
      </c>
      <c r="L10968">
        <f t="shared" si="29"/>
        <v>2.6</v>
      </c>
      <c r="M10968">
        <v>1.3</v>
      </c>
      <c r="N10968">
        <v>2.6</v>
      </c>
      <c r="O10968">
        <v>0.96</v>
      </c>
      <c r="Q10968">
        <v>23.808</v>
      </c>
      <c r="R10968">
        <v>0.48</v>
      </c>
      <c r="S10968">
        <v>11.27</v>
      </c>
      <c r="T10968">
        <v>28.129899999999999</v>
      </c>
      <c r="U10968">
        <v>1.1980999999999999</v>
      </c>
      <c r="V10968">
        <v>29.33</v>
      </c>
    </row>
    <row r="10969" spans="1:22">
      <c r="A10969" t="s">
        <v>1490</v>
      </c>
      <c r="B10969" t="s">
        <v>1489</v>
      </c>
      <c r="C10969" t="s">
        <v>2010</v>
      </c>
      <c r="E10969" t="s">
        <v>710</v>
      </c>
      <c r="G10969">
        <v>24.540878129999999</v>
      </c>
      <c r="H10969">
        <v>-81.746487970000004</v>
      </c>
      <c r="I10969" t="s">
        <v>146</v>
      </c>
      <c r="J10969">
        <v>54</v>
      </c>
      <c r="K10969">
        <f t="shared" si="28"/>
        <v>0</v>
      </c>
      <c r="L10969">
        <f t="shared" si="29"/>
        <v>2.6</v>
      </c>
      <c r="M10969">
        <v>1.3</v>
      </c>
      <c r="N10969">
        <v>2.6</v>
      </c>
      <c r="O10969">
        <v>0.95</v>
      </c>
      <c r="Q10969">
        <v>23.75</v>
      </c>
      <c r="R10969">
        <v>0.57999999999999996</v>
      </c>
      <c r="S10969">
        <v>11.27</v>
      </c>
      <c r="T10969">
        <v>27.8369</v>
      </c>
      <c r="U10969">
        <v>1.4326000000000001</v>
      </c>
      <c r="V10969">
        <v>29.27</v>
      </c>
    </row>
    <row r="10970" spans="1:22">
      <c r="A10970" t="s">
        <v>1490</v>
      </c>
      <c r="B10970" t="s">
        <v>1489</v>
      </c>
      <c r="C10970" t="s">
        <v>2010</v>
      </c>
      <c r="E10970" t="s">
        <v>710</v>
      </c>
      <c r="G10970">
        <v>24.483580589999999</v>
      </c>
      <c r="H10970">
        <v>-81.712254400000006</v>
      </c>
      <c r="I10970" t="s">
        <v>146</v>
      </c>
      <c r="J10970">
        <v>55</v>
      </c>
      <c r="K10970">
        <f t="shared" si="28"/>
        <v>0</v>
      </c>
      <c r="L10970">
        <f t="shared" si="29"/>
        <v>2.6</v>
      </c>
      <c r="M10970">
        <v>1.3</v>
      </c>
      <c r="N10970">
        <v>2.6</v>
      </c>
      <c r="O10970">
        <v>1.26</v>
      </c>
      <c r="Q10970">
        <v>26.838000000000001</v>
      </c>
      <c r="R10970">
        <v>0.28000000000000003</v>
      </c>
      <c r="S10970">
        <v>11.49</v>
      </c>
      <c r="T10970">
        <v>37.641199999999998</v>
      </c>
      <c r="U10970">
        <v>0.9173</v>
      </c>
      <c r="V10970">
        <v>38.56</v>
      </c>
    </row>
    <row r="10971" spans="1:22">
      <c r="A10971" t="s">
        <v>1490</v>
      </c>
      <c r="B10971" t="s">
        <v>1489</v>
      </c>
      <c r="C10971" t="s">
        <v>2010</v>
      </c>
      <c r="E10971" t="s">
        <v>710</v>
      </c>
      <c r="G10971">
        <v>24.51606722</v>
      </c>
      <c r="H10971">
        <v>-81.630204259999999</v>
      </c>
      <c r="I10971" t="s">
        <v>2385</v>
      </c>
      <c r="J10971">
        <v>56</v>
      </c>
      <c r="K10971">
        <f t="shared" si="28"/>
        <v>0</v>
      </c>
      <c r="L10971">
        <f t="shared" si="29"/>
        <v>2.6</v>
      </c>
      <c r="M10971">
        <v>1.3</v>
      </c>
      <c r="N10971">
        <v>2.6</v>
      </c>
      <c r="O10971">
        <v>1.18</v>
      </c>
      <c r="Q10971">
        <v>27.966000000000001</v>
      </c>
      <c r="R10971">
        <v>0.42</v>
      </c>
      <c r="S10971">
        <v>11.45</v>
      </c>
      <c r="T10971">
        <v>35.128599999999999</v>
      </c>
      <c r="U10971">
        <v>1.2886</v>
      </c>
      <c r="V10971">
        <v>36.42</v>
      </c>
    </row>
    <row r="10972" spans="1:22">
      <c r="A10972" t="s">
        <v>1490</v>
      </c>
      <c r="B10972" t="s">
        <v>1489</v>
      </c>
      <c r="C10972" t="s">
        <v>2010</v>
      </c>
      <c r="E10972" t="s">
        <v>710</v>
      </c>
      <c r="G10972">
        <v>24.875312180000002</v>
      </c>
      <c r="H10972">
        <v>-80.958382880000002</v>
      </c>
      <c r="I10972" t="s">
        <v>2386</v>
      </c>
      <c r="J10972">
        <v>57</v>
      </c>
      <c r="K10972">
        <f t="shared" si="28"/>
        <v>0</v>
      </c>
      <c r="L10972">
        <f t="shared" si="29"/>
        <v>2.6</v>
      </c>
      <c r="M10972">
        <v>1.3</v>
      </c>
      <c r="N10972">
        <v>2.6</v>
      </c>
      <c r="O10972">
        <v>0.34</v>
      </c>
      <c r="Q10972">
        <v>34.51</v>
      </c>
      <c r="R10972">
        <v>3.87</v>
      </c>
      <c r="S10972">
        <v>8.2100000000000009</v>
      </c>
      <c r="T10972">
        <v>7.2576000000000001</v>
      </c>
      <c r="U10972">
        <v>3.4211</v>
      </c>
      <c r="V10972">
        <v>10.68</v>
      </c>
    </row>
    <row r="10973" spans="1:22">
      <c r="A10973" t="s">
        <v>1490</v>
      </c>
      <c r="B10973" t="s">
        <v>1489</v>
      </c>
      <c r="C10973" t="s">
        <v>2010</v>
      </c>
      <c r="E10973" t="s">
        <v>710</v>
      </c>
      <c r="G10973">
        <v>24.808564629999999</v>
      </c>
      <c r="H10973">
        <v>-80.920366509999994</v>
      </c>
      <c r="I10973" t="s">
        <v>146</v>
      </c>
      <c r="J10973">
        <v>58</v>
      </c>
      <c r="K10973">
        <f t="shared" si="28"/>
        <v>0</v>
      </c>
      <c r="L10973">
        <f t="shared" si="29"/>
        <v>2.6</v>
      </c>
      <c r="M10973">
        <v>1.3</v>
      </c>
      <c r="N10973">
        <v>2.6</v>
      </c>
      <c r="O10973">
        <v>0.81</v>
      </c>
      <c r="Q10973">
        <v>26.486999999999998</v>
      </c>
      <c r="R10973">
        <v>0.98</v>
      </c>
      <c r="S10973">
        <v>10.82</v>
      </c>
      <c r="T10973">
        <v>22.786899999999999</v>
      </c>
      <c r="U10973">
        <v>2.0638999999999998</v>
      </c>
      <c r="V10973">
        <v>24.85</v>
      </c>
    </row>
    <row r="10974" spans="1:22">
      <c r="A10974" t="s">
        <v>1490</v>
      </c>
      <c r="B10974" t="s">
        <v>1489</v>
      </c>
      <c r="C10974" t="s">
        <v>2010</v>
      </c>
      <c r="E10974" t="s">
        <v>710</v>
      </c>
      <c r="G10974">
        <v>24.84521655</v>
      </c>
      <c r="H10974">
        <v>-81.008266379999995</v>
      </c>
      <c r="I10974" t="s">
        <v>2387</v>
      </c>
      <c r="J10974">
        <v>59</v>
      </c>
      <c r="K10974">
        <f t="shared" si="28"/>
        <v>0</v>
      </c>
      <c r="L10974">
        <f t="shared" si="29"/>
        <v>2.6</v>
      </c>
      <c r="M10974">
        <v>1.3</v>
      </c>
      <c r="N10974">
        <v>2.6</v>
      </c>
      <c r="O10974">
        <v>0.56999999999999995</v>
      </c>
      <c r="Q10974">
        <v>35.738999999999997</v>
      </c>
      <c r="R10974">
        <v>2.2200000000000002</v>
      </c>
      <c r="S10974">
        <v>9.91</v>
      </c>
      <c r="T10974">
        <v>14.6866</v>
      </c>
      <c r="U10974">
        <v>3.29</v>
      </c>
      <c r="V10974">
        <v>17.98</v>
      </c>
    </row>
    <row r="10975" spans="1:22">
      <c r="A10975" t="s">
        <v>1490</v>
      </c>
      <c r="B10975" t="s">
        <v>1489</v>
      </c>
      <c r="C10975" t="s">
        <v>2010</v>
      </c>
      <c r="E10975" t="s">
        <v>710</v>
      </c>
      <c r="G10975">
        <v>24.815386289999999</v>
      </c>
      <c r="H10975">
        <v>-81.147134320000006</v>
      </c>
      <c r="I10975" t="s">
        <v>2385</v>
      </c>
      <c r="J10975">
        <v>60</v>
      </c>
      <c r="K10975">
        <f t="shared" si="28"/>
        <v>0</v>
      </c>
      <c r="L10975">
        <f t="shared" si="29"/>
        <v>2.6</v>
      </c>
      <c r="M10975">
        <v>1.3</v>
      </c>
      <c r="N10975">
        <v>2.6</v>
      </c>
      <c r="O10975">
        <v>0.42</v>
      </c>
      <c r="Q10975">
        <v>34.061999999999998</v>
      </c>
      <c r="R10975">
        <v>2.96</v>
      </c>
      <c r="S10975">
        <v>9.32</v>
      </c>
      <c r="T10975">
        <v>10.1774</v>
      </c>
      <c r="U10975">
        <v>3.2323</v>
      </c>
      <c r="V10975">
        <v>13.41</v>
      </c>
    </row>
    <row r="10976" spans="1:22">
      <c r="A10976" t="s">
        <v>1490</v>
      </c>
      <c r="B10976" t="s">
        <v>1489</v>
      </c>
      <c r="C10976" t="s">
        <v>2010</v>
      </c>
      <c r="E10976" t="s">
        <v>710</v>
      </c>
      <c r="G10976">
        <v>24.751853220000001</v>
      </c>
      <c r="H10976">
        <v>-81.170467200000004</v>
      </c>
      <c r="I10976" t="s">
        <v>2385</v>
      </c>
      <c r="J10976">
        <v>61</v>
      </c>
      <c r="K10976">
        <f t="shared" si="28"/>
        <v>0</v>
      </c>
      <c r="L10976">
        <f t="shared" si="29"/>
        <v>2.6</v>
      </c>
      <c r="M10976">
        <v>1.3</v>
      </c>
      <c r="N10976">
        <v>2.6</v>
      </c>
      <c r="O10976">
        <v>0.74</v>
      </c>
      <c r="Q10976">
        <v>30.931999999999999</v>
      </c>
      <c r="R10976">
        <v>1.42</v>
      </c>
      <c r="S10976">
        <v>10.64</v>
      </c>
      <c r="T10976">
        <v>20.471399999999999</v>
      </c>
      <c r="U10976">
        <v>2.7321</v>
      </c>
      <c r="V10976">
        <v>23.2</v>
      </c>
    </row>
    <row r="10977" spans="1:25">
      <c r="A10977" t="s">
        <v>1490</v>
      </c>
      <c r="B10977" t="s">
        <v>1489</v>
      </c>
      <c r="C10977" t="s">
        <v>2010</v>
      </c>
      <c r="E10977" t="s">
        <v>710</v>
      </c>
      <c r="G10977">
        <v>24.787483210000001</v>
      </c>
      <c r="H10977">
        <v>-81.287635300000005</v>
      </c>
      <c r="I10977" t="s">
        <v>2386</v>
      </c>
      <c r="J10977">
        <v>62</v>
      </c>
      <c r="K10977">
        <f t="shared" si="28"/>
        <v>0</v>
      </c>
      <c r="L10977">
        <f t="shared" si="29"/>
        <v>2.6</v>
      </c>
      <c r="M10977">
        <v>1.3</v>
      </c>
      <c r="N10977">
        <v>2.6</v>
      </c>
      <c r="O10977">
        <v>0.21</v>
      </c>
      <c r="Q10977">
        <v>25.347000000000001</v>
      </c>
      <c r="R10977">
        <v>4.83</v>
      </c>
      <c r="S10977">
        <v>7.88</v>
      </c>
      <c r="T10977">
        <v>4.3025000000000002</v>
      </c>
      <c r="U10977">
        <v>2.6372</v>
      </c>
      <c r="V10977">
        <v>6.94</v>
      </c>
    </row>
    <row r="10978" spans="1:25">
      <c r="A10978" t="s">
        <v>1490</v>
      </c>
      <c r="B10978" t="s">
        <v>1489</v>
      </c>
      <c r="C10978" t="s">
        <v>2010</v>
      </c>
      <c r="E10978" t="s">
        <v>710</v>
      </c>
      <c r="G10978">
        <v>24.767304960000001</v>
      </c>
      <c r="H10978">
        <v>-81.554953710000007</v>
      </c>
      <c r="I10978" t="s">
        <v>2385</v>
      </c>
      <c r="J10978">
        <v>63</v>
      </c>
      <c r="K10978">
        <f t="shared" si="28"/>
        <v>0</v>
      </c>
      <c r="L10978">
        <f t="shared" si="29"/>
        <v>2.6</v>
      </c>
      <c r="M10978">
        <v>1.3</v>
      </c>
      <c r="N10978">
        <v>2.6</v>
      </c>
      <c r="O10978">
        <v>0.89</v>
      </c>
      <c r="Q10978">
        <v>24.475000000000001</v>
      </c>
      <c r="R10978">
        <v>0.85</v>
      </c>
      <c r="S10978">
        <v>11.18</v>
      </c>
      <c r="T10978">
        <v>25.8705</v>
      </c>
      <c r="U10978">
        <v>1.9669000000000001</v>
      </c>
      <c r="V10978">
        <v>27.84</v>
      </c>
    </row>
    <row r="10979" spans="1:25">
      <c r="A10979" t="s">
        <v>1490</v>
      </c>
      <c r="B10979" t="s">
        <v>1489</v>
      </c>
      <c r="C10979" t="s">
        <v>2010</v>
      </c>
      <c r="E10979" t="s">
        <v>710</v>
      </c>
      <c r="G10979">
        <v>24.723636469999999</v>
      </c>
      <c r="H10979">
        <v>-81.520536050000004</v>
      </c>
      <c r="I10979" t="s">
        <v>146</v>
      </c>
      <c r="J10979">
        <v>64</v>
      </c>
      <c r="K10979">
        <f t="shared" ref="K10979:K11042" si="30">M10979-(N10979/2)</f>
        <v>0</v>
      </c>
      <c r="L10979">
        <f t="shared" ref="L10979:L11042" si="31">M10979+(N10979/2)</f>
        <v>2.6</v>
      </c>
      <c r="M10979">
        <v>1.3</v>
      </c>
      <c r="N10979">
        <v>2.6</v>
      </c>
      <c r="O10979">
        <v>0.69</v>
      </c>
      <c r="Q10979">
        <v>26.771999999999998</v>
      </c>
      <c r="R10979">
        <v>1.34</v>
      </c>
      <c r="S10979">
        <v>10.82</v>
      </c>
      <c r="T10979">
        <v>19.411100000000001</v>
      </c>
      <c r="U10979">
        <v>2.4039999999999999</v>
      </c>
      <c r="V10979">
        <v>21.82</v>
      </c>
    </row>
    <row r="10980" spans="1:25">
      <c r="A10980" t="s">
        <v>1490</v>
      </c>
      <c r="B10980" t="s">
        <v>1489</v>
      </c>
      <c r="C10980" t="s">
        <v>2010</v>
      </c>
      <c r="E10980" t="s">
        <v>710</v>
      </c>
      <c r="G10980">
        <v>24.69707545</v>
      </c>
      <c r="H10980">
        <v>-81.682787230000002</v>
      </c>
      <c r="I10980" t="s">
        <v>2385</v>
      </c>
      <c r="J10980">
        <v>65</v>
      </c>
      <c r="K10980">
        <f t="shared" si="30"/>
        <v>0</v>
      </c>
      <c r="L10980">
        <f t="shared" si="31"/>
        <v>2.6</v>
      </c>
      <c r="M10980">
        <v>1.3</v>
      </c>
      <c r="N10980">
        <v>2.6</v>
      </c>
      <c r="O10980">
        <v>1.1599999999999999</v>
      </c>
      <c r="Q10980">
        <v>20.3</v>
      </c>
      <c r="R10980">
        <v>0.31</v>
      </c>
      <c r="S10980">
        <v>11.55</v>
      </c>
      <c r="T10980">
        <v>34.834800000000001</v>
      </c>
      <c r="U10980">
        <v>0.93500000000000005</v>
      </c>
      <c r="V10980">
        <v>35.770000000000003</v>
      </c>
    </row>
    <row r="10981" spans="1:25">
      <c r="A10981" t="s">
        <v>1490</v>
      </c>
      <c r="B10981" t="s">
        <v>1489</v>
      </c>
      <c r="C10981" t="s">
        <v>2010</v>
      </c>
      <c r="E10981" t="s">
        <v>710</v>
      </c>
      <c r="G10981">
        <v>24.765785050000002</v>
      </c>
      <c r="H10981">
        <v>-81.444819319999993</v>
      </c>
      <c r="I10981" t="s">
        <v>2385</v>
      </c>
      <c r="J10981">
        <v>66</v>
      </c>
      <c r="K10981">
        <f t="shared" si="30"/>
        <v>0</v>
      </c>
      <c r="L10981">
        <f t="shared" si="31"/>
        <v>2.6</v>
      </c>
      <c r="M10981">
        <v>1.3</v>
      </c>
      <c r="N10981">
        <v>2.6</v>
      </c>
      <c r="O10981">
        <v>0.41</v>
      </c>
      <c r="Q10981">
        <v>28.331</v>
      </c>
      <c r="R10981">
        <v>2.73</v>
      </c>
      <c r="S10981">
        <v>9.85</v>
      </c>
      <c r="T10981">
        <v>10.5001</v>
      </c>
      <c r="U10981">
        <v>2.9102000000000001</v>
      </c>
      <c r="V10981">
        <v>13.41</v>
      </c>
    </row>
    <row r="10982" spans="1:25">
      <c r="A10982" t="s">
        <v>1490</v>
      </c>
      <c r="B10982" t="s">
        <v>1489</v>
      </c>
      <c r="K10982">
        <f t="shared" si="30"/>
        <v>0</v>
      </c>
      <c r="L10982">
        <f t="shared" si="31"/>
        <v>0</v>
      </c>
    </row>
    <row r="10983" spans="1:25">
      <c r="A10983" t="s">
        <v>1490</v>
      </c>
      <c r="B10983" t="s">
        <v>1489</v>
      </c>
      <c r="C10983" t="s">
        <v>2006</v>
      </c>
      <c r="E10983" t="s">
        <v>2008</v>
      </c>
      <c r="G10983">
        <v>9.3317730000000001</v>
      </c>
      <c r="H10983">
        <v>-82.319068000000001</v>
      </c>
      <c r="I10983" t="s">
        <v>146</v>
      </c>
      <c r="J10983">
        <v>67</v>
      </c>
      <c r="K10983">
        <f t="shared" si="30"/>
        <v>0</v>
      </c>
      <c r="L10983">
        <f t="shared" si="31"/>
        <v>10</v>
      </c>
      <c r="M10983">
        <v>5</v>
      </c>
      <c r="N10983">
        <v>10</v>
      </c>
      <c r="O10983">
        <v>1.091</v>
      </c>
      <c r="R10983">
        <v>1.47</v>
      </c>
      <c r="S10983">
        <v>8.9280000000000008</v>
      </c>
      <c r="T10983">
        <v>91.958399999999997</v>
      </c>
      <c r="U10983">
        <v>15.141</v>
      </c>
      <c r="V10983">
        <v>107.1</v>
      </c>
    </row>
    <row r="10984" spans="1:25">
      <c r="A10984" t="s">
        <v>1490</v>
      </c>
      <c r="B10984" t="s">
        <v>1489</v>
      </c>
      <c r="C10984" t="s">
        <v>2006</v>
      </c>
      <c r="E10984" t="s">
        <v>2007</v>
      </c>
      <c r="G10984">
        <v>9.0074190000000005</v>
      </c>
      <c r="H10984">
        <v>-82.023899</v>
      </c>
      <c r="I10984" t="s">
        <v>146</v>
      </c>
      <c r="J10984">
        <v>68</v>
      </c>
      <c r="K10984">
        <f t="shared" si="30"/>
        <v>0</v>
      </c>
      <c r="L10984">
        <f t="shared" si="31"/>
        <v>10</v>
      </c>
      <c r="M10984">
        <v>5</v>
      </c>
      <c r="N10984">
        <v>10</v>
      </c>
      <c r="O10984">
        <v>1.091</v>
      </c>
      <c r="R10984">
        <v>0.91</v>
      </c>
      <c r="S10984">
        <v>3.4079999999999999</v>
      </c>
      <c r="T10984">
        <v>35.102400000000003</v>
      </c>
      <c r="U10984">
        <v>9.3729999999999993</v>
      </c>
      <c r="V10984">
        <v>44.48</v>
      </c>
    </row>
    <row r="10985" spans="1:25">
      <c r="A10985" t="s">
        <v>1490</v>
      </c>
      <c r="B10985" t="s">
        <v>1489</v>
      </c>
      <c r="C10985" t="s">
        <v>2006</v>
      </c>
      <c r="E10985" t="s">
        <v>2005</v>
      </c>
      <c r="G10985">
        <v>9.2218180000000007</v>
      </c>
      <c r="H10985">
        <v>-82.023482000000001</v>
      </c>
      <c r="I10985" t="s">
        <v>146</v>
      </c>
      <c r="J10985">
        <v>69</v>
      </c>
      <c r="K10985">
        <f t="shared" si="30"/>
        <v>0</v>
      </c>
      <c r="L10985">
        <f t="shared" si="31"/>
        <v>10</v>
      </c>
      <c r="M10985">
        <v>5</v>
      </c>
      <c r="N10985">
        <v>10</v>
      </c>
      <c r="O10985">
        <v>1.091</v>
      </c>
      <c r="R10985">
        <v>0.55000000000000004</v>
      </c>
      <c r="S10985">
        <v>11.112</v>
      </c>
      <c r="T10985">
        <v>114.45359999999999</v>
      </c>
      <c r="U10985">
        <v>5.665</v>
      </c>
      <c r="V10985">
        <v>120.12</v>
      </c>
    </row>
    <row r="10986" spans="1:25">
      <c r="A10986" t="s">
        <v>1490</v>
      </c>
      <c r="B10986" t="s">
        <v>1489</v>
      </c>
      <c r="C10986" t="s">
        <v>2003</v>
      </c>
      <c r="E10986" t="s">
        <v>491</v>
      </c>
      <c r="G10986">
        <v>25.029299999999999</v>
      </c>
      <c r="H10986">
        <v>-80.540300000000002</v>
      </c>
      <c r="I10986" t="s">
        <v>146</v>
      </c>
      <c r="J10986">
        <v>70</v>
      </c>
      <c r="K10986">
        <f t="shared" si="30"/>
        <v>3</v>
      </c>
      <c r="L10986">
        <f t="shared" si="31"/>
        <v>7</v>
      </c>
      <c r="M10986">
        <v>5</v>
      </c>
      <c r="N10986">
        <v>4</v>
      </c>
      <c r="O10986">
        <v>1.091</v>
      </c>
      <c r="R10986">
        <v>1.05</v>
      </c>
      <c r="U10986">
        <v>10.815</v>
      </c>
      <c r="W10986">
        <v>1.03</v>
      </c>
      <c r="Y10986">
        <v>0.81</v>
      </c>
    </row>
    <row r="10987" spans="1:25">
      <c r="A10987" t="s">
        <v>1490</v>
      </c>
      <c r="B10987" t="s">
        <v>1489</v>
      </c>
      <c r="J10987">
        <v>70</v>
      </c>
      <c r="K10987">
        <f t="shared" si="30"/>
        <v>13</v>
      </c>
      <c r="L10987">
        <f t="shared" si="31"/>
        <v>17</v>
      </c>
      <c r="M10987">
        <v>15</v>
      </c>
      <c r="N10987">
        <v>4</v>
      </c>
      <c r="O10987">
        <v>1.091</v>
      </c>
      <c r="R10987">
        <v>0.77</v>
      </c>
      <c r="U10987">
        <v>7.931</v>
      </c>
    </row>
    <row r="10988" spans="1:25">
      <c r="A10988" t="s">
        <v>1490</v>
      </c>
      <c r="B10988" t="s">
        <v>1489</v>
      </c>
      <c r="J10988">
        <v>70</v>
      </c>
      <c r="K10988">
        <f t="shared" si="30"/>
        <v>33</v>
      </c>
      <c r="L10988">
        <f t="shared" si="31"/>
        <v>37</v>
      </c>
      <c r="M10988">
        <v>35</v>
      </c>
      <c r="N10988">
        <v>4</v>
      </c>
      <c r="O10988">
        <v>1.091</v>
      </c>
      <c r="R10988">
        <v>0.63</v>
      </c>
      <c r="U10988">
        <v>6.4889999999999999</v>
      </c>
    </row>
    <row r="10989" spans="1:25">
      <c r="A10989" t="s">
        <v>1490</v>
      </c>
      <c r="B10989" t="s">
        <v>1489</v>
      </c>
      <c r="J10989">
        <v>70</v>
      </c>
      <c r="K10989">
        <f t="shared" si="30"/>
        <v>47.5</v>
      </c>
      <c r="L10989">
        <f t="shared" si="31"/>
        <v>51.5</v>
      </c>
      <c r="M10989">
        <v>49.5</v>
      </c>
      <c r="N10989">
        <v>4</v>
      </c>
      <c r="O10989">
        <v>1.091</v>
      </c>
      <c r="R10989">
        <v>0.79</v>
      </c>
      <c r="U10989">
        <v>8.1370000000000005</v>
      </c>
    </row>
    <row r="10990" spans="1:25">
      <c r="A10990" t="s">
        <v>1490</v>
      </c>
      <c r="B10990" t="s">
        <v>1489</v>
      </c>
      <c r="K10990">
        <f t="shared" si="30"/>
        <v>0</v>
      </c>
      <c r="L10990">
        <f t="shared" si="31"/>
        <v>0</v>
      </c>
      <c r="U10990">
        <v>33.372</v>
      </c>
    </row>
    <row r="10991" spans="1:25">
      <c r="A10991" t="s">
        <v>1490</v>
      </c>
      <c r="B10991" t="s">
        <v>1489</v>
      </c>
      <c r="C10991" t="s">
        <v>1994</v>
      </c>
      <c r="E10991" t="s">
        <v>2384</v>
      </c>
      <c r="G10991">
        <v>-16.877300000000002</v>
      </c>
      <c r="H10991">
        <v>145.78530000000001</v>
      </c>
      <c r="I10991" t="s">
        <v>448</v>
      </c>
      <c r="J10991">
        <v>71</v>
      </c>
      <c r="K10991">
        <f t="shared" si="30"/>
        <v>0</v>
      </c>
      <c r="L10991">
        <f t="shared" si="31"/>
        <v>10</v>
      </c>
      <c r="M10991">
        <v>5</v>
      </c>
      <c r="N10991">
        <v>10</v>
      </c>
      <c r="O10991">
        <v>1.091</v>
      </c>
      <c r="R10991">
        <v>0.31</v>
      </c>
      <c r="S10991">
        <v>0.17280000000000001</v>
      </c>
      <c r="T10991">
        <v>1.7798</v>
      </c>
      <c r="U10991">
        <v>3.1930000000000001</v>
      </c>
      <c r="V10991">
        <v>4.97</v>
      </c>
    </row>
    <row r="10992" spans="1:25">
      <c r="A10992" t="s">
        <v>1490</v>
      </c>
      <c r="B10992" t="s">
        <v>1489</v>
      </c>
      <c r="C10992" t="s">
        <v>1994</v>
      </c>
      <c r="E10992" t="s">
        <v>2001</v>
      </c>
      <c r="G10992">
        <v>-17.948599999999999</v>
      </c>
      <c r="H10992">
        <v>146.10560000000001</v>
      </c>
      <c r="I10992" t="s">
        <v>106</v>
      </c>
      <c r="J10992">
        <v>72</v>
      </c>
      <c r="K10992">
        <f t="shared" si="30"/>
        <v>0</v>
      </c>
      <c r="L10992">
        <f t="shared" si="31"/>
        <v>10</v>
      </c>
      <c r="M10992">
        <v>5</v>
      </c>
      <c r="N10992">
        <v>10</v>
      </c>
      <c r="O10992">
        <v>1.091</v>
      </c>
      <c r="R10992">
        <v>0.01</v>
      </c>
      <c r="S10992">
        <v>0.23280000000000001</v>
      </c>
      <c r="T10992">
        <v>2.3978000000000002</v>
      </c>
      <c r="U10992">
        <v>0.10299999999999999</v>
      </c>
      <c r="V10992">
        <v>2.5</v>
      </c>
    </row>
    <row r="10993" spans="1:25">
      <c r="A10993" t="s">
        <v>1490</v>
      </c>
      <c r="B10993" t="s">
        <v>1489</v>
      </c>
      <c r="C10993" t="s">
        <v>1994</v>
      </c>
      <c r="E10993" t="s">
        <v>2000</v>
      </c>
      <c r="G10993">
        <v>-18.263400000000001</v>
      </c>
      <c r="H10993">
        <v>146.03579999999999</v>
      </c>
      <c r="I10993" t="s">
        <v>106</v>
      </c>
      <c r="J10993">
        <v>73</v>
      </c>
      <c r="K10993">
        <f t="shared" si="30"/>
        <v>0</v>
      </c>
      <c r="L10993">
        <f t="shared" si="31"/>
        <v>10</v>
      </c>
      <c r="M10993">
        <v>5</v>
      </c>
      <c r="N10993">
        <v>10</v>
      </c>
      <c r="O10993">
        <v>1.091</v>
      </c>
      <c r="R10993">
        <v>0.61</v>
      </c>
      <c r="S10993">
        <v>0.222</v>
      </c>
      <c r="T10993">
        <v>2.2866</v>
      </c>
      <c r="U10993">
        <v>6.2830000000000004</v>
      </c>
      <c r="V10993">
        <v>8.57</v>
      </c>
    </row>
    <row r="10994" spans="1:25">
      <c r="A10994" t="s">
        <v>1490</v>
      </c>
      <c r="B10994" t="s">
        <v>1489</v>
      </c>
      <c r="C10994" t="s">
        <v>1994</v>
      </c>
      <c r="E10994" t="s">
        <v>1999</v>
      </c>
      <c r="G10994">
        <v>-19.113299999999999</v>
      </c>
      <c r="H10994">
        <v>146.85140000000001</v>
      </c>
      <c r="I10994" t="s">
        <v>106</v>
      </c>
      <c r="J10994">
        <v>74</v>
      </c>
      <c r="K10994">
        <f t="shared" si="30"/>
        <v>0</v>
      </c>
      <c r="L10994">
        <f t="shared" si="31"/>
        <v>10</v>
      </c>
      <c r="M10994">
        <v>5</v>
      </c>
      <c r="N10994">
        <v>10</v>
      </c>
      <c r="O10994">
        <v>1.091</v>
      </c>
      <c r="R10994">
        <v>0.17399999999999999</v>
      </c>
      <c r="S10994">
        <v>1.7267999999999999</v>
      </c>
      <c r="T10994">
        <v>17.786000000000001</v>
      </c>
      <c r="U10994">
        <v>1.7922</v>
      </c>
      <c r="V10994">
        <v>19.579999999999998</v>
      </c>
    </row>
    <row r="10995" spans="1:25">
      <c r="A10995" t="s">
        <v>1490</v>
      </c>
      <c r="B10995" t="s">
        <v>1489</v>
      </c>
      <c r="C10995" t="s">
        <v>1994</v>
      </c>
      <c r="E10995" t="s">
        <v>1998</v>
      </c>
      <c r="G10995">
        <v>-19.167449999999999</v>
      </c>
      <c r="H10995">
        <v>146.86019999999999</v>
      </c>
      <c r="I10995" t="s">
        <v>106</v>
      </c>
      <c r="J10995">
        <v>75</v>
      </c>
      <c r="K10995">
        <f t="shared" si="30"/>
        <v>0</v>
      </c>
      <c r="L10995">
        <f t="shared" si="31"/>
        <v>10</v>
      </c>
      <c r="M10995">
        <v>5</v>
      </c>
      <c r="N10995">
        <v>10</v>
      </c>
      <c r="O10995">
        <v>1.091</v>
      </c>
      <c r="R10995">
        <v>0.59</v>
      </c>
      <c r="S10995">
        <v>9.1164000000000005</v>
      </c>
      <c r="T10995">
        <v>93.898899999999998</v>
      </c>
      <c r="U10995">
        <v>6.077</v>
      </c>
      <c r="V10995">
        <v>99.98</v>
      </c>
    </row>
    <row r="10996" spans="1:25">
      <c r="A10996" t="s">
        <v>1490</v>
      </c>
      <c r="B10996" t="s">
        <v>1489</v>
      </c>
      <c r="C10996" t="s">
        <v>1994</v>
      </c>
      <c r="E10996" t="s">
        <v>1997</v>
      </c>
      <c r="G10996">
        <v>-19.148700000000002</v>
      </c>
      <c r="H10996">
        <v>146.79089999999999</v>
      </c>
      <c r="I10996" t="s">
        <v>1996</v>
      </c>
      <c r="J10996">
        <v>76</v>
      </c>
      <c r="K10996">
        <f t="shared" si="30"/>
        <v>0</v>
      </c>
      <c r="L10996">
        <f t="shared" si="31"/>
        <v>2</v>
      </c>
      <c r="M10996">
        <v>1</v>
      </c>
      <c r="N10996">
        <v>2</v>
      </c>
      <c r="O10996">
        <v>1.091</v>
      </c>
      <c r="R10996">
        <v>0.51800000000000002</v>
      </c>
      <c r="S10996">
        <v>1.5192000000000001</v>
      </c>
      <c r="T10996">
        <v>3.1295999999999999</v>
      </c>
      <c r="U10996">
        <v>1.0670999999999999</v>
      </c>
      <c r="V10996">
        <v>4.2</v>
      </c>
    </row>
    <row r="10997" spans="1:25">
      <c r="A10997" t="s">
        <v>1490</v>
      </c>
      <c r="B10997" t="s">
        <v>1489</v>
      </c>
      <c r="C10997" t="s">
        <v>1994</v>
      </c>
      <c r="E10997" t="s">
        <v>1995</v>
      </c>
      <c r="G10997">
        <v>-19.784300000000002</v>
      </c>
      <c r="H10997">
        <v>147.7543</v>
      </c>
      <c r="I10997" t="s">
        <v>448</v>
      </c>
      <c r="J10997">
        <v>77</v>
      </c>
      <c r="K10997">
        <f t="shared" si="30"/>
        <v>0</v>
      </c>
      <c r="L10997">
        <f t="shared" si="31"/>
        <v>10</v>
      </c>
      <c r="M10997">
        <v>5</v>
      </c>
      <c r="N10997">
        <v>10</v>
      </c>
      <c r="O10997">
        <v>1.091</v>
      </c>
      <c r="R10997">
        <v>0.64600000000000002</v>
      </c>
      <c r="S10997">
        <v>1.728</v>
      </c>
      <c r="T10997">
        <v>17.798400000000001</v>
      </c>
      <c r="U10997">
        <v>6.6538000000000004</v>
      </c>
      <c r="V10997">
        <v>24.45</v>
      </c>
    </row>
    <row r="10998" spans="1:25">
      <c r="A10998" t="s">
        <v>1490</v>
      </c>
      <c r="B10998" t="s">
        <v>1489</v>
      </c>
      <c r="C10998" t="s">
        <v>1994</v>
      </c>
      <c r="E10998" t="s">
        <v>1993</v>
      </c>
      <c r="G10998">
        <v>-20.026</v>
      </c>
      <c r="H10998">
        <v>148.255</v>
      </c>
      <c r="I10998" t="s">
        <v>106</v>
      </c>
      <c r="J10998">
        <v>78</v>
      </c>
      <c r="K10998">
        <f t="shared" si="30"/>
        <v>0</v>
      </c>
      <c r="L10998">
        <f t="shared" si="31"/>
        <v>10</v>
      </c>
      <c r="M10998">
        <v>5</v>
      </c>
      <c r="N10998">
        <v>10</v>
      </c>
      <c r="O10998">
        <v>1.091</v>
      </c>
      <c r="S10998">
        <v>0.53400000000000003</v>
      </c>
      <c r="T10998">
        <v>5.5002000000000004</v>
      </c>
      <c r="V10998">
        <v>5.5</v>
      </c>
    </row>
    <row r="10999" spans="1:25">
      <c r="A10999" t="s">
        <v>1490</v>
      </c>
      <c r="B10999" t="s">
        <v>1489</v>
      </c>
      <c r="C10999" t="s">
        <v>1992</v>
      </c>
      <c r="E10999" t="s">
        <v>1991</v>
      </c>
      <c r="G10999">
        <v>44.332099999999997</v>
      </c>
      <c r="H10999">
        <v>9.2353000000000005</v>
      </c>
      <c r="I10999" t="s">
        <v>166</v>
      </c>
      <c r="J10999">
        <v>79</v>
      </c>
      <c r="K10999">
        <f t="shared" si="30"/>
        <v>0</v>
      </c>
      <c r="L10999">
        <f t="shared" si="31"/>
        <v>1</v>
      </c>
      <c r="M10999">
        <v>0.5</v>
      </c>
      <c r="N10999">
        <v>1</v>
      </c>
      <c r="O10999">
        <v>1.091</v>
      </c>
      <c r="R10999">
        <v>0.23710000000000001</v>
      </c>
      <c r="U10999">
        <v>0.2442</v>
      </c>
      <c r="W10999">
        <v>1.03</v>
      </c>
    </row>
    <row r="11000" spans="1:25">
      <c r="A11000" t="s">
        <v>1490</v>
      </c>
      <c r="B11000" t="s">
        <v>1489</v>
      </c>
      <c r="C11000" t="s">
        <v>1987</v>
      </c>
      <c r="E11000" t="s">
        <v>490</v>
      </c>
      <c r="G11000">
        <v>21.2746</v>
      </c>
      <c r="H11000">
        <v>-89.686300000000003</v>
      </c>
      <c r="I11000" t="s">
        <v>489</v>
      </c>
      <c r="J11000">
        <v>80</v>
      </c>
      <c r="K11000">
        <f t="shared" si="30"/>
        <v>0.42783505200000005</v>
      </c>
      <c r="L11000">
        <f t="shared" si="31"/>
        <v>1.427835052</v>
      </c>
      <c r="M11000">
        <v>0.92783505200000005</v>
      </c>
      <c r="N11000">
        <v>1</v>
      </c>
      <c r="O11000">
        <v>1.1200000000000001</v>
      </c>
      <c r="R11000">
        <v>0.42109999999999997</v>
      </c>
      <c r="U11000">
        <v>0.47160000000000002</v>
      </c>
      <c r="W11000">
        <v>0.69259999999999999</v>
      </c>
      <c r="Y11000">
        <v>3.4098999999999999</v>
      </c>
    </row>
    <row r="11001" spans="1:25">
      <c r="A11001" t="s">
        <v>1490</v>
      </c>
      <c r="B11001" t="s">
        <v>1489</v>
      </c>
      <c r="J11001">
        <v>80</v>
      </c>
      <c r="K11001">
        <f t="shared" si="30"/>
        <v>3.211340206</v>
      </c>
      <c r="L11001">
        <f t="shared" si="31"/>
        <v>4.211340206</v>
      </c>
      <c r="M11001">
        <v>3.711340206</v>
      </c>
      <c r="N11001">
        <v>1</v>
      </c>
      <c r="O11001">
        <v>1.41</v>
      </c>
      <c r="R11001">
        <v>0.42109999999999997</v>
      </c>
      <c r="U11001">
        <v>0.59370000000000001</v>
      </c>
    </row>
    <row r="11002" spans="1:25">
      <c r="A11002" t="s">
        <v>1490</v>
      </c>
      <c r="B11002" t="s">
        <v>1489</v>
      </c>
      <c r="J11002">
        <v>80</v>
      </c>
      <c r="K11002">
        <f t="shared" si="30"/>
        <v>7.8505154640000008</v>
      </c>
      <c r="L11002">
        <f t="shared" si="31"/>
        <v>8.8505154640000008</v>
      </c>
      <c r="M11002">
        <v>8.3505154640000008</v>
      </c>
      <c r="N11002">
        <v>1</v>
      </c>
      <c r="O11002">
        <v>0.94</v>
      </c>
      <c r="R11002">
        <v>1.0526</v>
      </c>
      <c r="U11002">
        <v>0.98950000000000005</v>
      </c>
    </row>
    <row r="11003" spans="1:25">
      <c r="A11003" t="s">
        <v>1490</v>
      </c>
      <c r="B11003" t="s">
        <v>1489</v>
      </c>
      <c r="J11003">
        <v>80</v>
      </c>
      <c r="K11003">
        <f t="shared" si="30"/>
        <v>10.01546392</v>
      </c>
      <c r="L11003">
        <f t="shared" si="31"/>
        <v>11.01546392</v>
      </c>
      <c r="M11003">
        <v>10.51546392</v>
      </c>
      <c r="N11003">
        <v>1</v>
      </c>
      <c r="O11003">
        <v>1.1599999999999999</v>
      </c>
      <c r="R11003">
        <v>0.63160000000000005</v>
      </c>
      <c r="U11003">
        <v>0.73260000000000003</v>
      </c>
    </row>
    <row r="11004" spans="1:25">
      <c r="A11004" t="s">
        <v>1490</v>
      </c>
      <c r="B11004" t="s">
        <v>1489</v>
      </c>
      <c r="J11004">
        <v>80</v>
      </c>
      <c r="K11004">
        <f t="shared" si="30"/>
        <v>12.48969072</v>
      </c>
      <c r="L11004">
        <f t="shared" si="31"/>
        <v>13.48969072</v>
      </c>
      <c r="M11004">
        <v>12.98969072</v>
      </c>
      <c r="N11004">
        <v>1</v>
      </c>
      <c r="O11004">
        <v>1.25</v>
      </c>
      <c r="R11004">
        <v>0.84209999999999996</v>
      </c>
      <c r="U11004">
        <v>1.0526</v>
      </c>
    </row>
    <row r="11005" spans="1:25">
      <c r="A11005" t="s">
        <v>1490</v>
      </c>
      <c r="B11005" t="s">
        <v>1489</v>
      </c>
      <c r="J11005">
        <v>80</v>
      </c>
      <c r="K11005">
        <f t="shared" si="30"/>
        <v>14.65463918</v>
      </c>
      <c r="L11005">
        <f t="shared" si="31"/>
        <v>15.65463918</v>
      </c>
      <c r="M11005">
        <v>15.15463918</v>
      </c>
      <c r="N11005">
        <v>1</v>
      </c>
      <c r="O11005">
        <v>0.73</v>
      </c>
      <c r="R11005">
        <v>1.4737</v>
      </c>
      <c r="U11005">
        <v>1.0758000000000001</v>
      </c>
    </row>
    <row r="11006" spans="1:25">
      <c r="A11006" t="s">
        <v>1490</v>
      </c>
      <c r="B11006" t="s">
        <v>1489</v>
      </c>
      <c r="J11006">
        <v>80</v>
      </c>
      <c r="K11006">
        <f t="shared" si="30"/>
        <v>16.201030930000002</v>
      </c>
      <c r="L11006">
        <f t="shared" si="31"/>
        <v>17.201030930000002</v>
      </c>
      <c r="M11006">
        <v>16.701030930000002</v>
      </c>
      <c r="N11006">
        <v>1</v>
      </c>
      <c r="O11006">
        <v>0.77</v>
      </c>
      <c r="R11006">
        <v>3.1579000000000002</v>
      </c>
      <c r="U11006">
        <v>2.4316</v>
      </c>
    </row>
    <row r="11007" spans="1:25">
      <c r="A11007" t="s">
        <v>1490</v>
      </c>
      <c r="B11007" t="s">
        <v>1489</v>
      </c>
      <c r="J11007">
        <v>80</v>
      </c>
      <c r="K11007">
        <f t="shared" si="30"/>
        <v>17.74742268</v>
      </c>
      <c r="L11007">
        <f t="shared" si="31"/>
        <v>18.74742268</v>
      </c>
      <c r="M11007">
        <v>18.24742268</v>
      </c>
      <c r="N11007">
        <v>1</v>
      </c>
      <c r="O11007">
        <v>0.74</v>
      </c>
      <c r="R11007">
        <v>2.1053000000000002</v>
      </c>
      <c r="U11007">
        <v>1.5579000000000001</v>
      </c>
    </row>
    <row r="11008" spans="1:25">
      <c r="A11008" t="s">
        <v>1490</v>
      </c>
      <c r="B11008" t="s">
        <v>1489</v>
      </c>
      <c r="J11008">
        <v>80</v>
      </c>
      <c r="K11008">
        <f t="shared" si="30"/>
        <v>18.984536080000002</v>
      </c>
      <c r="L11008">
        <f t="shared" si="31"/>
        <v>19.984536080000002</v>
      </c>
      <c r="M11008">
        <v>19.484536080000002</v>
      </c>
      <c r="N11008">
        <v>1</v>
      </c>
      <c r="O11008">
        <v>0.76</v>
      </c>
      <c r="R11008">
        <v>2.1053000000000002</v>
      </c>
      <c r="U11008">
        <v>1.6</v>
      </c>
    </row>
    <row r="11009" spans="1:21">
      <c r="A11009" t="s">
        <v>1490</v>
      </c>
      <c r="B11009" t="s">
        <v>1489</v>
      </c>
      <c r="J11009">
        <v>80</v>
      </c>
      <c r="K11009">
        <f t="shared" si="30"/>
        <v>20.84020619</v>
      </c>
      <c r="L11009">
        <f t="shared" si="31"/>
        <v>21.84020619</v>
      </c>
      <c r="M11009">
        <v>21.34020619</v>
      </c>
      <c r="N11009">
        <v>1</v>
      </c>
      <c r="O11009">
        <v>0.75</v>
      </c>
      <c r="R11009">
        <v>2.7368000000000001</v>
      </c>
      <c r="U11009">
        <v>2.0526</v>
      </c>
    </row>
    <row r="11010" spans="1:21">
      <c r="A11010" t="s">
        <v>1490</v>
      </c>
      <c r="B11010" t="s">
        <v>1489</v>
      </c>
      <c r="J11010">
        <v>80</v>
      </c>
      <c r="K11010">
        <f t="shared" si="30"/>
        <v>22.386597940000001</v>
      </c>
      <c r="L11010">
        <f t="shared" si="31"/>
        <v>23.386597940000001</v>
      </c>
      <c r="M11010">
        <v>22.886597940000001</v>
      </c>
      <c r="N11010">
        <v>1</v>
      </c>
      <c r="O11010">
        <v>0.56000000000000005</v>
      </c>
      <c r="R11010">
        <v>3.1579000000000002</v>
      </c>
      <c r="U11010">
        <v>1.7684</v>
      </c>
    </row>
    <row r="11011" spans="1:21">
      <c r="A11011" t="s">
        <v>1490</v>
      </c>
      <c r="B11011" t="s">
        <v>1489</v>
      </c>
      <c r="J11011">
        <v>80</v>
      </c>
      <c r="K11011">
        <f t="shared" si="30"/>
        <v>23.62371134</v>
      </c>
      <c r="L11011">
        <f t="shared" si="31"/>
        <v>24.62371134</v>
      </c>
      <c r="M11011">
        <v>24.12371134</v>
      </c>
      <c r="N11011">
        <v>1</v>
      </c>
      <c r="O11011">
        <v>0.64</v>
      </c>
      <c r="R11011">
        <v>3.3683999999999998</v>
      </c>
      <c r="U11011">
        <v>2.1558000000000002</v>
      </c>
    </row>
    <row r="11012" spans="1:21">
      <c r="A11012" t="s">
        <v>1490</v>
      </c>
      <c r="B11012" t="s">
        <v>1489</v>
      </c>
      <c r="J11012">
        <v>80</v>
      </c>
      <c r="K11012">
        <f t="shared" si="30"/>
        <v>24.860824740000002</v>
      </c>
      <c r="L11012">
        <f t="shared" si="31"/>
        <v>25.860824740000002</v>
      </c>
      <c r="M11012">
        <v>25.360824740000002</v>
      </c>
      <c r="N11012">
        <v>1</v>
      </c>
      <c r="O11012">
        <v>0.62</v>
      </c>
      <c r="R11012">
        <v>3.6505000000000001</v>
      </c>
      <c r="U11012">
        <v>2.2633000000000001</v>
      </c>
    </row>
    <row r="11013" spans="1:21">
      <c r="A11013" t="s">
        <v>1490</v>
      </c>
      <c r="B11013" t="s">
        <v>1489</v>
      </c>
      <c r="J11013">
        <v>80</v>
      </c>
      <c r="K11013">
        <f t="shared" si="30"/>
        <v>26.09793814</v>
      </c>
      <c r="L11013">
        <f t="shared" si="31"/>
        <v>27.09793814</v>
      </c>
      <c r="M11013">
        <v>26.59793814</v>
      </c>
      <c r="N11013">
        <v>1</v>
      </c>
      <c r="O11013">
        <v>0.62</v>
      </c>
      <c r="R11013">
        <v>3.2294999999999998</v>
      </c>
      <c r="U11013">
        <v>2.0023</v>
      </c>
    </row>
    <row r="11014" spans="1:21">
      <c r="A11014" t="s">
        <v>1490</v>
      </c>
      <c r="B11014" t="s">
        <v>1489</v>
      </c>
      <c r="J11014">
        <v>80</v>
      </c>
      <c r="K11014">
        <f t="shared" si="30"/>
        <v>27.335051549999999</v>
      </c>
      <c r="L11014">
        <f t="shared" si="31"/>
        <v>28.335051549999999</v>
      </c>
      <c r="M11014">
        <v>27.835051549999999</v>
      </c>
      <c r="N11014">
        <v>1</v>
      </c>
      <c r="O11014">
        <v>0.49</v>
      </c>
      <c r="R11014">
        <v>4.2104999999999997</v>
      </c>
      <c r="U11014">
        <v>2.0632000000000001</v>
      </c>
    </row>
    <row r="11015" spans="1:21">
      <c r="A11015" t="s">
        <v>1490</v>
      </c>
      <c r="B11015" t="s">
        <v>1489</v>
      </c>
      <c r="J11015">
        <v>80</v>
      </c>
      <c r="K11015">
        <f t="shared" si="30"/>
        <v>28.572164950000001</v>
      </c>
      <c r="L11015">
        <f t="shared" si="31"/>
        <v>29.572164950000001</v>
      </c>
      <c r="M11015">
        <v>29.072164950000001</v>
      </c>
      <c r="N11015">
        <v>1</v>
      </c>
      <c r="O11015">
        <v>0.75</v>
      </c>
      <c r="R11015">
        <v>3.5789</v>
      </c>
      <c r="U11015">
        <v>2.6842000000000001</v>
      </c>
    </row>
    <row r="11016" spans="1:21">
      <c r="A11016" t="s">
        <v>1490</v>
      </c>
      <c r="B11016" t="s">
        <v>1489</v>
      </c>
      <c r="J11016">
        <v>80</v>
      </c>
      <c r="K11016">
        <f t="shared" si="30"/>
        <v>35.994845359999999</v>
      </c>
      <c r="L11016">
        <f t="shared" si="31"/>
        <v>36.994845359999999</v>
      </c>
      <c r="M11016">
        <v>36.494845359999999</v>
      </c>
      <c r="N11016">
        <v>1</v>
      </c>
      <c r="O11016">
        <v>0.49</v>
      </c>
      <c r="R11016">
        <v>3.5074000000000001</v>
      </c>
      <c r="U11016">
        <v>1.7185999999999999</v>
      </c>
    </row>
    <row r="11017" spans="1:21">
      <c r="A11017" t="s">
        <v>1490</v>
      </c>
      <c r="B11017" t="s">
        <v>1489</v>
      </c>
      <c r="J11017">
        <v>80</v>
      </c>
      <c r="K11017">
        <f t="shared" si="30"/>
        <v>31.046391750000002</v>
      </c>
      <c r="L11017">
        <f t="shared" si="31"/>
        <v>32.046391749999998</v>
      </c>
      <c r="M11017">
        <v>31.546391750000002</v>
      </c>
      <c r="N11017">
        <v>1</v>
      </c>
      <c r="O11017">
        <v>0.59</v>
      </c>
      <c r="R11017">
        <v>3.3683999999999998</v>
      </c>
      <c r="U11017">
        <v>1.9874000000000001</v>
      </c>
    </row>
    <row r="11018" spans="1:21">
      <c r="A11018" t="s">
        <v>1490</v>
      </c>
      <c r="B11018" t="s">
        <v>1489</v>
      </c>
      <c r="J11018">
        <v>80</v>
      </c>
      <c r="K11018">
        <f t="shared" si="30"/>
        <v>32.283505150000003</v>
      </c>
      <c r="L11018">
        <f t="shared" si="31"/>
        <v>33.283505150000003</v>
      </c>
      <c r="M11018">
        <v>32.783505150000003</v>
      </c>
      <c r="N11018">
        <v>1</v>
      </c>
      <c r="O11018">
        <v>0.59</v>
      </c>
      <c r="R11018">
        <v>2.3157999999999999</v>
      </c>
      <c r="U11018">
        <v>1.3663000000000001</v>
      </c>
    </row>
    <row r="11019" spans="1:21">
      <c r="A11019" t="s">
        <v>1490</v>
      </c>
      <c r="B11019" t="s">
        <v>1489</v>
      </c>
      <c r="J11019">
        <v>80</v>
      </c>
      <c r="K11019">
        <f t="shared" si="30"/>
        <v>33.829896910000002</v>
      </c>
      <c r="L11019">
        <f t="shared" si="31"/>
        <v>34.829896910000002</v>
      </c>
      <c r="M11019">
        <v>34.329896910000002</v>
      </c>
      <c r="N11019">
        <v>1</v>
      </c>
      <c r="O11019">
        <v>0.78</v>
      </c>
      <c r="R11019">
        <v>1.0526</v>
      </c>
      <c r="U11019">
        <v>0.82110000000000005</v>
      </c>
    </row>
    <row r="11020" spans="1:21">
      <c r="A11020" t="s">
        <v>1490</v>
      </c>
      <c r="B11020" t="s">
        <v>1489</v>
      </c>
      <c r="J11020">
        <v>80</v>
      </c>
      <c r="K11020">
        <f t="shared" si="30"/>
        <v>35.994845359999999</v>
      </c>
      <c r="L11020">
        <f t="shared" si="31"/>
        <v>36.994845359999999</v>
      </c>
      <c r="M11020">
        <v>36.494845359999999</v>
      </c>
      <c r="N11020">
        <v>1</v>
      </c>
      <c r="O11020">
        <v>0.75</v>
      </c>
      <c r="R11020">
        <v>1.0526</v>
      </c>
      <c r="U11020">
        <v>0.78949999999999998</v>
      </c>
    </row>
    <row r="11021" spans="1:21">
      <c r="A11021" t="s">
        <v>1490</v>
      </c>
      <c r="B11021" t="s">
        <v>1489</v>
      </c>
      <c r="J11021">
        <v>80</v>
      </c>
      <c r="K11021">
        <f t="shared" si="30"/>
        <v>38.469072160000003</v>
      </c>
      <c r="L11021">
        <f t="shared" si="31"/>
        <v>39.469072160000003</v>
      </c>
      <c r="M11021">
        <v>38.969072160000003</v>
      </c>
      <c r="N11021">
        <v>1</v>
      </c>
      <c r="O11021">
        <v>0.83</v>
      </c>
      <c r="R11021">
        <v>1.6841999999999999</v>
      </c>
      <c r="U11021">
        <v>1.3978999999999999</v>
      </c>
    </row>
    <row r="11022" spans="1:21">
      <c r="A11022" t="s">
        <v>1490</v>
      </c>
      <c r="B11022" t="s">
        <v>1489</v>
      </c>
      <c r="J11022">
        <v>80</v>
      </c>
      <c r="K11022">
        <f t="shared" si="30"/>
        <v>40.324742270000002</v>
      </c>
      <c r="L11022">
        <f t="shared" si="31"/>
        <v>41.324742270000002</v>
      </c>
      <c r="M11022">
        <v>40.824742270000002</v>
      </c>
      <c r="N11022">
        <v>1</v>
      </c>
      <c r="O11022">
        <v>0.89</v>
      </c>
      <c r="R11022">
        <v>0.70320000000000005</v>
      </c>
      <c r="U11022">
        <v>0.62580000000000002</v>
      </c>
    </row>
    <row r="11023" spans="1:21">
      <c r="A11023" t="s">
        <v>1490</v>
      </c>
      <c r="B11023" t="s">
        <v>1489</v>
      </c>
      <c r="J11023">
        <v>80</v>
      </c>
      <c r="K11023">
        <f t="shared" si="30"/>
        <v>42.180412369999999</v>
      </c>
      <c r="L11023">
        <f t="shared" si="31"/>
        <v>43.180412369999999</v>
      </c>
      <c r="M11023">
        <v>42.680412369999999</v>
      </c>
      <c r="N11023">
        <v>1</v>
      </c>
      <c r="O11023">
        <v>0.86</v>
      </c>
      <c r="R11023">
        <v>0.84209999999999996</v>
      </c>
      <c r="U11023">
        <v>0.72419999999999995</v>
      </c>
    </row>
    <row r="11024" spans="1:21">
      <c r="A11024" t="s">
        <v>1490</v>
      </c>
      <c r="B11024" t="s">
        <v>1489</v>
      </c>
      <c r="J11024">
        <v>80</v>
      </c>
      <c r="K11024">
        <f t="shared" si="30"/>
        <v>44.036082469999997</v>
      </c>
      <c r="L11024">
        <f t="shared" si="31"/>
        <v>45.036082469999997</v>
      </c>
      <c r="M11024">
        <v>44.536082469999997</v>
      </c>
      <c r="N11024">
        <v>1</v>
      </c>
      <c r="O11024">
        <v>0.91</v>
      </c>
      <c r="R11024">
        <v>1.2632000000000001</v>
      </c>
      <c r="U11024">
        <v>1.1495</v>
      </c>
    </row>
    <row r="11025" spans="1:25">
      <c r="A11025" t="s">
        <v>1490</v>
      </c>
      <c r="B11025" t="s">
        <v>1489</v>
      </c>
      <c r="J11025">
        <v>80</v>
      </c>
      <c r="K11025">
        <f t="shared" si="30"/>
        <v>45.891752580000002</v>
      </c>
      <c r="L11025">
        <f t="shared" si="31"/>
        <v>46.891752580000002</v>
      </c>
      <c r="M11025">
        <v>46.391752580000002</v>
      </c>
      <c r="N11025">
        <v>1</v>
      </c>
      <c r="O11025">
        <v>0.74</v>
      </c>
      <c r="R11025">
        <v>1.6841999999999999</v>
      </c>
      <c r="U11025">
        <v>1.2463</v>
      </c>
    </row>
    <row r="11026" spans="1:25">
      <c r="A11026" t="s">
        <v>1490</v>
      </c>
      <c r="B11026" t="s">
        <v>1489</v>
      </c>
      <c r="J11026">
        <v>80</v>
      </c>
      <c r="K11026">
        <f t="shared" si="30"/>
        <v>46.819587630000001</v>
      </c>
      <c r="L11026">
        <f t="shared" si="31"/>
        <v>47.819587630000001</v>
      </c>
      <c r="M11026">
        <v>47.319587630000001</v>
      </c>
      <c r="N11026">
        <v>1</v>
      </c>
      <c r="O11026">
        <v>0.63</v>
      </c>
      <c r="R11026">
        <v>4.4211</v>
      </c>
      <c r="U11026">
        <v>2.7852999999999999</v>
      </c>
    </row>
    <row r="11027" spans="1:25">
      <c r="A11027" t="s">
        <v>1490</v>
      </c>
      <c r="B11027" t="s">
        <v>1489</v>
      </c>
      <c r="J11027">
        <v>80</v>
      </c>
      <c r="K11027">
        <f t="shared" si="30"/>
        <v>47.74742268</v>
      </c>
      <c r="L11027">
        <f t="shared" si="31"/>
        <v>48.74742268</v>
      </c>
      <c r="M11027">
        <v>48.24742268</v>
      </c>
      <c r="N11027">
        <v>1</v>
      </c>
      <c r="O11027">
        <v>0.39</v>
      </c>
      <c r="R11027">
        <v>5.8947000000000003</v>
      </c>
      <c r="U11027">
        <v>2.2989000000000002</v>
      </c>
    </row>
    <row r="11028" spans="1:25">
      <c r="A11028" t="s">
        <v>1490</v>
      </c>
      <c r="B11028" t="s">
        <v>1489</v>
      </c>
      <c r="J11028">
        <v>80</v>
      </c>
      <c r="K11028">
        <f t="shared" si="30"/>
        <v>48.984536079999998</v>
      </c>
      <c r="L11028">
        <f t="shared" si="31"/>
        <v>49.984536079999998</v>
      </c>
      <c r="M11028">
        <v>49.484536079999998</v>
      </c>
      <c r="N11028">
        <v>1</v>
      </c>
      <c r="O11028">
        <v>0.57999999999999996</v>
      </c>
      <c r="R11028">
        <v>5.6841999999999997</v>
      </c>
      <c r="U11028">
        <v>3.2968000000000002</v>
      </c>
    </row>
    <row r="11029" spans="1:25">
      <c r="A11029" t="s">
        <v>1490</v>
      </c>
      <c r="B11029" t="s">
        <v>1489</v>
      </c>
      <c r="J11029">
        <v>80</v>
      </c>
      <c r="K11029">
        <f t="shared" si="30"/>
        <v>50.017525769999999</v>
      </c>
      <c r="L11029">
        <f t="shared" si="31"/>
        <v>51.017525769999999</v>
      </c>
      <c r="M11029">
        <v>50.517525769999999</v>
      </c>
      <c r="N11029">
        <v>1</v>
      </c>
      <c r="O11029">
        <v>0.43</v>
      </c>
      <c r="R11029">
        <v>5.8947000000000003</v>
      </c>
      <c r="U11029">
        <v>2.5347</v>
      </c>
    </row>
    <row r="11030" spans="1:25">
      <c r="A11030" t="s">
        <v>1490</v>
      </c>
      <c r="B11030" t="s">
        <v>1489</v>
      </c>
      <c r="J11030">
        <v>80</v>
      </c>
      <c r="K11030">
        <f t="shared" si="30"/>
        <v>51.149484540000003</v>
      </c>
      <c r="L11030">
        <f t="shared" si="31"/>
        <v>52.149484540000003</v>
      </c>
      <c r="M11030">
        <v>51.649484540000003</v>
      </c>
      <c r="N11030">
        <v>1</v>
      </c>
      <c r="O11030">
        <v>0.63</v>
      </c>
      <c r="R11030">
        <v>7.1578999999999997</v>
      </c>
      <c r="U11030">
        <v>4.5095000000000001</v>
      </c>
    </row>
    <row r="11031" spans="1:25">
      <c r="A11031" t="s">
        <v>1490</v>
      </c>
      <c r="B11031" t="s">
        <v>1489</v>
      </c>
      <c r="J11031">
        <v>80</v>
      </c>
      <c r="K11031">
        <f t="shared" si="30"/>
        <v>52.077319590000002</v>
      </c>
      <c r="L11031">
        <f t="shared" si="31"/>
        <v>53.077319590000002</v>
      </c>
      <c r="M11031">
        <v>52.577319590000002</v>
      </c>
      <c r="N11031">
        <v>1</v>
      </c>
      <c r="O11031">
        <v>0.3</v>
      </c>
      <c r="R11031">
        <v>6.1052999999999997</v>
      </c>
      <c r="U11031">
        <v>1.8315999999999999</v>
      </c>
    </row>
    <row r="11032" spans="1:25">
      <c r="A11032" t="s">
        <v>1490</v>
      </c>
      <c r="B11032" t="s">
        <v>1489</v>
      </c>
      <c r="J11032">
        <v>80</v>
      </c>
      <c r="K11032">
        <f t="shared" si="30"/>
        <v>52.695876290000001</v>
      </c>
      <c r="L11032">
        <f t="shared" si="31"/>
        <v>53.695876290000001</v>
      </c>
      <c r="M11032">
        <v>53.195876290000001</v>
      </c>
      <c r="N11032">
        <v>1</v>
      </c>
      <c r="O11032">
        <v>0.39</v>
      </c>
      <c r="R11032">
        <v>6.3158000000000003</v>
      </c>
      <c r="U11032">
        <v>2.4632000000000001</v>
      </c>
    </row>
    <row r="11033" spans="1:25">
      <c r="A11033" t="s">
        <v>1490</v>
      </c>
      <c r="B11033" t="s">
        <v>1489</v>
      </c>
      <c r="J11033">
        <v>80</v>
      </c>
      <c r="K11033">
        <f t="shared" si="30"/>
        <v>53.62371134</v>
      </c>
      <c r="L11033">
        <f t="shared" si="31"/>
        <v>54.62371134</v>
      </c>
      <c r="M11033">
        <v>54.12371134</v>
      </c>
      <c r="N11033">
        <v>1</v>
      </c>
      <c r="O11033">
        <v>0.46</v>
      </c>
      <c r="R11033">
        <v>6.7367999999999997</v>
      </c>
      <c r="U11033">
        <v>3.0989</v>
      </c>
    </row>
    <row r="11034" spans="1:25">
      <c r="A11034" t="s">
        <v>1490</v>
      </c>
      <c r="B11034" t="s">
        <v>1489</v>
      </c>
      <c r="J11034">
        <v>80</v>
      </c>
      <c r="K11034">
        <f t="shared" si="30"/>
        <v>54.551546389999999</v>
      </c>
      <c r="L11034">
        <f t="shared" si="31"/>
        <v>55.551546389999999</v>
      </c>
      <c r="M11034">
        <v>55.051546389999999</v>
      </c>
      <c r="N11034">
        <v>1</v>
      </c>
      <c r="O11034">
        <v>0.53</v>
      </c>
      <c r="R11034">
        <v>5.6841999999999997</v>
      </c>
      <c r="U11034">
        <v>3.0125999999999999</v>
      </c>
    </row>
    <row r="11035" spans="1:25">
      <c r="A11035" t="s">
        <v>1490</v>
      </c>
      <c r="B11035" t="s">
        <v>1489</v>
      </c>
      <c r="J11035">
        <v>80</v>
      </c>
      <c r="K11035">
        <f t="shared" si="30"/>
        <v>55.788659789999997</v>
      </c>
      <c r="L11035">
        <f t="shared" si="31"/>
        <v>56.788659789999997</v>
      </c>
      <c r="M11035">
        <v>56.288659789999997</v>
      </c>
      <c r="N11035">
        <v>1</v>
      </c>
      <c r="O11035">
        <v>0.52</v>
      </c>
      <c r="R11035">
        <v>6.7367999999999997</v>
      </c>
      <c r="U11035">
        <v>3.5032000000000001</v>
      </c>
    </row>
    <row r="11036" spans="1:25">
      <c r="A11036" t="s">
        <v>1490</v>
      </c>
      <c r="B11036" t="s">
        <v>1489</v>
      </c>
      <c r="J11036">
        <v>80</v>
      </c>
      <c r="K11036">
        <f t="shared" si="30"/>
        <v>57.025773200000003</v>
      </c>
      <c r="L11036">
        <f t="shared" si="31"/>
        <v>58.025773200000003</v>
      </c>
      <c r="M11036">
        <v>57.525773200000003</v>
      </c>
      <c r="N11036">
        <v>1</v>
      </c>
      <c r="O11036">
        <v>0.49</v>
      </c>
      <c r="R11036">
        <v>6.7367999999999997</v>
      </c>
      <c r="U11036">
        <v>3.3010999999999999</v>
      </c>
    </row>
    <row r="11037" spans="1:25">
      <c r="A11037" t="s">
        <v>1490</v>
      </c>
      <c r="B11037" t="s">
        <v>1489</v>
      </c>
      <c r="J11037">
        <v>80</v>
      </c>
      <c r="K11037">
        <f t="shared" si="30"/>
        <v>57.953608250000002</v>
      </c>
      <c r="L11037">
        <f t="shared" si="31"/>
        <v>58.953608250000002</v>
      </c>
      <c r="M11037">
        <v>58.453608250000002</v>
      </c>
      <c r="N11037">
        <v>1</v>
      </c>
      <c r="O11037">
        <v>0.4</v>
      </c>
      <c r="R11037">
        <v>6.3158000000000003</v>
      </c>
      <c r="U11037">
        <v>2.5263</v>
      </c>
    </row>
    <row r="11038" spans="1:25">
      <c r="A11038" t="s">
        <v>1490</v>
      </c>
      <c r="B11038" t="s">
        <v>1489</v>
      </c>
      <c r="J11038">
        <v>80</v>
      </c>
      <c r="K11038">
        <f t="shared" si="30"/>
        <v>58.572164950000001</v>
      </c>
      <c r="L11038">
        <f t="shared" si="31"/>
        <v>59.572164950000001</v>
      </c>
      <c r="M11038">
        <v>59.072164950000001</v>
      </c>
      <c r="N11038">
        <v>1</v>
      </c>
      <c r="O11038">
        <v>0.52</v>
      </c>
      <c r="R11038">
        <v>5.6841999999999997</v>
      </c>
      <c r="U11038">
        <v>2.9558</v>
      </c>
    </row>
    <row r="11039" spans="1:25">
      <c r="A11039" t="s">
        <v>1490</v>
      </c>
      <c r="B11039" t="s">
        <v>1489</v>
      </c>
      <c r="K11039">
        <f t="shared" si="30"/>
        <v>0</v>
      </c>
      <c r="L11039">
        <f t="shared" si="31"/>
        <v>0</v>
      </c>
      <c r="U11039">
        <v>75.439499999999995</v>
      </c>
    </row>
    <row r="11040" spans="1:25">
      <c r="A11040" t="s">
        <v>1490</v>
      </c>
      <c r="B11040" t="s">
        <v>1489</v>
      </c>
      <c r="C11040" t="s">
        <v>1987</v>
      </c>
      <c r="E11040" t="s">
        <v>1990</v>
      </c>
      <c r="G11040">
        <v>20.9254</v>
      </c>
      <c r="H11040">
        <v>-90.3446</v>
      </c>
      <c r="I11040" t="s">
        <v>486</v>
      </c>
      <c r="J11040">
        <v>81</v>
      </c>
      <c r="K11040">
        <f t="shared" si="30"/>
        <v>-0.68925233600000002</v>
      </c>
      <c r="L11040">
        <f t="shared" si="31"/>
        <v>1.810747664</v>
      </c>
      <c r="M11040">
        <v>0.56074766399999998</v>
      </c>
      <c r="N11040">
        <v>2.5</v>
      </c>
      <c r="O11040">
        <v>0.28000000000000003</v>
      </c>
      <c r="R11040">
        <v>2.9474</v>
      </c>
      <c r="U11040">
        <v>2.0632000000000001</v>
      </c>
      <c r="W11040">
        <v>0.44700000000000001</v>
      </c>
      <c r="Y11040">
        <v>3.3262999999999998</v>
      </c>
    </row>
    <row r="11041" spans="1:25">
      <c r="A11041" t="s">
        <v>1490</v>
      </c>
      <c r="B11041" t="s">
        <v>1489</v>
      </c>
      <c r="J11041">
        <v>81</v>
      </c>
      <c r="K11041">
        <f t="shared" si="30"/>
        <v>0.99299065400000019</v>
      </c>
      <c r="L11041">
        <f t="shared" si="31"/>
        <v>3.4929906540000002</v>
      </c>
      <c r="M11041">
        <v>2.2429906540000002</v>
      </c>
      <c r="N11041">
        <v>2.5</v>
      </c>
      <c r="O11041">
        <v>0.38</v>
      </c>
      <c r="R11041">
        <v>2.8083999999999998</v>
      </c>
      <c r="U11041">
        <v>2.6680000000000001</v>
      </c>
    </row>
    <row r="11042" spans="1:25">
      <c r="A11042" t="s">
        <v>1490</v>
      </c>
      <c r="B11042" t="s">
        <v>1489</v>
      </c>
      <c r="J11042">
        <v>81</v>
      </c>
      <c r="K11042">
        <f t="shared" si="30"/>
        <v>2.955607477</v>
      </c>
      <c r="L11042">
        <f t="shared" si="31"/>
        <v>5.455607477</v>
      </c>
      <c r="M11042">
        <v>4.205607477</v>
      </c>
      <c r="N11042">
        <v>2.5</v>
      </c>
      <c r="O11042">
        <v>0.41</v>
      </c>
      <c r="R11042">
        <v>3.5789</v>
      </c>
      <c r="U11042">
        <v>3.6684000000000001</v>
      </c>
    </row>
    <row r="11043" spans="1:25">
      <c r="A11043" t="s">
        <v>1490</v>
      </c>
      <c r="B11043" t="s">
        <v>1489</v>
      </c>
      <c r="J11043">
        <v>81</v>
      </c>
      <c r="K11043">
        <f t="shared" ref="K11043:K11106" si="32">M11043-(N11043/2)</f>
        <v>5.1985981309999998</v>
      </c>
      <c r="L11043">
        <f t="shared" ref="L11043:L11106" si="33">M11043+(N11043/2)</f>
        <v>7.6985981309999998</v>
      </c>
      <c r="M11043">
        <v>6.4485981309999998</v>
      </c>
      <c r="N11043">
        <v>2.5</v>
      </c>
      <c r="O11043">
        <v>0.5</v>
      </c>
      <c r="R11043">
        <v>2.9474</v>
      </c>
      <c r="U11043">
        <v>3.6842000000000001</v>
      </c>
    </row>
    <row r="11044" spans="1:25">
      <c r="A11044" t="s">
        <v>1490</v>
      </c>
      <c r="B11044" t="s">
        <v>1489</v>
      </c>
      <c r="J11044">
        <v>81</v>
      </c>
      <c r="K11044">
        <f t="shared" si="32"/>
        <v>7.7219626170000009</v>
      </c>
      <c r="L11044">
        <f t="shared" si="33"/>
        <v>10.221962617000001</v>
      </c>
      <c r="M11044">
        <v>8.9719626170000009</v>
      </c>
      <c r="N11044">
        <v>2.5</v>
      </c>
      <c r="O11044">
        <v>0.48</v>
      </c>
      <c r="R11044">
        <v>3.1579000000000002</v>
      </c>
      <c r="U11044">
        <v>3.7894999999999999</v>
      </c>
    </row>
    <row r="11045" spans="1:25">
      <c r="A11045" t="s">
        <v>1490</v>
      </c>
      <c r="B11045" t="s">
        <v>1489</v>
      </c>
      <c r="J11045">
        <v>81</v>
      </c>
      <c r="K11045">
        <f t="shared" si="32"/>
        <v>10.80607477</v>
      </c>
      <c r="L11045">
        <f t="shared" si="33"/>
        <v>13.30607477</v>
      </c>
      <c r="M11045">
        <v>12.05607477</v>
      </c>
      <c r="N11045">
        <v>2.5</v>
      </c>
      <c r="O11045">
        <v>0.57999999999999996</v>
      </c>
      <c r="R11045">
        <v>2.5263</v>
      </c>
      <c r="U11045">
        <v>3.6631999999999998</v>
      </c>
    </row>
    <row r="11046" spans="1:25">
      <c r="A11046" t="s">
        <v>1490</v>
      </c>
      <c r="B11046" t="s">
        <v>1489</v>
      </c>
      <c r="J11046">
        <v>81</v>
      </c>
      <c r="K11046">
        <f t="shared" si="32"/>
        <v>13.32943925</v>
      </c>
      <c r="L11046">
        <f t="shared" si="33"/>
        <v>15.82943925</v>
      </c>
      <c r="M11046">
        <v>14.57943925</v>
      </c>
      <c r="N11046">
        <v>2.5</v>
      </c>
      <c r="O11046">
        <v>0.45</v>
      </c>
      <c r="R11046">
        <v>3.1579000000000002</v>
      </c>
      <c r="U11046">
        <v>3.5526</v>
      </c>
    </row>
    <row r="11047" spans="1:25">
      <c r="A11047" t="s">
        <v>1490</v>
      </c>
      <c r="B11047" t="s">
        <v>1489</v>
      </c>
      <c r="J11047">
        <v>81</v>
      </c>
      <c r="K11047">
        <f t="shared" si="32"/>
        <v>15.852803739999999</v>
      </c>
      <c r="L11047">
        <f t="shared" si="33"/>
        <v>18.352803739999999</v>
      </c>
      <c r="M11047">
        <v>17.102803739999999</v>
      </c>
      <c r="N11047">
        <v>2.5</v>
      </c>
      <c r="O11047">
        <v>0.51</v>
      </c>
      <c r="R11047">
        <v>3.5789</v>
      </c>
      <c r="U11047">
        <v>4.5632000000000001</v>
      </c>
    </row>
    <row r="11048" spans="1:25">
      <c r="A11048" t="s">
        <v>1490</v>
      </c>
      <c r="B11048" t="s">
        <v>1489</v>
      </c>
      <c r="J11048">
        <v>81</v>
      </c>
      <c r="K11048">
        <f t="shared" si="32"/>
        <v>18.65654206</v>
      </c>
      <c r="L11048">
        <f t="shared" si="33"/>
        <v>21.15654206</v>
      </c>
      <c r="M11048">
        <v>19.90654206</v>
      </c>
      <c r="N11048">
        <v>2.5</v>
      </c>
      <c r="O11048">
        <v>0.4</v>
      </c>
      <c r="R11048">
        <v>3.9283999999999999</v>
      </c>
      <c r="U11048">
        <v>3.9283999999999999</v>
      </c>
    </row>
    <row r="11049" spans="1:25">
      <c r="A11049" t="s">
        <v>1490</v>
      </c>
      <c r="B11049" t="s">
        <v>1489</v>
      </c>
      <c r="J11049">
        <v>81</v>
      </c>
      <c r="K11049">
        <f t="shared" si="32"/>
        <v>20.619158880000001</v>
      </c>
      <c r="L11049">
        <f t="shared" si="33"/>
        <v>23.119158880000001</v>
      </c>
      <c r="M11049">
        <v>21.869158880000001</v>
      </c>
      <c r="N11049">
        <v>2.5</v>
      </c>
      <c r="O11049">
        <v>0.48</v>
      </c>
      <c r="R11049">
        <v>4.6315999999999997</v>
      </c>
      <c r="U11049">
        <v>5.5579000000000001</v>
      </c>
    </row>
    <row r="11050" spans="1:25">
      <c r="A11050" t="s">
        <v>1490</v>
      </c>
      <c r="B11050" t="s">
        <v>1489</v>
      </c>
      <c r="K11050">
        <f t="shared" si="32"/>
        <v>0</v>
      </c>
      <c r="L11050">
        <f t="shared" si="33"/>
        <v>0</v>
      </c>
      <c r="U11050">
        <v>37.138500000000001</v>
      </c>
    </row>
    <row r="11051" spans="1:25">
      <c r="A11051" t="s">
        <v>1490</v>
      </c>
      <c r="B11051" t="s">
        <v>1489</v>
      </c>
      <c r="C11051" t="s">
        <v>1987</v>
      </c>
      <c r="E11051" t="s">
        <v>1986</v>
      </c>
      <c r="G11051">
        <v>18.6297</v>
      </c>
      <c r="H11051">
        <v>-91.799700000000001</v>
      </c>
      <c r="I11051" t="s">
        <v>146</v>
      </c>
      <c r="J11051">
        <v>82</v>
      </c>
      <c r="K11051">
        <f t="shared" si="32"/>
        <v>-1.418918919</v>
      </c>
      <c r="L11051">
        <f t="shared" si="33"/>
        <v>3.5810810809999998</v>
      </c>
      <c r="M11051">
        <v>1.081081081</v>
      </c>
      <c r="N11051">
        <v>5</v>
      </c>
      <c r="O11051">
        <v>0.42</v>
      </c>
      <c r="R11051">
        <v>2.6652999999999998</v>
      </c>
      <c r="U11051">
        <v>5.5971000000000002</v>
      </c>
      <c r="W11051">
        <v>0.41710000000000003</v>
      </c>
      <c r="Y11051">
        <v>2.8469000000000002</v>
      </c>
    </row>
    <row r="11052" spans="1:25">
      <c r="A11052" t="s">
        <v>1490</v>
      </c>
      <c r="B11052" t="s">
        <v>1489</v>
      </c>
      <c r="J11052">
        <v>82</v>
      </c>
      <c r="K11052">
        <f t="shared" si="32"/>
        <v>3.2359813080000004</v>
      </c>
      <c r="L11052">
        <f t="shared" si="33"/>
        <v>5.7359813080000004</v>
      </c>
      <c r="M11052">
        <v>4.4859813080000004</v>
      </c>
      <c r="N11052">
        <v>2.5</v>
      </c>
      <c r="O11052">
        <v>0.54</v>
      </c>
      <c r="R11052">
        <v>1.8947000000000001</v>
      </c>
      <c r="U11052">
        <v>2.5579000000000001</v>
      </c>
    </row>
    <row r="11053" spans="1:25">
      <c r="A11053" t="s">
        <v>1490</v>
      </c>
      <c r="B11053" t="s">
        <v>1489</v>
      </c>
      <c r="J11053">
        <v>82</v>
      </c>
      <c r="K11053">
        <f t="shared" si="32"/>
        <v>6.6004672900000001</v>
      </c>
      <c r="L11053">
        <f t="shared" si="33"/>
        <v>9.100467290000001</v>
      </c>
      <c r="M11053">
        <v>7.8504672900000001</v>
      </c>
      <c r="N11053">
        <v>2.5</v>
      </c>
      <c r="O11053">
        <v>0.41</v>
      </c>
      <c r="R11053">
        <v>4.0716000000000001</v>
      </c>
      <c r="U11053">
        <v>4.1734</v>
      </c>
    </row>
    <row r="11054" spans="1:25">
      <c r="A11054" t="s">
        <v>1490</v>
      </c>
      <c r="B11054" t="s">
        <v>1489</v>
      </c>
      <c r="J11054">
        <v>82</v>
      </c>
      <c r="K11054">
        <f t="shared" si="32"/>
        <v>9.40420561</v>
      </c>
      <c r="L11054">
        <f t="shared" si="33"/>
        <v>11.90420561</v>
      </c>
      <c r="M11054">
        <v>10.65420561</v>
      </c>
      <c r="N11054">
        <v>2.5</v>
      </c>
      <c r="O11054">
        <v>0.46</v>
      </c>
      <c r="R11054">
        <v>2.7368000000000001</v>
      </c>
      <c r="U11054">
        <v>3.1474000000000002</v>
      </c>
    </row>
    <row r="11055" spans="1:25">
      <c r="A11055" t="s">
        <v>1490</v>
      </c>
      <c r="B11055" t="s">
        <v>1489</v>
      </c>
      <c r="J11055">
        <v>82</v>
      </c>
      <c r="K11055">
        <f t="shared" si="32"/>
        <v>12.76869159</v>
      </c>
      <c r="L11055">
        <f t="shared" si="33"/>
        <v>15.26869159</v>
      </c>
      <c r="M11055">
        <v>14.01869159</v>
      </c>
      <c r="N11055">
        <v>2.5</v>
      </c>
      <c r="O11055">
        <v>0.49</v>
      </c>
      <c r="R11055">
        <v>2.6652999999999998</v>
      </c>
      <c r="U11055">
        <v>3.2648999999999999</v>
      </c>
    </row>
    <row r="11056" spans="1:25">
      <c r="A11056" t="s">
        <v>1490</v>
      </c>
      <c r="B11056" t="s">
        <v>1489</v>
      </c>
      <c r="J11056">
        <v>82</v>
      </c>
      <c r="K11056">
        <f t="shared" si="32"/>
        <v>15.292056070000001</v>
      </c>
      <c r="L11056">
        <f t="shared" si="33"/>
        <v>17.792056070000001</v>
      </c>
      <c r="M11056">
        <v>16.542056070000001</v>
      </c>
      <c r="N11056">
        <v>2.5</v>
      </c>
      <c r="O11056">
        <v>0.28999999999999998</v>
      </c>
      <c r="R11056">
        <v>2.9474</v>
      </c>
      <c r="U11056">
        <v>2.1368</v>
      </c>
    </row>
    <row r="11057" spans="1:25">
      <c r="A11057" t="s">
        <v>1490</v>
      </c>
      <c r="B11057" t="s">
        <v>1489</v>
      </c>
      <c r="J11057">
        <v>82</v>
      </c>
      <c r="K11057">
        <f t="shared" si="32"/>
        <v>17.254672899999999</v>
      </c>
      <c r="L11057">
        <f t="shared" si="33"/>
        <v>19.754672899999999</v>
      </c>
      <c r="M11057">
        <v>18.504672899999999</v>
      </c>
      <c r="N11057">
        <v>2.5</v>
      </c>
      <c r="O11057">
        <v>0.31</v>
      </c>
      <c r="R11057">
        <v>2.9474</v>
      </c>
      <c r="U11057">
        <v>2.2841999999999998</v>
      </c>
    </row>
    <row r="11058" spans="1:25">
      <c r="A11058" t="s">
        <v>1490</v>
      </c>
      <c r="B11058" t="s">
        <v>1489</v>
      </c>
      <c r="K11058">
        <f t="shared" si="32"/>
        <v>0</v>
      </c>
      <c r="L11058">
        <f t="shared" si="33"/>
        <v>0</v>
      </c>
      <c r="U11058">
        <v>23.1617</v>
      </c>
    </row>
    <row r="11059" spans="1:25">
      <c r="A11059" t="s">
        <v>1490</v>
      </c>
      <c r="B11059" t="s">
        <v>1489</v>
      </c>
      <c r="C11059" t="s">
        <v>1982</v>
      </c>
      <c r="E11059" t="s">
        <v>1984</v>
      </c>
      <c r="G11059">
        <v>16.440000000000001</v>
      </c>
      <c r="H11059">
        <v>119.92</v>
      </c>
      <c r="I11059" t="s">
        <v>2383</v>
      </c>
      <c r="J11059">
        <v>83</v>
      </c>
      <c r="K11059">
        <f t="shared" si="32"/>
        <v>-0.5</v>
      </c>
      <c r="L11059">
        <f t="shared" si="33"/>
        <v>1.5</v>
      </c>
      <c r="M11059">
        <v>0.5</v>
      </c>
      <c r="N11059">
        <v>2</v>
      </c>
      <c r="O11059">
        <v>1.091</v>
      </c>
      <c r="R11059">
        <v>2.67</v>
      </c>
      <c r="U11059">
        <v>5.5002000000000004</v>
      </c>
      <c r="W11059">
        <v>1.03</v>
      </c>
      <c r="Y11059">
        <v>2.262</v>
      </c>
    </row>
    <row r="11060" spans="1:25">
      <c r="A11060" t="s">
        <v>1490</v>
      </c>
      <c r="B11060" t="s">
        <v>1489</v>
      </c>
      <c r="J11060">
        <v>83</v>
      </c>
      <c r="K11060">
        <f t="shared" si="32"/>
        <v>1.5</v>
      </c>
      <c r="L11060">
        <f t="shared" si="33"/>
        <v>3.5</v>
      </c>
      <c r="M11060">
        <v>2.5</v>
      </c>
      <c r="N11060">
        <v>2</v>
      </c>
      <c r="O11060">
        <v>1.091</v>
      </c>
      <c r="R11060">
        <v>2.25</v>
      </c>
      <c r="U11060">
        <v>4.6349999999999998</v>
      </c>
    </row>
    <row r="11061" spans="1:25">
      <c r="A11061" t="s">
        <v>1490</v>
      </c>
      <c r="B11061" t="s">
        <v>1489</v>
      </c>
      <c r="J11061">
        <v>83</v>
      </c>
      <c r="K11061">
        <f t="shared" si="32"/>
        <v>3.5</v>
      </c>
      <c r="L11061">
        <f t="shared" si="33"/>
        <v>5.5</v>
      </c>
      <c r="M11061">
        <v>4.5</v>
      </c>
      <c r="N11061">
        <v>2</v>
      </c>
      <c r="O11061">
        <v>1.091</v>
      </c>
      <c r="R11061">
        <v>2.27</v>
      </c>
      <c r="U11061">
        <v>4.6761999999999997</v>
      </c>
    </row>
    <row r="11062" spans="1:25">
      <c r="A11062" t="s">
        <v>1490</v>
      </c>
      <c r="B11062" t="s">
        <v>1489</v>
      </c>
      <c r="J11062">
        <v>83</v>
      </c>
      <c r="K11062">
        <f t="shared" si="32"/>
        <v>5.5</v>
      </c>
      <c r="L11062">
        <f t="shared" si="33"/>
        <v>7.5</v>
      </c>
      <c r="M11062">
        <v>6.5</v>
      </c>
      <c r="N11062">
        <v>2</v>
      </c>
      <c r="O11062">
        <v>1.091</v>
      </c>
      <c r="R11062">
        <v>2.06</v>
      </c>
      <c r="U11062">
        <v>4.2435999999999998</v>
      </c>
    </row>
    <row r="11063" spans="1:25">
      <c r="A11063" t="s">
        <v>1490</v>
      </c>
      <c r="B11063" t="s">
        <v>1489</v>
      </c>
      <c r="J11063">
        <v>83</v>
      </c>
      <c r="K11063">
        <f t="shared" si="32"/>
        <v>7.5</v>
      </c>
      <c r="L11063">
        <f t="shared" si="33"/>
        <v>9.5</v>
      </c>
      <c r="M11063">
        <v>8.5</v>
      </c>
      <c r="N11063">
        <v>2</v>
      </c>
      <c r="O11063">
        <v>1.091</v>
      </c>
      <c r="R11063">
        <v>2.06</v>
      </c>
      <c r="U11063">
        <v>4.2435999999999998</v>
      </c>
    </row>
    <row r="11064" spans="1:25">
      <c r="A11064" t="s">
        <v>1490</v>
      </c>
      <c r="B11064" t="s">
        <v>1489</v>
      </c>
      <c r="K11064">
        <f t="shared" si="32"/>
        <v>0</v>
      </c>
      <c r="L11064">
        <f t="shared" si="33"/>
        <v>0</v>
      </c>
      <c r="U11064">
        <v>23.2986</v>
      </c>
    </row>
    <row r="11065" spans="1:25">
      <c r="A11065" t="s">
        <v>1490</v>
      </c>
      <c r="B11065" t="s">
        <v>1489</v>
      </c>
      <c r="C11065" t="s">
        <v>1982</v>
      </c>
      <c r="E11065" t="s">
        <v>1984</v>
      </c>
      <c r="G11065">
        <v>16.37</v>
      </c>
      <c r="H11065">
        <v>119.96</v>
      </c>
      <c r="I11065" t="s">
        <v>1989</v>
      </c>
      <c r="J11065">
        <v>84</v>
      </c>
      <c r="K11065">
        <f t="shared" si="32"/>
        <v>-0.5</v>
      </c>
      <c r="L11065">
        <f t="shared" si="33"/>
        <v>1.5</v>
      </c>
      <c r="M11065">
        <v>0.5</v>
      </c>
      <c r="N11065">
        <v>2</v>
      </c>
      <c r="O11065">
        <v>1.091</v>
      </c>
      <c r="R11065">
        <v>1.1399999999999999</v>
      </c>
      <c r="U11065">
        <v>2.3483999999999998</v>
      </c>
      <c r="W11065">
        <v>1.03</v>
      </c>
      <c r="Y11065">
        <v>1.1439999999999999</v>
      </c>
    </row>
    <row r="11066" spans="1:25">
      <c r="A11066" t="s">
        <v>1490</v>
      </c>
      <c r="B11066" t="s">
        <v>1489</v>
      </c>
      <c r="J11066">
        <v>84</v>
      </c>
      <c r="K11066">
        <f t="shared" si="32"/>
        <v>1.5</v>
      </c>
      <c r="L11066">
        <f t="shared" si="33"/>
        <v>3.5</v>
      </c>
      <c r="M11066">
        <v>2.5</v>
      </c>
      <c r="N11066">
        <v>2</v>
      </c>
      <c r="O11066">
        <v>1.091</v>
      </c>
      <c r="R11066">
        <v>1.24</v>
      </c>
      <c r="U11066">
        <v>2.5543999999999998</v>
      </c>
    </row>
    <row r="11067" spans="1:25">
      <c r="A11067" t="s">
        <v>1490</v>
      </c>
      <c r="B11067" t="s">
        <v>1489</v>
      </c>
      <c r="J11067">
        <v>84</v>
      </c>
      <c r="K11067">
        <f t="shared" si="32"/>
        <v>3.5</v>
      </c>
      <c r="L11067">
        <f t="shared" si="33"/>
        <v>5.5</v>
      </c>
      <c r="M11067">
        <v>4.5</v>
      </c>
      <c r="N11067">
        <v>2</v>
      </c>
      <c r="O11067">
        <v>1.091</v>
      </c>
      <c r="R11067">
        <v>1.21</v>
      </c>
      <c r="U11067">
        <v>2.4925999999999999</v>
      </c>
    </row>
    <row r="11068" spans="1:25">
      <c r="A11068" t="s">
        <v>1490</v>
      </c>
      <c r="B11068" t="s">
        <v>1489</v>
      </c>
      <c r="J11068">
        <v>84</v>
      </c>
      <c r="K11068">
        <f t="shared" si="32"/>
        <v>5.5</v>
      </c>
      <c r="L11068">
        <f t="shared" si="33"/>
        <v>7.5</v>
      </c>
      <c r="M11068">
        <v>6.5</v>
      </c>
      <c r="N11068">
        <v>2</v>
      </c>
      <c r="O11068">
        <v>1.091</v>
      </c>
      <c r="R11068">
        <v>1.1599999999999999</v>
      </c>
      <c r="U11068">
        <v>2.3896000000000002</v>
      </c>
    </row>
    <row r="11069" spans="1:25">
      <c r="A11069" t="s">
        <v>1490</v>
      </c>
      <c r="B11069" t="s">
        <v>1489</v>
      </c>
      <c r="J11069">
        <v>84</v>
      </c>
      <c r="K11069">
        <f t="shared" si="32"/>
        <v>7.5</v>
      </c>
      <c r="L11069">
        <f t="shared" si="33"/>
        <v>9.5</v>
      </c>
      <c r="M11069">
        <v>8.5</v>
      </c>
      <c r="N11069">
        <v>2</v>
      </c>
      <c r="O11069">
        <v>1.091</v>
      </c>
      <c r="R11069">
        <v>0.97</v>
      </c>
      <c r="U11069">
        <v>1.9982</v>
      </c>
    </row>
    <row r="11070" spans="1:25">
      <c r="A11070" t="s">
        <v>1490</v>
      </c>
      <c r="B11070" t="s">
        <v>1489</v>
      </c>
      <c r="K11070">
        <f t="shared" si="32"/>
        <v>0</v>
      </c>
      <c r="L11070">
        <f t="shared" si="33"/>
        <v>0</v>
      </c>
      <c r="U11070">
        <v>11.783200000000001</v>
      </c>
    </row>
    <row r="11071" spans="1:25">
      <c r="A11071" t="s">
        <v>1490</v>
      </c>
      <c r="B11071" t="s">
        <v>1489</v>
      </c>
      <c r="C11071" t="s">
        <v>1982</v>
      </c>
      <c r="E11071" t="s">
        <v>1984</v>
      </c>
      <c r="G11071">
        <v>16.350000000000001</v>
      </c>
      <c r="H11071">
        <v>119.94</v>
      </c>
      <c r="I11071" t="s">
        <v>2382</v>
      </c>
      <c r="J11071">
        <v>85</v>
      </c>
      <c r="K11071">
        <f t="shared" si="32"/>
        <v>-0.5</v>
      </c>
      <c r="L11071">
        <f t="shared" si="33"/>
        <v>1.5</v>
      </c>
      <c r="M11071">
        <v>0.5</v>
      </c>
      <c r="N11071">
        <v>2</v>
      </c>
      <c r="O11071">
        <v>1.091</v>
      </c>
      <c r="R11071">
        <v>1.89</v>
      </c>
      <c r="U11071">
        <v>3.8934000000000002</v>
      </c>
      <c r="W11071">
        <v>1.03</v>
      </c>
      <c r="Y11071">
        <v>1.5663</v>
      </c>
    </row>
    <row r="11072" spans="1:25">
      <c r="A11072" t="s">
        <v>1490</v>
      </c>
      <c r="B11072" t="s">
        <v>1489</v>
      </c>
      <c r="J11072">
        <v>85</v>
      </c>
      <c r="K11072">
        <f t="shared" si="32"/>
        <v>1.5</v>
      </c>
      <c r="L11072">
        <f t="shared" si="33"/>
        <v>3.5</v>
      </c>
      <c r="M11072">
        <v>2.5</v>
      </c>
      <c r="N11072">
        <v>2</v>
      </c>
      <c r="O11072">
        <v>1.091</v>
      </c>
      <c r="R11072">
        <v>1.54</v>
      </c>
      <c r="U11072">
        <v>3.1724000000000001</v>
      </c>
    </row>
    <row r="11073" spans="1:25">
      <c r="A11073" t="s">
        <v>1490</v>
      </c>
      <c r="B11073" t="s">
        <v>1489</v>
      </c>
      <c r="J11073">
        <v>85</v>
      </c>
      <c r="K11073">
        <f t="shared" si="32"/>
        <v>3.5</v>
      </c>
      <c r="L11073">
        <f t="shared" si="33"/>
        <v>5.5</v>
      </c>
      <c r="M11073">
        <v>4.5</v>
      </c>
      <c r="N11073">
        <v>2</v>
      </c>
      <c r="O11073">
        <v>1.091</v>
      </c>
      <c r="R11073">
        <v>1.74</v>
      </c>
      <c r="U11073">
        <v>3.5844</v>
      </c>
    </row>
    <row r="11074" spans="1:25">
      <c r="A11074" t="s">
        <v>1490</v>
      </c>
      <c r="B11074" t="s">
        <v>1489</v>
      </c>
      <c r="J11074">
        <v>85</v>
      </c>
      <c r="K11074">
        <f t="shared" si="32"/>
        <v>5.5</v>
      </c>
      <c r="L11074">
        <f t="shared" si="33"/>
        <v>7.5</v>
      </c>
      <c r="M11074">
        <v>6.5</v>
      </c>
      <c r="N11074">
        <v>2</v>
      </c>
      <c r="O11074">
        <v>1.091</v>
      </c>
      <c r="R11074">
        <v>1.58</v>
      </c>
      <c r="U11074">
        <v>3.2547999999999999</v>
      </c>
    </row>
    <row r="11075" spans="1:25">
      <c r="A11075" t="s">
        <v>1490</v>
      </c>
      <c r="B11075" t="s">
        <v>1489</v>
      </c>
      <c r="J11075">
        <v>85</v>
      </c>
      <c r="K11075">
        <f t="shared" si="32"/>
        <v>7.5</v>
      </c>
      <c r="L11075">
        <f t="shared" si="33"/>
        <v>9.5</v>
      </c>
      <c r="M11075">
        <v>8.5</v>
      </c>
      <c r="N11075">
        <v>2</v>
      </c>
      <c r="O11075">
        <v>1.091</v>
      </c>
      <c r="R11075">
        <v>1.5</v>
      </c>
      <c r="U11075">
        <v>3.09</v>
      </c>
    </row>
    <row r="11076" spans="1:25">
      <c r="A11076" t="s">
        <v>1490</v>
      </c>
      <c r="B11076" t="s">
        <v>1489</v>
      </c>
      <c r="J11076">
        <v>85</v>
      </c>
      <c r="K11076">
        <f t="shared" si="32"/>
        <v>9.5</v>
      </c>
      <c r="L11076">
        <f t="shared" si="33"/>
        <v>11.5</v>
      </c>
      <c r="M11076">
        <v>10.5</v>
      </c>
      <c r="N11076">
        <v>2</v>
      </c>
      <c r="O11076">
        <v>1.091</v>
      </c>
      <c r="R11076">
        <v>1.51</v>
      </c>
      <c r="U11076">
        <v>3.1105999999999998</v>
      </c>
    </row>
    <row r="11077" spans="1:25">
      <c r="A11077" t="s">
        <v>1490</v>
      </c>
      <c r="B11077" t="s">
        <v>1489</v>
      </c>
      <c r="J11077">
        <v>85</v>
      </c>
      <c r="K11077">
        <f t="shared" si="32"/>
        <v>11.5</v>
      </c>
      <c r="L11077">
        <f t="shared" si="33"/>
        <v>13.5</v>
      </c>
      <c r="M11077">
        <v>12.5</v>
      </c>
      <c r="N11077">
        <v>2</v>
      </c>
      <c r="O11077">
        <v>1.091</v>
      </c>
      <c r="R11077">
        <v>1.49</v>
      </c>
      <c r="U11077">
        <v>3.0693999999999999</v>
      </c>
    </row>
    <row r="11078" spans="1:25">
      <c r="A11078" t="s">
        <v>1490</v>
      </c>
      <c r="B11078" t="s">
        <v>1489</v>
      </c>
      <c r="J11078">
        <v>85</v>
      </c>
      <c r="K11078">
        <f t="shared" si="32"/>
        <v>13.5</v>
      </c>
      <c r="L11078">
        <f t="shared" si="33"/>
        <v>15.5</v>
      </c>
      <c r="M11078">
        <v>14.5</v>
      </c>
      <c r="N11078">
        <v>2</v>
      </c>
      <c r="O11078">
        <v>1.091</v>
      </c>
      <c r="R11078">
        <v>1.28</v>
      </c>
      <c r="U11078">
        <v>2.6368</v>
      </c>
    </row>
    <row r="11079" spans="1:25">
      <c r="A11079" t="s">
        <v>1490</v>
      </c>
      <c r="B11079" t="s">
        <v>1489</v>
      </c>
      <c r="K11079">
        <f t="shared" si="32"/>
        <v>0</v>
      </c>
      <c r="L11079">
        <f t="shared" si="33"/>
        <v>0</v>
      </c>
      <c r="U11079">
        <v>25.811800000000002</v>
      </c>
    </row>
    <row r="11080" spans="1:25">
      <c r="A11080" t="s">
        <v>1490</v>
      </c>
      <c r="B11080" t="s">
        <v>1489</v>
      </c>
      <c r="C11080" t="s">
        <v>1982</v>
      </c>
      <c r="E11080" t="s">
        <v>1983</v>
      </c>
      <c r="G11080">
        <v>52.93</v>
      </c>
      <c r="H11080">
        <v>-4.57</v>
      </c>
      <c r="I11080" t="s">
        <v>63</v>
      </c>
      <c r="J11080">
        <v>86</v>
      </c>
      <c r="K11080">
        <f t="shared" si="32"/>
        <v>0</v>
      </c>
      <c r="L11080">
        <f t="shared" si="33"/>
        <v>1</v>
      </c>
      <c r="M11080">
        <v>0.5</v>
      </c>
      <c r="N11080">
        <v>1</v>
      </c>
      <c r="O11080">
        <v>1.091</v>
      </c>
      <c r="R11080">
        <v>0.66</v>
      </c>
      <c r="U11080">
        <v>0.67979999999999996</v>
      </c>
      <c r="W11080">
        <v>1.03</v>
      </c>
      <c r="Y11080">
        <v>0.30609999999999998</v>
      </c>
    </row>
    <row r="11081" spans="1:25">
      <c r="A11081" t="s">
        <v>1490</v>
      </c>
      <c r="B11081" t="s">
        <v>1489</v>
      </c>
      <c r="J11081">
        <v>86</v>
      </c>
      <c r="K11081">
        <f t="shared" si="32"/>
        <v>1</v>
      </c>
      <c r="L11081">
        <f t="shared" si="33"/>
        <v>2</v>
      </c>
      <c r="M11081">
        <v>1.5</v>
      </c>
      <c r="N11081">
        <v>1</v>
      </c>
      <c r="O11081">
        <v>1.091</v>
      </c>
      <c r="R11081">
        <v>0.39</v>
      </c>
      <c r="U11081">
        <v>0.4017</v>
      </c>
    </row>
    <row r="11082" spans="1:25">
      <c r="A11082" t="s">
        <v>1490</v>
      </c>
      <c r="B11082" t="s">
        <v>1489</v>
      </c>
      <c r="J11082">
        <v>86</v>
      </c>
      <c r="K11082">
        <f t="shared" si="32"/>
        <v>2</v>
      </c>
      <c r="L11082">
        <f t="shared" si="33"/>
        <v>3</v>
      </c>
      <c r="M11082">
        <v>2.5</v>
      </c>
      <c r="N11082">
        <v>1</v>
      </c>
      <c r="O11082">
        <v>1.091</v>
      </c>
      <c r="R11082">
        <v>0.2</v>
      </c>
      <c r="U11082">
        <v>0.20599999999999999</v>
      </c>
    </row>
    <row r="11083" spans="1:25">
      <c r="A11083" t="s">
        <v>1490</v>
      </c>
      <c r="B11083" t="s">
        <v>1489</v>
      </c>
      <c r="J11083">
        <v>86</v>
      </c>
      <c r="K11083">
        <f t="shared" si="32"/>
        <v>3</v>
      </c>
      <c r="L11083">
        <f t="shared" si="33"/>
        <v>4</v>
      </c>
      <c r="M11083">
        <v>3.5</v>
      </c>
      <c r="N11083">
        <v>1</v>
      </c>
      <c r="O11083">
        <v>1.091</v>
      </c>
      <c r="R11083">
        <v>0.21</v>
      </c>
      <c r="U11083">
        <v>0.21629999999999999</v>
      </c>
    </row>
    <row r="11084" spans="1:25">
      <c r="A11084" t="s">
        <v>1490</v>
      </c>
      <c r="B11084" t="s">
        <v>1489</v>
      </c>
      <c r="J11084">
        <v>86</v>
      </c>
      <c r="K11084">
        <f t="shared" si="32"/>
        <v>4</v>
      </c>
      <c r="L11084">
        <f t="shared" si="33"/>
        <v>5</v>
      </c>
      <c r="M11084">
        <v>4.5</v>
      </c>
      <c r="N11084">
        <v>1</v>
      </c>
      <c r="O11084">
        <v>1.091</v>
      </c>
      <c r="R11084">
        <v>0.23</v>
      </c>
      <c r="U11084">
        <v>0.2369</v>
      </c>
    </row>
    <row r="11085" spans="1:25">
      <c r="A11085" t="s">
        <v>1490</v>
      </c>
      <c r="B11085" t="s">
        <v>1489</v>
      </c>
      <c r="J11085">
        <v>86</v>
      </c>
      <c r="K11085">
        <f t="shared" si="32"/>
        <v>5</v>
      </c>
      <c r="L11085">
        <f t="shared" si="33"/>
        <v>6</v>
      </c>
      <c r="M11085">
        <v>5.5</v>
      </c>
      <c r="N11085">
        <v>1</v>
      </c>
      <c r="O11085">
        <v>1.091</v>
      </c>
      <c r="R11085">
        <v>0.28999999999999998</v>
      </c>
      <c r="U11085">
        <v>0.29870000000000002</v>
      </c>
    </row>
    <row r="11086" spans="1:25">
      <c r="A11086" t="s">
        <v>1490</v>
      </c>
      <c r="B11086" t="s">
        <v>1489</v>
      </c>
      <c r="J11086">
        <v>86</v>
      </c>
      <c r="K11086">
        <f t="shared" si="32"/>
        <v>6</v>
      </c>
      <c r="L11086">
        <f t="shared" si="33"/>
        <v>7</v>
      </c>
      <c r="M11086">
        <v>6.5</v>
      </c>
      <c r="N11086">
        <v>1</v>
      </c>
      <c r="O11086">
        <v>1.091</v>
      </c>
      <c r="R11086">
        <v>0.33</v>
      </c>
      <c r="U11086">
        <v>0.33989999999999998</v>
      </c>
    </row>
    <row r="11087" spans="1:25">
      <c r="A11087" t="s">
        <v>1490</v>
      </c>
      <c r="B11087" t="s">
        <v>1489</v>
      </c>
      <c r="J11087">
        <v>86</v>
      </c>
      <c r="K11087">
        <f t="shared" si="32"/>
        <v>7</v>
      </c>
      <c r="L11087">
        <f t="shared" si="33"/>
        <v>8</v>
      </c>
      <c r="M11087">
        <v>7.5</v>
      </c>
      <c r="N11087">
        <v>1</v>
      </c>
      <c r="O11087">
        <v>1.091</v>
      </c>
      <c r="R11087">
        <v>0.37</v>
      </c>
      <c r="U11087">
        <v>0.38109999999999999</v>
      </c>
    </row>
    <row r="11088" spans="1:25">
      <c r="A11088" t="s">
        <v>1490</v>
      </c>
      <c r="B11088" t="s">
        <v>1489</v>
      </c>
      <c r="J11088">
        <v>86</v>
      </c>
      <c r="K11088">
        <f t="shared" si="32"/>
        <v>8</v>
      </c>
      <c r="L11088">
        <f t="shared" si="33"/>
        <v>9</v>
      </c>
      <c r="M11088">
        <v>8.5</v>
      </c>
      <c r="N11088">
        <v>1</v>
      </c>
      <c r="O11088">
        <v>1.091</v>
      </c>
      <c r="R11088">
        <v>0.31</v>
      </c>
      <c r="U11088">
        <v>0.31929999999999997</v>
      </c>
    </row>
    <row r="11089" spans="1:25">
      <c r="A11089" t="s">
        <v>1490</v>
      </c>
      <c r="B11089" t="s">
        <v>1489</v>
      </c>
      <c r="J11089">
        <v>86</v>
      </c>
      <c r="K11089">
        <f t="shared" si="32"/>
        <v>9</v>
      </c>
      <c r="L11089">
        <f t="shared" si="33"/>
        <v>10</v>
      </c>
      <c r="M11089">
        <v>9.5</v>
      </c>
      <c r="N11089">
        <v>1</v>
      </c>
      <c r="O11089">
        <v>1.091</v>
      </c>
      <c r="R11089">
        <v>0.33</v>
      </c>
      <c r="U11089">
        <v>0.33989999999999998</v>
      </c>
    </row>
    <row r="11090" spans="1:25">
      <c r="A11090" t="s">
        <v>1490</v>
      </c>
      <c r="B11090" t="s">
        <v>1489</v>
      </c>
      <c r="J11090">
        <v>86</v>
      </c>
      <c r="K11090">
        <f t="shared" si="32"/>
        <v>10</v>
      </c>
      <c r="L11090">
        <f t="shared" si="33"/>
        <v>11</v>
      </c>
      <c r="M11090">
        <v>10.5</v>
      </c>
      <c r="N11090">
        <v>1</v>
      </c>
      <c r="O11090">
        <v>1.091</v>
      </c>
      <c r="R11090">
        <v>0.2</v>
      </c>
      <c r="U11090">
        <v>0.20599999999999999</v>
      </c>
    </row>
    <row r="11091" spans="1:25">
      <c r="A11091" t="s">
        <v>1490</v>
      </c>
      <c r="B11091" t="s">
        <v>1489</v>
      </c>
      <c r="J11091">
        <v>86</v>
      </c>
      <c r="K11091">
        <f t="shared" si="32"/>
        <v>11</v>
      </c>
      <c r="L11091">
        <f t="shared" si="33"/>
        <v>12</v>
      </c>
      <c r="M11091">
        <v>11.5</v>
      </c>
      <c r="N11091">
        <v>1</v>
      </c>
      <c r="O11091">
        <v>1.091</v>
      </c>
      <c r="R11091">
        <v>0.15</v>
      </c>
      <c r="U11091">
        <v>0.1545</v>
      </c>
    </row>
    <row r="11092" spans="1:25">
      <c r="A11092" t="s">
        <v>1490</v>
      </c>
      <c r="B11092" t="s">
        <v>1489</v>
      </c>
      <c r="J11092">
        <v>86</v>
      </c>
      <c r="K11092">
        <f t="shared" si="32"/>
        <v>12</v>
      </c>
      <c r="L11092">
        <f t="shared" si="33"/>
        <v>13</v>
      </c>
      <c r="M11092">
        <v>12.5</v>
      </c>
      <c r="N11092">
        <v>1</v>
      </c>
      <c r="O11092">
        <v>1.091</v>
      </c>
      <c r="R11092">
        <v>0.19</v>
      </c>
      <c r="U11092">
        <v>0.19570000000000001</v>
      </c>
    </row>
    <row r="11093" spans="1:25">
      <c r="A11093" t="s">
        <v>1490</v>
      </c>
      <c r="B11093" t="s">
        <v>1489</v>
      </c>
      <c r="J11093">
        <v>86</v>
      </c>
      <c r="K11093">
        <f t="shared" si="32"/>
        <v>13</v>
      </c>
      <c r="L11093">
        <f t="shared" si="33"/>
        <v>14</v>
      </c>
      <c r="M11093">
        <v>13.5</v>
      </c>
      <c r="N11093">
        <v>1</v>
      </c>
      <c r="O11093">
        <v>1.091</v>
      </c>
      <c r="R11093">
        <v>0.33</v>
      </c>
      <c r="U11093">
        <v>0.33989999999999998</v>
      </c>
    </row>
    <row r="11094" spans="1:25">
      <c r="A11094" t="s">
        <v>1490</v>
      </c>
      <c r="B11094" t="s">
        <v>1489</v>
      </c>
      <c r="J11094">
        <v>86</v>
      </c>
      <c r="K11094">
        <f t="shared" si="32"/>
        <v>14</v>
      </c>
      <c r="L11094">
        <f t="shared" si="33"/>
        <v>15</v>
      </c>
      <c r="M11094">
        <v>14.5</v>
      </c>
      <c r="N11094">
        <v>1</v>
      </c>
      <c r="O11094">
        <v>1.091</v>
      </c>
      <c r="R11094">
        <v>0.26</v>
      </c>
      <c r="U11094">
        <v>0.26779999999999998</v>
      </c>
    </row>
    <row r="11095" spans="1:25">
      <c r="A11095" t="s">
        <v>1490</v>
      </c>
      <c r="B11095" t="s">
        <v>1489</v>
      </c>
      <c r="J11095">
        <v>86</v>
      </c>
      <c r="K11095">
        <f t="shared" si="32"/>
        <v>15</v>
      </c>
      <c r="L11095">
        <f t="shared" si="33"/>
        <v>16</v>
      </c>
      <c r="M11095">
        <v>15.5</v>
      </c>
      <c r="N11095">
        <v>1</v>
      </c>
      <c r="O11095">
        <v>1.091</v>
      </c>
      <c r="R11095">
        <v>0.3</v>
      </c>
      <c r="U11095">
        <v>0.309</v>
      </c>
    </row>
    <row r="11096" spans="1:25">
      <c r="A11096" t="s">
        <v>1490</v>
      </c>
      <c r="B11096" t="s">
        <v>1489</v>
      </c>
      <c r="J11096">
        <v>86</v>
      </c>
      <c r="K11096">
        <f t="shared" si="32"/>
        <v>16</v>
      </c>
      <c r="L11096">
        <f t="shared" si="33"/>
        <v>17</v>
      </c>
      <c r="M11096">
        <v>16.5</v>
      </c>
      <c r="N11096">
        <v>1</v>
      </c>
      <c r="O11096">
        <v>1.091</v>
      </c>
      <c r="R11096">
        <v>0.32</v>
      </c>
      <c r="U11096">
        <v>0.3296</v>
      </c>
    </row>
    <row r="11097" spans="1:25">
      <c r="A11097" t="s">
        <v>1490</v>
      </c>
      <c r="B11097" t="s">
        <v>1489</v>
      </c>
      <c r="J11097">
        <v>86</v>
      </c>
      <c r="K11097">
        <f t="shared" si="32"/>
        <v>17</v>
      </c>
      <c r="L11097">
        <f t="shared" si="33"/>
        <v>18</v>
      </c>
      <c r="M11097">
        <v>17.5</v>
      </c>
      <c r="N11097">
        <v>1</v>
      </c>
      <c r="O11097">
        <v>1.091</v>
      </c>
      <c r="R11097">
        <v>0.44</v>
      </c>
      <c r="U11097">
        <v>0.45319999999999999</v>
      </c>
    </row>
    <row r="11098" spans="1:25">
      <c r="A11098" t="s">
        <v>1490</v>
      </c>
      <c r="B11098" t="s">
        <v>1489</v>
      </c>
      <c r="K11098">
        <f t="shared" si="32"/>
        <v>0</v>
      </c>
      <c r="L11098">
        <f t="shared" si="33"/>
        <v>0</v>
      </c>
      <c r="U11098">
        <v>5.6753</v>
      </c>
    </row>
    <row r="11099" spans="1:25">
      <c r="A11099" t="s">
        <v>1490</v>
      </c>
      <c r="B11099" t="s">
        <v>1489</v>
      </c>
      <c r="C11099" t="s">
        <v>1982</v>
      </c>
      <c r="E11099" t="s">
        <v>1981</v>
      </c>
      <c r="G11099">
        <v>53.27</v>
      </c>
      <c r="H11099">
        <v>-4.58</v>
      </c>
      <c r="I11099" t="s">
        <v>94</v>
      </c>
      <c r="J11099">
        <v>87</v>
      </c>
      <c r="K11099">
        <f t="shared" si="32"/>
        <v>0</v>
      </c>
      <c r="L11099">
        <f t="shared" si="33"/>
        <v>1</v>
      </c>
      <c r="M11099">
        <v>0.5</v>
      </c>
      <c r="N11099">
        <v>1</v>
      </c>
      <c r="O11099">
        <v>1.091</v>
      </c>
      <c r="R11099">
        <v>0.95660000000000001</v>
      </c>
      <c r="U11099">
        <v>0.98529999999999995</v>
      </c>
      <c r="W11099">
        <v>1.03</v>
      </c>
      <c r="Y11099">
        <v>0.90110000000000001</v>
      </c>
    </row>
    <row r="11100" spans="1:25">
      <c r="A11100" t="s">
        <v>1490</v>
      </c>
      <c r="B11100" t="s">
        <v>1489</v>
      </c>
      <c r="J11100">
        <v>87</v>
      </c>
      <c r="K11100">
        <f t="shared" si="32"/>
        <v>1</v>
      </c>
      <c r="L11100">
        <f t="shared" si="33"/>
        <v>2</v>
      </c>
      <c r="M11100">
        <v>1.5</v>
      </c>
      <c r="N11100">
        <v>1</v>
      </c>
      <c r="O11100">
        <v>1.091</v>
      </c>
      <c r="R11100">
        <v>0.84560000000000002</v>
      </c>
      <c r="U11100">
        <v>0.87090000000000001</v>
      </c>
    </row>
    <row r="11101" spans="1:25">
      <c r="A11101" t="s">
        <v>1490</v>
      </c>
      <c r="B11101" t="s">
        <v>1489</v>
      </c>
      <c r="J11101">
        <v>87</v>
      </c>
      <c r="K11101">
        <f t="shared" si="32"/>
        <v>2</v>
      </c>
      <c r="L11101">
        <f t="shared" si="33"/>
        <v>3</v>
      </c>
      <c r="M11101">
        <v>2.5</v>
      </c>
      <c r="N11101">
        <v>1</v>
      </c>
      <c r="O11101">
        <v>1.091</v>
      </c>
      <c r="R11101">
        <v>0.90110000000000001</v>
      </c>
      <c r="U11101">
        <v>0.92810000000000004</v>
      </c>
    </row>
    <row r="11102" spans="1:25">
      <c r="A11102" t="s">
        <v>1490</v>
      </c>
      <c r="B11102" t="s">
        <v>1489</v>
      </c>
      <c r="J11102">
        <v>87</v>
      </c>
      <c r="K11102">
        <f t="shared" si="32"/>
        <v>3</v>
      </c>
      <c r="L11102">
        <f t="shared" si="33"/>
        <v>4</v>
      </c>
      <c r="M11102">
        <v>3.5</v>
      </c>
      <c r="N11102">
        <v>1</v>
      </c>
      <c r="O11102">
        <v>1.091</v>
      </c>
      <c r="R11102">
        <v>0.90110000000000001</v>
      </c>
      <c r="U11102">
        <v>0.92810000000000004</v>
      </c>
    </row>
    <row r="11103" spans="1:25">
      <c r="A11103" t="s">
        <v>1490</v>
      </c>
      <c r="B11103" t="s">
        <v>1489</v>
      </c>
      <c r="J11103">
        <v>87</v>
      </c>
      <c r="K11103">
        <f t="shared" si="32"/>
        <v>4</v>
      </c>
      <c r="L11103">
        <f t="shared" si="33"/>
        <v>5</v>
      </c>
      <c r="M11103">
        <v>4.5</v>
      </c>
      <c r="N11103">
        <v>1</v>
      </c>
      <c r="O11103">
        <v>1.091</v>
      </c>
      <c r="R11103">
        <v>0.90110000000000001</v>
      </c>
      <c r="U11103">
        <v>0.92810000000000004</v>
      </c>
    </row>
    <row r="11104" spans="1:25">
      <c r="A11104" t="s">
        <v>1490</v>
      </c>
      <c r="B11104" t="s">
        <v>1489</v>
      </c>
      <c r="J11104">
        <v>87</v>
      </c>
      <c r="K11104">
        <f t="shared" si="32"/>
        <v>5</v>
      </c>
      <c r="L11104">
        <f t="shared" si="33"/>
        <v>6</v>
      </c>
      <c r="M11104">
        <v>5.5</v>
      </c>
      <c r="N11104">
        <v>1</v>
      </c>
      <c r="O11104">
        <v>1.091</v>
      </c>
      <c r="R11104">
        <v>0.90110000000000001</v>
      </c>
      <c r="U11104">
        <v>0.92810000000000004</v>
      </c>
    </row>
    <row r="11105" spans="1:25">
      <c r="A11105" t="s">
        <v>1490</v>
      </c>
      <c r="B11105" t="s">
        <v>1489</v>
      </c>
      <c r="J11105">
        <v>87</v>
      </c>
      <c r="K11105">
        <f t="shared" si="32"/>
        <v>6</v>
      </c>
      <c r="L11105">
        <f t="shared" si="33"/>
        <v>7</v>
      </c>
      <c r="M11105">
        <v>6.5</v>
      </c>
      <c r="N11105">
        <v>1</v>
      </c>
      <c r="O11105">
        <v>1.091</v>
      </c>
      <c r="R11105">
        <v>0.90110000000000001</v>
      </c>
      <c r="U11105">
        <v>0.92810000000000004</v>
      </c>
    </row>
    <row r="11106" spans="1:25">
      <c r="A11106" t="s">
        <v>1490</v>
      </c>
      <c r="B11106" t="s">
        <v>1489</v>
      </c>
      <c r="K11106">
        <f t="shared" si="32"/>
        <v>0</v>
      </c>
      <c r="L11106">
        <f t="shared" si="33"/>
        <v>0</v>
      </c>
      <c r="U11106">
        <v>6.4966999999999997</v>
      </c>
    </row>
    <row r="11107" spans="1:25">
      <c r="A11107" t="s">
        <v>1490</v>
      </c>
      <c r="B11107" t="s">
        <v>1489</v>
      </c>
      <c r="C11107" t="s">
        <v>1982</v>
      </c>
      <c r="E11107" t="s">
        <v>1981</v>
      </c>
      <c r="G11107">
        <v>53.27</v>
      </c>
      <c r="H11107">
        <v>-4.58</v>
      </c>
      <c r="I11107" t="s">
        <v>94</v>
      </c>
      <c r="J11107">
        <v>88</v>
      </c>
      <c r="K11107">
        <f t="shared" ref="K11107:K11170" si="34">M11107-(N11107/2)</f>
        <v>0</v>
      </c>
      <c r="L11107">
        <f t="shared" ref="L11107:L11170" si="35">M11107+(N11107/2)</f>
        <v>1</v>
      </c>
      <c r="M11107">
        <v>0.5</v>
      </c>
      <c r="N11107">
        <v>1</v>
      </c>
      <c r="O11107">
        <v>1.091</v>
      </c>
      <c r="R11107">
        <v>1.0355000000000001</v>
      </c>
      <c r="U11107">
        <v>1.0665</v>
      </c>
      <c r="W11107">
        <v>1.03</v>
      </c>
      <c r="Y11107">
        <v>0.87380000000000002</v>
      </c>
    </row>
    <row r="11108" spans="1:25">
      <c r="A11108" t="s">
        <v>1490</v>
      </c>
      <c r="B11108" t="s">
        <v>1489</v>
      </c>
      <c r="J11108">
        <v>88</v>
      </c>
      <c r="K11108">
        <f t="shared" si="34"/>
        <v>1</v>
      </c>
      <c r="L11108">
        <f t="shared" si="35"/>
        <v>2</v>
      </c>
      <c r="M11108">
        <v>1.5</v>
      </c>
      <c r="N11108">
        <v>1</v>
      </c>
      <c r="O11108">
        <v>1.091</v>
      </c>
      <c r="R11108">
        <v>0.99060000000000004</v>
      </c>
      <c r="U11108">
        <v>1.0203</v>
      </c>
    </row>
    <row r="11109" spans="1:25">
      <c r="A11109" t="s">
        <v>1490</v>
      </c>
      <c r="B11109" t="s">
        <v>1489</v>
      </c>
      <c r="J11109">
        <v>88</v>
      </c>
      <c r="K11109">
        <f t="shared" si="34"/>
        <v>2</v>
      </c>
      <c r="L11109">
        <f t="shared" si="35"/>
        <v>3</v>
      </c>
      <c r="M11109">
        <v>2.5</v>
      </c>
      <c r="N11109">
        <v>1</v>
      </c>
      <c r="O11109">
        <v>1.091</v>
      </c>
      <c r="R11109">
        <v>0.90500000000000003</v>
      </c>
      <c r="U11109">
        <v>0.93210000000000004</v>
      </c>
    </row>
    <row r="11110" spans="1:25">
      <c r="A11110" t="s">
        <v>1490</v>
      </c>
      <c r="B11110" t="s">
        <v>1489</v>
      </c>
      <c r="J11110">
        <v>88</v>
      </c>
      <c r="K11110">
        <f t="shared" si="34"/>
        <v>3</v>
      </c>
      <c r="L11110">
        <f t="shared" si="35"/>
        <v>4</v>
      </c>
      <c r="M11110">
        <v>3.5</v>
      </c>
      <c r="N11110">
        <v>1</v>
      </c>
      <c r="O11110">
        <v>1.091</v>
      </c>
      <c r="R11110">
        <v>0.87380000000000002</v>
      </c>
      <c r="U11110">
        <v>0.9</v>
      </c>
    </row>
    <row r="11111" spans="1:25">
      <c r="A11111" t="s">
        <v>1490</v>
      </c>
      <c r="B11111" t="s">
        <v>1489</v>
      </c>
      <c r="J11111">
        <v>88</v>
      </c>
      <c r="K11111">
        <f t="shared" si="34"/>
        <v>3.5</v>
      </c>
      <c r="L11111">
        <f t="shared" si="35"/>
        <v>5.5</v>
      </c>
      <c r="M11111">
        <v>4.5</v>
      </c>
      <c r="N11111">
        <v>2</v>
      </c>
      <c r="O11111">
        <v>1.091</v>
      </c>
      <c r="R11111">
        <v>0.79100000000000004</v>
      </c>
      <c r="U11111">
        <v>1.6294999999999999</v>
      </c>
    </row>
    <row r="11112" spans="1:25">
      <c r="A11112" t="s">
        <v>1490</v>
      </c>
      <c r="B11112" t="s">
        <v>1489</v>
      </c>
      <c r="J11112">
        <v>88</v>
      </c>
      <c r="K11112">
        <f t="shared" si="34"/>
        <v>6</v>
      </c>
      <c r="L11112">
        <f t="shared" si="35"/>
        <v>7</v>
      </c>
      <c r="M11112">
        <v>6.5</v>
      </c>
      <c r="N11112">
        <v>1</v>
      </c>
      <c r="O11112">
        <v>1.091</v>
      </c>
      <c r="R11112">
        <v>0.64710000000000001</v>
      </c>
      <c r="U11112">
        <v>0.66649999999999998</v>
      </c>
    </row>
    <row r="11113" spans="1:25">
      <c r="A11113" t="s">
        <v>1490</v>
      </c>
      <c r="B11113" t="s">
        <v>1489</v>
      </c>
      <c r="K11113">
        <f t="shared" si="34"/>
        <v>0</v>
      </c>
      <c r="L11113">
        <f t="shared" si="35"/>
        <v>0</v>
      </c>
      <c r="U11113">
        <v>6.2149999999999999</v>
      </c>
    </row>
    <row r="11114" spans="1:25">
      <c r="A11114" t="s">
        <v>1490</v>
      </c>
      <c r="B11114" t="s">
        <v>1489</v>
      </c>
      <c r="C11114" t="s">
        <v>1982</v>
      </c>
      <c r="E11114" t="s">
        <v>1981</v>
      </c>
      <c r="G11114">
        <v>53.27</v>
      </c>
      <c r="H11114">
        <v>-4.58</v>
      </c>
      <c r="I11114" t="s">
        <v>94</v>
      </c>
      <c r="J11114">
        <v>206</v>
      </c>
      <c r="K11114">
        <f t="shared" si="34"/>
        <v>0</v>
      </c>
      <c r="L11114">
        <f t="shared" si="35"/>
        <v>1</v>
      </c>
      <c r="M11114">
        <v>0.5</v>
      </c>
      <c r="N11114">
        <v>1</v>
      </c>
      <c r="O11114">
        <v>1.091</v>
      </c>
      <c r="R11114">
        <v>0.94730000000000003</v>
      </c>
      <c r="U11114">
        <v>0.97570000000000001</v>
      </c>
      <c r="W11114">
        <v>1.03</v>
      </c>
      <c r="Y11114">
        <v>0.80189999999999995</v>
      </c>
    </row>
    <row r="11115" spans="1:25">
      <c r="A11115" t="s">
        <v>1490</v>
      </c>
      <c r="B11115" t="s">
        <v>1489</v>
      </c>
      <c r="J11115">
        <v>206</v>
      </c>
      <c r="K11115">
        <f t="shared" si="34"/>
        <v>1</v>
      </c>
      <c r="L11115">
        <f t="shared" si="35"/>
        <v>2</v>
      </c>
      <c r="M11115">
        <v>1.5</v>
      </c>
      <c r="N11115">
        <v>1</v>
      </c>
      <c r="O11115">
        <v>1.091</v>
      </c>
      <c r="R11115">
        <v>0.90069999999999995</v>
      </c>
      <c r="U11115">
        <v>0.92769999999999997</v>
      </c>
    </row>
    <row r="11116" spans="1:25">
      <c r="A11116" t="s">
        <v>1490</v>
      </c>
      <c r="B11116" t="s">
        <v>1489</v>
      </c>
      <c r="J11116">
        <v>206</v>
      </c>
      <c r="K11116">
        <f t="shared" si="34"/>
        <v>2</v>
      </c>
      <c r="L11116">
        <f t="shared" si="35"/>
        <v>3</v>
      </c>
      <c r="M11116">
        <v>2.5</v>
      </c>
      <c r="N11116">
        <v>1</v>
      </c>
      <c r="O11116">
        <v>1.091</v>
      </c>
      <c r="R11116">
        <v>0.7571</v>
      </c>
      <c r="U11116">
        <v>0.77980000000000005</v>
      </c>
    </row>
    <row r="11117" spans="1:25">
      <c r="A11117" t="s">
        <v>1490</v>
      </c>
      <c r="B11117" t="s">
        <v>1489</v>
      </c>
      <c r="J11117">
        <v>206</v>
      </c>
      <c r="K11117">
        <f t="shared" si="34"/>
        <v>3</v>
      </c>
      <c r="L11117">
        <f t="shared" si="35"/>
        <v>4</v>
      </c>
      <c r="M11117">
        <v>3.5</v>
      </c>
      <c r="N11117">
        <v>1</v>
      </c>
      <c r="O11117">
        <v>1.091</v>
      </c>
      <c r="R11117">
        <v>0.80189999999999995</v>
      </c>
      <c r="U11117">
        <v>0.82589999999999997</v>
      </c>
    </row>
    <row r="11118" spans="1:25">
      <c r="A11118" t="s">
        <v>1490</v>
      </c>
      <c r="B11118" t="s">
        <v>1489</v>
      </c>
      <c r="J11118">
        <v>206</v>
      </c>
      <c r="K11118">
        <f t="shared" si="34"/>
        <v>4</v>
      </c>
      <c r="L11118">
        <f t="shared" si="35"/>
        <v>5</v>
      </c>
      <c r="M11118">
        <v>4.5</v>
      </c>
      <c r="N11118">
        <v>1</v>
      </c>
      <c r="O11118">
        <v>1.091</v>
      </c>
      <c r="R11118">
        <v>0.68289999999999995</v>
      </c>
      <c r="U11118">
        <v>0.70340000000000003</v>
      </c>
    </row>
    <row r="11119" spans="1:25">
      <c r="A11119" t="s">
        <v>1490</v>
      </c>
      <c r="B11119" t="s">
        <v>1489</v>
      </c>
      <c r="J11119">
        <v>206</v>
      </c>
      <c r="K11119">
        <f t="shared" si="34"/>
        <v>5</v>
      </c>
      <c r="L11119">
        <f t="shared" si="35"/>
        <v>6</v>
      </c>
      <c r="M11119">
        <v>5.5</v>
      </c>
      <c r="N11119">
        <v>1</v>
      </c>
      <c r="O11119">
        <v>1.091</v>
      </c>
      <c r="R11119">
        <v>0.80189999999999995</v>
      </c>
      <c r="U11119">
        <v>0.82589999999999997</v>
      </c>
    </row>
    <row r="11120" spans="1:25">
      <c r="A11120" t="s">
        <v>1490</v>
      </c>
      <c r="B11120" t="s">
        <v>1489</v>
      </c>
      <c r="J11120">
        <v>206</v>
      </c>
      <c r="K11120">
        <f t="shared" si="34"/>
        <v>6</v>
      </c>
      <c r="L11120">
        <f t="shared" si="35"/>
        <v>7</v>
      </c>
      <c r="M11120">
        <v>6.5</v>
      </c>
      <c r="N11120">
        <v>1</v>
      </c>
      <c r="O11120">
        <v>1.091</v>
      </c>
      <c r="R11120">
        <v>0.72140000000000004</v>
      </c>
      <c r="U11120">
        <v>0.74299999999999999</v>
      </c>
    </row>
    <row r="11121" spans="1:25">
      <c r="A11121" t="s">
        <v>1490</v>
      </c>
      <c r="B11121" t="s">
        <v>1489</v>
      </c>
      <c r="J11121">
        <v>206</v>
      </c>
      <c r="K11121">
        <f t="shared" si="34"/>
        <v>7</v>
      </c>
      <c r="L11121">
        <f t="shared" si="35"/>
        <v>8</v>
      </c>
      <c r="M11121">
        <v>7.5</v>
      </c>
      <c r="N11121">
        <v>1</v>
      </c>
      <c r="O11121">
        <v>1.091</v>
      </c>
      <c r="R11121">
        <v>0.80189999999999995</v>
      </c>
      <c r="U11121">
        <v>0.82589999999999997</v>
      </c>
    </row>
    <row r="11122" spans="1:25">
      <c r="A11122" t="s">
        <v>1490</v>
      </c>
      <c r="B11122" t="s">
        <v>1489</v>
      </c>
      <c r="J11122">
        <v>206</v>
      </c>
      <c r="K11122">
        <f t="shared" si="34"/>
        <v>8</v>
      </c>
      <c r="L11122">
        <f t="shared" si="35"/>
        <v>9</v>
      </c>
      <c r="M11122">
        <v>8.5</v>
      </c>
      <c r="N11122">
        <v>1</v>
      </c>
      <c r="O11122">
        <v>1.091</v>
      </c>
      <c r="R11122">
        <v>0.80189999999999995</v>
      </c>
      <c r="U11122">
        <v>0.82589999999999997</v>
      </c>
    </row>
    <row r="11123" spans="1:25">
      <c r="A11123" t="s">
        <v>1490</v>
      </c>
      <c r="B11123" t="s">
        <v>1489</v>
      </c>
      <c r="K11123">
        <f t="shared" si="34"/>
        <v>0</v>
      </c>
      <c r="L11123">
        <f t="shared" si="35"/>
        <v>0</v>
      </c>
      <c r="U11123">
        <v>7.4333</v>
      </c>
    </row>
    <row r="11124" spans="1:25">
      <c r="A11124" t="s">
        <v>1490</v>
      </c>
      <c r="B11124" t="s">
        <v>1489</v>
      </c>
      <c r="C11124" t="s">
        <v>1975</v>
      </c>
      <c r="E11124" t="s">
        <v>1974</v>
      </c>
      <c r="G11124">
        <v>30.128</v>
      </c>
      <c r="H11124">
        <v>-85.620999999999995</v>
      </c>
      <c r="I11124" t="s">
        <v>2381</v>
      </c>
      <c r="J11124">
        <v>89</v>
      </c>
      <c r="K11124">
        <f t="shared" si="34"/>
        <v>0</v>
      </c>
      <c r="L11124">
        <f t="shared" si="35"/>
        <v>3</v>
      </c>
      <c r="M11124">
        <v>1.5</v>
      </c>
      <c r="N11124">
        <v>3</v>
      </c>
      <c r="O11124">
        <v>1.091</v>
      </c>
      <c r="R11124">
        <v>0.71</v>
      </c>
      <c r="S11124">
        <v>0.33</v>
      </c>
      <c r="T11124">
        <v>1.0197000000000001</v>
      </c>
      <c r="U11124">
        <v>2.1939000000000002</v>
      </c>
      <c r="V11124">
        <v>3.21</v>
      </c>
    </row>
    <row r="11125" spans="1:25">
      <c r="A11125" t="s">
        <v>1490</v>
      </c>
      <c r="B11125" t="s">
        <v>1489</v>
      </c>
      <c r="C11125" t="s">
        <v>1975</v>
      </c>
      <c r="E11125" t="s">
        <v>1974</v>
      </c>
      <c r="G11125">
        <v>30.167000000000002</v>
      </c>
      <c r="H11125">
        <v>-85.725999999999999</v>
      </c>
      <c r="I11125" t="s">
        <v>2381</v>
      </c>
      <c r="J11125">
        <v>90</v>
      </c>
      <c r="K11125">
        <f t="shared" si="34"/>
        <v>0</v>
      </c>
      <c r="L11125">
        <f t="shared" si="35"/>
        <v>3</v>
      </c>
      <c r="M11125">
        <v>1.5</v>
      </c>
      <c r="N11125">
        <v>3</v>
      </c>
      <c r="O11125">
        <v>1.091</v>
      </c>
      <c r="R11125">
        <v>0.98</v>
      </c>
      <c r="S11125">
        <v>0.4</v>
      </c>
      <c r="T11125">
        <v>1.236</v>
      </c>
      <c r="U11125">
        <v>3.0282</v>
      </c>
      <c r="V11125">
        <v>4.26</v>
      </c>
    </row>
    <row r="11126" spans="1:25">
      <c r="A11126" t="s">
        <v>1490</v>
      </c>
      <c r="B11126" t="s">
        <v>1489</v>
      </c>
      <c r="C11126" t="s">
        <v>1975</v>
      </c>
      <c r="E11126" t="s">
        <v>1974</v>
      </c>
      <c r="G11126">
        <v>30.137</v>
      </c>
      <c r="H11126">
        <v>-85.691999999999993</v>
      </c>
      <c r="I11126" t="s">
        <v>2381</v>
      </c>
      <c r="J11126">
        <v>91</v>
      </c>
      <c r="K11126">
        <f t="shared" si="34"/>
        <v>0</v>
      </c>
      <c r="L11126">
        <f t="shared" si="35"/>
        <v>3</v>
      </c>
      <c r="M11126">
        <v>1.5</v>
      </c>
      <c r="N11126">
        <v>3</v>
      </c>
      <c r="O11126">
        <v>1.091</v>
      </c>
      <c r="R11126">
        <v>0.41</v>
      </c>
      <c r="S11126">
        <v>0.16</v>
      </c>
      <c r="T11126">
        <v>0.49440000000000001</v>
      </c>
      <c r="U11126">
        <v>1.2668999999999999</v>
      </c>
      <c r="V11126">
        <v>1.76</v>
      </c>
    </row>
    <row r="11127" spans="1:25">
      <c r="A11127" t="s">
        <v>1490</v>
      </c>
      <c r="B11127" t="s">
        <v>1489</v>
      </c>
      <c r="C11127" t="s">
        <v>1975</v>
      </c>
      <c r="E11127" t="s">
        <v>1974</v>
      </c>
      <c r="G11127">
        <v>30.094000000000001</v>
      </c>
      <c r="H11127">
        <v>-85.664000000000001</v>
      </c>
      <c r="I11127" t="s">
        <v>2381</v>
      </c>
      <c r="J11127">
        <v>92</v>
      </c>
      <c r="K11127">
        <f t="shared" si="34"/>
        <v>0</v>
      </c>
      <c r="L11127">
        <f t="shared" si="35"/>
        <v>3</v>
      </c>
      <c r="M11127">
        <v>1.5</v>
      </c>
      <c r="N11127">
        <v>3</v>
      </c>
      <c r="O11127">
        <v>1.091</v>
      </c>
      <c r="R11127">
        <v>0.43</v>
      </c>
      <c r="S11127">
        <v>0.27</v>
      </c>
      <c r="T11127">
        <v>0.83430000000000004</v>
      </c>
      <c r="U11127">
        <v>1.3287</v>
      </c>
      <c r="V11127">
        <v>2.16</v>
      </c>
    </row>
    <row r="11128" spans="1:25">
      <c r="A11128" t="s">
        <v>1490</v>
      </c>
      <c r="B11128" t="s">
        <v>1489</v>
      </c>
      <c r="C11128" t="s">
        <v>1975</v>
      </c>
      <c r="E11128" t="s">
        <v>1974</v>
      </c>
      <c r="G11128">
        <v>30.14</v>
      </c>
      <c r="H11128">
        <v>-85.64</v>
      </c>
      <c r="I11128" t="s">
        <v>2381</v>
      </c>
      <c r="J11128">
        <v>93</v>
      </c>
      <c r="K11128">
        <f t="shared" si="34"/>
        <v>0</v>
      </c>
      <c r="L11128">
        <f t="shared" si="35"/>
        <v>3</v>
      </c>
      <c r="M11128">
        <v>1.5</v>
      </c>
      <c r="N11128">
        <v>3</v>
      </c>
      <c r="O11128">
        <v>1.091</v>
      </c>
      <c r="R11128">
        <v>1.07</v>
      </c>
      <c r="S11128">
        <v>0.24</v>
      </c>
      <c r="T11128">
        <v>0.74160000000000004</v>
      </c>
      <c r="U11128">
        <v>3.3062999999999998</v>
      </c>
      <c r="V11128">
        <v>4.05</v>
      </c>
    </row>
    <row r="11129" spans="1:25">
      <c r="A11129" t="s">
        <v>1490</v>
      </c>
      <c r="B11129" t="s">
        <v>1489</v>
      </c>
      <c r="C11129" t="s">
        <v>1975</v>
      </c>
      <c r="E11129" t="s">
        <v>1974</v>
      </c>
      <c r="G11129">
        <v>30.128</v>
      </c>
      <c r="H11129">
        <v>-85.620999999999995</v>
      </c>
      <c r="I11129" t="s">
        <v>2381</v>
      </c>
      <c r="J11129">
        <v>94</v>
      </c>
      <c r="K11129">
        <f t="shared" si="34"/>
        <v>0</v>
      </c>
      <c r="L11129">
        <f t="shared" si="35"/>
        <v>3</v>
      </c>
      <c r="M11129">
        <v>1.5</v>
      </c>
      <c r="N11129">
        <v>3</v>
      </c>
      <c r="O11129">
        <v>1.091</v>
      </c>
      <c r="R11129">
        <v>0.21</v>
      </c>
      <c r="S11129">
        <v>7.0000000000000007E-2</v>
      </c>
      <c r="T11129">
        <v>0.21629999999999999</v>
      </c>
      <c r="U11129">
        <v>0.64890000000000003</v>
      </c>
      <c r="V11129">
        <v>0.87</v>
      </c>
    </row>
    <row r="11130" spans="1:25">
      <c r="A11130" t="s">
        <v>1490</v>
      </c>
      <c r="B11130" t="s">
        <v>1489</v>
      </c>
      <c r="C11130" t="s">
        <v>1975</v>
      </c>
      <c r="E11130" t="s">
        <v>1974</v>
      </c>
      <c r="G11130">
        <v>30.167000000000002</v>
      </c>
      <c r="H11130">
        <v>-85.725999999999999</v>
      </c>
      <c r="I11130" t="s">
        <v>2381</v>
      </c>
      <c r="J11130">
        <v>95</v>
      </c>
      <c r="K11130">
        <f t="shared" si="34"/>
        <v>0</v>
      </c>
      <c r="L11130">
        <f t="shared" si="35"/>
        <v>3</v>
      </c>
      <c r="M11130">
        <v>1.5</v>
      </c>
      <c r="N11130">
        <v>3</v>
      </c>
      <c r="O11130">
        <v>1.091</v>
      </c>
      <c r="R11130">
        <v>0.36</v>
      </c>
      <c r="S11130">
        <v>0.19</v>
      </c>
      <c r="T11130">
        <v>0.58709999999999996</v>
      </c>
      <c r="U11130">
        <v>1.1124000000000001</v>
      </c>
      <c r="V11130">
        <v>1.7</v>
      </c>
    </row>
    <row r="11131" spans="1:25">
      <c r="A11131" t="s">
        <v>1490</v>
      </c>
      <c r="B11131" t="s">
        <v>1489</v>
      </c>
      <c r="C11131" t="s">
        <v>1975</v>
      </c>
      <c r="E11131" t="s">
        <v>1974</v>
      </c>
      <c r="G11131">
        <v>30.137</v>
      </c>
      <c r="H11131">
        <v>-85.691999999999993</v>
      </c>
      <c r="I11131" t="s">
        <v>2381</v>
      </c>
      <c r="J11131">
        <v>96</v>
      </c>
      <c r="K11131">
        <f t="shared" si="34"/>
        <v>0</v>
      </c>
      <c r="L11131">
        <f t="shared" si="35"/>
        <v>3</v>
      </c>
      <c r="M11131">
        <v>1.5</v>
      </c>
      <c r="N11131">
        <v>3</v>
      </c>
      <c r="O11131">
        <v>1.091</v>
      </c>
      <c r="R11131">
        <v>0.16</v>
      </c>
      <c r="S11131">
        <v>0.11</v>
      </c>
      <c r="T11131">
        <v>0.33989999999999998</v>
      </c>
      <c r="U11131">
        <v>0.49440000000000001</v>
      </c>
      <c r="V11131">
        <v>0.83</v>
      </c>
    </row>
    <row r="11132" spans="1:25">
      <c r="A11132" t="s">
        <v>1490</v>
      </c>
      <c r="B11132" t="s">
        <v>1489</v>
      </c>
      <c r="C11132" t="s">
        <v>1975</v>
      </c>
      <c r="E11132" t="s">
        <v>1974</v>
      </c>
      <c r="G11132">
        <v>30.094000000000001</v>
      </c>
      <c r="H11132">
        <v>-85.664000000000001</v>
      </c>
      <c r="I11132" t="s">
        <v>2381</v>
      </c>
      <c r="J11132">
        <v>97</v>
      </c>
      <c r="K11132">
        <f t="shared" si="34"/>
        <v>0</v>
      </c>
      <c r="L11132">
        <f t="shared" si="35"/>
        <v>3</v>
      </c>
      <c r="M11132">
        <v>1.5</v>
      </c>
      <c r="N11132">
        <v>3</v>
      </c>
      <c r="O11132">
        <v>1.091</v>
      </c>
      <c r="R11132">
        <v>0.17</v>
      </c>
      <c r="S11132">
        <v>0.22</v>
      </c>
      <c r="T11132">
        <v>0.67979999999999996</v>
      </c>
      <c r="U11132">
        <v>0.52529999999999999</v>
      </c>
      <c r="V11132">
        <v>1.21</v>
      </c>
    </row>
    <row r="11133" spans="1:25">
      <c r="A11133" t="s">
        <v>1490</v>
      </c>
      <c r="B11133" t="s">
        <v>1489</v>
      </c>
      <c r="C11133" t="s">
        <v>1975</v>
      </c>
      <c r="E11133" t="s">
        <v>1974</v>
      </c>
      <c r="G11133">
        <v>30.14</v>
      </c>
      <c r="H11133">
        <v>-85.64</v>
      </c>
      <c r="I11133" t="s">
        <v>2381</v>
      </c>
      <c r="J11133">
        <v>98</v>
      </c>
      <c r="K11133">
        <f t="shared" si="34"/>
        <v>0</v>
      </c>
      <c r="L11133">
        <f t="shared" si="35"/>
        <v>3</v>
      </c>
      <c r="M11133">
        <v>1.5</v>
      </c>
      <c r="N11133">
        <v>3</v>
      </c>
      <c r="O11133">
        <v>1.091</v>
      </c>
      <c r="R11133">
        <v>1.03</v>
      </c>
      <c r="S11133">
        <v>0.13</v>
      </c>
      <c r="T11133">
        <v>0.4017</v>
      </c>
      <c r="U11133">
        <v>3.1827000000000001</v>
      </c>
      <c r="V11133">
        <v>3.58</v>
      </c>
    </row>
    <row r="11134" spans="1:25">
      <c r="A11134" t="s">
        <v>1490</v>
      </c>
      <c r="B11134" t="s">
        <v>1489</v>
      </c>
      <c r="C11134" t="s">
        <v>1972</v>
      </c>
      <c r="E11134" t="s">
        <v>1973</v>
      </c>
      <c r="G11134">
        <v>27.75</v>
      </c>
      <c r="H11134">
        <v>-97.23</v>
      </c>
      <c r="I11134" t="s">
        <v>1971</v>
      </c>
      <c r="J11134">
        <v>99</v>
      </c>
      <c r="K11134">
        <f t="shared" si="34"/>
        <v>-1</v>
      </c>
      <c r="L11134">
        <f t="shared" si="35"/>
        <v>3</v>
      </c>
      <c r="M11134">
        <v>1</v>
      </c>
      <c r="N11134">
        <v>4</v>
      </c>
      <c r="O11134">
        <v>1.091</v>
      </c>
      <c r="R11134">
        <v>5.04</v>
      </c>
      <c r="U11134">
        <v>20.764800000000001</v>
      </c>
      <c r="W11134">
        <v>1.03</v>
      </c>
      <c r="Y11134">
        <v>3.7349999999999999</v>
      </c>
    </row>
    <row r="11135" spans="1:25">
      <c r="A11135" t="s">
        <v>1490</v>
      </c>
      <c r="B11135" t="s">
        <v>1489</v>
      </c>
      <c r="J11135">
        <v>99</v>
      </c>
      <c r="K11135">
        <f t="shared" si="34"/>
        <v>4</v>
      </c>
      <c r="L11135">
        <f t="shared" si="35"/>
        <v>8</v>
      </c>
      <c r="M11135">
        <v>6</v>
      </c>
      <c r="N11135">
        <v>4</v>
      </c>
      <c r="O11135">
        <v>1.091</v>
      </c>
      <c r="R11135">
        <v>2.4300000000000002</v>
      </c>
      <c r="U11135">
        <v>10.0116</v>
      </c>
    </row>
    <row r="11136" spans="1:25">
      <c r="A11136" t="s">
        <v>1490</v>
      </c>
      <c r="B11136" t="s">
        <v>1489</v>
      </c>
      <c r="K11136">
        <f t="shared" si="34"/>
        <v>0</v>
      </c>
      <c r="L11136">
        <f t="shared" si="35"/>
        <v>0</v>
      </c>
      <c r="U11136">
        <v>30.776399999999999</v>
      </c>
    </row>
    <row r="11137" spans="1:25">
      <c r="A11137" t="s">
        <v>1490</v>
      </c>
      <c r="B11137" t="s">
        <v>1489</v>
      </c>
      <c r="C11137" t="s">
        <v>1972</v>
      </c>
      <c r="E11137" t="s">
        <v>2380</v>
      </c>
      <c r="G11137">
        <v>27.52</v>
      </c>
      <c r="H11137">
        <v>-97.3</v>
      </c>
      <c r="I11137" t="s">
        <v>1971</v>
      </c>
      <c r="J11137">
        <v>100</v>
      </c>
      <c r="K11137">
        <f t="shared" si="34"/>
        <v>-1</v>
      </c>
      <c r="L11137">
        <f t="shared" si="35"/>
        <v>3</v>
      </c>
      <c r="M11137">
        <v>1</v>
      </c>
      <c r="N11137">
        <v>4</v>
      </c>
      <c r="O11137">
        <v>1.091</v>
      </c>
      <c r="R11137">
        <v>2</v>
      </c>
      <c r="U11137">
        <v>8.24</v>
      </c>
      <c r="W11137">
        <v>1.03</v>
      </c>
      <c r="Y11137">
        <v>2.125</v>
      </c>
    </row>
    <row r="11138" spans="1:25">
      <c r="A11138" t="s">
        <v>1490</v>
      </c>
      <c r="B11138" t="s">
        <v>1489</v>
      </c>
      <c r="J11138">
        <v>100</v>
      </c>
      <c r="K11138">
        <f t="shared" si="34"/>
        <v>4</v>
      </c>
      <c r="L11138">
        <f t="shared" si="35"/>
        <v>8</v>
      </c>
      <c r="M11138">
        <v>6</v>
      </c>
      <c r="N11138">
        <v>4</v>
      </c>
      <c r="O11138">
        <v>1.091</v>
      </c>
      <c r="R11138">
        <v>2.25</v>
      </c>
      <c r="U11138">
        <v>9.27</v>
      </c>
    </row>
    <row r="11139" spans="1:25">
      <c r="A11139" t="s">
        <v>1490</v>
      </c>
      <c r="B11139" t="s">
        <v>1489</v>
      </c>
      <c r="K11139">
        <f t="shared" si="34"/>
        <v>0</v>
      </c>
      <c r="L11139">
        <f t="shared" si="35"/>
        <v>0</v>
      </c>
      <c r="U11139">
        <v>17.510000000000002</v>
      </c>
    </row>
    <row r="11140" spans="1:25">
      <c r="A11140" t="s">
        <v>1490</v>
      </c>
      <c r="B11140" t="s">
        <v>1489</v>
      </c>
      <c r="C11140" t="s">
        <v>1970</v>
      </c>
      <c r="E11140" t="s">
        <v>1969</v>
      </c>
      <c r="G11140">
        <v>39.844999999999999</v>
      </c>
      <c r="H11140">
        <v>8.5190000000000001</v>
      </c>
      <c r="I11140" t="s">
        <v>166</v>
      </c>
      <c r="J11140">
        <v>101</v>
      </c>
      <c r="K11140">
        <f t="shared" si="34"/>
        <v>0</v>
      </c>
      <c r="L11140">
        <f t="shared" si="35"/>
        <v>10</v>
      </c>
      <c r="M11140">
        <v>5</v>
      </c>
      <c r="N11140">
        <v>10</v>
      </c>
      <c r="O11140">
        <v>1.091</v>
      </c>
      <c r="R11140">
        <v>0.5</v>
      </c>
      <c r="U11140">
        <v>5.15</v>
      </c>
    </row>
    <row r="11141" spans="1:25">
      <c r="A11141" t="s">
        <v>1490</v>
      </c>
      <c r="B11141" t="s">
        <v>1489</v>
      </c>
      <c r="C11141" t="s">
        <v>1970</v>
      </c>
      <c r="E11141" t="s">
        <v>1969</v>
      </c>
      <c r="G11141">
        <v>39.844999999999999</v>
      </c>
      <c r="H11141">
        <v>8.5190000000000001</v>
      </c>
      <c r="J11141">
        <v>102</v>
      </c>
      <c r="K11141">
        <f t="shared" si="34"/>
        <v>0</v>
      </c>
      <c r="L11141">
        <f t="shared" si="35"/>
        <v>10</v>
      </c>
      <c r="M11141">
        <v>5</v>
      </c>
      <c r="N11141">
        <v>10</v>
      </c>
      <c r="O11141">
        <v>1.091</v>
      </c>
      <c r="R11141">
        <v>1.6</v>
      </c>
      <c r="U11141">
        <v>16.48</v>
      </c>
    </row>
    <row r="11142" spans="1:25">
      <c r="A11142" t="s">
        <v>1490</v>
      </c>
      <c r="B11142" t="s">
        <v>1489</v>
      </c>
      <c r="C11142" t="s">
        <v>1970</v>
      </c>
      <c r="E11142" t="s">
        <v>1969</v>
      </c>
      <c r="G11142">
        <v>39.844999999999999</v>
      </c>
      <c r="H11142">
        <v>8.5190000000000001</v>
      </c>
      <c r="J11142">
        <v>103</v>
      </c>
      <c r="K11142">
        <f t="shared" si="34"/>
        <v>0</v>
      </c>
      <c r="L11142">
        <f t="shared" si="35"/>
        <v>10</v>
      </c>
      <c r="M11142">
        <v>5</v>
      </c>
      <c r="N11142">
        <v>10</v>
      </c>
      <c r="O11142">
        <v>1.091</v>
      </c>
      <c r="R11142">
        <v>0.5</v>
      </c>
      <c r="U11142">
        <v>5.15</v>
      </c>
    </row>
    <row r="11143" spans="1:25">
      <c r="A11143" t="s">
        <v>1490</v>
      </c>
      <c r="B11143" t="s">
        <v>1489</v>
      </c>
      <c r="C11143" t="s">
        <v>1968</v>
      </c>
      <c r="E11143" t="s">
        <v>2379</v>
      </c>
      <c r="G11143">
        <v>35.156999999999996</v>
      </c>
      <c r="H11143">
        <v>139.61199999999999</v>
      </c>
      <c r="J11143">
        <v>104</v>
      </c>
      <c r="K11143">
        <f t="shared" si="34"/>
        <v>-0.19999999999999996</v>
      </c>
      <c r="L11143">
        <f t="shared" si="35"/>
        <v>3.8</v>
      </c>
      <c r="M11143">
        <v>1.8</v>
      </c>
      <c r="N11143">
        <v>4</v>
      </c>
      <c r="O11143">
        <v>1.091</v>
      </c>
      <c r="R11143">
        <v>0.75</v>
      </c>
      <c r="U11143">
        <v>3.09</v>
      </c>
      <c r="W11143">
        <v>1.03</v>
      </c>
      <c r="Y11143">
        <v>0.55500000000000005</v>
      </c>
    </row>
    <row r="11144" spans="1:25">
      <c r="A11144" t="s">
        <v>1490</v>
      </c>
      <c r="B11144" t="s">
        <v>1489</v>
      </c>
      <c r="J11144">
        <v>104</v>
      </c>
      <c r="K11144">
        <f t="shared" si="34"/>
        <v>4</v>
      </c>
      <c r="L11144">
        <f t="shared" si="35"/>
        <v>8</v>
      </c>
      <c r="M11144">
        <v>6</v>
      </c>
      <c r="N11144">
        <v>4</v>
      </c>
      <c r="O11144">
        <v>1.091</v>
      </c>
      <c r="R11144">
        <v>0.51</v>
      </c>
      <c r="U11144">
        <v>2.1012</v>
      </c>
    </row>
    <row r="11145" spans="1:25">
      <c r="A11145" t="s">
        <v>1490</v>
      </c>
      <c r="B11145" t="s">
        <v>1489</v>
      </c>
      <c r="J11145">
        <v>104</v>
      </c>
      <c r="K11145">
        <f t="shared" si="34"/>
        <v>8.5</v>
      </c>
      <c r="L11145">
        <f t="shared" si="35"/>
        <v>12.5</v>
      </c>
      <c r="M11145">
        <v>10.5</v>
      </c>
      <c r="N11145">
        <v>4</v>
      </c>
      <c r="O11145">
        <v>1.091</v>
      </c>
      <c r="R11145">
        <v>0.40500000000000003</v>
      </c>
      <c r="U11145">
        <v>1.6686000000000001</v>
      </c>
    </row>
    <row r="11146" spans="1:25">
      <c r="A11146" t="s">
        <v>1490</v>
      </c>
      <c r="B11146" t="s">
        <v>1489</v>
      </c>
      <c r="K11146">
        <f t="shared" si="34"/>
        <v>0</v>
      </c>
      <c r="L11146">
        <f t="shared" si="35"/>
        <v>0</v>
      </c>
      <c r="U11146">
        <v>6.8597999999999999</v>
      </c>
    </row>
    <row r="11147" spans="1:25">
      <c r="A11147" t="s">
        <v>1490</v>
      </c>
      <c r="B11147" t="s">
        <v>1489</v>
      </c>
      <c r="C11147" t="s">
        <v>1968</v>
      </c>
      <c r="E11147" t="s">
        <v>2379</v>
      </c>
      <c r="G11147">
        <v>35.156999999999996</v>
      </c>
      <c r="H11147">
        <v>139.61199999999999</v>
      </c>
      <c r="J11147">
        <v>105</v>
      </c>
      <c r="K11147">
        <f t="shared" si="34"/>
        <v>1.5</v>
      </c>
      <c r="L11147">
        <f t="shared" si="35"/>
        <v>4.5</v>
      </c>
      <c r="M11147">
        <v>3</v>
      </c>
      <c r="N11147">
        <v>3</v>
      </c>
      <c r="O11147">
        <v>1.091</v>
      </c>
      <c r="R11147">
        <v>1.0049999999999999</v>
      </c>
      <c r="U11147">
        <v>3.1055000000000001</v>
      </c>
      <c r="W11147">
        <v>1.03</v>
      </c>
      <c r="Y11147">
        <v>0.87560000000000004</v>
      </c>
    </row>
    <row r="11148" spans="1:25">
      <c r="A11148" t="s">
        <v>1490</v>
      </c>
      <c r="B11148" t="s">
        <v>1489</v>
      </c>
      <c r="J11148">
        <v>105</v>
      </c>
      <c r="K11148">
        <f t="shared" si="34"/>
        <v>4.5</v>
      </c>
      <c r="L11148">
        <f t="shared" si="35"/>
        <v>7.5</v>
      </c>
      <c r="M11148">
        <v>6</v>
      </c>
      <c r="N11148">
        <v>3</v>
      </c>
      <c r="O11148">
        <v>1.091</v>
      </c>
      <c r="R11148">
        <v>0.92249999999999999</v>
      </c>
      <c r="U11148">
        <v>2.8504999999999998</v>
      </c>
    </row>
    <row r="11149" spans="1:25">
      <c r="A11149" t="s">
        <v>1490</v>
      </c>
      <c r="B11149" t="s">
        <v>1489</v>
      </c>
      <c r="J11149">
        <v>105</v>
      </c>
      <c r="K11149">
        <f t="shared" si="34"/>
        <v>7.5</v>
      </c>
      <c r="L11149">
        <f t="shared" si="35"/>
        <v>10.5</v>
      </c>
      <c r="M11149">
        <v>9</v>
      </c>
      <c r="N11149">
        <v>3</v>
      </c>
      <c r="O11149">
        <v>1.091</v>
      </c>
      <c r="R11149">
        <v>0.9</v>
      </c>
      <c r="U11149">
        <v>2.7810000000000001</v>
      </c>
    </row>
    <row r="11150" spans="1:25">
      <c r="A11150" t="s">
        <v>1490</v>
      </c>
      <c r="B11150" t="s">
        <v>1489</v>
      </c>
      <c r="J11150">
        <v>105</v>
      </c>
      <c r="K11150">
        <f t="shared" si="34"/>
        <v>9</v>
      </c>
      <c r="L11150">
        <f t="shared" si="35"/>
        <v>12</v>
      </c>
      <c r="M11150">
        <v>10.5</v>
      </c>
      <c r="N11150">
        <v>3</v>
      </c>
      <c r="O11150">
        <v>1.091</v>
      </c>
      <c r="R11150">
        <v>0.67500000000000004</v>
      </c>
      <c r="U11150">
        <v>2.0857999999999999</v>
      </c>
    </row>
    <row r="11151" spans="1:25">
      <c r="A11151" t="s">
        <v>1490</v>
      </c>
      <c r="B11151" t="s">
        <v>1489</v>
      </c>
      <c r="K11151">
        <f t="shared" si="34"/>
        <v>0</v>
      </c>
      <c r="L11151">
        <f t="shared" si="35"/>
        <v>0</v>
      </c>
      <c r="U11151">
        <v>10.822699999999999</v>
      </c>
    </row>
    <row r="11152" spans="1:25">
      <c r="A11152" t="s">
        <v>1490</v>
      </c>
      <c r="B11152" t="s">
        <v>1489</v>
      </c>
      <c r="C11152" t="s">
        <v>1968</v>
      </c>
      <c r="E11152" t="s">
        <v>2379</v>
      </c>
      <c r="G11152">
        <v>35.156999999999996</v>
      </c>
      <c r="H11152">
        <v>139.61199999999999</v>
      </c>
      <c r="J11152">
        <v>106</v>
      </c>
      <c r="K11152">
        <f t="shared" si="34"/>
        <v>1</v>
      </c>
      <c r="L11152">
        <f t="shared" si="35"/>
        <v>5</v>
      </c>
      <c r="M11152">
        <v>3</v>
      </c>
      <c r="N11152">
        <v>4</v>
      </c>
      <c r="O11152">
        <v>1.091</v>
      </c>
      <c r="R11152">
        <v>1.2</v>
      </c>
      <c r="U11152">
        <v>4.944</v>
      </c>
      <c r="W11152">
        <v>1.03</v>
      </c>
      <c r="Y11152">
        <v>0.81</v>
      </c>
    </row>
    <row r="11153" spans="1:25">
      <c r="A11153" t="s">
        <v>1490</v>
      </c>
      <c r="B11153" t="s">
        <v>1489</v>
      </c>
      <c r="J11153">
        <v>106</v>
      </c>
      <c r="K11153">
        <f t="shared" si="34"/>
        <v>4</v>
      </c>
      <c r="L11153">
        <f t="shared" si="35"/>
        <v>8</v>
      </c>
      <c r="M11153">
        <v>6</v>
      </c>
      <c r="N11153">
        <v>4</v>
      </c>
      <c r="O11153">
        <v>1.091</v>
      </c>
      <c r="R11153">
        <v>1.125</v>
      </c>
      <c r="U11153">
        <v>4.6349999999999998</v>
      </c>
    </row>
    <row r="11154" spans="1:25">
      <c r="A11154" t="s">
        <v>1490</v>
      </c>
      <c r="B11154" t="s">
        <v>1489</v>
      </c>
      <c r="J11154">
        <v>106</v>
      </c>
      <c r="K11154">
        <f t="shared" si="34"/>
        <v>8.5</v>
      </c>
      <c r="L11154">
        <f t="shared" si="35"/>
        <v>12.5</v>
      </c>
      <c r="M11154">
        <v>10.5</v>
      </c>
      <c r="N11154">
        <v>4</v>
      </c>
      <c r="O11154">
        <v>1.091</v>
      </c>
      <c r="R11154">
        <v>1.23</v>
      </c>
      <c r="U11154">
        <v>5.0675999999999997</v>
      </c>
    </row>
    <row r="11155" spans="1:25">
      <c r="A11155" t="s">
        <v>1490</v>
      </c>
      <c r="B11155" t="s">
        <v>1489</v>
      </c>
      <c r="J11155">
        <v>106</v>
      </c>
      <c r="K11155">
        <f t="shared" si="34"/>
        <v>12.7</v>
      </c>
      <c r="L11155">
        <f t="shared" si="35"/>
        <v>16.7</v>
      </c>
      <c r="M11155">
        <v>14.7</v>
      </c>
      <c r="N11155">
        <v>4</v>
      </c>
      <c r="O11155">
        <v>1.091</v>
      </c>
      <c r="R11155">
        <v>0.84750000000000003</v>
      </c>
      <c r="U11155">
        <v>3.4916999999999998</v>
      </c>
    </row>
    <row r="11156" spans="1:25">
      <c r="A11156" t="s">
        <v>1490</v>
      </c>
      <c r="B11156" t="s">
        <v>1489</v>
      </c>
      <c r="J11156">
        <v>106</v>
      </c>
      <c r="K11156">
        <f t="shared" si="34"/>
        <v>16</v>
      </c>
      <c r="L11156">
        <f t="shared" si="35"/>
        <v>20</v>
      </c>
      <c r="M11156">
        <v>18</v>
      </c>
      <c r="N11156">
        <v>4</v>
      </c>
      <c r="O11156">
        <v>1.091</v>
      </c>
      <c r="R11156">
        <v>0.36</v>
      </c>
      <c r="U11156">
        <v>1.4832000000000001</v>
      </c>
    </row>
    <row r="11157" spans="1:25">
      <c r="A11157" t="s">
        <v>1490</v>
      </c>
      <c r="B11157" t="s">
        <v>1489</v>
      </c>
      <c r="J11157">
        <v>106</v>
      </c>
      <c r="K11157">
        <f t="shared" si="34"/>
        <v>19.3</v>
      </c>
      <c r="L11157">
        <f t="shared" si="35"/>
        <v>23.3</v>
      </c>
      <c r="M11157">
        <v>21.3</v>
      </c>
      <c r="N11157">
        <v>4</v>
      </c>
      <c r="O11157">
        <v>1.091</v>
      </c>
      <c r="R11157">
        <v>0.39</v>
      </c>
      <c r="U11157">
        <v>1.6068</v>
      </c>
    </row>
    <row r="11158" spans="1:25">
      <c r="A11158" t="s">
        <v>1490</v>
      </c>
      <c r="B11158" t="s">
        <v>1489</v>
      </c>
      <c r="J11158">
        <v>106</v>
      </c>
      <c r="K11158">
        <f t="shared" si="34"/>
        <v>22.6</v>
      </c>
      <c r="L11158">
        <f t="shared" si="35"/>
        <v>26.6</v>
      </c>
      <c r="M11158">
        <v>24.6</v>
      </c>
      <c r="N11158">
        <v>4</v>
      </c>
      <c r="O11158">
        <v>1.091</v>
      </c>
      <c r="R11158">
        <v>0.51749999999999996</v>
      </c>
      <c r="U11158">
        <v>2.1320999999999999</v>
      </c>
    </row>
    <row r="11159" spans="1:25">
      <c r="A11159" t="s">
        <v>1490</v>
      </c>
      <c r="B11159" t="s">
        <v>1489</v>
      </c>
      <c r="K11159">
        <f t="shared" si="34"/>
        <v>0</v>
      </c>
      <c r="L11159">
        <f t="shared" si="35"/>
        <v>0</v>
      </c>
      <c r="U11159">
        <v>23.360399999999998</v>
      </c>
    </row>
    <row r="11160" spans="1:25">
      <c r="A11160" t="s">
        <v>1490</v>
      </c>
      <c r="B11160" t="s">
        <v>1489</v>
      </c>
      <c r="C11160" t="s">
        <v>1968</v>
      </c>
      <c r="E11160" t="s">
        <v>2379</v>
      </c>
      <c r="G11160">
        <v>35.156999999999996</v>
      </c>
      <c r="H11160">
        <v>139.61199999999999</v>
      </c>
      <c r="J11160">
        <v>107</v>
      </c>
      <c r="K11160">
        <f t="shared" si="34"/>
        <v>0.23913043500000009</v>
      </c>
      <c r="L11160">
        <f t="shared" si="35"/>
        <v>3.2391304349999999</v>
      </c>
      <c r="M11160">
        <v>1.7391304350000001</v>
      </c>
      <c r="N11160">
        <v>3</v>
      </c>
      <c r="O11160">
        <v>1.091</v>
      </c>
      <c r="R11160">
        <v>0.875</v>
      </c>
      <c r="U11160">
        <v>2.7038000000000002</v>
      </c>
      <c r="W11160">
        <v>1.03</v>
      </c>
      <c r="Y11160">
        <v>0.86560000000000004</v>
      </c>
    </row>
    <row r="11161" spans="1:25">
      <c r="A11161" t="s">
        <v>1490</v>
      </c>
      <c r="B11161" t="s">
        <v>1489</v>
      </c>
      <c r="J11161">
        <v>107</v>
      </c>
      <c r="K11161">
        <f t="shared" si="34"/>
        <v>2.8478260869999996</v>
      </c>
      <c r="L11161">
        <f t="shared" si="35"/>
        <v>5.8478260869999996</v>
      </c>
      <c r="M11161">
        <v>4.3478260869999996</v>
      </c>
      <c r="N11161">
        <v>3</v>
      </c>
      <c r="O11161">
        <v>1.091</v>
      </c>
      <c r="R11161">
        <v>0.72499999999999998</v>
      </c>
      <c r="U11161">
        <v>2.2403</v>
      </c>
    </row>
    <row r="11162" spans="1:25">
      <c r="A11162" t="s">
        <v>1490</v>
      </c>
      <c r="B11162" t="s">
        <v>1489</v>
      </c>
      <c r="J11162">
        <v>107</v>
      </c>
      <c r="K11162">
        <f t="shared" si="34"/>
        <v>5.8913043480000002</v>
      </c>
      <c r="L11162">
        <f t="shared" si="35"/>
        <v>8.8913043480000002</v>
      </c>
      <c r="M11162">
        <v>7.3913043480000002</v>
      </c>
      <c r="N11162">
        <v>3</v>
      </c>
      <c r="O11162">
        <v>1.091</v>
      </c>
      <c r="R11162">
        <v>0.92500000000000004</v>
      </c>
      <c r="U11162">
        <v>2.8582999999999998</v>
      </c>
    </row>
    <row r="11163" spans="1:25">
      <c r="A11163" t="s">
        <v>1490</v>
      </c>
      <c r="B11163" t="s">
        <v>1489</v>
      </c>
      <c r="J11163">
        <v>107</v>
      </c>
      <c r="K11163">
        <f t="shared" si="34"/>
        <v>8.0652173909999991</v>
      </c>
      <c r="L11163">
        <f t="shared" si="35"/>
        <v>11.065217390999999</v>
      </c>
      <c r="M11163">
        <v>9.5652173909999991</v>
      </c>
      <c r="N11163">
        <v>3</v>
      </c>
      <c r="O11163">
        <v>1.091</v>
      </c>
      <c r="R11163">
        <v>0.9375</v>
      </c>
      <c r="U11163">
        <v>2.8969</v>
      </c>
    </row>
    <row r="11164" spans="1:25">
      <c r="A11164" t="s">
        <v>1490</v>
      </c>
      <c r="B11164" t="s">
        <v>1489</v>
      </c>
      <c r="K11164">
        <f t="shared" si="34"/>
        <v>0</v>
      </c>
      <c r="L11164">
        <f t="shared" si="35"/>
        <v>0</v>
      </c>
      <c r="U11164">
        <v>10.6991</v>
      </c>
    </row>
    <row r="11165" spans="1:25">
      <c r="A11165" t="s">
        <v>1490</v>
      </c>
      <c r="B11165" t="s">
        <v>1489</v>
      </c>
      <c r="C11165" t="s">
        <v>1968</v>
      </c>
      <c r="E11165" t="s">
        <v>2379</v>
      </c>
      <c r="G11165">
        <v>35.156999999999996</v>
      </c>
      <c r="H11165">
        <v>139.61199999999999</v>
      </c>
      <c r="J11165">
        <v>108</v>
      </c>
      <c r="K11165">
        <f t="shared" si="34"/>
        <v>-1.565217391</v>
      </c>
      <c r="L11165">
        <f t="shared" si="35"/>
        <v>2.434782609</v>
      </c>
      <c r="M11165">
        <v>0.43478260899999999</v>
      </c>
      <c r="N11165">
        <v>4</v>
      </c>
      <c r="O11165">
        <v>1.091</v>
      </c>
      <c r="R11165">
        <v>0.65</v>
      </c>
      <c r="U11165">
        <v>2.6779999999999999</v>
      </c>
      <c r="W11165">
        <v>1.03</v>
      </c>
      <c r="Y11165">
        <v>0.45129999999999998</v>
      </c>
    </row>
    <row r="11166" spans="1:25">
      <c r="A11166" t="s">
        <v>1490</v>
      </c>
      <c r="B11166" t="s">
        <v>1489</v>
      </c>
      <c r="J11166">
        <v>108</v>
      </c>
      <c r="K11166">
        <f t="shared" si="34"/>
        <v>2.3478260869999996</v>
      </c>
      <c r="L11166">
        <f t="shared" si="35"/>
        <v>6.3478260869999996</v>
      </c>
      <c r="M11166">
        <v>4.3478260869999996</v>
      </c>
      <c r="N11166">
        <v>4</v>
      </c>
      <c r="O11166">
        <v>1.091</v>
      </c>
      <c r="R11166">
        <v>0.41880000000000001</v>
      </c>
      <c r="U11166">
        <v>1.7253000000000001</v>
      </c>
    </row>
    <row r="11167" spans="1:25">
      <c r="A11167" t="s">
        <v>1490</v>
      </c>
      <c r="B11167" t="s">
        <v>1489</v>
      </c>
      <c r="J11167">
        <v>108</v>
      </c>
      <c r="K11167">
        <f t="shared" si="34"/>
        <v>5.6086956519999998</v>
      </c>
      <c r="L11167">
        <f t="shared" si="35"/>
        <v>9.6086956519999998</v>
      </c>
      <c r="M11167">
        <v>7.6086956519999998</v>
      </c>
      <c r="N11167">
        <v>4</v>
      </c>
      <c r="O11167">
        <v>1.091</v>
      </c>
      <c r="R11167">
        <v>0.45</v>
      </c>
      <c r="U11167">
        <v>1.8540000000000001</v>
      </c>
    </row>
    <row r="11168" spans="1:25">
      <c r="A11168" t="s">
        <v>1490</v>
      </c>
      <c r="B11168" t="s">
        <v>1489</v>
      </c>
      <c r="J11168">
        <v>108</v>
      </c>
      <c r="K11168">
        <f t="shared" si="34"/>
        <v>9.3043478299999993</v>
      </c>
      <c r="L11168">
        <f t="shared" si="35"/>
        <v>13.304347829999999</v>
      </c>
      <c r="M11168">
        <v>11.304347829999999</v>
      </c>
      <c r="N11168">
        <v>4</v>
      </c>
      <c r="O11168">
        <v>1.091</v>
      </c>
      <c r="R11168">
        <v>0.35</v>
      </c>
      <c r="U11168">
        <v>1.4419999999999999</v>
      </c>
    </row>
    <row r="11169" spans="1:25">
      <c r="A11169" t="s">
        <v>1490</v>
      </c>
      <c r="B11169" t="s">
        <v>1489</v>
      </c>
      <c r="J11169">
        <v>108</v>
      </c>
      <c r="K11169">
        <f t="shared" si="34"/>
        <v>13.65217391</v>
      </c>
      <c r="L11169">
        <f t="shared" si="35"/>
        <v>17.652173910000002</v>
      </c>
      <c r="M11169">
        <v>15.65217391</v>
      </c>
      <c r="N11169">
        <v>4</v>
      </c>
      <c r="O11169">
        <v>1.091</v>
      </c>
      <c r="R11169">
        <v>0.38750000000000001</v>
      </c>
      <c r="U11169">
        <v>1.5965</v>
      </c>
    </row>
    <row r="11170" spans="1:25">
      <c r="A11170" t="s">
        <v>1490</v>
      </c>
      <c r="B11170" t="s">
        <v>1489</v>
      </c>
      <c r="K11170">
        <f t="shared" si="34"/>
        <v>0</v>
      </c>
      <c r="L11170">
        <f t="shared" si="35"/>
        <v>0</v>
      </c>
      <c r="U11170">
        <v>9.2957999999999998</v>
      </c>
    </row>
    <row r="11171" spans="1:25">
      <c r="A11171" t="s">
        <v>1490</v>
      </c>
      <c r="B11171" t="s">
        <v>1489</v>
      </c>
      <c r="C11171" t="s">
        <v>1968</v>
      </c>
      <c r="E11171" t="s">
        <v>2379</v>
      </c>
      <c r="G11171">
        <v>35.156999999999996</v>
      </c>
      <c r="H11171">
        <v>139.61199999999999</v>
      </c>
      <c r="J11171">
        <v>109</v>
      </c>
      <c r="K11171">
        <f t="shared" ref="K11171:K11234" si="36">M11171-(N11171/2)</f>
        <v>-0.1956521739999999</v>
      </c>
      <c r="L11171">
        <f t="shared" ref="L11171:L11234" si="37">M11171+(N11171/2)</f>
        <v>2.8043478259999999</v>
      </c>
      <c r="M11171">
        <v>1.3043478260000001</v>
      </c>
      <c r="N11171">
        <v>3</v>
      </c>
      <c r="O11171">
        <v>1.091</v>
      </c>
      <c r="R11171">
        <v>0.45</v>
      </c>
      <c r="U11171">
        <v>1.3905000000000001</v>
      </c>
      <c r="W11171">
        <v>1.03</v>
      </c>
      <c r="Y11171">
        <v>0.45</v>
      </c>
    </row>
    <row r="11172" spans="1:25">
      <c r="A11172" t="s">
        <v>1490</v>
      </c>
      <c r="B11172" t="s">
        <v>1489</v>
      </c>
      <c r="J11172">
        <v>109</v>
      </c>
      <c r="K11172">
        <f t="shared" si="36"/>
        <v>2.8478260869999996</v>
      </c>
      <c r="L11172">
        <f t="shared" si="37"/>
        <v>5.8478260869999996</v>
      </c>
      <c r="M11172">
        <v>4.3478260869999996</v>
      </c>
      <c r="N11172">
        <v>3</v>
      </c>
      <c r="O11172">
        <v>1.091</v>
      </c>
      <c r="R11172">
        <v>0.47499999999999998</v>
      </c>
      <c r="U11172">
        <v>1.4678</v>
      </c>
    </row>
    <row r="11173" spans="1:25">
      <c r="A11173" t="s">
        <v>1490</v>
      </c>
      <c r="B11173" t="s">
        <v>1489</v>
      </c>
      <c r="J11173">
        <v>109</v>
      </c>
      <c r="K11173">
        <f t="shared" si="36"/>
        <v>4.5869565220000004</v>
      </c>
      <c r="L11173">
        <f t="shared" si="37"/>
        <v>7.5869565220000004</v>
      </c>
      <c r="M11173">
        <v>6.0869565220000004</v>
      </c>
      <c r="N11173">
        <v>3</v>
      </c>
      <c r="O11173">
        <v>1.091</v>
      </c>
      <c r="R11173">
        <v>0.42499999999999999</v>
      </c>
      <c r="U11173">
        <v>1.3132999999999999</v>
      </c>
    </row>
    <row r="11174" spans="1:25">
      <c r="A11174" t="s">
        <v>1490</v>
      </c>
      <c r="B11174" t="s">
        <v>1489</v>
      </c>
      <c r="K11174">
        <f t="shared" si="36"/>
        <v>0</v>
      </c>
      <c r="L11174">
        <f t="shared" si="37"/>
        <v>0</v>
      </c>
      <c r="U11174">
        <v>4.1715</v>
      </c>
    </row>
    <row r="11175" spans="1:25">
      <c r="A11175" t="s">
        <v>1490</v>
      </c>
      <c r="B11175" t="s">
        <v>1489</v>
      </c>
      <c r="C11175" t="s">
        <v>1962</v>
      </c>
      <c r="E11175" t="s">
        <v>1966</v>
      </c>
      <c r="G11175">
        <v>19.77</v>
      </c>
      <c r="H11175">
        <v>-87.48</v>
      </c>
      <c r="I11175" t="s">
        <v>2378</v>
      </c>
      <c r="J11175">
        <v>110</v>
      </c>
      <c r="K11175">
        <f t="shared" si="36"/>
        <v>0</v>
      </c>
      <c r="L11175">
        <f t="shared" si="37"/>
        <v>1</v>
      </c>
      <c r="M11175">
        <v>0.5</v>
      </c>
      <c r="N11175">
        <v>1</v>
      </c>
      <c r="O11175">
        <v>1.091</v>
      </c>
      <c r="R11175">
        <v>1.5838000000000001</v>
      </c>
      <c r="U11175">
        <v>1.6313</v>
      </c>
      <c r="W11175">
        <v>1.03</v>
      </c>
      <c r="Y11175">
        <v>1.5285</v>
      </c>
    </row>
    <row r="11176" spans="1:25">
      <c r="A11176" t="s">
        <v>1490</v>
      </c>
      <c r="B11176" t="s">
        <v>1489</v>
      </c>
      <c r="J11176">
        <v>110</v>
      </c>
      <c r="K11176">
        <f t="shared" si="36"/>
        <v>1</v>
      </c>
      <c r="L11176">
        <f t="shared" si="37"/>
        <v>2</v>
      </c>
      <c r="M11176">
        <v>1.5</v>
      </c>
      <c r="N11176">
        <v>1</v>
      </c>
      <c r="O11176">
        <v>1.091</v>
      </c>
      <c r="R11176">
        <v>1.5024999999999999</v>
      </c>
      <c r="U11176">
        <v>1.5476000000000001</v>
      </c>
    </row>
    <row r="11177" spans="1:25">
      <c r="A11177" t="s">
        <v>1490</v>
      </c>
      <c r="B11177" t="s">
        <v>1489</v>
      </c>
      <c r="J11177">
        <v>110</v>
      </c>
      <c r="K11177">
        <f t="shared" si="36"/>
        <v>2</v>
      </c>
      <c r="L11177">
        <f t="shared" si="37"/>
        <v>3</v>
      </c>
      <c r="M11177">
        <v>2.5</v>
      </c>
      <c r="N11177">
        <v>1</v>
      </c>
      <c r="O11177">
        <v>1.091</v>
      </c>
      <c r="R11177">
        <v>1.5024999999999999</v>
      </c>
      <c r="U11177">
        <v>1.5476000000000001</v>
      </c>
    </row>
    <row r="11178" spans="1:25">
      <c r="A11178" t="s">
        <v>1490</v>
      </c>
      <c r="B11178" t="s">
        <v>1489</v>
      </c>
      <c r="J11178">
        <v>110</v>
      </c>
      <c r="K11178">
        <f t="shared" si="36"/>
        <v>3</v>
      </c>
      <c r="L11178">
        <f t="shared" si="37"/>
        <v>4</v>
      </c>
      <c r="M11178">
        <v>3.5</v>
      </c>
      <c r="N11178">
        <v>1</v>
      </c>
      <c r="O11178">
        <v>1.091</v>
      </c>
      <c r="R11178">
        <v>1.5087999999999999</v>
      </c>
      <c r="U11178">
        <v>1.554</v>
      </c>
    </row>
    <row r="11179" spans="1:25">
      <c r="A11179" t="s">
        <v>1490</v>
      </c>
      <c r="B11179" t="s">
        <v>1489</v>
      </c>
      <c r="J11179">
        <v>110</v>
      </c>
      <c r="K11179">
        <f t="shared" si="36"/>
        <v>4</v>
      </c>
      <c r="L11179">
        <f t="shared" si="37"/>
        <v>5</v>
      </c>
      <c r="M11179">
        <v>4.5</v>
      </c>
      <c r="N11179">
        <v>1</v>
      </c>
      <c r="O11179">
        <v>1.091</v>
      </c>
      <c r="R11179">
        <v>1.5087999999999999</v>
      </c>
      <c r="U11179">
        <v>1.554</v>
      </c>
    </row>
    <row r="11180" spans="1:25">
      <c r="A11180" t="s">
        <v>1490</v>
      </c>
      <c r="B11180" t="s">
        <v>1489</v>
      </c>
      <c r="J11180">
        <v>110</v>
      </c>
      <c r="K11180">
        <f t="shared" si="36"/>
        <v>5</v>
      </c>
      <c r="L11180">
        <f t="shared" si="37"/>
        <v>10</v>
      </c>
      <c r="M11180">
        <v>7.5</v>
      </c>
      <c r="N11180">
        <v>5</v>
      </c>
      <c r="O11180">
        <v>1.091</v>
      </c>
      <c r="R11180">
        <v>1.5649999999999999</v>
      </c>
      <c r="U11180">
        <v>8.0597999999999992</v>
      </c>
    </row>
    <row r="11181" spans="1:25">
      <c r="A11181" t="s">
        <v>1490</v>
      </c>
      <c r="B11181" t="s">
        <v>1489</v>
      </c>
      <c r="K11181">
        <f t="shared" si="36"/>
        <v>0</v>
      </c>
      <c r="L11181">
        <f t="shared" si="37"/>
        <v>0</v>
      </c>
      <c r="U11181">
        <v>15.8942</v>
      </c>
    </row>
    <row r="11182" spans="1:25">
      <c r="A11182" t="s">
        <v>1490</v>
      </c>
      <c r="B11182" t="s">
        <v>1489</v>
      </c>
      <c r="C11182" t="s">
        <v>1962</v>
      </c>
      <c r="E11182" t="s">
        <v>1964</v>
      </c>
      <c r="G11182">
        <v>6.8849999999999998</v>
      </c>
      <c r="H11182">
        <v>126.23</v>
      </c>
      <c r="I11182" t="s">
        <v>2378</v>
      </c>
      <c r="J11182">
        <v>111</v>
      </c>
      <c r="K11182">
        <f t="shared" si="36"/>
        <v>0</v>
      </c>
      <c r="L11182">
        <f t="shared" si="37"/>
        <v>1</v>
      </c>
      <c r="M11182">
        <v>0.5</v>
      </c>
      <c r="N11182">
        <v>1</v>
      </c>
      <c r="O11182">
        <v>1.091</v>
      </c>
      <c r="R11182">
        <v>1.3088</v>
      </c>
      <c r="U11182">
        <v>1.3480000000000001</v>
      </c>
      <c r="W11182">
        <v>1.03</v>
      </c>
      <c r="Y11182">
        <v>1.3077000000000001</v>
      </c>
    </row>
    <row r="11183" spans="1:25">
      <c r="A11183" t="s">
        <v>1490</v>
      </c>
      <c r="B11183" t="s">
        <v>1489</v>
      </c>
      <c r="J11183">
        <v>111</v>
      </c>
      <c r="K11183">
        <f t="shared" si="36"/>
        <v>1</v>
      </c>
      <c r="L11183">
        <f t="shared" si="37"/>
        <v>2</v>
      </c>
      <c r="M11183">
        <v>1.5</v>
      </c>
      <c r="N11183">
        <v>1</v>
      </c>
      <c r="O11183">
        <v>1.091</v>
      </c>
      <c r="R11183">
        <v>1.415</v>
      </c>
      <c r="U11183">
        <v>1.4575</v>
      </c>
    </row>
    <row r="11184" spans="1:25">
      <c r="A11184" t="s">
        <v>1490</v>
      </c>
      <c r="B11184" t="s">
        <v>1489</v>
      </c>
      <c r="J11184">
        <v>111</v>
      </c>
      <c r="K11184">
        <f t="shared" si="36"/>
        <v>2</v>
      </c>
      <c r="L11184">
        <f t="shared" si="37"/>
        <v>3</v>
      </c>
      <c r="M11184">
        <v>2.5</v>
      </c>
      <c r="N11184">
        <v>1</v>
      </c>
      <c r="O11184">
        <v>1.091</v>
      </c>
      <c r="R11184">
        <v>1.34</v>
      </c>
      <c r="U11184">
        <v>1.3802000000000001</v>
      </c>
    </row>
    <row r="11185" spans="1:25">
      <c r="A11185" t="s">
        <v>1490</v>
      </c>
      <c r="B11185" t="s">
        <v>1489</v>
      </c>
      <c r="J11185">
        <v>111</v>
      </c>
      <c r="K11185">
        <f t="shared" si="36"/>
        <v>3</v>
      </c>
      <c r="L11185">
        <f t="shared" si="37"/>
        <v>4</v>
      </c>
      <c r="M11185">
        <v>3.5</v>
      </c>
      <c r="N11185">
        <v>1</v>
      </c>
      <c r="O11185">
        <v>1.091</v>
      </c>
      <c r="R11185">
        <v>1.2713000000000001</v>
      </c>
      <c r="U11185">
        <v>1.3093999999999999</v>
      </c>
    </row>
    <row r="11186" spans="1:25">
      <c r="A11186" t="s">
        <v>1490</v>
      </c>
      <c r="B11186" t="s">
        <v>1489</v>
      </c>
      <c r="J11186">
        <v>111</v>
      </c>
      <c r="K11186">
        <f t="shared" si="36"/>
        <v>4</v>
      </c>
      <c r="L11186">
        <f t="shared" si="37"/>
        <v>5</v>
      </c>
      <c r="M11186">
        <v>4.5</v>
      </c>
      <c r="N11186">
        <v>1</v>
      </c>
      <c r="O11186">
        <v>1.091</v>
      </c>
      <c r="R11186">
        <v>1.24</v>
      </c>
      <c r="U11186">
        <v>1.2771999999999999</v>
      </c>
    </row>
    <row r="11187" spans="1:25">
      <c r="A11187" t="s">
        <v>1490</v>
      </c>
      <c r="B11187" t="s">
        <v>1489</v>
      </c>
      <c r="J11187">
        <v>111</v>
      </c>
      <c r="K11187">
        <f t="shared" si="36"/>
        <v>5</v>
      </c>
      <c r="L11187">
        <f t="shared" si="37"/>
        <v>10</v>
      </c>
      <c r="M11187">
        <v>7.5</v>
      </c>
      <c r="N11187">
        <v>5</v>
      </c>
      <c r="O11187">
        <v>1.091</v>
      </c>
      <c r="R11187">
        <v>1.2713000000000001</v>
      </c>
      <c r="U11187">
        <v>6.5468999999999999</v>
      </c>
    </row>
    <row r="11188" spans="1:25">
      <c r="A11188" t="s">
        <v>1490</v>
      </c>
      <c r="B11188" t="s">
        <v>1489</v>
      </c>
      <c r="K11188">
        <f t="shared" si="36"/>
        <v>0</v>
      </c>
      <c r="L11188">
        <f t="shared" si="37"/>
        <v>0</v>
      </c>
      <c r="U11188">
        <v>13.3192</v>
      </c>
    </row>
    <row r="11189" spans="1:25">
      <c r="A11189" t="s">
        <v>1490</v>
      </c>
      <c r="B11189" t="s">
        <v>1489</v>
      </c>
      <c r="C11189" t="s">
        <v>1962</v>
      </c>
      <c r="E11189" t="s">
        <v>1678</v>
      </c>
      <c r="G11189">
        <v>-4.6390000000000002</v>
      </c>
      <c r="H11189">
        <v>39.277000000000001</v>
      </c>
      <c r="I11189" t="s">
        <v>489</v>
      </c>
      <c r="J11189">
        <v>112</v>
      </c>
      <c r="K11189">
        <f t="shared" si="36"/>
        <v>0</v>
      </c>
      <c r="L11189">
        <f t="shared" si="37"/>
        <v>1</v>
      </c>
      <c r="M11189">
        <v>0.5</v>
      </c>
      <c r="N11189">
        <v>1</v>
      </c>
      <c r="O11189">
        <v>1.091</v>
      </c>
      <c r="R11189">
        <v>0.4088</v>
      </c>
      <c r="U11189">
        <v>0.42099999999999999</v>
      </c>
      <c r="W11189">
        <v>1.03</v>
      </c>
      <c r="Y11189">
        <v>0.47439999999999999</v>
      </c>
    </row>
    <row r="11190" spans="1:25">
      <c r="A11190" t="s">
        <v>1490</v>
      </c>
      <c r="B11190" t="s">
        <v>1489</v>
      </c>
      <c r="J11190">
        <v>112</v>
      </c>
      <c r="K11190">
        <f t="shared" si="36"/>
        <v>1</v>
      </c>
      <c r="L11190">
        <f t="shared" si="37"/>
        <v>2</v>
      </c>
      <c r="M11190">
        <v>1.5</v>
      </c>
      <c r="N11190">
        <v>1</v>
      </c>
      <c r="O11190">
        <v>1.091</v>
      </c>
      <c r="R11190">
        <v>0.37130000000000002</v>
      </c>
      <c r="U11190">
        <v>0.38240000000000002</v>
      </c>
    </row>
    <row r="11191" spans="1:25">
      <c r="A11191" t="s">
        <v>1490</v>
      </c>
      <c r="B11191" t="s">
        <v>1489</v>
      </c>
      <c r="J11191">
        <v>112</v>
      </c>
      <c r="K11191">
        <f t="shared" si="36"/>
        <v>2</v>
      </c>
      <c r="L11191">
        <f t="shared" si="37"/>
        <v>3</v>
      </c>
      <c r="M11191">
        <v>2.5</v>
      </c>
      <c r="N11191">
        <v>1</v>
      </c>
      <c r="O11191">
        <v>1.091</v>
      </c>
      <c r="R11191">
        <v>0.44629999999999997</v>
      </c>
      <c r="U11191">
        <v>0.45960000000000001</v>
      </c>
    </row>
    <row r="11192" spans="1:25">
      <c r="A11192" t="s">
        <v>1490</v>
      </c>
      <c r="B11192" t="s">
        <v>1489</v>
      </c>
      <c r="J11192">
        <v>112</v>
      </c>
      <c r="K11192">
        <f t="shared" si="36"/>
        <v>3</v>
      </c>
      <c r="L11192">
        <f t="shared" si="37"/>
        <v>4</v>
      </c>
      <c r="M11192">
        <v>3.5</v>
      </c>
      <c r="N11192">
        <v>1</v>
      </c>
      <c r="O11192">
        <v>1.091</v>
      </c>
      <c r="R11192">
        <v>0.46500000000000002</v>
      </c>
      <c r="U11192">
        <v>0.47899999999999998</v>
      </c>
    </row>
    <row r="11193" spans="1:25">
      <c r="A11193" t="s">
        <v>1490</v>
      </c>
      <c r="B11193" t="s">
        <v>1489</v>
      </c>
      <c r="J11193">
        <v>112</v>
      </c>
      <c r="K11193">
        <f t="shared" si="36"/>
        <v>4</v>
      </c>
      <c r="L11193">
        <f t="shared" si="37"/>
        <v>5</v>
      </c>
      <c r="M11193">
        <v>4.5</v>
      </c>
      <c r="N11193">
        <v>1</v>
      </c>
      <c r="O11193">
        <v>1.091</v>
      </c>
      <c r="R11193">
        <v>0.57750000000000001</v>
      </c>
      <c r="U11193">
        <v>0.5948</v>
      </c>
    </row>
    <row r="11194" spans="1:25">
      <c r="A11194" t="s">
        <v>1490</v>
      </c>
      <c r="B11194" t="s">
        <v>1489</v>
      </c>
      <c r="J11194">
        <v>112</v>
      </c>
      <c r="K11194">
        <f t="shared" si="36"/>
        <v>5</v>
      </c>
      <c r="L11194">
        <f t="shared" si="37"/>
        <v>10</v>
      </c>
      <c r="M11194">
        <v>7.5</v>
      </c>
      <c r="N11194">
        <v>5</v>
      </c>
      <c r="O11194">
        <v>1.091</v>
      </c>
      <c r="R11194">
        <v>0.57750000000000001</v>
      </c>
      <c r="U11194">
        <v>2.9741</v>
      </c>
    </row>
    <row r="11195" spans="1:25">
      <c r="A11195" t="s">
        <v>1490</v>
      </c>
      <c r="B11195" t="s">
        <v>1489</v>
      </c>
      <c r="K11195">
        <f t="shared" si="36"/>
        <v>0</v>
      </c>
      <c r="L11195">
        <f t="shared" si="37"/>
        <v>0</v>
      </c>
      <c r="U11195">
        <v>5.3109000000000002</v>
      </c>
    </row>
    <row r="11196" spans="1:25">
      <c r="A11196" t="s">
        <v>1490</v>
      </c>
      <c r="B11196" t="s">
        <v>1489</v>
      </c>
      <c r="C11196" t="s">
        <v>1962</v>
      </c>
      <c r="E11196" t="s">
        <v>1678</v>
      </c>
      <c r="G11196">
        <v>-4.6390000000000002</v>
      </c>
      <c r="H11196">
        <v>39.277000000000001</v>
      </c>
      <c r="I11196" t="s">
        <v>85</v>
      </c>
      <c r="J11196">
        <v>113</v>
      </c>
      <c r="K11196">
        <f t="shared" si="36"/>
        <v>0</v>
      </c>
      <c r="L11196">
        <f t="shared" si="37"/>
        <v>1</v>
      </c>
      <c r="M11196">
        <v>0.5</v>
      </c>
      <c r="N11196">
        <v>1</v>
      </c>
      <c r="O11196">
        <v>1.091</v>
      </c>
      <c r="R11196">
        <v>1.0649999999999999</v>
      </c>
      <c r="U11196">
        <v>1.097</v>
      </c>
      <c r="W11196">
        <v>1.03</v>
      </c>
      <c r="Y11196">
        <v>1.2369000000000001</v>
      </c>
    </row>
    <row r="11197" spans="1:25">
      <c r="A11197" t="s">
        <v>1490</v>
      </c>
      <c r="B11197" t="s">
        <v>1489</v>
      </c>
      <c r="J11197">
        <v>113</v>
      </c>
      <c r="K11197">
        <f t="shared" si="36"/>
        <v>1</v>
      </c>
      <c r="L11197">
        <f t="shared" si="37"/>
        <v>2</v>
      </c>
      <c r="M11197">
        <v>1.5</v>
      </c>
      <c r="N11197">
        <v>1</v>
      </c>
      <c r="O11197">
        <v>1.091</v>
      </c>
      <c r="R11197">
        <v>1.2150000000000001</v>
      </c>
      <c r="U11197">
        <v>1.2515000000000001</v>
      </c>
    </row>
    <row r="11198" spans="1:25">
      <c r="A11198" t="s">
        <v>1490</v>
      </c>
      <c r="B11198" t="s">
        <v>1489</v>
      </c>
      <c r="J11198">
        <v>113</v>
      </c>
      <c r="K11198">
        <f t="shared" si="36"/>
        <v>2</v>
      </c>
      <c r="L11198">
        <f t="shared" si="37"/>
        <v>3</v>
      </c>
      <c r="M11198">
        <v>2.5</v>
      </c>
      <c r="N11198">
        <v>1</v>
      </c>
      <c r="O11198">
        <v>1.091</v>
      </c>
      <c r="R11198">
        <v>1.2524999999999999</v>
      </c>
      <c r="U11198">
        <v>1.2901</v>
      </c>
    </row>
    <row r="11199" spans="1:25">
      <c r="A11199" t="s">
        <v>1490</v>
      </c>
      <c r="B11199" t="s">
        <v>1489</v>
      </c>
      <c r="J11199">
        <v>113</v>
      </c>
      <c r="K11199">
        <f t="shared" si="36"/>
        <v>3</v>
      </c>
      <c r="L11199">
        <f t="shared" si="37"/>
        <v>4</v>
      </c>
      <c r="M11199">
        <v>3.5</v>
      </c>
      <c r="N11199">
        <v>1</v>
      </c>
      <c r="O11199">
        <v>1.091</v>
      </c>
      <c r="R11199">
        <v>1.1025</v>
      </c>
      <c r="U11199">
        <v>1.1355999999999999</v>
      </c>
    </row>
    <row r="11200" spans="1:25">
      <c r="A11200" t="s">
        <v>1490</v>
      </c>
      <c r="B11200" t="s">
        <v>1489</v>
      </c>
      <c r="J11200">
        <v>113</v>
      </c>
      <c r="K11200">
        <f t="shared" si="36"/>
        <v>4</v>
      </c>
      <c r="L11200">
        <f t="shared" si="37"/>
        <v>5</v>
      </c>
      <c r="M11200">
        <v>4.5</v>
      </c>
      <c r="N11200">
        <v>1</v>
      </c>
      <c r="O11200">
        <v>1.091</v>
      </c>
      <c r="R11200">
        <v>1.2524999999999999</v>
      </c>
      <c r="U11200">
        <v>1.2901</v>
      </c>
    </row>
    <row r="11201" spans="1:25">
      <c r="A11201" t="s">
        <v>1490</v>
      </c>
      <c r="B11201" t="s">
        <v>1489</v>
      </c>
      <c r="J11201">
        <v>113</v>
      </c>
      <c r="K11201">
        <f t="shared" si="36"/>
        <v>5</v>
      </c>
      <c r="L11201">
        <f t="shared" si="37"/>
        <v>10</v>
      </c>
      <c r="M11201">
        <v>7.5</v>
      </c>
      <c r="N11201">
        <v>5</v>
      </c>
      <c r="O11201">
        <v>1.091</v>
      </c>
      <c r="R11201">
        <v>1.5338000000000001</v>
      </c>
      <c r="U11201">
        <v>7.8987999999999996</v>
      </c>
    </row>
    <row r="11202" spans="1:25">
      <c r="A11202" t="s">
        <v>1490</v>
      </c>
      <c r="B11202" t="s">
        <v>1489</v>
      </c>
      <c r="K11202">
        <f t="shared" si="36"/>
        <v>0</v>
      </c>
      <c r="L11202">
        <f t="shared" si="37"/>
        <v>0</v>
      </c>
      <c r="U11202">
        <v>13.962899999999999</v>
      </c>
    </row>
    <row r="11203" spans="1:25">
      <c r="A11203" t="s">
        <v>1490</v>
      </c>
      <c r="B11203" t="s">
        <v>1489</v>
      </c>
      <c r="C11203" t="s">
        <v>1962</v>
      </c>
      <c r="E11203" t="s">
        <v>1678</v>
      </c>
      <c r="G11203">
        <v>-4.6390000000000002</v>
      </c>
      <c r="H11203">
        <v>39.277000000000001</v>
      </c>
      <c r="I11203" t="s">
        <v>208</v>
      </c>
      <c r="J11203">
        <v>114</v>
      </c>
      <c r="K11203">
        <f t="shared" si="36"/>
        <v>0</v>
      </c>
      <c r="L11203">
        <f t="shared" si="37"/>
        <v>1</v>
      </c>
      <c r="M11203">
        <v>0.5</v>
      </c>
      <c r="N11203">
        <v>1</v>
      </c>
      <c r="O11203">
        <v>1.091</v>
      </c>
      <c r="R11203">
        <v>1.6274999999999999</v>
      </c>
      <c r="U11203">
        <v>1.6762999999999999</v>
      </c>
      <c r="W11203">
        <v>1.03</v>
      </c>
      <c r="Y11203">
        <v>1.4588000000000001</v>
      </c>
    </row>
    <row r="11204" spans="1:25">
      <c r="A11204" t="s">
        <v>1490</v>
      </c>
      <c r="B11204" t="s">
        <v>1489</v>
      </c>
      <c r="J11204">
        <v>114</v>
      </c>
      <c r="K11204">
        <f t="shared" si="36"/>
        <v>1</v>
      </c>
      <c r="L11204">
        <f t="shared" si="37"/>
        <v>2</v>
      </c>
      <c r="M11204">
        <v>1.5</v>
      </c>
      <c r="N11204">
        <v>1</v>
      </c>
      <c r="O11204">
        <v>1.091</v>
      </c>
      <c r="R11204">
        <v>1.29</v>
      </c>
      <c r="U11204">
        <v>1.3287</v>
      </c>
    </row>
    <row r="11205" spans="1:25">
      <c r="A11205" t="s">
        <v>1490</v>
      </c>
      <c r="B11205" t="s">
        <v>1489</v>
      </c>
      <c r="K11205">
        <f t="shared" si="36"/>
        <v>0</v>
      </c>
      <c r="L11205">
        <f t="shared" si="37"/>
        <v>0</v>
      </c>
      <c r="U11205">
        <v>3.0049999999999999</v>
      </c>
    </row>
    <row r="11206" spans="1:25">
      <c r="A11206" t="s">
        <v>1490</v>
      </c>
      <c r="B11206" t="s">
        <v>1489</v>
      </c>
      <c r="C11206" t="s">
        <v>1956</v>
      </c>
      <c r="E11206" t="s">
        <v>1961</v>
      </c>
      <c r="G11206">
        <v>39.9</v>
      </c>
      <c r="H11206">
        <v>2.56</v>
      </c>
      <c r="I11206" t="s">
        <v>166</v>
      </c>
      <c r="J11206">
        <v>115</v>
      </c>
      <c r="K11206">
        <f t="shared" si="36"/>
        <v>0</v>
      </c>
      <c r="L11206">
        <f t="shared" si="37"/>
        <v>2</v>
      </c>
      <c r="M11206">
        <v>1</v>
      </c>
      <c r="N11206">
        <v>2</v>
      </c>
      <c r="O11206">
        <v>0.74399999999999999</v>
      </c>
      <c r="R11206">
        <v>1.33</v>
      </c>
      <c r="U11206">
        <v>1.9790000000000001</v>
      </c>
    </row>
    <row r="11207" spans="1:25">
      <c r="A11207" t="s">
        <v>1490</v>
      </c>
      <c r="B11207" t="s">
        <v>1489</v>
      </c>
      <c r="C11207" t="s">
        <v>1956</v>
      </c>
      <c r="E11207" t="s">
        <v>1960</v>
      </c>
      <c r="G11207">
        <v>39.9</v>
      </c>
      <c r="H11207">
        <v>2.56</v>
      </c>
      <c r="I11207" t="s">
        <v>166</v>
      </c>
      <c r="J11207">
        <v>116</v>
      </c>
      <c r="K11207">
        <f t="shared" si="36"/>
        <v>0</v>
      </c>
      <c r="L11207">
        <f t="shared" si="37"/>
        <v>2</v>
      </c>
      <c r="M11207">
        <v>1</v>
      </c>
      <c r="N11207">
        <v>2</v>
      </c>
      <c r="O11207">
        <v>1.05</v>
      </c>
      <c r="R11207">
        <v>0.38</v>
      </c>
      <c r="U11207">
        <v>0.79800000000000004</v>
      </c>
    </row>
    <row r="11208" spans="1:25">
      <c r="A11208" t="s">
        <v>1490</v>
      </c>
      <c r="B11208" t="s">
        <v>1489</v>
      </c>
      <c r="C11208" t="s">
        <v>1956</v>
      </c>
      <c r="E11208" t="s">
        <v>1959</v>
      </c>
      <c r="G11208">
        <v>39.9</v>
      </c>
      <c r="H11208">
        <v>2.56</v>
      </c>
      <c r="I11208" t="s">
        <v>166</v>
      </c>
      <c r="J11208">
        <v>117</v>
      </c>
      <c r="K11208">
        <f t="shared" si="36"/>
        <v>0</v>
      </c>
      <c r="L11208">
        <f t="shared" si="37"/>
        <v>2</v>
      </c>
      <c r="M11208">
        <v>1</v>
      </c>
      <c r="N11208">
        <v>2</v>
      </c>
      <c r="O11208">
        <v>0.873</v>
      </c>
      <c r="R11208">
        <v>0.71</v>
      </c>
      <c r="U11208">
        <v>1.2397</v>
      </c>
    </row>
    <row r="11209" spans="1:25">
      <c r="A11209" t="s">
        <v>1490</v>
      </c>
      <c r="B11209" t="s">
        <v>1489</v>
      </c>
      <c r="C11209" t="s">
        <v>1956</v>
      </c>
      <c r="E11209" t="s">
        <v>1958</v>
      </c>
      <c r="G11209">
        <v>39.9</v>
      </c>
      <c r="H11209">
        <v>2.56</v>
      </c>
      <c r="I11209" t="s">
        <v>166</v>
      </c>
      <c r="J11209">
        <v>118</v>
      </c>
      <c r="K11209">
        <f t="shared" si="36"/>
        <v>0</v>
      </c>
      <c r="L11209">
        <f t="shared" si="37"/>
        <v>2</v>
      </c>
      <c r="M11209">
        <v>1</v>
      </c>
      <c r="N11209">
        <v>2</v>
      </c>
      <c r="O11209">
        <v>1.2310000000000001</v>
      </c>
      <c r="R11209">
        <v>0.55000000000000004</v>
      </c>
      <c r="U11209">
        <v>1.3541000000000001</v>
      </c>
    </row>
    <row r="11210" spans="1:25">
      <c r="A11210" t="s">
        <v>1490</v>
      </c>
      <c r="B11210" t="s">
        <v>1489</v>
      </c>
      <c r="C11210" t="s">
        <v>1956</v>
      </c>
      <c r="E11210" t="s">
        <v>1957</v>
      </c>
      <c r="G11210">
        <v>39.9</v>
      </c>
      <c r="H11210">
        <v>2.56</v>
      </c>
      <c r="I11210" t="s">
        <v>166</v>
      </c>
      <c r="J11210">
        <v>119</v>
      </c>
      <c r="K11210">
        <f t="shared" si="36"/>
        <v>0</v>
      </c>
      <c r="L11210">
        <f t="shared" si="37"/>
        <v>2</v>
      </c>
      <c r="M11210">
        <v>1</v>
      </c>
      <c r="N11210">
        <v>2</v>
      </c>
      <c r="O11210">
        <v>1.091</v>
      </c>
      <c r="R11210">
        <v>0.42</v>
      </c>
      <c r="U11210">
        <v>0.91639999999999999</v>
      </c>
    </row>
    <row r="11211" spans="1:25">
      <c r="A11211" t="s">
        <v>1490</v>
      </c>
      <c r="B11211" t="s">
        <v>1489</v>
      </c>
      <c r="C11211" t="s">
        <v>1956</v>
      </c>
      <c r="E11211" t="s">
        <v>1955</v>
      </c>
      <c r="G11211">
        <v>39.9</v>
      </c>
      <c r="H11211">
        <v>2.56</v>
      </c>
      <c r="I11211" t="s">
        <v>166</v>
      </c>
      <c r="J11211">
        <v>120</v>
      </c>
      <c r="K11211">
        <f t="shared" si="36"/>
        <v>0</v>
      </c>
      <c r="L11211">
        <f t="shared" si="37"/>
        <v>2</v>
      </c>
      <c r="M11211">
        <v>1</v>
      </c>
      <c r="N11211">
        <v>2</v>
      </c>
      <c r="O11211">
        <v>0.495</v>
      </c>
      <c r="R11211">
        <v>2.56</v>
      </c>
      <c r="U11211">
        <v>2.5344000000000002</v>
      </c>
    </row>
    <row r="11212" spans="1:25">
      <c r="A11212" t="s">
        <v>1490</v>
      </c>
      <c r="B11212" t="s">
        <v>1489</v>
      </c>
      <c r="C11212" t="s">
        <v>1956</v>
      </c>
      <c r="E11212" t="s">
        <v>1961</v>
      </c>
      <c r="G11212">
        <v>39.9</v>
      </c>
      <c r="H11212">
        <v>2.56</v>
      </c>
      <c r="I11212" t="s">
        <v>166</v>
      </c>
      <c r="J11212">
        <v>121</v>
      </c>
      <c r="K11212">
        <f t="shared" si="36"/>
        <v>0</v>
      </c>
      <c r="L11212">
        <f t="shared" si="37"/>
        <v>2</v>
      </c>
      <c r="M11212">
        <v>1</v>
      </c>
      <c r="N11212">
        <v>2</v>
      </c>
      <c r="O11212">
        <v>1.1619999999999999</v>
      </c>
      <c r="R11212">
        <v>0.51</v>
      </c>
      <c r="U11212">
        <v>1.1852</v>
      </c>
    </row>
    <row r="11213" spans="1:25">
      <c r="A11213" t="s">
        <v>1490</v>
      </c>
      <c r="B11213" t="s">
        <v>1489</v>
      </c>
      <c r="C11213" t="s">
        <v>1956</v>
      </c>
      <c r="E11213" t="s">
        <v>1960</v>
      </c>
      <c r="G11213">
        <v>39.9</v>
      </c>
      <c r="H11213">
        <v>2.56</v>
      </c>
      <c r="I11213" t="s">
        <v>166</v>
      </c>
      <c r="J11213">
        <v>122</v>
      </c>
      <c r="K11213">
        <f t="shared" si="36"/>
        <v>0</v>
      </c>
      <c r="L11213">
        <f t="shared" si="37"/>
        <v>2</v>
      </c>
      <c r="M11213">
        <v>1</v>
      </c>
      <c r="N11213">
        <v>2</v>
      </c>
      <c r="O11213">
        <v>1.1839999999999999</v>
      </c>
      <c r="R11213">
        <v>0.21</v>
      </c>
      <c r="U11213">
        <v>0.49730000000000002</v>
      </c>
    </row>
    <row r="11214" spans="1:25">
      <c r="A11214" t="s">
        <v>1490</v>
      </c>
      <c r="B11214" t="s">
        <v>1489</v>
      </c>
      <c r="C11214" t="s">
        <v>1956</v>
      </c>
      <c r="E11214" t="s">
        <v>1959</v>
      </c>
      <c r="G11214">
        <v>39.9</v>
      </c>
      <c r="H11214">
        <v>2.56</v>
      </c>
      <c r="I11214" t="s">
        <v>166</v>
      </c>
      <c r="J11214">
        <v>123</v>
      </c>
      <c r="K11214">
        <f t="shared" si="36"/>
        <v>0</v>
      </c>
      <c r="L11214">
        <f t="shared" si="37"/>
        <v>2</v>
      </c>
      <c r="M11214">
        <v>1</v>
      </c>
      <c r="N11214">
        <v>2</v>
      </c>
      <c r="O11214">
        <v>1.163</v>
      </c>
    </row>
    <row r="11215" spans="1:25">
      <c r="A11215" t="s">
        <v>1490</v>
      </c>
      <c r="B11215" t="s">
        <v>1489</v>
      </c>
      <c r="C11215" t="s">
        <v>1956</v>
      </c>
      <c r="E11215" t="s">
        <v>1958</v>
      </c>
      <c r="G11215">
        <v>39.9</v>
      </c>
      <c r="H11215">
        <v>2.56</v>
      </c>
      <c r="I11215" t="s">
        <v>166</v>
      </c>
      <c r="J11215">
        <v>124</v>
      </c>
      <c r="K11215">
        <f t="shared" si="36"/>
        <v>0</v>
      </c>
      <c r="L11215">
        <f t="shared" si="37"/>
        <v>2</v>
      </c>
      <c r="M11215">
        <v>1</v>
      </c>
      <c r="N11215">
        <v>2</v>
      </c>
      <c r="O11215">
        <v>1.361</v>
      </c>
      <c r="R11215">
        <v>0.47</v>
      </c>
      <c r="U11215">
        <v>1.2793000000000001</v>
      </c>
    </row>
    <row r="11216" spans="1:25">
      <c r="A11216" t="s">
        <v>1490</v>
      </c>
      <c r="B11216" t="s">
        <v>1489</v>
      </c>
      <c r="C11216" t="s">
        <v>1956</v>
      </c>
      <c r="E11216" t="s">
        <v>1957</v>
      </c>
      <c r="G11216">
        <v>39.9</v>
      </c>
      <c r="H11216">
        <v>2.56</v>
      </c>
      <c r="I11216" t="s">
        <v>166</v>
      </c>
      <c r="J11216">
        <v>125</v>
      </c>
      <c r="K11216">
        <f t="shared" si="36"/>
        <v>0</v>
      </c>
      <c r="L11216">
        <f t="shared" si="37"/>
        <v>2</v>
      </c>
      <c r="M11216">
        <v>1</v>
      </c>
      <c r="N11216">
        <v>2</v>
      </c>
      <c r="O11216">
        <v>1.1659999999999999</v>
      </c>
      <c r="R11216">
        <v>0.47</v>
      </c>
      <c r="U11216">
        <v>1.0960000000000001</v>
      </c>
    </row>
    <row r="11217" spans="1:25">
      <c r="A11217" t="s">
        <v>1490</v>
      </c>
      <c r="B11217" t="s">
        <v>1489</v>
      </c>
      <c r="C11217" t="s">
        <v>1956</v>
      </c>
      <c r="E11217" t="s">
        <v>1955</v>
      </c>
      <c r="G11217">
        <v>39.9</v>
      </c>
      <c r="H11217">
        <v>2.56</v>
      </c>
      <c r="I11217" t="s">
        <v>166</v>
      </c>
      <c r="J11217">
        <v>126</v>
      </c>
      <c r="K11217">
        <f t="shared" si="36"/>
        <v>0</v>
      </c>
      <c r="L11217">
        <f t="shared" si="37"/>
        <v>2</v>
      </c>
      <c r="M11217">
        <v>1</v>
      </c>
      <c r="N11217">
        <v>2</v>
      </c>
      <c r="O11217">
        <v>1.161</v>
      </c>
      <c r="R11217">
        <v>0.61</v>
      </c>
      <c r="U11217">
        <v>1.4164000000000001</v>
      </c>
    </row>
    <row r="11218" spans="1:25">
      <c r="A11218" t="s">
        <v>1490</v>
      </c>
      <c r="B11218" t="s">
        <v>1489</v>
      </c>
      <c r="C11218" t="s">
        <v>1949</v>
      </c>
      <c r="E11218" t="s">
        <v>1954</v>
      </c>
      <c r="G11218">
        <v>55.171973000000001</v>
      </c>
      <c r="H11218">
        <v>10.493102</v>
      </c>
      <c r="I11218" t="s">
        <v>63</v>
      </c>
      <c r="J11218">
        <v>127</v>
      </c>
      <c r="K11218">
        <f t="shared" si="36"/>
        <v>0</v>
      </c>
      <c r="L11218">
        <f t="shared" si="37"/>
        <v>5</v>
      </c>
      <c r="M11218">
        <v>2.5</v>
      </c>
      <c r="N11218">
        <v>5</v>
      </c>
      <c r="O11218">
        <v>1.093</v>
      </c>
      <c r="R11218">
        <v>0.18</v>
      </c>
      <c r="U11218">
        <v>0.98370000000000002</v>
      </c>
    </row>
    <row r="11219" spans="1:25">
      <c r="A11219" t="s">
        <v>1490</v>
      </c>
      <c r="B11219" t="s">
        <v>1489</v>
      </c>
      <c r="C11219" t="s">
        <v>1949</v>
      </c>
      <c r="E11219" t="s">
        <v>1953</v>
      </c>
      <c r="G11219">
        <v>55.171973000000001</v>
      </c>
      <c r="H11219">
        <v>10.493102</v>
      </c>
      <c r="I11219" t="s">
        <v>63</v>
      </c>
      <c r="J11219">
        <v>128</v>
      </c>
      <c r="K11219">
        <f t="shared" si="36"/>
        <v>0</v>
      </c>
      <c r="L11219">
        <f t="shared" si="37"/>
        <v>5</v>
      </c>
      <c r="M11219">
        <v>2.5</v>
      </c>
      <c r="N11219">
        <v>5</v>
      </c>
      <c r="O11219">
        <v>1.5960000000000001</v>
      </c>
      <c r="R11219">
        <v>2.0699999999999998</v>
      </c>
      <c r="U11219">
        <v>16.518599999999999</v>
      </c>
    </row>
    <row r="11220" spans="1:25">
      <c r="A11220" t="s">
        <v>1490</v>
      </c>
      <c r="B11220" t="s">
        <v>1489</v>
      </c>
      <c r="C11220" t="s">
        <v>1949</v>
      </c>
      <c r="E11220" t="s">
        <v>1952</v>
      </c>
      <c r="G11220">
        <v>51.36</v>
      </c>
      <c r="H11220">
        <v>4.0599999999999996</v>
      </c>
      <c r="I11220" t="s">
        <v>63</v>
      </c>
      <c r="J11220">
        <v>129</v>
      </c>
      <c r="K11220">
        <f t="shared" si="36"/>
        <v>0</v>
      </c>
      <c r="L11220">
        <f t="shared" si="37"/>
        <v>5</v>
      </c>
      <c r="M11220">
        <v>2.5</v>
      </c>
      <c r="N11220">
        <v>5</v>
      </c>
      <c r="O11220">
        <v>1.091</v>
      </c>
      <c r="R11220">
        <v>0.73</v>
      </c>
      <c r="U11220">
        <v>3.7595000000000001</v>
      </c>
    </row>
    <row r="11221" spans="1:25">
      <c r="A11221" t="s">
        <v>1490</v>
      </c>
      <c r="B11221" t="s">
        <v>1489</v>
      </c>
      <c r="C11221" t="s">
        <v>1949</v>
      </c>
      <c r="E11221" t="s">
        <v>1951</v>
      </c>
      <c r="G11221">
        <v>44.39</v>
      </c>
      <c r="H11221">
        <v>-1.0900000000000001</v>
      </c>
      <c r="I11221" t="s">
        <v>63</v>
      </c>
      <c r="J11221">
        <v>131</v>
      </c>
      <c r="K11221">
        <f t="shared" si="36"/>
        <v>0</v>
      </c>
      <c r="L11221">
        <f t="shared" si="37"/>
        <v>5</v>
      </c>
      <c r="M11221">
        <v>2.5</v>
      </c>
      <c r="N11221">
        <v>5</v>
      </c>
      <c r="O11221">
        <v>1.091</v>
      </c>
      <c r="R11221">
        <v>0.3</v>
      </c>
      <c r="U11221">
        <v>1.5449999999999999</v>
      </c>
    </row>
    <row r="11222" spans="1:25">
      <c r="A11222" t="s">
        <v>1490</v>
      </c>
      <c r="B11222" t="s">
        <v>1489</v>
      </c>
      <c r="C11222" t="s">
        <v>1949</v>
      </c>
      <c r="E11222" t="s">
        <v>1950</v>
      </c>
      <c r="G11222">
        <v>44.39</v>
      </c>
      <c r="H11222">
        <v>-1.0900000000000001</v>
      </c>
      <c r="I11222" t="s">
        <v>94</v>
      </c>
      <c r="J11222">
        <v>132</v>
      </c>
      <c r="K11222">
        <f t="shared" si="36"/>
        <v>0</v>
      </c>
      <c r="L11222">
        <f t="shared" si="37"/>
        <v>5</v>
      </c>
      <c r="M11222">
        <v>2.5</v>
      </c>
      <c r="N11222">
        <v>5</v>
      </c>
      <c r="O11222">
        <v>1.091</v>
      </c>
      <c r="R11222">
        <v>0.32</v>
      </c>
      <c r="U11222">
        <v>1.6479999999999999</v>
      </c>
    </row>
    <row r="11223" spans="1:25">
      <c r="A11223" t="s">
        <v>1490</v>
      </c>
      <c r="B11223" t="s">
        <v>1489</v>
      </c>
      <c r="C11223" t="s">
        <v>1949</v>
      </c>
      <c r="E11223" t="s">
        <v>1948</v>
      </c>
      <c r="G11223">
        <v>44.39</v>
      </c>
      <c r="H11223">
        <v>-1.0900000000000001</v>
      </c>
      <c r="I11223" t="s">
        <v>94</v>
      </c>
      <c r="J11223">
        <v>133</v>
      </c>
      <c r="K11223">
        <f t="shared" si="36"/>
        <v>0</v>
      </c>
      <c r="L11223">
        <f t="shared" si="37"/>
        <v>5</v>
      </c>
      <c r="M11223">
        <v>2.5</v>
      </c>
      <c r="N11223">
        <v>5</v>
      </c>
      <c r="O11223">
        <v>1.091</v>
      </c>
      <c r="R11223">
        <v>1.83</v>
      </c>
      <c r="U11223">
        <v>9.4245000000000001</v>
      </c>
    </row>
    <row r="11224" spans="1:25">
      <c r="A11224" t="s">
        <v>1490</v>
      </c>
      <c r="B11224" t="s">
        <v>1489</v>
      </c>
      <c r="C11224" t="s">
        <v>1949</v>
      </c>
      <c r="E11224" t="s">
        <v>1954</v>
      </c>
      <c r="G11224">
        <v>55.171973000000001</v>
      </c>
      <c r="H11224">
        <v>10.493102</v>
      </c>
      <c r="J11224">
        <v>134</v>
      </c>
      <c r="K11224">
        <f t="shared" si="36"/>
        <v>0</v>
      </c>
      <c r="L11224">
        <f t="shared" si="37"/>
        <v>5</v>
      </c>
      <c r="M11224">
        <v>2.5</v>
      </c>
      <c r="N11224">
        <v>5</v>
      </c>
      <c r="O11224">
        <v>1.091</v>
      </c>
      <c r="R11224">
        <v>7.0000000000000007E-2</v>
      </c>
      <c r="U11224">
        <v>0.36049999999999999</v>
      </c>
    </row>
    <row r="11225" spans="1:25">
      <c r="A11225" t="s">
        <v>1490</v>
      </c>
      <c r="B11225" t="s">
        <v>1489</v>
      </c>
      <c r="C11225" t="s">
        <v>1949</v>
      </c>
      <c r="E11225" t="s">
        <v>1953</v>
      </c>
      <c r="G11225">
        <v>55.171973000000001</v>
      </c>
      <c r="H11225">
        <v>10.493102</v>
      </c>
      <c r="J11225">
        <v>135</v>
      </c>
      <c r="K11225">
        <f t="shared" si="36"/>
        <v>0</v>
      </c>
      <c r="L11225">
        <f t="shared" si="37"/>
        <v>5</v>
      </c>
      <c r="M11225">
        <v>2.5</v>
      </c>
      <c r="N11225">
        <v>5</v>
      </c>
      <c r="O11225">
        <v>1.091</v>
      </c>
      <c r="R11225">
        <v>2.2000000000000002</v>
      </c>
      <c r="U11225">
        <v>11.33</v>
      </c>
    </row>
    <row r="11226" spans="1:25">
      <c r="A11226" t="s">
        <v>1490</v>
      </c>
      <c r="B11226" t="s">
        <v>1489</v>
      </c>
      <c r="C11226" t="s">
        <v>1949</v>
      </c>
      <c r="E11226" t="s">
        <v>1952</v>
      </c>
      <c r="G11226">
        <v>51.36</v>
      </c>
      <c r="H11226">
        <v>4.0599999999999996</v>
      </c>
      <c r="J11226">
        <v>136</v>
      </c>
      <c r="K11226">
        <f t="shared" si="36"/>
        <v>0</v>
      </c>
      <c r="L11226">
        <f t="shared" si="37"/>
        <v>5</v>
      </c>
      <c r="M11226">
        <v>2.5</v>
      </c>
      <c r="N11226">
        <v>5</v>
      </c>
      <c r="O11226">
        <v>1.091</v>
      </c>
      <c r="R11226">
        <v>0.36</v>
      </c>
      <c r="U11226">
        <v>1.8540000000000001</v>
      </c>
    </row>
    <row r="11227" spans="1:25">
      <c r="A11227" t="s">
        <v>1490</v>
      </c>
      <c r="B11227" t="s">
        <v>1489</v>
      </c>
      <c r="C11227" t="s">
        <v>1949</v>
      </c>
      <c r="E11227" t="s">
        <v>1951</v>
      </c>
      <c r="G11227">
        <v>44.39</v>
      </c>
      <c r="H11227">
        <v>-1.0900000000000001</v>
      </c>
      <c r="J11227">
        <v>137</v>
      </c>
      <c r="K11227">
        <f t="shared" si="36"/>
        <v>0</v>
      </c>
      <c r="L11227">
        <f t="shared" si="37"/>
        <v>5</v>
      </c>
      <c r="M11227">
        <v>2.5</v>
      </c>
      <c r="N11227">
        <v>5</v>
      </c>
      <c r="O11227">
        <v>1.091</v>
      </c>
      <c r="R11227">
        <v>0.22</v>
      </c>
      <c r="U11227">
        <v>1.133</v>
      </c>
    </row>
    <row r="11228" spans="1:25">
      <c r="A11228" t="s">
        <v>1490</v>
      </c>
      <c r="B11228" t="s">
        <v>1489</v>
      </c>
      <c r="C11228" t="s">
        <v>1949</v>
      </c>
      <c r="E11228" t="s">
        <v>1950</v>
      </c>
      <c r="G11228">
        <v>44.39</v>
      </c>
      <c r="H11228">
        <v>-1.0900000000000001</v>
      </c>
      <c r="J11228">
        <v>138</v>
      </c>
      <c r="K11228">
        <f t="shared" si="36"/>
        <v>0</v>
      </c>
      <c r="L11228">
        <f t="shared" si="37"/>
        <v>5</v>
      </c>
      <c r="M11228">
        <v>2.5</v>
      </c>
      <c r="N11228">
        <v>5</v>
      </c>
      <c r="O11228">
        <v>1.091</v>
      </c>
      <c r="R11228">
        <v>0.41</v>
      </c>
      <c r="U11228">
        <v>2.1114999999999999</v>
      </c>
    </row>
    <row r="11229" spans="1:25">
      <c r="A11229" t="s">
        <v>1490</v>
      </c>
      <c r="B11229" t="s">
        <v>1489</v>
      </c>
      <c r="C11229" t="s">
        <v>1949</v>
      </c>
      <c r="E11229" t="s">
        <v>1948</v>
      </c>
      <c r="G11229">
        <v>44.39</v>
      </c>
      <c r="H11229">
        <v>-1.0900000000000001</v>
      </c>
      <c r="J11229">
        <v>139</v>
      </c>
      <c r="K11229">
        <f t="shared" si="36"/>
        <v>0</v>
      </c>
      <c r="L11229">
        <f t="shared" si="37"/>
        <v>5</v>
      </c>
      <c r="M11229">
        <v>2.5</v>
      </c>
      <c r="N11229">
        <v>5</v>
      </c>
      <c r="O11229">
        <v>1.091</v>
      </c>
      <c r="R11229">
        <v>1.92</v>
      </c>
      <c r="U11229">
        <v>9.8879999999999999</v>
      </c>
    </row>
    <row r="11230" spans="1:25">
      <c r="A11230" t="s">
        <v>1490</v>
      </c>
      <c r="B11230" t="s">
        <v>1489</v>
      </c>
      <c r="C11230" t="s">
        <v>1946</v>
      </c>
      <c r="E11230" t="s">
        <v>1947</v>
      </c>
      <c r="G11230">
        <v>55.28</v>
      </c>
      <c r="H11230">
        <v>11.05</v>
      </c>
      <c r="I11230" t="s">
        <v>63</v>
      </c>
      <c r="J11230">
        <v>140</v>
      </c>
      <c r="K11230">
        <f t="shared" si="36"/>
        <v>0</v>
      </c>
      <c r="L11230">
        <f t="shared" si="37"/>
        <v>2</v>
      </c>
      <c r="M11230">
        <v>1</v>
      </c>
      <c r="N11230">
        <v>2</v>
      </c>
      <c r="O11230">
        <v>0.4</v>
      </c>
      <c r="Q11230">
        <v>6.4</v>
      </c>
      <c r="R11230">
        <v>0.9</v>
      </c>
      <c r="U11230">
        <v>0.72</v>
      </c>
      <c r="W11230">
        <v>0.4</v>
      </c>
      <c r="Y11230">
        <v>0.88</v>
      </c>
    </row>
    <row r="11231" spans="1:25">
      <c r="A11231" t="s">
        <v>1490</v>
      </c>
      <c r="B11231" t="s">
        <v>1489</v>
      </c>
      <c r="C11231" t="s">
        <v>1946</v>
      </c>
      <c r="J11231">
        <v>140</v>
      </c>
      <c r="K11231">
        <f t="shared" si="36"/>
        <v>2</v>
      </c>
      <c r="L11231">
        <f t="shared" si="37"/>
        <v>4</v>
      </c>
      <c r="M11231">
        <v>3</v>
      </c>
      <c r="N11231">
        <v>2</v>
      </c>
      <c r="O11231">
        <v>0.4</v>
      </c>
      <c r="Q11231">
        <v>8.8000000000000007</v>
      </c>
      <c r="R11231">
        <v>0.75</v>
      </c>
      <c r="U11231">
        <v>0.6</v>
      </c>
    </row>
    <row r="11232" spans="1:25">
      <c r="A11232" t="s">
        <v>1490</v>
      </c>
      <c r="B11232" t="s">
        <v>1489</v>
      </c>
      <c r="C11232" t="s">
        <v>1946</v>
      </c>
      <c r="J11232">
        <v>140</v>
      </c>
      <c r="K11232">
        <f t="shared" si="36"/>
        <v>4</v>
      </c>
      <c r="L11232">
        <f t="shared" si="37"/>
        <v>6</v>
      </c>
      <c r="M11232">
        <v>5</v>
      </c>
      <c r="N11232">
        <v>2</v>
      </c>
      <c r="O11232">
        <v>0.4</v>
      </c>
      <c r="Q11232">
        <v>9.8000000000000007</v>
      </c>
      <c r="R11232">
        <v>0.6</v>
      </c>
      <c r="U11232">
        <v>0.48</v>
      </c>
    </row>
    <row r="11233" spans="1:25">
      <c r="A11233" t="s">
        <v>1490</v>
      </c>
      <c r="B11233" t="s">
        <v>1489</v>
      </c>
      <c r="C11233" t="s">
        <v>1946</v>
      </c>
      <c r="J11233">
        <v>140</v>
      </c>
      <c r="K11233">
        <f t="shared" si="36"/>
        <v>6</v>
      </c>
      <c r="L11233">
        <f t="shared" si="37"/>
        <v>8</v>
      </c>
      <c r="M11233">
        <v>7</v>
      </c>
      <c r="N11233">
        <v>2</v>
      </c>
      <c r="O11233">
        <v>0.4</v>
      </c>
      <c r="Q11233">
        <v>9.6</v>
      </c>
      <c r="R11233">
        <v>1</v>
      </c>
      <c r="U11233">
        <v>0.8</v>
      </c>
    </row>
    <row r="11234" spans="1:25">
      <c r="A11234" t="s">
        <v>1490</v>
      </c>
      <c r="B11234" t="s">
        <v>1489</v>
      </c>
      <c r="C11234" t="s">
        <v>1946</v>
      </c>
      <c r="J11234">
        <v>140</v>
      </c>
      <c r="K11234">
        <f t="shared" si="36"/>
        <v>8</v>
      </c>
      <c r="L11234">
        <f t="shared" si="37"/>
        <v>10</v>
      </c>
      <c r="M11234">
        <v>9</v>
      </c>
      <c r="N11234">
        <v>2</v>
      </c>
      <c r="O11234">
        <v>0.4</v>
      </c>
      <c r="Q11234">
        <v>9.4</v>
      </c>
      <c r="R11234">
        <v>1.1499999999999999</v>
      </c>
      <c r="U11234">
        <v>0.92</v>
      </c>
    </row>
    <row r="11235" spans="1:25">
      <c r="A11235" t="s">
        <v>1490</v>
      </c>
      <c r="B11235" t="s">
        <v>1489</v>
      </c>
      <c r="K11235">
        <f t="shared" ref="K11235:K11298" si="38">M11235-(N11235/2)</f>
        <v>0</v>
      </c>
      <c r="L11235">
        <f t="shared" ref="L11235:L11298" si="39">M11235+(N11235/2)</f>
        <v>0</v>
      </c>
      <c r="U11235">
        <v>3.52</v>
      </c>
    </row>
    <row r="11236" spans="1:25">
      <c r="A11236" t="s">
        <v>1490</v>
      </c>
      <c r="B11236" t="s">
        <v>1489</v>
      </c>
      <c r="C11236" t="s">
        <v>1946</v>
      </c>
      <c r="E11236" t="s">
        <v>1945</v>
      </c>
      <c r="G11236">
        <v>55.28</v>
      </c>
      <c r="H11236">
        <v>11.05</v>
      </c>
      <c r="I11236" t="s">
        <v>63</v>
      </c>
      <c r="J11236">
        <v>141</v>
      </c>
      <c r="K11236">
        <f t="shared" si="38"/>
        <v>0</v>
      </c>
      <c r="L11236">
        <f t="shared" si="39"/>
        <v>2</v>
      </c>
      <c r="M11236">
        <v>1</v>
      </c>
      <c r="N11236">
        <v>2</v>
      </c>
      <c r="O11236">
        <v>1.2</v>
      </c>
      <c r="Q11236">
        <v>7.2</v>
      </c>
      <c r="R11236">
        <v>0.4</v>
      </c>
      <c r="U11236">
        <v>0.96</v>
      </c>
      <c r="W11236">
        <v>1.2</v>
      </c>
      <c r="Y11236">
        <v>0.23</v>
      </c>
    </row>
    <row r="11237" spans="1:25">
      <c r="A11237" t="s">
        <v>1490</v>
      </c>
      <c r="B11237" t="s">
        <v>1489</v>
      </c>
      <c r="C11237" t="s">
        <v>1946</v>
      </c>
      <c r="J11237">
        <v>141</v>
      </c>
      <c r="K11237">
        <f t="shared" si="38"/>
        <v>2</v>
      </c>
      <c r="L11237">
        <f t="shared" si="39"/>
        <v>4</v>
      </c>
      <c r="M11237">
        <v>3</v>
      </c>
      <c r="N11237">
        <v>2</v>
      </c>
      <c r="O11237">
        <v>1.2</v>
      </c>
      <c r="Q11237">
        <v>7.8</v>
      </c>
      <c r="R11237">
        <v>0.2</v>
      </c>
      <c r="U11237">
        <v>0.48</v>
      </c>
    </row>
    <row r="11238" spans="1:25">
      <c r="A11238" t="s">
        <v>1490</v>
      </c>
      <c r="B11238" t="s">
        <v>1489</v>
      </c>
      <c r="C11238" t="s">
        <v>1946</v>
      </c>
      <c r="J11238">
        <v>141</v>
      </c>
      <c r="K11238">
        <f t="shared" si="38"/>
        <v>4</v>
      </c>
      <c r="L11238">
        <f t="shared" si="39"/>
        <v>6</v>
      </c>
      <c r="M11238">
        <v>5</v>
      </c>
      <c r="N11238">
        <v>2</v>
      </c>
      <c r="O11238">
        <v>1.2</v>
      </c>
      <c r="Q11238">
        <v>6</v>
      </c>
      <c r="R11238">
        <v>0.22</v>
      </c>
      <c r="U11238">
        <v>0.52800000000000002</v>
      </c>
    </row>
    <row r="11239" spans="1:25">
      <c r="A11239" t="s">
        <v>1490</v>
      </c>
      <c r="B11239" t="s">
        <v>1489</v>
      </c>
      <c r="C11239" t="s">
        <v>1946</v>
      </c>
      <c r="J11239">
        <v>141</v>
      </c>
      <c r="K11239">
        <f t="shared" si="38"/>
        <v>6</v>
      </c>
      <c r="L11239">
        <f t="shared" si="39"/>
        <v>8</v>
      </c>
      <c r="M11239">
        <v>7</v>
      </c>
      <c r="N11239">
        <v>2</v>
      </c>
      <c r="O11239">
        <v>1.2</v>
      </c>
      <c r="Q11239">
        <v>6.6</v>
      </c>
      <c r="R11239">
        <v>0.3</v>
      </c>
      <c r="U11239">
        <v>0.72</v>
      </c>
    </row>
    <row r="11240" spans="1:25">
      <c r="A11240" t="s">
        <v>1490</v>
      </c>
      <c r="B11240" t="s">
        <v>1489</v>
      </c>
      <c r="C11240" t="s">
        <v>1946</v>
      </c>
      <c r="J11240">
        <v>141</v>
      </c>
      <c r="K11240">
        <f t="shared" si="38"/>
        <v>8</v>
      </c>
      <c r="L11240">
        <f t="shared" si="39"/>
        <v>10</v>
      </c>
      <c r="M11240">
        <v>9</v>
      </c>
      <c r="N11240">
        <v>2</v>
      </c>
      <c r="O11240">
        <v>1.2</v>
      </c>
      <c r="Q11240">
        <v>7.2</v>
      </c>
      <c r="R11240">
        <v>0.03</v>
      </c>
      <c r="U11240">
        <v>7.1999999999999995E-2</v>
      </c>
    </row>
    <row r="11241" spans="1:25">
      <c r="A11241" t="s">
        <v>1490</v>
      </c>
      <c r="B11241" t="s">
        <v>1489</v>
      </c>
      <c r="K11241">
        <f t="shared" si="38"/>
        <v>0</v>
      </c>
      <c r="L11241">
        <f t="shared" si="39"/>
        <v>0</v>
      </c>
      <c r="U11241">
        <v>2.76</v>
      </c>
    </row>
    <row r="11242" spans="1:25">
      <c r="A11242" t="s">
        <v>1490</v>
      </c>
      <c r="B11242" t="s">
        <v>1489</v>
      </c>
      <c r="C11242" t="s">
        <v>1946</v>
      </c>
      <c r="E11242" t="s">
        <v>1947</v>
      </c>
      <c r="G11242">
        <v>55.28</v>
      </c>
      <c r="H11242">
        <v>11.05</v>
      </c>
      <c r="J11242">
        <v>142</v>
      </c>
      <c r="K11242">
        <f t="shared" si="38"/>
        <v>0</v>
      </c>
      <c r="L11242">
        <f t="shared" si="39"/>
        <v>2</v>
      </c>
      <c r="M11242">
        <v>1</v>
      </c>
      <c r="N11242">
        <v>2</v>
      </c>
      <c r="O11242">
        <v>0.4</v>
      </c>
      <c r="Q11242">
        <v>6.8</v>
      </c>
      <c r="R11242">
        <v>0.7</v>
      </c>
      <c r="U11242">
        <v>0.56000000000000005</v>
      </c>
      <c r="W11242">
        <v>0.4</v>
      </c>
      <c r="Y11242">
        <v>0.89</v>
      </c>
    </row>
    <row r="11243" spans="1:25">
      <c r="A11243" t="s">
        <v>1490</v>
      </c>
      <c r="B11243" t="s">
        <v>1489</v>
      </c>
      <c r="C11243" t="s">
        <v>1946</v>
      </c>
      <c r="J11243">
        <v>142</v>
      </c>
      <c r="K11243">
        <f t="shared" si="38"/>
        <v>2</v>
      </c>
      <c r="L11243">
        <f t="shared" si="39"/>
        <v>4</v>
      </c>
      <c r="M11243">
        <v>3</v>
      </c>
      <c r="N11243">
        <v>2</v>
      </c>
      <c r="O11243">
        <v>0.4</v>
      </c>
      <c r="Q11243">
        <v>7.6</v>
      </c>
      <c r="R11243">
        <v>0.8</v>
      </c>
      <c r="U11243">
        <v>0.64</v>
      </c>
    </row>
    <row r="11244" spans="1:25">
      <c r="A11244" t="s">
        <v>1490</v>
      </c>
      <c r="B11244" t="s">
        <v>1489</v>
      </c>
      <c r="C11244" t="s">
        <v>1946</v>
      </c>
      <c r="J11244">
        <v>142</v>
      </c>
      <c r="K11244">
        <f t="shared" si="38"/>
        <v>4</v>
      </c>
      <c r="L11244">
        <f t="shared" si="39"/>
        <v>6</v>
      </c>
      <c r="M11244">
        <v>5</v>
      </c>
      <c r="N11244">
        <v>2</v>
      </c>
      <c r="O11244">
        <v>0.4</v>
      </c>
      <c r="Q11244">
        <v>8.8000000000000007</v>
      </c>
      <c r="R11244">
        <v>0.85</v>
      </c>
      <c r="U11244">
        <v>0.68</v>
      </c>
    </row>
    <row r="11245" spans="1:25">
      <c r="A11245" t="s">
        <v>1490</v>
      </c>
      <c r="B11245" t="s">
        <v>1489</v>
      </c>
      <c r="C11245" t="s">
        <v>1946</v>
      </c>
      <c r="J11245">
        <v>142</v>
      </c>
      <c r="K11245">
        <f t="shared" si="38"/>
        <v>6</v>
      </c>
      <c r="L11245">
        <f t="shared" si="39"/>
        <v>8</v>
      </c>
      <c r="M11245">
        <v>7</v>
      </c>
      <c r="N11245">
        <v>2</v>
      </c>
      <c r="O11245">
        <v>0.4</v>
      </c>
      <c r="Q11245">
        <v>9</v>
      </c>
      <c r="R11245">
        <v>1.1000000000000001</v>
      </c>
      <c r="U11245">
        <v>0.88</v>
      </c>
    </row>
    <row r="11246" spans="1:25">
      <c r="A11246" t="s">
        <v>1490</v>
      </c>
      <c r="B11246" t="s">
        <v>1489</v>
      </c>
      <c r="C11246" t="s">
        <v>1946</v>
      </c>
      <c r="J11246">
        <v>142</v>
      </c>
      <c r="K11246">
        <f t="shared" si="38"/>
        <v>8</v>
      </c>
      <c r="L11246">
        <f t="shared" si="39"/>
        <v>10</v>
      </c>
      <c r="M11246">
        <v>9</v>
      </c>
      <c r="N11246">
        <v>2</v>
      </c>
      <c r="O11246">
        <v>0.4</v>
      </c>
      <c r="Q11246">
        <v>8.6</v>
      </c>
      <c r="R11246">
        <v>1</v>
      </c>
      <c r="U11246">
        <v>0.8</v>
      </c>
    </row>
    <row r="11247" spans="1:25">
      <c r="A11247" t="s">
        <v>1490</v>
      </c>
      <c r="B11247" t="s">
        <v>1489</v>
      </c>
      <c r="K11247">
        <f t="shared" si="38"/>
        <v>0</v>
      </c>
      <c r="L11247">
        <f t="shared" si="39"/>
        <v>0</v>
      </c>
      <c r="U11247">
        <v>3.56</v>
      </c>
    </row>
    <row r="11248" spans="1:25">
      <c r="A11248" t="s">
        <v>1490</v>
      </c>
      <c r="B11248" t="s">
        <v>1489</v>
      </c>
      <c r="C11248" t="s">
        <v>1946</v>
      </c>
      <c r="E11248" t="s">
        <v>1945</v>
      </c>
      <c r="G11248">
        <v>55.28</v>
      </c>
      <c r="H11248">
        <v>11.05</v>
      </c>
      <c r="J11248">
        <v>143</v>
      </c>
      <c r="K11248">
        <f t="shared" si="38"/>
        <v>0</v>
      </c>
      <c r="L11248">
        <f t="shared" si="39"/>
        <v>2</v>
      </c>
      <c r="M11248">
        <v>1</v>
      </c>
      <c r="N11248">
        <v>2</v>
      </c>
      <c r="O11248">
        <v>1.2</v>
      </c>
      <c r="Q11248">
        <v>4.2</v>
      </c>
      <c r="R11248">
        <v>0.2</v>
      </c>
      <c r="U11248">
        <v>0.48</v>
      </c>
      <c r="W11248">
        <v>1.2</v>
      </c>
      <c r="Y11248">
        <v>0.17799999999999999</v>
      </c>
    </row>
    <row r="11249" spans="1:25">
      <c r="A11249" t="s">
        <v>1490</v>
      </c>
      <c r="B11249" t="s">
        <v>1489</v>
      </c>
      <c r="C11249" t="s">
        <v>1946</v>
      </c>
      <c r="J11249">
        <v>143</v>
      </c>
      <c r="K11249">
        <f t="shared" si="38"/>
        <v>2</v>
      </c>
      <c r="L11249">
        <f t="shared" si="39"/>
        <v>4</v>
      </c>
      <c r="M11249">
        <v>3</v>
      </c>
      <c r="N11249">
        <v>2</v>
      </c>
      <c r="O11249">
        <v>1.2</v>
      </c>
      <c r="Q11249">
        <v>4.08</v>
      </c>
      <c r="R11249">
        <v>0.14000000000000001</v>
      </c>
      <c r="U11249">
        <v>0.33600000000000002</v>
      </c>
    </row>
    <row r="11250" spans="1:25">
      <c r="A11250" t="s">
        <v>1490</v>
      </c>
      <c r="B11250" t="s">
        <v>1489</v>
      </c>
      <c r="C11250" t="s">
        <v>1946</v>
      </c>
      <c r="J11250">
        <v>143</v>
      </c>
      <c r="K11250">
        <f t="shared" si="38"/>
        <v>4</v>
      </c>
      <c r="L11250">
        <f t="shared" si="39"/>
        <v>6</v>
      </c>
      <c r="M11250">
        <v>5</v>
      </c>
      <c r="N11250">
        <v>2</v>
      </c>
      <c r="O11250">
        <v>1.2</v>
      </c>
      <c r="Q11250">
        <v>4.5599999999999996</v>
      </c>
      <c r="R11250">
        <v>0.2</v>
      </c>
      <c r="U11250">
        <v>0.48</v>
      </c>
    </row>
    <row r="11251" spans="1:25">
      <c r="A11251" t="s">
        <v>1490</v>
      </c>
      <c r="B11251" t="s">
        <v>1489</v>
      </c>
      <c r="C11251" t="s">
        <v>1946</v>
      </c>
      <c r="J11251">
        <v>143</v>
      </c>
      <c r="K11251">
        <f t="shared" si="38"/>
        <v>6</v>
      </c>
      <c r="L11251">
        <f t="shared" si="39"/>
        <v>8</v>
      </c>
      <c r="M11251">
        <v>7</v>
      </c>
      <c r="N11251">
        <v>2</v>
      </c>
      <c r="O11251">
        <v>1.2</v>
      </c>
      <c r="Q11251">
        <v>5.04</v>
      </c>
      <c r="R11251">
        <v>0.21</v>
      </c>
      <c r="U11251">
        <v>0.504</v>
      </c>
    </row>
    <row r="11252" spans="1:25">
      <c r="A11252" t="s">
        <v>1490</v>
      </c>
      <c r="B11252" t="s">
        <v>1489</v>
      </c>
      <c r="C11252" t="s">
        <v>1946</v>
      </c>
      <c r="J11252">
        <v>143</v>
      </c>
      <c r="K11252">
        <f t="shared" si="38"/>
        <v>8</v>
      </c>
      <c r="L11252">
        <f t="shared" si="39"/>
        <v>10</v>
      </c>
      <c r="M11252">
        <v>9</v>
      </c>
      <c r="N11252">
        <v>2</v>
      </c>
      <c r="O11252">
        <v>1.2</v>
      </c>
      <c r="Q11252">
        <v>5.4</v>
      </c>
      <c r="R11252">
        <v>0.14000000000000001</v>
      </c>
      <c r="U11252">
        <v>0.33600000000000002</v>
      </c>
    </row>
    <row r="11253" spans="1:25">
      <c r="A11253" t="s">
        <v>1490</v>
      </c>
      <c r="B11253" t="s">
        <v>1489</v>
      </c>
      <c r="K11253">
        <f t="shared" si="38"/>
        <v>0</v>
      </c>
      <c r="L11253">
        <f t="shared" si="39"/>
        <v>0</v>
      </c>
      <c r="U11253">
        <v>2.1360000000000001</v>
      </c>
    </row>
    <row r="11254" spans="1:25">
      <c r="A11254" t="s">
        <v>1490</v>
      </c>
      <c r="B11254" t="s">
        <v>1489</v>
      </c>
      <c r="C11254" t="s">
        <v>1937</v>
      </c>
      <c r="E11254" t="s">
        <v>1944</v>
      </c>
      <c r="G11254">
        <v>55.289549999999998</v>
      </c>
      <c r="H11254">
        <v>9.4395600000000002</v>
      </c>
      <c r="I11254" t="s">
        <v>63</v>
      </c>
      <c r="J11254">
        <v>144</v>
      </c>
      <c r="K11254">
        <f t="shared" si="38"/>
        <v>0</v>
      </c>
      <c r="L11254">
        <f t="shared" si="39"/>
        <v>1</v>
      </c>
      <c r="M11254">
        <v>0.5</v>
      </c>
      <c r="N11254">
        <v>1</v>
      </c>
      <c r="O11254">
        <v>1.3638999999999999</v>
      </c>
      <c r="Q11254">
        <v>33.279000000000003</v>
      </c>
      <c r="R11254">
        <v>0.76600000000000001</v>
      </c>
      <c r="U11254">
        <v>1.0447</v>
      </c>
      <c r="W11254">
        <v>1.421</v>
      </c>
      <c r="Y11254">
        <v>0.53700000000000003</v>
      </c>
    </row>
    <row r="11255" spans="1:25">
      <c r="A11255" t="s">
        <v>1490</v>
      </c>
      <c r="B11255" t="s">
        <v>1489</v>
      </c>
      <c r="C11255" t="s">
        <v>1937</v>
      </c>
      <c r="J11255">
        <v>144</v>
      </c>
      <c r="K11255">
        <f t="shared" si="38"/>
        <v>0.5</v>
      </c>
      <c r="L11255">
        <f t="shared" si="39"/>
        <v>4.5</v>
      </c>
      <c r="M11255">
        <v>2.5</v>
      </c>
      <c r="N11255">
        <v>4</v>
      </c>
      <c r="O11255">
        <v>1.34</v>
      </c>
      <c r="Q11255">
        <v>43.55</v>
      </c>
      <c r="R11255">
        <v>1.0900000000000001</v>
      </c>
      <c r="U11255">
        <v>5.8423999999999996</v>
      </c>
    </row>
    <row r="11256" spans="1:25">
      <c r="A11256" t="s">
        <v>1490</v>
      </c>
      <c r="B11256" t="s">
        <v>1489</v>
      </c>
      <c r="C11256" t="s">
        <v>1937</v>
      </c>
      <c r="J11256">
        <v>144</v>
      </c>
      <c r="K11256">
        <f t="shared" si="38"/>
        <v>5</v>
      </c>
      <c r="L11256">
        <f t="shared" si="39"/>
        <v>10</v>
      </c>
      <c r="M11256">
        <v>7.5</v>
      </c>
      <c r="N11256">
        <v>5</v>
      </c>
      <c r="O11256">
        <v>1.4923999999999999</v>
      </c>
      <c r="Q11256">
        <v>14.028</v>
      </c>
      <c r="R11256">
        <v>0.16600000000000001</v>
      </c>
      <c r="U11256">
        <v>1.2386999999999999</v>
      </c>
    </row>
    <row r="11257" spans="1:25">
      <c r="A11257" t="s">
        <v>1490</v>
      </c>
      <c r="B11257" t="s">
        <v>1489</v>
      </c>
      <c r="C11257" t="s">
        <v>1937</v>
      </c>
      <c r="J11257">
        <v>144</v>
      </c>
      <c r="K11257">
        <f t="shared" si="38"/>
        <v>10</v>
      </c>
      <c r="L11257">
        <f t="shared" si="39"/>
        <v>15</v>
      </c>
      <c r="M11257">
        <v>12.5</v>
      </c>
      <c r="N11257">
        <v>5</v>
      </c>
      <c r="O11257">
        <v>1.4877</v>
      </c>
      <c r="Q11257">
        <v>12.497</v>
      </c>
      <c r="R11257">
        <v>0.126</v>
      </c>
      <c r="U11257">
        <v>0.93730000000000002</v>
      </c>
    </row>
    <row r="11258" spans="1:25">
      <c r="A11258" t="s">
        <v>1490</v>
      </c>
      <c r="B11258" t="s">
        <v>1489</v>
      </c>
      <c r="K11258">
        <f t="shared" si="38"/>
        <v>0</v>
      </c>
      <c r="L11258">
        <f t="shared" si="39"/>
        <v>0</v>
      </c>
      <c r="U11258">
        <v>9.0631000000000004</v>
      </c>
    </row>
    <row r="11259" spans="1:25">
      <c r="A11259" t="s">
        <v>1490</v>
      </c>
      <c r="B11259" t="s">
        <v>1489</v>
      </c>
      <c r="C11259" t="s">
        <v>1937</v>
      </c>
      <c r="E11259" t="s">
        <v>1944</v>
      </c>
      <c r="G11259">
        <v>55.289549999999998</v>
      </c>
      <c r="H11259">
        <v>9.4395600000000002</v>
      </c>
      <c r="J11259">
        <v>145</v>
      </c>
      <c r="K11259">
        <f t="shared" si="38"/>
        <v>0</v>
      </c>
      <c r="L11259">
        <f t="shared" si="39"/>
        <v>1</v>
      </c>
      <c r="M11259">
        <v>0.5</v>
      </c>
      <c r="N11259">
        <v>1</v>
      </c>
      <c r="O11259">
        <v>1.3252999999999999</v>
      </c>
      <c r="Q11259">
        <v>31.276</v>
      </c>
      <c r="R11259">
        <v>0.73399999999999999</v>
      </c>
      <c r="U11259">
        <v>0.97270000000000001</v>
      </c>
      <c r="W11259">
        <v>1.3309</v>
      </c>
      <c r="Y11259">
        <v>0.73699999999999999</v>
      </c>
    </row>
    <row r="11260" spans="1:25">
      <c r="A11260" t="s">
        <v>1490</v>
      </c>
      <c r="B11260" t="s">
        <v>1489</v>
      </c>
      <c r="C11260" t="s">
        <v>1937</v>
      </c>
      <c r="J11260">
        <v>145</v>
      </c>
      <c r="K11260">
        <f t="shared" si="38"/>
        <v>0.5</v>
      </c>
      <c r="L11260">
        <f t="shared" si="39"/>
        <v>4.5</v>
      </c>
      <c r="M11260">
        <v>2.5</v>
      </c>
      <c r="N11260">
        <v>4</v>
      </c>
      <c r="O11260">
        <v>1.2968999999999999</v>
      </c>
      <c r="Q11260">
        <v>31.515000000000001</v>
      </c>
      <c r="R11260">
        <v>0.76200000000000001</v>
      </c>
      <c r="U11260">
        <v>3.9529999999999998</v>
      </c>
    </row>
    <row r="11261" spans="1:25">
      <c r="A11261" t="s">
        <v>1490</v>
      </c>
      <c r="B11261" t="s">
        <v>1489</v>
      </c>
      <c r="C11261" t="s">
        <v>1937</v>
      </c>
      <c r="J11261">
        <v>145</v>
      </c>
      <c r="K11261">
        <f t="shared" si="38"/>
        <v>5</v>
      </c>
      <c r="L11261">
        <f t="shared" si="39"/>
        <v>10</v>
      </c>
      <c r="M11261">
        <v>7.5</v>
      </c>
      <c r="N11261">
        <v>5</v>
      </c>
      <c r="O11261">
        <v>1.3484</v>
      </c>
      <c r="Q11261">
        <v>38.700000000000003</v>
      </c>
      <c r="R11261">
        <v>0.93799999999999994</v>
      </c>
      <c r="U11261">
        <v>6.3240999999999996</v>
      </c>
    </row>
    <row r="11262" spans="1:25">
      <c r="A11262" t="s">
        <v>1490</v>
      </c>
      <c r="B11262" t="s">
        <v>1489</v>
      </c>
      <c r="C11262" t="s">
        <v>1937</v>
      </c>
      <c r="J11262">
        <v>145</v>
      </c>
      <c r="K11262">
        <f t="shared" si="38"/>
        <v>10</v>
      </c>
      <c r="L11262">
        <f t="shared" si="39"/>
        <v>15</v>
      </c>
      <c r="M11262">
        <v>12.5</v>
      </c>
      <c r="N11262">
        <v>5</v>
      </c>
      <c r="O11262">
        <v>1.353</v>
      </c>
      <c r="Q11262">
        <v>24.49</v>
      </c>
      <c r="R11262">
        <v>0.51400000000000001</v>
      </c>
      <c r="U11262">
        <v>3.4773000000000001</v>
      </c>
    </row>
    <row r="11263" spans="1:25">
      <c r="A11263" t="s">
        <v>1490</v>
      </c>
      <c r="B11263" t="s">
        <v>1489</v>
      </c>
      <c r="K11263">
        <f t="shared" si="38"/>
        <v>0</v>
      </c>
      <c r="L11263">
        <f t="shared" si="39"/>
        <v>0</v>
      </c>
      <c r="U11263">
        <v>14.7271</v>
      </c>
    </row>
    <row r="11264" spans="1:25">
      <c r="A11264" t="s">
        <v>1490</v>
      </c>
      <c r="B11264" t="s">
        <v>1489</v>
      </c>
      <c r="C11264" t="s">
        <v>1937</v>
      </c>
      <c r="E11264" t="s">
        <v>1943</v>
      </c>
      <c r="G11264">
        <v>55.289549999999998</v>
      </c>
      <c r="H11264">
        <v>9.4395600000000002</v>
      </c>
      <c r="I11264" t="s">
        <v>63</v>
      </c>
      <c r="J11264">
        <v>146</v>
      </c>
      <c r="K11264">
        <f t="shared" si="38"/>
        <v>0</v>
      </c>
      <c r="L11264">
        <f t="shared" si="39"/>
        <v>1</v>
      </c>
      <c r="M11264">
        <v>0.5</v>
      </c>
      <c r="N11264">
        <v>1</v>
      </c>
      <c r="O11264">
        <v>1.3683000000000001</v>
      </c>
      <c r="Q11264">
        <v>6.2939999999999996</v>
      </c>
      <c r="R11264">
        <v>2.5999999999999999E-2</v>
      </c>
      <c r="U11264">
        <v>3.56E-2</v>
      </c>
      <c r="W11264">
        <v>1.377</v>
      </c>
      <c r="Y11264">
        <v>3.5000000000000003E-2</v>
      </c>
    </row>
    <row r="11265" spans="1:25">
      <c r="A11265" t="s">
        <v>1490</v>
      </c>
      <c r="B11265" t="s">
        <v>1489</v>
      </c>
      <c r="C11265" t="s">
        <v>1937</v>
      </c>
      <c r="J11265">
        <v>146</v>
      </c>
      <c r="K11265">
        <f t="shared" si="38"/>
        <v>0.5</v>
      </c>
      <c r="L11265">
        <f t="shared" si="39"/>
        <v>4.5</v>
      </c>
      <c r="M11265">
        <v>2.5</v>
      </c>
      <c r="N11265">
        <v>4</v>
      </c>
      <c r="O11265">
        <v>1.3646</v>
      </c>
      <c r="Q11265">
        <v>6.2770000000000001</v>
      </c>
      <c r="R11265">
        <v>2.5999999999999999E-2</v>
      </c>
      <c r="U11265">
        <v>0.1419</v>
      </c>
    </row>
    <row r="11266" spans="1:25">
      <c r="A11266" t="s">
        <v>1490</v>
      </c>
      <c r="B11266" t="s">
        <v>1489</v>
      </c>
      <c r="C11266" t="s">
        <v>1937</v>
      </c>
      <c r="J11266">
        <v>146</v>
      </c>
      <c r="K11266">
        <f t="shared" si="38"/>
        <v>5</v>
      </c>
      <c r="L11266">
        <f t="shared" si="39"/>
        <v>10</v>
      </c>
      <c r="M11266">
        <v>7.5</v>
      </c>
      <c r="N11266">
        <v>5</v>
      </c>
      <c r="O11266">
        <v>1.3909</v>
      </c>
      <c r="Q11266">
        <v>5.1459999999999999</v>
      </c>
      <c r="R11266">
        <v>6.2E-2</v>
      </c>
      <c r="U11266">
        <v>0.43120000000000003</v>
      </c>
    </row>
    <row r="11267" spans="1:25">
      <c r="A11267" t="s">
        <v>1490</v>
      </c>
      <c r="B11267" t="s">
        <v>1489</v>
      </c>
      <c r="C11267" t="s">
        <v>1937</v>
      </c>
      <c r="J11267">
        <v>146</v>
      </c>
      <c r="K11267">
        <f t="shared" si="38"/>
        <v>10</v>
      </c>
      <c r="L11267">
        <f t="shared" si="39"/>
        <v>15</v>
      </c>
      <c r="M11267">
        <v>12.5</v>
      </c>
      <c r="N11267">
        <v>5</v>
      </c>
      <c r="O11267">
        <v>1.3841000000000001</v>
      </c>
      <c r="Q11267">
        <v>6.367</v>
      </c>
      <c r="R11267">
        <v>2.5999999999999999E-2</v>
      </c>
      <c r="U11267">
        <v>0.1799</v>
      </c>
    </row>
    <row r="11268" spans="1:25">
      <c r="A11268" t="s">
        <v>1490</v>
      </c>
      <c r="B11268" t="s">
        <v>1489</v>
      </c>
      <c r="K11268">
        <f t="shared" si="38"/>
        <v>0</v>
      </c>
      <c r="L11268">
        <f t="shared" si="39"/>
        <v>0</v>
      </c>
      <c r="U11268">
        <v>0.78859999999999997</v>
      </c>
    </row>
    <row r="11269" spans="1:25">
      <c r="A11269" t="s">
        <v>1490</v>
      </c>
      <c r="B11269" t="s">
        <v>1489</v>
      </c>
      <c r="C11269" t="s">
        <v>1937</v>
      </c>
      <c r="E11269" t="s">
        <v>1943</v>
      </c>
      <c r="G11269">
        <v>55.289549999999998</v>
      </c>
      <c r="H11269">
        <v>9.4395600000000002</v>
      </c>
      <c r="J11269">
        <v>147</v>
      </c>
      <c r="K11269">
        <f t="shared" si="38"/>
        <v>0</v>
      </c>
      <c r="L11269">
        <f t="shared" si="39"/>
        <v>1</v>
      </c>
      <c r="M11269">
        <v>0.5</v>
      </c>
      <c r="N11269">
        <v>1</v>
      </c>
      <c r="O11269">
        <v>1.3796999999999999</v>
      </c>
      <c r="Q11269">
        <v>7.1740000000000004</v>
      </c>
      <c r="R11269">
        <v>2E-3</v>
      </c>
      <c r="U11269">
        <v>2.8E-3</v>
      </c>
      <c r="W11269">
        <v>1.3767</v>
      </c>
      <c r="Y11269">
        <v>3.6999999999999998E-2</v>
      </c>
    </row>
    <row r="11270" spans="1:25">
      <c r="A11270" t="s">
        <v>1490</v>
      </c>
      <c r="B11270" t="s">
        <v>1489</v>
      </c>
      <c r="C11270" t="s">
        <v>1937</v>
      </c>
      <c r="J11270">
        <v>147</v>
      </c>
      <c r="K11270">
        <f t="shared" si="38"/>
        <v>0.5</v>
      </c>
      <c r="L11270">
        <f t="shared" si="39"/>
        <v>4.5</v>
      </c>
      <c r="M11270">
        <v>2.5</v>
      </c>
      <c r="N11270">
        <v>4</v>
      </c>
      <c r="O11270">
        <v>1.3896999999999999</v>
      </c>
      <c r="Q11270">
        <v>5.5590000000000002</v>
      </c>
      <c r="R11270">
        <v>0.05</v>
      </c>
      <c r="U11270">
        <v>0.27789999999999998</v>
      </c>
    </row>
    <row r="11271" spans="1:25">
      <c r="A11271" t="s">
        <v>1490</v>
      </c>
      <c r="B11271" t="s">
        <v>1489</v>
      </c>
      <c r="C11271" t="s">
        <v>1937</v>
      </c>
      <c r="J11271">
        <v>147</v>
      </c>
      <c r="K11271">
        <f t="shared" si="38"/>
        <v>5</v>
      </c>
      <c r="L11271">
        <f t="shared" si="39"/>
        <v>10</v>
      </c>
      <c r="M11271">
        <v>7.5</v>
      </c>
      <c r="N11271">
        <v>5</v>
      </c>
      <c r="O11271">
        <v>1.3672</v>
      </c>
      <c r="Q11271">
        <v>4.649</v>
      </c>
      <c r="R11271">
        <v>7.3999999999999996E-2</v>
      </c>
      <c r="U11271">
        <v>0.50590000000000002</v>
      </c>
    </row>
    <row r="11272" spans="1:25">
      <c r="A11272" t="s">
        <v>1490</v>
      </c>
      <c r="B11272" t="s">
        <v>1489</v>
      </c>
      <c r="C11272" t="s">
        <v>1937</v>
      </c>
      <c r="J11272">
        <v>147</v>
      </c>
      <c r="K11272">
        <f t="shared" si="38"/>
        <v>10</v>
      </c>
      <c r="L11272">
        <f t="shared" si="39"/>
        <v>15</v>
      </c>
      <c r="M11272">
        <v>12.5</v>
      </c>
      <c r="N11272">
        <v>5</v>
      </c>
      <c r="O11272">
        <v>1.3701000000000001</v>
      </c>
      <c r="Q11272">
        <v>6.4390000000000001</v>
      </c>
      <c r="R11272">
        <v>2.1999999999999999E-2</v>
      </c>
      <c r="U11272">
        <v>0.1507</v>
      </c>
    </row>
    <row r="11273" spans="1:25">
      <c r="A11273" t="s">
        <v>1490</v>
      </c>
      <c r="B11273" t="s">
        <v>1489</v>
      </c>
      <c r="K11273">
        <f t="shared" si="38"/>
        <v>0</v>
      </c>
      <c r="L11273">
        <f t="shared" si="39"/>
        <v>0</v>
      </c>
      <c r="U11273">
        <v>0.93730000000000002</v>
      </c>
    </row>
    <row r="11274" spans="1:25">
      <c r="A11274" t="s">
        <v>1490</v>
      </c>
      <c r="B11274" t="s">
        <v>1489</v>
      </c>
      <c r="C11274" t="s">
        <v>1937</v>
      </c>
      <c r="E11274" t="s">
        <v>1942</v>
      </c>
      <c r="G11274">
        <v>55.289549999999998</v>
      </c>
      <c r="H11274">
        <v>9.4395600000000002</v>
      </c>
      <c r="I11274" t="s">
        <v>63</v>
      </c>
      <c r="J11274">
        <v>148</v>
      </c>
      <c r="K11274">
        <f t="shared" si="38"/>
        <v>0</v>
      </c>
      <c r="L11274">
        <f t="shared" si="39"/>
        <v>1</v>
      </c>
      <c r="M11274">
        <v>0.5</v>
      </c>
      <c r="N11274">
        <v>1</v>
      </c>
      <c r="O11274">
        <v>1.3173999999999999</v>
      </c>
      <c r="Q11274">
        <v>37.808999999999997</v>
      </c>
      <c r="R11274">
        <v>0.93799999999999994</v>
      </c>
      <c r="U11274">
        <v>1.2357</v>
      </c>
      <c r="W11274">
        <v>1.1426000000000001</v>
      </c>
      <c r="Y11274">
        <v>1.554</v>
      </c>
    </row>
    <row r="11275" spans="1:25">
      <c r="A11275" t="s">
        <v>1490</v>
      </c>
      <c r="B11275" t="s">
        <v>1489</v>
      </c>
      <c r="C11275" t="s">
        <v>1937</v>
      </c>
      <c r="J11275">
        <v>148</v>
      </c>
      <c r="K11275">
        <f t="shared" si="38"/>
        <v>0.5</v>
      </c>
      <c r="L11275">
        <f t="shared" si="39"/>
        <v>4.5</v>
      </c>
      <c r="M11275">
        <v>2.5</v>
      </c>
      <c r="N11275">
        <v>4</v>
      </c>
      <c r="O11275">
        <v>1.167</v>
      </c>
      <c r="Q11275">
        <v>53.332999999999998</v>
      </c>
      <c r="R11275">
        <v>1.6180000000000001</v>
      </c>
      <c r="U11275">
        <v>7.5529999999999999</v>
      </c>
    </row>
    <row r="11276" spans="1:25">
      <c r="A11276" t="s">
        <v>1490</v>
      </c>
      <c r="B11276" t="s">
        <v>1489</v>
      </c>
      <c r="C11276" t="s">
        <v>1937</v>
      </c>
      <c r="J11276">
        <v>148</v>
      </c>
      <c r="K11276">
        <f t="shared" si="38"/>
        <v>5</v>
      </c>
      <c r="L11276">
        <f t="shared" si="39"/>
        <v>10</v>
      </c>
      <c r="M11276">
        <v>7.5</v>
      </c>
      <c r="N11276">
        <v>5</v>
      </c>
      <c r="O11276">
        <v>0.91369999999999996</v>
      </c>
      <c r="Q11276">
        <v>63.774000000000001</v>
      </c>
      <c r="R11276">
        <v>2.5819999999999999</v>
      </c>
      <c r="U11276">
        <v>11.795500000000001</v>
      </c>
    </row>
    <row r="11277" spans="1:25">
      <c r="A11277" t="s">
        <v>1490</v>
      </c>
      <c r="B11277" t="s">
        <v>1489</v>
      </c>
      <c r="C11277" t="s">
        <v>1937</v>
      </c>
      <c r="J11277">
        <v>148</v>
      </c>
      <c r="K11277">
        <f t="shared" si="38"/>
        <v>10</v>
      </c>
      <c r="L11277">
        <f t="shared" si="39"/>
        <v>15</v>
      </c>
      <c r="M11277">
        <v>12.5</v>
      </c>
      <c r="N11277">
        <v>5</v>
      </c>
      <c r="O11277">
        <v>1.1725000000000001</v>
      </c>
      <c r="Q11277">
        <v>37.753999999999998</v>
      </c>
      <c r="R11277">
        <v>1.0780000000000001</v>
      </c>
      <c r="U11277">
        <v>6.3197000000000001</v>
      </c>
    </row>
    <row r="11278" spans="1:25">
      <c r="A11278" t="s">
        <v>1490</v>
      </c>
      <c r="B11278" t="s">
        <v>1489</v>
      </c>
      <c r="K11278">
        <f t="shared" si="38"/>
        <v>0</v>
      </c>
      <c r="L11278">
        <f t="shared" si="39"/>
        <v>0</v>
      </c>
      <c r="U11278">
        <v>26.9039</v>
      </c>
    </row>
    <row r="11279" spans="1:25">
      <c r="A11279" t="s">
        <v>1490</v>
      </c>
      <c r="B11279" t="s">
        <v>1489</v>
      </c>
      <c r="C11279" t="s">
        <v>1937</v>
      </c>
      <c r="E11279" t="s">
        <v>1942</v>
      </c>
      <c r="G11279">
        <v>55.289549999999998</v>
      </c>
      <c r="H11279">
        <v>9.4395600000000002</v>
      </c>
      <c r="J11279">
        <v>149</v>
      </c>
      <c r="K11279">
        <f t="shared" si="38"/>
        <v>0</v>
      </c>
      <c r="L11279">
        <f t="shared" si="39"/>
        <v>1</v>
      </c>
      <c r="M11279">
        <v>0.5</v>
      </c>
      <c r="N11279">
        <v>1</v>
      </c>
      <c r="O11279">
        <v>1.3069999999999999</v>
      </c>
      <c r="Q11279">
        <v>35.158000000000001</v>
      </c>
      <c r="R11279">
        <v>0.86599999999999999</v>
      </c>
      <c r="U11279">
        <v>1.1318999999999999</v>
      </c>
      <c r="W11279">
        <v>1.3574999999999999</v>
      </c>
      <c r="Y11279">
        <v>0.61</v>
      </c>
    </row>
    <row r="11280" spans="1:25">
      <c r="A11280" t="s">
        <v>1490</v>
      </c>
      <c r="B11280" t="s">
        <v>1489</v>
      </c>
      <c r="C11280" t="s">
        <v>1937</v>
      </c>
      <c r="J11280">
        <v>149</v>
      </c>
      <c r="K11280">
        <f t="shared" si="38"/>
        <v>0.5</v>
      </c>
      <c r="L11280">
        <f t="shared" si="39"/>
        <v>4.5</v>
      </c>
      <c r="M11280">
        <v>2.5</v>
      </c>
      <c r="N11280">
        <v>4</v>
      </c>
      <c r="O11280">
        <v>1.3088</v>
      </c>
      <c r="Q11280">
        <v>30.887</v>
      </c>
      <c r="R11280">
        <v>0.73399999999999999</v>
      </c>
      <c r="U11280">
        <v>3.8426</v>
      </c>
    </row>
    <row r="11281" spans="1:25">
      <c r="A11281" t="s">
        <v>1490</v>
      </c>
      <c r="B11281" t="s">
        <v>1489</v>
      </c>
      <c r="C11281" t="s">
        <v>1937</v>
      </c>
      <c r="J11281">
        <v>149</v>
      </c>
      <c r="K11281">
        <f t="shared" si="38"/>
        <v>5</v>
      </c>
      <c r="L11281">
        <f t="shared" si="39"/>
        <v>10</v>
      </c>
      <c r="M11281">
        <v>7.5</v>
      </c>
      <c r="N11281">
        <v>5</v>
      </c>
      <c r="O11281">
        <v>1.4224000000000001</v>
      </c>
      <c r="Q11281">
        <v>23.042999999999999</v>
      </c>
      <c r="R11281">
        <v>0.438</v>
      </c>
      <c r="U11281">
        <v>3.1150000000000002</v>
      </c>
    </row>
    <row r="11282" spans="1:25">
      <c r="A11282" t="s">
        <v>1490</v>
      </c>
      <c r="B11282" t="s">
        <v>1489</v>
      </c>
      <c r="C11282" t="s">
        <v>1937</v>
      </c>
      <c r="J11282">
        <v>149</v>
      </c>
      <c r="K11282">
        <f t="shared" si="38"/>
        <v>10</v>
      </c>
      <c r="L11282">
        <f t="shared" si="39"/>
        <v>15</v>
      </c>
      <c r="M11282">
        <v>12.5</v>
      </c>
      <c r="N11282">
        <v>5</v>
      </c>
      <c r="O11282">
        <v>1.3916999999999999</v>
      </c>
      <c r="Q11282">
        <v>21.294</v>
      </c>
      <c r="R11282">
        <v>0.40200000000000002</v>
      </c>
      <c r="U11282">
        <v>2.7974000000000001</v>
      </c>
    </row>
    <row r="11283" spans="1:25">
      <c r="A11283" t="s">
        <v>1490</v>
      </c>
      <c r="B11283" t="s">
        <v>1489</v>
      </c>
      <c r="K11283">
        <f t="shared" si="38"/>
        <v>0</v>
      </c>
      <c r="L11283">
        <f t="shared" si="39"/>
        <v>0</v>
      </c>
      <c r="U11283">
        <v>10.886900000000001</v>
      </c>
    </row>
    <row r="11284" spans="1:25">
      <c r="A11284" t="s">
        <v>1490</v>
      </c>
      <c r="B11284" t="s">
        <v>1489</v>
      </c>
      <c r="C11284" t="s">
        <v>1937</v>
      </c>
      <c r="E11284" t="s">
        <v>1941</v>
      </c>
      <c r="G11284">
        <v>55.289549999999998</v>
      </c>
      <c r="H11284">
        <v>9.4395600000000002</v>
      </c>
      <c r="I11284" t="s">
        <v>63</v>
      </c>
      <c r="J11284">
        <v>150</v>
      </c>
      <c r="K11284">
        <f t="shared" si="38"/>
        <v>0</v>
      </c>
      <c r="L11284">
        <f t="shared" si="39"/>
        <v>1</v>
      </c>
      <c r="M11284">
        <v>0.5</v>
      </c>
      <c r="N11284">
        <v>1</v>
      </c>
      <c r="O11284">
        <v>1.4327000000000001</v>
      </c>
      <c r="Q11284">
        <v>7.3070000000000004</v>
      </c>
      <c r="R11284">
        <v>6.0000000000000001E-3</v>
      </c>
      <c r="U11284">
        <v>8.6E-3</v>
      </c>
      <c r="W11284">
        <v>1.4349000000000001</v>
      </c>
      <c r="Y11284">
        <v>1.7999999999999999E-2</v>
      </c>
    </row>
    <row r="11285" spans="1:25">
      <c r="A11285" t="s">
        <v>1490</v>
      </c>
      <c r="B11285" t="s">
        <v>1489</v>
      </c>
      <c r="C11285" t="s">
        <v>1937</v>
      </c>
      <c r="J11285">
        <v>150</v>
      </c>
      <c r="K11285">
        <f t="shared" si="38"/>
        <v>0.5</v>
      </c>
      <c r="L11285">
        <f t="shared" si="39"/>
        <v>4.5</v>
      </c>
      <c r="M11285">
        <v>2.5</v>
      </c>
      <c r="N11285">
        <v>4</v>
      </c>
      <c r="O11285">
        <v>1.4381999999999999</v>
      </c>
      <c r="Q11285">
        <v>7.1909999999999998</v>
      </c>
      <c r="R11285">
        <v>0.01</v>
      </c>
      <c r="U11285">
        <v>5.7500000000000002E-2</v>
      </c>
    </row>
    <row r="11286" spans="1:25">
      <c r="A11286" t="s">
        <v>1490</v>
      </c>
      <c r="B11286" t="s">
        <v>1489</v>
      </c>
      <c r="C11286" t="s">
        <v>1937</v>
      </c>
      <c r="J11286">
        <v>150</v>
      </c>
      <c r="K11286">
        <f t="shared" si="38"/>
        <v>5</v>
      </c>
      <c r="L11286">
        <f t="shared" si="39"/>
        <v>10</v>
      </c>
      <c r="M11286">
        <v>7.5</v>
      </c>
      <c r="N11286">
        <v>5</v>
      </c>
      <c r="O11286">
        <v>1.4499</v>
      </c>
      <c r="Q11286">
        <v>7.1050000000000004</v>
      </c>
      <c r="R11286">
        <v>1.4E-2</v>
      </c>
      <c r="U11286">
        <v>0.10150000000000001</v>
      </c>
    </row>
    <row r="11287" spans="1:25">
      <c r="A11287" t="s">
        <v>1490</v>
      </c>
      <c r="B11287" t="s">
        <v>1489</v>
      </c>
      <c r="C11287" t="s">
        <v>1937</v>
      </c>
      <c r="J11287">
        <v>150</v>
      </c>
      <c r="K11287">
        <f t="shared" si="38"/>
        <v>10</v>
      </c>
      <c r="L11287">
        <f t="shared" si="39"/>
        <v>15</v>
      </c>
      <c r="M11287">
        <v>12.5</v>
      </c>
      <c r="N11287">
        <v>5</v>
      </c>
      <c r="O11287">
        <v>1.4189000000000001</v>
      </c>
      <c r="Q11287">
        <v>5.9589999999999996</v>
      </c>
      <c r="R11287">
        <v>4.2000000000000003E-2</v>
      </c>
      <c r="U11287">
        <v>0.29799999999999999</v>
      </c>
    </row>
    <row r="11288" spans="1:25">
      <c r="A11288" t="s">
        <v>1490</v>
      </c>
      <c r="B11288" t="s">
        <v>1489</v>
      </c>
      <c r="K11288">
        <f t="shared" si="38"/>
        <v>0</v>
      </c>
      <c r="L11288">
        <f t="shared" si="39"/>
        <v>0</v>
      </c>
      <c r="U11288">
        <v>0.46560000000000001</v>
      </c>
    </row>
    <row r="11289" spans="1:25">
      <c r="A11289" t="s">
        <v>1490</v>
      </c>
      <c r="B11289" t="s">
        <v>1489</v>
      </c>
      <c r="C11289" t="s">
        <v>1937</v>
      </c>
      <c r="E11289" t="s">
        <v>1941</v>
      </c>
      <c r="G11289">
        <v>55.289549999999998</v>
      </c>
      <c r="H11289">
        <v>9.4395600000000002</v>
      </c>
      <c r="J11289">
        <v>151</v>
      </c>
      <c r="K11289">
        <f t="shared" si="38"/>
        <v>0</v>
      </c>
      <c r="L11289">
        <f t="shared" si="39"/>
        <v>1</v>
      </c>
      <c r="M11289">
        <v>0.5</v>
      </c>
      <c r="N11289">
        <v>1</v>
      </c>
      <c r="O11289">
        <v>1.4376</v>
      </c>
      <c r="Q11289">
        <v>7.1879999999999997</v>
      </c>
      <c r="R11289">
        <v>0.01</v>
      </c>
      <c r="U11289">
        <v>1.44E-2</v>
      </c>
      <c r="W11289">
        <v>1.4458</v>
      </c>
      <c r="Y11289">
        <v>2.7E-2</v>
      </c>
    </row>
    <row r="11290" spans="1:25">
      <c r="A11290" t="s">
        <v>1490</v>
      </c>
      <c r="B11290" t="s">
        <v>1489</v>
      </c>
      <c r="C11290" t="s">
        <v>1937</v>
      </c>
      <c r="J11290">
        <v>151</v>
      </c>
      <c r="K11290">
        <f t="shared" si="38"/>
        <v>0.5</v>
      </c>
      <c r="L11290">
        <f t="shared" si="39"/>
        <v>4.5</v>
      </c>
      <c r="M11290">
        <v>2.5</v>
      </c>
      <c r="N11290">
        <v>4</v>
      </c>
      <c r="O11290">
        <v>1.4603999999999999</v>
      </c>
      <c r="Q11290">
        <v>7.01</v>
      </c>
      <c r="R11290">
        <v>1.7999999999999999E-2</v>
      </c>
      <c r="U11290">
        <v>0.1051</v>
      </c>
    </row>
    <row r="11291" spans="1:25">
      <c r="A11291" t="s">
        <v>1490</v>
      </c>
      <c r="B11291" t="s">
        <v>1489</v>
      </c>
      <c r="C11291" t="s">
        <v>1937</v>
      </c>
      <c r="J11291">
        <v>151</v>
      </c>
      <c r="K11291">
        <f t="shared" si="38"/>
        <v>5</v>
      </c>
      <c r="L11291">
        <f t="shared" si="39"/>
        <v>10</v>
      </c>
      <c r="M11291">
        <v>7.5</v>
      </c>
      <c r="N11291">
        <v>5</v>
      </c>
      <c r="O11291">
        <v>1.4355</v>
      </c>
      <c r="Q11291">
        <v>6.173</v>
      </c>
      <c r="R11291">
        <v>3.7999999999999999E-2</v>
      </c>
      <c r="U11291">
        <v>0.2727</v>
      </c>
    </row>
    <row r="11292" spans="1:25">
      <c r="A11292" t="s">
        <v>1490</v>
      </c>
      <c r="B11292" t="s">
        <v>1489</v>
      </c>
      <c r="C11292" t="s">
        <v>1937</v>
      </c>
      <c r="J11292">
        <v>151</v>
      </c>
      <c r="K11292">
        <f t="shared" si="38"/>
        <v>10</v>
      </c>
      <c r="L11292">
        <f t="shared" si="39"/>
        <v>15</v>
      </c>
      <c r="M11292">
        <v>12.5</v>
      </c>
      <c r="N11292">
        <v>5</v>
      </c>
      <c r="O11292">
        <v>1.4498</v>
      </c>
      <c r="Q11292">
        <v>6.0890000000000004</v>
      </c>
      <c r="R11292">
        <v>4.2000000000000003E-2</v>
      </c>
      <c r="U11292">
        <v>0.30449999999999999</v>
      </c>
    </row>
    <row r="11293" spans="1:25">
      <c r="A11293" t="s">
        <v>1490</v>
      </c>
      <c r="B11293" t="s">
        <v>1489</v>
      </c>
      <c r="K11293">
        <f t="shared" si="38"/>
        <v>0</v>
      </c>
      <c r="L11293">
        <f t="shared" si="39"/>
        <v>0</v>
      </c>
      <c r="U11293">
        <v>0.69669999999999999</v>
      </c>
    </row>
    <row r="11294" spans="1:25">
      <c r="A11294" t="s">
        <v>1490</v>
      </c>
      <c r="B11294" t="s">
        <v>1489</v>
      </c>
      <c r="C11294" t="s">
        <v>1937</v>
      </c>
      <c r="E11294" t="s">
        <v>1940</v>
      </c>
      <c r="G11294">
        <v>55.289549999999998</v>
      </c>
      <c r="H11294">
        <v>9.4395600000000002</v>
      </c>
      <c r="I11294" t="s">
        <v>63</v>
      </c>
      <c r="J11294">
        <v>152</v>
      </c>
      <c r="K11294">
        <f t="shared" si="38"/>
        <v>0</v>
      </c>
      <c r="L11294">
        <f t="shared" si="39"/>
        <v>1</v>
      </c>
      <c r="M11294">
        <v>0.5</v>
      </c>
      <c r="N11294">
        <v>1</v>
      </c>
      <c r="O11294">
        <v>1.4249000000000001</v>
      </c>
      <c r="Q11294">
        <v>27.641999999999999</v>
      </c>
      <c r="R11294">
        <v>0.56599999999999995</v>
      </c>
      <c r="U11294">
        <v>0.80649999999999999</v>
      </c>
      <c r="W11294">
        <v>1.4450000000000001</v>
      </c>
      <c r="Y11294">
        <v>0.41099999999999998</v>
      </c>
    </row>
    <row r="11295" spans="1:25">
      <c r="A11295" t="s">
        <v>1490</v>
      </c>
      <c r="B11295" t="s">
        <v>1489</v>
      </c>
      <c r="C11295" t="s">
        <v>1937</v>
      </c>
      <c r="J11295">
        <v>152</v>
      </c>
      <c r="K11295">
        <f t="shared" si="38"/>
        <v>0.5</v>
      </c>
      <c r="L11295">
        <f t="shared" si="39"/>
        <v>4.5</v>
      </c>
      <c r="M11295">
        <v>2.5</v>
      </c>
      <c r="N11295">
        <v>4</v>
      </c>
      <c r="O11295">
        <v>1.4341999999999999</v>
      </c>
      <c r="Q11295">
        <v>23.95</v>
      </c>
      <c r="R11295">
        <v>0.45800000000000002</v>
      </c>
      <c r="U11295">
        <v>2.6274000000000002</v>
      </c>
    </row>
    <row r="11296" spans="1:25">
      <c r="A11296" t="s">
        <v>1490</v>
      </c>
      <c r="B11296" t="s">
        <v>1489</v>
      </c>
      <c r="C11296" t="s">
        <v>1937</v>
      </c>
      <c r="J11296">
        <v>152</v>
      </c>
      <c r="K11296">
        <f t="shared" si="38"/>
        <v>5</v>
      </c>
      <c r="L11296">
        <f t="shared" si="39"/>
        <v>10</v>
      </c>
      <c r="M11296">
        <v>7.5</v>
      </c>
      <c r="N11296">
        <v>5</v>
      </c>
      <c r="O11296">
        <v>1.4685999999999999</v>
      </c>
      <c r="Q11296">
        <v>22.47</v>
      </c>
      <c r="R11296">
        <v>0.40200000000000002</v>
      </c>
      <c r="U11296">
        <v>2.952</v>
      </c>
    </row>
    <row r="11297" spans="1:25">
      <c r="A11297" t="s">
        <v>1490</v>
      </c>
      <c r="B11297" t="s">
        <v>1489</v>
      </c>
      <c r="C11297" t="s">
        <v>1937</v>
      </c>
      <c r="J11297">
        <v>152</v>
      </c>
      <c r="K11297">
        <f t="shared" si="38"/>
        <v>10</v>
      </c>
      <c r="L11297">
        <f t="shared" si="39"/>
        <v>15</v>
      </c>
      <c r="M11297">
        <v>12.5</v>
      </c>
      <c r="N11297">
        <v>5</v>
      </c>
      <c r="O11297">
        <v>1.4521999999999999</v>
      </c>
      <c r="Q11297">
        <v>15.538</v>
      </c>
      <c r="R11297">
        <v>0.218</v>
      </c>
      <c r="U11297">
        <v>1.5829</v>
      </c>
    </row>
    <row r="11298" spans="1:25">
      <c r="A11298" t="s">
        <v>1490</v>
      </c>
      <c r="B11298" t="s">
        <v>1489</v>
      </c>
      <c r="K11298">
        <f t="shared" si="38"/>
        <v>0</v>
      </c>
      <c r="L11298">
        <f t="shared" si="39"/>
        <v>0</v>
      </c>
      <c r="U11298">
        <v>7.9687000000000001</v>
      </c>
    </row>
    <row r="11299" spans="1:25">
      <c r="A11299" t="s">
        <v>1490</v>
      </c>
      <c r="B11299" t="s">
        <v>1489</v>
      </c>
      <c r="C11299" t="s">
        <v>1937</v>
      </c>
      <c r="E11299" t="s">
        <v>1940</v>
      </c>
      <c r="G11299">
        <v>55.289549999999998</v>
      </c>
      <c r="H11299">
        <v>9.4395600000000002</v>
      </c>
      <c r="J11299">
        <v>153</v>
      </c>
      <c r="K11299">
        <f t="shared" ref="K11299:K11362" si="40">M11299-(N11299/2)</f>
        <v>0</v>
      </c>
      <c r="L11299">
        <f t="shared" ref="L11299:L11362" si="41">M11299+(N11299/2)</f>
        <v>1</v>
      </c>
      <c r="M11299">
        <v>0.5</v>
      </c>
      <c r="N11299">
        <v>1</v>
      </c>
      <c r="O11299">
        <v>1.4011</v>
      </c>
      <c r="Q11299">
        <v>28.863</v>
      </c>
      <c r="R11299">
        <v>0.61399999999999999</v>
      </c>
      <c r="U11299">
        <v>0.86029999999999995</v>
      </c>
      <c r="W11299">
        <v>1.4523999999999999</v>
      </c>
      <c r="Y11299">
        <v>0.498</v>
      </c>
    </row>
    <row r="11300" spans="1:25">
      <c r="A11300" t="s">
        <v>1490</v>
      </c>
      <c r="B11300" t="s">
        <v>1489</v>
      </c>
      <c r="C11300" t="s">
        <v>1937</v>
      </c>
      <c r="J11300">
        <v>153</v>
      </c>
      <c r="K11300">
        <f t="shared" si="40"/>
        <v>0.5</v>
      </c>
      <c r="L11300">
        <f t="shared" si="41"/>
        <v>4.5</v>
      </c>
      <c r="M11300">
        <v>2.5</v>
      </c>
      <c r="N11300">
        <v>4</v>
      </c>
      <c r="O11300">
        <v>1.4706999999999999</v>
      </c>
      <c r="Q11300">
        <v>26.766999999999999</v>
      </c>
      <c r="R11300">
        <v>0.51800000000000002</v>
      </c>
      <c r="U11300">
        <v>3.0472999999999999</v>
      </c>
    </row>
    <row r="11301" spans="1:25">
      <c r="A11301" t="s">
        <v>1490</v>
      </c>
      <c r="B11301" t="s">
        <v>1489</v>
      </c>
      <c r="C11301" t="s">
        <v>1937</v>
      </c>
      <c r="J11301">
        <v>153</v>
      </c>
      <c r="K11301">
        <f t="shared" si="40"/>
        <v>5</v>
      </c>
      <c r="L11301">
        <f t="shared" si="41"/>
        <v>10</v>
      </c>
      <c r="M11301">
        <v>7.5</v>
      </c>
      <c r="N11301">
        <v>5</v>
      </c>
      <c r="O11301">
        <v>1.4617</v>
      </c>
      <c r="Q11301">
        <v>23.533000000000001</v>
      </c>
      <c r="R11301">
        <v>0.434</v>
      </c>
      <c r="U11301">
        <v>3.1718999999999999</v>
      </c>
    </row>
    <row r="11302" spans="1:25">
      <c r="A11302" t="s">
        <v>1490</v>
      </c>
      <c r="B11302" t="s">
        <v>1489</v>
      </c>
      <c r="C11302" t="s">
        <v>1937</v>
      </c>
      <c r="J11302">
        <v>153</v>
      </c>
      <c r="K11302">
        <f t="shared" si="40"/>
        <v>10</v>
      </c>
      <c r="L11302">
        <f t="shared" si="41"/>
        <v>15</v>
      </c>
      <c r="M11302">
        <v>12.5</v>
      </c>
      <c r="N11302">
        <v>5</v>
      </c>
      <c r="O11302">
        <v>1.4761</v>
      </c>
      <c r="Q11302">
        <v>23.469000000000001</v>
      </c>
      <c r="R11302">
        <v>0.42599999999999999</v>
      </c>
      <c r="U11302">
        <v>3.1440000000000001</v>
      </c>
    </row>
    <row r="11303" spans="1:25">
      <c r="A11303" t="s">
        <v>1490</v>
      </c>
      <c r="B11303" t="s">
        <v>1489</v>
      </c>
      <c r="K11303">
        <f t="shared" si="40"/>
        <v>0</v>
      </c>
      <c r="L11303">
        <f t="shared" si="41"/>
        <v>0</v>
      </c>
      <c r="U11303">
        <v>10.2235</v>
      </c>
    </row>
    <row r="11304" spans="1:25">
      <c r="A11304" t="s">
        <v>1490</v>
      </c>
      <c r="B11304" t="s">
        <v>1489</v>
      </c>
      <c r="C11304" t="s">
        <v>1937</v>
      </c>
      <c r="E11304" t="s">
        <v>1939</v>
      </c>
      <c r="G11304">
        <v>55.289549999999998</v>
      </c>
      <c r="H11304">
        <v>9.4395600000000002</v>
      </c>
      <c r="I11304" t="s">
        <v>63</v>
      </c>
      <c r="J11304">
        <v>154</v>
      </c>
      <c r="K11304">
        <f t="shared" si="40"/>
        <v>0</v>
      </c>
      <c r="L11304">
        <f t="shared" si="41"/>
        <v>1</v>
      </c>
      <c r="M11304">
        <v>0.5</v>
      </c>
      <c r="N11304">
        <v>1</v>
      </c>
      <c r="O11304">
        <v>1.5004</v>
      </c>
      <c r="Q11304">
        <v>9.1530000000000005</v>
      </c>
      <c r="R11304">
        <v>3.4000000000000002E-2</v>
      </c>
      <c r="U11304">
        <v>5.0999999999999997E-2</v>
      </c>
      <c r="W11304">
        <v>1.4956</v>
      </c>
      <c r="Y11304">
        <v>2.9000000000000001E-2</v>
      </c>
    </row>
    <row r="11305" spans="1:25">
      <c r="A11305" t="s">
        <v>1490</v>
      </c>
      <c r="B11305" t="s">
        <v>1489</v>
      </c>
      <c r="C11305" t="s">
        <v>1937</v>
      </c>
      <c r="J11305">
        <v>154</v>
      </c>
      <c r="K11305">
        <f t="shared" si="40"/>
        <v>0.5</v>
      </c>
      <c r="L11305">
        <f t="shared" si="41"/>
        <v>4.5</v>
      </c>
      <c r="M11305">
        <v>2.5</v>
      </c>
      <c r="N11305">
        <v>4</v>
      </c>
      <c r="O11305">
        <v>1.4873000000000001</v>
      </c>
      <c r="Q11305">
        <v>7.4370000000000003</v>
      </c>
      <c r="R11305">
        <v>0.01</v>
      </c>
      <c r="U11305">
        <v>5.9499999999999997E-2</v>
      </c>
    </row>
    <row r="11306" spans="1:25">
      <c r="A11306" t="s">
        <v>1490</v>
      </c>
      <c r="B11306" t="s">
        <v>1489</v>
      </c>
      <c r="C11306" t="s">
        <v>1937</v>
      </c>
      <c r="J11306">
        <v>154</v>
      </c>
      <c r="K11306">
        <f t="shared" si="40"/>
        <v>5</v>
      </c>
      <c r="L11306">
        <f t="shared" si="41"/>
        <v>10</v>
      </c>
      <c r="M11306">
        <v>7.5</v>
      </c>
      <c r="N11306">
        <v>5</v>
      </c>
      <c r="O11306">
        <v>1.4942</v>
      </c>
      <c r="Q11306">
        <v>10.010999999999999</v>
      </c>
      <c r="R11306">
        <v>5.8000000000000003E-2</v>
      </c>
      <c r="U11306">
        <v>0.43330000000000002</v>
      </c>
    </row>
    <row r="11307" spans="1:25">
      <c r="A11307" t="s">
        <v>1490</v>
      </c>
      <c r="B11307" t="s">
        <v>1489</v>
      </c>
      <c r="C11307" t="s">
        <v>1937</v>
      </c>
      <c r="J11307">
        <v>154</v>
      </c>
      <c r="K11307">
        <f t="shared" si="40"/>
        <v>10</v>
      </c>
      <c r="L11307">
        <f t="shared" si="41"/>
        <v>15</v>
      </c>
      <c r="M11307">
        <v>12.5</v>
      </c>
      <c r="N11307">
        <v>5</v>
      </c>
      <c r="O11307">
        <v>1.5004</v>
      </c>
      <c r="Q11307">
        <v>7.3520000000000003</v>
      </c>
      <c r="R11307">
        <v>1.4E-2</v>
      </c>
      <c r="U11307">
        <v>0.105</v>
      </c>
    </row>
    <row r="11308" spans="1:25">
      <c r="A11308" t="s">
        <v>1490</v>
      </c>
      <c r="B11308" t="s">
        <v>1489</v>
      </c>
      <c r="K11308">
        <f t="shared" si="40"/>
        <v>0</v>
      </c>
      <c r="L11308">
        <f t="shared" si="41"/>
        <v>0</v>
      </c>
      <c r="U11308">
        <v>0.64880000000000004</v>
      </c>
    </row>
    <row r="11309" spans="1:25">
      <c r="A11309" t="s">
        <v>1490</v>
      </c>
      <c r="B11309" t="s">
        <v>1489</v>
      </c>
      <c r="C11309" t="s">
        <v>1937</v>
      </c>
      <c r="E11309" t="s">
        <v>1939</v>
      </c>
      <c r="G11309">
        <v>55.289549999999998</v>
      </c>
      <c r="H11309">
        <v>9.4395600000000002</v>
      </c>
      <c r="J11309">
        <v>155</v>
      </c>
      <c r="K11309">
        <f t="shared" si="40"/>
        <v>0</v>
      </c>
      <c r="L11309">
        <f t="shared" si="41"/>
        <v>1</v>
      </c>
      <c r="M11309">
        <v>0.5</v>
      </c>
      <c r="N11309">
        <v>1</v>
      </c>
      <c r="O11309">
        <v>1.5306</v>
      </c>
      <c r="Q11309">
        <v>9.9489999999999998</v>
      </c>
      <c r="R11309">
        <v>0.05</v>
      </c>
      <c r="U11309">
        <v>7.6499999999999999E-2</v>
      </c>
      <c r="W11309">
        <v>1.4923</v>
      </c>
      <c r="Y11309">
        <v>2.3E-2</v>
      </c>
    </row>
    <row r="11310" spans="1:25">
      <c r="A11310" t="s">
        <v>1490</v>
      </c>
      <c r="B11310" t="s">
        <v>1489</v>
      </c>
      <c r="C11310" t="s">
        <v>1937</v>
      </c>
      <c r="J11310">
        <v>155</v>
      </c>
      <c r="K11310">
        <f t="shared" si="40"/>
        <v>0.5</v>
      </c>
      <c r="L11310">
        <f t="shared" si="41"/>
        <v>4.5</v>
      </c>
      <c r="M11310">
        <v>2.5</v>
      </c>
      <c r="N11310">
        <v>4</v>
      </c>
      <c r="O11310">
        <v>1.4853000000000001</v>
      </c>
      <c r="Q11310">
        <v>7.7229999999999999</v>
      </c>
      <c r="R11310">
        <v>2E-3</v>
      </c>
      <c r="U11310">
        <v>1.1900000000000001E-2</v>
      </c>
    </row>
    <row r="11311" spans="1:25">
      <c r="A11311" t="s">
        <v>1490</v>
      </c>
      <c r="B11311" t="s">
        <v>1489</v>
      </c>
      <c r="C11311" t="s">
        <v>1937</v>
      </c>
      <c r="J11311">
        <v>155</v>
      </c>
      <c r="K11311">
        <f t="shared" si="40"/>
        <v>5</v>
      </c>
      <c r="L11311">
        <f t="shared" si="41"/>
        <v>10</v>
      </c>
      <c r="M11311">
        <v>7.5</v>
      </c>
      <c r="N11311">
        <v>5</v>
      </c>
      <c r="O11311">
        <v>1.4919</v>
      </c>
      <c r="Q11311">
        <v>8.8019999999999996</v>
      </c>
      <c r="R11311">
        <v>2.5999999999999999E-2</v>
      </c>
      <c r="U11311">
        <v>0.19389999999999999</v>
      </c>
    </row>
    <row r="11312" spans="1:25">
      <c r="A11312" t="s">
        <v>1490</v>
      </c>
      <c r="B11312" t="s">
        <v>1489</v>
      </c>
      <c r="C11312" t="s">
        <v>1937</v>
      </c>
      <c r="J11312">
        <v>155</v>
      </c>
      <c r="K11312">
        <f t="shared" si="40"/>
        <v>10</v>
      </c>
      <c r="L11312">
        <f t="shared" si="41"/>
        <v>15</v>
      </c>
      <c r="M11312">
        <v>12.5</v>
      </c>
      <c r="N11312">
        <v>5</v>
      </c>
      <c r="O11312">
        <v>1.4614</v>
      </c>
      <c r="Q11312">
        <v>8.1839999999999993</v>
      </c>
      <c r="R11312">
        <v>1.4E-2</v>
      </c>
      <c r="U11312">
        <v>0.1023</v>
      </c>
    </row>
    <row r="11313" spans="1:25">
      <c r="A11313" t="s">
        <v>1490</v>
      </c>
      <c r="B11313" t="s">
        <v>1489</v>
      </c>
      <c r="K11313">
        <f t="shared" si="40"/>
        <v>0</v>
      </c>
      <c r="L11313">
        <f t="shared" si="41"/>
        <v>0</v>
      </c>
      <c r="U11313">
        <v>0.38469999999999999</v>
      </c>
    </row>
    <row r="11314" spans="1:25">
      <c r="A11314" t="s">
        <v>1490</v>
      </c>
      <c r="B11314" t="s">
        <v>1489</v>
      </c>
      <c r="C11314" t="s">
        <v>1937</v>
      </c>
      <c r="E11314" t="s">
        <v>1938</v>
      </c>
      <c r="G11314">
        <v>55.289549999999998</v>
      </c>
      <c r="H11314">
        <v>9.4395600000000002</v>
      </c>
      <c r="I11314" t="s">
        <v>63</v>
      </c>
      <c r="J11314">
        <v>156</v>
      </c>
      <c r="K11314">
        <f t="shared" si="40"/>
        <v>0</v>
      </c>
      <c r="L11314">
        <f t="shared" si="41"/>
        <v>1</v>
      </c>
      <c r="M11314">
        <v>0.5</v>
      </c>
      <c r="N11314">
        <v>1</v>
      </c>
      <c r="O11314">
        <v>1.3745000000000001</v>
      </c>
      <c r="Q11314">
        <v>25.015999999999998</v>
      </c>
      <c r="R11314">
        <v>0.51800000000000002</v>
      </c>
      <c r="U11314">
        <v>0.71199999999999997</v>
      </c>
      <c r="W11314">
        <v>1.4398</v>
      </c>
      <c r="Y11314">
        <v>0.35899999999999999</v>
      </c>
    </row>
    <row r="11315" spans="1:25">
      <c r="A11315" t="s">
        <v>1490</v>
      </c>
      <c r="B11315" t="s">
        <v>1489</v>
      </c>
      <c r="C11315" t="s">
        <v>1937</v>
      </c>
      <c r="J11315">
        <v>156</v>
      </c>
      <c r="K11315">
        <f t="shared" si="40"/>
        <v>0.5</v>
      </c>
      <c r="L11315">
        <f t="shared" si="41"/>
        <v>4.5</v>
      </c>
      <c r="M11315">
        <v>2.5</v>
      </c>
      <c r="N11315">
        <v>4</v>
      </c>
      <c r="O11315">
        <v>1.4603999999999999</v>
      </c>
      <c r="Q11315">
        <v>20.738</v>
      </c>
      <c r="R11315">
        <v>0.35799999999999998</v>
      </c>
      <c r="U11315">
        <v>2.0912999999999999</v>
      </c>
    </row>
    <row r="11316" spans="1:25">
      <c r="A11316" t="s">
        <v>1490</v>
      </c>
      <c r="B11316" t="s">
        <v>1489</v>
      </c>
      <c r="C11316" t="s">
        <v>1937</v>
      </c>
      <c r="J11316">
        <v>156</v>
      </c>
      <c r="K11316">
        <f t="shared" si="40"/>
        <v>5</v>
      </c>
      <c r="L11316">
        <f t="shared" si="41"/>
        <v>10</v>
      </c>
      <c r="M11316">
        <v>7.5</v>
      </c>
      <c r="N11316">
        <v>5</v>
      </c>
      <c r="O11316">
        <v>1.478</v>
      </c>
      <c r="Q11316">
        <v>17.736000000000001</v>
      </c>
      <c r="R11316">
        <v>0.27</v>
      </c>
      <c r="U11316">
        <v>1.9953000000000001</v>
      </c>
    </row>
    <row r="11317" spans="1:25">
      <c r="A11317" t="s">
        <v>1490</v>
      </c>
      <c r="B11317" t="s">
        <v>1489</v>
      </c>
      <c r="C11317" t="s">
        <v>1937</v>
      </c>
      <c r="J11317">
        <v>156</v>
      </c>
      <c r="K11317">
        <f t="shared" si="40"/>
        <v>10</v>
      </c>
      <c r="L11317">
        <f t="shared" si="41"/>
        <v>15</v>
      </c>
      <c r="M11317">
        <v>12.5</v>
      </c>
      <c r="N11317">
        <v>5</v>
      </c>
      <c r="O11317">
        <v>1.4462999999999999</v>
      </c>
      <c r="Q11317">
        <v>18.077999999999999</v>
      </c>
      <c r="R11317">
        <v>0.28999999999999998</v>
      </c>
      <c r="U11317">
        <v>2.0971000000000002</v>
      </c>
    </row>
    <row r="11318" spans="1:25">
      <c r="A11318" t="s">
        <v>1490</v>
      </c>
      <c r="B11318" t="s">
        <v>1489</v>
      </c>
      <c r="K11318">
        <f t="shared" si="40"/>
        <v>0</v>
      </c>
      <c r="L11318">
        <f t="shared" si="41"/>
        <v>0</v>
      </c>
      <c r="U11318">
        <v>6.8956999999999997</v>
      </c>
    </row>
    <row r="11319" spans="1:25">
      <c r="A11319" t="s">
        <v>1490</v>
      </c>
      <c r="B11319" t="s">
        <v>1489</v>
      </c>
      <c r="C11319" t="s">
        <v>1937</v>
      </c>
      <c r="E11319" t="s">
        <v>1938</v>
      </c>
      <c r="G11319">
        <v>55.289549999999998</v>
      </c>
      <c r="H11319">
        <v>9.4395600000000002</v>
      </c>
      <c r="J11319">
        <v>157</v>
      </c>
      <c r="K11319">
        <f t="shared" si="40"/>
        <v>0</v>
      </c>
      <c r="L11319">
        <f t="shared" si="41"/>
        <v>1</v>
      </c>
      <c r="M11319">
        <v>0.5</v>
      </c>
      <c r="N11319">
        <v>1</v>
      </c>
      <c r="O11319">
        <v>1.3833</v>
      </c>
      <c r="Q11319">
        <v>32.923000000000002</v>
      </c>
      <c r="R11319">
        <v>0.74199999999999999</v>
      </c>
      <c r="U11319">
        <v>1.0264</v>
      </c>
      <c r="W11319">
        <v>1.4691000000000001</v>
      </c>
      <c r="Y11319">
        <v>0.46100000000000002</v>
      </c>
    </row>
    <row r="11320" spans="1:25">
      <c r="A11320" t="s">
        <v>1490</v>
      </c>
      <c r="B11320" t="s">
        <v>1489</v>
      </c>
      <c r="C11320" t="s">
        <v>1937</v>
      </c>
      <c r="J11320">
        <v>157</v>
      </c>
      <c r="K11320">
        <f t="shared" si="40"/>
        <v>0.5</v>
      </c>
      <c r="L11320">
        <f t="shared" si="41"/>
        <v>4.5</v>
      </c>
      <c r="M11320">
        <v>2.5</v>
      </c>
      <c r="N11320">
        <v>4</v>
      </c>
      <c r="O11320">
        <v>1.4486000000000001</v>
      </c>
      <c r="Q11320">
        <v>26.509</v>
      </c>
      <c r="R11320">
        <v>0.52200000000000002</v>
      </c>
      <c r="U11320">
        <v>3.0247000000000002</v>
      </c>
    </row>
    <row r="11321" spans="1:25">
      <c r="A11321" t="s">
        <v>1490</v>
      </c>
      <c r="B11321" t="s">
        <v>1489</v>
      </c>
      <c r="C11321" t="s">
        <v>1937</v>
      </c>
      <c r="J11321">
        <v>157</v>
      </c>
      <c r="K11321">
        <f t="shared" si="40"/>
        <v>5</v>
      </c>
      <c r="L11321">
        <f t="shared" si="41"/>
        <v>10</v>
      </c>
      <c r="M11321">
        <v>7.5</v>
      </c>
      <c r="N11321">
        <v>5</v>
      </c>
      <c r="O11321">
        <v>1.5410999999999999</v>
      </c>
      <c r="Q11321">
        <v>22.501000000000001</v>
      </c>
      <c r="R11321">
        <v>0.374</v>
      </c>
      <c r="U11321">
        <v>2.8818999999999999</v>
      </c>
    </row>
    <row r="11322" spans="1:25">
      <c r="A11322" t="s">
        <v>1490</v>
      </c>
      <c r="B11322" t="s">
        <v>1489</v>
      </c>
      <c r="C11322" t="s">
        <v>1937</v>
      </c>
      <c r="J11322">
        <v>157</v>
      </c>
      <c r="K11322">
        <f t="shared" si="40"/>
        <v>10</v>
      </c>
      <c r="L11322">
        <f t="shared" si="41"/>
        <v>15</v>
      </c>
      <c r="M11322">
        <v>12.5</v>
      </c>
      <c r="N11322">
        <v>5</v>
      </c>
      <c r="O11322">
        <v>1.5032000000000001</v>
      </c>
      <c r="Q11322">
        <v>15.632999999999999</v>
      </c>
      <c r="R11322">
        <v>0.20599999999999999</v>
      </c>
      <c r="U11322">
        <v>1.5483</v>
      </c>
    </row>
    <row r="11323" spans="1:25">
      <c r="A11323" t="s">
        <v>1490</v>
      </c>
      <c r="B11323" t="s">
        <v>1489</v>
      </c>
      <c r="K11323">
        <f t="shared" si="40"/>
        <v>0</v>
      </c>
      <c r="L11323">
        <f t="shared" si="41"/>
        <v>0</v>
      </c>
      <c r="U11323">
        <v>8.4812999999999992</v>
      </c>
    </row>
    <row r="11324" spans="1:25">
      <c r="A11324" t="s">
        <v>1490</v>
      </c>
      <c r="B11324" t="s">
        <v>1489</v>
      </c>
      <c r="C11324" t="s">
        <v>1937</v>
      </c>
      <c r="E11324" t="s">
        <v>1936</v>
      </c>
      <c r="G11324">
        <v>55.289549999999998</v>
      </c>
      <c r="H11324">
        <v>9.4395600000000002</v>
      </c>
      <c r="I11324" t="s">
        <v>63</v>
      </c>
      <c r="J11324">
        <v>158</v>
      </c>
      <c r="K11324">
        <f t="shared" si="40"/>
        <v>0</v>
      </c>
      <c r="L11324">
        <f t="shared" si="41"/>
        <v>1</v>
      </c>
      <c r="M11324">
        <v>0.5</v>
      </c>
      <c r="N11324">
        <v>1</v>
      </c>
      <c r="O11324">
        <v>1.522</v>
      </c>
      <c r="Q11324">
        <v>8.3710000000000004</v>
      </c>
      <c r="R11324">
        <v>0.01</v>
      </c>
      <c r="U11324">
        <v>1.52E-2</v>
      </c>
      <c r="W11324">
        <v>1.4939</v>
      </c>
      <c r="Y11324">
        <v>0.03</v>
      </c>
    </row>
    <row r="11325" spans="1:25">
      <c r="A11325" t="s">
        <v>1490</v>
      </c>
      <c r="B11325" t="s">
        <v>1489</v>
      </c>
      <c r="C11325" t="s">
        <v>1937</v>
      </c>
      <c r="J11325">
        <v>158</v>
      </c>
      <c r="K11325">
        <f t="shared" si="40"/>
        <v>0.5</v>
      </c>
      <c r="L11325">
        <f t="shared" si="41"/>
        <v>4.5</v>
      </c>
      <c r="M11325">
        <v>2.5</v>
      </c>
      <c r="N11325">
        <v>4</v>
      </c>
      <c r="O11325">
        <v>1.496</v>
      </c>
      <c r="Q11325">
        <v>5.984</v>
      </c>
      <c r="R11325">
        <v>0.05</v>
      </c>
      <c r="U11325">
        <v>0.29920000000000002</v>
      </c>
    </row>
    <row r="11326" spans="1:25">
      <c r="A11326" t="s">
        <v>1490</v>
      </c>
      <c r="B11326" t="s">
        <v>1489</v>
      </c>
      <c r="C11326" t="s">
        <v>1937</v>
      </c>
      <c r="J11326">
        <v>158</v>
      </c>
      <c r="K11326">
        <f t="shared" si="40"/>
        <v>5</v>
      </c>
      <c r="L11326">
        <f t="shared" si="41"/>
        <v>10</v>
      </c>
      <c r="M11326">
        <v>7.5</v>
      </c>
      <c r="N11326">
        <v>5</v>
      </c>
      <c r="O11326">
        <v>1.4661</v>
      </c>
      <c r="Q11326">
        <v>6.157</v>
      </c>
      <c r="R11326">
        <v>4.2000000000000003E-2</v>
      </c>
      <c r="U11326">
        <v>0.30790000000000001</v>
      </c>
    </row>
    <row r="11327" spans="1:25">
      <c r="A11327" t="s">
        <v>1490</v>
      </c>
      <c r="B11327" t="s">
        <v>1489</v>
      </c>
      <c r="C11327" t="s">
        <v>1937</v>
      </c>
      <c r="J11327">
        <v>158</v>
      </c>
      <c r="K11327">
        <f t="shared" si="40"/>
        <v>10</v>
      </c>
      <c r="L11327">
        <f t="shared" si="41"/>
        <v>15</v>
      </c>
      <c r="M11327">
        <v>12.5</v>
      </c>
      <c r="N11327">
        <v>5</v>
      </c>
      <c r="O11327">
        <v>1.4917</v>
      </c>
      <c r="Q11327">
        <v>7.16</v>
      </c>
      <c r="R11327">
        <v>1.7999999999999999E-2</v>
      </c>
      <c r="U11327">
        <v>0.1343</v>
      </c>
    </row>
    <row r="11328" spans="1:25">
      <c r="A11328" t="s">
        <v>1490</v>
      </c>
      <c r="B11328" t="s">
        <v>1489</v>
      </c>
      <c r="K11328">
        <f t="shared" si="40"/>
        <v>0</v>
      </c>
      <c r="L11328">
        <f t="shared" si="41"/>
        <v>0</v>
      </c>
      <c r="U11328">
        <v>0.75660000000000005</v>
      </c>
    </row>
    <row r="11329" spans="1:25">
      <c r="A11329" t="s">
        <v>1490</v>
      </c>
      <c r="B11329" t="s">
        <v>1489</v>
      </c>
      <c r="C11329" t="s">
        <v>1937</v>
      </c>
      <c r="E11329" t="s">
        <v>1936</v>
      </c>
      <c r="G11329">
        <v>55.289549999999998</v>
      </c>
      <c r="H11329">
        <v>9.4395600000000002</v>
      </c>
      <c r="J11329">
        <v>159</v>
      </c>
      <c r="K11329">
        <f t="shared" si="40"/>
        <v>0</v>
      </c>
      <c r="L11329">
        <f t="shared" si="41"/>
        <v>1</v>
      </c>
      <c r="M11329">
        <v>0.5</v>
      </c>
      <c r="N11329">
        <v>1</v>
      </c>
      <c r="O11329">
        <v>1.5108999999999999</v>
      </c>
      <c r="Q11329">
        <v>10.576000000000001</v>
      </c>
      <c r="R11329">
        <v>7.0000000000000007E-2</v>
      </c>
      <c r="U11329">
        <v>0.10580000000000001</v>
      </c>
      <c r="W11329">
        <v>1.478</v>
      </c>
      <c r="Y11329">
        <v>2.3E-2</v>
      </c>
    </row>
    <row r="11330" spans="1:25">
      <c r="A11330" t="s">
        <v>1490</v>
      </c>
      <c r="B11330" t="s">
        <v>1489</v>
      </c>
      <c r="C11330" t="s">
        <v>1937</v>
      </c>
      <c r="J11330">
        <v>159</v>
      </c>
      <c r="K11330">
        <f t="shared" si="40"/>
        <v>0.5</v>
      </c>
      <c r="L11330">
        <f t="shared" si="41"/>
        <v>4.5</v>
      </c>
      <c r="M11330">
        <v>2.5</v>
      </c>
      <c r="N11330">
        <v>4</v>
      </c>
      <c r="O11330">
        <v>1.4948999999999999</v>
      </c>
      <c r="Q11330">
        <v>7.3250000000000002</v>
      </c>
      <c r="R11330">
        <v>1.4E-2</v>
      </c>
      <c r="U11330">
        <v>8.3699999999999997E-2</v>
      </c>
    </row>
    <row r="11331" spans="1:25">
      <c r="A11331" t="s">
        <v>1490</v>
      </c>
      <c r="B11331" t="s">
        <v>1489</v>
      </c>
      <c r="C11331" t="s">
        <v>1937</v>
      </c>
      <c r="J11331">
        <v>159</v>
      </c>
      <c r="K11331">
        <f t="shared" si="40"/>
        <v>5</v>
      </c>
      <c r="L11331">
        <f t="shared" si="41"/>
        <v>10</v>
      </c>
      <c r="M11331">
        <v>7.5</v>
      </c>
      <c r="N11331">
        <v>5</v>
      </c>
      <c r="O11331">
        <v>1.4527000000000001</v>
      </c>
      <c r="Q11331">
        <v>7.4089999999999998</v>
      </c>
      <c r="R11331">
        <v>6.0000000000000001E-3</v>
      </c>
      <c r="U11331">
        <v>4.36E-2</v>
      </c>
    </row>
    <row r="11332" spans="1:25">
      <c r="A11332" t="s">
        <v>1490</v>
      </c>
      <c r="B11332" t="s">
        <v>1489</v>
      </c>
      <c r="C11332" t="s">
        <v>1937</v>
      </c>
      <c r="J11332">
        <v>159</v>
      </c>
      <c r="K11332">
        <f t="shared" si="40"/>
        <v>10</v>
      </c>
      <c r="L11332">
        <f t="shared" si="41"/>
        <v>15</v>
      </c>
      <c r="M11332">
        <v>12.5</v>
      </c>
      <c r="N11332">
        <v>5</v>
      </c>
      <c r="O11332">
        <v>1.4536</v>
      </c>
      <c r="Q11332">
        <v>7.7039999999999997</v>
      </c>
      <c r="R11332">
        <v>2E-3</v>
      </c>
      <c r="U11332">
        <v>1.4500000000000001E-2</v>
      </c>
    </row>
    <row r="11333" spans="1:25">
      <c r="A11333" t="s">
        <v>1490</v>
      </c>
      <c r="B11333" t="s">
        <v>1489</v>
      </c>
      <c r="K11333">
        <f t="shared" si="40"/>
        <v>0</v>
      </c>
      <c r="L11333">
        <f t="shared" si="41"/>
        <v>0</v>
      </c>
      <c r="U11333">
        <v>0.24759999999999999</v>
      </c>
    </row>
    <row r="11334" spans="1:25">
      <c r="A11334" t="s">
        <v>1490</v>
      </c>
      <c r="B11334" t="s">
        <v>1489</v>
      </c>
      <c r="C11334" t="s">
        <v>1932</v>
      </c>
      <c r="E11334" t="s">
        <v>1935</v>
      </c>
      <c r="G11334">
        <v>39.220300000000002</v>
      </c>
      <c r="H11334">
        <v>3.1373799999999998</v>
      </c>
      <c r="I11334" t="s">
        <v>166</v>
      </c>
      <c r="J11334">
        <v>160</v>
      </c>
      <c r="K11334">
        <f t="shared" si="40"/>
        <v>0</v>
      </c>
      <c r="L11334">
        <f t="shared" si="41"/>
        <v>2</v>
      </c>
      <c r="M11334">
        <v>1</v>
      </c>
      <c r="N11334">
        <v>2</v>
      </c>
      <c r="O11334">
        <v>1.52</v>
      </c>
      <c r="R11334">
        <v>8.5000000000000006E-2</v>
      </c>
      <c r="U11334">
        <v>0.25840000000000002</v>
      </c>
    </row>
    <row r="11335" spans="1:25">
      <c r="A11335" t="s">
        <v>1490</v>
      </c>
      <c r="B11335" t="s">
        <v>1489</v>
      </c>
      <c r="C11335" t="s">
        <v>1932</v>
      </c>
      <c r="E11335" t="s">
        <v>1931</v>
      </c>
      <c r="G11335">
        <v>39.220300000000002</v>
      </c>
      <c r="H11335">
        <v>3.1373799999999998</v>
      </c>
      <c r="J11335">
        <v>161</v>
      </c>
      <c r="K11335">
        <f t="shared" si="40"/>
        <v>0</v>
      </c>
      <c r="L11335">
        <f t="shared" si="41"/>
        <v>2</v>
      </c>
      <c r="M11335">
        <v>1</v>
      </c>
      <c r="N11335">
        <v>2</v>
      </c>
      <c r="O11335">
        <v>1.52</v>
      </c>
      <c r="R11335">
        <v>6.5000000000000002E-2</v>
      </c>
      <c r="U11335">
        <v>0.1976</v>
      </c>
    </row>
    <row r="11336" spans="1:25">
      <c r="A11336" t="s">
        <v>1490</v>
      </c>
      <c r="B11336" t="s">
        <v>1489</v>
      </c>
      <c r="C11336" t="s">
        <v>1932</v>
      </c>
      <c r="E11336" t="s">
        <v>1934</v>
      </c>
      <c r="G11336">
        <v>39.221640000000001</v>
      </c>
      <c r="H11336">
        <v>3.1388699999999998</v>
      </c>
      <c r="I11336" t="s">
        <v>166</v>
      </c>
      <c r="J11336">
        <v>162</v>
      </c>
      <c r="K11336">
        <f t="shared" si="40"/>
        <v>0</v>
      </c>
      <c r="L11336">
        <f t="shared" si="41"/>
        <v>2</v>
      </c>
      <c r="M11336">
        <v>1</v>
      </c>
      <c r="N11336">
        <v>2</v>
      </c>
      <c r="O11336">
        <v>1.83</v>
      </c>
      <c r="R11336">
        <v>0.18</v>
      </c>
      <c r="U11336">
        <v>0.65880000000000005</v>
      </c>
    </row>
    <row r="11337" spans="1:25">
      <c r="A11337" t="s">
        <v>1490</v>
      </c>
      <c r="B11337" t="s">
        <v>1489</v>
      </c>
      <c r="C11337" t="s">
        <v>1932</v>
      </c>
      <c r="E11337" t="s">
        <v>1931</v>
      </c>
      <c r="G11337">
        <v>39.221640000000001</v>
      </c>
      <c r="H11337">
        <v>3.1388699999999998</v>
      </c>
      <c r="J11337">
        <v>163</v>
      </c>
      <c r="K11337">
        <f t="shared" si="40"/>
        <v>0</v>
      </c>
      <c r="L11337">
        <f t="shared" si="41"/>
        <v>2</v>
      </c>
      <c r="M11337">
        <v>1</v>
      </c>
      <c r="N11337">
        <v>2</v>
      </c>
      <c r="O11337">
        <v>2.11</v>
      </c>
    </row>
    <row r="11338" spans="1:25">
      <c r="A11338" t="s">
        <v>1490</v>
      </c>
      <c r="B11338" t="s">
        <v>1489</v>
      </c>
      <c r="C11338" t="s">
        <v>1932</v>
      </c>
      <c r="E11338" t="s">
        <v>1933</v>
      </c>
      <c r="G11338">
        <v>39.3217</v>
      </c>
      <c r="H11338">
        <v>2.4257</v>
      </c>
      <c r="I11338" t="s">
        <v>166</v>
      </c>
      <c r="J11338">
        <v>164</v>
      </c>
      <c r="K11338">
        <f t="shared" si="40"/>
        <v>0</v>
      </c>
      <c r="L11338">
        <f t="shared" si="41"/>
        <v>2</v>
      </c>
      <c r="M11338">
        <v>1</v>
      </c>
      <c r="N11338">
        <v>2</v>
      </c>
      <c r="O11338">
        <v>1.6</v>
      </c>
      <c r="R11338">
        <v>0.35499999999999998</v>
      </c>
      <c r="U11338">
        <v>1.1359999999999999</v>
      </c>
    </row>
    <row r="11339" spans="1:25">
      <c r="A11339" t="s">
        <v>1490</v>
      </c>
      <c r="B11339" t="s">
        <v>1489</v>
      </c>
      <c r="C11339" t="s">
        <v>1932</v>
      </c>
      <c r="E11339" t="s">
        <v>1931</v>
      </c>
      <c r="G11339">
        <v>39.3217</v>
      </c>
      <c r="H11339">
        <v>2.4257</v>
      </c>
      <c r="J11339">
        <v>165</v>
      </c>
      <c r="K11339">
        <f t="shared" si="40"/>
        <v>0</v>
      </c>
      <c r="L11339">
        <f t="shared" si="41"/>
        <v>2</v>
      </c>
      <c r="M11339">
        <v>1</v>
      </c>
      <c r="N11339">
        <v>2</v>
      </c>
      <c r="O11339">
        <v>1.2450000000000001</v>
      </c>
      <c r="R11339">
        <v>0.13</v>
      </c>
      <c r="U11339">
        <v>0.32369999999999999</v>
      </c>
    </row>
    <row r="11340" spans="1:25">
      <c r="A11340" t="s">
        <v>1490</v>
      </c>
      <c r="B11340" t="s">
        <v>1489</v>
      </c>
      <c r="C11340" t="s">
        <v>1930</v>
      </c>
      <c r="E11340" t="s">
        <v>1929</v>
      </c>
      <c r="G11340">
        <v>-45.847468059999997</v>
      </c>
      <c r="H11340">
        <v>170.71185600000001</v>
      </c>
      <c r="J11340">
        <v>166</v>
      </c>
      <c r="K11340">
        <f t="shared" si="40"/>
        <v>0</v>
      </c>
      <c r="L11340">
        <f t="shared" si="41"/>
        <v>2</v>
      </c>
      <c r="M11340">
        <v>1</v>
      </c>
      <c r="N11340">
        <v>2</v>
      </c>
      <c r="O11340">
        <v>1.091</v>
      </c>
      <c r="R11340">
        <v>0.11</v>
      </c>
      <c r="U11340">
        <v>0.2266</v>
      </c>
      <c r="W11340">
        <v>1.03</v>
      </c>
      <c r="Y11340">
        <v>0.10199999999999999</v>
      </c>
    </row>
    <row r="11341" spans="1:25">
      <c r="A11341" t="s">
        <v>1490</v>
      </c>
      <c r="B11341" t="s">
        <v>1489</v>
      </c>
      <c r="J11341">
        <v>166</v>
      </c>
      <c r="K11341">
        <f t="shared" si="40"/>
        <v>2</v>
      </c>
      <c r="L11341">
        <f t="shared" si="41"/>
        <v>5</v>
      </c>
      <c r="M11341">
        <v>3.5</v>
      </c>
      <c r="N11341">
        <v>3</v>
      </c>
      <c r="O11341">
        <v>1.091</v>
      </c>
      <c r="R11341">
        <v>9.4E-2</v>
      </c>
      <c r="U11341">
        <v>0.29049999999999998</v>
      </c>
    </row>
    <row r="11342" spans="1:25">
      <c r="A11342" t="s">
        <v>1490</v>
      </c>
      <c r="B11342" t="s">
        <v>1489</v>
      </c>
      <c r="K11342">
        <f t="shared" si="40"/>
        <v>0</v>
      </c>
      <c r="L11342">
        <f t="shared" si="41"/>
        <v>0</v>
      </c>
      <c r="U11342">
        <v>0.5171</v>
      </c>
    </row>
    <row r="11343" spans="1:25">
      <c r="A11343" t="s">
        <v>1490</v>
      </c>
      <c r="B11343" t="s">
        <v>1489</v>
      </c>
      <c r="E11343" t="s">
        <v>1929</v>
      </c>
      <c r="G11343">
        <v>-45.847468059999997</v>
      </c>
      <c r="H11343">
        <v>170.71185600000001</v>
      </c>
      <c r="J11343">
        <v>167</v>
      </c>
      <c r="K11343">
        <f t="shared" si="40"/>
        <v>0</v>
      </c>
      <c r="L11343">
        <f t="shared" si="41"/>
        <v>2</v>
      </c>
      <c r="M11343">
        <v>1</v>
      </c>
      <c r="N11343">
        <v>2</v>
      </c>
      <c r="O11343">
        <v>1.091</v>
      </c>
      <c r="R11343">
        <v>7.3999999999999996E-2</v>
      </c>
      <c r="U11343">
        <v>0.15240000000000001</v>
      </c>
      <c r="W11343">
        <v>1.03</v>
      </c>
      <c r="Y11343">
        <v>7.5999999999999998E-2</v>
      </c>
    </row>
    <row r="11344" spans="1:25">
      <c r="A11344" t="s">
        <v>1490</v>
      </c>
      <c r="B11344" t="s">
        <v>1489</v>
      </c>
      <c r="J11344">
        <v>167</v>
      </c>
      <c r="K11344">
        <f t="shared" si="40"/>
        <v>2</v>
      </c>
      <c r="L11344">
        <f t="shared" si="41"/>
        <v>5</v>
      </c>
      <c r="M11344">
        <v>3.5</v>
      </c>
      <c r="N11344">
        <v>3</v>
      </c>
      <c r="O11344">
        <v>1.091</v>
      </c>
      <c r="R11344">
        <v>7.8E-2</v>
      </c>
      <c r="U11344">
        <v>0.24099999999999999</v>
      </c>
    </row>
    <row r="11345" spans="1:25">
      <c r="A11345" t="s">
        <v>1490</v>
      </c>
      <c r="B11345" t="s">
        <v>1489</v>
      </c>
      <c r="K11345">
        <f t="shared" si="40"/>
        <v>0</v>
      </c>
      <c r="L11345">
        <f t="shared" si="41"/>
        <v>0</v>
      </c>
      <c r="U11345">
        <v>0.39350000000000002</v>
      </c>
    </row>
    <row r="11346" spans="1:25">
      <c r="A11346" t="s">
        <v>1490</v>
      </c>
      <c r="B11346" t="s">
        <v>1489</v>
      </c>
      <c r="C11346" t="s">
        <v>1930</v>
      </c>
      <c r="E11346" t="s">
        <v>1929</v>
      </c>
      <c r="G11346">
        <v>-45.847438889999999</v>
      </c>
      <c r="H11346">
        <v>170.71182920000001</v>
      </c>
      <c r="I11346" t="s">
        <v>125</v>
      </c>
      <c r="J11346">
        <v>168</v>
      </c>
      <c r="K11346">
        <f t="shared" si="40"/>
        <v>0</v>
      </c>
      <c r="L11346">
        <f t="shared" si="41"/>
        <v>2</v>
      </c>
      <c r="M11346">
        <v>1</v>
      </c>
      <c r="N11346">
        <v>2</v>
      </c>
      <c r="O11346">
        <v>1.091</v>
      </c>
      <c r="R11346">
        <v>4.5999999999999999E-2</v>
      </c>
      <c r="U11346">
        <v>9.4799999999999995E-2</v>
      </c>
      <c r="W11346">
        <v>1.03</v>
      </c>
      <c r="Y11346">
        <v>3.5999999999999997E-2</v>
      </c>
    </row>
    <row r="11347" spans="1:25">
      <c r="A11347" t="s">
        <v>1490</v>
      </c>
      <c r="B11347" t="s">
        <v>1489</v>
      </c>
      <c r="J11347">
        <v>168</v>
      </c>
      <c r="K11347">
        <f t="shared" si="40"/>
        <v>2</v>
      </c>
      <c r="L11347">
        <f t="shared" si="41"/>
        <v>5</v>
      </c>
      <c r="M11347">
        <v>3.5</v>
      </c>
      <c r="N11347">
        <v>3</v>
      </c>
      <c r="O11347">
        <v>1.091</v>
      </c>
      <c r="R11347">
        <v>2.5999999999999999E-2</v>
      </c>
      <c r="U11347">
        <v>8.0299999999999996E-2</v>
      </c>
    </row>
    <row r="11348" spans="1:25">
      <c r="A11348" t="s">
        <v>1490</v>
      </c>
      <c r="B11348" t="s">
        <v>1489</v>
      </c>
      <c r="K11348">
        <f t="shared" si="40"/>
        <v>0</v>
      </c>
      <c r="L11348">
        <f t="shared" si="41"/>
        <v>0</v>
      </c>
      <c r="U11348">
        <v>0.17510000000000001</v>
      </c>
    </row>
    <row r="11349" spans="1:25">
      <c r="A11349" t="s">
        <v>1490</v>
      </c>
      <c r="B11349" t="s">
        <v>1489</v>
      </c>
      <c r="C11349" t="s">
        <v>1930</v>
      </c>
      <c r="E11349" t="s">
        <v>1929</v>
      </c>
      <c r="G11349">
        <v>-45.84744491</v>
      </c>
      <c r="H11349">
        <v>170.71183189999999</v>
      </c>
      <c r="I11349" t="s">
        <v>125</v>
      </c>
      <c r="J11349">
        <v>169</v>
      </c>
      <c r="K11349">
        <f t="shared" si="40"/>
        <v>0</v>
      </c>
      <c r="L11349">
        <f t="shared" si="41"/>
        <v>2</v>
      </c>
      <c r="M11349">
        <v>1</v>
      </c>
      <c r="N11349">
        <v>2</v>
      </c>
      <c r="O11349">
        <v>1.091</v>
      </c>
      <c r="R11349">
        <v>0.19</v>
      </c>
      <c r="U11349">
        <v>0.39140000000000003</v>
      </c>
      <c r="W11349">
        <v>1.03</v>
      </c>
      <c r="Y11349">
        <v>0.21</v>
      </c>
    </row>
    <row r="11350" spans="1:25">
      <c r="A11350" t="s">
        <v>1490</v>
      </c>
      <c r="B11350" t="s">
        <v>1489</v>
      </c>
      <c r="J11350">
        <v>169</v>
      </c>
      <c r="K11350">
        <f t="shared" si="40"/>
        <v>2</v>
      </c>
      <c r="L11350">
        <f t="shared" si="41"/>
        <v>5</v>
      </c>
      <c r="M11350">
        <v>3.5</v>
      </c>
      <c r="N11350">
        <v>3</v>
      </c>
      <c r="O11350">
        <v>1.091</v>
      </c>
      <c r="R11350">
        <v>0.23</v>
      </c>
      <c r="U11350">
        <v>0.7107</v>
      </c>
    </row>
    <row r="11351" spans="1:25">
      <c r="A11351" t="s">
        <v>1490</v>
      </c>
      <c r="B11351" t="s">
        <v>1489</v>
      </c>
      <c r="K11351">
        <f t="shared" si="40"/>
        <v>0</v>
      </c>
      <c r="L11351">
        <f t="shared" si="41"/>
        <v>0</v>
      </c>
      <c r="U11351">
        <v>1.1021000000000001</v>
      </c>
    </row>
    <row r="11352" spans="1:25">
      <c r="A11352" t="s">
        <v>1490</v>
      </c>
      <c r="B11352" t="s">
        <v>1489</v>
      </c>
      <c r="C11352" t="s">
        <v>1930</v>
      </c>
      <c r="E11352" t="s">
        <v>1929</v>
      </c>
      <c r="G11352">
        <v>-45.84744491</v>
      </c>
      <c r="H11352">
        <v>170.71183189999999</v>
      </c>
      <c r="I11352" t="s">
        <v>125</v>
      </c>
      <c r="J11352">
        <v>170</v>
      </c>
      <c r="K11352">
        <f t="shared" si="40"/>
        <v>0</v>
      </c>
      <c r="L11352">
        <f t="shared" si="41"/>
        <v>2</v>
      </c>
      <c r="M11352">
        <v>1</v>
      </c>
      <c r="N11352">
        <v>2</v>
      </c>
      <c r="O11352">
        <v>1.091</v>
      </c>
      <c r="R11352">
        <v>0.33400000000000002</v>
      </c>
      <c r="U11352">
        <v>0.68799999999999994</v>
      </c>
      <c r="W11352">
        <v>1.03</v>
      </c>
      <c r="Y11352">
        <v>0.248</v>
      </c>
    </row>
    <row r="11353" spans="1:25">
      <c r="A11353" t="s">
        <v>1490</v>
      </c>
      <c r="B11353" t="s">
        <v>1489</v>
      </c>
      <c r="J11353">
        <v>170</v>
      </c>
      <c r="K11353">
        <f t="shared" si="40"/>
        <v>2</v>
      </c>
      <c r="L11353">
        <f t="shared" si="41"/>
        <v>5</v>
      </c>
      <c r="M11353">
        <v>3.5</v>
      </c>
      <c r="N11353">
        <v>3</v>
      </c>
      <c r="O11353">
        <v>1.091</v>
      </c>
      <c r="R11353">
        <v>0.16200000000000001</v>
      </c>
      <c r="U11353">
        <v>0.50060000000000004</v>
      </c>
    </row>
    <row r="11354" spans="1:25">
      <c r="A11354" t="s">
        <v>1490</v>
      </c>
      <c r="B11354" t="s">
        <v>1489</v>
      </c>
      <c r="K11354">
        <f t="shared" si="40"/>
        <v>0</v>
      </c>
      <c r="L11354">
        <f t="shared" si="41"/>
        <v>0</v>
      </c>
      <c r="U11354">
        <v>1.1886000000000001</v>
      </c>
    </row>
    <row r="11355" spans="1:25">
      <c r="A11355" t="s">
        <v>1490</v>
      </c>
      <c r="B11355" t="s">
        <v>1489</v>
      </c>
      <c r="C11355" t="s">
        <v>1927</v>
      </c>
      <c r="E11355" t="s">
        <v>1928</v>
      </c>
      <c r="G11355">
        <v>-18.75</v>
      </c>
      <c r="H11355">
        <v>178.5</v>
      </c>
      <c r="I11355" t="s">
        <v>208</v>
      </c>
      <c r="J11355">
        <v>171</v>
      </c>
      <c r="K11355">
        <f t="shared" si="40"/>
        <v>0</v>
      </c>
      <c r="L11355">
        <f t="shared" si="41"/>
        <v>5</v>
      </c>
      <c r="M11355">
        <v>2.5</v>
      </c>
      <c r="N11355">
        <v>5</v>
      </c>
      <c r="O11355">
        <v>1.091</v>
      </c>
      <c r="R11355">
        <v>0.40870000000000001</v>
      </c>
      <c r="U11355">
        <v>2.1049000000000002</v>
      </c>
      <c r="W11355">
        <v>1.03</v>
      </c>
      <c r="Y11355">
        <v>0.26840000000000003</v>
      </c>
    </row>
    <row r="11356" spans="1:25">
      <c r="A11356" t="s">
        <v>1490</v>
      </c>
      <c r="B11356" t="s">
        <v>1489</v>
      </c>
      <c r="J11356">
        <v>171</v>
      </c>
      <c r="K11356">
        <f t="shared" si="40"/>
        <v>5</v>
      </c>
      <c r="L11356">
        <f t="shared" si="41"/>
        <v>10</v>
      </c>
      <c r="M11356">
        <v>7.5</v>
      </c>
      <c r="N11356">
        <v>5</v>
      </c>
      <c r="O11356">
        <v>1.091</v>
      </c>
      <c r="R11356">
        <v>0.26169999999999999</v>
      </c>
      <c r="U11356">
        <v>1.3479000000000001</v>
      </c>
    </row>
    <row r="11357" spans="1:25">
      <c r="A11357" t="s">
        <v>1490</v>
      </c>
      <c r="B11357" t="s">
        <v>1489</v>
      </c>
      <c r="J11357">
        <v>171</v>
      </c>
      <c r="K11357">
        <f t="shared" si="40"/>
        <v>10</v>
      </c>
      <c r="L11357">
        <f t="shared" si="41"/>
        <v>15</v>
      </c>
      <c r="M11357">
        <v>12.5</v>
      </c>
      <c r="N11357">
        <v>5</v>
      </c>
      <c r="O11357">
        <v>1.091</v>
      </c>
      <c r="R11357">
        <v>0.22500000000000001</v>
      </c>
      <c r="U11357">
        <v>1.1588000000000001</v>
      </c>
    </row>
    <row r="11358" spans="1:25">
      <c r="A11358" t="s">
        <v>1490</v>
      </c>
      <c r="B11358" t="s">
        <v>1489</v>
      </c>
      <c r="J11358">
        <v>171</v>
      </c>
      <c r="K11358">
        <f t="shared" si="40"/>
        <v>15</v>
      </c>
      <c r="L11358">
        <f t="shared" si="41"/>
        <v>20</v>
      </c>
      <c r="M11358">
        <v>17.5</v>
      </c>
      <c r="N11358">
        <v>5</v>
      </c>
      <c r="O11358">
        <v>1.091</v>
      </c>
      <c r="R11358">
        <v>0.17799999999999999</v>
      </c>
      <c r="U11358">
        <v>0.91649999999999998</v>
      </c>
    </row>
    <row r="11359" spans="1:25">
      <c r="A11359" t="s">
        <v>1490</v>
      </c>
      <c r="B11359" t="s">
        <v>1489</v>
      </c>
      <c r="K11359">
        <f t="shared" si="40"/>
        <v>0</v>
      </c>
      <c r="L11359">
        <f t="shared" si="41"/>
        <v>0</v>
      </c>
      <c r="U11359">
        <v>5.5279999999999996</v>
      </c>
    </row>
    <row r="11360" spans="1:25">
      <c r="A11360" t="s">
        <v>1490</v>
      </c>
      <c r="B11360" t="s">
        <v>1489</v>
      </c>
      <c r="C11360" t="s">
        <v>1927</v>
      </c>
      <c r="E11360" t="s">
        <v>1926</v>
      </c>
      <c r="G11360">
        <v>-18.75</v>
      </c>
      <c r="H11360">
        <v>178.5</v>
      </c>
      <c r="J11360">
        <v>172</v>
      </c>
      <c r="K11360">
        <f t="shared" si="40"/>
        <v>0</v>
      </c>
      <c r="L11360">
        <f t="shared" si="41"/>
        <v>5</v>
      </c>
      <c r="M11360">
        <v>2.5</v>
      </c>
      <c r="N11360">
        <v>5</v>
      </c>
      <c r="O11360">
        <v>1.091</v>
      </c>
      <c r="R11360">
        <v>5.2900000000000003E-2</v>
      </c>
      <c r="U11360">
        <v>0.27250000000000002</v>
      </c>
      <c r="W11360">
        <v>1.03</v>
      </c>
      <c r="Y11360">
        <v>5.16E-2</v>
      </c>
    </row>
    <row r="11361" spans="1:21">
      <c r="A11361" t="s">
        <v>1490</v>
      </c>
      <c r="B11361" t="s">
        <v>1489</v>
      </c>
      <c r="J11361">
        <v>172</v>
      </c>
      <c r="K11361">
        <f t="shared" si="40"/>
        <v>5</v>
      </c>
      <c r="L11361">
        <f t="shared" si="41"/>
        <v>10</v>
      </c>
      <c r="M11361">
        <v>7.5</v>
      </c>
      <c r="N11361">
        <v>5</v>
      </c>
      <c r="O11361">
        <v>1.091</v>
      </c>
      <c r="R11361">
        <v>5.0799999999999998E-2</v>
      </c>
      <c r="U11361">
        <v>0.26140000000000002</v>
      </c>
    </row>
    <row r="11362" spans="1:21">
      <c r="A11362" t="s">
        <v>1490</v>
      </c>
      <c r="B11362" t="s">
        <v>1489</v>
      </c>
      <c r="J11362">
        <v>172</v>
      </c>
      <c r="K11362">
        <f t="shared" si="40"/>
        <v>10</v>
      </c>
      <c r="L11362">
        <f t="shared" si="41"/>
        <v>15</v>
      </c>
      <c r="M11362">
        <v>12.5</v>
      </c>
      <c r="N11362">
        <v>5</v>
      </c>
      <c r="O11362">
        <v>1.091</v>
      </c>
      <c r="R11362">
        <v>5.0799999999999998E-2</v>
      </c>
      <c r="U11362">
        <v>0.26140000000000002</v>
      </c>
    </row>
    <row r="11363" spans="1:21">
      <c r="A11363" t="s">
        <v>1490</v>
      </c>
      <c r="B11363" t="s">
        <v>1489</v>
      </c>
      <c r="J11363">
        <v>172</v>
      </c>
      <c r="K11363">
        <f t="shared" ref="K11363:K11426" si="42">M11363-(N11363/2)</f>
        <v>15</v>
      </c>
      <c r="L11363">
        <f t="shared" ref="L11363:L11426" si="43">M11363+(N11363/2)</f>
        <v>20</v>
      </c>
      <c r="M11363">
        <v>17.5</v>
      </c>
      <c r="N11363">
        <v>5</v>
      </c>
      <c r="O11363">
        <v>1.091</v>
      </c>
      <c r="R11363">
        <v>5.1799999999999999E-2</v>
      </c>
      <c r="U11363">
        <v>0.26700000000000002</v>
      </c>
    </row>
    <row r="11364" spans="1:21">
      <c r="A11364" t="s">
        <v>1490</v>
      </c>
      <c r="B11364" t="s">
        <v>1489</v>
      </c>
      <c r="K11364">
        <f t="shared" si="42"/>
        <v>0</v>
      </c>
      <c r="L11364">
        <f t="shared" si="43"/>
        <v>0</v>
      </c>
      <c r="U11364">
        <v>1.0623</v>
      </c>
    </row>
    <row r="11365" spans="1:21">
      <c r="A11365" t="s">
        <v>1490</v>
      </c>
      <c r="B11365" t="s">
        <v>1489</v>
      </c>
      <c r="C11365" t="s">
        <v>1925</v>
      </c>
      <c r="E11365" t="s">
        <v>1923</v>
      </c>
      <c r="G11365">
        <v>40.6</v>
      </c>
      <c r="H11365">
        <v>0.71666666700000003</v>
      </c>
      <c r="I11365" t="s">
        <v>1481</v>
      </c>
      <c r="J11365">
        <v>173</v>
      </c>
      <c r="K11365">
        <f t="shared" si="42"/>
        <v>0</v>
      </c>
      <c r="L11365">
        <f t="shared" si="43"/>
        <v>0</v>
      </c>
      <c r="Q11365">
        <v>9.4480000000000004</v>
      </c>
    </row>
    <row r="11366" spans="1:21">
      <c r="A11366" t="s">
        <v>1490</v>
      </c>
      <c r="B11366" t="s">
        <v>1489</v>
      </c>
      <c r="C11366" t="s">
        <v>1925</v>
      </c>
      <c r="E11366" t="s">
        <v>1923</v>
      </c>
      <c r="G11366">
        <v>40.6</v>
      </c>
      <c r="H11366">
        <v>0.71666666700000003</v>
      </c>
      <c r="I11366" t="s">
        <v>1481</v>
      </c>
      <c r="J11366">
        <v>174</v>
      </c>
      <c r="K11366">
        <f t="shared" si="42"/>
        <v>0</v>
      </c>
      <c r="L11366">
        <f t="shared" si="43"/>
        <v>0</v>
      </c>
      <c r="Q11366">
        <v>9.9049999999999994</v>
      </c>
    </row>
    <row r="11367" spans="1:21">
      <c r="A11367" t="s">
        <v>1490</v>
      </c>
      <c r="B11367" t="s">
        <v>1489</v>
      </c>
      <c r="C11367" t="s">
        <v>1924</v>
      </c>
      <c r="E11367" t="s">
        <v>1923</v>
      </c>
      <c r="G11367">
        <v>40.6</v>
      </c>
      <c r="H11367">
        <v>0.71666666700000003</v>
      </c>
      <c r="I11367" t="s">
        <v>1481</v>
      </c>
      <c r="J11367">
        <v>175</v>
      </c>
      <c r="K11367">
        <f t="shared" si="42"/>
        <v>0</v>
      </c>
      <c r="L11367">
        <f t="shared" si="43"/>
        <v>10</v>
      </c>
      <c r="M11367">
        <v>5</v>
      </c>
      <c r="N11367">
        <v>10</v>
      </c>
      <c r="O11367">
        <v>0.67410000000000003</v>
      </c>
      <c r="Q11367">
        <v>5.4189999999999996</v>
      </c>
      <c r="R11367">
        <v>0.1115</v>
      </c>
      <c r="U11367">
        <v>0.75190000000000001</v>
      </c>
    </row>
    <row r="11368" spans="1:21">
      <c r="A11368" t="s">
        <v>1490</v>
      </c>
      <c r="B11368" t="s">
        <v>1489</v>
      </c>
      <c r="C11368" t="s">
        <v>1924</v>
      </c>
      <c r="E11368" t="s">
        <v>1923</v>
      </c>
      <c r="G11368">
        <v>40.6</v>
      </c>
      <c r="H11368">
        <v>0.71666666700000003</v>
      </c>
      <c r="I11368" t="s">
        <v>1481</v>
      </c>
      <c r="J11368">
        <v>176</v>
      </c>
      <c r="K11368">
        <f t="shared" si="42"/>
        <v>0</v>
      </c>
      <c r="L11368">
        <f t="shared" si="43"/>
        <v>10</v>
      </c>
      <c r="M11368">
        <v>5</v>
      </c>
      <c r="N11368">
        <v>10</v>
      </c>
      <c r="O11368">
        <v>0.92300000000000004</v>
      </c>
      <c r="Q11368">
        <v>5.8040000000000003</v>
      </c>
      <c r="R11368">
        <v>4.1500000000000002E-2</v>
      </c>
      <c r="U11368">
        <v>0.38329999999999997</v>
      </c>
    </row>
    <row r="11369" spans="1:21">
      <c r="A11369" t="s">
        <v>1490</v>
      </c>
      <c r="B11369" t="s">
        <v>1489</v>
      </c>
      <c r="C11369" t="s">
        <v>1924</v>
      </c>
      <c r="E11369" t="s">
        <v>1923</v>
      </c>
      <c r="G11369">
        <v>40.6</v>
      </c>
      <c r="H11369">
        <v>0.71666666700000003</v>
      </c>
      <c r="I11369" t="s">
        <v>1481</v>
      </c>
      <c r="J11369">
        <v>177</v>
      </c>
      <c r="K11369">
        <f t="shared" si="42"/>
        <v>0</v>
      </c>
      <c r="L11369">
        <f t="shared" si="43"/>
        <v>10</v>
      </c>
      <c r="M11369">
        <v>5</v>
      </c>
      <c r="N11369">
        <v>10</v>
      </c>
      <c r="O11369">
        <v>0.57530000000000003</v>
      </c>
      <c r="Q11369">
        <v>5.4320000000000004</v>
      </c>
      <c r="R11369">
        <v>0.16769999999999999</v>
      </c>
      <c r="U11369">
        <v>0.9647</v>
      </c>
    </row>
    <row r="11370" spans="1:21">
      <c r="A11370" t="s">
        <v>1490</v>
      </c>
      <c r="B11370" t="s">
        <v>1489</v>
      </c>
      <c r="C11370" t="s">
        <v>1924</v>
      </c>
      <c r="E11370" t="s">
        <v>1923</v>
      </c>
      <c r="G11370">
        <v>40.6</v>
      </c>
      <c r="H11370">
        <v>0.71666666700000003</v>
      </c>
      <c r="I11370" t="s">
        <v>1481</v>
      </c>
      <c r="J11370">
        <v>178</v>
      </c>
      <c r="K11370">
        <f t="shared" si="42"/>
        <v>0</v>
      </c>
      <c r="L11370">
        <f t="shared" si="43"/>
        <v>10</v>
      </c>
      <c r="M11370">
        <v>5</v>
      </c>
      <c r="N11370">
        <v>10</v>
      </c>
      <c r="O11370">
        <v>0.80630000000000002</v>
      </c>
      <c r="Q11370">
        <v>6.0629999999999997</v>
      </c>
      <c r="R11370">
        <v>9.0800000000000006E-2</v>
      </c>
      <c r="U11370">
        <v>0.73209999999999997</v>
      </c>
    </row>
    <row r="11371" spans="1:21">
      <c r="A11371" t="s">
        <v>1490</v>
      </c>
      <c r="B11371" t="s">
        <v>1489</v>
      </c>
      <c r="C11371" t="s">
        <v>1924</v>
      </c>
      <c r="E11371" t="s">
        <v>1923</v>
      </c>
      <c r="G11371">
        <v>40.6</v>
      </c>
      <c r="H11371">
        <v>0.71666666700000003</v>
      </c>
      <c r="I11371" t="s">
        <v>1481</v>
      </c>
      <c r="J11371">
        <v>179</v>
      </c>
      <c r="K11371">
        <f t="shared" si="42"/>
        <v>0</v>
      </c>
      <c r="L11371">
        <f t="shared" si="43"/>
        <v>10</v>
      </c>
      <c r="M11371">
        <v>5</v>
      </c>
      <c r="N11371">
        <v>10</v>
      </c>
      <c r="O11371">
        <v>0.68489999999999995</v>
      </c>
      <c r="Q11371">
        <v>5.5720000000000001</v>
      </c>
      <c r="R11371">
        <v>0.1154</v>
      </c>
      <c r="U11371">
        <v>0.79069999999999996</v>
      </c>
    </row>
    <row r="11372" spans="1:21">
      <c r="A11372" t="s">
        <v>1490</v>
      </c>
      <c r="B11372" t="s">
        <v>1489</v>
      </c>
      <c r="C11372" t="s">
        <v>1924</v>
      </c>
      <c r="E11372" t="s">
        <v>1923</v>
      </c>
      <c r="G11372">
        <v>40.6</v>
      </c>
      <c r="H11372">
        <v>0.71666666700000003</v>
      </c>
      <c r="I11372" t="s">
        <v>1481</v>
      </c>
      <c r="J11372">
        <v>180</v>
      </c>
      <c r="K11372">
        <f t="shared" si="42"/>
        <v>0</v>
      </c>
      <c r="L11372">
        <f t="shared" si="43"/>
        <v>10</v>
      </c>
      <c r="M11372">
        <v>5</v>
      </c>
      <c r="N11372">
        <v>10</v>
      </c>
      <c r="O11372">
        <v>0.65169999999999995</v>
      </c>
      <c r="Q11372">
        <v>7.6790000000000003</v>
      </c>
      <c r="R11372">
        <v>0.26129999999999998</v>
      </c>
      <c r="U11372">
        <v>1.7030000000000001</v>
      </c>
    </row>
    <row r="11373" spans="1:21">
      <c r="A11373" t="s">
        <v>1490</v>
      </c>
      <c r="B11373" t="s">
        <v>1489</v>
      </c>
      <c r="C11373" t="s">
        <v>1924</v>
      </c>
      <c r="E11373" t="s">
        <v>1923</v>
      </c>
      <c r="G11373">
        <v>40.6</v>
      </c>
      <c r="H11373">
        <v>0.71666666700000003</v>
      </c>
      <c r="I11373" t="s">
        <v>1481</v>
      </c>
      <c r="J11373">
        <v>181</v>
      </c>
      <c r="K11373">
        <f t="shared" si="42"/>
        <v>0</v>
      </c>
      <c r="L11373">
        <f t="shared" si="43"/>
        <v>10</v>
      </c>
      <c r="M11373">
        <v>5</v>
      </c>
      <c r="N11373">
        <v>10</v>
      </c>
      <c r="O11373">
        <v>0.54849999999999999</v>
      </c>
      <c r="Q11373">
        <v>4.7329999999999997</v>
      </c>
      <c r="R11373">
        <v>0.1351</v>
      </c>
      <c r="U11373">
        <v>0.74119999999999997</v>
      </c>
    </row>
    <row r="11374" spans="1:21">
      <c r="A11374" t="s">
        <v>1490</v>
      </c>
      <c r="B11374" t="s">
        <v>1489</v>
      </c>
      <c r="C11374" t="s">
        <v>1924</v>
      </c>
      <c r="E11374" t="s">
        <v>1923</v>
      </c>
      <c r="G11374">
        <v>40.6</v>
      </c>
      <c r="H11374">
        <v>0.71666666700000003</v>
      </c>
      <c r="I11374" t="s">
        <v>1481</v>
      </c>
      <c r="J11374">
        <v>182</v>
      </c>
      <c r="K11374">
        <f t="shared" si="42"/>
        <v>0</v>
      </c>
      <c r="L11374">
        <f t="shared" si="43"/>
        <v>10</v>
      </c>
      <c r="M11374">
        <v>5</v>
      </c>
      <c r="N11374">
        <v>10</v>
      </c>
      <c r="O11374">
        <v>0.88149999999999995</v>
      </c>
      <c r="Q11374">
        <v>5.8479999999999999</v>
      </c>
      <c r="R11374">
        <v>5.5399999999999998E-2</v>
      </c>
      <c r="U11374">
        <v>0.48830000000000001</v>
      </c>
    </row>
    <row r="11375" spans="1:21">
      <c r="A11375" t="s">
        <v>1490</v>
      </c>
      <c r="B11375" t="s">
        <v>1489</v>
      </c>
      <c r="C11375" t="s">
        <v>1924</v>
      </c>
      <c r="E11375" t="s">
        <v>1923</v>
      </c>
      <c r="G11375">
        <v>40.6</v>
      </c>
      <c r="H11375">
        <v>0.71666666700000003</v>
      </c>
      <c r="I11375" t="s">
        <v>1481</v>
      </c>
      <c r="J11375">
        <v>183</v>
      </c>
      <c r="K11375">
        <f t="shared" si="42"/>
        <v>0</v>
      </c>
      <c r="L11375">
        <f t="shared" si="43"/>
        <v>10</v>
      </c>
      <c r="M11375">
        <v>5</v>
      </c>
      <c r="N11375">
        <v>10</v>
      </c>
      <c r="O11375">
        <v>0.80279999999999996</v>
      </c>
      <c r="Q11375">
        <v>8.9459999999999997</v>
      </c>
      <c r="R11375">
        <v>0.23569999999999999</v>
      </c>
      <c r="U11375">
        <v>1.8925000000000001</v>
      </c>
    </row>
    <row r="11376" spans="1:21">
      <c r="A11376" t="s">
        <v>1490</v>
      </c>
      <c r="B11376" t="s">
        <v>1489</v>
      </c>
      <c r="C11376" t="s">
        <v>1924</v>
      </c>
      <c r="E11376" t="s">
        <v>1923</v>
      </c>
      <c r="G11376">
        <v>40.6</v>
      </c>
      <c r="H11376">
        <v>0.71666666700000003</v>
      </c>
      <c r="I11376" t="s">
        <v>1481</v>
      </c>
      <c r="J11376">
        <v>184</v>
      </c>
      <c r="K11376">
        <f t="shared" si="42"/>
        <v>0</v>
      </c>
      <c r="L11376">
        <f t="shared" si="43"/>
        <v>10</v>
      </c>
      <c r="M11376">
        <v>5</v>
      </c>
      <c r="N11376">
        <v>10</v>
      </c>
      <c r="O11376">
        <v>0.8538</v>
      </c>
      <c r="Q11376">
        <v>6.3630000000000004</v>
      </c>
      <c r="R11376">
        <v>8.8099999999999998E-2</v>
      </c>
      <c r="U11376">
        <v>0.75219999999999998</v>
      </c>
    </row>
    <row r="11377" spans="1:21">
      <c r="A11377" t="s">
        <v>1490</v>
      </c>
      <c r="B11377" t="s">
        <v>1489</v>
      </c>
      <c r="C11377" t="s">
        <v>1924</v>
      </c>
      <c r="E11377" t="s">
        <v>1923</v>
      </c>
      <c r="G11377">
        <v>40.6</v>
      </c>
      <c r="H11377">
        <v>0.71666666700000003</v>
      </c>
      <c r="I11377" t="s">
        <v>1481</v>
      </c>
      <c r="J11377">
        <v>185</v>
      </c>
      <c r="K11377">
        <f t="shared" si="42"/>
        <v>0</v>
      </c>
      <c r="L11377">
        <f t="shared" si="43"/>
        <v>10</v>
      </c>
      <c r="M11377">
        <v>5</v>
      </c>
      <c r="N11377">
        <v>10</v>
      </c>
      <c r="O11377">
        <v>0.77580000000000005</v>
      </c>
      <c r="Q11377">
        <v>5.64</v>
      </c>
      <c r="R11377">
        <v>8.0799999999999997E-2</v>
      </c>
      <c r="U11377">
        <v>0.62709999999999999</v>
      </c>
    </row>
    <row r="11378" spans="1:21">
      <c r="A11378" t="s">
        <v>1490</v>
      </c>
      <c r="B11378" t="s">
        <v>1489</v>
      </c>
      <c r="C11378" t="s">
        <v>1924</v>
      </c>
      <c r="E11378" t="s">
        <v>1923</v>
      </c>
      <c r="G11378">
        <v>40.6</v>
      </c>
      <c r="H11378">
        <v>0.71666666700000003</v>
      </c>
      <c r="I11378" t="s">
        <v>1481</v>
      </c>
      <c r="J11378">
        <v>186</v>
      </c>
      <c r="K11378">
        <f t="shared" si="42"/>
        <v>0</v>
      </c>
      <c r="L11378">
        <f t="shared" si="43"/>
        <v>10</v>
      </c>
      <c r="M11378">
        <v>5</v>
      </c>
      <c r="N11378">
        <v>10</v>
      </c>
      <c r="O11378">
        <v>0.86460000000000004</v>
      </c>
      <c r="Q11378">
        <v>10.260999999999999</v>
      </c>
      <c r="R11378">
        <v>0.26469999999999999</v>
      </c>
      <c r="U11378">
        <v>2.2888999999999999</v>
      </c>
    </row>
    <row r="11379" spans="1:21">
      <c r="A11379" t="s">
        <v>1490</v>
      </c>
      <c r="B11379" t="s">
        <v>1489</v>
      </c>
      <c r="C11379" t="s">
        <v>1916</v>
      </c>
      <c r="E11379" t="s">
        <v>1922</v>
      </c>
      <c r="G11379">
        <v>39.152666670000002</v>
      </c>
      <c r="H11379">
        <v>2.9304999999999999</v>
      </c>
      <c r="I11379" t="s">
        <v>166</v>
      </c>
      <c r="J11379">
        <v>187</v>
      </c>
      <c r="K11379">
        <f t="shared" si="42"/>
        <v>0</v>
      </c>
      <c r="L11379">
        <f t="shared" si="43"/>
        <v>8</v>
      </c>
      <c r="M11379">
        <v>4</v>
      </c>
      <c r="N11379">
        <v>8</v>
      </c>
      <c r="O11379">
        <v>1.0367999999999999</v>
      </c>
      <c r="Q11379">
        <v>28.303999999999998</v>
      </c>
      <c r="R11379">
        <v>0.88200000000000001</v>
      </c>
      <c r="U11379">
        <v>7.3154000000000003</v>
      </c>
    </row>
    <row r="11380" spans="1:21">
      <c r="A11380" t="s">
        <v>1490</v>
      </c>
      <c r="B11380" t="s">
        <v>1489</v>
      </c>
      <c r="C11380" t="s">
        <v>1916</v>
      </c>
      <c r="E11380" t="s">
        <v>1921</v>
      </c>
      <c r="G11380">
        <v>39.14683333</v>
      </c>
      <c r="H11380">
        <v>2.931</v>
      </c>
      <c r="I11380" t="s">
        <v>166</v>
      </c>
      <c r="J11380">
        <v>188</v>
      </c>
      <c r="K11380">
        <f t="shared" si="42"/>
        <v>0</v>
      </c>
      <c r="L11380">
        <f t="shared" si="43"/>
        <v>8</v>
      </c>
      <c r="M11380">
        <v>4</v>
      </c>
      <c r="N11380">
        <v>8</v>
      </c>
      <c r="O11380">
        <v>0.6835</v>
      </c>
      <c r="Q11380">
        <v>59.396000000000001</v>
      </c>
      <c r="R11380">
        <v>3.266</v>
      </c>
      <c r="U11380">
        <v>17.858499999999999</v>
      </c>
    </row>
    <row r="11381" spans="1:21">
      <c r="A11381" t="s">
        <v>1490</v>
      </c>
      <c r="B11381" t="s">
        <v>1489</v>
      </c>
      <c r="C11381" t="s">
        <v>1916</v>
      </c>
      <c r="E11381" t="s">
        <v>1920</v>
      </c>
      <c r="G11381">
        <v>39.151166670000002</v>
      </c>
      <c r="H11381">
        <v>2.9486666669999999</v>
      </c>
      <c r="I11381" t="s">
        <v>166</v>
      </c>
      <c r="J11381">
        <v>189</v>
      </c>
      <c r="K11381">
        <f t="shared" si="42"/>
        <v>0</v>
      </c>
      <c r="L11381">
        <f t="shared" si="43"/>
        <v>8</v>
      </c>
      <c r="M11381">
        <v>4</v>
      </c>
      <c r="N11381">
        <v>8</v>
      </c>
      <c r="O11381">
        <v>1.0938000000000001</v>
      </c>
      <c r="Q11381">
        <v>22.094999999999999</v>
      </c>
      <c r="R11381">
        <v>0.59799999999999998</v>
      </c>
      <c r="U11381">
        <v>5.2327000000000004</v>
      </c>
    </row>
    <row r="11382" spans="1:21">
      <c r="A11382" t="s">
        <v>1490</v>
      </c>
      <c r="B11382" t="s">
        <v>1489</v>
      </c>
      <c r="C11382" t="s">
        <v>1916</v>
      </c>
      <c r="E11382" t="s">
        <v>1919</v>
      </c>
      <c r="G11382">
        <v>39.504166669999996</v>
      </c>
      <c r="H11382">
        <v>2.5431666669999999</v>
      </c>
      <c r="I11382" t="s">
        <v>166</v>
      </c>
      <c r="J11382">
        <v>190</v>
      </c>
      <c r="K11382">
        <f t="shared" si="42"/>
        <v>0</v>
      </c>
      <c r="L11382">
        <f t="shared" si="43"/>
        <v>8</v>
      </c>
      <c r="M11382">
        <v>4</v>
      </c>
      <c r="N11382">
        <v>8</v>
      </c>
      <c r="O11382">
        <v>1.5699000000000001</v>
      </c>
      <c r="Q11382">
        <v>39.247999999999998</v>
      </c>
      <c r="R11382">
        <v>0.79</v>
      </c>
      <c r="U11382">
        <v>9.9217999999999993</v>
      </c>
    </row>
    <row r="11383" spans="1:21">
      <c r="A11383" t="s">
        <v>1490</v>
      </c>
      <c r="B11383" t="s">
        <v>1489</v>
      </c>
      <c r="C11383" t="s">
        <v>1916</v>
      </c>
      <c r="E11383" t="s">
        <v>1918</v>
      </c>
      <c r="G11383">
        <v>39.896500000000003</v>
      </c>
      <c r="H11383">
        <v>2.09205</v>
      </c>
      <c r="I11383" t="s">
        <v>166</v>
      </c>
      <c r="J11383">
        <v>191</v>
      </c>
      <c r="K11383">
        <f t="shared" si="42"/>
        <v>0</v>
      </c>
      <c r="L11383">
        <f t="shared" si="43"/>
        <v>8</v>
      </c>
      <c r="M11383">
        <v>4</v>
      </c>
      <c r="N11383">
        <v>8</v>
      </c>
      <c r="O11383">
        <v>1.3389</v>
      </c>
      <c r="Q11383">
        <v>172.71799999999999</v>
      </c>
      <c r="R11383">
        <v>4.95</v>
      </c>
      <c r="U11383">
        <v>53.020400000000002</v>
      </c>
    </row>
    <row r="11384" spans="1:21">
      <c r="A11384" t="s">
        <v>1490</v>
      </c>
      <c r="B11384" t="s">
        <v>1489</v>
      </c>
      <c r="C11384" t="s">
        <v>1916</v>
      </c>
      <c r="E11384" t="s">
        <v>1917</v>
      </c>
      <c r="G11384">
        <v>39.600633330000001</v>
      </c>
      <c r="H11384">
        <v>2.3901666669999999</v>
      </c>
      <c r="I11384" t="s">
        <v>166</v>
      </c>
      <c r="J11384">
        <v>192</v>
      </c>
      <c r="K11384">
        <f t="shared" si="42"/>
        <v>0</v>
      </c>
      <c r="L11384">
        <f t="shared" si="43"/>
        <v>8</v>
      </c>
      <c r="M11384">
        <v>4</v>
      </c>
      <c r="N11384">
        <v>8</v>
      </c>
      <c r="O11384">
        <v>1.7059</v>
      </c>
      <c r="Q11384">
        <v>60.218000000000004</v>
      </c>
      <c r="R11384">
        <v>1.202</v>
      </c>
      <c r="U11384">
        <v>16.4039</v>
      </c>
    </row>
    <row r="11385" spans="1:21">
      <c r="A11385" t="s">
        <v>1490</v>
      </c>
      <c r="B11385" t="s">
        <v>1489</v>
      </c>
      <c r="C11385" t="s">
        <v>1916</v>
      </c>
      <c r="E11385" t="s">
        <v>1915</v>
      </c>
      <c r="G11385">
        <v>39.417533329999998</v>
      </c>
      <c r="H11385">
        <v>2.269716667</v>
      </c>
      <c r="I11385" t="s">
        <v>166</v>
      </c>
      <c r="J11385">
        <v>193</v>
      </c>
      <c r="K11385">
        <f t="shared" si="42"/>
        <v>0</v>
      </c>
      <c r="L11385">
        <f t="shared" si="43"/>
        <v>8</v>
      </c>
      <c r="M11385">
        <v>4</v>
      </c>
      <c r="N11385">
        <v>8</v>
      </c>
      <c r="O11385">
        <v>0.96399999999999997</v>
      </c>
      <c r="Q11385">
        <v>37.594999999999999</v>
      </c>
      <c r="R11385">
        <v>1.35</v>
      </c>
      <c r="U11385">
        <v>10.4108</v>
      </c>
    </row>
    <row r="11386" spans="1:21">
      <c r="A11386" t="s">
        <v>1490</v>
      </c>
      <c r="B11386" t="s">
        <v>1489</v>
      </c>
      <c r="C11386" t="s">
        <v>1903</v>
      </c>
      <c r="E11386" t="s">
        <v>1914</v>
      </c>
      <c r="G11386">
        <v>36.711833329999997</v>
      </c>
      <c r="H11386">
        <v>15.14066667</v>
      </c>
      <c r="I11386" t="s">
        <v>166</v>
      </c>
      <c r="J11386">
        <v>194</v>
      </c>
      <c r="K11386">
        <f t="shared" si="42"/>
        <v>1</v>
      </c>
      <c r="L11386">
        <f t="shared" si="43"/>
        <v>3</v>
      </c>
      <c r="M11386">
        <v>2</v>
      </c>
      <c r="N11386">
        <v>2</v>
      </c>
      <c r="O11386">
        <v>1.091</v>
      </c>
      <c r="Q11386">
        <v>8.94</v>
      </c>
      <c r="R11386">
        <v>0.74</v>
      </c>
      <c r="U11386">
        <v>1.5244</v>
      </c>
    </row>
    <row r="11387" spans="1:21">
      <c r="A11387" t="s">
        <v>1490</v>
      </c>
      <c r="B11387" t="s">
        <v>1489</v>
      </c>
      <c r="C11387" t="s">
        <v>1903</v>
      </c>
      <c r="E11387" t="s">
        <v>1913</v>
      </c>
      <c r="G11387">
        <v>37.659766670000003</v>
      </c>
      <c r="H11387">
        <v>23.95483333</v>
      </c>
      <c r="I11387" t="s">
        <v>166</v>
      </c>
      <c r="J11387">
        <v>195</v>
      </c>
      <c r="K11387">
        <f t="shared" si="42"/>
        <v>1</v>
      </c>
      <c r="L11387">
        <f t="shared" si="43"/>
        <v>3</v>
      </c>
      <c r="M11387">
        <v>2</v>
      </c>
      <c r="N11387">
        <v>2</v>
      </c>
      <c r="O11387">
        <v>1.091</v>
      </c>
      <c r="Q11387">
        <v>12.87</v>
      </c>
      <c r="R11387">
        <v>0.96</v>
      </c>
      <c r="U11387">
        <v>1.9776</v>
      </c>
    </row>
    <row r="11388" spans="1:21">
      <c r="A11388" t="s">
        <v>1490</v>
      </c>
      <c r="B11388" t="s">
        <v>1489</v>
      </c>
      <c r="C11388" t="s">
        <v>1903</v>
      </c>
      <c r="E11388" t="s">
        <v>1913</v>
      </c>
      <c r="G11388">
        <v>37.659766670000003</v>
      </c>
      <c r="H11388">
        <v>23.95483333</v>
      </c>
      <c r="I11388" t="s">
        <v>166</v>
      </c>
      <c r="J11388">
        <v>196</v>
      </c>
      <c r="K11388">
        <f t="shared" si="42"/>
        <v>1</v>
      </c>
      <c r="L11388">
        <f t="shared" si="43"/>
        <v>3</v>
      </c>
      <c r="M11388">
        <v>2</v>
      </c>
      <c r="N11388">
        <v>2</v>
      </c>
      <c r="O11388">
        <v>1.091</v>
      </c>
      <c r="Q11388">
        <v>12.81</v>
      </c>
      <c r="R11388">
        <v>0.96</v>
      </c>
      <c r="U11388">
        <v>1.9776</v>
      </c>
    </row>
    <row r="11389" spans="1:21">
      <c r="A11389" t="s">
        <v>1490</v>
      </c>
      <c r="B11389" t="s">
        <v>1489</v>
      </c>
      <c r="C11389" t="s">
        <v>1903</v>
      </c>
      <c r="E11389" t="s">
        <v>1910</v>
      </c>
      <c r="G11389">
        <v>38.420833330000001</v>
      </c>
      <c r="H11389">
        <v>-0.34766666699999998</v>
      </c>
      <c r="I11389" t="s">
        <v>166</v>
      </c>
      <c r="J11389">
        <v>197</v>
      </c>
      <c r="K11389">
        <f t="shared" si="42"/>
        <v>1</v>
      </c>
      <c r="L11389">
        <f t="shared" si="43"/>
        <v>3</v>
      </c>
      <c r="M11389">
        <v>2</v>
      </c>
      <c r="N11389">
        <v>2</v>
      </c>
      <c r="O11389">
        <v>1.091</v>
      </c>
      <c r="Q11389">
        <v>24.05</v>
      </c>
      <c r="R11389">
        <v>1.6</v>
      </c>
      <c r="U11389">
        <v>3.2959999999999998</v>
      </c>
    </row>
    <row r="11390" spans="1:21">
      <c r="A11390" t="s">
        <v>1490</v>
      </c>
      <c r="B11390" t="s">
        <v>1489</v>
      </c>
      <c r="C11390" t="s">
        <v>1907</v>
      </c>
      <c r="E11390" t="s">
        <v>1912</v>
      </c>
      <c r="G11390">
        <v>40.683333330000004</v>
      </c>
      <c r="H11390">
        <v>13.93333333</v>
      </c>
      <c r="I11390" t="s">
        <v>166</v>
      </c>
      <c r="J11390">
        <v>198</v>
      </c>
      <c r="K11390">
        <v>0</v>
      </c>
      <c r="L11390">
        <v>320</v>
      </c>
      <c r="N11390">
        <v>320</v>
      </c>
      <c r="O11390">
        <v>1.091</v>
      </c>
      <c r="R11390">
        <v>1.7652000000000001</v>
      </c>
      <c r="U11390">
        <v>581.81820000000005</v>
      </c>
    </row>
    <row r="11391" spans="1:21">
      <c r="A11391" t="s">
        <v>1490</v>
      </c>
      <c r="B11391" t="s">
        <v>1489</v>
      </c>
      <c r="C11391" t="s">
        <v>1907</v>
      </c>
      <c r="E11391" t="s">
        <v>1911</v>
      </c>
      <c r="G11391">
        <v>42.322777780000003</v>
      </c>
      <c r="H11391">
        <v>3.3094444439999999</v>
      </c>
      <c r="I11391" t="s">
        <v>166</v>
      </c>
      <c r="J11391">
        <v>199</v>
      </c>
      <c r="K11391">
        <v>0</v>
      </c>
      <c r="L11391">
        <v>160</v>
      </c>
      <c r="N11391">
        <v>160</v>
      </c>
      <c r="O11391">
        <v>1.091</v>
      </c>
      <c r="R11391">
        <v>1.4323999999999999</v>
      </c>
      <c r="U11391">
        <v>236.06559999999999</v>
      </c>
    </row>
    <row r="11392" spans="1:21">
      <c r="A11392" t="s">
        <v>1490</v>
      </c>
      <c r="B11392" t="s">
        <v>1489</v>
      </c>
      <c r="C11392" t="s">
        <v>1907</v>
      </c>
      <c r="E11392" t="s">
        <v>1904</v>
      </c>
      <c r="G11392">
        <v>42.293055559999999</v>
      </c>
      <c r="H11392">
        <v>3.2891666669999999</v>
      </c>
      <c r="I11392" t="s">
        <v>166</v>
      </c>
      <c r="J11392">
        <v>200</v>
      </c>
      <c r="K11392">
        <v>0</v>
      </c>
      <c r="L11392">
        <v>135</v>
      </c>
      <c r="N11392">
        <v>135</v>
      </c>
      <c r="O11392">
        <v>1.091</v>
      </c>
      <c r="R11392">
        <v>1.7587999999999999</v>
      </c>
      <c r="U11392">
        <v>244.5652</v>
      </c>
    </row>
    <row r="11393" spans="1:25">
      <c r="A11393" t="s">
        <v>1490</v>
      </c>
      <c r="B11393" t="s">
        <v>1489</v>
      </c>
      <c r="C11393" t="s">
        <v>1907</v>
      </c>
      <c r="E11393" t="s">
        <v>1910</v>
      </c>
      <c r="G11393">
        <v>38.416666669999998</v>
      </c>
      <c r="H11393">
        <v>-0.383333333</v>
      </c>
      <c r="I11393" t="s">
        <v>166</v>
      </c>
      <c r="J11393">
        <v>201</v>
      </c>
      <c r="K11393">
        <v>0</v>
      </c>
      <c r="L11393">
        <v>200</v>
      </c>
      <c r="N11393">
        <v>200</v>
      </c>
      <c r="O11393">
        <v>1.091</v>
      </c>
      <c r="R11393">
        <v>5.3613</v>
      </c>
      <c r="U11393">
        <v>1104.4335000000001</v>
      </c>
    </row>
    <row r="11394" spans="1:25">
      <c r="A11394" t="s">
        <v>1490</v>
      </c>
      <c r="B11394" t="s">
        <v>1489</v>
      </c>
      <c r="C11394" t="s">
        <v>1907</v>
      </c>
      <c r="E11394" t="s">
        <v>1909</v>
      </c>
      <c r="G11394">
        <v>38.166666669999998</v>
      </c>
      <c r="H11394">
        <v>-0.46666666699999998</v>
      </c>
      <c r="I11394" t="s">
        <v>166</v>
      </c>
      <c r="J11394">
        <v>202</v>
      </c>
      <c r="K11394">
        <v>0</v>
      </c>
      <c r="L11394">
        <v>170</v>
      </c>
      <c r="N11394">
        <v>170</v>
      </c>
      <c r="O11394">
        <v>1.091</v>
      </c>
      <c r="R11394">
        <v>5.2545999999999999</v>
      </c>
      <c r="U11394">
        <v>920.08770000000004</v>
      </c>
    </row>
    <row r="11395" spans="1:25">
      <c r="A11395" t="s">
        <v>1490</v>
      </c>
      <c r="B11395" t="s">
        <v>1489</v>
      </c>
      <c r="C11395" t="s">
        <v>1907</v>
      </c>
      <c r="E11395" t="s">
        <v>1908</v>
      </c>
      <c r="G11395">
        <v>38.15</v>
      </c>
      <c r="H11395">
        <v>-0.46666666699999998</v>
      </c>
      <c r="I11395" t="s">
        <v>166</v>
      </c>
      <c r="J11395">
        <v>203</v>
      </c>
      <c r="K11395">
        <v>0</v>
      </c>
      <c r="L11395">
        <v>100</v>
      </c>
      <c r="N11395">
        <v>100</v>
      </c>
      <c r="O11395">
        <v>1.091</v>
      </c>
      <c r="R11395">
        <v>5.3708</v>
      </c>
      <c r="U11395">
        <v>553.19150000000002</v>
      </c>
    </row>
    <row r="11396" spans="1:25">
      <c r="A11396" t="s">
        <v>1490</v>
      </c>
      <c r="B11396" t="s">
        <v>1489</v>
      </c>
      <c r="C11396" t="s">
        <v>1907</v>
      </c>
      <c r="E11396" t="s">
        <v>1906</v>
      </c>
      <c r="G11396">
        <v>42.033333329999998</v>
      </c>
      <c r="H11396">
        <v>3.2166666670000001</v>
      </c>
      <c r="I11396" t="s">
        <v>166</v>
      </c>
      <c r="J11396">
        <v>204</v>
      </c>
      <c r="K11396">
        <v>0</v>
      </c>
      <c r="L11396">
        <v>200</v>
      </c>
      <c r="N11396">
        <v>200</v>
      </c>
      <c r="O11396">
        <v>1.091</v>
      </c>
      <c r="R11396">
        <v>1.5485</v>
      </c>
      <c r="U11396">
        <v>318.9873</v>
      </c>
    </row>
    <row r="11397" spans="1:25">
      <c r="A11397" t="s">
        <v>1490</v>
      </c>
      <c r="B11397" t="s">
        <v>1489</v>
      </c>
      <c r="C11397" t="s">
        <v>1905</v>
      </c>
      <c r="E11397" t="s">
        <v>1904</v>
      </c>
      <c r="G11397">
        <v>42.293055559999999</v>
      </c>
      <c r="H11397">
        <v>3.2891666669999999</v>
      </c>
      <c r="I11397" t="s">
        <v>166</v>
      </c>
      <c r="J11397">
        <v>205</v>
      </c>
      <c r="K11397">
        <v>0</v>
      </c>
      <c r="L11397">
        <v>600</v>
      </c>
      <c r="N11397">
        <v>600</v>
      </c>
      <c r="O11397">
        <v>1.091</v>
      </c>
      <c r="R11397">
        <v>1.7587999999999999</v>
      </c>
      <c r="U11397">
        <v>1086.9565</v>
      </c>
    </row>
    <row r="11398" spans="1:25">
      <c r="A11398" t="s">
        <v>1490</v>
      </c>
      <c r="B11398" t="s">
        <v>1489</v>
      </c>
      <c r="C11398" t="s">
        <v>1903</v>
      </c>
      <c r="E11398" t="s">
        <v>518</v>
      </c>
      <c r="G11398">
        <v>38.4208</v>
      </c>
      <c r="H11398">
        <v>-0.34770000000000001</v>
      </c>
      <c r="I11398" t="s">
        <v>166</v>
      </c>
      <c r="J11398">
        <v>207</v>
      </c>
      <c r="K11398">
        <f t="shared" si="42"/>
        <v>0</v>
      </c>
      <c r="L11398">
        <f t="shared" si="43"/>
        <v>2</v>
      </c>
      <c r="M11398">
        <v>1</v>
      </c>
      <c r="N11398">
        <v>2</v>
      </c>
      <c r="O11398">
        <v>1.1299999999999999</v>
      </c>
      <c r="R11398">
        <v>1.42</v>
      </c>
      <c r="U11398">
        <v>3.2092000000000001</v>
      </c>
    </row>
    <row r="11399" spans="1:25">
      <c r="A11399" t="s">
        <v>1490</v>
      </c>
      <c r="B11399" t="s">
        <v>1489</v>
      </c>
      <c r="C11399" t="s">
        <v>1903</v>
      </c>
      <c r="E11399" t="s">
        <v>518</v>
      </c>
      <c r="G11399">
        <v>38.4208</v>
      </c>
      <c r="H11399">
        <v>-0.34770000000000001</v>
      </c>
      <c r="I11399" t="s">
        <v>166</v>
      </c>
      <c r="J11399">
        <v>208</v>
      </c>
      <c r="K11399">
        <f t="shared" si="42"/>
        <v>0</v>
      </c>
      <c r="L11399">
        <f t="shared" si="43"/>
        <v>2</v>
      </c>
      <c r="M11399">
        <v>1</v>
      </c>
      <c r="N11399">
        <v>2</v>
      </c>
      <c r="O11399">
        <v>0.95</v>
      </c>
      <c r="R11399">
        <v>1.6</v>
      </c>
      <c r="U11399">
        <v>3.04</v>
      </c>
    </row>
    <row r="11400" spans="1:25">
      <c r="A11400" t="s">
        <v>1490</v>
      </c>
      <c r="B11400" t="s">
        <v>1489</v>
      </c>
      <c r="C11400" t="s">
        <v>1903</v>
      </c>
      <c r="E11400" t="s">
        <v>1449</v>
      </c>
      <c r="G11400">
        <v>37.394500000000001</v>
      </c>
      <c r="H11400">
        <v>23.58</v>
      </c>
      <c r="I11400" t="s">
        <v>166</v>
      </c>
      <c r="J11400">
        <v>209</v>
      </c>
      <c r="K11400">
        <f t="shared" si="42"/>
        <v>0</v>
      </c>
      <c r="L11400">
        <f t="shared" si="43"/>
        <v>2</v>
      </c>
      <c r="M11400">
        <v>1</v>
      </c>
      <c r="N11400">
        <v>2</v>
      </c>
      <c r="O11400">
        <v>0.93</v>
      </c>
      <c r="R11400">
        <v>0.48</v>
      </c>
      <c r="U11400">
        <v>0.89280000000000004</v>
      </c>
    </row>
    <row r="11401" spans="1:25">
      <c r="A11401" t="s">
        <v>1490</v>
      </c>
      <c r="B11401" t="s">
        <v>1489</v>
      </c>
      <c r="C11401" t="s">
        <v>1903</v>
      </c>
      <c r="E11401" t="s">
        <v>1449</v>
      </c>
      <c r="G11401">
        <v>37.394500000000001</v>
      </c>
      <c r="H11401">
        <v>23.58</v>
      </c>
      <c r="I11401" t="s">
        <v>166</v>
      </c>
      <c r="J11401">
        <v>210</v>
      </c>
      <c r="K11401">
        <f t="shared" si="42"/>
        <v>0</v>
      </c>
      <c r="L11401">
        <f t="shared" si="43"/>
        <v>2</v>
      </c>
      <c r="M11401">
        <v>1</v>
      </c>
      <c r="N11401">
        <v>2</v>
      </c>
      <c r="O11401">
        <v>1.3</v>
      </c>
      <c r="R11401">
        <v>0.96</v>
      </c>
      <c r="U11401">
        <v>2.496</v>
      </c>
    </row>
    <row r="11402" spans="1:25">
      <c r="A11402" t="s">
        <v>1490</v>
      </c>
      <c r="B11402" t="s">
        <v>1489</v>
      </c>
      <c r="C11402" t="s">
        <v>1903</v>
      </c>
      <c r="E11402" t="s">
        <v>1902</v>
      </c>
      <c r="G11402">
        <v>34.401499999999999</v>
      </c>
      <c r="H11402">
        <v>33.035800000000002</v>
      </c>
      <c r="I11402" t="s">
        <v>166</v>
      </c>
      <c r="J11402">
        <v>211</v>
      </c>
      <c r="K11402">
        <f t="shared" si="42"/>
        <v>0</v>
      </c>
      <c r="L11402">
        <f t="shared" si="43"/>
        <v>2</v>
      </c>
      <c r="M11402">
        <v>1</v>
      </c>
      <c r="N11402">
        <v>2</v>
      </c>
      <c r="O11402">
        <v>1.091</v>
      </c>
      <c r="R11402">
        <v>1.51</v>
      </c>
      <c r="U11402">
        <v>3.1105999999999998</v>
      </c>
    </row>
    <row r="11403" spans="1:25">
      <c r="A11403" t="s">
        <v>1490</v>
      </c>
      <c r="B11403" t="s">
        <v>1489</v>
      </c>
      <c r="C11403" t="s">
        <v>1903</v>
      </c>
      <c r="E11403" t="s">
        <v>1902</v>
      </c>
      <c r="G11403">
        <v>34.401499999999999</v>
      </c>
      <c r="H11403">
        <v>33.035800000000002</v>
      </c>
      <c r="I11403" t="s">
        <v>166</v>
      </c>
      <c r="J11403">
        <v>212</v>
      </c>
      <c r="K11403">
        <f t="shared" si="42"/>
        <v>0</v>
      </c>
      <c r="L11403">
        <f t="shared" si="43"/>
        <v>2</v>
      </c>
      <c r="M11403">
        <v>1</v>
      </c>
      <c r="N11403">
        <v>2</v>
      </c>
      <c r="O11403">
        <v>0.56000000000000005</v>
      </c>
      <c r="R11403">
        <v>0.37</v>
      </c>
      <c r="U11403">
        <v>0.41439999999999999</v>
      </c>
    </row>
    <row r="11404" spans="1:25">
      <c r="A11404" t="s">
        <v>1490</v>
      </c>
      <c r="B11404" t="s">
        <v>1489</v>
      </c>
      <c r="C11404" t="s">
        <v>1901</v>
      </c>
      <c r="E11404" t="s">
        <v>1900</v>
      </c>
      <c r="G11404">
        <v>48.514789999999998</v>
      </c>
      <c r="H11404">
        <v>-122.52914</v>
      </c>
      <c r="I11404" t="s">
        <v>63</v>
      </c>
      <c r="J11404">
        <v>269</v>
      </c>
      <c r="K11404">
        <f t="shared" si="42"/>
        <v>0</v>
      </c>
      <c r="L11404">
        <f t="shared" si="43"/>
        <v>2</v>
      </c>
      <c r="M11404">
        <v>1</v>
      </c>
      <c r="N11404">
        <v>2</v>
      </c>
      <c r="O11404">
        <v>0.67979999999999996</v>
      </c>
      <c r="Q11404">
        <v>22.608000000000001</v>
      </c>
      <c r="R11404">
        <v>1.1202000000000001</v>
      </c>
      <c r="U11404">
        <v>1.5230999999999999</v>
      </c>
      <c r="W11404">
        <v>1.1882999999999999</v>
      </c>
      <c r="Y11404">
        <v>0.75839999999999996</v>
      </c>
    </row>
    <row r="11405" spans="1:25">
      <c r="A11405" t="s">
        <v>1490</v>
      </c>
      <c r="B11405" t="s">
        <v>1489</v>
      </c>
      <c r="C11405" t="s">
        <v>1901</v>
      </c>
      <c r="J11405">
        <v>269</v>
      </c>
      <c r="K11405">
        <f t="shared" si="42"/>
        <v>2</v>
      </c>
      <c r="L11405">
        <f t="shared" si="43"/>
        <v>4</v>
      </c>
      <c r="M11405">
        <v>3</v>
      </c>
      <c r="N11405">
        <v>2</v>
      </c>
      <c r="O11405">
        <v>1.2942</v>
      </c>
      <c r="Q11405">
        <v>26.576000000000001</v>
      </c>
      <c r="R11405">
        <v>0.61140000000000005</v>
      </c>
      <c r="U11405">
        <v>1.5825</v>
      </c>
    </row>
    <row r="11406" spans="1:25">
      <c r="A11406" t="s">
        <v>1490</v>
      </c>
      <c r="B11406" t="s">
        <v>1489</v>
      </c>
      <c r="C11406" t="s">
        <v>1901</v>
      </c>
      <c r="J11406">
        <v>269</v>
      </c>
      <c r="K11406">
        <f t="shared" si="42"/>
        <v>4</v>
      </c>
      <c r="L11406">
        <f t="shared" si="43"/>
        <v>6</v>
      </c>
      <c r="M11406">
        <v>5</v>
      </c>
      <c r="N11406">
        <v>2</v>
      </c>
      <c r="O11406">
        <v>1.3572</v>
      </c>
      <c r="Q11406">
        <v>24.952000000000002</v>
      </c>
      <c r="R11406">
        <v>0.52539999999999998</v>
      </c>
      <c r="U11406">
        <v>1.4260999999999999</v>
      </c>
    </row>
    <row r="11407" spans="1:25">
      <c r="A11407" t="s">
        <v>1490</v>
      </c>
      <c r="B11407" t="s">
        <v>1489</v>
      </c>
      <c r="C11407" t="s">
        <v>1901</v>
      </c>
      <c r="J11407">
        <v>269</v>
      </c>
      <c r="K11407">
        <f t="shared" si="42"/>
        <v>6</v>
      </c>
      <c r="L11407">
        <f t="shared" si="43"/>
        <v>8</v>
      </c>
      <c r="M11407">
        <v>7</v>
      </c>
      <c r="N11407">
        <v>2</v>
      </c>
      <c r="O11407">
        <v>1.2945</v>
      </c>
      <c r="Q11407">
        <v>22.870999999999999</v>
      </c>
      <c r="R11407">
        <v>0.49669999999999997</v>
      </c>
      <c r="U11407">
        <v>1.286</v>
      </c>
    </row>
    <row r="11408" spans="1:25">
      <c r="A11408" t="s">
        <v>1490</v>
      </c>
      <c r="B11408" t="s">
        <v>1489</v>
      </c>
      <c r="C11408" t="s">
        <v>1901</v>
      </c>
      <c r="J11408">
        <v>269</v>
      </c>
      <c r="K11408">
        <f t="shared" si="42"/>
        <v>8</v>
      </c>
      <c r="L11408">
        <f t="shared" si="43"/>
        <v>10</v>
      </c>
      <c r="M11408">
        <v>9</v>
      </c>
      <c r="N11408">
        <v>2</v>
      </c>
      <c r="O11408">
        <v>1.3290999999999999</v>
      </c>
      <c r="Q11408">
        <v>22.841000000000001</v>
      </c>
      <c r="R11408">
        <v>0.47739999999999999</v>
      </c>
      <c r="U11408">
        <v>1.2689999999999999</v>
      </c>
    </row>
    <row r="11409" spans="1:21">
      <c r="A11409" t="s">
        <v>1490</v>
      </c>
      <c r="B11409" t="s">
        <v>1489</v>
      </c>
      <c r="C11409" t="s">
        <v>1901</v>
      </c>
      <c r="J11409">
        <v>269</v>
      </c>
      <c r="K11409">
        <f t="shared" si="42"/>
        <v>10</v>
      </c>
      <c r="L11409">
        <f t="shared" si="43"/>
        <v>12</v>
      </c>
      <c r="M11409">
        <v>11</v>
      </c>
      <c r="N11409">
        <v>2</v>
      </c>
      <c r="O11409">
        <v>1.3287</v>
      </c>
      <c r="Q11409">
        <v>25.079000000000001</v>
      </c>
      <c r="R11409">
        <v>0.54500000000000004</v>
      </c>
      <c r="U11409">
        <v>1.4482999999999999</v>
      </c>
    </row>
    <row r="11410" spans="1:21">
      <c r="A11410" t="s">
        <v>1490</v>
      </c>
      <c r="B11410" t="s">
        <v>1489</v>
      </c>
      <c r="C11410" t="s">
        <v>1901</v>
      </c>
      <c r="J11410">
        <v>269</v>
      </c>
      <c r="K11410">
        <f t="shared" si="42"/>
        <v>12</v>
      </c>
      <c r="L11410">
        <f t="shared" si="43"/>
        <v>14</v>
      </c>
      <c r="M11410">
        <v>13</v>
      </c>
      <c r="N11410">
        <v>2</v>
      </c>
      <c r="O11410">
        <v>1.3075000000000001</v>
      </c>
      <c r="Q11410">
        <v>25.199000000000002</v>
      </c>
      <c r="R11410">
        <v>0.56089999999999995</v>
      </c>
      <c r="U11410">
        <v>1.4666999999999999</v>
      </c>
    </row>
    <row r="11411" spans="1:21">
      <c r="A11411" t="s">
        <v>1490</v>
      </c>
      <c r="B11411" t="s">
        <v>1489</v>
      </c>
      <c r="C11411" t="s">
        <v>1901</v>
      </c>
      <c r="J11411">
        <v>269</v>
      </c>
      <c r="K11411">
        <f t="shared" si="42"/>
        <v>14</v>
      </c>
      <c r="L11411">
        <f t="shared" si="43"/>
        <v>16</v>
      </c>
      <c r="M11411">
        <v>15</v>
      </c>
      <c r="N11411">
        <v>2</v>
      </c>
      <c r="O11411">
        <v>1.3525</v>
      </c>
      <c r="Q11411">
        <v>29.414000000000001</v>
      </c>
      <c r="R11411">
        <v>0.65990000000000004</v>
      </c>
      <c r="U11411">
        <v>1.7849999999999999</v>
      </c>
    </row>
    <row r="11412" spans="1:21">
      <c r="A11412" t="s">
        <v>1490</v>
      </c>
      <c r="B11412" t="s">
        <v>1489</v>
      </c>
      <c r="C11412" t="s">
        <v>1901</v>
      </c>
      <c r="J11412">
        <v>269</v>
      </c>
      <c r="K11412">
        <f t="shared" si="42"/>
        <v>16</v>
      </c>
      <c r="L11412">
        <f t="shared" si="43"/>
        <v>18</v>
      </c>
      <c r="M11412">
        <v>17</v>
      </c>
      <c r="N11412">
        <v>2</v>
      </c>
      <c r="O11412">
        <v>1.202</v>
      </c>
      <c r="Q11412">
        <v>25.92</v>
      </c>
      <c r="R11412">
        <v>0.65259999999999996</v>
      </c>
      <c r="U11412">
        <v>1.5688</v>
      </c>
    </row>
    <row r="11413" spans="1:21">
      <c r="A11413" t="s">
        <v>1490</v>
      </c>
      <c r="B11413" t="s">
        <v>1489</v>
      </c>
      <c r="C11413" t="s">
        <v>1901</v>
      </c>
      <c r="J11413">
        <v>269</v>
      </c>
      <c r="K11413">
        <f t="shared" si="42"/>
        <v>18</v>
      </c>
      <c r="L11413">
        <f t="shared" si="43"/>
        <v>20</v>
      </c>
      <c r="M11413">
        <v>19</v>
      </c>
      <c r="N11413">
        <v>2</v>
      </c>
      <c r="O11413">
        <v>1.1635</v>
      </c>
      <c r="Q11413">
        <v>27.047999999999998</v>
      </c>
      <c r="R11413">
        <v>0.71989999999999998</v>
      </c>
      <c r="U11413">
        <v>1.6752</v>
      </c>
    </row>
    <row r="11414" spans="1:21">
      <c r="A11414" t="s">
        <v>1490</v>
      </c>
      <c r="B11414" t="s">
        <v>1489</v>
      </c>
      <c r="C11414" t="s">
        <v>1901</v>
      </c>
      <c r="J11414">
        <v>269</v>
      </c>
      <c r="K11414">
        <f t="shared" si="42"/>
        <v>20</v>
      </c>
      <c r="L11414">
        <f t="shared" si="43"/>
        <v>22</v>
      </c>
      <c r="M11414">
        <v>21</v>
      </c>
      <c r="N11414">
        <v>2</v>
      </c>
      <c r="O11414">
        <v>1.1362000000000001</v>
      </c>
      <c r="Q11414">
        <v>32.709000000000003</v>
      </c>
      <c r="R11414">
        <v>0.9415</v>
      </c>
      <c r="U11414">
        <v>2.1395</v>
      </c>
    </row>
    <row r="11415" spans="1:21">
      <c r="A11415" t="s">
        <v>1490</v>
      </c>
      <c r="B11415" t="s">
        <v>1489</v>
      </c>
      <c r="C11415" t="s">
        <v>1901</v>
      </c>
      <c r="J11415">
        <v>269</v>
      </c>
      <c r="K11415">
        <f t="shared" si="42"/>
        <v>22</v>
      </c>
      <c r="L11415">
        <f t="shared" si="43"/>
        <v>24</v>
      </c>
      <c r="M11415">
        <v>23</v>
      </c>
      <c r="N11415">
        <v>2</v>
      </c>
      <c r="O11415">
        <v>1.0649999999999999</v>
      </c>
      <c r="Q11415">
        <v>34.825000000000003</v>
      </c>
      <c r="R11415">
        <v>1.0980000000000001</v>
      </c>
      <c r="U11415">
        <v>2.3386999999999998</v>
      </c>
    </row>
    <row r="11416" spans="1:21">
      <c r="A11416" t="s">
        <v>1490</v>
      </c>
      <c r="B11416" t="s">
        <v>1489</v>
      </c>
      <c r="C11416" t="s">
        <v>1901</v>
      </c>
      <c r="J11416">
        <v>269</v>
      </c>
      <c r="K11416">
        <f t="shared" si="42"/>
        <v>24</v>
      </c>
      <c r="L11416">
        <f t="shared" si="43"/>
        <v>26</v>
      </c>
      <c r="M11416">
        <v>25</v>
      </c>
      <c r="N11416">
        <v>2</v>
      </c>
      <c r="O11416">
        <v>1.1225000000000001</v>
      </c>
      <c r="Q11416">
        <v>30.308</v>
      </c>
      <c r="R11416">
        <v>0.87009999999999998</v>
      </c>
      <c r="U11416">
        <v>1.9532</v>
      </c>
    </row>
    <row r="11417" spans="1:21">
      <c r="A11417" t="s">
        <v>1490</v>
      </c>
      <c r="B11417" t="s">
        <v>1489</v>
      </c>
      <c r="C11417" t="s">
        <v>1901</v>
      </c>
      <c r="J11417">
        <v>269</v>
      </c>
      <c r="K11417">
        <f t="shared" si="42"/>
        <v>26</v>
      </c>
      <c r="L11417">
        <f t="shared" si="43"/>
        <v>28</v>
      </c>
      <c r="M11417">
        <v>27</v>
      </c>
      <c r="N11417">
        <v>2</v>
      </c>
      <c r="O11417">
        <v>1.1021000000000001</v>
      </c>
      <c r="Q11417">
        <v>27.591000000000001</v>
      </c>
      <c r="R11417">
        <v>0.79139999999999999</v>
      </c>
      <c r="U11417">
        <v>1.7444</v>
      </c>
    </row>
    <row r="11418" spans="1:21">
      <c r="A11418" t="s">
        <v>1490</v>
      </c>
      <c r="B11418" t="s">
        <v>1489</v>
      </c>
      <c r="C11418" t="s">
        <v>1901</v>
      </c>
      <c r="J11418">
        <v>269</v>
      </c>
      <c r="K11418">
        <f t="shared" si="42"/>
        <v>28</v>
      </c>
      <c r="L11418">
        <f t="shared" si="43"/>
        <v>30</v>
      </c>
      <c r="M11418">
        <v>29</v>
      </c>
      <c r="N11418">
        <v>2</v>
      </c>
      <c r="O11418">
        <v>1.1155999999999999</v>
      </c>
      <c r="Q11418">
        <v>27.861000000000001</v>
      </c>
      <c r="R11418">
        <v>0.78900000000000003</v>
      </c>
      <c r="U11418">
        <v>1.7603</v>
      </c>
    </row>
    <row r="11419" spans="1:21">
      <c r="A11419" t="s">
        <v>1490</v>
      </c>
      <c r="B11419" t="s">
        <v>1489</v>
      </c>
      <c r="C11419" t="s">
        <v>1901</v>
      </c>
      <c r="J11419">
        <v>269</v>
      </c>
      <c r="K11419">
        <f t="shared" si="42"/>
        <v>30</v>
      </c>
      <c r="L11419">
        <f t="shared" si="43"/>
        <v>32</v>
      </c>
      <c r="M11419">
        <v>31</v>
      </c>
      <c r="N11419">
        <v>2</v>
      </c>
      <c r="O11419">
        <v>1.198</v>
      </c>
      <c r="Q11419">
        <v>28.04</v>
      </c>
      <c r="R11419">
        <v>0.72619999999999996</v>
      </c>
      <c r="U11419">
        <v>1.74</v>
      </c>
    </row>
    <row r="11420" spans="1:21">
      <c r="A11420" t="s">
        <v>1490</v>
      </c>
      <c r="B11420" t="s">
        <v>1489</v>
      </c>
      <c r="C11420" t="s">
        <v>1901</v>
      </c>
      <c r="J11420">
        <v>269</v>
      </c>
      <c r="K11420">
        <f t="shared" si="42"/>
        <v>32</v>
      </c>
      <c r="L11420">
        <f t="shared" si="43"/>
        <v>34</v>
      </c>
      <c r="M11420">
        <v>33</v>
      </c>
      <c r="N11420">
        <v>2</v>
      </c>
      <c r="O11420">
        <v>0.85460000000000003</v>
      </c>
      <c r="Q11420">
        <v>25.181000000000001</v>
      </c>
      <c r="R11420">
        <v>0.96870000000000001</v>
      </c>
      <c r="U11420">
        <v>1.6556</v>
      </c>
    </row>
    <row r="11421" spans="1:21">
      <c r="A11421" t="s">
        <v>1490</v>
      </c>
      <c r="B11421" t="s">
        <v>1489</v>
      </c>
      <c r="C11421" t="s">
        <v>1901</v>
      </c>
      <c r="J11421">
        <v>269</v>
      </c>
      <c r="K11421">
        <f t="shared" si="42"/>
        <v>34</v>
      </c>
      <c r="L11421">
        <f t="shared" si="43"/>
        <v>36</v>
      </c>
      <c r="M11421">
        <v>35</v>
      </c>
      <c r="N11421">
        <v>2</v>
      </c>
      <c r="O11421">
        <v>1.2558</v>
      </c>
      <c r="Q11421">
        <v>33.219000000000001</v>
      </c>
      <c r="R11421">
        <v>0.84809999999999997</v>
      </c>
      <c r="U11421">
        <v>2.1301000000000001</v>
      </c>
    </row>
    <row r="11422" spans="1:21">
      <c r="A11422" t="s">
        <v>1490</v>
      </c>
      <c r="B11422" t="s">
        <v>1489</v>
      </c>
      <c r="C11422" t="s">
        <v>1901</v>
      </c>
      <c r="J11422">
        <v>269</v>
      </c>
      <c r="K11422">
        <f t="shared" si="42"/>
        <v>36</v>
      </c>
      <c r="L11422">
        <f t="shared" si="43"/>
        <v>38</v>
      </c>
      <c r="M11422">
        <v>37</v>
      </c>
      <c r="N11422">
        <v>2</v>
      </c>
      <c r="O11422">
        <v>1.2264999999999999</v>
      </c>
      <c r="Q11422">
        <v>30.890999999999998</v>
      </c>
      <c r="R11422">
        <v>0.7974</v>
      </c>
      <c r="U11422">
        <v>1.9561999999999999</v>
      </c>
    </row>
    <row r="11423" spans="1:21">
      <c r="A11423" t="s">
        <v>1490</v>
      </c>
      <c r="B11423" t="s">
        <v>1489</v>
      </c>
      <c r="C11423" t="s">
        <v>1901</v>
      </c>
      <c r="J11423">
        <v>269</v>
      </c>
      <c r="K11423">
        <f t="shared" si="42"/>
        <v>38</v>
      </c>
      <c r="L11423">
        <f t="shared" si="43"/>
        <v>40</v>
      </c>
      <c r="M11423">
        <v>39</v>
      </c>
      <c r="N11423">
        <v>2</v>
      </c>
      <c r="O11423">
        <v>1.0377000000000001</v>
      </c>
      <c r="Q11423">
        <v>26.329000000000001</v>
      </c>
      <c r="R11423">
        <v>0.80479999999999996</v>
      </c>
      <c r="U11423">
        <v>1.6704000000000001</v>
      </c>
    </row>
    <row r="11424" spans="1:21">
      <c r="A11424" t="s">
        <v>1490</v>
      </c>
      <c r="B11424" t="s">
        <v>1489</v>
      </c>
      <c r="C11424" t="s">
        <v>1901</v>
      </c>
      <c r="J11424">
        <v>269</v>
      </c>
      <c r="K11424">
        <f t="shared" si="42"/>
        <v>40</v>
      </c>
      <c r="L11424">
        <f t="shared" si="43"/>
        <v>42</v>
      </c>
      <c r="M11424">
        <v>41</v>
      </c>
      <c r="N11424">
        <v>2</v>
      </c>
      <c r="O11424">
        <v>1.2894000000000001</v>
      </c>
      <c r="Q11424">
        <v>34.06</v>
      </c>
      <c r="R11424">
        <v>0.84660000000000002</v>
      </c>
      <c r="U11424">
        <v>2.1833</v>
      </c>
    </row>
    <row r="11425" spans="1:25">
      <c r="A11425" t="s">
        <v>1490</v>
      </c>
      <c r="B11425" t="s">
        <v>1489</v>
      </c>
      <c r="C11425" t="s">
        <v>1901</v>
      </c>
      <c r="J11425">
        <v>269</v>
      </c>
      <c r="K11425">
        <f t="shared" si="42"/>
        <v>42</v>
      </c>
      <c r="L11425">
        <f t="shared" si="43"/>
        <v>44</v>
      </c>
      <c r="M11425">
        <v>43</v>
      </c>
      <c r="N11425">
        <v>2</v>
      </c>
      <c r="O11425">
        <v>1.3978999999999999</v>
      </c>
      <c r="Q11425">
        <v>35.078000000000003</v>
      </c>
      <c r="R11425">
        <v>0.79369999999999996</v>
      </c>
      <c r="U11425">
        <v>2.2191000000000001</v>
      </c>
    </row>
    <row r="11426" spans="1:25">
      <c r="A11426" t="s">
        <v>1490</v>
      </c>
      <c r="B11426" t="s">
        <v>1489</v>
      </c>
      <c r="C11426" t="s">
        <v>1901</v>
      </c>
      <c r="J11426">
        <v>269</v>
      </c>
      <c r="K11426">
        <f t="shared" si="42"/>
        <v>44</v>
      </c>
      <c r="L11426">
        <f t="shared" si="43"/>
        <v>46</v>
      </c>
      <c r="M11426">
        <v>45</v>
      </c>
      <c r="N11426">
        <v>2</v>
      </c>
      <c r="O11426">
        <v>1.2203999999999999</v>
      </c>
      <c r="Q11426">
        <v>30.734000000000002</v>
      </c>
      <c r="R11426">
        <v>0.7974</v>
      </c>
      <c r="U11426">
        <v>1.9461999999999999</v>
      </c>
    </row>
    <row r="11427" spans="1:25">
      <c r="A11427" t="s">
        <v>1490</v>
      </c>
      <c r="B11427" t="s">
        <v>1489</v>
      </c>
      <c r="K11427">
        <v>0</v>
      </c>
      <c r="L11427">
        <v>46</v>
      </c>
      <c r="N11427">
        <v>46</v>
      </c>
      <c r="U11427">
        <v>40.467799999999997</v>
      </c>
    </row>
    <row r="11428" spans="1:25">
      <c r="A11428" t="s">
        <v>1490</v>
      </c>
      <c r="B11428" t="s">
        <v>1489</v>
      </c>
      <c r="C11428" t="s">
        <v>1899</v>
      </c>
      <c r="E11428" t="s">
        <v>1450</v>
      </c>
      <c r="G11428">
        <v>37.39</v>
      </c>
      <c r="H11428">
        <v>23.58</v>
      </c>
      <c r="I11428" t="s">
        <v>166</v>
      </c>
      <c r="J11428">
        <v>213</v>
      </c>
      <c r="K11428">
        <f t="shared" ref="K11428:K11490" si="44">M11428-(N11428/2)</f>
        <v>0</v>
      </c>
      <c r="L11428">
        <f t="shared" ref="L11428:L11490" si="45">M11428+(N11428/2)</f>
        <v>1</v>
      </c>
      <c r="M11428">
        <v>0.5</v>
      </c>
      <c r="N11428">
        <v>1</v>
      </c>
      <c r="O11428">
        <v>1.091</v>
      </c>
      <c r="R11428">
        <v>0.24399999999999999</v>
      </c>
      <c r="U11428">
        <v>0.25130000000000002</v>
      </c>
      <c r="W11428">
        <v>1.03</v>
      </c>
      <c r="Y11428">
        <v>0.26229999999999998</v>
      </c>
    </row>
    <row r="11429" spans="1:25">
      <c r="A11429" t="s">
        <v>1490</v>
      </c>
      <c r="B11429" t="s">
        <v>1489</v>
      </c>
      <c r="C11429" t="s">
        <v>1899</v>
      </c>
      <c r="J11429">
        <v>213</v>
      </c>
      <c r="K11429">
        <f t="shared" si="44"/>
        <v>1</v>
      </c>
      <c r="L11429">
        <f t="shared" si="45"/>
        <v>2</v>
      </c>
      <c r="M11429">
        <v>1.5</v>
      </c>
      <c r="N11429">
        <v>1</v>
      </c>
      <c r="O11429">
        <v>1.091</v>
      </c>
      <c r="R11429">
        <v>0.187</v>
      </c>
      <c r="U11429">
        <v>0.19259999999999999</v>
      </c>
    </row>
    <row r="11430" spans="1:25">
      <c r="A11430" t="s">
        <v>1490</v>
      </c>
      <c r="B11430" t="s">
        <v>1489</v>
      </c>
      <c r="C11430" t="s">
        <v>1899</v>
      </c>
      <c r="J11430">
        <v>213</v>
      </c>
      <c r="K11430">
        <f t="shared" si="44"/>
        <v>2</v>
      </c>
      <c r="L11430">
        <f t="shared" si="45"/>
        <v>4</v>
      </c>
      <c r="M11430">
        <v>3</v>
      </c>
      <c r="N11430">
        <v>2</v>
      </c>
      <c r="O11430">
        <v>1.091</v>
      </c>
      <c r="R11430">
        <v>0.44030000000000002</v>
      </c>
      <c r="U11430">
        <v>0.90710000000000002</v>
      </c>
    </row>
    <row r="11431" spans="1:25">
      <c r="A11431" t="s">
        <v>1490</v>
      </c>
      <c r="B11431" t="s">
        <v>1489</v>
      </c>
      <c r="C11431" t="s">
        <v>1899</v>
      </c>
      <c r="J11431">
        <v>213</v>
      </c>
      <c r="K11431">
        <f t="shared" si="44"/>
        <v>4</v>
      </c>
      <c r="L11431">
        <f t="shared" si="45"/>
        <v>6</v>
      </c>
      <c r="M11431">
        <v>5</v>
      </c>
      <c r="N11431">
        <v>2</v>
      </c>
      <c r="O11431">
        <v>1.091</v>
      </c>
      <c r="R11431">
        <v>0.20069999999999999</v>
      </c>
      <c r="U11431">
        <v>0.41339999999999999</v>
      </c>
    </row>
    <row r="11432" spans="1:25">
      <c r="A11432" t="s">
        <v>1490</v>
      </c>
      <c r="B11432" t="s">
        <v>1489</v>
      </c>
      <c r="C11432" t="s">
        <v>1899</v>
      </c>
      <c r="J11432">
        <v>213</v>
      </c>
      <c r="K11432">
        <f t="shared" si="44"/>
        <v>6</v>
      </c>
      <c r="L11432">
        <f t="shared" si="45"/>
        <v>8</v>
      </c>
      <c r="M11432">
        <v>7</v>
      </c>
      <c r="N11432">
        <v>2</v>
      </c>
      <c r="O11432">
        <v>1.091</v>
      </c>
      <c r="R11432">
        <v>0.25169999999999998</v>
      </c>
      <c r="U11432">
        <v>0.51839999999999997</v>
      </c>
    </row>
    <row r="11433" spans="1:25">
      <c r="A11433" t="s">
        <v>1490</v>
      </c>
      <c r="B11433" t="s">
        <v>1489</v>
      </c>
      <c r="C11433" t="s">
        <v>1899</v>
      </c>
      <c r="J11433">
        <v>213</v>
      </c>
      <c r="K11433">
        <f t="shared" si="44"/>
        <v>8</v>
      </c>
      <c r="L11433">
        <f t="shared" si="45"/>
        <v>10</v>
      </c>
      <c r="M11433">
        <v>9</v>
      </c>
      <c r="N11433">
        <v>2</v>
      </c>
      <c r="O11433">
        <v>1.091</v>
      </c>
      <c r="R11433">
        <v>0.25</v>
      </c>
      <c r="U11433">
        <v>0.51500000000000001</v>
      </c>
    </row>
    <row r="11434" spans="1:25">
      <c r="A11434" t="s">
        <v>1490</v>
      </c>
      <c r="B11434" t="s">
        <v>1489</v>
      </c>
      <c r="K11434">
        <f t="shared" si="44"/>
        <v>0</v>
      </c>
      <c r="L11434">
        <f t="shared" si="45"/>
        <v>0</v>
      </c>
      <c r="U11434">
        <v>2.7978000000000001</v>
      </c>
    </row>
    <row r="11435" spans="1:25">
      <c r="A11435" t="s">
        <v>1490</v>
      </c>
      <c r="B11435" t="s">
        <v>1489</v>
      </c>
      <c r="C11435" t="s">
        <v>1899</v>
      </c>
      <c r="E11435" t="s">
        <v>1450</v>
      </c>
      <c r="G11435">
        <v>37.39</v>
      </c>
      <c r="H11435">
        <v>23.58</v>
      </c>
      <c r="I11435" t="s">
        <v>166</v>
      </c>
      <c r="J11435">
        <v>214</v>
      </c>
      <c r="K11435">
        <f t="shared" si="44"/>
        <v>0</v>
      </c>
      <c r="L11435">
        <f t="shared" si="45"/>
        <v>1</v>
      </c>
      <c r="M11435">
        <v>0.5</v>
      </c>
      <c r="N11435">
        <v>1</v>
      </c>
      <c r="O11435">
        <v>1.091</v>
      </c>
      <c r="R11435">
        <v>0.43330000000000002</v>
      </c>
      <c r="U11435">
        <v>0.44629999999999997</v>
      </c>
      <c r="W11435">
        <v>1.03</v>
      </c>
      <c r="Y11435">
        <v>0.34060000000000001</v>
      </c>
    </row>
    <row r="11436" spans="1:25">
      <c r="A11436" t="s">
        <v>1490</v>
      </c>
      <c r="B11436" t="s">
        <v>1489</v>
      </c>
      <c r="C11436" t="s">
        <v>1899</v>
      </c>
      <c r="J11436">
        <v>214</v>
      </c>
      <c r="K11436">
        <f t="shared" si="44"/>
        <v>1</v>
      </c>
      <c r="L11436">
        <f t="shared" si="45"/>
        <v>2</v>
      </c>
      <c r="M11436">
        <v>1.5</v>
      </c>
      <c r="N11436">
        <v>1</v>
      </c>
      <c r="O11436">
        <v>1.091</v>
      </c>
      <c r="R11436">
        <v>0.26569999999999999</v>
      </c>
      <c r="U11436">
        <v>0.27360000000000001</v>
      </c>
    </row>
    <row r="11437" spans="1:25">
      <c r="A11437" t="s">
        <v>1490</v>
      </c>
      <c r="B11437" t="s">
        <v>1489</v>
      </c>
      <c r="C11437" t="s">
        <v>1899</v>
      </c>
      <c r="J11437">
        <v>214</v>
      </c>
      <c r="K11437">
        <f t="shared" si="44"/>
        <v>2</v>
      </c>
      <c r="L11437">
        <f t="shared" si="45"/>
        <v>4</v>
      </c>
      <c r="M11437">
        <v>3</v>
      </c>
      <c r="N11437">
        <v>2</v>
      </c>
      <c r="O11437">
        <v>1.091</v>
      </c>
      <c r="R11437">
        <v>0.30199999999999999</v>
      </c>
      <c r="U11437">
        <v>0.62209999999999999</v>
      </c>
    </row>
    <row r="11438" spans="1:25">
      <c r="A11438" t="s">
        <v>1490</v>
      </c>
      <c r="B11438" t="s">
        <v>1489</v>
      </c>
      <c r="C11438" t="s">
        <v>1899</v>
      </c>
      <c r="J11438">
        <v>214</v>
      </c>
      <c r="K11438">
        <f t="shared" si="44"/>
        <v>4</v>
      </c>
      <c r="L11438">
        <f t="shared" si="45"/>
        <v>6</v>
      </c>
      <c r="M11438">
        <v>5</v>
      </c>
      <c r="N11438">
        <v>2</v>
      </c>
      <c r="O11438">
        <v>1.091</v>
      </c>
      <c r="R11438">
        <v>0.36130000000000001</v>
      </c>
      <c r="U11438">
        <v>0.74429999999999996</v>
      </c>
    </row>
    <row r="11439" spans="1:25">
      <c r="A11439" t="s">
        <v>1490</v>
      </c>
      <c r="B11439" t="s">
        <v>1489</v>
      </c>
      <c r="K11439">
        <f t="shared" si="44"/>
        <v>0</v>
      </c>
      <c r="L11439">
        <f t="shared" si="45"/>
        <v>0</v>
      </c>
      <c r="U11439">
        <v>2.0863999999999998</v>
      </c>
    </row>
    <row r="11440" spans="1:25">
      <c r="A11440" t="s">
        <v>1490</v>
      </c>
      <c r="B11440" t="s">
        <v>1489</v>
      </c>
      <c r="C11440" t="s">
        <v>1899</v>
      </c>
      <c r="E11440" t="s">
        <v>1450</v>
      </c>
      <c r="G11440">
        <v>37.39</v>
      </c>
      <c r="H11440">
        <v>23.58</v>
      </c>
      <c r="I11440" t="s">
        <v>166</v>
      </c>
      <c r="J11440">
        <v>215</v>
      </c>
      <c r="K11440">
        <f t="shared" si="44"/>
        <v>0</v>
      </c>
      <c r="L11440">
        <f t="shared" si="45"/>
        <v>1</v>
      </c>
      <c r="M11440">
        <v>0.5</v>
      </c>
      <c r="N11440">
        <v>1</v>
      </c>
      <c r="O11440">
        <v>1.091</v>
      </c>
      <c r="R11440">
        <v>0.1883</v>
      </c>
      <c r="U11440">
        <v>0.19400000000000001</v>
      </c>
      <c r="W11440">
        <v>1.03</v>
      </c>
      <c r="Y11440">
        <v>0.24349999999999999</v>
      </c>
    </row>
    <row r="11441" spans="1:25">
      <c r="A11441" t="s">
        <v>1490</v>
      </c>
      <c r="B11441" t="s">
        <v>1489</v>
      </c>
      <c r="C11441" t="s">
        <v>1899</v>
      </c>
      <c r="J11441">
        <v>215</v>
      </c>
      <c r="K11441">
        <f t="shared" si="44"/>
        <v>1</v>
      </c>
      <c r="L11441">
        <f t="shared" si="45"/>
        <v>2</v>
      </c>
      <c r="M11441">
        <v>1.5</v>
      </c>
      <c r="N11441">
        <v>1</v>
      </c>
      <c r="O11441">
        <v>1.091</v>
      </c>
      <c r="R11441">
        <v>0.24329999999999999</v>
      </c>
      <c r="U11441">
        <v>0.25059999999999999</v>
      </c>
    </row>
    <row r="11442" spans="1:25">
      <c r="A11442" t="s">
        <v>1490</v>
      </c>
      <c r="B11442" t="s">
        <v>1489</v>
      </c>
      <c r="C11442" t="s">
        <v>1899</v>
      </c>
      <c r="J11442">
        <v>215</v>
      </c>
      <c r="K11442">
        <f t="shared" si="44"/>
        <v>2</v>
      </c>
      <c r="L11442">
        <f t="shared" si="45"/>
        <v>4</v>
      </c>
      <c r="M11442">
        <v>3</v>
      </c>
      <c r="N11442">
        <v>2</v>
      </c>
      <c r="O11442">
        <v>1.091</v>
      </c>
      <c r="R11442">
        <v>0.2893</v>
      </c>
      <c r="U11442">
        <v>0.59599999999999997</v>
      </c>
    </row>
    <row r="11443" spans="1:25">
      <c r="A11443" t="s">
        <v>1490</v>
      </c>
      <c r="B11443" t="s">
        <v>1489</v>
      </c>
      <c r="C11443" t="s">
        <v>1899</v>
      </c>
      <c r="J11443">
        <v>215</v>
      </c>
      <c r="K11443">
        <f t="shared" si="44"/>
        <v>4</v>
      </c>
      <c r="L11443">
        <f t="shared" si="45"/>
        <v>6</v>
      </c>
      <c r="M11443">
        <v>5</v>
      </c>
      <c r="N11443">
        <v>2</v>
      </c>
      <c r="O11443">
        <v>1.091</v>
      </c>
      <c r="R11443">
        <v>0.29070000000000001</v>
      </c>
      <c r="U11443">
        <v>0.5988</v>
      </c>
    </row>
    <row r="11444" spans="1:25">
      <c r="A11444" t="s">
        <v>1490</v>
      </c>
      <c r="B11444" t="s">
        <v>1489</v>
      </c>
      <c r="C11444" t="s">
        <v>1899</v>
      </c>
      <c r="J11444">
        <v>215</v>
      </c>
      <c r="K11444">
        <f t="shared" si="44"/>
        <v>6</v>
      </c>
      <c r="L11444">
        <f t="shared" si="45"/>
        <v>8</v>
      </c>
      <c r="M11444">
        <v>7</v>
      </c>
      <c r="N11444">
        <v>2</v>
      </c>
      <c r="O11444">
        <v>1.091</v>
      </c>
      <c r="R11444">
        <v>0.20569999999999999</v>
      </c>
      <c r="U11444">
        <v>0.42370000000000002</v>
      </c>
    </row>
    <row r="11445" spans="1:25">
      <c r="A11445" t="s">
        <v>1490</v>
      </c>
      <c r="B11445" t="s">
        <v>1489</v>
      </c>
      <c r="K11445">
        <f t="shared" si="44"/>
        <v>0</v>
      </c>
      <c r="L11445">
        <f t="shared" si="45"/>
        <v>0</v>
      </c>
      <c r="U11445">
        <v>2.0630999999999999</v>
      </c>
    </row>
    <row r="11446" spans="1:25">
      <c r="A11446" t="s">
        <v>1490</v>
      </c>
      <c r="B11446" t="s">
        <v>1489</v>
      </c>
      <c r="C11446" t="s">
        <v>1899</v>
      </c>
      <c r="E11446" t="s">
        <v>1450</v>
      </c>
      <c r="G11446">
        <v>37.39</v>
      </c>
      <c r="H11446">
        <v>23.58</v>
      </c>
      <c r="I11446" t="s">
        <v>166</v>
      </c>
      <c r="J11446">
        <v>216</v>
      </c>
      <c r="K11446">
        <f t="shared" si="44"/>
        <v>0</v>
      </c>
      <c r="L11446">
        <f t="shared" si="45"/>
        <v>1</v>
      </c>
      <c r="M11446">
        <v>0.5</v>
      </c>
      <c r="N11446">
        <v>1</v>
      </c>
      <c r="O11446">
        <v>1.091</v>
      </c>
      <c r="R11446">
        <v>0.59370000000000001</v>
      </c>
      <c r="U11446">
        <v>0.61150000000000004</v>
      </c>
      <c r="W11446">
        <v>1.03</v>
      </c>
      <c r="Y11446">
        <v>0.78</v>
      </c>
    </row>
    <row r="11447" spans="1:25">
      <c r="A11447" t="s">
        <v>1490</v>
      </c>
      <c r="B11447" t="s">
        <v>1489</v>
      </c>
      <c r="C11447" t="s">
        <v>1899</v>
      </c>
      <c r="J11447">
        <v>216</v>
      </c>
      <c r="K11447">
        <f t="shared" si="44"/>
        <v>1</v>
      </c>
      <c r="L11447">
        <f t="shared" si="45"/>
        <v>2</v>
      </c>
      <c r="M11447">
        <v>1.5</v>
      </c>
      <c r="N11447">
        <v>1</v>
      </c>
      <c r="O11447">
        <v>1.091</v>
      </c>
      <c r="R11447">
        <v>0.70750000000000002</v>
      </c>
      <c r="U11447">
        <v>0.72870000000000001</v>
      </c>
    </row>
    <row r="11448" spans="1:25">
      <c r="A11448" t="s">
        <v>1490</v>
      </c>
      <c r="B11448" t="s">
        <v>1489</v>
      </c>
      <c r="C11448" t="s">
        <v>1899</v>
      </c>
      <c r="J11448">
        <v>216</v>
      </c>
      <c r="K11448">
        <f t="shared" si="44"/>
        <v>2</v>
      </c>
      <c r="L11448">
        <f t="shared" si="45"/>
        <v>4</v>
      </c>
      <c r="M11448">
        <v>3</v>
      </c>
      <c r="N11448">
        <v>2</v>
      </c>
      <c r="O11448">
        <v>1.091</v>
      </c>
      <c r="R11448">
        <v>0.42530000000000001</v>
      </c>
      <c r="U11448">
        <v>0.87619999999999998</v>
      </c>
    </row>
    <row r="11449" spans="1:25">
      <c r="A11449" t="s">
        <v>1490</v>
      </c>
      <c r="B11449" t="s">
        <v>1489</v>
      </c>
      <c r="C11449" t="s">
        <v>1899</v>
      </c>
      <c r="J11449">
        <v>216</v>
      </c>
      <c r="K11449">
        <f t="shared" si="44"/>
        <v>4</v>
      </c>
      <c r="L11449">
        <f t="shared" si="45"/>
        <v>6</v>
      </c>
      <c r="M11449">
        <v>5</v>
      </c>
      <c r="N11449">
        <v>2</v>
      </c>
      <c r="O11449">
        <v>1.091</v>
      </c>
      <c r="R11449">
        <v>0.76770000000000005</v>
      </c>
      <c r="U11449">
        <v>1.5813999999999999</v>
      </c>
    </row>
    <row r="11450" spans="1:25">
      <c r="A11450" t="s">
        <v>1490</v>
      </c>
      <c r="B11450" t="s">
        <v>1489</v>
      </c>
      <c r="C11450" t="s">
        <v>1899</v>
      </c>
      <c r="J11450">
        <v>216</v>
      </c>
      <c r="K11450">
        <f t="shared" si="44"/>
        <v>6</v>
      </c>
      <c r="L11450">
        <f t="shared" si="45"/>
        <v>8</v>
      </c>
      <c r="M11450">
        <v>7</v>
      </c>
      <c r="N11450">
        <v>2</v>
      </c>
      <c r="O11450">
        <v>1.091</v>
      </c>
      <c r="R11450">
        <v>0.88</v>
      </c>
      <c r="U11450">
        <v>1.8128</v>
      </c>
    </row>
    <row r="11451" spans="1:25">
      <c r="A11451" t="s">
        <v>1490</v>
      </c>
      <c r="B11451" t="s">
        <v>1489</v>
      </c>
      <c r="C11451" t="s">
        <v>1899</v>
      </c>
      <c r="J11451">
        <v>216</v>
      </c>
      <c r="K11451">
        <f t="shared" si="44"/>
        <v>8</v>
      </c>
      <c r="L11451">
        <f t="shared" si="45"/>
        <v>10</v>
      </c>
      <c r="M11451">
        <v>9</v>
      </c>
      <c r="N11451">
        <v>2</v>
      </c>
      <c r="O11451">
        <v>1.091</v>
      </c>
      <c r="R11451">
        <v>1.3057000000000001</v>
      </c>
      <c r="U11451">
        <v>2.6897000000000002</v>
      </c>
    </row>
    <row r="11452" spans="1:25">
      <c r="A11452" t="s">
        <v>1490</v>
      </c>
      <c r="B11452" t="s">
        <v>1489</v>
      </c>
      <c r="K11452">
        <f t="shared" si="44"/>
        <v>0</v>
      </c>
      <c r="L11452">
        <f t="shared" si="45"/>
        <v>0</v>
      </c>
      <c r="U11452">
        <v>8.3003</v>
      </c>
    </row>
    <row r="11453" spans="1:25">
      <c r="A11453" t="s">
        <v>1490</v>
      </c>
      <c r="B11453" t="s">
        <v>1489</v>
      </c>
      <c r="C11453" t="s">
        <v>1899</v>
      </c>
      <c r="E11453" t="s">
        <v>1450</v>
      </c>
      <c r="G11453">
        <v>37.39</v>
      </c>
      <c r="H11453">
        <v>23.58</v>
      </c>
      <c r="I11453" t="s">
        <v>166</v>
      </c>
      <c r="J11453">
        <v>217</v>
      </c>
      <c r="K11453">
        <f t="shared" si="44"/>
        <v>0</v>
      </c>
      <c r="L11453">
        <f t="shared" si="45"/>
        <v>1</v>
      </c>
      <c r="M11453">
        <v>0.5</v>
      </c>
      <c r="N11453">
        <v>1</v>
      </c>
      <c r="O11453">
        <v>1.091</v>
      </c>
      <c r="R11453">
        <v>0.34770000000000001</v>
      </c>
      <c r="U11453">
        <v>0.35809999999999997</v>
      </c>
      <c r="W11453">
        <v>1.03</v>
      </c>
      <c r="Y11453">
        <v>0.58809999999999996</v>
      </c>
    </row>
    <row r="11454" spans="1:25">
      <c r="A11454" t="s">
        <v>1490</v>
      </c>
      <c r="B11454" t="s">
        <v>1489</v>
      </c>
      <c r="C11454" t="s">
        <v>1899</v>
      </c>
      <c r="J11454">
        <v>217</v>
      </c>
      <c r="K11454">
        <f t="shared" si="44"/>
        <v>1</v>
      </c>
      <c r="L11454">
        <f t="shared" si="45"/>
        <v>2</v>
      </c>
      <c r="M11454">
        <v>1.5</v>
      </c>
      <c r="N11454">
        <v>1</v>
      </c>
      <c r="O11454">
        <v>1.091</v>
      </c>
      <c r="R11454">
        <v>0.79800000000000004</v>
      </c>
      <c r="U11454">
        <v>0.82189999999999996</v>
      </c>
    </row>
    <row r="11455" spans="1:25">
      <c r="A11455" t="s">
        <v>1490</v>
      </c>
      <c r="B11455" t="s">
        <v>1489</v>
      </c>
      <c r="C11455" t="s">
        <v>1899</v>
      </c>
      <c r="J11455">
        <v>217</v>
      </c>
      <c r="K11455">
        <f t="shared" si="44"/>
        <v>2</v>
      </c>
      <c r="L11455">
        <f t="shared" si="45"/>
        <v>4</v>
      </c>
      <c r="M11455">
        <v>3</v>
      </c>
      <c r="N11455">
        <v>2</v>
      </c>
      <c r="O11455">
        <v>1.091</v>
      </c>
      <c r="R11455">
        <v>0.3417</v>
      </c>
      <c r="U11455">
        <v>0.70379999999999998</v>
      </c>
    </row>
    <row r="11456" spans="1:25">
      <c r="A11456" t="s">
        <v>1490</v>
      </c>
      <c r="B11456" t="s">
        <v>1489</v>
      </c>
      <c r="C11456" t="s">
        <v>1899</v>
      </c>
      <c r="J11456">
        <v>217</v>
      </c>
      <c r="K11456">
        <f t="shared" si="44"/>
        <v>4</v>
      </c>
      <c r="L11456">
        <f t="shared" si="45"/>
        <v>6</v>
      </c>
      <c r="M11456">
        <v>5</v>
      </c>
      <c r="N11456">
        <v>2</v>
      </c>
      <c r="O11456">
        <v>1.091</v>
      </c>
      <c r="R11456">
        <v>0.47199999999999998</v>
      </c>
      <c r="U11456">
        <v>0.97230000000000005</v>
      </c>
    </row>
    <row r="11457" spans="1:25">
      <c r="A11457" t="s">
        <v>1490</v>
      </c>
      <c r="B11457" t="s">
        <v>1489</v>
      </c>
      <c r="C11457" t="s">
        <v>1899</v>
      </c>
      <c r="J11457">
        <v>217</v>
      </c>
      <c r="K11457">
        <f t="shared" si="44"/>
        <v>6</v>
      </c>
      <c r="L11457">
        <f t="shared" si="45"/>
        <v>8</v>
      </c>
      <c r="M11457">
        <v>7</v>
      </c>
      <c r="N11457">
        <v>2</v>
      </c>
      <c r="O11457">
        <v>1.091</v>
      </c>
      <c r="R11457">
        <v>0.71299999999999997</v>
      </c>
      <c r="U11457">
        <v>1.4688000000000001</v>
      </c>
    </row>
    <row r="11458" spans="1:25">
      <c r="A11458" t="s">
        <v>1490</v>
      </c>
      <c r="B11458" t="s">
        <v>1489</v>
      </c>
      <c r="C11458" t="s">
        <v>1899</v>
      </c>
      <c r="J11458">
        <v>217</v>
      </c>
      <c r="K11458">
        <f t="shared" si="44"/>
        <v>8</v>
      </c>
      <c r="L11458">
        <f t="shared" si="45"/>
        <v>10</v>
      </c>
      <c r="M11458">
        <v>9</v>
      </c>
      <c r="N11458">
        <v>2</v>
      </c>
      <c r="O11458">
        <v>1.091</v>
      </c>
      <c r="R11458">
        <v>0.85629999999999995</v>
      </c>
      <c r="U11458">
        <v>1.764</v>
      </c>
    </row>
    <row r="11459" spans="1:25">
      <c r="A11459" t="s">
        <v>1490</v>
      </c>
      <c r="B11459" t="s">
        <v>1489</v>
      </c>
      <c r="K11459">
        <f t="shared" si="44"/>
        <v>0</v>
      </c>
      <c r="L11459">
        <f t="shared" si="45"/>
        <v>0</v>
      </c>
      <c r="U11459">
        <v>6.0890000000000004</v>
      </c>
    </row>
    <row r="11460" spans="1:25">
      <c r="A11460" t="s">
        <v>1490</v>
      </c>
      <c r="B11460" t="s">
        <v>1489</v>
      </c>
      <c r="C11460" t="s">
        <v>1899</v>
      </c>
      <c r="E11460" t="s">
        <v>1450</v>
      </c>
      <c r="G11460">
        <v>37.39</v>
      </c>
      <c r="H11460">
        <v>23.58</v>
      </c>
      <c r="I11460" t="s">
        <v>166</v>
      </c>
      <c r="J11460">
        <v>218</v>
      </c>
      <c r="K11460">
        <f t="shared" si="44"/>
        <v>0</v>
      </c>
      <c r="L11460">
        <f t="shared" si="45"/>
        <v>1</v>
      </c>
      <c r="M11460">
        <v>0.5</v>
      </c>
      <c r="N11460">
        <v>1</v>
      </c>
      <c r="O11460">
        <v>1.091</v>
      </c>
      <c r="R11460">
        <v>0.43669999999999998</v>
      </c>
      <c r="U11460">
        <v>0.44979999999999998</v>
      </c>
      <c r="W11460">
        <v>1.03</v>
      </c>
      <c r="Y11460">
        <v>0.74390000000000001</v>
      </c>
    </row>
    <row r="11461" spans="1:25">
      <c r="A11461" t="s">
        <v>1490</v>
      </c>
      <c r="B11461" t="s">
        <v>1489</v>
      </c>
      <c r="C11461" t="s">
        <v>1899</v>
      </c>
      <c r="J11461">
        <v>218</v>
      </c>
      <c r="K11461">
        <f t="shared" si="44"/>
        <v>1</v>
      </c>
      <c r="L11461">
        <f t="shared" si="45"/>
        <v>2</v>
      </c>
      <c r="M11461">
        <v>1.5</v>
      </c>
      <c r="N11461">
        <v>1</v>
      </c>
      <c r="O11461">
        <v>1.091</v>
      </c>
      <c r="R11461">
        <v>0.48530000000000001</v>
      </c>
      <c r="U11461">
        <v>0.49990000000000001</v>
      </c>
    </row>
    <row r="11462" spans="1:25">
      <c r="A11462" t="s">
        <v>1490</v>
      </c>
      <c r="B11462" t="s">
        <v>1489</v>
      </c>
      <c r="C11462" t="s">
        <v>1899</v>
      </c>
      <c r="J11462">
        <v>218</v>
      </c>
      <c r="K11462">
        <f t="shared" si="44"/>
        <v>2</v>
      </c>
      <c r="L11462">
        <f t="shared" si="45"/>
        <v>4</v>
      </c>
      <c r="M11462">
        <v>3</v>
      </c>
      <c r="N11462">
        <v>2</v>
      </c>
      <c r="O11462">
        <v>1.091</v>
      </c>
      <c r="R11462">
        <v>0.65969999999999995</v>
      </c>
      <c r="U11462">
        <v>1.3589</v>
      </c>
    </row>
    <row r="11463" spans="1:25">
      <c r="A11463" t="s">
        <v>1490</v>
      </c>
      <c r="B11463" t="s">
        <v>1489</v>
      </c>
      <c r="C11463" t="s">
        <v>1899</v>
      </c>
      <c r="J11463">
        <v>218</v>
      </c>
      <c r="K11463">
        <f t="shared" si="44"/>
        <v>4</v>
      </c>
      <c r="L11463">
        <f t="shared" si="45"/>
        <v>6</v>
      </c>
      <c r="M11463">
        <v>5</v>
      </c>
      <c r="N11463">
        <v>2</v>
      </c>
      <c r="O11463">
        <v>1.091</v>
      </c>
      <c r="R11463">
        <v>0.79369999999999996</v>
      </c>
      <c r="U11463">
        <v>1.635</v>
      </c>
    </row>
    <row r="11464" spans="1:25">
      <c r="A11464" t="s">
        <v>1490</v>
      </c>
      <c r="B11464" t="s">
        <v>1489</v>
      </c>
      <c r="C11464" t="s">
        <v>1899</v>
      </c>
      <c r="J11464">
        <v>218</v>
      </c>
      <c r="K11464">
        <f t="shared" si="44"/>
        <v>6</v>
      </c>
      <c r="L11464">
        <f t="shared" si="45"/>
        <v>8</v>
      </c>
      <c r="M11464">
        <v>7</v>
      </c>
      <c r="N11464">
        <v>2</v>
      </c>
      <c r="O11464">
        <v>1.091</v>
      </c>
      <c r="R11464">
        <v>1.1276999999999999</v>
      </c>
      <c r="U11464">
        <v>2.323</v>
      </c>
    </row>
    <row r="11465" spans="1:25">
      <c r="A11465" t="s">
        <v>1490</v>
      </c>
      <c r="B11465" t="s">
        <v>1489</v>
      </c>
      <c r="C11465" t="s">
        <v>1899</v>
      </c>
      <c r="J11465">
        <v>218</v>
      </c>
      <c r="K11465">
        <f t="shared" si="44"/>
        <v>8</v>
      </c>
      <c r="L11465">
        <f t="shared" si="45"/>
        <v>10</v>
      </c>
      <c r="M11465">
        <v>9</v>
      </c>
      <c r="N11465">
        <v>2</v>
      </c>
      <c r="O11465">
        <v>1.091</v>
      </c>
      <c r="R11465">
        <v>0.96030000000000004</v>
      </c>
      <c r="U11465">
        <v>1.9782999999999999</v>
      </c>
    </row>
    <row r="11466" spans="1:25">
      <c r="A11466" t="s">
        <v>1490</v>
      </c>
      <c r="B11466" t="s">
        <v>1489</v>
      </c>
      <c r="K11466">
        <f t="shared" si="44"/>
        <v>0</v>
      </c>
      <c r="L11466">
        <f t="shared" si="45"/>
        <v>0</v>
      </c>
      <c r="U11466">
        <v>8.2447999999999997</v>
      </c>
    </row>
    <row r="11467" spans="1:25">
      <c r="A11467" t="s">
        <v>1490</v>
      </c>
      <c r="B11467" t="s">
        <v>1489</v>
      </c>
      <c r="C11467" t="s">
        <v>1899</v>
      </c>
      <c r="E11467" t="s">
        <v>1450</v>
      </c>
      <c r="G11467">
        <v>37.39</v>
      </c>
      <c r="H11467">
        <v>23.58</v>
      </c>
      <c r="I11467" t="s">
        <v>166</v>
      </c>
      <c r="J11467">
        <v>219</v>
      </c>
      <c r="K11467">
        <f t="shared" si="44"/>
        <v>0</v>
      </c>
      <c r="L11467">
        <f t="shared" si="45"/>
        <v>1</v>
      </c>
      <c r="M11467">
        <v>0.5</v>
      </c>
      <c r="N11467">
        <v>1</v>
      </c>
      <c r="O11467">
        <v>1.091</v>
      </c>
      <c r="R11467">
        <v>0.17469999999999999</v>
      </c>
      <c r="U11467">
        <v>0.1799</v>
      </c>
      <c r="W11467">
        <v>1.03</v>
      </c>
      <c r="Y11467">
        <v>0.21029999999999999</v>
      </c>
    </row>
    <row r="11468" spans="1:25">
      <c r="A11468" t="s">
        <v>1490</v>
      </c>
      <c r="B11468" t="s">
        <v>1489</v>
      </c>
      <c r="C11468" t="s">
        <v>1899</v>
      </c>
      <c r="J11468">
        <v>219</v>
      </c>
      <c r="K11468">
        <f t="shared" si="44"/>
        <v>1</v>
      </c>
      <c r="L11468">
        <f t="shared" si="45"/>
        <v>2</v>
      </c>
      <c r="M11468">
        <v>1.5</v>
      </c>
      <c r="N11468">
        <v>1</v>
      </c>
      <c r="O11468">
        <v>1.091</v>
      </c>
      <c r="R11468">
        <v>0.13700000000000001</v>
      </c>
      <c r="U11468">
        <v>0.1411</v>
      </c>
    </row>
    <row r="11469" spans="1:25">
      <c r="A11469" t="s">
        <v>1490</v>
      </c>
      <c r="B11469" t="s">
        <v>1489</v>
      </c>
      <c r="C11469" t="s">
        <v>1899</v>
      </c>
      <c r="J11469">
        <v>219</v>
      </c>
      <c r="K11469">
        <f t="shared" si="44"/>
        <v>2</v>
      </c>
      <c r="L11469">
        <f t="shared" si="45"/>
        <v>4</v>
      </c>
      <c r="M11469">
        <v>3</v>
      </c>
      <c r="N11469">
        <v>2</v>
      </c>
      <c r="O11469">
        <v>1.091</v>
      </c>
      <c r="R11469">
        <v>0.13569999999999999</v>
      </c>
      <c r="U11469">
        <v>0.27950000000000003</v>
      </c>
    </row>
    <row r="11470" spans="1:25">
      <c r="A11470" t="s">
        <v>1490</v>
      </c>
      <c r="B11470" t="s">
        <v>1489</v>
      </c>
      <c r="C11470" t="s">
        <v>1899</v>
      </c>
      <c r="J11470">
        <v>219</v>
      </c>
      <c r="K11470">
        <f t="shared" si="44"/>
        <v>4</v>
      </c>
      <c r="L11470">
        <f t="shared" si="45"/>
        <v>6</v>
      </c>
      <c r="M11470">
        <v>5</v>
      </c>
      <c r="N11470">
        <v>2</v>
      </c>
      <c r="O11470">
        <v>1.091</v>
      </c>
      <c r="R11470">
        <v>0.22600000000000001</v>
      </c>
      <c r="U11470">
        <v>0.46560000000000001</v>
      </c>
    </row>
    <row r="11471" spans="1:25">
      <c r="A11471" t="s">
        <v>1490</v>
      </c>
      <c r="B11471" t="s">
        <v>1489</v>
      </c>
      <c r="C11471" t="s">
        <v>1899</v>
      </c>
      <c r="J11471">
        <v>219</v>
      </c>
      <c r="K11471">
        <f t="shared" si="44"/>
        <v>6</v>
      </c>
      <c r="L11471">
        <f t="shared" si="45"/>
        <v>8</v>
      </c>
      <c r="M11471">
        <v>7</v>
      </c>
      <c r="N11471">
        <v>2</v>
      </c>
      <c r="O11471">
        <v>1.091</v>
      </c>
      <c r="R11471">
        <v>0.31469999999999998</v>
      </c>
      <c r="U11471">
        <v>0.6482</v>
      </c>
    </row>
    <row r="11472" spans="1:25">
      <c r="A11472" t="s">
        <v>1490</v>
      </c>
      <c r="B11472" t="s">
        <v>1489</v>
      </c>
      <c r="C11472" t="s">
        <v>1899</v>
      </c>
      <c r="J11472">
        <v>219</v>
      </c>
      <c r="K11472">
        <f t="shared" si="44"/>
        <v>8</v>
      </c>
      <c r="L11472">
        <f t="shared" si="45"/>
        <v>10</v>
      </c>
      <c r="M11472">
        <v>9</v>
      </c>
      <c r="N11472">
        <v>2</v>
      </c>
      <c r="O11472">
        <v>1.091</v>
      </c>
      <c r="R11472">
        <v>0.2737</v>
      </c>
      <c r="U11472">
        <v>0.56379999999999997</v>
      </c>
    </row>
    <row r="11473" spans="1:25">
      <c r="A11473" t="s">
        <v>1490</v>
      </c>
      <c r="B11473" t="s">
        <v>1489</v>
      </c>
      <c r="K11473">
        <f t="shared" si="44"/>
        <v>0</v>
      </c>
      <c r="L11473">
        <f t="shared" si="45"/>
        <v>0</v>
      </c>
      <c r="U11473">
        <v>2.278</v>
      </c>
    </row>
    <row r="11474" spans="1:25">
      <c r="A11474" t="s">
        <v>1490</v>
      </c>
      <c r="B11474" t="s">
        <v>1489</v>
      </c>
      <c r="C11474" t="s">
        <v>1899</v>
      </c>
      <c r="E11474" t="s">
        <v>1898</v>
      </c>
      <c r="G11474">
        <v>35.24</v>
      </c>
      <c r="H11474">
        <v>25.01</v>
      </c>
      <c r="I11474" t="s">
        <v>166</v>
      </c>
      <c r="J11474">
        <v>220</v>
      </c>
      <c r="K11474">
        <f t="shared" si="44"/>
        <v>0</v>
      </c>
      <c r="L11474">
        <f t="shared" si="45"/>
        <v>1</v>
      </c>
      <c r="M11474">
        <v>0.5</v>
      </c>
      <c r="N11474">
        <v>1</v>
      </c>
      <c r="O11474">
        <v>1.091</v>
      </c>
      <c r="R11474">
        <v>0.13800000000000001</v>
      </c>
      <c r="U11474">
        <v>0.1421</v>
      </c>
      <c r="W11474">
        <v>1.03</v>
      </c>
      <c r="Y11474">
        <v>0.11459999999999999</v>
      </c>
    </row>
    <row r="11475" spans="1:25">
      <c r="A11475" t="s">
        <v>1490</v>
      </c>
      <c r="B11475" t="s">
        <v>1489</v>
      </c>
      <c r="C11475" t="s">
        <v>1899</v>
      </c>
      <c r="J11475">
        <v>220</v>
      </c>
      <c r="K11475">
        <f t="shared" si="44"/>
        <v>1</v>
      </c>
      <c r="L11475">
        <f t="shared" si="45"/>
        <v>2</v>
      </c>
      <c r="M11475">
        <v>1.5</v>
      </c>
      <c r="N11475">
        <v>1</v>
      </c>
      <c r="O11475">
        <v>1.091</v>
      </c>
      <c r="R11475">
        <v>0.111</v>
      </c>
      <c r="U11475">
        <v>0.1143</v>
      </c>
    </row>
    <row r="11476" spans="1:25">
      <c r="A11476" t="s">
        <v>1490</v>
      </c>
      <c r="B11476" t="s">
        <v>1489</v>
      </c>
      <c r="C11476" t="s">
        <v>1899</v>
      </c>
      <c r="J11476">
        <v>220</v>
      </c>
      <c r="K11476">
        <f t="shared" si="44"/>
        <v>2</v>
      </c>
      <c r="L11476">
        <f t="shared" si="45"/>
        <v>4</v>
      </c>
      <c r="M11476">
        <v>3</v>
      </c>
      <c r="N11476">
        <v>2</v>
      </c>
      <c r="O11476">
        <v>1.091</v>
      </c>
      <c r="R11476">
        <v>0.12670000000000001</v>
      </c>
      <c r="U11476">
        <v>0.26090000000000002</v>
      </c>
    </row>
    <row r="11477" spans="1:25">
      <c r="A11477" t="s">
        <v>1490</v>
      </c>
      <c r="B11477" t="s">
        <v>1489</v>
      </c>
      <c r="C11477" t="s">
        <v>1899</v>
      </c>
      <c r="J11477">
        <v>220</v>
      </c>
      <c r="K11477">
        <f t="shared" si="44"/>
        <v>4</v>
      </c>
      <c r="L11477">
        <f t="shared" si="45"/>
        <v>6</v>
      </c>
      <c r="M11477">
        <v>5</v>
      </c>
      <c r="N11477">
        <v>2</v>
      </c>
      <c r="O11477">
        <v>1.091</v>
      </c>
      <c r="R11477">
        <v>9.9000000000000005E-2</v>
      </c>
      <c r="U11477">
        <v>0.2039</v>
      </c>
    </row>
    <row r="11478" spans="1:25">
      <c r="A11478" t="s">
        <v>1490</v>
      </c>
      <c r="B11478" t="s">
        <v>1489</v>
      </c>
      <c r="C11478" t="s">
        <v>1899</v>
      </c>
      <c r="J11478">
        <v>220</v>
      </c>
      <c r="K11478">
        <f t="shared" si="44"/>
        <v>6</v>
      </c>
      <c r="L11478">
        <f t="shared" si="45"/>
        <v>8</v>
      </c>
      <c r="M11478">
        <v>7</v>
      </c>
      <c r="N11478">
        <v>2</v>
      </c>
      <c r="O11478">
        <v>1.091</v>
      </c>
      <c r="R11478">
        <v>0.11070000000000001</v>
      </c>
      <c r="U11478">
        <v>0.22800000000000001</v>
      </c>
    </row>
    <row r="11479" spans="1:25">
      <c r="A11479" t="s">
        <v>1490</v>
      </c>
      <c r="B11479" t="s">
        <v>1489</v>
      </c>
      <c r="C11479" t="s">
        <v>1899</v>
      </c>
      <c r="J11479">
        <v>220</v>
      </c>
      <c r="K11479">
        <f t="shared" si="44"/>
        <v>8</v>
      </c>
      <c r="L11479">
        <f t="shared" si="45"/>
        <v>10</v>
      </c>
      <c r="M11479">
        <v>9</v>
      </c>
      <c r="N11479">
        <v>2</v>
      </c>
      <c r="O11479">
        <v>1.091</v>
      </c>
      <c r="R11479">
        <v>0.1023</v>
      </c>
      <c r="U11479">
        <v>0.21079999999999999</v>
      </c>
    </row>
    <row r="11480" spans="1:25">
      <c r="A11480" t="s">
        <v>1490</v>
      </c>
      <c r="B11480" t="s">
        <v>1489</v>
      </c>
      <c r="K11480">
        <f t="shared" si="44"/>
        <v>0</v>
      </c>
      <c r="L11480">
        <f t="shared" si="45"/>
        <v>0</v>
      </c>
      <c r="U11480">
        <v>1.1600999999999999</v>
      </c>
    </row>
    <row r="11481" spans="1:25">
      <c r="A11481" t="s">
        <v>1490</v>
      </c>
      <c r="B11481" t="s">
        <v>1489</v>
      </c>
      <c r="C11481" t="s">
        <v>1894</v>
      </c>
      <c r="E11481" t="s">
        <v>1897</v>
      </c>
      <c r="G11481">
        <v>-31.25</v>
      </c>
      <c r="H11481">
        <v>152.5</v>
      </c>
      <c r="I11481" t="s">
        <v>448</v>
      </c>
      <c r="J11481">
        <v>221</v>
      </c>
      <c r="K11481">
        <f t="shared" si="44"/>
        <v>0</v>
      </c>
      <c r="L11481">
        <f t="shared" si="45"/>
        <v>0.5</v>
      </c>
      <c r="M11481">
        <v>0.25</v>
      </c>
      <c r="N11481">
        <v>0.5</v>
      </c>
      <c r="O11481">
        <v>1.091</v>
      </c>
      <c r="R11481">
        <v>0.78500000000000003</v>
      </c>
      <c r="U11481">
        <v>0.40429999999999999</v>
      </c>
    </row>
    <row r="11482" spans="1:25">
      <c r="A11482" t="s">
        <v>1490</v>
      </c>
      <c r="B11482" t="s">
        <v>1489</v>
      </c>
      <c r="C11482" t="s">
        <v>1894</v>
      </c>
      <c r="E11482" t="s">
        <v>1897</v>
      </c>
      <c r="G11482">
        <v>-31.25</v>
      </c>
      <c r="H11482">
        <v>152.5</v>
      </c>
      <c r="I11482" t="s">
        <v>1895</v>
      </c>
      <c r="J11482">
        <v>222</v>
      </c>
      <c r="K11482">
        <f t="shared" si="44"/>
        <v>0</v>
      </c>
      <c r="L11482">
        <f t="shared" si="45"/>
        <v>0.5</v>
      </c>
      <c r="M11482">
        <v>0.25</v>
      </c>
      <c r="N11482">
        <v>0.5</v>
      </c>
      <c r="O11482">
        <v>1.091</v>
      </c>
      <c r="R11482">
        <v>1.6359999999999999</v>
      </c>
      <c r="U11482">
        <v>0.84250000000000003</v>
      </c>
    </row>
    <row r="11483" spans="1:25">
      <c r="A11483" t="s">
        <v>1490</v>
      </c>
      <c r="B11483" t="s">
        <v>1489</v>
      </c>
      <c r="C11483" t="s">
        <v>1894</v>
      </c>
      <c r="E11483" t="s">
        <v>1897</v>
      </c>
      <c r="G11483">
        <v>-31.25</v>
      </c>
      <c r="H11483">
        <v>152.5</v>
      </c>
      <c r="J11483">
        <v>223</v>
      </c>
      <c r="K11483">
        <f t="shared" si="44"/>
        <v>0</v>
      </c>
      <c r="L11483">
        <f t="shared" si="45"/>
        <v>0.5</v>
      </c>
      <c r="M11483">
        <v>0.25</v>
      </c>
      <c r="N11483">
        <v>0.5</v>
      </c>
      <c r="O11483">
        <v>1.091</v>
      </c>
      <c r="R11483">
        <v>3.508</v>
      </c>
      <c r="U11483">
        <v>1.8066</v>
      </c>
    </row>
    <row r="11484" spans="1:25">
      <c r="A11484" t="s">
        <v>1490</v>
      </c>
      <c r="B11484" t="s">
        <v>1489</v>
      </c>
      <c r="C11484" t="s">
        <v>1894</v>
      </c>
      <c r="E11484" t="s">
        <v>1897</v>
      </c>
      <c r="G11484">
        <v>-31.25</v>
      </c>
      <c r="H11484">
        <v>152.5</v>
      </c>
      <c r="J11484">
        <v>224</v>
      </c>
      <c r="K11484">
        <f t="shared" si="44"/>
        <v>0</v>
      </c>
      <c r="L11484">
        <f t="shared" si="45"/>
        <v>0.5</v>
      </c>
      <c r="M11484">
        <v>0.25</v>
      </c>
      <c r="N11484">
        <v>0.5</v>
      </c>
      <c r="O11484">
        <v>1.091</v>
      </c>
      <c r="R11484">
        <v>0.15590000000000001</v>
      </c>
      <c r="U11484">
        <v>8.0299999999999996E-2</v>
      </c>
    </row>
    <row r="11485" spans="1:25">
      <c r="A11485" t="s">
        <v>1490</v>
      </c>
      <c r="B11485" t="s">
        <v>1489</v>
      </c>
      <c r="C11485" t="s">
        <v>1894</v>
      </c>
      <c r="E11485" t="s">
        <v>1897</v>
      </c>
      <c r="G11485">
        <v>-31.25</v>
      </c>
      <c r="H11485">
        <v>152.5</v>
      </c>
      <c r="J11485">
        <v>225</v>
      </c>
      <c r="K11485">
        <f t="shared" si="44"/>
        <v>0</v>
      </c>
      <c r="L11485">
        <f t="shared" si="45"/>
        <v>0.5</v>
      </c>
      <c r="M11485">
        <v>0.25</v>
      </c>
      <c r="N11485">
        <v>0.5</v>
      </c>
      <c r="O11485">
        <v>1.091</v>
      </c>
      <c r="R11485">
        <v>0.28199999999999997</v>
      </c>
      <c r="U11485">
        <v>0.1452</v>
      </c>
    </row>
    <row r="11486" spans="1:25">
      <c r="A11486" t="s">
        <v>1490</v>
      </c>
      <c r="B11486" t="s">
        <v>1489</v>
      </c>
      <c r="C11486" t="s">
        <v>1894</v>
      </c>
      <c r="E11486" t="s">
        <v>1897</v>
      </c>
      <c r="G11486">
        <v>-31.25</v>
      </c>
      <c r="H11486">
        <v>152.5</v>
      </c>
      <c r="J11486">
        <v>226</v>
      </c>
      <c r="K11486">
        <f t="shared" si="44"/>
        <v>0</v>
      </c>
      <c r="L11486">
        <f t="shared" si="45"/>
        <v>0.5</v>
      </c>
      <c r="M11486">
        <v>0.25</v>
      </c>
      <c r="N11486">
        <v>0.5</v>
      </c>
      <c r="O11486">
        <v>1.091</v>
      </c>
      <c r="R11486">
        <v>0.63500000000000001</v>
      </c>
      <c r="U11486">
        <v>0.32700000000000001</v>
      </c>
    </row>
    <row r="11487" spans="1:25">
      <c r="A11487" t="s">
        <v>1490</v>
      </c>
      <c r="B11487" t="s">
        <v>1489</v>
      </c>
      <c r="C11487" t="s">
        <v>1894</v>
      </c>
      <c r="E11487" t="s">
        <v>1896</v>
      </c>
      <c r="G11487">
        <v>-31.39</v>
      </c>
      <c r="H11487">
        <v>152.47</v>
      </c>
      <c r="I11487" t="s">
        <v>448</v>
      </c>
      <c r="J11487">
        <v>227</v>
      </c>
      <c r="K11487">
        <f t="shared" si="44"/>
        <v>0</v>
      </c>
      <c r="L11487">
        <f t="shared" si="45"/>
        <v>0.5</v>
      </c>
      <c r="M11487">
        <v>0.25</v>
      </c>
      <c r="N11487">
        <v>0.5</v>
      </c>
      <c r="O11487">
        <v>1.091</v>
      </c>
      <c r="R11487">
        <v>4.1319999999999997</v>
      </c>
      <c r="U11487">
        <v>2.1280000000000001</v>
      </c>
    </row>
    <row r="11488" spans="1:25">
      <c r="A11488" t="s">
        <v>1490</v>
      </c>
      <c r="B11488" t="s">
        <v>1489</v>
      </c>
      <c r="C11488" t="s">
        <v>1894</v>
      </c>
      <c r="E11488" t="s">
        <v>1896</v>
      </c>
      <c r="G11488">
        <v>-31.39</v>
      </c>
      <c r="H11488">
        <v>152.47</v>
      </c>
      <c r="I11488" t="s">
        <v>1895</v>
      </c>
      <c r="J11488">
        <v>228</v>
      </c>
      <c r="K11488">
        <f t="shared" si="44"/>
        <v>0</v>
      </c>
      <c r="L11488">
        <f t="shared" si="45"/>
        <v>0.5</v>
      </c>
      <c r="M11488">
        <v>0.25</v>
      </c>
      <c r="N11488">
        <v>0.5</v>
      </c>
      <c r="O11488">
        <v>1.091</v>
      </c>
      <c r="R11488">
        <v>4.01</v>
      </c>
      <c r="U11488">
        <v>2.0651999999999999</v>
      </c>
    </row>
    <row r="11489" spans="1:21">
      <c r="A11489" t="s">
        <v>1490</v>
      </c>
      <c r="B11489" t="s">
        <v>1489</v>
      </c>
      <c r="C11489" t="s">
        <v>1894</v>
      </c>
      <c r="E11489" t="s">
        <v>1896</v>
      </c>
      <c r="G11489">
        <v>-31.39</v>
      </c>
      <c r="H11489">
        <v>152.47</v>
      </c>
      <c r="I11489" t="s">
        <v>425</v>
      </c>
      <c r="J11489">
        <v>229</v>
      </c>
      <c r="K11489">
        <f t="shared" si="44"/>
        <v>0</v>
      </c>
      <c r="L11489">
        <f t="shared" si="45"/>
        <v>0.5</v>
      </c>
      <c r="M11489">
        <v>0.25</v>
      </c>
      <c r="N11489">
        <v>0.5</v>
      </c>
      <c r="O11489">
        <v>1.091</v>
      </c>
      <c r="R11489">
        <v>2.62</v>
      </c>
      <c r="U11489">
        <v>1.3492999999999999</v>
      </c>
    </row>
    <row r="11490" spans="1:21">
      <c r="A11490" t="s">
        <v>1490</v>
      </c>
      <c r="B11490" t="s">
        <v>1489</v>
      </c>
      <c r="C11490" t="s">
        <v>1894</v>
      </c>
      <c r="E11490" t="s">
        <v>1896</v>
      </c>
      <c r="G11490">
        <v>-31.39</v>
      </c>
      <c r="H11490">
        <v>152.47</v>
      </c>
      <c r="J11490">
        <v>230</v>
      </c>
      <c r="K11490">
        <f t="shared" si="44"/>
        <v>0</v>
      </c>
      <c r="L11490">
        <f t="shared" si="45"/>
        <v>0.5</v>
      </c>
      <c r="M11490">
        <v>0.25</v>
      </c>
      <c r="N11490">
        <v>0.5</v>
      </c>
      <c r="O11490">
        <v>1.091</v>
      </c>
      <c r="R11490">
        <v>8.4000000000000005E-2</v>
      </c>
      <c r="U11490">
        <v>4.3299999999999998E-2</v>
      </c>
    </row>
    <row r="11491" spans="1:21">
      <c r="A11491" t="s">
        <v>1490</v>
      </c>
      <c r="B11491" t="s">
        <v>1489</v>
      </c>
      <c r="C11491" t="s">
        <v>1894</v>
      </c>
      <c r="E11491" t="s">
        <v>1896</v>
      </c>
      <c r="G11491">
        <v>-31.39</v>
      </c>
      <c r="H11491">
        <v>152.47</v>
      </c>
      <c r="J11491">
        <v>231</v>
      </c>
      <c r="K11491">
        <f t="shared" ref="K11491:K11554" si="46">M11491-(N11491/2)</f>
        <v>0</v>
      </c>
      <c r="L11491">
        <f t="shared" ref="L11491:L11554" si="47">M11491+(N11491/2)</f>
        <v>0.5</v>
      </c>
      <c r="M11491">
        <v>0.25</v>
      </c>
      <c r="N11491">
        <v>0.5</v>
      </c>
      <c r="O11491">
        <v>1.091</v>
      </c>
      <c r="R11491">
        <v>5.5E-2</v>
      </c>
      <c r="U11491">
        <v>2.8299999999999999E-2</v>
      </c>
    </row>
    <row r="11492" spans="1:21">
      <c r="A11492" t="s">
        <v>1490</v>
      </c>
      <c r="B11492" t="s">
        <v>1489</v>
      </c>
      <c r="C11492" t="s">
        <v>1894</v>
      </c>
      <c r="E11492" t="s">
        <v>1896</v>
      </c>
      <c r="G11492">
        <v>-31.39</v>
      </c>
      <c r="H11492">
        <v>152.47</v>
      </c>
      <c r="J11492">
        <v>232</v>
      </c>
      <c r="K11492">
        <f t="shared" si="46"/>
        <v>0</v>
      </c>
      <c r="L11492">
        <f t="shared" si="47"/>
        <v>0.5</v>
      </c>
      <c r="M11492">
        <v>0.25</v>
      </c>
      <c r="N11492">
        <v>0.5</v>
      </c>
      <c r="O11492">
        <v>1.091</v>
      </c>
      <c r="R11492">
        <v>0.128</v>
      </c>
      <c r="U11492">
        <v>6.59E-2</v>
      </c>
    </row>
    <row r="11493" spans="1:21">
      <c r="A11493" t="s">
        <v>1490</v>
      </c>
      <c r="B11493" t="s">
        <v>1489</v>
      </c>
      <c r="C11493" t="s">
        <v>1894</v>
      </c>
      <c r="E11493" t="s">
        <v>1896</v>
      </c>
      <c r="G11493">
        <v>-31.39</v>
      </c>
      <c r="H11493">
        <v>152.47</v>
      </c>
      <c r="J11493">
        <v>233</v>
      </c>
      <c r="K11493">
        <f t="shared" si="46"/>
        <v>0</v>
      </c>
      <c r="L11493">
        <f t="shared" si="47"/>
        <v>0.5</v>
      </c>
      <c r="M11493">
        <v>0.25</v>
      </c>
      <c r="N11493">
        <v>0.5</v>
      </c>
      <c r="O11493">
        <v>1.091</v>
      </c>
      <c r="R11493">
        <v>0.151</v>
      </c>
      <c r="U11493">
        <v>7.7799999999999994E-2</v>
      </c>
    </row>
    <row r="11494" spans="1:21">
      <c r="A11494" t="s">
        <v>1490</v>
      </c>
      <c r="B11494" t="s">
        <v>1489</v>
      </c>
      <c r="C11494" t="s">
        <v>1894</v>
      </c>
      <c r="E11494" t="s">
        <v>1896</v>
      </c>
      <c r="G11494">
        <v>-31.39</v>
      </c>
      <c r="H11494">
        <v>152.47</v>
      </c>
      <c r="J11494">
        <v>234</v>
      </c>
      <c r="K11494">
        <f t="shared" si="46"/>
        <v>0</v>
      </c>
      <c r="L11494">
        <f t="shared" si="47"/>
        <v>0.5</v>
      </c>
      <c r="M11494">
        <v>0.25</v>
      </c>
      <c r="N11494">
        <v>0.5</v>
      </c>
      <c r="O11494">
        <v>1.091</v>
      </c>
      <c r="R11494">
        <v>2.0259999999999998</v>
      </c>
      <c r="U11494">
        <v>1.0434000000000001</v>
      </c>
    </row>
    <row r="11495" spans="1:21">
      <c r="A11495" t="s">
        <v>1490</v>
      </c>
      <c r="B11495" t="s">
        <v>1489</v>
      </c>
      <c r="C11495" t="s">
        <v>1894</v>
      </c>
      <c r="E11495" t="s">
        <v>1896</v>
      </c>
      <c r="G11495">
        <v>-31.39</v>
      </c>
      <c r="H11495">
        <v>152.47</v>
      </c>
      <c r="J11495">
        <v>235</v>
      </c>
      <c r="K11495">
        <f t="shared" si="46"/>
        <v>0</v>
      </c>
      <c r="L11495">
        <f t="shared" si="47"/>
        <v>0.5</v>
      </c>
      <c r="M11495">
        <v>0.25</v>
      </c>
      <c r="N11495">
        <v>0.5</v>
      </c>
      <c r="O11495">
        <v>1.091</v>
      </c>
      <c r="R11495">
        <v>1.8340000000000001</v>
      </c>
      <c r="U11495">
        <v>0.94450000000000001</v>
      </c>
    </row>
    <row r="11496" spans="1:21">
      <c r="A11496" t="s">
        <v>1490</v>
      </c>
      <c r="B11496" t="s">
        <v>1489</v>
      </c>
      <c r="C11496" t="s">
        <v>1894</v>
      </c>
      <c r="E11496" t="s">
        <v>1896</v>
      </c>
      <c r="G11496">
        <v>-31.39</v>
      </c>
      <c r="H11496">
        <v>152.47</v>
      </c>
      <c r="J11496">
        <v>236</v>
      </c>
      <c r="K11496">
        <f t="shared" si="46"/>
        <v>0</v>
      </c>
      <c r="L11496">
        <f t="shared" si="47"/>
        <v>0.5</v>
      </c>
      <c r="M11496">
        <v>0.25</v>
      </c>
      <c r="N11496">
        <v>0.5</v>
      </c>
      <c r="O11496">
        <v>1.091</v>
      </c>
      <c r="R11496">
        <v>2.7410000000000001</v>
      </c>
      <c r="U11496">
        <v>1.4116</v>
      </c>
    </row>
    <row r="11497" spans="1:21">
      <c r="A11497" t="s">
        <v>1490</v>
      </c>
      <c r="B11497" t="s">
        <v>1489</v>
      </c>
      <c r="C11497" t="s">
        <v>1894</v>
      </c>
      <c r="E11497" t="s">
        <v>1896</v>
      </c>
      <c r="G11497">
        <v>-31.39</v>
      </c>
      <c r="H11497">
        <v>152.47</v>
      </c>
      <c r="J11497">
        <v>237</v>
      </c>
      <c r="K11497">
        <f t="shared" si="46"/>
        <v>0</v>
      </c>
      <c r="L11497">
        <f t="shared" si="47"/>
        <v>0.5</v>
      </c>
      <c r="M11497">
        <v>0.25</v>
      </c>
      <c r="N11497">
        <v>0.5</v>
      </c>
      <c r="O11497">
        <v>1.091</v>
      </c>
      <c r="R11497">
        <v>1.9219999999999999</v>
      </c>
      <c r="U11497">
        <v>0.98980000000000001</v>
      </c>
    </row>
    <row r="11498" spans="1:21">
      <c r="A11498" t="s">
        <v>1490</v>
      </c>
      <c r="B11498" t="s">
        <v>1489</v>
      </c>
      <c r="C11498" t="s">
        <v>1894</v>
      </c>
      <c r="E11498" t="s">
        <v>1893</v>
      </c>
      <c r="G11498">
        <v>-32.15</v>
      </c>
      <c r="H11498">
        <v>152.28</v>
      </c>
      <c r="I11498" t="s">
        <v>448</v>
      </c>
      <c r="J11498">
        <v>238</v>
      </c>
      <c r="K11498">
        <f t="shared" si="46"/>
        <v>0</v>
      </c>
      <c r="L11498">
        <f t="shared" si="47"/>
        <v>0.5</v>
      </c>
      <c r="M11498">
        <v>0.25</v>
      </c>
      <c r="N11498">
        <v>0.5</v>
      </c>
      <c r="O11498">
        <v>1.091</v>
      </c>
      <c r="R11498">
        <v>5.36</v>
      </c>
      <c r="U11498">
        <v>2.7604000000000002</v>
      </c>
    </row>
    <row r="11499" spans="1:21">
      <c r="A11499" t="s">
        <v>1490</v>
      </c>
      <c r="B11499" t="s">
        <v>1489</v>
      </c>
      <c r="C11499" t="s">
        <v>1894</v>
      </c>
      <c r="E11499" t="s">
        <v>1893</v>
      </c>
      <c r="G11499">
        <v>-32.15</v>
      </c>
      <c r="H11499">
        <v>152.28</v>
      </c>
      <c r="I11499" t="s">
        <v>1895</v>
      </c>
      <c r="J11499">
        <v>239</v>
      </c>
      <c r="K11499">
        <f t="shared" si="46"/>
        <v>0</v>
      </c>
      <c r="L11499">
        <f t="shared" si="47"/>
        <v>0.5</v>
      </c>
      <c r="M11499">
        <v>0.25</v>
      </c>
      <c r="N11499">
        <v>0.5</v>
      </c>
      <c r="O11499">
        <v>1.091</v>
      </c>
      <c r="R11499">
        <v>3.06</v>
      </c>
      <c r="U11499">
        <v>1.5759000000000001</v>
      </c>
    </row>
    <row r="11500" spans="1:21">
      <c r="A11500" t="s">
        <v>1490</v>
      </c>
      <c r="B11500" t="s">
        <v>1489</v>
      </c>
      <c r="C11500" t="s">
        <v>1894</v>
      </c>
      <c r="E11500" t="s">
        <v>1893</v>
      </c>
      <c r="G11500">
        <v>-32.15</v>
      </c>
      <c r="H11500">
        <v>152.28</v>
      </c>
      <c r="I11500" t="s">
        <v>425</v>
      </c>
      <c r="J11500">
        <v>240</v>
      </c>
      <c r="K11500">
        <f t="shared" si="46"/>
        <v>0</v>
      </c>
      <c r="L11500">
        <f t="shared" si="47"/>
        <v>0.5</v>
      </c>
      <c r="M11500">
        <v>0.25</v>
      </c>
      <c r="N11500">
        <v>0.5</v>
      </c>
      <c r="O11500">
        <v>1.091</v>
      </c>
      <c r="R11500">
        <v>3.76</v>
      </c>
      <c r="U11500">
        <v>1.9363999999999999</v>
      </c>
    </row>
    <row r="11501" spans="1:21">
      <c r="A11501" t="s">
        <v>1490</v>
      </c>
      <c r="B11501" t="s">
        <v>1489</v>
      </c>
      <c r="C11501" t="s">
        <v>1894</v>
      </c>
      <c r="E11501" t="s">
        <v>1893</v>
      </c>
      <c r="G11501">
        <v>-32.15</v>
      </c>
      <c r="H11501">
        <v>152.28</v>
      </c>
      <c r="I11501" t="s">
        <v>426</v>
      </c>
      <c r="J11501">
        <v>241</v>
      </c>
      <c r="K11501">
        <f t="shared" si="46"/>
        <v>0</v>
      </c>
      <c r="L11501">
        <f t="shared" si="47"/>
        <v>0.5</v>
      </c>
      <c r="M11501">
        <v>0.25</v>
      </c>
      <c r="N11501">
        <v>0.5</v>
      </c>
      <c r="O11501">
        <v>1.091</v>
      </c>
      <c r="R11501">
        <v>0.95</v>
      </c>
      <c r="U11501">
        <v>0.48930000000000001</v>
      </c>
    </row>
    <row r="11502" spans="1:21">
      <c r="A11502" t="s">
        <v>1490</v>
      </c>
      <c r="B11502" t="s">
        <v>1489</v>
      </c>
      <c r="C11502" t="s">
        <v>1894</v>
      </c>
      <c r="E11502" t="s">
        <v>1893</v>
      </c>
      <c r="G11502">
        <v>-32.15</v>
      </c>
      <c r="H11502">
        <v>152.28</v>
      </c>
      <c r="J11502">
        <v>242</v>
      </c>
      <c r="K11502">
        <f t="shared" si="46"/>
        <v>0</v>
      </c>
      <c r="L11502">
        <f t="shared" si="47"/>
        <v>0.5</v>
      </c>
      <c r="M11502">
        <v>0.25</v>
      </c>
      <c r="N11502">
        <v>0.5</v>
      </c>
      <c r="O11502">
        <v>1.091</v>
      </c>
      <c r="R11502">
        <v>4.2999999999999997E-2</v>
      </c>
      <c r="U11502">
        <v>2.2100000000000002E-2</v>
      </c>
    </row>
    <row r="11503" spans="1:21">
      <c r="A11503" t="s">
        <v>1490</v>
      </c>
      <c r="B11503" t="s">
        <v>1489</v>
      </c>
      <c r="C11503" t="s">
        <v>1894</v>
      </c>
      <c r="E11503" t="s">
        <v>1893</v>
      </c>
      <c r="G11503">
        <v>-32.15</v>
      </c>
      <c r="H11503">
        <v>152.28</v>
      </c>
      <c r="J11503">
        <v>243</v>
      </c>
      <c r="K11503">
        <f t="shared" si="46"/>
        <v>0</v>
      </c>
      <c r="L11503">
        <f t="shared" si="47"/>
        <v>0.5</v>
      </c>
      <c r="M11503">
        <v>0.25</v>
      </c>
      <c r="N11503">
        <v>0.5</v>
      </c>
      <c r="O11503">
        <v>1.091</v>
      </c>
      <c r="R11503">
        <v>0.38</v>
      </c>
      <c r="U11503">
        <v>0.19570000000000001</v>
      </c>
    </row>
    <row r="11504" spans="1:21">
      <c r="A11504" t="s">
        <v>1490</v>
      </c>
      <c r="B11504" t="s">
        <v>1489</v>
      </c>
      <c r="C11504" t="s">
        <v>1894</v>
      </c>
      <c r="E11504" t="s">
        <v>1893</v>
      </c>
      <c r="G11504">
        <v>-32.15</v>
      </c>
      <c r="H11504">
        <v>152.28</v>
      </c>
      <c r="J11504">
        <v>244</v>
      </c>
      <c r="K11504">
        <f t="shared" si="46"/>
        <v>0</v>
      </c>
      <c r="L11504">
        <f t="shared" si="47"/>
        <v>0.5</v>
      </c>
      <c r="M11504">
        <v>0.25</v>
      </c>
      <c r="N11504">
        <v>0.5</v>
      </c>
      <c r="O11504">
        <v>1.091</v>
      </c>
      <c r="R11504">
        <v>2.6019999999999999</v>
      </c>
      <c r="U11504">
        <v>1.34</v>
      </c>
    </row>
    <row r="11505" spans="1:21">
      <c r="A11505" t="s">
        <v>1490</v>
      </c>
      <c r="B11505" t="s">
        <v>1489</v>
      </c>
      <c r="C11505" t="s">
        <v>1889</v>
      </c>
      <c r="E11505" t="s">
        <v>1892</v>
      </c>
      <c r="G11505">
        <v>36.03</v>
      </c>
      <c r="H11505">
        <v>14.17</v>
      </c>
      <c r="I11505" t="s">
        <v>166</v>
      </c>
      <c r="J11505">
        <v>245</v>
      </c>
      <c r="K11505">
        <f t="shared" si="46"/>
        <v>0</v>
      </c>
      <c r="L11505">
        <f t="shared" si="47"/>
        <v>10</v>
      </c>
      <c r="M11505">
        <v>5</v>
      </c>
      <c r="N11505">
        <v>10</v>
      </c>
      <c r="O11505">
        <v>1.091</v>
      </c>
      <c r="R11505">
        <v>0.2697</v>
      </c>
      <c r="U11505">
        <v>2.7780999999999998</v>
      </c>
    </row>
    <row r="11506" spans="1:21">
      <c r="A11506" t="s">
        <v>1490</v>
      </c>
      <c r="B11506" t="s">
        <v>1489</v>
      </c>
      <c r="C11506" t="s">
        <v>1889</v>
      </c>
      <c r="E11506" t="s">
        <v>1892</v>
      </c>
      <c r="G11506">
        <v>36.03</v>
      </c>
      <c r="H11506">
        <v>14.17</v>
      </c>
      <c r="I11506" t="s">
        <v>166</v>
      </c>
      <c r="J11506">
        <v>246</v>
      </c>
      <c r="K11506">
        <f t="shared" si="46"/>
        <v>0</v>
      </c>
      <c r="L11506">
        <f t="shared" si="47"/>
        <v>10</v>
      </c>
      <c r="M11506">
        <v>5</v>
      </c>
      <c r="N11506">
        <v>10</v>
      </c>
      <c r="O11506">
        <v>1.091</v>
      </c>
      <c r="R11506">
        <v>0.15240000000000001</v>
      </c>
      <c r="U11506">
        <v>1.5701000000000001</v>
      </c>
    </row>
    <row r="11507" spans="1:21">
      <c r="A11507" t="s">
        <v>1490</v>
      </c>
      <c r="B11507" t="s">
        <v>1489</v>
      </c>
      <c r="C11507" t="s">
        <v>1889</v>
      </c>
      <c r="E11507" t="s">
        <v>1892</v>
      </c>
      <c r="G11507">
        <v>36.03</v>
      </c>
      <c r="H11507">
        <v>14.17</v>
      </c>
      <c r="I11507" t="s">
        <v>166</v>
      </c>
      <c r="J11507">
        <v>247</v>
      </c>
      <c r="K11507">
        <f t="shared" si="46"/>
        <v>0</v>
      </c>
      <c r="L11507">
        <f t="shared" si="47"/>
        <v>10</v>
      </c>
      <c r="M11507">
        <v>5</v>
      </c>
      <c r="N11507">
        <v>10</v>
      </c>
      <c r="O11507">
        <v>1.091</v>
      </c>
      <c r="R11507">
        <v>0.53569999999999995</v>
      </c>
      <c r="U11507">
        <v>5.5179999999999998</v>
      </c>
    </row>
    <row r="11508" spans="1:21">
      <c r="A11508" t="s">
        <v>1490</v>
      </c>
      <c r="B11508" t="s">
        <v>1489</v>
      </c>
      <c r="C11508" t="s">
        <v>1889</v>
      </c>
      <c r="E11508" t="s">
        <v>1892</v>
      </c>
      <c r="G11508">
        <v>36.03</v>
      </c>
      <c r="H11508">
        <v>14.17</v>
      </c>
      <c r="I11508" t="s">
        <v>166</v>
      </c>
      <c r="J11508">
        <v>248</v>
      </c>
      <c r="K11508">
        <f t="shared" si="46"/>
        <v>0</v>
      </c>
      <c r="L11508">
        <f t="shared" si="47"/>
        <v>10</v>
      </c>
      <c r="M11508">
        <v>5</v>
      </c>
      <c r="N11508">
        <v>10</v>
      </c>
      <c r="O11508">
        <v>1.091</v>
      </c>
      <c r="R11508">
        <v>0.18260000000000001</v>
      </c>
      <c r="U11508">
        <v>1.8813</v>
      </c>
    </row>
    <row r="11509" spans="1:21">
      <c r="A11509" t="s">
        <v>1490</v>
      </c>
      <c r="B11509" t="s">
        <v>1489</v>
      </c>
      <c r="C11509" t="s">
        <v>1889</v>
      </c>
      <c r="E11509" t="s">
        <v>1892</v>
      </c>
      <c r="G11509">
        <v>36.03</v>
      </c>
      <c r="H11509">
        <v>14.17</v>
      </c>
      <c r="I11509" t="s">
        <v>166</v>
      </c>
      <c r="J11509">
        <v>249</v>
      </c>
      <c r="K11509">
        <f t="shared" si="46"/>
        <v>0</v>
      </c>
      <c r="L11509">
        <f t="shared" si="47"/>
        <v>10</v>
      </c>
      <c r="M11509">
        <v>5</v>
      </c>
      <c r="N11509">
        <v>10</v>
      </c>
      <c r="O11509">
        <v>1.091</v>
      </c>
      <c r="R11509">
        <v>0.54239999999999999</v>
      </c>
      <c r="U11509">
        <v>5.5871000000000004</v>
      </c>
    </row>
    <row r="11510" spans="1:21">
      <c r="A11510" t="s">
        <v>1490</v>
      </c>
      <c r="B11510" t="s">
        <v>1489</v>
      </c>
      <c r="C11510" t="s">
        <v>1889</v>
      </c>
      <c r="E11510" t="s">
        <v>1892</v>
      </c>
      <c r="G11510">
        <v>36.03</v>
      </c>
      <c r="H11510">
        <v>14.17</v>
      </c>
      <c r="I11510" t="s">
        <v>166</v>
      </c>
      <c r="J11510">
        <v>250</v>
      </c>
      <c r="K11510">
        <f t="shared" si="46"/>
        <v>0</v>
      </c>
      <c r="L11510">
        <f t="shared" si="47"/>
        <v>10</v>
      </c>
      <c r="M11510">
        <v>5</v>
      </c>
      <c r="N11510">
        <v>10</v>
      </c>
      <c r="O11510">
        <v>1.091</v>
      </c>
      <c r="R11510">
        <v>0.19420000000000001</v>
      </c>
      <c r="U11510">
        <v>2.0001000000000002</v>
      </c>
    </row>
    <row r="11511" spans="1:21">
      <c r="A11511" t="s">
        <v>1490</v>
      </c>
      <c r="B11511" t="s">
        <v>1489</v>
      </c>
      <c r="C11511" t="s">
        <v>1889</v>
      </c>
      <c r="E11511" t="s">
        <v>1891</v>
      </c>
      <c r="G11511">
        <v>35.58</v>
      </c>
      <c r="H11511">
        <v>14.21</v>
      </c>
      <c r="I11511" t="s">
        <v>166</v>
      </c>
      <c r="J11511">
        <v>251</v>
      </c>
      <c r="K11511">
        <f t="shared" si="46"/>
        <v>0</v>
      </c>
      <c r="L11511">
        <f t="shared" si="47"/>
        <v>10</v>
      </c>
      <c r="M11511">
        <v>5</v>
      </c>
      <c r="N11511">
        <v>10</v>
      </c>
      <c r="O11511">
        <v>1.091</v>
      </c>
      <c r="R11511">
        <v>0.52200000000000002</v>
      </c>
      <c r="U11511">
        <v>5.3769</v>
      </c>
    </row>
    <row r="11512" spans="1:21">
      <c r="A11512" t="s">
        <v>1490</v>
      </c>
      <c r="B11512" t="s">
        <v>1489</v>
      </c>
      <c r="C11512" t="s">
        <v>1889</v>
      </c>
      <c r="E11512" t="s">
        <v>1891</v>
      </c>
      <c r="G11512">
        <v>35.58</v>
      </c>
      <c r="H11512">
        <v>14.21</v>
      </c>
      <c r="I11512" t="s">
        <v>166</v>
      </c>
      <c r="J11512">
        <v>252</v>
      </c>
      <c r="K11512">
        <f t="shared" si="46"/>
        <v>0</v>
      </c>
      <c r="L11512">
        <f t="shared" si="47"/>
        <v>10</v>
      </c>
      <c r="M11512">
        <v>5</v>
      </c>
      <c r="N11512">
        <v>10</v>
      </c>
      <c r="O11512">
        <v>1.091</v>
      </c>
      <c r="R11512">
        <v>0.17369999999999999</v>
      </c>
      <c r="U11512">
        <v>1.7890999999999999</v>
      </c>
    </row>
    <row r="11513" spans="1:21">
      <c r="A11513" t="s">
        <v>1490</v>
      </c>
      <c r="B11513" t="s">
        <v>1489</v>
      </c>
      <c r="C11513" t="s">
        <v>1889</v>
      </c>
      <c r="E11513" t="s">
        <v>1891</v>
      </c>
      <c r="G11513">
        <v>35.58</v>
      </c>
      <c r="H11513">
        <v>14.21</v>
      </c>
      <c r="I11513" t="s">
        <v>166</v>
      </c>
      <c r="J11513">
        <v>253</v>
      </c>
      <c r="K11513">
        <f t="shared" si="46"/>
        <v>0</v>
      </c>
      <c r="L11513">
        <f t="shared" si="47"/>
        <v>10</v>
      </c>
      <c r="M11513">
        <v>5</v>
      </c>
      <c r="N11513">
        <v>10</v>
      </c>
      <c r="O11513">
        <v>1.091</v>
      </c>
      <c r="R11513">
        <v>0.44850000000000001</v>
      </c>
      <c r="U11513">
        <v>4.6191000000000004</v>
      </c>
    </row>
    <row r="11514" spans="1:21">
      <c r="A11514" t="s">
        <v>1490</v>
      </c>
      <c r="B11514" t="s">
        <v>1489</v>
      </c>
      <c r="C11514" t="s">
        <v>1889</v>
      </c>
      <c r="E11514" t="s">
        <v>1891</v>
      </c>
      <c r="G11514">
        <v>35.58</v>
      </c>
      <c r="H11514">
        <v>14.21</v>
      </c>
      <c r="I11514" t="s">
        <v>166</v>
      </c>
      <c r="J11514">
        <v>254</v>
      </c>
      <c r="K11514">
        <f t="shared" si="46"/>
        <v>0</v>
      </c>
      <c r="L11514">
        <f t="shared" si="47"/>
        <v>10</v>
      </c>
      <c r="M11514">
        <v>5</v>
      </c>
      <c r="N11514">
        <v>10</v>
      </c>
      <c r="O11514">
        <v>1.091</v>
      </c>
      <c r="R11514">
        <v>0.2276</v>
      </c>
      <c r="U11514">
        <v>2.3439999999999999</v>
      </c>
    </row>
    <row r="11515" spans="1:21">
      <c r="A11515" t="s">
        <v>1490</v>
      </c>
      <c r="B11515" t="s">
        <v>1489</v>
      </c>
      <c r="C11515" t="s">
        <v>1889</v>
      </c>
      <c r="E11515" t="s">
        <v>1891</v>
      </c>
      <c r="G11515">
        <v>35.58</v>
      </c>
      <c r="H11515">
        <v>14.21</v>
      </c>
      <c r="I11515" t="s">
        <v>166</v>
      </c>
      <c r="J11515">
        <v>255</v>
      </c>
      <c r="K11515">
        <f t="shared" si="46"/>
        <v>0</v>
      </c>
      <c r="L11515">
        <f t="shared" si="47"/>
        <v>10</v>
      </c>
      <c r="M11515">
        <v>5</v>
      </c>
      <c r="N11515">
        <v>10</v>
      </c>
      <c r="O11515">
        <v>1.091</v>
      </c>
      <c r="R11515">
        <v>0.88919999999999999</v>
      </c>
      <c r="U11515">
        <v>9.1587999999999994</v>
      </c>
    </row>
    <row r="11516" spans="1:21">
      <c r="A11516" t="s">
        <v>1490</v>
      </c>
      <c r="B11516" t="s">
        <v>1489</v>
      </c>
      <c r="C11516" t="s">
        <v>1889</v>
      </c>
      <c r="E11516" t="s">
        <v>1891</v>
      </c>
      <c r="G11516">
        <v>35.58</v>
      </c>
      <c r="H11516">
        <v>14.21</v>
      </c>
      <c r="I11516" t="s">
        <v>166</v>
      </c>
      <c r="J11516">
        <v>256</v>
      </c>
      <c r="K11516">
        <f t="shared" si="46"/>
        <v>0</v>
      </c>
      <c r="L11516">
        <f t="shared" si="47"/>
        <v>10</v>
      </c>
      <c r="M11516">
        <v>5</v>
      </c>
      <c r="N11516">
        <v>10</v>
      </c>
      <c r="O11516">
        <v>1.091</v>
      </c>
      <c r="R11516">
        <v>0.26719999999999999</v>
      </c>
      <c r="U11516">
        <v>2.7526999999999999</v>
      </c>
    </row>
    <row r="11517" spans="1:21">
      <c r="A11517" t="s">
        <v>1490</v>
      </c>
      <c r="B11517" t="s">
        <v>1489</v>
      </c>
      <c r="C11517" t="s">
        <v>1889</v>
      </c>
      <c r="E11517" t="s">
        <v>1890</v>
      </c>
      <c r="G11517">
        <v>35.56</v>
      </c>
      <c r="H11517">
        <v>14.28</v>
      </c>
      <c r="I11517" t="s">
        <v>166</v>
      </c>
      <c r="J11517">
        <v>257</v>
      </c>
      <c r="K11517">
        <f t="shared" si="46"/>
        <v>0</v>
      </c>
      <c r="L11517">
        <f t="shared" si="47"/>
        <v>10</v>
      </c>
      <c r="M11517">
        <v>5</v>
      </c>
      <c r="N11517">
        <v>10</v>
      </c>
      <c r="O11517">
        <v>1.091</v>
      </c>
      <c r="R11517">
        <v>0.18010000000000001</v>
      </c>
      <c r="U11517">
        <v>1.8552</v>
      </c>
    </row>
    <row r="11518" spans="1:21">
      <c r="A11518" t="s">
        <v>1490</v>
      </c>
      <c r="B11518" t="s">
        <v>1489</v>
      </c>
      <c r="C11518" t="s">
        <v>1889</v>
      </c>
      <c r="E11518" t="s">
        <v>1890</v>
      </c>
      <c r="G11518">
        <v>35.56</v>
      </c>
      <c r="H11518">
        <v>14.28</v>
      </c>
      <c r="I11518" t="s">
        <v>166</v>
      </c>
      <c r="J11518">
        <v>258</v>
      </c>
      <c r="K11518">
        <f t="shared" si="46"/>
        <v>0</v>
      </c>
      <c r="L11518">
        <f t="shared" si="47"/>
        <v>10</v>
      </c>
      <c r="M11518">
        <v>5</v>
      </c>
      <c r="N11518">
        <v>10</v>
      </c>
      <c r="O11518">
        <v>1.091</v>
      </c>
      <c r="R11518">
        <v>0.14779999999999999</v>
      </c>
      <c r="U11518">
        <v>1.5226</v>
      </c>
    </row>
    <row r="11519" spans="1:21">
      <c r="A11519" t="s">
        <v>1490</v>
      </c>
      <c r="B11519" t="s">
        <v>1489</v>
      </c>
      <c r="C11519" t="s">
        <v>1889</v>
      </c>
      <c r="E11519" t="s">
        <v>1890</v>
      </c>
      <c r="G11519">
        <v>35.56</v>
      </c>
      <c r="H11519">
        <v>14.28</v>
      </c>
      <c r="I11519" t="s">
        <v>166</v>
      </c>
      <c r="J11519">
        <v>259</v>
      </c>
      <c r="K11519">
        <f t="shared" si="46"/>
        <v>0</v>
      </c>
      <c r="L11519">
        <f t="shared" si="47"/>
        <v>10</v>
      </c>
      <c r="M11519">
        <v>5</v>
      </c>
      <c r="N11519">
        <v>10</v>
      </c>
      <c r="O11519">
        <v>1.091</v>
      </c>
      <c r="R11519">
        <v>0.39429999999999998</v>
      </c>
      <c r="U11519">
        <v>4.0614999999999997</v>
      </c>
    </row>
    <row r="11520" spans="1:21">
      <c r="A11520" t="s">
        <v>1490</v>
      </c>
      <c r="B11520" t="s">
        <v>1489</v>
      </c>
      <c r="C11520" t="s">
        <v>1889</v>
      </c>
      <c r="E11520" t="s">
        <v>1890</v>
      </c>
      <c r="G11520">
        <v>35.56</v>
      </c>
      <c r="H11520">
        <v>14.28</v>
      </c>
      <c r="I11520" t="s">
        <v>166</v>
      </c>
      <c r="J11520">
        <v>260</v>
      </c>
      <c r="K11520">
        <f t="shared" si="46"/>
        <v>0</v>
      </c>
      <c r="L11520">
        <f t="shared" si="47"/>
        <v>10</v>
      </c>
      <c r="M11520">
        <v>5</v>
      </c>
      <c r="N11520">
        <v>10</v>
      </c>
      <c r="O11520">
        <v>1.091</v>
      </c>
      <c r="R11520">
        <v>0.27229999999999999</v>
      </c>
      <c r="U11520">
        <v>2.8046000000000002</v>
      </c>
    </row>
    <row r="11521" spans="1:22">
      <c r="A11521" t="s">
        <v>1490</v>
      </c>
      <c r="B11521" t="s">
        <v>1489</v>
      </c>
      <c r="C11521" t="s">
        <v>1889</v>
      </c>
      <c r="E11521" t="s">
        <v>1890</v>
      </c>
      <c r="G11521">
        <v>35.56</v>
      </c>
      <c r="H11521">
        <v>14.28</v>
      </c>
      <c r="I11521" t="s">
        <v>166</v>
      </c>
      <c r="J11521">
        <v>261</v>
      </c>
      <c r="K11521">
        <f t="shared" si="46"/>
        <v>0</v>
      </c>
      <c r="L11521">
        <f t="shared" si="47"/>
        <v>10</v>
      </c>
      <c r="M11521">
        <v>5</v>
      </c>
      <c r="N11521">
        <v>10</v>
      </c>
      <c r="O11521">
        <v>1.091</v>
      </c>
      <c r="R11521">
        <v>0.54730000000000001</v>
      </c>
      <c r="U11521">
        <v>5.6367000000000003</v>
      </c>
    </row>
    <row r="11522" spans="1:22">
      <c r="A11522" t="s">
        <v>1490</v>
      </c>
      <c r="B11522" t="s">
        <v>1489</v>
      </c>
      <c r="C11522" t="s">
        <v>1889</v>
      </c>
      <c r="E11522" t="s">
        <v>1890</v>
      </c>
      <c r="G11522">
        <v>35.56</v>
      </c>
      <c r="H11522">
        <v>14.28</v>
      </c>
      <c r="I11522" t="s">
        <v>166</v>
      </c>
      <c r="J11522">
        <v>262</v>
      </c>
      <c r="K11522">
        <f t="shared" si="46"/>
        <v>0</v>
      </c>
      <c r="L11522">
        <f t="shared" si="47"/>
        <v>10</v>
      </c>
      <c r="M11522">
        <v>5</v>
      </c>
      <c r="N11522">
        <v>10</v>
      </c>
      <c r="O11522">
        <v>1.091</v>
      </c>
      <c r="R11522">
        <v>0.2319</v>
      </c>
      <c r="U11522">
        <v>2.3885999999999998</v>
      </c>
    </row>
    <row r="11523" spans="1:22">
      <c r="A11523" t="s">
        <v>1490</v>
      </c>
      <c r="B11523" t="s">
        <v>1489</v>
      </c>
      <c r="C11523" t="s">
        <v>1889</v>
      </c>
      <c r="E11523" t="s">
        <v>1888</v>
      </c>
      <c r="G11523">
        <v>35.51</v>
      </c>
      <c r="H11523">
        <v>14.33</v>
      </c>
      <c r="I11523" t="s">
        <v>166</v>
      </c>
      <c r="J11523">
        <v>263</v>
      </c>
      <c r="K11523">
        <f t="shared" si="46"/>
        <v>0</v>
      </c>
      <c r="L11523">
        <f t="shared" si="47"/>
        <v>10</v>
      </c>
      <c r="M11523">
        <v>5</v>
      </c>
      <c r="N11523">
        <v>10</v>
      </c>
      <c r="O11523">
        <v>1.091</v>
      </c>
      <c r="R11523">
        <v>0.23430000000000001</v>
      </c>
      <c r="U11523">
        <v>2.4134000000000002</v>
      </c>
    </row>
    <row r="11524" spans="1:22">
      <c r="A11524" t="s">
        <v>1490</v>
      </c>
      <c r="B11524" t="s">
        <v>1489</v>
      </c>
      <c r="C11524" t="s">
        <v>1889</v>
      </c>
      <c r="E11524" t="s">
        <v>1888</v>
      </c>
      <c r="G11524">
        <v>35.51</v>
      </c>
      <c r="H11524">
        <v>14.33</v>
      </c>
      <c r="I11524" t="s">
        <v>166</v>
      </c>
      <c r="J11524">
        <v>264</v>
      </c>
      <c r="K11524">
        <f t="shared" si="46"/>
        <v>0</v>
      </c>
      <c r="L11524">
        <f t="shared" si="47"/>
        <v>10</v>
      </c>
      <c r="M11524">
        <v>5</v>
      </c>
      <c r="N11524">
        <v>10</v>
      </c>
      <c r="O11524">
        <v>1.091</v>
      </c>
      <c r="R11524">
        <v>0.20669999999999999</v>
      </c>
      <c r="U11524">
        <v>2.1294</v>
      </c>
    </row>
    <row r="11525" spans="1:22">
      <c r="A11525" t="s">
        <v>1490</v>
      </c>
      <c r="B11525" t="s">
        <v>1489</v>
      </c>
      <c r="C11525" t="s">
        <v>1889</v>
      </c>
      <c r="E11525" t="s">
        <v>1888</v>
      </c>
      <c r="G11525">
        <v>35.51</v>
      </c>
      <c r="H11525">
        <v>14.33</v>
      </c>
      <c r="I11525" t="s">
        <v>166</v>
      </c>
      <c r="J11525">
        <v>265</v>
      </c>
      <c r="K11525">
        <f t="shared" si="46"/>
        <v>0</v>
      </c>
      <c r="L11525">
        <f t="shared" si="47"/>
        <v>10</v>
      </c>
      <c r="M11525">
        <v>5</v>
      </c>
      <c r="N11525">
        <v>10</v>
      </c>
      <c r="O11525">
        <v>1.091</v>
      </c>
      <c r="R11525">
        <v>0.60409999999999997</v>
      </c>
      <c r="U11525">
        <v>6.2222</v>
      </c>
    </row>
    <row r="11526" spans="1:22">
      <c r="A11526" t="s">
        <v>1490</v>
      </c>
      <c r="B11526" t="s">
        <v>1489</v>
      </c>
      <c r="C11526" t="s">
        <v>1889</v>
      </c>
      <c r="E11526" t="s">
        <v>1888</v>
      </c>
      <c r="G11526">
        <v>35.51</v>
      </c>
      <c r="H11526">
        <v>14.33</v>
      </c>
      <c r="I11526" t="s">
        <v>166</v>
      </c>
      <c r="J11526">
        <v>266</v>
      </c>
      <c r="K11526">
        <f t="shared" si="46"/>
        <v>0</v>
      </c>
      <c r="L11526">
        <f t="shared" si="47"/>
        <v>10</v>
      </c>
      <c r="M11526">
        <v>5</v>
      </c>
      <c r="N11526">
        <v>10</v>
      </c>
      <c r="O11526">
        <v>1.091</v>
      </c>
      <c r="R11526">
        <v>0.20860000000000001</v>
      </c>
      <c r="U11526">
        <v>2.149</v>
      </c>
    </row>
    <row r="11527" spans="1:22">
      <c r="A11527" t="s">
        <v>1490</v>
      </c>
      <c r="B11527" t="s">
        <v>1489</v>
      </c>
      <c r="C11527" t="s">
        <v>1889</v>
      </c>
      <c r="E11527" t="s">
        <v>1888</v>
      </c>
      <c r="G11527">
        <v>35.51</v>
      </c>
      <c r="H11527">
        <v>14.33</v>
      </c>
      <c r="I11527" t="s">
        <v>166</v>
      </c>
      <c r="J11527">
        <v>267</v>
      </c>
      <c r="K11527">
        <f t="shared" si="46"/>
        <v>0</v>
      </c>
      <c r="L11527">
        <f t="shared" si="47"/>
        <v>10</v>
      </c>
      <c r="M11527">
        <v>5</v>
      </c>
      <c r="N11527">
        <v>10</v>
      </c>
      <c r="O11527">
        <v>1.091</v>
      </c>
      <c r="R11527">
        <v>0.7006</v>
      </c>
      <c r="U11527">
        <v>7.2160000000000002</v>
      </c>
    </row>
    <row r="11528" spans="1:22">
      <c r="A11528" t="s">
        <v>1490</v>
      </c>
      <c r="B11528" t="s">
        <v>1489</v>
      </c>
      <c r="C11528" t="s">
        <v>1889</v>
      </c>
      <c r="E11528" t="s">
        <v>1888</v>
      </c>
      <c r="G11528">
        <v>35.51</v>
      </c>
      <c r="H11528">
        <v>14.33</v>
      </c>
      <c r="I11528" t="s">
        <v>166</v>
      </c>
      <c r="J11528">
        <v>268</v>
      </c>
      <c r="K11528">
        <f t="shared" si="46"/>
        <v>0</v>
      </c>
      <c r="L11528">
        <f t="shared" si="47"/>
        <v>10</v>
      </c>
      <c r="M11528">
        <v>5</v>
      </c>
      <c r="N11528">
        <v>10</v>
      </c>
      <c r="O11528">
        <v>1.091</v>
      </c>
      <c r="R11528">
        <v>0.3947</v>
      </c>
      <c r="U11528">
        <v>4.0659000000000001</v>
      </c>
    </row>
    <row r="11529" spans="1:22">
      <c r="A11529" t="s">
        <v>1490</v>
      </c>
      <c r="B11529" t="s">
        <v>1489</v>
      </c>
      <c r="C11529" t="s">
        <v>1887</v>
      </c>
      <c r="E11529" t="s">
        <v>1647</v>
      </c>
      <c r="G11529">
        <v>37.226599999999998</v>
      </c>
      <c r="H11529">
        <v>-76.388800000000003</v>
      </c>
      <c r="I11529" t="s">
        <v>63</v>
      </c>
      <c r="J11529">
        <v>270</v>
      </c>
      <c r="K11529">
        <f t="shared" si="46"/>
        <v>0</v>
      </c>
      <c r="L11529">
        <f t="shared" si="47"/>
        <v>1</v>
      </c>
      <c r="M11529">
        <v>0.5</v>
      </c>
      <c r="N11529">
        <v>1</v>
      </c>
      <c r="O11529">
        <v>1.091</v>
      </c>
      <c r="R11529">
        <v>0.51359999999999995</v>
      </c>
      <c r="U11529">
        <v>0.52900000000000003</v>
      </c>
    </row>
    <row r="11530" spans="1:22">
      <c r="A11530" t="s">
        <v>1490</v>
      </c>
      <c r="B11530" t="s">
        <v>1489</v>
      </c>
      <c r="C11530" t="s">
        <v>1884</v>
      </c>
      <c r="E11530" t="s">
        <v>1883</v>
      </c>
      <c r="G11530">
        <v>-4.1399999999999997</v>
      </c>
      <c r="H11530">
        <v>119.36</v>
      </c>
      <c r="I11530" t="s">
        <v>2377</v>
      </c>
      <c r="J11530">
        <v>271</v>
      </c>
      <c r="K11530">
        <f t="shared" si="46"/>
        <v>0</v>
      </c>
      <c r="L11530">
        <f t="shared" si="47"/>
        <v>20</v>
      </c>
      <c r="M11530">
        <v>10</v>
      </c>
      <c r="N11530">
        <v>20</v>
      </c>
      <c r="O11530">
        <v>1.091</v>
      </c>
      <c r="R11530">
        <v>4.3</v>
      </c>
      <c r="S11530">
        <v>4.8</v>
      </c>
      <c r="T11530">
        <v>98.88</v>
      </c>
      <c r="U11530">
        <v>88.58</v>
      </c>
      <c r="V11530">
        <v>187.46</v>
      </c>
    </row>
    <row r="11531" spans="1:22">
      <c r="A11531" t="s">
        <v>1490</v>
      </c>
      <c r="B11531" t="s">
        <v>1489</v>
      </c>
      <c r="C11531" t="s">
        <v>1884</v>
      </c>
      <c r="E11531" t="s">
        <v>1883</v>
      </c>
      <c r="G11531">
        <v>-4.1399999999999997</v>
      </c>
      <c r="H11531">
        <v>119.36</v>
      </c>
      <c r="I11531" t="s">
        <v>2377</v>
      </c>
      <c r="J11531">
        <v>272</v>
      </c>
      <c r="K11531">
        <f t="shared" si="46"/>
        <v>0</v>
      </c>
      <c r="L11531">
        <f t="shared" si="47"/>
        <v>20</v>
      </c>
      <c r="M11531">
        <v>10</v>
      </c>
      <c r="N11531">
        <v>20</v>
      </c>
      <c r="O11531">
        <v>1.091</v>
      </c>
      <c r="R11531">
        <v>2.1</v>
      </c>
      <c r="S11531">
        <v>8.4</v>
      </c>
      <c r="T11531">
        <v>173.04</v>
      </c>
      <c r="U11531">
        <v>43.26</v>
      </c>
      <c r="V11531">
        <v>216.3</v>
      </c>
    </row>
    <row r="11532" spans="1:22">
      <c r="A11532" t="s">
        <v>1490</v>
      </c>
      <c r="B11532" t="s">
        <v>1489</v>
      </c>
      <c r="C11532" t="s">
        <v>1884</v>
      </c>
      <c r="E11532" t="s">
        <v>1883</v>
      </c>
      <c r="G11532">
        <v>-4.1399999999999997</v>
      </c>
      <c r="H11532">
        <v>119.36</v>
      </c>
      <c r="I11532" t="s">
        <v>2377</v>
      </c>
      <c r="J11532">
        <v>273</v>
      </c>
      <c r="K11532">
        <f t="shared" si="46"/>
        <v>0</v>
      </c>
      <c r="L11532">
        <f t="shared" si="47"/>
        <v>20</v>
      </c>
      <c r="M11532">
        <v>10</v>
      </c>
      <c r="N11532">
        <v>20</v>
      </c>
      <c r="O11532">
        <v>1.091</v>
      </c>
      <c r="R11532">
        <v>1.2</v>
      </c>
      <c r="S11532">
        <v>10</v>
      </c>
      <c r="T11532">
        <v>206</v>
      </c>
      <c r="U11532">
        <v>24.72</v>
      </c>
      <c r="V11532">
        <v>230.72</v>
      </c>
    </row>
    <row r="11533" spans="1:22">
      <c r="A11533" t="s">
        <v>1490</v>
      </c>
      <c r="B11533" t="s">
        <v>1489</v>
      </c>
      <c r="C11533" t="s">
        <v>1881</v>
      </c>
      <c r="E11533" t="s">
        <v>1869</v>
      </c>
      <c r="G11533">
        <v>-40.4</v>
      </c>
      <c r="H11533">
        <v>144.5</v>
      </c>
      <c r="I11533" t="s">
        <v>426</v>
      </c>
      <c r="J11533">
        <v>274</v>
      </c>
      <c r="K11533">
        <f t="shared" si="46"/>
        <v>0</v>
      </c>
      <c r="L11533">
        <f t="shared" si="47"/>
        <v>5</v>
      </c>
      <c r="M11533">
        <v>2.5</v>
      </c>
      <c r="N11533">
        <v>5</v>
      </c>
      <c r="O11533">
        <v>1.091</v>
      </c>
      <c r="R11533">
        <v>0.26200000000000001</v>
      </c>
      <c r="U11533">
        <v>1.3492999999999999</v>
      </c>
    </row>
    <row r="11534" spans="1:22">
      <c r="A11534" t="s">
        <v>1490</v>
      </c>
      <c r="B11534" t="s">
        <v>1489</v>
      </c>
      <c r="C11534" t="s">
        <v>1880</v>
      </c>
      <c r="E11534" t="s">
        <v>1869</v>
      </c>
      <c r="G11534">
        <v>-40.4</v>
      </c>
      <c r="H11534">
        <v>144.5</v>
      </c>
      <c r="I11534" t="s">
        <v>426</v>
      </c>
      <c r="J11534">
        <v>275</v>
      </c>
      <c r="K11534">
        <f t="shared" si="46"/>
        <v>0</v>
      </c>
      <c r="L11534">
        <f t="shared" si="47"/>
        <v>5</v>
      </c>
      <c r="M11534">
        <v>2.5</v>
      </c>
      <c r="N11534">
        <v>5</v>
      </c>
      <c r="O11534">
        <v>1.091</v>
      </c>
      <c r="R11534">
        <v>0.67800000000000005</v>
      </c>
      <c r="U11534">
        <v>3.4916999999999998</v>
      </c>
    </row>
    <row r="11535" spans="1:22">
      <c r="A11535" t="s">
        <v>1490</v>
      </c>
      <c r="B11535" t="s">
        <v>1489</v>
      </c>
      <c r="C11535" t="s">
        <v>1879</v>
      </c>
      <c r="E11535" t="s">
        <v>1869</v>
      </c>
      <c r="G11535">
        <v>-40.4</v>
      </c>
      <c r="H11535">
        <v>144.5</v>
      </c>
      <c r="I11535" t="s">
        <v>426</v>
      </c>
      <c r="J11535">
        <v>276</v>
      </c>
      <c r="K11535">
        <f t="shared" si="46"/>
        <v>0</v>
      </c>
      <c r="L11535">
        <f t="shared" si="47"/>
        <v>5</v>
      </c>
      <c r="M11535">
        <v>2.5</v>
      </c>
      <c r="N11535">
        <v>5</v>
      </c>
      <c r="O11535">
        <v>1.091</v>
      </c>
      <c r="R11535">
        <v>1.046</v>
      </c>
      <c r="U11535">
        <v>5.3868999999999998</v>
      </c>
    </row>
    <row r="11536" spans="1:22">
      <c r="A11536" t="s">
        <v>1490</v>
      </c>
      <c r="B11536" t="s">
        <v>1489</v>
      </c>
      <c r="C11536" t="s">
        <v>1878</v>
      </c>
      <c r="E11536" t="s">
        <v>1869</v>
      </c>
      <c r="G11536">
        <v>-40.4</v>
      </c>
      <c r="H11536">
        <v>144.5</v>
      </c>
      <c r="I11536" t="s">
        <v>426</v>
      </c>
      <c r="J11536">
        <v>277</v>
      </c>
      <c r="K11536">
        <f t="shared" si="46"/>
        <v>0</v>
      </c>
      <c r="L11536">
        <f t="shared" si="47"/>
        <v>5</v>
      </c>
      <c r="M11536">
        <v>2.5</v>
      </c>
      <c r="N11536">
        <v>5</v>
      </c>
      <c r="O11536">
        <v>1.091</v>
      </c>
      <c r="R11536">
        <v>0.17</v>
      </c>
      <c r="U11536">
        <v>0.87549999999999994</v>
      </c>
    </row>
    <row r="11537" spans="1:21">
      <c r="A11537" t="s">
        <v>1490</v>
      </c>
      <c r="B11537" t="s">
        <v>1489</v>
      </c>
      <c r="C11537" t="s">
        <v>1877</v>
      </c>
      <c r="E11537" t="s">
        <v>1869</v>
      </c>
      <c r="G11537">
        <v>-40.4</v>
      </c>
      <c r="H11537">
        <v>144.5</v>
      </c>
      <c r="I11537" t="s">
        <v>426</v>
      </c>
      <c r="J11537">
        <v>278</v>
      </c>
      <c r="K11537">
        <f t="shared" si="46"/>
        <v>0</v>
      </c>
      <c r="L11537">
        <f t="shared" si="47"/>
        <v>5</v>
      </c>
      <c r="M11537">
        <v>2.5</v>
      </c>
      <c r="N11537">
        <v>5</v>
      </c>
      <c r="O11537">
        <v>1.091</v>
      </c>
      <c r="R11537">
        <v>0.25800000000000001</v>
      </c>
      <c r="U11537">
        <v>1.3287</v>
      </c>
    </row>
    <row r="11538" spans="1:21">
      <c r="A11538" t="s">
        <v>1490</v>
      </c>
      <c r="B11538" t="s">
        <v>1489</v>
      </c>
      <c r="C11538" t="s">
        <v>1876</v>
      </c>
      <c r="E11538" t="s">
        <v>1869</v>
      </c>
      <c r="G11538">
        <v>-40.4</v>
      </c>
      <c r="H11538">
        <v>144.5</v>
      </c>
      <c r="I11538" t="s">
        <v>426</v>
      </c>
      <c r="J11538">
        <v>279</v>
      </c>
      <c r="K11538">
        <f t="shared" si="46"/>
        <v>0</v>
      </c>
      <c r="L11538">
        <f t="shared" si="47"/>
        <v>5</v>
      </c>
      <c r="M11538">
        <v>2.5</v>
      </c>
      <c r="N11538">
        <v>5</v>
      </c>
      <c r="O11538">
        <v>1.091</v>
      </c>
      <c r="R11538">
        <v>0.16600000000000001</v>
      </c>
      <c r="U11538">
        <v>0.85489999999999999</v>
      </c>
    </row>
    <row r="11539" spans="1:21">
      <c r="A11539" t="s">
        <v>1490</v>
      </c>
      <c r="B11539" t="s">
        <v>1489</v>
      </c>
      <c r="C11539" t="s">
        <v>1875</v>
      </c>
      <c r="E11539" t="s">
        <v>1869</v>
      </c>
      <c r="G11539">
        <v>-40.4</v>
      </c>
      <c r="H11539">
        <v>144.5</v>
      </c>
      <c r="I11539" t="s">
        <v>426</v>
      </c>
      <c r="J11539">
        <v>280</v>
      </c>
      <c r="K11539">
        <f t="shared" si="46"/>
        <v>0</v>
      </c>
      <c r="L11539">
        <f t="shared" si="47"/>
        <v>5</v>
      </c>
      <c r="M11539">
        <v>2.5</v>
      </c>
      <c r="N11539">
        <v>5</v>
      </c>
      <c r="O11539">
        <v>1.091</v>
      </c>
      <c r="R11539">
        <v>0.87</v>
      </c>
      <c r="U11539">
        <v>4.4805000000000001</v>
      </c>
    </row>
    <row r="11540" spans="1:21">
      <c r="A11540" t="s">
        <v>1490</v>
      </c>
      <c r="B11540" t="s">
        <v>1489</v>
      </c>
      <c r="C11540" t="s">
        <v>1874</v>
      </c>
      <c r="E11540" t="s">
        <v>1869</v>
      </c>
      <c r="G11540">
        <v>-40.4</v>
      </c>
      <c r="H11540">
        <v>144.5</v>
      </c>
      <c r="I11540" t="s">
        <v>426</v>
      </c>
      <c r="J11540">
        <v>281</v>
      </c>
      <c r="K11540">
        <f t="shared" si="46"/>
        <v>0</v>
      </c>
      <c r="L11540">
        <f t="shared" si="47"/>
        <v>5</v>
      </c>
      <c r="M11540">
        <v>2.5</v>
      </c>
      <c r="N11540">
        <v>5</v>
      </c>
      <c r="O11540">
        <v>1.091</v>
      </c>
      <c r="R11540">
        <v>0.39400000000000002</v>
      </c>
      <c r="U11540">
        <v>2.0291000000000001</v>
      </c>
    </row>
    <row r="11541" spans="1:21">
      <c r="A11541" t="s">
        <v>1490</v>
      </c>
      <c r="B11541" t="s">
        <v>1489</v>
      </c>
      <c r="C11541" t="s">
        <v>1873</v>
      </c>
      <c r="E11541" t="s">
        <v>1869</v>
      </c>
      <c r="G11541">
        <v>-40.4</v>
      </c>
      <c r="H11541">
        <v>144.5</v>
      </c>
      <c r="I11541" t="s">
        <v>426</v>
      </c>
      <c r="J11541">
        <v>282</v>
      </c>
      <c r="K11541">
        <f t="shared" si="46"/>
        <v>0</v>
      </c>
      <c r="L11541">
        <f t="shared" si="47"/>
        <v>5</v>
      </c>
      <c r="M11541">
        <v>2.5</v>
      </c>
      <c r="N11541">
        <v>5</v>
      </c>
      <c r="O11541">
        <v>1.091</v>
      </c>
      <c r="R11541">
        <v>0.88600000000000001</v>
      </c>
      <c r="U11541">
        <v>4.5629</v>
      </c>
    </row>
    <row r="11542" spans="1:21">
      <c r="A11542" t="s">
        <v>1490</v>
      </c>
      <c r="B11542" t="s">
        <v>1489</v>
      </c>
      <c r="C11542" t="s">
        <v>1872</v>
      </c>
      <c r="E11542" t="s">
        <v>1869</v>
      </c>
      <c r="G11542">
        <v>-40.4</v>
      </c>
      <c r="H11542">
        <v>144.5</v>
      </c>
      <c r="I11542" t="s">
        <v>426</v>
      </c>
      <c r="J11542">
        <v>283</v>
      </c>
      <c r="K11542">
        <f t="shared" si="46"/>
        <v>0</v>
      </c>
      <c r="L11542">
        <f t="shared" si="47"/>
        <v>5</v>
      </c>
      <c r="M11542">
        <v>2.5</v>
      </c>
      <c r="N11542">
        <v>5</v>
      </c>
      <c r="O11542">
        <v>1.091</v>
      </c>
      <c r="R11542">
        <v>0.95</v>
      </c>
      <c r="U11542">
        <v>4.8925000000000001</v>
      </c>
    </row>
    <row r="11543" spans="1:21">
      <c r="A11543" t="s">
        <v>1490</v>
      </c>
      <c r="B11543" t="s">
        <v>1489</v>
      </c>
      <c r="C11543" t="s">
        <v>1871</v>
      </c>
      <c r="E11543" t="s">
        <v>1869</v>
      </c>
      <c r="G11543">
        <v>-40.4</v>
      </c>
      <c r="H11543">
        <v>144.5</v>
      </c>
      <c r="J11543">
        <v>284</v>
      </c>
      <c r="K11543">
        <f t="shared" si="46"/>
        <v>0</v>
      </c>
      <c r="L11543">
        <f t="shared" si="47"/>
        <v>5</v>
      </c>
      <c r="M11543">
        <v>2.5</v>
      </c>
      <c r="N11543">
        <v>5</v>
      </c>
      <c r="O11543">
        <v>1.091</v>
      </c>
      <c r="R11543">
        <v>0.71399999999999997</v>
      </c>
      <c r="U11543">
        <v>3.6770999999999998</v>
      </c>
    </row>
    <row r="11544" spans="1:21">
      <c r="A11544" t="s">
        <v>1490</v>
      </c>
      <c r="B11544" t="s">
        <v>1489</v>
      </c>
      <c r="C11544" t="s">
        <v>1870</v>
      </c>
      <c r="E11544" t="s">
        <v>1869</v>
      </c>
      <c r="G11544">
        <v>-40.4</v>
      </c>
      <c r="H11544">
        <v>144.5</v>
      </c>
      <c r="J11544">
        <v>285</v>
      </c>
      <c r="K11544">
        <f t="shared" si="46"/>
        <v>0</v>
      </c>
      <c r="L11544">
        <f t="shared" si="47"/>
        <v>5</v>
      </c>
      <c r="M11544">
        <v>2.5</v>
      </c>
      <c r="N11544">
        <v>5</v>
      </c>
      <c r="O11544">
        <v>1.091</v>
      </c>
      <c r="R11544">
        <v>0.57799999999999996</v>
      </c>
      <c r="U11544">
        <v>2.9767000000000001</v>
      </c>
    </row>
    <row r="11545" spans="1:21">
      <c r="A11545" t="s">
        <v>1490</v>
      </c>
      <c r="B11545" t="s">
        <v>1489</v>
      </c>
      <c r="C11545" t="s">
        <v>1868</v>
      </c>
      <c r="E11545" t="s">
        <v>1867</v>
      </c>
      <c r="G11545">
        <v>25.083166670000001</v>
      </c>
      <c r="H11545">
        <v>-80.489016669999998</v>
      </c>
      <c r="I11545" t="s">
        <v>715</v>
      </c>
      <c r="J11545">
        <v>286</v>
      </c>
      <c r="K11545">
        <f t="shared" si="46"/>
        <v>3</v>
      </c>
      <c r="L11545">
        <f t="shared" si="47"/>
        <v>5</v>
      </c>
      <c r="M11545">
        <v>4</v>
      </c>
      <c r="N11545">
        <v>2</v>
      </c>
      <c r="O11545">
        <v>1.091</v>
      </c>
      <c r="R11545">
        <v>0.40600000000000003</v>
      </c>
      <c r="S11545">
        <v>11.34</v>
      </c>
      <c r="U11545">
        <v>0.83640000000000003</v>
      </c>
    </row>
    <row r="11546" spans="1:21">
      <c r="A11546" t="s">
        <v>1490</v>
      </c>
      <c r="B11546" t="s">
        <v>1489</v>
      </c>
      <c r="C11546" t="s">
        <v>1865</v>
      </c>
      <c r="E11546" t="s">
        <v>1864</v>
      </c>
      <c r="G11546">
        <v>25.056249999999999</v>
      </c>
      <c r="H11546">
        <v>-80.713549999999998</v>
      </c>
      <c r="I11546" t="s">
        <v>715</v>
      </c>
      <c r="J11546">
        <v>287</v>
      </c>
      <c r="K11546">
        <f t="shared" si="46"/>
        <v>3</v>
      </c>
      <c r="L11546">
        <f t="shared" si="47"/>
        <v>5</v>
      </c>
      <c r="M11546">
        <v>4</v>
      </c>
      <c r="N11546">
        <v>2</v>
      </c>
      <c r="O11546">
        <v>1.091</v>
      </c>
      <c r="R11546">
        <v>0.17399999999999999</v>
      </c>
      <c r="S11546">
        <v>11.22</v>
      </c>
      <c r="U11546">
        <v>0.3584</v>
      </c>
    </row>
    <row r="11547" spans="1:21">
      <c r="A11547" t="s">
        <v>1490</v>
      </c>
      <c r="B11547" t="s">
        <v>1489</v>
      </c>
      <c r="C11547" t="s">
        <v>1862</v>
      </c>
      <c r="E11547" t="s">
        <v>1861</v>
      </c>
      <c r="G11547">
        <v>25.121749999999999</v>
      </c>
      <c r="H11547">
        <v>-80.801550000000006</v>
      </c>
      <c r="I11547" t="s">
        <v>715</v>
      </c>
      <c r="J11547">
        <v>288</v>
      </c>
      <c r="K11547">
        <f t="shared" si="46"/>
        <v>3</v>
      </c>
      <c r="L11547">
        <f t="shared" si="47"/>
        <v>5</v>
      </c>
      <c r="M11547">
        <v>4</v>
      </c>
      <c r="N11547">
        <v>2</v>
      </c>
      <c r="O11547">
        <v>1.091</v>
      </c>
      <c r="R11547">
        <v>0.16200000000000001</v>
      </c>
      <c r="S11547">
        <v>10.536</v>
      </c>
      <c r="U11547">
        <v>0.3337</v>
      </c>
    </row>
    <row r="11548" spans="1:21">
      <c r="A11548" t="s">
        <v>1490</v>
      </c>
      <c r="B11548" t="s">
        <v>1489</v>
      </c>
      <c r="C11548" t="s">
        <v>1859</v>
      </c>
      <c r="E11548" t="s">
        <v>1858</v>
      </c>
      <c r="G11548">
        <v>24.989049999999999</v>
      </c>
      <c r="H11548">
        <v>-80.840383329999995</v>
      </c>
      <c r="I11548" t="s">
        <v>771</v>
      </c>
      <c r="J11548">
        <v>289</v>
      </c>
      <c r="K11548">
        <f t="shared" si="46"/>
        <v>3</v>
      </c>
      <c r="L11548">
        <f t="shared" si="47"/>
        <v>5</v>
      </c>
      <c r="M11548">
        <v>4</v>
      </c>
      <c r="N11548">
        <v>2</v>
      </c>
      <c r="O11548">
        <v>1.091</v>
      </c>
      <c r="R11548">
        <v>0.106</v>
      </c>
      <c r="S11548">
        <v>9.9600000000000009</v>
      </c>
      <c r="U11548">
        <v>0.21840000000000001</v>
      </c>
    </row>
    <row r="11549" spans="1:21">
      <c r="A11549" t="s">
        <v>1490</v>
      </c>
      <c r="B11549" t="s">
        <v>1489</v>
      </c>
      <c r="C11549" t="s">
        <v>1856</v>
      </c>
      <c r="E11549" t="s">
        <v>1855</v>
      </c>
      <c r="G11549">
        <v>25.0534</v>
      </c>
      <c r="H11549">
        <v>-80.9101</v>
      </c>
      <c r="I11549" t="s">
        <v>771</v>
      </c>
      <c r="J11549">
        <v>290</v>
      </c>
      <c r="K11549">
        <f t="shared" si="46"/>
        <v>3</v>
      </c>
      <c r="L11549">
        <f t="shared" si="47"/>
        <v>5</v>
      </c>
      <c r="M11549">
        <v>4</v>
      </c>
      <c r="N11549">
        <v>2</v>
      </c>
      <c r="O11549">
        <v>1.091</v>
      </c>
      <c r="R11549">
        <v>1.4E-2</v>
      </c>
      <c r="S11549">
        <v>10.092000000000001</v>
      </c>
      <c r="U11549">
        <v>2.8799999999999999E-2</v>
      </c>
    </row>
    <row r="11550" spans="1:21">
      <c r="A11550" t="s">
        <v>1490</v>
      </c>
      <c r="B11550" t="s">
        <v>1489</v>
      </c>
      <c r="C11550" t="s">
        <v>1853</v>
      </c>
      <c r="E11550" t="s">
        <v>1821</v>
      </c>
      <c r="G11550">
        <v>30.376000000000001</v>
      </c>
      <c r="H11550">
        <v>-87.012</v>
      </c>
      <c r="I11550" t="s">
        <v>2376</v>
      </c>
      <c r="J11550">
        <v>291</v>
      </c>
      <c r="K11550">
        <f t="shared" si="46"/>
        <v>0</v>
      </c>
      <c r="L11550">
        <f t="shared" si="47"/>
        <v>5</v>
      </c>
      <c r="M11550">
        <v>2.5</v>
      </c>
      <c r="N11550">
        <v>5</v>
      </c>
      <c r="O11550">
        <v>1.091</v>
      </c>
      <c r="R11550">
        <v>0.9</v>
      </c>
      <c r="U11550">
        <v>4.6349999999999998</v>
      </c>
    </row>
    <row r="11551" spans="1:21">
      <c r="A11551" t="s">
        <v>1490</v>
      </c>
      <c r="B11551" t="s">
        <v>1489</v>
      </c>
      <c r="C11551" t="s">
        <v>1851</v>
      </c>
      <c r="E11551" t="s">
        <v>1821</v>
      </c>
      <c r="G11551">
        <v>30.376000000000001</v>
      </c>
      <c r="H11551">
        <v>-87.012</v>
      </c>
      <c r="I11551" t="s">
        <v>2376</v>
      </c>
      <c r="J11551">
        <v>292</v>
      </c>
      <c r="K11551">
        <f t="shared" si="46"/>
        <v>0</v>
      </c>
      <c r="L11551">
        <f t="shared" si="47"/>
        <v>5</v>
      </c>
      <c r="M11551">
        <v>2.5</v>
      </c>
      <c r="N11551">
        <v>5</v>
      </c>
      <c r="O11551">
        <v>1.091</v>
      </c>
      <c r="R11551">
        <v>1.1000000000000001</v>
      </c>
      <c r="U11551">
        <v>5.665</v>
      </c>
    </row>
    <row r="11552" spans="1:21">
      <c r="A11552" t="s">
        <v>1490</v>
      </c>
      <c r="B11552" t="s">
        <v>1489</v>
      </c>
      <c r="C11552" t="s">
        <v>1849</v>
      </c>
      <c r="E11552" t="s">
        <v>1821</v>
      </c>
      <c r="G11552">
        <v>30.376000000000001</v>
      </c>
      <c r="H11552">
        <v>-87.012</v>
      </c>
      <c r="I11552" t="s">
        <v>2376</v>
      </c>
      <c r="J11552">
        <v>293</v>
      </c>
      <c r="K11552">
        <f t="shared" si="46"/>
        <v>0</v>
      </c>
      <c r="L11552">
        <f t="shared" si="47"/>
        <v>5</v>
      </c>
      <c r="M11552">
        <v>2.5</v>
      </c>
      <c r="N11552">
        <v>5</v>
      </c>
      <c r="O11552">
        <v>1.091</v>
      </c>
      <c r="R11552">
        <v>0.2</v>
      </c>
      <c r="U11552">
        <v>1.03</v>
      </c>
    </row>
    <row r="11553" spans="1:21">
      <c r="A11553" t="s">
        <v>1490</v>
      </c>
      <c r="B11553" t="s">
        <v>1489</v>
      </c>
      <c r="C11553" t="s">
        <v>1847</v>
      </c>
      <c r="E11553" t="s">
        <v>1821</v>
      </c>
      <c r="G11553">
        <v>30.376000000000001</v>
      </c>
      <c r="H11553">
        <v>-87.012</v>
      </c>
      <c r="I11553" t="s">
        <v>2376</v>
      </c>
      <c r="J11553">
        <v>294</v>
      </c>
      <c r="K11553">
        <f t="shared" si="46"/>
        <v>0</v>
      </c>
      <c r="L11553">
        <f t="shared" si="47"/>
        <v>5</v>
      </c>
      <c r="M11553">
        <v>2.5</v>
      </c>
      <c r="N11553">
        <v>5</v>
      </c>
      <c r="O11553">
        <v>1.091</v>
      </c>
      <c r="R11553">
        <v>0.5</v>
      </c>
      <c r="U11553">
        <v>2.5750000000000002</v>
      </c>
    </row>
    <row r="11554" spans="1:21">
      <c r="A11554" t="s">
        <v>1490</v>
      </c>
      <c r="B11554" t="s">
        <v>1489</v>
      </c>
      <c r="C11554" t="s">
        <v>1845</v>
      </c>
      <c r="E11554" t="s">
        <v>1821</v>
      </c>
      <c r="G11554">
        <v>30.376000000000001</v>
      </c>
      <c r="H11554">
        <v>-87.012</v>
      </c>
      <c r="I11554" t="s">
        <v>2376</v>
      </c>
      <c r="J11554">
        <v>295</v>
      </c>
      <c r="K11554">
        <f t="shared" si="46"/>
        <v>0</v>
      </c>
      <c r="L11554">
        <f t="shared" si="47"/>
        <v>5</v>
      </c>
      <c r="M11554">
        <v>2.5</v>
      </c>
      <c r="N11554">
        <v>5</v>
      </c>
      <c r="O11554">
        <v>1.091</v>
      </c>
      <c r="R11554">
        <v>0.2</v>
      </c>
      <c r="U11554">
        <v>1.03</v>
      </c>
    </row>
    <row r="11555" spans="1:21">
      <c r="A11555" t="s">
        <v>1490</v>
      </c>
      <c r="B11555" t="s">
        <v>1489</v>
      </c>
      <c r="C11555" t="s">
        <v>1843</v>
      </c>
      <c r="E11555" t="s">
        <v>1821</v>
      </c>
      <c r="G11555">
        <v>30.376000000000001</v>
      </c>
      <c r="H11555">
        <v>-87.012</v>
      </c>
      <c r="I11555" t="s">
        <v>2376</v>
      </c>
      <c r="J11555">
        <v>296</v>
      </c>
      <c r="K11555">
        <f t="shared" ref="K11555:K11618" si="48">M11555-(N11555/2)</f>
        <v>0</v>
      </c>
      <c r="L11555">
        <f t="shared" ref="L11555:L11618" si="49">M11555+(N11555/2)</f>
        <v>5</v>
      </c>
      <c r="M11555">
        <v>2.5</v>
      </c>
      <c r="N11555">
        <v>5</v>
      </c>
      <c r="O11555">
        <v>1.091</v>
      </c>
      <c r="R11555">
        <v>0.3</v>
      </c>
      <c r="U11555">
        <v>1.5449999999999999</v>
      </c>
    </row>
    <row r="11556" spans="1:21">
      <c r="A11556" t="s">
        <v>1490</v>
      </c>
      <c r="B11556" t="s">
        <v>1489</v>
      </c>
      <c r="C11556" t="s">
        <v>1841</v>
      </c>
      <c r="E11556" t="s">
        <v>1819</v>
      </c>
      <c r="G11556">
        <v>30.335000000000001</v>
      </c>
      <c r="H11556">
        <v>-87.239000000000004</v>
      </c>
      <c r="I11556" t="s">
        <v>2376</v>
      </c>
      <c r="J11556">
        <v>297</v>
      </c>
      <c r="K11556">
        <f t="shared" si="48"/>
        <v>0</v>
      </c>
      <c r="L11556">
        <f t="shared" si="49"/>
        <v>5</v>
      </c>
      <c r="M11556">
        <v>2.5</v>
      </c>
      <c r="N11556">
        <v>5</v>
      </c>
      <c r="O11556">
        <v>1.091</v>
      </c>
      <c r="R11556">
        <v>0.4</v>
      </c>
      <c r="U11556">
        <v>2.06</v>
      </c>
    </row>
    <row r="11557" spans="1:21">
      <c r="A11557" t="s">
        <v>1490</v>
      </c>
      <c r="B11557" t="s">
        <v>1489</v>
      </c>
      <c r="C11557" t="s">
        <v>1839</v>
      </c>
      <c r="E11557" t="s">
        <v>1817</v>
      </c>
      <c r="G11557">
        <v>30.416</v>
      </c>
      <c r="H11557">
        <v>-86.572999999999993</v>
      </c>
      <c r="I11557" t="s">
        <v>2376</v>
      </c>
      <c r="J11557">
        <v>298</v>
      </c>
      <c r="K11557">
        <f t="shared" si="48"/>
        <v>0</v>
      </c>
      <c r="L11557">
        <f t="shared" si="49"/>
        <v>5</v>
      </c>
      <c r="M11557">
        <v>2.5</v>
      </c>
      <c r="N11557">
        <v>5</v>
      </c>
      <c r="O11557">
        <v>1.091</v>
      </c>
      <c r="R11557">
        <v>1.8</v>
      </c>
      <c r="U11557">
        <v>9.27</v>
      </c>
    </row>
    <row r="11558" spans="1:21">
      <c r="A11558" t="s">
        <v>1490</v>
      </c>
      <c r="B11558" t="s">
        <v>1489</v>
      </c>
      <c r="C11558" t="s">
        <v>1837</v>
      </c>
      <c r="E11558" t="s">
        <v>1815</v>
      </c>
      <c r="G11558">
        <v>30.081</v>
      </c>
      <c r="H11558">
        <v>-85.494</v>
      </c>
      <c r="I11558" t="s">
        <v>2376</v>
      </c>
      <c r="J11558">
        <v>299</v>
      </c>
      <c r="K11558">
        <f t="shared" si="48"/>
        <v>0</v>
      </c>
      <c r="L11558">
        <f t="shared" si="49"/>
        <v>5</v>
      </c>
      <c r="M11558">
        <v>2.5</v>
      </c>
      <c r="N11558">
        <v>5</v>
      </c>
      <c r="O11558">
        <v>1.091</v>
      </c>
      <c r="R11558">
        <v>0.4</v>
      </c>
      <c r="U11558">
        <v>2.06</v>
      </c>
    </row>
    <row r="11559" spans="1:21">
      <c r="A11559" t="s">
        <v>1490</v>
      </c>
      <c r="B11559" t="s">
        <v>1489</v>
      </c>
      <c r="C11559" t="s">
        <v>1835</v>
      </c>
      <c r="E11559" t="s">
        <v>1812</v>
      </c>
      <c r="G11559">
        <v>29.867999999999999</v>
      </c>
      <c r="H11559">
        <v>-85.366</v>
      </c>
      <c r="I11559" t="s">
        <v>2376</v>
      </c>
      <c r="J11559">
        <v>300</v>
      </c>
      <c r="K11559">
        <f t="shared" si="48"/>
        <v>0</v>
      </c>
      <c r="L11559">
        <f t="shared" si="49"/>
        <v>5</v>
      </c>
      <c r="M11559">
        <v>2.5</v>
      </c>
      <c r="N11559">
        <v>5</v>
      </c>
      <c r="O11559">
        <v>1.091</v>
      </c>
      <c r="R11559">
        <v>1</v>
      </c>
      <c r="U11559">
        <v>5.15</v>
      </c>
    </row>
    <row r="11560" spans="1:21">
      <c r="A11560" t="s">
        <v>1490</v>
      </c>
      <c r="B11560" t="s">
        <v>1489</v>
      </c>
      <c r="C11560" t="s">
        <v>1833</v>
      </c>
      <c r="E11560" t="s">
        <v>1812</v>
      </c>
      <c r="G11560">
        <v>29.867999999999999</v>
      </c>
      <c r="H11560">
        <v>-85.366</v>
      </c>
      <c r="I11560" t="s">
        <v>2376</v>
      </c>
      <c r="J11560">
        <v>301</v>
      </c>
      <c r="K11560">
        <f t="shared" si="48"/>
        <v>0</v>
      </c>
      <c r="L11560">
        <f t="shared" si="49"/>
        <v>5</v>
      </c>
      <c r="M11560">
        <v>2.5</v>
      </c>
      <c r="N11560">
        <v>5</v>
      </c>
      <c r="O11560">
        <v>1.091</v>
      </c>
      <c r="R11560">
        <v>12</v>
      </c>
      <c r="U11560">
        <v>61.8</v>
      </c>
    </row>
    <row r="11561" spans="1:21">
      <c r="A11561" t="s">
        <v>1490</v>
      </c>
      <c r="B11561" t="s">
        <v>1489</v>
      </c>
      <c r="C11561" t="s">
        <v>1831</v>
      </c>
      <c r="E11561" t="s">
        <v>1810</v>
      </c>
      <c r="G11561">
        <v>24.673999999999999</v>
      </c>
      <c r="H11561">
        <v>-81.242000000000004</v>
      </c>
      <c r="I11561" t="s">
        <v>2376</v>
      </c>
      <c r="J11561">
        <v>302</v>
      </c>
      <c r="K11561">
        <f t="shared" si="48"/>
        <v>0</v>
      </c>
      <c r="L11561">
        <f t="shared" si="49"/>
        <v>5</v>
      </c>
      <c r="M11561">
        <v>2.5</v>
      </c>
      <c r="N11561">
        <v>5</v>
      </c>
      <c r="O11561">
        <v>1.091</v>
      </c>
      <c r="R11561">
        <v>0.2</v>
      </c>
      <c r="U11561">
        <v>1.03</v>
      </c>
    </row>
    <row r="11562" spans="1:21">
      <c r="A11562" t="s">
        <v>1490</v>
      </c>
      <c r="B11562" t="s">
        <v>1489</v>
      </c>
      <c r="C11562" t="s">
        <v>1829</v>
      </c>
      <c r="E11562" t="s">
        <v>1808</v>
      </c>
      <c r="G11562">
        <v>24.678999999999998</v>
      </c>
      <c r="H11562">
        <v>-81.236000000000004</v>
      </c>
      <c r="I11562" t="s">
        <v>2376</v>
      </c>
      <c r="J11562">
        <v>303</v>
      </c>
      <c r="K11562">
        <f t="shared" si="48"/>
        <v>0</v>
      </c>
      <c r="L11562">
        <f t="shared" si="49"/>
        <v>5</v>
      </c>
      <c r="M11562">
        <v>2.5</v>
      </c>
      <c r="N11562">
        <v>5</v>
      </c>
      <c r="O11562">
        <v>1.091</v>
      </c>
      <c r="R11562">
        <v>1</v>
      </c>
      <c r="U11562">
        <v>5.15</v>
      </c>
    </row>
    <row r="11563" spans="1:21">
      <c r="A11563" t="s">
        <v>1490</v>
      </c>
      <c r="B11563" t="s">
        <v>1489</v>
      </c>
      <c r="C11563" t="s">
        <v>1827</v>
      </c>
      <c r="E11563" t="s">
        <v>1821</v>
      </c>
      <c r="G11563">
        <v>30.376000000000001</v>
      </c>
      <c r="H11563">
        <v>-87.012</v>
      </c>
      <c r="J11563">
        <v>304</v>
      </c>
      <c r="K11563">
        <f t="shared" si="48"/>
        <v>0</v>
      </c>
      <c r="L11563">
        <f t="shared" si="49"/>
        <v>5</v>
      </c>
      <c r="M11563">
        <v>2.5</v>
      </c>
      <c r="N11563">
        <v>5</v>
      </c>
      <c r="O11563">
        <v>1.091</v>
      </c>
      <c r="R11563">
        <v>0.1</v>
      </c>
      <c r="U11563">
        <v>0.51500000000000001</v>
      </c>
    </row>
    <row r="11564" spans="1:21">
      <c r="A11564" t="s">
        <v>1490</v>
      </c>
      <c r="B11564" t="s">
        <v>1489</v>
      </c>
      <c r="C11564" t="s">
        <v>1826</v>
      </c>
      <c r="E11564" t="s">
        <v>1821</v>
      </c>
      <c r="G11564">
        <v>30.376000000000001</v>
      </c>
      <c r="H11564">
        <v>-87.012</v>
      </c>
      <c r="J11564">
        <v>305</v>
      </c>
      <c r="K11564">
        <f t="shared" si="48"/>
        <v>0</v>
      </c>
      <c r="L11564">
        <f t="shared" si="49"/>
        <v>5</v>
      </c>
      <c r="M11564">
        <v>2.5</v>
      </c>
      <c r="N11564">
        <v>5</v>
      </c>
      <c r="O11564">
        <v>1.091</v>
      </c>
      <c r="R11564">
        <v>0.3</v>
      </c>
      <c r="U11564">
        <v>1.5449999999999999</v>
      </c>
    </row>
    <row r="11565" spans="1:21">
      <c r="A11565" t="s">
        <v>1490</v>
      </c>
      <c r="B11565" t="s">
        <v>1489</v>
      </c>
      <c r="C11565" t="s">
        <v>1825</v>
      </c>
      <c r="E11565" t="s">
        <v>1821</v>
      </c>
      <c r="G11565">
        <v>30.376000000000001</v>
      </c>
      <c r="H11565">
        <v>-87.012</v>
      </c>
      <c r="J11565">
        <v>306</v>
      </c>
      <c r="K11565">
        <f t="shared" si="48"/>
        <v>0</v>
      </c>
      <c r="L11565">
        <f t="shared" si="49"/>
        <v>5</v>
      </c>
      <c r="M11565">
        <v>2.5</v>
      </c>
      <c r="N11565">
        <v>5</v>
      </c>
      <c r="O11565">
        <v>1.091</v>
      </c>
      <c r="R11565">
        <v>0.1</v>
      </c>
      <c r="U11565">
        <v>0.51500000000000001</v>
      </c>
    </row>
    <row r="11566" spans="1:21">
      <c r="A11566" t="s">
        <v>1490</v>
      </c>
      <c r="B11566" t="s">
        <v>1489</v>
      </c>
      <c r="C11566" t="s">
        <v>1824</v>
      </c>
      <c r="E11566" t="s">
        <v>1821</v>
      </c>
      <c r="G11566">
        <v>30.376000000000001</v>
      </c>
      <c r="H11566">
        <v>-87.012</v>
      </c>
      <c r="J11566">
        <v>307</v>
      </c>
      <c r="K11566">
        <f t="shared" si="48"/>
        <v>0</v>
      </c>
      <c r="L11566">
        <f t="shared" si="49"/>
        <v>5</v>
      </c>
      <c r="M11566">
        <v>2.5</v>
      </c>
      <c r="N11566">
        <v>5</v>
      </c>
      <c r="O11566">
        <v>1.091</v>
      </c>
      <c r="R11566">
        <v>0.1</v>
      </c>
      <c r="U11566">
        <v>0.51500000000000001</v>
      </c>
    </row>
    <row r="11567" spans="1:21">
      <c r="A11567" t="s">
        <v>1490</v>
      </c>
      <c r="B11567" t="s">
        <v>1489</v>
      </c>
      <c r="C11567" t="s">
        <v>1823</v>
      </c>
      <c r="E11567" t="s">
        <v>1821</v>
      </c>
      <c r="G11567">
        <v>30.376000000000001</v>
      </c>
      <c r="H11567">
        <v>-87.012</v>
      </c>
      <c r="J11567">
        <v>308</v>
      </c>
      <c r="K11567">
        <f t="shared" si="48"/>
        <v>0</v>
      </c>
      <c r="L11567">
        <f t="shared" si="49"/>
        <v>5</v>
      </c>
      <c r="M11567">
        <v>2.5</v>
      </c>
      <c r="N11567">
        <v>5</v>
      </c>
      <c r="O11567">
        <v>1.091</v>
      </c>
      <c r="R11567">
        <v>0.1</v>
      </c>
      <c r="U11567">
        <v>0.51500000000000001</v>
      </c>
    </row>
    <row r="11568" spans="1:21">
      <c r="A11568" t="s">
        <v>1490</v>
      </c>
      <c r="B11568" t="s">
        <v>1489</v>
      </c>
      <c r="C11568" t="s">
        <v>1822</v>
      </c>
      <c r="E11568" t="s">
        <v>1821</v>
      </c>
      <c r="G11568">
        <v>30.376000000000001</v>
      </c>
      <c r="H11568">
        <v>-87.012</v>
      </c>
      <c r="J11568">
        <v>309</v>
      </c>
      <c r="K11568">
        <f t="shared" si="48"/>
        <v>0</v>
      </c>
      <c r="L11568">
        <f t="shared" si="49"/>
        <v>5</v>
      </c>
      <c r="M11568">
        <v>2.5</v>
      </c>
      <c r="N11568">
        <v>5</v>
      </c>
      <c r="O11568">
        <v>1.091</v>
      </c>
      <c r="R11568">
        <v>0.1</v>
      </c>
      <c r="U11568">
        <v>0.51500000000000001</v>
      </c>
    </row>
    <row r="11569" spans="1:21">
      <c r="A11569" t="s">
        <v>1490</v>
      </c>
      <c r="B11569" t="s">
        <v>1489</v>
      </c>
      <c r="C11569" t="s">
        <v>1820</v>
      </c>
      <c r="E11569" t="s">
        <v>1819</v>
      </c>
      <c r="G11569">
        <v>30.335000000000001</v>
      </c>
      <c r="H11569">
        <v>-87.239000000000004</v>
      </c>
      <c r="J11569">
        <v>310</v>
      </c>
      <c r="K11569">
        <f t="shared" si="48"/>
        <v>0</v>
      </c>
      <c r="L11569">
        <f t="shared" si="49"/>
        <v>5</v>
      </c>
      <c r="M11569">
        <v>2.5</v>
      </c>
      <c r="N11569">
        <v>5</v>
      </c>
      <c r="O11569">
        <v>1.091</v>
      </c>
      <c r="R11569">
        <v>0.1</v>
      </c>
      <c r="U11569">
        <v>0.51500000000000001</v>
      </c>
    </row>
    <row r="11570" spans="1:21">
      <c r="A11570" t="s">
        <v>1490</v>
      </c>
      <c r="B11570" t="s">
        <v>1489</v>
      </c>
      <c r="C11570" t="s">
        <v>1818</v>
      </c>
      <c r="E11570" t="s">
        <v>1817</v>
      </c>
      <c r="G11570">
        <v>30.416</v>
      </c>
      <c r="H11570">
        <v>-86.572999999999993</v>
      </c>
      <c r="J11570">
        <v>311</v>
      </c>
      <c r="K11570">
        <f t="shared" si="48"/>
        <v>0</v>
      </c>
      <c r="L11570">
        <f t="shared" si="49"/>
        <v>5</v>
      </c>
      <c r="M11570">
        <v>2.5</v>
      </c>
      <c r="N11570">
        <v>5</v>
      </c>
      <c r="O11570">
        <v>1.091</v>
      </c>
      <c r="R11570">
        <v>1.7</v>
      </c>
      <c r="U11570">
        <v>8.7550000000000008</v>
      </c>
    </row>
    <row r="11571" spans="1:21">
      <c r="A11571" t="s">
        <v>1490</v>
      </c>
      <c r="B11571" t="s">
        <v>1489</v>
      </c>
      <c r="C11571" t="s">
        <v>1816</v>
      </c>
      <c r="E11571" t="s">
        <v>1815</v>
      </c>
      <c r="G11571">
        <v>30.081</v>
      </c>
      <c r="H11571">
        <v>-85.494</v>
      </c>
      <c r="J11571">
        <v>312</v>
      </c>
      <c r="K11571">
        <f t="shared" si="48"/>
        <v>0</v>
      </c>
      <c r="L11571">
        <f t="shared" si="49"/>
        <v>5</v>
      </c>
      <c r="M11571">
        <v>2.5</v>
      </c>
      <c r="N11571">
        <v>5</v>
      </c>
      <c r="O11571">
        <v>1.091</v>
      </c>
      <c r="R11571">
        <v>0.1</v>
      </c>
      <c r="U11571">
        <v>0.51500000000000001</v>
      </c>
    </row>
    <row r="11572" spans="1:21">
      <c r="A11572" t="s">
        <v>1490</v>
      </c>
      <c r="B11572" t="s">
        <v>1489</v>
      </c>
      <c r="C11572" t="s">
        <v>1814</v>
      </c>
      <c r="E11572" t="s">
        <v>1812</v>
      </c>
      <c r="G11572">
        <v>29.867999999999999</v>
      </c>
      <c r="H11572">
        <v>-85.366</v>
      </c>
      <c r="J11572">
        <v>313</v>
      </c>
      <c r="K11572">
        <f t="shared" si="48"/>
        <v>0</v>
      </c>
      <c r="L11572">
        <f t="shared" si="49"/>
        <v>5</v>
      </c>
      <c r="M11572">
        <v>2.5</v>
      </c>
      <c r="N11572">
        <v>5</v>
      </c>
      <c r="O11572">
        <v>1.091</v>
      </c>
      <c r="R11572">
        <v>0.6</v>
      </c>
      <c r="U11572">
        <v>3.09</v>
      </c>
    </row>
    <row r="11573" spans="1:21">
      <c r="A11573" t="s">
        <v>1490</v>
      </c>
      <c r="B11573" t="s">
        <v>1489</v>
      </c>
      <c r="C11573" t="s">
        <v>1813</v>
      </c>
      <c r="E11573" t="s">
        <v>1812</v>
      </c>
      <c r="G11573">
        <v>29.867999999999999</v>
      </c>
      <c r="H11573">
        <v>-85.366</v>
      </c>
      <c r="J11573">
        <v>314</v>
      </c>
      <c r="K11573">
        <f t="shared" si="48"/>
        <v>0</v>
      </c>
      <c r="L11573">
        <f t="shared" si="49"/>
        <v>5</v>
      </c>
      <c r="M11573">
        <v>2.5</v>
      </c>
      <c r="N11573">
        <v>5</v>
      </c>
      <c r="O11573">
        <v>1.091</v>
      </c>
      <c r="R11573">
        <v>0.7</v>
      </c>
      <c r="U11573">
        <v>3.605</v>
      </c>
    </row>
    <row r="11574" spans="1:21">
      <c r="A11574" t="s">
        <v>1490</v>
      </c>
      <c r="B11574" t="s">
        <v>1489</v>
      </c>
      <c r="C11574" t="s">
        <v>1811</v>
      </c>
      <c r="E11574" t="s">
        <v>1810</v>
      </c>
      <c r="G11574">
        <v>24.673999999999999</v>
      </c>
      <c r="H11574">
        <v>-81.242000000000004</v>
      </c>
      <c r="J11574">
        <v>315</v>
      </c>
      <c r="K11574">
        <f t="shared" si="48"/>
        <v>0</v>
      </c>
      <c r="L11574">
        <f t="shared" si="49"/>
        <v>5</v>
      </c>
      <c r="M11574">
        <v>2.5</v>
      </c>
      <c r="N11574">
        <v>5</v>
      </c>
      <c r="O11574">
        <v>1.091</v>
      </c>
      <c r="R11574">
        <v>0.2</v>
      </c>
      <c r="U11574">
        <v>1.03</v>
      </c>
    </row>
    <row r="11575" spans="1:21">
      <c r="A11575" t="s">
        <v>1490</v>
      </c>
      <c r="B11575" t="s">
        <v>1489</v>
      </c>
      <c r="C11575" t="s">
        <v>1809</v>
      </c>
      <c r="E11575" t="s">
        <v>1808</v>
      </c>
      <c r="G11575">
        <v>24.678999999999998</v>
      </c>
      <c r="H11575">
        <v>-81.236000000000004</v>
      </c>
      <c r="J11575">
        <v>316</v>
      </c>
      <c r="K11575">
        <f t="shared" si="48"/>
        <v>0</v>
      </c>
      <c r="L11575">
        <f t="shared" si="49"/>
        <v>5</v>
      </c>
      <c r="M11575">
        <v>2.5</v>
      </c>
      <c r="N11575">
        <v>5</v>
      </c>
      <c r="O11575">
        <v>1.091</v>
      </c>
      <c r="R11575">
        <v>0.8</v>
      </c>
      <c r="U11575">
        <v>4.12</v>
      </c>
    </row>
    <row r="11576" spans="1:21">
      <c r="A11576" t="s">
        <v>1490</v>
      </c>
      <c r="B11576" t="s">
        <v>1489</v>
      </c>
      <c r="C11576" t="s">
        <v>1807</v>
      </c>
      <c r="E11576" t="s">
        <v>1802</v>
      </c>
      <c r="G11576">
        <v>-34.32</v>
      </c>
      <c r="H11576">
        <v>150.5</v>
      </c>
      <c r="J11576">
        <v>317</v>
      </c>
      <c r="K11576">
        <f t="shared" si="48"/>
        <v>0</v>
      </c>
      <c r="L11576">
        <f t="shared" si="49"/>
        <v>2</v>
      </c>
      <c r="M11576">
        <v>1</v>
      </c>
      <c r="N11576">
        <v>2</v>
      </c>
      <c r="O11576">
        <v>1.091</v>
      </c>
      <c r="R11576">
        <v>0.34</v>
      </c>
      <c r="U11576">
        <v>0.70040000000000002</v>
      </c>
    </row>
    <row r="11577" spans="1:21">
      <c r="A11577" t="s">
        <v>1490</v>
      </c>
      <c r="B11577" t="s">
        <v>1489</v>
      </c>
      <c r="C11577" t="s">
        <v>1806</v>
      </c>
      <c r="E11577" t="s">
        <v>1802</v>
      </c>
      <c r="G11577">
        <v>-34.32</v>
      </c>
      <c r="H11577">
        <v>150.5</v>
      </c>
      <c r="I11577" t="s">
        <v>425</v>
      </c>
      <c r="J11577">
        <v>318</v>
      </c>
      <c r="K11577">
        <f t="shared" si="48"/>
        <v>0</v>
      </c>
      <c r="L11577">
        <f t="shared" si="49"/>
        <v>2</v>
      </c>
      <c r="M11577">
        <v>1</v>
      </c>
      <c r="N11577">
        <v>2</v>
      </c>
      <c r="O11577">
        <v>1.091</v>
      </c>
      <c r="R11577">
        <v>0.53100000000000003</v>
      </c>
      <c r="U11577">
        <v>1.0939000000000001</v>
      </c>
    </row>
    <row r="11578" spans="1:21">
      <c r="A11578" t="s">
        <v>1490</v>
      </c>
      <c r="B11578" t="s">
        <v>1489</v>
      </c>
      <c r="C11578" t="s">
        <v>1805</v>
      </c>
      <c r="E11578" t="s">
        <v>1802</v>
      </c>
      <c r="G11578">
        <v>-34.32</v>
      </c>
      <c r="H11578">
        <v>150.5</v>
      </c>
      <c r="J11578">
        <v>319</v>
      </c>
      <c r="K11578">
        <f t="shared" si="48"/>
        <v>0</v>
      </c>
      <c r="L11578">
        <f t="shared" si="49"/>
        <v>2</v>
      </c>
      <c r="M11578">
        <v>1</v>
      </c>
      <c r="N11578">
        <v>2</v>
      </c>
      <c r="O11578">
        <v>1.091</v>
      </c>
      <c r="R11578">
        <v>2.702</v>
      </c>
      <c r="U11578">
        <v>5.5660999999999996</v>
      </c>
    </row>
    <row r="11579" spans="1:21">
      <c r="A11579" t="s">
        <v>1490</v>
      </c>
      <c r="B11579" t="s">
        <v>1489</v>
      </c>
      <c r="C11579" t="s">
        <v>1804</v>
      </c>
      <c r="E11579" t="s">
        <v>1802</v>
      </c>
      <c r="G11579">
        <v>-34.32</v>
      </c>
      <c r="H11579">
        <v>150.5</v>
      </c>
      <c r="J11579">
        <v>320</v>
      </c>
      <c r="K11579">
        <f t="shared" si="48"/>
        <v>0</v>
      </c>
      <c r="L11579">
        <f t="shared" si="49"/>
        <v>2</v>
      </c>
      <c r="M11579">
        <v>1</v>
      </c>
      <c r="N11579">
        <v>2</v>
      </c>
      <c r="O11579">
        <v>1.091</v>
      </c>
      <c r="R11579">
        <v>1.744</v>
      </c>
      <c r="U11579">
        <v>3.5926</v>
      </c>
    </row>
    <row r="11580" spans="1:21">
      <c r="A11580" t="s">
        <v>1490</v>
      </c>
      <c r="B11580" t="s">
        <v>1489</v>
      </c>
      <c r="C11580" t="s">
        <v>1803</v>
      </c>
      <c r="E11580" t="s">
        <v>1802</v>
      </c>
      <c r="G11580">
        <v>-34.32</v>
      </c>
      <c r="H11580">
        <v>150.5</v>
      </c>
      <c r="I11580" t="s">
        <v>448</v>
      </c>
      <c r="J11580">
        <v>321</v>
      </c>
      <c r="K11580">
        <f t="shared" si="48"/>
        <v>0</v>
      </c>
      <c r="L11580">
        <f t="shared" si="49"/>
        <v>2</v>
      </c>
      <c r="M11580">
        <v>1</v>
      </c>
      <c r="N11580">
        <v>2</v>
      </c>
      <c r="O11580">
        <v>1.091</v>
      </c>
      <c r="R11580">
        <v>1.446</v>
      </c>
      <c r="U11580">
        <v>2.9788000000000001</v>
      </c>
    </row>
    <row r="11581" spans="1:21">
      <c r="A11581" t="s">
        <v>1490</v>
      </c>
      <c r="B11581" t="s">
        <v>1489</v>
      </c>
      <c r="C11581" t="s">
        <v>1801</v>
      </c>
      <c r="E11581" t="s">
        <v>1800</v>
      </c>
      <c r="G11581">
        <v>-4.22</v>
      </c>
      <c r="H11581">
        <v>39.299999999999997</v>
      </c>
      <c r="I11581" t="s">
        <v>336</v>
      </c>
      <c r="J11581">
        <v>322</v>
      </c>
      <c r="K11581">
        <f t="shared" si="48"/>
        <v>0</v>
      </c>
      <c r="L11581">
        <f t="shared" si="49"/>
        <v>6</v>
      </c>
      <c r="M11581">
        <v>3</v>
      </c>
      <c r="N11581">
        <v>6</v>
      </c>
      <c r="O11581">
        <v>1.091</v>
      </c>
      <c r="R11581">
        <v>0.34100000000000003</v>
      </c>
      <c r="U11581">
        <v>2.1074000000000002</v>
      </c>
    </row>
    <row r="11582" spans="1:21">
      <c r="A11582" t="s">
        <v>1490</v>
      </c>
      <c r="B11582" t="s">
        <v>1489</v>
      </c>
      <c r="C11582" t="s">
        <v>1801</v>
      </c>
      <c r="E11582" t="s">
        <v>1800</v>
      </c>
      <c r="G11582">
        <v>-4.22</v>
      </c>
      <c r="H11582">
        <v>39.299999999999997</v>
      </c>
      <c r="I11582" t="s">
        <v>336</v>
      </c>
      <c r="J11582">
        <v>323</v>
      </c>
      <c r="K11582">
        <f t="shared" si="48"/>
        <v>0</v>
      </c>
      <c r="L11582">
        <f t="shared" si="49"/>
        <v>6</v>
      </c>
      <c r="M11582">
        <v>3</v>
      </c>
      <c r="N11582">
        <v>6</v>
      </c>
      <c r="O11582">
        <v>1.091</v>
      </c>
      <c r="R11582">
        <v>0.52600000000000002</v>
      </c>
      <c r="U11582">
        <v>3.2507000000000001</v>
      </c>
    </row>
    <row r="11583" spans="1:21">
      <c r="A11583" t="s">
        <v>1490</v>
      </c>
      <c r="B11583" t="s">
        <v>1489</v>
      </c>
      <c r="C11583" t="s">
        <v>1801</v>
      </c>
      <c r="E11583" t="s">
        <v>1800</v>
      </c>
      <c r="G11583">
        <v>-4.22</v>
      </c>
      <c r="H11583">
        <v>39.299999999999997</v>
      </c>
      <c r="I11583" t="s">
        <v>336</v>
      </c>
      <c r="J11583">
        <v>324</v>
      </c>
      <c r="K11583">
        <f t="shared" si="48"/>
        <v>0</v>
      </c>
      <c r="L11583">
        <f t="shared" si="49"/>
        <v>6</v>
      </c>
      <c r="M11583">
        <v>3</v>
      </c>
      <c r="N11583">
        <v>6</v>
      </c>
      <c r="O11583">
        <v>1.091</v>
      </c>
      <c r="R11583">
        <v>0.90400000000000003</v>
      </c>
      <c r="U11583">
        <v>5.5867000000000004</v>
      </c>
    </row>
    <row r="11584" spans="1:21">
      <c r="A11584" t="s">
        <v>1490</v>
      </c>
      <c r="B11584" t="s">
        <v>1489</v>
      </c>
      <c r="C11584" t="s">
        <v>1801</v>
      </c>
      <c r="E11584" t="s">
        <v>1800</v>
      </c>
      <c r="G11584">
        <v>-4.22</v>
      </c>
      <c r="H11584">
        <v>39.299999999999997</v>
      </c>
      <c r="I11584" t="s">
        <v>336</v>
      </c>
      <c r="J11584">
        <v>325</v>
      </c>
      <c r="K11584">
        <f t="shared" si="48"/>
        <v>0</v>
      </c>
      <c r="L11584">
        <f t="shared" si="49"/>
        <v>6</v>
      </c>
      <c r="M11584">
        <v>3</v>
      </c>
      <c r="N11584">
        <v>6</v>
      </c>
      <c r="O11584">
        <v>1.091</v>
      </c>
      <c r="R11584">
        <v>0.998</v>
      </c>
      <c r="U11584">
        <v>6.1676000000000002</v>
      </c>
    </row>
    <row r="11585" spans="1:21">
      <c r="A11585" t="s">
        <v>1490</v>
      </c>
      <c r="B11585" t="s">
        <v>1489</v>
      </c>
      <c r="C11585" t="s">
        <v>1801</v>
      </c>
      <c r="E11585" t="s">
        <v>1800</v>
      </c>
      <c r="G11585">
        <v>-4.22</v>
      </c>
      <c r="H11585">
        <v>39.299999999999997</v>
      </c>
      <c r="I11585" t="s">
        <v>336</v>
      </c>
      <c r="J11585">
        <v>326</v>
      </c>
      <c r="K11585">
        <f t="shared" si="48"/>
        <v>0</v>
      </c>
      <c r="L11585">
        <f t="shared" si="49"/>
        <v>6</v>
      </c>
      <c r="M11585">
        <v>3</v>
      </c>
      <c r="N11585">
        <v>6</v>
      </c>
      <c r="O11585">
        <v>1.091</v>
      </c>
      <c r="R11585">
        <v>1.2</v>
      </c>
      <c r="U11585">
        <v>7.4160000000000004</v>
      </c>
    </row>
    <row r="11586" spans="1:21">
      <c r="A11586" t="s">
        <v>1490</v>
      </c>
      <c r="B11586" t="s">
        <v>1489</v>
      </c>
      <c r="C11586" t="s">
        <v>1801</v>
      </c>
      <c r="E11586" t="s">
        <v>1800</v>
      </c>
      <c r="G11586">
        <v>-4.22</v>
      </c>
      <c r="H11586">
        <v>39.299999999999997</v>
      </c>
      <c r="I11586" t="s">
        <v>336</v>
      </c>
      <c r="J11586">
        <v>327</v>
      </c>
      <c r="K11586">
        <f t="shared" si="48"/>
        <v>0</v>
      </c>
      <c r="L11586">
        <f t="shared" si="49"/>
        <v>6</v>
      </c>
      <c r="M11586">
        <v>3</v>
      </c>
      <c r="N11586">
        <v>6</v>
      </c>
      <c r="O11586">
        <v>1.091</v>
      </c>
      <c r="R11586">
        <v>0.91700000000000004</v>
      </c>
      <c r="U11586">
        <v>5.6670999999999996</v>
      </c>
    </row>
    <row r="11587" spans="1:21">
      <c r="A11587" t="s">
        <v>1490</v>
      </c>
      <c r="B11587" t="s">
        <v>1489</v>
      </c>
      <c r="C11587" t="s">
        <v>1801</v>
      </c>
      <c r="E11587" t="s">
        <v>1800</v>
      </c>
      <c r="G11587">
        <v>-4.22</v>
      </c>
      <c r="H11587">
        <v>39.299999999999997</v>
      </c>
      <c r="I11587" t="s">
        <v>336</v>
      </c>
      <c r="J11587">
        <v>328</v>
      </c>
      <c r="K11587">
        <f t="shared" si="48"/>
        <v>0</v>
      </c>
      <c r="L11587">
        <f t="shared" si="49"/>
        <v>6</v>
      </c>
      <c r="M11587">
        <v>3</v>
      </c>
      <c r="N11587">
        <v>6</v>
      </c>
      <c r="O11587">
        <v>1.091</v>
      </c>
      <c r="R11587">
        <v>1.3360000000000001</v>
      </c>
      <c r="U11587">
        <v>8.2565000000000008</v>
      </c>
    </row>
    <row r="11588" spans="1:21">
      <c r="A11588" t="s">
        <v>1490</v>
      </c>
      <c r="B11588" t="s">
        <v>1489</v>
      </c>
      <c r="C11588" t="s">
        <v>1801</v>
      </c>
      <c r="E11588" t="s">
        <v>1800</v>
      </c>
      <c r="G11588">
        <v>-4.22</v>
      </c>
      <c r="H11588">
        <v>39.299999999999997</v>
      </c>
      <c r="I11588" t="s">
        <v>336</v>
      </c>
      <c r="J11588">
        <v>329</v>
      </c>
      <c r="K11588">
        <f t="shared" si="48"/>
        <v>0</v>
      </c>
      <c r="L11588">
        <f t="shared" si="49"/>
        <v>6</v>
      </c>
      <c r="M11588">
        <v>3</v>
      </c>
      <c r="N11588">
        <v>6</v>
      </c>
      <c r="O11588">
        <v>1.091</v>
      </c>
      <c r="R11588">
        <v>1.4350000000000001</v>
      </c>
      <c r="U11588">
        <v>8.8682999999999996</v>
      </c>
    </row>
    <row r="11589" spans="1:21">
      <c r="A11589" t="s">
        <v>1490</v>
      </c>
      <c r="B11589" t="s">
        <v>1489</v>
      </c>
      <c r="C11589" t="s">
        <v>1801</v>
      </c>
      <c r="E11589" t="s">
        <v>1800</v>
      </c>
      <c r="G11589">
        <v>-4.22</v>
      </c>
      <c r="H11589">
        <v>39.299999999999997</v>
      </c>
      <c r="I11589" t="s">
        <v>336</v>
      </c>
      <c r="J11589">
        <v>330</v>
      </c>
      <c r="K11589">
        <f t="shared" si="48"/>
        <v>0</v>
      </c>
      <c r="L11589">
        <f t="shared" si="49"/>
        <v>6</v>
      </c>
      <c r="M11589">
        <v>3</v>
      </c>
      <c r="N11589">
        <v>6</v>
      </c>
      <c r="O11589">
        <v>1.091</v>
      </c>
      <c r="R11589">
        <v>2.5870000000000002</v>
      </c>
      <c r="U11589">
        <v>15.9877</v>
      </c>
    </row>
    <row r="11590" spans="1:21">
      <c r="A11590" t="s">
        <v>1490</v>
      </c>
      <c r="B11590" t="s">
        <v>1489</v>
      </c>
      <c r="C11590" t="s">
        <v>1801</v>
      </c>
      <c r="E11590" t="s">
        <v>1800</v>
      </c>
      <c r="G11590">
        <v>-4.22</v>
      </c>
      <c r="H11590">
        <v>39.299999999999997</v>
      </c>
      <c r="I11590" t="s">
        <v>336</v>
      </c>
      <c r="J11590">
        <v>331</v>
      </c>
      <c r="K11590">
        <f t="shared" si="48"/>
        <v>0</v>
      </c>
      <c r="L11590">
        <f t="shared" si="49"/>
        <v>6</v>
      </c>
      <c r="M11590">
        <v>3</v>
      </c>
      <c r="N11590">
        <v>6</v>
      </c>
      <c r="O11590">
        <v>1.091</v>
      </c>
      <c r="R11590">
        <v>1.956</v>
      </c>
      <c r="U11590">
        <v>12.088100000000001</v>
      </c>
    </row>
    <row r="11591" spans="1:21">
      <c r="A11591" t="s">
        <v>1490</v>
      </c>
      <c r="B11591" t="s">
        <v>1489</v>
      </c>
      <c r="C11591" t="s">
        <v>1801</v>
      </c>
      <c r="E11591" t="s">
        <v>1800</v>
      </c>
      <c r="G11591">
        <v>-4.22</v>
      </c>
      <c r="H11591">
        <v>39.299999999999997</v>
      </c>
      <c r="I11591" t="s">
        <v>336</v>
      </c>
      <c r="J11591">
        <v>332</v>
      </c>
      <c r="K11591">
        <f t="shared" si="48"/>
        <v>0</v>
      </c>
      <c r="L11591">
        <f t="shared" si="49"/>
        <v>6</v>
      </c>
      <c r="M11591">
        <v>3</v>
      </c>
      <c r="N11591">
        <v>6</v>
      </c>
      <c r="O11591">
        <v>1.091</v>
      </c>
      <c r="R11591">
        <v>2.2389999999999999</v>
      </c>
      <c r="U11591">
        <v>13.837</v>
      </c>
    </row>
    <row r="11592" spans="1:21">
      <c r="A11592" t="s">
        <v>1490</v>
      </c>
      <c r="B11592" t="s">
        <v>1489</v>
      </c>
      <c r="C11592" t="s">
        <v>1801</v>
      </c>
      <c r="E11592" t="s">
        <v>1800</v>
      </c>
      <c r="G11592">
        <v>-4.22</v>
      </c>
      <c r="H11592">
        <v>39.299999999999997</v>
      </c>
      <c r="I11592" t="s">
        <v>336</v>
      </c>
      <c r="J11592">
        <v>333</v>
      </c>
      <c r="K11592">
        <f t="shared" si="48"/>
        <v>0</v>
      </c>
      <c r="L11592">
        <f t="shared" si="49"/>
        <v>6</v>
      </c>
      <c r="M11592">
        <v>3</v>
      </c>
      <c r="N11592">
        <v>6</v>
      </c>
      <c r="O11592">
        <v>1.091</v>
      </c>
      <c r="R11592">
        <v>2.5299999999999998</v>
      </c>
      <c r="U11592">
        <v>15.635400000000001</v>
      </c>
    </row>
    <row r="11593" spans="1:21">
      <c r="A11593" t="s">
        <v>1490</v>
      </c>
      <c r="B11593" t="s">
        <v>1489</v>
      </c>
      <c r="C11593" t="s">
        <v>1801</v>
      </c>
      <c r="E11593" t="s">
        <v>1800</v>
      </c>
      <c r="G11593">
        <v>-4.22</v>
      </c>
      <c r="H11593">
        <v>39.299999999999997</v>
      </c>
      <c r="I11593" t="s">
        <v>336</v>
      </c>
      <c r="J11593">
        <v>334</v>
      </c>
      <c r="K11593">
        <f t="shared" si="48"/>
        <v>0</v>
      </c>
      <c r="L11593">
        <f t="shared" si="49"/>
        <v>6</v>
      </c>
      <c r="M11593">
        <v>3</v>
      </c>
      <c r="N11593">
        <v>6</v>
      </c>
      <c r="O11593">
        <v>1.091</v>
      </c>
      <c r="R11593">
        <v>2.5339999999999998</v>
      </c>
      <c r="U11593">
        <v>15.6601</v>
      </c>
    </row>
    <row r="11594" spans="1:21">
      <c r="A11594" t="s">
        <v>1490</v>
      </c>
      <c r="B11594" t="s">
        <v>1489</v>
      </c>
      <c r="C11594" t="s">
        <v>1801</v>
      </c>
      <c r="E11594" t="s">
        <v>1800</v>
      </c>
      <c r="G11594">
        <v>-4.22</v>
      </c>
      <c r="H11594">
        <v>39.299999999999997</v>
      </c>
      <c r="I11594" t="s">
        <v>336</v>
      </c>
      <c r="J11594">
        <v>335</v>
      </c>
      <c r="K11594">
        <f t="shared" si="48"/>
        <v>0</v>
      </c>
      <c r="L11594">
        <f t="shared" si="49"/>
        <v>6</v>
      </c>
      <c r="M11594">
        <v>3</v>
      </c>
      <c r="N11594">
        <v>6</v>
      </c>
      <c r="O11594">
        <v>1.091</v>
      </c>
      <c r="R11594">
        <v>3.2080000000000002</v>
      </c>
      <c r="U11594">
        <v>19.825399999999998</v>
      </c>
    </row>
    <row r="11595" spans="1:21">
      <c r="A11595" t="s">
        <v>1490</v>
      </c>
      <c r="B11595" t="s">
        <v>1489</v>
      </c>
      <c r="C11595" t="s">
        <v>1801</v>
      </c>
      <c r="E11595" t="s">
        <v>1800</v>
      </c>
      <c r="G11595">
        <v>-4.22</v>
      </c>
      <c r="H11595">
        <v>39.299999999999997</v>
      </c>
      <c r="I11595" t="s">
        <v>336</v>
      </c>
      <c r="J11595">
        <v>336</v>
      </c>
      <c r="K11595">
        <f t="shared" si="48"/>
        <v>0</v>
      </c>
      <c r="L11595">
        <f t="shared" si="49"/>
        <v>6</v>
      </c>
      <c r="M11595">
        <v>3</v>
      </c>
      <c r="N11595">
        <v>6</v>
      </c>
      <c r="O11595">
        <v>1.091</v>
      </c>
      <c r="R11595">
        <v>2.6240000000000001</v>
      </c>
      <c r="U11595">
        <v>16.2163</v>
      </c>
    </row>
    <row r="11596" spans="1:21">
      <c r="A11596" t="s">
        <v>1490</v>
      </c>
      <c r="B11596" t="s">
        <v>1489</v>
      </c>
      <c r="C11596" t="s">
        <v>1801</v>
      </c>
      <c r="E11596" t="s">
        <v>1800</v>
      </c>
      <c r="G11596">
        <v>-4.22</v>
      </c>
      <c r="H11596">
        <v>39.299999999999997</v>
      </c>
      <c r="I11596" t="s">
        <v>336</v>
      </c>
      <c r="J11596">
        <v>337</v>
      </c>
      <c r="K11596">
        <f t="shared" si="48"/>
        <v>0</v>
      </c>
      <c r="L11596">
        <f t="shared" si="49"/>
        <v>6</v>
      </c>
      <c r="M11596">
        <v>3</v>
      </c>
      <c r="N11596">
        <v>6</v>
      </c>
      <c r="O11596">
        <v>1.091</v>
      </c>
      <c r="R11596">
        <v>3.8730000000000002</v>
      </c>
      <c r="U11596">
        <v>23.935099999999998</v>
      </c>
    </row>
    <row r="11597" spans="1:21">
      <c r="A11597" t="s">
        <v>1490</v>
      </c>
      <c r="B11597" t="s">
        <v>1489</v>
      </c>
      <c r="C11597" t="s">
        <v>1801</v>
      </c>
      <c r="E11597" t="s">
        <v>1800</v>
      </c>
      <c r="G11597">
        <v>-4.22</v>
      </c>
      <c r="H11597">
        <v>39.299999999999997</v>
      </c>
      <c r="I11597" t="s">
        <v>336</v>
      </c>
      <c r="J11597">
        <v>338</v>
      </c>
      <c r="K11597">
        <f t="shared" si="48"/>
        <v>0</v>
      </c>
      <c r="L11597">
        <f t="shared" si="49"/>
        <v>6</v>
      </c>
      <c r="M11597">
        <v>3</v>
      </c>
      <c r="N11597">
        <v>6</v>
      </c>
      <c r="O11597">
        <v>1.091</v>
      </c>
      <c r="R11597">
        <v>4.7450000000000001</v>
      </c>
      <c r="U11597">
        <v>29.324100000000001</v>
      </c>
    </row>
    <row r="11598" spans="1:21">
      <c r="A11598" t="s">
        <v>1490</v>
      </c>
      <c r="B11598" t="s">
        <v>1489</v>
      </c>
      <c r="C11598" t="s">
        <v>1801</v>
      </c>
      <c r="E11598" t="s">
        <v>1800</v>
      </c>
      <c r="G11598">
        <v>-4.22</v>
      </c>
      <c r="H11598">
        <v>39.299999999999997</v>
      </c>
      <c r="I11598" t="s">
        <v>336</v>
      </c>
      <c r="J11598">
        <v>339</v>
      </c>
      <c r="K11598">
        <f t="shared" si="48"/>
        <v>0</v>
      </c>
      <c r="L11598">
        <f t="shared" si="49"/>
        <v>6</v>
      </c>
      <c r="M11598">
        <v>3</v>
      </c>
      <c r="N11598">
        <v>6</v>
      </c>
      <c r="O11598">
        <v>1.091</v>
      </c>
      <c r="R11598">
        <v>7.0430000000000001</v>
      </c>
      <c r="U11598">
        <v>43.525700000000001</v>
      </c>
    </row>
    <row r="11599" spans="1:21">
      <c r="A11599" t="s">
        <v>1490</v>
      </c>
      <c r="B11599" t="s">
        <v>1489</v>
      </c>
      <c r="C11599" t="s">
        <v>1799</v>
      </c>
      <c r="E11599" t="s">
        <v>1776</v>
      </c>
      <c r="G11599">
        <v>45.232999999999997</v>
      </c>
      <c r="H11599">
        <v>12.26</v>
      </c>
      <c r="I11599" t="s">
        <v>2375</v>
      </c>
      <c r="J11599">
        <v>340</v>
      </c>
      <c r="K11599">
        <f t="shared" si="48"/>
        <v>0</v>
      </c>
      <c r="L11599">
        <f t="shared" si="49"/>
        <v>5</v>
      </c>
      <c r="M11599">
        <v>2.5</v>
      </c>
      <c r="N11599">
        <v>5</v>
      </c>
      <c r="O11599">
        <v>1.091</v>
      </c>
      <c r="R11599">
        <v>9.1800000000000007E-2</v>
      </c>
      <c r="U11599">
        <v>0.4728</v>
      </c>
    </row>
    <row r="11600" spans="1:21">
      <c r="A11600" t="s">
        <v>1490</v>
      </c>
      <c r="B11600" t="s">
        <v>1489</v>
      </c>
      <c r="C11600" t="s">
        <v>1797</v>
      </c>
      <c r="E11600" t="s">
        <v>1776</v>
      </c>
      <c r="G11600">
        <v>45.232999999999997</v>
      </c>
      <c r="H11600">
        <v>12.26</v>
      </c>
      <c r="I11600" t="s">
        <v>2375</v>
      </c>
      <c r="J11600">
        <v>341</v>
      </c>
      <c r="K11600">
        <f t="shared" si="48"/>
        <v>0</v>
      </c>
      <c r="L11600">
        <f t="shared" si="49"/>
        <v>5</v>
      </c>
      <c r="M11600">
        <v>2.5</v>
      </c>
      <c r="N11600">
        <v>5</v>
      </c>
      <c r="O11600">
        <v>1.091</v>
      </c>
      <c r="R11600">
        <v>0.08</v>
      </c>
      <c r="U11600">
        <v>0.41199999999999998</v>
      </c>
    </row>
    <row r="11601" spans="1:21">
      <c r="A11601" t="s">
        <v>1490</v>
      </c>
      <c r="B11601" t="s">
        <v>1489</v>
      </c>
      <c r="C11601" t="s">
        <v>1795</v>
      </c>
      <c r="E11601" t="s">
        <v>1776</v>
      </c>
      <c r="G11601">
        <v>45.232999999999997</v>
      </c>
      <c r="H11601">
        <v>12.26</v>
      </c>
      <c r="I11601" t="s">
        <v>2375</v>
      </c>
      <c r="J11601">
        <v>342</v>
      </c>
      <c r="K11601">
        <f t="shared" si="48"/>
        <v>0</v>
      </c>
      <c r="L11601">
        <f t="shared" si="49"/>
        <v>5</v>
      </c>
      <c r="M11601">
        <v>2.5</v>
      </c>
      <c r="N11601">
        <v>5</v>
      </c>
      <c r="O11601">
        <v>1.091</v>
      </c>
      <c r="R11601">
        <v>0.12809999999999999</v>
      </c>
      <c r="U11601">
        <v>0.65969999999999995</v>
      </c>
    </row>
    <row r="11602" spans="1:21">
      <c r="A11602" t="s">
        <v>1490</v>
      </c>
      <c r="B11602" t="s">
        <v>1489</v>
      </c>
      <c r="C11602" t="s">
        <v>1793</v>
      </c>
      <c r="E11602" t="s">
        <v>1776</v>
      </c>
      <c r="G11602">
        <v>45.232999999999997</v>
      </c>
      <c r="H11602">
        <v>12.26</v>
      </c>
      <c r="I11602" t="s">
        <v>2375</v>
      </c>
      <c r="J11602">
        <v>343</v>
      </c>
      <c r="K11602">
        <f t="shared" si="48"/>
        <v>0</v>
      </c>
      <c r="L11602">
        <f t="shared" si="49"/>
        <v>5</v>
      </c>
      <c r="M11602">
        <v>2.5</v>
      </c>
      <c r="N11602">
        <v>5</v>
      </c>
      <c r="O11602">
        <v>1.091</v>
      </c>
      <c r="R11602">
        <v>6.4500000000000002E-2</v>
      </c>
      <c r="U11602">
        <v>0.3322</v>
      </c>
    </row>
    <row r="11603" spans="1:21">
      <c r="A11603" t="s">
        <v>1490</v>
      </c>
      <c r="B11603" t="s">
        <v>1489</v>
      </c>
      <c r="C11603" t="s">
        <v>1791</v>
      </c>
      <c r="E11603" t="s">
        <v>1776</v>
      </c>
      <c r="G11603">
        <v>45.232999999999997</v>
      </c>
      <c r="H11603">
        <v>12.26</v>
      </c>
      <c r="I11603" t="s">
        <v>2375</v>
      </c>
      <c r="J11603">
        <v>344</v>
      </c>
      <c r="K11603">
        <f t="shared" si="48"/>
        <v>0</v>
      </c>
      <c r="L11603">
        <f t="shared" si="49"/>
        <v>5</v>
      </c>
      <c r="M11603">
        <v>2.5</v>
      </c>
      <c r="N11603">
        <v>5</v>
      </c>
      <c r="O11603">
        <v>1.091</v>
      </c>
      <c r="R11603">
        <v>5.5399999999999998E-2</v>
      </c>
      <c r="U11603">
        <v>0.2853</v>
      </c>
    </row>
    <row r="11604" spans="1:21">
      <c r="A11604" t="s">
        <v>1490</v>
      </c>
      <c r="B11604" t="s">
        <v>1489</v>
      </c>
      <c r="C11604" t="s">
        <v>1789</v>
      </c>
      <c r="E11604" t="s">
        <v>1776</v>
      </c>
      <c r="G11604">
        <v>45.232999999999997</v>
      </c>
      <c r="H11604">
        <v>12.26</v>
      </c>
      <c r="I11604" t="s">
        <v>2375</v>
      </c>
      <c r="J11604">
        <v>345</v>
      </c>
      <c r="K11604">
        <f t="shared" si="48"/>
        <v>0</v>
      </c>
      <c r="L11604">
        <f t="shared" si="49"/>
        <v>5</v>
      </c>
      <c r="M11604">
        <v>2.5</v>
      </c>
      <c r="N11604">
        <v>5</v>
      </c>
      <c r="O11604">
        <v>1.091</v>
      </c>
      <c r="R11604">
        <v>6.6299999999999998E-2</v>
      </c>
      <c r="U11604">
        <v>0.34139999999999998</v>
      </c>
    </row>
    <row r="11605" spans="1:21">
      <c r="A11605" t="s">
        <v>1490</v>
      </c>
      <c r="B11605" t="s">
        <v>1489</v>
      </c>
      <c r="C11605" t="s">
        <v>1787</v>
      </c>
      <c r="E11605" t="s">
        <v>1776</v>
      </c>
      <c r="G11605">
        <v>45.232999999999997</v>
      </c>
      <c r="H11605">
        <v>12.26</v>
      </c>
      <c r="I11605" t="s">
        <v>2375</v>
      </c>
      <c r="J11605">
        <v>346</v>
      </c>
      <c r="K11605">
        <f t="shared" si="48"/>
        <v>0</v>
      </c>
      <c r="L11605">
        <f t="shared" si="49"/>
        <v>5</v>
      </c>
      <c r="M11605">
        <v>2.5</v>
      </c>
      <c r="N11605">
        <v>5</v>
      </c>
      <c r="O11605">
        <v>1.091</v>
      </c>
      <c r="R11605">
        <v>7.3599999999999999E-2</v>
      </c>
      <c r="U11605">
        <v>0.379</v>
      </c>
    </row>
    <row r="11606" spans="1:21">
      <c r="A11606" t="s">
        <v>1490</v>
      </c>
      <c r="B11606" t="s">
        <v>1489</v>
      </c>
      <c r="C11606" t="s">
        <v>1785</v>
      </c>
      <c r="E11606" t="s">
        <v>1776</v>
      </c>
      <c r="G11606">
        <v>45.232999999999997</v>
      </c>
      <c r="H11606">
        <v>12.26</v>
      </c>
      <c r="I11606" t="s">
        <v>2375</v>
      </c>
      <c r="J11606">
        <v>347</v>
      </c>
      <c r="K11606">
        <f t="shared" si="48"/>
        <v>0</v>
      </c>
      <c r="L11606">
        <f t="shared" si="49"/>
        <v>5</v>
      </c>
      <c r="M11606">
        <v>2.5</v>
      </c>
      <c r="N11606">
        <v>5</v>
      </c>
      <c r="O11606">
        <v>1.091</v>
      </c>
      <c r="R11606">
        <v>0.11</v>
      </c>
      <c r="U11606">
        <v>0.5665</v>
      </c>
    </row>
    <row r="11607" spans="1:21">
      <c r="A11607" t="s">
        <v>1490</v>
      </c>
      <c r="B11607" t="s">
        <v>1489</v>
      </c>
      <c r="C11607" t="s">
        <v>1783</v>
      </c>
      <c r="E11607" t="s">
        <v>1776</v>
      </c>
      <c r="G11607">
        <v>45.232999999999997</v>
      </c>
      <c r="H11607">
        <v>12.26</v>
      </c>
      <c r="I11607" t="s">
        <v>2375</v>
      </c>
      <c r="J11607">
        <v>348</v>
      </c>
      <c r="K11607">
        <f t="shared" si="48"/>
        <v>0</v>
      </c>
      <c r="L11607">
        <f t="shared" si="49"/>
        <v>5</v>
      </c>
      <c r="M11607">
        <v>2.5</v>
      </c>
      <c r="N11607">
        <v>5</v>
      </c>
      <c r="O11607">
        <v>1.091</v>
      </c>
      <c r="R11607">
        <v>0.1118</v>
      </c>
      <c r="U11607">
        <v>0.57579999999999998</v>
      </c>
    </row>
    <row r="11608" spans="1:21">
      <c r="A11608" t="s">
        <v>1490</v>
      </c>
      <c r="B11608" t="s">
        <v>1489</v>
      </c>
      <c r="C11608" t="s">
        <v>1781</v>
      </c>
      <c r="E11608" t="s">
        <v>1776</v>
      </c>
      <c r="G11608">
        <v>45.232999999999997</v>
      </c>
      <c r="H11608">
        <v>12.26</v>
      </c>
      <c r="I11608" t="s">
        <v>2375</v>
      </c>
      <c r="J11608">
        <v>349</v>
      </c>
      <c r="K11608">
        <f t="shared" si="48"/>
        <v>0</v>
      </c>
      <c r="L11608">
        <f t="shared" si="49"/>
        <v>5</v>
      </c>
      <c r="M11608">
        <v>2.5</v>
      </c>
      <c r="N11608">
        <v>5</v>
      </c>
      <c r="O11608">
        <v>1.091</v>
      </c>
      <c r="R11608">
        <v>0.15359999999999999</v>
      </c>
      <c r="U11608">
        <v>0.79100000000000004</v>
      </c>
    </row>
    <row r="11609" spans="1:21">
      <c r="A11609" t="s">
        <v>1490</v>
      </c>
      <c r="B11609" t="s">
        <v>1489</v>
      </c>
      <c r="C11609" t="s">
        <v>1779</v>
      </c>
      <c r="E11609" t="s">
        <v>1776</v>
      </c>
      <c r="G11609">
        <v>45.232999999999997</v>
      </c>
      <c r="H11609">
        <v>12.26</v>
      </c>
      <c r="I11609" t="s">
        <v>2375</v>
      </c>
      <c r="J11609">
        <v>350</v>
      </c>
      <c r="K11609">
        <f t="shared" si="48"/>
        <v>0</v>
      </c>
      <c r="L11609">
        <f t="shared" si="49"/>
        <v>5</v>
      </c>
      <c r="M11609">
        <v>2.5</v>
      </c>
      <c r="N11609">
        <v>5</v>
      </c>
      <c r="O11609">
        <v>1.091</v>
      </c>
      <c r="R11609">
        <v>0.12089999999999999</v>
      </c>
      <c r="U11609">
        <v>0.62260000000000004</v>
      </c>
    </row>
    <row r="11610" spans="1:21">
      <c r="A11610" t="s">
        <v>1490</v>
      </c>
      <c r="B11610" t="s">
        <v>1489</v>
      </c>
      <c r="C11610" t="s">
        <v>1777</v>
      </c>
      <c r="E11610" t="s">
        <v>1776</v>
      </c>
      <c r="G11610">
        <v>45.232999999999997</v>
      </c>
      <c r="H11610">
        <v>12.26</v>
      </c>
      <c r="I11610" t="s">
        <v>2375</v>
      </c>
      <c r="J11610">
        <v>351</v>
      </c>
      <c r="K11610">
        <f t="shared" si="48"/>
        <v>0</v>
      </c>
      <c r="L11610">
        <f t="shared" si="49"/>
        <v>5</v>
      </c>
      <c r="M11610">
        <v>2.5</v>
      </c>
      <c r="N11610">
        <v>5</v>
      </c>
      <c r="O11610">
        <v>1.091</v>
      </c>
      <c r="R11610">
        <v>0.1072</v>
      </c>
      <c r="U11610">
        <v>0.55210000000000004</v>
      </c>
    </row>
    <row r="11611" spans="1:21">
      <c r="A11611" t="s">
        <v>1490</v>
      </c>
      <c r="B11611" t="s">
        <v>1489</v>
      </c>
      <c r="C11611" t="s">
        <v>1774</v>
      </c>
      <c r="E11611" t="s">
        <v>1762</v>
      </c>
      <c r="G11611">
        <v>43.423000000000002</v>
      </c>
      <c r="H11611">
        <v>3.6429999999999998</v>
      </c>
      <c r="I11611" t="s">
        <v>63</v>
      </c>
      <c r="J11611">
        <v>352</v>
      </c>
      <c r="K11611">
        <f t="shared" si="48"/>
        <v>0</v>
      </c>
      <c r="L11611">
        <f t="shared" si="49"/>
        <v>5</v>
      </c>
      <c r="M11611">
        <v>2.5</v>
      </c>
      <c r="N11611">
        <v>5</v>
      </c>
      <c r="O11611">
        <v>1.091</v>
      </c>
      <c r="R11611">
        <v>0.11</v>
      </c>
      <c r="U11611">
        <v>0.5665</v>
      </c>
    </row>
    <row r="11612" spans="1:21">
      <c r="A11612" t="s">
        <v>1490</v>
      </c>
      <c r="B11612" t="s">
        <v>1489</v>
      </c>
      <c r="C11612" t="s">
        <v>1773</v>
      </c>
      <c r="E11612" t="s">
        <v>1762</v>
      </c>
      <c r="G11612">
        <v>43.423000000000002</v>
      </c>
      <c r="H11612">
        <v>3.6429999999999998</v>
      </c>
      <c r="I11612" t="s">
        <v>63</v>
      </c>
      <c r="J11612">
        <v>353</v>
      </c>
      <c r="K11612">
        <f t="shared" si="48"/>
        <v>0</v>
      </c>
      <c r="L11612">
        <f t="shared" si="49"/>
        <v>5</v>
      </c>
      <c r="M11612">
        <v>2.5</v>
      </c>
      <c r="N11612">
        <v>5</v>
      </c>
      <c r="O11612">
        <v>1.091</v>
      </c>
      <c r="R11612">
        <v>9.5399999999999999E-2</v>
      </c>
      <c r="U11612">
        <v>0.49130000000000001</v>
      </c>
    </row>
    <row r="11613" spans="1:21">
      <c r="A11613" t="s">
        <v>1490</v>
      </c>
      <c r="B11613" t="s">
        <v>1489</v>
      </c>
      <c r="C11613" t="s">
        <v>1772</v>
      </c>
      <c r="E11613" t="s">
        <v>1762</v>
      </c>
      <c r="G11613">
        <v>43.423000000000002</v>
      </c>
      <c r="H11613">
        <v>3.6429999999999998</v>
      </c>
      <c r="I11613" t="s">
        <v>63</v>
      </c>
      <c r="J11613">
        <v>354</v>
      </c>
      <c r="K11613">
        <f t="shared" si="48"/>
        <v>0</v>
      </c>
      <c r="L11613">
        <f t="shared" si="49"/>
        <v>5</v>
      </c>
      <c r="M11613">
        <v>2.5</v>
      </c>
      <c r="N11613">
        <v>5</v>
      </c>
      <c r="O11613">
        <v>1.091</v>
      </c>
      <c r="R11613">
        <v>9.7199999999999995E-2</v>
      </c>
      <c r="U11613">
        <v>0.50060000000000004</v>
      </c>
    </row>
    <row r="11614" spans="1:21">
      <c r="A11614" t="s">
        <v>1490</v>
      </c>
      <c r="B11614" t="s">
        <v>1489</v>
      </c>
      <c r="C11614" t="s">
        <v>1771</v>
      </c>
      <c r="E11614" t="s">
        <v>1762</v>
      </c>
      <c r="G11614">
        <v>43.423000000000002</v>
      </c>
      <c r="H11614">
        <v>3.6429999999999998</v>
      </c>
      <c r="I11614" t="s">
        <v>63</v>
      </c>
      <c r="J11614">
        <v>355</v>
      </c>
      <c r="K11614">
        <f t="shared" si="48"/>
        <v>0</v>
      </c>
      <c r="L11614">
        <f t="shared" si="49"/>
        <v>5</v>
      </c>
      <c r="M11614">
        <v>2.5</v>
      </c>
      <c r="N11614">
        <v>5</v>
      </c>
      <c r="O11614">
        <v>1.091</v>
      </c>
      <c r="R11614">
        <v>5.2699999999999997E-2</v>
      </c>
      <c r="U11614">
        <v>0.27139999999999997</v>
      </c>
    </row>
    <row r="11615" spans="1:21">
      <c r="A11615" t="s">
        <v>1490</v>
      </c>
      <c r="B11615" t="s">
        <v>1489</v>
      </c>
      <c r="C11615" t="s">
        <v>1770</v>
      </c>
      <c r="E11615" t="s">
        <v>1762</v>
      </c>
      <c r="G11615">
        <v>43.423000000000002</v>
      </c>
      <c r="H11615">
        <v>3.6429999999999998</v>
      </c>
      <c r="I11615" t="s">
        <v>63</v>
      </c>
      <c r="J11615">
        <v>356</v>
      </c>
      <c r="K11615">
        <f t="shared" si="48"/>
        <v>0</v>
      </c>
      <c r="L11615">
        <f t="shared" si="49"/>
        <v>5</v>
      </c>
      <c r="M11615">
        <v>2.5</v>
      </c>
      <c r="N11615">
        <v>5</v>
      </c>
      <c r="O11615">
        <v>1.091</v>
      </c>
      <c r="R11615">
        <v>6.4500000000000002E-2</v>
      </c>
      <c r="U11615">
        <v>0.3322</v>
      </c>
    </row>
    <row r="11616" spans="1:21">
      <c r="A11616" t="s">
        <v>1490</v>
      </c>
      <c r="B11616" t="s">
        <v>1489</v>
      </c>
      <c r="C11616" t="s">
        <v>1769</v>
      </c>
      <c r="E11616" t="s">
        <v>1762</v>
      </c>
      <c r="G11616">
        <v>43.423000000000002</v>
      </c>
      <c r="H11616">
        <v>3.6429999999999998</v>
      </c>
      <c r="I11616" t="s">
        <v>63</v>
      </c>
      <c r="J11616">
        <v>357</v>
      </c>
      <c r="K11616">
        <f t="shared" si="48"/>
        <v>0</v>
      </c>
      <c r="L11616">
        <f t="shared" si="49"/>
        <v>5</v>
      </c>
      <c r="M11616">
        <v>2.5</v>
      </c>
      <c r="N11616">
        <v>5</v>
      </c>
      <c r="O11616">
        <v>1.091</v>
      </c>
      <c r="R11616">
        <v>5.1799999999999999E-2</v>
      </c>
      <c r="U11616">
        <v>0.26679999999999998</v>
      </c>
    </row>
    <row r="11617" spans="1:25">
      <c r="A11617" t="s">
        <v>1490</v>
      </c>
      <c r="B11617" t="s">
        <v>1489</v>
      </c>
      <c r="C11617" t="s">
        <v>1768</v>
      </c>
      <c r="E11617" t="s">
        <v>1762</v>
      </c>
      <c r="G11617">
        <v>43.423000000000002</v>
      </c>
      <c r="H11617">
        <v>3.6429999999999998</v>
      </c>
      <c r="I11617" t="s">
        <v>63</v>
      </c>
      <c r="J11617">
        <v>358</v>
      </c>
      <c r="K11617">
        <f t="shared" si="48"/>
        <v>0</v>
      </c>
      <c r="L11617">
        <f t="shared" si="49"/>
        <v>5</v>
      </c>
      <c r="M11617">
        <v>2.5</v>
      </c>
      <c r="N11617">
        <v>5</v>
      </c>
      <c r="O11617">
        <v>1.091</v>
      </c>
      <c r="R11617">
        <v>5.6300000000000003E-2</v>
      </c>
      <c r="U11617">
        <v>0.28989999999999999</v>
      </c>
    </row>
    <row r="11618" spans="1:25">
      <c r="A11618" t="s">
        <v>1490</v>
      </c>
      <c r="B11618" t="s">
        <v>1489</v>
      </c>
      <c r="C11618" t="s">
        <v>1767</v>
      </c>
      <c r="E11618" t="s">
        <v>1762</v>
      </c>
      <c r="G11618">
        <v>43.423000000000002</v>
      </c>
      <c r="H11618">
        <v>3.6429999999999998</v>
      </c>
      <c r="I11618" t="s">
        <v>63</v>
      </c>
      <c r="J11618">
        <v>359</v>
      </c>
      <c r="K11618">
        <f t="shared" si="48"/>
        <v>0</v>
      </c>
      <c r="L11618">
        <f t="shared" si="49"/>
        <v>5</v>
      </c>
      <c r="M11618">
        <v>2.5</v>
      </c>
      <c r="N11618">
        <v>5</v>
      </c>
      <c r="O11618">
        <v>1.091</v>
      </c>
      <c r="R11618">
        <v>6.4500000000000002E-2</v>
      </c>
      <c r="U11618">
        <v>0.3322</v>
      </c>
    </row>
    <row r="11619" spans="1:25">
      <c r="A11619" t="s">
        <v>1490</v>
      </c>
      <c r="B11619" t="s">
        <v>1489</v>
      </c>
      <c r="C11619" t="s">
        <v>1766</v>
      </c>
      <c r="E11619" t="s">
        <v>1762</v>
      </c>
      <c r="G11619">
        <v>43.423000000000002</v>
      </c>
      <c r="H11619">
        <v>3.6429999999999998</v>
      </c>
      <c r="I11619" t="s">
        <v>63</v>
      </c>
      <c r="J11619">
        <v>360</v>
      </c>
      <c r="K11619">
        <f t="shared" ref="K11619:K11682" si="50">M11619-(N11619/2)</f>
        <v>0</v>
      </c>
      <c r="L11619">
        <f t="shared" ref="L11619:L11682" si="51">M11619+(N11619/2)</f>
        <v>5</v>
      </c>
      <c r="M11619">
        <v>2.5</v>
      </c>
      <c r="N11619">
        <v>5</v>
      </c>
      <c r="O11619">
        <v>1.091</v>
      </c>
      <c r="R11619">
        <v>6.6299999999999998E-2</v>
      </c>
      <c r="U11619">
        <v>0.34139999999999998</v>
      </c>
    </row>
    <row r="11620" spans="1:25">
      <c r="A11620" t="s">
        <v>1490</v>
      </c>
      <c r="B11620" t="s">
        <v>1489</v>
      </c>
      <c r="C11620" t="s">
        <v>1765</v>
      </c>
      <c r="E11620" t="s">
        <v>1762</v>
      </c>
      <c r="G11620">
        <v>43.423000000000002</v>
      </c>
      <c r="H11620">
        <v>3.6429999999999998</v>
      </c>
      <c r="I11620" t="s">
        <v>63</v>
      </c>
      <c r="J11620">
        <v>361</v>
      </c>
      <c r="K11620">
        <f t="shared" si="50"/>
        <v>0</v>
      </c>
      <c r="L11620">
        <f t="shared" si="51"/>
        <v>5</v>
      </c>
      <c r="M11620">
        <v>2.5</v>
      </c>
      <c r="N11620">
        <v>5</v>
      </c>
      <c r="O11620">
        <v>1.091</v>
      </c>
      <c r="R11620">
        <v>4.0899999999999999E-2</v>
      </c>
      <c r="U11620">
        <v>0.21060000000000001</v>
      </c>
    </row>
    <row r="11621" spans="1:25">
      <c r="A11621" t="s">
        <v>1490</v>
      </c>
      <c r="B11621" t="s">
        <v>1489</v>
      </c>
      <c r="C11621" t="s">
        <v>1764</v>
      </c>
      <c r="E11621" t="s">
        <v>1762</v>
      </c>
      <c r="G11621">
        <v>43.423000000000002</v>
      </c>
      <c r="H11621">
        <v>3.6429999999999998</v>
      </c>
      <c r="I11621" t="s">
        <v>63</v>
      </c>
      <c r="J11621">
        <v>362</v>
      </c>
      <c r="K11621">
        <f t="shared" si="50"/>
        <v>0</v>
      </c>
      <c r="L11621">
        <f t="shared" si="51"/>
        <v>5</v>
      </c>
      <c r="M11621">
        <v>2.5</v>
      </c>
      <c r="N11621">
        <v>5</v>
      </c>
      <c r="O11621">
        <v>1.091</v>
      </c>
      <c r="R11621">
        <v>5.3600000000000002E-2</v>
      </c>
      <c r="U11621">
        <v>0.27600000000000002</v>
      </c>
    </row>
    <row r="11622" spans="1:25">
      <c r="A11622" t="s">
        <v>1490</v>
      </c>
      <c r="B11622" t="s">
        <v>1489</v>
      </c>
      <c r="C11622" t="s">
        <v>1763</v>
      </c>
      <c r="E11622" t="s">
        <v>1762</v>
      </c>
      <c r="G11622">
        <v>43.423000000000002</v>
      </c>
      <c r="H11622">
        <v>3.6429999999999998</v>
      </c>
      <c r="I11622" t="s">
        <v>63</v>
      </c>
      <c r="J11622">
        <v>363</v>
      </c>
      <c r="K11622">
        <f t="shared" si="50"/>
        <v>0</v>
      </c>
      <c r="L11622">
        <f t="shared" si="51"/>
        <v>5</v>
      </c>
      <c r="M11622">
        <v>2.5</v>
      </c>
      <c r="N11622">
        <v>5</v>
      </c>
      <c r="O11622">
        <v>1.091</v>
      </c>
      <c r="R11622">
        <v>0.65400000000000003</v>
      </c>
      <c r="U11622">
        <v>3.3681000000000001</v>
      </c>
    </row>
    <row r="11623" spans="1:25">
      <c r="A11623" t="s">
        <v>1490</v>
      </c>
      <c r="B11623" t="s">
        <v>1489</v>
      </c>
      <c r="C11623" t="s">
        <v>1761</v>
      </c>
      <c r="E11623" t="s">
        <v>1760</v>
      </c>
      <c r="G11623">
        <v>-22</v>
      </c>
      <c r="H11623">
        <v>165</v>
      </c>
      <c r="I11623" t="s">
        <v>106</v>
      </c>
      <c r="J11623">
        <v>364</v>
      </c>
      <c r="K11623">
        <f t="shared" si="50"/>
        <v>0</v>
      </c>
      <c r="L11623">
        <f t="shared" si="51"/>
        <v>1</v>
      </c>
      <c r="M11623">
        <v>0.5</v>
      </c>
      <c r="N11623">
        <v>1</v>
      </c>
      <c r="O11623">
        <v>1.091</v>
      </c>
      <c r="R11623">
        <v>1.42</v>
      </c>
      <c r="U11623">
        <v>1.4625999999999999</v>
      </c>
      <c r="W11623">
        <v>1.03</v>
      </c>
      <c r="Y11623">
        <v>1.1754</v>
      </c>
    </row>
    <row r="11624" spans="1:25">
      <c r="A11624" t="s">
        <v>1490</v>
      </c>
      <c r="B11624" t="s">
        <v>1489</v>
      </c>
      <c r="C11624" t="s">
        <v>1761</v>
      </c>
      <c r="I11624" t="s">
        <v>106</v>
      </c>
      <c r="J11624">
        <v>364</v>
      </c>
      <c r="K11624">
        <f t="shared" si="50"/>
        <v>1</v>
      </c>
      <c r="L11624">
        <f t="shared" si="51"/>
        <v>2</v>
      </c>
      <c r="M11624">
        <v>1.5</v>
      </c>
      <c r="N11624">
        <v>1</v>
      </c>
      <c r="O11624">
        <v>1.091</v>
      </c>
      <c r="R11624">
        <v>1.224</v>
      </c>
      <c r="U11624">
        <v>1.2606999999999999</v>
      </c>
    </row>
    <row r="11625" spans="1:25">
      <c r="A11625" t="s">
        <v>1490</v>
      </c>
      <c r="B11625" t="s">
        <v>1489</v>
      </c>
      <c r="C11625" t="s">
        <v>1761</v>
      </c>
      <c r="I11625" t="s">
        <v>106</v>
      </c>
      <c r="J11625">
        <v>364</v>
      </c>
      <c r="K11625">
        <f t="shared" si="50"/>
        <v>2</v>
      </c>
      <c r="L11625">
        <f t="shared" si="51"/>
        <v>3</v>
      </c>
      <c r="M11625">
        <v>2.5</v>
      </c>
      <c r="N11625">
        <v>1</v>
      </c>
      <c r="O11625">
        <v>1.091</v>
      </c>
      <c r="R11625">
        <v>1.1559999999999999</v>
      </c>
      <c r="U11625">
        <v>1.1907000000000001</v>
      </c>
    </row>
    <row r="11626" spans="1:25">
      <c r="A11626" t="s">
        <v>1490</v>
      </c>
      <c r="B11626" t="s">
        <v>1489</v>
      </c>
      <c r="C11626" t="s">
        <v>1761</v>
      </c>
      <c r="I11626" t="s">
        <v>106</v>
      </c>
      <c r="J11626">
        <v>364</v>
      </c>
      <c r="K11626">
        <f t="shared" si="50"/>
        <v>3</v>
      </c>
      <c r="L11626">
        <f t="shared" si="51"/>
        <v>4</v>
      </c>
      <c r="M11626">
        <v>3.5</v>
      </c>
      <c r="N11626">
        <v>1</v>
      </c>
      <c r="O11626">
        <v>1.091</v>
      </c>
      <c r="R11626">
        <v>1.1619999999999999</v>
      </c>
      <c r="U11626">
        <v>1.1969000000000001</v>
      </c>
    </row>
    <row r="11627" spans="1:25">
      <c r="A11627" t="s">
        <v>1490</v>
      </c>
      <c r="B11627" t="s">
        <v>1489</v>
      </c>
      <c r="C11627" t="s">
        <v>1761</v>
      </c>
      <c r="I11627" t="s">
        <v>106</v>
      </c>
      <c r="J11627">
        <v>364</v>
      </c>
      <c r="K11627">
        <f t="shared" si="50"/>
        <v>4</v>
      </c>
      <c r="L11627">
        <f t="shared" si="51"/>
        <v>5</v>
      </c>
      <c r="M11627">
        <v>4.5</v>
      </c>
      <c r="N11627">
        <v>1</v>
      </c>
      <c r="O11627">
        <v>1.091</v>
      </c>
      <c r="R11627">
        <v>1.0529999999999999</v>
      </c>
      <c r="U11627">
        <v>1.0846</v>
      </c>
    </row>
    <row r="11628" spans="1:25">
      <c r="A11628" t="s">
        <v>1490</v>
      </c>
      <c r="B11628" t="s">
        <v>1489</v>
      </c>
      <c r="C11628" t="s">
        <v>1761</v>
      </c>
      <c r="I11628" t="s">
        <v>106</v>
      </c>
      <c r="J11628">
        <v>364</v>
      </c>
      <c r="K11628">
        <f t="shared" si="50"/>
        <v>5</v>
      </c>
      <c r="L11628">
        <f t="shared" si="51"/>
        <v>6</v>
      </c>
      <c r="M11628">
        <v>5.5</v>
      </c>
      <c r="N11628">
        <v>1</v>
      </c>
      <c r="O11628">
        <v>1.091</v>
      </c>
      <c r="R11628">
        <v>0.94499999999999995</v>
      </c>
      <c r="U11628">
        <v>0.97340000000000004</v>
      </c>
    </row>
    <row r="11629" spans="1:25">
      <c r="A11629" t="s">
        <v>1490</v>
      </c>
      <c r="B11629" t="s">
        <v>1489</v>
      </c>
      <c r="C11629" t="s">
        <v>1761</v>
      </c>
      <c r="I11629" t="s">
        <v>106</v>
      </c>
      <c r="J11629">
        <v>364</v>
      </c>
      <c r="K11629">
        <f t="shared" si="50"/>
        <v>6</v>
      </c>
      <c r="L11629">
        <f t="shared" si="51"/>
        <v>7</v>
      </c>
      <c r="M11629">
        <v>6.5</v>
      </c>
      <c r="N11629">
        <v>1</v>
      </c>
      <c r="O11629">
        <v>1.091</v>
      </c>
      <c r="R11629">
        <v>1.292</v>
      </c>
      <c r="U11629">
        <v>1.3308</v>
      </c>
    </row>
    <row r="11630" spans="1:25">
      <c r="A11630" t="s">
        <v>1490</v>
      </c>
      <c r="B11630" t="s">
        <v>1489</v>
      </c>
      <c r="C11630" t="s">
        <v>1761</v>
      </c>
      <c r="I11630" t="s">
        <v>106</v>
      </c>
      <c r="J11630">
        <v>364</v>
      </c>
      <c r="K11630">
        <f t="shared" si="50"/>
        <v>7</v>
      </c>
      <c r="L11630">
        <f t="shared" si="51"/>
        <v>8</v>
      </c>
      <c r="M11630">
        <v>7.5</v>
      </c>
      <c r="N11630">
        <v>1</v>
      </c>
      <c r="O11630">
        <v>1.091</v>
      </c>
      <c r="R11630">
        <v>1.224</v>
      </c>
      <c r="U11630">
        <v>1.2606999999999999</v>
      </c>
    </row>
    <row r="11631" spans="1:25">
      <c r="A11631" t="s">
        <v>1490</v>
      </c>
      <c r="B11631" t="s">
        <v>1489</v>
      </c>
      <c r="C11631" t="s">
        <v>1761</v>
      </c>
      <c r="I11631" t="s">
        <v>106</v>
      </c>
      <c r="J11631">
        <v>364</v>
      </c>
      <c r="K11631">
        <f t="shared" si="50"/>
        <v>8</v>
      </c>
      <c r="L11631">
        <f t="shared" si="51"/>
        <v>9</v>
      </c>
      <c r="M11631">
        <v>8.5</v>
      </c>
      <c r="N11631">
        <v>1</v>
      </c>
      <c r="O11631">
        <v>1.091</v>
      </c>
      <c r="R11631">
        <v>1.1499999999999999</v>
      </c>
      <c r="U11631">
        <v>1.1845000000000001</v>
      </c>
    </row>
    <row r="11632" spans="1:25">
      <c r="A11632" t="s">
        <v>1490</v>
      </c>
      <c r="B11632" t="s">
        <v>1489</v>
      </c>
      <c r="C11632" t="s">
        <v>1761</v>
      </c>
      <c r="I11632" t="s">
        <v>106</v>
      </c>
      <c r="J11632">
        <v>364</v>
      </c>
      <c r="K11632">
        <f t="shared" si="50"/>
        <v>9</v>
      </c>
      <c r="L11632">
        <f t="shared" si="51"/>
        <v>10</v>
      </c>
      <c r="M11632">
        <v>9.5</v>
      </c>
      <c r="N11632">
        <v>1</v>
      </c>
      <c r="O11632">
        <v>1.091</v>
      </c>
      <c r="R11632">
        <v>1.1279999999999999</v>
      </c>
      <c r="U11632">
        <v>1.1617999999999999</v>
      </c>
    </row>
    <row r="11633" spans="1:25">
      <c r="A11633" t="s">
        <v>1490</v>
      </c>
      <c r="B11633" t="s">
        <v>1489</v>
      </c>
      <c r="K11633">
        <f t="shared" si="50"/>
        <v>0</v>
      </c>
      <c r="L11633">
        <f t="shared" si="51"/>
        <v>0</v>
      </c>
      <c r="U11633">
        <v>12.1066</v>
      </c>
    </row>
    <row r="11634" spans="1:25">
      <c r="A11634" t="s">
        <v>1490</v>
      </c>
      <c r="B11634" t="s">
        <v>1489</v>
      </c>
      <c r="C11634" t="s">
        <v>1761</v>
      </c>
      <c r="E11634" t="s">
        <v>1760</v>
      </c>
      <c r="G11634">
        <v>-22</v>
      </c>
      <c r="H11634">
        <v>165</v>
      </c>
      <c r="J11634">
        <v>365</v>
      </c>
      <c r="K11634">
        <f t="shared" si="50"/>
        <v>0</v>
      </c>
      <c r="L11634">
        <f t="shared" si="51"/>
        <v>1</v>
      </c>
      <c r="M11634">
        <v>0.5</v>
      </c>
      <c r="N11634">
        <v>1</v>
      </c>
      <c r="O11634">
        <v>1.091</v>
      </c>
      <c r="R11634">
        <v>3.2000000000000001E-2</v>
      </c>
      <c r="U11634">
        <v>3.3000000000000002E-2</v>
      </c>
      <c r="W11634">
        <v>1.03</v>
      </c>
      <c r="Y11634">
        <v>5.16E-2</v>
      </c>
    </row>
    <row r="11635" spans="1:25">
      <c r="A11635" t="s">
        <v>1490</v>
      </c>
      <c r="B11635" t="s">
        <v>1489</v>
      </c>
      <c r="C11635" t="s">
        <v>1761</v>
      </c>
      <c r="J11635">
        <v>365</v>
      </c>
      <c r="K11635">
        <f t="shared" si="50"/>
        <v>1</v>
      </c>
      <c r="L11635">
        <f t="shared" si="51"/>
        <v>2</v>
      </c>
      <c r="M11635">
        <v>1.5</v>
      </c>
      <c r="N11635">
        <v>1</v>
      </c>
      <c r="O11635">
        <v>1.091</v>
      </c>
      <c r="R11635">
        <v>4.4999999999999998E-2</v>
      </c>
      <c r="U11635">
        <v>4.6399999999999997E-2</v>
      </c>
    </row>
    <row r="11636" spans="1:25">
      <c r="A11636" t="s">
        <v>1490</v>
      </c>
      <c r="B11636" t="s">
        <v>1489</v>
      </c>
      <c r="C11636" t="s">
        <v>1761</v>
      </c>
      <c r="J11636">
        <v>365</v>
      </c>
      <c r="K11636">
        <f t="shared" si="50"/>
        <v>2</v>
      </c>
      <c r="L11636">
        <f t="shared" si="51"/>
        <v>3</v>
      </c>
      <c r="M11636">
        <v>2.5</v>
      </c>
      <c r="N11636">
        <v>1</v>
      </c>
      <c r="O11636">
        <v>1.091</v>
      </c>
      <c r="R11636">
        <v>0.03</v>
      </c>
      <c r="U11636">
        <v>3.09E-2</v>
      </c>
    </row>
    <row r="11637" spans="1:25">
      <c r="A11637" t="s">
        <v>1490</v>
      </c>
      <c r="B11637" t="s">
        <v>1489</v>
      </c>
      <c r="C11637" t="s">
        <v>1761</v>
      </c>
      <c r="J11637">
        <v>365</v>
      </c>
      <c r="K11637">
        <f t="shared" si="50"/>
        <v>3</v>
      </c>
      <c r="L11637">
        <f t="shared" si="51"/>
        <v>4</v>
      </c>
      <c r="M11637">
        <v>3.5</v>
      </c>
      <c r="N11637">
        <v>1</v>
      </c>
      <c r="O11637">
        <v>1.091</v>
      </c>
      <c r="R11637">
        <v>3.5999999999999997E-2</v>
      </c>
      <c r="U11637">
        <v>3.7100000000000001E-2</v>
      </c>
    </row>
    <row r="11638" spans="1:25">
      <c r="A11638" t="s">
        <v>1490</v>
      </c>
      <c r="B11638" t="s">
        <v>1489</v>
      </c>
      <c r="C11638" t="s">
        <v>1761</v>
      </c>
      <c r="J11638">
        <v>365</v>
      </c>
      <c r="K11638">
        <f t="shared" si="50"/>
        <v>4</v>
      </c>
      <c r="L11638">
        <f t="shared" si="51"/>
        <v>5</v>
      </c>
      <c r="M11638">
        <v>4.5</v>
      </c>
      <c r="N11638">
        <v>1</v>
      </c>
      <c r="O11638">
        <v>1.091</v>
      </c>
      <c r="R11638">
        <v>3.5000000000000003E-2</v>
      </c>
      <c r="U11638">
        <v>3.61E-2</v>
      </c>
    </row>
    <row r="11639" spans="1:25">
      <c r="A11639" t="s">
        <v>1490</v>
      </c>
      <c r="B11639" t="s">
        <v>1489</v>
      </c>
      <c r="C11639" t="s">
        <v>1761</v>
      </c>
      <c r="J11639">
        <v>365</v>
      </c>
      <c r="K11639">
        <f t="shared" si="50"/>
        <v>5</v>
      </c>
      <c r="L11639">
        <f t="shared" si="51"/>
        <v>6</v>
      </c>
      <c r="M11639">
        <v>5.5</v>
      </c>
      <c r="N11639">
        <v>1</v>
      </c>
      <c r="O11639">
        <v>1.091</v>
      </c>
      <c r="R11639">
        <v>0.121</v>
      </c>
      <c r="U11639">
        <v>0.1246</v>
      </c>
    </row>
    <row r="11640" spans="1:25">
      <c r="A11640" t="s">
        <v>1490</v>
      </c>
      <c r="B11640" t="s">
        <v>1489</v>
      </c>
      <c r="C11640" t="s">
        <v>1761</v>
      </c>
      <c r="J11640">
        <v>365</v>
      </c>
      <c r="K11640">
        <f t="shared" si="50"/>
        <v>6</v>
      </c>
      <c r="L11640">
        <f t="shared" si="51"/>
        <v>7</v>
      </c>
      <c r="M11640">
        <v>6.5</v>
      </c>
      <c r="N11640">
        <v>1</v>
      </c>
      <c r="O11640">
        <v>1.091</v>
      </c>
      <c r="R11640">
        <v>5.2999999999999999E-2</v>
      </c>
      <c r="U11640">
        <v>5.4600000000000003E-2</v>
      </c>
    </row>
    <row r="11641" spans="1:25">
      <c r="A11641" t="s">
        <v>1490</v>
      </c>
      <c r="B11641" t="s">
        <v>1489</v>
      </c>
      <c r="C11641" t="s">
        <v>1761</v>
      </c>
      <c r="J11641">
        <v>365</v>
      </c>
      <c r="K11641">
        <f t="shared" si="50"/>
        <v>7</v>
      </c>
      <c r="L11641">
        <f t="shared" si="51"/>
        <v>8</v>
      </c>
      <c r="M11641">
        <v>7.5</v>
      </c>
      <c r="N11641">
        <v>1</v>
      </c>
      <c r="O11641">
        <v>1.091</v>
      </c>
      <c r="R11641">
        <v>2.4E-2</v>
      </c>
      <c r="U11641">
        <v>2.47E-2</v>
      </c>
    </row>
    <row r="11642" spans="1:25">
      <c r="A11642" t="s">
        <v>1490</v>
      </c>
      <c r="B11642" t="s">
        <v>1489</v>
      </c>
      <c r="C11642" t="s">
        <v>1761</v>
      </c>
      <c r="J11642">
        <v>365</v>
      </c>
      <c r="K11642">
        <f t="shared" si="50"/>
        <v>8</v>
      </c>
      <c r="L11642">
        <f t="shared" si="51"/>
        <v>9</v>
      </c>
      <c r="M11642">
        <v>8.5</v>
      </c>
      <c r="N11642">
        <v>1</v>
      </c>
      <c r="O11642">
        <v>1.091</v>
      </c>
      <c r="R11642">
        <v>6.4000000000000001E-2</v>
      </c>
      <c r="U11642">
        <v>6.59E-2</v>
      </c>
    </row>
    <row r="11643" spans="1:25">
      <c r="A11643" t="s">
        <v>1490</v>
      </c>
      <c r="B11643" t="s">
        <v>1489</v>
      </c>
      <c r="C11643" t="s">
        <v>1761</v>
      </c>
      <c r="J11643">
        <v>365</v>
      </c>
      <c r="K11643">
        <f t="shared" si="50"/>
        <v>9</v>
      </c>
      <c r="L11643">
        <f t="shared" si="51"/>
        <v>10</v>
      </c>
      <c r="M11643">
        <v>9.5</v>
      </c>
      <c r="N11643">
        <v>1</v>
      </c>
      <c r="O11643">
        <v>1.091</v>
      </c>
      <c r="R11643">
        <v>7.5999999999999998E-2</v>
      </c>
      <c r="U11643">
        <v>7.8299999999999995E-2</v>
      </c>
    </row>
    <row r="11644" spans="1:25">
      <c r="A11644" t="s">
        <v>1490</v>
      </c>
      <c r="B11644" t="s">
        <v>1489</v>
      </c>
      <c r="K11644">
        <f t="shared" si="50"/>
        <v>0</v>
      </c>
      <c r="L11644">
        <f t="shared" si="51"/>
        <v>0</v>
      </c>
      <c r="U11644">
        <v>0.53149999999999997</v>
      </c>
    </row>
    <row r="11645" spans="1:25">
      <c r="A11645" t="s">
        <v>1490</v>
      </c>
      <c r="B11645" t="s">
        <v>1489</v>
      </c>
      <c r="C11645" t="s">
        <v>1758</v>
      </c>
      <c r="E11645" t="s">
        <v>1638</v>
      </c>
      <c r="G11645">
        <v>44.6</v>
      </c>
      <c r="H11645">
        <v>-124</v>
      </c>
      <c r="I11645" t="s">
        <v>195</v>
      </c>
      <c r="J11645">
        <v>366</v>
      </c>
      <c r="K11645">
        <f t="shared" si="50"/>
        <v>0</v>
      </c>
      <c r="L11645">
        <f t="shared" si="51"/>
        <v>15</v>
      </c>
      <c r="M11645">
        <v>7.5</v>
      </c>
      <c r="N11645">
        <v>15</v>
      </c>
      <c r="O11645">
        <v>1.091</v>
      </c>
      <c r="R11645">
        <v>1.2</v>
      </c>
      <c r="U11645">
        <v>18.54</v>
      </c>
    </row>
    <row r="11646" spans="1:25">
      <c r="A11646" t="s">
        <v>1490</v>
      </c>
      <c r="B11646" t="s">
        <v>1489</v>
      </c>
      <c r="C11646" t="s">
        <v>1757</v>
      </c>
      <c r="E11646" t="s">
        <v>1638</v>
      </c>
      <c r="G11646">
        <v>44.6</v>
      </c>
      <c r="H11646">
        <v>-124</v>
      </c>
      <c r="I11646" t="s">
        <v>195</v>
      </c>
      <c r="J11646">
        <v>659</v>
      </c>
      <c r="K11646">
        <f t="shared" si="50"/>
        <v>0</v>
      </c>
      <c r="L11646">
        <f t="shared" si="51"/>
        <v>15</v>
      </c>
      <c r="M11646">
        <v>7.5</v>
      </c>
      <c r="N11646">
        <v>15</v>
      </c>
      <c r="O11646">
        <v>1.091</v>
      </c>
      <c r="R11646">
        <v>1.4</v>
      </c>
      <c r="U11646">
        <v>21.63</v>
      </c>
    </row>
    <row r="11647" spans="1:25">
      <c r="A11647" t="s">
        <v>1490</v>
      </c>
      <c r="B11647" t="s">
        <v>1489</v>
      </c>
      <c r="C11647" t="s">
        <v>1756</v>
      </c>
      <c r="E11647" t="s">
        <v>1638</v>
      </c>
      <c r="G11647">
        <v>44.6</v>
      </c>
      <c r="H11647">
        <v>-124</v>
      </c>
      <c r="J11647">
        <v>660</v>
      </c>
      <c r="K11647">
        <f t="shared" si="50"/>
        <v>0</v>
      </c>
      <c r="L11647">
        <f t="shared" si="51"/>
        <v>15</v>
      </c>
      <c r="M11647">
        <v>7.5</v>
      </c>
      <c r="N11647">
        <v>15</v>
      </c>
      <c r="O11647">
        <v>1.091</v>
      </c>
      <c r="R11647">
        <v>1.3</v>
      </c>
      <c r="U11647">
        <v>20.085000000000001</v>
      </c>
    </row>
    <row r="11648" spans="1:25">
      <c r="A11648" t="s">
        <v>1490</v>
      </c>
      <c r="B11648" t="s">
        <v>1489</v>
      </c>
      <c r="C11648" t="s">
        <v>1755</v>
      </c>
      <c r="E11648" t="s">
        <v>1638</v>
      </c>
      <c r="G11648">
        <v>44.6</v>
      </c>
      <c r="H11648">
        <v>-124</v>
      </c>
      <c r="J11648">
        <v>661</v>
      </c>
      <c r="K11648">
        <f t="shared" si="50"/>
        <v>0</v>
      </c>
      <c r="L11648">
        <f t="shared" si="51"/>
        <v>15</v>
      </c>
      <c r="M11648">
        <v>7.5</v>
      </c>
      <c r="N11648">
        <v>15</v>
      </c>
      <c r="O11648">
        <v>1.091</v>
      </c>
      <c r="R11648">
        <v>1.4</v>
      </c>
      <c r="U11648">
        <v>21.63</v>
      </c>
    </row>
    <row r="11649" spans="1:21">
      <c r="A11649" t="s">
        <v>1490</v>
      </c>
      <c r="B11649" t="s">
        <v>1489</v>
      </c>
      <c r="C11649" t="s">
        <v>1754</v>
      </c>
      <c r="E11649" t="s">
        <v>1638</v>
      </c>
      <c r="G11649">
        <v>44.6</v>
      </c>
      <c r="H11649">
        <v>-124</v>
      </c>
      <c r="I11649" t="s">
        <v>195</v>
      </c>
      <c r="J11649">
        <v>662</v>
      </c>
      <c r="K11649">
        <f t="shared" si="50"/>
        <v>0</v>
      </c>
      <c r="L11649">
        <f t="shared" si="51"/>
        <v>15</v>
      </c>
      <c r="M11649">
        <v>7.5</v>
      </c>
      <c r="N11649">
        <v>15</v>
      </c>
      <c r="O11649">
        <v>1.091</v>
      </c>
      <c r="R11649">
        <v>1.43</v>
      </c>
      <c r="U11649">
        <v>22.093499999999999</v>
      </c>
    </row>
    <row r="11650" spans="1:21">
      <c r="A11650" t="s">
        <v>1490</v>
      </c>
      <c r="B11650" t="s">
        <v>1489</v>
      </c>
      <c r="C11650" t="s">
        <v>1753</v>
      </c>
      <c r="E11650" t="s">
        <v>1638</v>
      </c>
      <c r="G11650">
        <v>44.6</v>
      </c>
      <c r="H11650">
        <v>-124</v>
      </c>
      <c r="I11650" t="s">
        <v>63</v>
      </c>
      <c r="J11650">
        <v>663</v>
      </c>
      <c r="K11650">
        <f t="shared" si="50"/>
        <v>0</v>
      </c>
      <c r="L11650">
        <f t="shared" si="51"/>
        <v>15</v>
      </c>
      <c r="M11650">
        <v>7.5</v>
      </c>
      <c r="N11650">
        <v>15</v>
      </c>
      <c r="O11650">
        <v>1.091</v>
      </c>
      <c r="R11650">
        <v>1.71</v>
      </c>
      <c r="U11650">
        <v>26.419499999999999</v>
      </c>
    </row>
    <row r="11651" spans="1:21">
      <c r="A11651" t="s">
        <v>1490</v>
      </c>
      <c r="B11651" t="s">
        <v>1489</v>
      </c>
      <c r="C11651" t="s">
        <v>1752</v>
      </c>
      <c r="E11651" t="s">
        <v>1721</v>
      </c>
      <c r="G11651">
        <v>44.2</v>
      </c>
      <c r="H11651">
        <v>9.1199999999999992</v>
      </c>
      <c r="I11651" t="s">
        <v>166</v>
      </c>
      <c r="J11651">
        <v>367</v>
      </c>
      <c r="K11651">
        <f t="shared" si="50"/>
        <v>0</v>
      </c>
      <c r="L11651">
        <f t="shared" si="51"/>
        <v>4</v>
      </c>
      <c r="M11651">
        <v>2</v>
      </c>
      <c r="N11651">
        <v>4</v>
      </c>
      <c r="O11651">
        <v>1.091</v>
      </c>
      <c r="R11651">
        <v>0.76</v>
      </c>
      <c r="U11651">
        <v>3.1312000000000002</v>
      </c>
    </row>
    <row r="11652" spans="1:21">
      <c r="A11652" t="s">
        <v>1490</v>
      </c>
      <c r="B11652" t="s">
        <v>1489</v>
      </c>
      <c r="C11652" t="s">
        <v>1752</v>
      </c>
      <c r="E11652" t="s">
        <v>1721</v>
      </c>
      <c r="G11652">
        <v>44.2</v>
      </c>
      <c r="H11652">
        <v>9.1199999999999992</v>
      </c>
      <c r="I11652" t="s">
        <v>166</v>
      </c>
      <c r="J11652">
        <v>368</v>
      </c>
      <c r="K11652">
        <f t="shared" si="50"/>
        <v>0</v>
      </c>
      <c r="L11652">
        <f t="shared" si="51"/>
        <v>4</v>
      </c>
      <c r="M11652">
        <v>2</v>
      </c>
      <c r="N11652">
        <v>4</v>
      </c>
      <c r="O11652">
        <v>1.091</v>
      </c>
      <c r="R11652">
        <v>0.38</v>
      </c>
      <c r="U11652">
        <v>1.5656000000000001</v>
      </c>
    </row>
    <row r="11653" spans="1:21">
      <c r="A11653" t="s">
        <v>1490</v>
      </c>
      <c r="B11653" t="s">
        <v>1489</v>
      </c>
      <c r="C11653" t="s">
        <v>1752</v>
      </c>
      <c r="E11653" t="s">
        <v>1721</v>
      </c>
      <c r="G11653">
        <v>44.2</v>
      </c>
      <c r="H11653">
        <v>9.1199999999999992</v>
      </c>
      <c r="I11653" t="s">
        <v>166</v>
      </c>
      <c r="J11653">
        <v>369</v>
      </c>
      <c r="K11653">
        <f t="shared" si="50"/>
        <v>0</v>
      </c>
      <c r="L11653">
        <f t="shared" si="51"/>
        <v>4</v>
      </c>
      <c r="M11653">
        <v>2</v>
      </c>
      <c r="N11653">
        <v>4</v>
      </c>
      <c r="O11653">
        <v>1.091</v>
      </c>
      <c r="R11653">
        <v>0.3</v>
      </c>
      <c r="U11653">
        <v>1.236</v>
      </c>
    </row>
    <row r="11654" spans="1:21">
      <c r="A11654" t="s">
        <v>1490</v>
      </c>
      <c r="B11654" t="s">
        <v>1489</v>
      </c>
      <c r="C11654" t="s">
        <v>1752</v>
      </c>
      <c r="E11654" t="s">
        <v>1721</v>
      </c>
      <c r="G11654">
        <v>44.2</v>
      </c>
      <c r="H11654">
        <v>9.1199999999999992</v>
      </c>
      <c r="I11654" t="s">
        <v>166</v>
      </c>
      <c r="J11654">
        <v>370</v>
      </c>
      <c r="K11654">
        <f t="shared" si="50"/>
        <v>0</v>
      </c>
      <c r="L11654">
        <f t="shared" si="51"/>
        <v>4</v>
      </c>
      <c r="M11654">
        <v>2</v>
      </c>
      <c r="N11654">
        <v>4</v>
      </c>
      <c r="O11654">
        <v>1.091</v>
      </c>
      <c r="R11654">
        <v>0.46</v>
      </c>
      <c r="U11654">
        <v>1.8952</v>
      </c>
    </row>
    <row r="11655" spans="1:21">
      <c r="A11655" t="s">
        <v>1490</v>
      </c>
      <c r="B11655" t="s">
        <v>1489</v>
      </c>
      <c r="C11655" t="s">
        <v>1752</v>
      </c>
      <c r="E11655" t="s">
        <v>1721</v>
      </c>
      <c r="G11655">
        <v>44.2</v>
      </c>
      <c r="H11655">
        <v>9.1199999999999992</v>
      </c>
      <c r="I11655" t="s">
        <v>166</v>
      </c>
      <c r="J11655">
        <v>371</v>
      </c>
      <c r="K11655">
        <f t="shared" si="50"/>
        <v>0</v>
      </c>
      <c r="L11655">
        <f t="shared" si="51"/>
        <v>4</v>
      </c>
      <c r="M11655">
        <v>2</v>
      </c>
      <c r="N11655">
        <v>4</v>
      </c>
      <c r="O11655">
        <v>1.091</v>
      </c>
      <c r="R11655">
        <v>0.27</v>
      </c>
      <c r="U11655">
        <v>1.1124000000000001</v>
      </c>
    </row>
    <row r="11656" spans="1:21">
      <c r="A11656" t="s">
        <v>1490</v>
      </c>
      <c r="B11656" t="s">
        <v>1489</v>
      </c>
      <c r="C11656" t="s">
        <v>1752</v>
      </c>
      <c r="E11656" t="s">
        <v>1721</v>
      </c>
      <c r="G11656">
        <v>44.2</v>
      </c>
      <c r="H11656">
        <v>9.1199999999999992</v>
      </c>
      <c r="I11656" t="s">
        <v>166</v>
      </c>
      <c r="J11656">
        <v>372</v>
      </c>
      <c r="K11656">
        <f t="shared" si="50"/>
        <v>0</v>
      </c>
      <c r="L11656">
        <f t="shared" si="51"/>
        <v>4</v>
      </c>
      <c r="M11656">
        <v>2</v>
      </c>
      <c r="N11656">
        <v>4</v>
      </c>
      <c r="O11656">
        <v>1.091</v>
      </c>
      <c r="R11656">
        <v>0.66</v>
      </c>
      <c r="U11656">
        <v>2.7191999999999998</v>
      </c>
    </row>
    <row r="11657" spans="1:21">
      <c r="A11657" t="s">
        <v>1490</v>
      </c>
      <c r="B11657" t="s">
        <v>1489</v>
      </c>
      <c r="C11657" t="s">
        <v>1752</v>
      </c>
      <c r="E11657" t="s">
        <v>1721</v>
      </c>
      <c r="G11657">
        <v>44.2</v>
      </c>
      <c r="H11657">
        <v>9.1199999999999992</v>
      </c>
      <c r="I11657" t="s">
        <v>166</v>
      </c>
      <c r="J11657">
        <v>373</v>
      </c>
      <c r="K11657">
        <f t="shared" si="50"/>
        <v>0</v>
      </c>
      <c r="L11657">
        <f t="shared" si="51"/>
        <v>4</v>
      </c>
      <c r="M11657">
        <v>2</v>
      </c>
      <c r="N11657">
        <v>4</v>
      </c>
      <c r="O11657">
        <v>1.091</v>
      </c>
      <c r="R11657">
        <v>0.26</v>
      </c>
      <c r="U11657">
        <v>1.0711999999999999</v>
      </c>
    </row>
    <row r="11658" spans="1:21">
      <c r="A11658" t="s">
        <v>1490</v>
      </c>
      <c r="B11658" t="s">
        <v>1489</v>
      </c>
      <c r="C11658" t="s">
        <v>1752</v>
      </c>
      <c r="E11658" t="s">
        <v>1721</v>
      </c>
      <c r="G11658">
        <v>44.2</v>
      </c>
      <c r="H11658">
        <v>9.1199999999999992</v>
      </c>
      <c r="I11658" t="s">
        <v>166</v>
      </c>
      <c r="J11658">
        <v>374</v>
      </c>
      <c r="K11658">
        <f t="shared" si="50"/>
        <v>0</v>
      </c>
      <c r="L11658">
        <f t="shared" si="51"/>
        <v>4</v>
      </c>
      <c r="M11658">
        <v>2</v>
      </c>
      <c r="N11658">
        <v>4</v>
      </c>
      <c r="O11658">
        <v>1.091</v>
      </c>
      <c r="R11658">
        <v>0.21</v>
      </c>
      <c r="U11658">
        <v>0.86519999999999997</v>
      </c>
    </row>
    <row r="11659" spans="1:21">
      <c r="A11659" t="s">
        <v>1490</v>
      </c>
      <c r="B11659" t="s">
        <v>1489</v>
      </c>
      <c r="C11659" t="s">
        <v>1752</v>
      </c>
      <c r="E11659" t="s">
        <v>1721</v>
      </c>
      <c r="G11659">
        <v>44.2</v>
      </c>
      <c r="H11659">
        <v>9.1199999999999992</v>
      </c>
      <c r="I11659" t="s">
        <v>166</v>
      </c>
      <c r="J11659">
        <v>375</v>
      </c>
      <c r="K11659">
        <f t="shared" si="50"/>
        <v>0</v>
      </c>
      <c r="L11659">
        <f t="shared" si="51"/>
        <v>4</v>
      </c>
      <c r="M11659">
        <v>2</v>
      </c>
      <c r="N11659">
        <v>4</v>
      </c>
      <c r="O11659">
        <v>1.091</v>
      </c>
      <c r="R11659">
        <v>0.26</v>
      </c>
      <c r="U11659">
        <v>1.0711999999999999</v>
      </c>
    </row>
    <row r="11660" spans="1:21">
      <c r="A11660" t="s">
        <v>1490</v>
      </c>
      <c r="B11660" t="s">
        <v>1489</v>
      </c>
      <c r="C11660" t="s">
        <v>1752</v>
      </c>
      <c r="E11660" t="s">
        <v>1721</v>
      </c>
      <c r="G11660">
        <v>44.2</v>
      </c>
      <c r="H11660">
        <v>9.1199999999999992</v>
      </c>
      <c r="I11660" t="s">
        <v>166</v>
      </c>
      <c r="J11660">
        <v>376</v>
      </c>
      <c r="K11660">
        <f t="shared" si="50"/>
        <v>0</v>
      </c>
      <c r="L11660">
        <f t="shared" si="51"/>
        <v>4</v>
      </c>
      <c r="M11660">
        <v>2</v>
      </c>
      <c r="N11660">
        <v>4</v>
      </c>
      <c r="O11660">
        <v>1.091</v>
      </c>
      <c r="R11660">
        <v>0.23</v>
      </c>
      <c r="U11660">
        <v>0.9476</v>
      </c>
    </row>
    <row r="11661" spans="1:21">
      <c r="A11661" t="s">
        <v>1490</v>
      </c>
      <c r="B11661" t="s">
        <v>1489</v>
      </c>
      <c r="C11661" t="s">
        <v>1752</v>
      </c>
      <c r="E11661" t="s">
        <v>1721</v>
      </c>
      <c r="G11661">
        <v>44.2</v>
      </c>
      <c r="H11661">
        <v>9.1199999999999992</v>
      </c>
      <c r="I11661" t="s">
        <v>166</v>
      </c>
      <c r="J11661">
        <v>377</v>
      </c>
      <c r="K11661">
        <f t="shared" si="50"/>
        <v>0</v>
      </c>
      <c r="L11661">
        <f t="shared" si="51"/>
        <v>4</v>
      </c>
      <c r="M11661">
        <v>2</v>
      </c>
      <c r="N11661">
        <v>4</v>
      </c>
      <c r="O11661">
        <v>1.091</v>
      </c>
      <c r="R11661">
        <v>0.27</v>
      </c>
      <c r="U11661">
        <v>1.1124000000000001</v>
      </c>
    </row>
    <row r="11662" spans="1:21">
      <c r="A11662" t="s">
        <v>1490</v>
      </c>
      <c r="B11662" t="s">
        <v>1489</v>
      </c>
      <c r="C11662" t="s">
        <v>1752</v>
      </c>
      <c r="E11662" t="s">
        <v>1721</v>
      </c>
      <c r="G11662">
        <v>44.2</v>
      </c>
      <c r="H11662">
        <v>9.1199999999999992</v>
      </c>
      <c r="I11662" t="s">
        <v>166</v>
      </c>
      <c r="J11662">
        <v>378</v>
      </c>
      <c r="K11662">
        <f t="shared" si="50"/>
        <v>0</v>
      </c>
      <c r="L11662">
        <f t="shared" si="51"/>
        <v>4</v>
      </c>
      <c r="M11662">
        <v>2</v>
      </c>
      <c r="N11662">
        <v>4</v>
      </c>
      <c r="O11662">
        <v>1.091</v>
      </c>
      <c r="R11662">
        <v>0.49</v>
      </c>
      <c r="U11662">
        <v>2.0188000000000001</v>
      </c>
    </row>
    <row r="11663" spans="1:21">
      <c r="A11663" t="s">
        <v>1490</v>
      </c>
      <c r="B11663" t="s">
        <v>1489</v>
      </c>
      <c r="C11663" t="s">
        <v>1752</v>
      </c>
      <c r="E11663" t="s">
        <v>1721</v>
      </c>
      <c r="G11663">
        <v>44.2</v>
      </c>
      <c r="H11663">
        <v>9.1199999999999992</v>
      </c>
      <c r="I11663" t="s">
        <v>166</v>
      </c>
      <c r="J11663">
        <v>379</v>
      </c>
      <c r="K11663">
        <f t="shared" si="50"/>
        <v>0</v>
      </c>
      <c r="L11663">
        <f t="shared" si="51"/>
        <v>4</v>
      </c>
      <c r="M11663">
        <v>2</v>
      </c>
      <c r="N11663">
        <v>4</v>
      </c>
      <c r="O11663">
        <v>1.091</v>
      </c>
      <c r="R11663">
        <v>0.8</v>
      </c>
      <c r="U11663">
        <v>3.2959999999999998</v>
      </c>
    </row>
    <row r="11664" spans="1:21">
      <c r="A11664" t="s">
        <v>1490</v>
      </c>
      <c r="B11664" t="s">
        <v>1489</v>
      </c>
      <c r="C11664" t="s">
        <v>1751</v>
      </c>
      <c r="E11664" t="s">
        <v>1749</v>
      </c>
      <c r="G11664">
        <v>-33.4</v>
      </c>
      <c r="H11664">
        <v>151.35</v>
      </c>
      <c r="I11664" t="s">
        <v>448</v>
      </c>
      <c r="J11664">
        <v>380</v>
      </c>
      <c r="K11664">
        <f t="shared" si="50"/>
        <v>0</v>
      </c>
      <c r="L11664">
        <f t="shared" si="51"/>
        <v>2</v>
      </c>
      <c r="M11664">
        <v>1</v>
      </c>
      <c r="N11664">
        <v>2</v>
      </c>
      <c r="O11664">
        <v>1.091</v>
      </c>
      <c r="R11664">
        <v>1.0720000000000001</v>
      </c>
      <c r="U11664">
        <v>2.2082999999999999</v>
      </c>
    </row>
    <row r="11665" spans="1:26">
      <c r="A11665" t="s">
        <v>1490</v>
      </c>
      <c r="B11665" t="s">
        <v>1489</v>
      </c>
      <c r="C11665" t="s">
        <v>1750</v>
      </c>
      <c r="E11665" t="s">
        <v>1749</v>
      </c>
      <c r="G11665">
        <v>-33.4</v>
      </c>
      <c r="H11665">
        <v>151.35</v>
      </c>
      <c r="J11665">
        <v>381</v>
      </c>
      <c r="K11665">
        <f t="shared" si="50"/>
        <v>0</v>
      </c>
      <c r="L11665">
        <f t="shared" si="51"/>
        <v>2</v>
      </c>
      <c r="M11665">
        <v>1</v>
      </c>
      <c r="N11665">
        <v>2</v>
      </c>
      <c r="O11665">
        <v>1.091</v>
      </c>
      <c r="R11665">
        <v>0.32900000000000001</v>
      </c>
      <c r="U11665">
        <v>0.67769999999999997</v>
      </c>
    </row>
    <row r="11666" spans="1:26">
      <c r="A11666" t="s">
        <v>1490</v>
      </c>
      <c r="B11666" t="s">
        <v>1489</v>
      </c>
      <c r="C11666" t="s">
        <v>1748</v>
      </c>
      <c r="E11666" t="s">
        <v>1747</v>
      </c>
      <c r="G11666">
        <v>40.409999999999997</v>
      </c>
      <c r="H11666">
        <v>2.52</v>
      </c>
      <c r="I11666" t="s">
        <v>166</v>
      </c>
      <c r="J11666">
        <v>382</v>
      </c>
      <c r="K11666">
        <f t="shared" si="50"/>
        <v>0</v>
      </c>
      <c r="L11666">
        <f t="shared" si="51"/>
        <v>5</v>
      </c>
      <c r="M11666">
        <v>2.5</v>
      </c>
      <c r="N11666">
        <v>5</v>
      </c>
      <c r="O11666">
        <v>1.091</v>
      </c>
      <c r="R11666">
        <v>1.47</v>
      </c>
      <c r="U11666">
        <v>7.5705</v>
      </c>
    </row>
    <row r="11667" spans="1:26">
      <c r="A11667" t="s">
        <v>1490</v>
      </c>
      <c r="B11667" t="s">
        <v>1489</v>
      </c>
      <c r="C11667" t="s">
        <v>1748</v>
      </c>
      <c r="E11667" t="s">
        <v>1747</v>
      </c>
      <c r="G11667">
        <v>40.409999999999997</v>
      </c>
      <c r="H11667">
        <v>2.52</v>
      </c>
      <c r="I11667" t="s">
        <v>166</v>
      </c>
      <c r="J11667">
        <v>383</v>
      </c>
      <c r="K11667">
        <f t="shared" si="50"/>
        <v>0</v>
      </c>
      <c r="L11667">
        <f t="shared" si="51"/>
        <v>5</v>
      </c>
      <c r="M11667">
        <v>2.5</v>
      </c>
      <c r="N11667">
        <v>5</v>
      </c>
      <c r="O11667">
        <v>1.091</v>
      </c>
      <c r="R11667">
        <v>1</v>
      </c>
      <c r="U11667">
        <v>5.15</v>
      </c>
    </row>
    <row r="11668" spans="1:26">
      <c r="A11668" t="s">
        <v>1490</v>
      </c>
      <c r="B11668" t="s">
        <v>1489</v>
      </c>
      <c r="C11668" t="s">
        <v>1748</v>
      </c>
      <c r="E11668" t="s">
        <v>1747</v>
      </c>
      <c r="G11668">
        <v>40.409999999999997</v>
      </c>
      <c r="H11668">
        <v>2.52</v>
      </c>
      <c r="I11668" t="s">
        <v>166</v>
      </c>
      <c r="J11668">
        <v>384</v>
      </c>
      <c r="K11668">
        <f t="shared" si="50"/>
        <v>0</v>
      </c>
      <c r="L11668">
        <f t="shared" si="51"/>
        <v>5</v>
      </c>
      <c r="M11668">
        <v>2.5</v>
      </c>
      <c r="N11668">
        <v>5</v>
      </c>
      <c r="O11668">
        <v>1.091</v>
      </c>
      <c r="R11668">
        <v>0.71</v>
      </c>
      <c r="U11668">
        <v>3.6564999999999999</v>
      </c>
    </row>
    <row r="11669" spans="1:26">
      <c r="A11669" t="s">
        <v>1490</v>
      </c>
      <c r="B11669" t="s">
        <v>1489</v>
      </c>
      <c r="C11669" t="s">
        <v>1748</v>
      </c>
      <c r="E11669" t="s">
        <v>1747</v>
      </c>
      <c r="G11669">
        <v>40.409999999999997</v>
      </c>
      <c r="H11669">
        <v>2.52</v>
      </c>
      <c r="J11669">
        <v>385</v>
      </c>
      <c r="K11669">
        <f t="shared" si="50"/>
        <v>0</v>
      </c>
      <c r="L11669">
        <f t="shared" si="51"/>
        <v>5</v>
      </c>
      <c r="M11669">
        <v>2.5</v>
      </c>
      <c r="N11669">
        <v>5</v>
      </c>
      <c r="O11669">
        <v>1.091</v>
      </c>
      <c r="R11669">
        <v>0.76</v>
      </c>
      <c r="U11669">
        <v>3.9140000000000001</v>
      </c>
    </row>
    <row r="11670" spans="1:26">
      <c r="A11670" t="s">
        <v>1490</v>
      </c>
      <c r="B11670" t="s">
        <v>1489</v>
      </c>
      <c r="C11670" t="s">
        <v>1748</v>
      </c>
      <c r="E11670" t="s">
        <v>1747</v>
      </c>
      <c r="G11670">
        <v>40.409999999999997</v>
      </c>
      <c r="H11670">
        <v>2.52</v>
      </c>
      <c r="J11670">
        <v>386</v>
      </c>
      <c r="K11670">
        <f t="shared" si="50"/>
        <v>0</v>
      </c>
      <c r="L11670">
        <f t="shared" si="51"/>
        <v>5</v>
      </c>
      <c r="M11670">
        <v>2.5</v>
      </c>
      <c r="N11670">
        <v>5</v>
      </c>
      <c r="O11670">
        <v>1.091</v>
      </c>
      <c r="R11670">
        <v>0.67</v>
      </c>
      <c r="U11670">
        <v>3.4504999999999999</v>
      </c>
    </row>
    <row r="11671" spans="1:26">
      <c r="A11671" t="s">
        <v>1490</v>
      </c>
      <c r="B11671" t="s">
        <v>1489</v>
      </c>
      <c r="C11671" t="s">
        <v>1748</v>
      </c>
      <c r="E11671" t="s">
        <v>1747</v>
      </c>
      <c r="G11671">
        <v>40.409999999999997</v>
      </c>
      <c r="H11671">
        <v>2.52</v>
      </c>
      <c r="J11671">
        <v>387</v>
      </c>
      <c r="K11671">
        <f t="shared" si="50"/>
        <v>0</v>
      </c>
      <c r="L11671">
        <f t="shared" si="51"/>
        <v>5</v>
      </c>
      <c r="M11671">
        <v>2.5</v>
      </c>
      <c r="N11671">
        <v>5</v>
      </c>
      <c r="O11671">
        <v>1.091</v>
      </c>
      <c r="R11671">
        <v>0.8</v>
      </c>
      <c r="U11671">
        <v>4.12</v>
      </c>
    </row>
    <row r="11672" spans="1:26">
      <c r="A11672" t="s">
        <v>1490</v>
      </c>
      <c r="B11672" t="s">
        <v>1489</v>
      </c>
      <c r="C11672" t="s">
        <v>1746</v>
      </c>
      <c r="E11672" t="s">
        <v>1743</v>
      </c>
      <c r="G11672">
        <v>26.620999999999999</v>
      </c>
      <c r="H11672">
        <v>-77.828000000000003</v>
      </c>
      <c r="I11672" t="s">
        <v>146</v>
      </c>
      <c r="J11672">
        <v>388</v>
      </c>
      <c r="K11672">
        <f t="shared" si="50"/>
        <v>0</v>
      </c>
      <c r="L11672">
        <f t="shared" si="51"/>
        <v>5</v>
      </c>
      <c r="M11672">
        <v>2.5</v>
      </c>
      <c r="N11672">
        <v>5</v>
      </c>
      <c r="O11672">
        <v>0.55000000000000004</v>
      </c>
      <c r="R11672">
        <v>1</v>
      </c>
      <c r="S11672">
        <v>11.3</v>
      </c>
      <c r="T11672">
        <v>31.074999999999999</v>
      </c>
      <c r="U11672">
        <v>2.75</v>
      </c>
      <c r="V11672">
        <v>33.83</v>
      </c>
      <c r="W11672">
        <v>0.63500000000000001</v>
      </c>
      <c r="Y11672">
        <v>0.95</v>
      </c>
      <c r="Z11672">
        <v>11.3</v>
      </c>
    </row>
    <row r="11673" spans="1:26">
      <c r="A11673" t="s">
        <v>1490</v>
      </c>
      <c r="B11673" t="s">
        <v>1489</v>
      </c>
      <c r="C11673" t="s">
        <v>2374</v>
      </c>
      <c r="J11673">
        <v>388</v>
      </c>
      <c r="K11673">
        <f t="shared" si="50"/>
        <v>5</v>
      </c>
      <c r="L11673">
        <f t="shared" si="51"/>
        <v>20</v>
      </c>
      <c r="M11673">
        <v>12.5</v>
      </c>
      <c r="N11673">
        <v>15</v>
      </c>
      <c r="O11673">
        <v>0.72</v>
      </c>
      <c r="R11673">
        <v>0.9</v>
      </c>
      <c r="S11673">
        <v>11.3</v>
      </c>
      <c r="T11673">
        <v>122.04</v>
      </c>
      <c r="U11673">
        <v>9.7200000000000006</v>
      </c>
      <c r="V11673">
        <v>131.76</v>
      </c>
    </row>
    <row r="11674" spans="1:26">
      <c r="A11674" t="s">
        <v>1490</v>
      </c>
      <c r="B11674" t="s">
        <v>1489</v>
      </c>
      <c r="C11674" t="s">
        <v>1745</v>
      </c>
      <c r="K11674">
        <f t="shared" si="50"/>
        <v>0</v>
      </c>
      <c r="L11674">
        <f t="shared" si="51"/>
        <v>0</v>
      </c>
      <c r="T11674">
        <v>153.11500000000001</v>
      </c>
      <c r="U11674">
        <v>12.47</v>
      </c>
      <c r="V11674">
        <v>165.59</v>
      </c>
    </row>
    <row r="11675" spans="1:26">
      <c r="A11675" t="s">
        <v>1490</v>
      </c>
      <c r="B11675" t="s">
        <v>1489</v>
      </c>
      <c r="C11675" t="s">
        <v>1745</v>
      </c>
      <c r="E11675" t="s">
        <v>1743</v>
      </c>
      <c r="G11675">
        <v>26.620999999999999</v>
      </c>
      <c r="H11675">
        <v>-77.828000000000003</v>
      </c>
      <c r="I11675" t="s">
        <v>146</v>
      </c>
      <c r="J11675">
        <v>389</v>
      </c>
      <c r="K11675">
        <f t="shared" si="50"/>
        <v>0</v>
      </c>
      <c r="L11675">
        <f t="shared" si="51"/>
        <v>5</v>
      </c>
      <c r="M11675">
        <v>2.5</v>
      </c>
      <c r="N11675">
        <v>5</v>
      </c>
      <c r="O11675">
        <v>0.53</v>
      </c>
      <c r="R11675">
        <v>1.2</v>
      </c>
      <c r="S11675">
        <v>11.1</v>
      </c>
      <c r="T11675">
        <v>29.414999999999999</v>
      </c>
      <c r="U11675">
        <v>3.18</v>
      </c>
      <c r="V11675">
        <v>32.6</v>
      </c>
      <c r="W11675">
        <v>0.57499999999999996</v>
      </c>
      <c r="Y11675">
        <v>1.1499999999999999</v>
      </c>
      <c r="Z11675">
        <v>11.15</v>
      </c>
    </row>
    <row r="11676" spans="1:26">
      <c r="A11676" t="s">
        <v>1490</v>
      </c>
      <c r="B11676" t="s">
        <v>1489</v>
      </c>
      <c r="C11676" t="s">
        <v>2373</v>
      </c>
      <c r="J11676">
        <v>389</v>
      </c>
      <c r="K11676">
        <f t="shared" si="50"/>
        <v>5</v>
      </c>
      <c r="L11676">
        <f t="shared" si="51"/>
        <v>20</v>
      </c>
      <c r="M11676">
        <v>12.5</v>
      </c>
      <c r="N11676">
        <v>15</v>
      </c>
      <c r="O11676">
        <v>0.62</v>
      </c>
      <c r="R11676">
        <v>1.1000000000000001</v>
      </c>
      <c r="S11676">
        <v>11.2</v>
      </c>
      <c r="T11676">
        <v>104.16</v>
      </c>
      <c r="U11676">
        <v>10.23</v>
      </c>
      <c r="V11676">
        <v>114.39</v>
      </c>
    </row>
    <row r="11677" spans="1:26">
      <c r="A11677" t="s">
        <v>1490</v>
      </c>
      <c r="B11677" t="s">
        <v>1489</v>
      </c>
      <c r="C11677" t="s">
        <v>1744</v>
      </c>
      <c r="K11677">
        <f t="shared" si="50"/>
        <v>0</v>
      </c>
      <c r="L11677">
        <f t="shared" si="51"/>
        <v>0</v>
      </c>
      <c r="T11677">
        <v>133.57499999999999</v>
      </c>
      <c r="U11677">
        <v>13.41</v>
      </c>
      <c r="V11677">
        <v>146.99</v>
      </c>
    </row>
    <row r="11678" spans="1:26">
      <c r="A11678" t="s">
        <v>1490</v>
      </c>
      <c r="B11678" t="s">
        <v>1489</v>
      </c>
      <c r="C11678" t="s">
        <v>1744</v>
      </c>
      <c r="E11678" t="s">
        <v>1743</v>
      </c>
      <c r="G11678">
        <v>26.620999999999999</v>
      </c>
      <c r="H11678">
        <v>-77.828000000000003</v>
      </c>
      <c r="J11678">
        <v>340</v>
      </c>
      <c r="K11678">
        <f t="shared" si="50"/>
        <v>0</v>
      </c>
      <c r="L11678">
        <f t="shared" si="51"/>
        <v>5</v>
      </c>
      <c r="M11678">
        <v>2.5</v>
      </c>
      <c r="N11678">
        <v>5</v>
      </c>
      <c r="O11678">
        <v>0.62</v>
      </c>
      <c r="R11678">
        <v>0.6</v>
      </c>
      <c r="S11678">
        <v>11.4</v>
      </c>
      <c r="T11678">
        <v>35.340000000000003</v>
      </c>
      <c r="U11678">
        <v>1.86</v>
      </c>
      <c r="V11678">
        <v>37.200000000000003</v>
      </c>
      <c r="W11678">
        <v>0.65500000000000003</v>
      </c>
      <c r="Y11678">
        <v>0.75</v>
      </c>
      <c r="Z11678">
        <v>11.4</v>
      </c>
    </row>
    <row r="11679" spans="1:26">
      <c r="A11679" t="s">
        <v>1490</v>
      </c>
      <c r="B11679" t="s">
        <v>1489</v>
      </c>
      <c r="C11679" t="s">
        <v>2372</v>
      </c>
      <c r="J11679">
        <v>340</v>
      </c>
      <c r="K11679">
        <f t="shared" si="50"/>
        <v>5</v>
      </c>
      <c r="L11679">
        <f t="shared" si="51"/>
        <v>20</v>
      </c>
      <c r="M11679">
        <v>12.5</v>
      </c>
      <c r="N11679">
        <v>15</v>
      </c>
      <c r="O11679">
        <v>0.69</v>
      </c>
      <c r="R11679">
        <v>0.9</v>
      </c>
      <c r="S11679">
        <v>11.4</v>
      </c>
      <c r="T11679">
        <v>117.99</v>
      </c>
      <c r="U11679">
        <v>9.3149999999999995</v>
      </c>
      <c r="V11679">
        <v>127.31</v>
      </c>
    </row>
    <row r="11680" spans="1:26">
      <c r="A11680" t="s">
        <v>1490</v>
      </c>
      <c r="B11680" t="s">
        <v>1489</v>
      </c>
      <c r="C11680" t="s">
        <v>2371</v>
      </c>
      <c r="K11680">
        <f t="shared" si="50"/>
        <v>0</v>
      </c>
      <c r="L11680">
        <f t="shared" si="51"/>
        <v>0</v>
      </c>
      <c r="T11680">
        <v>153.33000000000001</v>
      </c>
      <c r="U11680">
        <v>11.175000000000001</v>
      </c>
      <c r="V11680">
        <v>164.51</v>
      </c>
    </row>
    <row r="11681" spans="1:26">
      <c r="A11681" t="s">
        <v>1490</v>
      </c>
      <c r="B11681" t="s">
        <v>1489</v>
      </c>
      <c r="C11681" t="s">
        <v>1742</v>
      </c>
      <c r="E11681" t="s">
        <v>1741</v>
      </c>
      <c r="G11681">
        <v>45.39</v>
      </c>
      <c r="H11681">
        <v>12.33</v>
      </c>
      <c r="I11681" t="s">
        <v>63</v>
      </c>
      <c r="J11681">
        <v>459</v>
      </c>
      <c r="K11681">
        <f t="shared" si="50"/>
        <v>0</v>
      </c>
      <c r="L11681">
        <f t="shared" si="51"/>
        <v>5</v>
      </c>
      <c r="M11681">
        <v>2.5</v>
      </c>
      <c r="N11681">
        <v>5</v>
      </c>
      <c r="O11681">
        <v>1.091</v>
      </c>
      <c r="R11681">
        <v>0.73</v>
      </c>
      <c r="S11681">
        <v>4.9000000000000004</v>
      </c>
      <c r="T11681">
        <v>25.234999999999999</v>
      </c>
      <c r="U11681">
        <v>3.7595000000000001</v>
      </c>
      <c r="V11681">
        <v>28.99</v>
      </c>
      <c r="W11681">
        <v>1.03</v>
      </c>
      <c r="Y11681">
        <v>0.62</v>
      </c>
      <c r="Z11681">
        <v>4.9000000000000004</v>
      </c>
    </row>
    <row r="11682" spans="1:26">
      <c r="A11682" t="s">
        <v>1490</v>
      </c>
      <c r="B11682" t="s">
        <v>1489</v>
      </c>
      <c r="C11682" t="s">
        <v>2370</v>
      </c>
      <c r="J11682">
        <v>459</v>
      </c>
      <c r="K11682">
        <f t="shared" si="50"/>
        <v>10</v>
      </c>
      <c r="L11682">
        <f t="shared" si="51"/>
        <v>15</v>
      </c>
      <c r="M11682">
        <v>12.5</v>
      </c>
      <c r="N11682">
        <v>5</v>
      </c>
      <c r="O11682">
        <v>1.091</v>
      </c>
      <c r="R11682">
        <v>0.51</v>
      </c>
      <c r="S11682">
        <v>4.9000000000000004</v>
      </c>
      <c r="T11682">
        <v>25.234999999999999</v>
      </c>
      <c r="U11682">
        <v>2.6265000000000001</v>
      </c>
      <c r="V11682">
        <v>27.86</v>
      </c>
    </row>
    <row r="11683" spans="1:26">
      <c r="A11683" t="s">
        <v>1490</v>
      </c>
      <c r="B11683" t="s">
        <v>1489</v>
      </c>
      <c r="C11683" t="s">
        <v>2369</v>
      </c>
      <c r="K11683">
        <f t="shared" ref="K11683:K11746" si="52">M11683-(N11683/2)</f>
        <v>0</v>
      </c>
      <c r="L11683">
        <f t="shared" ref="L11683:L11746" si="53">M11683+(N11683/2)</f>
        <v>0</v>
      </c>
      <c r="T11683">
        <v>50.47</v>
      </c>
      <c r="U11683">
        <v>6.3860000000000001</v>
      </c>
      <c r="V11683">
        <v>56.86</v>
      </c>
    </row>
    <row r="11684" spans="1:26">
      <c r="A11684" t="s">
        <v>1490</v>
      </c>
      <c r="B11684" t="s">
        <v>1489</v>
      </c>
      <c r="C11684" t="s">
        <v>1740</v>
      </c>
      <c r="E11684" t="s">
        <v>1738</v>
      </c>
      <c r="G11684">
        <v>-16.45</v>
      </c>
      <c r="H11684">
        <v>145.58000000000001</v>
      </c>
      <c r="J11684">
        <v>664</v>
      </c>
      <c r="K11684">
        <f t="shared" si="52"/>
        <v>0</v>
      </c>
      <c r="L11684">
        <f t="shared" si="53"/>
        <v>2</v>
      </c>
      <c r="M11684">
        <v>1</v>
      </c>
      <c r="N11684">
        <v>2</v>
      </c>
      <c r="O11684">
        <v>1.091</v>
      </c>
      <c r="R11684">
        <v>0.25</v>
      </c>
      <c r="U11684">
        <v>0.51490000000000002</v>
      </c>
      <c r="W11684">
        <v>1.03</v>
      </c>
      <c r="Y11684">
        <v>0.24909999999999999</v>
      </c>
    </row>
    <row r="11685" spans="1:26">
      <c r="A11685" t="s">
        <v>1490</v>
      </c>
      <c r="B11685" t="s">
        <v>1489</v>
      </c>
      <c r="C11685" t="s">
        <v>2368</v>
      </c>
      <c r="J11685">
        <v>664</v>
      </c>
      <c r="K11685">
        <f t="shared" si="52"/>
        <v>2</v>
      </c>
      <c r="L11685">
        <f t="shared" si="53"/>
        <v>6</v>
      </c>
      <c r="M11685">
        <v>4</v>
      </c>
      <c r="N11685">
        <v>4</v>
      </c>
      <c r="O11685">
        <v>1.091</v>
      </c>
      <c r="R11685">
        <v>0.29409999999999997</v>
      </c>
      <c r="U11685">
        <v>1.2119</v>
      </c>
    </row>
    <row r="11686" spans="1:26">
      <c r="A11686" t="s">
        <v>1490</v>
      </c>
      <c r="B11686" t="s">
        <v>1489</v>
      </c>
      <c r="C11686" t="s">
        <v>2367</v>
      </c>
      <c r="J11686">
        <v>664</v>
      </c>
      <c r="K11686">
        <f t="shared" si="52"/>
        <v>6</v>
      </c>
      <c r="L11686">
        <f t="shared" si="53"/>
        <v>10</v>
      </c>
      <c r="M11686">
        <v>8</v>
      </c>
      <c r="N11686">
        <v>4</v>
      </c>
      <c r="O11686">
        <v>1.091</v>
      </c>
      <c r="R11686">
        <v>0.2031</v>
      </c>
      <c r="U11686">
        <v>0.83660000000000001</v>
      </c>
    </row>
    <row r="11687" spans="1:26">
      <c r="A11687" t="s">
        <v>1490</v>
      </c>
      <c r="B11687" t="s">
        <v>1489</v>
      </c>
      <c r="C11687" t="s">
        <v>2366</v>
      </c>
      <c r="K11687">
        <f t="shared" si="52"/>
        <v>0</v>
      </c>
      <c r="L11687">
        <f t="shared" si="53"/>
        <v>0</v>
      </c>
      <c r="U11687">
        <v>2.5634000000000001</v>
      </c>
    </row>
    <row r="11688" spans="1:26">
      <c r="A11688" t="s">
        <v>1490</v>
      </c>
      <c r="B11688" t="s">
        <v>1489</v>
      </c>
      <c r="C11688" t="s">
        <v>1739</v>
      </c>
      <c r="E11688" t="s">
        <v>1738</v>
      </c>
      <c r="G11688">
        <v>-16.45</v>
      </c>
      <c r="H11688">
        <v>145.58000000000001</v>
      </c>
      <c r="I11688" t="s">
        <v>2365</v>
      </c>
      <c r="J11688">
        <v>665</v>
      </c>
      <c r="K11688">
        <f t="shared" si="52"/>
        <v>0</v>
      </c>
      <c r="L11688">
        <f t="shared" si="53"/>
        <v>2</v>
      </c>
      <c r="M11688">
        <v>1</v>
      </c>
      <c r="N11688">
        <v>2</v>
      </c>
      <c r="O11688">
        <v>1.091</v>
      </c>
      <c r="R11688">
        <v>0.68559999999999999</v>
      </c>
      <c r="U11688">
        <v>1.4121999999999999</v>
      </c>
      <c r="W11688">
        <v>1.03</v>
      </c>
      <c r="Y11688">
        <v>0.59099999999999997</v>
      </c>
    </row>
    <row r="11689" spans="1:26">
      <c r="A11689" t="s">
        <v>1490</v>
      </c>
      <c r="B11689" t="s">
        <v>1489</v>
      </c>
      <c r="C11689" t="s">
        <v>2364</v>
      </c>
      <c r="J11689">
        <v>665</v>
      </c>
      <c r="K11689">
        <f t="shared" si="52"/>
        <v>2</v>
      </c>
      <c r="L11689">
        <f t="shared" si="53"/>
        <v>6</v>
      </c>
      <c r="M11689">
        <v>4</v>
      </c>
      <c r="N11689">
        <v>4</v>
      </c>
      <c r="O11689">
        <v>1.091</v>
      </c>
      <c r="R11689">
        <v>0.68820000000000003</v>
      </c>
      <c r="U11689">
        <v>2.8355000000000001</v>
      </c>
    </row>
    <row r="11690" spans="1:26">
      <c r="A11690" t="s">
        <v>1490</v>
      </c>
      <c r="B11690" t="s">
        <v>1489</v>
      </c>
      <c r="C11690" t="s">
        <v>2363</v>
      </c>
      <c r="J11690">
        <v>665</v>
      </c>
      <c r="K11690">
        <f t="shared" si="52"/>
        <v>6</v>
      </c>
      <c r="L11690">
        <f t="shared" si="53"/>
        <v>10</v>
      </c>
      <c r="M11690">
        <v>8</v>
      </c>
      <c r="N11690">
        <v>4</v>
      </c>
      <c r="O11690">
        <v>1.091</v>
      </c>
      <c r="R11690">
        <v>0.39910000000000001</v>
      </c>
      <c r="U11690">
        <v>1.6443000000000001</v>
      </c>
    </row>
    <row r="11691" spans="1:26">
      <c r="A11691" t="s">
        <v>1490</v>
      </c>
      <c r="B11691" t="s">
        <v>1489</v>
      </c>
      <c r="C11691" t="s">
        <v>2362</v>
      </c>
      <c r="K11691">
        <f t="shared" si="52"/>
        <v>0</v>
      </c>
      <c r="L11691">
        <f t="shared" si="53"/>
        <v>0</v>
      </c>
      <c r="U11691">
        <v>5.8920000000000003</v>
      </c>
    </row>
    <row r="11692" spans="1:26">
      <c r="A11692" t="s">
        <v>1490</v>
      </c>
      <c r="B11692" t="s">
        <v>1489</v>
      </c>
      <c r="C11692" t="s">
        <v>1736</v>
      </c>
      <c r="E11692" t="s">
        <v>1721</v>
      </c>
      <c r="G11692">
        <v>44.2</v>
      </c>
      <c r="H11692">
        <v>9.1199999999999992</v>
      </c>
      <c r="I11692" t="s">
        <v>166</v>
      </c>
      <c r="J11692">
        <v>666</v>
      </c>
      <c r="K11692">
        <f t="shared" si="52"/>
        <v>0</v>
      </c>
      <c r="L11692">
        <f t="shared" si="53"/>
        <v>2</v>
      </c>
      <c r="M11692">
        <v>1</v>
      </c>
      <c r="N11692">
        <v>2</v>
      </c>
      <c r="O11692">
        <v>1.091</v>
      </c>
      <c r="R11692">
        <v>0.61499999999999999</v>
      </c>
      <c r="U11692">
        <v>1.2668999999999999</v>
      </c>
    </row>
    <row r="11693" spans="1:26">
      <c r="A11693" t="s">
        <v>1490</v>
      </c>
      <c r="B11693" t="s">
        <v>1489</v>
      </c>
      <c r="C11693" t="s">
        <v>1735</v>
      </c>
      <c r="E11693" t="s">
        <v>1721</v>
      </c>
      <c r="G11693">
        <v>44.2</v>
      </c>
      <c r="H11693">
        <v>9.1199999999999992</v>
      </c>
      <c r="I11693" t="s">
        <v>166</v>
      </c>
      <c r="J11693">
        <v>667</v>
      </c>
      <c r="K11693">
        <f t="shared" si="52"/>
        <v>0</v>
      </c>
      <c r="L11693">
        <f t="shared" si="53"/>
        <v>2</v>
      </c>
      <c r="M11693">
        <v>1</v>
      </c>
      <c r="N11693">
        <v>2</v>
      </c>
      <c r="O11693">
        <v>1.091</v>
      </c>
      <c r="R11693">
        <v>0.37740000000000001</v>
      </c>
      <c r="U11693">
        <v>0.77739999999999998</v>
      </c>
    </row>
    <row r="11694" spans="1:26">
      <c r="A11694" t="s">
        <v>1490</v>
      </c>
      <c r="B11694" t="s">
        <v>1489</v>
      </c>
      <c r="C11694" t="s">
        <v>1734</v>
      </c>
      <c r="E11694" t="s">
        <v>1721</v>
      </c>
      <c r="G11694">
        <v>44.2</v>
      </c>
      <c r="H11694">
        <v>9.1199999999999992</v>
      </c>
      <c r="I11694" t="s">
        <v>166</v>
      </c>
      <c r="J11694">
        <v>668</v>
      </c>
      <c r="K11694">
        <f t="shared" si="52"/>
        <v>0</v>
      </c>
      <c r="L11694">
        <f t="shared" si="53"/>
        <v>2</v>
      </c>
      <c r="M11694">
        <v>1</v>
      </c>
      <c r="N11694">
        <v>2</v>
      </c>
      <c r="O11694">
        <v>1.091</v>
      </c>
      <c r="R11694">
        <v>0.30199999999999999</v>
      </c>
      <c r="U11694">
        <v>0.62209999999999999</v>
      </c>
    </row>
    <row r="11695" spans="1:26">
      <c r="A11695" t="s">
        <v>1490</v>
      </c>
      <c r="B11695" t="s">
        <v>1489</v>
      </c>
      <c r="C11695" t="s">
        <v>1733</v>
      </c>
      <c r="E11695" t="s">
        <v>1721</v>
      </c>
      <c r="G11695">
        <v>44.2</v>
      </c>
      <c r="H11695">
        <v>9.1199999999999992</v>
      </c>
      <c r="I11695" t="s">
        <v>166</v>
      </c>
      <c r="J11695">
        <v>669</v>
      </c>
      <c r="K11695">
        <f t="shared" si="52"/>
        <v>0</v>
      </c>
      <c r="L11695">
        <f t="shared" si="53"/>
        <v>2</v>
      </c>
      <c r="M11695">
        <v>1</v>
      </c>
      <c r="N11695">
        <v>2</v>
      </c>
      <c r="O11695">
        <v>1.091</v>
      </c>
      <c r="R11695">
        <v>0.45379999999999998</v>
      </c>
      <c r="U11695">
        <v>0.93479999999999996</v>
      </c>
    </row>
    <row r="11696" spans="1:26">
      <c r="A11696" t="s">
        <v>1490</v>
      </c>
      <c r="B11696" t="s">
        <v>1489</v>
      </c>
      <c r="C11696" t="s">
        <v>1732</v>
      </c>
      <c r="E11696" t="s">
        <v>1721</v>
      </c>
      <c r="G11696">
        <v>44.2</v>
      </c>
      <c r="H11696">
        <v>9.1199999999999992</v>
      </c>
      <c r="I11696" t="s">
        <v>166</v>
      </c>
      <c r="J11696">
        <v>670</v>
      </c>
      <c r="K11696">
        <f t="shared" si="52"/>
        <v>0</v>
      </c>
      <c r="L11696">
        <f t="shared" si="53"/>
        <v>2</v>
      </c>
      <c r="M11696">
        <v>1</v>
      </c>
      <c r="N11696">
        <v>2</v>
      </c>
      <c r="O11696">
        <v>1.091</v>
      </c>
      <c r="R11696">
        <v>0.34229999999999999</v>
      </c>
      <c r="U11696">
        <v>0.70509999999999995</v>
      </c>
    </row>
    <row r="11697" spans="1:21">
      <c r="A11697" t="s">
        <v>1490</v>
      </c>
      <c r="B11697" t="s">
        <v>1489</v>
      </c>
      <c r="C11697" t="s">
        <v>1731</v>
      </c>
      <c r="E11697" t="s">
        <v>1721</v>
      </c>
      <c r="G11697">
        <v>44.2</v>
      </c>
      <c r="H11697">
        <v>9.1199999999999992</v>
      </c>
      <c r="I11697" t="s">
        <v>166</v>
      </c>
      <c r="J11697">
        <v>671</v>
      </c>
      <c r="K11697">
        <f t="shared" si="52"/>
        <v>0</v>
      </c>
      <c r="L11697">
        <f t="shared" si="53"/>
        <v>2</v>
      </c>
      <c r="M11697">
        <v>1</v>
      </c>
      <c r="N11697">
        <v>2</v>
      </c>
      <c r="O11697">
        <v>1.091</v>
      </c>
      <c r="R11697">
        <v>0.27050000000000002</v>
      </c>
      <c r="U11697">
        <v>0.55720000000000003</v>
      </c>
    </row>
    <row r="11698" spans="1:21">
      <c r="A11698" t="s">
        <v>1490</v>
      </c>
      <c r="B11698" t="s">
        <v>1489</v>
      </c>
      <c r="C11698" t="s">
        <v>1730</v>
      </c>
      <c r="E11698" t="s">
        <v>1721</v>
      </c>
      <c r="G11698">
        <v>44.2</v>
      </c>
      <c r="H11698">
        <v>9.1199999999999992</v>
      </c>
      <c r="I11698" t="s">
        <v>166</v>
      </c>
      <c r="J11698">
        <v>672</v>
      </c>
      <c r="K11698">
        <f t="shared" si="52"/>
        <v>0</v>
      </c>
      <c r="L11698">
        <f t="shared" si="53"/>
        <v>2</v>
      </c>
      <c r="M11698">
        <v>1</v>
      </c>
      <c r="N11698">
        <v>2</v>
      </c>
      <c r="O11698">
        <v>1.091</v>
      </c>
      <c r="R11698">
        <v>0.23319999999999999</v>
      </c>
      <c r="U11698">
        <v>0.48039999999999999</v>
      </c>
    </row>
    <row r="11699" spans="1:21">
      <c r="A11699" t="s">
        <v>1490</v>
      </c>
      <c r="B11699" t="s">
        <v>1489</v>
      </c>
      <c r="C11699" t="s">
        <v>1729</v>
      </c>
      <c r="E11699" t="s">
        <v>1721</v>
      </c>
      <c r="G11699">
        <v>44.2</v>
      </c>
      <c r="H11699">
        <v>9.1199999999999992</v>
      </c>
      <c r="I11699" t="s">
        <v>166</v>
      </c>
      <c r="J11699">
        <v>673</v>
      </c>
      <c r="K11699">
        <f t="shared" si="52"/>
        <v>0</v>
      </c>
      <c r="L11699">
        <f t="shared" si="53"/>
        <v>2</v>
      </c>
      <c r="M11699">
        <v>1</v>
      </c>
      <c r="N11699">
        <v>2</v>
      </c>
      <c r="O11699">
        <v>1.091</v>
      </c>
      <c r="R11699">
        <v>0.20330000000000001</v>
      </c>
      <c r="U11699">
        <v>0.41880000000000001</v>
      </c>
    </row>
    <row r="11700" spans="1:21">
      <c r="A11700" t="s">
        <v>1490</v>
      </c>
      <c r="B11700" t="s">
        <v>1489</v>
      </c>
      <c r="C11700" t="s">
        <v>1728</v>
      </c>
      <c r="E11700" t="s">
        <v>1721</v>
      </c>
      <c r="G11700">
        <v>44.2</v>
      </c>
      <c r="H11700">
        <v>9.1199999999999992</v>
      </c>
      <c r="I11700" t="s">
        <v>166</v>
      </c>
      <c r="J11700">
        <v>674</v>
      </c>
      <c r="K11700">
        <f t="shared" si="52"/>
        <v>0</v>
      </c>
      <c r="L11700">
        <f t="shared" si="53"/>
        <v>2</v>
      </c>
      <c r="M11700">
        <v>1</v>
      </c>
      <c r="N11700">
        <v>2</v>
      </c>
      <c r="O11700">
        <v>1.091</v>
      </c>
      <c r="R11700">
        <v>0.2576</v>
      </c>
      <c r="U11700">
        <v>0.53069999999999995</v>
      </c>
    </row>
    <row r="11701" spans="1:21">
      <c r="A11701" t="s">
        <v>1490</v>
      </c>
      <c r="B11701" t="s">
        <v>1489</v>
      </c>
      <c r="C11701" t="s">
        <v>1727</v>
      </c>
      <c r="E11701" t="s">
        <v>1721</v>
      </c>
      <c r="G11701">
        <v>44.2</v>
      </c>
      <c r="H11701">
        <v>9.1199999999999992</v>
      </c>
      <c r="I11701" t="s">
        <v>166</v>
      </c>
      <c r="J11701">
        <v>675</v>
      </c>
      <c r="K11701">
        <f t="shared" si="52"/>
        <v>0</v>
      </c>
      <c r="L11701">
        <f t="shared" si="53"/>
        <v>2</v>
      </c>
      <c r="M11701">
        <v>1</v>
      </c>
      <c r="N11701">
        <v>2</v>
      </c>
      <c r="O11701">
        <v>1.091</v>
      </c>
      <c r="R11701">
        <v>0.21540000000000001</v>
      </c>
      <c r="U11701">
        <v>0.44369999999999998</v>
      </c>
    </row>
    <row r="11702" spans="1:21">
      <c r="A11702" t="s">
        <v>1490</v>
      </c>
      <c r="B11702" t="s">
        <v>1489</v>
      </c>
      <c r="C11702" t="s">
        <v>1726</v>
      </c>
      <c r="E11702" t="s">
        <v>1721</v>
      </c>
      <c r="G11702">
        <v>44.2</v>
      </c>
      <c r="H11702">
        <v>9.1199999999999992</v>
      </c>
      <c r="I11702" t="s">
        <v>166</v>
      </c>
      <c r="J11702">
        <v>676</v>
      </c>
      <c r="K11702">
        <f t="shared" si="52"/>
        <v>0</v>
      </c>
      <c r="L11702">
        <f t="shared" si="53"/>
        <v>2</v>
      </c>
      <c r="M11702">
        <v>1</v>
      </c>
      <c r="N11702">
        <v>2</v>
      </c>
      <c r="O11702">
        <v>1.091</v>
      </c>
      <c r="R11702">
        <v>0.25969999999999999</v>
      </c>
      <c r="U11702">
        <v>0.53500000000000003</v>
      </c>
    </row>
    <row r="11703" spans="1:21">
      <c r="A11703" t="s">
        <v>1490</v>
      </c>
      <c r="B11703" t="s">
        <v>1489</v>
      </c>
      <c r="C11703" t="s">
        <v>1725</v>
      </c>
      <c r="E11703" t="s">
        <v>1721</v>
      </c>
      <c r="G11703">
        <v>44.2</v>
      </c>
      <c r="H11703">
        <v>9.1199999999999992</v>
      </c>
      <c r="I11703" t="s">
        <v>166</v>
      </c>
      <c r="J11703">
        <v>678</v>
      </c>
      <c r="K11703">
        <f t="shared" si="52"/>
        <v>0</v>
      </c>
      <c r="L11703">
        <f t="shared" si="53"/>
        <v>2</v>
      </c>
      <c r="M11703">
        <v>1</v>
      </c>
      <c r="N11703">
        <v>2</v>
      </c>
      <c r="O11703">
        <v>1.091</v>
      </c>
      <c r="R11703">
        <v>0.2273</v>
      </c>
      <c r="U11703">
        <v>0.46820000000000001</v>
      </c>
    </row>
    <row r="11704" spans="1:21">
      <c r="A11704" t="s">
        <v>1490</v>
      </c>
      <c r="B11704" t="s">
        <v>1489</v>
      </c>
      <c r="C11704" t="s">
        <v>1724</v>
      </c>
      <c r="E11704" t="s">
        <v>1721</v>
      </c>
      <c r="G11704">
        <v>44.2</v>
      </c>
      <c r="H11704">
        <v>9.1199999999999992</v>
      </c>
      <c r="I11704" t="s">
        <v>166</v>
      </c>
      <c r="J11704">
        <v>679</v>
      </c>
      <c r="K11704">
        <f t="shared" si="52"/>
        <v>0</v>
      </c>
      <c r="L11704">
        <f t="shared" si="53"/>
        <v>2</v>
      </c>
      <c r="M11704">
        <v>1</v>
      </c>
      <c r="N11704">
        <v>2</v>
      </c>
      <c r="O11704">
        <v>1.091</v>
      </c>
      <c r="R11704">
        <v>0.27160000000000001</v>
      </c>
      <c r="U11704">
        <v>0.5595</v>
      </c>
    </row>
    <row r="11705" spans="1:21">
      <c r="A11705" t="s">
        <v>1490</v>
      </c>
      <c r="B11705" t="s">
        <v>1489</v>
      </c>
      <c r="C11705" t="s">
        <v>1723</v>
      </c>
      <c r="E11705" t="s">
        <v>1721</v>
      </c>
      <c r="G11705">
        <v>44.2</v>
      </c>
      <c r="H11705">
        <v>9.1199999999999992</v>
      </c>
      <c r="I11705" t="s">
        <v>166</v>
      </c>
      <c r="J11705">
        <v>680</v>
      </c>
      <c r="K11705">
        <f t="shared" si="52"/>
        <v>0</v>
      </c>
      <c r="L11705">
        <f t="shared" si="53"/>
        <v>2</v>
      </c>
      <c r="M11705">
        <v>1</v>
      </c>
      <c r="N11705">
        <v>2</v>
      </c>
      <c r="O11705">
        <v>1.091</v>
      </c>
      <c r="R11705">
        <v>0.21690000000000001</v>
      </c>
      <c r="U11705">
        <v>0.44679999999999997</v>
      </c>
    </row>
    <row r="11706" spans="1:21">
      <c r="A11706" t="s">
        <v>1490</v>
      </c>
      <c r="B11706" t="s">
        <v>1489</v>
      </c>
      <c r="C11706" t="s">
        <v>1722</v>
      </c>
      <c r="E11706" t="s">
        <v>1721</v>
      </c>
      <c r="G11706">
        <v>44.2</v>
      </c>
      <c r="H11706">
        <v>9.1199999999999992</v>
      </c>
      <c r="I11706" t="s">
        <v>166</v>
      </c>
      <c r="J11706">
        <v>681</v>
      </c>
      <c r="K11706">
        <f t="shared" si="52"/>
        <v>0</v>
      </c>
      <c r="L11706">
        <f t="shared" si="53"/>
        <v>2</v>
      </c>
      <c r="M11706">
        <v>1</v>
      </c>
      <c r="N11706">
        <v>2</v>
      </c>
      <c r="O11706">
        <v>1.091</v>
      </c>
      <c r="R11706">
        <v>0.19950000000000001</v>
      </c>
      <c r="U11706">
        <v>0.41099999999999998</v>
      </c>
    </row>
    <row r="11707" spans="1:21">
      <c r="A11707" t="s">
        <v>1490</v>
      </c>
      <c r="B11707" t="s">
        <v>1489</v>
      </c>
      <c r="C11707" t="s">
        <v>1720</v>
      </c>
      <c r="E11707" t="s">
        <v>1719</v>
      </c>
      <c r="G11707">
        <v>27.300999999999998</v>
      </c>
      <c r="H11707">
        <v>-97.409000000000006</v>
      </c>
      <c r="I11707" t="s">
        <v>489</v>
      </c>
      <c r="J11707">
        <v>682</v>
      </c>
      <c r="K11707">
        <f t="shared" si="52"/>
        <v>0</v>
      </c>
      <c r="L11707">
        <f t="shared" si="53"/>
        <v>2</v>
      </c>
      <c r="M11707">
        <v>1</v>
      </c>
      <c r="N11707">
        <v>2</v>
      </c>
      <c r="O11707">
        <v>1.091</v>
      </c>
      <c r="R11707">
        <v>0.87170000000000003</v>
      </c>
      <c r="U11707">
        <v>1.7956000000000001</v>
      </c>
    </row>
    <row r="11708" spans="1:21">
      <c r="A11708" t="s">
        <v>1490</v>
      </c>
      <c r="B11708" t="s">
        <v>1489</v>
      </c>
      <c r="C11708" t="s">
        <v>1720</v>
      </c>
      <c r="E11708" t="s">
        <v>1719</v>
      </c>
      <c r="G11708">
        <v>27.300999999999998</v>
      </c>
      <c r="H11708">
        <v>-97.409000000000006</v>
      </c>
      <c r="I11708" t="s">
        <v>489</v>
      </c>
      <c r="J11708">
        <v>683</v>
      </c>
      <c r="K11708">
        <f t="shared" si="52"/>
        <v>0</v>
      </c>
      <c r="L11708">
        <f t="shared" si="53"/>
        <v>2</v>
      </c>
      <c r="M11708">
        <v>1</v>
      </c>
      <c r="N11708">
        <v>2</v>
      </c>
      <c r="O11708">
        <v>1.091</v>
      </c>
      <c r="R11708">
        <v>1.0052000000000001</v>
      </c>
      <c r="U11708">
        <v>2.0708000000000002</v>
      </c>
    </row>
    <row r="11709" spans="1:21">
      <c r="A11709" t="s">
        <v>1490</v>
      </c>
      <c r="B11709" t="s">
        <v>1489</v>
      </c>
      <c r="C11709" t="s">
        <v>1720</v>
      </c>
      <c r="E11709" t="s">
        <v>1719</v>
      </c>
      <c r="G11709">
        <v>27.300999999999998</v>
      </c>
      <c r="H11709">
        <v>-97.409000000000006</v>
      </c>
      <c r="I11709" t="s">
        <v>489</v>
      </c>
      <c r="J11709">
        <v>685</v>
      </c>
      <c r="K11709">
        <f t="shared" si="52"/>
        <v>0</v>
      </c>
      <c r="L11709">
        <f t="shared" si="53"/>
        <v>2</v>
      </c>
      <c r="M11709">
        <v>1</v>
      </c>
      <c r="N11709">
        <v>2</v>
      </c>
      <c r="O11709">
        <v>1.091</v>
      </c>
      <c r="R11709">
        <v>1.4545999999999999</v>
      </c>
      <c r="U11709">
        <v>2.9964</v>
      </c>
    </row>
    <row r="11710" spans="1:21">
      <c r="A11710" t="s">
        <v>1490</v>
      </c>
      <c r="B11710" t="s">
        <v>1489</v>
      </c>
      <c r="C11710" t="s">
        <v>1720</v>
      </c>
      <c r="E11710" t="s">
        <v>1719</v>
      </c>
      <c r="G11710">
        <v>27.300999999999998</v>
      </c>
      <c r="H11710">
        <v>-97.409000000000006</v>
      </c>
      <c r="I11710" t="s">
        <v>489</v>
      </c>
      <c r="J11710">
        <v>686</v>
      </c>
      <c r="K11710">
        <f t="shared" si="52"/>
        <v>0</v>
      </c>
      <c r="L11710">
        <f t="shared" si="53"/>
        <v>2</v>
      </c>
      <c r="M11710">
        <v>1</v>
      </c>
      <c r="N11710">
        <v>2</v>
      </c>
      <c r="O11710">
        <v>1.091</v>
      </c>
      <c r="R11710">
        <v>1.4552</v>
      </c>
      <c r="U11710">
        <v>2.9977999999999998</v>
      </c>
    </row>
    <row r="11711" spans="1:21">
      <c r="A11711" t="s">
        <v>1490</v>
      </c>
      <c r="B11711" t="s">
        <v>1489</v>
      </c>
      <c r="C11711" t="s">
        <v>1720</v>
      </c>
      <c r="E11711" t="s">
        <v>1719</v>
      </c>
      <c r="G11711">
        <v>27.300999999999998</v>
      </c>
      <c r="H11711">
        <v>-97.409000000000006</v>
      </c>
      <c r="I11711" t="s">
        <v>489</v>
      </c>
      <c r="J11711">
        <v>687</v>
      </c>
      <c r="K11711">
        <f t="shared" si="52"/>
        <v>0</v>
      </c>
      <c r="L11711">
        <f t="shared" si="53"/>
        <v>2</v>
      </c>
      <c r="M11711">
        <v>1</v>
      </c>
      <c r="N11711">
        <v>2</v>
      </c>
      <c r="O11711">
        <v>1.091</v>
      </c>
      <c r="R11711">
        <v>1.5298</v>
      </c>
      <c r="U11711">
        <v>3.1514000000000002</v>
      </c>
    </row>
    <row r="11712" spans="1:21">
      <c r="A11712" t="s">
        <v>1490</v>
      </c>
      <c r="B11712" t="s">
        <v>1489</v>
      </c>
      <c r="C11712" t="s">
        <v>1720</v>
      </c>
      <c r="E11712" t="s">
        <v>1719</v>
      </c>
      <c r="G11712">
        <v>27.300999999999998</v>
      </c>
      <c r="H11712">
        <v>-97.409000000000006</v>
      </c>
      <c r="I11712" t="s">
        <v>489</v>
      </c>
      <c r="J11712">
        <v>688</v>
      </c>
      <c r="K11712">
        <f t="shared" si="52"/>
        <v>0</v>
      </c>
      <c r="L11712">
        <f t="shared" si="53"/>
        <v>2</v>
      </c>
      <c r="M11712">
        <v>1</v>
      </c>
      <c r="N11712">
        <v>2</v>
      </c>
      <c r="O11712">
        <v>1.091</v>
      </c>
      <c r="R11712">
        <v>1.7494000000000001</v>
      </c>
      <c r="U11712">
        <v>3.6038000000000001</v>
      </c>
    </row>
    <row r="11713" spans="1:26">
      <c r="A11713" t="s">
        <v>1490</v>
      </c>
      <c r="B11713" t="s">
        <v>1489</v>
      </c>
      <c r="C11713" t="s">
        <v>1720</v>
      </c>
      <c r="E11713" t="s">
        <v>1719</v>
      </c>
      <c r="G11713">
        <v>27.300999999999998</v>
      </c>
      <c r="H11713">
        <v>-97.409000000000006</v>
      </c>
      <c r="J11713">
        <v>689</v>
      </c>
      <c r="K11713">
        <f t="shared" si="52"/>
        <v>0</v>
      </c>
      <c r="L11713">
        <f t="shared" si="53"/>
        <v>2</v>
      </c>
      <c r="M11713">
        <v>1</v>
      </c>
      <c r="N11713">
        <v>2</v>
      </c>
      <c r="O11713">
        <v>1.091</v>
      </c>
      <c r="R11713">
        <v>0.92749999999999999</v>
      </c>
      <c r="U11713">
        <v>1.9106000000000001</v>
      </c>
    </row>
    <row r="11714" spans="1:26">
      <c r="A11714" t="s">
        <v>1490</v>
      </c>
      <c r="B11714" t="s">
        <v>1489</v>
      </c>
      <c r="C11714" t="s">
        <v>1720</v>
      </c>
      <c r="E11714" t="s">
        <v>1719</v>
      </c>
      <c r="G11714">
        <v>27.300999999999998</v>
      </c>
      <c r="H11714">
        <v>-97.409000000000006</v>
      </c>
      <c r="J11714">
        <v>690</v>
      </c>
      <c r="K11714">
        <f t="shared" si="52"/>
        <v>0</v>
      </c>
      <c r="L11714">
        <f t="shared" si="53"/>
        <v>2</v>
      </c>
      <c r="M11714">
        <v>1</v>
      </c>
      <c r="N11714">
        <v>2</v>
      </c>
      <c r="O11714">
        <v>1.091</v>
      </c>
      <c r="R11714">
        <v>0.95440000000000003</v>
      </c>
      <c r="U11714">
        <v>1.966</v>
      </c>
    </row>
    <row r="11715" spans="1:26">
      <c r="A11715" t="s">
        <v>1490</v>
      </c>
      <c r="B11715" t="s">
        <v>1489</v>
      </c>
      <c r="C11715" t="s">
        <v>1720</v>
      </c>
      <c r="E11715" t="s">
        <v>1719</v>
      </c>
      <c r="G11715">
        <v>27.300999999999998</v>
      </c>
      <c r="H11715">
        <v>-97.409000000000006</v>
      </c>
      <c r="J11715">
        <v>691</v>
      </c>
      <c r="K11715">
        <f t="shared" si="52"/>
        <v>0</v>
      </c>
      <c r="L11715">
        <f t="shared" si="53"/>
        <v>2</v>
      </c>
      <c r="M11715">
        <v>1</v>
      </c>
      <c r="N11715">
        <v>2</v>
      </c>
      <c r="O11715">
        <v>1.091</v>
      </c>
      <c r="R11715">
        <v>1.0266</v>
      </c>
      <c r="U11715">
        <v>2.1147999999999998</v>
      </c>
    </row>
    <row r="11716" spans="1:26">
      <c r="A11716" t="s">
        <v>1490</v>
      </c>
      <c r="B11716" t="s">
        <v>1489</v>
      </c>
      <c r="C11716" t="s">
        <v>1720</v>
      </c>
      <c r="E11716" t="s">
        <v>1719</v>
      </c>
      <c r="G11716">
        <v>27.300999999999998</v>
      </c>
      <c r="H11716">
        <v>-97.409000000000006</v>
      </c>
      <c r="J11716">
        <v>692</v>
      </c>
      <c r="K11716">
        <f t="shared" si="52"/>
        <v>0</v>
      </c>
      <c r="L11716">
        <f t="shared" si="53"/>
        <v>2</v>
      </c>
      <c r="M11716">
        <v>1</v>
      </c>
      <c r="N11716">
        <v>2</v>
      </c>
      <c r="O11716">
        <v>1.091</v>
      </c>
      <c r="R11716">
        <v>1.0744</v>
      </c>
      <c r="U11716">
        <v>2.2132000000000001</v>
      </c>
    </row>
    <row r="11717" spans="1:26">
      <c r="A11717" t="s">
        <v>1490</v>
      </c>
      <c r="B11717" t="s">
        <v>1489</v>
      </c>
      <c r="C11717" t="s">
        <v>1720</v>
      </c>
      <c r="E11717" t="s">
        <v>1719</v>
      </c>
      <c r="G11717">
        <v>27.300999999999998</v>
      </c>
      <c r="H11717">
        <v>-97.409000000000006</v>
      </c>
      <c r="J11717">
        <v>693</v>
      </c>
      <c r="K11717">
        <f t="shared" si="52"/>
        <v>0</v>
      </c>
      <c r="L11717">
        <f t="shared" si="53"/>
        <v>2</v>
      </c>
      <c r="M11717">
        <v>1</v>
      </c>
      <c r="N11717">
        <v>2</v>
      </c>
      <c r="O11717">
        <v>1.091</v>
      </c>
      <c r="R11717">
        <v>1.1318999999999999</v>
      </c>
      <c r="U11717">
        <v>2.3317999999999999</v>
      </c>
    </row>
    <row r="11718" spans="1:26">
      <c r="A11718" t="s">
        <v>1490</v>
      </c>
      <c r="B11718" t="s">
        <v>1489</v>
      </c>
      <c r="C11718" t="s">
        <v>1720</v>
      </c>
      <c r="E11718" t="s">
        <v>1719</v>
      </c>
      <c r="G11718">
        <v>27.300999999999998</v>
      </c>
      <c r="H11718">
        <v>-97.409000000000006</v>
      </c>
      <c r="J11718">
        <v>694</v>
      </c>
      <c r="K11718">
        <f t="shared" si="52"/>
        <v>0</v>
      </c>
      <c r="L11718">
        <f t="shared" si="53"/>
        <v>2</v>
      </c>
      <c r="M11718">
        <v>1</v>
      </c>
      <c r="N11718">
        <v>2</v>
      </c>
      <c r="O11718">
        <v>1.091</v>
      </c>
      <c r="R11718">
        <v>1.3464</v>
      </c>
      <c r="U11718">
        <v>2.7736000000000001</v>
      </c>
    </row>
    <row r="11719" spans="1:26">
      <c r="A11719" t="s">
        <v>1490</v>
      </c>
      <c r="B11719" t="s">
        <v>1489</v>
      </c>
      <c r="C11719" t="s">
        <v>1718</v>
      </c>
      <c r="E11719" t="s">
        <v>1717</v>
      </c>
      <c r="G11719">
        <v>40.754300000000001</v>
      </c>
      <c r="H11719">
        <v>13.891299999999999</v>
      </c>
      <c r="I11719" t="s">
        <v>166</v>
      </c>
      <c r="J11719">
        <v>695</v>
      </c>
      <c r="K11719">
        <f t="shared" si="52"/>
        <v>0</v>
      </c>
      <c r="L11719">
        <f t="shared" si="53"/>
        <v>0.5</v>
      </c>
      <c r="M11719">
        <v>0.25</v>
      </c>
      <c r="N11719">
        <v>0.5</v>
      </c>
      <c r="O11719">
        <v>1.091</v>
      </c>
      <c r="R11719">
        <v>4.3700000000000003E-2</v>
      </c>
      <c r="U11719">
        <v>2.2499999999999999E-2</v>
      </c>
    </row>
    <row r="11720" spans="1:26">
      <c r="A11720" t="s">
        <v>1490</v>
      </c>
      <c r="B11720" t="s">
        <v>1489</v>
      </c>
      <c r="C11720" t="s">
        <v>1718</v>
      </c>
      <c r="E11720" t="s">
        <v>1717</v>
      </c>
      <c r="G11720">
        <v>40.754300000000001</v>
      </c>
      <c r="H11720">
        <v>13.891299999999999</v>
      </c>
      <c r="I11720" t="s">
        <v>166</v>
      </c>
      <c r="J11720">
        <v>696</v>
      </c>
      <c r="K11720">
        <f t="shared" si="52"/>
        <v>0</v>
      </c>
      <c r="L11720">
        <f t="shared" si="53"/>
        <v>0.5</v>
      </c>
      <c r="M11720">
        <v>0.25</v>
      </c>
      <c r="N11720">
        <v>0.5</v>
      </c>
      <c r="O11720">
        <v>1.091</v>
      </c>
      <c r="R11720">
        <v>7.3099999999999998E-2</v>
      </c>
      <c r="U11720">
        <v>3.7600000000000001E-2</v>
      </c>
    </row>
    <row r="11721" spans="1:26">
      <c r="A11721" t="s">
        <v>1490</v>
      </c>
      <c r="B11721" t="s">
        <v>1489</v>
      </c>
      <c r="C11721" t="s">
        <v>1718</v>
      </c>
      <c r="E11721" t="s">
        <v>1717</v>
      </c>
      <c r="G11721">
        <v>40.754300000000001</v>
      </c>
      <c r="H11721">
        <v>13.891299999999999</v>
      </c>
      <c r="I11721" t="s">
        <v>166</v>
      </c>
      <c r="J11721">
        <v>670</v>
      </c>
      <c r="K11721">
        <f t="shared" si="52"/>
        <v>0</v>
      </c>
      <c r="L11721">
        <f t="shared" si="53"/>
        <v>0.5</v>
      </c>
      <c r="M11721">
        <v>0.25</v>
      </c>
      <c r="N11721">
        <v>0.5</v>
      </c>
      <c r="O11721">
        <v>1.091</v>
      </c>
      <c r="R11721">
        <v>9.0700000000000003E-2</v>
      </c>
      <c r="U11721">
        <v>4.6699999999999998E-2</v>
      </c>
    </row>
    <row r="11722" spans="1:26">
      <c r="A11722" t="s">
        <v>1490</v>
      </c>
      <c r="B11722" t="s">
        <v>1489</v>
      </c>
      <c r="C11722" t="s">
        <v>1718</v>
      </c>
      <c r="E11722" t="s">
        <v>1717</v>
      </c>
      <c r="G11722">
        <v>40.754300000000001</v>
      </c>
      <c r="H11722">
        <v>13.891299999999999</v>
      </c>
      <c r="I11722" t="s">
        <v>166</v>
      </c>
      <c r="J11722">
        <v>671</v>
      </c>
      <c r="K11722">
        <f t="shared" si="52"/>
        <v>0</v>
      </c>
      <c r="L11722">
        <f t="shared" si="53"/>
        <v>0.5</v>
      </c>
      <c r="M11722">
        <v>0.25</v>
      </c>
      <c r="N11722">
        <v>0.5</v>
      </c>
      <c r="O11722">
        <v>1.091</v>
      </c>
      <c r="R11722">
        <v>0.31140000000000001</v>
      </c>
      <c r="U11722">
        <v>0.16039999999999999</v>
      </c>
    </row>
    <row r="11723" spans="1:26">
      <c r="A11723" t="s">
        <v>1490</v>
      </c>
      <c r="B11723" t="s">
        <v>1489</v>
      </c>
      <c r="C11723" t="s">
        <v>1691</v>
      </c>
      <c r="E11723" t="s">
        <v>1716</v>
      </c>
      <c r="G11723">
        <v>-25.743880000000001</v>
      </c>
      <c r="H11723">
        <v>114.07272</v>
      </c>
      <c r="I11723" t="s">
        <v>2359</v>
      </c>
      <c r="J11723">
        <v>672</v>
      </c>
      <c r="K11723">
        <f t="shared" si="52"/>
        <v>0</v>
      </c>
      <c r="L11723">
        <f t="shared" si="53"/>
        <v>6.5</v>
      </c>
      <c r="M11723">
        <v>3.25</v>
      </c>
      <c r="N11723">
        <v>6.5</v>
      </c>
      <c r="O11723">
        <v>0.8468</v>
      </c>
      <c r="Q11723">
        <v>60.585000000000001</v>
      </c>
      <c r="R11723">
        <v>2.0459000000000001</v>
      </c>
      <c r="S11723">
        <v>8.8630999999999993</v>
      </c>
      <c r="T11723">
        <v>48.785499999999999</v>
      </c>
      <c r="U11723">
        <v>11.261100000000001</v>
      </c>
      <c r="V11723">
        <v>60.05</v>
      </c>
      <c r="W11723">
        <v>0.90680000000000005</v>
      </c>
      <c r="Y11723">
        <v>2.6756000000000002</v>
      </c>
      <c r="Z11723">
        <v>8.7579999999999991</v>
      </c>
    </row>
    <row r="11724" spans="1:26">
      <c r="A11724" t="s">
        <v>1490</v>
      </c>
      <c r="B11724" t="s">
        <v>1489</v>
      </c>
      <c r="C11724" t="s">
        <v>1691</v>
      </c>
      <c r="J11724">
        <v>672</v>
      </c>
      <c r="K11724">
        <f t="shared" si="52"/>
        <v>6.5</v>
      </c>
      <c r="L11724">
        <f t="shared" si="53"/>
        <v>9.5</v>
      </c>
      <c r="M11724">
        <v>8</v>
      </c>
      <c r="N11724">
        <v>3</v>
      </c>
      <c r="O11724">
        <v>0.90180000000000005</v>
      </c>
      <c r="Q11724">
        <v>86.971999999999994</v>
      </c>
      <c r="R11724">
        <v>2.1648999999999998</v>
      </c>
      <c r="S11724">
        <v>8.8740000000000006</v>
      </c>
      <c r="T11724">
        <v>24.008299999999998</v>
      </c>
      <c r="U11724">
        <v>5.8571999999999997</v>
      </c>
      <c r="V11724">
        <v>29.87</v>
      </c>
    </row>
    <row r="11725" spans="1:26">
      <c r="A11725" t="s">
        <v>1490</v>
      </c>
      <c r="B11725" t="s">
        <v>1489</v>
      </c>
      <c r="C11725" t="s">
        <v>1691</v>
      </c>
      <c r="J11725">
        <v>672</v>
      </c>
      <c r="K11725">
        <f t="shared" si="52"/>
        <v>9.5</v>
      </c>
      <c r="L11725">
        <f t="shared" si="53"/>
        <v>12.5</v>
      </c>
      <c r="M11725">
        <v>11</v>
      </c>
      <c r="N11725">
        <v>3</v>
      </c>
      <c r="O11725">
        <v>1.1291</v>
      </c>
      <c r="Q11725">
        <v>76.384</v>
      </c>
      <c r="R11725">
        <v>1.6405000000000001</v>
      </c>
      <c r="S11725">
        <v>9.3255999999999997</v>
      </c>
      <c r="T11725">
        <v>31.5883</v>
      </c>
      <c r="U11725">
        <v>5.5568999999999997</v>
      </c>
      <c r="V11725">
        <v>37.15</v>
      </c>
    </row>
    <row r="11726" spans="1:26">
      <c r="A11726" t="s">
        <v>1490</v>
      </c>
      <c r="B11726" t="s">
        <v>1489</v>
      </c>
      <c r="C11726" t="s">
        <v>1691</v>
      </c>
      <c r="J11726">
        <v>672</v>
      </c>
      <c r="K11726">
        <f t="shared" si="52"/>
        <v>12.5</v>
      </c>
      <c r="L11726">
        <f t="shared" si="53"/>
        <v>15.5</v>
      </c>
      <c r="M11726">
        <v>14</v>
      </c>
      <c r="N11726">
        <v>3</v>
      </c>
      <c r="O11726">
        <v>0.83420000000000005</v>
      </c>
      <c r="Q11726">
        <v>43.853000000000002</v>
      </c>
      <c r="R11726">
        <v>1.7508999999999999</v>
      </c>
      <c r="S11726">
        <v>9.6464999999999996</v>
      </c>
      <c r="T11726">
        <v>24.141300000000001</v>
      </c>
      <c r="U11726">
        <v>4.3818000000000001</v>
      </c>
      <c r="V11726">
        <v>28.52</v>
      </c>
    </row>
    <row r="11727" spans="1:26">
      <c r="A11727" t="s">
        <v>1490</v>
      </c>
      <c r="B11727" t="s">
        <v>1489</v>
      </c>
      <c r="C11727" t="s">
        <v>1691</v>
      </c>
      <c r="J11727">
        <v>672</v>
      </c>
      <c r="K11727">
        <f t="shared" si="52"/>
        <v>15.5</v>
      </c>
      <c r="L11727">
        <f t="shared" si="53"/>
        <v>18.5</v>
      </c>
      <c r="M11727">
        <v>17</v>
      </c>
      <c r="N11727">
        <v>3</v>
      </c>
      <c r="O11727">
        <v>0.91100000000000003</v>
      </c>
      <c r="Q11727">
        <v>72.132000000000005</v>
      </c>
      <c r="R11727">
        <v>2.2130999999999998</v>
      </c>
      <c r="S11727">
        <v>9.0045000000000002</v>
      </c>
      <c r="T11727">
        <v>24.608000000000001</v>
      </c>
      <c r="U11727">
        <v>6.0480999999999998</v>
      </c>
      <c r="V11727">
        <v>30.66</v>
      </c>
    </row>
    <row r="11728" spans="1:26">
      <c r="A11728" t="s">
        <v>1490</v>
      </c>
      <c r="B11728" t="s">
        <v>1489</v>
      </c>
      <c r="C11728" t="s">
        <v>1691</v>
      </c>
      <c r="J11728">
        <v>672</v>
      </c>
      <c r="K11728">
        <f t="shared" si="52"/>
        <v>18.5</v>
      </c>
      <c r="L11728">
        <f t="shared" si="53"/>
        <v>21.5</v>
      </c>
      <c r="M11728">
        <v>20</v>
      </c>
      <c r="N11728">
        <v>3</v>
      </c>
      <c r="O11728">
        <v>0.97070000000000001</v>
      </c>
      <c r="Q11728">
        <v>104.194</v>
      </c>
      <c r="R11728">
        <v>2.4445000000000001</v>
      </c>
      <c r="S11728">
        <v>8.9014000000000006</v>
      </c>
      <c r="T11728">
        <v>25.922899999999998</v>
      </c>
      <c r="U11728">
        <v>7.1189999999999998</v>
      </c>
      <c r="V11728">
        <v>33.04</v>
      </c>
    </row>
    <row r="11729" spans="1:22">
      <c r="A11729" t="s">
        <v>1490</v>
      </c>
      <c r="B11729" t="s">
        <v>1489</v>
      </c>
      <c r="C11729" t="s">
        <v>1691</v>
      </c>
      <c r="J11729">
        <v>672</v>
      </c>
      <c r="K11729">
        <f t="shared" si="52"/>
        <v>21.5</v>
      </c>
      <c r="L11729">
        <f t="shared" si="53"/>
        <v>24.5</v>
      </c>
      <c r="M11729">
        <v>23</v>
      </c>
      <c r="N11729">
        <v>3</v>
      </c>
      <c r="O11729">
        <v>1.0031000000000001</v>
      </c>
      <c r="Q11729">
        <v>79.778999999999996</v>
      </c>
      <c r="R11729">
        <v>2.6089000000000002</v>
      </c>
      <c r="S11729">
        <v>8.8297000000000008</v>
      </c>
      <c r="T11729">
        <v>26.5701</v>
      </c>
      <c r="U11729">
        <v>7.8506</v>
      </c>
      <c r="V11729">
        <v>34.42</v>
      </c>
    </row>
    <row r="11730" spans="1:22">
      <c r="A11730" t="s">
        <v>1490</v>
      </c>
      <c r="B11730" t="s">
        <v>1489</v>
      </c>
      <c r="C11730" t="s">
        <v>1691</v>
      </c>
      <c r="J11730">
        <v>672</v>
      </c>
      <c r="K11730">
        <f t="shared" si="52"/>
        <v>24.5</v>
      </c>
      <c r="L11730">
        <f t="shared" si="53"/>
        <v>27.5</v>
      </c>
      <c r="M11730">
        <v>26</v>
      </c>
      <c r="N11730">
        <v>3</v>
      </c>
      <c r="O11730">
        <v>1.0622</v>
      </c>
      <c r="Q11730">
        <v>69.027000000000001</v>
      </c>
      <c r="R11730">
        <v>1.6765000000000001</v>
      </c>
      <c r="S11730">
        <v>9.1016999999999992</v>
      </c>
      <c r="T11730">
        <v>29.004799999999999</v>
      </c>
      <c r="U11730">
        <v>5.3425000000000002</v>
      </c>
      <c r="V11730">
        <v>34.35</v>
      </c>
    </row>
    <row r="11731" spans="1:22">
      <c r="A11731" t="s">
        <v>1490</v>
      </c>
      <c r="B11731" t="s">
        <v>1489</v>
      </c>
      <c r="C11731" t="s">
        <v>1691</v>
      </c>
      <c r="J11731">
        <v>672</v>
      </c>
      <c r="K11731">
        <f t="shared" si="52"/>
        <v>27.5</v>
      </c>
      <c r="L11731">
        <f t="shared" si="53"/>
        <v>30.5</v>
      </c>
      <c r="M11731">
        <v>29</v>
      </c>
      <c r="N11731">
        <v>3</v>
      </c>
      <c r="O11731">
        <v>0.83940000000000003</v>
      </c>
      <c r="Q11731">
        <v>80.340999999999994</v>
      </c>
      <c r="R11731">
        <v>3.3231999999999999</v>
      </c>
      <c r="S11731">
        <v>8.3247999999999998</v>
      </c>
      <c r="T11731">
        <v>20.962700000000002</v>
      </c>
      <c r="U11731">
        <v>8.3681000000000001</v>
      </c>
      <c r="V11731">
        <v>29.33</v>
      </c>
    </row>
    <row r="11732" spans="1:22">
      <c r="A11732" t="s">
        <v>1490</v>
      </c>
      <c r="B11732" t="s">
        <v>1489</v>
      </c>
      <c r="C11732" t="s">
        <v>1691</v>
      </c>
      <c r="J11732">
        <v>672</v>
      </c>
      <c r="K11732">
        <f t="shared" si="52"/>
        <v>30.5</v>
      </c>
      <c r="L11732">
        <f t="shared" si="53"/>
        <v>33.5</v>
      </c>
      <c r="M11732">
        <v>32</v>
      </c>
      <c r="N11732">
        <v>3</v>
      </c>
      <c r="O11732">
        <v>0.98150000000000004</v>
      </c>
      <c r="Q11732">
        <v>69.641999999999996</v>
      </c>
      <c r="R11732">
        <v>2.4767000000000001</v>
      </c>
      <c r="S11732">
        <v>9.1041000000000007</v>
      </c>
      <c r="T11732">
        <v>26.808199999999999</v>
      </c>
      <c r="U11732">
        <v>7.2929000000000004</v>
      </c>
      <c r="V11732">
        <v>34.1</v>
      </c>
    </row>
    <row r="11733" spans="1:22">
      <c r="A11733" t="s">
        <v>1490</v>
      </c>
      <c r="B11733" t="s">
        <v>1489</v>
      </c>
      <c r="C11733" t="s">
        <v>1691</v>
      </c>
      <c r="J11733">
        <v>672</v>
      </c>
      <c r="K11733">
        <f t="shared" si="52"/>
        <v>33.5</v>
      </c>
      <c r="L11733">
        <f t="shared" si="53"/>
        <v>36.5</v>
      </c>
      <c r="M11733">
        <v>35</v>
      </c>
      <c r="N11733">
        <v>3</v>
      </c>
      <c r="O11733">
        <v>0.94799999999999995</v>
      </c>
      <c r="Q11733">
        <v>69.822000000000003</v>
      </c>
      <c r="R11733">
        <v>2.1753</v>
      </c>
      <c r="S11733">
        <v>9.0168999999999997</v>
      </c>
      <c r="T11733">
        <v>25.644600000000001</v>
      </c>
      <c r="U11733">
        <v>6.1866000000000003</v>
      </c>
      <c r="V11733">
        <v>31.83</v>
      </c>
    </row>
    <row r="11734" spans="1:22">
      <c r="A11734" t="s">
        <v>1490</v>
      </c>
      <c r="B11734" t="s">
        <v>1489</v>
      </c>
      <c r="C11734" t="s">
        <v>1691</v>
      </c>
      <c r="J11734">
        <v>672</v>
      </c>
      <c r="K11734">
        <f t="shared" si="52"/>
        <v>36.5</v>
      </c>
      <c r="L11734">
        <f t="shared" si="53"/>
        <v>39.5</v>
      </c>
      <c r="M11734">
        <v>38</v>
      </c>
      <c r="N11734">
        <v>3</v>
      </c>
      <c r="O11734">
        <v>0.88590000000000002</v>
      </c>
      <c r="Q11734">
        <v>73.495999999999995</v>
      </c>
      <c r="R11734">
        <v>2.3332000000000002</v>
      </c>
      <c r="S11734">
        <v>9.1257999999999999</v>
      </c>
      <c r="T11734">
        <v>24.2546</v>
      </c>
      <c r="U11734">
        <v>6.2012</v>
      </c>
      <c r="V11734">
        <v>30.46</v>
      </c>
    </row>
    <row r="11735" spans="1:22">
      <c r="A11735" t="s">
        <v>1490</v>
      </c>
      <c r="B11735" t="s">
        <v>1489</v>
      </c>
      <c r="C11735" t="s">
        <v>1691</v>
      </c>
      <c r="J11735">
        <v>672</v>
      </c>
      <c r="K11735">
        <f t="shared" si="52"/>
        <v>39.5</v>
      </c>
      <c r="L11735">
        <f t="shared" si="53"/>
        <v>42.5</v>
      </c>
      <c r="M11735">
        <v>41</v>
      </c>
      <c r="N11735">
        <v>3</v>
      </c>
      <c r="O11735">
        <v>0.86809999999999998</v>
      </c>
      <c r="Q11735">
        <v>72.516000000000005</v>
      </c>
      <c r="R11735">
        <v>2.5785</v>
      </c>
      <c r="S11735">
        <v>8.9702000000000002</v>
      </c>
      <c r="T11735">
        <v>23.361999999999998</v>
      </c>
      <c r="U11735">
        <v>6.7154999999999996</v>
      </c>
      <c r="V11735">
        <v>30.08</v>
      </c>
    </row>
    <row r="11736" spans="1:22">
      <c r="A11736" t="s">
        <v>1490</v>
      </c>
      <c r="B11736" t="s">
        <v>1489</v>
      </c>
      <c r="C11736" t="s">
        <v>1691</v>
      </c>
      <c r="J11736">
        <v>672</v>
      </c>
      <c r="K11736">
        <f t="shared" si="52"/>
        <v>42.5</v>
      </c>
      <c r="L11736">
        <f t="shared" si="53"/>
        <v>45.5</v>
      </c>
      <c r="M11736">
        <v>44</v>
      </c>
      <c r="N11736">
        <v>3</v>
      </c>
      <c r="O11736">
        <v>0.91</v>
      </c>
      <c r="Q11736">
        <v>70.406999999999996</v>
      </c>
      <c r="R11736">
        <v>2.694</v>
      </c>
      <c r="S11736">
        <v>8.8973999999999993</v>
      </c>
      <c r="T11736">
        <v>24.290500000000002</v>
      </c>
      <c r="U11736">
        <v>7.3547000000000002</v>
      </c>
      <c r="V11736">
        <v>31.65</v>
      </c>
    </row>
    <row r="11737" spans="1:22">
      <c r="A11737" t="s">
        <v>1490</v>
      </c>
      <c r="B11737" t="s">
        <v>1489</v>
      </c>
      <c r="C11737" t="s">
        <v>1691</v>
      </c>
      <c r="J11737">
        <v>672</v>
      </c>
      <c r="K11737">
        <f t="shared" si="52"/>
        <v>45.5</v>
      </c>
      <c r="L11737">
        <f t="shared" si="53"/>
        <v>48.5</v>
      </c>
      <c r="M11737">
        <v>47</v>
      </c>
      <c r="N11737">
        <v>3</v>
      </c>
      <c r="O11737">
        <v>0.96909999999999996</v>
      </c>
      <c r="Q11737">
        <v>68.852000000000004</v>
      </c>
      <c r="R11737">
        <v>1.5421</v>
      </c>
      <c r="S11737">
        <v>9.0479000000000003</v>
      </c>
      <c r="T11737">
        <v>26.305499999999999</v>
      </c>
      <c r="U11737">
        <v>4.4835000000000003</v>
      </c>
      <c r="V11737">
        <v>30.79</v>
      </c>
    </row>
    <row r="11738" spans="1:22">
      <c r="A11738" t="s">
        <v>1490</v>
      </c>
      <c r="B11738" t="s">
        <v>1489</v>
      </c>
      <c r="C11738" t="s">
        <v>1691</v>
      </c>
      <c r="J11738">
        <v>672</v>
      </c>
      <c r="K11738">
        <f t="shared" si="52"/>
        <v>48.5</v>
      </c>
      <c r="L11738">
        <f t="shared" si="53"/>
        <v>51.5</v>
      </c>
      <c r="M11738">
        <v>50</v>
      </c>
      <c r="N11738">
        <v>3</v>
      </c>
      <c r="O11738">
        <v>1.0069999999999999</v>
      </c>
      <c r="Q11738">
        <v>91.15</v>
      </c>
      <c r="R11738">
        <v>3.2016</v>
      </c>
      <c r="S11738">
        <v>8.3966999999999992</v>
      </c>
      <c r="T11738">
        <v>25.366199999999999</v>
      </c>
      <c r="U11738">
        <v>9.6720000000000006</v>
      </c>
      <c r="V11738">
        <v>35.04</v>
      </c>
    </row>
    <row r="11739" spans="1:22">
      <c r="A11739" t="s">
        <v>1490</v>
      </c>
      <c r="B11739" t="s">
        <v>1489</v>
      </c>
      <c r="C11739" t="s">
        <v>1691</v>
      </c>
      <c r="J11739">
        <v>672</v>
      </c>
      <c r="K11739">
        <f t="shared" si="52"/>
        <v>51.5</v>
      </c>
      <c r="L11739">
        <f t="shared" si="53"/>
        <v>54.5</v>
      </c>
      <c r="M11739">
        <v>53</v>
      </c>
      <c r="N11739">
        <v>3</v>
      </c>
      <c r="O11739">
        <v>0.89590000000000003</v>
      </c>
      <c r="Q11739">
        <v>78.052000000000007</v>
      </c>
      <c r="R11739">
        <v>2.9289000000000001</v>
      </c>
      <c r="S11739">
        <v>8.7567000000000004</v>
      </c>
      <c r="T11739">
        <v>23.534500000000001</v>
      </c>
      <c r="U11739">
        <v>7.8716999999999997</v>
      </c>
      <c r="V11739">
        <v>31.41</v>
      </c>
    </row>
    <row r="11740" spans="1:22">
      <c r="A11740" t="s">
        <v>1490</v>
      </c>
      <c r="B11740" t="s">
        <v>1489</v>
      </c>
      <c r="C11740" t="s">
        <v>1691</v>
      </c>
      <c r="J11740">
        <v>672</v>
      </c>
      <c r="K11740">
        <f t="shared" si="52"/>
        <v>54.5</v>
      </c>
      <c r="L11740">
        <f t="shared" si="53"/>
        <v>57.5</v>
      </c>
      <c r="M11740">
        <v>56</v>
      </c>
      <c r="N11740">
        <v>3</v>
      </c>
      <c r="O11740">
        <v>0.86539999999999995</v>
      </c>
      <c r="Q11740">
        <v>75.846000000000004</v>
      </c>
      <c r="R11740">
        <v>3.0274999999999999</v>
      </c>
      <c r="S11740">
        <v>8.7584999999999997</v>
      </c>
      <c r="T11740">
        <v>22.739899999999999</v>
      </c>
      <c r="U11740">
        <v>7.8602999999999996</v>
      </c>
      <c r="V11740">
        <v>30.6</v>
      </c>
    </row>
    <row r="11741" spans="1:22">
      <c r="A11741" t="s">
        <v>1490</v>
      </c>
      <c r="B11741" t="s">
        <v>1489</v>
      </c>
      <c r="C11741" t="s">
        <v>1691</v>
      </c>
      <c r="J11741">
        <v>672</v>
      </c>
      <c r="K11741">
        <f t="shared" si="52"/>
        <v>57.5</v>
      </c>
      <c r="L11741">
        <f t="shared" si="53"/>
        <v>60.5</v>
      </c>
      <c r="M11741">
        <v>59</v>
      </c>
      <c r="N11741">
        <v>3</v>
      </c>
      <c r="O11741">
        <v>0.8367</v>
      </c>
      <c r="Q11741">
        <v>87.215000000000003</v>
      </c>
      <c r="R11741">
        <v>3.7572999999999999</v>
      </c>
      <c r="S11741">
        <v>8.0787999999999993</v>
      </c>
      <c r="T11741">
        <v>20.277999999999999</v>
      </c>
      <c r="U11741">
        <v>9.4309999999999992</v>
      </c>
      <c r="V11741">
        <v>29.71</v>
      </c>
    </row>
    <row r="11742" spans="1:22">
      <c r="A11742" t="s">
        <v>1490</v>
      </c>
      <c r="B11742" t="s">
        <v>1489</v>
      </c>
      <c r="C11742" t="s">
        <v>1691</v>
      </c>
      <c r="J11742">
        <v>672</v>
      </c>
      <c r="K11742">
        <f t="shared" si="52"/>
        <v>60.5</v>
      </c>
      <c r="L11742">
        <f t="shared" si="53"/>
        <v>63.5</v>
      </c>
      <c r="M11742">
        <v>62</v>
      </c>
      <c r="N11742">
        <v>3</v>
      </c>
      <c r="O11742">
        <v>0.85629999999999995</v>
      </c>
      <c r="Q11742">
        <v>90.188999999999993</v>
      </c>
      <c r="R11742">
        <v>3.4571999999999998</v>
      </c>
      <c r="S11742">
        <v>8.0961999999999996</v>
      </c>
      <c r="T11742">
        <v>20.799399999999999</v>
      </c>
      <c r="U11742">
        <v>8.8816000000000006</v>
      </c>
      <c r="V11742">
        <v>29.68</v>
      </c>
    </row>
    <row r="11743" spans="1:22">
      <c r="A11743" t="s">
        <v>1490</v>
      </c>
      <c r="B11743" t="s">
        <v>1489</v>
      </c>
      <c r="C11743" t="s">
        <v>1691</v>
      </c>
      <c r="J11743">
        <v>672</v>
      </c>
      <c r="K11743">
        <f t="shared" si="52"/>
        <v>63.5</v>
      </c>
      <c r="L11743">
        <f t="shared" si="53"/>
        <v>66.5</v>
      </c>
      <c r="M11743">
        <v>65</v>
      </c>
      <c r="N11743">
        <v>3</v>
      </c>
      <c r="O11743">
        <v>0.74399999999999999</v>
      </c>
      <c r="Q11743">
        <v>75.409000000000006</v>
      </c>
      <c r="R11743">
        <v>3.5831</v>
      </c>
      <c r="S11743">
        <v>8.1831999999999994</v>
      </c>
      <c r="T11743">
        <v>18.264199999999999</v>
      </c>
      <c r="U11743">
        <v>7.9969999999999999</v>
      </c>
      <c r="V11743">
        <v>26.26</v>
      </c>
    </row>
    <row r="11744" spans="1:22">
      <c r="A11744" t="s">
        <v>1490</v>
      </c>
      <c r="B11744" t="s">
        <v>1489</v>
      </c>
      <c r="C11744" t="s">
        <v>1691</v>
      </c>
      <c r="J11744">
        <v>672</v>
      </c>
      <c r="K11744">
        <f t="shared" si="52"/>
        <v>66.5</v>
      </c>
      <c r="L11744">
        <f t="shared" si="53"/>
        <v>69.5</v>
      </c>
      <c r="M11744">
        <v>68</v>
      </c>
      <c r="N11744">
        <v>3</v>
      </c>
      <c r="O11744">
        <v>0.96870000000000001</v>
      </c>
      <c r="Q11744">
        <v>74.067999999999998</v>
      </c>
      <c r="R11744">
        <v>2.7025000000000001</v>
      </c>
      <c r="S11744">
        <v>8.7837999999999994</v>
      </c>
      <c r="T11744">
        <v>25.527000000000001</v>
      </c>
      <c r="U11744">
        <v>7.8537999999999997</v>
      </c>
      <c r="V11744">
        <v>33.380000000000003</v>
      </c>
    </row>
    <row r="11745" spans="1:26">
      <c r="A11745" t="s">
        <v>1490</v>
      </c>
      <c r="B11745" t="s">
        <v>1489</v>
      </c>
      <c r="C11745" t="s">
        <v>1691</v>
      </c>
      <c r="J11745">
        <v>672</v>
      </c>
      <c r="K11745">
        <f t="shared" si="52"/>
        <v>69.5</v>
      </c>
      <c r="L11745">
        <f t="shared" si="53"/>
        <v>72.5</v>
      </c>
      <c r="M11745">
        <v>71</v>
      </c>
      <c r="N11745">
        <v>3</v>
      </c>
      <c r="O11745">
        <v>0.85240000000000005</v>
      </c>
      <c r="Q11745">
        <v>73.477999999999994</v>
      </c>
      <c r="R11745">
        <v>3.3393000000000002</v>
      </c>
      <c r="S11745">
        <v>8.5707000000000004</v>
      </c>
      <c r="T11745">
        <v>21.917100000000001</v>
      </c>
      <c r="U11745">
        <v>8.5393000000000008</v>
      </c>
      <c r="V11745">
        <v>30.46</v>
      </c>
    </row>
    <row r="11746" spans="1:26">
      <c r="A11746" t="s">
        <v>1490</v>
      </c>
      <c r="B11746" t="s">
        <v>1489</v>
      </c>
      <c r="C11746" t="s">
        <v>1691</v>
      </c>
      <c r="J11746">
        <v>672</v>
      </c>
      <c r="K11746">
        <f t="shared" si="52"/>
        <v>72.5</v>
      </c>
      <c r="L11746">
        <f t="shared" si="53"/>
        <v>75.5</v>
      </c>
      <c r="M11746">
        <v>74</v>
      </c>
      <c r="N11746">
        <v>3</v>
      </c>
      <c r="O11746">
        <v>0.82240000000000002</v>
      </c>
      <c r="Q11746">
        <v>86.244</v>
      </c>
      <c r="R11746">
        <v>3.3649</v>
      </c>
      <c r="S11746">
        <v>8.2614000000000001</v>
      </c>
      <c r="T11746">
        <v>20.3826</v>
      </c>
      <c r="U11746">
        <v>8.3019999999999996</v>
      </c>
      <c r="V11746">
        <v>28.68</v>
      </c>
    </row>
    <row r="11747" spans="1:26">
      <c r="A11747" t="s">
        <v>1490</v>
      </c>
      <c r="B11747" t="s">
        <v>1489</v>
      </c>
      <c r="C11747" t="s">
        <v>1691</v>
      </c>
      <c r="J11747">
        <v>672</v>
      </c>
      <c r="K11747">
        <f t="shared" ref="K11747:K11810" si="54">M11747-(N11747/2)</f>
        <v>75.5</v>
      </c>
      <c r="L11747">
        <f t="shared" ref="L11747:L11810" si="55">M11747+(N11747/2)</f>
        <v>78.5</v>
      </c>
      <c r="M11747">
        <v>77</v>
      </c>
      <c r="N11747">
        <v>3</v>
      </c>
      <c r="O11747">
        <v>0.91059999999999997</v>
      </c>
      <c r="Q11747">
        <v>68.358999999999995</v>
      </c>
      <c r="R11747">
        <v>2.7582</v>
      </c>
      <c r="S11747">
        <v>8.7863000000000007</v>
      </c>
      <c r="T11747">
        <v>24.0014</v>
      </c>
      <c r="U11747">
        <v>7.5343999999999998</v>
      </c>
      <c r="V11747">
        <v>31.54</v>
      </c>
    </row>
    <row r="11748" spans="1:26">
      <c r="A11748" t="s">
        <v>1490</v>
      </c>
      <c r="B11748" t="s">
        <v>1489</v>
      </c>
      <c r="C11748" t="s">
        <v>1691</v>
      </c>
      <c r="J11748">
        <v>672</v>
      </c>
      <c r="K11748">
        <f t="shared" si="54"/>
        <v>78.5</v>
      </c>
      <c r="L11748">
        <f t="shared" si="55"/>
        <v>81.5</v>
      </c>
      <c r="M11748">
        <v>80</v>
      </c>
      <c r="N11748">
        <v>3</v>
      </c>
      <c r="O11748">
        <v>0.75719999999999998</v>
      </c>
      <c r="Q11748">
        <v>77.025999999999996</v>
      </c>
      <c r="R11748">
        <v>3.7782</v>
      </c>
      <c r="S11748">
        <v>8.0132999999999992</v>
      </c>
      <c r="T11748">
        <v>18.203399999999998</v>
      </c>
      <c r="U11748">
        <v>8.5827000000000009</v>
      </c>
      <c r="V11748">
        <v>26.79</v>
      </c>
    </row>
    <row r="11749" spans="1:26">
      <c r="A11749" t="s">
        <v>1490</v>
      </c>
      <c r="B11749" t="s">
        <v>1489</v>
      </c>
      <c r="C11749" t="s">
        <v>1691</v>
      </c>
      <c r="K11749">
        <f t="shared" si="54"/>
        <v>0</v>
      </c>
      <c r="L11749">
        <f t="shared" si="55"/>
        <v>0</v>
      </c>
      <c r="T11749">
        <v>647.27080000000001</v>
      </c>
      <c r="U11749">
        <v>192.5453</v>
      </c>
      <c r="V11749">
        <v>839.82</v>
      </c>
    </row>
    <row r="11750" spans="1:26">
      <c r="A11750" t="s">
        <v>1490</v>
      </c>
      <c r="B11750" t="s">
        <v>1489</v>
      </c>
      <c r="C11750" t="s">
        <v>1691</v>
      </c>
      <c r="E11750" t="s">
        <v>1714</v>
      </c>
      <c r="G11750">
        <v>-25.745100000000001</v>
      </c>
      <c r="H11750">
        <v>114.08416</v>
      </c>
      <c r="J11750">
        <v>673</v>
      </c>
      <c r="K11750">
        <f t="shared" si="54"/>
        <v>0</v>
      </c>
      <c r="L11750">
        <f t="shared" si="55"/>
        <v>3.5</v>
      </c>
      <c r="M11750">
        <v>1.75</v>
      </c>
      <c r="N11750">
        <v>3.5</v>
      </c>
      <c r="O11750">
        <v>0.99850000000000005</v>
      </c>
      <c r="Q11750">
        <v>44.137999999999998</v>
      </c>
      <c r="R11750">
        <v>0.88619999999999999</v>
      </c>
      <c r="S11750">
        <v>9.6814999999999998</v>
      </c>
      <c r="T11750">
        <v>33.834699999999998</v>
      </c>
      <c r="U11750">
        <v>3.0972</v>
      </c>
      <c r="V11750">
        <v>36.93</v>
      </c>
      <c r="W11750">
        <v>0.86260000000000003</v>
      </c>
      <c r="Y11750">
        <v>2.5889000000000002</v>
      </c>
      <c r="Z11750">
        <v>8.8859999999999992</v>
      </c>
    </row>
    <row r="11751" spans="1:26">
      <c r="A11751" t="s">
        <v>1490</v>
      </c>
      <c r="B11751" t="s">
        <v>1489</v>
      </c>
      <c r="C11751" t="s">
        <v>1691</v>
      </c>
      <c r="J11751">
        <v>673</v>
      </c>
      <c r="K11751">
        <f t="shared" si="54"/>
        <v>3.5</v>
      </c>
      <c r="L11751">
        <f t="shared" si="55"/>
        <v>6.5</v>
      </c>
      <c r="M11751">
        <v>5</v>
      </c>
      <c r="N11751">
        <v>3</v>
      </c>
      <c r="O11751">
        <v>0.90369999999999995</v>
      </c>
      <c r="Q11751">
        <v>42.104999999999997</v>
      </c>
      <c r="R11751">
        <v>1.7232000000000001</v>
      </c>
      <c r="S11751">
        <v>9.7382000000000009</v>
      </c>
      <c r="T11751">
        <v>26.402000000000001</v>
      </c>
      <c r="U11751">
        <v>4.6718999999999999</v>
      </c>
      <c r="V11751">
        <v>31.07</v>
      </c>
    </row>
    <row r="11752" spans="1:26">
      <c r="A11752" t="s">
        <v>1490</v>
      </c>
      <c r="B11752" t="s">
        <v>1489</v>
      </c>
      <c r="C11752" t="s">
        <v>1691</v>
      </c>
      <c r="J11752">
        <v>673</v>
      </c>
      <c r="K11752">
        <f t="shared" si="54"/>
        <v>6.5</v>
      </c>
      <c r="L11752">
        <f t="shared" si="55"/>
        <v>9.5</v>
      </c>
      <c r="M11752">
        <v>8</v>
      </c>
      <c r="N11752">
        <v>3</v>
      </c>
      <c r="O11752">
        <v>0.89810000000000001</v>
      </c>
      <c r="Q11752">
        <v>42.1</v>
      </c>
      <c r="R11752">
        <v>0.35239999999999999</v>
      </c>
      <c r="S11752">
        <v>10.237299999999999</v>
      </c>
      <c r="T11752">
        <v>27.5838</v>
      </c>
      <c r="U11752">
        <v>0.94940000000000002</v>
      </c>
      <c r="V11752">
        <v>28.53</v>
      </c>
    </row>
    <row r="11753" spans="1:26">
      <c r="A11753" t="s">
        <v>1490</v>
      </c>
      <c r="B11753" t="s">
        <v>1489</v>
      </c>
      <c r="C11753" t="s">
        <v>1691</v>
      </c>
      <c r="J11753">
        <v>673</v>
      </c>
      <c r="K11753">
        <f t="shared" si="54"/>
        <v>9.5</v>
      </c>
      <c r="L11753">
        <f t="shared" si="55"/>
        <v>12.5</v>
      </c>
      <c r="M11753">
        <v>11</v>
      </c>
      <c r="N11753">
        <v>3</v>
      </c>
      <c r="O11753">
        <v>1.0457000000000001</v>
      </c>
      <c r="Q11753">
        <v>48.887</v>
      </c>
      <c r="R11753">
        <v>1.9534</v>
      </c>
      <c r="S11753">
        <v>9.4765999999999995</v>
      </c>
      <c r="T11753">
        <v>29.7287</v>
      </c>
      <c r="U11753">
        <v>6.1280000000000001</v>
      </c>
      <c r="V11753">
        <v>35.86</v>
      </c>
    </row>
    <row r="11754" spans="1:26">
      <c r="A11754" t="s">
        <v>1490</v>
      </c>
      <c r="B11754" t="s">
        <v>1489</v>
      </c>
      <c r="C11754" t="s">
        <v>1691</v>
      </c>
      <c r="J11754">
        <v>673</v>
      </c>
      <c r="K11754">
        <f t="shared" si="54"/>
        <v>12.5</v>
      </c>
      <c r="L11754">
        <f t="shared" si="55"/>
        <v>15.5</v>
      </c>
      <c r="M11754">
        <v>14</v>
      </c>
      <c r="N11754">
        <v>3</v>
      </c>
      <c r="O11754">
        <v>1.0422</v>
      </c>
      <c r="Q11754">
        <v>46.871000000000002</v>
      </c>
      <c r="R11754">
        <v>1.8936999999999999</v>
      </c>
      <c r="S11754">
        <v>9.3435000000000006</v>
      </c>
      <c r="T11754">
        <v>29.212599999999998</v>
      </c>
      <c r="U11754">
        <v>5.9206000000000003</v>
      </c>
      <c r="V11754">
        <v>35.130000000000003</v>
      </c>
    </row>
    <row r="11755" spans="1:26">
      <c r="A11755" t="s">
        <v>1490</v>
      </c>
      <c r="B11755" t="s">
        <v>1489</v>
      </c>
      <c r="C11755" t="s">
        <v>1691</v>
      </c>
      <c r="J11755">
        <v>673</v>
      </c>
      <c r="K11755">
        <f t="shared" si="54"/>
        <v>15.5</v>
      </c>
      <c r="L11755">
        <f t="shared" si="55"/>
        <v>18.5</v>
      </c>
      <c r="M11755">
        <v>17</v>
      </c>
      <c r="N11755">
        <v>3</v>
      </c>
      <c r="O11755">
        <v>1.0064</v>
      </c>
      <c r="Q11755">
        <v>41.826999999999998</v>
      </c>
      <c r="R11755">
        <v>1.3771</v>
      </c>
      <c r="S11755">
        <v>9.9913000000000007</v>
      </c>
      <c r="T11755">
        <v>30.165099999999999</v>
      </c>
      <c r="U11755">
        <v>4.1577999999999999</v>
      </c>
      <c r="V11755">
        <v>34.32</v>
      </c>
    </row>
    <row r="11756" spans="1:26">
      <c r="A11756" t="s">
        <v>1490</v>
      </c>
      <c r="B11756" t="s">
        <v>1489</v>
      </c>
      <c r="C11756" t="s">
        <v>1691</v>
      </c>
      <c r="J11756">
        <v>673</v>
      </c>
      <c r="K11756">
        <f t="shared" si="54"/>
        <v>18.5</v>
      </c>
      <c r="L11756">
        <f t="shared" si="55"/>
        <v>21.5</v>
      </c>
      <c r="M11756">
        <v>20</v>
      </c>
      <c r="N11756">
        <v>3</v>
      </c>
      <c r="O11756">
        <v>0.93910000000000005</v>
      </c>
      <c r="Q11756">
        <v>68.495000000000005</v>
      </c>
      <c r="R11756">
        <v>2.2606999999999999</v>
      </c>
      <c r="S11756">
        <v>9.1487999999999996</v>
      </c>
      <c r="T11756">
        <v>25.775300000000001</v>
      </c>
      <c r="U11756">
        <v>6.3692000000000002</v>
      </c>
      <c r="V11756">
        <v>32.14</v>
      </c>
    </row>
    <row r="11757" spans="1:26">
      <c r="A11757" t="s">
        <v>1490</v>
      </c>
      <c r="B11757" t="s">
        <v>1489</v>
      </c>
      <c r="C11757" t="s">
        <v>1691</v>
      </c>
      <c r="J11757">
        <v>673</v>
      </c>
      <c r="K11757">
        <f t="shared" si="54"/>
        <v>21.5</v>
      </c>
      <c r="L11757">
        <f t="shared" si="55"/>
        <v>24.5</v>
      </c>
      <c r="M11757">
        <v>23</v>
      </c>
      <c r="N11757">
        <v>3</v>
      </c>
      <c r="O11757">
        <v>0.84289999999999998</v>
      </c>
      <c r="Q11757">
        <v>61.945999999999998</v>
      </c>
      <c r="R11757">
        <v>2.4933000000000001</v>
      </c>
      <c r="S11757">
        <v>8.9169</v>
      </c>
      <c r="T11757">
        <v>22.547899999999998</v>
      </c>
      <c r="U11757">
        <v>6.3048000000000002</v>
      </c>
      <c r="V11757">
        <v>28.85</v>
      </c>
    </row>
    <row r="11758" spans="1:26">
      <c r="A11758" t="s">
        <v>1490</v>
      </c>
      <c r="B11758" t="s">
        <v>1489</v>
      </c>
      <c r="C11758" t="s">
        <v>1691</v>
      </c>
      <c r="J11758">
        <v>673</v>
      </c>
      <c r="K11758">
        <f t="shared" si="54"/>
        <v>24.5</v>
      </c>
      <c r="L11758">
        <f t="shared" si="55"/>
        <v>27.5</v>
      </c>
      <c r="M11758">
        <v>26</v>
      </c>
      <c r="N11758">
        <v>3</v>
      </c>
      <c r="O11758">
        <v>0.87309999999999999</v>
      </c>
      <c r="Q11758">
        <v>64.203999999999994</v>
      </c>
      <c r="R11758">
        <v>2.5015000000000001</v>
      </c>
      <c r="S11758">
        <v>9.0159000000000002</v>
      </c>
      <c r="T11758">
        <v>23.615400000000001</v>
      </c>
      <c r="U11758">
        <v>6.5522</v>
      </c>
      <c r="V11758">
        <v>30.17</v>
      </c>
    </row>
    <row r="11759" spans="1:26">
      <c r="A11759" t="s">
        <v>1490</v>
      </c>
      <c r="B11759" t="s">
        <v>1489</v>
      </c>
      <c r="C11759" t="s">
        <v>1691</v>
      </c>
      <c r="J11759">
        <v>673</v>
      </c>
      <c r="K11759">
        <f t="shared" si="54"/>
        <v>27.5</v>
      </c>
      <c r="L11759">
        <f t="shared" si="55"/>
        <v>30.5</v>
      </c>
      <c r="M11759">
        <v>29</v>
      </c>
      <c r="N11759">
        <v>3</v>
      </c>
      <c r="O11759">
        <v>0.74890000000000001</v>
      </c>
      <c r="Q11759">
        <v>71.040000000000006</v>
      </c>
      <c r="R11759">
        <v>3.9860000000000002</v>
      </c>
      <c r="S11759">
        <v>7.7042000000000002</v>
      </c>
      <c r="T11759">
        <v>17.309799999999999</v>
      </c>
      <c r="U11759">
        <v>8.9558</v>
      </c>
      <c r="V11759">
        <v>26.27</v>
      </c>
    </row>
    <row r="11760" spans="1:26">
      <c r="A11760" t="s">
        <v>1490</v>
      </c>
      <c r="B11760" t="s">
        <v>1489</v>
      </c>
      <c r="C11760" t="s">
        <v>1691</v>
      </c>
      <c r="J11760">
        <v>673</v>
      </c>
      <c r="K11760">
        <f t="shared" si="54"/>
        <v>30.5</v>
      </c>
      <c r="L11760">
        <f t="shared" si="55"/>
        <v>33.5</v>
      </c>
      <c r="M11760">
        <v>32</v>
      </c>
      <c r="N11760">
        <v>3</v>
      </c>
      <c r="O11760">
        <v>0.7752</v>
      </c>
      <c r="Q11760">
        <v>80.882000000000005</v>
      </c>
      <c r="R11760">
        <v>3.3289</v>
      </c>
      <c r="S11760">
        <v>8.2751000000000001</v>
      </c>
      <c r="T11760">
        <v>19.244900000000001</v>
      </c>
      <c r="U11760">
        <v>7.7419000000000002</v>
      </c>
      <c r="V11760">
        <v>26.99</v>
      </c>
    </row>
    <row r="11761" spans="1:26">
      <c r="A11761" t="s">
        <v>1490</v>
      </c>
      <c r="B11761" t="s">
        <v>1489</v>
      </c>
      <c r="C11761" t="s">
        <v>1691</v>
      </c>
      <c r="J11761">
        <v>673</v>
      </c>
      <c r="K11761">
        <f t="shared" si="54"/>
        <v>33.5</v>
      </c>
      <c r="L11761">
        <f t="shared" si="55"/>
        <v>36.5</v>
      </c>
      <c r="M11761">
        <v>35</v>
      </c>
      <c r="N11761">
        <v>3</v>
      </c>
      <c r="O11761">
        <v>0.78510000000000002</v>
      </c>
      <c r="Q11761">
        <v>77.45</v>
      </c>
      <c r="R11761">
        <v>3.6903999999999999</v>
      </c>
      <c r="S11761">
        <v>7.9904999999999999</v>
      </c>
      <c r="T11761">
        <v>18.821100000000001</v>
      </c>
      <c r="U11761">
        <v>8.6923999999999992</v>
      </c>
      <c r="V11761">
        <v>27.51</v>
      </c>
    </row>
    <row r="11762" spans="1:26">
      <c r="A11762" t="s">
        <v>1490</v>
      </c>
      <c r="B11762" t="s">
        <v>1489</v>
      </c>
      <c r="C11762" t="s">
        <v>1691</v>
      </c>
      <c r="J11762">
        <v>673</v>
      </c>
      <c r="K11762">
        <f t="shared" si="54"/>
        <v>36.5</v>
      </c>
      <c r="L11762">
        <f t="shared" si="55"/>
        <v>39.5</v>
      </c>
      <c r="M11762">
        <v>38</v>
      </c>
      <c r="N11762">
        <v>3</v>
      </c>
      <c r="O11762">
        <v>0.80089999999999995</v>
      </c>
      <c r="Q11762">
        <v>77.444999999999993</v>
      </c>
      <c r="R11762">
        <v>3.3776999999999999</v>
      </c>
      <c r="S11762">
        <v>8.2149999999999999</v>
      </c>
      <c r="T11762">
        <v>19.737500000000001</v>
      </c>
      <c r="U11762">
        <v>8.1155000000000008</v>
      </c>
      <c r="V11762">
        <v>27.85</v>
      </c>
    </row>
    <row r="11763" spans="1:26">
      <c r="A11763" t="s">
        <v>1490</v>
      </c>
      <c r="B11763" t="s">
        <v>1489</v>
      </c>
      <c r="C11763" t="s">
        <v>1691</v>
      </c>
      <c r="J11763">
        <v>673</v>
      </c>
      <c r="K11763">
        <f t="shared" si="54"/>
        <v>39.5</v>
      </c>
      <c r="L11763">
        <f t="shared" si="55"/>
        <v>42.5</v>
      </c>
      <c r="M11763">
        <v>41</v>
      </c>
      <c r="N11763">
        <v>3</v>
      </c>
      <c r="O11763">
        <v>0.6643</v>
      </c>
      <c r="Q11763">
        <v>79.543000000000006</v>
      </c>
      <c r="R11763">
        <v>4.3544</v>
      </c>
      <c r="S11763">
        <v>7.8174000000000001</v>
      </c>
      <c r="T11763">
        <v>15.5792</v>
      </c>
      <c r="U11763">
        <v>8.6778999999999993</v>
      </c>
      <c r="V11763">
        <v>24.26</v>
      </c>
    </row>
    <row r="11764" spans="1:26">
      <c r="A11764" t="s">
        <v>1490</v>
      </c>
      <c r="B11764" t="s">
        <v>1489</v>
      </c>
      <c r="C11764" t="s">
        <v>1691</v>
      </c>
      <c r="J11764">
        <v>673</v>
      </c>
      <c r="K11764">
        <f t="shared" si="54"/>
        <v>42.5</v>
      </c>
      <c r="L11764">
        <f t="shared" si="55"/>
        <v>45.5</v>
      </c>
      <c r="M11764">
        <v>44</v>
      </c>
      <c r="N11764">
        <v>3</v>
      </c>
      <c r="O11764">
        <v>0.86319999999999997</v>
      </c>
      <c r="Q11764">
        <v>75.372</v>
      </c>
      <c r="R11764">
        <v>2.8005</v>
      </c>
      <c r="S11764">
        <v>8.6629000000000005</v>
      </c>
      <c r="T11764">
        <v>22.432500000000001</v>
      </c>
      <c r="U11764">
        <v>7.2519999999999998</v>
      </c>
      <c r="V11764">
        <v>29.68</v>
      </c>
    </row>
    <row r="11765" spans="1:26">
      <c r="A11765" t="s">
        <v>1490</v>
      </c>
      <c r="B11765" t="s">
        <v>1489</v>
      </c>
      <c r="C11765" t="s">
        <v>1691</v>
      </c>
      <c r="J11765">
        <v>673</v>
      </c>
      <c r="K11765">
        <f t="shared" si="54"/>
        <v>45.5</v>
      </c>
      <c r="L11765">
        <f t="shared" si="55"/>
        <v>48.5</v>
      </c>
      <c r="M11765">
        <v>47</v>
      </c>
      <c r="N11765">
        <v>3</v>
      </c>
      <c r="O11765">
        <v>0.81540000000000001</v>
      </c>
      <c r="Q11765">
        <v>64.989999999999995</v>
      </c>
      <c r="R11765">
        <v>2.7143000000000002</v>
      </c>
      <c r="S11765">
        <v>8.8063000000000002</v>
      </c>
      <c r="T11765">
        <v>21.5411</v>
      </c>
      <c r="U11765">
        <v>6.6394000000000002</v>
      </c>
      <c r="V11765">
        <v>28.18</v>
      </c>
    </row>
    <row r="11766" spans="1:26">
      <c r="A11766" t="s">
        <v>1490</v>
      </c>
      <c r="B11766" t="s">
        <v>1489</v>
      </c>
      <c r="C11766" t="s">
        <v>1691</v>
      </c>
      <c r="J11766">
        <v>673</v>
      </c>
      <c r="K11766">
        <f t="shared" si="54"/>
        <v>48.5</v>
      </c>
      <c r="L11766">
        <f t="shared" si="55"/>
        <v>51.5</v>
      </c>
      <c r="M11766">
        <v>50</v>
      </c>
      <c r="N11766">
        <v>3</v>
      </c>
      <c r="O11766">
        <v>0.85029999999999994</v>
      </c>
      <c r="Q11766">
        <v>63.694000000000003</v>
      </c>
      <c r="R11766">
        <v>2.3077999999999999</v>
      </c>
      <c r="S11766">
        <v>9.327</v>
      </c>
      <c r="T11766">
        <v>23.793199999999999</v>
      </c>
      <c r="U11766">
        <v>5.8872999999999998</v>
      </c>
      <c r="V11766">
        <v>29.68</v>
      </c>
    </row>
    <row r="11767" spans="1:26">
      <c r="A11767" t="s">
        <v>1490</v>
      </c>
      <c r="B11767" t="s">
        <v>1489</v>
      </c>
      <c r="C11767" t="s">
        <v>1691</v>
      </c>
      <c r="J11767">
        <v>673</v>
      </c>
      <c r="K11767">
        <f t="shared" si="54"/>
        <v>51.5</v>
      </c>
      <c r="L11767">
        <f t="shared" si="55"/>
        <v>54.5</v>
      </c>
      <c r="M11767">
        <v>53</v>
      </c>
      <c r="N11767">
        <v>3</v>
      </c>
      <c r="O11767">
        <v>0.6744</v>
      </c>
      <c r="Q11767">
        <v>77.465999999999994</v>
      </c>
      <c r="R11767">
        <v>4.5979000000000001</v>
      </c>
      <c r="S11767">
        <v>7.5971000000000002</v>
      </c>
      <c r="T11767">
        <v>15.3713</v>
      </c>
      <c r="U11767">
        <v>9.3028999999999993</v>
      </c>
      <c r="V11767">
        <v>24.67</v>
      </c>
    </row>
    <row r="11768" spans="1:26">
      <c r="A11768" t="s">
        <v>1490</v>
      </c>
      <c r="B11768" t="s">
        <v>1489</v>
      </c>
      <c r="C11768" t="s">
        <v>1691</v>
      </c>
      <c r="K11768">
        <f t="shared" si="54"/>
        <v>0</v>
      </c>
      <c r="L11768">
        <f t="shared" si="55"/>
        <v>0</v>
      </c>
      <c r="T11768">
        <v>422.69619999999998</v>
      </c>
      <c r="U11768">
        <v>115.4161</v>
      </c>
      <c r="V11768">
        <v>538.11</v>
      </c>
    </row>
    <row r="11769" spans="1:26">
      <c r="A11769" t="s">
        <v>1490</v>
      </c>
      <c r="B11769" t="s">
        <v>1489</v>
      </c>
      <c r="C11769" t="s">
        <v>1691</v>
      </c>
      <c r="E11769" t="s">
        <v>1713</v>
      </c>
      <c r="G11769">
        <v>-25.92981</v>
      </c>
      <c r="H11769">
        <v>114.09576</v>
      </c>
      <c r="I11769" t="s">
        <v>870</v>
      </c>
      <c r="J11769">
        <v>674</v>
      </c>
      <c r="K11769">
        <f t="shared" si="54"/>
        <v>-0.25</v>
      </c>
      <c r="L11769">
        <f t="shared" si="55"/>
        <v>2.25</v>
      </c>
      <c r="M11769">
        <v>1</v>
      </c>
      <c r="N11769">
        <v>2.5</v>
      </c>
      <c r="O11769">
        <v>0.77559999999999996</v>
      </c>
      <c r="Q11769">
        <v>49.701999999999998</v>
      </c>
      <c r="R11769">
        <v>2.645</v>
      </c>
      <c r="S11769">
        <v>9.6043000000000003</v>
      </c>
      <c r="T11769">
        <v>18.6234</v>
      </c>
      <c r="U11769">
        <v>5.1288999999999998</v>
      </c>
      <c r="V11769">
        <v>23.75</v>
      </c>
      <c r="W11769">
        <v>0.75449999999999995</v>
      </c>
      <c r="Y11769">
        <v>3.1469</v>
      </c>
      <c r="Z11769">
        <v>9.5820000000000007</v>
      </c>
    </row>
    <row r="11770" spans="1:26">
      <c r="A11770" t="s">
        <v>1490</v>
      </c>
      <c r="B11770" t="s">
        <v>1489</v>
      </c>
      <c r="C11770" t="s">
        <v>1691</v>
      </c>
      <c r="J11770">
        <v>674</v>
      </c>
      <c r="K11770">
        <f t="shared" si="54"/>
        <v>2.5</v>
      </c>
      <c r="L11770">
        <f t="shared" si="55"/>
        <v>5.5</v>
      </c>
      <c r="M11770">
        <v>4</v>
      </c>
      <c r="N11770">
        <v>3</v>
      </c>
      <c r="O11770">
        <v>0.89900000000000002</v>
      </c>
      <c r="Q11770">
        <v>54.569000000000003</v>
      </c>
      <c r="R11770">
        <v>1.7827999999999999</v>
      </c>
      <c r="S11770">
        <v>9.7129999999999992</v>
      </c>
      <c r="T11770">
        <v>26.195</v>
      </c>
      <c r="U11770">
        <v>4.8079999999999998</v>
      </c>
      <c r="V11770">
        <v>31</v>
      </c>
    </row>
    <row r="11771" spans="1:26">
      <c r="A11771" t="s">
        <v>1490</v>
      </c>
      <c r="B11771" t="s">
        <v>1489</v>
      </c>
      <c r="C11771" t="s">
        <v>1691</v>
      </c>
      <c r="J11771">
        <v>674</v>
      </c>
      <c r="K11771">
        <f t="shared" si="54"/>
        <v>5.5</v>
      </c>
      <c r="L11771">
        <f t="shared" si="55"/>
        <v>8.5</v>
      </c>
      <c r="M11771">
        <v>7</v>
      </c>
      <c r="N11771">
        <v>3</v>
      </c>
      <c r="O11771">
        <v>0.76780000000000004</v>
      </c>
      <c r="Q11771">
        <v>45.595999999999997</v>
      </c>
      <c r="R11771">
        <v>2.3506</v>
      </c>
      <c r="S11771">
        <v>9.5663999999999998</v>
      </c>
      <c r="T11771">
        <v>22.034300000000002</v>
      </c>
      <c r="U11771">
        <v>5.4142000000000001</v>
      </c>
      <c r="V11771">
        <v>27.45</v>
      </c>
    </row>
    <row r="11772" spans="1:26">
      <c r="A11772" t="s">
        <v>1490</v>
      </c>
      <c r="B11772" t="s">
        <v>1489</v>
      </c>
      <c r="C11772" t="s">
        <v>1691</v>
      </c>
      <c r="J11772">
        <v>674</v>
      </c>
      <c r="K11772">
        <f t="shared" si="54"/>
        <v>8.5</v>
      </c>
      <c r="L11772">
        <f t="shared" si="55"/>
        <v>11.5</v>
      </c>
      <c r="M11772">
        <v>10</v>
      </c>
      <c r="N11772">
        <v>3</v>
      </c>
      <c r="O11772">
        <v>0.77939999999999998</v>
      </c>
      <c r="Q11772">
        <v>42.35</v>
      </c>
      <c r="R11772">
        <v>2.6377000000000002</v>
      </c>
      <c r="S11772">
        <v>9.3454999999999995</v>
      </c>
      <c r="T11772">
        <v>21.850300000000001</v>
      </c>
      <c r="U11772">
        <v>6.1670999999999996</v>
      </c>
      <c r="V11772">
        <v>28.02</v>
      </c>
    </row>
    <row r="11773" spans="1:26">
      <c r="A11773" t="s">
        <v>1490</v>
      </c>
      <c r="B11773" t="s">
        <v>1489</v>
      </c>
      <c r="C11773" t="s">
        <v>1691</v>
      </c>
      <c r="J11773">
        <v>674</v>
      </c>
      <c r="K11773">
        <f t="shared" si="54"/>
        <v>11.5</v>
      </c>
      <c r="L11773">
        <f t="shared" si="55"/>
        <v>14.5</v>
      </c>
      <c r="M11773">
        <v>13</v>
      </c>
      <c r="N11773">
        <v>3</v>
      </c>
      <c r="O11773">
        <v>0.80520000000000003</v>
      </c>
      <c r="Q11773">
        <v>40.372999999999998</v>
      </c>
      <c r="R11773">
        <v>2.1375000000000002</v>
      </c>
      <c r="S11773">
        <v>9.5564</v>
      </c>
      <c r="T11773">
        <v>23.0852</v>
      </c>
      <c r="U11773">
        <v>5.1635999999999997</v>
      </c>
      <c r="V11773">
        <v>28.25</v>
      </c>
    </row>
    <row r="11774" spans="1:26">
      <c r="A11774" t="s">
        <v>1490</v>
      </c>
      <c r="B11774" t="s">
        <v>1489</v>
      </c>
      <c r="C11774" t="s">
        <v>1691</v>
      </c>
      <c r="J11774">
        <v>674</v>
      </c>
      <c r="K11774">
        <f t="shared" si="54"/>
        <v>14.5</v>
      </c>
      <c r="L11774">
        <f t="shared" si="55"/>
        <v>17.5</v>
      </c>
      <c r="M11774">
        <v>16</v>
      </c>
      <c r="N11774">
        <v>3</v>
      </c>
      <c r="O11774">
        <v>0.83089999999999997</v>
      </c>
      <c r="Q11774">
        <v>43.307000000000002</v>
      </c>
      <c r="R11774">
        <v>1.6889000000000001</v>
      </c>
      <c r="S11774">
        <v>9.7363</v>
      </c>
      <c r="T11774">
        <v>24.269300000000001</v>
      </c>
      <c r="U11774">
        <v>4.2099000000000002</v>
      </c>
      <c r="V11774">
        <v>28.48</v>
      </c>
    </row>
    <row r="11775" spans="1:26">
      <c r="A11775" t="s">
        <v>1490</v>
      </c>
      <c r="B11775" t="s">
        <v>1489</v>
      </c>
      <c r="C11775" t="s">
        <v>1691</v>
      </c>
      <c r="J11775">
        <v>674</v>
      </c>
      <c r="K11775">
        <f t="shared" si="54"/>
        <v>17.5</v>
      </c>
      <c r="L11775">
        <f t="shared" si="55"/>
        <v>20.5</v>
      </c>
      <c r="M11775">
        <v>19</v>
      </c>
      <c r="N11775">
        <v>3</v>
      </c>
      <c r="O11775">
        <v>0.80289999999999995</v>
      </c>
      <c r="Q11775">
        <v>67.174000000000007</v>
      </c>
      <c r="R11775">
        <v>3.8786</v>
      </c>
      <c r="S11775">
        <v>8.7515000000000001</v>
      </c>
      <c r="T11775">
        <v>21.0809</v>
      </c>
      <c r="U11775">
        <v>9.343</v>
      </c>
      <c r="V11775">
        <v>30.42</v>
      </c>
    </row>
    <row r="11776" spans="1:26">
      <c r="A11776" t="s">
        <v>1490</v>
      </c>
      <c r="B11776" t="s">
        <v>1489</v>
      </c>
      <c r="C11776" t="s">
        <v>1691</v>
      </c>
      <c r="J11776">
        <v>674</v>
      </c>
      <c r="K11776">
        <f t="shared" si="54"/>
        <v>20.5</v>
      </c>
      <c r="L11776">
        <f t="shared" si="55"/>
        <v>23.5</v>
      </c>
      <c r="M11776">
        <v>22</v>
      </c>
      <c r="N11776">
        <v>3</v>
      </c>
      <c r="O11776">
        <v>0.75719999999999998</v>
      </c>
      <c r="Q11776">
        <v>47.213000000000001</v>
      </c>
      <c r="R11776">
        <v>2.6303000000000001</v>
      </c>
      <c r="S11776">
        <v>9.8035999999999994</v>
      </c>
      <c r="T11776">
        <v>22.270199999999999</v>
      </c>
      <c r="U11776">
        <v>5.9751000000000003</v>
      </c>
      <c r="V11776">
        <v>28.25</v>
      </c>
    </row>
    <row r="11777" spans="1:22">
      <c r="A11777" t="s">
        <v>1490</v>
      </c>
      <c r="B11777" t="s">
        <v>1489</v>
      </c>
      <c r="C11777" t="s">
        <v>1691</v>
      </c>
      <c r="J11777">
        <v>674</v>
      </c>
      <c r="K11777">
        <f t="shared" si="54"/>
        <v>23.5</v>
      </c>
      <c r="L11777">
        <f t="shared" si="55"/>
        <v>26.5</v>
      </c>
      <c r="M11777">
        <v>25</v>
      </c>
      <c r="N11777">
        <v>3</v>
      </c>
      <c r="O11777">
        <v>0.93659999999999999</v>
      </c>
      <c r="Q11777">
        <v>58.031999999999996</v>
      </c>
      <c r="R11777">
        <v>2.6989999999999998</v>
      </c>
      <c r="S11777">
        <v>9.7163000000000004</v>
      </c>
      <c r="T11777">
        <v>27.302</v>
      </c>
      <c r="U11777">
        <v>7.5838999999999999</v>
      </c>
      <c r="V11777">
        <v>34.89</v>
      </c>
    </row>
    <row r="11778" spans="1:22">
      <c r="A11778" t="s">
        <v>1490</v>
      </c>
      <c r="B11778" t="s">
        <v>1489</v>
      </c>
      <c r="C11778" t="s">
        <v>1691</v>
      </c>
      <c r="J11778">
        <v>674</v>
      </c>
      <c r="K11778">
        <f t="shared" si="54"/>
        <v>26.5</v>
      </c>
      <c r="L11778">
        <f t="shared" si="55"/>
        <v>29.5</v>
      </c>
      <c r="M11778">
        <v>28</v>
      </c>
      <c r="N11778">
        <v>3</v>
      </c>
      <c r="O11778">
        <v>0.81489999999999996</v>
      </c>
      <c r="Q11778">
        <v>49.411000000000001</v>
      </c>
      <c r="R11778">
        <v>2.8862999999999999</v>
      </c>
      <c r="S11778">
        <v>10.084300000000001</v>
      </c>
      <c r="T11778">
        <v>24.654599999999999</v>
      </c>
      <c r="U11778">
        <v>7.0566000000000004</v>
      </c>
      <c r="V11778">
        <v>31.71</v>
      </c>
    </row>
    <row r="11779" spans="1:22">
      <c r="A11779" t="s">
        <v>1490</v>
      </c>
      <c r="B11779" t="s">
        <v>1489</v>
      </c>
      <c r="C11779" t="s">
        <v>1691</v>
      </c>
      <c r="J11779">
        <v>674</v>
      </c>
      <c r="K11779">
        <f t="shared" si="54"/>
        <v>29.5</v>
      </c>
      <c r="L11779">
        <f t="shared" si="55"/>
        <v>32.5</v>
      </c>
      <c r="M11779">
        <v>31</v>
      </c>
      <c r="N11779">
        <v>3</v>
      </c>
      <c r="O11779">
        <v>0.68869999999999998</v>
      </c>
      <c r="Q11779">
        <v>61.597999999999999</v>
      </c>
      <c r="R11779">
        <v>3.3997999999999999</v>
      </c>
      <c r="S11779">
        <v>9.4643999999999995</v>
      </c>
      <c r="T11779">
        <v>19.5547</v>
      </c>
      <c r="U11779">
        <v>7.0244999999999997</v>
      </c>
      <c r="V11779">
        <v>26.58</v>
      </c>
    </row>
    <row r="11780" spans="1:22">
      <c r="A11780" t="s">
        <v>1490</v>
      </c>
      <c r="B11780" t="s">
        <v>1489</v>
      </c>
      <c r="C11780" t="s">
        <v>1691</v>
      </c>
      <c r="J11780">
        <v>674</v>
      </c>
      <c r="K11780">
        <f t="shared" si="54"/>
        <v>32.5</v>
      </c>
      <c r="L11780">
        <f t="shared" si="55"/>
        <v>35.5</v>
      </c>
      <c r="M11780">
        <v>34</v>
      </c>
      <c r="N11780">
        <v>3</v>
      </c>
      <c r="O11780">
        <v>0.70150000000000001</v>
      </c>
      <c r="Q11780">
        <v>58.323999999999998</v>
      </c>
      <c r="R11780">
        <v>2.0108000000000001</v>
      </c>
      <c r="S11780">
        <v>9.7004999999999999</v>
      </c>
      <c r="T11780">
        <v>20.415900000000001</v>
      </c>
      <c r="U11780">
        <v>4.2321</v>
      </c>
      <c r="V11780">
        <v>24.65</v>
      </c>
    </row>
    <row r="11781" spans="1:22">
      <c r="A11781" t="s">
        <v>1490</v>
      </c>
      <c r="B11781" t="s">
        <v>1489</v>
      </c>
      <c r="C11781" t="s">
        <v>1691</v>
      </c>
      <c r="J11781">
        <v>674</v>
      </c>
      <c r="K11781">
        <f t="shared" si="54"/>
        <v>35.5</v>
      </c>
      <c r="L11781">
        <f t="shared" si="55"/>
        <v>38.5</v>
      </c>
      <c r="M11781">
        <v>37</v>
      </c>
      <c r="N11781">
        <v>3</v>
      </c>
      <c r="O11781">
        <v>0.75219999999999998</v>
      </c>
      <c r="Q11781">
        <v>57.892000000000003</v>
      </c>
      <c r="R11781">
        <v>3.786</v>
      </c>
      <c r="S11781">
        <v>9.7272999999999996</v>
      </c>
      <c r="T11781">
        <v>21.952000000000002</v>
      </c>
      <c r="U11781">
        <v>8.5440000000000005</v>
      </c>
      <c r="V11781">
        <v>30.5</v>
      </c>
    </row>
    <row r="11782" spans="1:22">
      <c r="A11782" t="s">
        <v>1490</v>
      </c>
      <c r="B11782" t="s">
        <v>1489</v>
      </c>
      <c r="C11782" t="s">
        <v>1691</v>
      </c>
      <c r="J11782">
        <v>674</v>
      </c>
      <c r="K11782">
        <f t="shared" si="54"/>
        <v>38.5</v>
      </c>
      <c r="L11782">
        <f t="shared" si="55"/>
        <v>41.5</v>
      </c>
      <c r="M11782">
        <v>40</v>
      </c>
      <c r="N11782">
        <v>3</v>
      </c>
      <c r="O11782">
        <v>0.74670000000000003</v>
      </c>
      <c r="Q11782">
        <v>64.150999999999996</v>
      </c>
      <c r="R11782">
        <v>3.5891000000000002</v>
      </c>
      <c r="S11782">
        <v>9.6130999999999993</v>
      </c>
      <c r="T11782">
        <v>21.533100000000001</v>
      </c>
      <c r="U11782">
        <v>8.0395000000000003</v>
      </c>
      <c r="V11782">
        <v>29.57</v>
      </c>
    </row>
    <row r="11783" spans="1:22">
      <c r="A11783" t="s">
        <v>1490</v>
      </c>
      <c r="B11783" t="s">
        <v>1489</v>
      </c>
      <c r="C11783" t="s">
        <v>1691</v>
      </c>
      <c r="J11783">
        <v>674</v>
      </c>
      <c r="K11783">
        <f t="shared" si="54"/>
        <v>41.5</v>
      </c>
      <c r="L11783">
        <f t="shared" si="55"/>
        <v>44.5</v>
      </c>
      <c r="M11783">
        <v>43</v>
      </c>
      <c r="N11783">
        <v>3</v>
      </c>
      <c r="O11783">
        <v>0.77629999999999999</v>
      </c>
      <c r="Q11783">
        <v>69.585999999999999</v>
      </c>
      <c r="R11783">
        <v>3.9937999999999998</v>
      </c>
      <c r="S11783">
        <v>9.5742999999999991</v>
      </c>
      <c r="T11783">
        <v>22.296299999999999</v>
      </c>
      <c r="U11783">
        <v>9.3004999999999995</v>
      </c>
      <c r="V11783">
        <v>31.6</v>
      </c>
    </row>
    <row r="11784" spans="1:22">
      <c r="A11784" t="s">
        <v>1490</v>
      </c>
      <c r="B11784" t="s">
        <v>1489</v>
      </c>
      <c r="C11784" t="s">
        <v>1691</v>
      </c>
      <c r="J11784">
        <v>674</v>
      </c>
      <c r="K11784">
        <f t="shared" si="54"/>
        <v>44.5</v>
      </c>
      <c r="L11784">
        <f t="shared" si="55"/>
        <v>47.5</v>
      </c>
      <c r="M11784">
        <v>46</v>
      </c>
      <c r="N11784">
        <v>3</v>
      </c>
      <c r="O11784">
        <v>0.7208</v>
      </c>
      <c r="Q11784">
        <v>61.664000000000001</v>
      </c>
      <c r="R11784">
        <v>2.8557999999999999</v>
      </c>
      <c r="S11784">
        <v>9.5126000000000008</v>
      </c>
      <c r="T11784">
        <v>20.569700000000001</v>
      </c>
      <c r="U11784">
        <v>6.1753</v>
      </c>
      <c r="V11784">
        <v>26.74</v>
      </c>
    </row>
    <row r="11785" spans="1:22">
      <c r="A11785" t="s">
        <v>1490</v>
      </c>
      <c r="B11785" t="s">
        <v>1489</v>
      </c>
      <c r="C11785" t="s">
        <v>1691</v>
      </c>
      <c r="J11785">
        <v>674</v>
      </c>
      <c r="K11785">
        <f t="shared" si="54"/>
        <v>47.5</v>
      </c>
      <c r="L11785">
        <f t="shared" si="55"/>
        <v>50.5</v>
      </c>
      <c r="M11785">
        <v>49</v>
      </c>
      <c r="N11785">
        <v>3</v>
      </c>
      <c r="O11785">
        <v>0.78249999999999997</v>
      </c>
      <c r="Q11785">
        <v>67.867999999999995</v>
      </c>
      <c r="R11785">
        <v>3.2913000000000001</v>
      </c>
      <c r="S11785">
        <v>9.7335999999999991</v>
      </c>
      <c r="T11785">
        <v>22.848500000000001</v>
      </c>
      <c r="U11785">
        <v>7.7257999999999996</v>
      </c>
      <c r="V11785">
        <v>30.57</v>
      </c>
    </row>
    <row r="11786" spans="1:22">
      <c r="A11786" t="s">
        <v>1490</v>
      </c>
      <c r="B11786" t="s">
        <v>1489</v>
      </c>
      <c r="C11786" t="s">
        <v>1691</v>
      </c>
      <c r="J11786">
        <v>674</v>
      </c>
      <c r="K11786">
        <f t="shared" si="54"/>
        <v>50.5</v>
      </c>
      <c r="L11786">
        <f t="shared" si="55"/>
        <v>53.5</v>
      </c>
      <c r="M11786">
        <v>52</v>
      </c>
      <c r="N11786">
        <v>3</v>
      </c>
      <c r="O11786">
        <v>0.79669999999999996</v>
      </c>
      <c r="Q11786">
        <v>56.646000000000001</v>
      </c>
      <c r="R11786">
        <v>2.0468999999999999</v>
      </c>
      <c r="S11786">
        <v>10.240500000000001</v>
      </c>
      <c r="T11786">
        <v>24.477</v>
      </c>
      <c r="U11786">
        <v>4.8925999999999998</v>
      </c>
      <c r="V11786">
        <v>29.37</v>
      </c>
    </row>
    <row r="11787" spans="1:22">
      <c r="A11787" t="s">
        <v>1490</v>
      </c>
      <c r="B11787" t="s">
        <v>1489</v>
      </c>
      <c r="C11787" t="s">
        <v>1691</v>
      </c>
      <c r="J11787">
        <v>674</v>
      </c>
      <c r="K11787">
        <f t="shared" si="54"/>
        <v>53.5</v>
      </c>
      <c r="L11787">
        <f t="shared" si="55"/>
        <v>56.5</v>
      </c>
      <c r="M11787">
        <v>55</v>
      </c>
      <c r="N11787">
        <v>3</v>
      </c>
      <c r="O11787">
        <v>0.75249999999999995</v>
      </c>
      <c r="Q11787">
        <v>64.123999999999995</v>
      </c>
      <c r="R11787">
        <v>2.6627000000000001</v>
      </c>
      <c r="S11787">
        <v>9.8460999999999999</v>
      </c>
      <c r="T11787">
        <v>22.226199999999999</v>
      </c>
      <c r="U11787">
        <v>6.0106000000000002</v>
      </c>
      <c r="V11787">
        <v>28.24</v>
      </c>
    </row>
    <row r="11788" spans="1:22">
      <c r="A11788" t="s">
        <v>1490</v>
      </c>
      <c r="B11788" t="s">
        <v>1489</v>
      </c>
      <c r="C11788" t="s">
        <v>1691</v>
      </c>
      <c r="J11788">
        <v>674</v>
      </c>
      <c r="K11788">
        <f t="shared" si="54"/>
        <v>56.5</v>
      </c>
      <c r="L11788">
        <f t="shared" si="55"/>
        <v>59.5</v>
      </c>
      <c r="M11788">
        <v>58</v>
      </c>
      <c r="N11788">
        <v>3</v>
      </c>
      <c r="O11788">
        <v>0.71830000000000005</v>
      </c>
      <c r="Q11788">
        <v>70.507000000000005</v>
      </c>
      <c r="R11788">
        <v>3.7515999999999998</v>
      </c>
      <c r="S11788">
        <v>9.5952999999999999</v>
      </c>
      <c r="T11788">
        <v>20.677199999999999</v>
      </c>
      <c r="U11788">
        <v>8.0844000000000005</v>
      </c>
      <c r="V11788">
        <v>28.76</v>
      </c>
    </row>
    <row r="11789" spans="1:22">
      <c r="A11789" t="s">
        <v>1490</v>
      </c>
      <c r="B11789" t="s">
        <v>1489</v>
      </c>
      <c r="C11789" t="s">
        <v>1691</v>
      </c>
      <c r="J11789">
        <v>674</v>
      </c>
      <c r="K11789">
        <f t="shared" si="54"/>
        <v>59.5</v>
      </c>
      <c r="L11789">
        <f t="shared" si="55"/>
        <v>62.5</v>
      </c>
      <c r="M11789">
        <v>61</v>
      </c>
      <c r="N11789">
        <v>3</v>
      </c>
      <c r="O11789">
        <v>0.68</v>
      </c>
      <c r="Q11789">
        <v>79.695999999999998</v>
      </c>
      <c r="R11789">
        <v>4.4420999999999999</v>
      </c>
      <c r="S11789">
        <v>9.2033000000000005</v>
      </c>
      <c r="T11789">
        <v>18.775300000000001</v>
      </c>
      <c r="U11789">
        <v>9.0622000000000007</v>
      </c>
      <c r="V11789">
        <v>27.84</v>
      </c>
    </row>
    <row r="11790" spans="1:22">
      <c r="A11790" t="s">
        <v>1490</v>
      </c>
      <c r="B11790" t="s">
        <v>1489</v>
      </c>
      <c r="C11790" t="s">
        <v>1691</v>
      </c>
      <c r="J11790">
        <v>674</v>
      </c>
      <c r="K11790">
        <f t="shared" si="54"/>
        <v>62.5</v>
      </c>
      <c r="L11790">
        <f t="shared" si="55"/>
        <v>65.5</v>
      </c>
      <c r="M11790">
        <v>64</v>
      </c>
      <c r="N11790">
        <v>3</v>
      </c>
      <c r="O11790">
        <v>0.6966</v>
      </c>
      <c r="Q11790">
        <v>68.055999999999997</v>
      </c>
      <c r="R11790">
        <v>3.1779000000000002</v>
      </c>
      <c r="S11790">
        <v>9.6234000000000002</v>
      </c>
      <c r="T11790">
        <v>20.110299999999999</v>
      </c>
      <c r="U11790">
        <v>6.6409000000000002</v>
      </c>
      <c r="V11790">
        <v>26.75</v>
      </c>
    </row>
    <row r="11791" spans="1:22">
      <c r="A11791" t="s">
        <v>1490</v>
      </c>
      <c r="B11791" t="s">
        <v>1489</v>
      </c>
      <c r="C11791" t="s">
        <v>1691</v>
      </c>
      <c r="J11791">
        <v>674</v>
      </c>
      <c r="K11791">
        <f t="shared" si="54"/>
        <v>65.5</v>
      </c>
      <c r="L11791">
        <f t="shared" si="55"/>
        <v>68.5</v>
      </c>
      <c r="M11791">
        <v>67</v>
      </c>
      <c r="N11791">
        <v>3</v>
      </c>
      <c r="O11791">
        <v>0.62350000000000005</v>
      </c>
      <c r="Q11791">
        <v>67.578999999999994</v>
      </c>
      <c r="R11791">
        <v>4.1421999999999999</v>
      </c>
      <c r="S11791">
        <v>9.3592999999999993</v>
      </c>
      <c r="T11791">
        <v>17.507200000000001</v>
      </c>
      <c r="U11791">
        <v>7.7484000000000002</v>
      </c>
      <c r="V11791">
        <v>25.26</v>
      </c>
    </row>
    <row r="11792" spans="1:22">
      <c r="A11792" t="s">
        <v>1490</v>
      </c>
      <c r="B11792" t="s">
        <v>1489</v>
      </c>
      <c r="C11792" t="s">
        <v>1691</v>
      </c>
      <c r="J11792">
        <v>674</v>
      </c>
      <c r="K11792">
        <f t="shared" si="54"/>
        <v>68.5</v>
      </c>
      <c r="L11792">
        <f t="shared" si="55"/>
        <v>71.5</v>
      </c>
      <c r="M11792">
        <v>70</v>
      </c>
      <c r="N11792">
        <v>3</v>
      </c>
      <c r="O11792">
        <v>0.75529999999999997</v>
      </c>
      <c r="Q11792">
        <v>72.734999999999999</v>
      </c>
      <c r="R11792">
        <v>3.8767</v>
      </c>
      <c r="S11792">
        <v>9.5427999999999997</v>
      </c>
      <c r="T11792">
        <v>21.624600000000001</v>
      </c>
      <c r="U11792">
        <v>8.7849000000000004</v>
      </c>
      <c r="V11792">
        <v>30.41</v>
      </c>
    </row>
    <row r="11793" spans="1:26">
      <c r="A11793" t="s">
        <v>1490</v>
      </c>
      <c r="B11793" t="s">
        <v>1489</v>
      </c>
      <c r="C11793" t="s">
        <v>1691</v>
      </c>
      <c r="J11793">
        <v>674</v>
      </c>
      <c r="K11793">
        <f t="shared" si="54"/>
        <v>71.5</v>
      </c>
      <c r="L11793">
        <f t="shared" si="55"/>
        <v>74.5</v>
      </c>
      <c r="M11793">
        <v>73</v>
      </c>
      <c r="N11793">
        <v>3</v>
      </c>
      <c r="O11793">
        <v>0.65769999999999995</v>
      </c>
      <c r="Q11793">
        <v>65.364999999999995</v>
      </c>
      <c r="R11793">
        <v>4.7801</v>
      </c>
      <c r="S11793">
        <v>9.4076000000000004</v>
      </c>
      <c r="T11793">
        <v>18.561399999999999</v>
      </c>
      <c r="U11793">
        <v>9.4313000000000002</v>
      </c>
      <c r="V11793">
        <v>27.99</v>
      </c>
    </row>
    <row r="11794" spans="1:26">
      <c r="A11794" t="s">
        <v>1490</v>
      </c>
      <c r="B11794" t="s">
        <v>1489</v>
      </c>
      <c r="C11794" t="s">
        <v>1691</v>
      </c>
      <c r="J11794">
        <v>674</v>
      </c>
      <c r="K11794">
        <f t="shared" si="54"/>
        <v>74.5</v>
      </c>
      <c r="L11794">
        <f t="shared" si="55"/>
        <v>77.5</v>
      </c>
      <c r="M11794">
        <v>76</v>
      </c>
      <c r="N11794">
        <v>3</v>
      </c>
      <c r="O11794">
        <v>0.59770000000000001</v>
      </c>
      <c r="Q11794">
        <v>75.724000000000004</v>
      </c>
      <c r="R11794">
        <v>4.6755000000000004</v>
      </c>
      <c r="S11794">
        <v>9.0982000000000003</v>
      </c>
      <c r="T11794">
        <v>16.312799999999999</v>
      </c>
      <c r="U11794">
        <v>8.3831000000000007</v>
      </c>
      <c r="V11794">
        <v>24.7</v>
      </c>
    </row>
    <row r="11795" spans="1:26">
      <c r="A11795" t="s">
        <v>1490</v>
      </c>
      <c r="B11795" t="s">
        <v>1489</v>
      </c>
      <c r="C11795" t="s">
        <v>1691</v>
      </c>
      <c r="K11795">
        <f t="shared" si="54"/>
        <v>0</v>
      </c>
      <c r="L11795">
        <f t="shared" si="55"/>
        <v>0</v>
      </c>
      <c r="T11795">
        <v>560.80709999999999</v>
      </c>
      <c r="U11795">
        <v>180.93039999999999</v>
      </c>
      <c r="V11795">
        <v>741.74</v>
      </c>
    </row>
    <row r="11796" spans="1:26">
      <c r="A11796" t="s">
        <v>1490</v>
      </c>
      <c r="B11796" t="s">
        <v>1489</v>
      </c>
      <c r="C11796" t="s">
        <v>1691</v>
      </c>
      <c r="E11796" t="s">
        <v>1712</v>
      </c>
      <c r="G11796">
        <v>-25.95637</v>
      </c>
      <c r="H11796">
        <v>114.17398</v>
      </c>
      <c r="I11796" t="s">
        <v>2359</v>
      </c>
      <c r="J11796">
        <v>675</v>
      </c>
      <c r="K11796">
        <f t="shared" si="54"/>
        <v>0</v>
      </c>
      <c r="L11796">
        <f t="shared" si="55"/>
        <v>2.5</v>
      </c>
      <c r="M11796">
        <v>1.25</v>
      </c>
      <c r="N11796">
        <v>2.5</v>
      </c>
      <c r="O11796">
        <v>0.44600000000000001</v>
      </c>
      <c r="Q11796">
        <v>55.058</v>
      </c>
      <c r="R11796">
        <v>3.9956</v>
      </c>
      <c r="S11796">
        <v>7.3678999999999997</v>
      </c>
      <c r="T11796">
        <v>8.2146000000000008</v>
      </c>
      <c r="U11796">
        <v>4.4546999999999999</v>
      </c>
      <c r="V11796">
        <v>12.67</v>
      </c>
      <c r="W11796">
        <v>0.65669999999999995</v>
      </c>
      <c r="Y11796">
        <v>3.3683000000000001</v>
      </c>
      <c r="Z11796">
        <v>8.0150000000000006</v>
      </c>
    </row>
    <row r="11797" spans="1:26">
      <c r="A11797" t="s">
        <v>1490</v>
      </c>
      <c r="B11797" t="s">
        <v>1489</v>
      </c>
      <c r="C11797" t="s">
        <v>1691</v>
      </c>
      <c r="J11797">
        <v>675</v>
      </c>
      <c r="K11797">
        <f t="shared" si="54"/>
        <v>2.5</v>
      </c>
      <c r="L11797">
        <f t="shared" si="55"/>
        <v>5.5</v>
      </c>
      <c r="M11797">
        <v>4</v>
      </c>
      <c r="N11797">
        <v>3</v>
      </c>
      <c r="O11797">
        <v>0.46850000000000003</v>
      </c>
      <c r="Q11797">
        <v>47.183</v>
      </c>
      <c r="R11797">
        <v>2.6775000000000002</v>
      </c>
      <c r="S11797">
        <v>7.9004000000000003</v>
      </c>
      <c r="T11797">
        <v>11.1045</v>
      </c>
      <c r="U11797">
        <v>3.7635000000000001</v>
      </c>
      <c r="V11797">
        <v>14.87</v>
      </c>
    </row>
    <row r="11798" spans="1:26">
      <c r="A11798" t="s">
        <v>1490</v>
      </c>
      <c r="B11798" t="s">
        <v>1489</v>
      </c>
      <c r="C11798" t="s">
        <v>1691</v>
      </c>
      <c r="J11798">
        <v>675</v>
      </c>
      <c r="K11798">
        <f t="shared" si="54"/>
        <v>5.5</v>
      </c>
      <c r="L11798">
        <f t="shared" si="55"/>
        <v>8.5</v>
      </c>
      <c r="M11798">
        <v>7</v>
      </c>
      <c r="N11798">
        <v>3</v>
      </c>
      <c r="O11798">
        <v>0.64459999999999995</v>
      </c>
      <c r="Q11798">
        <v>44.68</v>
      </c>
      <c r="R11798">
        <v>2.1455000000000002</v>
      </c>
      <c r="S11798">
        <v>9.15</v>
      </c>
      <c r="T11798">
        <v>17.6952</v>
      </c>
      <c r="U11798">
        <v>4.1492000000000004</v>
      </c>
      <c r="V11798">
        <v>21.84</v>
      </c>
    </row>
    <row r="11799" spans="1:26">
      <c r="A11799" t="s">
        <v>1490</v>
      </c>
      <c r="B11799" t="s">
        <v>1489</v>
      </c>
      <c r="C11799" t="s">
        <v>1691</v>
      </c>
      <c r="J11799">
        <v>675</v>
      </c>
      <c r="K11799">
        <f t="shared" si="54"/>
        <v>8.5</v>
      </c>
      <c r="L11799">
        <f t="shared" si="55"/>
        <v>11.5</v>
      </c>
      <c r="M11799">
        <v>10</v>
      </c>
      <c r="N11799">
        <v>3</v>
      </c>
      <c r="O11799">
        <v>0.58689999999999998</v>
      </c>
      <c r="Q11799">
        <v>49.844000000000001</v>
      </c>
      <c r="R11799">
        <v>2.6240999999999999</v>
      </c>
      <c r="S11799">
        <v>8.4468999999999994</v>
      </c>
      <c r="T11799">
        <v>14.872400000000001</v>
      </c>
      <c r="U11799">
        <v>4.6201999999999996</v>
      </c>
      <c r="V11799">
        <v>19.489999999999998</v>
      </c>
    </row>
    <row r="11800" spans="1:26">
      <c r="A11800" t="s">
        <v>1490</v>
      </c>
      <c r="B11800" t="s">
        <v>1489</v>
      </c>
      <c r="C11800" t="s">
        <v>1691</v>
      </c>
      <c r="J11800">
        <v>675</v>
      </c>
      <c r="K11800">
        <f t="shared" si="54"/>
        <v>11.5</v>
      </c>
      <c r="L11800">
        <f t="shared" si="55"/>
        <v>14.5</v>
      </c>
      <c r="M11800">
        <v>13</v>
      </c>
      <c r="N11800">
        <v>3</v>
      </c>
      <c r="O11800">
        <v>0.59079999999999999</v>
      </c>
      <c r="Q11800">
        <v>47.348999999999997</v>
      </c>
      <c r="R11800">
        <v>2.0036</v>
      </c>
      <c r="S11800">
        <v>8.9349000000000007</v>
      </c>
      <c r="T11800">
        <v>15.8369</v>
      </c>
      <c r="U11800">
        <v>3.5512999999999999</v>
      </c>
      <c r="V11800">
        <v>19.39</v>
      </c>
    </row>
    <row r="11801" spans="1:26">
      <c r="A11801" t="s">
        <v>1490</v>
      </c>
      <c r="B11801" t="s">
        <v>1489</v>
      </c>
      <c r="C11801" t="s">
        <v>1691</v>
      </c>
      <c r="J11801">
        <v>675</v>
      </c>
      <c r="K11801">
        <f t="shared" si="54"/>
        <v>14.5</v>
      </c>
      <c r="L11801">
        <f t="shared" si="55"/>
        <v>17.5</v>
      </c>
      <c r="M11801">
        <v>16</v>
      </c>
      <c r="N11801">
        <v>3</v>
      </c>
      <c r="O11801">
        <v>0.64070000000000005</v>
      </c>
      <c r="Q11801">
        <v>52.048999999999999</v>
      </c>
      <c r="R11801">
        <v>2.5954999999999999</v>
      </c>
      <c r="S11801">
        <v>8.9200999999999997</v>
      </c>
      <c r="T11801">
        <v>17.145299999999999</v>
      </c>
      <c r="U11801">
        <v>4.9888000000000003</v>
      </c>
      <c r="V11801">
        <v>22.13</v>
      </c>
    </row>
    <row r="11802" spans="1:26">
      <c r="A11802" t="s">
        <v>1490</v>
      </c>
      <c r="B11802" t="s">
        <v>1489</v>
      </c>
      <c r="C11802" t="s">
        <v>1691</v>
      </c>
      <c r="J11802">
        <v>675</v>
      </c>
      <c r="K11802">
        <f t="shared" si="54"/>
        <v>17.5</v>
      </c>
      <c r="L11802">
        <f t="shared" si="55"/>
        <v>20.5</v>
      </c>
      <c r="M11802">
        <v>19</v>
      </c>
      <c r="N11802">
        <v>3</v>
      </c>
      <c r="O11802">
        <v>0.63470000000000004</v>
      </c>
      <c r="Q11802">
        <v>51.134</v>
      </c>
      <c r="R11802">
        <v>2.6638000000000002</v>
      </c>
      <c r="S11802">
        <v>8.6987000000000005</v>
      </c>
      <c r="T11802">
        <v>16.563300000000002</v>
      </c>
      <c r="U11802">
        <v>5.0720999999999998</v>
      </c>
      <c r="V11802">
        <v>21.64</v>
      </c>
    </row>
    <row r="11803" spans="1:26">
      <c r="A11803" t="s">
        <v>1490</v>
      </c>
      <c r="B11803" t="s">
        <v>1489</v>
      </c>
      <c r="C11803" t="s">
        <v>1691</v>
      </c>
      <c r="J11803">
        <v>675</v>
      </c>
      <c r="K11803">
        <f t="shared" si="54"/>
        <v>20.5</v>
      </c>
      <c r="L11803">
        <f t="shared" si="55"/>
        <v>23.5</v>
      </c>
      <c r="M11803">
        <v>22</v>
      </c>
      <c r="N11803">
        <v>3</v>
      </c>
      <c r="O11803">
        <v>0.6734</v>
      </c>
      <c r="Q11803">
        <v>57.079000000000001</v>
      </c>
      <c r="R11803">
        <v>2.6497999999999999</v>
      </c>
      <c r="S11803">
        <v>8.5617000000000001</v>
      </c>
      <c r="T11803">
        <v>17.296399999999998</v>
      </c>
      <c r="U11803">
        <v>5.3529999999999998</v>
      </c>
      <c r="V11803">
        <v>22.65</v>
      </c>
    </row>
    <row r="11804" spans="1:26">
      <c r="A11804" t="s">
        <v>1490</v>
      </c>
      <c r="B11804" t="s">
        <v>1489</v>
      </c>
      <c r="C11804" t="s">
        <v>1691</v>
      </c>
      <c r="J11804">
        <v>675</v>
      </c>
      <c r="K11804">
        <f t="shared" si="54"/>
        <v>23.5</v>
      </c>
      <c r="L11804">
        <f t="shared" si="55"/>
        <v>26.5</v>
      </c>
      <c r="M11804">
        <v>25</v>
      </c>
      <c r="N11804">
        <v>3</v>
      </c>
      <c r="O11804">
        <v>0.54259999999999997</v>
      </c>
      <c r="Q11804">
        <v>60.488999999999997</v>
      </c>
      <c r="R11804">
        <v>2.8515000000000001</v>
      </c>
      <c r="S11804">
        <v>8.3773999999999997</v>
      </c>
      <c r="T11804">
        <v>13.637</v>
      </c>
      <c r="U11804">
        <v>4.6417000000000002</v>
      </c>
      <c r="V11804">
        <v>18.28</v>
      </c>
    </row>
    <row r="11805" spans="1:26">
      <c r="A11805" t="s">
        <v>1490</v>
      </c>
      <c r="B11805" t="s">
        <v>1489</v>
      </c>
      <c r="C11805" t="s">
        <v>1691</v>
      </c>
      <c r="J11805">
        <v>675</v>
      </c>
      <c r="K11805">
        <f t="shared" si="54"/>
        <v>26.5</v>
      </c>
      <c r="L11805">
        <f t="shared" si="55"/>
        <v>29.5</v>
      </c>
      <c r="M11805">
        <v>28</v>
      </c>
      <c r="N11805">
        <v>3</v>
      </c>
      <c r="O11805">
        <v>0.70150000000000001</v>
      </c>
      <c r="Q11805">
        <v>60.546999999999997</v>
      </c>
      <c r="R11805">
        <v>3.5487000000000002</v>
      </c>
      <c r="S11805">
        <v>8.6119000000000003</v>
      </c>
      <c r="T11805">
        <v>18.1249</v>
      </c>
      <c r="U11805">
        <v>7.4686000000000003</v>
      </c>
      <c r="V11805">
        <v>25.59</v>
      </c>
    </row>
    <row r="11806" spans="1:26">
      <c r="A11806" t="s">
        <v>1490</v>
      </c>
      <c r="B11806" t="s">
        <v>1489</v>
      </c>
      <c r="C11806" t="s">
        <v>1691</v>
      </c>
      <c r="J11806">
        <v>675</v>
      </c>
      <c r="K11806">
        <f t="shared" si="54"/>
        <v>29.5</v>
      </c>
      <c r="L11806">
        <f t="shared" si="55"/>
        <v>32.5</v>
      </c>
      <c r="M11806">
        <v>31</v>
      </c>
      <c r="N11806">
        <v>3</v>
      </c>
      <c r="O11806">
        <v>0.80810000000000004</v>
      </c>
      <c r="Q11806">
        <v>57.643999999999998</v>
      </c>
      <c r="R11806">
        <v>2.3786999999999998</v>
      </c>
      <c r="S11806">
        <v>9.1812000000000005</v>
      </c>
      <c r="T11806">
        <v>22.258500000000002</v>
      </c>
      <c r="U11806">
        <v>5.7667999999999999</v>
      </c>
      <c r="V11806">
        <v>28.03</v>
      </c>
    </row>
    <row r="11807" spans="1:26">
      <c r="A11807" t="s">
        <v>1490</v>
      </c>
      <c r="B11807" t="s">
        <v>1489</v>
      </c>
      <c r="C11807" t="s">
        <v>1691</v>
      </c>
      <c r="J11807">
        <v>675</v>
      </c>
      <c r="K11807">
        <f t="shared" si="54"/>
        <v>32.5</v>
      </c>
      <c r="L11807">
        <f t="shared" si="55"/>
        <v>35.5</v>
      </c>
      <c r="M11807">
        <v>34</v>
      </c>
      <c r="N11807">
        <v>3</v>
      </c>
      <c r="O11807">
        <v>0.72619999999999996</v>
      </c>
      <c r="Q11807">
        <v>46.529000000000003</v>
      </c>
      <c r="R11807">
        <v>1.2633000000000001</v>
      </c>
      <c r="S11807">
        <v>9.5632000000000001</v>
      </c>
      <c r="T11807">
        <v>20.833600000000001</v>
      </c>
      <c r="U11807">
        <v>2.7521</v>
      </c>
      <c r="V11807">
        <v>23.59</v>
      </c>
    </row>
    <row r="11808" spans="1:26">
      <c r="A11808" t="s">
        <v>1490</v>
      </c>
      <c r="B11808" t="s">
        <v>1489</v>
      </c>
      <c r="C11808" t="s">
        <v>1691</v>
      </c>
      <c r="J11808">
        <v>675</v>
      </c>
      <c r="K11808">
        <f t="shared" si="54"/>
        <v>35.5</v>
      </c>
      <c r="L11808">
        <f t="shared" si="55"/>
        <v>38.5</v>
      </c>
      <c r="M11808">
        <v>37</v>
      </c>
      <c r="N11808">
        <v>3</v>
      </c>
      <c r="O11808">
        <v>0.69</v>
      </c>
      <c r="Q11808">
        <v>60.151000000000003</v>
      </c>
      <c r="R11808">
        <v>3.1251000000000002</v>
      </c>
      <c r="S11808">
        <v>8.5103000000000009</v>
      </c>
      <c r="T11808">
        <v>17.615100000000002</v>
      </c>
      <c r="U11808">
        <v>6.4683999999999999</v>
      </c>
      <c r="V11808">
        <v>24.08</v>
      </c>
    </row>
    <row r="11809" spans="1:22">
      <c r="A11809" t="s">
        <v>1490</v>
      </c>
      <c r="B11809" t="s">
        <v>1489</v>
      </c>
      <c r="C11809" t="s">
        <v>1691</v>
      </c>
      <c r="J11809">
        <v>675</v>
      </c>
      <c r="K11809">
        <f t="shared" si="54"/>
        <v>38.5</v>
      </c>
      <c r="L11809">
        <f t="shared" si="55"/>
        <v>41.5</v>
      </c>
      <c r="M11809">
        <v>40</v>
      </c>
      <c r="N11809">
        <v>3</v>
      </c>
      <c r="O11809">
        <v>0.6724</v>
      </c>
      <c r="Q11809">
        <v>59.969000000000001</v>
      </c>
      <c r="R11809">
        <v>3.2029000000000001</v>
      </c>
      <c r="S11809">
        <v>8.2169000000000008</v>
      </c>
      <c r="T11809">
        <v>16.574200000000001</v>
      </c>
      <c r="U11809">
        <v>6.4606000000000003</v>
      </c>
      <c r="V11809">
        <v>23.03</v>
      </c>
    </row>
    <row r="11810" spans="1:22">
      <c r="A11810" t="s">
        <v>1490</v>
      </c>
      <c r="B11810" t="s">
        <v>1489</v>
      </c>
      <c r="C11810" t="s">
        <v>1691</v>
      </c>
      <c r="J11810">
        <v>675</v>
      </c>
      <c r="K11810">
        <f t="shared" si="54"/>
        <v>41.5</v>
      </c>
      <c r="L11810">
        <f t="shared" si="55"/>
        <v>44.5</v>
      </c>
      <c r="M11810">
        <v>43</v>
      </c>
      <c r="N11810">
        <v>3</v>
      </c>
      <c r="O11810">
        <v>0.68169999999999997</v>
      </c>
      <c r="Q11810">
        <v>55.816000000000003</v>
      </c>
      <c r="R11810">
        <v>2.8069000000000002</v>
      </c>
      <c r="S11810">
        <v>8.5290999999999997</v>
      </c>
      <c r="T11810">
        <v>17.4422</v>
      </c>
      <c r="U11810">
        <v>5.7401999999999997</v>
      </c>
      <c r="V11810">
        <v>23.18</v>
      </c>
    </row>
    <row r="11811" spans="1:22">
      <c r="A11811" t="s">
        <v>1490</v>
      </c>
      <c r="B11811" t="s">
        <v>1489</v>
      </c>
      <c r="C11811" t="s">
        <v>1691</v>
      </c>
      <c r="J11811">
        <v>675</v>
      </c>
      <c r="K11811">
        <f t="shared" ref="K11811:K11874" si="56">M11811-(N11811/2)</f>
        <v>44.5</v>
      </c>
      <c r="L11811">
        <f t="shared" ref="L11811:L11874" si="57">M11811+(N11811/2)</f>
        <v>47.5</v>
      </c>
      <c r="M11811">
        <v>46</v>
      </c>
      <c r="N11811">
        <v>3</v>
      </c>
      <c r="O11811">
        <v>0.74580000000000002</v>
      </c>
      <c r="Q11811">
        <v>66.405000000000001</v>
      </c>
      <c r="R11811">
        <v>3.7259000000000002</v>
      </c>
      <c r="S11811">
        <v>8.3141999999999996</v>
      </c>
      <c r="T11811">
        <v>18.602900000000002</v>
      </c>
      <c r="U11811">
        <v>8.3366000000000007</v>
      </c>
      <c r="V11811">
        <v>26.94</v>
      </c>
    </row>
    <row r="11812" spans="1:22">
      <c r="A11812" t="s">
        <v>1490</v>
      </c>
      <c r="B11812" t="s">
        <v>1489</v>
      </c>
      <c r="C11812" t="s">
        <v>1691</v>
      </c>
      <c r="J11812">
        <v>675</v>
      </c>
      <c r="K11812">
        <f t="shared" si="56"/>
        <v>47.5</v>
      </c>
      <c r="L11812">
        <f t="shared" si="57"/>
        <v>50.5</v>
      </c>
      <c r="M11812">
        <v>49</v>
      </c>
      <c r="N11812">
        <v>3</v>
      </c>
      <c r="O11812">
        <v>0.78969999999999996</v>
      </c>
      <c r="Q11812">
        <v>64.828999999999994</v>
      </c>
      <c r="R11812">
        <v>2.2097000000000002</v>
      </c>
      <c r="S11812">
        <v>8.7329000000000008</v>
      </c>
      <c r="T11812">
        <v>20.689299999999999</v>
      </c>
      <c r="U11812">
        <v>5.2351000000000001</v>
      </c>
      <c r="V11812">
        <v>25.92</v>
      </c>
    </row>
    <row r="11813" spans="1:22">
      <c r="A11813" t="s">
        <v>1490</v>
      </c>
      <c r="B11813" t="s">
        <v>1489</v>
      </c>
      <c r="C11813" t="s">
        <v>1691</v>
      </c>
      <c r="J11813">
        <v>675</v>
      </c>
      <c r="K11813">
        <f t="shared" si="56"/>
        <v>50.5</v>
      </c>
      <c r="L11813">
        <f t="shared" si="57"/>
        <v>53.5</v>
      </c>
      <c r="M11813">
        <v>52</v>
      </c>
      <c r="N11813">
        <v>3</v>
      </c>
      <c r="O11813">
        <v>0.64129999999999998</v>
      </c>
      <c r="Q11813">
        <v>66.204999999999998</v>
      </c>
      <c r="R11813">
        <v>3.57</v>
      </c>
      <c r="S11813">
        <v>8.0166000000000004</v>
      </c>
      <c r="T11813">
        <v>15.4238</v>
      </c>
      <c r="U11813">
        <v>6.8685</v>
      </c>
      <c r="V11813">
        <v>22.29</v>
      </c>
    </row>
    <row r="11814" spans="1:22">
      <c r="A11814" t="s">
        <v>1490</v>
      </c>
      <c r="B11814" t="s">
        <v>1489</v>
      </c>
      <c r="C11814" t="s">
        <v>1691</v>
      </c>
      <c r="J11814">
        <v>675</v>
      </c>
      <c r="K11814">
        <f t="shared" si="56"/>
        <v>53.5</v>
      </c>
      <c r="L11814">
        <f t="shared" si="57"/>
        <v>56.5</v>
      </c>
      <c r="M11814">
        <v>55</v>
      </c>
      <c r="N11814">
        <v>3</v>
      </c>
      <c r="O11814">
        <v>0.55189999999999995</v>
      </c>
      <c r="Q11814">
        <v>60.981999999999999</v>
      </c>
      <c r="R11814">
        <v>3.9411999999999998</v>
      </c>
      <c r="S11814">
        <v>7.7519</v>
      </c>
      <c r="T11814">
        <v>12.8354</v>
      </c>
      <c r="U11814">
        <v>6.5258000000000003</v>
      </c>
      <c r="V11814">
        <v>19.36</v>
      </c>
    </row>
    <row r="11815" spans="1:22">
      <c r="A11815" t="s">
        <v>1490</v>
      </c>
      <c r="B11815" t="s">
        <v>1489</v>
      </c>
      <c r="C11815" t="s">
        <v>1691</v>
      </c>
      <c r="J11815">
        <v>675</v>
      </c>
      <c r="K11815">
        <f t="shared" si="56"/>
        <v>56.5</v>
      </c>
      <c r="L11815">
        <f t="shared" si="57"/>
        <v>59.5</v>
      </c>
      <c r="M11815">
        <v>58</v>
      </c>
      <c r="N11815">
        <v>3</v>
      </c>
      <c r="O11815">
        <v>0.60780000000000001</v>
      </c>
      <c r="Q11815">
        <v>64.438999999999993</v>
      </c>
      <c r="R11815">
        <v>3.4874000000000001</v>
      </c>
      <c r="S11815">
        <v>8.1461000000000006</v>
      </c>
      <c r="T11815">
        <v>14.8535</v>
      </c>
      <c r="U11815">
        <v>6.3589000000000002</v>
      </c>
      <c r="V11815">
        <v>21.21</v>
      </c>
    </row>
    <row r="11816" spans="1:22">
      <c r="A11816" t="s">
        <v>1490</v>
      </c>
      <c r="B11816" t="s">
        <v>1489</v>
      </c>
      <c r="C11816" t="s">
        <v>1691</v>
      </c>
      <c r="J11816">
        <v>675</v>
      </c>
      <c r="K11816">
        <f t="shared" si="56"/>
        <v>59.5</v>
      </c>
      <c r="L11816">
        <f t="shared" si="57"/>
        <v>62.5</v>
      </c>
      <c r="M11816">
        <v>61</v>
      </c>
      <c r="N11816">
        <v>3</v>
      </c>
      <c r="O11816">
        <v>0.65949999999999998</v>
      </c>
      <c r="Q11816">
        <v>68.802000000000007</v>
      </c>
      <c r="R11816">
        <v>3.7115999999999998</v>
      </c>
      <c r="S11816">
        <v>7.8525</v>
      </c>
      <c r="T11816">
        <v>15.537000000000001</v>
      </c>
      <c r="U11816">
        <v>7.3438999999999997</v>
      </c>
      <c r="V11816">
        <v>22.88</v>
      </c>
    </row>
    <row r="11817" spans="1:22">
      <c r="A11817" t="s">
        <v>1490</v>
      </c>
      <c r="B11817" t="s">
        <v>1489</v>
      </c>
      <c r="C11817" t="s">
        <v>1691</v>
      </c>
      <c r="J11817">
        <v>675</v>
      </c>
      <c r="K11817">
        <f t="shared" si="56"/>
        <v>62.5</v>
      </c>
      <c r="L11817">
        <f t="shared" si="57"/>
        <v>65.5</v>
      </c>
      <c r="M11817">
        <v>64</v>
      </c>
      <c r="N11817">
        <v>3</v>
      </c>
      <c r="O11817">
        <v>0.53410000000000002</v>
      </c>
      <c r="Q11817">
        <v>67.725999999999999</v>
      </c>
      <c r="R11817">
        <v>3.8666999999999998</v>
      </c>
      <c r="S11817">
        <v>7.7770999999999999</v>
      </c>
      <c r="T11817">
        <v>12.4618</v>
      </c>
      <c r="U11817">
        <v>6.1958000000000002</v>
      </c>
      <c r="V11817">
        <v>18.66</v>
      </c>
    </row>
    <row r="11818" spans="1:22">
      <c r="A11818" t="s">
        <v>1490</v>
      </c>
      <c r="B11818" t="s">
        <v>1489</v>
      </c>
      <c r="C11818" t="s">
        <v>1691</v>
      </c>
      <c r="J11818">
        <v>675</v>
      </c>
      <c r="K11818">
        <f t="shared" si="56"/>
        <v>65.5</v>
      </c>
      <c r="L11818">
        <f t="shared" si="57"/>
        <v>68.5</v>
      </c>
      <c r="M11818">
        <v>67</v>
      </c>
      <c r="N11818">
        <v>3</v>
      </c>
      <c r="O11818">
        <v>0.49919999999999998</v>
      </c>
      <c r="Q11818">
        <v>63.890999999999998</v>
      </c>
      <c r="R11818">
        <v>4.2927</v>
      </c>
      <c r="S11818">
        <v>7.6749000000000001</v>
      </c>
      <c r="T11818">
        <v>11.492800000000001</v>
      </c>
      <c r="U11818">
        <v>6.4280999999999997</v>
      </c>
      <c r="V11818">
        <v>17.920000000000002</v>
      </c>
    </row>
    <row r="11819" spans="1:22">
      <c r="A11819" t="s">
        <v>1490</v>
      </c>
      <c r="B11819" t="s">
        <v>1489</v>
      </c>
      <c r="C11819" t="s">
        <v>1691</v>
      </c>
      <c r="J11819">
        <v>675</v>
      </c>
      <c r="K11819">
        <f t="shared" si="56"/>
        <v>68.5</v>
      </c>
      <c r="L11819">
        <f t="shared" si="57"/>
        <v>71.5</v>
      </c>
      <c r="M11819">
        <v>70</v>
      </c>
      <c r="N11819">
        <v>3</v>
      </c>
      <c r="O11819">
        <v>0.61170000000000002</v>
      </c>
      <c r="Q11819">
        <v>69.647999999999996</v>
      </c>
      <c r="R11819">
        <v>3.5072999999999999</v>
      </c>
      <c r="S11819">
        <v>8.2578999999999994</v>
      </c>
      <c r="T11819">
        <v>15.1549</v>
      </c>
      <c r="U11819">
        <v>6.4364999999999997</v>
      </c>
      <c r="V11819">
        <v>21.59</v>
      </c>
    </row>
    <row r="11820" spans="1:22">
      <c r="A11820" t="s">
        <v>1490</v>
      </c>
      <c r="B11820" t="s">
        <v>1489</v>
      </c>
      <c r="C11820" t="s">
        <v>1691</v>
      </c>
      <c r="J11820">
        <v>675</v>
      </c>
      <c r="K11820">
        <f t="shared" si="56"/>
        <v>71.5</v>
      </c>
      <c r="L11820">
        <f t="shared" si="57"/>
        <v>74.5</v>
      </c>
      <c r="M11820">
        <v>73</v>
      </c>
      <c r="N11820">
        <v>3</v>
      </c>
      <c r="O11820">
        <v>0.65710000000000002</v>
      </c>
      <c r="Q11820">
        <v>66.936000000000007</v>
      </c>
      <c r="R11820">
        <v>3.3957000000000002</v>
      </c>
      <c r="S11820">
        <v>8.0359999999999996</v>
      </c>
      <c r="T11820">
        <v>15.840299999999999</v>
      </c>
      <c r="U11820">
        <v>6.6935000000000002</v>
      </c>
      <c r="V11820">
        <v>22.53</v>
      </c>
    </row>
    <row r="11821" spans="1:22">
      <c r="A11821" t="s">
        <v>1490</v>
      </c>
      <c r="B11821" t="s">
        <v>1489</v>
      </c>
      <c r="C11821" t="s">
        <v>1691</v>
      </c>
      <c r="J11821">
        <v>675</v>
      </c>
      <c r="K11821">
        <f t="shared" si="56"/>
        <v>74.5</v>
      </c>
      <c r="L11821">
        <f t="shared" si="57"/>
        <v>77.5</v>
      </c>
      <c r="M11821">
        <v>76</v>
      </c>
      <c r="N11821">
        <v>3</v>
      </c>
      <c r="O11821">
        <v>0.62849999999999995</v>
      </c>
      <c r="Q11821">
        <v>80.414000000000001</v>
      </c>
      <c r="R11821">
        <v>4.5057</v>
      </c>
      <c r="S11821">
        <v>7.3700999999999999</v>
      </c>
      <c r="T11821">
        <v>13.896100000000001</v>
      </c>
      <c r="U11821">
        <v>8.4954000000000001</v>
      </c>
      <c r="V11821">
        <v>22.39</v>
      </c>
    </row>
    <row r="11822" spans="1:22">
      <c r="A11822" t="s">
        <v>1490</v>
      </c>
      <c r="B11822" t="s">
        <v>1489</v>
      </c>
      <c r="C11822" t="s">
        <v>1691</v>
      </c>
      <c r="J11822">
        <v>675</v>
      </c>
      <c r="K11822">
        <f t="shared" si="56"/>
        <v>77.5</v>
      </c>
      <c r="L11822">
        <f t="shared" si="57"/>
        <v>80.5</v>
      </c>
      <c r="M11822">
        <v>79</v>
      </c>
      <c r="N11822">
        <v>3</v>
      </c>
      <c r="O11822">
        <v>0.6341</v>
      </c>
      <c r="Q11822">
        <v>74.679000000000002</v>
      </c>
      <c r="R11822">
        <v>3.8658000000000001</v>
      </c>
      <c r="S11822">
        <v>7.6931000000000003</v>
      </c>
      <c r="T11822">
        <v>14.634</v>
      </c>
      <c r="U11822">
        <v>7.3536999999999999</v>
      </c>
      <c r="V11822">
        <v>21.99</v>
      </c>
    </row>
    <row r="11823" spans="1:22">
      <c r="A11823" t="s">
        <v>1490</v>
      </c>
      <c r="B11823" t="s">
        <v>1489</v>
      </c>
      <c r="C11823" t="s">
        <v>1691</v>
      </c>
      <c r="J11823">
        <v>675</v>
      </c>
      <c r="K11823">
        <f t="shared" si="56"/>
        <v>80.5</v>
      </c>
      <c r="L11823">
        <f t="shared" si="57"/>
        <v>83.5</v>
      </c>
      <c r="M11823">
        <v>82</v>
      </c>
      <c r="N11823">
        <v>3</v>
      </c>
      <c r="O11823">
        <v>0.68059999999999998</v>
      </c>
      <c r="Q11823">
        <v>75.305999999999997</v>
      </c>
      <c r="R11823">
        <v>3.59</v>
      </c>
      <c r="S11823">
        <v>7.8926999999999996</v>
      </c>
      <c r="T11823">
        <v>16.116299999999999</v>
      </c>
      <c r="U11823">
        <v>7.3304999999999998</v>
      </c>
      <c r="V11823">
        <v>23.45</v>
      </c>
    </row>
    <row r="11824" spans="1:22">
      <c r="A11824" t="s">
        <v>1490</v>
      </c>
      <c r="B11824" t="s">
        <v>1489</v>
      </c>
      <c r="C11824" t="s">
        <v>1691</v>
      </c>
      <c r="J11824">
        <v>675</v>
      </c>
      <c r="K11824">
        <f t="shared" si="56"/>
        <v>83.5</v>
      </c>
      <c r="L11824">
        <f t="shared" si="57"/>
        <v>86.5</v>
      </c>
      <c r="M11824">
        <v>85</v>
      </c>
      <c r="N11824">
        <v>3</v>
      </c>
      <c r="O11824">
        <v>0.60350000000000004</v>
      </c>
      <c r="Q11824">
        <v>75.649000000000001</v>
      </c>
      <c r="R11824">
        <v>4.3567999999999998</v>
      </c>
      <c r="S11824">
        <v>7.3799000000000001</v>
      </c>
      <c r="T11824">
        <v>13.360300000000001</v>
      </c>
      <c r="U11824">
        <v>7.8874000000000004</v>
      </c>
      <c r="V11824">
        <v>21.25</v>
      </c>
    </row>
    <row r="11825" spans="1:22">
      <c r="A11825" t="s">
        <v>1490</v>
      </c>
      <c r="B11825" t="s">
        <v>1489</v>
      </c>
      <c r="C11825" t="s">
        <v>1691</v>
      </c>
      <c r="J11825">
        <v>675</v>
      </c>
      <c r="K11825">
        <f t="shared" si="56"/>
        <v>86.5</v>
      </c>
      <c r="L11825">
        <f t="shared" si="57"/>
        <v>89.5</v>
      </c>
      <c r="M11825">
        <v>88</v>
      </c>
      <c r="N11825">
        <v>3</v>
      </c>
      <c r="O11825">
        <v>0.67200000000000004</v>
      </c>
      <c r="Q11825">
        <v>83.748999999999995</v>
      </c>
      <c r="R11825">
        <v>3.9638</v>
      </c>
      <c r="S11825">
        <v>7.5597000000000003</v>
      </c>
      <c r="T11825">
        <v>15.2392</v>
      </c>
      <c r="U11825">
        <v>7.9904000000000002</v>
      </c>
      <c r="V11825">
        <v>23.23</v>
      </c>
    </row>
    <row r="11826" spans="1:22">
      <c r="A11826" t="s">
        <v>1490</v>
      </c>
      <c r="B11826" t="s">
        <v>1489</v>
      </c>
      <c r="C11826" t="s">
        <v>1691</v>
      </c>
      <c r="J11826">
        <v>675</v>
      </c>
      <c r="K11826">
        <f t="shared" si="56"/>
        <v>89.5</v>
      </c>
      <c r="L11826">
        <f t="shared" si="57"/>
        <v>92.5</v>
      </c>
      <c r="M11826">
        <v>91</v>
      </c>
      <c r="N11826">
        <v>3</v>
      </c>
      <c r="O11826">
        <v>0.70689999999999997</v>
      </c>
      <c r="Q11826">
        <v>79.619</v>
      </c>
      <c r="R11826">
        <v>3.7302</v>
      </c>
      <c r="S11826">
        <v>7.6351000000000004</v>
      </c>
      <c r="T11826">
        <v>16.192399999999999</v>
      </c>
      <c r="U11826">
        <v>7.9108999999999998</v>
      </c>
      <c r="V11826">
        <v>24.1</v>
      </c>
    </row>
    <row r="11827" spans="1:22">
      <c r="A11827" t="s">
        <v>1490</v>
      </c>
      <c r="B11827" t="s">
        <v>1489</v>
      </c>
      <c r="C11827" t="s">
        <v>1691</v>
      </c>
      <c r="J11827">
        <v>675</v>
      </c>
      <c r="K11827">
        <f t="shared" si="56"/>
        <v>92.5</v>
      </c>
      <c r="L11827">
        <f t="shared" si="57"/>
        <v>95.5</v>
      </c>
      <c r="M11827">
        <v>94</v>
      </c>
      <c r="N11827">
        <v>3</v>
      </c>
      <c r="O11827">
        <v>0.70609999999999995</v>
      </c>
      <c r="Q11827">
        <v>72.316999999999993</v>
      </c>
      <c r="R11827">
        <v>3.3687</v>
      </c>
      <c r="S11827">
        <v>7.8228</v>
      </c>
      <c r="T11827">
        <v>16.570900000000002</v>
      </c>
      <c r="U11827">
        <v>7.1357999999999997</v>
      </c>
      <c r="V11827">
        <v>23.71</v>
      </c>
    </row>
    <row r="11828" spans="1:22">
      <c r="A11828" t="s">
        <v>1490</v>
      </c>
      <c r="B11828" t="s">
        <v>1489</v>
      </c>
      <c r="C11828" t="s">
        <v>1691</v>
      </c>
      <c r="J11828">
        <v>675</v>
      </c>
      <c r="K11828">
        <f t="shared" si="56"/>
        <v>95.5</v>
      </c>
      <c r="L11828">
        <f t="shared" si="57"/>
        <v>98.5</v>
      </c>
      <c r="M11828">
        <v>97</v>
      </c>
      <c r="N11828">
        <v>3</v>
      </c>
      <c r="O11828">
        <v>0.68230000000000002</v>
      </c>
      <c r="Q11828">
        <v>68.313000000000002</v>
      </c>
      <c r="R11828">
        <v>4.0255999999999998</v>
      </c>
      <c r="S11828">
        <v>7.4730999999999996</v>
      </c>
      <c r="T11828">
        <v>15.2967</v>
      </c>
      <c r="U11828">
        <v>8.2399000000000004</v>
      </c>
      <c r="V11828">
        <v>23.54</v>
      </c>
    </row>
    <row r="11829" spans="1:22">
      <c r="A11829" t="s">
        <v>1490</v>
      </c>
      <c r="B11829" t="s">
        <v>1489</v>
      </c>
      <c r="C11829" t="s">
        <v>1691</v>
      </c>
      <c r="J11829">
        <v>675</v>
      </c>
      <c r="K11829">
        <f t="shared" si="56"/>
        <v>98.5</v>
      </c>
      <c r="L11829">
        <f t="shared" si="57"/>
        <v>101.5</v>
      </c>
      <c r="M11829">
        <v>100</v>
      </c>
      <c r="N11829">
        <v>3</v>
      </c>
      <c r="O11829">
        <v>0.62639999999999996</v>
      </c>
      <c r="Q11829">
        <v>69.894000000000005</v>
      </c>
      <c r="R11829">
        <v>4.0019999999999998</v>
      </c>
      <c r="S11829">
        <v>7.2954999999999997</v>
      </c>
      <c r="T11829">
        <v>13.7103</v>
      </c>
      <c r="U11829">
        <v>7.5208000000000004</v>
      </c>
      <c r="V11829">
        <v>21.23</v>
      </c>
    </row>
    <row r="11830" spans="1:22">
      <c r="A11830" t="s">
        <v>1490</v>
      </c>
      <c r="B11830" t="s">
        <v>1489</v>
      </c>
      <c r="C11830" t="s">
        <v>1691</v>
      </c>
      <c r="J11830">
        <v>675</v>
      </c>
      <c r="K11830">
        <f t="shared" si="56"/>
        <v>101.5</v>
      </c>
      <c r="L11830">
        <f t="shared" si="57"/>
        <v>104.5</v>
      </c>
      <c r="M11830">
        <v>103</v>
      </c>
      <c r="N11830">
        <v>3</v>
      </c>
      <c r="O11830">
        <v>0.70550000000000002</v>
      </c>
      <c r="Q11830">
        <v>67.441000000000003</v>
      </c>
      <c r="R11830">
        <v>3.6084000000000001</v>
      </c>
      <c r="S11830">
        <v>7.6691000000000003</v>
      </c>
      <c r="T11830">
        <v>16.231000000000002</v>
      </c>
      <c r="U11830">
        <v>7.6368999999999998</v>
      </c>
      <c r="V11830">
        <v>23.87</v>
      </c>
    </row>
    <row r="11831" spans="1:22">
      <c r="A11831" t="s">
        <v>1490</v>
      </c>
      <c r="B11831" t="s">
        <v>1489</v>
      </c>
      <c r="C11831" t="s">
        <v>1691</v>
      </c>
      <c r="J11831">
        <v>675</v>
      </c>
      <c r="K11831">
        <f t="shared" si="56"/>
        <v>104.5</v>
      </c>
      <c r="L11831">
        <f t="shared" si="57"/>
        <v>107.5</v>
      </c>
      <c r="M11831">
        <v>106</v>
      </c>
      <c r="N11831">
        <v>3</v>
      </c>
      <c r="O11831">
        <v>0.52070000000000005</v>
      </c>
      <c r="Q11831">
        <v>53.822000000000003</v>
      </c>
      <c r="R11831">
        <v>3.6692999999999998</v>
      </c>
      <c r="S11831">
        <v>7.3055000000000003</v>
      </c>
      <c r="T11831">
        <v>11.411300000000001</v>
      </c>
      <c r="U11831">
        <v>5.7314999999999996</v>
      </c>
      <c r="V11831">
        <v>17.14</v>
      </c>
    </row>
    <row r="11832" spans="1:22">
      <c r="A11832" t="s">
        <v>1490</v>
      </c>
      <c r="B11832" t="s">
        <v>1489</v>
      </c>
      <c r="C11832" t="s">
        <v>1691</v>
      </c>
      <c r="J11832">
        <v>675</v>
      </c>
      <c r="K11832">
        <f t="shared" si="56"/>
        <v>107.5</v>
      </c>
      <c r="L11832">
        <f t="shared" si="57"/>
        <v>110.5</v>
      </c>
      <c r="M11832">
        <v>109</v>
      </c>
      <c r="N11832">
        <v>3</v>
      </c>
      <c r="O11832">
        <v>0.65080000000000005</v>
      </c>
      <c r="Q11832">
        <v>72.983000000000004</v>
      </c>
      <c r="R11832">
        <v>4.3385999999999996</v>
      </c>
      <c r="S11832">
        <v>7.2214</v>
      </c>
      <c r="T11832">
        <v>14.1</v>
      </c>
      <c r="U11832">
        <v>8.4711999999999996</v>
      </c>
      <c r="V11832">
        <v>22.57</v>
      </c>
    </row>
    <row r="11833" spans="1:22">
      <c r="A11833" t="s">
        <v>1490</v>
      </c>
      <c r="B11833" t="s">
        <v>1489</v>
      </c>
      <c r="C11833" t="s">
        <v>1691</v>
      </c>
      <c r="J11833">
        <v>675</v>
      </c>
      <c r="K11833">
        <f t="shared" si="56"/>
        <v>110.5</v>
      </c>
      <c r="L11833">
        <f t="shared" si="57"/>
        <v>113.5</v>
      </c>
      <c r="M11833">
        <v>112</v>
      </c>
      <c r="N11833">
        <v>3</v>
      </c>
      <c r="O11833">
        <v>0.67279999999999995</v>
      </c>
      <c r="Q11833">
        <v>70.834000000000003</v>
      </c>
      <c r="R11833">
        <v>3.9251</v>
      </c>
      <c r="S11833">
        <v>7.2131999999999996</v>
      </c>
      <c r="T11833">
        <v>14.5587</v>
      </c>
      <c r="U11833">
        <v>7.9222000000000001</v>
      </c>
      <c r="V11833">
        <v>22.48</v>
      </c>
    </row>
    <row r="11834" spans="1:22">
      <c r="A11834" t="s">
        <v>1490</v>
      </c>
      <c r="B11834" t="s">
        <v>1489</v>
      </c>
      <c r="C11834" t="s">
        <v>1691</v>
      </c>
      <c r="J11834">
        <v>675</v>
      </c>
      <c r="K11834">
        <f t="shared" si="56"/>
        <v>113.5</v>
      </c>
      <c r="L11834">
        <f t="shared" si="57"/>
        <v>116.5</v>
      </c>
      <c r="M11834">
        <v>115</v>
      </c>
      <c r="N11834">
        <v>3</v>
      </c>
      <c r="O11834">
        <v>0.82199999999999995</v>
      </c>
      <c r="Q11834">
        <v>83.745999999999995</v>
      </c>
      <c r="R11834">
        <v>3.5013000000000001</v>
      </c>
      <c r="S11834">
        <v>7.6946000000000003</v>
      </c>
      <c r="T11834">
        <v>18.974499999999999</v>
      </c>
      <c r="U11834">
        <v>8.6341000000000001</v>
      </c>
      <c r="V11834">
        <v>27.61</v>
      </c>
    </row>
    <row r="11835" spans="1:22">
      <c r="A11835" t="s">
        <v>1490</v>
      </c>
      <c r="B11835" t="s">
        <v>1489</v>
      </c>
      <c r="C11835" t="s">
        <v>1691</v>
      </c>
      <c r="J11835">
        <v>675</v>
      </c>
      <c r="K11835">
        <f t="shared" si="56"/>
        <v>116.5</v>
      </c>
      <c r="L11835">
        <f t="shared" si="57"/>
        <v>119.5</v>
      </c>
      <c r="M11835">
        <v>118</v>
      </c>
      <c r="N11835">
        <v>3</v>
      </c>
      <c r="O11835">
        <v>0.70220000000000005</v>
      </c>
      <c r="Q11835">
        <v>74.156999999999996</v>
      </c>
      <c r="R11835">
        <v>4.2392000000000003</v>
      </c>
      <c r="S11835">
        <v>6.9865000000000004</v>
      </c>
      <c r="T11835">
        <v>14.7171</v>
      </c>
      <c r="U11835">
        <v>8.9298999999999999</v>
      </c>
      <c r="V11835">
        <v>23.65</v>
      </c>
    </row>
    <row r="11836" spans="1:22">
      <c r="A11836" t="s">
        <v>1490</v>
      </c>
      <c r="B11836" t="s">
        <v>1489</v>
      </c>
      <c r="C11836" t="s">
        <v>1691</v>
      </c>
      <c r="J11836">
        <v>675</v>
      </c>
      <c r="K11836">
        <f t="shared" si="56"/>
        <v>119.5</v>
      </c>
      <c r="L11836">
        <f t="shared" si="57"/>
        <v>122.5</v>
      </c>
      <c r="M11836">
        <v>121</v>
      </c>
      <c r="N11836">
        <v>3</v>
      </c>
      <c r="O11836">
        <v>0.77229999999999999</v>
      </c>
      <c r="Q11836">
        <v>77.429000000000002</v>
      </c>
      <c r="R11836">
        <v>3.7523</v>
      </c>
      <c r="S11836">
        <v>7.5156999999999998</v>
      </c>
      <c r="T11836">
        <v>17.413499999999999</v>
      </c>
      <c r="U11836">
        <v>8.6938999999999993</v>
      </c>
      <c r="V11836">
        <v>26.11</v>
      </c>
    </row>
    <row r="11837" spans="1:22">
      <c r="A11837" t="s">
        <v>1490</v>
      </c>
      <c r="B11837" t="s">
        <v>1489</v>
      </c>
      <c r="C11837" t="s">
        <v>1691</v>
      </c>
      <c r="J11837">
        <v>675</v>
      </c>
      <c r="K11837">
        <f t="shared" si="56"/>
        <v>122.5</v>
      </c>
      <c r="L11837">
        <f t="shared" si="57"/>
        <v>125.5</v>
      </c>
      <c r="M11837">
        <v>124</v>
      </c>
      <c r="N11837">
        <v>3</v>
      </c>
      <c r="O11837">
        <v>0.53949999999999998</v>
      </c>
      <c r="Q11837">
        <v>51.609000000000002</v>
      </c>
      <c r="R11837">
        <v>3.5160999999999998</v>
      </c>
      <c r="S11837">
        <v>7.6853999999999996</v>
      </c>
      <c r="T11837">
        <v>12.4389</v>
      </c>
      <c r="U11837">
        <v>5.6908000000000003</v>
      </c>
      <c r="V11837">
        <v>18.13</v>
      </c>
    </row>
    <row r="11838" spans="1:22">
      <c r="A11838" t="s">
        <v>1490</v>
      </c>
      <c r="B11838" t="s">
        <v>1489</v>
      </c>
      <c r="C11838" t="s">
        <v>1691</v>
      </c>
      <c r="J11838">
        <v>675</v>
      </c>
      <c r="K11838">
        <f t="shared" si="56"/>
        <v>125.5</v>
      </c>
      <c r="L11838">
        <f t="shared" si="57"/>
        <v>128.5</v>
      </c>
      <c r="M11838">
        <v>127</v>
      </c>
      <c r="N11838">
        <v>3</v>
      </c>
      <c r="O11838">
        <v>0.76629999999999998</v>
      </c>
      <c r="Q11838">
        <v>75.058000000000007</v>
      </c>
      <c r="R11838">
        <v>3.6118999999999999</v>
      </c>
      <c r="S11838">
        <v>7.5052000000000003</v>
      </c>
      <c r="T11838">
        <v>17.254000000000001</v>
      </c>
      <c r="U11838">
        <v>8.3034999999999997</v>
      </c>
      <c r="V11838">
        <v>25.56</v>
      </c>
    </row>
    <row r="11839" spans="1:22">
      <c r="A11839" t="s">
        <v>1490</v>
      </c>
      <c r="B11839" t="s">
        <v>1489</v>
      </c>
      <c r="C11839" t="s">
        <v>1691</v>
      </c>
      <c r="J11839">
        <v>675</v>
      </c>
      <c r="K11839">
        <f t="shared" si="56"/>
        <v>128.5</v>
      </c>
      <c r="L11839">
        <f t="shared" si="57"/>
        <v>131.5</v>
      </c>
      <c r="M11839">
        <v>130</v>
      </c>
      <c r="N11839">
        <v>3</v>
      </c>
      <c r="O11839">
        <v>0.81079999999999997</v>
      </c>
      <c r="Q11839">
        <v>84.265000000000001</v>
      </c>
      <c r="R11839">
        <v>2.4948000000000001</v>
      </c>
      <c r="S11839">
        <v>8.7035</v>
      </c>
      <c r="T11839">
        <v>21.1707</v>
      </c>
      <c r="U11839">
        <v>6.0683999999999996</v>
      </c>
      <c r="V11839">
        <v>27.24</v>
      </c>
    </row>
    <row r="11840" spans="1:22">
      <c r="A11840" t="s">
        <v>1490</v>
      </c>
      <c r="B11840" t="s">
        <v>1489</v>
      </c>
      <c r="C11840" t="s">
        <v>1691</v>
      </c>
      <c r="J11840">
        <v>675</v>
      </c>
      <c r="K11840">
        <f t="shared" si="56"/>
        <v>131.5</v>
      </c>
      <c r="L11840">
        <f t="shared" si="57"/>
        <v>134.5</v>
      </c>
      <c r="M11840">
        <v>133</v>
      </c>
      <c r="N11840">
        <v>3</v>
      </c>
      <c r="O11840">
        <v>0.74250000000000005</v>
      </c>
      <c r="Q11840">
        <v>74.418999999999997</v>
      </c>
      <c r="R11840">
        <v>3.4781</v>
      </c>
      <c r="S11840">
        <v>7.5393999999999997</v>
      </c>
      <c r="T11840">
        <v>16.794499999999999</v>
      </c>
      <c r="U11840">
        <v>7.7476000000000003</v>
      </c>
      <c r="V11840">
        <v>24.54</v>
      </c>
    </row>
    <row r="11841" spans="1:26">
      <c r="A11841" t="s">
        <v>1490</v>
      </c>
      <c r="B11841" t="s">
        <v>1489</v>
      </c>
      <c r="C11841" t="s">
        <v>1691</v>
      </c>
      <c r="J11841">
        <v>675</v>
      </c>
      <c r="K11841">
        <f t="shared" si="56"/>
        <v>134.5</v>
      </c>
      <c r="L11841">
        <f t="shared" si="57"/>
        <v>137.5</v>
      </c>
      <c r="M11841">
        <v>136</v>
      </c>
      <c r="N11841">
        <v>3</v>
      </c>
      <c r="O11841">
        <v>0.75849999999999995</v>
      </c>
      <c r="Q11841">
        <v>53.457999999999998</v>
      </c>
      <c r="R11841">
        <v>3.1595</v>
      </c>
      <c r="S11841">
        <v>8.0062999999999995</v>
      </c>
      <c r="T11841">
        <v>18.217199999999998</v>
      </c>
      <c r="U11841">
        <v>7.1890000000000001</v>
      </c>
      <c r="V11841">
        <v>25.41</v>
      </c>
    </row>
    <row r="11842" spans="1:26">
      <c r="A11842" t="s">
        <v>1490</v>
      </c>
      <c r="B11842" t="s">
        <v>1489</v>
      </c>
      <c r="C11842" t="s">
        <v>1691</v>
      </c>
      <c r="K11842">
        <f t="shared" si="56"/>
        <v>0</v>
      </c>
      <c r="L11842">
        <f t="shared" si="57"/>
        <v>0</v>
      </c>
      <c r="T11842">
        <v>708.18600000000004</v>
      </c>
      <c r="U11842">
        <v>295.36900000000003</v>
      </c>
      <c r="V11842">
        <v>1003.56</v>
      </c>
    </row>
    <row r="11843" spans="1:26">
      <c r="A11843" t="s">
        <v>1490</v>
      </c>
      <c r="B11843" t="s">
        <v>1489</v>
      </c>
      <c r="C11843" t="s">
        <v>1691</v>
      </c>
      <c r="E11843" t="s">
        <v>1710</v>
      </c>
      <c r="G11843">
        <v>-25.870609999999999</v>
      </c>
      <c r="H11843">
        <v>114.00569</v>
      </c>
      <c r="I11843" t="s">
        <v>870</v>
      </c>
      <c r="J11843">
        <v>676</v>
      </c>
      <c r="K11843">
        <f t="shared" si="56"/>
        <v>0</v>
      </c>
      <c r="L11843">
        <f t="shared" si="57"/>
        <v>3.5</v>
      </c>
      <c r="M11843">
        <v>1.75</v>
      </c>
      <c r="N11843">
        <v>3.5</v>
      </c>
      <c r="O11843">
        <v>0.95630000000000004</v>
      </c>
      <c r="Q11843">
        <v>46.404000000000003</v>
      </c>
      <c r="R11843">
        <v>0.81689999999999996</v>
      </c>
      <c r="S11843">
        <v>10.7721</v>
      </c>
      <c r="T11843">
        <v>36.054499999999997</v>
      </c>
      <c r="U11843">
        <v>2.734</v>
      </c>
      <c r="V11843">
        <v>38.79</v>
      </c>
      <c r="W11843">
        <v>0.98780000000000001</v>
      </c>
      <c r="Y11843">
        <v>1.3315999999999999</v>
      </c>
      <c r="Z11843">
        <v>10.192</v>
      </c>
    </row>
    <row r="11844" spans="1:26">
      <c r="A11844" t="s">
        <v>1490</v>
      </c>
      <c r="B11844" t="s">
        <v>1489</v>
      </c>
      <c r="C11844" t="s">
        <v>1691</v>
      </c>
      <c r="J11844">
        <v>676</v>
      </c>
      <c r="K11844">
        <f t="shared" si="56"/>
        <v>3.5</v>
      </c>
      <c r="L11844">
        <f t="shared" si="57"/>
        <v>6.5</v>
      </c>
      <c r="M11844">
        <v>5</v>
      </c>
      <c r="N11844">
        <v>3</v>
      </c>
      <c r="O11844">
        <v>0.98609999999999998</v>
      </c>
      <c r="Q11844">
        <v>51.256999999999998</v>
      </c>
      <c r="R11844">
        <v>0.98560000000000003</v>
      </c>
      <c r="S11844">
        <v>10.734</v>
      </c>
      <c r="T11844">
        <v>31.754100000000001</v>
      </c>
      <c r="U11844">
        <v>2.9157000000000002</v>
      </c>
      <c r="V11844">
        <v>34.67</v>
      </c>
    </row>
    <row r="11845" spans="1:26">
      <c r="A11845" t="s">
        <v>1490</v>
      </c>
      <c r="B11845" t="s">
        <v>1489</v>
      </c>
      <c r="C11845" t="s">
        <v>1691</v>
      </c>
      <c r="J11845">
        <v>676</v>
      </c>
      <c r="K11845">
        <f t="shared" si="56"/>
        <v>6.5</v>
      </c>
      <c r="L11845">
        <f t="shared" si="57"/>
        <v>9.5</v>
      </c>
      <c r="M11845">
        <v>8</v>
      </c>
      <c r="N11845">
        <v>3</v>
      </c>
      <c r="O11845">
        <v>1.0570999999999999</v>
      </c>
      <c r="Q11845">
        <v>53.225000000000001</v>
      </c>
      <c r="R11845">
        <v>0.78290000000000004</v>
      </c>
      <c r="S11845">
        <v>10.7225</v>
      </c>
      <c r="T11845">
        <v>34.003500000000003</v>
      </c>
      <c r="U11845">
        <v>2.4826999999999999</v>
      </c>
      <c r="V11845">
        <v>36.49</v>
      </c>
    </row>
    <row r="11846" spans="1:26">
      <c r="A11846" t="s">
        <v>1490</v>
      </c>
      <c r="B11846" t="s">
        <v>1489</v>
      </c>
      <c r="C11846" t="s">
        <v>1691</v>
      </c>
      <c r="J11846">
        <v>676</v>
      </c>
      <c r="K11846">
        <f t="shared" si="56"/>
        <v>9.5</v>
      </c>
      <c r="L11846">
        <f t="shared" si="57"/>
        <v>12.5</v>
      </c>
      <c r="M11846">
        <v>11</v>
      </c>
      <c r="N11846">
        <v>3</v>
      </c>
      <c r="O11846">
        <v>1.179</v>
      </c>
      <c r="Q11846">
        <v>63.44</v>
      </c>
      <c r="R11846">
        <v>1.0804</v>
      </c>
      <c r="S11846">
        <v>10.3276</v>
      </c>
      <c r="T11846">
        <v>36.527799999999999</v>
      </c>
      <c r="U11846">
        <v>3.8214000000000001</v>
      </c>
      <c r="V11846">
        <v>40.35</v>
      </c>
    </row>
    <row r="11847" spans="1:26">
      <c r="A11847" t="s">
        <v>1490</v>
      </c>
      <c r="B11847" t="s">
        <v>1489</v>
      </c>
      <c r="C11847" t="s">
        <v>1691</v>
      </c>
      <c r="J11847">
        <v>676</v>
      </c>
      <c r="K11847">
        <f t="shared" si="56"/>
        <v>12.5</v>
      </c>
      <c r="L11847">
        <f t="shared" si="57"/>
        <v>15.5</v>
      </c>
      <c r="M11847">
        <v>14</v>
      </c>
      <c r="N11847">
        <v>3</v>
      </c>
      <c r="O11847">
        <v>1.1101000000000001</v>
      </c>
      <c r="Q11847">
        <v>56.220999999999997</v>
      </c>
      <c r="R11847">
        <v>1.7713000000000001</v>
      </c>
      <c r="S11847">
        <v>10.0245</v>
      </c>
      <c r="T11847">
        <v>33.383299999999998</v>
      </c>
      <c r="U11847">
        <v>5.8986000000000001</v>
      </c>
      <c r="V11847">
        <v>39.28</v>
      </c>
    </row>
    <row r="11848" spans="1:26">
      <c r="A11848" t="s">
        <v>1490</v>
      </c>
      <c r="B11848" t="s">
        <v>1489</v>
      </c>
      <c r="C11848" t="s">
        <v>1691</v>
      </c>
      <c r="J11848">
        <v>676</v>
      </c>
      <c r="K11848">
        <f t="shared" si="56"/>
        <v>15.5</v>
      </c>
      <c r="L11848">
        <f t="shared" si="57"/>
        <v>18.5</v>
      </c>
      <c r="M11848">
        <v>17</v>
      </c>
      <c r="N11848">
        <v>3</v>
      </c>
      <c r="O11848">
        <v>0.98129999999999995</v>
      </c>
      <c r="Q11848">
        <v>43.048999999999999</v>
      </c>
      <c r="R11848">
        <v>0.91539999999999999</v>
      </c>
      <c r="S11848">
        <v>10.6067</v>
      </c>
      <c r="T11848">
        <v>31.226199999999999</v>
      </c>
      <c r="U11848">
        <v>2.6947999999999999</v>
      </c>
      <c r="V11848">
        <v>33.92</v>
      </c>
    </row>
    <row r="11849" spans="1:26">
      <c r="A11849" t="s">
        <v>1490</v>
      </c>
      <c r="B11849" t="s">
        <v>1489</v>
      </c>
      <c r="C11849" t="s">
        <v>1691</v>
      </c>
      <c r="J11849">
        <v>676</v>
      </c>
      <c r="K11849">
        <f t="shared" si="56"/>
        <v>18.5</v>
      </c>
      <c r="L11849">
        <f t="shared" si="57"/>
        <v>21.5</v>
      </c>
      <c r="M11849">
        <v>20</v>
      </c>
      <c r="N11849">
        <v>3</v>
      </c>
      <c r="O11849">
        <v>0.90459999999999996</v>
      </c>
      <c r="Q11849">
        <v>44.174999999999997</v>
      </c>
      <c r="R11849">
        <v>1.1255999999999999</v>
      </c>
      <c r="S11849">
        <v>10.3552</v>
      </c>
      <c r="T11849">
        <v>28.1005</v>
      </c>
      <c r="U11849">
        <v>3.0546000000000002</v>
      </c>
      <c r="V11849">
        <v>31.16</v>
      </c>
    </row>
    <row r="11850" spans="1:26">
      <c r="A11850" t="s">
        <v>1490</v>
      </c>
      <c r="B11850" t="s">
        <v>1489</v>
      </c>
      <c r="C11850" t="s">
        <v>1691</v>
      </c>
      <c r="J11850">
        <v>676</v>
      </c>
      <c r="K11850">
        <f t="shared" si="56"/>
        <v>21.5</v>
      </c>
      <c r="L11850">
        <f t="shared" si="57"/>
        <v>24.5</v>
      </c>
      <c r="M11850">
        <v>23</v>
      </c>
      <c r="N11850">
        <v>3</v>
      </c>
      <c r="O11850">
        <v>1.1423000000000001</v>
      </c>
      <c r="Q11850">
        <v>55.886000000000003</v>
      </c>
      <c r="R11850">
        <v>1.4239999999999999</v>
      </c>
      <c r="S11850">
        <v>10.3675</v>
      </c>
      <c r="T11850">
        <v>35.529400000000003</v>
      </c>
      <c r="U11850">
        <v>4.8799000000000001</v>
      </c>
      <c r="V11850">
        <v>40.409999999999997</v>
      </c>
    </row>
    <row r="11851" spans="1:26">
      <c r="A11851" t="s">
        <v>1490</v>
      </c>
      <c r="B11851" t="s">
        <v>1489</v>
      </c>
      <c r="C11851" t="s">
        <v>1691</v>
      </c>
      <c r="J11851">
        <v>676</v>
      </c>
      <c r="K11851">
        <f t="shared" si="56"/>
        <v>24.5</v>
      </c>
      <c r="L11851">
        <f t="shared" si="57"/>
        <v>27.5</v>
      </c>
      <c r="M11851">
        <v>26</v>
      </c>
      <c r="N11851">
        <v>3</v>
      </c>
      <c r="O11851">
        <v>1.0113000000000001</v>
      </c>
      <c r="Q11851">
        <v>52.597999999999999</v>
      </c>
      <c r="R11851">
        <v>1.0592999999999999</v>
      </c>
      <c r="S11851">
        <v>10.325799999999999</v>
      </c>
      <c r="T11851">
        <v>31.328600000000002</v>
      </c>
      <c r="U11851">
        <v>3.2138</v>
      </c>
      <c r="V11851">
        <v>34.54</v>
      </c>
    </row>
    <row r="11852" spans="1:26">
      <c r="A11852" t="s">
        <v>1490</v>
      </c>
      <c r="B11852" t="s">
        <v>1489</v>
      </c>
      <c r="C11852" t="s">
        <v>1691</v>
      </c>
      <c r="J11852">
        <v>676</v>
      </c>
      <c r="K11852">
        <f t="shared" si="56"/>
        <v>27.5</v>
      </c>
      <c r="L11852">
        <f t="shared" si="57"/>
        <v>30.5</v>
      </c>
      <c r="M11852">
        <v>29</v>
      </c>
      <c r="N11852">
        <v>3</v>
      </c>
      <c r="O11852">
        <v>0.94279999999999997</v>
      </c>
      <c r="Q11852">
        <v>46.579000000000001</v>
      </c>
      <c r="R11852">
        <v>1.1805000000000001</v>
      </c>
      <c r="S11852">
        <v>9.9993999999999996</v>
      </c>
      <c r="T11852">
        <v>28.2835</v>
      </c>
      <c r="U11852">
        <v>3.3391000000000002</v>
      </c>
      <c r="V11852">
        <v>31.62</v>
      </c>
    </row>
    <row r="11853" spans="1:26">
      <c r="A11853" t="s">
        <v>1490</v>
      </c>
      <c r="B11853" t="s">
        <v>1489</v>
      </c>
      <c r="C11853" t="s">
        <v>1691</v>
      </c>
      <c r="J11853">
        <v>676</v>
      </c>
      <c r="K11853">
        <f t="shared" si="56"/>
        <v>30.5</v>
      </c>
      <c r="L11853">
        <f t="shared" si="57"/>
        <v>33.5</v>
      </c>
      <c r="M11853">
        <v>32</v>
      </c>
      <c r="N11853">
        <v>3</v>
      </c>
      <c r="O11853">
        <v>0.91720000000000002</v>
      </c>
      <c r="Q11853">
        <v>47.744999999999997</v>
      </c>
      <c r="R11853">
        <v>1.5402</v>
      </c>
      <c r="S11853">
        <v>10.110099999999999</v>
      </c>
      <c r="T11853">
        <v>27.8184</v>
      </c>
      <c r="U11853">
        <v>4.2378999999999998</v>
      </c>
      <c r="V11853">
        <v>32.06</v>
      </c>
    </row>
    <row r="11854" spans="1:26">
      <c r="A11854" t="s">
        <v>1490</v>
      </c>
      <c r="B11854" t="s">
        <v>1489</v>
      </c>
      <c r="C11854" t="s">
        <v>1691</v>
      </c>
      <c r="J11854">
        <v>676</v>
      </c>
      <c r="K11854">
        <f t="shared" si="56"/>
        <v>33.5</v>
      </c>
      <c r="L11854">
        <f t="shared" si="57"/>
        <v>36.5</v>
      </c>
      <c r="M11854">
        <v>35</v>
      </c>
      <c r="N11854">
        <v>3</v>
      </c>
      <c r="O11854">
        <v>0.96289999999999998</v>
      </c>
      <c r="Q11854">
        <v>45.280999999999999</v>
      </c>
      <c r="R11854">
        <v>0.95679999999999998</v>
      </c>
      <c r="S11854">
        <v>9.9771999999999998</v>
      </c>
      <c r="T11854">
        <v>28.8217</v>
      </c>
      <c r="U11854">
        <v>2.7641</v>
      </c>
      <c r="V11854">
        <v>31.59</v>
      </c>
    </row>
    <row r="11855" spans="1:26">
      <c r="A11855" t="s">
        <v>1490</v>
      </c>
      <c r="B11855" t="s">
        <v>1489</v>
      </c>
      <c r="C11855" t="s">
        <v>1691</v>
      </c>
      <c r="J11855">
        <v>676</v>
      </c>
      <c r="K11855">
        <f t="shared" si="56"/>
        <v>36.5</v>
      </c>
      <c r="L11855">
        <f t="shared" si="57"/>
        <v>39.5</v>
      </c>
      <c r="M11855">
        <v>38</v>
      </c>
      <c r="N11855">
        <v>3</v>
      </c>
      <c r="O11855">
        <v>0.97840000000000005</v>
      </c>
      <c r="Q11855">
        <v>52.179000000000002</v>
      </c>
      <c r="R11855">
        <v>1.9846999999999999</v>
      </c>
      <c r="S11855">
        <v>9.5632999999999999</v>
      </c>
      <c r="T11855">
        <v>28.071300000000001</v>
      </c>
      <c r="U11855">
        <v>5.8258000000000001</v>
      </c>
      <c r="V11855">
        <v>33.9</v>
      </c>
    </row>
    <row r="11856" spans="1:26">
      <c r="A11856" t="s">
        <v>1490</v>
      </c>
      <c r="B11856" t="s">
        <v>1489</v>
      </c>
      <c r="C11856" t="s">
        <v>1691</v>
      </c>
      <c r="J11856">
        <v>676</v>
      </c>
      <c r="K11856">
        <f t="shared" si="56"/>
        <v>39.5</v>
      </c>
      <c r="L11856">
        <f t="shared" si="57"/>
        <v>42.5</v>
      </c>
      <c r="M11856">
        <v>41</v>
      </c>
      <c r="N11856">
        <v>3</v>
      </c>
      <c r="O11856">
        <v>0.9234</v>
      </c>
      <c r="Q11856">
        <v>47.927</v>
      </c>
      <c r="R11856">
        <v>1.5891999999999999</v>
      </c>
      <c r="S11856">
        <v>9.8729999999999993</v>
      </c>
      <c r="T11856">
        <v>27.349799999999998</v>
      </c>
      <c r="U11856">
        <v>4.4024000000000001</v>
      </c>
      <c r="V11856">
        <v>31.75</v>
      </c>
    </row>
    <row r="11857" spans="1:26">
      <c r="A11857" t="s">
        <v>1490</v>
      </c>
      <c r="B11857" t="s">
        <v>1489</v>
      </c>
      <c r="C11857" t="s">
        <v>1691</v>
      </c>
      <c r="J11857">
        <v>676</v>
      </c>
      <c r="K11857">
        <f t="shared" si="56"/>
        <v>42.5</v>
      </c>
      <c r="L11857">
        <f t="shared" si="57"/>
        <v>45.5</v>
      </c>
      <c r="M11857">
        <v>44</v>
      </c>
      <c r="N11857">
        <v>3</v>
      </c>
      <c r="O11857">
        <v>0.98399999999999999</v>
      </c>
      <c r="Q11857">
        <v>50.253</v>
      </c>
      <c r="R11857">
        <v>1.9387000000000001</v>
      </c>
      <c r="S11857">
        <v>10.0847</v>
      </c>
      <c r="T11857">
        <v>29.770800000000001</v>
      </c>
      <c r="U11857">
        <v>5.7230999999999996</v>
      </c>
      <c r="V11857">
        <v>35.49</v>
      </c>
    </row>
    <row r="11858" spans="1:26">
      <c r="A11858" t="s">
        <v>1490</v>
      </c>
      <c r="B11858" t="s">
        <v>1489</v>
      </c>
      <c r="C11858" t="s">
        <v>1691</v>
      </c>
      <c r="J11858">
        <v>676</v>
      </c>
      <c r="K11858">
        <f t="shared" si="56"/>
        <v>45.5</v>
      </c>
      <c r="L11858">
        <f t="shared" si="57"/>
        <v>48.5</v>
      </c>
      <c r="M11858">
        <v>47</v>
      </c>
      <c r="N11858">
        <v>3</v>
      </c>
      <c r="O11858">
        <v>0.94159999999999999</v>
      </c>
      <c r="Q11858">
        <v>40.286999999999999</v>
      </c>
      <c r="R11858">
        <v>1.1709000000000001</v>
      </c>
      <c r="S11858">
        <v>10.273300000000001</v>
      </c>
      <c r="T11858">
        <v>29.02</v>
      </c>
      <c r="U11858">
        <v>3.3073999999999999</v>
      </c>
      <c r="V11858">
        <v>32.33</v>
      </c>
    </row>
    <row r="11859" spans="1:26">
      <c r="A11859" t="s">
        <v>1490</v>
      </c>
      <c r="B11859" t="s">
        <v>1489</v>
      </c>
      <c r="C11859" t="s">
        <v>1691</v>
      </c>
      <c r="J11859">
        <v>676</v>
      </c>
      <c r="K11859">
        <f t="shared" si="56"/>
        <v>48.5</v>
      </c>
      <c r="L11859">
        <f t="shared" si="57"/>
        <v>51.5</v>
      </c>
      <c r="M11859">
        <v>50</v>
      </c>
      <c r="N11859">
        <v>3</v>
      </c>
      <c r="O11859">
        <v>0.8659</v>
      </c>
      <c r="Q11859">
        <v>42.268000000000001</v>
      </c>
      <c r="R11859">
        <v>1.1585000000000001</v>
      </c>
      <c r="S11859">
        <v>10.367800000000001</v>
      </c>
      <c r="T11859">
        <v>26.931000000000001</v>
      </c>
      <c r="U11859">
        <v>3.0093999999999999</v>
      </c>
      <c r="V11859">
        <v>29.94</v>
      </c>
    </row>
    <row r="11860" spans="1:26">
      <c r="A11860" t="s">
        <v>1490</v>
      </c>
      <c r="B11860" t="s">
        <v>1489</v>
      </c>
      <c r="C11860" t="s">
        <v>1691</v>
      </c>
      <c r="J11860">
        <v>676</v>
      </c>
      <c r="K11860">
        <f t="shared" si="56"/>
        <v>51.5</v>
      </c>
      <c r="L11860">
        <f t="shared" si="57"/>
        <v>54.5</v>
      </c>
      <c r="M11860">
        <v>53</v>
      </c>
      <c r="N11860">
        <v>3</v>
      </c>
      <c r="O11860">
        <v>1.1026</v>
      </c>
      <c r="Q11860">
        <v>47.33</v>
      </c>
      <c r="R11860">
        <v>0.85389999999999999</v>
      </c>
      <c r="S11860">
        <v>10.346500000000001</v>
      </c>
      <c r="T11860">
        <v>34.224400000000003</v>
      </c>
      <c r="U11860">
        <v>2.8245</v>
      </c>
      <c r="V11860">
        <v>37.049999999999997</v>
      </c>
    </row>
    <row r="11861" spans="1:26">
      <c r="A11861" t="s">
        <v>1490</v>
      </c>
      <c r="B11861" t="s">
        <v>1489</v>
      </c>
      <c r="C11861" t="s">
        <v>1691</v>
      </c>
      <c r="J11861">
        <v>676</v>
      </c>
      <c r="K11861">
        <f t="shared" si="56"/>
        <v>54.5</v>
      </c>
      <c r="L11861">
        <f t="shared" si="57"/>
        <v>57.5</v>
      </c>
      <c r="M11861">
        <v>56</v>
      </c>
      <c r="N11861">
        <v>3</v>
      </c>
      <c r="O11861">
        <v>0.8911</v>
      </c>
      <c r="Q11861">
        <v>44.164000000000001</v>
      </c>
      <c r="R11861">
        <v>0.75560000000000005</v>
      </c>
      <c r="S11861">
        <v>10.3729</v>
      </c>
      <c r="T11861">
        <v>27.7301</v>
      </c>
      <c r="U11861">
        <v>2.0198999999999998</v>
      </c>
      <c r="V11861">
        <v>29.75</v>
      </c>
    </row>
    <row r="11862" spans="1:26">
      <c r="A11862" t="s">
        <v>1490</v>
      </c>
      <c r="B11862" t="s">
        <v>1489</v>
      </c>
      <c r="C11862" t="s">
        <v>1691</v>
      </c>
      <c r="J11862">
        <v>676</v>
      </c>
      <c r="K11862">
        <f t="shared" si="56"/>
        <v>57.5</v>
      </c>
      <c r="L11862">
        <f t="shared" si="57"/>
        <v>60.5</v>
      </c>
      <c r="M11862">
        <v>59</v>
      </c>
      <c r="N11862">
        <v>3</v>
      </c>
      <c r="O11862">
        <v>0.96730000000000005</v>
      </c>
      <c r="Q11862">
        <v>46.93</v>
      </c>
      <c r="R11862">
        <v>1.4850000000000001</v>
      </c>
      <c r="S11862">
        <v>9.9183000000000003</v>
      </c>
      <c r="T11862">
        <v>28.780899999999999</v>
      </c>
      <c r="U11862">
        <v>4.3090999999999999</v>
      </c>
      <c r="V11862">
        <v>33.090000000000003</v>
      </c>
    </row>
    <row r="11863" spans="1:26">
      <c r="A11863" t="s">
        <v>1490</v>
      </c>
      <c r="B11863" t="s">
        <v>1489</v>
      </c>
      <c r="C11863" t="s">
        <v>1691</v>
      </c>
      <c r="J11863">
        <v>676</v>
      </c>
      <c r="K11863">
        <f t="shared" si="56"/>
        <v>60.5</v>
      </c>
      <c r="L11863">
        <f t="shared" si="57"/>
        <v>63.5</v>
      </c>
      <c r="M11863">
        <v>62</v>
      </c>
      <c r="N11863">
        <v>3</v>
      </c>
      <c r="O11863">
        <v>0.95189999999999997</v>
      </c>
      <c r="Q11863">
        <v>45.728000000000002</v>
      </c>
      <c r="R11863">
        <v>0.77500000000000002</v>
      </c>
      <c r="S11863">
        <v>10.433999999999999</v>
      </c>
      <c r="T11863">
        <v>29.797899999999998</v>
      </c>
      <c r="U11863">
        <v>2.2132000000000001</v>
      </c>
      <c r="V11863">
        <v>32.01</v>
      </c>
    </row>
    <row r="11864" spans="1:26">
      <c r="A11864" t="s">
        <v>1490</v>
      </c>
      <c r="B11864" t="s">
        <v>1489</v>
      </c>
      <c r="C11864" t="s">
        <v>1691</v>
      </c>
      <c r="J11864">
        <v>676</v>
      </c>
      <c r="K11864">
        <f t="shared" si="56"/>
        <v>63.5</v>
      </c>
      <c r="L11864">
        <f t="shared" si="57"/>
        <v>66.5</v>
      </c>
      <c r="M11864">
        <v>65</v>
      </c>
      <c r="N11864">
        <v>3</v>
      </c>
      <c r="O11864">
        <v>0.98360000000000003</v>
      </c>
      <c r="Q11864">
        <v>47.042000000000002</v>
      </c>
      <c r="R11864">
        <v>1.4648000000000001</v>
      </c>
      <c r="S11864">
        <v>9.8600999999999992</v>
      </c>
      <c r="T11864">
        <v>29.095400000000001</v>
      </c>
      <c r="U11864">
        <v>4.3224999999999998</v>
      </c>
      <c r="V11864">
        <v>33.42</v>
      </c>
    </row>
    <row r="11865" spans="1:26">
      <c r="A11865" t="s">
        <v>1490</v>
      </c>
      <c r="B11865" t="s">
        <v>1489</v>
      </c>
      <c r="C11865" t="s">
        <v>1691</v>
      </c>
      <c r="J11865">
        <v>676</v>
      </c>
      <c r="K11865">
        <f t="shared" si="56"/>
        <v>66.5</v>
      </c>
      <c r="L11865">
        <f t="shared" si="57"/>
        <v>69.5</v>
      </c>
      <c r="M11865">
        <v>68</v>
      </c>
      <c r="N11865">
        <v>3</v>
      </c>
      <c r="O11865">
        <v>0.95650000000000002</v>
      </c>
      <c r="Q11865">
        <v>50.634999999999998</v>
      </c>
      <c r="R11865">
        <v>2.1219000000000001</v>
      </c>
      <c r="S11865">
        <v>9.9158000000000008</v>
      </c>
      <c r="T11865">
        <v>28.453499999999998</v>
      </c>
      <c r="U11865">
        <v>6.0887000000000002</v>
      </c>
      <c r="V11865">
        <v>34.54</v>
      </c>
    </row>
    <row r="11866" spans="1:26">
      <c r="A11866" t="s">
        <v>1490</v>
      </c>
      <c r="B11866" t="s">
        <v>1489</v>
      </c>
      <c r="C11866" t="s">
        <v>1691</v>
      </c>
      <c r="J11866">
        <v>676</v>
      </c>
      <c r="K11866">
        <f t="shared" si="56"/>
        <v>69.5</v>
      </c>
      <c r="L11866">
        <f t="shared" si="57"/>
        <v>72.5</v>
      </c>
      <c r="M11866">
        <v>71</v>
      </c>
      <c r="N11866">
        <v>3</v>
      </c>
      <c r="O11866">
        <v>0.99770000000000003</v>
      </c>
      <c r="Q11866">
        <v>49.625</v>
      </c>
      <c r="R11866">
        <v>2.0649000000000002</v>
      </c>
      <c r="S11866">
        <v>9.6409000000000002</v>
      </c>
      <c r="T11866">
        <v>28.855599999999999</v>
      </c>
      <c r="U11866">
        <v>6.1803999999999997</v>
      </c>
      <c r="V11866">
        <v>35.04</v>
      </c>
    </row>
    <row r="11867" spans="1:26">
      <c r="A11867" t="s">
        <v>1490</v>
      </c>
      <c r="B11867" t="s">
        <v>1489</v>
      </c>
      <c r="C11867" t="s">
        <v>1691</v>
      </c>
      <c r="J11867">
        <v>676</v>
      </c>
      <c r="K11867">
        <f t="shared" si="56"/>
        <v>72.5</v>
      </c>
      <c r="L11867">
        <f t="shared" si="57"/>
        <v>75.5</v>
      </c>
      <c r="M11867">
        <v>74</v>
      </c>
      <c r="N11867">
        <v>3</v>
      </c>
      <c r="O11867">
        <v>0.97989999999999999</v>
      </c>
      <c r="Q11867">
        <v>49.222000000000001</v>
      </c>
      <c r="R11867">
        <v>2.3086000000000002</v>
      </c>
      <c r="S11867">
        <v>9.6872000000000007</v>
      </c>
      <c r="T11867">
        <v>28.477</v>
      </c>
      <c r="U11867">
        <v>6.7865000000000002</v>
      </c>
      <c r="V11867">
        <v>35.26</v>
      </c>
    </row>
    <row r="11868" spans="1:26">
      <c r="A11868" t="s">
        <v>1490</v>
      </c>
      <c r="B11868" t="s">
        <v>1489</v>
      </c>
      <c r="C11868" t="s">
        <v>1691</v>
      </c>
      <c r="J11868">
        <v>676</v>
      </c>
      <c r="K11868">
        <f t="shared" si="56"/>
        <v>75.5</v>
      </c>
      <c r="L11868">
        <f t="shared" si="57"/>
        <v>78.5</v>
      </c>
      <c r="M11868">
        <v>77</v>
      </c>
      <c r="N11868">
        <v>3</v>
      </c>
      <c r="O11868">
        <v>1.0088999999999999</v>
      </c>
      <c r="Q11868">
        <v>40.427</v>
      </c>
      <c r="R11868">
        <v>1.31</v>
      </c>
      <c r="S11868">
        <v>10.338100000000001</v>
      </c>
      <c r="T11868">
        <v>31.289100000000001</v>
      </c>
      <c r="U11868">
        <v>3.9649000000000001</v>
      </c>
      <c r="V11868">
        <v>35.25</v>
      </c>
    </row>
    <row r="11869" spans="1:26">
      <c r="A11869" t="s">
        <v>1490</v>
      </c>
      <c r="B11869" t="s">
        <v>1489</v>
      </c>
      <c r="C11869" t="s">
        <v>1691</v>
      </c>
      <c r="K11869">
        <f t="shared" si="56"/>
        <v>0</v>
      </c>
      <c r="L11869">
        <f t="shared" si="57"/>
        <v>0</v>
      </c>
      <c r="T11869">
        <v>790.67849999999999</v>
      </c>
      <c r="U11869">
        <v>103.01439999999999</v>
      </c>
      <c r="V11869">
        <v>893.69</v>
      </c>
    </row>
    <row r="11870" spans="1:26">
      <c r="A11870" t="s">
        <v>1490</v>
      </c>
      <c r="B11870" t="s">
        <v>1489</v>
      </c>
      <c r="C11870" t="s">
        <v>1691</v>
      </c>
      <c r="E11870" t="s">
        <v>1709</v>
      </c>
      <c r="G11870">
        <v>-25.937830000000002</v>
      </c>
      <c r="H11870">
        <v>113.93635</v>
      </c>
      <c r="I11870" t="s">
        <v>2361</v>
      </c>
      <c r="J11870">
        <v>677</v>
      </c>
      <c r="K11870">
        <f t="shared" si="56"/>
        <v>0</v>
      </c>
      <c r="L11870">
        <f t="shared" si="57"/>
        <v>2.5</v>
      </c>
      <c r="M11870">
        <v>1.25</v>
      </c>
      <c r="N11870">
        <v>2.5</v>
      </c>
      <c r="O11870">
        <v>0.85629999999999995</v>
      </c>
      <c r="Q11870">
        <v>30.259</v>
      </c>
      <c r="R11870">
        <v>2.3677000000000001</v>
      </c>
      <c r="S11870">
        <v>7.2697000000000003</v>
      </c>
      <c r="T11870">
        <v>15.5634</v>
      </c>
      <c r="U11870">
        <v>5.0689000000000002</v>
      </c>
      <c r="V11870">
        <v>20.63</v>
      </c>
      <c r="W11870">
        <v>0.84940000000000004</v>
      </c>
      <c r="Y11870">
        <v>3.9157999999999999</v>
      </c>
      <c r="Z11870">
        <v>6.9870000000000001</v>
      </c>
    </row>
    <row r="11871" spans="1:26">
      <c r="A11871" t="s">
        <v>1490</v>
      </c>
      <c r="B11871" t="s">
        <v>1489</v>
      </c>
      <c r="C11871" t="s">
        <v>1691</v>
      </c>
      <c r="J11871">
        <v>677</v>
      </c>
      <c r="K11871">
        <f t="shared" si="56"/>
        <v>2.5</v>
      </c>
      <c r="L11871">
        <f t="shared" si="57"/>
        <v>5.5</v>
      </c>
      <c r="M11871">
        <v>4</v>
      </c>
      <c r="N11871">
        <v>3</v>
      </c>
      <c r="O11871">
        <v>1.0996999999999999</v>
      </c>
      <c r="Q11871">
        <v>30.494</v>
      </c>
      <c r="R11871">
        <v>0.71</v>
      </c>
      <c r="S11871">
        <v>6.8231999999999999</v>
      </c>
      <c r="T11871">
        <v>22.5105</v>
      </c>
      <c r="U11871">
        <v>2.3424999999999998</v>
      </c>
      <c r="V11871">
        <v>24.85</v>
      </c>
    </row>
    <row r="11872" spans="1:26">
      <c r="A11872" t="s">
        <v>1490</v>
      </c>
      <c r="B11872" t="s">
        <v>1489</v>
      </c>
      <c r="C11872" t="s">
        <v>1691</v>
      </c>
      <c r="J11872">
        <v>677</v>
      </c>
      <c r="K11872">
        <f t="shared" si="56"/>
        <v>5.5</v>
      </c>
      <c r="L11872">
        <f t="shared" si="57"/>
        <v>8.5</v>
      </c>
      <c r="M11872">
        <v>7</v>
      </c>
      <c r="N11872">
        <v>3</v>
      </c>
      <c r="O11872">
        <v>0.99019999999999997</v>
      </c>
      <c r="Q11872">
        <v>33.110999999999997</v>
      </c>
      <c r="R11872">
        <v>3.6894</v>
      </c>
      <c r="S11872">
        <v>4.6666999999999996</v>
      </c>
      <c r="T11872">
        <v>13.863200000000001</v>
      </c>
      <c r="U11872">
        <v>10.9602</v>
      </c>
      <c r="V11872">
        <v>24.82</v>
      </c>
    </row>
    <row r="11873" spans="1:22">
      <c r="A11873" t="s">
        <v>1490</v>
      </c>
      <c r="B11873" t="s">
        <v>1489</v>
      </c>
      <c r="C11873" t="s">
        <v>1691</v>
      </c>
      <c r="J11873">
        <v>677</v>
      </c>
      <c r="K11873">
        <f t="shared" si="56"/>
        <v>8.5</v>
      </c>
      <c r="L11873">
        <f t="shared" si="57"/>
        <v>11.5</v>
      </c>
      <c r="M11873">
        <v>10</v>
      </c>
      <c r="N11873">
        <v>3</v>
      </c>
      <c r="O11873">
        <v>1.1718999999999999</v>
      </c>
      <c r="Q11873">
        <v>33.734000000000002</v>
      </c>
      <c r="R11873">
        <v>3.4411</v>
      </c>
      <c r="S11873">
        <v>5.4751000000000003</v>
      </c>
      <c r="T11873">
        <v>19.249400000000001</v>
      </c>
      <c r="U11873">
        <v>12.098100000000001</v>
      </c>
      <c r="V11873">
        <v>31.35</v>
      </c>
    </row>
    <row r="11874" spans="1:22">
      <c r="A11874" t="s">
        <v>1490</v>
      </c>
      <c r="B11874" t="s">
        <v>1489</v>
      </c>
      <c r="C11874" t="s">
        <v>1691</v>
      </c>
      <c r="J11874">
        <v>677</v>
      </c>
      <c r="K11874">
        <f t="shared" si="56"/>
        <v>11.5</v>
      </c>
      <c r="L11874">
        <f t="shared" si="57"/>
        <v>14.5</v>
      </c>
      <c r="M11874">
        <v>13</v>
      </c>
      <c r="N11874">
        <v>3</v>
      </c>
      <c r="O11874">
        <v>1.0465</v>
      </c>
      <c r="Q11874">
        <v>46.115000000000002</v>
      </c>
      <c r="R11874">
        <v>2.1882999999999999</v>
      </c>
      <c r="S11874">
        <v>5.8929</v>
      </c>
      <c r="T11874">
        <v>18.501200000000001</v>
      </c>
      <c r="U11874">
        <v>6.8703000000000003</v>
      </c>
      <c r="V11874">
        <v>25.37</v>
      </c>
    </row>
    <row r="11875" spans="1:22">
      <c r="A11875" t="s">
        <v>1490</v>
      </c>
      <c r="B11875" t="s">
        <v>1489</v>
      </c>
      <c r="C11875" t="s">
        <v>1691</v>
      </c>
      <c r="J11875">
        <v>677</v>
      </c>
      <c r="K11875">
        <f t="shared" ref="K11875:K11938" si="58">M11875-(N11875/2)</f>
        <v>14.5</v>
      </c>
      <c r="L11875">
        <f t="shared" ref="L11875:L11938" si="59">M11875+(N11875/2)</f>
        <v>17.5</v>
      </c>
      <c r="M11875">
        <v>16</v>
      </c>
      <c r="N11875">
        <v>3</v>
      </c>
      <c r="O11875">
        <v>1.06</v>
      </c>
      <c r="Q11875">
        <v>53.201000000000001</v>
      </c>
      <c r="R11875">
        <v>3.7134</v>
      </c>
      <c r="S11875">
        <v>6.7686999999999999</v>
      </c>
      <c r="T11875">
        <v>21.523900000000001</v>
      </c>
      <c r="U11875">
        <v>11.808199999999999</v>
      </c>
      <c r="V11875">
        <v>33.33</v>
      </c>
    </row>
    <row r="11876" spans="1:22">
      <c r="A11876" t="s">
        <v>1490</v>
      </c>
      <c r="B11876" t="s">
        <v>1489</v>
      </c>
      <c r="C11876" t="s">
        <v>1691</v>
      </c>
      <c r="J11876">
        <v>677</v>
      </c>
      <c r="K11876">
        <f t="shared" si="58"/>
        <v>17.5</v>
      </c>
      <c r="L11876">
        <f t="shared" si="59"/>
        <v>20.5</v>
      </c>
      <c r="M11876">
        <v>19</v>
      </c>
      <c r="N11876">
        <v>3</v>
      </c>
      <c r="O11876">
        <v>1.0761000000000001</v>
      </c>
      <c r="Q11876">
        <v>60.654000000000003</v>
      </c>
      <c r="R11876">
        <v>2.6701000000000001</v>
      </c>
      <c r="S11876">
        <v>6.0365000000000002</v>
      </c>
      <c r="T11876">
        <v>19.4879</v>
      </c>
      <c r="U11876">
        <v>8.6198999999999995</v>
      </c>
      <c r="V11876">
        <v>28.11</v>
      </c>
    </row>
    <row r="11877" spans="1:22">
      <c r="A11877" t="s">
        <v>1490</v>
      </c>
      <c r="B11877" t="s">
        <v>1489</v>
      </c>
      <c r="C11877" t="s">
        <v>1691</v>
      </c>
      <c r="J11877">
        <v>677</v>
      </c>
      <c r="K11877">
        <f t="shared" si="58"/>
        <v>20.5</v>
      </c>
      <c r="L11877">
        <f t="shared" si="59"/>
        <v>23.5</v>
      </c>
      <c r="M11877">
        <v>22</v>
      </c>
      <c r="N11877">
        <v>3</v>
      </c>
      <c r="O11877">
        <v>0.8508</v>
      </c>
      <c r="Q11877">
        <v>61.002000000000002</v>
      </c>
      <c r="R11877">
        <v>4.7442000000000002</v>
      </c>
      <c r="S11877">
        <v>6.3907999999999996</v>
      </c>
      <c r="T11877">
        <v>16.3109</v>
      </c>
      <c r="U11877">
        <v>12.1083</v>
      </c>
      <c r="V11877">
        <v>28.42</v>
      </c>
    </row>
    <row r="11878" spans="1:22">
      <c r="A11878" t="s">
        <v>1490</v>
      </c>
      <c r="B11878" t="s">
        <v>1489</v>
      </c>
      <c r="C11878" t="s">
        <v>1691</v>
      </c>
      <c r="J11878">
        <v>677</v>
      </c>
      <c r="K11878">
        <f t="shared" si="58"/>
        <v>23.5</v>
      </c>
      <c r="L11878">
        <f t="shared" si="59"/>
        <v>26.5</v>
      </c>
      <c r="M11878">
        <v>25</v>
      </c>
      <c r="N11878">
        <v>3</v>
      </c>
      <c r="O11878">
        <v>0.88139999999999996</v>
      </c>
      <c r="Q11878">
        <v>58.646000000000001</v>
      </c>
      <c r="R11878">
        <v>2.4350000000000001</v>
      </c>
      <c r="S11878">
        <v>6.8449</v>
      </c>
      <c r="T11878">
        <v>18.098700000000001</v>
      </c>
      <c r="U11878">
        <v>6.4385000000000003</v>
      </c>
      <c r="V11878">
        <v>24.54</v>
      </c>
    </row>
    <row r="11879" spans="1:22">
      <c r="A11879" t="s">
        <v>1490</v>
      </c>
      <c r="B11879" t="s">
        <v>1489</v>
      </c>
      <c r="C11879" t="s">
        <v>1691</v>
      </c>
      <c r="J11879">
        <v>677</v>
      </c>
      <c r="K11879">
        <f t="shared" si="58"/>
        <v>26.5</v>
      </c>
      <c r="L11879">
        <f t="shared" si="59"/>
        <v>29.5</v>
      </c>
      <c r="M11879">
        <v>28</v>
      </c>
      <c r="N11879">
        <v>3</v>
      </c>
      <c r="O11879">
        <v>0.82899999999999996</v>
      </c>
      <c r="Q11879">
        <v>60.06</v>
      </c>
      <c r="R11879">
        <v>3.4514999999999998</v>
      </c>
      <c r="S11879">
        <v>7.8128000000000002</v>
      </c>
      <c r="T11879">
        <v>19.431000000000001</v>
      </c>
      <c r="U11879">
        <v>8.5841999999999992</v>
      </c>
      <c r="V11879">
        <v>28.02</v>
      </c>
    </row>
    <row r="11880" spans="1:22">
      <c r="A11880" t="s">
        <v>1490</v>
      </c>
      <c r="B11880" t="s">
        <v>1489</v>
      </c>
      <c r="C11880" t="s">
        <v>1691</v>
      </c>
      <c r="J11880">
        <v>677</v>
      </c>
      <c r="K11880">
        <f t="shared" si="58"/>
        <v>29.5</v>
      </c>
      <c r="L11880">
        <f t="shared" si="59"/>
        <v>32.5</v>
      </c>
      <c r="M11880">
        <v>31</v>
      </c>
      <c r="N11880">
        <v>3</v>
      </c>
      <c r="O11880">
        <v>0.876</v>
      </c>
      <c r="Q11880">
        <v>63.725999999999999</v>
      </c>
      <c r="R11880">
        <v>3.294</v>
      </c>
      <c r="S11880">
        <v>7.9766000000000004</v>
      </c>
      <c r="T11880">
        <v>20.962299999999999</v>
      </c>
      <c r="U11880">
        <v>8.6565999999999992</v>
      </c>
      <c r="V11880">
        <v>29.62</v>
      </c>
    </row>
    <row r="11881" spans="1:22">
      <c r="A11881" t="s">
        <v>1490</v>
      </c>
      <c r="B11881" t="s">
        <v>1489</v>
      </c>
      <c r="C11881" t="s">
        <v>1691</v>
      </c>
      <c r="J11881">
        <v>677</v>
      </c>
      <c r="K11881">
        <f t="shared" si="58"/>
        <v>32.5</v>
      </c>
      <c r="L11881">
        <f t="shared" si="59"/>
        <v>35.5</v>
      </c>
      <c r="M11881">
        <v>34</v>
      </c>
      <c r="N11881">
        <v>3</v>
      </c>
      <c r="O11881">
        <v>0.84289999999999998</v>
      </c>
      <c r="Q11881">
        <v>60.643999999999998</v>
      </c>
      <c r="R11881">
        <v>3.9268999999999998</v>
      </c>
      <c r="S11881">
        <v>7.7691999999999997</v>
      </c>
      <c r="T11881">
        <v>19.645700000000001</v>
      </c>
      <c r="U11881">
        <v>9.9298000000000002</v>
      </c>
      <c r="V11881">
        <v>29.58</v>
      </c>
    </row>
    <row r="11882" spans="1:22">
      <c r="A11882" t="s">
        <v>1490</v>
      </c>
      <c r="B11882" t="s">
        <v>1489</v>
      </c>
      <c r="C11882" t="s">
        <v>1691</v>
      </c>
      <c r="J11882">
        <v>677</v>
      </c>
      <c r="K11882">
        <f t="shared" si="58"/>
        <v>35.5</v>
      </c>
      <c r="L11882">
        <f t="shared" si="59"/>
        <v>38.5</v>
      </c>
      <c r="M11882">
        <v>37</v>
      </c>
      <c r="N11882">
        <v>3</v>
      </c>
      <c r="O11882">
        <v>0.81759999999999999</v>
      </c>
      <c r="Q11882">
        <v>67.040000000000006</v>
      </c>
      <c r="R11882">
        <v>5.13</v>
      </c>
      <c r="S11882">
        <v>6.8217999999999996</v>
      </c>
      <c r="T11882">
        <v>16.7334</v>
      </c>
      <c r="U11882">
        <v>12.583600000000001</v>
      </c>
      <c r="V11882">
        <v>29.32</v>
      </c>
    </row>
    <row r="11883" spans="1:22">
      <c r="A11883" t="s">
        <v>1490</v>
      </c>
      <c r="B11883" t="s">
        <v>1489</v>
      </c>
      <c r="C11883" t="s">
        <v>1691</v>
      </c>
      <c r="J11883">
        <v>677</v>
      </c>
      <c r="K11883">
        <f t="shared" si="58"/>
        <v>38.5</v>
      </c>
      <c r="L11883">
        <f t="shared" si="59"/>
        <v>41.5</v>
      </c>
      <c r="M11883">
        <v>40</v>
      </c>
      <c r="N11883">
        <v>3</v>
      </c>
      <c r="O11883">
        <v>0.84540000000000004</v>
      </c>
      <c r="Q11883">
        <v>65.105000000000004</v>
      </c>
      <c r="R11883">
        <v>4.2619999999999996</v>
      </c>
      <c r="S11883">
        <v>6.6417000000000002</v>
      </c>
      <c r="T11883">
        <v>16.844100000000001</v>
      </c>
      <c r="U11883">
        <v>10.8089</v>
      </c>
      <c r="V11883">
        <v>27.65</v>
      </c>
    </row>
    <row r="11884" spans="1:22">
      <c r="A11884" t="s">
        <v>1490</v>
      </c>
      <c r="B11884" t="s">
        <v>1489</v>
      </c>
      <c r="C11884" t="s">
        <v>1691</v>
      </c>
      <c r="J11884">
        <v>677</v>
      </c>
      <c r="K11884">
        <f t="shared" si="58"/>
        <v>41.5</v>
      </c>
      <c r="L11884">
        <f t="shared" si="59"/>
        <v>44.5</v>
      </c>
      <c r="M11884">
        <v>43</v>
      </c>
      <c r="N11884">
        <v>3</v>
      </c>
      <c r="O11884">
        <v>0.79379999999999995</v>
      </c>
      <c r="Q11884">
        <v>67.664000000000001</v>
      </c>
      <c r="R11884">
        <v>4.0324</v>
      </c>
      <c r="S11884">
        <v>7.5304000000000002</v>
      </c>
      <c r="T11884">
        <v>17.933900000000001</v>
      </c>
      <c r="U11884">
        <v>9.6031999999999993</v>
      </c>
      <c r="V11884">
        <v>27.54</v>
      </c>
    </row>
    <row r="11885" spans="1:22">
      <c r="A11885" t="s">
        <v>1490</v>
      </c>
      <c r="B11885" t="s">
        <v>1489</v>
      </c>
      <c r="C11885" t="s">
        <v>1691</v>
      </c>
      <c r="J11885">
        <v>677</v>
      </c>
      <c r="K11885">
        <f t="shared" si="58"/>
        <v>44.5</v>
      </c>
      <c r="L11885">
        <f t="shared" si="59"/>
        <v>47.5</v>
      </c>
      <c r="M11885">
        <v>46</v>
      </c>
      <c r="N11885">
        <v>3</v>
      </c>
      <c r="O11885">
        <v>0.83130000000000004</v>
      </c>
      <c r="Q11885">
        <v>78.028000000000006</v>
      </c>
      <c r="R11885">
        <v>3.8146</v>
      </c>
      <c r="S11885">
        <v>7.0883000000000003</v>
      </c>
      <c r="T11885">
        <v>17.677600000000002</v>
      </c>
      <c r="U11885">
        <v>9.5132999999999992</v>
      </c>
      <c r="V11885">
        <v>27.19</v>
      </c>
    </row>
    <row r="11886" spans="1:22">
      <c r="A11886" t="s">
        <v>1490</v>
      </c>
      <c r="B11886" t="s">
        <v>1489</v>
      </c>
      <c r="C11886" t="s">
        <v>1691</v>
      </c>
      <c r="J11886">
        <v>677</v>
      </c>
      <c r="K11886">
        <f t="shared" si="58"/>
        <v>47.5</v>
      </c>
      <c r="L11886">
        <f t="shared" si="59"/>
        <v>50.5</v>
      </c>
      <c r="M11886">
        <v>49</v>
      </c>
      <c r="N11886">
        <v>3</v>
      </c>
      <c r="O11886">
        <v>0.81040000000000001</v>
      </c>
      <c r="Q11886">
        <v>72.736999999999995</v>
      </c>
      <c r="R11886">
        <v>5.3224</v>
      </c>
      <c r="S11886">
        <v>6.6311</v>
      </c>
      <c r="T11886">
        <v>16.121600000000001</v>
      </c>
      <c r="U11886">
        <v>12.9398</v>
      </c>
      <c r="V11886">
        <v>29.06</v>
      </c>
    </row>
    <row r="11887" spans="1:22">
      <c r="A11887" t="s">
        <v>1490</v>
      </c>
      <c r="B11887" t="s">
        <v>1489</v>
      </c>
      <c r="C11887" t="s">
        <v>1691</v>
      </c>
      <c r="J11887">
        <v>677</v>
      </c>
      <c r="K11887">
        <f t="shared" si="58"/>
        <v>50.5</v>
      </c>
      <c r="L11887">
        <f t="shared" si="59"/>
        <v>53.5</v>
      </c>
      <c r="M11887">
        <v>52</v>
      </c>
      <c r="N11887">
        <v>3</v>
      </c>
      <c r="O11887">
        <v>0.76300000000000001</v>
      </c>
      <c r="Q11887">
        <v>73.950999999999993</v>
      </c>
      <c r="R11887">
        <v>4.5054999999999996</v>
      </c>
      <c r="S11887">
        <v>7.1764000000000001</v>
      </c>
      <c r="T11887">
        <v>16.4269</v>
      </c>
      <c r="U11887">
        <v>10.3131</v>
      </c>
      <c r="V11887">
        <v>26.74</v>
      </c>
    </row>
    <row r="11888" spans="1:22">
      <c r="A11888" t="s">
        <v>1490</v>
      </c>
      <c r="B11888" t="s">
        <v>1489</v>
      </c>
      <c r="C11888" t="s">
        <v>1691</v>
      </c>
      <c r="J11888">
        <v>677</v>
      </c>
      <c r="K11888">
        <f t="shared" si="58"/>
        <v>53.5</v>
      </c>
      <c r="L11888">
        <f t="shared" si="59"/>
        <v>56.5</v>
      </c>
      <c r="M11888">
        <v>55</v>
      </c>
      <c r="N11888">
        <v>3</v>
      </c>
      <c r="O11888">
        <v>0.80789999999999995</v>
      </c>
      <c r="Q11888">
        <v>70.626000000000005</v>
      </c>
      <c r="R11888">
        <v>3.7665000000000002</v>
      </c>
      <c r="S11888">
        <v>7.4275000000000002</v>
      </c>
      <c r="T11888">
        <v>18.002300000000002</v>
      </c>
      <c r="U11888">
        <v>9.1290999999999993</v>
      </c>
      <c r="V11888">
        <v>27.13</v>
      </c>
    </row>
    <row r="11889" spans="1:26">
      <c r="A11889" t="s">
        <v>1490</v>
      </c>
      <c r="B11889" t="s">
        <v>1489</v>
      </c>
      <c r="C11889" t="s">
        <v>1691</v>
      </c>
      <c r="J11889">
        <v>677</v>
      </c>
      <c r="K11889">
        <f t="shared" si="58"/>
        <v>56.5</v>
      </c>
      <c r="L11889">
        <f t="shared" si="59"/>
        <v>59.5</v>
      </c>
      <c r="M11889">
        <v>58</v>
      </c>
      <c r="N11889">
        <v>3</v>
      </c>
      <c r="O11889">
        <v>0.72289999999999999</v>
      </c>
      <c r="Q11889">
        <v>70.335999999999999</v>
      </c>
      <c r="R11889">
        <v>4.2652999999999999</v>
      </c>
      <c r="S11889">
        <v>8.0221</v>
      </c>
      <c r="T11889">
        <v>17.3965</v>
      </c>
      <c r="U11889">
        <v>9.2495999999999992</v>
      </c>
      <c r="V11889">
        <v>26.65</v>
      </c>
    </row>
    <row r="11890" spans="1:26">
      <c r="A11890" t="s">
        <v>1490</v>
      </c>
      <c r="B11890" t="s">
        <v>1489</v>
      </c>
      <c r="C11890" t="s">
        <v>1691</v>
      </c>
      <c r="J11890">
        <v>677</v>
      </c>
      <c r="K11890">
        <f t="shared" si="58"/>
        <v>59.5</v>
      </c>
      <c r="L11890">
        <f t="shared" si="59"/>
        <v>62.5</v>
      </c>
      <c r="M11890">
        <v>61</v>
      </c>
      <c r="N11890">
        <v>3</v>
      </c>
      <c r="O11890">
        <v>0.85340000000000005</v>
      </c>
      <c r="Q11890">
        <v>66.983000000000004</v>
      </c>
      <c r="R11890">
        <v>3.9030999999999998</v>
      </c>
      <c r="S11890">
        <v>7.0944000000000003</v>
      </c>
      <c r="T11890">
        <v>18.164000000000001</v>
      </c>
      <c r="U11890">
        <v>9.9931000000000001</v>
      </c>
      <c r="V11890">
        <v>28.16</v>
      </c>
    </row>
    <row r="11891" spans="1:26">
      <c r="A11891" t="s">
        <v>1490</v>
      </c>
      <c r="B11891" t="s">
        <v>1489</v>
      </c>
      <c r="C11891" t="s">
        <v>1691</v>
      </c>
      <c r="J11891">
        <v>677</v>
      </c>
      <c r="K11891">
        <f t="shared" si="58"/>
        <v>62.5</v>
      </c>
      <c r="L11891">
        <f t="shared" si="59"/>
        <v>65.5</v>
      </c>
      <c r="M11891">
        <v>64</v>
      </c>
      <c r="N11891">
        <v>3</v>
      </c>
      <c r="O11891">
        <v>0.71599999999999997</v>
      </c>
      <c r="Q11891">
        <v>81.33</v>
      </c>
      <c r="R11891">
        <v>4.6134000000000004</v>
      </c>
      <c r="S11891">
        <v>8.2964000000000002</v>
      </c>
      <c r="T11891">
        <v>17.821400000000001</v>
      </c>
      <c r="U11891">
        <v>9.9099000000000004</v>
      </c>
      <c r="V11891">
        <v>27.73</v>
      </c>
    </row>
    <row r="11892" spans="1:26">
      <c r="A11892" t="s">
        <v>1490</v>
      </c>
      <c r="B11892" t="s">
        <v>1489</v>
      </c>
      <c r="C11892" t="s">
        <v>1691</v>
      </c>
      <c r="J11892">
        <v>677</v>
      </c>
      <c r="K11892">
        <f t="shared" si="58"/>
        <v>65.5</v>
      </c>
      <c r="L11892">
        <f t="shared" si="59"/>
        <v>68.5</v>
      </c>
      <c r="M11892">
        <v>67</v>
      </c>
      <c r="N11892">
        <v>3</v>
      </c>
      <c r="O11892">
        <v>0.67800000000000005</v>
      </c>
      <c r="Q11892">
        <v>76.349999999999994</v>
      </c>
      <c r="R11892">
        <v>5.2573999999999996</v>
      </c>
      <c r="S11892">
        <v>7.2908999999999997</v>
      </c>
      <c r="T11892">
        <v>14.8286</v>
      </c>
      <c r="U11892">
        <v>10.6928</v>
      </c>
      <c r="V11892">
        <v>25.52</v>
      </c>
    </row>
    <row r="11893" spans="1:26">
      <c r="A11893" t="s">
        <v>1490</v>
      </c>
      <c r="B11893" t="s">
        <v>1489</v>
      </c>
      <c r="C11893" t="s">
        <v>1691</v>
      </c>
      <c r="J11893">
        <v>677</v>
      </c>
      <c r="K11893">
        <f t="shared" si="58"/>
        <v>68.5</v>
      </c>
      <c r="L11893">
        <f t="shared" si="59"/>
        <v>71.5</v>
      </c>
      <c r="M11893">
        <v>70</v>
      </c>
      <c r="N11893">
        <v>3</v>
      </c>
      <c r="O11893">
        <v>0.60680000000000001</v>
      </c>
      <c r="Q11893">
        <v>62.652999999999999</v>
      </c>
      <c r="R11893">
        <v>5.3201000000000001</v>
      </c>
      <c r="S11893">
        <v>7.9222000000000001</v>
      </c>
      <c r="T11893">
        <v>14.4207</v>
      </c>
      <c r="U11893">
        <v>9.6842000000000006</v>
      </c>
      <c r="V11893">
        <v>24.1</v>
      </c>
    </row>
    <row r="11894" spans="1:26">
      <c r="A11894" t="s">
        <v>1490</v>
      </c>
      <c r="B11894" t="s">
        <v>1489</v>
      </c>
      <c r="C11894" t="s">
        <v>1691</v>
      </c>
      <c r="J11894">
        <v>677</v>
      </c>
      <c r="K11894">
        <f t="shared" si="58"/>
        <v>71.5</v>
      </c>
      <c r="L11894">
        <f t="shared" si="59"/>
        <v>74.5</v>
      </c>
      <c r="M11894">
        <v>73</v>
      </c>
      <c r="N11894">
        <v>3</v>
      </c>
      <c r="O11894">
        <v>0.83299999999999996</v>
      </c>
      <c r="Q11894">
        <v>70.989000000000004</v>
      </c>
      <c r="R11894">
        <v>4.3040000000000003</v>
      </c>
      <c r="S11894">
        <v>7.5186999999999999</v>
      </c>
      <c r="T11894">
        <v>18.7883</v>
      </c>
      <c r="U11894">
        <v>10.755000000000001</v>
      </c>
      <c r="V11894">
        <v>29.54</v>
      </c>
    </row>
    <row r="11895" spans="1:26">
      <c r="A11895" t="s">
        <v>1490</v>
      </c>
      <c r="B11895" t="s">
        <v>1489</v>
      </c>
      <c r="C11895" t="s">
        <v>1691</v>
      </c>
      <c r="J11895">
        <v>677</v>
      </c>
      <c r="K11895">
        <f t="shared" si="58"/>
        <v>74.5</v>
      </c>
      <c r="L11895">
        <f t="shared" si="59"/>
        <v>77.5</v>
      </c>
      <c r="M11895">
        <v>76</v>
      </c>
      <c r="N11895">
        <v>3</v>
      </c>
      <c r="O11895">
        <v>0.74809999999999999</v>
      </c>
      <c r="Q11895">
        <v>77.558999999999997</v>
      </c>
      <c r="R11895">
        <v>4.4912000000000001</v>
      </c>
      <c r="S11895">
        <v>7.3093000000000004</v>
      </c>
      <c r="T11895">
        <v>16.404299999999999</v>
      </c>
      <c r="U11895">
        <v>10.079599999999999</v>
      </c>
      <c r="V11895">
        <v>26.48</v>
      </c>
    </row>
    <row r="11896" spans="1:26">
      <c r="A11896" t="s">
        <v>1490</v>
      </c>
      <c r="B11896" t="s">
        <v>1489</v>
      </c>
      <c r="C11896" t="s">
        <v>1691</v>
      </c>
      <c r="J11896">
        <v>677</v>
      </c>
      <c r="K11896">
        <f t="shared" si="58"/>
        <v>77.5</v>
      </c>
      <c r="L11896">
        <f t="shared" si="59"/>
        <v>80.5</v>
      </c>
      <c r="M11896">
        <v>79</v>
      </c>
      <c r="N11896">
        <v>3</v>
      </c>
      <c r="O11896">
        <v>0.80789999999999995</v>
      </c>
      <c r="Q11896">
        <v>68.144999999999996</v>
      </c>
      <c r="R11896">
        <v>4.4194000000000004</v>
      </c>
      <c r="S11896">
        <v>5.9713000000000003</v>
      </c>
      <c r="T11896">
        <v>14.472799999999999</v>
      </c>
      <c r="U11896">
        <v>10.711399999999999</v>
      </c>
      <c r="V11896">
        <v>25.18</v>
      </c>
    </row>
    <row r="11897" spans="1:26">
      <c r="A11897" t="s">
        <v>1490</v>
      </c>
      <c r="B11897" t="s">
        <v>1489</v>
      </c>
      <c r="C11897" t="s">
        <v>1691</v>
      </c>
      <c r="J11897">
        <v>677</v>
      </c>
      <c r="K11897">
        <f t="shared" si="58"/>
        <v>80.5</v>
      </c>
      <c r="L11897">
        <f t="shared" si="59"/>
        <v>83.5</v>
      </c>
      <c r="M11897">
        <v>82</v>
      </c>
      <c r="N11897">
        <v>3</v>
      </c>
      <c r="O11897">
        <v>0.72840000000000005</v>
      </c>
      <c r="Q11897">
        <v>70.566000000000003</v>
      </c>
      <c r="R11897">
        <v>4.8472999999999997</v>
      </c>
      <c r="S11897">
        <v>6.3122999999999996</v>
      </c>
      <c r="T11897">
        <v>13.794499999999999</v>
      </c>
      <c r="U11897">
        <v>10.5931</v>
      </c>
      <c r="V11897">
        <v>24.39</v>
      </c>
    </row>
    <row r="11898" spans="1:26">
      <c r="A11898" t="s">
        <v>1490</v>
      </c>
      <c r="B11898" t="s">
        <v>1489</v>
      </c>
      <c r="C11898" t="s">
        <v>1691</v>
      </c>
      <c r="J11898">
        <v>677</v>
      </c>
      <c r="K11898">
        <f t="shared" si="58"/>
        <v>83.5</v>
      </c>
      <c r="L11898">
        <f t="shared" si="59"/>
        <v>86.5</v>
      </c>
      <c r="M11898">
        <v>85</v>
      </c>
      <c r="N11898">
        <v>3</v>
      </c>
      <c r="O11898">
        <v>0.6885</v>
      </c>
      <c r="Q11898">
        <v>75.918000000000006</v>
      </c>
      <c r="R11898">
        <v>4.6715</v>
      </c>
      <c r="S11898">
        <v>7.843</v>
      </c>
      <c r="T11898">
        <v>16.1999</v>
      </c>
      <c r="U11898">
        <v>9.6489999999999991</v>
      </c>
      <c r="V11898">
        <v>25.85</v>
      </c>
    </row>
    <row r="11899" spans="1:26">
      <c r="A11899" t="s">
        <v>1490</v>
      </c>
      <c r="B11899" t="s">
        <v>1489</v>
      </c>
      <c r="C11899" t="s">
        <v>1691</v>
      </c>
      <c r="K11899">
        <f t="shared" si="58"/>
        <v>0</v>
      </c>
      <c r="L11899">
        <f t="shared" si="59"/>
        <v>0</v>
      </c>
      <c r="T11899">
        <v>507.17910000000001</v>
      </c>
      <c r="U11899">
        <v>279.69409999999999</v>
      </c>
      <c r="V11899">
        <v>786.87</v>
      </c>
    </row>
    <row r="11900" spans="1:26">
      <c r="A11900" t="s">
        <v>1490</v>
      </c>
      <c r="B11900" t="s">
        <v>1489</v>
      </c>
      <c r="C11900" t="s">
        <v>1691</v>
      </c>
      <c r="E11900" t="s">
        <v>1708</v>
      </c>
      <c r="G11900">
        <v>-25.893969999999999</v>
      </c>
      <c r="H11900">
        <v>114.114</v>
      </c>
      <c r="J11900">
        <v>678</v>
      </c>
      <c r="K11900">
        <f t="shared" si="58"/>
        <v>0</v>
      </c>
      <c r="L11900">
        <f t="shared" si="59"/>
        <v>2.5</v>
      </c>
      <c r="M11900">
        <v>1.25</v>
      </c>
      <c r="N11900">
        <v>2.5</v>
      </c>
      <c r="O11900">
        <v>0.34949999999999998</v>
      </c>
      <c r="Q11900">
        <v>66.741</v>
      </c>
      <c r="R11900">
        <v>7.2538</v>
      </c>
      <c r="S11900">
        <v>5.9672000000000001</v>
      </c>
      <c r="T11900">
        <v>5.2142999999999997</v>
      </c>
      <c r="U11900">
        <v>6.3385999999999996</v>
      </c>
      <c r="V11900">
        <v>11.55</v>
      </c>
      <c r="W11900">
        <v>0.54710000000000003</v>
      </c>
      <c r="Y11900">
        <v>5.6182999999999996</v>
      </c>
      <c r="Z11900">
        <v>7.4320000000000004</v>
      </c>
    </row>
    <row r="11901" spans="1:26">
      <c r="A11901" t="s">
        <v>1490</v>
      </c>
      <c r="B11901" t="s">
        <v>1489</v>
      </c>
      <c r="C11901" t="s">
        <v>1691</v>
      </c>
      <c r="J11901">
        <v>678</v>
      </c>
      <c r="K11901">
        <f t="shared" si="58"/>
        <v>2.5</v>
      </c>
      <c r="L11901">
        <f t="shared" si="59"/>
        <v>5.5</v>
      </c>
      <c r="M11901">
        <v>4</v>
      </c>
      <c r="N11901">
        <v>3</v>
      </c>
      <c r="O11901">
        <v>0.40789999999999998</v>
      </c>
      <c r="Q11901">
        <v>62.889000000000003</v>
      </c>
      <c r="R11901">
        <v>5.1887999999999996</v>
      </c>
      <c r="S11901">
        <v>6.5705</v>
      </c>
      <c r="T11901">
        <v>8.0401000000000007</v>
      </c>
      <c r="U11901">
        <v>6.3494000000000002</v>
      </c>
      <c r="V11901">
        <v>14.39</v>
      </c>
    </row>
    <row r="11902" spans="1:26">
      <c r="A11902" t="s">
        <v>1490</v>
      </c>
      <c r="B11902" t="s">
        <v>1489</v>
      </c>
      <c r="C11902" t="s">
        <v>1691</v>
      </c>
      <c r="J11902">
        <v>678</v>
      </c>
      <c r="K11902">
        <f t="shared" si="58"/>
        <v>5.5</v>
      </c>
      <c r="L11902">
        <f t="shared" si="59"/>
        <v>8.5</v>
      </c>
      <c r="M11902">
        <v>7</v>
      </c>
      <c r="N11902">
        <v>3</v>
      </c>
      <c r="O11902">
        <v>0.47910000000000003</v>
      </c>
      <c r="Q11902">
        <v>65.242000000000004</v>
      </c>
      <c r="R11902">
        <v>5.0605000000000002</v>
      </c>
      <c r="S11902">
        <v>7.3434999999999997</v>
      </c>
      <c r="T11902">
        <v>10.5543</v>
      </c>
      <c r="U11902">
        <v>7.2731000000000003</v>
      </c>
      <c r="V11902">
        <v>17.829999999999998</v>
      </c>
    </row>
    <row r="11903" spans="1:26">
      <c r="A11903" t="s">
        <v>1490</v>
      </c>
      <c r="B11903" t="s">
        <v>1489</v>
      </c>
      <c r="C11903" t="s">
        <v>1691</v>
      </c>
      <c r="J11903">
        <v>678</v>
      </c>
      <c r="K11903">
        <f t="shared" si="58"/>
        <v>8.5</v>
      </c>
      <c r="L11903">
        <f t="shared" si="59"/>
        <v>11.5</v>
      </c>
      <c r="M11903">
        <v>10</v>
      </c>
      <c r="N11903">
        <v>3</v>
      </c>
      <c r="O11903">
        <v>0.45179999999999998</v>
      </c>
      <c r="Q11903">
        <v>60.305</v>
      </c>
      <c r="R11903">
        <v>4.93</v>
      </c>
      <c r="S11903">
        <v>7.8284000000000002</v>
      </c>
      <c r="T11903">
        <v>10.6097</v>
      </c>
      <c r="U11903">
        <v>6.6816000000000004</v>
      </c>
      <c r="V11903">
        <v>17.29</v>
      </c>
    </row>
    <row r="11904" spans="1:26">
      <c r="A11904" t="s">
        <v>1490</v>
      </c>
      <c r="B11904" t="s">
        <v>1489</v>
      </c>
      <c r="C11904" t="s">
        <v>1691</v>
      </c>
      <c r="J11904">
        <v>678</v>
      </c>
      <c r="K11904">
        <f t="shared" si="58"/>
        <v>11.5</v>
      </c>
      <c r="L11904">
        <f t="shared" si="59"/>
        <v>14.5</v>
      </c>
      <c r="M11904">
        <v>13</v>
      </c>
      <c r="N11904">
        <v>3</v>
      </c>
      <c r="O11904">
        <v>0.4052</v>
      </c>
      <c r="Q11904">
        <v>56.387</v>
      </c>
      <c r="R11904">
        <v>4.3056999999999999</v>
      </c>
      <c r="S11904">
        <v>7.0696000000000003</v>
      </c>
      <c r="T11904">
        <v>8.5937999999999999</v>
      </c>
      <c r="U11904">
        <v>5.234</v>
      </c>
      <c r="V11904">
        <v>13.83</v>
      </c>
    </row>
    <row r="11905" spans="1:22">
      <c r="A11905" t="s">
        <v>1490</v>
      </c>
      <c r="B11905" t="s">
        <v>1489</v>
      </c>
      <c r="C11905" t="s">
        <v>1691</v>
      </c>
      <c r="J11905">
        <v>678</v>
      </c>
      <c r="K11905">
        <f t="shared" si="58"/>
        <v>14.5</v>
      </c>
      <c r="L11905">
        <f t="shared" si="59"/>
        <v>17.5</v>
      </c>
      <c r="M11905">
        <v>16</v>
      </c>
      <c r="N11905">
        <v>3</v>
      </c>
      <c r="O11905">
        <v>0.49730000000000002</v>
      </c>
      <c r="Q11905">
        <v>70.254000000000005</v>
      </c>
      <c r="R11905">
        <v>6.6285999999999996</v>
      </c>
      <c r="S11905">
        <v>7.0168999999999997</v>
      </c>
      <c r="T11905">
        <v>10.468299999999999</v>
      </c>
      <c r="U11905">
        <v>9.8888999999999996</v>
      </c>
      <c r="V11905">
        <v>20.36</v>
      </c>
    </row>
    <row r="11906" spans="1:22">
      <c r="A11906" t="s">
        <v>1490</v>
      </c>
      <c r="B11906" t="s">
        <v>1489</v>
      </c>
      <c r="C11906" t="s">
        <v>1691</v>
      </c>
      <c r="J11906">
        <v>678</v>
      </c>
      <c r="K11906">
        <f t="shared" si="58"/>
        <v>17.5</v>
      </c>
      <c r="L11906">
        <f t="shared" si="59"/>
        <v>20.5</v>
      </c>
      <c r="M11906">
        <v>19</v>
      </c>
      <c r="N11906">
        <v>3</v>
      </c>
      <c r="O11906">
        <v>0.49809999999999999</v>
      </c>
      <c r="Q11906">
        <v>77.313000000000002</v>
      </c>
      <c r="R11906">
        <v>6.7907000000000002</v>
      </c>
      <c r="S11906">
        <v>6.9680999999999997</v>
      </c>
      <c r="T11906">
        <v>10.412800000000001</v>
      </c>
      <c r="U11906">
        <v>10.1477</v>
      </c>
      <c r="V11906">
        <v>20.56</v>
      </c>
    </row>
    <row r="11907" spans="1:22">
      <c r="A11907" t="s">
        <v>1490</v>
      </c>
      <c r="B11907" t="s">
        <v>1489</v>
      </c>
      <c r="C11907" t="s">
        <v>1691</v>
      </c>
      <c r="J11907">
        <v>678</v>
      </c>
      <c r="K11907">
        <f t="shared" si="58"/>
        <v>20.5</v>
      </c>
      <c r="L11907">
        <f t="shared" si="59"/>
        <v>23.5</v>
      </c>
      <c r="M11907">
        <v>22</v>
      </c>
      <c r="N11907">
        <v>3</v>
      </c>
      <c r="O11907">
        <v>0.54590000000000005</v>
      </c>
      <c r="Q11907">
        <v>72.881</v>
      </c>
      <c r="R11907">
        <v>4.3819999999999997</v>
      </c>
      <c r="S11907">
        <v>7.7188999999999997</v>
      </c>
      <c r="T11907">
        <v>12.6418</v>
      </c>
      <c r="U11907">
        <v>7.1767000000000003</v>
      </c>
      <c r="V11907">
        <v>19.82</v>
      </c>
    </row>
    <row r="11908" spans="1:22">
      <c r="A11908" t="s">
        <v>1490</v>
      </c>
      <c r="B11908" t="s">
        <v>1489</v>
      </c>
      <c r="C11908" t="s">
        <v>1691</v>
      </c>
      <c r="J11908">
        <v>678</v>
      </c>
      <c r="K11908">
        <f t="shared" si="58"/>
        <v>23.5</v>
      </c>
      <c r="L11908">
        <f t="shared" si="59"/>
        <v>26.5</v>
      </c>
      <c r="M11908">
        <v>25</v>
      </c>
      <c r="N11908">
        <v>3</v>
      </c>
      <c r="O11908">
        <v>0.5554</v>
      </c>
      <c r="Q11908">
        <v>85.863</v>
      </c>
      <c r="R11908">
        <v>4.6018999999999997</v>
      </c>
      <c r="S11908">
        <v>7.2526000000000002</v>
      </c>
      <c r="T11908">
        <v>12.0852</v>
      </c>
      <c r="U11908">
        <v>7.6683000000000003</v>
      </c>
      <c r="V11908">
        <v>19.75</v>
      </c>
    </row>
    <row r="11909" spans="1:22">
      <c r="A11909" t="s">
        <v>1490</v>
      </c>
      <c r="B11909" t="s">
        <v>1489</v>
      </c>
      <c r="C11909" t="s">
        <v>1691</v>
      </c>
      <c r="J11909">
        <v>678</v>
      </c>
      <c r="K11909">
        <f t="shared" si="58"/>
        <v>26.5</v>
      </c>
      <c r="L11909">
        <f t="shared" si="59"/>
        <v>29.5</v>
      </c>
      <c r="M11909">
        <v>28</v>
      </c>
      <c r="N11909">
        <v>3</v>
      </c>
      <c r="O11909">
        <v>0.50580000000000003</v>
      </c>
      <c r="Q11909">
        <v>75.866</v>
      </c>
      <c r="R11909">
        <v>4.3895</v>
      </c>
      <c r="S11909">
        <v>7.6</v>
      </c>
      <c r="T11909">
        <v>11.531599999999999</v>
      </c>
      <c r="U11909">
        <v>6.6603000000000003</v>
      </c>
      <c r="V11909">
        <v>18.190000000000001</v>
      </c>
    </row>
    <row r="11910" spans="1:22">
      <c r="A11910" t="s">
        <v>1490</v>
      </c>
      <c r="B11910" t="s">
        <v>1489</v>
      </c>
      <c r="C11910" t="s">
        <v>1691</v>
      </c>
      <c r="J11910">
        <v>678</v>
      </c>
      <c r="K11910">
        <f t="shared" si="58"/>
        <v>29.5</v>
      </c>
      <c r="L11910">
        <f t="shared" si="59"/>
        <v>32.5</v>
      </c>
      <c r="M11910">
        <v>31</v>
      </c>
      <c r="N11910">
        <v>3</v>
      </c>
      <c r="O11910">
        <v>0.5484</v>
      </c>
      <c r="Q11910">
        <v>71.063000000000002</v>
      </c>
      <c r="R11910">
        <v>4.8067000000000002</v>
      </c>
      <c r="S11910">
        <v>7.9208999999999996</v>
      </c>
      <c r="T11910">
        <v>13.031499999999999</v>
      </c>
      <c r="U11910">
        <v>7.9081000000000001</v>
      </c>
      <c r="V11910">
        <v>20.94</v>
      </c>
    </row>
    <row r="11911" spans="1:22">
      <c r="A11911" t="s">
        <v>1490</v>
      </c>
      <c r="B11911" t="s">
        <v>1489</v>
      </c>
      <c r="C11911" t="s">
        <v>1691</v>
      </c>
      <c r="J11911">
        <v>678</v>
      </c>
      <c r="K11911">
        <f t="shared" si="58"/>
        <v>32.5</v>
      </c>
      <c r="L11911">
        <f t="shared" si="59"/>
        <v>35.5</v>
      </c>
      <c r="M11911">
        <v>34</v>
      </c>
      <c r="N11911">
        <v>3</v>
      </c>
      <c r="O11911">
        <v>0.59389999999999998</v>
      </c>
      <c r="Q11911">
        <v>78.430000000000007</v>
      </c>
      <c r="R11911">
        <v>5.2328999999999999</v>
      </c>
      <c r="S11911">
        <v>7.7286000000000001</v>
      </c>
      <c r="T11911">
        <v>13.770799999999999</v>
      </c>
      <c r="U11911">
        <v>9.3239999999999998</v>
      </c>
      <c r="V11911">
        <v>23.09</v>
      </c>
    </row>
    <row r="11912" spans="1:22">
      <c r="A11912" t="s">
        <v>1490</v>
      </c>
      <c r="B11912" t="s">
        <v>1489</v>
      </c>
      <c r="C11912" t="s">
        <v>1691</v>
      </c>
      <c r="J11912">
        <v>678</v>
      </c>
      <c r="K11912">
        <f t="shared" si="58"/>
        <v>35.5</v>
      </c>
      <c r="L11912">
        <f t="shared" si="59"/>
        <v>38.5</v>
      </c>
      <c r="M11912">
        <v>37</v>
      </c>
      <c r="N11912">
        <v>3</v>
      </c>
      <c r="O11912">
        <v>0.58899999999999997</v>
      </c>
      <c r="Q11912">
        <v>87.954999999999998</v>
      </c>
      <c r="R11912">
        <v>5.3661000000000003</v>
      </c>
      <c r="S11912">
        <v>7.5904999999999996</v>
      </c>
      <c r="T11912">
        <v>13.4117</v>
      </c>
      <c r="U11912">
        <v>9.4814000000000007</v>
      </c>
      <c r="V11912">
        <v>22.89</v>
      </c>
    </row>
    <row r="11913" spans="1:22">
      <c r="A11913" t="s">
        <v>1490</v>
      </c>
      <c r="B11913" t="s">
        <v>1489</v>
      </c>
      <c r="C11913" t="s">
        <v>1691</v>
      </c>
      <c r="J11913">
        <v>678</v>
      </c>
      <c r="K11913">
        <f t="shared" si="58"/>
        <v>38.5</v>
      </c>
      <c r="L11913">
        <f t="shared" si="59"/>
        <v>41.5</v>
      </c>
      <c r="M11913">
        <v>40</v>
      </c>
      <c r="N11913">
        <v>3</v>
      </c>
      <c r="O11913">
        <v>0.58169999999999999</v>
      </c>
      <c r="Q11913">
        <v>85.688000000000002</v>
      </c>
      <c r="R11913">
        <v>6.2502000000000004</v>
      </c>
      <c r="S11913">
        <v>7.4580000000000002</v>
      </c>
      <c r="T11913">
        <v>13.015499999999999</v>
      </c>
      <c r="U11913">
        <v>10.9076</v>
      </c>
      <c r="V11913">
        <v>23.92</v>
      </c>
    </row>
    <row r="11914" spans="1:22">
      <c r="A11914" t="s">
        <v>1490</v>
      </c>
      <c r="B11914" t="s">
        <v>1489</v>
      </c>
      <c r="C11914" t="s">
        <v>1691</v>
      </c>
      <c r="J11914">
        <v>678</v>
      </c>
      <c r="K11914">
        <f t="shared" si="58"/>
        <v>41.5</v>
      </c>
      <c r="L11914">
        <f t="shared" si="59"/>
        <v>44.5</v>
      </c>
      <c r="M11914">
        <v>43</v>
      </c>
      <c r="N11914">
        <v>3</v>
      </c>
      <c r="O11914">
        <v>0.61899999999999999</v>
      </c>
      <c r="Q11914">
        <v>81.944000000000003</v>
      </c>
      <c r="R11914">
        <v>5.3163</v>
      </c>
      <c r="S11914">
        <v>7.9890999999999996</v>
      </c>
      <c r="T11914">
        <v>14.835100000000001</v>
      </c>
      <c r="U11914">
        <v>9.8719000000000001</v>
      </c>
      <c r="V11914">
        <v>24.71</v>
      </c>
    </row>
    <row r="11915" spans="1:22">
      <c r="A11915" t="s">
        <v>1490</v>
      </c>
      <c r="B11915" t="s">
        <v>1489</v>
      </c>
      <c r="C11915" t="s">
        <v>1691</v>
      </c>
      <c r="J11915">
        <v>678</v>
      </c>
      <c r="K11915">
        <f t="shared" si="58"/>
        <v>44.5</v>
      </c>
      <c r="L11915">
        <f t="shared" si="59"/>
        <v>47.5</v>
      </c>
      <c r="M11915">
        <v>46</v>
      </c>
      <c r="N11915">
        <v>3</v>
      </c>
      <c r="O11915">
        <v>0.56059999999999999</v>
      </c>
      <c r="Q11915">
        <v>89.697999999999993</v>
      </c>
      <c r="R11915">
        <v>6.1382000000000003</v>
      </c>
      <c r="S11915">
        <v>7.1859000000000002</v>
      </c>
      <c r="T11915">
        <v>12.0855</v>
      </c>
      <c r="U11915">
        <v>10.323499999999999</v>
      </c>
      <c r="V11915">
        <v>22.41</v>
      </c>
    </row>
    <row r="11916" spans="1:22">
      <c r="A11916" t="s">
        <v>1490</v>
      </c>
      <c r="B11916" t="s">
        <v>1489</v>
      </c>
      <c r="C11916" t="s">
        <v>1691</v>
      </c>
      <c r="J11916">
        <v>678</v>
      </c>
      <c r="K11916">
        <f t="shared" si="58"/>
        <v>47.5</v>
      </c>
      <c r="L11916">
        <f t="shared" si="59"/>
        <v>50.5</v>
      </c>
      <c r="M11916">
        <v>49</v>
      </c>
      <c r="N11916">
        <v>3</v>
      </c>
      <c r="O11916">
        <v>0.52480000000000004</v>
      </c>
      <c r="Q11916">
        <v>88.356999999999999</v>
      </c>
      <c r="R11916">
        <v>6.5519999999999996</v>
      </c>
      <c r="S11916">
        <v>7.0430000000000001</v>
      </c>
      <c r="T11916">
        <v>11.088699999999999</v>
      </c>
      <c r="U11916">
        <v>10.3157</v>
      </c>
      <c r="V11916">
        <v>21.4</v>
      </c>
    </row>
    <row r="11917" spans="1:22">
      <c r="A11917" t="s">
        <v>1490</v>
      </c>
      <c r="B11917" t="s">
        <v>1489</v>
      </c>
      <c r="C11917" t="s">
        <v>1691</v>
      </c>
      <c r="J11917">
        <v>678</v>
      </c>
      <c r="K11917">
        <f t="shared" si="58"/>
        <v>50.5</v>
      </c>
      <c r="L11917">
        <f t="shared" si="59"/>
        <v>53.5</v>
      </c>
      <c r="M11917">
        <v>52</v>
      </c>
      <c r="N11917">
        <v>3</v>
      </c>
      <c r="O11917">
        <v>0.57369999999999999</v>
      </c>
      <c r="Q11917">
        <v>87.635999999999996</v>
      </c>
      <c r="R11917">
        <v>6.1311</v>
      </c>
      <c r="S11917">
        <v>7.2455999999999996</v>
      </c>
      <c r="T11917">
        <v>12.4694</v>
      </c>
      <c r="U11917">
        <v>10.551399999999999</v>
      </c>
      <c r="V11917">
        <v>23.02</v>
      </c>
    </row>
    <row r="11918" spans="1:22">
      <c r="A11918" t="s">
        <v>1490</v>
      </c>
      <c r="B11918" t="s">
        <v>1489</v>
      </c>
      <c r="C11918" t="s">
        <v>1691</v>
      </c>
      <c r="J11918">
        <v>678</v>
      </c>
      <c r="K11918">
        <f t="shared" si="58"/>
        <v>53.5</v>
      </c>
      <c r="L11918">
        <f t="shared" si="59"/>
        <v>56.5</v>
      </c>
      <c r="M11918">
        <v>55</v>
      </c>
      <c r="N11918">
        <v>3</v>
      </c>
      <c r="O11918">
        <v>0.50760000000000005</v>
      </c>
      <c r="Q11918">
        <v>83.539000000000001</v>
      </c>
      <c r="R11918">
        <v>7.1852</v>
      </c>
      <c r="S11918">
        <v>7.2337999999999996</v>
      </c>
      <c r="T11918">
        <v>11.016400000000001</v>
      </c>
      <c r="U11918">
        <v>10.942399999999999</v>
      </c>
      <c r="V11918">
        <v>21.96</v>
      </c>
    </row>
    <row r="11919" spans="1:22">
      <c r="A11919" t="s">
        <v>1490</v>
      </c>
      <c r="B11919" t="s">
        <v>1489</v>
      </c>
      <c r="C11919" t="s">
        <v>1691</v>
      </c>
      <c r="J11919">
        <v>678</v>
      </c>
      <c r="K11919">
        <f t="shared" si="58"/>
        <v>56.5</v>
      </c>
      <c r="L11919">
        <f t="shared" si="59"/>
        <v>59.5</v>
      </c>
      <c r="M11919">
        <v>58</v>
      </c>
      <c r="N11919">
        <v>3</v>
      </c>
      <c r="O11919">
        <v>0.5161</v>
      </c>
      <c r="Q11919">
        <v>87.093000000000004</v>
      </c>
      <c r="R11919">
        <v>6.5223000000000004</v>
      </c>
      <c r="S11919">
        <v>6.8357000000000001</v>
      </c>
      <c r="T11919">
        <v>10.584099999999999</v>
      </c>
      <c r="U11919">
        <v>10.0989</v>
      </c>
      <c r="V11919">
        <v>20.68</v>
      </c>
    </row>
    <row r="11920" spans="1:22">
      <c r="A11920" t="s">
        <v>1490</v>
      </c>
      <c r="B11920" t="s">
        <v>1489</v>
      </c>
      <c r="C11920" t="s">
        <v>1691</v>
      </c>
      <c r="J11920">
        <v>678</v>
      </c>
      <c r="K11920">
        <f t="shared" si="58"/>
        <v>59.5</v>
      </c>
      <c r="L11920">
        <f t="shared" si="59"/>
        <v>62.5</v>
      </c>
      <c r="M11920">
        <v>61</v>
      </c>
      <c r="N11920">
        <v>3</v>
      </c>
      <c r="O11920">
        <v>0.59430000000000005</v>
      </c>
      <c r="Q11920">
        <v>79.197999999999993</v>
      </c>
      <c r="R11920">
        <v>5.1914999999999996</v>
      </c>
      <c r="S11920">
        <v>7.8353000000000002</v>
      </c>
      <c r="T11920">
        <v>13.970700000000001</v>
      </c>
      <c r="U11920">
        <v>9.2566000000000006</v>
      </c>
      <c r="V11920">
        <v>23.23</v>
      </c>
    </row>
    <row r="11921" spans="1:26">
      <c r="A11921" t="s">
        <v>1490</v>
      </c>
      <c r="B11921" t="s">
        <v>1489</v>
      </c>
      <c r="C11921" t="s">
        <v>1691</v>
      </c>
      <c r="J11921">
        <v>678</v>
      </c>
      <c r="K11921">
        <f t="shared" si="58"/>
        <v>62.5</v>
      </c>
      <c r="L11921">
        <f t="shared" si="59"/>
        <v>65.5</v>
      </c>
      <c r="M11921">
        <v>64</v>
      </c>
      <c r="N11921">
        <v>3</v>
      </c>
      <c r="O11921">
        <v>0.59</v>
      </c>
      <c r="Q11921">
        <v>79.674000000000007</v>
      </c>
      <c r="R11921">
        <v>5.4141000000000004</v>
      </c>
      <c r="S11921">
        <v>7.7359999999999998</v>
      </c>
      <c r="T11921">
        <v>13.6928</v>
      </c>
      <c r="U11921">
        <v>9.5829000000000004</v>
      </c>
      <c r="V11921">
        <v>23.28</v>
      </c>
    </row>
    <row r="11922" spans="1:26">
      <c r="A11922" t="s">
        <v>1490</v>
      </c>
      <c r="B11922" t="s">
        <v>1489</v>
      </c>
      <c r="C11922" t="s">
        <v>1691</v>
      </c>
      <c r="J11922">
        <v>678</v>
      </c>
      <c r="K11922">
        <f t="shared" si="58"/>
        <v>65.5</v>
      </c>
      <c r="L11922">
        <f t="shared" si="59"/>
        <v>68.5</v>
      </c>
      <c r="M11922">
        <v>67</v>
      </c>
      <c r="N11922">
        <v>3</v>
      </c>
      <c r="O11922">
        <v>0.60660000000000003</v>
      </c>
      <c r="Q11922">
        <v>85.447000000000003</v>
      </c>
      <c r="R11922">
        <v>5.3638000000000003</v>
      </c>
      <c r="S11922">
        <v>7.9168000000000003</v>
      </c>
      <c r="T11922">
        <v>14.406000000000001</v>
      </c>
      <c r="U11922">
        <v>9.7603000000000009</v>
      </c>
      <c r="V11922">
        <v>24.17</v>
      </c>
    </row>
    <row r="11923" spans="1:26">
      <c r="A11923" t="s">
        <v>1490</v>
      </c>
      <c r="B11923" t="s">
        <v>1489</v>
      </c>
      <c r="C11923" t="s">
        <v>1691</v>
      </c>
      <c r="J11923">
        <v>678</v>
      </c>
      <c r="K11923">
        <f t="shared" si="58"/>
        <v>68.5</v>
      </c>
      <c r="L11923">
        <f t="shared" si="59"/>
        <v>71.5</v>
      </c>
      <c r="M11923">
        <v>70</v>
      </c>
      <c r="N11923">
        <v>3</v>
      </c>
      <c r="O11923">
        <v>0.58150000000000002</v>
      </c>
      <c r="Q11923">
        <v>85.567999999999998</v>
      </c>
      <c r="R11923">
        <v>5.7915000000000001</v>
      </c>
      <c r="S11923">
        <v>7.4955999999999996</v>
      </c>
      <c r="T11923">
        <v>13.076499999999999</v>
      </c>
      <c r="U11923">
        <v>10.1035</v>
      </c>
      <c r="V11923">
        <v>23.18</v>
      </c>
    </row>
    <row r="11924" spans="1:26">
      <c r="A11924" t="s">
        <v>1490</v>
      </c>
      <c r="B11924" t="s">
        <v>1489</v>
      </c>
      <c r="C11924" t="s">
        <v>1691</v>
      </c>
      <c r="J11924">
        <v>678</v>
      </c>
      <c r="K11924">
        <f t="shared" si="58"/>
        <v>71.5</v>
      </c>
      <c r="L11924">
        <f t="shared" si="59"/>
        <v>74.5</v>
      </c>
      <c r="M11924">
        <v>73</v>
      </c>
      <c r="N11924">
        <v>3</v>
      </c>
      <c r="O11924">
        <v>0.60389999999999999</v>
      </c>
      <c r="Q11924">
        <v>92.332999999999998</v>
      </c>
      <c r="R11924">
        <v>5.7374000000000001</v>
      </c>
      <c r="S11924">
        <v>7.5012999999999996</v>
      </c>
      <c r="T11924">
        <v>13.589399999999999</v>
      </c>
      <c r="U11924">
        <v>10.3939</v>
      </c>
      <c r="V11924">
        <v>23.98</v>
      </c>
    </row>
    <row r="11925" spans="1:26">
      <c r="A11925" t="s">
        <v>1490</v>
      </c>
      <c r="B11925" t="s">
        <v>1489</v>
      </c>
      <c r="C11925" t="s">
        <v>1691</v>
      </c>
      <c r="J11925">
        <v>678</v>
      </c>
      <c r="K11925">
        <f t="shared" si="58"/>
        <v>74.5</v>
      </c>
      <c r="L11925">
        <f t="shared" si="59"/>
        <v>77.5</v>
      </c>
      <c r="M11925">
        <v>76</v>
      </c>
      <c r="N11925">
        <v>3</v>
      </c>
      <c r="O11925">
        <v>0.57969999999999999</v>
      </c>
      <c r="Q11925">
        <v>89.906999999999996</v>
      </c>
      <c r="R11925">
        <v>6.3689</v>
      </c>
      <c r="S11925">
        <v>7.3212000000000002</v>
      </c>
      <c r="T11925">
        <v>12.731199999999999</v>
      </c>
      <c r="U11925">
        <v>11.0753</v>
      </c>
      <c r="V11925">
        <v>23.81</v>
      </c>
    </row>
    <row r="11926" spans="1:26">
      <c r="A11926" t="s">
        <v>1490</v>
      </c>
      <c r="B11926" t="s">
        <v>1489</v>
      </c>
      <c r="C11926" t="s">
        <v>1691</v>
      </c>
      <c r="J11926">
        <v>678</v>
      </c>
      <c r="K11926">
        <f t="shared" si="58"/>
        <v>77.5</v>
      </c>
      <c r="L11926">
        <f t="shared" si="59"/>
        <v>80.5</v>
      </c>
      <c r="M11926">
        <v>79</v>
      </c>
      <c r="N11926">
        <v>3</v>
      </c>
      <c r="O11926">
        <v>0.58830000000000005</v>
      </c>
      <c r="Q11926">
        <v>86.366</v>
      </c>
      <c r="R11926">
        <v>5.3819999999999997</v>
      </c>
      <c r="S11926">
        <v>7.7580999999999998</v>
      </c>
      <c r="T11926">
        <v>13.693300000000001</v>
      </c>
      <c r="U11926">
        <v>9.4992999999999999</v>
      </c>
      <c r="V11926">
        <v>23.19</v>
      </c>
    </row>
    <row r="11927" spans="1:26">
      <c r="A11927" t="s">
        <v>1490</v>
      </c>
      <c r="B11927" t="s">
        <v>1489</v>
      </c>
      <c r="C11927" t="s">
        <v>1691</v>
      </c>
      <c r="J11927">
        <v>678</v>
      </c>
      <c r="K11927">
        <f t="shared" si="58"/>
        <v>80.5</v>
      </c>
      <c r="L11927">
        <f t="shared" si="59"/>
        <v>83.5</v>
      </c>
      <c r="M11927">
        <v>82</v>
      </c>
      <c r="N11927">
        <v>3</v>
      </c>
      <c r="O11927">
        <v>0.5948</v>
      </c>
      <c r="Q11927">
        <v>84.965999999999994</v>
      </c>
      <c r="R11927">
        <v>5.2412000000000001</v>
      </c>
      <c r="S11927">
        <v>7.7923</v>
      </c>
      <c r="T11927">
        <v>13.903700000000001</v>
      </c>
      <c r="U11927">
        <v>9.3518000000000008</v>
      </c>
      <c r="V11927">
        <v>23.26</v>
      </c>
    </row>
    <row r="11928" spans="1:26">
      <c r="A11928" t="s">
        <v>1490</v>
      </c>
      <c r="B11928" t="s">
        <v>1489</v>
      </c>
      <c r="C11928" t="s">
        <v>1691</v>
      </c>
      <c r="J11928">
        <v>678</v>
      </c>
      <c r="K11928">
        <f t="shared" si="58"/>
        <v>83.5</v>
      </c>
      <c r="L11928">
        <f t="shared" si="59"/>
        <v>86.5</v>
      </c>
      <c r="M11928">
        <v>85</v>
      </c>
      <c r="N11928">
        <v>3</v>
      </c>
      <c r="O11928">
        <v>0.71189999999999998</v>
      </c>
      <c r="Q11928">
        <v>101.84</v>
      </c>
      <c r="R11928">
        <v>5.2117000000000004</v>
      </c>
      <c r="S11928">
        <v>8.1678999999999995</v>
      </c>
      <c r="T11928">
        <v>17.443999999999999</v>
      </c>
      <c r="U11928">
        <v>11.1304</v>
      </c>
      <c r="V11928">
        <v>28.57</v>
      </c>
    </row>
    <row r="11929" spans="1:26">
      <c r="A11929" t="s">
        <v>1490</v>
      </c>
      <c r="B11929" t="s">
        <v>1489</v>
      </c>
      <c r="C11929" t="s">
        <v>1691</v>
      </c>
      <c r="J11929">
        <v>678</v>
      </c>
      <c r="K11929">
        <f t="shared" si="58"/>
        <v>86.5</v>
      </c>
      <c r="L11929">
        <f t="shared" si="59"/>
        <v>89.5</v>
      </c>
      <c r="M11929">
        <v>88</v>
      </c>
      <c r="N11929">
        <v>3</v>
      </c>
      <c r="O11929">
        <v>0.60760000000000003</v>
      </c>
      <c r="Q11929">
        <v>91.248999999999995</v>
      </c>
      <c r="R11929">
        <v>5.9457000000000004</v>
      </c>
      <c r="S11929">
        <v>7.5956000000000001</v>
      </c>
      <c r="T11929">
        <v>13.8451</v>
      </c>
      <c r="U11929">
        <v>10.8376</v>
      </c>
      <c r="V11929">
        <v>24.68</v>
      </c>
    </row>
    <row r="11930" spans="1:26">
      <c r="A11930" t="s">
        <v>1490</v>
      </c>
      <c r="B11930" t="s">
        <v>1489</v>
      </c>
      <c r="C11930" t="s">
        <v>1691</v>
      </c>
      <c r="J11930">
        <v>678</v>
      </c>
      <c r="K11930">
        <f t="shared" si="58"/>
        <v>89.5</v>
      </c>
      <c r="L11930">
        <f t="shared" si="59"/>
        <v>92.5</v>
      </c>
      <c r="M11930">
        <v>91</v>
      </c>
      <c r="N11930">
        <v>3</v>
      </c>
      <c r="O11930">
        <v>0.59040000000000004</v>
      </c>
      <c r="Q11930">
        <v>83.747</v>
      </c>
      <c r="R11930">
        <v>5.4878</v>
      </c>
      <c r="S11930">
        <v>7.6976000000000004</v>
      </c>
      <c r="T11930">
        <v>13.6343</v>
      </c>
      <c r="U11930">
        <v>9.7202999999999999</v>
      </c>
      <c r="V11930">
        <v>23.35</v>
      </c>
    </row>
    <row r="11931" spans="1:26">
      <c r="A11931" t="s">
        <v>1490</v>
      </c>
      <c r="B11931" t="s">
        <v>1489</v>
      </c>
      <c r="C11931" t="s">
        <v>1691</v>
      </c>
      <c r="K11931">
        <f t="shared" si="58"/>
        <v>0</v>
      </c>
      <c r="L11931">
        <f t="shared" si="59"/>
        <v>0</v>
      </c>
      <c r="T11931">
        <v>379.44740000000002</v>
      </c>
      <c r="U11931">
        <v>283.85559999999998</v>
      </c>
      <c r="V11931">
        <v>663.3</v>
      </c>
    </row>
    <row r="11932" spans="1:26">
      <c r="A11932" t="s">
        <v>1490</v>
      </c>
      <c r="B11932" t="s">
        <v>1489</v>
      </c>
      <c r="C11932" t="s">
        <v>1691</v>
      </c>
      <c r="E11932" t="s">
        <v>1707</v>
      </c>
      <c r="G11932">
        <v>-25.851230000000001</v>
      </c>
      <c r="H11932">
        <v>113.93782</v>
      </c>
      <c r="I11932" t="s">
        <v>2359</v>
      </c>
      <c r="J11932">
        <v>679</v>
      </c>
      <c r="K11932">
        <f t="shared" si="58"/>
        <v>0</v>
      </c>
      <c r="L11932">
        <f t="shared" si="59"/>
        <v>3.5</v>
      </c>
      <c r="M11932">
        <v>1.75</v>
      </c>
      <c r="N11932">
        <v>3.5</v>
      </c>
      <c r="O11932">
        <v>0.3473</v>
      </c>
      <c r="Q11932">
        <v>37.234999999999999</v>
      </c>
      <c r="R11932">
        <v>3.9824000000000002</v>
      </c>
      <c r="S11932">
        <v>8.4778000000000002</v>
      </c>
      <c r="T11932">
        <v>10.303900000000001</v>
      </c>
      <c r="U11932">
        <v>4.8402000000000003</v>
      </c>
      <c r="V11932">
        <v>15.14</v>
      </c>
      <c r="W11932">
        <v>0.64170000000000005</v>
      </c>
      <c r="Y11932">
        <v>3.1446000000000001</v>
      </c>
      <c r="Z11932">
        <v>9.1150000000000002</v>
      </c>
    </row>
    <row r="11933" spans="1:26">
      <c r="A11933" t="s">
        <v>1490</v>
      </c>
      <c r="B11933" t="s">
        <v>1489</v>
      </c>
      <c r="C11933" t="s">
        <v>1691</v>
      </c>
      <c r="J11933">
        <v>679</v>
      </c>
      <c r="K11933">
        <f t="shared" si="58"/>
        <v>3.5</v>
      </c>
      <c r="L11933">
        <f t="shared" si="59"/>
        <v>6.5</v>
      </c>
      <c r="M11933">
        <v>5</v>
      </c>
      <c r="N11933">
        <v>3</v>
      </c>
      <c r="O11933">
        <v>0.5786</v>
      </c>
      <c r="Q11933">
        <v>47.728999999999999</v>
      </c>
      <c r="R11933">
        <v>2.6541000000000001</v>
      </c>
      <c r="S11933">
        <v>9.4072999999999993</v>
      </c>
      <c r="T11933">
        <v>16.329699999999999</v>
      </c>
      <c r="U11933">
        <v>4.6071</v>
      </c>
      <c r="V11933">
        <v>20.94</v>
      </c>
    </row>
    <row r="11934" spans="1:26">
      <c r="A11934" t="s">
        <v>1490</v>
      </c>
      <c r="B11934" t="s">
        <v>1489</v>
      </c>
      <c r="C11934" t="s">
        <v>1691</v>
      </c>
      <c r="J11934">
        <v>679</v>
      </c>
      <c r="K11934">
        <f t="shared" si="58"/>
        <v>6.5</v>
      </c>
      <c r="L11934">
        <f t="shared" si="59"/>
        <v>9.5</v>
      </c>
      <c r="M11934">
        <v>8</v>
      </c>
      <c r="N11934">
        <v>3</v>
      </c>
      <c r="O11934">
        <v>0.57369999999999999</v>
      </c>
      <c r="Q11934">
        <v>45.655999999999999</v>
      </c>
      <c r="R11934">
        <v>2.8309000000000002</v>
      </c>
      <c r="S11934">
        <v>9.3663000000000007</v>
      </c>
      <c r="T11934">
        <v>16.1191</v>
      </c>
      <c r="U11934">
        <v>4.8718000000000004</v>
      </c>
      <c r="V11934">
        <v>20.99</v>
      </c>
    </row>
    <row r="11935" spans="1:26">
      <c r="A11935" t="s">
        <v>1490</v>
      </c>
      <c r="B11935" t="s">
        <v>1489</v>
      </c>
      <c r="C11935" t="s">
        <v>1691</v>
      </c>
      <c r="J11935">
        <v>679</v>
      </c>
      <c r="K11935">
        <f t="shared" si="58"/>
        <v>9.5</v>
      </c>
      <c r="L11935">
        <f t="shared" si="59"/>
        <v>12.5</v>
      </c>
      <c r="M11935">
        <v>11</v>
      </c>
      <c r="N11935">
        <v>3</v>
      </c>
      <c r="O11935">
        <v>0.58260000000000001</v>
      </c>
      <c r="Q11935">
        <v>52.762</v>
      </c>
      <c r="R11935">
        <v>2.8818999999999999</v>
      </c>
      <c r="S11935">
        <v>9.0565999999999995</v>
      </c>
      <c r="T11935">
        <v>15.8279</v>
      </c>
      <c r="U11935">
        <v>5.0365000000000002</v>
      </c>
      <c r="V11935">
        <v>20.86</v>
      </c>
    </row>
    <row r="11936" spans="1:26">
      <c r="A11936" t="s">
        <v>1490</v>
      </c>
      <c r="B11936" t="s">
        <v>1489</v>
      </c>
      <c r="C11936" t="s">
        <v>1691</v>
      </c>
      <c r="J11936">
        <v>679</v>
      </c>
      <c r="K11936">
        <f t="shared" si="58"/>
        <v>12.5</v>
      </c>
      <c r="L11936">
        <f t="shared" si="59"/>
        <v>15.5</v>
      </c>
      <c r="M11936">
        <v>14</v>
      </c>
      <c r="N11936">
        <v>3</v>
      </c>
      <c r="O11936">
        <v>0.67610000000000003</v>
      </c>
      <c r="Q11936">
        <v>62.716999999999999</v>
      </c>
      <c r="R11936">
        <v>3.1352000000000002</v>
      </c>
      <c r="S11936">
        <v>9.1174999999999997</v>
      </c>
      <c r="T11936">
        <v>18.492799999999999</v>
      </c>
      <c r="U11936">
        <v>6.3589000000000002</v>
      </c>
      <c r="V11936">
        <v>24.85</v>
      </c>
    </row>
    <row r="11937" spans="1:22">
      <c r="A11937" t="s">
        <v>1490</v>
      </c>
      <c r="B11937" t="s">
        <v>1489</v>
      </c>
      <c r="C11937" t="s">
        <v>1691</v>
      </c>
      <c r="J11937">
        <v>679</v>
      </c>
      <c r="K11937">
        <f t="shared" si="58"/>
        <v>15.5</v>
      </c>
      <c r="L11937">
        <f t="shared" si="59"/>
        <v>18.5</v>
      </c>
      <c r="M11937">
        <v>17</v>
      </c>
      <c r="N11937">
        <v>3</v>
      </c>
      <c r="O11937">
        <v>0.58899999999999997</v>
      </c>
      <c r="Q11937">
        <v>56.563000000000002</v>
      </c>
      <c r="R11937">
        <v>3.4388999999999998</v>
      </c>
      <c r="S11937">
        <v>9.0129999999999999</v>
      </c>
      <c r="T11937">
        <v>15.9251</v>
      </c>
      <c r="U11937">
        <v>6.0761000000000003</v>
      </c>
      <c r="V11937">
        <v>22</v>
      </c>
    </row>
    <row r="11938" spans="1:22">
      <c r="A11938" t="s">
        <v>1490</v>
      </c>
      <c r="B11938" t="s">
        <v>1489</v>
      </c>
      <c r="C11938" t="s">
        <v>1691</v>
      </c>
      <c r="J11938">
        <v>679</v>
      </c>
      <c r="K11938">
        <f t="shared" si="58"/>
        <v>18.5</v>
      </c>
      <c r="L11938">
        <f t="shared" si="59"/>
        <v>21.5</v>
      </c>
      <c r="M11938">
        <v>20</v>
      </c>
      <c r="N11938">
        <v>3</v>
      </c>
      <c r="O11938">
        <v>0.64259999999999995</v>
      </c>
      <c r="Q11938">
        <v>53.698</v>
      </c>
      <c r="R11938">
        <v>3.0234999999999999</v>
      </c>
      <c r="S11938">
        <v>9.4514999999999993</v>
      </c>
      <c r="T11938">
        <v>18.2196</v>
      </c>
      <c r="U11938">
        <v>5.8282999999999996</v>
      </c>
      <c r="V11938">
        <v>24.05</v>
      </c>
    </row>
    <row r="11939" spans="1:22">
      <c r="A11939" t="s">
        <v>1490</v>
      </c>
      <c r="B11939" t="s">
        <v>1489</v>
      </c>
      <c r="C11939" t="s">
        <v>1691</v>
      </c>
      <c r="J11939">
        <v>679</v>
      </c>
      <c r="K11939">
        <f t="shared" ref="K11939:K12002" si="60">M11939-(N11939/2)</f>
        <v>21.5</v>
      </c>
      <c r="L11939">
        <f t="shared" ref="L11939:L12002" si="61">M11939+(N11939/2)</f>
        <v>24.5</v>
      </c>
      <c r="M11939">
        <v>23</v>
      </c>
      <c r="N11939">
        <v>3</v>
      </c>
      <c r="O11939">
        <v>0.62970000000000004</v>
      </c>
      <c r="Q11939">
        <v>52.587000000000003</v>
      </c>
      <c r="R11939">
        <v>2.6768000000000001</v>
      </c>
      <c r="S11939">
        <v>9.3033000000000001</v>
      </c>
      <c r="T11939">
        <v>17.575900000000001</v>
      </c>
      <c r="U11939">
        <v>5.0571000000000002</v>
      </c>
      <c r="V11939">
        <v>22.63</v>
      </c>
    </row>
    <row r="11940" spans="1:22">
      <c r="A11940" t="s">
        <v>1490</v>
      </c>
      <c r="B11940" t="s">
        <v>1489</v>
      </c>
      <c r="C11940" t="s">
        <v>1691</v>
      </c>
      <c r="J11940">
        <v>679</v>
      </c>
      <c r="K11940">
        <f t="shared" si="60"/>
        <v>24.5</v>
      </c>
      <c r="L11940">
        <f t="shared" si="61"/>
        <v>27.5</v>
      </c>
      <c r="M11940">
        <v>26</v>
      </c>
      <c r="N11940">
        <v>3</v>
      </c>
      <c r="O11940">
        <v>0.55500000000000005</v>
      </c>
      <c r="Q11940">
        <v>48.356999999999999</v>
      </c>
      <c r="R11940">
        <v>2.9043999999999999</v>
      </c>
      <c r="S11940">
        <v>9.3440999999999992</v>
      </c>
      <c r="T11940">
        <v>15.5586</v>
      </c>
      <c r="U11940">
        <v>4.8360000000000003</v>
      </c>
      <c r="V11940">
        <v>20.39</v>
      </c>
    </row>
    <row r="11941" spans="1:22">
      <c r="A11941" t="s">
        <v>1490</v>
      </c>
      <c r="B11941" t="s">
        <v>1489</v>
      </c>
      <c r="C11941" t="s">
        <v>1691</v>
      </c>
      <c r="J11941">
        <v>679</v>
      </c>
      <c r="K11941">
        <f t="shared" si="60"/>
        <v>27.5</v>
      </c>
      <c r="L11941">
        <f t="shared" si="61"/>
        <v>30.5</v>
      </c>
      <c r="M11941">
        <v>29</v>
      </c>
      <c r="N11941">
        <v>3</v>
      </c>
      <c r="O11941">
        <v>0.60299999999999998</v>
      </c>
      <c r="Q11941">
        <v>46.11</v>
      </c>
      <c r="R11941">
        <v>2.5087999999999999</v>
      </c>
      <c r="S11941">
        <v>9.4937000000000005</v>
      </c>
      <c r="T11941">
        <v>17.1752</v>
      </c>
      <c r="U11941">
        <v>4.5387000000000004</v>
      </c>
      <c r="V11941">
        <v>21.71</v>
      </c>
    </row>
    <row r="11942" spans="1:22">
      <c r="A11942" t="s">
        <v>1490</v>
      </c>
      <c r="B11942" t="s">
        <v>1489</v>
      </c>
      <c r="C11942" t="s">
        <v>1691</v>
      </c>
      <c r="J11942">
        <v>679</v>
      </c>
      <c r="K11942">
        <f t="shared" si="60"/>
        <v>30.5</v>
      </c>
      <c r="L11942">
        <f t="shared" si="61"/>
        <v>33.5</v>
      </c>
      <c r="M11942">
        <v>32</v>
      </c>
      <c r="N11942">
        <v>3</v>
      </c>
      <c r="O11942">
        <v>0.62409999999999999</v>
      </c>
      <c r="Q11942">
        <v>49.476999999999997</v>
      </c>
      <c r="R11942">
        <v>2.4316</v>
      </c>
      <c r="S11942">
        <v>9.5119000000000007</v>
      </c>
      <c r="T11942">
        <v>17.810500000000001</v>
      </c>
      <c r="U11942">
        <v>4.5529999999999999</v>
      </c>
      <c r="V11942">
        <v>22.36</v>
      </c>
    </row>
    <row r="11943" spans="1:22">
      <c r="A11943" t="s">
        <v>1490</v>
      </c>
      <c r="B11943" t="s">
        <v>1489</v>
      </c>
      <c r="C11943" t="s">
        <v>1691</v>
      </c>
      <c r="J11943">
        <v>679</v>
      </c>
      <c r="K11943">
        <f t="shared" si="60"/>
        <v>33.5</v>
      </c>
      <c r="L11943">
        <f t="shared" si="61"/>
        <v>36.5</v>
      </c>
      <c r="M11943">
        <v>35</v>
      </c>
      <c r="N11943">
        <v>3</v>
      </c>
      <c r="O11943">
        <v>0.65310000000000001</v>
      </c>
      <c r="Q11943">
        <v>54.970999999999997</v>
      </c>
      <c r="R11943">
        <v>2.8085</v>
      </c>
      <c r="S11943">
        <v>9.3293999999999997</v>
      </c>
      <c r="T11943">
        <v>18.279599999999999</v>
      </c>
      <c r="U11943">
        <v>5.5029000000000003</v>
      </c>
      <c r="V11943">
        <v>23.78</v>
      </c>
    </row>
    <row r="11944" spans="1:22">
      <c r="A11944" t="s">
        <v>1490</v>
      </c>
      <c r="B11944" t="s">
        <v>1489</v>
      </c>
      <c r="C11944" t="s">
        <v>1691</v>
      </c>
      <c r="J11944">
        <v>679</v>
      </c>
      <c r="K11944">
        <f t="shared" si="60"/>
        <v>36.5</v>
      </c>
      <c r="L11944">
        <f t="shared" si="61"/>
        <v>39.5</v>
      </c>
      <c r="M11944">
        <v>38</v>
      </c>
      <c r="N11944">
        <v>3</v>
      </c>
      <c r="O11944">
        <v>0.71040000000000003</v>
      </c>
      <c r="Q11944">
        <v>60.784999999999997</v>
      </c>
      <c r="R11944">
        <v>2.8092999999999999</v>
      </c>
      <c r="S11944">
        <v>9.2330000000000005</v>
      </c>
      <c r="T11944">
        <v>19.678599999999999</v>
      </c>
      <c r="U11944">
        <v>5.9875999999999996</v>
      </c>
      <c r="V11944">
        <v>25.67</v>
      </c>
    </row>
    <row r="11945" spans="1:22">
      <c r="A11945" t="s">
        <v>1490</v>
      </c>
      <c r="B11945" t="s">
        <v>1489</v>
      </c>
      <c r="C11945" t="s">
        <v>1691</v>
      </c>
      <c r="J11945">
        <v>679</v>
      </c>
      <c r="K11945">
        <f t="shared" si="60"/>
        <v>39.5</v>
      </c>
      <c r="L11945">
        <f t="shared" si="61"/>
        <v>42.5</v>
      </c>
      <c r="M11945">
        <v>41</v>
      </c>
      <c r="N11945">
        <v>3</v>
      </c>
      <c r="O11945">
        <v>0.77339999999999998</v>
      </c>
      <c r="Q11945">
        <v>56.86</v>
      </c>
      <c r="R11945">
        <v>2.3784000000000001</v>
      </c>
      <c r="S11945">
        <v>9.6653000000000002</v>
      </c>
      <c r="T11945">
        <v>22.424199999999999</v>
      </c>
      <c r="U11945">
        <v>5.5180999999999996</v>
      </c>
      <c r="V11945">
        <v>27.94</v>
      </c>
    </row>
    <row r="11946" spans="1:22">
      <c r="A11946" t="s">
        <v>1490</v>
      </c>
      <c r="B11946" t="s">
        <v>1489</v>
      </c>
      <c r="C11946" t="s">
        <v>1691</v>
      </c>
      <c r="J11946">
        <v>679</v>
      </c>
      <c r="K11946">
        <f t="shared" si="60"/>
        <v>42.5</v>
      </c>
      <c r="L11946">
        <f t="shared" si="61"/>
        <v>45.5</v>
      </c>
      <c r="M11946">
        <v>44</v>
      </c>
      <c r="N11946">
        <v>3</v>
      </c>
      <c r="O11946">
        <v>0.6411</v>
      </c>
      <c r="Q11946">
        <v>60.677999999999997</v>
      </c>
      <c r="R11946">
        <v>3.1861000000000002</v>
      </c>
      <c r="S11946">
        <v>9.1178000000000008</v>
      </c>
      <c r="T11946">
        <v>17.536799999999999</v>
      </c>
      <c r="U11946">
        <v>6.1280999999999999</v>
      </c>
      <c r="V11946">
        <v>23.66</v>
      </c>
    </row>
    <row r="11947" spans="1:22">
      <c r="A11947" t="s">
        <v>1490</v>
      </c>
      <c r="B11947" t="s">
        <v>1489</v>
      </c>
      <c r="C11947" t="s">
        <v>1691</v>
      </c>
      <c r="J11947">
        <v>679</v>
      </c>
      <c r="K11947">
        <f t="shared" si="60"/>
        <v>45.5</v>
      </c>
      <c r="L11947">
        <f t="shared" si="61"/>
        <v>48.5</v>
      </c>
      <c r="M11947">
        <v>47</v>
      </c>
      <c r="N11947">
        <v>3</v>
      </c>
      <c r="O11947">
        <v>0.7046</v>
      </c>
      <c r="Q11947">
        <v>44.597999999999999</v>
      </c>
      <c r="R11947">
        <v>2.0749</v>
      </c>
      <c r="S11947">
        <v>10.0192</v>
      </c>
      <c r="T11947">
        <v>21.180099999999999</v>
      </c>
      <c r="U11947">
        <v>4.3861999999999997</v>
      </c>
      <c r="V11947">
        <v>25.57</v>
      </c>
    </row>
    <row r="11948" spans="1:22">
      <c r="A11948" t="s">
        <v>1490</v>
      </c>
      <c r="B11948" t="s">
        <v>1489</v>
      </c>
      <c r="C11948" t="s">
        <v>1691</v>
      </c>
      <c r="J11948">
        <v>679</v>
      </c>
      <c r="K11948">
        <f t="shared" si="60"/>
        <v>48.5</v>
      </c>
      <c r="L11948">
        <f t="shared" si="61"/>
        <v>51.5</v>
      </c>
      <c r="M11948">
        <v>50</v>
      </c>
      <c r="N11948">
        <v>3</v>
      </c>
      <c r="O11948">
        <v>0.66239999999999999</v>
      </c>
      <c r="Q11948">
        <v>56.734000000000002</v>
      </c>
      <c r="R11948">
        <v>2.7964000000000002</v>
      </c>
      <c r="S11948">
        <v>9.3490000000000002</v>
      </c>
      <c r="T11948">
        <v>18.5793</v>
      </c>
      <c r="U11948">
        <v>5.5572999999999997</v>
      </c>
      <c r="V11948">
        <v>24.14</v>
      </c>
    </row>
    <row r="11949" spans="1:22">
      <c r="A11949" t="s">
        <v>1490</v>
      </c>
      <c r="B11949" t="s">
        <v>1489</v>
      </c>
      <c r="C11949" t="s">
        <v>1691</v>
      </c>
      <c r="J11949">
        <v>679</v>
      </c>
      <c r="K11949">
        <f t="shared" si="60"/>
        <v>51.5</v>
      </c>
      <c r="L11949">
        <f t="shared" si="61"/>
        <v>54.5</v>
      </c>
      <c r="M11949">
        <v>53</v>
      </c>
      <c r="N11949">
        <v>3</v>
      </c>
      <c r="O11949">
        <v>0.68540000000000001</v>
      </c>
      <c r="Q11949">
        <v>42.332999999999998</v>
      </c>
      <c r="R11949">
        <v>2.6518000000000002</v>
      </c>
      <c r="S11949">
        <v>9.4159000000000006</v>
      </c>
      <c r="T11949">
        <v>19.361000000000001</v>
      </c>
      <c r="U11949">
        <v>5.4526000000000003</v>
      </c>
      <c r="V11949">
        <v>24.81</v>
      </c>
    </row>
    <row r="11950" spans="1:22">
      <c r="A11950" t="s">
        <v>1490</v>
      </c>
      <c r="B11950" t="s">
        <v>1489</v>
      </c>
      <c r="C11950" t="s">
        <v>1691</v>
      </c>
      <c r="J11950">
        <v>679</v>
      </c>
      <c r="K11950">
        <f t="shared" si="60"/>
        <v>54.5</v>
      </c>
      <c r="L11950">
        <f t="shared" si="61"/>
        <v>57.5</v>
      </c>
      <c r="M11950">
        <v>56</v>
      </c>
      <c r="N11950">
        <v>3</v>
      </c>
      <c r="O11950">
        <v>0.69550000000000001</v>
      </c>
      <c r="Q11950">
        <v>62.883000000000003</v>
      </c>
      <c r="R11950">
        <v>2.7879999999999998</v>
      </c>
      <c r="S11950">
        <v>9.2998999999999992</v>
      </c>
      <c r="T11950">
        <v>19.4054</v>
      </c>
      <c r="U11950">
        <v>5.8174000000000001</v>
      </c>
      <c r="V11950">
        <v>25.22</v>
      </c>
    </row>
    <row r="11951" spans="1:22">
      <c r="A11951" t="s">
        <v>1490</v>
      </c>
      <c r="B11951" t="s">
        <v>1489</v>
      </c>
      <c r="C11951" t="s">
        <v>1691</v>
      </c>
      <c r="J11951">
        <v>679</v>
      </c>
      <c r="K11951">
        <f t="shared" si="60"/>
        <v>57.5</v>
      </c>
      <c r="L11951">
        <f t="shared" si="61"/>
        <v>60.5</v>
      </c>
      <c r="M11951">
        <v>59</v>
      </c>
      <c r="N11951">
        <v>3</v>
      </c>
      <c r="O11951">
        <v>0.6492</v>
      </c>
      <c r="Q11951">
        <v>54.726999999999997</v>
      </c>
      <c r="R11951">
        <v>2.8262</v>
      </c>
      <c r="S11951">
        <v>9.3765999999999998</v>
      </c>
      <c r="T11951">
        <v>18.261500000000002</v>
      </c>
      <c r="U11951">
        <v>5.5042999999999997</v>
      </c>
      <c r="V11951">
        <v>23.77</v>
      </c>
    </row>
    <row r="11952" spans="1:22">
      <c r="A11952" t="s">
        <v>1490</v>
      </c>
      <c r="B11952" t="s">
        <v>1489</v>
      </c>
      <c r="C11952" t="s">
        <v>1691</v>
      </c>
      <c r="J11952">
        <v>679</v>
      </c>
      <c r="K11952">
        <f t="shared" si="60"/>
        <v>60.5</v>
      </c>
      <c r="L11952">
        <f t="shared" si="61"/>
        <v>63.5</v>
      </c>
      <c r="M11952">
        <v>62</v>
      </c>
      <c r="N11952">
        <v>3</v>
      </c>
      <c r="O11952">
        <v>0.72</v>
      </c>
      <c r="Q11952">
        <v>58.418999999999997</v>
      </c>
      <c r="R11952">
        <v>2.7347000000000001</v>
      </c>
      <c r="S11952">
        <v>9.4037000000000006</v>
      </c>
      <c r="T11952">
        <v>20.311</v>
      </c>
      <c r="U11952">
        <v>5.9066999999999998</v>
      </c>
      <c r="V11952">
        <v>26.22</v>
      </c>
    </row>
    <row r="11953" spans="1:22">
      <c r="A11953" t="s">
        <v>1490</v>
      </c>
      <c r="B11953" t="s">
        <v>1489</v>
      </c>
      <c r="C11953" t="s">
        <v>1691</v>
      </c>
      <c r="J11953">
        <v>679</v>
      </c>
      <c r="K11953">
        <f t="shared" si="60"/>
        <v>63.5</v>
      </c>
      <c r="L11953">
        <f t="shared" si="61"/>
        <v>66.5</v>
      </c>
      <c r="M11953">
        <v>65</v>
      </c>
      <c r="N11953">
        <v>3</v>
      </c>
      <c r="O11953">
        <v>0.65190000000000003</v>
      </c>
      <c r="Q11953">
        <v>60.933</v>
      </c>
      <c r="R11953">
        <v>3.3367</v>
      </c>
      <c r="S11953">
        <v>9.1242999999999999</v>
      </c>
      <c r="T11953">
        <v>17.843800000000002</v>
      </c>
      <c r="U11953">
        <v>6.5254000000000003</v>
      </c>
      <c r="V11953">
        <v>24.37</v>
      </c>
    </row>
    <row r="11954" spans="1:22">
      <c r="A11954" t="s">
        <v>1490</v>
      </c>
      <c r="B11954" t="s">
        <v>1489</v>
      </c>
      <c r="C11954" t="s">
        <v>1691</v>
      </c>
      <c r="J11954">
        <v>679</v>
      </c>
      <c r="K11954">
        <f t="shared" si="60"/>
        <v>66.5</v>
      </c>
      <c r="L11954">
        <f t="shared" si="61"/>
        <v>69.5</v>
      </c>
      <c r="M11954">
        <v>68</v>
      </c>
      <c r="N11954">
        <v>3</v>
      </c>
      <c r="O11954">
        <v>0.7127</v>
      </c>
      <c r="Q11954">
        <v>63.808999999999997</v>
      </c>
      <c r="R11954">
        <v>2.2414999999999998</v>
      </c>
      <c r="S11954">
        <v>9.2476000000000003</v>
      </c>
      <c r="T11954">
        <v>19.7727</v>
      </c>
      <c r="U11954">
        <v>4.7926000000000002</v>
      </c>
      <c r="V11954">
        <v>24.57</v>
      </c>
    </row>
    <row r="11955" spans="1:22">
      <c r="A11955" t="s">
        <v>1490</v>
      </c>
      <c r="B11955" t="s">
        <v>1489</v>
      </c>
      <c r="C11955" t="s">
        <v>1691</v>
      </c>
      <c r="J11955">
        <v>679</v>
      </c>
      <c r="K11955">
        <f t="shared" si="60"/>
        <v>69.5</v>
      </c>
      <c r="L11955">
        <f t="shared" si="61"/>
        <v>72.5</v>
      </c>
      <c r="M11955">
        <v>71</v>
      </c>
      <c r="N11955">
        <v>3</v>
      </c>
      <c r="O11955">
        <v>0.61750000000000005</v>
      </c>
      <c r="Q11955">
        <v>62.662999999999997</v>
      </c>
      <c r="R11955">
        <v>3.4807999999999999</v>
      </c>
      <c r="S11955">
        <v>8.9116</v>
      </c>
      <c r="T11955">
        <v>16.509399999999999</v>
      </c>
      <c r="U11955">
        <v>6.4484000000000004</v>
      </c>
      <c r="V11955">
        <v>22.96</v>
      </c>
    </row>
    <row r="11956" spans="1:22">
      <c r="A11956" t="s">
        <v>1490</v>
      </c>
      <c r="B11956" t="s">
        <v>1489</v>
      </c>
      <c r="C11956" t="s">
        <v>1691</v>
      </c>
      <c r="J11956">
        <v>679</v>
      </c>
      <c r="K11956">
        <f t="shared" si="60"/>
        <v>72.5</v>
      </c>
      <c r="L11956">
        <f t="shared" si="61"/>
        <v>75.5</v>
      </c>
      <c r="M11956">
        <v>74</v>
      </c>
      <c r="N11956">
        <v>3</v>
      </c>
      <c r="O11956">
        <v>0.57010000000000005</v>
      </c>
      <c r="Q11956">
        <v>65.77</v>
      </c>
      <c r="R11956">
        <v>4.0726000000000004</v>
      </c>
      <c r="S11956">
        <v>8.6364000000000001</v>
      </c>
      <c r="T11956">
        <v>14.771699999999999</v>
      </c>
      <c r="U11956">
        <v>6.9657999999999998</v>
      </c>
      <c r="V11956">
        <v>21.74</v>
      </c>
    </row>
    <row r="11957" spans="1:22">
      <c r="A11957" t="s">
        <v>1490</v>
      </c>
      <c r="B11957" t="s">
        <v>1489</v>
      </c>
      <c r="C11957" t="s">
        <v>1691</v>
      </c>
      <c r="J11957">
        <v>679</v>
      </c>
      <c r="K11957">
        <f t="shared" si="60"/>
        <v>75.5</v>
      </c>
      <c r="L11957">
        <f t="shared" si="61"/>
        <v>78.5</v>
      </c>
      <c r="M11957">
        <v>77</v>
      </c>
      <c r="N11957">
        <v>3</v>
      </c>
      <c r="O11957">
        <v>0.64939999999999998</v>
      </c>
      <c r="Q11957">
        <v>67.637</v>
      </c>
      <c r="R11957">
        <v>3.2902</v>
      </c>
      <c r="S11957">
        <v>9.0394000000000005</v>
      </c>
      <c r="T11957">
        <v>17.610399999999998</v>
      </c>
      <c r="U11957">
        <v>6.41</v>
      </c>
      <c r="V11957">
        <v>24.02</v>
      </c>
    </row>
    <row r="11958" spans="1:22">
      <c r="A11958" t="s">
        <v>1490</v>
      </c>
      <c r="B11958" t="s">
        <v>1489</v>
      </c>
      <c r="C11958" t="s">
        <v>1691</v>
      </c>
      <c r="J11958">
        <v>679</v>
      </c>
      <c r="K11958">
        <f t="shared" si="60"/>
        <v>78.5</v>
      </c>
      <c r="L11958">
        <f t="shared" si="61"/>
        <v>81.5</v>
      </c>
      <c r="M11958">
        <v>80</v>
      </c>
      <c r="N11958">
        <v>3</v>
      </c>
      <c r="O11958">
        <v>0.64129999999999998</v>
      </c>
      <c r="Q11958">
        <v>66.584000000000003</v>
      </c>
      <c r="R11958">
        <v>3.5678000000000001</v>
      </c>
      <c r="S11958">
        <v>9.0256000000000007</v>
      </c>
      <c r="T11958">
        <v>17.364899999999999</v>
      </c>
      <c r="U11958">
        <v>6.8643999999999998</v>
      </c>
      <c r="V11958">
        <v>24.23</v>
      </c>
    </row>
    <row r="11959" spans="1:22">
      <c r="A11959" t="s">
        <v>1490</v>
      </c>
      <c r="B11959" t="s">
        <v>1489</v>
      </c>
      <c r="C11959" t="s">
        <v>1691</v>
      </c>
      <c r="J11959">
        <v>679</v>
      </c>
      <c r="K11959">
        <f t="shared" si="60"/>
        <v>81.5</v>
      </c>
      <c r="L11959">
        <f t="shared" si="61"/>
        <v>84.5</v>
      </c>
      <c r="M11959">
        <v>83</v>
      </c>
      <c r="N11959">
        <v>3</v>
      </c>
      <c r="O11959">
        <v>0.66739999999999999</v>
      </c>
      <c r="Q11959">
        <v>69.296000000000006</v>
      </c>
      <c r="R11959">
        <v>3.5783999999999998</v>
      </c>
      <c r="S11959">
        <v>9.0090000000000003</v>
      </c>
      <c r="T11959">
        <v>18.037700000000001</v>
      </c>
      <c r="U11959">
        <v>7.1646000000000001</v>
      </c>
      <c r="V11959">
        <v>25.2</v>
      </c>
    </row>
    <row r="11960" spans="1:22">
      <c r="A11960" t="s">
        <v>1490</v>
      </c>
      <c r="B11960" t="s">
        <v>1489</v>
      </c>
      <c r="C11960" t="s">
        <v>1691</v>
      </c>
      <c r="J11960">
        <v>679</v>
      </c>
      <c r="K11960">
        <f t="shared" si="60"/>
        <v>84.5</v>
      </c>
      <c r="L11960">
        <f t="shared" si="61"/>
        <v>87.5</v>
      </c>
      <c r="M11960">
        <v>86</v>
      </c>
      <c r="N11960">
        <v>3</v>
      </c>
      <c r="O11960">
        <v>0.68400000000000005</v>
      </c>
      <c r="Q11960">
        <v>69.138000000000005</v>
      </c>
      <c r="R11960">
        <v>3.448</v>
      </c>
      <c r="S11960">
        <v>9.0853999999999999</v>
      </c>
      <c r="T11960">
        <v>18.642099999999999</v>
      </c>
      <c r="U11960">
        <v>7.0749000000000004</v>
      </c>
      <c r="V11960">
        <v>25.72</v>
      </c>
    </row>
    <row r="11961" spans="1:22">
      <c r="A11961" t="s">
        <v>1490</v>
      </c>
      <c r="B11961" t="s">
        <v>1489</v>
      </c>
      <c r="C11961" t="s">
        <v>1691</v>
      </c>
      <c r="J11961">
        <v>679</v>
      </c>
      <c r="K11961">
        <f t="shared" si="60"/>
        <v>87.5</v>
      </c>
      <c r="L11961">
        <f t="shared" si="61"/>
        <v>90.5</v>
      </c>
      <c r="M11961">
        <v>89</v>
      </c>
      <c r="N11961">
        <v>3</v>
      </c>
      <c r="O11961">
        <v>0.69510000000000005</v>
      </c>
      <c r="Q11961">
        <v>70.102999999999994</v>
      </c>
      <c r="R11961">
        <v>2.7439</v>
      </c>
      <c r="S11961">
        <v>9.3552999999999997</v>
      </c>
      <c r="T11961">
        <v>19.509499999999999</v>
      </c>
      <c r="U11961">
        <v>5.7222</v>
      </c>
      <c r="V11961">
        <v>25.23</v>
      </c>
    </row>
    <row r="11962" spans="1:22">
      <c r="A11962" t="s">
        <v>1490</v>
      </c>
      <c r="B11962" t="s">
        <v>1489</v>
      </c>
      <c r="C11962" t="s">
        <v>1691</v>
      </c>
      <c r="J11962">
        <v>679</v>
      </c>
      <c r="K11962">
        <f t="shared" si="60"/>
        <v>90.5</v>
      </c>
      <c r="L11962">
        <f t="shared" si="61"/>
        <v>93.5</v>
      </c>
      <c r="M11962">
        <v>92</v>
      </c>
      <c r="N11962">
        <v>3</v>
      </c>
      <c r="O11962">
        <v>0.63680000000000003</v>
      </c>
      <c r="Q11962">
        <v>64.852999999999994</v>
      </c>
      <c r="R11962">
        <v>3.6358999999999999</v>
      </c>
      <c r="S11962">
        <v>8.9463000000000008</v>
      </c>
      <c r="T11962">
        <v>17.090299999999999</v>
      </c>
      <c r="U11962">
        <v>6.9457000000000004</v>
      </c>
      <c r="V11962">
        <v>24.04</v>
      </c>
    </row>
    <row r="11963" spans="1:22">
      <c r="A11963" t="s">
        <v>1490</v>
      </c>
      <c r="B11963" t="s">
        <v>1489</v>
      </c>
      <c r="C11963" t="s">
        <v>1691</v>
      </c>
      <c r="J11963">
        <v>679</v>
      </c>
      <c r="K11963">
        <f t="shared" si="60"/>
        <v>93.5</v>
      </c>
      <c r="L11963">
        <f t="shared" si="61"/>
        <v>96.5</v>
      </c>
      <c r="M11963">
        <v>95</v>
      </c>
      <c r="N11963">
        <v>3</v>
      </c>
      <c r="O11963">
        <v>0.60240000000000005</v>
      </c>
      <c r="Q11963">
        <v>61.234999999999999</v>
      </c>
      <c r="R11963">
        <v>3.7332999999999998</v>
      </c>
      <c r="S11963">
        <v>8.8382000000000005</v>
      </c>
      <c r="T11963">
        <v>15.972899999999999</v>
      </c>
      <c r="U11963">
        <v>6.7469999999999999</v>
      </c>
      <c r="V11963">
        <v>22.72</v>
      </c>
    </row>
    <row r="11964" spans="1:22">
      <c r="A11964" t="s">
        <v>1490</v>
      </c>
      <c r="B11964" t="s">
        <v>1489</v>
      </c>
      <c r="C11964" t="s">
        <v>1691</v>
      </c>
      <c r="J11964">
        <v>679</v>
      </c>
      <c r="K11964">
        <f t="shared" si="60"/>
        <v>96.5</v>
      </c>
      <c r="L11964">
        <f t="shared" si="61"/>
        <v>99.5</v>
      </c>
      <c r="M11964">
        <v>98</v>
      </c>
      <c r="N11964">
        <v>3</v>
      </c>
      <c r="O11964">
        <v>0.62639999999999996</v>
      </c>
      <c r="Q11964">
        <v>71.406000000000006</v>
      </c>
      <c r="R11964">
        <v>4.1379000000000001</v>
      </c>
      <c r="S11964">
        <v>8.5520999999999994</v>
      </c>
      <c r="T11964">
        <v>16.0718</v>
      </c>
      <c r="U11964">
        <v>7.7762000000000002</v>
      </c>
      <c r="V11964">
        <v>23.85</v>
      </c>
    </row>
    <row r="11965" spans="1:22">
      <c r="A11965" t="s">
        <v>1490</v>
      </c>
      <c r="B11965" t="s">
        <v>1489</v>
      </c>
      <c r="C11965" t="s">
        <v>1691</v>
      </c>
      <c r="J11965">
        <v>679</v>
      </c>
      <c r="K11965">
        <f t="shared" si="60"/>
        <v>99.5</v>
      </c>
      <c r="L11965">
        <f t="shared" si="61"/>
        <v>102.5</v>
      </c>
      <c r="M11965">
        <v>101</v>
      </c>
      <c r="N11965">
        <v>3</v>
      </c>
      <c r="O11965">
        <v>0.60099999999999998</v>
      </c>
      <c r="Q11965">
        <v>71.778000000000006</v>
      </c>
      <c r="R11965">
        <v>4.5989000000000004</v>
      </c>
      <c r="S11965">
        <v>8.5219000000000005</v>
      </c>
      <c r="T11965">
        <v>15.364100000000001</v>
      </c>
      <c r="U11965">
        <v>8.2913999999999994</v>
      </c>
      <c r="V11965">
        <v>23.66</v>
      </c>
    </row>
    <row r="11966" spans="1:22">
      <c r="A11966" t="s">
        <v>1490</v>
      </c>
      <c r="B11966" t="s">
        <v>1489</v>
      </c>
      <c r="C11966" t="s">
        <v>1691</v>
      </c>
      <c r="J11966">
        <v>679</v>
      </c>
      <c r="K11966">
        <f t="shared" si="60"/>
        <v>102.5</v>
      </c>
      <c r="L11966">
        <f t="shared" si="61"/>
        <v>105.5</v>
      </c>
      <c r="M11966">
        <v>104</v>
      </c>
      <c r="N11966">
        <v>3</v>
      </c>
      <c r="O11966">
        <v>0.63639999999999997</v>
      </c>
      <c r="Q11966">
        <v>69.5</v>
      </c>
      <c r="R11966">
        <v>3.9113000000000002</v>
      </c>
      <c r="S11966">
        <v>8.6919000000000004</v>
      </c>
      <c r="T11966">
        <v>16.593399999999999</v>
      </c>
      <c r="U11966">
        <v>7.4669999999999996</v>
      </c>
      <c r="V11966">
        <v>24.06</v>
      </c>
    </row>
    <row r="11967" spans="1:22">
      <c r="A11967" t="s">
        <v>1490</v>
      </c>
      <c r="B11967" t="s">
        <v>1489</v>
      </c>
      <c r="C11967" t="s">
        <v>1691</v>
      </c>
      <c r="J11967">
        <v>679</v>
      </c>
      <c r="K11967">
        <f t="shared" si="60"/>
        <v>105.5</v>
      </c>
      <c r="L11967">
        <f t="shared" si="61"/>
        <v>108.5</v>
      </c>
      <c r="M11967">
        <v>107</v>
      </c>
      <c r="N11967">
        <v>3</v>
      </c>
      <c r="O11967">
        <v>0.66100000000000003</v>
      </c>
      <c r="Q11967">
        <v>57.874000000000002</v>
      </c>
      <c r="R11967">
        <v>3.0701000000000001</v>
      </c>
      <c r="S11967">
        <v>9.0401000000000007</v>
      </c>
      <c r="T11967">
        <v>17.926100000000002</v>
      </c>
      <c r="U11967">
        <v>6.0879000000000003</v>
      </c>
      <c r="V11967">
        <v>24.01</v>
      </c>
    </row>
    <row r="11968" spans="1:22">
      <c r="A11968" t="s">
        <v>1490</v>
      </c>
      <c r="B11968" t="s">
        <v>1489</v>
      </c>
      <c r="C11968" t="s">
        <v>1691</v>
      </c>
      <c r="J11968">
        <v>679</v>
      </c>
      <c r="K11968">
        <f t="shared" si="60"/>
        <v>108.5</v>
      </c>
      <c r="L11968">
        <f t="shared" si="61"/>
        <v>111.5</v>
      </c>
      <c r="M11968">
        <v>110</v>
      </c>
      <c r="N11968">
        <v>3</v>
      </c>
      <c r="O11968">
        <v>0.66969999999999996</v>
      </c>
      <c r="Q11968">
        <v>66.290999999999997</v>
      </c>
      <c r="R11968">
        <v>3.61</v>
      </c>
      <c r="S11968">
        <v>8.7897999999999996</v>
      </c>
      <c r="T11968">
        <v>17.658799999999999</v>
      </c>
      <c r="U11968">
        <v>7.2526999999999999</v>
      </c>
      <c r="V11968">
        <v>24.91</v>
      </c>
    </row>
    <row r="11969" spans="1:26">
      <c r="A11969" t="s">
        <v>1490</v>
      </c>
      <c r="B11969" t="s">
        <v>1489</v>
      </c>
      <c r="C11969" t="s">
        <v>1691</v>
      </c>
      <c r="J11969">
        <v>679</v>
      </c>
      <c r="K11969">
        <f t="shared" si="60"/>
        <v>111.5</v>
      </c>
      <c r="L11969">
        <f t="shared" si="61"/>
        <v>114.5</v>
      </c>
      <c r="M11969">
        <v>113</v>
      </c>
      <c r="N11969">
        <v>3</v>
      </c>
      <c r="O11969">
        <v>0.66859999999999997</v>
      </c>
      <c r="Q11969">
        <v>63.741999999999997</v>
      </c>
      <c r="R11969">
        <v>3.3218999999999999</v>
      </c>
      <c r="S11969">
        <v>8.9041999999999994</v>
      </c>
      <c r="T11969">
        <v>17.861000000000001</v>
      </c>
      <c r="U11969">
        <v>6.6635</v>
      </c>
      <c r="V11969">
        <v>24.52</v>
      </c>
    </row>
    <row r="11970" spans="1:26">
      <c r="A11970" t="s">
        <v>1490</v>
      </c>
      <c r="B11970" t="s">
        <v>1489</v>
      </c>
      <c r="C11970" t="s">
        <v>1691</v>
      </c>
      <c r="J11970">
        <v>679</v>
      </c>
      <c r="K11970">
        <f t="shared" si="60"/>
        <v>114.5</v>
      </c>
      <c r="L11970">
        <f t="shared" si="61"/>
        <v>117.5</v>
      </c>
      <c r="M11970">
        <v>116</v>
      </c>
      <c r="N11970">
        <v>3</v>
      </c>
      <c r="O11970">
        <v>0.68659999999999999</v>
      </c>
      <c r="Q11970">
        <v>62.1</v>
      </c>
      <c r="R11970">
        <v>3.3565999999999998</v>
      </c>
      <c r="S11970">
        <v>8.9840999999999998</v>
      </c>
      <c r="T11970">
        <v>18.506699999999999</v>
      </c>
      <c r="U11970">
        <v>6.9143999999999997</v>
      </c>
      <c r="V11970">
        <v>25.42</v>
      </c>
    </row>
    <row r="11971" spans="1:26">
      <c r="A11971" t="s">
        <v>1490</v>
      </c>
      <c r="B11971" t="s">
        <v>1489</v>
      </c>
      <c r="C11971" t="s">
        <v>1691</v>
      </c>
      <c r="J11971">
        <v>679</v>
      </c>
      <c r="K11971">
        <f t="shared" si="60"/>
        <v>117.5</v>
      </c>
      <c r="L11971">
        <f t="shared" si="61"/>
        <v>120.5</v>
      </c>
      <c r="M11971">
        <v>119</v>
      </c>
      <c r="N11971">
        <v>3</v>
      </c>
      <c r="O11971">
        <v>0.65949999999999998</v>
      </c>
      <c r="Q11971">
        <v>55.828000000000003</v>
      </c>
      <c r="R11971">
        <v>2.9876999999999998</v>
      </c>
      <c r="S11971">
        <v>9.2032000000000007</v>
      </c>
      <c r="T11971">
        <v>18.209399999999999</v>
      </c>
      <c r="U11971">
        <v>5.9114000000000004</v>
      </c>
      <c r="V11971">
        <v>24.12</v>
      </c>
    </row>
    <row r="11972" spans="1:26">
      <c r="A11972" t="s">
        <v>1490</v>
      </c>
      <c r="B11972" t="s">
        <v>1489</v>
      </c>
      <c r="C11972" t="s">
        <v>1691</v>
      </c>
      <c r="J11972">
        <v>679</v>
      </c>
      <c r="K11972">
        <f t="shared" si="60"/>
        <v>120.5</v>
      </c>
      <c r="L11972">
        <f t="shared" si="61"/>
        <v>123.5</v>
      </c>
      <c r="M11972">
        <v>122</v>
      </c>
      <c r="N11972">
        <v>3</v>
      </c>
      <c r="O11972">
        <v>0.65539999999999998</v>
      </c>
      <c r="Q11972">
        <v>57.31</v>
      </c>
      <c r="R11972">
        <v>2.9535</v>
      </c>
      <c r="S11972">
        <v>9.3338999999999999</v>
      </c>
      <c r="T11972">
        <v>18.3522</v>
      </c>
      <c r="U11972">
        <v>5.8071000000000002</v>
      </c>
      <c r="V11972">
        <v>24.16</v>
      </c>
    </row>
    <row r="11973" spans="1:26">
      <c r="A11973" t="s">
        <v>1490</v>
      </c>
      <c r="B11973" t="s">
        <v>1489</v>
      </c>
      <c r="C11973" t="s">
        <v>1691</v>
      </c>
      <c r="J11973">
        <v>679</v>
      </c>
      <c r="K11973">
        <f t="shared" si="60"/>
        <v>123.5</v>
      </c>
      <c r="L11973">
        <f t="shared" si="61"/>
        <v>126.5</v>
      </c>
      <c r="M11973">
        <v>125</v>
      </c>
      <c r="N11973">
        <v>3</v>
      </c>
      <c r="O11973">
        <v>0.66839999999999999</v>
      </c>
      <c r="Q11973">
        <v>62.006</v>
      </c>
      <c r="R11973">
        <v>3.3153000000000001</v>
      </c>
      <c r="S11973">
        <v>8.9684000000000008</v>
      </c>
      <c r="T11973">
        <v>17.984400000000001</v>
      </c>
      <c r="U11973">
        <v>6.6481000000000003</v>
      </c>
      <c r="V11973">
        <v>24.63</v>
      </c>
    </row>
    <row r="11974" spans="1:26">
      <c r="A11974" t="s">
        <v>1490</v>
      </c>
      <c r="B11974" t="s">
        <v>1489</v>
      </c>
      <c r="C11974" t="s">
        <v>1691</v>
      </c>
      <c r="J11974">
        <v>679</v>
      </c>
      <c r="K11974">
        <f t="shared" si="60"/>
        <v>126.5</v>
      </c>
      <c r="L11974">
        <f t="shared" si="61"/>
        <v>129.5</v>
      </c>
      <c r="M11974">
        <v>128</v>
      </c>
      <c r="N11974">
        <v>3</v>
      </c>
      <c r="O11974">
        <v>0.64400000000000002</v>
      </c>
      <c r="Q11974">
        <v>56.884</v>
      </c>
      <c r="R11974">
        <v>3.181</v>
      </c>
      <c r="S11974">
        <v>9.0126000000000008</v>
      </c>
      <c r="T11974">
        <v>17.412600000000001</v>
      </c>
      <c r="U11974">
        <v>6.1459000000000001</v>
      </c>
      <c r="V11974">
        <v>23.56</v>
      </c>
    </row>
    <row r="11975" spans="1:26">
      <c r="A11975" t="s">
        <v>1490</v>
      </c>
      <c r="B11975" t="s">
        <v>1489</v>
      </c>
      <c r="C11975" t="s">
        <v>1691</v>
      </c>
      <c r="J11975">
        <v>679</v>
      </c>
      <c r="K11975">
        <f t="shared" si="60"/>
        <v>129.5</v>
      </c>
      <c r="L11975">
        <f t="shared" si="61"/>
        <v>132.5</v>
      </c>
      <c r="M11975">
        <v>131</v>
      </c>
      <c r="N11975">
        <v>3</v>
      </c>
      <c r="O11975">
        <v>0.66659999999999997</v>
      </c>
      <c r="Q11975">
        <v>62.015000000000001</v>
      </c>
      <c r="R11975">
        <v>3.4422000000000001</v>
      </c>
      <c r="S11975">
        <v>8.8699999999999992</v>
      </c>
      <c r="T11975">
        <v>17.737500000000001</v>
      </c>
      <c r="U11975">
        <v>6.8834999999999997</v>
      </c>
      <c r="V11975">
        <v>24.62</v>
      </c>
    </row>
    <row r="11976" spans="1:26">
      <c r="A11976" t="s">
        <v>1490</v>
      </c>
      <c r="B11976" t="s">
        <v>1489</v>
      </c>
      <c r="C11976" t="s">
        <v>1691</v>
      </c>
      <c r="J11976">
        <v>679</v>
      </c>
      <c r="K11976">
        <f t="shared" si="60"/>
        <v>132.5</v>
      </c>
      <c r="L11976">
        <f t="shared" si="61"/>
        <v>135.5</v>
      </c>
      <c r="M11976">
        <v>134</v>
      </c>
      <c r="N11976">
        <v>3</v>
      </c>
      <c r="O11976">
        <v>0.62460000000000004</v>
      </c>
      <c r="Q11976">
        <v>58.963000000000001</v>
      </c>
      <c r="R11976">
        <v>3.3976000000000002</v>
      </c>
      <c r="S11976">
        <v>8.7332000000000001</v>
      </c>
      <c r="T11976">
        <v>16.363299999999999</v>
      </c>
      <c r="U11976">
        <v>6.3659999999999997</v>
      </c>
      <c r="V11976">
        <v>22.73</v>
      </c>
    </row>
    <row r="11977" spans="1:26">
      <c r="A11977" t="s">
        <v>1490</v>
      </c>
      <c r="B11977" t="s">
        <v>1489</v>
      </c>
      <c r="C11977" t="s">
        <v>1691</v>
      </c>
      <c r="J11977">
        <v>679</v>
      </c>
      <c r="K11977">
        <f t="shared" si="60"/>
        <v>135.5</v>
      </c>
      <c r="L11977">
        <f t="shared" si="61"/>
        <v>138.5</v>
      </c>
      <c r="M11977">
        <v>137</v>
      </c>
      <c r="N11977">
        <v>3</v>
      </c>
      <c r="O11977">
        <v>0.62519999999999998</v>
      </c>
      <c r="Q11977">
        <v>60.048999999999999</v>
      </c>
      <c r="R11977">
        <v>2.7151999999999998</v>
      </c>
      <c r="S11977">
        <v>8.6965000000000003</v>
      </c>
      <c r="T11977">
        <v>16.310700000000001</v>
      </c>
      <c r="U11977">
        <v>5.0925000000000002</v>
      </c>
      <c r="V11977">
        <v>21.4</v>
      </c>
    </row>
    <row r="11978" spans="1:26">
      <c r="A11978" t="s">
        <v>1490</v>
      </c>
      <c r="B11978" t="s">
        <v>1489</v>
      </c>
      <c r="C11978" t="s">
        <v>1691</v>
      </c>
      <c r="K11978">
        <f t="shared" si="60"/>
        <v>0</v>
      </c>
      <c r="L11978">
        <f t="shared" si="61"/>
        <v>0</v>
      </c>
      <c r="T11978">
        <v>809.8329</v>
      </c>
      <c r="U11978">
        <v>277.33319999999998</v>
      </c>
      <c r="V11978">
        <v>1087.17</v>
      </c>
    </row>
    <row r="11979" spans="1:26">
      <c r="A11979" t="s">
        <v>1490</v>
      </c>
      <c r="B11979" t="s">
        <v>1489</v>
      </c>
      <c r="C11979" t="s">
        <v>1691</v>
      </c>
      <c r="E11979" t="s">
        <v>1705</v>
      </c>
      <c r="G11979">
        <v>-31.989966670000001</v>
      </c>
      <c r="H11979">
        <v>116.91666669999999</v>
      </c>
      <c r="I11979" t="s">
        <v>2360</v>
      </c>
      <c r="J11979">
        <v>680</v>
      </c>
      <c r="K11979">
        <f t="shared" si="60"/>
        <v>0</v>
      </c>
      <c r="L11979">
        <f t="shared" si="61"/>
        <v>2.5</v>
      </c>
      <c r="M11979">
        <v>1.25</v>
      </c>
      <c r="N11979">
        <v>2.5</v>
      </c>
      <c r="O11979">
        <v>1.4008</v>
      </c>
      <c r="Q11979">
        <v>17.305</v>
      </c>
      <c r="R11979">
        <v>0.21190000000000001</v>
      </c>
      <c r="S11979">
        <v>0.2172</v>
      </c>
      <c r="T11979">
        <v>0.76070000000000004</v>
      </c>
      <c r="U11979">
        <v>0.74209999999999998</v>
      </c>
      <c r="V11979">
        <v>1.5</v>
      </c>
      <c r="W11979">
        <v>1.5954999999999999</v>
      </c>
      <c r="Y11979">
        <v>0.61629999999999996</v>
      </c>
      <c r="Z11979">
        <v>0.71799999999999997</v>
      </c>
    </row>
    <row r="11980" spans="1:26">
      <c r="A11980" t="s">
        <v>1490</v>
      </c>
      <c r="B11980" t="s">
        <v>1489</v>
      </c>
      <c r="C11980" t="s">
        <v>1691</v>
      </c>
      <c r="J11980">
        <v>680</v>
      </c>
      <c r="K11980">
        <f t="shared" si="60"/>
        <v>2.5</v>
      </c>
      <c r="L11980">
        <f t="shared" si="61"/>
        <v>5.5</v>
      </c>
      <c r="M11980">
        <v>4</v>
      </c>
      <c r="N11980">
        <v>3</v>
      </c>
      <c r="O11980">
        <v>1.4513</v>
      </c>
      <c r="Q11980">
        <v>14.14</v>
      </c>
      <c r="R11980">
        <v>0.14000000000000001</v>
      </c>
      <c r="S11980">
        <v>0.21529999999999999</v>
      </c>
      <c r="T11980">
        <v>0.9375</v>
      </c>
      <c r="U11980">
        <v>0.60960000000000003</v>
      </c>
      <c r="V11980">
        <v>1.55</v>
      </c>
    </row>
    <row r="11981" spans="1:26">
      <c r="A11981" t="s">
        <v>1490</v>
      </c>
      <c r="B11981" t="s">
        <v>1489</v>
      </c>
      <c r="C11981" t="s">
        <v>1691</v>
      </c>
      <c r="J11981">
        <v>680</v>
      </c>
      <c r="K11981">
        <f t="shared" si="60"/>
        <v>5.5</v>
      </c>
      <c r="L11981">
        <f t="shared" si="61"/>
        <v>8.5</v>
      </c>
      <c r="M11981">
        <v>7</v>
      </c>
      <c r="N11981">
        <v>3</v>
      </c>
      <c r="O11981">
        <v>1.4885999999999999</v>
      </c>
      <c r="Q11981">
        <v>11.967000000000001</v>
      </c>
      <c r="R11981">
        <v>0.27510000000000001</v>
      </c>
      <c r="S11981">
        <v>0.18140000000000001</v>
      </c>
      <c r="T11981">
        <v>0.81020000000000003</v>
      </c>
      <c r="U11981">
        <v>1.2282999999999999</v>
      </c>
      <c r="V11981">
        <v>2.04</v>
      </c>
    </row>
    <row r="11982" spans="1:26">
      <c r="A11982" t="s">
        <v>1490</v>
      </c>
      <c r="B11982" t="s">
        <v>1489</v>
      </c>
      <c r="C11982" t="s">
        <v>1691</v>
      </c>
      <c r="J11982">
        <v>680</v>
      </c>
      <c r="K11982">
        <f t="shared" si="60"/>
        <v>8.5</v>
      </c>
      <c r="L11982">
        <f t="shared" si="61"/>
        <v>11.5</v>
      </c>
      <c r="M11982">
        <v>10</v>
      </c>
      <c r="N11982">
        <v>3</v>
      </c>
      <c r="O11982">
        <v>1.5549999999999999</v>
      </c>
      <c r="Q11982">
        <v>11.976000000000001</v>
      </c>
      <c r="R11982">
        <v>0.1474</v>
      </c>
      <c r="S11982">
        <v>0.1948</v>
      </c>
      <c r="T11982">
        <v>0.90890000000000004</v>
      </c>
      <c r="U11982">
        <v>0.6875</v>
      </c>
      <c r="V11982">
        <v>1.6</v>
      </c>
    </row>
    <row r="11983" spans="1:26">
      <c r="A11983" t="s">
        <v>1490</v>
      </c>
      <c r="B11983" t="s">
        <v>1489</v>
      </c>
      <c r="C11983" t="s">
        <v>1691</v>
      </c>
      <c r="J11983">
        <v>680</v>
      </c>
      <c r="K11983">
        <f t="shared" si="60"/>
        <v>11.5</v>
      </c>
      <c r="L11983">
        <f t="shared" si="61"/>
        <v>14.5</v>
      </c>
      <c r="M11983">
        <v>13</v>
      </c>
      <c r="N11983">
        <v>3</v>
      </c>
      <c r="O11983">
        <v>1.5542</v>
      </c>
      <c r="Q11983">
        <v>12.542999999999999</v>
      </c>
      <c r="R11983">
        <v>0.17519999999999999</v>
      </c>
      <c r="S11983">
        <v>0.25080000000000002</v>
      </c>
      <c r="T11983">
        <v>1.1692</v>
      </c>
      <c r="U11983">
        <v>0.81669999999999998</v>
      </c>
      <c r="V11983">
        <v>1.99</v>
      </c>
    </row>
    <row r="11984" spans="1:26">
      <c r="A11984" t="s">
        <v>1490</v>
      </c>
      <c r="B11984" t="s">
        <v>1489</v>
      </c>
      <c r="C11984" t="s">
        <v>1691</v>
      </c>
      <c r="J11984">
        <v>680</v>
      </c>
      <c r="K11984">
        <f t="shared" si="60"/>
        <v>14.5</v>
      </c>
      <c r="L11984">
        <f t="shared" si="61"/>
        <v>17.5</v>
      </c>
      <c r="M11984">
        <v>16</v>
      </c>
      <c r="N11984">
        <v>3</v>
      </c>
      <c r="O11984">
        <v>1.5173000000000001</v>
      </c>
      <c r="Q11984">
        <v>14.281000000000001</v>
      </c>
      <c r="R11984">
        <v>0.3644</v>
      </c>
      <c r="S11984">
        <v>0.2555</v>
      </c>
      <c r="T11984">
        <v>1.1632</v>
      </c>
      <c r="U11984">
        <v>1.6586000000000001</v>
      </c>
      <c r="V11984">
        <v>2.82</v>
      </c>
    </row>
    <row r="11985" spans="1:22">
      <c r="A11985" t="s">
        <v>1490</v>
      </c>
      <c r="B11985" t="s">
        <v>1489</v>
      </c>
      <c r="C11985" t="s">
        <v>1691</v>
      </c>
      <c r="J11985">
        <v>680</v>
      </c>
      <c r="K11985">
        <f t="shared" si="60"/>
        <v>17.5</v>
      </c>
      <c r="L11985">
        <f t="shared" si="61"/>
        <v>20.5</v>
      </c>
      <c r="M11985">
        <v>19</v>
      </c>
      <c r="N11985">
        <v>3</v>
      </c>
      <c r="O11985">
        <v>1.764</v>
      </c>
      <c r="Q11985">
        <v>17.908999999999999</v>
      </c>
      <c r="R11985">
        <v>0.1961</v>
      </c>
      <c r="S11985">
        <v>1.5963000000000001</v>
      </c>
      <c r="T11985">
        <v>8.4476999999999993</v>
      </c>
      <c r="U11985">
        <v>1.0377000000000001</v>
      </c>
      <c r="V11985">
        <v>9.49</v>
      </c>
    </row>
    <row r="11986" spans="1:22">
      <c r="A11986" t="s">
        <v>1490</v>
      </c>
      <c r="B11986" t="s">
        <v>1489</v>
      </c>
      <c r="C11986" t="s">
        <v>1691</v>
      </c>
      <c r="J11986">
        <v>680</v>
      </c>
      <c r="K11986">
        <f t="shared" si="60"/>
        <v>20.5</v>
      </c>
      <c r="L11986">
        <f t="shared" si="61"/>
        <v>23.5</v>
      </c>
      <c r="M11986">
        <v>22</v>
      </c>
      <c r="N11986">
        <v>3</v>
      </c>
      <c r="O11986">
        <v>1.5757000000000001</v>
      </c>
      <c r="Q11986">
        <v>12.305</v>
      </c>
      <c r="R11986">
        <v>1.6115999999999999</v>
      </c>
      <c r="S11986">
        <v>0.4546</v>
      </c>
      <c r="T11986">
        <v>2.1488</v>
      </c>
      <c r="U11986">
        <v>7.6181999999999999</v>
      </c>
      <c r="V11986">
        <v>9.77</v>
      </c>
    </row>
    <row r="11987" spans="1:22">
      <c r="A11987" t="s">
        <v>1490</v>
      </c>
      <c r="B11987" t="s">
        <v>1489</v>
      </c>
      <c r="C11987" t="s">
        <v>1691</v>
      </c>
      <c r="J11987">
        <v>680</v>
      </c>
      <c r="K11987">
        <f t="shared" si="60"/>
        <v>23.5</v>
      </c>
      <c r="L11987">
        <f t="shared" si="61"/>
        <v>26.5</v>
      </c>
      <c r="M11987">
        <v>25</v>
      </c>
      <c r="N11987">
        <v>3</v>
      </c>
      <c r="O11987">
        <v>1.5984</v>
      </c>
      <c r="Q11987">
        <v>15.154</v>
      </c>
      <c r="R11987">
        <v>0.88529999999999998</v>
      </c>
      <c r="S11987">
        <v>0.6966</v>
      </c>
      <c r="T11987">
        <v>3.3403999999999998</v>
      </c>
      <c r="U11987">
        <v>4.2453000000000003</v>
      </c>
      <c r="V11987">
        <v>7.59</v>
      </c>
    </row>
    <row r="11988" spans="1:22">
      <c r="A11988" t="s">
        <v>1490</v>
      </c>
      <c r="B11988" t="s">
        <v>1489</v>
      </c>
      <c r="C11988" t="s">
        <v>1691</v>
      </c>
      <c r="J11988">
        <v>680</v>
      </c>
      <c r="K11988">
        <f t="shared" si="60"/>
        <v>26.5</v>
      </c>
      <c r="L11988">
        <f t="shared" si="61"/>
        <v>29.5</v>
      </c>
      <c r="M11988">
        <v>28</v>
      </c>
      <c r="N11988">
        <v>3</v>
      </c>
      <c r="O11988">
        <v>1.5860000000000001</v>
      </c>
      <c r="Q11988">
        <v>13.718</v>
      </c>
      <c r="R11988">
        <v>1.1612</v>
      </c>
      <c r="S11988">
        <v>1.2024999999999999</v>
      </c>
      <c r="T11988">
        <v>5.7214999999999998</v>
      </c>
      <c r="U11988">
        <v>5.5248999999999997</v>
      </c>
      <c r="V11988">
        <v>11.25</v>
      </c>
    </row>
    <row r="11989" spans="1:22">
      <c r="A11989" t="s">
        <v>1490</v>
      </c>
      <c r="B11989" t="s">
        <v>1489</v>
      </c>
      <c r="C11989" t="s">
        <v>1691</v>
      </c>
      <c r="J11989">
        <v>680</v>
      </c>
      <c r="K11989">
        <f t="shared" si="60"/>
        <v>29.5</v>
      </c>
      <c r="L11989">
        <f t="shared" si="61"/>
        <v>32.5</v>
      </c>
      <c r="M11989">
        <v>31</v>
      </c>
      <c r="N11989">
        <v>3</v>
      </c>
      <c r="O11989">
        <v>1.7539</v>
      </c>
      <c r="Q11989">
        <v>15.263999999999999</v>
      </c>
      <c r="R11989">
        <v>0.96779999999999999</v>
      </c>
      <c r="S11989">
        <v>0.61170000000000002</v>
      </c>
      <c r="T11989">
        <v>3.2187000000000001</v>
      </c>
      <c r="U11989">
        <v>5.0922999999999998</v>
      </c>
      <c r="V11989">
        <v>8.31</v>
      </c>
    </row>
    <row r="11990" spans="1:22">
      <c r="A11990" t="s">
        <v>1490</v>
      </c>
      <c r="B11990" t="s">
        <v>1489</v>
      </c>
      <c r="C11990" t="s">
        <v>1691</v>
      </c>
      <c r="J11990">
        <v>680</v>
      </c>
      <c r="K11990">
        <f t="shared" si="60"/>
        <v>32.5</v>
      </c>
      <c r="L11990">
        <f t="shared" si="61"/>
        <v>35.5</v>
      </c>
      <c r="M11990">
        <v>34</v>
      </c>
      <c r="N11990">
        <v>3</v>
      </c>
      <c r="O11990">
        <v>1.8413999999999999</v>
      </c>
      <c r="Q11990">
        <v>21.497</v>
      </c>
      <c r="R11990">
        <v>0.13339999999999999</v>
      </c>
      <c r="S11990">
        <v>2.1009000000000002</v>
      </c>
      <c r="T11990">
        <v>11.6058</v>
      </c>
      <c r="U11990">
        <v>0.73699999999999999</v>
      </c>
      <c r="V11990">
        <v>12.34</v>
      </c>
    </row>
    <row r="11991" spans="1:22">
      <c r="A11991" t="s">
        <v>1490</v>
      </c>
      <c r="B11991" t="s">
        <v>1489</v>
      </c>
      <c r="C11991" t="s">
        <v>1691</v>
      </c>
      <c r="J11991">
        <v>680</v>
      </c>
      <c r="K11991">
        <f t="shared" si="60"/>
        <v>35.5</v>
      </c>
      <c r="L11991">
        <f t="shared" si="61"/>
        <v>38.5</v>
      </c>
      <c r="M11991">
        <v>37</v>
      </c>
      <c r="N11991">
        <v>3</v>
      </c>
      <c r="O11991">
        <v>1.5703</v>
      </c>
      <c r="Q11991">
        <v>18.43</v>
      </c>
      <c r="R11991">
        <v>1.1816</v>
      </c>
      <c r="S11991">
        <v>1.1820999999999999</v>
      </c>
      <c r="T11991">
        <v>5.5686999999999998</v>
      </c>
      <c r="U11991">
        <v>5.5664999999999996</v>
      </c>
      <c r="V11991">
        <v>11.14</v>
      </c>
    </row>
    <row r="11992" spans="1:22">
      <c r="A11992" t="s">
        <v>1490</v>
      </c>
      <c r="B11992" t="s">
        <v>1489</v>
      </c>
      <c r="C11992" t="s">
        <v>1691</v>
      </c>
      <c r="J11992">
        <v>680</v>
      </c>
      <c r="K11992">
        <f t="shared" si="60"/>
        <v>38.5</v>
      </c>
      <c r="L11992">
        <f t="shared" si="61"/>
        <v>41.5</v>
      </c>
      <c r="M11992">
        <v>40</v>
      </c>
      <c r="N11992">
        <v>3</v>
      </c>
      <c r="O11992">
        <v>1.6972</v>
      </c>
      <c r="Q11992">
        <v>15.984999999999999</v>
      </c>
      <c r="R11992">
        <v>1.0432999999999999</v>
      </c>
      <c r="S11992">
        <v>0.44940000000000002</v>
      </c>
      <c r="T11992">
        <v>2.2881999999999998</v>
      </c>
      <c r="U11992">
        <v>5.3117999999999999</v>
      </c>
      <c r="V11992">
        <v>7.6</v>
      </c>
    </row>
    <row r="11993" spans="1:22">
      <c r="A11993" t="s">
        <v>1490</v>
      </c>
      <c r="B11993" t="s">
        <v>1489</v>
      </c>
      <c r="C11993" t="s">
        <v>1691</v>
      </c>
      <c r="J11993">
        <v>680</v>
      </c>
      <c r="K11993">
        <f t="shared" si="60"/>
        <v>41.5</v>
      </c>
      <c r="L11993">
        <f t="shared" si="61"/>
        <v>44.5</v>
      </c>
      <c r="M11993">
        <v>43</v>
      </c>
      <c r="N11993">
        <v>3</v>
      </c>
      <c r="O11993">
        <v>1.5604</v>
      </c>
      <c r="Q11993">
        <v>16.059999999999999</v>
      </c>
      <c r="R11993">
        <v>0.14860000000000001</v>
      </c>
      <c r="S11993">
        <v>1.0587</v>
      </c>
      <c r="T11993">
        <v>4.9557000000000002</v>
      </c>
      <c r="U11993">
        <v>0.69540000000000002</v>
      </c>
      <c r="V11993">
        <v>5.65</v>
      </c>
    </row>
    <row r="11994" spans="1:22">
      <c r="A11994" t="s">
        <v>1490</v>
      </c>
      <c r="B11994" t="s">
        <v>1489</v>
      </c>
      <c r="C11994" t="s">
        <v>1691</v>
      </c>
      <c r="J11994">
        <v>680</v>
      </c>
      <c r="K11994">
        <f t="shared" si="60"/>
        <v>44.5</v>
      </c>
      <c r="L11994">
        <f t="shared" si="61"/>
        <v>47.5</v>
      </c>
      <c r="M11994">
        <v>46</v>
      </c>
      <c r="N11994">
        <v>3</v>
      </c>
      <c r="O11994">
        <v>1.6137999999999999</v>
      </c>
      <c r="Q11994">
        <v>11.859</v>
      </c>
      <c r="R11994">
        <v>1.2184999999999999</v>
      </c>
      <c r="S11994">
        <v>0.81930000000000003</v>
      </c>
      <c r="T11994">
        <v>3.9662999999999999</v>
      </c>
      <c r="U11994">
        <v>5.8993000000000002</v>
      </c>
      <c r="V11994">
        <v>9.8699999999999992</v>
      </c>
    </row>
    <row r="11995" spans="1:22">
      <c r="A11995" t="s">
        <v>1490</v>
      </c>
      <c r="B11995" t="s">
        <v>1489</v>
      </c>
      <c r="C11995" t="s">
        <v>1691</v>
      </c>
      <c r="K11995">
        <f t="shared" si="60"/>
        <v>0</v>
      </c>
      <c r="L11995">
        <f t="shared" si="61"/>
        <v>0</v>
      </c>
      <c r="T11995">
        <v>57.011499999999998</v>
      </c>
      <c r="U11995">
        <v>47.471299999999999</v>
      </c>
      <c r="V11995">
        <v>104.48</v>
      </c>
    </row>
    <row r="11996" spans="1:22">
      <c r="A11996" t="s">
        <v>1490</v>
      </c>
      <c r="B11996" t="s">
        <v>1489</v>
      </c>
      <c r="C11996" t="s">
        <v>1691</v>
      </c>
      <c r="E11996" t="s">
        <v>1690</v>
      </c>
      <c r="G11996">
        <v>-25.851230000000001</v>
      </c>
      <c r="H11996">
        <v>113.93782</v>
      </c>
      <c r="I11996" t="s">
        <v>2359</v>
      </c>
      <c r="J11996">
        <v>681</v>
      </c>
      <c r="K11996">
        <f t="shared" si="60"/>
        <v>0</v>
      </c>
      <c r="L11996">
        <f t="shared" si="61"/>
        <v>5</v>
      </c>
      <c r="M11996">
        <v>2.5</v>
      </c>
      <c r="N11996">
        <v>5</v>
      </c>
      <c r="O11996">
        <v>0.60399999999999998</v>
      </c>
      <c r="Q11996">
        <v>41.74</v>
      </c>
      <c r="R11996">
        <v>4.3079999999999998</v>
      </c>
      <c r="S11996">
        <v>9.5911000000000008</v>
      </c>
      <c r="T11996">
        <v>28.9633</v>
      </c>
      <c r="U11996">
        <v>13.0092</v>
      </c>
      <c r="V11996">
        <v>41.97</v>
      </c>
    </row>
    <row r="11997" spans="1:22">
      <c r="A11997" t="s">
        <v>1490</v>
      </c>
      <c r="B11997" t="s">
        <v>1489</v>
      </c>
      <c r="C11997" t="s">
        <v>1691</v>
      </c>
      <c r="E11997" t="s">
        <v>1690</v>
      </c>
      <c r="G11997">
        <v>-25.784420000000001</v>
      </c>
      <c r="H11997">
        <v>114.08992000000001</v>
      </c>
      <c r="J11997">
        <v>390</v>
      </c>
      <c r="K11997">
        <f t="shared" si="60"/>
        <v>0</v>
      </c>
      <c r="L11997">
        <f t="shared" si="61"/>
        <v>5</v>
      </c>
      <c r="M11997">
        <v>2.5</v>
      </c>
      <c r="N11997">
        <v>5</v>
      </c>
      <c r="O11997">
        <v>0.59199999999999997</v>
      </c>
      <c r="Q11997">
        <v>59.718000000000004</v>
      </c>
      <c r="R11997">
        <v>4.3817000000000004</v>
      </c>
      <c r="S11997">
        <v>7.7674000000000003</v>
      </c>
      <c r="T11997">
        <v>22.990400000000001</v>
      </c>
      <c r="U11997">
        <v>12.969099999999999</v>
      </c>
      <c r="V11997">
        <v>35.96</v>
      </c>
    </row>
    <row r="11998" spans="1:22">
      <c r="A11998" t="s">
        <v>1490</v>
      </c>
      <c r="B11998" t="s">
        <v>1489</v>
      </c>
      <c r="C11998" t="s">
        <v>1691</v>
      </c>
      <c r="E11998" t="s">
        <v>1690</v>
      </c>
      <c r="G11998">
        <v>-25.802430000000001</v>
      </c>
      <c r="H11998">
        <v>114.11839999999999</v>
      </c>
      <c r="I11998" t="s">
        <v>2327</v>
      </c>
      <c r="J11998">
        <v>391</v>
      </c>
      <c r="K11998">
        <f t="shared" si="60"/>
        <v>0</v>
      </c>
      <c r="L11998">
        <f t="shared" si="61"/>
        <v>5</v>
      </c>
      <c r="M11998">
        <v>2.5</v>
      </c>
      <c r="N11998">
        <v>5</v>
      </c>
      <c r="O11998">
        <v>0.69010000000000005</v>
      </c>
      <c r="Q11998">
        <v>77.445999999999998</v>
      </c>
      <c r="R11998">
        <v>3.7547999999999999</v>
      </c>
      <c r="S11998">
        <v>7.1205999999999996</v>
      </c>
      <c r="T11998">
        <v>24.571100000000001</v>
      </c>
      <c r="U11998">
        <v>12.956899999999999</v>
      </c>
      <c r="V11998">
        <v>37.53</v>
      </c>
    </row>
    <row r="11999" spans="1:22">
      <c r="A11999" t="s">
        <v>1490</v>
      </c>
      <c r="B11999" t="s">
        <v>1489</v>
      </c>
      <c r="C11999" t="s">
        <v>1691</v>
      </c>
      <c r="E11999" t="s">
        <v>1690</v>
      </c>
      <c r="G11999">
        <v>-25.83033</v>
      </c>
      <c r="H11999">
        <v>114.13760000000001</v>
      </c>
      <c r="I11999" t="s">
        <v>106</v>
      </c>
      <c r="J11999">
        <v>392</v>
      </c>
      <c r="K11999">
        <f t="shared" si="60"/>
        <v>0</v>
      </c>
      <c r="L11999">
        <f t="shared" si="61"/>
        <v>5</v>
      </c>
      <c r="M11999">
        <v>2.5</v>
      </c>
      <c r="N11999">
        <v>5</v>
      </c>
      <c r="O11999">
        <v>0.74519999999999997</v>
      </c>
      <c r="Q11999">
        <v>64.192999999999998</v>
      </c>
      <c r="R11999">
        <v>1.7703</v>
      </c>
      <c r="S11999">
        <v>7.7790999999999997</v>
      </c>
      <c r="T11999">
        <v>28.9849</v>
      </c>
      <c r="U11999">
        <v>6.5960999999999999</v>
      </c>
      <c r="V11999">
        <v>35.58</v>
      </c>
    </row>
    <row r="12000" spans="1:22">
      <c r="A12000" t="s">
        <v>1490</v>
      </c>
      <c r="B12000" t="s">
        <v>1489</v>
      </c>
      <c r="C12000" t="s">
        <v>1691</v>
      </c>
      <c r="E12000" t="s">
        <v>1690</v>
      </c>
      <c r="G12000">
        <v>-25.861650000000001</v>
      </c>
      <c r="H12000">
        <v>114.14812999999999</v>
      </c>
      <c r="I12000" t="s">
        <v>2327</v>
      </c>
      <c r="J12000">
        <v>393</v>
      </c>
      <c r="K12000">
        <f t="shared" si="60"/>
        <v>0</v>
      </c>
      <c r="L12000">
        <f t="shared" si="61"/>
        <v>5</v>
      </c>
      <c r="M12000">
        <v>2.5</v>
      </c>
      <c r="N12000">
        <v>5</v>
      </c>
      <c r="O12000">
        <v>0.5302</v>
      </c>
      <c r="Q12000">
        <v>61.234000000000002</v>
      </c>
      <c r="R12000">
        <v>4.0122</v>
      </c>
      <c r="S12000">
        <v>6.9372999999999996</v>
      </c>
      <c r="T12000">
        <v>18.3919</v>
      </c>
      <c r="U12000">
        <v>10.637</v>
      </c>
      <c r="V12000">
        <v>29.03</v>
      </c>
    </row>
    <row r="12001" spans="1:22">
      <c r="A12001" t="s">
        <v>1490</v>
      </c>
      <c r="B12001" t="s">
        <v>1489</v>
      </c>
      <c r="C12001" t="s">
        <v>1691</v>
      </c>
      <c r="E12001" t="s">
        <v>1690</v>
      </c>
      <c r="G12001">
        <v>-25.924029999999998</v>
      </c>
      <c r="H12001">
        <v>114.16412</v>
      </c>
      <c r="I12001" t="s">
        <v>106</v>
      </c>
      <c r="J12001">
        <v>394</v>
      </c>
      <c r="K12001">
        <f t="shared" si="60"/>
        <v>0</v>
      </c>
      <c r="L12001">
        <f t="shared" si="61"/>
        <v>5</v>
      </c>
      <c r="M12001">
        <v>2.5</v>
      </c>
      <c r="N12001">
        <v>5</v>
      </c>
      <c r="O12001">
        <v>0.9304</v>
      </c>
      <c r="Q12001">
        <v>52.42</v>
      </c>
      <c r="R12001">
        <v>1.5316000000000001</v>
      </c>
      <c r="S12001">
        <v>10.074400000000001</v>
      </c>
      <c r="T12001">
        <v>46.866999999999997</v>
      </c>
      <c r="U12001">
        <v>7.1252000000000004</v>
      </c>
      <c r="V12001">
        <v>53.99</v>
      </c>
    </row>
    <row r="12002" spans="1:22">
      <c r="A12002" t="s">
        <v>1490</v>
      </c>
      <c r="B12002" t="s">
        <v>1489</v>
      </c>
      <c r="C12002" t="s">
        <v>1691</v>
      </c>
      <c r="E12002" t="s">
        <v>1690</v>
      </c>
      <c r="G12002">
        <v>-25.95637</v>
      </c>
      <c r="H12002">
        <v>114.17398</v>
      </c>
      <c r="I12002" t="s">
        <v>2359</v>
      </c>
      <c r="J12002">
        <v>395</v>
      </c>
      <c r="K12002">
        <f t="shared" si="60"/>
        <v>0</v>
      </c>
      <c r="L12002">
        <f t="shared" si="61"/>
        <v>5</v>
      </c>
      <c r="M12002">
        <v>2.5</v>
      </c>
      <c r="N12002">
        <v>5</v>
      </c>
      <c r="O12002">
        <v>0.58169999999999999</v>
      </c>
      <c r="Q12002">
        <v>50.746000000000002</v>
      </c>
      <c r="R12002">
        <v>2.9060999999999999</v>
      </c>
      <c r="S12002">
        <v>8.5966000000000005</v>
      </c>
      <c r="T12002">
        <v>25.002400000000002</v>
      </c>
      <c r="U12002">
        <v>8.452</v>
      </c>
      <c r="V12002">
        <v>33.450000000000003</v>
      </c>
    </row>
    <row r="12003" spans="1:22">
      <c r="A12003" t="s">
        <v>1490</v>
      </c>
      <c r="B12003" t="s">
        <v>1489</v>
      </c>
      <c r="C12003" t="s">
        <v>1691</v>
      </c>
      <c r="E12003" t="s">
        <v>1690</v>
      </c>
      <c r="G12003">
        <v>-25.92981</v>
      </c>
      <c r="H12003">
        <v>114.09576</v>
      </c>
      <c r="I12003" t="s">
        <v>2327</v>
      </c>
      <c r="J12003">
        <v>396</v>
      </c>
      <c r="K12003">
        <f t="shared" ref="K12003:K12066" si="62">M12003-(N12003/2)</f>
        <v>0</v>
      </c>
      <c r="L12003">
        <f t="shared" ref="L12003:L12066" si="63">M12003+(N12003/2)</f>
        <v>5</v>
      </c>
      <c r="M12003">
        <v>2.5</v>
      </c>
      <c r="N12003">
        <v>5</v>
      </c>
      <c r="O12003">
        <v>0.8407</v>
      </c>
      <c r="Q12003">
        <v>45.841000000000001</v>
      </c>
      <c r="R12003">
        <v>1.3997999999999999</v>
      </c>
      <c r="S12003">
        <v>10.674300000000001</v>
      </c>
      <c r="T12003">
        <v>44.868400000000001</v>
      </c>
      <c r="U12003">
        <v>5.8837999999999999</v>
      </c>
      <c r="V12003">
        <v>50.75</v>
      </c>
    </row>
    <row r="12004" spans="1:22">
      <c r="A12004" t="s">
        <v>1490</v>
      </c>
      <c r="B12004" t="s">
        <v>1489</v>
      </c>
      <c r="C12004" t="s">
        <v>1691</v>
      </c>
      <c r="E12004" t="s">
        <v>1690</v>
      </c>
      <c r="G12004">
        <v>-25.92191</v>
      </c>
      <c r="H12004">
        <v>114.05618</v>
      </c>
      <c r="I12004" t="s">
        <v>2359</v>
      </c>
      <c r="J12004">
        <v>397</v>
      </c>
      <c r="K12004">
        <f t="shared" si="62"/>
        <v>0</v>
      </c>
      <c r="L12004">
        <f t="shared" si="63"/>
        <v>5</v>
      </c>
      <c r="M12004">
        <v>2.5</v>
      </c>
      <c r="N12004">
        <v>5</v>
      </c>
      <c r="O12004">
        <v>0.88239999999999996</v>
      </c>
      <c r="Q12004">
        <v>39.576999999999998</v>
      </c>
      <c r="R12004">
        <v>1.0119</v>
      </c>
      <c r="S12004">
        <v>10.6599</v>
      </c>
      <c r="T12004">
        <v>47.033299999999997</v>
      </c>
      <c r="U12004">
        <v>4.4649000000000001</v>
      </c>
      <c r="V12004">
        <v>51.5</v>
      </c>
    </row>
    <row r="12005" spans="1:22">
      <c r="A12005" t="s">
        <v>1490</v>
      </c>
      <c r="B12005" t="s">
        <v>1489</v>
      </c>
      <c r="C12005" t="s">
        <v>1691</v>
      </c>
      <c r="E12005" t="s">
        <v>1690</v>
      </c>
      <c r="G12005">
        <v>-25.92351</v>
      </c>
      <c r="H12005">
        <v>114.0149</v>
      </c>
      <c r="I12005" t="s">
        <v>2359</v>
      </c>
      <c r="J12005">
        <v>398</v>
      </c>
      <c r="K12005">
        <f t="shared" si="62"/>
        <v>0</v>
      </c>
      <c r="L12005">
        <f t="shared" si="63"/>
        <v>5</v>
      </c>
      <c r="M12005">
        <v>2.5</v>
      </c>
      <c r="N12005">
        <v>5</v>
      </c>
      <c r="O12005">
        <v>0.85629999999999995</v>
      </c>
      <c r="Q12005">
        <v>49.262</v>
      </c>
      <c r="R12005">
        <v>2.5943000000000001</v>
      </c>
      <c r="S12005">
        <v>9.2868999999999993</v>
      </c>
      <c r="T12005">
        <v>39.760800000000003</v>
      </c>
      <c r="U12005">
        <v>11.107100000000001</v>
      </c>
      <c r="V12005">
        <v>49.67</v>
      </c>
    </row>
    <row r="12006" spans="1:22">
      <c r="A12006" t="s">
        <v>1490</v>
      </c>
      <c r="B12006" t="s">
        <v>1489</v>
      </c>
      <c r="C12006" t="s">
        <v>1691</v>
      </c>
      <c r="E12006" t="s">
        <v>1690</v>
      </c>
      <c r="G12006">
        <v>-25.919029999999999</v>
      </c>
      <c r="H12006">
        <v>113.97392000000001</v>
      </c>
      <c r="J12006">
        <v>399</v>
      </c>
      <c r="K12006">
        <f t="shared" si="62"/>
        <v>0</v>
      </c>
      <c r="L12006">
        <f t="shared" si="63"/>
        <v>5</v>
      </c>
      <c r="M12006">
        <v>2.5</v>
      </c>
      <c r="N12006">
        <v>5</v>
      </c>
      <c r="O12006">
        <v>1.3712</v>
      </c>
      <c r="Q12006">
        <v>41.073999999999998</v>
      </c>
      <c r="R12006">
        <v>1.4936</v>
      </c>
      <c r="S12006">
        <v>7.6641000000000004</v>
      </c>
      <c r="T12006">
        <v>52.546100000000003</v>
      </c>
      <c r="U12006">
        <v>10.2401</v>
      </c>
      <c r="V12006">
        <v>62.79</v>
      </c>
    </row>
    <row r="12007" spans="1:22">
      <c r="A12007" t="s">
        <v>1490</v>
      </c>
      <c r="B12007" t="s">
        <v>1489</v>
      </c>
      <c r="C12007" t="s">
        <v>1691</v>
      </c>
      <c r="E12007" t="s">
        <v>1690</v>
      </c>
      <c r="G12007">
        <v>-25.895810000000001</v>
      </c>
      <c r="H12007">
        <v>113.997</v>
      </c>
      <c r="I12007" t="s">
        <v>2327</v>
      </c>
      <c r="J12007">
        <v>400</v>
      </c>
      <c r="K12007">
        <f t="shared" si="62"/>
        <v>0</v>
      </c>
      <c r="L12007">
        <f t="shared" si="63"/>
        <v>5</v>
      </c>
      <c r="M12007">
        <v>2.5</v>
      </c>
      <c r="N12007">
        <v>5</v>
      </c>
      <c r="O12007">
        <v>0.95989999999999998</v>
      </c>
      <c r="Q12007">
        <v>40.893000000000001</v>
      </c>
      <c r="R12007">
        <v>0.88060000000000005</v>
      </c>
      <c r="S12007">
        <v>10.436</v>
      </c>
      <c r="T12007">
        <v>50.086399999999998</v>
      </c>
      <c r="U12007">
        <v>4.2264999999999997</v>
      </c>
      <c r="V12007">
        <v>54.31</v>
      </c>
    </row>
    <row r="12008" spans="1:22">
      <c r="A12008" t="s">
        <v>1490</v>
      </c>
      <c r="B12008" t="s">
        <v>1489</v>
      </c>
      <c r="C12008" t="s">
        <v>1691</v>
      </c>
      <c r="E12008" t="s">
        <v>1690</v>
      </c>
      <c r="G12008">
        <v>-25.876560000000001</v>
      </c>
      <c r="H12008">
        <v>114.03211</v>
      </c>
      <c r="J12008">
        <v>401</v>
      </c>
      <c r="K12008">
        <f t="shared" si="62"/>
        <v>0</v>
      </c>
      <c r="L12008">
        <f t="shared" si="63"/>
        <v>5</v>
      </c>
      <c r="M12008">
        <v>2.5</v>
      </c>
      <c r="N12008">
        <v>5</v>
      </c>
      <c r="O12008">
        <v>1.2533000000000001</v>
      </c>
      <c r="Q12008">
        <v>49.798999999999999</v>
      </c>
      <c r="R12008">
        <v>1.0119</v>
      </c>
      <c r="S12008">
        <v>10.317399999999999</v>
      </c>
      <c r="T12008">
        <v>64.656099999999995</v>
      </c>
      <c r="U12008">
        <v>6.3415999999999997</v>
      </c>
      <c r="V12008">
        <v>71</v>
      </c>
    </row>
    <row r="12009" spans="1:22">
      <c r="A12009" t="s">
        <v>1490</v>
      </c>
      <c r="B12009" t="s">
        <v>1489</v>
      </c>
      <c r="C12009" t="s">
        <v>1691</v>
      </c>
      <c r="E12009" t="s">
        <v>1690</v>
      </c>
      <c r="G12009">
        <v>-25.868829999999999</v>
      </c>
      <c r="H12009">
        <v>114.07194</v>
      </c>
      <c r="J12009">
        <v>402</v>
      </c>
      <c r="K12009">
        <f t="shared" si="62"/>
        <v>0</v>
      </c>
      <c r="L12009">
        <f t="shared" si="63"/>
        <v>5</v>
      </c>
      <c r="M12009">
        <v>2.5</v>
      </c>
      <c r="N12009">
        <v>5</v>
      </c>
      <c r="O12009">
        <v>0.29360000000000003</v>
      </c>
      <c r="Q12009">
        <v>59.865000000000002</v>
      </c>
      <c r="R12009">
        <v>8.6295999999999999</v>
      </c>
      <c r="S12009">
        <v>5.3574000000000002</v>
      </c>
      <c r="T12009">
        <v>7.8647999999999998</v>
      </c>
      <c r="U12009">
        <v>12.6686</v>
      </c>
      <c r="V12009">
        <v>20.53</v>
      </c>
    </row>
    <row r="12010" spans="1:22">
      <c r="A12010" t="s">
        <v>1490</v>
      </c>
      <c r="B12010" t="s">
        <v>1489</v>
      </c>
      <c r="C12010" t="s">
        <v>1691</v>
      </c>
      <c r="E12010" t="s">
        <v>1690</v>
      </c>
      <c r="G12010">
        <v>-25.856619999999999</v>
      </c>
      <c r="H12010">
        <v>114.10688</v>
      </c>
      <c r="I12010" t="s">
        <v>2327</v>
      </c>
      <c r="J12010">
        <v>403</v>
      </c>
      <c r="K12010">
        <f t="shared" si="62"/>
        <v>0</v>
      </c>
      <c r="L12010">
        <f t="shared" si="63"/>
        <v>5</v>
      </c>
      <c r="M12010">
        <v>2.5</v>
      </c>
      <c r="N12010">
        <v>5</v>
      </c>
      <c r="O12010">
        <v>0.60829999999999995</v>
      </c>
      <c r="Q12010">
        <v>57.302</v>
      </c>
      <c r="R12010">
        <v>3.1253000000000002</v>
      </c>
      <c r="S12010">
        <v>8.9636999999999993</v>
      </c>
      <c r="T12010">
        <v>27.265000000000001</v>
      </c>
      <c r="U12010">
        <v>9.5063999999999993</v>
      </c>
      <c r="V12010">
        <v>36.770000000000003</v>
      </c>
    </row>
    <row r="12011" spans="1:22">
      <c r="A12011" t="s">
        <v>1490</v>
      </c>
      <c r="B12011" t="s">
        <v>1489</v>
      </c>
      <c r="C12011" t="s">
        <v>1691</v>
      </c>
      <c r="E12011" t="s">
        <v>1690</v>
      </c>
      <c r="G12011">
        <v>-25.98638</v>
      </c>
      <c r="H12011">
        <v>113.9259</v>
      </c>
      <c r="J12011">
        <v>404</v>
      </c>
      <c r="K12011">
        <f t="shared" si="62"/>
        <v>0</v>
      </c>
      <c r="L12011">
        <f t="shared" si="63"/>
        <v>5</v>
      </c>
      <c r="M12011">
        <v>2.5</v>
      </c>
      <c r="N12011">
        <v>5</v>
      </c>
      <c r="O12011">
        <v>1.4874000000000001</v>
      </c>
      <c r="Q12011">
        <v>27.609000000000002</v>
      </c>
      <c r="R12011">
        <v>0.19389999999999999</v>
      </c>
      <c r="S12011">
        <v>5.9634</v>
      </c>
      <c r="T12011">
        <v>44.350999999999999</v>
      </c>
      <c r="U12011">
        <v>1.4418</v>
      </c>
      <c r="V12011">
        <v>45.79</v>
      </c>
    </row>
    <row r="12012" spans="1:22">
      <c r="A12012" t="s">
        <v>1490</v>
      </c>
      <c r="B12012" t="s">
        <v>1489</v>
      </c>
      <c r="C12012" t="s">
        <v>1691</v>
      </c>
      <c r="E12012" t="s">
        <v>1690</v>
      </c>
      <c r="G12012">
        <v>-25.937830000000002</v>
      </c>
      <c r="H12012">
        <v>113.93635</v>
      </c>
      <c r="I12012" t="s">
        <v>2327</v>
      </c>
      <c r="J12012">
        <v>405</v>
      </c>
      <c r="K12012">
        <f t="shared" si="62"/>
        <v>0</v>
      </c>
      <c r="L12012">
        <f t="shared" si="63"/>
        <v>5</v>
      </c>
      <c r="M12012">
        <v>2.5</v>
      </c>
      <c r="N12012">
        <v>5</v>
      </c>
      <c r="O12012">
        <v>1.2625</v>
      </c>
      <c r="Q12012">
        <v>42.808</v>
      </c>
      <c r="R12012">
        <v>1.0854999999999999</v>
      </c>
      <c r="S12012">
        <v>7.9050000000000002</v>
      </c>
      <c r="T12012">
        <v>49.902099999999997</v>
      </c>
      <c r="U12012">
        <v>6.8526999999999996</v>
      </c>
      <c r="V12012">
        <v>56.75</v>
      </c>
    </row>
    <row r="12013" spans="1:22">
      <c r="A12013" t="s">
        <v>1490</v>
      </c>
      <c r="B12013" t="s">
        <v>1489</v>
      </c>
      <c r="C12013" t="s">
        <v>1691</v>
      </c>
      <c r="E12013" t="s">
        <v>1690</v>
      </c>
      <c r="G12013">
        <v>-25.888950000000001</v>
      </c>
      <c r="H12013">
        <v>113.93395</v>
      </c>
      <c r="J12013">
        <v>406</v>
      </c>
      <c r="K12013">
        <f t="shared" si="62"/>
        <v>0</v>
      </c>
      <c r="L12013">
        <f t="shared" si="63"/>
        <v>5</v>
      </c>
      <c r="M12013">
        <v>2.5</v>
      </c>
      <c r="N12013">
        <v>5</v>
      </c>
      <c r="O12013">
        <v>1.3677999999999999</v>
      </c>
      <c r="Q12013">
        <v>42.075000000000003</v>
      </c>
      <c r="R12013">
        <v>0.42909999999999998</v>
      </c>
      <c r="S12013">
        <v>7.6561000000000003</v>
      </c>
      <c r="T12013">
        <v>52.358600000000003</v>
      </c>
      <c r="U12013">
        <v>2.9348000000000001</v>
      </c>
      <c r="V12013">
        <v>55.29</v>
      </c>
    </row>
    <row r="12014" spans="1:22">
      <c r="A12014" t="s">
        <v>1490</v>
      </c>
      <c r="B12014" t="s">
        <v>1489</v>
      </c>
      <c r="C12014" t="s">
        <v>1691</v>
      </c>
      <c r="E12014" t="s">
        <v>1690</v>
      </c>
      <c r="G12014">
        <v>-25.87218</v>
      </c>
      <c r="H12014">
        <v>113.95502</v>
      </c>
      <c r="I12014" t="s">
        <v>2359</v>
      </c>
      <c r="J12014">
        <v>407</v>
      </c>
      <c r="K12014">
        <f t="shared" si="62"/>
        <v>0</v>
      </c>
      <c r="L12014">
        <f t="shared" si="63"/>
        <v>5</v>
      </c>
      <c r="M12014">
        <v>2.5</v>
      </c>
      <c r="N12014">
        <v>5</v>
      </c>
      <c r="O12014">
        <v>1.0302</v>
      </c>
      <c r="Q12014">
        <v>46.448</v>
      </c>
      <c r="R12014">
        <v>0.79330000000000001</v>
      </c>
      <c r="S12014">
        <v>10.4489</v>
      </c>
      <c r="T12014">
        <v>53.822099999999999</v>
      </c>
      <c r="U12014">
        <v>4.0864000000000003</v>
      </c>
      <c r="V12014">
        <v>57.91</v>
      </c>
    </row>
    <row r="12015" spans="1:22">
      <c r="A12015" t="s">
        <v>1490</v>
      </c>
      <c r="B12015" t="s">
        <v>1489</v>
      </c>
      <c r="C12015" t="s">
        <v>1691</v>
      </c>
      <c r="E12015" t="s">
        <v>1690</v>
      </c>
      <c r="G12015">
        <v>-25.90625</v>
      </c>
      <c r="H12015">
        <v>113.95462999999999</v>
      </c>
      <c r="I12015" t="s">
        <v>2359</v>
      </c>
      <c r="J12015">
        <v>408</v>
      </c>
      <c r="K12015">
        <f t="shared" si="62"/>
        <v>0</v>
      </c>
      <c r="L12015">
        <f t="shared" si="63"/>
        <v>5</v>
      </c>
      <c r="M12015">
        <v>2.5</v>
      </c>
      <c r="N12015">
        <v>5</v>
      </c>
      <c r="O12015">
        <v>1.0813999999999999</v>
      </c>
      <c r="Q12015">
        <v>36.548000000000002</v>
      </c>
      <c r="R12015">
        <v>1.2839</v>
      </c>
      <c r="S12015">
        <v>9.7003000000000004</v>
      </c>
      <c r="T12015">
        <v>52.449399999999997</v>
      </c>
      <c r="U12015">
        <v>6.9421999999999997</v>
      </c>
      <c r="V12015">
        <v>59.39</v>
      </c>
    </row>
    <row r="12016" spans="1:22">
      <c r="A12016" t="s">
        <v>1490</v>
      </c>
      <c r="B12016" t="s">
        <v>1489</v>
      </c>
      <c r="C12016" t="s">
        <v>1691</v>
      </c>
      <c r="E12016" t="s">
        <v>1690</v>
      </c>
      <c r="G12016">
        <v>-25.95167</v>
      </c>
      <c r="H12016">
        <v>114.00587</v>
      </c>
      <c r="J12016">
        <v>409</v>
      </c>
      <c r="K12016">
        <f t="shared" si="62"/>
        <v>0</v>
      </c>
      <c r="L12016">
        <f t="shared" si="63"/>
        <v>5</v>
      </c>
      <c r="M12016">
        <v>2.5</v>
      </c>
      <c r="N12016">
        <v>5</v>
      </c>
      <c r="O12016">
        <v>0.88690000000000002</v>
      </c>
      <c r="Q12016">
        <v>34.188000000000002</v>
      </c>
      <c r="R12016">
        <v>0.35149999999999998</v>
      </c>
      <c r="S12016">
        <v>10.5829</v>
      </c>
      <c r="T12016">
        <v>46.927300000000002</v>
      </c>
      <c r="U12016">
        <v>1.5585</v>
      </c>
      <c r="V12016">
        <v>48.49</v>
      </c>
    </row>
    <row r="12017" spans="1:22">
      <c r="A12017" t="s">
        <v>1490</v>
      </c>
      <c r="B12017" t="s">
        <v>1489</v>
      </c>
      <c r="C12017" t="s">
        <v>1691</v>
      </c>
      <c r="E12017" t="s">
        <v>1690</v>
      </c>
      <c r="G12017">
        <v>-25.870609999999999</v>
      </c>
      <c r="H12017">
        <v>114.00569</v>
      </c>
      <c r="I12017" t="s">
        <v>2327</v>
      </c>
      <c r="J12017">
        <v>410</v>
      </c>
      <c r="K12017">
        <f t="shared" si="62"/>
        <v>0</v>
      </c>
      <c r="L12017">
        <f t="shared" si="63"/>
        <v>5</v>
      </c>
      <c r="M12017">
        <v>2.5</v>
      </c>
      <c r="N12017">
        <v>5</v>
      </c>
      <c r="O12017">
        <v>1.2871999999999999</v>
      </c>
      <c r="Q12017">
        <v>51.021999999999998</v>
      </c>
      <c r="R12017">
        <v>0.41349999999999998</v>
      </c>
      <c r="S12017">
        <v>10.4148</v>
      </c>
      <c r="T12017">
        <v>67.029200000000003</v>
      </c>
      <c r="U12017">
        <v>2.6615000000000002</v>
      </c>
      <c r="V12017">
        <v>69.69</v>
      </c>
    </row>
    <row r="12018" spans="1:22">
      <c r="A12018" t="s">
        <v>1490</v>
      </c>
      <c r="B12018" t="s">
        <v>1489</v>
      </c>
      <c r="C12018" t="s">
        <v>1691</v>
      </c>
      <c r="E12018" t="s">
        <v>1690</v>
      </c>
      <c r="G12018">
        <v>-25.97889</v>
      </c>
      <c r="H12018">
        <v>114.09544</v>
      </c>
      <c r="I12018" t="s">
        <v>2327</v>
      </c>
      <c r="J12018">
        <v>411</v>
      </c>
      <c r="K12018">
        <f t="shared" si="62"/>
        <v>0</v>
      </c>
      <c r="L12018">
        <f t="shared" si="63"/>
        <v>5</v>
      </c>
      <c r="M12018">
        <v>2.5</v>
      </c>
      <c r="N12018">
        <v>5</v>
      </c>
      <c r="O12018">
        <v>0.85580000000000001</v>
      </c>
      <c r="Q12018">
        <v>44.368000000000002</v>
      </c>
      <c r="R12018">
        <v>1.2589999999999999</v>
      </c>
      <c r="S12018">
        <v>10.6234</v>
      </c>
      <c r="T12018">
        <v>45.458500000000001</v>
      </c>
      <c r="U12018">
        <v>5.3875999999999999</v>
      </c>
      <c r="V12018">
        <v>50.85</v>
      </c>
    </row>
    <row r="12019" spans="1:22">
      <c r="A12019" t="s">
        <v>1490</v>
      </c>
      <c r="B12019" t="s">
        <v>1489</v>
      </c>
      <c r="C12019" t="s">
        <v>1691</v>
      </c>
      <c r="E12019" t="s">
        <v>1690</v>
      </c>
      <c r="G12019">
        <v>-25.952169999999999</v>
      </c>
      <c r="H12019">
        <v>114.03541</v>
      </c>
      <c r="J12019">
        <v>412</v>
      </c>
      <c r="K12019">
        <f t="shared" si="62"/>
        <v>0</v>
      </c>
      <c r="L12019">
        <f t="shared" si="63"/>
        <v>5</v>
      </c>
      <c r="M12019">
        <v>2.5</v>
      </c>
      <c r="N12019">
        <v>5</v>
      </c>
      <c r="O12019">
        <v>0.84530000000000005</v>
      </c>
      <c r="Q12019">
        <v>35.334000000000003</v>
      </c>
      <c r="R12019">
        <v>0.66900000000000004</v>
      </c>
      <c r="S12019">
        <v>10.786099999999999</v>
      </c>
      <c r="T12019">
        <v>45.585099999999997</v>
      </c>
      <c r="U12019">
        <v>2.8273999999999999</v>
      </c>
      <c r="V12019">
        <v>48.41</v>
      </c>
    </row>
    <row r="12020" spans="1:22">
      <c r="A12020" t="s">
        <v>1490</v>
      </c>
      <c r="B12020" t="s">
        <v>1489</v>
      </c>
      <c r="C12020" t="s">
        <v>1691</v>
      </c>
      <c r="E12020" t="s">
        <v>1690</v>
      </c>
      <c r="G12020">
        <v>-25.93385</v>
      </c>
      <c r="H12020">
        <v>114.06549</v>
      </c>
      <c r="J12020">
        <v>413</v>
      </c>
      <c r="K12020">
        <f t="shared" si="62"/>
        <v>0</v>
      </c>
      <c r="L12020">
        <f t="shared" si="63"/>
        <v>5</v>
      </c>
      <c r="M12020">
        <v>2.5</v>
      </c>
      <c r="N12020">
        <v>5</v>
      </c>
      <c r="O12020">
        <v>0.7339</v>
      </c>
      <c r="Q12020">
        <v>29.956</v>
      </c>
      <c r="R12020">
        <v>0.36049999999999999</v>
      </c>
      <c r="S12020">
        <v>11.0062</v>
      </c>
      <c r="T12020">
        <v>40.384999999999998</v>
      </c>
      <c r="U12020">
        <v>1.3227</v>
      </c>
      <c r="V12020">
        <v>41.71</v>
      </c>
    </row>
    <row r="12021" spans="1:22">
      <c r="A12021" t="s">
        <v>1490</v>
      </c>
      <c r="B12021" t="s">
        <v>1489</v>
      </c>
      <c r="C12021" t="s">
        <v>1691</v>
      </c>
      <c r="E12021" t="s">
        <v>1690</v>
      </c>
      <c r="G12021">
        <v>-25.95196</v>
      </c>
      <c r="H12021">
        <v>114.09554</v>
      </c>
      <c r="I12021" t="s">
        <v>2327</v>
      </c>
      <c r="J12021">
        <v>414</v>
      </c>
      <c r="K12021">
        <f t="shared" si="62"/>
        <v>0</v>
      </c>
      <c r="L12021">
        <f t="shared" si="63"/>
        <v>5</v>
      </c>
      <c r="M12021">
        <v>2.5</v>
      </c>
      <c r="N12021">
        <v>5</v>
      </c>
      <c r="O12021">
        <v>0.92079999999999995</v>
      </c>
      <c r="Q12021">
        <v>42.399000000000001</v>
      </c>
      <c r="R12021">
        <v>0.89429999999999998</v>
      </c>
      <c r="S12021">
        <v>10.773</v>
      </c>
      <c r="T12021">
        <v>49.600200000000001</v>
      </c>
      <c r="U12021">
        <v>4.1173999999999999</v>
      </c>
      <c r="V12021">
        <v>53.72</v>
      </c>
    </row>
    <row r="12022" spans="1:22">
      <c r="A12022" t="s">
        <v>1490</v>
      </c>
      <c r="B12022" t="s">
        <v>1489</v>
      </c>
      <c r="C12022" t="s">
        <v>1691</v>
      </c>
      <c r="E12022" t="s">
        <v>1690</v>
      </c>
      <c r="G12022">
        <v>-25.925180000000001</v>
      </c>
      <c r="H12022">
        <v>114.12479999999999</v>
      </c>
      <c r="I12022" t="s">
        <v>2359</v>
      </c>
      <c r="J12022">
        <v>415</v>
      </c>
      <c r="K12022">
        <f t="shared" si="62"/>
        <v>0</v>
      </c>
      <c r="L12022">
        <f t="shared" si="63"/>
        <v>5</v>
      </c>
      <c r="M12022">
        <v>2.5</v>
      </c>
      <c r="N12022">
        <v>5</v>
      </c>
      <c r="O12022">
        <v>0.73219999999999996</v>
      </c>
      <c r="Q12022">
        <v>33.347000000000001</v>
      </c>
      <c r="R12022">
        <v>0.46550000000000002</v>
      </c>
      <c r="S12022">
        <v>10.526</v>
      </c>
      <c r="T12022">
        <v>38.535800000000002</v>
      </c>
      <c r="U12022">
        <v>1.7041999999999999</v>
      </c>
      <c r="V12022">
        <v>40.24</v>
      </c>
    </row>
    <row r="12023" spans="1:22">
      <c r="A12023" t="s">
        <v>1490</v>
      </c>
      <c r="B12023" t="s">
        <v>1489</v>
      </c>
      <c r="C12023" t="s">
        <v>1691</v>
      </c>
      <c r="E12023" t="s">
        <v>1690</v>
      </c>
      <c r="G12023">
        <v>-25.924710000000001</v>
      </c>
      <c r="H12023">
        <v>114.14543999999999</v>
      </c>
      <c r="I12023" t="s">
        <v>2359</v>
      </c>
      <c r="J12023">
        <v>416</v>
      </c>
      <c r="K12023">
        <f t="shared" si="62"/>
        <v>0</v>
      </c>
      <c r="L12023">
        <f t="shared" si="63"/>
        <v>5</v>
      </c>
      <c r="M12023">
        <v>2.5</v>
      </c>
      <c r="N12023">
        <v>5</v>
      </c>
      <c r="O12023">
        <v>0.70599999999999996</v>
      </c>
      <c r="Q12023">
        <v>36.125999999999998</v>
      </c>
      <c r="R12023">
        <v>1.2430000000000001</v>
      </c>
      <c r="S12023">
        <v>10.4018</v>
      </c>
      <c r="T12023">
        <v>36.719799999999999</v>
      </c>
      <c r="U12023">
        <v>4.3879000000000001</v>
      </c>
      <c r="V12023">
        <v>41.11</v>
      </c>
    </row>
    <row r="12024" spans="1:22">
      <c r="A12024" t="s">
        <v>1490</v>
      </c>
      <c r="B12024" t="s">
        <v>1489</v>
      </c>
      <c r="C12024" t="s">
        <v>1691</v>
      </c>
      <c r="E12024" t="s">
        <v>1690</v>
      </c>
      <c r="G12024">
        <v>-25.871359999999999</v>
      </c>
      <c r="H12024">
        <v>114.15512</v>
      </c>
      <c r="I12024" t="s">
        <v>2327</v>
      </c>
      <c r="J12024">
        <v>417</v>
      </c>
      <c r="K12024">
        <f t="shared" si="62"/>
        <v>0</v>
      </c>
      <c r="L12024">
        <f t="shared" si="63"/>
        <v>5</v>
      </c>
      <c r="M12024">
        <v>2.5</v>
      </c>
      <c r="N12024">
        <v>5</v>
      </c>
      <c r="O12024">
        <v>0.76729999999999998</v>
      </c>
      <c r="Q12024">
        <v>49.445</v>
      </c>
      <c r="R12024">
        <v>1.8445</v>
      </c>
      <c r="S12024">
        <v>9.3194999999999997</v>
      </c>
      <c r="T12024">
        <v>35.756399999999999</v>
      </c>
      <c r="U12024">
        <v>7.0768000000000004</v>
      </c>
      <c r="V12024">
        <v>42.83</v>
      </c>
    </row>
    <row r="12025" spans="1:22">
      <c r="A12025" t="s">
        <v>1490</v>
      </c>
      <c r="B12025" t="s">
        <v>1489</v>
      </c>
      <c r="C12025" t="s">
        <v>1691</v>
      </c>
      <c r="E12025" t="s">
        <v>1690</v>
      </c>
      <c r="G12025">
        <v>-25.88006</v>
      </c>
      <c r="H12025">
        <v>114.19559</v>
      </c>
      <c r="J12025">
        <v>418</v>
      </c>
      <c r="K12025">
        <f t="shared" si="62"/>
        <v>0</v>
      </c>
      <c r="L12025">
        <f t="shared" si="63"/>
        <v>5</v>
      </c>
      <c r="M12025">
        <v>2.5</v>
      </c>
      <c r="N12025">
        <v>5</v>
      </c>
      <c r="O12025">
        <v>0.66439999999999999</v>
      </c>
      <c r="Q12025">
        <v>67.974000000000004</v>
      </c>
      <c r="R12025">
        <v>3.8824000000000001</v>
      </c>
      <c r="S12025">
        <v>3.8169</v>
      </c>
      <c r="T12025">
        <v>12.6797</v>
      </c>
      <c r="U12025">
        <v>12.8972</v>
      </c>
      <c r="V12025">
        <v>25.58</v>
      </c>
    </row>
    <row r="12026" spans="1:22">
      <c r="A12026" t="s">
        <v>1490</v>
      </c>
      <c r="B12026" t="s">
        <v>1489</v>
      </c>
      <c r="C12026" t="s">
        <v>1691</v>
      </c>
      <c r="E12026" t="s">
        <v>1690</v>
      </c>
      <c r="G12026">
        <v>-25.87453</v>
      </c>
      <c r="H12026">
        <v>114.21507</v>
      </c>
      <c r="J12026">
        <v>419</v>
      </c>
      <c r="K12026">
        <f t="shared" si="62"/>
        <v>0</v>
      </c>
      <c r="L12026">
        <f t="shared" si="63"/>
        <v>5</v>
      </c>
      <c r="M12026">
        <v>2.5</v>
      </c>
      <c r="N12026">
        <v>5</v>
      </c>
      <c r="O12026">
        <v>0.91749999999999998</v>
      </c>
      <c r="Q12026">
        <v>80.307000000000002</v>
      </c>
      <c r="R12026">
        <v>1.7906</v>
      </c>
      <c r="S12026">
        <v>4.4493999999999998</v>
      </c>
      <c r="T12026">
        <v>20.4117</v>
      </c>
      <c r="U12026">
        <v>8.2146000000000008</v>
      </c>
      <c r="V12026">
        <v>28.63</v>
      </c>
    </row>
    <row r="12027" spans="1:22">
      <c r="A12027" t="s">
        <v>1490</v>
      </c>
      <c r="B12027" t="s">
        <v>1489</v>
      </c>
      <c r="C12027" t="s">
        <v>1691</v>
      </c>
      <c r="E12027" t="s">
        <v>1690</v>
      </c>
      <c r="G12027">
        <v>-25.906839999999999</v>
      </c>
      <c r="H12027">
        <v>114.20526</v>
      </c>
      <c r="J12027">
        <v>420</v>
      </c>
      <c r="K12027">
        <f t="shared" si="62"/>
        <v>0</v>
      </c>
      <c r="L12027">
        <f t="shared" si="63"/>
        <v>5</v>
      </c>
      <c r="M12027">
        <v>2.5</v>
      </c>
      <c r="N12027">
        <v>5</v>
      </c>
      <c r="O12027">
        <v>0.80100000000000005</v>
      </c>
      <c r="Q12027">
        <v>77.710999999999999</v>
      </c>
      <c r="R12027">
        <v>2.1360000000000001</v>
      </c>
      <c r="S12027">
        <v>7.5830000000000002</v>
      </c>
      <c r="T12027">
        <v>30.371500000000001</v>
      </c>
      <c r="U12027">
        <v>8.5551999999999992</v>
      </c>
      <c r="V12027">
        <v>38.93</v>
      </c>
    </row>
    <row r="12028" spans="1:22">
      <c r="A12028" t="s">
        <v>1490</v>
      </c>
      <c r="B12028" t="s">
        <v>1489</v>
      </c>
      <c r="C12028" t="s">
        <v>1691</v>
      </c>
      <c r="E12028" t="s">
        <v>1690</v>
      </c>
      <c r="G12028">
        <v>-25.898869999999999</v>
      </c>
      <c r="H12028">
        <v>114.23445</v>
      </c>
      <c r="J12028">
        <v>421</v>
      </c>
      <c r="K12028">
        <f t="shared" si="62"/>
        <v>0</v>
      </c>
      <c r="L12028">
        <f t="shared" si="63"/>
        <v>5</v>
      </c>
      <c r="M12028">
        <v>2.5</v>
      </c>
      <c r="N12028">
        <v>5</v>
      </c>
      <c r="O12028">
        <v>1.5543</v>
      </c>
      <c r="Q12028">
        <v>49.771000000000001</v>
      </c>
      <c r="R12028">
        <v>0.48670000000000002</v>
      </c>
      <c r="S12028">
        <v>8.3881999999999994</v>
      </c>
      <c r="T12028">
        <v>65.188599999999994</v>
      </c>
      <c r="U12028">
        <v>3.7825000000000002</v>
      </c>
      <c r="V12028">
        <v>68.97</v>
      </c>
    </row>
    <row r="12029" spans="1:22">
      <c r="A12029" t="s">
        <v>1490</v>
      </c>
      <c r="B12029" t="s">
        <v>1489</v>
      </c>
      <c r="C12029" t="s">
        <v>1691</v>
      </c>
      <c r="E12029" t="s">
        <v>1690</v>
      </c>
      <c r="G12029">
        <v>-25.916519999999998</v>
      </c>
      <c r="H12029">
        <v>114.23515999999999</v>
      </c>
      <c r="J12029">
        <v>422</v>
      </c>
      <c r="K12029">
        <f t="shared" si="62"/>
        <v>0</v>
      </c>
      <c r="L12029">
        <f t="shared" si="63"/>
        <v>5</v>
      </c>
      <c r="M12029">
        <v>2.5</v>
      </c>
      <c r="N12029">
        <v>5</v>
      </c>
      <c r="O12029">
        <v>1.3251999999999999</v>
      </c>
      <c r="Q12029">
        <v>41.457999999999998</v>
      </c>
      <c r="R12029">
        <v>0.32929999999999998</v>
      </c>
      <c r="S12029">
        <v>11.1288</v>
      </c>
      <c r="T12029">
        <v>73.740499999999997</v>
      </c>
      <c r="U12029">
        <v>2.1821999999999999</v>
      </c>
      <c r="V12029">
        <v>75.92</v>
      </c>
    </row>
    <row r="12030" spans="1:22">
      <c r="A12030" t="s">
        <v>1490</v>
      </c>
      <c r="B12030" t="s">
        <v>1489</v>
      </c>
      <c r="C12030" t="s">
        <v>1691</v>
      </c>
      <c r="E12030" t="s">
        <v>1690</v>
      </c>
      <c r="G12030">
        <v>-25.933440000000001</v>
      </c>
      <c r="H12030">
        <v>114.21532000000001</v>
      </c>
      <c r="I12030" t="s">
        <v>106</v>
      </c>
      <c r="J12030">
        <v>423</v>
      </c>
      <c r="K12030">
        <f t="shared" si="62"/>
        <v>0</v>
      </c>
      <c r="L12030">
        <f t="shared" si="63"/>
        <v>5</v>
      </c>
      <c r="M12030">
        <v>2.5</v>
      </c>
      <c r="N12030">
        <v>5</v>
      </c>
      <c r="O12030">
        <v>0.57479999999999998</v>
      </c>
      <c r="Q12030">
        <v>67.433999999999997</v>
      </c>
      <c r="R12030">
        <v>3.1025</v>
      </c>
      <c r="S12030">
        <v>5.2408999999999999</v>
      </c>
      <c r="T12030">
        <v>15.062200000000001</v>
      </c>
      <c r="U12030">
        <v>8.9166000000000007</v>
      </c>
      <c r="V12030">
        <v>23.98</v>
      </c>
    </row>
    <row r="12031" spans="1:22">
      <c r="A12031" t="s">
        <v>1490</v>
      </c>
      <c r="B12031" t="s">
        <v>1489</v>
      </c>
      <c r="C12031" t="s">
        <v>1691</v>
      </c>
      <c r="E12031" t="s">
        <v>1690</v>
      </c>
      <c r="G12031">
        <v>-25.979109999999999</v>
      </c>
      <c r="H12031">
        <v>114.23478</v>
      </c>
      <c r="I12031" t="s">
        <v>106</v>
      </c>
      <c r="J12031">
        <v>425</v>
      </c>
      <c r="K12031">
        <f t="shared" si="62"/>
        <v>0</v>
      </c>
      <c r="L12031">
        <f t="shared" si="63"/>
        <v>5</v>
      </c>
      <c r="M12031">
        <v>2.5</v>
      </c>
      <c r="N12031">
        <v>5</v>
      </c>
      <c r="O12031">
        <v>0.66549999999999998</v>
      </c>
      <c r="Q12031">
        <v>68.122</v>
      </c>
      <c r="R12031">
        <v>2.2804000000000002</v>
      </c>
      <c r="S12031">
        <v>7.7662000000000004</v>
      </c>
      <c r="T12031">
        <v>25.840299999999999</v>
      </c>
      <c r="U12031">
        <v>7.5873999999999997</v>
      </c>
      <c r="V12031">
        <v>33.43</v>
      </c>
    </row>
    <row r="12032" spans="1:22">
      <c r="A12032" t="s">
        <v>1490</v>
      </c>
      <c r="B12032" t="s">
        <v>1489</v>
      </c>
      <c r="C12032" t="s">
        <v>1691</v>
      </c>
      <c r="E12032" t="s">
        <v>1690</v>
      </c>
      <c r="G12032">
        <v>-25.968720000000001</v>
      </c>
      <c r="H12032">
        <v>114.15514</v>
      </c>
      <c r="J12032">
        <v>426</v>
      </c>
      <c r="K12032">
        <f t="shared" si="62"/>
        <v>0</v>
      </c>
      <c r="L12032">
        <f t="shared" si="63"/>
        <v>5</v>
      </c>
      <c r="M12032">
        <v>2.5</v>
      </c>
      <c r="N12032">
        <v>5</v>
      </c>
      <c r="O12032">
        <v>1.4228000000000001</v>
      </c>
      <c r="Q12032">
        <v>27.012</v>
      </c>
      <c r="R12032">
        <v>0.34320000000000001</v>
      </c>
      <c r="S12032">
        <v>9.0348000000000006</v>
      </c>
      <c r="T12032">
        <v>64.272000000000006</v>
      </c>
      <c r="U12032">
        <v>2.4418000000000002</v>
      </c>
      <c r="V12032">
        <v>66.709999999999994</v>
      </c>
    </row>
    <row r="12033" spans="1:22">
      <c r="A12033" t="s">
        <v>1490</v>
      </c>
      <c r="B12033" t="s">
        <v>1489</v>
      </c>
      <c r="C12033" t="s">
        <v>1691</v>
      </c>
      <c r="E12033" t="s">
        <v>1690</v>
      </c>
      <c r="G12033">
        <v>-25.968869999999999</v>
      </c>
      <c r="H12033">
        <v>114.1142</v>
      </c>
      <c r="I12033" t="s">
        <v>2327</v>
      </c>
      <c r="J12033">
        <v>427</v>
      </c>
      <c r="K12033">
        <f t="shared" si="62"/>
        <v>0</v>
      </c>
      <c r="L12033">
        <f t="shared" si="63"/>
        <v>5</v>
      </c>
      <c r="M12033">
        <v>2.5</v>
      </c>
      <c r="N12033">
        <v>5</v>
      </c>
      <c r="O12033">
        <v>0.9758</v>
      </c>
      <c r="Q12033">
        <v>47.335000000000001</v>
      </c>
      <c r="R12033">
        <v>0.65149999999999997</v>
      </c>
      <c r="S12033">
        <v>10.5501</v>
      </c>
      <c r="T12033">
        <v>51.475499999999997</v>
      </c>
      <c r="U12033">
        <v>3.1789999999999998</v>
      </c>
      <c r="V12033">
        <v>54.65</v>
      </c>
    </row>
    <row r="12034" spans="1:22">
      <c r="A12034" t="s">
        <v>1490</v>
      </c>
      <c r="B12034" t="s">
        <v>1489</v>
      </c>
      <c r="C12034" t="s">
        <v>1691</v>
      </c>
      <c r="E12034" t="s">
        <v>1690</v>
      </c>
      <c r="G12034">
        <v>-25.950669999999999</v>
      </c>
      <c r="H12034">
        <v>113.91625000000001</v>
      </c>
      <c r="I12034" t="s">
        <v>2359</v>
      </c>
      <c r="J12034">
        <v>427</v>
      </c>
      <c r="K12034">
        <f t="shared" si="62"/>
        <v>0</v>
      </c>
      <c r="L12034">
        <f t="shared" si="63"/>
        <v>5</v>
      </c>
      <c r="M12034">
        <v>2.5</v>
      </c>
      <c r="N12034">
        <v>5</v>
      </c>
      <c r="O12034">
        <v>1.4014</v>
      </c>
      <c r="Q12034">
        <v>29.936</v>
      </c>
      <c r="R12034">
        <v>0.67530000000000001</v>
      </c>
      <c r="S12034">
        <v>5.5003000000000002</v>
      </c>
      <c r="T12034">
        <v>38.541699999999999</v>
      </c>
      <c r="U12034">
        <v>4.7321999999999997</v>
      </c>
      <c r="V12034">
        <v>43.27</v>
      </c>
    </row>
    <row r="12035" spans="1:22">
      <c r="A12035" t="s">
        <v>1490</v>
      </c>
      <c r="B12035" t="s">
        <v>1489</v>
      </c>
      <c r="C12035" t="s">
        <v>1691</v>
      </c>
      <c r="E12035" t="s">
        <v>1690</v>
      </c>
      <c r="G12035">
        <v>-25.965479999999999</v>
      </c>
      <c r="H12035">
        <v>114.2235</v>
      </c>
      <c r="J12035">
        <v>428</v>
      </c>
      <c r="K12035">
        <f t="shared" si="62"/>
        <v>0</v>
      </c>
      <c r="L12035">
        <f t="shared" si="63"/>
        <v>5</v>
      </c>
      <c r="M12035">
        <v>2.5</v>
      </c>
      <c r="N12035">
        <v>5</v>
      </c>
      <c r="O12035">
        <v>1.4125000000000001</v>
      </c>
      <c r="Q12035">
        <v>40.06</v>
      </c>
      <c r="R12035">
        <v>0.33929999999999999</v>
      </c>
      <c r="S12035">
        <v>7.7469000000000001</v>
      </c>
      <c r="T12035">
        <v>54.7119</v>
      </c>
      <c r="U12035">
        <v>2.3963000000000001</v>
      </c>
      <c r="V12035">
        <v>57.11</v>
      </c>
    </row>
    <row r="12036" spans="1:22">
      <c r="A12036" t="s">
        <v>1490</v>
      </c>
      <c r="B12036" t="s">
        <v>1489</v>
      </c>
      <c r="C12036" t="s">
        <v>1691</v>
      </c>
      <c r="E12036" t="s">
        <v>1690</v>
      </c>
      <c r="G12036">
        <v>-25.951750000000001</v>
      </c>
      <c r="H12036">
        <v>114.2332</v>
      </c>
      <c r="I12036" t="s">
        <v>106</v>
      </c>
      <c r="J12036">
        <v>429</v>
      </c>
      <c r="K12036">
        <f t="shared" si="62"/>
        <v>0</v>
      </c>
      <c r="L12036">
        <f t="shared" si="63"/>
        <v>5</v>
      </c>
      <c r="M12036">
        <v>2.5</v>
      </c>
      <c r="N12036">
        <v>5</v>
      </c>
      <c r="O12036">
        <v>0.54449999999999998</v>
      </c>
      <c r="Q12036">
        <v>64.894999999999996</v>
      </c>
      <c r="R12036">
        <v>3.8405</v>
      </c>
      <c r="S12036">
        <v>6.0662000000000003</v>
      </c>
      <c r="T12036">
        <v>16.513999999999999</v>
      </c>
      <c r="U12036">
        <v>10.4551</v>
      </c>
      <c r="V12036">
        <v>26.97</v>
      </c>
    </row>
    <row r="12037" spans="1:22">
      <c r="A12037" t="s">
        <v>1490</v>
      </c>
      <c r="B12037" t="s">
        <v>1489</v>
      </c>
      <c r="C12037" t="s">
        <v>1691</v>
      </c>
      <c r="E12037" t="s">
        <v>1690</v>
      </c>
      <c r="G12037">
        <v>-25.97953</v>
      </c>
      <c r="H12037">
        <v>114.06838</v>
      </c>
      <c r="J12037">
        <v>430</v>
      </c>
      <c r="K12037">
        <f t="shared" si="62"/>
        <v>0</v>
      </c>
      <c r="L12037">
        <f t="shared" si="63"/>
        <v>5</v>
      </c>
      <c r="M12037">
        <v>2.5</v>
      </c>
      <c r="N12037">
        <v>5</v>
      </c>
      <c r="O12037">
        <v>0.92359999999999998</v>
      </c>
      <c r="Q12037">
        <v>36.905999999999999</v>
      </c>
      <c r="R12037">
        <v>0.56950000000000001</v>
      </c>
      <c r="S12037">
        <v>10.983000000000001</v>
      </c>
      <c r="T12037">
        <v>50.719799999999999</v>
      </c>
      <c r="U12037">
        <v>2.6301000000000001</v>
      </c>
      <c r="V12037">
        <v>53.35</v>
      </c>
    </row>
    <row r="12038" spans="1:22">
      <c r="A12038" t="s">
        <v>1490</v>
      </c>
      <c r="B12038" t="s">
        <v>1489</v>
      </c>
      <c r="C12038" t="s">
        <v>1691</v>
      </c>
      <c r="E12038" t="s">
        <v>1690</v>
      </c>
      <c r="G12038">
        <v>-26.00123</v>
      </c>
      <c r="H12038">
        <v>114.13318</v>
      </c>
      <c r="J12038">
        <v>431</v>
      </c>
      <c r="K12038">
        <f t="shared" si="62"/>
        <v>0</v>
      </c>
      <c r="L12038">
        <f t="shared" si="63"/>
        <v>5</v>
      </c>
      <c r="M12038">
        <v>2.5</v>
      </c>
      <c r="N12038">
        <v>5</v>
      </c>
      <c r="O12038">
        <v>1.1086</v>
      </c>
      <c r="Q12038">
        <v>39.529000000000003</v>
      </c>
      <c r="R12038">
        <v>0.3916</v>
      </c>
      <c r="S12038">
        <v>10.4861</v>
      </c>
      <c r="T12038">
        <v>58.127000000000002</v>
      </c>
      <c r="U12038">
        <v>2.1705999999999999</v>
      </c>
      <c r="V12038">
        <v>60.3</v>
      </c>
    </row>
    <row r="12039" spans="1:22">
      <c r="A12039" t="s">
        <v>1490</v>
      </c>
      <c r="B12039" t="s">
        <v>1489</v>
      </c>
      <c r="C12039" t="s">
        <v>1691</v>
      </c>
      <c r="E12039" t="s">
        <v>1690</v>
      </c>
      <c r="G12039">
        <v>-26.000579999999999</v>
      </c>
      <c r="H12039">
        <v>113.95447</v>
      </c>
      <c r="I12039" t="s">
        <v>2327</v>
      </c>
      <c r="J12039">
        <v>432</v>
      </c>
      <c r="K12039">
        <f t="shared" si="62"/>
        <v>0</v>
      </c>
      <c r="L12039">
        <f t="shared" si="63"/>
        <v>5</v>
      </c>
      <c r="M12039">
        <v>2.5</v>
      </c>
      <c r="N12039">
        <v>5</v>
      </c>
      <c r="O12039">
        <v>1.0019</v>
      </c>
      <c r="Q12039">
        <v>46.075000000000003</v>
      </c>
      <c r="R12039">
        <v>0.8276</v>
      </c>
      <c r="S12039">
        <v>10.4084</v>
      </c>
      <c r="T12039">
        <v>52.140799999999999</v>
      </c>
      <c r="U12039">
        <v>4.1458000000000004</v>
      </c>
      <c r="V12039">
        <v>56.29</v>
      </c>
    </row>
    <row r="12040" spans="1:22">
      <c r="A12040" t="s">
        <v>1490</v>
      </c>
      <c r="B12040" t="s">
        <v>1489</v>
      </c>
      <c r="C12040" t="s">
        <v>1691</v>
      </c>
      <c r="E12040" t="s">
        <v>1690</v>
      </c>
      <c r="G12040">
        <v>-25.853390000000001</v>
      </c>
      <c r="H12040">
        <v>114.19316000000001</v>
      </c>
      <c r="J12040">
        <v>433</v>
      </c>
      <c r="K12040">
        <f t="shared" si="62"/>
        <v>0</v>
      </c>
      <c r="L12040">
        <f t="shared" si="63"/>
        <v>5</v>
      </c>
      <c r="M12040">
        <v>2.5</v>
      </c>
      <c r="N12040">
        <v>5</v>
      </c>
      <c r="O12040">
        <v>0.93379999999999996</v>
      </c>
      <c r="Q12040">
        <v>68.087999999999994</v>
      </c>
      <c r="R12040">
        <v>1.2646999999999999</v>
      </c>
      <c r="S12040">
        <v>5.6334</v>
      </c>
      <c r="T12040">
        <v>26.3017</v>
      </c>
      <c r="U12040">
        <v>5.9047000000000001</v>
      </c>
      <c r="V12040">
        <v>32.21</v>
      </c>
    </row>
    <row r="12041" spans="1:22">
      <c r="A12041" t="s">
        <v>1490</v>
      </c>
      <c r="B12041" t="s">
        <v>1489</v>
      </c>
      <c r="C12041" t="s">
        <v>1691</v>
      </c>
      <c r="E12041" t="s">
        <v>1690</v>
      </c>
      <c r="G12041">
        <v>-25.79899</v>
      </c>
      <c r="H12041">
        <v>114.10449</v>
      </c>
      <c r="I12041" t="s">
        <v>2359</v>
      </c>
      <c r="J12041">
        <v>434</v>
      </c>
      <c r="K12041">
        <f t="shared" si="62"/>
        <v>0</v>
      </c>
      <c r="L12041">
        <f t="shared" si="63"/>
        <v>5</v>
      </c>
      <c r="M12041">
        <v>2.5</v>
      </c>
      <c r="N12041">
        <v>5</v>
      </c>
      <c r="O12041">
        <v>0.56420000000000003</v>
      </c>
      <c r="Q12041">
        <v>68.498000000000005</v>
      </c>
      <c r="R12041">
        <v>3.6892</v>
      </c>
      <c r="S12041">
        <v>6.0492999999999997</v>
      </c>
      <c r="T12041">
        <v>17.063800000000001</v>
      </c>
      <c r="U12041">
        <v>10.4064</v>
      </c>
      <c r="V12041">
        <v>27.47</v>
      </c>
    </row>
    <row r="12042" spans="1:22">
      <c r="A12042" t="s">
        <v>1490</v>
      </c>
      <c r="B12042" t="s">
        <v>1489</v>
      </c>
      <c r="C12042" t="s">
        <v>1691</v>
      </c>
      <c r="E12042" t="s">
        <v>1690</v>
      </c>
      <c r="G12042">
        <v>-25.81671</v>
      </c>
      <c r="H12042">
        <v>114.10447000000001</v>
      </c>
      <c r="J12042">
        <v>435</v>
      </c>
      <c r="K12042">
        <f t="shared" si="62"/>
        <v>0</v>
      </c>
      <c r="L12042">
        <f t="shared" si="63"/>
        <v>5</v>
      </c>
      <c r="M12042">
        <v>2.5</v>
      </c>
      <c r="N12042">
        <v>5</v>
      </c>
      <c r="O12042">
        <v>0.9728</v>
      </c>
      <c r="Q12042">
        <v>40.281999999999996</v>
      </c>
      <c r="R12042">
        <v>0.57520000000000004</v>
      </c>
      <c r="S12042">
        <v>10.1381</v>
      </c>
      <c r="T12042">
        <v>49.310699999999997</v>
      </c>
      <c r="U12042">
        <v>2.7976000000000001</v>
      </c>
      <c r="V12042">
        <v>52.11</v>
      </c>
    </row>
    <row r="12043" spans="1:22">
      <c r="A12043" t="s">
        <v>1490</v>
      </c>
      <c r="B12043" t="s">
        <v>1489</v>
      </c>
      <c r="C12043" t="s">
        <v>1691</v>
      </c>
      <c r="E12043" t="s">
        <v>1690</v>
      </c>
      <c r="G12043">
        <v>-25.8614</v>
      </c>
      <c r="H12043">
        <v>114.19426</v>
      </c>
      <c r="J12043">
        <v>436</v>
      </c>
      <c r="K12043">
        <f t="shared" si="62"/>
        <v>0</v>
      </c>
      <c r="L12043">
        <f t="shared" si="63"/>
        <v>5</v>
      </c>
      <c r="M12043">
        <v>2.5</v>
      </c>
      <c r="N12043">
        <v>5</v>
      </c>
      <c r="O12043">
        <v>1.2334000000000001</v>
      </c>
      <c r="Q12043">
        <v>46.819000000000003</v>
      </c>
      <c r="R12043">
        <v>0.54900000000000004</v>
      </c>
      <c r="S12043">
        <v>9.8733000000000004</v>
      </c>
      <c r="T12043">
        <v>60.891199999999998</v>
      </c>
      <c r="U12043">
        <v>3.3858999999999999</v>
      </c>
      <c r="V12043">
        <v>64.28</v>
      </c>
    </row>
    <row r="12044" spans="1:22">
      <c r="A12044" t="s">
        <v>1490</v>
      </c>
      <c r="B12044" t="s">
        <v>1489</v>
      </c>
      <c r="C12044" t="s">
        <v>1691</v>
      </c>
      <c r="E12044" t="s">
        <v>1690</v>
      </c>
      <c r="G12044">
        <v>-25.85266</v>
      </c>
      <c r="H12044">
        <v>114.12430999999999</v>
      </c>
      <c r="I12044" t="s">
        <v>2359</v>
      </c>
      <c r="J12044">
        <v>437</v>
      </c>
      <c r="K12044">
        <f t="shared" si="62"/>
        <v>0</v>
      </c>
      <c r="L12044">
        <f t="shared" si="63"/>
        <v>5</v>
      </c>
      <c r="M12044">
        <v>2.5</v>
      </c>
      <c r="N12044">
        <v>5</v>
      </c>
      <c r="O12044">
        <v>0.57620000000000005</v>
      </c>
      <c r="Q12044">
        <v>56.746000000000002</v>
      </c>
      <c r="R12044">
        <v>2.1857000000000002</v>
      </c>
      <c r="S12044">
        <v>7.9543999999999997</v>
      </c>
      <c r="T12044">
        <v>22.915199999999999</v>
      </c>
      <c r="U12044">
        <v>6.2965</v>
      </c>
      <c r="V12044">
        <v>29.21</v>
      </c>
    </row>
    <row r="12045" spans="1:22">
      <c r="A12045" t="s">
        <v>1490</v>
      </c>
      <c r="B12045" t="s">
        <v>1489</v>
      </c>
      <c r="C12045" t="s">
        <v>1691</v>
      </c>
      <c r="E12045" t="s">
        <v>1690</v>
      </c>
      <c r="G12045">
        <v>-25.78989</v>
      </c>
      <c r="H12045">
        <v>114.08436</v>
      </c>
      <c r="J12045">
        <v>438</v>
      </c>
      <c r="K12045">
        <f t="shared" si="62"/>
        <v>0</v>
      </c>
      <c r="L12045">
        <f t="shared" si="63"/>
        <v>5</v>
      </c>
      <c r="M12045">
        <v>2.5</v>
      </c>
      <c r="N12045">
        <v>5</v>
      </c>
      <c r="O12045">
        <v>0.47239999999999999</v>
      </c>
      <c r="Q12045">
        <v>73.561999999999998</v>
      </c>
      <c r="R12045">
        <v>4.9256000000000002</v>
      </c>
      <c r="S12045">
        <v>4.3593000000000002</v>
      </c>
      <c r="T12045">
        <v>10.2966</v>
      </c>
      <c r="U12045">
        <v>11.6343</v>
      </c>
      <c r="V12045">
        <v>21.93</v>
      </c>
    </row>
    <row r="12046" spans="1:22">
      <c r="A12046" t="s">
        <v>1490</v>
      </c>
      <c r="B12046" t="s">
        <v>1489</v>
      </c>
      <c r="C12046" t="s">
        <v>1691</v>
      </c>
      <c r="E12046" t="s">
        <v>1690</v>
      </c>
      <c r="G12046">
        <v>-25.83466</v>
      </c>
      <c r="H12046">
        <v>114.10500999999999</v>
      </c>
      <c r="I12046" t="s">
        <v>2327</v>
      </c>
      <c r="J12046">
        <v>439</v>
      </c>
      <c r="K12046">
        <f t="shared" si="62"/>
        <v>0</v>
      </c>
      <c r="L12046">
        <f t="shared" si="63"/>
        <v>5</v>
      </c>
      <c r="M12046">
        <v>2.5</v>
      </c>
      <c r="N12046">
        <v>5</v>
      </c>
      <c r="O12046">
        <v>0.92659999999999998</v>
      </c>
      <c r="Q12046">
        <v>47.55</v>
      </c>
      <c r="R12046">
        <v>2.0571000000000002</v>
      </c>
      <c r="S12046">
        <v>9.9077000000000002</v>
      </c>
      <c r="T12046">
        <v>45.901800000000001</v>
      </c>
      <c r="U12046">
        <v>9.5302000000000007</v>
      </c>
      <c r="V12046">
        <v>55.43</v>
      </c>
    </row>
    <row r="12047" spans="1:22">
      <c r="A12047" t="s">
        <v>1490</v>
      </c>
      <c r="B12047" t="s">
        <v>1489</v>
      </c>
      <c r="C12047" t="s">
        <v>1691</v>
      </c>
      <c r="E12047" t="s">
        <v>1690</v>
      </c>
      <c r="G12047">
        <v>-25.888349999999999</v>
      </c>
      <c r="H12047">
        <v>114.12879</v>
      </c>
      <c r="J12047">
        <v>440</v>
      </c>
      <c r="K12047">
        <f t="shared" si="62"/>
        <v>0</v>
      </c>
      <c r="L12047">
        <f t="shared" si="63"/>
        <v>5</v>
      </c>
      <c r="M12047">
        <v>2.5</v>
      </c>
      <c r="N12047">
        <v>5</v>
      </c>
      <c r="O12047">
        <v>0.67749999999999999</v>
      </c>
      <c r="Q12047">
        <v>40.204999999999998</v>
      </c>
      <c r="R12047">
        <v>4.0345000000000004</v>
      </c>
      <c r="S12047">
        <v>9.6896000000000004</v>
      </c>
      <c r="T12047">
        <v>32.821399999999997</v>
      </c>
      <c r="U12047">
        <v>13.666</v>
      </c>
      <c r="V12047">
        <v>46.49</v>
      </c>
    </row>
    <row r="12048" spans="1:22">
      <c r="A12048" t="s">
        <v>1490</v>
      </c>
      <c r="B12048" t="s">
        <v>1489</v>
      </c>
      <c r="C12048" t="s">
        <v>1691</v>
      </c>
      <c r="E12048" t="s">
        <v>1690</v>
      </c>
      <c r="G12048">
        <v>-25.893969999999999</v>
      </c>
      <c r="H12048">
        <v>114.114</v>
      </c>
      <c r="J12048">
        <v>441</v>
      </c>
      <c r="K12048">
        <f t="shared" si="62"/>
        <v>0</v>
      </c>
      <c r="L12048">
        <f t="shared" si="63"/>
        <v>5</v>
      </c>
      <c r="M12048">
        <v>2.5</v>
      </c>
      <c r="N12048">
        <v>5</v>
      </c>
      <c r="O12048">
        <v>0.29880000000000001</v>
      </c>
      <c r="Q12048">
        <v>56.085999999999999</v>
      </c>
      <c r="R12048">
        <v>5.9592999999999998</v>
      </c>
      <c r="S12048">
        <v>5.4692999999999996</v>
      </c>
      <c r="T12048">
        <v>8.1707999999999998</v>
      </c>
      <c r="U12048">
        <v>8.9029000000000007</v>
      </c>
      <c r="V12048">
        <v>17.07</v>
      </c>
    </row>
    <row r="12049" spans="1:22">
      <c r="A12049" t="s">
        <v>1490</v>
      </c>
      <c r="B12049" t="s">
        <v>1489</v>
      </c>
      <c r="C12049" t="s">
        <v>1691</v>
      </c>
      <c r="E12049" t="s">
        <v>1690</v>
      </c>
      <c r="G12049">
        <v>-25.799440000000001</v>
      </c>
      <c r="H12049">
        <v>114.14422</v>
      </c>
      <c r="J12049">
        <v>442</v>
      </c>
      <c r="K12049">
        <f t="shared" si="62"/>
        <v>0</v>
      </c>
      <c r="L12049">
        <f t="shared" si="63"/>
        <v>5</v>
      </c>
      <c r="M12049">
        <v>2.5</v>
      </c>
      <c r="N12049">
        <v>5</v>
      </c>
      <c r="O12049">
        <v>1.2799</v>
      </c>
      <c r="Q12049">
        <v>51.415999999999997</v>
      </c>
      <c r="R12049">
        <v>0.59719999999999995</v>
      </c>
      <c r="S12049">
        <v>5.6163999999999996</v>
      </c>
      <c r="T12049">
        <v>35.942300000000003</v>
      </c>
      <c r="U12049">
        <v>3.8216000000000001</v>
      </c>
      <c r="V12049">
        <v>39.76</v>
      </c>
    </row>
    <row r="12050" spans="1:22">
      <c r="A12050" t="s">
        <v>1490</v>
      </c>
      <c r="B12050" t="s">
        <v>1489</v>
      </c>
      <c r="C12050" t="s">
        <v>1691</v>
      </c>
      <c r="E12050" t="s">
        <v>1690</v>
      </c>
      <c r="G12050">
        <v>-25.765049999999999</v>
      </c>
      <c r="H12050">
        <v>114.08386</v>
      </c>
      <c r="J12050">
        <v>443</v>
      </c>
      <c r="K12050">
        <f t="shared" si="62"/>
        <v>0</v>
      </c>
      <c r="L12050">
        <f t="shared" si="63"/>
        <v>5</v>
      </c>
      <c r="M12050">
        <v>2.5</v>
      </c>
      <c r="N12050">
        <v>5</v>
      </c>
      <c r="O12050">
        <v>0.59340000000000004</v>
      </c>
      <c r="Q12050">
        <v>71.356999999999999</v>
      </c>
      <c r="R12050">
        <v>3.7195999999999998</v>
      </c>
      <c r="S12050">
        <v>5.6326000000000001</v>
      </c>
      <c r="T12050">
        <v>16.711400000000001</v>
      </c>
      <c r="U12050">
        <v>11.0358</v>
      </c>
      <c r="V12050">
        <v>27.75</v>
      </c>
    </row>
    <row r="12051" spans="1:22">
      <c r="A12051" t="s">
        <v>1490</v>
      </c>
      <c r="B12051" t="s">
        <v>1489</v>
      </c>
      <c r="C12051" t="s">
        <v>1691</v>
      </c>
      <c r="E12051" t="s">
        <v>1690</v>
      </c>
      <c r="G12051">
        <v>-25.76446</v>
      </c>
      <c r="H12051">
        <v>114.10518</v>
      </c>
      <c r="J12051">
        <v>444</v>
      </c>
      <c r="K12051">
        <f t="shared" si="62"/>
        <v>0</v>
      </c>
      <c r="L12051">
        <f t="shared" si="63"/>
        <v>5</v>
      </c>
      <c r="M12051">
        <v>2.5</v>
      </c>
      <c r="N12051">
        <v>5</v>
      </c>
      <c r="O12051">
        <v>0.81840000000000002</v>
      </c>
      <c r="Q12051">
        <v>56.7</v>
      </c>
      <c r="R12051">
        <v>2.1352000000000002</v>
      </c>
      <c r="S12051">
        <v>5.8181000000000003</v>
      </c>
      <c r="T12051">
        <v>23.806799999999999</v>
      </c>
      <c r="U12051">
        <v>8.7367000000000008</v>
      </c>
      <c r="V12051">
        <v>32.54</v>
      </c>
    </row>
    <row r="12052" spans="1:22">
      <c r="A12052" t="s">
        <v>1490</v>
      </c>
      <c r="B12052" t="s">
        <v>1489</v>
      </c>
      <c r="C12052" t="s">
        <v>1691</v>
      </c>
      <c r="E12052" t="s">
        <v>1690</v>
      </c>
      <c r="G12052">
        <v>-25.753740000000001</v>
      </c>
      <c r="H12052">
        <v>114.10419</v>
      </c>
      <c r="J12052">
        <v>445</v>
      </c>
      <c r="K12052">
        <f t="shared" si="62"/>
        <v>0</v>
      </c>
      <c r="L12052">
        <f t="shared" si="63"/>
        <v>5</v>
      </c>
      <c r="M12052">
        <v>2.5</v>
      </c>
      <c r="N12052">
        <v>5</v>
      </c>
      <c r="O12052">
        <v>1.0710999999999999</v>
      </c>
      <c r="Q12052">
        <v>44.058999999999997</v>
      </c>
      <c r="R12052">
        <v>0.66820000000000002</v>
      </c>
      <c r="S12052">
        <v>10.4717</v>
      </c>
      <c r="T12052">
        <v>56.079500000000003</v>
      </c>
      <c r="U12052">
        <v>3.5781999999999998</v>
      </c>
      <c r="V12052">
        <v>59.66</v>
      </c>
    </row>
    <row r="12053" spans="1:22">
      <c r="A12053" t="s">
        <v>1490</v>
      </c>
      <c r="B12053" t="s">
        <v>1489</v>
      </c>
      <c r="C12053" t="s">
        <v>1691</v>
      </c>
      <c r="E12053" t="s">
        <v>1690</v>
      </c>
      <c r="G12053">
        <v>-25.745100000000001</v>
      </c>
      <c r="H12053">
        <v>114.08416</v>
      </c>
      <c r="J12053">
        <v>446</v>
      </c>
      <c r="K12053">
        <f t="shared" si="62"/>
        <v>0</v>
      </c>
      <c r="L12053">
        <f t="shared" si="63"/>
        <v>5</v>
      </c>
      <c r="M12053">
        <v>2.5</v>
      </c>
      <c r="N12053">
        <v>5</v>
      </c>
      <c r="O12053">
        <v>1.1067</v>
      </c>
      <c r="Q12053">
        <v>37.316000000000003</v>
      </c>
      <c r="R12053">
        <v>0.58850000000000002</v>
      </c>
      <c r="S12053">
        <v>9.9056999999999995</v>
      </c>
      <c r="T12053">
        <v>54.813899999999997</v>
      </c>
      <c r="U12053">
        <v>3.2566000000000002</v>
      </c>
      <c r="V12053">
        <v>58.07</v>
      </c>
    </row>
    <row r="12054" spans="1:22">
      <c r="A12054" t="s">
        <v>1490</v>
      </c>
      <c r="B12054" t="s">
        <v>1489</v>
      </c>
      <c r="C12054" t="s">
        <v>1691</v>
      </c>
      <c r="E12054" t="s">
        <v>1690</v>
      </c>
      <c r="G12054">
        <v>-25.934529999999999</v>
      </c>
      <c r="H12054">
        <v>113.93553</v>
      </c>
      <c r="J12054">
        <v>447</v>
      </c>
      <c r="K12054">
        <f t="shared" si="62"/>
        <v>0</v>
      </c>
      <c r="L12054">
        <f t="shared" si="63"/>
        <v>5</v>
      </c>
      <c r="M12054">
        <v>2.5</v>
      </c>
      <c r="N12054">
        <v>5</v>
      </c>
      <c r="O12054">
        <v>1.2099</v>
      </c>
      <c r="Q12054">
        <v>51.564</v>
      </c>
      <c r="R12054">
        <v>1.9712000000000001</v>
      </c>
      <c r="S12054">
        <v>7.3598999999999997</v>
      </c>
      <c r="T12054">
        <v>44.523499999999999</v>
      </c>
      <c r="U12054">
        <v>11.924899999999999</v>
      </c>
      <c r="V12054">
        <v>56.45</v>
      </c>
    </row>
    <row r="12055" spans="1:22">
      <c r="A12055" t="s">
        <v>1490</v>
      </c>
      <c r="B12055" t="s">
        <v>1489</v>
      </c>
      <c r="C12055" t="s">
        <v>1691</v>
      </c>
      <c r="E12055" t="s">
        <v>1690</v>
      </c>
      <c r="G12055">
        <v>-25.771740000000001</v>
      </c>
      <c r="H12055">
        <v>114.11426</v>
      </c>
      <c r="J12055">
        <v>448</v>
      </c>
      <c r="K12055">
        <f t="shared" si="62"/>
        <v>0</v>
      </c>
      <c r="L12055">
        <f t="shared" si="63"/>
        <v>5</v>
      </c>
      <c r="M12055">
        <v>2.5</v>
      </c>
      <c r="N12055">
        <v>5</v>
      </c>
      <c r="O12055">
        <v>0.39939999999999998</v>
      </c>
      <c r="Q12055">
        <v>52.664999999999999</v>
      </c>
      <c r="R12055">
        <v>3.8191000000000002</v>
      </c>
      <c r="S12055">
        <v>7.4596999999999998</v>
      </c>
      <c r="T12055">
        <v>14.8957</v>
      </c>
      <c r="U12055">
        <v>7.6260000000000003</v>
      </c>
      <c r="V12055">
        <v>22.52</v>
      </c>
    </row>
    <row r="12056" spans="1:22">
      <c r="A12056" t="s">
        <v>1490</v>
      </c>
      <c r="B12056" t="s">
        <v>1489</v>
      </c>
      <c r="C12056" t="s">
        <v>1691</v>
      </c>
      <c r="E12056" t="s">
        <v>1690</v>
      </c>
      <c r="G12056">
        <v>-25.743880000000001</v>
      </c>
      <c r="H12056">
        <v>114.07272</v>
      </c>
      <c r="I12056" t="s">
        <v>2359</v>
      </c>
      <c r="J12056">
        <v>449</v>
      </c>
      <c r="K12056">
        <f t="shared" si="62"/>
        <v>0</v>
      </c>
      <c r="L12056">
        <f t="shared" si="63"/>
        <v>5</v>
      </c>
      <c r="M12056">
        <v>2.5</v>
      </c>
      <c r="N12056">
        <v>5</v>
      </c>
      <c r="O12056">
        <v>0.8468</v>
      </c>
      <c r="Q12056">
        <v>60.585000000000001</v>
      </c>
      <c r="R12056">
        <v>2.0459000000000001</v>
      </c>
      <c r="S12056">
        <v>8.8630999999999993</v>
      </c>
      <c r="T12056">
        <v>37.527299999999997</v>
      </c>
      <c r="U12056">
        <v>8.6623999999999999</v>
      </c>
      <c r="V12056">
        <v>46.19</v>
      </c>
    </row>
    <row r="12057" spans="1:22">
      <c r="A12057" t="s">
        <v>1490</v>
      </c>
      <c r="B12057" t="s">
        <v>1489</v>
      </c>
      <c r="C12057" t="s">
        <v>1691</v>
      </c>
      <c r="E12057" t="s">
        <v>1690</v>
      </c>
      <c r="G12057">
        <v>-25.968720000000001</v>
      </c>
      <c r="H12057">
        <v>114.15514</v>
      </c>
      <c r="J12057">
        <v>450</v>
      </c>
      <c r="K12057">
        <f t="shared" si="62"/>
        <v>0</v>
      </c>
      <c r="L12057">
        <f t="shared" si="63"/>
        <v>5</v>
      </c>
      <c r="M12057">
        <v>2.5</v>
      </c>
      <c r="N12057">
        <v>5</v>
      </c>
      <c r="O12057">
        <v>1.1526000000000001</v>
      </c>
      <c r="Q12057">
        <v>33.726999999999997</v>
      </c>
      <c r="R12057">
        <v>0.96040000000000003</v>
      </c>
      <c r="S12057">
        <v>7.5521000000000003</v>
      </c>
      <c r="T12057">
        <v>43.523499999999999</v>
      </c>
      <c r="U12057">
        <v>5.5350999999999999</v>
      </c>
      <c r="V12057">
        <v>49.06</v>
      </c>
    </row>
    <row r="12058" spans="1:22">
      <c r="A12058" t="s">
        <v>1490</v>
      </c>
      <c r="B12058" t="s">
        <v>1489</v>
      </c>
      <c r="C12058" t="s">
        <v>1687</v>
      </c>
      <c r="E12058" t="s">
        <v>1689</v>
      </c>
      <c r="G12058">
        <v>-35.25</v>
      </c>
      <c r="H12058">
        <v>150.4833333</v>
      </c>
      <c r="I12058" t="s">
        <v>448</v>
      </c>
      <c r="J12058">
        <v>451</v>
      </c>
      <c r="K12058">
        <f t="shared" si="62"/>
        <v>0</v>
      </c>
      <c r="L12058">
        <f t="shared" si="63"/>
        <v>2</v>
      </c>
      <c r="M12058">
        <v>1</v>
      </c>
      <c r="N12058">
        <v>2</v>
      </c>
      <c r="O12058">
        <v>1.091</v>
      </c>
      <c r="R12058">
        <v>0.33550000000000002</v>
      </c>
      <c r="U12058">
        <v>0.69099999999999995</v>
      </c>
    </row>
    <row r="12059" spans="1:22">
      <c r="A12059" t="s">
        <v>1490</v>
      </c>
      <c r="B12059" t="s">
        <v>1489</v>
      </c>
      <c r="C12059" t="s">
        <v>1687</v>
      </c>
      <c r="E12059" t="s">
        <v>1689</v>
      </c>
      <c r="G12059">
        <v>-35.25</v>
      </c>
      <c r="H12059">
        <v>150.4833333</v>
      </c>
      <c r="J12059">
        <v>452</v>
      </c>
      <c r="K12059">
        <f t="shared" si="62"/>
        <v>0</v>
      </c>
      <c r="L12059">
        <f t="shared" si="63"/>
        <v>2</v>
      </c>
      <c r="M12059">
        <v>1</v>
      </c>
      <c r="N12059">
        <v>2</v>
      </c>
      <c r="O12059">
        <v>1.091</v>
      </c>
      <c r="R12059">
        <v>7.0499999999999993E-2</v>
      </c>
      <c r="U12059">
        <v>0.14530000000000001</v>
      </c>
    </row>
    <row r="12060" spans="1:22">
      <c r="A12060" t="s">
        <v>1490</v>
      </c>
      <c r="B12060" t="s">
        <v>1489</v>
      </c>
      <c r="C12060" t="s">
        <v>1687</v>
      </c>
      <c r="E12060" t="s">
        <v>1688</v>
      </c>
      <c r="G12060">
        <v>-34.049999999999997</v>
      </c>
      <c r="H12060">
        <v>151.1333333</v>
      </c>
      <c r="I12060" t="s">
        <v>448</v>
      </c>
      <c r="J12060">
        <v>453</v>
      </c>
      <c r="K12060">
        <f t="shared" si="62"/>
        <v>0</v>
      </c>
      <c r="L12060">
        <f t="shared" si="63"/>
        <v>2</v>
      </c>
      <c r="M12060">
        <v>1</v>
      </c>
      <c r="N12060">
        <v>2</v>
      </c>
      <c r="O12060">
        <v>1.091</v>
      </c>
      <c r="R12060">
        <v>0.95879999999999999</v>
      </c>
      <c r="U12060">
        <v>1.9752000000000001</v>
      </c>
    </row>
    <row r="12061" spans="1:22">
      <c r="A12061" t="s">
        <v>1490</v>
      </c>
      <c r="B12061" t="s">
        <v>1489</v>
      </c>
      <c r="C12061" t="s">
        <v>1687</v>
      </c>
      <c r="E12061" t="s">
        <v>1688</v>
      </c>
      <c r="G12061">
        <v>-34.049999999999997</v>
      </c>
      <c r="H12061">
        <v>151.1333333</v>
      </c>
      <c r="J12061">
        <v>454</v>
      </c>
      <c r="K12061">
        <f t="shared" si="62"/>
        <v>0</v>
      </c>
      <c r="L12061">
        <f t="shared" si="63"/>
        <v>2</v>
      </c>
      <c r="M12061">
        <v>1</v>
      </c>
      <c r="N12061">
        <v>2</v>
      </c>
      <c r="O12061">
        <v>1.091</v>
      </c>
      <c r="R12061">
        <v>0.63160000000000005</v>
      </c>
      <c r="U12061">
        <v>1.3009999999999999</v>
      </c>
    </row>
    <row r="12062" spans="1:22">
      <c r="A12062" t="s">
        <v>1490</v>
      </c>
      <c r="B12062" t="s">
        <v>1489</v>
      </c>
      <c r="C12062" t="s">
        <v>1687</v>
      </c>
      <c r="E12062" t="s">
        <v>1686</v>
      </c>
      <c r="G12062">
        <v>-33.583333330000002</v>
      </c>
      <c r="H12062">
        <v>151.2666667</v>
      </c>
      <c r="I12062" t="s">
        <v>448</v>
      </c>
      <c r="J12062">
        <v>455</v>
      </c>
      <c r="K12062">
        <f t="shared" si="62"/>
        <v>0</v>
      </c>
      <c r="L12062">
        <f t="shared" si="63"/>
        <v>2</v>
      </c>
      <c r="M12062">
        <v>1</v>
      </c>
      <c r="N12062">
        <v>2</v>
      </c>
      <c r="O12062">
        <v>1.091</v>
      </c>
      <c r="R12062">
        <v>0.97440000000000004</v>
      </c>
      <c r="U12062">
        <v>2.0072999999999999</v>
      </c>
    </row>
    <row r="12063" spans="1:22">
      <c r="A12063" t="s">
        <v>1490</v>
      </c>
      <c r="B12063" t="s">
        <v>1489</v>
      </c>
      <c r="C12063" t="s">
        <v>1687</v>
      </c>
      <c r="E12063" t="s">
        <v>1686</v>
      </c>
      <c r="G12063">
        <v>-33.583333330000002</v>
      </c>
      <c r="H12063">
        <v>151.2666667</v>
      </c>
      <c r="J12063">
        <v>456</v>
      </c>
      <c r="K12063">
        <f t="shared" si="62"/>
        <v>0</v>
      </c>
      <c r="L12063">
        <f t="shared" si="63"/>
        <v>2</v>
      </c>
      <c r="M12063">
        <v>1</v>
      </c>
      <c r="N12063">
        <v>2</v>
      </c>
      <c r="O12063">
        <v>1.091</v>
      </c>
      <c r="R12063">
        <v>0.44450000000000001</v>
      </c>
      <c r="U12063">
        <v>0.91579999999999995</v>
      </c>
    </row>
    <row r="12064" spans="1:22">
      <c r="A12064" t="s">
        <v>1490</v>
      </c>
      <c r="B12064" t="s">
        <v>1489</v>
      </c>
      <c r="C12064" t="s">
        <v>1683</v>
      </c>
      <c r="E12064" t="s">
        <v>1685</v>
      </c>
      <c r="G12064">
        <v>-5.05</v>
      </c>
      <c r="H12064">
        <v>119.333</v>
      </c>
      <c r="I12064" t="s">
        <v>2358</v>
      </c>
      <c r="J12064">
        <v>457</v>
      </c>
      <c r="K12064">
        <f t="shared" si="62"/>
        <v>0</v>
      </c>
      <c r="L12064">
        <f t="shared" si="63"/>
        <v>10</v>
      </c>
      <c r="M12064">
        <v>5</v>
      </c>
      <c r="N12064">
        <v>10</v>
      </c>
      <c r="O12064">
        <v>1.091</v>
      </c>
      <c r="R12064">
        <v>0.3</v>
      </c>
      <c r="U12064">
        <v>3.09</v>
      </c>
    </row>
    <row r="12065" spans="1:25">
      <c r="A12065" t="s">
        <v>1490</v>
      </c>
      <c r="B12065" t="s">
        <v>1489</v>
      </c>
      <c r="C12065" t="s">
        <v>1683</v>
      </c>
      <c r="E12065" t="s">
        <v>1682</v>
      </c>
      <c r="G12065">
        <v>-5.07</v>
      </c>
      <c r="H12065">
        <v>119.45</v>
      </c>
      <c r="I12065" t="s">
        <v>2326</v>
      </c>
      <c r="J12065">
        <v>458</v>
      </c>
      <c r="K12065">
        <f t="shared" si="62"/>
        <v>0</v>
      </c>
      <c r="L12065">
        <f t="shared" si="63"/>
        <v>10</v>
      </c>
      <c r="M12065">
        <v>5</v>
      </c>
      <c r="N12065">
        <v>10</v>
      </c>
      <c r="O12065">
        <v>1.091</v>
      </c>
      <c r="R12065">
        <v>1.89</v>
      </c>
      <c r="U12065">
        <v>19.466999999999999</v>
      </c>
    </row>
    <row r="12066" spans="1:25">
      <c r="A12066" t="s">
        <v>1490</v>
      </c>
      <c r="B12066" t="s">
        <v>1489</v>
      </c>
      <c r="C12066" t="s">
        <v>1681</v>
      </c>
      <c r="E12066" t="s">
        <v>1680</v>
      </c>
      <c r="G12066">
        <v>25.046199999999999</v>
      </c>
      <c r="H12066">
        <v>-80.644599999999997</v>
      </c>
      <c r="I12066" t="s">
        <v>146</v>
      </c>
      <c r="J12066">
        <v>460</v>
      </c>
      <c r="K12066">
        <f t="shared" si="62"/>
        <v>-0.5</v>
      </c>
      <c r="L12066">
        <f t="shared" si="63"/>
        <v>0.5</v>
      </c>
      <c r="M12066">
        <v>0</v>
      </c>
      <c r="N12066">
        <v>1</v>
      </c>
      <c r="O12066">
        <v>1.091</v>
      </c>
      <c r="R12066">
        <v>1.7419</v>
      </c>
      <c r="U12066">
        <v>1.7942</v>
      </c>
      <c r="W12066">
        <v>1.03</v>
      </c>
      <c r="Y12066">
        <v>1.4117999999999999</v>
      </c>
    </row>
    <row r="12067" spans="1:25">
      <c r="A12067" t="s">
        <v>1490</v>
      </c>
      <c r="B12067" t="s">
        <v>1489</v>
      </c>
      <c r="C12067" t="s">
        <v>1681</v>
      </c>
      <c r="J12067">
        <v>460</v>
      </c>
      <c r="K12067">
        <f t="shared" ref="K12067:K12130" si="64">M12067-(N12067/2)</f>
        <v>0.5</v>
      </c>
      <c r="L12067">
        <f t="shared" ref="L12067:L12130" si="65">M12067+(N12067/2)</f>
        <v>9.5</v>
      </c>
      <c r="M12067">
        <v>5</v>
      </c>
      <c r="N12067">
        <v>9</v>
      </c>
      <c r="O12067">
        <v>1.091</v>
      </c>
      <c r="R12067">
        <v>1.7419</v>
      </c>
      <c r="U12067">
        <v>16.1477</v>
      </c>
    </row>
    <row r="12068" spans="1:25">
      <c r="A12068" t="s">
        <v>1490</v>
      </c>
      <c r="B12068" t="s">
        <v>1489</v>
      </c>
      <c r="C12068" t="s">
        <v>1681</v>
      </c>
      <c r="J12068">
        <v>460</v>
      </c>
      <c r="K12068">
        <f t="shared" si="64"/>
        <v>10</v>
      </c>
      <c r="L12068">
        <f t="shared" si="65"/>
        <v>20</v>
      </c>
      <c r="M12068">
        <v>15</v>
      </c>
      <c r="N12068">
        <v>10</v>
      </c>
      <c r="O12068">
        <v>1.091</v>
      </c>
      <c r="R12068">
        <v>1.5484</v>
      </c>
      <c r="U12068">
        <v>15.948399999999999</v>
      </c>
    </row>
    <row r="12069" spans="1:25">
      <c r="A12069" t="s">
        <v>1490</v>
      </c>
      <c r="B12069" t="s">
        <v>1489</v>
      </c>
      <c r="C12069" t="s">
        <v>1681</v>
      </c>
      <c r="J12069">
        <v>460</v>
      </c>
      <c r="K12069">
        <f t="shared" si="64"/>
        <v>20</v>
      </c>
      <c r="L12069">
        <f t="shared" si="65"/>
        <v>30</v>
      </c>
      <c r="M12069">
        <v>25</v>
      </c>
      <c r="N12069">
        <v>10</v>
      </c>
      <c r="O12069">
        <v>1.091</v>
      </c>
      <c r="R12069">
        <v>1.5484</v>
      </c>
      <c r="U12069">
        <v>15.948399999999999</v>
      </c>
    </row>
    <row r="12070" spans="1:25">
      <c r="A12070" t="s">
        <v>1490</v>
      </c>
      <c r="B12070" t="s">
        <v>1489</v>
      </c>
      <c r="C12070" t="s">
        <v>1681</v>
      </c>
      <c r="J12070">
        <v>460</v>
      </c>
      <c r="K12070">
        <f t="shared" si="64"/>
        <v>30</v>
      </c>
      <c r="L12070">
        <f t="shared" si="65"/>
        <v>40</v>
      </c>
      <c r="M12070">
        <v>35</v>
      </c>
      <c r="N12070">
        <v>10</v>
      </c>
      <c r="O12070">
        <v>1.091</v>
      </c>
      <c r="R12070">
        <v>1.5484</v>
      </c>
      <c r="U12070">
        <v>15.948399999999999</v>
      </c>
    </row>
    <row r="12071" spans="1:25">
      <c r="A12071" t="s">
        <v>1490</v>
      </c>
      <c r="B12071" t="s">
        <v>1489</v>
      </c>
      <c r="C12071" t="s">
        <v>1681</v>
      </c>
      <c r="J12071">
        <v>460</v>
      </c>
      <c r="K12071">
        <f t="shared" si="64"/>
        <v>40.5</v>
      </c>
      <c r="L12071">
        <f t="shared" si="65"/>
        <v>49.5</v>
      </c>
      <c r="M12071">
        <v>45</v>
      </c>
      <c r="N12071">
        <v>9</v>
      </c>
      <c r="O12071">
        <v>1.091</v>
      </c>
      <c r="R12071">
        <v>1.5484</v>
      </c>
      <c r="U12071">
        <v>14.3535</v>
      </c>
    </row>
    <row r="12072" spans="1:25">
      <c r="A12072" t="s">
        <v>1490</v>
      </c>
      <c r="B12072" t="s">
        <v>1489</v>
      </c>
      <c r="C12072" t="s">
        <v>1681</v>
      </c>
      <c r="J12072">
        <v>460</v>
      </c>
      <c r="K12072">
        <f t="shared" si="64"/>
        <v>48.75</v>
      </c>
      <c r="L12072">
        <f t="shared" si="65"/>
        <v>57.25</v>
      </c>
      <c r="M12072">
        <v>53</v>
      </c>
      <c r="N12072">
        <v>8.5</v>
      </c>
      <c r="O12072">
        <v>1.091</v>
      </c>
      <c r="R12072">
        <v>1.5484</v>
      </c>
      <c r="U12072">
        <v>13.556100000000001</v>
      </c>
    </row>
    <row r="12073" spans="1:25">
      <c r="A12073" t="s">
        <v>1490</v>
      </c>
      <c r="B12073" t="s">
        <v>1489</v>
      </c>
      <c r="C12073" t="s">
        <v>1681</v>
      </c>
      <c r="J12073">
        <v>460</v>
      </c>
      <c r="K12073">
        <f t="shared" si="64"/>
        <v>57</v>
      </c>
      <c r="L12073">
        <f t="shared" si="65"/>
        <v>67</v>
      </c>
      <c r="M12073">
        <v>62</v>
      </c>
      <c r="N12073">
        <v>10</v>
      </c>
      <c r="O12073">
        <v>1.091</v>
      </c>
      <c r="R12073">
        <v>1.5484</v>
      </c>
      <c r="U12073">
        <v>15.948399999999999</v>
      </c>
    </row>
    <row r="12074" spans="1:25">
      <c r="A12074" t="s">
        <v>1490</v>
      </c>
      <c r="B12074" t="s">
        <v>1489</v>
      </c>
      <c r="C12074" t="s">
        <v>1681</v>
      </c>
      <c r="J12074">
        <v>460</v>
      </c>
      <c r="K12074">
        <f t="shared" si="64"/>
        <v>68</v>
      </c>
      <c r="L12074">
        <f t="shared" si="65"/>
        <v>78</v>
      </c>
      <c r="M12074">
        <v>73</v>
      </c>
      <c r="N12074">
        <v>10</v>
      </c>
      <c r="O12074">
        <v>1.091</v>
      </c>
      <c r="R12074">
        <v>1.5484</v>
      </c>
      <c r="U12074">
        <v>15.948399999999999</v>
      </c>
    </row>
    <row r="12075" spans="1:25">
      <c r="A12075" t="s">
        <v>1490</v>
      </c>
      <c r="B12075" t="s">
        <v>1489</v>
      </c>
      <c r="C12075" t="s">
        <v>1681</v>
      </c>
      <c r="J12075">
        <v>460</v>
      </c>
      <c r="K12075">
        <f t="shared" si="64"/>
        <v>77.5</v>
      </c>
      <c r="L12075">
        <f t="shared" si="65"/>
        <v>86.5</v>
      </c>
      <c r="M12075">
        <v>82</v>
      </c>
      <c r="N12075">
        <v>9</v>
      </c>
      <c r="O12075">
        <v>1.091</v>
      </c>
      <c r="R12075">
        <v>1.1613</v>
      </c>
      <c r="U12075">
        <v>10.7652</v>
      </c>
    </row>
    <row r="12076" spans="1:25">
      <c r="A12076" t="s">
        <v>1490</v>
      </c>
      <c r="B12076" t="s">
        <v>1489</v>
      </c>
      <c r="C12076" t="s">
        <v>1681</v>
      </c>
      <c r="J12076">
        <v>460</v>
      </c>
      <c r="K12076">
        <f t="shared" si="64"/>
        <v>86.25</v>
      </c>
      <c r="L12076">
        <f t="shared" si="65"/>
        <v>95.75</v>
      </c>
      <c r="M12076">
        <v>91</v>
      </c>
      <c r="N12076">
        <v>9.5</v>
      </c>
      <c r="O12076">
        <v>1.091</v>
      </c>
      <c r="R12076">
        <v>1.1613</v>
      </c>
      <c r="U12076">
        <v>11.363200000000001</v>
      </c>
    </row>
    <row r="12077" spans="1:25">
      <c r="A12077" t="s">
        <v>1490</v>
      </c>
      <c r="B12077" t="s">
        <v>1489</v>
      </c>
      <c r="C12077" t="s">
        <v>1681</v>
      </c>
      <c r="J12077">
        <v>460</v>
      </c>
      <c r="K12077">
        <f t="shared" si="64"/>
        <v>94</v>
      </c>
      <c r="L12077">
        <f t="shared" si="65"/>
        <v>108</v>
      </c>
      <c r="M12077">
        <v>101</v>
      </c>
      <c r="N12077">
        <v>14</v>
      </c>
      <c r="O12077">
        <v>1.091</v>
      </c>
      <c r="R12077">
        <v>1.1613</v>
      </c>
      <c r="U12077">
        <v>16.745799999999999</v>
      </c>
    </row>
    <row r="12078" spans="1:25">
      <c r="A12078" t="s">
        <v>1490</v>
      </c>
      <c r="B12078" t="s">
        <v>1489</v>
      </c>
      <c r="C12078" t="s">
        <v>1681</v>
      </c>
      <c r="J12078">
        <v>460</v>
      </c>
      <c r="K12078">
        <f t="shared" si="64"/>
        <v>110</v>
      </c>
      <c r="L12078">
        <f t="shared" si="65"/>
        <v>130</v>
      </c>
      <c r="M12078">
        <v>120</v>
      </c>
      <c r="N12078">
        <v>20</v>
      </c>
      <c r="O12078">
        <v>1.091</v>
      </c>
      <c r="R12078">
        <v>1.2581</v>
      </c>
      <c r="U12078">
        <v>25.9161</v>
      </c>
    </row>
    <row r="12079" spans="1:25">
      <c r="A12079" t="s">
        <v>1490</v>
      </c>
      <c r="B12079" t="s">
        <v>1489</v>
      </c>
      <c r="C12079" t="s">
        <v>1681</v>
      </c>
      <c r="J12079">
        <v>460</v>
      </c>
      <c r="K12079">
        <f t="shared" si="64"/>
        <v>130</v>
      </c>
      <c r="L12079">
        <f t="shared" si="65"/>
        <v>150</v>
      </c>
      <c r="M12079">
        <v>140</v>
      </c>
      <c r="N12079">
        <v>20</v>
      </c>
      <c r="O12079">
        <v>1.091</v>
      </c>
      <c r="R12079">
        <v>1.3548</v>
      </c>
      <c r="U12079">
        <v>27.909700000000001</v>
      </c>
    </row>
    <row r="12080" spans="1:25">
      <c r="A12080" t="s">
        <v>1490</v>
      </c>
      <c r="B12080" t="s">
        <v>1489</v>
      </c>
      <c r="C12080" t="s">
        <v>1681</v>
      </c>
      <c r="J12080">
        <v>460</v>
      </c>
      <c r="K12080">
        <f t="shared" si="64"/>
        <v>150</v>
      </c>
      <c r="L12080">
        <f t="shared" si="65"/>
        <v>170</v>
      </c>
      <c r="M12080">
        <v>160</v>
      </c>
      <c r="N12080">
        <v>20</v>
      </c>
      <c r="O12080">
        <v>1.091</v>
      </c>
      <c r="R12080">
        <v>1.0645</v>
      </c>
      <c r="U12080">
        <v>21.928999999999998</v>
      </c>
    </row>
    <row r="12081" spans="1:22">
      <c r="A12081" t="s">
        <v>1490</v>
      </c>
      <c r="B12081" t="s">
        <v>1489</v>
      </c>
      <c r="C12081" t="s">
        <v>1681</v>
      </c>
      <c r="J12081">
        <v>460</v>
      </c>
      <c r="K12081">
        <f t="shared" si="64"/>
        <v>170</v>
      </c>
      <c r="L12081">
        <f t="shared" si="65"/>
        <v>190</v>
      </c>
      <c r="M12081">
        <v>180</v>
      </c>
      <c r="N12081">
        <v>20</v>
      </c>
      <c r="O12081">
        <v>1.091</v>
      </c>
      <c r="R12081">
        <v>1.1613</v>
      </c>
      <c r="U12081">
        <v>23.922599999999999</v>
      </c>
    </row>
    <row r="12082" spans="1:22">
      <c r="A12082" t="s">
        <v>1490</v>
      </c>
      <c r="B12082" t="s">
        <v>1489</v>
      </c>
      <c r="C12082" t="s">
        <v>1681</v>
      </c>
      <c r="J12082">
        <v>460</v>
      </c>
      <c r="K12082">
        <f t="shared" si="64"/>
        <v>195</v>
      </c>
      <c r="L12082">
        <f t="shared" si="65"/>
        <v>205</v>
      </c>
      <c r="M12082">
        <v>200</v>
      </c>
      <c r="N12082">
        <v>10</v>
      </c>
      <c r="O12082">
        <v>1.091</v>
      </c>
      <c r="R12082">
        <v>1.3548</v>
      </c>
      <c r="U12082">
        <v>13.954800000000001</v>
      </c>
    </row>
    <row r="12083" spans="1:22">
      <c r="A12083" t="s">
        <v>1490</v>
      </c>
      <c r="B12083" t="s">
        <v>1489</v>
      </c>
      <c r="C12083" t="s">
        <v>1681</v>
      </c>
      <c r="K12083">
        <f t="shared" si="64"/>
        <v>0</v>
      </c>
      <c r="L12083">
        <f t="shared" si="65"/>
        <v>0</v>
      </c>
      <c r="U12083">
        <v>278.10000000000002</v>
      </c>
    </row>
    <row r="12084" spans="1:22">
      <c r="A12084" t="s">
        <v>1490</v>
      </c>
      <c r="B12084" t="s">
        <v>1489</v>
      </c>
      <c r="C12084" t="s">
        <v>1679</v>
      </c>
      <c r="E12084" t="s">
        <v>1678</v>
      </c>
      <c r="G12084">
        <v>-4.4166699999999999</v>
      </c>
      <c r="H12084">
        <v>39.5</v>
      </c>
      <c r="I12084" t="s">
        <v>336</v>
      </c>
      <c r="J12084">
        <v>461</v>
      </c>
      <c r="K12084">
        <f t="shared" si="64"/>
        <v>0</v>
      </c>
      <c r="L12084">
        <f t="shared" si="65"/>
        <v>7</v>
      </c>
      <c r="M12084">
        <v>3.5</v>
      </c>
      <c r="N12084">
        <v>7</v>
      </c>
      <c r="O12084">
        <v>1.091</v>
      </c>
      <c r="R12084">
        <v>3.78</v>
      </c>
      <c r="S12084">
        <v>4.6524000000000001</v>
      </c>
      <c r="T12084">
        <v>33.543799999999997</v>
      </c>
      <c r="U12084">
        <v>27.253799999999998</v>
      </c>
      <c r="V12084">
        <v>60.8</v>
      </c>
    </row>
    <row r="12085" spans="1:22">
      <c r="A12085" t="s">
        <v>1490</v>
      </c>
      <c r="B12085" t="s">
        <v>1489</v>
      </c>
      <c r="C12085" t="s">
        <v>1679</v>
      </c>
      <c r="E12085" t="s">
        <v>1678</v>
      </c>
      <c r="G12085">
        <v>-4.4166699999999999</v>
      </c>
      <c r="H12085">
        <v>39.5</v>
      </c>
      <c r="I12085" t="s">
        <v>336</v>
      </c>
      <c r="J12085">
        <v>462</v>
      </c>
      <c r="K12085">
        <f t="shared" si="64"/>
        <v>0</v>
      </c>
      <c r="L12085">
        <f t="shared" si="65"/>
        <v>7</v>
      </c>
      <c r="M12085">
        <v>3.5</v>
      </c>
      <c r="N12085">
        <v>7</v>
      </c>
      <c r="O12085">
        <v>1.091</v>
      </c>
      <c r="R12085">
        <v>2.2200000000000002</v>
      </c>
      <c r="S12085">
        <v>5.1959999999999997</v>
      </c>
      <c r="T12085">
        <v>37.463200000000001</v>
      </c>
      <c r="U12085">
        <v>16.0062</v>
      </c>
      <c r="V12085">
        <v>53.47</v>
      </c>
    </row>
    <row r="12086" spans="1:22">
      <c r="A12086" t="s">
        <v>1490</v>
      </c>
      <c r="B12086" t="s">
        <v>1489</v>
      </c>
      <c r="C12086" t="s">
        <v>1679</v>
      </c>
      <c r="E12086" t="s">
        <v>1678</v>
      </c>
      <c r="G12086">
        <v>-4.4166699999999999</v>
      </c>
      <c r="H12086">
        <v>39.5</v>
      </c>
      <c r="I12086" t="s">
        <v>336</v>
      </c>
      <c r="J12086">
        <v>463</v>
      </c>
      <c r="K12086">
        <f t="shared" si="64"/>
        <v>0</v>
      </c>
      <c r="L12086">
        <f t="shared" si="65"/>
        <v>7</v>
      </c>
      <c r="M12086">
        <v>3.5</v>
      </c>
      <c r="N12086">
        <v>7</v>
      </c>
      <c r="O12086">
        <v>1.091</v>
      </c>
      <c r="R12086">
        <v>0.68</v>
      </c>
      <c r="S12086">
        <v>3.3180000000000001</v>
      </c>
      <c r="T12086">
        <v>23.922799999999999</v>
      </c>
      <c r="U12086">
        <v>4.9028</v>
      </c>
      <c r="V12086">
        <v>28.83</v>
      </c>
    </row>
    <row r="12087" spans="1:22">
      <c r="A12087" t="s">
        <v>1490</v>
      </c>
      <c r="B12087" t="s">
        <v>1489</v>
      </c>
      <c r="C12087" t="s">
        <v>1679</v>
      </c>
      <c r="E12087" t="s">
        <v>1678</v>
      </c>
      <c r="G12087">
        <v>-4.4166699999999999</v>
      </c>
      <c r="H12087">
        <v>39.5</v>
      </c>
      <c r="I12087" t="s">
        <v>336</v>
      </c>
      <c r="J12087">
        <v>464</v>
      </c>
      <c r="K12087">
        <f t="shared" si="64"/>
        <v>0</v>
      </c>
      <c r="L12087">
        <f t="shared" si="65"/>
        <v>7</v>
      </c>
      <c r="M12087">
        <v>3.5</v>
      </c>
      <c r="N12087">
        <v>7</v>
      </c>
      <c r="O12087">
        <v>1.091</v>
      </c>
      <c r="R12087">
        <v>0.67</v>
      </c>
      <c r="S12087">
        <v>9.6359999999999992</v>
      </c>
      <c r="T12087">
        <v>69.4756</v>
      </c>
      <c r="U12087">
        <v>4.8307000000000002</v>
      </c>
      <c r="V12087">
        <v>74.31</v>
      </c>
    </row>
    <row r="12088" spans="1:22">
      <c r="A12088" t="s">
        <v>1490</v>
      </c>
      <c r="B12088" t="s">
        <v>1489</v>
      </c>
      <c r="C12088" t="s">
        <v>1679</v>
      </c>
      <c r="E12088" t="s">
        <v>1678</v>
      </c>
      <c r="G12088">
        <v>-4.4166699999999999</v>
      </c>
      <c r="H12088">
        <v>39.5</v>
      </c>
      <c r="I12088" t="s">
        <v>336</v>
      </c>
      <c r="J12088">
        <v>465</v>
      </c>
      <c r="K12088">
        <f t="shared" si="64"/>
        <v>0</v>
      </c>
      <c r="L12088">
        <f t="shared" si="65"/>
        <v>7</v>
      </c>
      <c r="M12088">
        <v>3.5</v>
      </c>
      <c r="N12088">
        <v>7</v>
      </c>
      <c r="O12088">
        <v>1.091</v>
      </c>
      <c r="R12088">
        <v>0.63</v>
      </c>
      <c r="S12088">
        <v>10.563599999999999</v>
      </c>
      <c r="T12088">
        <v>76.163600000000002</v>
      </c>
      <c r="U12088">
        <v>4.5423</v>
      </c>
      <c r="V12088">
        <v>80.709999999999994</v>
      </c>
    </row>
    <row r="12089" spans="1:22">
      <c r="A12089" t="s">
        <v>1490</v>
      </c>
      <c r="B12089" t="s">
        <v>1489</v>
      </c>
      <c r="C12089" t="s">
        <v>1679</v>
      </c>
      <c r="E12089" t="s">
        <v>1678</v>
      </c>
      <c r="G12089">
        <v>-4.4166699999999999</v>
      </c>
      <c r="H12089">
        <v>39.5</v>
      </c>
      <c r="I12089" t="s">
        <v>336</v>
      </c>
      <c r="J12089">
        <v>466</v>
      </c>
      <c r="K12089">
        <f t="shared" si="64"/>
        <v>0</v>
      </c>
      <c r="L12089">
        <f t="shared" si="65"/>
        <v>7</v>
      </c>
      <c r="M12089">
        <v>3.5</v>
      </c>
      <c r="N12089">
        <v>7</v>
      </c>
      <c r="O12089">
        <v>1.091</v>
      </c>
      <c r="R12089">
        <v>5.13</v>
      </c>
      <c r="S12089">
        <v>6.6504000000000003</v>
      </c>
      <c r="T12089">
        <v>47.949399999999997</v>
      </c>
      <c r="U12089">
        <v>36.987299999999998</v>
      </c>
      <c r="V12089">
        <v>84.94</v>
      </c>
    </row>
    <row r="12090" spans="1:22">
      <c r="A12090" t="s">
        <v>1490</v>
      </c>
      <c r="B12090" t="s">
        <v>1489</v>
      </c>
      <c r="C12090" t="s">
        <v>1679</v>
      </c>
      <c r="E12090" t="s">
        <v>1678</v>
      </c>
      <c r="G12090">
        <v>-4.4166699999999999</v>
      </c>
      <c r="H12090">
        <v>39.5</v>
      </c>
      <c r="I12090" t="s">
        <v>336</v>
      </c>
      <c r="J12090">
        <v>467</v>
      </c>
      <c r="K12090">
        <f t="shared" si="64"/>
        <v>0</v>
      </c>
      <c r="L12090">
        <f t="shared" si="65"/>
        <v>7</v>
      </c>
      <c r="M12090">
        <v>3.5</v>
      </c>
      <c r="N12090">
        <v>7</v>
      </c>
      <c r="O12090">
        <v>1.091</v>
      </c>
      <c r="R12090">
        <v>0.67</v>
      </c>
      <c r="S12090">
        <v>7.1639999999999997</v>
      </c>
      <c r="T12090">
        <v>51.6524</v>
      </c>
      <c r="U12090">
        <v>4.8307000000000002</v>
      </c>
      <c r="V12090">
        <v>56.48</v>
      </c>
    </row>
    <row r="12091" spans="1:22">
      <c r="A12091" t="s">
        <v>1490</v>
      </c>
      <c r="B12091" t="s">
        <v>1489</v>
      </c>
      <c r="C12091" t="s">
        <v>1097</v>
      </c>
      <c r="E12091" t="s">
        <v>1096</v>
      </c>
      <c r="G12091">
        <v>-3.9166699999999999</v>
      </c>
      <c r="H12091">
        <v>128.83330000000001</v>
      </c>
      <c r="I12091" t="s">
        <v>2304</v>
      </c>
      <c r="J12091">
        <v>468</v>
      </c>
      <c r="K12091">
        <f t="shared" si="64"/>
        <v>0</v>
      </c>
      <c r="L12091">
        <f t="shared" si="65"/>
        <v>0</v>
      </c>
      <c r="O12091">
        <v>1.091</v>
      </c>
      <c r="R12091">
        <v>1.7</v>
      </c>
      <c r="S12091">
        <v>0.04</v>
      </c>
    </row>
    <row r="12092" spans="1:22">
      <c r="A12092" t="s">
        <v>1490</v>
      </c>
      <c r="B12092" t="s">
        <v>1489</v>
      </c>
      <c r="C12092" t="s">
        <v>1097</v>
      </c>
      <c r="E12092" t="s">
        <v>1096</v>
      </c>
      <c r="G12092">
        <v>-3.9166699999999999</v>
      </c>
      <c r="H12092">
        <v>128.83330000000001</v>
      </c>
      <c r="I12092" t="s">
        <v>2304</v>
      </c>
      <c r="J12092">
        <v>469</v>
      </c>
      <c r="K12092">
        <f t="shared" si="64"/>
        <v>0</v>
      </c>
      <c r="L12092">
        <f t="shared" si="65"/>
        <v>0</v>
      </c>
      <c r="O12092">
        <v>1.091</v>
      </c>
      <c r="R12092">
        <v>0.38</v>
      </c>
      <c r="S12092">
        <v>0.03</v>
      </c>
    </row>
    <row r="12093" spans="1:22">
      <c r="A12093" t="s">
        <v>1490</v>
      </c>
      <c r="B12093" t="s">
        <v>1489</v>
      </c>
      <c r="C12093" t="s">
        <v>1097</v>
      </c>
      <c r="E12093" t="s">
        <v>1096</v>
      </c>
      <c r="G12093">
        <v>-3.9166699999999999</v>
      </c>
      <c r="H12093">
        <v>128.83330000000001</v>
      </c>
      <c r="I12093" t="s">
        <v>2304</v>
      </c>
      <c r="J12093">
        <v>470</v>
      </c>
      <c r="K12093">
        <f t="shared" si="64"/>
        <v>0</v>
      </c>
      <c r="L12093">
        <f t="shared" si="65"/>
        <v>0</v>
      </c>
      <c r="O12093">
        <v>1.091</v>
      </c>
      <c r="R12093">
        <v>0.62</v>
      </c>
      <c r="S12093">
        <v>2.5000000000000001E-2</v>
      </c>
    </row>
    <row r="12094" spans="1:22">
      <c r="A12094" t="s">
        <v>1490</v>
      </c>
      <c r="B12094" t="s">
        <v>1489</v>
      </c>
      <c r="C12094" t="s">
        <v>1674</v>
      </c>
      <c r="E12094" t="s">
        <v>1673</v>
      </c>
      <c r="G12094">
        <v>44.332999999999998</v>
      </c>
      <c r="H12094">
        <v>9.2330000000000005</v>
      </c>
      <c r="I12094" t="s">
        <v>166</v>
      </c>
      <c r="J12094">
        <v>471</v>
      </c>
      <c r="K12094">
        <f t="shared" si="64"/>
        <v>0</v>
      </c>
      <c r="L12094">
        <f t="shared" si="65"/>
        <v>1</v>
      </c>
      <c r="M12094">
        <v>0.5</v>
      </c>
      <c r="N12094">
        <v>1</v>
      </c>
      <c r="O12094">
        <v>1.091</v>
      </c>
      <c r="R12094">
        <v>0.35320000000000001</v>
      </c>
      <c r="U12094">
        <v>0.36380000000000001</v>
      </c>
    </row>
    <row r="12095" spans="1:22">
      <c r="A12095" t="s">
        <v>1490</v>
      </c>
      <c r="B12095" t="s">
        <v>1489</v>
      </c>
      <c r="C12095" t="s">
        <v>1674</v>
      </c>
      <c r="E12095" t="s">
        <v>1673</v>
      </c>
      <c r="G12095">
        <v>44.332999999999998</v>
      </c>
      <c r="H12095">
        <v>9.2330000000000005</v>
      </c>
      <c r="I12095" t="s">
        <v>166</v>
      </c>
      <c r="J12095">
        <v>472</v>
      </c>
      <c r="K12095">
        <f t="shared" si="64"/>
        <v>0</v>
      </c>
      <c r="L12095">
        <f t="shared" si="65"/>
        <v>1</v>
      </c>
      <c r="M12095">
        <v>0.5</v>
      </c>
      <c r="N12095">
        <v>1</v>
      </c>
      <c r="O12095">
        <v>1.091</v>
      </c>
      <c r="R12095">
        <v>0.20780000000000001</v>
      </c>
      <c r="U12095">
        <v>0.214</v>
      </c>
    </row>
    <row r="12096" spans="1:22">
      <c r="A12096" t="s">
        <v>1490</v>
      </c>
      <c r="B12096" t="s">
        <v>1489</v>
      </c>
      <c r="C12096" t="s">
        <v>1674</v>
      </c>
      <c r="E12096" t="s">
        <v>1673</v>
      </c>
      <c r="G12096">
        <v>44.332999999999998</v>
      </c>
      <c r="H12096">
        <v>9.2330000000000005</v>
      </c>
      <c r="I12096" t="s">
        <v>166</v>
      </c>
      <c r="J12096">
        <v>473</v>
      </c>
      <c r="K12096">
        <f t="shared" si="64"/>
        <v>0</v>
      </c>
      <c r="L12096">
        <f t="shared" si="65"/>
        <v>1</v>
      </c>
      <c r="M12096">
        <v>0.5</v>
      </c>
      <c r="N12096">
        <v>1</v>
      </c>
      <c r="O12096">
        <v>1.091</v>
      </c>
      <c r="R12096">
        <v>0.16619999999999999</v>
      </c>
      <c r="U12096">
        <v>0.17119999999999999</v>
      </c>
    </row>
    <row r="12097" spans="1:21">
      <c r="A12097" t="s">
        <v>1490</v>
      </c>
      <c r="B12097" t="s">
        <v>1489</v>
      </c>
      <c r="C12097" t="s">
        <v>1674</v>
      </c>
      <c r="E12097" t="s">
        <v>1673</v>
      </c>
      <c r="G12097">
        <v>44.332999999999998</v>
      </c>
      <c r="H12097">
        <v>9.2330000000000005</v>
      </c>
      <c r="I12097" t="s">
        <v>166</v>
      </c>
      <c r="J12097">
        <v>474</v>
      </c>
      <c r="K12097">
        <f t="shared" si="64"/>
        <v>0</v>
      </c>
      <c r="L12097">
        <f t="shared" si="65"/>
        <v>1</v>
      </c>
      <c r="M12097">
        <v>0.5</v>
      </c>
      <c r="N12097">
        <v>1</v>
      </c>
      <c r="O12097">
        <v>1.091</v>
      </c>
      <c r="R12097">
        <v>0.39479999999999998</v>
      </c>
      <c r="U12097">
        <v>0.40660000000000002</v>
      </c>
    </row>
    <row r="12098" spans="1:21">
      <c r="A12098" t="s">
        <v>1490</v>
      </c>
      <c r="B12098" t="s">
        <v>1489</v>
      </c>
      <c r="C12098" t="s">
        <v>1674</v>
      </c>
      <c r="E12098" t="s">
        <v>1673</v>
      </c>
      <c r="G12098">
        <v>44.332999999999998</v>
      </c>
      <c r="H12098">
        <v>9.2330000000000005</v>
      </c>
      <c r="I12098" t="s">
        <v>166</v>
      </c>
      <c r="J12098">
        <v>475</v>
      </c>
      <c r="K12098">
        <f t="shared" si="64"/>
        <v>0</v>
      </c>
      <c r="L12098">
        <f t="shared" si="65"/>
        <v>1</v>
      </c>
      <c r="M12098">
        <v>0.5</v>
      </c>
      <c r="N12098">
        <v>1</v>
      </c>
      <c r="O12098">
        <v>1.091</v>
      </c>
      <c r="R12098">
        <v>0.24940000000000001</v>
      </c>
      <c r="U12098">
        <v>0.25679999999999997</v>
      </c>
    </row>
    <row r="12099" spans="1:21">
      <c r="A12099" t="s">
        <v>1490</v>
      </c>
      <c r="B12099" t="s">
        <v>1489</v>
      </c>
      <c r="C12099" t="s">
        <v>1674</v>
      </c>
      <c r="E12099" t="s">
        <v>1673</v>
      </c>
      <c r="G12099">
        <v>44.332999999999998</v>
      </c>
      <c r="H12099">
        <v>9.2330000000000005</v>
      </c>
      <c r="I12099" t="s">
        <v>166</v>
      </c>
      <c r="J12099">
        <v>476</v>
      </c>
      <c r="K12099">
        <f t="shared" si="64"/>
        <v>0</v>
      </c>
      <c r="L12099">
        <f t="shared" si="65"/>
        <v>1</v>
      </c>
      <c r="M12099">
        <v>0.5</v>
      </c>
      <c r="N12099">
        <v>1</v>
      </c>
      <c r="O12099">
        <v>1.091</v>
      </c>
      <c r="R12099">
        <v>1.5791999999999999</v>
      </c>
      <c r="U12099">
        <v>1.6266</v>
      </c>
    </row>
    <row r="12100" spans="1:21">
      <c r="A12100" t="s">
        <v>1490</v>
      </c>
      <c r="B12100" t="s">
        <v>1489</v>
      </c>
      <c r="C12100" t="s">
        <v>1674</v>
      </c>
      <c r="E12100" t="s">
        <v>1673</v>
      </c>
      <c r="G12100">
        <v>44.332999999999998</v>
      </c>
      <c r="H12100">
        <v>9.2330000000000005</v>
      </c>
      <c r="I12100" t="s">
        <v>166</v>
      </c>
      <c r="J12100">
        <v>477</v>
      </c>
      <c r="K12100">
        <f t="shared" si="64"/>
        <v>0</v>
      </c>
      <c r="L12100">
        <f t="shared" si="65"/>
        <v>1</v>
      </c>
      <c r="M12100">
        <v>0.5</v>
      </c>
      <c r="N12100">
        <v>1</v>
      </c>
      <c r="O12100">
        <v>1.091</v>
      </c>
      <c r="R12100">
        <v>0.16619999999999999</v>
      </c>
      <c r="U12100">
        <v>0.17119999999999999</v>
      </c>
    </row>
    <row r="12101" spans="1:21">
      <c r="A12101" t="s">
        <v>1490</v>
      </c>
      <c r="B12101" t="s">
        <v>1489</v>
      </c>
      <c r="C12101" t="s">
        <v>1674</v>
      </c>
      <c r="E12101" t="s">
        <v>1673</v>
      </c>
      <c r="G12101">
        <v>44.332999999999998</v>
      </c>
      <c r="H12101">
        <v>9.2330000000000005</v>
      </c>
      <c r="I12101" t="s">
        <v>166</v>
      </c>
      <c r="J12101">
        <v>478</v>
      </c>
      <c r="K12101">
        <f t="shared" si="64"/>
        <v>0</v>
      </c>
      <c r="L12101">
        <f t="shared" si="65"/>
        <v>1</v>
      </c>
      <c r="M12101">
        <v>0.5</v>
      </c>
      <c r="N12101">
        <v>1</v>
      </c>
      <c r="O12101">
        <v>1.091</v>
      </c>
      <c r="R12101">
        <v>0.187</v>
      </c>
      <c r="U12101">
        <v>0.19259999999999999</v>
      </c>
    </row>
    <row r="12102" spans="1:21">
      <c r="A12102" t="s">
        <v>1490</v>
      </c>
      <c r="B12102" t="s">
        <v>1489</v>
      </c>
      <c r="C12102" t="s">
        <v>1674</v>
      </c>
      <c r="E12102" t="s">
        <v>1673</v>
      </c>
      <c r="G12102">
        <v>44.332999999999998</v>
      </c>
      <c r="H12102">
        <v>9.2330000000000005</v>
      </c>
      <c r="I12102" t="s">
        <v>166</v>
      </c>
      <c r="J12102">
        <v>479</v>
      </c>
      <c r="K12102">
        <f t="shared" si="64"/>
        <v>0</v>
      </c>
      <c r="L12102">
        <f t="shared" si="65"/>
        <v>1</v>
      </c>
      <c r="M12102">
        <v>0.5</v>
      </c>
      <c r="N12102">
        <v>1</v>
      </c>
      <c r="O12102">
        <v>1.091</v>
      </c>
      <c r="R12102">
        <v>0.20780000000000001</v>
      </c>
      <c r="U12102">
        <v>0.214</v>
      </c>
    </row>
    <row r="12103" spans="1:21">
      <c r="A12103" t="s">
        <v>1490</v>
      </c>
      <c r="B12103" t="s">
        <v>1489</v>
      </c>
      <c r="C12103" t="s">
        <v>1674</v>
      </c>
      <c r="E12103" t="s">
        <v>1673</v>
      </c>
      <c r="G12103">
        <v>44.332999999999998</v>
      </c>
      <c r="H12103">
        <v>9.2330000000000005</v>
      </c>
      <c r="I12103" t="s">
        <v>166</v>
      </c>
      <c r="J12103">
        <v>480</v>
      </c>
      <c r="K12103">
        <f t="shared" si="64"/>
        <v>0</v>
      </c>
      <c r="L12103">
        <f t="shared" si="65"/>
        <v>1</v>
      </c>
      <c r="M12103">
        <v>0.5</v>
      </c>
      <c r="N12103">
        <v>1</v>
      </c>
      <c r="O12103">
        <v>1.091</v>
      </c>
      <c r="R12103">
        <v>0.24940000000000001</v>
      </c>
      <c r="U12103">
        <v>0.25679999999999997</v>
      </c>
    </row>
    <row r="12104" spans="1:21">
      <c r="A12104" t="s">
        <v>1490</v>
      </c>
      <c r="B12104" t="s">
        <v>1489</v>
      </c>
      <c r="C12104" t="s">
        <v>1674</v>
      </c>
      <c r="E12104" t="s">
        <v>1673</v>
      </c>
      <c r="G12104">
        <v>44.332999999999998</v>
      </c>
      <c r="H12104">
        <v>9.2330000000000005</v>
      </c>
      <c r="I12104" t="s">
        <v>166</v>
      </c>
      <c r="J12104">
        <v>481</v>
      </c>
      <c r="K12104">
        <f t="shared" si="64"/>
        <v>0</v>
      </c>
      <c r="L12104">
        <f t="shared" si="65"/>
        <v>1</v>
      </c>
      <c r="M12104">
        <v>0.5</v>
      </c>
      <c r="N12104">
        <v>1</v>
      </c>
      <c r="O12104">
        <v>1.091</v>
      </c>
      <c r="R12104">
        <v>0.20780000000000001</v>
      </c>
      <c r="U12104">
        <v>0.214</v>
      </c>
    </row>
    <row r="12105" spans="1:21">
      <c r="A12105" t="s">
        <v>1490</v>
      </c>
      <c r="B12105" t="s">
        <v>1489</v>
      </c>
      <c r="C12105" t="s">
        <v>1674</v>
      </c>
      <c r="E12105" t="s">
        <v>1673</v>
      </c>
      <c r="G12105">
        <v>44.332999999999998</v>
      </c>
      <c r="H12105">
        <v>9.2330000000000005</v>
      </c>
      <c r="I12105" t="s">
        <v>166</v>
      </c>
      <c r="J12105">
        <v>482</v>
      </c>
      <c r="K12105">
        <f t="shared" si="64"/>
        <v>0</v>
      </c>
      <c r="L12105">
        <f t="shared" si="65"/>
        <v>1</v>
      </c>
      <c r="M12105">
        <v>0.5</v>
      </c>
      <c r="N12105">
        <v>1</v>
      </c>
      <c r="O12105">
        <v>1.091</v>
      </c>
      <c r="R12105">
        <v>0.24940000000000001</v>
      </c>
      <c r="U12105">
        <v>0.25679999999999997</v>
      </c>
    </row>
    <row r="12106" spans="1:21">
      <c r="A12106" t="s">
        <v>1490</v>
      </c>
      <c r="B12106" t="s">
        <v>1489</v>
      </c>
      <c r="C12106" t="s">
        <v>1674</v>
      </c>
      <c r="E12106" t="s">
        <v>1673</v>
      </c>
      <c r="G12106">
        <v>44.332999999999998</v>
      </c>
      <c r="H12106">
        <v>9.2330000000000005</v>
      </c>
      <c r="I12106" t="s">
        <v>166</v>
      </c>
      <c r="J12106">
        <v>483</v>
      </c>
      <c r="K12106">
        <f t="shared" si="64"/>
        <v>0</v>
      </c>
      <c r="L12106">
        <f t="shared" si="65"/>
        <v>1</v>
      </c>
      <c r="M12106">
        <v>0.5</v>
      </c>
      <c r="N12106">
        <v>1</v>
      </c>
      <c r="O12106">
        <v>1.091</v>
      </c>
      <c r="R12106">
        <v>0.16619999999999999</v>
      </c>
      <c r="U12106">
        <v>0.17119999999999999</v>
      </c>
    </row>
    <row r="12107" spans="1:21">
      <c r="A12107" t="s">
        <v>1490</v>
      </c>
      <c r="B12107" t="s">
        <v>1489</v>
      </c>
      <c r="C12107" t="s">
        <v>1674</v>
      </c>
      <c r="E12107" t="s">
        <v>1673</v>
      </c>
      <c r="G12107">
        <v>44.332999999999998</v>
      </c>
      <c r="H12107">
        <v>9.2330000000000005</v>
      </c>
      <c r="I12107" t="s">
        <v>166</v>
      </c>
      <c r="J12107">
        <v>484</v>
      </c>
      <c r="K12107">
        <f t="shared" si="64"/>
        <v>0</v>
      </c>
      <c r="L12107">
        <f t="shared" si="65"/>
        <v>1</v>
      </c>
      <c r="M12107">
        <v>0.5</v>
      </c>
      <c r="N12107">
        <v>1</v>
      </c>
      <c r="O12107">
        <v>1.091</v>
      </c>
      <c r="R12107">
        <v>0.16619999999999999</v>
      </c>
      <c r="U12107">
        <v>0.17119999999999999</v>
      </c>
    </row>
    <row r="12108" spans="1:21">
      <c r="A12108" t="s">
        <v>1490</v>
      </c>
      <c r="B12108" t="s">
        <v>1489</v>
      </c>
      <c r="C12108" t="s">
        <v>1674</v>
      </c>
      <c r="E12108" t="s">
        <v>1673</v>
      </c>
      <c r="G12108">
        <v>44.332999999999998</v>
      </c>
      <c r="H12108">
        <v>9.2330000000000005</v>
      </c>
      <c r="I12108" t="s">
        <v>166</v>
      </c>
      <c r="J12108">
        <v>485</v>
      </c>
      <c r="K12108">
        <f t="shared" si="64"/>
        <v>0</v>
      </c>
      <c r="L12108">
        <f t="shared" si="65"/>
        <v>1</v>
      </c>
      <c r="M12108">
        <v>0.5</v>
      </c>
      <c r="N12108">
        <v>1</v>
      </c>
      <c r="O12108">
        <v>1.091</v>
      </c>
      <c r="R12108">
        <v>0.87270000000000003</v>
      </c>
      <c r="U12108">
        <v>0.89890000000000003</v>
      </c>
    </row>
    <row r="12109" spans="1:21">
      <c r="A12109" t="s">
        <v>1490</v>
      </c>
      <c r="B12109" t="s">
        <v>1489</v>
      </c>
      <c r="C12109" t="s">
        <v>1674</v>
      </c>
      <c r="E12109" t="s">
        <v>1673</v>
      </c>
      <c r="G12109">
        <v>44.332999999999998</v>
      </c>
      <c r="H12109">
        <v>9.2330000000000005</v>
      </c>
      <c r="I12109" t="s">
        <v>166</v>
      </c>
      <c r="J12109">
        <v>486</v>
      </c>
      <c r="K12109">
        <f t="shared" si="64"/>
        <v>0</v>
      </c>
      <c r="L12109">
        <f t="shared" si="65"/>
        <v>1</v>
      </c>
      <c r="M12109">
        <v>0.5</v>
      </c>
      <c r="N12109">
        <v>1</v>
      </c>
      <c r="O12109">
        <v>1.091</v>
      </c>
      <c r="R12109">
        <v>0.20780000000000001</v>
      </c>
      <c r="U12109">
        <v>0.214</v>
      </c>
    </row>
    <row r="12110" spans="1:21">
      <c r="A12110" t="s">
        <v>1490</v>
      </c>
      <c r="B12110" t="s">
        <v>1489</v>
      </c>
      <c r="C12110" t="s">
        <v>1674</v>
      </c>
      <c r="E12110" t="s">
        <v>1673</v>
      </c>
      <c r="G12110">
        <v>44.332999999999998</v>
      </c>
      <c r="H12110">
        <v>9.2330000000000005</v>
      </c>
      <c r="I12110" t="s">
        <v>166</v>
      </c>
      <c r="J12110">
        <v>487</v>
      </c>
      <c r="K12110">
        <f t="shared" si="64"/>
        <v>0</v>
      </c>
      <c r="L12110">
        <f t="shared" si="65"/>
        <v>1</v>
      </c>
      <c r="M12110">
        <v>0.5</v>
      </c>
      <c r="N12110">
        <v>1</v>
      </c>
      <c r="O12110">
        <v>1.091</v>
      </c>
      <c r="R12110">
        <v>0.20780000000000001</v>
      </c>
      <c r="U12110">
        <v>0.214</v>
      </c>
    </row>
    <row r="12111" spans="1:21">
      <c r="A12111" t="s">
        <v>1490</v>
      </c>
      <c r="B12111" t="s">
        <v>1489</v>
      </c>
      <c r="C12111" t="s">
        <v>1674</v>
      </c>
      <c r="E12111" t="s">
        <v>1673</v>
      </c>
      <c r="G12111">
        <v>44.332999999999998</v>
      </c>
      <c r="H12111">
        <v>9.2330000000000005</v>
      </c>
      <c r="I12111" t="s">
        <v>166</v>
      </c>
      <c r="J12111">
        <v>488</v>
      </c>
      <c r="K12111">
        <f t="shared" si="64"/>
        <v>0</v>
      </c>
      <c r="L12111">
        <f t="shared" si="65"/>
        <v>1</v>
      </c>
      <c r="M12111">
        <v>0.5</v>
      </c>
      <c r="N12111">
        <v>1</v>
      </c>
      <c r="O12111">
        <v>1.091</v>
      </c>
      <c r="R12111">
        <v>0.20780000000000001</v>
      </c>
      <c r="U12111">
        <v>0.214</v>
      </c>
    </row>
    <row r="12112" spans="1:21">
      <c r="A12112" t="s">
        <v>1490</v>
      </c>
      <c r="B12112" t="s">
        <v>1489</v>
      </c>
      <c r="C12112" t="s">
        <v>1672</v>
      </c>
      <c r="E12112" t="s">
        <v>1671</v>
      </c>
      <c r="G12112">
        <v>16.450500000000002</v>
      </c>
      <c r="H12112">
        <v>119.9225</v>
      </c>
      <c r="I12112" t="s">
        <v>2325</v>
      </c>
      <c r="J12112">
        <v>489</v>
      </c>
      <c r="K12112">
        <f t="shared" si="64"/>
        <v>0</v>
      </c>
      <c r="L12112">
        <f t="shared" si="65"/>
        <v>0</v>
      </c>
      <c r="O12112">
        <v>1.091</v>
      </c>
      <c r="R12112">
        <v>2.63</v>
      </c>
      <c r="U12112">
        <v>0</v>
      </c>
    </row>
    <row r="12113" spans="1:25">
      <c r="A12113" t="s">
        <v>1490</v>
      </c>
      <c r="B12113" t="s">
        <v>1489</v>
      </c>
      <c r="C12113" t="s">
        <v>1672</v>
      </c>
      <c r="E12113" t="s">
        <v>1671</v>
      </c>
      <c r="G12113">
        <v>16.411999999999999</v>
      </c>
      <c r="H12113">
        <v>119.907</v>
      </c>
      <c r="I12113" t="s">
        <v>2325</v>
      </c>
      <c r="J12113">
        <v>490</v>
      </c>
      <c r="K12113">
        <f t="shared" si="64"/>
        <v>0</v>
      </c>
      <c r="L12113">
        <f t="shared" si="65"/>
        <v>0</v>
      </c>
      <c r="O12113">
        <v>1.091</v>
      </c>
      <c r="R12113">
        <v>2.19</v>
      </c>
      <c r="U12113">
        <v>0</v>
      </c>
    </row>
    <row r="12114" spans="1:25">
      <c r="A12114" t="s">
        <v>1490</v>
      </c>
      <c r="B12114" t="s">
        <v>1489</v>
      </c>
      <c r="C12114" t="s">
        <v>1670</v>
      </c>
      <c r="E12114" t="s">
        <v>1669</v>
      </c>
      <c r="G12114">
        <v>44.677700000000002</v>
      </c>
      <c r="H12114">
        <v>-1.6666700000000001</v>
      </c>
      <c r="I12114" t="s">
        <v>94</v>
      </c>
      <c r="J12114">
        <v>491</v>
      </c>
      <c r="K12114">
        <f t="shared" si="64"/>
        <v>0</v>
      </c>
      <c r="L12114">
        <f t="shared" si="65"/>
        <v>1</v>
      </c>
      <c r="M12114">
        <v>0.5</v>
      </c>
      <c r="N12114">
        <v>1</v>
      </c>
      <c r="O12114">
        <v>1.091</v>
      </c>
      <c r="R12114">
        <v>1.3584000000000001</v>
      </c>
      <c r="U12114">
        <v>1.3992</v>
      </c>
      <c r="W12114">
        <v>1.03</v>
      </c>
      <c r="Y12114">
        <v>1.3418000000000001</v>
      </c>
    </row>
    <row r="12115" spans="1:25">
      <c r="A12115" t="s">
        <v>1490</v>
      </c>
      <c r="B12115" t="s">
        <v>1489</v>
      </c>
      <c r="C12115" t="s">
        <v>1670</v>
      </c>
      <c r="J12115">
        <v>491</v>
      </c>
      <c r="K12115">
        <f t="shared" si="64"/>
        <v>1</v>
      </c>
      <c r="L12115">
        <f t="shared" si="65"/>
        <v>2</v>
      </c>
      <c r="M12115">
        <v>1.5</v>
      </c>
      <c r="N12115">
        <v>1</v>
      </c>
      <c r="O12115">
        <v>1.091</v>
      </c>
      <c r="R12115">
        <v>2.0154999999999998</v>
      </c>
      <c r="U12115">
        <v>2.0760000000000001</v>
      </c>
    </row>
    <row r="12116" spans="1:25">
      <c r="A12116" t="s">
        <v>1490</v>
      </c>
      <c r="B12116" t="s">
        <v>1489</v>
      </c>
      <c r="C12116" t="s">
        <v>1670</v>
      </c>
      <c r="J12116">
        <v>491</v>
      </c>
      <c r="K12116">
        <f t="shared" si="64"/>
        <v>2</v>
      </c>
      <c r="L12116">
        <f t="shared" si="65"/>
        <v>3</v>
      </c>
      <c r="M12116">
        <v>2.5</v>
      </c>
      <c r="N12116">
        <v>1</v>
      </c>
      <c r="O12116">
        <v>1.091</v>
      </c>
      <c r="R12116">
        <v>1.5005999999999999</v>
      </c>
      <c r="U12116">
        <v>1.5456000000000001</v>
      </c>
    </row>
    <row r="12117" spans="1:25">
      <c r="A12117" t="s">
        <v>1490</v>
      </c>
      <c r="B12117" t="s">
        <v>1489</v>
      </c>
      <c r="C12117" t="s">
        <v>1670</v>
      </c>
      <c r="J12117">
        <v>491</v>
      </c>
      <c r="K12117">
        <f t="shared" si="64"/>
        <v>3</v>
      </c>
      <c r="L12117">
        <f t="shared" si="65"/>
        <v>4</v>
      </c>
      <c r="M12117">
        <v>3.5</v>
      </c>
      <c r="N12117">
        <v>1</v>
      </c>
      <c r="O12117">
        <v>1.091</v>
      </c>
      <c r="R12117">
        <v>1.1837</v>
      </c>
      <c r="U12117">
        <v>1.2192000000000001</v>
      </c>
    </row>
    <row r="12118" spans="1:25">
      <c r="A12118" t="s">
        <v>1490</v>
      </c>
      <c r="B12118" t="s">
        <v>1489</v>
      </c>
      <c r="C12118" t="s">
        <v>1670</v>
      </c>
      <c r="J12118">
        <v>491</v>
      </c>
      <c r="K12118">
        <f t="shared" si="64"/>
        <v>4</v>
      </c>
      <c r="L12118">
        <f t="shared" si="65"/>
        <v>5</v>
      </c>
      <c r="M12118">
        <v>4.5</v>
      </c>
      <c r="N12118">
        <v>1</v>
      </c>
      <c r="O12118">
        <v>1.091</v>
      </c>
      <c r="R12118">
        <v>1.4155</v>
      </c>
      <c r="U12118">
        <v>1.458</v>
      </c>
    </row>
    <row r="12119" spans="1:25">
      <c r="A12119" t="s">
        <v>1490</v>
      </c>
      <c r="B12119" t="s">
        <v>1489</v>
      </c>
      <c r="C12119" t="s">
        <v>1670</v>
      </c>
      <c r="J12119">
        <v>491</v>
      </c>
      <c r="K12119">
        <f t="shared" si="64"/>
        <v>5</v>
      </c>
      <c r="L12119">
        <f t="shared" si="65"/>
        <v>6</v>
      </c>
      <c r="M12119">
        <v>5.5</v>
      </c>
      <c r="N12119">
        <v>1</v>
      </c>
      <c r="O12119">
        <v>1.091</v>
      </c>
      <c r="R12119">
        <v>1.2710999999999999</v>
      </c>
      <c r="U12119">
        <v>1.3091999999999999</v>
      </c>
    </row>
    <row r="12120" spans="1:25">
      <c r="A12120" t="s">
        <v>1490</v>
      </c>
      <c r="B12120" t="s">
        <v>1489</v>
      </c>
      <c r="C12120" t="s">
        <v>1670</v>
      </c>
      <c r="J12120">
        <v>491</v>
      </c>
      <c r="K12120">
        <f t="shared" si="64"/>
        <v>6</v>
      </c>
      <c r="L12120">
        <f t="shared" si="65"/>
        <v>7</v>
      </c>
      <c r="M12120">
        <v>6.5</v>
      </c>
      <c r="N12120">
        <v>1</v>
      </c>
      <c r="O12120">
        <v>1.091</v>
      </c>
      <c r="R12120">
        <v>0.9647</v>
      </c>
      <c r="U12120">
        <v>0.99360000000000004</v>
      </c>
    </row>
    <row r="12121" spans="1:25">
      <c r="A12121" t="s">
        <v>1490</v>
      </c>
      <c r="B12121" t="s">
        <v>1489</v>
      </c>
      <c r="C12121" t="s">
        <v>1670</v>
      </c>
      <c r="J12121">
        <v>491</v>
      </c>
      <c r="K12121">
        <f t="shared" si="64"/>
        <v>7</v>
      </c>
      <c r="L12121">
        <f t="shared" si="65"/>
        <v>8</v>
      </c>
      <c r="M12121">
        <v>7.5</v>
      </c>
      <c r="N12121">
        <v>1</v>
      </c>
      <c r="O12121">
        <v>1.091</v>
      </c>
      <c r="R12121">
        <v>1.0251999999999999</v>
      </c>
      <c r="U12121">
        <v>1.056</v>
      </c>
    </row>
    <row r="12122" spans="1:25">
      <c r="A12122" t="s">
        <v>1490</v>
      </c>
      <c r="B12122" t="s">
        <v>1489</v>
      </c>
      <c r="C12122" t="s">
        <v>1670</v>
      </c>
      <c r="K12122">
        <f t="shared" si="64"/>
        <v>0</v>
      </c>
      <c r="L12122">
        <f t="shared" si="65"/>
        <v>0</v>
      </c>
      <c r="U12122">
        <v>11.056800000000001</v>
      </c>
    </row>
    <row r="12123" spans="1:25">
      <c r="A12123" t="s">
        <v>1490</v>
      </c>
      <c r="B12123" t="s">
        <v>1489</v>
      </c>
      <c r="C12123" t="s">
        <v>1670</v>
      </c>
      <c r="E12123" t="s">
        <v>1669</v>
      </c>
      <c r="G12123">
        <v>44.677700000000002</v>
      </c>
      <c r="H12123">
        <v>-1.6666700000000001</v>
      </c>
      <c r="J12123">
        <v>492</v>
      </c>
      <c r="K12123">
        <f t="shared" si="64"/>
        <v>0</v>
      </c>
      <c r="L12123">
        <f t="shared" si="65"/>
        <v>1</v>
      </c>
      <c r="M12123">
        <v>0.5</v>
      </c>
      <c r="N12123">
        <v>1</v>
      </c>
      <c r="O12123">
        <v>1.091</v>
      </c>
      <c r="R12123">
        <v>1.4178999999999999</v>
      </c>
      <c r="U12123">
        <v>1.4603999999999999</v>
      </c>
      <c r="W12123">
        <v>1.03</v>
      </c>
      <c r="Y12123">
        <v>1.4981</v>
      </c>
    </row>
    <row r="12124" spans="1:25">
      <c r="A12124" t="s">
        <v>1490</v>
      </c>
      <c r="B12124" t="s">
        <v>1489</v>
      </c>
      <c r="C12124" t="s">
        <v>1670</v>
      </c>
      <c r="J12124">
        <v>492</v>
      </c>
      <c r="K12124">
        <f t="shared" si="64"/>
        <v>1</v>
      </c>
      <c r="L12124">
        <f t="shared" si="65"/>
        <v>2</v>
      </c>
      <c r="M12124">
        <v>1.5</v>
      </c>
      <c r="N12124">
        <v>1</v>
      </c>
      <c r="O12124">
        <v>1.091</v>
      </c>
      <c r="R12124">
        <v>1.0427</v>
      </c>
      <c r="U12124">
        <v>1.0740000000000001</v>
      </c>
    </row>
    <row r="12125" spans="1:25">
      <c r="A12125" t="s">
        <v>1490</v>
      </c>
      <c r="B12125" t="s">
        <v>1489</v>
      </c>
      <c r="C12125" t="s">
        <v>1670</v>
      </c>
      <c r="J12125">
        <v>492</v>
      </c>
      <c r="K12125">
        <f t="shared" si="64"/>
        <v>2</v>
      </c>
      <c r="L12125">
        <f t="shared" si="65"/>
        <v>3</v>
      </c>
      <c r="M12125">
        <v>2.5</v>
      </c>
      <c r="N12125">
        <v>1</v>
      </c>
      <c r="O12125">
        <v>1.091</v>
      </c>
      <c r="R12125">
        <v>1.4447000000000001</v>
      </c>
      <c r="U12125">
        <v>1.488</v>
      </c>
    </row>
    <row r="12126" spans="1:25">
      <c r="A12126" t="s">
        <v>1490</v>
      </c>
      <c r="B12126" t="s">
        <v>1489</v>
      </c>
      <c r="C12126" t="s">
        <v>1670</v>
      </c>
      <c r="J12126">
        <v>492</v>
      </c>
      <c r="K12126">
        <f t="shared" si="64"/>
        <v>3</v>
      </c>
      <c r="L12126">
        <f t="shared" si="65"/>
        <v>4</v>
      </c>
      <c r="M12126">
        <v>3.5</v>
      </c>
      <c r="N12126">
        <v>1</v>
      </c>
      <c r="O12126">
        <v>1.091</v>
      </c>
      <c r="R12126">
        <v>1.4888999999999999</v>
      </c>
      <c r="U12126">
        <v>1.5336000000000001</v>
      </c>
    </row>
    <row r="12127" spans="1:25">
      <c r="A12127" t="s">
        <v>1490</v>
      </c>
      <c r="B12127" t="s">
        <v>1489</v>
      </c>
      <c r="C12127" t="s">
        <v>1670</v>
      </c>
      <c r="J12127">
        <v>492</v>
      </c>
      <c r="K12127">
        <f t="shared" si="64"/>
        <v>4</v>
      </c>
      <c r="L12127">
        <f t="shared" si="65"/>
        <v>5</v>
      </c>
      <c r="M12127">
        <v>4.5</v>
      </c>
      <c r="N12127">
        <v>1</v>
      </c>
      <c r="O12127">
        <v>1.091</v>
      </c>
      <c r="R12127">
        <v>1.5099</v>
      </c>
      <c r="U12127">
        <v>1.5551999999999999</v>
      </c>
    </row>
    <row r="12128" spans="1:25">
      <c r="A12128" t="s">
        <v>1490</v>
      </c>
      <c r="B12128" t="s">
        <v>1489</v>
      </c>
      <c r="C12128" t="s">
        <v>1670</v>
      </c>
      <c r="J12128">
        <v>492</v>
      </c>
      <c r="K12128">
        <f t="shared" si="64"/>
        <v>5</v>
      </c>
      <c r="L12128">
        <f t="shared" si="65"/>
        <v>6</v>
      </c>
      <c r="M12128">
        <v>5.5</v>
      </c>
      <c r="N12128">
        <v>1</v>
      </c>
      <c r="O12128">
        <v>1.091</v>
      </c>
      <c r="R12128">
        <v>1.8174999999999999</v>
      </c>
      <c r="U12128">
        <v>1.8720000000000001</v>
      </c>
    </row>
    <row r="12129" spans="1:26">
      <c r="A12129" t="s">
        <v>1490</v>
      </c>
      <c r="B12129" t="s">
        <v>1489</v>
      </c>
      <c r="C12129" t="s">
        <v>1670</v>
      </c>
      <c r="J12129">
        <v>492</v>
      </c>
      <c r="K12129">
        <f t="shared" si="64"/>
        <v>6</v>
      </c>
      <c r="L12129">
        <f t="shared" si="65"/>
        <v>7</v>
      </c>
      <c r="M12129">
        <v>6.5</v>
      </c>
      <c r="N12129">
        <v>1</v>
      </c>
      <c r="O12129">
        <v>1.091</v>
      </c>
      <c r="R12129">
        <v>1.7907</v>
      </c>
      <c r="U12129">
        <v>1.8444</v>
      </c>
    </row>
    <row r="12130" spans="1:26">
      <c r="A12130" t="s">
        <v>1490</v>
      </c>
      <c r="B12130" t="s">
        <v>1489</v>
      </c>
      <c r="C12130" t="s">
        <v>1670</v>
      </c>
      <c r="J12130">
        <v>492</v>
      </c>
      <c r="K12130">
        <f t="shared" si="64"/>
        <v>7</v>
      </c>
      <c r="L12130">
        <f t="shared" si="65"/>
        <v>8</v>
      </c>
      <c r="M12130">
        <v>7.5</v>
      </c>
      <c r="N12130">
        <v>1</v>
      </c>
      <c r="O12130">
        <v>1.091</v>
      </c>
      <c r="R12130">
        <v>1.4725999999999999</v>
      </c>
      <c r="U12130">
        <v>1.5167999999999999</v>
      </c>
    </row>
    <row r="12131" spans="1:26">
      <c r="A12131" t="s">
        <v>1490</v>
      </c>
      <c r="B12131" t="s">
        <v>1489</v>
      </c>
      <c r="C12131" t="s">
        <v>1670</v>
      </c>
      <c r="K12131">
        <f t="shared" ref="K12131:K12194" si="66">M12131-(N12131/2)</f>
        <v>0</v>
      </c>
      <c r="L12131">
        <f t="shared" ref="L12131:L12194" si="67">M12131+(N12131/2)</f>
        <v>0</v>
      </c>
      <c r="U12131">
        <v>12.3444</v>
      </c>
    </row>
    <row r="12132" spans="1:26">
      <c r="A12132" t="s">
        <v>1490</v>
      </c>
      <c r="B12132" t="s">
        <v>1489</v>
      </c>
      <c r="C12132" t="s">
        <v>1652</v>
      </c>
      <c r="E12132" t="s">
        <v>1651</v>
      </c>
      <c r="G12132">
        <v>34.748699999999999</v>
      </c>
      <c r="H12132">
        <v>-76.449600000000004</v>
      </c>
      <c r="I12132" t="s">
        <v>2356</v>
      </c>
      <c r="J12132">
        <v>493</v>
      </c>
      <c r="K12132">
        <f t="shared" si="66"/>
        <v>0</v>
      </c>
      <c r="L12132">
        <f t="shared" si="67"/>
        <v>0</v>
      </c>
      <c r="O12132">
        <v>1.091</v>
      </c>
      <c r="R12132">
        <v>0.03</v>
      </c>
      <c r="U12132">
        <v>0</v>
      </c>
      <c r="Z12132">
        <v>0.6</v>
      </c>
    </row>
    <row r="12133" spans="1:26">
      <c r="A12133" t="s">
        <v>1490</v>
      </c>
      <c r="B12133" t="s">
        <v>1489</v>
      </c>
      <c r="C12133" t="s">
        <v>1652</v>
      </c>
      <c r="E12133" t="s">
        <v>1651</v>
      </c>
      <c r="G12133">
        <v>34.690899999999999</v>
      </c>
      <c r="H12133">
        <v>-76.4983</v>
      </c>
      <c r="I12133" t="s">
        <v>2356</v>
      </c>
      <c r="J12133">
        <v>494</v>
      </c>
      <c r="K12133">
        <f t="shared" si="66"/>
        <v>0</v>
      </c>
      <c r="L12133">
        <f t="shared" si="67"/>
        <v>0</v>
      </c>
      <c r="O12133">
        <v>1.091</v>
      </c>
      <c r="R12133">
        <v>0.01</v>
      </c>
      <c r="Z12133">
        <v>0.5</v>
      </c>
    </row>
    <row r="12134" spans="1:26">
      <c r="A12134" t="s">
        <v>1490</v>
      </c>
      <c r="B12134" t="s">
        <v>1489</v>
      </c>
      <c r="C12134" t="s">
        <v>1652</v>
      </c>
      <c r="E12134" t="s">
        <v>1651</v>
      </c>
      <c r="G12134">
        <v>34.677</v>
      </c>
      <c r="H12134">
        <v>-76.506200000000007</v>
      </c>
      <c r="I12134" t="s">
        <v>2356</v>
      </c>
      <c r="J12134">
        <v>495</v>
      </c>
      <c r="K12134">
        <f t="shared" si="66"/>
        <v>0</v>
      </c>
      <c r="L12134">
        <f t="shared" si="67"/>
        <v>0</v>
      </c>
      <c r="O12134">
        <v>1.091</v>
      </c>
      <c r="R12134">
        <v>0.11</v>
      </c>
      <c r="Z12134">
        <v>0.8</v>
      </c>
    </row>
    <row r="12135" spans="1:26">
      <c r="A12135" t="s">
        <v>1490</v>
      </c>
      <c r="B12135" t="s">
        <v>1489</v>
      </c>
      <c r="C12135" t="s">
        <v>1652</v>
      </c>
      <c r="E12135" t="s">
        <v>1651</v>
      </c>
      <c r="G12135">
        <v>34.663499999999999</v>
      </c>
      <c r="H12135">
        <v>-76.519900000000007</v>
      </c>
      <c r="I12135" t="s">
        <v>2352</v>
      </c>
      <c r="J12135">
        <v>496</v>
      </c>
      <c r="K12135">
        <f t="shared" si="66"/>
        <v>0</v>
      </c>
      <c r="L12135">
        <f t="shared" si="67"/>
        <v>0</v>
      </c>
      <c r="O12135">
        <v>1.091</v>
      </c>
      <c r="R12135">
        <v>0.05</v>
      </c>
      <c r="Z12135">
        <v>0.4</v>
      </c>
    </row>
    <row r="12136" spans="1:26">
      <c r="A12136" t="s">
        <v>1490</v>
      </c>
      <c r="B12136" t="s">
        <v>1489</v>
      </c>
      <c r="C12136" t="s">
        <v>1652</v>
      </c>
      <c r="E12136" t="s">
        <v>1651</v>
      </c>
      <c r="G12136">
        <v>34.676900000000003</v>
      </c>
      <c r="H12136">
        <v>-76.5274</v>
      </c>
      <c r="I12136" t="s">
        <v>2356</v>
      </c>
      <c r="J12136">
        <v>497</v>
      </c>
      <c r="K12136">
        <f t="shared" si="66"/>
        <v>0</v>
      </c>
      <c r="L12136">
        <f t="shared" si="67"/>
        <v>0</v>
      </c>
      <c r="O12136">
        <v>1.091</v>
      </c>
      <c r="R12136">
        <v>0.05</v>
      </c>
      <c r="Z12136">
        <v>0.4</v>
      </c>
    </row>
    <row r="12137" spans="1:26">
      <c r="A12137" t="s">
        <v>1490</v>
      </c>
      <c r="B12137" t="s">
        <v>1489</v>
      </c>
      <c r="C12137" t="s">
        <v>1652</v>
      </c>
      <c r="E12137" t="s">
        <v>1651</v>
      </c>
      <c r="G12137">
        <v>34.700000000000003</v>
      </c>
      <c r="H12137">
        <v>-76.5946</v>
      </c>
      <c r="I12137" t="s">
        <v>2352</v>
      </c>
      <c r="J12137">
        <v>498</v>
      </c>
      <c r="K12137">
        <f t="shared" si="66"/>
        <v>0</v>
      </c>
      <c r="L12137">
        <f t="shared" si="67"/>
        <v>0</v>
      </c>
      <c r="O12137">
        <v>1.091</v>
      </c>
      <c r="R12137">
        <v>0.31</v>
      </c>
      <c r="Z12137">
        <v>1.3</v>
      </c>
    </row>
    <row r="12138" spans="1:26">
      <c r="A12138" t="s">
        <v>1490</v>
      </c>
      <c r="B12138" t="s">
        <v>1489</v>
      </c>
      <c r="C12138" t="s">
        <v>1652</v>
      </c>
      <c r="E12138" t="s">
        <v>1651</v>
      </c>
      <c r="G12138">
        <v>34.694699999999997</v>
      </c>
      <c r="H12138">
        <v>-76.596199999999996</v>
      </c>
      <c r="I12138" t="s">
        <v>2357</v>
      </c>
      <c r="J12138">
        <v>499</v>
      </c>
      <c r="K12138">
        <f t="shared" si="66"/>
        <v>0</v>
      </c>
      <c r="L12138">
        <f t="shared" si="67"/>
        <v>0</v>
      </c>
      <c r="O12138">
        <v>1.091</v>
      </c>
      <c r="R12138">
        <v>7.0000000000000007E-2</v>
      </c>
      <c r="Z12138">
        <v>0.7</v>
      </c>
    </row>
    <row r="12139" spans="1:26">
      <c r="A12139" t="s">
        <v>1490</v>
      </c>
      <c r="B12139" t="s">
        <v>1489</v>
      </c>
      <c r="C12139" t="s">
        <v>1652</v>
      </c>
      <c r="E12139" t="s">
        <v>1651</v>
      </c>
      <c r="G12139">
        <v>34.672499999999999</v>
      </c>
      <c r="H12139">
        <v>-76.526300000000006</v>
      </c>
      <c r="I12139" t="s">
        <v>2354</v>
      </c>
      <c r="J12139">
        <v>500</v>
      </c>
      <c r="K12139">
        <f t="shared" si="66"/>
        <v>0</v>
      </c>
      <c r="L12139">
        <f t="shared" si="67"/>
        <v>0</v>
      </c>
      <c r="O12139">
        <v>1.091</v>
      </c>
      <c r="R12139">
        <v>0.23</v>
      </c>
      <c r="Z12139">
        <v>1.1000000000000001</v>
      </c>
    </row>
    <row r="12140" spans="1:26">
      <c r="A12140" t="s">
        <v>1490</v>
      </c>
      <c r="B12140" t="s">
        <v>1489</v>
      </c>
      <c r="C12140" t="s">
        <v>1652</v>
      </c>
      <c r="E12140" t="s">
        <v>1651</v>
      </c>
      <c r="G12140">
        <v>34.732999999999997</v>
      </c>
      <c r="H12140">
        <v>-76.4482</v>
      </c>
      <c r="I12140" t="s">
        <v>489</v>
      </c>
      <c r="J12140">
        <v>501</v>
      </c>
      <c r="K12140">
        <f t="shared" si="66"/>
        <v>0</v>
      </c>
      <c r="L12140">
        <f t="shared" si="67"/>
        <v>0</v>
      </c>
      <c r="O12140">
        <v>1.091</v>
      </c>
      <c r="R12140">
        <v>0.27</v>
      </c>
      <c r="Z12140">
        <v>1.2</v>
      </c>
    </row>
    <row r="12141" spans="1:26">
      <c r="A12141" t="s">
        <v>1490</v>
      </c>
      <c r="B12141" t="s">
        <v>1489</v>
      </c>
      <c r="C12141" t="s">
        <v>1652</v>
      </c>
      <c r="E12141" t="s">
        <v>1651</v>
      </c>
      <c r="G12141">
        <v>34.6768</v>
      </c>
      <c r="H12141">
        <v>-76.501000000000005</v>
      </c>
      <c r="I12141" t="s">
        <v>2356</v>
      </c>
      <c r="J12141">
        <v>502</v>
      </c>
      <c r="K12141">
        <f t="shared" si="66"/>
        <v>0</v>
      </c>
      <c r="L12141">
        <f t="shared" si="67"/>
        <v>0</v>
      </c>
      <c r="O12141">
        <v>1.091</v>
      </c>
      <c r="R12141">
        <v>0.51</v>
      </c>
      <c r="Z12141">
        <v>1.8</v>
      </c>
    </row>
    <row r="12142" spans="1:26">
      <c r="A12142" t="s">
        <v>1490</v>
      </c>
      <c r="B12142" t="s">
        <v>1489</v>
      </c>
      <c r="C12142" t="s">
        <v>1652</v>
      </c>
      <c r="E12142" t="s">
        <v>1651</v>
      </c>
      <c r="G12142">
        <v>34.672199999999997</v>
      </c>
      <c r="H12142">
        <v>-76.595799999999997</v>
      </c>
      <c r="I12142" t="s">
        <v>2352</v>
      </c>
      <c r="J12142">
        <v>503</v>
      </c>
      <c r="K12142">
        <f t="shared" si="66"/>
        <v>0</v>
      </c>
      <c r="L12142">
        <f t="shared" si="67"/>
        <v>0</v>
      </c>
      <c r="O12142">
        <v>1.091</v>
      </c>
      <c r="R12142">
        <v>0.19</v>
      </c>
      <c r="Z12142">
        <v>1</v>
      </c>
    </row>
    <row r="12143" spans="1:26">
      <c r="A12143" t="s">
        <v>1490</v>
      </c>
      <c r="B12143" t="s">
        <v>1489</v>
      </c>
      <c r="C12143" t="s">
        <v>1652</v>
      </c>
      <c r="E12143" t="s">
        <v>1651</v>
      </c>
      <c r="G12143">
        <v>34.680900000000001</v>
      </c>
      <c r="H12143">
        <v>-76.610699999999994</v>
      </c>
      <c r="I12143" t="s">
        <v>2355</v>
      </c>
      <c r="J12143">
        <v>504</v>
      </c>
      <c r="K12143">
        <f t="shared" si="66"/>
        <v>0</v>
      </c>
      <c r="L12143">
        <f t="shared" si="67"/>
        <v>0</v>
      </c>
      <c r="O12143">
        <v>1.091</v>
      </c>
      <c r="R12143">
        <v>0.11</v>
      </c>
      <c r="Z12143">
        <v>0.8</v>
      </c>
    </row>
    <row r="12144" spans="1:26">
      <c r="A12144" t="s">
        <v>1490</v>
      </c>
      <c r="B12144" t="s">
        <v>1489</v>
      </c>
      <c r="C12144" t="s">
        <v>1652</v>
      </c>
      <c r="E12144" t="s">
        <v>1651</v>
      </c>
      <c r="G12144">
        <v>34.6554</v>
      </c>
      <c r="H12144">
        <v>-76.522800000000004</v>
      </c>
      <c r="I12144" t="s">
        <v>2352</v>
      </c>
      <c r="J12144">
        <v>505</v>
      </c>
      <c r="K12144">
        <f t="shared" si="66"/>
        <v>0</v>
      </c>
      <c r="L12144">
        <f t="shared" si="67"/>
        <v>0</v>
      </c>
      <c r="O12144">
        <v>1.091</v>
      </c>
      <c r="R12144">
        <v>0.27</v>
      </c>
      <c r="Z12144">
        <v>1.2</v>
      </c>
    </row>
    <row r="12145" spans="1:26">
      <c r="A12145" t="s">
        <v>1490</v>
      </c>
      <c r="B12145" t="s">
        <v>1489</v>
      </c>
      <c r="C12145" t="s">
        <v>1652</v>
      </c>
      <c r="E12145" t="s">
        <v>1651</v>
      </c>
      <c r="G12145">
        <v>34.721400000000003</v>
      </c>
      <c r="H12145">
        <v>-76.575500000000005</v>
      </c>
      <c r="I12145" t="s">
        <v>2352</v>
      </c>
      <c r="J12145">
        <v>506</v>
      </c>
      <c r="K12145">
        <f t="shared" si="66"/>
        <v>0</v>
      </c>
      <c r="L12145">
        <f t="shared" si="67"/>
        <v>0</v>
      </c>
      <c r="O12145">
        <v>1.091</v>
      </c>
      <c r="R12145">
        <v>0.59</v>
      </c>
      <c r="Z12145">
        <v>2</v>
      </c>
    </row>
    <row r="12146" spans="1:26">
      <c r="A12146" t="s">
        <v>1490</v>
      </c>
      <c r="B12146" t="s">
        <v>1489</v>
      </c>
      <c r="C12146" t="s">
        <v>1652</v>
      </c>
      <c r="E12146" t="s">
        <v>1651</v>
      </c>
      <c r="G12146">
        <v>34.668399999999998</v>
      </c>
      <c r="H12146">
        <v>-76.582800000000006</v>
      </c>
      <c r="I12146" t="s">
        <v>2354</v>
      </c>
      <c r="J12146">
        <v>507</v>
      </c>
      <c r="K12146">
        <f t="shared" si="66"/>
        <v>0</v>
      </c>
      <c r="L12146">
        <f t="shared" si="67"/>
        <v>0</v>
      </c>
      <c r="O12146">
        <v>1.091</v>
      </c>
      <c r="R12146">
        <v>0.75</v>
      </c>
      <c r="Z12146">
        <v>2.4</v>
      </c>
    </row>
    <row r="12147" spans="1:26">
      <c r="A12147" t="s">
        <v>1490</v>
      </c>
      <c r="B12147" t="s">
        <v>1489</v>
      </c>
      <c r="C12147" t="s">
        <v>1652</v>
      </c>
      <c r="E12147" t="s">
        <v>1651</v>
      </c>
      <c r="G12147">
        <v>34.722099999999998</v>
      </c>
      <c r="H12147">
        <v>-76.577500000000001</v>
      </c>
      <c r="I12147" t="s">
        <v>2353</v>
      </c>
      <c r="J12147">
        <v>508</v>
      </c>
      <c r="K12147">
        <f t="shared" si="66"/>
        <v>0</v>
      </c>
      <c r="L12147">
        <f t="shared" si="67"/>
        <v>0</v>
      </c>
      <c r="O12147">
        <v>1.091</v>
      </c>
      <c r="R12147">
        <v>0.55000000000000004</v>
      </c>
      <c r="Z12147">
        <v>1.9</v>
      </c>
    </row>
    <row r="12148" spans="1:26">
      <c r="A12148" t="s">
        <v>1490</v>
      </c>
      <c r="B12148" t="s">
        <v>1489</v>
      </c>
      <c r="C12148" t="s">
        <v>1652</v>
      </c>
      <c r="E12148" t="s">
        <v>1651</v>
      </c>
      <c r="G12148">
        <v>34.692500000000003</v>
      </c>
      <c r="H12148">
        <v>-76.618799999999993</v>
      </c>
      <c r="I12148" t="s">
        <v>2352</v>
      </c>
      <c r="J12148">
        <v>509</v>
      </c>
      <c r="K12148">
        <f t="shared" si="66"/>
        <v>0</v>
      </c>
      <c r="L12148">
        <f t="shared" si="67"/>
        <v>0</v>
      </c>
      <c r="O12148">
        <v>1.091</v>
      </c>
      <c r="R12148">
        <v>0.35</v>
      </c>
      <c r="Z12148">
        <v>1.4</v>
      </c>
    </row>
    <row r="12149" spans="1:26">
      <c r="A12149" t="s">
        <v>1490</v>
      </c>
      <c r="B12149" t="s">
        <v>1489</v>
      </c>
      <c r="C12149" t="s">
        <v>1652</v>
      </c>
      <c r="E12149" t="s">
        <v>1651</v>
      </c>
      <c r="G12149">
        <v>34.692500000000003</v>
      </c>
      <c r="H12149">
        <v>-76.618799999999993</v>
      </c>
      <c r="I12149" t="s">
        <v>63</v>
      </c>
      <c r="J12149">
        <v>510</v>
      </c>
      <c r="K12149">
        <f t="shared" si="66"/>
        <v>0</v>
      </c>
      <c r="L12149">
        <f t="shared" si="67"/>
        <v>0</v>
      </c>
      <c r="O12149">
        <v>1.091</v>
      </c>
      <c r="R12149">
        <v>1.19</v>
      </c>
      <c r="Z12149">
        <v>3.5</v>
      </c>
    </row>
    <row r="12150" spans="1:26">
      <c r="A12150" t="s">
        <v>1490</v>
      </c>
      <c r="B12150" t="s">
        <v>1489</v>
      </c>
      <c r="C12150" t="s">
        <v>1650</v>
      </c>
      <c r="E12150" t="s">
        <v>1649</v>
      </c>
      <c r="G12150">
        <v>23.778400000000001</v>
      </c>
      <c r="H12150">
        <v>-76.118499999999997</v>
      </c>
      <c r="I12150" t="s">
        <v>146</v>
      </c>
      <c r="J12150">
        <v>511</v>
      </c>
      <c r="K12150">
        <f t="shared" si="66"/>
        <v>0</v>
      </c>
      <c r="L12150">
        <f t="shared" si="67"/>
        <v>0</v>
      </c>
      <c r="O12150">
        <v>1.091</v>
      </c>
      <c r="R12150">
        <v>1.4219999999999999</v>
      </c>
    </row>
    <row r="12151" spans="1:26">
      <c r="A12151" t="s">
        <v>1490</v>
      </c>
      <c r="B12151" t="s">
        <v>1489</v>
      </c>
      <c r="C12151" t="s">
        <v>1650</v>
      </c>
      <c r="E12151" t="s">
        <v>1649</v>
      </c>
      <c r="G12151">
        <v>23.759399999999999</v>
      </c>
      <c r="H12151">
        <v>-76.116389999999996</v>
      </c>
      <c r="I12151" t="s">
        <v>146</v>
      </c>
      <c r="J12151">
        <v>512</v>
      </c>
      <c r="K12151">
        <f t="shared" si="66"/>
        <v>0</v>
      </c>
      <c r="L12151">
        <f t="shared" si="67"/>
        <v>0</v>
      </c>
      <c r="O12151">
        <v>1.091</v>
      </c>
      <c r="R12151">
        <v>1.41</v>
      </c>
    </row>
    <row r="12152" spans="1:26">
      <c r="A12152" t="s">
        <v>1490</v>
      </c>
      <c r="B12152" t="s">
        <v>1489</v>
      </c>
      <c r="C12152" t="s">
        <v>1650</v>
      </c>
      <c r="E12152" t="s">
        <v>1649</v>
      </c>
      <c r="G12152">
        <v>23.755400000000002</v>
      </c>
      <c r="H12152">
        <v>-76.119600000000005</v>
      </c>
      <c r="I12152" t="s">
        <v>146</v>
      </c>
      <c r="J12152">
        <v>513</v>
      </c>
      <c r="K12152">
        <f t="shared" si="66"/>
        <v>0</v>
      </c>
      <c r="L12152">
        <f t="shared" si="67"/>
        <v>0</v>
      </c>
      <c r="O12152">
        <v>1.091</v>
      </c>
      <c r="R12152">
        <v>1.206</v>
      </c>
    </row>
    <row r="12153" spans="1:26">
      <c r="A12153" t="s">
        <v>1490</v>
      </c>
      <c r="B12153" t="s">
        <v>1489</v>
      </c>
      <c r="C12153" t="s">
        <v>1650</v>
      </c>
      <c r="E12153" t="s">
        <v>1649</v>
      </c>
      <c r="G12153">
        <v>23.752500000000001</v>
      </c>
      <c r="H12153">
        <v>-76.124399999999994</v>
      </c>
      <c r="I12153" t="s">
        <v>146</v>
      </c>
      <c r="J12153">
        <v>514</v>
      </c>
      <c r="K12153">
        <f t="shared" si="66"/>
        <v>0</v>
      </c>
      <c r="L12153">
        <f t="shared" si="67"/>
        <v>0</v>
      </c>
      <c r="O12153">
        <v>1.091</v>
      </c>
      <c r="R12153">
        <v>1.6140000000000001</v>
      </c>
    </row>
    <row r="12154" spans="1:26">
      <c r="A12154" t="s">
        <v>1490</v>
      </c>
      <c r="B12154" t="s">
        <v>1489</v>
      </c>
      <c r="C12154" t="s">
        <v>1650</v>
      </c>
      <c r="E12154" t="s">
        <v>1649</v>
      </c>
      <c r="G12154">
        <v>23.7502</v>
      </c>
      <c r="H12154">
        <v>-76.128600000000006</v>
      </c>
      <c r="I12154" t="s">
        <v>146</v>
      </c>
      <c r="J12154">
        <v>515</v>
      </c>
      <c r="K12154">
        <f t="shared" si="66"/>
        <v>0</v>
      </c>
      <c r="L12154">
        <f t="shared" si="67"/>
        <v>0</v>
      </c>
      <c r="O12154">
        <v>1.091</v>
      </c>
      <c r="R12154">
        <v>0.97</v>
      </c>
    </row>
    <row r="12155" spans="1:26">
      <c r="A12155" t="s">
        <v>1490</v>
      </c>
      <c r="B12155" t="s">
        <v>1489</v>
      </c>
      <c r="C12155" t="s">
        <v>1650</v>
      </c>
      <c r="E12155" t="s">
        <v>1649</v>
      </c>
      <c r="G12155">
        <v>23.748899999999999</v>
      </c>
      <c r="H12155">
        <v>-76.169799999999995</v>
      </c>
      <c r="I12155" t="s">
        <v>146</v>
      </c>
      <c r="J12155">
        <v>516</v>
      </c>
      <c r="K12155">
        <f t="shared" si="66"/>
        <v>0</v>
      </c>
      <c r="L12155">
        <f t="shared" si="67"/>
        <v>0</v>
      </c>
      <c r="O12155">
        <v>1.091</v>
      </c>
      <c r="R12155">
        <v>1.3859999999999999</v>
      </c>
    </row>
    <row r="12156" spans="1:26">
      <c r="A12156" t="s">
        <v>1490</v>
      </c>
      <c r="B12156" t="s">
        <v>1489</v>
      </c>
      <c r="C12156" t="s">
        <v>1650</v>
      </c>
      <c r="E12156" t="s">
        <v>1649</v>
      </c>
      <c r="G12156">
        <v>23.755400000000002</v>
      </c>
      <c r="H12156">
        <v>-76.119600000000005</v>
      </c>
      <c r="I12156" t="s">
        <v>146</v>
      </c>
      <c r="J12156">
        <v>517</v>
      </c>
      <c r="K12156">
        <f t="shared" si="66"/>
        <v>0</v>
      </c>
      <c r="L12156">
        <f t="shared" si="67"/>
        <v>0</v>
      </c>
      <c r="O12156">
        <v>1.091</v>
      </c>
      <c r="R12156">
        <v>0.66200000000000003</v>
      </c>
    </row>
    <row r="12157" spans="1:26">
      <c r="A12157" t="s">
        <v>1490</v>
      </c>
      <c r="B12157" t="s">
        <v>1489</v>
      </c>
      <c r="C12157" t="s">
        <v>1650</v>
      </c>
      <c r="E12157" t="s">
        <v>1649</v>
      </c>
      <c r="G12157">
        <v>23.755400000000002</v>
      </c>
      <c r="H12157">
        <v>-76.119600000000005</v>
      </c>
      <c r="I12157" t="s">
        <v>146</v>
      </c>
      <c r="J12157">
        <v>518</v>
      </c>
      <c r="K12157">
        <f t="shared" si="66"/>
        <v>0</v>
      </c>
      <c r="L12157">
        <f t="shared" si="67"/>
        <v>0</v>
      </c>
      <c r="O12157">
        <v>1.091</v>
      </c>
      <c r="R12157">
        <v>1.1140000000000001</v>
      </c>
    </row>
    <row r="12158" spans="1:26">
      <c r="A12158" t="s">
        <v>1490</v>
      </c>
      <c r="B12158" t="s">
        <v>1489</v>
      </c>
      <c r="C12158" t="s">
        <v>1650</v>
      </c>
      <c r="E12158" t="s">
        <v>1649</v>
      </c>
      <c r="G12158">
        <v>23.752500000000001</v>
      </c>
      <c r="H12158">
        <v>-76.124399999999994</v>
      </c>
      <c r="I12158" t="s">
        <v>146</v>
      </c>
      <c r="J12158">
        <v>519</v>
      </c>
      <c r="K12158">
        <f t="shared" si="66"/>
        <v>0</v>
      </c>
      <c r="L12158">
        <f t="shared" si="67"/>
        <v>0</v>
      </c>
      <c r="O12158">
        <v>1.091</v>
      </c>
      <c r="R12158">
        <v>0.878</v>
      </c>
    </row>
    <row r="12159" spans="1:26">
      <c r="A12159" t="s">
        <v>1490</v>
      </c>
      <c r="B12159" t="s">
        <v>1489</v>
      </c>
      <c r="C12159" t="s">
        <v>1650</v>
      </c>
      <c r="E12159" t="s">
        <v>1649</v>
      </c>
      <c r="G12159">
        <v>23.752500000000001</v>
      </c>
      <c r="H12159">
        <v>-76.124399999999994</v>
      </c>
      <c r="I12159" t="s">
        <v>146</v>
      </c>
      <c r="J12159">
        <v>520</v>
      </c>
      <c r="K12159">
        <f t="shared" si="66"/>
        <v>0</v>
      </c>
      <c r="L12159">
        <f t="shared" si="67"/>
        <v>0</v>
      </c>
      <c r="O12159">
        <v>1.091</v>
      </c>
      <c r="R12159">
        <v>1.038</v>
      </c>
    </row>
    <row r="12160" spans="1:26">
      <c r="A12160" t="s">
        <v>1490</v>
      </c>
      <c r="B12160" t="s">
        <v>1489</v>
      </c>
      <c r="C12160" t="s">
        <v>1650</v>
      </c>
      <c r="E12160" t="s">
        <v>1649</v>
      </c>
      <c r="G12160">
        <v>23.752500000000001</v>
      </c>
      <c r="H12160">
        <v>-76.124399999999994</v>
      </c>
      <c r="I12160" t="s">
        <v>146</v>
      </c>
      <c r="J12160">
        <v>521</v>
      </c>
      <c r="K12160">
        <f t="shared" si="66"/>
        <v>0</v>
      </c>
      <c r="L12160">
        <f t="shared" si="67"/>
        <v>0</v>
      </c>
      <c r="O12160">
        <v>1.091</v>
      </c>
      <c r="R12160">
        <v>1.8859999999999999</v>
      </c>
    </row>
    <row r="12161" spans="1:25">
      <c r="A12161" t="s">
        <v>1490</v>
      </c>
      <c r="B12161" t="s">
        <v>1489</v>
      </c>
      <c r="C12161" t="s">
        <v>1648</v>
      </c>
      <c r="E12161" t="s">
        <v>1647</v>
      </c>
      <c r="G12161">
        <v>37.212611109999997</v>
      </c>
      <c r="H12161">
        <v>-75.603944440000006</v>
      </c>
      <c r="J12161">
        <v>522</v>
      </c>
      <c r="K12161">
        <f t="shared" si="66"/>
        <v>0</v>
      </c>
      <c r="L12161">
        <f t="shared" si="67"/>
        <v>15</v>
      </c>
      <c r="M12161">
        <v>7.5</v>
      </c>
      <c r="N12161">
        <v>15</v>
      </c>
      <c r="O12161">
        <v>1.7027000000000001</v>
      </c>
      <c r="Q12161">
        <v>9.7050000000000001</v>
      </c>
      <c r="R12161">
        <v>1.7999999999999999E-2</v>
      </c>
      <c r="U12161">
        <v>0.4597</v>
      </c>
    </row>
    <row r="12162" spans="1:25">
      <c r="A12162" t="s">
        <v>1490</v>
      </c>
      <c r="B12162" t="s">
        <v>1489</v>
      </c>
      <c r="C12162" t="s">
        <v>1648</v>
      </c>
      <c r="E12162" t="s">
        <v>1647</v>
      </c>
      <c r="G12162">
        <v>37.212611109999997</v>
      </c>
      <c r="H12162">
        <v>-75.603944440000006</v>
      </c>
      <c r="I12162" t="s">
        <v>63</v>
      </c>
      <c r="J12162">
        <v>523</v>
      </c>
      <c r="K12162">
        <f t="shared" si="66"/>
        <v>0</v>
      </c>
      <c r="L12162">
        <f t="shared" si="67"/>
        <v>15</v>
      </c>
      <c r="M12162">
        <v>7.5</v>
      </c>
      <c r="N12162">
        <v>15</v>
      </c>
      <c r="O12162">
        <v>1.5564</v>
      </c>
      <c r="Q12162">
        <v>17.587</v>
      </c>
      <c r="R12162">
        <v>0.24199999999999999</v>
      </c>
      <c r="U12162">
        <v>5.6497000000000002</v>
      </c>
    </row>
    <row r="12163" spans="1:25">
      <c r="A12163" t="s">
        <v>1490</v>
      </c>
      <c r="B12163" t="s">
        <v>1489</v>
      </c>
      <c r="C12163" t="s">
        <v>1648</v>
      </c>
      <c r="E12163" t="s">
        <v>1647</v>
      </c>
      <c r="G12163">
        <v>37.212611109999997</v>
      </c>
      <c r="H12163">
        <v>-75.603944440000006</v>
      </c>
      <c r="I12163" t="s">
        <v>63</v>
      </c>
      <c r="J12163">
        <v>524</v>
      </c>
      <c r="K12163">
        <f t="shared" si="66"/>
        <v>0</v>
      </c>
      <c r="L12163">
        <f t="shared" si="67"/>
        <v>15</v>
      </c>
      <c r="M12163">
        <v>7.5</v>
      </c>
      <c r="N12163">
        <v>15</v>
      </c>
      <c r="O12163">
        <v>1.6017999999999999</v>
      </c>
      <c r="Q12163">
        <v>12.814</v>
      </c>
      <c r="R12163">
        <v>0.11</v>
      </c>
      <c r="U12163">
        <v>2.6429999999999998</v>
      </c>
    </row>
    <row r="12164" spans="1:25">
      <c r="A12164" t="s">
        <v>1490</v>
      </c>
      <c r="B12164" t="s">
        <v>1489</v>
      </c>
      <c r="C12164" t="s">
        <v>1646</v>
      </c>
      <c r="E12164" t="s">
        <v>1508</v>
      </c>
      <c r="G12164">
        <v>8.0500000000000007</v>
      </c>
      <c r="H12164">
        <v>98.416700000000006</v>
      </c>
      <c r="J12164">
        <v>525</v>
      </c>
      <c r="K12164">
        <f t="shared" si="66"/>
        <v>0</v>
      </c>
      <c r="L12164">
        <f t="shared" si="67"/>
        <v>1</v>
      </c>
      <c r="M12164">
        <v>0.5</v>
      </c>
      <c r="N12164">
        <v>1</v>
      </c>
      <c r="O12164">
        <v>1.091</v>
      </c>
      <c r="R12164">
        <v>2.1240000000000001</v>
      </c>
      <c r="U12164">
        <v>8.7508999999999997</v>
      </c>
      <c r="W12164">
        <v>1.03</v>
      </c>
      <c r="Y12164">
        <v>1.968</v>
      </c>
    </row>
    <row r="12165" spans="1:25">
      <c r="A12165" t="s">
        <v>1490</v>
      </c>
      <c r="B12165" t="s">
        <v>1489</v>
      </c>
      <c r="C12165" t="s">
        <v>1646</v>
      </c>
      <c r="J12165">
        <v>525</v>
      </c>
      <c r="K12165">
        <f t="shared" si="66"/>
        <v>2</v>
      </c>
      <c r="L12165">
        <f t="shared" si="67"/>
        <v>3</v>
      </c>
      <c r="M12165">
        <v>2.5</v>
      </c>
      <c r="N12165">
        <v>1</v>
      </c>
      <c r="O12165">
        <v>1.091</v>
      </c>
      <c r="R12165">
        <v>2.544</v>
      </c>
      <c r="U12165">
        <v>10.481299999999999</v>
      </c>
    </row>
    <row r="12166" spans="1:25">
      <c r="A12166" t="s">
        <v>1490</v>
      </c>
      <c r="B12166" t="s">
        <v>1489</v>
      </c>
      <c r="C12166" t="s">
        <v>1646</v>
      </c>
      <c r="J12166">
        <v>525</v>
      </c>
      <c r="K12166">
        <f t="shared" si="66"/>
        <v>6</v>
      </c>
      <c r="L12166">
        <f t="shared" si="67"/>
        <v>8</v>
      </c>
      <c r="M12166">
        <v>7</v>
      </c>
      <c r="N12166">
        <v>2</v>
      </c>
      <c r="O12166">
        <v>1.091</v>
      </c>
      <c r="R12166">
        <v>1.3440000000000001</v>
      </c>
      <c r="U12166">
        <v>5.5373000000000001</v>
      </c>
    </row>
    <row r="12167" spans="1:25">
      <c r="A12167" t="s">
        <v>1490</v>
      </c>
      <c r="B12167" t="s">
        <v>1489</v>
      </c>
      <c r="C12167" t="s">
        <v>1646</v>
      </c>
      <c r="J12167">
        <v>525</v>
      </c>
      <c r="K12167">
        <f t="shared" si="66"/>
        <v>14</v>
      </c>
      <c r="L12167">
        <f t="shared" si="67"/>
        <v>16</v>
      </c>
      <c r="M12167">
        <v>15</v>
      </c>
      <c r="N12167">
        <v>2</v>
      </c>
      <c r="O12167">
        <v>1.091</v>
      </c>
      <c r="R12167">
        <v>1.86</v>
      </c>
      <c r="U12167">
        <v>7.6631999999999998</v>
      </c>
    </row>
    <row r="12168" spans="1:25">
      <c r="A12168" t="s">
        <v>1490</v>
      </c>
      <c r="B12168" t="s">
        <v>1489</v>
      </c>
      <c r="C12168" t="s">
        <v>1646</v>
      </c>
      <c r="K12168">
        <f t="shared" si="66"/>
        <v>0</v>
      </c>
      <c r="L12168">
        <f t="shared" si="67"/>
        <v>0</v>
      </c>
      <c r="U12168">
        <v>32.432600000000001</v>
      </c>
    </row>
    <row r="12169" spans="1:25">
      <c r="A12169" t="s">
        <v>1490</v>
      </c>
      <c r="B12169" t="s">
        <v>1489</v>
      </c>
      <c r="C12169" t="s">
        <v>1646</v>
      </c>
      <c r="E12169" t="s">
        <v>1508</v>
      </c>
      <c r="G12169">
        <v>8.0500000000000007</v>
      </c>
      <c r="H12169">
        <v>98.416700000000006</v>
      </c>
      <c r="I12169" t="s">
        <v>80</v>
      </c>
      <c r="J12169">
        <v>526</v>
      </c>
      <c r="K12169">
        <f t="shared" si="66"/>
        <v>0</v>
      </c>
      <c r="L12169">
        <f t="shared" si="67"/>
        <v>1</v>
      </c>
      <c r="M12169">
        <v>0.5</v>
      </c>
      <c r="N12169">
        <v>1</v>
      </c>
      <c r="O12169">
        <v>1.091</v>
      </c>
      <c r="R12169">
        <v>0.624</v>
      </c>
      <c r="U12169">
        <v>2.5709</v>
      </c>
      <c r="W12169">
        <v>1.03</v>
      </c>
      <c r="Y12169">
        <v>0.69899999999999995</v>
      </c>
    </row>
    <row r="12170" spans="1:25">
      <c r="A12170" t="s">
        <v>1490</v>
      </c>
      <c r="B12170" t="s">
        <v>1489</v>
      </c>
      <c r="C12170" t="s">
        <v>1646</v>
      </c>
      <c r="J12170">
        <v>526</v>
      </c>
      <c r="K12170">
        <f t="shared" si="66"/>
        <v>2</v>
      </c>
      <c r="L12170">
        <f t="shared" si="67"/>
        <v>3</v>
      </c>
      <c r="M12170">
        <v>2.5</v>
      </c>
      <c r="N12170">
        <v>1</v>
      </c>
      <c r="O12170">
        <v>1.091</v>
      </c>
      <c r="R12170">
        <v>0.67200000000000004</v>
      </c>
      <c r="U12170">
        <v>2.7686000000000002</v>
      </c>
    </row>
    <row r="12171" spans="1:25">
      <c r="A12171" t="s">
        <v>1490</v>
      </c>
      <c r="B12171" t="s">
        <v>1489</v>
      </c>
      <c r="C12171" t="s">
        <v>1646</v>
      </c>
      <c r="J12171">
        <v>526</v>
      </c>
      <c r="K12171">
        <f t="shared" si="66"/>
        <v>6</v>
      </c>
      <c r="L12171">
        <f t="shared" si="67"/>
        <v>8</v>
      </c>
      <c r="M12171">
        <v>7</v>
      </c>
      <c r="N12171">
        <v>2</v>
      </c>
      <c r="O12171">
        <v>1.091</v>
      </c>
      <c r="R12171">
        <v>0.63600000000000001</v>
      </c>
      <c r="U12171">
        <v>2.6202999999999999</v>
      </c>
    </row>
    <row r="12172" spans="1:25">
      <c r="A12172" t="s">
        <v>1490</v>
      </c>
      <c r="B12172" t="s">
        <v>1489</v>
      </c>
      <c r="C12172" t="s">
        <v>1646</v>
      </c>
      <c r="J12172">
        <v>526</v>
      </c>
      <c r="K12172">
        <f t="shared" si="66"/>
        <v>14</v>
      </c>
      <c r="L12172">
        <f t="shared" si="67"/>
        <v>16</v>
      </c>
      <c r="M12172">
        <v>15</v>
      </c>
      <c r="N12172">
        <v>2</v>
      </c>
      <c r="O12172">
        <v>1.091</v>
      </c>
      <c r="R12172">
        <v>0.86399999999999999</v>
      </c>
      <c r="U12172">
        <v>3.5596999999999999</v>
      </c>
    </row>
    <row r="12173" spans="1:25">
      <c r="A12173" t="s">
        <v>1490</v>
      </c>
      <c r="B12173" t="s">
        <v>1489</v>
      </c>
      <c r="C12173" t="s">
        <v>1646</v>
      </c>
      <c r="K12173">
        <f t="shared" si="66"/>
        <v>0</v>
      </c>
      <c r="L12173">
        <f t="shared" si="67"/>
        <v>0</v>
      </c>
      <c r="U12173">
        <v>11.519500000000001</v>
      </c>
    </row>
    <row r="12174" spans="1:25">
      <c r="A12174" t="s">
        <v>1490</v>
      </c>
      <c r="B12174" t="s">
        <v>1489</v>
      </c>
      <c r="C12174" t="s">
        <v>1645</v>
      </c>
      <c r="E12174" t="s">
        <v>974</v>
      </c>
      <c r="G12174">
        <v>-26.028600000000001</v>
      </c>
      <c r="H12174">
        <v>32.878999999999998</v>
      </c>
      <c r="I12174" t="s">
        <v>336</v>
      </c>
      <c r="J12174">
        <v>527</v>
      </c>
      <c r="K12174">
        <f t="shared" si="66"/>
        <v>0</v>
      </c>
      <c r="L12174">
        <f t="shared" si="67"/>
        <v>1</v>
      </c>
      <c r="M12174">
        <v>0.5</v>
      </c>
      <c r="N12174">
        <v>1</v>
      </c>
      <c r="O12174">
        <v>1.091</v>
      </c>
      <c r="R12174">
        <v>3.0813999999999999</v>
      </c>
      <c r="U12174">
        <v>3.1739000000000002</v>
      </c>
    </row>
    <row r="12175" spans="1:25">
      <c r="A12175" t="s">
        <v>1490</v>
      </c>
      <c r="B12175" t="s">
        <v>1489</v>
      </c>
      <c r="C12175" t="s">
        <v>1645</v>
      </c>
      <c r="E12175" t="s">
        <v>974</v>
      </c>
      <c r="G12175">
        <v>-26.028600000000001</v>
      </c>
      <c r="H12175">
        <v>32.878999999999998</v>
      </c>
      <c r="I12175" t="s">
        <v>336</v>
      </c>
      <c r="J12175">
        <v>528</v>
      </c>
      <c r="K12175">
        <f t="shared" si="66"/>
        <v>0</v>
      </c>
      <c r="L12175">
        <f t="shared" si="67"/>
        <v>1</v>
      </c>
      <c r="M12175">
        <v>0.5</v>
      </c>
      <c r="N12175">
        <v>1</v>
      </c>
      <c r="O12175">
        <v>1.091</v>
      </c>
      <c r="R12175">
        <v>4.3156999999999996</v>
      </c>
      <c r="U12175">
        <v>4.4451999999999998</v>
      </c>
    </row>
    <row r="12176" spans="1:25">
      <c r="A12176" t="s">
        <v>1490</v>
      </c>
      <c r="B12176" t="s">
        <v>1489</v>
      </c>
      <c r="C12176" t="s">
        <v>1645</v>
      </c>
      <c r="E12176" t="s">
        <v>974</v>
      </c>
      <c r="G12176">
        <v>-26.0566</v>
      </c>
      <c r="H12176">
        <v>32.056600000000003</v>
      </c>
      <c r="I12176" t="s">
        <v>85</v>
      </c>
      <c r="J12176">
        <v>528</v>
      </c>
      <c r="K12176">
        <f t="shared" si="66"/>
        <v>0</v>
      </c>
      <c r="L12176">
        <f t="shared" si="67"/>
        <v>1</v>
      </c>
      <c r="M12176">
        <v>0.5</v>
      </c>
      <c r="N12176">
        <v>1</v>
      </c>
      <c r="O12176">
        <v>1.091</v>
      </c>
      <c r="R12176">
        <v>3.4243000000000001</v>
      </c>
      <c r="U12176">
        <v>3.5270000000000001</v>
      </c>
    </row>
    <row r="12177" spans="1:21">
      <c r="A12177" t="s">
        <v>1490</v>
      </c>
      <c r="B12177" t="s">
        <v>1489</v>
      </c>
      <c r="C12177" t="s">
        <v>1645</v>
      </c>
      <c r="E12177" t="s">
        <v>974</v>
      </c>
      <c r="G12177">
        <v>-26.0566</v>
      </c>
      <c r="H12177">
        <v>32.056600000000003</v>
      </c>
      <c r="I12177" t="s">
        <v>85</v>
      </c>
      <c r="J12177">
        <v>530</v>
      </c>
      <c r="K12177">
        <f t="shared" si="66"/>
        <v>0</v>
      </c>
      <c r="L12177">
        <f t="shared" si="67"/>
        <v>1</v>
      </c>
      <c r="M12177">
        <v>0.5</v>
      </c>
      <c r="N12177">
        <v>1</v>
      </c>
      <c r="O12177">
        <v>1.091</v>
      </c>
      <c r="R12177">
        <v>3.7671000000000001</v>
      </c>
      <c r="U12177">
        <v>3.8801999999999999</v>
      </c>
    </row>
    <row r="12178" spans="1:21">
      <c r="A12178" t="s">
        <v>1490</v>
      </c>
      <c r="B12178" t="s">
        <v>1489</v>
      </c>
      <c r="C12178" t="s">
        <v>1645</v>
      </c>
      <c r="E12178" t="s">
        <v>974</v>
      </c>
      <c r="G12178">
        <v>-26.066199999999998</v>
      </c>
      <c r="H12178">
        <v>32.919199999999996</v>
      </c>
      <c r="I12178" t="s">
        <v>1644</v>
      </c>
      <c r="J12178">
        <v>531</v>
      </c>
      <c r="K12178">
        <f t="shared" si="66"/>
        <v>0</v>
      </c>
      <c r="L12178">
        <f t="shared" si="67"/>
        <v>1</v>
      </c>
      <c r="M12178">
        <v>0.5</v>
      </c>
      <c r="N12178">
        <v>1</v>
      </c>
      <c r="O12178">
        <v>1.091</v>
      </c>
      <c r="R12178">
        <v>1.5043</v>
      </c>
      <c r="U12178">
        <v>1.5494000000000001</v>
      </c>
    </row>
    <row r="12179" spans="1:21">
      <c r="A12179" t="s">
        <v>1490</v>
      </c>
      <c r="B12179" t="s">
        <v>1489</v>
      </c>
      <c r="C12179" t="s">
        <v>1645</v>
      </c>
      <c r="E12179" t="s">
        <v>974</v>
      </c>
      <c r="G12179">
        <v>-26.066199999999998</v>
      </c>
      <c r="H12179">
        <v>32.919199999999996</v>
      </c>
      <c r="I12179" t="s">
        <v>1644</v>
      </c>
      <c r="J12179">
        <v>532</v>
      </c>
      <c r="K12179">
        <f t="shared" si="66"/>
        <v>0</v>
      </c>
      <c r="L12179">
        <f t="shared" si="67"/>
        <v>1</v>
      </c>
      <c r="M12179">
        <v>0.5</v>
      </c>
      <c r="N12179">
        <v>1</v>
      </c>
      <c r="O12179">
        <v>1.091</v>
      </c>
      <c r="R12179">
        <v>4.59</v>
      </c>
      <c r="U12179">
        <v>4.7276999999999996</v>
      </c>
    </row>
    <row r="12180" spans="1:21">
      <c r="A12180" t="s">
        <v>1490</v>
      </c>
      <c r="B12180" t="s">
        <v>1489</v>
      </c>
      <c r="C12180" t="s">
        <v>1645</v>
      </c>
      <c r="E12180" t="s">
        <v>974</v>
      </c>
      <c r="G12180">
        <v>-26.028600000000001</v>
      </c>
      <c r="H12180">
        <v>32.878999999999998</v>
      </c>
      <c r="I12180" t="s">
        <v>336</v>
      </c>
      <c r="J12180">
        <v>533</v>
      </c>
      <c r="K12180">
        <f t="shared" si="66"/>
        <v>0</v>
      </c>
      <c r="L12180">
        <f t="shared" si="67"/>
        <v>1</v>
      </c>
      <c r="M12180">
        <v>0.5</v>
      </c>
      <c r="N12180">
        <v>1</v>
      </c>
      <c r="O12180">
        <v>1.091</v>
      </c>
      <c r="R12180">
        <v>2.67</v>
      </c>
      <c r="U12180">
        <v>2.7501000000000002</v>
      </c>
    </row>
    <row r="12181" spans="1:21">
      <c r="A12181" t="s">
        <v>1490</v>
      </c>
      <c r="B12181" t="s">
        <v>1489</v>
      </c>
      <c r="C12181" t="s">
        <v>1645</v>
      </c>
      <c r="E12181" t="s">
        <v>974</v>
      </c>
      <c r="G12181">
        <v>-26.028600000000001</v>
      </c>
      <c r="H12181">
        <v>32.878999999999998</v>
      </c>
      <c r="I12181" t="s">
        <v>336</v>
      </c>
      <c r="J12181">
        <v>534</v>
      </c>
      <c r="K12181">
        <f t="shared" si="66"/>
        <v>0</v>
      </c>
      <c r="L12181">
        <f t="shared" si="67"/>
        <v>1</v>
      </c>
      <c r="M12181">
        <v>0.5</v>
      </c>
      <c r="N12181">
        <v>1</v>
      </c>
      <c r="O12181">
        <v>1.091</v>
      </c>
      <c r="R12181">
        <v>2.4643000000000002</v>
      </c>
      <c r="U12181">
        <v>2.5381999999999998</v>
      </c>
    </row>
    <row r="12182" spans="1:21">
      <c r="A12182" t="s">
        <v>1490</v>
      </c>
      <c r="B12182" t="s">
        <v>1489</v>
      </c>
      <c r="C12182" t="s">
        <v>1645</v>
      </c>
      <c r="E12182" t="s">
        <v>974</v>
      </c>
      <c r="G12182">
        <v>-26.0566</v>
      </c>
      <c r="H12182">
        <v>32.056600000000003</v>
      </c>
      <c r="I12182" t="s">
        <v>85</v>
      </c>
      <c r="J12182">
        <v>535</v>
      </c>
      <c r="K12182">
        <f t="shared" si="66"/>
        <v>0</v>
      </c>
      <c r="L12182">
        <f t="shared" si="67"/>
        <v>1</v>
      </c>
      <c r="M12182">
        <v>0.5</v>
      </c>
      <c r="N12182">
        <v>1</v>
      </c>
      <c r="O12182">
        <v>1.091</v>
      </c>
      <c r="R12182">
        <v>2.1214</v>
      </c>
      <c r="U12182">
        <v>2.1850999999999998</v>
      </c>
    </row>
    <row r="12183" spans="1:21">
      <c r="A12183" t="s">
        <v>1490</v>
      </c>
      <c r="B12183" t="s">
        <v>1489</v>
      </c>
      <c r="C12183" t="s">
        <v>1645</v>
      </c>
      <c r="E12183" t="s">
        <v>974</v>
      </c>
      <c r="G12183">
        <v>-26.0566</v>
      </c>
      <c r="H12183">
        <v>32.056600000000003</v>
      </c>
      <c r="I12183" t="s">
        <v>85</v>
      </c>
      <c r="J12183">
        <v>536</v>
      </c>
      <c r="K12183">
        <f t="shared" si="66"/>
        <v>0</v>
      </c>
      <c r="L12183">
        <f t="shared" si="67"/>
        <v>1</v>
      </c>
      <c r="M12183">
        <v>0.5</v>
      </c>
      <c r="N12183">
        <v>1</v>
      </c>
      <c r="O12183">
        <v>1.091</v>
      </c>
      <c r="R12183">
        <v>1.1614</v>
      </c>
      <c r="U12183">
        <v>1.1962999999999999</v>
      </c>
    </row>
    <row r="12184" spans="1:21">
      <c r="A12184" t="s">
        <v>1490</v>
      </c>
      <c r="B12184" t="s">
        <v>1489</v>
      </c>
      <c r="C12184" t="s">
        <v>1645</v>
      </c>
      <c r="E12184" t="s">
        <v>974</v>
      </c>
      <c r="G12184">
        <v>-26.066199999999998</v>
      </c>
      <c r="H12184">
        <v>32.919199999999996</v>
      </c>
      <c r="I12184" t="s">
        <v>1644</v>
      </c>
      <c r="J12184">
        <v>537</v>
      </c>
      <c r="K12184">
        <f t="shared" si="66"/>
        <v>0</v>
      </c>
      <c r="L12184">
        <f t="shared" si="67"/>
        <v>1</v>
      </c>
      <c r="M12184">
        <v>0.5</v>
      </c>
      <c r="N12184">
        <v>1</v>
      </c>
      <c r="O12184">
        <v>1.091</v>
      </c>
      <c r="R12184">
        <v>1.5043</v>
      </c>
      <c r="U12184">
        <v>1.5494000000000001</v>
      </c>
    </row>
    <row r="12185" spans="1:21">
      <c r="A12185" t="s">
        <v>1490</v>
      </c>
      <c r="B12185" t="s">
        <v>1489</v>
      </c>
      <c r="C12185" t="s">
        <v>1645</v>
      </c>
      <c r="E12185" t="s">
        <v>974</v>
      </c>
      <c r="G12185">
        <v>-26.066199999999998</v>
      </c>
      <c r="H12185">
        <v>32.919199999999996</v>
      </c>
      <c r="I12185" t="s">
        <v>1644</v>
      </c>
      <c r="J12185">
        <v>538</v>
      </c>
      <c r="K12185">
        <f t="shared" si="66"/>
        <v>0</v>
      </c>
      <c r="L12185">
        <f t="shared" si="67"/>
        <v>1</v>
      </c>
      <c r="M12185">
        <v>0.5</v>
      </c>
      <c r="N12185">
        <v>1</v>
      </c>
      <c r="O12185">
        <v>1.091</v>
      </c>
      <c r="R12185">
        <v>1.5729</v>
      </c>
      <c r="U12185">
        <v>1.62</v>
      </c>
    </row>
    <row r="12186" spans="1:21">
      <c r="A12186" t="s">
        <v>1490</v>
      </c>
      <c r="B12186" t="s">
        <v>1489</v>
      </c>
      <c r="C12186" t="s">
        <v>1643</v>
      </c>
      <c r="E12186" t="s">
        <v>1642</v>
      </c>
      <c r="G12186">
        <v>37.239195000000002</v>
      </c>
      <c r="H12186">
        <v>-75.861174000000005</v>
      </c>
      <c r="J12186">
        <v>539</v>
      </c>
      <c r="K12186">
        <f t="shared" si="66"/>
        <v>0</v>
      </c>
      <c r="L12186">
        <f t="shared" si="67"/>
        <v>5</v>
      </c>
      <c r="M12186">
        <v>2.5</v>
      </c>
      <c r="N12186">
        <v>5</v>
      </c>
      <c r="O12186">
        <v>1.0309999999999999</v>
      </c>
      <c r="Q12186">
        <v>19.577000000000002</v>
      </c>
      <c r="R12186">
        <v>0.31979999999999997</v>
      </c>
      <c r="U12186">
        <v>1.6487000000000001</v>
      </c>
    </row>
    <row r="12187" spans="1:21">
      <c r="A12187" t="s">
        <v>1490</v>
      </c>
      <c r="B12187" t="s">
        <v>1489</v>
      </c>
      <c r="C12187" t="s">
        <v>1643</v>
      </c>
      <c r="E12187" t="s">
        <v>1642</v>
      </c>
      <c r="G12187">
        <v>37.240003999999999</v>
      </c>
      <c r="H12187">
        <v>-75.857643999999993</v>
      </c>
      <c r="J12187">
        <v>540</v>
      </c>
      <c r="K12187">
        <f t="shared" si="66"/>
        <v>0</v>
      </c>
      <c r="L12187">
        <f t="shared" si="67"/>
        <v>5</v>
      </c>
      <c r="M12187">
        <v>2.5</v>
      </c>
      <c r="N12187">
        <v>5</v>
      </c>
      <c r="O12187">
        <v>1.202</v>
      </c>
      <c r="Q12187">
        <v>13.526</v>
      </c>
      <c r="R12187">
        <v>0.17119999999999999</v>
      </c>
      <c r="U12187">
        <v>1.0286</v>
      </c>
    </row>
    <row r="12188" spans="1:21">
      <c r="A12188" t="s">
        <v>1490</v>
      </c>
      <c r="B12188" t="s">
        <v>1489</v>
      </c>
      <c r="C12188" t="s">
        <v>1643</v>
      </c>
      <c r="E12188" t="s">
        <v>1642</v>
      </c>
      <c r="G12188">
        <v>37.271822999999998</v>
      </c>
      <c r="H12188">
        <v>-75.822057999999998</v>
      </c>
      <c r="J12188">
        <v>541</v>
      </c>
      <c r="K12188">
        <f t="shared" si="66"/>
        <v>0</v>
      </c>
      <c r="L12188">
        <f t="shared" si="67"/>
        <v>5</v>
      </c>
      <c r="M12188">
        <v>2.5</v>
      </c>
      <c r="N12188">
        <v>5</v>
      </c>
      <c r="O12188">
        <v>1.409</v>
      </c>
      <c r="Q12188">
        <v>22.728999999999999</v>
      </c>
      <c r="R12188">
        <v>0.2661</v>
      </c>
      <c r="U12188">
        <v>1.8749</v>
      </c>
    </row>
    <row r="12189" spans="1:21">
      <c r="A12189" t="s">
        <v>1490</v>
      </c>
      <c r="B12189" t="s">
        <v>1489</v>
      </c>
      <c r="C12189" t="s">
        <v>1643</v>
      </c>
      <c r="E12189" t="s">
        <v>1642</v>
      </c>
      <c r="G12189">
        <v>37.269897</v>
      </c>
      <c r="H12189">
        <v>-75.824191999999996</v>
      </c>
      <c r="J12189">
        <v>542</v>
      </c>
      <c r="K12189">
        <f t="shared" si="66"/>
        <v>0</v>
      </c>
      <c r="L12189">
        <f t="shared" si="67"/>
        <v>5</v>
      </c>
      <c r="M12189">
        <v>2.5</v>
      </c>
      <c r="N12189">
        <v>5</v>
      </c>
      <c r="O12189">
        <v>1.3109999999999999</v>
      </c>
      <c r="Q12189">
        <v>12.271000000000001</v>
      </c>
      <c r="R12189">
        <v>0.15160000000000001</v>
      </c>
      <c r="U12189">
        <v>0.99370000000000003</v>
      </c>
    </row>
    <row r="12190" spans="1:21">
      <c r="A12190" t="s">
        <v>1490</v>
      </c>
      <c r="B12190" t="s">
        <v>1489</v>
      </c>
      <c r="C12190" t="s">
        <v>1643</v>
      </c>
      <c r="E12190" t="s">
        <v>1642</v>
      </c>
      <c r="G12190">
        <v>37.266822269999999</v>
      </c>
      <c r="H12190">
        <v>-75.81253194</v>
      </c>
      <c r="I12190" t="s">
        <v>63</v>
      </c>
      <c r="J12190">
        <v>543</v>
      </c>
      <c r="K12190">
        <f t="shared" si="66"/>
        <v>0</v>
      </c>
      <c r="L12190">
        <f t="shared" si="67"/>
        <v>5</v>
      </c>
      <c r="M12190">
        <v>2.5</v>
      </c>
      <c r="N12190">
        <v>5</v>
      </c>
      <c r="O12190">
        <v>1.2749999999999999</v>
      </c>
      <c r="Q12190">
        <v>27.186</v>
      </c>
      <c r="R12190">
        <v>0.4783</v>
      </c>
      <c r="U12190">
        <v>3.0489999999999999</v>
      </c>
    </row>
    <row r="12191" spans="1:21">
      <c r="A12191" t="s">
        <v>1490</v>
      </c>
      <c r="B12191" t="s">
        <v>1489</v>
      </c>
      <c r="C12191" t="s">
        <v>1643</v>
      </c>
      <c r="E12191" t="s">
        <v>1642</v>
      </c>
      <c r="G12191">
        <v>37.265748719999998</v>
      </c>
      <c r="H12191">
        <v>-75.812666969999995</v>
      </c>
      <c r="I12191" t="s">
        <v>63</v>
      </c>
      <c r="J12191">
        <v>544</v>
      </c>
      <c r="K12191">
        <f t="shared" si="66"/>
        <v>0</v>
      </c>
      <c r="L12191">
        <f t="shared" si="67"/>
        <v>5</v>
      </c>
      <c r="M12191">
        <v>2.5</v>
      </c>
      <c r="N12191">
        <v>5</v>
      </c>
      <c r="O12191">
        <v>1.0620000000000001</v>
      </c>
      <c r="Q12191">
        <v>27.943999999999999</v>
      </c>
      <c r="R12191">
        <v>0.45639999999999997</v>
      </c>
      <c r="U12191">
        <v>2.4237000000000002</v>
      </c>
    </row>
    <row r="12192" spans="1:21">
      <c r="A12192" t="s">
        <v>1490</v>
      </c>
      <c r="B12192" t="s">
        <v>1489</v>
      </c>
      <c r="C12192" t="s">
        <v>1643</v>
      </c>
      <c r="E12192" t="s">
        <v>1642</v>
      </c>
      <c r="G12192">
        <v>37.2641834</v>
      </c>
      <c r="H12192">
        <v>-75.813529889999998</v>
      </c>
      <c r="I12192" t="s">
        <v>63</v>
      </c>
      <c r="J12192">
        <v>545</v>
      </c>
      <c r="K12192">
        <f t="shared" si="66"/>
        <v>0</v>
      </c>
      <c r="L12192">
        <f t="shared" si="67"/>
        <v>5</v>
      </c>
      <c r="M12192">
        <v>2.5</v>
      </c>
      <c r="N12192">
        <v>5</v>
      </c>
      <c r="O12192">
        <v>1.2729999999999999</v>
      </c>
      <c r="Q12192">
        <v>26.881</v>
      </c>
      <c r="R12192">
        <v>0.5161</v>
      </c>
      <c r="U12192">
        <v>3.2847</v>
      </c>
    </row>
    <row r="12193" spans="1:25">
      <c r="A12193" t="s">
        <v>1490</v>
      </c>
      <c r="B12193" t="s">
        <v>1489</v>
      </c>
      <c r="C12193" t="s">
        <v>1643</v>
      </c>
      <c r="E12193" t="s">
        <v>1642</v>
      </c>
      <c r="G12193">
        <v>37.262527970000001</v>
      </c>
      <c r="H12193">
        <v>-75.813072239999997</v>
      </c>
      <c r="I12193" t="s">
        <v>63</v>
      </c>
      <c r="J12193">
        <v>546</v>
      </c>
      <c r="K12193">
        <f t="shared" si="66"/>
        <v>0</v>
      </c>
      <c r="L12193">
        <f t="shared" si="67"/>
        <v>5</v>
      </c>
      <c r="M12193">
        <v>2.5</v>
      </c>
      <c r="N12193">
        <v>5</v>
      </c>
      <c r="O12193">
        <v>1.153</v>
      </c>
      <c r="Q12193">
        <v>29.027000000000001</v>
      </c>
      <c r="R12193">
        <v>0.41599999999999998</v>
      </c>
      <c r="U12193">
        <v>2.3980999999999999</v>
      </c>
    </row>
    <row r="12194" spans="1:25">
      <c r="A12194" t="s">
        <v>1490</v>
      </c>
      <c r="B12194" t="s">
        <v>1489</v>
      </c>
      <c r="C12194" t="s">
        <v>1641</v>
      </c>
      <c r="E12194" t="s">
        <v>1640</v>
      </c>
      <c r="G12194">
        <v>27.344000000000001</v>
      </c>
      <c r="H12194">
        <v>-97.641599999999997</v>
      </c>
      <c r="I12194" t="s">
        <v>489</v>
      </c>
      <c r="J12194">
        <v>547</v>
      </c>
      <c r="K12194">
        <f t="shared" si="66"/>
        <v>0</v>
      </c>
      <c r="L12194">
        <f t="shared" si="67"/>
        <v>1</v>
      </c>
      <c r="M12194">
        <v>0.5</v>
      </c>
      <c r="N12194">
        <v>1</v>
      </c>
      <c r="O12194">
        <v>1.091</v>
      </c>
      <c r="R12194">
        <v>1</v>
      </c>
      <c r="U12194">
        <v>1.03</v>
      </c>
      <c r="W12194">
        <v>1.03</v>
      </c>
      <c r="Y12194">
        <v>9.6846999999999994</v>
      </c>
    </row>
    <row r="12195" spans="1:25">
      <c r="A12195" t="s">
        <v>1490</v>
      </c>
      <c r="B12195" t="s">
        <v>1489</v>
      </c>
      <c r="C12195" t="s">
        <v>1641</v>
      </c>
      <c r="J12195">
        <v>547</v>
      </c>
      <c r="K12195">
        <f t="shared" ref="K12195:K12258" si="68">M12195-(N12195/2)</f>
        <v>1.25</v>
      </c>
      <c r="L12195">
        <f t="shared" ref="L12195:L12258" si="69">M12195+(N12195/2)</f>
        <v>3.75</v>
      </c>
      <c r="M12195">
        <v>2.5</v>
      </c>
      <c r="N12195">
        <v>2.5</v>
      </c>
      <c r="O12195">
        <v>1.091</v>
      </c>
      <c r="R12195">
        <v>0.9</v>
      </c>
      <c r="U12195">
        <v>2.3174999999999999</v>
      </c>
    </row>
    <row r="12196" spans="1:25">
      <c r="A12196" t="s">
        <v>1490</v>
      </c>
      <c r="B12196" t="s">
        <v>1489</v>
      </c>
      <c r="C12196" t="s">
        <v>1641</v>
      </c>
      <c r="J12196">
        <v>547</v>
      </c>
      <c r="K12196">
        <f t="shared" si="68"/>
        <v>3.5</v>
      </c>
      <c r="L12196">
        <f t="shared" si="69"/>
        <v>5.5</v>
      </c>
      <c r="M12196">
        <v>4.5</v>
      </c>
      <c r="N12196">
        <v>2</v>
      </c>
      <c r="O12196">
        <v>1.091</v>
      </c>
      <c r="R12196">
        <v>0.9</v>
      </c>
      <c r="U12196">
        <v>1.8540000000000001</v>
      </c>
    </row>
    <row r="12197" spans="1:25">
      <c r="A12197" t="s">
        <v>1490</v>
      </c>
      <c r="B12197" t="s">
        <v>1489</v>
      </c>
      <c r="C12197" t="s">
        <v>1641</v>
      </c>
      <c r="J12197">
        <v>547</v>
      </c>
      <c r="K12197">
        <f t="shared" si="68"/>
        <v>5.5</v>
      </c>
      <c r="L12197">
        <f t="shared" si="69"/>
        <v>7.5</v>
      </c>
      <c r="M12197">
        <v>6.5</v>
      </c>
      <c r="N12197">
        <v>2</v>
      </c>
      <c r="O12197">
        <v>1.091</v>
      </c>
      <c r="R12197">
        <v>0.73</v>
      </c>
      <c r="U12197">
        <v>1.5038</v>
      </c>
    </row>
    <row r="12198" spans="1:25">
      <c r="A12198" t="s">
        <v>1490</v>
      </c>
      <c r="B12198" t="s">
        <v>1489</v>
      </c>
      <c r="C12198" t="s">
        <v>1641</v>
      </c>
      <c r="J12198">
        <v>547</v>
      </c>
      <c r="K12198">
        <f t="shared" si="68"/>
        <v>7.5</v>
      </c>
      <c r="L12198">
        <f t="shared" si="69"/>
        <v>9.5</v>
      </c>
      <c r="M12198">
        <v>8.5</v>
      </c>
      <c r="N12198">
        <v>2</v>
      </c>
      <c r="O12198">
        <v>1.091</v>
      </c>
      <c r="R12198">
        <v>1.08</v>
      </c>
      <c r="U12198">
        <v>2.2248000000000001</v>
      </c>
    </row>
    <row r="12199" spans="1:25">
      <c r="A12199" t="s">
        <v>1490</v>
      </c>
      <c r="B12199" t="s">
        <v>1489</v>
      </c>
      <c r="C12199" t="s">
        <v>1641</v>
      </c>
      <c r="J12199">
        <v>547</v>
      </c>
      <c r="K12199">
        <f t="shared" si="68"/>
        <v>9.5</v>
      </c>
      <c r="L12199">
        <f t="shared" si="69"/>
        <v>11.5</v>
      </c>
      <c r="M12199">
        <v>10.5</v>
      </c>
      <c r="N12199">
        <v>2</v>
      </c>
      <c r="O12199">
        <v>1.091</v>
      </c>
      <c r="R12199">
        <v>1.31</v>
      </c>
      <c r="U12199">
        <v>2.6985999999999999</v>
      </c>
    </row>
    <row r="12200" spans="1:25">
      <c r="A12200" t="s">
        <v>1490</v>
      </c>
      <c r="B12200" t="s">
        <v>1489</v>
      </c>
      <c r="K12200">
        <f t="shared" si="68"/>
        <v>0</v>
      </c>
      <c r="L12200">
        <f t="shared" si="69"/>
        <v>0</v>
      </c>
      <c r="U12200">
        <v>11.6287</v>
      </c>
    </row>
    <row r="12201" spans="1:25">
      <c r="A12201" t="s">
        <v>1490</v>
      </c>
      <c r="B12201" t="s">
        <v>1489</v>
      </c>
      <c r="C12201" t="s">
        <v>1641</v>
      </c>
      <c r="E12201" t="s">
        <v>1640</v>
      </c>
      <c r="G12201">
        <v>27.273800000000001</v>
      </c>
      <c r="H12201">
        <v>-97.606999999999999</v>
      </c>
      <c r="I12201" t="s">
        <v>489</v>
      </c>
      <c r="J12201">
        <v>548</v>
      </c>
      <c r="K12201">
        <f t="shared" si="68"/>
        <v>0</v>
      </c>
      <c r="L12201">
        <f t="shared" si="69"/>
        <v>1</v>
      </c>
      <c r="M12201">
        <v>0.5</v>
      </c>
      <c r="N12201">
        <v>1</v>
      </c>
      <c r="O12201">
        <v>1.091</v>
      </c>
      <c r="R12201">
        <v>1.68</v>
      </c>
      <c r="U12201">
        <v>1.7303999999999999</v>
      </c>
    </row>
    <row r="12202" spans="1:25">
      <c r="A12202" t="s">
        <v>1490</v>
      </c>
      <c r="B12202" t="s">
        <v>1489</v>
      </c>
      <c r="C12202" t="s">
        <v>1641</v>
      </c>
      <c r="E12202" t="s">
        <v>1640</v>
      </c>
      <c r="G12202">
        <v>27.25</v>
      </c>
      <c r="H12202">
        <v>-97.614999999999995</v>
      </c>
      <c r="I12202" t="s">
        <v>489</v>
      </c>
      <c r="J12202">
        <v>549</v>
      </c>
      <c r="K12202">
        <f t="shared" si="68"/>
        <v>0</v>
      </c>
      <c r="L12202">
        <f t="shared" si="69"/>
        <v>1</v>
      </c>
      <c r="M12202">
        <v>0.5</v>
      </c>
      <c r="N12202">
        <v>1</v>
      </c>
      <c r="O12202">
        <v>1.091</v>
      </c>
      <c r="R12202">
        <v>0.9</v>
      </c>
      <c r="U12202">
        <v>0.92700000000000005</v>
      </c>
    </row>
    <row r="12203" spans="1:25">
      <c r="A12203" t="s">
        <v>1490</v>
      </c>
      <c r="B12203" t="s">
        <v>1489</v>
      </c>
      <c r="C12203" t="s">
        <v>1641</v>
      </c>
      <c r="E12203" t="s">
        <v>1640</v>
      </c>
      <c r="G12203">
        <v>27.280999999999999</v>
      </c>
      <c r="H12203">
        <v>-97.42</v>
      </c>
      <c r="I12203" t="s">
        <v>489</v>
      </c>
      <c r="J12203">
        <v>550</v>
      </c>
      <c r="K12203">
        <f t="shared" si="68"/>
        <v>0</v>
      </c>
      <c r="L12203">
        <f t="shared" si="69"/>
        <v>1</v>
      </c>
      <c r="M12203">
        <v>0.5</v>
      </c>
      <c r="N12203">
        <v>1</v>
      </c>
      <c r="O12203">
        <v>1.091</v>
      </c>
      <c r="R12203">
        <v>2.36</v>
      </c>
      <c r="U12203">
        <v>2.4308000000000001</v>
      </c>
    </row>
    <row r="12204" spans="1:25">
      <c r="A12204" t="s">
        <v>1490</v>
      </c>
      <c r="B12204" t="s">
        <v>1489</v>
      </c>
      <c r="C12204" t="s">
        <v>1639</v>
      </c>
      <c r="E12204" t="s">
        <v>1638</v>
      </c>
      <c r="G12204">
        <v>44.618749999999999</v>
      </c>
      <c r="H12204">
        <v>-124.0307833</v>
      </c>
      <c r="I12204" t="s">
        <v>63</v>
      </c>
      <c r="J12204">
        <v>551</v>
      </c>
      <c r="K12204">
        <f t="shared" si="68"/>
        <v>0</v>
      </c>
      <c r="L12204">
        <f t="shared" si="69"/>
        <v>2</v>
      </c>
      <c r="M12204">
        <v>1</v>
      </c>
      <c r="N12204">
        <v>2</v>
      </c>
      <c r="O12204">
        <v>1.091</v>
      </c>
      <c r="R12204">
        <v>1.2963</v>
      </c>
      <c r="U12204">
        <v>2.6703999999999999</v>
      </c>
      <c r="W12204">
        <v>1.03</v>
      </c>
      <c r="Y12204">
        <v>1.4443999999999999</v>
      </c>
    </row>
    <row r="12205" spans="1:25">
      <c r="A12205" t="s">
        <v>1490</v>
      </c>
      <c r="B12205" t="s">
        <v>1489</v>
      </c>
      <c r="C12205" t="s">
        <v>1639</v>
      </c>
      <c r="J12205">
        <v>551</v>
      </c>
      <c r="K12205">
        <f t="shared" si="68"/>
        <v>2</v>
      </c>
      <c r="L12205">
        <f t="shared" si="69"/>
        <v>4</v>
      </c>
      <c r="M12205">
        <v>3</v>
      </c>
      <c r="N12205">
        <v>2</v>
      </c>
      <c r="O12205">
        <v>1.091</v>
      </c>
      <c r="R12205">
        <v>1.2037</v>
      </c>
      <c r="U12205">
        <v>2.4796</v>
      </c>
    </row>
    <row r="12206" spans="1:25">
      <c r="A12206" t="s">
        <v>1490</v>
      </c>
      <c r="B12206" t="s">
        <v>1489</v>
      </c>
      <c r="C12206" t="s">
        <v>1639</v>
      </c>
      <c r="J12206">
        <v>551</v>
      </c>
      <c r="K12206">
        <f t="shared" si="68"/>
        <v>4</v>
      </c>
      <c r="L12206">
        <f t="shared" si="69"/>
        <v>6</v>
      </c>
      <c r="M12206">
        <v>5</v>
      </c>
      <c r="N12206">
        <v>2</v>
      </c>
      <c r="O12206">
        <v>1.091</v>
      </c>
      <c r="R12206">
        <v>1.5741000000000001</v>
      </c>
      <c r="U12206">
        <v>3.2425999999999999</v>
      </c>
    </row>
    <row r="12207" spans="1:25">
      <c r="A12207" t="s">
        <v>1490</v>
      </c>
      <c r="B12207" t="s">
        <v>1489</v>
      </c>
      <c r="C12207" t="s">
        <v>1639</v>
      </c>
      <c r="J12207">
        <v>551</v>
      </c>
      <c r="K12207">
        <f t="shared" si="68"/>
        <v>6</v>
      </c>
      <c r="L12207">
        <f t="shared" si="69"/>
        <v>8</v>
      </c>
      <c r="M12207">
        <v>7</v>
      </c>
      <c r="N12207">
        <v>2</v>
      </c>
      <c r="O12207">
        <v>1.091</v>
      </c>
      <c r="R12207">
        <v>2.1758999999999999</v>
      </c>
      <c r="U12207">
        <v>4.4824000000000002</v>
      </c>
    </row>
    <row r="12208" spans="1:25">
      <c r="A12208" t="s">
        <v>1490</v>
      </c>
      <c r="B12208" t="s">
        <v>1489</v>
      </c>
      <c r="C12208" t="s">
        <v>1639</v>
      </c>
      <c r="J12208">
        <v>551</v>
      </c>
      <c r="K12208">
        <f t="shared" si="68"/>
        <v>8</v>
      </c>
      <c r="L12208">
        <f t="shared" si="69"/>
        <v>10</v>
      </c>
      <c r="M12208">
        <v>9</v>
      </c>
      <c r="N12208">
        <v>2</v>
      </c>
      <c r="O12208">
        <v>1.091</v>
      </c>
      <c r="R12208">
        <v>1.3889</v>
      </c>
      <c r="U12208">
        <v>2.8611</v>
      </c>
    </row>
    <row r="12209" spans="1:25">
      <c r="A12209" t="s">
        <v>1490</v>
      </c>
      <c r="B12209" t="s">
        <v>1489</v>
      </c>
      <c r="C12209" t="s">
        <v>1639</v>
      </c>
      <c r="J12209">
        <v>551</v>
      </c>
      <c r="K12209">
        <f t="shared" si="68"/>
        <v>10</v>
      </c>
      <c r="L12209">
        <f t="shared" si="69"/>
        <v>12</v>
      </c>
      <c r="M12209">
        <v>11</v>
      </c>
      <c r="N12209">
        <v>2</v>
      </c>
      <c r="O12209">
        <v>1.091</v>
      </c>
      <c r="R12209">
        <v>1.7593000000000001</v>
      </c>
      <c r="U12209">
        <v>3.6240999999999999</v>
      </c>
    </row>
    <row r="12210" spans="1:25">
      <c r="A12210" t="s">
        <v>1490</v>
      </c>
      <c r="B12210" t="s">
        <v>1489</v>
      </c>
      <c r="C12210" t="s">
        <v>1639</v>
      </c>
      <c r="J12210">
        <v>551</v>
      </c>
      <c r="K12210">
        <f t="shared" si="68"/>
        <v>12</v>
      </c>
      <c r="L12210">
        <f t="shared" si="69"/>
        <v>14</v>
      </c>
      <c r="M12210">
        <v>13</v>
      </c>
      <c r="N12210">
        <v>2</v>
      </c>
      <c r="O12210">
        <v>1.091</v>
      </c>
      <c r="R12210">
        <v>1.25</v>
      </c>
      <c r="U12210">
        <v>2.5750000000000002</v>
      </c>
    </row>
    <row r="12211" spans="1:25">
      <c r="A12211" t="s">
        <v>1490</v>
      </c>
      <c r="B12211" t="s">
        <v>1489</v>
      </c>
      <c r="C12211" t="s">
        <v>1639</v>
      </c>
      <c r="J12211">
        <v>551</v>
      </c>
      <c r="K12211">
        <f t="shared" si="68"/>
        <v>14</v>
      </c>
      <c r="L12211">
        <f t="shared" si="69"/>
        <v>16</v>
      </c>
      <c r="M12211">
        <v>15</v>
      </c>
      <c r="N12211">
        <v>2</v>
      </c>
      <c r="O12211">
        <v>1.091</v>
      </c>
      <c r="R12211">
        <v>1.2963</v>
      </c>
      <c r="U12211">
        <v>2.6703999999999999</v>
      </c>
    </row>
    <row r="12212" spans="1:25">
      <c r="A12212" t="s">
        <v>1490</v>
      </c>
      <c r="B12212" t="s">
        <v>1489</v>
      </c>
      <c r="C12212" t="s">
        <v>1639</v>
      </c>
      <c r="J12212">
        <v>551</v>
      </c>
      <c r="K12212">
        <f t="shared" si="68"/>
        <v>16</v>
      </c>
      <c r="L12212">
        <f t="shared" si="69"/>
        <v>18</v>
      </c>
      <c r="M12212">
        <v>17</v>
      </c>
      <c r="N12212">
        <v>2</v>
      </c>
      <c r="O12212">
        <v>1.091</v>
      </c>
      <c r="R12212">
        <v>1.2037</v>
      </c>
      <c r="U12212">
        <v>2.4796</v>
      </c>
    </row>
    <row r="12213" spans="1:25">
      <c r="A12213" t="s">
        <v>1490</v>
      </c>
      <c r="B12213" t="s">
        <v>1489</v>
      </c>
      <c r="C12213" t="s">
        <v>1639</v>
      </c>
      <c r="J12213">
        <v>551</v>
      </c>
      <c r="K12213">
        <f t="shared" si="68"/>
        <v>18</v>
      </c>
      <c r="L12213">
        <f t="shared" si="69"/>
        <v>20</v>
      </c>
      <c r="M12213">
        <v>19</v>
      </c>
      <c r="N12213">
        <v>2</v>
      </c>
      <c r="O12213">
        <v>1.091</v>
      </c>
      <c r="R12213">
        <v>1.2963</v>
      </c>
      <c r="U12213">
        <v>2.6703999999999999</v>
      </c>
    </row>
    <row r="12214" spans="1:25">
      <c r="A12214" t="s">
        <v>1490</v>
      </c>
      <c r="B12214" t="s">
        <v>1489</v>
      </c>
      <c r="K12214">
        <f t="shared" si="68"/>
        <v>0</v>
      </c>
      <c r="L12214">
        <f t="shared" si="69"/>
        <v>0</v>
      </c>
      <c r="U12214">
        <v>29.755600000000001</v>
      </c>
    </row>
    <row r="12215" spans="1:25">
      <c r="A12215" t="s">
        <v>1490</v>
      </c>
      <c r="B12215" t="s">
        <v>1489</v>
      </c>
      <c r="C12215" t="s">
        <v>1639</v>
      </c>
      <c r="E12215" t="s">
        <v>1638</v>
      </c>
      <c r="G12215">
        <v>44.618749999999999</v>
      </c>
      <c r="H12215">
        <v>-124.0307833</v>
      </c>
      <c r="I12215" t="s">
        <v>63</v>
      </c>
      <c r="J12215">
        <v>552</v>
      </c>
      <c r="K12215">
        <f t="shared" si="68"/>
        <v>0</v>
      </c>
      <c r="L12215">
        <f t="shared" si="69"/>
        <v>2</v>
      </c>
      <c r="M12215">
        <v>1</v>
      </c>
      <c r="N12215">
        <v>2</v>
      </c>
      <c r="O12215">
        <v>1.091</v>
      </c>
      <c r="R12215">
        <v>1.8519000000000001</v>
      </c>
      <c r="U12215">
        <v>3.8148</v>
      </c>
      <c r="W12215">
        <v>1.03</v>
      </c>
      <c r="Y12215">
        <v>1.3241000000000001</v>
      </c>
    </row>
    <row r="12216" spans="1:25">
      <c r="A12216" t="s">
        <v>1490</v>
      </c>
      <c r="B12216" t="s">
        <v>1489</v>
      </c>
      <c r="C12216" t="s">
        <v>1639</v>
      </c>
      <c r="J12216">
        <v>552</v>
      </c>
      <c r="K12216">
        <f t="shared" si="68"/>
        <v>2</v>
      </c>
      <c r="L12216">
        <f t="shared" si="69"/>
        <v>4</v>
      </c>
      <c r="M12216">
        <v>3</v>
      </c>
      <c r="N12216">
        <v>2</v>
      </c>
      <c r="O12216">
        <v>1.091</v>
      </c>
      <c r="R12216">
        <v>1.7593000000000001</v>
      </c>
      <c r="U12216">
        <v>3.6240999999999999</v>
      </c>
    </row>
    <row r="12217" spans="1:25">
      <c r="A12217" t="s">
        <v>1490</v>
      </c>
      <c r="B12217" t="s">
        <v>1489</v>
      </c>
      <c r="C12217" t="s">
        <v>1639</v>
      </c>
      <c r="J12217">
        <v>552</v>
      </c>
      <c r="K12217">
        <f t="shared" si="68"/>
        <v>4</v>
      </c>
      <c r="L12217">
        <f t="shared" si="69"/>
        <v>6</v>
      </c>
      <c r="M12217">
        <v>5</v>
      </c>
      <c r="N12217">
        <v>2</v>
      </c>
      <c r="O12217">
        <v>1.091</v>
      </c>
      <c r="R12217">
        <v>1.4815</v>
      </c>
      <c r="U12217">
        <v>3.0518999999999998</v>
      </c>
    </row>
    <row r="12218" spans="1:25">
      <c r="A12218" t="s">
        <v>1490</v>
      </c>
      <c r="B12218" t="s">
        <v>1489</v>
      </c>
      <c r="C12218" t="s">
        <v>1639</v>
      </c>
      <c r="J12218">
        <v>552</v>
      </c>
      <c r="K12218">
        <f t="shared" si="68"/>
        <v>6</v>
      </c>
      <c r="L12218">
        <f t="shared" si="69"/>
        <v>8</v>
      </c>
      <c r="M12218">
        <v>7</v>
      </c>
      <c r="N12218">
        <v>2</v>
      </c>
      <c r="O12218">
        <v>1.091</v>
      </c>
      <c r="R12218">
        <v>1.2037</v>
      </c>
      <c r="U12218">
        <v>2.4796</v>
      </c>
    </row>
    <row r="12219" spans="1:25">
      <c r="A12219" t="s">
        <v>1490</v>
      </c>
      <c r="B12219" t="s">
        <v>1489</v>
      </c>
      <c r="C12219" t="s">
        <v>1639</v>
      </c>
      <c r="J12219">
        <v>552</v>
      </c>
      <c r="K12219">
        <f t="shared" si="68"/>
        <v>8</v>
      </c>
      <c r="L12219">
        <f t="shared" si="69"/>
        <v>10</v>
      </c>
      <c r="M12219">
        <v>9</v>
      </c>
      <c r="N12219">
        <v>2</v>
      </c>
      <c r="O12219">
        <v>1.091</v>
      </c>
      <c r="R12219">
        <v>1.0185</v>
      </c>
      <c r="U12219">
        <v>2.0981000000000001</v>
      </c>
    </row>
    <row r="12220" spans="1:25">
      <c r="A12220" t="s">
        <v>1490</v>
      </c>
      <c r="B12220" t="s">
        <v>1489</v>
      </c>
      <c r="C12220" t="s">
        <v>1639</v>
      </c>
      <c r="J12220">
        <v>552</v>
      </c>
      <c r="K12220">
        <f t="shared" si="68"/>
        <v>10</v>
      </c>
      <c r="L12220">
        <f t="shared" si="69"/>
        <v>12</v>
      </c>
      <c r="M12220">
        <v>11</v>
      </c>
      <c r="N12220">
        <v>2</v>
      </c>
      <c r="O12220">
        <v>1.091</v>
      </c>
      <c r="R12220">
        <v>1.2963</v>
      </c>
      <c r="U12220">
        <v>2.6703999999999999</v>
      </c>
    </row>
    <row r="12221" spans="1:25">
      <c r="A12221" t="s">
        <v>1490</v>
      </c>
      <c r="B12221" t="s">
        <v>1489</v>
      </c>
      <c r="C12221" t="s">
        <v>1639</v>
      </c>
      <c r="J12221">
        <v>552</v>
      </c>
      <c r="K12221">
        <f t="shared" si="68"/>
        <v>12</v>
      </c>
      <c r="L12221">
        <f t="shared" si="69"/>
        <v>14</v>
      </c>
      <c r="M12221">
        <v>13</v>
      </c>
      <c r="N12221">
        <v>2</v>
      </c>
      <c r="O12221">
        <v>1.091</v>
      </c>
      <c r="R12221">
        <v>1.2963</v>
      </c>
      <c r="U12221">
        <v>2.6703999999999999</v>
      </c>
    </row>
    <row r="12222" spans="1:25">
      <c r="A12222" t="s">
        <v>1490</v>
      </c>
      <c r="B12222" t="s">
        <v>1489</v>
      </c>
      <c r="C12222" t="s">
        <v>1639</v>
      </c>
      <c r="J12222">
        <v>552</v>
      </c>
      <c r="K12222">
        <f t="shared" si="68"/>
        <v>14</v>
      </c>
      <c r="L12222">
        <f t="shared" si="69"/>
        <v>16</v>
      </c>
      <c r="M12222">
        <v>15</v>
      </c>
      <c r="N12222">
        <v>2</v>
      </c>
      <c r="O12222">
        <v>1.091</v>
      </c>
      <c r="R12222">
        <v>1.3889</v>
      </c>
      <c r="U12222">
        <v>2.8611</v>
      </c>
    </row>
    <row r="12223" spans="1:25">
      <c r="A12223" t="s">
        <v>1490</v>
      </c>
      <c r="B12223" t="s">
        <v>1489</v>
      </c>
      <c r="C12223" t="s">
        <v>1639</v>
      </c>
      <c r="J12223">
        <v>552</v>
      </c>
      <c r="K12223">
        <f t="shared" si="68"/>
        <v>16</v>
      </c>
      <c r="L12223">
        <f t="shared" si="69"/>
        <v>18</v>
      </c>
      <c r="M12223">
        <v>17</v>
      </c>
      <c r="N12223">
        <v>2</v>
      </c>
      <c r="O12223">
        <v>1.091</v>
      </c>
      <c r="R12223">
        <v>1.0185</v>
      </c>
      <c r="U12223">
        <v>2.0981000000000001</v>
      </c>
    </row>
    <row r="12224" spans="1:25">
      <c r="A12224" t="s">
        <v>1490</v>
      </c>
      <c r="B12224" t="s">
        <v>1489</v>
      </c>
      <c r="C12224" t="s">
        <v>1639</v>
      </c>
      <c r="J12224">
        <v>552</v>
      </c>
      <c r="K12224">
        <f t="shared" si="68"/>
        <v>18</v>
      </c>
      <c r="L12224">
        <f t="shared" si="69"/>
        <v>20</v>
      </c>
      <c r="M12224">
        <v>19</v>
      </c>
      <c r="N12224">
        <v>2</v>
      </c>
      <c r="O12224">
        <v>1.091</v>
      </c>
      <c r="R12224">
        <v>0.92589999999999995</v>
      </c>
      <c r="U12224">
        <v>1.9074</v>
      </c>
    </row>
    <row r="12225" spans="1:25">
      <c r="A12225" t="s">
        <v>1490</v>
      </c>
      <c r="B12225" t="s">
        <v>1489</v>
      </c>
      <c r="K12225">
        <f t="shared" si="68"/>
        <v>0</v>
      </c>
      <c r="L12225">
        <f t="shared" si="69"/>
        <v>0</v>
      </c>
      <c r="U12225">
        <v>27.2759</v>
      </c>
    </row>
    <row r="12226" spans="1:25">
      <c r="A12226" t="s">
        <v>1490</v>
      </c>
      <c r="B12226" t="s">
        <v>1489</v>
      </c>
      <c r="C12226" t="s">
        <v>1639</v>
      </c>
      <c r="E12226" t="s">
        <v>1638</v>
      </c>
      <c r="G12226">
        <v>44.618749999999999</v>
      </c>
      <c r="H12226">
        <v>-124.0307833</v>
      </c>
      <c r="I12226" t="s">
        <v>63</v>
      </c>
      <c r="J12226">
        <v>553</v>
      </c>
      <c r="K12226">
        <f t="shared" si="68"/>
        <v>0</v>
      </c>
      <c r="L12226">
        <f t="shared" si="69"/>
        <v>2</v>
      </c>
      <c r="M12226">
        <v>1</v>
      </c>
      <c r="N12226">
        <v>2</v>
      </c>
      <c r="O12226">
        <v>1.091</v>
      </c>
      <c r="R12226">
        <v>1.7593000000000001</v>
      </c>
      <c r="U12226">
        <v>3.6240999999999999</v>
      </c>
      <c r="W12226">
        <v>1.03</v>
      </c>
      <c r="Y12226">
        <v>1.3795999999999999</v>
      </c>
    </row>
    <row r="12227" spans="1:25">
      <c r="A12227" t="s">
        <v>1490</v>
      </c>
      <c r="B12227" t="s">
        <v>1489</v>
      </c>
      <c r="C12227" t="s">
        <v>1639</v>
      </c>
      <c r="J12227">
        <v>553</v>
      </c>
      <c r="K12227">
        <f t="shared" si="68"/>
        <v>2</v>
      </c>
      <c r="L12227">
        <f t="shared" si="69"/>
        <v>4</v>
      </c>
      <c r="M12227">
        <v>3</v>
      </c>
      <c r="N12227">
        <v>2</v>
      </c>
      <c r="O12227">
        <v>1.091</v>
      </c>
      <c r="R12227">
        <v>1.2037</v>
      </c>
      <c r="U12227">
        <v>2.4796</v>
      </c>
    </row>
    <row r="12228" spans="1:25">
      <c r="A12228" t="s">
        <v>1490</v>
      </c>
      <c r="B12228" t="s">
        <v>1489</v>
      </c>
      <c r="C12228" t="s">
        <v>1639</v>
      </c>
      <c r="J12228">
        <v>553</v>
      </c>
      <c r="K12228">
        <f t="shared" si="68"/>
        <v>4</v>
      </c>
      <c r="L12228">
        <f t="shared" si="69"/>
        <v>6</v>
      </c>
      <c r="M12228">
        <v>5</v>
      </c>
      <c r="N12228">
        <v>2</v>
      </c>
      <c r="O12228">
        <v>1.091</v>
      </c>
      <c r="R12228">
        <v>1.3889</v>
      </c>
      <c r="U12228">
        <v>2.8611</v>
      </c>
    </row>
    <row r="12229" spans="1:25">
      <c r="A12229" t="s">
        <v>1490</v>
      </c>
      <c r="B12229" t="s">
        <v>1489</v>
      </c>
      <c r="C12229" t="s">
        <v>1639</v>
      </c>
      <c r="J12229">
        <v>553</v>
      </c>
      <c r="K12229">
        <f t="shared" si="68"/>
        <v>6</v>
      </c>
      <c r="L12229">
        <f t="shared" si="69"/>
        <v>8</v>
      </c>
      <c r="M12229">
        <v>7</v>
      </c>
      <c r="N12229">
        <v>2</v>
      </c>
      <c r="O12229">
        <v>1.091</v>
      </c>
      <c r="R12229">
        <v>1.2037</v>
      </c>
      <c r="U12229">
        <v>2.4796</v>
      </c>
    </row>
    <row r="12230" spans="1:25">
      <c r="A12230" t="s">
        <v>1490</v>
      </c>
      <c r="B12230" t="s">
        <v>1489</v>
      </c>
      <c r="C12230" t="s">
        <v>1639</v>
      </c>
      <c r="J12230">
        <v>553</v>
      </c>
      <c r="K12230">
        <f t="shared" si="68"/>
        <v>8</v>
      </c>
      <c r="L12230">
        <f t="shared" si="69"/>
        <v>10</v>
      </c>
      <c r="M12230">
        <v>9</v>
      </c>
      <c r="N12230">
        <v>2</v>
      </c>
      <c r="O12230">
        <v>1.091</v>
      </c>
      <c r="R12230">
        <v>0.92589999999999995</v>
      </c>
      <c r="U12230">
        <v>1.9074</v>
      </c>
    </row>
    <row r="12231" spans="1:25">
      <c r="A12231" t="s">
        <v>1490</v>
      </c>
      <c r="B12231" t="s">
        <v>1489</v>
      </c>
      <c r="C12231" t="s">
        <v>1639</v>
      </c>
      <c r="J12231">
        <v>553</v>
      </c>
      <c r="K12231">
        <f t="shared" si="68"/>
        <v>10</v>
      </c>
      <c r="L12231">
        <f t="shared" si="69"/>
        <v>12</v>
      </c>
      <c r="M12231">
        <v>11</v>
      </c>
      <c r="N12231">
        <v>2</v>
      </c>
      <c r="O12231">
        <v>1.091</v>
      </c>
      <c r="R12231">
        <v>1.5741000000000001</v>
      </c>
      <c r="U12231">
        <v>3.2425999999999999</v>
      </c>
    </row>
    <row r="12232" spans="1:25">
      <c r="A12232" t="s">
        <v>1490</v>
      </c>
      <c r="B12232" t="s">
        <v>1489</v>
      </c>
      <c r="C12232" t="s">
        <v>1639</v>
      </c>
      <c r="J12232">
        <v>553</v>
      </c>
      <c r="K12232">
        <f t="shared" si="68"/>
        <v>12</v>
      </c>
      <c r="L12232">
        <f t="shared" si="69"/>
        <v>14</v>
      </c>
      <c r="M12232">
        <v>13</v>
      </c>
      <c r="N12232">
        <v>2</v>
      </c>
      <c r="O12232">
        <v>1.091</v>
      </c>
      <c r="R12232">
        <v>2.3148</v>
      </c>
      <c r="U12232">
        <v>4.7685000000000004</v>
      </c>
    </row>
    <row r="12233" spans="1:25">
      <c r="A12233" t="s">
        <v>1490</v>
      </c>
      <c r="B12233" t="s">
        <v>1489</v>
      </c>
      <c r="C12233" t="s">
        <v>1639</v>
      </c>
      <c r="J12233">
        <v>553</v>
      </c>
      <c r="K12233">
        <f t="shared" si="68"/>
        <v>14</v>
      </c>
      <c r="L12233">
        <f t="shared" si="69"/>
        <v>16</v>
      </c>
      <c r="M12233">
        <v>15</v>
      </c>
      <c r="N12233">
        <v>2</v>
      </c>
      <c r="O12233">
        <v>1.091</v>
      </c>
      <c r="R12233">
        <v>1.1111</v>
      </c>
      <c r="U12233">
        <v>2.2888999999999999</v>
      </c>
    </row>
    <row r="12234" spans="1:25">
      <c r="A12234" t="s">
        <v>1490</v>
      </c>
      <c r="B12234" t="s">
        <v>1489</v>
      </c>
      <c r="C12234" t="s">
        <v>1639</v>
      </c>
      <c r="J12234">
        <v>553</v>
      </c>
      <c r="K12234">
        <f t="shared" si="68"/>
        <v>16</v>
      </c>
      <c r="L12234">
        <f t="shared" si="69"/>
        <v>18</v>
      </c>
      <c r="M12234">
        <v>17</v>
      </c>
      <c r="N12234">
        <v>2</v>
      </c>
      <c r="O12234">
        <v>1.091</v>
      </c>
      <c r="R12234">
        <v>1.1111</v>
      </c>
      <c r="U12234">
        <v>2.2888999999999999</v>
      </c>
    </row>
    <row r="12235" spans="1:25">
      <c r="A12235" t="s">
        <v>1490</v>
      </c>
      <c r="B12235" t="s">
        <v>1489</v>
      </c>
      <c r="C12235" t="s">
        <v>1639</v>
      </c>
      <c r="J12235">
        <v>553</v>
      </c>
      <c r="K12235">
        <f t="shared" si="68"/>
        <v>18</v>
      </c>
      <c r="L12235">
        <f t="shared" si="69"/>
        <v>20</v>
      </c>
      <c r="M12235">
        <v>19</v>
      </c>
      <c r="N12235">
        <v>2</v>
      </c>
      <c r="O12235">
        <v>1.091</v>
      </c>
      <c r="R12235">
        <v>1.2037</v>
      </c>
      <c r="U12235">
        <v>2.4796</v>
      </c>
    </row>
    <row r="12236" spans="1:25">
      <c r="A12236" t="s">
        <v>1490</v>
      </c>
      <c r="B12236" t="s">
        <v>1489</v>
      </c>
      <c r="K12236">
        <f t="shared" si="68"/>
        <v>0</v>
      </c>
      <c r="L12236">
        <f t="shared" si="69"/>
        <v>0</v>
      </c>
      <c r="U12236">
        <v>28.420400000000001</v>
      </c>
    </row>
    <row r="12237" spans="1:25">
      <c r="A12237" t="s">
        <v>1490</v>
      </c>
      <c r="B12237" t="s">
        <v>1489</v>
      </c>
      <c r="C12237" t="s">
        <v>1639</v>
      </c>
      <c r="E12237" t="s">
        <v>1638</v>
      </c>
      <c r="G12237">
        <v>44.618749999999999</v>
      </c>
      <c r="H12237">
        <v>-124.0307833</v>
      </c>
      <c r="I12237" t="s">
        <v>63</v>
      </c>
      <c r="J12237">
        <v>554</v>
      </c>
      <c r="K12237">
        <f t="shared" si="68"/>
        <v>0</v>
      </c>
      <c r="L12237">
        <f t="shared" si="69"/>
        <v>2</v>
      </c>
      <c r="M12237">
        <v>1</v>
      </c>
      <c r="N12237">
        <v>2</v>
      </c>
      <c r="O12237">
        <v>1.091</v>
      </c>
      <c r="R12237">
        <v>1.3889</v>
      </c>
      <c r="U12237">
        <v>2.8611</v>
      </c>
      <c r="W12237">
        <v>1.03</v>
      </c>
      <c r="Y12237">
        <v>1.0693999999999999</v>
      </c>
    </row>
    <row r="12238" spans="1:25">
      <c r="A12238" t="s">
        <v>1490</v>
      </c>
      <c r="B12238" t="s">
        <v>1489</v>
      </c>
      <c r="C12238" t="s">
        <v>1639</v>
      </c>
      <c r="J12238">
        <v>554</v>
      </c>
      <c r="K12238">
        <f t="shared" si="68"/>
        <v>2</v>
      </c>
      <c r="L12238">
        <f t="shared" si="69"/>
        <v>4</v>
      </c>
      <c r="M12238">
        <v>3</v>
      </c>
      <c r="N12238">
        <v>2</v>
      </c>
      <c r="O12238">
        <v>1.091</v>
      </c>
      <c r="R12238">
        <v>1.4815</v>
      </c>
      <c r="U12238">
        <v>3.0518999999999998</v>
      </c>
    </row>
    <row r="12239" spans="1:25">
      <c r="A12239" t="s">
        <v>1490</v>
      </c>
      <c r="B12239" t="s">
        <v>1489</v>
      </c>
      <c r="C12239" t="s">
        <v>1639</v>
      </c>
      <c r="J12239">
        <v>554</v>
      </c>
      <c r="K12239">
        <f t="shared" si="68"/>
        <v>4</v>
      </c>
      <c r="L12239">
        <f t="shared" si="69"/>
        <v>6</v>
      </c>
      <c r="M12239">
        <v>5</v>
      </c>
      <c r="N12239">
        <v>2</v>
      </c>
      <c r="O12239">
        <v>1.091</v>
      </c>
      <c r="R12239">
        <v>1.3889</v>
      </c>
      <c r="U12239">
        <v>2.8611</v>
      </c>
    </row>
    <row r="12240" spans="1:25">
      <c r="A12240" t="s">
        <v>1490</v>
      </c>
      <c r="B12240" t="s">
        <v>1489</v>
      </c>
      <c r="C12240" t="s">
        <v>1639</v>
      </c>
      <c r="J12240">
        <v>554</v>
      </c>
      <c r="K12240">
        <f t="shared" si="68"/>
        <v>6</v>
      </c>
      <c r="L12240">
        <f t="shared" si="69"/>
        <v>8</v>
      </c>
      <c r="M12240">
        <v>7</v>
      </c>
      <c r="N12240">
        <v>2</v>
      </c>
      <c r="O12240">
        <v>1.091</v>
      </c>
      <c r="R12240">
        <v>0.92589999999999995</v>
      </c>
      <c r="U12240">
        <v>1.9074</v>
      </c>
    </row>
    <row r="12241" spans="1:21">
      <c r="A12241" t="s">
        <v>1490</v>
      </c>
      <c r="B12241" t="s">
        <v>1489</v>
      </c>
      <c r="C12241" t="s">
        <v>1639</v>
      </c>
      <c r="J12241">
        <v>554</v>
      </c>
      <c r="K12241">
        <f t="shared" si="68"/>
        <v>8</v>
      </c>
      <c r="L12241">
        <f t="shared" si="69"/>
        <v>10</v>
      </c>
      <c r="M12241">
        <v>9</v>
      </c>
      <c r="N12241">
        <v>2</v>
      </c>
      <c r="O12241">
        <v>1.091</v>
      </c>
      <c r="R12241">
        <v>1.1111</v>
      </c>
      <c r="U12241">
        <v>2.2888999999999999</v>
      </c>
    </row>
    <row r="12242" spans="1:21">
      <c r="A12242" t="s">
        <v>1490</v>
      </c>
      <c r="B12242" t="s">
        <v>1489</v>
      </c>
      <c r="C12242" t="s">
        <v>1639</v>
      </c>
      <c r="J12242">
        <v>554</v>
      </c>
      <c r="K12242">
        <f t="shared" si="68"/>
        <v>10</v>
      </c>
      <c r="L12242">
        <f t="shared" si="69"/>
        <v>12</v>
      </c>
      <c r="M12242">
        <v>11</v>
      </c>
      <c r="N12242">
        <v>2</v>
      </c>
      <c r="O12242">
        <v>1.091</v>
      </c>
      <c r="R12242">
        <v>0.69440000000000002</v>
      </c>
      <c r="U12242">
        <v>1.4306000000000001</v>
      </c>
    </row>
    <row r="12243" spans="1:21">
      <c r="A12243" t="s">
        <v>1490</v>
      </c>
      <c r="B12243" t="s">
        <v>1489</v>
      </c>
      <c r="C12243" t="s">
        <v>1639</v>
      </c>
      <c r="J12243">
        <v>554</v>
      </c>
      <c r="K12243">
        <f t="shared" si="68"/>
        <v>12</v>
      </c>
      <c r="L12243">
        <f t="shared" si="69"/>
        <v>14</v>
      </c>
      <c r="M12243">
        <v>13</v>
      </c>
      <c r="N12243">
        <v>2</v>
      </c>
      <c r="O12243">
        <v>1.091</v>
      </c>
      <c r="R12243">
        <v>0.83330000000000004</v>
      </c>
      <c r="U12243">
        <v>1.7166999999999999</v>
      </c>
    </row>
    <row r="12244" spans="1:21">
      <c r="A12244" t="s">
        <v>1490</v>
      </c>
      <c r="B12244" t="s">
        <v>1489</v>
      </c>
      <c r="C12244" t="s">
        <v>1639</v>
      </c>
      <c r="J12244">
        <v>554</v>
      </c>
      <c r="K12244">
        <f t="shared" si="68"/>
        <v>14</v>
      </c>
      <c r="L12244">
        <f t="shared" si="69"/>
        <v>16</v>
      </c>
      <c r="M12244">
        <v>15</v>
      </c>
      <c r="N12244">
        <v>2</v>
      </c>
      <c r="O12244">
        <v>1.091</v>
      </c>
      <c r="R12244">
        <v>0.92589999999999995</v>
      </c>
      <c r="U12244">
        <v>1.9074</v>
      </c>
    </row>
    <row r="12245" spans="1:21">
      <c r="A12245" t="s">
        <v>1490</v>
      </c>
      <c r="B12245" t="s">
        <v>1489</v>
      </c>
      <c r="C12245" t="s">
        <v>1639</v>
      </c>
      <c r="J12245">
        <v>554</v>
      </c>
      <c r="K12245">
        <f t="shared" si="68"/>
        <v>16</v>
      </c>
      <c r="L12245">
        <f t="shared" si="69"/>
        <v>18</v>
      </c>
      <c r="M12245">
        <v>17</v>
      </c>
      <c r="N12245">
        <v>2</v>
      </c>
      <c r="O12245">
        <v>1.091</v>
      </c>
      <c r="R12245">
        <v>1.0185</v>
      </c>
      <c r="U12245">
        <v>2.0981000000000001</v>
      </c>
    </row>
    <row r="12246" spans="1:21">
      <c r="A12246" t="s">
        <v>1490</v>
      </c>
      <c r="B12246" t="s">
        <v>1489</v>
      </c>
      <c r="C12246" t="s">
        <v>1639</v>
      </c>
      <c r="J12246">
        <v>554</v>
      </c>
      <c r="K12246">
        <f t="shared" si="68"/>
        <v>18</v>
      </c>
      <c r="L12246">
        <f t="shared" si="69"/>
        <v>20</v>
      </c>
      <c r="M12246">
        <v>19</v>
      </c>
      <c r="N12246">
        <v>2</v>
      </c>
      <c r="O12246">
        <v>1.091</v>
      </c>
      <c r="R12246">
        <v>0.92589999999999995</v>
      </c>
      <c r="U12246">
        <v>1.9074</v>
      </c>
    </row>
    <row r="12247" spans="1:21">
      <c r="A12247" t="s">
        <v>1490</v>
      </c>
      <c r="B12247" t="s">
        <v>1489</v>
      </c>
      <c r="K12247">
        <f t="shared" si="68"/>
        <v>0</v>
      </c>
      <c r="L12247">
        <f t="shared" si="69"/>
        <v>0</v>
      </c>
      <c r="U12247">
        <v>22.0306</v>
      </c>
    </row>
    <row r="12248" spans="1:21">
      <c r="A12248" t="s">
        <v>1490</v>
      </c>
      <c r="B12248" t="s">
        <v>1489</v>
      </c>
      <c r="C12248" t="s">
        <v>1637</v>
      </c>
      <c r="E12248" t="s">
        <v>1636</v>
      </c>
      <c r="G12248">
        <v>-27.533300000000001</v>
      </c>
      <c r="H12248">
        <v>153.31666999999999</v>
      </c>
      <c r="I12248" t="s">
        <v>448</v>
      </c>
      <c r="J12248">
        <v>555</v>
      </c>
      <c r="K12248">
        <f t="shared" si="68"/>
        <v>0</v>
      </c>
      <c r="L12248">
        <f t="shared" si="69"/>
        <v>5</v>
      </c>
      <c r="M12248">
        <v>2.5</v>
      </c>
      <c r="N12248">
        <v>5</v>
      </c>
      <c r="O12248">
        <v>1.091</v>
      </c>
      <c r="R12248">
        <v>1.8866000000000001</v>
      </c>
      <c r="U12248">
        <v>9.7157</v>
      </c>
    </row>
    <row r="12249" spans="1:21">
      <c r="A12249" t="s">
        <v>1490</v>
      </c>
      <c r="B12249" t="s">
        <v>1489</v>
      </c>
      <c r="C12249" t="s">
        <v>1637</v>
      </c>
      <c r="E12249" t="s">
        <v>1636</v>
      </c>
      <c r="G12249">
        <v>-27.533300000000001</v>
      </c>
      <c r="H12249">
        <v>153.31666999999999</v>
      </c>
      <c r="I12249" t="s">
        <v>448</v>
      </c>
      <c r="J12249">
        <v>555</v>
      </c>
      <c r="K12249">
        <f t="shared" si="68"/>
        <v>0</v>
      </c>
      <c r="L12249">
        <f t="shared" si="69"/>
        <v>5</v>
      </c>
      <c r="M12249">
        <v>2.5</v>
      </c>
      <c r="N12249">
        <v>5</v>
      </c>
      <c r="O12249">
        <v>1.091</v>
      </c>
      <c r="R12249">
        <v>3.5417000000000001</v>
      </c>
      <c r="U12249">
        <v>18.239899999999999</v>
      </c>
    </row>
    <row r="12250" spans="1:21">
      <c r="A12250" t="s">
        <v>1490</v>
      </c>
      <c r="B12250" t="s">
        <v>1489</v>
      </c>
      <c r="C12250" t="s">
        <v>1637</v>
      </c>
      <c r="E12250" t="s">
        <v>1636</v>
      </c>
      <c r="G12250">
        <v>-27.533300000000001</v>
      </c>
      <c r="H12250">
        <v>153.31666999999999</v>
      </c>
      <c r="I12250" t="s">
        <v>448</v>
      </c>
      <c r="J12250">
        <v>555</v>
      </c>
      <c r="K12250">
        <f t="shared" si="68"/>
        <v>0</v>
      </c>
      <c r="L12250">
        <f t="shared" si="69"/>
        <v>5</v>
      </c>
      <c r="M12250">
        <v>2.5</v>
      </c>
      <c r="N12250">
        <v>5</v>
      </c>
      <c r="O12250">
        <v>1.091</v>
      </c>
      <c r="R12250">
        <v>5.2521000000000004</v>
      </c>
      <c r="U12250">
        <v>27.048200000000001</v>
      </c>
    </row>
    <row r="12251" spans="1:21">
      <c r="A12251" t="s">
        <v>1490</v>
      </c>
      <c r="B12251" t="s">
        <v>1489</v>
      </c>
      <c r="C12251" t="s">
        <v>1637</v>
      </c>
      <c r="E12251" t="s">
        <v>1636</v>
      </c>
      <c r="G12251">
        <v>-27.533300000000001</v>
      </c>
      <c r="H12251">
        <v>153.31666999999999</v>
      </c>
      <c r="I12251" t="s">
        <v>448</v>
      </c>
      <c r="J12251">
        <v>555</v>
      </c>
      <c r="K12251">
        <f t="shared" si="68"/>
        <v>0</v>
      </c>
      <c r="L12251">
        <f t="shared" si="69"/>
        <v>5</v>
      </c>
      <c r="M12251">
        <v>2.5</v>
      </c>
      <c r="N12251">
        <v>5</v>
      </c>
      <c r="O12251">
        <v>1.091</v>
      </c>
      <c r="R12251">
        <v>2.0245000000000002</v>
      </c>
      <c r="U12251">
        <v>10.4261</v>
      </c>
    </row>
    <row r="12252" spans="1:21">
      <c r="A12252" t="s">
        <v>1490</v>
      </c>
      <c r="B12252" t="s">
        <v>1489</v>
      </c>
      <c r="C12252" t="s">
        <v>1637</v>
      </c>
      <c r="E12252" t="s">
        <v>1636</v>
      </c>
      <c r="G12252">
        <v>-27.533300000000001</v>
      </c>
      <c r="H12252">
        <v>153.31666999999999</v>
      </c>
      <c r="I12252" t="s">
        <v>448</v>
      </c>
      <c r="J12252">
        <v>555</v>
      </c>
      <c r="K12252">
        <f t="shared" si="68"/>
        <v>0</v>
      </c>
      <c r="L12252">
        <f t="shared" si="69"/>
        <v>5</v>
      </c>
      <c r="M12252">
        <v>2.5</v>
      </c>
      <c r="N12252">
        <v>5</v>
      </c>
      <c r="O12252">
        <v>1.091</v>
      </c>
      <c r="R12252">
        <v>4.3693</v>
      </c>
      <c r="U12252">
        <v>22.501899999999999</v>
      </c>
    </row>
    <row r="12253" spans="1:21">
      <c r="A12253" t="s">
        <v>1490</v>
      </c>
      <c r="B12253" t="s">
        <v>1489</v>
      </c>
      <c r="C12253" t="s">
        <v>1637</v>
      </c>
      <c r="E12253" t="s">
        <v>1636</v>
      </c>
      <c r="G12253">
        <v>-27.533300000000001</v>
      </c>
      <c r="H12253">
        <v>153.31666999999999</v>
      </c>
      <c r="I12253" t="s">
        <v>448</v>
      </c>
      <c r="J12253">
        <v>555</v>
      </c>
      <c r="K12253">
        <f t="shared" si="68"/>
        <v>0</v>
      </c>
      <c r="L12253">
        <f t="shared" si="69"/>
        <v>5</v>
      </c>
      <c r="M12253">
        <v>2.5</v>
      </c>
      <c r="N12253">
        <v>5</v>
      </c>
      <c r="O12253">
        <v>1.091</v>
      </c>
      <c r="R12253">
        <v>1.859</v>
      </c>
      <c r="U12253">
        <v>9.5737000000000005</v>
      </c>
    </row>
    <row r="12254" spans="1:21">
      <c r="A12254" t="s">
        <v>1490</v>
      </c>
      <c r="B12254" t="s">
        <v>1489</v>
      </c>
      <c r="C12254" t="s">
        <v>1637</v>
      </c>
      <c r="E12254" t="s">
        <v>1636</v>
      </c>
      <c r="G12254">
        <v>-27.533300000000001</v>
      </c>
      <c r="H12254">
        <v>153.31666999999999</v>
      </c>
      <c r="I12254" t="s">
        <v>448</v>
      </c>
      <c r="J12254">
        <v>555</v>
      </c>
      <c r="K12254">
        <f t="shared" si="68"/>
        <v>0</v>
      </c>
      <c r="L12254">
        <f t="shared" si="69"/>
        <v>5</v>
      </c>
      <c r="M12254">
        <v>2.5</v>
      </c>
      <c r="N12254">
        <v>5</v>
      </c>
      <c r="O12254">
        <v>1.091</v>
      </c>
      <c r="R12254">
        <v>3.6520999999999999</v>
      </c>
      <c r="U12254">
        <v>18.808199999999999</v>
      </c>
    </row>
    <row r="12255" spans="1:21">
      <c r="A12255" t="s">
        <v>1490</v>
      </c>
      <c r="B12255" t="s">
        <v>1489</v>
      </c>
      <c r="C12255" t="s">
        <v>1637</v>
      </c>
      <c r="E12255" t="s">
        <v>1636</v>
      </c>
      <c r="G12255">
        <v>-27.533300000000001</v>
      </c>
      <c r="H12255">
        <v>153.31666999999999</v>
      </c>
      <c r="I12255" t="s">
        <v>448</v>
      </c>
      <c r="J12255">
        <v>555</v>
      </c>
      <c r="K12255">
        <f t="shared" si="68"/>
        <v>0</v>
      </c>
      <c r="L12255">
        <f t="shared" si="69"/>
        <v>5</v>
      </c>
      <c r="M12255">
        <v>2.5</v>
      </c>
      <c r="N12255">
        <v>5</v>
      </c>
      <c r="O12255">
        <v>1.091</v>
      </c>
      <c r="R12255">
        <v>2.5486</v>
      </c>
      <c r="U12255">
        <v>13.125400000000001</v>
      </c>
    </row>
    <row r="12256" spans="1:21">
      <c r="A12256" t="s">
        <v>1490</v>
      </c>
      <c r="B12256" t="s">
        <v>1489</v>
      </c>
      <c r="C12256" t="s">
        <v>1637</v>
      </c>
      <c r="E12256" t="s">
        <v>1636</v>
      </c>
      <c r="G12256">
        <v>-27.533300000000001</v>
      </c>
      <c r="H12256">
        <v>153.31666999999999</v>
      </c>
      <c r="I12256" t="s">
        <v>448</v>
      </c>
      <c r="J12256">
        <v>555</v>
      </c>
      <c r="K12256">
        <f t="shared" si="68"/>
        <v>0</v>
      </c>
      <c r="L12256">
        <f t="shared" si="69"/>
        <v>5</v>
      </c>
      <c r="M12256">
        <v>2.5</v>
      </c>
      <c r="N12256">
        <v>5</v>
      </c>
      <c r="O12256">
        <v>1.091</v>
      </c>
      <c r="R12256">
        <v>0.83830000000000005</v>
      </c>
      <c r="U12256">
        <v>4.3170999999999999</v>
      </c>
    </row>
    <row r="12257" spans="1:25">
      <c r="A12257" t="s">
        <v>1490</v>
      </c>
      <c r="B12257" t="s">
        <v>1489</v>
      </c>
      <c r="C12257" t="s">
        <v>1637</v>
      </c>
      <c r="E12257" t="s">
        <v>1636</v>
      </c>
      <c r="G12257">
        <v>-27.533300000000001</v>
      </c>
      <c r="H12257">
        <v>153.31666999999999</v>
      </c>
      <c r="I12257" t="s">
        <v>448</v>
      </c>
      <c r="J12257">
        <v>555</v>
      </c>
      <c r="K12257">
        <f t="shared" si="68"/>
        <v>0</v>
      </c>
      <c r="L12257">
        <f t="shared" si="69"/>
        <v>5</v>
      </c>
      <c r="M12257">
        <v>2.5</v>
      </c>
      <c r="N12257">
        <v>5</v>
      </c>
      <c r="O12257">
        <v>1.091</v>
      </c>
      <c r="R12257">
        <v>0.78310000000000002</v>
      </c>
      <c r="U12257">
        <v>4.0330000000000004</v>
      </c>
    </row>
    <row r="12258" spans="1:25">
      <c r="A12258" t="s">
        <v>1490</v>
      </c>
      <c r="B12258" t="s">
        <v>1489</v>
      </c>
      <c r="C12258" t="s">
        <v>1637</v>
      </c>
      <c r="E12258" t="s">
        <v>1636</v>
      </c>
      <c r="G12258">
        <v>-27.533300000000001</v>
      </c>
      <c r="H12258">
        <v>153.31666999999999</v>
      </c>
      <c r="I12258" t="s">
        <v>448</v>
      </c>
      <c r="J12258">
        <v>555</v>
      </c>
      <c r="K12258">
        <f t="shared" si="68"/>
        <v>0</v>
      </c>
      <c r="L12258">
        <f t="shared" si="69"/>
        <v>5</v>
      </c>
      <c r="M12258">
        <v>2.5</v>
      </c>
      <c r="N12258">
        <v>5</v>
      </c>
      <c r="O12258">
        <v>1.091</v>
      </c>
      <c r="R12258">
        <v>4.0382999999999996</v>
      </c>
      <c r="U12258">
        <v>20.7971</v>
      </c>
    </row>
    <row r="12259" spans="1:25">
      <c r="A12259" t="s">
        <v>1490</v>
      </c>
      <c r="B12259" t="s">
        <v>1489</v>
      </c>
      <c r="C12259" t="s">
        <v>1637</v>
      </c>
      <c r="E12259" t="s">
        <v>1636</v>
      </c>
      <c r="G12259">
        <v>-27.533300000000001</v>
      </c>
      <c r="H12259">
        <v>153.31666999999999</v>
      </c>
      <c r="I12259" t="s">
        <v>448</v>
      </c>
      <c r="J12259">
        <v>555</v>
      </c>
      <c r="K12259">
        <f t="shared" ref="K12259:K12322" si="70">M12259-(N12259/2)</f>
        <v>0</v>
      </c>
      <c r="L12259">
        <f t="shared" ref="L12259:L12322" si="71">M12259+(N12259/2)</f>
        <v>5</v>
      </c>
      <c r="M12259">
        <v>2.5</v>
      </c>
      <c r="N12259">
        <v>5</v>
      </c>
      <c r="O12259">
        <v>1.091</v>
      </c>
      <c r="R12259">
        <v>1.7210000000000001</v>
      </c>
      <c r="U12259">
        <v>8.8633000000000006</v>
      </c>
    </row>
    <row r="12260" spans="1:25">
      <c r="A12260" t="s">
        <v>1490</v>
      </c>
      <c r="B12260" t="s">
        <v>1489</v>
      </c>
      <c r="C12260" t="s">
        <v>1637</v>
      </c>
      <c r="E12260" t="s">
        <v>1636</v>
      </c>
      <c r="G12260">
        <v>-27.533300000000001</v>
      </c>
      <c r="H12260">
        <v>153.31666999999999</v>
      </c>
      <c r="I12260" t="s">
        <v>448</v>
      </c>
      <c r="J12260">
        <v>555</v>
      </c>
      <c r="K12260">
        <f t="shared" si="70"/>
        <v>0</v>
      </c>
      <c r="L12260">
        <f t="shared" si="71"/>
        <v>5</v>
      </c>
      <c r="M12260">
        <v>2.5</v>
      </c>
      <c r="N12260">
        <v>5</v>
      </c>
      <c r="O12260">
        <v>1.091</v>
      </c>
      <c r="R12260">
        <v>2.7141000000000002</v>
      </c>
      <c r="U12260">
        <v>13.9778</v>
      </c>
    </row>
    <row r="12261" spans="1:25">
      <c r="A12261" t="s">
        <v>1490</v>
      </c>
      <c r="B12261" t="s">
        <v>1489</v>
      </c>
      <c r="C12261" t="s">
        <v>1637</v>
      </c>
      <c r="E12261" t="s">
        <v>1636</v>
      </c>
      <c r="G12261">
        <v>-27.533300000000001</v>
      </c>
      <c r="H12261">
        <v>153.31666999999999</v>
      </c>
      <c r="I12261" t="s">
        <v>448</v>
      </c>
      <c r="J12261">
        <v>555</v>
      </c>
      <c r="K12261">
        <f t="shared" si="70"/>
        <v>0</v>
      </c>
      <c r="L12261">
        <f t="shared" si="71"/>
        <v>5</v>
      </c>
      <c r="M12261">
        <v>2.5</v>
      </c>
      <c r="N12261">
        <v>5</v>
      </c>
      <c r="O12261">
        <v>1.091</v>
      </c>
      <c r="R12261">
        <v>0.47970000000000002</v>
      </c>
      <c r="U12261">
        <v>2.4702000000000002</v>
      </c>
    </row>
    <row r="12262" spans="1:25">
      <c r="A12262" t="s">
        <v>1490</v>
      </c>
      <c r="B12262" t="s">
        <v>1489</v>
      </c>
      <c r="C12262" t="s">
        <v>1637</v>
      </c>
      <c r="E12262" t="s">
        <v>1636</v>
      </c>
      <c r="G12262">
        <v>-27.533300000000001</v>
      </c>
      <c r="H12262">
        <v>153.31666999999999</v>
      </c>
      <c r="I12262" t="s">
        <v>448</v>
      </c>
      <c r="J12262">
        <v>555</v>
      </c>
      <c r="K12262">
        <f t="shared" si="70"/>
        <v>0</v>
      </c>
      <c r="L12262">
        <f t="shared" si="71"/>
        <v>5</v>
      </c>
      <c r="M12262">
        <v>2.5</v>
      </c>
      <c r="N12262">
        <v>5</v>
      </c>
      <c r="O12262">
        <v>1.091</v>
      </c>
      <c r="R12262">
        <v>1.2797000000000001</v>
      </c>
      <c r="U12262">
        <v>6.5902000000000003</v>
      </c>
    </row>
    <row r="12263" spans="1:25">
      <c r="A12263" t="s">
        <v>1490</v>
      </c>
      <c r="B12263" t="s">
        <v>1489</v>
      </c>
      <c r="C12263" t="s">
        <v>1637</v>
      </c>
      <c r="E12263" t="s">
        <v>1636</v>
      </c>
      <c r="G12263">
        <v>-27.533300000000001</v>
      </c>
      <c r="H12263">
        <v>153.31666999999999</v>
      </c>
      <c r="I12263" t="s">
        <v>448</v>
      </c>
      <c r="J12263">
        <v>555</v>
      </c>
      <c r="K12263">
        <f t="shared" si="70"/>
        <v>0</v>
      </c>
      <c r="L12263">
        <f t="shared" si="71"/>
        <v>5</v>
      </c>
      <c r="M12263">
        <v>2.5</v>
      </c>
      <c r="N12263">
        <v>5</v>
      </c>
      <c r="O12263">
        <v>1.091</v>
      </c>
      <c r="R12263">
        <v>1.1141000000000001</v>
      </c>
      <c r="U12263">
        <v>5.7378</v>
      </c>
    </row>
    <row r="12264" spans="1:25">
      <c r="A12264" t="s">
        <v>1490</v>
      </c>
      <c r="B12264" t="s">
        <v>1489</v>
      </c>
      <c r="C12264" t="s">
        <v>1637</v>
      </c>
      <c r="E12264" t="s">
        <v>1636</v>
      </c>
      <c r="G12264">
        <v>-27.533300000000001</v>
      </c>
      <c r="H12264">
        <v>153.31666999999999</v>
      </c>
      <c r="I12264" t="s">
        <v>448</v>
      </c>
      <c r="J12264">
        <v>555</v>
      </c>
      <c r="K12264">
        <f t="shared" si="70"/>
        <v>0</v>
      </c>
      <c r="L12264">
        <f t="shared" si="71"/>
        <v>5</v>
      </c>
      <c r="M12264">
        <v>2.5</v>
      </c>
      <c r="N12264">
        <v>5</v>
      </c>
      <c r="O12264">
        <v>1.091</v>
      </c>
      <c r="R12264">
        <v>0.50719999999999998</v>
      </c>
      <c r="U12264">
        <v>2.6122999999999998</v>
      </c>
    </row>
    <row r="12265" spans="1:25">
      <c r="A12265" t="s">
        <v>1490</v>
      </c>
      <c r="B12265" t="s">
        <v>1489</v>
      </c>
      <c r="C12265" t="s">
        <v>1637</v>
      </c>
      <c r="E12265" t="s">
        <v>1636</v>
      </c>
      <c r="G12265">
        <v>-27.533300000000001</v>
      </c>
      <c r="H12265">
        <v>153.31666999999999</v>
      </c>
      <c r="I12265" t="s">
        <v>448</v>
      </c>
      <c r="J12265">
        <v>555</v>
      </c>
      <c r="K12265">
        <f t="shared" si="70"/>
        <v>0</v>
      </c>
      <c r="L12265">
        <f t="shared" si="71"/>
        <v>5</v>
      </c>
      <c r="M12265">
        <v>2.5</v>
      </c>
      <c r="N12265">
        <v>5</v>
      </c>
      <c r="O12265">
        <v>1.091</v>
      </c>
      <c r="R12265">
        <v>0.9486</v>
      </c>
      <c r="U12265">
        <v>4.8853999999999997</v>
      </c>
    </row>
    <row r="12266" spans="1:25">
      <c r="A12266" t="s">
        <v>1490</v>
      </c>
      <c r="B12266" t="s">
        <v>1489</v>
      </c>
      <c r="C12266" t="s">
        <v>1637</v>
      </c>
      <c r="E12266" t="s">
        <v>1636</v>
      </c>
      <c r="G12266">
        <v>-27.533300000000001</v>
      </c>
      <c r="H12266">
        <v>153.31666999999999</v>
      </c>
      <c r="I12266" t="s">
        <v>448</v>
      </c>
      <c r="J12266">
        <v>555</v>
      </c>
      <c r="K12266">
        <f t="shared" si="70"/>
        <v>0</v>
      </c>
      <c r="L12266">
        <f t="shared" si="71"/>
        <v>5</v>
      </c>
      <c r="M12266">
        <v>2.5</v>
      </c>
      <c r="N12266">
        <v>5</v>
      </c>
      <c r="O12266">
        <v>1.091</v>
      </c>
      <c r="R12266">
        <v>1.2797000000000001</v>
      </c>
      <c r="U12266">
        <v>6.5902000000000003</v>
      </c>
    </row>
    <row r="12267" spans="1:25">
      <c r="A12267" t="s">
        <v>1490</v>
      </c>
      <c r="B12267" t="s">
        <v>1489</v>
      </c>
      <c r="C12267" t="s">
        <v>1637</v>
      </c>
      <c r="E12267" t="s">
        <v>1636</v>
      </c>
      <c r="G12267">
        <v>-27.533300000000001</v>
      </c>
      <c r="H12267">
        <v>153.31666999999999</v>
      </c>
      <c r="I12267" t="s">
        <v>448</v>
      </c>
      <c r="J12267">
        <v>555</v>
      </c>
      <c r="K12267">
        <f t="shared" si="70"/>
        <v>0</v>
      </c>
      <c r="L12267">
        <f t="shared" si="71"/>
        <v>5</v>
      </c>
      <c r="M12267">
        <v>2.5</v>
      </c>
      <c r="N12267">
        <v>5</v>
      </c>
      <c r="O12267">
        <v>1.091</v>
      </c>
      <c r="R12267">
        <v>0.61760000000000004</v>
      </c>
      <c r="U12267">
        <v>3.1806000000000001</v>
      </c>
    </row>
    <row r="12268" spans="1:25">
      <c r="A12268" t="s">
        <v>1490</v>
      </c>
      <c r="B12268" t="s">
        <v>1489</v>
      </c>
      <c r="C12268" t="s">
        <v>1635</v>
      </c>
      <c r="E12268" t="s">
        <v>1634</v>
      </c>
      <c r="G12268">
        <v>12.566700000000001</v>
      </c>
      <c r="H12268">
        <v>101.9</v>
      </c>
      <c r="I12268" t="s">
        <v>80</v>
      </c>
      <c r="J12268">
        <v>556</v>
      </c>
      <c r="K12268">
        <f t="shared" si="70"/>
        <v>0</v>
      </c>
      <c r="L12268">
        <f t="shared" si="71"/>
        <v>2</v>
      </c>
      <c r="M12268">
        <v>1</v>
      </c>
      <c r="N12268">
        <v>2</v>
      </c>
      <c r="O12268">
        <v>1.091</v>
      </c>
      <c r="R12268">
        <v>0.96</v>
      </c>
      <c r="U12268">
        <v>1.9776</v>
      </c>
    </row>
    <row r="12269" spans="1:25">
      <c r="A12269" t="s">
        <v>1490</v>
      </c>
      <c r="B12269" t="s">
        <v>1489</v>
      </c>
      <c r="C12269" t="s">
        <v>1633</v>
      </c>
      <c r="E12269" t="s">
        <v>1632</v>
      </c>
      <c r="G12269">
        <v>40.133299999999998</v>
      </c>
      <c r="H12269">
        <v>8.8332999999999995</v>
      </c>
      <c r="I12269" t="s">
        <v>94</v>
      </c>
      <c r="J12269">
        <v>557</v>
      </c>
      <c r="K12269">
        <f t="shared" si="70"/>
        <v>0</v>
      </c>
      <c r="L12269">
        <f t="shared" si="71"/>
        <v>1</v>
      </c>
      <c r="M12269">
        <v>0.5</v>
      </c>
      <c r="N12269">
        <v>1</v>
      </c>
      <c r="O12269">
        <v>1.091</v>
      </c>
      <c r="R12269">
        <v>0.44919999999999999</v>
      </c>
      <c r="U12269">
        <v>0.46260000000000001</v>
      </c>
      <c r="W12269">
        <v>1.03</v>
      </c>
      <c r="Y12269">
        <v>0.72040000000000004</v>
      </c>
    </row>
    <row r="12270" spans="1:25">
      <c r="A12270" t="s">
        <v>1490</v>
      </c>
      <c r="B12270" t="s">
        <v>1489</v>
      </c>
      <c r="C12270" t="s">
        <v>1633</v>
      </c>
      <c r="E12270" t="s">
        <v>1632</v>
      </c>
      <c r="J12270">
        <v>557</v>
      </c>
      <c r="K12270">
        <f t="shared" si="70"/>
        <v>1</v>
      </c>
      <c r="L12270">
        <f t="shared" si="71"/>
        <v>2</v>
      </c>
      <c r="M12270">
        <v>1.5</v>
      </c>
      <c r="N12270">
        <v>1</v>
      </c>
      <c r="O12270">
        <v>1.091</v>
      </c>
      <c r="R12270">
        <v>0.221</v>
      </c>
      <c r="U12270">
        <v>0.2276</v>
      </c>
    </row>
    <row r="12271" spans="1:25">
      <c r="A12271" t="s">
        <v>1490</v>
      </c>
      <c r="B12271" t="s">
        <v>1489</v>
      </c>
      <c r="C12271" t="s">
        <v>1633</v>
      </c>
      <c r="E12271" t="s">
        <v>1632</v>
      </c>
      <c r="J12271">
        <v>557</v>
      </c>
      <c r="K12271">
        <f t="shared" si="70"/>
        <v>2</v>
      </c>
      <c r="L12271">
        <f t="shared" si="71"/>
        <v>3</v>
      </c>
      <c r="M12271">
        <v>2.5</v>
      </c>
      <c r="N12271">
        <v>1</v>
      </c>
      <c r="O12271">
        <v>1.091</v>
      </c>
      <c r="R12271">
        <v>0.44919999999999999</v>
      </c>
      <c r="U12271">
        <v>0.46260000000000001</v>
      </c>
    </row>
    <row r="12272" spans="1:25">
      <c r="A12272" t="s">
        <v>1490</v>
      </c>
      <c r="B12272" t="s">
        <v>1489</v>
      </c>
      <c r="C12272" t="s">
        <v>1633</v>
      </c>
      <c r="E12272" t="s">
        <v>1632</v>
      </c>
      <c r="J12272">
        <v>557</v>
      </c>
      <c r="K12272">
        <f t="shared" si="70"/>
        <v>3</v>
      </c>
      <c r="L12272">
        <f t="shared" si="71"/>
        <v>4</v>
      </c>
      <c r="M12272">
        <v>3.5</v>
      </c>
      <c r="N12272">
        <v>1</v>
      </c>
      <c r="O12272">
        <v>1.091</v>
      </c>
      <c r="R12272">
        <v>0.55059999999999998</v>
      </c>
      <c r="U12272">
        <v>0.56710000000000005</v>
      </c>
    </row>
    <row r="12273" spans="1:25">
      <c r="A12273" t="s">
        <v>1490</v>
      </c>
      <c r="B12273" t="s">
        <v>1489</v>
      </c>
      <c r="C12273" t="s">
        <v>1633</v>
      </c>
      <c r="E12273" t="s">
        <v>1632</v>
      </c>
      <c r="J12273">
        <v>557</v>
      </c>
      <c r="K12273">
        <f t="shared" si="70"/>
        <v>4</v>
      </c>
      <c r="L12273">
        <f t="shared" si="71"/>
        <v>5</v>
      </c>
      <c r="M12273">
        <v>4.5</v>
      </c>
      <c r="N12273">
        <v>1</v>
      </c>
      <c r="O12273">
        <v>1.091</v>
      </c>
      <c r="R12273">
        <v>0.221</v>
      </c>
      <c r="U12273">
        <v>0.2276</v>
      </c>
    </row>
    <row r="12274" spans="1:25">
      <c r="A12274" t="s">
        <v>1490</v>
      </c>
      <c r="B12274" t="s">
        <v>1489</v>
      </c>
      <c r="C12274" t="s">
        <v>1633</v>
      </c>
      <c r="E12274" t="s">
        <v>1632</v>
      </c>
      <c r="J12274">
        <v>557</v>
      </c>
      <c r="K12274">
        <f t="shared" si="70"/>
        <v>5</v>
      </c>
      <c r="L12274">
        <f t="shared" si="71"/>
        <v>6</v>
      </c>
      <c r="M12274">
        <v>5.5</v>
      </c>
      <c r="N12274">
        <v>1</v>
      </c>
      <c r="O12274">
        <v>1.091</v>
      </c>
      <c r="R12274">
        <v>0.55059999999999998</v>
      </c>
      <c r="U12274">
        <v>0.56710000000000005</v>
      </c>
    </row>
    <row r="12275" spans="1:25">
      <c r="A12275" t="s">
        <v>1490</v>
      </c>
      <c r="B12275" t="s">
        <v>1489</v>
      </c>
      <c r="C12275" t="s">
        <v>1633</v>
      </c>
      <c r="E12275" t="s">
        <v>1632</v>
      </c>
      <c r="J12275">
        <v>557</v>
      </c>
      <c r="K12275">
        <f t="shared" si="70"/>
        <v>6</v>
      </c>
      <c r="L12275">
        <f t="shared" si="71"/>
        <v>7</v>
      </c>
      <c r="M12275">
        <v>6.5</v>
      </c>
      <c r="N12275">
        <v>1</v>
      </c>
      <c r="O12275">
        <v>1.091</v>
      </c>
      <c r="R12275">
        <v>1.0068999999999999</v>
      </c>
      <c r="U12275">
        <v>1.0370999999999999</v>
      </c>
    </row>
    <row r="12276" spans="1:25">
      <c r="A12276" t="s">
        <v>1490</v>
      </c>
      <c r="B12276" t="s">
        <v>1489</v>
      </c>
      <c r="C12276" t="s">
        <v>1633</v>
      </c>
      <c r="E12276" t="s">
        <v>1632</v>
      </c>
      <c r="J12276">
        <v>557</v>
      </c>
      <c r="K12276">
        <f t="shared" si="70"/>
        <v>7</v>
      </c>
      <c r="L12276">
        <f t="shared" si="71"/>
        <v>8</v>
      </c>
      <c r="M12276">
        <v>7.5</v>
      </c>
      <c r="N12276">
        <v>1</v>
      </c>
      <c r="O12276">
        <v>1.091</v>
      </c>
      <c r="R12276">
        <v>0.65200000000000002</v>
      </c>
      <c r="U12276">
        <v>0.67149999999999999</v>
      </c>
    </row>
    <row r="12277" spans="1:25">
      <c r="A12277" t="s">
        <v>1490</v>
      </c>
      <c r="B12277" t="s">
        <v>1489</v>
      </c>
      <c r="C12277" t="s">
        <v>1633</v>
      </c>
      <c r="E12277" t="s">
        <v>1632</v>
      </c>
      <c r="J12277">
        <v>557</v>
      </c>
      <c r="K12277">
        <f t="shared" si="70"/>
        <v>8</v>
      </c>
      <c r="L12277">
        <f t="shared" si="71"/>
        <v>9</v>
      </c>
      <c r="M12277">
        <v>8.5</v>
      </c>
      <c r="N12277">
        <v>1</v>
      </c>
      <c r="O12277">
        <v>1.091</v>
      </c>
      <c r="R12277">
        <v>1.7168000000000001</v>
      </c>
      <c r="U12277">
        <v>1.7683</v>
      </c>
    </row>
    <row r="12278" spans="1:25">
      <c r="A12278" t="s">
        <v>1490</v>
      </c>
      <c r="B12278" t="s">
        <v>1489</v>
      </c>
      <c r="C12278" t="s">
        <v>1633</v>
      </c>
      <c r="E12278" t="s">
        <v>1632</v>
      </c>
      <c r="J12278">
        <v>557</v>
      </c>
      <c r="K12278">
        <f t="shared" si="70"/>
        <v>9</v>
      </c>
      <c r="L12278">
        <f t="shared" si="71"/>
        <v>10</v>
      </c>
      <c r="M12278">
        <v>9.5</v>
      </c>
      <c r="N12278">
        <v>1</v>
      </c>
      <c r="O12278">
        <v>1.091</v>
      </c>
      <c r="R12278">
        <v>1.3872</v>
      </c>
      <c r="U12278">
        <v>1.4288000000000001</v>
      </c>
    </row>
    <row r="12279" spans="1:25">
      <c r="A12279" t="s">
        <v>1490</v>
      </c>
      <c r="B12279" t="s">
        <v>1489</v>
      </c>
      <c r="K12279">
        <f t="shared" si="70"/>
        <v>0</v>
      </c>
      <c r="L12279">
        <f t="shared" si="71"/>
        <v>0</v>
      </c>
      <c r="U12279">
        <v>7.4203999999999999</v>
      </c>
    </row>
    <row r="12280" spans="1:25">
      <c r="A12280" t="s">
        <v>1490</v>
      </c>
      <c r="B12280" t="s">
        <v>1489</v>
      </c>
      <c r="C12280" t="s">
        <v>1633</v>
      </c>
      <c r="E12280" t="s">
        <v>1632</v>
      </c>
      <c r="G12280">
        <v>40.133299999999998</v>
      </c>
      <c r="H12280">
        <v>8.8332999999999995</v>
      </c>
      <c r="J12280">
        <v>558</v>
      </c>
      <c r="K12280">
        <f t="shared" si="70"/>
        <v>0</v>
      </c>
      <c r="L12280">
        <f t="shared" si="71"/>
        <v>1</v>
      </c>
      <c r="M12280">
        <v>0.5</v>
      </c>
      <c r="N12280">
        <v>1</v>
      </c>
      <c r="O12280">
        <v>1.091</v>
      </c>
      <c r="R12280">
        <v>2.6800999999999999</v>
      </c>
      <c r="U12280">
        <v>2.7605</v>
      </c>
      <c r="W12280">
        <v>1.03</v>
      </c>
      <c r="Y12280">
        <v>2.4013</v>
      </c>
    </row>
    <row r="12281" spans="1:25">
      <c r="A12281" t="s">
        <v>1490</v>
      </c>
      <c r="B12281" t="s">
        <v>1489</v>
      </c>
      <c r="C12281" t="s">
        <v>1633</v>
      </c>
      <c r="E12281" t="s">
        <v>1632</v>
      </c>
      <c r="J12281">
        <v>558</v>
      </c>
      <c r="K12281">
        <f t="shared" si="70"/>
        <v>1</v>
      </c>
      <c r="L12281">
        <f t="shared" si="71"/>
        <v>2</v>
      </c>
      <c r="M12281">
        <v>1.5</v>
      </c>
      <c r="N12281">
        <v>1</v>
      </c>
      <c r="O12281">
        <v>1.091</v>
      </c>
      <c r="R12281">
        <v>3.3393000000000002</v>
      </c>
      <c r="U12281">
        <v>3.4394999999999998</v>
      </c>
    </row>
    <row r="12282" spans="1:25">
      <c r="A12282" t="s">
        <v>1490</v>
      </c>
      <c r="B12282" t="s">
        <v>1489</v>
      </c>
      <c r="C12282" t="s">
        <v>1633</v>
      </c>
      <c r="E12282" t="s">
        <v>1632</v>
      </c>
      <c r="J12282">
        <v>558</v>
      </c>
      <c r="K12282">
        <f t="shared" si="70"/>
        <v>2</v>
      </c>
      <c r="L12282">
        <f t="shared" si="71"/>
        <v>3</v>
      </c>
      <c r="M12282">
        <v>2.5</v>
      </c>
      <c r="N12282">
        <v>1</v>
      </c>
      <c r="O12282">
        <v>1.091</v>
      </c>
      <c r="R12282">
        <v>3.3393000000000002</v>
      </c>
      <c r="U12282">
        <v>3.4394999999999998</v>
      </c>
    </row>
    <row r="12283" spans="1:25">
      <c r="A12283" t="s">
        <v>1490</v>
      </c>
      <c r="B12283" t="s">
        <v>1489</v>
      </c>
      <c r="C12283" t="s">
        <v>1633</v>
      </c>
      <c r="E12283" t="s">
        <v>1632</v>
      </c>
      <c r="J12283">
        <v>558</v>
      </c>
      <c r="K12283">
        <f t="shared" si="70"/>
        <v>3</v>
      </c>
      <c r="L12283">
        <f t="shared" si="71"/>
        <v>4</v>
      </c>
      <c r="M12283">
        <v>3.5</v>
      </c>
      <c r="N12283">
        <v>1</v>
      </c>
      <c r="O12283">
        <v>1.091</v>
      </c>
      <c r="R12283">
        <v>2.4266000000000001</v>
      </c>
      <c r="U12283">
        <v>2.4994000000000001</v>
      </c>
    </row>
    <row r="12284" spans="1:25">
      <c r="A12284" t="s">
        <v>1490</v>
      </c>
      <c r="B12284" t="s">
        <v>1489</v>
      </c>
      <c r="C12284" t="s">
        <v>1633</v>
      </c>
      <c r="E12284" t="s">
        <v>1632</v>
      </c>
      <c r="J12284">
        <v>558</v>
      </c>
      <c r="K12284">
        <f t="shared" si="70"/>
        <v>4</v>
      </c>
      <c r="L12284">
        <f t="shared" si="71"/>
        <v>5</v>
      </c>
      <c r="M12284">
        <v>4.5</v>
      </c>
      <c r="N12284">
        <v>1</v>
      </c>
      <c r="O12284">
        <v>1.091</v>
      </c>
      <c r="R12284">
        <v>2.1730999999999998</v>
      </c>
      <c r="U12284">
        <v>2.2383000000000002</v>
      </c>
    </row>
    <row r="12285" spans="1:25">
      <c r="A12285" t="s">
        <v>1490</v>
      </c>
      <c r="B12285" t="s">
        <v>1489</v>
      </c>
      <c r="C12285" t="s">
        <v>1633</v>
      </c>
      <c r="E12285" t="s">
        <v>1632</v>
      </c>
      <c r="J12285">
        <v>558</v>
      </c>
      <c r="K12285">
        <f t="shared" si="70"/>
        <v>5</v>
      </c>
      <c r="L12285">
        <f t="shared" si="71"/>
        <v>6</v>
      </c>
      <c r="M12285">
        <v>5.5</v>
      </c>
      <c r="N12285">
        <v>1</v>
      </c>
      <c r="O12285">
        <v>1.091</v>
      </c>
      <c r="R12285">
        <v>2.0209999999999999</v>
      </c>
      <c r="U12285">
        <v>2.0815999999999999</v>
      </c>
    </row>
    <row r="12286" spans="1:25">
      <c r="A12286" t="s">
        <v>1490</v>
      </c>
      <c r="B12286" t="s">
        <v>1489</v>
      </c>
      <c r="C12286" t="s">
        <v>1633</v>
      </c>
      <c r="E12286" t="s">
        <v>1632</v>
      </c>
      <c r="J12286">
        <v>558</v>
      </c>
      <c r="K12286">
        <f t="shared" si="70"/>
        <v>6</v>
      </c>
      <c r="L12286">
        <f t="shared" si="71"/>
        <v>7</v>
      </c>
      <c r="M12286">
        <v>6.5</v>
      </c>
      <c r="N12286">
        <v>1</v>
      </c>
      <c r="O12286">
        <v>1.091</v>
      </c>
      <c r="R12286">
        <v>2.0716999999999999</v>
      </c>
      <c r="U12286">
        <v>2.1337999999999999</v>
      </c>
    </row>
    <row r="12287" spans="1:25">
      <c r="A12287" t="s">
        <v>1490</v>
      </c>
      <c r="B12287" t="s">
        <v>1489</v>
      </c>
      <c r="C12287" t="s">
        <v>1633</v>
      </c>
      <c r="E12287" t="s">
        <v>1632</v>
      </c>
      <c r="J12287">
        <v>558</v>
      </c>
      <c r="K12287">
        <f t="shared" si="70"/>
        <v>7</v>
      </c>
      <c r="L12287">
        <f t="shared" si="71"/>
        <v>8</v>
      </c>
      <c r="M12287">
        <v>7.5</v>
      </c>
      <c r="N12287">
        <v>1</v>
      </c>
      <c r="O12287">
        <v>1.091</v>
      </c>
      <c r="R12287">
        <v>1.9956</v>
      </c>
      <c r="U12287">
        <v>2.0554999999999999</v>
      </c>
    </row>
    <row r="12288" spans="1:25">
      <c r="A12288" t="s">
        <v>1490</v>
      </c>
      <c r="B12288" t="s">
        <v>1489</v>
      </c>
      <c r="C12288" t="s">
        <v>1633</v>
      </c>
      <c r="E12288" t="s">
        <v>1632</v>
      </c>
      <c r="J12288">
        <v>558</v>
      </c>
      <c r="K12288">
        <f t="shared" si="70"/>
        <v>8</v>
      </c>
      <c r="L12288">
        <f t="shared" si="71"/>
        <v>9</v>
      </c>
      <c r="M12288">
        <v>8.5</v>
      </c>
      <c r="N12288">
        <v>1</v>
      </c>
      <c r="O12288">
        <v>1.091</v>
      </c>
      <c r="R12288">
        <v>1.9449000000000001</v>
      </c>
      <c r="U12288">
        <v>2.0032999999999999</v>
      </c>
    </row>
    <row r="12289" spans="1:25">
      <c r="A12289" t="s">
        <v>1490</v>
      </c>
      <c r="B12289" t="s">
        <v>1489</v>
      </c>
      <c r="C12289" t="s">
        <v>1633</v>
      </c>
      <c r="E12289" t="s">
        <v>1632</v>
      </c>
      <c r="J12289">
        <v>558</v>
      </c>
      <c r="K12289">
        <f t="shared" si="70"/>
        <v>9</v>
      </c>
      <c r="L12289">
        <f t="shared" si="71"/>
        <v>10</v>
      </c>
      <c r="M12289">
        <v>9.5</v>
      </c>
      <c r="N12289">
        <v>1</v>
      </c>
      <c r="O12289">
        <v>1.091</v>
      </c>
      <c r="R12289">
        <v>2.0209999999999999</v>
      </c>
      <c r="U12289">
        <v>2.0815999999999999</v>
      </c>
    </row>
    <row r="12290" spans="1:25">
      <c r="A12290" t="s">
        <v>1490</v>
      </c>
      <c r="B12290" t="s">
        <v>1489</v>
      </c>
      <c r="K12290">
        <f t="shared" si="70"/>
        <v>0</v>
      </c>
      <c r="L12290">
        <f t="shared" si="71"/>
        <v>0</v>
      </c>
      <c r="U12290">
        <v>24.7331</v>
      </c>
    </row>
    <row r="12291" spans="1:25">
      <c r="A12291" t="s">
        <v>1490</v>
      </c>
      <c r="B12291" t="s">
        <v>1489</v>
      </c>
      <c r="C12291" t="s">
        <v>1633</v>
      </c>
      <c r="E12291" t="s">
        <v>1632</v>
      </c>
      <c r="G12291">
        <v>40.133299999999998</v>
      </c>
      <c r="H12291">
        <v>8.8332999999999995</v>
      </c>
      <c r="J12291">
        <v>559</v>
      </c>
      <c r="K12291">
        <f t="shared" si="70"/>
        <v>0</v>
      </c>
      <c r="L12291">
        <f t="shared" si="71"/>
        <v>1</v>
      </c>
      <c r="M12291">
        <v>0.5</v>
      </c>
      <c r="N12291">
        <v>1</v>
      </c>
      <c r="O12291">
        <v>1.091</v>
      </c>
      <c r="R12291">
        <v>0.1449</v>
      </c>
      <c r="U12291">
        <v>0.14929999999999999</v>
      </c>
      <c r="W12291">
        <v>1.03</v>
      </c>
      <c r="Y12291">
        <v>0.11849999999999999</v>
      </c>
    </row>
    <row r="12292" spans="1:25">
      <c r="A12292" t="s">
        <v>1490</v>
      </c>
      <c r="B12292" t="s">
        <v>1489</v>
      </c>
      <c r="C12292" t="s">
        <v>1633</v>
      </c>
      <c r="E12292" t="s">
        <v>1632</v>
      </c>
      <c r="J12292">
        <v>559</v>
      </c>
      <c r="K12292">
        <f t="shared" si="70"/>
        <v>1</v>
      </c>
      <c r="L12292">
        <f t="shared" si="71"/>
        <v>2</v>
      </c>
      <c r="M12292">
        <v>1.5</v>
      </c>
      <c r="N12292">
        <v>1</v>
      </c>
      <c r="O12292">
        <v>1.091</v>
      </c>
      <c r="R12292">
        <v>4.3499999999999997E-2</v>
      </c>
      <c r="U12292">
        <v>4.48E-2</v>
      </c>
    </row>
    <row r="12293" spans="1:25">
      <c r="A12293" t="s">
        <v>1490</v>
      </c>
      <c r="B12293" t="s">
        <v>1489</v>
      </c>
      <c r="C12293" t="s">
        <v>1633</v>
      </c>
      <c r="E12293" t="s">
        <v>1632</v>
      </c>
      <c r="J12293">
        <v>559</v>
      </c>
      <c r="K12293">
        <f t="shared" si="70"/>
        <v>2</v>
      </c>
      <c r="L12293">
        <f t="shared" si="71"/>
        <v>3</v>
      </c>
      <c r="M12293">
        <v>2.5</v>
      </c>
      <c r="N12293">
        <v>1</v>
      </c>
      <c r="O12293">
        <v>1.091</v>
      </c>
      <c r="R12293">
        <v>7.1999999999999998E-3</v>
      </c>
      <c r="U12293">
        <v>7.4000000000000003E-3</v>
      </c>
    </row>
    <row r="12294" spans="1:25">
      <c r="A12294" t="s">
        <v>1490</v>
      </c>
      <c r="B12294" t="s">
        <v>1489</v>
      </c>
      <c r="C12294" t="s">
        <v>1633</v>
      </c>
      <c r="E12294" t="s">
        <v>1632</v>
      </c>
      <c r="J12294">
        <v>559</v>
      </c>
      <c r="K12294">
        <f t="shared" si="70"/>
        <v>3</v>
      </c>
      <c r="L12294">
        <f t="shared" si="71"/>
        <v>4</v>
      </c>
      <c r="M12294">
        <v>3.5</v>
      </c>
      <c r="N12294">
        <v>1</v>
      </c>
      <c r="O12294">
        <v>1.091</v>
      </c>
      <c r="R12294">
        <v>0.221</v>
      </c>
      <c r="U12294">
        <v>0.2276</v>
      </c>
    </row>
    <row r="12295" spans="1:25">
      <c r="A12295" t="s">
        <v>1490</v>
      </c>
      <c r="B12295" t="s">
        <v>1489</v>
      </c>
      <c r="C12295" t="s">
        <v>1633</v>
      </c>
      <c r="E12295" t="s">
        <v>1632</v>
      </c>
      <c r="J12295">
        <v>559</v>
      </c>
      <c r="K12295">
        <f t="shared" si="70"/>
        <v>4</v>
      </c>
      <c r="L12295">
        <f t="shared" si="71"/>
        <v>5</v>
      </c>
      <c r="M12295">
        <v>4.5</v>
      </c>
      <c r="N12295">
        <v>1</v>
      </c>
      <c r="O12295">
        <v>1.091</v>
      </c>
      <c r="R12295">
        <v>4.3499999999999997E-2</v>
      </c>
      <c r="U12295">
        <v>4.48E-2</v>
      </c>
    </row>
    <row r="12296" spans="1:25">
      <c r="A12296" t="s">
        <v>1490</v>
      </c>
      <c r="B12296" t="s">
        <v>1489</v>
      </c>
      <c r="C12296" t="s">
        <v>1633</v>
      </c>
      <c r="E12296" t="s">
        <v>1632</v>
      </c>
      <c r="J12296">
        <v>559</v>
      </c>
      <c r="K12296">
        <f t="shared" si="70"/>
        <v>5</v>
      </c>
      <c r="L12296">
        <f t="shared" si="71"/>
        <v>6</v>
      </c>
      <c r="M12296">
        <v>5.5</v>
      </c>
      <c r="N12296">
        <v>1</v>
      </c>
      <c r="O12296">
        <v>1.091</v>
      </c>
      <c r="R12296">
        <v>0.1449</v>
      </c>
      <c r="U12296">
        <v>0.14929999999999999</v>
      </c>
    </row>
    <row r="12297" spans="1:25">
      <c r="A12297" t="s">
        <v>1490</v>
      </c>
      <c r="B12297" t="s">
        <v>1489</v>
      </c>
      <c r="C12297" t="s">
        <v>1633</v>
      </c>
      <c r="E12297" t="s">
        <v>1632</v>
      </c>
      <c r="J12297">
        <v>559</v>
      </c>
      <c r="K12297">
        <f t="shared" si="70"/>
        <v>6</v>
      </c>
      <c r="L12297">
        <f t="shared" si="71"/>
        <v>7</v>
      </c>
      <c r="M12297">
        <v>6.5</v>
      </c>
      <c r="N12297">
        <v>1</v>
      </c>
      <c r="O12297">
        <v>1.091</v>
      </c>
      <c r="R12297">
        <v>9.4200000000000006E-2</v>
      </c>
      <c r="U12297">
        <v>9.7100000000000006E-2</v>
      </c>
    </row>
    <row r="12298" spans="1:25">
      <c r="A12298" t="s">
        <v>1490</v>
      </c>
      <c r="B12298" t="s">
        <v>1489</v>
      </c>
      <c r="C12298" t="s">
        <v>1633</v>
      </c>
      <c r="E12298" t="s">
        <v>1632</v>
      </c>
      <c r="J12298">
        <v>559</v>
      </c>
      <c r="K12298">
        <f t="shared" si="70"/>
        <v>7</v>
      </c>
      <c r="L12298">
        <f t="shared" si="71"/>
        <v>8</v>
      </c>
      <c r="M12298">
        <v>7.5</v>
      </c>
      <c r="N12298">
        <v>1</v>
      </c>
      <c r="O12298">
        <v>1.091</v>
      </c>
      <c r="R12298">
        <v>0.24629999999999999</v>
      </c>
      <c r="U12298">
        <v>0.25369999999999998</v>
      </c>
    </row>
    <row r="12299" spans="1:25">
      <c r="A12299" t="s">
        <v>1490</v>
      </c>
      <c r="B12299" t="s">
        <v>1489</v>
      </c>
      <c r="C12299" t="s">
        <v>1633</v>
      </c>
      <c r="E12299" t="s">
        <v>1632</v>
      </c>
      <c r="J12299">
        <v>559</v>
      </c>
      <c r="K12299">
        <f t="shared" si="70"/>
        <v>8</v>
      </c>
      <c r="L12299">
        <f t="shared" si="71"/>
        <v>9</v>
      </c>
      <c r="M12299">
        <v>8.5</v>
      </c>
      <c r="N12299">
        <v>1</v>
      </c>
      <c r="O12299">
        <v>1.091</v>
      </c>
      <c r="R12299">
        <v>4.3499999999999997E-2</v>
      </c>
      <c r="U12299">
        <v>4.48E-2</v>
      </c>
    </row>
    <row r="12300" spans="1:25">
      <c r="A12300" t="s">
        <v>1490</v>
      </c>
      <c r="B12300" t="s">
        <v>1489</v>
      </c>
      <c r="C12300" t="s">
        <v>1633</v>
      </c>
      <c r="E12300" t="s">
        <v>1632</v>
      </c>
      <c r="J12300">
        <v>559</v>
      </c>
      <c r="K12300">
        <f t="shared" si="70"/>
        <v>9</v>
      </c>
      <c r="L12300">
        <f t="shared" si="71"/>
        <v>10</v>
      </c>
      <c r="M12300">
        <v>9.5</v>
      </c>
      <c r="N12300">
        <v>1</v>
      </c>
      <c r="O12300">
        <v>1.091</v>
      </c>
      <c r="R12300">
        <v>0.1956</v>
      </c>
      <c r="U12300">
        <v>0.20150000000000001</v>
      </c>
    </row>
    <row r="12301" spans="1:25">
      <c r="A12301" t="s">
        <v>1490</v>
      </c>
      <c r="B12301" t="s">
        <v>1489</v>
      </c>
      <c r="K12301">
        <f t="shared" si="70"/>
        <v>0</v>
      </c>
      <c r="L12301">
        <f t="shared" si="71"/>
        <v>0</v>
      </c>
      <c r="U12301">
        <v>1.2202999999999999</v>
      </c>
    </row>
    <row r="12302" spans="1:25">
      <c r="A12302" t="s">
        <v>1490</v>
      </c>
      <c r="B12302" t="s">
        <v>1489</v>
      </c>
      <c r="C12302" t="s">
        <v>1631</v>
      </c>
      <c r="E12302" t="s">
        <v>1630</v>
      </c>
      <c r="G12302">
        <v>37.15</v>
      </c>
      <c r="H12302">
        <v>126.2833</v>
      </c>
      <c r="I12302" t="s">
        <v>195</v>
      </c>
      <c r="J12302">
        <v>560</v>
      </c>
      <c r="K12302">
        <f t="shared" si="70"/>
        <v>0</v>
      </c>
      <c r="L12302">
        <f t="shared" si="71"/>
        <v>10</v>
      </c>
      <c r="M12302">
        <v>5</v>
      </c>
      <c r="N12302">
        <v>10</v>
      </c>
      <c r="O12302">
        <v>1.091</v>
      </c>
      <c r="R12302">
        <v>0.29870000000000002</v>
      </c>
      <c r="U12302">
        <v>3.0766</v>
      </c>
    </row>
    <row r="12303" spans="1:25">
      <c r="A12303" t="s">
        <v>1490</v>
      </c>
      <c r="B12303" t="s">
        <v>1489</v>
      </c>
      <c r="C12303" t="s">
        <v>1631</v>
      </c>
      <c r="E12303" t="s">
        <v>1630</v>
      </c>
      <c r="G12303">
        <v>37.15</v>
      </c>
      <c r="H12303">
        <v>126.2833</v>
      </c>
      <c r="I12303" t="s">
        <v>195</v>
      </c>
      <c r="J12303">
        <v>561</v>
      </c>
      <c r="K12303">
        <f t="shared" si="70"/>
        <v>0</v>
      </c>
      <c r="L12303">
        <f t="shared" si="71"/>
        <v>10</v>
      </c>
      <c r="M12303">
        <v>5</v>
      </c>
      <c r="N12303">
        <v>10</v>
      </c>
      <c r="O12303">
        <v>1.091</v>
      </c>
      <c r="R12303">
        <v>0.1552</v>
      </c>
      <c r="U12303">
        <v>1.5987</v>
      </c>
    </row>
    <row r="12304" spans="1:25">
      <c r="A12304" t="s">
        <v>1490</v>
      </c>
      <c r="B12304" t="s">
        <v>1489</v>
      </c>
      <c r="C12304" t="s">
        <v>1631</v>
      </c>
      <c r="E12304" t="s">
        <v>1630</v>
      </c>
      <c r="G12304">
        <v>37.15</v>
      </c>
      <c r="H12304">
        <v>126.2833</v>
      </c>
      <c r="I12304" t="s">
        <v>195</v>
      </c>
      <c r="J12304">
        <v>562</v>
      </c>
      <c r="K12304">
        <f t="shared" si="70"/>
        <v>0</v>
      </c>
      <c r="L12304">
        <f t="shared" si="71"/>
        <v>10</v>
      </c>
      <c r="M12304">
        <v>5</v>
      </c>
      <c r="N12304">
        <v>10</v>
      </c>
      <c r="O12304">
        <v>1.091</v>
      </c>
      <c r="R12304">
        <v>0.09</v>
      </c>
      <c r="U12304">
        <v>0.92700000000000005</v>
      </c>
    </row>
    <row r="12305" spans="1:25">
      <c r="A12305" t="s">
        <v>1490</v>
      </c>
      <c r="B12305" t="s">
        <v>1489</v>
      </c>
      <c r="C12305" t="s">
        <v>1629</v>
      </c>
      <c r="E12305" t="s">
        <v>1628</v>
      </c>
      <c r="G12305">
        <v>29.53</v>
      </c>
      <c r="H12305">
        <v>34.979999999999997</v>
      </c>
      <c r="I12305" t="s">
        <v>769</v>
      </c>
      <c r="J12305">
        <v>563</v>
      </c>
      <c r="K12305">
        <f t="shared" si="70"/>
        <v>0</v>
      </c>
      <c r="L12305">
        <f t="shared" si="71"/>
        <v>5</v>
      </c>
      <c r="M12305">
        <v>2.5</v>
      </c>
      <c r="N12305">
        <v>5</v>
      </c>
      <c r="O12305">
        <v>1.091</v>
      </c>
      <c r="R12305">
        <v>0.1008</v>
      </c>
      <c r="S12305">
        <v>0.5333</v>
      </c>
      <c r="T12305">
        <v>2.7467000000000001</v>
      </c>
      <c r="U12305">
        <v>0.51919999999999999</v>
      </c>
      <c r="V12305">
        <v>3.27</v>
      </c>
    </row>
    <row r="12306" spans="1:25">
      <c r="A12306" t="s">
        <v>1490</v>
      </c>
      <c r="B12306" t="s">
        <v>1489</v>
      </c>
      <c r="C12306" t="s">
        <v>1629</v>
      </c>
      <c r="E12306" t="s">
        <v>1628</v>
      </c>
      <c r="G12306">
        <v>29.53</v>
      </c>
      <c r="H12306">
        <v>34.979999999999997</v>
      </c>
      <c r="I12306" t="s">
        <v>769</v>
      </c>
      <c r="J12306">
        <v>564</v>
      </c>
      <c r="K12306">
        <f t="shared" si="70"/>
        <v>0</v>
      </c>
      <c r="L12306">
        <f t="shared" si="71"/>
        <v>5</v>
      </c>
      <c r="M12306">
        <v>2.5</v>
      </c>
      <c r="N12306">
        <v>5</v>
      </c>
      <c r="O12306">
        <v>1.091</v>
      </c>
      <c r="R12306">
        <v>0.1653</v>
      </c>
      <c r="S12306">
        <v>0.9143</v>
      </c>
      <c r="T12306">
        <v>4.7085999999999997</v>
      </c>
      <c r="U12306">
        <v>0.85140000000000005</v>
      </c>
      <c r="V12306">
        <v>5.56</v>
      </c>
    </row>
    <row r="12307" spans="1:25">
      <c r="A12307" t="s">
        <v>1490</v>
      </c>
      <c r="B12307" t="s">
        <v>1489</v>
      </c>
      <c r="C12307" t="s">
        <v>1629</v>
      </c>
      <c r="E12307" t="s">
        <v>1628</v>
      </c>
      <c r="G12307">
        <v>29.53</v>
      </c>
      <c r="H12307">
        <v>34.979999999999997</v>
      </c>
      <c r="I12307" t="s">
        <v>769</v>
      </c>
      <c r="J12307">
        <v>565</v>
      </c>
      <c r="K12307">
        <f t="shared" si="70"/>
        <v>0</v>
      </c>
      <c r="L12307">
        <f t="shared" si="71"/>
        <v>5</v>
      </c>
      <c r="M12307">
        <v>2.5</v>
      </c>
      <c r="N12307">
        <v>5</v>
      </c>
      <c r="O12307">
        <v>1.091</v>
      </c>
      <c r="R12307">
        <v>0.1613</v>
      </c>
      <c r="S12307">
        <v>1.2190000000000001</v>
      </c>
      <c r="T12307">
        <v>6.2781000000000002</v>
      </c>
      <c r="U12307">
        <v>0.8306</v>
      </c>
      <c r="V12307">
        <v>7.11</v>
      </c>
    </row>
    <row r="12308" spans="1:25">
      <c r="A12308" t="s">
        <v>1490</v>
      </c>
      <c r="B12308" t="s">
        <v>1489</v>
      </c>
      <c r="C12308" t="s">
        <v>1629</v>
      </c>
      <c r="E12308" t="s">
        <v>1628</v>
      </c>
      <c r="G12308">
        <v>29.53</v>
      </c>
      <c r="H12308">
        <v>34.979999999999997</v>
      </c>
      <c r="I12308" t="s">
        <v>769</v>
      </c>
      <c r="J12308">
        <v>566</v>
      </c>
      <c r="K12308">
        <f t="shared" si="70"/>
        <v>0</v>
      </c>
      <c r="L12308">
        <f t="shared" si="71"/>
        <v>5</v>
      </c>
      <c r="M12308">
        <v>2.5</v>
      </c>
      <c r="N12308">
        <v>5</v>
      </c>
      <c r="O12308">
        <v>1.091</v>
      </c>
      <c r="R12308">
        <v>0.1411</v>
      </c>
      <c r="S12308">
        <v>0.30480000000000002</v>
      </c>
      <c r="T12308">
        <v>1.5694999999999999</v>
      </c>
      <c r="U12308">
        <v>0.7268</v>
      </c>
      <c r="V12308">
        <v>2.2999999999999998</v>
      </c>
    </row>
    <row r="12309" spans="1:25">
      <c r="A12309" t="s">
        <v>1490</v>
      </c>
      <c r="B12309" t="s">
        <v>1489</v>
      </c>
      <c r="C12309" t="s">
        <v>1629</v>
      </c>
      <c r="E12309" t="s">
        <v>1628</v>
      </c>
      <c r="G12309">
        <v>29.53</v>
      </c>
      <c r="H12309">
        <v>34.979999999999997</v>
      </c>
      <c r="I12309" t="s">
        <v>769</v>
      </c>
      <c r="J12309">
        <v>567</v>
      </c>
      <c r="K12309">
        <f t="shared" si="70"/>
        <v>0</v>
      </c>
      <c r="L12309">
        <f t="shared" si="71"/>
        <v>5</v>
      </c>
      <c r="M12309">
        <v>2.5</v>
      </c>
      <c r="N12309">
        <v>5</v>
      </c>
      <c r="O12309">
        <v>1.091</v>
      </c>
      <c r="R12309">
        <v>0.1714</v>
      </c>
      <c r="S12309">
        <v>0.99050000000000005</v>
      </c>
      <c r="T12309">
        <v>5.101</v>
      </c>
      <c r="U12309">
        <v>0.88260000000000005</v>
      </c>
      <c r="V12309">
        <v>5.98</v>
      </c>
    </row>
    <row r="12310" spans="1:25">
      <c r="A12310" t="s">
        <v>1490</v>
      </c>
      <c r="B12310" t="s">
        <v>1489</v>
      </c>
      <c r="C12310" t="s">
        <v>1629</v>
      </c>
      <c r="E12310" t="s">
        <v>1628</v>
      </c>
      <c r="G12310">
        <v>29.53</v>
      </c>
      <c r="H12310">
        <v>34.979999999999997</v>
      </c>
      <c r="I12310" t="s">
        <v>769</v>
      </c>
      <c r="J12310">
        <v>568</v>
      </c>
      <c r="K12310">
        <f t="shared" si="70"/>
        <v>0</v>
      </c>
      <c r="L12310">
        <f t="shared" si="71"/>
        <v>5</v>
      </c>
      <c r="M12310">
        <v>2.5</v>
      </c>
      <c r="N12310">
        <v>5</v>
      </c>
      <c r="O12310">
        <v>1.091</v>
      </c>
      <c r="R12310">
        <v>0.1452</v>
      </c>
      <c r="S12310">
        <v>0.5333</v>
      </c>
      <c r="T12310">
        <v>2.7467000000000001</v>
      </c>
      <c r="U12310">
        <v>0.74760000000000004</v>
      </c>
      <c r="V12310">
        <v>3.49</v>
      </c>
    </row>
    <row r="12311" spans="1:25">
      <c r="A12311" t="s">
        <v>1490</v>
      </c>
      <c r="B12311" t="s">
        <v>1489</v>
      </c>
      <c r="C12311" t="s">
        <v>1629</v>
      </c>
      <c r="E12311" t="s">
        <v>1628</v>
      </c>
      <c r="G12311">
        <v>29.53</v>
      </c>
      <c r="H12311">
        <v>34.979999999999997</v>
      </c>
      <c r="I12311" t="s">
        <v>769</v>
      </c>
      <c r="J12311">
        <v>569</v>
      </c>
      <c r="K12311">
        <f t="shared" si="70"/>
        <v>0</v>
      </c>
      <c r="L12311">
        <f t="shared" si="71"/>
        <v>5</v>
      </c>
      <c r="M12311">
        <v>2.5</v>
      </c>
      <c r="N12311">
        <v>5</v>
      </c>
      <c r="O12311">
        <v>1.091</v>
      </c>
      <c r="R12311">
        <v>0.125</v>
      </c>
      <c r="S12311">
        <v>0.45710000000000001</v>
      </c>
      <c r="T12311">
        <v>2.3542999999999998</v>
      </c>
      <c r="U12311">
        <v>0.64380000000000004</v>
      </c>
      <c r="V12311">
        <v>3</v>
      </c>
    </row>
    <row r="12312" spans="1:25">
      <c r="A12312" t="s">
        <v>1490</v>
      </c>
      <c r="B12312" t="s">
        <v>1489</v>
      </c>
      <c r="C12312" t="s">
        <v>1629</v>
      </c>
      <c r="E12312" t="s">
        <v>1628</v>
      </c>
      <c r="G12312">
        <v>29.46</v>
      </c>
      <c r="H12312">
        <v>34.97</v>
      </c>
      <c r="I12312" t="s">
        <v>769</v>
      </c>
      <c r="J12312">
        <v>570</v>
      </c>
      <c r="K12312">
        <f t="shared" si="70"/>
        <v>0</v>
      </c>
      <c r="L12312">
        <f t="shared" si="71"/>
        <v>5</v>
      </c>
      <c r="M12312">
        <v>2.5</v>
      </c>
      <c r="N12312">
        <v>5</v>
      </c>
      <c r="O12312">
        <v>1.091</v>
      </c>
      <c r="R12312">
        <v>0.1855</v>
      </c>
      <c r="S12312">
        <v>8.0762</v>
      </c>
      <c r="T12312">
        <v>41.592399999999998</v>
      </c>
      <c r="U12312">
        <v>0.95520000000000005</v>
      </c>
      <c r="V12312">
        <v>42.55</v>
      </c>
    </row>
    <row r="12313" spans="1:25">
      <c r="A12313" t="s">
        <v>1490</v>
      </c>
      <c r="B12313" t="s">
        <v>1489</v>
      </c>
      <c r="C12313" t="s">
        <v>1629</v>
      </c>
      <c r="E12313" t="s">
        <v>1628</v>
      </c>
      <c r="G12313">
        <v>29.46</v>
      </c>
      <c r="H12313">
        <v>34.97</v>
      </c>
      <c r="I12313" t="s">
        <v>769</v>
      </c>
      <c r="J12313">
        <v>571</v>
      </c>
      <c r="K12313">
        <f t="shared" si="70"/>
        <v>0</v>
      </c>
      <c r="L12313">
        <f t="shared" si="71"/>
        <v>5</v>
      </c>
      <c r="M12313">
        <v>2.5</v>
      </c>
      <c r="N12313">
        <v>5</v>
      </c>
      <c r="O12313">
        <v>1.091</v>
      </c>
      <c r="R12313">
        <v>0.1512</v>
      </c>
      <c r="S12313">
        <v>2.7429000000000001</v>
      </c>
      <c r="T12313">
        <v>14.1257</v>
      </c>
      <c r="U12313">
        <v>0.77869999999999995</v>
      </c>
      <c r="V12313">
        <v>14.9</v>
      </c>
    </row>
    <row r="12314" spans="1:25">
      <c r="A12314" t="s">
        <v>1490</v>
      </c>
      <c r="B12314" t="s">
        <v>1489</v>
      </c>
      <c r="C12314" t="s">
        <v>1626</v>
      </c>
      <c r="E12314" t="s">
        <v>917</v>
      </c>
      <c r="G12314">
        <v>24.301500000000001</v>
      </c>
      <c r="H12314">
        <v>54.366100000000003</v>
      </c>
      <c r="I12314" t="s">
        <v>55</v>
      </c>
      <c r="J12314">
        <v>572</v>
      </c>
      <c r="K12314">
        <f t="shared" si="70"/>
        <v>-5.5984555980000001</v>
      </c>
      <c r="L12314">
        <f t="shared" si="71"/>
        <v>10.231660231999999</v>
      </c>
      <c r="M12314">
        <v>2.3166023170000001</v>
      </c>
      <c r="N12314">
        <v>15.83011583</v>
      </c>
      <c r="O12314">
        <v>1.091</v>
      </c>
      <c r="R12314">
        <v>1.2558</v>
      </c>
      <c r="U12314">
        <v>20.476099999999999</v>
      </c>
      <c r="W12314">
        <v>1.03</v>
      </c>
      <c r="Y12314">
        <v>0.86429999999999996</v>
      </c>
    </row>
    <row r="12315" spans="1:25">
      <c r="A12315" t="s">
        <v>1490</v>
      </c>
      <c r="B12315" t="s">
        <v>1489</v>
      </c>
      <c r="C12315" t="s">
        <v>1626</v>
      </c>
      <c r="J12315">
        <v>572</v>
      </c>
      <c r="K12315">
        <f t="shared" si="70"/>
        <v>9.8455598449999986</v>
      </c>
      <c r="L12315">
        <f t="shared" si="71"/>
        <v>25.675675675000001</v>
      </c>
      <c r="M12315">
        <v>17.760617759999999</v>
      </c>
      <c r="N12315">
        <v>15.83011583</v>
      </c>
      <c r="O12315">
        <v>1.091</v>
      </c>
      <c r="R12315">
        <v>1.5813999999999999</v>
      </c>
      <c r="U12315">
        <v>25.784700000000001</v>
      </c>
    </row>
    <row r="12316" spans="1:25">
      <c r="A12316" t="s">
        <v>1490</v>
      </c>
      <c r="B12316" t="s">
        <v>1489</v>
      </c>
      <c r="C12316" t="s">
        <v>1626</v>
      </c>
      <c r="J12316">
        <v>572</v>
      </c>
      <c r="K12316">
        <f t="shared" si="70"/>
        <v>25.289575285000005</v>
      </c>
      <c r="L12316">
        <f t="shared" si="71"/>
        <v>41.119691115000002</v>
      </c>
      <c r="M12316">
        <v>33.204633200000004</v>
      </c>
      <c r="N12316">
        <v>15.83011583</v>
      </c>
      <c r="O12316">
        <v>1.091</v>
      </c>
      <c r="R12316">
        <v>0.83720000000000006</v>
      </c>
      <c r="U12316">
        <v>13.650700000000001</v>
      </c>
    </row>
    <row r="12317" spans="1:25">
      <c r="A12317" t="s">
        <v>1490</v>
      </c>
      <c r="B12317" t="s">
        <v>1489</v>
      </c>
      <c r="C12317" t="s">
        <v>1626</v>
      </c>
      <c r="J12317">
        <v>572</v>
      </c>
      <c r="K12317">
        <f t="shared" si="70"/>
        <v>44.980694985</v>
      </c>
      <c r="L12317">
        <f t="shared" si="71"/>
        <v>60.810810814999996</v>
      </c>
      <c r="M12317">
        <v>52.895752899999998</v>
      </c>
      <c r="N12317">
        <v>15.83011583</v>
      </c>
      <c r="O12317">
        <v>1.091</v>
      </c>
      <c r="R12317">
        <v>0.45739999999999997</v>
      </c>
      <c r="U12317">
        <v>7.4573</v>
      </c>
    </row>
    <row r="12318" spans="1:25">
      <c r="A12318" t="s">
        <v>1490</v>
      </c>
      <c r="B12318" t="s">
        <v>1489</v>
      </c>
      <c r="C12318" t="s">
        <v>1626</v>
      </c>
      <c r="J12318">
        <v>572</v>
      </c>
      <c r="K12318">
        <f t="shared" si="70"/>
        <v>66.216216214999989</v>
      </c>
      <c r="L12318">
        <f t="shared" si="71"/>
        <v>82.046332045</v>
      </c>
      <c r="M12318">
        <v>74.131274129999994</v>
      </c>
      <c r="N12318">
        <v>15.83011583</v>
      </c>
      <c r="O12318">
        <v>1.091</v>
      </c>
      <c r="R12318">
        <v>0.41860000000000003</v>
      </c>
      <c r="U12318">
        <v>6.8254000000000001</v>
      </c>
    </row>
    <row r="12319" spans="1:25">
      <c r="A12319" t="s">
        <v>1490</v>
      </c>
      <c r="B12319" t="s">
        <v>1489</v>
      </c>
      <c r="C12319" t="s">
        <v>1626</v>
      </c>
      <c r="J12319">
        <v>572</v>
      </c>
      <c r="K12319">
        <f t="shared" si="70"/>
        <v>87.06563706499999</v>
      </c>
      <c r="L12319">
        <f t="shared" si="71"/>
        <v>102.895752895</v>
      </c>
      <c r="M12319">
        <v>94.980694979999996</v>
      </c>
      <c r="N12319">
        <v>15.83011583</v>
      </c>
      <c r="O12319">
        <v>1.091</v>
      </c>
      <c r="R12319">
        <v>0.63570000000000004</v>
      </c>
      <c r="U12319">
        <v>10.3644</v>
      </c>
    </row>
    <row r="12320" spans="1:25">
      <c r="A12320" t="s">
        <v>1490</v>
      </c>
      <c r="B12320" t="s">
        <v>1489</v>
      </c>
      <c r="K12320">
        <f t="shared" si="70"/>
        <v>0</v>
      </c>
      <c r="L12320">
        <f t="shared" si="71"/>
        <v>0</v>
      </c>
      <c r="U12320">
        <v>84.558599999999998</v>
      </c>
    </row>
    <row r="12321" spans="1:25">
      <c r="A12321" t="s">
        <v>1490</v>
      </c>
      <c r="B12321" t="s">
        <v>1489</v>
      </c>
      <c r="C12321" t="s">
        <v>1626</v>
      </c>
      <c r="E12321" t="s">
        <v>917</v>
      </c>
      <c r="G12321">
        <v>24.301500000000001</v>
      </c>
      <c r="H12321">
        <v>54.366100000000003</v>
      </c>
      <c r="I12321" t="s">
        <v>55</v>
      </c>
      <c r="J12321">
        <v>573</v>
      </c>
      <c r="K12321">
        <f t="shared" si="70"/>
        <v>-5.1833976829999999</v>
      </c>
      <c r="L12321">
        <f t="shared" si="71"/>
        <v>9.816602317000001</v>
      </c>
      <c r="M12321">
        <v>2.3166023170000001</v>
      </c>
      <c r="N12321">
        <v>15</v>
      </c>
      <c r="O12321">
        <v>1.091</v>
      </c>
      <c r="R12321">
        <v>1.3953</v>
      </c>
      <c r="U12321">
        <v>21.5581</v>
      </c>
      <c r="W12321">
        <v>1.03</v>
      </c>
      <c r="Y12321">
        <v>0.81620000000000004</v>
      </c>
    </row>
    <row r="12322" spans="1:25">
      <c r="A12322" t="s">
        <v>1490</v>
      </c>
      <c r="B12322" t="s">
        <v>1489</v>
      </c>
      <c r="C12322" t="s">
        <v>1626</v>
      </c>
      <c r="J12322">
        <v>573</v>
      </c>
      <c r="K12322">
        <f t="shared" si="70"/>
        <v>10.260617759999999</v>
      </c>
      <c r="L12322">
        <f t="shared" si="71"/>
        <v>25.260617759999999</v>
      </c>
      <c r="M12322">
        <v>17.760617759999999</v>
      </c>
      <c r="N12322">
        <v>15</v>
      </c>
      <c r="O12322">
        <v>1.091</v>
      </c>
      <c r="R12322">
        <v>1.4883999999999999</v>
      </c>
      <c r="U12322">
        <v>22.9953</v>
      </c>
    </row>
    <row r="12323" spans="1:25">
      <c r="A12323" t="s">
        <v>1490</v>
      </c>
      <c r="B12323" t="s">
        <v>1489</v>
      </c>
      <c r="C12323" t="s">
        <v>1626</v>
      </c>
      <c r="J12323">
        <v>573</v>
      </c>
      <c r="K12323">
        <f t="shared" ref="K12323:K12386" si="72">M12323-(N12323/2)</f>
        <v>25.704633200000004</v>
      </c>
      <c r="L12323">
        <f t="shared" ref="L12323:L12386" si="73">M12323+(N12323/2)</f>
        <v>40.704633200000004</v>
      </c>
      <c r="M12323">
        <v>33.204633200000004</v>
      </c>
      <c r="N12323">
        <v>15</v>
      </c>
      <c r="O12323">
        <v>1.091</v>
      </c>
      <c r="R12323">
        <v>0.93020000000000003</v>
      </c>
      <c r="U12323">
        <v>14.3721</v>
      </c>
    </row>
    <row r="12324" spans="1:25">
      <c r="A12324" t="s">
        <v>1490</v>
      </c>
      <c r="B12324" t="s">
        <v>1489</v>
      </c>
      <c r="C12324" t="s">
        <v>1626</v>
      </c>
      <c r="J12324">
        <v>573</v>
      </c>
      <c r="K12324">
        <f t="shared" si="72"/>
        <v>45.78185328</v>
      </c>
      <c r="L12324">
        <f t="shared" si="73"/>
        <v>60.78185328</v>
      </c>
      <c r="M12324">
        <v>53.28185328</v>
      </c>
      <c r="N12324">
        <v>15</v>
      </c>
      <c r="O12324">
        <v>1.091</v>
      </c>
      <c r="R12324">
        <v>0.82169999999999999</v>
      </c>
      <c r="U12324">
        <v>12.6953</v>
      </c>
    </row>
    <row r="12325" spans="1:25">
      <c r="A12325" t="s">
        <v>1490</v>
      </c>
      <c r="B12325" t="s">
        <v>1489</v>
      </c>
      <c r="C12325" t="s">
        <v>1626</v>
      </c>
      <c r="J12325">
        <v>573</v>
      </c>
      <c r="K12325">
        <f t="shared" si="72"/>
        <v>65.859073359999996</v>
      </c>
      <c r="L12325">
        <f t="shared" si="73"/>
        <v>80.859073359999996</v>
      </c>
      <c r="M12325">
        <v>73.359073359999996</v>
      </c>
      <c r="N12325">
        <v>15</v>
      </c>
      <c r="O12325">
        <v>1.091</v>
      </c>
      <c r="R12325">
        <v>0.55810000000000004</v>
      </c>
      <c r="U12325">
        <v>8.6233000000000004</v>
      </c>
    </row>
    <row r="12326" spans="1:25">
      <c r="A12326" t="s">
        <v>1490</v>
      </c>
      <c r="B12326" t="s">
        <v>1489</v>
      </c>
      <c r="C12326" t="s">
        <v>1626</v>
      </c>
      <c r="J12326">
        <v>573</v>
      </c>
      <c r="K12326">
        <f t="shared" si="72"/>
        <v>85.164092659999994</v>
      </c>
      <c r="L12326">
        <f t="shared" si="73"/>
        <v>100.16409265999999</v>
      </c>
      <c r="M12326">
        <v>92.664092659999994</v>
      </c>
      <c r="N12326">
        <v>15</v>
      </c>
      <c r="O12326">
        <v>1.091</v>
      </c>
      <c r="R12326">
        <v>0.37209999999999999</v>
      </c>
      <c r="U12326">
        <v>5.7488000000000001</v>
      </c>
    </row>
    <row r="12327" spans="1:25">
      <c r="A12327" t="s">
        <v>1490</v>
      </c>
      <c r="B12327" t="s">
        <v>1489</v>
      </c>
      <c r="C12327" t="s">
        <v>1626</v>
      </c>
      <c r="J12327">
        <v>573</v>
      </c>
      <c r="K12327">
        <f t="shared" si="72"/>
        <v>97.519305000000003</v>
      </c>
      <c r="L12327">
        <f t="shared" si="73"/>
        <v>112.519305</v>
      </c>
      <c r="M12327">
        <v>105.019305</v>
      </c>
      <c r="N12327">
        <v>15</v>
      </c>
      <c r="O12327">
        <v>1.091</v>
      </c>
      <c r="R12327">
        <v>0.14729999999999999</v>
      </c>
      <c r="U12327">
        <v>2.2755999999999998</v>
      </c>
    </row>
    <row r="12328" spans="1:25">
      <c r="A12328" t="s">
        <v>1490</v>
      </c>
      <c r="B12328" t="s">
        <v>1489</v>
      </c>
      <c r="K12328">
        <f t="shared" si="72"/>
        <v>0</v>
      </c>
      <c r="L12328">
        <f t="shared" si="73"/>
        <v>0</v>
      </c>
      <c r="U12328">
        <v>88.268600000000006</v>
      </c>
    </row>
    <row r="12329" spans="1:25">
      <c r="A12329" t="s">
        <v>1490</v>
      </c>
      <c r="B12329" t="s">
        <v>1489</v>
      </c>
      <c r="C12329" t="s">
        <v>1626</v>
      </c>
      <c r="E12329" t="s">
        <v>917</v>
      </c>
      <c r="G12329">
        <v>24.301500000000001</v>
      </c>
      <c r="H12329">
        <v>54.366100000000003</v>
      </c>
      <c r="I12329" t="s">
        <v>55</v>
      </c>
      <c r="J12329">
        <v>574</v>
      </c>
      <c r="K12329">
        <f t="shared" si="72"/>
        <v>-4.0172972969999998</v>
      </c>
      <c r="L12329">
        <f t="shared" si="73"/>
        <v>9.4227027029999988</v>
      </c>
      <c r="M12329">
        <v>2.7027027029999999</v>
      </c>
      <c r="N12329">
        <v>13.44</v>
      </c>
      <c r="O12329">
        <v>1.091</v>
      </c>
      <c r="R12329">
        <v>1.5194000000000001</v>
      </c>
      <c r="U12329">
        <v>21.033100000000001</v>
      </c>
      <c r="W12329">
        <v>1.03</v>
      </c>
      <c r="Y12329">
        <v>1.1225000000000001</v>
      </c>
    </row>
    <row r="12330" spans="1:25">
      <c r="A12330" t="s">
        <v>1490</v>
      </c>
      <c r="B12330" t="s">
        <v>1489</v>
      </c>
      <c r="C12330" t="s">
        <v>1626</v>
      </c>
      <c r="J12330">
        <v>574</v>
      </c>
      <c r="K12330">
        <f t="shared" si="72"/>
        <v>0.2298069500000004</v>
      </c>
      <c r="L12330">
        <f t="shared" si="73"/>
        <v>13.66980695</v>
      </c>
      <c r="M12330">
        <v>6.9498069500000001</v>
      </c>
      <c r="N12330">
        <v>13.44</v>
      </c>
      <c r="O12330">
        <v>1.091</v>
      </c>
      <c r="R12330">
        <v>1.4729000000000001</v>
      </c>
      <c r="U12330">
        <v>20.389199999999999</v>
      </c>
    </row>
    <row r="12331" spans="1:25">
      <c r="A12331" t="s">
        <v>1490</v>
      </c>
      <c r="B12331" t="s">
        <v>1489</v>
      </c>
      <c r="C12331" t="s">
        <v>1626</v>
      </c>
      <c r="J12331">
        <v>574</v>
      </c>
      <c r="K12331">
        <f t="shared" si="72"/>
        <v>19.14872587</v>
      </c>
      <c r="L12331">
        <f t="shared" si="73"/>
        <v>32.588725869999998</v>
      </c>
      <c r="M12331">
        <v>25.868725869999999</v>
      </c>
      <c r="N12331">
        <v>13.44</v>
      </c>
      <c r="O12331">
        <v>1.091</v>
      </c>
      <c r="R12331">
        <v>0.93020000000000003</v>
      </c>
      <c r="U12331">
        <v>12.8774</v>
      </c>
    </row>
    <row r="12332" spans="1:25">
      <c r="A12332" t="s">
        <v>1490</v>
      </c>
      <c r="B12332" t="s">
        <v>1489</v>
      </c>
      <c r="C12332" t="s">
        <v>1626</v>
      </c>
      <c r="J12332">
        <v>574</v>
      </c>
      <c r="K12332">
        <f t="shared" si="72"/>
        <v>38.839845560000001</v>
      </c>
      <c r="L12332">
        <f t="shared" si="73"/>
        <v>52.279845559999998</v>
      </c>
      <c r="M12332">
        <v>45.559845559999999</v>
      </c>
      <c r="N12332">
        <v>13.44</v>
      </c>
      <c r="O12332">
        <v>1.091</v>
      </c>
      <c r="R12332">
        <v>0.85270000000000001</v>
      </c>
      <c r="U12332">
        <v>11.8043</v>
      </c>
    </row>
    <row r="12333" spans="1:25">
      <c r="A12333" t="s">
        <v>1490</v>
      </c>
      <c r="B12333" t="s">
        <v>1489</v>
      </c>
      <c r="C12333" t="s">
        <v>1626</v>
      </c>
      <c r="J12333">
        <v>574</v>
      </c>
      <c r="K12333">
        <f t="shared" si="72"/>
        <v>60.46146718</v>
      </c>
      <c r="L12333">
        <f t="shared" si="73"/>
        <v>73.901467179999997</v>
      </c>
      <c r="M12333">
        <v>67.181467179999999</v>
      </c>
      <c r="N12333">
        <v>13.44</v>
      </c>
      <c r="O12333">
        <v>1.091</v>
      </c>
      <c r="R12333">
        <v>0.83720000000000006</v>
      </c>
      <c r="U12333">
        <v>11.589700000000001</v>
      </c>
    </row>
    <row r="12334" spans="1:25">
      <c r="A12334" t="s">
        <v>1490</v>
      </c>
      <c r="B12334" t="s">
        <v>1489</v>
      </c>
      <c r="K12334">
        <f t="shared" si="72"/>
        <v>0</v>
      </c>
      <c r="L12334">
        <f t="shared" si="73"/>
        <v>0</v>
      </c>
      <c r="U12334">
        <v>77.693600000000004</v>
      </c>
    </row>
    <row r="12335" spans="1:25">
      <c r="A12335" t="s">
        <v>1490</v>
      </c>
      <c r="B12335" t="s">
        <v>1489</v>
      </c>
      <c r="C12335" t="s">
        <v>1626</v>
      </c>
      <c r="E12335" t="s">
        <v>917</v>
      </c>
      <c r="G12335">
        <v>24.301500000000001</v>
      </c>
      <c r="H12335">
        <v>54.366100000000003</v>
      </c>
      <c r="I12335" t="s">
        <v>55</v>
      </c>
      <c r="J12335">
        <v>575</v>
      </c>
      <c r="K12335">
        <f t="shared" si="72"/>
        <v>-4.1267953669999997</v>
      </c>
      <c r="L12335">
        <f t="shared" si="73"/>
        <v>13.393204633</v>
      </c>
      <c r="M12335">
        <v>4.6332046330000001</v>
      </c>
      <c r="N12335">
        <v>17.52</v>
      </c>
      <c r="O12335">
        <v>1.091</v>
      </c>
      <c r="R12335">
        <v>1.7519</v>
      </c>
      <c r="U12335">
        <v>31.614799999999999</v>
      </c>
      <c r="W12335">
        <v>1.03</v>
      </c>
      <c r="Y12335">
        <v>1.0449999999999999</v>
      </c>
    </row>
    <row r="12336" spans="1:25">
      <c r="A12336" t="s">
        <v>1490</v>
      </c>
      <c r="B12336" t="s">
        <v>1489</v>
      </c>
      <c r="C12336" t="s">
        <v>1626</v>
      </c>
      <c r="J12336">
        <v>575</v>
      </c>
      <c r="K12336">
        <f t="shared" si="72"/>
        <v>6.6840154399999996</v>
      </c>
      <c r="L12336">
        <f t="shared" si="73"/>
        <v>24.204015439999999</v>
      </c>
      <c r="M12336">
        <v>15.444015439999999</v>
      </c>
      <c r="N12336">
        <v>17.52</v>
      </c>
      <c r="O12336">
        <v>1.091</v>
      </c>
      <c r="R12336">
        <v>1.3953</v>
      </c>
      <c r="U12336">
        <v>25.1799</v>
      </c>
    </row>
    <row r="12337" spans="1:25">
      <c r="A12337" t="s">
        <v>1490</v>
      </c>
      <c r="B12337" t="s">
        <v>1489</v>
      </c>
      <c r="C12337" t="s">
        <v>1626</v>
      </c>
      <c r="J12337">
        <v>575</v>
      </c>
      <c r="K12337">
        <f t="shared" si="72"/>
        <v>27.533436290000004</v>
      </c>
      <c r="L12337">
        <f t="shared" si="73"/>
        <v>45.05343629</v>
      </c>
      <c r="M12337">
        <v>36.293436290000002</v>
      </c>
      <c r="N12337">
        <v>17.52</v>
      </c>
      <c r="O12337">
        <v>1.091</v>
      </c>
      <c r="R12337">
        <v>0.88370000000000004</v>
      </c>
      <c r="U12337">
        <v>15.9473</v>
      </c>
    </row>
    <row r="12338" spans="1:25">
      <c r="A12338" t="s">
        <v>1490</v>
      </c>
      <c r="B12338" t="s">
        <v>1489</v>
      </c>
      <c r="C12338" t="s">
        <v>1626</v>
      </c>
      <c r="J12338">
        <v>575</v>
      </c>
      <c r="K12338">
        <f t="shared" si="72"/>
        <v>47.610656370000001</v>
      </c>
      <c r="L12338">
        <f t="shared" si="73"/>
        <v>65.130656369999997</v>
      </c>
      <c r="M12338">
        <v>56.370656369999999</v>
      </c>
      <c r="N12338">
        <v>17.52</v>
      </c>
      <c r="O12338">
        <v>1.091</v>
      </c>
      <c r="R12338">
        <v>0.79069999999999996</v>
      </c>
      <c r="U12338">
        <v>14.268599999999999</v>
      </c>
    </row>
    <row r="12339" spans="1:25">
      <c r="A12339" t="s">
        <v>1490</v>
      </c>
      <c r="B12339" t="s">
        <v>1489</v>
      </c>
      <c r="C12339" t="s">
        <v>1626</v>
      </c>
      <c r="J12339">
        <v>575</v>
      </c>
      <c r="K12339">
        <f t="shared" si="72"/>
        <v>78.884787639999999</v>
      </c>
      <c r="L12339">
        <f t="shared" si="73"/>
        <v>96.404787640000009</v>
      </c>
      <c r="M12339">
        <v>87.644787640000004</v>
      </c>
      <c r="N12339">
        <v>17.52</v>
      </c>
      <c r="O12339">
        <v>1.091</v>
      </c>
      <c r="R12339">
        <v>0.40310000000000001</v>
      </c>
      <c r="U12339">
        <v>7.2742000000000004</v>
      </c>
    </row>
    <row r="12340" spans="1:25">
      <c r="A12340" t="s">
        <v>1490</v>
      </c>
      <c r="B12340" t="s">
        <v>1489</v>
      </c>
      <c r="K12340">
        <f t="shared" si="72"/>
        <v>0</v>
      </c>
      <c r="L12340">
        <f t="shared" si="73"/>
        <v>0</v>
      </c>
      <c r="U12340">
        <v>94.284800000000004</v>
      </c>
    </row>
    <row r="12341" spans="1:25">
      <c r="A12341" t="s">
        <v>1490</v>
      </c>
      <c r="B12341" t="s">
        <v>1489</v>
      </c>
      <c r="C12341" t="s">
        <v>1626</v>
      </c>
      <c r="E12341" t="s">
        <v>917</v>
      </c>
      <c r="G12341">
        <v>24.301500000000001</v>
      </c>
      <c r="H12341">
        <v>54.366100000000003</v>
      </c>
      <c r="I12341" t="s">
        <v>55</v>
      </c>
      <c r="J12341">
        <v>576</v>
      </c>
      <c r="K12341">
        <f t="shared" si="72"/>
        <v>-1.3123938220000007</v>
      </c>
      <c r="L12341">
        <f t="shared" si="73"/>
        <v>13.667606178</v>
      </c>
      <c r="M12341">
        <v>6.1776061779999996</v>
      </c>
      <c r="N12341">
        <v>14.98</v>
      </c>
      <c r="O12341">
        <v>1.091</v>
      </c>
      <c r="R12341">
        <v>0.94569999999999999</v>
      </c>
      <c r="U12341">
        <v>14.5921</v>
      </c>
      <c r="W12341">
        <v>1.03</v>
      </c>
      <c r="Y12341">
        <v>0.68220000000000003</v>
      </c>
    </row>
    <row r="12342" spans="1:25">
      <c r="A12342" t="s">
        <v>1490</v>
      </c>
      <c r="B12342" t="s">
        <v>1489</v>
      </c>
      <c r="C12342" t="s">
        <v>1626</v>
      </c>
      <c r="J12342">
        <v>576</v>
      </c>
      <c r="K12342">
        <f t="shared" si="72"/>
        <v>7.1818146699999996</v>
      </c>
      <c r="L12342">
        <f t="shared" si="73"/>
        <v>22.161814669999998</v>
      </c>
      <c r="M12342">
        <v>14.67181467</v>
      </c>
      <c r="N12342">
        <v>14.98</v>
      </c>
      <c r="O12342">
        <v>1.091</v>
      </c>
      <c r="R12342">
        <v>0.88370000000000004</v>
      </c>
      <c r="U12342">
        <v>13.635300000000001</v>
      </c>
    </row>
    <row r="12343" spans="1:25">
      <c r="A12343" t="s">
        <v>1490</v>
      </c>
      <c r="B12343" t="s">
        <v>1489</v>
      </c>
      <c r="C12343" t="s">
        <v>1626</v>
      </c>
      <c r="J12343">
        <v>576</v>
      </c>
      <c r="K12343">
        <f t="shared" si="72"/>
        <v>28.417335909999998</v>
      </c>
      <c r="L12343">
        <f t="shared" si="73"/>
        <v>43.397335910000002</v>
      </c>
      <c r="M12343">
        <v>35.90733591</v>
      </c>
      <c r="N12343">
        <v>14.98</v>
      </c>
      <c r="O12343">
        <v>1.091</v>
      </c>
      <c r="R12343">
        <v>0.75970000000000004</v>
      </c>
      <c r="U12343">
        <v>11.7216</v>
      </c>
    </row>
    <row r="12344" spans="1:25">
      <c r="A12344" t="s">
        <v>1490</v>
      </c>
      <c r="B12344" t="s">
        <v>1489</v>
      </c>
      <c r="C12344" t="s">
        <v>1626</v>
      </c>
      <c r="J12344">
        <v>576</v>
      </c>
      <c r="K12344">
        <f t="shared" si="72"/>
        <v>48.108455599999999</v>
      </c>
      <c r="L12344">
        <f t="shared" si="73"/>
        <v>63.088455600000003</v>
      </c>
      <c r="M12344">
        <v>55.598455600000001</v>
      </c>
      <c r="N12344">
        <v>14.98</v>
      </c>
      <c r="O12344">
        <v>1.091</v>
      </c>
      <c r="R12344">
        <v>0.52710000000000001</v>
      </c>
      <c r="U12344">
        <v>8.1333000000000002</v>
      </c>
    </row>
    <row r="12345" spans="1:25">
      <c r="A12345" t="s">
        <v>1490</v>
      </c>
      <c r="B12345" t="s">
        <v>1489</v>
      </c>
      <c r="C12345" t="s">
        <v>1626</v>
      </c>
      <c r="J12345">
        <v>576</v>
      </c>
      <c r="K12345">
        <f t="shared" si="72"/>
        <v>67.413474900000011</v>
      </c>
      <c r="L12345">
        <f t="shared" si="73"/>
        <v>82.393474900000001</v>
      </c>
      <c r="M12345">
        <v>74.903474900000006</v>
      </c>
      <c r="N12345">
        <v>14.98</v>
      </c>
      <c r="O12345">
        <v>1.091</v>
      </c>
      <c r="R12345">
        <v>0.29459999999999997</v>
      </c>
      <c r="U12345">
        <v>4.5450999999999997</v>
      </c>
    </row>
    <row r="12346" spans="1:25">
      <c r="A12346" t="s">
        <v>1490</v>
      </c>
      <c r="B12346" t="s">
        <v>1489</v>
      </c>
      <c r="K12346">
        <f t="shared" si="72"/>
        <v>0</v>
      </c>
      <c r="L12346">
        <f t="shared" si="73"/>
        <v>0</v>
      </c>
      <c r="U12346">
        <v>52.627400000000002</v>
      </c>
    </row>
    <row r="12347" spans="1:25">
      <c r="A12347" t="s">
        <v>1490</v>
      </c>
      <c r="B12347" t="s">
        <v>1489</v>
      </c>
      <c r="C12347" t="s">
        <v>1620</v>
      </c>
      <c r="E12347" t="s">
        <v>1625</v>
      </c>
      <c r="G12347">
        <v>56.88</v>
      </c>
      <c r="H12347">
        <v>9.07</v>
      </c>
      <c r="I12347" t="s">
        <v>63</v>
      </c>
      <c r="J12347">
        <v>577</v>
      </c>
      <c r="K12347">
        <f t="shared" si="72"/>
        <v>0</v>
      </c>
      <c r="L12347">
        <f t="shared" si="73"/>
        <v>10</v>
      </c>
      <c r="M12347">
        <v>5</v>
      </c>
      <c r="N12347">
        <v>10</v>
      </c>
      <c r="O12347">
        <v>1.5533999999999999</v>
      </c>
      <c r="Q12347">
        <v>25.774000000000001</v>
      </c>
      <c r="R12347">
        <v>0.32779999999999998</v>
      </c>
      <c r="U12347">
        <v>5.0922000000000001</v>
      </c>
    </row>
    <row r="12348" spans="1:25">
      <c r="A12348" t="s">
        <v>1490</v>
      </c>
      <c r="B12348" t="s">
        <v>1489</v>
      </c>
      <c r="C12348" t="s">
        <v>1620</v>
      </c>
      <c r="E12348" t="s">
        <v>1625</v>
      </c>
      <c r="G12348">
        <v>56.88</v>
      </c>
      <c r="H12348">
        <v>9.07</v>
      </c>
      <c r="I12348" t="s">
        <v>63</v>
      </c>
      <c r="J12348">
        <v>578</v>
      </c>
      <c r="K12348">
        <f t="shared" si="72"/>
        <v>0</v>
      </c>
      <c r="L12348">
        <f t="shared" si="73"/>
        <v>10</v>
      </c>
      <c r="M12348">
        <v>5</v>
      </c>
      <c r="N12348">
        <v>10</v>
      </c>
      <c r="O12348">
        <v>0.84299999999999997</v>
      </c>
      <c r="Q12348">
        <v>62.69</v>
      </c>
      <c r="R12348">
        <v>2.3698999999999999</v>
      </c>
      <c r="U12348">
        <v>19.9785</v>
      </c>
    </row>
    <row r="12349" spans="1:25">
      <c r="A12349" t="s">
        <v>1490</v>
      </c>
      <c r="B12349" t="s">
        <v>1489</v>
      </c>
      <c r="C12349" t="s">
        <v>1620</v>
      </c>
      <c r="E12349" t="s">
        <v>1625</v>
      </c>
      <c r="G12349">
        <v>56.88</v>
      </c>
      <c r="H12349">
        <v>9.07</v>
      </c>
      <c r="I12349" t="s">
        <v>63</v>
      </c>
      <c r="J12349">
        <v>579</v>
      </c>
      <c r="K12349">
        <f t="shared" si="72"/>
        <v>0</v>
      </c>
      <c r="L12349">
        <f t="shared" si="73"/>
        <v>10</v>
      </c>
      <c r="M12349">
        <v>5</v>
      </c>
      <c r="N12349">
        <v>10</v>
      </c>
      <c r="O12349">
        <v>1.47</v>
      </c>
      <c r="Q12349">
        <v>10.797000000000001</v>
      </c>
      <c r="R12349">
        <v>8.3799999999999999E-2</v>
      </c>
      <c r="U12349">
        <v>1.2317</v>
      </c>
    </row>
    <row r="12350" spans="1:25">
      <c r="A12350" t="s">
        <v>1490</v>
      </c>
      <c r="B12350" t="s">
        <v>1489</v>
      </c>
      <c r="C12350" t="s">
        <v>1620</v>
      </c>
      <c r="E12350" t="s">
        <v>1625</v>
      </c>
      <c r="G12350">
        <v>56.88</v>
      </c>
      <c r="H12350">
        <v>9.07</v>
      </c>
      <c r="I12350" t="s">
        <v>63</v>
      </c>
      <c r="J12350">
        <v>580</v>
      </c>
      <c r="K12350">
        <f t="shared" si="72"/>
        <v>0</v>
      </c>
      <c r="L12350">
        <f t="shared" si="73"/>
        <v>10</v>
      </c>
      <c r="M12350">
        <v>5</v>
      </c>
      <c r="N12350">
        <v>10</v>
      </c>
      <c r="O12350">
        <v>1.7769999999999999</v>
      </c>
      <c r="Q12350">
        <v>11.938000000000001</v>
      </c>
      <c r="R12350">
        <v>0.18870000000000001</v>
      </c>
      <c r="U12350">
        <v>3.3534000000000002</v>
      </c>
    </row>
    <row r="12351" spans="1:25">
      <c r="A12351" t="s">
        <v>1490</v>
      </c>
      <c r="B12351" t="s">
        <v>1489</v>
      </c>
      <c r="C12351" t="s">
        <v>1620</v>
      </c>
      <c r="E12351" t="s">
        <v>1625</v>
      </c>
      <c r="G12351">
        <v>56.88</v>
      </c>
      <c r="H12351">
        <v>9.07</v>
      </c>
      <c r="I12351" t="s">
        <v>63</v>
      </c>
      <c r="J12351">
        <v>581</v>
      </c>
      <c r="K12351">
        <f t="shared" si="72"/>
        <v>0</v>
      </c>
      <c r="L12351">
        <f t="shared" si="73"/>
        <v>10</v>
      </c>
      <c r="M12351">
        <v>5</v>
      </c>
      <c r="N12351">
        <v>10</v>
      </c>
      <c r="O12351">
        <v>0.79800000000000004</v>
      </c>
      <c r="Q12351">
        <v>62.747</v>
      </c>
      <c r="R12351">
        <v>2.7818999999999998</v>
      </c>
      <c r="U12351">
        <v>22.199200000000001</v>
      </c>
    </row>
    <row r="12352" spans="1:25">
      <c r="A12352" t="s">
        <v>1490</v>
      </c>
      <c r="B12352" t="s">
        <v>1489</v>
      </c>
      <c r="C12352" t="s">
        <v>1620</v>
      </c>
      <c r="E12352" t="s">
        <v>1625</v>
      </c>
      <c r="G12352">
        <v>56.88</v>
      </c>
      <c r="H12352">
        <v>9.07</v>
      </c>
      <c r="I12352" t="s">
        <v>63</v>
      </c>
      <c r="J12352">
        <v>582</v>
      </c>
      <c r="K12352">
        <f t="shared" si="72"/>
        <v>0</v>
      </c>
      <c r="L12352">
        <f t="shared" si="73"/>
        <v>10</v>
      </c>
      <c r="M12352">
        <v>5</v>
      </c>
      <c r="N12352">
        <v>10</v>
      </c>
      <c r="O12352">
        <v>1.946</v>
      </c>
      <c r="Q12352">
        <v>8.2349999999999994</v>
      </c>
      <c r="R12352">
        <v>0.2117</v>
      </c>
      <c r="U12352">
        <v>4.1191000000000004</v>
      </c>
    </row>
    <row r="12353" spans="1:21">
      <c r="A12353" t="s">
        <v>1490</v>
      </c>
      <c r="B12353" t="s">
        <v>1489</v>
      </c>
      <c r="C12353" t="s">
        <v>1620</v>
      </c>
      <c r="E12353" t="s">
        <v>1625</v>
      </c>
      <c r="G12353">
        <v>56.88</v>
      </c>
      <c r="H12353">
        <v>9.07</v>
      </c>
      <c r="I12353" t="s">
        <v>63</v>
      </c>
      <c r="J12353">
        <v>583</v>
      </c>
      <c r="K12353">
        <f t="shared" si="72"/>
        <v>0</v>
      </c>
      <c r="L12353">
        <f t="shared" si="73"/>
        <v>10</v>
      </c>
      <c r="M12353">
        <v>5</v>
      </c>
      <c r="N12353">
        <v>10</v>
      </c>
      <c r="O12353">
        <v>1.69</v>
      </c>
      <c r="Q12353">
        <v>18.558</v>
      </c>
      <c r="R12353">
        <v>0.21290000000000001</v>
      </c>
      <c r="U12353">
        <v>3.5988000000000002</v>
      </c>
    </row>
    <row r="12354" spans="1:21">
      <c r="A12354" t="s">
        <v>1490</v>
      </c>
      <c r="B12354" t="s">
        <v>1489</v>
      </c>
      <c r="C12354" t="s">
        <v>1620</v>
      </c>
      <c r="E12354" t="s">
        <v>1625</v>
      </c>
      <c r="G12354">
        <v>56.88</v>
      </c>
      <c r="H12354">
        <v>9.07</v>
      </c>
      <c r="I12354" t="s">
        <v>63</v>
      </c>
      <c r="J12354">
        <v>584</v>
      </c>
      <c r="K12354">
        <f t="shared" si="72"/>
        <v>0</v>
      </c>
      <c r="L12354">
        <f t="shared" si="73"/>
        <v>10</v>
      </c>
      <c r="M12354">
        <v>5</v>
      </c>
      <c r="N12354">
        <v>10</v>
      </c>
      <c r="O12354">
        <v>1.61</v>
      </c>
      <c r="Q12354">
        <v>20.626999999999999</v>
      </c>
      <c r="R12354">
        <v>0.62239999999999995</v>
      </c>
      <c r="U12354">
        <v>10.0205</v>
      </c>
    </row>
    <row r="12355" spans="1:21">
      <c r="A12355" t="s">
        <v>1490</v>
      </c>
      <c r="B12355" t="s">
        <v>1489</v>
      </c>
      <c r="C12355" t="s">
        <v>1620</v>
      </c>
      <c r="E12355" t="s">
        <v>1625</v>
      </c>
      <c r="G12355">
        <v>56.88</v>
      </c>
      <c r="H12355">
        <v>9.07</v>
      </c>
      <c r="I12355" t="s">
        <v>63</v>
      </c>
      <c r="J12355">
        <v>585</v>
      </c>
      <c r="K12355">
        <f t="shared" si="72"/>
        <v>0</v>
      </c>
      <c r="L12355">
        <f t="shared" si="73"/>
        <v>10</v>
      </c>
      <c r="M12355">
        <v>5</v>
      </c>
      <c r="N12355">
        <v>10</v>
      </c>
      <c r="O12355">
        <v>1.45</v>
      </c>
      <c r="Q12355">
        <v>62.238</v>
      </c>
      <c r="R12355">
        <v>0.72570000000000001</v>
      </c>
      <c r="U12355">
        <v>10.5228</v>
      </c>
    </row>
    <row r="12356" spans="1:21">
      <c r="A12356" t="s">
        <v>1490</v>
      </c>
      <c r="B12356" t="s">
        <v>1489</v>
      </c>
      <c r="C12356" t="s">
        <v>1620</v>
      </c>
      <c r="E12356" t="s">
        <v>1625</v>
      </c>
      <c r="G12356">
        <v>56.88</v>
      </c>
      <c r="H12356">
        <v>9.07</v>
      </c>
      <c r="I12356" t="s">
        <v>63</v>
      </c>
      <c r="J12356">
        <v>586</v>
      </c>
      <c r="K12356">
        <f t="shared" si="72"/>
        <v>0</v>
      </c>
      <c r="L12356">
        <f t="shared" si="73"/>
        <v>10</v>
      </c>
      <c r="M12356">
        <v>5</v>
      </c>
      <c r="N12356">
        <v>10</v>
      </c>
      <c r="O12356">
        <v>1.0940000000000001</v>
      </c>
      <c r="Q12356">
        <v>45.597000000000001</v>
      </c>
      <c r="R12356">
        <v>1.5230999999999999</v>
      </c>
      <c r="U12356">
        <v>16.662199999999999</v>
      </c>
    </row>
    <row r="12357" spans="1:21">
      <c r="A12357" t="s">
        <v>1490</v>
      </c>
      <c r="B12357" t="s">
        <v>1489</v>
      </c>
      <c r="C12357" t="s">
        <v>1620</v>
      </c>
      <c r="E12357" t="s">
        <v>1625</v>
      </c>
      <c r="G12357">
        <v>56.88</v>
      </c>
      <c r="H12357">
        <v>9.07</v>
      </c>
      <c r="I12357" t="s">
        <v>63</v>
      </c>
      <c r="J12357">
        <v>587</v>
      </c>
      <c r="K12357">
        <f t="shared" si="72"/>
        <v>0</v>
      </c>
      <c r="L12357">
        <f t="shared" si="73"/>
        <v>10</v>
      </c>
      <c r="M12357">
        <v>5</v>
      </c>
      <c r="N12357">
        <v>10</v>
      </c>
      <c r="O12357">
        <v>1.232</v>
      </c>
      <c r="Q12357">
        <v>54.363</v>
      </c>
      <c r="R12357">
        <v>2.2793999999999999</v>
      </c>
      <c r="U12357">
        <v>28.082599999999999</v>
      </c>
    </row>
    <row r="12358" spans="1:21">
      <c r="A12358" t="s">
        <v>1490</v>
      </c>
      <c r="B12358" t="s">
        <v>1489</v>
      </c>
      <c r="C12358" t="s">
        <v>1620</v>
      </c>
      <c r="E12358" t="s">
        <v>1625</v>
      </c>
      <c r="G12358">
        <v>56.88</v>
      </c>
      <c r="H12358">
        <v>9.07</v>
      </c>
      <c r="I12358" t="s">
        <v>63</v>
      </c>
      <c r="J12358">
        <v>588</v>
      </c>
      <c r="K12358">
        <f t="shared" si="72"/>
        <v>0</v>
      </c>
      <c r="L12358">
        <f t="shared" si="73"/>
        <v>10</v>
      </c>
      <c r="M12358">
        <v>5</v>
      </c>
      <c r="N12358">
        <v>10</v>
      </c>
      <c r="O12358">
        <v>1.702</v>
      </c>
      <c r="Q12358">
        <v>15.44</v>
      </c>
      <c r="R12358">
        <v>0.32150000000000001</v>
      </c>
      <c r="U12358">
        <v>5.4718999999999998</v>
      </c>
    </row>
    <row r="12359" spans="1:21">
      <c r="A12359" t="s">
        <v>1490</v>
      </c>
      <c r="B12359" t="s">
        <v>1489</v>
      </c>
      <c r="C12359" t="s">
        <v>1620</v>
      </c>
      <c r="E12359" t="s">
        <v>1625</v>
      </c>
      <c r="G12359">
        <v>56.88</v>
      </c>
      <c r="H12359">
        <v>9.07</v>
      </c>
      <c r="I12359" t="s">
        <v>63</v>
      </c>
      <c r="J12359">
        <v>589</v>
      </c>
      <c r="K12359">
        <f t="shared" si="72"/>
        <v>0</v>
      </c>
      <c r="L12359">
        <f t="shared" si="73"/>
        <v>10</v>
      </c>
      <c r="M12359">
        <v>5</v>
      </c>
      <c r="N12359">
        <v>10</v>
      </c>
      <c r="O12359">
        <v>1.476</v>
      </c>
      <c r="Q12359">
        <v>26.073</v>
      </c>
      <c r="R12359">
        <v>0.52690000000000003</v>
      </c>
      <c r="U12359">
        <v>7.7765000000000004</v>
      </c>
    </row>
    <row r="12360" spans="1:21">
      <c r="A12360" t="s">
        <v>1490</v>
      </c>
      <c r="B12360" t="s">
        <v>1489</v>
      </c>
      <c r="C12360" t="s">
        <v>1620</v>
      </c>
      <c r="E12360" t="s">
        <v>1625</v>
      </c>
      <c r="G12360">
        <v>56.88</v>
      </c>
      <c r="H12360">
        <v>9.07</v>
      </c>
      <c r="I12360" t="s">
        <v>63</v>
      </c>
      <c r="J12360">
        <v>590</v>
      </c>
      <c r="K12360">
        <f t="shared" si="72"/>
        <v>0</v>
      </c>
      <c r="L12360">
        <f t="shared" si="73"/>
        <v>10</v>
      </c>
      <c r="M12360">
        <v>5</v>
      </c>
      <c r="N12360">
        <v>10</v>
      </c>
      <c r="O12360">
        <v>1.782</v>
      </c>
      <c r="Q12360">
        <v>20.501999999999999</v>
      </c>
      <c r="R12360">
        <v>0.42609999999999998</v>
      </c>
      <c r="U12360">
        <v>7.593</v>
      </c>
    </row>
    <row r="12361" spans="1:21">
      <c r="A12361" t="s">
        <v>1490</v>
      </c>
      <c r="B12361" t="s">
        <v>1489</v>
      </c>
      <c r="C12361" t="s">
        <v>1620</v>
      </c>
      <c r="E12361" t="s">
        <v>1625</v>
      </c>
      <c r="G12361">
        <v>56.88</v>
      </c>
      <c r="H12361">
        <v>9.07</v>
      </c>
      <c r="I12361" t="s">
        <v>63</v>
      </c>
      <c r="J12361">
        <v>591</v>
      </c>
      <c r="K12361">
        <f t="shared" si="72"/>
        <v>0</v>
      </c>
      <c r="L12361">
        <f t="shared" si="73"/>
        <v>10</v>
      </c>
      <c r="M12361">
        <v>5</v>
      </c>
      <c r="N12361">
        <v>10</v>
      </c>
      <c r="O12361">
        <v>1.4790000000000001</v>
      </c>
      <c r="Q12361">
        <v>50.637</v>
      </c>
      <c r="R12361">
        <v>0.93759999999999999</v>
      </c>
      <c r="U12361">
        <v>13.8668</v>
      </c>
    </row>
    <row r="12362" spans="1:21">
      <c r="A12362" t="s">
        <v>1490</v>
      </c>
      <c r="B12362" t="s">
        <v>1489</v>
      </c>
      <c r="C12362" t="s">
        <v>1620</v>
      </c>
      <c r="E12362" t="s">
        <v>1624</v>
      </c>
      <c r="G12362">
        <v>56.13</v>
      </c>
      <c r="H12362">
        <v>10.34</v>
      </c>
      <c r="I12362" t="s">
        <v>63</v>
      </c>
      <c r="J12362">
        <v>592</v>
      </c>
      <c r="K12362">
        <f t="shared" si="72"/>
        <v>0</v>
      </c>
      <c r="L12362">
        <f t="shared" si="73"/>
        <v>10</v>
      </c>
      <c r="M12362">
        <v>5</v>
      </c>
      <c r="N12362">
        <v>10</v>
      </c>
      <c r="O12362">
        <v>1.7110000000000001</v>
      </c>
      <c r="Q12362">
        <v>10.151</v>
      </c>
      <c r="R12362">
        <v>0.38919999999999999</v>
      </c>
      <c r="U12362">
        <v>6.6586999999999996</v>
      </c>
    </row>
    <row r="12363" spans="1:21">
      <c r="A12363" t="s">
        <v>1490</v>
      </c>
      <c r="B12363" t="s">
        <v>1489</v>
      </c>
      <c r="C12363" t="s">
        <v>1620</v>
      </c>
      <c r="E12363" t="s">
        <v>1624</v>
      </c>
      <c r="G12363">
        <v>56.13</v>
      </c>
      <c r="H12363">
        <v>10.34</v>
      </c>
      <c r="I12363" t="s">
        <v>63</v>
      </c>
      <c r="J12363">
        <v>593</v>
      </c>
      <c r="K12363">
        <f t="shared" si="72"/>
        <v>0</v>
      </c>
      <c r="L12363">
        <f t="shared" si="73"/>
        <v>10</v>
      </c>
      <c r="M12363">
        <v>5</v>
      </c>
      <c r="N12363">
        <v>10</v>
      </c>
      <c r="O12363">
        <v>1.97</v>
      </c>
      <c r="Q12363">
        <v>11.661</v>
      </c>
      <c r="R12363">
        <v>0.28839999999999999</v>
      </c>
      <c r="U12363">
        <v>5.6814999999999998</v>
      </c>
    </row>
    <row r="12364" spans="1:21">
      <c r="A12364" t="s">
        <v>1490</v>
      </c>
      <c r="B12364" t="s">
        <v>1489</v>
      </c>
      <c r="C12364" t="s">
        <v>1620</v>
      </c>
      <c r="E12364" t="s">
        <v>1624</v>
      </c>
      <c r="G12364">
        <v>56.13</v>
      </c>
      <c r="H12364">
        <v>10.34</v>
      </c>
      <c r="I12364" t="s">
        <v>63</v>
      </c>
      <c r="J12364">
        <v>594</v>
      </c>
      <c r="K12364">
        <f t="shared" si="72"/>
        <v>0</v>
      </c>
      <c r="L12364">
        <f t="shared" si="73"/>
        <v>10</v>
      </c>
      <c r="M12364">
        <v>5</v>
      </c>
      <c r="N12364">
        <v>10</v>
      </c>
      <c r="O12364">
        <v>0.85</v>
      </c>
      <c r="Q12364">
        <v>40.030999999999999</v>
      </c>
      <c r="R12364">
        <v>1.7796000000000001</v>
      </c>
      <c r="U12364">
        <v>15.126300000000001</v>
      </c>
    </row>
    <row r="12365" spans="1:21">
      <c r="A12365" t="s">
        <v>1490</v>
      </c>
      <c r="B12365" t="s">
        <v>1489</v>
      </c>
      <c r="C12365" t="s">
        <v>1620</v>
      </c>
      <c r="E12365" t="s">
        <v>1624</v>
      </c>
      <c r="G12365">
        <v>56.13</v>
      </c>
      <c r="H12365">
        <v>10.34</v>
      </c>
      <c r="I12365" t="s">
        <v>63</v>
      </c>
      <c r="J12365">
        <v>595</v>
      </c>
      <c r="K12365">
        <f t="shared" si="72"/>
        <v>0</v>
      </c>
      <c r="L12365">
        <f t="shared" si="73"/>
        <v>10</v>
      </c>
      <c r="M12365">
        <v>5</v>
      </c>
      <c r="N12365">
        <v>10</v>
      </c>
      <c r="O12365">
        <v>1.661</v>
      </c>
      <c r="Q12365">
        <v>11.832000000000001</v>
      </c>
      <c r="R12365">
        <v>0.27060000000000001</v>
      </c>
      <c r="U12365">
        <v>4.4949000000000003</v>
      </c>
    </row>
    <row r="12366" spans="1:21">
      <c r="A12366" t="s">
        <v>1490</v>
      </c>
      <c r="B12366" t="s">
        <v>1489</v>
      </c>
      <c r="C12366" t="s">
        <v>1620</v>
      </c>
      <c r="E12366" t="s">
        <v>1624</v>
      </c>
      <c r="G12366">
        <v>56.13</v>
      </c>
      <c r="H12366">
        <v>10.34</v>
      </c>
      <c r="I12366" t="s">
        <v>63</v>
      </c>
      <c r="J12366">
        <v>596</v>
      </c>
      <c r="K12366">
        <f t="shared" si="72"/>
        <v>0</v>
      </c>
      <c r="L12366">
        <f t="shared" si="73"/>
        <v>10</v>
      </c>
      <c r="M12366">
        <v>5</v>
      </c>
      <c r="N12366">
        <v>10</v>
      </c>
      <c r="O12366">
        <v>1.3360000000000001</v>
      </c>
      <c r="Q12366">
        <v>25.925999999999998</v>
      </c>
      <c r="R12366">
        <v>0.63919999999999999</v>
      </c>
      <c r="U12366">
        <v>8.5403000000000002</v>
      </c>
    </row>
    <row r="12367" spans="1:21">
      <c r="A12367" t="s">
        <v>1490</v>
      </c>
      <c r="B12367" t="s">
        <v>1489</v>
      </c>
      <c r="C12367" t="s">
        <v>1620</v>
      </c>
      <c r="E12367" t="s">
        <v>1624</v>
      </c>
      <c r="G12367">
        <v>56.13</v>
      </c>
      <c r="H12367">
        <v>10.34</v>
      </c>
      <c r="I12367" t="s">
        <v>63</v>
      </c>
      <c r="J12367">
        <v>597</v>
      </c>
      <c r="K12367">
        <f t="shared" si="72"/>
        <v>0</v>
      </c>
      <c r="L12367">
        <f t="shared" si="73"/>
        <v>10</v>
      </c>
      <c r="M12367">
        <v>5</v>
      </c>
      <c r="N12367">
        <v>10</v>
      </c>
      <c r="O12367">
        <v>1.746</v>
      </c>
      <c r="Q12367">
        <v>18.832999999999998</v>
      </c>
      <c r="R12367">
        <v>0.43640000000000001</v>
      </c>
      <c r="U12367">
        <v>7.6203000000000003</v>
      </c>
    </row>
    <row r="12368" spans="1:21">
      <c r="A12368" t="s">
        <v>1490</v>
      </c>
      <c r="B12368" t="s">
        <v>1489</v>
      </c>
      <c r="C12368" t="s">
        <v>1620</v>
      </c>
      <c r="E12368" t="s">
        <v>1624</v>
      </c>
      <c r="G12368">
        <v>56.13</v>
      </c>
      <c r="H12368">
        <v>10.34</v>
      </c>
      <c r="I12368" t="s">
        <v>63</v>
      </c>
      <c r="J12368">
        <v>598</v>
      </c>
      <c r="K12368">
        <f t="shared" si="72"/>
        <v>0</v>
      </c>
      <c r="L12368">
        <f t="shared" si="73"/>
        <v>10</v>
      </c>
      <c r="M12368">
        <v>5</v>
      </c>
      <c r="N12368">
        <v>10</v>
      </c>
      <c r="O12368">
        <v>1.2290000000000001</v>
      </c>
      <c r="Q12368">
        <v>29.861999999999998</v>
      </c>
      <c r="R12368">
        <v>0.76419999999999999</v>
      </c>
      <c r="U12368">
        <v>9.3925000000000001</v>
      </c>
    </row>
    <row r="12369" spans="1:21">
      <c r="A12369" t="s">
        <v>1490</v>
      </c>
      <c r="B12369" t="s">
        <v>1489</v>
      </c>
      <c r="C12369" t="s">
        <v>1620</v>
      </c>
      <c r="E12369" t="s">
        <v>1623</v>
      </c>
      <c r="G12369">
        <v>55.82</v>
      </c>
      <c r="H12369">
        <v>10.14</v>
      </c>
      <c r="I12369" t="s">
        <v>63</v>
      </c>
      <c r="J12369">
        <v>599</v>
      </c>
      <c r="K12369">
        <f t="shared" si="72"/>
        <v>0</v>
      </c>
      <c r="L12369">
        <f t="shared" si="73"/>
        <v>10</v>
      </c>
      <c r="M12369">
        <v>5</v>
      </c>
      <c r="N12369">
        <v>10</v>
      </c>
      <c r="O12369">
        <v>1.6359999999999999</v>
      </c>
      <c r="Q12369">
        <v>11.548</v>
      </c>
      <c r="R12369">
        <v>7.2300000000000003E-2</v>
      </c>
      <c r="U12369">
        <v>1.1835</v>
      </c>
    </row>
    <row r="12370" spans="1:21">
      <c r="A12370" t="s">
        <v>1490</v>
      </c>
      <c r="B12370" t="s">
        <v>1489</v>
      </c>
      <c r="C12370" t="s">
        <v>1620</v>
      </c>
      <c r="E12370" t="s">
        <v>1623</v>
      </c>
      <c r="G12370">
        <v>55.82</v>
      </c>
      <c r="H12370">
        <v>10.14</v>
      </c>
      <c r="I12370" t="s">
        <v>63</v>
      </c>
      <c r="J12370">
        <v>600</v>
      </c>
      <c r="K12370">
        <f t="shared" si="72"/>
        <v>0</v>
      </c>
      <c r="L12370">
        <f t="shared" si="73"/>
        <v>10</v>
      </c>
      <c r="M12370">
        <v>5</v>
      </c>
      <c r="N12370">
        <v>10</v>
      </c>
      <c r="O12370">
        <v>1.6919999999999999</v>
      </c>
      <c r="Q12370">
        <v>12.962999999999999</v>
      </c>
      <c r="R12370">
        <v>9.64E-2</v>
      </c>
      <c r="U12370">
        <v>1.6318999999999999</v>
      </c>
    </row>
    <row r="12371" spans="1:21">
      <c r="A12371" t="s">
        <v>1490</v>
      </c>
      <c r="B12371" t="s">
        <v>1489</v>
      </c>
      <c r="C12371" t="s">
        <v>1620</v>
      </c>
      <c r="E12371" t="s">
        <v>1623</v>
      </c>
      <c r="G12371">
        <v>55.82</v>
      </c>
      <c r="H12371">
        <v>10.14</v>
      </c>
      <c r="I12371" t="s">
        <v>63</v>
      </c>
      <c r="J12371">
        <v>601</v>
      </c>
      <c r="K12371">
        <f t="shared" si="72"/>
        <v>0</v>
      </c>
      <c r="L12371">
        <f t="shared" si="73"/>
        <v>10</v>
      </c>
      <c r="M12371">
        <v>5</v>
      </c>
      <c r="N12371">
        <v>10</v>
      </c>
      <c r="O12371">
        <v>1.57</v>
      </c>
      <c r="Q12371">
        <v>22.623000000000001</v>
      </c>
      <c r="R12371">
        <v>0.3664</v>
      </c>
      <c r="U12371">
        <v>5.7521000000000004</v>
      </c>
    </row>
    <row r="12372" spans="1:21">
      <c r="A12372" t="s">
        <v>1490</v>
      </c>
      <c r="B12372" t="s">
        <v>1489</v>
      </c>
      <c r="C12372" t="s">
        <v>1620</v>
      </c>
      <c r="E12372" t="s">
        <v>1622</v>
      </c>
      <c r="G12372">
        <v>55.64</v>
      </c>
      <c r="H12372">
        <v>9.8699999999999992</v>
      </c>
      <c r="I12372" t="s">
        <v>63</v>
      </c>
      <c r="J12372">
        <v>602</v>
      </c>
      <c r="K12372">
        <f t="shared" si="72"/>
        <v>0</v>
      </c>
      <c r="L12372">
        <f t="shared" si="73"/>
        <v>10</v>
      </c>
      <c r="M12372">
        <v>5</v>
      </c>
      <c r="N12372">
        <v>10</v>
      </c>
      <c r="O12372">
        <v>1.2030000000000001</v>
      </c>
      <c r="Q12372">
        <v>40.968000000000004</v>
      </c>
      <c r="R12372">
        <v>1.2822</v>
      </c>
      <c r="U12372">
        <v>15.4253</v>
      </c>
    </row>
    <row r="12373" spans="1:21">
      <c r="A12373" t="s">
        <v>1490</v>
      </c>
      <c r="B12373" t="s">
        <v>1489</v>
      </c>
      <c r="C12373" t="s">
        <v>1620</v>
      </c>
      <c r="E12373" t="s">
        <v>1622</v>
      </c>
      <c r="G12373">
        <v>55.64</v>
      </c>
      <c r="H12373">
        <v>9.8699999999999992</v>
      </c>
      <c r="I12373" t="s">
        <v>63</v>
      </c>
      <c r="J12373">
        <v>603</v>
      </c>
      <c r="K12373">
        <f t="shared" si="72"/>
        <v>0</v>
      </c>
      <c r="L12373">
        <f t="shared" si="73"/>
        <v>10</v>
      </c>
      <c r="M12373">
        <v>5</v>
      </c>
      <c r="N12373">
        <v>10</v>
      </c>
      <c r="O12373">
        <v>1.3720000000000001</v>
      </c>
      <c r="Q12373">
        <v>35.743000000000002</v>
      </c>
      <c r="R12373">
        <v>1.2020999999999999</v>
      </c>
      <c r="U12373">
        <v>16.4925</v>
      </c>
    </row>
    <row r="12374" spans="1:21">
      <c r="A12374" t="s">
        <v>1490</v>
      </c>
      <c r="B12374" t="s">
        <v>1489</v>
      </c>
      <c r="C12374" t="s">
        <v>1620</v>
      </c>
      <c r="E12374" t="s">
        <v>1622</v>
      </c>
      <c r="G12374">
        <v>55.64</v>
      </c>
      <c r="H12374">
        <v>9.8699999999999992</v>
      </c>
      <c r="I12374" t="s">
        <v>63</v>
      </c>
      <c r="J12374">
        <v>604</v>
      </c>
      <c r="K12374">
        <f t="shared" si="72"/>
        <v>0</v>
      </c>
      <c r="L12374">
        <f t="shared" si="73"/>
        <v>10</v>
      </c>
      <c r="M12374">
        <v>5</v>
      </c>
      <c r="N12374">
        <v>10</v>
      </c>
      <c r="O12374">
        <v>0.42699999999999999</v>
      </c>
      <c r="Q12374">
        <v>58.893999999999998</v>
      </c>
      <c r="R12374">
        <v>4.3868999999999998</v>
      </c>
      <c r="U12374">
        <v>18.732199999999999</v>
      </c>
    </row>
    <row r="12375" spans="1:21">
      <c r="A12375" t="s">
        <v>1490</v>
      </c>
      <c r="B12375" t="s">
        <v>1489</v>
      </c>
      <c r="C12375" t="s">
        <v>1620</v>
      </c>
      <c r="E12375" t="s">
        <v>1622</v>
      </c>
      <c r="G12375">
        <v>55.64</v>
      </c>
      <c r="H12375">
        <v>9.8699999999999992</v>
      </c>
      <c r="I12375" t="s">
        <v>63</v>
      </c>
      <c r="J12375">
        <v>605</v>
      </c>
      <c r="K12375">
        <f t="shared" si="72"/>
        <v>0</v>
      </c>
      <c r="L12375">
        <f t="shared" si="73"/>
        <v>10</v>
      </c>
      <c r="M12375">
        <v>5</v>
      </c>
      <c r="N12375">
        <v>10</v>
      </c>
      <c r="O12375">
        <v>0.61399999999999999</v>
      </c>
      <c r="Q12375">
        <v>43.911999999999999</v>
      </c>
      <c r="R12375">
        <v>2.4291</v>
      </c>
      <c r="U12375">
        <v>14.9145</v>
      </c>
    </row>
    <row r="12376" spans="1:21">
      <c r="A12376" t="s">
        <v>1490</v>
      </c>
      <c r="B12376" t="s">
        <v>1489</v>
      </c>
      <c r="C12376" t="s">
        <v>1620</v>
      </c>
      <c r="E12376" t="s">
        <v>1622</v>
      </c>
      <c r="G12376">
        <v>55.64</v>
      </c>
      <c r="H12376">
        <v>9.8699999999999992</v>
      </c>
      <c r="I12376" t="s">
        <v>63</v>
      </c>
      <c r="J12376">
        <v>606</v>
      </c>
      <c r="K12376">
        <f t="shared" si="72"/>
        <v>0</v>
      </c>
      <c r="L12376">
        <f t="shared" si="73"/>
        <v>10</v>
      </c>
      <c r="M12376">
        <v>5</v>
      </c>
      <c r="N12376">
        <v>10</v>
      </c>
      <c r="O12376">
        <v>1.5289999999999999</v>
      </c>
      <c r="Q12376">
        <v>19.093</v>
      </c>
      <c r="R12376">
        <v>0.26700000000000002</v>
      </c>
      <c r="U12376">
        <v>4.0822000000000003</v>
      </c>
    </row>
    <row r="12377" spans="1:21">
      <c r="A12377" t="s">
        <v>1490</v>
      </c>
      <c r="B12377" t="s">
        <v>1489</v>
      </c>
      <c r="C12377" t="s">
        <v>1620</v>
      </c>
      <c r="E12377" t="s">
        <v>1621</v>
      </c>
      <c r="G12377">
        <v>55.58</v>
      </c>
      <c r="H12377">
        <v>10.53</v>
      </c>
      <c r="I12377" t="s">
        <v>63</v>
      </c>
      <c r="J12377">
        <v>607</v>
      </c>
      <c r="K12377">
        <f t="shared" si="72"/>
        <v>0</v>
      </c>
      <c r="L12377">
        <f t="shared" si="73"/>
        <v>10</v>
      </c>
      <c r="M12377">
        <v>5</v>
      </c>
      <c r="N12377">
        <v>10</v>
      </c>
      <c r="O12377">
        <v>1.135</v>
      </c>
      <c r="Q12377">
        <v>53.219000000000001</v>
      </c>
      <c r="R12377">
        <v>1.637</v>
      </c>
      <c r="U12377">
        <v>18.579599999999999</v>
      </c>
    </row>
    <row r="12378" spans="1:21">
      <c r="A12378" t="s">
        <v>1490</v>
      </c>
      <c r="B12378" t="s">
        <v>1489</v>
      </c>
      <c r="C12378" t="s">
        <v>1620</v>
      </c>
      <c r="E12378" t="s">
        <v>1621</v>
      </c>
      <c r="G12378">
        <v>55.58</v>
      </c>
      <c r="H12378">
        <v>10.53</v>
      </c>
      <c r="I12378" t="s">
        <v>63</v>
      </c>
      <c r="J12378">
        <v>608</v>
      </c>
      <c r="K12378">
        <f t="shared" si="72"/>
        <v>0</v>
      </c>
      <c r="L12378">
        <f t="shared" si="73"/>
        <v>10</v>
      </c>
      <c r="M12378">
        <v>5</v>
      </c>
      <c r="N12378">
        <v>10</v>
      </c>
      <c r="O12378">
        <v>0.42</v>
      </c>
      <c r="Q12378">
        <v>60.741999999999997</v>
      </c>
      <c r="R12378">
        <v>5.0054999999999996</v>
      </c>
      <c r="U12378">
        <v>21.023099999999999</v>
      </c>
    </row>
    <row r="12379" spans="1:21">
      <c r="A12379" t="s">
        <v>1490</v>
      </c>
      <c r="B12379" t="s">
        <v>1489</v>
      </c>
      <c r="C12379" t="s">
        <v>1620</v>
      </c>
      <c r="E12379" t="s">
        <v>1621</v>
      </c>
      <c r="G12379">
        <v>55.58</v>
      </c>
      <c r="H12379">
        <v>10.53</v>
      </c>
      <c r="I12379" t="s">
        <v>63</v>
      </c>
      <c r="J12379">
        <v>609</v>
      </c>
      <c r="K12379">
        <f t="shared" si="72"/>
        <v>0</v>
      </c>
      <c r="L12379">
        <f t="shared" si="73"/>
        <v>10</v>
      </c>
      <c r="M12379">
        <v>5</v>
      </c>
      <c r="N12379">
        <v>10</v>
      </c>
      <c r="O12379">
        <v>1.472</v>
      </c>
      <c r="Q12379">
        <v>20.114999999999998</v>
      </c>
      <c r="R12379">
        <v>0.43540000000000001</v>
      </c>
      <c r="U12379">
        <v>6.4095000000000004</v>
      </c>
    </row>
    <row r="12380" spans="1:21">
      <c r="A12380" t="s">
        <v>1490</v>
      </c>
      <c r="B12380" t="s">
        <v>1489</v>
      </c>
      <c r="C12380" t="s">
        <v>1620</v>
      </c>
      <c r="E12380" t="s">
        <v>1621</v>
      </c>
      <c r="G12380">
        <v>55.58</v>
      </c>
      <c r="H12380">
        <v>10.53</v>
      </c>
      <c r="I12380" t="s">
        <v>63</v>
      </c>
      <c r="J12380">
        <v>610</v>
      </c>
      <c r="K12380">
        <f t="shared" si="72"/>
        <v>0</v>
      </c>
      <c r="L12380">
        <f t="shared" si="73"/>
        <v>10</v>
      </c>
      <c r="M12380">
        <v>5</v>
      </c>
      <c r="N12380">
        <v>10</v>
      </c>
      <c r="O12380">
        <v>1.6419999999999999</v>
      </c>
      <c r="Q12380">
        <v>19.388999999999999</v>
      </c>
      <c r="R12380">
        <v>0.27339999999999998</v>
      </c>
      <c r="U12380">
        <v>4.4886999999999997</v>
      </c>
    </row>
    <row r="12381" spans="1:21">
      <c r="A12381" t="s">
        <v>1490</v>
      </c>
      <c r="B12381" t="s">
        <v>1489</v>
      </c>
      <c r="C12381" t="s">
        <v>1620</v>
      </c>
      <c r="E12381" t="s">
        <v>1619</v>
      </c>
      <c r="G12381">
        <v>55.02</v>
      </c>
      <c r="H12381">
        <v>10</v>
      </c>
      <c r="I12381" t="s">
        <v>63</v>
      </c>
      <c r="J12381">
        <v>611</v>
      </c>
      <c r="K12381">
        <f t="shared" si="72"/>
        <v>0</v>
      </c>
      <c r="L12381">
        <f t="shared" si="73"/>
        <v>10</v>
      </c>
      <c r="M12381">
        <v>5</v>
      </c>
      <c r="N12381">
        <v>10</v>
      </c>
      <c r="O12381">
        <v>1.6</v>
      </c>
      <c r="Q12381">
        <v>13.933</v>
      </c>
      <c r="R12381">
        <v>0.27589999999999998</v>
      </c>
      <c r="U12381">
        <v>4.4146999999999998</v>
      </c>
    </row>
    <row r="12382" spans="1:21">
      <c r="A12382" t="s">
        <v>1490</v>
      </c>
      <c r="B12382" t="s">
        <v>1489</v>
      </c>
      <c r="C12382" t="s">
        <v>1620</v>
      </c>
      <c r="E12382" t="s">
        <v>1619</v>
      </c>
      <c r="G12382">
        <v>55.02</v>
      </c>
      <c r="H12382">
        <v>10</v>
      </c>
      <c r="I12382" t="s">
        <v>63</v>
      </c>
      <c r="J12382">
        <v>612</v>
      </c>
      <c r="K12382">
        <f t="shared" si="72"/>
        <v>0</v>
      </c>
      <c r="L12382">
        <f t="shared" si="73"/>
        <v>10</v>
      </c>
      <c r="M12382">
        <v>5</v>
      </c>
      <c r="N12382">
        <v>10</v>
      </c>
      <c r="O12382">
        <v>0.85799999999999998</v>
      </c>
      <c r="Q12382">
        <v>44.911000000000001</v>
      </c>
      <c r="R12382">
        <v>1.8691</v>
      </c>
      <c r="U12382">
        <v>16.0364</v>
      </c>
    </row>
    <row r="12383" spans="1:21">
      <c r="A12383" t="s">
        <v>1490</v>
      </c>
      <c r="B12383" t="s">
        <v>1489</v>
      </c>
      <c r="C12383" t="s">
        <v>1620</v>
      </c>
      <c r="E12383" t="s">
        <v>1619</v>
      </c>
      <c r="G12383">
        <v>55.02</v>
      </c>
      <c r="H12383">
        <v>10</v>
      </c>
      <c r="I12383" t="s">
        <v>63</v>
      </c>
      <c r="J12383">
        <v>613</v>
      </c>
      <c r="K12383">
        <f t="shared" si="72"/>
        <v>0</v>
      </c>
      <c r="L12383">
        <f t="shared" si="73"/>
        <v>10</v>
      </c>
      <c r="M12383">
        <v>5</v>
      </c>
      <c r="N12383">
        <v>10</v>
      </c>
      <c r="O12383">
        <v>1.9330000000000001</v>
      </c>
      <c r="Q12383">
        <v>16.783000000000001</v>
      </c>
      <c r="R12383">
        <v>0.33979999999999999</v>
      </c>
      <c r="U12383">
        <v>6.5689000000000002</v>
      </c>
    </row>
    <row r="12384" spans="1:21">
      <c r="A12384" t="s">
        <v>1490</v>
      </c>
      <c r="B12384" t="s">
        <v>1489</v>
      </c>
      <c r="C12384" t="s">
        <v>1620</v>
      </c>
      <c r="E12384" t="s">
        <v>1619</v>
      </c>
      <c r="G12384">
        <v>55.02</v>
      </c>
      <c r="H12384">
        <v>10</v>
      </c>
      <c r="I12384" t="s">
        <v>63</v>
      </c>
      <c r="J12384">
        <v>614</v>
      </c>
      <c r="K12384">
        <f t="shared" si="72"/>
        <v>0</v>
      </c>
      <c r="L12384">
        <f t="shared" si="73"/>
        <v>10</v>
      </c>
      <c r="M12384">
        <v>5</v>
      </c>
      <c r="N12384">
        <v>10</v>
      </c>
      <c r="O12384">
        <v>1.95</v>
      </c>
      <c r="Q12384">
        <v>20.503</v>
      </c>
      <c r="R12384">
        <v>0.52480000000000004</v>
      </c>
      <c r="U12384">
        <v>10.234500000000001</v>
      </c>
    </row>
    <row r="12385" spans="1:25">
      <c r="A12385" t="s">
        <v>1490</v>
      </c>
      <c r="B12385" t="s">
        <v>1489</v>
      </c>
      <c r="C12385" t="s">
        <v>1620</v>
      </c>
      <c r="E12385" t="s">
        <v>1619</v>
      </c>
      <c r="G12385">
        <v>55.02</v>
      </c>
      <c r="H12385">
        <v>10</v>
      </c>
      <c r="I12385" t="s">
        <v>63</v>
      </c>
      <c r="J12385">
        <v>615</v>
      </c>
      <c r="K12385">
        <f t="shared" si="72"/>
        <v>0</v>
      </c>
      <c r="L12385">
        <f t="shared" si="73"/>
        <v>10</v>
      </c>
      <c r="M12385">
        <v>5</v>
      </c>
      <c r="N12385">
        <v>10</v>
      </c>
      <c r="O12385">
        <v>1.401</v>
      </c>
      <c r="Q12385">
        <v>26.771000000000001</v>
      </c>
      <c r="R12385">
        <v>0.75049999999999994</v>
      </c>
      <c r="U12385">
        <v>10.5152</v>
      </c>
    </row>
    <row r="12386" spans="1:25">
      <c r="A12386" t="s">
        <v>1490</v>
      </c>
      <c r="B12386" t="s">
        <v>1489</v>
      </c>
      <c r="C12386" t="s">
        <v>1620</v>
      </c>
      <c r="E12386" t="s">
        <v>1619</v>
      </c>
      <c r="G12386">
        <v>55.02</v>
      </c>
      <c r="H12386">
        <v>10</v>
      </c>
      <c r="I12386" t="s">
        <v>63</v>
      </c>
      <c r="J12386">
        <v>616</v>
      </c>
      <c r="K12386">
        <f t="shared" si="72"/>
        <v>0</v>
      </c>
      <c r="L12386">
        <f t="shared" si="73"/>
        <v>10</v>
      </c>
      <c r="M12386">
        <v>5</v>
      </c>
      <c r="N12386">
        <v>10</v>
      </c>
      <c r="O12386">
        <v>1.867</v>
      </c>
      <c r="Q12386">
        <v>13.842000000000001</v>
      </c>
      <c r="R12386">
        <v>0.24160000000000001</v>
      </c>
      <c r="U12386">
        <v>4.5109000000000004</v>
      </c>
    </row>
    <row r="12387" spans="1:25">
      <c r="A12387" t="s">
        <v>1490</v>
      </c>
      <c r="B12387" t="s">
        <v>1489</v>
      </c>
      <c r="C12387" t="s">
        <v>1620</v>
      </c>
      <c r="E12387" t="s">
        <v>1619</v>
      </c>
      <c r="G12387">
        <v>55.02</v>
      </c>
      <c r="H12387">
        <v>10</v>
      </c>
      <c r="I12387" t="s">
        <v>63</v>
      </c>
      <c r="J12387">
        <v>617</v>
      </c>
      <c r="K12387">
        <f t="shared" ref="K12387:K12450" si="74">M12387-(N12387/2)</f>
        <v>0</v>
      </c>
      <c r="L12387">
        <f t="shared" ref="L12387:L12450" si="75">M12387+(N12387/2)</f>
        <v>10</v>
      </c>
      <c r="M12387">
        <v>5</v>
      </c>
      <c r="N12387">
        <v>10</v>
      </c>
      <c r="O12387">
        <v>1.849</v>
      </c>
      <c r="Q12387">
        <v>27.324000000000002</v>
      </c>
      <c r="R12387">
        <v>0.28370000000000001</v>
      </c>
      <c r="U12387">
        <v>5.2457000000000003</v>
      </c>
    </row>
    <row r="12388" spans="1:25">
      <c r="A12388" t="s">
        <v>1490</v>
      </c>
      <c r="B12388" t="s">
        <v>1489</v>
      </c>
      <c r="C12388" t="s">
        <v>1620</v>
      </c>
      <c r="E12388" t="s">
        <v>1619</v>
      </c>
      <c r="G12388">
        <v>55.02</v>
      </c>
      <c r="H12388">
        <v>10</v>
      </c>
      <c r="I12388" t="s">
        <v>63</v>
      </c>
      <c r="J12388">
        <v>618</v>
      </c>
      <c r="K12388">
        <f t="shared" si="74"/>
        <v>0</v>
      </c>
      <c r="L12388">
        <f t="shared" si="75"/>
        <v>10</v>
      </c>
      <c r="M12388">
        <v>5</v>
      </c>
      <c r="N12388">
        <v>10</v>
      </c>
      <c r="O12388">
        <v>1.853</v>
      </c>
      <c r="Q12388">
        <v>31.914999999999999</v>
      </c>
      <c r="R12388">
        <v>0.87690000000000001</v>
      </c>
      <c r="U12388">
        <v>16.248799999999999</v>
      </c>
    </row>
    <row r="12389" spans="1:25">
      <c r="A12389" t="s">
        <v>1490</v>
      </c>
      <c r="B12389" t="s">
        <v>1489</v>
      </c>
      <c r="C12389" t="s">
        <v>1618</v>
      </c>
      <c r="E12389" t="s">
        <v>1617</v>
      </c>
      <c r="G12389">
        <v>30.2</v>
      </c>
      <c r="H12389">
        <v>-87.1</v>
      </c>
      <c r="I12389" t="s">
        <v>146</v>
      </c>
      <c r="J12389">
        <v>619</v>
      </c>
      <c r="K12389">
        <f t="shared" si="74"/>
        <v>0</v>
      </c>
      <c r="L12389">
        <f t="shared" si="75"/>
        <v>2</v>
      </c>
      <c r="M12389">
        <v>1</v>
      </c>
      <c r="N12389">
        <v>2</v>
      </c>
      <c r="O12389">
        <v>1.091</v>
      </c>
      <c r="R12389">
        <v>0.2263</v>
      </c>
      <c r="U12389">
        <v>0.4662</v>
      </c>
      <c r="W12389">
        <v>1.03</v>
      </c>
      <c r="Y12389">
        <v>0.33300000000000002</v>
      </c>
    </row>
    <row r="12390" spans="1:25">
      <c r="A12390" t="s">
        <v>1490</v>
      </c>
      <c r="B12390" t="s">
        <v>1489</v>
      </c>
      <c r="C12390" t="s">
        <v>1618</v>
      </c>
      <c r="E12390" t="s">
        <v>1617</v>
      </c>
      <c r="I12390" t="s">
        <v>146</v>
      </c>
      <c r="J12390">
        <v>619</v>
      </c>
      <c r="K12390">
        <f t="shared" si="74"/>
        <v>2</v>
      </c>
      <c r="L12390">
        <f t="shared" si="75"/>
        <v>4</v>
      </c>
      <c r="M12390">
        <v>3</v>
      </c>
      <c r="N12390">
        <v>2</v>
      </c>
      <c r="O12390">
        <v>1.091</v>
      </c>
      <c r="R12390">
        <v>0.29260000000000003</v>
      </c>
      <c r="U12390">
        <v>0.6028</v>
      </c>
    </row>
    <row r="12391" spans="1:25">
      <c r="A12391" t="s">
        <v>1490</v>
      </c>
      <c r="B12391" t="s">
        <v>1489</v>
      </c>
      <c r="C12391" t="s">
        <v>1618</v>
      </c>
      <c r="E12391" t="s">
        <v>1617</v>
      </c>
      <c r="I12391" t="s">
        <v>146</v>
      </c>
      <c r="J12391">
        <v>619</v>
      </c>
      <c r="K12391">
        <f t="shared" si="74"/>
        <v>4</v>
      </c>
      <c r="L12391">
        <f t="shared" si="75"/>
        <v>6</v>
      </c>
      <c r="M12391">
        <v>5</v>
      </c>
      <c r="N12391">
        <v>2</v>
      </c>
      <c r="O12391">
        <v>1.091</v>
      </c>
      <c r="R12391">
        <v>0.35020000000000001</v>
      </c>
      <c r="U12391">
        <v>0.72140000000000004</v>
      </c>
    </row>
    <row r="12392" spans="1:25">
      <c r="A12392" t="s">
        <v>1490</v>
      </c>
      <c r="B12392" t="s">
        <v>1489</v>
      </c>
      <c r="C12392" t="s">
        <v>1618</v>
      </c>
      <c r="E12392" t="s">
        <v>1617</v>
      </c>
      <c r="I12392" t="s">
        <v>146</v>
      </c>
      <c r="J12392">
        <v>619</v>
      </c>
      <c r="K12392">
        <f t="shared" si="74"/>
        <v>6</v>
      </c>
      <c r="L12392">
        <f t="shared" si="75"/>
        <v>8</v>
      </c>
      <c r="M12392">
        <v>7</v>
      </c>
      <c r="N12392">
        <v>2</v>
      </c>
      <c r="O12392">
        <v>1.091</v>
      </c>
      <c r="R12392">
        <v>0.37730000000000002</v>
      </c>
      <c r="U12392">
        <v>0.7772</v>
      </c>
    </row>
    <row r="12393" spans="1:25">
      <c r="A12393" t="s">
        <v>1490</v>
      </c>
      <c r="B12393" t="s">
        <v>1489</v>
      </c>
      <c r="C12393" t="s">
        <v>1618</v>
      </c>
      <c r="E12393" t="s">
        <v>1617</v>
      </c>
      <c r="I12393" t="s">
        <v>146</v>
      </c>
      <c r="J12393">
        <v>619</v>
      </c>
      <c r="K12393">
        <f t="shared" si="74"/>
        <v>8</v>
      </c>
      <c r="L12393">
        <f t="shared" si="75"/>
        <v>10</v>
      </c>
      <c r="M12393">
        <v>9</v>
      </c>
      <c r="N12393">
        <v>2</v>
      </c>
      <c r="O12393">
        <v>1.091</v>
      </c>
      <c r="R12393">
        <v>0.38240000000000002</v>
      </c>
      <c r="U12393">
        <v>0.78769999999999996</v>
      </c>
    </row>
    <row r="12394" spans="1:25">
      <c r="A12394" t="s">
        <v>1490</v>
      </c>
      <c r="B12394" t="s">
        <v>1489</v>
      </c>
      <c r="C12394" t="s">
        <v>1618</v>
      </c>
      <c r="E12394" t="s">
        <v>1617</v>
      </c>
      <c r="I12394" t="s">
        <v>146</v>
      </c>
      <c r="J12394">
        <v>619</v>
      </c>
      <c r="K12394">
        <f t="shared" si="74"/>
        <v>10</v>
      </c>
      <c r="L12394">
        <f t="shared" si="75"/>
        <v>12</v>
      </c>
      <c r="M12394">
        <v>11</v>
      </c>
      <c r="N12394">
        <v>2</v>
      </c>
      <c r="O12394">
        <v>1.091</v>
      </c>
      <c r="R12394">
        <v>0.35360000000000003</v>
      </c>
      <c r="U12394">
        <v>0.72829999999999995</v>
      </c>
    </row>
    <row r="12395" spans="1:25">
      <c r="A12395" t="s">
        <v>1490</v>
      </c>
      <c r="B12395" t="s">
        <v>1489</v>
      </c>
      <c r="C12395" t="s">
        <v>1618</v>
      </c>
      <c r="E12395" t="s">
        <v>1617</v>
      </c>
      <c r="I12395" t="s">
        <v>146</v>
      </c>
      <c r="J12395">
        <v>619</v>
      </c>
      <c r="K12395">
        <f t="shared" si="74"/>
        <v>12</v>
      </c>
      <c r="L12395">
        <f t="shared" si="75"/>
        <v>14</v>
      </c>
      <c r="M12395">
        <v>13</v>
      </c>
      <c r="N12395">
        <v>2</v>
      </c>
      <c r="O12395">
        <v>1.091</v>
      </c>
      <c r="R12395">
        <v>0.33850000000000002</v>
      </c>
      <c r="U12395">
        <v>0.69730000000000003</v>
      </c>
    </row>
    <row r="12396" spans="1:25">
      <c r="A12396" t="s">
        <v>1490</v>
      </c>
      <c r="B12396" t="s">
        <v>1489</v>
      </c>
      <c r="C12396" t="s">
        <v>1618</v>
      </c>
      <c r="E12396" t="s">
        <v>1617</v>
      </c>
      <c r="I12396" t="s">
        <v>146</v>
      </c>
      <c r="J12396">
        <v>619</v>
      </c>
      <c r="K12396">
        <f t="shared" si="74"/>
        <v>14</v>
      </c>
      <c r="L12396">
        <f t="shared" si="75"/>
        <v>16</v>
      </c>
      <c r="M12396">
        <v>15</v>
      </c>
      <c r="N12396">
        <v>2</v>
      </c>
      <c r="O12396">
        <v>1.091</v>
      </c>
      <c r="R12396">
        <v>0.34350000000000003</v>
      </c>
      <c r="U12396">
        <v>0.70760000000000001</v>
      </c>
    </row>
    <row r="12397" spans="1:25">
      <c r="A12397" t="s">
        <v>1490</v>
      </c>
      <c r="B12397" t="s">
        <v>1489</v>
      </c>
      <c r="K12397">
        <f t="shared" si="74"/>
        <v>0</v>
      </c>
      <c r="L12397">
        <f t="shared" si="75"/>
        <v>0</v>
      </c>
      <c r="U12397">
        <v>5.4885999999999999</v>
      </c>
    </row>
    <row r="12398" spans="1:25">
      <c r="A12398" t="s">
        <v>1490</v>
      </c>
      <c r="B12398" t="s">
        <v>1489</v>
      </c>
      <c r="C12398" t="s">
        <v>1597</v>
      </c>
      <c r="E12398" t="s">
        <v>1596</v>
      </c>
      <c r="G12398">
        <v>2.3101250000000002</v>
      </c>
      <c r="H12398">
        <v>104.09316800000001</v>
      </c>
      <c r="I12398" t="s">
        <v>2343</v>
      </c>
      <c r="J12398">
        <v>620</v>
      </c>
      <c r="K12398">
        <f t="shared" si="74"/>
        <v>0</v>
      </c>
      <c r="L12398">
        <f t="shared" si="75"/>
        <v>10</v>
      </c>
      <c r="M12398">
        <v>5</v>
      </c>
      <c r="N12398">
        <v>10</v>
      </c>
      <c r="O12398">
        <v>1.091</v>
      </c>
      <c r="R12398">
        <v>0.1208</v>
      </c>
      <c r="S12398">
        <v>9.4496000000000002</v>
      </c>
      <c r="T12398">
        <v>97.3309</v>
      </c>
      <c r="U12398">
        <v>1.2442</v>
      </c>
      <c r="V12398">
        <v>98.58</v>
      </c>
    </row>
    <row r="12399" spans="1:25">
      <c r="A12399" t="s">
        <v>1490</v>
      </c>
      <c r="B12399" t="s">
        <v>1489</v>
      </c>
      <c r="C12399" t="s">
        <v>1597</v>
      </c>
      <c r="E12399" t="s">
        <v>1596</v>
      </c>
      <c r="G12399">
        <v>2.3096489999999998</v>
      </c>
      <c r="H12399">
        <v>104.09246400000001</v>
      </c>
      <c r="I12399" t="s">
        <v>2351</v>
      </c>
      <c r="J12399">
        <v>621</v>
      </c>
      <c r="K12399">
        <f t="shared" si="74"/>
        <v>0</v>
      </c>
      <c r="L12399">
        <f t="shared" si="75"/>
        <v>10</v>
      </c>
      <c r="M12399">
        <v>5</v>
      </c>
      <c r="N12399">
        <v>10</v>
      </c>
      <c r="O12399">
        <v>1.091</v>
      </c>
      <c r="R12399">
        <v>9.8000000000000004E-2</v>
      </c>
      <c r="S12399">
        <v>9.8591999999999995</v>
      </c>
      <c r="T12399">
        <v>101.5498</v>
      </c>
      <c r="U12399">
        <v>1.0094000000000001</v>
      </c>
      <c r="V12399">
        <v>102.56</v>
      </c>
    </row>
    <row r="12400" spans="1:25">
      <c r="A12400" t="s">
        <v>1490</v>
      </c>
      <c r="B12400" t="s">
        <v>1489</v>
      </c>
      <c r="C12400" t="s">
        <v>1597</v>
      </c>
      <c r="E12400" t="s">
        <v>1596</v>
      </c>
      <c r="G12400">
        <v>2.306298</v>
      </c>
      <c r="H12400">
        <v>104.09312300000001</v>
      </c>
      <c r="I12400" t="s">
        <v>108</v>
      </c>
      <c r="J12400">
        <v>622</v>
      </c>
      <c r="K12400">
        <f t="shared" si="74"/>
        <v>0</v>
      </c>
      <c r="L12400">
        <f t="shared" si="75"/>
        <v>10</v>
      </c>
      <c r="M12400">
        <v>5</v>
      </c>
      <c r="N12400">
        <v>10</v>
      </c>
      <c r="O12400">
        <v>1.091</v>
      </c>
      <c r="R12400">
        <v>0.15110000000000001</v>
      </c>
      <c r="S12400">
        <v>9.7543000000000006</v>
      </c>
      <c r="T12400">
        <v>100.4693</v>
      </c>
      <c r="U12400">
        <v>1.5563</v>
      </c>
      <c r="V12400">
        <v>102.03</v>
      </c>
    </row>
    <row r="12401" spans="1:22">
      <c r="A12401" t="s">
        <v>1490</v>
      </c>
      <c r="B12401" t="s">
        <v>1489</v>
      </c>
      <c r="C12401" t="s">
        <v>1597</v>
      </c>
      <c r="E12401" t="s">
        <v>1596</v>
      </c>
      <c r="G12401">
        <v>2.3036479999999999</v>
      </c>
      <c r="H12401">
        <v>104.093509</v>
      </c>
      <c r="I12401" t="s">
        <v>108</v>
      </c>
      <c r="J12401">
        <v>623</v>
      </c>
      <c r="K12401">
        <f t="shared" si="74"/>
        <v>0</v>
      </c>
      <c r="L12401">
        <f t="shared" si="75"/>
        <v>10</v>
      </c>
      <c r="M12401">
        <v>5</v>
      </c>
      <c r="N12401">
        <v>10</v>
      </c>
      <c r="O12401">
        <v>1.091</v>
      </c>
      <c r="R12401">
        <v>0.13739999999999999</v>
      </c>
      <c r="S12401">
        <v>9.3943999999999992</v>
      </c>
      <c r="T12401">
        <v>96.762299999999996</v>
      </c>
      <c r="U12401">
        <v>1.4152</v>
      </c>
      <c r="V12401">
        <v>98.18</v>
      </c>
    </row>
    <row r="12402" spans="1:22">
      <c r="A12402" t="s">
        <v>1490</v>
      </c>
      <c r="B12402" t="s">
        <v>1489</v>
      </c>
      <c r="C12402" t="s">
        <v>1597</v>
      </c>
      <c r="E12402" t="s">
        <v>1596</v>
      </c>
      <c r="G12402">
        <v>2.3011430000000002</v>
      </c>
      <c r="H12402">
        <v>104.09375900000001</v>
      </c>
      <c r="I12402" t="s">
        <v>2350</v>
      </c>
      <c r="J12402">
        <v>624</v>
      </c>
      <c r="K12402">
        <f t="shared" si="74"/>
        <v>0</v>
      </c>
      <c r="L12402">
        <f t="shared" si="75"/>
        <v>10</v>
      </c>
      <c r="M12402">
        <v>5</v>
      </c>
      <c r="N12402">
        <v>10</v>
      </c>
      <c r="O12402">
        <v>1.091</v>
      </c>
      <c r="R12402">
        <v>0.36059999999999998</v>
      </c>
      <c r="S12402">
        <v>7.8894000000000002</v>
      </c>
      <c r="T12402">
        <v>81.260800000000003</v>
      </c>
      <c r="U12402">
        <v>3.7141999999999999</v>
      </c>
      <c r="V12402">
        <v>84.98</v>
      </c>
    </row>
    <row r="12403" spans="1:22">
      <c r="A12403" t="s">
        <v>1490</v>
      </c>
      <c r="B12403" t="s">
        <v>1489</v>
      </c>
      <c r="C12403" t="s">
        <v>1597</v>
      </c>
      <c r="E12403" t="s">
        <v>1596</v>
      </c>
      <c r="G12403">
        <v>2.2988719999999998</v>
      </c>
      <c r="H12403">
        <v>104.095089</v>
      </c>
      <c r="I12403" t="s">
        <v>2350</v>
      </c>
      <c r="J12403">
        <v>625</v>
      </c>
      <c r="K12403">
        <f t="shared" si="74"/>
        <v>0</v>
      </c>
      <c r="L12403">
        <f t="shared" si="75"/>
        <v>10</v>
      </c>
      <c r="M12403">
        <v>5</v>
      </c>
      <c r="N12403">
        <v>10</v>
      </c>
      <c r="O12403">
        <v>1.091</v>
      </c>
      <c r="R12403">
        <v>0.1903</v>
      </c>
      <c r="S12403">
        <v>6.9763000000000002</v>
      </c>
      <c r="T12403">
        <v>71.855900000000005</v>
      </c>
      <c r="U12403">
        <v>1.9601</v>
      </c>
      <c r="V12403">
        <v>73.819999999999993</v>
      </c>
    </row>
    <row r="12404" spans="1:22">
      <c r="A12404" t="s">
        <v>1490</v>
      </c>
      <c r="B12404" t="s">
        <v>1489</v>
      </c>
      <c r="C12404" t="s">
        <v>1597</v>
      </c>
      <c r="E12404" t="s">
        <v>1596</v>
      </c>
      <c r="G12404">
        <v>2.2943709999999999</v>
      </c>
      <c r="H12404">
        <v>104.097415</v>
      </c>
      <c r="I12404" t="s">
        <v>2345</v>
      </c>
      <c r="J12404">
        <v>626</v>
      </c>
      <c r="K12404">
        <f t="shared" si="74"/>
        <v>0</v>
      </c>
      <c r="L12404">
        <f t="shared" si="75"/>
        <v>10</v>
      </c>
      <c r="M12404">
        <v>5</v>
      </c>
      <c r="N12404">
        <v>10</v>
      </c>
      <c r="O12404">
        <v>1.091</v>
      </c>
      <c r="R12404">
        <v>0.18329999999999999</v>
      </c>
      <c r="S12404">
        <v>9.2935999999999996</v>
      </c>
      <c r="T12404">
        <v>95.724100000000007</v>
      </c>
      <c r="U12404">
        <v>1.8879999999999999</v>
      </c>
      <c r="V12404">
        <v>97.61</v>
      </c>
    </row>
    <row r="12405" spans="1:22">
      <c r="A12405" t="s">
        <v>1490</v>
      </c>
      <c r="B12405" t="s">
        <v>1489</v>
      </c>
      <c r="C12405" t="s">
        <v>1597</v>
      </c>
      <c r="E12405" t="s">
        <v>1596</v>
      </c>
      <c r="G12405">
        <v>2.290997</v>
      </c>
      <c r="H12405">
        <v>104.099739</v>
      </c>
      <c r="I12405" t="s">
        <v>2350</v>
      </c>
      <c r="J12405">
        <v>627</v>
      </c>
      <c r="K12405">
        <f t="shared" si="74"/>
        <v>0</v>
      </c>
      <c r="L12405">
        <f t="shared" si="75"/>
        <v>10</v>
      </c>
      <c r="M12405">
        <v>5</v>
      </c>
      <c r="N12405">
        <v>10</v>
      </c>
      <c r="O12405">
        <v>1.091</v>
      </c>
      <c r="R12405">
        <v>0.72770000000000001</v>
      </c>
      <c r="T12405">
        <v>0</v>
      </c>
      <c r="U12405">
        <v>7.4950999999999999</v>
      </c>
      <c r="V12405">
        <v>7.5</v>
      </c>
    </row>
    <row r="12406" spans="1:22">
      <c r="A12406" t="s">
        <v>1490</v>
      </c>
      <c r="B12406" t="s">
        <v>1489</v>
      </c>
      <c r="C12406" t="s">
        <v>1597</v>
      </c>
      <c r="E12406" t="s">
        <v>1596</v>
      </c>
      <c r="G12406">
        <v>2.2892410000000001</v>
      </c>
      <c r="H12406">
        <v>104.10726699999999</v>
      </c>
      <c r="I12406" t="s">
        <v>2349</v>
      </c>
      <c r="J12406">
        <v>628</v>
      </c>
      <c r="K12406">
        <f t="shared" si="74"/>
        <v>0</v>
      </c>
      <c r="L12406">
        <f t="shared" si="75"/>
        <v>10</v>
      </c>
      <c r="M12406">
        <v>5</v>
      </c>
      <c r="N12406">
        <v>10</v>
      </c>
      <c r="O12406">
        <v>1.091</v>
      </c>
      <c r="R12406">
        <v>9.3600000000000003E-2</v>
      </c>
      <c r="S12406">
        <v>10.478</v>
      </c>
      <c r="T12406">
        <v>107.9234</v>
      </c>
      <c r="U12406">
        <v>0.96409999999999996</v>
      </c>
      <c r="V12406">
        <v>108.89</v>
      </c>
    </row>
    <row r="12407" spans="1:22">
      <c r="A12407" t="s">
        <v>1490</v>
      </c>
      <c r="B12407" t="s">
        <v>1489</v>
      </c>
      <c r="C12407" t="s">
        <v>1597</v>
      </c>
      <c r="E12407" t="s">
        <v>1596</v>
      </c>
      <c r="G12407">
        <v>2.2882069999999999</v>
      </c>
      <c r="H12407">
        <v>104.10624</v>
      </c>
      <c r="I12407" t="s">
        <v>2344</v>
      </c>
      <c r="J12407">
        <v>629</v>
      </c>
      <c r="K12407">
        <f t="shared" si="74"/>
        <v>0</v>
      </c>
      <c r="L12407">
        <f t="shared" si="75"/>
        <v>10</v>
      </c>
      <c r="M12407">
        <v>5</v>
      </c>
      <c r="N12407">
        <v>10</v>
      </c>
      <c r="O12407">
        <v>1.091</v>
      </c>
      <c r="R12407">
        <v>0.1167</v>
      </c>
      <c r="S12407">
        <v>10.2058</v>
      </c>
      <c r="T12407">
        <v>105.11969999999999</v>
      </c>
      <c r="U12407">
        <v>1.202</v>
      </c>
      <c r="V12407">
        <v>106.32</v>
      </c>
    </row>
    <row r="12408" spans="1:22">
      <c r="A12408" t="s">
        <v>1490</v>
      </c>
      <c r="B12408" t="s">
        <v>1489</v>
      </c>
      <c r="C12408" t="s">
        <v>1597</v>
      </c>
      <c r="E12408" t="s">
        <v>1596</v>
      </c>
      <c r="G12408">
        <v>2.2861880000000001</v>
      </c>
      <c r="H12408">
        <v>104.103381</v>
      </c>
      <c r="I12408" t="s">
        <v>2348</v>
      </c>
      <c r="J12408">
        <v>630</v>
      </c>
      <c r="K12408">
        <f t="shared" si="74"/>
        <v>0</v>
      </c>
      <c r="L12408">
        <f t="shared" si="75"/>
        <v>10</v>
      </c>
      <c r="M12408">
        <v>5</v>
      </c>
      <c r="N12408">
        <v>10</v>
      </c>
      <c r="O12408">
        <v>1.091</v>
      </c>
      <c r="R12408">
        <v>0.1067</v>
      </c>
      <c r="S12408">
        <v>10.567600000000001</v>
      </c>
      <c r="T12408">
        <v>108.8463</v>
      </c>
      <c r="U12408">
        <v>1.099</v>
      </c>
      <c r="V12408">
        <v>109.95</v>
      </c>
    </row>
    <row r="12409" spans="1:22">
      <c r="A12409" t="s">
        <v>1490</v>
      </c>
      <c r="B12409" t="s">
        <v>1489</v>
      </c>
      <c r="C12409" t="s">
        <v>1597</v>
      </c>
      <c r="E12409" t="s">
        <v>1596</v>
      </c>
      <c r="G12409">
        <v>2.2854540000000001</v>
      </c>
      <c r="H12409">
        <v>104.10944600000001</v>
      </c>
      <c r="I12409" t="s">
        <v>2347</v>
      </c>
      <c r="J12409">
        <v>631</v>
      </c>
      <c r="K12409">
        <f t="shared" si="74"/>
        <v>0</v>
      </c>
      <c r="L12409">
        <f t="shared" si="75"/>
        <v>10</v>
      </c>
      <c r="M12409">
        <v>5</v>
      </c>
      <c r="N12409">
        <v>10</v>
      </c>
      <c r="O12409">
        <v>1.091</v>
      </c>
      <c r="R12409">
        <v>0.12529999999999999</v>
      </c>
      <c r="S12409">
        <v>10.3073</v>
      </c>
      <c r="T12409">
        <v>106.1652</v>
      </c>
      <c r="U12409">
        <v>1.2906</v>
      </c>
      <c r="V12409">
        <v>107.46</v>
      </c>
    </row>
    <row r="12410" spans="1:22">
      <c r="A12410" t="s">
        <v>1490</v>
      </c>
      <c r="B12410" t="s">
        <v>1489</v>
      </c>
      <c r="C12410" t="s">
        <v>1597</v>
      </c>
      <c r="E12410" t="s">
        <v>1596</v>
      </c>
      <c r="G12410">
        <v>2.2789679999999999</v>
      </c>
      <c r="H12410">
        <v>104.107708</v>
      </c>
      <c r="I12410" t="s">
        <v>2346</v>
      </c>
      <c r="J12410">
        <v>632</v>
      </c>
      <c r="K12410">
        <f t="shared" si="74"/>
        <v>0</v>
      </c>
      <c r="L12410">
        <f t="shared" si="75"/>
        <v>10</v>
      </c>
      <c r="M12410">
        <v>5</v>
      </c>
      <c r="N12410">
        <v>10</v>
      </c>
      <c r="O12410">
        <v>1.091</v>
      </c>
      <c r="R12410">
        <v>0.13389999999999999</v>
      </c>
      <c r="S12410">
        <v>8.8360000000000003</v>
      </c>
      <c r="T12410">
        <v>91.010800000000003</v>
      </c>
      <c r="U12410">
        <v>1.3792</v>
      </c>
      <c r="V12410">
        <v>92.39</v>
      </c>
    </row>
    <row r="12411" spans="1:22">
      <c r="A12411" t="s">
        <v>1490</v>
      </c>
      <c r="B12411" t="s">
        <v>1489</v>
      </c>
      <c r="C12411" t="s">
        <v>1597</v>
      </c>
      <c r="E12411" t="s">
        <v>1596</v>
      </c>
      <c r="G12411">
        <v>2.2838500000000002</v>
      </c>
      <c r="H12411">
        <v>104.111586</v>
      </c>
      <c r="I12411" t="s">
        <v>2345</v>
      </c>
      <c r="J12411">
        <v>633</v>
      </c>
      <c r="K12411">
        <f t="shared" si="74"/>
        <v>0</v>
      </c>
      <c r="L12411">
        <f t="shared" si="75"/>
        <v>10</v>
      </c>
      <c r="M12411">
        <v>5</v>
      </c>
      <c r="N12411">
        <v>10</v>
      </c>
      <c r="O12411">
        <v>1.091</v>
      </c>
      <c r="R12411">
        <v>2.0167000000000002</v>
      </c>
      <c r="S12411">
        <v>7.2325999999999997</v>
      </c>
      <c r="T12411">
        <v>74.495800000000003</v>
      </c>
      <c r="U12411">
        <v>20.771999999999998</v>
      </c>
      <c r="V12411">
        <v>95.27</v>
      </c>
    </row>
    <row r="12412" spans="1:22">
      <c r="A12412" t="s">
        <v>1490</v>
      </c>
      <c r="B12412" t="s">
        <v>1489</v>
      </c>
      <c r="C12412" t="s">
        <v>1597</v>
      </c>
      <c r="E12412" t="s">
        <v>1596</v>
      </c>
      <c r="G12412">
        <v>2.2797230000000002</v>
      </c>
      <c r="H12412">
        <v>104.115095</v>
      </c>
      <c r="I12412" t="s">
        <v>2343</v>
      </c>
      <c r="J12412">
        <v>634</v>
      </c>
      <c r="K12412">
        <f t="shared" si="74"/>
        <v>0</v>
      </c>
      <c r="L12412">
        <f t="shared" si="75"/>
        <v>10</v>
      </c>
      <c r="M12412">
        <v>5</v>
      </c>
      <c r="N12412">
        <v>10</v>
      </c>
      <c r="O12412">
        <v>1.091</v>
      </c>
      <c r="R12412">
        <v>8.8599999999999998E-2</v>
      </c>
      <c r="S12412">
        <v>10.553599999999999</v>
      </c>
      <c r="T12412">
        <v>108.7021</v>
      </c>
      <c r="U12412">
        <v>0.91259999999999997</v>
      </c>
      <c r="V12412">
        <v>109.61</v>
      </c>
    </row>
    <row r="12413" spans="1:22">
      <c r="A12413" t="s">
        <v>1490</v>
      </c>
      <c r="B12413" t="s">
        <v>1489</v>
      </c>
      <c r="C12413" t="s">
        <v>1597</v>
      </c>
      <c r="E12413" t="s">
        <v>1596</v>
      </c>
      <c r="G12413">
        <v>2.2752210000000002</v>
      </c>
      <c r="H12413">
        <v>104.11756099999999</v>
      </c>
      <c r="I12413" t="s">
        <v>2343</v>
      </c>
      <c r="J12413">
        <v>635</v>
      </c>
      <c r="K12413">
        <f t="shared" si="74"/>
        <v>0</v>
      </c>
      <c r="L12413">
        <f t="shared" si="75"/>
        <v>10</v>
      </c>
      <c r="M12413">
        <v>5</v>
      </c>
      <c r="N12413">
        <v>10</v>
      </c>
      <c r="O12413">
        <v>1.091</v>
      </c>
      <c r="R12413">
        <v>0.15440000000000001</v>
      </c>
      <c r="S12413">
        <v>9.7710000000000008</v>
      </c>
      <c r="T12413">
        <v>100.6413</v>
      </c>
      <c r="U12413">
        <v>1.5903</v>
      </c>
      <c r="V12413">
        <v>102.23</v>
      </c>
    </row>
    <row r="12414" spans="1:22">
      <c r="A12414" t="s">
        <v>1490</v>
      </c>
      <c r="B12414" t="s">
        <v>1489</v>
      </c>
      <c r="C12414" t="s">
        <v>1597</v>
      </c>
      <c r="E12414" t="s">
        <v>1596</v>
      </c>
      <c r="G12414">
        <v>2.27034</v>
      </c>
      <c r="H12414">
        <v>104.114653</v>
      </c>
      <c r="I12414" t="s">
        <v>2343</v>
      </c>
      <c r="J12414">
        <v>636</v>
      </c>
      <c r="K12414">
        <f t="shared" si="74"/>
        <v>0</v>
      </c>
      <c r="L12414">
        <f t="shared" si="75"/>
        <v>10</v>
      </c>
      <c r="M12414">
        <v>5</v>
      </c>
      <c r="N12414">
        <v>10</v>
      </c>
      <c r="O12414">
        <v>1.091</v>
      </c>
      <c r="R12414">
        <v>0.17799999999999999</v>
      </c>
      <c r="S12414">
        <v>11.0008</v>
      </c>
      <c r="T12414">
        <v>113.3082</v>
      </c>
      <c r="U12414">
        <v>1.8333999999999999</v>
      </c>
      <c r="V12414">
        <v>115.14</v>
      </c>
    </row>
    <row r="12415" spans="1:22">
      <c r="A12415" t="s">
        <v>1490</v>
      </c>
      <c r="B12415" t="s">
        <v>1489</v>
      </c>
      <c r="C12415" t="s">
        <v>1597</v>
      </c>
      <c r="E12415" t="s">
        <v>1596</v>
      </c>
      <c r="G12415">
        <v>2.2787380000000002</v>
      </c>
      <c r="H12415">
        <v>104.128694</v>
      </c>
      <c r="I12415" t="s">
        <v>106</v>
      </c>
      <c r="J12415">
        <v>637</v>
      </c>
      <c r="K12415">
        <f t="shared" si="74"/>
        <v>0</v>
      </c>
      <c r="L12415">
        <f t="shared" si="75"/>
        <v>10</v>
      </c>
      <c r="M12415">
        <v>5</v>
      </c>
      <c r="N12415">
        <v>10</v>
      </c>
      <c r="O12415">
        <v>1.091</v>
      </c>
      <c r="R12415">
        <v>9.5299999999999996E-2</v>
      </c>
      <c r="S12415">
        <v>10.060499999999999</v>
      </c>
      <c r="T12415">
        <v>103.6232</v>
      </c>
      <c r="U12415">
        <v>0.98160000000000003</v>
      </c>
      <c r="V12415">
        <v>104.6</v>
      </c>
    </row>
    <row r="12416" spans="1:22">
      <c r="A12416" t="s">
        <v>1490</v>
      </c>
      <c r="B12416" t="s">
        <v>1489</v>
      </c>
      <c r="C12416" t="s">
        <v>1597</v>
      </c>
      <c r="E12416" t="s">
        <v>1596</v>
      </c>
      <c r="G12416">
        <v>2.2676440000000002</v>
      </c>
      <c r="H12416">
        <v>104.125326</v>
      </c>
      <c r="I12416" t="s">
        <v>2344</v>
      </c>
      <c r="J12416">
        <v>638</v>
      </c>
      <c r="K12416">
        <f t="shared" si="74"/>
        <v>0</v>
      </c>
      <c r="L12416">
        <f t="shared" si="75"/>
        <v>10</v>
      </c>
      <c r="M12416">
        <v>5</v>
      </c>
      <c r="N12416">
        <v>10</v>
      </c>
      <c r="O12416">
        <v>1.091</v>
      </c>
      <c r="R12416">
        <v>9.2799999999999994E-2</v>
      </c>
      <c r="S12416">
        <v>10.4846</v>
      </c>
      <c r="T12416">
        <v>107.9914</v>
      </c>
      <c r="U12416">
        <v>0.95579999999999998</v>
      </c>
      <c r="V12416">
        <v>108.95</v>
      </c>
    </row>
    <row r="12417" spans="1:25">
      <c r="A12417" t="s">
        <v>1490</v>
      </c>
      <c r="B12417" t="s">
        <v>1489</v>
      </c>
      <c r="C12417" t="s">
        <v>1597</v>
      </c>
      <c r="E12417" t="s">
        <v>1596</v>
      </c>
      <c r="G12417">
        <v>2.2657409999999998</v>
      </c>
      <c r="H12417">
        <v>104.123981</v>
      </c>
      <c r="I12417" t="s">
        <v>2343</v>
      </c>
      <c r="J12417">
        <v>639</v>
      </c>
      <c r="K12417">
        <f t="shared" si="74"/>
        <v>0</v>
      </c>
      <c r="L12417">
        <f t="shared" si="75"/>
        <v>10</v>
      </c>
      <c r="M12417">
        <v>5</v>
      </c>
      <c r="N12417">
        <v>10</v>
      </c>
      <c r="O12417">
        <v>1.091</v>
      </c>
      <c r="R12417">
        <v>0.15240000000000001</v>
      </c>
      <c r="S12417">
        <v>4.1643999999999997</v>
      </c>
      <c r="T12417">
        <v>42.893300000000004</v>
      </c>
      <c r="U12417">
        <v>1.5697000000000001</v>
      </c>
      <c r="V12417">
        <v>44.46</v>
      </c>
    </row>
    <row r="12418" spans="1:25">
      <c r="A12418" t="s">
        <v>1490</v>
      </c>
      <c r="B12418" t="s">
        <v>1489</v>
      </c>
      <c r="C12418" t="s">
        <v>1597</v>
      </c>
      <c r="E12418" t="s">
        <v>1596</v>
      </c>
      <c r="G12418">
        <v>2.2819690000000001</v>
      </c>
      <c r="H12418">
        <v>104.13285500000001</v>
      </c>
      <c r="I12418" t="s">
        <v>2342</v>
      </c>
      <c r="J12418">
        <v>640</v>
      </c>
      <c r="K12418">
        <f t="shared" si="74"/>
        <v>0</v>
      </c>
      <c r="L12418">
        <f t="shared" si="75"/>
        <v>10</v>
      </c>
      <c r="M12418">
        <v>5</v>
      </c>
      <c r="N12418">
        <v>10</v>
      </c>
      <c r="O12418">
        <v>1.091</v>
      </c>
      <c r="R12418">
        <v>0.18690000000000001</v>
      </c>
      <c r="S12418">
        <v>9.5258000000000003</v>
      </c>
      <c r="T12418">
        <v>98.115700000000004</v>
      </c>
      <c r="U12418">
        <v>1.9251</v>
      </c>
      <c r="V12418">
        <v>100.04</v>
      </c>
    </row>
    <row r="12419" spans="1:25">
      <c r="A12419" t="s">
        <v>1490</v>
      </c>
      <c r="B12419" t="s">
        <v>1489</v>
      </c>
      <c r="C12419" t="s">
        <v>1597</v>
      </c>
      <c r="E12419" t="s">
        <v>1596</v>
      </c>
      <c r="G12419">
        <v>2.2808190000000002</v>
      </c>
      <c r="H12419">
        <v>104.13422199999999</v>
      </c>
      <c r="I12419" t="s">
        <v>2307</v>
      </c>
      <c r="J12419">
        <v>641</v>
      </c>
      <c r="K12419">
        <f t="shared" si="74"/>
        <v>0</v>
      </c>
      <c r="L12419">
        <f t="shared" si="75"/>
        <v>10</v>
      </c>
      <c r="M12419">
        <v>5</v>
      </c>
      <c r="N12419">
        <v>10</v>
      </c>
      <c r="O12419">
        <v>1.091</v>
      </c>
      <c r="R12419">
        <v>0.21990000000000001</v>
      </c>
      <c r="S12419">
        <v>5.3037999999999998</v>
      </c>
      <c r="T12419">
        <v>54.629100000000001</v>
      </c>
      <c r="U12419">
        <v>2.2650000000000001</v>
      </c>
      <c r="V12419">
        <v>56.89</v>
      </c>
    </row>
    <row r="12420" spans="1:25">
      <c r="A12420" t="s">
        <v>1490</v>
      </c>
      <c r="B12420" t="s">
        <v>1489</v>
      </c>
      <c r="C12420" t="s">
        <v>1597</v>
      </c>
      <c r="E12420" t="s">
        <v>1596</v>
      </c>
      <c r="G12420">
        <v>2.2645970000000002</v>
      </c>
      <c r="H12420">
        <v>104.14909</v>
      </c>
      <c r="I12420" t="s">
        <v>108</v>
      </c>
      <c r="J12420">
        <v>642</v>
      </c>
      <c r="K12420">
        <f t="shared" si="74"/>
        <v>0</v>
      </c>
      <c r="L12420">
        <f t="shared" si="75"/>
        <v>10</v>
      </c>
      <c r="M12420">
        <v>5</v>
      </c>
      <c r="N12420">
        <v>10</v>
      </c>
      <c r="O12420">
        <v>1.091</v>
      </c>
      <c r="R12420">
        <v>9.7900000000000001E-2</v>
      </c>
      <c r="S12420">
        <v>8.1730999999999998</v>
      </c>
      <c r="T12420">
        <v>84.182900000000004</v>
      </c>
      <c r="U12420">
        <v>1.0084</v>
      </c>
      <c r="V12420">
        <v>85.19</v>
      </c>
    </row>
    <row r="12421" spans="1:25">
      <c r="A12421" t="s">
        <v>1490</v>
      </c>
      <c r="B12421" t="s">
        <v>1489</v>
      </c>
      <c r="C12421" t="s">
        <v>1597</v>
      </c>
      <c r="E12421" t="s">
        <v>1596</v>
      </c>
      <c r="G12421">
        <v>2.3040240000000001</v>
      </c>
      <c r="H12421">
        <v>104.09283000000001</v>
      </c>
      <c r="J12421">
        <v>643</v>
      </c>
      <c r="K12421">
        <f t="shared" si="74"/>
        <v>0</v>
      </c>
      <c r="L12421">
        <f t="shared" si="75"/>
        <v>10</v>
      </c>
      <c r="M12421">
        <v>5</v>
      </c>
      <c r="N12421">
        <v>10</v>
      </c>
      <c r="O12421">
        <v>1.091</v>
      </c>
      <c r="R12421">
        <v>0.1201</v>
      </c>
      <c r="S12421">
        <v>10.5755</v>
      </c>
      <c r="T12421">
        <v>108.9277</v>
      </c>
      <c r="U12421">
        <v>1.2370000000000001</v>
      </c>
      <c r="V12421">
        <v>110.16</v>
      </c>
    </row>
    <row r="12422" spans="1:25">
      <c r="A12422" t="s">
        <v>1490</v>
      </c>
      <c r="B12422" t="s">
        <v>1489</v>
      </c>
      <c r="C12422" t="s">
        <v>1597</v>
      </c>
      <c r="E12422" t="s">
        <v>1596</v>
      </c>
      <c r="G12422">
        <v>2.2994659999999998</v>
      </c>
      <c r="H12422">
        <v>104.093812</v>
      </c>
      <c r="J12422">
        <v>644</v>
      </c>
      <c r="K12422">
        <f t="shared" si="74"/>
        <v>0</v>
      </c>
      <c r="L12422">
        <f t="shared" si="75"/>
        <v>10</v>
      </c>
      <c r="M12422">
        <v>5</v>
      </c>
      <c r="N12422">
        <v>10</v>
      </c>
      <c r="O12422">
        <v>1.091</v>
      </c>
      <c r="R12422">
        <v>0.1205</v>
      </c>
      <c r="S12422">
        <v>10.687099999999999</v>
      </c>
      <c r="T12422">
        <v>110.0771</v>
      </c>
      <c r="U12422">
        <v>1.2412000000000001</v>
      </c>
      <c r="V12422">
        <v>111.32</v>
      </c>
    </row>
    <row r="12423" spans="1:25">
      <c r="A12423" t="s">
        <v>1490</v>
      </c>
      <c r="B12423" t="s">
        <v>1489</v>
      </c>
      <c r="C12423" t="s">
        <v>1597</v>
      </c>
      <c r="E12423" t="s">
        <v>1596</v>
      </c>
      <c r="G12423">
        <v>2.280786</v>
      </c>
      <c r="H12423">
        <v>104.104179</v>
      </c>
      <c r="J12423">
        <v>645</v>
      </c>
      <c r="K12423">
        <f t="shared" si="74"/>
        <v>0</v>
      </c>
      <c r="L12423">
        <f t="shared" si="75"/>
        <v>10</v>
      </c>
      <c r="M12423">
        <v>5</v>
      </c>
      <c r="N12423">
        <v>10</v>
      </c>
      <c r="O12423">
        <v>1.091</v>
      </c>
      <c r="R12423">
        <v>0.1031</v>
      </c>
      <c r="S12423">
        <v>10.438499999999999</v>
      </c>
      <c r="T12423">
        <v>107.5166</v>
      </c>
      <c r="U12423">
        <v>1.0619000000000001</v>
      </c>
      <c r="V12423">
        <v>108.58</v>
      </c>
    </row>
    <row r="12424" spans="1:25">
      <c r="A12424" t="s">
        <v>1490</v>
      </c>
      <c r="B12424" t="s">
        <v>1489</v>
      </c>
      <c r="C12424" t="s">
        <v>1595</v>
      </c>
      <c r="E12424" t="s">
        <v>228</v>
      </c>
      <c r="G12424">
        <v>7.5076499999999999</v>
      </c>
      <c r="H12424">
        <v>99.303299999999993</v>
      </c>
      <c r="I12424" t="s">
        <v>211</v>
      </c>
      <c r="J12424">
        <v>646</v>
      </c>
      <c r="K12424">
        <f t="shared" si="74"/>
        <v>0</v>
      </c>
      <c r="L12424">
        <f t="shared" si="75"/>
        <v>2</v>
      </c>
      <c r="M12424">
        <v>1</v>
      </c>
      <c r="N12424">
        <v>2</v>
      </c>
      <c r="O12424">
        <v>1.3169</v>
      </c>
      <c r="Q12424">
        <v>46.534999999999997</v>
      </c>
      <c r="R12424">
        <v>1.2035</v>
      </c>
      <c r="U12424">
        <v>3.1697000000000002</v>
      </c>
      <c r="W12424">
        <v>1.2608999999999999</v>
      </c>
      <c r="Y12424">
        <v>0.80630000000000002</v>
      </c>
    </row>
    <row r="12425" spans="1:25">
      <c r="A12425" t="s">
        <v>1490</v>
      </c>
      <c r="B12425" t="s">
        <v>1489</v>
      </c>
      <c r="C12425" t="s">
        <v>1595</v>
      </c>
      <c r="J12425">
        <v>646</v>
      </c>
      <c r="K12425">
        <f t="shared" si="74"/>
        <v>2</v>
      </c>
      <c r="L12425">
        <f t="shared" si="75"/>
        <v>4</v>
      </c>
      <c r="M12425">
        <v>3</v>
      </c>
      <c r="N12425">
        <v>2</v>
      </c>
      <c r="O12425">
        <v>1.2616000000000001</v>
      </c>
      <c r="Q12425">
        <v>31.65</v>
      </c>
      <c r="R12425">
        <v>0.79349999999999998</v>
      </c>
      <c r="U12425">
        <v>2.0021</v>
      </c>
    </row>
    <row r="12426" spans="1:25">
      <c r="A12426" t="s">
        <v>1490</v>
      </c>
      <c r="B12426" t="s">
        <v>1489</v>
      </c>
      <c r="C12426" t="s">
        <v>1595</v>
      </c>
      <c r="J12426">
        <v>646</v>
      </c>
      <c r="K12426">
        <f t="shared" si="74"/>
        <v>4</v>
      </c>
      <c r="L12426">
        <f t="shared" si="75"/>
        <v>6</v>
      </c>
      <c r="M12426">
        <v>5</v>
      </c>
      <c r="N12426">
        <v>2</v>
      </c>
      <c r="O12426">
        <v>1.2325999999999999</v>
      </c>
      <c r="Q12426">
        <v>26.033999999999999</v>
      </c>
      <c r="R12426">
        <v>0.63480000000000003</v>
      </c>
      <c r="U12426">
        <v>1.5649999999999999</v>
      </c>
    </row>
    <row r="12427" spans="1:25">
      <c r="A12427" t="s">
        <v>1490</v>
      </c>
      <c r="B12427" t="s">
        <v>1489</v>
      </c>
      <c r="C12427" t="s">
        <v>1595</v>
      </c>
      <c r="J12427">
        <v>646</v>
      </c>
      <c r="K12427">
        <f t="shared" si="74"/>
        <v>6</v>
      </c>
      <c r="L12427">
        <f t="shared" si="75"/>
        <v>10</v>
      </c>
      <c r="M12427">
        <v>8</v>
      </c>
      <c r="N12427">
        <v>4</v>
      </c>
      <c r="O12427">
        <v>1.1888000000000001</v>
      </c>
      <c r="Q12427">
        <v>31.433</v>
      </c>
      <c r="R12427">
        <v>0.84760000000000002</v>
      </c>
      <c r="U12427">
        <v>4.0307000000000004</v>
      </c>
    </row>
    <row r="12428" spans="1:25">
      <c r="A12428" t="s">
        <v>1490</v>
      </c>
      <c r="B12428" t="s">
        <v>1489</v>
      </c>
      <c r="C12428" t="s">
        <v>1595</v>
      </c>
      <c r="J12428">
        <v>646</v>
      </c>
      <c r="K12428">
        <f t="shared" si="74"/>
        <v>10</v>
      </c>
      <c r="L12428">
        <f t="shared" si="75"/>
        <v>15</v>
      </c>
      <c r="M12428">
        <v>12.5</v>
      </c>
      <c r="N12428">
        <v>5</v>
      </c>
      <c r="O12428">
        <v>1.3092999999999999</v>
      </c>
      <c r="Q12428">
        <v>32.231000000000002</v>
      </c>
      <c r="R12428">
        <v>0.77470000000000006</v>
      </c>
      <c r="U12428">
        <v>5.0713999999999997</v>
      </c>
    </row>
    <row r="12429" spans="1:25">
      <c r="A12429" t="s">
        <v>1490</v>
      </c>
      <c r="B12429" t="s">
        <v>1489</v>
      </c>
      <c r="C12429" t="s">
        <v>1595</v>
      </c>
      <c r="J12429">
        <v>646</v>
      </c>
      <c r="K12429">
        <f t="shared" si="74"/>
        <v>15</v>
      </c>
      <c r="L12429">
        <f t="shared" si="75"/>
        <v>20</v>
      </c>
      <c r="M12429">
        <v>17.5</v>
      </c>
      <c r="N12429">
        <v>5</v>
      </c>
      <c r="O12429">
        <v>1.2562</v>
      </c>
      <c r="Q12429">
        <v>24.933</v>
      </c>
      <c r="R12429">
        <v>0.58389999999999997</v>
      </c>
      <c r="U12429">
        <v>3.6677</v>
      </c>
    </row>
    <row r="12430" spans="1:25">
      <c r="A12430" t="s">
        <v>1490</v>
      </c>
      <c r="B12430" t="s">
        <v>1489</v>
      </c>
      <c r="C12430" t="s">
        <v>1595</v>
      </c>
      <c r="K12430">
        <f t="shared" si="74"/>
        <v>0</v>
      </c>
      <c r="L12430">
        <f t="shared" si="75"/>
        <v>0</v>
      </c>
      <c r="U12430">
        <v>19.506599999999999</v>
      </c>
    </row>
    <row r="12431" spans="1:25">
      <c r="A12431" t="s">
        <v>1490</v>
      </c>
      <c r="B12431" t="s">
        <v>1489</v>
      </c>
      <c r="C12431" t="s">
        <v>1595</v>
      </c>
      <c r="E12431" t="s">
        <v>228</v>
      </c>
      <c r="G12431">
        <v>7.5076499999999999</v>
      </c>
      <c r="H12431">
        <v>99.303299999999993</v>
      </c>
      <c r="I12431" t="s">
        <v>80</v>
      </c>
      <c r="J12431">
        <v>647</v>
      </c>
      <c r="K12431">
        <f t="shared" si="74"/>
        <v>0</v>
      </c>
      <c r="L12431">
        <f t="shared" si="75"/>
        <v>2</v>
      </c>
      <c r="M12431">
        <v>1</v>
      </c>
      <c r="N12431">
        <v>2</v>
      </c>
      <c r="O12431">
        <v>1.2641</v>
      </c>
      <c r="Q12431">
        <v>44.292999999999999</v>
      </c>
      <c r="R12431">
        <v>1.1915</v>
      </c>
      <c r="U12431">
        <v>3.0125000000000002</v>
      </c>
      <c r="W12431">
        <v>1.3277000000000001</v>
      </c>
      <c r="Y12431">
        <v>0.73150000000000004</v>
      </c>
    </row>
    <row r="12432" spans="1:25">
      <c r="A12432" t="s">
        <v>1490</v>
      </c>
      <c r="B12432" t="s">
        <v>1489</v>
      </c>
      <c r="C12432" t="s">
        <v>1595</v>
      </c>
      <c r="J12432">
        <v>647</v>
      </c>
      <c r="K12432">
        <f t="shared" si="74"/>
        <v>2</v>
      </c>
      <c r="L12432">
        <f t="shared" si="75"/>
        <v>4</v>
      </c>
      <c r="M12432">
        <v>3</v>
      </c>
      <c r="N12432">
        <v>2</v>
      </c>
      <c r="O12432">
        <v>1.3854</v>
      </c>
      <c r="Q12432">
        <v>32.530999999999999</v>
      </c>
      <c r="R12432">
        <v>0.72919999999999996</v>
      </c>
      <c r="U12432">
        <v>2.0206</v>
      </c>
    </row>
    <row r="12433" spans="1:25">
      <c r="A12433" t="s">
        <v>1490</v>
      </c>
      <c r="B12433" t="s">
        <v>1489</v>
      </c>
      <c r="C12433" t="s">
        <v>1595</v>
      </c>
      <c r="J12433">
        <v>647</v>
      </c>
      <c r="K12433">
        <f t="shared" si="74"/>
        <v>4</v>
      </c>
      <c r="L12433">
        <f t="shared" si="75"/>
        <v>6</v>
      </c>
      <c r="M12433">
        <v>5</v>
      </c>
      <c r="N12433">
        <v>2</v>
      </c>
      <c r="O12433">
        <v>1.2094</v>
      </c>
      <c r="Q12433">
        <v>20.776</v>
      </c>
      <c r="R12433">
        <v>0.47710000000000002</v>
      </c>
      <c r="U12433">
        <v>1.1540999999999999</v>
      </c>
    </row>
    <row r="12434" spans="1:25">
      <c r="A12434" t="s">
        <v>1490</v>
      </c>
      <c r="B12434" t="s">
        <v>1489</v>
      </c>
      <c r="C12434" t="s">
        <v>1595</v>
      </c>
      <c r="J12434">
        <v>647</v>
      </c>
      <c r="K12434">
        <f t="shared" si="74"/>
        <v>6</v>
      </c>
      <c r="L12434">
        <f t="shared" si="75"/>
        <v>10</v>
      </c>
      <c r="M12434">
        <v>8</v>
      </c>
      <c r="N12434">
        <v>4</v>
      </c>
      <c r="O12434">
        <v>1.3942000000000001</v>
      </c>
      <c r="Q12434">
        <v>25.613</v>
      </c>
      <c r="R12434">
        <v>0.52490000000000003</v>
      </c>
      <c r="U12434">
        <v>2.9268999999999998</v>
      </c>
    </row>
    <row r="12435" spans="1:25">
      <c r="A12435" t="s">
        <v>1490</v>
      </c>
      <c r="B12435" t="s">
        <v>1489</v>
      </c>
      <c r="C12435" t="s">
        <v>1595</v>
      </c>
      <c r="J12435">
        <v>647</v>
      </c>
      <c r="K12435">
        <f t="shared" si="74"/>
        <v>10</v>
      </c>
      <c r="L12435">
        <f t="shared" si="75"/>
        <v>15</v>
      </c>
      <c r="M12435">
        <v>12.5</v>
      </c>
      <c r="N12435">
        <v>5</v>
      </c>
      <c r="O12435">
        <v>1.3353999999999999</v>
      </c>
      <c r="Q12435">
        <v>27.954999999999998</v>
      </c>
      <c r="R12435">
        <v>0.62739999999999996</v>
      </c>
      <c r="U12435">
        <v>4.1889000000000003</v>
      </c>
    </row>
    <row r="12436" spans="1:25">
      <c r="A12436" t="s">
        <v>1490</v>
      </c>
      <c r="B12436" t="s">
        <v>1489</v>
      </c>
      <c r="C12436" t="s">
        <v>1595</v>
      </c>
      <c r="J12436">
        <v>647</v>
      </c>
      <c r="K12436">
        <f t="shared" si="74"/>
        <v>15</v>
      </c>
      <c r="L12436">
        <f t="shared" si="75"/>
        <v>20</v>
      </c>
      <c r="M12436">
        <v>17.5</v>
      </c>
      <c r="N12436">
        <v>5</v>
      </c>
      <c r="O12436">
        <v>1.3774</v>
      </c>
      <c r="Q12436">
        <v>36.110999999999997</v>
      </c>
      <c r="R12436">
        <v>0.83860000000000001</v>
      </c>
      <c r="U12436">
        <v>5.7759</v>
      </c>
    </row>
    <row r="12437" spans="1:25">
      <c r="A12437" t="s">
        <v>1490</v>
      </c>
      <c r="B12437" t="s">
        <v>1489</v>
      </c>
      <c r="C12437" t="s">
        <v>1595</v>
      </c>
      <c r="K12437">
        <f t="shared" si="74"/>
        <v>0</v>
      </c>
      <c r="L12437">
        <f t="shared" si="75"/>
        <v>0</v>
      </c>
      <c r="U12437">
        <v>19.079000000000001</v>
      </c>
    </row>
    <row r="12438" spans="1:25">
      <c r="A12438" t="s">
        <v>1490</v>
      </c>
      <c r="B12438" t="s">
        <v>1489</v>
      </c>
      <c r="C12438" t="s">
        <v>1595</v>
      </c>
      <c r="E12438" t="s">
        <v>228</v>
      </c>
      <c r="G12438">
        <v>7.5076499999999999</v>
      </c>
      <c r="H12438">
        <v>99.303299999999993</v>
      </c>
      <c r="I12438" t="s">
        <v>108</v>
      </c>
      <c r="J12438">
        <v>648</v>
      </c>
      <c r="K12438">
        <f t="shared" si="74"/>
        <v>0</v>
      </c>
      <c r="L12438">
        <f t="shared" si="75"/>
        <v>2</v>
      </c>
      <c r="M12438">
        <v>1</v>
      </c>
      <c r="N12438">
        <v>2</v>
      </c>
      <c r="O12438">
        <v>1.4119999999999999</v>
      </c>
      <c r="Q12438">
        <v>29.038</v>
      </c>
      <c r="R12438">
        <v>0.61260000000000003</v>
      </c>
      <c r="U12438">
        <v>1.73</v>
      </c>
      <c r="W12438">
        <v>1.3091999999999999</v>
      </c>
      <c r="Y12438">
        <v>0.51380000000000003</v>
      </c>
    </row>
    <row r="12439" spans="1:25">
      <c r="A12439" t="s">
        <v>1490</v>
      </c>
      <c r="B12439" t="s">
        <v>1489</v>
      </c>
      <c r="C12439" t="s">
        <v>1595</v>
      </c>
      <c r="J12439">
        <v>648</v>
      </c>
      <c r="K12439">
        <f t="shared" si="74"/>
        <v>2</v>
      </c>
      <c r="L12439">
        <f t="shared" si="75"/>
        <v>4</v>
      </c>
      <c r="M12439">
        <v>3</v>
      </c>
      <c r="N12439">
        <v>2</v>
      </c>
      <c r="O12439">
        <v>1.3241000000000001</v>
      </c>
      <c r="Q12439">
        <v>25.128</v>
      </c>
      <c r="R12439">
        <v>0.54910000000000003</v>
      </c>
      <c r="U12439">
        <v>1.4540999999999999</v>
      </c>
    </row>
    <row r="12440" spans="1:25">
      <c r="A12440" t="s">
        <v>1490</v>
      </c>
      <c r="B12440" t="s">
        <v>1489</v>
      </c>
      <c r="C12440" t="s">
        <v>1595</v>
      </c>
      <c r="J12440">
        <v>648</v>
      </c>
      <c r="K12440">
        <f t="shared" si="74"/>
        <v>4</v>
      </c>
      <c r="L12440">
        <f t="shared" si="75"/>
        <v>6</v>
      </c>
      <c r="M12440">
        <v>5</v>
      </c>
      <c r="N12440">
        <v>2</v>
      </c>
      <c r="O12440">
        <v>1.2553000000000001</v>
      </c>
      <c r="Q12440">
        <v>20.962</v>
      </c>
      <c r="R12440">
        <v>0.45789999999999997</v>
      </c>
      <c r="U12440">
        <v>1.1496999999999999</v>
      </c>
    </row>
    <row r="12441" spans="1:25">
      <c r="A12441" t="s">
        <v>1490</v>
      </c>
      <c r="B12441" t="s">
        <v>1489</v>
      </c>
      <c r="C12441" t="s">
        <v>1595</v>
      </c>
      <c r="J12441">
        <v>648</v>
      </c>
      <c r="K12441">
        <f t="shared" si="74"/>
        <v>6</v>
      </c>
      <c r="L12441">
        <f t="shared" si="75"/>
        <v>10</v>
      </c>
      <c r="M12441">
        <v>8</v>
      </c>
      <c r="N12441">
        <v>4</v>
      </c>
      <c r="O12441">
        <v>1.3167</v>
      </c>
      <c r="Q12441">
        <v>24.501000000000001</v>
      </c>
      <c r="R12441">
        <v>0.5343</v>
      </c>
      <c r="U12441">
        <v>2.8142</v>
      </c>
    </row>
    <row r="12442" spans="1:25">
      <c r="A12442" t="s">
        <v>1490</v>
      </c>
      <c r="B12442" t="s">
        <v>1489</v>
      </c>
      <c r="C12442" t="s">
        <v>1595</v>
      </c>
      <c r="J12442">
        <v>648</v>
      </c>
      <c r="K12442">
        <f t="shared" si="74"/>
        <v>10</v>
      </c>
      <c r="L12442">
        <f t="shared" si="75"/>
        <v>15</v>
      </c>
      <c r="M12442">
        <v>12.5</v>
      </c>
      <c r="N12442">
        <v>5</v>
      </c>
      <c r="O12442">
        <v>1.238</v>
      </c>
      <c r="Q12442">
        <v>19.347000000000001</v>
      </c>
      <c r="R12442">
        <v>0.41510000000000002</v>
      </c>
      <c r="U12442">
        <v>2.5695999999999999</v>
      </c>
    </row>
    <row r="12443" spans="1:25">
      <c r="A12443" t="s">
        <v>1490</v>
      </c>
      <c r="B12443" t="s">
        <v>1489</v>
      </c>
      <c r="C12443" t="s">
        <v>1595</v>
      </c>
      <c r="K12443">
        <f t="shared" si="74"/>
        <v>0</v>
      </c>
      <c r="L12443">
        <f t="shared" si="75"/>
        <v>0</v>
      </c>
      <c r="U12443">
        <v>9.7177000000000007</v>
      </c>
    </row>
    <row r="12444" spans="1:25">
      <c r="A12444" t="s">
        <v>1490</v>
      </c>
      <c r="B12444" t="s">
        <v>1489</v>
      </c>
      <c r="C12444" t="s">
        <v>1595</v>
      </c>
      <c r="E12444" t="s">
        <v>228</v>
      </c>
      <c r="G12444">
        <v>7.5076499999999999</v>
      </c>
      <c r="H12444">
        <v>99.303299999999993</v>
      </c>
      <c r="J12444">
        <v>649</v>
      </c>
      <c r="K12444">
        <f t="shared" si="74"/>
        <v>0</v>
      </c>
      <c r="L12444">
        <f t="shared" si="75"/>
        <v>2</v>
      </c>
      <c r="M12444">
        <v>1</v>
      </c>
      <c r="N12444">
        <v>2</v>
      </c>
      <c r="O12444">
        <v>1.3967000000000001</v>
      </c>
      <c r="Q12444">
        <v>31.574999999999999</v>
      </c>
      <c r="R12444">
        <v>0.69430000000000003</v>
      </c>
      <c r="U12444">
        <v>1.9394</v>
      </c>
      <c r="W12444">
        <v>1.3669</v>
      </c>
      <c r="Y12444">
        <v>0.54410000000000003</v>
      </c>
    </row>
    <row r="12445" spans="1:25">
      <c r="A12445" t="s">
        <v>1490</v>
      </c>
      <c r="B12445" t="s">
        <v>1489</v>
      </c>
      <c r="C12445" t="s">
        <v>1595</v>
      </c>
      <c r="J12445">
        <v>649</v>
      </c>
      <c r="K12445">
        <f t="shared" si="74"/>
        <v>2</v>
      </c>
      <c r="L12445">
        <f t="shared" si="75"/>
        <v>4</v>
      </c>
      <c r="M12445">
        <v>3</v>
      </c>
      <c r="N12445">
        <v>2</v>
      </c>
      <c r="O12445">
        <v>1.3220000000000001</v>
      </c>
      <c r="Q12445">
        <v>25.712</v>
      </c>
      <c r="R12445">
        <v>0.56799999999999995</v>
      </c>
      <c r="U12445">
        <v>1.5017</v>
      </c>
    </row>
    <row r="12446" spans="1:25">
      <c r="A12446" t="s">
        <v>1490</v>
      </c>
      <c r="B12446" t="s">
        <v>1489</v>
      </c>
      <c r="C12446" t="s">
        <v>1595</v>
      </c>
      <c r="J12446">
        <v>649</v>
      </c>
      <c r="K12446">
        <f t="shared" si="74"/>
        <v>4</v>
      </c>
      <c r="L12446">
        <f t="shared" si="75"/>
        <v>6</v>
      </c>
      <c r="M12446">
        <v>5</v>
      </c>
      <c r="N12446">
        <v>2</v>
      </c>
      <c r="O12446">
        <v>1.2706999999999999</v>
      </c>
      <c r="Q12446">
        <v>19.462</v>
      </c>
      <c r="R12446">
        <v>0.40260000000000001</v>
      </c>
      <c r="U12446">
        <v>1.0232000000000001</v>
      </c>
    </row>
    <row r="12447" spans="1:25">
      <c r="A12447" t="s">
        <v>1490</v>
      </c>
      <c r="B12447" t="s">
        <v>1489</v>
      </c>
      <c r="C12447" t="s">
        <v>1595</v>
      </c>
      <c r="J12447">
        <v>649</v>
      </c>
      <c r="K12447">
        <f t="shared" si="74"/>
        <v>6</v>
      </c>
      <c r="L12447">
        <f t="shared" si="75"/>
        <v>10</v>
      </c>
      <c r="M12447">
        <v>8</v>
      </c>
      <c r="N12447">
        <v>4</v>
      </c>
      <c r="O12447">
        <v>1.3355999999999999</v>
      </c>
      <c r="Q12447">
        <v>23.603999999999999</v>
      </c>
      <c r="R12447">
        <v>0.49690000000000001</v>
      </c>
      <c r="U12447">
        <v>2.6547000000000001</v>
      </c>
    </row>
    <row r="12448" spans="1:25">
      <c r="A12448" t="s">
        <v>1490</v>
      </c>
      <c r="B12448" t="s">
        <v>1489</v>
      </c>
      <c r="C12448" t="s">
        <v>1595</v>
      </c>
      <c r="J12448">
        <v>649</v>
      </c>
      <c r="K12448">
        <f t="shared" si="74"/>
        <v>10</v>
      </c>
      <c r="L12448">
        <f t="shared" si="75"/>
        <v>15</v>
      </c>
      <c r="M12448">
        <v>12.5</v>
      </c>
      <c r="N12448">
        <v>5</v>
      </c>
      <c r="O12448">
        <v>1.4573</v>
      </c>
      <c r="Q12448">
        <v>26.693999999999999</v>
      </c>
      <c r="R12448">
        <v>0.52270000000000005</v>
      </c>
      <c r="U12448">
        <v>3.8085</v>
      </c>
    </row>
    <row r="12449" spans="1:25">
      <c r="A12449" t="s">
        <v>1490</v>
      </c>
      <c r="B12449" t="s">
        <v>1489</v>
      </c>
      <c r="C12449" t="s">
        <v>1595</v>
      </c>
      <c r="J12449">
        <v>649</v>
      </c>
      <c r="K12449">
        <f t="shared" si="74"/>
        <v>15</v>
      </c>
      <c r="L12449">
        <f t="shared" si="75"/>
        <v>20</v>
      </c>
      <c r="M12449">
        <v>17.5</v>
      </c>
      <c r="N12449">
        <v>5</v>
      </c>
      <c r="O12449">
        <v>1.4193</v>
      </c>
      <c r="Q12449">
        <v>28.042000000000002</v>
      </c>
      <c r="R12449">
        <v>0.58030000000000004</v>
      </c>
      <c r="U12449">
        <v>4.1181999999999999</v>
      </c>
    </row>
    <row r="12450" spans="1:25">
      <c r="A12450" t="s">
        <v>1490</v>
      </c>
      <c r="B12450" t="s">
        <v>1489</v>
      </c>
      <c r="C12450" t="s">
        <v>1595</v>
      </c>
      <c r="K12450">
        <f t="shared" si="74"/>
        <v>0</v>
      </c>
      <c r="L12450">
        <f t="shared" si="75"/>
        <v>0</v>
      </c>
      <c r="U12450">
        <v>15.0457</v>
      </c>
    </row>
    <row r="12451" spans="1:25">
      <c r="A12451" t="s">
        <v>1490</v>
      </c>
      <c r="B12451" t="s">
        <v>1489</v>
      </c>
      <c r="C12451" t="s">
        <v>1595</v>
      </c>
      <c r="E12451" t="s">
        <v>228</v>
      </c>
      <c r="G12451">
        <v>7.5076499999999999</v>
      </c>
      <c r="H12451">
        <v>99.303299999999993</v>
      </c>
      <c r="I12451" t="s">
        <v>211</v>
      </c>
      <c r="J12451">
        <v>650</v>
      </c>
      <c r="K12451">
        <f t="shared" ref="K12451:K12514" si="76">M12451-(N12451/2)</f>
        <v>0</v>
      </c>
      <c r="L12451">
        <f t="shared" ref="L12451:L12514" si="77">M12451+(N12451/2)</f>
        <v>2</v>
      </c>
      <c r="M12451">
        <v>1</v>
      </c>
      <c r="N12451">
        <v>2</v>
      </c>
      <c r="O12451">
        <v>1.2583</v>
      </c>
      <c r="Q12451">
        <v>48.401000000000003</v>
      </c>
      <c r="R12451">
        <v>1.3286</v>
      </c>
      <c r="U12451">
        <v>3.3435999999999999</v>
      </c>
      <c r="W12451">
        <v>1.3508</v>
      </c>
      <c r="Y12451">
        <v>0.42780000000000001</v>
      </c>
    </row>
    <row r="12452" spans="1:25">
      <c r="A12452" t="s">
        <v>1490</v>
      </c>
      <c r="B12452" t="s">
        <v>1489</v>
      </c>
      <c r="C12452" t="s">
        <v>1595</v>
      </c>
      <c r="J12452">
        <v>650</v>
      </c>
      <c r="K12452">
        <f t="shared" si="76"/>
        <v>2</v>
      </c>
      <c r="L12452">
        <f t="shared" si="77"/>
        <v>4</v>
      </c>
      <c r="M12452">
        <v>3</v>
      </c>
      <c r="N12452">
        <v>2</v>
      </c>
      <c r="O12452">
        <v>1.3045</v>
      </c>
      <c r="Q12452">
        <v>24.218</v>
      </c>
      <c r="R12452">
        <v>0.53259999999999996</v>
      </c>
      <c r="U12452">
        <v>1.3895999999999999</v>
      </c>
    </row>
    <row r="12453" spans="1:25">
      <c r="A12453" t="s">
        <v>1490</v>
      </c>
      <c r="B12453" t="s">
        <v>1489</v>
      </c>
      <c r="C12453" t="s">
        <v>1595</v>
      </c>
      <c r="J12453">
        <v>650</v>
      </c>
      <c r="K12453">
        <f t="shared" si="76"/>
        <v>4</v>
      </c>
      <c r="L12453">
        <f t="shared" si="77"/>
        <v>6</v>
      </c>
      <c r="M12453">
        <v>5</v>
      </c>
      <c r="N12453">
        <v>2</v>
      </c>
      <c r="O12453">
        <v>1.3845000000000001</v>
      </c>
      <c r="Q12453">
        <v>13.638999999999999</v>
      </c>
      <c r="R12453">
        <v>0.184</v>
      </c>
      <c r="U12453">
        <v>0.50960000000000005</v>
      </c>
    </row>
    <row r="12454" spans="1:25">
      <c r="A12454" t="s">
        <v>1490</v>
      </c>
      <c r="B12454" t="s">
        <v>1489</v>
      </c>
      <c r="C12454" t="s">
        <v>1595</v>
      </c>
      <c r="J12454">
        <v>650</v>
      </c>
      <c r="K12454">
        <f t="shared" si="76"/>
        <v>6</v>
      </c>
      <c r="L12454">
        <f t="shared" si="77"/>
        <v>10</v>
      </c>
      <c r="M12454">
        <v>8</v>
      </c>
      <c r="N12454">
        <v>4</v>
      </c>
      <c r="O12454">
        <v>1.3757999999999999</v>
      </c>
      <c r="Q12454">
        <v>11.381</v>
      </c>
      <c r="R12454">
        <v>0.12089999999999999</v>
      </c>
      <c r="U12454">
        <v>0.66539999999999999</v>
      </c>
    </row>
    <row r="12455" spans="1:25">
      <c r="A12455" t="s">
        <v>1490</v>
      </c>
      <c r="B12455" t="s">
        <v>1489</v>
      </c>
      <c r="C12455" t="s">
        <v>1595</v>
      </c>
      <c r="J12455">
        <v>650</v>
      </c>
      <c r="K12455">
        <f t="shared" si="76"/>
        <v>10</v>
      </c>
      <c r="L12455">
        <f t="shared" si="77"/>
        <v>15</v>
      </c>
      <c r="M12455">
        <v>12.5</v>
      </c>
      <c r="N12455">
        <v>5</v>
      </c>
      <c r="O12455">
        <v>1.3777999999999999</v>
      </c>
      <c r="Q12455">
        <v>10.667</v>
      </c>
      <c r="R12455">
        <v>9.9699999999999997E-2</v>
      </c>
      <c r="U12455">
        <v>0.68669999999999998</v>
      </c>
    </row>
    <row r="12456" spans="1:25">
      <c r="A12456" t="s">
        <v>1490</v>
      </c>
      <c r="B12456" t="s">
        <v>1489</v>
      </c>
      <c r="C12456" t="s">
        <v>1595</v>
      </c>
      <c r="J12456">
        <v>650</v>
      </c>
      <c r="K12456">
        <f t="shared" si="76"/>
        <v>15</v>
      </c>
      <c r="L12456">
        <f t="shared" si="77"/>
        <v>20</v>
      </c>
      <c r="M12456">
        <v>17.5</v>
      </c>
      <c r="N12456">
        <v>5</v>
      </c>
      <c r="O12456">
        <v>1.4038999999999999</v>
      </c>
      <c r="Q12456">
        <v>17.940999999999999</v>
      </c>
      <c r="R12456">
        <v>0.30120000000000002</v>
      </c>
      <c r="U12456">
        <v>2.1141999999999999</v>
      </c>
    </row>
    <row r="12457" spans="1:25">
      <c r="A12457" t="s">
        <v>1490</v>
      </c>
      <c r="B12457" t="s">
        <v>1489</v>
      </c>
      <c r="C12457" t="s">
        <v>1595</v>
      </c>
      <c r="K12457">
        <f t="shared" si="76"/>
        <v>0</v>
      </c>
      <c r="L12457">
        <f t="shared" si="77"/>
        <v>0</v>
      </c>
      <c r="U12457">
        <v>8.7089999999999996</v>
      </c>
    </row>
    <row r="12458" spans="1:25">
      <c r="A12458" t="s">
        <v>1490</v>
      </c>
      <c r="B12458" t="s">
        <v>1489</v>
      </c>
      <c r="C12458" t="s">
        <v>1595</v>
      </c>
      <c r="E12458" t="s">
        <v>228</v>
      </c>
      <c r="G12458">
        <v>7.5076499999999999</v>
      </c>
      <c r="H12458">
        <v>99.303299999999993</v>
      </c>
      <c r="I12458" t="s">
        <v>297</v>
      </c>
      <c r="J12458">
        <v>651</v>
      </c>
      <c r="K12458">
        <f t="shared" si="76"/>
        <v>0</v>
      </c>
      <c r="L12458">
        <f t="shared" si="77"/>
        <v>2</v>
      </c>
      <c r="M12458">
        <v>1</v>
      </c>
      <c r="N12458">
        <v>2</v>
      </c>
      <c r="O12458">
        <v>1.3956</v>
      </c>
      <c r="Q12458">
        <v>21.795000000000002</v>
      </c>
      <c r="R12458">
        <v>0.41460000000000002</v>
      </c>
      <c r="U12458">
        <v>1.1574</v>
      </c>
      <c r="W12458">
        <v>1.3771</v>
      </c>
      <c r="Y12458">
        <v>0.25919999999999999</v>
      </c>
    </row>
    <row r="12459" spans="1:25">
      <c r="A12459" t="s">
        <v>1490</v>
      </c>
      <c r="B12459" t="s">
        <v>1489</v>
      </c>
      <c r="C12459" t="s">
        <v>1595</v>
      </c>
      <c r="J12459">
        <v>651</v>
      </c>
      <c r="K12459">
        <f t="shared" si="76"/>
        <v>2</v>
      </c>
      <c r="L12459">
        <f t="shared" si="77"/>
        <v>4</v>
      </c>
      <c r="M12459">
        <v>3</v>
      </c>
      <c r="N12459">
        <v>2</v>
      </c>
      <c r="O12459">
        <v>1.3900999999999999</v>
      </c>
      <c r="Q12459">
        <v>20.062999999999999</v>
      </c>
      <c r="R12459">
        <v>0.36730000000000002</v>
      </c>
      <c r="U12459">
        <v>1.0212000000000001</v>
      </c>
    </row>
    <row r="12460" spans="1:25">
      <c r="A12460" t="s">
        <v>1490</v>
      </c>
      <c r="B12460" t="s">
        <v>1489</v>
      </c>
      <c r="C12460" t="s">
        <v>1595</v>
      </c>
      <c r="J12460">
        <v>651</v>
      </c>
      <c r="K12460">
        <f t="shared" si="76"/>
        <v>4</v>
      </c>
      <c r="L12460">
        <f t="shared" si="77"/>
        <v>6</v>
      </c>
      <c r="M12460">
        <v>5</v>
      </c>
      <c r="N12460">
        <v>2</v>
      </c>
      <c r="O12460">
        <v>1.3574999999999999</v>
      </c>
      <c r="Q12460">
        <v>15.631</v>
      </c>
      <c r="R12460">
        <v>0.25059999999999999</v>
      </c>
      <c r="U12460">
        <v>0.68030000000000002</v>
      </c>
    </row>
    <row r="12461" spans="1:25">
      <c r="A12461" t="s">
        <v>1490</v>
      </c>
      <c r="B12461" t="s">
        <v>1489</v>
      </c>
      <c r="C12461" t="s">
        <v>1595</v>
      </c>
      <c r="J12461">
        <v>651</v>
      </c>
      <c r="K12461">
        <f t="shared" si="76"/>
        <v>6</v>
      </c>
      <c r="L12461">
        <f t="shared" si="77"/>
        <v>10</v>
      </c>
      <c r="M12461">
        <v>8</v>
      </c>
      <c r="N12461">
        <v>4</v>
      </c>
      <c r="O12461">
        <v>1.3512999999999999</v>
      </c>
      <c r="Q12461">
        <v>17.192</v>
      </c>
      <c r="R12461">
        <v>0.2989</v>
      </c>
      <c r="U12461">
        <v>1.6155999999999999</v>
      </c>
    </row>
    <row r="12462" spans="1:25">
      <c r="A12462" t="s">
        <v>1490</v>
      </c>
      <c r="B12462" t="s">
        <v>1489</v>
      </c>
      <c r="C12462" t="s">
        <v>1595</v>
      </c>
      <c r="J12462">
        <v>651</v>
      </c>
      <c r="K12462">
        <f t="shared" si="76"/>
        <v>10</v>
      </c>
      <c r="L12462">
        <f t="shared" si="77"/>
        <v>15</v>
      </c>
      <c r="M12462">
        <v>12.5</v>
      </c>
      <c r="N12462">
        <v>5</v>
      </c>
      <c r="O12462">
        <v>1.3851</v>
      </c>
      <c r="Q12462">
        <v>10.228999999999999</v>
      </c>
      <c r="R12462">
        <v>8.5400000000000004E-2</v>
      </c>
      <c r="U12462">
        <v>0.59150000000000003</v>
      </c>
    </row>
    <row r="12463" spans="1:25">
      <c r="A12463" t="s">
        <v>1490</v>
      </c>
      <c r="B12463" t="s">
        <v>1489</v>
      </c>
      <c r="C12463" t="s">
        <v>1595</v>
      </c>
      <c r="J12463">
        <v>651</v>
      </c>
      <c r="K12463">
        <f t="shared" si="76"/>
        <v>15</v>
      </c>
      <c r="L12463">
        <f t="shared" si="77"/>
        <v>20</v>
      </c>
      <c r="M12463">
        <v>17.5</v>
      </c>
      <c r="N12463">
        <v>5</v>
      </c>
      <c r="O12463">
        <v>1.3828</v>
      </c>
      <c r="Q12463">
        <v>12.036</v>
      </c>
      <c r="R12463">
        <v>0.13819999999999999</v>
      </c>
      <c r="U12463">
        <v>0.95530000000000004</v>
      </c>
    </row>
    <row r="12464" spans="1:25">
      <c r="A12464" t="s">
        <v>1490</v>
      </c>
      <c r="B12464" t="s">
        <v>1489</v>
      </c>
      <c r="C12464" t="s">
        <v>1595</v>
      </c>
      <c r="K12464">
        <f t="shared" si="76"/>
        <v>0</v>
      </c>
      <c r="L12464">
        <f t="shared" si="77"/>
        <v>0</v>
      </c>
      <c r="U12464">
        <v>6.0213999999999999</v>
      </c>
    </row>
    <row r="12465" spans="1:25">
      <c r="A12465" t="s">
        <v>1490</v>
      </c>
      <c r="B12465" t="s">
        <v>1489</v>
      </c>
      <c r="C12465" t="s">
        <v>1595</v>
      </c>
      <c r="E12465" t="s">
        <v>228</v>
      </c>
      <c r="G12465">
        <v>7.5076499999999999</v>
      </c>
      <c r="H12465">
        <v>99.303299999999993</v>
      </c>
      <c r="I12465" t="s">
        <v>80</v>
      </c>
      <c r="J12465">
        <v>652</v>
      </c>
      <c r="K12465">
        <f t="shared" si="76"/>
        <v>0</v>
      </c>
      <c r="L12465">
        <f t="shared" si="77"/>
        <v>2</v>
      </c>
      <c r="M12465">
        <v>1</v>
      </c>
      <c r="N12465">
        <v>2</v>
      </c>
      <c r="O12465">
        <v>1.4407000000000001</v>
      </c>
      <c r="Q12465">
        <v>22.327000000000002</v>
      </c>
      <c r="R12465">
        <v>0.40989999999999999</v>
      </c>
      <c r="U12465">
        <v>1.1811</v>
      </c>
      <c r="W12465">
        <v>1.3658999999999999</v>
      </c>
      <c r="Y12465">
        <v>0.46639999999999998</v>
      </c>
    </row>
    <row r="12466" spans="1:25">
      <c r="A12466" t="s">
        <v>1490</v>
      </c>
      <c r="B12466" t="s">
        <v>1489</v>
      </c>
      <c r="C12466" t="s">
        <v>1595</v>
      </c>
      <c r="J12466">
        <v>652</v>
      </c>
      <c r="K12466">
        <f t="shared" si="76"/>
        <v>2</v>
      </c>
      <c r="L12466">
        <f t="shared" si="77"/>
        <v>4</v>
      </c>
      <c r="M12466">
        <v>3</v>
      </c>
      <c r="N12466">
        <v>2</v>
      </c>
      <c r="O12466">
        <v>1.2994000000000001</v>
      </c>
      <c r="Q12466">
        <v>25.173999999999999</v>
      </c>
      <c r="R12466">
        <v>0.56499999999999995</v>
      </c>
      <c r="U12466">
        <v>1.4681999999999999</v>
      </c>
    </row>
    <row r="12467" spans="1:25">
      <c r="A12467" t="s">
        <v>1490</v>
      </c>
      <c r="B12467" t="s">
        <v>1489</v>
      </c>
      <c r="C12467" t="s">
        <v>1595</v>
      </c>
      <c r="J12467">
        <v>652</v>
      </c>
      <c r="K12467">
        <f t="shared" si="76"/>
        <v>4</v>
      </c>
      <c r="L12467">
        <f t="shared" si="77"/>
        <v>6</v>
      </c>
      <c r="M12467">
        <v>5</v>
      </c>
      <c r="N12467">
        <v>2</v>
      </c>
      <c r="O12467">
        <v>1.3341000000000001</v>
      </c>
      <c r="Q12467">
        <v>36.694000000000003</v>
      </c>
      <c r="R12467">
        <v>0.89019999999999999</v>
      </c>
      <c r="U12467">
        <v>2.3752</v>
      </c>
    </row>
    <row r="12468" spans="1:25">
      <c r="A12468" t="s">
        <v>1490</v>
      </c>
      <c r="B12468" t="s">
        <v>1489</v>
      </c>
      <c r="C12468" t="s">
        <v>1595</v>
      </c>
      <c r="J12468">
        <v>652</v>
      </c>
      <c r="K12468">
        <f t="shared" si="76"/>
        <v>6</v>
      </c>
      <c r="L12468">
        <f t="shared" si="77"/>
        <v>10</v>
      </c>
      <c r="M12468">
        <v>8</v>
      </c>
      <c r="N12468">
        <v>4</v>
      </c>
      <c r="O12468">
        <v>1.3591</v>
      </c>
      <c r="Q12468">
        <v>22.623000000000001</v>
      </c>
      <c r="R12468">
        <v>0.45579999999999998</v>
      </c>
      <c r="U12468">
        <v>2.4780000000000002</v>
      </c>
    </row>
    <row r="12469" spans="1:25">
      <c r="A12469" t="s">
        <v>1490</v>
      </c>
      <c r="B12469" t="s">
        <v>1489</v>
      </c>
      <c r="C12469" t="s">
        <v>1595</v>
      </c>
      <c r="J12469">
        <v>652</v>
      </c>
      <c r="K12469">
        <f t="shared" si="76"/>
        <v>10</v>
      </c>
      <c r="L12469">
        <f t="shared" si="77"/>
        <v>15</v>
      </c>
      <c r="M12469">
        <v>12.5</v>
      </c>
      <c r="N12469">
        <v>5</v>
      </c>
      <c r="O12469">
        <v>1.3853</v>
      </c>
      <c r="Q12469">
        <v>17.498000000000001</v>
      </c>
      <c r="R12469">
        <v>0.29520000000000002</v>
      </c>
      <c r="U12469">
        <v>2.0451000000000001</v>
      </c>
    </row>
    <row r="12470" spans="1:25">
      <c r="A12470" t="s">
        <v>1490</v>
      </c>
      <c r="B12470" t="s">
        <v>1489</v>
      </c>
      <c r="C12470" t="s">
        <v>1595</v>
      </c>
      <c r="J12470">
        <v>652</v>
      </c>
      <c r="K12470">
        <f t="shared" si="76"/>
        <v>15</v>
      </c>
      <c r="L12470">
        <f t="shared" si="77"/>
        <v>20</v>
      </c>
      <c r="M12470">
        <v>17.5</v>
      </c>
      <c r="N12470">
        <v>5</v>
      </c>
      <c r="O12470">
        <v>1.3766</v>
      </c>
      <c r="Q12470">
        <v>13.502000000000001</v>
      </c>
      <c r="R12470">
        <v>0.18229999999999999</v>
      </c>
      <c r="U12470">
        <v>1.2548999999999999</v>
      </c>
    </row>
    <row r="12471" spans="1:25">
      <c r="A12471" t="s">
        <v>1490</v>
      </c>
      <c r="B12471" t="s">
        <v>1489</v>
      </c>
      <c r="C12471" t="s">
        <v>1595</v>
      </c>
      <c r="K12471">
        <f t="shared" si="76"/>
        <v>0</v>
      </c>
      <c r="L12471">
        <f t="shared" si="77"/>
        <v>0</v>
      </c>
      <c r="U12471">
        <v>10.8026</v>
      </c>
    </row>
    <row r="12472" spans="1:25">
      <c r="A12472" t="s">
        <v>1490</v>
      </c>
      <c r="B12472" t="s">
        <v>1489</v>
      </c>
      <c r="C12472" t="s">
        <v>1595</v>
      </c>
      <c r="E12472" t="s">
        <v>228</v>
      </c>
      <c r="G12472">
        <v>7.5076499999999999</v>
      </c>
      <c r="H12472">
        <v>99.303299999999993</v>
      </c>
      <c r="I12472" t="s">
        <v>108</v>
      </c>
      <c r="J12472">
        <v>653</v>
      </c>
      <c r="K12472">
        <f t="shared" si="76"/>
        <v>0</v>
      </c>
      <c r="L12472">
        <f t="shared" si="77"/>
        <v>2</v>
      </c>
      <c r="M12472">
        <v>1</v>
      </c>
      <c r="N12472">
        <v>2</v>
      </c>
      <c r="O12472">
        <v>1.2948</v>
      </c>
      <c r="Q12472">
        <v>23.52</v>
      </c>
      <c r="R12472">
        <v>0.51659999999999995</v>
      </c>
      <c r="U12472">
        <v>1.3378000000000001</v>
      </c>
      <c r="W12472">
        <v>1.3338000000000001</v>
      </c>
      <c r="Y12472">
        <v>0.30359999999999998</v>
      </c>
    </row>
    <row r="12473" spans="1:25">
      <c r="A12473" t="s">
        <v>1490</v>
      </c>
      <c r="B12473" t="s">
        <v>1489</v>
      </c>
      <c r="C12473" t="s">
        <v>1595</v>
      </c>
      <c r="J12473">
        <v>653</v>
      </c>
      <c r="K12473">
        <f t="shared" si="76"/>
        <v>2</v>
      </c>
      <c r="L12473">
        <f t="shared" si="77"/>
        <v>4</v>
      </c>
      <c r="M12473">
        <v>3</v>
      </c>
      <c r="N12473">
        <v>2</v>
      </c>
      <c r="O12473">
        <v>1.3393999999999999</v>
      </c>
      <c r="Q12473">
        <v>17.545999999999999</v>
      </c>
      <c r="R12473">
        <v>0.314</v>
      </c>
      <c r="U12473">
        <v>0.84109999999999996</v>
      </c>
    </row>
    <row r="12474" spans="1:25">
      <c r="A12474" t="s">
        <v>1490</v>
      </c>
      <c r="B12474" t="s">
        <v>1489</v>
      </c>
      <c r="C12474" t="s">
        <v>1595</v>
      </c>
      <c r="J12474">
        <v>653</v>
      </c>
      <c r="K12474">
        <f t="shared" si="76"/>
        <v>4</v>
      </c>
      <c r="L12474">
        <f t="shared" si="77"/>
        <v>6</v>
      </c>
      <c r="M12474">
        <v>5</v>
      </c>
      <c r="N12474">
        <v>2</v>
      </c>
      <c r="O12474">
        <v>1.3693</v>
      </c>
      <c r="Q12474">
        <v>17.202000000000002</v>
      </c>
      <c r="R12474">
        <v>0.29249999999999998</v>
      </c>
      <c r="U12474">
        <v>0.80100000000000005</v>
      </c>
    </row>
    <row r="12475" spans="1:25">
      <c r="A12475" t="s">
        <v>1490</v>
      </c>
      <c r="B12475" t="s">
        <v>1489</v>
      </c>
      <c r="C12475" t="s">
        <v>1595</v>
      </c>
      <c r="J12475">
        <v>653</v>
      </c>
      <c r="K12475">
        <f t="shared" si="76"/>
        <v>6</v>
      </c>
      <c r="L12475">
        <f t="shared" si="77"/>
        <v>10</v>
      </c>
      <c r="M12475">
        <v>8</v>
      </c>
      <c r="N12475">
        <v>4</v>
      </c>
      <c r="O12475">
        <v>1.3053999999999999</v>
      </c>
      <c r="Q12475">
        <v>13.919</v>
      </c>
      <c r="R12475">
        <v>0.2165</v>
      </c>
      <c r="U12475">
        <v>1.1306</v>
      </c>
    </row>
    <row r="12476" spans="1:25">
      <c r="A12476" t="s">
        <v>1490</v>
      </c>
      <c r="B12476" t="s">
        <v>1489</v>
      </c>
      <c r="C12476" t="s">
        <v>1595</v>
      </c>
      <c r="J12476">
        <v>653</v>
      </c>
      <c r="K12476">
        <f t="shared" si="76"/>
        <v>10</v>
      </c>
      <c r="L12476">
        <f t="shared" si="77"/>
        <v>15</v>
      </c>
      <c r="M12476">
        <v>12.5</v>
      </c>
      <c r="N12476">
        <v>5</v>
      </c>
      <c r="O12476">
        <v>1.3603000000000001</v>
      </c>
      <c r="Q12476">
        <v>13.204000000000001</v>
      </c>
      <c r="R12476">
        <v>0.17829999999999999</v>
      </c>
      <c r="U12476">
        <v>1.2123999999999999</v>
      </c>
    </row>
    <row r="12477" spans="1:25">
      <c r="A12477" t="s">
        <v>1490</v>
      </c>
      <c r="B12477" t="s">
        <v>1489</v>
      </c>
      <c r="C12477" t="s">
        <v>1595</v>
      </c>
      <c r="K12477">
        <f t="shared" si="76"/>
        <v>0</v>
      </c>
      <c r="L12477">
        <f t="shared" si="77"/>
        <v>0</v>
      </c>
      <c r="U12477">
        <v>5.3228999999999997</v>
      </c>
    </row>
    <row r="12478" spans="1:25">
      <c r="A12478" t="s">
        <v>1490</v>
      </c>
      <c r="B12478" t="s">
        <v>1489</v>
      </c>
      <c r="C12478" t="s">
        <v>1595</v>
      </c>
      <c r="E12478" t="s">
        <v>228</v>
      </c>
      <c r="G12478">
        <v>7.5076499999999999</v>
      </c>
      <c r="H12478">
        <v>99.303299999999993</v>
      </c>
      <c r="J12478">
        <v>654</v>
      </c>
      <c r="K12478">
        <f t="shared" si="76"/>
        <v>0</v>
      </c>
      <c r="L12478">
        <f t="shared" si="77"/>
        <v>2</v>
      </c>
      <c r="M12478">
        <v>1</v>
      </c>
      <c r="N12478">
        <v>2</v>
      </c>
      <c r="O12478">
        <v>1.4995000000000001</v>
      </c>
      <c r="Q12478">
        <v>15.064</v>
      </c>
      <c r="R12478">
        <v>0.19189999999999999</v>
      </c>
      <c r="U12478">
        <v>0.57540000000000002</v>
      </c>
      <c r="W12478">
        <v>1.3758999999999999</v>
      </c>
      <c r="Y12478">
        <v>0.1908</v>
      </c>
    </row>
    <row r="12479" spans="1:25">
      <c r="A12479" t="s">
        <v>1490</v>
      </c>
      <c r="B12479" t="s">
        <v>1489</v>
      </c>
      <c r="C12479" t="s">
        <v>1595</v>
      </c>
      <c r="J12479">
        <v>654</v>
      </c>
      <c r="K12479">
        <f t="shared" si="76"/>
        <v>2</v>
      </c>
      <c r="L12479">
        <f t="shared" si="77"/>
        <v>4</v>
      </c>
      <c r="M12479">
        <v>3</v>
      </c>
      <c r="N12479">
        <v>2</v>
      </c>
      <c r="O12479">
        <v>1.3874</v>
      </c>
      <c r="Q12479">
        <v>10.375999999999999</v>
      </c>
      <c r="R12479">
        <v>8.9099999999999999E-2</v>
      </c>
      <c r="U12479">
        <v>0.24729999999999999</v>
      </c>
    </row>
    <row r="12480" spans="1:25">
      <c r="A12480" t="s">
        <v>1490</v>
      </c>
      <c r="B12480" t="s">
        <v>1489</v>
      </c>
      <c r="C12480" t="s">
        <v>1595</v>
      </c>
      <c r="J12480">
        <v>654</v>
      </c>
      <c r="K12480">
        <f t="shared" si="76"/>
        <v>4</v>
      </c>
      <c r="L12480">
        <f t="shared" si="77"/>
        <v>6</v>
      </c>
      <c r="M12480">
        <v>5</v>
      </c>
      <c r="N12480">
        <v>2</v>
      </c>
      <c r="O12480">
        <v>1.3498000000000001</v>
      </c>
      <c r="Q12480">
        <v>13.218</v>
      </c>
      <c r="R12480">
        <v>0.1817</v>
      </c>
      <c r="U12480">
        <v>0.49049999999999999</v>
      </c>
    </row>
    <row r="12481" spans="1:25">
      <c r="A12481" t="s">
        <v>1490</v>
      </c>
      <c r="B12481" t="s">
        <v>1489</v>
      </c>
      <c r="C12481" t="s">
        <v>1595</v>
      </c>
      <c r="J12481">
        <v>654</v>
      </c>
      <c r="K12481">
        <f t="shared" si="76"/>
        <v>6</v>
      </c>
      <c r="L12481">
        <f t="shared" si="77"/>
        <v>10</v>
      </c>
      <c r="M12481">
        <v>8</v>
      </c>
      <c r="N12481">
        <v>4</v>
      </c>
      <c r="O12481">
        <v>1.3028</v>
      </c>
      <c r="Q12481">
        <v>18.966999999999999</v>
      </c>
      <c r="R12481">
        <v>0.37240000000000001</v>
      </c>
      <c r="U12481">
        <v>1.9403999999999999</v>
      </c>
    </row>
    <row r="12482" spans="1:25">
      <c r="A12482" t="s">
        <v>1490</v>
      </c>
      <c r="B12482" t="s">
        <v>1489</v>
      </c>
      <c r="C12482" t="s">
        <v>1595</v>
      </c>
      <c r="J12482">
        <v>654</v>
      </c>
      <c r="K12482">
        <f t="shared" si="76"/>
        <v>10</v>
      </c>
      <c r="L12482">
        <f t="shared" si="77"/>
        <v>15</v>
      </c>
      <c r="M12482">
        <v>12.5</v>
      </c>
      <c r="N12482">
        <v>5</v>
      </c>
      <c r="O12482">
        <v>1.349</v>
      </c>
      <c r="Q12482">
        <v>10.754</v>
      </c>
      <c r="R12482">
        <v>0.1089</v>
      </c>
      <c r="U12482">
        <v>0.73429999999999995</v>
      </c>
    </row>
    <row r="12483" spans="1:25">
      <c r="A12483" t="s">
        <v>1490</v>
      </c>
      <c r="B12483" t="s">
        <v>1489</v>
      </c>
      <c r="C12483" t="s">
        <v>1595</v>
      </c>
      <c r="J12483">
        <v>654</v>
      </c>
      <c r="K12483">
        <f t="shared" si="76"/>
        <v>15</v>
      </c>
      <c r="L12483">
        <f t="shared" si="77"/>
        <v>20</v>
      </c>
      <c r="M12483">
        <v>17.5</v>
      </c>
      <c r="N12483">
        <v>5</v>
      </c>
      <c r="O12483">
        <v>1.3666</v>
      </c>
      <c r="Q12483">
        <v>14.038</v>
      </c>
      <c r="R12483">
        <v>0.2009</v>
      </c>
      <c r="U12483">
        <v>1.3726</v>
      </c>
    </row>
    <row r="12484" spans="1:25">
      <c r="A12484" t="s">
        <v>1490</v>
      </c>
      <c r="B12484" t="s">
        <v>1489</v>
      </c>
      <c r="C12484" t="s">
        <v>1595</v>
      </c>
      <c r="K12484">
        <f t="shared" si="76"/>
        <v>0</v>
      </c>
      <c r="L12484">
        <f t="shared" si="77"/>
        <v>0</v>
      </c>
      <c r="U12484">
        <v>5.3605999999999998</v>
      </c>
    </row>
    <row r="12485" spans="1:25">
      <c r="A12485" t="s">
        <v>1490</v>
      </c>
      <c r="B12485" t="s">
        <v>1489</v>
      </c>
      <c r="C12485" t="s">
        <v>1595</v>
      </c>
      <c r="E12485" t="s">
        <v>228</v>
      </c>
      <c r="G12485">
        <v>7.5076499999999999</v>
      </c>
      <c r="H12485">
        <v>99.303299999999993</v>
      </c>
      <c r="I12485" t="s">
        <v>297</v>
      </c>
      <c r="J12485">
        <v>655</v>
      </c>
      <c r="K12485">
        <f t="shared" si="76"/>
        <v>0</v>
      </c>
      <c r="L12485">
        <f t="shared" si="77"/>
        <v>2</v>
      </c>
      <c r="M12485">
        <v>1</v>
      </c>
      <c r="N12485">
        <v>2</v>
      </c>
      <c r="O12485">
        <v>1.4106000000000001</v>
      </c>
      <c r="Q12485">
        <v>18.312999999999999</v>
      </c>
      <c r="R12485">
        <v>0.30930000000000002</v>
      </c>
      <c r="U12485">
        <v>0.87250000000000005</v>
      </c>
      <c r="W12485">
        <v>1.3893</v>
      </c>
      <c r="Y12485">
        <v>0.309</v>
      </c>
    </row>
    <row r="12486" spans="1:25">
      <c r="A12486" t="s">
        <v>1490</v>
      </c>
      <c r="B12486" t="s">
        <v>1489</v>
      </c>
      <c r="C12486" t="s">
        <v>1595</v>
      </c>
      <c r="J12486">
        <v>655</v>
      </c>
      <c r="K12486">
        <f t="shared" si="76"/>
        <v>2</v>
      </c>
      <c r="L12486">
        <f t="shared" si="77"/>
        <v>4</v>
      </c>
      <c r="M12486">
        <v>3</v>
      </c>
      <c r="N12486">
        <v>2</v>
      </c>
      <c r="O12486">
        <v>1.4164000000000001</v>
      </c>
      <c r="Q12486">
        <v>14.943</v>
      </c>
      <c r="R12486">
        <v>0.21199999999999999</v>
      </c>
      <c r="U12486">
        <v>0.60060000000000002</v>
      </c>
    </row>
    <row r="12487" spans="1:25">
      <c r="A12487" t="s">
        <v>1490</v>
      </c>
      <c r="B12487" t="s">
        <v>1489</v>
      </c>
      <c r="C12487" t="s">
        <v>1595</v>
      </c>
      <c r="J12487">
        <v>655</v>
      </c>
      <c r="K12487">
        <f t="shared" si="76"/>
        <v>4</v>
      </c>
      <c r="L12487">
        <f t="shared" si="77"/>
        <v>6</v>
      </c>
      <c r="M12487">
        <v>5</v>
      </c>
      <c r="N12487">
        <v>2</v>
      </c>
      <c r="O12487">
        <v>1.3936999999999999</v>
      </c>
      <c r="Q12487">
        <v>13.706</v>
      </c>
      <c r="R12487">
        <v>0.18340000000000001</v>
      </c>
      <c r="U12487">
        <v>0.51119999999999999</v>
      </c>
    </row>
    <row r="12488" spans="1:25">
      <c r="A12488" t="s">
        <v>1490</v>
      </c>
      <c r="B12488" t="s">
        <v>1489</v>
      </c>
      <c r="C12488" t="s">
        <v>1595</v>
      </c>
      <c r="J12488">
        <v>655</v>
      </c>
      <c r="K12488">
        <f t="shared" si="76"/>
        <v>6</v>
      </c>
      <c r="L12488">
        <f t="shared" si="77"/>
        <v>10</v>
      </c>
      <c r="M12488">
        <v>8</v>
      </c>
      <c r="N12488">
        <v>4</v>
      </c>
      <c r="O12488">
        <v>1.3444</v>
      </c>
      <c r="Q12488">
        <v>17.686</v>
      </c>
      <c r="R12488">
        <v>0.31619999999999998</v>
      </c>
      <c r="U12488">
        <v>1.7004999999999999</v>
      </c>
    </row>
    <row r="12489" spans="1:25">
      <c r="A12489" t="s">
        <v>1490</v>
      </c>
      <c r="B12489" t="s">
        <v>1489</v>
      </c>
      <c r="C12489" t="s">
        <v>1595</v>
      </c>
      <c r="J12489">
        <v>655</v>
      </c>
      <c r="K12489">
        <f t="shared" si="76"/>
        <v>10</v>
      </c>
      <c r="L12489">
        <f t="shared" si="77"/>
        <v>15</v>
      </c>
      <c r="M12489">
        <v>12.5</v>
      </c>
      <c r="N12489">
        <v>5</v>
      </c>
      <c r="O12489">
        <v>1.3594999999999999</v>
      </c>
      <c r="Q12489">
        <v>18.861999999999998</v>
      </c>
      <c r="R12489">
        <v>0.34499999999999997</v>
      </c>
      <c r="U12489">
        <v>2.3449</v>
      </c>
    </row>
    <row r="12490" spans="1:25">
      <c r="A12490" t="s">
        <v>1490</v>
      </c>
      <c r="B12490" t="s">
        <v>1489</v>
      </c>
      <c r="C12490" t="s">
        <v>1595</v>
      </c>
      <c r="J12490">
        <v>655</v>
      </c>
      <c r="K12490">
        <f t="shared" si="76"/>
        <v>15</v>
      </c>
      <c r="L12490">
        <f t="shared" si="77"/>
        <v>20</v>
      </c>
      <c r="M12490">
        <v>17.5</v>
      </c>
      <c r="N12490">
        <v>5</v>
      </c>
      <c r="O12490">
        <v>1.4111</v>
      </c>
      <c r="Q12490">
        <v>24.631</v>
      </c>
      <c r="R12490">
        <v>0.48820000000000002</v>
      </c>
      <c r="U12490">
        <v>3.4445999999999999</v>
      </c>
    </row>
    <row r="12491" spans="1:25">
      <c r="A12491" t="s">
        <v>1490</v>
      </c>
      <c r="B12491" t="s">
        <v>1489</v>
      </c>
      <c r="C12491" t="s">
        <v>1595</v>
      </c>
      <c r="K12491">
        <f t="shared" si="76"/>
        <v>0</v>
      </c>
      <c r="L12491">
        <f t="shared" si="77"/>
        <v>0</v>
      </c>
      <c r="U12491">
        <v>9.4741999999999997</v>
      </c>
    </row>
    <row r="12492" spans="1:25">
      <c r="A12492" t="s">
        <v>1490</v>
      </c>
      <c r="B12492" t="s">
        <v>1489</v>
      </c>
      <c r="C12492" t="s">
        <v>1595</v>
      </c>
      <c r="E12492" t="s">
        <v>228</v>
      </c>
      <c r="G12492">
        <v>7.5076499999999999</v>
      </c>
      <c r="H12492">
        <v>99.303299999999993</v>
      </c>
      <c r="I12492" t="s">
        <v>80</v>
      </c>
      <c r="J12492">
        <v>656</v>
      </c>
      <c r="K12492">
        <f t="shared" si="76"/>
        <v>0</v>
      </c>
      <c r="L12492">
        <f t="shared" si="77"/>
        <v>2</v>
      </c>
      <c r="M12492">
        <v>1</v>
      </c>
      <c r="N12492">
        <v>2</v>
      </c>
      <c r="O12492">
        <v>1.4177</v>
      </c>
      <c r="Q12492">
        <v>23.876000000000001</v>
      </c>
      <c r="R12492">
        <v>0.4637</v>
      </c>
      <c r="U12492">
        <v>1.3147</v>
      </c>
      <c r="W12492">
        <v>1.3858999999999999</v>
      </c>
      <c r="Y12492">
        <v>0.37990000000000002</v>
      </c>
    </row>
    <row r="12493" spans="1:25">
      <c r="A12493" t="s">
        <v>1490</v>
      </c>
      <c r="B12493" t="s">
        <v>1489</v>
      </c>
      <c r="C12493" t="s">
        <v>1595</v>
      </c>
      <c r="J12493">
        <v>656</v>
      </c>
      <c r="K12493">
        <f t="shared" si="76"/>
        <v>2</v>
      </c>
      <c r="L12493">
        <f t="shared" si="77"/>
        <v>4</v>
      </c>
      <c r="M12493">
        <v>3</v>
      </c>
      <c r="N12493">
        <v>2</v>
      </c>
      <c r="O12493">
        <v>1.3987000000000001</v>
      </c>
      <c r="Q12493">
        <v>14.724</v>
      </c>
      <c r="R12493">
        <v>0.21110000000000001</v>
      </c>
      <c r="U12493">
        <v>0.59040000000000004</v>
      </c>
    </row>
    <row r="12494" spans="1:25">
      <c r="A12494" t="s">
        <v>1490</v>
      </c>
      <c r="B12494" t="s">
        <v>1489</v>
      </c>
      <c r="C12494" t="s">
        <v>1595</v>
      </c>
      <c r="J12494">
        <v>656</v>
      </c>
      <c r="K12494">
        <f t="shared" si="76"/>
        <v>4</v>
      </c>
      <c r="L12494">
        <f t="shared" si="77"/>
        <v>6</v>
      </c>
      <c r="M12494">
        <v>5</v>
      </c>
      <c r="N12494">
        <v>2</v>
      </c>
      <c r="O12494">
        <v>1.4005000000000001</v>
      </c>
      <c r="Q12494">
        <v>20.588000000000001</v>
      </c>
      <c r="R12494">
        <v>0.378</v>
      </c>
      <c r="U12494">
        <v>1.0589</v>
      </c>
    </row>
    <row r="12495" spans="1:25">
      <c r="A12495" t="s">
        <v>1490</v>
      </c>
      <c r="B12495" t="s">
        <v>1489</v>
      </c>
      <c r="C12495" t="s">
        <v>1595</v>
      </c>
      <c r="J12495">
        <v>656</v>
      </c>
      <c r="K12495">
        <f t="shared" si="76"/>
        <v>6</v>
      </c>
      <c r="L12495">
        <f t="shared" si="77"/>
        <v>10</v>
      </c>
      <c r="M12495">
        <v>8</v>
      </c>
      <c r="N12495">
        <v>4</v>
      </c>
      <c r="O12495">
        <v>1.3809</v>
      </c>
      <c r="Q12495">
        <v>16.806999999999999</v>
      </c>
      <c r="R12495">
        <v>0.27679999999999999</v>
      </c>
      <c r="U12495">
        <v>1.5290999999999999</v>
      </c>
    </row>
    <row r="12496" spans="1:25">
      <c r="A12496" t="s">
        <v>1490</v>
      </c>
      <c r="B12496" t="s">
        <v>1489</v>
      </c>
      <c r="C12496" t="s">
        <v>1595</v>
      </c>
      <c r="J12496">
        <v>656</v>
      </c>
      <c r="K12496">
        <f t="shared" si="76"/>
        <v>10</v>
      </c>
      <c r="L12496">
        <f t="shared" si="77"/>
        <v>15</v>
      </c>
      <c r="M12496">
        <v>12.5</v>
      </c>
      <c r="N12496">
        <v>5</v>
      </c>
      <c r="O12496">
        <v>1.3467</v>
      </c>
      <c r="Q12496">
        <v>20.913</v>
      </c>
      <c r="R12496">
        <v>0.41120000000000001</v>
      </c>
      <c r="U12496">
        <v>2.7686999999999999</v>
      </c>
    </row>
    <row r="12497" spans="1:25">
      <c r="A12497" t="s">
        <v>1490</v>
      </c>
      <c r="B12497" t="s">
        <v>1489</v>
      </c>
      <c r="C12497" t="s">
        <v>1595</v>
      </c>
      <c r="J12497">
        <v>656</v>
      </c>
      <c r="K12497">
        <f t="shared" si="76"/>
        <v>15</v>
      </c>
      <c r="L12497">
        <f t="shared" si="77"/>
        <v>20</v>
      </c>
      <c r="M12497">
        <v>17.5</v>
      </c>
      <c r="N12497">
        <v>5</v>
      </c>
      <c r="O12497">
        <v>1.3711</v>
      </c>
      <c r="Q12497">
        <v>25.667999999999999</v>
      </c>
      <c r="R12497">
        <v>0.53879999999999995</v>
      </c>
      <c r="U12497">
        <v>3.694</v>
      </c>
    </row>
    <row r="12498" spans="1:25">
      <c r="A12498" t="s">
        <v>1490</v>
      </c>
      <c r="B12498" t="s">
        <v>1489</v>
      </c>
      <c r="C12498" t="s">
        <v>1595</v>
      </c>
      <c r="K12498">
        <f t="shared" si="76"/>
        <v>0</v>
      </c>
      <c r="L12498">
        <f t="shared" si="77"/>
        <v>0</v>
      </c>
      <c r="U12498">
        <v>10.9557</v>
      </c>
    </row>
    <row r="12499" spans="1:25">
      <c r="A12499" t="s">
        <v>1490</v>
      </c>
      <c r="B12499" t="s">
        <v>1489</v>
      </c>
      <c r="C12499" t="s">
        <v>1595</v>
      </c>
      <c r="E12499" t="s">
        <v>228</v>
      </c>
      <c r="G12499">
        <v>7.5076499999999999</v>
      </c>
      <c r="H12499">
        <v>99.303299999999993</v>
      </c>
      <c r="I12499" t="s">
        <v>108</v>
      </c>
      <c r="J12499">
        <v>657</v>
      </c>
      <c r="K12499">
        <f t="shared" si="76"/>
        <v>0</v>
      </c>
      <c r="L12499">
        <f t="shared" si="77"/>
        <v>2</v>
      </c>
      <c r="M12499">
        <v>1</v>
      </c>
      <c r="N12499">
        <v>2</v>
      </c>
      <c r="O12499">
        <v>1.4275</v>
      </c>
      <c r="Q12499">
        <v>23.236999999999998</v>
      </c>
      <c r="R12499">
        <v>0.44109999999999999</v>
      </c>
      <c r="U12499">
        <v>1.2594000000000001</v>
      </c>
      <c r="W12499">
        <v>1.3294999999999999</v>
      </c>
      <c r="Y12499">
        <v>0.33750000000000002</v>
      </c>
    </row>
    <row r="12500" spans="1:25">
      <c r="A12500" t="s">
        <v>1490</v>
      </c>
      <c r="B12500" t="s">
        <v>1489</v>
      </c>
      <c r="C12500" t="s">
        <v>1595</v>
      </c>
      <c r="J12500">
        <v>657</v>
      </c>
      <c r="K12500">
        <f t="shared" si="76"/>
        <v>2</v>
      </c>
      <c r="L12500">
        <f t="shared" si="77"/>
        <v>4</v>
      </c>
      <c r="M12500">
        <v>3</v>
      </c>
      <c r="N12500">
        <v>2</v>
      </c>
      <c r="O12500">
        <v>1.3257000000000001</v>
      </c>
      <c r="Q12500">
        <v>16.757999999999999</v>
      </c>
      <c r="R12500">
        <v>0.29559999999999997</v>
      </c>
      <c r="U12500">
        <v>0.78380000000000005</v>
      </c>
    </row>
    <row r="12501" spans="1:25">
      <c r="A12501" t="s">
        <v>1490</v>
      </c>
      <c r="B12501" t="s">
        <v>1489</v>
      </c>
      <c r="C12501" t="s">
        <v>1595</v>
      </c>
      <c r="J12501">
        <v>657</v>
      </c>
      <c r="K12501">
        <f t="shared" si="76"/>
        <v>4</v>
      </c>
      <c r="L12501">
        <f t="shared" si="77"/>
        <v>6</v>
      </c>
      <c r="M12501">
        <v>5</v>
      </c>
      <c r="N12501">
        <v>2</v>
      </c>
      <c r="O12501">
        <v>1.2857000000000001</v>
      </c>
      <c r="Q12501">
        <v>17.007000000000001</v>
      </c>
      <c r="R12501">
        <v>0.31909999999999999</v>
      </c>
      <c r="U12501">
        <v>0.8206</v>
      </c>
    </row>
    <row r="12502" spans="1:25">
      <c r="A12502" t="s">
        <v>1490</v>
      </c>
      <c r="B12502" t="s">
        <v>1489</v>
      </c>
      <c r="C12502" t="s">
        <v>1595</v>
      </c>
      <c r="J12502">
        <v>657</v>
      </c>
      <c r="K12502">
        <f t="shared" si="76"/>
        <v>6</v>
      </c>
      <c r="L12502">
        <f t="shared" si="77"/>
        <v>10</v>
      </c>
      <c r="M12502">
        <v>8</v>
      </c>
      <c r="N12502">
        <v>4</v>
      </c>
      <c r="O12502">
        <v>1.3210999999999999</v>
      </c>
      <c r="Q12502">
        <v>15.643000000000001</v>
      </c>
      <c r="R12502">
        <v>0.2636</v>
      </c>
      <c r="U12502">
        <v>1.3931</v>
      </c>
    </row>
    <row r="12503" spans="1:25">
      <c r="A12503" t="s">
        <v>1490</v>
      </c>
      <c r="B12503" t="s">
        <v>1489</v>
      </c>
      <c r="C12503" t="s">
        <v>1595</v>
      </c>
      <c r="J12503">
        <v>657</v>
      </c>
      <c r="K12503">
        <f t="shared" si="76"/>
        <v>10</v>
      </c>
      <c r="L12503">
        <f t="shared" si="77"/>
        <v>15</v>
      </c>
      <c r="M12503">
        <v>12.5</v>
      </c>
      <c r="N12503">
        <v>5</v>
      </c>
      <c r="O12503">
        <v>1.2874000000000001</v>
      </c>
      <c r="Q12503">
        <v>18.597000000000001</v>
      </c>
      <c r="R12503">
        <v>0.36780000000000002</v>
      </c>
      <c r="U12503">
        <v>2.3677000000000001</v>
      </c>
    </row>
    <row r="12504" spans="1:25">
      <c r="A12504" t="s">
        <v>1490</v>
      </c>
      <c r="B12504" t="s">
        <v>1489</v>
      </c>
      <c r="C12504" t="s">
        <v>1595</v>
      </c>
      <c r="K12504">
        <f t="shared" si="76"/>
        <v>0</v>
      </c>
      <c r="L12504">
        <f t="shared" si="77"/>
        <v>0</v>
      </c>
      <c r="U12504">
        <v>6.6246999999999998</v>
      </c>
    </row>
    <row r="12505" spans="1:25">
      <c r="A12505" t="s">
        <v>1490</v>
      </c>
      <c r="B12505" t="s">
        <v>1489</v>
      </c>
      <c r="C12505" t="s">
        <v>1595</v>
      </c>
      <c r="E12505" t="s">
        <v>228</v>
      </c>
      <c r="G12505">
        <v>7.5076499999999999</v>
      </c>
      <c r="H12505">
        <v>99.303299999999993</v>
      </c>
      <c r="J12505">
        <v>658</v>
      </c>
      <c r="K12505">
        <f t="shared" si="76"/>
        <v>0</v>
      </c>
      <c r="L12505">
        <f t="shared" si="77"/>
        <v>2</v>
      </c>
      <c r="M12505">
        <v>1</v>
      </c>
      <c r="N12505">
        <v>2</v>
      </c>
      <c r="O12505">
        <v>1.4000999999999999</v>
      </c>
      <c r="Q12505">
        <v>16.98</v>
      </c>
      <c r="R12505">
        <v>0.27510000000000001</v>
      </c>
      <c r="U12505">
        <v>0.77039999999999997</v>
      </c>
      <c r="W12505">
        <v>1.3313999999999999</v>
      </c>
      <c r="Y12505">
        <v>0.28399999999999997</v>
      </c>
    </row>
    <row r="12506" spans="1:25">
      <c r="A12506" t="s">
        <v>1490</v>
      </c>
      <c r="B12506" t="s">
        <v>1489</v>
      </c>
      <c r="C12506" t="s">
        <v>1595</v>
      </c>
      <c r="J12506">
        <v>658</v>
      </c>
      <c r="K12506">
        <f t="shared" si="76"/>
        <v>2</v>
      </c>
      <c r="L12506">
        <f t="shared" si="77"/>
        <v>4</v>
      </c>
      <c r="M12506">
        <v>3</v>
      </c>
      <c r="N12506">
        <v>2</v>
      </c>
      <c r="O12506">
        <v>1.3331999999999999</v>
      </c>
      <c r="Q12506">
        <v>14.861000000000001</v>
      </c>
      <c r="R12506">
        <v>0.2359</v>
      </c>
      <c r="U12506">
        <v>0.62890000000000001</v>
      </c>
    </row>
    <row r="12507" spans="1:25">
      <c r="A12507" t="s">
        <v>1490</v>
      </c>
      <c r="B12507" t="s">
        <v>1489</v>
      </c>
      <c r="C12507" t="s">
        <v>1595</v>
      </c>
      <c r="J12507">
        <v>658</v>
      </c>
      <c r="K12507">
        <f t="shared" si="76"/>
        <v>4</v>
      </c>
      <c r="L12507">
        <f t="shared" si="77"/>
        <v>6</v>
      </c>
      <c r="M12507">
        <v>5</v>
      </c>
      <c r="N12507">
        <v>2</v>
      </c>
      <c r="O12507">
        <v>1.3190999999999999</v>
      </c>
      <c r="Q12507">
        <v>17.117000000000001</v>
      </c>
      <c r="R12507">
        <v>0.309</v>
      </c>
      <c r="U12507">
        <v>0.81530000000000002</v>
      </c>
    </row>
    <row r="12508" spans="1:25">
      <c r="A12508" t="s">
        <v>1490</v>
      </c>
      <c r="B12508" t="s">
        <v>1489</v>
      </c>
      <c r="C12508" t="s">
        <v>1595</v>
      </c>
      <c r="J12508">
        <v>658</v>
      </c>
      <c r="K12508">
        <f t="shared" si="76"/>
        <v>6</v>
      </c>
      <c r="L12508">
        <f t="shared" si="77"/>
        <v>10</v>
      </c>
      <c r="M12508">
        <v>8</v>
      </c>
      <c r="N12508">
        <v>4</v>
      </c>
      <c r="O12508">
        <v>1.3339000000000001</v>
      </c>
      <c r="Q12508">
        <v>15.462</v>
      </c>
      <c r="R12508">
        <v>0.25359999999999999</v>
      </c>
      <c r="U12508">
        <v>1.3533999999999999</v>
      </c>
    </row>
    <row r="12509" spans="1:25">
      <c r="A12509" t="s">
        <v>1490</v>
      </c>
      <c r="B12509" t="s">
        <v>1489</v>
      </c>
      <c r="C12509" t="s">
        <v>1595</v>
      </c>
      <c r="J12509">
        <v>658</v>
      </c>
      <c r="K12509">
        <f t="shared" si="76"/>
        <v>10</v>
      </c>
      <c r="L12509">
        <f t="shared" si="77"/>
        <v>15</v>
      </c>
      <c r="M12509">
        <v>12.5</v>
      </c>
      <c r="N12509">
        <v>5</v>
      </c>
      <c r="O12509">
        <v>1.3118000000000001</v>
      </c>
      <c r="Q12509">
        <v>15.244999999999999</v>
      </c>
      <c r="R12509">
        <v>0.25480000000000003</v>
      </c>
      <c r="U12509">
        <v>1.6715</v>
      </c>
    </row>
    <row r="12510" spans="1:25">
      <c r="A12510" t="s">
        <v>1490</v>
      </c>
      <c r="B12510" t="s">
        <v>1489</v>
      </c>
      <c r="C12510" t="s">
        <v>1595</v>
      </c>
      <c r="J12510">
        <v>658</v>
      </c>
      <c r="K12510">
        <f t="shared" si="76"/>
        <v>15</v>
      </c>
      <c r="L12510">
        <f t="shared" si="77"/>
        <v>20</v>
      </c>
      <c r="M12510">
        <v>17.5</v>
      </c>
      <c r="N12510">
        <v>5</v>
      </c>
      <c r="O12510">
        <v>1.2904</v>
      </c>
      <c r="Q12510">
        <v>18.890999999999998</v>
      </c>
      <c r="R12510">
        <v>0.37559999999999999</v>
      </c>
      <c r="U12510">
        <v>2.4232999999999998</v>
      </c>
    </row>
    <row r="12511" spans="1:25">
      <c r="A12511" t="s">
        <v>1490</v>
      </c>
      <c r="B12511" t="s">
        <v>1489</v>
      </c>
      <c r="C12511" t="s">
        <v>1595</v>
      </c>
      <c r="K12511">
        <f t="shared" si="76"/>
        <v>0</v>
      </c>
      <c r="L12511">
        <f t="shared" si="77"/>
        <v>0</v>
      </c>
      <c r="U12511">
        <v>7.6627999999999998</v>
      </c>
    </row>
    <row r="12512" spans="1:25">
      <c r="A12512" t="s">
        <v>1490</v>
      </c>
      <c r="B12512" t="s">
        <v>1489</v>
      </c>
      <c r="C12512" t="s">
        <v>1594</v>
      </c>
      <c r="E12512" t="s">
        <v>1593</v>
      </c>
      <c r="G12512">
        <v>39.273233329999996</v>
      </c>
      <c r="H12512">
        <v>3.0412666669999999</v>
      </c>
      <c r="I12512" t="s">
        <v>166</v>
      </c>
      <c r="J12512">
        <v>697</v>
      </c>
      <c r="K12512">
        <f t="shared" si="76"/>
        <v>0</v>
      </c>
      <c r="L12512">
        <f t="shared" si="77"/>
        <v>10</v>
      </c>
      <c r="M12512">
        <v>5</v>
      </c>
      <c r="N12512">
        <v>10</v>
      </c>
      <c r="O12512">
        <v>1.091</v>
      </c>
      <c r="R12512">
        <v>0.5847</v>
      </c>
      <c r="U12512">
        <v>6.0218999999999996</v>
      </c>
    </row>
    <row r="12513" spans="1:26">
      <c r="A12513" t="s">
        <v>1490</v>
      </c>
      <c r="B12513" t="s">
        <v>1489</v>
      </c>
      <c r="C12513" t="s">
        <v>1590</v>
      </c>
      <c r="E12513" t="s">
        <v>902</v>
      </c>
      <c r="G12513">
        <v>16.344666669999999</v>
      </c>
      <c r="H12513">
        <v>119.92566669999999</v>
      </c>
      <c r="J12513">
        <v>698</v>
      </c>
      <c r="K12513">
        <f t="shared" si="76"/>
        <v>0</v>
      </c>
      <c r="L12513">
        <f t="shared" si="77"/>
        <v>1</v>
      </c>
      <c r="M12513">
        <v>0.5</v>
      </c>
      <c r="N12513">
        <v>1</v>
      </c>
      <c r="O12513">
        <v>1.091</v>
      </c>
      <c r="R12513">
        <v>0.40910000000000002</v>
      </c>
      <c r="S12513">
        <v>0.30570000000000003</v>
      </c>
      <c r="T12513">
        <v>0.31480000000000002</v>
      </c>
      <c r="U12513">
        <v>0.4214</v>
      </c>
      <c r="V12513">
        <v>0.74</v>
      </c>
      <c r="Y12513">
        <v>0.22090000000000001</v>
      </c>
      <c r="Z12513">
        <v>0.32900000000000001</v>
      </c>
    </row>
    <row r="12514" spans="1:26">
      <c r="A12514" t="s">
        <v>1490</v>
      </c>
      <c r="B12514" t="s">
        <v>1489</v>
      </c>
      <c r="C12514" t="s">
        <v>1590</v>
      </c>
      <c r="J12514">
        <v>698</v>
      </c>
      <c r="K12514">
        <f t="shared" si="76"/>
        <v>1</v>
      </c>
      <c r="L12514">
        <f t="shared" si="77"/>
        <v>9</v>
      </c>
      <c r="M12514">
        <v>5</v>
      </c>
      <c r="N12514">
        <v>8</v>
      </c>
      <c r="O12514">
        <v>1.091</v>
      </c>
      <c r="R12514">
        <v>3.27E-2</v>
      </c>
      <c r="S12514">
        <v>0.35199999999999998</v>
      </c>
      <c r="T12514">
        <v>3.2153</v>
      </c>
      <c r="U12514">
        <v>0.69069999999999998</v>
      </c>
      <c r="V12514">
        <v>3.91</v>
      </c>
    </row>
    <row r="12515" spans="1:26">
      <c r="A12515" t="s">
        <v>1490</v>
      </c>
      <c r="B12515" t="s">
        <v>1489</v>
      </c>
      <c r="C12515" t="s">
        <v>1590</v>
      </c>
      <c r="E12515" t="s">
        <v>902</v>
      </c>
      <c r="G12515">
        <v>16.344666669999999</v>
      </c>
      <c r="H12515">
        <v>119.92566669999999</v>
      </c>
      <c r="J12515">
        <v>699</v>
      </c>
      <c r="K12515">
        <f t="shared" ref="K12515:K12578" si="78">M12515-(N12515/2)</f>
        <v>0</v>
      </c>
      <c r="L12515">
        <f t="shared" ref="L12515:L12578" si="79">M12515+(N12515/2)</f>
        <v>1</v>
      </c>
      <c r="M12515">
        <v>0.5</v>
      </c>
      <c r="N12515">
        <v>1</v>
      </c>
      <c r="O12515">
        <v>1.091</v>
      </c>
      <c r="R12515">
        <v>0.75929999999999997</v>
      </c>
      <c r="S12515">
        <v>6.8188000000000004</v>
      </c>
      <c r="T12515">
        <v>7.0233999999999996</v>
      </c>
      <c r="U12515">
        <v>0.78210000000000002</v>
      </c>
      <c r="V12515">
        <v>7.81</v>
      </c>
      <c r="Y12515">
        <v>0.37790000000000001</v>
      </c>
      <c r="Z12515">
        <v>3.645</v>
      </c>
    </row>
    <row r="12516" spans="1:26">
      <c r="A12516" t="s">
        <v>1490</v>
      </c>
      <c r="B12516" t="s">
        <v>1489</v>
      </c>
      <c r="C12516" t="s">
        <v>1590</v>
      </c>
      <c r="J12516">
        <v>699</v>
      </c>
      <c r="K12516">
        <f t="shared" si="78"/>
        <v>1</v>
      </c>
      <c r="L12516">
        <f t="shared" si="79"/>
        <v>9</v>
      </c>
      <c r="M12516">
        <v>5</v>
      </c>
      <c r="N12516">
        <v>8</v>
      </c>
      <c r="O12516">
        <v>1.091</v>
      </c>
      <c r="R12516">
        <v>3.5000000000000001E-3</v>
      </c>
      <c r="S12516">
        <v>0.47149999999999997</v>
      </c>
      <c r="T12516">
        <v>10.9084</v>
      </c>
      <c r="U12516">
        <v>0.75339999999999996</v>
      </c>
      <c r="V12516">
        <v>11.66</v>
      </c>
    </row>
    <row r="12517" spans="1:26">
      <c r="A12517" t="s">
        <v>1490</v>
      </c>
      <c r="B12517" t="s">
        <v>1489</v>
      </c>
      <c r="C12517" t="s">
        <v>1590</v>
      </c>
      <c r="E12517" t="s">
        <v>902</v>
      </c>
      <c r="G12517">
        <v>16.344666669999999</v>
      </c>
      <c r="H12517">
        <v>119.92566669999999</v>
      </c>
      <c r="J12517">
        <v>700</v>
      </c>
      <c r="K12517">
        <f t="shared" si="78"/>
        <v>0</v>
      </c>
      <c r="L12517">
        <f t="shared" si="79"/>
        <v>1</v>
      </c>
      <c r="M12517">
        <v>0.5</v>
      </c>
      <c r="N12517">
        <v>1</v>
      </c>
      <c r="O12517">
        <v>1.091</v>
      </c>
      <c r="R12517">
        <v>0.83630000000000004</v>
      </c>
      <c r="S12517">
        <v>8.7354000000000003</v>
      </c>
      <c r="T12517">
        <v>8.9974000000000007</v>
      </c>
      <c r="U12517">
        <v>0.86140000000000005</v>
      </c>
      <c r="V12517">
        <v>9.86</v>
      </c>
      <c r="Y12517">
        <v>1.4791000000000001</v>
      </c>
      <c r="Z12517">
        <v>8.7989999999999995</v>
      </c>
    </row>
    <row r="12518" spans="1:26">
      <c r="A12518" t="s">
        <v>1490</v>
      </c>
      <c r="B12518" t="s">
        <v>1489</v>
      </c>
      <c r="C12518" t="s">
        <v>1590</v>
      </c>
      <c r="J12518">
        <v>700</v>
      </c>
      <c r="K12518">
        <f t="shared" si="78"/>
        <v>1</v>
      </c>
      <c r="L12518">
        <f t="shared" si="79"/>
        <v>9</v>
      </c>
      <c r="M12518">
        <v>5</v>
      </c>
      <c r="N12518">
        <v>8</v>
      </c>
      <c r="O12518">
        <v>1.091</v>
      </c>
      <c r="R12518">
        <v>2.1219999999999999</v>
      </c>
      <c r="S12518">
        <v>8.8623999999999992</v>
      </c>
      <c r="T12518">
        <v>82.023899999999998</v>
      </c>
      <c r="U12518">
        <v>18.346499999999999</v>
      </c>
      <c r="V12518">
        <v>100.37</v>
      </c>
    </row>
    <row r="12519" spans="1:26">
      <c r="A12519" t="s">
        <v>1490</v>
      </c>
      <c r="B12519" t="s">
        <v>1489</v>
      </c>
      <c r="C12519" t="s">
        <v>1590</v>
      </c>
      <c r="E12519" t="s">
        <v>902</v>
      </c>
      <c r="G12519">
        <v>16.344666669999999</v>
      </c>
      <c r="H12519">
        <v>119.92566669999999</v>
      </c>
      <c r="J12519">
        <v>701</v>
      </c>
      <c r="K12519">
        <f t="shared" si="78"/>
        <v>0</v>
      </c>
      <c r="L12519">
        <f t="shared" si="79"/>
        <v>1</v>
      </c>
      <c r="M12519">
        <v>0.5</v>
      </c>
      <c r="N12519">
        <v>1</v>
      </c>
      <c r="O12519">
        <v>1.091</v>
      </c>
      <c r="R12519">
        <v>2.6343999999999999</v>
      </c>
      <c r="S12519">
        <v>4.7145999999999999</v>
      </c>
      <c r="T12519">
        <v>4.8560999999999996</v>
      </c>
      <c r="U12519">
        <v>2.7134</v>
      </c>
      <c r="V12519">
        <v>7.57</v>
      </c>
      <c r="Y12519">
        <v>1.8951</v>
      </c>
      <c r="Z12519">
        <v>5.9859999999999998</v>
      </c>
    </row>
    <row r="12520" spans="1:26">
      <c r="A12520" t="s">
        <v>1490</v>
      </c>
      <c r="B12520" t="s">
        <v>1489</v>
      </c>
      <c r="C12520" t="s">
        <v>1590</v>
      </c>
      <c r="J12520">
        <v>701</v>
      </c>
      <c r="K12520">
        <f t="shared" si="78"/>
        <v>1</v>
      </c>
      <c r="L12520">
        <f t="shared" si="79"/>
        <v>9</v>
      </c>
      <c r="M12520">
        <v>5</v>
      </c>
      <c r="N12520">
        <v>8</v>
      </c>
      <c r="O12520">
        <v>1.091</v>
      </c>
      <c r="R12520">
        <v>1.1557999999999999</v>
      </c>
      <c r="S12520">
        <v>7.258</v>
      </c>
      <c r="T12520">
        <v>64.661600000000007</v>
      </c>
      <c r="U12520">
        <v>12.237500000000001</v>
      </c>
      <c r="V12520">
        <v>76.900000000000006</v>
      </c>
    </row>
    <row r="12521" spans="1:26">
      <c r="A12521" t="s">
        <v>1490</v>
      </c>
      <c r="B12521" t="s">
        <v>1489</v>
      </c>
      <c r="C12521" t="s">
        <v>1590</v>
      </c>
      <c r="E12521" t="s">
        <v>902</v>
      </c>
      <c r="G12521">
        <v>16.34716667</v>
      </c>
      <c r="H12521">
        <v>119.9665</v>
      </c>
      <c r="J12521">
        <v>702</v>
      </c>
      <c r="K12521">
        <f t="shared" si="78"/>
        <v>0</v>
      </c>
      <c r="L12521">
        <f t="shared" si="79"/>
        <v>1</v>
      </c>
      <c r="M12521">
        <v>0.5</v>
      </c>
      <c r="N12521">
        <v>1</v>
      </c>
      <c r="O12521">
        <v>1.091</v>
      </c>
      <c r="R12521">
        <v>0.79200000000000004</v>
      </c>
      <c r="S12521">
        <v>2.1833</v>
      </c>
      <c r="T12521">
        <v>2.2488000000000001</v>
      </c>
      <c r="U12521">
        <v>0.81579999999999997</v>
      </c>
      <c r="V12521">
        <v>3.06</v>
      </c>
      <c r="Y12521">
        <v>0.91849999999999998</v>
      </c>
      <c r="Z12521">
        <v>5.6020000000000003</v>
      </c>
    </row>
    <row r="12522" spans="1:26">
      <c r="A12522" t="s">
        <v>1490</v>
      </c>
      <c r="B12522" t="s">
        <v>1489</v>
      </c>
      <c r="C12522" t="s">
        <v>1590</v>
      </c>
      <c r="J12522">
        <v>702</v>
      </c>
      <c r="K12522">
        <f t="shared" si="78"/>
        <v>1</v>
      </c>
      <c r="L12522">
        <f t="shared" si="79"/>
        <v>9</v>
      </c>
      <c r="M12522">
        <v>5</v>
      </c>
      <c r="N12522">
        <v>8</v>
      </c>
      <c r="O12522">
        <v>1.091</v>
      </c>
      <c r="R12522">
        <v>1.0449999999999999</v>
      </c>
      <c r="S12522">
        <v>9.0208999999999993</v>
      </c>
      <c r="T12522">
        <v>76.581299999999999</v>
      </c>
      <c r="U12522">
        <v>9.4263999999999992</v>
      </c>
      <c r="V12522">
        <v>86.01</v>
      </c>
    </row>
    <row r="12523" spans="1:26">
      <c r="A12523" t="s">
        <v>1490</v>
      </c>
      <c r="B12523" t="s">
        <v>1489</v>
      </c>
      <c r="C12523" t="s">
        <v>1590</v>
      </c>
      <c r="E12523" t="s">
        <v>902</v>
      </c>
      <c r="G12523">
        <v>16.348833330000001</v>
      </c>
      <c r="H12523">
        <v>119.9648333</v>
      </c>
      <c r="J12523">
        <v>703</v>
      </c>
      <c r="K12523">
        <f t="shared" si="78"/>
        <v>0</v>
      </c>
      <c r="L12523">
        <f t="shared" si="79"/>
        <v>1</v>
      </c>
      <c r="M12523">
        <v>0.5</v>
      </c>
      <c r="N12523">
        <v>1</v>
      </c>
      <c r="O12523">
        <v>1.091</v>
      </c>
      <c r="R12523">
        <v>2.1168</v>
      </c>
      <c r="S12523">
        <v>7.1238000000000001</v>
      </c>
      <c r="T12523">
        <v>7.3375000000000004</v>
      </c>
      <c r="U12523">
        <v>2.1802999999999999</v>
      </c>
      <c r="V12523">
        <v>9.52</v>
      </c>
      <c r="Y12523">
        <v>2.0028999999999999</v>
      </c>
      <c r="Z12523">
        <v>8.6</v>
      </c>
    </row>
    <row r="12524" spans="1:26">
      <c r="A12524" t="s">
        <v>1490</v>
      </c>
      <c r="B12524" t="s">
        <v>1489</v>
      </c>
      <c r="C12524" t="s">
        <v>1590</v>
      </c>
      <c r="J12524">
        <v>703</v>
      </c>
      <c r="K12524">
        <f t="shared" si="78"/>
        <v>1</v>
      </c>
      <c r="L12524">
        <f t="shared" si="79"/>
        <v>9</v>
      </c>
      <c r="M12524">
        <v>5</v>
      </c>
      <c r="N12524">
        <v>8</v>
      </c>
      <c r="O12524">
        <v>1.091</v>
      </c>
      <c r="R12524">
        <v>1.889</v>
      </c>
      <c r="S12524">
        <v>10.076000000000001</v>
      </c>
      <c r="T12524">
        <v>90.363299999999995</v>
      </c>
      <c r="U12524">
        <v>17.746099999999998</v>
      </c>
      <c r="V12524">
        <v>108.11</v>
      </c>
    </row>
    <row r="12525" spans="1:26">
      <c r="A12525" t="s">
        <v>1490</v>
      </c>
      <c r="B12525" t="s">
        <v>1489</v>
      </c>
      <c r="C12525" t="s">
        <v>1590</v>
      </c>
      <c r="E12525" t="s">
        <v>902</v>
      </c>
      <c r="G12525">
        <v>16.367000000000001</v>
      </c>
      <c r="H12525">
        <v>119.9585</v>
      </c>
      <c r="J12525">
        <v>704</v>
      </c>
      <c r="K12525">
        <f t="shared" si="78"/>
        <v>0</v>
      </c>
      <c r="L12525">
        <f t="shared" si="79"/>
        <v>1</v>
      </c>
      <c r="M12525">
        <v>0.5</v>
      </c>
      <c r="N12525">
        <v>1</v>
      </c>
      <c r="O12525">
        <v>1.091</v>
      </c>
      <c r="R12525">
        <v>1.2072000000000001</v>
      </c>
      <c r="S12525">
        <v>10.2262</v>
      </c>
      <c r="T12525">
        <v>10.532999999999999</v>
      </c>
      <c r="U12525">
        <v>1.2434000000000001</v>
      </c>
      <c r="V12525">
        <v>11.78</v>
      </c>
      <c r="Y12525">
        <v>1.4504999999999999</v>
      </c>
      <c r="Z12525">
        <v>9.9329999999999998</v>
      </c>
    </row>
    <row r="12526" spans="1:26">
      <c r="A12526" t="s">
        <v>1490</v>
      </c>
      <c r="B12526" t="s">
        <v>1489</v>
      </c>
      <c r="C12526" t="s">
        <v>1590</v>
      </c>
      <c r="J12526">
        <v>704</v>
      </c>
      <c r="K12526">
        <f t="shared" si="78"/>
        <v>1</v>
      </c>
      <c r="L12526">
        <f t="shared" si="79"/>
        <v>9</v>
      </c>
      <c r="M12526">
        <v>5</v>
      </c>
      <c r="N12526">
        <v>8</v>
      </c>
      <c r="O12526">
        <v>1.091</v>
      </c>
      <c r="R12526">
        <v>1.6938</v>
      </c>
      <c r="S12526">
        <v>9.6387999999999998</v>
      </c>
      <c r="T12526">
        <v>89.957099999999997</v>
      </c>
      <c r="U12526">
        <v>15.2003</v>
      </c>
      <c r="V12526">
        <v>105.16</v>
      </c>
    </row>
    <row r="12527" spans="1:26">
      <c r="A12527" t="s">
        <v>1490</v>
      </c>
      <c r="B12527" t="s">
        <v>1489</v>
      </c>
      <c r="C12527" t="s">
        <v>1590</v>
      </c>
      <c r="E12527" t="s">
        <v>902</v>
      </c>
      <c r="G12527">
        <v>16.36866667</v>
      </c>
      <c r="H12527">
        <v>119.9598333</v>
      </c>
      <c r="J12527">
        <v>705</v>
      </c>
      <c r="K12527">
        <f t="shared" si="78"/>
        <v>0</v>
      </c>
      <c r="L12527">
        <f t="shared" si="79"/>
        <v>1</v>
      </c>
      <c r="M12527">
        <v>0.5</v>
      </c>
      <c r="N12527">
        <v>1</v>
      </c>
      <c r="O12527">
        <v>1.091</v>
      </c>
      <c r="R12527">
        <v>1.6341000000000001</v>
      </c>
      <c r="S12527">
        <v>9.8710000000000004</v>
      </c>
      <c r="T12527">
        <v>10.167199999999999</v>
      </c>
      <c r="U12527">
        <v>1.6831</v>
      </c>
      <c r="V12527">
        <v>11.85</v>
      </c>
      <c r="Y12527">
        <v>1.5155000000000001</v>
      </c>
      <c r="Z12527">
        <v>8.9079999999999995</v>
      </c>
    </row>
    <row r="12528" spans="1:26">
      <c r="A12528" t="s">
        <v>1490</v>
      </c>
      <c r="B12528" t="s">
        <v>1489</v>
      </c>
      <c r="C12528" t="s">
        <v>1590</v>
      </c>
      <c r="J12528">
        <v>705</v>
      </c>
      <c r="K12528">
        <f t="shared" si="78"/>
        <v>1</v>
      </c>
      <c r="L12528">
        <f t="shared" si="79"/>
        <v>9</v>
      </c>
      <c r="M12528">
        <v>5</v>
      </c>
      <c r="N12528">
        <v>8</v>
      </c>
      <c r="O12528">
        <v>1.091</v>
      </c>
      <c r="R12528">
        <v>1.3969</v>
      </c>
      <c r="S12528">
        <v>7.9440999999999997</v>
      </c>
      <c r="T12528">
        <v>75.626900000000006</v>
      </c>
      <c r="U12528">
        <v>13.1938</v>
      </c>
      <c r="V12528">
        <v>88.82</v>
      </c>
    </row>
    <row r="12529" spans="1:26">
      <c r="A12529" t="s">
        <v>1490</v>
      </c>
      <c r="B12529" t="s">
        <v>1489</v>
      </c>
      <c r="C12529" t="s">
        <v>1590</v>
      </c>
      <c r="E12529" t="s">
        <v>902</v>
      </c>
      <c r="G12529">
        <v>16.378833329999999</v>
      </c>
      <c r="H12529">
        <v>119.9118333</v>
      </c>
      <c r="J12529">
        <v>706</v>
      </c>
      <c r="K12529">
        <f t="shared" si="78"/>
        <v>0</v>
      </c>
      <c r="L12529">
        <f t="shared" si="79"/>
        <v>1</v>
      </c>
      <c r="M12529">
        <v>0.5</v>
      </c>
      <c r="N12529">
        <v>1</v>
      </c>
      <c r="O12529">
        <v>1.091</v>
      </c>
      <c r="R12529">
        <v>1.4466000000000001</v>
      </c>
      <c r="S12529">
        <v>9.7759</v>
      </c>
      <c r="T12529">
        <v>10.0692</v>
      </c>
      <c r="U12529">
        <v>1.49</v>
      </c>
      <c r="V12529">
        <v>11.56</v>
      </c>
      <c r="Y12529">
        <v>1.6729000000000001</v>
      </c>
      <c r="Z12529">
        <v>7.3780000000000001</v>
      </c>
    </row>
    <row r="12530" spans="1:26">
      <c r="A12530" t="s">
        <v>1490</v>
      </c>
      <c r="B12530" t="s">
        <v>1489</v>
      </c>
      <c r="C12530" t="s">
        <v>1590</v>
      </c>
      <c r="J12530">
        <v>706</v>
      </c>
      <c r="K12530">
        <f t="shared" si="78"/>
        <v>1</v>
      </c>
      <c r="L12530">
        <f t="shared" si="79"/>
        <v>9</v>
      </c>
      <c r="M12530">
        <v>5</v>
      </c>
      <c r="N12530">
        <v>8</v>
      </c>
      <c r="O12530">
        <v>1.091</v>
      </c>
      <c r="R12530">
        <v>1.8992</v>
      </c>
      <c r="S12530">
        <v>4.9804000000000004</v>
      </c>
      <c r="T12530">
        <v>51.107500000000002</v>
      </c>
      <c r="U12530">
        <v>17.139299999999999</v>
      </c>
      <c r="V12530">
        <v>68.25</v>
      </c>
    </row>
    <row r="12531" spans="1:26">
      <c r="A12531" t="s">
        <v>1490</v>
      </c>
      <c r="B12531" t="s">
        <v>1489</v>
      </c>
      <c r="C12531" t="s">
        <v>1590</v>
      </c>
      <c r="E12531" t="s">
        <v>902</v>
      </c>
      <c r="G12531">
        <v>16.384666670000001</v>
      </c>
      <c r="H12531">
        <v>119.9126667</v>
      </c>
      <c r="J12531">
        <v>707</v>
      </c>
      <c r="K12531">
        <f t="shared" si="78"/>
        <v>0</v>
      </c>
      <c r="L12531">
        <f t="shared" si="79"/>
        <v>1</v>
      </c>
      <c r="M12531">
        <v>0.5</v>
      </c>
      <c r="N12531">
        <v>1</v>
      </c>
      <c r="O12531">
        <v>1.091</v>
      </c>
      <c r="R12531">
        <v>1.5383</v>
      </c>
      <c r="S12531">
        <v>10.016400000000001</v>
      </c>
      <c r="T12531">
        <v>10.3169</v>
      </c>
      <c r="U12531">
        <v>1.5845</v>
      </c>
      <c r="V12531">
        <v>11.9</v>
      </c>
      <c r="Y12531">
        <v>1.5773999999999999</v>
      </c>
      <c r="Z12531">
        <v>10.039</v>
      </c>
    </row>
    <row r="12532" spans="1:26">
      <c r="A12532" t="s">
        <v>1490</v>
      </c>
      <c r="B12532" t="s">
        <v>1489</v>
      </c>
      <c r="C12532" t="s">
        <v>1590</v>
      </c>
      <c r="J12532">
        <v>707</v>
      </c>
      <c r="K12532">
        <f t="shared" si="78"/>
        <v>1</v>
      </c>
      <c r="L12532">
        <f t="shared" si="79"/>
        <v>9</v>
      </c>
      <c r="M12532">
        <v>5</v>
      </c>
      <c r="N12532">
        <v>8</v>
      </c>
      <c r="O12532">
        <v>1.091</v>
      </c>
      <c r="R12532">
        <v>1.6166</v>
      </c>
      <c r="S12532">
        <v>10.061299999999999</v>
      </c>
      <c r="T12532">
        <v>93.221599999999995</v>
      </c>
      <c r="U12532">
        <v>14.9049</v>
      </c>
      <c r="V12532">
        <v>108.13</v>
      </c>
    </row>
    <row r="12533" spans="1:26">
      <c r="A12533" t="s">
        <v>1490</v>
      </c>
      <c r="B12533" t="s">
        <v>1489</v>
      </c>
      <c r="C12533" t="s">
        <v>1590</v>
      </c>
      <c r="E12533" t="s">
        <v>902</v>
      </c>
      <c r="G12533">
        <v>16.36716667</v>
      </c>
      <c r="H12533">
        <v>119.85899999999999</v>
      </c>
      <c r="J12533">
        <v>708</v>
      </c>
      <c r="K12533">
        <f t="shared" si="78"/>
        <v>0</v>
      </c>
      <c r="L12533">
        <f t="shared" si="79"/>
        <v>1</v>
      </c>
      <c r="M12533">
        <v>0.5</v>
      </c>
      <c r="N12533">
        <v>1</v>
      </c>
      <c r="O12533">
        <v>1.091</v>
      </c>
      <c r="R12533">
        <v>1.3675999999999999</v>
      </c>
      <c r="S12533">
        <v>10.041499999999999</v>
      </c>
      <c r="T12533">
        <v>10.342700000000001</v>
      </c>
      <c r="U12533">
        <v>1.4086000000000001</v>
      </c>
      <c r="V12533">
        <v>11.75</v>
      </c>
      <c r="Y12533">
        <v>1.5637000000000001</v>
      </c>
      <c r="Z12533">
        <v>9.9529999999999994</v>
      </c>
    </row>
    <row r="12534" spans="1:26">
      <c r="A12534" t="s">
        <v>1490</v>
      </c>
      <c r="B12534" t="s">
        <v>1489</v>
      </c>
      <c r="C12534" t="s">
        <v>1590</v>
      </c>
      <c r="J12534">
        <v>708</v>
      </c>
      <c r="K12534">
        <f t="shared" si="78"/>
        <v>1</v>
      </c>
      <c r="L12534">
        <f t="shared" si="79"/>
        <v>9</v>
      </c>
      <c r="M12534">
        <v>5</v>
      </c>
      <c r="N12534">
        <v>8</v>
      </c>
      <c r="O12534">
        <v>1.091</v>
      </c>
      <c r="R12534">
        <v>1.7599</v>
      </c>
      <c r="S12534">
        <v>9.8641000000000005</v>
      </c>
      <c r="T12534">
        <v>91.622699999999995</v>
      </c>
      <c r="U12534">
        <v>15.910299999999999</v>
      </c>
      <c r="V12534">
        <v>107.53</v>
      </c>
    </row>
    <row r="12535" spans="1:26">
      <c r="A12535" t="s">
        <v>1490</v>
      </c>
      <c r="B12535" t="s">
        <v>1489</v>
      </c>
      <c r="C12535" t="s">
        <v>1590</v>
      </c>
      <c r="E12535" t="s">
        <v>902</v>
      </c>
      <c r="G12535">
        <v>16.414999999999999</v>
      </c>
      <c r="H12535">
        <v>119.955</v>
      </c>
      <c r="J12535">
        <v>709</v>
      </c>
      <c r="K12535">
        <f t="shared" si="78"/>
        <v>0</v>
      </c>
      <c r="L12535">
        <f t="shared" si="79"/>
        <v>1</v>
      </c>
      <c r="M12535">
        <v>0.5</v>
      </c>
      <c r="N12535">
        <v>1</v>
      </c>
      <c r="O12535">
        <v>1.091</v>
      </c>
      <c r="R12535">
        <v>1.7968999999999999</v>
      </c>
      <c r="S12535">
        <v>9.4245999999999999</v>
      </c>
      <c r="T12535">
        <v>9.7073999999999998</v>
      </c>
      <c r="U12535">
        <v>1.8508</v>
      </c>
      <c r="V12535">
        <v>11.56</v>
      </c>
      <c r="Y12535">
        <v>1.6472</v>
      </c>
      <c r="Z12535">
        <v>9.7439999999999998</v>
      </c>
    </row>
    <row r="12536" spans="1:26">
      <c r="A12536" t="s">
        <v>1490</v>
      </c>
      <c r="B12536" t="s">
        <v>1489</v>
      </c>
      <c r="C12536" t="s">
        <v>1590</v>
      </c>
      <c r="J12536">
        <v>709</v>
      </c>
      <c r="K12536">
        <f t="shared" si="78"/>
        <v>1</v>
      </c>
      <c r="L12536">
        <f t="shared" si="79"/>
        <v>9</v>
      </c>
      <c r="M12536">
        <v>5</v>
      </c>
      <c r="N12536">
        <v>8</v>
      </c>
      <c r="O12536">
        <v>1.091</v>
      </c>
      <c r="R12536">
        <v>1.4976</v>
      </c>
      <c r="S12536">
        <v>10.0633</v>
      </c>
      <c r="T12536">
        <v>92.628600000000006</v>
      </c>
      <c r="U12536">
        <v>14.1907</v>
      </c>
      <c r="V12536">
        <v>106.82</v>
      </c>
    </row>
    <row r="12537" spans="1:26">
      <c r="A12537" t="s">
        <v>1490</v>
      </c>
      <c r="B12537" t="s">
        <v>1489</v>
      </c>
      <c r="C12537" t="s">
        <v>1590</v>
      </c>
      <c r="E12537" t="s">
        <v>902</v>
      </c>
      <c r="G12537">
        <v>16.411999999999999</v>
      </c>
      <c r="H12537">
        <v>119.907</v>
      </c>
      <c r="J12537">
        <v>710</v>
      </c>
      <c r="K12537">
        <f t="shared" si="78"/>
        <v>0</v>
      </c>
      <c r="L12537">
        <f t="shared" si="79"/>
        <v>1</v>
      </c>
      <c r="M12537">
        <v>0.5</v>
      </c>
      <c r="N12537">
        <v>1</v>
      </c>
      <c r="O12537">
        <v>1.091</v>
      </c>
      <c r="R12537">
        <v>1.9652000000000001</v>
      </c>
      <c r="S12537">
        <v>9.5512999999999995</v>
      </c>
      <c r="T12537">
        <v>9.8377999999999997</v>
      </c>
      <c r="U12537">
        <v>2.0242</v>
      </c>
      <c r="V12537">
        <v>11.86</v>
      </c>
      <c r="Y12537">
        <v>1.8153999999999999</v>
      </c>
      <c r="Z12537">
        <v>9.702</v>
      </c>
    </row>
    <row r="12538" spans="1:26">
      <c r="A12538" t="s">
        <v>1490</v>
      </c>
      <c r="B12538" t="s">
        <v>1489</v>
      </c>
      <c r="C12538" t="s">
        <v>1590</v>
      </c>
      <c r="J12538">
        <v>710</v>
      </c>
      <c r="K12538">
        <f t="shared" si="78"/>
        <v>1</v>
      </c>
      <c r="L12538">
        <f t="shared" si="79"/>
        <v>9</v>
      </c>
      <c r="M12538">
        <v>5</v>
      </c>
      <c r="N12538">
        <v>8</v>
      </c>
      <c r="O12538">
        <v>1.091</v>
      </c>
      <c r="R12538">
        <v>1.6656</v>
      </c>
      <c r="S12538">
        <v>9.8529999999999998</v>
      </c>
      <c r="T12538">
        <v>91.026600000000002</v>
      </c>
      <c r="U12538">
        <v>15.749000000000001</v>
      </c>
      <c r="V12538">
        <v>106.78</v>
      </c>
    </row>
    <row r="12539" spans="1:26">
      <c r="A12539" t="s">
        <v>1490</v>
      </c>
      <c r="B12539" t="s">
        <v>1489</v>
      </c>
      <c r="C12539" t="s">
        <v>1590</v>
      </c>
      <c r="E12539" t="s">
        <v>902</v>
      </c>
      <c r="G12539">
        <v>16.412500000000001</v>
      </c>
      <c r="H12539">
        <v>119.9085</v>
      </c>
      <c r="J12539">
        <v>711</v>
      </c>
      <c r="K12539">
        <f t="shared" si="78"/>
        <v>0</v>
      </c>
      <c r="L12539">
        <f t="shared" si="79"/>
        <v>1</v>
      </c>
      <c r="M12539">
        <v>0.5</v>
      </c>
      <c r="N12539">
        <v>1</v>
      </c>
    </row>
    <row r="12540" spans="1:26">
      <c r="A12540" t="s">
        <v>1490</v>
      </c>
      <c r="B12540" t="s">
        <v>1489</v>
      </c>
      <c r="C12540" t="s">
        <v>1590</v>
      </c>
      <c r="J12540">
        <v>711</v>
      </c>
      <c r="K12540">
        <f t="shared" si="78"/>
        <v>1</v>
      </c>
      <c r="L12540">
        <f t="shared" si="79"/>
        <v>9</v>
      </c>
      <c r="M12540">
        <v>5</v>
      </c>
      <c r="N12540">
        <v>8</v>
      </c>
    </row>
    <row r="12541" spans="1:26">
      <c r="A12541" t="s">
        <v>1490</v>
      </c>
      <c r="B12541" t="s">
        <v>1489</v>
      </c>
      <c r="C12541" t="s">
        <v>1590</v>
      </c>
      <c r="E12541" t="s">
        <v>902</v>
      </c>
      <c r="G12541">
        <v>16.422666670000002</v>
      </c>
      <c r="H12541">
        <v>119.943</v>
      </c>
      <c r="J12541">
        <v>712</v>
      </c>
      <c r="K12541">
        <f t="shared" si="78"/>
        <v>0</v>
      </c>
      <c r="L12541">
        <f t="shared" si="79"/>
        <v>1</v>
      </c>
      <c r="M12541">
        <v>0.5</v>
      </c>
      <c r="N12541">
        <v>1</v>
      </c>
    </row>
    <row r="12542" spans="1:26">
      <c r="A12542" t="s">
        <v>1490</v>
      </c>
      <c r="B12542" t="s">
        <v>1489</v>
      </c>
      <c r="C12542" t="s">
        <v>1590</v>
      </c>
      <c r="J12542">
        <v>712</v>
      </c>
      <c r="K12542">
        <f t="shared" si="78"/>
        <v>1</v>
      </c>
      <c r="L12542">
        <f t="shared" si="79"/>
        <v>9</v>
      </c>
      <c r="M12542">
        <v>5</v>
      </c>
      <c r="N12542">
        <v>8</v>
      </c>
    </row>
    <row r="12543" spans="1:26">
      <c r="A12543" t="s">
        <v>1490</v>
      </c>
      <c r="B12543" t="s">
        <v>1489</v>
      </c>
      <c r="C12543" t="s">
        <v>1590</v>
      </c>
      <c r="E12543" t="s">
        <v>902</v>
      </c>
      <c r="G12543">
        <v>16.425333330000001</v>
      </c>
      <c r="H12543">
        <v>119.94633330000001</v>
      </c>
      <c r="J12543">
        <v>713</v>
      </c>
      <c r="K12543">
        <f t="shared" si="78"/>
        <v>0</v>
      </c>
      <c r="L12543">
        <f t="shared" si="79"/>
        <v>1</v>
      </c>
      <c r="M12543">
        <v>0.5</v>
      </c>
      <c r="N12543">
        <v>1</v>
      </c>
    </row>
    <row r="12544" spans="1:26">
      <c r="A12544" t="s">
        <v>1490</v>
      </c>
      <c r="B12544" t="s">
        <v>1489</v>
      </c>
      <c r="C12544" t="s">
        <v>1590</v>
      </c>
      <c r="J12544">
        <v>713</v>
      </c>
      <c r="K12544">
        <f t="shared" si="78"/>
        <v>1</v>
      </c>
      <c r="L12544">
        <f t="shared" si="79"/>
        <v>9</v>
      </c>
      <c r="M12544">
        <v>5</v>
      </c>
      <c r="N12544">
        <v>8</v>
      </c>
    </row>
    <row r="12545" spans="1:26">
      <c r="A12545" t="s">
        <v>1490</v>
      </c>
      <c r="B12545" t="s">
        <v>1489</v>
      </c>
      <c r="C12545" t="s">
        <v>1590</v>
      </c>
      <c r="E12545" t="s">
        <v>902</v>
      </c>
      <c r="G12545">
        <v>16.427499999999998</v>
      </c>
      <c r="H12545">
        <v>119.9478333</v>
      </c>
      <c r="J12545">
        <v>714</v>
      </c>
      <c r="K12545">
        <f t="shared" si="78"/>
        <v>0</v>
      </c>
      <c r="L12545">
        <f t="shared" si="79"/>
        <v>1</v>
      </c>
      <c r="M12545">
        <v>0.5</v>
      </c>
      <c r="N12545">
        <v>1</v>
      </c>
    </row>
    <row r="12546" spans="1:26">
      <c r="A12546" t="s">
        <v>1490</v>
      </c>
      <c r="B12546" t="s">
        <v>1489</v>
      </c>
      <c r="C12546" t="s">
        <v>1590</v>
      </c>
      <c r="J12546">
        <v>714</v>
      </c>
      <c r="K12546">
        <f t="shared" si="78"/>
        <v>1</v>
      </c>
      <c r="L12546">
        <f t="shared" si="79"/>
        <v>9</v>
      </c>
      <c r="M12546">
        <v>5</v>
      </c>
      <c r="N12546">
        <v>8</v>
      </c>
    </row>
    <row r="12547" spans="1:26">
      <c r="A12547" t="s">
        <v>1490</v>
      </c>
      <c r="B12547" t="s">
        <v>1489</v>
      </c>
      <c r="C12547" t="s">
        <v>1590</v>
      </c>
      <c r="E12547" t="s">
        <v>902</v>
      </c>
      <c r="G12547">
        <v>16.427499999999998</v>
      </c>
      <c r="H12547">
        <v>119.92216670000001</v>
      </c>
      <c r="J12547">
        <v>715</v>
      </c>
      <c r="K12547">
        <f t="shared" si="78"/>
        <v>0</v>
      </c>
      <c r="L12547">
        <f t="shared" si="79"/>
        <v>1</v>
      </c>
      <c r="M12547">
        <v>0.5</v>
      </c>
      <c r="N12547">
        <v>1</v>
      </c>
    </row>
    <row r="12548" spans="1:26">
      <c r="A12548" t="s">
        <v>1490</v>
      </c>
      <c r="B12548" t="s">
        <v>1489</v>
      </c>
      <c r="C12548" t="s">
        <v>1590</v>
      </c>
      <c r="J12548">
        <v>715</v>
      </c>
      <c r="K12548">
        <f t="shared" si="78"/>
        <v>1</v>
      </c>
      <c r="L12548">
        <f t="shared" si="79"/>
        <v>9</v>
      </c>
      <c r="M12548">
        <v>5</v>
      </c>
      <c r="N12548">
        <v>8</v>
      </c>
    </row>
    <row r="12549" spans="1:26">
      <c r="A12549" t="s">
        <v>1490</v>
      </c>
      <c r="B12549" t="s">
        <v>1489</v>
      </c>
      <c r="C12549" t="s">
        <v>1590</v>
      </c>
      <c r="E12549" t="s">
        <v>902</v>
      </c>
      <c r="G12549">
        <v>16.430666670000001</v>
      </c>
      <c r="H12549">
        <v>119.9488333</v>
      </c>
      <c r="J12549">
        <v>716</v>
      </c>
      <c r="K12549">
        <f t="shared" si="78"/>
        <v>0</v>
      </c>
      <c r="L12549">
        <f t="shared" si="79"/>
        <v>1</v>
      </c>
      <c r="M12549">
        <v>0.5</v>
      </c>
      <c r="N12549">
        <v>1</v>
      </c>
    </row>
    <row r="12550" spans="1:26">
      <c r="A12550" t="s">
        <v>1490</v>
      </c>
      <c r="B12550" t="s">
        <v>1489</v>
      </c>
      <c r="C12550" t="s">
        <v>1590</v>
      </c>
      <c r="J12550">
        <v>716</v>
      </c>
      <c r="K12550">
        <f t="shared" si="78"/>
        <v>1</v>
      </c>
      <c r="L12550">
        <f t="shared" si="79"/>
        <v>9</v>
      </c>
      <c r="M12550">
        <v>5</v>
      </c>
      <c r="N12550">
        <v>8</v>
      </c>
    </row>
    <row r="12551" spans="1:26">
      <c r="A12551" t="s">
        <v>1490</v>
      </c>
      <c r="B12551" t="s">
        <v>1489</v>
      </c>
      <c r="C12551" t="s">
        <v>1590</v>
      </c>
      <c r="E12551" t="s">
        <v>902</v>
      </c>
      <c r="G12551">
        <v>16.428999999999998</v>
      </c>
      <c r="H12551">
        <v>119.9218333</v>
      </c>
      <c r="J12551">
        <v>717</v>
      </c>
      <c r="K12551">
        <f t="shared" si="78"/>
        <v>0</v>
      </c>
      <c r="L12551">
        <f t="shared" si="79"/>
        <v>1</v>
      </c>
      <c r="M12551">
        <v>0.5</v>
      </c>
      <c r="N12551">
        <v>1</v>
      </c>
      <c r="O12551">
        <v>1.091</v>
      </c>
      <c r="R12551">
        <v>1.7811999999999999</v>
      </c>
      <c r="S12551">
        <v>9.8596000000000004</v>
      </c>
      <c r="T12551">
        <v>10.1554</v>
      </c>
      <c r="U12551">
        <v>1.8346</v>
      </c>
      <c r="V12551">
        <v>11.99</v>
      </c>
      <c r="Y12551">
        <v>1.8112999999999999</v>
      </c>
      <c r="Z12551">
        <v>9.8119999999999994</v>
      </c>
    </row>
    <row r="12552" spans="1:26">
      <c r="A12552" t="s">
        <v>1490</v>
      </c>
      <c r="B12552" t="s">
        <v>1489</v>
      </c>
      <c r="C12552" t="s">
        <v>1590</v>
      </c>
      <c r="J12552">
        <v>717</v>
      </c>
      <c r="K12552">
        <f t="shared" si="78"/>
        <v>1</v>
      </c>
      <c r="L12552">
        <f t="shared" si="79"/>
        <v>9</v>
      </c>
      <c r="M12552">
        <v>5</v>
      </c>
      <c r="N12552">
        <v>8</v>
      </c>
      <c r="O12552">
        <v>1.091</v>
      </c>
      <c r="R12552">
        <v>1.8413999999999999</v>
      </c>
      <c r="S12552">
        <v>9.7638999999999996</v>
      </c>
      <c r="T12552">
        <v>90.610200000000006</v>
      </c>
      <c r="U12552">
        <v>17.007899999999999</v>
      </c>
      <c r="V12552">
        <v>107.62</v>
      </c>
    </row>
    <row r="12553" spans="1:26">
      <c r="A12553" t="s">
        <v>1490</v>
      </c>
      <c r="B12553" t="s">
        <v>1489</v>
      </c>
      <c r="C12553" t="s">
        <v>1590</v>
      </c>
      <c r="E12553" t="s">
        <v>902</v>
      </c>
      <c r="G12553">
        <v>16.432833330000001</v>
      </c>
      <c r="H12553">
        <v>119.95</v>
      </c>
      <c r="J12553">
        <v>718</v>
      </c>
      <c r="K12553">
        <f t="shared" si="78"/>
        <v>0</v>
      </c>
      <c r="L12553">
        <f t="shared" si="79"/>
        <v>1</v>
      </c>
      <c r="M12553">
        <v>0.5</v>
      </c>
      <c r="N12553">
        <v>1</v>
      </c>
      <c r="O12553">
        <v>1.091</v>
      </c>
      <c r="R12553">
        <v>1.9515</v>
      </c>
      <c r="S12553">
        <v>9.4972999999999992</v>
      </c>
      <c r="T12553">
        <v>9.7821999999999996</v>
      </c>
      <c r="U12553">
        <v>2.0099999999999998</v>
      </c>
      <c r="V12553">
        <v>11.79</v>
      </c>
      <c r="Y12553">
        <v>1.8998999999999999</v>
      </c>
      <c r="Z12553">
        <v>9.218</v>
      </c>
    </row>
    <row r="12554" spans="1:26">
      <c r="A12554" t="s">
        <v>1490</v>
      </c>
      <c r="B12554" t="s">
        <v>1489</v>
      </c>
      <c r="C12554" t="s">
        <v>1590</v>
      </c>
      <c r="J12554">
        <v>718</v>
      </c>
      <c r="K12554">
        <f t="shared" si="78"/>
        <v>1</v>
      </c>
      <c r="L12554">
        <f t="shared" si="79"/>
        <v>9</v>
      </c>
      <c r="M12554">
        <v>5</v>
      </c>
      <c r="N12554">
        <v>8</v>
      </c>
      <c r="O12554">
        <v>1.091</v>
      </c>
      <c r="R12554">
        <v>1.8483000000000001</v>
      </c>
      <c r="S12554">
        <v>8.9387000000000008</v>
      </c>
      <c r="T12554">
        <v>83.4375</v>
      </c>
      <c r="U12554">
        <v>17.239999999999998</v>
      </c>
      <c r="V12554">
        <v>100.68</v>
      </c>
    </row>
    <row r="12555" spans="1:26">
      <c r="A12555" t="s">
        <v>1490</v>
      </c>
      <c r="B12555" t="s">
        <v>1489</v>
      </c>
      <c r="C12555" t="s">
        <v>1590</v>
      </c>
      <c r="E12555" t="s">
        <v>902</v>
      </c>
      <c r="G12555">
        <v>16.430166669999998</v>
      </c>
      <c r="H12555">
        <v>119.91666669999999</v>
      </c>
      <c r="J12555">
        <v>719</v>
      </c>
      <c r="K12555">
        <f t="shared" si="78"/>
        <v>0</v>
      </c>
      <c r="L12555">
        <f t="shared" si="79"/>
        <v>1</v>
      </c>
      <c r="M12555">
        <v>0.5</v>
      </c>
      <c r="N12555">
        <v>1</v>
      </c>
      <c r="O12555">
        <v>1.091</v>
      </c>
      <c r="R12555">
        <v>1.8264</v>
      </c>
      <c r="S12555">
        <v>8.6798000000000002</v>
      </c>
      <c r="T12555">
        <v>8.9402000000000008</v>
      </c>
      <c r="U12555">
        <v>1.8812</v>
      </c>
      <c r="V12555">
        <v>10.82</v>
      </c>
      <c r="Y12555">
        <v>1.4709000000000001</v>
      </c>
      <c r="Z12555">
        <v>9.3019999999999996</v>
      </c>
    </row>
    <row r="12556" spans="1:26">
      <c r="A12556" t="s">
        <v>1490</v>
      </c>
      <c r="B12556" t="s">
        <v>1489</v>
      </c>
      <c r="C12556" t="s">
        <v>1590</v>
      </c>
      <c r="J12556">
        <v>719</v>
      </c>
      <c r="K12556">
        <f t="shared" si="78"/>
        <v>1</v>
      </c>
      <c r="L12556">
        <f t="shared" si="79"/>
        <v>9</v>
      </c>
      <c r="M12556">
        <v>5</v>
      </c>
      <c r="N12556">
        <v>8</v>
      </c>
      <c r="O12556">
        <v>1.091</v>
      </c>
      <c r="R12556">
        <v>1.1153999999999999</v>
      </c>
      <c r="S12556">
        <v>9.9234000000000009</v>
      </c>
      <c r="T12556">
        <v>90.709100000000007</v>
      </c>
      <c r="U12556">
        <v>11.0722</v>
      </c>
      <c r="V12556">
        <v>101.78</v>
      </c>
    </row>
    <row r="12557" spans="1:26">
      <c r="A12557" t="s">
        <v>1490</v>
      </c>
      <c r="B12557" t="s">
        <v>1489</v>
      </c>
      <c r="C12557" t="s">
        <v>1590</v>
      </c>
      <c r="E12557" t="s">
        <v>902</v>
      </c>
      <c r="G12557">
        <v>16.431333330000001</v>
      </c>
      <c r="H12557">
        <v>119.9225</v>
      </c>
      <c r="J12557">
        <v>720</v>
      </c>
      <c r="K12557">
        <f t="shared" si="78"/>
        <v>0</v>
      </c>
      <c r="L12557">
        <f t="shared" si="79"/>
        <v>1</v>
      </c>
      <c r="M12557">
        <v>0.5</v>
      </c>
      <c r="N12557">
        <v>1</v>
      </c>
      <c r="O12557">
        <v>1.091</v>
      </c>
      <c r="R12557">
        <v>0.95130000000000003</v>
      </c>
      <c r="S12557">
        <v>6.9401000000000002</v>
      </c>
      <c r="T12557">
        <v>7.1482999999999999</v>
      </c>
      <c r="U12557">
        <v>0.9798</v>
      </c>
      <c r="V12557">
        <v>8.1300000000000008</v>
      </c>
      <c r="Y12557">
        <v>1.0266999999999999</v>
      </c>
      <c r="Z12557">
        <v>6.3529999999999998</v>
      </c>
    </row>
    <row r="12558" spans="1:26">
      <c r="A12558" t="s">
        <v>1490</v>
      </c>
      <c r="B12558" t="s">
        <v>1489</v>
      </c>
      <c r="C12558" t="s">
        <v>1590</v>
      </c>
      <c r="J12558">
        <v>720</v>
      </c>
      <c r="K12558">
        <f t="shared" si="78"/>
        <v>1</v>
      </c>
      <c r="L12558">
        <f t="shared" si="79"/>
        <v>9</v>
      </c>
      <c r="M12558">
        <v>5</v>
      </c>
      <c r="N12558">
        <v>8</v>
      </c>
      <c r="O12558">
        <v>1.091</v>
      </c>
      <c r="R12558">
        <v>1.1022000000000001</v>
      </c>
      <c r="S12558">
        <v>5.7652999999999999</v>
      </c>
      <c r="T12558">
        <v>54.654800000000002</v>
      </c>
      <c r="U12558">
        <v>10.0618</v>
      </c>
      <c r="V12558">
        <v>64.72</v>
      </c>
    </row>
    <row r="12559" spans="1:26">
      <c r="A12559" t="s">
        <v>1490</v>
      </c>
      <c r="B12559" t="s">
        <v>1489</v>
      </c>
      <c r="C12559" t="s">
        <v>1590</v>
      </c>
      <c r="E12559" t="s">
        <v>902</v>
      </c>
      <c r="G12559">
        <v>16.434999999999999</v>
      </c>
      <c r="H12559">
        <v>119.95099999999999</v>
      </c>
      <c r="J12559">
        <v>721</v>
      </c>
      <c r="K12559">
        <f t="shared" si="78"/>
        <v>0</v>
      </c>
      <c r="L12559">
        <f t="shared" si="79"/>
        <v>1</v>
      </c>
      <c r="M12559">
        <v>0.5</v>
      </c>
      <c r="N12559">
        <v>1</v>
      </c>
      <c r="O12559">
        <v>1.091</v>
      </c>
      <c r="R12559">
        <v>0.76780000000000004</v>
      </c>
      <c r="S12559">
        <v>10.737399999999999</v>
      </c>
      <c r="T12559">
        <v>11.0596</v>
      </c>
      <c r="U12559">
        <v>0.79079999999999995</v>
      </c>
      <c r="V12559">
        <v>11.85</v>
      </c>
      <c r="Y12559">
        <v>1.0731999999999999</v>
      </c>
      <c r="Z12559">
        <v>7.9130000000000003</v>
      </c>
    </row>
    <row r="12560" spans="1:26">
      <c r="A12560" t="s">
        <v>1490</v>
      </c>
      <c r="B12560" t="s">
        <v>1489</v>
      </c>
      <c r="C12560" t="s">
        <v>1590</v>
      </c>
      <c r="J12560">
        <v>721</v>
      </c>
      <c r="K12560">
        <f t="shared" si="78"/>
        <v>1</v>
      </c>
      <c r="L12560">
        <f t="shared" si="79"/>
        <v>9</v>
      </c>
      <c r="M12560">
        <v>5</v>
      </c>
      <c r="N12560">
        <v>8</v>
      </c>
      <c r="O12560">
        <v>1.091</v>
      </c>
      <c r="R12560">
        <v>1.3786</v>
      </c>
      <c r="S12560">
        <v>5.0880000000000001</v>
      </c>
      <c r="T12560">
        <v>52.984699999999997</v>
      </c>
      <c r="U12560">
        <v>12.1509</v>
      </c>
      <c r="V12560">
        <v>65.14</v>
      </c>
    </row>
    <row r="12561" spans="1:26">
      <c r="A12561" t="s">
        <v>1490</v>
      </c>
      <c r="B12561" t="s">
        <v>1489</v>
      </c>
      <c r="C12561" t="s">
        <v>1590</v>
      </c>
      <c r="E12561" t="s">
        <v>902</v>
      </c>
      <c r="G12561">
        <v>16.433666670000001</v>
      </c>
      <c r="H12561">
        <v>119.92266669999999</v>
      </c>
      <c r="J12561">
        <v>722</v>
      </c>
      <c r="K12561">
        <f t="shared" si="78"/>
        <v>0</v>
      </c>
      <c r="L12561">
        <f t="shared" si="79"/>
        <v>1</v>
      </c>
      <c r="M12561">
        <v>0.5</v>
      </c>
      <c r="N12561">
        <v>1</v>
      </c>
      <c r="O12561">
        <v>1.091</v>
      </c>
      <c r="R12561">
        <v>1.466</v>
      </c>
      <c r="S12561">
        <v>7.6670999999999996</v>
      </c>
      <c r="T12561">
        <v>7.8971999999999998</v>
      </c>
      <c r="U12561">
        <v>1.51</v>
      </c>
      <c r="V12561">
        <v>9.41</v>
      </c>
      <c r="Y12561">
        <v>1.466</v>
      </c>
      <c r="Z12561">
        <v>7.6669999999999998</v>
      </c>
    </row>
    <row r="12562" spans="1:26">
      <c r="A12562" t="s">
        <v>1490</v>
      </c>
      <c r="B12562" t="s">
        <v>1489</v>
      </c>
      <c r="C12562" t="s">
        <v>1590</v>
      </c>
      <c r="J12562">
        <v>722</v>
      </c>
      <c r="K12562">
        <f t="shared" si="78"/>
        <v>1</v>
      </c>
      <c r="L12562">
        <f t="shared" si="79"/>
        <v>9</v>
      </c>
      <c r="M12562">
        <v>5</v>
      </c>
      <c r="N12562">
        <v>8</v>
      </c>
      <c r="O12562">
        <v>1.091</v>
      </c>
      <c r="R12562">
        <v>1.466</v>
      </c>
      <c r="S12562">
        <v>7.6670999999999996</v>
      </c>
      <c r="T12562">
        <v>71.074399999999997</v>
      </c>
      <c r="U12562">
        <v>13.590199999999999</v>
      </c>
      <c r="V12562">
        <v>84.66</v>
      </c>
    </row>
    <row r="12563" spans="1:26">
      <c r="A12563" t="s">
        <v>1490</v>
      </c>
      <c r="B12563" t="s">
        <v>1489</v>
      </c>
      <c r="C12563" t="s">
        <v>1590</v>
      </c>
      <c r="E12563" t="s">
        <v>902</v>
      </c>
      <c r="G12563">
        <v>16.436833329999999</v>
      </c>
      <c r="H12563">
        <v>119.9225</v>
      </c>
      <c r="J12563">
        <v>723</v>
      </c>
      <c r="K12563">
        <f t="shared" si="78"/>
        <v>0</v>
      </c>
      <c r="L12563">
        <f t="shared" si="79"/>
        <v>1</v>
      </c>
      <c r="M12563">
        <v>0.5</v>
      </c>
      <c r="N12563">
        <v>1</v>
      </c>
      <c r="O12563">
        <v>1.091</v>
      </c>
      <c r="R12563">
        <v>0.90080000000000005</v>
      </c>
      <c r="S12563">
        <v>9.7942999999999998</v>
      </c>
      <c r="T12563">
        <v>10.088100000000001</v>
      </c>
      <c r="U12563">
        <v>0.92779999999999996</v>
      </c>
      <c r="V12563">
        <v>11.02</v>
      </c>
      <c r="Y12563">
        <v>1.0857000000000001</v>
      </c>
      <c r="Z12563">
        <v>7.7679999999999998</v>
      </c>
    </row>
    <row r="12564" spans="1:26">
      <c r="A12564" t="s">
        <v>1490</v>
      </c>
      <c r="B12564" t="s">
        <v>1489</v>
      </c>
      <c r="C12564" t="s">
        <v>1590</v>
      </c>
      <c r="J12564">
        <v>723</v>
      </c>
      <c r="K12564">
        <f t="shared" si="78"/>
        <v>1</v>
      </c>
      <c r="L12564">
        <f t="shared" si="79"/>
        <v>9</v>
      </c>
      <c r="M12564">
        <v>5</v>
      </c>
      <c r="N12564">
        <v>8</v>
      </c>
      <c r="O12564">
        <v>1.091</v>
      </c>
      <c r="R12564">
        <v>1.2706</v>
      </c>
      <c r="S12564">
        <v>5.7416</v>
      </c>
      <c r="T12564">
        <v>57.398499999999999</v>
      </c>
      <c r="U12564">
        <v>11.397600000000001</v>
      </c>
      <c r="V12564">
        <v>68.8</v>
      </c>
    </row>
    <row r="12565" spans="1:26">
      <c r="A12565" t="s">
        <v>1490</v>
      </c>
      <c r="B12565" t="s">
        <v>1489</v>
      </c>
      <c r="C12565" t="s">
        <v>1590</v>
      </c>
      <c r="E12565" t="s">
        <v>902</v>
      </c>
      <c r="G12565">
        <v>16.439166669999999</v>
      </c>
      <c r="H12565">
        <v>119.9243333</v>
      </c>
      <c r="J12565">
        <v>724</v>
      </c>
      <c r="K12565">
        <f t="shared" si="78"/>
        <v>0</v>
      </c>
      <c r="L12565">
        <f t="shared" si="79"/>
        <v>1</v>
      </c>
      <c r="M12565">
        <v>0.5</v>
      </c>
      <c r="N12565">
        <v>1</v>
      </c>
      <c r="O12565">
        <v>1.091</v>
      </c>
      <c r="R12565">
        <v>2.6004</v>
      </c>
      <c r="S12565">
        <v>0.25990000000000002</v>
      </c>
      <c r="T12565">
        <v>0.26769999999999999</v>
      </c>
      <c r="U12565">
        <v>2.6783999999999999</v>
      </c>
      <c r="V12565">
        <v>2.95</v>
      </c>
      <c r="Y12565">
        <v>1.577</v>
      </c>
      <c r="Z12565">
        <v>0.26</v>
      </c>
    </row>
    <row r="12566" spans="1:26">
      <c r="A12566" t="s">
        <v>1490</v>
      </c>
      <c r="B12566" t="s">
        <v>1489</v>
      </c>
      <c r="C12566" t="s">
        <v>1590</v>
      </c>
      <c r="J12566">
        <v>724</v>
      </c>
      <c r="K12566">
        <f t="shared" si="78"/>
        <v>1</v>
      </c>
      <c r="L12566">
        <f t="shared" si="79"/>
        <v>9</v>
      </c>
      <c r="M12566">
        <v>5</v>
      </c>
      <c r="N12566">
        <v>8</v>
      </c>
      <c r="O12566">
        <v>1.091</v>
      </c>
      <c r="R12566">
        <v>0.55369999999999997</v>
      </c>
      <c r="T12566">
        <v>0.26769999999999999</v>
      </c>
      <c r="U12566">
        <v>7.2407000000000004</v>
      </c>
      <c r="V12566">
        <v>6.51</v>
      </c>
    </row>
    <row r="12567" spans="1:26">
      <c r="A12567" t="s">
        <v>1490</v>
      </c>
      <c r="B12567" t="s">
        <v>1489</v>
      </c>
      <c r="C12567" t="s">
        <v>1590</v>
      </c>
      <c r="E12567" t="s">
        <v>902</v>
      </c>
      <c r="G12567">
        <v>16.439166669999999</v>
      </c>
      <c r="H12567">
        <v>119.9243333</v>
      </c>
      <c r="J12567">
        <v>725</v>
      </c>
      <c r="K12567">
        <f t="shared" si="78"/>
        <v>0</v>
      </c>
      <c r="L12567">
        <f t="shared" si="79"/>
        <v>1</v>
      </c>
      <c r="M12567">
        <v>0.5</v>
      </c>
      <c r="N12567">
        <v>1</v>
      </c>
      <c r="O12567">
        <v>1.091</v>
      </c>
      <c r="R12567">
        <v>1.2193000000000001</v>
      </c>
      <c r="S12567">
        <v>7.7706999999999997</v>
      </c>
      <c r="T12567">
        <v>8.0038999999999998</v>
      </c>
      <c r="U12567">
        <v>1.2559</v>
      </c>
      <c r="V12567">
        <v>9.26</v>
      </c>
      <c r="Y12567">
        <v>1.1862999999999999</v>
      </c>
      <c r="Z12567">
        <v>6.577</v>
      </c>
    </row>
    <row r="12568" spans="1:26">
      <c r="A12568" t="s">
        <v>1490</v>
      </c>
      <c r="B12568" t="s">
        <v>1489</v>
      </c>
      <c r="C12568" t="s">
        <v>1590</v>
      </c>
      <c r="J12568">
        <v>725</v>
      </c>
      <c r="K12568">
        <f t="shared" si="78"/>
        <v>1</v>
      </c>
      <c r="L12568">
        <f t="shared" si="79"/>
        <v>9</v>
      </c>
      <c r="M12568">
        <v>5</v>
      </c>
      <c r="N12568">
        <v>8</v>
      </c>
      <c r="O12568">
        <v>1.091</v>
      </c>
      <c r="R12568">
        <v>1.1533</v>
      </c>
      <c r="S12568">
        <v>5.3825000000000003</v>
      </c>
      <c r="T12568">
        <v>52.355600000000003</v>
      </c>
      <c r="U12568">
        <v>10.759</v>
      </c>
      <c r="V12568">
        <v>63.11</v>
      </c>
    </row>
    <row r="12569" spans="1:26">
      <c r="A12569" t="s">
        <v>1490</v>
      </c>
      <c r="B12569" t="s">
        <v>1489</v>
      </c>
      <c r="C12569" t="s">
        <v>1590</v>
      </c>
      <c r="E12569" t="s">
        <v>902</v>
      </c>
      <c r="G12569">
        <v>16.439166669999999</v>
      </c>
      <c r="H12569">
        <v>119.9243333</v>
      </c>
      <c r="J12569">
        <v>726</v>
      </c>
      <c r="K12569">
        <f t="shared" si="78"/>
        <v>0</v>
      </c>
      <c r="L12569">
        <f t="shared" si="79"/>
        <v>1</v>
      </c>
      <c r="M12569">
        <v>0.5</v>
      </c>
      <c r="N12569">
        <v>1</v>
      </c>
      <c r="O12569">
        <v>1.091</v>
      </c>
      <c r="R12569">
        <v>0.87009999999999998</v>
      </c>
      <c r="S12569">
        <v>9.7735000000000003</v>
      </c>
      <c r="T12569">
        <v>10.066800000000001</v>
      </c>
      <c r="U12569">
        <v>0.8962</v>
      </c>
      <c r="V12569">
        <v>10.96</v>
      </c>
      <c r="Y12569">
        <v>2.1326999999999998</v>
      </c>
      <c r="Z12569">
        <v>5.7610000000000001</v>
      </c>
    </row>
    <row r="12570" spans="1:26">
      <c r="A12570" t="s">
        <v>1490</v>
      </c>
      <c r="B12570" t="s">
        <v>1489</v>
      </c>
      <c r="C12570" t="s">
        <v>1590</v>
      </c>
      <c r="J12570">
        <v>726</v>
      </c>
      <c r="K12570">
        <f t="shared" si="78"/>
        <v>1</v>
      </c>
      <c r="L12570">
        <f t="shared" si="79"/>
        <v>9</v>
      </c>
      <c r="M12570">
        <v>5</v>
      </c>
      <c r="N12570">
        <v>8</v>
      </c>
      <c r="O12570">
        <v>1.091</v>
      </c>
      <c r="R12570">
        <v>3.3952</v>
      </c>
      <c r="S12570">
        <v>1.7492000000000001</v>
      </c>
      <c r="T12570">
        <v>24.480399999999999</v>
      </c>
      <c r="U12570">
        <v>28.873000000000001</v>
      </c>
      <c r="V12570">
        <v>53.35</v>
      </c>
    </row>
    <row r="12571" spans="1:26">
      <c r="A12571" t="s">
        <v>1490</v>
      </c>
      <c r="B12571" t="s">
        <v>1489</v>
      </c>
      <c r="C12571" t="s">
        <v>1590</v>
      </c>
      <c r="E12571" t="s">
        <v>902</v>
      </c>
      <c r="G12571">
        <v>16.439166669999999</v>
      </c>
      <c r="H12571">
        <v>119.9243333</v>
      </c>
      <c r="J12571">
        <v>727</v>
      </c>
      <c r="K12571">
        <f t="shared" si="78"/>
        <v>0</v>
      </c>
      <c r="L12571">
        <f t="shared" si="79"/>
        <v>1</v>
      </c>
      <c r="M12571">
        <v>0.5</v>
      </c>
      <c r="N12571">
        <v>1</v>
      </c>
      <c r="O12571">
        <v>1.091</v>
      </c>
      <c r="R12571">
        <v>2.9544000000000001</v>
      </c>
      <c r="S12571">
        <v>1.7050000000000001</v>
      </c>
      <c r="T12571">
        <v>1.7561</v>
      </c>
      <c r="U12571">
        <v>3.0430999999999999</v>
      </c>
      <c r="V12571">
        <v>4.8</v>
      </c>
      <c r="Y12571">
        <v>3.9369000000000001</v>
      </c>
      <c r="Z12571">
        <v>1.6060000000000001</v>
      </c>
    </row>
    <row r="12572" spans="1:26">
      <c r="A12572" t="s">
        <v>1490</v>
      </c>
      <c r="B12572" t="s">
        <v>1489</v>
      </c>
      <c r="C12572" t="s">
        <v>1590</v>
      </c>
      <c r="J12572">
        <v>727</v>
      </c>
      <c r="K12572">
        <f t="shared" si="78"/>
        <v>1</v>
      </c>
      <c r="L12572">
        <f t="shared" si="79"/>
        <v>9</v>
      </c>
      <c r="M12572">
        <v>5</v>
      </c>
      <c r="N12572">
        <v>8</v>
      </c>
      <c r="O12572">
        <v>1.091</v>
      </c>
      <c r="R12572">
        <v>4.9194000000000004</v>
      </c>
      <c r="S12572">
        <v>1.5065999999999999</v>
      </c>
      <c r="T12572">
        <v>14.1708</v>
      </c>
      <c r="U12572">
        <v>43.578699999999998</v>
      </c>
      <c r="V12572">
        <v>57.75</v>
      </c>
    </row>
    <row r="12573" spans="1:26">
      <c r="A12573" t="s">
        <v>1490</v>
      </c>
      <c r="B12573" t="s">
        <v>1489</v>
      </c>
      <c r="C12573" t="s">
        <v>1590</v>
      </c>
      <c r="E12573" t="s">
        <v>902</v>
      </c>
      <c r="G12573">
        <v>16.439166669999999</v>
      </c>
      <c r="H12573">
        <v>119.9243333</v>
      </c>
      <c r="J12573">
        <v>728</v>
      </c>
      <c r="K12573">
        <f t="shared" si="78"/>
        <v>0</v>
      </c>
      <c r="L12573">
        <f t="shared" si="79"/>
        <v>1</v>
      </c>
      <c r="M12573">
        <v>0.5</v>
      </c>
      <c r="N12573">
        <v>1</v>
      </c>
      <c r="O12573">
        <v>1.091</v>
      </c>
      <c r="R12573">
        <v>1.6242000000000001</v>
      </c>
      <c r="S12573">
        <v>1.0880000000000001</v>
      </c>
      <c r="T12573">
        <v>1.1207</v>
      </c>
      <c r="U12573">
        <v>1.6729000000000001</v>
      </c>
      <c r="V12573">
        <v>2.79</v>
      </c>
      <c r="Y12573">
        <v>4.1357999999999997</v>
      </c>
      <c r="Z12573">
        <v>2.23</v>
      </c>
    </row>
    <row r="12574" spans="1:26">
      <c r="A12574" t="s">
        <v>1490</v>
      </c>
      <c r="B12574" t="s">
        <v>1489</v>
      </c>
      <c r="C12574" t="s">
        <v>1590</v>
      </c>
      <c r="J12574">
        <v>728</v>
      </c>
      <c r="K12574">
        <f t="shared" si="78"/>
        <v>1</v>
      </c>
      <c r="L12574">
        <f t="shared" si="79"/>
        <v>9</v>
      </c>
      <c r="M12574">
        <v>5</v>
      </c>
      <c r="N12574">
        <v>8</v>
      </c>
      <c r="O12574">
        <v>1.091</v>
      </c>
      <c r="R12574">
        <v>6.6474000000000002</v>
      </c>
      <c r="S12574">
        <v>3.3715000000000002</v>
      </c>
      <c r="T12574">
        <v>28.901599999999998</v>
      </c>
      <c r="U12574">
        <v>56.447899999999997</v>
      </c>
      <c r="V12574">
        <v>85.35</v>
      </c>
    </row>
    <row r="12575" spans="1:26">
      <c r="A12575" t="s">
        <v>1490</v>
      </c>
      <c r="B12575" t="s">
        <v>1489</v>
      </c>
      <c r="C12575" t="s">
        <v>1590</v>
      </c>
      <c r="E12575" t="s">
        <v>902</v>
      </c>
      <c r="G12575">
        <v>16.439166669999999</v>
      </c>
      <c r="H12575">
        <v>119.9243333</v>
      </c>
      <c r="J12575">
        <v>729</v>
      </c>
      <c r="K12575">
        <f t="shared" si="78"/>
        <v>0</v>
      </c>
      <c r="L12575">
        <f t="shared" si="79"/>
        <v>1</v>
      </c>
      <c r="M12575">
        <v>0.5</v>
      </c>
      <c r="N12575">
        <v>1</v>
      </c>
      <c r="O12575">
        <v>1.091</v>
      </c>
      <c r="R12575">
        <v>1.1807000000000001</v>
      </c>
      <c r="S12575">
        <v>9.4072999999999993</v>
      </c>
      <c r="T12575">
        <v>9.6895000000000007</v>
      </c>
      <c r="U12575">
        <v>1.2161</v>
      </c>
      <c r="V12575">
        <v>10.91</v>
      </c>
      <c r="Y12575">
        <v>1.1143000000000001</v>
      </c>
      <c r="Z12575">
        <v>9.1259999999999994</v>
      </c>
    </row>
    <row r="12576" spans="1:26">
      <c r="A12576" t="s">
        <v>1490</v>
      </c>
      <c r="B12576" t="s">
        <v>1489</v>
      </c>
      <c r="C12576" t="s">
        <v>1590</v>
      </c>
      <c r="J12576">
        <v>729</v>
      </c>
      <c r="K12576">
        <f t="shared" si="78"/>
        <v>1</v>
      </c>
      <c r="L12576">
        <f t="shared" si="79"/>
        <v>9</v>
      </c>
      <c r="M12576">
        <v>5</v>
      </c>
      <c r="N12576">
        <v>8</v>
      </c>
      <c r="O12576">
        <v>1.091</v>
      </c>
      <c r="R12576">
        <v>1.0478000000000001</v>
      </c>
      <c r="S12576">
        <v>8.8442000000000007</v>
      </c>
      <c r="T12576">
        <v>82.565399999999997</v>
      </c>
      <c r="U12576">
        <v>9.8503000000000007</v>
      </c>
      <c r="V12576">
        <v>92.42</v>
      </c>
    </row>
    <row r="12577" spans="1:26">
      <c r="A12577" t="s">
        <v>1490</v>
      </c>
      <c r="B12577" t="s">
        <v>1489</v>
      </c>
      <c r="C12577" t="s">
        <v>1590</v>
      </c>
      <c r="E12577" t="s">
        <v>902</v>
      </c>
      <c r="G12577">
        <v>16.439166669999999</v>
      </c>
      <c r="H12577">
        <v>119.9243333</v>
      </c>
      <c r="J12577">
        <v>730</v>
      </c>
      <c r="K12577">
        <f t="shared" si="78"/>
        <v>0</v>
      </c>
      <c r="L12577">
        <f t="shared" si="79"/>
        <v>1</v>
      </c>
      <c r="M12577">
        <v>0.5</v>
      </c>
      <c r="N12577">
        <v>1</v>
      </c>
      <c r="O12577">
        <v>1.091</v>
      </c>
      <c r="R12577">
        <v>1.1552</v>
      </c>
      <c r="S12577">
        <v>9.4565999999999999</v>
      </c>
      <c r="T12577">
        <v>9.7402999999999995</v>
      </c>
      <c r="U12577">
        <v>1.1898</v>
      </c>
      <c r="V12577">
        <v>10.93</v>
      </c>
      <c r="Y12577">
        <v>0.71840000000000004</v>
      </c>
      <c r="Z12577">
        <v>4.8819999999999997</v>
      </c>
    </row>
    <row r="12578" spans="1:26">
      <c r="A12578" t="s">
        <v>1490</v>
      </c>
      <c r="B12578" t="s">
        <v>1489</v>
      </c>
      <c r="C12578" t="s">
        <v>1590</v>
      </c>
      <c r="J12578">
        <v>730</v>
      </c>
      <c r="K12578">
        <f t="shared" si="78"/>
        <v>1</v>
      </c>
      <c r="L12578">
        <f t="shared" si="79"/>
        <v>9</v>
      </c>
      <c r="M12578">
        <v>5</v>
      </c>
      <c r="N12578">
        <v>8</v>
      </c>
      <c r="O12578">
        <v>1.091</v>
      </c>
      <c r="R12578">
        <v>0.28160000000000002</v>
      </c>
      <c r="S12578">
        <v>0.30730000000000002</v>
      </c>
      <c r="T12578">
        <v>12.2721</v>
      </c>
      <c r="U12578">
        <v>3.5099</v>
      </c>
      <c r="V12578">
        <v>15.78</v>
      </c>
    </row>
    <row r="12579" spans="1:26">
      <c r="A12579" t="s">
        <v>1490</v>
      </c>
      <c r="B12579" t="s">
        <v>1489</v>
      </c>
      <c r="C12579" t="s">
        <v>1590</v>
      </c>
      <c r="E12579" t="s">
        <v>902</v>
      </c>
      <c r="G12579">
        <v>16.439166669999999</v>
      </c>
      <c r="H12579">
        <v>119.9243333</v>
      </c>
      <c r="J12579">
        <v>731</v>
      </c>
      <c r="K12579">
        <f t="shared" ref="K12579:K12642" si="80">M12579-(N12579/2)</f>
        <v>0</v>
      </c>
      <c r="L12579">
        <f t="shared" ref="L12579:L12642" si="81">M12579+(N12579/2)</f>
        <v>1</v>
      </c>
      <c r="M12579">
        <v>0.5</v>
      </c>
      <c r="N12579">
        <v>1</v>
      </c>
      <c r="O12579">
        <v>1.091</v>
      </c>
      <c r="R12579">
        <v>0.24099999999999999</v>
      </c>
      <c r="S12579">
        <v>0.88629999999999998</v>
      </c>
      <c r="T12579">
        <v>0.91290000000000004</v>
      </c>
      <c r="U12579">
        <v>0.2482</v>
      </c>
      <c r="V12579">
        <v>1.1599999999999999</v>
      </c>
      <c r="Y12579">
        <v>0.16020000000000001</v>
      </c>
      <c r="Z12579">
        <v>0.62</v>
      </c>
    </row>
    <row r="12580" spans="1:26">
      <c r="A12580" t="s">
        <v>1490</v>
      </c>
      <c r="B12580" t="s">
        <v>1489</v>
      </c>
      <c r="C12580" t="s">
        <v>1590</v>
      </c>
      <c r="J12580">
        <v>731</v>
      </c>
      <c r="K12580">
        <f t="shared" si="80"/>
        <v>1</v>
      </c>
      <c r="L12580">
        <f t="shared" si="81"/>
        <v>9</v>
      </c>
      <c r="M12580">
        <v>5</v>
      </c>
      <c r="N12580">
        <v>8</v>
      </c>
      <c r="O12580">
        <v>1.091</v>
      </c>
      <c r="R12580">
        <v>7.9500000000000001E-2</v>
      </c>
      <c r="S12580">
        <v>0.35410000000000003</v>
      </c>
      <c r="T12580">
        <v>3.8308</v>
      </c>
      <c r="U12580">
        <v>0.90359999999999996</v>
      </c>
      <c r="V12580">
        <v>4.7300000000000004</v>
      </c>
    </row>
    <row r="12581" spans="1:26">
      <c r="A12581" t="s">
        <v>1490</v>
      </c>
      <c r="B12581" t="s">
        <v>1489</v>
      </c>
      <c r="C12581" t="s">
        <v>1590</v>
      </c>
      <c r="E12581" t="s">
        <v>902</v>
      </c>
      <c r="G12581">
        <v>16.439166669999999</v>
      </c>
      <c r="H12581">
        <v>119.9243333</v>
      </c>
      <c r="J12581">
        <v>732</v>
      </c>
      <c r="K12581">
        <f t="shared" si="80"/>
        <v>0</v>
      </c>
      <c r="L12581">
        <f t="shared" si="81"/>
        <v>1</v>
      </c>
      <c r="M12581">
        <v>0.5</v>
      </c>
      <c r="N12581">
        <v>1</v>
      </c>
      <c r="O12581">
        <v>1.091</v>
      </c>
      <c r="R12581">
        <v>0.25109999999999999</v>
      </c>
      <c r="S12581">
        <v>1.421</v>
      </c>
      <c r="T12581">
        <v>1.4636</v>
      </c>
      <c r="U12581">
        <v>0.25869999999999999</v>
      </c>
      <c r="V12581">
        <v>1.72</v>
      </c>
      <c r="Y12581">
        <v>0.14660000000000001</v>
      </c>
      <c r="Z12581">
        <v>0.76900000000000002</v>
      </c>
    </row>
    <row r="12582" spans="1:26">
      <c r="A12582" t="s">
        <v>1490</v>
      </c>
      <c r="B12582" t="s">
        <v>1489</v>
      </c>
      <c r="C12582" t="s">
        <v>1590</v>
      </c>
      <c r="J12582">
        <v>732</v>
      </c>
      <c r="K12582">
        <f t="shared" si="80"/>
        <v>1</v>
      </c>
      <c r="L12582">
        <f t="shared" si="81"/>
        <v>9</v>
      </c>
      <c r="M12582">
        <v>5</v>
      </c>
      <c r="N12582">
        <v>8</v>
      </c>
      <c r="O12582">
        <v>1.091</v>
      </c>
      <c r="R12582">
        <v>4.2099999999999999E-2</v>
      </c>
      <c r="S12582">
        <v>0.1179</v>
      </c>
      <c r="T12582">
        <v>2.4348000000000001</v>
      </c>
      <c r="U12582">
        <v>0.60599999999999998</v>
      </c>
      <c r="V12582">
        <v>3.04</v>
      </c>
    </row>
    <row r="12583" spans="1:26">
      <c r="A12583" t="s">
        <v>1490</v>
      </c>
      <c r="B12583" t="s">
        <v>1489</v>
      </c>
      <c r="C12583" t="s">
        <v>1590</v>
      </c>
      <c r="E12583" t="s">
        <v>902</v>
      </c>
      <c r="G12583">
        <v>16.439166669999999</v>
      </c>
      <c r="H12583">
        <v>119.9243333</v>
      </c>
      <c r="J12583">
        <v>733</v>
      </c>
      <c r="K12583">
        <f t="shared" si="80"/>
        <v>0</v>
      </c>
      <c r="L12583">
        <f t="shared" si="81"/>
        <v>1</v>
      </c>
      <c r="M12583">
        <v>0.5</v>
      </c>
      <c r="N12583">
        <v>1</v>
      </c>
      <c r="O12583">
        <v>1.091</v>
      </c>
      <c r="R12583">
        <v>0.2213</v>
      </c>
      <c r="S12583">
        <v>9.6699999999999994E-2</v>
      </c>
      <c r="T12583">
        <v>9.9599999999999994E-2</v>
      </c>
      <c r="U12583">
        <v>0.22789999999999999</v>
      </c>
      <c r="V12583">
        <v>0.33</v>
      </c>
      <c r="Y12583">
        <v>0.21640000000000001</v>
      </c>
      <c r="Z12583">
        <v>0.14199999999999999</v>
      </c>
    </row>
    <row r="12584" spans="1:26">
      <c r="A12584" t="s">
        <v>1490</v>
      </c>
      <c r="B12584" t="s">
        <v>1489</v>
      </c>
      <c r="C12584" t="s">
        <v>1590</v>
      </c>
      <c r="J12584">
        <v>733</v>
      </c>
      <c r="K12584">
        <f t="shared" si="80"/>
        <v>1</v>
      </c>
      <c r="L12584">
        <f t="shared" si="81"/>
        <v>9</v>
      </c>
      <c r="M12584">
        <v>5</v>
      </c>
      <c r="N12584">
        <v>8</v>
      </c>
      <c r="O12584">
        <v>1.091</v>
      </c>
      <c r="R12584">
        <v>0.21160000000000001</v>
      </c>
      <c r="S12584">
        <v>0.18740000000000001</v>
      </c>
      <c r="T12584">
        <v>1.6438999999999999</v>
      </c>
      <c r="U12584">
        <v>1.9714</v>
      </c>
      <c r="V12584">
        <v>3.62</v>
      </c>
    </row>
    <row r="12585" spans="1:26">
      <c r="A12585" t="s">
        <v>1490</v>
      </c>
      <c r="B12585" t="s">
        <v>1489</v>
      </c>
      <c r="C12585" t="s">
        <v>1590</v>
      </c>
      <c r="E12585" t="s">
        <v>902</v>
      </c>
      <c r="G12585">
        <v>16.439166669999999</v>
      </c>
      <c r="H12585">
        <v>119.9243333</v>
      </c>
      <c r="J12585">
        <v>734</v>
      </c>
      <c r="K12585">
        <f t="shared" si="80"/>
        <v>0</v>
      </c>
      <c r="L12585">
        <f t="shared" si="81"/>
        <v>1</v>
      </c>
      <c r="M12585">
        <v>0.5</v>
      </c>
      <c r="N12585">
        <v>1</v>
      </c>
      <c r="O12585">
        <v>1.091</v>
      </c>
      <c r="R12585">
        <v>5.7000000000000002E-2</v>
      </c>
      <c r="S12585">
        <v>0.57699999999999996</v>
      </c>
      <c r="T12585">
        <v>0.59430000000000005</v>
      </c>
      <c r="U12585">
        <v>5.8700000000000002E-2</v>
      </c>
      <c r="V12585">
        <v>0.65</v>
      </c>
      <c r="Y12585">
        <v>0.05</v>
      </c>
      <c r="Z12585">
        <v>0.35899999999999999</v>
      </c>
    </row>
    <row r="12586" spans="1:26">
      <c r="A12586" t="s">
        <v>1490</v>
      </c>
      <c r="B12586" t="s">
        <v>1489</v>
      </c>
      <c r="C12586" t="s">
        <v>1590</v>
      </c>
      <c r="J12586">
        <v>734</v>
      </c>
      <c r="K12586">
        <f t="shared" si="80"/>
        <v>1</v>
      </c>
      <c r="L12586">
        <f t="shared" si="81"/>
        <v>9</v>
      </c>
      <c r="M12586">
        <v>5</v>
      </c>
      <c r="N12586">
        <v>8</v>
      </c>
      <c r="O12586">
        <v>1.091</v>
      </c>
      <c r="R12586">
        <v>4.2999999999999997E-2</v>
      </c>
      <c r="S12586">
        <v>0.14199999999999999</v>
      </c>
      <c r="T12586">
        <v>1.7644</v>
      </c>
      <c r="U12586">
        <v>0.41299999999999998</v>
      </c>
      <c r="V12586">
        <v>2.1800000000000002</v>
      </c>
    </row>
    <row r="12587" spans="1:26">
      <c r="A12587" t="s">
        <v>1490</v>
      </c>
      <c r="B12587" t="s">
        <v>1489</v>
      </c>
      <c r="C12587" t="s">
        <v>1590</v>
      </c>
      <c r="E12587" t="s">
        <v>902</v>
      </c>
      <c r="G12587">
        <v>16.439166669999999</v>
      </c>
      <c r="H12587">
        <v>119.9243333</v>
      </c>
      <c r="J12587">
        <v>735</v>
      </c>
      <c r="K12587">
        <f t="shared" si="80"/>
        <v>0</v>
      </c>
      <c r="L12587">
        <f t="shared" si="81"/>
        <v>1</v>
      </c>
      <c r="M12587">
        <v>0.5</v>
      </c>
      <c r="N12587">
        <v>1</v>
      </c>
      <c r="O12587">
        <v>1.091</v>
      </c>
      <c r="R12587">
        <v>9.1200000000000003E-2</v>
      </c>
      <c r="S12587">
        <v>0.29680000000000001</v>
      </c>
      <c r="T12587">
        <v>0.30570000000000003</v>
      </c>
      <c r="U12587">
        <v>9.3899999999999997E-2</v>
      </c>
      <c r="V12587">
        <v>0.4</v>
      </c>
      <c r="Y12587">
        <v>0.39979999999999999</v>
      </c>
      <c r="Z12587">
        <v>0.29699999999999999</v>
      </c>
    </row>
    <row r="12588" spans="1:26">
      <c r="A12588" t="s">
        <v>1490</v>
      </c>
      <c r="B12588" t="s">
        <v>1489</v>
      </c>
      <c r="C12588" t="s">
        <v>1590</v>
      </c>
      <c r="J12588">
        <v>735</v>
      </c>
      <c r="K12588">
        <f t="shared" si="80"/>
        <v>1</v>
      </c>
      <c r="L12588">
        <f t="shared" si="81"/>
        <v>9</v>
      </c>
      <c r="M12588">
        <v>5</v>
      </c>
      <c r="N12588">
        <v>8</v>
      </c>
      <c r="O12588">
        <v>1.091</v>
      </c>
      <c r="R12588">
        <v>0.70830000000000004</v>
      </c>
      <c r="T12588">
        <v>0.30570000000000003</v>
      </c>
      <c r="U12588">
        <v>5.9305000000000003</v>
      </c>
      <c r="V12588">
        <v>5.74</v>
      </c>
    </row>
    <row r="12589" spans="1:26">
      <c r="A12589" t="s">
        <v>1490</v>
      </c>
      <c r="B12589" t="s">
        <v>1489</v>
      </c>
      <c r="C12589" t="s">
        <v>1590</v>
      </c>
      <c r="E12589" t="s">
        <v>902</v>
      </c>
      <c r="G12589">
        <v>16.440333330000001</v>
      </c>
      <c r="H12589">
        <v>119.9233333</v>
      </c>
      <c r="J12589">
        <v>736</v>
      </c>
      <c r="K12589">
        <f t="shared" si="80"/>
        <v>0</v>
      </c>
      <c r="L12589">
        <f t="shared" si="81"/>
        <v>1</v>
      </c>
      <c r="M12589">
        <v>0.5</v>
      </c>
      <c r="N12589">
        <v>1</v>
      </c>
      <c r="O12589">
        <v>1.091</v>
      </c>
      <c r="R12589">
        <v>0.94799999999999995</v>
      </c>
      <c r="S12589">
        <v>0.8962</v>
      </c>
      <c r="T12589">
        <v>0.92310000000000003</v>
      </c>
      <c r="U12589">
        <v>0.97650000000000003</v>
      </c>
      <c r="V12589">
        <v>1.9</v>
      </c>
      <c r="Y12589">
        <v>0.48520000000000002</v>
      </c>
      <c r="Z12589">
        <v>0.50700000000000001</v>
      </c>
    </row>
    <row r="12590" spans="1:26">
      <c r="A12590" t="s">
        <v>1490</v>
      </c>
      <c r="B12590" t="s">
        <v>1489</v>
      </c>
      <c r="C12590" t="s">
        <v>1590</v>
      </c>
      <c r="J12590">
        <v>736</v>
      </c>
      <c r="K12590">
        <f t="shared" si="80"/>
        <v>1</v>
      </c>
      <c r="L12590">
        <f t="shared" si="81"/>
        <v>9</v>
      </c>
      <c r="M12590">
        <v>5</v>
      </c>
      <c r="N12590">
        <v>8</v>
      </c>
      <c r="O12590">
        <v>1.091</v>
      </c>
      <c r="R12590">
        <v>2.24E-2</v>
      </c>
      <c r="S12590">
        <v>0.1176</v>
      </c>
      <c r="T12590">
        <v>1.8919999999999999</v>
      </c>
      <c r="U12590">
        <v>1.1612</v>
      </c>
      <c r="V12590">
        <v>3.05</v>
      </c>
    </row>
    <row r="12591" spans="1:26">
      <c r="A12591" t="s">
        <v>1490</v>
      </c>
      <c r="B12591" t="s">
        <v>1489</v>
      </c>
      <c r="C12591" t="s">
        <v>1590</v>
      </c>
      <c r="E12591" t="s">
        <v>902</v>
      </c>
      <c r="G12591">
        <v>16.44166667</v>
      </c>
      <c r="H12591">
        <v>119.9206667</v>
      </c>
      <c r="J12591">
        <v>737</v>
      </c>
      <c r="K12591">
        <f t="shared" si="80"/>
        <v>0</v>
      </c>
      <c r="L12591">
        <f t="shared" si="81"/>
        <v>1</v>
      </c>
      <c r="M12591">
        <v>0.5</v>
      </c>
      <c r="N12591">
        <v>1</v>
      </c>
      <c r="O12591">
        <v>1.091</v>
      </c>
      <c r="R12591">
        <v>0.16270000000000001</v>
      </c>
      <c r="S12591">
        <v>0.1623</v>
      </c>
      <c r="T12591">
        <v>0.1671</v>
      </c>
      <c r="U12591">
        <v>0.1676</v>
      </c>
      <c r="V12591">
        <v>0.33</v>
      </c>
      <c r="Y12591">
        <v>0.65059999999999996</v>
      </c>
      <c r="Z12591">
        <v>0.16200000000000001</v>
      </c>
    </row>
    <row r="12592" spans="1:26">
      <c r="A12592" t="s">
        <v>1490</v>
      </c>
      <c r="B12592" t="s">
        <v>1489</v>
      </c>
      <c r="C12592" t="s">
        <v>1590</v>
      </c>
      <c r="J12592">
        <v>737</v>
      </c>
      <c r="K12592">
        <f t="shared" si="80"/>
        <v>1</v>
      </c>
      <c r="L12592">
        <f t="shared" si="81"/>
        <v>9</v>
      </c>
      <c r="M12592">
        <v>5</v>
      </c>
      <c r="N12592">
        <v>8</v>
      </c>
      <c r="O12592">
        <v>1.091</v>
      </c>
      <c r="R12592">
        <v>1.1385000000000001</v>
      </c>
      <c r="T12592">
        <v>0.1671</v>
      </c>
      <c r="U12592">
        <v>9.5488</v>
      </c>
      <c r="V12592">
        <v>9.69</v>
      </c>
    </row>
    <row r="12593" spans="1:26">
      <c r="A12593" t="s">
        <v>1490</v>
      </c>
      <c r="B12593" t="s">
        <v>1489</v>
      </c>
      <c r="C12593" t="s">
        <v>1590</v>
      </c>
      <c r="E12593" t="s">
        <v>902</v>
      </c>
      <c r="G12593">
        <v>16.44616667</v>
      </c>
      <c r="H12593">
        <v>119.9201667</v>
      </c>
      <c r="J12593">
        <v>738</v>
      </c>
      <c r="K12593">
        <f t="shared" si="80"/>
        <v>0</v>
      </c>
      <c r="L12593">
        <f t="shared" si="81"/>
        <v>1</v>
      </c>
      <c r="M12593">
        <v>0.5</v>
      </c>
      <c r="N12593">
        <v>1</v>
      </c>
      <c r="O12593">
        <v>1.091</v>
      </c>
      <c r="R12593">
        <v>3.9937</v>
      </c>
      <c r="T12593">
        <v>0</v>
      </c>
      <c r="U12593">
        <v>4.1135999999999999</v>
      </c>
      <c r="V12593">
        <v>2.66</v>
      </c>
      <c r="Y12593">
        <v>2.7002000000000002</v>
      </c>
    </row>
    <row r="12594" spans="1:26">
      <c r="A12594" t="s">
        <v>1490</v>
      </c>
      <c r="B12594" t="s">
        <v>1489</v>
      </c>
      <c r="C12594" t="s">
        <v>1590</v>
      </c>
      <c r="J12594">
        <v>738</v>
      </c>
      <c r="K12594">
        <f t="shared" si="80"/>
        <v>1</v>
      </c>
      <c r="L12594">
        <f t="shared" si="81"/>
        <v>9</v>
      </c>
      <c r="M12594">
        <v>5</v>
      </c>
      <c r="N12594">
        <v>8</v>
      </c>
      <c r="O12594">
        <v>1.091</v>
      </c>
      <c r="R12594">
        <v>1.4066000000000001</v>
      </c>
      <c r="T12594">
        <v>0</v>
      </c>
      <c r="U12594">
        <v>15.703799999999999</v>
      </c>
      <c r="V12594">
        <v>12.74</v>
      </c>
    </row>
    <row r="12595" spans="1:26">
      <c r="A12595" t="s">
        <v>1490</v>
      </c>
      <c r="B12595" t="s">
        <v>1489</v>
      </c>
      <c r="C12595" t="s">
        <v>1590</v>
      </c>
      <c r="E12595" t="s">
        <v>902</v>
      </c>
      <c r="G12595">
        <v>16.448666670000001</v>
      </c>
      <c r="H12595">
        <v>119.9216667</v>
      </c>
      <c r="J12595">
        <v>739</v>
      </c>
      <c r="K12595">
        <f t="shared" si="80"/>
        <v>0</v>
      </c>
      <c r="L12595">
        <f t="shared" si="81"/>
        <v>1</v>
      </c>
      <c r="M12595">
        <v>0.5</v>
      </c>
      <c r="N12595">
        <v>1</v>
      </c>
      <c r="O12595">
        <v>1.091</v>
      </c>
      <c r="R12595">
        <v>0.46279999999999999</v>
      </c>
      <c r="S12595">
        <v>0.25950000000000001</v>
      </c>
      <c r="T12595">
        <v>0.26729999999999998</v>
      </c>
      <c r="U12595">
        <v>0.47670000000000001</v>
      </c>
      <c r="V12595">
        <v>0.74</v>
      </c>
      <c r="Y12595">
        <v>0.25850000000000001</v>
      </c>
      <c r="Z12595">
        <v>0.33400000000000002</v>
      </c>
    </row>
    <row r="12596" spans="1:26">
      <c r="A12596" t="s">
        <v>1490</v>
      </c>
      <c r="B12596" t="s">
        <v>1489</v>
      </c>
      <c r="C12596" t="s">
        <v>1590</v>
      </c>
      <c r="J12596">
        <v>739</v>
      </c>
      <c r="K12596">
        <f t="shared" si="80"/>
        <v>1</v>
      </c>
      <c r="L12596">
        <f t="shared" si="81"/>
        <v>9</v>
      </c>
      <c r="M12596">
        <v>5</v>
      </c>
      <c r="N12596">
        <v>8</v>
      </c>
      <c r="O12596">
        <v>1.091</v>
      </c>
      <c r="R12596">
        <v>5.4199999999999998E-2</v>
      </c>
      <c r="S12596">
        <v>0.4083</v>
      </c>
      <c r="T12596">
        <v>3.6320000000000001</v>
      </c>
      <c r="U12596">
        <v>0.9234</v>
      </c>
      <c r="V12596">
        <v>4.5599999999999996</v>
      </c>
    </row>
    <row r="12597" spans="1:26">
      <c r="A12597" t="s">
        <v>1490</v>
      </c>
      <c r="B12597" t="s">
        <v>1489</v>
      </c>
      <c r="C12597" t="s">
        <v>1590</v>
      </c>
      <c r="E12597" t="s">
        <v>902</v>
      </c>
      <c r="G12597">
        <v>16.450500000000002</v>
      </c>
      <c r="H12597">
        <v>119.9225</v>
      </c>
      <c r="J12597">
        <v>740</v>
      </c>
      <c r="K12597">
        <f t="shared" si="80"/>
        <v>0</v>
      </c>
      <c r="L12597">
        <f t="shared" si="81"/>
        <v>1</v>
      </c>
      <c r="M12597">
        <v>0.5</v>
      </c>
      <c r="N12597">
        <v>1</v>
      </c>
      <c r="O12597">
        <v>1.091</v>
      </c>
      <c r="R12597">
        <v>0.83160000000000001</v>
      </c>
      <c r="S12597">
        <v>6.5339</v>
      </c>
      <c r="T12597">
        <v>6.7298999999999998</v>
      </c>
      <c r="U12597">
        <v>0.85660000000000003</v>
      </c>
      <c r="V12597">
        <v>7.59</v>
      </c>
      <c r="Y12597">
        <v>0.49099999999999999</v>
      </c>
      <c r="Z12597">
        <v>3.653</v>
      </c>
    </row>
    <row r="12598" spans="1:26">
      <c r="A12598" t="s">
        <v>1490</v>
      </c>
      <c r="B12598" t="s">
        <v>1489</v>
      </c>
      <c r="C12598" t="s">
        <v>1590</v>
      </c>
      <c r="J12598">
        <v>740</v>
      </c>
      <c r="K12598">
        <f t="shared" si="80"/>
        <v>1</v>
      </c>
      <c r="L12598">
        <f t="shared" si="81"/>
        <v>9</v>
      </c>
      <c r="M12598">
        <v>5</v>
      </c>
      <c r="N12598">
        <v>8</v>
      </c>
      <c r="O12598">
        <v>1.091</v>
      </c>
      <c r="R12598">
        <v>0.15040000000000001</v>
      </c>
      <c r="S12598">
        <v>0.77159999999999995</v>
      </c>
      <c r="T12598">
        <v>13.088200000000001</v>
      </c>
      <c r="U12598">
        <v>2.0954999999999999</v>
      </c>
      <c r="V12598">
        <v>15.18</v>
      </c>
    </row>
    <row r="12599" spans="1:26">
      <c r="A12599" t="s">
        <v>1490</v>
      </c>
      <c r="B12599" t="s">
        <v>1489</v>
      </c>
      <c r="C12599" t="s">
        <v>1590</v>
      </c>
      <c r="E12599" t="s">
        <v>1592</v>
      </c>
      <c r="G12599">
        <v>13.522500000000001</v>
      </c>
      <c r="H12599">
        <v>120.95050000000001</v>
      </c>
      <c r="J12599">
        <v>741</v>
      </c>
      <c r="K12599">
        <f t="shared" si="80"/>
        <v>0</v>
      </c>
      <c r="L12599">
        <f t="shared" si="81"/>
        <v>1</v>
      </c>
      <c r="M12599">
        <v>0.5</v>
      </c>
      <c r="N12599">
        <v>1</v>
      </c>
      <c r="O12599">
        <v>1.091</v>
      </c>
      <c r="R12599">
        <v>0.83850000000000002</v>
      </c>
      <c r="S12599">
        <v>8.4738000000000007</v>
      </c>
      <c r="T12599">
        <v>8.7279999999999998</v>
      </c>
      <c r="U12599">
        <v>0.86360000000000003</v>
      </c>
      <c r="V12599">
        <v>9.59</v>
      </c>
      <c r="Y12599">
        <v>1.1433</v>
      </c>
      <c r="Z12599">
        <v>8.5109999999999992</v>
      </c>
    </row>
    <row r="12600" spans="1:26">
      <c r="A12600" t="s">
        <v>1490</v>
      </c>
      <c r="B12600" t="s">
        <v>1489</v>
      </c>
      <c r="C12600" t="s">
        <v>1590</v>
      </c>
      <c r="J12600">
        <v>741</v>
      </c>
      <c r="K12600">
        <f t="shared" si="80"/>
        <v>1</v>
      </c>
      <c r="L12600">
        <f t="shared" si="81"/>
        <v>9</v>
      </c>
      <c r="M12600">
        <v>5</v>
      </c>
      <c r="N12600">
        <v>8</v>
      </c>
      <c r="O12600">
        <v>1.091</v>
      </c>
      <c r="R12600">
        <v>1.4481999999999999</v>
      </c>
      <c r="S12600">
        <v>8.5475999999999992</v>
      </c>
      <c r="T12600">
        <v>79.1601</v>
      </c>
      <c r="U12600">
        <v>12.7964</v>
      </c>
      <c r="V12600">
        <v>91.96</v>
      </c>
    </row>
    <row r="12601" spans="1:26">
      <c r="A12601" t="s">
        <v>1490</v>
      </c>
      <c r="B12601" t="s">
        <v>1489</v>
      </c>
      <c r="C12601" t="s">
        <v>1590</v>
      </c>
      <c r="E12601" t="s">
        <v>1592</v>
      </c>
      <c r="G12601">
        <v>13.506833329999999</v>
      </c>
      <c r="H12601">
        <v>120.9623333</v>
      </c>
      <c r="J12601">
        <v>742</v>
      </c>
      <c r="K12601">
        <f t="shared" si="80"/>
        <v>0</v>
      </c>
      <c r="L12601">
        <f t="shared" si="81"/>
        <v>1</v>
      </c>
      <c r="M12601">
        <v>0.5</v>
      </c>
      <c r="N12601">
        <v>1</v>
      </c>
      <c r="O12601">
        <v>1.091</v>
      </c>
      <c r="R12601">
        <v>2.5583999999999998</v>
      </c>
      <c r="S12601">
        <v>5.7275999999999998</v>
      </c>
      <c r="T12601">
        <v>5.8994</v>
      </c>
      <c r="U12601">
        <v>2.6352000000000002</v>
      </c>
      <c r="V12601">
        <v>8.5299999999999994</v>
      </c>
      <c r="Y12601">
        <v>1.8859999999999999</v>
      </c>
      <c r="Z12601">
        <v>6.2789999999999999</v>
      </c>
    </row>
    <row r="12602" spans="1:26">
      <c r="A12602" t="s">
        <v>1490</v>
      </c>
      <c r="B12602" t="s">
        <v>1489</v>
      </c>
      <c r="C12602" t="s">
        <v>1590</v>
      </c>
      <c r="J12602">
        <v>742</v>
      </c>
      <c r="K12602">
        <f t="shared" si="80"/>
        <v>1</v>
      </c>
      <c r="L12602">
        <f t="shared" si="81"/>
        <v>9</v>
      </c>
      <c r="M12602">
        <v>5</v>
      </c>
      <c r="N12602">
        <v>8</v>
      </c>
      <c r="O12602">
        <v>1.091</v>
      </c>
      <c r="R12602">
        <v>1.2135</v>
      </c>
      <c r="S12602">
        <v>6.83</v>
      </c>
      <c r="T12602">
        <v>62.178600000000003</v>
      </c>
      <c r="U12602">
        <v>12.634499999999999</v>
      </c>
      <c r="V12602">
        <v>74.81</v>
      </c>
    </row>
    <row r="12603" spans="1:26">
      <c r="A12603" t="s">
        <v>1490</v>
      </c>
      <c r="B12603" t="s">
        <v>1489</v>
      </c>
      <c r="C12603" t="s">
        <v>1590</v>
      </c>
      <c r="E12603" t="s">
        <v>1592</v>
      </c>
      <c r="G12603">
        <v>13.54216667</v>
      </c>
      <c r="H12603">
        <v>120.9473333</v>
      </c>
      <c r="J12603">
        <v>743</v>
      </c>
      <c r="K12603">
        <f t="shared" si="80"/>
        <v>0</v>
      </c>
      <c r="L12603">
        <f t="shared" si="81"/>
        <v>1</v>
      </c>
      <c r="M12603">
        <v>0.5</v>
      </c>
      <c r="N12603">
        <v>1</v>
      </c>
      <c r="O12603">
        <v>1.091</v>
      </c>
      <c r="R12603">
        <v>2.5518000000000001</v>
      </c>
      <c r="S12603">
        <v>1.2885</v>
      </c>
      <c r="T12603">
        <v>1.3270999999999999</v>
      </c>
      <c r="U12603">
        <v>2.6284000000000001</v>
      </c>
      <c r="V12603">
        <v>3.96</v>
      </c>
      <c r="Y12603">
        <v>1.8029999999999999</v>
      </c>
      <c r="Z12603">
        <v>5.3650000000000002</v>
      </c>
    </row>
    <row r="12604" spans="1:26">
      <c r="A12604" t="s">
        <v>1490</v>
      </c>
      <c r="B12604" t="s">
        <v>1489</v>
      </c>
      <c r="C12604" t="s">
        <v>1590</v>
      </c>
      <c r="J12604">
        <v>743</v>
      </c>
      <c r="K12604">
        <f t="shared" si="80"/>
        <v>1</v>
      </c>
      <c r="L12604">
        <f t="shared" si="81"/>
        <v>9</v>
      </c>
      <c r="M12604">
        <v>5</v>
      </c>
      <c r="N12604">
        <v>8</v>
      </c>
      <c r="O12604">
        <v>1.091</v>
      </c>
      <c r="R12604">
        <v>1.0542</v>
      </c>
      <c r="S12604">
        <v>9.4406999999999996</v>
      </c>
      <c r="T12604">
        <v>79.118099999999998</v>
      </c>
      <c r="U12604">
        <v>11.315200000000001</v>
      </c>
      <c r="V12604">
        <v>90.43</v>
      </c>
    </row>
    <row r="12605" spans="1:26">
      <c r="A12605" t="s">
        <v>1490</v>
      </c>
      <c r="B12605" t="s">
        <v>1489</v>
      </c>
      <c r="C12605" t="s">
        <v>1590</v>
      </c>
      <c r="E12605" t="s">
        <v>1592</v>
      </c>
      <c r="G12605">
        <v>13.519166670000001</v>
      </c>
      <c r="H12605">
        <v>120.95399999999999</v>
      </c>
      <c r="J12605">
        <v>744</v>
      </c>
      <c r="K12605">
        <f t="shared" si="80"/>
        <v>0</v>
      </c>
      <c r="L12605">
        <f t="shared" si="81"/>
        <v>1</v>
      </c>
      <c r="M12605">
        <v>0.5</v>
      </c>
      <c r="N12605">
        <v>1</v>
      </c>
      <c r="O12605">
        <v>1.091</v>
      </c>
      <c r="R12605">
        <v>2.5661</v>
      </c>
      <c r="S12605">
        <v>5.3223000000000003</v>
      </c>
      <c r="T12605">
        <v>5.4819000000000004</v>
      </c>
      <c r="U12605">
        <v>2.6429999999999998</v>
      </c>
      <c r="V12605">
        <v>8.1199999999999992</v>
      </c>
      <c r="Y12605">
        <v>2.2972999999999999</v>
      </c>
      <c r="Z12605">
        <v>7.532</v>
      </c>
    </row>
    <row r="12606" spans="1:26">
      <c r="A12606" t="s">
        <v>1490</v>
      </c>
      <c r="B12606" t="s">
        <v>1489</v>
      </c>
      <c r="C12606" t="s">
        <v>1590</v>
      </c>
      <c r="J12606">
        <v>744</v>
      </c>
      <c r="K12606">
        <f t="shared" si="80"/>
        <v>1</v>
      </c>
      <c r="L12606">
        <f t="shared" si="81"/>
        <v>9</v>
      </c>
      <c r="M12606">
        <v>5</v>
      </c>
      <c r="N12606">
        <v>8</v>
      </c>
      <c r="O12606">
        <v>1.091</v>
      </c>
      <c r="R12606">
        <v>2.0285000000000002</v>
      </c>
      <c r="S12606">
        <v>9.7424999999999997</v>
      </c>
      <c r="T12606">
        <v>85.760099999999994</v>
      </c>
      <c r="U12606">
        <v>19.357900000000001</v>
      </c>
      <c r="V12606">
        <v>105.12</v>
      </c>
    </row>
    <row r="12607" spans="1:26">
      <c r="A12607" t="s">
        <v>1490</v>
      </c>
      <c r="B12607" t="s">
        <v>1489</v>
      </c>
      <c r="C12607" t="s">
        <v>1590</v>
      </c>
      <c r="E12607" t="s">
        <v>1592</v>
      </c>
      <c r="G12607">
        <v>13.503500000000001</v>
      </c>
      <c r="H12607">
        <v>120.9511667</v>
      </c>
      <c r="J12607">
        <v>745</v>
      </c>
      <c r="K12607">
        <f t="shared" si="80"/>
        <v>0</v>
      </c>
      <c r="L12607">
        <f t="shared" si="81"/>
        <v>1</v>
      </c>
      <c r="M12607">
        <v>0.5</v>
      </c>
      <c r="N12607">
        <v>1</v>
      </c>
      <c r="O12607">
        <v>1.091</v>
      </c>
      <c r="R12607">
        <v>1.3653</v>
      </c>
      <c r="S12607">
        <v>9.7948000000000004</v>
      </c>
      <c r="T12607">
        <v>10.0886</v>
      </c>
      <c r="U12607">
        <v>1.4061999999999999</v>
      </c>
      <c r="V12607">
        <v>11.49</v>
      </c>
      <c r="Y12607">
        <v>1.4593</v>
      </c>
      <c r="Z12607">
        <v>9.8360000000000003</v>
      </c>
    </row>
    <row r="12608" spans="1:26">
      <c r="A12608" t="s">
        <v>1490</v>
      </c>
      <c r="B12608" t="s">
        <v>1489</v>
      </c>
      <c r="C12608" t="s">
        <v>1590</v>
      </c>
      <c r="J12608">
        <v>745</v>
      </c>
      <c r="K12608">
        <f t="shared" si="80"/>
        <v>1</v>
      </c>
      <c r="L12608">
        <f t="shared" si="81"/>
        <v>9</v>
      </c>
      <c r="M12608">
        <v>5</v>
      </c>
      <c r="N12608">
        <v>8</v>
      </c>
      <c r="O12608">
        <v>1.091</v>
      </c>
      <c r="R12608">
        <v>1.5533999999999999</v>
      </c>
      <c r="S12608">
        <v>9.8772000000000002</v>
      </c>
      <c r="T12608">
        <v>91.476399999999998</v>
      </c>
      <c r="U12608">
        <v>14.2059</v>
      </c>
      <c r="V12608">
        <v>105.68</v>
      </c>
    </row>
    <row r="12609" spans="1:26">
      <c r="A12609" t="s">
        <v>1490</v>
      </c>
      <c r="B12609" t="s">
        <v>1489</v>
      </c>
      <c r="C12609" t="s">
        <v>1590</v>
      </c>
      <c r="E12609" t="s">
        <v>1592</v>
      </c>
      <c r="G12609">
        <v>13.507666670000001</v>
      </c>
      <c r="H12609">
        <v>120.9415</v>
      </c>
      <c r="J12609">
        <v>746</v>
      </c>
      <c r="K12609">
        <f t="shared" si="80"/>
        <v>0</v>
      </c>
      <c r="L12609">
        <f t="shared" si="81"/>
        <v>1</v>
      </c>
      <c r="M12609">
        <v>0.5</v>
      </c>
      <c r="N12609">
        <v>1</v>
      </c>
      <c r="O12609">
        <v>1.091</v>
      </c>
      <c r="R12609">
        <v>1.474</v>
      </c>
      <c r="S12609">
        <v>6.9790000000000001</v>
      </c>
      <c r="T12609">
        <v>7.1883999999999997</v>
      </c>
      <c r="U12609">
        <v>1.5182</v>
      </c>
      <c r="V12609">
        <v>8.7100000000000009</v>
      </c>
      <c r="Y12609">
        <v>1.4773000000000001</v>
      </c>
      <c r="Z12609">
        <v>6.5579999999999998</v>
      </c>
    </row>
    <row r="12610" spans="1:26">
      <c r="A12610" t="s">
        <v>1490</v>
      </c>
      <c r="B12610" t="s">
        <v>1489</v>
      </c>
      <c r="C12610" t="s">
        <v>1590</v>
      </c>
      <c r="J12610">
        <v>746</v>
      </c>
      <c r="K12610">
        <f t="shared" si="80"/>
        <v>1</v>
      </c>
      <c r="L12610">
        <f t="shared" si="81"/>
        <v>9</v>
      </c>
      <c r="M12610">
        <v>5</v>
      </c>
      <c r="N12610">
        <v>8</v>
      </c>
      <c r="O12610">
        <v>1.091</v>
      </c>
      <c r="R12610">
        <v>1.4805999999999999</v>
      </c>
      <c r="S12610">
        <v>6.1372999999999998</v>
      </c>
      <c r="T12610">
        <v>57.759399999999999</v>
      </c>
      <c r="U12610">
        <v>13.7187</v>
      </c>
      <c r="V12610">
        <v>71.48</v>
      </c>
    </row>
    <row r="12611" spans="1:26">
      <c r="A12611" t="s">
        <v>1490</v>
      </c>
      <c r="B12611" t="s">
        <v>1489</v>
      </c>
      <c r="C12611" t="s">
        <v>1590</v>
      </c>
      <c r="E12611" t="s">
        <v>1592</v>
      </c>
      <c r="G12611">
        <v>13.515000000000001</v>
      </c>
      <c r="H12611">
        <v>120.9705</v>
      </c>
      <c r="J12611">
        <v>747</v>
      </c>
      <c r="K12611">
        <f t="shared" si="80"/>
        <v>0</v>
      </c>
      <c r="L12611">
        <f t="shared" si="81"/>
        <v>1</v>
      </c>
      <c r="M12611">
        <v>0.5</v>
      </c>
      <c r="N12611">
        <v>1</v>
      </c>
      <c r="O12611">
        <v>1.091</v>
      </c>
      <c r="R12611">
        <v>1.2203999999999999</v>
      </c>
      <c r="S12611">
        <v>9.5898000000000003</v>
      </c>
      <c r="T12611">
        <v>9.8774999999999995</v>
      </c>
      <c r="U12611">
        <v>1.2569999999999999</v>
      </c>
      <c r="V12611">
        <v>11.13</v>
      </c>
      <c r="Y12611">
        <v>1.5580000000000001</v>
      </c>
      <c r="Z12611">
        <v>9.3670000000000009</v>
      </c>
    </row>
    <row r="12612" spans="1:26">
      <c r="A12612" t="s">
        <v>1490</v>
      </c>
      <c r="B12612" t="s">
        <v>1489</v>
      </c>
      <c r="C12612" t="s">
        <v>1590</v>
      </c>
      <c r="J12612">
        <v>747</v>
      </c>
      <c r="K12612">
        <f t="shared" si="80"/>
        <v>1</v>
      </c>
      <c r="L12612">
        <f t="shared" si="81"/>
        <v>9</v>
      </c>
      <c r="M12612">
        <v>5</v>
      </c>
      <c r="N12612">
        <v>8</v>
      </c>
      <c r="O12612">
        <v>1.091</v>
      </c>
      <c r="R12612">
        <v>1.8956</v>
      </c>
      <c r="S12612">
        <v>9.1448999999999998</v>
      </c>
      <c r="T12612">
        <v>85.231899999999996</v>
      </c>
      <c r="U12612">
        <v>16.8767</v>
      </c>
      <c r="V12612">
        <v>102.11</v>
      </c>
    </row>
    <row r="12613" spans="1:26">
      <c r="A12613" t="s">
        <v>1490</v>
      </c>
      <c r="B12613" t="s">
        <v>1489</v>
      </c>
      <c r="C12613" t="s">
        <v>1590</v>
      </c>
      <c r="E12613" t="s">
        <v>1592</v>
      </c>
      <c r="G12613">
        <v>13.505000000000001</v>
      </c>
      <c r="H12613">
        <v>120.9518333</v>
      </c>
      <c r="J12613">
        <v>748</v>
      </c>
      <c r="K12613">
        <f t="shared" si="80"/>
        <v>0</v>
      </c>
      <c r="L12613">
        <f t="shared" si="81"/>
        <v>1</v>
      </c>
      <c r="M12613">
        <v>0.5</v>
      </c>
      <c r="N12613">
        <v>1</v>
      </c>
      <c r="O12613">
        <v>1.091</v>
      </c>
      <c r="R12613">
        <v>1.3173999999999999</v>
      </c>
      <c r="S12613">
        <v>9.5814000000000004</v>
      </c>
      <c r="T12613">
        <v>9.8689</v>
      </c>
      <c r="U12613">
        <v>1.3569</v>
      </c>
      <c r="V12613">
        <v>11.23</v>
      </c>
      <c r="Y12613">
        <v>1.4728000000000001</v>
      </c>
      <c r="Z12613">
        <v>8.5820000000000007</v>
      </c>
    </row>
    <row r="12614" spans="1:26">
      <c r="A12614" t="s">
        <v>1490</v>
      </c>
      <c r="B12614" t="s">
        <v>1489</v>
      </c>
      <c r="C12614" t="s">
        <v>1590</v>
      </c>
      <c r="J12614">
        <v>748</v>
      </c>
      <c r="K12614">
        <f t="shared" si="80"/>
        <v>1</v>
      </c>
      <c r="L12614">
        <f t="shared" si="81"/>
        <v>9</v>
      </c>
      <c r="M12614">
        <v>5</v>
      </c>
      <c r="N12614">
        <v>8</v>
      </c>
      <c r="O12614">
        <v>1.091</v>
      </c>
      <c r="R12614">
        <v>1.6282000000000001</v>
      </c>
      <c r="S12614">
        <v>7.5834999999999999</v>
      </c>
      <c r="T12614">
        <v>72.357299999999995</v>
      </c>
      <c r="U12614">
        <v>14.773300000000001</v>
      </c>
      <c r="V12614">
        <v>87.13</v>
      </c>
    </row>
    <row r="12615" spans="1:26">
      <c r="A12615" t="s">
        <v>1490</v>
      </c>
      <c r="B12615" t="s">
        <v>1489</v>
      </c>
      <c r="C12615" t="s">
        <v>1590</v>
      </c>
      <c r="E12615" t="s">
        <v>1592</v>
      </c>
      <c r="G12615">
        <v>13.503500000000001</v>
      </c>
      <c r="H12615">
        <v>120.9546667</v>
      </c>
      <c r="J12615">
        <v>749</v>
      </c>
      <c r="K12615">
        <f t="shared" si="80"/>
        <v>0</v>
      </c>
      <c r="L12615">
        <f t="shared" si="81"/>
        <v>1</v>
      </c>
      <c r="M12615">
        <v>0.5</v>
      </c>
      <c r="N12615">
        <v>1</v>
      </c>
      <c r="O12615">
        <v>1.091</v>
      </c>
      <c r="R12615">
        <v>1.3711</v>
      </c>
      <c r="S12615">
        <v>9.9765999999999995</v>
      </c>
      <c r="T12615">
        <v>10.2759</v>
      </c>
      <c r="U12615">
        <v>1.4123000000000001</v>
      </c>
      <c r="V12615">
        <v>11.69</v>
      </c>
      <c r="Y12615">
        <v>1.4836</v>
      </c>
      <c r="Z12615">
        <v>9.9760000000000009</v>
      </c>
    </row>
    <row r="12616" spans="1:26">
      <c r="A12616" t="s">
        <v>1490</v>
      </c>
      <c r="B12616" t="s">
        <v>1489</v>
      </c>
      <c r="C12616" t="s">
        <v>1590</v>
      </c>
      <c r="J12616">
        <v>749</v>
      </c>
      <c r="K12616">
        <f t="shared" si="80"/>
        <v>1</v>
      </c>
      <c r="L12616">
        <f t="shared" si="81"/>
        <v>9</v>
      </c>
      <c r="M12616">
        <v>5</v>
      </c>
      <c r="N12616">
        <v>8</v>
      </c>
      <c r="O12616">
        <v>1.091</v>
      </c>
      <c r="R12616">
        <v>1.5960000000000001</v>
      </c>
      <c r="S12616">
        <v>9.9749999999999996</v>
      </c>
      <c r="T12616">
        <v>92.47</v>
      </c>
      <c r="U12616">
        <v>14.5633</v>
      </c>
      <c r="V12616">
        <v>107.03</v>
      </c>
    </row>
    <row r="12617" spans="1:26">
      <c r="A12617" t="s">
        <v>1490</v>
      </c>
      <c r="B12617" t="s">
        <v>1489</v>
      </c>
      <c r="C12617" t="s">
        <v>1590</v>
      </c>
      <c r="E12617" t="s">
        <v>1592</v>
      </c>
      <c r="G12617">
        <v>13.50333333</v>
      </c>
      <c r="H12617">
        <v>120.9501667</v>
      </c>
      <c r="J12617">
        <v>750</v>
      </c>
      <c r="K12617">
        <f t="shared" si="80"/>
        <v>0</v>
      </c>
      <c r="L12617">
        <f t="shared" si="81"/>
        <v>1</v>
      </c>
      <c r="M12617">
        <v>0.5</v>
      </c>
      <c r="N12617">
        <v>1</v>
      </c>
      <c r="O12617">
        <v>1.091</v>
      </c>
      <c r="R12617">
        <v>1.6506000000000001</v>
      </c>
      <c r="S12617">
        <v>9.8718000000000004</v>
      </c>
      <c r="T12617">
        <v>10.167899999999999</v>
      </c>
      <c r="U12617">
        <v>1.7000999999999999</v>
      </c>
      <c r="V12617">
        <v>11.87</v>
      </c>
      <c r="Y12617">
        <v>1.5187999999999999</v>
      </c>
      <c r="Z12617">
        <v>9.9710000000000001</v>
      </c>
    </row>
    <row r="12618" spans="1:26">
      <c r="A12618" t="s">
        <v>1490</v>
      </c>
      <c r="B12618" t="s">
        <v>1489</v>
      </c>
      <c r="C12618" t="s">
        <v>1590</v>
      </c>
      <c r="J12618">
        <v>750</v>
      </c>
      <c r="K12618">
        <f t="shared" si="80"/>
        <v>1</v>
      </c>
      <c r="L12618">
        <f t="shared" si="81"/>
        <v>9</v>
      </c>
      <c r="M12618">
        <v>5</v>
      </c>
      <c r="N12618">
        <v>8</v>
      </c>
      <c r="O12618">
        <v>1.091</v>
      </c>
      <c r="R12618">
        <v>1.3871</v>
      </c>
      <c r="S12618">
        <v>10.0694</v>
      </c>
      <c r="T12618">
        <v>93.139899999999997</v>
      </c>
      <c r="U12618">
        <v>13.1295</v>
      </c>
      <c r="V12618">
        <v>106.27</v>
      </c>
    </row>
    <row r="12619" spans="1:26">
      <c r="A12619" t="s">
        <v>1490</v>
      </c>
      <c r="B12619" t="s">
        <v>1489</v>
      </c>
      <c r="C12619" t="s">
        <v>1590</v>
      </c>
      <c r="E12619" t="s">
        <v>1591</v>
      </c>
      <c r="G12619">
        <v>11.110666670000001</v>
      </c>
      <c r="H12619">
        <v>119.422</v>
      </c>
      <c r="J12619">
        <v>751</v>
      </c>
      <c r="K12619">
        <f t="shared" si="80"/>
        <v>0</v>
      </c>
      <c r="L12619">
        <f t="shared" si="81"/>
        <v>1</v>
      </c>
      <c r="M12619">
        <v>0.5</v>
      </c>
      <c r="N12619">
        <v>1</v>
      </c>
      <c r="O12619">
        <v>1.091</v>
      </c>
      <c r="R12619">
        <v>2.1400999999999999</v>
      </c>
      <c r="S12619">
        <v>9.5586000000000002</v>
      </c>
      <c r="T12619">
        <v>9.8452999999999999</v>
      </c>
      <c r="U12619">
        <v>2.2042999999999999</v>
      </c>
      <c r="V12619">
        <v>12.05</v>
      </c>
      <c r="Y12619">
        <v>2.0068999999999999</v>
      </c>
      <c r="Z12619">
        <v>9.4309999999999992</v>
      </c>
    </row>
    <row r="12620" spans="1:26">
      <c r="A12620" t="s">
        <v>1490</v>
      </c>
      <c r="B12620" t="s">
        <v>1489</v>
      </c>
      <c r="C12620" t="s">
        <v>1590</v>
      </c>
      <c r="J12620">
        <v>751</v>
      </c>
      <c r="K12620">
        <f t="shared" si="80"/>
        <v>1</v>
      </c>
      <c r="L12620">
        <f t="shared" si="81"/>
        <v>9</v>
      </c>
      <c r="M12620">
        <v>5</v>
      </c>
      <c r="N12620">
        <v>8</v>
      </c>
      <c r="O12620">
        <v>1.091</v>
      </c>
      <c r="R12620">
        <v>1.8736999999999999</v>
      </c>
      <c r="S12620">
        <v>9.3027999999999995</v>
      </c>
      <c r="T12620">
        <v>86.500799999999998</v>
      </c>
      <c r="U12620">
        <v>17.6434</v>
      </c>
      <c r="V12620">
        <v>104.14</v>
      </c>
    </row>
    <row r="12621" spans="1:26">
      <c r="A12621" t="s">
        <v>1490</v>
      </c>
      <c r="B12621" t="s">
        <v>1489</v>
      </c>
      <c r="C12621" t="s">
        <v>1590</v>
      </c>
      <c r="E12621" t="s">
        <v>1591</v>
      </c>
      <c r="G12621">
        <v>11.10233333</v>
      </c>
      <c r="H12621">
        <v>119.4165</v>
      </c>
      <c r="J12621">
        <v>752</v>
      </c>
      <c r="K12621">
        <f t="shared" si="80"/>
        <v>0</v>
      </c>
      <c r="L12621">
        <f t="shared" si="81"/>
        <v>1</v>
      </c>
      <c r="M12621">
        <v>0.5</v>
      </c>
      <c r="N12621">
        <v>1</v>
      </c>
    </row>
    <row r="12622" spans="1:26">
      <c r="A12622" t="s">
        <v>1490</v>
      </c>
      <c r="B12622" t="s">
        <v>1489</v>
      </c>
      <c r="C12622" t="s">
        <v>1590</v>
      </c>
      <c r="J12622">
        <v>752</v>
      </c>
      <c r="K12622">
        <f t="shared" si="80"/>
        <v>1</v>
      </c>
      <c r="L12622">
        <f t="shared" si="81"/>
        <v>9</v>
      </c>
      <c r="M12622">
        <v>5</v>
      </c>
      <c r="N12622">
        <v>8</v>
      </c>
    </row>
    <row r="12623" spans="1:26">
      <c r="A12623" t="s">
        <v>1490</v>
      </c>
      <c r="B12623" t="s">
        <v>1489</v>
      </c>
      <c r="C12623" t="s">
        <v>1590</v>
      </c>
      <c r="E12623" t="s">
        <v>1591</v>
      </c>
      <c r="G12623">
        <v>11.1015</v>
      </c>
      <c r="H12623">
        <v>119.40600000000001</v>
      </c>
      <c r="J12623">
        <v>753</v>
      </c>
      <c r="K12623">
        <f t="shared" si="80"/>
        <v>0</v>
      </c>
      <c r="L12623">
        <f t="shared" si="81"/>
        <v>1</v>
      </c>
      <c r="M12623">
        <v>0.5</v>
      </c>
      <c r="N12623">
        <v>1</v>
      </c>
    </row>
    <row r="12624" spans="1:26">
      <c r="A12624" t="s">
        <v>1490</v>
      </c>
      <c r="B12624" t="s">
        <v>1489</v>
      </c>
      <c r="C12624" t="s">
        <v>1590</v>
      </c>
      <c r="J12624">
        <v>753</v>
      </c>
      <c r="K12624">
        <f t="shared" si="80"/>
        <v>1</v>
      </c>
      <c r="L12624">
        <f t="shared" si="81"/>
        <v>9</v>
      </c>
      <c r="M12624">
        <v>5</v>
      </c>
      <c r="N12624">
        <v>8</v>
      </c>
    </row>
    <row r="12625" spans="1:26">
      <c r="A12625" t="s">
        <v>1490</v>
      </c>
      <c r="B12625" t="s">
        <v>1489</v>
      </c>
      <c r="C12625" t="s">
        <v>1590</v>
      </c>
      <c r="E12625" t="s">
        <v>1591</v>
      </c>
      <c r="G12625">
        <v>11.141</v>
      </c>
      <c r="H12625">
        <v>119.41333330000001</v>
      </c>
      <c r="J12625">
        <v>754</v>
      </c>
      <c r="K12625">
        <f t="shared" si="80"/>
        <v>0</v>
      </c>
      <c r="L12625">
        <f t="shared" si="81"/>
        <v>1</v>
      </c>
      <c r="M12625">
        <v>0.5</v>
      </c>
      <c r="N12625">
        <v>1</v>
      </c>
    </row>
    <row r="12626" spans="1:26">
      <c r="A12626" t="s">
        <v>1490</v>
      </c>
      <c r="B12626" t="s">
        <v>1489</v>
      </c>
      <c r="C12626" t="s">
        <v>1590</v>
      </c>
      <c r="J12626">
        <v>754</v>
      </c>
      <c r="K12626">
        <f t="shared" si="80"/>
        <v>1</v>
      </c>
      <c r="L12626">
        <f t="shared" si="81"/>
        <v>9</v>
      </c>
      <c r="M12626">
        <v>5</v>
      </c>
      <c r="N12626">
        <v>8</v>
      </c>
    </row>
    <row r="12627" spans="1:26">
      <c r="A12627" t="s">
        <v>1490</v>
      </c>
      <c r="B12627" t="s">
        <v>1489</v>
      </c>
      <c r="C12627" t="s">
        <v>1590</v>
      </c>
      <c r="E12627" t="s">
        <v>1591</v>
      </c>
      <c r="G12627">
        <v>11.1435</v>
      </c>
      <c r="H12627">
        <v>119.4183333</v>
      </c>
      <c r="J12627">
        <v>755</v>
      </c>
      <c r="K12627">
        <f t="shared" si="80"/>
        <v>0</v>
      </c>
      <c r="L12627">
        <f t="shared" si="81"/>
        <v>1</v>
      </c>
      <c r="M12627">
        <v>0.5</v>
      </c>
      <c r="N12627">
        <v>1</v>
      </c>
    </row>
    <row r="12628" spans="1:26">
      <c r="A12628" t="s">
        <v>1490</v>
      </c>
      <c r="B12628" t="s">
        <v>1489</v>
      </c>
      <c r="C12628" t="s">
        <v>1590</v>
      </c>
      <c r="J12628">
        <v>755</v>
      </c>
      <c r="K12628">
        <f t="shared" si="80"/>
        <v>1</v>
      </c>
      <c r="L12628">
        <f t="shared" si="81"/>
        <v>9</v>
      </c>
      <c r="M12628">
        <v>5</v>
      </c>
      <c r="N12628">
        <v>8</v>
      </c>
    </row>
    <row r="12629" spans="1:26">
      <c r="A12629" t="s">
        <v>1490</v>
      </c>
      <c r="B12629" t="s">
        <v>1489</v>
      </c>
      <c r="C12629" t="s">
        <v>1590</v>
      </c>
      <c r="E12629" t="s">
        <v>1591</v>
      </c>
      <c r="G12629">
        <v>11.144</v>
      </c>
      <c r="H12629">
        <v>119.41916670000001</v>
      </c>
      <c r="J12629">
        <v>756</v>
      </c>
      <c r="K12629">
        <f t="shared" si="80"/>
        <v>0</v>
      </c>
      <c r="L12629">
        <f t="shared" si="81"/>
        <v>1</v>
      </c>
      <c r="M12629">
        <v>0.5</v>
      </c>
      <c r="N12629">
        <v>1</v>
      </c>
    </row>
    <row r="12630" spans="1:26">
      <c r="A12630" t="s">
        <v>1490</v>
      </c>
      <c r="B12630" t="s">
        <v>1489</v>
      </c>
      <c r="C12630" t="s">
        <v>1590</v>
      </c>
      <c r="J12630">
        <v>756</v>
      </c>
      <c r="K12630">
        <f t="shared" si="80"/>
        <v>1</v>
      </c>
      <c r="L12630">
        <f t="shared" si="81"/>
        <v>9</v>
      </c>
      <c r="M12630">
        <v>5</v>
      </c>
      <c r="N12630">
        <v>8</v>
      </c>
    </row>
    <row r="12631" spans="1:26">
      <c r="A12631" t="s">
        <v>1490</v>
      </c>
      <c r="B12631" t="s">
        <v>1489</v>
      </c>
      <c r="C12631" t="s">
        <v>1590</v>
      </c>
      <c r="E12631" t="s">
        <v>1591</v>
      </c>
      <c r="G12631">
        <v>11.14366667</v>
      </c>
      <c r="H12631">
        <v>119.4173333</v>
      </c>
      <c r="J12631">
        <v>757</v>
      </c>
      <c r="K12631">
        <f t="shared" si="80"/>
        <v>0</v>
      </c>
      <c r="L12631">
        <f t="shared" si="81"/>
        <v>1</v>
      </c>
      <c r="M12631">
        <v>0.5</v>
      </c>
      <c r="N12631">
        <v>1</v>
      </c>
    </row>
    <row r="12632" spans="1:26">
      <c r="A12632" t="s">
        <v>1490</v>
      </c>
      <c r="B12632" t="s">
        <v>1489</v>
      </c>
      <c r="C12632" t="s">
        <v>1590</v>
      </c>
      <c r="J12632">
        <v>757</v>
      </c>
      <c r="K12632">
        <f t="shared" si="80"/>
        <v>1</v>
      </c>
      <c r="L12632">
        <f t="shared" si="81"/>
        <v>9</v>
      </c>
      <c r="M12632">
        <v>5</v>
      </c>
      <c r="N12632">
        <v>8</v>
      </c>
    </row>
    <row r="12633" spans="1:26">
      <c r="A12633" t="s">
        <v>1490</v>
      </c>
      <c r="B12633" t="s">
        <v>1489</v>
      </c>
      <c r="C12633" t="s">
        <v>1590</v>
      </c>
      <c r="E12633" t="s">
        <v>1591</v>
      </c>
      <c r="G12633">
        <v>11.146000000000001</v>
      </c>
      <c r="H12633">
        <v>119.4206667</v>
      </c>
      <c r="J12633">
        <v>758</v>
      </c>
      <c r="K12633">
        <f t="shared" si="80"/>
        <v>0</v>
      </c>
      <c r="L12633">
        <f t="shared" si="81"/>
        <v>1</v>
      </c>
      <c r="M12633">
        <v>0.5</v>
      </c>
      <c r="N12633">
        <v>1</v>
      </c>
      <c r="O12633">
        <v>1.091</v>
      </c>
      <c r="R12633">
        <v>1.8862000000000001</v>
      </c>
      <c r="S12633">
        <v>9.5294000000000008</v>
      </c>
      <c r="T12633">
        <v>9.8153000000000006</v>
      </c>
      <c r="U12633">
        <v>1.9428000000000001</v>
      </c>
      <c r="V12633">
        <v>11.76</v>
      </c>
      <c r="Y12633">
        <v>1.8228</v>
      </c>
      <c r="Z12633">
        <v>9.734</v>
      </c>
    </row>
    <row r="12634" spans="1:26">
      <c r="A12634" t="s">
        <v>1490</v>
      </c>
      <c r="B12634" t="s">
        <v>1489</v>
      </c>
      <c r="C12634" t="s">
        <v>1590</v>
      </c>
      <c r="J12634">
        <v>758</v>
      </c>
      <c r="K12634">
        <f t="shared" si="80"/>
        <v>1</v>
      </c>
      <c r="L12634">
        <f t="shared" si="81"/>
        <v>9</v>
      </c>
      <c r="M12634">
        <v>5</v>
      </c>
      <c r="N12634">
        <v>8</v>
      </c>
      <c r="O12634">
        <v>1.091</v>
      </c>
      <c r="R12634">
        <v>1.7594000000000001</v>
      </c>
      <c r="S12634">
        <v>9.9383999999999997</v>
      </c>
      <c r="T12634">
        <v>91.707599999999999</v>
      </c>
      <c r="U12634">
        <v>16.439900000000002</v>
      </c>
      <c r="V12634">
        <v>108.15</v>
      </c>
    </row>
    <row r="12635" spans="1:26">
      <c r="A12635" t="s">
        <v>1490</v>
      </c>
      <c r="B12635" t="s">
        <v>1489</v>
      </c>
      <c r="C12635" t="s">
        <v>1590</v>
      </c>
      <c r="E12635" t="s">
        <v>1591</v>
      </c>
      <c r="G12635">
        <v>11.14083333</v>
      </c>
      <c r="H12635">
        <v>119.4058333</v>
      </c>
      <c r="J12635">
        <v>759</v>
      </c>
      <c r="K12635">
        <f t="shared" si="80"/>
        <v>0</v>
      </c>
      <c r="L12635">
        <f t="shared" si="81"/>
        <v>1</v>
      </c>
      <c r="M12635">
        <v>0.5</v>
      </c>
      <c r="N12635">
        <v>1</v>
      </c>
      <c r="O12635">
        <v>1.091</v>
      </c>
      <c r="R12635">
        <v>1.9892000000000001</v>
      </c>
      <c r="S12635">
        <v>8.6874000000000002</v>
      </c>
      <c r="T12635">
        <v>8.9480000000000004</v>
      </c>
      <c r="U12635">
        <v>2.0489000000000002</v>
      </c>
      <c r="V12635">
        <v>11</v>
      </c>
      <c r="Y12635">
        <v>2.0297000000000001</v>
      </c>
      <c r="Z12635">
        <v>8.0470000000000006</v>
      </c>
    </row>
    <row r="12636" spans="1:26">
      <c r="A12636" t="s">
        <v>1490</v>
      </c>
      <c r="B12636" t="s">
        <v>1489</v>
      </c>
      <c r="C12636" t="s">
        <v>1590</v>
      </c>
      <c r="J12636">
        <v>759</v>
      </c>
      <c r="K12636">
        <f t="shared" si="80"/>
        <v>1</v>
      </c>
      <c r="L12636">
        <f t="shared" si="81"/>
        <v>9</v>
      </c>
      <c r="M12636">
        <v>5</v>
      </c>
      <c r="N12636">
        <v>8</v>
      </c>
      <c r="O12636">
        <v>1.091</v>
      </c>
      <c r="R12636">
        <v>2.0701000000000001</v>
      </c>
      <c r="S12636">
        <v>7.4061000000000003</v>
      </c>
      <c r="T12636">
        <v>69.974000000000004</v>
      </c>
      <c r="U12636">
        <v>19.106400000000001</v>
      </c>
      <c r="V12636">
        <v>89.08</v>
      </c>
    </row>
    <row r="12637" spans="1:26">
      <c r="A12637" t="s">
        <v>1490</v>
      </c>
      <c r="B12637" t="s">
        <v>1489</v>
      </c>
      <c r="C12637" t="s">
        <v>1590</v>
      </c>
      <c r="E12637" t="s">
        <v>1591</v>
      </c>
      <c r="G12637">
        <v>11.14683333</v>
      </c>
      <c r="H12637">
        <v>119.3918333</v>
      </c>
      <c r="J12637">
        <v>760</v>
      </c>
      <c r="K12637">
        <f t="shared" si="80"/>
        <v>0</v>
      </c>
      <c r="L12637">
        <f t="shared" si="81"/>
        <v>1</v>
      </c>
      <c r="M12637">
        <v>0.5</v>
      </c>
      <c r="N12637">
        <v>1</v>
      </c>
      <c r="O12637">
        <v>1.091</v>
      </c>
      <c r="R12637">
        <v>1.9476</v>
      </c>
      <c r="S12637">
        <v>9.1940000000000008</v>
      </c>
      <c r="T12637">
        <v>9.4699000000000009</v>
      </c>
      <c r="U12637">
        <v>2.0059999999999998</v>
      </c>
      <c r="V12637">
        <v>11.48</v>
      </c>
      <c r="Y12637">
        <v>1.4623999999999999</v>
      </c>
      <c r="Z12637">
        <v>9.4550000000000001</v>
      </c>
    </row>
    <row r="12638" spans="1:26">
      <c r="A12638" t="s">
        <v>1490</v>
      </c>
      <c r="B12638" t="s">
        <v>1489</v>
      </c>
      <c r="C12638" t="s">
        <v>1590</v>
      </c>
      <c r="J12638">
        <v>760</v>
      </c>
      <c r="K12638">
        <f t="shared" si="80"/>
        <v>1</v>
      </c>
      <c r="L12638">
        <f t="shared" si="81"/>
        <v>9</v>
      </c>
      <c r="M12638">
        <v>5</v>
      </c>
      <c r="N12638">
        <v>8</v>
      </c>
      <c r="O12638">
        <v>1.091</v>
      </c>
      <c r="R12638">
        <v>0.97709999999999997</v>
      </c>
      <c r="S12638">
        <v>9.7156000000000002</v>
      </c>
      <c r="T12638">
        <v>89.526399999999995</v>
      </c>
      <c r="U12638">
        <v>10.057700000000001</v>
      </c>
      <c r="V12638">
        <v>99.58</v>
      </c>
    </row>
    <row r="12639" spans="1:26">
      <c r="A12639" t="s">
        <v>1490</v>
      </c>
      <c r="B12639" t="s">
        <v>1489</v>
      </c>
      <c r="C12639" t="s">
        <v>1590</v>
      </c>
      <c r="E12639" t="s">
        <v>1591</v>
      </c>
      <c r="G12639">
        <v>11.04233333</v>
      </c>
      <c r="H12639">
        <v>119.3845</v>
      </c>
      <c r="J12639">
        <v>761</v>
      </c>
      <c r="K12639">
        <f t="shared" si="80"/>
        <v>0</v>
      </c>
      <c r="L12639">
        <f t="shared" si="81"/>
        <v>1</v>
      </c>
      <c r="M12639">
        <v>0.5</v>
      </c>
      <c r="N12639">
        <v>1</v>
      </c>
      <c r="O12639">
        <v>1.091</v>
      </c>
      <c r="R12639">
        <v>1.1852</v>
      </c>
      <c r="S12639">
        <v>6.5980999999999996</v>
      </c>
      <c r="T12639">
        <v>6.7960000000000003</v>
      </c>
      <c r="U12639">
        <v>1.2208000000000001</v>
      </c>
      <c r="V12639">
        <v>8.02</v>
      </c>
      <c r="Y12639">
        <v>1.2053</v>
      </c>
      <c r="Z12639">
        <v>7.02</v>
      </c>
    </row>
    <row r="12640" spans="1:26">
      <c r="A12640" t="s">
        <v>1490</v>
      </c>
      <c r="B12640" t="s">
        <v>1489</v>
      </c>
      <c r="C12640" t="s">
        <v>1590</v>
      </c>
      <c r="J12640">
        <v>761</v>
      </c>
      <c r="K12640">
        <f t="shared" si="80"/>
        <v>1</v>
      </c>
      <c r="L12640">
        <f t="shared" si="81"/>
        <v>9</v>
      </c>
      <c r="M12640">
        <v>5</v>
      </c>
      <c r="N12640">
        <v>8</v>
      </c>
      <c r="O12640">
        <v>1.091</v>
      </c>
      <c r="R12640">
        <v>1.2254</v>
      </c>
      <c r="S12640">
        <v>7.4428000000000001</v>
      </c>
      <c r="T12640">
        <v>68.124399999999994</v>
      </c>
      <c r="U12640">
        <v>11.3177</v>
      </c>
      <c r="V12640">
        <v>79.44</v>
      </c>
    </row>
    <row r="12641" spans="1:26">
      <c r="A12641" t="s">
        <v>1490</v>
      </c>
      <c r="B12641" t="s">
        <v>1489</v>
      </c>
      <c r="C12641" t="s">
        <v>1590</v>
      </c>
      <c r="E12641" t="s">
        <v>1591</v>
      </c>
      <c r="G12641">
        <v>11.183833330000001</v>
      </c>
      <c r="H12641">
        <v>119.3905</v>
      </c>
      <c r="J12641">
        <v>762</v>
      </c>
      <c r="K12641">
        <f t="shared" si="80"/>
        <v>0</v>
      </c>
      <c r="L12641">
        <f t="shared" si="81"/>
        <v>1</v>
      </c>
      <c r="M12641">
        <v>0.5</v>
      </c>
      <c r="N12641">
        <v>1</v>
      </c>
      <c r="O12641">
        <v>1.091</v>
      </c>
      <c r="R12641">
        <v>0.71279999999999999</v>
      </c>
      <c r="S12641">
        <v>10.7395</v>
      </c>
      <c r="T12641">
        <v>11.0617</v>
      </c>
      <c r="U12641">
        <v>0.73419999999999996</v>
      </c>
      <c r="V12641">
        <v>11.8</v>
      </c>
      <c r="Y12641">
        <v>1.1884999999999999</v>
      </c>
      <c r="Z12641">
        <v>7.7119999999999997</v>
      </c>
    </row>
    <row r="12642" spans="1:26">
      <c r="A12642" t="s">
        <v>1490</v>
      </c>
      <c r="B12642" t="s">
        <v>1489</v>
      </c>
      <c r="C12642" t="s">
        <v>1590</v>
      </c>
      <c r="J12642">
        <v>762</v>
      </c>
      <c r="K12642">
        <f t="shared" si="80"/>
        <v>1</v>
      </c>
      <c r="L12642">
        <f t="shared" si="81"/>
        <v>9</v>
      </c>
      <c r="M12642">
        <v>5</v>
      </c>
      <c r="N12642">
        <v>8</v>
      </c>
      <c r="O12642">
        <v>1.091</v>
      </c>
      <c r="R12642">
        <v>1.6641999999999999</v>
      </c>
      <c r="S12642">
        <v>4.6837</v>
      </c>
      <c r="T12642">
        <v>49.6556</v>
      </c>
      <c r="U12642">
        <v>14.4475</v>
      </c>
      <c r="V12642">
        <v>64.099999999999994</v>
      </c>
    </row>
    <row r="12643" spans="1:26">
      <c r="A12643" t="s">
        <v>1490</v>
      </c>
      <c r="B12643" t="s">
        <v>1489</v>
      </c>
      <c r="C12643" t="s">
        <v>1590</v>
      </c>
      <c r="E12643" t="s">
        <v>229</v>
      </c>
      <c r="G12643">
        <v>7.3051666669999999</v>
      </c>
      <c r="H12643">
        <v>99.407166669999995</v>
      </c>
      <c r="J12643">
        <v>763</v>
      </c>
      <c r="K12643">
        <f t="shared" ref="K12643:K12706" si="82">M12643-(N12643/2)</f>
        <v>0</v>
      </c>
      <c r="L12643">
        <f t="shared" ref="L12643:L12706" si="83">M12643+(N12643/2)</f>
        <v>1</v>
      </c>
      <c r="M12643">
        <v>0.5</v>
      </c>
      <c r="N12643">
        <v>1</v>
      </c>
      <c r="O12643">
        <v>1.091</v>
      </c>
      <c r="R12643">
        <v>1.6143000000000001</v>
      </c>
      <c r="S12643">
        <v>7.4128999999999996</v>
      </c>
      <c r="T12643">
        <v>7.6353</v>
      </c>
      <c r="U12643">
        <v>1.6628000000000001</v>
      </c>
      <c r="V12643">
        <v>9.3000000000000007</v>
      </c>
      <c r="Y12643">
        <v>1.6143000000000001</v>
      </c>
      <c r="Z12643">
        <v>7.4130000000000003</v>
      </c>
    </row>
    <row r="12644" spans="1:26">
      <c r="A12644" t="s">
        <v>1490</v>
      </c>
      <c r="B12644" t="s">
        <v>1489</v>
      </c>
      <c r="C12644" t="s">
        <v>1590</v>
      </c>
      <c r="J12644">
        <v>763</v>
      </c>
      <c r="K12644">
        <f t="shared" si="82"/>
        <v>1</v>
      </c>
      <c r="L12644">
        <f t="shared" si="83"/>
        <v>9</v>
      </c>
      <c r="M12644">
        <v>5</v>
      </c>
      <c r="N12644">
        <v>8</v>
      </c>
      <c r="O12644">
        <v>1.091</v>
      </c>
      <c r="R12644">
        <v>1.6143000000000001</v>
      </c>
      <c r="S12644">
        <v>7.4128999999999996</v>
      </c>
      <c r="T12644">
        <v>68.717600000000004</v>
      </c>
      <c r="U12644">
        <v>14.9649</v>
      </c>
      <c r="V12644">
        <v>83.68</v>
      </c>
    </row>
    <row r="12645" spans="1:26">
      <c r="A12645" t="s">
        <v>1490</v>
      </c>
      <c r="B12645" t="s">
        <v>1489</v>
      </c>
      <c r="C12645" t="s">
        <v>1590</v>
      </c>
      <c r="E12645" t="s">
        <v>229</v>
      </c>
      <c r="G12645">
        <v>7.2748333330000001</v>
      </c>
      <c r="H12645">
        <v>99.412499999999994</v>
      </c>
      <c r="J12645">
        <v>764</v>
      </c>
      <c r="K12645">
        <f t="shared" si="82"/>
        <v>0</v>
      </c>
      <c r="L12645">
        <f t="shared" si="83"/>
        <v>1</v>
      </c>
      <c r="M12645">
        <v>0.5</v>
      </c>
      <c r="N12645">
        <v>1</v>
      </c>
      <c r="O12645">
        <v>1.091</v>
      </c>
      <c r="R12645">
        <v>1.2750999999999999</v>
      </c>
      <c r="S12645">
        <v>1.1067</v>
      </c>
      <c r="T12645">
        <v>1.1398999999999999</v>
      </c>
      <c r="U12645">
        <v>1.3132999999999999</v>
      </c>
      <c r="V12645">
        <v>2.4500000000000002</v>
      </c>
      <c r="Y12645">
        <v>1.0824</v>
      </c>
      <c r="Z12645">
        <v>0.94399999999999995</v>
      </c>
    </row>
    <row r="12646" spans="1:26">
      <c r="A12646" t="s">
        <v>1490</v>
      </c>
      <c r="B12646" t="s">
        <v>1489</v>
      </c>
      <c r="C12646" t="s">
        <v>1590</v>
      </c>
      <c r="J12646">
        <v>764</v>
      </c>
      <c r="K12646">
        <f t="shared" si="82"/>
        <v>1</v>
      </c>
      <c r="L12646">
        <f t="shared" si="83"/>
        <v>9</v>
      </c>
      <c r="M12646">
        <v>5</v>
      </c>
      <c r="N12646">
        <v>8</v>
      </c>
      <c r="O12646">
        <v>1.091</v>
      </c>
      <c r="R12646">
        <v>0.88970000000000005</v>
      </c>
      <c r="S12646">
        <v>0.78080000000000005</v>
      </c>
      <c r="T12646">
        <v>7.5738000000000003</v>
      </c>
      <c r="U12646">
        <v>8.6446000000000005</v>
      </c>
      <c r="V12646">
        <v>16.22</v>
      </c>
    </row>
    <row r="12647" spans="1:26">
      <c r="A12647" t="s">
        <v>1490</v>
      </c>
      <c r="B12647" t="s">
        <v>1489</v>
      </c>
      <c r="C12647" t="s">
        <v>1590</v>
      </c>
      <c r="E12647" t="s">
        <v>229</v>
      </c>
      <c r="G12647">
        <v>7.2714999999999996</v>
      </c>
      <c r="H12647">
        <v>99.411000000000001</v>
      </c>
      <c r="J12647">
        <v>765</v>
      </c>
      <c r="K12647">
        <f t="shared" si="82"/>
        <v>0</v>
      </c>
      <c r="L12647">
        <f t="shared" si="83"/>
        <v>1</v>
      </c>
      <c r="M12647">
        <v>0.5</v>
      </c>
      <c r="N12647">
        <v>1</v>
      </c>
      <c r="O12647">
        <v>1.091</v>
      </c>
      <c r="R12647">
        <v>2.6194999999999999</v>
      </c>
      <c r="S12647">
        <v>0.84140000000000004</v>
      </c>
      <c r="T12647">
        <v>0.86670000000000003</v>
      </c>
      <c r="U12647">
        <v>2.6981000000000002</v>
      </c>
      <c r="V12647">
        <v>3.56</v>
      </c>
      <c r="Y12647">
        <v>1.6163000000000001</v>
      </c>
      <c r="Z12647">
        <v>0.84099999999999997</v>
      </c>
    </row>
    <row r="12648" spans="1:26">
      <c r="A12648" t="s">
        <v>1490</v>
      </c>
      <c r="B12648" t="s">
        <v>1489</v>
      </c>
      <c r="C12648" t="s">
        <v>1590</v>
      </c>
      <c r="J12648">
        <v>765</v>
      </c>
      <c r="K12648">
        <f t="shared" si="82"/>
        <v>1</v>
      </c>
      <c r="L12648">
        <f t="shared" si="83"/>
        <v>9</v>
      </c>
      <c r="M12648">
        <v>5</v>
      </c>
      <c r="N12648">
        <v>8</v>
      </c>
      <c r="O12648">
        <v>1.091</v>
      </c>
      <c r="R12648">
        <v>0.61309999999999998</v>
      </c>
      <c r="T12648">
        <v>0.86670000000000003</v>
      </c>
      <c r="U12648">
        <v>7.7502000000000004</v>
      </c>
      <c r="V12648">
        <v>7.39</v>
      </c>
    </row>
    <row r="12649" spans="1:26">
      <c r="A12649" t="s">
        <v>1490</v>
      </c>
      <c r="B12649" t="s">
        <v>1489</v>
      </c>
      <c r="C12649" t="s">
        <v>1590</v>
      </c>
      <c r="E12649" t="s">
        <v>229</v>
      </c>
      <c r="G12649">
        <v>7.2445000000000004</v>
      </c>
      <c r="H12649">
        <v>99.422333330000001</v>
      </c>
      <c r="J12649">
        <v>766</v>
      </c>
      <c r="K12649">
        <f t="shared" si="82"/>
        <v>0</v>
      </c>
      <c r="L12649">
        <f t="shared" si="83"/>
        <v>1</v>
      </c>
      <c r="M12649">
        <v>0.5</v>
      </c>
      <c r="N12649">
        <v>1</v>
      </c>
      <c r="O12649">
        <v>1.091</v>
      </c>
      <c r="R12649">
        <v>1.2894000000000001</v>
      </c>
      <c r="S12649">
        <v>6.6435000000000004</v>
      </c>
      <c r="T12649">
        <v>6.8428000000000004</v>
      </c>
      <c r="U12649">
        <v>1.3281000000000001</v>
      </c>
      <c r="V12649">
        <v>8.17</v>
      </c>
      <c r="Y12649">
        <v>1.1787000000000001</v>
      </c>
      <c r="Z12649">
        <v>8.5150000000000006</v>
      </c>
    </row>
    <row r="12650" spans="1:26">
      <c r="A12650" t="s">
        <v>1490</v>
      </c>
      <c r="B12650" t="s">
        <v>1489</v>
      </c>
      <c r="C12650" t="s">
        <v>1590</v>
      </c>
      <c r="J12650">
        <v>766</v>
      </c>
      <c r="K12650">
        <f t="shared" si="82"/>
        <v>1</v>
      </c>
      <c r="L12650">
        <f t="shared" si="83"/>
        <v>9</v>
      </c>
      <c r="M12650">
        <v>5</v>
      </c>
      <c r="N12650">
        <v>8</v>
      </c>
      <c r="O12650">
        <v>1.091</v>
      </c>
      <c r="R12650">
        <v>1.0680000000000001</v>
      </c>
      <c r="S12650">
        <v>10.385899999999999</v>
      </c>
      <c r="T12650">
        <v>92.422300000000007</v>
      </c>
      <c r="U12650">
        <v>10.128299999999999</v>
      </c>
      <c r="V12650">
        <v>102.55</v>
      </c>
    </row>
    <row r="12651" spans="1:26">
      <c r="A12651" t="s">
        <v>1490</v>
      </c>
      <c r="B12651" t="s">
        <v>1489</v>
      </c>
      <c r="C12651" t="s">
        <v>1590</v>
      </c>
      <c r="E12651" t="s">
        <v>229</v>
      </c>
      <c r="G12651">
        <v>7.2568333330000003</v>
      </c>
      <c r="H12651">
        <v>99.450166670000002</v>
      </c>
      <c r="J12651">
        <v>767</v>
      </c>
      <c r="K12651">
        <f t="shared" si="82"/>
        <v>0</v>
      </c>
      <c r="L12651">
        <f t="shared" si="83"/>
        <v>1</v>
      </c>
      <c r="M12651">
        <v>0.5</v>
      </c>
      <c r="N12651">
        <v>1</v>
      </c>
      <c r="O12651">
        <v>1.091</v>
      </c>
      <c r="R12651">
        <v>1.0556000000000001</v>
      </c>
      <c r="S12651">
        <v>9.4015000000000004</v>
      </c>
      <c r="T12651">
        <v>9.6835000000000004</v>
      </c>
      <c r="U12651">
        <v>1.0871999999999999</v>
      </c>
      <c r="V12651">
        <v>10.77</v>
      </c>
      <c r="Y12651">
        <v>2.4426999999999999</v>
      </c>
      <c r="Z12651">
        <v>5.7069999999999999</v>
      </c>
    </row>
    <row r="12652" spans="1:26">
      <c r="A12652" t="s">
        <v>1490</v>
      </c>
      <c r="B12652" t="s">
        <v>1489</v>
      </c>
      <c r="C12652" t="s">
        <v>1590</v>
      </c>
      <c r="J12652">
        <v>767</v>
      </c>
      <c r="K12652">
        <f t="shared" si="82"/>
        <v>1</v>
      </c>
      <c r="L12652">
        <f t="shared" si="83"/>
        <v>9</v>
      </c>
      <c r="M12652">
        <v>5</v>
      </c>
      <c r="N12652">
        <v>8</v>
      </c>
      <c r="O12652">
        <v>1.091</v>
      </c>
      <c r="R12652">
        <v>3.8298999999999999</v>
      </c>
      <c r="S12652">
        <v>2.0125000000000002</v>
      </c>
      <c r="T12652">
        <v>26.2667</v>
      </c>
      <c r="U12652">
        <v>32.645400000000002</v>
      </c>
      <c r="V12652">
        <v>58.91</v>
      </c>
    </row>
    <row r="12653" spans="1:26">
      <c r="A12653" t="s">
        <v>1490</v>
      </c>
      <c r="B12653" t="s">
        <v>1489</v>
      </c>
      <c r="C12653" t="s">
        <v>1590</v>
      </c>
      <c r="E12653" t="s">
        <v>229</v>
      </c>
      <c r="G12653">
        <v>7.2721666669999996</v>
      </c>
      <c r="H12653">
        <v>99.463499999999996</v>
      </c>
      <c r="J12653">
        <v>768</v>
      </c>
      <c r="K12653">
        <f t="shared" si="82"/>
        <v>0</v>
      </c>
      <c r="L12653">
        <f t="shared" si="83"/>
        <v>1</v>
      </c>
      <c r="M12653">
        <v>0.5</v>
      </c>
      <c r="N12653">
        <v>1</v>
      </c>
      <c r="O12653">
        <v>1.091</v>
      </c>
      <c r="R12653">
        <v>3.9459</v>
      </c>
      <c r="S12653">
        <v>0.28289999999999998</v>
      </c>
      <c r="T12653">
        <v>0.29139999999999999</v>
      </c>
      <c r="U12653">
        <v>4.0643000000000002</v>
      </c>
      <c r="V12653">
        <v>4.3600000000000003</v>
      </c>
      <c r="Y12653">
        <v>4.3937999999999997</v>
      </c>
      <c r="Z12653">
        <v>0.48599999999999999</v>
      </c>
    </row>
    <row r="12654" spans="1:26">
      <c r="A12654" t="s">
        <v>1490</v>
      </c>
      <c r="B12654" t="s">
        <v>1489</v>
      </c>
      <c r="C12654" t="s">
        <v>1590</v>
      </c>
      <c r="J12654">
        <v>768</v>
      </c>
      <c r="K12654">
        <f t="shared" si="82"/>
        <v>1</v>
      </c>
      <c r="L12654">
        <f t="shared" si="83"/>
        <v>9</v>
      </c>
      <c r="M12654">
        <v>5</v>
      </c>
      <c r="N12654">
        <v>8</v>
      </c>
      <c r="O12654">
        <v>1.091</v>
      </c>
      <c r="R12654">
        <v>4.8415999999999997</v>
      </c>
      <c r="S12654">
        <v>0.68940000000000001</v>
      </c>
      <c r="T12654">
        <v>5.9717000000000002</v>
      </c>
      <c r="U12654">
        <v>43.959400000000002</v>
      </c>
      <c r="V12654">
        <v>49.93</v>
      </c>
    </row>
    <row r="12655" spans="1:26">
      <c r="A12655" t="s">
        <v>1490</v>
      </c>
      <c r="B12655" t="s">
        <v>1489</v>
      </c>
      <c r="C12655" t="s">
        <v>1590</v>
      </c>
      <c r="E12655" t="s">
        <v>229</v>
      </c>
      <c r="G12655">
        <v>7.2625000000000002</v>
      </c>
      <c r="H12655">
        <v>99.457333329999997</v>
      </c>
      <c r="J12655">
        <v>769</v>
      </c>
      <c r="K12655">
        <f t="shared" si="82"/>
        <v>0</v>
      </c>
      <c r="L12655">
        <f t="shared" si="83"/>
        <v>1</v>
      </c>
      <c r="M12655">
        <v>0.5</v>
      </c>
      <c r="N12655">
        <v>1</v>
      </c>
      <c r="O12655">
        <v>1.091</v>
      </c>
      <c r="R12655">
        <v>1.294</v>
      </c>
      <c r="S12655">
        <v>1.8614999999999999</v>
      </c>
      <c r="T12655">
        <v>1.9174</v>
      </c>
      <c r="U12655">
        <v>1.3328</v>
      </c>
      <c r="V12655">
        <v>3.25</v>
      </c>
      <c r="Y12655">
        <v>4.1505999999999998</v>
      </c>
      <c r="Z12655">
        <v>1.8069999999999999</v>
      </c>
    </row>
    <row r="12656" spans="1:26">
      <c r="A12656" t="s">
        <v>1490</v>
      </c>
      <c r="B12656" t="s">
        <v>1489</v>
      </c>
      <c r="C12656" t="s">
        <v>1590</v>
      </c>
      <c r="J12656">
        <v>769</v>
      </c>
      <c r="K12656">
        <f t="shared" si="82"/>
        <v>1</v>
      </c>
      <c r="L12656">
        <f t="shared" si="83"/>
        <v>9</v>
      </c>
      <c r="M12656">
        <v>5</v>
      </c>
      <c r="N12656">
        <v>8</v>
      </c>
      <c r="O12656">
        <v>1.091</v>
      </c>
      <c r="R12656">
        <v>7.0071000000000003</v>
      </c>
      <c r="S12656">
        <v>1.7523</v>
      </c>
      <c r="T12656">
        <v>16.3567</v>
      </c>
      <c r="U12656">
        <v>59.071199999999997</v>
      </c>
      <c r="V12656">
        <v>75.430000000000007</v>
      </c>
    </row>
    <row r="12657" spans="1:26">
      <c r="A12657" t="s">
        <v>1490</v>
      </c>
      <c r="B12657" t="s">
        <v>1489</v>
      </c>
      <c r="C12657" t="s">
        <v>1590</v>
      </c>
      <c r="E12657" t="s">
        <v>229</v>
      </c>
      <c r="G12657">
        <v>7.2383333329999999</v>
      </c>
      <c r="H12657">
        <v>99.440333330000001</v>
      </c>
      <c r="J12657">
        <v>770</v>
      </c>
      <c r="K12657">
        <f t="shared" si="82"/>
        <v>0</v>
      </c>
      <c r="L12657">
        <f t="shared" si="83"/>
        <v>1</v>
      </c>
      <c r="M12657">
        <v>0.5</v>
      </c>
      <c r="N12657">
        <v>1</v>
      </c>
      <c r="O12657">
        <v>1.091</v>
      </c>
      <c r="R12657">
        <v>0.96809999999999996</v>
      </c>
      <c r="S12657">
        <v>9.6298999999999992</v>
      </c>
      <c r="T12657">
        <v>9.9187999999999992</v>
      </c>
      <c r="U12657">
        <v>0.99709999999999999</v>
      </c>
      <c r="V12657">
        <v>10.92</v>
      </c>
      <c r="Y12657">
        <v>0.96360000000000001</v>
      </c>
      <c r="Z12657">
        <v>9.2530000000000001</v>
      </c>
    </row>
    <row r="12658" spans="1:26">
      <c r="A12658" t="s">
        <v>1490</v>
      </c>
      <c r="B12658" t="s">
        <v>1489</v>
      </c>
      <c r="C12658" t="s">
        <v>1590</v>
      </c>
      <c r="J12658">
        <v>770</v>
      </c>
      <c r="K12658">
        <f t="shared" si="82"/>
        <v>1</v>
      </c>
      <c r="L12658">
        <f t="shared" si="83"/>
        <v>9</v>
      </c>
      <c r="M12658">
        <v>5</v>
      </c>
      <c r="N12658">
        <v>8</v>
      </c>
      <c r="O12658">
        <v>1.091</v>
      </c>
      <c r="R12658">
        <v>0.95909999999999995</v>
      </c>
      <c r="S12658">
        <v>8.8758999999999997</v>
      </c>
      <c r="T12658">
        <v>83.0565</v>
      </c>
      <c r="U12658">
        <v>8.8999000000000006</v>
      </c>
      <c r="V12658">
        <v>91.96</v>
      </c>
    </row>
    <row r="12659" spans="1:26">
      <c r="A12659" t="s">
        <v>1490</v>
      </c>
      <c r="B12659" t="s">
        <v>1489</v>
      </c>
      <c r="C12659" t="s">
        <v>1590</v>
      </c>
      <c r="E12659" t="s">
        <v>229</v>
      </c>
      <c r="G12659">
        <v>7.2556666669999998</v>
      </c>
      <c r="H12659">
        <v>99.462166670000002</v>
      </c>
      <c r="J12659">
        <v>771</v>
      </c>
      <c r="K12659">
        <f t="shared" si="82"/>
        <v>0</v>
      </c>
      <c r="L12659">
        <f t="shared" si="83"/>
        <v>1</v>
      </c>
      <c r="M12659">
        <v>0.5</v>
      </c>
      <c r="N12659">
        <v>1</v>
      </c>
      <c r="O12659">
        <v>1.091</v>
      </c>
      <c r="R12659">
        <v>1.097</v>
      </c>
      <c r="S12659">
        <v>9.0164000000000009</v>
      </c>
      <c r="T12659">
        <v>9.2868999999999993</v>
      </c>
      <c r="U12659">
        <v>1.1298999999999999</v>
      </c>
      <c r="V12659">
        <v>10.42</v>
      </c>
      <c r="Y12659">
        <v>0.66169999999999995</v>
      </c>
      <c r="Z12659">
        <v>4.6890000000000001</v>
      </c>
    </row>
    <row r="12660" spans="1:26">
      <c r="A12660" t="s">
        <v>1490</v>
      </c>
      <c r="B12660" t="s">
        <v>1489</v>
      </c>
      <c r="C12660" t="s">
        <v>1590</v>
      </c>
      <c r="J12660">
        <v>771</v>
      </c>
      <c r="K12660">
        <f t="shared" si="82"/>
        <v>1</v>
      </c>
      <c r="L12660">
        <f t="shared" si="83"/>
        <v>9</v>
      </c>
      <c r="M12660">
        <v>5</v>
      </c>
      <c r="N12660">
        <v>8</v>
      </c>
      <c r="O12660">
        <v>1.091</v>
      </c>
      <c r="R12660">
        <v>0.22639999999999999</v>
      </c>
      <c r="S12660">
        <v>0.3619</v>
      </c>
      <c r="T12660">
        <v>12.269299999999999</v>
      </c>
      <c r="U12660">
        <v>2.9954000000000001</v>
      </c>
      <c r="V12660">
        <v>15.26</v>
      </c>
    </row>
    <row r="12661" spans="1:26">
      <c r="A12661" t="s">
        <v>1490</v>
      </c>
      <c r="B12661" t="s">
        <v>1489</v>
      </c>
      <c r="C12661" t="s">
        <v>1590</v>
      </c>
      <c r="E12661" t="s">
        <v>229</v>
      </c>
      <c r="G12661">
        <v>7.2456666670000001</v>
      </c>
      <c r="H12661">
        <v>99.453500000000005</v>
      </c>
      <c r="J12661">
        <v>772</v>
      </c>
      <c r="K12661">
        <f t="shared" si="82"/>
        <v>0</v>
      </c>
      <c r="L12661">
        <f t="shared" si="83"/>
        <v>1</v>
      </c>
      <c r="M12661">
        <v>0.5</v>
      </c>
      <c r="N12661">
        <v>1</v>
      </c>
      <c r="O12661">
        <v>1.091</v>
      </c>
      <c r="R12661">
        <v>0.1103</v>
      </c>
      <c r="S12661">
        <v>0.52680000000000005</v>
      </c>
      <c r="T12661">
        <v>0.54259999999999997</v>
      </c>
      <c r="U12661">
        <v>0.1137</v>
      </c>
      <c r="V12661">
        <v>0.66</v>
      </c>
      <c r="Y12661">
        <v>0.115</v>
      </c>
      <c r="Z12661">
        <v>0.41299999999999998</v>
      </c>
    </row>
    <row r="12662" spans="1:26">
      <c r="A12662" t="s">
        <v>1490</v>
      </c>
      <c r="B12662" t="s">
        <v>1489</v>
      </c>
      <c r="C12662" t="s">
        <v>1590</v>
      </c>
      <c r="J12662">
        <v>772</v>
      </c>
      <c r="K12662">
        <f t="shared" si="82"/>
        <v>1</v>
      </c>
      <c r="L12662">
        <f t="shared" si="83"/>
        <v>9</v>
      </c>
      <c r="M12662">
        <v>5</v>
      </c>
      <c r="N12662">
        <v>8</v>
      </c>
      <c r="O12662">
        <v>1.091</v>
      </c>
      <c r="R12662">
        <v>0.1196</v>
      </c>
      <c r="S12662">
        <v>0.30009999999999998</v>
      </c>
      <c r="T12662">
        <v>3.0152000000000001</v>
      </c>
      <c r="U12662">
        <v>1.0992</v>
      </c>
      <c r="V12662">
        <v>4.1100000000000003</v>
      </c>
    </row>
    <row r="12663" spans="1:26">
      <c r="A12663" t="s">
        <v>1490</v>
      </c>
      <c r="B12663" t="s">
        <v>1489</v>
      </c>
      <c r="C12663" t="s">
        <v>1590</v>
      </c>
      <c r="E12663" t="s">
        <v>229</v>
      </c>
      <c r="G12663">
        <v>7.2723333329999997</v>
      </c>
      <c r="H12663">
        <v>99.476333330000003</v>
      </c>
      <c r="J12663">
        <v>773</v>
      </c>
      <c r="K12663">
        <f t="shared" si="82"/>
        <v>0</v>
      </c>
      <c r="L12663">
        <f t="shared" si="83"/>
        <v>1</v>
      </c>
      <c r="M12663">
        <v>0.5</v>
      </c>
      <c r="N12663">
        <v>1</v>
      </c>
      <c r="O12663">
        <v>1.091</v>
      </c>
      <c r="R12663">
        <v>2.18E-2</v>
      </c>
      <c r="S12663">
        <v>0.66679999999999995</v>
      </c>
      <c r="T12663">
        <v>0.68679999999999997</v>
      </c>
      <c r="U12663">
        <v>2.2499999999999999E-2</v>
      </c>
      <c r="V12663">
        <v>0.71</v>
      </c>
      <c r="Y12663">
        <v>1.7500000000000002E-2</v>
      </c>
      <c r="Z12663">
        <v>0.43</v>
      </c>
    </row>
    <row r="12664" spans="1:26">
      <c r="A12664" t="s">
        <v>1490</v>
      </c>
      <c r="B12664" t="s">
        <v>1489</v>
      </c>
      <c r="C12664" t="s">
        <v>1590</v>
      </c>
      <c r="J12664">
        <v>773</v>
      </c>
      <c r="K12664">
        <f t="shared" si="82"/>
        <v>1</v>
      </c>
      <c r="L12664">
        <f t="shared" si="83"/>
        <v>9</v>
      </c>
      <c r="M12664">
        <v>5</v>
      </c>
      <c r="N12664">
        <v>8</v>
      </c>
      <c r="O12664">
        <v>1.091</v>
      </c>
      <c r="R12664">
        <v>1.3100000000000001E-2</v>
      </c>
      <c r="S12664">
        <v>0.19289999999999999</v>
      </c>
      <c r="T12664">
        <v>2.2759999999999998</v>
      </c>
      <c r="U12664">
        <v>0.13070000000000001</v>
      </c>
      <c r="V12664">
        <v>2.41</v>
      </c>
    </row>
    <row r="12665" spans="1:26">
      <c r="A12665" t="s">
        <v>1490</v>
      </c>
      <c r="B12665" t="s">
        <v>1489</v>
      </c>
      <c r="C12665" t="s">
        <v>1590</v>
      </c>
      <c r="E12665" t="s">
        <v>229</v>
      </c>
      <c r="G12665">
        <v>7.221666667</v>
      </c>
      <c r="H12665">
        <v>99.396666670000002</v>
      </c>
      <c r="J12665">
        <v>774</v>
      </c>
      <c r="K12665">
        <f t="shared" si="82"/>
        <v>0</v>
      </c>
      <c r="L12665">
        <f t="shared" si="83"/>
        <v>1</v>
      </c>
      <c r="M12665">
        <v>0.5</v>
      </c>
      <c r="N12665">
        <v>1</v>
      </c>
      <c r="O12665">
        <v>1.091</v>
      </c>
      <c r="R12665">
        <v>0.21290000000000001</v>
      </c>
      <c r="S12665">
        <v>0.1371</v>
      </c>
      <c r="T12665">
        <v>0.14119999999999999</v>
      </c>
      <c r="U12665">
        <v>0.21929999999999999</v>
      </c>
      <c r="V12665">
        <v>0.36</v>
      </c>
      <c r="Y12665">
        <v>0.1462</v>
      </c>
      <c r="Z12665">
        <v>0.18099999999999999</v>
      </c>
    </row>
    <row r="12666" spans="1:26">
      <c r="A12666" t="s">
        <v>1490</v>
      </c>
      <c r="B12666" t="s">
        <v>1489</v>
      </c>
      <c r="C12666" t="s">
        <v>1590</v>
      </c>
      <c r="J12666">
        <v>774</v>
      </c>
      <c r="K12666">
        <f t="shared" si="82"/>
        <v>1</v>
      </c>
      <c r="L12666">
        <f t="shared" si="83"/>
        <v>9</v>
      </c>
      <c r="M12666">
        <v>5</v>
      </c>
      <c r="N12666">
        <v>8</v>
      </c>
      <c r="O12666">
        <v>1.091</v>
      </c>
      <c r="R12666">
        <v>7.9600000000000004E-2</v>
      </c>
      <c r="S12666">
        <v>0.22439999999999999</v>
      </c>
      <c r="T12666">
        <v>1.9904999999999999</v>
      </c>
      <c r="U12666">
        <v>0.875</v>
      </c>
      <c r="V12666">
        <v>2.87</v>
      </c>
    </row>
    <row r="12667" spans="1:26">
      <c r="A12667" t="s">
        <v>1490</v>
      </c>
      <c r="B12667" t="s">
        <v>1489</v>
      </c>
      <c r="C12667" t="s">
        <v>1590</v>
      </c>
      <c r="E12667" t="s">
        <v>229</v>
      </c>
      <c r="G12667">
        <v>7.2474999999999996</v>
      </c>
      <c r="H12667">
        <v>99.519333329999995</v>
      </c>
      <c r="J12667">
        <v>775</v>
      </c>
      <c r="K12667">
        <f t="shared" si="82"/>
        <v>0</v>
      </c>
      <c r="L12667">
        <f t="shared" si="83"/>
        <v>1</v>
      </c>
      <c r="M12667">
        <v>0.5</v>
      </c>
      <c r="N12667">
        <v>1</v>
      </c>
      <c r="O12667">
        <v>1.091</v>
      </c>
      <c r="R12667">
        <v>0.161</v>
      </c>
      <c r="S12667">
        <v>0.73399999999999999</v>
      </c>
      <c r="T12667">
        <v>0.75600000000000001</v>
      </c>
      <c r="U12667">
        <v>0.1658</v>
      </c>
      <c r="V12667">
        <v>0.92</v>
      </c>
      <c r="Y12667">
        <v>0.12570000000000001</v>
      </c>
      <c r="Z12667">
        <v>0.442</v>
      </c>
    </row>
    <row r="12668" spans="1:26">
      <c r="A12668" t="s">
        <v>1490</v>
      </c>
      <c r="B12668" t="s">
        <v>1489</v>
      </c>
      <c r="C12668" t="s">
        <v>1590</v>
      </c>
      <c r="J12668">
        <v>775</v>
      </c>
      <c r="K12668">
        <f t="shared" si="82"/>
        <v>1</v>
      </c>
      <c r="L12668">
        <f t="shared" si="83"/>
        <v>9</v>
      </c>
      <c r="M12668">
        <v>5</v>
      </c>
      <c r="N12668">
        <v>8</v>
      </c>
      <c r="O12668">
        <v>1.091</v>
      </c>
      <c r="R12668">
        <v>9.0399999999999994E-2</v>
      </c>
      <c r="S12668">
        <v>0.15060000000000001</v>
      </c>
      <c r="T12668">
        <v>1.9971000000000001</v>
      </c>
      <c r="U12668">
        <v>0.91059999999999997</v>
      </c>
      <c r="V12668">
        <v>2.91</v>
      </c>
    </row>
    <row r="12669" spans="1:26">
      <c r="A12669" t="s">
        <v>1490</v>
      </c>
      <c r="B12669" t="s">
        <v>1489</v>
      </c>
      <c r="C12669" t="s">
        <v>1590</v>
      </c>
      <c r="E12669" t="s">
        <v>229</v>
      </c>
      <c r="G12669">
        <v>7.1943333330000003</v>
      </c>
      <c r="H12669">
        <v>99.557666670000003</v>
      </c>
      <c r="J12669">
        <v>776</v>
      </c>
      <c r="K12669">
        <f t="shared" si="82"/>
        <v>0</v>
      </c>
      <c r="L12669">
        <f t="shared" si="83"/>
        <v>1</v>
      </c>
      <c r="M12669">
        <v>0.5</v>
      </c>
      <c r="N12669">
        <v>1</v>
      </c>
      <c r="O12669">
        <v>1.091</v>
      </c>
      <c r="R12669">
        <v>0.13789999999999999</v>
      </c>
      <c r="S12669">
        <v>0.46410000000000001</v>
      </c>
      <c r="T12669">
        <v>0.47810000000000002</v>
      </c>
      <c r="U12669">
        <v>0.14199999999999999</v>
      </c>
      <c r="V12669">
        <v>0.62</v>
      </c>
      <c r="Y12669">
        <v>0.3009</v>
      </c>
      <c r="Z12669">
        <v>0.443</v>
      </c>
    </row>
    <row r="12670" spans="1:26">
      <c r="A12670" t="s">
        <v>1490</v>
      </c>
      <c r="B12670" t="s">
        <v>1489</v>
      </c>
      <c r="C12670" t="s">
        <v>1590</v>
      </c>
      <c r="J12670">
        <v>776</v>
      </c>
      <c r="K12670">
        <f t="shared" si="82"/>
        <v>1</v>
      </c>
      <c r="L12670">
        <f t="shared" si="83"/>
        <v>9</v>
      </c>
      <c r="M12670">
        <v>5</v>
      </c>
      <c r="N12670">
        <v>8</v>
      </c>
      <c r="O12670">
        <v>1.091</v>
      </c>
      <c r="R12670">
        <v>0.46389999999999998</v>
      </c>
      <c r="S12670">
        <v>0.42209999999999998</v>
      </c>
      <c r="T12670">
        <v>3.9561000000000002</v>
      </c>
      <c r="U12670">
        <v>3.9645999999999999</v>
      </c>
      <c r="V12670">
        <v>7.92</v>
      </c>
    </row>
    <row r="12671" spans="1:26">
      <c r="A12671" t="s">
        <v>1490</v>
      </c>
      <c r="B12671" t="s">
        <v>1489</v>
      </c>
      <c r="C12671" t="s">
        <v>1590</v>
      </c>
      <c r="E12671" t="s">
        <v>1589</v>
      </c>
      <c r="G12671">
        <v>8.0380000000000003</v>
      </c>
      <c r="H12671">
        <v>98.423333330000006</v>
      </c>
      <c r="J12671">
        <v>777</v>
      </c>
      <c r="K12671">
        <f t="shared" si="82"/>
        <v>0</v>
      </c>
      <c r="L12671">
        <f t="shared" si="83"/>
        <v>1</v>
      </c>
      <c r="M12671">
        <v>0.5</v>
      </c>
      <c r="N12671">
        <v>1</v>
      </c>
      <c r="O12671">
        <v>1.091</v>
      </c>
      <c r="R12671">
        <v>0.73170000000000002</v>
      </c>
      <c r="S12671">
        <v>1.0445</v>
      </c>
      <c r="T12671">
        <v>1.0759000000000001</v>
      </c>
      <c r="U12671">
        <v>0.75360000000000005</v>
      </c>
      <c r="V12671">
        <v>1.83</v>
      </c>
      <c r="Y12671">
        <v>0.73170000000000002</v>
      </c>
      <c r="Z12671">
        <v>1.0449999999999999</v>
      </c>
    </row>
    <row r="12672" spans="1:26">
      <c r="A12672" t="s">
        <v>1490</v>
      </c>
      <c r="B12672" t="s">
        <v>1489</v>
      </c>
      <c r="C12672" t="s">
        <v>1590</v>
      </c>
      <c r="J12672">
        <v>777</v>
      </c>
      <c r="K12672">
        <f t="shared" si="82"/>
        <v>1</v>
      </c>
      <c r="L12672">
        <f t="shared" si="83"/>
        <v>9</v>
      </c>
      <c r="M12672">
        <v>5</v>
      </c>
      <c r="N12672">
        <v>8</v>
      </c>
      <c r="O12672">
        <v>1.091</v>
      </c>
      <c r="R12672">
        <v>0.73170000000000002</v>
      </c>
      <c r="S12672">
        <v>1.0445</v>
      </c>
      <c r="T12672">
        <v>9.6829000000000001</v>
      </c>
      <c r="U12672">
        <v>6.7824999999999998</v>
      </c>
      <c r="V12672">
        <v>4.51</v>
      </c>
    </row>
    <row r="12673" spans="1:26">
      <c r="A12673" t="s">
        <v>1490</v>
      </c>
      <c r="B12673" t="s">
        <v>1489</v>
      </c>
      <c r="C12673" t="s">
        <v>1590</v>
      </c>
      <c r="E12673" t="s">
        <v>1589</v>
      </c>
      <c r="G12673">
        <v>8.0429999999999993</v>
      </c>
      <c r="H12673">
        <v>98.4315</v>
      </c>
      <c r="J12673">
        <v>778</v>
      </c>
      <c r="K12673">
        <f t="shared" si="82"/>
        <v>0</v>
      </c>
      <c r="L12673">
        <f t="shared" si="83"/>
        <v>1</v>
      </c>
      <c r="M12673">
        <v>0.5</v>
      </c>
      <c r="N12673">
        <v>1</v>
      </c>
      <c r="O12673">
        <v>1.091</v>
      </c>
      <c r="R12673">
        <v>0.15529999999999999</v>
      </c>
      <c r="S12673">
        <v>0.15970000000000001</v>
      </c>
      <c r="T12673">
        <v>0.16450000000000001</v>
      </c>
      <c r="U12673">
        <v>0.15989999999999999</v>
      </c>
      <c r="V12673">
        <v>0.32</v>
      </c>
      <c r="Y12673">
        <v>0.8972</v>
      </c>
      <c r="Z12673">
        <v>0.36199999999999999</v>
      </c>
    </row>
    <row r="12674" spans="1:26">
      <c r="A12674" t="s">
        <v>1490</v>
      </c>
      <c r="B12674" t="s">
        <v>1489</v>
      </c>
      <c r="C12674" t="s">
        <v>1590</v>
      </c>
      <c r="J12674">
        <v>778</v>
      </c>
      <c r="K12674">
        <f t="shared" si="82"/>
        <v>1</v>
      </c>
      <c r="L12674">
        <f t="shared" si="83"/>
        <v>9</v>
      </c>
      <c r="M12674">
        <v>5</v>
      </c>
      <c r="N12674">
        <v>8</v>
      </c>
      <c r="O12674">
        <v>1.091</v>
      </c>
      <c r="R12674">
        <v>1.6392</v>
      </c>
      <c r="S12674">
        <v>0.56459999999999999</v>
      </c>
      <c r="T12674">
        <v>4.8166000000000002</v>
      </c>
      <c r="U12674">
        <v>13.6669</v>
      </c>
      <c r="V12674">
        <v>18.48</v>
      </c>
    </row>
    <row r="12675" spans="1:26">
      <c r="A12675" t="s">
        <v>1490</v>
      </c>
      <c r="B12675" t="s">
        <v>1489</v>
      </c>
      <c r="C12675" t="s">
        <v>1590</v>
      </c>
      <c r="E12675" t="s">
        <v>1589</v>
      </c>
      <c r="G12675">
        <v>8.0263333330000002</v>
      </c>
      <c r="H12675">
        <v>98.417666670000003</v>
      </c>
      <c r="J12675">
        <v>779</v>
      </c>
      <c r="K12675">
        <f t="shared" si="82"/>
        <v>0</v>
      </c>
      <c r="L12675">
        <f t="shared" si="83"/>
        <v>1</v>
      </c>
      <c r="M12675">
        <v>0.5</v>
      </c>
      <c r="N12675">
        <v>1</v>
      </c>
      <c r="O12675">
        <v>1.091</v>
      </c>
      <c r="R12675">
        <v>3.2772999999999999</v>
      </c>
      <c r="S12675">
        <v>1.5851</v>
      </c>
      <c r="T12675">
        <v>1.6327</v>
      </c>
      <c r="U12675">
        <v>3.3755999999999999</v>
      </c>
      <c r="V12675">
        <v>5.01</v>
      </c>
      <c r="Y12675">
        <v>2.0615000000000001</v>
      </c>
      <c r="Z12675">
        <v>0.86</v>
      </c>
    </row>
    <row r="12676" spans="1:26">
      <c r="A12676" t="s">
        <v>1490</v>
      </c>
      <c r="B12676" t="s">
        <v>1489</v>
      </c>
      <c r="C12676" t="s">
        <v>1590</v>
      </c>
      <c r="J12676">
        <v>779</v>
      </c>
      <c r="K12676">
        <f t="shared" si="82"/>
        <v>1</v>
      </c>
      <c r="L12676">
        <f t="shared" si="83"/>
        <v>9</v>
      </c>
      <c r="M12676">
        <v>5</v>
      </c>
      <c r="N12676">
        <v>8</v>
      </c>
      <c r="O12676">
        <v>1.091</v>
      </c>
      <c r="R12676">
        <v>0.84570000000000001</v>
      </c>
      <c r="S12676">
        <v>0.13439999999999999</v>
      </c>
      <c r="T12676">
        <v>2.7402000000000002</v>
      </c>
      <c r="U12676">
        <v>10.344200000000001</v>
      </c>
      <c r="V12676">
        <v>13.08</v>
      </c>
    </row>
    <row r="12677" spans="1:26">
      <c r="A12677" t="s">
        <v>1490</v>
      </c>
      <c r="B12677" t="s">
        <v>1489</v>
      </c>
      <c r="C12677" t="s">
        <v>2311</v>
      </c>
      <c r="E12677" t="s">
        <v>524</v>
      </c>
      <c r="G12677">
        <v>38.503999999999998</v>
      </c>
      <c r="H12677">
        <v>-0.22600000000000001</v>
      </c>
      <c r="I12677" t="s">
        <v>166</v>
      </c>
      <c r="J12677">
        <v>780</v>
      </c>
      <c r="K12677">
        <f t="shared" si="82"/>
        <v>0</v>
      </c>
      <c r="L12677">
        <f t="shared" si="83"/>
        <v>10</v>
      </c>
      <c r="M12677">
        <v>5</v>
      </c>
      <c r="N12677">
        <v>10</v>
      </c>
      <c r="O12677">
        <v>0.26250000000000001</v>
      </c>
      <c r="Q12677">
        <v>167.37</v>
      </c>
      <c r="R12677">
        <v>27.025400000000001</v>
      </c>
      <c r="S12677">
        <v>3.4961000000000002</v>
      </c>
      <c r="T12677">
        <v>9.1788000000000007</v>
      </c>
      <c r="U12677">
        <v>70.952799999999996</v>
      </c>
      <c r="V12677">
        <v>80.13</v>
      </c>
      <c r="W12677">
        <v>0.57840000000000003</v>
      </c>
      <c r="Y12677">
        <v>8.1555999999999997</v>
      </c>
      <c r="Z12677">
        <v>5.1379999999999999</v>
      </c>
    </row>
    <row r="12678" spans="1:26">
      <c r="A12678" t="s">
        <v>1490</v>
      </c>
      <c r="B12678" t="s">
        <v>1489</v>
      </c>
      <c r="C12678" t="s">
        <v>2311</v>
      </c>
      <c r="J12678">
        <v>780</v>
      </c>
      <c r="K12678">
        <f t="shared" si="82"/>
        <v>10</v>
      </c>
      <c r="L12678">
        <f t="shared" si="83"/>
        <v>20</v>
      </c>
      <c r="M12678">
        <v>15</v>
      </c>
      <c r="N12678">
        <v>10</v>
      </c>
      <c r="O12678">
        <v>0.15160000000000001</v>
      </c>
      <c r="Q12678">
        <v>65.837000000000003</v>
      </c>
      <c r="R12678">
        <v>18.5565</v>
      </c>
      <c r="S12678">
        <v>4.2758000000000003</v>
      </c>
      <c r="T12678">
        <v>6.4804000000000004</v>
      </c>
      <c r="U12678">
        <v>28.123899999999999</v>
      </c>
      <c r="V12678">
        <v>34.6</v>
      </c>
    </row>
    <row r="12679" spans="1:26">
      <c r="A12679" t="s">
        <v>1490</v>
      </c>
      <c r="B12679" t="s">
        <v>1489</v>
      </c>
      <c r="C12679" t="s">
        <v>2311</v>
      </c>
      <c r="J12679">
        <v>780</v>
      </c>
      <c r="K12679">
        <f t="shared" si="82"/>
        <v>20</v>
      </c>
      <c r="L12679">
        <f t="shared" si="83"/>
        <v>30</v>
      </c>
      <c r="M12679">
        <v>25</v>
      </c>
      <c r="N12679">
        <v>10</v>
      </c>
      <c r="O12679">
        <v>0.1716</v>
      </c>
      <c r="Q12679">
        <v>89.457999999999998</v>
      </c>
      <c r="R12679">
        <v>21.998000000000001</v>
      </c>
      <c r="S12679">
        <v>3.4527000000000001</v>
      </c>
      <c r="T12679">
        <v>5.9264000000000001</v>
      </c>
      <c r="U12679">
        <v>37.758000000000003</v>
      </c>
      <c r="V12679">
        <v>43.68</v>
      </c>
    </row>
    <row r="12680" spans="1:26">
      <c r="A12680" t="s">
        <v>1490</v>
      </c>
      <c r="B12680" t="s">
        <v>1489</v>
      </c>
      <c r="C12680" t="s">
        <v>2311</v>
      </c>
      <c r="J12680">
        <v>780</v>
      </c>
      <c r="K12680">
        <f t="shared" si="82"/>
        <v>30</v>
      </c>
      <c r="L12680">
        <f t="shared" si="83"/>
        <v>40</v>
      </c>
      <c r="M12680">
        <v>35</v>
      </c>
      <c r="N12680">
        <v>10</v>
      </c>
      <c r="O12680">
        <v>0.29809999999999998</v>
      </c>
      <c r="Q12680">
        <v>110.599</v>
      </c>
      <c r="R12680">
        <v>14.7767</v>
      </c>
      <c r="S12680">
        <v>4.0846999999999998</v>
      </c>
      <c r="T12680">
        <v>12.1777</v>
      </c>
      <c r="U12680">
        <v>44.053800000000003</v>
      </c>
      <c r="V12680">
        <v>56.23</v>
      </c>
    </row>
    <row r="12681" spans="1:26">
      <c r="A12681" t="s">
        <v>1490</v>
      </c>
      <c r="B12681" t="s">
        <v>1489</v>
      </c>
      <c r="C12681" t="s">
        <v>2311</v>
      </c>
      <c r="J12681">
        <v>780</v>
      </c>
      <c r="K12681">
        <f t="shared" si="82"/>
        <v>40</v>
      </c>
      <c r="L12681">
        <f t="shared" si="83"/>
        <v>50</v>
      </c>
      <c r="M12681">
        <v>45</v>
      </c>
      <c r="N12681">
        <v>10</v>
      </c>
      <c r="O12681">
        <v>0.2442</v>
      </c>
      <c r="Q12681">
        <v>131.60900000000001</v>
      </c>
      <c r="R12681">
        <v>22.765599999999999</v>
      </c>
      <c r="S12681">
        <v>3.8321999999999998</v>
      </c>
      <c r="T12681">
        <v>9.3580000000000005</v>
      </c>
      <c r="U12681">
        <v>55.592300000000002</v>
      </c>
      <c r="V12681">
        <v>64.95</v>
      </c>
    </row>
    <row r="12682" spans="1:26">
      <c r="A12682" t="s">
        <v>1490</v>
      </c>
      <c r="B12682" t="s">
        <v>1489</v>
      </c>
      <c r="C12682" t="s">
        <v>2311</v>
      </c>
      <c r="J12682">
        <v>780</v>
      </c>
      <c r="K12682">
        <f t="shared" si="82"/>
        <v>50</v>
      </c>
      <c r="L12682">
        <f t="shared" si="83"/>
        <v>60</v>
      </c>
      <c r="M12682">
        <v>55</v>
      </c>
      <c r="N12682">
        <v>10</v>
      </c>
      <c r="O12682">
        <v>0.28799999999999998</v>
      </c>
      <c r="Q12682">
        <v>96.754000000000005</v>
      </c>
      <c r="R12682">
        <v>12.2493</v>
      </c>
      <c r="S12682">
        <v>5.2525000000000004</v>
      </c>
      <c r="T12682">
        <v>15.127599999999999</v>
      </c>
      <c r="U12682">
        <v>35.278799999999997</v>
      </c>
      <c r="V12682">
        <v>50.41</v>
      </c>
    </row>
    <row r="12683" spans="1:26">
      <c r="A12683" t="s">
        <v>1490</v>
      </c>
      <c r="B12683" t="s">
        <v>1489</v>
      </c>
      <c r="C12683" t="s">
        <v>2311</v>
      </c>
      <c r="J12683">
        <v>780</v>
      </c>
      <c r="K12683">
        <f t="shared" si="82"/>
        <v>60</v>
      </c>
      <c r="L12683">
        <f t="shared" si="83"/>
        <v>70</v>
      </c>
      <c r="M12683">
        <v>65</v>
      </c>
      <c r="N12683">
        <v>10</v>
      </c>
      <c r="O12683">
        <v>0.50190000000000001</v>
      </c>
      <c r="Q12683">
        <v>66.460999999999999</v>
      </c>
      <c r="R12683">
        <v>5.2857000000000003</v>
      </c>
      <c r="S12683">
        <v>3.3247</v>
      </c>
      <c r="T12683">
        <v>16.686800000000002</v>
      </c>
      <c r="U12683">
        <v>26.529299999999999</v>
      </c>
      <c r="V12683">
        <v>43.22</v>
      </c>
    </row>
    <row r="12684" spans="1:26">
      <c r="A12684" t="s">
        <v>1490</v>
      </c>
      <c r="B12684" t="s">
        <v>1489</v>
      </c>
      <c r="C12684" t="s">
        <v>2311</v>
      </c>
      <c r="J12684">
        <v>780</v>
      </c>
      <c r="K12684">
        <f t="shared" si="82"/>
        <v>70</v>
      </c>
      <c r="L12684">
        <f t="shared" si="83"/>
        <v>80</v>
      </c>
      <c r="M12684">
        <v>75</v>
      </c>
      <c r="N12684">
        <v>10</v>
      </c>
      <c r="O12684">
        <v>0.53869999999999996</v>
      </c>
      <c r="Q12684">
        <v>41.774000000000001</v>
      </c>
      <c r="R12684">
        <v>3.6097000000000001</v>
      </c>
      <c r="S12684">
        <v>3.9554</v>
      </c>
      <c r="T12684">
        <v>21.306799999999999</v>
      </c>
      <c r="U12684">
        <v>19.444500000000001</v>
      </c>
      <c r="V12684">
        <v>40.75</v>
      </c>
    </row>
    <row r="12685" spans="1:26">
      <c r="A12685" t="s">
        <v>1490</v>
      </c>
      <c r="B12685" t="s">
        <v>1489</v>
      </c>
      <c r="C12685" t="s">
        <v>2311</v>
      </c>
      <c r="J12685">
        <v>780</v>
      </c>
      <c r="K12685">
        <f t="shared" si="82"/>
        <v>80</v>
      </c>
      <c r="L12685">
        <f t="shared" si="83"/>
        <v>90</v>
      </c>
      <c r="M12685">
        <v>85</v>
      </c>
      <c r="N12685">
        <v>10</v>
      </c>
      <c r="O12685">
        <v>0.61839999999999995</v>
      </c>
      <c r="Q12685">
        <v>78.548000000000002</v>
      </c>
      <c r="R12685">
        <v>4.9431000000000003</v>
      </c>
      <c r="S12685">
        <v>2.6286999999999998</v>
      </c>
      <c r="T12685">
        <v>16.2559</v>
      </c>
      <c r="U12685">
        <v>30.567399999999999</v>
      </c>
      <c r="V12685">
        <v>46.82</v>
      </c>
    </row>
    <row r="12686" spans="1:26">
      <c r="A12686" t="s">
        <v>1490</v>
      </c>
      <c r="B12686" t="s">
        <v>1489</v>
      </c>
      <c r="C12686" t="s">
        <v>2311</v>
      </c>
      <c r="J12686">
        <v>780</v>
      </c>
      <c r="K12686">
        <f t="shared" si="82"/>
        <v>90</v>
      </c>
      <c r="L12686">
        <f t="shared" si="83"/>
        <v>100</v>
      </c>
      <c r="M12686">
        <v>95</v>
      </c>
      <c r="N12686">
        <v>10</v>
      </c>
      <c r="O12686">
        <v>0.54730000000000001</v>
      </c>
      <c r="Q12686">
        <v>75.605999999999995</v>
      </c>
      <c r="R12686">
        <v>5.8493000000000004</v>
      </c>
      <c r="S12686">
        <v>4.5087000000000002</v>
      </c>
      <c r="T12686">
        <v>24.673999999999999</v>
      </c>
      <c r="U12686">
        <v>32.0107</v>
      </c>
      <c r="V12686">
        <v>56.68</v>
      </c>
    </row>
    <row r="12687" spans="1:26">
      <c r="A12687" t="s">
        <v>1490</v>
      </c>
      <c r="B12687" t="s">
        <v>1489</v>
      </c>
      <c r="C12687" t="s">
        <v>2311</v>
      </c>
      <c r="J12687">
        <v>780</v>
      </c>
      <c r="K12687">
        <f t="shared" si="82"/>
        <v>100</v>
      </c>
      <c r="L12687">
        <f t="shared" si="83"/>
        <v>110</v>
      </c>
      <c r="M12687">
        <v>105</v>
      </c>
      <c r="N12687">
        <v>10</v>
      </c>
      <c r="O12687">
        <v>0.66649999999999998</v>
      </c>
      <c r="Q12687">
        <v>2.13</v>
      </c>
      <c r="R12687">
        <v>0.11990000000000001</v>
      </c>
      <c r="S12687">
        <v>5.4149000000000003</v>
      </c>
      <c r="T12687">
        <v>36.092399999999998</v>
      </c>
      <c r="U12687">
        <v>0.79900000000000004</v>
      </c>
      <c r="V12687">
        <v>36.89</v>
      </c>
    </row>
    <row r="12688" spans="1:26">
      <c r="A12688" t="s">
        <v>1490</v>
      </c>
      <c r="B12688" t="s">
        <v>1489</v>
      </c>
      <c r="C12688" t="s">
        <v>2311</v>
      </c>
      <c r="J12688">
        <v>780</v>
      </c>
      <c r="K12688">
        <f t="shared" si="82"/>
        <v>110</v>
      </c>
      <c r="L12688">
        <f t="shared" si="83"/>
        <v>120</v>
      </c>
      <c r="M12688">
        <v>115</v>
      </c>
      <c r="N12688">
        <v>10</v>
      </c>
      <c r="O12688">
        <v>0.49830000000000002</v>
      </c>
      <c r="Q12688">
        <v>21.524999999999999</v>
      </c>
      <c r="R12688">
        <v>1.8391</v>
      </c>
      <c r="S12688">
        <v>4.3635999999999999</v>
      </c>
      <c r="T12688">
        <v>21.7441</v>
      </c>
      <c r="U12688">
        <v>9.1640999999999995</v>
      </c>
      <c r="V12688">
        <v>30.91</v>
      </c>
    </row>
    <row r="12689" spans="1:26">
      <c r="A12689" t="s">
        <v>1490</v>
      </c>
      <c r="B12689" t="s">
        <v>1489</v>
      </c>
      <c r="C12689" t="s">
        <v>2311</v>
      </c>
      <c r="J12689">
        <v>780</v>
      </c>
      <c r="K12689">
        <f t="shared" si="82"/>
        <v>120</v>
      </c>
      <c r="L12689">
        <f t="shared" si="83"/>
        <v>130</v>
      </c>
      <c r="M12689">
        <v>125</v>
      </c>
      <c r="N12689">
        <v>10</v>
      </c>
      <c r="O12689">
        <v>0.65980000000000005</v>
      </c>
      <c r="Q12689">
        <v>86.06</v>
      </c>
      <c r="R12689">
        <v>4.9692999999999996</v>
      </c>
      <c r="S12689">
        <v>6.1311</v>
      </c>
      <c r="T12689">
        <v>40.455300000000001</v>
      </c>
      <c r="U12689">
        <v>32.789099999999998</v>
      </c>
      <c r="V12689">
        <v>73.239999999999995</v>
      </c>
    </row>
    <row r="12690" spans="1:26">
      <c r="A12690" t="s">
        <v>1490</v>
      </c>
      <c r="B12690" t="s">
        <v>1489</v>
      </c>
      <c r="C12690" t="s">
        <v>2311</v>
      </c>
      <c r="J12690">
        <v>780</v>
      </c>
      <c r="K12690">
        <f t="shared" si="82"/>
        <v>130</v>
      </c>
      <c r="L12690">
        <f t="shared" si="83"/>
        <v>140</v>
      </c>
      <c r="M12690">
        <v>135</v>
      </c>
      <c r="N12690">
        <v>10</v>
      </c>
      <c r="O12690">
        <v>0.81069999999999998</v>
      </c>
      <c r="Q12690">
        <v>47.457000000000001</v>
      </c>
      <c r="R12690">
        <v>2.6252</v>
      </c>
      <c r="S12690">
        <v>6.3623000000000003</v>
      </c>
      <c r="T12690">
        <v>51.5809</v>
      </c>
      <c r="U12690">
        <v>21.2835</v>
      </c>
      <c r="V12690">
        <v>72.86</v>
      </c>
    </row>
    <row r="12691" spans="1:26">
      <c r="A12691" t="s">
        <v>1490</v>
      </c>
      <c r="B12691" t="s">
        <v>1489</v>
      </c>
      <c r="C12691" t="s">
        <v>2311</v>
      </c>
      <c r="J12691">
        <v>780</v>
      </c>
      <c r="K12691">
        <f t="shared" si="82"/>
        <v>140</v>
      </c>
      <c r="L12691">
        <f t="shared" si="83"/>
        <v>150</v>
      </c>
      <c r="M12691">
        <v>145</v>
      </c>
      <c r="N12691">
        <v>10</v>
      </c>
      <c r="O12691">
        <v>0.81469999999999998</v>
      </c>
      <c r="Q12691">
        <v>38.749000000000002</v>
      </c>
      <c r="R12691">
        <v>1.6617999999999999</v>
      </c>
      <c r="S12691">
        <v>6.6694000000000004</v>
      </c>
      <c r="T12691">
        <v>54.336399999999998</v>
      </c>
      <c r="U12691">
        <v>13.5388</v>
      </c>
      <c r="V12691">
        <v>67.88</v>
      </c>
    </row>
    <row r="12692" spans="1:26">
      <c r="A12692" t="s">
        <v>1490</v>
      </c>
      <c r="B12692" t="s">
        <v>1489</v>
      </c>
      <c r="C12692" t="s">
        <v>2311</v>
      </c>
      <c r="J12692">
        <v>780</v>
      </c>
      <c r="K12692">
        <f t="shared" si="82"/>
        <v>150</v>
      </c>
      <c r="L12692">
        <f t="shared" si="83"/>
        <v>160</v>
      </c>
      <c r="M12692">
        <v>155</v>
      </c>
      <c r="N12692">
        <v>10</v>
      </c>
      <c r="O12692">
        <v>0.78200000000000003</v>
      </c>
      <c r="Q12692">
        <v>85.001000000000005</v>
      </c>
      <c r="R12692">
        <v>4.51</v>
      </c>
      <c r="S12692">
        <v>6.7798999999999996</v>
      </c>
      <c r="T12692">
        <v>53.017600000000002</v>
      </c>
      <c r="U12692">
        <v>35.267200000000003</v>
      </c>
      <c r="V12692">
        <v>88.28</v>
      </c>
    </row>
    <row r="12693" spans="1:26">
      <c r="A12693" t="s">
        <v>1490</v>
      </c>
      <c r="B12693" t="s">
        <v>1489</v>
      </c>
      <c r="C12693" t="s">
        <v>2311</v>
      </c>
      <c r="J12693">
        <v>780</v>
      </c>
      <c r="K12693">
        <f t="shared" si="82"/>
        <v>160</v>
      </c>
      <c r="L12693">
        <f t="shared" si="83"/>
        <v>170</v>
      </c>
      <c r="M12693">
        <v>165</v>
      </c>
      <c r="N12693">
        <v>10</v>
      </c>
      <c r="O12693">
        <v>1.0209999999999999</v>
      </c>
      <c r="Q12693">
        <v>96.353999999999999</v>
      </c>
      <c r="R12693">
        <v>3.9243999999999999</v>
      </c>
      <c r="S12693">
        <v>6.6760000000000002</v>
      </c>
      <c r="T12693">
        <v>68.162000000000006</v>
      </c>
      <c r="U12693">
        <v>40.0687</v>
      </c>
      <c r="V12693">
        <v>108.23</v>
      </c>
    </row>
    <row r="12694" spans="1:26">
      <c r="A12694" t="s">
        <v>1490</v>
      </c>
      <c r="B12694" t="s">
        <v>1489</v>
      </c>
      <c r="C12694" t="s">
        <v>2311</v>
      </c>
      <c r="J12694">
        <v>780</v>
      </c>
      <c r="K12694">
        <f t="shared" si="82"/>
        <v>170</v>
      </c>
      <c r="L12694">
        <f t="shared" si="83"/>
        <v>180</v>
      </c>
      <c r="M12694">
        <v>175</v>
      </c>
      <c r="N12694">
        <v>10</v>
      </c>
      <c r="O12694">
        <v>0.83689999999999998</v>
      </c>
      <c r="Q12694">
        <v>28.791</v>
      </c>
      <c r="R12694">
        <v>1.4225000000000001</v>
      </c>
      <c r="S12694">
        <v>7.7298999999999998</v>
      </c>
      <c r="T12694">
        <v>64.695300000000003</v>
      </c>
      <c r="U12694">
        <v>11.905200000000001</v>
      </c>
      <c r="V12694">
        <v>76.599999999999994</v>
      </c>
    </row>
    <row r="12695" spans="1:26">
      <c r="A12695" t="s">
        <v>1490</v>
      </c>
      <c r="B12695" t="s">
        <v>1489</v>
      </c>
      <c r="C12695" t="s">
        <v>2311</v>
      </c>
      <c r="J12695">
        <v>780</v>
      </c>
      <c r="K12695">
        <f t="shared" si="82"/>
        <v>180</v>
      </c>
      <c r="L12695">
        <f t="shared" si="83"/>
        <v>190</v>
      </c>
      <c r="M12695">
        <v>185</v>
      </c>
      <c r="N12695">
        <v>10</v>
      </c>
      <c r="O12695">
        <v>0.83850000000000002</v>
      </c>
      <c r="Q12695">
        <v>36.564999999999998</v>
      </c>
      <c r="R12695">
        <v>1.6186</v>
      </c>
      <c r="S12695">
        <v>6.6851000000000003</v>
      </c>
      <c r="T12695">
        <v>56.055500000000002</v>
      </c>
      <c r="U12695">
        <v>13.5722</v>
      </c>
      <c r="V12695">
        <v>69.63</v>
      </c>
    </row>
    <row r="12696" spans="1:26">
      <c r="A12696" t="s">
        <v>1490</v>
      </c>
      <c r="B12696" t="s">
        <v>1489</v>
      </c>
      <c r="C12696" t="s">
        <v>2311</v>
      </c>
      <c r="J12696">
        <v>780</v>
      </c>
      <c r="K12696">
        <f t="shared" si="82"/>
        <v>190</v>
      </c>
      <c r="L12696">
        <f t="shared" si="83"/>
        <v>200</v>
      </c>
      <c r="M12696">
        <v>195</v>
      </c>
      <c r="N12696">
        <v>10</v>
      </c>
      <c r="O12696">
        <v>1.0168999999999999</v>
      </c>
      <c r="Q12696">
        <v>92.850999999999999</v>
      </c>
      <c r="R12696">
        <v>3.3618999999999999</v>
      </c>
      <c r="S12696">
        <v>7.1437999999999997</v>
      </c>
      <c r="T12696">
        <v>72.648499999999999</v>
      </c>
      <c r="U12696">
        <v>34.188899999999997</v>
      </c>
      <c r="V12696">
        <v>106.84</v>
      </c>
    </row>
    <row r="12697" spans="1:26">
      <c r="A12697" t="s">
        <v>1490</v>
      </c>
      <c r="B12697" t="s">
        <v>1489</v>
      </c>
      <c r="K12697">
        <f t="shared" si="82"/>
        <v>0</v>
      </c>
      <c r="L12697">
        <f t="shared" si="83"/>
        <v>0</v>
      </c>
      <c r="T12697">
        <v>655.96029999999996</v>
      </c>
      <c r="U12697">
        <v>592.88840000000005</v>
      </c>
      <c r="V12697">
        <v>1248.8499999999999</v>
      </c>
    </row>
    <row r="12698" spans="1:26">
      <c r="A12698" t="s">
        <v>1490</v>
      </c>
      <c r="B12698" t="s">
        <v>1489</v>
      </c>
      <c r="C12698" t="s">
        <v>2311</v>
      </c>
      <c r="E12698" t="s">
        <v>524</v>
      </c>
      <c r="G12698">
        <v>38.503999999999998</v>
      </c>
      <c r="H12698">
        <v>-0.22600000000000001</v>
      </c>
      <c r="I12698" t="s">
        <v>166</v>
      </c>
      <c r="J12698">
        <v>781</v>
      </c>
      <c r="K12698">
        <f t="shared" si="82"/>
        <v>0</v>
      </c>
      <c r="L12698">
        <f t="shared" si="83"/>
        <v>10</v>
      </c>
      <c r="M12698">
        <v>5</v>
      </c>
      <c r="N12698">
        <v>10</v>
      </c>
      <c r="O12698">
        <v>0.252</v>
      </c>
      <c r="Q12698">
        <v>85.540999999999997</v>
      </c>
      <c r="R12698">
        <v>14.185700000000001</v>
      </c>
      <c r="S12698">
        <v>2.64</v>
      </c>
      <c r="T12698">
        <v>6.6538000000000004</v>
      </c>
      <c r="U12698">
        <v>35.753500000000003</v>
      </c>
      <c r="V12698">
        <v>42.41</v>
      </c>
      <c r="W12698">
        <v>0.55210000000000004</v>
      </c>
      <c r="Y12698">
        <v>6.9409000000000001</v>
      </c>
      <c r="Z12698">
        <v>5.2350000000000003</v>
      </c>
    </row>
    <row r="12699" spans="1:26">
      <c r="A12699" t="s">
        <v>1490</v>
      </c>
      <c r="B12699" t="s">
        <v>1489</v>
      </c>
      <c r="C12699" t="s">
        <v>2311</v>
      </c>
      <c r="J12699">
        <v>781</v>
      </c>
      <c r="K12699">
        <f t="shared" si="82"/>
        <v>10</v>
      </c>
      <c r="L12699">
        <f t="shared" si="83"/>
        <v>20</v>
      </c>
      <c r="M12699">
        <v>15</v>
      </c>
      <c r="N12699">
        <v>10</v>
      </c>
      <c r="O12699">
        <v>0.16070000000000001</v>
      </c>
      <c r="Q12699">
        <v>68.123000000000005</v>
      </c>
      <c r="R12699">
        <v>18.927600000000002</v>
      </c>
      <c r="S12699">
        <v>3.65</v>
      </c>
      <c r="T12699">
        <v>5.8638000000000003</v>
      </c>
      <c r="U12699">
        <v>30.407599999999999</v>
      </c>
      <c r="V12699">
        <v>36.270000000000003</v>
      </c>
    </row>
    <row r="12700" spans="1:26">
      <c r="A12700" t="s">
        <v>1490</v>
      </c>
      <c r="B12700" t="s">
        <v>1489</v>
      </c>
      <c r="C12700" t="s">
        <v>2311</v>
      </c>
      <c r="J12700">
        <v>781</v>
      </c>
      <c r="K12700">
        <f t="shared" si="82"/>
        <v>20</v>
      </c>
      <c r="L12700">
        <f t="shared" si="83"/>
        <v>30</v>
      </c>
      <c r="M12700">
        <v>25</v>
      </c>
      <c r="N12700">
        <v>10</v>
      </c>
      <c r="O12700">
        <v>0.23</v>
      </c>
      <c r="Q12700">
        <v>129.05500000000001</v>
      </c>
      <c r="R12700">
        <v>23.097899999999999</v>
      </c>
      <c r="S12700">
        <v>3.1419999999999999</v>
      </c>
      <c r="T12700">
        <v>7.2266000000000004</v>
      </c>
      <c r="U12700">
        <v>53.125300000000003</v>
      </c>
      <c r="V12700">
        <v>60.35</v>
      </c>
    </row>
    <row r="12701" spans="1:26">
      <c r="A12701" t="s">
        <v>1490</v>
      </c>
      <c r="B12701" t="s">
        <v>1489</v>
      </c>
      <c r="C12701" t="s">
        <v>2311</v>
      </c>
      <c r="J12701">
        <v>781</v>
      </c>
      <c r="K12701">
        <f t="shared" si="82"/>
        <v>30</v>
      </c>
      <c r="L12701">
        <f t="shared" si="83"/>
        <v>40</v>
      </c>
      <c r="M12701">
        <v>35</v>
      </c>
      <c r="N12701">
        <v>10</v>
      </c>
      <c r="O12701">
        <v>0.2802</v>
      </c>
      <c r="Q12701">
        <v>169.42400000000001</v>
      </c>
      <c r="R12701">
        <v>25.133600000000001</v>
      </c>
      <c r="S12701">
        <v>5.17</v>
      </c>
      <c r="T12701">
        <v>14.4885</v>
      </c>
      <c r="U12701">
        <v>70.435000000000002</v>
      </c>
      <c r="V12701">
        <v>84.92</v>
      </c>
    </row>
    <row r="12702" spans="1:26">
      <c r="A12702" t="s">
        <v>1490</v>
      </c>
      <c r="B12702" t="s">
        <v>1489</v>
      </c>
      <c r="C12702" t="s">
        <v>2311</v>
      </c>
      <c r="J12702">
        <v>781</v>
      </c>
      <c r="K12702">
        <f t="shared" si="82"/>
        <v>40</v>
      </c>
      <c r="L12702">
        <f t="shared" si="83"/>
        <v>50</v>
      </c>
      <c r="M12702">
        <v>45</v>
      </c>
      <c r="N12702">
        <v>10</v>
      </c>
      <c r="O12702">
        <v>0.26619999999999999</v>
      </c>
      <c r="Q12702">
        <v>48.311</v>
      </c>
      <c r="R12702">
        <v>7.78</v>
      </c>
      <c r="S12702">
        <v>3.7938999999999998</v>
      </c>
      <c r="T12702">
        <v>10.0983</v>
      </c>
      <c r="U12702">
        <v>20.708100000000002</v>
      </c>
      <c r="V12702">
        <v>30.81</v>
      </c>
    </row>
    <row r="12703" spans="1:26">
      <c r="A12703" t="s">
        <v>1490</v>
      </c>
      <c r="B12703" t="s">
        <v>1489</v>
      </c>
      <c r="C12703" t="s">
        <v>2311</v>
      </c>
      <c r="J12703">
        <v>781</v>
      </c>
      <c r="K12703">
        <f t="shared" si="82"/>
        <v>50</v>
      </c>
      <c r="L12703">
        <f t="shared" si="83"/>
        <v>60</v>
      </c>
      <c r="M12703">
        <v>55</v>
      </c>
      <c r="N12703">
        <v>10</v>
      </c>
      <c r="O12703">
        <v>0.25919999999999999</v>
      </c>
      <c r="Q12703">
        <v>34.552</v>
      </c>
      <c r="R12703">
        <v>4.71</v>
      </c>
      <c r="S12703">
        <v>5.3575999999999997</v>
      </c>
      <c r="T12703">
        <v>13.8872</v>
      </c>
      <c r="U12703">
        <v>12.208600000000001</v>
      </c>
      <c r="V12703">
        <v>26.1</v>
      </c>
    </row>
    <row r="12704" spans="1:26">
      <c r="A12704" t="s">
        <v>1490</v>
      </c>
      <c r="B12704" t="s">
        <v>1489</v>
      </c>
      <c r="C12704" t="s">
        <v>2311</v>
      </c>
      <c r="J12704">
        <v>781</v>
      </c>
      <c r="K12704">
        <f t="shared" si="82"/>
        <v>60</v>
      </c>
      <c r="L12704">
        <f t="shared" si="83"/>
        <v>70</v>
      </c>
      <c r="M12704">
        <v>65</v>
      </c>
      <c r="N12704">
        <v>10</v>
      </c>
      <c r="O12704">
        <v>0.51700000000000002</v>
      </c>
      <c r="Q12704">
        <v>70.733000000000004</v>
      </c>
      <c r="R12704">
        <v>5.7084999999999999</v>
      </c>
      <c r="S12704">
        <v>3.4577</v>
      </c>
      <c r="T12704">
        <v>17.8749</v>
      </c>
      <c r="U12704">
        <v>29.511199999999999</v>
      </c>
      <c r="V12704">
        <v>47.39</v>
      </c>
    </row>
    <row r="12705" spans="1:26">
      <c r="A12705" t="s">
        <v>1490</v>
      </c>
      <c r="B12705" t="s">
        <v>1489</v>
      </c>
      <c r="C12705" t="s">
        <v>2311</v>
      </c>
      <c r="J12705">
        <v>781</v>
      </c>
      <c r="K12705">
        <f t="shared" si="82"/>
        <v>70</v>
      </c>
      <c r="L12705">
        <f t="shared" si="83"/>
        <v>80</v>
      </c>
      <c r="M12705">
        <v>75</v>
      </c>
      <c r="N12705">
        <v>10</v>
      </c>
      <c r="O12705">
        <v>0.36</v>
      </c>
      <c r="Q12705">
        <v>26.413</v>
      </c>
      <c r="R12705">
        <v>3.3209</v>
      </c>
      <c r="S12705">
        <v>3.9554</v>
      </c>
      <c r="T12705">
        <v>14.2395</v>
      </c>
      <c r="U12705">
        <v>11.955299999999999</v>
      </c>
      <c r="V12705">
        <v>26.19</v>
      </c>
    </row>
    <row r="12706" spans="1:26">
      <c r="A12706" t="s">
        <v>1490</v>
      </c>
      <c r="B12706" t="s">
        <v>1489</v>
      </c>
      <c r="C12706" t="s">
        <v>2311</v>
      </c>
      <c r="J12706">
        <v>781</v>
      </c>
      <c r="K12706">
        <f t="shared" si="82"/>
        <v>80</v>
      </c>
      <c r="L12706">
        <f t="shared" si="83"/>
        <v>90</v>
      </c>
      <c r="M12706">
        <v>85</v>
      </c>
      <c r="N12706">
        <v>10</v>
      </c>
      <c r="O12706">
        <v>0.61219999999999997</v>
      </c>
      <c r="Q12706">
        <v>70.858999999999995</v>
      </c>
      <c r="R12706">
        <v>4.5476000000000001</v>
      </c>
      <c r="S12706">
        <v>2.63</v>
      </c>
      <c r="T12706">
        <v>16.100999999999999</v>
      </c>
      <c r="U12706">
        <v>27.840800000000002</v>
      </c>
      <c r="V12706">
        <v>43.94</v>
      </c>
    </row>
    <row r="12707" spans="1:26">
      <c r="A12707" t="s">
        <v>1490</v>
      </c>
      <c r="B12707" t="s">
        <v>1489</v>
      </c>
      <c r="C12707" t="s">
        <v>2311</v>
      </c>
      <c r="J12707">
        <v>781</v>
      </c>
      <c r="K12707">
        <f t="shared" ref="K12707:K12770" si="84">M12707-(N12707/2)</f>
        <v>90</v>
      </c>
      <c r="L12707">
        <f t="shared" ref="L12707:L12770" si="85">M12707+(N12707/2)</f>
        <v>100</v>
      </c>
      <c r="M12707">
        <v>95</v>
      </c>
      <c r="N12707">
        <v>10</v>
      </c>
      <c r="O12707">
        <v>0.5363</v>
      </c>
      <c r="Q12707">
        <v>66.534999999999997</v>
      </c>
      <c r="R12707">
        <v>5.3814000000000002</v>
      </c>
      <c r="S12707">
        <v>4.6439000000000004</v>
      </c>
      <c r="T12707">
        <v>24.905899999999999</v>
      </c>
      <c r="U12707">
        <v>28.860900000000001</v>
      </c>
      <c r="V12707">
        <v>53.77</v>
      </c>
    </row>
    <row r="12708" spans="1:26">
      <c r="A12708" t="s">
        <v>1490</v>
      </c>
      <c r="B12708" t="s">
        <v>1489</v>
      </c>
      <c r="C12708" t="s">
        <v>2311</v>
      </c>
      <c r="J12708">
        <v>781</v>
      </c>
      <c r="K12708">
        <f t="shared" si="84"/>
        <v>100</v>
      </c>
      <c r="L12708">
        <f t="shared" si="85"/>
        <v>110</v>
      </c>
      <c r="M12708">
        <v>105</v>
      </c>
      <c r="N12708">
        <v>10</v>
      </c>
      <c r="O12708">
        <v>0.63319999999999999</v>
      </c>
      <c r="Q12708">
        <v>75.180000000000007</v>
      </c>
      <c r="R12708">
        <v>4.53</v>
      </c>
      <c r="S12708">
        <v>5.4690000000000003</v>
      </c>
      <c r="T12708">
        <v>34.630699999999997</v>
      </c>
      <c r="U12708">
        <v>28.684699999999999</v>
      </c>
      <c r="V12708">
        <v>63.32</v>
      </c>
    </row>
    <row r="12709" spans="1:26">
      <c r="A12709" t="s">
        <v>1490</v>
      </c>
      <c r="B12709" t="s">
        <v>1489</v>
      </c>
      <c r="C12709" t="s">
        <v>2311</v>
      </c>
      <c r="J12709">
        <v>781</v>
      </c>
      <c r="K12709">
        <f t="shared" si="84"/>
        <v>110</v>
      </c>
      <c r="L12709">
        <f t="shared" si="85"/>
        <v>120</v>
      </c>
      <c r="M12709">
        <v>115</v>
      </c>
      <c r="N12709">
        <v>10</v>
      </c>
      <c r="O12709">
        <v>0.75</v>
      </c>
      <c r="Q12709">
        <v>35.610999999999997</v>
      </c>
      <c r="R12709">
        <v>1.9678</v>
      </c>
      <c r="S12709">
        <v>5.0999999999999996</v>
      </c>
      <c r="T12709">
        <v>38.25</v>
      </c>
      <c r="U12709">
        <v>14.7585</v>
      </c>
      <c r="V12709">
        <v>53.01</v>
      </c>
    </row>
    <row r="12710" spans="1:26">
      <c r="A12710" t="s">
        <v>1490</v>
      </c>
      <c r="B12710" t="s">
        <v>1489</v>
      </c>
      <c r="C12710" t="s">
        <v>2311</v>
      </c>
      <c r="J12710">
        <v>781</v>
      </c>
      <c r="K12710">
        <f t="shared" si="84"/>
        <v>120</v>
      </c>
      <c r="L12710">
        <f t="shared" si="85"/>
        <v>130</v>
      </c>
      <c r="M12710">
        <v>125</v>
      </c>
      <c r="N12710">
        <v>10</v>
      </c>
      <c r="O12710">
        <v>0.60699999999999998</v>
      </c>
      <c r="Q12710">
        <v>79.822000000000003</v>
      </c>
      <c r="R12710">
        <v>5.1680999999999999</v>
      </c>
      <c r="S12710">
        <v>5.8859000000000004</v>
      </c>
      <c r="T12710">
        <v>35.7301</v>
      </c>
      <c r="U12710">
        <v>31.372599999999998</v>
      </c>
      <c r="V12710">
        <v>67.099999999999994</v>
      </c>
    </row>
    <row r="12711" spans="1:26">
      <c r="A12711" t="s">
        <v>1490</v>
      </c>
      <c r="B12711" t="s">
        <v>1489</v>
      </c>
      <c r="C12711" t="s">
        <v>2311</v>
      </c>
      <c r="J12711">
        <v>781</v>
      </c>
      <c r="K12711">
        <f t="shared" si="84"/>
        <v>130</v>
      </c>
      <c r="L12711">
        <f t="shared" si="85"/>
        <v>140</v>
      </c>
      <c r="M12711">
        <v>135</v>
      </c>
      <c r="N12711">
        <v>10</v>
      </c>
      <c r="O12711">
        <v>0.7621</v>
      </c>
      <c r="Q12711">
        <v>51.161000000000001</v>
      </c>
      <c r="R12711">
        <v>2.8877000000000002</v>
      </c>
      <c r="S12711">
        <v>6.3623000000000003</v>
      </c>
      <c r="T12711">
        <v>48.4861</v>
      </c>
      <c r="U12711">
        <v>22.007200000000001</v>
      </c>
      <c r="V12711">
        <v>70.489999999999995</v>
      </c>
    </row>
    <row r="12712" spans="1:26">
      <c r="A12712" t="s">
        <v>1490</v>
      </c>
      <c r="B12712" t="s">
        <v>1489</v>
      </c>
      <c r="C12712" t="s">
        <v>2311</v>
      </c>
      <c r="J12712">
        <v>781</v>
      </c>
      <c r="K12712">
        <f t="shared" si="84"/>
        <v>140</v>
      </c>
      <c r="L12712">
        <f t="shared" si="85"/>
        <v>150</v>
      </c>
      <c r="M12712">
        <v>145</v>
      </c>
      <c r="N12712">
        <v>10</v>
      </c>
      <c r="O12712">
        <v>0.68</v>
      </c>
      <c r="Q12712">
        <v>32.902000000000001</v>
      </c>
      <c r="R12712">
        <v>1.6783999999999999</v>
      </c>
      <c r="S12712">
        <v>7.1363000000000003</v>
      </c>
      <c r="T12712">
        <v>48.526600000000002</v>
      </c>
      <c r="U12712">
        <v>11.4132</v>
      </c>
      <c r="V12712">
        <v>59.94</v>
      </c>
    </row>
    <row r="12713" spans="1:26">
      <c r="A12713" t="s">
        <v>1490</v>
      </c>
      <c r="B12713" t="s">
        <v>1489</v>
      </c>
      <c r="C12713" t="s">
        <v>2311</v>
      </c>
      <c r="J12713">
        <v>781</v>
      </c>
      <c r="K12713">
        <f t="shared" si="84"/>
        <v>150</v>
      </c>
      <c r="L12713">
        <f t="shared" si="85"/>
        <v>160</v>
      </c>
      <c r="M12713">
        <v>155</v>
      </c>
      <c r="N12713">
        <v>10</v>
      </c>
      <c r="O12713">
        <v>0.71940000000000004</v>
      </c>
      <c r="Q12713">
        <v>19.074000000000002</v>
      </c>
      <c r="R12713">
        <v>1.1000000000000001</v>
      </c>
      <c r="S12713">
        <v>7.1189</v>
      </c>
      <c r="T12713">
        <v>51.215000000000003</v>
      </c>
      <c r="U12713">
        <v>7.9135999999999997</v>
      </c>
      <c r="V12713">
        <v>59.13</v>
      </c>
    </row>
    <row r="12714" spans="1:26">
      <c r="A12714" t="s">
        <v>1490</v>
      </c>
      <c r="B12714" t="s">
        <v>1489</v>
      </c>
      <c r="C12714" t="s">
        <v>2311</v>
      </c>
      <c r="J12714">
        <v>781</v>
      </c>
      <c r="K12714">
        <f t="shared" si="84"/>
        <v>160</v>
      </c>
      <c r="L12714">
        <f t="shared" si="85"/>
        <v>170</v>
      </c>
      <c r="M12714">
        <v>165</v>
      </c>
      <c r="N12714">
        <v>10</v>
      </c>
      <c r="O12714">
        <v>0.93930000000000002</v>
      </c>
      <c r="Q12714">
        <v>79.914000000000001</v>
      </c>
      <c r="R12714">
        <v>3.5712000000000002</v>
      </c>
      <c r="S12714">
        <v>7.1433</v>
      </c>
      <c r="T12714">
        <v>67.098600000000005</v>
      </c>
      <c r="U12714">
        <v>33.545499999999997</v>
      </c>
      <c r="V12714">
        <v>100.64</v>
      </c>
    </row>
    <row r="12715" spans="1:26">
      <c r="A12715" t="s">
        <v>1490</v>
      </c>
      <c r="B12715" t="s">
        <v>1489</v>
      </c>
      <c r="C12715" t="s">
        <v>2311</v>
      </c>
      <c r="J12715">
        <v>781</v>
      </c>
      <c r="K12715">
        <f t="shared" si="84"/>
        <v>170</v>
      </c>
      <c r="L12715">
        <f t="shared" si="85"/>
        <v>180</v>
      </c>
      <c r="M12715">
        <v>175</v>
      </c>
      <c r="N12715">
        <v>10</v>
      </c>
      <c r="O12715">
        <v>0.87880000000000003</v>
      </c>
      <c r="Q12715">
        <v>33.076999999999998</v>
      </c>
      <c r="R12715">
        <v>1.522</v>
      </c>
      <c r="S12715">
        <v>7.4207000000000001</v>
      </c>
      <c r="T12715">
        <v>65.212800000000001</v>
      </c>
      <c r="U12715">
        <v>13.375500000000001</v>
      </c>
      <c r="V12715">
        <v>78.59</v>
      </c>
    </row>
    <row r="12716" spans="1:26">
      <c r="A12716" t="s">
        <v>1490</v>
      </c>
      <c r="B12716" t="s">
        <v>1489</v>
      </c>
      <c r="C12716" t="s">
        <v>2311</v>
      </c>
      <c r="J12716">
        <v>781</v>
      </c>
      <c r="K12716">
        <f t="shared" si="84"/>
        <v>180</v>
      </c>
      <c r="L12716">
        <f t="shared" si="85"/>
        <v>190</v>
      </c>
      <c r="M12716">
        <v>185</v>
      </c>
      <c r="N12716">
        <v>10</v>
      </c>
      <c r="O12716">
        <v>0.83009999999999995</v>
      </c>
      <c r="Q12716">
        <v>57.4</v>
      </c>
      <c r="R12716">
        <v>2.62</v>
      </c>
      <c r="S12716">
        <v>6.2171000000000003</v>
      </c>
      <c r="T12716">
        <v>51.610300000000002</v>
      </c>
      <c r="U12716">
        <v>21.749500000000001</v>
      </c>
      <c r="V12716">
        <v>73.36</v>
      </c>
    </row>
    <row r="12717" spans="1:26">
      <c r="A12717" t="s">
        <v>1490</v>
      </c>
      <c r="B12717" t="s">
        <v>1489</v>
      </c>
      <c r="C12717" t="s">
        <v>2311</v>
      </c>
      <c r="J12717">
        <v>781</v>
      </c>
      <c r="K12717">
        <f t="shared" si="84"/>
        <v>190</v>
      </c>
      <c r="L12717">
        <f t="shared" si="85"/>
        <v>200</v>
      </c>
      <c r="M12717">
        <v>195</v>
      </c>
      <c r="N12717">
        <v>10</v>
      </c>
      <c r="O12717">
        <v>0.76900000000000002</v>
      </c>
      <c r="Q12717">
        <v>21.268000000000001</v>
      </c>
      <c r="R12717">
        <v>0.98</v>
      </c>
      <c r="S12717">
        <v>8.41</v>
      </c>
      <c r="T12717">
        <v>64.672899999999998</v>
      </c>
      <c r="U12717">
        <v>7.5362</v>
      </c>
      <c r="V12717">
        <v>72.209999999999994</v>
      </c>
    </row>
    <row r="12718" spans="1:26">
      <c r="A12718" t="s">
        <v>1490</v>
      </c>
      <c r="B12718" t="s">
        <v>1489</v>
      </c>
      <c r="K12718">
        <f t="shared" si="84"/>
        <v>0</v>
      </c>
      <c r="L12718">
        <f t="shared" si="85"/>
        <v>0</v>
      </c>
      <c r="T12718">
        <v>636.77250000000004</v>
      </c>
      <c r="U12718">
        <v>513.16290000000004</v>
      </c>
      <c r="V12718">
        <v>1149.94</v>
      </c>
    </row>
    <row r="12719" spans="1:26">
      <c r="A12719" t="s">
        <v>1490</v>
      </c>
      <c r="B12719" t="s">
        <v>1489</v>
      </c>
      <c r="C12719" t="s">
        <v>2311</v>
      </c>
      <c r="E12719" t="s">
        <v>524</v>
      </c>
      <c r="G12719">
        <v>38.503999999999998</v>
      </c>
      <c r="H12719">
        <v>-0.22600000000000001</v>
      </c>
      <c r="I12719" t="s">
        <v>166</v>
      </c>
      <c r="J12719">
        <v>782</v>
      </c>
      <c r="K12719">
        <f t="shared" si="84"/>
        <v>0</v>
      </c>
      <c r="L12719">
        <f t="shared" si="85"/>
        <v>10</v>
      </c>
      <c r="M12719">
        <v>5</v>
      </c>
      <c r="N12719">
        <v>10</v>
      </c>
      <c r="O12719">
        <v>0.24199999999999999</v>
      </c>
      <c r="Q12719">
        <v>77.13</v>
      </c>
      <c r="R12719">
        <v>13.1927</v>
      </c>
      <c r="S12719">
        <v>2.7456</v>
      </c>
      <c r="T12719">
        <v>6.6432000000000002</v>
      </c>
      <c r="U12719">
        <v>31.9207</v>
      </c>
      <c r="V12719">
        <v>38.56</v>
      </c>
      <c r="W12719">
        <v>0.53110000000000002</v>
      </c>
      <c r="Y12719">
        <v>6.9284999999999997</v>
      </c>
      <c r="Z12719">
        <v>5.2649999999999997</v>
      </c>
    </row>
    <row r="12720" spans="1:26">
      <c r="A12720" t="s">
        <v>1490</v>
      </c>
      <c r="B12720" t="s">
        <v>1489</v>
      </c>
      <c r="C12720" t="s">
        <v>2311</v>
      </c>
      <c r="J12720">
        <v>782</v>
      </c>
      <c r="K12720">
        <f t="shared" si="84"/>
        <v>10</v>
      </c>
      <c r="L12720">
        <f t="shared" si="85"/>
        <v>20</v>
      </c>
      <c r="M12720">
        <v>15</v>
      </c>
      <c r="N12720">
        <v>10</v>
      </c>
      <c r="O12720">
        <v>0.53249999999999997</v>
      </c>
      <c r="Q12720">
        <v>75.908000000000001</v>
      </c>
      <c r="R12720">
        <v>6.1651999999999996</v>
      </c>
      <c r="S12720">
        <v>3.5960000000000001</v>
      </c>
      <c r="T12720">
        <v>19.147600000000001</v>
      </c>
      <c r="U12720">
        <v>32.828200000000002</v>
      </c>
      <c r="V12720">
        <v>51.98</v>
      </c>
    </row>
    <row r="12721" spans="1:22">
      <c r="A12721" t="s">
        <v>1490</v>
      </c>
      <c r="B12721" t="s">
        <v>1489</v>
      </c>
      <c r="C12721" t="s">
        <v>2311</v>
      </c>
      <c r="J12721">
        <v>782</v>
      </c>
      <c r="K12721">
        <f t="shared" si="84"/>
        <v>20</v>
      </c>
      <c r="L12721">
        <f t="shared" si="85"/>
        <v>30</v>
      </c>
      <c r="M12721">
        <v>25</v>
      </c>
      <c r="N12721">
        <v>10</v>
      </c>
      <c r="O12721">
        <v>0.20930000000000001</v>
      </c>
      <c r="Q12721">
        <v>124.28100000000001</v>
      </c>
      <c r="R12721">
        <v>24.252800000000001</v>
      </c>
      <c r="S12721">
        <v>2.8592</v>
      </c>
      <c r="T12721">
        <v>5.9843000000000002</v>
      </c>
      <c r="U12721">
        <v>50.761200000000002</v>
      </c>
      <c r="V12721">
        <v>56.75</v>
      </c>
    </row>
    <row r="12722" spans="1:22">
      <c r="A12722" t="s">
        <v>1490</v>
      </c>
      <c r="B12722" t="s">
        <v>1489</v>
      </c>
      <c r="C12722" t="s">
        <v>2311</v>
      </c>
      <c r="J12722">
        <v>782</v>
      </c>
      <c r="K12722">
        <f t="shared" si="84"/>
        <v>30</v>
      </c>
      <c r="L12722">
        <f t="shared" si="85"/>
        <v>40</v>
      </c>
      <c r="M12722">
        <v>35</v>
      </c>
      <c r="N12722">
        <v>10</v>
      </c>
      <c r="O12722">
        <v>0.26340000000000002</v>
      </c>
      <c r="Q12722">
        <v>162.40899999999999</v>
      </c>
      <c r="R12722">
        <v>24.128299999999999</v>
      </c>
      <c r="S12722">
        <v>5.2733999999999996</v>
      </c>
      <c r="T12722">
        <v>13.8916</v>
      </c>
      <c r="U12722">
        <v>63.560600000000001</v>
      </c>
      <c r="V12722">
        <v>77.45</v>
      </c>
    </row>
    <row r="12723" spans="1:22">
      <c r="A12723" t="s">
        <v>1490</v>
      </c>
      <c r="B12723" t="s">
        <v>1489</v>
      </c>
      <c r="C12723" t="s">
        <v>2311</v>
      </c>
      <c r="J12723">
        <v>782</v>
      </c>
      <c r="K12723">
        <f t="shared" si="84"/>
        <v>40</v>
      </c>
      <c r="L12723">
        <f t="shared" si="85"/>
        <v>50</v>
      </c>
      <c r="M12723">
        <v>45</v>
      </c>
      <c r="N12723">
        <v>10</v>
      </c>
      <c r="O12723">
        <v>0.29010000000000002</v>
      </c>
      <c r="Q12723">
        <v>52.948</v>
      </c>
      <c r="R12723">
        <v>7.78</v>
      </c>
      <c r="S12723">
        <v>3.7559999999999998</v>
      </c>
      <c r="T12723">
        <v>10.897</v>
      </c>
      <c r="U12723">
        <v>22.571899999999999</v>
      </c>
      <c r="V12723">
        <v>33.47</v>
      </c>
    </row>
    <row r="12724" spans="1:22">
      <c r="A12724" t="s">
        <v>1490</v>
      </c>
      <c r="B12724" t="s">
        <v>1489</v>
      </c>
      <c r="C12724" t="s">
        <v>2311</v>
      </c>
      <c r="J12724">
        <v>782</v>
      </c>
      <c r="K12724">
        <f t="shared" si="84"/>
        <v>50</v>
      </c>
      <c r="L12724">
        <f t="shared" si="85"/>
        <v>60</v>
      </c>
      <c r="M12724">
        <v>55</v>
      </c>
      <c r="N12724">
        <v>10</v>
      </c>
      <c r="O12724">
        <v>0.23330000000000001</v>
      </c>
      <c r="Q12724">
        <v>32.746000000000002</v>
      </c>
      <c r="R12724">
        <v>5.181</v>
      </c>
      <c r="S12724">
        <v>5.4646999999999997</v>
      </c>
      <c r="T12724">
        <v>12.7484</v>
      </c>
      <c r="U12724">
        <v>12.086499999999999</v>
      </c>
      <c r="V12724">
        <v>24.83</v>
      </c>
    </row>
    <row r="12725" spans="1:22">
      <c r="A12725" t="s">
        <v>1490</v>
      </c>
      <c r="B12725" t="s">
        <v>1489</v>
      </c>
      <c r="C12725" t="s">
        <v>2311</v>
      </c>
      <c r="J12725">
        <v>782</v>
      </c>
      <c r="K12725">
        <f t="shared" si="84"/>
        <v>60</v>
      </c>
      <c r="L12725">
        <f t="shared" si="85"/>
        <v>70</v>
      </c>
      <c r="M12725">
        <v>65</v>
      </c>
      <c r="N12725">
        <v>10</v>
      </c>
      <c r="O12725">
        <v>0.52559999999999996</v>
      </c>
      <c r="Q12725">
        <v>63.701999999999998</v>
      </c>
      <c r="R12725">
        <v>4.9508999999999999</v>
      </c>
      <c r="S12725">
        <v>4.7831999999999999</v>
      </c>
      <c r="T12725">
        <v>25.14</v>
      </c>
      <c r="U12725">
        <v>26.020900000000001</v>
      </c>
      <c r="V12725">
        <v>51.16</v>
      </c>
    </row>
    <row r="12726" spans="1:22">
      <c r="A12726" t="s">
        <v>1490</v>
      </c>
      <c r="B12726" t="s">
        <v>1489</v>
      </c>
      <c r="C12726" t="s">
        <v>2311</v>
      </c>
      <c r="J12726">
        <v>782</v>
      </c>
      <c r="K12726">
        <f t="shared" si="84"/>
        <v>70</v>
      </c>
      <c r="L12726">
        <f t="shared" si="85"/>
        <v>80</v>
      </c>
      <c r="M12726">
        <v>75</v>
      </c>
      <c r="N12726">
        <v>10</v>
      </c>
      <c r="O12726">
        <v>0.37440000000000001</v>
      </c>
      <c r="Q12726">
        <v>24.611999999999998</v>
      </c>
      <c r="R12726">
        <v>3.0552000000000001</v>
      </c>
      <c r="S12726">
        <v>3.9554</v>
      </c>
      <c r="T12726">
        <v>14.809100000000001</v>
      </c>
      <c r="U12726">
        <v>11.4389</v>
      </c>
      <c r="V12726">
        <v>26.25</v>
      </c>
    </row>
    <row r="12727" spans="1:22">
      <c r="A12727" t="s">
        <v>1490</v>
      </c>
      <c r="B12727" t="s">
        <v>1489</v>
      </c>
      <c r="C12727" t="s">
        <v>2311</v>
      </c>
      <c r="J12727">
        <v>782</v>
      </c>
      <c r="K12727">
        <f t="shared" si="84"/>
        <v>80</v>
      </c>
      <c r="L12727">
        <f t="shared" si="85"/>
        <v>90</v>
      </c>
      <c r="M12727">
        <v>85</v>
      </c>
      <c r="N12727">
        <v>10</v>
      </c>
      <c r="O12727">
        <v>0.86419999999999997</v>
      </c>
      <c r="Q12727">
        <v>69.710999999999999</v>
      </c>
      <c r="R12727">
        <v>3.2498</v>
      </c>
      <c r="S12727">
        <v>7.6433</v>
      </c>
      <c r="T12727">
        <v>66.051900000000003</v>
      </c>
      <c r="U12727">
        <v>28.084299999999999</v>
      </c>
      <c r="V12727">
        <v>94.14</v>
      </c>
    </row>
    <row r="12728" spans="1:22">
      <c r="A12728" t="s">
        <v>1490</v>
      </c>
      <c r="B12728" t="s">
        <v>1489</v>
      </c>
      <c r="C12728" t="s">
        <v>2311</v>
      </c>
      <c r="J12728">
        <v>782</v>
      </c>
      <c r="K12728">
        <f t="shared" si="84"/>
        <v>90</v>
      </c>
      <c r="L12728">
        <f t="shared" si="85"/>
        <v>100</v>
      </c>
      <c r="M12728">
        <v>95</v>
      </c>
      <c r="N12728">
        <v>10</v>
      </c>
      <c r="O12728">
        <v>0.17030000000000001</v>
      </c>
      <c r="Q12728">
        <v>81.007000000000005</v>
      </c>
      <c r="R12728">
        <v>19.3062</v>
      </c>
      <c r="S12728">
        <v>3.9784999999999999</v>
      </c>
      <c r="T12728">
        <v>6.7750000000000004</v>
      </c>
      <c r="U12728">
        <v>32.8767</v>
      </c>
      <c r="V12728">
        <v>39.65</v>
      </c>
    </row>
    <row r="12729" spans="1:22">
      <c r="A12729" t="s">
        <v>1490</v>
      </c>
      <c r="B12729" t="s">
        <v>1489</v>
      </c>
      <c r="C12729" t="s">
        <v>2311</v>
      </c>
      <c r="J12729">
        <v>782</v>
      </c>
      <c r="K12729">
        <f t="shared" si="84"/>
        <v>100</v>
      </c>
      <c r="L12729">
        <f t="shared" si="85"/>
        <v>110</v>
      </c>
      <c r="M12729">
        <v>105</v>
      </c>
      <c r="N12729">
        <v>10</v>
      </c>
      <c r="O12729">
        <v>0.60160000000000002</v>
      </c>
      <c r="Q12729">
        <v>72.177000000000007</v>
      </c>
      <c r="R12729">
        <v>4.3940999999999999</v>
      </c>
      <c r="S12729">
        <v>5.5236999999999998</v>
      </c>
      <c r="T12729">
        <v>33.228200000000001</v>
      </c>
      <c r="U12729">
        <v>26.433</v>
      </c>
      <c r="V12729">
        <v>59.66</v>
      </c>
    </row>
    <row r="12730" spans="1:22">
      <c r="A12730" t="s">
        <v>1490</v>
      </c>
      <c r="B12730" t="s">
        <v>1489</v>
      </c>
      <c r="C12730" t="s">
        <v>2311</v>
      </c>
      <c r="J12730">
        <v>782</v>
      </c>
      <c r="K12730">
        <f t="shared" si="84"/>
        <v>110</v>
      </c>
      <c r="L12730">
        <f t="shared" si="85"/>
        <v>120</v>
      </c>
      <c r="M12730">
        <v>115</v>
      </c>
      <c r="N12730">
        <v>10</v>
      </c>
      <c r="O12730">
        <v>0.67500000000000004</v>
      </c>
      <c r="Q12730">
        <v>33.713000000000001</v>
      </c>
      <c r="R12730">
        <v>2.1055000000000001</v>
      </c>
      <c r="S12730">
        <v>4.8959999999999999</v>
      </c>
      <c r="T12730">
        <v>33.048000000000002</v>
      </c>
      <c r="U12730">
        <v>14.212400000000001</v>
      </c>
      <c r="V12730">
        <v>47.26</v>
      </c>
    </row>
    <row r="12731" spans="1:22">
      <c r="A12731" t="s">
        <v>1490</v>
      </c>
      <c r="B12731" t="s">
        <v>1489</v>
      </c>
      <c r="C12731" t="s">
        <v>2311</v>
      </c>
      <c r="J12731">
        <v>782</v>
      </c>
      <c r="K12731">
        <f t="shared" si="84"/>
        <v>120</v>
      </c>
      <c r="L12731">
        <f t="shared" si="85"/>
        <v>130</v>
      </c>
      <c r="M12731">
        <v>125</v>
      </c>
      <c r="N12731">
        <v>10</v>
      </c>
      <c r="O12731">
        <v>0.5585</v>
      </c>
      <c r="Q12731">
        <v>75.105999999999995</v>
      </c>
      <c r="R12731">
        <v>5.3747999999999996</v>
      </c>
      <c r="S12731">
        <v>5.6504000000000003</v>
      </c>
      <c r="T12731">
        <v>31.556799999999999</v>
      </c>
      <c r="U12731">
        <v>30.017299999999999</v>
      </c>
      <c r="V12731">
        <v>61.57</v>
      </c>
    </row>
    <row r="12732" spans="1:22">
      <c r="A12732" t="s">
        <v>1490</v>
      </c>
      <c r="B12732" t="s">
        <v>1489</v>
      </c>
      <c r="C12732" t="s">
        <v>2311</v>
      </c>
      <c r="J12732">
        <v>782</v>
      </c>
      <c r="K12732">
        <f t="shared" si="84"/>
        <v>130</v>
      </c>
      <c r="L12732">
        <f t="shared" si="85"/>
        <v>140</v>
      </c>
      <c r="M12732">
        <v>135</v>
      </c>
      <c r="N12732">
        <v>10</v>
      </c>
      <c r="O12732">
        <v>0.69979999999999998</v>
      </c>
      <c r="Q12732">
        <v>14.589</v>
      </c>
      <c r="R12732">
        <v>0.93100000000000005</v>
      </c>
      <c r="S12732">
        <v>8.41</v>
      </c>
      <c r="T12732">
        <v>58.8523</v>
      </c>
      <c r="U12732">
        <v>6.5149999999999997</v>
      </c>
      <c r="V12732">
        <v>65.37</v>
      </c>
    </row>
    <row r="12733" spans="1:22">
      <c r="A12733" t="s">
        <v>1490</v>
      </c>
      <c r="B12733" t="s">
        <v>1489</v>
      </c>
      <c r="C12733" t="s">
        <v>2311</v>
      </c>
      <c r="J12733">
        <v>782</v>
      </c>
      <c r="K12733">
        <f t="shared" si="84"/>
        <v>140</v>
      </c>
      <c r="L12733">
        <f t="shared" si="85"/>
        <v>150</v>
      </c>
      <c r="M12733">
        <v>145</v>
      </c>
      <c r="N12733">
        <v>10</v>
      </c>
      <c r="O12733">
        <v>0.65280000000000005</v>
      </c>
      <c r="Q12733">
        <v>32.034999999999997</v>
      </c>
      <c r="R12733">
        <v>1.6952</v>
      </c>
      <c r="S12733">
        <v>7.6357999999999997</v>
      </c>
      <c r="T12733">
        <v>49.846499999999999</v>
      </c>
      <c r="U12733">
        <v>11.0663</v>
      </c>
      <c r="V12733">
        <v>60.91</v>
      </c>
    </row>
    <row r="12734" spans="1:22">
      <c r="A12734" t="s">
        <v>1490</v>
      </c>
      <c r="B12734" t="s">
        <v>1489</v>
      </c>
      <c r="C12734" t="s">
        <v>2311</v>
      </c>
      <c r="J12734">
        <v>782</v>
      </c>
      <c r="K12734">
        <f t="shared" si="84"/>
        <v>150</v>
      </c>
      <c r="L12734">
        <f t="shared" si="85"/>
        <v>160</v>
      </c>
      <c r="M12734">
        <v>155</v>
      </c>
      <c r="N12734">
        <v>10</v>
      </c>
      <c r="O12734">
        <v>0.66190000000000004</v>
      </c>
      <c r="Q12734">
        <v>19.64</v>
      </c>
      <c r="R12734">
        <v>1.1990000000000001</v>
      </c>
      <c r="S12734">
        <v>7.4748999999999999</v>
      </c>
      <c r="T12734">
        <v>49.473700000000001</v>
      </c>
      <c r="U12734">
        <v>7.9358000000000004</v>
      </c>
      <c r="V12734">
        <v>57.41</v>
      </c>
    </row>
    <row r="12735" spans="1:22">
      <c r="A12735" t="s">
        <v>1490</v>
      </c>
      <c r="B12735" t="s">
        <v>1489</v>
      </c>
      <c r="C12735" t="s">
        <v>2311</v>
      </c>
      <c r="J12735">
        <v>782</v>
      </c>
      <c r="K12735">
        <f t="shared" si="84"/>
        <v>160</v>
      </c>
      <c r="L12735">
        <f t="shared" si="85"/>
        <v>170</v>
      </c>
      <c r="M12735">
        <v>165</v>
      </c>
      <c r="N12735">
        <v>10</v>
      </c>
      <c r="O12735">
        <v>0.60609999999999997</v>
      </c>
      <c r="Q12735">
        <v>62.518000000000001</v>
      </c>
      <c r="R12735">
        <v>4.1837999999999997</v>
      </c>
      <c r="S12735">
        <v>2.3933</v>
      </c>
      <c r="T12735">
        <v>14.5054</v>
      </c>
      <c r="U12735">
        <v>25.357399999999998</v>
      </c>
      <c r="V12735">
        <v>39.86</v>
      </c>
    </row>
    <row r="12736" spans="1:22">
      <c r="A12736" t="s">
        <v>1490</v>
      </c>
      <c r="B12736" t="s">
        <v>1489</v>
      </c>
      <c r="C12736" t="s">
        <v>2311</v>
      </c>
      <c r="J12736">
        <v>782</v>
      </c>
      <c r="K12736">
        <f t="shared" si="84"/>
        <v>170</v>
      </c>
      <c r="L12736">
        <f t="shared" si="85"/>
        <v>180</v>
      </c>
      <c r="M12736">
        <v>175</v>
      </c>
      <c r="N12736">
        <v>10</v>
      </c>
      <c r="O12736">
        <v>0.92269999999999996</v>
      </c>
      <c r="Q12736">
        <v>35.137</v>
      </c>
      <c r="R12736">
        <v>1.6286</v>
      </c>
      <c r="S12736">
        <v>7.1238999999999999</v>
      </c>
      <c r="T12736">
        <v>65.734499999999997</v>
      </c>
      <c r="U12736">
        <v>15.0274</v>
      </c>
      <c r="V12736">
        <v>80.760000000000005</v>
      </c>
    </row>
    <row r="12737" spans="1:25">
      <c r="A12737" t="s">
        <v>1490</v>
      </c>
      <c r="B12737" t="s">
        <v>1489</v>
      </c>
      <c r="C12737" t="s">
        <v>2311</v>
      </c>
      <c r="J12737">
        <v>782</v>
      </c>
      <c r="K12737">
        <f t="shared" si="84"/>
        <v>180</v>
      </c>
      <c r="L12737">
        <f t="shared" si="85"/>
        <v>190</v>
      </c>
      <c r="M12737">
        <v>185</v>
      </c>
      <c r="N12737">
        <v>10</v>
      </c>
      <c r="O12737">
        <v>0.82179999999999997</v>
      </c>
      <c r="Q12737">
        <v>58.05</v>
      </c>
      <c r="R12737">
        <v>2.62</v>
      </c>
      <c r="S12737">
        <v>5.7819000000000003</v>
      </c>
      <c r="T12737">
        <v>47.517600000000002</v>
      </c>
      <c r="U12737">
        <v>21.532</v>
      </c>
      <c r="V12737">
        <v>69.05</v>
      </c>
    </row>
    <row r="12738" spans="1:25">
      <c r="A12738" t="s">
        <v>1490</v>
      </c>
      <c r="B12738" t="s">
        <v>1489</v>
      </c>
      <c r="C12738" t="s">
        <v>2311</v>
      </c>
      <c r="J12738">
        <v>782</v>
      </c>
      <c r="K12738">
        <f t="shared" si="84"/>
        <v>190</v>
      </c>
      <c r="L12738">
        <f t="shared" si="85"/>
        <v>200</v>
      </c>
      <c r="M12738">
        <v>195</v>
      </c>
      <c r="N12738">
        <v>10</v>
      </c>
      <c r="O12738">
        <v>0.71640000000000004</v>
      </c>
      <c r="Q12738">
        <v>63.295000000000002</v>
      </c>
      <c r="R12738">
        <v>3.1764999999999999</v>
      </c>
      <c r="S12738">
        <v>6.3623000000000003</v>
      </c>
      <c r="T12738">
        <v>45.576900000000002</v>
      </c>
      <c r="U12738">
        <v>22.755400000000002</v>
      </c>
      <c r="V12738">
        <v>68.33</v>
      </c>
    </row>
    <row r="12739" spans="1:25">
      <c r="A12739" t="s">
        <v>1490</v>
      </c>
      <c r="B12739" t="s">
        <v>1489</v>
      </c>
      <c r="K12739">
        <f t="shared" si="84"/>
        <v>0</v>
      </c>
      <c r="L12739">
        <f t="shared" si="85"/>
        <v>0</v>
      </c>
      <c r="T12739">
        <v>611.42809999999997</v>
      </c>
      <c r="U12739">
        <v>493.00189999999998</v>
      </c>
      <c r="V12739">
        <v>1104.43</v>
      </c>
    </row>
    <row r="12740" spans="1:25">
      <c r="A12740" t="s">
        <v>1490</v>
      </c>
      <c r="B12740" t="s">
        <v>1489</v>
      </c>
      <c r="C12740" t="s">
        <v>2315</v>
      </c>
      <c r="E12740" t="s">
        <v>2324</v>
      </c>
      <c r="G12740">
        <v>38.161999999999999</v>
      </c>
      <c r="H12740">
        <v>-0.47299999999999998</v>
      </c>
      <c r="I12740" t="s">
        <v>166</v>
      </c>
      <c r="J12740">
        <v>783</v>
      </c>
      <c r="K12740">
        <f t="shared" si="84"/>
        <v>0</v>
      </c>
      <c r="L12740">
        <f t="shared" si="85"/>
        <v>43</v>
      </c>
      <c r="M12740">
        <v>21.5</v>
      </c>
      <c r="N12740">
        <v>43</v>
      </c>
      <c r="O12740">
        <v>0.50749999999999995</v>
      </c>
      <c r="Q12740">
        <v>296.22800000000001</v>
      </c>
      <c r="R12740">
        <v>25.671099999999999</v>
      </c>
      <c r="U12740">
        <v>560.20809999999994</v>
      </c>
      <c r="W12740">
        <v>0.74339999999999995</v>
      </c>
      <c r="Y12740">
        <v>7.0506000000000002</v>
      </c>
    </row>
    <row r="12741" spans="1:25">
      <c r="A12741" t="s">
        <v>1490</v>
      </c>
      <c r="B12741" t="s">
        <v>1489</v>
      </c>
      <c r="C12741" t="s">
        <v>2315</v>
      </c>
      <c r="J12741">
        <v>783</v>
      </c>
      <c r="K12741">
        <f t="shared" si="84"/>
        <v>35</v>
      </c>
      <c r="L12741">
        <f t="shared" si="85"/>
        <v>71</v>
      </c>
      <c r="M12741">
        <v>53</v>
      </c>
      <c r="N12741">
        <v>36</v>
      </c>
      <c r="O12741">
        <v>0.40899999999999997</v>
      </c>
      <c r="Q12741">
        <v>23.885999999999999</v>
      </c>
      <c r="R12741">
        <v>2.4358</v>
      </c>
      <c r="U12741">
        <v>35.864800000000002</v>
      </c>
    </row>
    <row r="12742" spans="1:25">
      <c r="A12742" t="s">
        <v>1490</v>
      </c>
      <c r="B12742" t="s">
        <v>1489</v>
      </c>
      <c r="C12742" t="s">
        <v>2315</v>
      </c>
      <c r="J12742">
        <v>783</v>
      </c>
      <c r="K12742">
        <f t="shared" si="84"/>
        <v>78.25</v>
      </c>
      <c r="L12742">
        <f t="shared" si="85"/>
        <v>131.75</v>
      </c>
      <c r="M12742">
        <v>105</v>
      </c>
      <c r="N12742">
        <v>53.5</v>
      </c>
      <c r="O12742">
        <v>0.89600000000000002</v>
      </c>
      <c r="Q12742">
        <v>64.781000000000006</v>
      </c>
      <c r="R12742">
        <v>3.0867</v>
      </c>
      <c r="U12742">
        <v>147.96420000000001</v>
      </c>
    </row>
    <row r="12743" spans="1:25">
      <c r="A12743" t="s">
        <v>1490</v>
      </c>
      <c r="B12743" t="s">
        <v>1489</v>
      </c>
      <c r="C12743" t="s">
        <v>2315</v>
      </c>
      <c r="J12743">
        <v>783</v>
      </c>
      <c r="K12743">
        <f t="shared" si="84"/>
        <v>129.25</v>
      </c>
      <c r="L12743">
        <f t="shared" si="85"/>
        <v>170.75</v>
      </c>
      <c r="M12743">
        <v>150</v>
      </c>
      <c r="N12743">
        <v>41.5</v>
      </c>
      <c r="O12743">
        <v>1.0294000000000001</v>
      </c>
      <c r="Q12743">
        <v>53.951000000000001</v>
      </c>
      <c r="R12743">
        <v>2.4089</v>
      </c>
      <c r="U12743">
        <v>102.9093</v>
      </c>
    </row>
    <row r="12744" spans="1:25">
      <c r="A12744" t="s">
        <v>1490</v>
      </c>
      <c r="B12744" t="s">
        <v>1489</v>
      </c>
      <c r="C12744" t="s">
        <v>2315</v>
      </c>
      <c r="J12744">
        <v>783</v>
      </c>
      <c r="K12744">
        <f t="shared" si="84"/>
        <v>171</v>
      </c>
      <c r="L12744">
        <f t="shared" si="85"/>
        <v>185</v>
      </c>
      <c r="M12744">
        <v>178</v>
      </c>
      <c r="N12744">
        <v>14</v>
      </c>
      <c r="O12744">
        <v>0.875</v>
      </c>
      <c r="Q12744">
        <v>32.540999999999997</v>
      </c>
      <c r="R12744">
        <v>1.6504000000000001</v>
      </c>
      <c r="U12744">
        <v>20.217199999999998</v>
      </c>
    </row>
    <row r="12745" spans="1:25">
      <c r="A12745" t="s">
        <v>1490</v>
      </c>
      <c r="B12745" t="s">
        <v>1489</v>
      </c>
      <c r="K12745">
        <f t="shared" si="84"/>
        <v>0</v>
      </c>
      <c r="L12745">
        <f t="shared" si="85"/>
        <v>0</v>
      </c>
      <c r="U12745">
        <v>867.16369999999995</v>
      </c>
    </row>
    <row r="12746" spans="1:25">
      <c r="A12746" t="s">
        <v>1490</v>
      </c>
      <c r="B12746" t="s">
        <v>1489</v>
      </c>
      <c r="C12746" t="s">
        <v>2315</v>
      </c>
      <c r="E12746" t="s">
        <v>2324</v>
      </c>
      <c r="G12746">
        <v>38.161999999999999</v>
      </c>
      <c r="H12746">
        <v>-0.47299999999999998</v>
      </c>
      <c r="I12746" t="s">
        <v>166</v>
      </c>
      <c r="J12746">
        <v>784</v>
      </c>
      <c r="K12746">
        <f t="shared" si="84"/>
        <v>0</v>
      </c>
      <c r="L12746">
        <f t="shared" si="85"/>
        <v>43</v>
      </c>
      <c r="M12746">
        <v>21.5</v>
      </c>
      <c r="N12746">
        <v>43</v>
      </c>
      <c r="O12746">
        <v>0.20899999999999999</v>
      </c>
      <c r="Q12746">
        <v>100.015</v>
      </c>
      <c r="R12746">
        <v>19.268899999999999</v>
      </c>
      <c r="U12746">
        <v>173.1695</v>
      </c>
      <c r="W12746">
        <v>0.56079999999999997</v>
      </c>
      <c r="Y12746">
        <v>6.7111999999999998</v>
      </c>
    </row>
    <row r="12747" spans="1:25">
      <c r="A12747" t="s">
        <v>1490</v>
      </c>
      <c r="B12747" t="s">
        <v>1489</v>
      </c>
      <c r="C12747" t="s">
        <v>2315</v>
      </c>
      <c r="J12747">
        <v>784</v>
      </c>
      <c r="K12747">
        <f t="shared" si="84"/>
        <v>35</v>
      </c>
      <c r="L12747">
        <f t="shared" si="85"/>
        <v>71</v>
      </c>
      <c r="M12747">
        <v>53</v>
      </c>
      <c r="N12747">
        <v>36</v>
      </c>
      <c r="O12747">
        <v>0.1782</v>
      </c>
      <c r="Q12747">
        <v>25.969000000000001</v>
      </c>
      <c r="R12747">
        <v>5.1782000000000004</v>
      </c>
      <c r="U12747">
        <v>33.219299999999997</v>
      </c>
    </row>
    <row r="12748" spans="1:25">
      <c r="A12748" t="s">
        <v>1490</v>
      </c>
      <c r="B12748" t="s">
        <v>1489</v>
      </c>
      <c r="C12748" t="s">
        <v>2315</v>
      </c>
      <c r="J12748">
        <v>784</v>
      </c>
      <c r="K12748">
        <f t="shared" si="84"/>
        <v>78.25</v>
      </c>
      <c r="L12748">
        <f t="shared" si="85"/>
        <v>131.75</v>
      </c>
      <c r="M12748">
        <v>105</v>
      </c>
      <c r="N12748">
        <v>53.5</v>
      </c>
      <c r="O12748">
        <v>0.8407</v>
      </c>
      <c r="Q12748">
        <v>27.297999999999998</v>
      </c>
      <c r="R12748">
        <v>1.3813</v>
      </c>
      <c r="U12748">
        <v>62.127600000000001</v>
      </c>
    </row>
    <row r="12749" spans="1:25">
      <c r="A12749" t="s">
        <v>1490</v>
      </c>
      <c r="B12749" t="s">
        <v>1489</v>
      </c>
      <c r="C12749" t="s">
        <v>2315</v>
      </c>
      <c r="J12749">
        <v>784</v>
      </c>
      <c r="K12749">
        <f t="shared" si="84"/>
        <v>129.25</v>
      </c>
      <c r="L12749">
        <f t="shared" si="85"/>
        <v>170.75</v>
      </c>
      <c r="M12749">
        <v>150</v>
      </c>
      <c r="N12749">
        <v>41.5</v>
      </c>
      <c r="O12749">
        <v>1.0153000000000001</v>
      </c>
      <c r="Q12749">
        <v>22.853999999999999</v>
      </c>
      <c r="R12749">
        <v>1.0163</v>
      </c>
      <c r="U12749">
        <v>42.821899999999999</v>
      </c>
    </row>
    <row r="12750" spans="1:25">
      <c r="A12750" t="s">
        <v>1490</v>
      </c>
      <c r="B12750" t="s">
        <v>1489</v>
      </c>
      <c r="K12750">
        <f t="shared" si="84"/>
        <v>0</v>
      </c>
      <c r="L12750">
        <f t="shared" si="85"/>
        <v>0</v>
      </c>
      <c r="U12750">
        <v>311.33839999999998</v>
      </c>
    </row>
    <row r="12751" spans="1:25">
      <c r="A12751" t="s">
        <v>1490</v>
      </c>
      <c r="B12751" t="s">
        <v>1489</v>
      </c>
      <c r="C12751" t="s">
        <v>2315</v>
      </c>
      <c r="E12751" t="s">
        <v>2324</v>
      </c>
      <c r="G12751">
        <v>38.161999999999999</v>
      </c>
      <c r="H12751">
        <v>-0.47299999999999998</v>
      </c>
      <c r="I12751" t="s">
        <v>166</v>
      </c>
      <c r="J12751">
        <v>785</v>
      </c>
      <c r="K12751">
        <f t="shared" si="84"/>
        <v>0</v>
      </c>
      <c r="L12751">
        <f t="shared" si="85"/>
        <v>43</v>
      </c>
      <c r="M12751">
        <v>21.5</v>
      </c>
      <c r="N12751">
        <v>43</v>
      </c>
      <c r="O12751">
        <v>0.41270000000000001</v>
      </c>
      <c r="Q12751">
        <v>200.465</v>
      </c>
      <c r="R12751">
        <v>21.765999999999998</v>
      </c>
      <c r="U12751">
        <v>386.26179999999999</v>
      </c>
      <c r="W12751">
        <v>0.69640000000000002</v>
      </c>
      <c r="Y12751">
        <v>12.3987</v>
      </c>
    </row>
    <row r="12752" spans="1:25">
      <c r="A12752" t="s">
        <v>1490</v>
      </c>
      <c r="B12752" t="s">
        <v>1489</v>
      </c>
      <c r="C12752" t="s">
        <v>2315</v>
      </c>
      <c r="J12752">
        <v>785</v>
      </c>
      <c r="K12752">
        <f t="shared" si="84"/>
        <v>42.5</v>
      </c>
      <c r="L12752">
        <f t="shared" si="85"/>
        <v>62</v>
      </c>
      <c r="M12752">
        <v>52.25</v>
      </c>
      <c r="N12752">
        <v>19.5</v>
      </c>
      <c r="O12752">
        <v>0.58179999999999998</v>
      </c>
      <c r="Q12752">
        <v>231.80099999999999</v>
      </c>
      <c r="R12752">
        <v>18.263200000000001</v>
      </c>
      <c r="U12752">
        <v>207.19749999999999</v>
      </c>
    </row>
    <row r="12753" spans="1:25">
      <c r="A12753" t="s">
        <v>1490</v>
      </c>
      <c r="B12753" t="s">
        <v>1489</v>
      </c>
      <c r="C12753" t="s">
        <v>2315</v>
      </c>
      <c r="J12753">
        <v>785</v>
      </c>
      <c r="K12753">
        <f t="shared" si="84"/>
        <v>-22.5</v>
      </c>
      <c r="L12753">
        <f t="shared" si="85"/>
        <v>22.5</v>
      </c>
      <c r="N12753">
        <v>45</v>
      </c>
      <c r="O12753">
        <v>0.8024</v>
      </c>
      <c r="Q12753">
        <v>147.297</v>
      </c>
      <c r="R12753">
        <v>7.8338000000000001</v>
      </c>
      <c r="U12753">
        <v>282.8646</v>
      </c>
    </row>
    <row r="12754" spans="1:25">
      <c r="A12754" t="s">
        <v>1490</v>
      </c>
      <c r="B12754" t="s">
        <v>1489</v>
      </c>
      <c r="C12754" t="s">
        <v>2315</v>
      </c>
      <c r="J12754">
        <v>785</v>
      </c>
      <c r="K12754">
        <f t="shared" si="84"/>
        <v>107.5</v>
      </c>
      <c r="L12754">
        <f t="shared" si="85"/>
        <v>160</v>
      </c>
      <c r="M12754">
        <v>133.75</v>
      </c>
      <c r="N12754">
        <v>52.5</v>
      </c>
      <c r="O12754">
        <v>0.98860000000000003</v>
      </c>
      <c r="Q12754">
        <v>39.643000000000001</v>
      </c>
      <c r="R12754">
        <v>1.7318</v>
      </c>
      <c r="U12754">
        <v>89.885000000000005</v>
      </c>
    </row>
    <row r="12755" spans="1:25">
      <c r="A12755" t="s">
        <v>1490</v>
      </c>
      <c r="B12755" t="s">
        <v>1489</v>
      </c>
      <c r="K12755">
        <f t="shared" si="84"/>
        <v>0</v>
      </c>
      <c r="L12755">
        <f t="shared" si="85"/>
        <v>0</v>
      </c>
      <c r="U12755">
        <v>966.20899999999995</v>
      </c>
    </row>
    <row r="12756" spans="1:25">
      <c r="A12756" t="s">
        <v>1490</v>
      </c>
      <c r="B12756" t="s">
        <v>1489</v>
      </c>
      <c r="C12756" t="s">
        <v>2315</v>
      </c>
      <c r="E12756" t="s">
        <v>2323</v>
      </c>
      <c r="G12756">
        <v>38.167000000000002</v>
      </c>
      <c r="H12756">
        <v>-0.47599999999999998</v>
      </c>
      <c r="I12756" t="s">
        <v>166</v>
      </c>
      <c r="J12756">
        <v>786</v>
      </c>
      <c r="K12756">
        <f t="shared" si="84"/>
        <v>0</v>
      </c>
      <c r="L12756">
        <f t="shared" si="85"/>
        <v>25</v>
      </c>
      <c r="M12756">
        <v>12.5</v>
      </c>
      <c r="N12756">
        <v>25</v>
      </c>
      <c r="O12756">
        <v>0.158</v>
      </c>
      <c r="Q12756">
        <v>117.258</v>
      </c>
      <c r="R12756">
        <v>31.497900000000001</v>
      </c>
      <c r="U12756">
        <v>124.41670000000001</v>
      </c>
      <c r="W12756">
        <v>0.41299999999999998</v>
      </c>
      <c r="Y12756">
        <v>13.1907</v>
      </c>
    </row>
    <row r="12757" spans="1:25">
      <c r="A12757" t="s">
        <v>1490</v>
      </c>
      <c r="B12757" t="s">
        <v>1489</v>
      </c>
      <c r="C12757" t="s">
        <v>2315</v>
      </c>
      <c r="J12757">
        <v>786</v>
      </c>
      <c r="K12757">
        <f t="shared" si="84"/>
        <v>37.75</v>
      </c>
      <c r="L12757">
        <f t="shared" si="85"/>
        <v>93.25</v>
      </c>
      <c r="M12757">
        <v>65.5</v>
      </c>
      <c r="N12757">
        <v>55.5</v>
      </c>
      <c r="O12757">
        <v>0.35699999999999998</v>
      </c>
      <c r="Q12757">
        <v>36.613999999999997</v>
      </c>
      <c r="R12757">
        <v>4.5579999999999998</v>
      </c>
      <c r="U12757">
        <v>90.309399999999997</v>
      </c>
    </row>
    <row r="12758" spans="1:25">
      <c r="A12758" t="s">
        <v>1490</v>
      </c>
      <c r="B12758" t="s">
        <v>1489</v>
      </c>
      <c r="C12758" t="s">
        <v>2315</v>
      </c>
      <c r="J12758">
        <v>786</v>
      </c>
      <c r="K12758">
        <f t="shared" si="84"/>
        <v>20.75</v>
      </c>
      <c r="L12758">
        <f t="shared" si="85"/>
        <v>62.25</v>
      </c>
      <c r="M12758">
        <v>41.5</v>
      </c>
      <c r="N12758">
        <v>41.5</v>
      </c>
      <c r="O12758">
        <v>0.72399999999999998</v>
      </c>
      <c r="Q12758">
        <v>56.53</v>
      </c>
      <c r="R12758">
        <v>3.5163000000000002</v>
      </c>
      <c r="U12758">
        <v>105.65170000000001</v>
      </c>
    </row>
    <row r="12759" spans="1:25">
      <c r="A12759" t="s">
        <v>1490</v>
      </c>
      <c r="B12759" t="s">
        <v>1489</v>
      </c>
      <c r="K12759">
        <f t="shared" si="84"/>
        <v>0</v>
      </c>
      <c r="L12759">
        <f t="shared" si="85"/>
        <v>0</v>
      </c>
      <c r="U12759">
        <v>320.37779999999998</v>
      </c>
    </row>
    <row r="12760" spans="1:25">
      <c r="A12760" t="s">
        <v>1490</v>
      </c>
      <c r="B12760" t="s">
        <v>1489</v>
      </c>
      <c r="C12760" t="s">
        <v>2315</v>
      </c>
      <c r="E12760" t="s">
        <v>2322</v>
      </c>
      <c r="G12760">
        <v>38.423000000000002</v>
      </c>
      <c r="H12760">
        <v>-0.38400000000000001</v>
      </c>
      <c r="I12760" t="s">
        <v>166</v>
      </c>
      <c r="J12760">
        <v>787</v>
      </c>
      <c r="K12760">
        <f t="shared" si="84"/>
        <v>0</v>
      </c>
      <c r="L12760">
        <f t="shared" si="85"/>
        <v>26</v>
      </c>
      <c r="M12760">
        <v>13</v>
      </c>
      <c r="N12760">
        <v>26</v>
      </c>
      <c r="O12760">
        <v>0.48099999999999998</v>
      </c>
      <c r="R12760">
        <v>13.318300000000001</v>
      </c>
      <c r="U12760">
        <v>166.55860000000001</v>
      </c>
      <c r="W12760">
        <v>0.66600000000000004</v>
      </c>
      <c r="Y12760">
        <v>6.0677000000000003</v>
      </c>
    </row>
    <row r="12761" spans="1:25">
      <c r="A12761" t="s">
        <v>1490</v>
      </c>
      <c r="B12761" t="s">
        <v>1489</v>
      </c>
      <c r="C12761" t="s">
        <v>2315</v>
      </c>
      <c r="J12761">
        <v>787</v>
      </c>
      <c r="K12761">
        <f t="shared" si="84"/>
        <v>26</v>
      </c>
      <c r="L12761">
        <f t="shared" si="85"/>
        <v>72.5</v>
      </c>
      <c r="M12761">
        <v>49.25</v>
      </c>
      <c r="N12761">
        <v>46.5</v>
      </c>
      <c r="O12761">
        <v>0.48099999999999998</v>
      </c>
      <c r="Q12761">
        <v>149.22499999999999</v>
      </c>
      <c r="R12761">
        <v>13.318300000000001</v>
      </c>
      <c r="U12761">
        <v>297.8836</v>
      </c>
    </row>
    <row r="12762" spans="1:25">
      <c r="A12762" t="s">
        <v>1490</v>
      </c>
      <c r="B12762" t="s">
        <v>1489</v>
      </c>
      <c r="C12762" t="s">
        <v>2315</v>
      </c>
      <c r="J12762">
        <v>787</v>
      </c>
      <c r="K12762">
        <f t="shared" si="84"/>
        <v>72.5</v>
      </c>
      <c r="L12762">
        <f t="shared" si="85"/>
        <v>128</v>
      </c>
      <c r="M12762">
        <v>100.25</v>
      </c>
      <c r="N12762">
        <v>55.5</v>
      </c>
      <c r="O12762">
        <v>0.61599999999999999</v>
      </c>
      <c r="Q12762">
        <v>27.972999999999999</v>
      </c>
      <c r="R12762">
        <v>1.6064000000000001</v>
      </c>
      <c r="U12762">
        <v>54.919600000000003</v>
      </c>
    </row>
    <row r="12763" spans="1:25">
      <c r="A12763" t="s">
        <v>1490</v>
      </c>
      <c r="B12763" t="s">
        <v>1489</v>
      </c>
      <c r="C12763" t="s">
        <v>2315</v>
      </c>
      <c r="J12763">
        <v>787</v>
      </c>
      <c r="K12763">
        <f t="shared" si="84"/>
        <v>128</v>
      </c>
      <c r="L12763">
        <f t="shared" si="85"/>
        <v>182</v>
      </c>
      <c r="M12763">
        <v>155</v>
      </c>
      <c r="N12763">
        <v>54</v>
      </c>
      <c r="O12763">
        <v>0.89900000000000002</v>
      </c>
      <c r="Q12763">
        <v>29.693999999999999</v>
      </c>
      <c r="R12763">
        <v>1.4673</v>
      </c>
      <c r="U12763">
        <v>71.232699999999994</v>
      </c>
    </row>
    <row r="12764" spans="1:25">
      <c r="A12764" t="s">
        <v>1490</v>
      </c>
      <c r="B12764" t="s">
        <v>1489</v>
      </c>
      <c r="C12764" t="s">
        <v>2315</v>
      </c>
      <c r="J12764">
        <v>787</v>
      </c>
      <c r="K12764">
        <f t="shared" si="84"/>
        <v>182</v>
      </c>
      <c r="L12764">
        <f t="shared" si="85"/>
        <v>220</v>
      </c>
      <c r="M12764">
        <v>201</v>
      </c>
      <c r="N12764">
        <v>38</v>
      </c>
      <c r="O12764">
        <v>0.85299999999999998</v>
      </c>
      <c r="Q12764">
        <v>11.831</v>
      </c>
      <c r="R12764">
        <v>0.62839999999999996</v>
      </c>
      <c r="U12764">
        <v>20.369199999999999</v>
      </c>
    </row>
    <row r="12765" spans="1:25">
      <c r="A12765" t="s">
        <v>1490</v>
      </c>
      <c r="B12765" t="s">
        <v>1489</v>
      </c>
      <c r="K12765">
        <f t="shared" si="84"/>
        <v>0</v>
      </c>
      <c r="L12765">
        <f t="shared" si="85"/>
        <v>0</v>
      </c>
      <c r="U12765">
        <v>610.96370000000002</v>
      </c>
    </row>
    <row r="12766" spans="1:25">
      <c r="A12766" t="s">
        <v>1490</v>
      </c>
      <c r="B12766" t="s">
        <v>1489</v>
      </c>
      <c r="C12766" t="s">
        <v>2315</v>
      </c>
      <c r="E12766" t="s">
        <v>2322</v>
      </c>
      <c r="G12766">
        <v>38.423000000000002</v>
      </c>
      <c r="H12766">
        <v>-0.38400000000000001</v>
      </c>
      <c r="I12766" t="s">
        <v>166</v>
      </c>
      <c r="J12766">
        <v>788</v>
      </c>
      <c r="K12766">
        <f t="shared" si="84"/>
        <v>0</v>
      </c>
      <c r="L12766">
        <f t="shared" si="85"/>
        <v>26</v>
      </c>
      <c r="M12766">
        <v>13</v>
      </c>
      <c r="N12766">
        <v>26</v>
      </c>
      <c r="O12766">
        <v>0.32100000000000001</v>
      </c>
      <c r="Q12766">
        <v>171.417</v>
      </c>
      <c r="R12766">
        <v>22.8049</v>
      </c>
      <c r="U12766">
        <v>190.3297</v>
      </c>
      <c r="W12766">
        <v>0.6038</v>
      </c>
      <c r="Y12766">
        <v>9.5711999999999993</v>
      </c>
    </row>
    <row r="12767" spans="1:25">
      <c r="A12767" t="s">
        <v>1490</v>
      </c>
      <c r="B12767" t="s">
        <v>1489</v>
      </c>
      <c r="C12767" t="s">
        <v>2315</v>
      </c>
      <c r="J12767">
        <v>788</v>
      </c>
      <c r="K12767">
        <f t="shared" si="84"/>
        <v>26</v>
      </c>
      <c r="L12767">
        <f t="shared" si="85"/>
        <v>72.5</v>
      </c>
      <c r="M12767">
        <v>49.25</v>
      </c>
      <c r="N12767">
        <v>46.5</v>
      </c>
      <c r="O12767">
        <v>0.49299999999999999</v>
      </c>
      <c r="Q12767">
        <v>220.864</v>
      </c>
      <c r="R12767">
        <v>19.530999999999999</v>
      </c>
      <c r="U12767">
        <v>447.73860000000002</v>
      </c>
    </row>
    <row r="12768" spans="1:25">
      <c r="A12768" t="s">
        <v>1490</v>
      </c>
      <c r="B12768" t="s">
        <v>1489</v>
      </c>
      <c r="C12768" t="s">
        <v>2315</v>
      </c>
      <c r="J12768">
        <v>788</v>
      </c>
      <c r="K12768">
        <f t="shared" si="84"/>
        <v>72.5</v>
      </c>
      <c r="L12768">
        <f t="shared" si="85"/>
        <v>128</v>
      </c>
      <c r="M12768">
        <v>100.25</v>
      </c>
      <c r="N12768">
        <v>55.5</v>
      </c>
      <c r="O12768">
        <v>0.68400000000000005</v>
      </c>
      <c r="Q12768">
        <v>27.504000000000001</v>
      </c>
      <c r="R12768">
        <v>1.7793000000000001</v>
      </c>
      <c r="U12768">
        <v>67.543999999999997</v>
      </c>
    </row>
    <row r="12769" spans="1:25">
      <c r="A12769" t="s">
        <v>1490</v>
      </c>
      <c r="B12769" t="s">
        <v>1489</v>
      </c>
      <c r="C12769" t="s">
        <v>2315</v>
      </c>
      <c r="J12769">
        <v>788</v>
      </c>
      <c r="K12769">
        <f t="shared" si="84"/>
        <v>128</v>
      </c>
      <c r="L12769">
        <f t="shared" si="85"/>
        <v>182</v>
      </c>
      <c r="M12769">
        <v>155</v>
      </c>
      <c r="N12769">
        <v>54</v>
      </c>
      <c r="O12769">
        <v>0.88900000000000001</v>
      </c>
      <c r="Q12769">
        <v>44.459000000000003</v>
      </c>
      <c r="R12769">
        <v>2.1629999999999998</v>
      </c>
      <c r="U12769">
        <v>103.8361</v>
      </c>
    </row>
    <row r="12770" spans="1:25">
      <c r="A12770" t="s">
        <v>1490</v>
      </c>
      <c r="B12770" t="s">
        <v>1489</v>
      </c>
      <c r="C12770" t="s">
        <v>2315</v>
      </c>
      <c r="J12770">
        <v>788</v>
      </c>
      <c r="K12770">
        <f t="shared" si="84"/>
        <v>182</v>
      </c>
      <c r="L12770">
        <f t="shared" si="85"/>
        <v>220</v>
      </c>
      <c r="M12770">
        <v>201</v>
      </c>
      <c r="N12770">
        <v>38</v>
      </c>
      <c r="O12770">
        <v>0.63200000000000001</v>
      </c>
      <c r="Q12770">
        <v>22.43</v>
      </c>
      <c r="R12770">
        <v>1.5780000000000001</v>
      </c>
      <c r="U12770">
        <v>37.8979</v>
      </c>
    </row>
    <row r="12771" spans="1:25">
      <c r="A12771" t="s">
        <v>1490</v>
      </c>
      <c r="B12771" t="s">
        <v>1489</v>
      </c>
      <c r="K12771">
        <f t="shared" ref="K12771:K12834" si="86">M12771-(N12771/2)</f>
        <v>0</v>
      </c>
      <c r="L12771">
        <f t="shared" ref="L12771:L12834" si="87">M12771+(N12771/2)</f>
        <v>0</v>
      </c>
      <c r="U12771">
        <v>847.34630000000004</v>
      </c>
    </row>
    <row r="12772" spans="1:25">
      <c r="A12772" t="s">
        <v>1490</v>
      </c>
      <c r="B12772" t="s">
        <v>1489</v>
      </c>
      <c r="C12772" t="s">
        <v>2315</v>
      </c>
      <c r="E12772" t="s">
        <v>2322</v>
      </c>
      <c r="G12772">
        <v>38.423000000000002</v>
      </c>
      <c r="H12772">
        <v>-0.38400000000000001</v>
      </c>
      <c r="I12772" t="s">
        <v>166</v>
      </c>
      <c r="J12772">
        <v>789</v>
      </c>
      <c r="K12772">
        <f t="shared" si="86"/>
        <v>0</v>
      </c>
      <c r="L12772">
        <f t="shared" si="87"/>
        <v>26</v>
      </c>
      <c r="M12772">
        <v>13</v>
      </c>
      <c r="N12772">
        <v>26</v>
      </c>
      <c r="O12772">
        <v>0.12189999999999999</v>
      </c>
      <c r="Q12772">
        <v>70.558999999999997</v>
      </c>
      <c r="R12772">
        <v>25.05</v>
      </c>
      <c r="U12772">
        <v>79.393600000000006</v>
      </c>
      <c r="W12772">
        <v>0.53349999999999997</v>
      </c>
      <c r="Y12772">
        <v>7.8658999999999999</v>
      </c>
    </row>
    <row r="12773" spans="1:25">
      <c r="A12773" t="s">
        <v>1490</v>
      </c>
      <c r="B12773" t="s">
        <v>1489</v>
      </c>
      <c r="C12773" t="s">
        <v>2315</v>
      </c>
      <c r="J12773">
        <v>789</v>
      </c>
      <c r="K12773">
        <f t="shared" si="86"/>
        <v>26</v>
      </c>
      <c r="L12773">
        <f t="shared" si="87"/>
        <v>72.5</v>
      </c>
      <c r="M12773">
        <v>49.25</v>
      </c>
      <c r="N12773">
        <v>46.5</v>
      </c>
      <c r="O12773">
        <v>0.50649999999999995</v>
      </c>
      <c r="Q12773">
        <v>92.299000000000007</v>
      </c>
      <c r="R12773">
        <v>7.9692999999999996</v>
      </c>
      <c r="U12773">
        <v>187.69450000000001</v>
      </c>
    </row>
    <row r="12774" spans="1:25">
      <c r="A12774" t="s">
        <v>1490</v>
      </c>
      <c r="B12774" t="s">
        <v>1489</v>
      </c>
      <c r="C12774" t="s">
        <v>2315</v>
      </c>
      <c r="J12774">
        <v>789</v>
      </c>
      <c r="K12774">
        <f t="shared" si="86"/>
        <v>72.5</v>
      </c>
      <c r="L12774">
        <f t="shared" si="87"/>
        <v>128</v>
      </c>
      <c r="M12774">
        <v>100.25</v>
      </c>
      <c r="N12774">
        <v>55.5</v>
      </c>
      <c r="O12774">
        <v>0.62139999999999995</v>
      </c>
      <c r="Q12774">
        <v>41.18</v>
      </c>
      <c r="R12774">
        <v>2.8237000000000001</v>
      </c>
      <c r="U12774">
        <v>97.382900000000006</v>
      </c>
    </row>
    <row r="12775" spans="1:25">
      <c r="A12775" t="s">
        <v>1490</v>
      </c>
      <c r="B12775" t="s">
        <v>1489</v>
      </c>
      <c r="C12775" t="s">
        <v>2315</v>
      </c>
      <c r="J12775">
        <v>789</v>
      </c>
      <c r="K12775">
        <f t="shared" si="86"/>
        <v>128</v>
      </c>
      <c r="L12775">
        <f t="shared" si="87"/>
        <v>182</v>
      </c>
      <c r="M12775">
        <v>155</v>
      </c>
      <c r="N12775">
        <v>54</v>
      </c>
      <c r="O12775">
        <v>0.69910000000000005</v>
      </c>
      <c r="Q12775">
        <v>28.46</v>
      </c>
      <c r="R12775">
        <v>1.776</v>
      </c>
      <c r="U12775">
        <v>67.046999999999997</v>
      </c>
    </row>
    <row r="12776" spans="1:25">
      <c r="A12776" t="s">
        <v>1490</v>
      </c>
      <c r="B12776" t="s">
        <v>1489</v>
      </c>
      <c r="C12776" t="s">
        <v>2315</v>
      </c>
      <c r="J12776">
        <v>789</v>
      </c>
      <c r="K12776">
        <f t="shared" si="86"/>
        <v>182</v>
      </c>
      <c r="L12776">
        <f t="shared" si="87"/>
        <v>220</v>
      </c>
      <c r="M12776">
        <v>201</v>
      </c>
      <c r="N12776">
        <v>38</v>
      </c>
      <c r="O12776">
        <v>0.71879999999999999</v>
      </c>
      <c r="Q12776">
        <v>26.861999999999998</v>
      </c>
      <c r="R12776">
        <v>1.7103999999999999</v>
      </c>
      <c r="U12776">
        <v>46.717199999999998</v>
      </c>
    </row>
    <row r="12777" spans="1:25">
      <c r="A12777" t="s">
        <v>1490</v>
      </c>
      <c r="B12777" t="s">
        <v>1489</v>
      </c>
      <c r="K12777">
        <f t="shared" si="86"/>
        <v>0</v>
      </c>
      <c r="L12777">
        <f t="shared" si="87"/>
        <v>0</v>
      </c>
      <c r="U12777">
        <v>478.23520000000002</v>
      </c>
    </row>
    <row r="12778" spans="1:25">
      <c r="A12778" t="s">
        <v>1490</v>
      </c>
      <c r="B12778" t="s">
        <v>1489</v>
      </c>
      <c r="C12778" t="s">
        <v>2315</v>
      </c>
      <c r="E12778" t="s">
        <v>2321</v>
      </c>
      <c r="G12778">
        <v>42.293999999999997</v>
      </c>
      <c r="H12778">
        <v>3.2890000000000001</v>
      </c>
      <c r="I12778" t="s">
        <v>166</v>
      </c>
      <c r="J12778">
        <v>790</v>
      </c>
      <c r="K12778">
        <f t="shared" si="86"/>
        <v>0</v>
      </c>
      <c r="L12778">
        <f t="shared" si="87"/>
        <v>53</v>
      </c>
      <c r="M12778">
        <v>26.5</v>
      </c>
      <c r="N12778">
        <v>53</v>
      </c>
      <c r="O12778">
        <v>0.215</v>
      </c>
      <c r="Q12778">
        <v>146.518</v>
      </c>
      <c r="R12778">
        <v>29.135999999999999</v>
      </c>
      <c r="U12778">
        <v>332.00470000000001</v>
      </c>
      <c r="W12778">
        <v>0.57630000000000003</v>
      </c>
      <c r="Y12778">
        <v>11.515700000000001</v>
      </c>
    </row>
    <row r="12779" spans="1:25">
      <c r="A12779" t="s">
        <v>1490</v>
      </c>
      <c r="B12779" t="s">
        <v>1489</v>
      </c>
      <c r="C12779" t="s">
        <v>2315</v>
      </c>
      <c r="J12779">
        <v>790</v>
      </c>
      <c r="K12779">
        <f t="shared" si="86"/>
        <v>53</v>
      </c>
      <c r="L12779">
        <f t="shared" si="87"/>
        <v>99</v>
      </c>
      <c r="M12779">
        <v>76</v>
      </c>
      <c r="N12779">
        <v>46</v>
      </c>
      <c r="O12779">
        <v>0.77100000000000002</v>
      </c>
      <c r="Q12779">
        <v>73.483999999999995</v>
      </c>
      <c r="R12779">
        <v>3.8195000000000001</v>
      </c>
      <c r="U12779">
        <v>135.4641</v>
      </c>
    </row>
    <row r="12780" spans="1:25">
      <c r="A12780" t="s">
        <v>1490</v>
      </c>
      <c r="B12780" t="s">
        <v>1489</v>
      </c>
      <c r="C12780" t="s">
        <v>2315</v>
      </c>
      <c r="J12780">
        <v>790</v>
      </c>
      <c r="K12780">
        <f t="shared" si="86"/>
        <v>99</v>
      </c>
      <c r="L12780">
        <f t="shared" si="87"/>
        <v>145</v>
      </c>
      <c r="M12780">
        <v>122</v>
      </c>
      <c r="N12780">
        <v>46</v>
      </c>
      <c r="O12780">
        <v>0.74299999999999999</v>
      </c>
      <c r="Q12780">
        <v>28.308</v>
      </c>
      <c r="R12780">
        <v>1.5915999999999999</v>
      </c>
      <c r="U12780">
        <v>54.398600000000002</v>
      </c>
    </row>
    <row r="12781" spans="1:25">
      <c r="A12781" t="s">
        <v>1490</v>
      </c>
      <c r="B12781" t="s">
        <v>1489</v>
      </c>
      <c r="K12781">
        <f t="shared" si="86"/>
        <v>0</v>
      </c>
      <c r="L12781">
        <f t="shared" si="87"/>
        <v>0</v>
      </c>
      <c r="U12781">
        <v>521.86739999999998</v>
      </c>
    </row>
    <row r="12782" spans="1:25">
      <c r="A12782" t="s">
        <v>1490</v>
      </c>
      <c r="B12782" t="s">
        <v>1489</v>
      </c>
      <c r="C12782" t="s">
        <v>2315</v>
      </c>
      <c r="E12782" t="s">
        <v>2321</v>
      </c>
      <c r="G12782">
        <v>42.293999999999997</v>
      </c>
      <c r="H12782">
        <v>3.2890000000000001</v>
      </c>
      <c r="I12782" t="s">
        <v>166</v>
      </c>
      <c r="J12782">
        <v>791</v>
      </c>
      <c r="K12782">
        <f t="shared" si="86"/>
        <v>0</v>
      </c>
      <c r="L12782">
        <f t="shared" si="87"/>
        <v>61.5</v>
      </c>
      <c r="M12782">
        <v>30.75</v>
      </c>
      <c r="N12782">
        <v>61.5</v>
      </c>
      <c r="O12782">
        <v>0.14499999999999999</v>
      </c>
      <c r="Q12782">
        <v>87.314999999999998</v>
      </c>
      <c r="R12782">
        <v>24.834099999999999</v>
      </c>
      <c r="U12782">
        <v>221.458</v>
      </c>
      <c r="W12782">
        <v>0.54869999999999997</v>
      </c>
      <c r="Y12782">
        <v>9.4799000000000007</v>
      </c>
    </row>
    <row r="12783" spans="1:25">
      <c r="A12783" t="s">
        <v>1490</v>
      </c>
      <c r="B12783" t="s">
        <v>1489</v>
      </c>
      <c r="C12783" t="s">
        <v>2315</v>
      </c>
      <c r="J12783">
        <v>791</v>
      </c>
      <c r="K12783">
        <f t="shared" si="86"/>
        <v>61.5</v>
      </c>
      <c r="L12783">
        <f t="shared" si="87"/>
        <v>112.5</v>
      </c>
      <c r="M12783">
        <v>87</v>
      </c>
      <c r="N12783">
        <v>51</v>
      </c>
      <c r="O12783">
        <v>0.59099999999999997</v>
      </c>
      <c r="Q12783">
        <v>25.193999999999999</v>
      </c>
      <c r="R12783">
        <v>1.8474999999999999</v>
      </c>
      <c r="U12783">
        <v>55.684199999999997</v>
      </c>
    </row>
    <row r="12784" spans="1:25">
      <c r="A12784" t="s">
        <v>1490</v>
      </c>
      <c r="B12784" t="s">
        <v>1489</v>
      </c>
      <c r="C12784" t="s">
        <v>2315</v>
      </c>
      <c r="J12784">
        <v>791</v>
      </c>
      <c r="K12784">
        <f t="shared" si="86"/>
        <v>112.5</v>
      </c>
      <c r="L12784">
        <f t="shared" si="87"/>
        <v>155</v>
      </c>
      <c r="M12784">
        <v>133.75</v>
      </c>
      <c r="N12784">
        <v>42.5</v>
      </c>
      <c r="O12784">
        <v>0.91</v>
      </c>
      <c r="Q12784">
        <v>38.710999999999999</v>
      </c>
      <c r="R12784">
        <v>1.7582</v>
      </c>
      <c r="U12784">
        <v>67.999200000000002</v>
      </c>
    </row>
    <row r="12785" spans="1:26">
      <c r="A12785" t="s">
        <v>1490</v>
      </c>
      <c r="B12785" t="s">
        <v>1489</v>
      </c>
      <c r="K12785">
        <f t="shared" si="86"/>
        <v>0</v>
      </c>
      <c r="L12785">
        <f t="shared" si="87"/>
        <v>0</v>
      </c>
      <c r="U12785">
        <v>345.14139999999998</v>
      </c>
    </row>
    <row r="12786" spans="1:26">
      <c r="A12786" t="s">
        <v>1490</v>
      </c>
      <c r="B12786" t="s">
        <v>1489</v>
      </c>
      <c r="C12786" t="s">
        <v>2315</v>
      </c>
      <c r="E12786" t="s">
        <v>2321</v>
      </c>
      <c r="G12786">
        <v>42.293999999999997</v>
      </c>
      <c r="H12786">
        <v>3.2890000000000001</v>
      </c>
      <c r="I12786" t="s">
        <v>166</v>
      </c>
      <c r="J12786">
        <v>792</v>
      </c>
      <c r="K12786">
        <f t="shared" si="86"/>
        <v>0</v>
      </c>
      <c r="L12786">
        <f t="shared" si="87"/>
        <v>51.5</v>
      </c>
      <c r="M12786">
        <v>25.75</v>
      </c>
      <c r="N12786">
        <v>51.5</v>
      </c>
      <c r="O12786">
        <v>0.254</v>
      </c>
      <c r="Q12786">
        <v>170.185</v>
      </c>
      <c r="R12786">
        <v>28.3887</v>
      </c>
      <c r="U12786">
        <v>371.35320000000002</v>
      </c>
      <c r="W12786">
        <v>0.5837</v>
      </c>
      <c r="Y12786">
        <v>12.310600000000001</v>
      </c>
    </row>
    <row r="12787" spans="1:26">
      <c r="A12787" t="s">
        <v>1490</v>
      </c>
      <c r="B12787" t="s">
        <v>1489</v>
      </c>
      <c r="C12787" t="s">
        <v>2315</v>
      </c>
      <c r="J12787">
        <v>792</v>
      </c>
      <c r="K12787">
        <f t="shared" si="86"/>
        <v>51.5</v>
      </c>
      <c r="L12787">
        <f t="shared" si="87"/>
        <v>95</v>
      </c>
      <c r="M12787">
        <v>73.25</v>
      </c>
      <c r="N12787">
        <v>43.5</v>
      </c>
      <c r="O12787">
        <v>0.63600000000000001</v>
      </c>
      <c r="Q12787">
        <v>88.239000000000004</v>
      </c>
      <c r="R12787">
        <v>5.9965000000000002</v>
      </c>
      <c r="U12787">
        <v>165.89869999999999</v>
      </c>
    </row>
    <row r="12788" spans="1:26">
      <c r="A12788" t="s">
        <v>1490</v>
      </c>
      <c r="B12788" t="s">
        <v>1489</v>
      </c>
      <c r="C12788" t="s">
        <v>2315</v>
      </c>
      <c r="J12788">
        <v>792</v>
      </c>
      <c r="K12788">
        <f t="shared" si="86"/>
        <v>95</v>
      </c>
      <c r="L12788">
        <f t="shared" si="87"/>
        <v>140</v>
      </c>
      <c r="M12788">
        <v>117.5</v>
      </c>
      <c r="N12788">
        <v>45</v>
      </c>
      <c r="O12788">
        <v>0.86099999999999999</v>
      </c>
      <c r="Q12788">
        <v>50.738999999999997</v>
      </c>
      <c r="R12788">
        <v>2.5467</v>
      </c>
      <c r="U12788">
        <v>98.672600000000003</v>
      </c>
    </row>
    <row r="12789" spans="1:26">
      <c r="A12789" t="s">
        <v>1490</v>
      </c>
      <c r="B12789" t="s">
        <v>1489</v>
      </c>
      <c r="K12789">
        <f t="shared" si="86"/>
        <v>0</v>
      </c>
      <c r="L12789">
        <f t="shared" si="87"/>
        <v>0</v>
      </c>
      <c r="U12789">
        <v>635.92449999999997</v>
      </c>
    </row>
    <row r="12790" spans="1:26">
      <c r="A12790" t="s">
        <v>1490</v>
      </c>
      <c r="B12790" t="s">
        <v>1489</v>
      </c>
      <c r="C12790" t="s">
        <v>2320</v>
      </c>
      <c r="E12790" t="s">
        <v>2319</v>
      </c>
      <c r="G12790">
        <v>42.292999999999999</v>
      </c>
      <c r="H12790">
        <v>3.2930000000000001</v>
      </c>
      <c r="I12790" t="s">
        <v>166</v>
      </c>
      <c r="J12790">
        <v>793</v>
      </c>
      <c r="K12790">
        <f t="shared" si="86"/>
        <v>0</v>
      </c>
      <c r="L12790">
        <f t="shared" si="87"/>
        <v>1</v>
      </c>
      <c r="M12790">
        <v>0.5</v>
      </c>
      <c r="N12790">
        <v>1</v>
      </c>
      <c r="O12790">
        <v>0.11840000000000001</v>
      </c>
      <c r="Q12790">
        <v>71.72</v>
      </c>
      <c r="R12790">
        <v>25.678999999999998</v>
      </c>
      <c r="S12790">
        <v>3.4961000000000002</v>
      </c>
      <c r="T12790">
        <v>0.41389999999999999</v>
      </c>
      <c r="U12790">
        <v>3.0404</v>
      </c>
      <c r="V12790">
        <v>3.45</v>
      </c>
      <c r="W12790">
        <v>0.73460000000000003</v>
      </c>
      <c r="Y12790">
        <v>3.1745000000000001</v>
      </c>
      <c r="Z12790">
        <v>5.4889999999999999</v>
      </c>
    </row>
    <row r="12791" spans="1:26">
      <c r="A12791" t="s">
        <v>1490</v>
      </c>
      <c r="B12791" t="s">
        <v>1489</v>
      </c>
      <c r="C12791" t="s">
        <v>2320</v>
      </c>
      <c r="J12791">
        <v>793</v>
      </c>
      <c r="K12791">
        <f t="shared" si="86"/>
        <v>1</v>
      </c>
      <c r="L12791">
        <f t="shared" si="87"/>
        <v>3</v>
      </c>
      <c r="M12791">
        <v>2</v>
      </c>
      <c r="N12791">
        <v>2</v>
      </c>
      <c r="O12791">
        <v>6.4100000000000004E-2</v>
      </c>
      <c r="Q12791">
        <v>29.126999999999999</v>
      </c>
      <c r="R12791">
        <v>19.263300000000001</v>
      </c>
      <c r="S12791">
        <v>3.4527000000000001</v>
      </c>
      <c r="T12791">
        <v>0.44259999999999999</v>
      </c>
      <c r="U12791">
        <v>2.4695999999999998</v>
      </c>
      <c r="V12791">
        <v>2.91</v>
      </c>
    </row>
    <row r="12792" spans="1:26">
      <c r="A12792" t="s">
        <v>1490</v>
      </c>
      <c r="B12792" t="s">
        <v>1489</v>
      </c>
      <c r="C12792" t="s">
        <v>2320</v>
      </c>
      <c r="J12792">
        <v>793</v>
      </c>
      <c r="K12792">
        <f t="shared" si="86"/>
        <v>3</v>
      </c>
      <c r="L12792">
        <f t="shared" si="87"/>
        <v>6</v>
      </c>
      <c r="M12792">
        <v>4.5</v>
      </c>
      <c r="N12792">
        <v>3</v>
      </c>
      <c r="O12792">
        <v>9.2700000000000005E-2</v>
      </c>
      <c r="Q12792">
        <v>43.679000000000002</v>
      </c>
      <c r="R12792">
        <v>20.127800000000001</v>
      </c>
      <c r="S12792">
        <v>4.2758000000000003</v>
      </c>
      <c r="T12792">
        <v>1.1891</v>
      </c>
      <c r="U12792">
        <v>5.5975000000000001</v>
      </c>
      <c r="V12792">
        <v>6.79</v>
      </c>
    </row>
    <row r="12793" spans="1:26">
      <c r="A12793" t="s">
        <v>1490</v>
      </c>
      <c r="B12793" t="s">
        <v>1489</v>
      </c>
      <c r="C12793" t="s">
        <v>2320</v>
      </c>
      <c r="J12793">
        <v>793</v>
      </c>
      <c r="K12793">
        <f t="shared" si="86"/>
        <v>6</v>
      </c>
      <c r="L12793">
        <f t="shared" si="87"/>
        <v>10</v>
      </c>
      <c r="M12793">
        <v>8</v>
      </c>
      <c r="N12793">
        <v>4</v>
      </c>
      <c r="O12793">
        <v>8.6499999999999994E-2</v>
      </c>
      <c r="Q12793">
        <v>26.899000000000001</v>
      </c>
      <c r="R12793">
        <v>13.204000000000001</v>
      </c>
      <c r="S12793">
        <v>3.8439999999999999</v>
      </c>
      <c r="T12793">
        <v>1.33</v>
      </c>
      <c r="U12793">
        <v>4.5686</v>
      </c>
      <c r="V12793">
        <v>5.9</v>
      </c>
    </row>
    <row r="12794" spans="1:26">
      <c r="A12794" t="s">
        <v>1490</v>
      </c>
      <c r="B12794" t="s">
        <v>1489</v>
      </c>
      <c r="C12794" t="s">
        <v>2320</v>
      </c>
      <c r="J12794">
        <v>793</v>
      </c>
      <c r="K12794">
        <f t="shared" si="86"/>
        <v>10</v>
      </c>
      <c r="L12794">
        <f t="shared" si="87"/>
        <v>12</v>
      </c>
      <c r="M12794">
        <v>11</v>
      </c>
      <c r="N12794">
        <v>2</v>
      </c>
      <c r="O12794">
        <v>0.1396</v>
      </c>
      <c r="Q12794">
        <v>86.406000000000006</v>
      </c>
      <c r="R12794">
        <v>26.124700000000001</v>
      </c>
      <c r="S12794">
        <v>3.4007999999999998</v>
      </c>
      <c r="T12794">
        <v>0.94950000000000001</v>
      </c>
      <c r="U12794">
        <v>7.2939999999999996</v>
      </c>
      <c r="V12794">
        <v>8.24</v>
      </c>
    </row>
    <row r="12795" spans="1:26">
      <c r="A12795" t="s">
        <v>1490</v>
      </c>
      <c r="B12795" t="s">
        <v>1489</v>
      </c>
      <c r="C12795" t="s">
        <v>2320</v>
      </c>
      <c r="J12795">
        <v>793</v>
      </c>
      <c r="K12795">
        <f t="shared" si="86"/>
        <v>12</v>
      </c>
      <c r="L12795">
        <f t="shared" si="87"/>
        <v>14</v>
      </c>
      <c r="M12795">
        <v>13</v>
      </c>
      <c r="N12795">
        <v>2</v>
      </c>
      <c r="O12795">
        <v>8.5500000000000007E-2</v>
      </c>
      <c r="Q12795">
        <v>58.643000000000001</v>
      </c>
      <c r="R12795">
        <v>27.32</v>
      </c>
      <c r="S12795">
        <v>3</v>
      </c>
      <c r="T12795">
        <v>0.51300000000000001</v>
      </c>
      <c r="U12795">
        <v>4.6717000000000004</v>
      </c>
      <c r="V12795">
        <v>5.18</v>
      </c>
    </row>
    <row r="12796" spans="1:26">
      <c r="A12796" t="s">
        <v>1490</v>
      </c>
      <c r="B12796" t="s">
        <v>1489</v>
      </c>
      <c r="C12796" t="s">
        <v>2320</v>
      </c>
      <c r="J12796">
        <v>793</v>
      </c>
      <c r="K12796">
        <f t="shared" si="86"/>
        <v>14</v>
      </c>
      <c r="L12796">
        <f t="shared" si="87"/>
        <v>19</v>
      </c>
      <c r="M12796">
        <v>16.5</v>
      </c>
      <c r="N12796">
        <v>5</v>
      </c>
      <c r="O12796">
        <v>0.15229999999999999</v>
      </c>
      <c r="Q12796">
        <v>62.094999999999999</v>
      </c>
      <c r="R12796">
        <v>14.2453</v>
      </c>
      <c r="S12796">
        <v>3.8153999999999999</v>
      </c>
      <c r="T12796">
        <v>2.9054000000000002</v>
      </c>
      <c r="U12796">
        <v>10.847799999999999</v>
      </c>
      <c r="V12796">
        <v>13.75</v>
      </c>
    </row>
    <row r="12797" spans="1:26">
      <c r="A12797" t="s">
        <v>1490</v>
      </c>
      <c r="B12797" t="s">
        <v>1489</v>
      </c>
      <c r="C12797" t="s">
        <v>2320</v>
      </c>
      <c r="J12797">
        <v>793</v>
      </c>
      <c r="K12797">
        <f t="shared" si="86"/>
        <v>19</v>
      </c>
      <c r="L12797">
        <f t="shared" si="87"/>
        <v>22</v>
      </c>
      <c r="M12797">
        <v>20.5</v>
      </c>
      <c r="N12797">
        <v>3</v>
      </c>
      <c r="O12797">
        <v>0.11310000000000001</v>
      </c>
      <c r="Q12797">
        <v>34.601999999999997</v>
      </c>
      <c r="R12797">
        <v>12.500299999999999</v>
      </c>
      <c r="S12797">
        <v>2.82</v>
      </c>
      <c r="T12797">
        <v>0.95679999999999998</v>
      </c>
      <c r="U12797">
        <v>4.2413999999999996</v>
      </c>
      <c r="V12797">
        <v>5.2</v>
      </c>
    </row>
    <row r="12798" spans="1:26">
      <c r="A12798" t="s">
        <v>1490</v>
      </c>
      <c r="B12798" t="s">
        <v>1489</v>
      </c>
      <c r="C12798" t="s">
        <v>2320</v>
      </c>
      <c r="J12798">
        <v>793</v>
      </c>
      <c r="K12798">
        <f t="shared" si="86"/>
        <v>22</v>
      </c>
      <c r="L12798">
        <f t="shared" si="87"/>
        <v>24</v>
      </c>
      <c r="M12798">
        <v>23</v>
      </c>
      <c r="N12798">
        <v>2</v>
      </c>
      <c r="O12798">
        <v>0.10440000000000001</v>
      </c>
      <c r="Q12798">
        <v>23.309000000000001</v>
      </c>
      <c r="R12798">
        <v>9.2844999999999995</v>
      </c>
      <c r="S12798">
        <v>3.379</v>
      </c>
      <c r="T12798">
        <v>0.70550000000000002</v>
      </c>
      <c r="U12798">
        <v>1.9386000000000001</v>
      </c>
      <c r="V12798">
        <v>2.64</v>
      </c>
    </row>
    <row r="12799" spans="1:26">
      <c r="A12799" t="s">
        <v>1490</v>
      </c>
      <c r="B12799" t="s">
        <v>1489</v>
      </c>
      <c r="C12799" t="s">
        <v>2320</v>
      </c>
      <c r="J12799">
        <v>793</v>
      </c>
      <c r="K12799">
        <f t="shared" si="86"/>
        <v>24</v>
      </c>
      <c r="L12799">
        <f t="shared" si="87"/>
        <v>27</v>
      </c>
      <c r="M12799">
        <v>25.5</v>
      </c>
      <c r="N12799">
        <v>3</v>
      </c>
      <c r="O12799">
        <v>0.1951</v>
      </c>
      <c r="Q12799">
        <v>43.101999999999997</v>
      </c>
      <c r="R12799">
        <v>8.5159000000000002</v>
      </c>
      <c r="S12799">
        <v>4.2240000000000002</v>
      </c>
      <c r="T12799">
        <v>2.4723000000000002</v>
      </c>
      <c r="U12799">
        <v>4.9843999999999999</v>
      </c>
      <c r="V12799">
        <v>7.46</v>
      </c>
    </row>
    <row r="12800" spans="1:26">
      <c r="A12800" t="s">
        <v>1490</v>
      </c>
      <c r="B12800" t="s">
        <v>1489</v>
      </c>
      <c r="C12800" t="s">
        <v>2320</v>
      </c>
      <c r="J12800">
        <v>793</v>
      </c>
      <c r="K12800">
        <f t="shared" si="86"/>
        <v>27</v>
      </c>
      <c r="L12800">
        <f t="shared" si="87"/>
        <v>29</v>
      </c>
      <c r="M12800">
        <v>28</v>
      </c>
      <c r="N12800">
        <v>2</v>
      </c>
      <c r="O12800">
        <v>0.19400000000000001</v>
      </c>
      <c r="Q12800">
        <v>41.209000000000003</v>
      </c>
      <c r="R12800">
        <v>8.9725000000000001</v>
      </c>
      <c r="S12800">
        <v>3.8321999999999998</v>
      </c>
      <c r="T12800">
        <v>1.4869000000000001</v>
      </c>
      <c r="U12800">
        <v>3.4813000000000001</v>
      </c>
      <c r="V12800">
        <v>4.97</v>
      </c>
    </row>
    <row r="12801" spans="1:22">
      <c r="A12801" t="s">
        <v>1490</v>
      </c>
      <c r="B12801" t="s">
        <v>1489</v>
      </c>
      <c r="C12801" t="s">
        <v>2320</v>
      </c>
      <c r="J12801">
        <v>793</v>
      </c>
      <c r="K12801">
        <f t="shared" si="86"/>
        <v>29</v>
      </c>
      <c r="L12801">
        <f t="shared" si="87"/>
        <v>34</v>
      </c>
      <c r="M12801">
        <v>31.5</v>
      </c>
      <c r="N12801">
        <v>5</v>
      </c>
      <c r="O12801">
        <v>0.4526</v>
      </c>
      <c r="Q12801">
        <v>64.759</v>
      </c>
      <c r="R12801">
        <v>5.2172000000000001</v>
      </c>
      <c r="S12801">
        <v>3.4607000000000001</v>
      </c>
      <c r="T12801">
        <v>7.8315000000000001</v>
      </c>
      <c r="U12801">
        <v>11.8064</v>
      </c>
      <c r="V12801">
        <v>19.64</v>
      </c>
    </row>
    <row r="12802" spans="1:22">
      <c r="A12802" t="s">
        <v>1490</v>
      </c>
      <c r="B12802" t="s">
        <v>1489</v>
      </c>
      <c r="C12802" t="s">
        <v>2320</v>
      </c>
      <c r="J12802">
        <v>793</v>
      </c>
      <c r="K12802">
        <f t="shared" si="86"/>
        <v>34</v>
      </c>
      <c r="L12802">
        <f t="shared" si="87"/>
        <v>36</v>
      </c>
      <c r="M12802">
        <v>35</v>
      </c>
      <c r="N12802">
        <v>2</v>
      </c>
      <c r="O12802">
        <v>0.45279999999999998</v>
      </c>
      <c r="Q12802">
        <v>45.875</v>
      </c>
      <c r="R12802">
        <v>4.2721999999999998</v>
      </c>
      <c r="S12802">
        <v>5.2525000000000004</v>
      </c>
      <c r="T12802">
        <v>4.7567000000000004</v>
      </c>
      <c r="U12802">
        <v>3.8689</v>
      </c>
      <c r="V12802">
        <v>8.6300000000000008</v>
      </c>
    </row>
    <row r="12803" spans="1:22">
      <c r="A12803" t="s">
        <v>1490</v>
      </c>
      <c r="B12803" t="s">
        <v>1489</v>
      </c>
      <c r="C12803" t="s">
        <v>2320</v>
      </c>
      <c r="J12803">
        <v>793</v>
      </c>
      <c r="K12803">
        <f t="shared" si="86"/>
        <v>36</v>
      </c>
      <c r="L12803">
        <f t="shared" si="87"/>
        <v>39</v>
      </c>
      <c r="M12803">
        <v>37.5</v>
      </c>
      <c r="N12803">
        <v>3</v>
      </c>
      <c r="O12803">
        <v>0.48309999999999997</v>
      </c>
      <c r="Q12803">
        <v>37.463999999999999</v>
      </c>
      <c r="R12803">
        <v>2.9695</v>
      </c>
      <c r="S12803">
        <v>3.4297</v>
      </c>
      <c r="T12803">
        <v>4.9706000000000001</v>
      </c>
      <c r="U12803">
        <v>4.3037999999999998</v>
      </c>
      <c r="V12803">
        <v>9.27</v>
      </c>
    </row>
    <row r="12804" spans="1:22">
      <c r="A12804" t="s">
        <v>1490</v>
      </c>
      <c r="B12804" t="s">
        <v>1489</v>
      </c>
      <c r="C12804" t="s">
        <v>2320</v>
      </c>
      <c r="J12804">
        <v>793</v>
      </c>
      <c r="K12804">
        <f t="shared" si="86"/>
        <v>39</v>
      </c>
      <c r="L12804">
        <f t="shared" si="87"/>
        <v>46</v>
      </c>
      <c r="M12804">
        <v>42.5</v>
      </c>
      <c r="N12804">
        <v>7</v>
      </c>
      <c r="O12804">
        <v>0.316</v>
      </c>
      <c r="Q12804">
        <v>46.457999999999998</v>
      </c>
      <c r="R12804">
        <v>5.8685999999999998</v>
      </c>
      <c r="S12804">
        <v>2.9005999999999998</v>
      </c>
      <c r="T12804">
        <v>6.4160000000000004</v>
      </c>
      <c r="U12804">
        <v>12.981400000000001</v>
      </c>
      <c r="V12804">
        <v>19.399999999999999</v>
      </c>
    </row>
    <row r="12805" spans="1:22">
      <c r="A12805" t="s">
        <v>1490</v>
      </c>
      <c r="B12805" t="s">
        <v>1489</v>
      </c>
      <c r="C12805" t="s">
        <v>2320</v>
      </c>
      <c r="J12805">
        <v>793</v>
      </c>
      <c r="K12805">
        <f t="shared" si="86"/>
        <v>46</v>
      </c>
      <c r="L12805">
        <f t="shared" si="87"/>
        <v>49</v>
      </c>
      <c r="M12805">
        <v>47.5</v>
      </c>
      <c r="N12805">
        <v>3</v>
      </c>
      <c r="O12805">
        <v>0.38440000000000002</v>
      </c>
      <c r="Q12805">
        <v>56.951000000000001</v>
      </c>
      <c r="R12805">
        <v>5.6673</v>
      </c>
      <c r="S12805">
        <v>3.3247</v>
      </c>
      <c r="T12805">
        <v>3.8340000000000001</v>
      </c>
      <c r="U12805">
        <v>6.5354999999999999</v>
      </c>
      <c r="V12805">
        <v>10.37</v>
      </c>
    </row>
    <row r="12806" spans="1:22">
      <c r="A12806" t="s">
        <v>1490</v>
      </c>
      <c r="B12806" t="s">
        <v>1489</v>
      </c>
      <c r="C12806" t="s">
        <v>2320</v>
      </c>
      <c r="J12806">
        <v>793</v>
      </c>
      <c r="K12806">
        <f t="shared" si="86"/>
        <v>49</v>
      </c>
      <c r="L12806">
        <f t="shared" si="87"/>
        <v>52</v>
      </c>
      <c r="M12806">
        <v>50.5</v>
      </c>
      <c r="N12806">
        <v>3</v>
      </c>
      <c r="O12806">
        <v>0.34350000000000003</v>
      </c>
      <c r="Q12806">
        <v>33.773000000000003</v>
      </c>
      <c r="R12806">
        <v>4.0038999999999998</v>
      </c>
      <c r="S12806">
        <v>3.5358999999999998</v>
      </c>
      <c r="T12806">
        <v>3.6438000000000001</v>
      </c>
      <c r="U12806">
        <v>4.1260000000000003</v>
      </c>
      <c r="V12806">
        <v>7.77</v>
      </c>
    </row>
    <row r="12807" spans="1:22">
      <c r="A12807" t="s">
        <v>1490</v>
      </c>
      <c r="B12807" t="s">
        <v>1489</v>
      </c>
      <c r="C12807" t="s">
        <v>2320</v>
      </c>
      <c r="J12807">
        <v>793</v>
      </c>
      <c r="K12807">
        <f t="shared" si="86"/>
        <v>52</v>
      </c>
      <c r="L12807">
        <f t="shared" si="87"/>
        <v>55</v>
      </c>
      <c r="M12807">
        <v>53.5</v>
      </c>
      <c r="N12807">
        <v>3</v>
      </c>
      <c r="O12807">
        <v>0.54610000000000003</v>
      </c>
      <c r="Q12807">
        <v>53.548999999999999</v>
      </c>
      <c r="R12807">
        <v>4.5641999999999996</v>
      </c>
      <c r="S12807">
        <v>3.448</v>
      </c>
      <c r="T12807">
        <v>5.6489000000000003</v>
      </c>
      <c r="U12807">
        <v>7.4775999999999998</v>
      </c>
      <c r="V12807">
        <v>13.13</v>
      </c>
    </row>
    <row r="12808" spans="1:22">
      <c r="A12808" t="s">
        <v>1490</v>
      </c>
      <c r="B12808" t="s">
        <v>1489</v>
      </c>
      <c r="C12808" t="s">
        <v>2320</v>
      </c>
      <c r="J12808">
        <v>793</v>
      </c>
      <c r="K12808">
        <f t="shared" si="86"/>
        <v>55</v>
      </c>
      <c r="L12808">
        <f t="shared" si="87"/>
        <v>57</v>
      </c>
      <c r="M12808">
        <v>56</v>
      </c>
      <c r="N12808">
        <v>2</v>
      </c>
      <c r="O12808">
        <v>0.46860000000000002</v>
      </c>
      <c r="Q12808">
        <v>43.670999999999999</v>
      </c>
      <c r="R12808">
        <v>3.4196</v>
      </c>
      <c r="S12808">
        <v>3.9554</v>
      </c>
      <c r="T12808">
        <v>3.7069999999999999</v>
      </c>
      <c r="U12808">
        <v>3.2048999999999999</v>
      </c>
      <c r="V12808">
        <v>6.91</v>
      </c>
    </row>
    <row r="12809" spans="1:22">
      <c r="A12809" t="s">
        <v>1490</v>
      </c>
      <c r="B12809" t="s">
        <v>1489</v>
      </c>
      <c r="C12809" t="s">
        <v>2320</v>
      </c>
      <c r="J12809">
        <v>793</v>
      </c>
      <c r="K12809">
        <f t="shared" si="86"/>
        <v>57</v>
      </c>
      <c r="L12809">
        <f t="shared" si="87"/>
        <v>60</v>
      </c>
      <c r="M12809">
        <v>58.5</v>
      </c>
      <c r="N12809">
        <v>3</v>
      </c>
      <c r="O12809">
        <v>0.43109999999999998</v>
      </c>
      <c r="Q12809">
        <v>35.646999999999998</v>
      </c>
      <c r="R12809">
        <v>3.6031</v>
      </c>
      <c r="S12809">
        <v>4.6565000000000003</v>
      </c>
      <c r="T12809">
        <v>6.0223000000000004</v>
      </c>
      <c r="U12809">
        <v>4.6599000000000004</v>
      </c>
      <c r="V12809">
        <v>10.68</v>
      </c>
    </row>
    <row r="12810" spans="1:22">
      <c r="A12810" t="s">
        <v>1490</v>
      </c>
      <c r="B12810" t="s">
        <v>1489</v>
      </c>
      <c r="C12810" t="s">
        <v>2320</v>
      </c>
      <c r="J12810">
        <v>793</v>
      </c>
      <c r="K12810">
        <f t="shared" si="86"/>
        <v>60</v>
      </c>
      <c r="L12810">
        <f t="shared" si="87"/>
        <v>62</v>
      </c>
      <c r="M12810">
        <v>61</v>
      </c>
      <c r="N12810">
        <v>2</v>
      </c>
      <c r="O12810">
        <v>0.68269999999999997</v>
      </c>
      <c r="Q12810">
        <v>47.527999999999999</v>
      </c>
      <c r="R12810">
        <v>2.9973000000000001</v>
      </c>
      <c r="S12810">
        <v>3.9735</v>
      </c>
      <c r="T12810">
        <v>5.4253999999999998</v>
      </c>
      <c r="U12810">
        <v>4.0925000000000002</v>
      </c>
      <c r="V12810">
        <v>9.52</v>
      </c>
    </row>
    <row r="12811" spans="1:22">
      <c r="A12811" t="s">
        <v>1490</v>
      </c>
      <c r="B12811" t="s">
        <v>1489</v>
      </c>
      <c r="C12811" t="s">
        <v>2320</v>
      </c>
      <c r="J12811">
        <v>793</v>
      </c>
      <c r="K12811">
        <f t="shared" si="86"/>
        <v>62</v>
      </c>
      <c r="L12811">
        <f t="shared" si="87"/>
        <v>64</v>
      </c>
      <c r="M12811">
        <v>63</v>
      </c>
      <c r="N12811">
        <v>2</v>
      </c>
      <c r="O12811">
        <v>0.5585</v>
      </c>
      <c r="Q12811">
        <v>44.33</v>
      </c>
      <c r="R12811">
        <v>3.4418000000000002</v>
      </c>
      <c r="S12811">
        <v>3.4413</v>
      </c>
      <c r="T12811">
        <v>3.8439000000000001</v>
      </c>
      <c r="U12811">
        <v>3.8445</v>
      </c>
      <c r="V12811">
        <v>7.69</v>
      </c>
    </row>
    <row r="12812" spans="1:22">
      <c r="A12812" t="s">
        <v>1490</v>
      </c>
      <c r="B12812" t="s">
        <v>1489</v>
      </c>
      <c r="C12812" t="s">
        <v>2320</v>
      </c>
      <c r="J12812">
        <v>793</v>
      </c>
      <c r="K12812">
        <f t="shared" si="86"/>
        <v>64</v>
      </c>
      <c r="L12812">
        <f t="shared" si="87"/>
        <v>67</v>
      </c>
      <c r="M12812">
        <v>65.5</v>
      </c>
      <c r="N12812">
        <v>3</v>
      </c>
      <c r="O12812">
        <v>0.6331</v>
      </c>
      <c r="Q12812">
        <v>57.249000000000002</v>
      </c>
      <c r="R12812">
        <v>3.5190000000000001</v>
      </c>
      <c r="S12812">
        <v>2.8483000000000001</v>
      </c>
      <c r="T12812">
        <v>5.4097</v>
      </c>
      <c r="U12812">
        <v>6.6836000000000002</v>
      </c>
      <c r="V12812">
        <v>12.09</v>
      </c>
    </row>
    <row r="12813" spans="1:22">
      <c r="A12813" t="s">
        <v>1490</v>
      </c>
      <c r="B12813" t="s">
        <v>1489</v>
      </c>
      <c r="C12813" t="s">
        <v>2320</v>
      </c>
      <c r="J12813">
        <v>793</v>
      </c>
      <c r="K12813">
        <f t="shared" si="86"/>
        <v>67</v>
      </c>
      <c r="L12813">
        <f t="shared" si="87"/>
        <v>69</v>
      </c>
      <c r="M12813">
        <v>68</v>
      </c>
      <c r="N12813">
        <v>2</v>
      </c>
      <c r="O12813">
        <v>0.53300000000000003</v>
      </c>
      <c r="Q12813">
        <v>35.462000000000003</v>
      </c>
      <c r="R12813">
        <v>2.7122000000000002</v>
      </c>
      <c r="S12813">
        <v>3.2562000000000002</v>
      </c>
      <c r="T12813">
        <v>3.4710999999999999</v>
      </c>
      <c r="U12813">
        <v>2.8912</v>
      </c>
      <c r="V12813">
        <v>6.36</v>
      </c>
    </row>
    <row r="12814" spans="1:22">
      <c r="A12814" t="s">
        <v>1490</v>
      </c>
      <c r="B12814" t="s">
        <v>1489</v>
      </c>
      <c r="C12814" t="s">
        <v>2320</v>
      </c>
      <c r="J12814">
        <v>793</v>
      </c>
      <c r="K12814">
        <f t="shared" si="86"/>
        <v>69</v>
      </c>
      <c r="L12814">
        <f t="shared" si="87"/>
        <v>72</v>
      </c>
      <c r="M12814">
        <v>70.5</v>
      </c>
      <c r="N12814">
        <v>3</v>
      </c>
      <c r="O12814">
        <v>0.67310000000000003</v>
      </c>
      <c r="Q12814">
        <v>35.807000000000002</v>
      </c>
      <c r="R12814">
        <v>2.1997</v>
      </c>
      <c r="S12814">
        <v>3.7715999999999998</v>
      </c>
      <c r="T12814">
        <v>7.6161000000000003</v>
      </c>
      <c r="U12814">
        <v>4.4417999999999997</v>
      </c>
      <c r="V12814">
        <v>12.06</v>
      </c>
    </row>
    <row r="12815" spans="1:22">
      <c r="A12815" t="s">
        <v>1490</v>
      </c>
      <c r="B12815" t="s">
        <v>1489</v>
      </c>
      <c r="C12815" t="s">
        <v>2320</v>
      </c>
      <c r="J12815">
        <v>793</v>
      </c>
      <c r="K12815">
        <f t="shared" si="86"/>
        <v>72</v>
      </c>
      <c r="L12815">
        <f t="shared" si="87"/>
        <v>73</v>
      </c>
      <c r="M12815">
        <v>72.5</v>
      </c>
      <c r="N12815">
        <v>1</v>
      </c>
      <c r="O12815">
        <v>0.68530000000000002</v>
      </c>
      <c r="Q12815">
        <v>38.67</v>
      </c>
      <c r="R12815">
        <v>2.0945</v>
      </c>
      <c r="S12815">
        <v>2.6882000000000001</v>
      </c>
      <c r="T12815">
        <v>1.8422000000000001</v>
      </c>
      <c r="U12815">
        <v>1.4354</v>
      </c>
      <c r="V12815">
        <v>3.28</v>
      </c>
    </row>
    <row r="12816" spans="1:22">
      <c r="A12816" t="s">
        <v>1490</v>
      </c>
      <c r="B12816" t="s">
        <v>1489</v>
      </c>
      <c r="C12816" t="s">
        <v>2320</v>
      </c>
      <c r="J12816">
        <v>793</v>
      </c>
      <c r="K12816">
        <f t="shared" si="86"/>
        <v>73</v>
      </c>
      <c r="L12816">
        <f t="shared" si="87"/>
        <v>75</v>
      </c>
      <c r="M12816">
        <v>74</v>
      </c>
      <c r="N12816">
        <v>2</v>
      </c>
      <c r="O12816">
        <v>0.60509999999999997</v>
      </c>
      <c r="Q12816">
        <v>34.326999999999998</v>
      </c>
      <c r="R12816">
        <v>2.0888</v>
      </c>
      <c r="S12816">
        <v>2.5651999999999999</v>
      </c>
      <c r="T12816">
        <v>3.1044999999999998</v>
      </c>
      <c r="U12816">
        <v>2.5278999999999998</v>
      </c>
      <c r="V12816">
        <v>5.63</v>
      </c>
    </row>
    <row r="12817" spans="1:22">
      <c r="A12817" t="s">
        <v>1490</v>
      </c>
      <c r="B12817" t="s">
        <v>1489</v>
      </c>
      <c r="C12817" t="s">
        <v>2320</v>
      </c>
      <c r="J12817">
        <v>793</v>
      </c>
      <c r="K12817">
        <f t="shared" si="86"/>
        <v>75</v>
      </c>
      <c r="L12817">
        <f t="shared" si="87"/>
        <v>77</v>
      </c>
      <c r="M12817">
        <v>76</v>
      </c>
      <c r="N12817">
        <v>2</v>
      </c>
      <c r="O12817">
        <v>0.7208</v>
      </c>
      <c r="Q12817">
        <v>55.484000000000002</v>
      </c>
      <c r="R12817">
        <v>3.2591000000000001</v>
      </c>
      <c r="S12817">
        <v>2.6286999999999998</v>
      </c>
      <c r="T12817">
        <v>3.7896000000000001</v>
      </c>
      <c r="U12817">
        <v>4.6982999999999997</v>
      </c>
      <c r="V12817">
        <v>8.49</v>
      </c>
    </row>
    <row r="12818" spans="1:22">
      <c r="A12818" t="s">
        <v>1490</v>
      </c>
      <c r="B12818" t="s">
        <v>1489</v>
      </c>
      <c r="C12818" t="s">
        <v>2320</v>
      </c>
      <c r="J12818">
        <v>793</v>
      </c>
      <c r="K12818">
        <f t="shared" si="86"/>
        <v>77</v>
      </c>
      <c r="L12818">
        <f t="shared" si="87"/>
        <v>78</v>
      </c>
      <c r="M12818">
        <v>77.5</v>
      </c>
      <c r="N12818">
        <v>1</v>
      </c>
      <c r="O12818">
        <v>0.59389999999999998</v>
      </c>
      <c r="Q12818">
        <v>63.241</v>
      </c>
      <c r="R12818">
        <v>3.9946000000000002</v>
      </c>
      <c r="S12818">
        <v>2.2073</v>
      </c>
      <c r="T12818">
        <v>1.3109</v>
      </c>
      <c r="U12818">
        <v>2.3723999999999998</v>
      </c>
      <c r="V12818">
        <v>3.68</v>
      </c>
    </row>
    <row r="12819" spans="1:22">
      <c r="A12819" t="s">
        <v>1490</v>
      </c>
      <c r="B12819" t="s">
        <v>1489</v>
      </c>
      <c r="C12819" t="s">
        <v>2320</v>
      </c>
      <c r="J12819">
        <v>793</v>
      </c>
      <c r="K12819">
        <f t="shared" si="86"/>
        <v>78</v>
      </c>
      <c r="L12819">
        <f t="shared" si="87"/>
        <v>79</v>
      </c>
      <c r="M12819">
        <v>78.5</v>
      </c>
      <c r="N12819">
        <v>1</v>
      </c>
      <c r="O12819">
        <v>0.63300000000000001</v>
      </c>
      <c r="Q12819">
        <v>58.859000000000002</v>
      </c>
      <c r="R12819">
        <v>3.9586999999999999</v>
      </c>
      <c r="S12819">
        <v>2.2717999999999998</v>
      </c>
      <c r="T12819">
        <v>1.4380999999999999</v>
      </c>
      <c r="U12819">
        <v>2.5059</v>
      </c>
      <c r="V12819">
        <v>3.94</v>
      </c>
    </row>
    <row r="12820" spans="1:22">
      <c r="A12820" t="s">
        <v>1490</v>
      </c>
      <c r="B12820" t="s">
        <v>1489</v>
      </c>
      <c r="C12820" t="s">
        <v>2320</v>
      </c>
      <c r="J12820">
        <v>793</v>
      </c>
      <c r="K12820">
        <f t="shared" si="86"/>
        <v>79</v>
      </c>
      <c r="L12820">
        <f t="shared" si="87"/>
        <v>80</v>
      </c>
      <c r="M12820">
        <v>79.5</v>
      </c>
      <c r="N12820">
        <v>1</v>
      </c>
      <c r="O12820">
        <v>0.55969999999999998</v>
      </c>
      <c r="Q12820">
        <v>41.914000000000001</v>
      </c>
      <c r="R12820">
        <v>2.8532000000000002</v>
      </c>
      <c r="S12820">
        <v>2.0065</v>
      </c>
      <c r="T12820">
        <v>1.123</v>
      </c>
      <c r="U12820">
        <v>1.5969</v>
      </c>
      <c r="V12820">
        <v>2.72</v>
      </c>
    </row>
    <row r="12821" spans="1:22">
      <c r="A12821" t="s">
        <v>1490</v>
      </c>
      <c r="B12821" t="s">
        <v>1489</v>
      </c>
      <c r="C12821" t="s">
        <v>2320</v>
      </c>
      <c r="J12821">
        <v>793</v>
      </c>
      <c r="K12821">
        <f t="shared" si="86"/>
        <v>80</v>
      </c>
      <c r="L12821">
        <f t="shared" si="87"/>
        <v>82</v>
      </c>
      <c r="M12821">
        <v>81</v>
      </c>
      <c r="N12821">
        <v>2</v>
      </c>
      <c r="O12821">
        <v>0.50149999999999995</v>
      </c>
      <c r="Q12821">
        <v>59.548999999999999</v>
      </c>
      <c r="R12821">
        <v>4.0918999999999999</v>
      </c>
      <c r="S12821">
        <v>1.3463000000000001</v>
      </c>
      <c r="T12821">
        <v>1.3503000000000001</v>
      </c>
      <c r="U12821">
        <v>4.1041999999999996</v>
      </c>
      <c r="V12821">
        <v>5.45</v>
      </c>
    </row>
    <row r="12822" spans="1:22">
      <c r="A12822" t="s">
        <v>1490</v>
      </c>
      <c r="B12822" t="s">
        <v>1489</v>
      </c>
      <c r="C12822" t="s">
        <v>2320</v>
      </c>
      <c r="J12822">
        <v>793</v>
      </c>
      <c r="K12822">
        <f t="shared" si="86"/>
        <v>82</v>
      </c>
      <c r="L12822">
        <f t="shared" si="87"/>
        <v>84</v>
      </c>
      <c r="M12822">
        <v>83</v>
      </c>
      <c r="N12822">
        <v>2</v>
      </c>
      <c r="O12822">
        <v>0.44159999999999999</v>
      </c>
      <c r="Q12822">
        <v>85.751999999999995</v>
      </c>
      <c r="R12822">
        <v>7.1130000000000004</v>
      </c>
      <c r="S12822">
        <v>2.0005000000000002</v>
      </c>
      <c r="T12822">
        <v>1.7668999999999999</v>
      </c>
      <c r="U12822">
        <v>6.2821999999999996</v>
      </c>
      <c r="V12822">
        <v>8.0500000000000007</v>
      </c>
    </row>
    <row r="12823" spans="1:22">
      <c r="A12823" t="s">
        <v>1490</v>
      </c>
      <c r="B12823" t="s">
        <v>1489</v>
      </c>
      <c r="C12823" t="s">
        <v>2320</v>
      </c>
      <c r="J12823">
        <v>793</v>
      </c>
      <c r="K12823">
        <f t="shared" si="86"/>
        <v>84</v>
      </c>
      <c r="L12823">
        <f t="shared" si="87"/>
        <v>88</v>
      </c>
      <c r="M12823">
        <v>86</v>
      </c>
      <c r="N12823">
        <v>4</v>
      </c>
      <c r="O12823">
        <v>0.35349999999999998</v>
      </c>
      <c r="Q12823">
        <v>48.969000000000001</v>
      </c>
      <c r="R12823">
        <v>5.2237999999999998</v>
      </c>
      <c r="S12823">
        <v>3.3578999999999999</v>
      </c>
      <c r="T12823">
        <v>4.7481</v>
      </c>
      <c r="U12823">
        <v>7.3864999999999998</v>
      </c>
      <c r="V12823">
        <v>12.13</v>
      </c>
    </row>
    <row r="12824" spans="1:22">
      <c r="A12824" t="s">
        <v>1490</v>
      </c>
      <c r="B12824" t="s">
        <v>1489</v>
      </c>
      <c r="C12824" t="s">
        <v>2320</v>
      </c>
      <c r="J12824">
        <v>793</v>
      </c>
      <c r="K12824">
        <f t="shared" si="86"/>
        <v>88</v>
      </c>
      <c r="L12824">
        <f t="shared" si="87"/>
        <v>90</v>
      </c>
      <c r="M12824">
        <v>89</v>
      </c>
      <c r="N12824">
        <v>2</v>
      </c>
      <c r="O12824">
        <v>0.4929</v>
      </c>
      <c r="Q12824">
        <v>54.259</v>
      </c>
      <c r="R12824">
        <v>4.2701000000000002</v>
      </c>
      <c r="S12824">
        <v>4.0717999999999996</v>
      </c>
      <c r="T12824">
        <v>4.0140000000000002</v>
      </c>
      <c r="U12824">
        <v>4.2095000000000002</v>
      </c>
      <c r="V12824">
        <v>8.2200000000000006</v>
      </c>
    </row>
    <row r="12825" spans="1:22">
      <c r="A12825" t="s">
        <v>1490</v>
      </c>
      <c r="B12825" t="s">
        <v>1489</v>
      </c>
      <c r="C12825" t="s">
        <v>2320</v>
      </c>
      <c r="J12825">
        <v>793</v>
      </c>
      <c r="K12825">
        <f t="shared" si="86"/>
        <v>90</v>
      </c>
      <c r="L12825">
        <f t="shared" si="87"/>
        <v>93</v>
      </c>
      <c r="M12825">
        <v>91.5</v>
      </c>
      <c r="N12825">
        <v>3</v>
      </c>
      <c r="O12825">
        <v>0.61629999999999996</v>
      </c>
      <c r="Q12825">
        <v>52.667000000000002</v>
      </c>
      <c r="R12825">
        <v>3.2726999999999999</v>
      </c>
      <c r="S12825">
        <v>4.1849999999999996</v>
      </c>
      <c r="T12825">
        <v>7.7377000000000002</v>
      </c>
      <c r="U12825">
        <v>6.0510000000000002</v>
      </c>
      <c r="V12825">
        <v>13.79</v>
      </c>
    </row>
    <row r="12826" spans="1:22">
      <c r="A12826" t="s">
        <v>1490</v>
      </c>
      <c r="B12826" t="s">
        <v>1489</v>
      </c>
      <c r="C12826" t="s">
        <v>2320</v>
      </c>
      <c r="J12826">
        <v>793</v>
      </c>
      <c r="K12826">
        <f t="shared" si="86"/>
        <v>93</v>
      </c>
      <c r="L12826">
        <f t="shared" si="87"/>
        <v>95</v>
      </c>
      <c r="M12826">
        <v>94</v>
      </c>
      <c r="N12826">
        <v>2</v>
      </c>
      <c r="O12826">
        <v>0.56230000000000002</v>
      </c>
      <c r="Q12826">
        <v>54.627000000000002</v>
      </c>
      <c r="R12826">
        <v>3.8997999999999999</v>
      </c>
      <c r="S12826">
        <v>5.4149000000000003</v>
      </c>
      <c r="T12826">
        <v>6.0895000000000001</v>
      </c>
      <c r="U12826">
        <v>4.3857999999999997</v>
      </c>
      <c r="V12826">
        <v>10.48</v>
      </c>
    </row>
    <row r="12827" spans="1:22">
      <c r="A12827" t="s">
        <v>1490</v>
      </c>
      <c r="B12827" t="s">
        <v>1489</v>
      </c>
      <c r="C12827" t="s">
        <v>2320</v>
      </c>
      <c r="J12827">
        <v>793</v>
      </c>
      <c r="K12827">
        <f t="shared" si="86"/>
        <v>95</v>
      </c>
      <c r="L12827">
        <f t="shared" si="87"/>
        <v>96</v>
      </c>
      <c r="M12827">
        <v>95.5</v>
      </c>
      <c r="N12827">
        <v>1</v>
      </c>
      <c r="O12827">
        <v>0.62570000000000003</v>
      </c>
      <c r="Q12827">
        <v>65.72</v>
      </c>
      <c r="R12827">
        <v>4.1699000000000002</v>
      </c>
      <c r="S12827">
        <v>5.6681999999999997</v>
      </c>
      <c r="T12827">
        <v>3.5466000000000002</v>
      </c>
      <c r="U12827">
        <v>2.6091000000000002</v>
      </c>
      <c r="V12827">
        <v>6.16</v>
      </c>
    </row>
    <row r="12828" spans="1:22">
      <c r="A12828" t="s">
        <v>1490</v>
      </c>
      <c r="B12828" t="s">
        <v>1489</v>
      </c>
      <c r="C12828" t="s">
        <v>2320</v>
      </c>
      <c r="J12828">
        <v>793</v>
      </c>
      <c r="K12828">
        <f t="shared" si="86"/>
        <v>96</v>
      </c>
      <c r="L12828">
        <f t="shared" si="87"/>
        <v>99</v>
      </c>
      <c r="M12828">
        <v>97.5</v>
      </c>
      <c r="N12828">
        <v>3</v>
      </c>
      <c r="O12828">
        <v>0.56299999999999994</v>
      </c>
      <c r="Q12828">
        <v>52.293999999999997</v>
      </c>
      <c r="R12828">
        <v>3.3313999999999999</v>
      </c>
      <c r="S12828">
        <v>5.3281000000000001</v>
      </c>
      <c r="T12828">
        <v>8.9991000000000003</v>
      </c>
      <c r="U12828">
        <v>5.6266999999999996</v>
      </c>
      <c r="V12828">
        <v>14.63</v>
      </c>
    </row>
    <row r="12829" spans="1:22">
      <c r="A12829" t="s">
        <v>1490</v>
      </c>
      <c r="B12829" t="s">
        <v>1489</v>
      </c>
      <c r="C12829" t="s">
        <v>2320</v>
      </c>
      <c r="J12829">
        <v>793</v>
      </c>
      <c r="K12829">
        <f t="shared" si="86"/>
        <v>99</v>
      </c>
      <c r="L12829">
        <f t="shared" si="87"/>
        <v>101</v>
      </c>
      <c r="M12829">
        <v>100</v>
      </c>
      <c r="N12829">
        <v>2</v>
      </c>
      <c r="O12829">
        <v>0.50939999999999996</v>
      </c>
      <c r="Q12829">
        <v>48.43</v>
      </c>
      <c r="R12829">
        <v>3.2208000000000001</v>
      </c>
      <c r="S12829">
        <v>4.5087000000000002</v>
      </c>
      <c r="T12829">
        <v>4.5933999999999999</v>
      </c>
      <c r="U12829">
        <v>3.2812999999999999</v>
      </c>
      <c r="V12829">
        <v>7.87</v>
      </c>
    </row>
    <row r="12830" spans="1:22">
      <c r="A12830" t="s">
        <v>1490</v>
      </c>
      <c r="B12830" t="s">
        <v>1489</v>
      </c>
      <c r="C12830" t="s">
        <v>2320</v>
      </c>
      <c r="J12830">
        <v>793</v>
      </c>
      <c r="K12830">
        <f t="shared" si="86"/>
        <v>101</v>
      </c>
      <c r="L12830">
        <f t="shared" si="87"/>
        <v>104</v>
      </c>
      <c r="M12830">
        <v>102.5</v>
      </c>
      <c r="N12830">
        <v>3</v>
      </c>
      <c r="O12830">
        <v>0.59030000000000005</v>
      </c>
      <c r="Q12830">
        <v>44.795000000000002</v>
      </c>
      <c r="R12830">
        <v>2.6318000000000001</v>
      </c>
      <c r="S12830">
        <v>4.3635999999999999</v>
      </c>
      <c r="T12830">
        <v>7.7275999999999998</v>
      </c>
      <c r="U12830">
        <v>4.6607000000000003</v>
      </c>
      <c r="V12830">
        <v>12.39</v>
      </c>
    </row>
    <row r="12831" spans="1:22">
      <c r="A12831" t="s">
        <v>1490</v>
      </c>
      <c r="B12831" t="s">
        <v>1489</v>
      </c>
      <c r="C12831" t="s">
        <v>2320</v>
      </c>
      <c r="J12831">
        <v>793</v>
      </c>
      <c r="K12831">
        <f t="shared" si="86"/>
        <v>104</v>
      </c>
      <c r="L12831">
        <f t="shared" si="87"/>
        <v>106</v>
      </c>
      <c r="M12831">
        <v>105</v>
      </c>
      <c r="N12831">
        <v>2</v>
      </c>
      <c r="O12831">
        <v>0.60699999999999998</v>
      </c>
      <c r="Q12831">
        <v>46.476999999999997</v>
      </c>
      <c r="R12831">
        <v>2.8906999999999998</v>
      </c>
      <c r="S12831">
        <v>4.8289999999999997</v>
      </c>
      <c r="T12831">
        <v>5.8624000000000001</v>
      </c>
      <c r="U12831">
        <v>3.5093000000000001</v>
      </c>
      <c r="V12831">
        <v>9.3699999999999992</v>
      </c>
    </row>
    <row r="12832" spans="1:22">
      <c r="A12832" t="s">
        <v>1490</v>
      </c>
      <c r="B12832" t="s">
        <v>1489</v>
      </c>
      <c r="C12832" t="s">
        <v>2320</v>
      </c>
      <c r="J12832">
        <v>793</v>
      </c>
      <c r="K12832">
        <f t="shared" si="86"/>
        <v>106</v>
      </c>
      <c r="L12832">
        <f t="shared" si="87"/>
        <v>107</v>
      </c>
      <c r="M12832">
        <v>106.5</v>
      </c>
      <c r="N12832">
        <v>1</v>
      </c>
      <c r="O12832">
        <v>0.57450000000000001</v>
      </c>
      <c r="Q12832">
        <v>50.692999999999998</v>
      </c>
      <c r="R12832">
        <v>3.766</v>
      </c>
      <c r="S12832">
        <v>5.9271000000000003</v>
      </c>
      <c r="T12832">
        <v>3.4051</v>
      </c>
      <c r="U12832">
        <v>2.1636000000000002</v>
      </c>
      <c r="V12832">
        <v>5.57</v>
      </c>
    </row>
    <row r="12833" spans="1:22">
      <c r="A12833" t="s">
        <v>1490</v>
      </c>
      <c r="B12833" t="s">
        <v>1489</v>
      </c>
      <c r="C12833" t="s">
        <v>2320</v>
      </c>
      <c r="J12833">
        <v>793</v>
      </c>
      <c r="K12833">
        <f t="shared" si="86"/>
        <v>107</v>
      </c>
      <c r="L12833">
        <f t="shared" si="87"/>
        <v>110</v>
      </c>
      <c r="M12833">
        <v>108.5</v>
      </c>
      <c r="N12833">
        <v>3</v>
      </c>
      <c r="O12833">
        <v>0.59770000000000001</v>
      </c>
      <c r="Q12833">
        <v>60.295000000000002</v>
      </c>
      <c r="R12833">
        <v>4.1448999999999998</v>
      </c>
      <c r="S12833">
        <v>6.6760000000000002</v>
      </c>
      <c r="T12833">
        <v>11.970599999999999</v>
      </c>
      <c r="U12833">
        <v>7.4321999999999999</v>
      </c>
      <c r="V12833">
        <v>19.399999999999999</v>
      </c>
    </row>
    <row r="12834" spans="1:22">
      <c r="A12834" t="s">
        <v>1490</v>
      </c>
      <c r="B12834" t="s">
        <v>1489</v>
      </c>
      <c r="C12834" t="s">
        <v>2320</v>
      </c>
      <c r="J12834">
        <v>793</v>
      </c>
      <c r="K12834">
        <f t="shared" si="86"/>
        <v>110</v>
      </c>
      <c r="L12834">
        <f t="shared" si="87"/>
        <v>112</v>
      </c>
      <c r="M12834">
        <v>111</v>
      </c>
      <c r="N12834">
        <v>2</v>
      </c>
      <c r="O12834">
        <v>0.436</v>
      </c>
      <c r="Q12834">
        <v>28.89</v>
      </c>
      <c r="R12834">
        <v>2.4468000000000001</v>
      </c>
      <c r="S12834">
        <v>6.516</v>
      </c>
      <c r="T12834">
        <v>5.6820000000000004</v>
      </c>
      <c r="U12834">
        <v>2.1335999999999999</v>
      </c>
      <c r="V12834">
        <v>7.82</v>
      </c>
    </row>
    <row r="12835" spans="1:22">
      <c r="A12835" t="s">
        <v>1490</v>
      </c>
      <c r="B12835" t="s">
        <v>1489</v>
      </c>
      <c r="C12835" t="s">
        <v>2320</v>
      </c>
      <c r="J12835">
        <v>793</v>
      </c>
      <c r="K12835">
        <f t="shared" ref="K12835:K12898" si="88">M12835-(N12835/2)</f>
        <v>112</v>
      </c>
      <c r="L12835">
        <f t="shared" ref="L12835:L12898" si="89">M12835+(N12835/2)</f>
        <v>115</v>
      </c>
      <c r="M12835">
        <v>113.5</v>
      </c>
      <c r="N12835">
        <v>3</v>
      </c>
      <c r="O12835">
        <v>0.63500000000000001</v>
      </c>
      <c r="Q12835">
        <v>59.853000000000002</v>
      </c>
      <c r="R12835">
        <v>3.9230999999999998</v>
      </c>
      <c r="S12835">
        <v>6.1311</v>
      </c>
      <c r="T12835">
        <v>11.6798</v>
      </c>
      <c r="U12835">
        <v>7.4733999999999998</v>
      </c>
      <c r="V12835">
        <v>19.149999999999999</v>
      </c>
    </row>
    <row r="12836" spans="1:22">
      <c r="A12836" t="s">
        <v>1490</v>
      </c>
      <c r="B12836" t="s">
        <v>1489</v>
      </c>
      <c r="C12836" t="s">
        <v>2320</v>
      </c>
      <c r="J12836">
        <v>793</v>
      </c>
      <c r="K12836">
        <f t="shared" si="88"/>
        <v>115</v>
      </c>
      <c r="L12836">
        <f t="shared" si="89"/>
        <v>116</v>
      </c>
      <c r="M12836">
        <v>115.5</v>
      </c>
      <c r="N12836">
        <v>1</v>
      </c>
      <c r="O12836">
        <v>0.63300000000000001</v>
      </c>
      <c r="Q12836">
        <v>37.054000000000002</v>
      </c>
      <c r="R12836">
        <v>2.1358000000000001</v>
      </c>
      <c r="S12836">
        <v>5.1703999999999999</v>
      </c>
      <c r="T12836">
        <v>3.2728000000000002</v>
      </c>
      <c r="U12836">
        <v>1.3520000000000001</v>
      </c>
      <c r="V12836">
        <v>4.62</v>
      </c>
    </row>
    <row r="12837" spans="1:22">
      <c r="A12837" t="s">
        <v>1490</v>
      </c>
      <c r="B12837" t="s">
        <v>1489</v>
      </c>
      <c r="C12837" t="s">
        <v>2320</v>
      </c>
      <c r="J12837">
        <v>793</v>
      </c>
      <c r="K12837">
        <f t="shared" si="88"/>
        <v>116</v>
      </c>
      <c r="L12837">
        <f t="shared" si="89"/>
        <v>118</v>
      </c>
      <c r="M12837">
        <v>117</v>
      </c>
      <c r="N12837">
        <v>2</v>
      </c>
      <c r="O12837">
        <v>0.72540000000000004</v>
      </c>
      <c r="Q12837">
        <v>50.341000000000001</v>
      </c>
      <c r="R12837">
        <v>2.5971000000000002</v>
      </c>
      <c r="S12837">
        <v>5.8183999999999996</v>
      </c>
      <c r="T12837">
        <v>8.4413</v>
      </c>
      <c r="U12837">
        <v>3.7679</v>
      </c>
      <c r="V12837">
        <v>12.21</v>
      </c>
    </row>
    <row r="12838" spans="1:22">
      <c r="A12838" t="s">
        <v>1490</v>
      </c>
      <c r="B12838" t="s">
        <v>1489</v>
      </c>
      <c r="C12838" t="s">
        <v>2320</v>
      </c>
      <c r="J12838">
        <v>793</v>
      </c>
      <c r="K12838">
        <f t="shared" si="88"/>
        <v>118</v>
      </c>
      <c r="L12838">
        <f t="shared" si="89"/>
        <v>119</v>
      </c>
      <c r="M12838">
        <v>118.5</v>
      </c>
      <c r="N12838">
        <v>1</v>
      </c>
      <c r="O12838">
        <v>0.49880000000000002</v>
      </c>
      <c r="Q12838">
        <v>32.107999999999997</v>
      </c>
      <c r="R12838">
        <v>2.5709</v>
      </c>
      <c r="S12838">
        <v>5.9705000000000004</v>
      </c>
      <c r="T12838">
        <v>2.9781</v>
      </c>
      <c r="U12838">
        <v>1.2824</v>
      </c>
      <c r="V12838">
        <v>4.26</v>
      </c>
    </row>
    <row r="12839" spans="1:22">
      <c r="A12839" t="s">
        <v>1490</v>
      </c>
      <c r="B12839" t="s">
        <v>1489</v>
      </c>
      <c r="C12839" t="s">
        <v>2320</v>
      </c>
      <c r="J12839">
        <v>793</v>
      </c>
      <c r="K12839">
        <f t="shared" si="88"/>
        <v>119</v>
      </c>
      <c r="L12839">
        <f t="shared" si="89"/>
        <v>125</v>
      </c>
      <c r="M12839">
        <v>122</v>
      </c>
      <c r="N12839">
        <v>6</v>
      </c>
      <c r="O12839">
        <v>0.49459999999999998</v>
      </c>
      <c r="Q12839">
        <v>52.42</v>
      </c>
      <c r="R12839">
        <v>3.7307999999999999</v>
      </c>
      <c r="S12839">
        <v>6.6694000000000004</v>
      </c>
      <c r="T12839">
        <v>19.792100000000001</v>
      </c>
      <c r="U12839">
        <v>11.071400000000001</v>
      </c>
      <c r="V12839">
        <v>30.86</v>
      </c>
    </row>
    <row r="12840" spans="1:22">
      <c r="A12840" t="s">
        <v>1490</v>
      </c>
      <c r="B12840" t="s">
        <v>1489</v>
      </c>
      <c r="C12840" t="s">
        <v>2320</v>
      </c>
      <c r="J12840">
        <v>793</v>
      </c>
      <c r="K12840">
        <f t="shared" si="88"/>
        <v>125</v>
      </c>
      <c r="L12840">
        <f t="shared" si="89"/>
        <v>128</v>
      </c>
      <c r="M12840">
        <v>126.5</v>
      </c>
      <c r="N12840">
        <v>3</v>
      </c>
      <c r="O12840">
        <v>0.58040000000000003</v>
      </c>
      <c r="Q12840">
        <v>41.113</v>
      </c>
      <c r="R12840">
        <v>2.7911999999999999</v>
      </c>
      <c r="S12840">
        <v>6.7798999999999996</v>
      </c>
      <c r="T12840">
        <v>11.805199999999999</v>
      </c>
      <c r="U12840">
        <v>4.8600000000000003</v>
      </c>
      <c r="V12840">
        <v>16.670000000000002</v>
      </c>
    </row>
    <row r="12841" spans="1:22">
      <c r="A12841" t="s">
        <v>1490</v>
      </c>
      <c r="B12841" t="s">
        <v>1489</v>
      </c>
      <c r="C12841" t="s">
        <v>2320</v>
      </c>
      <c r="J12841">
        <v>793</v>
      </c>
      <c r="K12841">
        <f t="shared" si="88"/>
        <v>128</v>
      </c>
      <c r="L12841">
        <f t="shared" si="89"/>
        <v>132</v>
      </c>
      <c r="M12841">
        <v>130</v>
      </c>
      <c r="N12841">
        <v>4</v>
      </c>
      <c r="O12841">
        <v>0.53769999999999996</v>
      </c>
      <c r="Q12841">
        <v>52.103000000000002</v>
      </c>
      <c r="R12841">
        <v>3.3620999999999999</v>
      </c>
      <c r="S12841">
        <v>7.7298999999999998</v>
      </c>
      <c r="T12841">
        <v>16.625399999999999</v>
      </c>
      <c r="U12841">
        <v>7.2313000000000001</v>
      </c>
      <c r="V12841">
        <v>23.86</v>
      </c>
    </row>
    <row r="12842" spans="1:22">
      <c r="A12842" t="s">
        <v>1490</v>
      </c>
      <c r="B12842" t="s">
        <v>1489</v>
      </c>
      <c r="C12842" t="s">
        <v>2320</v>
      </c>
      <c r="J12842">
        <v>793</v>
      </c>
      <c r="K12842">
        <f t="shared" si="88"/>
        <v>132</v>
      </c>
      <c r="L12842">
        <f t="shared" si="89"/>
        <v>134</v>
      </c>
      <c r="M12842">
        <v>133</v>
      </c>
      <c r="N12842">
        <v>2</v>
      </c>
      <c r="O12842">
        <v>0.45279999999999998</v>
      </c>
      <c r="Q12842">
        <v>31.431999999999999</v>
      </c>
      <c r="R12842">
        <v>2.8542000000000001</v>
      </c>
      <c r="S12842">
        <v>6.6851000000000003</v>
      </c>
      <c r="T12842">
        <v>6.0540000000000003</v>
      </c>
      <c r="U12842">
        <v>2.5848</v>
      </c>
      <c r="V12842">
        <v>8.64</v>
      </c>
    </row>
    <row r="12843" spans="1:22">
      <c r="A12843" t="s">
        <v>1490</v>
      </c>
      <c r="B12843" t="s">
        <v>1489</v>
      </c>
      <c r="C12843" t="s">
        <v>2320</v>
      </c>
      <c r="J12843">
        <v>793</v>
      </c>
      <c r="K12843">
        <f t="shared" si="88"/>
        <v>134</v>
      </c>
      <c r="L12843">
        <f t="shared" si="89"/>
        <v>136</v>
      </c>
      <c r="M12843">
        <v>135</v>
      </c>
      <c r="N12843">
        <v>2</v>
      </c>
      <c r="O12843">
        <v>0.56359999999999999</v>
      </c>
      <c r="Q12843">
        <v>37.152000000000001</v>
      </c>
      <c r="R12843">
        <v>2.6301999999999999</v>
      </c>
      <c r="S12843">
        <v>7.1437999999999997</v>
      </c>
      <c r="T12843">
        <v>8.0524000000000004</v>
      </c>
      <c r="U12843">
        <v>2.9647999999999999</v>
      </c>
      <c r="V12843">
        <v>11.02</v>
      </c>
    </row>
    <row r="12844" spans="1:22">
      <c r="A12844" t="s">
        <v>1490</v>
      </c>
      <c r="B12844" t="s">
        <v>1489</v>
      </c>
      <c r="C12844" t="s">
        <v>2320</v>
      </c>
      <c r="J12844">
        <v>793</v>
      </c>
      <c r="K12844">
        <f t="shared" si="88"/>
        <v>136</v>
      </c>
      <c r="L12844">
        <f t="shared" si="89"/>
        <v>140</v>
      </c>
      <c r="M12844">
        <v>138</v>
      </c>
      <c r="N12844">
        <v>4</v>
      </c>
      <c r="O12844">
        <v>0.64059999999999995</v>
      </c>
      <c r="Q12844">
        <v>34.988</v>
      </c>
      <c r="R12844">
        <v>2.0676999999999999</v>
      </c>
      <c r="S12844">
        <v>6.5624000000000002</v>
      </c>
      <c r="T12844">
        <v>16.8156</v>
      </c>
      <c r="U12844">
        <v>5.2984</v>
      </c>
      <c r="V12844">
        <v>22.11</v>
      </c>
    </row>
    <row r="12845" spans="1:22">
      <c r="A12845" t="s">
        <v>1490</v>
      </c>
      <c r="B12845" t="s">
        <v>1489</v>
      </c>
      <c r="C12845" t="s">
        <v>2320</v>
      </c>
      <c r="J12845">
        <v>793</v>
      </c>
      <c r="K12845">
        <f t="shared" si="88"/>
        <v>140</v>
      </c>
      <c r="L12845">
        <f t="shared" si="89"/>
        <v>145</v>
      </c>
      <c r="M12845">
        <v>142.5</v>
      </c>
      <c r="N12845">
        <v>5</v>
      </c>
      <c r="O12845">
        <v>0.63729999999999998</v>
      </c>
      <c r="Q12845">
        <v>35.435000000000002</v>
      </c>
      <c r="R12845">
        <v>2.2214999999999998</v>
      </c>
      <c r="S12845">
        <v>6.5294999999999996</v>
      </c>
      <c r="T12845">
        <v>20.8062</v>
      </c>
      <c r="U12845">
        <v>7.0789</v>
      </c>
      <c r="V12845">
        <v>27.89</v>
      </c>
    </row>
    <row r="12846" spans="1:22">
      <c r="A12846" t="s">
        <v>1490</v>
      </c>
      <c r="B12846" t="s">
        <v>1489</v>
      </c>
      <c r="C12846" t="s">
        <v>2320</v>
      </c>
      <c r="J12846">
        <v>793</v>
      </c>
      <c r="K12846">
        <f t="shared" si="88"/>
        <v>145</v>
      </c>
      <c r="L12846">
        <f t="shared" si="89"/>
        <v>147</v>
      </c>
      <c r="M12846">
        <v>146</v>
      </c>
      <c r="N12846">
        <v>2</v>
      </c>
      <c r="O12846">
        <v>0.57350000000000001</v>
      </c>
      <c r="Q12846">
        <v>25.007999999999999</v>
      </c>
      <c r="R12846">
        <v>1.4999</v>
      </c>
      <c r="S12846">
        <v>6.5469999999999997</v>
      </c>
      <c r="T12846">
        <v>7.5094000000000003</v>
      </c>
      <c r="U12846">
        <v>1.7203999999999999</v>
      </c>
      <c r="V12846">
        <v>9.23</v>
      </c>
    </row>
    <row r="12847" spans="1:22">
      <c r="A12847" t="s">
        <v>1490</v>
      </c>
      <c r="B12847" t="s">
        <v>1489</v>
      </c>
      <c r="C12847" t="s">
        <v>2320</v>
      </c>
      <c r="J12847">
        <v>793</v>
      </c>
      <c r="K12847">
        <f t="shared" si="88"/>
        <v>147</v>
      </c>
      <c r="L12847">
        <f t="shared" si="89"/>
        <v>150</v>
      </c>
      <c r="M12847">
        <v>148.5</v>
      </c>
      <c r="N12847">
        <v>3</v>
      </c>
      <c r="O12847">
        <v>0.93730000000000002</v>
      </c>
      <c r="Q12847">
        <v>48.087000000000003</v>
      </c>
      <c r="R12847">
        <v>2.0924</v>
      </c>
      <c r="S12847">
        <v>6.2004999999999999</v>
      </c>
      <c r="T12847">
        <v>17.435099999999998</v>
      </c>
      <c r="U12847">
        <v>5.8837000000000002</v>
      </c>
      <c r="V12847">
        <v>23.32</v>
      </c>
    </row>
    <row r="12848" spans="1:22">
      <c r="A12848" t="s">
        <v>1490</v>
      </c>
      <c r="B12848" t="s">
        <v>1489</v>
      </c>
      <c r="C12848" t="s">
        <v>2320</v>
      </c>
      <c r="J12848">
        <v>793</v>
      </c>
      <c r="K12848">
        <f t="shared" si="88"/>
        <v>150</v>
      </c>
      <c r="L12848">
        <f t="shared" si="89"/>
        <v>161</v>
      </c>
      <c r="M12848">
        <v>155.5</v>
      </c>
      <c r="N12848">
        <v>11</v>
      </c>
      <c r="O12848">
        <v>1.0536000000000001</v>
      </c>
      <c r="Q12848">
        <v>56.936999999999998</v>
      </c>
      <c r="R12848">
        <v>2.1659999999999999</v>
      </c>
      <c r="S12848">
        <v>5.2192999999999996</v>
      </c>
      <c r="T12848">
        <v>60.489199999999997</v>
      </c>
      <c r="U12848">
        <v>25.102900000000002</v>
      </c>
      <c r="V12848">
        <v>85.59</v>
      </c>
    </row>
    <row r="12849" spans="1:22">
      <c r="A12849" t="s">
        <v>1490</v>
      </c>
      <c r="B12849" t="s">
        <v>1489</v>
      </c>
      <c r="C12849" t="s">
        <v>2320</v>
      </c>
      <c r="J12849">
        <v>793</v>
      </c>
      <c r="K12849">
        <f t="shared" si="88"/>
        <v>161</v>
      </c>
      <c r="L12849">
        <f t="shared" si="89"/>
        <v>168</v>
      </c>
      <c r="M12849">
        <v>164.5</v>
      </c>
      <c r="N12849">
        <v>7</v>
      </c>
      <c r="O12849">
        <v>0.73129999999999995</v>
      </c>
      <c r="Q12849">
        <v>42.63</v>
      </c>
      <c r="R12849">
        <v>2.2877000000000001</v>
      </c>
      <c r="S12849">
        <v>5.3556999999999997</v>
      </c>
      <c r="T12849">
        <v>27.416599999999999</v>
      </c>
      <c r="U12849">
        <v>11.7111</v>
      </c>
      <c r="V12849">
        <v>39.130000000000003</v>
      </c>
    </row>
    <row r="12850" spans="1:22">
      <c r="A12850" t="s">
        <v>1490</v>
      </c>
      <c r="B12850" t="s">
        <v>1489</v>
      </c>
      <c r="C12850" t="s">
        <v>2320</v>
      </c>
      <c r="J12850">
        <v>793</v>
      </c>
      <c r="K12850">
        <f t="shared" si="88"/>
        <v>168</v>
      </c>
      <c r="L12850">
        <f t="shared" si="89"/>
        <v>175</v>
      </c>
      <c r="M12850">
        <v>171.5</v>
      </c>
      <c r="N12850">
        <v>7</v>
      </c>
      <c r="O12850">
        <v>1.2576000000000001</v>
      </c>
      <c r="Q12850">
        <v>70.760000000000005</v>
      </c>
      <c r="R12850">
        <v>2.3344</v>
      </c>
      <c r="S12850">
        <v>5.0118999999999998</v>
      </c>
      <c r="T12850">
        <v>44.121000000000002</v>
      </c>
      <c r="U12850">
        <v>20.5502</v>
      </c>
      <c r="V12850">
        <v>64.67</v>
      </c>
    </row>
    <row r="12851" spans="1:22">
      <c r="A12851" t="s">
        <v>1490</v>
      </c>
      <c r="B12851" t="s">
        <v>1489</v>
      </c>
      <c r="C12851" t="s">
        <v>2320</v>
      </c>
      <c r="J12851">
        <v>793</v>
      </c>
      <c r="K12851">
        <f t="shared" si="88"/>
        <v>175</v>
      </c>
      <c r="L12851">
        <f t="shared" si="89"/>
        <v>181</v>
      </c>
      <c r="M12851">
        <v>178</v>
      </c>
      <c r="N12851">
        <v>6</v>
      </c>
      <c r="O12851">
        <v>0.91690000000000005</v>
      </c>
      <c r="Q12851">
        <v>41.292000000000002</v>
      </c>
      <c r="R12851">
        <v>1.7437</v>
      </c>
      <c r="S12851">
        <v>6.0991999999999997</v>
      </c>
      <c r="T12851">
        <v>33.554099999999998</v>
      </c>
      <c r="U12851">
        <v>9.5925999999999991</v>
      </c>
      <c r="V12851">
        <v>43.15</v>
      </c>
    </row>
    <row r="12852" spans="1:22">
      <c r="A12852" t="s">
        <v>1490</v>
      </c>
      <c r="B12852" t="s">
        <v>1489</v>
      </c>
      <c r="C12852" t="s">
        <v>2320</v>
      </c>
      <c r="J12852">
        <v>793</v>
      </c>
      <c r="K12852">
        <f t="shared" si="88"/>
        <v>181</v>
      </c>
      <c r="L12852">
        <f t="shared" si="89"/>
        <v>186</v>
      </c>
      <c r="M12852">
        <v>183.5</v>
      </c>
      <c r="N12852">
        <v>5</v>
      </c>
      <c r="O12852">
        <v>0.9516</v>
      </c>
      <c r="Q12852">
        <v>30.856000000000002</v>
      </c>
      <c r="R12852">
        <v>1.4765999999999999</v>
      </c>
      <c r="S12852">
        <v>5.6769999999999996</v>
      </c>
      <c r="T12852">
        <v>27.010999999999999</v>
      </c>
      <c r="U12852">
        <v>7.0256999999999996</v>
      </c>
      <c r="V12852">
        <v>34.04</v>
      </c>
    </row>
    <row r="12853" spans="1:22">
      <c r="A12853" t="s">
        <v>1490</v>
      </c>
      <c r="B12853" t="s">
        <v>1489</v>
      </c>
      <c r="C12853" t="s">
        <v>2320</v>
      </c>
      <c r="J12853">
        <v>793</v>
      </c>
      <c r="K12853">
        <f t="shared" si="88"/>
        <v>186</v>
      </c>
      <c r="L12853">
        <f t="shared" si="89"/>
        <v>191</v>
      </c>
      <c r="M12853">
        <v>188.5</v>
      </c>
      <c r="N12853">
        <v>5</v>
      </c>
      <c r="O12853">
        <v>0.99160000000000004</v>
      </c>
      <c r="Q12853">
        <v>34.838000000000001</v>
      </c>
      <c r="R12853">
        <v>1.454</v>
      </c>
      <c r="S12853">
        <v>5.8498999999999999</v>
      </c>
      <c r="T12853">
        <v>29.003599999999999</v>
      </c>
      <c r="U12853">
        <v>7.2088999999999999</v>
      </c>
      <c r="V12853">
        <v>36.21</v>
      </c>
    </row>
    <row r="12854" spans="1:22">
      <c r="A12854" t="s">
        <v>1490</v>
      </c>
      <c r="B12854" t="s">
        <v>1489</v>
      </c>
      <c r="C12854" t="s">
        <v>2320</v>
      </c>
      <c r="J12854">
        <v>793</v>
      </c>
      <c r="K12854">
        <f t="shared" si="88"/>
        <v>191</v>
      </c>
      <c r="L12854">
        <f t="shared" si="89"/>
        <v>196</v>
      </c>
      <c r="M12854">
        <v>193.5</v>
      </c>
      <c r="N12854">
        <v>5</v>
      </c>
      <c r="O12854">
        <v>1.1175999999999999</v>
      </c>
      <c r="Q12854">
        <v>50.935000000000002</v>
      </c>
      <c r="R12854">
        <v>1.9494</v>
      </c>
      <c r="S12854">
        <v>5.9132999999999996</v>
      </c>
      <c r="T12854">
        <v>33.043399999999998</v>
      </c>
      <c r="U12854">
        <v>10.8932</v>
      </c>
      <c r="V12854">
        <v>43.94</v>
      </c>
    </row>
    <row r="12855" spans="1:22">
      <c r="A12855" t="s">
        <v>1490</v>
      </c>
      <c r="B12855" t="s">
        <v>1489</v>
      </c>
      <c r="C12855" t="s">
        <v>2320</v>
      </c>
      <c r="J12855">
        <v>793</v>
      </c>
      <c r="K12855">
        <f t="shared" si="88"/>
        <v>196</v>
      </c>
      <c r="L12855">
        <f t="shared" si="89"/>
        <v>201</v>
      </c>
      <c r="M12855">
        <v>198.5</v>
      </c>
      <c r="N12855">
        <v>5</v>
      </c>
      <c r="O12855">
        <v>1.0067999999999999</v>
      </c>
      <c r="Q12855">
        <v>72.56</v>
      </c>
      <c r="R12855">
        <v>3.0141</v>
      </c>
      <c r="S12855">
        <v>5.5467000000000004</v>
      </c>
      <c r="T12855">
        <v>27.922000000000001</v>
      </c>
      <c r="U12855">
        <v>15.1729</v>
      </c>
      <c r="V12855">
        <v>43.09</v>
      </c>
    </row>
    <row r="12856" spans="1:22">
      <c r="A12856" t="s">
        <v>1490</v>
      </c>
      <c r="B12856" t="s">
        <v>1489</v>
      </c>
      <c r="C12856" t="s">
        <v>2320</v>
      </c>
      <c r="J12856">
        <v>793</v>
      </c>
      <c r="K12856">
        <f t="shared" si="88"/>
        <v>201</v>
      </c>
      <c r="L12856">
        <f t="shared" si="89"/>
        <v>205</v>
      </c>
      <c r="M12856">
        <v>203</v>
      </c>
      <c r="N12856">
        <v>4</v>
      </c>
      <c r="O12856">
        <v>1.0992</v>
      </c>
      <c r="Q12856">
        <v>93.47</v>
      </c>
      <c r="R12856">
        <v>3.4264999999999999</v>
      </c>
      <c r="S12856">
        <v>5.6729000000000003</v>
      </c>
      <c r="T12856">
        <v>24.942599999999999</v>
      </c>
      <c r="U12856">
        <v>15.065799999999999</v>
      </c>
      <c r="V12856">
        <v>40.01</v>
      </c>
    </row>
    <row r="12857" spans="1:22">
      <c r="A12857" t="s">
        <v>1490</v>
      </c>
      <c r="B12857" t="s">
        <v>1489</v>
      </c>
      <c r="C12857" t="s">
        <v>2320</v>
      </c>
      <c r="J12857">
        <v>793</v>
      </c>
      <c r="K12857">
        <f t="shared" si="88"/>
        <v>205</v>
      </c>
      <c r="L12857">
        <f t="shared" si="89"/>
        <v>209</v>
      </c>
      <c r="M12857">
        <v>207</v>
      </c>
      <c r="N12857">
        <v>4</v>
      </c>
      <c r="O12857">
        <v>0.68600000000000005</v>
      </c>
      <c r="Q12857">
        <v>45.162999999999997</v>
      </c>
      <c r="R12857">
        <v>2.7717000000000001</v>
      </c>
      <c r="S12857">
        <v>5.5849000000000002</v>
      </c>
      <c r="T12857">
        <v>15.3249</v>
      </c>
      <c r="U12857">
        <v>7.6055000000000001</v>
      </c>
      <c r="V12857">
        <v>22.93</v>
      </c>
    </row>
    <row r="12858" spans="1:22">
      <c r="A12858" t="s">
        <v>1490</v>
      </c>
      <c r="B12858" t="s">
        <v>1489</v>
      </c>
      <c r="C12858" t="s">
        <v>2320</v>
      </c>
      <c r="J12858">
        <v>793</v>
      </c>
      <c r="K12858">
        <f t="shared" si="88"/>
        <v>209</v>
      </c>
      <c r="L12858">
        <f t="shared" si="89"/>
        <v>212</v>
      </c>
      <c r="M12858">
        <v>210.5</v>
      </c>
      <c r="N12858">
        <v>3</v>
      </c>
      <c r="O12858">
        <v>0.93889999999999996</v>
      </c>
      <c r="Q12858">
        <v>53.707000000000001</v>
      </c>
      <c r="R12858">
        <v>2.4681000000000002</v>
      </c>
      <c r="S12858">
        <v>5.8460000000000001</v>
      </c>
      <c r="T12858">
        <v>16.4665</v>
      </c>
      <c r="U12858">
        <v>6.9518000000000004</v>
      </c>
      <c r="V12858">
        <v>23.42</v>
      </c>
    </row>
    <row r="12859" spans="1:22">
      <c r="A12859" t="s">
        <v>1490</v>
      </c>
      <c r="B12859" t="s">
        <v>1489</v>
      </c>
      <c r="C12859" t="s">
        <v>2320</v>
      </c>
      <c r="J12859">
        <v>793</v>
      </c>
      <c r="K12859">
        <f t="shared" si="88"/>
        <v>212</v>
      </c>
      <c r="L12859">
        <f t="shared" si="89"/>
        <v>216</v>
      </c>
      <c r="M12859">
        <v>214</v>
      </c>
      <c r="N12859">
        <v>4</v>
      </c>
      <c r="O12859">
        <v>0.77990000000000004</v>
      </c>
      <c r="Q12859">
        <v>50.427999999999997</v>
      </c>
      <c r="R12859">
        <v>2.8879999999999999</v>
      </c>
      <c r="S12859">
        <v>5.3304</v>
      </c>
      <c r="T12859">
        <v>16.628799999999998</v>
      </c>
      <c r="U12859">
        <v>9.0093999999999994</v>
      </c>
      <c r="V12859">
        <v>25.64</v>
      </c>
    </row>
    <row r="12860" spans="1:22">
      <c r="A12860" t="s">
        <v>1490</v>
      </c>
      <c r="B12860" t="s">
        <v>1489</v>
      </c>
      <c r="C12860" t="s">
        <v>2320</v>
      </c>
      <c r="J12860">
        <v>793</v>
      </c>
      <c r="K12860">
        <f t="shared" si="88"/>
        <v>216</v>
      </c>
      <c r="L12860">
        <f t="shared" si="89"/>
        <v>219</v>
      </c>
      <c r="M12860">
        <v>217.5</v>
      </c>
      <c r="N12860">
        <v>3</v>
      </c>
      <c r="O12860">
        <v>0.73160000000000003</v>
      </c>
      <c r="Q12860">
        <v>35.848999999999997</v>
      </c>
      <c r="R12860">
        <v>2.0206</v>
      </c>
      <c r="S12860">
        <v>6.0250000000000004</v>
      </c>
      <c r="T12860">
        <v>13.223699999999999</v>
      </c>
      <c r="U12860">
        <v>4.4347000000000003</v>
      </c>
      <c r="V12860">
        <v>17.66</v>
      </c>
    </row>
    <row r="12861" spans="1:22">
      <c r="A12861" t="s">
        <v>1490</v>
      </c>
      <c r="B12861" t="s">
        <v>1489</v>
      </c>
      <c r="C12861" t="s">
        <v>2320</v>
      </c>
      <c r="J12861">
        <v>793</v>
      </c>
      <c r="K12861">
        <f t="shared" si="88"/>
        <v>219</v>
      </c>
      <c r="L12861">
        <f t="shared" si="89"/>
        <v>222</v>
      </c>
      <c r="M12861">
        <v>220.5</v>
      </c>
      <c r="N12861">
        <v>3</v>
      </c>
      <c r="O12861">
        <v>0.91959999999999997</v>
      </c>
      <c r="Q12861">
        <v>33.784999999999997</v>
      </c>
      <c r="R12861">
        <v>1.5262</v>
      </c>
      <c r="S12861">
        <v>6.1611000000000002</v>
      </c>
      <c r="T12861">
        <v>16.997299999999999</v>
      </c>
      <c r="U12861">
        <v>4.2103999999999999</v>
      </c>
      <c r="V12861">
        <v>21.21</v>
      </c>
    </row>
    <row r="12862" spans="1:22">
      <c r="A12862" t="s">
        <v>1490</v>
      </c>
      <c r="B12862" t="s">
        <v>1489</v>
      </c>
      <c r="C12862" t="s">
        <v>2320</v>
      </c>
      <c r="J12862">
        <v>793</v>
      </c>
      <c r="K12862">
        <f t="shared" si="88"/>
        <v>222</v>
      </c>
      <c r="L12862">
        <f t="shared" si="89"/>
        <v>225</v>
      </c>
      <c r="M12862">
        <v>223.5</v>
      </c>
      <c r="N12862">
        <v>3</v>
      </c>
      <c r="O12862">
        <v>1.1234</v>
      </c>
      <c r="Q12862">
        <v>53.84</v>
      </c>
      <c r="R12862">
        <v>2.0535999999999999</v>
      </c>
      <c r="S12862">
        <v>6.3456999999999999</v>
      </c>
      <c r="T12862">
        <v>21.386199999999999</v>
      </c>
      <c r="U12862">
        <v>6.9210000000000003</v>
      </c>
      <c r="V12862">
        <v>28.31</v>
      </c>
    </row>
    <row r="12863" spans="1:22">
      <c r="A12863" t="s">
        <v>1490</v>
      </c>
      <c r="B12863" t="s">
        <v>1489</v>
      </c>
      <c r="C12863" t="s">
        <v>2320</v>
      </c>
      <c r="J12863">
        <v>793</v>
      </c>
      <c r="K12863">
        <f t="shared" si="88"/>
        <v>225</v>
      </c>
      <c r="L12863">
        <f t="shared" si="89"/>
        <v>228</v>
      </c>
      <c r="M12863">
        <v>226.5</v>
      </c>
      <c r="N12863">
        <v>3</v>
      </c>
      <c r="O12863">
        <v>0.94179999999999997</v>
      </c>
      <c r="Q12863">
        <v>36.348999999999997</v>
      </c>
      <c r="R12863">
        <v>1.6457999999999999</v>
      </c>
      <c r="S12863">
        <v>6.2667000000000002</v>
      </c>
      <c r="T12863">
        <v>17.7059</v>
      </c>
      <c r="U12863">
        <v>4.6498999999999997</v>
      </c>
      <c r="V12863">
        <v>22.36</v>
      </c>
    </row>
    <row r="12864" spans="1:22">
      <c r="A12864" t="s">
        <v>1490</v>
      </c>
      <c r="B12864" t="s">
        <v>1489</v>
      </c>
      <c r="C12864" t="s">
        <v>2320</v>
      </c>
      <c r="J12864">
        <v>793</v>
      </c>
      <c r="K12864">
        <f t="shared" si="88"/>
        <v>228</v>
      </c>
      <c r="L12864">
        <f t="shared" si="89"/>
        <v>231</v>
      </c>
      <c r="M12864">
        <v>229.5</v>
      </c>
      <c r="N12864">
        <v>3</v>
      </c>
      <c r="O12864">
        <v>1.0605</v>
      </c>
      <c r="Q12864">
        <v>87.602000000000004</v>
      </c>
      <c r="R12864">
        <v>3.5146000000000002</v>
      </c>
      <c r="S12864">
        <v>5.7812999999999999</v>
      </c>
      <c r="T12864">
        <v>18.3932</v>
      </c>
      <c r="U12864">
        <v>11.181699999999999</v>
      </c>
      <c r="V12864">
        <v>29.57</v>
      </c>
    </row>
    <row r="12865" spans="1:22">
      <c r="A12865" t="s">
        <v>1490</v>
      </c>
      <c r="B12865" t="s">
        <v>1489</v>
      </c>
      <c r="C12865" t="s">
        <v>2320</v>
      </c>
      <c r="J12865">
        <v>793</v>
      </c>
      <c r="K12865">
        <f t="shared" si="88"/>
        <v>231</v>
      </c>
      <c r="L12865">
        <f t="shared" si="89"/>
        <v>234</v>
      </c>
      <c r="M12865">
        <v>232.5</v>
      </c>
      <c r="N12865">
        <v>3</v>
      </c>
      <c r="O12865">
        <v>0.67930000000000001</v>
      </c>
      <c r="Q12865">
        <v>41.003</v>
      </c>
      <c r="R12865">
        <v>2.4497</v>
      </c>
      <c r="S12865">
        <v>5.8059000000000003</v>
      </c>
      <c r="T12865">
        <v>11.831799999999999</v>
      </c>
      <c r="U12865">
        <v>4.9923000000000002</v>
      </c>
      <c r="V12865">
        <v>16.82</v>
      </c>
    </row>
    <row r="12866" spans="1:22">
      <c r="A12866" t="s">
        <v>1490</v>
      </c>
      <c r="B12866" t="s">
        <v>1489</v>
      </c>
      <c r="C12866" t="s">
        <v>2320</v>
      </c>
      <c r="J12866">
        <v>793</v>
      </c>
      <c r="K12866">
        <f t="shared" si="88"/>
        <v>234</v>
      </c>
      <c r="L12866">
        <f t="shared" si="89"/>
        <v>236</v>
      </c>
      <c r="M12866">
        <v>235</v>
      </c>
      <c r="N12866">
        <v>2</v>
      </c>
      <c r="O12866">
        <v>0.62929999999999997</v>
      </c>
      <c r="Q12866">
        <v>61.058999999999997</v>
      </c>
      <c r="R12866">
        <v>4.1364000000000001</v>
      </c>
      <c r="S12866">
        <v>5.4619</v>
      </c>
      <c r="T12866">
        <v>6.8743999999999996</v>
      </c>
      <c r="U12866">
        <v>5.2060000000000004</v>
      </c>
      <c r="V12866">
        <v>12.08</v>
      </c>
    </row>
    <row r="12867" spans="1:22">
      <c r="A12867" t="s">
        <v>1490</v>
      </c>
      <c r="B12867" t="s">
        <v>1489</v>
      </c>
      <c r="C12867" t="s">
        <v>2320</v>
      </c>
      <c r="J12867">
        <v>793</v>
      </c>
      <c r="K12867">
        <f t="shared" si="88"/>
        <v>236</v>
      </c>
      <c r="L12867">
        <f t="shared" si="89"/>
        <v>239</v>
      </c>
      <c r="M12867">
        <v>237.5</v>
      </c>
      <c r="N12867">
        <v>3</v>
      </c>
      <c r="O12867">
        <v>0.34739999999999999</v>
      </c>
      <c r="Q12867">
        <v>19.055</v>
      </c>
      <c r="R12867">
        <v>2.1351</v>
      </c>
      <c r="S12867">
        <v>5.7476000000000003</v>
      </c>
      <c r="T12867">
        <v>5.9901999999999997</v>
      </c>
      <c r="U12867">
        <v>2.2250999999999999</v>
      </c>
      <c r="V12867">
        <v>8.2200000000000006</v>
      </c>
    </row>
    <row r="12868" spans="1:22">
      <c r="A12868" t="s">
        <v>1490</v>
      </c>
      <c r="B12868" t="s">
        <v>1489</v>
      </c>
      <c r="C12868" t="s">
        <v>2320</v>
      </c>
      <c r="J12868">
        <v>793</v>
      </c>
      <c r="K12868">
        <f t="shared" si="88"/>
        <v>239</v>
      </c>
      <c r="L12868">
        <f t="shared" si="89"/>
        <v>241</v>
      </c>
      <c r="M12868">
        <v>240</v>
      </c>
      <c r="N12868">
        <v>2</v>
      </c>
      <c r="O12868">
        <v>0.32669999999999999</v>
      </c>
      <c r="Q12868">
        <v>12.403</v>
      </c>
      <c r="R12868">
        <v>1.6033999999999999</v>
      </c>
      <c r="S12868">
        <v>5.9836</v>
      </c>
      <c r="T12868">
        <v>3.9097</v>
      </c>
      <c r="U12868">
        <v>1.0477000000000001</v>
      </c>
      <c r="V12868">
        <v>4.96</v>
      </c>
    </row>
    <row r="12869" spans="1:22">
      <c r="A12869" t="s">
        <v>1490</v>
      </c>
      <c r="B12869" t="s">
        <v>1489</v>
      </c>
      <c r="C12869" t="s">
        <v>2320</v>
      </c>
      <c r="J12869">
        <v>793</v>
      </c>
      <c r="K12869">
        <f t="shared" si="88"/>
        <v>241</v>
      </c>
      <c r="L12869">
        <f t="shared" si="89"/>
        <v>244</v>
      </c>
      <c r="M12869">
        <v>242.5</v>
      </c>
      <c r="N12869">
        <v>3</v>
      </c>
      <c r="O12869">
        <v>0.41460000000000002</v>
      </c>
      <c r="Q12869">
        <v>25.16</v>
      </c>
      <c r="R12869">
        <v>2.6067999999999998</v>
      </c>
      <c r="S12869">
        <v>5.7629000000000001</v>
      </c>
      <c r="T12869">
        <v>7.1679000000000004</v>
      </c>
      <c r="U12869">
        <v>3.2423000000000002</v>
      </c>
      <c r="V12869">
        <v>10.41</v>
      </c>
    </row>
    <row r="12870" spans="1:22">
      <c r="A12870" t="s">
        <v>1490</v>
      </c>
      <c r="B12870" t="s">
        <v>1489</v>
      </c>
      <c r="C12870" t="s">
        <v>2320</v>
      </c>
      <c r="J12870">
        <v>793</v>
      </c>
      <c r="K12870">
        <f t="shared" si="88"/>
        <v>244</v>
      </c>
      <c r="L12870">
        <f t="shared" si="89"/>
        <v>246</v>
      </c>
      <c r="M12870">
        <v>245</v>
      </c>
      <c r="N12870">
        <v>2</v>
      </c>
      <c r="O12870">
        <v>0.65290000000000004</v>
      </c>
      <c r="Q12870">
        <v>41.970999999999997</v>
      </c>
      <c r="R12870">
        <v>2.9470000000000001</v>
      </c>
      <c r="S12870">
        <v>5.9187000000000003</v>
      </c>
      <c r="T12870">
        <v>7.7286999999999999</v>
      </c>
      <c r="U12870">
        <v>3.8481999999999998</v>
      </c>
      <c r="V12870">
        <v>11.58</v>
      </c>
    </row>
    <row r="12871" spans="1:22">
      <c r="A12871" t="s">
        <v>1490</v>
      </c>
      <c r="B12871" t="s">
        <v>1489</v>
      </c>
      <c r="C12871" t="s">
        <v>2320</v>
      </c>
      <c r="J12871">
        <v>793</v>
      </c>
      <c r="K12871">
        <f t="shared" si="88"/>
        <v>246</v>
      </c>
      <c r="L12871">
        <f t="shared" si="89"/>
        <v>249</v>
      </c>
      <c r="M12871">
        <v>247.5</v>
      </c>
      <c r="N12871">
        <v>3</v>
      </c>
      <c r="O12871">
        <v>0.75560000000000005</v>
      </c>
      <c r="Q12871">
        <v>55.969000000000001</v>
      </c>
      <c r="R12871">
        <v>2.8831000000000002</v>
      </c>
      <c r="S12871">
        <v>5.83</v>
      </c>
      <c r="T12871">
        <v>13.215400000000001</v>
      </c>
      <c r="U12871">
        <v>6.5353000000000003</v>
      </c>
      <c r="V12871">
        <v>19.75</v>
      </c>
    </row>
    <row r="12872" spans="1:22">
      <c r="A12872" t="s">
        <v>1490</v>
      </c>
      <c r="B12872" t="s">
        <v>1489</v>
      </c>
      <c r="C12872" t="s">
        <v>2320</v>
      </c>
      <c r="J12872">
        <v>793</v>
      </c>
      <c r="K12872">
        <f t="shared" si="88"/>
        <v>249</v>
      </c>
      <c r="L12872">
        <f t="shared" si="89"/>
        <v>251</v>
      </c>
      <c r="M12872">
        <v>250</v>
      </c>
      <c r="N12872">
        <v>2</v>
      </c>
      <c r="O12872">
        <v>0.66569999999999996</v>
      </c>
      <c r="Q12872">
        <v>52.466999999999999</v>
      </c>
      <c r="R12872">
        <v>3.3607999999999998</v>
      </c>
      <c r="S12872">
        <v>5.8003999999999998</v>
      </c>
      <c r="T12872">
        <v>7.7225999999999999</v>
      </c>
      <c r="U12872">
        <v>4.4744999999999999</v>
      </c>
      <c r="V12872">
        <v>12.2</v>
      </c>
    </row>
    <row r="12873" spans="1:22">
      <c r="A12873" t="s">
        <v>1490</v>
      </c>
      <c r="B12873" t="s">
        <v>1489</v>
      </c>
      <c r="C12873" t="s">
        <v>2320</v>
      </c>
      <c r="J12873">
        <v>793</v>
      </c>
      <c r="K12873">
        <f t="shared" si="88"/>
        <v>251</v>
      </c>
      <c r="L12873">
        <f t="shared" si="89"/>
        <v>253</v>
      </c>
      <c r="M12873">
        <v>252</v>
      </c>
      <c r="N12873">
        <v>2</v>
      </c>
      <c r="O12873">
        <v>0.96230000000000004</v>
      </c>
      <c r="Q12873">
        <v>43.917999999999999</v>
      </c>
      <c r="R12873">
        <v>1.9005000000000001</v>
      </c>
      <c r="S12873">
        <v>6.2210000000000001</v>
      </c>
      <c r="T12873">
        <v>11.972899999999999</v>
      </c>
      <c r="U12873">
        <v>3.6576</v>
      </c>
      <c r="V12873">
        <v>15.63</v>
      </c>
    </row>
    <row r="12874" spans="1:22">
      <c r="A12874" t="s">
        <v>1490</v>
      </c>
      <c r="B12874" t="s">
        <v>1489</v>
      </c>
      <c r="C12874" t="s">
        <v>2320</v>
      </c>
      <c r="J12874">
        <v>793</v>
      </c>
      <c r="K12874">
        <f t="shared" si="88"/>
        <v>253</v>
      </c>
      <c r="L12874">
        <f t="shared" si="89"/>
        <v>255</v>
      </c>
      <c r="M12874">
        <v>254</v>
      </c>
      <c r="N12874">
        <v>2</v>
      </c>
      <c r="O12874">
        <v>0.86770000000000003</v>
      </c>
      <c r="Q12874">
        <v>27.579000000000001</v>
      </c>
      <c r="R12874">
        <v>1.3494999999999999</v>
      </c>
      <c r="S12874">
        <v>6.7466999999999997</v>
      </c>
      <c r="T12874">
        <v>11.708299999999999</v>
      </c>
      <c r="U12874">
        <v>2.3418999999999999</v>
      </c>
      <c r="V12874">
        <v>14.05</v>
      </c>
    </row>
    <row r="12875" spans="1:22">
      <c r="A12875" t="s">
        <v>1490</v>
      </c>
      <c r="B12875" t="s">
        <v>1489</v>
      </c>
      <c r="C12875" t="s">
        <v>2320</v>
      </c>
      <c r="J12875">
        <v>793</v>
      </c>
      <c r="K12875">
        <f t="shared" si="88"/>
        <v>255</v>
      </c>
      <c r="L12875">
        <f t="shared" si="89"/>
        <v>258</v>
      </c>
      <c r="M12875">
        <v>256.5</v>
      </c>
      <c r="N12875">
        <v>3</v>
      </c>
      <c r="O12875">
        <v>0.96089999999999998</v>
      </c>
      <c r="Q12875">
        <v>44.280999999999999</v>
      </c>
      <c r="R12875">
        <v>1.9657</v>
      </c>
      <c r="S12875">
        <v>6.8445999999999998</v>
      </c>
      <c r="T12875">
        <v>19.731000000000002</v>
      </c>
      <c r="U12875">
        <v>5.6665999999999999</v>
      </c>
      <c r="V12875">
        <v>25.4</v>
      </c>
    </row>
    <row r="12876" spans="1:22">
      <c r="A12876" t="s">
        <v>1490</v>
      </c>
      <c r="B12876" t="s">
        <v>1489</v>
      </c>
      <c r="C12876" t="s">
        <v>2320</v>
      </c>
      <c r="J12876">
        <v>793</v>
      </c>
      <c r="K12876">
        <f t="shared" si="88"/>
        <v>258</v>
      </c>
      <c r="L12876">
        <f t="shared" si="89"/>
        <v>260</v>
      </c>
      <c r="M12876">
        <v>259</v>
      </c>
      <c r="N12876">
        <v>2</v>
      </c>
      <c r="O12876">
        <v>0.95779999999999998</v>
      </c>
      <c r="Q12876">
        <v>48.83</v>
      </c>
      <c r="R12876">
        <v>2.2711000000000001</v>
      </c>
      <c r="S12876">
        <v>6.6901000000000002</v>
      </c>
      <c r="T12876">
        <v>12.8155</v>
      </c>
      <c r="U12876">
        <v>4.3503999999999996</v>
      </c>
      <c r="V12876">
        <v>17.170000000000002</v>
      </c>
    </row>
    <row r="12877" spans="1:22">
      <c r="A12877" t="s">
        <v>1490</v>
      </c>
      <c r="B12877" t="s">
        <v>1489</v>
      </c>
      <c r="C12877" t="s">
        <v>2320</v>
      </c>
      <c r="J12877">
        <v>793</v>
      </c>
      <c r="K12877">
        <f t="shared" si="88"/>
        <v>260</v>
      </c>
      <c r="L12877">
        <f t="shared" si="89"/>
        <v>262</v>
      </c>
      <c r="M12877">
        <v>261</v>
      </c>
      <c r="N12877">
        <v>2</v>
      </c>
      <c r="O12877">
        <v>0.84830000000000005</v>
      </c>
      <c r="Q12877">
        <v>44.636000000000003</v>
      </c>
      <c r="R12877">
        <v>2.0792999999999999</v>
      </c>
      <c r="S12877">
        <v>6.7378999999999998</v>
      </c>
      <c r="T12877">
        <v>11.4315</v>
      </c>
      <c r="U12877">
        <v>3.5278</v>
      </c>
      <c r="V12877">
        <v>14.96</v>
      </c>
    </row>
    <row r="12878" spans="1:22">
      <c r="A12878" t="s">
        <v>1490</v>
      </c>
      <c r="B12878" t="s">
        <v>1489</v>
      </c>
      <c r="C12878" t="s">
        <v>2320</v>
      </c>
      <c r="J12878">
        <v>793</v>
      </c>
      <c r="K12878">
        <f t="shared" si="88"/>
        <v>262</v>
      </c>
      <c r="L12878">
        <f t="shared" si="89"/>
        <v>264</v>
      </c>
      <c r="M12878">
        <v>263</v>
      </c>
      <c r="N12878">
        <v>2</v>
      </c>
      <c r="O12878">
        <v>0.88870000000000005</v>
      </c>
      <c r="Q12878">
        <v>58.274000000000001</v>
      </c>
      <c r="R12878">
        <v>2.8711000000000002</v>
      </c>
      <c r="S12878">
        <v>6.4245000000000001</v>
      </c>
      <c r="T12878">
        <v>11.418900000000001</v>
      </c>
      <c r="U12878">
        <v>5.1031000000000004</v>
      </c>
      <c r="V12878">
        <v>16.52</v>
      </c>
    </row>
    <row r="12879" spans="1:22">
      <c r="A12879" t="s">
        <v>1490</v>
      </c>
      <c r="B12879" t="s">
        <v>1489</v>
      </c>
      <c r="C12879" t="s">
        <v>2320</v>
      </c>
      <c r="J12879">
        <v>793</v>
      </c>
      <c r="K12879">
        <f t="shared" si="88"/>
        <v>264</v>
      </c>
      <c r="L12879">
        <f t="shared" si="89"/>
        <v>266</v>
      </c>
      <c r="M12879">
        <v>265</v>
      </c>
      <c r="N12879">
        <v>2</v>
      </c>
      <c r="O12879">
        <v>0.59899999999999998</v>
      </c>
      <c r="Q12879">
        <v>30.154</v>
      </c>
      <c r="R12879">
        <v>2.1686999999999999</v>
      </c>
      <c r="S12879">
        <v>6.1113</v>
      </c>
      <c r="T12879">
        <v>7.3212999999999999</v>
      </c>
      <c r="U12879">
        <v>2.5981000000000001</v>
      </c>
      <c r="V12879">
        <v>9.92</v>
      </c>
    </row>
    <row r="12880" spans="1:22">
      <c r="A12880" t="s">
        <v>1490</v>
      </c>
      <c r="B12880" t="s">
        <v>1489</v>
      </c>
      <c r="C12880" t="s">
        <v>2320</v>
      </c>
      <c r="J12880">
        <v>793</v>
      </c>
      <c r="K12880">
        <f t="shared" si="88"/>
        <v>266</v>
      </c>
      <c r="L12880">
        <f t="shared" si="89"/>
        <v>268</v>
      </c>
      <c r="M12880">
        <v>267</v>
      </c>
      <c r="N12880">
        <v>2</v>
      </c>
      <c r="O12880">
        <v>1.0142</v>
      </c>
      <c r="Q12880">
        <v>60.023000000000003</v>
      </c>
      <c r="R12880">
        <v>2.4205999999999999</v>
      </c>
      <c r="S12880">
        <v>6.1628999999999996</v>
      </c>
      <c r="T12880">
        <v>12.5007</v>
      </c>
      <c r="U12880">
        <v>4.91</v>
      </c>
      <c r="V12880">
        <v>17.41</v>
      </c>
    </row>
    <row r="12881" spans="1:22">
      <c r="A12881" t="s">
        <v>1490</v>
      </c>
      <c r="B12881" t="s">
        <v>1489</v>
      </c>
      <c r="C12881" t="s">
        <v>2320</v>
      </c>
      <c r="J12881">
        <v>793</v>
      </c>
      <c r="K12881">
        <f t="shared" si="88"/>
        <v>268</v>
      </c>
      <c r="L12881">
        <f t="shared" si="89"/>
        <v>270</v>
      </c>
      <c r="M12881">
        <v>269</v>
      </c>
      <c r="N12881">
        <v>2</v>
      </c>
      <c r="O12881">
        <v>0.8881</v>
      </c>
      <c r="Q12881">
        <v>61.234999999999999</v>
      </c>
      <c r="R12881">
        <v>2.8576999999999999</v>
      </c>
      <c r="S12881">
        <v>6.3875999999999999</v>
      </c>
      <c r="T12881">
        <v>11.345700000000001</v>
      </c>
      <c r="U12881">
        <v>5.0758999999999999</v>
      </c>
      <c r="V12881">
        <v>16.420000000000002</v>
      </c>
    </row>
    <row r="12882" spans="1:22">
      <c r="A12882" t="s">
        <v>1490</v>
      </c>
      <c r="B12882" t="s">
        <v>1489</v>
      </c>
      <c r="C12882" t="s">
        <v>2320</v>
      </c>
      <c r="J12882">
        <v>793</v>
      </c>
      <c r="K12882">
        <f t="shared" si="88"/>
        <v>270</v>
      </c>
      <c r="L12882">
        <f t="shared" si="89"/>
        <v>272</v>
      </c>
      <c r="M12882">
        <v>271</v>
      </c>
      <c r="N12882">
        <v>2</v>
      </c>
      <c r="O12882">
        <v>0.7601</v>
      </c>
      <c r="Q12882">
        <v>44.241</v>
      </c>
      <c r="R12882">
        <v>2.3847999999999998</v>
      </c>
      <c r="S12882">
        <v>6.2032999999999996</v>
      </c>
      <c r="T12882">
        <v>9.4301999999999992</v>
      </c>
      <c r="U12882">
        <v>3.6254</v>
      </c>
      <c r="V12882">
        <v>13.06</v>
      </c>
    </row>
    <row r="12883" spans="1:22">
      <c r="A12883" t="s">
        <v>1490</v>
      </c>
      <c r="B12883" t="s">
        <v>1489</v>
      </c>
      <c r="C12883" t="s">
        <v>2320</v>
      </c>
      <c r="J12883">
        <v>793</v>
      </c>
      <c r="K12883">
        <f t="shared" si="88"/>
        <v>272</v>
      </c>
      <c r="L12883">
        <f t="shared" si="89"/>
        <v>274</v>
      </c>
      <c r="M12883">
        <v>273</v>
      </c>
      <c r="N12883">
        <v>2</v>
      </c>
      <c r="O12883">
        <v>0.79659999999999997</v>
      </c>
      <c r="Q12883">
        <v>41.994</v>
      </c>
      <c r="R12883">
        <v>2.2138</v>
      </c>
      <c r="S12883">
        <v>6.3023999999999996</v>
      </c>
      <c r="T12883">
        <v>10.041</v>
      </c>
      <c r="U12883">
        <v>3.5270000000000001</v>
      </c>
      <c r="V12883">
        <v>13.57</v>
      </c>
    </row>
    <row r="12884" spans="1:22">
      <c r="A12884" t="s">
        <v>1490</v>
      </c>
      <c r="B12884" t="s">
        <v>1489</v>
      </c>
      <c r="C12884" t="s">
        <v>2320</v>
      </c>
      <c r="J12884">
        <v>793</v>
      </c>
      <c r="K12884">
        <f t="shared" si="88"/>
        <v>274</v>
      </c>
      <c r="L12884">
        <f t="shared" si="89"/>
        <v>277</v>
      </c>
      <c r="M12884">
        <v>275.5</v>
      </c>
      <c r="N12884">
        <v>3</v>
      </c>
      <c r="O12884">
        <v>0.86880000000000002</v>
      </c>
      <c r="Q12884">
        <v>37.268999999999998</v>
      </c>
      <c r="R12884">
        <v>1.7028000000000001</v>
      </c>
      <c r="S12884">
        <v>6.5926</v>
      </c>
      <c r="T12884">
        <v>17.1829</v>
      </c>
      <c r="U12884">
        <v>4.4382000000000001</v>
      </c>
      <c r="V12884">
        <v>21.62</v>
      </c>
    </row>
    <row r="12885" spans="1:22">
      <c r="A12885" t="s">
        <v>1490</v>
      </c>
      <c r="B12885" t="s">
        <v>1489</v>
      </c>
      <c r="C12885" t="s">
        <v>2320</v>
      </c>
      <c r="J12885">
        <v>793</v>
      </c>
      <c r="K12885">
        <f t="shared" si="88"/>
        <v>277</v>
      </c>
      <c r="L12885">
        <f t="shared" si="89"/>
        <v>279</v>
      </c>
      <c r="M12885">
        <v>278</v>
      </c>
      <c r="N12885">
        <v>2</v>
      </c>
      <c r="O12885">
        <v>0.84140000000000004</v>
      </c>
      <c r="Q12885">
        <v>33.625999999999998</v>
      </c>
      <c r="R12885">
        <v>1.6551</v>
      </c>
      <c r="S12885">
        <v>6.6444000000000001</v>
      </c>
      <c r="T12885">
        <v>11.1812</v>
      </c>
      <c r="U12885">
        <v>2.7852999999999999</v>
      </c>
      <c r="V12885">
        <v>13.97</v>
      </c>
    </row>
    <row r="12886" spans="1:22">
      <c r="A12886" t="s">
        <v>1490</v>
      </c>
      <c r="B12886" t="s">
        <v>1489</v>
      </c>
      <c r="C12886" t="s">
        <v>2320</v>
      </c>
      <c r="J12886">
        <v>793</v>
      </c>
      <c r="K12886">
        <f t="shared" si="88"/>
        <v>279</v>
      </c>
      <c r="L12886">
        <f t="shared" si="89"/>
        <v>281</v>
      </c>
      <c r="M12886">
        <v>280</v>
      </c>
      <c r="N12886">
        <v>2</v>
      </c>
      <c r="O12886">
        <v>0.87639999999999996</v>
      </c>
      <c r="Q12886">
        <v>40.104999999999997</v>
      </c>
      <c r="R12886">
        <v>1.867</v>
      </c>
      <c r="S12886">
        <v>6.0205000000000002</v>
      </c>
      <c r="T12886">
        <v>10.5528</v>
      </c>
      <c r="U12886">
        <v>3.2724000000000002</v>
      </c>
      <c r="V12886">
        <v>13.83</v>
      </c>
    </row>
    <row r="12887" spans="1:22">
      <c r="A12887" t="s">
        <v>1490</v>
      </c>
      <c r="B12887" t="s">
        <v>1489</v>
      </c>
      <c r="C12887" t="s">
        <v>2320</v>
      </c>
      <c r="J12887">
        <v>793</v>
      </c>
      <c r="K12887">
        <f t="shared" si="88"/>
        <v>281</v>
      </c>
      <c r="L12887">
        <f t="shared" si="89"/>
        <v>283</v>
      </c>
      <c r="M12887">
        <v>282</v>
      </c>
      <c r="N12887">
        <v>2</v>
      </c>
      <c r="O12887">
        <v>1.0768</v>
      </c>
      <c r="Q12887">
        <v>66.474999999999994</v>
      </c>
      <c r="R12887">
        <v>2.5676000000000001</v>
      </c>
      <c r="S12887">
        <v>6.9241999999999999</v>
      </c>
      <c r="T12887">
        <v>14.911899999999999</v>
      </c>
      <c r="U12887">
        <v>5.5294999999999996</v>
      </c>
      <c r="V12887">
        <v>20.440000000000001</v>
      </c>
    </row>
    <row r="12888" spans="1:22">
      <c r="A12888" t="s">
        <v>1490</v>
      </c>
      <c r="B12888" t="s">
        <v>1489</v>
      </c>
      <c r="C12888" t="s">
        <v>2320</v>
      </c>
      <c r="J12888">
        <v>793</v>
      </c>
      <c r="K12888">
        <f t="shared" si="88"/>
        <v>283</v>
      </c>
      <c r="L12888">
        <f t="shared" si="89"/>
        <v>285</v>
      </c>
      <c r="M12888">
        <v>284</v>
      </c>
      <c r="N12888">
        <v>2</v>
      </c>
      <c r="O12888">
        <v>0.9496</v>
      </c>
      <c r="Q12888">
        <v>41.643000000000001</v>
      </c>
      <c r="R12888">
        <v>1.8713</v>
      </c>
      <c r="S12888">
        <v>6.1430999999999996</v>
      </c>
      <c r="T12888">
        <v>11.667</v>
      </c>
      <c r="U12888">
        <v>3.5539000000000001</v>
      </c>
      <c r="V12888">
        <v>15.22</v>
      </c>
    </row>
    <row r="12889" spans="1:22">
      <c r="A12889" t="s">
        <v>1490</v>
      </c>
      <c r="B12889" t="s">
        <v>1489</v>
      </c>
      <c r="C12889" t="s">
        <v>2320</v>
      </c>
      <c r="J12889">
        <v>793</v>
      </c>
      <c r="K12889">
        <f t="shared" si="88"/>
        <v>285</v>
      </c>
      <c r="L12889">
        <f t="shared" si="89"/>
        <v>287</v>
      </c>
      <c r="M12889">
        <v>286</v>
      </c>
      <c r="N12889">
        <v>2</v>
      </c>
      <c r="O12889">
        <v>0.92989999999999995</v>
      </c>
      <c r="Q12889">
        <v>39.369</v>
      </c>
      <c r="R12889">
        <v>1.833</v>
      </c>
      <c r="S12889">
        <v>6.1988000000000003</v>
      </c>
      <c r="T12889">
        <v>11.528499999999999</v>
      </c>
      <c r="U12889">
        <v>3.4091</v>
      </c>
      <c r="V12889">
        <v>14.94</v>
      </c>
    </row>
    <row r="12890" spans="1:22">
      <c r="A12890" t="s">
        <v>1490</v>
      </c>
      <c r="B12890" t="s">
        <v>1489</v>
      </c>
      <c r="C12890" t="s">
        <v>2320</v>
      </c>
      <c r="J12890">
        <v>793</v>
      </c>
      <c r="K12890">
        <f t="shared" si="88"/>
        <v>287</v>
      </c>
      <c r="L12890">
        <f t="shared" si="89"/>
        <v>289</v>
      </c>
      <c r="M12890">
        <v>288</v>
      </c>
      <c r="N12890">
        <v>2</v>
      </c>
      <c r="O12890">
        <v>0.94379999999999997</v>
      </c>
      <c r="Q12890">
        <v>28.859000000000002</v>
      </c>
      <c r="R12890">
        <v>1.3043</v>
      </c>
      <c r="S12890">
        <v>6.1776</v>
      </c>
      <c r="T12890">
        <v>11.6608</v>
      </c>
      <c r="U12890">
        <v>2.4620000000000002</v>
      </c>
      <c r="V12890">
        <v>14.12</v>
      </c>
    </row>
    <row r="12891" spans="1:22">
      <c r="A12891" t="s">
        <v>1490</v>
      </c>
      <c r="B12891" t="s">
        <v>1489</v>
      </c>
      <c r="C12891" t="s">
        <v>2320</v>
      </c>
      <c r="J12891">
        <v>793</v>
      </c>
      <c r="K12891">
        <f t="shared" si="88"/>
        <v>289</v>
      </c>
      <c r="L12891">
        <f t="shared" si="89"/>
        <v>291</v>
      </c>
      <c r="M12891">
        <v>290</v>
      </c>
      <c r="N12891">
        <v>2</v>
      </c>
      <c r="O12891">
        <v>0.86439999999999995</v>
      </c>
      <c r="Q12891">
        <v>27.62</v>
      </c>
      <c r="R12891">
        <v>1.3299000000000001</v>
      </c>
      <c r="S12891">
        <v>5.7812999999999999</v>
      </c>
      <c r="T12891">
        <v>9.9946999999999999</v>
      </c>
      <c r="U12891">
        <v>2.2991999999999999</v>
      </c>
      <c r="V12891">
        <v>12.29</v>
      </c>
    </row>
    <row r="12892" spans="1:22">
      <c r="A12892" t="s">
        <v>1490</v>
      </c>
      <c r="B12892" t="s">
        <v>1489</v>
      </c>
      <c r="C12892" t="s">
        <v>2320</v>
      </c>
      <c r="J12892">
        <v>793</v>
      </c>
      <c r="K12892">
        <f t="shared" si="88"/>
        <v>291</v>
      </c>
      <c r="L12892">
        <f t="shared" si="89"/>
        <v>293</v>
      </c>
      <c r="M12892">
        <v>292</v>
      </c>
      <c r="N12892">
        <v>2</v>
      </c>
      <c r="O12892">
        <v>0.90310000000000001</v>
      </c>
      <c r="Q12892">
        <v>45.802</v>
      </c>
      <c r="R12892">
        <v>1.9809000000000001</v>
      </c>
      <c r="S12892">
        <v>5.0305</v>
      </c>
      <c r="T12892">
        <v>9.0861999999999998</v>
      </c>
      <c r="U12892">
        <v>3.5779000000000001</v>
      </c>
      <c r="V12892">
        <v>12.66</v>
      </c>
    </row>
    <row r="12893" spans="1:22">
      <c r="A12893" t="s">
        <v>1490</v>
      </c>
      <c r="B12893" t="s">
        <v>1489</v>
      </c>
      <c r="C12893" t="s">
        <v>2320</v>
      </c>
      <c r="J12893">
        <v>793</v>
      </c>
      <c r="K12893">
        <f t="shared" si="88"/>
        <v>293</v>
      </c>
      <c r="L12893">
        <f t="shared" si="89"/>
        <v>295</v>
      </c>
      <c r="M12893">
        <v>294</v>
      </c>
      <c r="N12893">
        <v>2</v>
      </c>
      <c r="O12893">
        <v>0.96930000000000005</v>
      </c>
      <c r="Q12893">
        <v>53.106999999999999</v>
      </c>
      <c r="R12893">
        <v>2.4279999999999999</v>
      </c>
      <c r="S12893">
        <v>4.7626999999999997</v>
      </c>
      <c r="T12893">
        <v>9.2329000000000008</v>
      </c>
      <c r="U12893">
        <v>4.7069000000000001</v>
      </c>
      <c r="V12893">
        <v>13.94</v>
      </c>
    </row>
    <row r="12894" spans="1:22">
      <c r="A12894" t="s">
        <v>1490</v>
      </c>
      <c r="B12894" t="s">
        <v>1489</v>
      </c>
      <c r="C12894" t="s">
        <v>2320</v>
      </c>
      <c r="J12894">
        <v>793</v>
      </c>
      <c r="K12894">
        <f t="shared" si="88"/>
        <v>295</v>
      </c>
      <c r="L12894">
        <f t="shared" si="89"/>
        <v>297</v>
      </c>
      <c r="M12894">
        <v>296</v>
      </c>
      <c r="N12894">
        <v>2</v>
      </c>
      <c r="O12894">
        <v>1.0193000000000001</v>
      </c>
      <c r="Q12894">
        <v>34.319000000000003</v>
      </c>
      <c r="R12894">
        <v>1.4791000000000001</v>
      </c>
      <c r="S12894">
        <v>5.0007000000000001</v>
      </c>
      <c r="T12894">
        <v>10.1944</v>
      </c>
      <c r="U12894">
        <v>3.0152999999999999</v>
      </c>
      <c r="V12894">
        <v>13.21</v>
      </c>
    </row>
    <row r="12895" spans="1:22">
      <c r="A12895" t="s">
        <v>1490</v>
      </c>
      <c r="B12895" t="s">
        <v>1489</v>
      </c>
      <c r="C12895" t="s">
        <v>2320</v>
      </c>
      <c r="J12895">
        <v>793</v>
      </c>
      <c r="K12895">
        <f t="shared" si="88"/>
        <v>297</v>
      </c>
      <c r="L12895">
        <f t="shared" si="89"/>
        <v>299</v>
      </c>
      <c r="M12895">
        <v>298</v>
      </c>
      <c r="N12895">
        <v>2</v>
      </c>
      <c r="O12895">
        <v>1.0109999999999999</v>
      </c>
      <c r="Q12895">
        <v>23.754000000000001</v>
      </c>
      <c r="R12895">
        <v>1.0282</v>
      </c>
      <c r="S12895">
        <v>4.9874999999999998</v>
      </c>
      <c r="T12895">
        <v>10.0848</v>
      </c>
      <c r="U12895">
        <v>2.0790000000000002</v>
      </c>
      <c r="V12895">
        <v>12.16</v>
      </c>
    </row>
    <row r="12896" spans="1:22">
      <c r="A12896" t="s">
        <v>1490</v>
      </c>
      <c r="B12896" t="s">
        <v>1489</v>
      </c>
      <c r="C12896" t="s">
        <v>2320</v>
      </c>
      <c r="J12896">
        <v>793</v>
      </c>
      <c r="K12896">
        <f t="shared" si="88"/>
        <v>299</v>
      </c>
      <c r="L12896">
        <f t="shared" si="89"/>
        <v>301</v>
      </c>
      <c r="M12896">
        <v>300</v>
      </c>
      <c r="N12896">
        <v>2</v>
      </c>
      <c r="O12896">
        <v>1.1698999999999999</v>
      </c>
      <c r="Q12896">
        <v>12.273</v>
      </c>
      <c r="R12896">
        <v>0.438</v>
      </c>
      <c r="S12896">
        <v>4.6067</v>
      </c>
      <c r="T12896">
        <v>10.778700000000001</v>
      </c>
      <c r="U12896">
        <v>1.0247999999999999</v>
      </c>
      <c r="V12896">
        <v>11.8</v>
      </c>
    </row>
    <row r="12897" spans="1:22">
      <c r="A12897" t="s">
        <v>1490</v>
      </c>
      <c r="B12897" t="s">
        <v>1489</v>
      </c>
      <c r="C12897" t="s">
        <v>2320</v>
      </c>
      <c r="J12897">
        <v>793</v>
      </c>
      <c r="K12897">
        <f t="shared" si="88"/>
        <v>301</v>
      </c>
      <c r="L12897">
        <f t="shared" si="89"/>
        <v>303</v>
      </c>
      <c r="M12897">
        <v>302</v>
      </c>
      <c r="N12897">
        <v>2</v>
      </c>
      <c r="O12897">
        <v>1.1772</v>
      </c>
      <c r="Q12897">
        <v>19.373999999999999</v>
      </c>
      <c r="R12897">
        <v>0.69040000000000001</v>
      </c>
      <c r="S12897">
        <v>4.3741000000000003</v>
      </c>
      <c r="T12897">
        <v>10.298299999999999</v>
      </c>
      <c r="U12897">
        <v>1.6254999999999999</v>
      </c>
      <c r="V12897">
        <v>11.92</v>
      </c>
    </row>
    <row r="12898" spans="1:22">
      <c r="A12898" t="s">
        <v>1490</v>
      </c>
      <c r="B12898" t="s">
        <v>1489</v>
      </c>
      <c r="C12898" t="s">
        <v>2320</v>
      </c>
      <c r="J12898">
        <v>793</v>
      </c>
      <c r="K12898">
        <f t="shared" si="88"/>
        <v>303</v>
      </c>
      <c r="L12898">
        <f t="shared" si="89"/>
        <v>305</v>
      </c>
      <c r="M12898">
        <v>304</v>
      </c>
      <c r="N12898">
        <v>2</v>
      </c>
      <c r="O12898">
        <v>1.3449</v>
      </c>
      <c r="Q12898">
        <v>43.66</v>
      </c>
      <c r="R12898">
        <v>1.2571000000000001</v>
      </c>
      <c r="S12898">
        <v>5.3305999999999996</v>
      </c>
      <c r="T12898">
        <v>14.3383</v>
      </c>
      <c r="U12898">
        <v>3.3813</v>
      </c>
      <c r="V12898">
        <v>17.72</v>
      </c>
    </row>
    <row r="12899" spans="1:22">
      <c r="A12899" t="s">
        <v>1490</v>
      </c>
      <c r="B12899" t="s">
        <v>1489</v>
      </c>
      <c r="C12899" t="s">
        <v>2320</v>
      </c>
      <c r="J12899">
        <v>793</v>
      </c>
      <c r="K12899">
        <f t="shared" ref="K12899:K12962" si="90">M12899-(N12899/2)</f>
        <v>305</v>
      </c>
      <c r="L12899">
        <f t="shared" ref="L12899:L12962" si="91">M12899+(N12899/2)</f>
        <v>307</v>
      </c>
      <c r="M12899">
        <v>306</v>
      </c>
      <c r="N12899">
        <v>2</v>
      </c>
      <c r="O12899">
        <v>1.3993</v>
      </c>
      <c r="Q12899">
        <v>37.581000000000003</v>
      </c>
      <c r="R12899">
        <v>0.99370000000000003</v>
      </c>
      <c r="S12899">
        <v>6.1375000000000002</v>
      </c>
      <c r="T12899">
        <v>17.176500000000001</v>
      </c>
      <c r="U12899">
        <v>2.7810000000000001</v>
      </c>
      <c r="V12899">
        <v>19.96</v>
      </c>
    </row>
    <row r="12900" spans="1:22">
      <c r="A12900" t="s">
        <v>1490</v>
      </c>
      <c r="B12900" t="s">
        <v>1489</v>
      </c>
      <c r="C12900" t="s">
        <v>2320</v>
      </c>
      <c r="J12900">
        <v>793</v>
      </c>
      <c r="K12900">
        <f t="shared" si="90"/>
        <v>307</v>
      </c>
      <c r="L12900">
        <f t="shared" si="91"/>
        <v>314</v>
      </c>
      <c r="M12900">
        <v>310.5</v>
      </c>
      <c r="N12900">
        <v>7</v>
      </c>
      <c r="O12900">
        <v>0.81220000000000003</v>
      </c>
      <c r="Q12900">
        <v>67.715000000000003</v>
      </c>
      <c r="R12900">
        <v>3.5004</v>
      </c>
      <c r="S12900">
        <v>5.3391999999999999</v>
      </c>
      <c r="T12900">
        <v>30.355699999999999</v>
      </c>
      <c r="U12900">
        <v>19.9009</v>
      </c>
      <c r="V12900">
        <v>50.26</v>
      </c>
    </row>
    <row r="12901" spans="1:22">
      <c r="A12901" t="s">
        <v>1490</v>
      </c>
      <c r="B12901" t="s">
        <v>1489</v>
      </c>
      <c r="C12901" t="s">
        <v>2320</v>
      </c>
      <c r="J12901">
        <v>793</v>
      </c>
      <c r="K12901">
        <f t="shared" si="90"/>
        <v>314</v>
      </c>
      <c r="L12901">
        <f t="shared" si="91"/>
        <v>317</v>
      </c>
      <c r="M12901">
        <v>315.5</v>
      </c>
      <c r="N12901">
        <v>3</v>
      </c>
      <c r="O12901">
        <v>0.66539999999999999</v>
      </c>
      <c r="Q12901">
        <v>54.142000000000003</v>
      </c>
      <c r="R12901">
        <v>3.5872999999999999</v>
      </c>
      <c r="S12901">
        <v>4.8518999999999997</v>
      </c>
      <c r="T12901">
        <v>9.6854999999999993</v>
      </c>
      <c r="U12901">
        <v>7.1611000000000002</v>
      </c>
      <c r="V12901">
        <v>16.850000000000001</v>
      </c>
    </row>
    <row r="12902" spans="1:22">
      <c r="A12902" t="s">
        <v>1490</v>
      </c>
      <c r="B12902" t="s">
        <v>1489</v>
      </c>
      <c r="C12902" t="s">
        <v>2320</v>
      </c>
      <c r="J12902">
        <v>793</v>
      </c>
      <c r="K12902">
        <f t="shared" si="90"/>
        <v>317</v>
      </c>
      <c r="L12902">
        <f t="shared" si="91"/>
        <v>320</v>
      </c>
      <c r="M12902">
        <v>318.5</v>
      </c>
      <c r="N12902">
        <v>3</v>
      </c>
      <c r="O12902">
        <v>0.76900000000000002</v>
      </c>
      <c r="Q12902">
        <v>56.606999999999999</v>
      </c>
      <c r="R12902">
        <v>3.2603</v>
      </c>
      <c r="S12902">
        <v>5.0629</v>
      </c>
      <c r="T12902">
        <v>11.680099999999999</v>
      </c>
      <c r="U12902">
        <v>7.5213999999999999</v>
      </c>
      <c r="V12902">
        <v>19.2</v>
      </c>
    </row>
    <row r="12903" spans="1:22">
      <c r="A12903" t="s">
        <v>1490</v>
      </c>
      <c r="B12903" t="s">
        <v>1489</v>
      </c>
      <c r="C12903" t="s">
        <v>2320</v>
      </c>
      <c r="J12903">
        <v>793</v>
      </c>
      <c r="K12903">
        <f t="shared" si="90"/>
        <v>320</v>
      </c>
      <c r="L12903">
        <f t="shared" si="91"/>
        <v>323</v>
      </c>
      <c r="M12903">
        <v>321.5</v>
      </c>
      <c r="N12903">
        <v>3</v>
      </c>
      <c r="O12903">
        <v>0.78480000000000005</v>
      </c>
      <c r="Q12903">
        <v>63.62</v>
      </c>
      <c r="R12903">
        <v>3.5905999999999998</v>
      </c>
      <c r="S12903">
        <v>5.0053000000000001</v>
      </c>
      <c r="T12903">
        <v>11.784599999999999</v>
      </c>
      <c r="U12903">
        <v>8.4536999999999995</v>
      </c>
      <c r="V12903">
        <v>20.239999999999998</v>
      </c>
    </row>
    <row r="12904" spans="1:22">
      <c r="A12904" t="s">
        <v>1490</v>
      </c>
      <c r="B12904" t="s">
        <v>1489</v>
      </c>
      <c r="C12904" t="s">
        <v>2320</v>
      </c>
      <c r="J12904">
        <v>793</v>
      </c>
      <c r="K12904">
        <f t="shared" si="90"/>
        <v>323</v>
      </c>
      <c r="L12904">
        <f t="shared" si="91"/>
        <v>325</v>
      </c>
      <c r="M12904">
        <v>324</v>
      </c>
      <c r="N12904">
        <v>2</v>
      </c>
      <c r="O12904">
        <v>0.87419999999999998</v>
      </c>
      <c r="Q12904">
        <v>47.404000000000003</v>
      </c>
      <c r="R12904">
        <v>2.2715999999999998</v>
      </c>
      <c r="S12904">
        <v>5.5086000000000004</v>
      </c>
      <c r="T12904">
        <v>9.6311999999999998</v>
      </c>
      <c r="U12904">
        <v>3.9716</v>
      </c>
      <c r="V12904">
        <v>13.6</v>
      </c>
    </row>
    <row r="12905" spans="1:22">
      <c r="A12905" t="s">
        <v>1490</v>
      </c>
      <c r="B12905" t="s">
        <v>1489</v>
      </c>
      <c r="C12905" t="s">
        <v>2320</v>
      </c>
      <c r="J12905">
        <v>793</v>
      </c>
      <c r="K12905">
        <f t="shared" si="90"/>
        <v>325</v>
      </c>
      <c r="L12905">
        <f t="shared" si="91"/>
        <v>328</v>
      </c>
      <c r="M12905">
        <v>326.5</v>
      </c>
      <c r="N12905">
        <v>3</v>
      </c>
      <c r="O12905">
        <v>1.115</v>
      </c>
      <c r="Q12905">
        <v>51.905999999999999</v>
      </c>
      <c r="R12905">
        <v>1.9622999999999999</v>
      </c>
      <c r="S12905">
        <v>6.4501999999999997</v>
      </c>
      <c r="T12905">
        <v>21.575900000000001</v>
      </c>
      <c r="U12905">
        <v>6.5640000000000001</v>
      </c>
      <c r="V12905">
        <v>28.14</v>
      </c>
    </row>
    <row r="12906" spans="1:22">
      <c r="A12906" t="s">
        <v>1490</v>
      </c>
      <c r="B12906" t="s">
        <v>1489</v>
      </c>
      <c r="C12906" t="s">
        <v>2320</v>
      </c>
      <c r="J12906">
        <v>793</v>
      </c>
      <c r="K12906">
        <f t="shared" si="90"/>
        <v>328</v>
      </c>
      <c r="L12906">
        <f t="shared" si="91"/>
        <v>330</v>
      </c>
      <c r="M12906">
        <v>329</v>
      </c>
      <c r="N12906">
        <v>2</v>
      </c>
      <c r="O12906">
        <v>1.1079000000000001</v>
      </c>
      <c r="Q12906">
        <v>30.423999999999999</v>
      </c>
      <c r="R12906">
        <v>1.0509999999999999</v>
      </c>
      <c r="S12906">
        <v>5.5473999999999997</v>
      </c>
      <c r="T12906">
        <v>12.292</v>
      </c>
      <c r="U12906">
        <v>2.3287</v>
      </c>
      <c r="V12906">
        <v>14.62</v>
      </c>
    </row>
    <row r="12907" spans="1:22">
      <c r="A12907" t="s">
        <v>1490</v>
      </c>
      <c r="B12907" t="s">
        <v>1489</v>
      </c>
      <c r="C12907" t="s">
        <v>2320</v>
      </c>
      <c r="J12907">
        <v>793</v>
      </c>
      <c r="K12907">
        <f t="shared" si="90"/>
        <v>330</v>
      </c>
      <c r="L12907">
        <f t="shared" si="91"/>
        <v>333</v>
      </c>
      <c r="M12907">
        <v>331.5</v>
      </c>
      <c r="N12907">
        <v>3</v>
      </c>
      <c r="O12907">
        <v>0.83509999999999995</v>
      </c>
      <c r="Q12907">
        <v>34.04</v>
      </c>
      <c r="R12907">
        <v>1.6126</v>
      </c>
      <c r="S12907">
        <v>5.7264999999999997</v>
      </c>
      <c r="T12907">
        <v>14.3467</v>
      </c>
      <c r="U12907">
        <v>4.0400999999999998</v>
      </c>
      <c r="V12907">
        <v>18.39</v>
      </c>
    </row>
    <row r="12908" spans="1:22">
      <c r="A12908" t="s">
        <v>1490</v>
      </c>
      <c r="B12908" t="s">
        <v>1489</v>
      </c>
      <c r="C12908" t="s">
        <v>2320</v>
      </c>
      <c r="J12908">
        <v>793</v>
      </c>
      <c r="K12908">
        <f t="shared" si="90"/>
        <v>333</v>
      </c>
      <c r="L12908">
        <f t="shared" si="91"/>
        <v>335</v>
      </c>
      <c r="M12908">
        <v>334</v>
      </c>
      <c r="N12908">
        <v>2</v>
      </c>
      <c r="O12908">
        <v>0.62160000000000004</v>
      </c>
      <c r="Q12908">
        <v>40.954000000000001</v>
      </c>
      <c r="R12908">
        <v>2.7704</v>
      </c>
      <c r="S12908">
        <v>6.0989000000000004</v>
      </c>
      <c r="T12908">
        <v>7.5820999999999996</v>
      </c>
      <c r="U12908">
        <v>3.4441000000000002</v>
      </c>
      <c r="V12908">
        <v>11.03</v>
      </c>
    </row>
    <row r="12909" spans="1:22">
      <c r="A12909" t="s">
        <v>1490</v>
      </c>
      <c r="B12909" t="s">
        <v>1489</v>
      </c>
      <c r="C12909" t="s">
        <v>2320</v>
      </c>
      <c r="J12909">
        <v>793</v>
      </c>
      <c r="K12909">
        <f t="shared" si="90"/>
        <v>335</v>
      </c>
      <c r="L12909">
        <f t="shared" si="91"/>
        <v>337</v>
      </c>
      <c r="M12909">
        <v>336</v>
      </c>
      <c r="N12909">
        <v>2</v>
      </c>
      <c r="O12909">
        <v>0.65139999999999998</v>
      </c>
      <c r="Q12909">
        <v>30.823</v>
      </c>
      <c r="R12909">
        <v>1.9878</v>
      </c>
      <c r="S12909">
        <v>6.4132999999999996</v>
      </c>
      <c r="T12909">
        <v>8.3552999999999997</v>
      </c>
      <c r="U12909">
        <v>2.5897000000000001</v>
      </c>
      <c r="V12909">
        <v>10.94</v>
      </c>
    </row>
    <row r="12910" spans="1:22">
      <c r="A12910" t="s">
        <v>1490</v>
      </c>
      <c r="B12910" t="s">
        <v>1489</v>
      </c>
      <c r="C12910" t="s">
        <v>2320</v>
      </c>
      <c r="J12910">
        <v>793</v>
      </c>
      <c r="K12910">
        <f t="shared" si="90"/>
        <v>337</v>
      </c>
      <c r="L12910">
        <f t="shared" si="91"/>
        <v>340</v>
      </c>
      <c r="M12910">
        <v>338.5</v>
      </c>
      <c r="N12910">
        <v>3</v>
      </c>
      <c r="O12910">
        <v>0.75519999999999998</v>
      </c>
      <c r="Q12910">
        <v>36.271000000000001</v>
      </c>
      <c r="R12910">
        <v>1.9278999999999999</v>
      </c>
      <c r="S12910">
        <v>6.9302000000000001</v>
      </c>
      <c r="T12910">
        <v>15.7011</v>
      </c>
      <c r="U12910">
        <v>4.3677999999999999</v>
      </c>
      <c r="V12910">
        <v>20.07</v>
      </c>
    </row>
    <row r="12911" spans="1:22">
      <c r="A12911" t="s">
        <v>1490</v>
      </c>
      <c r="B12911" t="s">
        <v>1489</v>
      </c>
      <c r="C12911" t="s">
        <v>2320</v>
      </c>
      <c r="J12911">
        <v>793</v>
      </c>
      <c r="K12911">
        <f t="shared" si="90"/>
        <v>340</v>
      </c>
      <c r="L12911">
        <f t="shared" si="91"/>
        <v>342</v>
      </c>
      <c r="M12911">
        <v>341</v>
      </c>
      <c r="N12911">
        <v>2</v>
      </c>
      <c r="O12911">
        <v>0.85640000000000005</v>
      </c>
      <c r="Q12911">
        <v>26.62</v>
      </c>
      <c r="R12911">
        <v>1.3331</v>
      </c>
      <c r="S12911">
        <v>7.5583</v>
      </c>
      <c r="T12911">
        <v>12.9458</v>
      </c>
      <c r="U12911">
        <v>2.2833999999999999</v>
      </c>
      <c r="V12911">
        <v>15.23</v>
      </c>
    </row>
    <row r="12912" spans="1:22">
      <c r="A12912" t="s">
        <v>1490</v>
      </c>
      <c r="B12912" t="s">
        <v>1489</v>
      </c>
      <c r="C12912" t="s">
        <v>2320</v>
      </c>
      <c r="J12912">
        <v>793</v>
      </c>
      <c r="K12912">
        <f t="shared" si="90"/>
        <v>342</v>
      </c>
      <c r="L12912">
        <f t="shared" si="91"/>
        <v>344</v>
      </c>
      <c r="M12912">
        <v>343</v>
      </c>
      <c r="N12912">
        <v>2</v>
      </c>
      <c r="O12912">
        <v>0.72489999999999999</v>
      </c>
      <c r="Q12912">
        <v>25.635999999999999</v>
      </c>
      <c r="R12912">
        <v>1.5435000000000001</v>
      </c>
      <c r="S12912">
        <v>6.6608000000000001</v>
      </c>
      <c r="T12912">
        <v>9.6568000000000005</v>
      </c>
      <c r="U12912">
        <v>2.2378</v>
      </c>
      <c r="V12912">
        <v>11.89</v>
      </c>
    </row>
    <row r="12913" spans="1:22">
      <c r="A12913" t="s">
        <v>1490</v>
      </c>
      <c r="B12913" t="s">
        <v>1489</v>
      </c>
      <c r="C12913" t="s">
        <v>2320</v>
      </c>
      <c r="J12913">
        <v>793</v>
      </c>
      <c r="K12913">
        <f t="shared" si="90"/>
        <v>344</v>
      </c>
      <c r="L12913">
        <f t="shared" si="91"/>
        <v>346</v>
      </c>
      <c r="M12913">
        <v>345</v>
      </c>
      <c r="N12913">
        <v>2</v>
      </c>
      <c r="O12913">
        <v>0.78769999999999996</v>
      </c>
      <c r="Q12913">
        <v>27.452999999999999</v>
      </c>
      <c r="R12913">
        <v>1.4678</v>
      </c>
      <c r="S12913">
        <v>6.3902000000000001</v>
      </c>
      <c r="T12913">
        <v>10.0671</v>
      </c>
      <c r="U12913">
        <v>2.3123999999999998</v>
      </c>
      <c r="V12913">
        <v>12.38</v>
      </c>
    </row>
    <row r="12914" spans="1:22">
      <c r="A12914" t="s">
        <v>1490</v>
      </c>
      <c r="B12914" t="s">
        <v>1489</v>
      </c>
      <c r="C12914" t="s">
        <v>2320</v>
      </c>
      <c r="J12914">
        <v>793</v>
      </c>
      <c r="K12914">
        <f t="shared" si="90"/>
        <v>346</v>
      </c>
      <c r="L12914">
        <f t="shared" si="91"/>
        <v>348</v>
      </c>
      <c r="M12914">
        <v>347</v>
      </c>
      <c r="N12914">
        <v>2</v>
      </c>
      <c r="O12914">
        <v>0.78900000000000003</v>
      </c>
      <c r="Q12914">
        <v>26.457000000000001</v>
      </c>
      <c r="R12914">
        <v>1.4162999999999999</v>
      </c>
      <c r="S12914">
        <v>6.2519</v>
      </c>
      <c r="T12914">
        <v>9.8655000000000008</v>
      </c>
      <c r="U12914">
        <v>2.2349000000000001</v>
      </c>
      <c r="V12914">
        <v>12.1</v>
      </c>
    </row>
    <row r="12915" spans="1:22">
      <c r="A12915" t="s">
        <v>1490</v>
      </c>
      <c r="B12915" t="s">
        <v>1489</v>
      </c>
      <c r="C12915" t="s">
        <v>2320</v>
      </c>
      <c r="J12915">
        <v>793</v>
      </c>
      <c r="K12915">
        <f t="shared" si="90"/>
        <v>348</v>
      </c>
      <c r="L12915">
        <f t="shared" si="91"/>
        <v>351</v>
      </c>
      <c r="M12915">
        <v>349.5</v>
      </c>
      <c r="N12915">
        <v>3</v>
      </c>
      <c r="O12915">
        <v>0.85589999999999999</v>
      </c>
      <c r="Q12915">
        <v>36.302</v>
      </c>
      <c r="R12915">
        <v>1.8326</v>
      </c>
      <c r="S12915">
        <v>6.5284000000000004</v>
      </c>
      <c r="T12915">
        <v>16.763000000000002</v>
      </c>
      <c r="U12915">
        <v>4.7055999999999996</v>
      </c>
      <c r="V12915">
        <v>21.47</v>
      </c>
    </row>
    <row r="12916" spans="1:22">
      <c r="A12916" t="s">
        <v>1490</v>
      </c>
      <c r="B12916" t="s">
        <v>1489</v>
      </c>
      <c r="C12916" t="s">
        <v>2320</v>
      </c>
      <c r="J12916">
        <v>793</v>
      </c>
      <c r="K12916">
        <f t="shared" si="90"/>
        <v>351</v>
      </c>
      <c r="L12916">
        <f t="shared" si="91"/>
        <v>353</v>
      </c>
      <c r="M12916">
        <v>352</v>
      </c>
      <c r="N12916">
        <v>2</v>
      </c>
      <c r="O12916">
        <v>0.99970000000000003</v>
      </c>
      <c r="Q12916">
        <v>27.452999999999999</v>
      </c>
      <c r="R12916">
        <v>1.157</v>
      </c>
      <c r="S12916">
        <v>6.4795999999999996</v>
      </c>
      <c r="T12916">
        <v>12.955299999999999</v>
      </c>
      <c r="U12916">
        <v>2.3132999999999999</v>
      </c>
      <c r="V12916">
        <v>15.27</v>
      </c>
    </row>
    <row r="12917" spans="1:22">
      <c r="A12917" t="s">
        <v>1490</v>
      </c>
      <c r="B12917" t="s">
        <v>1489</v>
      </c>
      <c r="C12917" t="s">
        <v>2320</v>
      </c>
      <c r="J12917">
        <v>793</v>
      </c>
      <c r="K12917">
        <f t="shared" si="90"/>
        <v>353</v>
      </c>
      <c r="L12917">
        <f t="shared" si="91"/>
        <v>355</v>
      </c>
      <c r="M12917">
        <v>354</v>
      </c>
      <c r="N12917">
        <v>2</v>
      </c>
      <c r="O12917">
        <v>0.9415</v>
      </c>
      <c r="Q12917">
        <v>18.771000000000001</v>
      </c>
      <c r="R12917">
        <v>0.84099999999999997</v>
      </c>
      <c r="S12917">
        <v>6.5506000000000002</v>
      </c>
      <c r="T12917">
        <v>12.3348</v>
      </c>
      <c r="U12917">
        <v>1.5834999999999999</v>
      </c>
      <c r="V12917">
        <v>13.92</v>
      </c>
    </row>
    <row r="12918" spans="1:22">
      <c r="A12918" t="s">
        <v>1490</v>
      </c>
      <c r="B12918" t="s">
        <v>1489</v>
      </c>
      <c r="C12918" t="s">
        <v>2320</v>
      </c>
      <c r="J12918">
        <v>793</v>
      </c>
      <c r="K12918">
        <f t="shared" si="90"/>
        <v>355</v>
      </c>
      <c r="L12918">
        <f t="shared" si="91"/>
        <v>357</v>
      </c>
      <c r="M12918">
        <v>356</v>
      </c>
      <c r="N12918">
        <v>2</v>
      </c>
      <c r="O12918">
        <v>0.7399</v>
      </c>
      <c r="Q12918">
        <v>23.983000000000001</v>
      </c>
      <c r="R12918">
        <v>1.4276</v>
      </c>
      <c r="S12918">
        <v>6.8296000000000001</v>
      </c>
      <c r="T12918">
        <v>10.1065</v>
      </c>
      <c r="U12918">
        <v>2.1126</v>
      </c>
      <c r="V12918">
        <v>12.22</v>
      </c>
    </row>
    <row r="12919" spans="1:22">
      <c r="A12919" t="s">
        <v>1490</v>
      </c>
      <c r="B12919" t="s">
        <v>1489</v>
      </c>
      <c r="C12919" t="s">
        <v>2320</v>
      </c>
      <c r="J12919">
        <v>793</v>
      </c>
      <c r="K12919">
        <f t="shared" si="90"/>
        <v>357</v>
      </c>
      <c r="L12919">
        <f t="shared" si="91"/>
        <v>359</v>
      </c>
      <c r="M12919">
        <v>358</v>
      </c>
      <c r="N12919">
        <v>2</v>
      </c>
      <c r="O12919">
        <v>0.72070000000000001</v>
      </c>
      <c r="Q12919">
        <v>41.015000000000001</v>
      </c>
      <c r="R12919">
        <v>2.4483000000000001</v>
      </c>
      <c r="S12919">
        <v>6.4245000000000001</v>
      </c>
      <c r="T12919">
        <v>9.2603000000000009</v>
      </c>
      <c r="U12919">
        <v>3.5289000000000001</v>
      </c>
      <c r="V12919">
        <v>12.79</v>
      </c>
    </row>
    <row r="12920" spans="1:22">
      <c r="A12920" t="s">
        <v>1490</v>
      </c>
      <c r="B12920" t="s">
        <v>1489</v>
      </c>
      <c r="C12920" t="s">
        <v>2320</v>
      </c>
      <c r="J12920">
        <v>793</v>
      </c>
      <c r="K12920">
        <f t="shared" si="90"/>
        <v>359</v>
      </c>
      <c r="L12920">
        <f t="shared" si="91"/>
        <v>361</v>
      </c>
      <c r="M12920">
        <v>360</v>
      </c>
      <c r="N12920">
        <v>2</v>
      </c>
      <c r="O12920">
        <v>0.79410000000000003</v>
      </c>
      <c r="Q12920">
        <v>57.567</v>
      </c>
      <c r="R12920">
        <v>2.6111</v>
      </c>
      <c r="S12920">
        <v>6.6906999999999996</v>
      </c>
      <c r="T12920">
        <v>10.626200000000001</v>
      </c>
      <c r="U12920">
        <v>4.1470000000000002</v>
      </c>
      <c r="V12920">
        <v>14.77</v>
      </c>
    </row>
    <row r="12921" spans="1:22">
      <c r="A12921" t="s">
        <v>1490</v>
      </c>
      <c r="B12921" t="s">
        <v>1489</v>
      </c>
      <c r="C12921" t="s">
        <v>2320</v>
      </c>
      <c r="J12921">
        <v>793</v>
      </c>
      <c r="K12921">
        <f t="shared" si="90"/>
        <v>361</v>
      </c>
      <c r="L12921">
        <f t="shared" si="91"/>
        <v>363</v>
      </c>
      <c r="M12921">
        <v>362</v>
      </c>
      <c r="N12921">
        <v>2</v>
      </c>
      <c r="O12921">
        <v>0.87529999999999997</v>
      </c>
      <c r="Q12921">
        <v>44.143999999999998</v>
      </c>
      <c r="R12921">
        <v>2.101</v>
      </c>
      <c r="S12921">
        <v>6.9977999999999998</v>
      </c>
      <c r="T12921">
        <v>12.250299999999999</v>
      </c>
      <c r="U12921">
        <v>3.6779999999999999</v>
      </c>
      <c r="V12921">
        <v>15.93</v>
      </c>
    </row>
    <row r="12922" spans="1:22">
      <c r="A12922" t="s">
        <v>1490</v>
      </c>
      <c r="B12922" t="s">
        <v>1489</v>
      </c>
      <c r="C12922" t="s">
        <v>2320</v>
      </c>
      <c r="J12922">
        <v>793</v>
      </c>
      <c r="K12922">
        <f t="shared" si="90"/>
        <v>363</v>
      </c>
      <c r="L12922">
        <f t="shared" si="91"/>
        <v>365</v>
      </c>
      <c r="M12922">
        <v>364</v>
      </c>
      <c r="N12922">
        <v>2</v>
      </c>
      <c r="O12922">
        <v>0.90349999999999997</v>
      </c>
      <c r="Q12922">
        <v>52.637</v>
      </c>
      <c r="R12922">
        <v>2.1122999999999998</v>
      </c>
      <c r="S12922">
        <v>6.3997000000000002</v>
      </c>
      <c r="T12922">
        <v>11.5642</v>
      </c>
      <c r="U12922">
        <v>3.8170000000000002</v>
      </c>
      <c r="V12922">
        <v>15.38</v>
      </c>
    </row>
    <row r="12923" spans="1:22">
      <c r="A12923" t="s">
        <v>1490</v>
      </c>
      <c r="B12923" t="s">
        <v>1489</v>
      </c>
      <c r="C12923" t="s">
        <v>2320</v>
      </c>
      <c r="J12923">
        <v>793</v>
      </c>
      <c r="K12923">
        <f t="shared" si="90"/>
        <v>365</v>
      </c>
      <c r="L12923">
        <f t="shared" si="91"/>
        <v>367</v>
      </c>
      <c r="M12923">
        <v>366</v>
      </c>
      <c r="N12923">
        <v>2</v>
      </c>
      <c r="O12923">
        <v>0.85450000000000004</v>
      </c>
      <c r="Q12923">
        <v>53.136000000000003</v>
      </c>
      <c r="R12923">
        <v>2.4914999999999998</v>
      </c>
      <c r="S12923">
        <v>6.4720000000000004</v>
      </c>
      <c r="T12923">
        <v>11.060700000000001</v>
      </c>
      <c r="U12923">
        <v>4.258</v>
      </c>
      <c r="V12923">
        <v>15.32</v>
      </c>
    </row>
    <row r="12924" spans="1:22">
      <c r="A12924" t="s">
        <v>1490</v>
      </c>
      <c r="B12924" t="s">
        <v>1489</v>
      </c>
      <c r="C12924" t="s">
        <v>2320</v>
      </c>
      <c r="J12924">
        <v>793</v>
      </c>
      <c r="K12924">
        <f t="shared" si="90"/>
        <v>367</v>
      </c>
      <c r="L12924">
        <f t="shared" si="91"/>
        <v>369</v>
      </c>
      <c r="M12924">
        <v>368</v>
      </c>
      <c r="N12924">
        <v>2</v>
      </c>
      <c r="O12924">
        <v>0.83579999999999999</v>
      </c>
      <c r="Q12924">
        <v>37.950000000000003</v>
      </c>
      <c r="R12924">
        <v>1.8128</v>
      </c>
      <c r="S12924">
        <v>6.8907999999999996</v>
      </c>
      <c r="T12924">
        <v>11.518700000000001</v>
      </c>
      <c r="U12924">
        <v>3.0303</v>
      </c>
      <c r="V12924">
        <v>14.55</v>
      </c>
    </row>
    <row r="12925" spans="1:22">
      <c r="A12925" t="s">
        <v>1490</v>
      </c>
      <c r="B12925" t="s">
        <v>1489</v>
      </c>
      <c r="C12925" t="s">
        <v>2320</v>
      </c>
      <c r="J12925">
        <v>793</v>
      </c>
      <c r="K12925">
        <f t="shared" si="90"/>
        <v>369</v>
      </c>
      <c r="L12925">
        <f t="shared" si="91"/>
        <v>372</v>
      </c>
      <c r="M12925">
        <v>370.5</v>
      </c>
      <c r="N12925">
        <v>3</v>
      </c>
      <c r="O12925">
        <v>0.89059999999999995</v>
      </c>
      <c r="Q12925">
        <v>16.312999999999999</v>
      </c>
      <c r="R12925">
        <v>0.73160000000000003</v>
      </c>
      <c r="S12925">
        <v>6.6844999999999999</v>
      </c>
      <c r="T12925">
        <v>17.8597</v>
      </c>
      <c r="U12925">
        <v>1.9545999999999999</v>
      </c>
      <c r="V12925">
        <v>19.809999999999999</v>
      </c>
    </row>
    <row r="12926" spans="1:22">
      <c r="A12926" t="s">
        <v>1490</v>
      </c>
      <c r="B12926" t="s">
        <v>1489</v>
      </c>
      <c r="C12926" t="s">
        <v>2320</v>
      </c>
      <c r="J12926">
        <v>793</v>
      </c>
      <c r="K12926">
        <f t="shared" si="90"/>
        <v>372</v>
      </c>
      <c r="L12926">
        <f t="shared" si="91"/>
        <v>374</v>
      </c>
      <c r="M12926">
        <v>373</v>
      </c>
      <c r="N12926">
        <v>2</v>
      </c>
      <c r="O12926">
        <v>0.83020000000000005</v>
      </c>
      <c r="Q12926">
        <v>21.007999999999999</v>
      </c>
      <c r="R12926">
        <v>1.0159</v>
      </c>
      <c r="S12926">
        <v>6.4724000000000004</v>
      </c>
      <c r="T12926">
        <v>10.746700000000001</v>
      </c>
      <c r="U12926">
        <v>1.6869000000000001</v>
      </c>
      <c r="V12926">
        <v>12.43</v>
      </c>
    </row>
    <row r="12927" spans="1:22">
      <c r="A12927" t="s">
        <v>1490</v>
      </c>
      <c r="B12927" t="s">
        <v>1489</v>
      </c>
      <c r="C12927" t="s">
        <v>2320</v>
      </c>
      <c r="J12927">
        <v>793</v>
      </c>
      <c r="K12927">
        <f t="shared" si="90"/>
        <v>374</v>
      </c>
      <c r="L12927">
        <f t="shared" si="91"/>
        <v>376</v>
      </c>
      <c r="M12927">
        <v>375</v>
      </c>
      <c r="N12927">
        <v>2</v>
      </c>
      <c r="O12927">
        <v>0.72970000000000002</v>
      </c>
      <c r="Q12927">
        <v>34.28</v>
      </c>
      <c r="R12927">
        <v>1.8728</v>
      </c>
      <c r="S12927">
        <v>6.23</v>
      </c>
      <c r="T12927">
        <v>9.0920000000000005</v>
      </c>
      <c r="U12927">
        <v>2.7330999999999999</v>
      </c>
      <c r="V12927">
        <v>11.83</v>
      </c>
    </row>
    <row r="12928" spans="1:22">
      <c r="A12928" t="s">
        <v>1490</v>
      </c>
      <c r="B12928" t="s">
        <v>1489</v>
      </c>
      <c r="C12928" t="s">
        <v>2320</v>
      </c>
      <c r="J12928">
        <v>793</v>
      </c>
      <c r="K12928">
        <f t="shared" si="90"/>
        <v>376</v>
      </c>
      <c r="L12928">
        <f t="shared" si="91"/>
        <v>378</v>
      </c>
      <c r="M12928">
        <v>377</v>
      </c>
      <c r="N12928">
        <v>2</v>
      </c>
      <c r="O12928">
        <v>0.8427</v>
      </c>
      <c r="Q12928">
        <v>36.174999999999997</v>
      </c>
      <c r="R12928">
        <v>1.6654</v>
      </c>
      <c r="S12928">
        <v>6.2210000000000001</v>
      </c>
      <c r="T12928">
        <v>10.4849</v>
      </c>
      <c r="U12928">
        <v>2.8069000000000002</v>
      </c>
      <c r="V12928">
        <v>13.29</v>
      </c>
    </row>
    <row r="12929" spans="1:22">
      <c r="A12929" t="s">
        <v>1490</v>
      </c>
      <c r="B12929" t="s">
        <v>1489</v>
      </c>
      <c r="C12929" t="s">
        <v>2320</v>
      </c>
      <c r="J12929">
        <v>793</v>
      </c>
      <c r="K12929">
        <f t="shared" si="90"/>
        <v>378</v>
      </c>
      <c r="L12929">
        <f t="shared" si="91"/>
        <v>380</v>
      </c>
      <c r="M12929">
        <v>379</v>
      </c>
      <c r="N12929">
        <v>2</v>
      </c>
      <c r="O12929">
        <v>0.69469999999999998</v>
      </c>
      <c r="Q12929">
        <v>34.557000000000002</v>
      </c>
      <c r="R12929">
        <v>1.9777</v>
      </c>
      <c r="S12929">
        <v>6.2468000000000004</v>
      </c>
      <c r="T12929">
        <v>8.6791999999999998</v>
      </c>
      <c r="U12929">
        <v>2.7477999999999998</v>
      </c>
      <c r="V12929">
        <v>11.43</v>
      </c>
    </row>
    <row r="12930" spans="1:22">
      <c r="A12930" t="s">
        <v>1490</v>
      </c>
      <c r="B12930" t="s">
        <v>1489</v>
      </c>
      <c r="C12930" t="s">
        <v>2320</v>
      </c>
      <c r="J12930">
        <v>793</v>
      </c>
      <c r="K12930">
        <f t="shared" si="90"/>
        <v>380</v>
      </c>
      <c r="L12930">
        <f t="shared" si="91"/>
        <v>382</v>
      </c>
      <c r="M12930">
        <v>381</v>
      </c>
      <c r="N12930">
        <v>2</v>
      </c>
      <c r="O12930">
        <v>0.71050000000000002</v>
      </c>
      <c r="Q12930">
        <v>25.515000000000001</v>
      </c>
      <c r="R12930">
        <v>1.3126</v>
      </c>
      <c r="S12930">
        <v>6.5401999999999996</v>
      </c>
      <c r="T12930">
        <v>9.2935999999999996</v>
      </c>
      <c r="U12930">
        <v>1.8652</v>
      </c>
      <c r="V12930">
        <v>11.16</v>
      </c>
    </row>
    <row r="12931" spans="1:22">
      <c r="A12931" t="s">
        <v>1490</v>
      </c>
      <c r="B12931" t="s">
        <v>1489</v>
      </c>
      <c r="C12931" t="s">
        <v>2320</v>
      </c>
      <c r="J12931">
        <v>793</v>
      </c>
      <c r="K12931">
        <f t="shared" si="90"/>
        <v>382</v>
      </c>
      <c r="L12931">
        <f t="shared" si="91"/>
        <v>384</v>
      </c>
      <c r="M12931">
        <v>383</v>
      </c>
      <c r="N12931">
        <v>2</v>
      </c>
      <c r="O12931">
        <v>0.67600000000000005</v>
      </c>
      <c r="Q12931">
        <v>55.539000000000001</v>
      </c>
      <c r="R12931">
        <v>3.0968</v>
      </c>
      <c r="S12931">
        <v>5.7662000000000004</v>
      </c>
      <c r="T12931">
        <v>7.7958999999999996</v>
      </c>
      <c r="U12931">
        <v>4.1868999999999996</v>
      </c>
      <c r="V12931">
        <v>11.98</v>
      </c>
    </row>
    <row r="12932" spans="1:22">
      <c r="A12932" t="s">
        <v>1490</v>
      </c>
      <c r="B12932" t="s">
        <v>1489</v>
      </c>
      <c r="C12932" t="s">
        <v>2320</v>
      </c>
      <c r="J12932">
        <v>793</v>
      </c>
      <c r="K12932">
        <f t="shared" si="90"/>
        <v>384</v>
      </c>
      <c r="L12932">
        <f t="shared" si="91"/>
        <v>386</v>
      </c>
      <c r="M12932">
        <v>385</v>
      </c>
      <c r="N12932">
        <v>2</v>
      </c>
      <c r="O12932">
        <v>0.83819999999999995</v>
      </c>
      <c r="Q12932">
        <v>47.098999999999997</v>
      </c>
      <c r="R12932">
        <v>2.3126000000000002</v>
      </c>
      <c r="S12932">
        <v>6.3930999999999996</v>
      </c>
      <c r="T12932">
        <v>10.7174</v>
      </c>
      <c r="U12932">
        <v>3.8767999999999998</v>
      </c>
      <c r="V12932">
        <v>14.59</v>
      </c>
    </row>
    <row r="12933" spans="1:22">
      <c r="A12933" t="s">
        <v>1490</v>
      </c>
      <c r="B12933" t="s">
        <v>1489</v>
      </c>
      <c r="C12933" t="s">
        <v>2320</v>
      </c>
      <c r="J12933">
        <v>793</v>
      </c>
      <c r="K12933">
        <f t="shared" si="90"/>
        <v>386</v>
      </c>
      <c r="L12933">
        <f t="shared" si="91"/>
        <v>395</v>
      </c>
      <c r="M12933">
        <v>390.5</v>
      </c>
      <c r="N12933">
        <v>9</v>
      </c>
      <c r="O12933">
        <v>0.85760000000000003</v>
      </c>
      <c r="Q12933">
        <v>17.428000000000001</v>
      </c>
      <c r="R12933">
        <v>0.81299999999999994</v>
      </c>
      <c r="S12933">
        <v>7.1185</v>
      </c>
      <c r="T12933">
        <v>54.9437</v>
      </c>
      <c r="U12933">
        <v>6.2752999999999997</v>
      </c>
      <c r="V12933">
        <v>61.22</v>
      </c>
    </row>
    <row r="12934" spans="1:22">
      <c r="A12934" t="s">
        <v>1490</v>
      </c>
      <c r="B12934" t="s">
        <v>1489</v>
      </c>
      <c r="C12934" t="s">
        <v>2320</v>
      </c>
      <c r="J12934">
        <v>793</v>
      </c>
      <c r="K12934">
        <f t="shared" si="90"/>
        <v>395</v>
      </c>
      <c r="L12934">
        <f t="shared" si="91"/>
        <v>398</v>
      </c>
      <c r="M12934">
        <v>396.5</v>
      </c>
      <c r="N12934">
        <v>3</v>
      </c>
      <c r="O12934">
        <v>0.90380000000000005</v>
      </c>
      <c r="Q12934">
        <v>26.053000000000001</v>
      </c>
      <c r="R12934">
        <v>1.1646000000000001</v>
      </c>
      <c r="S12934">
        <v>7.1211000000000002</v>
      </c>
      <c r="T12934">
        <v>19.308</v>
      </c>
      <c r="U12934">
        <v>3.1576</v>
      </c>
      <c r="V12934">
        <v>22.47</v>
      </c>
    </row>
    <row r="12935" spans="1:22">
      <c r="A12935" t="s">
        <v>1490</v>
      </c>
      <c r="B12935" t="s">
        <v>1489</v>
      </c>
      <c r="C12935" t="s">
        <v>2320</v>
      </c>
      <c r="J12935">
        <v>793</v>
      </c>
      <c r="K12935">
        <f t="shared" si="90"/>
        <v>398</v>
      </c>
      <c r="L12935">
        <f t="shared" si="91"/>
        <v>402</v>
      </c>
      <c r="M12935">
        <v>400</v>
      </c>
      <c r="N12935">
        <v>4</v>
      </c>
      <c r="O12935">
        <v>0.83040000000000003</v>
      </c>
      <c r="Q12935">
        <v>26.420999999999999</v>
      </c>
      <c r="R12935">
        <v>1.2491000000000001</v>
      </c>
      <c r="S12935">
        <v>7.3833000000000002</v>
      </c>
      <c r="T12935">
        <v>24.5244</v>
      </c>
      <c r="U12935">
        <v>4.1489000000000003</v>
      </c>
      <c r="V12935">
        <v>28.67</v>
      </c>
    </row>
    <row r="12936" spans="1:22">
      <c r="A12936" t="s">
        <v>1490</v>
      </c>
      <c r="B12936" t="s">
        <v>1489</v>
      </c>
      <c r="C12936" t="s">
        <v>2320</v>
      </c>
      <c r="J12936">
        <v>793</v>
      </c>
      <c r="K12936">
        <f t="shared" si="90"/>
        <v>402</v>
      </c>
      <c r="L12936">
        <f t="shared" si="91"/>
        <v>405</v>
      </c>
      <c r="M12936">
        <v>403.5</v>
      </c>
      <c r="N12936">
        <v>3</v>
      </c>
      <c r="O12936">
        <v>0.80420000000000003</v>
      </c>
      <c r="Q12936">
        <v>13.568</v>
      </c>
      <c r="R12936">
        <v>0.70169999999999999</v>
      </c>
      <c r="S12936">
        <v>6.9920999999999998</v>
      </c>
      <c r="T12936">
        <v>16.8691</v>
      </c>
      <c r="U12936">
        <v>1.6929000000000001</v>
      </c>
      <c r="V12936">
        <v>18.559999999999999</v>
      </c>
    </row>
    <row r="12937" spans="1:22">
      <c r="A12937" t="s">
        <v>1490</v>
      </c>
      <c r="B12937" t="s">
        <v>1489</v>
      </c>
      <c r="C12937" t="s">
        <v>2320</v>
      </c>
      <c r="J12937">
        <v>793</v>
      </c>
      <c r="K12937">
        <f t="shared" si="90"/>
        <v>405</v>
      </c>
      <c r="L12937">
        <f t="shared" si="91"/>
        <v>409</v>
      </c>
      <c r="M12937">
        <v>407</v>
      </c>
      <c r="N12937">
        <v>4</v>
      </c>
      <c r="O12937">
        <v>0.81220000000000003</v>
      </c>
      <c r="Q12937">
        <v>19.983000000000001</v>
      </c>
      <c r="R12937">
        <v>1.0730999999999999</v>
      </c>
      <c r="S12937">
        <v>6.4179000000000004</v>
      </c>
      <c r="T12937">
        <v>20.8505</v>
      </c>
      <c r="U12937">
        <v>3.4862000000000002</v>
      </c>
      <c r="V12937">
        <v>24.34</v>
      </c>
    </row>
    <row r="12938" spans="1:22">
      <c r="A12938" t="s">
        <v>1490</v>
      </c>
      <c r="B12938" t="s">
        <v>1489</v>
      </c>
      <c r="C12938" t="s">
        <v>2320</v>
      </c>
      <c r="J12938">
        <v>793</v>
      </c>
      <c r="K12938">
        <f t="shared" si="90"/>
        <v>409</v>
      </c>
      <c r="L12938">
        <f t="shared" si="91"/>
        <v>412</v>
      </c>
      <c r="M12938">
        <v>410.5</v>
      </c>
      <c r="N12938">
        <v>3</v>
      </c>
      <c r="O12938">
        <v>0.69589999999999996</v>
      </c>
      <c r="Q12938">
        <v>11.343999999999999</v>
      </c>
      <c r="R12938">
        <v>0.67210000000000003</v>
      </c>
      <c r="S12938">
        <v>6.8251999999999997</v>
      </c>
      <c r="T12938">
        <v>14.249000000000001</v>
      </c>
      <c r="U12938">
        <v>1.4032</v>
      </c>
      <c r="V12938">
        <v>15.65</v>
      </c>
    </row>
    <row r="12939" spans="1:22">
      <c r="A12939" t="s">
        <v>1490</v>
      </c>
      <c r="B12939" t="s">
        <v>1489</v>
      </c>
      <c r="C12939" t="s">
        <v>2320</v>
      </c>
      <c r="J12939">
        <v>793</v>
      </c>
      <c r="K12939">
        <f t="shared" si="90"/>
        <v>412</v>
      </c>
      <c r="L12939">
        <f t="shared" si="91"/>
        <v>415</v>
      </c>
      <c r="M12939">
        <v>413.5</v>
      </c>
      <c r="N12939">
        <v>3</v>
      </c>
      <c r="O12939">
        <v>0.75460000000000005</v>
      </c>
      <c r="Q12939">
        <v>17.251999999999999</v>
      </c>
      <c r="R12939">
        <v>0.98629999999999995</v>
      </c>
      <c r="S12939">
        <v>7.2298999999999998</v>
      </c>
      <c r="T12939">
        <v>16.367100000000001</v>
      </c>
      <c r="U12939">
        <v>2.2326999999999999</v>
      </c>
      <c r="V12939">
        <v>18.600000000000001</v>
      </c>
    </row>
    <row r="12940" spans="1:22">
      <c r="A12940" t="s">
        <v>1490</v>
      </c>
      <c r="B12940" t="s">
        <v>1489</v>
      </c>
      <c r="C12940" t="s">
        <v>2320</v>
      </c>
      <c r="J12940">
        <v>793</v>
      </c>
      <c r="K12940">
        <f t="shared" si="90"/>
        <v>415</v>
      </c>
      <c r="L12940">
        <f t="shared" si="91"/>
        <v>418</v>
      </c>
      <c r="M12940">
        <v>416.5</v>
      </c>
      <c r="N12940">
        <v>3</v>
      </c>
      <c r="O12940">
        <v>0.7984</v>
      </c>
      <c r="Q12940">
        <v>19.582000000000001</v>
      </c>
      <c r="R12940">
        <v>0.98370000000000002</v>
      </c>
      <c r="S12940">
        <v>7.6332000000000004</v>
      </c>
      <c r="T12940">
        <v>18.283200000000001</v>
      </c>
      <c r="U12940">
        <v>2.3561000000000001</v>
      </c>
      <c r="V12940">
        <v>20.64</v>
      </c>
    </row>
    <row r="12941" spans="1:22">
      <c r="A12941" t="s">
        <v>1490</v>
      </c>
      <c r="B12941" t="s">
        <v>1489</v>
      </c>
      <c r="C12941" t="s">
        <v>2320</v>
      </c>
      <c r="J12941">
        <v>793</v>
      </c>
      <c r="K12941">
        <f t="shared" si="90"/>
        <v>418</v>
      </c>
      <c r="L12941">
        <f t="shared" si="91"/>
        <v>420</v>
      </c>
      <c r="M12941">
        <v>419</v>
      </c>
      <c r="N12941">
        <v>2</v>
      </c>
      <c r="O12941">
        <v>0.93840000000000001</v>
      </c>
      <c r="Q12941">
        <v>10.669</v>
      </c>
      <c r="R12941">
        <v>0.47549999999999998</v>
      </c>
      <c r="S12941">
        <v>7.3531000000000004</v>
      </c>
      <c r="T12941">
        <v>13.8002</v>
      </c>
      <c r="U12941">
        <v>0.89229999999999998</v>
      </c>
      <c r="V12941">
        <v>14.69</v>
      </c>
    </row>
    <row r="12942" spans="1:22">
      <c r="A12942" t="s">
        <v>1490</v>
      </c>
      <c r="B12942" t="s">
        <v>1489</v>
      </c>
      <c r="C12942" t="s">
        <v>2320</v>
      </c>
      <c r="J12942">
        <v>793</v>
      </c>
      <c r="K12942">
        <f t="shared" si="90"/>
        <v>420</v>
      </c>
      <c r="L12942">
        <f t="shared" si="91"/>
        <v>423</v>
      </c>
      <c r="M12942">
        <v>421.5</v>
      </c>
      <c r="N12942">
        <v>3</v>
      </c>
      <c r="O12942">
        <v>0.85719999999999996</v>
      </c>
      <c r="Q12942">
        <v>7.2969999999999997</v>
      </c>
      <c r="R12942">
        <v>0.35199999999999998</v>
      </c>
      <c r="S12942">
        <v>6.9393000000000002</v>
      </c>
      <c r="T12942">
        <v>17.845199999999998</v>
      </c>
      <c r="U12942">
        <v>0.90510000000000002</v>
      </c>
      <c r="V12942">
        <v>18.75</v>
      </c>
    </row>
    <row r="12943" spans="1:22">
      <c r="A12943" t="s">
        <v>1490</v>
      </c>
      <c r="B12943" t="s">
        <v>1489</v>
      </c>
      <c r="C12943" t="s">
        <v>2320</v>
      </c>
      <c r="J12943">
        <v>793</v>
      </c>
      <c r="K12943">
        <f t="shared" si="90"/>
        <v>423</v>
      </c>
      <c r="L12943">
        <f t="shared" si="91"/>
        <v>426</v>
      </c>
      <c r="M12943">
        <v>424.5</v>
      </c>
      <c r="N12943">
        <v>3</v>
      </c>
      <c r="O12943">
        <v>0.76670000000000005</v>
      </c>
      <c r="Q12943">
        <v>17.437000000000001</v>
      </c>
      <c r="R12943">
        <v>0.91239999999999999</v>
      </c>
      <c r="S12943">
        <v>6.7652000000000001</v>
      </c>
      <c r="T12943">
        <v>15.560700000000001</v>
      </c>
      <c r="U12943">
        <v>2.0985999999999998</v>
      </c>
      <c r="V12943">
        <v>17.66</v>
      </c>
    </row>
    <row r="12944" spans="1:22">
      <c r="A12944" t="s">
        <v>1490</v>
      </c>
      <c r="B12944" t="s">
        <v>1489</v>
      </c>
      <c r="C12944" t="s">
        <v>2320</v>
      </c>
      <c r="J12944">
        <v>793</v>
      </c>
      <c r="K12944">
        <f t="shared" si="90"/>
        <v>426</v>
      </c>
      <c r="L12944">
        <f t="shared" si="91"/>
        <v>429</v>
      </c>
      <c r="M12944">
        <v>427.5</v>
      </c>
      <c r="N12944">
        <v>3</v>
      </c>
      <c r="O12944">
        <v>0.59909999999999997</v>
      </c>
      <c r="Q12944">
        <v>19.134</v>
      </c>
      <c r="R12944">
        <v>1.3204</v>
      </c>
      <c r="S12944">
        <v>5.4457000000000004</v>
      </c>
      <c r="T12944">
        <v>9.7875999999999994</v>
      </c>
      <c r="U12944">
        <v>2.3732000000000002</v>
      </c>
      <c r="V12944">
        <v>12.16</v>
      </c>
    </row>
    <row r="12945" spans="1:22">
      <c r="A12945" t="s">
        <v>1490</v>
      </c>
      <c r="B12945" t="s">
        <v>1489</v>
      </c>
      <c r="C12945" t="s">
        <v>2320</v>
      </c>
      <c r="J12945">
        <v>793</v>
      </c>
      <c r="K12945">
        <f t="shared" si="90"/>
        <v>429</v>
      </c>
      <c r="L12945">
        <f t="shared" si="91"/>
        <v>431</v>
      </c>
      <c r="M12945">
        <v>430</v>
      </c>
      <c r="N12945">
        <v>2</v>
      </c>
      <c r="O12945">
        <v>0.56740000000000002</v>
      </c>
      <c r="Q12945">
        <v>20.773</v>
      </c>
      <c r="R12945">
        <v>1.5763</v>
      </c>
      <c r="S12945">
        <v>5.4360999999999997</v>
      </c>
      <c r="T12945">
        <v>6.1688999999999998</v>
      </c>
      <c r="U12945">
        <v>1.7887999999999999</v>
      </c>
      <c r="V12945">
        <v>7.96</v>
      </c>
    </row>
    <row r="12946" spans="1:22">
      <c r="A12946" t="s">
        <v>1490</v>
      </c>
      <c r="B12946" t="s">
        <v>1489</v>
      </c>
      <c r="C12946" t="s">
        <v>2320</v>
      </c>
      <c r="J12946">
        <v>793</v>
      </c>
      <c r="K12946">
        <f t="shared" si="90"/>
        <v>431</v>
      </c>
      <c r="L12946">
        <f t="shared" si="91"/>
        <v>434</v>
      </c>
      <c r="M12946">
        <v>432.5</v>
      </c>
      <c r="N12946">
        <v>3</v>
      </c>
      <c r="O12946">
        <v>0.65900000000000003</v>
      </c>
      <c r="Q12946">
        <v>29.251000000000001</v>
      </c>
      <c r="R12946">
        <v>1.9276</v>
      </c>
      <c r="S12946">
        <v>4.7417999999999996</v>
      </c>
      <c r="T12946">
        <v>9.3743999999999996</v>
      </c>
      <c r="U12946">
        <v>3.8109000000000002</v>
      </c>
      <c r="V12946">
        <v>13.19</v>
      </c>
    </row>
    <row r="12947" spans="1:22">
      <c r="A12947" t="s">
        <v>1490</v>
      </c>
      <c r="B12947" t="s">
        <v>1489</v>
      </c>
      <c r="C12947" t="s">
        <v>2320</v>
      </c>
      <c r="J12947">
        <v>793</v>
      </c>
      <c r="K12947">
        <f t="shared" si="90"/>
        <v>434</v>
      </c>
      <c r="L12947">
        <f t="shared" si="91"/>
        <v>436</v>
      </c>
      <c r="M12947">
        <v>435</v>
      </c>
      <c r="N12947">
        <v>2</v>
      </c>
      <c r="O12947">
        <v>0.60440000000000005</v>
      </c>
      <c r="Q12947">
        <v>35.14</v>
      </c>
      <c r="R12947">
        <v>2.5257999999999998</v>
      </c>
      <c r="S12947">
        <v>4.6413000000000002</v>
      </c>
      <c r="T12947">
        <v>5.6104000000000003</v>
      </c>
      <c r="U12947">
        <v>3.0531999999999999</v>
      </c>
      <c r="V12947">
        <v>8.66</v>
      </c>
    </row>
    <row r="12948" spans="1:22">
      <c r="A12948" t="s">
        <v>1490</v>
      </c>
      <c r="B12948" t="s">
        <v>1489</v>
      </c>
      <c r="C12948" t="s">
        <v>2320</v>
      </c>
      <c r="J12948">
        <v>793</v>
      </c>
      <c r="K12948">
        <f t="shared" si="90"/>
        <v>436</v>
      </c>
      <c r="L12948">
        <f t="shared" si="91"/>
        <v>439</v>
      </c>
      <c r="M12948">
        <v>437.5</v>
      </c>
      <c r="N12948">
        <v>3</v>
      </c>
      <c r="O12948">
        <v>0.69710000000000005</v>
      </c>
      <c r="Q12948">
        <v>39.496000000000002</v>
      </c>
      <c r="R12948">
        <v>2.4485000000000001</v>
      </c>
      <c r="S12948">
        <v>4.5335000000000001</v>
      </c>
      <c r="T12948">
        <v>9.4808000000000003</v>
      </c>
      <c r="U12948">
        <v>5.1204999999999998</v>
      </c>
      <c r="V12948">
        <v>14.6</v>
      </c>
    </row>
    <row r="12949" spans="1:22">
      <c r="A12949" t="s">
        <v>1490</v>
      </c>
      <c r="B12949" t="s">
        <v>1489</v>
      </c>
      <c r="C12949" t="s">
        <v>2320</v>
      </c>
      <c r="J12949">
        <v>793</v>
      </c>
      <c r="K12949">
        <f t="shared" si="90"/>
        <v>439</v>
      </c>
      <c r="L12949">
        <f t="shared" si="91"/>
        <v>441</v>
      </c>
      <c r="M12949">
        <v>440</v>
      </c>
      <c r="N12949">
        <v>2</v>
      </c>
      <c r="O12949">
        <v>0.77910000000000001</v>
      </c>
      <c r="Q12949">
        <v>26.358000000000001</v>
      </c>
      <c r="R12949">
        <v>1.4113</v>
      </c>
      <c r="S12949">
        <v>5.0064000000000002</v>
      </c>
      <c r="T12949">
        <v>7.8010000000000002</v>
      </c>
      <c r="U12949">
        <v>2.1989999999999998</v>
      </c>
      <c r="V12949">
        <v>10</v>
      </c>
    </row>
    <row r="12950" spans="1:22">
      <c r="A12950" t="s">
        <v>1490</v>
      </c>
      <c r="B12950" t="s">
        <v>1489</v>
      </c>
      <c r="C12950" t="s">
        <v>2320</v>
      </c>
      <c r="J12950">
        <v>793</v>
      </c>
      <c r="K12950">
        <f t="shared" si="90"/>
        <v>441</v>
      </c>
      <c r="L12950">
        <f t="shared" si="91"/>
        <v>444</v>
      </c>
      <c r="M12950">
        <v>442.5</v>
      </c>
      <c r="N12950">
        <v>3</v>
      </c>
      <c r="O12950">
        <v>0.72829999999999995</v>
      </c>
      <c r="Q12950">
        <v>11.967000000000001</v>
      </c>
      <c r="R12950">
        <v>0.70530000000000004</v>
      </c>
      <c r="S12950">
        <v>5.8776999999999999</v>
      </c>
      <c r="T12950">
        <v>12.8423</v>
      </c>
      <c r="U12950">
        <v>1.5410999999999999</v>
      </c>
      <c r="V12950">
        <v>14.38</v>
      </c>
    </row>
    <row r="12951" spans="1:22">
      <c r="A12951" t="s">
        <v>1490</v>
      </c>
      <c r="B12951" t="s">
        <v>1489</v>
      </c>
      <c r="C12951" t="s">
        <v>2320</v>
      </c>
      <c r="J12951">
        <v>793</v>
      </c>
      <c r="K12951">
        <f t="shared" si="90"/>
        <v>444</v>
      </c>
      <c r="L12951">
        <f t="shared" si="91"/>
        <v>446</v>
      </c>
      <c r="M12951">
        <v>445</v>
      </c>
      <c r="N12951">
        <v>2</v>
      </c>
      <c r="O12951">
        <v>0.83199999999999996</v>
      </c>
      <c r="Q12951">
        <v>6.3319999999999999</v>
      </c>
      <c r="R12951">
        <v>0.30080000000000001</v>
      </c>
      <c r="S12951">
        <v>6.1177000000000001</v>
      </c>
      <c r="T12951">
        <v>10.1798</v>
      </c>
      <c r="U12951">
        <v>0.50049999999999994</v>
      </c>
      <c r="V12951">
        <v>10.68</v>
      </c>
    </row>
    <row r="12952" spans="1:22">
      <c r="A12952" t="s">
        <v>1490</v>
      </c>
      <c r="B12952" t="s">
        <v>1489</v>
      </c>
      <c r="C12952" t="s">
        <v>2320</v>
      </c>
      <c r="J12952">
        <v>793</v>
      </c>
      <c r="K12952">
        <f t="shared" si="90"/>
        <v>446</v>
      </c>
      <c r="L12952">
        <f t="shared" si="91"/>
        <v>448</v>
      </c>
      <c r="M12952">
        <v>447</v>
      </c>
      <c r="N12952">
        <v>2</v>
      </c>
      <c r="O12952">
        <v>0.97009999999999996</v>
      </c>
      <c r="Q12952">
        <v>27.95</v>
      </c>
      <c r="R12952">
        <v>1.1411</v>
      </c>
      <c r="S12952">
        <v>6.8624000000000001</v>
      </c>
      <c r="T12952">
        <v>13.314500000000001</v>
      </c>
      <c r="U12952">
        <v>2.2139000000000002</v>
      </c>
      <c r="V12952">
        <v>15.53</v>
      </c>
    </row>
    <row r="12953" spans="1:22">
      <c r="A12953" t="s">
        <v>1490</v>
      </c>
      <c r="B12953" t="s">
        <v>1489</v>
      </c>
      <c r="C12953" t="s">
        <v>2320</v>
      </c>
      <c r="J12953">
        <v>793</v>
      </c>
      <c r="K12953">
        <f t="shared" si="90"/>
        <v>448</v>
      </c>
      <c r="L12953">
        <f t="shared" si="91"/>
        <v>451</v>
      </c>
      <c r="M12953">
        <v>449.5</v>
      </c>
      <c r="N12953">
        <v>3</v>
      </c>
      <c r="O12953">
        <v>0.84819999999999995</v>
      </c>
      <c r="Q12953">
        <v>19.713000000000001</v>
      </c>
      <c r="R12953">
        <v>0.96199999999999997</v>
      </c>
      <c r="S12953">
        <v>5.9847999999999999</v>
      </c>
      <c r="T12953">
        <v>15.228999999999999</v>
      </c>
      <c r="U12953">
        <v>2.448</v>
      </c>
      <c r="V12953">
        <v>17.68</v>
      </c>
    </row>
    <row r="12954" spans="1:22">
      <c r="A12954" t="s">
        <v>1490</v>
      </c>
      <c r="B12954" t="s">
        <v>1489</v>
      </c>
      <c r="C12954" t="s">
        <v>2320</v>
      </c>
      <c r="J12954">
        <v>793</v>
      </c>
      <c r="K12954">
        <f t="shared" si="90"/>
        <v>451</v>
      </c>
      <c r="L12954">
        <f t="shared" si="91"/>
        <v>453</v>
      </c>
      <c r="M12954">
        <v>452</v>
      </c>
      <c r="N12954">
        <v>2</v>
      </c>
      <c r="O12954">
        <v>0.97170000000000001</v>
      </c>
      <c r="Q12954">
        <v>22.25</v>
      </c>
      <c r="R12954">
        <v>0.93459999999999999</v>
      </c>
      <c r="S12954">
        <v>5.6180000000000003</v>
      </c>
      <c r="T12954">
        <v>10.918100000000001</v>
      </c>
      <c r="U12954">
        <v>1.8163</v>
      </c>
      <c r="V12954">
        <v>12.73</v>
      </c>
    </row>
    <row r="12955" spans="1:22">
      <c r="A12955" t="s">
        <v>1490</v>
      </c>
      <c r="B12955" t="s">
        <v>1489</v>
      </c>
      <c r="C12955" t="s">
        <v>2320</v>
      </c>
      <c r="J12955">
        <v>793</v>
      </c>
      <c r="K12955">
        <f t="shared" si="90"/>
        <v>453</v>
      </c>
      <c r="L12955">
        <f t="shared" si="91"/>
        <v>455</v>
      </c>
      <c r="M12955">
        <v>454</v>
      </c>
      <c r="N12955">
        <v>2</v>
      </c>
      <c r="O12955">
        <v>0.88049999999999995</v>
      </c>
      <c r="Q12955">
        <v>16.940999999999999</v>
      </c>
      <c r="R12955">
        <v>0.82410000000000005</v>
      </c>
      <c r="S12955">
        <v>5.6566999999999998</v>
      </c>
      <c r="T12955">
        <v>9.9613999999999994</v>
      </c>
      <c r="U12955">
        <v>1.4512</v>
      </c>
      <c r="V12955">
        <v>11.41</v>
      </c>
    </row>
    <row r="12956" spans="1:22">
      <c r="A12956" t="s">
        <v>1490</v>
      </c>
      <c r="B12956" t="s">
        <v>1489</v>
      </c>
      <c r="C12956" t="s">
        <v>2320</v>
      </c>
      <c r="J12956">
        <v>793</v>
      </c>
      <c r="K12956">
        <f t="shared" si="90"/>
        <v>455</v>
      </c>
      <c r="L12956">
        <f t="shared" si="91"/>
        <v>457</v>
      </c>
      <c r="M12956">
        <v>456</v>
      </c>
      <c r="N12956">
        <v>2</v>
      </c>
      <c r="O12956">
        <v>1.1040000000000001</v>
      </c>
      <c r="Q12956">
        <v>26.704000000000001</v>
      </c>
      <c r="R12956">
        <v>1.0042</v>
      </c>
      <c r="S12956">
        <v>6.3579999999999997</v>
      </c>
      <c r="T12956">
        <v>14.038399999999999</v>
      </c>
      <c r="U12956">
        <v>2.2172000000000001</v>
      </c>
      <c r="V12956">
        <v>16.260000000000002</v>
      </c>
    </row>
    <row r="12957" spans="1:22">
      <c r="A12957" t="s">
        <v>1490</v>
      </c>
      <c r="B12957" t="s">
        <v>1489</v>
      </c>
      <c r="C12957" t="s">
        <v>2320</v>
      </c>
      <c r="J12957">
        <v>793</v>
      </c>
      <c r="K12957">
        <f t="shared" si="90"/>
        <v>457</v>
      </c>
      <c r="L12957">
        <f t="shared" si="91"/>
        <v>460</v>
      </c>
      <c r="M12957">
        <v>458.5</v>
      </c>
      <c r="N12957">
        <v>3</v>
      </c>
      <c r="O12957">
        <v>1.0094000000000001</v>
      </c>
      <c r="Q12957">
        <v>23.026</v>
      </c>
      <c r="R12957">
        <v>0.99829999999999997</v>
      </c>
      <c r="S12957">
        <v>5.5777999999999999</v>
      </c>
      <c r="T12957">
        <v>16.890699999999999</v>
      </c>
      <c r="U12957">
        <v>3.0232000000000001</v>
      </c>
      <c r="V12957">
        <v>19.91</v>
      </c>
    </row>
    <row r="12958" spans="1:22">
      <c r="A12958" t="s">
        <v>1490</v>
      </c>
      <c r="B12958" t="s">
        <v>1489</v>
      </c>
      <c r="C12958" t="s">
        <v>2320</v>
      </c>
      <c r="J12958">
        <v>793</v>
      </c>
      <c r="K12958">
        <f t="shared" si="90"/>
        <v>460</v>
      </c>
      <c r="L12958">
        <f t="shared" si="91"/>
        <v>462</v>
      </c>
      <c r="M12958">
        <v>461</v>
      </c>
      <c r="N12958">
        <v>2</v>
      </c>
      <c r="O12958">
        <v>1.2077</v>
      </c>
      <c r="Q12958">
        <v>18.015999999999998</v>
      </c>
      <c r="R12958">
        <v>0.63490000000000002</v>
      </c>
      <c r="S12958">
        <v>6.0381999999999998</v>
      </c>
      <c r="T12958">
        <v>14.5846</v>
      </c>
      <c r="U12958">
        <v>1.5335000000000001</v>
      </c>
      <c r="V12958">
        <v>16.12</v>
      </c>
    </row>
    <row r="12959" spans="1:22">
      <c r="A12959" t="s">
        <v>1490</v>
      </c>
      <c r="B12959" t="s">
        <v>1489</v>
      </c>
      <c r="C12959" t="s">
        <v>2320</v>
      </c>
      <c r="J12959">
        <v>793</v>
      </c>
      <c r="K12959">
        <f t="shared" si="90"/>
        <v>462</v>
      </c>
      <c r="L12959">
        <f t="shared" si="91"/>
        <v>464</v>
      </c>
      <c r="M12959">
        <v>463</v>
      </c>
      <c r="N12959">
        <v>2</v>
      </c>
      <c r="O12959">
        <v>1.0815999999999999</v>
      </c>
      <c r="Q12959">
        <v>11.832000000000001</v>
      </c>
      <c r="R12959">
        <v>0.50260000000000005</v>
      </c>
      <c r="S12959">
        <v>5.8463000000000003</v>
      </c>
      <c r="T12959">
        <v>12.646699999999999</v>
      </c>
      <c r="U12959">
        <v>1.0872999999999999</v>
      </c>
      <c r="V12959">
        <v>13.73</v>
      </c>
    </row>
    <row r="12960" spans="1:22">
      <c r="A12960" t="s">
        <v>1490</v>
      </c>
      <c r="B12960" t="s">
        <v>1489</v>
      </c>
      <c r="C12960" t="s">
        <v>2320</v>
      </c>
      <c r="J12960">
        <v>793</v>
      </c>
      <c r="K12960">
        <f t="shared" si="90"/>
        <v>464</v>
      </c>
      <c r="L12960">
        <f t="shared" si="91"/>
        <v>466</v>
      </c>
      <c r="M12960">
        <v>465</v>
      </c>
      <c r="N12960">
        <v>2</v>
      </c>
      <c r="O12960">
        <v>1.0427999999999999</v>
      </c>
      <c r="Q12960">
        <v>14.348000000000001</v>
      </c>
      <c r="R12960">
        <v>0.59719999999999995</v>
      </c>
      <c r="S12960">
        <v>5.9138000000000002</v>
      </c>
      <c r="T12960">
        <v>12.3337</v>
      </c>
      <c r="U12960">
        <v>1.2455000000000001</v>
      </c>
      <c r="V12960">
        <v>13.58</v>
      </c>
    </row>
    <row r="12961" spans="1:26">
      <c r="A12961" t="s">
        <v>1490</v>
      </c>
      <c r="B12961" t="s">
        <v>1489</v>
      </c>
      <c r="C12961" t="s">
        <v>2320</v>
      </c>
      <c r="J12961">
        <v>793</v>
      </c>
      <c r="K12961">
        <f t="shared" si="90"/>
        <v>466</v>
      </c>
      <c r="L12961">
        <f t="shared" si="91"/>
        <v>468</v>
      </c>
      <c r="M12961">
        <v>467</v>
      </c>
      <c r="N12961">
        <v>2</v>
      </c>
      <c r="O12961">
        <v>0.96909999999999996</v>
      </c>
      <c r="Q12961">
        <v>29.297000000000001</v>
      </c>
      <c r="R12961">
        <v>1.33</v>
      </c>
      <c r="S12961">
        <v>5.3686999999999996</v>
      </c>
      <c r="T12961">
        <v>10.4056</v>
      </c>
      <c r="U12961">
        <v>2.5777999999999999</v>
      </c>
      <c r="V12961">
        <v>12.98</v>
      </c>
    </row>
    <row r="12962" spans="1:26">
      <c r="A12962" t="s">
        <v>1490</v>
      </c>
      <c r="B12962" t="s">
        <v>1489</v>
      </c>
      <c r="C12962" t="s">
        <v>2320</v>
      </c>
      <c r="J12962">
        <v>793</v>
      </c>
      <c r="K12962">
        <f t="shared" si="90"/>
        <v>468</v>
      </c>
      <c r="L12962">
        <f t="shared" si="91"/>
        <v>470</v>
      </c>
      <c r="M12962">
        <v>469</v>
      </c>
      <c r="N12962">
        <v>2</v>
      </c>
      <c r="O12962">
        <v>0.99260000000000004</v>
      </c>
      <c r="Q12962">
        <v>27.285</v>
      </c>
      <c r="R12962">
        <v>1.2073</v>
      </c>
      <c r="S12962">
        <v>5.1458000000000004</v>
      </c>
      <c r="T12962">
        <v>10.215400000000001</v>
      </c>
      <c r="U12962">
        <v>2.3967000000000001</v>
      </c>
      <c r="V12962">
        <v>12.61</v>
      </c>
    </row>
    <row r="12963" spans="1:26">
      <c r="A12963" t="s">
        <v>1490</v>
      </c>
      <c r="B12963" t="s">
        <v>1489</v>
      </c>
      <c r="C12963" t="s">
        <v>2320</v>
      </c>
      <c r="J12963">
        <v>793</v>
      </c>
      <c r="K12963">
        <f t="shared" ref="K12963:K13026" si="92">M12963-(N12963/2)</f>
        <v>470</v>
      </c>
      <c r="L12963">
        <f t="shared" ref="L12963:L13026" si="93">M12963+(N12963/2)</f>
        <v>473</v>
      </c>
      <c r="M12963">
        <v>471.5</v>
      </c>
      <c r="N12963">
        <v>3</v>
      </c>
      <c r="O12963">
        <v>1.0563</v>
      </c>
      <c r="Q12963">
        <v>8.1</v>
      </c>
      <c r="R12963">
        <v>0.2994</v>
      </c>
      <c r="S12963">
        <v>5.1134000000000004</v>
      </c>
      <c r="T12963">
        <v>16.203900000000001</v>
      </c>
      <c r="U12963">
        <v>0.94889999999999997</v>
      </c>
      <c r="V12963">
        <v>17.149999999999999</v>
      </c>
    </row>
    <row r="12964" spans="1:26">
      <c r="A12964" t="s">
        <v>1490</v>
      </c>
      <c r="B12964" t="s">
        <v>1489</v>
      </c>
      <c r="C12964" t="s">
        <v>2320</v>
      </c>
      <c r="J12964">
        <v>793</v>
      </c>
      <c r="K12964">
        <f t="shared" si="92"/>
        <v>473</v>
      </c>
      <c r="L12964">
        <f t="shared" si="93"/>
        <v>475</v>
      </c>
      <c r="M12964">
        <v>474</v>
      </c>
      <c r="N12964">
        <v>2</v>
      </c>
      <c r="O12964">
        <v>0.89580000000000004</v>
      </c>
      <c r="Q12964">
        <v>16.321999999999999</v>
      </c>
      <c r="R12964">
        <v>0.7298</v>
      </c>
      <c r="S12964">
        <v>6.0807000000000002</v>
      </c>
      <c r="T12964">
        <v>10.8942</v>
      </c>
      <c r="U12964">
        <v>1.3073999999999999</v>
      </c>
      <c r="V12964">
        <v>12.2</v>
      </c>
    </row>
    <row r="12965" spans="1:26">
      <c r="A12965" t="s">
        <v>1490</v>
      </c>
      <c r="B12965" t="s">
        <v>1489</v>
      </c>
      <c r="K12965">
        <f t="shared" si="92"/>
        <v>0</v>
      </c>
      <c r="L12965">
        <f t="shared" si="93"/>
        <v>0</v>
      </c>
      <c r="T12965">
        <v>2025.1057000000001</v>
      </c>
      <c r="U12965">
        <v>786.52679999999998</v>
      </c>
      <c r="V12965">
        <v>2811.63</v>
      </c>
    </row>
    <row r="12966" spans="1:26">
      <c r="A12966" t="s">
        <v>1490</v>
      </c>
      <c r="B12966" t="s">
        <v>1489</v>
      </c>
      <c r="C12966" t="s">
        <v>1586</v>
      </c>
      <c r="E12966" t="s">
        <v>2318</v>
      </c>
      <c r="G12966">
        <v>42.292999999999999</v>
      </c>
      <c r="H12966">
        <v>3.2930000000000001</v>
      </c>
      <c r="I12966" t="s">
        <v>166</v>
      </c>
      <c r="J12966">
        <v>794</v>
      </c>
      <c r="K12966">
        <f t="shared" si="92"/>
        <v>0</v>
      </c>
      <c r="L12966">
        <f t="shared" si="93"/>
        <v>11.5</v>
      </c>
      <c r="M12966">
        <v>5.75</v>
      </c>
      <c r="N12966">
        <v>11.5</v>
      </c>
      <c r="O12966">
        <v>0.1046</v>
      </c>
      <c r="Q12966">
        <v>21.254999999999999</v>
      </c>
      <c r="R12966">
        <v>6.4720000000000004</v>
      </c>
      <c r="S12966">
        <v>4.2047999999999996</v>
      </c>
      <c r="T12966">
        <v>5.0599999999999996</v>
      </c>
      <c r="U12966">
        <v>7.7885</v>
      </c>
      <c r="V12966">
        <v>12.85</v>
      </c>
      <c r="W12966">
        <v>0.76570000000000005</v>
      </c>
      <c r="Y12966">
        <v>3.0779999999999998</v>
      </c>
      <c r="Z12966">
        <v>6.4109999999999996</v>
      </c>
    </row>
    <row r="12967" spans="1:26">
      <c r="A12967" t="s">
        <v>1490</v>
      </c>
      <c r="B12967" t="s">
        <v>1489</v>
      </c>
      <c r="C12967" t="s">
        <v>1586</v>
      </c>
      <c r="J12967">
        <v>794</v>
      </c>
      <c r="K12967">
        <f t="shared" si="92"/>
        <v>11.5</v>
      </c>
      <c r="L12967">
        <f t="shared" si="93"/>
        <v>17.5</v>
      </c>
      <c r="M12967">
        <v>14.5</v>
      </c>
      <c r="N12967">
        <v>6</v>
      </c>
      <c r="O12967">
        <v>9.8299999999999998E-2</v>
      </c>
      <c r="Q12967">
        <v>18.667000000000002</v>
      </c>
      <c r="R12967">
        <v>6.5221</v>
      </c>
      <c r="S12967">
        <v>4.0734000000000004</v>
      </c>
      <c r="T12967">
        <v>2.4018999999999999</v>
      </c>
      <c r="U12967">
        <v>3.8458999999999999</v>
      </c>
      <c r="V12967">
        <v>6.25</v>
      </c>
    </row>
    <row r="12968" spans="1:26">
      <c r="A12968" t="s">
        <v>1490</v>
      </c>
      <c r="B12968" t="s">
        <v>1489</v>
      </c>
      <c r="C12968" t="s">
        <v>1586</v>
      </c>
      <c r="J12968">
        <v>794</v>
      </c>
      <c r="K12968">
        <f t="shared" si="92"/>
        <v>17.5</v>
      </c>
      <c r="L12968">
        <f t="shared" si="93"/>
        <v>29</v>
      </c>
      <c r="M12968">
        <v>23.25</v>
      </c>
      <c r="N12968">
        <v>11.5</v>
      </c>
      <c r="O12968">
        <v>0.1263</v>
      </c>
      <c r="Q12968">
        <v>17.850000000000001</v>
      </c>
      <c r="R12968">
        <v>5.0603999999999996</v>
      </c>
      <c r="S12968">
        <v>4.649</v>
      </c>
      <c r="T12968">
        <v>6.7539999999999996</v>
      </c>
      <c r="U12968">
        <v>7.3517000000000001</v>
      </c>
      <c r="V12968">
        <v>14.11</v>
      </c>
    </row>
    <row r="12969" spans="1:26">
      <c r="A12969" t="s">
        <v>1490</v>
      </c>
      <c r="B12969" t="s">
        <v>1489</v>
      </c>
      <c r="C12969" t="s">
        <v>1586</v>
      </c>
      <c r="J12969">
        <v>794</v>
      </c>
      <c r="K12969">
        <f t="shared" si="92"/>
        <v>29</v>
      </c>
      <c r="L12969">
        <f t="shared" si="93"/>
        <v>49</v>
      </c>
      <c r="M12969">
        <v>39</v>
      </c>
      <c r="N12969">
        <v>20</v>
      </c>
      <c r="O12969">
        <v>0.38240000000000002</v>
      </c>
      <c r="Q12969">
        <v>42.131</v>
      </c>
      <c r="R12969">
        <v>4.3583999999999996</v>
      </c>
      <c r="S12969">
        <v>5.6165000000000003</v>
      </c>
      <c r="T12969">
        <v>42.956099999999999</v>
      </c>
      <c r="U12969">
        <v>33.3337</v>
      </c>
      <c r="V12969">
        <v>76.290000000000006</v>
      </c>
    </row>
    <row r="12970" spans="1:26">
      <c r="A12970" t="s">
        <v>1490</v>
      </c>
      <c r="B12970" t="s">
        <v>1489</v>
      </c>
      <c r="C12970" t="s">
        <v>1586</v>
      </c>
      <c r="J12970">
        <v>794</v>
      </c>
      <c r="K12970">
        <f t="shared" si="92"/>
        <v>49</v>
      </c>
      <c r="L12970">
        <f t="shared" si="93"/>
        <v>67.5</v>
      </c>
      <c r="M12970">
        <v>58.25</v>
      </c>
      <c r="N12970">
        <v>18.5</v>
      </c>
      <c r="O12970">
        <v>0.82920000000000005</v>
      </c>
      <c r="Q12970">
        <v>77.028999999999996</v>
      </c>
      <c r="R12970">
        <v>3.5510000000000002</v>
      </c>
      <c r="S12970">
        <v>5.6192000000000002</v>
      </c>
      <c r="T12970">
        <v>86.198999999999998</v>
      </c>
      <c r="U12970">
        <v>54.472200000000001</v>
      </c>
      <c r="V12970">
        <v>140.66999999999999</v>
      </c>
    </row>
    <row r="12971" spans="1:26">
      <c r="A12971" t="s">
        <v>1490</v>
      </c>
      <c r="B12971" t="s">
        <v>1489</v>
      </c>
      <c r="C12971" t="s">
        <v>1586</v>
      </c>
      <c r="J12971">
        <v>794</v>
      </c>
      <c r="K12971">
        <f t="shared" si="92"/>
        <v>67.5</v>
      </c>
      <c r="L12971">
        <f t="shared" si="93"/>
        <v>82.5</v>
      </c>
      <c r="M12971">
        <v>75</v>
      </c>
      <c r="N12971">
        <v>15</v>
      </c>
      <c r="O12971">
        <v>0.6764</v>
      </c>
      <c r="Q12971">
        <v>93.63</v>
      </c>
      <c r="R12971">
        <v>5.3989000000000003</v>
      </c>
      <c r="S12971">
        <v>4.9604999999999997</v>
      </c>
      <c r="T12971">
        <v>50.332500000000003</v>
      </c>
      <c r="U12971">
        <v>54.781500000000001</v>
      </c>
      <c r="V12971">
        <v>105.11</v>
      </c>
    </row>
    <row r="12972" spans="1:26">
      <c r="A12972" t="s">
        <v>1490</v>
      </c>
      <c r="B12972" t="s">
        <v>1489</v>
      </c>
      <c r="C12972" t="s">
        <v>1586</v>
      </c>
      <c r="J12972">
        <v>794</v>
      </c>
      <c r="K12972">
        <f t="shared" si="92"/>
        <v>82.5</v>
      </c>
      <c r="L12972">
        <f t="shared" si="93"/>
        <v>97.5</v>
      </c>
      <c r="M12972">
        <v>90</v>
      </c>
      <c r="N12972">
        <v>15</v>
      </c>
      <c r="O12972">
        <v>0.72319999999999995</v>
      </c>
      <c r="Q12972">
        <v>46.64</v>
      </c>
      <c r="R12972">
        <v>2.5842999999999998</v>
      </c>
      <c r="S12972">
        <v>7.5152999999999999</v>
      </c>
      <c r="T12972">
        <v>81.521500000000003</v>
      </c>
      <c r="U12972">
        <v>28.033200000000001</v>
      </c>
      <c r="V12972">
        <v>109.55</v>
      </c>
    </row>
    <row r="12973" spans="1:26">
      <c r="A12973" t="s">
        <v>1490</v>
      </c>
      <c r="B12973" t="s">
        <v>1489</v>
      </c>
      <c r="C12973" t="s">
        <v>1586</v>
      </c>
      <c r="J12973">
        <v>794</v>
      </c>
      <c r="K12973">
        <f t="shared" si="92"/>
        <v>97.5</v>
      </c>
      <c r="L12973">
        <f t="shared" si="93"/>
        <v>115.5</v>
      </c>
      <c r="M12973">
        <v>106.5</v>
      </c>
      <c r="N12973">
        <v>18</v>
      </c>
      <c r="O12973">
        <v>0.70230000000000004</v>
      </c>
      <c r="Q12973">
        <v>58.676000000000002</v>
      </c>
      <c r="R12973">
        <v>3.4361000000000002</v>
      </c>
      <c r="S12973">
        <v>6.71</v>
      </c>
      <c r="T12973">
        <v>84.819800000000001</v>
      </c>
      <c r="U12973">
        <v>43.435699999999997</v>
      </c>
      <c r="V12973">
        <v>128.26</v>
      </c>
    </row>
    <row r="12974" spans="1:26">
      <c r="A12974" t="s">
        <v>1490</v>
      </c>
      <c r="B12974" t="s">
        <v>1489</v>
      </c>
      <c r="C12974" t="s">
        <v>1586</v>
      </c>
      <c r="J12974">
        <v>794</v>
      </c>
      <c r="K12974">
        <f t="shared" si="92"/>
        <v>115.5</v>
      </c>
      <c r="L12974">
        <f t="shared" si="93"/>
        <v>128</v>
      </c>
      <c r="M12974">
        <v>121.75</v>
      </c>
      <c r="N12974">
        <v>12.5</v>
      </c>
      <c r="O12974">
        <v>0.77880000000000005</v>
      </c>
      <c r="Q12974">
        <v>48.192999999999998</v>
      </c>
      <c r="R12974">
        <v>1.8234999999999999</v>
      </c>
      <c r="S12974">
        <v>6.4259000000000004</v>
      </c>
      <c r="T12974">
        <v>62.558900000000001</v>
      </c>
      <c r="U12974">
        <v>17.752199999999998</v>
      </c>
      <c r="V12974">
        <v>80.31</v>
      </c>
    </row>
    <row r="12975" spans="1:26">
      <c r="A12975" t="s">
        <v>1490</v>
      </c>
      <c r="B12975" t="s">
        <v>1489</v>
      </c>
      <c r="C12975" t="s">
        <v>1586</v>
      </c>
      <c r="J12975">
        <v>794</v>
      </c>
      <c r="K12975">
        <f t="shared" si="92"/>
        <v>128</v>
      </c>
      <c r="L12975">
        <f t="shared" si="93"/>
        <v>144</v>
      </c>
      <c r="M12975">
        <v>136</v>
      </c>
      <c r="N12975">
        <v>16</v>
      </c>
      <c r="O12975">
        <v>0.85540000000000005</v>
      </c>
      <c r="Q12975">
        <v>82.872</v>
      </c>
      <c r="R12975">
        <v>4.0824999999999996</v>
      </c>
      <c r="S12975">
        <v>5.7275</v>
      </c>
      <c r="T12975">
        <v>78.388099999999994</v>
      </c>
      <c r="U12975">
        <v>55.875100000000003</v>
      </c>
      <c r="V12975">
        <v>134.26</v>
      </c>
    </row>
    <row r="12976" spans="1:26">
      <c r="A12976" t="s">
        <v>1490</v>
      </c>
      <c r="B12976" t="s">
        <v>1489</v>
      </c>
      <c r="C12976" t="s">
        <v>1586</v>
      </c>
      <c r="J12976">
        <v>794</v>
      </c>
      <c r="K12976">
        <f t="shared" si="92"/>
        <v>144</v>
      </c>
      <c r="L12976">
        <f t="shared" si="93"/>
        <v>169</v>
      </c>
      <c r="M12976">
        <v>156.5</v>
      </c>
      <c r="N12976">
        <v>25</v>
      </c>
      <c r="O12976">
        <v>0.73780000000000001</v>
      </c>
      <c r="Q12976">
        <v>59.305</v>
      </c>
      <c r="R12976">
        <v>2.9969999999999999</v>
      </c>
      <c r="S12976">
        <v>6.2941000000000003</v>
      </c>
      <c r="T12976">
        <v>116.09520000000001</v>
      </c>
      <c r="U12976">
        <v>55.279499999999999</v>
      </c>
      <c r="V12976">
        <v>171.37</v>
      </c>
    </row>
    <row r="12977" spans="1:25">
      <c r="A12977" t="s">
        <v>1490</v>
      </c>
      <c r="B12977" t="s">
        <v>1489</v>
      </c>
      <c r="C12977" t="s">
        <v>1586</v>
      </c>
      <c r="J12977">
        <v>794</v>
      </c>
      <c r="K12977">
        <f t="shared" si="92"/>
        <v>169</v>
      </c>
      <c r="L12977">
        <f t="shared" si="93"/>
        <v>192.5</v>
      </c>
      <c r="M12977">
        <v>180.75</v>
      </c>
      <c r="N12977">
        <v>23.5</v>
      </c>
      <c r="O12977">
        <v>1.0476000000000001</v>
      </c>
      <c r="Q12977">
        <v>69.742000000000004</v>
      </c>
      <c r="R12977">
        <v>2.3292000000000002</v>
      </c>
      <c r="S12977">
        <v>7.0594000000000001</v>
      </c>
      <c r="T12977">
        <v>173.79259999999999</v>
      </c>
      <c r="U12977">
        <v>57.340899999999998</v>
      </c>
      <c r="V12977">
        <v>231.13</v>
      </c>
    </row>
    <row r="12978" spans="1:25">
      <c r="A12978" t="s">
        <v>1490</v>
      </c>
      <c r="B12978" t="s">
        <v>1489</v>
      </c>
      <c r="C12978" t="s">
        <v>1586</v>
      </c>
      <c r="J12978">
        <v>794</v>
      </c>
      <c r="K12978">
        <f t="shared" si="92"/>
        <v>192.5</v>
      </c>
      <c r="L12978">
        <f t="shared" si="93"/>
        <v>217.5</v>
      </c>
      <c r="M12978">
        <v>205</v>
      </c>
      <c r="N12978">
        <v>25</v>
      </c>
      <c r="O12978">
        <v>0.79110000000000003</v>
      </c>
      <c r="Q12978">
        <v>70.498000000000005</v>
      </c>
      <c r="R12978">
        <v>2.8893</v>
      </c>
      <c r="S12978">
        <v>7.0429000000000004</v>
      </c>
      <c r="T12978">
        <v>139.28579999999999</v>
      </c>
      <c r="U12978">
        <v>57.141100000000002</v>
      </c>
      <c r="V12978">
        <v>196.43</v>
      </c>
    </row>
    <row r="12979" spans="1:25">
      <c r="A12979" t="s">
        <v>1490</v>
      </c>
      <c r="B12979" t="s">
        <v>1489</v>
      </c>
      <c r="C12979" t="s">
        <v>1586</v>
      </c>
      <c r="J12979">
        <v>794</v>
      </c>
      <c r="K12979">
        <f t="shared" si="92"/>
        <v>217.5</v>
      </c>
      <c r="L12979">
        <f t="shared" si="93"/>
        <v>235</v>
      </c>
      <c r="M12979">
        <v>226.25</v>
      </c>
      <c r="N12979">
        <v>17.5</v>
      </c>
      <c r="O12979">
        <v>0.95320000000000005</v>
      </c>
      <c r="Q12979">
        <v>77.537999999999997</v>
      </c>
      <c r="R12979">
        <v>3.1232000000000002</v>
      </c>
      <c r="S12979">
        <v>7.4634</v>
      </c>
      <c r="T12979">
        <v>124.4928</v>
      </c>
      <c r="U12979">
        <v>52.096800000000002</v>
      </c>
      <c r="V12979">
        <v>176.59</v>
      </c>
    </row>
    <row r="12980" spans="1:25">
      <c r="A12980" t="s">
        <v>1490</v>
      </c>
      <c r="B12980" t="s">
        <v>1489</v>
      </c>
      <c r="C12980" t="s">
        <v>1586</v>
      </c>
      <c r="J12980">
        <v>794</v>
      </c>
      <c r="K12980">
        <f t="shared" si="92"/>
        <v>235</v>
      </c>
      <c r="L12980">
        <f t="shared" si="93"/>
        <v>245</v>
      </c>
      <c r="M12980">
        <v>240</v>
      </c>
      <c r="N12980">
        <v>10</v>
      </c>
      <c r="O12980">
        <v>0.94350000000000001</v>
      </c>
      <c r="Q12980">
        <v>81.427999999999997</v>
      </c>
      <c r="R12980">
        <v>2.6884999999999999</v>
      </c>
      <c r="S12980">
        <v>8.6639999999999997</v>
      </c>
      <c r="T12980">
        <v>81.743300000000005</v>
      </c>
      <c r="U12980">
        <v>25.3658</v>
      </c>
      <c r="V12980">
        <v>107.11</v>
      </c>
    </row>
    <row r="12981" spans="1:25">
      <c r="A12981" t="s">
        <v>1490</v>
      </c>
      <c r="B12981" t="s">
        <v>1489</v>
      </c>
      <c r="C12981" t="s">
        <v>1586</v>
      </c>
      <c r="J12981">
        <v>794</v>
      </c>
      <c r="K12981">
        <f t="shared" si="92"/>
        <v>245</v>
      </c>
      <c r="L12981">
        <f t="shared" si="93"/>
        <v>255</v>
      </c>
      <c r="M12981">
        <v>250</v>
      </c>
      <c r="N12981">
        <v>10</v>
      </c>
      <c r="O12981">
        <v>0.8085</v>
      </c>
      <c r="Q12981">
        <v>84.353999999999999</v>
      </c>
      <c r="R12981">
        <v>2.9499</v>
      </c>
      <c r="S12981">
        <v>6.0724</v>
      </c>
      <c r="T12981">
        <v>49.096699999999998</v>
      </c>
      <c r="U12981">
        <v>23.8507</v>
      </c>
      <c r="V12981">
        <v>72.95</v>
      </c>
    </row>
    <row r="12982" spans="1:25">
      <c r="A12982" t="s">
        <v>1490</v>
      </c>
      <c r="B12982" t="s">
        <v>1489</v>
      </c>
      <c r="C12982" t="s">
        <v>1586</v>
      </c>
      <c r="J12982">
        <v>794</v>
      </c>
      <c r="K12982">
        <f t="shared" si="92"/>
        <v>255</v>
      </c>
      <c r="L12982">
        <f t="shared" si="93"/>
        <v>265</v>
      </c>
      <c r="M12982">
        <v>260</v>
      </c>
      <c r="N12982">
        <v>10</v>
      </c>
      <c r="O12982">
        <v>0.78180000000000005</v>
      </c>
      <c r="Q12982">
        <v>68.468999999999994</v>
      </c>
      <c r="R12982">
        <v>2.9723999999999999</v>
      </c>
      <c r="S12982">
        <v>5.1382000000000003</v>
      </c>
      <c r="T12982">
        <v>40.170699999999997</v>
      </c>
      <c r="U12982">
        <v>23.238099999999999</v>
      </c>
      <c r="V12982">
        <v>63.41</v>
      </c>
    </row>
    <row r="12983" spans="1:25">
      <c r="A12983" t="s">
        <v>1490</v>
      </c>
      <c r="B12983" t="s">
        <v>1489</v>
      </c>
      <c r="C12983" t="s">
        <v>1586</v>
      </c>
      <c r="J12983">
        <v>794</v>
      </c>
      <c r="K12983">
        <f t="shared" si="92"/>
        <v>265</v>
      </c>
      <c r="L12983">
        <f t="shared" si="93"/>
        <v>275</v>
      </c>
      <c r="M12983">
        <v>270</v>
      </c>
      <c r="N12983">
        <v>10</v>
      </c>
      <c r="O12983">
        <v>0.86990000000000001</v>
      </c>
      <c r="Q12983">
        <v>42.177999999999997</v>
      </c>
      <c r="R12983">
        <v>1.3764000000000001</v>
      </c>
      <c r="S12983">
        <v>5.9469000000000003</v>
      </c>
      <c r="T12983">
        <v>51.731900000000003</v>
      </c>
      <c r="U12983">
        <v>11.973000000000001</v>
      </c>
      <c r="V12983">
        <v>63.7</v>
      </c>
    </row>
    <row r="12984" spans="1:25">
      <c r="A12984" t="s">
        <v>1490</v>
      </c>
      <c r="B12984" t="s">
        <v>1489</v>
      </c>
      <c r="C12984" t="s">
        <v>1586</v>
      </c>
      <c r="J12984">
        <v>794</v>
      </c>
      <c r="K12984">
        <f t="shared" si="92"/>
        <v>275</v>
      </c>
      <c r="L12984">
        <f t="shared" si="93"/>
        <v>284.5</v>
      </c>
      <c r="M12984">
        <v>279.75</v>
      </c>
      <c r="N12984">
        <v>9.5</v>
      </c>
      <c r="O12984">
        <v>0.98740000000000006</v>
      </c>
      <c r="Q12984">
        <v>25.591999999999999</v>
      </c>
      <c r="R12984">
        <v>0.87890000000000001</v>
      </c>
      <c r="S12984">
        <v>6.9722</v>
      </c>
      <c r="T12984">
        <v>65.400599999999997</v>
      </c>
      <c r="U12984">
        <v>8.2446000000000002</v>
      </c>
      <c r="V12984">
        <v>73.650000000000006</v>
      </c>
    </row>
    <row r="12985" spans="1:25">
      <c r="A12985" t="s">
        <v>1490</v>
      </c>
      <c r="B12985" t="s">
        <v>1489</v>
      </c>
      <c r="C12985" t="s">
        <v>1586</v>
      </c>
      <c r="J12985">
        <v>794</v>
      </c>
      <c r="K12985">
        <f t="shared" si="92"/>
        <v>284.5</v>
      </c>
      <c r="L12985">
        <f t="shared" si="93"/>
        <v>289.5</v>
      </c>
      <c r="M12985">
        <v>287</v>
      </c>
      <c r="N12985">
        <v>5</v>
      </c>
      <c r="O12985">
        <v>1.0881000000000001</v>
      </c>
      <c r="Q12985">
        <v>28.646999999999998</v>
      </c>
      <c r="R12985">
        <v>0.92490000000000006</v>
      </c>
      <c r="S12985">
        <v>6.5339</v>
      </c>
      <c r="T12985">
        <v>35.546399999999998</v>
      </c>
      <c r="U12985">
        <v>5.0319000000000003</v>
      </c>
      <c r="V12985">
        <v>40.58</v>
      </c>
    </row>
    <row r="12986" spans="1:25">
      <c r="A12986" t="s">
        <v>1490</v>
      </c>
      <c r="B12986" t="s">
        <v>1489</v>
      </c>
      <c r="C12986" t="s">
        <v>1586</v>
      </c>
      <c r="J12986">
        <v>794</v>
      </c>
      <c r="K12986">
        <f t="shared" si="92"/>
        <v>289.5</v>
      </c>
      <c r="L12986">
        <f t="shared" si="93"/>
        <v>295</v>
      </c>
      <c r="M12986">
        <v>292.25</v>
      </c>
      <c r="N12986">
        <v>5.5</v>
      </c>
      <c r="O12986">
        <v>0.98939999999999995</v>
      </c>
      <c r="Q12986">
        <v>34.468000000000004</v>
      </c>
      <c r="R12986">
        <v>1.2663</v>
      </c>
      <c r="S12986">
        <v>6.6506999999999996</v>
      </c>
      <c r="T12986">
        <v>36.192399999999999</v>
      </c>
      <c r="U12986">
        <v>6.891</v>
      </c>
      <c r="V12986">
        <v>43.08</v>
      </c>
    </row>
    <row r="12987" spans="1:25">
      <c r="A12987" t="s">
        <v>1490</v>
      </c>
      <c r="B12987" t="s">
        <v>1489</v>
      </c>
      <c r="C12987" t="s">
        <v>1586</v>
      </c>
      <c r="J12987">
        <v>794</v>
      </c>
      <c r="K12987">
        <f t="shared" si="92"/>
        <v>295</v>
      </c>
      <c r="L12987">
        <f t="shared" si="93"/>
        <v>305</v>
      </c>
      <c r="M12987">
        <v>300</v>
      </c>
      <c r="N12987">
        <v>10</v>
      </c>
      <c r="O12987">
        <v>1.1606000000000001</v>
      </c>
      <c r="Q12987">
        <v>63.1</v>
      </c>
      <c r="R12987">
        <v>1.9431</v>
      </c>
      <c r="S12987">
        <v>7.2304000000000004</v>
      </c>
      <c r="T12987">
        <v>83.919499999999999</v>
      </c>
      <c r="U12987">
        <v>22.552</v>
      </c>
      <c r="V12987">
        <v>106.47</v>
      </c>
    </row>
    <row r="12988" spans="1:25">
      <c r="A12988" t="s">
        <v>1490</v>
      </c>
      <c r="B12988" t="s">
        <v>1489</v>
      </c>
      <c r="C12988" t="s">
        <v>1586</v>
      </c>
      <c r="J12988">
        <v>794</v>
      </c>
      <c r="K12988">
        <f t="shared" si="92"/>
        <v>305</v>
      </c>
      <c r="L12988">
        <f t="shared" si="93"/>
        <v>320</v>
      </c>
      <c r="M12988">
        <v>312.5</v>
      </c>
      <c r="N12988">
        <v>15</v>
      </c>
      <c r="O12988">
        <v>1.1754</v>
      </c>
      <c r="Q12988">
        <v>38.020000000000003</v>
      </c>
      <c r="R12988">
        <v>1.1657</v>
      </c>
      <c r="S12988">
        <v>10.8833</v>
      </c>
      <c r="T12988">
        <v>191.89089999999999</v>
      </c>
      <c r="U12988">
        <v>20.553599999999999</v>
      </c>
      <c r="V12988">
        <v>212.44</v>
      </c>
    </row>
    <row r="12989" spans="1:25">
      <c r="A12989" t="s">
        <v>1490</v>
      </c>
      <c r="B12989" t="s">
        <v>1489</v>
      </c>
      <c r="K12989">
        <f t="shared" si="92"/>
        <v>0</v>
      </c>
      <c r="L12989">
        <f t="shared" si="93"/>
        <v>0</v>
      </c>
      <c r="T12989">
        <v>1690.3506</v>
      </c>
      <c r="U12989">
        <v>676.22850000000005</v>
      </c>
      <c r="V12989">
        <v>2366.58</v>
      </c>
    </row>
    <row r="12990" spans="1:25">
      <c r="A12990" t="s">
        <v>1490</v>
      </c>
      <c r="B12990" t="s">
        <v>1489</v>
      </c>
      <c r="C12990" t="s">
        <v>2315</v>
      </c>
      <c r="E12990" t="s">
        <v>2317</v>
      </c>
      <c r="G12990">
        <v>42.322000000000003</v>
      </c>
      <c r="H12990">
        <v>3.3090000000000002</v>
      </c>
      <c r="I12990" t="s">
        <v>166</v>
      </c>
      <c r="J12990">
        <v>795</v>
      </c>
      <c r="K12990">
        <f t="shared" si="92"/>
        <v>0</v>
      </c>
      <c r="L12990">
        <f t="shared" si="93"/>
        <v>30</v>
      </c>
      <c r="M12990">
        <v>15</v>
      </c>
      <c r="N12990">
        <v>30</v>
      </c>
      <c r="O12990">
        <v>0.27779999999999999</v>
      </c>
      <c r="Q12990">
        <v>205.46100000000001</v>
      </c>
      <c r="R12990">
        <v>26.0443</v>
      </c>
      <c r="U12990">
        <v>217.053</v>
      </c>
      <c r="W12990">
        <v>0.44209999999999999</v>
      </c>
      <c r="Y12990">
        <v>10.0387</v>
      </c>
    </row>
    <row r="12991" spans="1:25">
      <c r="A12991" t="s">
        <v>1490</v>
      </c>
      <c r="B12991" t="s">
        <v>1489</v>
      </c>
      <c r="C12991" t="s">
        <v>2315</v>
      </c>
      <c r="J12991">
        <v>795</v>
      </c>
      <c r="K12991">
        <f t="shared" si="92"/>
        <v>9</v>
      </c>
      <c r="L12991">
        <f t="shared" si="93"/>
        <v>27</v>
      </c>
      <c r="M12991">
        <v>18</v>
      </c>
      <c r="N12991">
        <v>18</v>
      </c>
      <c r="O12991">
        <v>0.34329999999999999</v>
      </c>
      <c r="Q12991">
        <v>195.85300000000001</v>
      </c>
      <c r="R12991">
        <v>20.219100000000001</v>
      </c>
      <c r="U12991">
        <v>124.9418</v>
      </c>
    </row>
    <row r="12992" spans="1:25">
      <c r="A12992" t="s">
        <v>1490</v>
      </c>
      <c r="B12992" t="s">
        <v>1489</v>
      </c>
      <c r="C12992" t="s">
        <v>2315</v>
      </c>
      <c r="J12992">
        <v>795</v>
      </c>
      <c r="K12992">
        <f t="shared" si="92"/>
        <v>9</v>
      </c>
      <c r="L12992">
        <f t="shared" si="93"/>
        <v>27</v>
      </c>
      <c r="M12992">
        <v>18</v>
      </c>
      <c r="N12992">
        <v>18</v>
      </c>
      <c r="O12992">
        <v>0.47089999999999999</v>
      </c>
      <c r="Q12992">
        <v>163.87299999999999</v>
      </c>
      <c r="R12992">
        <v>12.065200000000001</v>
      </c>
      <c r="U12992">
        <v>102.2667</v>
      </c>
    </row>
    <row r="12993" spans="1:25">
      <c r="A12993" t="s">
        <v>1490</v>
      </c>
      <c r="B12993" t="s">
        <v>1489</v>
      </c>
      <c r="C12993" t="s">
        <v>2315</v>
      </c>
      <c r="J12993">
        <v>795</v>
      </c>
      <c r="K12993">
        <f t="shared" si="92"/>
        <v>9</v>
      </c>
      <c r="L12993">
        <f t="shared" si="93"/>
        <v>27</v>
      </c>
      <c r="M12993">
        <v>18</v>
      </c>
      <c r="N12993">
        <v>18</v>
      </c>
      <c r="O12993">
        <v>0.46650000000000003</v>
      </c>
      <c r="Q12993">
        <v>155.345</v>
      </c>
      <c r="R12993">
        <v>10.145200000000001</v>
      </c>
      <c r="U12993">
        <v>85.189099999999996</v>
      </c>
    </row>
    <row r="12994" spans="1:25">
      <c r="A12994" t="s">
        <v>1490</v>
      </c>
      <c r="B12994" t="s">
        <v>1489</v>
      </c>
      <c r="C12994" t="s">
        <v>2315</v>
      </c>
      <c r="J12994">
        <v>795</v>
      </c>
      <c r="K12994">
        <f t="shared" si="92"/>
        <v>9</v>
      </c>
      <c r="L12994">
        <f t="shared" si="93"/>
        <v>27</v>
      </c>
      <c r="M12994">
        <v>18</v>
      </c>
      <c r="N12994">
        <v>18</v>
      </c>
      <c r="O12994">
        <v>0.40500000000000003</v>
      </c>
      <c r="Q12994">
        <v>76.424000000000007</v>
      </c>
      <c r="R12994">
        <v>6.1614000000000004</v>
      </c>
      <c r="U12994">
        <v>44.916800000000002</v>
      </c>
    </row>
    <row r="12995" spans="1:25">
      <c r="A12995" t="s">
        <v>1490</v>
      </c>
      <c r="B12995" t="s">
        <v>1489</v>
      </c>
      <c r="C12995" t="s">
        <v>2315</v>
      </c>
      <c r="J12995">
        <v>795</v>
      </c>
      <c r="K12995">
        <f t="shared" si="92"/>
        <v>9</v>
      </c>
      <c r="L12995">
        <f t="shared" si="93"/>
        <v>27</v>
      </c>
      <c r="M12995">
        <v>18</v>
      </c>
      <c r="N12995">
        <v>18</v>
      </c>
      <c r="O12995">
        <v>0.47810000000000002</v>
      </c>
      <c r="Q12995">
        <v>38.290999999999997</v>
      </c>
      <c r="R12995">
        <v>2.4893000000000001</v>
      </c>
      <c r="U12995">
        <v>21.4222</v>
      </c>
    </row>
    <row r="12996" spans="1:25">
      <c r="A12996" t="s">
        <v>1490</v>
      </c>
      <c r="B12996" t="s">
        <v>1489</v>
      </c>
      <c r="C12996" t="s">
        <v>2315</v>
      </c>
      <c r="J12996">
        <v>795</v>
      </c>
      <c r="K12996">
        <f t="shared" si="92"/>
        <v>10</v>
      </c>
      <c r="L12996">
        <f t="shared" si="93"/>
        <v>30</v>
      </c>
      <c r="M12996">
        <v>20</v>
      </c>
      <c r="N12996">
        <v>20</v>
      </c>
      <c r="O12996">
        <v>0.47189999999999999</v>
      </c>
      <c r="Q12996">
        <v>11.897</v>
      </c>
      <c r="R12996">
        <v>0.85770000000000002</v>
      </c>
      <c r="U12996">
        <v>8.0953999999999997</v>
      </c>
    </row>
    <row r="12997" spans="1:25">
      <c r="A12997" t="s">
        <v>1490</v>
      </c>
      <c r="B12997" t="s">
        <v>1489</v>
      </c>
      <c r="C12997" t="s">
        <v>2315</v>
      </c>
      <c r="J12997">
        <v>795</v>
      </c>
      <c r="K12997">
        <f t="shared" si="92"/>
        <v>140</v>
      </c>
      <c r="L12997">
        <f t="shared" si="93"/>
        <v>150</v>
      </c>
      <c r="M12997">
        <v>145</v>
      </c>
      <c r="N12997">
        <v>10</v>
      </c>
      <c r="O12997">
        <v>0.62339999999999995</v>
      </c>
      <c r="Q12997">
        <v>41.536999999999999</v>
      </c>
      <c r="R12997">
        <v>2.3273000000000001</v>
      </c>
      <c r="U12997">
        <v>14.508100000000001</v>
      </c>
    </row>
    <row r="12998" spans="1:25">
      <c r="A12998" t="s">
        <v>1490</v>
      </c>
      <c r="B12998" t="s">
        <v>1489</v>
      </c>
      <c r="K12998">
        <f t="shared" si="92"/>
        <v>0</v>
      </c>
      <c r="L12998">
        <f t="shared" si="93"/>
        <v>0</v>
      </c>
      <c r="U12998">
        <v>618.39319999999998</v>
      </c>
    </row>
    <row r="12999" spans="1:25">
      <c r="A12999" t="s">
        <v>1490</v>
      </c>
      <c r="B12999" t="s">
        <v>1489</v>
      </c>
      <c r="C12999" t="s">
        <v>2315</v>
      </c>
      <c r="E12999" t="s">
        <v>2316</v>
      </c>
      <c r="G12999">
        <v>42.045999999999999</v>
      </c>
      <c r="H12999">
        <v>3.2170000000000001</v>
      </c>
      <c r="I12999" t="s">
        <v>166</v>
      </c>
      <c r="J12999">
        <v>796</v>
      </c>
      <c r="K12999">
        <f t="shared" si="92"/>
        <v>0</v>
      </c>
      <c r="L12999">
        <f t="shared" si="93"/>
        <v>20</v>
      </c>
      <c r="M12999">
        <v>10</v>
      </c>
      <c r="N12999">
        <v>20</v>
      </c>
      <c r="O12999">
        <v>0.39200000000000002</v>
      </c>
      <c r="Q12999">
        <v>230.178</v>
      </c>
      <c r="R12999">
        <v>22.6144</v>
      </c>
      <c r="U12999">
        <v>177.29730000000001</v>
      </c>
      <c r="W12999">
        <v>0.61160000000000003</v>
      </c>
      <c r="Y12999">
        <v>9.0166000000000004</v>
      </c>
    </row>
    <row r="13000" spans="1:25">
      <c r="A13000" t="s">
        <v>1490</v>
      </c>
      <c r="B13000" t="s">
        <v>1489</v>
      </c>
      <c r="C13000" t="s">
        <v>2315</v>
      </c>
      <c r="J13000">
        <v>796</v>
      </c>
      <c r="K13000">
        <f t="shared" si="92"/>
        <v>20</v>
      </c>
      <c r="L13000">
        <f t="shared" si="93"/>
        <v>40</v>
      </c>
      <c r="M13000">
        <v>30</v>
      </c>
      <c r="N13000">
        <v>20</v>
      </c>
      <c r="O13000">
        <v>0.13600000000000001</v>
      </c>
      <c r="Q13000">
        <v>93.183000000000007</v>
      </c>
      <c r="R13000">
        <v>26.023399999999999</v>
      </c>
      <c r="U13000">
        <v>70.783799999999999</v>
      </c>
    </row>
    <row r="13001" spans="1:25">
      <c r="A13001" t="s">
        <v>1490</v>
      </c>
      <c r="B13001" t="s">
        <v>1489</v>
      </c>
      <c r="C13001" t="s">
        <v>2315</v>
      </c>
      <c r="J13001">
        <v>796</v>
      </c>
      <c r="K13001">
        <f t="shared" si="92"/>
        <v>40</v>
      </c>
      <c r="L13001">
        <f t="shared" si="93"/>
        <v>60</v>
      </c>
      <c r="M13001">
        <v>50</v>
      </c>
      <c r="N13001">
        <v>20</v>
      </c>
      <c r="O13001">
        <v>0.26500000000000001</v>
      </c>
      <c r="Q13001">
        <v>105.944</v>
      </c>
      <c r="R13001">
        <v>16.4102</v>
      </c>
      <c r="U13001">
        <v>86.974000000000004</v>
      </c>
    </row>
    <row r="13002" spans="1:25">
      <c r="A13002" t="s">
        <v>1490</v>
      </c>
      <c r="B13002" t="s">
        <v>1489</v>
      </c>
      <c r="C13002" t="s">
        <v>2315</v>
      </c>
      <c r="J13002">
        <v>796</v>
      </c>
      <c r="K13002">
        <f t="shared" si="92"/>
        <v>60</v>
      </c>
      <c r="L13002">
        <f t="shared" si="93"/>
        <v>80</v>
      </c>
      <c r="M13002">
        <v>70</v>
      </c>
      <c r="N13002">
        <v>20</v>
      </c>
      <c r="O13002">
        <v>0.33600000000000002</v>
      </c>
      <c r="Q13002">
        <v>79.117999999999995</v>
      </c>
      <c r="R13002">
        <v>9.4609000000000005</v>
      </c>
      <c r="U13002">
        <v>63.577599999999997</v>
      </c>
    </row>
    <row r="13003" spans="1:25">
      <c r="A13003" t="s">
        <v>1490</v>
      </c>
      <c r="B13003" t="s">
        <v>1489</v>
      </c>
      <c r="C13003" t="s">
        <v>2315</v>
      </c>
      <c r="J13003">
        <v>796</v>
      </c>
      <c r="K13003">
        <f t="shared" si="92"/>
        <v>80</v>
      </c>
      <c r="L13003">
        <f t="shared" si="93"/>
        <v>100</v>
      </c>
      <c r="M13003">
        <v>90</v>
      </c>
      <c r="N13003">
        <v>20</v>
      </c>
      <c r="O13003">
        <v>0.74099999999999999</v>
      </c>
      <c r="Q13003">
        <v>66.268000000000001</v>
      </c>
      <c r="R13003">
        <v>3.6720000000000002</v>
      </c>
      <c r="U13003">
        <v>54.418999999999997</v>
      </c>
    </row>
    <row r="13004" spans="1:25">
      <c r="A13004" t="s">
        <v>1490</v>
      </c>
      <c r="B13004" t="s">
        <v>1489</v>
      </c>
      <c r="C13004" t="s">
        <v>2315</v>
      </c>
      <c r="J13004">
        <v>796</v>
      </c>
      <c r="K13004">
        <f t="shared" si="92"/>
        <v>100</v>
      </c>
      <c r="L13004">
        <f t="shared" si="93"/>
        <v>120</v>
      </c>
      <c r="M13004">
        <v>110</v>
      </c>
      <c r="N13004">
        <v>20</v>
      </c>
      <c r="O13004">
        <v>0.52600000000000002</v>
      </c>
      <c r="Q13004">
        <v>81.798000000000002</v>
      </c>
      <c r="R13004">
        <v>6.7154999999999996</v>
      </c>
      <c r="U13004">
        <v>70.647499999999994</v>
      </c>
    </row>
    <row r="13005" spans="1:25">
      <c r="A13005" t="s">
        <v>1490</v>
      </c>
      <c r="B13005" t="s">
        <v>1489</v>
      </c>
      <c r="C13005" t="s">
        <v>2315</v>
      </c>
      <c r="J13005">
        <v>796</v>
      </c>
      <c r="K13005">
        <f t="shared" si="92"/>
        <v>120</v>
      </c>
      <c r="L13005">
        <f t="shared" si="93"/>
        <v>140</v>
      </c>
      <c r="M13005">
        <v>130</v>
      </c>
      <c r="N13005">
        <v>20</v>
      </c>
      <c r="O13005">
        <v>0.88200000000000001</v>
      </c>
      <c r="Q13005">
        <v>28.515000000000001</v>
      </c>
      <c r="R13005">
        <v>1.2990999999999999</v>
      </c>
      <c r="U13005">
        <v>22.917000000000002</v>
      </c>
    </row>
    <row r="13006" spans="1:25">
      <c r="A13006" t="s">
        <v>1490</v>
      </c>
      <c r="B13006" t="s">
        <v>1489</v>
      </c>
      <c r="C13006" t="s">
        <v>2315</v>
      </c>
      <c r="J13006">
        <v>796</v>
      </c>
      <c r="K13006">
        <f t="shared" si="92"/>
        <v>140</v>
      </c>
      <c r="L13006">
        <f t="shared" si="93"/>
        <v>160</v>
      </c>
      <c r="M13006">
        <v>150</v>
      </c>
      <c r="N13006">
        <v>20</v>
      </c>
      <c r="O13006">
        <v>0.88500000000000001</v>
      </c>
      <c r="Q13006">
        <v>13.089</v>
      </c>
      <c r="R13006">
        <v>0.59740000000000004</v>
      </c>
      <c r="U13006">
        <v>10.573399999999999</v>
      </c>
    </row>
    <row r="13007" spans="1:25">
      <c r="A13007" t="s">
        <v>1490</v>
      </c>
      <c r="B13007" t="s">
        <v>1489</v>
      </c>
      <c r="C13007" t="s">
        <v>2315</v>
      </c>
      <c r="J13007">
        <v>796</v>
      </c>
      <c r="K13007">
        <f t="shared" si="92"/>
        <v>160</v>
      </c>
      <c r="L13007">
        <f t="shared" si="93"/>
        <v>180</v>
      </c>
      <c r="M13007">
        <v>170</v>
      </c>
      <c r="N13007">
        <v>20</v>
      </c>
      <c r="O13007">
        <v>1.04</v>
      </c>
      <c r="Q13007">
        <v>20.8</v>
      </c>
      <c r="R13007">
        <v>0.81440000000000001</v>
      </c>
      <c r="U13007">
        <v>16.939900000000002</v>
      </c>
    </row>
    <row r="13008" spans="1:25">
      <c r="A13008" t="s">
        <v>1490</v>
      </c>
      <c r="B13008" t="s">
        <v>1489</v>
      </c>
      <c r="C13008" t="s">
        <v>2315</v>
      </c>
      <c r="J13008">
        <v>796</v>
      </c>
      <c r="K13008">
        <f t="shared" si="92"/>
        <v>180</v>
      </c>
      <c r="L13008">
        <f t="shared" si="93"/>
        <v>200</v>
      </c>
      <c r="M13008">
        <v>190</v>
      </c>
      <c r="N13008">
        <v>20</v>
      </c>
      <c r="O13008">
        <v>0.91300000000000003</v>
      </c>
      <c r="Q13008">
        <v>52.927</v>
      </c>
      <c r="R13008">
        <v>2.5581</v>
      </c>
      <c r="U13008">
        <v>46.710900000000002</v>
      </c>
    </row>
    <row r="13009" spans="1:26">
      <c r="A13009" t="s">
        <v>1490</v>
      </c>
      <c r="B13009" t="s">
        <v>1489</v>
      </c>
      <c r="K13009">
        <f t="shared" si="92"/>
        <v>0</v>
      </c>
      <c r="L13009">
        <f t="shared" si="93"/>
        <v>0</v>
      </c>
      <c r="U13009">
        <v>620.84029999999996</v>
      </c>
    </row>
    <row r="13010" spans="1:26">
      <c r="A13010" t="s">
        <v>1490</v>
      </c>
      <c r="B13010" t="s">
        <v>1489</v>
      </c>
      <c r="C13010" t="s">
        <v>2315</v>
      </c>
      <c r="E13010" t="s">
        <v>2316</v>
      </c>
      <c r="G13010">
        <v>42.045999999999999</v>
      </c>
      <c r="H13010">
        <v>3.2170000000000001</v>
      </c>
      <c r="I13010" t="s">
        <v>166</v>
      </c>
      <c r="J13010">
        <v>797</v>
      </c>
      <c r="K13010">
        <f t="shared" si="92"/>
        <v>0</v>
      </c>
      <c r="L13010">
        <f t="shared" si="93"/>
        <v>50</v>
      </c>
      <c r="M13010">
        <v>25</v>
      </c>
      <c r="N13010">
        <v>50</v>
      </c>
      <c r="O13010">
        <v>0.54600000000000004</v>
      </c>
      <c r="Q13010">
        <v>234.72</v>
      </c>
      <c r="R13010">
        <v>17.194299999999998</v>
      </c>
      <c r="U13010">
        <v>469.40469999999999</v>
      </c>
      <c r="W13010">
        <v>0.75249999999999995</v>
      </c>
      <c r="Y13010">
        <v>4.0575000000000001</v>
      </c>
    </row>
    <row r="13011" spans="1:26">
      <c r="A13011" t="s">
        <v>1490</v>
      </c>
      <c r="B13011" t="s">
        <v>1489</v>
      </c>
      <c r="C13011" t="s">
        <v>2315</v>
      </c>
      <c r="J13011">
        <v>797</v>
      </c>
      <c r="K13011">
        <f t="shared" si="92"/>
        <v>50</v>
      </c>
      <c r="L13011">
        <f t="shared" si="93"/>
        <v>110</v>
      </c>
      <c r="M13011">
        <v>80</v>
      </c>
      <c r="N13011">
        <v>60</v>
      </c>
      <c r="O13011">
        <v>0.33700000000000002</v>
      </c>
      <c r="Q13011">
        <v>35.387999999999998</v>
      </c>
      <c r="R13011">
        <v>3.9784000000000002</v>
      </c>
      <c r="U13011">
        <v>80.443399999999997</v>
      </c>
    </row>
    <row r="13012" spans="1:26">
      <c r="A13012" t="s">
        <v>1490</v>
      </c>
      <c r="B13012" t="s">
        <v>1489</v>
      </c>
      <c r="C13012" t="s">
        <v>2315</v>
      </c>
      <c r="J13012">
        <v>797</v>
      </c>
      <c r="K13012">
        <f t="shared" si="92"/>
        <v>110</v>
      </c>
      <c r="L13012">
        <f t="shared" si="93"/>
        <v>205</v>
      </c>
      <c r="M13012">
        <v>157.5</v>
      </c>
      <c r="N13012">
        <v>95</v>
      </c>
      <c r="O13012">
        <v>0.874</v>
      </c>
      <c r="Q13012">
        <v>29.077999999999999</v>
      </c>
      <c r="R13012">
        <v>1.3431999999999999</v>
      </c>
      <c r="U13012">
        <v>111.5239</v>
      </c>
    </row>
    <row r="13013" spans="1:26">
      <c r="A13013" t="s">
        <v>1490</v>
      </c>
      <c r="B13013" t="s">
        <v>1489</v>
      </c>
      <c r="C13013" t="s">
        <v>2315</v>
      </c>
      <c r="J13013">
        <v>797</v>
      </c>
      <c r="K13013">
        <f t="shared" si="92"/>
        <v>205</v>
      </c>
      <c r="L13013">
        <f t="shared" si="93"/>
        <v>300</v>
      </c>
      <c r="M13013">
        <v>252.5</v>
      </c>
      <c r="N13013">
        <v>95</v>
      </c>
      <c r="O13013">
        <v>1.1000000000000001</v>
      </c>
      <c r="Q13013">
        <v>12.738</v>
      </c>
      <c r="R13013">
        <v>0.45050000000000001</v>
      </c>
      <c r="U13013">
        <v>47.081699999999998</v>
      </c>
    </row>
    <row r="13014" spans="1:26">
      <c r="A13014" t="s">
        <v>1490</v>
      </c>
      <c r="B13014" t="s">
        <v>1489</v>
      </c>
      <c r="C13014" t="s">
        <v>2315</v>
      </c>
      <c r="J13014">
        <v>797</v>
      </c>
      <c r="K13014">
        <f t="shared" si="92"/>
        <v>300</v>
      </c>
      <c r="L13014">
        <f t="shared" si="93"/>
        <v>365</v>
      </c>
      <c r="M13014">
        <v>332.5</v>
      </c>
      <c r="N13014">
        <v>65</v>
      </c>
      <c r="O13014">
        <v>0.755</v>
      </c>
      <c r="Q13014">
        <v>19.547000000000001</v>
      </c>
      <c r="R13014">
        <v>1.0528999999999999</v>
      </c>
      <c r="U13014">
        <v>51.6721</v>
      </c>
    </row>
    <row r="13015" spans="1:26">
      <c r="A13015" t="s">
        <v>1490</v>
      </c>
      <c r="B13015" t="s">
        <v>1489</v>
      </c>
      <c r="C13015" t="s">
        <v>2315</v>
      </c>
      <c r="J13015">
        <v>797</v>
      </c>
      <c r="K13015">
        <f t="shared" si="92"/>
        <v>365</v>
      </c>
      <c r="L13015">
        <f t="shared" si="93"/>
        <v>420</v>
      </c>
      <c r="M13015">
        <v>392.5</v>
      </c>
      <c r="N13015">
        <v>55</v>
      </c>
      <c r="O13015">
        <v>0.90300000000000002</v>
      </c>
      <c r="Q13015">
        <v>6.601</v>
      </c>
      <c r="R13015">
        <v>0.32540000000000002</v>
      </c>
      <c r="U13015">
        <v>16.161899999999999</v>
      </c>
    </row>
    <row r="13016" spans="1:26">
      <c r="A13016" t="s">
        <v>1490</v>
      </c>
      <c r="B13016" t="s">
        <v>1489</v>
      </c>
      <c r="K13016">
        <f t="shared" si="92"/>
        <v>0</v>
      </c>
      <c r="L13016">
        <f t="shared" si="93"/>
        <v>0</v>
      </c>
      <c r="U13016">
        <v>776.28779999999995</v>
      </c>
    </row>
    <row r="13017" spans="1:26">
      <c r="A13017" t="s">
        <v>1490</v>
      </c>
      <c r="B13017" t="s">
        <v>1489</v>
      </c>
      <c r="C13017" t="s">
        <v>2315</v>
      </c>
      <c r="E13017" t="s">
        <v>517</v>
      </c>
      <c r="G13017">
        <v>40.753</v>
      </c>
      <c r="H13017">
        <v>13.9</v>
      </c>
      <c r="I13017" t="s">
        <v>166</v>
      </c>
      <c r="J13017">
        <v>798</v>
      </c>
      <c r="K13017">
        <f t="shared" si="92"/>
        <v>0</v>
      </c>
      <c r="L13017">
        <f t="shared" si="93"/>
        <v>72</v>
      </c>
      <c r="M13017">
        <v>36</v>
      </c>
      <c r="N13017">
        <v>72</v>
      </c>
      <c r="O13017">
        <v>0.312</v>
      </c>
      <c r="Q13017">
        <v>120.42</v>
      </c>
      <c r="R13017">
        <v>13.7788</v>
      </c>
      <c r="U13017">
        <v>309.52629999999999</v>
      </c>
      <c r="W13017">
        <v>0.51139999999999997</v>
      </c>
      <c r="Y13017">
        <v>4.2584</v>
      </c>
    </row>
    <row r="13018" spans="1:26">
      <c r="A13018" t="s">
        <v>1490</v>
      </c>
      <c r="B13018" t="s">
        <v>1489</v>
      </c>
      <c r="C13018" t="s">
        <v>2315</v>
      </c>
      <c r="J13018">
        <v>798</v>
      </c>
      <c r="K13018">
        <f t="shared" si="92"/>
        <v>72</v>
      </c>
      <c r="L13018">
        <f t="shared" si="93"/>
        <v>132</v>
      </c>
      <c r="M13018">
        <v>102</v>
      </c>
      <c r="N13018">
        <v>60</v>
      </c>
      <c r="O13018">
        <v>0.47699999999999998</v>
      </c>
      <c r="Q13018">
        <v>30.327999999999999</v>
      </c>
      <c r="R13018">
        <v>2.2570999999999999</v>
      </c>
      <c r="U13018">
        <v>64.597899999999996</v>
      </c>
    </row>
    <row r="13019" spans="1:26">
      <c r="A13019" t="s">
        <v>1490</v>
      </c>
      <c r="B13019" t="s">
        <v>1489</v>
      </c>
      <c r="C13019" t="s">
        <v>2315</v>
      </c>
      <c r="J13019">
        <v>798</v>
      </c>
      <c r="K13019">
        <f t="shared" si="92"/>
        <v>132</v>
      </c>
      <c r="L13019">
        <f t="shared" si="93"/>
        <v>216.5</v>
      </c>
      <c r="M13019">
        <v>174.25</v>
      </c>
      <c r="N13019">
        <v>84.5</v>
      </c>
      <c r="O13019">
        <v>0.498</v>
      </c>
      <c r="Q13019">
        <v>22.146000000000001</v>
      </c>
      <c r="R13019">
        <v>1.5805</v>
      </c>
      <c r="U13019">
        <v>66.507499999999993</v>
      </c>
    </row>
    <row r="13020" spans="1:26">
      <c r="A13020" t="s">
        <v>1490</v>
      </c>
      <c r="B13020" t="s">
        <v>1489</v>
      </c>
      <c r="C13020" t="s">
        <v>2315</v>
      </c>
      <c r="J13020">
        <v>798</v>
      </c>
      <c r="K13020">
        <f t="shared" si="92"/>
        <v>216.5</v>
      </c>
      <c r="L13020">
        <f t="shared" si="93"/>
        <v>277.5</v>
      </c>
      <c r="M13020">
        <v>247</v>
      </c>
      <c r="N13020">
        <v>61</v>
      </c>
      <c r="O13020">
        <v>0.55100000000000005</v>
      </c>
      <c r="Q13020">
        <v>40.581000000000003</v>
      </c>
      <c r="R13020">
        <v>2.6499000000000001</v>
      </c>
      <c r="U13020">
        <v>89.066699999999997</v>
      </c>
    </row>
    <row r="13021" spans="1:26">
      <c r="A13021" t="s">
        <v>1490</v>
      </c>
      <c r="B13021" t="s">
        <v>1489</v>
      </c>
      <c r="C13021" t="s">
        <v>2315</v>
      </c>
      <c r="J13021">
        <v>798</v>
      </c>
      <c r="K13021">
        <f t="shared" si="92"/>
        <v>277</v>
      </c>
      <c r="L13021">
        <f t="shared" si="93"/>
        <v>310</v>
      </c>
      <c r="M13021">
        <v>293.5</v>
      </c>
      <c r="N13021">
        <v>33</v>
      </c>
      <c r="O13021">
        <v>0.71899999999999997</v>
      </c>
      <c r="Q13021">
        <v>23.798999999999999</v>
      </c>
      <c r="R13021">
        <v>1.0258</v>
      </c>
      <c r="U13021">
        <v>24.3384</v>
      </c>
    </row>
    <row r="13022" spans="1:26">
      <c r="A13022" t="s">
        <v>1490</v>
      </c>
      <c r="B13022" t="s">
        <v>1489</v>
      </c>
      <c r="K13022">
        <f t="shared" si="92"/>
        <v>0</v>
      </c>
      <c r="L13022">
        <f t="shared" si="93"/>
        <v>0</v>
      </c>
      <c r="U13022">
        <v>554.03689999999995</v>
      </c>
    </row>
    <row r="13023" spans="1:26">
      <c r="A13023" t="s">
        <v>1490</v>
      </c>
      <c r="B13023" t="s">
        <v>1489</v>
      </c>
      <c r="C13023" t="s">
        <v>1586</v>
      </c>
      <c r="E13023" t="s">
        <v>2314</v>
      </c>
      <c r="G13023">
        <v>38.911799999999999</v>
      </c>
      <c r="H13023">
        <v>1.4582999999999999</v>
      </c>
      <c r="I13023" t="s">
        <v>166</v>
      </c>
      <c r="J13023">
        <v>799</v>
      </c>
      <c r="K13023">
        <f t="shared" si="92"/>
        <v>0</v>
      </c>
      <c r="L13023">
        <f t="shared" si="93"/>
        <v>81</v>
      </c>
      <c r="M13023">
        <v>40.5</v>
      </c>
      <c r="N13023">
        <v>81</v>
      </c>
      <c r="O13023">
        <v>0.78859999999999997</v>
      </c>
      <c r="Q13023">
        <v>158.97300000000001</v>
      </c>
      <c r="R13023">
        <v>9.1316000000000006</v>
      </c>
      <c r="S13023">
        <v>8.8560999999999996</v>
      </c>
      <c r="T13023">
        <v>565.69510000000002</v>
      </c>
      <c r="U13023">
        <v>583.29319999999996</v>
      </c>
      <c r="V13023">
        <v>1148.99</v>
      </c>
      <c r="W13023">
        <v>0.82709999999999995</v>
      </c>
      <c r="Y13023">
        <v>5.5179</v>
      </c>
      <c r="Z13023">
        <v>9.2420000000000009</v>
      </c>
    </row>
    <row r="13024" spans="1:26">
      <c r="A13024" t="s">
        <v>1490</v>
      </c>
      <c r="B13024" t="s">
        <v>1489</v>
      </c>
      <c r="C13024" t="s">
        <v>1586</v>
      </c>
      <c r="J13024">
        <v>799</v>
      </c>
      <c r="K13024">
        <f t="shared" si="92"/>
        <v>81</v>
      </c>
      <c r="L13024">
        <f t="shared" si="93"/>
        <v>135</v>
      </c>
      <c r="M13024">
        <v>108</v>
      </c>
      <c r="N13024">
        <v>54</v>
      </c>
      <c r="O13024">
        <v>0.74809999999999999</v>
      </c>
      <c r="Q13024">
        <v>169.761</v>
      </c>
      <c r="R13024">
        <v>10.6617</v>
      </c>
      <c r="S13024">
        <v>8.7218</v>
      </c>
      <c r="T13024">
        <v>352.34519999999998</v>
      </c>
      <c r="U13024">
        <v>430.71710000000002</v>
      </c>
      <c r="V13024">
        <v>783.06</v>
      </c>
    </row>
    <row r="13025" spans="1:26">
      <c r="A13025" t="s">
        <v>1490</v>
      </c>
      <c r="B13025" t="s">
        <v>1489</v>
      </c>
      <c r="C13025" t="s">
        <v>1586</v>
      </c>
      <c r="J13025">
        <v>799</v>
      </c>
      <c r="K13025">
        <f t="shared" si="92"/>
        <v>135</v>
      </c>
      <c r="L13025">
        <f t="shared" si="93"/>
        <v>189</v>
      </c>
      <c r="M13025">
        <v>162</v>
      </c>
      <c r="N13025">
        <v>54</v>
      </c>
      <c r="O13025">
        <v>0.84009999999999996</v>
      </c>
      <c r="Q13025">
        <v>82.328999999999994</v>
      </c>
      <c r="R13025">
        <v>4.5168999999999997</v>
      </c>
      <c r="S13025">
        <v>9.2113999999999994</v>
      </c>
      <c r="T13025">
        <v>417.88299999999998</v>
      </c>
      <c r="U13025">
        <v>204.91319999999999</v>
      </c>
      <c r="V13025">
        <v>622.79999999999995</v>
      </c>
    </row>
    <row r="13026" spans="1:26">
      <c r="A13026" t="s">
        <v>1490</v>
      </c>
      <c r="B13026" t="s">
        <v>1489</v>
      </c>
      <c r="C13026" t="s">
        <v>1586</v>
      </c>
      <c r="J13026">
        <v>799</v>
      </c>
      <c r="K13026">
        <f t="shared" si="92"/>
        <v>189</v>
      </c>
      <c r="L13026">
        <f t="shared" si="93"/>
        <v>243</v>
      </c>
      <c r="M13026">
        <v>216</v>
      </c>
      <c r="N13026">
        <v>54</v>
      </c>
      <c r="O13026">
        <v>0.84750000000000003</v>
      </c>
      <c r="Q13026">
        <v>33.716999999999999</v>
      </c>
      <c r="R13026">
        <v>1.6934</v>
      </c>
      <c r="S13026">
        <v>9.5718999999999994</v>
      </c>
      <c r="T13026">
        <v>438.08460000000002</v>
      </c>
      <c r="U13026">
        <v>77.501300000000001</v>
      </c>
      <c r="V13026">
        <v>515.59</v>
      </c>
    </row>
    <row r="13027" spans="1:26">
      <c r="A13027" t="s">
        <v>1490</v>
      </c>
      <c r="B13027" t="s">
        <v>1489</v>
      </c>
      <c r="C13027" t="s">
        <v>1586</v>
      </c>
      <c r="J13027">
        <v>799</v>
      </c>
      <c r="K13027">
        <f t="shared" ref="K13027:K13090" si="94">M13027-(N13027/2)</f>
        <v>243</v>
      </c>
      <c r="L13027">
        <f t="shared" ref="L13027:L13090" si="95">M13027+(N13027/2)</f>
        <v>277</v>
      </c>
      <c r="M13027">
        <v>260</v>
      </c>
      <c r="N13027">
        <v>34</v>
      </c>
      <c r="O13027">
        <v>0.91090000000000004</v>
      </c>
      <c r="Q13027">
        <v>33.591000000000001</v>
      </c>
      <c r="R13027">
        <v>1.5857000000000001</v>
      </c>
      <c r="S13027">
        <v>9.8491999999999997</v>
      </c>
      <c r="T13027">
        <v>305.04739999999998</v>
      </c>
      <c r="U13027">
        <v>49.110900000000001</v>
      </c>
      <c r="V13027">
        <v>354.16</v>
      </c>
    </row>
    <row r="13028" spans="1:26">
      <c r="A13028" t="s">
        <v>1490</v>
      </c>
      <c r="B13028" t="s">
        <v>1489</v>
      </c>
      <c r="K13028">
        <f t="shared" si="94"/>
        <v>0</v>
      </c>
      <c r="L13028">
        <f t="shared" si="95"/>
        <v>0</v>
      </c>
      <c r="T13028">
        <v>2079.0554000000002</v>
      </c>
      <c r="U13028">
        <v>1345.5355999999999</v>
      </c>
      <c r="V13028">
        <v>3424.59</v>
      </c>
    </row>
    <row r="13029" spans="1:26">
      <c r="A13029" t="s">
        <v>1490</v>
      </c>
      <c r="B13029" t="s">
        <v>1489</v>
      </c>
      <c r="C13029" t="s">
        <v>1586</v>
      </c>
      <c r="E13029" t="s">
        <v>2314</v>
      </c>
      <c r="G13029">
        <v>38.911799999999999</v>
      </c>
      <c r="H13029">
        <v>1.4582999999999999</v>
      </c>
      <c r="I13029" t="s">
        <v>166</v>
      </c>
      <c r="J13029">
        <v>800</v>
      </c>
      <c r="K13029">
        <f t="shared" si="94"/>
        <v>0</v>
      </c>
      <c r="L13029">
        <f t="shared" si="95"/>
        <v>81</v>
      </c>
      <c r="M13029">
        <v>40.5</v>
      </c>
      <c r="N13029">
        <v>81</v>
      </c>
      <c r="O13029">
        <v>0.80879999999999996</v>
      </c>
      <c r="Q13029">
        <v>74.259</v>
      </c>
      <c r="R13029">
        <v>4.2439</v>
      </c>
      <c r="S13029">
        <v>9.5679999999999996</v>
      </c>
      <c r="T13029">
        <v>626.83249999999998</v>
      </c>
      <c r="U13029">
        <v>278.0333</v>
      </c>
      <c r="V13029">
        <v>904.87</v>
      </c>
      <c r="W13029">
        <v>0.80110000000000003</v>
      </c>
      <c r="Y13029">
        <v>4.2492999999999999</v>
      </c>
      <c r="Z13029">
        <v>9.31</v>
      </c>
    </row>
    <row r="13030" spans="1:26">
      <c r="A13030" t="s">
        <v>1490</v>
      </c>
      <c r="B13030" t="s">
        <v>1489</v>
      </c>
      <c r="C13030" t="s">
        <v>1586</v>
      </c>
      <c r="J13030">
        <v>800</v>
      </c>
      <c r="K13030">
        <f t="shared" si="94"/>
        <v>81</v>
      </c>
      <c r="L13030">
        <f t="shared" si="95"/>
        <v>135</v>
      </c>
      <c r="M13030">
        <v>108</v>
      </c>
      <c r="N13030">
        <v>54</v>
      </c>
      <c r="O13030">
        <v>0.75980000000000003</v>
      </c>
      <c r="Q13030">
        <v>128.60300000000001</v>
      </c>
      <c r="R13030">
        <v>7.9157999999999999</v>
      </c>
      <c r="S13030">
        <v>9.0394000000000005</v>
      </c>
      <c r="T13030">
        <v>370.90159999999997</v>
      </c>
      <c r="U13030">
        <v>324.79849999999999</v>
      </c>
      <c r="V13030">
        <v>695.7</v>
      </c>
    </row>
    <row r="13031" spans="1:26">
      <c r="A13031" t="s">
        <v>1490</v>
      </c>
      <c r="B13031" t="s">
        <v>1489</v>
      </c>
      <c r="C13031" t="s">
        <v>1586</v>
      </c>
      <c r="J13031">
        <v>800</v>
      </c>
      <c r="K13031">
        <f t="shared" si="94"/>
        <v>135</v>
      </c>
      <c r="L13031">
        <f t="shared" si="95"/>
        <v>189</v>
      </c>
      <c r="M13031">
        <v>162</v>
      </c>
      <c r="N13031">
        <v>54</v>
      </c>
      <c r="O13031">
        <v>0.73570000000000002</v>
      </c>
      <c r="Q13031">
        <v>75.3</v>
      </c>
      <c r="R13031">
        <v>4.2442000000000002</v>
      </c>
      <c r="S13031">
        <v>8.9939</v>
      </c>
      <c r="T13031">
        <v>357.2998</v>
      </c>
      <c r="U13031">
        <v>168.60900000000001</v>
      </c>
      <c r="V13031">
        <v>525.91</v>
      </c>
    </row>
    <row r="13032" spans="1:26">
      <c r="A13032" t="s">
        <v>1490</v>
      </c>
      <c r="B13032" t="s">
        <v>1489</v>
      </c>
      <c r="C13032" t="s">
        <v>1586</v>
      </c>
      <c r="J13032">
        <v>800</v>
      </c>
      <c r="K13032">
        <f t="shared" si="94"/>
        <v>189</v>
      </c>
      <c r="L13032">
        <f t="shared" si="95"/>
        <v>243</v>
      </c>
      <c r="M13032">
        <v>216</v>
      </c>
      <c r="N13032">
        <v>54</v>
      </c>
      <c r="O13032">
        <v>0.81</v>
      </c>
      <c r="Q13032">
        <v>56.384</v>
      </c>
      <c r="R13032">
        <v>3.2347000000000001</v>
      </c>
      <c r="S13032">
        <v>9.2782</v>
      </c>
      <c r="T13032">
        <v>405.8272</v>
      </c>
      <c r="U13032">
        <v>141.48320000000001</v>
      </c>
      <c r="V13032">
        <v>547.30999999999995</v>
      </c>
    </row>
    <row r="13033" spans="1:26">
      <c r="A13033" t="s">
        <v>1490</v>
      </c>
      <c r="B13033" t="s">
        <v>1489</v>
      </c>
      <c r="C13033" t="s">
        <v>1586</v>
      </c>
      <c r="J13033">
        <v>800</v>
      </c>
      <c r="K13033">
        <f t="shared" si="94"/>
        <v>243</v>
      </c>
      <c r="L13033">
        <f t="shared" si="95"/>
        <v>277</v>
      </c>
      <c r="M13033">
        <v>260</v>
      </c>
      <c r="N13033">
        <v>34</v>
      </c>
      <c r="O13033">
        <v>0.8911</v>
      </c>
      <c r="Q13033">
        <v>32.097999999999999</v>
      </c>
      <c r="R13033">
        <v>1.6076999999999999</v>
      </c>
      <c r="S13033">
        <v>9.6715999999999998</v>
      </c>
      <c r="T13033">
        <v>293.04050000000001</v>
      </c>
      <c r="U13033">
        <v>48.711799999999997</v>
      </c>
      <c r="V13033">
        <v>341.75</v>
      </c>
    </row>
    <row r="13034" spans="1:26">
      <c r="A13034" t="s">
        <v>1490</v>
      </c>
      <c r="B13034" t="s">
        <v>1489</v>
      </c>
      <c r="K13034">
        <f t="shared" si="94"/>
        <v>0</v>
      </c>
      <c r="L13034">
        <f t="shared" si="95"/>
        <v>0</v>
      </c>
      <c r="T13034">
        <v>2053.9014999999999</v>
      </c>
      <c r="U13034">
        <v>961.63589999999999</v>
      </c>
      <c r="V13034">
        <v>3015.54</v>
      </c>
    </row>
    <row r="13035" spans="1:26">
      <c r="A13035" t="s">
        <v>1490</v>
      </c>
      <c r="B13035" t="s">
        <v>1489</v>
      </c>
      <c r="C13035" t="s">
        <v>1586</v>
      </c>
      <c r="E13035" t="s">
        <v>2314</v>
      </c>
      <c r="G13035">
        <v>38.911799999999999</v>
      </c>
      <c r="H13035">
        <v>1.4582999999999999</v>
      </c>
      <c r="I13035" t="s">
        <v>166</v>
      </c>
      <c r="J13035">
        <v>801</v>
      </c>
      <c r="K13035">
        <f t="shared" si="94"/>
        <v>0</v>
      </c>
      <c r="L13035">
        <f t="shared" si="95"/>
        <v>81</v>
      </c>
      <c r="M13035">
        <v>40.5</v>
      </c>
      <c r="N13035">
        <v>81</v>
      </c>
      <c r="O13035">
        <v>0.93600000000000005</v>
      </c>
      <c r="Q13035">
        <v>78.275999999999996</v>
      </c>
      <c r="R13035">
        <v>3.9049</v>
      </c>
      <c r="S13035">
        <v>9.4814000000000007</v>
      </c>
      <c r="T13035">
        <v>718.8623</v>
      </c>
      <c r="U13035">
        <v>296.05919999999998</v>
      </c>
      <c r="V13035">
        <v>1014.92</v>
      </c>
      <c r="W13035">
        <v>0.81950000000000001</v>
      </c>
      <c r="Y13035">
        <v>4.4153000000000002</v>
      </c>
      <c r="Z13035">
        <v>9.4710000000000001</v>
      </c>
    </row>
    <row r="13036" spans="1:26">
      <c r="A13036" t="s">
        <v>1490</v>
      </c>
      <c r="B13036" t="s">
        <v>1489</v>
      </c>
      <c r="C13036" t="s">
        <v>1586</v>
      </c>
      <c r="J13036">
        <v>801</v>
      </c>
      <c r="K13036">
        <f t="shared" si="94"/>
        <v>81</v>
      </c>
      <c r="L13036">
        <f t="shared" si="95"/>
        <v>135</v>
      </c>
      <c r="M13036">
        <v>108</v>
      </c>
      <c r="N13036">
        <v>54</v>
      </c>
      <c r="O13036">
        <v>0.62219999999999998</v>
      </c>
      <c r="Q13036">
        <v>157.101</v>
      </c>
      <c r="R13036">
        <v>11.6915</v>
      </c>
      <c r="S13036">
        <v>8.7948000000000004</v>
      </c>
      <c r="T13036">
        <v>295.5129</v>
      </c>
      <c r="U13036">
        <v>392.84449999999998</v>
      </c>
      <c r="V13036">
        <v>688.36</v>
      </c>
    </row>
    <row r="13037" spans="1:26">
      <c r="A13037" t="s">
        <v>1490</v>
      </c>
      <c r="B13037" t="s">
        <v>1489</v>
      </c>
      <c r="C13037" t="s">
        <v>1586</v>
      </c>
      <c r="J13037">
        <v>801</v>
      </c>
      <c r="K13037">
        <f t="shared" si="94"/>
        <v>135</v>
      </c>
      <c r="L13037">
        <f t="shared" si="95"/>
        <v>189</v>
      </c>
      <c r="M13037">
        <v>162</v>
      </c>
      <c r="N13037">
        <v>54</v>
      </c>
      <c r="O13037">
        <v>0.84350000000000003</v>
      </c>
      <c r="Q13037">
        <v>58.982999999999997</v>
      </c>
      <c r="R13037">
        <v>2.9348000000000001</v>
      </c>
      <c r="S13037">
        <v>9.6653000000000002</v>
      </c>
      <c r="T13037">
        <v>440.27140000000003</v>
      </c>
      <c r="U13037">
        <v>133.68520000000001</v>
      </c>
      <c r="V13037">
        <v>573.96</v>
      </c>
    </row>
    <row r="13038" spans="1:26">
      <c r="A13038" t="s">
        <v>1490</v>
      </c>
      <c r="B13038" t="s">
        <v>1489</v>
      </c>
      <c r="C13038" t="s">
        <v>1586</v>
      </c>
      <c r="J13038">
        <v>801</v>
      </c>
      <c r="K13038">
        <f t="shared" si="94"/>
        <v>189</v>
      </c>
      <c r="L13038">
        <f t="shared" si="95"/>
        <v>243</v>
      </c>
      <c r="M13038">
        <v>216</v>
      </c>
      <c r="N13038">
        <v>54</v>
      </c>
      <c r="O13038">
        <v>0.84389999999999998</v>
      </c>
      <c r="Q13038">
        <v>30.245999999999999</v>
      </c>
      <c r="R13038">
        <v>1.5193000000000001</v>
      </c>
      <c r="S13038">
        <v>9.6725999999999992</v>
      </c>
      <c r="T13038">
        <v>440.76530000000002</v>
      </c>
      <c r="U13038">
        <v>69.233099999999993</v>
      </c>
      <c r="V13038">
        <v>510</v>
      </c>
    </row>
    <row r="13039" spans="1:26">
      <c r="A13039" t="s">
        <v>1490</v>
      </c>
      <c r="B13039" t="s">
        <v>1489</v>
      </c>
      <c r="C13039" t="s">
        <v>1586</v>
      </c>
      <c r="J13039">
        <v>801</v>
      </c>
      <c r="K13039">
        <f t="shared" si="94"/>
        <v>243</v>
      </c>
      <c r="L13039">
        <f t="shared" si="95"/>
        <v>277</v>
      </c>
      <c r="M13039">
        <v>260</v>
      </c>
      <c r="N13039">
        <v>34</v>
      </c>
      <c r="O13039">
        <v>0.8518</v>
      </c>
      <c r="Q13039">
        <v>38.271999999999998</v>
      </c>
      <c r="R13039">
        <v>2.0257999999999998</v>
      </c>
      <c r="S13039">
        <v>9.7385000000000002</v>
      </c>
      <c r="T13039">
        <v>282.0308</v>
      </c>
      <c r="U13039">
        <v>58.667999999999999</v>
      </c>
      <c r="V13039">
        <v>340.7</v>
      </c>
    </row>
    <row r="13040" spans="1:26">
      <c r="A13040" t="s">
        <v>1490</v>
      </c>
      <c r="B13040" t="s">
        <v>1489</v>
      </c>
      <c r="K13040">
        <f t="shared" si="94"/>
        <v>0</v>
      </c>
      <c r="L13040">
        <f t="shared" si="95"/>
        <v>0</v>
      </c>
      <c r="T13040">
        <v>2177.4427999999998</v>
      </c>
      <c r="U13040">
        <v>950.49</v>
      </c>
      <c r="V13040">
        <v>3127.93</v>
      </c>
    </row>
    <row r="13041" spans="1:26">
      <c r="A13041" t="s">
        <v>1490</v>
      </c>
      <c r="B13041" t="s">
        <v>1489</v>
      </c>
      <c r="C13041" t="s">
        <v>1586</v>
      </c>
      <c r="E13041" t="s">
        <v>2313</v>
      </c>
      <c r="G13041">
        <v>38.728000000000002</v>
      </c>
      <c r="H13041">
        <v>1.4572000000000001</v>
      </c>
      <c r="I13041" t="s">
        <v>166</v>
      </c>
      <c r="J13041">
        <v>802</v>
      </c>
      <c r="K13041">
        <f t="shared" si="94"/>
        <v>0</v>
      </c>
      <c r="L13041">
        <f t="shared" si="95"/>
        <v>7</v>
      </c>
      <c r="M13041">
        <v>3.5</v>
      </c>
      <c r="N13041">
        <v>7</v>
      </c>
      <c r="O13041">
        <v>0.1111</v>
      </c>
      <c r="Q13041">
        <v>65.558000000000007</v>
      </c>
      <c r="R13041">
        <v>25.534600000000001</v>
      </c>
      <c r="S13041">
        <v>7.5202999999999998</v>
      </c>
      <c r="T13041">
        <v>5.8483000000000001</v>
      </c>
      <c r="U13041">
        <v>19.857399999999998</v>
      </c>
      <c r="V13041">
        <v>25.71</v>
      </c>
      <c r="W13041">
        <v>0.20860000000000001</v>
      </c>
      <c r="Y13041">
        <v>13.0107</v>
      </c>
      <c r="Z13041">
        <v>8.9039999999999999</v>
      </c>
    </row>
    <row r="13042" spans="1:26">
      <c r="A13042" t="s">
        <v>1490</v>
      </c>
      <c r="B13042" t="s">
        <v>1489</v>
      </c>
      <c r="C13042" t="s">
        <v>1586</v>
      </c>
      <c r="J13042">
        <v>802</v>
      </c>
      <c r="K13042">
        <f t="shared" si="94"/>
        <v>7</v>
      </c>
      <c r="L13042">
        <f t="shared" si="95"/>
        <v>135</v>
      </c>
      <c r="M13042">
        <v>71</v>
      </c>
      <c r="N13042">
        <v>128</v>
      </c>
      <c r="O13042">
        <v>0.34570000000000001</v>
      </c>
      <c r="Q13042">
        <v>55.795999999999999</v>
      </c>
      <c r="R13042">
        <v>7.5396000000000001</v>
      </c>
      <c r="S13042">
        <v>9.3312000000000008</v>
      </c>
      <c r="T13042">
        <v>412.92529999999999</v>
      </c>
      <c r="U13042">
        <v>333.6413</v>
      </c>
      <c r="V13042">
        <v>746.57</v>
      </c>
    </row>
    <row r="13043" spans="1:26">
      <c r="A13043" t="s">
        <v>1490</v>
      </c>
      <c r="B13043" t="s">
        <v>1489</v>
      </c>
      <c r="C13043" t="s">
        <v>1586</v>
      </c>
      <c r="J13043">
        <v>802</v>
      </c>
      <c r="K13043">
        <f t="shared" si="94"/>
        <v>135</v>
      </c>
      <c r="L13043">
        <f t="shared" si="95"/>
        <v>225</v>
      </c>
      <c r="M13043">
        <v>180</v>
      </c>
      <c r="N13043">
        <v>90</v>
      </c>
      <c r="O13043">
        <v>0.17460000000000001</v>
      </c>
      <c r="Q13043">
        <v>43.588999999999999</v>
      </c>
      <c r="R13043">
        <v>11.758900000000001</v>
      </c>
      <c r="S13043">
        <v>9.1280000000000001</v>
      </c>
      <c r="T13043">
        <v>143.4528</v>
      </c>
      <c r="U13043">
        <v>184.7996</v>
      </c>
      <c r="V13043">
        <v>328.25</v>
      </c>
    </row>
    <row r="13044" spans="1:26">
      <c r="A13044" t="s">
        <v>1490</v>
      </c>
      <c r="B13044" t="s">
        <v>1489</v>
      </c>
      <c r="C13044" t="s">
        <v>1586</v>
      </c>
      <c r="J13044">
        <v>802</v>
      </c>
      <c r="K13044">
        <f t="shared" si="94"/>
        <v>225</v>
      </c>
      <c r="L13044">
        <f t="shared" si="95"/>
        <v>277</v>
      </c>
      <c r="M13044">
        <v>251</v>
      </c>
      <c r="N13044">
        <v>52</v>
      </c>
      <c r="O13044">
        <v>0.2031</v>
      </c>
      <c r="Q13044">
        <v>31.009</v>
      </c>
      <c r="R13044">
        <v>7.2095000000000002</v>
      </c>
      <c r="S13044">
        <v>9.6350999999999996</v>
      </c>
      <c r="T13044">
        <v>101.73820000000001</v>
      </c>
      <c r="U13044">
        <v>76.126000000000005</v>
      </c>
      <c r="V13044">
        <v>177.86</v>
      </c>
    </row>
    <row r="13045" spans="1:26">
      <c r="A13045" t="s">
        <v>1490</v>
      </c>
      <c r="B13045" t="s">
        <v>1489</v>
      </c>
      <c r="K13045">
        <f t="shared" si="94"/>
        <v>0</v>
      </c>
      <c r="L13045">
        <f t="shared" si="95"/>
        <v>0</v>
      </c>
      <c r="T13045">
        <v>663.96460000000002</v>
      </c>
      <c r="U13045">
        <v>614.42439999999999</v>
      </c>
      <c r="V13045">
        <v>1278.3900000000001</v>
      </c>
    </row>
    <row r="13046" spans="1:26">
      <c r="A13046" t="s">
        <v>1490</v>
      </c>
      <c r="B13046" t="s">
        <v>1489</v>
      </c>
      <c r="C13046" t="s">
        <v>1586</v>
      </c>
      <c r="E13046" t="s">
        <v>2313</v>
      </c>
      <c r="G13046">
        <v>38.728000000000002</v>
      </c>
      <c r="H13046">
        <v>1.4572000000000001</v>
      </c>
      <c r="I13046" t="s">
        <v>166</v>
      </c>
      <c r="J13046">
        <v>803</v>
      </c>
      <c r="K13046">
        <f t="shared" si="94"/>
        <v>0</v>
      </c>
      <c r="L13046">
        <f t="shared" si="95"/>
        <v>7</v>
      </c>
      <c r="M13046">
        <v>3.5</v>
      </c>
      <c r="N13046">
        <v>7</v>
      </c>
      <c r="O13046">
        <v>0.11210000000000001</v>
      </c>
      <c r="Q13046">
        <v>53.747</v>
      </c>
      <c r="R13046">
        <v>20.5871</v>
      </c>
      <c r="S13046">
        <v>7.9383999999999997</v>
      </c>
      <c r="T13046">
        <v>6.2271000000000001</v>
      </c>
      <c r="U13046">
        <v>16.149000000000001</v>
      </c>
      <c r="V13046">
        <v>22.38</v>
      </c>
      <c r="W13046">
        <v>0.16320000000000001</v>
      </c>
      <c r="Y13046">
        <v>15.0885</v>
      </c>
      <c r="Z13046">
        <v>8.6549999999999994</v>
      </c>
    </row>
    <row r="13047" spans="1:26">
      <c r="A13047" t="s">
        <v>1490</v>
      </c>
      <c r="B13047" t="s">
        <v>1489</v>
      </c>
      <c r="C13047" t="s">
        <v>1586</v>
      </c>
      <c r="J13047">
        <v>803</v>
      </c>
      <c r="K13047">
        <f t="shared" si="94"/>
        <v>7</v>
      </c>
      <c r="L13047">
        <f t="shared" si="95"/>
        <v>135</v>
      </c>
      <c r="M13047">
        <v>71</v>
      </c>
      <c r="N13047">
        <v>128</v>
      </c>
      <c r="O13047">
        <v>0.11210000000000001</v>
      </c>
      <c r="R13047">
        <v>20.5871</v>
      </c>
      <c r="S13047">
        <v>7.9383999999999997</v>
      </c>
      <c r="T13047">
        <v>113.8668</v>
      </c>
      <c r="U13047">
        <v>295.29640000000001</v>
      </c>
      <c r="V13047">
        <v>409.16</v>
      </c>
    </row>
    <row r="13048" spans="1:26">
      <c r="A13048" t="s">
        <v>1490</v>
      </c>
      <c r="B13048" t="s">
        <v>1489</v>
      </c>
      <c r="C13048" t="s">
        <v>1586</v>
      </c>
      <c r="J13048">
        <v>803</v>
      </c>
      <c r="K13048">
        <f t="shared" si="94"/>
        <v>135</v>
      </c>
      <c r="L13048">
        <f t="shared" si="95"/>
        <v>225</v>
      </c>
      <c r="M13048">
        <v>180</v>
      </c>
      <c r="N13048">
        <v>90</v>
      </c>
      <c r="O13048">
        <v>0.20449999999999999</v>
      </c>
      <c r="Q13048">
        <v>53.47</v>
      </c>
      <c r="R13048">
        <v>12.2685</v>
      </c>
      <c r="S13048">
        <v>9.2251999999999992</v>
      </c>
      <c r="T13048">
        <v>169.7731</v>
      </c>
      <c r="U13048">
        <v>225.77879999999999</v>
      </c>
      <c r="V13048">
        <v>395.55</v>
      </c>
    </row>
    <row r="13049" spans="1:26">
      <c r="A13049" t="s">
        <v>1490</v>
      </c>
      <c r="B13049" t="s">
        <v>1489</v>
      </c>
      <c r="C13049" t="s">
        <v>1586</v>
      </c>
      <c r="J13049">
        <v>803</v>
      </c>
      <c r="K13049">
        <f t="shared" si="94"/>
        <v>225</v>
      </c>
      <c r="L13049">
        <f t="shared" si="95"/>
        <v>277</v>
      </c>
      <c r="M13049">
        <v>251</v>
      </c>
      <c r="N13049">
        <v>52</v>
      </c>
      <c r="O13049">
        <v>0.22420000000000001</v>
      </c>
      <c r="Q13049">
        <v>32.645000000000003</v>
      </c>
      <c r="R13049">
        <v>6.9112999999999998</v>
      </c>
      <c r="S13049">
        <v>9.5169999999999995</v>
      </c>
      <c r="T13049">
        <v>110.95569999999999</v>
      </c>
      <c r="U13049">
        <v>80.576599999999999</v>
      </c>
      <c r="V13049">
        <v>191.53</v>
      </c>
    </row>
    <row r="13050" spans="1:26">
      <c r="A13050" t="s">
        <v>1490</v>
      </c>
      <c r="B13050" t="s">
        <v>1489</v>
      </c>
      <c r="K13050">
        <f t="shared" si="94"/>
        <v>0</v>
      </c>
      <c r="L13050">
        <f t="shared" si="95"/>
        <v>0</v>
      </c>
      <c r="T13050">
        <v>400.82260000000002</v>
      </c>
      <c r="U13050">
        <v>617.80089999999996</v>
      </c>
      <c r="V13050">
        <v>1018.62</v>
      </c>
    </row>
    <row r="13051" spans="1:26">
      <c r="A13051" t="s">
        <v>1490</v>
      </c>
      <c r="B13051" t="s">
        <v>1489</v>
      </c>
      <c r="C13051" t="s">
        <v>1586</v>
      </c>
      <c r="E13051" t="s">
        <v>2313</v>
      </c>
      <c r="G13051">
        <v>38.728000000000002</v>
      </c>
      <c r="H13051">
        <v>1.4572000000000001</v>
      </c>
      <c r="I13051" t="s">
        <v>166</v>
      </c>
      <c r="J13051">
        <v>804</v>
      </c>
      <c r="K13051">
        <f t="shared" si="94"/>
        <v>0</v>
      </c>
      <c r="L13051">
        <f t="shared" si="95"/>
        <v>7</v>
      </c>
      <c r="M13051">
        <v>3.5</v>
      </c>
      <c r="N13051">
        <v>7</v>
      </c>
      <c r="O13051">
        <v>6.7500000000000004E-2</v>
      </c>
      <c r="Q13051">
        <v>67.497</v>
      </c>
      <c r="R13051">
        <v>48.237900000000003</v>
      </c>
      <c r="S13051">
        <v>6.0175999999999998</v>
      </c>
      <c r="T13051">
        <v>2.8431999999999999</v>
      </c>
      <c r="U13051">
        <v>22.791499999999999</v>
      </c>
      <c r="V13051">
        <v>25.63</v>
      </c>
      <c r="W13051">
        <v>0.219</v>
      </c>
      <c r="Y13051">
        <v>16.9741</v>
      </c>
      <c r="Z13051">
        <v>8.6649999999999991</v>
      </c>
    </row>
    <row r="13052" spans="1:26">
      <c r="A13052" t="s">
        <v>1490</v>
      </c>
      <c r="B13052" t="s">
        <v>1489</v>
      </c>
      <c r="C13052" t="s">
        <v>1586</v>
      </c>
      <c r="J13052">
        <v>804</v>
      </c>
      <c r="K13052">
        <f t="shared" si="94"/>
        <v>7</v>
      </c>
      <c r="L13052">
        <f t="shared" si="95"/>
        <v>135</v>
      </c>
      <c r="M13052">
        <v>71</v>
      </c>
      <c r="N13052">
        <v>128</v>
      </c>
      <c r="O13052">
        <v>0.3044</v>
      </c>
      <c r="Q13052">
        <v>57.938000000000002</v>
      </c>
      <c r="R13052">
        <v>9.0081000000000007</v>
      </c>
      <c r="S13052">
        <v>9.1959</v>
      </c>
      <c r="T13052">
        <v>358.32490000000001</v>
      </c>
      <c r="U13052">
        <v>351.00659999999999</v>
      </c>
      <c r="V13052">
        <v>709.33</v>
      </c>
    </row>
    <row r="13053" spans="1:26">
      <c r="A13053" t="s">
        <v>1490</v>
      </c>
      <c r="B13053" t="s">
        <v>1489</v>
      </c>
      <c r="C13053" t="s">
        <v>1586</v>
      </c>
      <c r="J13053">
        <v>804</v>
      </c>
      <c r="K13053">
        <f t="shared" si="94"/>
        <v>135</v>
      </c>
      <c r="L13053">
        <f t="shared" si="95"/>
        <v>225</v>
      </c>
      <c r="M13053">
        <v>180</v>
      </c>
      <c r="N13053">
        <v>90</v>
      </c>
      <c r="O13053">
        <v>0.2717</v>
      </c>
      <c r="Q13053">
        <v>27.295000000000002</v>
      </c>
      <c r="R13053">
        <v>4.7389999999999999</v>
      </c>
      <c r="S13053">
        <v>9.8425999999999991</v>
      </c>
      <c r="T13053">
        <v>240.67400000000001</v>
      </c>
      <c r="U13053">
        <v>115.8793</v>
      </c>
      <c r="V13053">
        <v>356.55</v>
      </c>
    </row>
    <row r="13054" spans="1:26">
      <c r="A13054" t="s">
        <v>1490</v>
      </c>
      <c r="B13054" t="s">
        <v>1489</v>
      </c>
      <c r="C13054" t="s">
        <v>1586</v>
      </c>
      <c r="J13054">
        <v>804</v>
      </c>
      <c r="K13054">
        <f t="shared" si="94"/>
        <v>225</v>
      </c>
      <c r="L13054">
        <f t="shared" si="95"/>
        <v>277</v>
      </c>
      <c r="M13054">
        <v>251</v>
      </c>
      <c r="N13054">
        <v>52</v>
      </c>
      <c r="O13054">
        <v>0.2324</v>
      </c>
      <c r="Q13054">
        <v>29.108000000000001</v>
      </c>
      <c r="R13054">
        <v>5.9115000000000002</v>
      </c>
      <c r="S13054">
        <v>9.6036000000000001</v>
      </c>
      <c r="T13054">
        <v>116.06180000000001</v>
      </c>
      <c r="U13054">
        <v>71.442400000000006</v>
      </c>
      <c r="V13054">
        <v>187.5</v>
      </c>
    </row>
    <row r="13055" spans="1:26">
      <c r="A13055" t="s">
        <v>1490</v>
      </c>
      <c r="B13055" t="s">
        <v>1489</v>
      </c>
      <c r="K13055">
        <f t="shared" si="94"/>
        <v>0</v>
      </c>
      <c r="L13055">
        <f t="shared" si="95"/>
        <v>0</v>
      </c>
      <c r="T13055">
        <v>717.904</v>
      </c>
      <c r="U13055">
        <v>561.11980000000005</v>
      </c>
      <c r="V13055">
        <v>1279.02</v>
      </c>
    </row>
    <row r="13056" spans="1:26">
      <c r="A13056" t="s">
        <v>1490</v>
      </c>
      <c r="B13056" t="s">
        <v>1489</v>
      </c>
      <c r="C13056" t="s">
        <v>1586</v>
      </c>
      <c r="E13056" t="s">
        <v>2313</v>
      </c>
      <c r="G13056">
        <v>38.728000000000002</v>
      </c>
      <c r="H13056">
        <v>1.4592000000000001</v>
      </c>
      <c r="I13056" t="s">
        <v>166</v>
      </c>
      <c r="J13056">
        <v>805</v>
      </c>
      <c r="K13056">
        <f t="shared" si="94"/>
        <v>0</v>
      </c>
      <c r="L13056">
        <f t="shared" si="95"/>
        <v>8</v>
      </c>
      <c r="M13056">
        <v>4</v>
      </c>
      <c r="N13056">
        <v>8</v>
      </c>
      <c r="O13056">
        <v>1.4128000000000001</v>
      </c>
      <c r="Q13056">
        <v>0.434</v>
      </c>
      <c r="R13056">
        <v>0.19769999999999999</v>
      </c>
      <c r="S13056">
        <v>10.7346</v>
      </c>
      <c r="T13056">
        <v>121.3262</v>
      </c>
      <c r="U13056">
        <v>2.2345000000000002</v>
      </c>
      <c r="V13056">
        <v>123.56</v>
      </c>
      <c r="W13056">
        <v>1.4725999999999999</v>
      </c>
      <c r="Y13056">
        <v>0.28410000000000002</v>
      </c>
      <c r="Z13056">
        <v>10.422000000000001</v>
      </c>
    </row>
    <row r="13057" spans="1:26">
      <c r="A13057" t="s">
        <v>1490</v>
      </c>
      <c r="B13057" t="s">
        <v>1489</v>
      </c>
      <c r="C13057" t="s">
        <v>1586</v>
      </c>
      <c r="J13057">
        <v>805</v>
      </c>
      <c r="K13057">
        <f t="shared" si="94"/>
        <v>7.5</v>
      </c>
      <c r="L13057">
        <f t="shared" si="95"/>
        <v>14.5</v>
      </c>
      <c r="M13057">
        <v>11</v>
      </c>
      <c r="N13057">
        <v>7</v>
      </c>
      <c r="O13057">
        <v>1.3030999999999999</v>
      </c>
      <c r="Q13057">
        <v>2.1320000000000001</v>
      </c>
      <c r="R13057">
        <v>0.14449999999999999</v>
      </c>
      <c r="S13057">
        <v>10.401199999999999</v>
      </c>
      <c r="T13057">
        <v>94.873900000000006</v>
      </c>
      <c r="U13057">
        <v>1.3185</v>
      </c>
      <c r="V13057">
        <v>96.19</v>
      </c>
    </row>
    <row r="13058" spans="1:26">
      <c r="A13058" t="s">
        <v>1490</v>
      </c>
      <c r="B13058" t="s">
        <v>1489</v>
      </c>
      <c r="C13058" t="s">
        <v>1586</v>
      </c>
      <c r="J13058">
        <v>805</v>
      </c>
      <c r="K13058">
        <f t="shared" si="94"/>
        <v>14</v>
      </c>
      <c r="L13058">
        <f t="shared" si="95"/>
        <v>20</v>
      </c>
      <c r="M13058">
        <v>17</v>
      </c>
      <c r="N13058">
        <v>6</v>
      </c>
      <c r="O13058">
        <v>1.7286999999999999</v>
      </c>
      <c r="Q13058">
        <v>6.0069999999999997</v>
      </c>
      <c r="R13058">
        <v>0.1484</v>
      </c>
      <c r="S13058">
        <v>10.1333</v>
      </c>
      <c r="T13058">
        <v>105.1053</v>
      </c>
      <c r="U13058">
        <v>1.5389999999999999</v>
      </c>
      <c r="V13058">
        <v>106.64</v>
      </c>
    </row>
    <row r="13059" spans="1:26">
      <c r="A13059" t="s">
        <v>1490</v>
      </c>
      <c r="B13059" t="s">
        <v>1489</v>
      </c>
      <c r="C13059" t="s">
        <v>1586</v>
      </c>
      <c r="J13059">
        <v>805</v>
      </c>
      <c r="K13059">
        <f t="shared" si="94"/>
        <v>20</v>
      </c>
      <c r="L13059">
        <f t="shared" si="95"/>
        <v>26</v>
      </c>
      <c r="M13059">
        <v>23</v>
      </c>
      <c r="N13059">
        <v>6</v>
      </c>
      <c r="O13059">
        <v>1.5798000000000001</v>
      </c>
      <c r="Q13059">
        <v>16.43</v>
      </c>
      <c r="R13059">
        <v>0.42770000000000002</v>
      </c>
      <c r="S13059">
        <v>10.666</v>
      </c>
      <c r="T13059">
        <v>101.10299999999999</v>
      </c>
      <c r="U13059">
        <v>4.0545</v>
      </c>
      <c r="V13059">
        <v>105.16</v>
      </c>
    </row>
    <row r="13060" spans="1:26">
      <c r="A13060" t="s">
        <v>1490</v>
      </c>
      <c r="B13060" t="s">
        <v>1489</v>
      </c>
      <c r="C13060" t="s">
        <v>1586</v>
      </c>
      <c r="J13060">
        <v>805</v>
      </c>
      <c r="K13060">
        <f t="shared" si="94"/>
        <v>26</v>
      </c>
      <c r="L13060">
        <f t="shared" si="95"/>
        <v>32</v>
      </c>
      <c r="M13060">
        <v>29</v>
      </c>
      <c r="N13060">
        <v>6</v>
      </c>
      <c r="O13060">
        <v>1.2555000000000001</v>
      </c>
      <c r="Q13060">
        <v>10.786</v>
      </c>
      <c r="R13060">
        <v>0.37359999999999999</v>
      </c>
      <c r="S13060">
        <v>10.3071</v>
      </c>
      <c r="T13060">
        <v>77.642899999999997</v>
      </c>
      <c r="U13060">
        <v>2.8144</v>
      </c>
      <c r="V13060">
        <v>80.459999999999994</v>
      </c>
    </row>
    <row r="13061" spans="1:26">
      <c r="A13061" t="s">
        <v>1490</v>
      </c>
      <c r="B13061" t="s">
        <v>1489</v>
      </c>
      <c r="C13061" t="s">
        <v>1586</v>
      </c>
      <c r="J13061">
        <v>805</v>
      </c>
      <c r="K13061">
        <f t="shared" si="94"/>
        <v>32</v>
      </c>
      <c r="L13061">
        <f t="shared" si="95"/>
        <v>39</v>
      </c>
      <c r="M13061">
        <v>35.5</v>
      </c>
      <c r="N13061">
        <v>7</v>
      </c>
      <c r="O13061">
        <v>1.556</v>
      </c>
      <c r="Q13061">
        <v>16.867000000000001</v>
      </c>
      <c r="R13061">
        <v>0.41289999999999999</v>
      </c>
      <c r="S13061">
        <v>10.286899999999999</v>
      </c>
      <c r="T13061">
        <v>112.045</v>
      </c>
      <c r="U13061">
        <v>4.4973000000000001</v>
      </c>
      <c r="V13061">
        <v>116.54</v>
      </c>
    </row>
    <row r="13062" spans="1:26">
      <c r="A13062" t="s">
        <v>1490</v>
      </c>
      <c r="B13062" t="s">
        <v>1489</v>
      </c>
      <c r="K13062">
        <f t="shared" si="94"/>
        <v>0</v>
      </c>
      <c r="L13062">
        <f t="shared" si="95"/>
        <v>0</v>
      </c>
      <c r="T13062">
        <v>612.09619999999995</v>
      </c>
      <c r="U13062">
        <v>16.458200000000001</v>
      </c>
      <c r="V13062">
        <v>628.54999999999995</v>
      </c>
    </row>
    <row r="13063" spans="1:26">
      <c r="A13063" t="s">
        <v>1490</v>
      </c>
      <c r="B13063" t="s">
        <v>1489</v>
      </c>
      <c r="C13063" t="s">
        <v>1586</v>
      </c>
      <c r="E13063" t="s">
        <v>2313</v>
      </c>
      <c r="G13063">
        <v>38.728000000000002</v>
      </c>
      <c r="H13063">
        <v>1.4592000000000001</v>
      </c>
      <c r="I13063" t="s">
        <v>166</v>
      </c>
      <c r="J13063">
        <v>806</v>
      </c>
      <c r="K13063">
        <f t="shared" si="94"/>
        <v>0</v>
      </c>
      <c r="L13063">
        <f t="shared" si="95"/>
        <v>8</v>
      </c>
      <c r="M13063">
        <v>4</v>
      </c>
      <c r="N13063">
        <v>8</v>
      </c>
      <c r="O13063">
        <v>1.4346000000000001</v>
      </c>
      <c r="Q13063">
        <v>17.829000000000001</v>
      </c>
      <c r="R13063">
        <v>0.28710000000000002</v>
      </c>
      <c r="S13063">
        <v>10.630800000000001</v>
      </c>
      <c r="T13063">
        <v>122.0111</v>
      </c>
      <c r="U13063">
        <v>3.2949999999999999</v>
      </c>
      <c r="V13063">
        <v>125.31</v>
      </c>
      <c r="W13063">
        <v>1.4970000000000001</v>
      </c>
      <c r="Y13063">
        <v>0.26989999999999997</v>
      </c>
      <c r="Z13063">
        <v>10.303000000000001</v>
      </c>
    </row>
    <row r="13064" spans="1:26">
      <c r="A13064" t="s">
        <v>1490</v>
      </c>
      <c r="B13064" t="s">
        <v>1489</v>
      </c>
      <c r="C13064" t="s">
        <v>1586</v>
      </c>
      <c r="J13064">
        <v>806</v>
      </c>
      <c r="K13064">
        <f t="shared" si="94"/>
        <v>7.5</v>
      </c>
      <c r="L13064">
        <f t="shared" si="95"/>
        <v>14.5</v>
      </c>
      <c r="M13064">
        <v>11</v>
      </c>
      <c r="N13064">
        <v>7</v>
      </c>
      <c r="O13064">
        <v>1.5094000000000001</v>
      </c>
      <c r="Q13064">
        <v>28.452999999999999</v>
      </c>
      <c r="R13064">
        <v>0.54400000000000004</v>
      </c>
      <c r="S13064">
        <v>10.297000000000001</v>
      </c>
      <c r="T13064">
        <v>108.7937</v>
      </c>
      <c r="U13064">
        <v>5.7481</v>
      </c>
      <c r="V13064">
        <v>114.54</v>
      </c>
    </row>
    <row r="13065" spans="1:26">
      <c r="A13065" t="s">
        <v>1490</v>
      </c>
      <c r="B13065" t="s">
        <v>1489</v>
      </c>
      <c r="C13065" t="s">
        <v>1586</v>
      </c>
      <c r="J13065">
        <v>806</v>
      </c>
      <c r="K13065">
        <f t="shared" si="94"/>
        <v>14</v>
      </c>
      <c r="L13065">
        <f t="shared" si="95"/>
        <v>20</v>
      </c>
      <c r="M13065">
        <v>17</v>
      </c>
      <c r="N13065">
        <v>6</v>
      </c>
      <c r="O13065">
        <v>1.3919999999999999</v>
      </c>
      <c r="Q13065">
        <v>10.340999999999999</v>
      </c>
      <c r="R13065">
        <v>0.29549999999999998</v>
      </c>
      <c r="S13065">
        <v>10.392300000000001</v>
      </c>
      <c r="T13065">
        <v>86.795100000000005</v>
      </c>
      <c r="U13065">
        <v>2.4683000000000002</v>
      </c>
      <c r="V13065">
        <v>89.26</v>
      </c>
    </row>
    <row r="13066" spans="1:26">
      <c r="A13066" t="s">
        <v>1490</v>
      </c>
      <c r="B13066" t="s">
        <v>1489</v>
      </c>
      <c r="C13066" t="s">
        <v>1586</v>
      </c>
      <c r="J13066">
        <v>806</v>
      </c>
      <c r="K13066">
        <f t="shared" si="94"/>
        <v>20</v>
      </c>
      <c r="L13066">
        <f t="shared" si="95"/>
        <v>26</v>
      </c>
      <c r="M13066">
        <v>23</v>
      </c>
      <c r="N13066">
        <v>6</v>
      </c>
      <c r="O13066">
        <v>1.6335999999999999</v>
      </c>
      <c r="Q13066">
        <v>13.676</v>
      </c>
      <c r="R13066">
        <v>0.34429999999999999</v>
      </c>
      <c r="S13066">
        <v>10.4834</v>
      </c>
      <c r="T13066">
        <v>102.75109999999999</v>
      </c>
      <c r="U13066">
        <v>3.3751000000000002</v>
      </c>
      <c r="V13066">
        <v>106.13</v>
      </c>
    </row>
    <row r="13067" spans="1:26">
      <c r="A13067" t="s">
        <v>1490</v>
      </c>
      <c r="B13067" t="s">
        <v>1489</v>
      </c>
      <c r="C13067" t="s">
        <v>1586</v>
      </c>
      <c r="J13067">
        <v>806</v>
      </c>
      <c r="K13067">
        <f t="shared" si="94"/>
        <v>23</v>
      </c>
      <c r="L13067">
        <f t="shared" si="95"/>
        <v>35</v>
      </c>
      <c r="M13067">
        <v>29</v>
      </c>
      <c r="N13067">
        <v>12</v>
      </c>
      <c r="O13067">
        <v>1.3452999999999999</v>
      </c>
      <c r="Q13067">
        <v>4.1669999999999998</v>
      </c>
      <c r="R13067">
        <v>0.13469999999999999</v>
      </c>
      <c r="S13067">
        <v>10.1226</v>
      </c>
      <c r="T13067">
        <v>163.42160000000001</v>
      </c>
      <c r="U13067">
        <v>2.1749000000000001</v>
      </c>
      <c r="V13067">
        <v>165.6</v>
      </c>
    </row>
    <row r="13068" spans="1:26">
      <c r="A13068" t="s">
        <v>1490</v>
      </c>
      <c r="B13068" t="s">
        <v>1489</v>
      </c>
      <c r="C13068" t="s">
        <v>1586</v>
      </c>
      <c r="J13068">
        <v>806</v>
      </c>
      <c r="K13068">
        <f t="shared" si="94"/>
        <v>38</v>
      </c>
      <c r="L13068">
        <f t="shared" si="95"/>
        <v>45</v>
      </c>
      <c r="M13068">
        <v>41.5</v>
      </c>
      <c r="N13068">
        <v>7</v>
      </c>
      <c r="O13068">
        <v>1.667</v>
      </c>
      <c r="Q13068">
        <v>8.1940000000000008</v>
      </c>
      <c r="R13068">
        <v>1.34E-2</v>
      </c>
      <c r="S13068">
        <v>9.8934999999999995</v>
      </c>
      <c r="T13068">
        <v>115.44370000000001</v>
      </c>
      <c r="U13068">
        <v>0.15620000000000001</v>
      </c>
      <c r="V13068">
        <v>115.6</v>
      </c>
    </row>
    <row r="13069" spans="1:26">
      <c r="A13069" t="s">
        <v>1490</v>
      </c>
      <c r="B13069" t="s">
        <v>1489</v>
      </c>
      <c r="K13069">
        <f t="shared" si="94"/>
        <v>0</v>
      </c>
      <c r="L13069">
        <f t="shared" si="95"/>
        <v>0</v>
      </c>
      <c r="T13069">
        <v>699.21630000000005</v>
      </c>
      <c r="U13069">
        <v>17.217600000000001</v>
      </c>
      <c r="V13069">
        <v>716.43</v>
      </c>
    </row>
    <row r="13070" spans="1:26">
      <c r="A13070" t="s">
        <v>1490</v>
      </c>
      <c r="B13070" t="s">
        <v>1489</v>
      </c>
      <c r="C13070" t="s">
        <v>2311</v>
      </c>
      <c r="E13070" t="s">
        <v>2312</v>
      </c>
      <c r="G13070">
        <v>35.96</v>
      </c>
      <c r="H13070">
        <v>14.43</v>
      </c>
      <c r="I13070" t="s">
        <v>166</v>
      </c>
      <c r="J13070">
        <v>807</v>
      </c>
      <c r="K13070">
        <f t="shared" si="94"/>
        <v>0</v>
      </c>
      <c r="L13070">
        <f t="shared" si="95"/>
        <v>32</v>
      </c>
      <c r="M13070">
        <v>16</v>
      </c>
      <c r="N13070">
        <v>32</v>
      </c>
      <c r="O13070">
        <v>0.1263</v>
      </c>
      <c r="Q13070">
        <v>30.379000000000001</v>
      </c>
      <c r="R13070">
        <v>7.9431000000000003</v>
      </c>
      <c r="S13070">
        <v>9.9273000000000007</v>
      </c>
      <c r="T13070">
        <v>40.110500000000002</v>
      </c>
      <c r="U13070">
        <v>32.093400000000003</v>
      </c>
      <c r="V13070">
        <v>72.2</v>
      </c>
      <c r="W13070">
        <v>0.24410000000000001</v>
      </c>
      <c r="Y13070">
        <v>8.7591000000000001</v>
      </c>
      <c r="Z13070">
        <v>5.6740000000000004</v>
      </c>
    </row>
    <row r="13071" spans="1:26">
      <c r="A13071" t="s">
        <v>1490</v>
      </c>
      <c r="B13071" t="s">
        <v>1489</v>
      </c>
      <c r="C13071" t="s">
        <v>2311</v>
      </c>
      <c r="J13071">
        <v>807</v>
      </c>
      <c r="K13071">
        <f t="shared" si="94"/>
        <v>32</v>
      </c>
      <c r="L13071">
        <f t="shared" si="95"/>
        <v>114</v>
      </c>
      <c r="M13071">
        <v>73</v>
      </c>
      <c r="N13071">
        <v>82</v>
      </c>
      <c r="O13071">
        <v>0.17480000000000001</v>
      </c>
      <c r="Q13071">
        <v>17.552</v>
      </c>
      <c r="R13071">
        <v>9.0553000000000008</v>
      </c>
      <c r="S13071">
        <v>4.0641999999999996</v>
      </c>
      <c r="T13071">
        <v>58.244599999999998</v>
      </c>
      <c r="U13071">
        <v>129.7714</v>
      </c>
      <c r="V13071">
        <v>188.02</v>
      </c>
    </row>
    <row r="13072" spans="1:26">
      <c r="A13072" t="s">
        <v>1490</v>
      </c>
      <c r="B13072" t="s">
        <v>1489</v>
      </c>
      <c r="C13072" t="s">
        <v>2311</v>
      </c>
      <c r="J13072">
        <v>807</v>
      </c>
      <c r="K13072">
        <f t="shared" si="94"/>
        <v>114</v>
      </c>
      <c r="L13072">
        <f t="shared" si="95"/>
        <v>174</v>
      </c>
      <c r="M13072">
        <v>144</v>
      </c>
      <c r="N13072">
        <v>60</v>
      </c>
      <c r="O13072">
        <v>0.43130000000000002</v>
      </c>
      <c r="Q13072">
        <v>32.938000000000002</v>
      </c>
      <c r="R13072">
        <v>9.2788000000000004</v>
      </c>
      <c r="S13072">
        <v>3.0301999999999998</v>
      </c>
      <c r="T13072">
        <v>78.406099999999995</v>
      </c>
      <c r="U13072">
        <v>240.08940000000001</v>
      </c>
      <c r="V13072">
        <v>318.5</v>
      </c>
    </row>
    <row r="13073" spans="1:26">
      <c r="A13073" t="s">
        <v>1490</v>
      </c>
      <c r="B13073" t="s">
        <v>1489</v>
      </c>
      <c r="K13073">
        <f t="shared" si="94"/>
        <v>0</v>
      </c>
      <c r="L13073">
        <f t="shared" si="95"/>
        <v>0</v>
      </c>
      <c r="T13073">
        <v>176.7612</v>
      </c>
      <c r="U13073">
        <v>401.95420000000001</v>
      </c>
      <c r="V13073">
        <v>578.72</v>
      </c>
    </row>
    <row r="13074" spans="1:26">
      <c r="A13074" t="s">
        <v>1490</v>
      </c>
      <c r="B13074" t="s">
        <v>1489</v>
      </c>
      <c r="C13074" t="s">
        <v>2311</v>
      </c>
      <c r="E13074" t="s">
        <v>2312</v>
      </c>
      <c r="G13074">
        <v>35.96</v>
      </c>
      <c r="H13074">
        <v>14.43</v>
      </c>
      <c r="I13074" t="s">
        <v>166</v>
      </c>
      <c r="J13074">
        <v>808</v>
      </c>
      <c r="K13074">
        <f t="shared" si="94"/>
        <v>-1.75</v>
      </c>
      <c r="L13074">
        <f t="shared" si="95"/>
        <v>33.75</v>
      </c>
      <c r="M13074">
        <v>16</v>
      </c>
      <c r="N13074">
        <v>35.5</v>
      </c>
      <c r="O13074">
        <v>0.26790000000000003</v>
      </c>
      <c r="Q13074">
        <v>37.091999999999999</v>
      </c>
      <c r="R13074">
        <v>8.1692</v>
      </c>
      <c r="S13074">
        <v>6.3189000000000002</v>
      </c>
      <c r="T13074">
        <v>60.085799999999999</v>
      </c>
      <c r="U13074">
        <v>77.680000000000007</v>
      </c>
      <c r="V13074">
        <v>137.77000000000001</v>
      </c>
      <c r="W13074">
        <v>0.44500000000000001</v>
      </c>
      <c r="Y13074">
        <v>8.7043999999999997</v>
      </c>
      <c r="Z13074">
        <v>5.5190000000000001</v>
      </c>
    </row>
    <row r="13075" spans="1:26">
      <c r="A13075" t="s">
        <v>1490</v>
      </c>
      <c r="B13075" t="s">
        <v>1489</v>
      </c>
      <c r="C13075" t="s">
        <v>2311</v>
      </c>
      <c r="J13075">
        <v>808</v>
      </c>
      <c r="K13075">
        <f t="shared" si="94"/>
        <v>39.5</v>
      </c>
      <c r="L13075">
        <f t="shared" si="95"/>
        <v>106.5</v>
      </c>
      <c r="M13075">
        <v>73</v>
      </c>
      <c r="N13075">
        <v>67</v>
      </c>
      <c r="O13075">
        <v>0.1573</v>
      </c>
      <c r="Q13075">
        <v>22.765000000000001</v>
      </c>
      <c r="R13075">
        <v>8.6961999999999993</v>
      </c>
      <c r="S13075">
        <v>6.0190000000000001</v>
      </c>
      <c r="T13075">
        <v>63.431899999999999</v>
      </c>
      <c r="U13075">
        <v>91.644800000000004</v>
      </c>
      <c r="V13075">
        <v>155.08000000000001</v>
      </c>
    </row>
    <row r="13076" spans="1:26">
      <c r="A13076" t="s">
        <v>1490</v>
      </c>
      <c r="B13076" t="s">
        <v>1489</v>
      </c>
      <c r="C13076" t="s">
        <v>2311</v>
      </c>
      <c r="J13076">
        <v>808</v>
      </c>
      <c r="K13076">
        <f t="shared" si="94"/>
        <v>118.25</v>
      </c>
      <c r="L13076">
        <f t="shared" si="95"/>
        <v>169.75</v>
      </c>
      <c r="M13076">
        <v>144</v>
      </c>
      <c r="N13076">
        <v>51.5</v>
      </c>
      <c r="O13076">
        <v>0.91</v>
      </c>
      <c r="Q13076">
        <v>83.111999999999995</v>
      </c>
      <c r="R13076">
        <v>9.2479999999999993</v>
      </c>
      <c r="S13076">
        <v>4.2195</v>
      </c>
      <c r="T13076">
        <v>197.74850000000001</v>
      </c>
      <c r="U13076">
        <v>433.4058</v>
      </c>
      <c r="V13076">
        <v>631.15</v>
      </c>
    </row>
    <row r="13077" spans="1:26">
      <c r="A13077" t="s">
        <v>1490</v>
      </c>
      <c r="B13077" t="s">
        <v>1489</v>
      </c>
      <c r="K13077">
        <f t="shared" si="94"/>
        <v>0</v>
      </c>
      <c r="L13077">
        <f t="shared" si="95"/>
        <v>0</v>
      </c>
      <c r="T13077">
        <v>321.26620000000003</v>
      </c>
      <c r="U13077">
        <v>602.73050000000001</v>
      </c>
      <c r="V13077">
        <v>924</v>
      </c>
    </row>
    <row r="13078" spans="1:26">
      <c r="A13078" t="s">
        <v>1490</v>
      </c>
      <c r="B13078" t="s">
        <v>1489</v>
      </c>
      <c r="C13078" t="s">
        <v>2311</v>
      </c>
      <c r="E13078" t="s">
        <v>2312</v>
      </c>
      <c r="G13078">
        <v>35.96</v>
      </c>
      <c r="H13078">
        <v>14.43</v>
      </c>
      <c r="I13078" t="s">
        <v>166</v>
      </c>
      <c r="J13078">
        <v>809</v>
      </c>
      <c r="K13078">
        <f t="shared" si="94"/>
        <v>-1.75</v>
      </c>
      <c r="L13078">
        <f t="shared" si="95"/>
        <v>33.75</v>
      </c>
      <c r="M13078">
        <v>16</v>
      </c>
      <c r="N13078">
        <v>35.5</v>
      </c>
      <c r="O13078">
        <v>0.12</v>
      </c>
      <c r="Q13078">
        <v>66.623000000000005</v>
      </c>
      <c r="R13078">
        <v>25.649799999999999</v>
      </c>
      <c r="S13078">
        <v>5.7657999999999996</v>
      </c>
      <c r="T13078">
        <v>24.562200000000001</v>
      </c>
      <c r="U13078">
        <v>109.2684</v>
      </c>
      <c r="V13078">
        <v>133.83000000000001</v>
      </c>
      <c r="W13078">
        <v>0.66279999999999994</v>
      </c>
      <c r="Y13078">
        <v>12.273</v>
      </c>
      <c r="Z13078">
        <v>7.8250000000000002</v>
      </c>
    </row>
    <row r="13079" spans="1:26">
      <c r="A13079" t="s">
        <v>1490</v>
      </c>
      <c r="B13079" t="s">
        <v>1489</v>
      </c>
      <c r="C13079" t="s">
        <v>2311</v>
      </c>
      <c r="J13079">
        <v>809</v>
      </c>
      <c r="K13079">
        <f t="shared" si="94"/>
        <v>39.5</v>
      </c>
      <c r="L13079">
        <f t="shared" si="95"/>
        <v>106.5</v>
      </c>
      <c r="M13079">
        <v>73</v>
      </c>
      <c r="N13079">
        <v>67</v>
      </c>
      <c r="O13079">
        <v>0.27460000000000001</v>
      </c>
      <c r="Q13079">
        <v>49.715000000000003</v>
      </c>
      <c r="R13079">
        <v>7.3505000000000003</v>
      </c>
      <c r="S13079">
        <v>8.3622999999999994</v>
      </c>
      <c r="T13079">
        <v>153.82589999999999</v>
      </c>
      <c r="U13079">
        <v>135.21289999999999</v>
      </c>
      <c r="V13079">
        <v>289.04000000000002</v>
      </c>
    </row>
    <row r="13080" spans="1:26">
      <c r="A13080" t="s">
        <v>1490</v>
      </c>
      <c r="B13080" t="s">
        <v>1489</v>
      </c>
      <c r="C13080" t="s">
        <v>2311</v>
      </c>
      <c r="J13080">
        <v>809</v>
      </c>
      <c r="K13080">
        <f t="shared" si="94"/>
        <v>118.25</v>
      </c>
      <c r="L13080">
        <f t="shared" si="95"/>
        <v>169.75</v>
      </c>
      <c r="M13080">
        <v>144</v>
      </c>
      <c r="N13080">
        <v>51.5</v>
      </c>
      <c r="O13080">
        <v>1.5938000000000001</v>
      </c>
      <c r="Q13080">
        <v>151.54400000000001</v>
      </c>
      <c r="R13080">
        <v>3.8186</v>
      </c>
      <c r="S13080">
        <v>9.3474000000000004</v>
      </c>
      <c r="T13080">
        <v>767.21759999999995</v>
      </c>
      <c r="U13080">
        <v>313.42360000000002</v>
      </c>
      <c r="V13080">
        <v>1080.6400000000001</v>
      </c>
    </row>
    <row r="13081" spans="1:26">
      <c r="A13081" t="s">
        <v>1490</v>
      </c>
      <c r="B13081" t="s">
        <v>1489</v>
      </c>
      <c r="K13081">
        <f t="shared" si="94"/>
        <v>0</v>
      </c>
      <c r="L13081">
        <f t="shared" si="95"/>
        <v>0</v>
      </c>
      <c r="T13081">
        <v>945.60559999999998</v>
      </c>
      <c r="U13081">
        <v>557.9049</v>
      </c>
      <c r="V13081">
        <v>1503.51</v>
      </c>
    </row>
    <row r="13082" spans="1:26">
      <c r="A13082" t="s">
        <v>1490</v>
      </c>
      <c r="B13082" t="s">
        <v>1489</v>
      </c>
      <c r="C13082" t="s">
        <v>2311</v>
      </c>
      <c r="E13082" t="s">
        <v>2310</v>
      </c>
      <c r="G13082">
        <v>35.972000000000001</v>
      </c>
      <c r="H13082">
        <v>14.362399999999999</v>
      </c>
      <c r="I13082" t="s">
        <v>166</v>
      </c>
      <c r="J13082">
        <v>810</v>
      </c>
      <c r="K13082">
        <f t="shared" si="94"/>
        <v>0</v>
      </c>
      <c r="L13082">
        <f t="shared" si="95"/>
        <v>20</v>
      </c>
      <c r="M13082">
        <v>10</v>
      </c>
      <c r="N13082">
        <v>20</v>
      </c>
      <c r="O13082">
        <v>0.11700000000000001</v>
      </c>
      <c r="Q13082">
        <v>94.936999999999998</v>
      </c>
      <c r="R13082">
        <v>37.4208</v>
      </c>
      <c r="S13082">
        <v>5.6696</v>
      </c>
      <c r="T13082">
        <v>13.2668</v>
      </c>
      <c r="U13082">
        <v>87.564700000000002</v>
      </c>
      <c r="V13082">
        <v>100.83</v>
      </c>
      <c r="W13082">
        <v>0.69730000000000003</v>
      </c>
      <c r="Y13082">
        <v>12.3209</v>
      </c>
      <c r="Z13082">
        <v>8.6120000000000001</v>
      </c>
    </row>
    <row r="13083" spans="1:26">
      <c r="A13083" t="s">
        <v>1490</v>
      </c>
      <c r="B13083" t="s">
        <v>1489</v>
      </c>
      <c r="C13083" t="s">
        <v>2311</v>
      </c>
      <c r="J13083">
        <v>810</v>
      </c>
      <c r="K13083">
        <f t="shared" si="94"/>
        <v>20</v>
      </c>
      <c r="L13083">
        <f t="shared" si="95"/>
        <v>60</v>
      </c>
      <c r="M13083">
        <v>40</v>
      </c>
      <c r="N13083">
        <v>40</v>
      </c>
      <c r="O13083">
        <v>0.32500000000000001</v>
      </c>
      <c r="Q13083">
        <v>134.66800000000001</v>
      </c>
      <c r="R13083">
        <v>18.6859</v>
      </c>
      <c r="S13083">
        <v>7.3403</v>
      </c>
      <c r="T13083">
        <v>95.423400000000001</v>
      </c>
      <c r="U13083">
        <v>242.91659999999999</v>
      </c>
      <c r="V13083">
        <v>338.34</v>
      </c>
    </row>
    <row r="13084" spans="1:26">
      <c r="A13084" t="s">
        <v>1490</v>
      </c>
      <c r="B13084" t="s">
        <v>1489</v>
      </c>
      <c r="C13084" t="s">
        <v>2311</v>
      </c>
      <c r="J13084">
        <v>810</v>
      </c>
      <c r="K13084">
        <f t="shared" si="94"/>
        <v>60</v>
      </c>
      <c r="L13084">
        <f t="shared" si="95"/>
        <v>100</v>
      </c>
      <c r="M13084">
        <v>80</v>
      </c>
      <c r="N13084">
        <v>40</v>
      </c>
      <c r="O13084">
        <v>0.63800000000000001</v>
      </c>
      <c r="Q13084">
        <v>140.46199999999999</v>
      </c>
      <c r="R13084">
        <v>9.3940999999999999</v>
      </c>
      <c r="S13084">
        <v>8.8101000000000003</v>
      </c>
      <c r="T13084">
        <v>224.83449999999999</v>
      </c>
      <c r="U13084">
        <v>239.738</v>
      </c>
      <c r="V13084">
        <v>464.57</v>
      </c>
    </row>
    <row r="13085" spans="1:26">
      <c r="A13085" t="s">
        <v>1490</v>
      </c>
      <c r="B13085" t="s">
        <v>1489</v>
      </c>
      <c r="C13085" t="s">
        <v>2311</v>
      </c>
      <c r="J13085">
        <v>810</v>
      </c>
      <c r="K13085">
        <f t="shared" si="94"/>
        <v>100</v>
      </c>
      <c r="L13085">
        <f t="shared" si="95"/>
        <v>140</v>
      </c>
      <c r="M13085">
        <v>120</v>
      </c>
      <c r="N13085">
        <v>40</v>
      </c>
      <c r="O13085">
        <v>0.77400000000000002</v>
      </c>
      <c r="Q13085">
        <v>107.18300000000001</v>
      </c>
      <c r="R13085">
        <v>6.2229999999999999</v>
      </c>
      <c r="S13085">
        <v>9.2500999999999998</v>
      </c>
      <c r="T13085">
        <v>286.38209999999998</v>
      </c>
      <c r="U13085">
        <v>192.66390000000001</v>
      </c>
      <c r="V13085">
        <v>479.05</v>
      </c>
    </row>
    <row r="13086" spans="1:26">
      <c r="A13086" t="s">
        <v>1490</v>
      </c>
      <c r="B13086" t="s">
        <v>1489</v>
      </c>
      <c r="C13086" t="s">
        <v>2311</v>
      </c>
      <c r="J13086">
        <v>810</v>
      </c>
      <c r="K13086">
        <f t="shared" si="94"/>
        <v>140</v>
      </c>
      <c r="L13086">
        <f t="shared" si="95"/>
        <v>180</v>
      </c>
      <c r="M13086">
        <v>160</v>
      </c>
      <c r="N13086">
        <v>40</v>
      </c>
      <c r="O13086">
        <v>0.95199999999999996</v>
      </c>
      <c r="Q13086">
        <v>82.412000000000006</v>
      </c>
      <c r="R13086">
        <v>3.6387999999999998</v>
      </c>
      <c r="S13086">
        <v>9.8068000000000008</v>
      </c>
      <c r="T13086">
        <v>373.44260000000003</v>
      </c>
      <c r="U13086">
        <v>138.5643</v>
      </c>
      <c r="V13086">
        <v>512.01</v>
      </c>
    </row>
    <row r="13087" spans="1:26">
      <c r="A13087" t="s">
        <v>1490</v>
      </c>
      <c r="B13087" t="s">
        <v>1489</v>
      </c>
      <c r="C13087" t="s">
        <v>2311</v>
      </c>
      <c r="J13087">
        <v>810</v>
      </c>
      <c r="K13087">
        <f t="shared" si="94"/>
        <v>182.5</v>
      </c>
      <c r="L13087">
        <f t="shared" si="95"/>
        <v>217.5</v>
      </c>
      <c r="M13087">
        <v>200</v>
      </c>
      <c r="N13087">
        <v>35</v>
      </c>
      <c r="O13087">
        <v>1.117</v>
      </c>
      <c r="Q13087">
        <v>99.715000000000003</v>
      </c>
      <c r="R13087">
        <v>3.7765</v>
      </c>
      <c r="S13087">
        <v>9.8914000000000009</v>
      </c>
      <c r="T13087">
        <v>386.70429999999999</v>
      </c>
      <c r="U13087">
        <v>147.64230000000001</v>
      </c>
      <c r="V13087">
        <v>534.35</v>
      </c>
    </row>
    <row r="13088" spans="1:26">
      <c r="A13088" t="s">
        <v>1490</v>
      </c>
      <c r="B13088" t="s">
        <v>1489</v>
      </c>
      <c r="C13088" t="s">
        <v>2311</v>
      </c>
      <c r="J13088">
        <v>810</v>
      </c>
      <c r="K13088">
        <f t="shared" si="94"/>
        <v>217.5</v>
      </c>
      <c r="L13088">
        <f t="shared" si="95"/>
        <v>242.5</v>
      </c>
      <c r="M13088">
        <v>230</v>
      </c>
      <c r="N13088">
        <v>25</v>
      </c>
      <c r="O13088">
        <v>0.95799999999999996</v>
      </c>
      <c r="Q13088">
        <v>141.047</v>
      </c>
      <c r="R13088">
        <v>7.1073000000000004</v>
      </c>
      <c r="S13088">
        <v>9.5182000000000002</v>
      </c>
      <c r="T13088">
        <v>227.96029999999999</v>
      </c>
      <c r="U13088">
        <v>170.2193</v>
      </c>
      <c r="V13088">
        <v>398.18</v>
      </c>
    </row>
    <row r="13089" spans="1:25">
      <c r="A13089" t="s">
        <v>1490</v>
      </c>
      <c r="B13089" t="s">
        <v>1489</v>
      </c>
      <c r="K13089">
        <f t="shared" si="94"/>
        <v>0</v>
      </c>
      <c r="L13089">
        <f t="shared" si="95"/>
        <v>0</v>
      </c>
      <c r="T13089">
        <v>1608.0141000000001</v>
      </c>
      <c r="U13089">
        <v>1219.3090999999999</v>
      </c>
      <c r="V13089">
        <v>2827.32</v>
      </c>
    </row>
    <row r="13090" spans="1:25">
      <c r="A13090" t="s">
        <v>1490</v>
      </c>
      <c r="B13090" t="s">
        <v>1489</v>
      </c>
      <c r="C13090" t="s">
        <v>2341</v>
      </c>
      <c r="E13090" t="s">
        <v>1588</v>
      </c>
      <c r="G13090">
        <v>36.543100000000003</v>
      </c>
      <c r="H13090">
        <v>-6.2443999999999997</v>
      </c>
      <c r="I13090" t="s">
        <v>94</v>
      </c>
      <c r="J13090">
        <v>811</v>
      </c>
      <c r="K13090">
        <f t="shared" si="94"/>
        <v>0</v>
      </c>
      <c r="L13090">
        <f t="shared" si="95"/>
        <v>1</v>
      </c>
      <c r="M13090">
        <v>0.5</v>
      </c>
      <c r="N13090">
        <v>1</v>
      </c>
      <c r="O13090">
        <v>0.23710000000000001</v>
      </c>
      <c r="Q13090">
        <v>10.884</v>
      </c>
      <c r="R13090">
        <v>1.6262000000000001</v>
      </c>
      <c r="U13090">
        <v>0.3856</v>
      </c>
      <c r="W13090">
        <v>0.66010000000000002</v>
      </c>
      <c r="Y13090">
        <v>1.1812</v>
      </c>
    </row>
    <row r="13091" spans="1:25">
      <c r="A13091" t="s">
        <v>1490</v>
      </c>
      <c r="B13091" t="s">
        <v>1489</v>
      </c>
      <c r="C13091" t="s">
        <v>1586</v>
      </c>
      <c r="J13091">
        <v>811</v>
      </c>
      <c r="K13091">
        <f t="shared" ref="K13091:K13154" si="96">M13091-(N13091/2)</f>
        <v>1</v>
      </c>
      <c r="L13091">
        <f t="shared" ref="L13091:L13154" si="97">M13091+(N13091/2)</f>
        <v>2</v>
      </c>
      <c r="M13091">
        <v>1.5</v>
      </c>
      <c r="N13091">
        <v>1</v>
      </c>
      <c r="O13091">
        <v>0.4531</v>
      </c>
      <c r="Q13091">
        <v>19.907</v>
      </c>
      <c r="R13091">
        <v>1.5475000000000001</v>
      </c>
      <c r="U13091">
        <v>0.70109999999999995</v>
      </c>
    </row>
    <row r="13092" spans="1:25">
      <c r="A13092" t="s">
        <v>1490</v>
      </c>
      <c r="B13092" t="s">
        <v>1489</v>
      </c>
      <c r="C13092" t="s">
        <v>1586</v>
      </c>
      <c r="J13092">
        <v>811</v>
      </c>
      <c r="K13092">
        <f t="shared" si="96"/>
        <v>2</v>
      </c>
      <c r="L13092">
        <f t="shared" si="97"/>
        <v>3</v>
      </c>
      <c r="M13092">
        <v>2.5</v>
      </c>
      <c r="N13092">
        <v>1</v>
      </c>
      <c r="O13092">
        <v>0.51439999999999997</v>
      </c>
      <c r="Q13092">
        <v>23.192</v>
      </c>
      <c r="R13092">
        <v>1.5933999999999999</v>
      </c>
      <c r="U13092">
        <v>0.8196</v>
      </c>
    </row>
    <row r="13093" spans="1:25">
      <c r="A13093" t="s">
        <v>1490</v>
      </c>
      <c r="B13093" t="s">
        <v>1489</v>
      </c>
      <c r="C13093" t="s">
        <v>1586</v>
      </c>
      <c r="J13093">
        <v>811</v>
      </c>
      <c r="K13093">
        <f t="shared" si="96"/>
        <v>3</v>
      </c>
      <c r="L13093">
        <f t="shared" si="97"/>
        <v>4</v>
      </c>
      <c r="M13093">
        <v>3.5</v>
      </c>
      <c r="N13093">
        <v>1</v>
      </c>
      <c r="O13093">
        <v>0.56169999999999998</v>
      </c>
      <c r="Q13093">
        <v>24.018999999999998</v>
      </c>
      <c r="R13093">
        <v>1.5003</v>
      </c>
      <c r="U13093">
        <v>0.84279999999999999</v>
      </c>
    </row>
    <row r="13094" spans="1:25">
      <c r="A13094" t="s">
        <v>1490</v>
      </c>
      <c r="B13094" t="s">
        <v>1489</v>
      </c>
      <c r="C13094" t="s">
        <v>1586</v>
      </c>
      <c r="J13094">
        <v>811</v>
      </c>
      <c r="K13094">
        <f t="shared" si="96"/>
        <v>4</v>
      </c>
      <c r="L13094">
        <f t="shared" si="97"/>
        <v>5</v>
      </c>
      <c r="M13094">
        <v>4.5</v>
      </c>
      <c r="N13094">
        <v>1</v>
      </c>
      <c r="O13094">
        <v>0.5595</v>
      </c>
      <c r="Q13094">
        <v>19.452999999999999</v>
      </c>
      <c r="R13094">
        <v>1.1807000000000001</v>
      </c>
      <c r="U13094">
        <v>0.66059999999999997</v>
      </c>
    </row>
    <row r="13095" spans="1:25">
      <c r="A13095" t="s">
        <v>1490</v>
      </c>
      <c r="B13095" t="s">
        <v>1489</v>
      </c>
      <c r="C13095" t="s">
        <v>1586</v>
      </c>
      <c r="J13095">
        <v>811</v>
      </c>
      <c r="K13095">
        <f t="shared" si="96"/>
        <v>5</v>
      </c>
      <c r="L13095">
        <f t="shared" si="97"/>
        <v>6</v>
      </c>
      <c r="M13095">
        <v>5.5</v>
      </c>
      <c r="N13095">
        <v>1</v>
      </c>
      <c r="O13095">
        <v>0.61450000000000005</v>
      </c>
      <c r="Q13095">
        <v>22.396999999999998</v>
      </c>
      <c r="R13095">
        <v>1.2478</v>
      </c>
      <c r="U13095">
        <v>0.76680000000000004</v>
      </c>
    </row>
    <row r="13096" spans="1:25">
      <c r="A13096" t="s">
        <v>1490</v>
      </c>
      <c r="B13096" t="s">
        <v>1489</v>
      </c>
      <c r="C13096" t="s">
        <v>1586</v>
      </c>
      <c r="J13096">
        <v>811</v>
      </c>
      <c r="K13096">
        <f t="shared" si="96"/>
        <v>6</v>
      </c>
      <c r="L13096">
        <f t="shared" si="97"/>
        <v>7</v>
      </c>
      <c r="M13096">
        <v>6.5</v>
      </c>
      <c r="N13096">
        <v>1</v>
      </c>
      <c r="O13096">
        <v>0.6804</v>
      </c>
      <c r="Q13096">
        <v>25.114999999999998</v>
      </c>
      <c r="R13096">
        <v>1.2665999999999999</v>
      </c>
      <c r="U13096">
        <v>0.86170000000000002</v>
      </c>
    </row>
    <row r="13097" spans="1:25">
      <c r="A13097" t="s">
        <v>1490</v>
      </c>
      <c r="B13097" t="s">
        <v>1489</v>
      </c>
      <c r="C13097" t="s">
        <v>1586</v>
      </c>
      <c r="J13097">
        <v>811</v>
      </c>
      <c r="K13097">
        <f t="shared" si="96"/>
        <v>7</v>
      </c>
      <c r="L13097">
        <f t="shared" si="97"/>
        <v>8</v>
      </c>
      <c r="M13097">
        <v>7.5</v>
      </c>
      <c r="N13097">
        <v>1</v>
      </c>
      <c r="O13097">
        <v>0.58989999999999998</v>
      </c>
      <c r="Q13097">
        <v>19.884</v>
      </c>
      <c r="R13097">
        <v>1.1383000000000001</v>
      </c>
      <c r="U13097">
        <v>0.67149999999999999</v>
      </c>
    </row>
    <row r="13098" spans="1:25">
      <c r="A13098" t="s">
        <v>1490</v>
      </c>
      <c r="B13098" t="s">
        <v>1489</v>
      </c>
      <c r="C13098" t="s">
        <v>1586</v>
      </c>
      <c r="J13098">
        <v>811</v>
      </c>
      <c r="K13098">
        <f t="shared" si="96"/>
        <v>8</v>
      </c>
      <c r="L13098">
        <f t="shared" si="97"/>
        <v>9</v>
      </c>
      <c r="M13098">
        <v>8.5</v>
      </c>
      <c r="N13098">
        <v>1</v>
      </c>
      <c r="O13098">
        <v>0.7581</v>
      </c>
      <c r="Q13098">
        <v>22.31</v>
      </c>
      <c r="R13098">
        <v>0.96719999999999995</v>
      </c>
      <c r="U13098">
        <v>0.73319999999999996</v>
      </c>
    </row>
    <row r="13099" spans="1:25">
      <c r="A13099" t="s">
        <v>1490</v>
      </c>
      <c r="B13099" t="s">
        <v>1489</v>
      </c>
      <c r="C13099" t="s">
        <v>1586</v>
      </c>
      <c r="J13099">
        <v>811</v>
      </c>
      <c r="K13099">
        <f t="shared" si="96"/>
        <v>9</v>
      </c>
      <c r="L13099">
        <f t="shared" si="97"/>
        <v>10</v>
      </c>
      <c r="M13099">
        <v>9.5</v>
      </c>
      <c r="N13099">
        <v>1</v>
      </c>
      <c r="O13099">
        <v>0.80740000000000001</v>
      </c>
      <c r="Q13099">
        <v>24.684999999999999</v>
      </c>
      <c r="R13099">
        <v>1.0128999999999999</v>
      </c>
      <c r="U13099">
        <v>0.81779999999999997</v>
      </c>
    </row>
    <row r="13100" spans="1:25">
      <c r="A13100" t="s">
        <v>1490</v>
      </c>
      <c r="B13100" t="s">
        <v>1489</v>
      </c>
      <c r="C13100" t="s">
        <v>1586</v>
      </c>
      <c r="J13100">
        <v>811</v>
      </c>
      <c r="K13100">
        <f t="shared" si="96"/>
        <v>10</v>
      </c>
      <c r="L13100">
        <f t="shared" si="97"/>
        <v>11</v>
      </c>
      <c r="M13100">
        <v>10.5</v>
      </c>
      <c r="N13100">
        <v>1</v>
      </c>
      <c r="O13100">
        <v>0.96819999999999995</v>
      </c>
      <c r="Q13100">
        <v>31.725999999999999</v>
      </c>
      <c r="R13100">
        <v>1.1006</v>
      </c>
      <c r="U13100">
        <v>1.0657000000000001</v>
      </c>
    </row>
    <row r="13101" spans="1:25">
      <c r="A13101" t="s">
        <v>1490</v>
      </c>
      <c r="B13101" t="s">
        <v>1489</v>
      </c>
      <c r="C13101" t="s">
        <v>1586</v>
      </c>
      <c r="J13101">
        <v>811</v>
      </c>
      <c r="K13101">
        <f t="shared" si="96"/>
        <v>11</v>
      </c>
      <c r="L13101">
        <f t="shared" si="97"/>
        <v>12</v>
      </c>
      <c r="M13101">
        <v>11.5</v>
      </c>
      <c r="N13101">
        <v>1</v>
      </c>
      <c r="O13101">
        <v>0.93500000000000005</v>
      </c>
      <c r="Q13101">
        <v>24.018999999999998</v>
      </c>
      <c r="R13101">
        <v>0.81759999999999999</v>
      </c>
      <c r="U13101">
        <v>0.76439999999999997</v>
      </c>
    </row>
    <row r="13102" spans="1:25">
      <c r="A13102" t="s">
        <v>1490</v>
      </c>
      <c r="B13102" t="s">
        <v>1489</v>
      </c>
      <c r="C13102" t="s">
        <v>1586</v>
      </c>
      <c r="J13102">
        <v>811</v>
      </c>
      <c r="K13102">
        <f t="shared" si="96"/>
        <v>12</v>
      </c>
      <c r="L13102">
        <f t="shared" si="97"/>
        <v>13</v>
      </c>
      <c r="M13102">
        <v>12.5</v>
      </c>
      <c r="N13102">
        <v>1</v>
      </c>
      <c r="O13102">
        <v>0.79810000000000003</v>
      </c>
      <c r="Q13102">
        <v>21.422999999999998</v>
      </c>
      <c r="R13102">
        <v>0.86360000000000003</v>
      </c>
      <c r="U13102">
        <v>0.68930000000000002</v>
      </c>
    </row>
    <row r="13103" spans="1:25">
      <c r="A13103" t="s">
        <v>1490</v>
      </c>
      <c r="B13103" t="s">
        <v>1489</v>
      </c>
      <c r="C13103" t="s">
        <v>1586</v>
      </c>
      <c r="J13103">
        <v>811</v>
      </c>
      <c r="K13103">
        <f t="shared" si="96"/>
        <v>13</v>
      </c>
      <c r="L13103">
        <f t="shared" si="97"/>
        <v>14</v>
      </c>
      <c r="M13103">
        <v>13.5</v>
      </c>
      <c r="N13103">
        <v>1</v>
      </c>
      <c r="O13103">
        <v>0.76459999999999995</v>
      </c>
      <c r="Q13103">
        <v>16.905000000000001</v>
      </c>
      <c r="R13103">
        <v>0.6744</v>
      </c>
      <c r="U13103">
        <v>0.51559999999999995</v>
      </c>
    </row>
    <row r="13104" spans="1:25">
      <c r="A13104" t="s">
        <v>1490</v>
      </c>
      <c r="B13104" t="s">
        <v>1489</v>
      </c>
      <c r="K13104">
        <f t="shared" si="96"/>
        <v>0</v>
      </c>
      <c r="L13104">
        <f t="shared" si="97"/>
        <v>0</v>
      </c>
      <c r="U13104">
        <v>10.2959</v>
      </c>
    </row>
    <row r="13105" spans="1:25">
      <c r="A13105" t="s">
        <v>1490</v>
      </c>
      <c r="B13105" t="s">
        <v>1489</v>
      </c>
      <c r="C13105" t="s">
        <v>1586</v>
      </c>
      <c r="E13105" t="s">
        <v>1588</v>
      </c>
      <c r="G13105">
        <v>36.543100000000003</v>
      </c>
      <c r="H13105">
        <v>-6.2443999999999997</v>
      </c>
      <c r="I13105" t="s">
        <v>94</v>
      </c>
      <c r="J13105">
        <v>812</v>
      </c>
      <c r="K13105">
        <f t="shared" si="96"/>
        <v>0</v>
      </c>
      <c r="L13105">
        <f t="shared" si="97"/>
        <v>1</v>
      </c>
      <c r="M13105">
        <v>0.5</v>
      </c>
      <c r="N13105">
        <v>1</v>
      </c>
      <c r="O13105">
        <v>0.34310000000000002</v>
      </c>
      <c r="Q13105">
        <v>15.23</v>
      </c>
      <c r="R13105">
        <v>1.5654999999999999</v>
      </c>
      <c r="U13105">
        <v>0.53720000000000001</v>
      </c>
      <c r="W13105">
        <v>0.74590000000000001</v>
      </c>
      <c r="Y13105">
        <v>0.86660000000000004</v>
      </c>
    </row>
    <row r="13106" spans="1:25">
      <c r="A13106" t="s">
        <v>1490</v>
      </c>
      <c r="B13106" t="s">
        <v>1489</v>
      </c>
      <c r="C13106" t="s">
        <v>1586</v>
      </c>
      <c r="J13106">
        <v>812</v>
      </c>
      <c r="K13106">
        <f t="shared" si="96"/>
        <v>1</v>
      </c>
      <c r="L13106">
        <f t="shared" si="97"/>
        <v>2</v>
      </c>
      <c r="M13106">
        <v>1.5</v>
      </c>
      <c r="N13106">
        <v>1</v>
      </c>
      <c r="O13106">
        <v>0.51439999999999997</v>
      </c>
      <c r="Q13106">
        <v>22.292000000000002</v>
      </c>
      <c r="R13106">
        <v>1.5234000000000001</v>
      </c>
      <c r="U13106">
        <v>0.78359999999999996</v>
      </c>
    </row>
    <row r="13107" spans="1:25">
      <c r="A13107" t="s">
        <v>1490</v>
      </c>
      <c r="B13107" t="s">
        <v>1489</v>
      </c>
      <c r="C13107" t="s">
        <v>1586</v>
      </c>
      <c r="J13107">
        <v>812</v>
      </c>
      <c r="K13107">
        <f t="shared" si="96"/>
        <v>2</v>
      </c>
      <c r="L13107">
        <f t="shared" si="97"/>
        <v>3</v>
      </c>
      <c r="M13107">
        <v>2.5</v>
      </c>
      <c r="N13107">
        <v>1</v>
      </c>
      <c r="O13107">
        <v>0.95309999999999995</v>
      </c>
      <c r="Q13107">
        <v>32.323</v>
      </c>
      <c r="R13107">
        <v>1.1465000000000001</v>
      </c>
      <c r="U13107">
        <v>1.0928</v>
      </c>
    </row>
    <row r="13108" spans="1:25">
      <c r="A13108" t="s">
        <v>1490</v>
      </c>
      <c r="B13108" t="s">
        <v>1489</v>
      </c>
      <c r="C13108" t="s">
        <v>1586</v>
      </c>
      <c r="J13108">
        <v>812</v>
      </c>
      <c r="K13108">
        <f t="shared" si="96"/>
        <v>3</v>
      </c>
      <c r="L13108">
        <f t="shared" si="97"/>
        <v>4</v>
      </c>
      <c r="M13108">
        <v>3.5</v>
      </c>
      <c r="N13108">
        <v>1</v>
      </c>
      <c r="O13108">
        <v>1.0125999999999999</v>
      </c>
      <c r="Q13108">
        <v>27.731000000000002</v>
      </c>
      <c r="R13108">
        <v>0.88539999999999996</v>
      </c>
      <c r="U13108">
        <v>0.89659999999999995</v>
      </c>
    </row>
    <row r="13109" spans="1:25">
      <c r="A13109" t="s">
        <v>1490</v>
      </c>
      <c r="B13109" t="s">
        <v>1489</v>
      </c>
      <c r="C13109" t="s">
        <v>1586</v>
      </c>
      <c r="J13109">
        <v>812</v>
      </c>
      <c r="K13109">
        <f t="shared" si="96"/>
        <v>4</v>
      </c>
      <c r="L13109">
        <f t="shared" si="97"/>
        <v>5</v>
      </c>
      <c r="M13109">
        <v>4.5</v>
      </c>
      <c r="N13109">
        <v>1</v>
      </c>
      <c r="O13109">
        <v>0.82520000000000004</v>
      </c>
      <c r="Q13109">
        <v>10.923</v>
      </c>
      <c r="R13109">
        <v>0.31950000000000001</v>
      </c>
      <c r="U13109">
        <v>0.2636</v>
      </c>
    </row>
    <row r="13110" spans="1:25">
      <c r="A13110" t="s">
        <v>1490</v>
      </c>
      <c r="B13110" t="s">
        <v>1489</v>
      </c>
      <c r="C13110" t="s">
        <v>1586</v>
      </c>
      <c r="J13110">
        <v>812</v>
      </c>
      <c r="K13110">
        <f t="shared" si="96"/>
        <v>5</v>
      </c>
      <c r="L13110">
        <f t="shared" si="97"/>
        <v>6</v>
      </c>
      <c r="M13110">
        <v>5.5</v>
      </c>
      <c r="N13110">
        <v>1</v>
      </c>
      <c r="O13110">
        <v>0.89839999999999998</v>
      </c>
      <c r="Q13110">
        <v>17.004000000000001</v>
      </c>
      <c r="R13110">
        <v>0.54710000000000003</v>
      </c>
      <c r="U13110">
        <v>0.49149999999999999</v>
      </c>
    </row>
    <row r="13111" spans="1:25">
      <c r="A13111" t="s">
        <v>1490</v>
      </c>
      <c r="B13111" t="s">
        <v>1489</v>
      </c>
      <c r="C13111" t="s">
        <v>1586</v>
      </c>
      <c r="J13111">
        <v>812</v>
      </c>
      <c r="K13111">
        <f t="shared" si="96"/>
        <v>6</v>
      </c>
      <c r="L13111">
        <f t="shared" si="97"/>
        <v>7</v>
      </c>
      <c r="M13111">
        <v>6.5</v>
      </c>
      <c r="N13111">
        <v>1</v>
      </c>
      <c r="O13111">
        <v>0.84309999999999996</v>
      </c>
      <c r="Q13111">
        <v>17.981999999999999</v>
      </c>
      <c r="R13111">
        <v>0.6431</v>
      </c>
      <c r="U13111">
        <v>0.54220000000000002</v>
      </c>
    </row>
    <row r="13112" spans="1:25">
      <c r="A13112" t="s">
        <v>1490</v>
      </c>
      <c r="B13112" t="s">
        <v>1489</v>
      </c>
      <c r="C13112" t="s">
        <v>1586</v>
      </c>
      <c r="J13112">
        <v>812</v>
      </c>
      <c r="K13112">
        <f t="shared" si="96"/>
        <v>7</v>
      </c>
      <c r="L13112">
        <f t="shared" si="97"/>
        <v>8</v>
      </c>
      <c r="M13112">
        <v>7.5</v>
      </c>
      <c r="N13112">
        <v>1</v>
      </c>
      <c r="O13112">
        <v>0.84940000000000004</v>
      </c>
      <c r="Q13112">
        <v>24.782</v>
      </c>
      <c r="R13112">
        <v>0.95709999999999995</v>
      </c>
      <c r="U13112">
        <v>0.81289999999999996</v>
      </c>
    </row>
    <row r="13113" spans="1:25">
      <c r="A13113" t="s">
        <v>1490</v>
      </c>
      <c r="B13113" t="s">
        <v>1489</v>
      </c>
      <c r="C13113" t="s">
        <v>1586</v>
      </c>
      <c r="J13113">
        <v>812</v>
      </c>
      <c r="K13113">
        <f t="shared" si="96"/>
        <v>8</v>
      </c>
      <c r="L13113">
        <f t="shared" si="97"/>
        <v>9</v>
      </c>
      <c r="M13113">
        <v>8.5</v>
      </c>
      <c r="N13113">
        <v>1</v>
      </c>
      <c r="O13113">
        <v>0.66279999999999994</v>
      </c>
      <c r="Q13113">
        <v>15.798999999999999</v>
      </c>
      <c r="R13113">
        <v>0.74339999999999995</v>
      </c>
      <c r="U13113">
        <v>0.49280000000000002</v>
      </c>
    </row>
    <row r="13114" spans="1:25">
      <c r="A13114" t="s">
        <v>1490</v>
      </c>
      <c r="B13114" t="s">
        <v>1489</v>
      </c>
      <c r="C13114" t="s">
        <v>1586</v>
      </c>
      <c r="J13114">
        <v>812</v>
      </c>
      <c r="K13114">
        <f t="shared" si="96"/>
        <v>9</v>
      </c>
      <c r="L13114">
        <f t="shared" si="97"/>
        <v>10</v>
      </c>
      <c r="M13114">
        <v>9.5</v>
      </c>
      <c r="N13114">
        <v>1</v>
      </c>
      <c r="O13114">
        <v>0.6109</v>
      </c>
      <c r="Q13114">
        <v>11.644</v>
      </c>
      <c r="R13114">
        <v>0.55249999999999999</v>
      </c>
      <c r="U13114">
        <v>0.33750000000000002</v>
      </c>
    </row>
    <row r="13115" spans="1:25">
      <c r="A13115" t="s">
        <v>1490</v>
      </c>
      <c r="B13115" t="s">
        <v>1489</v>
      </c>
      <c r="C13115" t="s">
        <v>1586</v>
      </c>
      <c r="J13115">
        <v>812</v>
      </c>
      <c r="K13115">
        <f t="shared" si="96"/>
        <v>10</v>
      </c>
      <c r="L13115">
        <f t="shared" si="97"/>
        <v>11</v>
      </c>
      <c r="M13115">
        <v>10.5</v>
      </c>
      <c r="N13115">
        <v>1</v>
      </c>
      <c r="O13115">
        <v>0.71009999999999995</v>
      </c>
      <c r="Q13115">
        <v>15.005000000000001</v>
      </c>
      <c r="R13115">
        <v>0.63529999999999998</v>
      </c>
      <c r="U13115">
        <v>0.4511</v>
      </c>
    </row>
    <row r="13116" spans="1:25">
      <c r="A13116" t="s">
        <v>1490</v>
      </c>
      <c r="B13116" t="s">
        <v>1489</v>
      </c>
      <c r="C13116" t="s">
        <v>1586</v>
      </c>
      <c r="J13116">
        <v>812</v>
      </c>
      <c r="K13116">
        <f t="shared" si="96"/>
        <v>11</v>
      </c>
      <c r="L13116">
        <f t="shared" si="97"/>
        <v>12</v>
      </c>
      <c r="M13116">
        <v>11.5</v>
      </c>
      <c r="N13116">
        <v>1</v>
      </c>
      <c r="O13116">
        <v>0.72770000000000001</v>
      </c>
      <c r="Q13116">
        <v>19.827000000000002</v>
      </c>
      <c r="R13116">
        <v>0.87980000000000003</v>
      </c>
      <c r="U13116">
        <v>0.64029999999999998</v>
      </c>
    </row>
    <row r="13117" spans="1:25">
      <c r="A13117" t="s">
        <v>1490</v>
      </c>
      <c r="B13117" t="s">
        <v>1489</v>
      </c>
      <c r="K13117">
        <f t="shared" si="96"/>
        <v>0</v>
      </c>
      <c r="L13117">
        <f t="shared" si="97"/>
        <v>0</v>
      </c>
      <c r="U13117">
        <v>7.3421000000000003</v>
      </c>
    </row>
    <row r="13118" spans="1:25">
      <c r="A13118" t="s">
        <v>1490</v>
      </c>
      <c r="B13118" t="s">
        <v>1489</v>
      </c>
      <c r="C13118" t="s">
        <v>1586</v>
      </c>
      <c r="E13118" t="s">
        <v>1588</v>
      </c>
      <c r="G13118">
        <v>36.543100000000003</v>
      </c>
      <c r="H13118">
        <v>-6.2443999999999997</v>
      </c>
      <c r="I13118" t="s">
        <v>94</v>
      </c>
      <c r="J13118">
        <v>813</v>
      </c>
      <c r="K13118">
        <f t="shared" si="96"/>
        <v>0</v>
      </c>
      <c r="L13118">
        <f t="shared" si="97"/>
        <v>1</v>
      </c>
      <c r="M13118">
        <v>0.5</v>
      </c>
      <c r="N13118">
        <v>1</v>
      </c>
      <c r="O13118">
        <v>0.70569999999999999</v>
      </c>
      <c r="Q13118">
        <v>29.94</v>
      </c>
      <c r="R13118">
        <v>1.4871000000000001</v>
      </c>
      <c r="U13118">
        <v>1.0494000000000001</v>
      </c>
      <c r="W13118">
        <v>0.91720000000000002</v>
      </c>
      <c r="Y13118">
        <v>0.81740000000000002</v>
      </c>
    </row>
    <row r="13119" spans="1:25">
      <c r="A13119" t="s">
        <v>1490</v>
      </c>
      <c r="B13119" t="s">
        <v>1489</v>
      </c>
      <c r="C13119" t="s">
        <v>1586</v>
      </c>
      <c r="J13119">
        <v>813</v>
      </c>
      <c r="K13119">
        <f t="shared" si="96"/>
        <v>1</v>
      </c>
      <c r="L13119">
        <f t="shared" si="97"/>
        <v>2</v>
      </c>
      <c r="M13119">
        <v>1.5</v>
      </c>
      <c r="N13119">
        <v>1</v>
      </c>
      <c r="O13119">
        <v>0.78639999999999999</v>
      </c>
      <c r="Q13119">
        <v>30.878</v>
      </c>
      <c r="R13119">
        <v>1.3607</v>
      </c>
      <c r="U13119">
        <v>1.07</v>
      </c>
    </row>
    <row r="13120" spans="1:25">
      <c r="A13120" t="s">
        <v>1490</v>
      </c>
      <c r="B13120" t="s">
        <v>1489</v>
      </c>
      <c r="C13120" t="s">
        <v>1586</v>
      </c>
      <c r="J13120">
        <v>813</v>
      </c>
      <c r="K13120">
        <f t="shared" si="96"/>
        <v>2</v>
      </c>
      <c r="L13120">
        <f t="shared" si="97"/>
        <v>3</v>
      </c>
      <c r="M13120">
        <v>2.5</v>
      </c>
      <c r="N13120">
        <v>1</v>
      </c>
      <c r="O13120">
        <v>0.66149999999999998</v>
      </c>
      <c r="Q13120">
        <v>25.170999999999999</v>
      </c>
      <c r="R13120">
        <v>1.3121</v>
      </c>
      <c r="U13120">
        <v>0.8679</v>
      </c>
    </row>
    <row r="13121" spans="1:25">
      <c r="A13121" t="s">
        <v>1490</v>
      </c>
      <c r="B13121" t="s">
        <v>1489</v>
      </c>
      <c r="C13121" t="s">
        <v>1586</v>
      </c>
      <c r="J13121">
        <v>813</v>
      </c>
      <c r="K13121">
        <f t="shared" si="96"/>
        <v>3</v>
      </c>
      <c r="L13121">
        <f t="shared" si="97"/>
        <v>4</v>
      </c>
      <c r="M13121">
        <v>3.5</v>
      </c>
      <c r="N13121">
        <v>1</v>
      </c>
      <c r="O13121">
        <v>0.91800000000000004</v>
      </c>
      <c r="Q13121">
        <v>28.004999999999999</v>
      </c>
      <c r="R13121">
        <v>1.0103</v>
      </c>
      <c r="U13121">
        <v>0.9274</v>
      </c>
    </row>
    <row r="13122" spans="1:25">
      <c r="A13122" t="s">
        <v>1490</v>
      </c>
      <c r="B13122" t="s">
        <v>1489</v>
      </c>
      <c r="C13122" t="s">
        <v>1586</v>
      </c>
      <c r="J13122">
        <v>813</v>
      </c>
      <c r="K13122">
        <f t="shared" si="96"/>
        <v>4</v>
      </c>
      <c r="L13122">
        <f t="shared" si="97"/>
        <v>5</v>
      </c>
      <c r="M13122">
        <v>4.5</v>
      </c>
      <c r="N13122">
        <v>1</v>
      </c>
      <c r="O13122">
        <v>1.1992</v>
      </c>
      <c r="Q13122">
        <v>32.42</v>
      </c>
      <c r="R13122">
        <v>0.87139999999999995</v>
      </c>
      <c r="U13122">
        <v>1.0449999999999999</v>
      </c>
    </row>
    <row r="13123" spans="1:25">
      <c r="A13123" t="s">
        <v>1490</v>
      </c>
      <c r="B13123" t="s">
        <v>1489</v>
      </c>
      <c r="C13123" t="s">
        <v>1586</v>
      </c>
      <c r="J13123">
        <v>813</v>
      </c>
      <c r="K13123">
        <f t="shared" si="96"/>
        <v>5</v>
      </c>
      <c r="L13123">
        <f t="shared" si="97"/>
        <v>6</v>
      </c>
      <c r="M13123">
        <v>5.5</v>
      </c>
      <c r="N13123">
        <v>1</v>
      </c>
      <c r="O13123">
        <v>0.99039999999999995</v>
      </c>
      <c r="Q13123">
        <v>28.273</v>
      </c>
      <c r="R13123">
        <v>0.93179999999999996</v>
      </c>
      <c r="U13123">
        <v>0.92290000000000005</v>
      </c>
    </row>
    <row r="13124" spans="1:25">
      <c r="A13124" t="s">
        <v>1490</v>
      </c>
      <c r="B13124" t="s">
        <v>1489</v>
      </c>
      <c r="C13124" t="s">
        <v>1586</v>
      </c>
      <c r="J13124">
        <v>813</v>
      </c>
      <c r="K13124">
        <f t="shared" si="96"/>
        <v>6</v>
      </c>
      <c r="L13124">
        <f t="shared" si="97"/>
        <v>7</v>
      </c>
      <c r="M13124">
        <v>6.5</v>
      </c>
      <c r="N13124">
        <v>1</v>
      </c>
      <c r="O13124">
        <v>1.0103</v>
      </c>
      <c r="Q13124">
        <v>17.033999999999999</v>
      </c>
      <c r="R13124">
        <v>0.46439999999999998</v>
      </c>
      <c r="U13124">
        <v>0.46920000000000001</v>
      </c>
    </row>
    <row r="13125" spans="1:25">
      <c r="A13125" t="s">
        <v>1490</v>
      </c>
      <c r="B13125" t="s">
        <v>1489</v>
      </c>
      <c r="C13125" t="s">
        <v>1586</v>
      </c>
      <c r="J13125">
        <v>813</v>
      </c>
      <c r="K13125">
        <f t="shared" si="96"/>
        <v>7</v>
      </c>
      <c r="L13125">
        <f t="shared" si="97"/>
        <v>8</v>
      </c>
      <c r="M13125">
        <v>7.5</v>
      </c>
      <c r="N13125">
        <v>1</v>
      </c>
      <c r="O13125">
        <v>1.1226</v>
      </c>
      <c r="Q13125">
        <v>24.251999999999999</v>
      </c>
      <c r="R13125">
        <v>0.65410000000000001</v>
      </c>
      <c r="U13125">
        <v>0.73429999999999995</v>
      </c>
    </row>
    <row r="13126" spans="1:25">
      <c r="A13126" t="s">
        <v>1490</v>
      </c>
      <c r="B13126" t="s">
        <v>1489</v>
      </c>
      <c r="C13126" t="s">
        <v>1586</v>
      </c>
      <c r="J13126">
        <v>813</v>
      </c>
      <c r="K13126">
        <f t="shared" si="96"/>
        <v>8</v>
      </c>
      <c r="L13126">
        <f t="shared" si="97"/>
        <v>9</v>
      </c>
      <c r="M13126">
        <v>8.5</v>
      </c>
      <c r="N13126">
        <v>1</v>
      </c>
      <c r="O13126">
        <v>1.1247</v>
      </c>
      <c r="Q13126">
        <v>27.288</v>
      </c>
      <c r="R13126">
        <v>0.76049999999999995</v>
      </c>
      <c r="U13126">
        <v>0.85529999999999995</v>
      </c>
    </row>
    <row r="13127" spans="1:25">
      <c r="A13127" t="s">
        <v>1490</v>
      </c>
      <c r="B13127" t="s">
        <v>1489</v>
      </c>
      <c r="C13127" t="s">
        <v>1586</v>
      </c>
      <c r="J13127">
        <v>813</v>
      </c>
      <c r="K13127">
        <f t="shared" si="96"/>
        <v>9</v>
      </c>
      <c r="L13127">
        <f t="shared" si="97"/>
        <v>10</v>
      </c>
      <c r="M13127">
        <v>9.5</v>
      </c>
      <c r="N13127">
        <v>1</v>
      </c>
      <c r="O13127">
        <v>0.8417</v>
      </c>
      <c r="Q13127">
        <v>18.948</v>
      </c>
      <c r="R13127">
        <v>0.6905</v>
      </c>
      <c r="U13127">
        <v>0.58120000000000005</v>
      </c>
    </row>
    <row r="13128" spans="1:25">
      <c r="A13128" t="s">
        <v>1490</v>
      </c>
      <c r="B13128" t="s">
        <v>1489</v>
      </c>
      <c r="C13128" t="s">
        <v>1586</v>
      </c>
      <c r="J13128">
        <v>813</v>
      </c>
      <c r="K13128">
        <f t="shared" si="96"/>
        <v>10</v>
      </c>
      <c r="L13128">
        <f t="shared" si="97"/>
        <v>11</v>
      </c>
      <c r="M13128">
        <v>10.5</v>
      </c>
      <c r="N13128">
        <v>1</v>
      </c>
      <c r="O13128">
        <v>0.90910000000000002</v>
      </c>
      <c r="Q13128">
        <v>7.2640000000000002</v>
      </c>
      <c r="R13128">
        <v>0.1096</v>
      </c>
      <c r="U13128">
        <v>9.9599999999999994E-2</v>
      </c>
    </row>
    <row r="13129" spans="1:25">
      <c r="A13129" t="s">
        <v>1490</v>
      </c>
      <c r="B13129" t="s">
        <v>1489</v>
      </c>
      <c r="C13129" t="s">
        <v>1586</v>
      </c>
      <c r="J13129">
        <v>813</v>
      </c>
      <c r="K13129">
        <f t="shared" si="96"/>
        <v>11</v>
      </c>
      <c r="L13129">
        <f t="shared" si="97"/>
        <v>12</v>
      </c>
      <c r="M13129">
        <v>11.5</v>
      </c>
      <c r="N13129">
        <v>1</v>
      </c>
      <c r="O13129">
        <v>0.85060000000000002</v>
      </c>
      <c r="Q13129">
        <v>5.2960000000000003</v>
      </c>
      <c r="R13129">
        <v>3.9E-2</v>
      </c>
      <c r="U13129">
        <v>3.32E-2</v>
      </c>
    </row>
    <row r="13130" spans="1:25">
      <c r="A13130" t="s">
        <v>1490</v>
      </c>
      <c r="B13130" t="s">
        <v>1489</v>
      </c>
      <c r="C13130" t="s">
        <v>1586</v>
      </c>
      <c r="J13130">
        <v>813</v>
      </c>
      <c r="K13130">
        <f t="shared" si="96"/>
        <v>12</v>
      </c>
      <c r="L13130">
        <f t="shared" si="97"/>
        <v>13</v>
      </c>
      <c r="M13130">
        <v>12.5</v>
      </c>
      <c r="N13130">
        <v>1</v>
      </c>
      <c r="O13130">
        <v>0.80379999999999996</v>
      </c>
      <c r="Q13130">
        <v>23.010999999999999</v>
      </c>
      <c r="R13130">
        <v>0.93510000000000004</v>
      </c>
      <c r="U13130">
        <v>0.75170000000000003</v>
      </c>
    </row>
    <row r="13131" spans="1:25">
      <c r="A13131" t="s">
        <v>1490</v>
      </c>
      <c r="B13131" t="s">
        <v>1489</v>
      </c>
      <c r="K13131">
        <f t="shared" si="96"/>
        <v>0</v>
      </c>
      <c r="L13131">
        <f t="shared" si="97"/>
        <v>0</v>
      </c>
      <c r="U13131">
        <v>9.4070999999999998</v>
      </c>
    </row>
    <row r="13132" spans="1:25">
      <c r="A13132" t="s">
        <v>1490</v>
      </c>
      <c r="B13132" t="s">
        <v>1489</v>
      </c>
      <c r="C13132" t="s">
        <v>1586</v>
      </c>
      <c r="E13132" t="s">
        <v>1588</v>
      </c>
      <c r="G13132">
        <v>36.543100000000003</v>
      </c>
      <c r="H13132">
        <v>-6.2443999999999997</v>
      </c>
      <c r="J13132">
        <v>814</v>
      </c>
      <c r="K13132">
        <f t="shared" si="96"/>
        <v>0</v>
      </c>
      <c r="L13132">
        <f t="shared" si="97"/>
        <v>1</v>
      </c>
      <c r="M13132">
        <v>0.5</v>
      </c>
      <c r="N13132">
        <v>1</v>
      </c>
      <c r="O13132">
        <v>0.58399999999999996</v>
      </c>
      <c r="Q13132">
        <v>23.934999999999999</v>
      </c>
      <c r="R13132">
        <v>1.4295</v>
      </c>
      <c r="U13132">
        <v>0.83479999999999999</v>
      </c>
      <c r="W13132">
        <v>0.75470000000000004</v>
      </c>
      <c r="Y13132">
        <v>1.0222</v>
      </c>
    </row>
    <row r="13133" spans="1:25">
      <c r="A13133" t="s">
        <v>1490</v>
      </c>
      <c r="B13133" t="s">
        <v>1489</v>
      </c>
      <c r="C13133" t="s">
        <v>1586</v>
      </c>
      <c r="J13133">
        <v>814</v>
      </c>
      <c r="K13133">
        <f t="shared" si="96"/>
        <v>1</v>
      </c>
      <c r="L13133">
        <f t="shared" si="97"/>
        <v>2</v>
      </c>
      <c r="M13133">
        <v>1.5</v>
      </c>
      <c r="N13133">
        <v>1</v>
      </c>
      <c r="O13133">
        <v>0.63700000000000001</v>
      </c>
      <c r="Q13133">
        <v>22.081</v>
      </c>
      <c r="R13133">
        <v>1.1766000000000001</v>
      </c>
      <c r="U13133">
        <v>0.74950000000000006</v>
      </c>
    </row>
    <row r="13134" spans="1:25">
      <c r="A13134" t="s">
        <v>1490</v>
      </c>
      <c r="B13134" t="s">
        <v>1489</v>
      </c>
      <c r="C13134" t="s">
        <v>1586</v>
      </c>
      <c r="J13134">
        <v>814</v>
      </c>
      <c r="K13134">
        <f t="shared" si="96"/>
        <v>2</v>
      </c>
      <c r="L13134">
        <f t="shared" si="97"/>
        <v>3</v>
      </c>
      <c r="M13134">
        <v>2.5</v>
      </c>
      <c r="N13134">
        <v>1</v>
      </c>
      <c r="O13134">
        <v>0.72689999999999999</v>
      </c>
      <c r="Q13134">
        <v>23.523</v>
      </c>
      <c r="R13134">
        <v>1.0845</v>
      </c>
      <c r="U13134">
        <v>0.7883</v>
      </c>
    </row>
    <row r="13135" spans="1:25">
      <c r="A13135" t="s">
        <v>1490</v>
      </c>
      <c r="B13135" t="s">
        <v>1489</v>
      </c>
      <c r="C13135" t="s">
        <v>1586</v>
      </c>
      <c r="J13135">
        <v>814</v>
      </c>
      <c r="K13135">
        <f t="shared" si="96"/>
        <v>3</v>
      </c>
      <c r="L13135">
        <f t="shared" si="97"/>
        <v>4</v>
      </c>
      <c r="M13135">
        <v>3.5</v>
      </c>
      <c r="N13135">
        <v>1</v>
      </c>
      <c r="O13135">
        <v>0.83930000000000005</v>
      </c>
      <c r="Q13135">
        <v>24.137</v>
      </c>
      <c r="R13135">
        <v>0.94040000000000001</v>
      </c>
      <c r="U13135">
        <v>0.78920000000000001</v>
      </c>
    </row>
    <row r="13136" spans="1:25">
      <c r="A13136" t="s">
        <v>1490</v>
      </c>
      <c r="B13136" t="s">
        <v>1489</v>
      </c>
      <c r="C13136" t="s">
        <v>1586</v>
      </c>
      <c r="J13136">
        <v>814</v>
      </c>
      <c r="K13136">
        <f t="shared" si="96"/>
        <v>4</v>
      </c>
      <c r="L13136">
        <f t="shared" si="97"/>
        <v>5</v>
      </c>
      <c r="M13136">
        <v>4.5</v>
      </c>
      <c r="N13136">
        <v>1</v>
      </c>
      <c r="O13136">
        <v>0.85660000000000003</v>
      </c>
      <c r="Q13136">
        <v>25.794</v>
      </c>
      <c r="R13136">
        <v>0.99450000000000005</v>
      </c>
      <c r="U13136">
        <v>0.85189999999999999</v>
      </c>
    </row>
    <row r="13137" spans="1:25">
      <c r="A13137" t="s">
        <v>1490</v>
      </c>
      <c r="B13137" t="s">
        <v>1489</v>
      </c>
      <c r="C13137" t="s">
        <v>1586</v>
      </c>
      <c r="J13137">
        <v>814</v>
      </c>
      <c r="K13137">
        <f t="shared" si="96"/>
        <v>5</v>
      </c>
      <c r="L13137">
        <f t="shared" si="97"/>
        <v>6</v>
      </c>
      <c r="M13137">
        <v>5.5</v>
      </c>
      <c r="N13137">
        <v>1</v>
      </c>
      <c r="O13137">
        <v>0.87980000000000003</v>
      </c>
      <c r="Q13137">
        <v>28.373999999999999</v>
      </c>
      <c r="R13137">
        <v>1.0801000000000001</v>
      </c>
      <c r="U13137">
        <v>0.95020000000000004</v>
      </c>
    </row>
    <row r="13138" spans="1:25">
      <c r="A13138" t="s">
        <v>1490</v>
      </c>
      <c r="B13138" t="s">
        <v>1489</v>
      </c>
      <c r="C13138" t="s">
        <v>1586</v>
      </c>
      <c r="J13138">
        <v>814</v>
      </c>
      <c r="K13138">
        <f t="shared" si="96"/>
        <v>6</v>
      </c>
      <c r="L13138">
        <f t="shared" si="97"/>
        <v>7</v>
      </c>
      <c r="M13138">
        <v>6.5</v>
      </c>
      <c r="N13138">
        <v>1</v>
      </c>
      <c r="O13138">
        <v>0.79530000000000001</v>
      </c>
      <c r="Q13138">
        <v>24.893999999999998</v>
      </c>
      <c r="R13138">
        <v>1.0421</v>
      </c>
      <c r="U13138">
        <v>0.82869999999999999</v>
      </c>
    </row>
    <row r="13139" spans="1:25">
      <c r="A13139" t="s">
        <v>1490</v>
      </c>
      <c r="B13139" t="s">
        <v>1489</v>
      </c>
      <c r="C13139" t="s">
        <v>1586</v>
      </c>
      <c r="J13139">
        <v>814</v>
      </c>
      <c r="K13139">
        <f t="shared" si="96"/>
        <v>7</v>
      </c>
      <c r="L13139">
        <f t="shared" si="97"/>
        <v>8</v>
      </c>
      <c r="M13139">
        <v>7.5</v>
      </c>
      <c r="N13139">
        <v>1</v>
      </c>
      <c r="O13139">
        <v>0.85940000000000005</v>
      </c>
      <c r="Q13139">
        <v>26.966000000000001</v>
      </c>
      <c r="R13139">
        <v>1.0450999999999999</v>
      </c>
      <c r="U13139">
        <v>0.8982</v>
      </c>
    </row>
    <row r="13140" spans="1:25">
      <c r="A13140" t="s">
        <v>1490</v>
      </c>
      <c r="B13140" t="s">
        <v>1489</v>
      </c>
      <c r="C13140" t="s">
        <v>1586</v>
      </c>
      <c r="J13140">
        <v>814</v>
      </c>
      <c r="K13140">
        <f t="shared" si="96"/>
        <v>8</v>
      </c>
      <c r="L13140">
        <f t="shared" si="97"/>
        <v>9</v>
      </c>
      <c r="M13140">
        <v>8.5</v>
      </c>
      <c r="N13140">
        <v>1</v>
      </c>
      <c r="O13140">
        <v>0.81669999999999998</v>
      </c>
      <c r="Q13140">
        <v>22.785</v>
      </c>
      <c r="R13140">
        <v>0.90590000000000004</v>
      </c>
      <c r="U13140">
        <v>0.7399</v>
      </c>
    </row>
    <row r="13141" spans="1:25">
      <c r="A13141" t="s">
        <v>1490</v>
      </c>
      <c r="B13141" t="s">
        <v>1489</v>
      </c>
      <c r="C13141" t="s">
        <v>1586</v>
      </c>
      <c r="J13141">
        <v>814</v>
      </c>
      <c r="K13141">
        <f t="shared" si="96"/>
        <v>9</v>
      </c>
      <c r="L13141">
        <f t="shared" si="97"/>
        <v>10</v>
      </c>
      <c r="M13141">
        <v>9.5</v>
      </c>
      <c r="N13141">
        <v>1</v>
      </c>
      <c r="O13141">
        <v>0.75249999999999995</v>
      </c>
      <c r="Q13141">
        <v>22.667000000000002</v>
      </c>
      <c r="R13141">
        <v>0.99490000000000001</v>
      </c>
      <c r="U13141">
        <v>0.74860000000000004</v>
      </c>
    </row>
    <row r="13142" spans="1:25">
      <c r="A13142" t="s">
        <v>1490</v>
      </c>
      <c r="B13142" t="s">
        <v>1489</v>
      </c>
      <c r="C13142" t="s">
        <v>1586</v>
      </c>
      <c r="J13142">
        <v>814</v>
      </c>
      <c r="K13142">
        <f t="shared" si="96"/>
        <v>10</v>
      </c>
      <c r="L13142">
        <f t="shared" si="97"/>
        <v>11</v>
      </c>
      <c r="M13142">
        <v>10.5</v>
      </c>
      <c r="N13142">
        <v>1</v>
      </c>
      <c r="O13142">
        <v>0.68400000000000005</v>
      </c>
      <c r="Q13142">
        <v>16.899999999999999</v>
      </c>
      <c r="R13142">
        <v>0.77829999999999999</v>
      </c>
      <c r="U13142">
        <v>0.53239999999999998</v>
      </c>
    </row>
    <row r="13143" spans="1:25">
      <c r="A13143" t="s">
        <v>1490</v>
      </c>
      <c r="B13143" t="s">
        <v>1489</v>
      </c>
      <c r="C13143" t="s">
        <v>1586</v>
      </c>
      <c r="J13143">
        <v>814</v>
      </c>
      <c r="K13143">
        <f t="shared" si="96"/>
        <v>11</v>
      </c>
      <c r="L13143">
        <f t="shared" si="97"/>
        <v>12</v>
      </c>
      <c r="M13143">
        <v>11.5</v>
      </c>
      <c r="N13143">
        <v>1</v>
      </c>
      <c r="O13143">
        <v>0.62470000000000003</v>
      </c>
      <c r="Q13143">
        <v>15.696999999999999</v>
      </c>
      <c r="R13143">
        <v>0.79510000000000003</v>
      </c>
      <c r="U13143">
        <v>0.49669999999999997</v>
      </c>
    </row>
    <row r="13144" spans="1:25">
      <c r="A13144" t="s">
        <v>1490</v>
      </c>
      <c r="B13144" t="s">
        <v>1489</v>
      </c>
      <c r="K13144">
        <f t="shared" si="96"/>
        <v>0</v>
      </c>
      <c r="L13144">
        <f t="shared" si="97"/>
        <v>0</v>
      </c>
      <c r="U13144">
        <v>9.2082999999999995</v>
      </c>
    </row>
    <row r="13145" spans="1:25">
      <c r="A13145" t="s">
        <v>1490</v>
      </c>
      <c r="B13145" t="s">
        <v>1489</v>
      </c>
      <c r="C13145" t="s">
        <v>1586</v>
      </c>
      <c r="E13145" t="s">
        <v>1588</v>
      </c>
      <c r="G13145">
        <v>36.543100000000003</v>
      </c>
      <c r="H13145">
        <v>-6.2443999999999997</v>
      </c>
      <c r="J13145">
        <v>815</v>
      </c>
      <c r="K13145">
        <f t="shared" si="96"/>
        <v>0</v>
      </c>
      <c r="L13145">
        <f t="shared" si="97"/>
        <v>1</v>
      </c>
      <c r="M13145">
        <v>0.5</v>
      </c>
      <c r="N13145">
        <v>1</v>
      </c>
      <c r="O13145">
        <v>0.32379999999999998</v>
      </c>
      <c r="Q13145">
        <v>8.6449999999999996</v>
      </c>
      <c r="R13145">
        <v>0.85799999999999998</v>
      </c>
      <c r="U13145">
        <v>0.27779999999999999</v>
      </c>
      <c r="W13145">
        <v>0.64870000000000005</v>
      </c>
      <c r="Y13145">
        <v>0.80679999999999996</v>
      </c>
    </row>
    <row r="13146" spans="1:25">
      <c r="A13146" t="s">
        <v>1490</v>
      </c>
      <c r="B13146" t="s">
        <v>1489</v>
      </c>
      <c r="C13146" t="s">
        <v>1586</v>
      </c>
      <c r="J13146">
        <v>815</v>
      </c>
      <c r="K13146">
        <f t="shared" si="96"/>
        <v>1</v>
      </c>
      <c r="L13146">
        <f t="shared" si="97"/>
        <v>2</v>
      </c>
      <c r="M13146">
        <v>1.5</v>
      </c>
      <c r="N13146">
        <v>1</v>
      </c>
      <c r="O13146">
        <v>0.46129999999999999</v>
      </c>
      <c r="Q13146">
        <v>12.503</v>
      </c>
      <c r="R13146">
        <v>0.87419999999999998</v>
      </c>
      <c r="U13146">
        <v>0.40329999999999999</v>
      </c>
    </row>
    <row r="13147" spans="1:25">
      <c r="A13147" t="s">
        <v>1490</v>
      </c>
      <c r="B13147" t="s">
        <v>1489</v>
      </c>
      <c r="C13147" t="s">
        <v>1586</v>
      </c>
      <c r="J13147">
        <v>815</v>
      </c>
      <c r="K13147">
        <f t="shared" si="96"/>
        <v>2</v>
      </c>
      <c r="L13147">
        <f t="shared" si="97"/>
        <v>3</v>
      </c>
      <c r="M13147">
        <v>2.5</v>
      </c>
      <c r="N13147">
        <v>1</v>
      </c>
      <c r="O13147">
        <v>0.3674</v>
      </c>
      <c r="Q13147">
        <v>10.141999999999999</v>
      </c>
      <c r="R13147">
        <v>0.89429999999999998</v>
      </c>
      <c r="U13147">
        <v>0.32850000000000001</v>
      </c>
    </row>
    <row r="13148" spans="1:25">
      <c r="A13148" t="s">
        <v>1490</v>
      </c>
      <c r="B13148" t="s">
        <v>1489</v>
      </c>
      <c r="C13148" t="s">
        <v>1586</v>
      </c>
      <c r="J13148">
        <v>815</v>
      </c>
      <c r="K13148">
        <f t="shared" si="96"/>
        <v>3</v>
      </c>
      <c r="L13148">
        <f t="shared" si="97"/>
        <v>4</v>
      </c>
      <c r="M13148">
        <v>3.5</v>
      </c>
      <c r="N13148">
        <v>1</v>
      </c>
      <c r="O13148">
        <v>0.59030000000000005</v>
      </c>
      <c r="Q13148">
        <v>11.539</v>
      </c>
      <c r="R13148">
        <v>0.57189999999999996</v>
      </c>
      <c r="U13148">
        <v>0.33760000000000001</v>
      </c>
    </row>
    <row r="13149" spans="1:25">
      <c r="A13149" t="s">
        <v>1490</v>
      </c>
      <c r="B13149" t="s">
        <v>1489</v>
      </c>
      <c r="C13149" t="s">
        <v>1586</v>
      </c>
      <c r="J13149">
        <v>815</v>
      </c>
      <c r="K13149">
        <f t="shared" si="96"/>
        <v>4</v>
      </c>
      <c r="L13149">
        <f t="shared" si="97"/>
        <v>5</v>
      </c>
      <c r="M13149">
        <v>4.5</v>
      </c>
      <c r="N13149">
        <v>1</v>
      </c>
      <c r="O13149">
        <v>0.56440000000000001</v>
      </c>
      <c r="Q13149">
        <v>11.952</v>
      </c>
      <c r="R13149">
        <v>0.63700000000000001</v>
      </c>
      <c r="U13149">
        <v>0.35949999999999999</v>
      </c>
    </row>
    <row r="13150" spans="1:25">
      <c r="A13150" t="s">
        <v>1490</v>
      </c>
      <c r="B13150" t="s">
        <v>1489</v>
      </c>
      <c r="C13150" t="s">
        <v>1586</v>
      </c>
      <c r="J13150">
        <v>815</v>
      </c>
      <c r="K13150">
        <f t="shared" si="96"/>
        <v>5</v>
      </c>
      <c r="L13150">
        <f t="shared" si="97"/>
        <v>6</v>
      </c>
      <c r="M13150">
        <v>5.5</v>
      </c>
      <c r="N13150">
        <v>1</v>
      </c>
      <c r="O13150">
        <v>0.53220000000000001</v>
      </c>
      <c r="Q13150">
        <v>11.292999999999999</v>
      </c>
      <c r="R13150">
        <v>0.63880000000000003</v>
      </c>
      <c r="U13150">
        <v>0.33989999999999998</v>
      </c>
    </row>
    <row r="13151" spans="1:25">
      <c r="A13151" t="s">
        <v>1490</v>
      </c>
      <c r="B13151" t="s">
        <v>1489</v>
      </c>
      <c r="C13151" t="s">
        <v>1586</v>
      </c>
      <c r="J13151">
        <v>815</v>
      </c>
      <c r="K13151">
        <f t="shared" si="96"/>
        <v>6</v>
      </c>
      <c r="L13151">
        <f t="shared" si="97"/>
        <v>7</v>
      </c>
      <c r="M13151">
        <v>6.5</v>
      </c>
      <c r="N13151">
        <v>1</v>
      </c>
      <c r="O13151">
        <v>0.64690000000000003</v>
      </c>
      <c r="Q13151">
        <v>16.827000000000002</v>
      </c>
      <c r="R13151">
        <v>0.83040000000000003</v>
      </c>
      <c r="U13151">
        <v>0.53720000000000001</v>
      </c>
    </row>
    <row r="13152" spans="1:25">
      <c r="A13152" t="s">
        <v>1490</v>
      </c>
      <c r="B13152" t="s">
        <v>1489</v>
      </c>
      <c r="C13152" t="s">
        <v>1586</v>
      </c>
      <c r="J13152">
        <v>815</v>
      </c>
      <c r="K13152">
        <f t="shared" si="96"/>
        <v>7</v>
      </c>
      <c r="L13152">
        <f t="shared" si="97"/>
        <v>8</v>
      </c>
      <c r="M13152">
        <v>7.5</v>
      </c>
      <c r="N13152">
        <v>1</v>
      </c>
      <c r="O13152">
        <v>0.59260000000000002</v>
      </c>
      <c r="Q13152">
        <v>16.052</v>
      </c>
      <c r="R13152">
        <v>0.87350000000000005</v>
      </c>
      <c r="U13152">
        <v>0.51759999999999995</v>
      </c>
    </row>
    <row r="13153" spans="1:25">
      <c r="A13153" t="s">
        <v>1490</v>
      </c>
      <c r="B13153" t="s">
        <v>1489</v>
      </c>
      <c r="C13153" t="s">
        <v>1586</v>
      </c>
      <c r="J13153">
        <v>815</v>
      </c>
      <c r="K13153">
        <f t="shared" si="96"/>
        <v>8</v>
      </c>
      <c r="L13153">
        <f t="shared" si="97"/>
        <v>9</v>
      </c>
      <c r="M13153">
        <v>8.5</v>
      </c>
      <c r="N13153">
        <v>1</v>
      </c>
      <c r="O13153">
        <v>1.2091000000000001</v>
      </c>
      <c r="Q13153">
        <v>30.331</v>
      </c>
      <c r="R13153">
        <v>0.79339999999999999</v>
      </c>
      <c r="U13153">
        <v>0.95930000000000004</v>
      </c>
    </row>
    <row r="13154" spans="1:25">
      <c r="A13154" t="s">
        <v>1490</v>
      </c>
      <c r="B13154" t="s">
        <v>1489</v>
      </c>
      <c r="C13154" t="s">
        <v>1586</v>
      </c>
      <c r="J13154">
        <v>815</v>
      </c>
      <c r="K13154">
        <f t="shared" si="96"/>
        <v>9</v>
      </c>
      <c r="L13154">
        <f t="shared" si="97"/>
        <v>10</v>
      </c>
      <c r="M13154">
        <v>9.5</v>
      </c>
      <c r="N13154">
        <v>1</v>
      </c>
      <c r="O13154">
        <v>0.60529999999999995</v>
      </c>
      <c r="Q13154">
        <v>16.585999999999999</v>
      </c>
      <c r="R13154">
        <v>0.88600000000000001</v>
      </c>
      <c r="U13154">
        <v>0.5363</v>
      </c>
    </row>
    <row r="13155" spans="1:25">
      <c r="A13155" t="s">
        <v>1490</v>
      </c>
      <c r="B13155" t="s">
        <v>1489</v>
      </c>
      <c r="C13155" t="s">
        <v>1586</v>
      </c>
      <c r="J13155">
        <v>815</v>
      </c>
      <c r="K13155">
        <f t="shared" ref="K13155:K13218" si="98">M13155-(N13155/2)</f>
        <v>10</v>
      </c>
      <c r="L13155">
        <f t="shared" ref="L13155:L13218" si="99">M13155+(N13155/2)</f>
        <v>11</v>
      </c>
      <c r="M13155">
        <v>10.5</v>
      </c>
      <c r="N13155">
        <v>1</v>
      </c>
      <c r="O13155">
        <v>0.90459999999999996</v>
      </c>
      <c r="Q13155">
        <v>23.904</v>
      </c>
      <c r="R13155">
        <v>0.84699999999999998</v>
      </c>
      <c r="U13155">
        <v>0.76619999999999999</v>
      </c>
    </row>
    <row r="13156" spans="1:25">
      <c r="A13156" t="s">
        <v>1490</v>
      </c>
      <c r="B13156" t="s">
        <v>1489</v>
      </c>
      <c r="C13156" t="s">
        <v>1586</v>
      </c>
      <c r="J13156">
        <v>815</v>
      </c>
      <c r="K13156">
        <f t="shared" si="98"/>
        <v>11</v>
      </c>
      <c r="L13156">
        <f t="shared" si="99"/>
        <v>12</v>
      </c>
      <c r="M13156">
        <v>11.5</v>
      </c>
      <c r="N13156">
        <v>1</v>
      </c>
      <c r="O13156">
        <v>0.98619999999999997</v>
      </c>
      <c r="Q13156">
        <v>29.268000000000001</v>
      </c>
      <c r="R13156">
        <v>0.97709999999999997</v>
      </c>
      <c r="U13156">
        <v>0.96360000000000001</v>
      </c>
    </row>
    <row r="13157" spans="1:25">
      <c r="A13157" t="s">
        <v>1490</v>
      </c>
      <c r="B13157" t="s">
        <v>1489</v>
      </c>
      <c r="K13157">
        <f t="shared" si="98"/>
        <v>0</v>
      </c>
      <c r="L13157">
        <f t="shared" si="99"/>
        <v>0</v>
      </c>
      <c r="U13157">
        <v>6.327</v>
      </c>
    </row>
    <row r="13158" spans="1:25">
      <c r="A13158" t="s">
        <v>1490</v>
      </c>
      <c r="B13158" t="s">
        <v>1489</v>
      </c>
      <c r="C13158" t="s">
        <v>1586</v>
      </c>
      <c r="E13158" t="s">
        <v>1588</v>
      </c>
      <c r="G13158">
        <v>36.543100000000003</v>
      </c>
      <c r="H13158">
        <v>-6.2443999999999997</v>
      </c>
      <c r="J13158">
        <v>816</v>
      </c>
      <c r="K13158">
        <f t="shared" si="98"/>
        <v>0</v>
      </c>
      <c r="L13158">
        <f t="shared" si="99"/>
        <v>1</v>
      </c>
      <c r="M13158">
        <v>0.5</v>
      </c>
      <c r="N13158">
        <v>1</v>
      </c>
      <c r="O13158">
        <v>0.40600000000000003</v>
      </c>
      <c r="Q13158">
        <v>12.102</v>
      </c>
      <c r="R13158">
        <v>0.98229999999999995</v>
      </c>
      <c r="U13158">
        <v>0.39879999999999999</v>
      </c>
      <c r="W13158">
        <v>1.05</v>
      </c>
      <c r="Y13158">
        <v>0.99880000000000002</v>
      </c>
    </row>
    <row r="13159" spans="1:25">
      <c r="A13159" t="s">
        <v>1490</v>
      </c>
      <c r="B13159" t="s">
        <v>1489</v>
      </c>
      <c r="C13159" t="s">
        <v>1586</v>
      </c>
      <c r="J13159">
        <v>816</v>
      </c>
      <c r="K13159">
        <f t="shared" si="98"/>
        <v>1</v>
      </c>
      <c r="L13159">
        <f t="shared" si="99"/>
        <v>2</v>
      </c>
      <c r="M13159">
        <v>1.5</v>
      </c>
      <c r="N13159">
        <v>1</v>
      </c>
      <c r="O13159">
        <v>0.58150000000000002</v>
      </c>
      <c r="Q13159">
        <v>18.747</v>
      </c>
      <c r="R13159">
        <v>1.0794999999999999</v>
      </c>
      <c r="U13159">
        <v>0.62780000000000002</v>
      </c>
    </row>
    <row r="13160" spans="1:25">
      <c r="A13160" t="s">
        <v>1490</v>
      </c>
      <c r="B13160" t="s">
        <v>1489</v>
      </c>
      <c r="C13160" t="s">
        <v>1586</v>
      </c>
      <c r="J13160">
        <v>816</v>
      </c>
      <c r="K13160">
        <f t="shared" si="98"/>
        <v>2</v>
      </c>
      <c r="L13160">
        <f t="shared" si="99"/>
        <v>3</v>
      </c>
      <c r="M13160">
        <v>2.5</v>
      </c>
      <c r="N13160">
        <v>1</v>
      </c>
      <c r="O13160">
        <v>1.073</v>
      </c>
      <c r="Q13160">
        <v>35.484999999999999</v>
      </c>
      <c r="R13160">
        <v>1.1129</v>
      </c>
      <c r="U13160">
        <v>1.1940999999999999</v>
      </c>
    </row>
    <row r="13161" spans="1:25">
      <c r="A13161" t="s">
        <v>1490</v>
      </c>
      <c r="B13161" t="s">
        <v>1489</v>
      </c>
      <c r="C13161" t="s">
        <v>1586</v>
      </c>
      <c r="J13161">
        <v>816</v>
      </c>
      <c r="K13161">
        <f t="shared" si="98"/>
        <v>3</v>
      </c>
      <c r="L13161">
        <f t="shared" si="99"/>
        <v>4</v>
      </c>
      <c r="M13161">
        <v>3.5</v>
      </c>
      <c r="N13161">
        <v>1</v>
      </c>
      <c r="O13161">
        <v>0.97870000000000001</v>
      </c>
      <c r="Q13161">
        <v>34.43</v>
      </c>
      <c r="R13161">
        <v>1.1971000000000001</v>
      </c>
      <c r="U13161">
        <v>1.1717</v>
      </c>
    </row>
    <row r="13162" spans="1:25">
      <c r="A13162" t="s">
        <v>1490</v>
      </c>
      <c r="B13162" t="s">
        <v>1489</v>
      </c>
      <c r="C13162" t="s">
        <v>1586</v>
      </c>
      <c r="J13162">
        <v>816</v>
      </c>
      <c r="K13162">
        <f t="shared" si="98"/>
        <v>4</v>
      </c>
      <c r="L13162">
        <f t="shared" si="99"/>
        <v>5</v>
      </c>
      <c r="M13162">
        <v>4.5</v>
      </c>
      <c r="N13162">
        <v>1</v>
      </c>
      <c r="O13162">
        <v>1.2450000000000001</v>
      </c>
      <c r="Q13162">
        <v>42.167000000000002</v>
      </c>
      <c r="R13162">
        <v>1.1447000000000001</v>
      </c>
      <c r="U13162">
        <v>1.4252</v>
      </c>
    </row>
    <row r="13163" spans="1:25">
      <c r="A13163" t="s">
        <v>1490</v>
      </c>
      <c r="B13163" t="s">
        <v>1489</v>
      </c>
      <c r="C13163" t="s">
        <v>1586</v>
      </c>
      <c r="J13163">
        <v>816</v>
      </c>
      <c r="K13163">
        <f t="shared" si="98"/>
        <v>5</v>
      </c>
      <c r="L13163">
        <f t="shared" si="99"/>
        <v>6</v>
      </c>
      <c r="M13163">
        <v>5.5</v>
      </c>
      <c r="N13163">
        <v>1</v>
      </c>
      <c r="O13163">
        <v>1.4499</v>
      </c>
      <c r="Q13163">
        <v>41.74</v>
      </c>
      <c r="R13163">
        <v>0.94159999999999999</v>
      </c>
      <c r="U13163">
        <v>1.3651</v>
      </c>
    </row>
    <row r="13164" spans="1:25">
      <c r="A13164" t="s">
        <v>1490</v>
      </c>
      <c r="B13164" t="s">
        <v>1489</v>
      </c>
      <c r="C13164" t="s">
        <v>1586</v>
      </c>
      <c r="J13164">
        <v>816</v>
      </c>
      <c r="K13164">
        <f t="shared" si="98"/>
        <v>6</v>
      </c>
      <c r="L13164">
        <f t="shared" si="99"/>
        <v>7</v>
      </c>
      <c r="M13164">
        <v>6.5</v>
      </c>
      <c r="N13164">
        <v>1</v>
      </c>
      <c r="O13164">
        <v>1.3181</v>
      </c>
      <c r="Q13164">
        <v>40.384</v>
      </c>
      <c r="R13164">
        <v>1.0155000000000001</v>
      </c>
      <c r="U13164">
        <v>1.3386</v>
      </c>
    </row>
    <row r="13165" spans="1:25">
      <c r="A13165" t="s">
        <v>1490</v>
      </c>
      <c r="B13165" t="s">
        <v>1489</v>
      </c>
      <c r="C13165" t="s">
        <v>1586</v>
      </c>
      <c r="J13165">
        <v>816</v>
      </c>
      <c r="K13165">
        <f t="shared" si="98"/>
        <v>7</v>
      </c>
      <c r="L13165">
        <f t="shared" si="99"/>
        <v>8</v>
      </c>
      <c r="M13165">
        <v>7.5</v>
      </c>
      <c r="N13165">
        <v>1</v>
      </c>
      <c r="O13165">
        <v>1.1094999999999999</v>
      </c>
      <c r="Q13165">
        <v>30.684999999999999</v>
      </c>
      <c r="R13165">
        <v>0.89629999999999999</v>
      </c>
      <c r="U13165">
        <v>0.99439999999999995</v>
      </c>
    </row>
    <row r="13166" spans="1:25">
      <c r="A13166" t="s">
        <v>1490</v>
      </c>
      <c r="B13166" t="s">
        <v>1489</v>
      </c>
      <c r="C13166" t="s">
        <v>1586</v>
      </c>
      <c r="J13166">
        <v>816</v>
      </c>
      <c r="K13166">
        <f t="shared" si="98"/>
        <v>8</v>
      </c>
      <c r="L13166">
        <f t="shared" si="99"/>
        <v>9</v>
      </c>
      <c r="M13166">
        <v>8.5</v>
      </c>
      <c r="N13166">
        <v>1</v>
      </c>
      <c r="O13166">
        <v>1.1686000000000001</v>
      </c>
      <c r="Q13166">
        <v>35.011000000000003</v>
      </c>
      <c r="R13166">
        <v>0.98839999999999995</v>
      </c>
      <c r="U13166">
        <v>1.155</v>
      </c>
    </row>
    <row r="13167" spans="1:25">
      <c r="A13167" t="s">
        <v>1490</v>
      </c>
      <c r="B13167" t="s">
        <v>1489</v>
      </c>
      <c r="C13167" t="s">
        <v>1586</v>
      </c>
      <c r="J13167">
        <v>816</v>
      </c>
      <c r="K13167">
        <f t="shared" si="98"/>
        <v>9</v>
      </c>
      <c r="L13167">
        <f t="shared" si="99"/>
        <v>10</v>
      </c>
      <c r="M13167">
        <v>9.5</v>
      </c>
      <c r="N13167">
        <v>1</v>
      </c>
      <c r="O13167">
        <v>1.1028</v>
      </c>
      <c r="Q13167">
        <v>28.48</v>
      </c>
      <c r="R13167">
        <v>0.82299999999999995</v>
      </c>
      <c r="U13167">
        <v>0.90759999999999996</v>
      </c>
    </row>
    <row r="13168" spans="1:25">
      <c r="A13168" t="s">
        <v>1490</v>
      </c>
      <c r="B13168" t="s">
        <v>1489</v>
      </c>
      <c r="C13168" t="s">
        <v>1586</v>
      </c>
      <c r="J13168">
        <v>816</v>
      </c>
      <c r="K13168">
        <f t="shared" si="98"/>
        <v>10</v>
      </c>
      <c r="L13168">
        <f t="shared" si="99"/>
        <v>11</v>
      </c>
      <c r="M13168">
        <v>10.5</v>
      </c>
      <c r="N13168">
        <v>1</v>
      </c>
      <c r="O13168">
        <v>1.224</v>
      </c>
      <c r="Q13168">
        <v>35.651000000000003</v>
      </c>
      <c r="R13168">
        <v>0.95499999999999996</v>
      </c>
      <c r="U13168">
        <v>1.169</v>
      </c>
    </row>
    <row r="13169" spans="1:25">
      <c r="A13169" t="s">
        <v>1490</v>
      </c>
      <c r="B13169" t="s">
        <v>1489</v>
      </c>
      <c r="C13169" t="s">
        <v>1586</v>
      </c>
      <c r="J13169">
        <v>816</v>
      </c>
      <c r="K13169">
        <f t="shared" si="98"/>
        <v>11</v>
      </c>
      <c r="L13169">
        <f t="shared" si="99"/>
        <v>12</v>
      </c>
      <c r="M13169">
        <v>11.5</v>
      </c>
      <c r="N13169">
        <v>1</v>
      </c>
      <c r="O13169">
        <v>0.94230000000000003</v>
      </c>
      <c r="Q13169">
        <v>24.946999999999999</v>
      </c>
      <c r="R13169">
        <v>0.84899999999999998</v>
      </c>
      <c r="U13169">
        <v>0.8</v>
      </c>
    </row>
    <row r="13170" spans="1:25">
      <c r="A13170" t="s">
        <v>1490</v>
      </c>
      <c r="B13170" t="s">
        <v>1489</v>
      </c>
      <c r="K13170">
        <f t="shared" si="98"/>
        <v>0</v>
      </c>
      <c r="L13170">
        <f t="shared" si="99"/>
        <v>0</v>
      </c>
      <c r="U13170">
        <v>12.5473</v>
      </c>
    </row>
    <row r="13171" spans="1:25">
      <c r="A13171" t="s">
        <v>1490</v>
      </c>
      <c r="B13171" t="s">
        <v>1489</v>
      </c>
      <c r="C13171" t="s">
        <v>1586</v>
      </c>
      <c r="E13171" t="s">
        <v>1587</v>
      </c>
      <c r="G13171">
        <v>43.4392</v>
      </c>
      <c r="H13171">
        <v>-3.7749000000000001</v>
      </c>
      <c r="I13171" t="s">
        <v>94</v>
      </c>
      <c r="J13171">
        <v>817</v>
      </c>
      <c r="K13171">
        <f t="shared" si="98"/>
        <v>0</v>
      </c>
      <c r="L13171">
        <f t="shared" si="99"/>
        <v>1</v>
      </c>
      <c r="M13171">
        <v>0.5</v>
      </c>
      <c r="N13171">
        <v>1</v>
      </c>
      <c r="O13171">
        <v>1.7077</v>
      </c>
      <c r="Q13171">
        <v>19.035</v>
      </c>
      <c r="R13171">
        <v>0.2359</v>
      </c>
      <c r="U13171">
        <v>0.40279999999999999</v>
      </c>
      <c r="W13171">
        <v>1.7056</v>
      </c>
      <c r="Y13171">
        <v>0.30570000000000003</v>
      </c>
    </row>
    <row r="13172" spans="1:25">
      <c r="A13172" t="s">
        <v>1490</v>
      </c>
      <c r="B13172" t="s">
        <v>1489</v>
      </c>
      <c r="C13172" t="s">
        <v>1586</v>
      </c>
      <c r="J13172">
        <v>817</v>
      </c>
      <c r="K13172">
        <f t="shared" si="98"/>
        <v>1</v>
      </c>
      <c r="L13172">
        <f t="shared" si="99"/>
        <v>2</v>
      </c>
      <c r="M13172">
        <v>1.5</v>
      </c>
      <c r="N13172">
        <v>1</v>
      </c>
      <c r="O13172">
        <v>1.6794</v>
      </c>
      <c r="Q13172">
        <v>17.024999999999999</v>
      </c>
      <c r="R13172">
        <v>0.19550000000000001</v>
      </c>
      <c r="U13172">
        <v>0.32829999999999998</v>
      </c>
    </row>
    <row r="13173" spans="1:25">
      <c r="A13173" t="s">
        <v>1490</v>
      </c>
      <c r="B13173" t="s">
        <v>1489</v>
      </c>
      <c r="C13173" t="s">
        <v>1586</v>
      </c>
      <c r="J13173">
        <v>817</v>
      </c>
      <c r="K13173">
        <f t="shared" si="98"/>
        <v>2</v>
      </c>
      <c r="L13173">
        <f t="shared" si="99"/>
        <v>3</v>
      </c>
      <c r="M13173">
        <v>2.5</v>
      </c>
      <c r="N13173">
        <v>1</v>
      </c>
      <c r="O13173">
        <v>1.5719000000000001</v>
      </c>
      <c r="Q13173">
        <v>15.569000000000001</v>
      </c>
      <c r="R13173">
        <v>0.1862</v>
      </c>
      <c r="U13173">
        <v>0.29270000000000002</v>
      </c>
    </row>
    <row r="13174" spans="1:25">
      <c r="A13174" t="s">
        <v>1490</v>
      </c>
      <c r="B13174" t="s">
        <v>1489</v>
      </c>
      <c r="C13174" t="s">
        <v>1586</v>
      </c>
      <c r="J13174">
        <v>817</v>
      </c>
      <c r="K13174">
        <f t="shared" si="98"/>
        <v>3</v>
      </c>
      <c r="L13174">
        <f t="shared" si="99"/>
        <v>4</v>
      </c>
      <c r="M13174">
        <v>3.5</v>
      </c>
      <c r="N13174">
        <v>1</v>
      </c>
      <c r="O13174">
        <v>1.4251</v>
      </c>
      <c r="Q13174">
        <v>20.099</v>
      </c>
      <c r="R13174">
        <v>0.35410000000000003</v>
      </c>
      <c r="U13174">
        <v>0.50470000000000004</v>
      </c>
    </row>
    <row r="13175" spans="1:25">
      <c r="A13175" t="s">
        <v>1490</v>
      </c>
      <c r="B13175" t="s">
        <v>1489</v>
      </c>
      <c r="C13175" t="s">
        <v>1586</v>
      </c>
      <c r="J13175">
        <v>817</v>
      </c>
      <c r="K13175">
        <f t="shared" si="98"/>
        <v>4</v>
      </c>
      <c r="L13175">
        <f t="shared" si="99"/>
        <v>5</v>
      </c>
      <c r="M13175">
        <v>4.5</v>
      </c>
      <c r="N13175">
        <v>1</v>
      </c>
      <c r="O13175">
        <v>1.482</v>
      </c>
      <c r="Q13175">
        <v>18.395</v>
      </c>
      <c r="R13175">
        <v>0.28649999999999998</v>
      </c>
      <c r="U13175">
        <v>0.42459999999999998</v>
      </c>
    </row>
    <row r="13176" spans="1:25">
      <c r="A13176" t="s">
        <v>1490</v>
      </c>
      <c r="B13176" t="s">
        <v>1489</v>
      </c>
      <c r="C13176" t="s">
        <v>1586</v>
      </c>
      <c r="J13176">
        <v>817</v>
      </c>
      <c r="K13176">
        <f t="shared" si="98"/>
        <v>5</v>
      </c>
      <c r="L13176">
        <f t="shared" si="99"/>
        <v>6</v>
      </c>
      <c r="M13176">
        <v>5.5</v>
      </c>
      <c r="N13176">
        <v>1</v>
      </c>
      <c r="O13176">
        <v>1.7567999999999999</v>
      </c>
      <c r="Q13176">
        <v>21.977</v>
      </c>
      <c r="R13176">
        <v>0.29039999999999999</v>
      </c>
      <c r="U13176">
        <v>0.5101</v>
      </c>
    </row>
    <row r="13177" spans="1:25">
      <c r="A13177" t="s">
        <v>1490</v>
      </c>
      <c r="B13177" t="s">
        <v>1489</v>
      </c>
      <c r="C13177" t="s">
        <v>1586</v>
      </c>
      <c r="J13177">
        <v>817</v>
      </c>
      <c r="K13177">
        <f t="shared" si="98"/>
        <v>6</v>
      </c>
      <c r="L13177">
        <f t="shared" si="99"/>
        <v>7</v>
      </c>
      <c r="M13177">
        <v>6.5</v>
      </c>
      <c r="N13177">
        <v>1</v>
      </c>
      <c r="O13177">
        <v>1.8313999999999999</v>
      </c>
      <c r="Q13177">
        <v>19.802</v>
      </c>
      <c r="R13177">
        <v>0.2225</v>
      </c>
      <c r="U13177">
        <v>0.40749999999999997</v>
      </c>
    </row>
    <row r="13178" spans="1:25">
      <c r="A13178" t="s">
        <v>1490</v>
      </c>
      <c r="B13178" t="s">
        <v>1489</v>
      </c>
      <c r="C13178" t="s">
        <v>1586</v>
      </c>
      <c r="J13178">
        <v>817</v>
      </c>
      <c r="K13178">
        <f t="shared" si="98"/>
        <v>7</v>
      </c>
      <c r="L13178">
        <f t="shared" si="99"/>
        <v>8</v>
      </c>
      <c r="M13178">
        <v>7.5</v>
      </c>
      <c r="N13178">
        <v>1</v>
      </c>
      <c r="O13178">
        <v>1.8206</v>
      </c>
      <c r="Q13178">
        <v>21.289000000000001</v>
      </c>
      <c r="R13178">
        <v>0.25779999999999997</v>
      </c>
      <c r="U13178">
        <v>0.46929999999999999</v>
      </c>
    </row>
    <row r="13179" spans="1:25">
      <c r="A13179" t="s">
        <v>1490</v>
      </c>
      <c r="B13179" t="s">
        <v>1489</v>
      </c>
      <c r="C13179" t="s">
        <v>1586</v>
      </c>
      <c r="J13179">
        <v>817</v>
      </c>
      <c r="K13179">
        <f t="shared" si="98"/>
        <v>8</v>
      </c>
      <c r="L13179">
        <f t="shared" si="99"/>
        <v>9</v>
      </c>
      <c r="M13179">
        <v>8.5</v>
      </c>
      <c r="N13179">
        <v>1</v>
      </c>
      <c r="O13179">
        <v>1.8022</v>
      </c>
      <c r="Q13179">
        <v>27.802</v>
      </c>
      <c r="R13179">
        <v>0.40710000000000002</v>
      </c>
      <c r="U13179">
        <v>0.73360000000000003</v>
      </c>
    </row>
    <row r="13180" spans="1:25">
      <c r="A13180" t="s">
        <v>1490</v>
      </c>
      <c r="B13180" t="s">
        <v>1489</v>
      </c>
      <c r="C13180" t="s">
        <v>1586</v>
      </c>
      <c r="J13180">
        <v>817</v>
      </c>
      <c r="K13180">
        <f t="shared" si="98"/>
        <v>9</v>
      </c>
      <c r="L13180">
        <f t="shared" si="99"/>
        <v>10</v>
      </c>
      <c r="M13180">
        <v>9.5</v>
      </c>
      <c r="N13180">
        <v>1</v>
      </c>
      <c r="O13180">
        <v>1.6700999999999999</v>
      </c>
      <c r="Q13180">
        <v>19.803000000000001</v>
      </c>
      <c r="R13180">
        <v>0.26429999999999998</v>
      </c>
      <c r="U13180">
        <v>0.44140000000000001</v>
      </c>
    </row>
    <row r="13181" spans="1:25">
      <c r="A13181" t="s">
        <v>1490</v>
      </c>
      <c r="B13181" t="s">
        <v>1489</v>
      </c>
      <c r="C13181" t="s">
        <v>1586</v>
      </c>
      <c r="J13181">
        <v>817</v>
      </c>
      <c r="K13181">
        <f t="shared" si="98"/>
        <v>10</v>
      </c>
      <c r="L13181">
        <f t="shared" si="99"/>
        <v>11</v>
      </c>
      <c r="M13181">
        <v>10.5</v>
      </c>
      <c r="N13181">
        <v>1</v>
      </c>
      <c r="O13181">
        <v>1.8302</v>
      </c>
      <c r="Q13181">
        <v>30.779</v>
      </c>
      <c r="R13181">
        <v>0.4627</v>
      </c>
      <c r="U13181">
        <v>0.8468</v>
      </c>
    </row>
    <row r="13182" spans="1:25">
      <c r="A13182" t="s">
        <v>1490</v>
      </c>
      <c r="B13182" t="s">
        <v>1489</v>
      </c>
      <c r="C13182" t="s">
        <v>1586</v>
      </c>
      <c r="J13182">
        <v>817</v>
      </c>
      <c r="K13182">
        <f t="shared" si="98"/>
        <v>11</v>
      </c>
      <c r="L13182">
        <f t="shared" si="99"/>
        <v>12</v>
      </c>
      <c r="M13182">
        <v>11.5</v>
      </c>
      <c r="N13182">
        <v>1</v>
      </c>
      <c r="O13182">
        <v>1.8339000000000001</v>
      </c>
      <c r="Q13182">
        <v>25.449000000000002</v>
      </c>
      <c r="R13182">
        <v>0.34510000000000002</v>
      </c>
      <c r="U13182">
        <v>0.63280000000000003</v>
      </c>
    </row>
    <row r="13183" spans="1:25">
      <c r="A13183" t="s">
        <v>1490</v>
      </c>
      <c r="B13183" t="s">
        <v>1489</v>
      </c>
      <c r="C13183" t="s">
        <v>1586</v>
      </c>
      <c r="J13183">
        <v>817</v>
      </c>
      <c r="K13183">
        <f t="shared" si="98"/>
        <v>12</v>
      </c>
      <c r="L13183">
        <f t="shared" si="99"/>
        <v>13</v>
      </c>
      <c r="M13183">
        <v>12.5</v>
      </c>
      <c r="N13183">
        <v>1</v>
      </c>
      <c r="O13183">
        <v>1.8815</v>
      </c>
      <c r="Q13183">
        <v>30.358000000000001</v>
      </c>
      <c r="R13183">
        <v>0.43540000000000001</v>
      </c>
      <c r="U13183">
        <v>0.81920000000000004</v>
      </c>
    </row>
    <row r="13184" spans="1:25">
      <c r="A13184" t="s">
        <v>1490</v>
      </c>
      <c r="B13184" t="s">
        <v>1489</v>
      </c>
      <c r="C13184" t="s">
        <v>1586</v>
      </c>
      <c r="J13184">
        <v>817</v>
      </c>
      <c r="K13184">
        <f t="shared" si="98"/>
        <v>13</v>
      </c>
      <c r="L13184">
        <f t="shared" si="99"/>
        <v>14</v>
      </c>
      <c r="M13184">
        <v>13.5</v>
      </c>
      <c r="N13184">
        <v>1</v>
      </c>
      <c r="O13184">
        <v>1.8725000000000001</v>
      </c>
      <c r="Q13184">
        <v>50.283000000000001</v>
      </c>
      <c r="R13184">
        <v>0.86419999999999997</v>
      </c>
      <c r="U13184">
        <v>1.6181000000000001</v>
      </c>
    </row>
    <row r="13185" spans="1:25">
      <c r="A13185" t="s">
        <v>1490</v>
      </c>
      <c r="B13185" t="s">
        <v>1489</v>
      </c>
      <c r="C13185" t="s">
        <v>1586</v>
      </c>
      <c r="J13185">
        <v>817</v>
      </c>
      <c r="K13185">
        <f t="shared" si="98"/>
        <v>14</v>
      </c>
      <c r="L13185">
        <f t="shared" si="99"/>
        <v>15</v>
      </c>
      <c r="M13185">
        <v>14.5</v>
      </c>
      <c r="N13185">
        <v>1</v>
      </c>
      <c r="O13185">
        <v>1.7236</v>
      </c>
      <c r="Q13185">
        <v>17.512</v>
      </c>
      <c r="R13185">
        <v>0.19639999999999999</v>
      </c>
      <c r="U13185">
        <v>0.33850000000000002</v>
      </c>
    </row>
    <row r="13186" spans="1:25">
      <c r="A13186" t="s">
        <v>1490</v>
      </c>
      <c r="B13186" t="s">
        <v>1489</v>
      </c>
      <c r="C13186" t="s">
        <v>1586</v>
      </c>
      <c r="J13186">
        <v>817</v>
      </c>
      <c r="K13186">
        <f t="shared" si="98"/>
        <v>15</v>
      </c>
      <c r="L13186">
        <f t="shared" si="99"/>
        <v>16</v>
      </c>
      <c r="M13186">
        <v>15.5</v>
      </c>
      <c r="N13186">
        <v>1</v>
      </c>
      <c r="O13186">
        <v>2.0257000000000001</v>
      </c>
      <c r="Q13186">
        <v>17.227</v>
      </c>
      <c r="R13186">
        <v>0.13020000000000001</v>
      </c>
      <c r="U13186">
        <v>0.26369999999999999</v>
      </c>
    </row>
    <row r="13187" spans="1:25">
      <c r="A13187" t="s">
        <v>1490</v>
      </c>
      <c r="B13187" t="s">
        <v>1489</v>
      </c>
      <c r="C13187" t="s">
        <v>1586</v>
      </c>
      <c r="J13187">
        <v>817</v>
      </c>
      <c r="K13187">
        <f t="shared" si="98"/>
        <v>16</v>
      </c>
      <c r="L13187">
        <f t="shared" si="99"/>
        <v>17</v>
      </c>
      <c r="M13187">
        <v>16.5</v>
      </c>
      <c r="N13187">
        <v>1</v>
      </c>
      <c r="O13187">
        <v>1.514</v>
      </c>
      <c r="Q13187">
        <v>24.748999999999999</v>
      </c>
      <c r="R13187">
        <v>0.44390000000000002</v>
      </c>
      <c r="U13187">
        <v>0.67200000000000004</v>
      </c>
    </row>
    <row r="13188" spans="1:25">
      <c r="A13188" t="s">
        <v>1490</v>
      </c>
      <c r="B13188" t="s">
        <v>1489</v>
      </c>
      <c r="C13188" t="s">
        <v>1586</v>
      </c>
      <c r="J13188">
        <v>817</v>
      </c>
      <c r="K13188">
        <f t="shared" si="98"/>
        <v>17</v>
      </c>
      <c r="L13188">
        <f t="shared" si="99"/>
        <v>18</v>
      </c>
      <c r="M13188">
        <v>17.5</v>
      </c>
      <c r="N13188">
        <v>1</v>
      </c>
      <c r="O13188">
        <v>1.823</v>
      </c>
      <c r="Q13188">
        <v>23.379000000000001</v>
      </c>
      <c r="R13188">
        <v>0.30299999999999999</v>
      </c>
      <c r="U13188">
        <v>0.55230000000000001</v>
      </c>
    </row>
    <row r="13189" spans="1:25">
      <c r="A13189" t="s">
        <v>1490</v>
      </c>
      <c r="B13189" t="s">
        <v>1489</v>
      </c>
      <c r="C13189" t="s">
        <v>1586</v>
      </c>
      <c r="J13189">
        <v>817</v>
      </c>
      <c r="K13189">
        <f t="shared" si="98"/>
        <v>18</v>
      </c>
      <c r="L13189">
        <f t="shared" si="99"/>
        <v>19</v>
      </c>
      <c r="M13189">
        <v>18.5</v>
      </c>
      <c r="N13189">
        <v>1</v>
      </c>
      <c r="O13189">
        <v>1.6272</v>
      </c>
      <c r="Q13189">
        <v>21.056000000000001</v>
      </c>
      <c r="R13189">
        <v>0.30759999999999998</v>
      </c>
      <c r="U13189">
        <v>0.50049999999999994</v>
      </c>
    </row>
    <row r="13190" spans="1:25">
      <c r="A13190" t="s">
        <v>1490</v>
      </c>
      <c r="B13190" t="s">
        <v>1489</v>
      </c>
      <c r="C13190" t="s">
        <v>1586</v>
      </c>
      <c r="J13190">
        <v>817</v>
      </c>
      <c r="K13190">
        <f t="shared" si="98"/>
        <v>19</v>
      </c>
      <c r="L13190">
        <f t="shared" si="99"/>
        <v>20</v>
      </c>
      <c r="M13190">
        <v>19.5</v>
      </c>
      <c r="N13190">
        <v>1</v>
      </c>
      <c r="O13190">
        <v>1.9334</v>
      </c>
      <c r="Q13190">
        <v>15.672000000000001</v>
      </c>
      <c r="R13190">
        <v>0.1142</v>
      </c>
      <c r="U13190">
        <v>0.2208</v>
      </c>
    </row>
    <row r="13191" spans="1:25">
      <c r="A13191" t="s">
        <v>1490</v>
      </c>
      <c r="B13191" t="s">
        <v>1489</v>
      </c>
      <c r="C13191" t="s">
        <v>1586</v>
      </c>
      <c r="J13191">
        <v>817</v>
      </c>
      <c r="K13191">
        <f t="shared" si="98"/>
        <v>20</v>
      </c>
      <c r="L13191">
        <f t="shared" si="99"/>
        <v>21</v>
      </c>
      <c r="M13191">
        <v>20.5</v>
      </c>
      <c r="N13191">
        <v>1</v>
      </c>
      <c r="O13191">
        <v>1.6207</v>
      </c>
      <c r="Q13191">
        <v>15.39</v>
      </c>
      <c r="R13191">
        <v>0.16980000000000001</v>
      </c>
      <c r="U13191">
        <v>0.27529999999999999</v>
      </c>
    </row>
    <row r="13192" spans="1:25">
      <c r="A13192" t="s">
        <v>1490</v>
      </c>
      <c r="B13192" t="s">
        <v>1489</v>
      </c>
      <c r="C13192" t="s">
        <v>1586</v>
      </c>
      <c r="J13192">
        <v>817</v>
      </c>
      <c r="K13192">
        <f t="shared" si="98"/>
        <v>21</v>
      </c>
      <c r="L13192">
        <f t="shared" si="99"/>
        <v>22</v>
      </c>
      <c r="M13192">
        <v>21.5</v>
      </c>
      <c r="N13192">
        <v>1</v>
      </c>
      <c r="O13192">
        <v>1.0896999999999999</v>
      </c>
      <c r="Q13192">
        <v>12.63</v>
      </c>
      <c r="R13192">
        <v>0.25359999999999999</v>
      </c>
      <c r="U13192">
        <v>0.27639999999999998</v>
      </c>
    </row>
    <row r="13193" spans="1:25">
      <c r="A13193" t="s">
        <v>1490</v>
      </c>
      <c r="B13193" t="s">
        <v>1489</v>
      </c>
      <c r="K13193">
        <f t="shared" si="98"/>
        <v>0</v>
      </c>
      <c r="L13193">
        <f t="shared" si="99"/>
        <v>0</v>
      </c>
      <c r="U13193">
        <v>11.531499999999999</v>
      </c>
    </row>
    <row r="13194" spans="1:25">
      <c r="A13194" t="s">
        <v>1490</v>
      </c>
      <c r="B13194" t="s">
        <v>1489</v>
      </c>
      <c r="C13194" t="s">
        <v>1586</v>
      </c>
      <c r="E13194" t="s">
        <v>1587</v>
      </c>
      <c r="G13194">
        <v>43.4392</v>
      </c>
      <c r="H13194">
        <v>-3.7749000000000001</v>
      </c>
      <c r="I13194" t="s">
        <v>94</v>
      </c>
      <c r="J13194">
        <v>818</v>
      </c>
      <c r="K13194">
        <f t="shared" si="98"/>
        <v>0</v>
      </c>
      <c r="L13194">
        <f t="shared" si="99"/>
        <v>1</v>
      </c>
      <c r="M13194">
        <v>0.5</v>
      </c>
      <c r="N13194">
        <v>1</v>
      </c>
      <c r="O13194">
        <v>1.0499000000000001</v>
      </c>
      <c r="Q13194">
        <v>19.809000000000001</v>
      </c>
      <c r="R13194">
        <v>0.54469999999999996</v>
      </c>
      <c r="U13194">
        <v>0.57189999999999996</v>
      </c>
      <c r="W13194">
        <v>1.7362</v>
      </c>
      <c r="Y13194">
        <v>0.34839999999999999</v>
      </c>
    </row>
    <row r="13195" spans="1:25">
      <c r="A13195" t="s">
        <v>1490</v>
      </c>
      <c r="B13195" t="s">
        <v>1489</v>
      </c>
      <c r="C13195" t="s">
        <v>1586</v>
      </c>
      <c r="J13195">
        <v>818</v>
      </c>
      <c r="K13195">
        <f t="shared" si="98"/>
        <v>1</v>
      </c>
      <c r="L13195">
        <f t="shared" si="99"/>
        <v>2</v>
      </c>
      <c r="M13195">
        <v>1.5</v>
      </c>
      <c r="N13195">
        <v>1</v>
      </c>
      <c r="O13195">
        <v>1.5553999999999999</v>
      </c>
      <c r="Q13195">
        <v>22.837</v>
      </c>
      <c r="R13195">
        <v>0.37730000000000002</v>
      </c>
      <c r="U13195">
        <v>0.58679999999999999</v>
      </c>
    </row>
    <row r="13196" spans="1:25">
      <c r="A13196" t="s">
        <v>1490</v>
      </c>
      <c r="B13196" t="s">
        <v>1489</v>
      </c>
      <c r="C13196" t="s">
        <v>1586</v>
      </c>
      <c r="J13196">
        <v>818</v>
      </c>
      <c r="K13196">
        <f t="shared" si="98"/>
        <v>2</v>
      </c>
      <c r="L13196">
        <f t="shared" si="99"/>
        <v>3</v>
      </c>
      <c r="M13196">
        <v>2.5</v>
      </c>
      <c r="N13196">
        <v>1</v>
      </c>
      <c r="O13196">
        <v>1.5431999999999999</v>
      </c>
      <c r="Q13196">
        <v>26.262</v>
      </c>
      <c r="R13196">
        <v>0.47070000000000001</v>
      </c>
      <c r="U13196">
        <v>0.72640000000000005</v>
      </c>
    </row>
    <row r="13197" spans="1:25">
      <c r="A13197" t="s">
        <v>1490</v>
      </c>
      <c r="B13197" t="s">
        <v>1489</v>
      </c>
      <c r="C13197" t="s">
        <v>1586</v>
      </c>
      <c r="J13197">
        <v>818</v>
      </c>
      <c r="K13197">
        <f t="shared" si="98"/>
        <v>3</v>
      </c>
      <c r="L13197">
        <f t="shared" si="99"/>
        <v>4</v>
      </c>
      <c r="M13197">
        <v>3.5</v>
      </c>
      <c r="N13197">
        <v>1</v>
      </c>
      <c r="O13197">
        <v>1.5843</v>
      </c>
      <c r="Q13197">
        <v>25.001999999999999</v>
      </c>
      <c r="R13197">
        <v>0.42130000000000001</v>
      </c>
      <c r="U13197">
        <v>0.66739999999999999</v>
      </c>
    </row>
    <row r="13198" spans="1:25">
      <c r="A13198" t="s">
        <v>1490</v>
      </c>
      <c r="B13198" t="s">
        <v>1489</v>
      </c>
      <c r="C13198" t="s">
        <v>1586</v>
      </c>
      <c r="J13198">
        <v>818</v>
      </c>
      <c r="K13198">
        <f t="shared" si="98"/>
        <v>4</v>
      </c>
      <c r="L13198">
        <f t="shared" si="99"/>
        <v>5</v>
      </c>
      <c r="M13198">
        <v>4.5</v>
      </c>
      <c r="N13198">
        <v>1</v>
      </c>
      <c r="O13198">
        <v>1.7519</v>
      </c>
      <c r="Q13198">
        <v>27.672999999999998</v>
      </c>
      <c r="R13198">
        <v>0.4219</v>
      </c>
      <c r="U13198">
        <v>0.73899999999999999</v>
      </c>
    </row>
    <row r="13199" spans="1:25">
      <c r="A13199" t="s">
        <v>1490</v>
      </c>
      <c r="B13199" t="s">
        <v>1489</v>
      </c>
      <c r="C13199" t="s">
        <v>1586</v>
      </c>
      <c r="J13199">
        <v>818</v>
      </c>
      <c r="K13199">
        <f t="shared" si="98"/>
        <v>5</v>
      </c>
      <c r="L13199">
        <f t="shared" si="99"/>
        <v>6</v>
      </c>
      <c r="M13199">
        <v>5.5</v>
      </c>
      <c r="N13199">
        <v>1</v>
      </c>
      <c r="O13199">
        <v>1.7898000000000001</v>
      </c>
      <c r="Q13199">
        <v>26.248999999999999</v>
      </c>
      <c r="R13199">
        <v>0.37659999999999999</v>
      </c>
      <c r="U13199">
        <v>0.67410000000000003</v>
      </c>
    </row>
    <row r="13200" spans="1:25">
      <c r="A13200" t="s">
        <v>1490</v>
      </c>
      <c r="B13200" t="s">
        <v>1489</v>
      </c>
      <c r="C13200" t="s">
        <v>1586</v>
      </c>
      <c r="J13200">
        <v>818</v>
      </c>
      <c r="K13200">
        <f t="shared" si="98"/>
        <v>6</v>
      </c>
      <c r="L13200">
        <f t="shared" si="99"/>
        <v>7</v>
      </c>
      <c r="M13200">
        <v>6.5</v>
      </c>
      <c r="N13200">
        <v>1</v>
      </c>
      <c r="O13200">
        <v>1.8703000000000001</v>
      </c>
      <c r="Q13200">
        <v>19.885000000000002</v>
      </c>
      <c r="R13200">
        <v>0.21529999999999999</v>
      </c>
      <c r="U13200">
        <v>0.40260000000000001</v>
      </c>
    </row>
    <row r="13201" spans="1:25">
      <c r="A13201" t="s">
        <v>1490</v>
      </c>
      <c r="B13201" t="s">
        <v>1489</v>
      </c>
      <c r="C13201" t="s">
        <v>1586</v>
      </c>
      <c r="J13201">
        <v>818</v>
      </c>
      <c r="K13201">
        <f t="shared" si="98"/>
        <v>7</v>
      </c>
      <c r="L13201">
        <f t="shared" si="99"/>
        <v>8</v>
      </c>
      <c r="M13201">
        <v>7.5</v>
      </c>
      <c r="N13201">
        <v>1</v>
      </c>
      <c r="O13201">
        <v>1.7567999999999999</v>
      </c>
      <c r="Q13201">
        <v>17.626999999999999</v>
      </c>
      <c r="R13201">
        <v>0.1913</v>
      </c>
      <c r="U13201">
        <v>0.33610000000000001</v>
      </c>
    </row>
    <row r="13202" spans="1:25">
      <c r="A13202" t="s">
        <v>1490</v>
      </c>
      <c r="B13202" t="s">
        <v>1489</v>
      </c>
      <c r="C13202" t="s">
        <v>1586</v>
      </c>
      <c r="J13202">
        <v>818</v>
      </c>
      <c r="K13202">
        <f t="shared" si="98"/>
        <v>8</v>
      </c>
      <c r="L13202">
        <f t="shared" si="99"/>
        <v>9</v>
      </c>
      <c r="M13202">
        <v>8.5</v>
      </c>
      <c r="N13202">
        <v>1</v>
      </c>
      <c r="O13202">
        <v>1.9306000000000001</v>
      </c>
      <c r="Q13202">
        <v>20.962</v>
      </c>
      <c r="R13202">
        <v>0.2243</v>
      </c>
      <c r="U13202">
        <v>0.433</v>
      </c>
    </row>
    <row r="13203" spans="1:25">
      <c r="A13203" t="s">
        <v>1490</v>
      </c>
      <c r="B13203" t="s">
        <v>1489</v>
      </c>
      <c r="C13203" t="s">
        <v>1586</v>
      </c>
      <c r="J13203">
        <v>818</v>
      </c>
      <c r="K13203">
        <f t="shared" si="98"/>
        <v>9</v>
      </c>
      <c r="L13203">
        <f t="shared" si="99"/>
        <v>10</v>
      </c>
      <c r="M13203">
        <v>9.5</v>
      </c>
      <c r="N13203">
        <v>1</v>
      </c>
      <c r="O13203">
        <v>1.5428999999999999</v>
      </c>
      <c r="Q13203">
        <v>18.152000000000001</v>
      </c>
      <c r="R13203">
        <v>0.2606</v>
      </c>
      <c r="U13203">
        <v>0.40210000000000001</v>
      </c>
    </row>
    <row r="13204" spans="1:25">
      <c r="A13204" t="s">
        <v>1490</v>
      </c>
      <c r="B13204" t="s">
        <v>1489</v>
      </c>
      <c r="C13204" t="s">
        <v>1586</v>
      </c>
      <c r="J13204">
        <v>818</v>
      </c>
      <c r="K13204">
        <f t="shared" si="98"/>
        <v>10</v>
      </c>
      <c r="L13204">
        <f t="shared" si="99"/>
        <v>11</v>
      </c>
      <c r="M13204">
        <v>10.5</v>
      </c>
      <c r="N13204">
        <v>1</v>
      </c>
      <c r="O13204">
        <v>1.9026000000000001</v>
      </c>
      <c r="Q13204">
        <v>24.695</v>
      </c>
      <c r="R13204">
        <v>0.30919999999999997</v>
      </c>
      <c r="U13204">
        <v>0.58819999999999995</v>
      </c>
    </row>
    <row r="13205" spans="1:25">
      <c r="A13205" t="s">
        <v>1490</v>
      </c>
      <c r="B13205" t="s">
        <v>1489</v>
      </c>
      <c r="C13205" t="s">
        <v>1586</v>
      </c>
      <c r="J13205">
        <v>818</v>
      </c>
      <c r="K13205">
        <f t="shared" si="98"/>
        <v>11</v>
      </c>
      <c r="L13205">
        <f t="shared" si="99"/>
        <v>12</v>
      </c>
      <c r="M13205">
        <v>11.5</v>
      </c>
      <c r="N13205">
        <v>1</v>
      </c>
      <c r="O13205">
        <v>1.7662</v>
      </c>
      <c r="Q13205">
        <v>9.7040000000000006</v>
      </c>
      <c r="R13205">
        <v>9.7999999999999997E-3</v>
      </c>
      <c r="U13205">
        <v>1.7299999999999999E-2</v>
      </c>
    </row>
    <row r="13206" spans="1:25">
      <c r="A13206" t="s">
        <v>1490</v>
      </c>
      <c r="B13206" t="s">
        <v>1489</v>
      </c>
      <c r="C13206" t="s">
        <v>1586</v>
      </c>
      <c r="J13206">
        <v>818</v>
      </c>
      <c r="K13206">
        <f t="shared" si="98"/>
        <v>12</v>
      </c>
      <c r="L13206">
        <f t="shared" si="99"/>
        <v>13</v>
      </c>
      <c r="M13206">
        <v>12.5</v>
      </c>
      <c r="N13206">
        <v>1</v>
      </c>
      <c r="O13206">
        <v>1.7941</v>
      </c>
      <c r="Q13206">
        <v>17.919</v>
      </c>
      <c r="R13206">
        <v>0.1895</v>
      </c>
      <c r="U13206">
        <v>0.34</v>
      </c>
    </row>
    <row r="13207" spans="1:25">
      <c r="A13207" t="s">
        <v>1490</v>
      </c>
      <c r="B13207" t="s">
        <v>1489</v>
      </c>
      <c r="C13207" t="s">
        <v>1586</v>
      </c>
      <c r="J13207">
        <v>818</v>
      </c>
      <c r="K13207">
        <f t="shared" si="98"/>
        <v>13</v>
      </c>
      <c r="L13207">
        <f t="shared" si="99"/>
        <v>14</v>
      </c>
      <c r="M13207">
        <v>13.5</v>
      </c>
      <c r="N13207">
        <v>1</v>
      </c>
      <c r="O13207">
        <v>1.7602</v>
      </c>
      <c r="Q13207">
        <v>68.721000000000004</v>
      </c>
      <c r="R13207">
        <v>1.3515999999999999</v>
      </c>
      <c r="U13207">
        <v>2.3792</v>
      </c>
    </row>
    <row r="13208" spans="1:25">
      <c r="A13208" t="s">
        <v>1490</v>
      </c>
      <c r="B13208" t="s">
        <v>1489</v>
      </c>
      <c r="C13208" t="s">
        <v>1586</v>
      </c>
      <c r="J13208">
        <v>818</v>
      </c>
      <c r="K13208">
        <f t="shared" si="98"/>
        <v>14</v>
      </c>
      <c r="L13208">
        <f t="shared" si="99"/>
        <v>15</v>
      </c>
      <c r="M13208">
        <v>14.5</v>
      </c>
      <c r="N13208">
        <v>1</v>
      </c>
      <c r="O13208">
        <v>1.778</v>
      </c>
      <c r="Q13208">
        <v>28.282</v>
      </c>
      <c r="R13208">
        <v>0.42630000000000001</v>
      </c>
      <c r="U13208">
        <v>0.75790000000000002</v>
      </c>
    </row>
    <row r="13209" spans="1:25">
      <c r="A13209" t="s">
        <v>1490</v>
      </c>
      <c r="B13209" t="s">
        <v>1489</v>
      </c>
      <c r="C13209" t="s">
        <v>1586</v>
      </c>
      <c r="J13209">
        <v>818</v>
      </c>
      <c r="K13209">
        <f t="shared" si="98"/>
        <v>15</v>
      </c>
      <c r="L13209">
        <f t="shared" si="99"/>
        <v>16</v>
      </c>
      <c r="M13209">
        <v>15.5</v>
      </c>
      <c r="N13209">
        <v>1</v>
      </c>
      <c r="O13209">
        <v>1.9204000000000001</v>
      </c>
      <c r="Q13209">
        <v>21.103000000000002</v>
      </c>
      <c r="R13209">
        <v>0.2296</v>
      </c>
      <c r="U13209">
        <v>0.44080000000000003</v>
      </c>
    </row>
    <row r="13210" spans="1:25">
      <c r="A13210" t="s">
        <v>1490</v>
      </c>
      <c r="B13210" t="s">
        <v>1489</v>
      </c>
      <c r="C13210" t="s">
        <v>1586</v>
      </c>
      <c r="J13210">
        <v>818</v>
      </c>
      <c r="K13210">
        <f t="shared" si="98"/>
        <v>16</v>
      </c>
      <c r="L13210">
        <f t="shared" si="99"/>
        <v>17</v>
      </c>
      <c r="M13210">
        <v>16.5</v>
      </c>
      <c r="N13210">
        <v>1</v>
      </c>
      <c r="O13210">
        <v>1.7546999999999999</v>
      </c>
      <c r="Q13210">
        <v>20.728000000000002</v>
      </c>
      <c r="R13210">
        <v>0.26250000000000001</v>
      </c>
      <c r="U13210">
        <v>0.46060000000000001</v>
      </c>
    </row>
    <row r="13211" spans="1:25">
      <c r="A13211" t="s">
        <v>1490</v>
      </c>
      <c r="B13211" t="s">
        <v>1489</v>
      </c>
      <c r="C13211" t="s">
        <v>1586</v>
      </c>
      <c r="J13211">
        <v>818</v>
      </c>
      <c r="K13211">
        <f t="shared" si="98"/>
        <v>17</v>
      </c>
      <c r="L13211">
        <f t="shared" si="99"/>
        <v>18</v>
      </c>
      <c r="M13211">
        <v>17.5</v>
      </c>
      <c r="N13211">
        <v>1</v>
      </c>
      <c r="O13211">
        <v>1.6538999999999999</v>
      </c>
      <c r="Q13211">
        <v>21.14</v>
      </c>
      <c r="R13211">
        <v>0.30130000000000001</v>
      </c>
      <c r="U13211">
        <v>0.49830000000000002</v>
      </c>
    </row>
    <row r="13212" spans="1:25">
      <c r="A13212" t="s">
        <v>1490</v>
      </c>
      <c r="B13212" t="s">
        <v>1489</v>
      </c>
      <c r="C13212" t="s">
        <v>1586</v>
      </c>
      <c r="J13212">
        <v>818</v>
      </c>
      <c r="K13212">
        <f t="shared" si="98"/>
        <v>18</v>
      </c>
      <c r="L13212">
        <f t="shared" si="99"/>
        <v>19</v>
      </c>
      <c r="M13212">
        <v>18.5</v>
      </c>
      <c r="N13212">
        <v>1</v>
      </c>
      <c r="O13212">
        <v>1.9154</v>
      </c>
      <c r="Q13212">
        <v>14.981999999999999</v>
      </c>
      <c r="R13212">
        <v>0.10290000000000001</v>
      </c>
      <c r="U13212">
        <v>0.1971</v>
      </c>
    </row>
    <row r="13213" spans="1:25">
      <c r="A13213" t="s">
        <v>1490</v>
      </c>
      <c r="B13213" t="s">
        <v>1489</v>
      </c>
      <c r="C13213" t="s">
        <v>1586</v>
      </c>
      <c r="J13213">
        <v>818</v>
      </c>
      <c r="K13213">
        <f t="shared" si="98"/>
        <v>19</v>
      </c>
      <c r="L13213">
        <f t="shared" si="99"/>
        <v>20</v>
      </c>
      <c r="M13213">
        <v>19.5</v>
      </c>
      <c r="N13213">
        <v>1</v>
      </c>
      <c r="O13213">
        <v>2.1044</v>
      </c>
      <c r="Q13213">
        <v>25.806999999999999</v>
      </c>
      <c r="R13213">
        <v>0.28050000000000003</v>
      </c>
      <c r="U13213">
        <v>0.59030000000000005</v>
      </c>
    </row>
    <row r="13214" spans="1:25">
      <c r="A13214" t="s">
        <v>1490</v>
      </c>
      <c r="B13214" t="s">
        <v>1489</v>
      </c>
      <c r="K13214">
        <f t="shared" si="98"/>
        <v>0</v>
      </c>
      <c r="L13214">
        <f t="shared" si="99"/>
        <v>0</v>
      </c>
      <c r="U13214">
        <v>11.809200000000001</v>
      </c>
    </row>
    <row r="13215" spans="1:25">
      <c r="A13215" t="s">
        <v>1490</v>
      </c>
      <c r="B13215" t="s">
        <v>1489</v>
      </c>
      <c r="C13215" t="s">
        <v>1586</v>
      </c>
      <c r="E13215" t="s">
        <v>1587</v>
      </c>
      <c r="G13215">
        <v>43.4392</v>
      </c>
      <c r="H13215">
        <v>-3.7749000000000001</v>
      </c>
      <c r="I13215" t="s">
        <v>94</v>
      </c>
      <c r="J13215">
        <v>819</v>
      </c>
      <c r="K13215">
        <f t="shared" si="98"/>
        <v>0</v>
      </c>
      <c r="L13215">
        <f t="shared" si="99"/>
        <v>1</v>
      </c>
      <c r="M13215">
        <v>0.5</v>
      </c>
      <c r="N13215">
        <v>1</v>
      </c>
      <c r="O13215">
        <v>0.9274</v>
      </c>
      <c r="Q13215">
        <v>29.132000000000001</v>
      </c>
      <c r="R13215">
        <v>1.0465</v>
      </c>
      <c r="U13215">
        <v>0.97050000000000003</v>
      </c>
      <c r="W13215">
        <v>1.6811</v>
      </c>
      <c r="Y13215">
        <v>0.26540000000000002</v>
      </c>
    </row>
    <row r="13216" spans="1:25">
      <c r="A13216" t="s">
        <v>1490</v>
      </c>
      <c r="B13216" t="s">
        <v>1489</v>
      </c>
      <c r="C13216" t="s">
        <v>1586</v>
      </c>
      <c r="J13216">
        <v>819</v>
      </c>
      <c r="K13216">
        <f t="shared" si="98"/>
        <v>1</v>
      </c>
      <c r="L13216">
        <f t="shared" si="99"/>
        <v>2</v>
      </c>
      <c r="M13216">
        <v>1.5</v>
      </c>
      <c r="N13216">
        <v>1</v>
      </c>
      <c r="O13216">
        <v>1.5265</v>
      </c>
      <c r="Q13216">
        <v>28.606999999999999</v>
      </c>
      <c r="R13216">
        <v>0.53959999999999997</v>
      </c>
      <c r="U13216">
        <v>0.82369999999999999</v>
      </c>
    </row>
    <row r="13217" spans="1:21">
      <c r="A13217" t="s">
        <v>1490</v>
      </c>
      <c r="B13217" t="s">
        <v>1489</v>
      </c>
      <c r="C13217" t="s">
        <v>1586</v>
      </c>
      <c r="J13217">
        <v>819</v>
      </c>
      <c r="K13217">
        <f t="shared" si="98"/>
        <v>2</v>
      </c>
      <c r="L13217">
        <f t="shared" si="99"/>
        <v>3</v>
      </c>
      <c r="M13217">
        <v>2.5</v>
      </c>
      <c r="N13217">
        <v>1</v>
      </c>
      <c r="O13217">
        <v>1.5078</v>
      </c>
      <c r="Q13217">
        <v>29.893000000000001</v>
      </c>
      <c r="R13217">
        <v>0.58299999999999996</v>
      </c>
      <c r="U13217">
        <v>0.87909999999999999</v>
      </c>
    </row>
    <row r="13218" spans="1:21">
      <c r="A13218" t="s">
        <v>1490</v>
      </c>
      <c r="B13218" t="s">
        <v>1489</v>
      </c>
      <c r="C13218" t="s">
        <v>1586</v>
      </c>
      <c r="J13218">
        <v>819</v>
      </c>
      <c r="K13218">
        <f t="shared" si="98"/>
        <v>3</v>
      </c>
      <c r="L13218">
        <f t="shared" si="99"/>
        <v>4</v>
      </c>
      <c r="M13218">
        <v>3.5</v>
      </c>
      <c r="N13218">
        <v>1</v>
      </c>
      <c r="O13218">
        <v>1.6961999999999999</v>
      </c>
      <c r="Q13218">
        <v>20.652999999999999</v>
      </c>
      <c r="R13218">
        <v>0.27700000000000002</v>
      </c>
      <c r="U13218">
        <v>0.46989999999999998</v>
      </c>
    </row>
    <row r="13219" spans="1:21">
      <c r="A13219" t="s">
        <v>1490</v>
      </c>
      <c r="B13219" t="s">
        <v>1489</v>
      </c>
      <c r="C13219" t="s">
        <v>1586</v>
      </c>
      <c r="J13219">
        <v>819</v>
      </c>
      <c r="K13219">
        <f t="shared" ref="K13219:K13282" si="100">M13219-(N13219/2)</f>
        <v>4</v>
      </c>
      <c r="L13219">
        <f t="shared" ref="L13219:L13282" si="101">M13219+(N13219/2)</f>
        <v>5</v>
      </c>
      <c r="M13219">
        <v>4.5</v>
      </c>
      <c r="N13219">
        <v>1</v>
      </c>
      <c r="O13219">
        <v>1.6471</v>
      </c>
      <c r="Q13219">
        <v>16.148</v>
      </c>
      <c r="R13219">
        <v>0.1822</v>
      </c>
      <c r="U13219">
        <v>0.3</v>
      </c>
    </row>
    <row r="13220" spans="1:21">
      <c r="A13220" t="s">
        <v>1490</v>
      </c>
      <c r="B13220" t="s">
        <v>1489</v>
      </c>
      <c r="C13220" t="s">
        <v>1586</v>
      </c>
      <c r="J13220">
        <v>819</v>
      </c>
      <c r="K13220">
        <f t="shared" si="100"/>
        <v>5</v>
      </c>
      <c r="L13220">
        <f t="shared" si="101"/>
        <v>6</v>
      </c>
      <c r="M13220">
        <v>5.5</v>
      </c>
      <c r="N13220">
        <v>1</v>
      </c>
      <c r="O13220">
        <v>1.6859</v>
      </c>
      <c r="Q13220">
        <v>13.275</v>
      </c>
      <c r="R13220">
        <v>0.105</v>
      </c>
      <c r="U13220">
        <v>0.17699999999999999</v>
      </c>
    </row>
    <row r="13221" spans="1:21">
      <c r="A13221" t="s">
        <v>1490</v>
      </c>
      <c r="B13221" t="s">
        <v>1489</v>
      </c>
      <c r="C13221" t="s">
        <v>1586</v>
      </c>
      <c r="J13221">
        <v>819</v>
      </c>
      <c r="K13221">
        <f t="shared" si="100"/>
        <v>6</v>
      </c>
      <c r="L13221">
        <f t="shared" si="101"/>
        <v>7</v>
      </c>
      <c r="M13221">
        <v>6.5</v>
      </c>
      <c r="N13221">
        <v>1</v>
      </c>
      <c r="O13221">
        <v>1.6999</v>
      </c>
      <c r="Q13221">
        <v>25.408999999999999</v>
      </c>
      <c r="R13221">
        <v>0.38790000000000002</v>
      </c>
      <c r="U13221">
        <v>0.65939999999999999</v>
      </c>
    </row>
    <row r="13222" spans="1:21">
      <c r="A13222" t="s">
        <v>1490</v>
      </c>
      <c r="B13222" t="s">
        <v>1489</v>
      </c>
      <c r="C13222" t="s">
        <v>1586</v>
      </c>
      <c r="J13222">
        <v>819</v>
      </c>
      <c r="K13222">
        <f t="shared" si="100"/>
        <v>7</v>
      </c>
      <c r="L13222">
        <f t="shared" si="101"/>
        <v>8</v>
      </c>
      <c r="M13222">
        <v>7.5</v>
      </c>
      <c r="N13222">
        <v>1</v>
      </c>
      <c r="O13222">
        <v>1.8731</v>
      </c>
      <c r="Q13222">
        <v>19.027000000000001</v>
      </c>
      <c r="R13222">
        <v>0.1963</v>
      </c>
      <c r="U13222">
        <v>0.36770000000000003</v>
      </c>
    </row>
    <row r="13223" spans="1:21">
      <c r="A13223" t="s">
        <v>1490</v>
      </c>
      <c r="B13223" t="s">
        <v>1489</v>
      </c>
      <c r="C13223" t="s">
        <v>1586</v>
      </c>
      <c r="J13223">
        <v>819</v>
      </c>
      <c r="K13223">
        <f t="shared" si="100"/>
        <v>8</v>
      </c>
      <c r="L13223">
        <f t="shared" si="101"/>
        <v>9</v>
      </c>
      <c r="M13223">
        <v>8.5</v>
      </c>
      <c r="N13223">
        <v>1</v>
      </c>
      <c r="O13223">
        <v>1.7163999999999999</v>
      </c>
      <c r="Q13223">
        <v>18.448</v>
      </c>
      <c r="R13223">
        <v>0.21990000000000001</v>
      </c>
      <c r="U13223">
        <v>0.3775</v>
      </c>
    </row>
    <row r="13224" spans="1:21">
      <c r="A13224" t="s">
        <v>1490</v>
      </c>
      <c r="B13224" t="s">
        <v>1489</v>
      </c>
      <c r="C13224" t="s">
        <v>1586</v>
      </c>
      <c r="J13224">
        <v>819</v>
      </c>
      <c r="K13224">
        <f t="shared" si="100"/>
        <v>9</v>
      </c>
      <c r="L13224">
        <f t="shared" si="101"/>
        <v>10</v>
      </c>
      <c r="M13224">
        <v>9.5</v>
      </c>
      <c r="N13224">
        <v>1</v>
      </c>
      <c r="O13224">
        <v>1.6029</v>
      </c>
      <c r="Q13224">
        <v>17.867000000000001</v>
      </c>
      <c r="R13224">
        <v>0.2359</v>
      </c>
      <c r="U13224">
        <v>0.37809999999999999</v>
      </c>
    </row>
    <row r="13225" spans="1:21">
      <c r="A13225" t="s">
        <v>1490</v>
      </c>
      <c r="B13225" t="s">
        <v>1489</v>
      </c>
      <c r="C13225" t="s">
        <v>1586</v>
      </c>
      <c r="J13225">
        <v>819</v>
      </c>
      <c r="K13225">
        <f t="shared" si="100"/>
        <v>10</v>
      </c>
      <c r="L13225">
        <f t="shared" si="101"/>
        <v>11</v>
      </c>
      <c r="M13225">
        <v>10.5</v>
      </c>
      <c r="N13225">
        <v>1</v>
      </c>
      <c r="O13225">
        <v>1.8588</v>
      </c>
      <c r="Q13225">
        <v>33.171999999999997</v>
      </c>
      <c r="R13225">
        <v>0.50380000000000003</v>
      </c>
      <c r="U13225">
        <v>0.9365</v>
      </c>
    </row>
    <row r="13226" spans="1:21">
      <c r="A13226" t="s">
        <v>1490</v>
      </c>
      <c r="B13226" t="s">
        <v>1489</v>
      </c>
      <c r="C13226" t="s">
        <v>1586</v>
      </c>
      <c r="J13226">
        <v>819</v>
      </c>
      <c r="K13226">
        <f t="shared" si="100"/>
        <v>11</v>
      </c>
      <c r="L13226">
        <f t="shared" si="101"/>
        <v>12</v>
      </c>
      <c r="M13226">
        <v>11.5</v>
      </c>
      <c r="N13226">
        <v>1</v>
      </c>
      <c r="O13226">
        <v>1.8917999999999999</v>
      </c>
      <c r="Q13226">
        <v>21.113</v>
      </c>
      <c r="R13226">
        <v>0.2364</v>
      </c>
      <c r="U13226">
        <v>0.44729999999999998</v>
      </c>
    </row>
    <row r="13227" spans="1:21">
      <c r="A13227" t="s">
        <v>1490</v>
      </c>
      <c r="B13227" t="s">
        <v>1489</v>
      </c>
      <c r="C13227" t="s">
        <v>1586</v>
      </c>
      <c r="J13227">
        <v>819</v>
      </c>
      <c r="K13227">
        <f t="shared" si="100"/>
        <v>12</v>
      </c>
      <c r="L13227">
        <f t="shared" si="101"/>
        <v>13</v>
      </c>
      <c r="M13227">
        <v>12.5</v>
      </c>
      <c r="N13227">
        <v>1</v>
      </c>
      <c r="O13227">
        <v>1.7427999999999999</v>
      </c>
      <c r="Q13227">
        <v>12.641</v>
      </c>
      <c r="R13227">
        <v>8.0100000000000005E-2</v>
      </c>
      <c r="U13227">
        <v>0.1396</v>
      </c>
    </row>
    <row r="13228" spans="1:21">
      <c r="A13228" t="s">
        <v>1490</v>
      </c>
      <c r="B13228" t="s">
        <v>1489</v>
      </c>
      <c r="C13228" t="s">
        <v>1586</v>
      </c>
      <c r="J13228">
        <v>819</v>
      </c>
      <c r="K13228">
        <f t="shared" si="100"/>
        <v>13</v>
      </c>
      <c r="L13228">
        <f t="shared" si="101"/>
        <v>14</v>
      </c>
      <c r="M13228">
        <v>13.5</v>
      </c>
      <c r="N13228">
        <v>1</v>
      </c>
      <c r="O13228">
        <v>1.87</v>
      </c>
      <c r="Q13228">
        <v>21.417000000000002</v>
      </c>
      <c r="R13228">
        <v>0.24809999999999999</v>
      </c>
      <c r="U13228">
        <v>0.46400000000000002</v>
      </c>
    </row>
    <row r="13229" spans="1:21">
      <c r="A13229" t="s">
        <v>1490</v>
      </c>
      <c r="B13229" t="s">
        <v>1489</v>
      </c>
      <c r="C13229" t="s">
        <v>1586</v>
      </c>
      <c r="J13229">
        <v>819</v>
      </c>
      <c r="K13229">
        <f t="shared" si="100"/>
        <v>14</v>
      </c>
      <c r="L13229">
        <f t="shared" si="101"/>
        <v>15</v>
      </c>
      <c r="M13229">
        <v>14.5</v>
      </c>
      <c r="N13229">
        <v>1</v>
      </c>
      <c r="O13229">
        <v>1.68</v>
      </c>
      <c r="Q13229">
        <v>20.288</v>
      </c>
      <c r="R13229">
        <v>0.27300000000000002</v>
      </c>
      <c r="U13229">
        <v>0.4587</v>
      </c>
    </row>
    <row r="13230" spans="1:21">
      <c r="A13230" t="s">
        <v>1490</v>
      </c>
      <c r="B13230" t="s">
        <v>1489</v>
      </c>
      <c r="C13230" t="s">
        <v>1586</v>
      </c>
      <c r="J13230">
        <v>819</v>
      </c>
      <c r="K13230">
        <f t="shared" si="100"/>
        <v>15</v>
      </c>
      <c r="L13230">
        <f t="shared" si="101"/>
        <v>16</v>
      </c>
      <c r="M13230">
        <v>15.5</v>
      </c>
      <c r="N13230">
        <v>1</v>
      </c>
      <c r="O13230">
        <v>1.7683</v>
      </c>
      <c r="Q13230">
        <v>15.542</v>
      </c>
      <c r="R13230">
        <v>0.1416</v>
      </c>
      <c r="U13230">
        <v>0.25030000000000002</v>
      </c>
    </row>
    <row r="13231" spans="1:21">
      <c r="A13231" t="s">
        <v>1490</v>
      </c>
      <c r="B13231" t="s">
        <v>1489</v>
      </c>
      <c r="C13231" t="s">
        <v>1586</v>
      </c>
      <c r="J13231">
        <v>819</v>
      </c>
      <c r="K13231">
        <f t="shared" si="100"/>
        <v>16</v>
      </c>
      <c r="L13231">
        <f t="shared" si="101"/>
        <v>17</v>
      </c>
      <c r="M13231">
        <v>16.5</v>
      </c>
      <c r="N13231">
        <v>1</v>
      </c>
      <c r="O13231">
        <v>1.7828999999999999</v>
      </c>
      <c r="Q13231">
        <v>16.509</v>
      </c>
      <c r="R13231">
        <v>0.16039999999999999</v>
      </c>
      <c r="U13231">
        <v>0.28589999999999999</v>
      </c>
    </row>
    <row r="13232" spans="1:21">
      <c r="A13232" t="s">
        <v>1490</v>
      </c>
      <c r="B13232" t="s">
        <v>1489</v>
      </c>
      <c r="C13232" t="s">
        <v>1586</v>
      </c>
      <c r="J13232">
        <v>819</v>
      </c>
      <c r="K13232">
        <f t="shared" si="100"/>
        <v>17</v>
      </c>
      <c r="L13232">
        <f t="shared" si="101"/>
        <v>18</v>
      </c>
      <c r="M13232">
        <v>17.5</v>
      </c>
      <c r="N13232">
        <v>1</v>
      </c>
      <c r="O13232">
        <v>1.6541999999999999</v>
      </c>
      <c r="Q13232">
        <v>19.619</v>
      </c>
      <c r="R13232">
        <v>0.26440000000000002</v>
      </c>
      <c r="U13232">
        <v>0.43740000000000001</v>
      </c>
    </row>
    <row r="13233" spans="1:25">
      <c r="A13233" t="s">
        <v>1490</v>
      </c>
      <c r="B13233" t="s">
        <v>1489</v>
      </c>
      <c r="C13233" t="s">
        <v>1586</v>
      </c>
      <c r="J13233">
        <v>819</v>
      </c>
      <c r="K13233">
        <f t="shared" si="100"/>
        <v>18</v>
      </c>
      <c r="L13233">
        <f t="shared" si="101"/>
        <v>19</v>
      </c>
      <c r="M13233">
        <v>18.5</v>
      </c>
      <c r="N13233">
        <v>1</v>
      </c>
      <c r="O13233">
        <v>1.8262</v>
      </c>
      <c r="Q13233">
        <v>16.327999999999999</v>
      </c>
      <c r="R13233">
        <v>0.14760000000000001</v>
      </c>
      <c r="U13233">
        <v>0.26960000000000001</v>
      </c>
    </row>
    <row r="13234" spans="1:25">
      <c r="A13234" t="s">
        <v>1490</v>
      </c>
      <c r="B13234" t="s">
        <v>1489</v>
      </c>
      <c r="C13234" t="s">
        <v>1586</v>
      </c>
      <c r="J13234">
        <v>819</v>
      </c>
      <c r="K13234">
        <f t="shared" si="100"/>
        <v>19</v>
      </c>
      <c r="L13234">
        <f t="shared" si="101"/>
        <v>20</v>
      </c>
      <c r="M13234">
        <v>19.5</v>
      </c>
      <c r="N13234">
        <v>1</v>
      </c>
      <c r="O13234">
        <v>1.6552</v>
      </c>
      <c r="Q13234">
        <v>12.071</v>
      </c>
      <c r="R13234">
        <v>8.1699999999999995E-2</v>
      </c>
      <c r="U13234">
        <v>0.1353</v>
      </c>
    </row>
    <row r="13235" spans="1:25">
      <c r="A13235" t="s">
        <v>1490</v>
      </c>
      <c r="B13235" t="s">
        <v>1489</v>
      </c>
      <c r="C13235" t="s">
        <v>1586</v>
      </c>
      <c r="J13235">
        <v>819</v>
      </c>
      <c r="K13235">
        <f t="shared" si="100"/>
        <v>20</v>
      </c>
      <c r="L13235">
        <f t="shared" si="101"/>
        <v>21</v>
      </c>
      <c r="M13235">
        <v>20.5</v>
      </c>
      <c r="N13235">
        <v>1</v>
      </c>
      <c r="O13235">
        <v>1.5737000000000001</v>
      </c>
      <c r="Q13235">
        <v>8.5489999999999995</v>
      </c>
      <c r="R13235">
        <v>7.3000000000000001E-3</v>
      </c>
      <c r="U13235">
        <v>1.15E-2</v>
      </c>
    </row>
    <row r="13236" spans="1:25">
      <c r="A13236" t="s">
        <v>1490</v>
      </c>
      <c r="B13236" t="s">
        <v>1489</v>
      </c>
      <c r="C13236" t="s">
        <v>1586</v>
      </c>
      <c r="J13236">
        <v>819</v>
      </c>
      <c r="K13236">
        <f t="shared" si="100"/>
        <v>21</v>
      </c>
      <c r="L13236">
        <f t="shared" si="101"/>
        <v>22</v>
      </c>
      <c r="M13236">
        <v>21.5</v>
      </c>
      <c r="N13236">
        <v>1</v>
      </c>
      <c r="O13236">
        <v>1.7214</v>
      </c>
      <c r="Q13236">
        <v>9.7710000000000008</v>
      </c>
      <c r="R13236">
        <v>1.7000000000000001E-2</v>
      </c>
      <c r="U13236">
        <v>2.93E-2</v>
      </c>
    </row>
    <row r="13237" spans="1:25">
      <c r="A13237" t="s">
        <v>1490</v>
      </c>
      <c r="B13237" t="s">
        <v>1489</v>
      </c>
      <c r="C13237" t="s">
        <v>1586</v>
      </c>
      <c r="J13237">
        <v>819</v>
      </c>
      <c r="K13237">
        <f t="shared" si="100"/>
        <v>22</v>
      </c>
      <c r="L13237">
        <f t="shared" si="101"/>
        <v>23</v>
      </c>
      <c r="M13237">
        <v>22.5</v>
      </c>
      <c r="N13237">
        <v>1</v>
      </c>
      <c r="O13237">
        <v>1.7559</v>
      </c>
      <c r="Q13237">
        <v>16.609000000000002</v>
      </c>
      <c r="R13237">
        <v>0.16830000000000001</v>
      </c>
      <c r="U13237">
        <v>0.29559999999999997</v>
      </c>
    </row>
    <row r="13238" spans="1:25">
      <c r="A13238" t="s">
        <v>1490</v>
      </c>
      <c r="B13238" t="s">
        <v>1489</v>
      </c>
      <c r="K13238">
        <f t="shared" si="100"/>
        <v>0</v>
      </c>
      <c r="L13238">
        <f t="shared" si="101"/>
        <v>0</v>
      </c>
      <c r="U13238">
        <v>9.5639000000000003</v>
      </c>
    </row>
    <row r="13239" spans="1:25">
      <c r="A13239" t="s">
        <v>1490</v>
      </c>
      <c r="B13239" t="s">
        <v>1489</v>
      </c>
      <c r="C13239" t="s">
        <v>1586</v>
      </c>
      <c r="E13239" t="s">
        <v>1587</v>
      </c>
      <c r="G13239">
        <v>43.4392</v>
      </c>
      <c r="H13239">
        <v>-3.7749000000000001</v>
      </c>
      <c r="J13239">
        <v>820</v>
      </c>
      <c r="K13239">
        <f t="shared" si="100"/>
        <v>0</v>
      </c>
      <c r="L13239">
        <f t="shared" si="101"/>
        <v>1</v>
      </c>
      <c r="M13239">
        <v>0.5</v>
      </c>
      <c r="N13239">
        <v>1</v>
      </c>
      <c r="O13239">
        <v>1.4347000000000001</v>
      </c>
      <c r="Q13239">
        <v>11.782999999999999</v>
      </c>
      <c r="R13239">
        <v>0.11849999999999999</v>
      </c>
      <c r="U13239">
        <v>0.17</v>
      </c>
      <c r="W13239">
        <v>1.6855</v>
      </c>
      <c r="Y13239">
        <v>0.23910000000000001</v>
      </c>
    </row>
    <row r="13240" spans="1:25">
      <c r="A13240" t="s">
        <v>1490</v>
      </c>
      <c r="B13240" t="s">
        <v>1489</v>
      </c>
      <c r="C13240" t="s">
        <v>1586</v>
      </c>
      <c r="J13240">
        <v>820</v>
      </c>
      <c r="K13240">
        <f t="shared" si="100"/>
        <v>1</v>
      </c>
      <c r="L13240">
        <f t="shared" si="101"/>
        <v>2</v>
      </c>
      <c r="M13240">
        <v>1.5</v>
      </c>
      <c r="N13240">
        <v>1</v>
      </c>
      <c r="O13240">
        <v>1.6228</v>
      </c>
      <c r="Q13240">
        <v>32.017000000000003</v>
      </c>
      <c r="R13240">
        <v>0.57920000000000005</v>
      </c>
      <c r="U13240">
        <v>0.93989999999999996</v>
      </c>
    </row>
    <row r="13241" spans="1:25">
      <c r="A13241" t="s">
        <v>1490</v>
      </c>
      <c r="B13241" t="s">
        <v>1489</v>
      </c>
      <c r="C13241" t="s">
        <v>1586</v>
      </c>
      <c r="J13241">
        <v>820</v>
      </c>
      <c r="K13241">
        <f t="shared" si="100"/>
        <v>2</v>
      </c>
      <c r="L13241">
        <f t="shared" si="101"/>
        <v>3</v>
      </c>
      <c r="M13241">
        <v>2.5</v>
      </c>
      <c r="N13241">
        <v>1</v>
      </c>
      <c r="O13241">
        <v>1.6953</v>
      </c>
      <c r="Q13241">
        <v>12.169</v>
      </c>
      <c r="R13241">
        <v>7.7100000000000002E-2</v>
      </c>
      <c r="U13241">
        <v>0.1308</v>
      </c>
    </row>
    <row r="13242" spans="1:25">
      <c r="A13242" t="s">
        <v>1490</v>
      </c>
      <c r="B13242" t="s">
        <v>1489</v>
      </c>
      <c r="C13242" t="s">
        <v>1586</v>
      </c>
      <c r="J13242">
        <v>820</v>
      </c>
      <c r="K13242">
        <f t="shared" si="100"/>
        <v>3</v>
      </c>
      <c r="L13242">
        <f t="shared" si="101"/>
        <v>4</v>
      </c>
      <c r="M13242">
        <v>3.5</v>
      </c>
      <c r="N13242">
        <v>1</v>
      </c>
      <c r="O13242">
        <v>1.704</v>
      </c>
      <c r="Q13242">
        <v>15.257</v>
      </c>
      <c r="R13242">
        <v>0.14810000000000001</v>
      </c>
      <c r="U13242">
        <v>0.25240000000000001</v>
      </c>
    </row>
    <row r="13243" spans="1:25">
      <c r="A13243" t="s">
        <v>1490</v>
      </c>
      <c r="B13243" t="s">
        <v>1489</v>
      </c>
      <c r="C13243" t="s">
        <v>1586</v>
      </c>
      <c r="J13243">
        <v>820</v>
      </c>
      <c r="K13243">
        <f t="shared" si="100"/>
        <v>4</v>
      </c>
      <c r="L13243">
        <f t="shared" si="101"/>
        <v>5</v>
      </c>
      <c r="M13243">
        <v>4.5</v>
      </c>
      <c r="N13243">
        <v>1</v>
      </c>
      <c r="O13243">
        <v>1.7807999999999999</v>
      </c>
      <c r="Q13243">
        <v>15.984</v>
      </c>
      <c r="R13243">
        <v>0.14899999999999999</v>
      </c>
      <c r="U13243">
        <v>0.26540000000000002</v>
      </c>
    </row>
    <row r="13244" spans="1:25">
      <c r="A13244" t="s">
        <v>1490</v>
      </c>
      <c r="B13244" t="s">
        <v>1489</v>
      </c>
      <c r="C13244" t="s">
        <v>1586</v>
      </c>
      <c r="J13244">
        <v>820</v>
      </c>
      <c r="K13244">
        <f t="shared" si="100"/>
        <v>5</v>
      </c>
      <c r="L13244">
        <f t="shared" si="101"/>
        <v>6</v>
      </c>
      <c r="M13244">
        <v>5.5</v>
      </c>
      <c r="N13244">
        <v>1</v>
      </c>
      <c r="O13244">
        <v>1.7988</v>
      </c>
      <c r="Q13244">
        <v>41.591000000000001</v>
      </c>
      <c r="R13244">
        <v>0.71489999999999998</v>
      </c>
      <c r="U13244">
        <v>1.2859</v>
      </c>
    </row>
    <row r="13245" spans="1:25">
      <c r="A13245" t="s">
        <v>1490</v>
      </c>
      <c r="B13245" t="s">
        <v>1489</v>
      </c>
      <c r="C13245" t="s">
        <v>1586</v>
      </c>
      <c r="J13245">
        <v>820</v>
      </c>
      <c r="K13245">
        <f t="shared" si="100"/>
        <v>6</v>
      </c>
      <c r="L13245">
        <f t="shared" si="101"/>
        <v>7</v>
      </c>
      <c r="M13245">
        <v>6.5</v>
      </c>
      <c r="N13245">
        <v>1</v>
      </c>
      <c r="O13245">
        <v>1.6835</v>
      </c>
      <c r="Q13245">
        <v>19.754999999999999</v>
      </c>
      <c r="R13245">
        <v>0.25940000000000002</v>
      </c>
      <c r="U13245">
        <v>0.43669999999999998</v>
      </c>
    </row>
    <row r="13246" spans="1:25">
      <c r="A13246" t="s">
        <v>1490</v>
      </c>
      <c r="B13246" t="s">
        <v>1489</v>
      </c>
      <c r="C13246" t="s">
        <v>1586</v>
      </c>
      <c r="J13246">
        <v>820</v>
      </c>
      <c r="K13246">
        <f t="shared" si="100"/>
        <v>7</v>
      </c>
      <c r="L13246">
        <f t="shared" si="101"/>
        <v>8</v>
      </c>
      <c r="M13246">
        <v>7.5</v>
      </c>
      <c r="N13246">
        <v>1</v>
      </c>
      <c r="O13246">
        <v>1.5663</v>
      </c>
      <c r="Q13246">
        <v>9.0739999999999998</v>
      </c>
      <c r="R13246">
        <v>2.1700000000000001E-2</v>
      </c>
      <c r="U13246">
        <v>3.4099999999999998E-2</v>
      </c>
    </row>
    <row r="13247" spans="1:25">
      <c r="A13247" t="s">
        <v>1490</v>
      </c>
      <c r="B13247" t="s">
        <v>1489</v>
      </c>
      <c r="C13247" t="s">
        <v>1586</v>
      </c>
      <c r="J13247">
        <v>820</v>
      </c>
      <c r="K13247">
        <f t="shared" si="100"/>
        <v>8</v>
      </c>
      <c r="L13247">
        <f t="shared" si="101"/>
        <v>9</v>
      </c>
      <c r="M13247">
        <v>8.5</v>
      </c>
      <c r="N13247">
        <v>1</v>
      </c>
      <c r="O13247">
        <v>1.8221000000000001</v>
      </c>
      <c r="Q13247">
        <v>20.37</v>
      </c>
      <c r="R13247">
        <v>0.23719999999999999</v>
      </c>
      <c r="U13247">
        <v>0.43219999999999997</v>
      </c>
    </row>
    <row r="13248" spans="1:25">
      <c r="A13248" t="s">
        <v>1490</v>
      </c>
      <c r="B13248" t="s">
        <v>1489</v>
      </c>
      <c r="C13248" t="s">
        <v>1586</v>
      </c>
      <c r="J13248">
        <v>820</v>
      </c>
      <c r="K13248">
        <f t="shared" si="100"/>
        <v>9</v>
      </c>
      <c r="L13248">
        <f t="shared" si="101"/>
        <v>10</v>
      </c>
      <c r="M13248">
        <v>9.5</v>
      </c>
      <c r="N13248">
        <v>1</v>
      </c>
      <c r="O13248">
        <v>1.7192000000000001</v>
      </c>
      <c r="Q13248">
        <v>12.27</v>
      </c>
      <c r="R13248">
        <v>7.5499999999999998E-2</v>
      </c>
      <c r="U13248">
        <v>0.1298</v>
      </c>
    </row>
    <row r="13249" spans="1:25">
      <c r="A13249" t="s">
        <v>1490</v>
      </c>
      <c r="B13249" t="s">
        <v>1489</v>
      </c>
      <c r="C13249" t="s">
        <v>1586</v>
      </c>
      <c r="J13249">
        <v>820</v>
      </c>
      <c r="K13249">
        <f t="shared" si="100"/>
        <v>10</v>
      </c>
      <c r="L13249">
        <f t="shared" si="101"/>
        <v>11</v>
      </c>
      <c r="M13249">
        <v>10.5</v>
      </c>
      <c r="N13249">
        <v>1</v>
      </c>
      <c r="O13249">
        <v>1.6241000000000001</v>
      </c>
      <c r="Q13249">
        <v>14.847</v>
      </c>
      <c r="R13249">
        <v>0.15570000000000001</v>
      </c>
      <c r="U13249">
        <v>0.25280000000000002</v>
      </c>
    </row>
    <row r="13250" spans="1:25">
      <c r="A13250" t="s">
        <v>1490</v>
      </c>
      <c r="B13250" t="s">
        <v>1489</v>
      </c>
      <c r="C13250" t="s">
        <v>1586</v>
      </c>
      <c r="J13250">
        <v>820</v>
      </c>
      <c r="K13250">
        <f t="shared" si="100"/>
        <v>11</v>
      </c>
      <c r="L13250">
        <f t="shared" si="101"/>
        <v>12</v>
      </c>
      <c r="M13250">
        <v>11.5</v>
      </c>
      <c r="N13250">
        <v>1</v>
      </c>
      <c r="O13250">
        <v>1.8243</v>
      </c>
      <c r="Q13250">
        <v>12.976000000000001</v>
      </c>
      <c r="R13250">
        <v>7.4499999999999997E-2</v>
      </c>
      <c r="U13250">
        <v>0.13589999999999999</v>
      </c>
    </row>
    <row r="13251" spans="1:25">
      <c r="A13251" t="s">
        <v>1490</v>
      </c>
      <c r="B13251" t="s">
        <v>1489</v>
      </c>
      <c r="C13251" t="s">
        <v>1586</v>
      </c>
      <c r="J13251">
        <v>820</v>
      </c>
      <c r="K13251">
        <f t="shared" si="100"/>
        <v>12</v>
      </c>
      <c r="L13251">
        <f t="shared" si="101"/>
        <v>13</v>
      </c>
      <c r="M13251">
        <v>12.5</v>
      </c>
      <c r="N13251">
        <v>1</v>
      </c>
      <c r="O13251">
        <v>1.7211000000000001</v>
      </c>
      <c r="Q13251">
        <v>15.006</v>
      </c>
      <c r="R13251">
        <v>0.13880000000000001</v>
      </c>
      <c r="U13251">
        <v>0.23880000000000001</v>
      </c>
    </row>
    <row r="13252" spans="1:25">
      <c r="A13252" t="s">
        <v>1490</v>
      </c>
      <c r="B13252" t="s">
        <v>1489</v>
      </c>
      <c r="C13252" t="s">
        <v>1586</v>
      </c>
      <c r="J13252">
        <v>820</v>
      </c>
      <c r="K13252">
        <f t="shared" si="100"/>
        <v>13</v>
      </c>
      <c r="L13252">
        <f t="shared" si="101"/>
        <v>14</v>
      </c>
      <c r="M13252">
        <v>13.5</v>
      </c>
      <c r="N13252">
        <v>1</v>
      </c>
      <c r="O13252">
        <v>1.7166999999999999</v>
      </c>
      <c r="Q13252">
        <v>23.843</v>
      </c>
      <c r="R13252">
        <v>0.34560000000000002</v>
      </c>
      <c r="U13252">
        <v>0.59319999999999995</v>
      </c>
    </row>
    <row r="13253" spans="1:25">
      <c r="A13253" t="s">
        <v>1490</v>
      </c>
      <c r="B13253" t="s">
        <v>1489</v>
      </c>
      <c r="C13253" t="s">
        <v>1586</v>
      </c>
      <c r="J13253">
        <v>820</v>
      </c>
      <c r="K13253">
        <f t="shared" si="100"/>
        <v>14</v>
      </c>
      <c r="L13253">
        <f t="shared" si="101"/>
        <v>15</v>
      </c>
      <c r="M13253">
        <v>14.5</v>
      </c>
      <c r="N13253">
        <v>1</v>
      </c>
      <c r="O13253">
        <v>1.625</v>
      </c>
      <c r="Q13253">
        <v>17.161999999999999</v>
      </c>
      <c r="R13253">
        <v>0.21240000000000001</v>
      </c>
      <c r="U13253">
        <v>0.34520000000000001</v>
      </c>
    </row>
    <row r="13254" spans="1:25">
      <c r="A13254" t="s">
        <v>1490</v>
      </c>
      <c r="B13254" t="s">
        <v>1489</v>
      </c>
      <c r="C13254" t="s">
        <v>1586</v>
      </c>
      <c r="J13254">
        <v>820</v>
      </c>
      <c r="K13254">
        <f t="shared" si="100"/>
        <v>15</v>
      </c>
      <c r="L13254">
        <f t="shared" si="101"/>
        <v>16</v>
      </c>
      <c r="M13254">
        <v>15.5</v>
      </c>
      <c r="N13254">
        <v>1</v>
      </c>
      <c r="O13254">
        <v>1.7578</v>
      </c>
      <c r="Q13254">
        <v>22.25</v>
      </c>
      <c r="R13254">
        <v>0.29630000000000001</v>
      </c>
      <c r="U13254">
        <v>0.52090000000000003</v>
      </c>
    </row>
    <row r="13255" spans="1:25">
      <c r="A13255" t="s">
        <v>1490</v>
      </c>
      <c r="B13255" t="s">
        <v>1489</v>
      </c>
      <c r="C13255" t="s">
        <v>1586</v>
      </c>
      <c r="J13255">
        <v>820</v>
      </c>
      <c r="K13255">
        <f t="shared" si="100"/>
        <v>16</v>
      </c>
      <c r="L13255">
        <f t="shared" si="101"/>
        <v>17</v>
      </c>
      <c r="M13255">
        <v>16.5</v>
      </c>
      <c r="N13255">
        <v>1</v>
      </c>
      <c r="O13255">
        <v>1.6838</v>
      </c>
      <c r="Q13255">
        <v>18.942</v>
      </c>
      <c r="R13255">
        <v>0.24</v>
      </c>
      <c r="U13255">
        <v>0.40410000000000001</v>
      </c>
    </row>
    <row r="13256" spans="1:25">
      <c r="A13256" t="s">
        <v>1490</v>
      </c>
      <c r="B13256" t="s">
        <v>1489</v>
      </c>
      <c r="C13256" t="s">
        <v>1586</v>
      </c>
      <c r="J13256">
        <v>820</v>
      </c>
      <c r="K13256">
        <f t="shared" si="100"/>
        <v>17</v>
      </c>
      <c r="L13256">
        <f t="shared" si="101"/>
        <v>18</v>
      </c>
      <c r="M13256">
        <v>17.5</v>
      </c>
      <c r="N13256">
        <v>1</v>
      </c>
      <c r="O13256">
        <v>1.6847000000000001</v>
      </c>
      <c r="Q13256">
        <v>21.151</v>
      </c>
      <c r="R13256">
        <v>0.29220000000000002</v>
      </c>
      <c r="U13256">
        <v>0.49220000000000003</v>
      </c>
    </row>
    <row r="13257" spans="1:25">
      <c r="A13257" t="s">
        <v>1490</v>
      </c>
      <c r="B13257" t="s">
        <v>1489</v>
      </c>
      <c r="C13257" t="s">
        <v>1586</v>
      </c>
      <c r="J13257">
        <v>820</v>
      </c>
      <c r="K13257">
        <f t="shared" si="100"/>
        <v>18</v>
      </c>
      <c r="L13257">
        <f t="shared" si="101"/>
        <v>19</v>
      </c>
      <c r="M13257">
        <v>18.5</v>
      </c>
      <c r="N13257">
        <v>1</v>
      </c>
      <c r="O13257">
        <v>1.6315</v>
      </c>
      <c r="Q13257">
        <v>18.742000000000001</v>
      </c>
      <c r="R13257">
        <v>0.2495</v>
      </c>
      <c r="U13257">
        <v>0.40710000000000002</v>
      </c>
    </row>
    <row r="13258" spans="1:25">
      <c r="A13258" t="s">
        <v>1490</v>
      </c>
      <c r="B13258" t="s">
        <v>1489</v>
      </c>
      <c r="C13258" t="s">
        <v>1586</v>
      </c>
      <c r="J13258">
        <v>820</v>
      </c>
      <c r="K13258">
        <f t="shared" si="100"/>
        <v>19</v>
      </c>
      <c r="L13258">
        <f t="shared" si="101"/>
        <v>20</v>
      </c>
      <c r="M13258">
        <v>19.5</v>
      </c>
      <c r="N13258">
        <v>1</v>
      </c>
      <c r="O13258">
        <v>1.7950999999999999</v>
      </c>
      <c r="Q13258">
        <v>17.238</v>
      </c>
      <c r="R13258">
        <v>0.1741</v>
      </c>
      <c r="U13258">
        <v>0.3125</v>
      </c>
    </row>
    <row r="13259" spans="1:25">
      <c r="A13259" t="s">
        <v>1490</v>
      </c>
      <c r="B13259" t="s">
        <v>1489</v>
      </c>
      <c r="C13259" t="s">
        <v>1586</v>
      </c>
      <c r="J13259">
        <v>820</v>
      </c>
      <c r="K13259">
        <f t="shared" si="100"/>
        <v>20</v>
      </c>
      <c r="L13259">
        <f t="shared" si="101"/>
        <v>21</v>
      </c>
      <c r="M13259">
        <v>20.5</v>
      </c>
      <c r="N13259">
        <v>1</v>
      </c>
      <c r="O13259">
        <v>1.6474</v>
      </c>
      <c r="Q13259">
        <v>19.167999999999999</v>
      </c>
      <c r="R13259">
        <v>0.25540000000000002</v>
      </c>
      <c r="U13259">
        <v>0.42080000000000001</v>
      </c>
    </row>
    <row r="13260" spans="1:25">
      <c r="A13260" t="s">
        <v>1490</v>
      </c>
      <c r="B13260" t="s">
        <v>1489</v>
      </c>
      <c r="C13260" t="s">
        <v>1586</v>
      </c>
      <c r="J13260">
        <v>820</v>
      </c>
      <c r="K13260">
        <f t="shared" si="100"/>
        <v>21</v>
      </c>
      <c r="L13260">
        <f t="shared" si="101"/>
        <v>22</v>
      </c>
      <c r="M13260">
        <v>21.5</v>
      </c>
      <c r="N13260">
        <v>1</v>
      </c>
      <c r="O13260">
        <v>1.5488</v>
      </c>
      <c r="Q13260">
        <v>23.667000000000002</v>
      </c>
      <c r="R13260">
        <v>0.4012</v>
      </c>
      <c r="U13260">
        <v>0.62139999999999995</v>
      </c>
    </row>
    <row r="13261" spans="1:25">
      <c r="A13261" t="s">
        <v>1490</v>
      </c>
      <c r="B13261" t="s">
        <v>1489</v>
      </c>
      <c r="C13261" t="s">
        <v>1586</v>
      </c>
      <c r="J13261">
        <v>820</v>
      </c>
      <c r="K13261">
        <f t="shared" si="100"/>
        <v>22</v>
      </c>
      <c r="L13261">
        <f t="shared" si="101"/>
        <v>23</v>
      </c>
      <c r="M13261">
        <v>22.5</v>
      </c>
      <c r="N13261">
        <v>1</v>
      </c>
      <c r="O13261">
        <v>1.6894</v>
      </c>
      <c r="Q13261">
        <v>21.228000000000002</v>
      </c>
      <c r="R13261">
        <v>0.29260000000000003</v>
      </c>
      <c r="U13261">
        <v>0.49430000000000002</v>
      </c>
    </row>
    <row r="13262" spans="1:25">
      <c r="A13262" t="s">
        <v>1490</v>
      </c>
      <c r="B13262" t="s">
        <v>1489</v>
      </c>
      <c r="C13262" t="s">
        <v>1586</v>
      </c>
      <c r="J13262">
        <v>820</v>
      </c>
      <c r="K13262">
        <f t="shared" si="100"/>
        <v>23</v>
      </c>
      <c r="L13262">
        <f t="shared" si="101"/>
        <v>24</v>
      </c>
      <c r="M13262">
        <v>23.5</v>
      </c>
      <c r="N13262">
        <v>1</v>
      </c>
      <c r="O13262">
        <v>1.6751</v>
      </c>
      <c r="Q13262">
        <v>18.372</v>
      </c>
      <c r="R13262">
        <v>0.22869999999999999</v>
      </c>
      <c r="U13262">
        <v>0.3831</v>
      </c>
    </row>
    <row r="13263" spans="1:25">
      <c r="A13263" t="s">
        <v>1490</v>
      </c>
      <c r="B13263" t="s">
        <v>1489</v>
      </c>
      <c r="K13263">
        <f t="shared" si="100"/>
        <v>0</v>
      </c>
      <c r="L13263">
        <f t="shared" si="101"/>
        <v>0</v>
      </c>
      <c r="U13263">
        <v>9.6995000000000005</v>
      </c>
    </row>
    <row r="13264" spans="1:25">
      <c r="A13264" t="s">
        <v>1490</v>
      </c>
      <c r="B13264" t="s">
        <v>1489</v>
      </c>
      <c r="C13264" t="s">
        <v>1586</v>
      </c>
      <c r="E13264" t="s">
        <v>1587</v>
      </c>
      <c r="G13264">
        <v>43.4392</v>
      </c>
      <c r="H13264">
        <v>-3.7749000000000001</v>
      </c>
      <c r="J13264">
        <v>821</v>
      </c>
      <c r="K13264">
        <f t="shared" si="100"/>
        <v>0</v>
      </c>
      <c r="L13264">
        <f t="shared" si="101"/>
        <v>1</v>
      </c>
      <c r="M13264">
        <v>0.5</v>
      </c>
      <c r="N13264">
        <v>1</v>
      </c>
      <c r="O13264">
        <v>1.3079000000000001</v>
      </c>
      <c r="Q13264">
        <v>9.5289999999999999</v>
      </c>
      <c r="R13264">
        <v>8.14E-2</v>
      </c>
      <c r="U13264">
        <v>0.1065</v>
      </c>
      <c r="W13264">
        <v>1.6879999999999999</v>
      </c>
      <c r="Y13264">
        <v>0.2757</v>
      </c>
    </row>
    <row r="13265" spans="1:21">
      <c r="A13265" t="s">
        <v>1490</v>
      </c>
      <c r="B13265" t="s">
        <v>1489</v>
      </c>
      <c r="C13265" t="s">
        <v>1586</v>
      </c>
      <c r="J13265">
        <v>821</v>
      </c>
      <c r="K13265">
        <f t="shared" si="100"/>
        <v>1</v>
      </c>
      <c r="L13265">
        <f t="shared" si="101"/>
        <v>2</v>
      </c>
      <c r="M13265">
        <v>1.5</v>
      </c>
      <c r="N13265">
        <v>1</v>
      </c>
      <c r="O13265">
        <v>1.6583000000000001</v>
      </c>
      <c r="Q13265">
        <v>17.158000000000001</v>
      </c>
      <c r="R13265">
        <v>0.2039</v>
      </c>
      <c r="U13265">
        <v>0.33810000000000001</v>
      </c>
    </row>
    <row r="13266" spans="1:21">
      <c r="A13266" t="s">
        <v>1490</v>
      </c>
      <c r="B13266" t="s">
        <v>1489</v>
      </c>
      <c r="C13266" t="s">
        <v>1586</v>
      </c>
      <c r="J13266">
        <v>821</v>
      </c>
      <c r="K13266">
        <f t="shared" si="100"/>
        <v>2</v>
      </c>
      <c r="L13266">
        <f t="shared" si="101"/>
        <v>3</v>
      </c>
      <c r="M13266">
        <v>2.5</v>
      </c>
      <c r="N13266">
        <v>1</v>
      </c>
      <c r="O13266">
        <v>1.7450000000000001</v>
      </c>
      <c r="Q13266">
        <v>14.877000000000001</v>
      </c>
      <c r="R13266">
        <v>0.13100000000000001</v>
      </c>
      <c r="U13266">
        <v>0.2286</v>
      </c>
    </row>
    <row r="13267" spans="1:21">
      <c r="A13267" t="s">
        <v>1490</v>
      </c>
      <c r="B13267" t="s">
        <v>1489</v>
      </c>
      <c r="C13267" t="s">
        <v>1586</v>
      </c>
      <c r="J13267">
        <v>821</v>
      </c>
      <c r="K13267">
        <f t="shared" si="100"/>
        <v>3</v>
      </c>
      <c r="L13267">
        <f t="shared" si="101"/>
        <v>4</v>
      </c>
      <c r="M13267">
        <v>3.5</v>
      </c>
      <c r="N13267">
        <v>1</v>
      </c>
      <c r="O13267">
        <v>1.875</v>
      </c>
      <c r="Q13267">
        <v>19.300999999999998</v>
      </c>
      <c r="R13267">
        <v>0.20180000000000001</v>
      </c>
      <c r="U13267">
        <v>0.37830000000000003</v>
      </c>
    </row>
    <row r="13268" spans="1:21">
      <c r="A13268" t="s">
        <v>1490</v>
      </c>
      <c r="B13268" t="s">
        <v>1489</v>
      </c>
      <c r="C13268" t="s">
        <v>1586</v>
      </c>
      <c r="J13268">
        <v>821</v>
      </c>
      <c r="K13268">
        <f t="shared" si="100"/>
        <v>4</v>
      </c>
      <c r="L13268">
        <f t="shared" si="101"/>
        <v>5</v>
      </c>
      <c r="M13268">
        <v>4.5</v>
      </c>
      <c r="N13268">
        <v>1</v>
      </c>
      <c r="O13268">
        <v>1.6878</v>
      </c>
      <c r="Q13268">
        <v>13.736000000000001</v>
      </c>
      <c r="R13268">
        <v>0.11550000000000001</v>
      </c>
      <c r="U13268">
        <v>0.19500000000000001</v>
      </c>
    </row>
    <row r="13269" spans="1:21">
      <c r="A13269" t="s">
        <v>1490</v>
      </c>
      <c r="B13269" t="s">
        <v>1489</v>
      </c>
      <c r="C13269" t="s">
        <v>1586</v>
      </c>
      <c r="J13269">
        <v>821</v>
      </c>
      <c r="K13269">
        <f t="shared" si="100"/>
        <v>5</v>
      </c>
      <c r="L13269">
        <f t="shared" si="101"/>
        <v>6</v>
      </c>
      <c r="M13269">
        <v>5.5</v>
      </c>
      <c r="N13269">
        <v>1</v>
      </c>
      <c r="O13269">
        <v>1.8196000000000001</v>
      </c>
      <c r="Q13269">
        <v>20.640999999999998</v>
      </c>
      <c r="R13269">
        <v>0.2437</v>
      </c>
      <c r="U13269">
        <v>0.44350000000000001</v>
      </c>
    </row>
    <row r="13270" spans="1:21">
      <c r="A13270" t="s">
        <v>1490</v>
      </c>
      <c r="B13270" t="s">
        <v>1489</v>
      </c>
      <c r="C13270" t="s">
        <v>1586</v>
      </c>
      <c r="J13270">
        <v>821</v>
      </c>
      <c r="K13270">
        <f t="shared" si="100"/>
        <v>6</v>
      </c>
      <c r="L13270">
        <f t="shared" si="101"/>
        <v>7</v>
      </c>
      <c r="M13270">
        <v>6.5</v>
      </c>
      <c r="N13270">
        <v>1</v>
      </c>
      <c r="O13270">
        <v>1.7699</v>
      </c>
      <c r="Q13270">
        <v>20.428999999999998</v>
      </c>
      <c r="R13270">
        <v>0.25169999999999998</v>
      </c>
      <c r="U13270">
        <v>0.44550000000000001</v>
      </c>
    </row>
    <row r="13271" spans="1:21">
      <c r="A13271" t="s">
        <v>1490</v>
      </c>
      <c r="B13271" t="s">
        <v>1489</v>
      </c>
      <c r="C13271" t="s">
        <v>1586</v>
      </c>
      <c r="J13271">
        <v>821</v>
      </c>
      <c r="K13271">
        <f t="shared" si="100"/>
        <v>7</v>
      </c>
      <c r="L13271">
        <f t="shared" si="101"/>
        <v>8</v>
      </c>
      <c r="M13271">
        <v>7.5</v>
      </c>
      <c r="N13271">
        <v>1</v>
      </c>
      <c r="O13271">
        <v>1.7823</v>
      </c>
      <c r="Q13271">
        <v>18.451000000000001</v>
      </c>
      <c r="R13271">
        <v>0.2041</v>
      </c>
      <c r="U13271">
        <v>0.36370000000000002</v>
      </c>
    </row>
    <row r="13272" spans="1:21">
      <c r="A13272" t="s">
        <v>1490</v>
      </c>
      <c r="B13272" t="s">
        <v>1489</v>
      </c>
      <c r="C13272" t="s">
        <v>1586</v>
      </c>
      <c r="J13272">
        <v>821</v>
      </c>
      <c r="K13272">
        <f t="shared" si="100"/>
        <v>8</v>
      </c>
      <c r="L13272">
        <f t="shared" si="101"/>
        <v>9</v>
      </c>
      <c r="M13272">
        <v>8.5</v>
      </c>
      <c r="N13272">
        <v>1</v>
      </c>
      <c r="O13272">
        <v>1.9095</v>
      </c>
      <c r="Q13272">
        <v>20.550999999999998</v>
      </c>
      <c r="R13272">
        <v>0.2205</v>
      </c>
      <c r="U13272">
        <v>0.42109999999999997</v>
      </c>
    </row>
    <row r="13273" spans="1:21">
      <c r="A13273" t="s">
        <v>1490</v>
      </c>
      <c r="B13273" t="s">
        <v>1489</v>
      </c>
      <c r="C13273" t="s">
        <v>1586</v>
      </c>
      <c r="J13273">
        <v>821</v>
      </c>
      <c r="K13273">
        <f t="shared" si="100"/>
        <v>9</v>
      </c>
      <c r="L13273">
        <f t="shared" si="101"/>
        <v>10</v>
      </c>
      <c r="M13273">
        <v>9.5</v>
      </c>
      <c r="N13273">
        <v>1</v>
      </c>
      <c r="O13273">
        <v>1.7596000000000001</v>
      </c>
      <c r="Q13273">
        <v>24.728000000000002</v>
      </c>
      <c r="R13273">
        <v>0.35210000000000002</v>
      </c>
      <c r="U13273">
        <v>0.61960000000000004</v>
      </c>
    </row>
    <row r="13274" spans="1:21">
      <c r="A13274" t="s">
        <v>1490</v>
      </c>
      <c r="B13274" t="s">
        <v>1489</v>
      </c>
      <c r="C13274" t="s">
        <v>1586</v>
      </c>
      <c r="J13274">
        <v>821</v>
      </c>
      <c r="K13274">
        <f t="shared" si="100"/>
        <v>10</v>
      </c>
      <c r="L13274">
        <f t="shared" si="101"/>
        <v>11</v>
      </c>
      <c r="M13274">
        <v>10.5</v>
      </c>
      <c r="N13274">
        <v>1</v>
      </c>
      <c r="O13274">
        <v>1.7394000000000001</v>
      </c>
      <c r="Q13274">
        <v>20.850999999999999</v>
      </c>
      <c r="R13274">
        <v>0.26950000000000002</v>
      </c>
      <c r="U13274">
        <v>0.46879999999999999</v>
      </c>
    </row>
    <row r="13275" spans="1:21">
      <c r="A13275" t="s">
        <v>1490</v>
      </c>
      <c r="B13275" t="s">
        <v>1489</v>
      </c>
      <c r="C13275" t="s">
        <v>1586</v>
      </c>
      <c r="J13275">
        <v>821</v>
      </c>
      <c r="K13275">
        <f t="shared" si="100"/>
        <v>11</v>
      </c>
      <c r="L13275">
        <f t="shared" si="101"/>
        <v>12</v>
      </c>
      <c r="M13275">
        <v>11.5</v>
      </c>
      <c r="N13275">
        <v>1</v>
      </c>
      <c r="O13275">
        <v>1.6449</v>
      </c>
      <c r="Q13275">
        <v>21.28</v>
      </c>
      <c r="R13275">
        <v>0.3075</v>
      </c>
      <c r="U13275">
        <v>0.50580000000000003</v>
      </c>
    </row>
    <row r="13276" spans="1:21">
      <c r="A13276" t="s">
        <v>1490</v>
      </c>
      <c r="B13276" t="s">
        <v>1489</v>
      </c>
      <c r="C13276" t="s">
        <v>1586</v>
      </c>
      <c r="J13276">
        <v>821</v>
      </c>
      <c r="K13276">
        <f t="shared" si="100"/>
        <v>12</v>
      </c>
      <c r="L13276">
        <f t="shared" si="101"/>
        <v>13</v>
      </c>
      <c r="M13276">
        <v>12.5</v>
      </c>
      <c r="N13276">
        <v>1</v>
      </c>
      <c r="O13276">
        <v>1.7944</v>
      </c>
      <c r="Q13276">
        <v>24.56</v>
      </c>
      <c r="R13276">
        <v>0.33750000000000002</v>
      </c>
      <c r="U13276">
        <v>0.60560000000000003</v>
      </c>
    </row>
    <row r="13277" spans="1:21">
      <c r="A13277" t="s">
        <v>1490</v>
      </c>
      <c r="B13277" t="s">
        <v>1489</v>
      </c>
      <c r="C13277" t="s">
        <v>1586</v>
      </c>
      <c r="J13277">
        <v>821</v>
      </c>
      <c r="K13277">
        <f t="shared" si="100"/>
        <v>13</v>
      </c>
      <c r="L13277">
        <f t="shared" si="101"/>
        <v>14</v>
      </c>
      <c r="M13277">
        <v>13.5</v>
      </c>
      <c r="N13277">
        <v>1</v>
      </c>
      <c r="O13277">
        <v>1.7068000000000001</v>
      </c>
      <c r="Q13277">
        <v>30.189</v>
      </c>
      <c r="R13277">
        <v>0.4975</v>
      </c>
      <c r="U13277">
        <v>0.84919999999999995</v>
      </c>
    </row>
    <row r="13278" spans="1:21">
      <c r="A13278" t="s">
        <v>1490</v>
      </c>
      <c r="B13278" t="s">
        <v>1489</v>
      </c>
      <c r="C13278" t="s">
        <v>1586</v>
      </c>
      <c r="J13278">
        <v>821</v>
      </c>
      <c r="K13278">
        <f t="shared" si="100"/>
        <v>14</v>
      </c>
      <c r="L13278">
        <f t="shared" si="101"/>
        <v>15</v>
      </c>
      <c r="M13278">
        <v>14.5</v>
      </c>
      <c r="N13278">
        <v>1</v>
      </c>
      <c r="O13278">
        <v>1.8563000000000001</v>
      </c>
      <c r="Q13278">
        <v>24.96</v>
      </c>
      <c r="R13278">
        <v>0.32779999999999998</v>
      </c>
      <c r="U13278">
        <v>0.60860000000000003</v>
      </c>
    </row>
    <row r="13279" spans="1:21">
      <c r="A13279" t="s">
        <v>1490</v>
      </c>
      <c r="B13279" t="s">
        <v>1489</v>
      </c>
      <c r="C13279" t="s">
        <v>1586</v>
      </c>
      <c r="J13279">
        <v>821</v>
      </c>
      <c r="K13279">
        <f t="shared" si="100"/>
        <v>15</v>
      </c>
      <c r="L13279">
        <f t="shared" si="101"/>
        <v>16</v>
      </c>
      <c r="M13279">
        <v>15.5</v>
      </c>
      <c r="N13279">
        <v>1</v>
      </c>
      <c r="O13279">
        <v>1.7372000000000001</v>
      </c>
      <c r="Q13279">
        <v>22.763999999999999</v>
      </c>
      <c r="R13279">
        <v>0.31409999999999999</v>
      </c>
      <c r="U13279">
        <v>0.54569999999999996</v>
      </c>
    </row>
    <row r="13280" spans="1:21">
      <c r="A13280" t="s">
        <v>1490</v>
      </c>
      <c r="B13280" t="s">
        <v>1489</v>
      </c>
      <c r="C13280" t="s">
        <v>1586</v>
      </c>
      <c r="J13280">
        <v>821</v>
      </c>
      <c r="K13280">
        <f t="shared" si="100"/>
        <v>16</v>
      </c>
      <c r="L13280">
        <f t="shared" si="101"/>
        <v>17</v>
      </c>
      <c r="M13280">
        <v>16.5</v>
      </c>
      <c r="N13280">
        <v>1</v>
      </c>
      <c r="O13280">
        <v>1.7658</v>
      </c>
      <c r="Q13280">
        <v>21.510999999999999</v>
      </c>
      <c r="R13280">
        <v>0.27729999999999999</v>
      </c>
      <c r="U13280">
        <v>0.48959999999999998</v>
      </c>
    </row>
    <row r="13281" spans="1:25">
      <c r="A13281" t="s">
        <v>1490</v>
      </c>
      <c r="B13281" t="s">
        <v>1489</v>
      </c>
      <c r="C13281" t="s">
        <v>1586</v>
      </c>
      <c r="J13281">
        <v>821</v>
      </c>
      <c r="K13281">
        <f t="shared" si="100"/>
        <v>17</v>
      </c>
      <c r="L13281">
        <f t="shared" si="101"/>
        <v>18</v>
      </c>
      <c r="M13281">
        <v>17.5</v>
      </c>
      <c r="N13281">
        <v>1</v>
      </c>
      <c r="O13281">
        <v>1.7161</v>
      </c>
      <c r="Q13281">
        <v>20.986999999999998</v>
      </c>
      <c r="R13281">
        <v>0.2792</v>
      </c>
      <c r="U13281">
        <v>0.47910000000000003</v>
      </c>
    </row>
    <row r="13282" spans="1:25">
      <c r="A13282" t="s">
        <v>1490</v>
      </c>
      <c r="B13282" t="s">
        <v>1489</v>
      </c>
      <c r="C13282" t="s">
        <v>1586</v>
      </c>
      <c r="J13282">
        <v>821</v>
      </c>
      <c r="K13282">
        <f t="shared" si="100"/>
        <v>18</v>
      </c>
      <c r="L13282">
        <f t="shared" si="101"/>
        <v>19</v>
      </c>
      <c r="M13282">
        <v>18.5</v>
      </c>
      <c r="N13282">
        <v>1</v>
      </c>
      <c r="O13282">
        <v>1.7141999999999999</v>
      </c>
      <c r="Q13282">
        <v>35.584000000000003</v>
      </c>
      <c r="R13282">
        <v>0.62029999999999996</v>
      </c>
      <c r="U13282">
        <v>1.0633999999999999</v>
      </c>
    </row>
    <row r="13283" spans="1:25">
      <c r="A13283" t="s">
        <v>1490</v>
      </c>
      <c r="B13283" t="s">
        <v>1489</v>
      </c>
      <c r="C13283" t="s">
        <v>1586</v>
      </c>
      <c r="J13283">
        <v>821</v>
      </c>
      <c r="K13283">
        <f t="shared" ref="K13283:K13346" si="102">M13283-(N13283/2)</f>
        <v>19</v>
      </c>
      <c r="L13283">
        <f t="shared" ref="L13283:L13346" si="103">M13283+(N13283/2)</f>
        <v>20</v>
      </c>
      <c r="M13283">
        <v>19.5</v>
      </c>
      <c r="N13283">
        <v>1</v>
      </c>
      <c r="O13283">
        <v>1.5924</v>
      </c>
      <c r="Q13283">
        <v>26.373000000000001</v>
      </c>
      <c r="R13283">
        <v>0.45250000000000001</v>
      </c>
      <c r="U13283">
        <v>0.72050000000000003</v>
      </c>
    </row>
    <row r="13284" spans="1:25">
      <c r="A13284" t="s">
        <v>1490</v>
      </c>
      <c r="B13284" t="s">
        <v>1489</v>
      </c>
      <c r="C13284" t="s">
        <v>1586</v>
      </c>
      <c r="J13284">
        <v>821</v>
      </c>
      <c r="K13284">
        <f t="shared" si="102"/>
        <v>20</v>
      </c>
      <c r="L13284">
        <f t="shared" si="103"/>
        <v>21</v>
      </c>
      <c r="M13284">
        <v>20.5</v>
      </c>
      <c r="N13284">
        <v>1</v>
      </c>
      <c r="O13284">
        <v>1.643</v>
      </c>
      <c r="Q13284">
        <v>17.617000000000001</v>
      </c>
      <c r="R13284">
        <v>0.21890000000000001</v>
      </c>
      <c r="U13284">
        <v>0.35970000000000002</v>
      </c>
    </row>
    <row r="13285" spans="1:25">
      <c r="A13285" t="s">
        <v>1490</v>
      </c>
      <c r="B13285" t="s">
        <v>1489</v>
      </c>
      <c r="C13285" t="s">
        <v>1586</v>
      </c>
      <c r="J13285">
        <v>821</v>
      </c>
      <c r="K13285">
        <f t="shared" si="102"/>
        <v>21</v>
      </c>
      <c r="L13285">
        <f t="shared" si="103"/>
        <v>22</v>
      </c>
      <c r="M13285">
        <v>21.5</v>
      </c>
      <c r="N13285">
        <v>1</v>
      </c>
      <c r="O13285">
        <v>1.6633</v>
      </c>
      <c r="Q13285">
        <v>18.234999999999999</v>
      </c>
      <c r="R13285">
        <v>0.22850000000000001</v>
      </c>
      <c r="U13285">
        <v>0.38009999999999999</v>
      </c>
    </row>
    <row r="13286" spans="1:25">
      <c r="A13286" t="s">
        <v>1490</v>
      </c>
      <c r="B13286" t="s">
        <v>1489</v>
      </c>
      <c r="C13286" t="s">
        <v>1586</v>
      </c>
      <c r="J13286">
        <v>821</v>
      </c>
      <c r="K13286">
        <f t="shared" si="102"/>
        <v>22</v>
      </c>
      <c r="L13286">
        <f t="shared" si="103"/>
        <v>23</v>
      </c>
      <c r="M13286">
        <v>22.5</v>
      </c>
      <c r="N13286">
        <v>1</v>
      </c>
      <c r="O13286">
        <v>1.7823</v>
      </c>
      <c r="Q13286">
        <v>21.06</v>
      </c>
      <c r="R13286">
        <v>0.2626</v>
      </c>
      <c r="U13286">
        <v>0.46810000000000002</v>
      </c>
    </row>
    <row r="13287" spans="1:25">
      <c r="A13287" t="s">
        <v>1490</v>
      </c>
      <c r="B13287" t="s">
        <v>1489</v>
      </c>
      <c r="C13287" t="s">
        <v>1586</v>
      </c>
      <c r="J13287">
        <v>821</v>
      </c>
      <c r="K13287">
        <f t="shared" si="102"/>
        <v>23</v>
      </c>
      <c r="L13287">
        <f t="shared" si="103"/>
        <v>24</v>
      </c>
      <c r="M13287">
        <v>23.5</v>
      </c>
      <c r="N13287">
        <v>1</v>
      </c>
      <c r="O13287">
        <v>1.7807999999999999</v>
      </c>
      <c r="Q13287">
        <v>18.683</v>
      </c>
      <c r="R13287">
        <v>0.2097</v>
      </c>
      <c r="U13287">
        <v>0.37340000000000001</v>
      </c>
    </row>
    <row r="13288" spans="1:25">
      <c r="A13288" t="s">
        <v>1490</v>
      </c>
      <c r="B13288" t="s">
        <v>1489</v>
      </c>
      <c r="C13288" t="s">
        <v>1586</v>
      </c>
      <c r="J13288">
        <v>821</v>
      </c>
      <c r="K13288">
        <f t="shared" si="102"/>
        <v>24</v>
      </c>
      <c r="L13288">
        <f t="shared" si="103"/>
        <v>25</v>
      </c>
      <c r="M13288">
        <v>24.5</v>
      </c>
      <c r="N13288">
        <v>1</v>
      </c>
      <c r="O13288">
        <v>0.74860000000000004</v>
      </c>
      <c r="Q13288">
        <v>9.2330000000000005</v>
      </c>
      <c r="R13288">
        <v>0.28339999999999999</v>
      </c>
      <c r="U13288">
        <v>0.21210000000000001</v>
      </c>
    </row>
    <row r="13289" spans="1:25">
      <c r="A13289" t="s">
        <v>1490</v>
      </c>
      <c r="B13289" t="s">
        <v>1489</v>
      </c>
      <c r="K13289">
        <f t="shared" si="102"/>
        <v>0</v>
      </c>
      <c r="L13289">
        <f t="shared" si="103"/>
        <v>0</v>
      </c>
      <c r="U13289">
        <v>11.6694</v>
      </c>
    </row>
    <row r="13290" spans="1:25">
      <c r="A13290" t="s">
        <v>1490</v>
      </c>
      <c r="B13290" t="s">
        <v>1489</v>
      </c>
      <c r="C13290" t="s">
        <v>1586</v>
      </c>
      <c r="E13290" t="s">
        <v>1587</v>
      </c>
      <c r="G13290">
        <v>43.4392</v>
      </c>
      <c r="H13290">
        <v>-3.7749000000000001</v>
      </c>
      <c r="J13290">
        <v>822</v>
      </c>
      <c r="K13290">
        <f t="shared" si="102"/>
        <v>0</v>
      </c>
      <c r="L13290">
        <f t="shared" si="103"/>
        <v>1</v>
      </c>
      <c r="M13290">
        <v>0.5</v>
      </c>
      <c r="N13290">
        <v>1</v>
      </c>
      <c r="O13290">
        <v>1.2808999999999999</v>
      </c>
      <c r="Q13290">
        <v>9.6750000000000007</v>
      </c>
      <c r="R13290">
        <v>9.2100000000000001E-2</v>
      </c>
      <c r="U13290">
        <v>0.11799999999999999</v>
      </c>
      <c r="W13290">
        <v>1.7613000000000001</v>
      </c>
      <c r="Y13290">
        <v>0.16750000000000001</v>
      </c>
    </row>
    <row r="13291" spans="1:25">
      <c r="A13291" t="s">
        <v>1490</v>
      </c>
      <c r="B13291" t="s">
        <v>1489</v>
      </c>
      <c r="C13291" t="s">
        <v>1586</v>
      </c>
      <c r="J13291">
        <v>822</v>
      </c>
      <c r="K13291">
        <f t="shared" si="102"/>
        <v>1</v>
      </c>
      <c r="L13291">
        <f t="shared" si="103"/>
        <v>2</v>
      </c>
      <c r="M13291">
        <v>1.5</v>
      </c>
      <c r="N13291">
        <v>1</v>
      </c>
      <c r="O13291">
        <v>1.6281000000000001</v>
      </c>
      <c r="Q13291">
        <v>17.616</v>
      </c>
      <c r="R13291">
        <v>0.2228</v>
      </c>
      <c r="U13291">
        <v>0.36270000000000002</v>
      </c>
    </row>
    <row r="13292" spans="1:25">
      <c r="A13292" t="s">
        <v>1490</v>
      </c>
      <c r="B13292" t="s">
        <v>1489</v>
      </c>
      <c r="C13292" t="s">
        <v>1586</v>
      </c>
      <c r="J13292">
        <v>822</v>
      </c>
      <c r="K13292">
        <f t="shared" si="102"/>
        <v>2</v>
      </c>
      <c r="L13292">
        <f t="shared" si="103"/>
        <v>3</v>
      </c>
      <c r="M13292">
        <v>2.5</v>
      </c>
      <c r="N13292">
        <v>1</v>
      </c>
      <c r="O13292">
        <v>1.722</v>
      </c>
      <c r="Q13292">
        <v>19.079999999999998</v>
      </c>
      <c r="R13292">
        <v>0.23319999999999999</v>
      </c>
      <c r="U13292">
        <v>0.40160000000000001</v>
      </c>
    </row>
    <row r="13293" spans="1:25">
      <c r="A13293" t="s">
        <v>1490</v>
      </c>
      <c r="B13293" t="s">
        <v>1489</v>
      </c>
      <c r="C13293" t="s">
        <v>1586</v>
      </c>
      <c r="J13293">
        <v>822</v>
      </c>
      <c r="K13293">
        <f t="shared" si="102"/>
        <v>3</v>
      </c>
      <c r="L13293">
        <f t="shared" si="103"/>
        <v>4</v>
      </c>
      <c r="M13293">
        <v>3.5</v>
      </c>
      <c r="N13293">
        <v>1</v>
      </c>
      <c r="O13293">
        <v>1.8560000000000001</v>
      </c>
      <c r="Q13293">
        <v>21.68</v>
      </c>
      <c r="R13293">
        <v>0.25719999999999998</v>
      </c>
      <c r="U13293">
        <v>0.47739999999999999</v>
      </c>
    </row>
    <row r="13294" spans="1:25">
      <c r="A13294" t="s">
        <v>1490</v>
      </c>
      <c r="B13294" t="s">
        <v>1489</v>
      </c>
      <c r="C13294" t="s">
        <v>1586</v>
      </c>
      <c r="J13294">
        <v>822</v>
      </c>
      <c r="K13294">
        <f t="shared" si="102"/>
        <v>4</v>
      </c>
      <c r="L13294">
        <f t="shared" si="103"/>
        <v>5</v>
      </c>
      <c r="M13294">
        <v>4.5</v>
      </c>
      <c r="N13294">
        <v>1</v>
      </c>
      <c r="O13294">
        <v>1.8464</v>
      </c>
      <c r="Q13294">
        <v>12.492000000000001</v>
      </c>
      <c r="R13294">
        <v>6.0600000000000001E-2</v>
      </c>
      <c r="U13294">
        <v>0.112</v>
      </c>
    </row>
    <row r="13295" spans="1:25">
      <c r="A13295" t="s">
        <v>1490</v>
      </c>
      <c r="B13295" t="s">
        <v>1489</v>
      </c>
      <c r="C13295" t="s">
        <v>1586</v>
      </c>
      <c r="J13295">
        <v>822</v>
      </c>
      <c r="K13295">
        <f t="shared" si="102"/>
        <v>5</v>
      </c>
      <c r="L13295">
        <f t="shared" si="103"/>
        <v>6</v>
      </c>
      <c r="M13295">
        <v>5.5</v>
      </c>
      <c r="N13295">
        <v>1</v>
      </c>
      <c r="O13295">
        <v>1.9259999999999999</v>
      </c>
      <c r="Q13295">
        <v>14.691000000000001</v>
      </c>
      <c r="R13295">
        <v>9.5100000000000004E-2</v>
      </c>
      <c r="U13295">
        <v>0.1832</v>
      </c>
    </row>
    <row r="13296" spans="1:25">
      <c r="A13296" t="s">
        <v>1490</v>
      </c>
      <c r="B13296" t="s">
        <v>1489</v>
      </c>
      <c r="C13296" t="s">
        <v>1586</v>
      </c>
      <c r="J13296">
        <v>822</v>
      </c>
      <c r="K13296">
        <f t="shared" si="102"/>
        <v>6</v>
      </c>
      <c r="L13296">
        <f t="shared" si="103"/>
        <v>7</v>
      </c>
      <c r="M13296">
        <v>6.5</v>
      </c>
      <c r="N13296">
        <v>1</v>
      </c>
      <c r="O13296">
        <v>1.7416</v>
      </c>
      <c r="Q13296">
        <v>11.956</v>
      </c>
      <c r="R13296">
        <v>6.4600000000000005E-2</v>
      </c>
      <c r="U13296">
        <v>0.1125</v>
      </c>
    </row>
    <row r="13297" spans="1:21">
      <c r="A13297" t="s">
        <v>1490</v>
      </c>
      <c r="B13297" t="s">
        <v>1489</v>
      </c>
      <c r="C13297" t="s">
        <v>1586</v>
      </c>
      <c r="J13297">
        <v>822</v>
      </c>
      <c r="K13297">
        <f t="shared" si="102"/>
        <v>7</v>
      </c>
      <c r="L13297">
        <f t="shared" si="103"/>
        <v>8</v>
      </c>
      <c r="M13297">
        <v>7.5</v>
      </c>
      <c r="N13297">
        <v>1</v>
      </c>
      <c r="O13297">
        <v>1.8952</v>
      </c>
      <c r="Q13297">
        <v>21.048999999999999</v>
      </c>
      <c r="R13297">
        <v>0.23430000000000001</v>
      </c>
      <c r="U13297">
        <v>0.44400000000000001</v>
      </c>
    </row>
    <row r="13298" spans="1:21">
      <c r="A13298" t="s">
        <v>1490</v>
      </c>
      <c r="B13298" t="s">
        <v>1489</v>
      </c>
      <c r="C13298" t="s">
        <v>1586</v>
      </c>
      <c r="J13298">
        <v>822</v>
      </c>
      <c r="K13298">
        <f t="shared" si="102"/>
        <v>8</v>
      </c>
      <c r="L13298">
        <f t="shared" si="103"/>
        <v>9</v>
      </c>
      <c r="M13298">
        <v>8.5</v>
      </c>
      <c r="N13298">
        <v>1</v>
      </c>
      <c r="O13298">
        <v>1.7615000000000001</v>
      </c>
      <c r="Q13298">
        <v>16.791</v>
      </c>
      <c r="R13298">
        <v>0.17130000000000001</v>
      </c>
      <c r="U13298">
        <v>0.30170000000000002</v>
      </c>
    </row>
    <row r="13299" spans="1:21">
      <c r="A13299" t="s">
        <v>1490</v>
      </c>
      <c r="B13299" t="s">
        <v>1489</v>
      </c>
      <c r="C13299" t="s">
        <v>1586</v>
      </c>
      <c r="J13299">
        <v>822</v>
      </c>
      <c r="K13299">
        <f t="shared" si="102"/>
        <v>9</v>
      </c>
      <c r="L13299">
        <f t="shared" si="103"/>
        <v>10</v>
      </c>
      <c r="M13299">
        <v>9.5</v>
      </c>
      <c r="N13299">
        <v>1</v>
      </c>
      <c r="O13299">
        <v>1.6880999999999999</v>
      </c>
      <c r="Q13299">
        <v>12.808</v>
      </c>
      <c r="R13299">
        <v>9.35E-2</v>
      </c>
      <c r="U13299">
        <v>0.1578</v>
      </c>
    </row>
    <row r="13300" spans="1:21">
      <c r="A13300" t="s">
        <v>1490</v>
      </c>
      <c r="B13300" t="s">
        <v>1489</v>
      </c>
      <c r="C13300" t="s">
        <v>1586</v>
      </c>
      <c r="J13300">
        <v>822</v>
      </c>
      <c r="K13300">
        <f t="shared" si="102"/>
        <v>10</v>
      </c>
      <c r="L13300">
        <f t="shared" si="103"/>
        <v>11</v>
      </c>
      <c r="M13300">
        <v>10.5</v>
      </c>
      <c r="N13300">
        <v>1</v>
      </c>
      <c r="O13300">
        <v>1.8389</v>
      </c>
      <c r="Q13300">
        <v>9.4749999999999996</v>
      </c>
      <c r="R13300">
        <v>3.8999999999999998E-3</v>
      </c>
      <c r="U13300">
        <v>-7.1999999999999998E-3</v>
      </c>
    </row>
    <row r="13301" spans="1:21">
      <c r="A13301" t="s">
        <v>1490</v>
      </c>
      <c r="B13301" t="s">
        <v>1489</v>
      </c>
      <c r="C13301" t="s">
        <v>1586</v>
      </c>
      <c r="J13301">
        <v>822</v>
      </c>
      <c r="K13301">
        <f t="shared" si="102"/>
        <v>11</v>
      </c>
      <c r="L13301">
        <f t="shared" si="103"/>
        <v>12</v>
      </c>
      <c r="M13301">
        <v>11.5</v>
      </c>
      <c r="N13301">
        <v>1</v>
      </c>
      <c r="O13301">
        <v>1.8041</v>
      </c>
      <c r="Q13301">
        <v>19</v>
      </c>
      <c r="R13301">
        <v>0.21129999999999999</v>
      </c>
      <c r="U13301">
        <v>0.38109999999999999</v>
      </c>
    </row>
    <row r="13302" spans="1:21">
      <c r="A13302" t="s">
        <v>1490</v>
      </c>
      <c r="B13302" t="s">
        <v>1489</v>
      </c>
      <c r="C13302" t="s">
        <v>1586</v>
      </c>
      <c r="J13302">
        <v>822</v>
      </c>
      <c r="K13302">
        <f t="shared" si="102"/>
        <v>12</v>
      </c>
      <c r="L13302">
        <f t="shared" si="103"/>
        <v>13</v>
      </c>
      <c r="M13302">
        <v>12.5</v>
      </c>
      <c r="N13302">
        <v>1</v>
      </c>
      <c r="O13302">
        <v>1.7394000000000001</v>
      </c>
      <c r="Q13302">
        <v>15.516999999999999</v>
      </c>
      <c r="R13302">
        <v>0.14680000000000001</v>
      </c>
      <c r="U13302">
        <v>0.25540000000000002</v>
      </c>
    </row>
    <row r="13303" spans="1:21">
      <c r="A13303" t="s">
        <v>1490</v>
      </c>
      <c r="B13303" t="s">
        <v>1489</v>
      </c>
      <c r="C13303" t="s">
        <v>1586</v>
      </c>
      <c r="J13303">
        <v>822</v>
      </c>
      <c r="K13303">
        <f t="shared" si="102"/>
        <v>13</v>
      </c>
      <c r="L13303">
        <f t="shared" si="103"/>
        <v>14</v>
      </c>
      <c r="M13303">
        <v>13.5</v>
      </c>
      <c r="N13303">
        <v>1</v>
      </c>
      <c r="O13303">
        <v>1.8439000000000001</v>
      </c>
      <c r="Q13303">
        <v>31.047999999999998</v>
      </c>
      <c r="R13303">
        <v>0.46350000000000002</v>
      </c>
      <c r="U13303">
        <v>0.85470000000000002</v>
      </c>
    </row>
    <row r="13304" spans="1:21">
      <c r="A13304" t="s">
        <v>1490</v>
      </c>
      <c r="B13304" t="s">
        <v>1489</v>
      </c>
      <c r="C13304" t="s">
        <v>1586</v>
      </c>
      <c r="J13304">
        <v>822</v>
      </c>
      <c r="K13304">
        <f t="shared" si="102"/>
        <v>14</v>
      </c>
      <c r="L13304">
        <f t="shared" si="103"/>
        <v>15</v>
      </c>
      <c r="M13304">
        <v>14.5</v>
      </c>
      <c r="N13304">
        <v>1</v>
      </c>
      <c r="O13304">
        <v>1.7118</v>
      </c>
      <c r="Q13304">
        <v>22.78</v>
      </c>
      <c r="R13304">
        <v>0.32229999999999998</v>
      </c>
      <c r="U13304">
        <v>0.55169999999999997</v>
      </c>
    </row>
    <row r="13305" spans="1:21">
      <c r="A13305" t="s">
        <v>1490</v>
      </c>
      <c r="B13305" t="s">
        <v>1489</v>
      </c>
      <c r="C13305" t="s">
        <v>1586</v>
      </c>
      <c r="J13305">
        <v>822</v>
      </c>
      <c r="K13305">
        <f t="shared" si="102"/>
        <v>15</v>
      </c>
      <c r="L13305">
        <f t="shared" si="103"/>
        <v>16</v>
      </c>
      <c r="M13305">
        <v>15.5</v>
      </c>
      <c r="N13305">
        <v>1</v>
      </c>
      <c r="O13305">
        <v>1.8607</v>
      </c>
      <c r="Q13305">
        <v>19.132999999999999</v>
      </c>
      <c r="R13305">
        <v>0.20130000000000001</v>
      </c>
      <c r="U13305">
        <v>0.37459999999999999</v>
      </c>
    </row>
    <row r="13306" spans="1:21">
      <c r="A13306" t="s">
        <v>1490</v>
      </c>
      <c r="B13306" t="s">
        <v>1489</v>
      </c>
      <c r="C13306" t="s">
        <v>1586</v>
      </c>
      <c r="J13306">
        <v>822</v>
      </c>
      <c r="K13306">
        <f t="shared" si="102"/>
        <v>16</v>
      </c>
      <c r="L13306">
        <f t="shared" si="103"/>
        <v>17</v>
      </c>
      <c r="M13306">
        <v>16.5</v>
      </c>
      <c r="N13306">
        <v>1</v>
      </c>
      <c r="O13306">
        <v>1.7244999999999999</v>
      </c>
      <c r="Q13306">
        <v>15.867000000000001</v>
      </c>
      <c r="R13306">
        <v>0.158</v>
      </c>
      <c r="U13306">
        <v>0.27250000000000002</v>
      </c>
    </row>
    <row r="13307" spans="1:21">
      <c r="A13307" t="s">
        <v>1490</v>
      </c>
      <c r="B13307" t="s">
        <v>1489</v>
      </c>
      <c r="C13307" t="s">
        <v>1586</v>
      </c>
      <c r="J13307">
        <v>822</v>
      </c>
      <c r="K13307">
        <f t="shared" si="102"/>
        <v>17</v>
      </c>
      <c r="L13307">
        <f t="shared" si="103"/>
        <v>18</v>
      </c>
      <c r="M13307">
        <v>17.5</v>
      </c>
      <c r="N13307">
        <v>1</v>
      </c>
      <c r="O13307">
        <v>1.7842</v>
      </c>
      <c r="Q13307">
        <v>18.335999999999999</v>
      </c>
      <c r="R13307">
        <v>0.2011</v>
      </c>
      <c r="U13307">
        <v>0.35880000000000001</v>
      </c>
    </row>
    <row r="13308" spans="1:21">
      <c r="A13308" t="s">
        <v>1490</v>
      </c>
      <c r="B13308" t="s">
        <v>1489</v>
      </c>
      <c r="C13308" t="s">
        <v>1586</v>
      </c>
      <c r="J13308">
        <v>822</v>
      </c>
      <c r="K13308">
        <f t="shared" si="102"/>
        <v>18</v>
      </c>
      <c r="L13308">
        <f t="shared" si="103"/>
        <v>19</v>
      </c>
      <c r="M13308">
        <v>18.5</v>
      </c>
      <c r="N13308">
        <v>1</v>
      </c>
      <c r="O13308">
        <v>1.7916000000000001</v>
      </c>
      <c r="Q13308">
        <v>18.434000000000001</v>
      </c>
      <c r="R13308">
        <v>0.2016</v>
      </c>
      <c r="U13308">
        <v>0.36109999999999998</v>
      </c>
    </row>
    <row r="13309" spans="1:21">
      <c r="A13309" t="s">
        <v>1490</v>
      </c>
      <c r="B13309" t="s">
        <v>1489</v>
      </c>
      <c r="C13309" t="s">
        <v>1586</v>
      </c>
      <c r="J13309">
        <v>822</v>
      </c>
      <c r="K13309">
        <f t="shared" si="102"/>
        <v>19</v>
      </c>
      <c r="L13309">
        <f t="shared" si="103"/>
        <v>20</v>
      </c>
      <c r="M13309">
        <v>19.5</v>
      </c>
      <c r="N13309">
        <v>1</v>
      </c>
      <c r="O13309">
        <v>1.7667999999999999</v>
      </c>
      <c r="Q13309">
        <v>13.131</v>
      </c>
      <c r="R13309">
        <v>8.7300000000000003E-2</v>
      </c>
      <c r="U13309">
        <v>0.1542</v>
      </c>
    </row>
    <row r="13310" spans="1:21">
      <c r="A13310" t="s">
        <v>1490</v>
      </c>
      <c r="B13310" t="s">
        <v>1489</v>
      </c>
      <c r="C13310" t="s">
        <v>1586</v>
      </c>
      <c r="J13310">
        <v>822</v>
      </c>
      <c r="K13310">
        <f t="shared" si="102"/>
        <v>20</v>
      </c>
      <c r="L13310">
        <f t="shared" si="103"/>
        <v>21</v>
      </c>
      <c r="M13310">
        <v>20.5</v>
      </c>
      <c r="N13310">
        <v>1</v>
      </c>
      <c r="O13310">
        <v>1.8755999999999999</v>
      </c>
      <c r="Q13310">
        <v>24.045999999999999</v>
      </c>
      <c r="R13310">
        <v>0.30280000000000001</v>
      </c>
      <c r="U13310">
        <v>0.56799999999999995</v>
      </c>
    </row>
    <row r="13311" spans="1:21">
      <c r="A13311" t="s">
        <v>1490</v>
      </c>
      <c r="B13311" t="s">
        <v>1489</v>
      </c>
      <c r="C13311" t="s">
        <v>1586</v>
      </c>
      <c r="J13311">
        <v>822</v>
      </c>
      <c r="K13311">
        <f t="shared" si="102"/>
        <v>21</v>
      </c>
      <c r="L13311">
        <f t="shared" si="103"/>
        <v>22</v>
      </c>
      <c r="M13311">
        <v>21.5</v>
      </c>
      <c r="N13311">
        <v>1</v>
      </c>
      <c r="O13311">
        <v>1.7634000000000001</v>
      </c>
      <c r="Q13311">
        <v>10.122</v>
      </c>
      <c r="R13311">
        <v>1.9599999999999999E-2</v>
      </c>
      <c r="U13311">
        <v>3.4599999999999999E-2</v>
      </c>
    </row>
    <row r="13312" spans="1:21">
      <c r="A13312" t="s">
        <v>1490</v>
      </c>
      <c r="B13312" t="s">
        <v>1489</v>
      </c>
      <c r="C13312" t="s">
        <v>1586</v>
      </c>
      <c r="J13312">
        <v>822</v>
      </c>
      <c r="K13312">
        <f t="shared" si="102"/>
        <v>22</v>
      </c>
      <c r="L13312">
        <f t="shared" si="103"/>
        <v>23</v>
      </c>
      <c r="M13312">
        <v>22.5</v>
      </c>
      <c r="N13312">
        <v>1</v>
      </c>
      <c r="O13312">
        <v>1.7963</v>
      </c>
      <c r="Q13312">
        <v>15.667999999999999</v>
      </c>
      <c r="R13312">
        <v>0.1389</v>
      </c>
      <c r="U13312">
        <v>0.2495</v>
      </c>
    </row>
    <row r="13313" spans="1:25">
      <c r="A13313" t="s">
        <v>1490</v>
      </c>
      <c r="B13313" t="s">
        <v>1489</v>
      </c>
      <c r="C13313" t="s">
        <v>1586</v>
      </c>
      <c r="J13313">
        <v>822</v>
      </c>
      <c r="K13313">
        <f t="shared" si="102"/>
        <v>23</v>
      </c>
      <c r="L13313">
        <f t="shared" si="103"/>
        <v>24</v>
      </c>
      <c r="M13313">
        <v>23.5</v>
      </c>
      <c r="N13313">
        <v>1</v>
      </c>
      <c r="O13313">
        <v>1.6816</v>
      </c>
      <c r="Q13313">
        <v>19.478000000000002</v>
      </c>
      <c r="R13313">
        <v>0.25330000000000003</v>
      </c>
      <c r="U13313">
        <v>0.42599999999999999</v>
      </c>
    </row>
    <row r="13314" spans="1:25">
      <c r="A13314" t="s">
        <v>1490</v>
      </c>
      <c r="B13314" t="s">
        <v>1489</v>
      </c>
      <c r="C13314" t="s">
        <v>1586</v>
      </c>
      <c r="J13314">
        <v>822</v>
      </c>
      <c r="K13314">
        <f t="shared" si="102"/>
        <v>24</v>
      </c>
      <c r="L13314">
        <f t="shared" si="103"/>
        <v>25</v>
      </c>
      <c r="M13314">
        <v>24.5</v>
      </c>
      <c r="N13314">
        <v>1</v>
      </c>
      <c r="O13314">
        <v>1.1154999999999999</v>
      </c>
      <c r="Q13314">
        <v>8.6539999999999999</v>
      </c>
      <c r="R13314">
        <v>0.1003</v>
      </c>
      <c r="U13314">
        <v>0.1119</v>
      </c>
    </row>
    <row r="13315" spans="1:25">
      <c r="A13315" t="s">
        <v>1490</v>
      </c>
      <c r="B13315" t="s">
        <v>1489</v>
      </c>
      <c r="C13315" t="s">
        <v>1586</v>
      </c>
      <c r="J13315">
        <v>822</v>
      </c>
      <c r="K13315">
        <f t="shared" si="102"/>
        <v>25</v>
      </c>
      <c r="L13315">
        <f t="shared" si="103"/>
        <v>26</v>
      </c>
      <c r="M13315">
        <v>25.5</v>
      </c>
      <c r="N13315">
        <v>1</v>
      </c>
      <c r="O13315">
        <v>2.3496999999999999</v>
      </c>
      <c r="Q13315">
        <v>13.925000000000001</v>
      </c>
      <c r="R13315">
        <v>2.7099999999999999E-2</v>
      </c>
      <c r="U13315">
        <v>6.3600000000000004E-2</v>
      </c>
    </row>
    <row r="13316" spans="1:25">
      <c r="A13316" t="s">
        <v>1490</v>
      </c>
      <c r="B13316" t="s">
        <v>1489</v>
      </c>
      <c r="K13316">
        <f t="shared" si="102"/>
        <v>0</v>
      </c>
      <c r="L13316">
        <f t="shared" si="103"/>
        <v>0</v>
      </c>
      <c r="U13316">
        <v>7.6814999999999998</v>
      </c>
    </row>
    <row r="13317" spans="1:25">
      <c r="A13317" t="s">
        <v>1490</v>
      </c>
      <c r="B13317" t="s">
        <v>1489</v>
      </c>
      <c r="C13317" t="s">
        <v>1586</v>
      </c>
      <c r="E13317" t="s">
        <v>1587</v>
      </c>
      <c r="G13317">
        <v>43.4392</v>
      </c>
      <c r="H13317">
        <v>-3.7749000000000001</v>
      </c>
      <c r="I13317" t="s">
        <v>63</v>
      </c>
      <c r="J13317">
        <v>823</v>
      </c>
      <c r="K13317">
        <f t="shared" si="102"/>
        <v>0</v>
      </c>
      <c r="L13317">
        <f t="shared" si="103"/>
        <v>1</v>
      </c>
      <c r="M13317">
        <v>0.5</v>
      </c>
      <c r="N13317">
        <v>1</v>
      </c>
      <c r="O13317">
        <v>1.2983</v>
      </c>
      <c r="Q13317">
        <v>39.624000000000002</v>
      </c>
      <c r="R13317">
        <v>1.0107999999999999</v>
      </c>
      <c r="U13317">
        <v>1.3123</v>
      </c>
      <c r="W13317">
        <v>1.5924</v>
      </c>
      <c r="Y13317">
        <v>0.46189999999999998</v>
      </c>
    </row>
    <row r="13318" spans="1:25">
      <c r="A13318" t="s">
        <v>1490</v>
      </c>
      <c r="B13318" t="s">
        <v>1489</v>
      </c>
      <c r="C13318" t="s">
        <v>1586</v>
      </c>
      <c r="J13318">
        <v>823</v>
      </c>
      <c r="K13318">
        <f t="shared" si="102"/>
        <v>1</v>
      </c>
      <c r="L13318">
        <f t="shared" si="103"/>
        <v>2</v>
      </c>
      <c r="M13318">
        <v>1.5</v>
      </c>
      <c r="N13318">
        <v>1</v>
      </c>
      <c r="O13318">
        <v>1.4621</v>
      </c>
      <c r="Q13318">
        <v>36.033000000000001</v>
      </c>
      <c r="R13318">
        <v>0.77580000000000005</v>
      </c>
      <c r="U13318">
        <v>1.1343000000000001</v>
      </c>
    </row>
    <row r="13319" spans="1:25">
      <c r="A13319" t="s">
        <v>1490</v>
      </c>
      <c r="B13319" t="s">
        <v>1489</v>
      </c>
      <c r="C13319" t="s">
        <v>1586</v>
      </c>
      <c r="J13319">
        <v>823</v>
      </c>
      <c r="K13319">
        <f t="shared" si="102"/>
        <v>2</v>
      </c>
      <c r="L13319">
        <f t="shared" si="103"/>
        <v>3</v>
      </c>
      <c r="M13319">
        <v>2.5</v>
      </c>
      <c r="N13319">
        <v>1</v>
      </c>
      <c r="O13319">
        <v>1.5391999999999999</v>
      </c>
      <c r="Q13319">
        <v>40.466000000000001</v>
      </c>
      <c r="R13319">
        <v>0.84160000000000001</v>
      </c>
      <c r="U13319">
        <v>1.2954000000000001</v>
      </c>
    </row>
    <row r="13320" spans="1:25">
      <c r="A13320" t="s">
        <v>1490</v>
      </c>
      <c r="B13320" t="s">
        <v>1489</v>
      </c>
      <c r="C13320" t="s">
        <v>1586</v>
      </c>
      <c r="J13320">
        <v>823</v>
      </c>
      <c r="K13320">
        <f t="shared" si="102"/>
        <v>3</v>
      </c>
      <c r="L13320">
        <f t="shared" si="103"/>
        <v>4</v>
      </c>
      <c r="M13320">
        <v>3.5</v>
      </c>
      <c r="N13320">
        <v>1</v>
      </c>
      <c r="O13320">
        <v>1.8442000000000001</v>
      </c>
      <c r="Q13320">
        <v>26.535</v>
      </c>
      <c r="R13320">
        <v>0.36549999999999999</v>
      </c>
      <c r="U13320">
        <v>0.67410000000000003</v>
      </c>
    </row>
    <row r="13321" spans="1:25">
      <c r="A13321" t="s">
        <v>1490</v>
      </c>
      <c r="B13321" t="s">
        <v>1489</v>
      </c>
      <c r="C13321" t="s">
        <v>1586</v>
      </c>
      <c r="J13321">
        <v>823</v>
      </c>
      <c r="K13321">
        <f t="shared" si="102"/>
        <v>4</v>
      </c>
      <c r="L13321">
        <f t="shared" si="103"/>
        <v>5</v>
      </c>
      <c r="M13321">
        <v>4.5</v>
      </c>
      <c r="N13321">
        <v>1</v>
      </c>
      <c r="O13321">
        <v>1.6567000000000001</v>
      </c>
      <c r="Q13321">
        <v>25.41</v>
      </c>
      <c r="R13321">
        <v>0.40350000000000003</v>
      </c>
      <c r="U13321">
        <v>0.66849999999999998</v>
      </c>
    </row>
    <row r="13322" spans="1:25">
      <c r="A13322" t="s">
        <v>1490</v>
      </c>
      <c r="B13322" t="s">
        <v>1489</v>
      </c>
      <c r="C13322" t="s">
        <v>1586</v>
      </c>
      <c r="J13322">
        <v>823</v>
      </c>
      <c r="K13322">
        <f t="shared" si="102"/>
        <v>5</v>
      </c>
      <c r="L13322">
        <f t="shared" si="103"/>
        <v>6</v>
      </c>
      <c r="M13322">
        <v>5.5</v>
      </c>
      <c r="N13322">
        <v>1</v>
      </c>
      <c r="O13322">
        <v>1.7624</v>
      </c>
      <c r="Q13322">
        <v>24.158000000000001</v>
      </c>
      <c r="R13322">
        <v>0.33829999999999999</v>
      </c>
      <c r="U13322">
        <v>0.59619999999999995</v>
      </c>
    </row>
    <row r="13323" spans="1:25">
      <c r="A13323" t="s">
        <v>1490</v>
      </c>
      <c r="B13323" t="s">
        <v>1489</v>
      </c>
      <c r="C13323" t="s">
        <v>1586</v>
      </c>
      <c r="J13323">
        <v>823</v>
      </c>
      <c r="K13323">
        <f t="shared" si="102"/>
        <v>6</v>
      </c>
      <c r="L13323">
        <f t="shared" si="103"/>
        <v>7</v>
      </c>
      <c r="M13323">
        <v>6.5</v>
      </c>
      <c r="N13323">
        <v>1</v>
      </c>
      <c r="O13323">
        <v>1.7505999999999999</v>
      </c>
      <c r="Q13323">
        <v>25.78</v>
      </c>
      <c r="R13323">
        <v>0.37909999999999999</v>
      </c>
      <c r="U13323">
        <v>0.66359999999999997</v>
      </c>
    </row>
    <row r="13324" spans="1:25">
      <c r="A13324" t="s">
        <v>1490</v>
      </c>
      <c r="B13324" t="s">
        <v>1489</v>
      </c>
      <c r="C13324" t="s">
        <v>1586</v>
      </c>
      <c r="J13324">
        <v>823</v>
      </c>
      <c r="K13324">
        <f t="shared" si="102"/>
        <v>7</v>
      </c>
      <c r="L13324">
        <f t="shared" si="103"/>
        <v>8</v>
      </c>
      <c r="M13324">
        <v>7.5</v>
      </c>
      <c r="N13324">
        <v>1</v>
      </c>
      <c r="O13324">
        <v>1.7372000000000001</v>
      </c>
      <c r="Q13324">
        <v>26.361999999999998</v>
      </c>
      <c r="R13324">
        <v>0.39700000000000002</v>
      </c>
      <c r="U13324">
        <v>0.68969999999999998</v>
      </c>
    </row>
    <row r="13325" spans="1:25">
      <c r="A13325" t="s">
        <v>1490</v>
      </c>
      <c r="B13325" t="s">
        <v>1489</v>
      </c>
      <c r="C13325" t="s">
        <v>1586</v>
      </c>
      <c r="J13325">
        <v>823</v>
      </c>
      <c r="K13325">
        <f t="shared" si="102"/>
        <v>8</v>
      </c>
      <c r="L13325">
        <f t="shared" si="103"/>
        <v>9</v>
      </c>
      <c r="M13325">
        <v>8.5</v>
      </c>
      <c r="N13325">
        <v>1</v>
      </c>
      <c r="O13325">
        <v>1.7982</v>
      </c>
      <c r="Q13325">
        <v>20.498999999999999</v>
      </c>
      <c r="R13325">
        <v>0.246</v>
      </c>
      <c r="U13325">
        <v>0.44230000000000003</v>
      </c>
    </row>
    <row r="13326" spans="1:25">
      <c r="A13326" t="s">
        <v>1490</v>
      </c>
      <c r="B13326" t="s">
        <v>1489</v>
      </c>
      <c r="C13326" t="s">
        <v>1586</v>
      </c>
      <c r="J13326">
        <v>823</v>
      </c>
      <c r="K13326">
        <f t="shared" si="102"/>
        <v>9</v>
      </c>
      <c r="L13326">
        <f t="shared" si="103"/>
        <v>10</v>
      </c>
      <c r="M13326">
        <v>9.5</v>
      </c>
      <c r="N13326">
        <v>1</v>
      </c>
      <c r="O13326">
        <v>1.9412</v>
      </c>
      <c r="Q13326">
        <v>24.870999999999999</v>
      </c>
      <c r="R13326">
        <v>0.30249999999999999</v>
      </c>
      <c r="U13326">
        <v>0.58720000000000006</v>
      </c>
    </row>
    <row r="13327" spans="1:25">
      <c r="A13327" t="s">
        <v>1490</v>
      </c>
      <c r="B13327" t="s">
        <v>1489</v>
      </c>
      <c r="C13327" t="s">
        <v>1586</v>
      </c>
      <c r="J13327">
        <v>823</v>
      </c>
      <c r="K13327">
        <f t="shared" si="102"/>
        <v>10</v>
      </c>
      <c r="L13327">
        <f t="shared" si="103"/>
        <v>11</v>
      </c>
      <c r="M13327">
        <v>10.5</v>
      </c>
      <c r="N13327">
        <v>1</v>
      </c>
      <c r="O13327">
        <v>1.6368</v>
      </c>
      <c r="Q13327">
        <v>24.594999999999999</v>
      </c>
      <c r="R13327">
        <v>0.3911</v>
      </c>
      <c r="U13327">
        <v>0.6401</v>
      </c>
    </row>
    <row r="13328" spans="1:25">
      <c r="A13328" t="s">
        <v>1490</v>
      </c>
      <c r="B13328" t="s">
        <v>1489</v>
      </c>
      <c r="C13328" t="s">
        <v>1586</v>
      </c>
      <c r="J13328">
        <v>823</v>
      </c>
      <c r="K13328">
        <f t="shared" si="102"/>
        <v>11</v>
      </c>
      <c r="L13328">
        <f t="shared" si="103"/>
        <v>12</v>
      </c>
      <c r="M13328">
        <v>11.5</v>
      </c>
      <c r="N13328">
        <v>1</v>
      </c>
      <c r="O13328">
        <v>1.7130000000000001</v>
      </c>
      <c r="Q13328">
        <v>26.244</v>
      </c>
      <c r="R13328">
        <v>0.40279999999999999</v>
      </c>
      <c r="U13328">
        <v>0.69</v>
      </c>
    </row>
    <row r="13329" spans="1:25">
      <c r="A13329" t="s">
        <v>1490</v>
      </c>
      <c r="B13329" t="s">
        <v>1489</v>
      </c>
      <c r="C13329" t="s">
        <v>1586</v>
      </c>
      <c r="J13329">
        <v>823</v>
      </c>
      <c r="K13329">
        <f t="shared" si="102"/>
        <v>12</v>
      </c>
      <c r="L13329">
        <f t="shared" si="103"/>
        <v>13</v>
      </c>
      <c r="M13329">
        <v>12.5</v>
      </c>
      <c r="N13329">
        <v>1</v>
      </c>
      <c r="O13329">
        <v>1.653</v>
      </c>
      <c r="Q13329">
        <v>23.184000000000001</v>
      </c>
      <c r="R13329">
        <v>0.35099999999999998</v>
      </c>
      <c r="U13329">
        <v>0.58020000000000005</v>
      </c>
    </row>
    <row r="13330" spans="1:25">
      <c r="A13330" t="s">
        <v>1490</v>
      </c>
      <c r="B13330" t="s">
        <v>1489</v>
      </c>
      <c r="C13330" t="s">
        <v>1586</v>
      </c>
      <c r="J13330">
        <v>823</v>
      </c>
      <c r="K13330">
        <f t="shared" si="102"/>
        <v>13</v>
      </c>
      <c r="L13330">
        <f t="shared" si="103"/>
        <v>14</v>
      </c>
      <c r="M13330">
        <v>13.5</v>
      </c>
      <c r="N13330">
        <v>1</v>
      </c>
      <c r="O13330">
        <v>1.7798</v>
      </c>
      <c r="Q13330">
        <v>28.751000000000001</v>
      </c>
      <c r="R13330">
        <v>0.43619999999999998</v>
      </c>
      <c r="U13330">
        <v>0.77629999999999999</v>
      </c>
    </row>
    <row r="13331" spans="1:25">
      <c r="A13331" t="s">
        <v>1490</v>
      </c>
      <c r="B13331" t="s">
        <v>1489</v>
      </c>
      <c r="C13331" t="s">
        <v>1586</v>
      </c>
      <c r="J13331">
        <v>823</v>
      </c>
      <c r="K13331">
        <f t="shared" si="102"/>
        <v>14</v>
      </c>
      <c r="L13331">
        <f t="shared" si="103"/>
        <v>15</v>
      </c>
      <c r="M13331">
        <v>14.5</v>
      </c>
      <c r="N13331">
        <v>1</v>
      </c>
      <c r="O13331">
        <v>1.6443000000000001</v>
      </c>
      <c r="Q13331">
        <v>25.076000000000001</v>
      </c>
      <c r="R13331">
        <v>0.4</v>
      </c>
      <c r="U13331">
        <v>0.65780000000000005</v>
      </c>
    </row>
    <row r="13332" spans="1:25">
      <c r="A13332" t="s">
        <v>1490</v>
      </c>
      <c r="B13332" t="s">
        <v>1489</v>
      </c>
      <c r="C13332" t="s">
        <v>1586</v>
      </c>
      <c r="J13332">
        <v>823</v>
      </c>
      <c r="K13332">
        <f t="shared" si="102"/>
        <v>15</v>
      </c>
      <c r="L13332">
        <f t="shared" si="103"/>
        <v>16</v>
      </c>
      <c r="M13332">
        <v>15.5</v>
      </c>
      <c r="N13332">
        <v>1</v>
      </c>
      <c r="O13332">
        <v>1.6365000000000001</v>
      </c>
      <c r="Q13332">
        <v>27.298999999999999</v>
      </c>
      <c r="R13332">
        <v>0.45729999999999998</v>
      </c>
      <c r="U13332">
        <v>0.74829999999999997</v>
      </c>
    </row>
    <row r="13333" spans="1:25">
      <c r="A13333" t="s">
        <v>1490</v>
      </c>
      <c r="B13333" t="s">
        <v>1489</v>
      </c>
      <c r="C13333" t="s">
        <v>1586</v>
      </c>
      <c r="J13333">
        <v>823</v>
      </c>
      <c r="K13333">
        <f t="shared" si="102"/>
        <v>16</v>
      </c>
      <c r="L13333">
        <f t="shared" si="103"/>
        <v>17</v>
      </c>
      <c r="M13333">
        <v>16.5</v>
      </c>
      <c r="N13333">
        <v>1</v>
      </c>
      <c r="O13333">
        <v>1.4421999999999999</v>
      </c>
      <c r="Q13333">
        <v>20.202000000000002</v>
      </c>
      <c r="R13333">
        <v>0.3503</v>
      </c>
      <c r="U13333">
        <v>0.50519999999999998</v>
      </c>
    </row>
    <row r="13334" spans="1:25">
      <c r="A13334" t="s">
        <v>1490</v>
      </c>
      <c r="B13334" t="s">
        <v>1489</v>
      </c>
      <c r="C13334" t="s">
        <v>1586</v>
      </c>
      <c r="J13334">
        <v>823</v>
      </c>
      <c r="K13334">
        <f t="shared" si="102"/>
        <v>17</v>
      </c>
      <c r="L13334">
        <f t="shared" si="103"/>
        <v>18</v>
      </c>
      <c r="M13334">
        <v>17.5</v>
      </c>
      <c r="N13334">
        <v>1</v>
      </c>
      <c r="O13334">
        <v>1.6023000000000001</v>
      </c>
      <c r="Q13334">
        <v>18.117000000000001</v>
      </c>
      <c r="R13334">
        <v>0.24229999999999999</v>
      </c>
      <c r="U13334">
        <v>0.38819999999999999</v>
      </c>
    </row>
    <row r="13335" spans="1:25">
      <c r="A13335" t="s">
        <v>1490</v>
      </c>
      <c r="B13335" t="s">
        <v>1489</v>
      </c>
      <c r="C13335" t="s">
        <v>1586</v>
      </c>
      <c r="J13335">
        <v>823</v>
      </c>
      <c r="K13335">
        <f t="shared" si="102"/>
        <v>18</v>
      </c>
      <c r="L13335">
        <f t="shared" si="103"/>
        <v>19</v>
      </c>
      <c r="M13335">
        <v>18.5</v>
      </c>
      <c r="N13335">
        <v>1</v>
      </c>
      <c r="O13335">
        <v>1.5186999999999999</v>
      </c>
      <c r="Q13335">
        <v>29.503</v>
      </c>
      <c r="R13335">
        <v>0.56710000000000005</v>
      </c>
      <c r="U13335">
        <v>0.86119999999999997</v>
      </c>
    </row>
    <row r="13336" spans="1:25">
      <c r="A13336" t="s">
        <v>1490</v>
      </c>
      <c r="B13336" t="s">
        <v>1489</v>
      </c>
      <c r="C13336" t="s">
        <v>1586</v>
      </c>
      <c r="J13336">
        <v>823</v>
      </c>
      <c r="K13336">
        <f t="shared" si="102"/>
        <v>19</v>
      </c>
      <c r="L13336">
        <f t="shared" si="103"/>
        <v>20</v>
      </c>
      <c r="M13336">
        <v>19.5</v>
      </c>
      <c r="N13336">
        <v>1</v>
      </c>
      <c r="O13336">
        <v>0.43059999999999998</v>
      </c>
      <c r="Q13336">
        <v>8.5090000000000003</v>
      </c>
      <c r="R13336">
        <v>0.58050000000000002</v>
      </c>
      <c r="U13336">
        <v>0.25</v>
      </c>
    </row>
    <row r="13337" spans="1:25">
      <c r="A13337" t="s">
        <v>1490</v>
      </c>
      <c r="B13337" t="s">
        <v>1489</v>
      </c>
      <c r="K13337">
        <f t="shared" si="102"/>
        <v>0</v>
      </c>
      <c r="L13337">
        <f t="shared" si="103"/>
        <v>0</v>
      </c>
      <c r="U13337">
        <v>14.1608</v>
      </c>
    </row>
    <row r="13338" spans="1:25">
      <c r="A13338" t="s">
        <v>1490</v>
      </c>
      <c r="B13338" t="s">
        <v>1489</v>
      </c>
      <c r="C13338" t="s">
        <v>1586</v>
      </c>
      <c r="E13338" t="s">
        <v>1587</v>
      </c>
      <c r="G13338">
        <v>43.4392</v>
      </c>
      <c r="H13338">
        <v>-3.7749000000000001</v>
      </c>
      <c r="I13338" t="s">
        <v>63</v>
      </c>
      <c r="J13338">
        <v>824</v>
      </c>
      <c r="K13338">
        <f t="shared" si="102"/>
        <v>0</v>
      </c>
      <c r="L13338">
        <f t="shared" si="103"/>
        <v>1</v>
      </c>
      <c r="M13338">
        <v>0.5</v>
      </c>
      <c r="N13338">
        <v>1</v>
      </c>
      <c r="O13338">
        <v>1.3492999999999999</v>
      </c>
      <c r="Q13338">
        <v>27.93</v>
      </c>
      <c r="R13338">
        <v>0.61799999999999999</v>
      </c>
      <c r="U13338">
        <v>0.83389999999999997</v>
      </c>
      <c r="W13338">
        <v>1.59</v>
      </c>
      <c r="Y13338">
        <v>0.45600000000000002</v>
      </c>
    </row>
    <row r="13339" spans="1:25">
      <c r="A13339" t="s">
        <v>1490</v>
      </c>
      <c r="B13339" t="s">
        <v>1489</v>
      </c>
      <c r="C13339" t="s">
        <v>1586</v>
      </c>
      <c r="J13339">
        <v>824</v>
      </c>
      <c r="K13339">
        <f t="shared" si="102"/>
        <v>1</v>
      </c>
      <c r="L13339">
        <f t="shared" si="103"/>
        <v>2</v>
      </c>
      <c r="M13339">
        <v>1.5</v>
      </c>
      <c r="N13339">
        <v>1</v>
      </c>
      <c r="O13339">
        <v>1.4447000000000001</v>
      </c>
      <c r="Q13339">
        <v>23.048999999999999</v>
      </c>
      <c r="R13339">
        <v>0.42820000000000003</v>
      </c>
      <c r="U13339">
        <v>0.61860000000000004</v>
      </c>
    </row>
    <row r="13340" spans="1:25">
      <c r="A13340" t="s">
        <v>1490</v>
      </c>
      <c r="B13340" t="s">
        <v>1489</v>
      </c>
      <c r="C13340" t="s">
        <v>1586</v>
      </c>
      <c r="J13340">
        <v>824</v>
      </c>
      <c r="K13340">
        <f t="shared" si="102"/>
        <v>2</v>
      </c>
      <c r="L13340">
        <f t="shared" si="103"/>
        <v>3</v>
      </c>
      <c r="M13340">
        <v>2.5</v>
      </c>
      <c r="N13340">
        <v>1</v>
      </c>
      <c r="O13340">
        <v>1.5189999999999999</v>
      </c>
      <c r="Q13340">
        <v>26.766999999999999</v>
      </c>
      <c r="R13340">
        <v>0.49480000000000002</v>
      </c>
      <c r="U13340">
        <v>0.75170000000000003</v>
      </c>
    </row>
    <row r="13341" spans="1:25">
      <c r="A13341" t="s">
        <v>1490</v>
      </c>
      <c r="B13341" t="s">
        <v>1489</v>
      </c>
      <c r="C13341" t="s">
        <v>1586</v>
      </c>
      <c r="J13341">
        <v>824</v>
      </c>
      <c r="K13341">
        <f t="shared" si="102"/>
        <v>3</v>
      </c>
      <c r="L13341">
        <f t="shared" si="103"/>
        <v>4</v>
      </c>
      <c r="M13341">
        <v>3.5</v>
      </c>
      <c r="N13341">
        <v>1</v>
      </c>
      <c r="O13341">
        <v>1.5488</v>
      </c>
      <c r="Q13341">
        <v>22.303000000000001</v>
      </c>
      <c r="R13341">
        <v>0.36599999999999999</v>
      </c>
      <c r="U13341">
        <v>0.56689999999999996</v>
      </c>
    </row>
    <row r="13342" spans="1:25">
      <c r="A13342" t="s">
        <v>1490</v>
      </c>
      <c r="B13342" t="s">
        <v>1489</v>
      </c>
      <c r="C13342" t="s">
        <v>1586</v>
      </c>
      <c r="J13342">
        <v>824</v>
      </c>
      <c r="K13342">
        <f t="shared" si="102"/>
        <v>4</v>
      </c>
      <c r="L13342">
        <f t="shared" si="103"/>
        <v>5</v>
      </c>
      <c r="M13342">
        <v>4.5</v>
      </c>
      <c r="N13342">
        <v>1</v>
      </c>
      <c r="O13342">
        <v>1.6455</v>
      </c>
      <c r="Q13342">
        <v>33.941000000000003</v>
      </c>
      <c r="R13342">
        <v>0.61509999999999998</v>
      </c>
      <c r="U13342">
        <v>1.0121</v>
      </c>
    </row>
    <row r="13343" spans="1:25">
      <c r="A13343" t="s">
        <v>1490</v>
      </c>
      <c r="B13343" t="s">
        <v>1489</v>
      </c>
      <c r="C13343" t="s">
        <v>1586</v>
      </c>
      <c r="J13343">
        <v>824</v>
      </c>
      <c r="K13343">
        <f t="shared" si="102"/>
        <v>5</v>
      </c>
      <c r="L13343">
        <f t="shared" si="103"/>
        <v>6</v>
      </c>
      <c r="M13343">
        <v>5.5</v>
      </c>
      <c r="N13343">
        <v>1</v>
      </c>
      <c r="O13343">
        <v>1.5954999999999999</v>
      </c>
      <c r="Q13343">
        <v>28.45</v>
      </c>
      <c r="R13343">
        <v>0.50329999999999997</v>
      </c>
      <c r="U13343">
        <v>0.80300000000000005</v>
      </c>
    </row>
    <row r="13344" spans="1:25">
      <c r="A13344" t="s">
        <v>1490</v>
      </c>
      <c r="B13344" t="s">
        <v>1489</v>
      </c>
      <c r="C13344" t="s">
        <v>1586</v>
      </c>
      <c r="J13344">
        <v>824</v>
      </c>
      <c r="K13344">
        <f t="shared" si="102"/>
        <v>6</v>
      </c>
      <c r="L13344">
        <f t="shared" si="103"/>
        <v>7</v>
      </c>
      <c r="M13344">
        <v>6.5</v>
      </c>
      <c r="N13344">
        <v>1</v>
      </c>
      <c r="O13344">
        <v>1.6803999999999999</v>
      </c>
      <c r="Q13344">
        <v>24.369</v>
      </c>
      <c r="R13344">
        <v>0.37009999999999998</v>
      </c>
      <c r="U13344">
        <v>0.62190000000000001</v>
      </c>
    </row>
    <row r="13345" spans="1:21">
      <c r="A13345" t="s">
        <v>1490</v>
      </c>
      <c r="B13345" t="s">
        <v>1489</v>
      </c>
      <c r="C13345" t="s">
        <v>1586</v>
      </c>
      <c r="J13345">
        <v>824</v>
      </c>
      <c r="K13345">
        <f t="shared" si="102"/>
        <v>7</v>
      </c>
      <c r="L13345">
        <f t="shared" si="103"/>
        <v>8</v>
      </c>
      <c r="M13345">
        <v>7.5</v>
      </c>
      <c r="N13345">
        <v>1</v>
      </c>
      <c r="O13345">
        <v>1.6654</v>
      </c>
      <c r="Q13345">
        <v>27.027999999999999</v>
      </c>
      <c r="R13345">
        <v>0.43909999999999999</v>
      </c>
      <c r="U13345">
        <v>0.73140000000000005</v>
      </c>
    </row>
    <row r="13346" spans="1:21">
      <c r="A13346" t="s">
        <v>1490</v>
      </c>
      <c r="B13346" t="s">
        <v>1489</v>
      </c>
      <c r="C13346" t="s">
        <v>1586</v>
      </c>
      <c r="J13346">
        <v>824</v>
      </c>
      <c r="K13346">
        <f t="shared" si="102"/>
        <v>8</v>
      </c>
      <c r="L13346">
        <f t="shared" si="103"/>
        <v>9</v>
      </c>
      <c r="M13346">
        <v>8.5</v>
      </c>
      <c r="N13346">
        <v>1</v>
      </c>
      <c r="O13346">
        <v>1.7742</v>
      </c>
      <c r="Q13346">
        <v>31.722999999999999</v>
      </c>
      <c r="R13346">
        <v>0.50519999999999998</v>
      </c>
      <c r="U13346">
        <v>0.89629999999999999</v>
      </c>
    </row>
    <row r="13347" spans="1:21">
      <c r="A13347" t="s">
        <v>1490</v>
      </c>
      <c r="B13347" t="s">
        <v>1489</v>
      </c>
      <c r="C13347" t="s">
        <v>1586</v>
      </c>
      <c r="J13347">
        <v>824</v>
      </c>
      <c r="K13347">
        <f t="shared" ref="K13347:K13410" si="104">M13347-(N13347/2)</f>
        <v>9</v>
      </c>
      <c r="L13347">
        <f t="shared" ref="L13347:L13410" si="105">M13347+(N13347/2)</f>
        <v>10</v>
      </c>
      <c r="M13347">
        <v>9.5</v>
      </c>
      <c r="N13347">
        <v>1</v>
      </c>
      <c r="O13347">
        <v>1.8551</v>
      </c>
      <c r="Q13347">
        <v>28.873000000000001</v>
      </c>
      <c r="R13347">
        <v>0.41260000000000002</v>
      </c>
      <c r="U13347">
        <v>0.76529999999999998</v>
      </c>
    </row>
    <row r="13348" spans="1:21">
      <c r="A13348" t="s">
        <v>1490</v>
      </c>
      <c r="B13348" t="s">
        <v>1489</v>
      </c>
      <c r="C13348" t="s">
        <v>1586</v>
      </c>
      <c r="J13348">
        <v>824</v>
      </c>
      <c r="K13348">
        <f t="shared" si="104"/>
        <v>10</v>
      </c>
      <c r="L13348">
        <f t="shared" si="105"/>
        <v>11</v>
      </c>
      <c r="M13348">
        <v>10.5</v>
      </c>
      <c r="N13348">
        <v>1</v>
      </c>
      <c r="O13348">
        <v>1.7133</v>
      </c>
      <c r="Q13348">
        <v>29.167999999999999</v>
      </c>
      <c r="R13348">
        <v>0.47099999999999997</v>
      </c>
      <c r="U13348">
        <v>0.80689999999999995</v>
      </c>
    </row>
    <row r="13349" spans="1:21">
      <c r="A13349" t="s">
        <v>1490</v>
      </c>
      <c r="B13349" t="s">
        <v>1489</v>
      </c>
      <c r="C13349" t="s">
        <v>1586</v>
      </c>
      <c r="J13349">
        <v>824</v>
      </c>
      <c r="K13349">
        <f t="shared" si="104"/>
        <v>11</v>
      </c>
      <c r="L13349">
        <f t="shared" si="105"/>
        <v>12</v>
      </c>
      <c r="M13349">
        <v>11.5</v>
      </c>
      <c r="N13349">
        <v>1</v>
      </c>
      <c r="O13349">
        <v>1.6847000000000001</v>
      </c>
      <c r="Q13349">
        <v>26.853999999999999</v>
      </c>
      <c r="R13349">
        <v>0.42759999999999998</v>
      </c>
      <c r="U13349">
        <v>0.72040000000000004</v>
      </c>
    </row>
    <row r="13350" spans="1:21">
      <c r="A13350" t="s">
        <v>1490</v>
      </c>
      <c r="B13350" t="s">
        <v>1489</v>
      </c>
      <c r="C13350" t="s">
        <v>1586</v>
      </c>
      <c r="J13350">
        <v>824</v>
      </c>
      <c r="K13350">
        <f t="shared" si="104"/>
        <v>12</v>
      </c>
      <c r="L13350">
        <f t="shared" si="105"/>
        <v>13</v>
      </c>
      <c r="M13350">
        <v>12.5</v>
      </c>
      <c r="N13350">
        <v>1</v>
      </c>
      <c r="O13350">
        <v>1.6228</v>
      </c>
      <c r="Q13350">
        <v>26.623999999999999</v>
      </c>
      <c r="R13350">
        <v>0.44619999999999999</v>
      </c>
      <c r="U13350">
        <v>0.72419999999999995</v>
      </c>
    </row>
    <row r="13351" spans="1:21">
      <c r="A13351" t="s">
        <v>1490</v>
      </c>
      <c r="B13351" t="s">
        <v>1489</v>
      </c>
      <c r="C13351" t="s">
        <v>1586</v>
      </c>
      <c r="J13351">
        <v>824</v>
      </c>
      <c r="K13351">
        <f t="shared" si="104"/>
        <v>13</v>
      </c>
      <c r="L13351">
        <f t="shared" si="105"/>
        <v>14</v>
      </c>
      <c r="M13351">
        <v>13.5</v>
      </c>
      <c r="N13351">
        <v>1</v>
      </c>
      <c r="O13351">
        <v>1.7674000000000001</v>
      </c>
      <c r="Q13351">
        <v>26.379000000000001</v>
      </c>
      <c r="R13351">
        <v>0.38700000000000001</v>
      </c>
      <c r="U13351">
        <v>0.68400000000000005</v>
      </c>
    </row>
    <row r="13352" spans="1:21">
      <c r="A13352" t="s">
        <v>1490</v>
      </c>
      <c r="B13352" t="s">
        <v>1489</v>
      </c>
      <c r="C13352" t="s">
        <v>1586</v>
      </c>
      <c r="J13352">
        <v>824</v>
      </c>
      <c r="K13352">
        <f t="shared" si="104"/>
        <v>14</v>
      </c>
      <c r="L13352">
        <f t="shared" si="105"/>
        <v>15</v>
      </c>
      <c r="M13352">
        <v>14.5</v>
      </c>
      <c r="N13352">
        <v>1</v>
      </c>
      <c r="O13352">
        <v>1.611</v>
      </c>
      <c r="Q13352">
        <v>25.873999999999999</v>
      </c>
      <c r="R13352">
        <v>0.43240000000000001</v>
      </c>
      <c r="U13352">
        <v>0.69669999999999999</v>
      </c>
    </row>
    <row r="13353" spans="1:21">
      <c r="A13353" t="s">
        <v>1490</v>
      </c>
      <c r="B13353" t="s">
        <v>1489</v>
      </c>
      <c r="C13353" t="s">
        <v>1586</v>
      </c>
      <c r="J13353">
        <v>824</v>
      </c>
      <c r="K13353">
        <f t="shared" si="104"/>
        <v>15</v>
      </c>
      <c r="L13353">
        <f t="shared" si="105"/>
        <v>16</v>
      </c>
      <c r="M13353">
        <v>15.5</v>
      </c>
      <c r="N13353">
        <v>1</v>
      </c>
      <c r="O13353">
        <v>1.5714999999999999</v>
      </c>
      <c r="Q13353">
        <v>27.402999999999999</v>
      </c>
      <c r="R13353">
        <v>0.48749999999999999</v>
      </c>
      <c r="U13353">
        <v>0.7661</v>
      </c>
    </row>
    <row r="13354" spans="1:21">
      <c r="A13354" t="s">
        <v>1490</v>
      </c>
      <c r="B13354" t="s">
        <v>1489</v>
      </c>
      <c r="C13354" t="s">
        <v>1586</v>
      </c>
      <c r="J13354">
        <v>824</v>
      </c>
      <c r="K13354">
        <f t="shared" si="104"/>
        <v>16</v>
      </c>
      <c r="L13354">
        <f t="shared" si="105"/>
        <v>17</v>
      </c>
      <c r="M13354">
        <v>16.5</v>
      </c>
      <c r="N13354">
        <v>1</v>
      </c>
      <c r="O13354">
        <v>1.5802</v>
      </c>
      <c r="Q13354">
        <v>27.83</v>
      </c>
      <c r="R13354">
        <v>0.49440000000000001</v>
      </c>
      <c r="U13354">
        <v>0.78129999999999999</v>
      </c>
    </row>
    <row r="13355" spans="1:21">
      <c r="A13355" t="s">
        <v>1490</v>
      </c>
      <c r="B13355" t="s">
        <v>1489</v>
      </c>
      <c r="C13355" t="s">
        <v>1586</v>
      </c>
      <c r="J13355">
        <v>824</v>
      </c>
      <c r="K13355">
        <f t="shared" si="104"/>
        <v>17</v>
      </c>
      <c r="L13355">
        <f t="shared" si="105"/>
        <v>18</v>
      </c>
      <c r="M13355">
        <v>17.5</v>
      </c>
      <c r="N13355">
        <v>1</v>
      </c>
      <c r="O13355">
        <v>1.5730999999999999</v>
      </c>
      <c r="Q13355">
        <v>28.446999999999999</v>
      </c>
      <c r="R13355">
        <v>0.51329999999999998</v>
      </c>
      <c r="U13355">
        <v>0.8075</v>
      </c>
    </row>
    <row r="13356" spans="1:21">
      <c r="A13356" t="s">
        <v>1490</v>
      </c>
      <c r="B13356" t="s">
        <v>1489</v>
      </c>
      <c r="C13356" t="s">
        <v>1586</v>
      </c>
      <c r="J13356">
        <v>824</v>
      </c>
      <c r="K13356">
        <f t="shared" si="104"/>
        <v>18</v>
      </c>
      <c r="L13356">
        <f t="shared" si="105"/>
        <v>19</v>
      </c>
      <c r="M13356">
        <v>18.5</v>
      </c>
      <c r="N13356">
        <v>1</v>
      </c>
      <c r="O13356">
        <v>1.6919</v>
      </c>
      <c r="Q13356">
        <v>26.466000000000001</v>
      </c>
      <c r="R13356">
        <v>0.41570000000000001</v>
      </c>
      <c r="U13356">
        <v>0.70330000000000004</v>
      </c>
    </row>
    <row r="13357" spans="1:21">
      <c r="A13357" t="s">
        <v>1490</v>
      </c>
      <c r="B13357" t="s">
        <v>1489</v>
      </c>
      <c r="C13357" t="s">
        <v>1586</v>
      </c>
      <c r="J13357">
        <v>824</v>
      </c>
      <c r="K13357">
        <f t="shared" si="104"/>
        <v>19</v>
      </c>
      <c r="L13357">
        <f t="shared" si="105"/>
        <v>20</v>
      </c>
      <c r="M13357">
        <v>19.5</v>
      </c>
      <c r="N13357">
        <v>1</v>
      </c>
      <c r="O13357">
        <v>1.5097</v>
      </c>
      <c r="Q13357">
        <v>23.632999999999999</v>
      </c>
      <c r="R13357">
        <v>0.41620000000000001</v>
      </c>
      <c r="U13357">
        <v>0.62829999999999997</v>
      </c>
    </row>
    <row r="13358" spans="1:21">
      <c r="A13358" t="s">
        <v>1490</v>
      </c>
      <c r="B13358" t="s">
        <v>1489</v>
      </c>
      <c r="C13358" t="s">
        <v>1586</v>
      </c>
      <c r="J13358">
        <v>824</v>
      </c>
      <c r="K13358">
        <f t="shared" si="104"/>
        <v>20</v>
      </c>
      <c r="L13358">
        <f t="shared" si="105"/>
        <v>21</v>
      </c>
      <c r="M13358">
        <v>20.5</v>
      </c>
      <c r="N13358">
        <v>1</v>
      </c>
      <c r="O13358">
        <v>1.514</v>
      </c>
      <c r="Q13358">
        <v>25.702999999999999</v>
      </c>
      <c r="R13358">
        <v>0.46910000000000002</v>
      </c>
      <c r="U13358">
        <v>0.71020000000000005</v>
      </c>
    </row>
    <row r="13359" spans="1:21">
      <c r="A13359" t="s">
        <v>1490</v>
      </c>
      <c r="B13359" t="s">
        <v>1489</v>
      </c>
      <c r="C13359" t="s">
        <v>1586</v>
      </c>
      <c r="J13359">
        <v>824</v>
      </c>
      <c r="K13359">
        <f t="shared" si="104"/>
        <v>21</v>
      </c>
      <c r="L13359">
        <f t="shared" si="105"/>
        <v>22</v>
      </c>
      <c r="M13359">
        <v>21.5</v>
      </c>
      <c r="N13359">
        <v>1</v>
      </c>
      <c r="O13359">
        <v>1.5768</v>
      </c>
      <c r="Q13359">
        <v>25.416</v>
      </c>
      <c r="R13359">
        <v>0.43469999999999998</v>
      </c>
      <c r="U13359">
        <v>0.6855</v>
      </c>
    </row>
    <row r="13360" spans="1:21">
      <c r="A13360" t="s">
        <v>1490</v>
      </c>
      <c r="B13360" t="s">
        <v>1489</v>
      </c>
      <c r="C13360" t="s">
        <v>1586</v>
      </c>
      <c r="J13360">
        <v>824</v>
      </c>
      <c r="K13360">
        <f t="shared" si="104"/>
        <v>22</v>
      </c>
      <c r="L13360">
        <f t="shared" si="105"/>
        <v>23</v>
      </c>
      <c r="M13360">
        <v>22.5</v>
      </c>
      <c r="N13360">
        <v>1</v>
      </c>
      <c r="O13360">
        <v>1.0744</v>
      </c>
      <c r="Q13360">
        <v>14.795999999999999</v>
      </c>
      <c r="R13360">
        <v>0.34079999999999999</v>
      </c>
      <c r="U13360">
        <v>0.36620000000000003</v>
      </c>
    </row>
    <row r="13361" spans="1:25">
      <c r="A13361" t="s">
        <v>1490</v>
      </c>
      <c r="B13361" t="s">
        <v>1489</v>
      </c>
      <c r="K13361">
        <f t="shared" si="104"/>
        <v>0</v>
      </c>
      <c r="L13361">
        <f t="shared" si="105"/>
        <v>0</v>
      </c>
      <c r="U13361">
        <v>16.6815</v>
      </c>
    </row>
    <row r="13362" spans="1:25">
      <c r="A13362" t="s">
        <v>1490</v>
      </c>
      <c r="B13362" t="s">
        <v>1489</v>
      </c>
      <c r="C13362" t="s">
        <v>1586</v>
      </c>
      <c r="E13362" t="s">
        <v>1587</v>
      </c>
      <c r="G13362">
        <v>43.4392</v>
      </c>
      <c r="H13362">
        <v>-3.7749000000000001</v>
      </c>
      <c r="I13362" t="s">
        <v>63</v>
      </c>
      <c r="J13362">
        <v>825</v>
      </c>
      <c r="K13362">
        <f t="shared" si="104"/>
        <v>0</v>
      </c>
      <c r="L13362">
        <f t="shared" si="105"/>
        <v>1</v>
      </c>
      <c r="M13362">
        <v>0.5</v>
      </c>
      <c r="N13362">
        <v>1</v>
      </c>
      <c r="O13362">
        <v>0.95409999999999995</v>
      </c>
      <c r="Q13362">
        <v>36.933999999999997</v>
      </c>
      <c r="R13362">
        <v>1.3384</v>
      </c>
      <c r="U13362">
        <v>1.2769999999999999</v>
      </c>
      <c r="W13362">
        <v>1.4846999999999999</v>
      </c>
      <c r="Y13362">
        <v>0.5353</v>
      </c>
    </row>
    <row r="13363" spans="1:25">
      <c r="A13363" t="s">
        <v>1490</v>
      </c>
      <c r="B13363" t="s">
        <v>1489</v>
      </c>
      <c r="C13363" t="s">
        <v>1586</v>
      </c>
      <c r="J13363">
        <v>825</v>
      </c>
      <c r="K13363">
        <f t="shared" si="104"/>
        <v>1</v>
      </c>
      <c r="L13363">
        <f t="shared" si="105"/>
        <v>2</v>
      </c>
      <c r="M13363">
        <v>1.5</v>
      </c>
      <c r="N13363">
        <v>1</v>
      </c>
      <c r="O13363">
        <v>1.2951999999999999</v>
      </c>
      <c r="Q13363">
        <v>22.001000000000001</v>
      </c>
      <c r="R13363">
        <v>0.46949999999999997</v>
      </c>
      <c r="U13363">
        <v>0.60799999999999998</v>
      </c>
    </row>
    <row r="13364" spans="1:25">
      <c r="A13364" t="s">
        <v>1490</v>
      </c>
      <c r="B13364" t="s">
        <v>1489</v>
      </c>
      <c r="C13364" t="s">
        <v>1586</v>
      </c>
      <c r="J13364">
        <v>825</v>
      </c>
      <c r="K13364">
        <f t="shared" si="104"/>
        <v>2</v>
      </c>
      <c r="L13364">
        <f t="shared" si="105"/>
        <v>3</v>
      </c>
      <c r="M13364">
        <v>2.5</v>
      </c>
      <c r="N13364">
        <v>1</v>
      </c>
      <c r="O13364">
        <v>1.6924999999999999</v>
      </c>
      <c r="Q13364">
        <v>29.422000000000001</v>
      </c>
      <c r="R13364">
        <v>0.4854</v>
      </c>
      <c r="U13364">
        <v>0.82150000000000001</v>
      </c>
    </row>
    <row r="13365" spans="1:25">
      <c r="A13365" t="s">
        <v>1490</v>
      </c>
      <c r="B13365" t="s">
        <v>1489</v>
      </c>
      <c r="C13365" t="s">
        <v>1586</v>
      </c>
      <c r="J13365">
        <v>825</v>
      </c>
      <c r="K13365">
        <f t="shared" si="104"/>
        <v>3</v>
      </c>
      <c r="L13365">
        <f t="shared" si="105"/>
        <v>4</v>
      </c>
      <c r="M13365">
        <v>3.5</v>
      </c>
      <c r="N13365">
        <v>1</v>
      </c>
      <c r="O13365">
        <v>1.7306999999999999</v>
      </c>
      <c r="Q13365">
        <v>31.05</v>
      </c>
      <c r="R13365">
        <v>0.50760000000000005</v>
      </c>
      <c r="U13365">
        <v>0.87860000000000005</v>
      </c>
    </row>
    <row r="13366" spans="1:25">
      <c r="A13366" t="s">
        <v>1490</v>
      </c>
      <c r="B13366" t="s">
        <v>1489</v>
      </c>
      <c r="C13366" t="s">
        <v>1586</v>
      </c>
      <c r="J13366">
        <v>825</v>
      </c>
      <c r="K13366">
        <f t="shared" si="104"/>
        <v>4</v>
      </c>
      <c r="L13366">
        <f t="shared" si="105"/>
        <v>5</v>
      </c>
      <c r="M13366">
        <v>4.5</v>
      </c>
      <c r="N13366">
        <v>1</v>
      </c>
      <c r="O13366">
        <v>1.7968999999999999</v>
      </c>
      <c r="Q13366">
        <v>27.797999999999998</v>
      </c>
      <c r="R13366">
        <v>0.4088</v>
      </c>
      <c r="U13366">
        <v>0.73460000000000003</v>
      </c>
    </row>
    <row r="13367" spans="1:25">
      <c r="A13367" t="s">
        <v>1490</v>
      </c>
      <c r="B13367" t="s">
        <v>1489</v>
      </c>
      <c r="C13367" t="s">
        <v>1586</v>
      </c>
      <c r="J13367">
        <v>825</v>
      </c>
      <c r="K13367">
        <f t="shared" si="104"/>
        <v>5</v>
      </c>
      <c r="L13367">
        <f t="shared" si="105"/>
        <v>6</v>
      </c>
      <c r="M13367">
        <v>5.5</v>
      </c>
      <c r="N13367">
        <v>1</v>
      </c>
      <c r="O13367">
        <v>1.5072000000000001</v>
      </c>
      <c r="Q13367">
        <v>20.253</v>
      </c>
      <c r="R13367">
        <v>0.32750000000000001</v>
      </c>
      <c r="U13367">
        <v>0.49359999999999998</v>
      </c>
    </row>
    <row r="13368" spans="1:25">
      <c r="A13368" t="s">
        <v>1490</v>
      </c>
      <c r="B13368" t="s">
        <v>1489</v>
      </c>
      <c r="C13368" t="s">
        <v>1586</v>
      </c>
      <c r="J13368">
        <v>825</v>
      </c>
      <c r="K13368">
        <f t="shared" si="104"/>
        <v>6</v>
      </c>
      <c r="L13368">
        <f t="shared" si="105"/>
        <v>7</v>
      </c>
      <c r="M13368">
        <v>6.5</v>
      </c>
      <c r="N13368">
        <v>1</v>
      </c>
      <c r="O13368">
        <v>1.5714999999999999</v>
      </c>
      <c r="Q13368">
        <v>26.286000000000001</v>
      </c>
      <c r="R13368">
        <v>0.45910000000000001</v>
      </c>
      <c r="U13368">
        <v>0.72140000000000004</v>
      </c>
    </row>
    <row r="13369" spans="1:25">
      <c r="A13369" t="s">
        <v>1490</v>
      </c>
      <c r="B13369" t="s">
        <v>1489</v>
      </c>
      <c r="C13369" t="s">
        <v>1586</v>
      </c>
      <c r="J13369">
        <v>825</v>
      </c>
      <c r="K13369">
        <f t="shared" si="104"/>
        <v>7</v>
      </c>
      <c r="L13369">
        <f t="shared" si="105"/>
        <v>8</v>
      </c>
      <c r="M13369">
        <v>7.5</v>
      </c>
      <c r="N13369">
        <v>1</v>
      </c>
      <c r="O13369">
        <v>1.5112000000000001</v>
      </c>
      <c r="Q13369">
        <v>13.093999999999999</v>
      </c>
      <c r="R13369">
        <v>0.1366</v>
      </c>
      <c r="U13369">
        <v>0.2064</v>
      </c>
    </row>
    <row r="13370" spans="1:25">
      <c r="A13370" t="s">
        <v>1490</v>
      </c>
      <c r="B13370" t="s">
        <v>1489</v>
      </c>
      <c r="C13370" t="s">
        <v>1586</v>
      </c>
      <c r="J13370">
        <v>825</v>
      </c>
      <c r="K13370">
        <f t="shared" si="104"/>
        <v>8</v>
      </c>
      <c r="L13370">
        <f t="shared" si="105"/>
        <v>9</v>
      </c>
      <c r="M13370">
        <v>8.5</v>
      </c>
      <c r="N13370">
        <v>1</v>
      </c>
      <c r="O13370">
        <v>1.4699</v>
      </c>
      <c r="Q13370">
        <v>24.21</v>
      </c>
      <c r="R13370">
        <v>0.44879999999999998</v>
      </c>
      <c r="U13370">
        <v>0.65969999999999995</v>
      </c>
    </row>
    <row r="13371" spans="1:25">
      <c r="A13371" t="s">
        <v>1490</v>
      </c>
      <c r="B13371" t="s">
        <v>1489</v>
      </c>
      <c r="C13371" t="s">
        <v>1586</v>
      </c>
      <c r="J13371">
        <v>825</v>
      </c>
      <c r="K13371">
        <f t="shared" si="104"/>
        <v>9</v>
      </c>
      <c r="L13371">
        <f t="shared" si="105"/>
        <v>10</v>
      </c>
      <c r="M13371">
        <v>9.5</v>
      </c>
      <c r="N13371">
        <v>1</v>
      </c>
      <c r="O13371">
        <v>1.4375</v>
      </c>
      <c r="Q13371">
        <v>19.181999999999999</v>
      </c>
      <c r="R13371">
        <v>0.32369999999999999</v>
      </c>
      <c r="U13371">
        <v>0.46539999999999998</v>
      </c>
    </row>
    <row r="13372" spans="1:25">
      <c r="A13372" t="s">
        <v>1490</v>
      </c>
      <c r="B13372" t="s">
        <v>1489</v>
      </c>
      <c r="C13372" t="s">
        <v>1586</v>
      </c>
      <c r="J13372">
        <v>825</v>
      </c>
      <c r="K13372">
        <f t="shared" si="104"/>
        <v>10</v>
      </c>
      <c r="L13372">
        <f t="shared" si="105"/>
        <v>11</v>
      </c>
      <c r="M13372">
        <v>10.5</v>
      </c>
      <c r="N13372">
        <v>1</v>
      </c>
      <c r="O13372">
        <v>1.3638999999999999</v>
      </c>
      <c r="Q13372">
        <v>16.045000000000002</v>
      </c>
      <c r="R13372">
        <v>0.2606</v>
      </c>
      <c r="U13372">
        <v>0.35539999999999999</v>
      </c>
    </row>
    <row r="13373" spans="1:25">
      <c r="A13373" t="s">
        <v>1490</v>
      </c>
      <c r="B13373" t="s">
        <v>1489</v>
      </c>
      <c r="C13373" t="s">
        <v>1586</v>
      </c>
      <c r="J13373">
        <v>825</v>
      </c>
      <c r="K13373">
        <f t="shared" si="104"/>
        <v>11</v>
      </c>
      <c r="L13373">
        <f t="shared" si="105"/>
        <v>12</v>
      </c>
      <c r="M13373">
        <v>11.5</v>
      </c>
      <c r="N13373">
        <v>1</v>
      </c>
      <c r="O13373">
        <v>1.3219000000000001</v>
      </c>
      <c r="Q13373">
        <v>28.344999999999999</v>
      </c>
      <c r="R13373">
        <v>0.64770000000000005</v>
      </c>
      <c r="U13373">
        <v>0.85619999999999996</v>
      </c>
    </row>
    <row r="13374" spans="1:25">
      <c r="A13374" t="s">
        <v>1490</v>
      </c>
      <c r="B13374" t="s">
        <v>1489</v>
      </c>
      <c r="C13374" t="s">
        <v>1586</v>
      </c>
      <c r="J13374">
        <v>825</v>
      </c>
      <c r="K13374">
        <f t="shared" si="104"/>
        <v>12</v>
      </c>
      <c r="L13374">
        <f t="shared" si="105"/>
        <v>13</v>
      </c>
      <c r="M13374">
        <v>12.5</v>
      </c>
      <c r="N13374">
        <v>1</v>
      </c>
      <c r="O13374">
        <v>1.5582</v>
      </c>
      <c r="Q13374">
        <v>27.483000000000001</v>
      </c>
      <c r="R13374">
        <v>0.4955</v>
      </c>
      <c r="U13374">
        <v>0.77210000000000001</v>
      </c>
    </row>
    <row r="13375" spans="1:25">
      <c r="A13375" t="s">
        <v>1490</v>
      </c>
      <c r="B13375" t="s">
        <v>1489</v>
      </c>
      <c r="C13375" t="s">
        <v>1586</v>
      </c>
      <c r="J13375">
        <v>825</v>
      </c>
      <c r="K13375">
        <f t="shared" si="104"/>
        <v>13</v>
      </c>
      <c r="L13375">
        <f t="shared" si="105"/>
        <v>14</v>
      </c>
      <c r="M13375">
        <v>13.5</v>
      </c>
      <c r="N13375">
        <v>1</v>
      </c>
      <c r="O13375">
        <v>1.3939999999999999</v>
      </c>
      <c r="Q13375">
        <v>27.683</v>
      </c>
      <c r="R13375">
        <v>0.58430000000000004</v>
      </c>
      <c r="U13375">
        <v>0.81459999999999999</v>
      </c>
    </row>
    <row r="13376" spans="1:25">
      <c r="A13376" t="s">
        <v>1490</v>
      </c>
      <c r="B13376" t="s">
        <v>1489</v>
      </c>
      <c r="C13376" t="s">
        <v>1586</v>
      </c>
      <c r="J13376">
        <v>825</v>
      </c>
      <c r="K13376">
        <f t="shared" si="104"/>
        <v>14</v>
      </c>
      <c r="L13376">
        <f t="shared" si="105"/>
        <v>15</v>
      </c>
      <c r="M13376">
        <v>14.5</v>
      </c>
      <c r="N13376">
        <v>1</v>
      </c>
      <c r="O13376">
        <v>1.5229999999999999</v>
      </c>
      <c r="Q13376">
        <v>31.762</v>
      </c>
      <c r="R13376">
        <v>0.62419999999999998</v>
      </c>
      <c r="U13376">
        <v>0.9506</v>
      </c>
    </row>
    <row r="13377" spans="1:25">
      <c r="A13377" t="s">
        <v>1490</v>
      </c>
      <c r="B13377" t="s">
        <v>1489</v>
      </c>
      <c r="C13377" t="s">
        <v>1586</v>
      </c>
      <c r="J13377">
        <v>825</v>
      </c>
      <c r="K13377">
        <f t="shared" si="104"/>
        <v>15</v>
      </c>
      <c r="L13377">
        <f t="shared" si="105"/>
        <v>16</v>
      </c>
      <c r="M13377">
        <v>15.5</v>
      </c>
      <c r="N13377">
        <v>1</v>
      </c>
      <c r="O13377">
        <v>1.5571999999999999</v>
      </c>
      <c r="Q13377">
        <v>30.478000000000002</v>
      </c>
      <c r="R13377">
        <v>0.57289999999999996</v>
      </c>
      <c r="U13377">
        <v>0.8921</v>
      </c>
    </row>
    <row r="13378" spans="1:25">
      <c r="A13378" t="s">
        <v>1490</v>
      </c>
      <c r="B13378" t="s">
        <v>1489</v>
      </c>
      <c r="C13378" t="s">
        <v>1586</v>
      </c>
      <c r="J13378">
        <v>825</v>
      </c>
      <c r="K13378">
        <f t="shared" si="104"/>
        <v>16</v>
      </c>
      <c r="L13378">
        <f t="shared" si="105"/>
        <v>17</v>
      </c>
      <c r="M13378">
        <v>16.5</v>
      </c>
      <c r="N13378">
        <v>1</v>
      </c>
      <c r="O13378">
        <v>1.5787</v>
      </c>
      <c r="Q13378">
        <v>32.581000000000003</v>
      </c>
      <c r="R13378">
        <v>0.61550000000000005</v>
      </c>
      <c r="U13378">
        <v>0.97170000000000001</v>
      </c>
    </row>
    <row r="13379" spans="1:25">
      <c r="A13379" t="s">
        <v>1490</v>
      </c>
      <c r="B13379" t="s">
        <v>1489</v>
      </c>
      <c r="C13379" t="s">
        <v>1586</v>
      </c>
      <c r="J13379">
        <v>825</v>
      </c>
      <c r="K13379">
        <f t="shared" si="104"/>
        <v>17</v>
      </c>
      <c r="L13379">
        <f t="shared" si="105"/>
        <v>18</v>
      </c>
      <c r="M13379">
        <v>17.5</v>
      </c>
      <c r="N13379">
        <v>1</v>
      </c>
      <c r="O13379">
        <v>1.4792000000000001</v>
      </c>
      <c r="Q13379">
        <v>35.777999999999999</v>
      </c>
      <c r="R13379">
        <v>0.75749999999999995</v>
      </c>
      <c r="U13379">
        <v>1.1205000000000001</v>
      </c>
    </row>
    <row r="13380" spans="1:25">
      <c r="A13380" t="s">
        <v>1490</v>
      </c>
      <c r="B13380" t="s">
        <v>1489</v>
      </c>
      <c r="C13380" t="s">
        <v>1586</v>
      </c>
      <c r="J13380">
        <v>825</v>
      </c>
      <c r="K13380">
        <f t="shared" si="104"/>
        <v>18</v>
      </c>
      <c r="L13380">
        <f t="shared" si="105"/>
        <v>19</v>
      </c>
      <c r="M13380">
        <v>18.5</v>
      </c>
      <c r="N13380">
        <v>1</v>
      </c>
      <c r="O13380">
        <v>1.4668000000000001</v>
      </c>
      <c r="Q13380">
        <v>33.637</v>
      </c>
      <c r="R13380">
        <v>0.70730000000000004</v>
      </c>
      <c r="U13380">
        <v>1.0375000000000001</v>
      </c>
    </row>
    <row r="13381" spans="1:25">
      <c r="A13381" t="s">
        <v>1490</v>
      </c>
      <c r="B13381" t="s">
        <v>1489</v>
      </c>
      <c r="K13381">
        <f t="shared" si="104"/>
        <v>0</v>
      </c>
      <c r="L13381">
        <f t="shared" si="105"/>
        <v>0</v>
      </c>
      <c r="U13381">
        <v>14.636799999999999</v>
      </c>
    </row>
    <row r="13382" spans="1:25">
      <c r="A13382" t="s">
        <v>1490</v>
      </c>
      <c r="B13382" t="s">
        <v>1489</v>
      </c>
      <c r="C13382" t="s">
        <v>1586</v>
      </c>
      <c r="E13382" t="s">
        <v>1587</v>
      </c>
      <c r="G13382">
        <v>43.4392</v>
      </c>
      <c r="H13382">
        <v>-3.7749000000000001</v>
      </c>
      <c r="J13382">
        <v>826</v>
      </c>
      <c r="K13382">
        <f t="shared" si="104"/>
        <v>0</v>
      </c>
      <c r="L13382">
        <f t="shared" si="105"/>
        <v>1</v>
      </c>
      <c r="M13382">
        <v>0.5</v>
      </c>
      <c r="N13382">
        <v>1</v>
      </c>
      <c r="O13382">
        <v>1.5395000000000001</v>
      </c>
      <c r="Q13382">
        <v>16.059000000000001</v>
      </c>
      <c r="R13382">
        <v>0.2072</v>
      </c>
      <c r="U13382">
        <v>0.31909999999999999</v>
      </c>
      <c r="W13382">
        <v>1.6624000000000001</v>
      </c>
      <c r="Y13382">
        <v>0.18149999999999999</v>
      </c>
    </row>
    <row r="13383" spans="1:25">
      <c r="A13383" t="s">
        <v>1490</v>
      </c>
      <c r="B13383" t="s">
        <v>1489</v>
      </c>
      <c r="C13383" t="s">
        <v>1586</v>
      </c>
      <c r="J13383">
        <v>826</v>
      </c>
      <c r="K13383">
        <f t="shared" si="104"/>
        <v>1</v>
      </c>
      <c r="L13383">
        <f t="shared" si="105"/>
        <v>2</v>
      </c>
      <c r="M13383">
        <v>1.5</v>
      </c>
      <c r="N13383">
        <v>1</v>
      </c>
      <c r="O13383">
        <v>1.2924</v>
      </c>
      <c r="Q13383">
        <v>13.693</v>
      </c>
      <c r="R13383">
        <v>0.21379999999999999</v>
      </c>
      <c r="U13383">
        <v>0.27629999999999999</v>
      </c>
    </row>
    <row r="13384" spans="1:25">
      <c r="A13384" t="s">
        <v>1490</v>
      </c>
      <c r="B13384" t="s">
        <v>1489</v>
      </c>
      <c r="C13384" t="s">
        <v>1586</v>
      </c>
      <c r="J13384">
        <v>826</v>
      </c>
      <c r="K13384">
        <f t="shared" si="104"/>
        <v>2</v>
      </c>
      <c r="L13384">
        <f t="shared" si="105"/>
        <v>3</v>
      </c>
      <c r="M13384">
        <v>2.5</v>
      </c>
      <c r="N13384">
        <v>1</v>
      </c>
      <c r="O13384">
        <v>1.5980000000000001</v>
      </c>
      <c r="Q13384">
        <v>15.471</v>
      </c>
      <c r="R13384">
        <v>0.17730000000000001</v>
      </c>
      <c r="U13384">
        <v>0.2833</v>
      </c>
    </row>
    <row r="13385" spans="1:25">
      <c r="A13385" t="s">
        <v>1490</v>
      </c>
      <c r="B13385" t="s">
        <v>1489</v>
      </c>
      <c r="C13385" t="s">
        <v>1586</v>
      </c>
      <c r="J13385">
        <v>826</v>
      </c>
      <c r="K13385">
        <f t="shared" si="104"/>
        <v>3</v>
      </c>
      <c r="L13385">
        <f t="shared" si="105"/>
        <v>4</v>
      </c>
      <c r="M13385">
        <v>3.5</v>
      </c>
      <c r="N13385">
        <v>1</v>
      </c>
      <c r="O13385">
        <v>1.6334</v>
      </c>
      <c r="Q13385">
        <v>9.2759999999999998</v>
      </c>
      <c r="R13385">
        <v>1.72E-2</v>
      </c>
      <c r="U13385">
        <v>2.8000000000000001E-2</v>
      </c>
    </row>
    <row r="13386" spans="1:25">
      <c r="A13386" t="s">
        <v>1490</v>
      </c>
      <c r="B13386" t="s">
        <v>1489</v>
      </c>
      <c r="C13386" t="s">
        <v>1586</v>
      </c>
      <c r="J13386">
        <v>826</v>
      </c>
      <c r="K13386">
        <f t="shared" si="104"/>
        <v>4</v>
      </c>
      <c r="L13386">
        <f t="shared" si="105"/>
        <v>5</v>
      </c>
      <c r="M13386">
        <v>4.5</v>
      </c>
      <c r="N13386">
        <v>1</v>
      </c>
      <c r="O13386">
        <v>1.4873000000000001</v>
      </c>
      <c r="Q13386">
        <v>8.6059999999999999</v>
      </c>
      <c r="R13386">
        <v>2.1499999999999998E-2</v>
      </c>
      <c r="U13386">
        <v>3.1899999999999998E-2</v>
      </c>
    </row>
    <row r="13387" spans="1:25">
      <c r="A13387" t="s">
        <v>1490</v>
      </c>
      <c r="B13387" t="s">
        <v>1489</v>
      </c>
      <c r="C13387" t="s">
        <v>1586</v>
      </c>
      <c r="J13387">
        <v>826</v>
      </c>
      <c r="K13387">
        <f t="shared" si="104"/>
        <v>5</v>
      </c>
      <c r="L13387">
        <f t="shared" si="105"/>
        <v>6</v>
      </c>
      <c r="M13387">
        <v>5.5</v>
      </c>
      <c r="N13387">
        <v>1</v>
      </c>
      <c r="O13387">
        <v>1.5038</v>
      </c>
      <c r="Q13387">
        <v>8.7050000000000001</v>
      </c>
      <c r="R13387">
        <v>2.1499999999999998E-2</v>
      </c>
      <c r="U13387">
        <v>3.2399999999999998E-2</v>
      </c>
    </row>
    <row r="13388" spans="1:25">
      <c r="A13388" t="s">
        <v>1490</v>
      </c>
      <c r="B13388" t="s">
        <v>1489</v>
      </c>
      <c r="C13388" t="s">
        <v>1586</v>
      </c>
      <c r="J13388">
        <v>826</v>
      </c>
      <c r="K13388">
        <f t="shared" si="104"/>
        <v>6</v>
      </c>
      <c r="L13388">
        <f t="shared" si="105"/>
        <v>7</v>
      </c>
      <c r="M13388">
        <v>6.5</v>
      </c>
      <c r="N13388">
        <v>1</v>
      </c>
      <c r="O13388">
        <v>1.8908</v>
      </c>
      <c r="Q13388">
        <v>13.949</v>
      </c>
      <c r="R13388">
        <v>8.5099999999999995E-2</v>
      </c>
      <c r="U13388">
        <v>0.16089999999999999</v>
      </c>
    </row>
    <row r="13389" spans="1:25">
      <c r="A13389" t="s">
        <v>1490</v>
      </c>
      <c r="B13389" t="s">
        <v>1489</v>
      </c>
      <c r="C13389" t="s">
        <v>1586</v>
      </c>
      <c r="J13389">
        <v>826</v>
      </c>
      <c r="K13389">
        <f t="shared" si="104"/>
        <v>7</v>
      </c>
      <c r="L13389">
        <f t="shared" si="105"/>
        <v>8</v>
      </c>
      <c r="M13389">
        <v>7.5</v>
      </c>
      <c r="N13389">
        <v>1</v>
      </c>
      <c r="O13389">
        <v>1.8634999999999999</v>
      </c>
      <c r="Q13389">
        <v>14.048999999999999</v>
      </c>
      <c r="R13389">
        <v>9.1600000000000001E-2</v>
      </c>
      <c r="U13389">
        <v>0.1706</v>
      </c>
    </row>
    <row r="13390" spans="1:25">
      <c r="A13390" t="s">
        <v>1490</v>
      </c>
      <c r="B13390" t="s">
        <v>1489</v>
      </c>
      <c r="C13390" t="s">
        <v>1586</v>
      </c>
      <c r="J13390">
        <v>826</v>
      </c>
      <c r="K13390">
        <f t="shared" si="104"/>
        <v>8</v>
      </c>
      <c r="L13390">
        <f t="shared" si="105"/>
        <v>9</v>
      </c>
      <c r="M13390">
        <v>8.5</v>
      </c>
      <c r="N13390">
        <v>1</v>
      </c>
      <c r="O13390">
        <v>1.8798999999999999</v>
      </c>
      <c r="Q13390">
        <v>18.815000000000001</v>
      </c>
      <c r="R13390">
        <v>0.1903</v>
      </c>
      <c r="U13390">
        <v>0.35780000000000001</v>
      </c>
    </row>
    <row r="13391" spans="1:25">
      <c r="A13391" t="s">
        <v>1490</v>
      </c>
      <c r="B13391" t="s">
        <v>1489</v>
      </c>
      <c r="C13391" t="s">
        <v>1586</v>
      </c>
      <c r="J13391">
        <v>826</v>
      </c>
      <c r="K13391">
        <f t="shared" si="104"/>
        <v>9</v>
      </c>
      <c r="L13391">
        <f t="shared" si="105"/>
        <v>10</v>
      </c>
      <c r="M13391">
        <v>9.5</v>
      </c>
      <c r="N13391">
        <v>1</v>
      </c>
      <c r="O13391">
        <v>1.7926</v>
      </c>
      <c r="Q13391">
        <v>15.66</v>
      </c>
      <c r="R13391">
        <v>0.1394</v>
      </c>
      <c r="U13391">
        <v>0.25</v>
      </c>
    </row>
    <row r="13392" spans="1:25">
      <c r="A13392" t="s">
        <v>1490</v>
      </c>
      <c r="B13392" t="s">
        <v>1489</v>
      </c>
      <c r="C13392" t="s">
        <v>1586</v>
      </c>
      <c r="J13392">
        <v>826</v>
      </c>
      <c r="K13392">
        <f t="shared" si="104"/>
        <v>10</v>
      </c>
      <c r="L13392">
        <f t="shared" si="105"/>
        <v>11</v>
      </c>
      <c r="M13392">
        <v>10.5</v>
      </c>
      <c r="N13392">
        <v>1</v>
      </c>
      <c r="O13392">
        <v>1.806</v>
      </c>
      <c r="Q13392">
        <v>11.967000000000001</v>
      </c>
      <c r="R13392">
        <v>5.5100000000000003E-2</v>
      </c>
      <c r="U13392">
        <v>9.9400000000000002E-2</v>
      </c>
    </row>
    <row r="13393" spans="1:25">
      <c r="A13393" t="s">
        <v>1490</v>
      </c>
      <c r="B13393" t="s">
        <v>1489</v>
      </c>
      <c r="C13393" t="s">
        <v>1586</v>
      </c>
      <c r="J13393">
        <v>826</v>
      </c>
      <c r="K13393">
        <f t="shared" si="104"/>
        <v>11</v>
      </c>
      <c r="L13393">
        <f t="shared" si="105"/>
        <v>12</v>
      </c>
      <c r="M13393">
        <v>11.5</v>
      </c>
      <c r="N13393">
        <v>1</v>
      </c>
      <c r="O13393">
        <v>1.7648999999999999</v>
      </c>
      <c r="Q13393">
        <v>15.913</v>
      </c>
      <c r="R13393">
        <v>0.1507</v>
      </c>
      <c r="U13393">
        <v>0.26590000000000003</v>
      </c>
    </row>
    <row r="13394" spans="1:25">
      <c r="A13394" t="s">
        <v>1490</v>
      </c>
      <c r="B13394" t="s">
        <v>1489</v>
      </c>
      <c r="C13394" t="s">
        <v>1586</v>
      </c>
      <c r="J13394">
        <v>826</v>
      </c>
      <c r="K13394">
        <f t="shared" si="104"/>
        <v>12</v>
      </c>
      <c r="L13394">
        <f t="shared" si="105"/>
        <v>13</v>
      </c>
      <c r="M13394">
        <v>12.5</v>
      </c>
      <c r="N13394">
        <v>1</v>
      </c>
      <c r="O13394">
        <v>1.7130000000000001</v>
      </c>
      <c r="Q13394">
        <v>17.045000000000002</v>
      </c>
      <c r="R13394">
        <v>0.188</v>
      </c>
      <c r="U13394">
        <v>0.3221</v>
      </c>
    </row>
    <row r="13395" spans="1:25">
      <c r="A13395" t="s">
        <v>1490</v>
      </c>
      <c r="B13395" t="s">
        <v>1489</v>
      </c>
      <c r="C13395" t="s">
        <v>1586</v>
      </c>
      <c r="J13395">
        <v>826</v>
      </c>
      <c r="K13395">
        <f t="shared" si="104"/>
        <v>13</v>
      </c>
      <c r="L13395">
        <f t="shared" si="105"/>
        <v>14</v>
      </c>
      <c r="M13395">
        <v>13.5</v>
      </c>
      <c r="N13395">
        <v>1</v>
      </c>
      <c r="O13395">
        <v>1.7303999999999999</v>
      </c>
      <c r="Q13395">
        <v>12.771000000000001</v>
      </c>
      <c r="R13395">
        <v>8.5199999999999998E-2</v>
      </c>
      <c r="U13395">
        <v>0.1474</v>
      </c>
    </row>
    <row r="13396" spans="1:25">
      <c r="A13396" t="s">
        <v>1490</v>
      </c>
      <c r="B13396" t="s">
        <v>1489</v>
      </c>
      <c r="C13396" t="s">
        <v>1586</v>
      </c>
      <c r="J13396">
        <v>826</v>
      </c>
      <c r="K13396">
        <f t="shared" si="104"/>
        <v>14</v>
      </c>
      <c r="L13396">
        <f t="shared" si="105"/>
        <v>15</v>
      </c>
      <c r="M13396">
        <v>14.5</v>
      </c>
      <c r="N13396">
        <v>1</v>
      </c>
      <c r="O13396">
        <v>1.7842</v>
      </c>
      <c r="Q13396">
        <v>34.518999999999998</v>
      </c>
      <c r="R13396">
        <v>0.56389999999999996</v>
      </c>
      <c r="U13396">
        <v>1.0061</v>
      </c>
    </row>
    <row r="13397" spans="1:25">
      <c r="A13397" t="s">
        <v>1490</v>
      </c>
      <c r="B13397" t="s">
        <v>1489</v>
      </c>
      <c r="C13397" t="s">
        <v>1586</v>
      </c>
      <c r="J13397">
        <v>826</v>
      </c>
      <c r="K13397">
        <f t="shared" si="104"/>
        <v>15</v>
      </c>
      <c r="L13397">
        <f t="shared" si="105"/>
        <v>16</v>
      </c>
      <c r="M13397">
        <v>15.5</v>
      </c>
      <c r="N13397">
        <v>1</v>
      </c>
      <c r="O13397">
        <v>1.7090000000000001</v>
      </c>
      <c r="Q13397">
        <v>19.530999999999999</v>
      </c>
      <c r="R13397">
        <v>0.24709999999999999</v>
      </c>
      <c r="U13397">
        <v>0.4224</v>
      </c>
    </row>
    <row r="13398" spans="1:25">
      <c r="A13398" t="s">
        <v>1490</v>
      </c>
      <c r="B13398" t="s">
        <v>1489</v>
      </c>
      <c r="C13398" t="s">
        <v>1586</v>
      </c>
      <c r="J13398">
        <v>826</v>
      </c>
      <c r="K13398">
        <f t="shared" si="104"/>
        <v>16</v>
      </c>
      <c r="L13398">
        <f t="shared" si="105"/>
        <v>17</v>
      </c>
      <c r="M13398">
        <v>16.5</v>
      </c>
      <c r="N13398">
        <v>1</v>
      </c>
      <c r="O13398">
        <v>1.4854000000000001</v>
      </c>
      <c r="Q13398">
        <v>21.994</v>
      </c>
      <c r="R13398">
        <v>0.38229999999999997</v>
      </c>
      <c r="U13398">
        <v>0.56779999999999997</v>
      </c>
    </row>
    <row r="13399" spans="1:25">
      <c r="A13399" t="s">
        <v>1490</v>
      </c>
      <c r="B13399" t="s">
        <v>1489</v>
      </c>
      <c r="C13399" t="s">
        <v>1586</v>
      </c>
      <c r="J13399">
        <v>826</v>
      </c>
      <c r="K13399">
        <f t="shared" si="104"/>
        <v>17</v>
      </c>
      <c r="L13399">
        <f t="shared" si="105"/>
        <v>18</v>
      </c>
      <c r="M13399">
        <v>17.5</v>
      </c>
      <c r="N13399">
        <v>1</v>
      </c>
      <c r="O13399">
        <v>1.6013999999999999</v>
      </c>
      <c r="Q13399">
        <v>21.352</v>
      </c>
      <c r="R13399">
        <v>0.32329999999999998</v>
      </c>
      <c r="U13399">
        <v>0.51780000000000004</v>
      </c>
    </row>
    <row r="13400" spans="1:25">
      <c r="A13400" t="s">
        <v>1490</v>
      </c>
      <c r="B13400" t="s">
        <v>1489</v>
      </c>
      <c r="C13400" t="s">
        <v>1586</v>
      </c>
      <c r="J13400">
        <v>826</v>
      </c>
      <c r="K13400">
        <f t="shared" si="104"/>
        <v>18</v>
      </c>
      <c r="L13400">
        <f t="shared" si="105"/>
        <v>19</v>
      </c>
      <c r="M13400">
        <v>18.5</v>
      </c>
      <c r="N13400">
        <v>1</v>
      </c>
      <c r="O13400">
        <v>1.51</v>
      </c>
      <c r="Q13400">
        <v>18.815999999999999</v>
      </c>
      <c r="R13400">
        <v>0.28839999999999999</v>
      </c>
      <c r="U13400">
        <v>0.4355</v>
      </c>
    </row>
    <row r="13401" spans="1:25">
      <c r="A13401" t="s">
        <v>1490</v>
      </c>
      <c r="B13401" t="s">
        <v>1489</v>
      </c>
      <c r="C13401" t="s">
        <v>1586</v>
      </c>
      <c r="J13401">
        <v>826</v>
      </c>
      <c r="K13401">
        <f t="shared" si="104"/>
        <v>19</v>
      </c>
      <c r="L13401">
        <f t="shared" si="105"/>
        <v>20</v>
      </c>
      <c r="M13401">
        <v>19.5</v>
      </c>
      <c r="N13401">
        <v>1</v>
      </c>
      <c r="O13401">
        <v>1.6115999999999999</v>
      </c>
      <c r="Q13401">
        <v>24.931999999999999</v>
      </c>
      <c r="R13401">
        <v>0.4088</v>
      </c>
      <c r="U13401">
        <v>0.65880000000000005</v>
      </c>
    </row>
    <row r="13402" spans="1:25">
      <c r="A13402" t="s">
        <v>1490</v>
      </c>
      <c r="B13402" t="s">
        <v>1489</v>
      </c>
      <c r="C13402" t="s">
        <v>1586</v>
      </c>
      <c r="J13402">
        <v>826</v>
      </c>
      <c r="K13402">
        <f t="shared" si="104"/>
        <v>20</v>
      </c>
      <c r="L13402">
        <f t="shared" si="105"/>
        <v>21</v>
      </c>
      <c r="M13402">
        <v>20.5</v>
      </c>
      <c r="N13402">
        <v>1</v>
      </c>
      <c r="O13402">
        <v>1.5265</v>
      </c>
      <c r="Q13402">
        <v>20.768000000000001</v>
      </c>
      <c r="R13402">
        <v>0.3342</v>
      </c>
      <c r="U13402">
        <v>0.51019999999999999</v>
      </c>
    </row>
    <row r="13403" spans="1:25">
      <c r="A13403" t="s">
        <v>1490</v>
      </c>
      <c r="B13403" t="s">
        <v>1489</v>
      </c>
      <c r="C13403" t="s">
        <v>1586</v>
      </c>
      <c r="J13403">
        <v>826</v>
      </c>
      <c r="K13403">
        <f t="shared" si="104"/>
        <v>21</v>
      </c>
      <c r="L13403">
        <f t="shared" si="105"/>
        <v>22</v>
      </c>
      <c r="M13403">
        <v>21.5</v>
      </c>
      <c r="N13403">
        <v>1</v>
      </c>
      <c r="O13403">
        <v>1.2181</v>
      </c>
      <c r="Q13403">
        <v>18.806999999999999</v>
      </c>
      <c r="R13403">
        <v>0.40760000000000002</v>
      </c>
      <c r="U13403">
        <v>0.4965</v>
      </c>
    </row>
    <row r="13404" spans="1:25">
      <c r="A13404" t="s">
        <v>1490</v>
      </c>
      <c r="B13404" t="s">
        <v>1489</v>
      </c>
      <c r="C13404" t="s">
        <v>1586</v>
      </c>
      <c r="J13404">
        <v>826</v>
      </c>
      <c r="K13404">
        <f t="shared" si="104"/>
        <v>22</v>
      </c>
      <c r="L13404">
        <f t="shared" si="105"/>
        <v>23</v>
      </c>
      <c r="M13404">
        <v>22.5</v>
      </c>
      <c r="N13404">
        <v>1</v>
      </c>
      <c r="O13404">
        <v>1.3521000000000001</v>
      </c>
      <c r="Q13404">
        <v>16.131</v>
      </c>
      <c r="R13404">
        <v>0.26719999999999999</v>
      </c>
      <c r="U13404">
        <v>0.36130000000000001</v>
      </c>
    </row>
    <row r="13405" spans="1:25">
      <c r="A13405" t="s">
        <v>1490</v>
      </c>
      <c r="B13405" t="s">
        <v>1489</v>
      </c>
      <c r="C13405" t="s">
        <v>1586</v>
      </c>
      <c r="J13405">
        <v>826</v>
      </c>
      <c r="K13405">
        <f t="shared" si="104"/>
        <v>23</v>
      </c>
      <c r="L13405">
        <f t="shared" si="105"/>
        <v>24</v>
      </c>
      <c r="M13405">
        <v>23.5</v>
      </c>
      <c r="N13405">
        <v>1</v>
      </c>
      <c r="O13405">
        <v>1.6237999999999999</v>
      </c>
      <c r="Q13405">
        <v>21.795999999999999</v>
      </c>
      <c r="R13405">
        <v>0.32690000000000002</v>
      </c>
      <c r="U13405">
        <v>0.53080000000000005</v>
      </c>
    </row>
    <row r="13406" spans="1:25">
      <c r="A13406" t="s">
        <v>1490</v>
      </c>
      <c r="B13406" t="s">
        <v>1489</v>
      </c>
      <c r="C13406" t="s">
        <v>1586</v>
      </c>
      <c r="J13406">
        <v>826</v>
      </c>
      <c r="K13406">
        <f t="shared" si="104"/>
        <v>24</v>
      </c>
      <c r="L13406">
        <f t="shared" si="105"/>
        <v>25</v>
      </c>
      <c r="M13406">
        <v>24.5</v>
      </c>
      <c r="N13406">
        <v>1</v>
      </c>
      <c r="O13406">
        <v>1.4009</v>
      </c>
      <c r="Q13406">
        <v>19.617000000000001</v>
      </c>
      <c r="R13406">
        <v>0.35010000000000002</v>
      </c>
      <c r="U13406">
        <v>0.49049999999999999</v>
      </c>
    </row>
    <row r="13407" spans="1:25">
      <c r="A13407" t="s">
        <v>1490</v>
      </c>
      <c r="B13407" t="s">
        <v>1489</v>
      </c>
      <c r="K13407">
        <f t="shared" si="104"/>
        <v>0</v>
      </c>
      <c r="L13407">
        <f t="shared" si="105"/>
        <v>0</v>
      </c>
      <c r="U13407">
        <v>8.7428000000000008</v>
      </c>
    </row>
    <row r="13408" spans="1:25">
      <c r="A13408" t="s">
        <v>1490</v>
      </c>
      <c r="B13408" t="s">
        <v>1489</v>
      </c>
      <c r="C13408" t="s">
        <v>1586</v>
      </c>
      <c r="E13408" t="s">
        <v>1587</v>
      </c>
      <c r="G13408">
        <v>43.4392</v>
      </c>
      <c r="H13408">
        <v>-3.7749000000000001</v>
      </c>
      <c r="J13408">
        <v>827</v>
      </c>
      <c r="K13408">
        <f t="shared" si="104"/>
        <v>0</v>
      </c>
      <c r="L13408">
        <f t="shared" si="105"/>
        <v>1</v>
      </c>
      <c r="M13408">
        <v>0.5</v>
      </c>
      <c r="N13408">
        <v>1</v>
      </c>
      <c r="O13408">
        <v>2.0705</v>
      </c>
      <c r="Q13408">
        <v>19.125</v>
      </c>
      <c r="R13408">
        <v>0.1595</v>
      </c>
      <c r="U13408">
        <v>0.33019999999999999</v>
      </c>
      <c r="W13408">
        <v>1.4472</v>
      </c>
      <c r="Y13408">
        <v>0.40089999999999998</v>
      </c>
    </row>
    <row r="13409" spans="1:21">
      <c r="A13409" t="s">
        <v>1490</v>
      </c>
      <c r="B13409" t="s">
        <v>1489</v>
      </c>
      <c r="C13409" t="s">
        <v>1586</v>
      </c>
      <c r="J13409">
        <v>827</v>
      </c>
      <c r="K13409">
        <f t="shared" si="104"/>
        <v>1</v>
      </c>
      <c r="L13409">
        <f t="shared" si="105"/>
        <v>2</v>
      </c>
      <c r="M13409">
        <v>1.5</v>
      </c>
      <c r="N13409">
        <v>1</v>
      </c>
      <c r="O13409">
        <v>1.7643</v>
      </c>
      <c r="Q13409">
        <v>16.273</v>
      </c>
      <c r="R13409">
        <v>0.15890000000000001</v>
      </c>
      <c r="U13409">
        <v>0.28039999999999998</v>
      </c>
    </row>
    <row r="13410" spans="1:21">
      <c r="A13410" t="s">
        <v>1490</v>
      </c>
      <c r="B13410" t="s">
        <v>1489</v>
      </c>
      <c r="C13410" t="s">
        <v>1586</v>
      </c>
      <c r="J13410">
        <v>827</v>
      </c>
      <c r="K13410">
        <f t="shared" si="104"/>
        <v>2</v>
      </c>
      <c r="L13410">
        <f t="shared" si="105"/>
        <v>3</v>
      </c>
      <c r="M13410">
        <v>2.5</v>
      </c>
      <c r="N13410">
        <v>1</v>
      </c>
      <c r="O13410">
        <v>1.8718999999999999</v>
      </c>
      <c r="Q13410">
        <v>15.496</v>
      </c>
      <c r="R13410">
        <v>0.1211</v>
      </c>
      <c r="U13410">
        <v>0.22670000000000001</v>
      </c>
    </row>
    <row r="13411" spans="1:21">
      <c r="A13411" t="s">
        <v>1490</v>
      </c>
      <c r="B13411" t="s">
        <v>1489</v>
      </c>
      <c r="C13411" t="s">
        <v>1586</v>
      </c>
      <c r="J13411">
        <v>827</v>
      </c>
      <c r="K13411">
        <f t="shared" ref="K13411:K13474" si="106">M13411-(N13411/2)</f>
        <v>3</v>
      </c>
      <c r="L13411">
        <f t="shared" ref="L13411:L13474" si="107">M13411+(N13411/2)</f>
        <v>4</v>
      </c>
      <c r="M13411">
        <v>3.5</v>
      </c>
      <c r="N13411">
        <v>1</v>
      </c>
      <c r="O13411">
        <v>1.3685</v>
      </c>
      <c r="Q13411">
        <v>10.837</v>
      </c>
      <c r="R13411">
        <v>0.1067</v>
      </c>
      <c r="U13411">
        <v>0.14610000000000001</v>
      </c>
    </row>
    <row r="13412" spans="1:21">
      <c r="A13412" t="s">
        <v>1490</v>
      </c>
      <c r="B13412" t="s">
        <v>1489</v>
      </c>
      <c r="C13412" t="s">
        <v>1586</v>
      </c>
      <c r="J13412">
        <v>827</v>
      </c>
      <c r="K13412">
        <f t="shared" si="106"/>
        <v>4</v>
      </c>
      <c r="L13412">
        <f t="shared" si="107"/>
        <v>5</v>
      </c>
      <c r="M13412">
        <v>4.5</v>
      </c>
      <c r="N13412">
        <v>1</v>
      </c>
      <c r="O13412">
        <v>1.5208999999999999</v>
      </c>
      <c r="Q13412">
        <v>9.4120000000000008</v>
      </c>
      <c r="R13412">
        <v>3.7600000000000001E-2</v>
      </c>
      <c r="U13412">
        <v>5.7099999999999998E-2</v>
      </c>
    </row>
    <row r="13413" spans="1:21">
      <c r="A13413" t="s">
        <v>1490</v>
      </c>
      <c r="B13413" t="s">
        <v>1489</v>
      </c>
      <c r="C13413" t="s">
        <v>1586</v>
      </c>
      <c r="J13413">
        <v>827</v>
      </c>
      <c r="K13413">
        <f t="shared" si="106"/>
        <v>5</v>
      </c>
      <c r="L13413">
        <f t="shared" si="107"/>
        <v>6</v>
      </c>
      <c r="M13413">
        <v>5.5</v>
      </c>
      <c r="N13413">
        <v>1</v>
      </c>
      <c r="O13413">
        <v>1.4285000000000001</v>
      </c>
      <c r="Q13413">
        <v>12.632</v>
      </c>
      <c r="R13413">
        <v>0.14369999999999999</v>
      </c>
      <c r="U13413">
        <v>0.20530000000000001</v>
      </c>
    </row>
    <row r="13414" spans="1:21">
      <c r="A13414" t="s">
        <v>1490</v>
      </c>
      <c r="B13414" t="s">
        <v>1489</v>
      </c>
      <c r="C13414" t="s">
        <v>1586</v>
      </c>
      <c r="J13414">
        <v>827</v>
      </c>
      <c r="K13414">
        <f t="shared" si="106"/>
        <v>6</v>
      </c>
      <c r="L13414">
        <f t="shared" si="107"/>
        <v>7</v>
      </c>
      <c r="M13414">
        <v>6.5</v>
      </c>
      <c r="N13414">
        <v>1</v>
      </c>
      <c r="O13414">
        <v>1.4524999999999999</v>
      </c>
      <c r="Q13414">
        <v>10.763999999999999</v>
      </c>
      <c r="R13414">
        <v>8.6400000000000005E-2</v>
      </c>
      <c r="U13414">
        <v>0.12559999999999999</v>
      </c>
    </row>
    <row r="13415" spans="1:21">
      <c r="A13415" t="s">
        <v>1490</v>
      </c>
      <c r="B13415" t="s">
        <v>1489</v>
      </c>
      <c r="C13415" t="s">
        <v>1586</v>
      </c>
      <c r="J13415">
        <v>827</v>
      </c>
      <c r="K13415">
        <f t="shared" si="106"/>
        <v>7</v>
      </c>
      <c r="L13415">
        <f t="shared" si="107"/>
        <v>8</v>
      </c>
      <c r="M13415">
        <v>7.5</v>
      </c>
      <c r="N13415">
        <v>1</v>
      </c>
      <c r="O13415">
        <v>1.4987999999999999</v>
      </c>
      <c r="Q13415">
        <v>14.365</v>
      </c>
      <c r="R13415">
        <v>0.1734</v>
      </c>
      <c r="U13415">
        <v>0.25990000000000002</v>
      </c>
    </row>
    <row r="13416" spans="1:21">
      <c r="A13416" t="s">
        <v>1490</v>
      </c>
      <c r="B13416" t="s">
        <v>1489</v>
      </c>
      <c r="C13416" t="s">
        <v>1586</v>
      </c>
      <c r="J13416">
        <v>827</v>
      </c>
      <c r="K13416">
        <f t="shared" si="106"/>
        <v>8</v>
      </c>
      <c r="L13416">
        <f t="shared" si="107"/>
        <v>9</v>
      </c>
      <c r="M13416">
        <v>8.5</v>
      </c>
      <c r="N13416">
        <v>1</v>
      </c>
      <c r="O13416">
        <v>1.5690999999999999</v>
      </c>
      <c r="Q13416">
        <v>11.829000000000001</v>
      </c>
      <c r="R13416">
        <v>9.1600000000000001E-2</v>
      </c>
      <c r="U13416">
        <v>0.14369999999999999</v>
      </c>
    </row>
    <row r="13417" spans="1:21">
      <c r="A13417" t="s">
        <v>1490</v>
      </c>
      <c r="B13417" t="s">
        <v>1489</v>
      </c>
      <c r="C13417" t="s">
        <v>1586</v>
      </c>
      <c r="J13417">
        <v>827</v>
      </c>
      <c r="K13417">
        <f t="shared" si="106"/>
        <v>9</v>
      </c>
      <c r="L13417">
        <f t="shared" si="107"/>
        <v>10</v>
      </c>
      <c r="M13417">
        <v>9.5</v>
      </c>
      <c r="N13417">
        <v>1</v>
      </c>
      <c r="O13417">
        <v>1.4238999999999999</v>
      </c>
      <c r="Q13417">
        <v>16.712</v>
      </c>
      <c r="R13417">
        <v>0.25950000000000001</v>
      </c>
      <c r="U13417">
        <v>0.3695</v>
      </c>
    </row>
    <row r="13418" spans="1:21">
      <c r="A13418" t="s">
        <v>1490</v>
      </c>
      <c r="B13418" t="s">
        <v>1489</v>
      </c>
      <c r="C13418" t="s">
        <v>1586</v>
      </c>
      <c r="J13418">
        <v>827</v>
      </c>
      <c r="K13418">
        <f t="shared" si="106"/>
        <v>10</v>
      </c>
      <c r="L13418">
        <f t="shared" si="107"/>
        <v>11</v>
      </c>
      <c r="M13418">
        <v>10.5</v>
      </c>
      <c r="N13418">
        <v>1</v>
      </c>
      <c r="O13418">
        <v>1.5563</v>
      </c>
      <c r="Q13418">
        <v>16.128</v>
      </c>
      <c r="R13418">
        <v>0.20449999999999999</v>
      </c>
      <c r="U13418">
        <v>0.31830000000000003</v>
      </c>
    </row>
    <row r="13419" spans="1:21">
      <c r="A13419" t="s">
        <v>1490</v>
      </c>
      <c r="B13419" t="s">
        <v>1489</v>
      </c>
      <c r="C13419" t="s">
        <v>1586</v>
      </c>
      <c r="J13419">
        <v>827</v>
      </c>
      <c r="K13419">
        <f t="shared" si="106"/>
        <v>11</v>
      </c>
      <c r="L13419">
        <f t="shared" si="107"/>
        <v>12</v>
      </c>
      <c r="M13419">
        <v>11.5</v>
      </c>
      <c r="N13419">
        <v>1</v>
      </c>
      <c r="O13419">
        <v>1.5221</v>
      </c>
      <c r="Q13419">
        <v>17.736000000000001</v>
      </c>
      <c r="R13419">
        <v>0.25609999999999999</v>
      </c>
      <c r="U13419">
        <v>0.38979999999999998</v>
      </c>
    </row>
    <row r="13420" spans="1:21">
      <c r="A13420" t="s">
        <v>1490</v>
      </c>
      <c r="B13420" t="s">
        <v>1489</v>
      </c>
      <c r="C13420" t="s">
        <v>1586</v>
      </c>
      <c r="J13420">
        <v>827</v>
      </c>
      <c r="K13420">
        <f t="shared" si="106"/>
        <v>12</v>
      </c>
      <c r="L13420">
        <f t="shared" si="107"/>
        <v>13</v>
      </c>
      <c r="M13420">
        <v>12.5</v>
      </c>
      <c r="N13420">
        <v>1</v>
      </c>
      <c r="O13420">
        <v>1.3642000000000001</v>
      </c>
      <c r="Q13420">
        <v>16.469000000000001</v>
      </c>
      <c r="R13420">
        <v>0.27289999999999998</v>
      </c>
      <c r="U13420">
        <v>0.37230000000000002</v>
      </c>
    </row>
    <row r="13421" spans="1:21">
      <c r="A13421" t="s">
        <v>1490</v>
      </c>
      <c r="B13421" t="s">
        <v>1489</v>
      </c>
      <c r="C13421" t="s">
        <v>1586</v>
      </c>
      <c r="J13421">
        <v>827</v>
      </c>
      <c r="K13421">
        <f t="shared" si="106"/>
        <v>13</v>
      </c>
      <c r="L13421">
        <f t="shared" si="107"/>
        <v>14</v>
      </c>
      <c r="M13421">
        <v>13.5</v>
      </c>
      <c r="N13421">
        <v>1</v>
      </c>
      <c r="O13421">
        <v>1.3815999999999999</v>
      </c>
      <c r="Q13421">
        <v>16.689</v>
      </c>
      <c r="R13421">
        <v>0.2732</v>
      </c>
      <c r="U13421">
        <v>0.37740000000000001</v>
      </c>
    </row>
    <row r="13422" spans="1:21">
      <c r="A13422" t="s">
        <v>1490</v>
      </c>
      <c r="B13422" t="s">
        <v>1489</v>
      </c>
      <c r="C13422" t="s">
        <v>1586</v>
      </c>
      <c r="J13422">
        <v>827</v>
      </c>
      <c r="K13422">
        <f t="shared" si="106"/>
        <v>14</v>
      </c>
      <c r="L13422">
        <f t="shared" si="107"/>
        <v>15</v>
      </c>
      <c r="M13422">
        <v>14.5</v>
      </c>
      <c r="N13422">
        <v>1</v>
      </c>
      <c r="O13422">
        <v>1.3984000000000001</v>
      </c>
      <c r="Q13422">
        <v>28.706</v>
      </c>
      <c r="R13422">
        <v>0.61109999999999998</v>
      </c>
      <c r="U13422">
        <v>0.85460000000000003</v>
      </c>
    </row>
    <row r="13423" spans="1:21">
      <c r="A13423" t="s">
        <v>1490</v>
      </c>
      <c r="B13423" t="s">
        <v>1489</v>
      </c>
      <c r="C13423" t="s">
        <v>1586</v>
      </c>
      <c r="J13423">
        <v>827</v>
      </c>
      <c r="K13423">
        <f t="shared" si="106"/>
        <v>15</v>
      </c>
      <c r="L13423">
        <f t="shared" si="107"/>
        <v>16</v>
      </c>
      <c r="M13423">
        <v>15.5</v>
      </c>
      <c r="N13423">
        <v>1</v>
      </c>
      <c r="O13423">
        <v>1.2815000000000001</v>
      </c>
      <c r="Q13423">
        <v>20.696999999999999</v>
      </c>
      <c r="R13423">
        <v>0.436</v>
      </c>
      <c r="U13423">
        <v>0.55879999999999996</v>
      </c>
    </row>
    <row r="13424" spans="1:21">
      <c r="A13424" t="s">
        <v>1490</v>
      </c>
      <c r="B13424" t="s">
        <v>1489</v>
      </c>
      <c r="C13424" t="s">
        <v>1586</v>
      </c>
      <c r="J13424">
        <v>827</v>
      </c>
      <c r="K13424">
        <f t="shared" si="106"/>
        <v>16</v>
      </c>
      <c r="L13424">
        <f t="shared" si="107"/>
        <v>17</v>
      </c>
      <c r="M13424">
        <v>16.5</v>
      </c>
      <c r="N13424">
        <v>1</v>
      </c>
      <c r="O13424">
        <v>1.5103</v>
      </c>
      <c r="Q13424">
        <v>24.658000000000001</v>
      </c>
      <c r="R13424">
        <v>0.44309999999999999</v>
      </c>
      <c r="U13424">
        <v>0.66920000000000002</v>
      </c>
    </row>
    <row r="13425" spans="1:25">
      <c r="A13425" t="s">
        <v>1490</v>
      </c>
      <c r="B13425" t="s">
        <v>1489</v>
      </c>
      <c r="C13425" t="s">
        <v>1586</v>
      </c>
      <c r="J13425">
        <v>827</v>
      </c>
      <c r="K13425">
        <f t="shared" si="106"/>
        <v>17</v>
      </c>
      <c r="L13425">
        <f t="shared" si="107"/>
        <v>18</v>
      </c>
      <c r="M13425">
        <v>17.5</v>
      </c>
      <c r="N13425">
        <v>1</v>
      </c>
      <c r="O13425">
        <v>1.4136</v>
      </c>
      <c r="Q13425">
        <v>23.77</v>
      </c>
      <c r="R13425">
        <v>0.46260000000000001</v>
      </c>
      <c r="U13425">
        <v>0.65390000000000004</v>
      </c>
    </row>
    <row r="13426" spans="1:25">
      <c r="A13426" t="s">
        <v>1490</v>
      </c>
      <c r="B13426" t="s">
        <v>1489</v>
      </c>
      <c r="C13426" t="s">
        <v>1586</v>
      </c>
      <c r="J13426">
        <v>827</v>
      </c>
      <c r="K13426">
        <f t="shared" si="106"/>
        <v>18</v>
      </c>
      <c r="L13426">
        <f t="shared" si="107"/>
        <v>19</v>
      </c>
      <c r="M13426">
        <v>18.5</v>
      </c>
      <c r="N13426">
        <v>1</v>
      </c>
      <c r="O13426">
        <v>1.3045</v>
      </c>
      <c r="Q13426">
        <v>28.071000000000002</v>
      </c>
      <c r="R13426">
        <v>0.65080000000000005</v>
      </c>
      <c r="U13426">
        <v>0.84889999999999999</v>
      </c>
    </row>
    <row r="13427" spans="1:25">
      <c r="A13427" t="s">
        <v>1490</v>
      </c>
      <c r="B13427" t="s">
        <v>1489</v>
      </c>
      <c r="C13427" t="s">
        <v>1586</v>
      </c>
      <c r="J13427">
        <v>827</v>
      </c>
      <c r="K13427">
        <f t="shared" si="106"/>
        <v>19</v>
      </c>
      <c r="L13427">
        <f t="shared" si="107"/>
        <v>20</v>
      </c>
      <c r="M13427">
        <v>19.5</v>
      </c>
      <c r="N13427">
        <v>1</v>
      </c>
      <c r="O13427">
        <v>1.2914000000000001</v>
      </c>
      <c r="Q13427">
        <v>26.329000000000001</v>
      </c>
      <c r="R13427">
        <v>0.60550000000000004</v>
      </c>
      <c r="U13427">
        <v>0.78200000000000003</v>
      </c>
    </row>
    <row r="13428" spans="1:25">
      <c r="A13428" t="s">
        <v>1490</v>
      </c>
      <c r="B13428" t="s">
        <v>1489</v>
      </c>
      <c r="C13428" t="s">
        <v>1586</v>
      </c>
      <c r="J13428">
        <v>827</v>
      </c>
      <c r="K13428">
        <f t="shared" si="106"/>
        <v>20</v>
      </c>
      <c r="L13428">
        <f t="shared" si="107"/>
        <v>21</v>
      </c>
      <c r="M13428">
        <v>20.5</v>
      </c>
      <c r="N13428">
        <v>1</v>
      </c>
      <c r="O13428">
        <v>1.3642000000000001</v>
      </c>
      <c r="Q13428">
        <v>39.011000000000003</v>
      </c>
      <c r="R13428">
        <v>0.93389999999999995</v>
      </c>
      <c r="U13428">
        <v>1.274</v>
      </c>
    </row>
    <row r="13429" spans="1:25">
      <c r="A13429" t="s">
        <v>1490</v>
      </c>
      <c r="B13429" t="s">
        <v>1489</v>
      </c>
      <c r="C13429" t="s">
        <v>1586</v>
      </c>
      <c r="J13429">
        <v>827</v>
      </c>
      <c r="K13429">
        <f t="shared" si="106"/>
        <v>21</v>
      </c>
      <c r="L13429">
        <f t="shared" si="107"/>
        <v>22</v>
      </c>
      <c r="M13429">
        <v>21.5</v>
      </c>
      <c r="N13429">
        <v>1</v>
      </c>
      <c r="O13429">
        <v>1.4251</v>
      </c>
      <c r="Q13429">
        <v>43.404000000000003</v>
      </c>
      <c r="R13429">
        <v>1.0083</v>
      </c>
      <c r="U13429">
        <v>1.4369000000000001</v>
      </c>
    </row>
    <row r="13430" spans="1:25">
      <c r="A13430" t="s">
        <v>1490</v>
      </c>
      <c r="B13430" t="s">
        <v>1489</v>
      </c>
      <c r="C13430" t="s">
        <v>1586</v>
      </c>
      <c r="J13430">
        <v>827</v>
      </c>
      <c r="K13430">
        <f t="shared" si="106"/>
        <v>22</v>
      </c>
      <c r="L13430">
        <f t="shared" si="107"/>
        <v>23</v>
      </c>
      <c r="M13430">
        <v>22.5</v>
      </c>
      <c r="N13430">
        <v>1</v>
      </c>
      <c r="O13430">
        <v>1.5119</v>
      </c>
      <c r="Q13430">
        <v>50.582000000000001</v>
      </c>
      <c r="R13430">
        <v>1.1283000000000001</v>
      </c>
      <c r="U13430">
        <v>1.7058</v>
      </c>
    </row>
    <row r="13431" spans="1:25">
      <c r="A13431" t="s">
        <v>1490</v>
      </c>
      <c r="B13431" t="s">
        <v>1489</v>
      </c>
      <c r="C13431" t="s">
        <v>1586</v>
      </c>
      <c r="J13431">
        <v>827</v>
      </c>
      <c r="K13431">
        <f t="shared" si="106"/>
        <v>23</v>
      </c>
      <c r="L13431">
        <f t="shared" si="107"/>
        <v>24</v>
      </c>
      <c r="M13431">
        <v>23.5</v>
      </c>
      <c r="N13431">
        <v>1</v>
      </c>
      <c r="O13431">
        <v>0.439</v>
      </c>
      <c r="Q13431">
        <v>13.252000000000001</v>
      </c>
      <c r="R13431">
        <v>0.99750000000000005</v>
      </c>
      <c r="U13431">
        <v>0.43790000000000001</v>
      </c>
    </row>
    <row r="13432" spans="1:25">
      <c r="A13432" t="s">
        <v>1490</v>
      </c>
      <c r="B13432" t="s">
        <v>1489</v>
      </c>
      <c r="K13432">
        <f t="shared" si="106"/>
        <v>0</v>
      </c>
      <c r="L13432">
        <f t="shared" si="107"/>
        <v>0</v>
      </c>
      <c r="U13432">
        <v>12.824</v>
      </c>
    </row>
    <row r="13433" spans="1:25">
      <c r="A13433" t="s">
        <v>1490</v>
      </c>
      <c r="B13433" t="s">
        <v>1489</v>
      </c>
      <c r="C13433" t="s">
        <v>1586</v>
      </c>
      <c r="E13433" t="s">
        <v>1587</v>
      </c>
      <c r="G13433">
        <v>43.4392</v>
      </c>
      <c r="H13433">
        <v>-3.7749000000000001</v>
      </c>
      <c r="J13433">
        <v>828</v>
      </c>
      <c r="K13433">
        <f t="shared" si="106"/>
        <v>0</v>
      </c>
      <c r="L13433">
        <f t="shared" si="107"/>
        <v>1</v>
      </c>
      <c r="M13433">
        <v>0.5</v>
      </c>
      <c r="N13433">
        <v>1</v>
      </c>
      <c r="O13433">
        <v>1.7379</v>
      </c>
      <c r="Q13433">
        <v>13.875</v>
      </c>
      <c r="R13433">
        <v>0.1094</v>
      </c>
      <c r="U13433">
        <v>0.19009999999999999</v>
      </c>
      <c r="W13433">
        <v>1.6387</v>
      </c>
      <c r="Y13433">
        <v>0.23599999999999999</v>
      </c>
    </row>
    <row r="13434" spans="1:25">
      <c r="A13434" t="s">
        <v>1490</v>
      </c>
      <c r="B13434" t="s">
        <v>1489</v>
      </c>
      <c r="C13434" t="s">
        <v>1586</v>
      </c>
      <c r="J13434">
        <v>828</v>
      </c>
      <c r="K13434">
        <f t="shared" si="106"/>
        <v>1</v>
      </c>
      <c r="L13434">
        <f t="shared" si="107"/>
        <v>2</v>
      </c>
      <c r="M13434">
        <v>1.5</v>
      </c>
      <c r="N13434">
        <v>1</v>
      </c>
      <c r="O13434">
        <v>1.847</v>
      </c>
      <c r="Q13434">
        <v>10.584</v>
      </c>
      <c r="R13434">
        <v>1.9199999999999998E-2</v>
      </c>
      <c r="U13434">
        <v>3.5499999999999997E-2</v>
      </c>
    </row>
    <row r="13435" spans="1:25">
      <c r="A13435" t="s">
        <v>1490</v>
      </c>
      <c r="B13435" t="s">
        <v>1489</v>
      </c>
      <c r="C13435" t="s">
        <v>1586</v>
      </c>
      <c r="J13435">
        <v>828</v>
      </c>
      <c r="K13435">
        <f t="shared" si="106"/>
        <v>2</v>
      </c>
      <c r="L13435">
        <f t="shared" si="107"/>
        <v>3</v>
      </c>
      <c r="M13435">
        <v>2.5</v>
      </c>
      <c r="N13435">
        <v>1</v>
      </c>
      <c r="O13435">
        <v>1.7444</v>
      </c>
      <c r="Q13435">
        <v>16.026</v>
      </c>
      <c r="R13435">
        <v>0.1575</v>
      </c>
      <c r="U13435">
        <v>0.2747</v>
      </c>
    </row>
    <row r="13436" spans="1:25">
      <c r="A13436" t="s">
        <v>1490</v>
      </c>
      <c r="B13436" t="s">
        <v>1489</v>
      </c>
      <c r="C13436" t="s">
        <v>1586</v>
      </c>
      <c r="J13436">
        <v>828</v>
      </c>
      <c r="K13436">
        <f t="shared" si="106"/>
        <v>3</v>
      </c>
      <c r="L13436">
        <f t="shared" si="107"/>
        <v>4</v>
      </c>
      <c r="M13436">
        <v>3.5</v>
      </c>
      <c r="N13436">
        <v>1</v>
      </c>
      <c r="O13436">
        <v>1.754</v>
      </c>
      <c r="Q13436">
        <v>11.081</v>
      </c>
      <c r="R13436">
        <v>4.2700000000000002E-2</v>
      </c>
      <c r="U13436">
        <v>7.4899999999999994E-2</v>
      </c>
    </row>
    <row r="13437" spans="1:25">
      <c r="A13437" t="s">
        <v>1490</v>
      </c>
      <c r="B13437" t="s">
        <v>1489</v>
      </c>
      <c r="C13437" t="s">
        <v>1586</v>
      </c>
      <c r="J13437">
        <v>828</v>
      </c>
      <c r="K13437">
        <f t="shared" si="106"/>
        <v>4</v>
      </c>
      <c r="L13437">
        <f t="shared" si="107"/>
        <v>5</v>
      </c>
      <c r="M13437">
        <v>4.5</v>
      </c>
      <c r="N13437">
        <v>1</v>
      </c>
      <c r="O13437">
        <v>1.8472999999999999</v>
      </c>
      <c r="Q13437">
        <v>18.074999999999999</v>
      </c>
      <c r="R13437">
        <v>0.18140000000000001</v>
      </c>
      <c r="U13437">
        <v>0.33510000000000001</v>
      </c>
    </row>
    <row r="13438" spans="1:25">
      <c r="A13438" t="s">
        <v>1490</v>
      </c>
      <c r="B13438" t="s">
        <v>1489</v>
      </c>
      <c r="C13438" t="s">
        <v>1586</v>
      </c>
      <c r="J13438">
        <v>828</v>
      </c>
      <c r="K13438">
        <f t="shared" si="106"/>
        <v>5</v>
      </c>
      <c r="L13438">
        <f t="shared" si="107"/>
        <v>6</v>
      </c>
      <c r="M13438">
        <v>5.5</v>
      </c>
      <c r="N13438">
        <v>1</v>
      </c>
      <c r="O13438">
        <v>1.7376</v>
      </c>
      <c r="Q13438">
        <v>14.582000000000001</v>
      </c>
      <c r="R13438">
        <v>0.12570000000000001</v>
      </c>
      <c r="U13438">
        <v>0.21840000000000001</v>
      </c>
    </row>
    <row r="13439" spans="1:25">
      <c r="A13439" t="s">
        <v>1490</v>
      </c>
      <c r="B13439" t="s">
        <v>1489</v>
      </c>
      <c r="C13439" t="s">
        <v>1586</v>
      </c>
      <c r="J13439">
        <v>828</v>
      </c>
      <c r="K13439">
        <f t="shared" si="106"/>
        <v>6</v>
      </c>
      <c r="L13439">
        <f t="shared" si="107"/>
        <v>7</v>
      </c>
      <c r="M13439">
        <v>6.5</v>
      </c>
      <c r="N13439">
        <v>1</v>
      </c>
      <c r="O13439">
        <v>1.7648999999999999</v>
      </c>
      <c r="Q13439">
        <v>13.378</v>
      </c>
      <c r="R13439">
        <v>9.3200000000000005E-2</v>
      </c>
      <c r="U13439">
        <v>0.16450000000000001</v>
      </c>
    </row>
    <row r="13440" spans="1:25">
      <c r="A13440" t="s">
        <v>1490</v>
      </c>
      <c r="B13440" t="s">
        <v>1489</v>
      </c>
      <c r="C13440" t="s">
        <v>1586</v>
      </c>
      <c r="J13440">
        <v>828</v>
      </c>
      <c r="K13440">
        <f t="shared" si="106"/>
        <v>7</v>
      </c>
      <c r="L13440">
        <f t="shared" si="107"/>
        <v>8</v>
      </c>
      <c r="M13440">
        <v>7.5</v>
      </c>
      <c r="N13440">
        <v>1</v>
      </c>
      <c r="O13440">
        <v>1.7693000000000001</v>
      </c>
      <c r="Q13440">
        <v>13.13</v>
      </c>
      <c r="R13440">
        <v>8.6800000000000002E-2</v>
      </c>
      <c r="U13440">
        <v>0.1537</v>
      </c>
    </row>
    <row r="13441" spans="1:25">
      <c r="A13441" t="s">
        <v>1490</v>
      </c>
      <c r="B13441" t="s">
        <v>1489</v>
      </c>
      <c r="C13441" t="s">
        <v>1586</v>
      </c>
      <c r="J13441">
        <v>828</v>
      </c>
      <c r="K13441">
        <f t="shared" si="106"/>
        <v>8</v>
      </c>
      <c r="L13441">
        <f t="shared" si="107"/>
        <v>9</v>
      </c>
      <c r="M13441">
        <v>8.5</v>
      </c>
      <c r="N13441">
        <v>1</v>
      </c>
      <c r="O13441">
        <v>1.8130999999999999</v>
      </c>
      <c r="Q13441">
        <v>13.68</v>
      </c>
      <c r="R13441">
        <v>9.1800000000000007E-2</v>
      </c>
      <c r="U13441">
        <v>0.16639999999999999</v>
      </c>
    </row>
    <row r="13442" spans="1:25">
      <c r="A13442" t="s">
        <v>1490</v>
      </c>
      <c r="B13442" t="s">
        <v>1489</v>
      </c>
      <c r="C13442" t="s">
        <v>1586</v>
      </c>
      <c r="J13442">
        <v>828</v>
      </c>
      <c r="K13442">
        <f t="shared" si="106"/>
        <v>9</v>
      </c>
      <c r="L13442">
        <f t="shared" si="107"/>
        <v>10</v>
      </c>
      <c r="M13442">
        <v>9.5</v>
      </c>
      <c r="N13442">
        <v>1</v>
      </c>
      <c r="O13442">
        <v>1.9166000000000001</v>
      </c>
      <c r="Q13442">
        <v>16.800999999999998</v>
      </c>
      <c r="R13442">
        <v>0.1406</v>
      </c>
      <c r="U13442">
        <v>0.26960000000000001</v>
      </c>
    </row>
    <row r="13443" spans="1:25">
      <c r="A13443" t="s">
        <v>1490</v>
      </c>
      <c r="B13443" t="s">
        <v>1489</v>
      </c>
      <c r="C13443" t="s">
        <v>1586</v>
      </c>
      <c r="J13443">
        <v>828</v>
      </c>
      <c r="K13443">
        <f t="shared" si="106"/>
        <v>10</v>
      </c>
      <c r="L13443">
        <f t="shared" si="107"/>
        <v>11</v>
      </c>
      <c r="M13443">
        <v>10.5</v>
      </c>
      <c r="N13443">
        <v>1</v>
      </c>
      <c r="O13443">
        <v>1.9023000000000001</v>
      </c>
      <c r="Q13443">
        <v>16.736000000000001</v>
      </c>
      <c r="R13443">
        <v>0.1419</v>
      </c>
      <c r="U13443">
        <v>0.27</v>
      </c>
    </row>
    <row r="13444" spans="1:25">
      <c r="A13444" t="s">
        <v>1490</v>
      </c>
      <c r="B13444" t="s">
        <v>1489</v>
      </c>
      <c r="C13444" t="s">
        <v>1586</v>
      </c>
      <c r="J13444">
        <v>828</v>
      </c>
      <c r="K13444">
        <f t="shared" si="106"/>
        <v>11</v>
      </c>
      <c r="L13444">
        <f t="shared" si="107"/>
        <v>12</v>
      </c>
      <c r="M13444">
        <v>11.5</v>
      </c>
      <c r="N13444">
        <v>1</v>
      </c>
      <c r="O13444">
        <v>1.6953</v>
      </c>
      <c r="Q13444">
        <v>12.343999999999999</v>
      </c>
      <c r="R13444">
        <v>8.1299999999999997E-2</v>
      </c>
      <c r="U13444">
        <v>0.13780000000000001</v>
      </c>
    </row>
    <row r="13445" spans="1:25">
      <c r="A13445" t="s">
        <v>1490</v>
      </c>
      <c r="B13445" t="s">
        <v>1489</v>
      </c>
      <c r="C13445" t="s">
        <v>1586</v>
      </c>
      <c r="J13445">
        <v>828</v>
      </c>
      <c r="K13445">
        <f t="shared" si="106"/>
        <v>12</v>
      </c>
      <c r="L13445">
        <f t="shared" si="107"/>
        <v>13</v>
      </c>
      <c r="M13445">
        <v>12.5</v>
      </c>
      <c r="N13445">
        <v>1</v>
      </c>
      <c r="O13445">
        <v>1.4723999999999999</v>
      </c>
      <c r="Q13445">
        <v>14.435</v>
      </c>
      <c r="R13445">
        <v>0.1822</v>
      </c>
      <c r="U13445">
        <v>0.26819999999999999</v>
      </c>
    </row>
    <row r="13446" spans="1:25">
      <c r="A13446" t="s">
        <v>1490</v>
      </c>
      <c r="B13446" t="s">
        <v>1489</v>
      </c>
      <c r="C13446" t="s">
        <v>1586</v>
      </c>
      <c r="J13446">
        <v>828</v>
      </c>
      <c r="K13446">
        <f t="shared" si="106"/>
        <v>13</v>
      </c>
      <c r="L13446">
        <f t="shared" si="107"/>
        <v>14</v>
      </c>
      <c r="M13446">
        <v>13.5</v>
      </c>
      <c r="N13446">
        <v>1</v>
      </c>
      <c r="O13446">
        <v>1.3980999999999999</v>
      </c>
      <c r="Q13446">
        <v>25.138000000000002</v>
      </c>
      <c r="R13446">
        <v>0.50919999999999999</v>
      </c>
      <c r="U13446">
        <v>0.71189999999999998</v>
      </c>
    </row>
    <row r="13447" spans="1:25">
      <c r="A13447" t="s">
        <v>1490</v>
      </c>
      <c r="B13447" t="s">
        <v>1489</v>
      </c>
      <c r="C13447" t="s">
        <v>1586</v>
      </c>
      <c r="J13447">
        <v>828</v>
      </c>
      <c r="K13447">
        <f t="shared" si="106"/>
        <v>14</v>
      </c>
      <c r="L13447">
        <f t="shared" si="107"/>
        <v>15</v>
      </c>
      <c r="M13447">
        <v>14.5</v>
      </c>
      <c r="N13447">
        <v>1</v>
      </c>
      <c r="O13447">
        <v>1.1782999999999999</v>
      </c>
      <c r="Q13447">
        <v>15.401999999999999</v>
      </c>
      <c r="R13447">
        <v>0.31290000000000001</v>
      </c>
      <c r="U13447">
        <v>0.36870000000000003</v>
      </c>
    </row>
    <row r="13448" spans="1:25">
      <c r="A13448" t="s">
        <v>1490</v>
      </c>
      <c r="B13448" t="s">
        <v>1489</v>
      </c>
      <c r="C13448" t="s">
        <v>1586</v>
      </c>
      <c r="J13448">
        <v>828</v>
      </c>
      <c r="K13448">
        <f t="shared" si="106"/>
        <v>15</v>
      </c>
      <c r="L13448">
        <f t="shared" si="107"/>
        <v>16</v>
      </c>
      <c r="M13448">
        <v>15.5</v>
      </c>
      <c r="N13448">
        <v>1</v>
      </c>
      <c r="O13448">
        <v>1.2932999999999999</v>
      </c>
      <c r="Q13448">
        <v>20.344000000000001</v>
      </c>
      <c r="R13448">
        <v>0.41920000000000002</v>
      </c>
      <c r="U13448">
        <v>0.54220000000000002</v>
      </c>
    </row>
    <row r="13449" spans="1:25">
      <c r="A13449" t="s">
        <v>1490</v>
      </c>
      <c r="B13449" t="s">
        <v>1489</v>
      </c>
      <c r="C13449" t="s">
        <v>1586</v>
      </c>
      <c r="J13449">
        <v>828</v>
      </c>
      <c r="K13449">
        <f t="shared" si="106"/>
        <v>16</v>
      </c>
      <c r="L13449">
        <f t="shared" si="107"/>
        <v>17</v>
      </c>
      <c r="M13449">
        <v>16.5</v>
      </c>
      <c r="N13449">
        <v>1</v>
      </c>
      <c r="O13449">
        <v>1.2525999999999999</v>
      </c>
      <c r="Q13449">
        <v>19.648</v>
      </c>
      <c r="R13449">
        <v>0.41749999999999998</v>
      </c>
      <c r="U13449">
        <v>0.52290000000000003</v>
      </c>
    </row>
    <row r="13450" spans="1:25">
      <c r="A13450" t="s">
        <v>1490</v>
      </c>
      <c r="B13450" t="s">
        <v>1489</v>
      </c>
      <c r="C13450" t="s">
        <v>1586</v>
      </c>
      <c r="J13450">
        <v>828</v>
      </c>
      <c r="K13450">
        <f t="shared" si="106"/>
        <v>17</v>
      </c>
      <c r="L13450">
        <f t="shared" si="107"/>
        <v>18</v>
      </c>
      <c r="M13450">
        <v>17.5</v>
      </c>
      <c r="N13450">
        <v>1</v>
      </c>
      <c r="O13450">
        <v>1.6377999999999999</v>
      </c>
      <c r="Q13450">
        <v>20.344999999999999</v>
      </c>
      <c r="R13450">
        <v>0.28689999999999999</v>
      </c>
      <c r="U13450">
        <v>0.46989999999999998</v>
      </c>
    </row>
    <row r="13451" spans="1:25">
      <c r="A13451" t="s">
        <v>1490</v>
      </c>
      <c r="B13451" t="s">
        <v>1489</v>
      </c>
      <c r="C13451" t="s">
        <v>1586</v>
      </c>
      <c r="J13451">
        <v>828</v>
      </c>
      <c r="K13451">
        <f t="shared" si="106"/>
        <v>18</v>
      </c>
      <c r="L13451">
        <f t="shared" si="107"/>
        <v>19</v>
      </c>
      <c r="M13451">
        <v>18.5</v>
      </c>
      <c r="N13451">
        <v>1</v>
      </c>
      <c r="O13451">
        <v>1.6241000000000001</v>
      </c>
      <c r="Q13451">
        <v>25.971</v>
      </c>
      <c r="R13451">
        <v>0.42970000000000003</v>
      </c>
      <c r="U13451">
        <v>0.69779999999999998</v>
      </c>
    </row>
    <row r="13452" spans="1:25">
      <c r="A13452" t="s">
        <v>1490</v>
      </c>
      <c r="B13452" t="s">
        <v>1489</v>
      </c>
      <c r="C13452" t="s">
        <v>1586</v>
      </c>
      <c r="J13452">
        <v>828</v>
      </c>
      <c r="K13452">
        <f t="shared" si="106"/>
        <v>19</v>
      </c>
      <c r="L13452">
        <f t="shared" si="107"/>
        <v>20</v>
      </c>
      <c r="M13452">
        <v>19.5</v>
      </c>
      <c r="N13452">
        <v>1</v>
      </c>
      <c r="O13452">
        <v>1.5806</v>
      </c>
      <c r="Q13452">
        <v>27.31</v>
      </c>
      <c r="R13452">
        <v>0.48110000000000003</v>
      </c>
      <c r="U13452">
        <v>0.76049999999999995</v>
      </c>
    </row>
    <row r="13453" spans="1:25">
      <c r="A13453" t="s">
        <v>1490</v>
      </c>
      <c r="B13453" t="s">
        <v>1489</v>
      </c>
      <c r="C13453" t="s">
        <v>1586</v>
      </c>
      <c r="J13453">
        <v>828</v>
      </c>
      <c r="K13453">
        <f t="shared" si="106"/>
        <v>20</v>
      </c>
      <c r="L13453">
        <f t="shared" si="107"/>
        <v>21</v>
      </c>
      <c r="M13453">
        <v>20.5</v>
      </c>
      <c r="N13453">
        <v>1</v>
      </c>
      <c r="O13453">
        <v>1.5019</v>
      </c>
      <c r="Q13453">
        <v>26.472999999999999</v>
      </c>
      <c r="R13453">
        <v>0.49509999999999998</v>
      </c>
      <c r="U13453">
        <v>0.74350000000000005</v>
      </c>
    </row>
    <row r="13454" spans="1:25">
      <c r="A13454" t="s">
        <v>1490</v>
      </c>
      <c r="B13454" t="s">
        <v>1489</v>
      </c>
      <c r="C13454" t="s">
        <v>1586</v>
      </c>
      <c r="J13454">
        <v>828</v>
      </c>
      <c r="K13454">
        <f t="shared" si="106"/>
        <v>21</v>
      </c>
      <c r="L13454">
        <f t="shared" si="107"/>
        <v>22</v>
      </c>
      <c r="M13454">
        <v>21.5</v>
      </c>
      <c r="N13454">
        <v>1</v>
      </c>
      <c r="O13454">
        <v>1.5818000000000001</v>
      </c>
      <c r="Q13454">
        <v>23.632000000000001</v>
      </c>
      <c r="R13454">
        <v>0.3876</v>
      </c>
      <c r="U13454">
        <v>0.61309999999999998</v>
      </c>
    </row>
    <row r="13455" spans="1:25">
      <c r="A13455" t="s">
        <v>1490</v>
      </c>
      <c r="B13455" t="s">
        <v>1489</v>
      </c>
      <c r="K13455">
        <f t="shared" si="106"/>
        <v>0</v>
      </c>
      <c r="L13455">
        <f t="shared" si="107"/>
        <v>0</v>
      </c>
      <c r="U13455">
        <v>7.9892000000000003</v>
      </c>
    </row>
    <row r="13456" spans="1:25">
      <c r="A13456" t="s">
        <v>1490</v>
      </c>
      <c r="B13456" t="s">
        <v>1489</v>
      </c>
      <c r="C13456" t="s">
        <v>1586</v>
      </c>
      <c r="E13456" t="s">
        <v>1585</v>
      </c>
      <c r="G13456">
        <v>35.578800000000001</v>
      </c>
      <c r="H13456">
        <v>-5.9897</v>
      </c>
      <c r="I13456" t="s">
        <v>94</v>
      </c>
      <c r="J13456">
        <v>829</v>
      </c>
      <c r="K13456">
        <f t="shared" si="106"/>
        <v>0</v>
      </c>
      <c r="L13456">
        <f t="shared" si="107"/>
        <v>2.35</v>
      </c>
      <c r="M13456">
        <v>1.175</v>
      </c>
      <c r="N13456">
        <v>2.35</v>
      </c>
      <c r="O13456">
        <v>1.9990000000000001</v>
      </c>
      <c r="Q13456">
        <v>60.817999999999998</v>
      </c>
      <c r="R13456">
        <v>1.0069999999999999</v>
      </c>
      <c r="U13456">
        <v>4.7304000000000004</v>
      </c>
      <c r="W13456">
        <v>1.6578999999999999</v>
      </c>
      <c r="Y13456">
        <v>0.82499999999999996</v>
      </c>
    </row>
    <row r="13457" spans="1:25">
      <c r="A13457" t="s">
        <v>1490</v>
      </c>
      <c r="B13457" t="s">
        <v>1489</v>
      </c>
      <c r="C13457" t="s">
        <v>1586</v>
      </c>
      <c r="J13457">
        <v>829</v>
      </c>
      <c r="K13457">
        <f t="shared" si="106"/>
        <v>2.35</v>
      </c>
      <c r="L13457">
        <f t="shared" si="107"/>
        <v>5.0500000000000007</v>
      </c>
      <c r="M13457">
        <v>3.7</v>
      </c>
      <c r="N13457">
        <v>2.7</v>
      </c>
      <c r="O13457">
        <v>1.6928000000000001</v>
      </c>
      <c r="Q13457">
        <v>55.932000000000002</v>
      </c>
      <c r="R13457">
        <v>1.1115999999999999</v>
      </c>
      <c r="U13457">
        <v>5.0808</v>
      </c>
    </row>
    <row r="13458" spans="1:25">
      <c r="A13458" t="s">
        <v>1490</v>
      </c>
      <c r="B13458" t="s">
        <v>1489</v>
      </c>
      <c r="C13458" t="s">
        <v>1586</v>
      </c>
      <c r="J13458">
        <v>829</v>
      </c>
      <c r="K13458">
        <f t="shared" si="106"/>
        <v>5.0500000000000007</v>
      </c>
      <c r="L13458">
        <f t="shared" si="107"/>
        <v>7.75</v>
      </c>
      <c r="M13458">
        <v>6.4</v>
      </c>
      <c r="N13458">
        <v>2.7</v>
      </c>
      <c r="O13458">
        <v>1.6234999999999999</v>
      </c>
      <c r="Q13458">
        <v>35.442999999999998</v>
      </c>
      <c r="R13458">
        <v>0.6633</v>
      </c>
      <c r="U13458">
        <v>2.9074</v>
      </c>
    </row>
    <row r="13459" spans="1:25">
      <c r="A13459" t="s">
        <v>1490</v>
      </c>
      <c r="B13459" t="s">
        <v>1489</v>
      </c>
      <c r="C13459" t="s">
        <v>1586</v>
      </c>
      <c r="J13459">
        <v>829</v>
      </c>
      <c r="K13459">
        <f t="shared" si="106"/>
        <v>7.75</v>
      </c>
      <c r="L13459">
        <f t="shared" si="107"/>
        <v>10.45</v>
      </c>
      <c r="M13459">
        <v>9.1</v>
      </c>
      <c r="N13459">
        <v>2.7</v>
      </c>
      <c r="O13459">
        <v>1.5871</v>
      </c>
      <c r="Q13459">
        <v>26.155000000000001</v>
      </c>
      <c r="R13459">
        <v>0.44919999999999999</v>
      </c>
      <c r="U13459">
        <v>1.9249000000000001</v>
      </c>
    </row>
    <row r="13460" spans="1:25">
      <c r="A13460" t="s">
        <v>1490</v>
      </c>
      <c r="B13460" t="s">
        <v>1489</v>
      </c>
      <c r="C13460" t="s">
        <v>1586</v>
      </c>
      <c r="J13460">
        <v>829</v>
      </c>
      <c r="K13460">
        <f t="shared" si="106"/>
        <v>10.450000000000001</v>
      </c>
      <c r="L13460">
        <f t="shared" si="107"/>
        <v>13.15</v>
      </c>
      <c r="M13460">
        <v>11.8</v>
      </c>
      <c r="N13460">
        <v>2.7</v>
      </c>
      <c r="O13460">
        <v>1.8218000000000001</v>
      </c>
      <c r="Q13460">
        <v>46.396000000000001</v>
      </c>
      <c r="R13460">
        <v>0.80869999999999997</v>
      </c>
      <c r="U13460">
        <v>3.9777999999999998</v>
      </c>
    </row>
    <row r="13461" spans="1:25">
      <c r="A13461" t="s">
        <v>1490</v>
      </c>
      <c r="B13461" t="s">
        <v>1489</v>
      </c>
      <c r="C13461" t="s">
        <v>1586</v>
      </c>
      <c r="J13461">
        <v>829</v>
      </c>
      <c r="K13461">
        <f t="shared" si="106"/>
        <v>13.15</v>
      </c>
      <c r="L13461">
        <f t="shared" si="107"/>
        <v>15.85</v>
      </c>
      <c r="M13461">
        <v>14.5</v>
      </c>
      <c r="N13461">
        <v>2.7</v>
      </c>
      <c r="O13461">
        <v>1.621</v>
      </c>
      <c r="Q13461">
        <v>55.194000000000003</v>
      </c>
      <c r="R13461">
        <v>1.1519999999999999</v>
      </c>
      <c r="U13461">
        <v>5.0419</v>
      </c>
    </row>
    <row r="13462" spans="1:25">
      <c r="A13462" t="s">
        <v>1490</v>
      </c>
      <c r="B13462" t="s">
        <v>1489</v>
      </c>
      <c r="C13462" t="s">
        <v>1586</v>
      </c>
      <c r="J13462">
        <v>829</v>
      </c>
      <c r="K13462">
        <f t="shared" si="106"/>
        <v>15.85</v>
      </c>
      <c r="L13462">
        <f t="shared" si="107"/>
        <v>18.55</v>
      </c>
      <c r="M13462">
        <v>17.2</v>
      </c>
      <c r="N13462">
        <v>2.7</v>
      </c>
      <c r="O13462">
        <v>1.7052</v>
      </c>
      <c r="Q13462">
        <v>29.902000000000001</v>
      </c>
      <c r="R13462">
        <v>0.4914</v>
      </c>
      <c r="U13462">
        <v>2.2625000000000002</v>
      </c>
    </row>
    <row r="13463" spans="1:25">
      <c r="A13463" t="s">
        <v>1490</v>
      </c>
      <c r="B13463" t="s">
        <v>1489</v>
      </c>
      <c r="C13463" t="s">
        <v>1586</v>
      </c>
      <c r="J13463">
        <v>829</v>
      </c>
      <c r="K13463">
        <f t="shared" si="106"/>
        <v>18.549999999999997</v>
      </c>
      <c r="L13463">
        <f t="shared" si="107"/>
        <v>21.25</v>
      </c>
      <c r="M13463">
        <v>19.899999999999999</v>
      </c>
      <c r="N13463">
        <v>2.7</v>
      </c>
      <c r="O13463">
        <v>1.4733000000000001</v>
      </c>
      <c r="Q13463">
        <v>21.896000000000001</v>
      </c>
      <c r="R13463">
        <v>0.38450000000000001</v>
      </c>
      <c r="U13463">
        <v>1.5294000000000001</v>
      </c>
    </row>
    <row r="13464" spans="1:25">
      <c r="A13464" t="s">
        <v>1490</v>
      </c>
      <c r="B13464" t="s">
        <v>1489</v>
      </c>
      <c r="C13464" t="s">
        <v>1586</v>
      </c>
      <c r="J13464">
        <v>829</v>
      </c>
      <c r="K13464">
        <f t="shared" si="106"/>
        <v>21.25</v>
      </c>
      <c r="L13464">
        <f t="shared" si="107"/>
        <v>23.950000000000003</v>
      </c>
      <c r="M13464">
        <v>22.6</v>
      </c>
      <c r="N13464">
        <v>2.7</v>
      </c>
      <c r="O13464">
        <v>1.6781999999999999</v>
      </c>
      <c r="Q13464">
        <v>46.616</v>
      </c>
      <c r="R13464">
        <v>0.90110000000000001</v>
      </c>
      <c r="U13464">
        <v>4.0830000000000002</v>
      </c>
    </row>
    <row r="13465" spans="1:25">
      <c r="A13465" t="s">
        <v>1490</v>
      </c>
      <c r="B13465" t="s">
        <v>1489</v>
      </c>
      <c r="C13465" t="s">
        <v>1586</v>
      </c>
      <c r="J13465">
        <v>829</v>
      </c>
      <c r="K13465">
        <f t="shared" si="106"/>
        <v>23.95</v>
      </c>
      <c r="L13465">
        <f t="shared" si="107"/>
        <v>25.3</v>
      </c>
      <c r="M13465">
        <v>24.625</v>
      </c>
      <c r="N13465">
        <v>1.35</v>
      </c>
      <c r="O13465">
        <v>1.3769</v>
      </c>
      <c r="Q13465">
        <v>51.345999999999997</v>
      </c>
      <c r="R13465">
        <v>1.2816000000000001</v>
      </c>
      <c r="U13465">
        <v>2.3822999999999999</v>
      </c>
    </row>
    <row r="13466" spans="1:25">
      <c r="A13466" t="s">
        <v>1490</v>
      </c>
      <c r="B13466" t="s">
        <v>1489</v>
      </c>
      <c r="K13466">
        <f t="shared" si="106"/>
        <v>0</v>
      </c>
      <c r="L13466">
        <f t="shared" si="107"/>
        <v>0</v>
      </c>
      <c r="U13466">
        <v>33.920299999999997</v>
      </c>
    </row>
    <row r="13467" spans="1:25">
      <c r="A13467" t="s">
        <v>1490</v>
      </c>
      <c r="B13467" t="s">
        <v>1489</v>
      </c>
      <c r="C13467" t="s">
        <v>1586</v>
      </c>
      <c r="E13467" t="s">
        <v>1585</v>
      </c>
      <c r="G13467">
        <v>35.578800000000001</v>
      </c>
      <c r="H13467">
        <v>-5.9897</v>
      </c>
      <c r="I13467" t="s">
        <v>94</v>
      </c>
      <c r="J13467">
        <v>830</v>
      </c>
      <c r="K13467">
        <f t="shared" si="106"/>
        <v>0</v>
      </c>
      <c r="L13467">
        <f t="shared" si="107"/>
        <v>4.3499999999999996</v>
      </c>
      <c r="M13467">
        <v>2.1749999999999998</v>
      </c>
      <c r="N13467">
        <v>4.3499999999999996</v>
      </c>
      <c r="O13467">
        <v>1.4903999999999999</v>
      </c>
      <c r="Q13467">
        <v>51.822000000000003</v>
      </c>
      <c r="R13467">
        <v>1.1808000000000001</v>
      </c>
      <c r="U13467">
        <v>7.6555</v>
      </c>
      <c r="W13467">
        <v>1.6073999999999999</v>
      </c>
      <c r="Y13467">
        <v>0.94069999999999998</v>
      </c>
    </row>
    <row r="13468" spans="1:25">
      <c r="A13468" t="s">
        <v>1490</v>
      </c>
      <c r="B13468" t="s">
        <v>1489</v>
      </c>
      <c r="C13468" t="s">
        <v>1586</v>
      </c>
      <c r="J13468">
        <v>830</v>
      </c>
      <c r="K13468">
        <f t="shared" si="106"/>
        <v>4.3499999999999996</v>
      </c>
      <c r="L13468">
        <f t="shared" si="107"/>
        <v>7.0500000000000007</v>
      </c>
      <c r="M13468">
        <v>5.7</v>
      </c>
      <c r="N13468">
        <v>2.7</v>
      </c>
      <c r="O13468">
        <v>1.6412</v>
      </c>
      <c r="Q13468">
        <v>39.896999999999998</v>
      </c>
      <c r="R13468">
        <v>0.76239999999999997</v>
      </c>
      <c r="U13468">
        <v>3.3784000000000001</v>
      </c>
    </row>
    <row r="13469" spans="1:25">
      <c r="A13469" t="s">
        <v>1490</v>
      </c>
      <c r="B13469" t="s">
        <v>1489</v>
      </c>
      <c r="C13469" t="s">
        <v>1586</v>
      </c>
      <c r="J13469">
        <v>830</v>
      </c>
      <c r="K13469">
        <f t="shared" si="106"/>
        <v>7.0500000000000007</v>
      </c>
      <c r="L13469">
        <f t="shared" si="107"/>
        <v>9.75</v>
      </c>
      <c r="M13469">
        <v>8.4</v>
      </c>
      <c r="N13469">
        <v>2.7</v>
      </c>
      <c r="O13469">
        <v>1.718</v>
      </c>
      <c r="Q13469">
        <v>37.664000000000001</v>
      </c>
      <c r="R13469">
        <v>0.66690000000000005</v>
      </c>
      <c r="U13469">
        <v>3.0935999999999999</v>
      </c>
    </row>
    <row r="13470" spans="1:25">
      <c r="A13470" t="s">
        <v>1490</v>
      </c>
      <c r="B13470" t="s">
        <v>1489</v>
      </c>
      <c r="C13470" t="s">
        <v>1586</v>
      </c>
      <c r="J13470">
        <v>830</v>
      </c>
      <c r="K13470">
        <f t="shared" si="106"/>
        <v>9.75</v>
      </c>
      <c r="L13470">
        <f t="shared" si="107"/>
        <v>12.45</v>
      </c>
      <c r="M13470">
        <v>11.1</v>
      </c>
      <c r="N13470">
        <v>2.7</v>
      </c>
      <c r="O13470">
        <v>1.5773999999999999</v>
      </c>
      <c r="Q13470">
        <v>49.726999999999997</v>
      </c>
      <c r="R13470">
        <v>1.0508999999999999</v>
      </c>
      <c r="U13470">
        <v>4.4760999999999997</v>
      </c>
    </row>
    <row r="13471" spans="1:25">
      <c r="A13471" t="s">
        <v>1490</v>
      </c>
      <c r="B13471" t="s">
        <v>1489</v>
      </c>
      <c r="C13471" t="s">
        <v>1586</v>
      </c>
      <c r="J13471">
        <v>830</v>
      </c>
      <c r="K13471">
        <f t="shared" si="106"/>
        <v>12.450000000000001</v>
      </c>
      <c r="L13471">
        <f t="shared" si="107"/>
        <v>15.15</v>
      </c>
      <c r="M13471">
        <v>13.8</v>
      </c>
      <c r="N13471">
        <v>2.7</v>
      </c>
      <c r="O13471">
        <v>1.5509999999999999</v>
      </c>
      <c r="Q13471">
        <v>47.871000000000002</v>
      </c>
      <c r="R13471">
        <v>1.0246</v>
      </c>
      <c r="U13471">
        <v>4.2906000000000004</v>
      </c>
    </row>
    <row r="13472" spans="1:25">
      <c r="A13472" t="s">
        <v>1490</v>
      </c>
      <c r="B13472" t="s">
        <v>1489</v>
      </c>
      <c r="C13472" t="s">
        <v>1586</v>
      </c>
      <c r="J13472">
        <v>830</v>
      </c>
      <c r="K13472">
        <f t="shared" si="106"/>
        <v>15.15</v>
      </c>
      <c r="L13472">
        <f t="shared" si="107"/>
        <v>17.850000000000001</v>
      </c>
      <c r="M13472">
        <v>16.5</v>
      </c>
      <c r="N13472">
        <v>2.7</v>
      </c>
      <c r="O13472">
        <v>1.6906000000000001</v>
      </c>
      <c r="Q13472">
        <v>39.908999999999999</v>
      </c>
      <c r="R13472">
        <v>0.73419999999999996</v>
      </c>
      <c r="U13472">
        <v>3.3515999999999999</v>
      </c>
    </row>
    <row r="13473" spans="1:25">
      <c r="A13473" t="s">
        <v>1490</v>
      </c>
      <c r="B13473" t="s">
        <v>1489</v>
      </c>
      <c r="C13473" t="s">
        <v>1586</v>
      </c>
      <c r="J13473">
        <v>830</v>
      </c>
      <c r="K13473">
        <f t="shared" si="106"/>
        <v>17.849999999999998</v>
      </c>
      <c r="L13473">
        <f t="shared" si="107"/>
        <v>20.55</v>
      </c>
      <c r="M13473">
        <v>19.2</v>
      </c>
      <c r="N13473">
        <v>2.7</v>
      </c>
      <c r="O13473">
        <v>1.6536</v>
      </c>
      <c r="Q13473">
        <v>52.817999999999998</v>
      </c>
      <c r="R13473">
        <v>1.0676000000000001</v>
      </c>
      <c r="U13473">
        <v>4.7667999999999999</v>
      </c>
    </row>
    <row r="13474" spans="1:25">
      <c r="A13474" t="s">
        <v>1490</v>
      </c>
      <c r="B13474" t="s">
        <v>1489</v>
      </c>
      <c r="C13474" t="s">
        <v>1586</v>
      </c>
      <c r="J13474">
        <v>830</v>
      </c>
      <c r="K13474">
        <f t="shared" si="106"/>
        <v>20.549999999999997</v>
      </c>
      <c r="L13474">
        <f t="shared" si="107"/>
        <v>23.25</v>
      </c>
      <c r="M13474">
        <v>21.9</v>
      </c>
      <c r="N13474">
        <v>2.7</v>
      </c>
      <c r="O13474">
        <v>1.5270999999999999</v>
      </c>
      <c r="Q13474">
        <v>47.609000000000002</v>
      </c>
      <c r="R13474">
        <v>1.0370999999999999</v>
      </c>
      <c r="U13474">
        <v>4.2759</v>
      </c>
    </row>
    <row r="13475" spans="1:25">
      <c r="A13475" t="s">
        <v>1490</v>
      </c>
      <c r="B13475" t="s">
        <v>1489</v>
      </c>
      <c r="C13475" t="s">
        <v>1586</v>
      </c>
      <c r="J13475">
        <v>830</v>
      </c>
      <c r="K13475">
        <f t="shared" ref="K13475:K13538" si="108">M13475-(N13475/2)</f>
        <v>23.25</v>
      </c>
      <c r="L13475">
        <f t="shared" ref="L13475:L13538" si="109">M13475+(N13475/2)</f>
        <v>25.950000000000003</v>
      </c>
      <c r="M13475">
        <v>24.6</v>
      </c>
      <c r="N13475">
        <v>2.7</v>
      </c>
      <c r="O13475">
        <v>1.7938000000000001</v>
      </c>
      <c r="Q13475">
        <v>36.124000000000002</v>
      </c>
      <c r="R13475">
        <v>0.59550000000000003</v>
      </c>
      <c r="U13475">
        <v>2.8843000000000001</v>
      </c>
    </row>
    <row r="13476" spans="1:25">
      <c r="A13476" t="s">
        <v>1490</v>
      </c>
      <c r="B13476" t="s">
        <v>1489</v>
      </c>
      <c r="C13476" t="s">
        <v>1586</v>
      </c>
      <c r="J13476">
        <v>830</v>
      </c>
      <c r="K13476">
        <f t="shared" si="108"/>
        <v>25.95</v>
      </c>
      <c r="L13476">
        <f t="shared" si="109"/>
        <v>27.3</v>
      </c>
      <c r="M13476">
        <v>26.625</v>
      </c>
      <c r="N13476">
        <v>1.35</v>
      </c>
      <c r="O13476">
        <v>1.4313</v>
      </c>
      <c r="Q13476">
        <v>53.545999999999999</v>
      </c>
      <c r="R13476">
        <v>1.2864</v>
      </c>
      <c r="U13476">
        <v>2.4857</v>
      </c>
    </row>
    <row r="13477" spans="1:25">
      <c r="A13477" t="s">
        <v>1490</v>
      </c>
      <c r="B13477" t="s">
        <v>1489</v>
      </c>
      <c r="K13477">
        <f t="shared" si="108"/>
        <v>0</v>
      </c>
      <c r="L13477">
        <f t="shared" si="109"/>
        <v>0</v>
      </c>
      <c r="U13477">
        <v>40.6586</v>
      </c>
    </row>
    <row r="13478" spans="1:25">
      <c r="A13478" t="s">
        <v>1490</v>
      </c>
      <c r="B13478" t="s">
        <v>1489</v>
      </c>
      <c r="C13478" t="s">
        <v>1586</v>
      </c>
      <c r="E13478" t="s">
        <v>1585</v>
      </c>
      <c r="G13478">
        <v>35.578800000000001</v>
      </c>
      <c r="H13478">
        <v>-5.9897</v>
      </c>
      <c r="I13478" t="s">
        <v>94</v>
      </c>
      <c r="J13478">
        <v>831</v>
      </c>
      <c r="K13478">
        <f t="shared" si="108"/>
        <v>0</v>
      </c>
      <c r="L13478">
        <f t="shared" si="109"/>
        <v>2.35</v>
      </c>
      <c r="M13478">
        <v>1.175</v>
      </c>
      <c r="N13478">
        <v>2.35</v>
      </c>
      <c r="O13478">
        <v>1.4777</v>
      </c>
      <c r="Q13478">
        <v>44.566000000000003</v>
      </c>
      <c r="R13478">
        <v>0.99639999999999995</v>
      </c>
      <c r="U13478">
        <v>3.46</v>
      </c>
      <c r="W13478">
        <v>1.6019000000000001</v>
      </c>
      <c r="Y13478">
        <v>0.85140000000000005</v>
      </c>
    </row>
    <row r="13479" spans="1:25">
      <c r="A13479" t="s">
        <v>1490</v>
      </c>
      <c r="B13479" t="s">
        <v>1489</v>
      </c>
      <c r="C13479" t="s">
        <v>1586</v>
      </c>
      <c r="J13479">
        <v>831</v>
      </c>
      <c r="K13479">
        <f t="shared" si="108"/>
        <v>2.35</v>
      </c>
      <c r="L13479">
        <f t="shared" si="109"/>
        <v>5.0500000000000007</v>
      </c>
      <c r="M13479">
        <v>3.7</v>
      </c>
      <c r="N13479">
        <v>2.7</v>
      </c>
      <c r="O13479">
        <v>1.6178999999999999</v>
      </c>
      <c r="Q13479">
        <v>45.962000000000003</v>
      </c>
      <c r="R13479">
        <v>0.9264</v>
      </c>
      <c r="U13479">
        <v>4.0465999999999998</v>
      </c>
    </row>
    <row r="13480" spans="1:25">
      <c r="A13480" t="s">
        <v>1490</v>
      </c>
      <c r="B13480" t="s">
        <v>1489</v>
      </c>
      <c r="C13480" t="s">
        <v>1586</v>
      </c>
      <c r="J13480">
        <v>831</v>
      </c>
      <c r="K13480">
        <f t="shared" si="108"/>
        <v>5.0500000000000007</v>
      </c>
      <c r="L13480">
        <f t="shared" si="109"/>
        <v>7.75</v>
      </c>
      <c r="M13480">
        <v>6.4</v>
      </c>
      <c r="N13480">
        <v>2.7</v>
      </c>
      <c r="O13480">
        <v>1.5883</v>
      </c>
      <c r="Q13480">
        <v>44.307000000000002</v>
      </c>
      <c r="R13480">
        <v>0.90580000000000005</v>
      </c>
      <c r="U13480">
        <v>3.8845000000000001</v>
      </c>
    </row>
    <row r="13481" spans="1:25">
      <c r="A13481" t="s">
        <v>1490</v>
      </c>
      <c r="B13481" t="s">
        <v>1489</v>
      </c>
      <c r="C13481" t="s">
        <v>1586</v>
      </c>
      <c r="J13481">
        <v>831</v>
      </c>
      <c r="K13481">
        <f t="shared" si="108"/>
        <v>7.75</v>
      </c>
      <c r="L13481">
        <f t="shared" si="109"/>
        <v>10.45</v>
      </c>
      <c r="M13481">
        <v>9.1</v>
      </c>
      <c r="N13481">
        <v>2.7</v>
      </c>
      <c r="O13481">
        <v>1.7413000000000001</v>
      </c>
      <c r="Q13481">
        <v>44.395000000000003</v>
      </c>
      <c r="R13481">
        <v>0.80979999999999996</v>
      </c>
      <c r="U13481">
        <v>3.8073999999999999</v>
      </c>
    </row>
    <row r="13482" spans="1:25">
      <c r="A13482" t="s">
        <v>1490</v>
      </c>
      <c r="B13482" t="s">
        <v>1489</v>
      </c>
      <c r="C13482" t="s">
        <v>1586</v>
      </c>
      <c r="J13482">
        <v>831</v>
      </c>
      <c r="K13482">
        <f t="shared" si="108"/>
        <v>10.450000000000001</v>
      </c>
      <c r="L13482">
        <f t="shared" si="109"/>
        <v>13.15</v>
      </c>
      <c r="M13482">
        <v>11.8</v>
      </c>
      <c r="N13482">
        <v>2.7</v>
      </c>
      <c r="O13482">
        <v>1.6384000000000001</v>
      </c>
      <c r="Q13482">
        <v>34.555999999999997</v>
      </c>
      <c r="R13482">
        <v>0.63370000000000004</v>
      </c>
      <c r="U13482">
        <v>2.8031000000000001</v>
      </c>
    </row>
    <row r="13483" spans="1:25">
      <c r="A13483" t="s">
        <v>1490</v>
      </c>
      <c r="B13483" t="s">
        <v>1489</v>
      </c>
      <c r="C13483" t="s">
        <v>1586</v>
      </c>
      <c r="J13483">
        <v>831</v>
      </c>
      <c r="K13483">
        <f t="shared" si="108"/>
        <v>13.15</v>
      </c>
      <c r="L13483">
        <f t="shared" si="109"/>
        <v>15.85</v>
      </c>
      <c r="M13483">
        <v>14.5</v>
      </c>
      <c r="N13483">
        <v>2.7</v>
      </c>
      <c r="O13483">
        <v>1.5880000000000001</v>
      </c>
      <c r="Q13483">
        <v>67.662999999999997</v>
      </c>
      <c r="R13483">
        <v>1.4943</v>
      </c>
      <c r="U13483">
        <v>6.4071999999999996</v>
      </c>
    </row>
    <row r="13484" spans="1:25">
      <c r="A13484" t="s">
        <v>1490</v>
      </c>
      <c r="B13484" t="s">
        <v>1489</v>
      </c>
      <c r="C13484" t="s">
        <v>1586</v>
      </c>
      <c r="J13484">
        <v>831</v>
      </c>
      <c r="K13484">
        <f t="shared" si="108"/>
        <v>15.85</v>
      </c>
      <c r="L13484">
        <f t="shared" si="109"/>
        <v>18.55</v>
      </c>
      <c r="M13484">
        <v>17.2</v>
      </c>
      <c r="N13484">
        <v>2.7</v>
      </c>
      <c r="O13484">
        <v>1.5237000000000001</v>
      </c>
      <c r="Q13484">
        <v>33.430999999999997</v>
      </c>
      <c r="R13484">
        <v>0.66759999999999997</v>
      </c>
      <c r="U13484">
        <v>2.7465999999999999</v>
      </c>
    </row>
    <row r="13485" spans="1:25">
      <c r="A13485" t="s">
        <v>1490</v>
      </c>
      <c r="B13485" t="s">
        <v>1489</v>
      </c>
      <c r="C13485" t="s">
        <v>1586</v>
      </c>
      <c r="J13485">
        <v>831</v>
      </c>
      <c r="K13485">
        <f t="shared" si="108"/>
        <v>18.549999999999997</v>
      </c>
      <c r="L13485">
        <f t="shared" si="109"/>
        <v>21.25</v>
      </c>
      <c r="M13485">
        <v>19.899999999999999</v>
      </c>
      <c r="N13485">
        <v>2.7</v>
      </c>
      <c r="O13485">
        <v>1.7023999999999999</v>
      </c>
      <c r="Q13485">
        <v>38.104999999999997</v>
      </c>
      <c r="R13485">
        <v>0.68530000000000002</v>
      </c>
      <c r="U13485">
        <v>3.15</v>
      </c>
    </row>
    <row r="13486" spans="1:25">
      <c r="A13486" t="s">
        <v>1490</v>
      </c>
      <c r="B13486" t="s">
        <v>1489</v>
      </c>
      <c r="C13486" t="s">
        <v>1586</v>
      </c>
      <c r="J13486">
        <v>831</v>
      </c>
      <c r="K13486">
        <f t="shared" si="108"/>
        <v>21.25</v>
      </c>
      <c r="L13486">
        <f t="shared" si="109"/>
        <v>22.6</v>
      </c>
      <c r="M13486">
        <v>21.925000000000001</v>
      </c>
      <c r="N13486">
        <v>1.35</v>
      </c>
      <c r="O13486">
        <v>1.5391999999999999</v>
      </c>
      <c r="Q13486">
        <v>28.989000000000001</v>
      </c>
      <c r="R13486">
        <v>0.54330000000000001</v>
      </c>
      <c r="U13486">
        <v>1.129</v>
      </c>
    </row>
    <row r="13487" spans="1:25">
      <c r="A13487" t="s">
        <v>1490</v>
      </c>
      <c r="B13487" t="s">
        <v>1489</v>
      </c>
      <c r="K13487">
        <f t="shared" si="108"/>
        <v>0</v>
      </c>
      <c r="L13487">
        <f t="shared" si="109"/>
        <v>0</v>
      </c>
      <c r="U13487">
        <v>31.4345</v>
      </c>
    </row>
    <row r="13488" spans="1:25">
      <c r="A13488" t="s">
        <v>1490</v>
      </c>
      <c r="B13488" t="s">
        <v>1489</v>
      </c>
      <c r="C13488" t="s">
        <v>1586</v>
      </c>
      <c r="E13488" t="s">
        <v>1585</v>
      </c>
      <c r="G13488">
        <v>35.578800000000001</v>
      </c>
      <c r="H13488">
        <v>-5.9897</v>
      </c>
      <c r="I13488" t="s">
        <v>94</v>
      </c>
      <c r="J13488">
        <v>832</v>
      </c>
      <c r="K13488">
        <f t="shared" si="108"/>
        <v>0</v>
      </c>
      <c r="L13488">
        <f t="shared" si="109"/>
        <v>2.35</v>
      </c>
      <c r="M13488">
        <v>1.175</v>
      </c>
      <c r="N13488">
        <v>2.35</v>
      </c>
      <c r="O13488">
        <v>1.8420000000000001</v>
      </c>
      <c r="Q13488">
        <v>33.466000000000001</v>
      </c>
      <c r="R13488">
        <v>0.51670000000000005</v>
      </c>
      <c r="U13488">
        <v>2.2368000000000001</v>
      </c>
      <c r="W13488">
        <v>1.7771999999999999</v>
      </c>
      <c r="Y13488">
        <v>0.64039999999999997</v>
      </c>
    </row>
    <row r="13489" spans="1:25">
      <c r="A13489" t="s">
        <v>1490</v>
      </c>
      <c r="B13489" t="s">
        <v>1489</v>
      </c>
      <c r="C13489" t="s">
        <v>1586</v>
      </c>
      <c r="J13489">
        <v>832</v>
      </c>
      <c r="K13489">
        <f t="shared" si="108"/>
        <v>2.35</v>
      </c>
      <c r="L13489">
        <f t="shared" si="109"/>
        <v>5.0500000000000007</v>
      </c>
      <c r="M13489">
        <v>3.7</v>
      </c>
      <c r="N13489">
        <v>2.7</v>
      </c>
      <c r="O13489">
        <v>1.6872</v>
      </c>
      <c r="Q13489">
        <v>23.931999999999999</v>
      </c>
      <c r="R13489">
        <v>0.3574</v>
      </c>
      <c r="U13489">
        <v>1.6279999999999999</v>
      </c>
    </row>
    <row r="13490" spans="1:25">
      <c r="A13490" t="s">
        <v>1490</v>
      </c>
      <c r="B13490" t="s">
        <v>1489</v>
      </c>
      <c r="C13490" t="s">
        <v>1586</v>
      </c>
      <c r="J13490">
        <v>832</v>
      </c>
      <c r="K13490">
        <f t="shared" si="108"/>
        <v>5.0500000000000007</v>
      </c>
      <c r="L13490">
        <f t="shared" si="109"/>
        <v>7.75</v>
      </c>
      <c r="M13490">
        <v>6.4</v>
      </c>
      <c r="N13490">
        <v>2.7</v>
      </c>
      <c r="O13490">
        <v>1.8394999999999999</v>
      </c>
      <c r="Q13490">
        <v>55.784999999999997</v>
      </c>
      <c r="R13490">
        <v>1.0029999999999999</v>
      </c>
      <c r="U13490">
        <v>4.9817999999999998</v>
      </c>
    </row>
    <row r="13491" spans="1:25">
      <c r="A13491" t="s">
        <v>1490</v>
      </c>
      <c r="B13491" t="s">
        <v>1489</v>
      </c>
      <c r="C13491" t="s">
        <v>1586</v>
      </c>
      <c r="J13491">
        <v>832</v>
      </c>
      <c r="K13491">
        <f t="shared" si="108"/>
        <v>7.75</v>
      </c>
      <c r="L13491">
        <f t="shared" si="109"/>
        <v>10.45</v>
      </c>
      <c r="M13491">
        <v>9.1</v>
      </c>
      <c r="N13491">
        <v>2.7</v>
      </c>
      <c r="O13491">
        <v>1.7718</v>
      </c>
      <c r="Q13491">
        <v>29.199000000000002</v>
      </c>
      <c r="R13491">
        <v>0.44919999999999999</v>
      </c>
      <c r="U13491">
        <v>2.1488999999999998</v>
      </c>
    </row>
    <row r="13492" spans="1:25">
      <c r="A13492" t="s">
        <v>1490</v>
      </c>
      <c r="B13492" t="s">
        <v>1489</v>
      </c>
      <c r="C13492" t="s">
        <v>1586</v>
      </c>
      <c r="J13492">
        <v>832</v>
      </c>
      <c r="K13492">
        <f t="shared" si="108"/>
        <v>10.450000000000001</v>
      </c>
      <c r="L13492">
        <f t="shared" si="109"/>
        <v>13.15</v>
      </c>
      <c r="M13492">
        <v>11.8</v>
      </c>
      <c r="N13492">
        <v>2.7</v>
      </c>
      <c r="O13492">
        <v>1.9259999999999999</v>
      </c>
      <c r="Q13492">
        <v>42.021000000000001</v>
      </c>
      <c r="R13492">
        <v>0.66269999999999996</v>
      </c>
      <c r="U13492">
        <v>3.4462000000000002</v>
      </c>
    </row>
    <row r="13493" spans="1:25">
      <c r="A13493" t="s">
        <v>1490</v>
      </c>
      <c r="B13493" t="s">
        <v>1489</v>
      </c>
      <c r="C13493" t="s">
        <v>1586</v>
      </c>
      <c r="J13493">
        <v>832</v>
      </c>
      <c r="K13493">
        <f t="shared" si="108"/>
        <v>13.15</v>
      </c>
      <c r="L13493">
        <f t="shared" si="109"/>
        <v>15.85</v>
      </c>
      <c r="M13493">
        <v>14.5</v>
      </c>
      <c r="N13493">
        <v>2.7</v>
      </c>
      <c r="O13493">
        <v>1.8874</v>
      </c>
      <c r="Q13493">
        <v>33.332000000000001</v>
      </c>
      <c r="R13493">
        <v>0.49640000000000001</v>
      </c>
      <c r="U13493">
        <v>2.5297000000000001</v>
      </c>
    </row>
    <row r="13494" spans="1:25">
      <c r="A13494" t="s">
        <v>1490</v>
      </c>
      <c r="B13494" t="s">
        <v>1489</v>
      </c>
      <c r="C13494" t="s">
        <v>1586</v>
      </c>
      <c r="J13494">
        <v>832</v>
      </c>
      <c r="K13494">
        <f t="shared" si="108"/>
        <v>15.85</v>
      </c>
      <c r="L13494">
        <f t="shared" si="109"/>
        <v>18.55</v>
      </c>
      <c r="M13494">
        <v>17.2</v>
      </c>
      <c r="N13494">
        <v>2.7</v>
      </c>
      <c r="O13494">
        <v>1.6042000000000001</v>
      </c>
      <c r="Q13494">
        <v>26.209</v>
      </c>
      <c r="R13494">
        <v>0.44350000000000001</v>
      </c>
      <c r="U13494">
        <v>1.921</v>
      </c>
    </row>
    <row r="13495" spans="1:25">
      <c r="A13495" t="s">
        <v>1490</v>
      </c>
      <c r="B13495" t="s">
        <v>1489</v>
      </c>
      <c r="C13495" t="s">
        <v>1586</v>
      </c>
      <c r="J13495">
        <v>832</v>
      </c>
      <c r="K13495">
        <f t="shared" si="108"/>
        <v>18.549999999999997</v>
      </c>
      <c r="L13495">
        <f t="shared" si="109"/>
        <v>21.25</v>
      </c>
      <c r="M13495">
        <v>19.899999999999999</v>
      </c>
      <c r="N13495">
        <v>2.7</v>
      </c>
      <c r="O13495">
        <v>1.9570000000000001</v>
      </c>
      <c r="Q13495">
        <v>39.677999999999997</v>
      </c>
      <c r="R13495">
        <v>0.60099999999999998</v>
      </c>
      <c r="U13495">
        <v>3.1756000000000002</v>
      </c>
    </row>
    <row r="13496" spans="1:25">
      <c r="A13496" t="s">
        <v>1490</v>
      </c>
      <c r="B13496" t="s">
        <v>1489</v>
      </c>
      <c r="C13496" t="s">
        <v>1586</v>
      </c>
      <c r="J13496">
        <v>832</v>
      </c>
      <c r="K13496">
        <f t="shared" si="108"/>
        <v>21.25</v>
      </c>
      <c r="L13496">
        <f t="shared" si="109"/>
        <v>22.6</v>
      </c>
      <c r="M13496">
        <v>21.925000000000001</v>
      </c>
      <c r="N13496">
        <v>1.35</v>
      </c>
      <c r="O13496">
        <v>1.4801</v>
      </c>
      <c r="Q13496">
        <v>53.406999999999996</v>
      </c>
      <c r="R13496">
        <v>1.2333000000000001</v>
      </c>
      <c r="U13496">
        <v>2.4643999999999999</v>
      </c>
    </row>
    <row r="13497" spans="1:25">
      <c r="A13497" t="s">
        <v>1490</v>
      </c>
      <c r="B13497" t="s">
        <v>1489</v>
      </c>
      <c r="K13497">
        <f t="shared" si="108"/>
        <v>0</v>
      </c>
      <c r="L13497">
        <f t="shared" si="109"/>
        <v>0</v>
      </c>
      <c r="U13497">
        <v>24.532299999999999</v>
      </c>
    </row>
    <row r="13498" spans="1:25">
      <c r="A13498" t="s">
        <v>1490</v>
      </c>
      <c r="B13498" t="s">
        <v>1489</v>
      </c>
      <c r="C13498" t="s">
        <v>1586</v>
      </c>
      <c r="E13498" t="s">
        <v>1585</v>
      </c>
      <c r="G13498">
        <v>35.578800000000001</v>
      </c>
      <c r="H13498">
        <v>-5.9897</v>
      </c>
      <c r="I13498" t="s">
        <v>94</v>
      </c>
      <c r="J13498">
        <v>833</v>
      </c>
      <c r="K13498">
        <f t="shared" si="108"/>
        <v>0</v>
      </c>
      <c r="L13498">
        <f t="shared" si="109"/>
        <v>3.35</v>
      </c>
      <c r="M13498">
        <v>1.675</v>
      </c>
      <c r="N13498">
        <v>3.35</v>
      </c>
      <c r="O13498">
        <v>1.8327</v>
      </c>
      <c r="Q13498">
        <v>40.521999999999998</v>
      </c>
      <c r="R13498">
        <v>0.6744</v>
      </c>
      <c r="U13498">
        <v>4.1406000000000001</v>
      </c>
      <c r="W13498">
        <v>1.6447000000000001</v>
      </c>
      <c r="Y13498">
        <v>0.55320000000000003</v>
      </c>
    </row>
    <row r="13499" spans="1:25">
      <c r="A13499" t="s">
        <v>1490</v>
      </c>
      <c r="B13499" t="s">
        <v>1489</v>
      </c>
      <c r="C13499" t="s">
        <v>1586</v>
      </c>
      <c r="J13499">
        <v>833</v>
      </c>
      <c r="K13499">
        <f t="shared" si="108"/>
        <v>3.35</v>
      </c>
      <c r="L13499">
        <f t="shared" si="109"/>
        <v>6.0500000000000007</v>
      </c>
      <c r="M13499">
        <v>4.7</v>
      </c>
      <c r="N13499">
        <v>2.7</v>
      </c>
      <c r="O13499">
        <v>2.0289000000000001</v>
      </c>
      <c r="Q13499">
        <v>22.693999999999999</v>
      </c>
      <c r="R13499">
        <v>0.2374</v>
      </c>
      <c r="U13499">
        <v>1.3006</v>
      </c>
    </row>
    <row r="13500" spans="1:25">
      <c r="A13500" t="s">
        <v>1490</v>
      </c>
      <c r="B13500" t="s">
        <v>1489</v>
      </c>
      <c r="C13500" t="s">
        <v>1586</v>
      </c>
      <c r="J13500">
        <v>833</v>
      </c>
      <c r="K13500">
        <f t="shared" si="108"/>
        <v>6.0500000000000007</v>
      </c>
      <c r="L13500">
        <f t="shared" si="109"/>
        <v>8.75</v>
      </c>
      <c r="M13500">
        <v>7.4</v>
      </c>
      <c r="N13500">
        <v>2.7</v>
      </c>
      <c r="O13500">
        <v>1.7093</v>
      </c>
      <c r="Q13500">
        <v>24.401</v>
      </c>
      <c r="R13500">
        <v>0.36099999999999999</v>
      </c>
      <c r="U13500">
        <v>1.6661999999999999</v>
      </c>
    </row>
    <row r="13501" spans="1:25">
      <c r="A13501" t="s">
        <v>1490</v>
      </c>
      <c r="B13501" t="s">
        <v>1489</v>
      </c>
      <c r="C13501" t="s">
        <v>1586</v>
      </c>
      <c r="J13501">
        <v>833</v>
      </c>
      <c r="K13501">
        <f t="shared" si="108"/>
        <v>8.75</v>
      </c>
      <c r="L13501">
        <f t="shared" si="109"/>
        <v>11.45</v>
      </c>
      <c r="M13501">
        <v>10.1</v>
      </c>
      <c r="N13501">
        <v>2.7</v>
      </c>
      <c r="O13501">
        <v>1.7807999999999999</v>
      </c>
      <c r="Q13501">
        <v>44.078000000000003</v>
      </c>
      <c r="R13501">
        <v>0.78010000000000002</v>
      </c>
      <c r="U13501">
        <v>3.7507999999999999</v>
      </c>
    </row>
    <row r="13502" spans="1:25">
      <c r="A13502" t="s">
        <v>1490</v>
      </c>
      <c r="B13502" t="s">
        <v>1489</v>
      </c>
      <c r="C13502" t="s">
        <v>1586</v>
      </c>
      <c r="J13502">
        <v>833</v>
      </c>
      <c r="K13502">
        <f t="shared" si="108"/>
        <v>11.450000000000001</v>
      </c>
      <c r="L13502">
        <f t="shared" si="109"/>
        <v>14.15</v>
      </c>
      <c r="M13502">
        <v>12.8</v>
      </c>
      <c r="N13502">
        <v>2.7</v>
      </c>
      <c r="O13502">
        <v>1.6097999999999999</v>
      </c>
      <c r="Q13502">
        <v>24.638999999999999</v>
      </c>
      <c r="R13502">
        <v>0.4022</v>
      </c>
      <c r="U13502">
        <v>1.7483</v>
      </c>
    </row>
    <row r="13503" spans="1:25">
      <c r="A13503" t="s">
        <v>1490</v>
      </c>
      <c r="B13503" t="s">
        <v>1489</v>
      </c>
      <c r="C13503" t="s">
        <v>1586</v>
      </c>
      <c r="J13503">
        <v>833</v>
      </c>
      <c r="K13503">
        <f t="shared" si="108"/>
        <v>14.15</v>
      </c>
      <c r="L13503">
        <f t="shared" si="109"/>
        <v>16.850000000000001</v>
      </c>
      <c r="M13503">
        <v>15.5</v>
      </c>
      <c r="N13503">
        <v>2.7</v>
      </c>
      <c r="O13503">
        <v>1.5873999999999999</v>
      </c>
      <c r="Q13503">
        <v>21.393000000000001</v>
      </c>
      <c r="R13503">
        <v>0.3291</v>
      </c>
      <c r="U13503">
        <v>1.4104000000000001</v>
      </c>
    </row>
    <row r="13504" spans="1:25">
      <c r="A13504" t="s">
        <v>1490</v>
      </c>
      <c r="B13504" t="s">
        <v>1489</v>
      </c>
      <c r="C13504" t="s">
        <v>1586</v>
      </c>
      <c r="J13504">
        <v>833</v>
      </c>
      <c r="K13504">
        <f t="shared" si="108"/>
        <v>16.849999999999998</v>
      </c>
      <c r="L13504">
        <f t="shared" si="109"/>
        <v>19.55</v>
      </c>
      <c r="M13504">
        <v>18.2</v>
      </c>
      <c r="N13504">
        <v>2.7</v>
      </c>
      <c r="O13504">
        <v>1.2355</v>
      </c>
      <c r="Q13504">
        <v>14.423999999999999</v>
      </c>
      <c r="R13504">
        <v>0.25700000000000001</v>
      </c>
      <c r="U13504">
        <v>0.85729999999999995</v>
      </c>
    </row>
    <row r="13505" spans="1:25">
      <c r="A13505" t="s">
        <v>1490</v>
      </c>
      <c r="B13505" t="s">
        <v>1489</v>
      </c>
      <c r="C13505" t="s">
        <v>1586</v>
      </c>
      <c r="J13505">
        <v>833</v>
      </c>
      <c r="K13505">
        <f t="shared" si="108"/>
        <v>19.549999999999997</v>
      </c>
      <c r="L13505">
        <f t="shared" si="109"/>
        <v>22.25</v>
      </c>
      <c r="M13505">
        <v>20.9</v>
      </c>
      <c r="N13505">
        <v>2.7</v>
      </c>
      <c r="O13505">
        <v>1.5296000000000001</v>
      </c>
      <c r="Q13505">
        <v>28.422999999999998</v>
      </c>
      <c r="R13505">
        <v>0.5333</v>
      </c>
      <c r="U13505">
        <v>2.2023999999999999</v>
      </c>
    </row>
    <row r="13506" spans="1:25">
      <c r="A13506" t="s">
        <v>1490</v>
      </c>
      <c r="B13506" t="s">
        <v>1489</v>
      </c>
      <c r="C13506" t="s">
        <v>1586</v>
      </c>
      <c r="J13506">
        <v>833</v>
      </c>
      <c r="K13506">
        <f t="shared" si="108"/>
        <v>22.25</v>
      </c>
      <c r="L13506">
        <f t="shared" si="109"/>
        <v>24.950000000000003</v>
      </c>
      <c r="M13506">
        <v>23.6</v>
      </c>
      <c r="N13506">
        <v>2.7</v>
      </c>
      <c r="O13506">
        <v>1.4316</v>
      </c>
      <c r="Q13506">
        <v>28.216000000000001</v>
      </c>
      <c r="R13506">
        <v>0.57830000000000004</v>
      </c>
      <c r="U13506">
        <v>2.2355999999999998</v>
      </c>
    </row>
    <row r="13507" spans="1:25">
      <c r="A13507" t="s">
        <v>1490</v>
      </c>
      <c r="B13507" t="s">
        <v>1489</v>
      </c>
      <c r="C13507" t="s">
        <v>1586</v>
      </c>
      <c r="J13507">
        <v>833</v>
      </c>
      <c r="K13507">
        <f t="shared" si="108"/>
        <v>24.95</v>
      </c>
      <c r="L13507">
        <f t="shared" si="109"/>
        <v>26.3</v>
      </c>
      <c r="M13507">
        <v>25.625</v>
      </c>
      <c r="N13507">
        <v>1.35</v>
      </c>
      <c r="O13507">
        <v>1.7015</v>
      </c>
      <c r="Q13507">
        <v>67.578999999999994</v>
      </c>
      <c r="R13507">
        <v>1.3787</v>
      </c>
      <c r="U13507">
        <v>3.1669</v>
      </c>
    </row>
    <row r="13508" spans="1:25">
      <c r="A13508" t="s">
        <v>1490</v>
      </c>
      <c r="B13508" t="s">
        <v>1489</v>
      </c>
      <c r="K13508">
        <f t="shared" si="108"/>
        <v>0</v>
      </c>
      <c r="L13508">
        <f t="shared" si="109"/>
        <v>0</v>
      </c>
      <c r="U13508">
        <v>22.479099999999999</v>
      </c>
    </row>
    <row r="13509" spans="1:25">
      <c r="A13509" t="s">
        <v>1490</v>
      </c>
      <c r="B13509" t="s">
        <v>1489</v>
      </c>
      <c r="C13509" t="s">
        <v>1586</v>
      </c>
      <c r="E13509" t="s">
        <v>1585</v>
      </c>
      <c r="G13509">
        <v>35.578800000000001</v>
      </c>
      <c r="H13509">
        <v>-5.9897</v>
      </c>
      <c r="I13509" t="s">
        <v>94</v>
      </c>
      <c r="J13509">
        <v>834</v>
      </c>
      <c r="K13509">
        <f t="shared" si="108"/>
        <v>0</v>
      </c>
      <c r="L13509">
        <f t="shared" si="109"/>
        <v>3.25</v>
      </c>
      <c r="M13509">
        <v>1.625</v>
      </c>
      <c r="N13509">
        <v>3.25</v>
      </c>
      <c r="O13509">
        <v>1.8895999999999999</v>
      </c>
      <c r="Q13509">
        <v>29.879000000000001</v>
      </c>
      <c r="R13509">
        <v>0.42249999999999999</v>
      </c>
      <c r="U13509">
        <v>2.5947</v>
      </c>
      <c r="W13509">
        <v>1.6567000000000001</v>
      </c>
      <c r="Y13509">
        <v>0.75719999999999998</v>
      </c>
    </row>
    <row r="13510" spans="1:25">
      <c r="A13510" t="s">
        <v>1490</v>
      </c>
      <c r="B13510" t="s">
        <v>1489</v>
      </c>
      <c r="C13510" t="s">
        <v>1586</v>
      </c>
      <c r="J13510">
        <v>834</v>
      </c>
      <c r="K13510">
        <f t="shared" si="108"/>
        <v>3.2499999999999996</v>
      </c>
      <c r="L13510">
        <f t="shared" si="109"/>
        <v>5.9499999999999993</v>
      </c>
      <c r="M13510">
        <v>4.5999999999999996</v>
      </c>
      <c r="N13510">
        <v>2.7</v>
      </c>
      <c r="O13510">
        <v>1.7907</v>
      </c>
      <c r="Q13510">
        <v>29.959</v>
      </c>
      <c r="R13510">
        <v>0.4592</v>
      </c>
      <c r="U13510">
        <v>2.2202000000000002</v>
      </c>
    </row>
    <row r="13511" spans="1:25">
      <c r="A13511" t="s">
        <v>1490</v>
      </c>
      <c r="B13511" t="s">
        <v>1489</v>
      </c>
      <c r="C13511" t="s">
        <v>1586</v>
      </c>
      <c r="J13511">
        <v>834</v>
      </c>
      <c r="K13511">
        <f t="shared" si="108"/>
        <v>5.9499999999999993</v>
      </c>
      <c r="L13511">
        <f t="shared" si="109"/>
        <v>8.65</v>
      </c>
      <c r="M13511">
        <v>7.3</v>
      </c>
      <c r="N13511">
        <v>2.7</v>
      </c>
      <c r="O13511">
        <v>2.0297999999999998</v>
      </c>
      <c r="Q13511">
        <v>44.848999999999997</v>
      </c>
      <c r="R13511">
        <v>0.67379999999999995</v>
      </c>
      <c r="U13511">
        <v>3.6928000000000001</v>
      </c>
    </row>
    <row r="13512" spans="1:25">
      <c r="A13512" t="s">
        <v>1490</v>
      </c>
      <c r="B13512" t="s">
        <v>1489</v>
      </c>
      <c r="C13512" t="s">
        <v>1586</v>
      </c>
      <c r="J13512">
        <v>834</v>
      </c>
      <c r="K13512">
        <f t="shared" si="108"/>
        <v>8.65</v>
      </c>
      <c r="L13512">
        <f t="shared" si="109"/>
        <v>11.35</v>
      </c>
      <c r="M13512">
        <v>10</v>
      </c>
      <c r="N13512">
        <v>2.7</v>
      </c>
      <c r="O13512">
        <v>1.98</v>
      </c>
      <c r="Q13512">
        <v>36.198</v>
      </c>
      <c r="R13512">
        <v>0.52129999999999999</v>
      </c>
      <c r="U13512">
        <v>2.7867000000000002</v>
      </c>
    </row>
    <row r="13513" spans="1:25">
      <c r="A13513" t="s">
        <v>1490</v>
      </c>
      <c r="B13513" t="s">
        <v>1489</v>
      </c>
      <c r="C13513" t="s">
        <v>1586</v>
      </c>
      <c r="J13513">
        <v>834</v>
      </c>
      <c r="K13513">
        <f t="shared" si="108"/>
        <v>11.35</v>
      </c>
      <c r="L13513">
        <f t="shared" si="109"/>
        <v>14.049999999999999</v>
      </c>
      <c r="M13513">
        <v>12.7</v>
      </c>
      <c r="N13513">
        <v>2.7</v>
      </c>
      <c r="O13513">
        <v>1.6838</v>
      </c>
      <c r="Q13513">
        <v>34.624000000000002</v>
      </c>
      <c r="R13513">
        <v>0.61250000000000004</v>
      </c>
      <c r="U13513">
        <v>2.7847</v>
      </c>
    </row>
    <row r="13514" spans="1:25">
      <c r="A13514" t="s">
        <v>1490</v>
      </c>
      <c r="B13514" t="s">
        <v>1489</v>
      </c>
      <c r="C13514" t="s">
        <v>1586</v>
      </c>
      <c r="J13514">
        <v>834</v>
      </c>
      <c r="K13514">
        <f t="shared" si="108"/>
        <v>14.05</v>
      </c>
      <c r="L13514">
        <f t="shared" si="109"/>
        <v>16.75</v>
      </c>
      <c r="M13514">
        <v>15.4</v>
      </c>
      <c r="N13514">
        <v>2.7</v>
      </c>
      <c r="O13514">
        <v>1.4925999999999999</v>
      </c>
      <c r="Q13514">
        <v>42.645000000000003</v>
      </c>
      <c r="R13514">
        <v>0.93289999999999995</v>
      </c>
      <c r="U13514">
        <v>3.7593999999999999</v>
      </c>
    </row>
    <row r="13515" spans="1:25">
      <c r="A13515" t="s">
        <v>1490</v>
      </c>
      <c r="B13515" t="s">
        <v>1489</v>
      </c>
      <c r="C13515" t="s">
        <v>1586</v>
      </c>
      <c r="J13515">
        <v>834</v>
      </c>
      <c r="K13515">
        <f t="shared" si="108"/>
        <v>16.75</v>
      </c>
      <c r="L13515">
        <f t="shared" si="109"/>
        <v>19.450000000000003</v>
      </c>
      <c r="M13515">
        <v>18.100000000000001</v>
      </c>
      <c r="N13515">
        <v>2.7</v>
      </c>
      <c r="O13515">
        <v>1.3088</v>
      </c>
      <c r="Q13515">
        <v>34.508000000000003</v>
      </c>
      <c r="R13515">
        <v>0.84460000000000002</v>
      </c>
      <c r="U13515">
        <v>2.9847999999999999</v>
      </c>
    </row>
    <row r="13516" spans="1:25">
      <c r="A13516" t="s">
        <v>1490</v>
      </c>
      <c r="B13516" t="s">
        <v>1489</v>
      </c>
      <c r="C13516" t="s">
        <v>1586</v>
      </c>
      <c r="J13516">
        <v>834</v>
      </c>
      <c r="K13516">
        <f t="shared" si="108"/>
        <v>19.45</v>
      </c>
      <c r="L13516">
        <f t="shared" si="109"/>
        <v>22.150000000000002</v>
      </c>
      <c r="M13516">
        <v>20.8</v>
      </c>
      <c r="N13516">
        <v>2.7</v>
      </c>
      <c r="O13516">
        <v>1.4742</v>
      </c>
      <c r="Q13516">
        <v>50.668999999999997</v>
      </c>
      <c r="R13516">
        <v>1.1648000000000001</v>
      </c>
      <c r="U13516">
        <v>4.6364000000000001</v>
      </c>
    </row>
    <row r="13517" spans="1:25">
      <c r="A13517" t="s">
        <v>1490</v>
      </c>
      <c r="B13517" t="s">
        <v>1489</v>
      </c>
      <c r="C13517" t="s">
        <v>1586</v>
      </c>
      <c r="J13517">
        <v>834</v>
      </c>
      <c r="K13517">
        <f t="shared" si="108"/>
        <v>22.15</v>
      </c>
      <c r="L13517">
        <f t="shared" si="109"/>
        <v>24.85</v>
      </c>
      <c r="M13517">
        <v>23.5</v>
      </c>
      <c r="N13517">
        <v>2.7</v>
      </c>
      <c r="O13517">
        <v>1.3616999999999999</v>
      </c>
      <c r="Q13517">
        <v>41.021000000000001</v>
      </c>
      <c r="R13517">
        <v>0.995</v>
      </c>
      <c r="U13517">
        <v>3.6581999999999999</v>
      </c>
    </row>
    <row r="13518" spans="1:25">
      <c r="A13518" t="s">
        <v>1490</v>
      </c>
      <c r="B13518" t="s">
        <v>1489</v>
      </c>
      <c r="C13518" t="s">
        <v>1586</v>
      </c>
      <c r="J13518">
        <v>834</v>
      </c>
      <c r="K13518">
        <f t="shared" si="108"/>
        <v>24.849999999999998</v>
      </c>
      <c r="L13518">
        <f t="shared" si="109"/>
        <v>26.2</v>
      </c>
      <c r="M13518">
        <v>25.524999999999999</v>
      </c>
      <c r="N13518">
        <v>1.35</v>
      </c>
      <c r="O13518">
        <v>1.556</v>
      </c>
      <c r="Q13518">
        <v>44.939</v>
      </c>
      <c r="R13518">
        <v>0.94520000000000004</v>
      </c>
      <c r="U13518">
        <v>1.9856</v>
      </c>
    </row>
    <row r="13519" spans="1:25">
      <c r="A13519" t="s">
        <v>1490</v>
      </c>
      <c r="B13519" t="s">
        <v>1489</v>
      </c>
      <c r="K13519">
        <f t="shared" si="108"/>
        <v>0</v>
      </c>
      <c r="L13519">
        <f t="shared" si="109"/>
        <v>0</v>
      </c>
      <c r="U13519">
        <v>31.103400000000001</v>
      </c>
    </row>
    <row r="13520" spans="1:25">
      <c r="A13520" t="s">
        <v>1490</v>
      </c>
      <c r="B13520" t="s">
        <v>1489</v>
      </c>
      <c r="C13520" t="s">
        <v>1586</v>
      </c>
      <c r="E13520" t="s">
        <v>1585</v>
      </c>
      <c r="G13520">
        <v>35.578800000000001</v>
      </c>
      <c r="H13520">
        <v>-5.9897</v>
      </c>
      <c r="I13520" t="s">
        <v>94</v>
      </c>
      <c r="J13520">
        <v>835</v>
      </c>
      <c r="K13520">
        <f t="shared" si="108"/>
        <v>0</v>
      </c>
      <c r="L13520">
        <f t="shared" si="109"/>
        <v>3.25</v>
      </c>
      <c r="M13520">
        <v>1.625</v>
      </c>
      <c r="N13520">
        <v>3.25</v>
      </c>
      <c r="O13520">
        <v>1.5293000000000001</v>
      </c>
      <c r="Q13520">
        <v>39.292999999999999</v>
      </c>
      <c r="R13520">
        <v>0.81779999999999997</v>
      </c>
      <c r="U13520">
        <v>4.0644</v>
      </c>
      <c r="W13520">
        <v>1.4672000000000001</v>
      </c>
      <c r="Y13520">
        <v>0.79290000000000005</v>
      </c>
    </row>
    <row r="13521" spans="1:25">
      <c r="A13521" t="s">
        <v>1490</v>
      </c>
      <c r="B13521" t="s">
        <v>1489</v>
      </c>
      <c r="C13521" t="s">
        <v>1586</v>
      </c>
      <c r="J13521">
        <v>835</v>
      </c>
      <c r="K13521">
        <f t="shared" si="108"/>
        <v>3.2499999999999996</v>
      </c>
      <c r="L13521">
        <f t="shared" si="109"/>
        <v>5.9499999999999993</v>
      </c>
      <c r="M13521">
        <v>4.5999999999999996</v>
      </c>
      <c r="N13521">
        <v>2.7</v>
      </c>
      <c r="O13521">
        <v>1.45</v>
      </c>
      <c r="Q13521">
        <v>41.332000000000001</v>
      </c>
      <c r="R13521">
        <v>0.93020000000000003</v>
      </c>
      <c r="U13521">
        <v>3.6417999999999999</v>
      </c>
    </row>
    <row r="13522" spans="1:25">
      <c r="A13522" t="s">
        <v>1490</v>
      </c>
      <c r="B13522" t="s">
        <v>1489</v>
      </c>
      <c r="C13522" t="s">
        <v>1586</v>
      </c>
      <c r="J13522">
        <v>835</v>
      </c>
      <c r="K13522">
        <f t="shared" si="108"/>
        <v>5.9499999999999993</v>
      </c>
      <c r="L13522">
        <f t="shared" si="109"/>
        <v>8.65</v>
      </c>
      <c r="M13522">
        <v>7.3</v>
      </c>
      <c r="N13522">
        <v>2.7</v>
      </c>
      <c r="O13522">
        <v>1.5528999999999999</v>
      </c>
      <c r="Q13522">
        <v>35.482999999999997</v>
      </c>
      <c r="R13522">
        <v>0.70399999999999996</v>
      </c>
      <c r="U13522">
        <v>2.9516</v>
      </c>
    </row>
    <row r="13523" spans="1:25">
      <c r="A13523" t="s">
        <v>1490</v>
      </c>
      <c r="B13523" t="s">
        <v>1489</v>
      </c>
      <c r="C13523" t="s">
        <v>1586</v>
      </c>
      <c r="J13523">
        <v>835</v>
      </c>
      <c r="K13523">
        <f t="shared" si="108"/>
        <v>8.65</v>
      </c>
      <c r="L13523">
        <f t="shared" si="109"/>
        <v>11.35</v>
      </c>
      <c r="M13523">
        <v>10</v>
      </c>
      <c r="N13523">
        <v>2.7</v>
      </c>
      <c r="O13523">
        <v>1.5913999999999999</v>
      </c>
      <c r="Q13523">
        <v>36.572000000000003</v>
      </c>
      <c r="R13523">
        <v>0.70920000000000005</v>
      </c>
      <c r="U13523">
        <v>3.0474000000000001</v>
      </c>
    </row>
    <row r="13524" spans="1:25">
      <c r="A13524" t="s">
        <v>1490</v>
      </c>
      <c r="B13524" t="s">
        <v>1489</v>
      </c>
      <c r="C13524" t="s">
        <v>1586</v>
      </c>
      <c r="J13524">
        <v>835</v>
      </c>
      <c r="K13524">
        <f t="shared" si="108"/>
        <v>11.35</v>
      </c>
      <c r="L13524">
        <f t="shared" si="109"/>
        <v>14.049999999999999</v>
      </c>
      <c r="M13524">
        <v>12.7</v>
      </c>
      <c r="N13524">
        <v>2.7</v>
      </c>
      <c r="O13524">
        <v>1.5377000000000001</v>
      </c>
      <c r="Q13524">
        <v>43.494</v>
      </c>
      <c r="R13524">
        <v>0.9214</v>
      </c>
      <c r="U13524">
        <v>3.8254999999999999</v>
      </c>
    </row>
    <row r="13525" spans="1:25">
      <c r="A13525" t="s">
        <v>1490</v>
      </c>
      <c r="B13525" t="s">
        <v>1489</v>
      </c>
      <c r="C13525" t="s">
        <v>1586</v>
      </c>
      <c r="J13525">
        <v>835</v>
      </c>
      <c r="K13525">
        <f t="shared" si="108"/>
        <v>14.05</v>
      </c>
      <c r="L13525">
        <f t="shared" si="109"/>
        <v>16.75</v>
      </c>
      <c r="M13525">
        <v>15.4</v>
      </c>
      <c r="N13525">
        <v>2.7</v>
      </c>
      <c r="O13525">
        <v>1.2013</v>
      </c>
      <c r="Q13525">
        <v>26.655000000000001</v>
      </c>
      <c r="R13525">
        <v>0.67759999999999998</v>
      </c>
      <c r="U13525">
        <v>2.1977000000000002</v>
      </c>
    </row>
    <row r="13526" spans="1:25">
      <c r="A13526" t="s">
        <v>1490</v>
      </c>
      <c r="B13526" t="s">
        <v>1489</v>
      </c>
      <c r="C13526" t="s">
        <v>1586</v>
      </c>
      <c r="J13526">
        <v>835</v>
      </c>
      <c r="K13526">
        <f t="shared" si="108"/>
        <v>16.75</v>
      </c>
      <c r="L13526">
        <f t="shared" si="109"/>
        <v>19.450000000000003</v>
      </c>
      <c r="M13526">
        <v>18.100000000000001</v>
      </c>
      <c r="N13526">
        <v>2.7</v>
      </c>
      <c r="O13526">
        <v>1.3371</v>
      </c>
      <c r="Q13526">
        <v>38.238</v>
      </c>
      <c r="R13526">
        <v>0.93389999999999995</v>
      </c>
      <c r="U13526">
        <v>3.3715000000000002</v>
      </c>
    </row>
    <row r="13527" spans="1:25">
      <c r="A13527" t="s">
        <v>1490</v>
      </c>
      <c r="B13527" t="s">
        <v>1489</v>
      </c>
      <c r="C13527" t="s">
        <v>1586</v>
      </c>
      <c r="J13527">
        <v>835</v>
      </c>
      <c r="K13527">
        <f t="shared" si="108"/>
        <v>19.45</v>
      </c>
      <c r="L13527">
        <f t="shared" si="109"/>
        <v>22.150000000000002</v>
      </c>
      <c r="M13527">
        <v>20.8</v>
      </c>
      <c r="N13527">
        <v>2.7</v>
      </c>
      <c r="O13527">
        <v>1.5666</v>
      </c>
      <c r="Q13527">
        <v>42.981999999999999</v>
      </c>
      <c r="R13527">
        <v>0.88749999999999996</v>
      </c>
      <c r="U13527">
        <v>3.7538</v>
      </c>
    </row>
    <row r="13528" spans="1:25">
      <c r="A13528" t="s">
        <v>1490</v>
      </c>
      <c r="B13528" t="s">
        <v>1489</v>
      </c>
      <c r="C13528" t="s">
        <v>1586</v>
      </c>
      <c r="J13528">
        <v>835</v>
      </c>
      <c r="K13528">
        <f t="shared" si="108"/>
        <v>22.15</v>
      </c>
      <c r="L13528">
        <f t="shared" si="109"/>
        <v>23.5</v>
      </c>
      <c r="M13528">
        <v>22.824999999999999</v>
      </c>
      <c r="N13528">
        <v>1.35</v>
      </c>
      <c r="O13528">
        <v>1.4384999999999999</v>
      </c>
      <c r="Q13528">
        <v>27.492999999999999</v>
      </c>
      <c r="R13528">
        <v>0.55449999999999999</v>
      </c>
      <c r="U13528">
        <v>1.0768</v>
      </c>
    </row>
    <row r="13529" spans="1:25">
      <c r="A13529" t="s">
        <v>1490</v>
      </c>
      <c r="B13529" t="s">
        <v>1489</v>
      </c>
      <c r="K13529">
        <f t="shared" si="108"/>
        <v>0</v>
      </c>
      <c r="L13529">
        <f t="shared" si="109"/>
        <v>0</v>
      </c>
      <c r="U13529">
        <v>27.930599999999998</v>
      </c>
    </row>
    <row r="13530" spans="1:25">
      <c r="A13530" t="s">
        <v>1490</v>
      </c>
      <c r="B13530" t="s">
        <v>1489</v>
      </c>
      <c r="C13530" t="s">
        <v>1586</v>
      </c>
      <c r="E13530" t="s">
        <v>1585</v>
      </c>
      <c r="G13530">
        <v>35.578800000000001</v>
      </c>
      <c r="H13530">
        <v>-5.9897</v>
      </c>
      <c r="I13530" t="s">
        <v>94</v>
      </c>
      <c r="J13530">
        <v>836</v>
      </c>
      <c r="K13530">
        <f t="shared" si="108"/>
        <v>0</v>
      </c>
      <c r="L13530">
        <f t="shared" si="109"/>
        <v>3.85</v>
      </c>
      <c r="M13530">
        <v>1.925</v>
      </c>
      <c r="N13530">
        <v>3.85</v>
      </c>
      <c r="O13530">
        <v>1.3163</v>
      </c>
      <c r="Q13530">
        <v>41.750999999999998</v>
      </c>
      <c r="R13530">
        <v>1.0587</v>
      </c>
      <c r="U13530">
        <v>5.3654000000000002</v>
      </c>
      <c r="W13530">
        <v>1.2410000000000001</v>
      </c>
      <c r="Y13530">
        <v>1.2243999999999999</v>
      </c>
    </row>
    <row r="13531" spans="1:25">
      <c r="A13531" t="s">
        <v>1490</v>
      </c>
      <c r="B13531" t="s">
        <v>1489</v>
      </c>
      <c r="C13531" t="s">
        <v>1586</v>
      </c>
      <c r="J13531">
        <v>836</v>
      </c>
      <c r="K13531">
        <f t="shared" si="108"/>
        <v>3.85</v>
      </c>
      <c r="L13531">
        <f t="shared" si="109"/>
        <v>6.5500000000000007</v>
      </c>
      <c r="M13531">
        <v>5.2</v>
      </c>
      <c r="N13531">
        <v>2.7</v>
      </c>
      <c r="O13531">
        <v>1.0281</v>
      </c>
      <c r="Q13531">
        <v>40.040999999999997</v>
      </c>
      <c r="R13531">
        <v>1.3478000000000001</v>
      </c>
      <c r="U13531">
        <v>3.7414999999999998</v>
      </c>
    </row>
    <row r="13532" spans="1:25">
      <c r="A13532" t="s">
        <v>1490</v>
      </c>
      <c r="B13532" t="s">
        <v>1489</v>
      </c>
      <c r="C13532" t="s">
        <v>1586</v>
      </c>
      <c r="J13532">
        <v>836</v>
      </c>
      <c r="K13532">
        <f t="shared" si="108"/>
        <v>6.5500000000000007</v>
      </c>
      <c r="L13532">
        <f t="shared" si="109"/>
        <v>9.25</v>
      </c>
      <c r="M13532">
        <v>7.9</v>
      </c>
      <c r="N13532">
        <v>2.7</v>
      </c>
      <c r="O13532">
        <v>0.96970000000000001</v>
      </c>
      <c r="Q13532">
        <v>38.915999999999997</v>
      </c>
      <c r="R13532">
        <v>1.3954</v>
      </c>
      <c r="U13532">
        <v>3.6530999999999998</v>
      </c>
    </row>
    <row r="13533" spans="1:25">
      <c r="A13533" t="s">
        <v>1490</v>
      </c>
      <c r="B13533" t="s">
        <v>1489</v>
      </c>
      <c r="C13533" t="s">
        <v>1586</v>
      </c>
      <c r="J13533">
        <v>836</v>
      </c>
      <c r="K13533">
        <f t="shared" si="108"/>
        <v>9.25</v>
      </c>
      <c r="L13533">
        <f t="shared" si="109"/>
        <v>11.95</v>
      </c>
      <c r="M13533">
        <v>10.6</v>
      </c>
      <c r="N13533">
        <v>2.7</v>
      </c>
      <c r="O13533">
        <v>1.3726</v>
      </c>
      <c r="Q13533">
        <v>48.072000000000003</v>
      </c>
      <c r="R13533">
        <v>1.1909000000000001</v>
      </c>
      <c r="U13533">
        <v>4.4135</v>
      </c>
    </row>
    <row r="13534" spans="1:25">
      <c r="A13534" t="s">
        <v>1490</v>
      </c>
      <c r="B13534" t="s">
        <v>1489</v>
      </c>
      <c r="C13534" t="s">
        <v>1586</v>
      </c>
      <c r="J13534">
        <v>836</v>
      </c>
      <c r="K13534">
        <f t="shared" si="108"/>
        <v>11.950000000000001</v>
      </c>
      <c r="L13534">
        <f t="shared" si="109"/>
        <v>14.65</v>
      </c>
      <c r="M13534">
        <v>13.3</v>
      </c>
      <c r="N13534">
        <v>2.7</v>
      </c>
      <c r="O13534">
        <v>1.5391999999999999</v>
      </c>
      <c r="Q13534">
        <v>39.354999999999997</v>
      </c>
      <c r="R13534">
        <v>0.81269999999999998</v>
      </c>
      <c r="U13534">
        <v>3.3776000000000002</v>
      </c>
    </row>
    <row r="13535" spans="1:25">
      <c r="A13535" t="s">
        <v>1490</v>
      </c>
      <c r="B13535" t="s">
        <v>1489</v>
      </c>
      <c r="C13535" t="s">
        <v>1586</v>
      </c>
      <c r="J13535">
        <v>836</v>
      </c>
      <c r="K13535">
        <f t="shared" si="108"/>
        <v>14.65</v>
      </c>
      <c r="L13535">
        <f t="shared" si="109"/>
        <v>17.350000000000001</v>
      </c>
      <c r="M13535">
        <v>16</v>
      </c>
      <c r="N13535">
        <v>2.7</v>
      </c>
      <c r="O13535">
        <v>1.403</v>
      </c>
      <c r="Q13535">
        <v>45.52</v>
      </c>
      <c r="R13535">
        <v>1.0878000000000001</v>
      </c>
      <c r="U13535">
        <v>4.1207000000000003</v>
      </c>
    </row>
    <row r="13536" spans="1:25">
      <c r="A13536" t="s">
        <v>1490</v>
      </c>
      <c r="B13536" t="s">
        <v>1489</v>
      </c>
      <c r="C13536" t="s">
        <v>1586</v>
      </c>
      <c r="J13536">
        <v>836</v>
      </c>
      <c r="K13536">
        <f t="shared" si="108"/>
        <v>17.349999999999998</v>
      </c>
      <c r="L13536">
        <f t="shared" si="109"/>
        <v>20.05</v>
      </c>
      <c r="M13536">
        <v>18.7</v>
      </c>
      <c r="N13536">
        <v>2.7</v>
      </c>
      <c r="O13536">
        <v>1.2851999999999999</v>
      </c>
      <c r="Q13536">
        <v>49.281999999999996</v>
      </c>
      <c r="R13536">
        <v>1.3238000000000001</v>
      </c>
      <c r="U13536">
        <v>4.5937000000000001</v>
      </c>
    </row>
    <row r="13537" spans="1:25">
      <c r="A13537" t="s">
        <v>1490</v>
      </c>
      <c r="B13537" t="s">
        <v>1489</v>
      </c>
      <c r="C13537" t="s">
        <v>1586</v>
      </c>
      <c r="J13537">
        <v>836</v>
      </c>
      <c r="K13537">
        <f t="shared" si="108"/>
        <v>20.049999999999997</v>
      </c>
      <c r="L13537">
        <f t="shared" si="109"/>
        <v>22.75</v>
      </c>
      <c r="M13537">
        <v>21.4</v>
      </c>
      <c r="N13537">
        <v>2.7</v>
      </c>
      <c r="O13537">
        <v>1.2087000000000001</v>
      </c>
      <c r="Q13537">
        <v>44.500999999999998</v>
      </c>
      <c r="R13537">
        <v>1.2625999999999999</v>
      </c>
      <c r="U13537">
        <v>4.1207000000000003</v>
      </c>
    </row>
    <row r="13538" spans="1:25">
      <c r="A13538" t="s">
        <v>1490</v>
      </c>
      <c r="B13538" t="s">
        <v>1489</v>
      </c>
      <c r="C13538" t="s">
        <v>1586</v>
      </c>
      <c r="J13538">
        <v>836</v>
      </c>
      <c r="K13538">
        <f t="shared" si="108"/>
        <v>22.75</v>
      </c>
      <c r="L13538">
        <f t="shared" si="109"/>
        <v>25.450000000000003</v>
      </c>
      <c r="M13538">
        <v>24.1</v>
      </c>
      <c r="N13538">
        <v>2.7</v>
      </c>
      <c r="O13538">
        <v>1.3688</v>
      </c>
      <c r="Q13538">
        <v>49.093000000000004</v>
      </c>
      <c r="R13538">
        <v>1.2245999999999999</v>
      </c>
      <c r="U13538">
        <v>4.5259999999999998</v>
      </c>
    </row>
    <row r="13539" spans="1:25">
      <c r="A13539" t="s">
        <v>1490</v>
      </c>
      <c r="B13539" t="s">
        <v>1489</v>
      </c>
      <c r="C13539" t="s">
        <v>1586</v>
      </c>
      <c r="J13539">
        <v>836</v>
      </c>
      <c r="K13539">
        <f t="shared" ref="K13539:K13602" si="110">M13539-(N13539/2)</f>
        <v>25.45</v>
      </c>
      <c r="L13539">
        <f t="shared" ref="L13539:L13602" si="111">M13539+(N13539/2)</f>
        <v>26.8</v>
      </c>
      <c r="M13539">
        <v>26.125</v>
      </c>
      <c r="N13539">
        <v>1.35</v>
      </c>
      <c r="O13539">
        <v>0.91810000000000003</v>
      </c>
      <c r="Q13539">
        <v>40.158000000000001</v>
      </c>
      <c r="R13539">
        <v>1.5397000000000001</v>
      </c>
      <c r="U13539">
        <v>1.9083000000000001</v>
      </c>
    </row>
    <row r="13540" spans="1:25">
      <c r="A13540" t="s">
        <v>1490</v>
      </c>
      <c r="B13540" t="s">
        <v>1489</v>
      </c>
      <c r="K13540">
        <f t="shared" si="110"/>
        <v>0</v>
      </c>
      <c r="L13540">
        <f t="shared" si="111"/>
        <v>0</v>
      </c>
      <c r="U13540">
        <v>39.820399999999999</v>
      </c>
    </row>
    <row r="13541" spans="1:25">
      <c r="A13541" t="s">
        <v>1490</v>
      </c>
      <c r="B13541" t="s">
        <v>1489</v>
      </c>
      <c r="C13541" t="s">
        <v>1586</v>
      </c>
      <c r="E13541" t="s">
        <v>1585</v>
      </c>
      <c r="G13541">
        <v>35.578800000000001</v>
      </c>
      <c r="H13541">
        <v>-5.9897</v>
      </c>
      <c r="I13541" t="s">
        <v>94</v>
      </c>
      <c r="J13541">
        <v>837</v>
      </c>
      <c r="K13541">
        <f t="shared" si="110"/>
        <v>0</v>
      </c>
      <c r="L13541">
        <f t="shared" si="111"/>
        <v>4.1500000000000004</v>
      </c>
      <c r="M13541">
        <v>2.0750000000000002</v>
      </c>
      <c r="N13541">
        <v>4.1500000000000004</v>
      </c>
      <c r="O13541">
        <v>1.3807</v>
      </c>
      <c r="Q13541">
        <v>29.263999999999999</v>
      </c>
      <c r="R13541">
        <v>0.63780000000000003</v>
      </c>
      <c r="U13541">
        <v>3.6547000000000001</v>
      </c>
      <c r="W13541">
        <v>1.4117</v>
      </c>
      <c r="Y13541">
        <v>0.58120000000000005</v>
      </c>
    </row>
    <row r="13542" spans="1:25">
      <c r="A13542" t="s">
        <v>1490</v>
      </c>
      <c r="B13542" t="s">
        <v>1489</v>
      </c>
      <c r="C13542" t="s">
        <v>1586</v>
      </c>
      <c r="J13542">
        <v>837</v>
      </c>
      <c r="K13542">
        <f t="shared" si="110"/>
        <v>4.1500000000000004</v>
      </c>
      <c r="L13542">
        <f t="shared" si="111"/>
        <v>6.85</v>
      </c>
      <c r="M13542">
        <v>5.5</v>
      </c>
      <c r="N13542">
        <v>2.7</v>
      </c>
      <c r="O13542">
        <v>1.4556</v>
      </c>
      <c r="Q13542">
        <v>34.99</v>
      </c>
      <c r="R13542">
        <v>0.75149999999999995</v>
      </c>
      <c r="U13542">
        <v>2.9535999999999998</v>
      </c>
    </row>
    <row r="13543" spans="1:25">
      <c r="A13543" t="s">
        <v>1490</v>
      </c>
      <c r="B13543" t="s">
        <v>1489</v>
      </c>
      <c r="C13543" t="s">
        <v>1586</v>
      </c>
      <c r="J13543">
        <v>837</v>
      </c>
      <c r="K13543">
        <f t="shared" si="110"/>
        <v>6.85</v>
      </c>
      <c r="L13543">
        <f t="shared" si="111"/>
        <v>9.5499999999999989</v>
      </c>
      <c r="M13543">
        <v>8.1999999999999993</v>
      </c>
      <c r="N13543">
        <v>2.7</v>
      </c>
      <c r="O13543">
        <v>1.0437000000000001</v>
      </c>
      <c r="Q13543">
        <v>27.291</v>
      </c>
      <c r="R13543">
        <v>0.83599999999999997</v>
      </c>
      <c r="U13543">
        <v>2.3557000000000001</v>
      </c>
    </row>
    <row r="13544" spans="1:25">
      <c r="A13544" t="s">
        <v>1490</v>
      </c>
      <c r="B13544" t="s">
        <v>1489</v>
      </c>
      <c r="C13544" t="s">
        <v>1586</v>
      </c>
      <c r="J13544">
        <v>837</v>
      </c>
      <c r="K13544">
        <f t="shared" si="110"/>
        <v>9.5500000000000007</v>
      </c>
      <c r="L13544">
        <f t="shared" si="111"/>
        <v>12.25</v>
      </c>
      <c r="M13544">
        <v>10.9</v>
      </c>
      <c r="N13544">
        <v>2.7</v>
      </c>
      <c r="O13544">
        <v>1.4661</v>
      </c>
      <c r="Q13544">
        <v>18.204000000000001</v>
      </c>
      <c r="R13544">
        <v>0.28670000000000001</v>
      </c>
      <c r="U13544">
        <v>1.1348</v>
      </c>
    </row>
    <row r="13545" spans="1:25">
      <c r="A13545" t="s">
        <v>1490</v>
      </c>
      <c r="B13545" t="s">
        <v>1489</v>
      </c>
      <c r="C13545" t="s">
        <v>1586</v>
      </c>
      <c r="J13545">
        <v>837</v>
      </c>
      <c r="K13545">
        <f t="shared" si="110"/>
        <v>12.25</v>
      </c>
      <c r="L13545">
        <f t="shared" si="111"/>
        <v>14.95</v>
      </c>
      <c r="M13545">
        <v>13.6</v>
      </c>
      <c r="N13545">
        <v>2.7</v>
      </c>
      <c r="O13545">
        <v>1.2678</v>
      </c>
      <c r="Q13545">
        <v>32.747999999999998</v>
      </c>
      <c r="R13545">
        <v>0.82320000000000004</v>
      </c>
      <c r="U13545">
        <v>2.8178999999999998</v>
      </c>
    </row>
    <row r="13546" spans="1:25">
      <c r="A13546" t="s">
        <v>1490</v>
      </c>
      <c r="B13546" t="s">
        <v>1489</v>
      </c>
      <c r="C13546" t="s">
        <v>1586</v>
      </c>
      <c r="J13546">
        <v>837</v>
      </c>
      <c r="K13546">
        <f t="shared" si="110"/>
        <v>14.950000000000001</v>
      </c>
      <c r="L13546">
        <f t="shared" si="111"/>
        <v>17.650000000000002</v>
      </c>
      <c r="M13546">
        <v>16.3</v>
      </c>
      <c r="N13546">
        <v>2.7</v>
      </c>
      <c r="O13546">
        <v>1.3545</v>
      </c>
      <c r="Q13546">
        <v>23.974</v>
      </c>
      <c r="R13546">
        <v>0.498</v>
      </c>
      <c r="U13546">
        <v>1.8211999999999999</v>
      </c>
    </row>
    <row r="13547" spans="1:25">
      <c r="A13547" t="s">
        <v>1490</v>
      </c>
      <c r="B13547" t="s">
        <v>1489</v>
      </c>
      <c r="C13547" t="s">
        <v>1586</v>
      </c>
      <c r="J13547">
        <v>837</v>
      </c>
      <c r="K13547">
        <f t="shared" si="110"/>
        <v>17.649999999999999</v>
      </c>
      <c r="L13547">
        <f t="shared" si="111"/>
        <v>20.350000000000001</v>
      </c>
      <c r="M13547">
        <v>19</v>
      </c>
      <c r="N13547">
        <v>2.7</v>
      </c>
      <c r="O13547">
        <v>1.3707</v>
      </c>
      <c r="Q13547">
        <v>21.648</v>
      </c>
      <c r="R13547">
        <v>0.42170000000000002</v>
      </c>
      <c r="U13547">
        <v>1.5608</v>
      </c>
    </row>
    <row r="13548" spans="1:25">
      <c r="A13548" t="s">
        <v>1490</v>
      </c>
      <c r="B13548" t="s">
        <v>1489</v>
      </c>
      <c r="C13548" t="s">
        <v>1586</v>
      </c>
      <c r="J13548">
        <v>837</v>
      </c>
      <c r="K13548">
        <f t="shared" si="110"/>
        <v>20.349999999999998</v>
      </c>
      <c r="L13548">
        <f t="shared" si="111"/>
        <v>23.05</v>
      </c>
      <c r="M13548">
        <v>21.7</v>
      </c>
      <c r="N13548">
        <v>2.7</v>
      </c>
      <c r="O13548">
        <v>1.6020000000000001</v>
      </c>
      <c r="Q13548">
        <v>31.949000000000002</v>
      </c>
      <c r="R13548">
        <v>0.5877</v>
      </c>
      <c r="U13548">
        <v>2.5421</v>
      </c>
    </row>
    <row r="13549" spans="1:25">
      <c r="A13549" t="s">
        <v>1490</v>
      </c>
      <c r="B13549" t="s">
        <v>1489</v>
      </c>
      <c r="C13549" t="s">
        <v>1586</v>
      </c>
      <c r="J13549">
        <v>837</v>
      </c>
      <c r="K13549">
        <f t="shared" si="110"/>
        <v>23.049999999999997</v>
      </c>
      <c r="L13549">
        <f t="shared" si="111"/>
        <v>25.75</v>
      </c>
      <c r="M13549">
        <v>24.4</v>
      </c>
      <c r="N13549">
        <v>2.7</v>
      </c>
      <c r="O13549">
        <v>1.4674</v>
      </c>
      <c r="Q13549">
        <v>23.965</v>
      </c>
      <c r="R13549">
        <v>0.44330000000000003</v>
      </c>
      <c r="U13549">
        <v>1.7562</v>
      </c>
    </row>
    <row r="13550" spans="1:25">
      <c r="A13550" t="s">
        <v>1490</v>
      </c>
      <c r="B13550" t="s">
        <v>1489</v>
      </c>
      <c r="C13550" t="s">
        <v>1586</v>
      </c>
      <c r="J13550">
        <v>837</v>
      </c>
      <c r="K13550">
        <f t="shared" si="110"/>
        <v>25.75</v>
      </c>
      <c r="L13550">
        <f t="shared" si="111"/>
        <v>27.1</v>
      </c>
      <c r="M13550">
        <v>26.425000000000001</v>
      </c>
      <c r="N13550">
        <v>1.35</v>
      </c>
      <c r="O13550">
        <v>1.708</v>
      </c>
      <c r="Q13550">
        <v>31.428000000000001</v>
      </c>
      <c r="R13550">
        <v>0.52600000000000002</v>
      </c>
      <c r="U13550">
        <v>1.2129000000000001</v>
      </c>
    </row>
    <row r="13551" spans="1:25">
      <c r="A13551" t="s">
        <v>1490</v>
      </c>
      <c r="B13551" t="s">
        <v>1489</v>
      </c>
      <c r="K13551">
        <f t="shared" si="110"/>
        <v>0</v>
      </c>
      <c r="L13551">
        <f t="shared" si="111"/>
        <v>0</v>
      </c>
      <c r="U13551">
        <v>21.809799999999999</v>
      </c>
    </row>
    <row r="13552" spans="1:25">
      <c r="A13552" t="s">
        <v>1490</v>
      </c>
      <c r="B13552" t="s">
        <v>1489</v>
      </c>
      <c r="C13552" t="s">
        <v>1586</v>
      </c>
      <c r="E13552" t="s">
        <v>1585</v>
      </c>
      <c r="G13552">
        <v>35.578800000000001</v>
      </c>
      <c r="H13552">
        <v>-5.9897</v>
      </c>
      <c r="J13552">
        <v>838</v>
      </c>
      <c r="K13552">
        <f t="shared" si="110"/>
        <v>0</v>
      </c>
      <c r="L13552">
        <f t="shared" si="111"/>
        <v>4.45</v>
      </c>
      <c r="M13552">
        <v>2.2250000000000001</v>
      </c>
      <c r="N13552">
        <v>4.45</v>
      </c>
      <c r="O13552">
        <v>1.4001999999999999</v>
      </c>
      <c r="Q13552">
        <v>30.707000000000001</v>
      </c>
      <c r="R13552">
        <v>0.66720000000000002</v>
      </c>
      <c r="U13552">
        <v>4.1573000000000002</v>
      </c>
      <c r="W13552">
        <v>1.2753000000000001</v>
      </c>
      <c r="Y13552">
        <v>0.78890000000000005</v>
      </c>
    </row>
    <row r="13553" spans="1:25">
      <c r="A13553" t="s">
        <v>1490</v>
      </c>
      <c r="B13553" t="s">
        <v>1489</v>
      </c>
      <c r="C13553" t="s">
        <v>1586</v>
      </c>
      <c r="J13553">
        <v>838</v>
      </c>
      <c r="K13553">
        <f t="shared" si="110"/>
        <v>4.4499999999999993</v>
      </c>
      <c r="L13553">
        <f t="shared" si="111"/>
        <v>7.15</v>
      </c>
      <c r="M13553">
        <v>5.8</v>
      </c>
      <c r="N13553">
        <v>2.7</v>
      </c>
      <c r="O13553">
        <v>0.98960000000000004</v>
      </c>
      <c r="Q13553">
        <v>29.468</v>
      </c>
      <c r="R13553">
        <v>0.98119999999999996</v>
      </c>
      <c r="U13553">
        <v>2.6215000000000002</v>
      </c>
    </row>
    <row r="13554" spans="1:25">
      <c r="A13554" t="s">
        <v>1490</v>
      </c>
      <c r="B13554" t="s">
        <v>1489</v>
      </c>
      <c r="C13554" t="s">
        <v>1586</v>
      </c>
      <c r="J13554">
        <v>838</v>
      </c>
      <c r="K13554">
        <f t="shared" si="110"/>
        <v>7.15</v>
      </c>
      <c r="L13554">
        <f t="shared" si="111"/>
        <v>9.85</v>
      </c>
      <c r="M13554">
        <v>8.5</v>
      </c>
      <c r="N13554">
        <v>2.7</v>
      </c>
      <c r="O13554">
        <v>1.3998999999999999</v>
      </c>
      <c r="Q13554">
        <v>30.045000000000002</v>
      </c>
      <c r="R13554">
        <v>0.64849999999999997</v>
      </c>
      <c r="U13554">
        <v>2.4510999999999998</v>
      </c>
    </row>
    <row r="13555" spans="1:25">
      <c r="A13555" t="s">
        <v>1490</v>
      </c>
      <c r="B13555" t="s">
        <v>1489</v>
      </c>
      <c r="C13555" t="s">
        <v>1586</v>
      </c>
      <c r="J13555">
        <v>838</v>
      </c>
      <c r="K13555">
        <f t="shared" si="110"/>
        <v>9.85</v>
      </c>
      <c r="L13555">
        <f t="shared" si="111"/>
        <v>12.549999999999999</v>
      </c>
      <c r="M13555">
        <v>11.2</v>
      </c>
      <c r="N13555">
        <v>2.7</v>
      </c>
      <c r="O13555">
        <v>1.6026</v>
      </c>
      <c r="Q13555">
        <v>41.960999999999999</v>
      </c>
      <c r="R13555">
        <v>0.83730000000000004</v>
      </c>
      <c r="U13555">
        <v>3.6231</v>
      </c>
    </row>
    <row r="13556" spans="1:25">
      <c r="A13556" t="s">
        <v>1490</v>
      </c>
      <c r="B13556" t="s">
        <v>1489</v>
      </c>
      <c r="C13556" t="s">
        <v>1586</v>
      </c>
      <c r="J13556">
        <v>838</v>
      </c>
      <c r="K13556">
        <f t="shared" si="110"/>
        <v>12.55</v>
      </c>
      <c r="L13556">
        <f t="shared" si="111"/>
        <v>15.25</v>
      </c>
      <c r="M13556">
        <v>13.9</v>
      </c>
      <c r="N13556">
        <v>2.7</v>
      </c>
      <c r="O13556">
        <v>1.4149</v>
      </c>
      <c r="Q13556">
        <v>37.293999999999997</v>
      </c>
      <c r="R13556">
        <v>0.84440000000000004</v>
      </c>
      <c r="U13556">
        <v>3.2256</v>
      </c>
    </row>
    <row r="13557" spans="1:25">
      <c r="A13557" t="s">
        <v>1490</v>
      </c>
      <c r="B13557" t="s">
        <v>1489</v>
      </c>
      <c r="C13557" t="s">
        <v>1586</v>
      </c>
      <c r="J13557">
        <v>838</v>
      </c>
      <c r="K13557">
        <f t="shared" si="110"/>
        <v>15.250000000000002</v>
      </c>
      <c r="L13557">
        <f t="shared" si="111"/>
        <v>17.950000000000003</v>
      </c>
      <c r="M13557">
        <v>16.600000000000001</v>
      </c>
      <c r="N13557">
        <v>2.7</v>
      </c>
      <c r="O13557">
        <v>1.5339</v>
      </c>
      <c r="Q13557">
        <v>26.114000000000001</v>
      </c>
      <c r="R13557">
        <v>0.47099999999999997</v>
      </c>
      <c r="U13557">
        <v>1.9505999999999999</v>
      </c>
    </row>
    <row r="13558" spans="1:25">
      <c r="A13558" t="s">
        <v>1490</v>
      </c>
      <c r="B13558" t="s">
        <v>1489</v>
      </c>
      <c r="C13558" t="s">
        <v>1586</v>
      </c>
      <c r="J13558">
        <v>838</v>
      </c>
      <c r="K13558">
        <f t="shared" si="110"/>
        <v>17.95</v>
      </c>
      <c r="L13558">
        <f t="shared" si="111"/>
        <v>20.650000000000002</v>
      </c>
      <c r="M13558">
        <v>19.3</v>
      </c>
      <c r="N13558">
        <v>2.7</v>
      </c>
      <c r="O13558">
        <v>1.4120999999999999</v>
      </c>
      <c r="Q13558">
        <v>21.163</v>
      </c>
      <c r="R13558">
        <v>0.38950000000000001</v>
      </c>
      <c r="U13558">
        <v>1.4850000000000001</v>
      </c>
    </row>
    <row r="13559" spans="1:25">
      <c r="A13559" t="s">
        <v>1490</v>
      </c>
      <c r="B13559" t="s">
        <v>1489</v>
      </c>
      <c r="C13559" t="s">
        <v>1586</v>
      </c>
      <c r="J13559">
        <v>838</v>
      </c>
      <c r="K13559">
        <f t="shared" si="110"/>
        <v>20.65</v>
      </c>
      <c r="L13559">
        <f t="shared" si="111"/>
        <v>23.35</v>
      </c>
      <c r="M13559">
        <v>22</v>
      </c>
      <c r="N13559">
        <v>2.7</v>
      </c>
      <c r="O13559">
        <v>1.3039000000000001</v>
      </c>
      <c r="Q13559">
        <v>36.981999999999999</v>
      </c>
      <c r="R13559">
        <v>0.92449999999999999</v>
      </c>
      <c r="U13559">
        <v>3.2547000000000001</v>
      </c>
    </row>
    <row r="13560" spans="1:25">
      <c r="A13560" t="s">
        <v>1490</v>
      </c>
      <c r="B13560" t="s">
        <v>1489</v>
      </c>
      <c r="C13560" t="s">
        <v>1586</v>
      </c>
      <c r="J13560">
        <v>838</v>
      </c>
      <c r="K13560">
        <f t="shared" si="110"/>
        <v>23.349999999999998</v>
      </c>
      <c r="L13560">
        <f t="shared" si="111"/>
        <v>26.05</v>
      </c>
      <c r="M13560">
        <v>24.7</v>
      </c>
      <c r="N13560">
        <v>2.7</v>
      </c>
      <c r="O13560">
        <v>1.0123</v>
      </c>
      <c r="Q13560">
        <v>34.518000000000001</v>
      </c>
      <c r="R13560">
        <v>1.1539999999999999</v>
      </c>
      <c r="U13560">
        <v>3.1539999999999999</v>
      </c>
    </row>
    <row r="13561" spans="1:25">
      <c r="A13561" t="s">
        <v>1490</v>
      </c>
      <c r="B13561" t="s">
        <v>1489</v>
      </c>
      <c r="C13561" t="s">
        <v>1586</v>
      </c>
      <c r="J13561">
        <v>838</v>
      </c>
      <c r="K13561">
        <f t="shared" si="110"/>
        <v>26.05</v>
      </c>
      <c r="L13561">
        <f t="shared" si="111"/>
        <v>27.400000000000002</v>
      </c>
      <c r="M13561">
        <v>26.725000000000001</v>
      </c>
      <c r="N13561">
        <v>1.35</v>
      </c>
      <c r="O13561">
        <v>0.68330000000000002</v>
      </c>
      <c r="Q13561">
        <v>20.178999999999998</v>
      </c>
      <c r="R13561">
        <v>0.97119999999999995</v>
      </c>
      <c r="U13561">
        <v>0.89590000000000003</v>
      </c>
    </row>
    <row r="13562" spans="1:25">
      <c r="A13562" t="s">
        <v>1490</v>
      </c>
      <c r="B13562" t="s">
        <v>1489</v>
      </c>
      <c r="K13562">
        <f t="shared" si="110"/>
        <v>0</v>
      </c>
      <c r="L13562">
        <f t="shared" si="111"/>
        <v>0</v>
      </c>
      <c r="U13562">
        <v>26.8188</v>
      </c>
    </row>
    <row r="13563" spans="1:25">
      <c r="A13563" t="s">
        <v>1490</v>
      </c>
      <c r="B13563" t="s">
        <v>1489</v>
      </c>
      <c r="C13563" t="s">
        <v>1586</v>
      </c>
      <c r="E13563" t="s">
        <v>1585</v>
      </c>
      <c r="G13563">
        <v>35.578800000000001</v>
      </c>
      <c r="H13563">
        <v>-5.9897</v>
      </c>
      <c r="J13563">
        <v>839</v>
      </c>
      <c r="K13563">
        <f t="shared" si="110"/>
        <v>0</v>
      </c>
      <c r="L13563">
        <f t="shared" si="111"/>
        <v>3.65</v>
      </c>
      <c r="M13563">
        <v>1.825</v>
      </c>
      <c r="N13563">
        <v>3.65</v>
      </c>
      <c r="O13563">
        <v>1.1862999999999999</v>
      </c>
      <c r="Q13563">
        <v>24.405999999999999</v>
      </c>
      <c r="R13563">
        <v>0.6129</v>
      </c>
      <c r="U13563">
        <v>2.6539999999999999</v>
      </c>
      <c r="W13563">
        <v>1.391</v>
      </c>
      <c r="Y13563">
        <v>0.76859999999999995</v>
      </c>
    </row>
    <row r="13564" spans="1:25">
      <c r="A13564" t="s">
        <v>1490</v>
      </c>
      <c r="B13564" t="s">
        <v>1489</v>
      </c>
      <c r="C13564" t="s">
        <v>1586</v>
      </c>
      <c r="J13564">
        <v>839</v>
      </c>
      <c r="K13564">
        <f t="shared" si="110"/>
        <v>3.65</v>
      </c>
      <c r="L13564">
        <f t="shared" si="111"/>
        <v>6.35</v>
      </c>
      <c r="M13564">
        <v>5</v>
      </c>
      <c r="N13564">
        <v>2.7</v>
      </c>
      <c r="O13564">
        <v>1.4001999999999999</v>
      </c>
      <c r="Q13564">
        <v>26.327000000000002</v>
      </c>
      <c r="R13564">
        <v>0.54210000000000003</v>
      </c>
      <c r="U13564">
        <v>2.0493000000000001</v>
      </c>
    </row>
    <row r="13565" spans="1:25">
      <c r="A13565" t="s">
        <v>1490</v>
      </c>
      <c r="B13565" t="s">
        <v>1489</v>
      </c>
      <c r="C13565" t="s">
        <v>1586</v>
      </c>
      <c r="J13565">
        <v>839</v>
      </c>
      <c r="K13565">
        <f t="shared" si="110"/>
        <v>6.35</v>
      </c>
      <c r="L13565">
        <f t="shared" si="111"/>
        <v>9.0500000000000007</v>
      </c>
      <c r="M13565">
        <v>7.7</v>
      </c>
      <c r="N13565">
        <v>2.7</v>
      </c>
      <c r="O13565">
        <v>1.4534</v>
      </c>
      <c r="Q13565">
        <v>43.951000000000001</v>
      </c>
      <c r="R13565">
        <v>0.99960000000000004</v>
      </c>
      <c r="U13565">
        <v>3.9226000000000001</v>
      </c>
    </row>
    <row r="13566" spans="1:25">
      <c r="A13566" t="s">
        <v>1490</v>
      </c>
      <c r="B13566" t="s">
        <v>1489</v>
      </c>
      <c r="C13566" t="s">
        <v>1586</v>
      </c>
      <c r="J13566">
        <v>839</v>
      </c>
      <c r="K13566">
        <f t="shared" si="110"/>
        <v>9.0500000000000007</v>
      </c>
      <c r="L13566">
        <f t="shared" si="111"/>
        <v>11.75</v>
      </c>
      <c r="M13566">
        <v>10.4</v>
      </c>
      <c r="N13566">
        <v>2.7</v>
      </c>
      <c r="O13566">
        <v>1.3567</v>
      </c>
      <c r="Q13566">
        <v>36.351999999999997</v>
      </c>
      <c r="R13566">
        <v>0.86180000000000001</v>
      </c>
      <c r="U13566">
        <v>3.1568000000000001</v>
      </c>
    </row>
    <row r="13567" spans="1:25">
      <c r="A13567" t="s">
        <v>1490</v>
      </c>
      <c r="B13567" t="s">
        <v>1489</v>
      </c>
      <c r="C13567" t="s">
        <v>1586</v>
      </c>
      <c r="J13567">
        <v>839</v>
      </c>
      <c r="K13567">
        <f t="shared" si="110"/>
        <v>11.75</v>
      </c>
      <c r="L13567">
        <f t="shared" si="111"/>
        <v>14.45</v>
      </c>
      <c r="M13567">
        <v>13.1</v>
      </c>
      <c r="N13567">
        <v>2.7</v>
      </c>
      <c r="O13567">
        <v>1.4141999999999999</v>
      </c>
      <c r="Q13567">
        <v>36.697000000000003</v>
      </c>
      <c r="R13567">
        <v>0.82789999999999997</v>
      </c>
      <c r="U13567">
        <v>3.1614</v>
      </c>
    </row>
    <row r="13568" spans="1:25">
      <c r="A13568" t="s">
        <v>1490</v>
      </c>
      <c r="B13568" t="s">
        <v>1489</v>
      </c>
      <c r="C13568" t="s">
        <v>1586</v>
      </c>
      <c r="J13568">
        <v>839</v>
      </c>
      <c r="K13568">
        <f t="shared" si="110"/>
        <v>14.450000000000001</v>
      </c>
      <c r="L13568">
        <f t="shared" si="111"/>
        <v>17.150000000000002</v>
      </c>
      <c r="M13568">
        <v>15.8</v>
      </c>
      <c r="N13568">
        <v>2.7</v>
      </c>
      <c r="O13568">
        <v>1.4749000000000001</v>
      </c>
      <c r="Q13568">
        <v>23.318000000000001</v>
      </c>
      <c r="R13568">
        <v>0.4224</v>
      </c>
      <c r="U13568">
        <v>1.6820999999999999</v>
      </c>
    </row>
    <row r="13569" spans="1:25">
      <c r="A13569" t="s">
        <v>1490</v>
      </c>
      <c r="B13569" t="s">
        <v>1489</v>
      </c>
      <c r="C13569" t="s">
        <v>1586</v>
      </c>
      <c r="J13569">
        <v>839</v>
      </c>
      <c r="K13569">
        <f t="shared" si="110"/>
        <v>17.149999999999999</v>
      </c>
      <c r="L13569">
        <f t="shared" si="111"/>
        <v>19.850000000000001</v>
      </c>
      <c r="M13569">
        <v>18.5</v>
      </c>
      <c r="N13569">
        <v>2.7</v>
      </c>
      <c r="O13569">
        <v>1.7372000000000001</v>
      </c>
      <c r="Q13569">
        <v>41.101999999999997</v>
      </c>
      <c r="R13569">
        <v>0.73640000000000005</v>
      </c>
      <c r="U13569">
        <v>3.4540000000000002</v>
      </c>
    </row>
    <row r="13570" spans="1:25">
      <c r="A13570" t="s">
        <v>1490</v>
      </c>
      <c r="B13570" t="s">
        <v>1489</v>
      </c>
      <c r="C13570" t="s">
        <v>1586</v>
      </c>
      <c r="J13570">
        <v>839</v>
      </c>
      <c r="K13570">
        <f t="shared" si="110"/>
        <v>19.849999999999998</v>
      </c>
      <c r="L13570">
        <f t="shared" si="111"/>
        <v>22.55</v>
      </c>
      <c r="M13570">
        <v>21.2</v>
      </c>
      <c r="N13570">
        <v>2.7</v>
      </c>
      <c r="O13570">
        <v>1.6552</v>
      </c>
      <c r="Q13570">
        <v>39.503</v>
      </c>
      <c r="R13570">
        <v>0.74470000000000003</v>
      </c>
      <c r="U13570">
        <v>3.3277999999999999</v>
      </c>
    </row>
    <row r="13571" spans="1:25">
      <c r="A13571" t="s">
        <v>1490</v>
      </c>
      <c r="B13571" t="s">
        <v>1489</v>
      </c>
      <c r="C13571" t="s">
        <v>1586</v>
      </c>
      <c r="J13571">
        <v>839</v>
      </c>
      <c r="K13571">
        <f t="shared" si="110"/>
        <v>22.549999999999997</v>
      </c>
      <c r="L13571">
        <f t="shared" si="111"/>
        <v>25.25</v>
      </c>
      <c r="M13571">
        <v>23.9</v>
      </c>
      <c r="N13571">
        <v>2.7</v>
      </c>
      <c r="O13571">
        <v>1.5544</v>
      </c>
      <c r="Q13571">
        <v>49.045000000000002</v>
      </c>
      <c r="R13571">
        <v>1.0521</v>
      </c>
      <c r="U13571">
        <v>4.4154</v>
      </c>
    </row>
    <row r="13572" spans="1:25">
      <c r="A13572" t="s">
        <v>1490</v>
      </c>
      <c r="B13572" t="s">
        <v>1489</v>
      </c>
      <c r="C13572" t="s">
        <v>1586</v>
      </c>
      <c r="J13572">
        <v>839</v>
      </c>
      <c r="K13572">
        <f t="shared" si="110"/>
        <v>25.25</v>
      </c>
      <c r="L13572">
        <f t="shared" si="111"/>
        <v>26.6</v>
      </c>
      <c r="M13572">
        <v>25.925000000000001</v>
      </c>
      <c r="N13572">
        <v>1.35</v>
      </c>
      <c r="O13572">
        <v>0.6774</v>
      </c>
      <c r="Q13572">
        <v>18.571000000000002</v>
      </c>
      <c r="R13572">
        <v>0.88649999999999995</v>
      </c>
      <c r="U13572">
        <v>0.81079999999999997</v>
      </c>
    </row>
    <row r="13573" spans="1:25">
      <c r="A13573" t="s">
        <v>1490</v>
      </c>
      <c r="B13573" t="s">
        <v>1489</v>
      </c>
      <c r="K13573">
        <f t="shared" si="110"/>
        <v>0</v>
      </c>
      <c r="L13573">
        <f t="shared" si="111"/>
        <v>0</v>
      </c>
      <c r="U13573">
        <v>28.6341</v>
      </c>
    </row>
    <row r="13574" spans="1:25">
      <c r="A13574" t="s">
        <v>1490</v>
      </c>
      <c r="B13574" t="s">
        <v>1489</v>
      </c>
      <c r="C13574" t="s">
        <v>1586</v>
      </c>
      <c r="E13574" t="s">
        <v>1585</v>
      </c>
      <c r="G13574">
        <v>35.578800000000001</v>
      </c>
      <c r="H13574">
        <v>-5.9897</v>
      </c>
      <c r="J13574">
        <v>840</v>
      </c>
      <c r="K13574">
        <f t="shared" si="110"/>
        <v>0</v>
      </c>
      <c r="L13574">
        <f t="shared" si="111"/>
        <v>3.55</v>
      </c>
      <c r="M13574">
        <v>1.7749999999999999</v>
      </c>
      <c r="N13574">
        <v>3.55</v>
      </c>
      <c r="O13574">
        <v>1.5218</v>
      </c>
      <c r="Q13574">
        <v>43.63</v>
      </c>
      <c r="R13574">
        <v>0.93679999999999997</v>
      </c>
      <c r="U13574">
        <v>5.0609000000000002</v>
      </c>
      <c r="W13574">
        <v>1.5464</v>
      </c>
      <c r="Y13574">
        <v>0.80410000000000004</v>
      </c>
    </row>
    <row r="13575" spans="1:25">
      <c r="A13575" t="s">
        <v>1490</v>
      </c>
      <c r="B13575" t="s">
        <v>1489</v>
      </c>
      <c r="C13575" t="s">
        <v>1586</v>
      </c>
      <c r="J13575">
        <v>840</v>
      </c>
      <c r="K13575">
        <f t="shared" si="110"/>
        <v>3.5500000000000003</v>
      </c>
      <c r="L13575">
        <f t="shared" si="111"/>
        <v>6.25</v>
      </c>
      <c r="M13575">
        <v>4.9000000000000004</v>
      </c>
      <c r="N13575">
        <v>2.7</v>
      </c>
      <c r="O13575">
        <v>1.7847999999999999</v>
      </c>
      <c r="Q13575">
        <v>41.212000000000003</v>
      </c>
      <c r="R13575">
        <v>0.71360000000000001</v>
      </c>
      <c r="U13575">
        <v>3.4388999999999998</v>
      </c>
    </row>
    <row r="13576" spans="1:25">
      <c r="A13576" t="s">
        <v>1490</v>
      </c>
      <c r="B13576" t="s">
        <v>1489</v>
      </c>
      <c r="C13576" t="s">
        <v>1586</v>
      </c>
      <c r="J13576">
        <v>840</v>
      </c>
      <c r="K13576">
        <f t="shared" si="110"/>
        <v>6.25</v>
      </c>
      <c r="L13576">
        <f t="shared" si="111"/>
        <v>8.9499999999999993</v>
      </c>
      <c r="M13576">
        <v>7.6</v>
      </c>
      <c r="N13576">
        <v>2.7</v>
      </c>
      <c r="O13576">
        <v>1.4298</v>
      </c>
      <c r="Q13576">
        <v>32.273000000000003</v>
      </c>
      <c r="R13576">
        <v>0.69289999999999996</v>
      </c>
      <c r="U13576">
        <v>2.6747999999999998</v>
      </c>
    </row>
    <row r="13577" spans="1:25">
      <c r="A13577" t="s">
        <v>1490</v>
      </c>
      <c r="B13577" t="s">
        <v>1489</v>
      </c>
      <c r="C13577" t="s">
        <v>1586</v>
      </c>
      <c r="J13577">
        <v>840</v>
      </c>
      <c r="K13577">
        <f t="shared" si="110"/>
        <v>8.9500000000000011</v>
      </c>
      <c r="L13577">
        <f t="shared" si="111"/>
        <v>11.65</v>
      </c>
      <c r="M13577">
        <v>10.3</v>
      </c>
      <c r="N13577">
        <v>2.7</v>
      </c>
      <c r="O13577">
        <v>1.7354000000000001</v>
      </c>
      <c r="Q13577">
        <v>56.476999999999997</v>
      </c>
      <c r="R13577">
        <v>1.0918000000000001</v>
      </c>
      <c r="U13577">
        <v>5.1154999999999999</v>
      </c>
    </row>
    <row r="13578" spans="1:25">
      <c r="A13578" t="s">
        <v>1490</v>
      </c>
      <c r="B13578" t="s">
        <v>1489</v>
      </c>
      <c r="C13578" t="s">
        <v>1586</v>
      </c>
      <c r="J13578">
        <v>840</v>
      </c>
      <c r="K13578">
        <f t="shared" si="110"/>
        <v>11.65</v>
      </c>
      <c r="L13578">
        <f t="shared" si="111"/>
        <v>14.35</v>
      </c>
      <c r="M13578">
        <v>13</v>
      </c>
      <c r="N13578">
        <v>2.7</v>
      </c>
      <c r="O13578">
        <v>1.1403000000000001</v>
      </c>
      <c r="Q13578">
        <v>22.716000000000001</v>
      </c>
      <c r="R13578">
        <v>0.58679999999999999</v>
      </c>
      <c r="U13578">
        <v>1.8067</v>
      </c>
    </row>
    <row r="13579" spans="1:25">
      <c r="A13579" t="s">
        <v>1490</v>
      </c>
      <c r="B13579" t="s">
        <v>1489</v>
      </c>
      <c r="C13579" t="s">
        <v>1586</v>
      </c>
      <c r="J13579">
        <v>840</v>
      </c>
      <c r="K13579">
        <f t="shared" si="110"/>
        <v>14.35</v>
      </c>
      <c r="L13579">
        <f t="shared" si="111"/>
        <v>17.05</v>
      </c>
      <c r="M13579">
        <v>15.7</v>
      </c>
      <c r="N13579">
        <v>2.7</v>
      </c>
      <c r="O13579">
        <v>1.7049000000000001</v>
      </c>
      <c r="Q13579">
        <v>38.65</v>
      </c>
      <c r="R13579">
        <v>0.69679999999999997</v>
      </c>
      <c r="U13579">
        <v>3.2075999999999998</v>
      </c>
    </row>
    <row r="13580" spans="1:25">
      <c r="A13580" t="s">
        <v>1490</v>
      </c>
      <c r="B13580" t="s">
        <v>1489</v>
      </c>
      <c r="C13580" t="s">
        <v>1586</v>
      </c>
      <c r="J13580">
        <v>840</v>
      </c>
      <c r="K13580">
        <f t="shared" si="110"/>
        <v>17.049999999999997</v>
      </c>
      <c r="L13580">
        <f t="shared" si="111"/>
        <v>19.75</v>
      </c>
      <c r="M13580">
        <v>18.399999999999999</v>
      </c>
      <c r="N13580">
        <v>2.7</v>
      </c>
      <c r="O13580">
        <v>1.6825000000000001</v>
      </c>
      <c r="Q13580">
        <v>35.704000000000001</v>
      </c>
      <c r="R13580">
        <v>0.63880000000000003</v>
      </c>
      <c r="U13580">
        <v>2.9020000000000001</v>
      </c>
    </row>
    <row r="13581" spans="1:25">
      <c r="A13581" t="s">
        <v>1490</v>
      </c>
      <c r="B13581" t="s">
        <v>1489</v>
      </c>
      <c r="C13581" t="s">
        <v>1586</v>
      </c>
      <c r="J13581">
        <v>840</v>
      </c>
      <c r="K13581">
        <f t="shared" si="110"/>
        <v>19.75</v>
      </c>
      <c r="L13581">
        <f t="shared" si="111"/>
        <v>22.450000000000003</v>
      </c>
      <c r="M13581">
        <v>21.1</v>
      </c>
      <c r="N13581">
        <v>2.7</v>
      </c>
      <c r="O13581">
        <v>1.7515000000000001</v>
      </c>
      <c r="Q13581">
        <v>43.762999999999998</v>
      </c>
      <c r="R13581">
        <v>0.78939999999999999</v>
      </c>
      <c r="U13581">
        <v>3.7332000000000001</v>
      </c>
    </row>
    <row r="13582" spans="1:25">
      <c r="A13582" t="s">
        <v>1490</v>
      </c>
      <c r="B13582" t="s">
        <v>1489</v>
      </c>
      <c r="C13582" t="s">
        <v>1586</v>
      </c>
      <c r="J13582">
        <v>840</v>
      </c>
      <c r="K13582">
        <f t="shared" si="110"/>
        <v>22.45</v>
      </c>
      <c r="L13582">
        <f t="shared" si="111"/>
        <v>25.400000000000002</v>
      </c>
      <c r="M13582">
        <v>23.925000000000001</v>
      </c>
      <c r="N13582">
        <v>2.95</v>
      </c>
      <c r="O13582">
        <v>1.2168000000000001</v>
      </c>
      <c r="Q13582">
        <v>36.942999999999998</v>
      </c>
      <c r="R13582">
        <v>1.0044</v>
      </c>
      <c r="U13582">
        <v>3.6055000000000001</v>
      </c>
    </row>
    <row r="13583" spans="1:25">
      <c r="A13583" t="s">
        <v>1490</v>
      </c>
      <c r="B13583" t="s">
        <v>1489</v>
      </c>
      <c r="C13583" t="s">
        <v>1586</v>
      </c>
      <c r="J13583">
        <v>840</v>
      </c>
      <c r="K13583">
        <f t="shared" si="110"/>
        <v>25.4</v>
      </c>
      <c r="L13583">
        <f t="shared" si="111"/>
        <v>27</v>
      </c>
      <c r="M13583">
        <v>26.2</v>
      </c>
      <c r="N13583">
        <v>1.6</v>
      </c>
      <c r="O13583">
        <v>1.496</v>
      </c>
      <c r="Q13583">
        <v>41.143000000000001</v>
      </c>
      <c r="R13583">
        <v>0.8901</v>
      </c>
      <c r="U13583">
        <v>2.1305000000000001</v>
      </c>
    </row>
    <row r="13584" spans="1:25">
      <c r="A13584" t="s">
        <v>1490</v>
      </c>
      <c r="B13584" t="s">
        <v>1489</v>
      </c>
      <c r="K13584">
        <f t="shared" si="110"/>
        <v>0</v>
      </c>
      <c r="L13584">
        <f t="shared" si="111"/>
        <v>0</v>
      </c>
      <c r="U13584">
        <v>33.675600000000003</v>
      </c>
    </row>
    <row r="13585" spans="1:25">
      <c r="A13585" t="s">
        <v>1490</v>
      </c>
      <c r="B13585" t="s">
        <v>1489</v>
      </c>
      <c r="C13585" t="s">
        <v>1512</v>
      </c>
      <c r="E13585" t="s">
        <v>1584</v>
      </c>
      <c r="G13585">
        <v>56.88</v>
      </c>
      <c r="H13585">
        <v>9.07</v>
      </c>
      <c r="I13585" t="s">
        <v>63</v>
      </c>
      <c r="J13585">
        <v>841</v>
      </c>
      <c r="K13585">
        <f t="shared" si="110"/>
        <v>0</v>
      </c>
      <c r="L13585">
        <f t="shared" si="111"/>
        <v>2</v>
      </c>
      <c r="M13585">
        <v>1</v>
      </c>
      <c r="N13585">
        <v>2</v>
      </c>
      <c r="O13585">
        <v>1.3044</v>
      </c>
      <c r="Q13585">
        <v>24.876999999999999</v>
      </c>
      <c r="R13585">
        <v>0.38979999999999998</v>
      </c>
      <c r="U13585">
        <v>1.0169999999999999</v>
      </c>
      <c r="W13585">
        <v>1.5291999999999999</v>
      </c>
      <c r="Y13585">
        <v>0.3327</v>
      </c>
    </row>
    <row r="13586" spans="1:25">
      <c r="A13586" t="s">
        <v>1490</v>
      </c>
      <c r="B13586" t="s">
        <v>1489</v>
      </c>
      <c r="C13586" t="s">
        <v>1512</v>
      </c>
      <c r="J13586">
        <v>841</v>
      </c>
      <c r="K13586">
        <f t="shared" si="110"/>
        <v>2</v>
      </c>
      <c r="L13586">
        <f t="shared" si="111"/>
        <v>4</v>
      </c>
      <c r="M13586">
        <v>3</v>
      </c>
      <c r="N13586">
        <v>2</v>
      </c>
      <c r="O13586">
        <v>1.5152000000000001</v>
      </c>
      <c r="Q13586">
        <v>26.236999999999998</v>
      </c>
      <c r="R13586">
        <v>0.37290000000000001</v>
      </c>
      <c r="U13586">
        <v>1.1298999999999999</v>
      </c>
    </row>
    <row r="13587" spans="1:25">
      <c r="A13587" t="s">
        <v>1490</v>
      </c>
      <c r="B13587" t="s">
        <v>1489</v>
      </c>
      <c r="C13587" t="s">
        <v>1512</v>
      </c>
      <c r="J13587">
        <v>841</v>
      </c>
      <c r="K13587">
        <f t="shared" si="110"/>
        <v>4</v>
      </c>
      <c r="L13587">
        <f t="shared" si="111"/>
        <v>6</v>
      </c>
      <c r="M13587">
        <v>5</v>
      </c>
      <c r="N13587">
        <v>2</v>
      </c>
      <c r="O13587">
        <v>1.5161</v>
      </c>
      <c r="Q13587">
        <v>24.66</v>
      </c>
      <c r="R13587">
        <v>0.36559999999999998</v>
      </c>
      <c r="U13587">
        <v>1.1086</v>
      </c>
    </row>
    <row r="13588" spans="1:25">
      <c r="A13588" t="s">
        <v>1490</v>
      </c>
      <c r="B13588" t="s">
        <v>1489</v>
      </c>
      <c r="C13588" t="s">
        <v>1512</v>
      </c>
      <c r="J13588">
        <v>841</v>
      </c>
      <c r="K13588">
        <f t="shared" si="110"/>
        <v>6</v>
      </c>
      <c r="L13588">
        <f t="shared" si="111"/>
        <v>8</v>
      </c>
      <c r="M13588">
        <v>7</v>
      </c>
      <c r="N13588">
        <v>2</v>
      </c>
      <c r="O13588">
        <v>1.6791</v>
      </c>
      <c r="Q13588">
        <v>23.611999999999998</v>
      </c>
      <c r="R13588">
        <v>0.27460000000000001</v>
      </c>
      <c r="U13588">
        <v>0.92210000000000003</v>
      </c>
    </row>
    <row r="13589" spans="1:25">
      <c r="A13589" t="s">
        <v>1490</v>
      </c>
      <c r="B13589" t="s">
        <v>1489</v>
      </c>
      <c r="C13589" t="s">
        <v>1512</v>
      </c>
      <c r="J13589">
        <v>841</v>
      </c>
      <c r="K13589">
        <f t="shared" si="110"/>
        <v>8</v>
      </c>
      <c r="L13589">
        <f t="shared" si="111"/>
        <v>10</v>
      </c>
      <c r="M13589">
        <v>9</v>
      </c>
      <c r="N13589">
        <v>2</v>
      </c>
      <c r="O13589">
        <v>1.6312</v>
      </c>
      <c r="Q13589">
        <v>22.184000000000001</v>
      </c>
      <c r="R13589">
        <v>0.26050000000000001</v>
      </c>
      <c r="U13589">
        <v>0.85</v>
      </c>
    </row>
    <row r="13590" spans="1:25">
      <c r="A13590" t="s">
        <v>1490</v>
      </c>
      <c r="B13590" t="s">
        <v>1489</v>
      </c>
      <c r="K13590">
        <f t="shared" si="110"/>
        <v>0</v>
      </c>
      <c r="L13590">
        <f t="shared" si="111"/>
        <v>0</v>
      </c>
      <c r="U13590">
        <v>5.0275999999999996</v>
      </c>
    </row>
    <row r="13591" spans="1:25">
      <c r="A13591" t="s">
        <v>1490</v>
      </c>
      <c r="B13591" t="s">
        <v>1489</v>
      </c>
      <c r="C13591" t="s">
        <v>1512</v>
      </c>
      <c r="E13591" t="s">
        <v>1582</v>
      </c>
      <c r="G13591">
        <v>56.88</v>
      </c>
      <c r="H13591">
        <v>9.07</v>
      </c>
      <c r="I13591" t="s">
        <v>63</v>
      </c>
      <c r="J13591">
        <v>842</v>
      </c>
      <c r="K13591">
        <f t="shared" si="110"/>
        <v>0</v>
      </c>
      <c r="L13591">
        <f t="shared" si="111"/>
        <v>2</v>
      </c>
      <c r="M13591">
        <v>1</v>
      </c>
      <c r="N13591">
        <v>2</v>
      </c>
      <c r="O13591">
        <v>0.52780000000000005</v>
      </c>
      <c r="Q13591">
        <v>43.82</v>
      </c>
      <c r="R13591">
        <v>2.5987</v>
      </c>
      <c r="U13591">
        <v>2.7433999999999998</v>
      </c>
      <c r="W13591">
        <v>0.83069999999999999</v>
      </c>
      <c r="Y13591">
        <v>2.3864000000000001</v>
      </c>
    </row>
    <row r="13592" spans="1:25">
      <c r="A13592" t="s">
        <v>1490</v>
      </c>
      <c r="B13592" t="s">
        <v>1489</v>
      </c>
      <c r="C13592" t="s">
        <v>1512</v>
      </c>
      <c r="J13592">
        <v>842</v>
      </c>
      <c r="K13592">
        <f t="shared" si="110"/>
        <v>2</v>
      </c>
      <c r="L13592">
        <f t="shared" si="111"/>
        <v>4</v>
      </c>
      <c r="M13592">
        <v>3</v>
      </c>
      <c r="N13592">
        <v>2</v>
      </c>
      <c r="O13592">
        <v>0.71970000000000001</v>
      </c>
      <c r="Q13592">
        <v>59.631999999999998</v>
      </c>
      <c r="R13592">
        <v>2.4529999999999998</v>
      </c>
      <c r="U13592">
        <v>3.5308999999999999</v>
      </c>
    </row>
    <row r="13593" spans="1:25">
      <c r="A13593" t="s">
        <v>1490</v>
      </c>
      <c r="B13593" t="s">
        <v>1489</v>
      </c>
      <c r="C13593" t="s">
        <v>1512</v>
      </c>
      <c r="J13593">
        <v>842</v>
      </c>
      <c r="K13593">
        <f t="shared" si="110"/>
        <v>4</v>
      </c>
      <c r="L13593">
        <f t="shared" si="111"/>
        <v>6</v>
      </c>
      <c r="M13593">
        <v>5</v>
      </c>
      <c r="N13593">
        <v>2</v>
      </c>
      <c r="O13593">
        <v>0.82679999999999998</v>
      </c>
      <c r="Q13593">
        <v>63.933</v>
      </c>
      <c r="R13593">
        <v>2.8142999999999998</v>
      </c>
      <c r="U13593">
        <v>4.6539000000000001</v>
      </c>
    </row>
    <row r="13594" spans="1:25">
      <c r="A13594" t="s">
        <v>1490</v>
      </c>
      <c r="B13594" t="s">
        <v>1489</v>
      </c>
      <c r="C13594" t="s">
        <v>1512</v>
      </c>
      <c r="J13594">
        <v>842</v>
      </c>
      <c r="K13594">
        <f t="shared" si="110"/>
        <v>6</v>
      </c>
      <c r="L13594">
        <f t="shared" si="111"/>
        <v>8</v>
      </c>
      <c r="M13594">
        <v>7</v>
      </c>
      <c r="N13594">
        <v>2</v>
      </c>
      <c r="O13594">
        <v>0.79400000000000004</v>
      </c>
      <c r="Q13594">
        <v>45.395000000000003</v>
      </c>
      <c r="R13594">
        <v>1.9879</v>
      </c>
      <c r="U13594">
        <v>3.1568000000000001</v>
      </c>
    </row>
    <row r="13595" spans="1:25">
      <c r="A13595" t="s">
        <v>1490</v>
      </c>
      <c r="B13595" t="s">
        <v>1489</v>
      </c>
      <c r="C13595" t="s">
        <v>1512</v>
      </c>
      <c r="J13595">
        <v>842</v>
      </c>
      <c r="K13595">
        <f t="shared" si="110"/>
        <v>8</v>
      </c>
      <c r="L13595">
        <f t="shared" si="111"/>
        <v>10</v>
      </c>
      <c r="M13595">
        <v>9</v>
      </c>
      <c r="N13595">
        <v>2</v>
      </c>
      <c r="O13595">
        <v>1.2850999999999999</v>
      </c>
      <c r="Q13595">
        <v>90.944999999999993</v>
      </c>
      <c r="R13595">
        <v>2.0781000000000001</v>
      </c>
      <c r="U13595">
        <v>5.3410000000000002</v>
      </c>
    </row>
    <row r="13596" spans="1:25">
      <c r="A13596" t="s">
        <v>1490</v>
      </c>
      <c r="B13596" t="s">
        <v>1489</v>
      </c>
      <c r="K13596">
        <f t="shared" si="110"/>
        <v>0</v>
      </c>
      <c r="L13596">
        <f t="shared" si="111"/>
        <v>0</v>
      </c>
      <c r="U13596">
        <v>19.425999999999998</v>
      </c>
    </row>
    <row r="13597" spans="1:25">
      <c r="A13597" t="s">
        <v>1490</v>
      </c>
      <c r="B13597" t="s">
        <v>1489</v>
      </c>
      <c r="C13597" t="s">
        <v>1512</v>
      </c>
      <c r="E13597" t="s">
        <v>1580</v>
      </c>
      <c r="G13597">
        <v>56.88</v>
      </c>
      <c r="H13597">
        <v>9.07</v>
      </c>
      <c r="I13597" t="s">
        <v>63</v>
      </c>
      <c r="J13597">
        <v>843</v>
      </c>
      <c r="K13597">
        <f t="shared" si="110"/>
        <v>0</v>
      </c>
      <c r="L13597">
        <f t="shared" si="111"/>
        <v>2</v>
      </c>
      <c r="M13597">
        <v>1</v>
      </c>
      <c r="N13597">
        <v>2</v>
      </c>
      <c r="O13597">
        <v>1.4488000000000001</v>
      </c>
      <c r="Q13597">
        <v>10.711</v>
      </c>
      <c r="R13597">
        <v>0.1313</v>
      </c>
      <c r="U13597">
        <v>0.3805</v>
      </c>
    </row>
    <row r="13598" spans="1:25">
      <c r="A13598" t="s">
        <v>1490</v>
      </c>
      <c r="B13598" t="s">
        <v>1489</v>
      </c>
      <c r="C13598" t="s">
        <v>1512</v>
      </c>
      <c r="E13598" t="s">
        <v>1579</v>
      </c>
      <c r="G13598">
        <v>56.88</v>
      </c>
      <c r="H13598">
        <v>9.07</v>
      </c>
      <c r="I13598" t="s">
        <v>63</v>
      </c>
      <c r="J13598">
        <v>844</v>
      </c>
      <c r="K13598">
        <f t="shared" si="110"/>
        <v>0</v>
      </c>
      <c r="L13598">
        <f t="shared" si="111"/>
        <v>2</v>
      </c>
      <c r="M13598">
        <v>1</v>
      </c>
      <c r="N13598">
        <v>2</v>
      </c>
      <c r="O13598">
        <v>1.7312000000000001</v>
      </c>
      <c r="Q13598">
        <v>14.923999999999999</v>
      </c>
      <c r="R13598">
        <v>0.36990000000000001</v>
      </c>
      <c r="U13598">
        <v>1.2806999999999999</v>
      </c>
      <c r="W13598">
        <v>1.7643</v>
      </c>
      <c r="Y13598">
        <v>0.1918</v>
      </c>
    </row>
    <row r="13599" spans="1:25">
      <c r="A13599" t="s">
        <v>1490</v>
      </c>
      <c r="B13599" t="s">
        <v>1489</v>
      </c>
      <c r="C13599" t="s">
        <v>1512</v>
      </c>
      <c r="J13599">
        <v>844</v>
      </c>
      <c r="K13599">
        <f t="shared" si="110"/>
        <v>2</v>
      </c>
      <c r="L13599">
        <f t="shared" si="111"/>
        <v>4</v>
      </c>
      <c r="M13599">
        <v>3</v>
      </c>
      <c r="N13599">
        <v>2</v>
      </c>
      <c r="O13599">
        <v>1.8386</v>
      </c>
      <c r="Q13599">
        <v>16.154</v>
      </c>
      <c r="R13599">
        <v>8.4400000000000003E-2</v>
      </c>
      <c r="U13599">
        <v>0.31030000000000002</v>
      </c>
    </row>
    <row r="13600" spans="1:25">
      <c r="A13600" t="s">
        <v>1490</v>
      </c>
      <c r="B13600" t="s">
        <v>1489</v>
      </c>
      <c r="C13600" t="s">
        <v>1512</v>
      </c>
      <c r="J13600">
        <v>844</v>
      </c>
      <c r="K13600">
        <f t="shared" si="110"/>
        <v>4</v>
      </c>
      <c r="L13600">
        <f t="shared" si="111"/>
        <v>6</v>
      </c>
      <c r="M13600">
        <v>5</v>
      </c>
      <c r="N13600">
        <v>2</v>
      </c>
      <c r="O13600">
        <v>1.8452999999999999</v>
      </c>
      <c r="Q13600">
        <v>5.4409999999999998</v>
      </c>
      <c r="R13600">
        <v>5.3100000000000001E-2</v>
      </c>
      <c r="U13600">
        <v>0.1961</v>
      </c>
    </row>
    <row r="13601" spans="1:25">
      <c r="A13601" t="s">
        <v>1490</v>
      </c>
      <c r="B13601" t="s">
        <v>1489</v>
      </c>
      <c r="C13601" t="s">
        <v>1512</v>
      </c>
      <c r="J13601">
        <v>844</v>
      </c>
      <c r="K13601">
        <f t="shared" si="110"/>
        <v>6</v>
      </c>
      <c r="L13601">
        <f t="shared" si="111"/>
        <v>8</v>
      </c>
      <c r="M13601">
        <v>7</v>
      </c>
      <c r="N13601">
        <v>2</v>
      </c>
      <c r="O13601">
        <v>1.6839</v>
      </c>
      <c r="Q13601">
        <v>8.8469999999999995</v>
      </c>
      <c r="R13601">
        <v>0.21690000000000001</v>
      </c>
      <c r="U13601">
        <v>0.73050000000000004</v>
      </c>
    </row>
    <row r="13602" spans="1:25">
      <c r="A13602" t="s">
        <v>1490</v>
      </c>
      <c r="B13602" t="s">
        <v>1489</v>
      </c>
      <c r="C13602" t="s">
        <v>1512</v>
      </c>
      <c r="J13602">
        <v>844</v>
      </c>
      <c r="K13602">
        <f t="shared" si="110"/>
        <v>8</v>
      </c>
      <c r="L13602">
        <f t="shared" si="111"/>
        <v>10</v>
      </c>
      <c r="M13602">
        <v>9</v>
      </c>
      <c r="N13602">
        <v>2</v>
      </c>
      <c r="O13602">
        <v>1.7225999999999999</v>
      </c>
      <c r="Q13602">
        <v>13.183</v>
      </c>
      <c r="R13602">
        <v>0.2346</v>
      </c>
      <c r="U13602">
        <v>0.80840000000000001</v>
      </c>
    </row>
    <row r="13603" spans="1:25">
      <c r="A13603" t="s">
        <v>1490</v>
      </c>
      <c r="B13603" t="s">
        <v>1489</v>
      </c>
      <c r="K13603">
        <f t="shared" ref="K13603:K13666" si="112">M13603-(N13603/2)</f>
        <v>0</v>
      </c>
      <c r="L13603">
        <f t="shared" ref="L13603:L13666" si="113">M13603+(N13603/2)</f>
        <v>0</v>
      </c>
      <c r="U13603">
        <v>3.3260000000000001</v>
      </c>
    </row>
    <row r="13604" spans="1:25">
      <c r="A13604" t="s">
        <v>1490</v>
      </c>
      <c r="B13604" t="s">
        <v>1489</v>
      </c>
      <c r="C13604" t="s">
        <v>1512</v>
      </c>
      <c r="E13604" t="s">
        <v>1577</v>
      </c>
      <c r="G13604">
        <v>56.88</v>
      </c>
      <c r="H13604">
        <v>9.07</v>
      </c>
      <c r="I13604" t="s">
        <v>63</v>
      </c>
      <c r="J13604">
        <v>845</v>
      </c>
      <c r="K13604">
        <f t="shared" si="112"/>
        <v>0</v>
      </c>
      <c r="L13604">
        <f t="shared" si="113"/>
        <v>2</v>
      </c>
      <c r="M13604">
        <v>1</v>
      </c>
      <c r="N13604">
        <v>2</v>
      </c>
      <c r="O13604">
        <v>0.68300000000000005</v>
      </c>
      <c r="Q13604">
        <v>59.174999999999997</v>
      </c>
      <c r="R13604">
        <v>3.3586999999999998</v>
      </c>
      <c r="U13604">
        <v>4.5879000000000003</v>
      </c>
      <c r="W13604">
        <v>0.77210000000000001</v>
      </c>
      <c r="Y13604">
        <v>2.7787000000000002</v>
      </c>
    </row>
    <row r="13605" spans="1:25">
      <c r="A13605" t="s">
        <v>1490</v>
      </c>
      <c r="B13605" t="s">
        <v>1489</v>
      </c>
      <c r="C13605" t="s">
        <v>1512</v>
      </c>
      <c r="J13605">
        <v>845</v>
      </c>
      <c r="K13605">
        <f t="shared" si="112"/>
        <v>2</v>
      </c>
      <c r="L13605">
        <f t="shared" si="113"/>
        <v>4</v>
      </c>
      <c r="M13605">
        <v>3</v>
      </c>
      <c r="N13605">
        <v>2</v>
      </c>
      <c r="O13605">
        <v>0.92400000000000004</v>
      </c>
      <c r="Q13605">
        <v>54.796999999999997</v>
      </c>
      <c r="R13605">
        <v>2.8426</v>
      </c>
      <c r="U13605">
        <v>5.2529000000000003</v>
      </c>
    </row>
    <row r="13606" spans="1:25">
      <c r="A13606" t="s">
        <v>1490</v>
      </c>
      <c r="B13606" t="s">
        <v>1489</v>
      </c>
      <c r="C13606" t="s">
        <v>1512</v>
      </c>
      <c r="J13606">
        <v>845</v>
      </c>
      <c r="K13606">
        <f t="shared" si="112"/>
        <v>4</v>
      </c>
      <c r="L13606">
        <f t="shared" si="113"/>
        <v>6</v>
      </c>
      <c r="M13606">
        <v>5</v>
      </c>
      <c r="N13606">
        <v>2</v>
      </c>
      <c r="O13606">
        <v>0.87250000000000005</v>
      </c>
      <c r="Q13606">
        <v>60.759</v>
      </c>
      <c r="R13606">
        <v>2.3569</v>
      </c>
      <c r="U13606">
        <v>4.1128</v>
      </c>
    </row>
    <row r="13607" spans="1:25">
      <c r="A13607" t="s">
        <v>1490</v>
      </c>
      <c r="B13607" t="s">
        <v>1489</v>
      </c>
      <c r="C13607" t="s">
        <v>1512</v>
      </c>
      <c r="J13607">
        <v>845</v>
      </c>
      <c r="K13607">
        <f t="shared" si="112"/>
        <v>6</v>
      </c>
      <c r="L13607">
        <f t="shared" si="113"/>
        <v>8</v>
      </c>
      <c r="M13607">
        <v>7</v>
      </c>
      <c r="N13607">
        <v>2</v>
      </c>
      <c r="O13607">
        <v>0.68740000000000001</v>
      </c>
      <c r="Q13607">
        <v>63.764000000000003</v>
      </c>
      <c r="R13607">
        <v>2.9211</v>
      </c>
      <c r="U13607">
        <v>4.0160999999999998</v>
      </c>
    </row>
    <row r="13608" spans="1:25">
      <c r="A13608" t="s">
        <v>1490</v>
      </c>
      <c r="B13608" t="s">
        <v>1489</v>
      </c>
      <c r="C13608" t="s">
        <v>1512</v>
      </c>
      <c r="J13608">
        <v>845</v>
      </c>
      <c r="K13608">
        <f t="shared" si="112"/>
        <v>8</v>
      </c>
      <c r="L13608">
        <f t="shared" si="113"/>
        <v>10</v>
      </c>
      <c r="M13608">
        <v>9</v>
      </c>
      <c r="N13608">
        <v>2</v>
      </c>
      <c r="O13608">
        <v>0.69350000000000001</v>
      </c>
      <c r="Q13608">
        <v>61.116999999999997</v>
      </c>
      <c r="R13608">
        <v>2.4142000000000001</v>
      </c>
      <c r="U13608">
        <v>3.3485999999999998</v>
      </c>
    </row>
    <row r="13609" spans="1:25">
      <c r="A13609" t="s">
        <v>1490</v>
      </c>
      <c r="B13609" t="s">
        <v>1489</v>
      </c>
      <c r="K13609">
        <f t="shared" si="112"/>
        <v>0</v>
      </c>
      <c r="L13609">
        <f t="shared" si="113"/>
        <v>0</v>
      </c>
      <c r="U13609">
        <v>21.318300000000001</v>
      </c>
    </row>
    <row r="13610" spans="1:25">
      <c r="A13610" t="s">
        <v>1490</v>
      </c>
      <c r="B13610" t="s">
        <v>1489</v>
      </c>
      <c r="C13610" t="s">
        <v>1512</v>
      </c>
      <c r="E13610" t="s">
        <v>1575</v>
      </c>
      <c r="G13610">
        <v>56.88</v>
      </c>
      <c r="H13610">
        <v>9.07</v>
      </c>
      <c r="I13610" t="s">
        <v>63</v>
      </c>
      <c r="J13610">
        <v>846</v>
      </c>
      <c r="K13610">
        <f t="shared" si="112"/>
        <v>0</v>
      </c>
      <c r="L13610">
        <f t="shared" si="113"/>
        <v>2</v>
      </c>
      <c r="M13610">
        <v>1</v>
      </c>
      <c r="N13610">
        <v>2</v>
      </c>
      <c r="O13610">
        <v>1.8098000000000001</v>
      </c>
      <c r="Q13610">
        <v>2.964</v>
      </c>
      <c r="R13610">
        <v>0.25259999999999999</v>
      </c>
      <c r="U13610">
        <v>0.91449999999999998</v>
      </c>
      <c r="W13610">
        <v>1.9327000000000001</v>
      </c>
      <c r="Y13610">
        <v>0.23749999999999999</v>
      </c>
    </row>
    <row r="13611" spans="1:25">
      <c r="A13611" t="s">
        <v>1490</v>
      </c>
      <c r="B13611" t="s">
        <v>1489</v>
      </c>
      <c r="C13611" t="s">
        <v>1512</v>
      </c>
      <c r="J13611">
        <v>846</v>
      </c>
      <c r="K13611">
        <f t="shared" si="112"/>
        <v>2</v>
      </c>
      <c r="L13611">
        <f t="shared" si="113"/>
        <v>4</v>
      </c>
      <c r="M13611">
        <v>3</v>
      </c>
      <c r="N13611">
        <v>2</v>
      </c>
      <c r="O13611">
        <v>1.7252000000000001</v>
      </c>
      <c r="Q13611">
        <v>1.462</v>
      </c>
      <c r="R13611">
        <v>0.22650000000000001</v>
      </c>
      <c r="U13611">
        <v>0.78139999999999998</v>
      </c>
    </row>
    <row r="13612" spans="1:25">
      <c r="A13612" t="s">
        <v>1490</v>
      </c>
      <c r="B13612" t="s">
        <v>1489</v>
      </c>
      <c r="C13612" t="s">
        <v>1512</v>
      </c>
      <c r="J13612">
        <v>846</v>
      </c>
      <c r="K13612">
        <f t="shared" si="112"/>
        <v>4</v>
      </c>
      <c r="L13612">
        <f t="shared" si="113"/>
        <v>6</v>
      </c>
      <c r="M13612">
        <v>5</v>
      </c>
      <c r="N13612">
        <v>2</v>
      </c>
      <c r="O13612">
        <v>2.2631999999999999</v>
      </c>
      <c r="Q13612">
        <v>20.823</v>
      </c>
      <c r="R13612">
        <v>0.23330000000000001</v>
      </c>
      <c r="U13612">
        <v>1.056</v>
      </c>
    </row>
    <row r="13613" spans="1:25">
      <c r="A13613" t="s">
        <v>1490</v>
      </c>
      <c r="B13613" t="s">
        <v>1489</v>
      </c>
      <c r="K13613">
        <f t="shared" si="112"/>
        <v>0</v>
      </c>
      <c r="L13613">
        <f t="shared" si="113"/>
        <v>0</v>
      </c>
      <c r="U13613">
        <v>2.7519</v>
      </c>
    </row>
    <row r="13614" spans="1:25">
      <c r="A13614" t="s">
        <v>1490</v>
      </c>
      <c r="B13614" t="s">
        <v>1489</v>
      </c>
      <c r="C13614" t="s">
        <v>1512</v>
      </c>
      <c r="E13614" t="s">
        <v>1574</v>
      </c>
      <c r="G13614">
        <v>56.88</v>
      </c>
      <c r="H13614">
        <v>9.07</v>
      </c>
      <c r="I13614" t="s">
        <v>63</v>
      </c>
      <c r="J13614">
        <v>847</v>
      </c>
      <c r="K13614">
        <f t="shared" si="112"/>
        <v>0</v>
      </c>
      <c r="L13614">
        <f t="shared" si="113"/>
        <v>2</v>
      </c>
      <c r="M13614">
        <v>1</v>
      </c>
      <c r="N13614">
        <v>2</v>
      </c>
      <c r="O13614">
        <v>1.5707</v>
      </c>
      <c r="Q13614">
        <v>17.172999999999998</v>
      </c>
      <c r="R13614">
        <v>0.2218</v>
      </c>
      <c r="U13614">
        <v>0.69679999999999997</v>
      </c>
      <c r="W13614">
        <v>1.6625000000000001</v>
      </c>
      <c r="Y13614">
        <v>0.21129999999999999</v>
      </c>
    </row>
    <row r="13615" spans="1:25">
      <c r="A13615" t="s">
        <v>1490</v>
      </c>
      <c r="B13615" t="s">
        <v>1489</v>
      </c>
      <c r="C13615" t="s">
        <v>1512</v>
      </c>
      <c r="J13615">
        <v>847</v>
      </c>
      <c r="K13615">
        <f t="shared" si="112"/>
        <v>2</v>
      </c>
      <c r="L13615">
        <f t="shared" si="113"/>
        <v>4</v>
      </c>
      <c r="M13615">
        <v>3</v>
      </c>
      <c r="N13615">
        <v>2</v>
      </c>
      <c r="O13615">
        <v>1.6426000000000001</v>
      </c>
      <c r="Q13615">
        <v>16.143000000000001</v>
      </c>
      <c r="R13615">
        <v>0.20280000000000001</v>
      </c>
      <c r="U13615">
        <v>0.66610000000000003</v>
      </c>
    </row>
    <row r="13616" spans="1:25">
      <c r="A13616" t="s">
        <v>1490</v>
      </c>
      <c r="B13616" t="s">
        <v>1489</v>
      </c>
      <c r="C13616" t="s">
        <v>1512</v>
      </c>
      <c r="J13616">
        <v>847</v>
      </c>
      <c r="K13616">
        <f t="shared" si="112"/>
        <v>4</v>
      </c>
      <c r="L13616">
        <f t="shared" si="113"/>
        <v>6</v>
      </c>
      <c r="M13616">
        <v>5</v>
      </c>
      <c r="N13616">
        <v>2</v>
      </c>
      <c r="O13616">
        <v>1.6509</v>
      </c>
      <c r="Q13616">
        <v>16.57</v>
      </c>
      <c r="R13616">
        <v>0.20050000000000001</v>
      </c>
      <c r="U13616">
        <v>0.66210000000000002</v>
      </c>
    </row>
    <row r="13617" spans="1:25">
      <c r="A13617" t="s">
        <v>1490</v>
      </c>
      <c r="B13617" t="s">
        <v>1489</v>
      </c>
      <c r="C13617" t="s">
        <v>1512</v>
      </c>
      <c r="J13617">
        <v>847</v>
      </c>
      <c r="K13617">
        <f t="shared" si="112"/>
        <v>6</v>
      </c>
      <c r="L13617">
        <f t="shared" si="113"/>
        <v>8</v>
      </c>
      <c r="M13617">
        <v>7</v>
      </c>
      <c r="N13617">
        <v>2</v>
      </c>
      <c r="O13617">
        <v>1.7473000000000001</v>
      </c>
      <c r="Q13617">
        <v>14.057</v>
      </c>
      <c r="R13617">
        <v>0.19120000000000001</v>
      </c>
      <c r="U13617">
        <v>0.66800000000000004</v>
      </c>
    </row>
    <row r="13618" spans="1:25">
      <c r="A13618" t="s">
        <v>1490</v>
      </c>
      <c r="B13618" t="s">
        <v>1489</v>
      </c>
      <c r="C13618" t="s">
        <v>1512</v>
      </c>
      <c r="J13618">
        <v>847</v>
      </c>
      <c r="K13618">
        <f t="shared" si="112"/>
        <v>8</v>
      </c>
      <c r="L13618">
        <f t="shared" si="113"/>
        <v>10</v>
      </c>
      <c r="M13618">
        <v>9</v>
      </c>
      <c r="N13618">
        <v>2</v>
      </c>
      <c r="O13618">
        <v>1.7011000000000001</v>
      </c>
      <c r="Q13618">
        <v>18.460999999999999</v>
      </c>
      <c r="R13618">
        <v>0.24030000000000001</v>
      </c>
      <c r="U13618">
        <v>0.81769999999999998</v>
      </c>
    </row>
    <row r="13619" spans="1:25">
      <c r="A13619" t="s">
        <v>1490</v>
      </c>
      <c r="B13619" t="s">
        <v>1489</v>
      </c>
      <c r="K13619">
        <f t="shared" si="112"/>
        <v>0</v>
      </c>
      <c r="L13619">
        <f t="shared" si="113"/>
        <v>0</v>
      </c>
      <c r="U13619">
        <v>3.5106999999999999</v>
      </c>
    </row>
    <row r="13620" spans="1:25">
      <c r="A13620" t="s">
        <v>1490</v>
      </c>
      <c r="B13620" t="s">
        <v>1489</v>
      </c>
      <c r="C13620" t="s">
        <v>1512</v>
      </c>
      <c r="E13620" t="s">
        <v>1572</v>
      </c>
      <c r="G13620">
        <v>56.88</v>
      </c>
      <c r="H13620">
        <v>9.07</v>
      </c>
      <c r="I13620" t="s">
        <v>63</v>
      </c>
      <c r="J13620">
        <v>848</v>
      </c>
      <c r="K13620">
        <f t="shared" si="112"/>
        <v>0</v>
      </c>
      <c r="L13620">
        <f t="shared" si="113"/>
        <v>2</v>
      </c>
      <c r="M13620">
        <v>1</v>
      </c>
      <c r="N13620">
        <v>2</v>
      </c>
      <c r="O13620">
        <v>1.4646999999999999</v>
      </c>
      <c r="Q13620">
        <v>18.481999999999999</v>
      </c>
      <c r="R13620">
        <v>0.65</v>
      </c>
      <c r="U13620">
        <v>1.9041999999999999</v>
      </c>
      <c r="W13620">
        <v>1.6012999999999999</v>
      </c>
      <c r="Y13620">
        <v>0.62780000000000002</v>
      </c>
    </row>
    <row r="13621" spans="1:25">
      <c r="A13621" t="s">
        <v>1490</v>
      </c>
      <c r="B13621" t="s">
        <v>1489</v>
      </c>
      <c r="C13621" t="s">
        <v>1512</v>
      </c>
      <c r="J13621">
        <v>848</v>
      </c>
      <c r="K13621">
        <f t="shared" si="112"/>
        <v>2</v>
      </c>
      <c r="L13621">
        <f t="shared" si="113"/>
        <v>4</v>
      </c>
      <c r="M13621">
        <v>3</v>
      </c>
      <c r="N13621">
        <v>2</v>
      </c>
      <c r="O13621">
        <v>1.6614</v>
      </c>
      <c r="Q13621">
        <v>23.417999999999999</v>
      </c>
      <c r="R13621">
        <v>0.81069999999999998</v>
      </c>
      <c r="U13621">
        <v>2.6936</v>
      </c>
    </row>
    <row r="13622" spans="1:25">
      <c r="A13622" t="s">
        <v>1490</v>
      </c>
      <c r="B13622" t="s">
        <v>1489</v>
      </c>
      <c r="C13622" t="s">
        <v>1512</v>
      </c>
      <c r="J13622">
        <v>848</v>
      </c>
      <c r="K13622">
        <f t="shared" si="112"/>
        <v>4</v>
      </c>
      <c r="L13622">
        <f t="shared" si="113"/>
        <v>6</v>
      </c>
      <c r="M13622">
        <v>5</v>
      </c>
      <c r="N13622">
        <v>2</v>
      </c>
      <c r="O13622">
        <v>1.5981000000000001</v>
      </c>
      <c r="Q13622">
        <v>20.945</v>
      </c>
      <c r="R13622">
        <v>0.64529999999999998</v>
      </c>
      <c r="U13622">
        <v>2.0626000000000002</v>
      </c>
    </row>
    <row r="13623" spans="1:25">
      <c r="A13623" t="s">
        <v>1490</v>
      </c>
      <c r="B13623" t="s">
        <v>1489</v>
      </c>
      <c r="C13623" t="s">
        <v>1512</v>
      </c>
      <c r="J13623">
        <v>848</v>
      </c>
      <c r="K13623">
        <f t="shared" si="112"/>
        <v>6</v>
      </c>
      <c r="L13623">
        <f t="shared" si="113"/>
        <v>8</v>
      </c>
      <c r="M13623">
        <v>7</v>
      </c>
      <c r="N13623">
        <v>2</v>
      </c>
      <c r="O13623">
        <v>1.6686000000000001</v>
      </c>
      <c r="Q13623">
        <v>17.088999999999999</v>
      </c>
      <c r="R13623">
        <v>0.53520000000000001</v>
      </c>
      <c r="U13623">
        <v>1.786</v>
      </c>
    </row>
    <row r="13624" spans="1:25">
      <c r="A13624" t="s">
        <v>1490</v>
      </c>
      <c r="B13624" t="s">
        <v>1489</v>
      </c>
      <c r="C13624" t="s">
        <v>1512</v>
      </c>
      <c r="J13624">
        <v>848</v>
      </c>
      <c r="K13624">
        <f t="shared" si="112"/>
        <v>8</v>
      </c>
      <c r="L13624">
        <f t="shared" si="113"/>
        <v>10</v>
      </c>
      <c r="M13624">
        <v>9</v>
      </c>
      <c r="N13624">
        <v>2</v>
      </c>
      <c r="O13624">
        <v>1.6135999999999999</v>
      </c>
      <c r="Q13624">
        <v>21.850999999999999</v>
      </c>
      <c r="R13624">
        <v>0.49780000000000002</v>
      </c>
      <c r="U13624">
        <v>1.6064000000000001</v>
      </c>
    </row>
    <row r="13625" spans="1:25">
      <c r="A13625" t="s">
        <v>1490</v>
      </c>
      <c r="B13625" t="s">
        <v>1489</v>
      </c>
      <c r="K13625">
        <f t="shared" si="112"/>
        <v>0</v>
      </c>
      <c r="L13625">
        <f t="shared" si="113"/>
        <v>0</v>
      </c>
      <c r="U13625">
        <v>10.0527</v>
      </c>
    </row>
    <row r="13626" spans="1:25">
      <c r="A13626" t="s">
        <v>1490</v>
      </c>
      <c r="B13626" t="s">
        <v>1489</v>
      </c>
      <c r="C13626" t="s">
        <v>1512</v>
      </c>
      <c r="E13626" t="s">
        <v>1570</v>
      </c>
      <c r="G13626">
        <v>56.88</v>
      </c>
      <c r="H13626">
        <v>9.07</v>
      </c>
      <c r="I13626" t="s">
        <v>63</v>
      </c>
      <c r="J13626">
        <v>849</v>
      </c>
      <c r="K13626">
        <f t="shared" si="112"/>
        <v>0</v>
      </c>
      <c r="L13626">
        <f t="shared" si="113"/>
        <v>2</v>
      </c>
      <c r="M13626">
        <v>1</v>
      </c>
      <c r="N13626">
        <v>2</v>
      </c>
      <c r="O13626">
        <v>1.502</v>
      </c>
      <c r="Q13626">
        <v>45.101999999999997</v>
      </c>
      <c r="R13626">
        <v>0.66379999999999995</v>
      </c>
      <c r="U13626">
        <v>1.994</v>
      </c>
      <c r="W13626">
        <v>1.4258999999999999</v>
      </c>
      <c r="Y13626">
        <v>0.70209999999999995</v>
      </c>
    </row>
    <row r="13627" spans="1:25">
      <c r="A13627" t="s">
        <v>1490</v>
      </c>
      <c r="B13627" t="s">
        <v>1489</v>
      </c>
      <c r="C13627" t="s">
        <v>1512</v>
      </c>
      <c r="J13627">
        <v>849</v>
      </c>
      <c r="K13627">
        <f t="shared" si="112"/>
        <v>2</v>
      </c>
      <c r="L13627">
        <f t="shared" si="113"/>
        <v>4</v>
      </c>
      <c r="M13627">
        <v>3</v>
      </c>
      <c r="N13627">
        <v>2</v>
      </c>
      <c r="O13627">
        <v>1.4323999999999999</v>
      </c>
      <c r="Q13627">
        <v>63.134</v>
      </c>
      <c r="R13627">
        <v>0.70550000000000002</v>
      </c>
      <c r="U13627">
        <v>2.0211000000000001</v>
      </c>
    </row>
    <row r="13628" spans="1:25">
      <c r="A13628" t="s">
        <v>1490</v>
      </c>
      <c r="B13628" t="s">
        <v>1489</v>
      </c>
      <c r="C13628" t="s">
        <v>1512</v>
      </c>
      <c r="J13628">
        <v>849</v>
      </c>
      <c r="K13628">
        <f t="shared" si="112"/>
        <v>4</v>
      </c>
      <c r="L13628">
        <f t="shared" si="113"/>
        <v>6</v>
      </c>
      <c r="M13628">
        <v>5</v>
      </c>
      <c r="N13628">
        <v>2</v>
      </c>
      <c r="O13628">
        <v>1.2858000000000001</v>
      </c>
      <c r="Q13628">
        <v>57.292999999999999</v>
      </c>
      <c r="R13628">
        <v>0.70040000000000002</v>
      </c>
      <c r="U13628">
        <v>1.8009999999999999</v>
      </c>
    </row>
    <row r="13629" spans="1:25">
      <c r="A13629" t="s">
        <v>1490</v>
      </c>
      <c r="B13629" t="s">
        <v>1489</v>
      </c>
      <c r="C13629" t="s">
        <v>1512</v>
      </c>
      <c r="J13629">
        <v>849</v>
      </c>
      <c r="K13629">
        <f t="shared" si="112"/>
        <v>6</v>
      </c>
      <c r="L13629">
        <f t="shared" si="113"/>
        <v>8</v>
      </c>
      <c r="M13629">
        <v>7</v>
      </c>
      <c r="N13629">
        <v>2</v>
      </c>
      <c r="O13629">
        <v>1.4834000000000001</v>
      </c>
      <c r="Q13629">
        <v>76.700999999999993</v>
      </c>
      <c r="R13629">
        <v>0.73880000000000001</v>
      </c>
      <c r="U13629">
        <v>2.1917</v>
      </c>
    </row>
    <row r="13630" spans="1:25">
      <c r="A13630" t="s">
        <v>1490</v>
      </c>
      <c r="B13630" t="s">
        <v>1489</v>
      </c>
      <c r="K13630">
        <f t="shared" si="112"/>
        <v>0</v>
      </c>
      <c r="L13630">
        <f t="shared" si="113"/>
        <v>0</v>
      </c>
      <c r="U13630">
        <v>8.0078999999999994</v>
      </c>
    </row>
    <row r="13631" spans="1:25">
      <c r="A13631" t="s">
        <v>1490</v>
      </c>
      <c r="B13631" t="s">
        <v>1489</v>
      </c>
      <c r="C13631" t="s">
        <v>1512</v>
      </c>
      <c r="E13631" t="s">
        <v>1569</v>
      </c>
      <c r="G13631">
        <v>56.88</v>
      </c>
      <c r="H13631">
        <v>9.07</v>
      </c>
      <c r="I13631" t="s">
        <v>63</v>
      </c>
      <c r="J13631">
        <v>850</v>
      </c>
      <c r="K13631">
        <f t="shared" si="112"/>
        <v>0</v>
      </c>
      <c r="L13631">
        <f t="shared" si="113"/>
        <v>2</v>
      </c>
      <c r="M13631">
        <v>1</v>
      </c>
      <c r="N13631">
        <v>2</v>
      </c>
      <c r="O13631">
        <v>0.79790000000000005</v>
      </c>
      <c r="Q13631">
        <v>49.289000000000001</v>
      </c>
      <c r="R13631">
        <v>2.7254</v>
      </c>
      <c r="U13631">
        <v>4.3490000000000002</v>
      </c>
      <c r="W13631">
        <v>1.0629999999999999</v>
      </c>
      <c r="Y13631">
        <v>1.4971000000000001</v>
      </c>
    </row>
    <row r="13632" spans="1:25">
      <c r="A13632" t="s">
        <v>1490</v>
      </c>
      <c r="B13632" t="s">
        <v>1489</v>
      </c>
      <c r="C13632" t="s">
        <v>1512</v>
      </c>
      <c r="J13632">
        <v>850</v>
      </c>
      <c r="K13632">
        <f t="shared" si="112"/>
        <v>2</v>
      </c>
      <c r="L13632">
        <f t="shared" si="113"/>
        <v>4</v>
      </c>
      <c r="M13632">
        <v>3</v>
      </c>
      <c r="N13632">
        <v>2</v>
      </c>
      <c r="O13632">
        <v>0.98119999999999996</v>
      </c>
      <c r="Q13632">
        <v>55.145000000000003</v>
      </c>
      <c r="R13632">
        <v>1.9285000000000001</v>
      </c>
      <c r="U13632">
        <v>3.7844000000000002</v>
      </c>
    </row>
    <row r="13633" spans="1:25">
      <c r="A13633" t="s">
        <v>1490</v>
      </c>
      <c r="B13633" t="s">
        <v>1489</v>
      </c>
      <c r="C13633" t="s">
        <v>1512</v>
      </c>
      <c r="J13633">
        <v>850</v>
      </c>
      <c r="K13633">
        <f t="shared" si="112"/>
        <v>4</v>
      </c>
      <c r="L13633">
        <f t="shared" si="113"/>
        <v>6</v>
      </c>
      <c r="M13633">
        <v>5</v>
      </c>
      <c r="N13633">
        <v>2</v>
      </c>
      <c r="O13633">
        <v>1.2083999999999999</v>
      </c>
      <c r="Q13633">
        <v>35.32</v>
      </c>
      <c r="R13633">
        <v>0.86519999999999997</v>
      </c>
      <c r="U13633">
        <v>2.0912000000000002</v>
      </c>
    </row>
    <row r="13634" spans="1:25">
      <c r="A13634" t="s">
        <v>1490</v>
      </c>
      <c r="B13634" t="s">
        <v>1489</v>
      </c>
      <c r="C13634" t="s">
        <v>1512</v>
      </c>
      <c r="J13634">
        <v>850</v>
      </c>
      <c r="K13634">
        <f t="shared" si="112"/>
        <v>6</v>
      </c>
      <c r="L13634">
        <f t="shared" si="113"/>
        <v>8</v>
      </c>
      <c r="M13634">
        <v>7</v>
      </c>
      <c r="N13634">
        <v>2</v>
      </c>
      <c r="O13634">
        <v>1.1961999999999999</v>
      </c>
      <c r="Q13634">
        <v>33.417999999999999</v>
      </c>
      <c r="R13634">
        <v>1.0311999999999999</v>
      </c>
      <c r="U13634">
        <v>2.4670000000000001</v>
      </c>
    </row>
    <row r="13635" spans="1:25">
      <c r="A13635" t="s">
        <v>1490</v>
      </c>
      <c r="B13635" t="s">
        <v>1489</v>
      </c>
      <c r="C13635" t="s">
        <v>1512</v>
      </c>
      <c r="J13635">
        <v>850</v>
      </c>
      <c r="K13635">
        <f t="shared" si="112"/>
        <v>8</v>
      </c>
      <c r="L13635">
        <f t="shared" si="113"/>
        <v>10</v>
      </c>
      <c r="M13635">
        <v>9</v>
      </c>
      <c r="N13635">
        <v>2</v>
      </c>
      <c r="O13635">
        <v>1.1315</v>
      </c>
      <c r="Q13635">
        <v>38.026000000000003</v>
      </c>
      <c r="R13635">
        <v>0.93520000000000003</v>
      </c>
      <c r="U13635">
        <v>2.1162999999999998</v>
      </c>
    </row>
    <row r="13636" spans="1:25">
      <c r="A13636" t="s">
        <v>1490</v>
      </c>
      <c r="B13636" t="s">
        <v>1489</v>
      </c>
      <c r="K13636">
        <f t="shared" si="112"/>
        <v>0</v>
      </c>
      <c r="L13636">
        <f t="shared" si="113"/>
        <v>0</v>
      </c>
      <c r="U13636">
        <v>14.8078</v>
      </c>
    </row>
    <row r="13637" spans="1:25">
      <c r="A13637" t="s">
        <v>1490</v>
      </c>
      <c r="B13637" t="s">
        <v>1489</v>
      </c>
      <c r="C13637" t="s">
        <v>1512</v>
      </c>
      <c r="E13637" t="s">
        <v>1567</v>
      </c>
      <c r="G13637">
        <v>56.88</v>
      </c>
      <c r="H13637">
        <v>9.07</v>
      </c>
      <c r="I13637" t="s">
        <v>63</v>
      </c>
      <c r="J13637">
        <v>851</v>
      </c>
      <c r="K13637">
        <f t="shared" si="112"/>
        <v>0</v>
      </c>
      <c r="L13637">
        <f t="shared" si="113"/>
        <v>2</v>
      </c>
      <c r="M13637">
        <v>1</v>
      </c>
      <c r="N13637">
        <v>2</v>
      </c>
      <c r="O13637">
        <v>0.55820000000000003</v>
      </c>
      <c r="Q13637">
        <v>48.56</v>
      </c>
      <c r="R13637">
        <v>3.6558999999999999</v>
      </c>
      <c r="U13637">
        <v>4.0811999999999999</v>
      </c>
      <c r="W13637">
        <v>1.2099</v>
      </c>
      <c r="Y13637">
        <v>2.2873000000000001</v>
      </c>
    </row>
    <row r="13638" spans="1:25">
      <c r="A13638" t="s">
        <v>1490</v>
      </c>
      <c r="B13638" t="s">
        <v>1489</v>
      </c>
      <c r="C13638" t="s">
        <v>1512</v>
      </c>
      <c r="J13638">
        <v>851</v>
      </c>
      <c r="K13638">
        <f t="shared" si="112"/>
        <v>2</v>
      </c>
      <c r="L13638">
        <f t="shared" si="113"/>
        <v>4</v>
      </c>
      <c r="M13638">
        <v>3</v>
      </c>
      <c r="N13638">
        <v>2</v>
      </c>
      <c r="O13638">
        <v>0.91569999999999996</v>
      </c>
      <c r="Q13638">
        <v>44.585000000000001</v>
      </c>
      <c r="R13638">
        <v>2.8887999999999998</v>
      </c>
      <c r="U13638">
        <v>5.2906000000000004</v>
      </c>
    </row>
    <row r="13639" spans="1:25">
      <c r="A13639" t="s">
        <v>1490</v>
      </c>
      <c r="B13639" t="s">
        <v>1489</v>
      </c>
      <c r="C13639" t="s">
        <v>1512</v>
      </c>
      <c r="J13639">
        <v>851</v>
      </c>
      <c r="K13639">
        <f t="shared" si="112"/>
        <v>4</v>
      </c>
      <c r="L13639">
        <f t="shared" si="113"/>
        <v>6</v>
      </c>
      <c r="M13639">
        <v>5</v>
      </c>
      <c r="N13639">
        <v>2</v>
      </c>
      <c r="O13639">
        <v>1.3707</v>
      </c>
      <c r="Q13639">
        <v>57.366999999999997</v>
      </c>
      <c r="R13639">
        <v>2.1204999999999998</v>
      </c>
      <c r="U13639">
        <v>5.8129999999999997</v>
      </c>
    </row>
    <row r="13640" spans="1:25">
      <c r="A13640" t="s">
        <v>1490</v>
      </c>
      <c r="B13640" t="s">
        <v>1489</v>
      </c>
      <c r="C13640" t="s">
        <v>1512</v>
      </c>
      <c r="J13640">
        <v>851</v>
      </c>
      <c r="K13640">
        <f t="shared" si="112"/>
        <v>6</v>
      </c>
      <c r="L13640">
        <f t="shared" si="113"/>
        <v>8</v>
      </c>
      <c r="M13640">
        <v>7</v>
      </c>
      <c r="N13640">
        <v>2</v>
      </c>
      <c r="O13640">
        <v>1.5256000000000001</v>
      </c>
      <c r="Q13640">
        <v>33.728999999999999</v>
      </c>
      <c r="R13640">
        <v>1.3388</v>
      </c>
      <c r="U13640">
        <v>4.0848000000000004</v>
      </c>
    </row>
    <row r="13641" spans="1:25">
      <c r="A13641" t="s">
        <v>1490</v>
      </c>
      <c r="B13641" t="s">
        <v>1489</v>
      </c>
      <c r="C13641" t="s">
        <v>1512</v>
      </c>
      <c r="J13641">
        <v>851</v>
      </c>
      <c r="K13641">
        <f t="shared" si="112"/>
        <v>8</v>
      </c>
      <c r="L13641">
        <f t="shared" si="113"/>
        <v>10</v>
      </c>
      <c r="M13641">
        <v>9</v>
      </c>
      <c r="N13641">
        <v>2</v>
      </c>
      <c r="O13641">
        <v>1.6796</v>
      </c>
      <c r="Q13641">
        <v>36.820999999999998</v>
      </c>
      <c r="R13641">
        <v>1.4325000000000001</v>
      </c>
      <c r="U13641">
        <v>4.8121</v>
      </c>
    </row>
    <row r="13642" spans="1:25">
      <c r="A13642" t="s">
        <v>1490</v>
      </c>
      <c r="B13642" t="s">
        <v>1489</v>
      </c>
      <c r="K13642">
        <f t="shared" si="112"/>
        <v>0</v>
      </c>
      <c r="L13642">
        <f t="shared" si="113"/>
        <v>0</v>
      </c>
      <c r="U13642">
        <v>24.081700000000001</v>
      </c>
    </row>
    <row r="13643" spans="1:25">
      <c r="A13643" t="s">
        <v>1490</v>
      </c>
      <c r="B13643" t="s">
        <v>1489</v>
      </c>
      <c r="C13643" t="s">
        <v>1512</v>
      </c>
      <c r="E13643" t="s">
        <v>1565</v>
      </c>
      <c r="G13643">
        <v>56.88</v>
      </c>
      <c r="H13643">
        <v>9.07</v>
      </c>
      <c r="I13643" t="s">
        <v>63</v>
      </c>
      <c r="J13643">
        <v>852</v>
      </c>
      <c r="K13643">
        <f t="shared" si="112"/>
        <v>0</v>
      </c>
      <c r="L13643">
        <f t="shared" si="113"/>
        <v>2</v>
      </c>
      <c r="M13643">
        <v>1</v>
      </c>
      <c r="N13643">
        <v>2</v>
      </c>
      <c r="O13643">
        <v>1.5025999999999999</v>
      </c>
      <c r="Q13643">
        <v>17.023</v>
      </c>
      <c r="R13643">
        <v>0.46510000000000001</v>
      </c>
      <c r="U13643">
        <v>1.3975</v>
      </c>
      <c r="W13643">
        <v>1.6868000000000001</v>
      </c>
      <c r="Y13643">
        <v>0.28699999999999998</v>
      </c>
    </row>
    <row r="13644" spans="1:25">
      <c r="A13644" t="s">
        <v>1490</v>
      </c>
      <c r="B13644" t="s">
        <v>1489</v>
      </c>
      <c r="C13644" t="s">
        <v>1512</v>
      </c>
      <c r="J13644">
        <v>852</v>
      </c>
      <c r="K13644">
        <f t="shared" si="112"/>
        <v>2</v>
      </c>
      <c r="L13644">
        <f t="shared" si="113"/>
        <v>4</v>
      </c>
      <c r="M13644">
        <v>3</v>
      </c>
      <c r="N13644">
        <v>2</v>
      </c>
      <c r="O13644">
        <v>1.6133</v>
      </c>
      <c r="Q13644">
        <v>15.256</v>
      </c>
      <c r="R13644">
        <v>0.36</v>
      </c>
      <c r="U13644">
        <v>1.1615</v>
      </c>
    </row>
    <row r="13645" spans="1:25">
      <c r="A13645" t="s">
        <v>1490</v>
      </c>
      <c r="B13645" t="s">
        <v>1489</v>
      </c>
      <c r="C13645" t="s">
        <v>1512</v>
      </c>
      <c r="J13645">
        <v>852</v>
      </c>
      <c r="K13645">
        <f t="shared" si="112"/>
        <v>4</v>
      </c>
      <c r="L13645">
        <f t="shared" si="113"/>
        <v>6</v>
      </c>
      <c r="M13645">
        <v>5</v>
      </c>
      <c r="N13645">
        <v>2</v>
      </c>
      <c r="O13645">
        <v>1.6157999999999999</v>
      </c>
      <c r="Q13645">
        <v>16.965</v>
      </c>
      <c r="R13645">
        <v>0.23380000000000001</v>
      </c>
      <c r="U13645">
        <v>0.75560000000000005</v>
      </c>
    </row>
    <row r="13646" spans="1:25">
      <c r="A13646" t="s">
        <v>1490</v>
      </c>
      <c r="B13646" t="s">
        <v>1489</v>
      </c>
      <c r="C13646" t="s">
        <v>1512</v>
      </c>
      <c r="J13646">
        <v>852</v>
      </c>
      <c r="K13646">
        <f t="shared" si="112"/>
        <v>6</v>
      </c>
      <c r="L13646">
        <f t="shared" si="113"/>
        <v>8</v>
      </c>
      <c r="M13646">
        <v>7</v>
      </c>
      <c r="N13646">
        <v>2</v>
      </c>
      <c r="O13646">
        <v>1.8408</v>
      </c>
      <c r="Q13646">
        <v>14.449</v>
      </c>
      <c r="R13646">
        <v>0.21879999999999999</v>
      </c>
      <c r="U13646">
        <v>0.80569999999999997</v>
      </c>
    </row>
    <row r="13647" spans="1:25">
      <c r="A13647" t="s">
        <v>1490</v>
      </c>
      <c r="B13647" t="s">
        <v>1489</v>
      </c>
      <c r="C13647" t="s">
        <v>1512</v>
      </c>
      <c r="J13647">
        <v>852</v>
      </c>
      <c r="K13647">
        <f t="shared" si="112"/>
        <v>8</v>
      </c>
      <c r="L13647">
        <f t="shared" si="113"/>
        <v>10</v>
      </c>
      <c r="M13647">
        <v>9</v>
      </c>
      <c r="N13647">
        <v>2</v>
      </c>
      <c r="O13647">
        <v>1.8616999999999999</v>
      </c>
      <c r="Q13647">
        <v>16.177</v>
      </c>
      <c r="R13647">
        <v>0.15720000000000001</v>
      </c>
      <c r="U13647">
        <v>0.58540000000000003</v>
      </c>
    </row>
    <row r="13648" spans="1:25">
      <c r="A13648" t="s">
        <v>1490</v>
      </c>
      <c r="B13648" t="s">
        <v>1489</v>
      </c>
      <c r="K13648">
        <f t="shared" si="112"/>
        <v>0</v>
      </c>
      <c r="L13648">
        <f t="shared" si="113"/>
        <v>0</v>
      </c>
      <c r="U13648">
        <v>4.7058</v>
      </c>
    </row>
    <row r="13649" spans="1:25">
      <c r="A13649" t="s">
        <v>1490</v>
      </c>
      <c r="B13649" t="s">
        <v>1489</v>
      </c>
      <c r="C13649" t="s">
        <v>1512</v>
      </c>
      <c r="E13649" t="s">
        <v>1563</v>
      </c>
      <c r="G13649">
        <v>56.88</v>
      </c>
      <c r="H13649">
        <v>9.07</v>
      </c>
      <c r="I13649" t="s">
        <v>63</v>
      </c>
      <c r="J13649">
        <v>853</v>
      </c>
      <c r="K13649">
        <f t="shared" si="112"/>
        <v>0</v>
      </c>
      <c r="L13649">
        <f t="shared" si="113"/>
        <v>2</v>
      </c>
      <c r="M13649">
        <v>1</v>
      </c>
      <c r="N13649">
        <v>2</v>
      </c>
      <c r="O13649">
        <v>1.2877000000000001</v>
      </c>
      <c r="Q13649">
        <v>22.443999999999999</v>
      </c>
      <c r="R13649">
        <v>0.52729999999999999</v>
      </c>
      <c r="U13649">
        <v>1.3580000000000001</v>
      </c>
      <c r="W13649">
        <v>1.4539</v>
      </c>
      <c r="Y13649">
        <v>0.49690000000000001</v>
      </c>
    </row>
    <row r="13650" spans="1:25">
      <c r="A13650" t="s">
        <v>1490</v>
      </c>
      <c r="B13650" t="s">
        <v>1489</v>
      </c>
      <c r="C13650" t="s">
        <v>1512</v>
      </c>
      <c r="J13650">
        <v>853</v>
      </c>
      <c r="K13650">
        <f t="shared" si="112"/>
        <v>2</v>
      </c>
      <c r="L13650">
        <f t="shared" si="113"/>
        <v>4</v>
      </c>
      <c r="M13650">
        <v>3</v>
      </c>
      <c r="N13650">
        <v>2</v>
      </c>
      <c r="O13650">
        <v>1.4473</v>
      </c>
      <c r="Q13650">
        <v>21.696999999999999</v>
      </c>
      <c r="R13650">
        <v>0.4345</v>
      </c>
      <c r="U13650">
        <v>1.2578</v>
      </c>
    </row>
    <row r="13651" spans="1:25">
      <c r="A13651" t="s">
        <v>1490</v>
      </c>
      <c r="B13651" t="s">
        <v>1489</v>
      </c>
      <c r="C13651" t="s">
        <v>1512</v>
      </c>
      <c r="J13651">
        <v>853</v>
      </c>
      <c r="K13651">
        <f t="shared" si="112"/>
        <v>4</v>
      </c>
      <c r="L13651">
        <f t="shared" si="113"/>
        <v>6</v>
      </c>
      <c r="M13651">
        <v>5</v>
      </c>
      <c r="N13651">
        <v>2</v>
      </c>
      <c r="O13651">
        <v>1.4957</v>
      </c>
      <c r="Q13651">
        <v>25.751000000000001</v>
      </c>
      <c r="R13651">
        <v>0.46050000000000002</v>
      </c>
      <c r="U13651">
        <v>1.3775999999999999</v>
      </c>
    </row>
    <row r="13652" spans="1:25">
      <c r="A13652" t="s">
        <v>1490</v>
      </c>
      <c r="B13652" t="s">
        <v>1489</v>
      </c>
      <c r="C13652" t="s">
        <v>1512</v>
      </c>
      <c r="J13652">
        <v>853</v>
      </c>
      <c r="K13652">
        <f t="shared" si="112"/>
        <v>6</v>
      </c>
      <c r="L13652">
        <f t="shared" si="113"/>
        <v>8</v>
      </c>
      <c r="M13652">
        <v>7</v>
      </c>
      <c r="N13652">
        <v>2</v>
      </c>
      <c r="O13652">
        <v>1.5657000000000001</v>
      </c>
      <c r="Q13652">
        <v>28.832000000000001</v>
      </c>
      <c r="R13652">
        <v>0.55110000000000003</v>
      </c>
      <c r="U13652">
        <v>1.7257</v>
      </c>
    </row>
    <row r="13653" spans="1:25">
      <c r="A13653" t="s">
        <v>1490</v>
      </c>
      <c r="B13653" t="s">
        <v>1489</v>
      </c>
      <c r="C13653" t="s">
        <v>1512</v>
      </c>
      <c r="J13653">
        <v>853</v>
      </c>
      <c r="K13653">
        <f t="shared" si="112"/>
        <v>8</v>
      </c>
      <c r="L13653">
        <f t="shared" si="113"/>
        <v>10</v>
      </c>
      <c r="M13653">
        <v>9</v>
      </c>
      <c r="N13653">
        <v>2</v>
      </c>
      <c r="O13653">
        <v>1.4730000000000001</v>
      </c>
      <c r="Q13653">
        <v>31.175000000000001</v>
      </c>
      <c r="R13653">
        <v>0.51100000000000001</v>
      </c>
      <c r="U13653">
        <v>1.5055000000000001</v>
      </c>
    </row>
    <row r="13654" spans="1:25">
      <c r="A13654" t="s">
        <v>1490</v>
      </c>
      <c r="B13654" t="s">
        <v>1489</v>
      </c>
      <c r="K13654">
        <f t="shared" si="112"/>
        <v>0</v>
      </c>
      <c r="L13654">
        <f t="shared" si="113"/>
        <v>0</v>
      </c>
      <c r="U13654">
        <v>7.2244999999999999</v>
      </c>
    </row>
    <row r="13655" spans="1:25">
      <c r="A13655" t="s">
        <v>1490</v>
      </c>
      <c r="B13655" t="s">
        <v>1489</v>
      </c>
      <c r="C13655" t="s">
        <v>1512</v>
      </c>
      <c r="E13655" t="s">
        <v>1561</v>
      </c>
      <c r="G13655">
        <v>56.88</v>
      </c>
      <c r="H13655">
        <v>9.07</v>
      </c>
      <c r="I13655" t="s">
        <v>63</v>
      </c>
      <c r="J13655">
        <v>854</v>
      </c>
      <c r="K13655">
        <f t="shared" si="112"/>
        <v>0</v>
      </c>
      <c r="L13655">
        <f t="shared" si="113"/>
        <v>2</v>
      </c>
      <c r="M13655">
        <v>1</v>
      </c>
      <c r="N13655">
        <v>2</v>
      </c>
      <c r="O13655">
        <v>1.681</v>
      </c>
      <c r="Q13655">
        <v>19.234000000000002</v>
      </c>
      <c r="R13655">
        <v>0.46960000000000002</v>
      </c>
      <c r="U13655">
        <v>1.5789</v>
      </c>
      <c r="W13655">
        <v>1.7571000000000001</v>
      </c>
      <c r="Y13655">
        <v>0.40570000000000001</v>
      </c>
    </row>
    <row r="13656" spans="1:25">
      <c r="A13656" t="s">
        <v>1490</v>
      </c>
      <c r="B13656" t="s">
        <v>1489</v>
      </c>
      <c r="C13656" t="s">
        <v>1512</v>
      </c>
      <c r="J13656">
        <v>854</v>
      </c>
      <c r="K13656">
        <f t="shared" si="112"/>
        <v>2</v>
      </c>
      <c r="L13656">
        <f t="shared" si="113"/>
        <v>4</v>
      </c>
      <c r="M13656">
        <v>3</v>
      </c>
      <c r="N13656">
        <v>2</v>
      </c>
      <c r="O13656">
        <v>1.5851999999999999</v>
      </c>
      <c r="Q13656">
        <v>23.123000000000001</v>
      </c>
      <c r="R13656">
        <v>0.45190000000000002</v>
      </c>
      <c r="U13656">
        <v>1.4329000000000001</v>
      </c>
    </row>
    <row r="13657" spans="1:25">
      <c r="A13657" t="s">
        <v>1490</v>
      </c>
      <c r="B13657" t="s">
        <v>1489</v>
      </c>
      <c r="C13657" t="s">
        <v>1512</v>
      </c>
      <c r="J13657">
        <v>854</v>
      </c>
      <c r="K13657">
        <f t="shared" si="112"/>
        <v>4</v>
      </c>
      <c r="L13657">
        <f t="shared" si="113"/>
        <v>6</v>
      </c>
      <c r="M13657">
        <v>5</v>
      </c>
      <c r="N13657">
        <v>2</v>
      </c>
      <c r="O13657">
        <v>1.6700999999999999</v>
      </c>
      <c r="Q13657">
        <v>21.119</v>
      </c>
      <c r="R13657">
        <v>0.48349999999999999</v>
      </c>
      <c r="U13657">
        <v>1.6151</v>
      </c>
    </row>
    <row r="13658" spans="1:25">
      <c r="A13658" t="s">
        <v>1490</v>
      </c>
      <c r="B13658" t="s">
        <v>1489</v>
      </c>
      <c r="C13658" t="s">
        <v>1512</v>
      </c>
      <c r="J13658">
        <v>854</v>
      </c>
      <c r="K13658">
        <f t="shared" si="112"/>
        <v>6</v>
      </c>
      <c r="L13658">
        <f t="shared" si="113"/>
        <v>8</v>
      </c>
      <c r="M13658">
        <v>7</v>
      </c>
      <c r="N13658">
        <v>2</v>
      </c>
      <c r="O13658">
        <v>1.7067000000000001</v>
      </c>
      <c r="Q13658">
        <v>16.600000000000001</v>
      </c>
      <c r="R13658">
        <v>0.35389999999999999</v>
      </c>
      <c r="U13658">
        <v>1.2079</v>
      </c>
    </row>
    <row r="13659" spans="1:25">
      <c r="A13659" t="s">
        <v>1490</v>
      </c>
      <c r="B13659" t="s">
        <v>1489</v>
      </c>
      <c r="C13659" t="s">
        <v>1512</v>
      </c>
      <c r="J13659">
        <v>854</v>
      </c>
      <c r="K13659">
        <f t="shared" si="112"/>
        <v>8</v>
      </c>
      <c r="L13659">
        <f t="shared" si="113"/>
        <v>10</v>
      </c>
      <c r="M13659">
        <v>9</v>
      </c>
      <c r="N13659">
        <v>2</v>
      </c>
      <c r="O13659">
        <v>2.1423000000000001</v>
      </c>
      <c r="Q13659">
        <v>16.437000000000001</v>
      </c>
      <c r="R13659">
        <v>0.2697</v>
      </c>
      <c r="U13659">
        <v>1.1554</v>
      </c>
    </row>
    <row r="13660" spans="1:25">
      <c r="A13660" t="s">
        <v>1490</v>
      </c>
      <c r="B13660" t="s">
        <v>1489</v>
      </c>
      <c r="K13660">
        <f t="shared" si="112"/>
        <v>0</v>
      </c>
      <c r="L13660">
        <f t="shared" si="113"/>
        <v>0</v>
      </c>
      <c r="U13660">
        <v>6.9901</v>
      </c>
    </row>
    <row r="13661" spans="1:25">
      <c r="A13661" t="s">
        <v>1490</v>
      </c>
      <c r="B13661" t="s">
        <v>1489</v>
      </c>
      <c r="C13661" t="s">
        <v>1512</v>
      </c>
      <c r="E13661" t="s">
        <v>1559</v>
      </c>
      <c r="G13661">
        <v>56.88</v>
      </c>
      <c r="H13661">
        <v>9.07</v>
      </c>
      <c r="I13661" t="s">
        <v>63</v>
      </c>
      <c r="J13661">
        <v>855</v>
      </c>
      <c r="K13661">
        <f t="shared" si="112"/>
        <v>0</v>
      </c>
      <c r="L13661">
        <f t="shared" si="113"/>
        <v>2</v>
      </c>
      <c r="M13661">
        <v>1</v>
      </c>
      <c r="N13661">
        <v>2</v>
      </c>
      <c r="O13661">
        <v>1.2776000000000001</v>
      </c>
      <c r="Q13661">
        <v>48.186</v>
      </c>
      <c r="R13661">
        <v>1.0580000000000001</v>
      </c>
      <c r="U13661">
        <v>2.7033</v>
      </c>
      <c r="W13661">
        <v>1.4475</v>
      </c>
      <c r="Y13661">
        <v>0.90310000000000001</v>
      </c>
    </row>
    <row r="13662" spans="1:25">
      <c r="A13662" t="s">
        <v>1490</v>
      </c>
      <c r="B13662" t="s">
        <v>1489</v>
      </c>
      <c r="C13662" t="s">
        <v>1512</v>
      </c>
      <c r="J13662">
        <v>855</v>
      </c>
      <c r="K13662">
        <f t="shared" si="112"/>
        <v>2</v>
      </c>
      <c r="L13662">
        <f t="shared" si="113"/>
        <v>4</v>
      </c>
      <c r="M13662">
        <v>3</v>
      </c>
      <c r="N13662">
        <v>2</v>
      </c>
      <c r="O13662">
        <v>1.4281999999999999</v>
      </c>
      <c r="Q13662">
        <v>46.996000000000002</v>
      </c>
      <c r="R13662">
        <v>0.81489999999999996</v>
      </c>
      <c r="U13662">
        <v>2.3275000000000001</v>
      </c>
    </row>
    <row r="13663" spans="1:25">
      <c r="A13663" t="s">
        <v>1490</v>
      </c>
      <c r="B13663" t="s">
        <v>1489</v>
      </c>
      <c r="C13663" t="s">
        <v>1512</v>
      </c>
      <c r="J13663">
        <v>855</v>
      </c>
      <c r="K13663">
        <f t="shared" si="112"/>
        <v>4</v>
      </c>
      <c r="L13663">
        <f t="shared" si="113"/>
        <v>6</v>
      </c>
      <c r="M13663">
        <v>5</v>
      </c>
      <c r="N13663">
        <v>2</v>
      </c>
      <c r="O13663">
        <v>1.5702</v>
      </c>
      <c r="Q13663">
        <v>47.280999999999999</v>
      </c>
      <c r="R13663">
        <v>0.80489999999999995</v>
      </c>
      <c r="U13663">
        <v>2.5274999999999999</v>
      </c>
    </row>
    <row r="13664" spans="1:25">
      <c r="A13664" t="s">
        <v>1490</v>
      </c>
      <c r="B13664" t="s">
        <v>1489</v>
      </c>
      <c r="C13664" t="s">
        <v>1512</v>
      </c>
      <c r="J13664">
        <v>855</v>
      </c>
      <c r="K13664">
        <f t="shared" si="112"/>
        <v>6</v>
      </c>
      <c r="L13664">
        <f t="shared" si="113"/>
        <v>8</v>
      </c>
      <c r="M13664">
        <v>7</v>
      </c>
      <c r="N13664">
        <v>2</v>
      </c>
      <c r="O13664">
        <v>1.4832000000000001</v>
      </c>
      <c r="Q13664">
        <v>52.97</v>
      </c>
      <c r="R13664">
        <v>0.878</v>
      </c>
      <c r="U13664">
        <v>2.6044999999999998</v>
      </c>
    </row>
    <row r="13665" spans="1:25">
      <c r="A13665" t="s">
        <v>1490</v>
      </c>
      <c r="B13665" t="s">
        <v>1489</v>
      </c>
      <c r="C13665" t="s">
        <v>1512</v>
      </c>
      <c r="J13665">
        <v>855</v>
      </c>
      <c r="K13665">
        <f t="shared" si="112"/>
        <v>8</v>
      </c>
      <c r="L13665">
        <f t="shared" si="113"/>
        <v>10</v>
      </c>
      <c r="M13665">
        <v>9</v>
      </c>
      <c r="N13665">
        <v>2</v>
      </c>
      <c r="O13665">
        <v>1.4783999999999999</v>
      </c>
      <c r="Q13665">
        <v>53.505000000000003</v>
      </c>
      <c r="R13665">
        <v>0.95989999999999998</v>
      </c>
      <c r="U13665">
        <v>2.8382000000000001</v>
      </c>
    </row>
    <row r="13666" spans="1:25">
      <c r="A13666" t="s">
        <v>1490</v>
      </c>
      <c r="B13666" t="s">
        <v>1489</v>
      </c>
      <c r="K13666">
        <f t="shared" si="112"/>
        <v>0</v>
      </c>
      <c r="L13666">
        <f t="shared" si="113"/>
        <v>0</v>
      </c>
      <c r="U13666">
        <v>13.001099999999999</v>
      </c>
    </row>
    <row r="13667" spans="1:25">
      <c r="A13667" t="s">
        <v>1490</v>
      </c>
      <c r="B13667" t="s">
        <v>1489</v>
      </c>
      <c r="C13667" t="s">
        <v>1512</v>
      </c>
      <c r="E13667" t="s">
        <v>1557</v>
      </c>
      <c r="G13667">
        <v>56.13</v>
      </c>
      <c r="H13667">
        <v>10.34</v>
      </c>
      <c r="I13667" t="s">
        <v>63</v>
      </c>
      <c r="J13667">
        <v>856</v>
      </c>
      <c r="K13667">
        <f t="shared" ref="K13667:K13730" si="114">M13667-(N13667/2)</f>
        <v>0</v>
      </c>
      <c r="L13667">
        <f t="shared" ref="L13667:L13730" si="115">M13667+(N13667/2)</f>
        <v>2</v>
      </c>
      <c r="M13667">
        <v>1</v>
      </c>
      <c r="N13667">
        <v>2</v>
      </c>
      <c r="O13667">
        <v>1.6427</v>
      </c>
      <c r="Q13667">
        <v>8.1660000000000004</v>
      </c>
      <c r="R13667">
        <v>0.32640000000000002</v>
      </c>
      <c r="U13667">
        <v>1.0725</v>
      </c>
      <c r="W13667">
        <v>1.6916</v>
      </c>
      <c r="Y13667">
        <v>0.3357</v>
      </c>
    </row>
    <row r="13668" spans="1:25">
      <c r="A13668" t="s">
        <v>1490</v>
      </c>
      <c r="B13668" t="s">
        <v>1489</v>
      </c>
      <c r="C13668" t="s">
        <v>1512</v>
      </c>
      <c r="J13668">
        <v>856</v>
      </c>
      <c r="K13668">
        <f t="shared" si="114"/>
        <v>2</v>
      </c>
      <c r="L13668">
        <f t="shared" si="115"/>
        <v>4</v>
      </c>
      <c r="M13668">
        <v>3</v>
      </c>
      <c r="N13668">
        <v>2</v>
      </c>
      <c r="O13668">
        <v>1.6387</v>
      </c>
      <c r="Q13668">
        <v>10.103</v>
      </c>
      <c r="R13668">
        <v>0.31850000000000001</v>
      </c>
      <c r="U13668">
        <v>1.0439000000000001</v>
      </c>
    </row>
    <row r="13669" spans="1:25">
      <c r="A13669" t="s">
        <v>1490</v>
      </c>
      <c r="B13669" t="s">
        <v>1489</v>
      </c>
      <c r="C13669" t="s">
        <v>1512</v>
      </c>
      <c r="J13669">
        <v>856</v>
      </c>
      <c r="K13669">
        <f t="shared" si="114"/>
        <v>4</v>
      </c>
      <c r="L13669">
        <f t="shared" si="115"/>
        <v>6</v>
      </c>
      <c r="M13669">
        <v>5</v>
      </c>
      <c r="N13669">
        <v>2</v>
      </c>
      <c r="O13669">
        <v>1.7654000000000001</v>
      </c>
      <c r="Q13669">
        <v>11.096</v>
      </c>
      <c r="R13669">
        <v>0.34720000000000001</v>
      </c>
      <c r="U13669">
        <v>1.2259</v>
      </c>
    </row>
    <row r="13670" spans="1:25">
      <c r="A13670" t="s">
        <v>1490</v>
      </c>
      <c r="B13670" t="s">
        <v>1489</v>
      </c>
      <c r="C13670" t="s">
        <v>1512</v>
      </c>
      <c r="J13670">
        <v>856</v>
      </c>
      <c r="K13670">
        <f t="shared" si="114"/>
        <v>6</v>
      </c>
      <c r="L13670">
        <f t="shared" si="115"/>
        <v>8</v>
      </c>
      <c r="M13670">
        <v>7</v>
      </c>
      <c r="N13670">
        <v>2</v>
      </c>
      <c r="O13670">
        <v>1.7196</v>
      </c>
      <c r="Q13670">
        <v>10.28</v>
      </c>
      <c r="R13670">
        <v>0.35070000000000001</v>
      </c>
      <c r="U13670">
        <v>1.2060999999999999</v>
      </c>
    </row>
    <row r="13671" spans="1:25">
      <c r="A13671" t="s">
        <v>1490</v>
      </c>
      <c r="B13671" t="s">
        <v>1489</v>
      </c>
      <c r="K13671">
        <f t="shared" si="114"/>
        <v>0</v>
      </c>
      <c r="L13671">
        <f t="shared" si="115"/>
        <v>0</v>
      </c>
      <c r="U13671">
        <v>4.5483000000000002</v>
      </c>
    </row>
    <row r="13672" spans="1:25">
      <c r="A13672" t="s">
        <v>1490</v>
      </c>
      <c r="B13672" t="s">
        <v>1489</v>
      </c>
      <c r="C13672" t="s">
        <v>1512</v>
      </c>
      <c r="E13672" t="s">
        <v>1555</v>
      </c>
      <c r="G13672">
        <v>56.13</v>
      </c>
      <c r="H13672">
        <v>10.34</v>
      </c>
      <c r="I13672" t="s">
        <v>63</v>
      </c>
      <c r="J13672">
        <v>857</v>
      </c>
      <c r="K13672">
        <f t="shared" si="114"/>
        <v>0</v>
      </c>
      <c r="L13672">
        <f t="shared" si="115"/>
        <v>2</v>
      </c>
      <c r="M13672">
        <v>1</v>
      </c>
      <c r="N13672">
        <v>2</v>
      </c>
      <c r="O13672">
        <v>1.8616999999999999</v>
      </c>
      <c r="Q13672">
        <v>7.0679999999999996</v>
      </c>
      <c r="R13672">
        <v>0.1966</v>
      </c>
      <c r="U13672">
        <v>0.73209999999999997</v>
      </c>
      <c r="W13672">
        <v>1.9448000000000001</v>
      </c>
      <c r="Y13672">
        <v>0.25</v>
      </c>
    </row>
    <row r="13673" spans="1:25">
      <c r="A13673" t="s">
        <v>1490</v>
      </c>
      <c r="B13673" t="s">
        <v>1489</v>
      </c>
      <c r="C13673" t="s">
        <v>1512</v>
      </c>
      <c r="J13673">
        <v>857</v>
      </c>
      <c r="K13673">
        <f t="shared" si="114"/>
        <v>2</v>
      </c>
      <c r="L13673">
        <f t="shared" si="115"/>
        <v>4</v>
      </c>
      <c r="M13673">
        <v>3</v>
      </c>
      <c r="N13673">
        <v>2</v>
      </c>
      <c r="O13673">
        <v>1.9349000000000001</v>
      </c>
      <c r="Q13673">
        <v>11.456</v>
      </c>
      <c r="R13673">
        <v>0.18279999999999999</v>
      </c>
      <c r="U13673">
        <v>0.70730000000000004</v>
      </c>
    </row>
    <row r="13674" spans="1:25">
      <c r="A13674" t="s">
        <v>1490</v>
      </c>
      <c r="B13674" t="s">
        <v>1489</v>
      </c>
      <c r="C13674" t="s">
        <v>1512</v>
      </c>
      <c r="J13674">
        <v>857</v>
      </c>
      <c r="K13674">
        <f t="shared" si="114"/>
        <v>4</v>
      </c>
      <c r="L13674">
        <f t="shared" si="115"/>
        <v>6</v>
      </c>
      <c r="M13674">
        <v>5</v>
      </c>
      <c r="N13674">
        <v>2</v>
      </c>
      <c r="O13674">
        <v>1.9184000000000001</v>
      </c>
      <c r="Q13674">
        <v>12.997999999999999</v>
      </c>
      <c r="R13674">
        <v>0.28620000000000001</v>
      </c>
      <c r="U13674">
        <v>1.0981000000000001</v>
      </c>
    </row>
    <row r="13675" spans="1:25">
      <c r="A13675" t="s">
        <v>1490</v>
      </c>
      <c r="B13675" t="s">
        <v>1489</v>
      </c>
      <c r="C13675" t="s">
        <v>1512</v>
      </c>
      <c r="J13675">
        <v>857</v>
      </c>
      <c r="K13675">
        <f t="shared" si="114"/>
        <v>6</v>
      </c>
      <c r="L13675">
        <f t="shared" si="115"/>
        <v>8</v>
      </c>
      <c r="M13675">
        <v>7</v>
      </c>
      <c r="N13675">
        <v>2</v>
      </c>
      <c r="O13675">
        <v>2.0642</v>
      </c>
      <c r="Q13675">
        <v>11.882</v>
      </c>
      <c r="R13675">
        <v>0.3342</v>
      </c>
      <c r="U13675">
        <v>1.3798999999999999</v>
      </c>
    </row>
    <row r="13676" spans="1:25">
      <c r="A13676" t="s">
        <v>1490</v>
      </c>
      <c r="B13676" t="s">
        <v>1489</v>
      </c>
      <c r="K13676">
        <f t="shared" si="114"/>
        <v>0</v>
      </c>
      <c r="L13676">
        <f t="shared" si="115"/>
        <v>0</v>
      </c>
      <c r="U13676">
        <v>3.9174000000000002</v>
      </c>
    </row>
    <row r="13677" spans="1:25">
      <c r="A13677" t="s">
        <v>1490</v>
      </c>
      <c r="B13677" t="s">
        <v>1489</v>
      </c>
      <c r="C13677" t="s">
        <v>1512</v>
      </c>
      <c r="E13677" t="s">
        <v>1554</v>
      </c>
      <c r="G13677">
        <v>56.13</v>
      </c>
      <c r="H13677">
        <v>10.34</v>
      </c>
      <c r="I13677" t="s">
        <v>63</v>
      </c>
      <c r="J13677">
        <v>858</v>
      </c>
      <c r="K13677">
        <f t="shared" si="114"/>
        <v>0</v>
      </c>
      <c r="L13677">
        <f t="shared" si="115"/>
        <v>2</v>
      </c>
      <c r="M13677">
        <v>1</v>
      </c>
      <c r="N13677">
        <v>2</v>
      </c>
      <c r="O13677">
        <v>0.624</v>
      </c>
      <c r="Q13677">
        <v>33.292999999999999</v>
      </c>
      <c r="R13677">
        <v>1.9410000000000001</v>
      </c>
      <c r="U13677">
        <v>2.4222999999999999</v>
      </c>
      <c r="W13677">
        <v>0.82030000000000003</v>
      </c>
      <c r="Y13677">
        <v>1.7987</v>
      </c>
    </row>
    <row r="13678" spans="1:25">
      <c r="A13678" t="s">
        <v>1490</v>
      </c>
      <c r="B13678" t="s">
        <v>1489</v>
      </c>
      <c r="C13678" t="s">
        <v>1512</v>
      </c>
      <c r="J13678">
        <v>858</v>
      </c>
      <c r="K13678">
        <f t="shared" si="114"/>
        <v>2</v>
      </c>
      <c r="L13678">
        <f t="shared" si="115"/>
        <v>4</v>
      </c>
      <c r="M13678">
        <v>3</v>
      </c>
      <c r="N13678">
        <v>2</v>
      </c>
      <c r="O13678">
        <v>0.85060000000000002</v>
      </c>
      <c r="Q13678">
        <v>37.125999999999998</v>
      </c>
      <c r="R13678">
        <v>1.3935999999999999</v>
      </c>
      <c r="U13678">
        <v>2.3706999999999998</v>
      </c>
    </row>
    <row r="13679" spans="1:25">
      <c r="A13679" t="s">
        <v>1490</v>
      </c>
      <c r="B13679" t="s">
        <v>1489</v>
      </c>
      <c r="C13679" t="s">
        <v>1512</v>
      </c>
      <c r="J13679">
        <v>858</v>
      </c>
      <c r="K13679">
        <f t="shared" si="114"/>
        <v>4</v>
      </c>
      <c r="L13679">
        <f t="shared" si="115"/>
        <v>6</v>
      </c>
      <c r="M13679">
        <v>5</v>
      </c>
      <c r="N13679">
        <v>2</v>
      </c>
      <c r="O13679">
        <v>0.83899999999999997</v>
      </c>
      <c r="Q13679">
        <v>41.808999999999997</v>
      </c>
      <c r="R13679">
        <v>1.6213</v>
      </c>
      <c r="U13679">
        <v>2.7206000000000001</v>
      </c>
    </row>
    <row r="13680" spans="1:25">
      <c r="A13680" t="s">
        <v>1490</v>
      </c>
      <c r="B13680" t="s">
        <v>1489</v>
      </c>
      <c r="C13680" t="s">
        <v>1512</v>
      </c>
      <c r="J13680">
        <v>858</v>
      </c>
      <c r="K13680">
        <f t="shared" si="114"/>
        <v>6</v>
      </c>
      <c r="L13680">
        <f t="shared" si="115"/>
        <v>8</v>
      </c>
      <c r="M13680">
        <v>7</v>
      </c>
      <c r="N13680">
        <v>2</v>
      </c>
      <c r="O13680">
        <v>0.8871</v>
      </c>
      <c r="Q13680">
        <v>41.542000000000002</v>
      </c>
      <c r="R13680">
        <v>1.9888999999999999</v>
      </c>
      <c r="U13680">
        <v>3.5287000000000002</v>
      </c>
    </row>
    <row r="13681" spans="1:25">
      <c r="A13681" t="s">
        <v>1490</v>
      </c>
      <c r="B13681" t="s">
        <v>1489</v>
      </c>
      <c r="C13681" t="s">
        <v>1512</v>
      </c>
      <c r="J13681">
        <v>858</v>
      </c>
      <c r="K13681">
        <f t="shared" si="114"/>
        <v>8</v>
      </c>
      <c r="L13681">
        <f t="shared" si="115"/>
        <v>10</v>
      </c>
      <c r="M13681">
        <v>9</v>
      </c>
      <c r="N13681">
        <v>2</v>
      </c>
      <c r="O13681">
        <v>0.90080000000000005</v>
      </c>
      <c r="Q13681">
        <v>39.807000000000002</v>
      </c>
      <c r="R13681">
        <v>2.0486</v>
      </c>
      <c r="U13681">
        <v>3.6909000000000001</v>
      </c>
    </row>
    <row r="13682" spans="1:25">
      <c r="A13682" t="s">
        <v>1490</v>
      </c>
      <c r="B13682" t="s">
        <v>1489</v>
      </c>
      <c r="K13682">
        <f t="shared" si="114"/>
        <v>0</v>
      </c>
      <c r="L13682">
        <f t="shared" si="115"/>
        <v>0</v>
      </c>
      <c r="U13682">
        <v>14.7332</v>
      </c>
    </row>
    <row r="13683" spans="1:25">
      <c r="A13683" t="s">
        <v>1490</v>
      </c>
      <c r="B13683" t="s">
        <v>1489</v>
      </c>
      <c r="C13683" t="s">
        <v>1512</v>
      </c>
      <c r="E13683" t="s">
        <v>1552</v>
      </c>
      <c r="G13683">
        <v>56.13</v>
      </c>
      <c r="H13683">
        <v>10.34</v>
      </c>
      <c r="I13683" t="s">
        <v>63</v>
      </c>
      <c r="J13683">
        <v>859</v>
      </c>
      <c r="K13683">
        <f t="shared" si="114"/>
        <v>0</v>
      </c>
      <c r="L13683">
        <f t="shared" si="115"/>
        <v>2</v>
      </c>
      <c r="M13683">
        <v>1</v>
      </c>
      <c r="N13683">
        <v>2</v>
      </c>
      <c r="O13683">
        <v>1.4661999999999999</v>
      </c>
      <c r="Q13683">
        <v>14.148</v>
      </c>
      <c r="R13683">
        <v>0.3679</v>
      </c>
      <c r="U13683">
        <v>1.0787</v>
      </c>
      <c r="W13683">
        <v>1.6329</v>
      </c>
      <c r="Y13683">
        <v>0.25650000000000001</v>
      </c>
    </row>
    <row r="13684" spans="1:25">
      <c r="A13684" t="s">
        <v>1490</v>
      </c>
      <c r="B13684" t="s">
        <v>1489</v>
      </c>
      <c r="C13684" t="s">
        <v>1512</v>
      </c>
      <c r="J13684">
        <v>859</v>
      </c>
      <c r="K13684">
        <f t="shared" si="114"/>
        <v>2</v>
      </c>
      <c r="L13684">
        <f t="shared" si="115"/>
        <v>4</v>
      </c>
      <c r="M13684">
        <v>3</v>
      </c>
      <c r="N13684">
        <v>2</v>
      </c>
      <c r="O13684">
        <v>1.7172000000000001</v>
      </c>
      <c r="Q13684">
        <v>12.275</v>
      </c>
      <c r="R13684">
        <v>0.21790000000000001</v>
      </c>
      <c r="U13684">
        <v>0.74829999999999997</v>
      </c>
    </row>
    <row r="13685" spans="1:25">
      <c r="A13685" t="s">
        <v>1490</v>
      </c>
      <c r="B13685" t="s">
        <v>1489</v>
      </c>
      <c r="C13685" t="s">
        <v>1512</v>
      </c>
      <c r="J13685">
        <v>859</v>
      </c>
      <c r="K13685">
        <f t="shared" si="114"/>
        <v>4</v>
      </c>
      <c r="L13685">
        <f t="shared" si="115"/>
        <v>6</v>
      </c>
      <c r="M13685">
        <v>5</v>
      </c>
      <c r="N13685">
        <v>2</v>
      </c>
      <c r="O13685">
        <v>1.6102000000000001</v>
      </c>
      <c r="Q13685">
        <v>10.196999999999999</v>
      </c>
      <c r="R13685">
        <v>0.2591</v>
      </c>
      <c r="U13685">
        <v>0.83450000000000002</v>
      </c>
    </row>
    <row r="13686" spans="1:25">
      <c r="A13686" t="s">
        <v>1490</v>
      </c>
      <c r="B13686" t="s">
        <v>1489</v>
      </c>
      <c r="C13686" t="s">
        <v>1512</v>
      </c>
      <c r="J13686">
        <v>859</v>
      </c>
      <c r="K13686">
        <f t="shared" si="114"/>
        <v>6</v>
      </c>
      <c r="L13686">
        <f t="shared" si="115"/>
        <v>8</v>
      </c>
      <c r="M13686">
        <v>7</v>
      </c>
      <c r="N13686">
        <v>2</v>
      </c>
      <c r="O13686">
        <v>1.6763999999999999</v>
      </c>
      <c r="Q13686">
        <v>10.669</v>
      </c>
      <c r="R13686">
        <v>0.21360000000000001</v>
      </c>
      <c r="U13686">
        <v>0.71630000000000005</v>
      </c>
    </row>
    <row r="13687" spans="1:25">
      <c r="A13687" t="s">
        <v>1490</v>
      </c>
      <c r="B13687" t="s">
        <v>1489</v>
      </c>
      <c r="C13687" t="s">
        <v>1512</v>
      </c>
      <c r="J13687">
        <v>859</v>
      </c>
      <c r="K13687">
        <f t="shared" si="114"/>
        <v>8</v>
      </c>
      <c r="L13687">
        <f t="shared" si="115"/>
        <v>10</v>
      </c>
      <c r="M13687">
        <v>9</v>
      </c>
      <c r="N13687">
        <v>2</v>
      </c>
      <c r="O13687">
        <v>1.6944999999999999</v>
      </c>
      <c r="Q13687">
        <v>12.875999999999999</v>
      </c>
      <c r="R13687">
        <v>0.224</v>
      </c>
      <c r="U13687">
        <v>0.7591</v>
      </c>
    </row>
    <row r="13688" spans="1:25">
      <c r="A13688" t="s">
        <v>1490</v>
      </c>
      <c r="B13688" t="s">
        <v>1489</v>
      </c>
      <c r="K13688">
        <f t="shared" si="114"/>
        <v>0</v>
      </c>
      <c r="L13688">
        <f t="shared" si="115"/>
        <v>0</v>
      </c>
      <c r="U13688">
        <v>4.1368999999999998</v>
      </c>
    </row>
    <row r="13689" spans="1:25">
      <c r="A13689" t="s">
        <v>1490</v>
      </c>
      <c r="B13689" t="s">
        <v>1489</v>
      </c>
      <c r="C13689" t="s">
        <v>1512</v>
      </c>
      <c r="E13689" t="s">
        <v>1550</v>
      </c>
      <c r="G13689">
        <v>56.13</v>
      </c>
      <c r="H13689">
        <v>10.34</v>
      </c>
      <c r="I13689" t="s">
        <v>63</v>
      </c>
      <c r="J13689">
        <v>860</v>
      </c>
      <c r="K13689">
        <f t="shared" si="114"/>
        <v>0</v>
      </c>
      <c r="L13689">
        <f t="shared" si="115"/>
        <v>2</v>
      </c>
      <c r="M13689">
        <v>1</v>
      </c>
      <c r="N13689">
        <v>2</v>
      </c>
      <c r="O13689">
        <v>0.99939999999999996</v>
      </c>
      <c r="Q13689">
        <v>26.984999999999999</v>
      </c>
      <c r="R13689">
        <v>0.89410000000000001</v>
      </c>
      <c r="U13689">
        <v>1.7869999999999999</v>
      </c>
      <c r="W13689">
        <v>1.3141</v>
      </c>
      <c r="Y13689">
        <v>0.61950000000000005</v>
      </c>
    </row>
    <row r="13690" spans="1:25">
      <c r="A13690" t="s">
        <v>1490</v>
      </c>
      <c r="B13690" t="s">
        <v>1489</v>
      </c>
      <c r="C13690" t="s">
        <v>1512</v>
      </c>
      <c r="J13690">
        <v>860</v>
      </c>
      <c r="K13690">
        <f t="shared" si="114"/>
        <v>2</v>
      </c>
      <c r="L13690">
        <f t="shared" si="115"/>
        <v>4</v>
      </c>
      <c r="M13690">
        <v>3</v>
      </c>
      <c r="N13690">
        <v>2</v>
      </c>
      <c r="O13690">
        <v>1.3827</v>
      </c>
      <c r="Q13690">
        <v>24.597999999999999</v>
      </c>
      <c r="R13690">
        <v>0.56330000000000002</v>
      </c>
      <c r="U13690">
        <v>1.5577000000000001</v>
      </c>
    </row>
    <row r="13691" spans="1:25">
      <c r="A13691" t="s">
        <v>1490</v>
      </c>
      <c r="B13691" t="s">
        <v>1489</v>
      </c>
      <c r="C13691" t="s">
        <v>1512</v>
      </c>
      <c r="J13691">
        <v>860</v>
      </c>
      <c r="K13691">
        <f t="shared" si="114"/>
        <v>4</v>
      </c>
      <c r="L13691">
        <f t="shared" si="115"/>
        <v>6</v>
      </c>
      <c r="M13691">
        <v>5</v>
      </c>
      <c r="N13691">
        <v>2</v>
      </c>
      <c r="O13691">
        <v>1.3898999999999999</v>
      </c>
      <c r="Q13691">
        <v>26.419</v>
      </c>
      <c r="R13691">
        <v>0.51929999999999998</v>
      </c>
      <c r="U13691">
        <v>1.4435</v>
      </c>
    </row>
    <row r="13692" spans="1:25">
      <c r="A13692" t="s">
        <v>1490</v>
      </c>
      <c r="B13692" t="s">
        <v>1489</v>
      </c>
      <c r="C13692" t="s">
        <v>1512</v>
      </c>
      <c r="J13692">
        <v>860</v>
      </c>
      <c r="K13692">
        <f t="shared" si="114"/>
        <v>6</v>
      </c>
      <c r="L13692">
        <f t="shared" si="115"/>
        <v>8</v>
      </c>
      <c r="M13692">
        <v>7</v>
      </c>
      <c r="N13692">
        <v>2</v>
      </c>
      <c r="O13692">
        <v>1.4845999999999999</v>
      </c>
      <c r="Q13692">
        <v>24.881</v>
      </c>
      <c r="R13692">
        <v>0.50119999999999998</v>
      </c>
      <c r="U13692">
        <v>1.4882</v>
      </c>
    </row>
    <row r="13693" spans="1:25">
      <c r="A13693" t="s">
        <v>1490</v>
      </c>
      <c r="B13693" t="s">
        <v>1489</v>
      </c>
      <c r="K13693">
        <f t="shared" si="114"/>
        <v>0</v>
      </c>
      <c r="L13693">
        <f t="shared" si="115"/>
        <v>0</v>
      </c>
      <c r="U13693">
        <v>6.2763</v>
      </c>
    </row>
    <row r="13694" spans="1:25">
      <c r="A13694" t="s">
        <v>1490</v>
      </c>
      <c r="B13694" t="s">
        <v>1489</v>
      </c>
      <c r="C13694" t="s">
        <v>1512</v>
      </c>
      <c r="E13694" t="s">
        <v>1549</v>
      </c>
      <c r="G13694">
        <v>56.13</v>
      </c>
      <c r="H13694">
        <v>10.34</v>
      </c>
      <c r="I13694" t="s">
        <v>63</v>
      </c>
      <c r="J13694">
        <v>861</v>
      </c>
      <c r="K13694">
        <f t="shared" si="114"/>
        <v>0</v>
      </c>
      <c r="L13694">
        <f t="shared" si="115"/>
        <v>2</v>
      </c>
      <c r="M13694">
        <v>1</v>
      </c>
      <c r="N13694">
        <v>2</v>
      </c>
      <c r="O13694">
        <v>1.6777</v>
      </c>
      <c r="Q13694">
        <v>28.788</v>
      </c>
      <c r="R13694">
        <v>0.63770000000000004</v>
      </c>
      <c r="U13694">
        <v>2.1396999999999999</v>
      </c>
      <c r="W13694">
        <v>1.7309000000000001</v>
      </c>
      <c r="Y13694">
        <v>0.42159999999999997</v>
      </c>
    </row>
    <row r="13695" spans="1:25">
      <c r="A13695" t="s">
        <v>1490</v>
      </c>
      <c r="B13695" t="s">
        <v>1489</v>
      </c>
      <c r="C13695" t="s">
        <v>1512</v>
      </c>
      <c r="J13695">
        <v>861</v>
      </c>
      <c r="K13695">
        <f t="shared" si="114"/>
        <v>2</v>
      </c>
      <c r="L13695">
        <f t="shared" si="115"/>
        <v>4</v>
      </c>
      <c r="M13695">
        <v>3</v>
      </c>
      <c r="N13695">
        <v>2</v>
      </c>
      <c r="O13695">
        <v>1.8515999999999999</v>
      </c>
      <c r="Q13695">
        <v>21.446999999999999</v>
      </c>
      <c r="R13695">
        <v>0.4894</v>
      </c>
      <c r="U13695">
        <v>1.8125</v>
      </c>
    </row>
    <row r="13696" spans="1:25">
      <c r="A13696" t="s">
        <v>1490</v>
      </c>
      <c r="B13696" t="s">
        <v>1489</v>
      </c>
      <c r="C13696" t="s">
        <v>1512</v>
      </c>
      <c r="J13696">
        <v>861</v>
      </c>
      <c r="K13696">
        <f t="shared" si="114"/>
        <v>4</v>
      </c>
      <c r="L13696">
        <f t="shared" si="115"/>
        <v>6</v>
      </c>
      <c r="M13696">
        <v>5</v>
      </c>
      <c r="N13696">
        <v>2</v>
      </c>
      <c r="O13696">
        <v>1.8729</v>
      </c>
      <c r="Q13696">
        <v>21.608000000000001</v>
      </c>
      <c r="R13696">
        <v>0.35930000000000001</v>
      </c>
      <c r="U13696">
        <v>1.3459000000000001</v>
      </c>
    </row>
    <row r="13697" spans="1:25">
      <c r="A13697" t="s">
        <v>1490</v>
      </c>
      <c r="B13697" t="s">
        <v>1489</v>
      </c>
      <c r="C13697" t="s">
        <v>1512</v>
      </c>
      <c r="J13697">
        <v>861</v>
      </c>
      <c r="K13697">
        <f t="shared" si="114"/>
        <v>6</v>
      </c>
      <c r="L13697">
        <f t="shared" si="115"/>
        <v>8</v>
      </c>
      <c r="M13697">
        <v>7</v>
      </c>
      <c r="N13697">
        <v>2</v>
      </c>
      <c r="O13697">
        <v>1.5214000000000001</v>
      </c>
      <c r="Q13697">
        <v>11.662000000000001</v>
      </c>
      <c r="R13697">
        <v>0.19989999999999999</v>
      </c>
      <c r="U13697">
        <v>0.60819999999999996</v>
      </c>
    </row>
    <row r="13698" spans="1:25">
      <c r="A13698" t="s">
        <v>1490</v>
      </c>
      <c r="B13698" t="s">
        <v>1489</v>
      </c>
      <c r="K13698">
        <f t="shared" si="114"/>
        <v>0</v>
      </c>
      <c r="L13698">
        <f t="shared" si="115"/>
        <v>0</v>
      </c>
      <c r="U13698">
        <v>5.9062999999999999</v>
      </c>
    </row>
    <row r="13699" spans="1:25">
      <c r="A13699" t="s">
        <v>1490</v>
      </c>
      <c r="B13699" t="s">
        <v>1489</v>
      </c>
      <c r="C13699" t="s">
        <v>1512</v>
      </c>
      <c r="E13699" t="s">
        <v>1548</v>
      </c>
      <c r="G13699">
        <v>56.13</v>
      </c>
      <c r="H13699">
        <v>10.34</v>
      </c>
      <c r="I13699" t="s">
        <v>63</v>
      </c>
      <c r="J13699">
        <v>862</v>
      </c>
      <c r="K13699">
        <f t="shared" si="114"/>
        <v>0</v>
      </c>
      <c r="L13699">
        <f t="shared" si="115"/>
        <v>2</v>
      </c>
      <c r="M13699">
        <v>1</v>
      </c>
      <c r="N13699">
        <v>2</v>
      </c>
      <c r="O13699">
        <v>0.87780000000000002</v>
      </c>
      <c r="Q13699">
        <v>30.413</v>
      </c>
      <c r="R13699">
        <v>1.0559000000000001</v>
      </c>
      <c r="U13699">
        <v>1.8535999999999999</v>
      </c>
      <c r="W13699">
        <v>1.1976</v>
      </c>
      <c r="Y13699">
        <v>0.74719999999999998</v>
      </c>
    </row>
    <row r="13700" spans="1:25">
      <c r="A13700" t="s">
        <v>1490</v>
      </c>
      <c r="B13700" t="s">
        <v>1489</v>
      </c>
      <c r="C13700" t="s">
        <v>1512</v>
      </c>
      <c r="J13700">
        <v>862</v>
      </c>
      <c r="K13700">
        <f t="shared" si="114"/>
        <v>2</v>
      </c>
      <c r="L13700">
        <f t="shared" si="115"/>
        <v>4</v>
      </c>
      <c r="M13700">
        <v>3</v>
      </c>
      <c r="N13700">
        <v>2</v>
      </c>
      <c r="O13700">
        <v>1.1831</v>
      </c>
      <c r="Q13700">
        <v>29.937000000000001</v>
      </c>
      <c r="R13700">
        <v>0.71630000000000005</v>
      </c>
      <c r="U13700">
        <v>1.6950000000000001</v>
      </c>
    </row>
    <row r="13701" spans="1:25">
      <c r="A13701" t="s">
        <v>1490</v>
      </c>
      <c r="B13701" t="s">
        <v>1489</v>
      </c>
      <c r="C13701" t="s">
        <v>1512</v>
      </c>
      <c r="J13701">
        <v>862</v>
      </c>
      <c r="K13701">
        <f t="shared" si="114"/>
        <v>4</v>
      </c>
      <c r="L13701">
        <f t="shared" si="115"/>
        <v>6</v>
      </c>
      <c r="M13701">
        <v>5</v>
      </c>
      <c r="N13701">
        <v>2</v>
      </c>
      <c r="O13701">
        <v>1.2359</v>
      </c>
      <c r="Q13701">
        <v>29.968</v>
      </c>
      <c r="R13701">
        <v>0.82379999999999998</v>
      </c>
      <c r="U13701">
        <v>2.0362</v>
      </c>
    </row>
    <row r="13702" spans="1:25">
      <c r="A13702" t="s">
        <v>1490</v>
      </c>
      <c r="B13702" t="s">
        <v>1489</v>
      </c>
      <c r="C13702" t="s">
        <v>1512</v>
      </c>
      <c r="J13702">
        <v>862</v>
      </c>
      <c r="K13702">
        <f t="shared" si="114"/>
        <v>6</v>
      </c>
      <c r="L13702">
        <f t="shared" si="115"/>
        <v>8</v>
      </c>
      <c r="M13702">
        <v>7</v>
      </c>
      <c r="N13702">
        <v>2</v>
      </c>
      <c r="O13702">
        <v>1.3833</v>
      </c>
      <c r="Q13702">
        <v>30.23</v>
      </c>
      <c r="R13702">
        <v>0.69220000000000004</v>
      </c>
      <c r="U13702">
        <v>1.9151</v>
      </c>
    </row>
    <row r="13703" spans="1:25">
      <c r="A13703" t="s">
        <v>1490</v>
      </c>
      <c r="B13703" t="s">
        <v>1489</v>
      </c>
      <c r="C13703" t="s">
        <v>1512</v>
      </c>
      <c r="J13703">
        <v>862</v>
      </c>
      <c r="K13703">
        <f t="shared" si="114"/>
        <v>8</v>
      </c>
      <c r="L13703">
        <f t="shared" si="115"/>
        <v>10</v>
      </c>
      <c r="M13703">
        <v>9</v>
      </c>
      <c r="N13703">
        <v>2</v>
      </c>
      <c r="O13703">
        <v>1.3080000000000001</v>
      </c>
      <c r="Q13703">
        <v>22.169</v>
      </c>
      <c r="R13703">
        <v>0.44790000000000002</v>
      </c>
      <c r="U13703">
        <v>1.1716</v>
      </c>
    </row>
    <row r="13704" spans="1:25">
      <c r="A13704" t="s">
        <v>1490</v>
      </c>
      <c r="B13704" t="s">
        <v>1489</v>
      </c>
      <c r="K13704">
        <f t="shared" si="114"/>
        <v>0</v>
      </c>
      <c r="L13704">
        <f t="shared" si="115"/>
        <v>0</v>
      </c>
      <c r="U13704">
        <v>8.6715</v>
      </c>
    </row>
    <row r="13705" spans="1:25">
      <c r="A13705" t="s">
        <v>1490</v>
      </c>
      <c r="B13705" t="s">
        <v>1489</v>
      </c>
      <c r="C13705" t="s">
        <v>1512</v>
      </c>
      <c r="E13705" t="s">
        <v>1546</v>
      </c>
      <c r="G13705">
        <v>55.58</v>
      </c>
      <c r="H13705">
        <v>10.53</v>
      </c>
      <c r="I13705" t="s">
        <v>63</v>
      </c>
      <c r="J13705">
        <v>863</v>
      </c>
      <c r="K13705">
        <f t="shared" si="114"/>
        <v>0</v>
      </c>
      <c r="L13705">
        <f t="shared" si="115"/>
        <v>2</v>
      </c>
      <c r="M13705">
        <v>1</v>
      </c>
      <c r="N13705">
        <v>2</v>
      </c>
      <c r="O13705">
        <v>0.88180000000000003</v>
      </c>
      <c r="Q13705">
        <v>47.387</v>
      </c>
      <c r="R13705">
        <v>1.8428</v>
      </c>
      <c r="U13705">
        <v>3.25</v>
      </c>
      <c r="W13705">
        <v>1.105</v>
      </c>
      <c r="Y13705">
        <v>1.6086</v>
      </c>
    </row>
    <row r="13706" spans="1:25">
      <c r="A13706" t="s">
        <v>1490</v>
      </c>
      <c r="B13706" t="s">
        <v>1489</v>
      </c>
      <c r="C13706" t="s">
        <v>1512</v>
      </c>
      <c r="J13706">
        <v>863</v>
      </c>
      <c r="K13706">
        <f t="shared" si="114"/>
        <v>2</v>
      </c>
      <c r="L13706">
        <f t="shared" si="115"/>
        <v>4</v>
      </c>
      <c r="M13706">
        <v>3</v>
      </c>
      <c r="N13706">
        <v>2</v>
      </c>
      <c r="O13706">
        <v>1.0416000000000001</v>
      </c>
      <c r="Q13706">
        <v>50.625999999999998</v>
      </c>
      <c r="R13706">
        <v>1.6983999999999999</v>
      </c>
      <c r="U13706">
        <v>3.5381</v>
      </c>
    </row>
    <row r="13707" spans="1:25">
      <c r="A13707" t="s">
        <v>1490</v>
      </c>
      <c r="B13707" t="s">
        <v>1489</v>
      </c>
      <c r="C13707" t="s">
        <v>1512</v>
      </c>
      <c r="J13707">
        <v>863</v>
      </c>
      <c r="K13707">
        <f t="shared" si="114"/>
        <v>4</v>
      </c>
      <c r="L13707">
        <f t="shared" si="115"/>
        <v>6</v>
      </c>
      <c r="M13707">
        <v>5</v>
      </c>
      <c r="N13707">
        <v>2</v>
      </c>
      <c r="O13707">
        <v>1.1478999999999999</v>
      </c>
      <c r="Q13707">
        <v>47.067999999999998</v>
      </c>
      <c r="R13707">
        <v>1.5486</v>
      </c>
      <c r="U13707">
        <v>3.5554999999999999</v>
      </c>
    </row>
    <row r="13708" spans="1:25">
      <c r="A13708" t="s">
        <v>1490</v>
      </c>
      <c r="B13708" t="s">
        <v>1489</v>
      </c>
      <c r="C13708" t="s">
        <v>1512</v>
      </c>
      <c r="J13708">
        <v>863</v>
      </c>
      <c r="K13708">
        <f t="shared" si="114"/>
        <v>6</v>
      </c>
      <c r="L13708">
        <f t="shared" si="115"/>
        <v>8</v>
      </c>
      <c r="M13708">
        <v>7</v>
      </c>
      <c r="N13708">
        <v>2</v>
      </c>
      <c r="O13708">
        <v>1.1843999999999999</v>
      </c>
      <c r="Q13708">
        <v>57.268000000000001</v>
      </c>
      <c r="R13708">
        <v>1.4853000000000001</v>
      </c>
      <c r="U13708">
        <v>3.5184000000000002</v>
      </c>
    </row>
    <row r="13709" spans="1:25">
      <c r="A13709" t="s">
        <v>1490</v>
      </c>
      <c r="B13709" t="s">
        <v>1489</v>
      </c>
      <c r="C13709" t="s">
        <v>1512</v>
      </c>
      <c r="J13709">
        <v>863</v>
      </c>
      <c r="K13709">
        <f t="shared" si="114"/>
        <v>8</v>
      </c>
      <c r="L13709">
        <f t="shared" si="115"/>
        <v>10</v>
      </c>
      <c r="M13709">
        <v>9</v>
      </c>
      <c r="N13709">
        <v>2</v>
      </c>
      <c r="O13709">
        <v>1.2689999999999999</v>
      </c>
      <c r="Q13709">
        <v>58.752000000000002</v>
      </c>
      <c r="R13709">
        <v>1.4677</v>
      </c>
      <c r="U13709">
        <v>3.7252000000000001</v>
      </c>
    </row>
    <row r="13710" spans="1:25">
      <c r="A13710" t="s">
        <v>1490</v>
      </c>
      <c r="B13710" t="s">
        <v>1489</v>
      </c>
      <c r="K13710">
        <f t="shared" si="114"/>
        <v>0</v>
      </c>
      <c r="L13710">
        <f t="shared" si="115"/>
        <v>0</v>
      </c>
      <c r="U13710">
        <v>17.587199999999999</v>
      </c>
    </row>
    <row r="13711" spans="1:25">
      <c r="A13711" t="s">
        <v>1490</v>
      </c>
      <c r="B13711" t="s">
        <v>1489</v>
      </c>
      <c r="C13711" t="s">
        <v>1512</v>
      </c>
      <c r="E13711" t="s">
        <v>1544</v>
      </c>
      <c r="G13711">
        <v>55.58</v>
      </c>
      <c r="H13711">
        <v>10.53</v>
      </c>
      <c r="I13711" t="s">
        <v>63</v>
      </c>
      <c r="J13711">
        <v>864</v>
      </c>
      <c r="K13711">
        <f t="shared" si="114"/>
        <v>0</v>
      </c>
      <c r="L13711">
        <f t="shared" si="115"/>
        <v>2</v>
      </c>
      <c r="M13711">
        <v>1</v>
      </c>
      <c r="N13711">
        <v>2</v>
      </c>
      <c r="O13711">
        <v>0.31640000000000001</v>
      </c>
      <c r="Q13711">
        <v>44.432000000000002</v>
      </c>
      <c r="R13711">
        <v>5.1224999999999996</v>
      </c>
      <c r="U13711">
        <v>3.2416</v>
      </c>
      <c r="W13711">
        <v>0.37819999999999998</v>
      </c>
      <c r="Y13711">
        <v>5.0033000000000003</v>
      </c>
    </row>
    <row r="13712" spans="1:25">
      <c r="A13712" t="s">
        <v>1490</v>
      </c>
      <c r="B13712" t="s">
        <v>1489</v>
      </c>
      <c r="C13712" t="s">
        <v>1512</v>
      </c>
      <c r="J13712">
        <v>864</v>
      </c>
      <c r="K13712">
        <f t="shared" si="114"/>
        <v>2</v>
      </c>
      <c r="L13712">
        <f t="shared" si="115"/>
        <v>4</v>
      </c>
      <c r="M13712">
        <v>3</v>
      </c>
      <c r="N13712">
        <v>2</v>
      </c>
      <c r="O13712">
        <v>0.37830000000000003</v>
      </c>
      <c r="Q13712">
        <v>57.222999999999999</v>
      </c>
      <c r="R13712">
        <v>5.31</v>
      </c>
      <c r="U13712">
        <v>4.0171000000000001</v>
      </c>
    </row>
    <row r="13713" spans="1:25">
      <c r="A13713" t="s">
        <v>1490</v>
      </c>
      <c r="B13713" t="s">
        <v>1489</v>
      </c>
      <c r="C13713" t="s">
        <v>1512</v>
      </c>
      <c r="J13713">
        <v>864</v>
      </c>
      <c r="K13713">
        <f t="shared" si="114"/>
        <v>4</v>
      </c>
      <c r="L13713">
        <f t="shared" si="115"/>
        <v>6</v>
      </c>
      <c r="M13713">
        <v>5</v>
      </c>
      <c r="N13713">
        <v>2</v>
      </c>
      <c r="O13713">
        <v>0.37840000000000001</v>
      </c>
      <c r="Q13713">
        <v>54.637999999999998</v>
      </c>
      <c r="R13713">
        <v>4.8853</v>
      </c>
      <c r="U13713">
        <v>3.6974</v>
      </c>
    </row>
    <row r="13714" spans="1:25">
      <c r="A13714" t="s">
        <v>1490</v>
      </c>
      <c r="B13714" t="s">
        <v>1489</v>
      </c>
      <c r="C13714" t="s">
        <v>1512</v>
      </c>
      <c r="J13714">
        <v>864</v>
      </c>
      <c r="K13714">
        <f t="shared" si="114"/>
        <v>6</v>
      </c>
      <c r="L13714">
        <f t="shared" si="115"/>
        <v>8</v>
      </c>
      <c r="M13714">
        <v>7</v>
      </c>
      <c r="N13714">
        <v>2</v>
      </c>
      <c r="O13714">
        <v>0.4093</v>
      </c>
      <c r="Q13714">
        <v>58.168999999999997</v>
      </c>
      <c r="R13714">
        <v>5.0357000000000003</v>
      </c>
      <c r="U13714">
        <v>4.1226000000000003</v>
      </c>
    </row>
    <row r="13715" spans="1:25">
      <c r="A13715" t="s">
        <v>1490</v>
      </c>
      <c r="B13715" t="s">
        <v>1489</v>
      </c>
      <c r="C13715" t="s">
        <v>1512</v>
      </c>
      <c r="J13715">
        <v>864</v>
      </c>
      <c r="K13715">
        <f t="shared" si="114"/>
        <v>8</v>
      </c>
      <c r="L13715">
        <f t="shared" si="115"/>
        <v>10</v>
      </c>
      <c r="M13715">
        <v>9</v>
      </c>
      <c r="N13715">
        <v>2</v>
      </c>
      <c r="O13715">
        <v>0.4088</v>
      </c>
      <c r="Q13715">
        <v>60.161999999999999</v>
      </c>
      <c r="R13715">
        <v>4.6630000000000003</v>
      </c>
      <c r="U13715">
        <v>3.8126000000000002</v>
      </c>
    </row>
    <row r="13716" spans="1:25">
      <c r="A13716" t="s">
        <v>1490</v>
      </c>
      <c r="B13716" t="s">
        <v>1489</v>
      </c>
      <c r="K13716">
        <f t="shared" si="114"/>
        <v>0</v>
      </c>
      <c r="L13716">
        <f t="shared" si="115"/>
        <v>0</v>
      </c>
      <c r="U13716">
        <v>18.891300000000001</v>
      </c>
    </row>
    <row r="13717" spans="1:25">
      <c r="A13717" t="s">
        <v>1490</v>
      </c>
      <c r="B13717" t="s">
        <v>1489</v>
      </c>
      <c r="C13717" t="s">
        <v>1512</v>
      </c>
      <c r="E13717" t="s">
        <v>1542</v>
      </c>
      <c r="G13717">
        <v>55.58</v>
      </c>
      <c r="H13717">
        <v>10.53</v>
      </c>
      <c r="I13717" t="s">
        <v>63</v>
      </c>
      <c r="J13717">
        <v>865</v>
      </c>
      <c r="K13717">
        <f t="shared" si="114"/>
        <v>0</v>
      </c>
      <c r="L13717">
        <f t="shared" si="115"/>
        <v>2</v>
      </c>
      <c r="M13717">
        <v>1</v>
      </c>
      <c r="N13717">
        <v>2</v>
      </c>
      <c r="O13717">
        <v>1.1832</v>
      </c>
      <c r="Q13717">
        <v>22.802</v>
      </c>
      <c r="R13717">
        <v>1.0928</v>
      </c>
      <c r="U13717">
        <v>2.5861000000000001</v>
      </c>
      <c r="W13717">
        <v>1.4479</v>
      </c>
      <c r="Y13717">
        <v>0.4073</v>
      </c>
    </row>
    <row r="13718" spans="1:25">
      <c r="A13718" t="s">
        <v>1490</v>
      </c>
      <c r="B13718" t="s">
        <v>1489</v>
      </c>
      <c r="C13718" t="s">
        <v>1512</v>
      </c>
      <c r="J13718">
        <v>865</v>
      </c>
      <c r="K13718">
        <f t="shared" si="114"/>
        <v>2</v>
      </c>
      <c r="L13718">
        <f t="shared" si="115"/>
        <v>4</v>
      </c>
      <c r="M13718">
        <v>3</v>
      </c>
      <c r="N13718">
        <v>2</v>
      </c>
      <c r="O13718">
        <v>1.4653</v>
      </c>
      <c r="Q13718">
        <v>19.780999999999999</v>
      </c>
      <c r="R13718">
        <v>0.32290000000000002</v>
      </c>
      <c r="U13718">
        <v>0.94610000000000005</v>
      </c>
    </row>
    <row r="13719" spans="1:25">
      <c r="A13719" t="s">
        <v>1490</v>
      </c>
      <c r="B13719" t="s">
        <v>1489</v>
      </c>
      <c r="C13719" t="s">
        <v>1512</v>
      </c>
      <c r="J13719">
        <v>865</v>
      </c>
      <c r="K13719">
        <f t="shared" si="114"/>
        <v>4</v>
      </c>
      <c r="L13719">
        <f t="shared" si="115"/>
        <v>6</v>
      </c>
      <c r="M13719">
        <v>5</v>
      </c>
      <c r="N13719">
        <v>2</v>
      </c>
      <c r="O13719">
        <v>1.4971000000000001</v>
      </c>
      <c r="Q13719">
        <v>20.684000000000001</v>
      </c>
      <c r="R13719">
        <v>0.217</v>
      </c>
      <c r="U13719">
        <v>0.64959999999999996</v>
      </c>
    </row>
    <row r="13720" spans="1:25">
      <c r="A13720" t="s">
        <v>1490</v>
      </c>
      <c r="B13720" t="s">
        <v>1489</v>
      </c>
      <c r="C13720" t="s">
        <v>1512</v>
      </c>
      <c r="J13720">
        <v>865</v>
      </c>
      <c r="K13720">
        <f t="shared" si="114"/>
        <v>6</v>
      </c>
      <c r="L13720">
        <f t="shared" si="115"/>
        <v>8</v>
      </c>
      <c r="M13720">
        <v>7</v>
      </c>
      <c r="N13720">
        <v>2</v>
      </c>
      <c r="O13720">
        <v>1.554</v>
      </c>
      <c r="Q13720">
        <v>22.285</v>
      </c>
      <c r="R13720">
        <v>0.21190000000000001</v>
      </c>
      <c r="U13720">
        <v>0.65869999999999995</v>
      </c>
    </row>
    <row r="13721" spans="1:25">
      <c r="A13721" t="s">
        <v>1490</v>
      </c>
      <c r="B13721" t="s">
        <v>1489</v>
      </c>
      <c r="C13721" t="s">
        <v>1512</v>
      </c>
      <c r="J13721">
        <v>865</v>
      </c>
      <c r="K13721">
        <f t="shared" si="114"/>
        <v>8</v>
      </c>
      <c r="L13721">
        <f t="shared" si="115"/>
        <v>10</v>
      </c>
      <c r="M13721">
        <v>9</v>
      </c>
      <c r="N13721">
        <v>2</v>
      </c>
      <c r="O13721">
        <v>1.5401</v>
      </c>
      <c r="Q13721">
        <v>18.428999999999998</v>
      </c>
      <c r="R13721">
        <v>0.19189999999999999</v>
      </c>
      <c r="U13721">
        <v>0.59119999999999995</v>
      </c>
    </row>
    <row r="13722" spans="1:25">
      <c r="A13722" t="s">
        <v>1490</v>
      </c>
      <c r="B13722" t="s">
        <v>1489</v>
      </c>
      <c r="K13722">
        <f t="shared" si="114"/>
        <v>0</v>
      </c>
      <c r="L13722">
        <f t="shared" si="115"/>
        <v>0</v>
      </c>
      <c r="U13722">
        <v>5.4318</v>
      </c>
    </row>
    <row r="13723" spans="1:25">
      <c r="A13723" t="s">
        <v>1490</v>
      </c>
      <c r="B13723" t="s">
        <v>1489</v>
      </c>
      <c r="C13723" t="s">
        <v>1512</v>
      </c>
      <c r="E13723" t="s">
        <v>1540</v>
      </c>
      <c r="G13723">
        <v>55.58</v>
      </c>
      <c r="H13723">
        <v>10.53</v>
      </c>
      <c r="I13723" t="s">
        <v>63</v>
      </c>
      <c r="J13723">
        <v>866</v>
      </c>
      <c r="K13723">
        <f t="shared" si="114"/>
        <v>0</v>
      </c>
      <c r="L13723">
        <f t="shared" si="115"/>
        <v>2</v>
      </c>
      <c r="M13723">
        <v>1</v>
      </c>
      <c r="N13723">
        <v>2</v>
      </c>
      <c r="O13723">
        <v>1.3951</v>
      </c>
      <c r="Q13723">
        <v>20.969000000000001</v>
      </c>
      <c r="R13723">
        <v>0.29570000000000002</v>
      </c>
      <c r="U13723">
        <v>0.82499999999999996</v>
      </c>
      <c r="W13723">
        <v>1.6131</v>
      </c>
      <c r="Y13723">
        <v>0.21809999999999999</v>
      </c>
    </row>
    <row r="13724" spans="1:25">
      <c r="A13724" t="s">
        <v>1490</v>
      </c>
      <c r="B13724" t="s">
        <v>1489</v>
      </c>
      <c r="C13724" t="s">
        <v>1512</v>
      </c>
      <c r="J13724">
        <v>866</v>
      </c>
      <c r="K13724">
        <f t="shared" si="114"/>
        <v>2</v>
      </c>
      <c r="L13724">
        <f t="shared" si="115"/>
        <v>4</v>
      </c>
      <c r="M13724">
        <v>3</v>
      </c>
      <c r="N13724">
        <v>2</v>
      </c>
      <c r="O13724">
        <v>1.5448</v>
      </c>
      <c r="Q13724">
        <v>19.943000000000001</v>
      </c>
      <c r="R13724">
        <v>0.28449999999999998</v>
      </c>
      <c r="U13724">
        <v>0.87890000000000001</v>
      </c>
    </row>
    <row r="13725" spans="1:25">
      <c r="A13725" t="s">
        <v>1490</v>
      </c>
      <c r="B13725" t="s">
        <v>1489</v>
      </c>
      <c r="C13725" t="s">
        <v>1512</v>
      </c>
      <c r="J13725">
        <v>866</v>
      </c>
      <c r="K13725">
        <f t="shared" si="114"/>
        <v>4</v>
      </c>
      <c r="L13725">
        <f t="shared" si="115"/>
        <v>6</v>
      </c>
      <c r="M13725">
        <v>5</v>
      </c>
      <c r="N13725">
        <v>2</v>
      </c>
      <c r="O13725">
        <v>1.6108</v>
      </c>
      <c r="Q13725">
        <v>27.038</v>
      </c>
      <c r="R13725">
        <v>0.3014</v>
      </c>
      <c r="U13725">
        <v>0.97109999999999996</v>
      </c>
    </row>
    <row r="13726" spans="1:25">
      <c r="A13726" t="s">
        <v>1490</v>
      </c>
      <c r="B13726" t="s">
        <v>1489</v>
      </c>
      <c r="C13726" t="s">
        <v>1512</v>
      </c>
      <c r="J13726">
        <v>866</v>
      </c>
      <c r="K13726">
        <f t="shared" si="114"/>
        <v>6</v>
      </c>
      <c r="L13726">
        <f t="shared" si="115"/>
        <v>8</v>
      </c>
      <c r="M13726">
        <v>7</v>
      </c>
      <c r="N13726">
        <v>2</v>
      </c>
      <c r="O13726">
        <v>1.7398</v>
      </c>
      <c r="Q13726">
        <v>22.282</v>
      </c>
      <c r="R13726">
        <v>0.18410000000000001</v>
      </c>
      <c r="U13726">
        <v>0.64070000000000005</v>
      </c>
    </row>
    <row r="13727" spans="1:25">
      <c r="A13727" t="s">
        <v>1490</v>
      </c>
      <c r="B13727" t="s">
        <v>1489</v>
      </c>
      <c r="C13727" t="s">
        <v>1512</v>
      </c>
      <c r="J13727">
        <v>866</v>
      </c>
      <c r="K13727">
        <f t="shared" si="114"/>
        <v>8</v>
      </c>
      <c r="L13727">
        <f t="shared" si="115"/>
        <v>10</v>
      </c>
      <c r="M13727">
        <v>9</v>
      </c>
      <c r="N13727">
        <v>2</v>
      </c>
      <c r="O13727">
        <v>1.7751999999999999</v>
      </c>
      <c r="Q13727">
        <v>12.944000000000001</v>
      </c>
      <c r="R13727">
        <v>2.4899999999999999E-2</v>
      </c>
      <c r="U13727">
        <v>8.8400000000000006E-2</v>
      </c>
    </row>
    <row r="13728" spans="1:25">
      <c r="A13728" t="s">
        <v>1490</v>
      </c>
      <c r="B13728" t="s">
        <v>1489</v>
      </c>
      <c r="K13728">
        <f t="shared" si="114"/>
        <v>0</v>
      </c>
      <c r="L13728">
        <f t="shared" si="115"/>
        <v>0</v>
      </c>
      <c r="U13728">
        <v>3.4039999999999999</v>
      </c>
    </row>
    <row r="13729" spans="1:25">
      <c r="A13729" t="s">
        <v>1490</v>
      </c>
      <c r="B13729" t="s">
        <v>1489</v>
      </c>
      <c r="C13729" t="s">
        <v>1512</v>
      </c>
      <c r="E13729" t="s">
        <v>1538</v>
      </c>
      <c r="G13729">
        <v>55.82</v>
      </c>
      <c r="H13729">
        <v>10.14</v>
      </c>
      <c r="I13729" t="s">
        <v>63</v>
      </c>
      <c r="J13729">
        <v>867</v>
      </c>
      <c r="K13729">
        <f t="shared" si="114"/>
        <v>-1</v>
      </c>
      <c r="L13729">
        <f t="shared" si="115"/>
        <v>1</v>
      </c>
      <c r="N13729">
        <v>2</v>
      </c>
      <c r="O13729">
        <v>1.3637999999999999</v>
      </c>
      <c r="Q13729">
        <v>20.997</v>
      </c>
      <c r="R13729">
        <v>0.59430000000000005</v>
      </c>
      <c r="U13729">
        <v>1.6211</v>
      </c>
      <c r="W13729">
        <v>1.6123000000000001</v>
      </c>
      <c r="Y13729">
        <v>0.14599999999999999</v>
      </c>
    </row>
    <row r="13730" spans="1:25">
      <c r="A13730" t="s">
        <v>1490</v>
      </c>
      <c r="B13730" t="s">
        <v>1489</v>
      </c>
      <c r="C13730" t="s">
        <v>1512</v>
      </c>
      <c r="J13730">
        <v>867</v>
      </c>
      <c r="K13730">
        <f t="shared" si="114"/>
        <v>-1</v>
      </c>
      <c r="L13730">
        <f t="shared" si="115"/>
        <v>1</v>
      </c>
      <c r="N13730">
        <v>2</v>
      </c>
      <c r="O13730">
        <v>1.61</v>
      </c>
      <c r="Q13730">
        <v>7.92</v>
      </c>
      <c r="R13730">
        <v>3.0099999999999998E-2</v>
      </c>
      <c r="U13730">
        <v>9.7000000000000003E-2</v>
      </c>
    </row>
    <row r="13731" spans="1:25">
      <c r="A13731" t="s">
        <v>1490</v>
      </c>
      <c r="B13731" t="s">
        <v>1489</v>
      </c>
      <c r="C13731" t="s">
        <v>1512</v>
      </c>
      <c r="J13731">
        <v>867</v>
      </c>
      <c r="K13731">
        <f t="shared" ref="K13731:K13794" si="116">M13731-(N13731/2)</f>
        <v>-1</v>
      </c>
      <c r="L13731">
        <f t="shared" ref="L13731:L13794" si="117">M13731+(N13731/2)</f>
        <v>1</v>
      </c>
      <c r="N13731">
        <v>2</v>
      </c>
      <c r="O13731">
        <v>1.7917000000000001</v>
      </c>
      <c r="Q13731">
        <v>8.8460000000000001</v>
      </c>
      <c r="R13731">
        <v>1.2500000000000001E-2</v>
      </c>
      <c r="U13731">
        <v>4.48E-2</v>
      </c>
    </row>
    <row r="13732" spans="1:25">
      <c r="A13732" t="s">
        <v>1490</v>
      </c>
      <c r="B13732" t="s">
        <v>1489</v>
      </c>
      <c r="C13732" t="s">
        <v>1512</v>
      </c>
      <c r="J13732">
        <v>867</v>
      </c>
      <c r="K13732">
        <f t="shared" si="116"/>
        <v>-1</v>
      </c>
      <c r="L13732">
        <f t="shared" si="117"/>
        <v>1</v>
      </c>
      <c r="N13732">
        <v>2</v>
      </c>
      <c r="O13732">
        <v>1.6608000000000001</v>
      </c>
      <c r="Q13732">
        <v>9.7690000000000001</v>
      </c>
      <c r="R13732">
        <v>2.53E-2</v>
      </c>
      <c r="U13732">
        <v>8.4000000000000005E-2</v>
      </c>
    </row>
    <row r="13733" spans="1:25">
      <c r="A13733" t="s">
        <v>1490</v>
      </c>
      <c r="B13733" t="s">
        <v>1489</v>
      </c>
      <c r="C13733" t="s">
        <v>1512</v>
      </c>
      <c r="J13733">
        <v>867</v>
      </c>
      <c r="K13733">
        <f t="shared" si="116"/>
        <v>-1</v>
      </c>
      <c r="L13733">
        <f t="shared" si="117"/>
        <v>1</v>
      </c>
      <c r="N13733">
        <v>2</v>
      </c>
      <c r="O13733">
        <v>1.6351</v>
      </c>
      <c r="Q13733">
        <v>12.327999999999999</v>
      </c>
      <c r="R13733">
        <v>6.7599999999999993E-2</v>
      </c>
      <c r="U13733">
        <v>0.22109999999999999</v>
      </c>
    </row>
    <row r="13734" spans="1:25">
      <c r="A13734" t="s">
        <v>1490</v>
      </c>
      <c r="B13734" t="s">
        <v>1489</v>
      </c>
      <c r="K13734">
        <f t="shared" si="116"/>
        <v>0</v>
      </c>
      <c r="L13734">
        <f t="shared" si="117"/>
        <v>0</v>
      </c>
      <c r="U13734">
        <v>2.0680000000000001</v>
      </c>
    </row>
    <row r="13735" spans="1:25">
      <c r="A13735" t="s">
        <v>1490</v>
      </c>
      <c r="B13735" t="s">
        <v>1489</v>
      </c>
      <c r="C13735" t="s">
        <v>1512</v>
      </c>
      <c r="E13735" t="s">
        <v>1537</v>
      </c>
      <c r="G13735">
        <v>55.82</v>
      </c>
      <c r="H13735">
        <v>10.14</v>
      </c>
      <c r="I13735" t="s">
        <v>63</v>
      </c>
      <c r="J13735">
        <v>868</v>
      </c>
      <c r="K13735">
        <f t="shared" si="116"/>
        <v>-1</v>
      </c>
      <c r="L13735">
        <f t="shared" si="117"/>
        <v>1</v>
      </c>
      <c r="N13735">
        <v>2</v>
      </c>
      <c r="O13735">
        <v>1.5754999999999999</v>
      </c>
      <c r="Q13735">
        <v>15.14</v>
      </c>
      <c r="R13735">
        <v>9.06E-2</v>
      </c>
      <c r="U13735">
        <v>0.28549999999999998</v>
      </c>
      <c r="W13735">
        <v>1.6623000000000001</v>
      </c>
      <c r="Y13735">
        <v>5.2499999999999998E-2</v>
      </c>
    </row>
    <row r="13736" spans="1:25">
      <c r="A13736" t="s">
        <v>1490</v>
      </c>
      <c r="B13736" t="s">
        <v>1489</v>
      </c>
      <c r="C13736" t="s">
        <v>1512</v>
      </c>
      <c r="J13736">
        <v>868</v>
      </c>
      <c r="K13736">
        <f t="shared" si="116"/>
        <v>-1</v>
      </c>
      <c r="L13736">
        <f t="shared" si="117"/>
        <v>1</v>
      </c>
      <c r="N13736">
        <v>2</v>
      </c>
      <c r="O13736">
        <v>1.6531</v>
      </c>
      <c r="Q13736">
        <v>9.952</v>
      </c>
      <c r="R13736">
        <v>3.0800000000000001E-2</v>
      </c>
      <c r="U13736">
        <v>0.1019</v>
      </c>
    </row>
    <row r="13737" spans="1:25">
      <c r="A13737" t="s">
        <v>1490</v>
      </c>
      <c r="B13737" t="s">
        <v>1489</v>
      </c>
      <c r="C13737" t="s">
        <v>1512</v>
      </c>
      <c r="J13737">
        <v>868</v>
      </c>
      <c r="K13737">
        <f t="shared" si="116"/>
        <v>-1</v>
      </c>
      <c r="L13737">
        <f t="shared" si="117"/>
        <v>1</v>
      </c>
      <c r="N13737">
        <v>2</v>
      </c>
      <c r="O13737">
        <v>1.6866000000000001</v>
      </c>
      <c r="Q13737">
        <v>10.364000000000001</v>
      </c>
      <c r="R13737">
        <v>3.5799999999999998E-2</v>
      </c>
      <c r="U13737">
        <v>0.1208</v>
      </c>
    </row>
    <row r="13738" spans="1:25">
      <c r="A13738" t="s">
        <v>1490</v>
      </c>
      <c r="B13738" t="s">
        <v>1489</v>
      </c>
      <c r="C13738" t="s">
        <v>1512</v>
      </c>
      <c r="J13738">
        <v>868</v>
      </c>
      <c r="K13738">
        <f t="shared" si="116"/>
        <v>-1</v>
      </c>
      <c r="L13738">
        <f t="shared" si="117"/>
        <v>1</v>
      </c>
      <c r="N13738">
        <v>2</v>
      </c>
      <c r="O13738">
        <v>1.659</v>
      </c>
      <c r="Q13738">
        <v>10.327999999999999</v>
      </c>
      <c r="R13738">
        <v>3.9E-2</v>
      </c>
      <c r="U13738">
        <v>0.12939999999999999</v>
      </c>
    </row>
    <row r="13739" spans="1:25">
      <c r="A13739" t="s">
        <v>1490</v>
      </c>
      <c r="B13739" t="s">
        <v>1489</v>
      </c>
      <c r="C13739" t="s">
        <v>1512</v>
      </c>
      <c r="J13739">
        <v>868</v>
      </c>
      <c r="K13739">
        <f t="shared" si="116"/>
        <v>-1</v>
      </c>
      <c r="L13739">
        <f t="shared" si="117"/>
        <v>1</v>
      </c>
      <c r="N13739">
        <v>2</v>
      </c>
      <c r="O13739">
        <v>1.7371000000000001</v>
      </c>
      <c r="Q13739">
        <v>12.007</v>
      </c>
      <c r="R13739">
        <v>6.6500000000000004E-2</v>
      </c>
      <c r="U13739">
        <v>0.23100000000000001</v>
      </c>
    </row>
    <row r="13740" spans="1:25">
      <c r="A13740" t="s">
        <v>1490</v>
      </c>
      <c r="B13740" t="s">
        <v>1489</v>
      </c>
      <c r="K13740">
        <f t="shared" si="116"/>
        <v>0</v>
      </c>
      <c r="L13740">
        <f t="shared" si="117"/>
        <v>0</v>
      </c>
      <c r="U13740">
        <v>0.86860000000000004</v>
      </c>
    </row>
    <row r="13741" spans="1:25">
      <c r="A13741" t="s">
        <v>1490</v>
      </c>
      <c r="B13741" t="s">
        <v>1489</v>
      </c>
      <c r="C13741" t="s">
        <v>1512</v>
      </c>
      <c r="E13741" t="s">
        <v>1536</v>
      </c>
      <c r="G13741">
        <v>55.82</v>
      </c>
      <c r="H13741">
        <v>10.14</v>
      </c>
      <c r="I13741" t="s">
        <v>63</v>
      </c>
      <c r="J13741">
        <v>869</v>
      </c>
      <c r="K13741">
        <f t="shared" si="116"/>
        <v>-1</v>
      </c>
      <c r="L13741">
        <f t="shared" si="117"/>
        <v>1</v>
      </c>
      <c r="N13741">
        <v>2</v>
      </c>
      <c r="O13741">
        <v>1.4255</v>
      </c>
      <c r="Q13741">
        <v>26.844000000000001</v>
      </c>
      <c r="R13741">
        <v>0.25359999999999999</v>
      </c>
      <c r="U13741">
        <v>0.72309999999999997</v>
      </c>
      <c r="W13741">
        <v>1.5398000000000001</v>
      </c>
      <c r="Y13741">
        <v>0.2457</v>
      </c>
    </row>
    <row r="13742" spans="1:25">
      <c r="A13742" t="s">
        <v>1490</v>
      </c>
      <c r="B13742" t="s">
        <v>1489</v>
      </c>
      <c r="C13742" t="s">
        <v>1512</v>
      </c>
      <c r="J13742">
        <v>869</v>
      </c>
      <c r="K13742">
        <f t="shared" si="116"/>
        <v>-1</v>
      </c>
      <c r="L13742">
        <f t="shared" si="117"/>
        <v>1</v>
      </c>
      <c r="N13742">
        <v>2</v>
      </c>
      <c r="O13742">
        <v>1.5269999999999999</v>
      </c>
      <c r="Q13742">
        <v>21.248999999999999</v>
      </c>
      <c r="R13742">
        <v>0.2424</v>
      </c>
      <c r="U13742">
        <v>0.74029999999999996</v>
      </c>
    </row>
    <row r="13743" spans="1:25">
      <c r="A13743" t="s">
        <v>1490</v>
      </c>
      <c r="B13743" t="s">
        <v>1489</v>
      </c>
      <c r="C13743" t="s">
        <v>1512</v>
      </c>
      <c r="J13743">
        <v>869</v>
      </c>
      <c r="K13743">
        <f t="shared" si="116"/>
        <v>-1</v>
      </c>
      <c r="L13743">
        <f t="shared" si="117"/>
        <v>1</v>
      </c>
      <c r="N13743">
        <v>2</v>
      </c>
      <c r="O13743">
        <v>1.5637000000000001</v>
      </c>
      <c r="Q13743">
        <v>23.686</v>
      </c>
      <c r="R13743">
        <v>5.0500000000000003E-2</v>
      </c>
      <c r="U13743">
        <v>0.1578</v>
      </c>
    </row>
    <row r="13744" spans="1:25">
      <c r="A13744" t="s">
        <v>1490</v>
      </c>
      <c r="B13744" t="s">
        <v>1489</v>
      </c>
      <c r="C13744" t="s">
        <v>1512</v>
      </c>
      <c r="J13744">
        <v>869</v>
      </c>
      <c r="K13744">
        <f t="shared" si="116"/>
        <v>-1</v>
      </c>
      <c r="L13744">
        <f t="shared" si="117"/>
        <v>1</v>
      </c>
      <c r="N13744">
        <v>2</v>
      </c>
      <c r="O13744">
        <v>1.5525</v>
      </c>
      <c r="Q13744">
        <v>21.128</v>
      </c>
      <c r="R13744">
        <v>0.33439999999999998</v>
      </c>
      <c r="U13744">
        <v>1.0382</v>
      </c>
    </row>
    <row r="13745" spans="1:25">
      <c r="A13745" t="s">
        <v>1490</v>
      </c>
      <c r="B13745" t="s">
        <v>1489</v>
      </c>
      <c r="C13745" t="s">
        <v>1512</v>
      </c>
      <c r="J13745">
        <v>869</v>
      </c>
      <c r="K13745">
        <f t="shared" si="116"/>
        <v>-1</v>
      </c>
      <c r="L13745">
        <f t="shared" si="117"/>
        <v>1</v>
      </c>
      <c r="N13745">
        <v>2</v>
      </c>
      <c r="O13745">
        <v>1.6302000000000001</v>
      </c>
      <c r="Q13745">
        <v>22.716999999999999</v>
      </c>
      <c r="R13745">
        <v>0.34739999999999999</v>
      </c>
      <c r="U13745">
        <v>1.1327</v>
      </c>
    </row>
    <row r="13746" spans="1:25">
      <c r="A13746" t="s">
        <v>1490</v>
      </c>
      <c r="B13746" t="s">
        <v>1489</v>
      </c>
      <c r="K13746">
        <f t="shared" si="116"/>
        <v>0</v>
      </c>
      <c r="L13746">
        <f t="shared" si="117"/>
        <v>0</v>
      </c>
      <c r="U13746">
        <v>3.7921</v>
      </c>
    </row>
    <row r="13747" spans="1:25">
      <c r="A13747" t="s">
        <v>1490</v>
      </c>
      <c r="B13747" t="s">
        <v>1489</v>
      </c>
      <c r="C13747" t="s">
        <v>1512</v>
      </c>
      <c r="E13747" t="s">
        <v>1535</v>
      </c>
      <c r="G13747">
        <v>55.64</v>
      </c>
      <c r="H13747">
        <v>9.8699999999999992</v>
      </c>
      <c r="I13747" t="s">
        <v>63</v>
      </c>
      <c r="J13747">
        <v>870</v>
      </c>
      <c r="K13747">
        <f t="shared" si="116"/>
        <v>-1</v>
      </c>
      <c r="L13747">
        <f t="shared" si="117"/>
        <v>1</v>
      </c>
      <c r="N13747">
        <v>2</v>
      </c>
      <c r="O13747">
        <v>1.0794999999999999</v>
      </c>
      <c r="Q13747">
        <v>29.085000000000001</v>
      </c>
      <c r="R13747">
        <v>1.4434</v>
      </c>
      <c r="U13747">
        <v>3.1164000000000001</v>
      </c>
      <c r="W13747">
        <v>1.1652</v>
      </c>
      <c r="Y13747">
        <v>1.2654000000000001</v>
      </c>
    </row>
    <row r="13748" spans="1:25">
      <c r="A13748" t="s">
        <v>1490</v>
      </c>
      <c r="B13748" t="s">
        <v>1489</v>
      </c>
      <c r="C13748" t="s">
        <v>1512</v>
      </c>
      <c r="J13748">
        <v>870</v>
      </c>
      <c r="K13748">
        <f t="shared" si="116"/>
        <v>-1</v>
      </c>
      <c r="L13748">
        <f t="shared" si="117"/>
        <v>1</v>
      </c>
      <c r="N13748">
        <v>2</v>
      </c>
      <c r="O13748">
        <v>1.3446</v>
      </c>
      <c r="Q13748">
        <v>35.747</v>
      </c>
      <c r="R13748">
        <v>1.0205</v>
      </c>
      <c r="U13748">
        <v>2.7444000000000002</v>
      </c>
    </row>
    <row r="13749" spans="1:25">
      <c r="A13749" t="s">
        <v>1490</v>
      </c>
      <c r="B13749" t="s">
        <v>1489</v>
      </c>
      <c r="C13749" t="s">
        <v>1512</v>
      </c>
      <c r="J13749">
        <v>870</v>
      </c>
      <c r="K13749">
        <f t="shared" si="116"/>
        <v>-1</v>
      </c>
      <c r="L13749">
        <f t="shared" si="117"/>
        <v>1</v>
      </c>
      <c r="N13749">
        <v>2</v>
      </c>
      <c r="O13749">
        <v>1.2638</v>
      </c>
      <c r="Q13749">
        <v>43.070999999999998</v>
      </c>
      <c r="R13749">
        <v>1.1698999999999999</v>
      </c>
      <c r="U13749">
        <v>2.9571000000000001</v>
      </c>
    </row>
    <row r="13750" spans="1:25">
      <c r="A13750" t="s">
        <v>1490</v>
      </c>
      <c r="B13750" t="s">
        <v>1489</v>
      </c>
      <c r="C13750" t="s">
        <v>1512</v>
      </c>
      <c r="J13750">
        <v>870</v>
      </c>
      <c r="K13750">
        <f t="shared" si="116"/>
        <v>-1</v>
      </c>
      <c r="L13750">
        <f t="shared" si="117"/>
        <v>1</v>
      </c>
      <c r="N13750">
        <v>2</v>
      </c>
      <c r="O13750">
        <v>1.1257999999999999</v>
      </c>
      <c r="Q13750">
        <v>43.578000000000003</v>
      </c>
      <c r="R13750">
        <v>1.161</v>
      </c>
      <c r="U13750">
        <v>2.6141000000000001</v>
      </c>
    </row>
    <row r="13751" spans="1:25">
      <c r="A13751" t="s">
        <v>1490</v>
      </c>
      <c r="B13751" t="s">
        <v>1489</v>
      </c>
      <c r="C13751" t="s">
        <v>1512</v>
      </c>
      <c r="J13751">
        <v>870</v>
      </c>
      <c r="K13751">
        <f t="shared" si="116"/>
        <v>-1</v>
      </c>
      <c r="L13751">
        <f t="shared" si="117"/>
        <v>1</v>
      </c>
      <c r="N13751">
        <v>2</v>
      </c>
      <c r="O13751">
        <v>1.0122</v>
      </c>
      <c r="Q13751">
        <v>47.683</v>
      </c>
      <c r="R13751">
        <v>1.5322</v>
      </c>
      <c r="U13751">
        <v>3.1015999999999999</v>
      </c>
    </row>
    <row r="13752" spans="1:25">
      <c r="A13752" t="s">
        <v>1490</v>
      </c>
      <c r="B13752" t="s">
        <v>1489</v>
      </c>
      <c r="K13752">
        <f t="shared" si="116"/>
        <v>0</v>
      </c>
      <c r="L13752">
        <f t="shared" si="117"/>
        <v>0</v>
      </c>
      <c r="U13752">
        <v>14.5334</v>
      </c>
    </row>
    <row r="13753" spans="1:25">
      <c r="A13753" t="s">
        <v>1490</v>
      </c>
      <c r="B13753" t="s">
        <v>1489</v>
      </c>
      <c r="C13753" t="s">
        <v>1512</v>
      </c>
      <c r="E13753" t="s">
        <v>1533</v>
      </c>
      <c r="G13753">
        <v>55.64</v>
      </c>
      <c r="H13753">
        <v>9.8699999999999992</v>
      </c>
      <c r="I13753" t="s">
        <v>63</v>
      </c>
      <c r="J13753">
        <v>871</v>
      </c>
      <c r="K13753">
        <f t="shared" si="116"/>
        <v>-1</v>
      </c>
      <c r="L13753">
        <f t="shared" si="117"/>
        <v>1</v>
      </c>
      <c r="N13753">
        <v>2</v>
      </c>
      <c r="O13753">
        <v>1.2078</v>
      </c>
      <c r="Q13753">
        <v>32.374000000000002</v>
      </c>
      <c r="R13753">
        <v>1.4193</v>
      </c>
      <c r="U13753">
        <v>3.4283999999999999</v>
      </c>
      <c r="W13753">
        <v>1.34</v>
      </c>
      <c r="Y13753">
        <v>1.1694</v>
      </c>
    </row>
    <row r="13754" spans="1:25">
      <c r="A13754" t="s">
        <v>1490</v>
      </c>
      <c r="B13754" t="s">
        <v>1489</v>
      </c>
      <c r="C13754" t="s">
        <v>1512</v>
      </c>
      <c r="J13754">
        <v>871</v>
      </c>
      <c r="K13754">
        <f t="shared" si="116"/>
        <v>-1</v>
      </c>
      <c r="L13754">
        <f t="shared" si="117"/>
        <v>1</v>
      </c>
      <c r="N13754">
        <v>2</v>
      </c>
      <c r="O13754">
        <v>1.4398</v>
      </c>
      <c r="Q13754">
        <v>37.344999999999999</v>
      </c>
      <c r="R13754">
        <v>1.0611999999999999</v>
      </c>
      <c r="U13754">
        <v>3.0556999999999999</v>
      </c>
    </row>
    <row r="13755" spans="1:25">
      <c r="A13755" t="s">
        <v>1490</v>
      </c>
      <c r="B13755" t="s">
        <v>1489</v>
      </c>
      <c r="C13755" t="s">
        <v>1512</v>
      </c>
      <c r="J13755">
        <v>871</v>
      </c>
      <c r="K13755">
        <f t="shared" si="116"/>
        <v>-1</v>
      </c>
      <c r="L13755">
        <f t="shared" si="117"/>
        <v>1</v>
      </c>
      <c r="N13755">
        <v>2</v>
      </c>
      <c r="O13755">
        <v>1.4241999999999999</v>
      </c>
      <c r="Q13755">
        <v>34.523000000000003</v>
      </c>
      <c r="R13755">
        <v>1.0071000000000001</v>
      </c>
      <c r="U13755">
        <v>2.8685999999999998</v>
      </c>
    </row>
    <row r="13756" spans="1:25">
      <c r="A13756" t="s">
        <v>1490</v>
      </c>
      <c r="B13756" t="s">
        <v>1489</v>
      </c>
      <c r="C13756" t="s">
        <v>1512</v>
      </c>
      <c r="J13756">
        <v>871</v>
      </c>
      <c r="K13756">
        <f t="shared" si="116"/>
        <v>-1</v>
      </c>
      <c r="L13756">
        <f t="shared" si="117"/>
        <v>1</v>
      </c>
      <c r="N13756">
        <v>2</v>
      </c>
      <c r="O13756">
        <v>1.2642</v>
      </c>
      <c r="Q13756">
        <v>37.475000000000001</v>
      </c>
      <c r="R13756">
        <v>1.1686000000000001</v>
      </c>
      <c r="U13756">
        <v>2.9546000000000001</v>
      </c>
    </row>
    <row r="13757" spans="1:25">
      <c r="A13757" t="s">
        <v>1490</v>
      </c>
      <c r="B13757" t="s">
        <v>1489</v>
      </c>
      <c r="C13757" t="s">
        <v>1512</v>
      </c>
      <c r="J13757">
        <v>871</v>
      </c>
      <c r="K13757">
        <f t="shared" si="116"/>
        <v>-1</v>
      </c>
      <c r="L13757">
        <f t="shared" si="117"/>
        <v>1</v>
      </c>
      <c r="N13757">
        <v>2</v>
      </c>
      <c r="O13757">
        <v>1.3641000000000001</v>
      </c>
      <c r="Q13757">
        <v>41.93</v>
      </c>
      <c r="R13757">
        <v>1.1908000000000001</v>
      </c>
      <c r="U13757">
        <v>3.2486999999999999</v>
      </c>
    </row>
    <row r="13758" spans="1:25">
      <c r="A13758" t="s">
        <v>1490</v>
      </c>
      <c r="B13758" t="s">
        <v>1489</v>
      </c>
      <c r="K13758">
        <f t="shared" si="116"/>
        <v>0</v>
      </c>
      <c r="L13758">
        <f t="shared" si="117"/>
        <v>0</v>
      </c>
      <c r="U13758">
        <v>15.555999999999999</v>
      </c>
    </row>
    <row r="13759" spans="1:25">
      <c r="A13759" t="s">
        <v>1490</v>
      </c>
      <c r="B13759" t="s">
        <v>1489</v>
      </c>
      <c r="C13759" t="s">
        <v>1512</v>
      </c>
      <c r="E13759" t="s">
        <v>1531</v>
      </c>
      <c r="G13759">
        <v>55.64</v>
      </c>
      <c r="H13759">
        <v>9.8699999999999992</v>
      </c>
      <c r="I13759" t="s">
        <v>63</v>
      </c>
      <c r="J13759">
        <v>872</v>
      </c>
      <c r="K13759">
        <f t="shared" si="116"/>
        <v>-1</v>
      </c>
      <c r="L13759">
        <f t="shared" si="117"/>
        <v>1</v>
      </c>
      <c r="N13759">
        <v>2</v>
      </c>
      <c r="O13759">
        <v>0.37980000000000003</v>
      </c>
      <c r="Q13759">
        <v>49.216000000000001</v>
      </c>
      <c r="R13759">
        <v>4.0369999999999999</v>
      </c>
      <c r="U13759">
        <v>3.0665</v>
      </c>
      <c r="W13759">
        <v>0.39610000000000001</v>
      </c>
      <c r="Y13759">
        <v>4.3495999999999997</v>
      </c>
    </row>
    <row r="13760" spans="1:25">
      <c r="A13760" t="s">
        <v>1490</v>
      </c>
      <c r="B13760" t="s">
        <v>1489</v>
      </c>
      <c r="C13760" t="s">
        <v>1512</v>
      </c>
      <c r="J13760">
        <v>872</v>
      </c>
      <c r="K13760">
        <f t="shared" si="116"/>
        <v>-1</v>
      </c>
      <c r="L13760">
        <f t="shared" si="117"/>
        <v>1</v>
      </c>
      <c r="N13760">
        <v>2</v>
      </c>
      <c r="O13760">
        <v>0.30430000000000001</v>
      </c>
      <c r="Q13760">
        <v>50.226999999999997</v>
      </c>
      <c r="R13760">
        <v>5.3141999999999996</v>
      </c>
      <c r="U13760">
        <v>3.2347000000000001</v>
      </c>
    </row>
    <row r="13761" spans="1:25">
      <c r="A13761" t="s">
        <v>1490</v>
      </c>
      <c r="B13761" t="s">
        <v>1489</v>
      </c>
      <c r="C13761" t="s">
        <v>1512</v>
      </c>
      <c r="J13761">
        <v>872</v>
      </c>
      <c r="K13761">
        <f t="shared" si="116"/>
        <v>-1</v>
      </c>
      <c r="L13761">
        <f t="shared" si="117"/>
        <v>1</v>
      </c>
      <c r="N13761">
        <v>2</v>
      </c>
      <c r="O13761">
        <v>0.32969999999999999</v>
      </c>
      <c r="Q13761">
        <v>51.72</v>
      </c>
      <c r="R13761">
        <v>5.3677999999999999</v>
      </c>
      <c r="U13761">
        <v>3.5392000000000001</v>
      </c>
    </row>
    <row r="13762" spans="1:25">
      <c r="A13762" t="s">
        <v>1490</v>
      </c>
      <c r="B13762" t="s">
        <v>1489</v>
      </c>
      <c r="C13762" t="s">
        <v>1512</v>
      </c>
      <c r="J13762">
        <v>872</v>
      </c>
      <c r="K13762">
        <f t="shared" si="116"/>
        <v>-1</v>
      </c>
      <c r="L13762">
        <f t="shared" si="117"/>
        <v>1</v>
      </c>
      <c r="N13762">
        <v>2</v>
      </c>
      <c r="O13762">
        <v>0.4698</v>
      </c>
      <c r="Q13762">
        <v>58.015999999999998</v>
      </c>
      <c r="R13762">
        <v>3.476</v>
      </c>
      <c r="U13762">
        <v>3.2658</v>
      </c>
    </row>
    <row r="13763" spans="1:25">
      <c r="A13763" t="s">
        <v>1490</v>
      </c>
      <c r="B13763" t="s">
        <v>1489</v>
      </c>
      <c r="C13763" t="s">
        <v>1512</v>
      </c>
      <c r="J13763">
        <v>872</v>
      </c>
      <c r="K13763">
        <f t="shared" si="116"/>
        <v>-1</v>
      </c>
      <c r="L13763">
        <f t="shared" si="117"/>
        <v>1</v>
      </c>
      <c r="N13763">
        <v>2</v>
      </c>
      <c r="O13763">
        <v>0.497</v>
      </c>
      <c r="Q13763">
        <v>57.131</v>
      </c>
      <c r="R13763">
        <v>3.5531000000000001</v>
      </c>
      <c r="U13763">
        <v>3.5320999999999998</v>
      </c>
    </row>
    <row r="13764" spans="1:25">
      <c r="A13764" t="s">
        <v>1490</v>
      </c>
      <c r="B13764" t="s">
        <v>1489</v>
      </c>
      <c r="K13764">
        <f t="shared" si="116"/>
        <v>0</v>
      </c>
      <c r="L13764">
        <f t="shared" si="117"/>
        <v>0</v>
      </c>
      <c r="U13764">
        <v>16.638300000000001</v>
      </c>
    </row>
    <row r="13765" spans="1:25">
      <c r="A13765" t="s">
        <v>1490</v>
      </c>
      <c r="B13765" t="s">
        <v>1489</v>
      </c>
      <c r="C13765" t="s">
        <v>1512</v>
      </c>
      <c r="E13765" t="s">
        <v>1529</v>
      </c>
      <c r="G13765">
        <v>55.64</v>
      </c>
      <c r="H13765">
        <v>9.8699999999999992</v>
      </c>
      <c r="I13765" t="s">
        <v>63</v>
      </c>
      <c r="J13765">
        <v>873</v>
      </c>
      <c r="K13765">
        <f t="shared" si="116"/>
        <v>-1</v>
      </c>
      <c r="L13765">
        <f t="shared" si="117"/>
        <v>1</v>
      </c>
      <c r="N13765">
        <v>2</v>
      </c>
      <c r="O13765">
        <v>0.55859999999999999</v>
      </c>
      <c r="Q13765">
        <v>47.802999999999997</v>
      </c>
      <c r="R13765">
        <v>3.1796000000000002</v>
      </c>
      <c r="U13765">
        <v>3.5522999999999998</v>
      </c>
      <c r="W13765">
        <v>0.69099999999999995</v>
      </c>
      <c r="Y13765">
        <v>2.411</v>
      </c>
    </row>
    <row r="13766" spans="1:25">
      <c r="A13766" t="s">
        <v>1490</v>
      </c>
      <c r="B13766" t="s">
        <v>1489</v>
      </c>
      <c r="C13766" t="s">
        <v>1512</v>
      </c>
      <c r="J13766">
        <v>873</v>
      </c>
      <c r="K13766">
        <f t="shared" si="116"/>
        <v>-1</v>
      </c>
      <c r="L13766">
        <f t="shared" si="117"/>
        <v>1</v>
      </c>
      <c r="N13766">
        <v>2</v>
      </c>
      <c r="O13766">
        <v>0.8347</v>
      </c>
      <c r="Q13766">
        <v>49.433999999999997</v>
      </c>
      <c r="R13766">
        <v>1.952</v>
      </c>
      <c r="U13766">
        <v>3.2585999999999999</v>
      </c>
    </row>
    <row r="13767" spans="1:25">
      <c r="A13767" t="s">
        <v>1490</v>
      </c>
      <c r="B13767" t="s">
        <v>1489</v>
      </c>
      <c r="C13767" t="s">
        <v>1512</v>
      </c>
      <c r="J13767">
        <v>873</v>
      </c>
      <c r="K13767">
        <f t="shared" si="116"/>
        <v>-1</v>
      </c>
      <c r="L13767">
        <f t="shared" si="117"/>
        <v>1</v>
      </c>
      <c r="N13767">
        <v>2</v>
      </c>
      <c r="O13767">
        <v>0.66959999999999997</v>
      </c>
      <c r="Q13767">
        <v>46.13</v>
      </c>
      <c r="R13767">
        <v>2.2448000000000001</v>
      </c>
      <c r="U13767">
        <v>3.0059999999999998</v>
      </c>
    </row>
    <row r="13768" spans="1:25">
      <c r="A13768" t="s">
        <v>1490</v>
      </c>
      <c r="B13768" t="s">
        <v>1489</v>
      </c>
      <c r="C13768" t="s">
        <v>1512</v>
      </c>
      <c r="J13768">
        <v>873</v>
      </c>
      <c r="K13768">
        <f t="shared" si="116"/>
        <v>-1</v>
      </c>
      <c r="L13768">
        <f t="shared" si="117"/>
        <v>1</v>
      </c>
      <c r="N13768">
        <v>2</v>
      </c>
      <c r="O13768">
        <v>0.69720000000000004</v>
      </c>
      <c r="Q13768">
        <v>47.59</v>
      </c>
      <c r="R13768">
        <v>1.8343</v>
      </c>
      <c r="U13768">
        <v>2.5577000000000001</v>
      </c>
    </row>
    <row r="13769" spans="1:25">
      <c r="A13769" t="s">
        <v>1490</v>
      </c>
      <c r="B13769" t="s">
        <v>1489</v>
      </c>
      <c r="C13769" t="s">
        <v>1512</v>
      </c>
      <c r="J13769">
        <v>873</v>
      </c>
      <c r="K13769">
        <f t="shared" si="116"/>
        <v>-1</v>
      </c>
      <c r="L13769">
        <f t="shared" si="117"/>
        <v>1</v>
      </c>
      <c r="N13769">
        <v>2</v>
      </c>
      <c r="O13769">
        <v>0.69489999999999996</v>
      </c>
      <c r="Q13769">
        <v>51.411000000000001</v>
      </c>
      <c r="R13769">
        <v>2.8445</v>
      </c>
      <c r="U13769">
        <v>3.9533</v>
      </c>
    </row>
    <row r="13770" spans="1:25">
      <c r="A13770" t="s">
        <v>1490</v>
      </c>
      <c r="B13770" t="s">
        <v>1489</v>
      </c>
      <c r="K13770">
        <f t="shared" si="116"/>
        <v>0</v>
      </c>
      <c r="L13770">
        <f t="shared" si="117"/>
        <v>0</v>
      </c>
      <c r="U13770">
        <v>16.3279</v>
      </c>
    </row>
    <row r="13771" spans="1:25">
      <c r="A13771" t="s">
        <v>1490</v>
      </c>
      <c r="B13771" t="s">
        <v>1489</v>
      </c>
      <c r="C13771" t="s">
        <v>1512</v>
      </c>
      <c r="E13771" t="s">
        <v>1527</v>
      </c>
      <c r="G13771">
        <v>55.64</v>
      </c>
      <c r="H13771">
        <v>9.8699999999999992</v>
      </c>
      <c r="I13771" t="s">
        <v>63</v>
      </c>
      <c r="J13771">
        <v>874</v>
      </c>
      <c r="K13771">
        <f t="shared" si="116"/>
        <v>-1</v>
      </c>
      <c r="L13771">
        <f t="shared" si="117"/>
        <v>1</v>
      </c>
      <c r="N13771">
        <v>2</v>
      </c>
      <c r="O13771">
        <v>1.2748999999999999</v>
      </c>
      <c r="Q13771">
        <v>21.271000000000001</v>
      </c>
      <c r="R13771">
        <v>0.5101</v>
      </c>
      <c r="U13771">
        <v>1.3006</v>
      </c>
      <c r="W13771">
        <v>1.5033000000000001</v>
      </c>
      <c r="Y13771">
        <v>0.2316</v>
      </c>
    </row>
    <row r="13772" spans="1:25">
      <c r="A13772" t="s">
        <v>1490</v>
      </c>
      <c r="B13772" t="s">
        <v>1489</v>
      </c>
      <c r="C13772" t="s">
        <v>1512</v>
      </c>
      <c r="J13772">
        <v>874</v>
      </c>
      <c r="K13772">
        <f t="shared" si="116"/>
        <v>-1</v>
      </c>
      <c r="L13772">
        <f t="shared" si="117"/>
        <v>1</v>
      </c>
      <c r="N13772">
        <v>2</v>
      </c>
      <c r="O13772">
        <v>1.4520999999999999</v>
      </c>
      <c r="Q13772">
        <v>18.97</v>
      </c>
      <c r="R13772">
        <v>0.27029999999999998</v>
      </c>
      <c r="U13772">
        <v>0.78500000000000003</v>
      </c>
    </row>
    <row r="13773" spans="1:25">
      <c r="A13773" t="s">
        <v>1490</v>
      </c>
      <c r="B13773" t="s">
        <v>1489</v>
      </c>
      <c r="C13773" t="s">
        <v>1512</v>
      </c>
      <c r="J13773">
        <v>874</v>
      </c>
      <c r="K13773">
        <f t="shared" si="116"/>
        <v>-1</v>
      </c>
      <c r="L13773">
        <f t="shared" si="117"/>
        <v>1</v>
      </c>
      <c r="N13773">
        <v>2</v>
      </c>
      <c r="O13773">
        <v>1.6266</v>
      </c>
      <c r="Q13773">
        <v>19.065999999999999</v>
      </c>
      <c r="R13773">
        <v>0.1447</v>
      </c>
      <c r="U13773">
        <v>0.4708</v>
      </c>
    </row>
    <row r="13774" spans="1:25">
      <c r="A13774" t="s">
        <v>1490</v>
      </c>
      <c r="B13774" t="s">
        <v>1489</v>
      </c>
      <c r="C13774" t="s">
        <v>1512</v>
      </c>
      <c r="J13774">
        <v>874</v>
      </c>
      <c r="K13774">
        <f t="shared" si="116"/>
        <v>-1</v>
      </c>
      <c r="L13774">
        <f t="shared" si="117"/>
        <v>1</v>
      </c>
      <c r="N13774">
        <v>2</v>
      </c>
      <c r="O13774">
        <v>1.5597000000000001</v>
      </c>
      <c r="Q13774">
        <v>17.579999999999998</v>
      </c>
      <c r="R13774">
        <v>8.5099999999999995E-2</v>
      </c>
      <c r="U13774">
        <v>0.26540000000000002</v>
      </c>
    </row>
    <row r="13775" spans="1:25">
      <c r="A13775" t="s">
        <v>1490</v>
      </c>
      <c r="B13775" t="s">
        <v>1489</v>
      </c>
      <c r="C13775" t="s">
        <v>1512</v>
      </c>
      <c r="J13775">
        <v>874</v>
      </c>
      <c r="K13775">
        <f t="shared" si="116"/>
        <v>-1</v>
      </c>
      <c r="L13775">
        <f t="shared" si="117"/>
        <v>1</v>
      </c>
      <c r="N13775">
        <v>2</v>
      </c>
      <c r="O13775">
        <v>1.6032999999999999</v>
      </c>
      <c r="Q13775">
        <v>17.745999999999999</v>
      </c>
      <c r="R13775">
        <v>0.1479</v>
      </c>
      <c r="U13775">
        <v>0.47439999999999999</v>
      </c>
    </row>
    <row r="13776" spans="1:25">
      <c r="A13776" t="s">
        <v>1490</v>
      </c>
      <c r="B13776" t="s">
        <v>1489</v>
      </c>
      <c r="K13776">
        <f t="shared" si="116"/>
        <v>0</v>
      </c>
      <c r="L13776">
        <f t="shared" si="117"/>
        <v>0</v>
      </c>
      <c r="U13776">
        <v>3.2961999999999998</v>
      </c>
    </row>
    <row r="13777" spans="1:25">
      <c r="A13777" t="s">
        <v>1490</v>
      </c>
      <c r="B13777" t="s">
        <v>1489</v>
      </c>
      <c r="C13777" t="s">
        <v>1512</v>
      </c>
      <c r="E13777" t="s">
        <v>1525</v>
      </c>
      <c r="G13777">
        <v>55.02</v>
      </c>
      <c r="H13777">
        <v>10</v>
      </c>
      <c r="I13777" t="s">
        <v>63</v>
      </c>
      <c r="J13777">
        <v>875</v>
      </c>
      <c r="K13777">
        <f t="shared" si="116"/>
        <v>-1</v>
      </c>
      <c r="L13777">
        <f t="shared" si="117"/>
        <v>1</v>
      </c>
      <c r="N13777">
        <v>2</v>
      </c>
      <c r="O13777">
        <v>1.3671</v>
      </c>
      <c r="Q13777">
        <v>12.462</v>
      </c>
      <c r="R13777">
        <v>0.32500000000000001</v>
      </c>
      <c r="U13777">
        <v>0.88849999999999996</v>
      </c>
      <c r="W13777">
        <v>1.5687</v>
      </c>
      <c r="Y13777">
        <v>0.2319</v>
      </c>
    </row>
    <row r="13778" spans="1:25">
      <c r="A13778" t="s">
        <v>1490</v>
      </c>
      <c r="B13778" t="s">
        <v>1489</v>
      </c>
      <c r="C13778" t="s">
        <v>1512</v>
      </c>
      <c r="J13778">
        <v>875</v>
      </c>
      <c r="K13778">
        <f t="shared" si="116"/>
        <v>-1</v>
      </c>
      <c r="L13778">
        <f t="shared" si="117"/>
        <v>1</v>
      </c>
      <c r="N13778">
        <v>2</v>
      </c>
      <c r="O13778">
        <v>1.5425</v>
      </c>
      <c r="Q13778">
        <v>19.346</v>
      </c>
      <c r="R13778">
        <v>0.28870000000000001</v>
      </c>
      <c r="U13778">
        <v>0.89059999999999995</v>
      </c>
    </row>
    <row r="13779" spans="1:25">
      <c r="A13779" t="s">
        <v>1490</v>
      </c>
      <c r="B13779" t="s">
        <v>1489</v>
      </c>
      <c r="C13779" t="s">
        <v>1512</v>
      </c>
      <c r="J13779">
        <v>875</v>
      </c>
      <c r="K13779">
        <f t="shared" si="116"/>
        <v>-1</v>
      </c>
      <c r="L13779">
        <f t="shared" si="117"/>
        <v>1</v>
      </c>
      <c r="N13779">
        <v>2</v>
      </c>
      <c r="O13779">
        <v>1.5954999999999999</v>
      </c>
      <c r="Q13779">
        <v>14.842000000000001</v>
      </c>
      <c r="R13779">
        <v>0.2077</v>
      </c>
      <c r="U13779">
        <v>0.66269999999999996</v>
      </c>
    </row>
    <row r="13780" spans="1:25">
      <c r="A13780" t="s">
        <v>1490</v>
      </c>
      <c r="B13780" t="s">
        <v>1489</v>
      </c>
      <c r="C13780" t="s">
        <v>1512</v>
      </c>
      <c r="J13780">
        <v>875</v>
      </c>
      <c r="K13780">
        <f t="shared" si="116"/>
        <v>-1</v>
      </c>
      <c r="L13780">
        <f t="shared" si="117"/>
        <v>1</v>
      </c>
      <c r="N13780">
        <v>2</v>
      </c>
      <c r="O13780">
        <v>1.7075</v>
      </c>
      <c r="Q13780">
        <v>10.026999999999999</v>
      </c>
      <c r="R13780">
        <v>0.17030000000000001</v>
      </c>
      <c r="U13780">
        <v>0.58160000000000001</v>
      </c>
    </row>
    <row r="13781" spans="1:25">
      <c r="A13781" t="s">
        <v>1490</v>
      </c>
      <c r="B13781" t="s">
        <v>1489</v>
      </c>
      <c r="C13781" t="s">
        <v>1512</v>
      </c>
      <c r="J13781">
        <v>875</v>
      </c>
      <c r="K13781">
        <f t="shared" si="116"/>
        <v>-1</v>
      </c>
      <c r="L13781">
        <f t="shared" si="117"/>
        <v>1</v>
      </c>
      <c r="N13781">
        <v>2</v>
      </c>
      <c r="O13781">
        <v>1.6308</v>
      </c>
      <c r="Q13781">
        <v>12.73</v>
      </c>
      <c r="R13781">
        <v>0.1678</v>
      </c>
      <c r="U13781">
        <v>0.5474</v>
      </c>
    </row>
    <row r="13782" spans="1:25">
      <c r="A13782" t="s">
        <v>1490</v>
      </c>
      <c r="B13782" t="s">
        <v>1489</v>
      </c>
      <c r="K13782">
        <f t="shared" si="116"/>
        <v>0</v>
      </c>
      <c r="L13782">
        <f t="shared" si="117"/>
        <v>0</v>
      </c>
      <c r="U13782">
        <v>3.5707</v>
      </c>
    </row>
    <row r="13783" spans="1:25">
      <c r="A13783" t="s">
        <v>1490</v>
      </c>
      <c r="B13783" t="s">
        <v>1489</v>
      </c>
      <c r="C13783" t="s">
        <v>1512</v>
      </c>
      <c r="E13783" t="s">
        <v>1523</v>
      </c>
      <c r="G13783">
        <v>55.02</v>
      </c>
      <c r="H13783">
        <v>10</v>
      </c>
      <c r="I13783" t="s">
        <v>63</v>
      </c>
      <c r="J13783">
        <v>876</v>
      </c>
      <c r="K13783">
        <f t="shared" si="116"/>
        <v>-1</v>
      </c>
      <c r="L13783">
        <f t="shared" si="117"/>
        <v>1</v>
      </c>
      <c r="N13783">
        <v>2</v>
      </c>
      <c r="O13783">
        <v>0.62590000000000001</v>
      </c>
      <c r="Q13783">
        <v>36.130000000000003</v>
      </c>
      <c r="R13783">
        <v>2.0446</v>
      </c>
      <c r="U13783">
        <v>2.5594999999999999</v>
      </c>
      <c r="W13783">
        <v>0.82509999999999994</v>
      </c>
      <c r="Y13783">
        <v>1.8283</v>
      </c>
    </row>
    <row r="13784" spans="1:25">
      <c r="A13784" t="s">
        <v>1490</v>
      </c>
      <c r="B13784" t="s">
        <v>1489</v>
      </c>
      <c r="C13784" t="s">
        <v>1512</v>
      </c>
      <c r="J13784">
        <v>876</v>
      </c>
      <c r="K13784">
        <f t="shared" si="116"/>
        <v>-1</v>
      </c>
      <c r="L13784">
        <f t="shared" si="117"/>
        <v>1</v>
      </c>
      <c r="N13784">
        <v>2</v>
      </c>
      <c r="O13784">
        <v>0.72119999999999995</v>
      </c>
      <c r="Q13784">
        <v>40.456000000000003</v>
      </c>
      <c r="R13784">
        <v>2.0217000000000001</v>
      </c>
      <c r="U13784">
        <v>2.9159999999999999</v>
      </c>
    </row>
    <row r="13785" spans="1:25">
      <c r="A13785" t="s">
        <v>1490</v>
      </c>
      <c r="B13785" t="s">
        <v>1489</v>
      </c>
      <c r="C13785" t="s">
        <v>1512</v>
      </c>
      <c r="J13785">
        <v>876</v>
      </c>
      <c r="K13785">
        <f t="shared" si="116"/>
        <v>-1</v>
      </c>
      <c r="L13785">
        <f t="shared" si="117"/>
        <v>1</v>
      </c>
      <c r="N13785">
        <v>2</v>
      </c>
      <c r="O13785">
        <v>0.85050000000000003</v>
      </c>
      <c r="Q13785">
        <v>43.156999999999996</v>
      </c>
      <c r="R13785">
        <v>1.7057</v>
      </c>
      <c r="U13785">
        <v>2.9011999999999998</v>
      </c>
    </row>
    <row r="13786" spans="1:25">
      <c r="A13786" t="s">
        <v>1490</v>
      </c>
      <c r="B13786" t="s">
        <v>1489</v>
      </c>
      <c r="C13786" t="s">
        <v>1512</v>
      </c>
      <c r="J13786">
        <v>876</v>
      </c>
      <c r="K13786">
        <f t="shared" si="116"/>
        <v>-1</v>
      </c>
      <c r="L13786">
        <f t="shared" si="117"/>
        <v>1</v>
      </c>
      <c r="N13786">
        <v>2</v>
      </c>
      <c r="O13786">
        <v>1.0327</v>
      </c>
      <c r="Q13786">
        <v>45.573</v>
      </c>
      <c r="R13786">
        <v>1.5386</v>
      </c>
      <c r="U13786">
        <v>3.1777000000000002</v>
      </c>
    </row>
    <row r="13787" spans="1:25">
      <c r="A13787" t="s">
        <v>1490</v>
      </c>
      <c r="B13787" t="s">
        <v>1489</v>
      </c>
      <c r="C13787" t="s">
        <v>1512</v>
      </c>
      <c r="J13787">
        <v>876</v>
      </c>
      <c r="K13787">
        <f t="shared" si="116"/>
        <v>-1</v>
      </c>
      <c r="L13787">
        <f t="shared" si="117"/>
        <v>1</v>
      </c>
      <c r="N13787">
        <v>2</v>
      </c>
      <c r="O13787">
        <v>0.89500000000000002</v>
      </c>
      <c r="Q13787">
        <v>48.616</v>
      </c>
      <c r="R13787">
        <v>1.8310999999999999</v>
      </c>
      <c r="U13787">
        <v>3.2776999999999998</v>
      </c>
    </row>
    <row r="13788" spans="1:25">
      <c r="A13788" t="s">
        <v>1490</v>
      </c>
      <c r="B13788" t="s">
        <v>1489</v>
      </c>
      <c r="K13788">
        <f t="shared" si="116"/>
        <v>0</v>
      </c>
      <c r="L13788">
        <f t="shared" si="117"/>
        <v>0</v>
      </c>
      <c r="U13788">
        <v>14.832100000000001</v>
      </c>
    </row>
    <row r="13789" spans="1:25">
      <c r="A13789" t="s">
        <v>1490</v>
      </c>
      <c r="B13789" t="s">
        <v>1489</v>
      </c>
      <c r="C13789" t="s">
        <v>1512</v>
      </c>
      <c r="E13789" t="s">
        <v>1521</v>
      </c>
      <c r="G13789">
        <v>55.02</v>
      </c>
      <c r="H13789">
        <v>10</v>
      </c>
      <c r="I13789" t="s">
        <v>63</v>
      </c>
      <c r="J13789">
        <v>877</v>
      </c>
      <c r="K13789">
        <f t="shared" si="116"/>
        <v>-1</v>
      </c>
      <c r="L13789">
        <f t="shared" si="117"/>
        <v>1</v>
      </c>
      <c r="N13789">
        <v>2</v>
      </c>
      <c r="O13789">
        <v>1.6773</v>
      </c>
      <c r="Q13789">
        <v>9.1660000000000004</v>
      </c>
      <c r="R13789">
        <v>0.25419999999999998</v>
      </c>
      <c r="U13789">
        <v>0.85289999999999999</v>
      </c>
      <c r="W13789">
        <v>1.9068000000000001</v>
      </c>
      <c r="Y13789">
        <v>0.29110000000000003</v>
      </c>
    </row>
    <row r="13790" spans="1:25">
      <c r="A13790" t="s">
        <v>1490</v>
      </c>
      <c r="B13790" t="s">
        <v>1489</v>
      </c>
      <c r="C13790" t="s">
        <v>1512</v>
      </c>
      <c r="J13790">
        <v>877</v>
      </c>
      <c r="K13790">
        <f t="shared" si="116"/>
        <v>-1</v>
      </c>
      <c r="L13790">
        <f t="shared" si="117"/>
        <v>1</v>
      </c>
      <c r="N13790">
        <v>2</v>
      </c>
      <c r="O13790">
        <v>2.0415999999999999</v>
      </c>
      <c r="Q13790">
        <v>16.518000000000001</v>
      </c>
      <c r="R13790">
        <v>0.21679999999999999</v>
      </c>
      <c r="U13790">
        <v>0.8851</v>
      </c>
    </row>
    <row r="13791" spans="1:25">
      <c r="A13791" t="s">
        <v>1490</v>
      </c>
      <c r="B13791" t="s">
        <v>1489</v>
      </c>
      <c r="C13791" t="s">
        <v>1512</v>
      </c>
      <c r="J13791">
        <v>877</v>
      </c>
      <c r="K13791">
        <f t="shared" si="116"/>
        <v>-1</v>
      </c>
      <c r="L13791">
        <f t="shared" si="117"/>
        <v>1</v>
      </c>
      <c r="N13791">
        <v>2</v>
      </c>
      <c r="O13791">
        <v>1.8636999999999999</v>
      </c>
      <c r="Q13791">
        <v>17.588000000000001</v>
      </c>
      <c r="R13791">
        <v>0.24690000000000001</v>
      </c>
      <c r="U13791">
        <v>0.92030000000000001</v>
      </c>
    </row>
    <row r="13792" spans="1:25">
      <c r="A13792" t="s">
        <v>1490</v>
      </c>
      <c r="B13792" t="s">
        <v>1489</v>
      </c>
      <c r="C13792" t="s">
        <v>1512</v>
      </c>
      <c r="J13792">
        <v>877</v>
      </c>
      <c r="K13792">
        <f t="shared" si="116"/>
        <v>-1</v>
      </c>
      <c r="L13792">
        <f t="shared" si="117"/>
        <v>1</v>
      </c>
      <c r="N13792">
        <v>2</v>
      </c>
      <c r="O13792">
        <v>2.0737000000000001</v>
      </c>
      <c r="Q13792">
        <v>13.314</v>
      </c>
      <c r="R13792">
        <v>0.19420000000000001</v>
      </c>
      <c r="U13792">
        <v>0.80549999999999999</v>
      </c>
    </row>
    <row r="13793" spans="1:25">
      <c r="A13793" t="s">
        <v>1490</v>
      </c>
      <c r="B13793" t="s">
        <v>1489</v>
      </c>
      <c r="C13793" t="s">
        <v>1512</v>
      </c>
      <c r="J13793">
        <v>877</v>
      </c>
      <c r="K13793">
        <f t="shared" si="116"/>
        <v>-1</v>
      </c>
      <c r="L13793">
        <f t="shared" si="117"/>
        <v>1</v>
      </c>
      <c r="N13793">
        <v>2</v>
      </c>
      <c r="O13793">
        <v>1.8775999999999999</v>
      </c>
      <c r="Q13793">
        <v>27.684000000000001</v>
      </c>
      <c r="R13793">
        <v>0.54330000000000001</v>
      </c>
      <c r="U13793">
        <v>2.04</v>
      </c>
    </row>
    <row r="13794" spans="1:25">
      <c r="A13794" t="s">
        <v>1490</v>
      </c>
      <c r="B13794" t="s">
        <v>1489</v>
      </c>
      <c r="K13794">
        <f t="shared" si="116"/>
        <v>0</v>
      </c>
      <c r="L13794">
        <f t="shared" si="117"/>
        <v>0</v>
      </c>
      <c r="U13794">
        <v>5.5038999999999998</v>
      </c>
    </row>
    <row r="13795" spans="1:25">
      <c r="A13795" t="s">
        <v>1490</v>
      </c>
      <c r="B13795" t="s">
        <v>1489</v>
      </c>
      <c r="C13795" t="s">
        <v>1512</v>
      </c>
      <c r="E13795" t="s">
        <v>1519</v>
      </c>
      <c r="G13795">
        <v>55.02</v>
      </c>
      <c r="H13795">
        <v>10</v>
      </c>
      <c r="I13795" t="s">
        <v>63</v>
      </c>
      <c r="J13795">
        <v>878</v>
      </c>
      <c r="K13795">
        <f t="shared" ref="K13795:K13858" si="118">M13795-(N13795/2)</f>
        <v>-1</v>
      </c>
      <c r="L13795">
        <f t="shared" ref="L13795:L13858" si="119">M13795+(N13795/2)</f>
        <v>1</v>
      </c>
      <c r="N13795">
        <v>2</v>
      </c>
      <c r="O13795">
        <v>1.8284</v>
      </c>
      <c r="Q13795">
        <v>8.6999999999999993</v>
      </c>
      <c r="R13795">
        <v>0.20250000000000001</v>
      </c>
      <c r="U13795">
        <v>0.74050000000000005</v>
      </c>
      <c r="W13795">
        <v>1.9214</v>
      </c>
      <c r="Y13795">
        <v>0.48570000000000002</v>
      </c>
    </row>
    <row r="13796" spans="1:25">
      <c r="A13796" t="s">
        <v>1490</v>
      </c>
      <c r="B13796" t="s">
        <v>1489</v>
      </c>
      <c r="C13796" t="s">
        <v>1512</v>
      </c>
      <c r="J13796">
        <v>878</v>
      </c>
      <c r="K13796">
        <f t="shared" si="118"/>
        <v>-1</v>
      </c>
      <c r="L13796">
        <f t="shared" si="119"/>
        <v>1</v>
      </c>
      <c r="N13796">
        <v>2</v>
      </c>
      <c r="O13796">
        <v>1.9036999999999999</v>
      </c>
      <c r="Q13796">
        <v>10.478999999999999</v>
      </c>
      <c r="R13796">
        <v>0.15440000000000001</v>
      </c>
      <c r="U13796">
        <v>0.5877</v>
      </c>
    </row>
    <row r="13797" spans="1:25">
      <c r="A13797" t="s">
        <v>1490</v>
      </c>
      <c r="B13797" t="s">
        <v>1489</v>
      </c>
      <c r="C13797" t="s">
        <v>1512</v>
      </c>
      <c r="J13797">
        <v>878</v>
      </c>
      <c r="K13797">
        <f t="shared" si="118"/>
        <v>-1</v>
      </c>
      <c r="L13797">
        <f t="shared" si="119"/>
        <v>1</v>
      </c>
      <c r="N13797">
        <v>2</v>
      </c>
      <c r="O13797">
        <v>1.9684999999999999</v>
      </c>
      <c r="Q13797">
        <v>18.385999999999999</v>
      </c>
      <c r="R13797">
        <v>0.34420000000000001</v>
      </c>
      <c r="U13797">
        <v>1.355</v>
      </c>
    </row>
    <row r="13798" spans="1:25">
      <c r="A13798" t="s">
        <v>1490</v>
      </c>
      <c r="B13798" t="s">
        <v>1489</v>
      </c>
      <c r="C13798" t="s">
        <v>1512</v>
      </c>
      <c r="J13798">
        <v>878</v>
      </c>
      <c r="K13798">
        <f t="shared" si="118"/>
        <v>-1</v>
      </c>
      <c r="L13798">
        <f t="shared" si="119"/>
        <v>1</v>
      </c>
      <c r="N13798">
        <v>2</v>
      </c>
      <c r="O13798">
        <v>1.9438</v>
      </c>
      <c r="Q13798">
        <v>26.838000000000001</v>
      </c>
      <c r="R13798">
        <v>0.5595</v>
      </c>
      <c r="U13798">
        <v>2.1751</v>
      </c>
    </row>
    <row r="13799" spans="1:25">
      <c r="A13799" t="s">
        <v>1490</v>
      </c>
      <c r="B13799" t="s">
        <v>1489</v>
      </c>
      <c r="C13799" t="s">
        <v>1512</v>
      </c>
      <c r="J13799">
        <v>878</v>
      </c>
      <c r="K13799">
        <f t="shared" si="118"/>
        <v>-1</v>
      </c>
      <c r="L13799">
        <f t="shared" si="119"/>
        <v>1</v>
      </c>
      <c r="N13799">
        <v>2</v>
      </c>
      <c r="O13799">
        <v>1.9625999999999999</v>
      </c>
      <c r="Q13799">
        <v>37.743000000000002</v>
      </c>
      <c r="R13799">
        <v>1.1679999999999999</v>
      </c>
      <c r="U13799">
        <v>4.5848000000000004</v>
      </c>
    </row>
    <row r="13800" spans="1:25">
      <c r="A13800" t="s">
        <v>1490</v>
      </c>
      <c r="B13800" t="s">
        <v>1489</v>
      </c>
      <c r="K13800">
        <f t="shared" si="118"/>
        <v>0</v>
      </c>
      <c r="L13800">
        <f t="shared" si="119"/>
        <v>0</v>
      </c>
      <c r="U13800">
        <v>9.4431999999999992</v>
      </c>
    </row>
    <row r="13801" spans="1:25">
      <c r="A13801" t="s">
        <v>1490</v>
      </c>
      <c r="B13801" t="s">
        <v>1489</v>
      </c>
      <c r="C13801" t="s">
        <v>1512</v>
      </c>
      <c r="E13801" t="s">
        <v>1517</v>
      </c>
      <c r="G13801">
        <v>55.02</v>
      </c>
      <c r="H13801">
        <v>10</v>
      </c>
      <c r="I13801" t="s">
        <v>63</v>
      </c>
      <c r="J13801">
        <v>879</v>
      </c>
      <c r="K13801">
        <f t="shared" si="118"/>
        <v>-1</v>
      </c>
      <c r="L13801">
        <f t="shared" si="119"/>
        <v>1</v>
      </c>
      <c r="N13801">
        <v>2</v>
      </c>
      <c r="O13801">
        <v>1.1829000000000001</v>
      </c>
      <c r="Q13801">
        <v>21.46</v>
      </c>
      <c r="R13801">
        <v>0.78010000000000002</v>
      </c>
      <c r="U13801">
        <v>1.8454999999999999</v>
      </c>
      <c r="W13801">
        <v>1.3816999999999999</v>
      </c>
      <c r="Y13801">
        <v>0.71289999999999998</v>
      </c>
    </row>
    <row r="13802" spans="1:25">
      <c r="A13802" t="s">
        <v>1490</v>
      </c>
      <c r="B13802" t="s">
        <v>1489</v>
      </c>
      <c r="C13802" t="s">
        <v>1512</v>
      </c>
      <c r="J13802">
        <v>879</v>
      </c>
      <c r="K13802">
        <f t="shared" si="118"/>
        <v>-1</v>
      </c>
      <c r="L13802">
        <f t="shared" si="119"/>
        <v>1</v>
      </c>
      <c r="N13802">
        <v>2</v>
      </c>
      <c r="O13802">
        <v>1.2695000000000001</v>
      </c>
      <c r="Q13802">
        <v>25.39</v>
      </c>
      <c r="R13802">
        <v>0.80830000000000002</v>
      </c>
      <c r="U13802">
        <v>2.0522999999999998</v>
      </c>
    </row>
    <row r="13803" spans="1:25">
      <c r="A13803" t="s">
        <v>1490</v>
      </c>
      <c r="B13803" t="s">
        <v>1489</v>
      </c>
      <c r="C13803" t="s">
        <v>1512</v>
      </c>
      <c r="J13803">
        <v>879</v>
      </c>
      <c r="K13803">
        <f t="shared" si="118"/>
        <v>-1</v>
      </c>
      <c r="L13803">
        <f t="shared" si="119"/>
        <v>1</v>
      </c>
      <c r="N13803">
        <v>2</v>
      </c>
      <c r="O13803">
        <v>1.4672000000000001</v>
      </c>
      <c r="Q13803">
        <v>31.405999999999999</v>
      </c>
      <c r="R13803">
        <v>0.76900000000000002</v>
      </c>
      <c r="U13803">
        <v>2.2564000000000002</v>
      </c>
    </row>
    <row r="13804" spans="1:25">
      <c r="A13804" t="s">
        <v>1490</v>
      </c>
      <c r="B13804" t="s">
        <v>1489</v>
      </c>
      <c r="C13804" t="s">
        <v>1512</v>
      </c>
      <c r="J13804">
        <v>879</v>
      </c>
      <c r="K13804">
        <f t="shared" si="118"/>
        <v>-1</v>
      </c>
      <c r="L13804">
        <f t="shared" si="119"/>
        <v>1</v>
      </c>
      <c r="N13804">
        <v>2</v>
      </c>
      <c r="O13804">
        <v>1.4189000000000001</v>
      </c>
      <c r="Q13804">
        <v>25.145</v>
      </c>
      <c r="R13804">
        <v>0.64739999999999998</v>
      </c>
      <c r="U13804">
        <v>1.8372999999999999</v>
      </c>
    </row>
    <row r="13805" spans="1:25">
      <c r="A13805" t="s">
        <v>1490</v>
      </c>
      <c r="B13805" t="s">
        <v>1489</v>
      </c>
      <c r="C13805" t="s">
        <v>1512</v>
      </c>
      <c r="J13805">
        <v>879</v>
      </c>
      <c r="K13805">
        <f t="shared" si="118"/>
        <v>-1</v>
      </c>
      <c r="L13805">
        <f t="shared" si="119"/>
        <v>1</v>
      </c>
      <c r="N13805">
        <v>2</v>
      </c>
      <c r="O13805">
        <v>1.57</v>
      </c>
      <c r="Q13805">
        <v>29.148</v>
      </c>
      <c r="R13805">
        <v>0.55959999999999999</v>
      </c>
      <c r="U13805">
        <v>1.7571000000000001</v>
      </c>
    </row>
    <row r="13806" spans="1:25">
      <c r="A13806" t="s">
        <v>1490</v>
      </c>
      <c r="B13806" t="s">
        <v>1489</v>
      </c>
      <c r="K13806">
        <f t="shared" si="118"/>
        <v>0</v>
      </c>
      <c r="L13806">
        <f t="shared" si="119"/>
        <v>0</v>
      </c>
      <c r="U13806">
        <v>9.7484999999999999</v>
      </c>
    </row>
    <row r="13807" spans="1:25">
      <c r="A13807" t="s">
        <v>1490</v>
      </c>
      <c r="B13807" t="s">
        <v>1489</v>
      </c>
      <c r="C13807" t="s">
        <v>1512</v>
      </c>
      <c r="E13807" t="s">
        <v>1515</v>
      </c>
      <c r="G13807">
        <v>55.02</v>
      </c>
      <c r="H13807">
        <v>10</v>
      </c>
      <c r="I13807" t="s">
        <v>63</v>
      </c>
      <c r="J13807">
        <v>880</v>
      </c>
      <c r="K13807">
        <f t="shared" si="118"/>
        <v>-1</v>
      </c>
      <c r="L13807">
        <f t="shared" si="119"/>
        <v>1</v>
      </c>
      <c r="N13807">
        <v>2</v>
      </c>
      <c r="O13807">
        <v>1.7481</v>
      </c>
      <c r="Q13807">
        <v>13.387</v>
      </c>
      <c r="R13807">
        <v>0.219</v>
      </c>
      <c r="U13807">
        <v>0.76570000000000005</v>
      </c>
      <c r="W13807">
        <v>1.8435999999999999</v>
      </c>
      <c r="Y13807">
        <v>0.19950000000000001</v>
      </c>
    </row>
    <row r="13808" spans="1:25">
      <c r="A13808" t="s">
        <v>1490</v>
      </c>
      <c r="B13808" t="s">
        <v>1489</v>
      </c>
      <c r="C13808" t="s">
        <v>1512</v>
      </c>
      <c r="J13808">
        <v>880</v>
      </c>
      <c r="K13808">
        <f t="shared" si="118"/>
        <v>-1</v>
      </c>
      <c r="L13808">
        <f t="shared" si="119"/>
        <v>1</v>
      </c>
      <c r="N13808">
        <v>2</v>
      </c>
      <c r="O13808">
        <v>1.8354999999999999</v>
      </c>
      <c r="Q13808">
        <v>12.076000000000001</v>
      </c>
      <c r="R13808">
        <v>0.19589999999999999</v>
      </c>
      <c r="U13808">
        <v>0.71930000000000005</v>
      </c>
    </row>
    <row r="13809" spans="1:25">
      <c r="A13809" t="s">
        <v>1490</v>
      </c>
      <c r="B13809" t="s">
        <v>1489</v>
      </c>
      <c r="C13809" t="s">
        <v>1512</v>
      </c>
      <c r="J13809">
        <v>880</v>
      </c>
      <c r="K13809">
        <f t="shared" si="118"/>
        <v>-1</v>
      </c>
      <c r="L13809">
        <f t="shared" si="119"/>
        <v>1</v>
      </c>
      <c r="N13809">
        <v>2</v>
      </c>
      <c r="O13809">
        <v>1.8262</v>
      </c>
      <c r="Q13809">
        <v>18.109000000000002</v>
      </c>
      <c r="R13809">
        <v>0.18010000000000001</v>
      </c>
      <c r="U13809">
        <v>0.65759999999999996</v>
      </c>
    </row>
    <row r="13810" spans="1:25">
      <c r="A13810" t="s">
        <v>1490</v>
      </c>
      <c r="B13810" t="s">
        <v>1489</v>
      </c>
      <c r="C13810" t="s">
        <v>1512</v>
      </c>
      <c r="J13810">
        <v>880</v>
      </c>
      <c r="K13810">
        <f t="shared" si="118"/>
        <v>-1</v>
      </c>
      <c r="L13810">
        <f t="shared" si="119"/>
        <v>1</v>
      </c>
      <c r="N13810">
        <v>2</v>
      </c>
      <c r="O13810">
        <v>1.9645999999999999</v>
      </c>
      <c r="Q13810">
        <v>13.444000000000001</v>
      </c>
      <c r="R13810">
        <v>0.20319999999999999</v>
      </c>
      <c r="U13810">
        <v>0.79830000000000001</v>
      </c>
    </row>
    <row r="13811" spans="1:25">
      <c r="A13811" t="s">
        <v>1490</v>
      </c>
      <c r="B13811" t="s">
        <v>1489</v>
      </c>
      <c r="K13811">
        <f t="shared" si="118"/>
        <v>0</v>
      </c>
      <c r="L13811">
        <f t="shared" si="119"/>
        <v>0</v>
      </c>
      <c r="U13811">
        <v>2.9407999999999999</v>
      </c>
    </row>
    <row r="13812" spans="1:25">
      <c r="A13812" t="s">
        <v>1490</v>
      </c>
      <c r="B13812" t="s">
        <v>1489</v>
      </c>
      <c r="C13812" t="s">
        <v>1512</v>
      </c>
      <c r="E13812" t="s">
        <v>1514</v>
      </c>
      <c r="G13812">
        <v>55.02</v>
      </c>
      <c r="H13812">
        <v>10</v>
      </c>
      <c r="I13812" t="s">
        <v>63</v>
      </c>
      <c r="J13812">
        <v>881</v>
      </c>
      <c r="K13812">
        <f t="shared" si="118"/>
        <v>-1</v>
      </c>
      <c r="L13812">
        <f t="shared" si="119"/>
        <v>1</v>
      </c>
      <c r="N13812">
        <v>2</v>
      </c>
      <c r="O13812">
        <v>1.7192000000000001</v>
      </c>
      <c r="Q13812">
        <v>10.522</v>
      </c>
      <c r="R13812">
        <v>0.1525</v>
      </c>
      <c r="U13812">
        <v>0.52449999999999997</v>
      </c>
      <c r="W13812">
        <v>1.8168</v>
      </c>
      <c r="Y13812">
        <v>0.2157</v>
      </c>
    </row>
    <row r="13813" spans="1:25">
      <c r="A13813" t="s">
        <v>1490</v>
      </c>
      <c r="B13813" t="s">
        <v>1489</v>
      </c>
      <c r="C13813" t="s">
        <v>1512</v>
      </c>
      <c r="J13813">
        <v>881</v>
      </c>
      <c r="K13813">
        <f t="shared" si="118"/>
        <v>-1</v>
      </c>
      <c r="L13813">
        <f t="shared" si="119"/>
        <v>1</v>
      </c>
      <c r="N13813">
        <v>2</v>
      </c>
      <c r="O13813">
        <v>1.7944</v>
      </c>
      <c r="Q13813">
        <v>12.063000000000001</v>
      </c>
      <c r="R13813">
        <v>0.16889999999999999</v>
      </c>
      <c r="U13813">
        <v>0.60629999999999995</v>
      </c>
    </row>
    <row r="13814" spans="1:25">
      <c r="A13814" t="s">
        <v>1490</v>
      </c>
      <c r="B13814" t="s">
        <v>1489</v>
      </c>
      <c r="C13814" t="s">
        <v>1512</v>
      </c>
      <c r="J13814">
        <v>881</v>
      </c>
      <c r="K13814">
        <f t="shared" si="118"/>
        <v>-1</v>
      </c>
      <c r="L13814">
        <f t="shared" si="119"/>
        <v>1</v>
      </c>
      <c r="N13814">
        <v>2</v>
      </c>
      <c r="O13814">
        <v>1.7827</v>
      </c>
      <c r="Q13814">
        <v>19.95</v>
      </c>
      <c r="R13814">
        <v>0.1613</v>
      </c>
      <c r="U13814">
        <v>0.57509999999999994</v>
      </c>
    </row>
    <row r="13815" spans="1:25">
      <c r="A13815" t="s">
        <v>1490</v>
      </c>
      <c r="B13815" t="s">
        <v>1489</v>
      </c>
      <c r="C13815" t="s">
        <v>1512</v>
      </c>
      <c r="J13815">
        <v>881</v>
      </c>
      <c r="K13815">
        <f t="shared" si="118"/>
        <v>-1</v>
      </c>
      <c r="L13815">
        <f t="shared" si="119"/>
        <v>1</v>
      </c>
      <c r="N13815">
        <v>2</v>
      </c>
      <c r="O13815">
        <v>1.8686</v>
      </c>
      <c r="Q13815">
        <v>37.252000000000002</v>
      </c>
      <c r="R13815">
        <v>0.26129999999999998</v>
      </c>
      <c r="U13815">
        <v>0.97650000000000003</v>
      </c>
    </row>
    <row r="13816" spans="1:25">
      <c r="A13816" t="s">
        <v>1490</v>
      </c>
      <c r="B13816" t="s">
        <v>1489</v>
      </c>
      <c r="C13816" t="s">
        <v>1512</v>
      </c>
      <c r="J13816">
        <v>881</v>
      </c>
      <c r="K13816">
        <f t="shared" si="118"/>
        <v>-1</v>
      </c>
      <c r="L13816">
        <f t="shared" si="119"/>
        <v>1</v>
      </c>
      <c r="N13816">
        <v>2</v>
      </c>
      <c r="O13816">
        <v>1.9191</v>
      </c>
      <c r="Q13816">
        <v>56.587000000000003</v>
      </c>
      <c r="R13816">
        <v>0.3342</v>
      </c>
      <c r="U13816">
        <v>1.2827</v>
      </c>
    </row>
    <row r="13817" spans="1:25">
      <c r="A13817" t="s">
        <v>1490</v>
      </c>
      <c r="B13817" t="s">
        <v>1489</v>
      </c>
      <c r="K13817">
        <f t="shared" si="118"/>
        <v>0</v>
      </c>
      <c r="L13817">
        <f t="shared" si="119"/>
        <v>0</v>
      </c>
      <c r="U13817">
        <v>3.9651000000000001</v>
      </c>
    </row>
    <row r="13818" spans="1:25">
      <c r="A13818" t="s">
        <v>1490</v>
      </c>
      <c r="B13818" t="s">
        <v>1489</v>
      </c>
      <c r="C13818" t="s">
        <v>1512</v>
      </c>
      <c r="E13818" t="s">
        <v>1511</v>
      </c>
      <c r="G13818">
        <v>55.02</v>
      </c>
      <c r="H13818">
        <v>10</v>
      </c>
      <c r="I13818" t="s">
        <v>63</v>
      </c>
      <c r="J13818">
        <v>882</v>
      </c>
      <c r="K13818">
        <f t="shared" si="118"/>
        <v>-1</v>
      </c>
      <c r="L13818">
        <f t="shared" si="119"/>
        <v>1</v>
      </c>
      <c r="N13818">
        <v>2</v>
      </c>
      <c r="O13818">
        <v>1.7665</v>
      </c>
      <c r="Q13818">
        <v>15.465</v>
      </c>
      <c r="R13818">
        <v>0.53690000000000004</v>
      </c>
      <c r="U13818">
        <v>1.8969</v>
      </c>
      <c r="W13818">
        <v>1.8259000000000001</v>
      </c>
      <c r="Y13818">
        <v>0.82709999999999995</v>
      </c>
    </row>
    <row r="13819" spans="1:25">
      <c r="A13819" t="s">
        <v>1490</v>
      </c>
      <c r="B13819" t="s">
        <v>1489</v>
      </c>
      <c r="C13819" t="s">
        <v>1512</v>
      </c>
      <c r="J13819">
        <v>882</v>
      </c>
      <c r="K13819">
        <f t="shared" si="118"/>
        <v>-1</v>
      </c>
      <c r="L13819">
        <f t="shared" si="119"/>
        <v>1</v>
      </c>
      <c r="N13819">
        <v>2</v>
      </c>
      <c r="O13819">
        <v>1.7383</v>
      </c>
      <c r="Q13819">
        <v>13.475</v>
      </c>
      <c r="R13819">
        <v>0.30780000000000002</v>
      </c>
      <c r="U13819">
        <v>1.0703</v>
      </c>
    </row>
    <row r="13820" spans="1:25">
      <c r="A13820" t="s">
        <v>1490</v>
      </c>
      <c r="B13820" t="s">
        <v>1489</v>
      </c>
      <c r="C13820" t="s">
        <v>1512</v>
      </c>
      <c r="J13820">
        <v>882</v>
      </c>
      <c r="K13820">
        <f t="shared" si="118"/>
        <v>-1</v>
      </c>
      <c r="L13820">
        <f t="shared" si="119"/>
        <v>1</v>
      </c>
      <c r="N13820">
        <v>2</v>
      </c>
      <c r="O13820">
        <v>1.9522999999999999</v>
      </c>
      <c r="Q13820">
        <v>20.405000000000001</v>
      </c>
      <c r="R13820">
        <v>0.3498</v>
      </c>
      <c r="U13820">
        <v>1.3658999999999999</v>
      </c>
    </row>
    <row r="13821" spans="1:25">
      <c r="A13821" t="s">
        <v>1490</v>
      </c>
      <c r="B13821" t="s">
        <v>1489</v>
      </c>
      <c r="C13821" t="s">
        <v>1512</v>
      </c>
      <c r="J13821">
        <v>882</v>
      </c>
      <c r="K13821">
        <f t="shared" si="118"/>
        <v>-1</v>
      </c>
      <c r="L13821">
        <f t="shared" si="119"/>
        <v>1</v>
      </c>
      <c r="N13821">
        <v>2</v>
      </c>
      <c r="O13821">
        <v>1.8035000000000001</v>
      </c>
      <c r="Q13821">
        <v>48.415999999999997</v>
      </c>
      <c r="R13821">
        <v>1.2947</v>
      </c>
      <c r="U13821">
        <v>4.6699000000000002</v>
      </c>
    </row>
    <row r="13822" spans="1:25">
      <c r="A13822" t="s">
        <v>1490</v>
      </c>
      <c r="B13822" t="s">
        <v>1489</v>
      </c>
      <c r="C13822" t="s">
        <v>1512</v>
      </c>
      <c r="J13822">
        <v>882</v>
      </c>
      <c r="K13822">
        <f t="shared" si="118"/>
        <v>-1</v>
      </c>
      <c r="L13822">
        <f t="shared" si="119"/>
        <v>1</v>
      </c>
      <c r="N13822">
        <v>2</v>
      </c>
      <c r="O13822">
        <v>1.869</v>
      </c>
      <c r="Q13822">
        <v>64.644999999999996</v>
      </c>
      <c r="R13822">
        <v>1.6464000000000001</v>
      </c>
      <c r="U13822">
        <v>6.1539999999999999</v>
      </c>
    </row>
    <row r="13823" spans="1:25">
      <c r="A13823" t="s">
        <v>1490</v>
      </c>
      <c r="B13823" t="s">
        <v>1489</v>
      </c>
      <c r="K13823">
        <f t="shared" si="118"/>
        <v>0</v>
      </c>
      <c r="L13823">
        <f t="shared" si="119"/>
        <v>0</v>
      </c>
      <c r="U13823">
        <v>15.1571</v>
      </c>
    </row>
    <row r="13824" spans="1:25">
      <c r="A13824" t="s">
        <v>1490</v>
      </c>
      <c r="B13824" t="s">
        <v>1489</v>
      </c>
      <c r="C13824" t="s">
        <v>1509</v>
      </c>
      <c r="E13824" t="s">
        <v>1508</v>
      </c>
      <c r="G13824">
        <v>8.0399999999999991</v>
      </c>
      <c r="H13824">
        <v>98.42</v>
      </c>
      <c r="I13824" t="s">
        <v>297</v>
      </c>
      <c r="J13824">
        <v>883</v>
      </c>
      <c r="K13824">
        <f t="shared" si="118"/>
        <v>0</v>
      </c>
      <c r="L13824">
        <f t="shared" si="119"/>
        <v>0</v>
      </c>
      <c r="R13824">
        <v>0.55000000000000004</v>
      </c>
    </row>
    <row r="13825" spans="1:18">
      <c r="A13825" t="s">
        <v>1490</v>
      </c>
      <c r="B13825" t="s">
        <v>1489</v>
      </c>
      <c r="C13825" t="s">
        <v>1509</v>
      </c>
      <c r="E13825" t="s">
        <v>1508</v>
      </c>
      <c r="G13825">
        <v>8.0399999999999991</v>
      </c>
      <c r="H13825">
        <v>98.42</v>
      </c>
      <c r="I13825" t="s">
        <v>85</v>
      </c>
      <c r="J13825">
        <v>884</v>
      </c>
      <c r="K13825">
        <f t="shared" si="118"/>
        <v>0</v>
      </c>
      <c r="L13825">
        <f t="shared" si="119"/>
        <v>0</v>
      </c>
      <c r="R13825">
        <v>0.51</v>
      </c>
    </row>
    <row r="13826" spans="1:18">
      <c r="A13826" t="s">
        <v>1490</v>
      </c>
      <c r="B13826" t="s">
        <v>1489</v>
      </c>
      <c r="C13826" t="s">
        <v>1504</v>
      </c>
      <c r="E13826" t="s">
        <v>1507</v>
      </c>
      <c r="G13826">
        <v>-32.135666669999999</v>
      </c>
      <c r="H13826">
        <v>115.7405</v>
      </c>
      <c r="I13826" t="s">
        <v>1506</v>
      </c>
      <c r="J13826">
        <v>885</v>
      </c>
      <c r="K13826">
        <f t="shared" si="118"/>
        <v>0</v>
      </c>
      <c r="L13826">
        <f t="shared" si="119"/>
        <v>0</v>
      </c>
      <c r="R13826">
        <v>0.4</v>
      </c>
    </row>
    <row r="13827" spans="1:18">
      <c r="A13827" t="s">
        <v>1490</v>
      </c>
      <c r="B13827" t="s">
        <v>1489</v>
      </c>
      <c r="C13827" t="s">
        <v>1504</v>
      </c>
      <c r="E13827" t="s">
        <v>1507</v>
      </c>
      <c r="G13827">
        <v>-32.135666669999999</v>
      </c>
      <c r="H13827">
        <v>115.7405</v>
      </c>
      <c r="I13827" t="s">
        <v>1505</v>
      </c>
      <c r="J13827">
        <v>886</v>
      </c>
      <c r="K13827">
        <f t="shared" si="118"/>
        <v>0</v>
      </c>
      <c r="L13827">
        <f t="shared" si="119"/>
        <v>0</v>
      </c>
      <c r="R13827">
        <v>0.38</v>
      </c>
    </row>
    <row r="13828" spans="1:18">
      <c r="A13828" t="s">
        <v>1490</v>
      </c>
      <c r="B13828" t="s">
        <v>1489</v>
      </c>
      <c r="C13828" t="s">
        <v>1504</v>
      </c>
      <c r="E13828" t="s">
        <v>1507</v>
      </c>
      <c r="G13828">
        <v>-32.135666669999999</v>
      </c>
      <c r="H13828">
        <v>115.7405</v>
      </c>
      <c r="I13828" t="s">
        <v>1502</v>
      </c>
      <c r="J13828">
        <v>887</v>
      </c>
      <c r="K13828">
        <f t="shared" si="118"/>
        <v>0</v>
      </c>
      <c r="L13828">
        <f t="shared" si="119"/>
        <v>0</v>
      </c>
      <c r="R13828">
        <v>0.36</v>
      </c>
    </row>
    <row r="13829" spans="1:18">
      <c r="A13829" t="s">
        <v>1490</v>
      </c>
      <c r="B13829" t="s">
        <v>1489</v>
      </c>
      <c r="C13829" t="s">
        <v>1504</v>
      </c>
      <c r="E13829" t="s">
        <v>1503</v>
      </c>
      <c r="G13829">
        <v>-32.009749999999997</v>
      </c>
      <c r="H13829">
        <v>115.4928333</v>
      </c>
      <c r="I13829" t="s">
        <v>1506</v>
      </c>
      <c r="J13829">
        <v>888</v>
      </c>
      <c r="K13829">
        <f t="shared" si="118"/>
        <v>0</v>
      </c>
      <c r="L13829">
        <f t="shared" si="119"/>
        <v>0</v>
      </c>
      <c r="R13829">
        <v>0.45</v>
      </c>
    </row>
    <row r="13830" spans="1:18">
      <c r="A13830" t="s">
        <v>1490</v>
      </c>
      <c r="B13830" t="s">
        <v>1489</v>
      </c>
      <c r="C13830" t="s">
        <v>1504</v>
      </c>
      <c r="E13830" t="s">
        <v>1503</v>
      </c>
      <c r="G13830">
        <v>-32.009749999999997</v>
      </c>
      <c r="H13830">
        <v>115.4928333</v>
      </c>
      <c r="I13830" t="s">
        <v>1505</v>
      </c>
      <c r="J13830">
        <v>889</v>
      </c>
      <c r="K13830">
        <f t="shared" si="118"/>
        <v>0</v>
      </c>
      <c r="L13830">
        <f t="shared" si="119"/>
        <v>0</v>
      </c>
      <c r="R13830">
        <v>0.38</v>
      </c>
    </row>
    <row r="13831" spans="1:18">
      <c r="A13831" t="s">
        <v>1490</v>
      </c>
      <c r="B13831" t="s">
        <v>1489</v>
      </c>
      <c r="C13831" t="s">
        <v>1504</v>
      </c>
      <c r="E13831" t="s">
        <v>1503</v>
      </c>
      <c r="G13831">
        <v>-32.009749999999997</v>
      </c>
      <c r="H13831">
        <v>115.4928333</v>
      </c>
      <c r="I13831" t="s">
        <v>1502</v>
      </c>
      <c r="J13831">
        <v>890</v>
      </c>
      <c r="K13831">
        <f t="shared" si="118"/>
        <v>0</v>
      </c>
      <c r="L13831">
        <f t="shared" si="119"/>
        <v>0</v>
      </c>
      <c r="R13831">
        <v>0.4</v>
      </c>
    </row>
    <row r="13832" spans="1:18">
      <c r="A13832" t="s">
        <v>1490</v>
      </c>
      <c r="B13832" t="s">
        <v>1489</v>
      </c>
      <c r="C13832" t="s">
        <v>1501</v>
      </c>
      <c r="E13832" t="s">
        <v>1500</v>
      </c>
      <c r="G13832">
        <v>36.470219440000001</v>
      </c>
      <c r="H13832">
        <v>-6.2519638889999998</v>
      </c>
      <c r="I13832" t="s">
        <v>1481</v>
      </c>
      <c r="J13832">
        <v>891</v>
      </c>
      <c r="K13832">
        <f t="shared" si="118"/>
        <v>0</v>
      </c>
      <c r="L13832">
        <f t="shared" si="119"/>
        <v>0</v>
      </c>
      <c r="R13832">
        <v>0.1472</v>
      </c>
    </row>
    <row r="13833" spans="1:18">
      <c r="A13833" t="s">
        <v>1490</v>
      </c>
      <c r="B13833" t="s">
        <v>1489</v>
      </c>
      <c r="C13833" t="s">
        <v>1501</v>
      </c>
      <c r="E13833" t="s">
        <v>1500</v>
      </c>
      <c r="G13833">
        <v>36.470219440000001</v>
      </c>
      <c r="H13833">
        <v>-6.2519638889999998</v>
      </c>
      <c r="I13833" t="s">
        <v>94</v>
      </c>
      <c r="J13833">
        <v>892</v>
      </c>
      <c r="K13833">
        <f t="shared" si="118"/>
        <v>0</v>
      </c>
      <c r="L13833">
        <f t="shared" si="119"/>
        <v>0</v>
      </c>
      <c r="R13833">
        <v>0.10829999999999999</v>
      </c>
    </row>
    <row r="13834" spans="1:18">
      <c r="A13834" t="s">
        <v>1490</v>
      </c>
      <c r="B13834" t="s">
        <v>1489</v>
      </c>
      <c r="C13834" t="s">
        <v>1499</v>
      </c>
      <c r="E13834" t="s">
        <v>1498</v>
      </c>
      <c r="G13834">
        <v>-34.33</v>
      </c>
      <c r="H13834">
        <v>117.41</v>
      </c>
      <c r="I13834" t="s">
        <v>425</v>
      </c>
      <c r="J13834">
        <v>893</v>
      </c>
      <c r="K13834">
        <f t="shared" si="118"/>
        <v>0</v>
      </c>
      <c r="L13834">
        <f t="shared" si="119"/>
        <v>0</v>
      </c>
      <c r="R13834">
        <v>1.6</v>
      </c>
    </row>
    <row r="13835" spans="1:18">
      <c r="A13835" t="s">
        <v>1490</v>
      </c>
      <c r="B13835" t="s">
        <v>1489</v>
      </c>
      <c r="C13835" t="s">
        <v>1497</v>
      </c>
      <c r="E13835" t="s">
        <v>1496</v>
      </c>
      <c r="G13835">
        <v>16.84</v>
      </c>
      <c r="H13835">
        <v>-88.08</v>
      </c>
      <c r="I13835" t="s">
        <v>853</v>
      </c>
      <c r="J13835">
        <v>894</v>
      </c>
      <c r="K13835">
        <f t="shared" si="118"/>
        <v>0</v>
      </c>
      <c r="L13835">
        <f t="shared" si="119"/>
        <v>0</v>
      </c>
      <c r="R13835">
        <v>0.74</v>
      </c>
    </row>
    <row r="13836" spans="1:18">
      <c r="A13836" t="s">
        <v>1490</v>
      </c>
      <c r="B13836" t="s">
        <v>1489</v>
      </c>
      <c r="C13836" t="s">
        <v>1497</v>
      </c>
      <c r="E13836" t="s">
        <v>1496</v>
      </c>
      <c r="G13836">
        <v>16.84</v>
      </c>
      <c r="H13836">
        <v>-88.08</v>
      </c>
      <c r="I13836" t="s">
        <v>146</v>
      </c>
      <c r="J13836">
        <v>895</v>
      </c>
      <c r="K13836">
        <f t="shared" si="118"/>
        <v>0</v>
      </c>
      <c r="L13836">
        <f t="shared" si="119"/>
        <v>0</v>
      </c>
      <c r="R13836">
        <v>0.74</v>
      </c>
    </row>
    <row r="13837" spans="1:18">
      <c r="A13837" t="s">
        <v>1490</v>
      </c>
      <c r="B13837" t="s">
        <v>1489</v>
      </c>
      <c r="C13837" t="s">
        <v>1494</v>
      </c>
      <c r="E13837" t="s">
        <v>1493</v>
      </c>
      <c r="G13837">
        <v>22.586472199999999</v>
      </c>
      <c r="H13837">
        <v>-82.799805599999999</v>
      </c>
      <c r="I13837" t="s">
        <v>146</v>
      </c>
      <c r="J13837">
        <v>896</v>
      </c>
      <c r="K13837">
        <f t="shared" si="118"/>
        <v>0</v>
      </c>
      <c r="L13837">
        <f t="shared" si="119"/>
        <v>0</v>
      </c>
      <c r="R13837">
        <v>4.9800000000000004</v>
      </c>
    </row>
    <row r="13838" spans="1:18">
      <c r="A13838" t="s">
        <v>1490</v>
      </c>
      <c r="B13838" t="s">
        <v>1489</v>
      </c>
      <c r="C13838" t="s">
        <v>1494</v>
      </c>
      <c r="E13838" t="s">
        <v>1493</v>
      </c>
      <c r="G13838">
        <v>21.7759444</v>
      </c>
      <c r="H13838">
        <v>-83.128888900000007</v>
      </c>
      <c r="I13838" t="s">
        <v>146</v>
      </c>
      <c r="J13838">
        <v>897</v>
      </c>
      <c r="K13838">
        <f t="shared" si="118"/>
        <v>0</v>
      </c>
      <c r="L13838">
        <f t="shared" si="119"/>
        <v>0</v>
      </c>
      <c r="R13838">
        <v>3.15</v>
      </c>
    </row>
    <row r="13839" spans="1:18">
      <c r="A13839" t="s">
        <v>1490</v>
      </c>
      <c r="B13839" t="s">
        <v>1489</v>
      </c>
      <c r="C13839" t="s">
        <v>1494</v>
      </c>
      <c r="E13839" t="s">
        <v>1493</v>
      </c>
      <c r="G13839">
        <v>22.025555600000001</v>
      </c>
      <c r="H13839">
        <v>-82.340861099999998</v>
      </c>
      <c r="I13839" t="s">
        <v>146</v>
      </c>
      <c r="J13839">
        <v>898</v>
      </c>
      <c r="K13839">
        <f t="shared" si="118"/>
        <v>0</v>
      </c>
      <c r="L13839">
        <f t="shared" si="119"/>
        <v>0</v>
      </c>
      <c r="R13839">
        <v>0.9</v>
      </c>
    </row>
    <row r="13840" spans="1:18">
      <c r="A13840" t="s">
        <v>1490</v>
      </c>
      <c r="B13840" t="s">
        <v>1489</v>
      </c>
      <c r="C13840" t="s">
        <v>1494</v>
      </c>
      <c r="E13840" t="s">
        <v>1493</v>
      </c>
      <c r="G13840">
        <v>22.125555599999998</v>
      </c>
      <c r="H13840">
        <v>-82.440861100000006</v>
      </c>
      <c r="I13840" t="s">
        <v>146</v>
      </c>
      <c r="J13840">
        <v>899</v>
      </c>
      <c r="K13840">
        <f t="shared" si="118"/>
        <v>0</v>
      </c>
      <c r="L13840">
        <f t="shared" si="119"/>
        <v>0</v>
      </c>
      <c r="R13840">
        <v>3.86</v>
      </c>
    </row>
    <row r="13841" spans="1:18">
      <c r="A13841" t="s">
        <v>1490</v>
      </c>
      <c r="B13841" t="s">
        <v>1489</v>
      </c>
      <c r="C13841" t="s">
        <v>1494</v>
      </c>
      <c r="E13841" t="s">
        <v>1493</v>
      </c>
      <c r="I13841" t="s">
        <v>146</v>
      </c>
      <c r="J13841">
        <v>900</v>
      </c>
      <c r="K13841">
        <f t="shared" si="118"/>
        <v>0</v>
      </c>
      <c r="L13841">
        <f t="shared" si="119"/>
        <v>0</v>
      </c>
      <c r="R13841">
        <v>3.86</v>
      </c>
    </row>
    <row r="13842" spans="1:18">
      <c r="A13842" t="s">
        <v>1490</v>
      </c>
      <c r="B13842" t="s">
        <v>1489</v>
      </c>
      <c r="C13842" t="s">
        <v>1494</v>
      </c>
      <c r="E13842" t="s">
        <v>1493</v>
      </c>
      <c r="G13842">
        <v>22.099472200000001</v>
      </c>
      <c r="H13842">
        <v>-83.454750000000004</v>
      </c>
      <c r="I13842" t="s">
        <v>146</v>
      </c>
      <c r="J13842">
        <v>901</v>
      </c>
      <c r="K13842">
        <f t="shared" si="118"/>
        <v>0</v>
      </c>
      <c r="L13842">
        <f t="shared" si="119"/>
        <v>0</v>
      </c>
      <c r="R13842">
        <v>1.75</v>
      </c>
    </row>
    <row r="13843" spans="1:18">
      <c r="A13843" t="s">
        <v>1490</v>
      </c>
      <c r="B13843" t="s">
        <v>1489</v>
      </c>
      <c r="C13843" t="s">
        <v>1494</v>
      </c>
      <c r="E13843" t="s">
        <v>1493</v>
      </c>
      <c r="G13843">
        <v>21.934555599999999</v>
      </c>
      <c r="H13843">
        <v>-82.710638900000006</v>
      </c>
      <c r="I13843" t="s">
        <v>146</v>
      </c>
      <c r="J13843">
        <v>902</v>
      </c>
      <c r="K13843">
        <f t="shared" si="118"/>
        <v>0</v>
      </c>
      <c r="L13843">
        <f t="shared" si="119"/>
        <v>0</v>
      </c>
      <c r="R13843">
        <v>1.1299999999999999</v>
      </c>
    </row>
    <row r="13844" spans="1:18">
      <c r="A13844" t="s">
        <v>1490</v>
      </c>
      <c r="B13844" t="s">
        <v>1489</v>
      </c>
      <c r="C13844" t="s">
        <v>1494</v>
      </c>
      <c r="E13844" t="s">
        <v>1493</v>
      </c>
      <c r="G13844">
        <v>21.5930833</v>
      </c>
      <c r="H13844">
        <v>-82.422222199999993</v>
      </c>
      <c r="I13844" t="s">
        <v>146</v>
      </c>
      <c r="J13844">
        <v>903</v>
      </c>
      <c r="K13844">
        <f t="shared" si="118"/>
        <v>0</v>
      </c>
      <c r="L13844">
        <f t="shared" si="119"/>
        <v>0</v>
      </c>
      <c r="R13844">
        <v>1.1000000000000001</v>
      </c>
    </row>
    <row r="13845" spans="1:18">
      <c r="A13845" t="s">
        <v>1490</v>
      </c>
      <c r="B13845" t="s">
        <v>1489</v>
      </c>
      <c r="C13845" t="s">
        <v>1494</v>
      </c>
      <c r="E13845" t="s">
        <v>1493</v>
      </c>
      <c r="I13845" t="s">
        <v>146</v>
      </c>
      <c r="J13845">
        <v>904</v>
      </c>
      <c r="K13845">
        <f t="shared" si="118"/>
        <v>0</v>
      </c>
      <c r="L13845">
        <f t="shared" si="119"/>
        <v>0</v>
      </c>
      <c r="R13845">
        <v>1.1000000000000001</v>
      </c>
    </row>
    <row r="13846" spans="1:18">
      <c r="A13846" t="s">
        <v>1490</v>
      </c>
      <c r="B13846" t="s">
        <v>1489</v>
      </c>
      <c r="C13846" t="s">
        <v>1494</v>
      </c>
      <c r="E13846" t="s">
        <v>1493</v>
      </c>
      <c r="G13846">
        <v>21.934555599999999</v>
      </c>
      <c r="H13846">
        <v>-82.710638900000006</v>
      </c>
      <c r="I13846" t="s">
        <v>146</v>
      </c>
      <c r="J13846">
        <v>905</v>
      </c>
      <c r="K13846">
        <f t="shared" si="118"/>
        <v>0</v>
      </c>
      <c r="L13846">
        <f t="shared" si="119"/>
        <v>0</v>
      </c>
      <c r="R13846">
        <v>1.1299999999999999</v>
      </c>
    </row>
    <row r="13847" spans="1:18">
      <c r="A13847" t="s">
        <v>1490</v>
      </c>
      <c r="B13847" t="s">
        <v>1489</v>
      </c>
      <c r="C13847" t="s">
        <v>1494</v>
      </c>
      <c r="E13847" t="s">
        <v>1493</v>
      </c>
      <c r="G13847">
        <v>22.6656944</v>
      </c>
      <c r="H13847">
        <v>-82.544722199999995</v>
      </c>
      <c r="I13847" t="s">
        <v>146</v>
      </c>
      <c r="J13847">
        <v>906</v>
      </c>
      <c r="K13847">
        <f t="shared" si="118"/>
        <v>0</v>
      </c>
      <c r="L13847">
        <f t="shared" si="119"/>
        <v>0</v>
      </c>
      <c r="R13847">
        <v>3.66</v>
      </c>
    </row>
    <row r="13848" spans="1:18">
      <c r="A13848" t="s">
        <v>1490</v>
      </c>
      <c r="B13848" t="s">
        <v>1489</v>
      </c>
      <c r="C13848" t="s">
        <v>1494</v>
      </c>
      <c r="E13848" t="s">
        <v>1493</v>
      </c>
      <c r="I13848" t="s">
        <v>146</v>
      </c>
      <c r="J13848">
        <v>907</v>
      </c>
      <c r="K13848">
        <f t="shared" si="118"/>
        <v>0</v>
      </c>
      <c r="L13848">
        <f t="shared" si="119"/>
        <v>0</v>
      </c>
      <c r="R13848">
        <v>1.66</v>
      </c>
    </row>
    <row r="13849" spans="1:18">
      <c r="A13849" t="s">
        <v>1490</v>
      </c>
      <c r="B13849" t="s">
        <v>1489</v>
      </c>
      <c r="C13849" t="s">
        <v>1494</v>
      </c>
      <c r="E13849" t="s">
        <v>1493</v>
      </c>
      <c r="G13849">
        <v>22.398972199999999</v>
      </c>
      <c r="H13849">
        <v>-82.765888899999993</v>
      </c>
      <c r="I13849" t="s">
        <v>146</v>
      </c>
      <c r="J13849">
        <v>908</v>
      </c>
      <c r="K13849">
        <f t="shared" si="118"/>
        <v>0</v>
      </c>
      <c r="L13849">
        <f t="shared" si="119"/>
        <v>0</v>
      </c>
      <c r="R13849">
        <v>0.82</v>
      </c>
    </row>
    <row r="13850" spans="1:18">
      <c r="A13850" t="s">
        <v>1490</v>
      </c>
      <c r="B13850" t="s">
        <v>1489</v>
      </c>
      <c r="C13850" t="s">
        <v>1494</v>
      </c>
      <c r="E13850" t="s">
        <v>1493</v>
      </c>
      <c r="G13850">
        <v>21.9398889</v>
      </c>
      <c r="H13850">
        <v>-82.801166699999996</v>
      </c>
      <c r="I13850" t="s">
        <v>146</v>
      </c>
      <c r="J13850">
        <v>909</v>
      </c>
      <c r="K13850">
        <f t="shared" si="118"/>
        <v>0</v>
      </c>
      <c r="L13850">
        <f t="shared" si="119"/>
        <v>0</v>
      </c>
      <c r="R13850">
        <v>2.92</v>
      </c>
    </row>
    <row r="13851" spans="1:18">
      <c r="A13851" t="s">
        <v>1490</v>
      </c>
      <c r="B13851" t="s">
        <v>1489</v>
      </c>
      <c r="C13851" t="s">
        <v>1494</v>
      </c>
      <c r="E13851" t="s">
        <v>1493</v>
      </c>
      <c r="I13851" t="s">
        <v>146</v>
      </c>
      <c r="J13851">
        <v>910</v>
      </c>
      <c r="K13851">
        <f t="shared" si="118"/>
        <v>0</v>
      </c>
      <c r="L13851">
        <f t="shared" si="119"/>
        <v>0</v>
      </c>
      <c r="R13851">
        <v>2.92</v>
      </c>
    </row>
    <row r="13852" spans="1:18">
      <c r="A13852" t="s">
        <v>1490</v>
      </c>
      <c r="B13852" t="s">
        <v>1489</v>
      </c>
      <c r="C13852" t="s">
        <v>1494</v>
      </c>
      <c r="E13852" t="s">
        <v>1493</v>
      </c>
      <c r="G13852">
        <v>21.9776667</v>
      </c>
      <c r="H13852">
        <v>-83.193166700000006</v>
      </c>
      <c r="I13852" t="s">
        <v>146</v>
      </c>
      <c r="J13852">
        <v>911</v>
      </c>
      <c r="K13852">
        <f t="shared" si="118"/>
        <v>0</v>
      </c>
      <c r="L13852">
        <f t="shared" si="119"/>
        <v>0</v>
      </c>
      <c r="R13852">
        <v>5.85</v>
      </c>
    </row>
    <row r="13853" spans="1:18">
      <c r="A13853" t="s">
        <v>1490</v>
      </c>
      <c r="B13853" t="s">
        <v>1489</v>
      </c>
      <c r="C13853" t="s">
        <v>1494</v>
      </c>
      <c r="E13853" t="s">
        <v>1493</v>
      </c>
      <c r="G13853">
        <v>22.398972199999999</v>
      </c>
      <c r="H13853">
        <v>-82.765888899999993</v>
      </c>
      <c r="I13853" t="s">
        <v>146</v>
      </c>
      <c r="J13853">
        <v>912</v>
      </c>
      <c r="K13853">
        <f t="shared" si="118"/>
        <v>0</v>
      </c>
      <c r="L13853">
        <f t="shared" si="119"/>
        <v>0</v>
      </c>
      <c r="R13853">
        <v>5.26</v>
      </c>
    </row>
    <row r="13854" spans="1:18">
      <c r="A13854" t="s">
        <v>1490</v>
      </c>
      <c r="B13854" t="s">
        <v>1489</v>
      </c>
      <c r="C13854" t="s">
        <v>1494</v>
      </c>
      <c r="E13854" t="s">
        <v>1493</v>
      </c>
      <c r="G13854">
        <v>21.810638900000001</v>
      </c>
      <c r="H13854">
        <v>-82.342861099999993</v>
      </c>
      <c r="I13854" t="s">
        <v>146</v>
      </c>
      <c r="J13854">
        <v>913</v>
      </c>
      <c r="K13854">
        <f t="shared" si="118"/>
        <v>0</v>
      </c>
      <c r="L13854">
        <f t="shared" si="119"/>
        <v>0</v>
      </c>
      <c r="R13854">
        <v>1.86</v>
      </c>
    </row>
    <row r="13855" spans="1:18">
      <c r="A13855" t="s">
        <v>1490</v>
      </c>
      <c r="B13855" t="s">
        <v>1489</v>
      </c>
      <c r="C13855" t="s">
        <v>1491</v>
      </c>
      <c r="E13855" t="s">
        <v>281</v>
      </c>
      <c r="G13855">
        <v>37.016666669999999</v>
      </c>
      <c r="H13855">
        <v>-7.9666600000000001</v>
      </c>
      <c r="I13855" t="s">
        <v>94</v>
      </c>
      <c r="J13855">
        <v>914</v>
      </c>
      <c r="K13855">
        <f t="shared" si="118"/>
        <v>0</v>
      </c>
      <c r="L13855">
        <f t="shared" si="119"/>
        <v>0</v>
      </c>
      <c r="R13855">
        <v>1.4</v>
      </c>
    </row>
    <row r="13856" spans="1:18">
      <c r="A13856" t="s">
        <v>1490</v>
      </c>
      <c r="B13856" t="s">
        <v>1489</v>
      </c>
      <c r="C13856" t="s">
        <v>1491</v>
      </c>
      <c r="E13856" t="s">
        <v>281</v>
      </c>
      <c r="G13856">
        <v>37.016666669999999</v>
      </c>
      <c r="H13856">
        <v>-7.9666600000000001</v>
      </c>
      <c r="I13856" t="s">
        <v>94</v>
      </c>
      <c r="J13856">
        <v>915</v>
      </c>
      <c r="K13856">
        <f t="shared" si="118"/>
        <v>0</v>
      </c>
      <c r="L13856">
        <f t="shared" si="119"/>
        <v>0</v>
      </c>
      <c r="R13856">
        <v>1.9</v>
      </c>
    </row>
    <row r="13857" spans="1:25">
      <c r="A13857" t="s">
        <v>1490</v>
      </c>
      <c r="B13857" t="s">
        <v>1489</v>
      </c>
      <c r="C13857" t="s">
        <v>1491</v>
      </c>
      <c r="E13857" t="s">
        <v>281</v>
      </c>
      <c r="G13857">
        <v>37.016666669999999</v>
      </c>
      <c r="H13857">
        <v>-7.9666600000000001</v>
      </c>
      <c r="I13857" t="s">
        <v>94</v>
      </c>
      <c r="J13857">
        <v>916</v>
      </c>
      <c r="K13857">
        <f t="shared" si="118"/>
        <v>0</v>
      </c>
      <c r="L13857">
        <f t="shared" si="119"/>
        <v>0</v>
      </c>
      <c r="R13857">
        <v>2.1</v>
      </c>
    </row>
    <row r="13858" spans="1:25">
      <c r="A13858" t="s">
        <v>1490</v>
      </c>
      <c r="B13858" t="s">
        <v>1489</v>
      </c>
      <c r="C13858" t="s">
        <v>1491</v>
      </c>
      <c r="E13858" t="s">
        <v>281</v>
      </c>
      <c r="G13858">
        <v>37.016666669999999</v>
      </c>
      <c r="H13858">
        <v>-7.9666600000000001</v>
      </c>
      <c r="I13858" t="s">
        <v>94</v>
      </c>
      <c r="J13858">
        <v>917</v>
      </c>
      <c r="K13858">
        <f t="shared" si="118"/>
        <v>0</v>
      </c>
      <c r="L13858">
        <f t="shared" si="119"/>
        <v>0</v>
      </c>
      <c r="R13858">
        <v>1.4</v>
      </c>
    </row>
    <row r="13859" spans="1:25">
      <c r="A13859" t="s">
        <v>1490</v>
      </c>
      <c r="B13859" t="s">
        <v>1489</v>
      </c>
      <c r="C13859" t="s">
        <v>1491</v>
      </c>
      <c r="E13859" t="s">
        <v>281</v>
      </c>
      <c r="G13859">
        <v>37.016666669999999</v>
      </c>
      <c r="H13859">
        <v>-7.9666600000000001</v>
      </c>
      <c r="I13859" t="s">
        <v>94</v>
      </c>
      <c r="J13859">
        <v>918</v>
      </c>
      <c r="K13859">
        <f t="shared" ref="K13859:K13892" si="120">M13859-(N13859/2)</f>
        <v>0</v>
      </c>
      <c r="L13859">
        <f t="shared" ref="L13859:L13892" si="121">M13859+(N13859/2)</f>
        <v>0</v>
      </c>
      <c r="R13859">
        <v>2.2999999999999998</v>
      </c>
    </row>
    <row r="13860" spans="1:25">
      <c r="A13860" t="s">
        <v>1490</v>
      </c>
      <c r="B13860" t="s">
        <v>1489</v>
      </c>
      <c r="C13860" t="s">
        <v>1491</v>
      </c>
      <c r="E13860" t="s">
        <v>281</v>
      </c>
      <c r="G13860">
        <v>37.016666669999999</v>
      </c>
      <c r="H13860">
        <v>-7.9666600000000001</v>
      </c>
      <c r="I13860" t="s">
        <v>94</v>
      </c>
      <c r="J13860">
        <v>919</v>
      </c>
      <c r="K13860">
        <f t="shared" si="120"/>
        <v>0</v>
      </c>
      <c r="L13860">
        <f t="shared" si="121"/>
        <v>0</v>
      </c>
      <c r="R13860">
        <v>3</v>
      </c>
    </row>
    <row r="13861" spans="1:25">
      <c r="A13861" t="s">
        <v>1490</v>
      </c>
      <c r="B13861" t="s">
        <v>1489</v>
      </c>
      <c r="C13861" t="s">
        <v>1491</v>
      </c>
      <c r="E13861" t="s">
        <v>281</v>
      </c>
      <c r="G13861">
        <v>37.016666669999999</v>
      </c>
      <c r="H13861">
        <v>-7.9666600000000001</v>
      </c>
      <c r="I13861" t="s">
        <v>94</v>
      </c>
      <c r="J13861">
        <v>920</v>
      </c>
      <c r="K13861">
        <f t="shared" si="120"/>
        <v>0</v>
      </c>
      <c r="L13861">
        <f t="shared" si="121"/>
        <v>0</v>
      </c>
      <c r="R13861">
        <v>1.7</v>
      </c>
    </row>
    <row r="13862" spans="1:25">
      <c r="A13862" t="s">
        <v>1490</v>
      </c>
      <c r="B13862" t="s">
        <v>1489</v>
      </c>
      <c r="C13862" t="s">
        <v>1491</v>
      </c>
      <c r="E13862" t="s">
        <v>281</v>
      </c>
      <c r="G13862">
        <v>37.016666669999999</v>
      </c>
      <c r="H13862">
        <v>-7.9666600000000001</v>
      </c>
      <c r="I13862" t="s">
        <v>94</v>
      </c>
      <c r="J13862">
        <v>921</v>
      </c>
      <c r="K13862">
        <f t="shared" si="120"/>
        <v>0</v>
      </c>
      <c r="L13862">
        <f t="shared" si="121"/>
        <v>0</v>
      </c>
      <c r="R13862">
        <v>1.6</v>
      </c>
    </row>
    <row r="13863" spans="1:25">
      <c r="A13863" t="s">
        <v>1490</v>
      </c>
      <c r="B13863" t="s">
        <v>1489</v>
      </c>
      <c r="C13863" t="s">
        <v>1488</v>
      </c>
      <c r="E13863" t="s">
        <v>1487</v>
      </c>
      <c r="G13863">
        <v>-32.072510999999999</v>
      </c>
      <c r="H13863">
        <v>-52.110452000000002</v>
      </c>
      <c r="I13863" t="s">
        <v>1441</v>
      </c>
      <c r="J13863">
        <v>922</v>
      </c>
      <c r="K13863">
        <f t="shared" si="120"/>
        <v>0</v>
      </c>
      <c r="L13863">
        <f t="shared" si="121"/>
        <v>5</v>
      </c>
      <c r="M13863">
        <v>2.5</v>
      </c>
      <c r="N13863">
        <v>5</v>
      </c>
      <c r="O13863">
        <v>1.1124000000000001</v>
      </c>
      <c r="Q13863">
        <v>125.242</v>
      </c>
      <c r="R13863">
        <v>4.2934999999999999</v>
      </c>
      <c r="U13863">
        <v>23.880299999999998</v>
      </c>
      <c r="W13863">
        <v>1.0685</v>
      </c>
      <c r="Y13863">
        <v>3.3473999999999999</v>
      </c>
    </row>
    <row r="13864" spans="1:25">
      <c r="A13864" t="s">
        <v>1490</v>
      </c>
      <c r="B13864" t="s">
        <v>1489</v>
      </c>
      <c r="C13864" t="s">
        <v>1488</v>
      </c>
      <c r="E13864" t="s">
        <v>1487</v>
      </c>
      <c r="I13864" t="s">
        <v>1441</v>
      </c>
      <c r="J13864">
        <v>923</v>
      </c>
      <c r="K13864">
        <f t="shared" si="120"/>
        <v>5</v>
      </c>
      <c r="L13864">
        <f t="shared" si="121"/>
        <v>10</v>
      </c>
      <c r="M13864">
        <v>7.5</v>
      </c>
      <c r="N13864">
        <v>5</v>
      </c>
      <c r="O13864">
        <v>1.2141999999999999</v>
      </c>
      <c r="Q13864">
        <v>115.46599999999999</v>
      </c>
      <c r="R13864">
        <v>3.5939000000000001</v>
      </c>
      <c r="U13864">
        <v>21.818300000000001</v>
      </c>
    </row>
    <row r="13865" spans="1:25">
      <c r="A13865" t="s">
        <v>1490</v>
      </c>
      <c r="B13865" t="s">
        <v>1489</v>
      </c>
      <c r="C13865" t="s">
        <v>1488</v>
      </c>
      <c r="E13865" t="s">
        <v>1487</v>
      </c>
      <c r="I13865" t="s">
        <v>1441</v>
      </c>
      <c r="J13865">
        <v>924</v>
      </c>
      <c r="K13865">
        <f t="shared" si="120"/>
        <v>10</v>
      </c>
      <c r="L13865">
        <f t="shared" si="121"/>
        <v>15</v>
      </c>
      <c r="M13865">
        <v>12.5</v>
      </c>
      <c r="N13865">
        <v>5</v>
      </c>
      <c r="O13865">
        <v>1.242</v>
      </c>
      <c r="Q13865">
        <v>108.29600000000001</v>
      </c>
      <c r="R13865">
        <v>3.2776999999999998</v>
      </c>
      <c r="U13865">
        <v>20.3551</v>
      </c>
    </row>
    <row r="13866" spans="1:25">
      <c r="A13866" t="s">
        <v>1490</v>
      </c>
      <c r="B13866" t="s">
        <v>1489</v>
      </c>
      <c r="C13866" t="s">
        <v>1488</v>
      </c>
      <c r="E13866" t="s">
        <v>1487</v>
      </c>
      <c r="I13866" t="s">
        <v>1441</v>
      </c>
      <c r="J13866">
        <v>925</v>
      </c>
      <c r="K13866">
        <f t="shared" si="120"/>
        <v>15</v>
      </c>
      <c r="L13866">
        <f t="shared" si="121"/>
        <v>20</v>
      </c>
      <c r="M13866">
        <v>17.5</v>
      </c>
      <c r="N13866">
        <v>5</v>
      </c>
      <c r="O13866">
        <v>0.90039999999999998</v>
      </c>
      <c r="Q13866">
        <v>75.045000000000002</v>
      </c>
      <c r="R13866">
        <v>3.1240000000000001</v>
      </c>
      <c r="U13866">
        <v>14.063599999999999</v>
      </c>
    </row>
    <row r="13867" spans="1:25">
      <c r="A13867" t="s">
        <v>1490</v>
      </c>
      <c r="B13867" t="s">
        <v>1489</v>
      </c>
      <c r="C13867" t="s">
        <v>1488</v>
      </c>
      <c r="E13867" t="s">
        <v>1487</v>
      </c>
      <c r="I13867" t="s">
        <v>1441</v>
      </c>
      <c r="J13867">
        <v>926</v>
      </c>
      <c r="K13867">
        <f t="shared" si="120"/>
        <v>20</v>
      </c>
      <c r="L13867">
        <f t="shared" si="121"/>
        <v>25</v>
      </c>
      <c r="M13867">
        <v>22.5</v>
      </c>
      <c r="N13867">
        <v>5</v>
      </c>
      <c r="O13867">
        <v>0.87339999999999995</v>
      </c>
      <c r="Q13867">
        <v>58.04</v>
      </c>
      <c r="R13867">
        <v>2.4481000000000002</v>
      </c>
      <c r="U13867">
        <v>10.690899999999999</v>
      </c>
    </row>
    <row r="13868" spans="1:25">
      <c r="A13868" t="s">
        <v>1490</v>
      </c>
      <c r="B13868" t="s">
        <v>1489</v>
      </c>
      <c r="K13868">
        <f t="shared" si="120"/>
        <v>0</v>
      </c>
      <c r="L13868">
        <f t="shared" si="121"/>
        <v>0</v>
      </c>
      <c r="U13868">
        <v>90.808099999999996</v>
      </c>
    </row>
    <row r="13869" spans="1:25">
      <c r="A13869" t="s">
        <v>1490</v>
      </c>
      <c r="B13869" t="s">
        <v>1489</v>
      </c>
      <c r="C13869" t="s">
        <v>1488</v>
      </c>
      <c r="E13869" t="s">
        <v>1487</v>
      </c>
      <c r="G13869">
        <v>-31.971357999999999</v>
      </c>
      <c r="H13869">
        <v>-52.186427999999999</v>
      </c>
      <c r="I13869" t="s">
        <v>1441</v>
      </c>
      <c r="J13869">
        <v>927</v>
      </c>
      <c r="K13869">
        <f t="shared" si="120"/>
        <v>0</v>
      </c>
      <c r="L13869">
        <f t="shared" si="121"/>
        <v>5</v>
      </c>
      <c r="M13869">
        <v>2.5</v>
      </c>
      <c r="N13869">
        <v>5</v>
      </c>
      <c r="O13869">
        <v>0.67820000000000003</v>
      </c>
      <c r="Q13869">
        <v>112.23</v>
      </c>
      <c r="R13869">
        <v>6.4089999999999998</v>
      </c>
      <c r="U13869">
        <v>21.733799999999999</v>
      </c>
      <c r="W13869">
        <v>0.86539999999999995</v>
      </c>
      <c r="Y13869">
        <v>3.6997</v>
      </c>
    </row>
    <row r="13870" spans="1:25">
      <c r="A13870" t="s">
        <v>1490</v>
      </c>
      <c r="B13870" t="s">
        <v>1489</v>
      </c>
      <c r="C13870" t="s">
        <v>1488</v>
      </c>
      <c r="E13870" t="s">
        <v>1487</v>
      </c>
      <c r="I13870" t="s">
        <v>1441</v>
      </c>
      <c r="J13870">
        <v>928</v>
      </c>
      <c r="K13870">
        <f t="shared" si="120"/>
        <v>5</v>
      </c>
      <c r="L13870">
        <f t="shared" si="121"/>
        <v>10</v>
      </c>
      <c r="M13870">
        <v>7.5</v>
      </c>
      <c r="N13870">
        <v>5</v>
      </c>
      <c r="O13870">
        <v>0.9667</v>
      </c>
      <c r="Q13870">
        <v>109.499</v>
      </c>
      <c r="R13870">
        <v>4.3209</v>
      </c>
      <c r="U13870">
        <v>20.884699999999999</v>
      </c>
    </row>
    <row r="13871" spans="1:25">
      <c r="A13871" t="s">
        <v>1490</v>
      </c>
      <c r="B13871" t="s">
        <v>1489</v>
      </c>
      <c r="C13871" t="s">
        <v>1488</v>
      </c>
      <c r="E13871" t="s">
        <v>1487</v>
      </c>
      <c r="I13871" t="s">
        <v>1441</v>
      </c>
      <c r="J13871">
        <v>929</v>
      </c>
      <c r="K13871">
        <f t="shared" si="120"/>
        <v>10</v>
      </c>
      <c r="L13871">
        <f t="shared" si="121"/>
        <v>15</v>
      </c>
      <c r="M13871">
        <v>12.5</v>
      </c>
      <c r="N13871">
        <v>5</v>
      </c>
      <c r="O13871">
        <v>0.97460000000000002</v>
      </c>
      <c r="Q13871">
        <v>89.326999999999998</v>
      </c>
      <c r="R13871">
        <v>3.4561999999999999</v>
      </c>
      <c r="U13871">
        <v>16.841999999999999</v>
      </c>
    </row>
    <row r="13872" spans="1:25">
      <c r="A13872" t="s">
        <v>1490</v>
      </c>
      <c r="B13872" t="s">
        <v>1489</v>
      </c>
      <c r="C13872" t="s">
        <v>1488</v>
      </c>
      <c r="E13872" t="s">
        <v>1487</v>
      </c>
      <c r="I13872" t="s">
        <v>1441</v>
      </c>
      <c r="J13872">
        <v>930</v>
      </c>
      <c r="K13872">
        <f t="shared" si="120"/>
        <v>15</v>
      </c>
      <c r="L13872">
        <f t="shared" si="121"/>
        <v>20</v>
      </c>
      <c r="M13872">
        <v>17.5</v>
      </c>
      <c r="N13872">
        <v>5</v>
      </c>
      <c r="O13872">
        <v>0.81810000000000005</v>
      </c>
      <c r="Q13872">
        <v>46.847000000000001</v>
      </c>
      <c r="R13872">
        <v>2.0804999999999998</v>
      </c>
      <c r="U13872">
        <v>8.5103000000000009</v>
      </c>
    </row>
    <row r="13873" spans="1:25">
      <c r="A13873" t="s">
        <v>1490</v>
      </c>
      <c r="B13873" t="s">
        <v>1489</v>
      </c>
      <c r="C13873" t="s">
        <v>1488</v>
      </c>
      <c r="E13873" t="s">
        <v>1487</v>
      </c>
      <c r="I13873" t="s">
        <v>1441</v>
      </c>
      <c r="J13873">
        <v>931</v>
      </c>
      <c r="K13873">
        <f t="shared" si="120"/>
        <v>20</v>
      </c>
      <c r="L13873">
        <f t="shared" si="121"/>
        <v>25</v>
      </c>
      <c r="M13873">
        <v>22.5</v>
      </c>
      <c r="N13873">
        <v>5</v>
      </c>
      <c r="O13873">
        <v>0.88929999999999998</v>
      </c>
      <c r="Q13873">
        <v>54.289000000000001</v>
      </c>
      <c r="R13873">
        <v>2.2317999999999998</v>
      </c>
      <c r="U13873">
        <v>9.9239999999999995</v>
      </c>
    </row>
    <row r="13874" spans="1:25">
      <c r="A13874" t="s">
        <v>1490</v>
      </c>
      <c r="B13874" t="s">
        <v>1489</v>
      </c>
      <c r="K13874">
        <f t="shared" si="120"/>
        <v>0</v>
      </c>
      <c r="L13874">
        <f t="shared" si="121"/>
        <v>0</v>
      </c>
      <c r="U13874">
        <v>77.894900000000007</v>
      </c>
    </row>
    <row r="13875" spans="1:25">
      <c r="A13875" t="s">
        <v>1490</v>
      </c>
      <c r="B13875" t="s">
        <v>1489</v>
      </c>
      <c r="C13875" t="s">
        <v>1488</v>
      </c>
      <c r="E13875" t="s">
        <v>1487</v>
      </c>
      <c r="G13875">
        <v>-32.071389000000003</v>
      </c>
      <c r="H13875">
        <v>-52.21875</v>
      </c>
      <c r="I13875" t="s">
        <v>1441</v>
      </c>
      <c r="J13875">
        <v>932</v>
      </c>
      <c r="K13875">
        <f t="shared" si="120"/>
        <v>0</v>
      </c>
      <c r="L13875">
        <f t="shared" si="121"/>
        <v>5</v>
      </c>
      <c r="M13875">
        <v>2.5</v>
      </c>
      <c r="N13875">
        <v>5</v>
      </c>
      <c r="O13875">
        <v>1.7183999999999999</v>
      </c>
      <c r="Q13875">
        <v>136.011</v>
      </c>
      <c r="R13875">
        <v>2.956</v>
      </c>
      <c r="U13875">
        <v>25.3979</v>
      </c>
      <c r="W13875">
        <v>1.5721000000000001</v>
      </c>
      <c r="Y13875">
        <v>2.4157999999999999</v>
      </c>
    </row>
    <row r="13876" spans="1:25">
      <c r="A13876" t="s">
        <v>1490</v>
      </c>
      <c r="B13876" t="s">
        <v>1489</v>
      </c>
      <c r="C13876" t="s">
        <v>1488</v>
      </c>
      <c r="E13876" t="s">
        <v>1487</v>
      </c>
      <c r="I13876" t="s">
        <v>1441</v>
      </c>
      <c r="J13876">
        <v>933</v>
      </c>
      <c r="K13876">
        <f t="shared" si="120"/>
        <v>5</v>
      </c>
      <c r="L13876">
        <f t="shared" si="121"/>
        <v>10</v>
      </c>
      <c r="M13876">
        <v>7.5</v>
      </c>
      <c r="N13876">
        <v>5</v>
      </c>
      <c r="O13876">
        <v>1.7396</v>
      </c>
      <c r="Q13876">
        <v>149.553</v>
      </c>
      <c r="R13876">
        <v>3.2288999999999999</v>
      </c>
      <c r="U13876">
        <v>28.084099999999999</v>
      </c>
    </row>
    <row r="13877" spans="1:25">
      <c r="A13877" t="s">
        <v>1490</v>
      </c>
      <c r="B13877" t="s">
        <v>1489</v>
      </c>
      <c r="C13877" t="s">
        <v>1488</v>
      </c>
      <c r="E13877" t="s">
        <v>1487</v>
      </c>
      <c r="I13877" t="s">
        <v>1441</v>
      </c>
      <c r="J13877">
        <v>934</v>
      </c>
      <c r="K13877">
        <f t="shared" si="120"/>
        <v>10</v>
      </c>
      <c r="L13877">
        <f t="shared" si="121"/>
        <v>15</v>
      </c>
      <c r="M13877">
        <v>12.5</v>
      </c>
      <c r="N13877">
        <v>5</v>
      </c>
      <c r="O13877">
        <v>1.7657</v>
      </c>
      <c r="Q13877">
        <v>120.59099999999999</v>
      </c>
      <c r="R13877">
        <v>2.5217999999999998</v>
      </c>
      <c r="U13877">
        <v>22.264199999999999</v>
      </c>
    </row>
    <row r="13878" spans="1:25">
      <c r="A13878" t="s">
        <v>1490</v>
      </c>
      <c r="B13878" t="s">
        <v>1489</v>
      </c>
      <c r="C13878" t="s">
        <v>1488</v>
      </c>
      <c r="E13878" t="s">
        <v>1487</v>
      </c>
      <c r="I13878" t="s">
        <v>1441</v>
      </c>
      <c r="J13878">
        <v>935</v>
      </c>
      <c r="K13878">
        <f t="shared" si="120"/>
        <v>15</v>
      </c>
      <c r="L13878">
        <f t="shared" si="121"/>
        <v>20</v>
      </c>
      <c r="M13878">
        <v>17.5</v>
      </c>
      <c r="N13878">
        <v>5</v>
      </c>
      <c r="O13878">
        <v>1.3029999999999999</v>
      </c>
      <c r="Q13878">
        <v>63.262</v>
      </c>
      <c r="R13878">
        <v>1.7321</v>
      </c>
      <c r="U13878">
        <v>11.2843</v>
      </c>
    </row>
    <row r="13879" spans="1:25">
      <c r="A13879" t="s">
        <v>1490</v>
      </c>
      <c r="B13879" t="s">
        <v>1489</v>
      </c>
      <c r="C13879" t="s">
        <v>1488</v>
      </c>
      <c r="E13879" t="s">
        <v>1487</v>
      </c>
      <c r="I13879" t="s">
        <v>1441</v>
      </c>
      <c r="J13879">
        <v>936</v>
      </c>
      <c r="K13879">
        <f t="shared" si="120"/>
        <v>20</v>
      </c>
      <c r="L13879">
        <f t="shared" si="121"/>
        <v>25</v>
      </c>
      <c r="M13879">
        <v>22.5</v>
      </c>
      <c r="N13879">
        <v>5</v>
      </c>
      <c r="O13879">
        <v>1.3337000000000001</v>
      </c>
      <c r="Q13879">
        <v>61.686</v>
      </c>
      <c r="R13879">
        <v>1.64</v>
      </c>
      <c r="U13879">
        <v>10.9368</v>
      </c>
    </row>
    <row r="13880" spans="1:25">
      <c r="A13880" t="s">
        <v>1490</v>
      </c>
      <c r="B13880" t="s">
        <v>1489</v>
      </c>
      <c r="K13880">
        <f t="shared" si="120"/>
        <v>0</v>
      </c>
      <c r="L13880">
        <f t="shared" si="121"/>
        <v>0</v>
      </c>
      <c r="U13880">
        <v>97.967399999999998</v>
      </c>
    </row>
    <row r="13881" spans="1:25">
      <c r="A13881" t="s">
        <v>1490</v>
      </c>
      <c r="B13881" t="s">
        <v>1489</v>
      </c>
      <c r="C13881" t="s">
        <v>1488</v>
      </c>
      <c r="E13881" t="s">
        <v>1487</v>
      </c>
      <c r="G13881">
        <v>-32.028950000000002</v>
      </c>
      <c r="H13881">
        <v>-52.129969000000003</v>
      </c>
      <c r="I13881" t="s">
        <v>1441</v>
      </c>
      <c r="J13881">
        <v>937</v>
      </c>
      <c r="K13881">
        <f t="shared" si="120"/>
        <v>0</v>
      </c>
      <c r="L13881">
        <f t="shared" si="121"/>
        <v>5</v>
      </c>
      <c r="M13881">
        <v>2.5</v>
      </c>
      <c r="N13881">
        <v>5</v>
      </c>
      <c r="O13881">
        <v>1.0948</v>
      </c>
      <c r="Q13881">
        <v>96.89</v>
      </c>
      <c r="R13881">
        <v>3.33</v>
      </c>
      <c r="U13881">
        <v>18.228400000000001</v>
      </c>
      <c r="W13881">
        <v>1.2827999999999999</v>
      </c>
      <c r="Y13881">
        <v>2.2164000000000001</v>
      </c>
    </row>
    <row r="13882" spans="1:25">
      <c r="A13882" t="s">
        <v>1490</v>
      </c>
      <c r="B13882" t="s">
        <v>1489</v>
      </c>
      <c r="C13882" t="s">
        <v>1488</v>
      </c>
      <c r="E13882" t="s">
        <v>1487</v>
      </c>
      <c r="I13882" t="s">
        <v>1441</v>
      </c>
      <c r="J13882">
        <v>938</v>
      </c>
      <c r="K13882">
        <f t="shared" si="120"/>
        <v>5</v>
      </c>
      <c r="L13882">
        <f t="shared" si="121"/>
        <v>10</v>
      </c>
      <c r="M13882">
        <v>7.5</v>
      </c>
      <c r="N13882">
        <v>5</v>
      </c>
      <c r="O13882">
        <v>1.3549</v>
      </c>
      <c r="Q13882">
        <v>106.16800000000001</v>
      </c>
      <c r="R13882">
        <v>2.9241999999999999</v>
      </c>
      <c r="U13882">
        <v>19.8108</v>
      </c>
    </row>
    <row r="13883" spans="1:25">
      <c r="A13883" t="s">
        <v>1490</v>
      </c>
      <c r="B13883" t="s">
        <v>1489</v>
      </c>
      <c r="C13883" t="s">
        <v>1488</v>
      </c>
      <c r="E13883" t="s">
        <v>1487</v>
      </c>
      <c r="I13883" t="s">
        <v>1441</v>
      </c>
      <c r="J13883">
        <v>939</v>
      </c>
      <c r="K13883">
        <f t="shared" si="120"/>
        <v>10</v>
      </c>
      <c r="L13883">
        <f t="shared" si="121"/>
        <v>15</v>
      </c>
      <c r="M13883">
        <v>12.5</v>
      </c>
      <c r="N13883">
        <v>5</v>
      </c>
      <c r="O13883">
        <v>1.2228000000000001</v>
      </c>
      <c r="Q13883">
        <v>75.637</v>
      </c>
      <c r="R13883">
        <v>2.2642000000000002</v>
      </c>
      <c r="U13883">
        <v>13.843500000000001</v>
      </c>
    </row>
    <row r="13884" spans="1:25">
      <c r="A13884" t="s">
        <v>1490</v>
      </c>
      <c r="B13884" t="s">
        <v>1489</v>
      </c>
      <c r="C13884" t="s">
        <v>1488</v>
      </c>
      <c r="E13884" t="s">
        <v>1487</v>
      </c>
      <c r="I13884" t="s">
        <v>1441</v>
      </c>
      <c r="J13884">
        <v>940</v>
      </c>
      <c r="K13884">
        <f t="shared" si="120"/>
        <v>15</v>
      </c>
      <c r="L13884">
        <f t="shared" si="121"/>
        <v>20</v>
      </c>
      <c r="M13884">
        <v>17.5</v>
      </c>
      <c r="N13884">
        <v>5</v>
      </c>
      <c r="O13884">
        <v>1.2569999999999999</v>
      </c>
      <c r="Q13884">
        <v>51.823999999999998</v>
      </c>
      <c r="R13884">
        <v>1.4391</v>
      </c>
      <c r="U13884">
        <v>9.0449000000000002</v>
      </c>
    </row>
    <row r="13885" spans="1:25">
      <c r="A13885" t="s">
        <v>1490</v>
      </c>
      <c r="B13885" t="s">
        <v>1489</v>
      </c>
      <c r="C13885" t="s">
        <v>1488</v>
      </c>
      <c r="E13885" t="s">
        <v>1487</v>
      </c>
      <c r="I13885" t="s">
        <v>1441</v>
      </c>
      <c r="J13885">
        <v>941</v>
      </c>
      <c r="K13885">
        <f t="shared" si="120"/>
        <v>20</v>
      </c>
      <c r="L13885">
        <f t="shared" si="121"/>
        <v>25</v>
      </c>
      <c r="M13885">
        <v>22.5</v>
      </c>
      <c r="N13885">
        <v>5</v>
      </c>
      <c r="O13885">
        <v>1.4842</v>
      </c>
      <c r="Q13885">
        <v>49.521000000000001</v>
      </c>
      <c r="R13885">
        <v>1.1246</v>
      </c>
      <c r="U13885">
        <v>8.3458000000000006</v>
      </c>
    </row>
    <row r="13886" spans="1:25">
      <c r="A13886" t="s">
        <v>1490</v>
      </c>
      <c r="B13886" t="s">
        <v>1489</v>
      </c>
      <c r="K13886">
        <f t="shared" si="120"/>
        <v>0</v>
      </c>
      <c r="L13886">
        <f t="shared" si="121"/>
        <v>0</v>
      </c>
      <c r="U13886">
        <v>69.273499999999999</v>
      </c>
    </row>
    <row r="13887" spans="1:25">
      <c r="A13887" t="s">
        <v>1490</v>
      </c>
      <c r="B13887" t="s">
        <v>1489</v>
      </c>
      <c r="C13887" t="s">
        <v>1488</v>
      </c>
      <c r="E13887" t="s">
        <v>1487</v>
      </c>
      <c r="G13887">
        <v>-31.930833</v>
      </c>
      <c r="H13887">
        <v>-52.017221999999997</v>
      </c>
      <c r="I13887" t="s">
        <v>1441</v>
      </c>
      <c r="J13887">
        <v>942</v>
      </c>
      <c r="K13887">
        <f t="shared" si="120"/>
        <v>0</v>
      </c>
      <c r="L13887">
        <f t="shared" si="121"/>
        <v>5</v>
      </c>
      <c r="M13887">
        <v>2.5</v>
      </c>
      <c r="N13887">
        <v>5</v>
      </c>
      <c r="O13887">
        <v>1.2033</v>
      </c>
      <c r="Q13887">
        <v>89.617999999999995</v>
      </c>
      <c r="R13887">
        <v>2.7690000000000001</v>
      </c>
      <c r="U13887">
        <v>16.6602</v>
      </c>
      <c r="W13887">
        <v>1.5159</v>
      </c>
      <c r="Y13887">
        <v>1.7682</v>
      </c>
    </row>
    <row r="13888" spans="1:25">
      <c r="A13888" t="s">
        <v>1490</v>
      </c>
      <c r="B13888" t="s">
        <v>1489</v>
      </c>
      <c r="C13888" t="s">
        <v>1488</v>
      </c>
      <c r="E13888" t="s">
        <v>1487</v>
      </c>
      <c r="I13888" t="s">
        <v>1441</v>
      </c>
      <c r="J13888">
        <v>943</v>
      </c>
      <c r="K13888">
        <f t="shared" si="120"/>
        <v>5</v>
      </c>
      <c r="L13888">
        <f t="shared" si="121"/>
        <v>10</v>
      </c>
      <c r="M13888">
        <v>7.5</v>
      </c>
      <c r="N13888">
        <v>5</v>
      </c>
      <c r="O13888">
        <v>1.4694</v>
      </c>
      <c r="Q13888">
        <v>92.391999999999996</v>
      </c>
      <c r="R13888">
        <v>2.3050000000000002</v>
      </c>
      <c r="U13888">
        <v>16.935400000000001</v>
      </c>
    </row>
    <row r="13889" spans="1:21">
      <c r="A13889" t="s">
        <v>1490</v>
      </c>
      <c r="B13889" t="s">
        <v>1489</v>
      </c>
      <c r="C13889" t="s">
        <v>1488</v>
      </c>
      <c r="E13889" t="s">
        <v>1487</v>
      </c>
      <c r="I13889" t="s">
        <v>1441</v>
      </c>
      <c r="J13889">
        <v>944</v>
      </c>
      <c r="K13889">
        <f t="shared" si="120"/>
        <v>10</v>
      </c>
      <c r="L13889">
        <f t="shared" si="121"/>
        <v>15</v>
      </c>
      <c r="M13889">
        <v>12.5</v>
      </c>
      <c r="N13889">
        <v>5</v>
      </c>
      <c r="O13889">
        <v>1.5278</v>
      </c>
      <c r="Q13889">
        <v>89.028999999999996</v>
      </c>
      <c r="R13889">
        <v>2.1208999999999998</v>
      </c>
      <c r="U13889">
        <v>16.201499999999999</v>
      </c>
    </row>
    <row r="13890" spans="1:21">
      <c r="A13890" t="s">
        <v>1490</v>
      </c>
      <c r="B13890" t="s">
        <v>1489</v>
      </c>
      <c r="C13890" t="s">
        <v>1488</v>
      </c>
      <c r="E13890" t="s">
        <v>1487</v>
      </c>
      <c r="I13890" t="s">
        <v>1441</v>
      </c>
      <c r="J13890">
        <v>945</v>
      </c>
      <c r="K13890">
        <f t="shared" si="120"/>
        <v>15</v>
      </c>
      <c r="L13890">
        <f t="shared" si="121"/>
        <v>20</v>
      </c>
      <c r="M13890">
        <v>17.5</v>
      </c>
      <c r="N13890">
        <v>5</v>
      </c>
      <c r="O13890">
        <v>1.7117</v>
      </c>
      <c r="Q13890">
        <v>45.158000000000001</v>
      </c>
      <c r="R13890">
        <v>0.84530000000000005</v>
      </c>
      <c r="U13890">
        <v>7.2343000000000002</v>
      </c>
    </row>
    <row r="13891" spans="1:21">
      <c r="A13891" t="s">
        <v>1490</v>
      </c>
      <c r="B13891" t="s">
        <v>1489</v>
      </c>
      <c r="C13891" t="s">
        <v>1488</v>
      </c>
      <c r="E13891" t="s">
        <v>1487</v>
      </c>
      <c r="I13891" t="s">
        <v>1441</v>
      </c>
      <c r="J13891">
        <v>946</v>
      </c>
      <c r="K13891">
        <f t="shared" si="120"/>
        <v>20</v>
      </c>
      <c r="L13891">
        <f t="shared" si="121"/>
        <v>25</v>
      </c>
      <c r="M13891">
        <v>22.5</v>
      </c>
      <c r="N13891">
        <v>5</v>
      </c>
      <c r="O13891">
        <v>1.6673</v>
      </c>
      <c r="Q13891">
        <v>42.128</v>
      </c>
      <c r="R13891">
        <v>0.80069999999999997</v>
      </c>
      <c r="U13891">
        <v>6.6749000000000001</v>
      </c>
    </row>
    <row r="13892" spans="1:21">
      <c r="A13892" t="s">
        <v>1490</v>
      </c>
      <c r="B13892" t="s">
        <v>1489</v>
      </c>
      <c r="K13892">
        <f t="shared" si="120"/>
        <v>0</v>
      </c>
      <c r="L13892">
        <f t="shared" si="121"/>
        <v>0</v>
      </c>
      <c r="U13892">
        <v>63.706299999999999</v>
      </c>
    </row>
    <row r="13893" spans="1:21">
      <c r="A13893" t="s">
        <v>1277</v>
      </c>
      <c r="B13893" t="s">
        <v>562</v>
      </c>
      <c r="E13893" t="s">
        <v>1306</v>
      </c>
      <c r="F13893" t="s">
        <v>332</v>
      </c>
      <c r="I13893" t="s">
        <v>769</v>
      </c>
      <c r="J13893" t="s">
        <v>1308</v>
      </c>
      <c r="K13893">
        <v>0</v>
      </c>
      <c r="L13893">
        <v>1.0916999999999999</v>
      </c>
      <c r="N13893">
        <v>1.0916999999999999</v>
      </c>
      <c r="O13893">
        <v>0.91549999999999998</v>
      </c>
      <c r="R13893">
        <v>0.2147</v>
      </c>
      <c r="U13893">
        <v>0.215</v>
      </c>
    </row>
    <row r="13894" spans="1:21">
      <c r="A13894" t="s">
        <v>1277</v>
      </c>
      <c r="B13894" t="s">
        <v>562</v>
      </c>
      <c r="E13894" t="s">
        <v>1306</v>
      </c>
      <c r="F13894" t="s">
        <v>332</v>
      </c>
      <c r="I13894" t="s">
        <v>769</v>
      </c>
      <c r="J13894" t="s">
        <v>1308</v>
      </c>
      <c r="K13894">
        <v>1.0916999999999999</v>
      </c>
      <c r="L13894">
        <v>2.1833999999999998</v>
      </c>
      <c r="N13894">
        <v>1.0916999999999999</v>
      </c>
      <c r="O13894">
        <v>1.3373999999999999</v>
      </c>
      <c r="R13894">
        <v>0.18529999999999999</v>
      </c>
      <c r="U13894">
        <v>0.27100000000000002</v>
      </c>
    </row>
    <row r="13895" spans="1:21">
      <c r="A13895" t="s">
        <v>1277</v>
      </c>
      <c r="B13895" t="s">
        <v>562</v>
      </c>
      <c r="E13895" t="s">
        <v>1306</v>
      </c>
      <c r="F13895" t="s">
        <v>332</v>
      </c>
      <c r="I13895" t="s">
        <v>769</v>
      </c>
      <c r="J13895" t="s">
        <v>1308</v>
      </c>
      <c r="K13895">
        <v>2.1833999999999998</v>
      </c>
      <c r="L13895">
        <v>3.2751000000000001</v>
      </c>
      <c r="N13895">
        <v>1.0916999999999999</v>
      </c>
      <c r="O13895">
        <v>1.2902</v>
      </c>
      <c r="R13895">
        <v>0.1915</v>
      </c>
      <c r="U13895">
        <v>0.27</v>
      </c>
    </row>
    <row r="13896" spans="1:21">
      <c r="A13896" t="s">
        <v>1277</v>
      </c>
      <c r="B13896" t="s">
        <v>562</v>
      </c>
      <c r="E13896" t="s">
        <v>1306</v>
      </c>
      <c r="F13896" t="s">
        <v>332</v>
      </c>
      <c r="I13896" t="s">
        <v>769</v>
      </c>
      <c r="J13896" t="s">
        <v>1308</v>
      </c>
      <c r="K13896">
        <v>3.2751000000000001</v>
      </c>
      <c r="L13896">
        <v>4.3667999999999996</v>
      </c>
      <c r="N13896">
        <v>1.0916999999999999</v>
      </c>
      <c r="O13896">
        <v>1.0938000000000001</v>
      </c>
      <c r="R13896">
        <v>0.1547</v>
      </c>
      <c r="U13896">
        <v>0.185</v>
      </c>
    </row>
    <row r="13897" spans="1:21">
      <c r="A13897" t="s">
        <v>1277</v>
      </c>
      <c r="B13897" t="s">
        <v>562</v>
      </c>
      <c r="E13897" t="s">
        <v>1306</v>
      </c>
      <c r="F13897" t="s">
        <v>332</v>
      </c>
      <c r="I13897" t="s">
        <v>769</v>
      </c>
      <c r="J13897" t="s">
        <v>1308</v>
      </c>
      <c r="K13897">
        <v>4.3667999999999996</v>
      </c>
      <c r="L13897">
        <v>5.4584999999999999</v>
      </c>
      <c r="N13897">
        <v>1.0916999999999999</v>
      </c>
      <c r="O13897">
        <v>1.3065</v>
      </c>
      <c r="R13897">
        <v>0.16120000000000001</v>
      </c>
      <c r="U13897">
        <v>0.23</v>
      </c>
    </row>
    <row r="13898" spans="1:21">
      <c r="A13898" t="s">
        <v>1277</v>
      </c>
      <c r="B13898" t="s">
        <v>562</v>
      </c>
      <c r="E13898" t="s">
        <v>1306</v>
      </c>
      <c r="F13898" t="s">
        <v>332</v>
      </c>
      <c r="I13898" t="s">
        <v>769</v>
      </c>
      <c r="J13898" t="s">
        <v>1308</v>
      </c>
      <c r="K13898">
        <v>5.4584999999999999</v>
      </c>
      <c r="L13898">
        <v>6.5502000000000002</v>
      </c>
      <c r="N13898">
        <v>1.0916999999999999</v>
      </c>
      <c r="O13898">
        <v>1.1291</v>
      </c>
      <c r="R13898">
        <v>0.1459</v>
      </c>
      <c r="U13898">
        <v>0.18</v>
      </c>
    </row>
    <row r="13899" spans="1:21">
      <c r="A13899" t="s">
        <v>1277</v>
      </c>
      <c r="B13899" t="s">
        <v>562</v>
      </c>
      <c r="E13899" t="s">
        <v>1306</v>
      </c>
      <c r="F13899" t="s">
        <v>332</v>
      </c>
      <c r="I13899" t="s">
        <v>769</v>
      </c>
      <c r="J13899" t="s">
        <v>1308</v>
      </c>
      <c r="K13899">
        <v>6.5502000000000002</v>
      </c>
      <c r="L13899">
        <v>7.6418999999999997</v>
      </c>
      <c r="N13899">
        <v>1.0916999999999999</v>
      </c>
      <c r="O13899">
        <v>1.2020999999999999</v>
      </c>
      <c r="R13899">
        <v>0.15540000000000001</v>
      </c>
      <c r="U13899">
        <v>0.20399999999999999</v>
      </c>
    </row>
    <row r="13900" spans="1:21">
      <c r="A13900" t="s">
        <v>1277</v>
      </c>
      <c r="B13900" t="s">
        <v>562</v>
      </c>
      <c r="E13900" t="s">
        <v>1306</v>
      </c>
      <c r="F13900" t="s">
        <v>332</v>
      </c>
      <c r="I13900" t="s">
        <v>769</v>
      </c>
      <c r="J13900" t="s">
        <v>1308</v>
      </c>
      <c r="K13900">
        <v>7.6418999999999997</v>
      </c>
      <c r="L13900">
        <v>8.7335999999999991</v>
      </c>
      <c r="N13900">
        <v>1.0916999999999999</v>
      </c>
      <c r="O13900">
        <v>1.2766</v>
      </c>
      <c r="R13900">
        <v>0.18260000000000001</v>
      </c>
      <c r="U13900">
        <v>0.254</v>
      </c>
    </row>
    <row r="13901" spans="1:21">
      <c r="A13901" t="s">
        <v>1277</v>
      </c>
      <c r="B13901" t="s">
        <v>562</v>
      </c>
      <c r="E13901" t="s">
        <v>1306</v>
      </c>
      <c r="F13901" t="s">
        <v>332</v>
      </c>
      <c r="I13901" t="s">
        <v>769</v>
      </c>
      <c r="J13901" t="s">
        <v>1308</v>
      </c>
      <c r="K13901">
        <v>8.7335999999999991</v>
      </c>
      <c r="L13901">
        <v>9.8253000000000004</v>
      </c>
      <c r="N13901">
        <v>1.0916999999999999</v>
      </c>
      <c r="O13901">
        <v>1.2555000000000001</v>
      </c>
      <c r="R13901">
        <v>0.16769999999999999</v>
      </c>
      <c r="U13901">
        <v>0.23</v>
      </c>
    </row>
    <row r="13902" spans="1:21">
      <c r="A13902" t="s">
        <v>1277</v>
      </c>
      <c r="B13902" t="s">
        <v>562</v>
      </c>
      <c r="E13902" t="s">
        <v>1306</v>
      </c>
      <c r="F13902" t="s">
        <v>332</v>
      </c>
      <c r="I13902" t="s">
        <v>769</v>
      </c>
      <c r="J13902" t="s">
        <v>1308</v>
      </c>
      <c r="K13902">
        <v>9.8253000000000004</v>
      </c>
      <c r="L13902">
        <v>10.917</v>
      </c>
      <c r="N13902">
        <v>1.0916999999999999</v>
      </c>
      <c r="O13902">
        <v>1.1947000000000001</v>
      </c>
      <c r="R13902">
        <v>0.16209999999999999</v>
      </c>
      <c r="U13902">
        <v>0.21099999999999999</v>
      </c>
    </row>
    <row r="13903" spans="1:21">
      <c r="A13903" t="s">
        <v>1277</v>
      </c>
      <c r="B13903" t="s">
        <v>562</v>
      </c>
      <c r="E13903" t="s">
        <v>1306</v>
      </c>
      <c r="F13903" t="s">
        <v>332</v>
      </c>
      <c r="I13903" t="s">
        <v>769</v>
      </c>
      <c r="J13903" t="s">
        <v>1308</v>
      </c>
      <c r="K13903">
        <v>10.917</v>
      </c>
      <c r="L13903">
        <v>12.008699999999999</v>
      </c>
      <c r="N13903">
        <v>1.0916999999999999</v>
      </c>
      <c r="O13903">
        <v>1.1979</v>
      </c>
      <c r="R13903">
        <v>0.16020000000000001</v>
      </c>
      <c r="U13903">
        <v>0.20899999999999999</v>
      </c>
    </row>
    <row r="13904" spans="1:21">
      <c r="A13904" t="s">
        <v>1277</v>
      </c>
      <c r="B13904" t="s">
        <v>562</v>
      </c>
      <c r="E13904" t="s">
        <v>1306</v>
      </c>
      <c r="F13904" t="s">
        <v>332</v>
      </c>
      <c r="I13904" t="s">
        <v>769</v>
      </c>
      <c r="J13904" t="s">
        <v>1308</v>
      </c>
      <c r="K13904">
        <v>12.008699999999999</v>
      </c>
      <c r="L13904">
        <v>13.1004</v>
      </c>
      <c r="N13904">
        <v>1.0916999999999999</v>
      </c>
      <c r="O13904">
        <v>1.0416000000000001</v>
      </c>
      <c r="R13904">
        <v>0.159</v>
      </c>
      <c r="U13904">
        <v>0.18099999999999999</v>
      </c>
    </row>
    <row r="13905" spans="1:21">
      <c r="A13905" t="s">
        <v>1277</v>
      </c>
      <c r="B13905" t="s">
        <v>562</v>
      </c>
      <c r="E13905" t="s">
        <v>1306</v>
      </c>
      <c r="F13905" t="s">
        <v>332</v>
      </c>
      <c r="I13905" t="s">
        <v>769</v>
      </c>
      <c r="J13905" t="s">
        <v>1308</v>
      </c>
      <c r="K13905">
        <v>13.1004</v>
      </c>
      <c r="L13905">
        <v>14.1921</v>
      </c>
      <c r="N13905">
        <v>1.0916999999999999</v>
      </c>
      <c r="O13905">
        <v>1.4694</v>
      </c>
      <c r="R13905">
        <v>0.1636</v>
      </c>
      <c r="U13905">
        <v>0.26200000000000001</v>
      </c>
    </row>
    <row r="13906" spans="1:21">
      <c r="A13906" t="s">
        <v>1277</v>
      </c>
      <c r="B13906" t="s">
        <v>562</v>
      </c>
      <c r="E13906" t="s">
        <v>1306</v>
      </c>
      <c r="F13906" t="s">
        <v>332</v>
      </c>
      <c r="I13906" t="s">
        <v>769</v>
      </c>
      <c r="J13906" t="s">
        <v>1308</v>
      </c>
      <c r="K13906">
        <v>14.1921</v>
      </c>
      <c r="L13906">
        <v>15.283799999999999</v>
      </c>
      <c r="N13906">
        <v>1.0916999999999999</v>
      </c>
      <c r="O13906">
        <v>1.1205000000000001</v>
      </c>
      <c r="R13906">
        <v>0.17799999999999999</v>
      </c>
      <c r="U13906">
        <v>0.218</v>
      </c>
    </row>
    <row r="13907" spans="1:21">
      <c r="A13907" t="s">
        <v>1277</v>
      </c>
      <c r="B13907" t="s">
        <v>562</v>
      </c>
      <c r="E13907" t="s">
        <v>1306</v>
      </c>
      <c r="F13907" t="s">
        <v>332</v>
      </c>
      <c r="I13907" t="s">
        <v>769</v>
      </c>
      <c r="J13907" t="s">
        <v>1308</v>
      </c>
      <c r="K13907">
        <v>15.283799999999999</v>
      </c>
      <c r="L13907">
        <v>16.375499999999999</v>
      </c>
      <c r="N13907">
        <v>1.0916999999999999</v>
      </c>
      <c r="O13907">
        <v>1.3818999999999999</v>
      </c>
      <c r="R13907">
        <v>0.1736</v>
      </c>
      <c r="U13907">
        <v>0.26200000000000001</v>
      </c>
    </row>
    <row r="13908" spans="1:21">
      <c r="A13908" t="s">
        <v>1277</v>
      </c>
      <c r="B13908" t="s">
        <v>562</v>
      </c>
      <c r="E13908" t="s">
        <v>1306</v>
      </c>
      <c r="F13908" t="s">
        <v>332</v>
      </c>
      <c r="I13908" t="s">
        <v>769</v>
      </c>
      <c r="J13908" t="s">
        <v>1308</v>
      </c>
      <c r="K13908">
        <v>16.375499999999999</v>
      </c>
      <c r="L13908">
        <v>17.467199999999998</v>
      </c>
      <c r="N13908">
        <v>1.0916999999999999</v>
      </c>
      <c r="O13908">
        <v>1.2846</v>
      </c>
      <c r="R13908">
        <v>0.1444</v>
      </c>
      <c r="U13908">
        <v>0.20200000000000001</v>
      </c>
    </row>
    <row r="13909" spans="1:21">
      <c r="A13909" t="s">
        <v>1277</v>
      </c>
      <c r="B13909" t="s">
        <v>562</v>
      </c>
      <c r="E13909" t="s">
        <v>1306</v>
      </c>
      <c r="F13909" t="s">
        <v>332</v>
      </c>
      <c r="I13909" t="s">
        <v>769</v>
      </c>
      <c r="J13909" t="s">
        <v>1308</v>
      </c>
      <c r="K13909">
        <v>17.467199999999998</v>
      </c>
      <c r="L13909">
        <v>18.558900000000001</v>
      </c>
      <c r="N13909">
        <v>1.0916999999999999</v>
      </c>
      <c r="O13909">
        <v>1.4037999999999999</v>
      </c>
      <c r="R13909">
        <v>0.17050000000000001</v>
      </c>
      <c r="U13909">
        <v>0.26100000000000001</v>
      </c>
    </row>
    <row r="13910" spans="1:21">
      <c r="A13910" t="s">
        <v>1277</v>
      </c>
      <c r="B13910" t="s">
        <v>562</v>
      </c>
      <c r="E13910" t="s">
        <v>1306</v>
      </c>
      <c r="F13910" t="s">
        <v>332</v>
      </c>
      <c r="I13910" t="s">
        <v>769</v>
      </c>
      <c r="J13910" t="s">
        <v>1308</v>
      </c>
      <c r="K13910">
        <v>18.558900000000001</v>
      </c>
      <c r="L13910">
        <v>19.650600000000001</v>
      </c>
      <c r="N13910">
        <v>1.0916999999999999</v>
      </c>
      <c r="O13910">
        <v>1.4003000000000001</v>
      </c>
      <c r="R13910">
        <v>0.1502</v>
      </c>
      <c r="U13910">
        <v>0.23</v>
      </c>
    </row>
    <row r="13911" spans="1:21">
      <c r="A13911" t="s">
        <v>1277</v>
      </c>
      <c r="B13911" t="s">
        <v>562</v>
      </c>
      <c r="E13911" t="s">
        <v>1306</v>
      </c>
      <c r="F13911" t="s">
        <v>332</v>
      </c>
      <c r="I13911" t="s">
        <v>769</v>
      </c>
      <c r="J13911" t="s">
        <v>1308</v>
      </c>
      <c r="K13911">
        <v>19.650600000000001</v>
      </c>
      <c r="L13911">
        <v>20.7423</v>
      </c>
      <c r="N13911">
        <v>1.0916999999999999</v>
      </c>
      <c r="O13911">
        <v>1.2030000000000001</v>
      </c>
      <c r="R13911">
        <v>0.1401</v>
      </c>
      <c r="U13911">
        <v>0.184</v>
      </c>
    </row>
    <row r="13912" spans="1:21">
      <c r="A13912" t="s">
        <v>1277</v>
      </c>
      <c r="B13912" t="s">
        <v>562</v>
      </c>
      <c r="E13912" t="s">
        <v>1306</v>
      </c>
      <c r="F13912" t="s">
        <v>332</v>
      </c>
      <c r="I13912" t="s">
        <v>769</v>
      </c>
      <c r="J13912" t="s">
        <v>1308</v>
      </c>
      <c r="K13912">
        <v>20.7423</v>
      </c>
      <c r="L13912">
        <v>21.834</v>
      </c>
      <c r="N13912">
        <v>1.0916999999999999</v>
      </c>
      <c r="O13912">
        <v>1.3818999999999999</v>
      </c>
      <c r="R13912">
        <v>0.48530000000000001</v>
      </c>
      <c r="U13912">
        <v>0.73199999999999998</v>
      </c>
    </row>
    <row r="13913" spans="1:21">
      <c r="A13913" t="s">
        <v>1277</v>
      </c>
      <c r="B13913" t="s">
        <v>562</v>
      </c>
      <c r="E13913" t="s">
        <v>1306</v>
      </c>
      <c r="F13913" t="s">
        <v>332</v>
      </c>
      <c r="I13913" t="s">
        <v>769</v>
      </c>
      <c r="J13913" t="s">
        <v>1308</v>
      </c>
      <c r="K13913">
        <v>21.834</v>
      </c>
      <c r="L13913">
        <v>22.925699999999999</v>
      </c>
      <c r="N13913">
        <v>1.0916999999999999</v>
      </c>
      <c r="O13913">
        <v>1.2775000000000001</v>
      </c>
      <c r="R13913">
        <v>0.32</v>
      </c>
      <c r="U13913">
        <v>0.44600000000000001</v>
      </c>
    </row>
    <row r="13914" spans="1:21">
      <c r="A13914" t="s">
        <v>1277</v>
      </c>
      <c r="B13914" t="s">
        <v>562</v>
      </c>
      <c r="E13914" t="s">
        <v>1306</v>
      </c>
      <c r="F13914" t="s">
        <v>332</v>
      </c>
      <c r="I13914" t="s">
        <v>769</v>
      </c>
      <c r="J13914" t="s">
        <v>1308</v>
      </c>
      <c r="K13914">
        <v>22.925699999999999</v>
      </c>
      <c r="L13914">
        <v>24.017399999999999</v>
      </c>
      <c r="N13914">
        <v>1.0916999999999999</v>
      </c>
      <c r="O13914">
        <v>1.3608</v>
      </c>
      <c r="R13914">
        <v>0.1547</v>
      </c>
      <c r="U13914">
        <v>0.23</v>
      </c>
    </row>
    <row r="13915" spans="1:21">
      <c r="A13915" t="s">
        <v>1277</v>
      </c>
      <c r="B13915" t="s">
        <v>562</v>
      </c>
      <c r="E13915" t="s">
        <v>1306</v>
      </c>
      <c r="F13915" t="s">
        <v>332</v>
      </c>
      <c r="I13915" t="s">
        <v>769</v>
      </c>
      <c r="J13915" t="s">
        <v>1308</v>
      </c>
      <c r="K13915">
        <v>24.017399999999999</v>
      </c>
      <c r="L13915">
        <v>25.109100000000002</v>
      </c>
      <c r="N13915">
        <v>1.0916999999999999</v>
      </c>
      <c r="O13915">
        <v>1.2374000000000001</v>
      </c>
      <c r="R13915">
        <v>0.15640000000000001</v>
      </c>
      <c r="U13915">
        <v>0.21099999999999999</v>
      </c>
    </row>
    <row r="13916" spans="1:21">
      <c r="A13916" t="s">
        <v>1277</v>
      </c>
      <c r="B13916" t="s">
        <v>562</v>
      </c>
      <c r="E13916" t="s">
        <v>1306</v>
      </c>
      <c r="F13916" t="s">
        <v>332</v>
      </c>
      <c r="I13916" t="s">
        <v>769</v>
      </c>
      <c r="J13916" t="s">
        <v>1308</v>
      </c>
      <c r="K13916">
        <v>25.109100000000002</v>
      </c>
      <c r="L13916">
        <v>26.200800000000001</v>
      </c>
      <c r="N13916">
        <v>1.0916999999999999</v>
      </c>
      <c r="O13916">
        <v>1.4077</v>
      </c>
      <c r="R13916">
        <v>0.158</v>
      </c>
      <c r="U13916">
        <v>0.24299999999999999</v>
      </c>
    </row>
    <row r="13917" spans="1:21">
      <c r="A13917" t="s">
        <v>1277</v>
      </c>
      <c r="B13917" t="s">
        <v>562</v>
      </c>
      <c r="E13917" t="s">
        <v>1306</v>
      </c>
      <c r="F13917" t="s">
        <v>332</v>
      </c>
      <c r="I13917" t="s">
        <v>769</v>
      </c>
      <c r="J13917" t="s">
        <v>1308</v>
      </c>
      <c r="K13917">
        <v>26.200800000000001</v>
      </c>
      <c r="L13917">
        <v>27.2925</v>
      </c>
      <c r="N13917">
        <v>1.0916999999999999</v>
      </c>
      <c r="O13917">
        <v>1.3065</v>
      </c>
      <c r="R13917">
        <v>0.15049999999999999</v>
      </c>
      <c r="U13917">
        <v>0.215</v>
      </c>
    </row>
    <row r="13918" spans="1:21">
      <c r="A13918" t="s">
        <v>1277</v>
      </c>
      <c r="B13918" t="s">
        <v>562</v>
      </c>
      <c r="E13918" t="s">
        <v>1306</v>
      </c>
      <c r="F13918" t="s">
        <v>332</v>
      </c>
      <c r="I13918" t="s">
        <v>769</v>
      </c>
      <c r="J13918" t="s">
        <v>1308</v>
      </c>
      <c r="K13918">
        <v>27.2925</v>
      </c>
      <c r="L13918">
        <v>28.3842</v>
      </c>
      <c r="N13918">
        <v>1.0916999999999999</v>
      </c>
      <c r="O13918">
        <v>1.3145</v>
      </c>
      <c r="R13918">
        <v>0.14299999999999999</v>
      </c>
      <c r="U13918">
        <v>0.20499999999999999</v>
      </c>
    </row>
    <row r="13919" spans="1:21">
      <c r="A13919" t="s">
        <v>1277</v>
      </c>
      <c r="B13919" t="s">
        <v>562</v>
      </c>
      <c r="E13919" t="s">
        <v>1306</v>
      </c>
      <c r="F13919" t="s">
        <v>332</v>
      </c>
      <c r="I13919" t="s">
        <v>769</v>
      </c>
      <c r="J13919" t="s">
        <v>1308</v>
      </c>
      <c r="K13919">
        <v>28.3842</v>
      </c>
      <c r="L13919">
        <v>29.475899999999999</v>
      </c>
      <c r="N13919">
        <v>1.0916999999999999</v>
      </c>
      <c r="O13919">
        <v>1.1837</v>
      </c>
      <c r="R13919">
        <v>0.14299999999999999</v>
      </c>
      <c r="U13919">
        <v>0.185</v>
      </c>
    </row>
    <row r="13920" spans="1:21">
      <c r="A13920" t="s">
        <v>1277</v>
      </c>
      <c r="B13920" t="s">
        <v>562</v>
      </c>
      <c r="E13920" t="s">
        <v>1306</v>
      </c>
      <c r="F13920" t="s">
        <v>332</v>
      </c>
      <c r="I13920" t="s">
        <v>769</v>
      </c>
      <c r="J13920" t="s">
        <v>1308</v>
      </c>
      <c r="K13920">
        <v>29.475899999999999</v>
      </c>
      <c r="L13920">
        <v>30.567599999999999</v>
      </c>
      <c r="N13920">
        <v>1.0916999999999999</v>
      </c>
      <c r="O13920">
        <v>1.4397</v>
      </c>
      <c r="R13920">
        <v>0.14299999999999999</v>
      </c>
      <c r="U13920">
        <v>0.22500000000000001</v>
      </c>
    </row>
    <row r="13921" spans="1:21">
      <c r="A13921" t="s">
        <v>1277</v>
      </c>
      <c r="B13921" t="s">
        <v>562</v>
      </c>
      <c r="E13921" t="s">
        <v>1306</v>
      </c>
      <c r="F13921" t="s">
        <v>332</v>
      </c>
      <c r="I13921" t="s">
        <v>769</v>
      </c>
      <c r="J13921" t="s">
        <v>1308</v>
      </c>
      <c r="K13921">
        <v>30.567599999999999</v>
      </c>
      <c r="L13921">
        <v>31.659300000000002</v>
      </c>
      <c r="N13921">
        <v>1.0916999999999999</v>
      </c>
      <c r="O13921">
        <v>1.1214</v>
      </c>
      <c r="R13921">
        <v>0.15970000000000001</v>
      </c>
      <c r="U13921">
        <v>0.19600000000000001</v>
      </c>
    </row>
    <row r="13922" spans="1:21">
      <c r="A13922" t="s">
        <v>1277</v>
      </c>
      <c r="B13922" t="s">
        <v>562</v>
      </c>
      <c r="E13922" t="s">
        <v>1306</v>
      </c>
      <c r="F13922" t="s">
        <v>332</v>
      </c>
      <c r="I13922" t="s">
        <v>769</v>
      </c>
      <c r="J13922" t="s">
        <v>1308</v>
      </c>
      <c r="K13922">
        <v>31.659300000000002</v>
      </c>
      <c r="L13922">
        <v>32.750999999999998</v>
      </c>
      <c r="N13922">
        <v>1.0916999999999999</v>
      </c>
      <c r="O13922">
        <v>1.2423999999999999</v>
      </c>
      <c r="R13922">
        <v>0.17649999999999999</v>
      </c>
      <c r="U13922">
        <v>0.23899999999999999</v>
      </c>
    </row>
    <row r="13923" spans="1:21">
      <c r="A13923" t="s">
        <v>1277</v>
      </c>
      <c r="B13923" t="s">
        <v>562</v>
      </c>
      <c r="E13923" t="s">
        <v>1306</v>
      </c>
      <c r="F13923" t="s">
        <v>332</v>
      </c>
      <c r="I13923" t="s">
        <v>769</v>
      </c>
      <c r="J13923" t="s">
        <v>1308</v>
      </c>
      <c r="K13923">
        <v>32.750999999999998</v>
      </c>
      <c r="L13923">
        <v>33.842700000000001</v>
      </c>
      <c r="N13923">
        <v>1.0916999999999999</v>
      </c>
      <c r="O13923">
        <v>1.3914</v>
      </c>
      <c r="R13923">
        <v>0.1457</v>
      </c>
      <c r="U13923">
        <v>0.221</v>
      </c>
    </row>
    <row r="13924" spans="1:21">
      <c r="A13924" t="s">
        <v>1277</v>
      </c>
      <c r="B13924" t="s">
        <v>562</v>
      </c>
      <c r="E13924" t="s">
        <v>1306</v>
      </c>
      <c r="F13924" t="s">
        <v>332</v>
      </c>
      <c r="I13924" t="s">
        <v>769</v>
      </c>
      <c r="J13924" t="s">
        <v>1308</v>
      </c>
      <c r="K13924">
        <v>33.842700000000001</v>
      </c>
      <c r="L13924">
        <v>34.934399999999997</v>
      </c>
      <c r="N13924">
        <v>1.0916999999999999</v>
      </c>
      <c r="O13924">
        <v>1.3145</v>
      </c>
      <c r="R13924">
        <v>0.1149</v>
      </c>
      <c r="U13924">
        <v>0.16500000000000001</v>
      </c>
    </row>
    <row r="13925" spans="1:21">
      <c r="A13925" t="s">
        <v>1277</v>
      </c>
      <c r="B13925" t="s">
        <v>562</v>
      </c>
      <c r="E13925" t="s">
        <v>1306</v>
      </c>
      <c r="F13925" t="s">
        <v>332</v>
      </c>
      <c r="I13925" t="s">
        <v>769</v>
      </c>
      <c r="J13925" t="s">
        <v>1308</v>
      </c>
      <c r="K13925">
        <v>34.934399999999997</v>
      </c>
      <c r="L13925">
        <v>36.0261</v>
      </c>
      <c r="N13925">
        <v>1.0916999999999999</v>
      </c>
      <c r="O13925">
        <v>1.2674000000000001</v>
      </c>
      <c r="R13925">
        <v>0.155</v>
      </c>
      <c r="U13925">
        <v>0.214</v>
      </c>
    </row>
    <row r="13926" spans="1:21">
      <c r="A13926" t="s">
        <v>1277</v>
      </c>
      <c r="B13926" t="s">
        <v>562</v>
      </c>
      <c r="E13926" t="s">
        <v>1306</v>
      </c>
      <c r="F13926" t="s">
        <v>332</v>
      </c>
      <c r="I13926" t="s">
        <v>769</v>
      </c>
      <c r="J13926" t="s">
        <v>1308</v>
      </c>
      <c r="K13926">
        <v>36.0261</v>
      </c>
      <c r="L13926">
        <v>37.117800000000003</v>
      </c>
      <c r="N13926">
        <v>1.0916999999999999</v>
      </c>
      <c r="O13926">
        <v>1.1979</v>
      </c>
      <c r="R13926">
        <v>0.19500000000000001</v>
      </c>
      <c r="U13926">
        <v>0.255</v>
      </c>
    </row>
    <row r="13927" spans="1:21">
      <c r="A13927" t="s">
        <v>1277</v>
      </c>
      <c r="B13927" t="s">
        <v>562</v>
      </c>
      <c r="E13927" t="s">
        <v>1306</v>
      </c>
      <c r="F13927" t="s">
        <v>332</v>
      </c>
      <c r="I13927" t="s">
        <v>769</v>
      </c>
      <c r="J13927" t="s">
        <v>1308</v>
      </c>
      <c r="K13927">
        <v>37.117800000000003</v>
      </c>
      <c r="L13927">
        <v>38.209499999999998</v>
      </c>
      <c r="N13927">
        <v>1.0916999999999999</v>
      </c>
      <c r="O13927">
        <v>1.3317000000000001</v>
      </c>
      <c r="R13927">
        <v>0.17530000000000001</v>
      </c>
      <c r="U13927">
        <v>0.255</v>
      </c>
    </row>
    <row r="13928" spans="1:21">
      <c r="A13928" t="s">
        <v>1277</v>
      </c>
      <c r="B13928" t="s">
        <v>562</v>
      </c>
      <c r="E13928" t="s">
        <v>1306</v>
      </c>
      <c r="F13928" t="s">
        <v>332</v>
      </c>
      <c r="I13928" t="s">
        <v>769</v>
      </c>
      <c r="J13928" t="s">
        <v>1308</v>
      </c>
      <c r="K13928">
        <v>38.209499999999998</v>
      </c>
      <c r="L13928">
        <v>39.301200000000001</v>
      </c>
      <c r="N13928">
        <v>1.0916999999999999</v>
      </c>
      <c r="O13928">
        <v>1.5264</v>
      </c>
      <c r="R13928">
        <v>0.15559999999999999</v>
      </c>
      <c r="U13928">
        <v>0.25900000000000001</v>
      </c>
    </row>
    <row r="13929" spans="1:21">
      <c r="A13929" t="s">
        <v>1277</v>
      </c>
      <c r="B13929" t="s">
        <v>562</v>
      </c>
      <c r="E13929" t="s">
        <v>1306</v>
      </c>
      <c r="F13929" t="s">
        <v>332</v>
      </c>
      <c r="I13929" t="s">
        <v>769</v>
      </c>
      <c r="J13929" t="s">
        <v>1308</v>
      </c>
      <c r="K13929">
        <v>39.301200000000001</v>
      </c>
      <c r="L13929">
        <v>40.392899999999997</v>
      </c>
      <c r="N13929">
        <v>1.0916999999999999</v>
      </c>
      <c r="O13929">
        <v>1.1858</v>
      </c>
      <c r="R13929">
        <v>0.13170000000000001</v>
      </c>
      <c r="U13929">
        <v>0.17</v>
      </c>
    </row>
    <row r="13930" spans="1:21">
      <c r="A13930" t="s">
        <v>1277</v>
      </c>
      <c r="B13930" t="s">
        <v>562</v>
      </c>
      <c r="E13930" t="s">
        <v>1306</v>
      </c>
      <c r="F13930" t="s">
        <v>332</v>
      </c>
      <c r="I13930" t="s">
        <v>769</v>
      </c>
      <c r="J13930" t="s">
        <v>1308</v>
      </c>
      <c r="K13930">
        <v>40.392899999999997</v>
      </c>
      <c r="L13930">
        <v>41.4846</v>
      </c>
      <c r="N13930">
        <v>1.0916999999999999</v>
      </c>
      <c r="O13930">
        <v>1.5369999999999999</v>
      </c>
      <c r="R13930">
        <v>0.10780000000000001</v>
      </c>
      <c r="U13930">
        <v>0.18099999999999999</v>
      </c>
    </row>
    <row r="13931" spans="1:21">
      <c r="A13931" t="s">
        <v>1277</v>
      </c>
      <c r="B13931" t="s">
        <v>562</v>
      </c>
      <c r="E13931" t="s">
        <v>1306</v>
      </c>
      <c r="F13931" t="s">
        <v>332</v>
      </c>
      <c r="I13931" t="s">
        <v>769</v>
      </c>
      <c r="J13931" t="s">
        <v>1308</v>
      </c>
      <c r="K13931">
        <v>41.4846</v>
      </c>
      <c r="L13931">
        <v>42.576300000000003</v>
      </c>
      <c r="N13931">
        <v>1.0916999999999999</v>
      </c>
      <c r="O13931">
        <v>1.216</v>
      </c>
      <c r="R13931">
        <v>0.109</v>
      </c>
      <c r="U13931">
        <v>0.14499999999999999</v>
      </c>
    </row>
    <row r="13932" spans="1:21">
      <c r="A13932" t="s">
        <v>1277</v>
      </c>
      <c r="B13932" t="s">
        <v>562</v>
      </c>
      <c r="E13932" t="s">
        <v>1306</v>
      </c>
      <c r="F13932" t="s">
        <v>332</v>
      </c>
      <c r="I13932" t="s">
        <v>769</v>
      </c>
      <c r="J13932" t="s">
        <v>1308</v>
      </c>
      <c r="K13932">
        <v>42.576300000000003</v>
      </c>
      <c r="L13932">
        <v>43.667999999999999</v>
      </c>
      <c r="N13932">
        <v>1.0916999999999999</v>
      </c>
      <c r="O13932">
        <v>1.3875</v>
      </c>
      <c r="R13932">
        <v>0.11020000000000001</v>
      </c>
      <c r="U13932">
        <v>0.16700000000000001</v>
      </c>
    </row>
    <row r="13933" spans="1:21">
      <c r="A13933" t="s">
        <v>1277</v>
      </c>
      <c r="B13933" t="s">
        <v>562</v>
      </c>
      <c r="E13933" t="s">
        <v>1306</v>
      </c>
      <c r="F13933" t="s">
        <v>332</v>
      </c>
      <c r="I13933" t="s">
        <v>769</v>
      </c>
      <c r="J13933" t="s">
        <v>1308</v>
      </c>
      <c r="K13933">
        <v>43.667999999999999</v>
      </c>
      <c r="L13933">
        <v>44.759700000000002</v>
      </c>
      <c r="N13933">
        <v>1.0916999999999999</v>
      </c>
      <c r="O13933">
        <v>1.3297000000000001</v>
      </c>
      <c r="R13933">
        <v>0.1082</v>
      </c>
      <c r="U13933">
        <v>0.157</v>
      </c>
    </row>
    <row r="13934" spans="1:21">
      <c r="A13934" t="s">
        <v>1277</v>
      </c>
      <c r="B13934" t="s">
        <v>562</v>
      </c>
      <c r="E13934" t="s">
        <v>1306</v>
      </c>
      <c r="F13934" t="s">
        <v>332</v>
      </c>
      <c r="I13934" t="s">
        <v>769</v>
      </c>
      <c r="J13934" t="s">
        <v>1308</v>
      </c>
      <c r="K13934">
        <v>44.759700000000002</v>
      </c>
      <c r="L13934">
        <v>45.851399999999998</v>
      </c>
      <c r="N13934">
        <v>1.0916999999999999</v>
      </c>
      <c r="O13934">
        <v>1.2795000000000001</v>
      </c>
      <c r="R13934">
        <v>0.1061</v>
      </c>
      <c r="U13934">
        <v>0.14799999999999999</v>
      </c>
    </row>
    <row r="13935" spans="1:21">
      <c r="A13935" t="s">
        <v>1277</v>
      </c>
      <c r="B13935" t="s">
        <v>562</v>
      </c>
      <c r="E13935" t="s">
        <v>1306</v>
      </c>
      <c r="F13935" t="s">
        <v>332</v>
      </c>
      <c r="I13935" t="s">
        <v>769</v>
      </c>
      <c r="J13935" t="s">
        <v>1308</v>
      </c>
      <c r="K13935">
        <v>45.851399999999998</v>
      </c>
      <c r="L13935">
        <v>46.943100000000001</v>
      </c>
      <c r="N13935">
        <v>1.0916999999999999</v>
      </c>
      <c r="O13935">
        <v>1.4565999999999999</v>
      </c>
      <c r="R13935">
        <v>0.1095</v>
      </c>
      <c r="U13935">
        <v>0.17399999999999999</v>
      </c>
    </row>
    <row r="13936" spans="1:21">
      <c r="A13936" t="s">
        <v>1277</v>
      </c>
      <c r="B13936" t="s">
        <v>562</v>
      </c>
      <c r="E13936" t="s">
        <v>1306</v>
      </c>
      <c r="F13936" t="s">
        <v>332</v>
      </c>
      <c r="I13936" t="s">
        <v>769</v>
      </c>
      <c r="J13936" t="s">
        <v>1308</v>
      </c>
      <c r="K13936">
        <v>46.943100000000001</v>
      </c>
      <c r="L13936">
        <v>48.034799999999997</v>
      </c>
      <c r="N13936">
        <v>1.0916999999999999</v>
      </c>
      <c r="O13936">
        <v>1.6055999999999999</v>
      </c>
      <c r="R13936">
        <v>0.1129</v>
      </c>
      <c r="U13936">
        <v>0.19800000000000001</v>
      </c>
    </row>
    <row r="13937" spans="1:21">
      <c r="A13937" t="s">
        <v>1277</v>
      </c>
      <c r="B13937" t="s">
        <v>562</v>
      </c>
      <c r="E13937" t="s">
        <v>1306</v>
      </c>
      <c r="F13937" t="s">
        <v>332</v>
      </c>
      <c r="I13937" t="s">
        <v>769</v>
      </c>
      <c r="J13937" t="s">
        <v>1308</v>
      </c>
      <c r="K13937">
        <v>48.034799999999997</v>
      </c>
      <c r="L13937">
        <v>49.1265</v>
      </c>
      <c r="N13937">
        <v>1.0916999999999999</v>
      </c>
      <c r="O13937">
        <v>1.3018000000000001</v>
      </c>
      <c r="R13937">
        <v>0.1164</v>
      </c>
      <c r="U13937">
        <v>0.16500000000000001</v>
      </c>
    </row>
    <row r="13938" spans="1:21">
      <c r="A13938" t="s">
        <v>1277</v>
      </c>
      <c r="B13938" t="s">
        <v>562</v>
      </c>
      <c r="E13938" t="s">
        <v>1306</v>
      </c>
      <c r="F13938" t="s">
        <v>332</v>
      </c>
      <c r="I13938" t="s">
        <v>769</v>
      </c>
      <c r="J13938" t="s">
        <v>1308</v>
      </c>
      <c r="K13938">
        <v>49.1265</v>
      </c>
      <c r="L13938">
        <v>50.218200000000003</v>
      </c>
      <c r="N13938">
        <v>1.0916999999999999</v>
      </c>
      <c r="O13938">
        <v>1.2745</v>
      </c>
      <c r="R13938">
        <v>0.12</v>
      </c>
      <c r="U13938">
        <v>0.16700000000000001</v>
      </c>
    </row>
    <row r="13939" spans="1:21">
      <c r="A13939" t="s">
        <v>1277</v>
      </c>
      <c r="B13939" t="s">
        <v>562</v>
      </c>
      <c r="E13939" t="s">
        <v>1306</v>
      </c>
      <c r="F13939" t="s">
        <v>332</v>
      </c>
      <c r="I13939" t="s">
        <v>769</v>
      </c>
      <c r="J13939" t="s">
        <v>1308</v>
      </c>
      <c r="K13939">
        <v>50.218200000000003</v>
      </c>
      <c r="L13939">
        <v>51.309899999999999</v>
      </c>
      <c r="N13939">
        <v>1.0916999999999999</v>
      </c>
      <c r="O13939">
        <v>1.3712</v>
      </c>
      <c r="R13939">
        <v>0.12640000000000001</v>
      </c>
      <c r="U13939">
        <v>0.189</v>
      </c>
    </row>
    <row r="13940" spans="1:21">
      <c r="A13940" t="s">
        <v>1277</v>
      </c>
      <c r="B13940" t="s">
        <v>562</v>
      </c>
      <c r="E13940" t="s">
        <v>1306</v>
      </c>
      <c r="F13940" t="s">
        <v>332</v>
      </c>
      <c r="I13940" t="s">
        <v>769</v>
      </c>
      <c r="J13940" t="s">
        <v>1308</v>
      </c>
      <c r="K13940">
        <v>51.309899999999999</v>
      </c>
      <c r="L13940">
        <v>52.401600000000002</v>
      </c>
      <c r="N13940">
        <v>1.0916999999999999</v>
      </c>
      <c r="O13940">
        <v>1.5041</v>
      </c>
      <c r="R13940">
        <v>0.13289999999999999</v>
      </c>
      <c r="U13940">
        <v>0.218</v>
      </c>
    </row>
    <row r="13941" spans="1:21">
      <c r="A13941" t="s">
        <v>1277</v>
      </c>
      <c r="B13941" t="s">
        <v>562</v>
      </c>
      <c r="E13941" t="s">
        <v>1306</v>
      </c>
      <c r="F13941" t="s">
        <v>332</v>
      </c>
      <c r="I13941" t="s">
        <v>769</v>
      </c>
      <c r="J13941" t="s">
        <v>1308</v>
      </c>
      <c r="K13941">
        <v>52.401600000000002</v>
      </c>
      <c r="L13941">
        <v>53.493299999999998</v>
      </c>
      <c r="N13941">
        <v>1.0916999999999999</v>
      </c>
      <c r="O13941">
        <v>1.2284999999999999</v>
      </c>
      <c r="R13941">
        <v>0.1172</v>
      </c>
      <c r="U13941">
        <v>0.157</v>
      </c>
    </row>
    <row r="13942" spans="1:21">
      <c r="A13942" t="s">
        <v>1277</v>
      </c>
      <c r="B13942" t="s">
        <v>562</v>
      </c>
      <c r="E13942" t="s">
        <v>1306</v>
      </c>
      <c r="F13942" t="s">
        <v>332</v>
      </c>
      <c r="I13942" t="s">
        <v>769</v>
      </c>
      <c r="J13942" t="s">
        <v>1308</v>
      </c>
      <c r="K13942">
        <v>53.493299999999998</v>
      </c>
      <c r="L13942">
        <v>54.585000000000001</v>
      </c>
      <c r="N13942">
        <v>1.0916999999999999</v>
      </c>
      <c r="O13942">
        <v>1.2712000000000001</v>
      </c>
      <c r="R13942">
        <v>0.10150000000000001</v>
      </c>
      <c r="U13942">
        <v>0.14099999999999999</v>
      </c>
    </row>
    <row r="13943" spans="1:21">
      <c r="A13943" t="s">
        <v>1277</v>
      </c>
      <c r="B13943" t="s">
        <v>562</v>
      </c>
      <c r="E13943" t="s">
        <v>1306</v>
      </c>
      <c r="F13943" t="s">
        <v>332</v>
      </c>
      <c r="I13943" t="s">
        <v>769</v>
      </c>
      <c r="J13943" t="s">
        <v>1308</v>
      </c>
      <c r="K13943">
        <v>54.585000000000001</v>
      </c>
      <c r="L13943">
        <v>55.676699999999997</v>
      </c>
      <c r="N13943">
        <v>1.0916999999999999</v>
      </c>
      <c r="O13943">
        <v>1.2543</v>
      </c>
      <c r="R13943">
        <v>0.12130000000000001</v>
      </c>
      <c r="U13943">
        <v>0.16600000000000001</v>
      </c>
    </row>
    <row r="13944" spans="1:21">
      <c r="A13944" t="s">
        <v>1277</v>
      </c>
      <c r="B13944" t="s">
        <v>562</v>
      </c>
      <c r="E13944" t="s">
        <v>1306</v>
      </c>
      <c r="F13944" t="s">
        <v>332</v>
      </c>
      <c r="I13944" t="s">
        <v>769</v>
      </c>
      <c r="J13944" t="s">
        <v>1308</v>
      </c>
      <c r="K13944">
        <v>55.676699999999997</v>
      </c>
      <c r="L13944">
        <v>56.7684</v>
      </c>
      <c r="N13944">
        <v>1.0916999999999999</v>
      </c>
      <c r="O13944">
        <v>1.2552000000000001</v>
      </c>
      <c r="R13944">
        <v>0.14119999999999999</v>
      </c>
      <c r="U13944">
        <v>0.193</v>
      </c>
    </row>
    <row r="13945" spans="1:21">
      <c r="A13945" t="s">
        <v>1277</v>
      </c>
      <c r="B13945" t="s">
        <v>562</v>
      </c>
      <c r="E13945" t="s">
        <v>1306</v>
      </c>
      <c r="F13945" t="s">
        <v>332</v>
      </c>
      <c r="I13945" t="s">
        <v>769</v>
      </c>
      <c r="J13945" t="s">
        <v>1308</v>
      </c>
      <c r="K13945">
        <v>56.7684</v>
      </c>
      <c r="L13945">
        <v>57.860100000000003</v>
      </c>
      <c r="N13945">
        <v>1.0916999999999999</v>
      </c>
      <c r="O13945">
        <v>1.1775</v>
      </c>
      <c r="R13945">
        <v>0.125</v>
      </c>
      <c r="U13945">
        <v>0.161</v>
      </c>
    </row>
    <row r="13946" spans="1:21">
      <c r="A13946" t="s">
        <v>1277</v>
      </c>
      <c r="B13946" t="s">
        <v>562</v>
      </c>
      <c r="E13946" t="s">
        <v>1306</v>
      </c>
      <c r="F13946" t="s">
        <v>332</v>
      </c>
      <c r="I13946" t="s">
        <v>769</v>
      </c>
      <c r="J13946" t="s">
        <v>1308</v>
      </c>
      <c r="K13946">
        <v>57.860100000000003</v>
      </c>
      <c r="L13946">
        <v>58.951799999999999</v>
      </c>
      <c r="N13946">
        <v>1.0916999999999999</v>
      </c>
      <c r="O13946">
        <v>1.2768999999999999</v>
      </c>
      <c r="R13946">
        <v>0.1089</v>
      </c>
      <c r="U13946">
        <v>0.152</v>
      </c>
    </row>
    <row r="13947" spans="1:21">
      <c r="A13947" t="s">
        <v>1277</v>
      </c>
      <c r="B13947" t="s">
        <v>562</v>
      </c>
      <c r="E13947" t="s">
        <v>1306</v>
      </c>
      <c r="F13947" t="s">
        <v>332</v>
      </c>
      <c r="I13947" t="s">
        <v>769</v>
      </c>
      <c r="J13947" t="s">
        <v>1308</v>
      </c>
      <c r="K13947">
        <v>58.951799999999999</v>
      </c>
      <c r="L13947">
        <v>60.043500000000002</v>
      </c>
      <c r="N13947">
        <v>1.0916999999999999</v>
      </c>
      <c r="O13947">
        <v>1.2656000000000001</v>
      </c>
      <c r="R13947">
        <v>0.11749999999999999</v>
      </c>
      <c r="U13947">
        <v>0.16200000000000001</v>
      </c>
    </row>
    <row r="13948" spans="1:21">
      <c r="A13948" t="s">
        <v>1277</v>
      </c>
      <c r="B13948" t="s">
        <v>562</v>
      </c>
      <c r="E13948" t="s">
        <v>1306</v>
      </c>
      <c r="F13948" t="s">
        <v>332</v>
      </c>
      <c r="I13948" t="s">
        <v>769</v>
      </c>
      <c r="J13948" t="s">
        <v>1308</v>
      </c>
      <c r="K13948">
        <v>60.043500000000002</v>
      </c>
      <c r="L13948">
        <v>61.135199999999998</v>
      </c>
      <c r="N13948">
        <v>1.0916999999999999</v>
      </c>
      <c r="O13948">
        <v>1.4454</v>
      </c>
      <c r="R13948">
        <v>0.12609999999999999</v>
      </c>
      <c r="U13948">
        <v>0.19900000000000001</v>
      </c>
    </row>
    <row r="13949" spans="1:21">
      <c r="A13949" t="s">
        <v>1277</v>
      </c>
      <c r="B13949" t="s">
        <v>562</v>
      </c>
      <c r="E13949" t="s">
        <v>1306</v>
      </c>
      <c r="F13949" t="s">
        <v>332</v>
      </c>
      <c r="I13949" t="s">
        <v>769</v>
      </c>
      <c r="J13949" t="s">
        <v>1308</v>
      </c>
      <c r="K13949">
        <v>61.135199999999998</v>
      </c>
      <c r="L13949">
        <v>62.226900000000001</v>
      </c>
      <c r="N13949">
        <v>1.0916999999999999</v>
      </c>
      <c r="O13949">
        <v>1.2490000000000001</v>
      </c>
      <c r="R13949">
        <v>0.1278</v>
      </c>
      <c r="U13949">
        <v>0.17399999999999999</v>
      </c>
    </row>
    <row r="13950" spans="1:21">
      <c r="A13950" t="s">
        <v>1277</v>
      </c>
      <c r="B13950" t="s">
        <v>562</v>
      </c>
      <c r="E13950" t="s">
        <v>1306</v>
      </c>
      <c r="F13950" t="s">
        <v>332</v>
      </c>
      <c r="I13950" t="s">
        <v>769</v>
      </c>
      <c r="J13950" t="s">
        <v>1308</v>
      </c>
      <c r="K13950">
        <v>62.226900000000001</v>
      </c>
      <c r="L13950">
        <v>63.318600000000004</v>
      </c>
      <c r="N13950">
        <v>1.0916999999999999</v>
      </c>
      <c r="O13950">
        <v>1.2788999999999999</v>
      </c>
      <c r="R13950">
        <v>0.1295</v>
      </c>
      <c r="U13950">
        <v>0.18099999999999999</v>
      </c>
    </row>
    <row r="13951" spans="1:21">
      <c r="A13951" t="s">
        <v>1277</v>
      </c>
      <c r="B13951" t="s">
        <v>562</v>
      </c>
      <c r="E13951" t="s">
        <v>1306</v>
      </c>
      <c r="F13951" t="s">
        <v>332</v>
      </c>
      <c r="I13951" t="s">
        <v>769</v>
      </c>
      <c r="J13951" t="s">
        <v>1308</v>
      </c>
      <c r="K13951">
        <v>63.318600000000004</v>
      </c>
      <c r="L13951">
        <v>64.410300000000007</v>
      </c>
      <c r="N13951">
        <v>1.0916999999999999</v>
      </c>
      <c r="O13951">
        <v>1.3519000000000001</v>
      </c>
      <c r="R13951">
        <v>0.16589999999999999</v>
      </c>
      <c r="U13951">
        <v>0.245</v>
      </c>
    </row>
    <row r="13952" spans="1:21">
      <c r="A13952" t="s">
        <v>1277</v>
      </c>
      <c r="B13952" t="s">
        <v>562</v>
      </c>
      <c r="E13952" t="s">
        <v>1306</v>
      </c>
      <c r="F13952" t="s">
        <v>332</v>
      </c>
      <c r="I13952" t="s">
        <v>769</v>
      </c>
      <c r="J13952" t="s">
        <v>1308</v>
      </c>
      <c r="K13952">
        <v>64.410300000000007</v>
      </c>
      <c r="L13952">
        <v>65.501999999999995</v>
      </c>
      <c r="N13952">
        <v>1.0916999999999999</v>
      </c>
      <c r="O13952">
        <v>1.4863</v>
      </c>
      <c r="R13952">
        <v>0.2024</v>
      </c>
      <c r="U13952">
        <v>0.32800000000000001</v>
      </c>
    </row>
    <row r="13953" spans="1:21">
      <c r="A13953" t="s">
        <v>1277</v>
      </c>
      <c r="B13953" t="s">
        <v>562</v>
      </c>
      <c r="E13953" t="s">
        <v>1306</v>
      </c>
      <c r="F13953" t="s">
        <v>332</v>
      </c>
      <c r="I13953" t="s">
        <v>769</v>
      </c>
      <c r="J13953" t="s">
        <v>1308</v>
      </c>
      <c r="K13953">
        <v>65.501999999999995</v>
      </c>
      <c r="L13953">
        <v>66.593699999999998</v>
      </c>
      <c r="N13953">
        <v>1.0916999999999999</v>
      </c>
      <c r="O13953">
        <v>1.5465</v>
      </c>
      <c r="R13953">
        <v>0.221</v>
      </c>
      <c r="U13953">
        <v>0.373</v>
      </c>
    </row>
    <row r="13954" spans="1:21">
      <c r="A13954" t="s">
        <v>1277</v>
      </c>
      <c r="B13954" t="s">
        <v>562</v>
      </c>
      <c r="E13954" t="s">
        <v>1306</v>
      </c>
      <c r="F13954" t="s">
        <v>332</v>
      </c>
      <c r="I13954" t="s">
        <v>769</v>
      </c>
      <c r="J13954" t="s">
        <v>1308</v>
      </c>
      <c r="K13954">
        <v>66.593699999999998</v>
      </c>
      <c r="L13954">
        <v>67.685400000000001</v>
      </c>
      <c r="N13954">
        <v>1.0916999999999999</v>
      </c>
      <c r="O13954">
        <v>1.3923000000000001</v>
      </c>
      <c r="R13954">
        <v>0.2397</v>
      </c>
      <c r="U13954">
        <v>0.36399999999999999</v>
      </c>
    </row>
    <row r="13955" spans="1:21">
      <c r="A13955" t="s">
        <v>1277</v>
      </c>
      <c r="B13955" t="s">
        <v>562</v>
      </c>
      <c r="E13955" t="s">
        <v>1306</v>
      </c>
      <c r="F13955" t="s">
        <v>332</v>
      </c>
      <c r="I13955" t="s">
        <v>769</v>
      </c>
      <c r="J13955" t="s">
        <v>1308</v>
      </c>
      <c r="K13955">
        <v>67.685400000000001</v>
      </c>
      <c r="L13955">
        <v>68.777100000000004</v>
      </c>
      <c r="N13955">
        <v>1.0916999999999999</v>
      </c>
      <c r="O13955">
        <v>1.1766000000000001</v>
      </c>
      <c r="R13955">
        <v>0.2467</v>
      </c>
      <c r="U13955">
        <v>0.317</v>
      </c>
    </row>
    <row r="13956" spans="1:21">
      <c r="A13956" t="s">
        <v>1277</v>
      </c>
      <c r="B13956" t="s">
        <v>562</v>
      </c>
      <c r="E13956" t="s">
        <v>1306</v>
      </c>
      <c r="F13956" t="s">
        <v>332</v>
      </c>
      <c r="I13956" t="s">
        <v>769</v>
      </c>
      <c r="J13956" t="s">
        <v>1308</v>
      </c>
      <c r="K13956">
        <v>68.777100000000004</v>
      </c>
      <c r="L13956">
        <v>69.868799999999993</v>
      </c>
      <c r="N13956">
        <v>1.0916999999999999</v>
      </c>
      <c r="O13956">
        <v>1.3380000000000001</v>
      </c>
      <c r="R13956">
        <v>0.25359999999999999</v>
      </c>
      <c r="U13956">
        <v>0.37</v>
      </c>
    </row>
    <row r="13957" spans="1:21">
      <c r="A13957" t="s">
        <v>1277</v>
      </c>
      <c r="B13957" t="s">
        <v>562</v>
      </c>
      <c r="E13957" t="s">
        <v>1306</v>
      </c>
      <c r="F13957" t="s">
        <v>332</v>
      </c>
      <c r="I13957" t="s">
        <v>769</v>
      </c>
      <c r="J13957" t="s">
        <v>1308</v>
      </c>
      <c r="K13957">
        <v>69.868799999999993</v>
      </c>
      <c r="L13957">
        <v>70.960499999999996</v>
      </c>
      <c r="N13957">
        <v>1.0916999999999999</v>
      </c>
      <c r="O13957">
        <v>1.2576000000000001</v>
      </c>
      <c r="R13957">
        <v>0.25480000000000003</v>
      </c>
      <c r="U13957">
        <v>0.35</v>
      </c>
    </row>
    <row r="13958" spans="1:21">
      <c r="A13958" t="s">
        <v>1277</v>
      </c>
      <c r="B13958" t="s">
        <v>562</v>
      </c>
      <c r="E13958" t="s">
        <v>1306</v>
      </c>
      <c r="F13958" t="s">
        <v>332</v>
      </c>
      <c r="I13958" t="s">
        <v>769</v>
      </c>
      <c r="J13958" t="s">
        <v>1308</v>
      </c>
      <c r="K13958">
        <v>70.960499999999996</v>
      </c>
      <c r="L13958">
        <v>72.052199999999999</v>
      </c>
      <c r="N13958">
        <v>1.0916999999999999</v>
      </c>
      <c r="O13958">
        <v>1.3644000000000001</v>
      </c>
      <c r="R13958">
        <v>0.25600000000000001</v>
      </c>
      <c r="U13958">
        <v>0.38100000000000001</v>
      </c>
    </row>
    <row r="13959" spans="1:21">
      <c r="A13959" t="s">
        <v>1277</v>
      </c>
      <c r="B13959" t="s">
        <v>562</v>
      </c>
      <c r="E13959" t="s">
        <v>1306</v>
      </c>
      <c r="F13959" t="s">
        <v>332</v>
      </c>
      <c r="I13959" t="s">
        <v>769</v>
      </c>
      <c r="J13959" t="s">
        <v>1308</v>
      </c>
      <c r="K13959">
        <v>72.052199999999999</v>
      </c>
      <c r="L13959">
        <v>73.143900000000002</v>
      </c>
      <c r="N13959">
        <v>1.0916999999999999</v>
      </c>
      <c r="O13959">
        <v>1.2834000000000001</v>
      </c>
      <c r="R13959">
        <v>0.2848</v>
      </c>
      <c r="U13959">
        <v>0.39900000000000002</v>
      </c>
    </row>
    <row r="13960" spans="1:21">
      <c r="A13960" t="s">
        <v>1277</v>
      </c>
      <c r="B13960" t="s">
        <v>562</v>
      </c>
      <c r="E13960" t="s">
        <v>1306</v>
      </c>
      <c r="F13960" t="s">
        <v>332</v>
      </c>
      <c r="I13960" t="s">
        <v>769</v>
      </c>
      <c r="J13960" t="s">
        <v>1308</v>
      </c>
      <c r="K13960">
        <v>73.143900000000002</v>
      </c>
      <c r="L13960">
        <v>74.235600000000005</v>
      </c>
      <c r="N13960">
        <v>1.0916999999999999</v>
      </c>
      <c r="O13960">
        <v>1.4172</v>
      </c>
      <c r="R13960">
        <v>0.3135</v>
      </c>
      <c r="U13960">
        <v>0.48499999999999999</v>
      </c>
    </row>
    <row r="13961" spans="1:21">
      <c r="A13961" t="s">
        <v>1277</v>
      </c>
      <c r="B13961" t="s">
        <v>562</v>
      </c>
      <c r="E13961" t="s">
        <v>1306</v>
      </c>
      <c r="F13961" t="s">
        <v>332</v>
      </c>
      <c r="I13961" t="s">
        <v>769</v>
      </c>
      <c r="J13961" t="s">
        <v>1308</v>
      </c>
      <c r="K13961">
        <v>74.235600000000005</v>
      </c>
      <c r="L13961">
        <v>75.327299999999994</v>
      </c>
      <c r="N13961">
        <v>1.0916999999999999</v>
      </c>
      <c r="O13961">
        <v>1.3359000000000001</v>
      </c>
      <c r="R13961">
        <v>0.35949999999999999</v>
      </c>
      <c r="U13961">
        <v>0.52400000000000002</v>
      </c>
    </row>
    <row r="13962" spans="1:21">
      <c r="A13962" t="s">
        <v>1277</v>
      </c>
      <c r="B13962" t="s">
        <v>562</v>
      </c>
      <c r="E13962" t="s">
        <v>1306</v>
      </c>
      <c r="F13962" t="s">
        <v>332</v>
      </c>
      <c r="I13962" t="s">
        <v>769</v>
      </c>
      <c r="J13962" t="s">
        <v>1308</v>
      </c>
      <c r="K13962">
        <v>75.327299999999994</v>
      </c>
      <c r="L13962">
        <v>76.418999999999997</v>
      </c>
      <c r="N13962">
        <v>1.0916999999999999</v>
      </c>
      <c r="O13962">
        <v>1.3579000000000001</v>
      </c>
      <c r="R13962">
        <v>0.40550000000000003</v>
      </c>
      <c r="U13962">
        <v>0.60099999999999998</v>
      </c>
    </row>
    <row r="13963" spans="1:21">
      <c r="A13963" t="s">
        <v>1277</v>
      </c>
      <c r="B13963" t="s">
        <v>562</v>
      </c>
      <c r="E13963" t="s">
        <v>1306</v>
      </c>
      <c r="F13963" t="s">
        <v>332</v>
      </c>
      <c r="I13963" t="s">
        <v>769</v>
      </c>
      <c r="J13963" t="s">
        <v>1308</v>
      </c>
      <c r="K13963">
        <v>76.418999999999997</v>
      </c>
      <c r="L13963">
        <v>77.5107</v>
      </c>
      <c r="N13963">
        <v>1.0916999999999999</v>
      </c>
      <c r="O13963">
        <v>1.4338</v>
      </c>
      <c r="R13963">
        <v>0.3619</v>
      </c>
      <c r="U13963">
        <v>0.56599999999999995</v>
      </c>
    </row>
    <row r="13964" spans="1:21">
      <c r="A13964" t="s">
        <v>1277</v>
      </c>
      <c r="B13964" t="s">
        <v>562</v>
      </c>
      <c r="E13964" t="s">
        <v>1306</v>
      </c>
      <c r="F13964" t="s">
        <v>332</v>
      </c>
      <c r="I13964" t="s">
        <v>769</v>
      </c>
      <c r="J13964" t="s">
        <v>1308</v>
      </c>
      <c r="K13964">
        <v>77.5107</v>
      </c>
      <c r="L13964">
        <v>78.602400000000003</v>
      </c>
      <c r="N13964">
        <v>1.0916999999999999</v>
      </c>
      <c r="O13964">
        <v>1.3233999999999999</v>
      </c>
      <c r="R13964">
        <v>0.31830000000000003</v>
      </c>
      <c r="U13964">
        <v>0.46</v>
      </c>
    </row>
    <row r="13965" spans="1:21">
      <c r="A13965" t="s">
        <v>1277</v>
      </c>
      <c r="B13965" t="s">
        <v>562</v>
      </c>
      <c r="E13965" t="s">
        <v>1306</v>
      </c>
      <c r="F13965" t="s">
        <v>332</v>
      </c>
      <c r="I13965" t="s">
        <v>769</v>
      </c>
      <c r="J13965" t="s">
        <v>1308</v>
      </c>
      <c r="K13965">
        <v>78.602400000000003</v>
      </c>
      <c r="L13965">
        <v>79.694100000000006</v>
      </c>
      <c r="N13965">
        <v>1.0916999999999999</v>
      </c>
      <c r="O13965">
        <v>1.4865999999999999</v>
      </c>
      <c r="R13965">
        <v>0.29310000000000003</v>
      </c>
      <c r="U13965">
        <v>0.47599999999999998</v>
      </c>
    </row>
    <row r="13966" spans="1:21">
      <c r="A13966" t="s">
        <v>1277</v>
      </c>
      <c r="B13966" t="s">
        <v>562</v>
      </c>
      <c r="E13966" t="s">
        <v>1306</v>
      </c>
      <c r="F13966" t="s">
        <v>332</v>
      </c>
      <c r="I13966" t="s">
        <v>769</v>
      </c>
      <c r="J13966" t="s">
        <v>1308</v>
      </c>
      <c r="K13966">
        <v>79.694100000000006</v>
      </c>
      <c r="L13966">
        <v>80.785799999999995</v>
      </c>
      <c r="N13966">
        <v>1.0916999999999999</v>
      </c>
      <c r="O13966">
        <v>1.4406000000000001</v>
      </c>
      <c r="R13966">
        <v>0.26779999999999998</v>
      </c>
      <c r="U13966">
        <v>0.42099999999999999</v>
      </c>
    </row>
    <row r="13967" spans="1:21">
      <c r="A13967" t="s">
        <v>1277</v>
      </c>
      <c r="B13967" t="s">
        <v>562</v>
      </c>
      <c r="E13967" t="s">
        <v>1306</v>
      </c>
      <c r="F13967" t="s">
        <v>332</v>
      </c>
      <c r="I13967" t="s">
        <v>769</v>
      </c>
      <c r="J13967" t="s">
        <v>1308</v>
      </c>
      <c r="K13967">
        <v>80.785799999999995</v>
      </c>
      <c r="L13967">
        <v>81.877499999999998</v>
      </c>
      <c r="N13967">
        <v>1.0916999999999999</v>
      </c>
      <c r="O13967">
        <v>1.3768</v>
      </c>
      <c r="R13967">
        <v>0.26750000000000002</v>
      </c>
      <c r="U13967">
        <v>0.40200000000000002</v>
      </c>
    </row>
    <row r="13968" spans="1:21">
      <c r="A13968" t="s">
        <v>1277</v>
      </c>
      <c r="B13968" t="s">
        <v>562</v>
      </c>
      <c r="E13968" t="s">
        <v>1306</v>
      </c>
      <c r="F13968" t="s">
        <v>332</v>
      </c>
      <c r="I13968" t="s">
        <v>769</v>
      </c>
      <c r="J13968" t="s">
        <v>1308</v>
      </c>
      <c r="K13968">
        <v>81.877499999999998</v>
      </c>
      <c r="L13968">
        <v>82.969200000000001</v>
      </c>
      <c r="N13968">
        <v>1.0916999999999999</v>
      </c>
      <c r="O13968">
        <v>1.3507</v>
      </c>
      <c r="R13968">
        <v>0.2671</v>
      </c>
      <c r="U13968">
        <v>0.39400000000000002</v>
      </c>
    </row>
    <row r="13969" spans="1:21">
      <c r="A13969" t="s">
        <v>1277</v>
      </c>
      <c r="B13969" t="s">
        <v>562</v>
      </c>
      <c r="E13969" t="s">
        <v>1306</v>
      </c>
      <c r="F13969" t="s">
        <v>332</v>
      </c>
      <c r="I13969" t="s">
        <v>769</v>
      </c>
      <c r="J13969" t="s">
        <v>1308</v>
      </c>
      <c r="K13969">
        <v>82.969200000000001</v>
      </c>
      <c r="L13969">
        <v>84.060900000000004</v>
      </c>
      <c r="N13969">
        <v>1.0916999999999999</v>
      </c>
      <c r="O13969">
        <v>1.3045</v>
      </c>
      <c r="R13969">
        <v>0.2707</v>
      </c>
      <c r="U13969">
        <v>0.38600000000000001</v>
      </c>
    </row>
    <row r="13970" spans="1:21">
      <c r="A13970" t="s">
        <v>1277</v>
      </c>
      <c r="B13970" t="s">
        <v>562</v>
      </c>
      <c r="E13970" t="s">
        <v>1306</v>
      </c>
      <c r="F13970" t="s">
        <v>332</v>
      </c>
      <c r="I13970" t="s">
        <v>769</v>
      </c>
      <c r="J13970" t="s">
        <v>1308</v>
      </c>
      <c r="K13970">
        <v>84.060900000000004</v>
      </c>
      <c r="L13970">
        <v>85.152600000000007</v>
      </c>
      <c r="N13970">
        <v>1.0916999999999999</v>
      </c>
      <c r="O13970">
        <v>1.4552</v>
      </c>
      <c r="R13970">
        <v>0.27429999999999999</v>
      </c>
      <c r="U13970">
        <v>0.436</v>
      </c>
    </row>
    <row r="13971" spans="1:21">
      <c r="A13971" t="s">
        <v>1277</v>
      </c>
      <c r="B13971" t="s">
        <v>562</v>
      </c>
      <c r="E13971" t="s">
        <v>1306</v>
      </c>
      <c r="F13971" t="s">
        <v>332</v>
      </c>
      <c r="I13971" t="s">
        <v>769</v>
      </c>
      <c r="J13971" t="s">
        <v>1308</v>
      </c>
      <c r="K13971">
        <v>85.152600000000007</v>
      </c>
      <c r="L13971">
        <v>86.244299999999996</v>
      </c>
      <c r="N13971">
        <v>1.0916999999999999</v>
      </c>
      <c r="O13971">
        <v>1.2813000000000001</v>
      </c>
      <c r="R13971">
        <v>0.25879999999999997</v>
      </c>
      <c r="U13971">
        <v>0.36199999999999999</v>
      </c>
    </row>
    <row r="13972" spans="1:21">
      <c r="A13972" t="s">
        <v>1277</v>
      </c>
      <c r="B13972" t="s">
        <v>562</v>
      </c>
      <c r="E13972" t="s">
        <v>1306</v>
      </c>
      <c r="F13972" t="s">
        <v>332</v>
      </c>
      <c r="I13972" t="s">
        <v>769</v>
      </c>
      <c r="J13972" t="s">
        <v>1308</v>
      </c>
      <c r="K13972">
        <v>86.244299999999996</v>
      </c>
      <c r="L13972">
        <v>87.335999999999999</v>
      </c>
      <c r="N13972">
        <v>1.0916999999999999</v>
      </c>
      <c r="O13972">
        <v>1.3323</v>
      </c>
      <c r="R13972">
        <v>0.24329999999999999</v>
      </c>
      <c r="U13972">
        <v>0.35399999999999998</v>
      </c>
    </row>
    <row r="13973" spans="1:21">
      <c r="A13973" t="s">
        <v>1277</v>
      </c>
      <c r="B13973" t="s">
        <v>562</v>
      </c>
      <c r="E13973" t="s">
        <v>1306</v>
      </c>
      <c r="F13973" t="s">
        <v>332</v>
      </c>
      <c r="I13973" t="s">
        <v>769</v>
      </c>
      <c r="J13973" t="s">
        <v>1308</v>
      </c>
      <c r="K13973">
        <v>87.335999999999999</v>
      </c>
      <c r="L13973">
        <v>88.427700000000002</v>
      </c>
      <c r="N13973">
        <v>1.0916999999999999</v>
      </c>
      <c r="O13973">
        <v>1.5095000000000001</v>
      </c>
      <c r="R13973">
        <v>0.2742</v>
      </c>
      <c r="U13973">
        <v>0.45200000000000001</v>
      </c>
    </row>
    <row r="13974" spans="1:21">
      <c r="A13974" t="s">
        <v>1277</v>
      </c>
      <c r="B13974" t="s">
        <v>562</v>
      </c>
      <c r="E13974" t="s">
        <v>1306</v>
      </c>
      <c r="F13974" t="s">
        <v>332</v>
      </c>
      <c r="I13974" t="s">
        <v>769</v>
      </c>
      <c r="J13974" t="s">
        <v>1308</v>
      </c>
      <c r="K13974">
        <v>88.427700000000002</v>
      </c>
      <c r="L13974">
        <v>89.519400000000005</v>
      </c>
      <c r="N13974">
        <v>1.0916999999999999</v>
      </c>
      <c r="O13974">
        <v>1.1938</v>
      </c>
      <c r="R13974">
        <v>0.30520000000000003</v>
      </c>
      <c r="U13974">
        <v>0.39800000000000002</v>
      </c>
    </row>
    <row r="13975" spans="1:21">
      <c r="A13975" t="s">
        <v>1277</v>
      </c>
      <c r="B13975" t="s">
        <v>562</v>
      </c>
      <c r="E13975" t="s">
        <v>1306</v>
      </c>
      <c r="F13975" t="s">
        <v>332</v>
      </c>
      <c r="I13975" t="s">
        <v>769</v>
      </c>
      <c r="J13975" t="s">
        <v>1308</v>
      </c>
      <c r="K13975">
        <v>89.519400000000005</v>
      </c>
      <c r="L13975">
        <v>90.611099999999993</v>
      </c>
      <c r="N13975">
        <v>1.0916999999999999</v>
      </c>
      <c r="O13975">
        <v>1.3086</v>
      </c>
      <c r="R13975">
        <v>0.29749999999999999</v>
      </c>
      <c r="U13975">
        <v>0.42499999999999999</v>
      </c>
    </row>
    <row r="13976" spans="1:21">
      <c r="A13976" t="s">
        <v>1277</v>
      </c>
      <c r="B13976" t="s">
        <v>562</v>
      </c>
      <c r="E13976" t="s">
        <v>1306</v>
      </c>
      <c r="F13976" t="s">
        <v>332</v>
      </c>
      <c r="I13976" t="s">
        <v>769</v>
      </c>
      <c r="J13976" t="s">
        <v>1308</v>
      </c>
      <c r="K13976">
        <v>90.611099999999993</v>
      </c>
      <c r="L13976">
        <v>91.702799999999996</v>
      </c>
      <c r="N13976">
        <v>1.0916999999999999</v>
      </c>
      <c r="O13976">
        <v>1.6075999999999999</v>
      </c>
      <c r="R13976">
        <v>0.2898</v>
      </c>
      <c r="U13976">
        <v>0.50900000000000001</v>
      </c>
    </row>
    <row r="13977" spans="1:21">
      <c r="A13977" t="s">
        <v>1277</v>
      </c>
      <c r="B13977" t="s">
        <v>562</v>
      </c>
      <c r="E13977" t="s">
        <v>1306</v>
      </c>
      <c r="F13977" t="s">
        <v>332</v>
      </c>
      <c r="I13977" t="s">
        <v>769</v>
      </c>
      <c r="J13977" t="s">
        <v>1308</v>
      </c>
      <c r="K13977">
        <v>91.702799999999996</v>
      </c>
      <c r="L13977">
        <v>92.794499999999999</v>
      </c>
      <c r="N13977">
        <v>1.0916999999999999</v>
      </c>
      <c r="O13977">
        <v>1.2742</v>
      </c>
      <c r="R13977">
        <v>0.30009999999999998</v>
      </c>
      <c r="U13977">
        <v>0.41699999999999998</v>
      </c>
    </row>
    <row r="13978" spans="1:21">
      <c r="A13978" t="s">
        <v>1277</v>
      </c>
      <c r="B13978" t="s">
        <v>562</v>
      </c>
      <c r="E13978" t="s">
        <v>1306</v>
      </c>
      <c r="F13978" t="s">
        <v>332</v>
      </c>
      <c r="I13978" t="s">
        <v>769</v>
      </c>
      <c r="J13978" t="s">
        <v>1308</v>
      </c>
      <c r="K13978">
        <v>92.794499999999999</v>
      </c>
      <c r="L13978">
        <v>93.886200000000002</v>
      </c>
      <c r="N13978">
        <v>1.0916999999999999</v>
      </c>
      <c r="O13978">
        <v>1.208</v>
      </c>
      <c r="R13978">
        <v>0.31030000000000002</v>
      </c>
      <c r="U13978">
        <v>0.40899999999999997</v>
      </c>
    </row>
    <row r="13979" spans="1:21">
      <c r="A13979" t="s">
        <v>1277</v>
      </c>
      <c r="B13979" t="s">
        <v>562</v>
      </c>
      <c r="E13979" t="s">
        <v>1306</v>
      </c>
      <c r="F13979" t="s">
        <v>332</v>
      </c>
      <c r="I13979" t="s">
        <v>769</v>
      </c>
      <c r="J13979" t="s">
        <v>1308</v>
      </c>
      <c r="K13979">
        <v>93.886200000000002</v>
      </c>
      <c r="L13979">
        <v>94.977900000000005</v>
      </c>
      <c r="N13979">
        <v>1.0916999999999999</v>
      </c>
      <c r="O13979">
        <v>1.0998000000000001</v>
      </c>
      <c r="R13979">
        <v>0.32479999999999998</v>
      </c>
      <c r="U13979">
        <v>0.39</v>
      </c>
    </row>
    <row r="13980" spans="1:21">
      <c r="A13980" t="s">
        <v>1277</v>
      </c>
      <c r="B13980" t="s">
        <v>562</v>
      </c>
      <c r="E13980" t="s">
        <v>1306</v>
      </c>
      <c r="F13980" t="s">
        <v>332</v>
      </c>
      <c r="I13980" t="s">
        <v>769</v>
      </c>
      <c r="J13980" t="s">
        <v>1308</v>
      </c>
      <c r="K13980">
        <v>94.977900000000005</v>
      </c>
      <c r="L13980">
        <v>96.069599999999994</v>
      </c>
      <c r="N13980">
        <v>1.0916999999999999</v>
      </c>
      <c r="O13980">
        <v>1.23</v>
      </c>
      <c r="R13980">
        <v>0.33929999999999999</v>
      </c>
      <c r="U13980">
        <v>0.45600000000000002</v>
      </c>
    </row>
    <row r="13981" spans="1:21">
      <c r="A13981" t="s">
        <v>1277</v>
      </c>
      <c r="B13981" t="s">
        <v>562</v>
      </c>
      <c r="E13981" t="s">
        <v>1306</v>
      </c>
      <c r="F13981" t="s">
        <v>332</v>
      </c>
      <c r="I13981" t="s">
        <v>769</v>
      </c>
      <c r="J13981" t="s">
        <v>1308</v>
      </c>
      <c r="K13981">
        <v>96.069599999999994</v>
      </c>
      <c r="L13981">
        <v>97.161299999999997</v>
      </c>
      <c r="N13981">
        <v>1.0916999999999999</v>
      </c>
      <c r="O13981">
        <v>1.1226</v>
      </c>
      <c r="R13981">
        <v>0.33019999999999999</v>
      </c>
      <c r="U13981">
        <v>0.40500000000000003</v>
      </c>
    </row>
    <row r="13982" spans="1:21">
      <c r="A13982" t="s">
        <v>1277</v>
      </c>
      <c r="B13982" t="s">
        <v>562</v>
      </c>
      <c r="E13982" t="s">
        <v>1306</v>
      </c>
      <c r="F13982" t="s">
        <v>332</v>
      </c>
      <c r="I13982" t="s">
        <v>769</v>
      </c>
      <c r="J13982" t="s">
        <v>1308</v>
      </c>
      <c r="K13982">
        <v>97.161299999999997</v>
      </c>
      <c r="L13982">
        <v>98.253</v>
      </c>
      <c r="N13982">
        <v>1.0916999999999999</v>
      </c>
      <c r="O13982">
        <v>1.3</v>
      </c>
      <c r="R13982">
        <v>0.32119999999999999</v>
      </c>
      <c r="U13982">
        <v>0.45600000000000002</v>
      </c>
    </row>
    <row r="13983" spans="1:21">
      <c r="A13983" t="s">
        <v>1277</v>
      </c>
      <c r="B13983" t="s">
        <v>562</v>
      </c>
      <c r="E13983" t="s">
        <v>1306</v>
      </c>
      <c r="F13983" t="s">
        <v>332</v>
      </c>
      <c r="I13983" t="s">
        <v>769</v>
      </c>
      <c r="J13983" t="s">
        <v>1308</v>
      </c>
      <c r="K13983">
        <v>98.253</v>
      </c>
      <c r="L13983">
        <v>99.344700000000003</v>
      </c>
      <c r="N13983">
        <v>1.0916999999999999</v>
      </c>
      <c r="O13983">
        <v>1.1665000000000001</v>
      </c>
      <c r="R13983">
        <v>0.34739999999999999</v>
      </c>
      <c r="U13983">
        <v>0.442</v>
      </c>
    </row>
    <row r="13984" spans="1:21">
      <c r="A13984" t="s">
        <v>1277</v>
      </c>
      <c r="B13984" t="s">
        <v>562</v>
      </c>
      <c r="E13984" t="s">
        <v>1306</v>
      </c>
      <c r="F13984" t="s">
        <v>332</v>
      </c>
      <c r="I13984" t="s">
        <v>769</v>
      </c>
      <c r="J13984" t="s">
        <v>1308</v>
      </c>
      <c r="K13984">
        <v>99.344700000000003</v>
      </c>
      <c r="L13984">
        <v>100.43640000000001</v>
      </c>
      <c r="N13984">
        <v>1.0916999999999999</v>
      </c>
      <c r="O13984">
        <v>1.1255999999999999</v>
      </c>
      <c r="R13984">
        <v>0.37359999999999999</v>
      </c>
      <c r="U13984">
        <v>0.45900000000000002</v>
      </c>
    </row>
    <row r="13985" spans="1:21">
      <c r="A13985" t="s">
        <v>1277</v>
      </c>
      <c r="B13985" t="s">
        <v>562</v>
      </c>
      <c r="E13985" t="s">
        <v>1306</v>
      </c>
      <c r="F13985" t="s">
        <v>332</v>
      </c>
      <c r="I13985" t="s">
        <v>769</v>
      </c>
      <c r="J13985" t="s">
        <v>1308</v>
      </c>
      <c r="K13985">
        <v>100.43640000000001</v>
      </c>
      <c r="L13985">
        <v>101.52809999999999</v>
      </c>
      <c r="N13985">
        <v>1.0916999999999999</v>
      </c>
      <c r="O13985">
        <v>1.0606</v>
      </c>
      <c r="R13985">
        <v>0.3574</v>
      </c>
      <c r="U13985">
        <v>0.41399999999999998</v>
      </c>
    </row>
    <row r="13986" spans="1:21">
      <c r="A13986" t="s">
        <v>1277</v>
      </c>
      <c r="B13986" t="s">
        <v>562</v>
      </c>
      <c r="E13986" t="s">
        <v>1306</v>
      </c>
      <c r="F13986" t="s">
        <v>332</v>
      </c>
      <c r="I13986" t="s">
        <v>769</v>
      </c>
      <c r="J13986" t="s">
        <v>1308</v>
      </c>
      <c r="K13986">
        <v>101.52809999999999</v>
      </c>
      <c r="L13986">
        <v>102.6198</v>
      </c>
      <c r="N13986">
        <v>1.0916999999999999</v>
      </c>
      <c r="O13986">
        <v>0.99119999999999997</v>
      </c>
      <c r="R13986">
        <v>0.34129999999999999</v>
      </c>
      <c r="U13986">
        <v>0.36899999999999999</v>
      </c>
    </row>
    <row r="13987" spans="1:21">
      <c r="A13987" t="s">
        <v>1277</v>
      </c>
      <c r="B13987" t="s">
        <v>562</v>
      </c>
      <c r="E13987" t="s">
        <v>1306</v>
      </c>
      <c r="F13987" t="s">
        <v>332</v>
      </c>
      <c r="I13987" t="s">
        <v>769</v>
      </c>
      <c r="J13987" t="s">
        <v>1308</v>
      </c>
      <c r="K13987">
        <v>102.6198</v>
      </c>
      <c r="L13987">
        <v>103.7115</v>
      </c>
      <c r="N13987">
        <v>1.0916999999999999</v>
      </c>
      <c r="O13987">
        <v>1.1175999999999999</v>
      </c>
      <c r="R13987">
        <v>0.36</v>
      </c>
      <c r="U13987">
        <v>0.439</v>
      </c>
    </row>
    <row r="13988" spans="1:21">
      <c r="A13988" t="s">
        <v>1277</v>
      </c>
      <c r="B13988" t="s">
        <v>562</v>
      </c>
      <c r="E13988" t="s">
        <v>1306</v>
      </c>
      <c r="F13988" t="s">
        <v>332</v>
      </c>
      <c r="I13988" t="s">
        <v>769</v>
      </c>
      <c r="J13988" t="s">
        <v>1308</v>
      </c>
      <c r="K13988">
        <v>103.7115</v>
      </c>
      <c r="L13988">
        <v>104.8032</v>
      </c>
      <c r="N13988">
        <v>1.0916999999999999</v>
      </c>
      <c r="O13988">
        <v>1.3251999999999999</v>
      </c>
      <c r="R13988">
        <v>0.37859999999999999</v>
      </c>
      <c r="U13988">
        <v>0.54800000000000004</v>
      </c>
    </row>
    <row r="13989" spans="1:21">
      <c r="A13989" t="s">
        <v>1277</v>
      </c>
      <c r="B13989" t="s">
        <v>562</v>
      </c>
      <c r="E13989" t="s">
        <v>1306</v>
      </c>
      <c r="F13989" t="s">
        <v>332</v>
      </c>
      <c r="I13989" t="s">
        <v>769</v>
      </c>
      <c r="J13989" t="s">
        <v>1308</v>
      </c>
      <c r="K13989">
        <v>104.8032</v>
      </c>
      <c r="L13989">
        <v>105.89490000000001</v>
      </c>
      <c r="N13989">
        <v>1.0916999999999999</v>
      </c>
      <c r="O13989">
        <v>1.2656000000000001</v>
      </c>
      <c r="R13989">
        <v>0.3594</v>
      </c>
      <c r="U13989">
        <v>0.497</v>
      </c>
    </row>
    <row r="13990" spans="1:21">
      <c r="A13990" t="s">
        <v>1277</v>
      </c>
      <c r="B13990" t="s">
        <v>562</v>
      </c>
      <c r="E13990" t="s">
        <v>1306</v>
      </c>
      <c r="F13990" t="s">
        <v>332</v>
      </c>
      <c r="I13990" t="s">
        <v>769</v>
      </c>
      <c r="J13990" t="s">
        <v>1308</v>
      </c>
      <c r="K13990">
        <v>105.89490000000001</v>
      </c>
      <c r="L13990">
        <v>106.9866</v>
      </c>
      <c r="N13990">
        <v>1.0916999999999999</v>
      </c>
      <c r="O13990">
        <v>1.0840000000000001</v>
      </c>
      <c r="R13990">
        <v>0.3402</v>
      </c>
      <c r="U13990">
        <v>0.40300000000000002</v>
      </c>
    </row>
    <row r="13991" spans="1:21">
      <c r="A13991" t="s">
        <v>1277</v>
      </c>
      <c r="B13991" t="s">
        <v>562</v>
      </c>
      <c r="E13991" t="s">
        <v>1306</v>
      </c>
      <c r="F13991" t="s">
        <v>332</v>
      </c>
      <c r="I13991" t="s">
        <v>769</v>
      </c>
      <c r="J13991" t="s">
        <v>1308</v>
      </c>
      <c r="K13991">
        <v>106.9866</v>
      </c>
      <c r="L13991">
        <v>108.0783</v>
      </c>
      <c r="N13991">
        <v>1.0916999999999999</v>
      </c>
      <c r="O13991">
        <v>1.3150999999999999</v>
      </c>
      <c r="R13991">
        <v>0.36909999999999998</v>
      </c>
      <c r="U13991">
        <v>0.53</v>
      </c>
    </row>
    <row r="13992" spans="1:21">
      <c r="A13992" t="s">
        <v>1277</v>
      </c>
      <c r="B13992" t="s">
        <v>562</v>
      </c>
      <c r="E13992" t="s">
        <v>1306</v>
      </c>
      <c r="F13992" t="s">
        <v>332</v>
      </c>
      <c r="I13992" t="s">
        <v>769</v>
      </c>
      <c r="J13992" t="s">
        <v>1308</v>
      </c>
      <c r="K13992">
        <v>108.0783</v>
      </c>
      <c r="L13992">
        <v>109.17</v>
      </c>
      <c r="N13992">
        <v>1.0916999999999999</v>
      </c>
      <c r="O13992">
        <v>1.2009000000000001</v>
      </c>
      <c r="R13992">
        <v>0.39789999999999998</v>
      </c>
      <c r="U13992">
        <v>0.52200000000000002</v>
      </c>
    </row>
    <row r="13993" spans="1:21">
      <c r="A13993" t="s">
        <v>1277</v>
      </c>
      <c r="B13993" t="s">
        <v>562</v>
      </c>
      <c r="E13993" t="s">
        <v>1306</v>
      </c>
      <c r="F13993" t="s">
        <v>332</v>
      </c>
      <c r="I13993" t="s">
        <v>769</v>
      </c>
      <c r="J13993" t="s">
        <v>1308</v>
      </c>
      <c r="K13993">
        <v>109.17</v>
      </c>
      <c r="L13993">
        <v>110.2617</v>
      </c>
      <c r="N13993">
        <v>1.0916999999999999</v>
      </c>
      <c r="O13993">
        <v>1.3846000000000001</v>
      </c>
      <c r="R13993">
        <v>0.442</v>
      </c>
      <c r="U13993">
        <v>0.66800000000000004</v>
      </c>
    </row>
    <row r="13994" spans="1:21">
      <c r="A13994" t="s">
        <v>1277</v>
      </c>
      <c r="B13994" t="s">
        <v>562</v>
      </c>
      <c r="E13994" t="s">
        <v>1306</v>
      </c>
      <c r="F13994" t="s">
        <v>332</v>
      </c>
      <c r="I13994" t="s">
        <v>769</v>
      </c>
      <c r="J13994" t="s">
        <v>1308</v>
      </c>
      <c r="K13994">
        <v>110.2617</v>
      </c>
      <c r="L13994">
        <v>111.35339999999999</v>
      </c>
      <c r="N13994">
        <v>1.0916999999999999</v>
      </c>
      <c r="O13994">
        <v>1.1919999999999999</v>
      </c>
      <c r="R13994">
        <v>0.48609999999999998</v>
      </c>
      <c r="U13994">
        <v>0.63300000000000001</v>
      </c>
    </row>
    <row r="13995" spans="1:21">
      <c r="A13995" t="s">
        <v>1277</v>
      </c>
      <c r="B13995" t="s">
        <v>562</v>
      </c>
      <c r="E13995" t="s">
        <v>1306</v>
      </c>
      <c r="F13995" t="s">
        <v>332</v>
      </c>
      <c r="I13995" t="s">
        <v>769</v>
      </c>
      <c r="J13995" t="s">
        <v>1308</v>
      </c>
      <c r="K13995">
        <v>111.35339999999999</v>
      </c>
      <c r="L13995">
        <v>112.4451</v>
      </c>
      <c r="N13995">
        <v>1.0916999999999999</v>
      </c>
      <c r="O13995">
        <v>1.2165999999999999</v>
      </c>
      <c r="R13995">
        <v>0.51029999999999998</v>
      </c>
      <c r="U13995">
        <v>0.67800000000000005</v>
      </c>
    </row>
    <row r="13996" spans="1:21">
      <c r="A13996" t="s">
        <v>1277</v>
      </c>
      <c r="B13996" t="s">
        <v>562</v>
      </c>
      <c r="E13996" t="s">
        <v>1306</v>
      </c>
      <c r="F13996" t="s">
        <v>332</v>
      </c>
      <c r="I13996" t="s">
        <v>769</v>
      </c>
      <c r="J13996" t="s">
        <v>1308</v>
      </c>
      <c r="K13996">
        <v>112.4451</v>
      </c>
      <c r="L13996">
        <v>113.5368</v>
      </c>
      <c r="N13996">
        <v>1.0916999999999999</v>
      </c>
      <c r="O13996">
        <v>1.1609</v>
      </c>
      <c r="R13996">
        <v>0.53449999999999998</v>
      </c>
      <c r="U13996">
        <v>0.67700000000000005</v>
      </c>
    </row>
    <row r="13997" spans="1:21">
      <c r="A13997" t="s">
        <v>1277</v>
      </c>
      <c r="B13997" t="s">
        <v>562</v>
      </c>
      <c r="E13997" t="s">
        <v>1306</v>
      </c>
      <c r="F13997" t="s">
        <v>332</v>
      </c>
      <c r="I13997" t="s">
        <v>769</v>
      </c>
      <c r="J13997" t="s">
        <v>1308</v>
      </c>
      <c r="K13997">
        <v>113.5368</v>
      </c>
      <c r="L13997">
        <v>114.6285</v>
      </c>
      <c r="N13997">
        <v>1.0916999999999999</v>
      </c>
      <c r="O13997">
        <v>1.0197000000000001</v>
      </c>
      <c r="R13997">
        <v>0.48070000000000002</v>
      </c>
      <c r="U13997">
        <v>0.53500000000000003</v>
      </c>
    </row>
    <row r="13998" spans="1:21">
      <c r="A13998" t="s">
        <v>1277</v>
      </c>
      <c r="B13998" t="s">
        <v>562</v>
      </c>
      <c r="E13998" t="s">
        <v>1306</v>
      </c>
      <c r="F13998" t="s">
        <v>332</v>
      </c>
      <c r="I13998" t="s">
        <v>769</v>
      </c>
      <c r="J13998" t="s">
        <v>1308</v>
      </c>
      <c r="K13998">
        <v>114.6285</v>
      </c>
      <c r="L13998">
        <v>115.72020000000001</v>
      </c>
      <c r="N13998">
        <v>1.0916999999999999</v>
      </c>
      <c r="O13998">
        <v>1.0730999999999999</v>
      </c>
      <c r="R13998">
        <v>0.4269</v>
      </c>
      <c r="U13998">
        <v>0.5</v>
      </c>
    </row>
    <row r="13999" spans="1:21">
      <c r="A13999" t="s">
        <v>1277</v>
      </c>
      <c r="B13999" t="s">
        <v>562</v>
      </c>
      <c r="E13999" t="s">
        <v>1306</v>
      </c>
      <c r="F13999" t="s">
        <v>332</v>
      </c>
      <c r="I13999" t="s">
        <v>769</v>
      </c>
      <c r="J13999" t="s">
        <v>1308</v>
      </c>
      <c r="K13999">
        <v>115.72020000000001</v>
      </c>
      <c r="L13999">
        <v>116.81189999999999</v>
      </c>
      <c r="N13999">
        <v>1.0916999999999999</v>
      </c>
      <c r="O13999">
        <v>1.0047999999999999</v>
      </c>
      <c r="R13999">
        <v>0.45279999999999998</v>
      </c>
      <c r="U13999">
        <v>0.497</v>
      </c>
    </row>
    <row r="14000" spans="1:21">
      <c r="A14000" t="s">
        <v>1277</v>
      </c>
      <c r="B14000" t="s">
        <v>562</v>
      </c>
      <c r="E14000" t="s">
        <v>1306</v>
      </c>
      <c r="F14000" t="s">
        <v>332</v>
      </c>
      <c r="I14000" t="s">
        <v>769</v>
      </c>
      <c r="J14000" t="s">
        <v>1308</v>
      </c>
      <c r="K14000">
        <v>116.81189999999999</v>
      </c>
      <c r="L14000">
        <v>117.9036</v>
      </c>
      <c r="N14000">
        <v>1.0916999999999999</v>
      </c>
      <c r="O14000">
        <v>1.0872999999999999</v>
      </c>
      <c r="R14000">
        <v>0.47870000000000001</v>
      </c>
      <c r="U14000">
        <v>0.56799999999999995</v>
      </c>
    </row>
    <row r="14001" spans="1:21">
      <c r="A14001" t="s">
        <v>1277</v>
      </c>
      <c r="B14001" t="s">
        <v>562</v>
      </c>
      <c r="E14001" t="s">
        <v>1306</v>
      </c>
      <c r="F14001" t="s">
        <v>332</v>
      </c>
      <c r="I14001" t="s">
        <v>769</v>
      </c>
      <c r="J14001" t="s">
        <v>1308</v>
      </c>
      <c r="K14001">
        <v>117.9036</v>
      </c>
      <c r="L14001">
        <v>118.9953</v>
      </c>
      <c r="N14001">
        <v>1.0916999999999999</v>
      </c>
      <c r="O14001">
        <v>1.0864</v>
      </c>
      <c r="R14001">
        <v>0.51370000000000005</v>
      </c>
      <c r="U14001">
        <v>0.60899999999999999</v>
      </c>
    </row>
    <row r="14002" spans="1:21">
      <c r="A14002" t="s">
        <v>1277</v>
      </c>
      <c r="B14002" t="s">
        <v>562</v>
      </c>
      <c r="E14002" t="s">
        <v>1306</v>
      </c>
      <c r="F14002" t="s">
        <v>332</v>
      </c>
      <c r="I14002" t="s">
        <v>769</v>
      </c>
      <c r="J14002" t="s">
        <v>1308</v>
      </c>
      <c r="K14002">
        <v>118.9953</v>
      </c>
      <c r="L14002">
        <v>120.087</v>
      </c>
      <c r="N14002">
        <v>1.0916999999999999</v>
      </c>
      <c r="O14002">
        <v>0.84279999999999999</v>
      </c>
      <c r="R14002">
        <v>0.54869999999999997</v>
      </c>
      <c r="U14002">
        <v>0.505</v>
      </c>
    </row>
    <row r="14003" spans="1:21">
      <c r="A14003" t="s">
        <v>1277</v>
      </c>
      <c r="B14003" t="s">
        <v>562</v>
      </c>
      <c r="E14003" t="s">
        <v>1306</v>
      </c>
      <c r="F14003" t="s">
        <v>332</v>
      </c>
      <c r="I14003" t="s">
        <v>769</v>
      </c>
      <c r="J14003" t="s">
        <v>1308</v>
      </c>
      <c r="K14003">
        <v>120.087</v>
      </c>
      <c r="L14003">
        <v>121.17870000000001</v>
      </c>
      <c r="N14003">
        <v>1.0916999999999999</v>
      </c>
      <c r="O14003">
        <v>1.2783</v>
      </c>
      <c r="R14003">
        <v>0.57340000000000002</v>
      </c>
      <c r="U14003">
        <v>0.8</v>
      </c>
    </row>
    <row r="14004" spans="1:21">
      <c r="A14004" t="s">
        <v>1277</v>
      </c>
      <c r="B14004" t="s">
        <v>562</v>
      </c>
      <c r="E14004" t="s">
        <v>1306</v>
      </c>
      <c r="F14004" t="s">
        <v>332</v>
      </c>
      <c r="I14004" t="s">
        <v>769</v>
      </c>
      <c r="J14004" t="s">
        <v>1308</v>
      </c>
      <c r="K14004">
        <v>121.17870000000001</v>
      </c>
      <c r="L14004">
        <v>122.2704</v>
      </c>
      <c r="N14004">
        <v>1.0916999999999999</v>
      </c>
      <c r="O14004">
        <v>0.98260000000000003</v>
      </c>
      <c r="R14004">
        <v>0.59809999999999997</v>
      </c>
      <c r="U14004">
        <v>0.64200000000000002</v>
      </c>
    </row>
    <row r="14005" spans="1:21">
      <c r="A14005" t="s">
        <v>1277</v>
      </c>
      <c r="B14005" t="s">
        <v>562</v>
      </c>
      <c r="E14005" t="s">
        <v>1306</v>
      </c>
      <c r="F14005" t="s">
        <v>332</v>
      </c>
      <c r="I14005" t="s">
        <v>769</v>
      </c>
      <c r="J14005" t="s">
        <v>1308</v>
      </c>
      <c r="K14005">
        <v>122.2704</v>
      </c>
      <c r="L14005">
        <v>123.3621</v>
      </c>
      <c r="N14005">
        <v>1.0916999999999999</v>
      </c>
      <c r="O14005">
        <v>0.96</v>
      </c>
      <c r="R14005">
        <v>0.4849</v>
      </c>
      <c r="U14005">
        <v>0.50800000000000001</v>
      </c>
    </row>
    <row r="14006" spans="1:21">
      <c r="A14006" t="s">
        <v>1277</v>
      </c>
      <c r="B14006" t="s">
        <v>562</v>
      </c>
      <c r="E14006" t="s">
        <v>1306</v>
      </c>
      <c r="F14006" t="s">
        <v>332</v>
      </c>
      <c r="I14006" t="s">
        <v>769</v>
      </c>
      <c r="J14006" t="s">
        <v>1308</v>
      </c>
      <c r="K14006">
        <v>123.3621</v>
      </c>
      <c r="L14006">
        <v>124.4538</v>
      </c>
      <c r="N14006">
        <v>1.0916999999999999</v>
      </c>
      <c r="O14006">
        <v>1.0228999999999999</v>
      </c>
      <c r="R14006">
        <v>0.37169999999999997</v>
      </c>
      <c r="U14006">
        <v>0.41499999999999998</v>
      </c>
    </row>
    <row r="14007" spans="1:21">
      <c r="A14007" t="s">
        <v>1277</v>
      </c>
      <c r="B14007" t="s">
        <v>562</v>
      </c>
      <c r="E14007" t="s">
        <v>1306</v>
      </c>
      <c r="F14007" t="s">
        <v>332</v>
      </c>
      <c r="I14007" t="s">
        <v>769</v>
      </c>
      <c r="J14007" t="s">
        <v>1308</v>
      </c>
      <c r="K14007">
        <v>124.4538</v>
      </c>
      <c r="L14007">
        <v>126.63720000000001</v>
      </c>
      <c r="N14007">
        <v>2.1833999999999998</v>
      </c>
      <c r="O14007">
        <v>1.0179</v>
      </c>
      <c r="R14007">
        <v>0.34420000000000001</v>
      </c>
      <c r="U14007">
        <v>0.76500000000000001</v>
      </c>
    </row>
    <row r="14008" spans="1:21">
      <c r="A14008" t="s">
        <v>1277</v>
      </c>
      <c r="B14008" t="s">
        <v>562</v>
      </c>
      <c r="E14008" t="s">
        <v>1306</v>
      </c>
      <c r="F14008" t="s">
        <v>332</v>
      </c>
      <c r="I14008" t="s">
        <v>769</v>
      </c>
      <c r="J14008" t="s">
        <v>1308</v>
      </c>
      <c r="K14008">
        <v>126.63720000000001</v>
      </c>
      <c r="L14008">
        <v>128.82060000000001</v>
      </c>
      <c r="N14008">
        <v>2.1833999999999998</v>
      </c>
      <c r="O14008">
        <v>0.96479999999999999</v>
      </c>
      <c r="R14008">
        <v>0.31669999999999998</v>
      </c>
      <c r="U14008">
        <v>0.66700000000000004</v>
      </c>
    </row>
    <row r="14009" spans="1:21">
      <c r="A14009" t="s">
        <v>1277</v>
      </c>
      <c r="B14009" t="s">
        <v>562</v>
      </c>
      <c r="E14009" t="s">
        <v>1306</v>
      </c>
      <c r="F14009" t="s">
        <v>332</v>
      </c>
      <c r="I14009" t="s">
        <v>769</v>
      </c>
      <c r="J14009" t="s">
        <v>1308</v>
      </c>
      <c r="K14009">
        <v>128.82060000000001</v>
      </c>
      <c r="L14009">
        <v>131.00399999999999</v>
      </c>
      <c r="N14009">
        <v>2.1833999999999998</v>
      </c>
      <c r="O14009">
        <v>1.0054000000000001</v>
      </c>
      <c r="R14009">
        <v>0.31669999999999998</v>
      </c>
      <c r="U14009">
        <v>0.69499999999999995</v>
      </c>
    </row>
    <row r="14010" spans="1:21">
      <c r="A14010" t="s">
        <v>1277</v>
      </c>
      <c r="B14010" t="s">
        <v>562</v>
      </c>
      <c r="E14010" t="s">
        <v>1306</v>
      </c>
      <c r="F14010" t="s">
        <v>332</v>
      </c>
      <c r="I14010" t="s">
        <v>769</v>
      </c>
      <c r="J14010" t="s">
        <v>1307</v>
      </c>
      <c r="K14010">
        <v>0</v>
      </c>
      <c r="L14010">
        <v>3.5756999999999999</v>
      </c>
      <c r="N14010">
        <v>3.5756999999999999</v>
      </c>
      <c r="O14010">
        <v>0.76029999999999998</v>
      </c>
      <c r="R14010">
        <v>0.2392</v>
      </c>
      <c r="U14010">
        <v>1.3009999999999999</v>
      </c>
    </row>
    <row r="14011" spans="1:21">
      <c r="A14011" t="s">
        <v>1277</v>
      </c>
      <c r="B14011" t="s">
        <v>562</v>
      </c>
      <c r="E14011" t="s">
        <v>1306</v>
      </c>
      <c r="F14011" t="s">
        <v>332</v>
      </c>
      <c r="I14011" t="s">
        <v>769</v>
      </c>
      <c r="J14011" t="s">
        <v>1307</v>
      </c>
      <c r="K14011">
        <v>7.1513999999999998</v>
      </c>
      <c r="L14011">
        <v>10.7271</v>
      </c>
      <c r="N14011">
        <v>3.5756999999999999</v>
      </c>
      <c r="O14011">
        <v>1.1656</v>
      </c>
      <c r="R14011">
        <v>0.16009999999999999</v>
      </c>
      <c r="U14011">
        <v>1.3340000000000001</v>
      </c>
    </row>
    <row r="14012" spans="1:21">
      <c r="A14012" t="s">
        <v>1277</v>
      </c>
      <c r="B14012" t="s">
        <v>562</v>
      </c>
      <c r="E14012" t="s">
        <v>1306</v>
      </c>
      <c r="F14012" t="s">
        <v>332</v>
      </c>
      <c r="I14012" t="s">
        <v>769</v>
      </c>
      <c r="J14012" t="s">
        <v>1307</v>
      </c>
      <c r="K14012">
        <v>14.3028</v>
      </c>
      <c r="L14012">
        <v>17.878499999999999</v>
      </c>
      <c r="N14012">
        <v>3.5756999999999999</v>
      </c>
      <c r="O14012">
        <v>1.1692</v>
      </c>
      <c r="R14012">
        <v>0.1729</v>
      </c>
      <c r="U14012">
        <v>1.446</v>
      </c>
    </row>
    <row r="14013" spans="1:21">
      <c r="A14013" t="s">
        <v>1277</v>
      </c>
      <c r="B14013" t="s">
        <v>562</v>
      </c>
      <c r="E14013" t="s">
        <v>1306</v>
      </c>
      <c r="F14013" t="s">
        <v>332</v>
      </c>
      <c r="I14013" t="s">
        <v>769</v>
      </c>
      <c r="J14013" t="s">
        <v>1307</v>
      </c>
      <c r="K14013">
        <v>21.4542</v>
      </c>
      <c r="L14013">
        <v>25.029900000000001</v>
      </c>
      <c r="N14013">
        <v>3.5756999999999999</v>
      </c>
      <c r="O14013">
        <v>1.1479999999999999</v>
      </c>
      <c r="R14013">
        <v>0.18920000000000001</v>
      </c>
      <c r="U14013">
        <v>1.5529999999999999</v>
      </c>
    </row>
    <row r="14014" spans="1:21">
      <c r="A14014" t="s">
        <v>1277</v>
      </c>
      <c r="B14014" t="s">
        <v>562</v>
      </c>
      <c r="E14014" t="s">
        <v>1306</v>
      </c>
      <c r="F14014" t="s">
        <v>332</v>
      </c>
      <c r="I14014" t="s">
        <v>769</v>
      </c>
      <c r="J14014" t="s">
        <v>1307</v>
      </c>
      <c r="K14014">
        <v>28.605599999999999</v>
      </c>
      <c r="L14014">
        <v>32.1813</v>
      </c>
      <c r="N14014">
        <v>3.5756999999999999</v>
      </c>
      <c r="O14014">
        <v>1.2282999999999999</v>
      </c>
      <c r="R14014">
        <v>0.19650000000000001</v>
      </c>
      <c r="U14014">
        <v>1.7270000000000001</v>
      </c>
    </row>
    <row r="14015" spans="1:21">
      <c r="A14015" t="s">
        <v>1277</v>
      </c>
      <c r="B14015" t="s">
        <v>562</v>
      </c>
      <c r="E14015" t="s">
        <v>1306</v>
      </c>
      <c r="F14015" t="s">
        <v>332</v>
      </c>
      <c r="I14015" t="s">
        <v>769</v>
      </c>
      <c r="J14015" t="s">
        <v>1307</v>
      </c>
      <c r="K14015">
        <v>35.756999999999998</v>
      </c>
      <c r="L14015">
        <v>39.332700000000003</v>
      </c>
      <c r="N14015">
        <v>3.5756999999999999</v>
      </c>
      <c r="O14015">
        <v>1.238</v>
      </c>
      <c r="R14015">
        <v>0.17829999999999999</v>
      </c>
      <c r="U14015">
        <v>1.5780000000000001</v>
      </c>
    </row>
    <row r="14016" spans="1:21">
      <c r="A14016" t="s">
        <v>1277</v>
      </c>
      <c r="B14016" t="s">
        <v>562</v>
      </c>
      <c r="E14016" t="s">
        <v>1306</v>
      </c>
      <c r="F14016" t="s">
        <v>332</v>
      </c>
      <c r="I14016" t="s">
        <v>769</v>
      </c>
      <c r="J14016" t="s">
        <v>1307</v>
      </c>
      <c r="K14016">
        <v>42.9084</v>
      </c>
      <c r="L14016">
        <v>46.484099999999998</v>
      </c>
      <c r="N14016">
        <v>3.5756999999999999</v>
      </c>
      <c r="O14016">
        <v>1.016</v>
      </c>
      <c r="R14016">
        <v>0.157</v>
      </c>
      <c r="U14016">
        <v>1.141</v>
      </c>
    </row>
    <row r="14017" spans="1:21">
      <c r="A14017" t="s">
        <v>1277</v>
      </c>
      <c r="B14017" t="s">
        <v>562</v>
      </c>
      <c r="E14017" t="s">
        <v>1306</v>
      </c>
      <c r="F14017" t="s">
        <v>332</v>
      </c>
      <c r="I14017" t="s">
        <v>769</v>
      </c>
      <c r="J14017" t="s">
        <v>1307</v>
      </c>
      <c r="K14017">
        <v>50.059800000000003</v>
      </c>
      <c r="L14017">
        <v>53.6355</v>
      </c>
      <c r="N14017">
        <v>3.5756999999999999</v>
      </c>
      <c r="O14017">
        <v>1.2911999999999999</v>
      </c>
      <c r="R14017">
        <v>0.1865</v>
      </c>
      <c r="U14017">
        <v>1.722</v>
      </c>
    </row>
    <row r="14018" spans="1:21">
      <c r="A14018" t="s">
        <v>1277</v>
      </c>
      <c r="B14018" t="s">
        <v>562</v>
      </c>
      <c r="E14018" t="s">
        <v>1306</v>
      </c>
      <c r="F14018" t="s">
        <v>332</v>
      </c>
      <c r="I14018" t="s">
        <v>769</v>
      </c>
      <c r="J14018" t="s">
        <v>1307</v>
      </c>
      <c r="K14018">
        <v>57.211199999999998</v>
      </c>
      <c r="L14018">
        <v>60.786900000000003</v>
      </c>
      <c r="N14018">
        <v>3.5756999999999999</v>
      </c>
      <c r="O14018">
        <v>1.2659</v>
      </c>
      <c r="R14018">
        <v>0.27550000000000002</v>
      </c>
      <c r="U14018">
        <v>2.4940000000000002</v>
      </c>
    </row>
    <row r="14019" spans="1:21">
      <c r="A14019" t="s">
        <v>1277</v>
      </c>
      <c r="B14019" t="s">
        <v>562</v>
      </c>
      <c r="E14019" t="s">
        <v>1306</v>
      </c>
      <c r="F14019" t="s">
        <v>332</v>
      </c>
      <c r="I14019" t="s">
        <v>769</v>
      </c>
      <c r="J14019" t="s">
        <v>1307</v>
      </c>
      <c r="K14019">
        <v>64.3626</v>
      </c>
      <c r="L14019">
        <v>67.938299999999998</v>
      </c>
      <c r="N14019">
        <v>3.5756999999999999</v>
      </c>
      <c r="O14019">
        <v>1.1317999999999999</v>
      </c>
      <c r="R14019">
        <v>0.21990000000000001</v>
      </c>
      <c r="U14019">
        <v>1.78</v>
      </c>
    </row>
    <row r="14020" spans="1:21">
      <c r="A14020" t="s">
        <v>1277</v>
      </c>
      <c r="B14020" t="s">
        <v>562</v>
      </c>
      <c r="E14020" t="s">
        <v>1306</v>
      </c>
      <c r="F14020" t="s">
        <v>332</v>
      </c>
      <c r="I14020" t="s">
        <v>769</v>
      </c>
      <c r="J14020" t="s">
        <v>1307</v>
      </c>
      <c r="K14020">
        <v>71.513999999999996</v>
      </c>
      <c r="L14020">
        <v>75.089699999999993</v>
      </c>
      <c r="N14020">
        <v>3.5756999999999999</v>
      </c>
      <c r="O14020">
        <v>1.2681</v>
      </c>
      <c r="R14020">
        <v>0.22389999999999999</v>
      </c>
      <c r="U14020">
        <v>2.0299999999999998</v>
      </c>
    </row>
    <row r="14021" spans="1:21">
      <c r="A14021" t="s">
        <v>1277</v>
      </c>
      <c r="B14021" t="s">
        <v>562</v>
      </c>
      <c r="E14021" t="s">
        <v>1306</v>
      </c>
      <c r="F14021" t="s">
        <v>332</v>
      </c>
      <c r="I14021" t="s">
        <v>769</v>
      </c>
      <c r="J14021" t="s">
        <v>1307</v>
      </c>
      <c r="K14021">
        <v>78.665400000000005</v>
      </c>
      <c r="L14021">
        <v>82.241100000000003</v>
      </c>
      <c r="N14021">
        <v>3.5756999999999999</v>
      </c>
      <c r="O14021">
        <v>1.2486999999999999</v>
      </c>
      <c r="R14021">
        <v>0.27110000000000001</v>
      </c>
      <c r="U14021">
        <v>2.4209999999999998</v>
      </c>
    </row>
    <row r="14022" spans="1:21">
      <c r="A14022" t="s">
        <v>1277</v>
      </c>
      <c r="B14022" t="s">
        <v>562</v>
      </c>
      <c r="E14022" t="s">
        <v>1306</v>
      </c>
      <c r="F14022" t="s">
        <v>332</v>
      </c>
      <c r="I14022" t="s">
        <v>769</v>
      </c>
      <c r="J14022" t="s">
        <v>1307</v>
      </c>
      <c r="K14022">
        <v>85.816800000000001</v>
      </c>
      <c r="L14022">
        <v>89.392499999999998</v>
      </c>
      <c r="N14022">
        <v>3.5756999999999999</v>
      </c>
      <c r="O14022">
        <v>1.2010000000000001</v>
      </c>
      <c r="R14022">
        <v>0.3347</v>
      </c>
      <c r="U14022">
        <v>2.875</v>
      </c>
    </row>
    <row r="14023" spans="1:21">
      <c r="A14023" t="s">
        <v>1277</v>
      </c>
      <c r="B14023" t="s">
        <v>562</v>
      </c>
      <c r="E14023" t="s">
        <v>1306</v>
      </c>
      <c r="F14023" t="s">
        <v>332</v>
      </c>
      <c r="I14023" t="s">
        <v>769</v>
      </c>
      <c r="J14023" t="s">
        <v>1307</v>
      </c>
      <c r="K14023">
        <v>92.968199999999996</v>
      </c>
      <c r="L14023">
        <v>96.543899999999994</v>
      </c>
      <c r="N14023">
        <v>3.5756999999999999</v>
      </c>
      <c r="O14023">
        <v>1.5817000000000001</v>
      </c>
      <c r="R14023">
        <v>0.55520000000000003</v>
      </c>
      <c r="U14023">
        <v>6.28</v>
      </c>
    </row>
    <row r="14024" spans="1:21">
      <c r="A14024" t="s">
        <v>1277</v>
      </c>
      <c r="B14024" t="s">
        <v>562</v>
      </c>
      <c r="E14024" t="s">
        <v>1306</v>
      </c>
      <c r="F14024" t="s">
        <v>332</v>
      </c>
      <c r="I14024" t="s">
        <v>769</v>
      </c>
      <c r="J14024" t="s">
        <v>1307</v>
      </c>
      <c r="K14024">
        <v>100.11960000000001</v>
      </c>
      <c r="L14024">
        <v>103.6953</v>
      </c>
      <c r="N14024">
        <v>3.5756999999999999</v>
      </c>
      <c r="O14024">
        <v>1.1895</v>
      </c>
      <c r="R14024">
        <v>0.22639999999999999</v>
      </c>
      <c r="U14024">
        <v>1.9259999999999999</v>
      </c>
    </row>
    <row r="14025" spans="1:21">
      <c r="A14025" t="s">
        <v>1277</v>
      </c>
      <c r="B14025" t="s">
        <v>562</v>
      </c>
      <c r="E14025" t="s">
        <v>1306</v>
      </c>
      <c r="F14025" t="s">
        <v>332</v>
      </c>
      <c r="I14025" t="s">
        <v>769</v>
      </c>
      <c r="J14025" t="s">
        <v>1307</v>
      </c>
      <c r="K14025">
        <v>107.271</v>
      </c>
      <c r="L14025">
        <v>110.8467</v>
      </c>
      <c r="N14025">
        <v>3.5756999999999999</v>
      </c>
      <c r="O14025">
        <v>1.0657000000000001</v>
      </c>
      <c r="R14025">
        <v>0.22439999999999999</v>
      </c>
      <c r="U14025">
        <v>1.71</v>
      </c>
    </row>
    <row r="14026" spans="1:21">
      <c r="A14026" t="s">
        <v>1277</v>
      </c>
      <c r="B14026" t="s">
        <v>562</v>
      </c>
      <c r="E14026" t="s">
        <v>1306</v>
      </c>
      <c r="F14026" t="s">
        <v>332</v>
      </c>
      <c r="I14026" t="s">
        <v>769</v>
      </c>
      <c r="J14026" t="s">
        <v>1307</v>
      </c>
      <c r="K14026">
        <v>114.4224</v>
      </c>
      <c r="L14026">
        <v>117.99809999999999</v>
      </c>
      <c r="N14026">
        <v>3.5756999999999999</v>
      </c>
      <c r="O14026">
        <v>1.1736</v>
      </c>
      <c r="R14026">
        <v>0.31580000000000003</v>
      </c>
      <c r="U14026">
        <v>1.325</v>
      </c>
    </row>
    <row r="14027" spans="1:21">
      <c r="A14027" t="s">
        <v>1277</v>
      </c>
      <c r="B14027" t="s">
        <v>562</v>
      </c>
      <c r="E14027" t="s">
        <v>1306</v>
      </c>
      <c r="F14027" t="s">
        <v>332</v>
      </c>
      <c r="I14027" t="s">
        <v>769</v>
      </c>
      <c r="J14027" t="s">
        <v>1305</v>
      </c>
      <c r="K14027">
        <v>0</v>
      </c>
      <c r="L14027">
        <v>3.4872000000000001</v>
      </c>
      <c r="N14027">
        <v>3.4872000000000001</v>
      </c>
      <c r="O14027">
        <v>0.95909999999999995</v>
      </c>
      <c r="R14027">
        <v>0.20219999999999999</v>
      </c>
      <c r="U14027">
        <v>1.353</v>
      </c>
    </row>
    <row r="14028" spans="1:21">
      <c r="A14028" t="s">
        <v>1277</v>
      </c>
      <c r="B14028" t="s">
        <v>562</v>
      </c>
      <c r="E14028" t="s">
        <v>1306</v>
      </c>
      <c r="F14028" t="s">
        <v>332</v>
      </c>
      <c r="I14028" t="s">
        <v>769</v>
      </c>
      <c r="J14028" t="s">
        <v>1305</v>
      </c>
      <c r="K14028">
        <v>6.9744000000000002</v>
      </c>
      <c r="L14028">
        <v>10.461600000000001</v>
      </c>
      <c r="N14028">
        <v>3.4872000000000001</v>
      </c>
      <c r="O14028">
        <v>1.0642</v>
      </c>
      <c r="R14028">
        <v>0.22120000000000001</v>
      </c>
      <c r="U14028">
        <v>1.6419999999999999</v>
      </c>
    </row>
    <row r="14029" spans="1:21">
      <c r="A14029" t="s">
        <v>1277</v>
      </c>
      <c r="B14029" t="s">
        <v>562</v>
      </c>
      <c r="E14029" t="s">
        <v>1306</v>
      </c>
      <c r="F14029" t="s">
        <v>332</v>
      </c>
      <c r="I14029" t="s">
        <v>769</v>
      </c>
      <c r="J14029" t="s">
        <v>1305</v>
      </c>
      <c r="K14029">
        <v>13.9488</v>
      </c>
      <c r="L14029">
        <v>17.436</v>
      </c>
      <c r="N14029">
        <v>3.4872000000000001</v>
      </c>
      <c r="O14029">
        <v>1.0222</v>
      </c>
      <c r="R14029">
        <v>0.19320000000000001</v>
      </c>
      <c r="U14029">
        <v>1.377</v>
      </c>
    </row>
    <row r="14030" spans="1:21">
      <c r="A14030" t="s">
        <v>1277</v>
      </c>
      <c r="B14030" t="s">
        <v>562</v>
      </c>
      <c r="E14030" t="s">
        <v>1306</v>
      </c>
      <c r="F14030" t="s">
        <v>332</v>
      </c>
      <c r="I14030" t="s">
        <v>769</v>
      </c>
      <c r="J14030" t="s">
        <v>1305</v>
      </c>
      <c r="K14030">
        <v>20.923200000000001</v>
      </c>
      <c r="L14030">
        <v>24.410399999999999</v>
      </c>
      <c r="N14030">
        <v>3.4872000000000001</v>
      </c>
      <c r="O14030">
        <v>0.89149999999999996</v>
      </c>
      <c r="R14030">
        <v>0.21290000000000001</v>
      </c>
      <c r="U14030">
        <v>1.3240000000000001</v>
      </c>
    </row>
    <row r="14031" spans="1:21">
      <c r="A14031" t="s">
        <v>1277</v>
      </c>
      <c r="B14031" t="s">
        <v>562</v>
      </c>
      <c r="E14031" t="s">
        <v>1306</v>
      </c>
      <c r="F14031" t="s">
        <v>332</v>
      </c>
      <c r="I14031" t="s">
        <v>769</v>
      </c>
      <c r="J14031" t="s">
        <v>1305</v>
      </c>
      <c r="K14031">
        <v>27.897600000000001</v>
      </c>
      <c r="L14031">
        <v>31.384799999999998</v>
      </c>
      <c r="N14031">
        <v>3.4872000000000001</v>
      </c>
      <c r="O14031">
        <v>0.93079999999999996</v>
      </c>
      <c r="R14031">
        <v>0.2072</v>
      </c>
      <c r="U14031">
        <v>1.345</v>
      </c>
    </row>
    <row r="14032" spans="1:21">
      <c r="A14032" t="s">
        <v>1277</v>
      </c>
      <c r="B14032" t="s">
        <v>562</v>
      </c>
      <c r="E14032" t="s">
        <v>1306</v>
      </c>
      <c r="F14032" t="s">
        <v>332</v>
      </c>
      <c r="I14032" t="s">
        <v>769</v>
      </c>
      <c r="J14032" t="s">
        <v>1305</v>
      </c>
      <c r="K14032">
        <v>34.872</v>
      </c>
      <c r="L14032">
        <v>38.359200000000001</v>
      </c>
      <c r="N14032">
        <v>3.4872000000000001</v>
      </c>
      <c r="O14032">
        <v>1.0175000000000001</v>
      </c>
      <c r="R14032">
        <v>0.2117</v>
      </c>
      <c r="U14032">
        <v>1.5029999999999999</v>
      </c>
    </row>
    <row r="14033" spans="1:21">
      <c r="A14033" t="s">
        <v>1277</v>
      </c>
      <c r="B14033" t="s">
        <v>562</v>
      </c>
      <c r="E14033" t="s">
        <v>1306</v>
      </c>
      <c r="F14033" t="s">
        <v>332</v>
      </c>
      <c r="I14033" t="s">
        <v>769</v>
      </c>
      <c r="J14033" t="s">
        <v>1305</v>
      </c>
      <c r="K14033">
        <v>41.846400000000003</v>
      </c>
      <c r="L14033">
        <v>45.333599999999997</v>
      </c>
      <c r="N14033">
        <v>3.4872000000000001</v>
      </c>
      <c r="O14033">
        <v>1.0714999999999999</v>
      </c>
      <c r="R14033">
        <v>0.2419</v>
      </c>
      <c r="U14033">
        <v>1.8080000000000001</v>
      </c>
    </row>
    <row r="14034" spans="1:21">
      <c r="A14034" t="s">
        <v>1277</v>
      </c>
      <c r="B14034" t="s">
        <v>562</v>
      </c>
      <c r="E14034" t="s">
        <v>1306</v>
      </c>
      <c r="F14034" t="s">
        <v>332</v>
      </c>
      <c r="I14034" t="s">
        <v>769</v>
      </c>
      <c r="J14034" t="s">
        <v>1305</v>
      </c>
      <c r="K14034">
        <v>48.820799999999998</v>
      </c>
      <c r="L14034">
        <v>52.308</v>
      </c>
      <c r="N14034">
        <v>3.4872000000000001</v>
      </c>
      <c r="O14034">
        <v>1.1062000000000001</v>
      </c>
      <c r="R14034">
        <v>0.19800000000000001</v>
      </c>
      <c r="U14034">
        <v>1.528</v>
      </c>
    </row>
    <row r="14035" spans="1:21">
      <c r="A14035" t="s">
        <v>1277</v>
      </c>
      <c r="B14035" t="s">
        <v>562</v>
      </c>
      <c r="E14035" t="s">
        <v>1306</v>
      </c>
      <c r="F14035" t="s">
        <v>332</v>
      </c>
      <c r="I14035" t="s">
        <v>769</v>
      </c>
      <c r="J14035" t="s">
        <v>1305</v>
      </c>
      <c r="K14035">
        <v>55.795200000000001</v>
      </c>
      <c r="L14035">
        <v>59.282400000000003</v>
      </c>
      <c r="N14035">
        <v>3.4872000000000001</v>
      </c>
      <c r="O14035">
        <v>1.1242000000000001</v>
      </c>
      <c r="R14035">
        <v>0.16589999999999999</v>
      </c>
      <c r="U14035">
        <v>1.3009999999999999</v>
      </c>
    </row>
    <row r="14036" spans="1:21">
      <c r="A14036" t="s">
        <v>1277</v>
      </c>
      <c r="B14036" t="s">
        <v>562</v>
      </c>
      <c r="E14036" t="s">
        <v>1306</v>
      </c>
      <c r="F14036" t="s">
        <v>332</v>
      </c>
      <c r="I14036" t="s">
        <v>769</v>
      </c>
      <c r="J14036" t="s">
        <v>1305</v>
      </c>
      <c r="K14036">
        <v>62.769599999999997</v>
      </c>
      <c r="L14036">
        <v>66.256799999999998</v>
      </c>
      <c r="N14036">
        <v>3.4872000000000001</v>
      </c>
      <c r="O14036">
        <v>1.1029</v>
      </c>
      <c r="R14036">
        <v>0.21179999999999999</v>
      </c>
      <c r="U14036">
        <v>1.629</v>
      </c>
    </row>
    <row r="14037" spans="1:21">
      <c r="A14037" t="s">
        <v>1277</v>
      </c>
      <c r="B14037" t="s">
        <v>562</v>
      </c>
      <c r="E14037" t="s">
        <v>1306</v>
      </c>
      <c r="F14037" t="s">
        <v>332</v>
      </c>
      <c r="I14037" t="s">
        <v>769</v>
      </c>
      <c r="J14037" t="s">
        <v>1305</v>
      </c>
      <c r="K14037">
        <v>69.744</v>
      </c>
      <c r="L14037">
        <v>73.231200000000001</v>
      </c>
      <c r="N14037">
        <v>3.4872000000000001</v>
      </c>
      <c r="O14037">
        <v>1.2602</v>
      </c>
      <c r="R14037">
        <v>0.25659999999999999</v>
      </c>
      <c r="U14037">
        <v>2.2549999999999999</v>
      </c>
    </row>
    <row r="14038" spans="1:21">
      <c r="A14038" t="s">
        <v>1277</v>
      </c>
      <c r="B14038" t="s">
        <v>562</v>
      </c>
      <c r="E14038" t="s">
        <v>1306</v>
      </c>
      <c r="F14038" t="s">
        <v>332</v>
      </c>
      <c r="I14038" t="s">
        <v>769</v>
      </c>
      <c r="J14038" t="s">
        <v>1305</v>
      </c>
      <c r="K14038">
        <v>76.718400000000003</v>
      </c>
      <c r="L14038">
        <v>80.205600000000004</v>
      </c>
      <c r="N14038">
        <v>3.4872000000000001</v>
      </c>
      <c r="O14038">
        <v>1.0088999999999999</v>
      </c>
      <c r="R14038">
        <v>0.224</v>
      </c>
      <c r="U14038">
        <v>1.5760000000000001</v>
      </c>
    </row>
    <row r="14039" spans="1:21">
      <c r="A14039" t="s">
        <v>1277</v>
      </c>
      <c r="B14039" t="s">
        <v>562</v>
      </c>
      <c r="E14039" t="s">
        <v>1306</v>
      </c>
      <c r="F14039" t="s">
        <v>332</v>
      </c>
      <c r="I14039" t="s">
        <v>769</v>
      </c>
      <c r="J14039" t="s">
        <v>1305</v>
      </c>
      <c r="K14039">
        <v>83.692800000000005</v>
      </c>
      <c r="L14039">
        <v>87.18</v>
      </c>
      <c r="N14039">
        <v>3.4872000000000001</v>
      </c>
      <c r="O14039">
        <v>1.1500999999999999</v>
      </c>
      <c r="R14039">
        <v>0.22670000000000001</v>
      </c>
      <c r="U14039">
        <v>1.8180000000000001</v>
      </c>
    </row>
    <row r="14040" spans="1:21">
      <c r="A14040" t="s">
        <v>1277</v>
      </c>
      <c r="B14040" t="s">
        <v>562</v>
      </c>
      <c r="E14040" t="s">
        <v>1306</v>
      </c>
      <c r="F14040" t="s">
        <v>332</v>
      </c>
      <c r="I14040" t="s">
        <v>769</v>
      </c>
      <c r="J14040" t="s">
        <v>1305</v>
      </c>
      <c r="K14040">
        <v>90.667199999999994</v>
      </c>
      <c r="L14040">
        <v>94.154399999999995</v>
      </c>
      <c r="N14040">
        <v>3.4872000000000001</v>
      </c>
      <c r="O14040">
        <v>1.1525000000000001</v>
      </c>
      <c r="R14040">
        <v>0.35520000000000002</v>
      </c>
      <c r="U14040">
        <v>2.855</v>
      </c>
    </row>
    <row r="14041" spans="1:21">
      <c r="A14041" t="s">
        <v>1277</v>
      </c>
      <c r="B14041" t="s">
        <v>562</v>
      </c>
      <c r="E14041" t="s">
        <v>1306</v>
      </c>
      <c r="F14041" t="s">
        <v>332</v>
      </c>
      <c r="I14041" t="s">
        <v>769</v>
      </c>
      <c r="J14041" t="s">
        <v>1305</v>
      </c>
      <c r="K14041">
        <v>97.641599999999997</v>
      </c>
      <c r="L14041">
        <v>101.1288</v>
      </c>
      <c r="N14041">
        <v>3.4872000000000001</v>
      </c>
      <c r="O14041">
        <v>1.1319999999999999</v>
      </c>
      <c r="R14041">
        <v>0.26279999999999998</v>
      </c>
      <c r="U14041">
        <v>2.0750000000000002</v>
      </c>
    </row>
    <row r="14042" spans="1:21">
      <c r="A14042" t="s">
        <v>1277</v>
      </c>
      <c r="B14042" t="s">
        <v>562</v>
      </c>
      <c r="E14042" t="s">
        <v>1306</v>
      </c>
      <c r="F14042" t="s">
        <v>332</v>
      </c>
      <c r="I14042" t="s">
        <v>769</v>
      </c>
      <c r="J14042" t="s">
        <v>1305</v>
      </c>
      <c r="K14042">
        <v>104.616</v>
      </c>
      <c r="L14042">
        <v>108.1032</v>
      </c>
      <c r="N14042">
        <v>3.4872000000000001</v>
      </c>
      <c r="O14042">
        <v>1.1407</v>
      </c>
      <c r="R14042">
        <v>0.30959999999999999</v>
      </c>
      <c r="U14042">
        <v>2.4630000000000001</v>
      </c>
    </row>
    <row r="14043" spans="1:21">
      <c r="A14043" t="s">
        <v>1277</v>
      </c>
      <c r="B14043" t="s">
        <v>562</v>
      </c>
      <c r="E14043" t="s">
        <v>1306</v>
      </c>
      <c r="F14043" t="s">
        <v>332</v>
      </c>
      <c r="I14043" t="s">
        <v>769</v>
      </c>
      <c r="J14043" t="s">
        <v>1305</v>
      </c>
      <c r="K14043">
        <v>111.5904</v>
      </c>
      <c r="L14043">
        <v>115.0776</v>
      </c>
      <c r="N14043">
        <v>3.4872000000000001</v>
      </c>
      <c r="O14043">
        <v>1.1238999999999999</v>
      </c>
      <c r="R14043">
        <v>0.33579999999999999</v>
      </c>
      <c r="U14043">
        <v>2.6320000000000001</v>
      </c>
    </row>
    <row r="14044" spans="1:21">
      <c r="A14044" t="s">
        <v>1277</v>
      </c>
      <c r="B14044" t="s">
        <v>562</v>
      </c>
      <c r="E14044" t="s">
        <v>1306</v>
      </c>
      <c r="F14044" t="s">
        <v>332</v>
      </c>
      <c r="I14044" t="s">
        <v>769</v>
      </c>
      <c r="J14044" t="s">
        <v>1305</v>
      </c>
      <c r="K14044">
        <v>118.56480000000001</v>
      </c>
      <c r="L14044">
        <v>122.05200000000001</v>
      </c>
      <c r="N14044">
        <v>3.4872000000000001</v>
      </c>
      <c r="O14044">
        <v>0.92190000000000005</v>
      </c>
      <c r="R14044">
        <v>0.32840000000000003</v>
      </c>
      <c r="U14044">
        <v>2.1110000000000002</v>
      </c>
    </row>
    <row r="14045" spans="1:21">
      <c r="A14045" t="s">
        <v>1277</v>
      </c>
      <c r="B14045" t="s">
        <v>562</v>
      </c>
      <c r="E14045" t="s">
        <v>1306</v>
      </c>
      <c r="F14045" t="s">
        <v>332</v>
      </c>
      <c r="I14045" t="s">
        <v>769</v>
      </c>
      <c r="J14045" t="s">
        <v>1305</v>
      </c>
      <c r="K14045">
        <v>125.53919999999999</v>
      </c>
      <c r="L14045">
        <v>129.0264</v>
      </c>
      <c r="N14045">
        <v>3.4872000000000001</v>
      </c>
      <c r="O14045">
        <v>0.94199999999999995</v>
      </c>
      <c r="R14045">
        <v>0.53300000000000003</v>
      </c>
      <c r="U14045">
        <v>3.5019999999999998</v>
      </c>
    </row>
    <row r="14046" spans="1:21">
      <c r="A14046" t="s">
        <v>1277</v>
      </c>
      <c r="B14046" t="s">
        <v>562</v>
      </c>
      <c r="E14046" t="s">
        <v>1306</v>
      </c>
      <c r="F14046" t="s">
        <v>332</v>
      </c>
      <c r="I14046" t="s">
        <v>769</v>
      </c>
      <c r="J14046" t="s">
        <v>1305</v>
      </c>
      <c r="K14046">
        <v>132.5136</v>
      </c>
      <c r="L14046">
        <v>136.0008</v>
      </c>
      <c r="N14046">
        <v>3.4872000000000001</v>
      </c>
      <c r="O14046">
        <v>0.86260000000000003</v>
      </c>
      <c r="R14046">
        <v>0.52800000000000002</v>
      </c>
      <c r="U14046">
        <v>1.5880000000000001</v>
      </c>
    </row>
    <row r="14047" spans="1:21">
      <c r="A14047" t="s">
        <v>1277</v>
      </c>
      <c r="B14047" t="s">
        <v>562</v>
      </c>
      <c r="E14047" t="s">
        <v>1295</v>
      </c>
      <c r="F14047" t="s">
        <v>332</v>
      </c>
      <c r="I14047" t="s">
        <v>85</v>
      </c>
      <c r="J14047" t="s">
        <v>1304</v>
      </c>
      <c r="K14047">
        <v>0</v>
      </c>
      <c r="L14047">
        <v>3.9998999999999998</v>
      </c>
      <c r="N14047">
        <v>3.9998999999999998</v>
      </c>
      <c r="O14047">
        <v>0.45</v>
      </c>
      <c r="R14047">
        <v>0.83069999999999999</v>
      </c>
      <c r="U14047">
        <v>2.9910000000000001</v>
      </c>
    </row>
    <row r="14048" spans="1:21">
      <c r="A14048" t="s">
        <v>1277</v>
      </c>
      <c r="B14048" t="s">
        <v>562</v>
      </c>
      <c r="E14048" t="s">
        <v>1295</v>
      </c>
      <c r="F14048" t="s">
        <v>332</v>
      </c>
      <c r="I14048" t="s">
        <v>85</v>
      </c>
      <c r="J14048" t="s">
        <v>1304</v>
      </c>
      <c r="K14048">
        <v>7.9997999999999996</v>
      </c>
      <c r="L14048">
        <v>11.999700000000001</v>
      </c>
      <c r="N14048">
        <v>3.9998999999999998</v>
      </c>
      <c r="O14048">
        <v>0.51300000000000001</v>
      </c>
      <c r="R14048">
        <v>0.8982</v>
      </c>
      <c r="U14048">
        <v>3.6859999999999999</v>
      </c>
    </row>
    <row r="14049" spans="1:21">
      <c r="A14049" t="s">
        <v>1277</v>
      </c>
      <c r="B14049" t="s">
        <v>562</v>
      </c>
      <c r="E14049" t="s">
        <v>1295</v>
      </c>
      <c r="F14049" t="s">
        <v>332</v>
      </c>
      <c r="I14049" t="s">
        <v>85</v>
      </c>
      <c r="J14049" t="s">
        <v>1304</v>
      </c>
      <c r="K14049">
        <v>15.999599999999999</v>
      </c>
      <c r="L14049">
        <v>19.999500000000001</v>
      </c>
      <c r="N14049">
        <v>3.9998999999999998</v>
      </c>
      <c r="O14049">
        <v>0.7258</v>
      </c>
      <c r="R14049">
        <v>0.6764</v>
      </c>
      <c r="U14049">
        <v>3.927</v>
      </c>
    </row>
    <row r="14050" spans="1:21">
      <c r="A14050" t="s">
        <v>1277</v>
      </c>
      <c r="B14050" t="s">
        <v>562</v>
      </c>
      <c r="E14050" t="s">
        <v>1295</v>
      </c>
      <c r="F14050" t="s">
        <v>332</v>
      </c>
      <c r="I14050" t="s">
        <v>85</v>
      </c>
      <c r="J14050" t="s">
        <v>1304</v>
      </c>
      <c r="K14050">
        <v>23.999400000000001</v>
      </c>
      <c r="L14050">
        <v>27.999300000000002</v>
      </c>
      <c r="N14050">
        <v>3.9998999999999998</v>
      </c>
      <c r="O14050">
        <v>0.81930000000000003</v>
      </c>
      <c r="R14050">
        <v>0.57020000000000004</v>
      </c>
      <c r="U14050">
        <v>3.7370000000000001</v>
      </c>
    </row>
    <row r="14051" spans="1:21">
      <c r="A14051" t="s">
        <v>1277</v>
      </c>
      <c r="B14051" t="s">
        <v>562</v>
      </c>
      <c r="E14051" t="s">
        <v>1295</v>
      </c>
      <c r="F14051" t="s">
        <v>332</v>
      </c>
      <c r="I14051" t="s">
        <v>85</v>
      </c>
      <c r="J14051" t="s">
        <v>1304</v>
      </c>
      <c r="K14051">
        <v>31.999199999999998</v>
      </c>
      <c r="L14051">
        <v>35.999099999999999</v>
      </c>
      <c r="N14051">
        <v>3.9998999999999998</v>
      </c>
      <c r="O14051">
        <v>0.91159999999999997</v>
      </c>
      <c r="R14051">
        <v>0.65569999999999995</v>
      </c>
      <c r="U14051">
        <v>4.782</v>
      </c>
    </row>
    <row r="14052" spans="1:21">
      <c r="A14052" t="s">
        <v>1277</v>
      </c>
      <c r="B14052" t="s">
        <v>562</v>
      </c>
      <c r="E14052" t="s">
        <v>1295</v>
      </c>
      <c r="F14052" t="s">
        <v>332</v>
      </c>
      <c r="I14052" t="s">
        <v>85</v>
      </c>
      <c r="J14052" t="s">
        <v>1304</v>
      </c>
      <c r="K14052">
        <v>39.999000000000002</v>
      </c>
      <c r="L14052">
        <v>43.998899999999999</v>
      </c>
      <c r="N14052">
        <v>3.9998999999999998</v>
      </c>
      <c r="O14052">
        <v>0.70279999999999998</v>
      </c>
      <c r="R14052">
        <v>0.90669999999999995</v>
      </c>
      <c r="U14052">
        <v>5.0979999999999999</v>
      </c>
    </row>
    <row r="14053" spans="1:21">
      <c r="A14053" t="s">
        <v>1277</v>
      </c>
      <c r="B14053" t="s">
        <v>562</v>
      </c>
      <c r="E14053" t="s">
        <v>1295</v>
      </c>
      <c r="F14053" t="s">
        <v>332</v>
      </c>
      <c r="I14053" t="s">
        <v>85</v>
      </c>
      <c r="J14053" t="s">
        <v>1304</v>
      </c>
      <c r="K14053">
        <v>47.998800000000003</v>
      </c>
      <c r="L14053">
        <v>51.998699999999999</v>
      </c>
      <c r="N14053">
        <v>3.9998999999999998</v>
      </c>
      <c r="O14053">
        <v>0.69340000000000002</v>
      </c>
      <c r="R14053">
        <v>0.8417</v>
      </c>
      <c r="U14053">
        <v>4.6689999999999996</v>
      </c>
    </row>
    <row r="14054" spans="1:21">
      <c r="A14054" t="s">
        <v>1277</v>
      </c>
      <c r="B14054" t="s">
        <v>562</v>
      </c>
      <c r="E14054" t="s">
        <v>1295</v>
      </c>
      <c r="F14054" t="s">
        <v>332</v>
      </c>
      <c r="I14054" t="s">
        <v>85</v>
      </c>
      <c r="J14054" t="s">
        <v>1304</v>
      </c>
      <c r="K14054">
        <v>55.998600000000003</v>
      </c>
      <c r="L14054">
        <v>59.9985</v>
      </c>
      <c r="N14054">
        <v>3.9998999999999998</v>
      </c>
      <c r="O14054">
        <v>0.68910000000000005</v>
      </c>
      <c r="R14054">
        <v>0.99960000000000004</v>
      </c>
      <c r="U14054">
        <v>2.7549999999999999</v>
      </c>
    </row>
    <row r="14055" spans="1:21">
      <c r="A14055" t="s">
        <v>1277</v>
      </c>
      <c r="B14055" t="s">
        <v>562</v>
      </c>
      <c r="E14055" t="s">
        <v>1295</v>
      </c>
      <c r="F14055" t="s">
        <v>332</v>
      </c>
      <c r="I14055" t="s">
        <v>85</v>
      </c>
      <c r="J14055" t="s">
        <v>1303</v>
      </c>
      <c r="K14055">
        <v>0</v>
      </c>
      <c r="L14055">
        <v>1.5238</v>
      </c>
      <c r="N14055">
        <v>1.5238</v>
      </c>
      <c r="O14055">
        <v>0.50370000000000004</v>
      </c>
      <c r="R14055">
        <v>1.0268999999999999</v>
      </c>
      <c r="U14055">
        <v>0.78800000000000003</v>
      </c>
    </row>
    <row r="14056" spans="1:21">
      <c r="A14056" t="s">
        <v>1277</v>
      </c>
      <c r="B14056" t="s">
        <v>562</v>
      </c>
      <c r="E14056" t="s">
        <v>1295</v>
      </c>
      <c r="F14056" t="s">
        <v>332</v>
      </c>
      <c r="I14056" t="s">
        <v>85</v>
      </c>
      <c r="J14056" t="s">
        <v>1303</v>
      </c>
      <c r="K14056">
        <v>1.5238</v>
      </c>
      <c r="L14056">
        <v>3.0476000000000001</v>
      </c>
      <c r="N14056">
        <v>1.5238</v>
      </c>
      <c r="O14056">
        <v>0.42930000000000001</v>
      </c>
      <c r="R14056">
        <v>0.96689999999999998</v>
      </c>
      <c r="U14056">
        <v>0.63300000000000001</v>
      </c>
    </row>
    <row r="14057" spans="1:21">
      <c r="A14057" t="s">
        <v>1277</v>
      </c>
      <c r="B14057" t="s">
        <v>562</v>
      </c>
      <c r="E14057" t="s">
        <v>1295</v>
      </c>
      <c r="F14057" t="s">
        <v>332</v>
      </c>
      <c r="I14057" t="s">
        <v>85</v>
      </c>
      <c r="J14057" t="s">
        <v>1303</v>
      </c>
      <c r="K14057">
        <v>3.0476000000000001</v>
      </c>
      <c r="L14057">
        <v>4.5713999999999997</v>
      </c>
      <c r="N14057">
        <v>1.5238</v>
      </c>
      <c r="O14057">
        <v>0.49759999999999999</v>
      </c>
      <c r="R14057">
        <v>1.0254000000000001</v>
      </c>
      <c r="U14057">
        <v>0.77700000000000002</v>
      </c>
    </row>
    <row r="14058" spans="1:21">
      <c r="A14058" t="s">
        <v>1277</v>
      </c>
      <c r="B14058" t="s">
        <v>562</v>
      </c>
      <c r="E14058" t="s">
        <v>1295</v>
      </c>
      <c r="F14058" t="s">
        <v>332</v>
      </c>
      <c r="I14058" t="s">
        <v>85</v>
      </c>
      <c r="J14058" t="s">
        <v>1303</v>
      </c>
      <c r="K14058">
        <v>4.5713999999999997</v>
      </c>
      <c r="L14058">
        <v>6.0952000000000002</v>
      </c>
      <c r="N14058">
        <v>1.5238</v>
      </c>
      <c r="O14058">
        <v>0.4461</v>
      </c>
      <c r="R14058">
        <v>1.0226</v>
      </c>
      <c r="U14058">
        <v>0.69499999999999995</v>
      </c>
    </row>
    <row r="14059" spans="1:21">
      <c r="A14059" t="s">
        <v>1277</v>
      </c>
      <c r="B14059" t="s">
        <v>562</v>
      </c>
      <c r="E14059" t="s">
        <v>1295</v>
      </c>
      <c r="F14059" t="s">
        <v>332</v>
      </c>
      <c r="I14059" t="s">
        <v>85</v>
      </c>
      <c r="J14059" t="s">
        <v>1303</v>
      </c>
      <c r="K14059">
        <v>6.0952000000000002</v>
      </c>
      <c r="L14059">
        <v>7.6189999999999998</v>
      </c>
      <c r="N14059">
        <v>1.5238</v>
      </c>
      <c r="O14059">
        <v>0.52349999999999997</v>
      </c>
      <c r="R14059">
        <v>0.94579999999999997</v>
      </c>
      <c r="U14059">
        <v>0.754</v>
      </c>
    </row>
    <row r="14060" spans="1:21">
      <c r="A14060" t="s">
        <v>1277</v>
      </c>
      <c r="B14060" t="s">
        <v>562</v>
      </c>
      <c r="E14060" t="s">
        <v>1295</v>
      </c>
      <c r="F14060" t="s">
        <v>332</v>
      </c>
      <c r="I14060" t="s">
        <v>85</v>
      </c>
      <c r="J14060" t="s">
        <v>1303</v>
      </c>
      <c r="K14060">
        <v>7.6189999999999998</v>
      </c>
      <c r="L14060">
        <v>9.1427999999999994</v>
      </c>
      <c r="N14060">
        <v>1.5238</v>
      </c>
      <c r="O14060">
        <v>0.46929999999999999</v>
      </c>
      <c r="R14060">
        <v>0.86550000000000005</v>
      </c>
      <c r="U14060">
        <v>0.61899999999999999</v>
      </c>
    </row>
    <row r="14061" spans="1:21">
      <c r="A14061" t="s">
        <v>1277</v>
      </c>
      <c r="B14061" t="s">
        <v>562</v>
      </c>
      <c r="E14061" t="s">
        <v>1295</v>
      </c>
      <c r="F14061" t="s">
        <v>332</v>
      </c>
      <c r="I14061" t="s">
        <v>85</v>
      </c>
      <c r="J14061" t="s">
        <v>1303</v>
      </c>
      <c r="K14061">
        <v>9.1427999999999994</v>
      </c>
      <c r="L14061">
        <v>10.666600000000001</v>
      </c>
      <c r="N14061">
        <v>1.5238</v>
      </c>
      <c r="O14061">
        <v>0.54520000000000002</v>
      </c>
      <c r="R14061">
        <v>0.86360000000000003</v>
      </c>
      <c r="U14061">
        <v>0.71699999999999997</v>
      </c>
    </row>
    <row r="14062" spans="1:21">
      <c r="A14062" t="s">
        <v>1277</v>
      </c>
      <c r="B14062" t="s">
        <v>562</v>
      </c>
      <c r="E14062" t="s">
        <v>1295</v>
      </c>
      <c r="F14062" t="s">
        <v>332</v>
      </c>
      <c r="I14062" t="s">
        <v>85</v>
      </c>
      <c r="J14062" t="s">
        <v>1303</v>
      </c>
      <c r="K14062">
        <v>10.666600000000001</v>
      </c>
      <c r="L14062">
        <v>12.1904</v>
      </c>
      <c r="N14062">
        <v>1.5238</v>
      </c>
      <c r="O14062">
        <v>0.52070000000000005</v>
      </c>
      <c r="R14062">
        <v>0.84970000000000001</v>
      </c>
      <c r="U14062">
        <v>0.67400000000000004</v>
      </c>
    </row>
    <row r="14063" spans="1:21">
      <c r="A14063" t="s">
        <v>1277</v>
      </c>
      <c r="B14063" t="s">
        <v>562</v>
      </c>
      <c r="E14063" t="s">
        <v>1295</v>
      </c>
      <c r="F14063" t="s">
        <v>332</v>
      </c>
      <c r="I14063" t="s">
        <v>85</v>
      </c>
      <c r="J14063" t="s">
        <v>1303</v>
      </c>
      <c r="K14063">
        <v>12.1904</v>
      </c>
      <c r="L14063">
        <v>13.7142</v>
      </c>
      <c r="N14063">
        <v>1.5238</v>
      </c>
      <c r="O14063">
        <v>0.56279999999999997</v>
      </c>
      <c r="R14063">
        <v>0.87939999999999996</v>
      </c>
      <c r="U14063">
        <v>0.754</v>
      </c>
    </row>
    <row r="14064" spans="1:21">
      <c r="A14064" t="s">
        <v>1277</v>
      </c>
      <c r="B14064" t="s">
        <v>562</v>
      </c>
      <c r="E14064" t="s">
        <v>1295</v>
      </c>
      <c r="F14064" t="s">
        <v>332</v>
      </c>
      <c r="I14064" t="s">
        <v>85</v>
      </c>
      <c r="J14064" t="s">
        <v>1303</v>
      </c>
      <c r="K14064">
        <v>13.7142</v>
      </c>
      <c r="L14064">
        <v>15.238</v>
      </c>
      <c r="N14064">
        <v>1.5238</v>
      </c>
      <c r="O14064">
        <v>0.61739999999999995</v>
      </c>
      <c r="R14064">
        <v>0.8196</v>
      </c>
      <c r="U14064">
        <v>0.77100000000000002</v>
      </c>
    </row>
    <row r="14065" spans="1:21">
      <c r="A14065" t="s">
        <v>1277</v>
      </c>
      <c r="B14065" t="s">
        <v>562</v>
      </c>
      <c r="E14065" t="s">
        <v>1295</v>
      </c>
      <c r="F14065" t="s">
        <v>332</v>
      </c>
      <c r="I14065" t="s">
        <v>85</v>
      </c>
      <c r="J14065" t="s">
        <v>1303</v>
      </c>
      <c r="K14065">
        <v>15.238</v>
      </c>
      <c r="L14065">
        <v>16.761800000000001</v>
      </c>
      <c r="N14065">
        <v>1.5238</v>
      </c>
      <c r="O14065">
        <v>0.61619999999999997</v>
      </c>
      <c r="R14065">
        <v>0.74790000000000001</v>
      </c>
      <c r="U14065">
        <v>0.70199999999999996</v>
      </c>
    </row>
    <row r="14066" spans="1:21">
      <c r="A14066" t="s">
        <v>1277</v>
      </c>
      <c r="B14066" t="s">
        <v>562</v>
      </c>
      <c r="E14066" t="s">
        <v>1295</v>
      </c>
      <c r="F14066" t="s">
        <v>332</v>
      </c>
      <c r="I14066" t="s">
        <v>85</v>
      </c>
      <c r="J14066" t="s">
        <v>1303</v>
      </c>
      <c r="K14066">
        <v>16.761800000000001</v>
      </c>
      <c r="L14066">
        <v>18.285599999999999</v>
      </c>
      <c r="N14066">
        <v>1.5238</v>
      </c>
      <c r="O14066">
        <v>0.48159999999999997</v>
      </c>
      <c r="R14066">
        <v>0.70479999999999998</v>
      </c>
      <c r="U14066">
        <v>0.51700000000000002</v>
      </c>
    </row>
    <row r="14067" spans="1:21">
      <c r="A14067" t="s">
        <v>1277</v>
      </c>
      <c r="B14067" t="s">
        <v>562</v>
      </c>
      <c r="E14067" t="s">
        <v>1295</v>
      </c>
      <c r="F14067" t="s">
        <v>332</v>
      </c>
      <c r="I14067" t="s">
        <v>85</v>
      </c>
      <c r="J14067" t="s">
        <v>1303</v>
      </c>
      <c r="K14067">
        <v>18.285599999999999</v>
      </c>
      <c r="L14067">
        <v>19.8094</v>
      </c>
      <c r="N14067">
        <v>1.5238</v>
      </c>
      <c r="O14067">
        <v>0.50670000000000004</v>
      </c>
      <c r="R14067">
        <v>0.7954</v>
      </c>
      <c r="U14067">
        <v>0.61399999999999999</v>
      </c>
    </row>
    <row r="14068" spans="1:21">
      <c r="A14068" t="s">
        <v>1277</v>
      </c>
      <c r="B14068" t="s">
        <v>562</v>
      </c>
      <c r="E14068" t="s">
        <v>1295</v>
      </c>
      <c r="F14068" t="s">
        <v>332</v>
      </c>
      <c r="I14068" t="s">
        <v>85</v>
      </c>
      <c r="J14068" t="s">
        <v>1303</v>
      </c>
      <c r="K14068">
        <v>19.8094</v>
      </c>
      <c r="L14068">
        <v>21.333200000000001</v>
      </c>
      <c r="N14068">
        <v>1.5238</v>
      </c>
      <c r="O14068">
        <v>0.69230000000000003</v>
      </c>
      <c r="R14068">
        <v>0.63429999999999997</v>
      </c>
      <c r="U14068">
        <v>0.66900000000000004</v>
      </c>
    </row>
    <row r="14069" spans="1:21">
      <c r="A14069" t="s">
        <v>1277</v>
      </c>
      <c r="B14069" t="s">
        <v>562</v>
      </c>
      <c r="E14069" t="s">
        <v>1295</v>
      </c>
      <c r="F14069" t="s">
        <v>332</v>
      </c>
      <c r="I14069" t="s">
        <v>85</v>
      </c>
      <c r="J14069" t="s">
        <v>1303</v>
      </c>
      <c r="K14069">
        <v>21.333200000000001</v>
      </c>
      <c r="L14069">
        <v>22.856999999999999</v>
      </c>
      <c r="N14069">
        <v>1.5238</v>
      </c>
      <c r="O14069">
        <v>0.61870000000000003</v>
      </c>
      <c r="R14069">
        <v>0.57110000000000005</v>
      </c>
      <c r="U14069">
        <v>0.53800000000000003</v>
      </c>
    </row>
    <row r="14070" spans="1:21">
      <c r="A14070" t="s">
        <v>1277</v>
      </c>
      <c r="B14070" t="s">
        <v>562</v>
      </c>
      <c r="E14070" t="s">
        <v>1295</v>
      </c>
      <c r="F14070" t="s">
        <v>332</v>
      </c>
      <c r="I14070" t="s">
        <v>85</v>
      </c>
      <c r="J14070" t="s">
        <v>1303</v>
      </c>
      <c r="K14070">
        <v>22.856999999999999</v>
      </c>
      <c r="L14070">
        <v>24.380800000000001</v>
      </c>
      <c r="N14070">
        <v>1.5238</v>
      </c>
      <c r="O14070">
        <v>0.67910000000000004</v>
      </c>
      <c r="R14070">
        <v>0.57609999999999995</v>
      </c>
      <c r="U14070">
        <v>0.59599999999999997</v>
      </c>
    </row>
    <row r="14071" spans="1:21">
      <c r="A14071" t="s">
        <v>1277</v>
      </c>
      <c r="B14071" t="s">
        <v>562</v>
      </c>
      <c r="E14071" t="s">
        <v>1295</v>
      </c>
      <c r="F14071" t="s">
        <v>332</v>
      </c>
      <c r="I14071" t="s">
        <v>85</v>
      </c>
      <c r="J14071" t="s">
        <v>1303</v>
      </c>
      <c r="K14071">
        <v>24.380800000000001</v>
      </c>
      <c r="L14071">
        <v>25.904599999999999</v>
      </c>
      <c r="N14071">
        <v>1.5238</v>
      </c>
      <c r="O14071">
        <v>0.82420000000000004</v>
      </c>
      <c r="R14071">
        <v>0.57179999999999997</v>
      </c>
      <c r="U14071">
        <v>0.71799999999999997</v>
      </c>
    </row>
    <row r="14072" spans="1:21">
      <c r="A14072" t="s">
        <v>1277</v>
      </c>
      <c r="B14072" t="s">
        <v>562</v>
      </c>
      <c r="E14072" t="s">
        <v>1295</v>
      </c>
      <c r="F14072" t="s">
        <v>332</v>
      </c>
      <c r="I14072" t="s">
        <v>85</v>
      </c>
      <c r="J14072" t="s">
        <v>1303</v>
      </c>
      <c r="K14072">
        <v>25.904599999999999</v>
      </c>
      <c r="L14072">
        <v>27.4284</v>
      </c>
      <c r="N14072">
        <v>1.5238</v>
      </c>
      <c r="O14072">
        <v>0.8982</v>
      </c>
      <c r="R14072">
        <v>0.51590000000000003</v>
      </c>
      <c r="U14072">
        <v>0.70599999999999996</v>
      </c>
    </row>
    <row r="14073" spans="1:21">
      <c r="A14073" t="s">
        <v>1277</v>
      </c>
      <c r="B14073" t="s">
        <v>562</v>
      </c>
      <c r="E14073" t="s">
        <v>1295</v>
      </c>
      <c r="F14073" t="s">
        <v>332</v>
      </c>
      <c r="I14073" t="s">
        <v>85</v>
      </c>
      <c r="J14073" t="s">
        <v>1303</v>
      </c>
      <c r="K14073">
        <v>27.4284</v>
      </c>
      <c r="L14073">
        <v>28.952200000000001</v>
      </c>
      <c r="N14073">
        <v>1.5238</v>
      </c>
      <c r="O14073">
        <v>1.0404</v>
      </c>
      <c r="R14073">
        <v>0.58789999999999998</v>
      </c>
      <c r="U14073">
        <v>0.93200000000000005</v>
      </c>
    </row>
    <row r="14074" spans="1:21">
      <c r="A14074" t="s">
        <v>1277</v>
      </c>
      <c r="B14074" t="s">
        <v>562</v>
      </c>
      <c r="E14074" t="s">
        <v>1295</v>
      </c>
      <c r="F14074" t="s">
        <v>332</v>
      </c>
      <c r="I14074" t="s">
        <v>85</v>
      </c>
      <c r="J14074" t="s">
        <v>1303</v>
      </c>
      <c r="K14074">
        <v>28.952200000000001</v>
      </c>
      <c r="L14074">
        <v>30.475999999999999</v>
      </c>
      <c r="N14074">
        <v>1.5238</v>
      </c>
      <c r="O14074">
        <v>0.78169999999999995</v>
      </c>
      <c r="R14074">
        <v>0.54579999999999995</v>
      </c>
      <c r="U14074">
        <v>0.65</v>
      </c>
    </row>
    <row r="14075" spans="1:21">
      <c r="A14075" t="s">
        <v>1277</v>
      </c>
      <c r="B14075" t="s">
        <v>562</v>
      </c>
      <c r="E14075" t="s">
        <v>1295</v>
      </c>
      <c r="F14075" t="s">
        <v>332</v>
      </c>
      <c r="I14075" t="s">
        <v>85</v>
      </c>
      <c r="J14075" t="s">
        <v>1303</v>
      </c>
      <c r="K14075">
        <v>30.475999999999999</v>
      </c>
      <c r="L14075">
        <v>31.9998</v>
      </c>
      <c r="N14075">
        <v>1.5238</v>
      </c>
      <c r="O14075">
        <v>0.78149999999999997</v>
      </c>
      <c r="R14075">
        <v>0.54339999999999999</v>
      </c>
      <c r="U14075">
        <v>0.64700000000000002</v>
      </c>
    </row>
    <row r="14076" spans="1:21">
      <c r="A14076" t="s">
        <v>1277</v>
      </c>
      <c r="B14076" t="s">
        <v>562</v>
      </c>
      <c r="E14076" t="s">
        <v>1295</v>
      </c>
      <c r="F14076" t="s">
        <v>332</v>
      </c>
      <c r="I14076" t="s">
        <v>85</v>
      </c>
      <c r="J14076" t="s">
        <v>1303</v>
      </c>
      <c r="K14076">
        <v>31.9998</v>
      </c>
      <c r="L14076">
        <v>33.523600000000002</v>
      </c>
      <c r="N14076">
        <v>1.5238</v>
      </c>
      <c r="O14076">
        <v>0.94069999999999998</v>
      </c>
      <c r="R14076">
        <v>0.54090000000000005</v>
      </c>
      <c r="U14076">
        <v>0.77500000000000002</v>
      </c>
    </row>
    <row r="14077" spans="1:21">
      <c r="A14077" t="s">
        <v>1277</v>
      </c>
      <c r="B14077" t="s">
        <v>562</v>
      </c>
      <c r="E14077" t="s">
        <v>1295</v>
      </c>
      <c r="F14077" t="s">
        <v>332</v>
      </c>
      <c r="I14077" t="s">
        <v>85</v>
      </c>
      <c r="J14077" t="s">
        <v>1303</v>
      </c>
      <c r="K14077">
        <v>33.523600000000002</v>
      </c>
      <c r="L14077">
        <v>35.047400000000003</v>
      </c>
      <c r="N14077">
        <v>1.5238</v>
      </c>
      <c r="O14077">
        <v>0.8034</v>
      </c>
      <c r="R14077">
        <v>0.59450000000000003</v>
      </c>
      <c r="U14077">
        <v>0.72799999999999998</v>
      </c>
    </row>
    <row r="14078" spans="1:21">
      <c r="A14078" t="s">
        <v>1277</v>
      </c>
      <c r="B14078" t="s">
        <v>562</v>
      </c>
      <c r="E14078" t="s">
        <v>1295</v>
      </c>
      <c r="F14078" t="s">
        <v>332</v>
      </c>
      <c r="I14078" t="s">
        <v>85</v>
      </c>
      <c r="J14078" t="s">
        <v>1303</v>
      </c>
      <c r="K14078">
        <v>35.047400000000003</v>
      </c>
      <c r="L14078">
        <v>36.571199999999997</v>
      </c>
      <c r="N14078">
        <v>1.5238</v>
      </c>
      <c r="O14078">
        <v>0.70250000000000001</v>
      </c>
      <c r="R14078">
        <v>0.64800000000000002</v>
      </c>
      <c r="U14078">
        <v>0.69399999999999995</v>
      </c>
    </row>
    <row r="14079" spans="1:21">
      <c r="A14079" t="s">
        <v>1277</v>
      </c>
      <c r="B14079" t="s">
        <v>562</v>
      </c>
      <c r="E14079" t="s">
        <v>1295</v>
      </c>
      <c r="F14079" t="s">
        <v>332</v>
      </c>
      <c r="I14079" t="s">
        <v>85</v>
      </c>
      <c r="J14079" t="s">
        <v>1303</v>
      </c>
      <c r="K14079">
        <v>36.571199999999997</v>
      </c>
      <c r="L14079">
        <v>38.094999999999999</v>
      </c>
      <c r="N14079">
        <v>1.5238</v>
      </c>
      <c r="O14079">
        <v>0.65459999999999996</v>
      </c>
      <c r="R14079">
        <v>0.5968</v>
      </c>
      <c r="U14079">
        <v>0.59499999999999997</v>
      </c>
    </row>
    <row r="14080" spans="1:21">
      <c r="A14080" t="s">
        <v>1277</v>
      </c>
      <c r="B14080" t="s">
        <v>562</v>
      </c>
      <c r="E14080" t="s">
        <v>1295</v>
      </c>
      <c r="F14080" t="s">
        <v>332</v>
      </c>
      <c r="I14080" t="s">
        <v>85</v>
      </c>
      <c r="J14080" t="s">
        <v>1303</v>
      </c>
      <c r="K14080">
        <v>38.094999999999999</v>
      </c>
      <c r="L14080">
        <v>39.6188</v>
      </c>
      <c r="N14080">
        <v>1.5238</v>
      </c>
      <c r="O14080">
        <v>0.69930000000000003</v>
      </c>
      <c r="R14080">
        <v>0.54549999999999998</v>
      </c>
      <c r="U14080">
        <v>0.58099999999999996</v>
      </c>
    </row>
    <row r="14081" spans="1:21">
      <c r="A14081" t="s">
        <v>1277</v>
      </c>
      <c r="B14081" t="s">
        <v>562</v>
      </c>
      <c r="E14081" t="s">
        <v>1295</v>
      </c>
      <c r="F14081" t="s">
        <v>332</v>
      </c>
      <c r="I14081" t="s">
        <v>85</v>
      </c>
      <c r="J14081" t="s">
        <v>1303</v>
      </c>
      <c r="K14081">
        <v>39.6188</v>
      </c>
      <c r="L14081">
        <v>41.142600000000002</v>
      </c>
      <c r="N14081">
        <v>1.5238</v>
      </c>
      <c r="O14081">
        <v>0.75839999999999996</v>
      </c>
      <c r="R14081">
        <v>0.57279999999999998</v>
      </c>
      <c r="U14081">
        <v>0.66200000000000003</v>
      </c>
    </row>
    <row r="14082" spans="1:21">
      <c r="A14082" t="s">
        <v>1277</v>
      </c>
      <c r="B14082" t="s">
        <v>562</v>
      </c>
      <c r="E14082" t="s">
        <v>1295</v>
      </c>
      <c r="F14082" t="s">
        <v>332</v>
      </c>
      <c r="I14082" t="s">
        <v>85</v>
      </c>
      <c r="J14082" t="s">
        <v>1303</v>
      </c>
      <c r="K14082">
        <v>41.142600000000002</v>
      </c>
      <c r="L14082">
        <v>42.666400000000003</v>
      </c>
      <c r="N14082">
        <v>1.5238</v>
      </c>
      <c r="O14082">
        <v>0.76539999999999997</v>
      </c>
      <c r="R14082">
        <v>0.60009999999999997</v>
      </c>
      <c r="U14082">
        <v>0.7</v>
      </c>
    </row>
    <row r="14083" spans="1:21">
      <c r="A14083" t="s">
        <v>1277</v>
      </c>
      <c r="B14083" t="s">
        <v>562</v>
      </c>
      <c r="E14083" t="s">
        <v>1295</v>
      </c>
      <c r="F14083" t="s">
        <v>332</v>
      </c>
      <c r="I14083" t="s">
        <v>85</v>
      </c>
      <c r="J14083" t="s">
        <v>1303</v>
      </c>
      <c r="K14083">
        <v>42.666400000000003</v>
      </c>
      <c r="L14083">
        <v>44.190199999999997</v>
      </c>
      <c r="N14083">
        <v>1.5238</v>
      </c>
      <c r="O14083">
        <v>0.73770000000000002</v>
      </c>
      <c r="R14083">
        <v>0.57950000000000002</v>
      </c>
      <c r="U14083">
        <v>0.65100000000000002</v>
      </c>
    </row>
    <row r="14084" spans="1:21">
      <c r="A14084" t="s">
        <v>1277</v>
      </c>
      <c r="B14084" t="s">
        <v>562</v>
      </c>
      <c r="E14084" t="s">
        <v>1295</v>
      </c>
      <c r="F14084" t="s">
        <v>332</v>
      </c>
      <c r="I14084" t="s">
        <v>85</v>
      </c>
      <c r="J14084" t="s">
        <v>1303</v>
      </c>
      <c r="K14084">
        <v>44.190199999999997</v>
      </c>
      <c r="L14084">
        <v>45.713999999999999</v>
      </c>
      <c r="N14084">
        <v>1.5238</v>
      </c>
      <c r="O14084">
        <v>0.68569999999999998</v>
      </c>
      <c r="R14084">
        <v>0.55879999999999996</v>
      </c>
      <c r="U14084">
        <v>0.58399999999999996</v>
      </c>
    </row>
    <row r="14085" spans="1:21">
      <c r="A14085" t="s">
        <v>1277</v>
      </c>
      <c r="B14085" t="s">
        <v>562</v>
      </c>
      <c r="E14085" t="s">
        <v>1295</v>
      </c>
      <c r="F14085" t="s">
        <v>332</v>
      </c>
      <c r="I14085" t="s">
        <v>85</v>
      </c>
      <c r="J14085" t="s">
        <v>1303</v>
      </c>
      <c r="K14085">
        <v>45.713999999999999</v>
      </c>
      <c r="L14085">
        <v>47.2378</v>
      </c>
      <c r="N14085">
        <v>1.5238</v>
      </c>
      <c r="O14085">
        <v>0.61399999999999999</v>
      </c>
      <c r="R14085">
        <v>0.56820000000000004</v>
      </c>
      <c r="U14085">
        <v>0.53200000000000003</v>
      </c>
    </row>
    <row r="14086" spans="1:21">
      <c r="A14086" t="s">
        <v>1277</v>
      </c>
      <c r="B14086" t="s">
        <v>562</v>
      </c>
      <c r="E14086" t="s">
        <v>1295</v>
      </c>
      <c r="F14086" t="s">
        <v>332</v>
      </c>
      <c r="I14086" t="s">
        <v>85</v>
      </c>
      <c r="J14086" t="s">
        <v>1303</v>
      </c>
      <c r="K14086">
        <v>47.2378</v>
      </c>
      <c r="L14086">
        <v>48.761600000000001</v>
      </c>
      <c r="N14086">
        <v>1.5238</v>
      </c>
      <c r="O14086">
        <v>0.54730000000000001</v>
      </c>
      <c r="R14086">
        <v>0.5776</v>
      </c>
      <c r="U14086">
        <v>0.48199999999999998</v>
      </c>
    </row>
    <row r="14087" spans="1:21">
      <c r="A14087" t="s">
        <v>1277</v>
      </c>
      <c r="B14087" t="s">
        <v>562</v>
      </c>
      <c r="E14087" t="s">
        <v>1295</v>
      </c>
      <c r="F14087" t="s">
        <v>332</v>
      </c>
      <c r="I14087" t="s">
        <v>85</v>
      </c>
      <c r="J14087" t="s">
        <v>1303</v>
      </c>
      <c r="K14087">
        <v>48.761600000000001</v>
      </c>
      <c r="L14087">
        <v>50.285400000000003</v>
      </c>
      <c r="N14087">
        <v>1.5238</v>
      </c>
      <c r="O14087">
        <v>0.73650000000000004</v>
      </c>
      <c r="R14087">
        <v>0.59289999999999998</v>
      </c>
      <c r="U14087">
        <v>0.66500000000000004</v>
      </c>
    </row>
    <row r="14088" spans="1:21">
      <c r="A14088" t="s">
        <v>1277</v>
      </c>
      <c r="B14088" t="s">
        <v>562</v>
      </c>
      <c r="E14088" t="s">
        <v>1295</v>
      </c>
      <c r="F14088" t="s">
        <v>332</v>
      </c>
      <c r="I14088" t="s">
        <v>85</v>
      </c>
      <c r="J14088" t="s">
        <v>1303</v>
      </c>
      <c r="K14088">
        <v>50.285400000000003</v>
      </c>
      <c r="L14088">
        <v>51.809199999999997</v>
      </c>
      <c r="N14088">
        <v>1.5238</v>
      </c>
      <c r="O14088">
        <v>0.61550000000000005</v>
      </c>
      <c r="R14088">
        <v>0.60819999999999996</v>
      </c>
      <c r="U14088">
        <v>0.56999999999999995</v>
      </c>
    </row>
    <row r="14089" spans="1:21">
      <c r="A14089" t="s">
        <v>1277</v>
      </c>
      <c r="B14089" t="s">
        <v>562</v>
      </c>
      <c r="E14089" t="s">
        <v>1295</v>
      </c>
      <c r="F14089" t="s">
        <v>332</v>
      </c>
      <c r="I14089" t="s">
        <v>85</v>
      </c>
      <c r="J14089" t="s">
        <v>1303</v>
      </c>
      <c r="K14089">
        <v>51.809199999999997</v>
      </c>
      <c r="L14089">
        <v>53.332999999999998</v>
      </c>
      <c r="N14089">
        <v>1.5238</v>
      </c>
      <c r="O14089">
        <v>0.49009999999999998</v>
      </c>
      <c r="R14089">
        <v>0.74370000000000003</v>
      </c>
      <c r="U14089">
        <v>0.55500000000000005</v>
      </c>
    </row>
    <row r="14090" spans="1:21">
      <c r="A14090" t="s">
        <v>1277</v>
      </c>
      <c r="B14090" t="s">
        <v>562</v>
      </c>
      <c r="E14090" t="s">
        <v>1295</v>
      </c>
      <c r="F14090" t="s">
        <v>332</v>
      </c>
      <c r="I14090" t="s">
        <v>85</v>
      </c>
      <c r="J14090" t="s">
        <v>1303</v>
      </c>
      <c r="K14090">
        <v>53.332999999999998</v>
      </c>
      <c r="L14090">
        <v>54.8568</v>
      </c>
      <c r="N14090">
        <v>1.5238</v>
      </c>
      <c r="O14090">
        <v>0.48799999999999999</v>
      </c>
      <c r="R14090">
        <v>0.87929999999999997</v>
      </c>
      <c r="U14090">
        <v>0.65400000000000003</v>
      </c>
    </row>
    <row r="14091" spans="1:21">
      <c r="A14091" t="s">
        <v>1277</v>
      </c>
      <c r="B14091" t="s">
        <v>562</v>
      </c>
      <c r="E14091" t="s">
        <v>1295</v>
      </c>
      <c r="F14091" t="s">
        <v>332</v>
      </c>
      <c r="I14091" t="s">
        <v>85</v>
      </c>
      <c r="J14091" t="s">
        <v>1303</v>
      </c>
      <c r="K14091">
        <v>54.8568</v>
      </c>
      <c r="L14091">
        <v>56.380600000000001</v>
      </c>
      <c r="N14091">
        <v>1.5238</v>
      </c>
      <c r="O14091">
        <v>0.44269999999999998</v>
      </c>
      <c r="R14091">
        <v>0.77270000000000005</v>
      </c>
      <c r="U14091">
        <v>0.52100000000000002</v>
      </c>
    </row>
    <row r="14092" spans="1:21">
      <c r="A14092" t="s">
        <v>1277</v>
      </c>
      <c r="B14092" t="s">
        <v>562</v>
      </c>
      <c r="E14092" t="s">
        <v>1295</v>
      </c>
      <c r="F14092" t="s">
        <v>332</v>
      </c>
      <c r="I14092" t="s">
        <v>85</v>
      </c>
      <c r="J14092" t="s">
        <v>1303</v>
      </c>
      <c r="K14092">
        <v>56.380600000000001</v>
      </c>
      <c r="L14092">
        <v>57.904400000000003</v>
      </c>
      <c r="N14092">
        <v>1.5238</v>
      </c>
      <c r="O14092">
        <v>0.53369999999999995</v>
      </c>
      <c r="R14092">
        <v>0.66610000000000003</v>
      </c>
      <c r="U14092">
        <v>0.54200000000000004</v>
      </c>
    </row>
    <row r="14093" spans="1:21">
      <c r="A14093" t="s">
        <v>1277</v>
      </c>
      <c r="B14093" t="s">
        <v>562</v>
      </c>
      <c r="E14093" t="s">
        <v>1295</v>
      </c>
      <c r="F14093" t="s">
        <v>332</v>
      </c>
      <c r="I14093" t="s">
        <v>85</v>
      </c>
      <c r="J14093" t="s">
        <v>1303</v>
      </c>
      <c r="K14093">
        <v>57.904400000000003</v>
      </c>
      <c r="L14093">
        <v>59.428199999999997</v>
      </c>
      <c r="N14093">
        <v>1.5238</v>
      </c>
      <c r="O14093">
        <v>0.4793</v>
      </c>
      <c r="R14093">
        <v>0.67030000000000001</v>
      </c>
      <c r="U14093">
        <v>0.49</v>
      </c>
    </row>
    <row r="14094" spans="1:21">
      <c r="A14094" t="s">
        <v>1277</v>
      </c>
      <c r="B14094" t="s">
        <v>562</v>
      </c>
      <c r="E14094" t="s">
        <v>1295</v>
      </c>
      <c r="F14094" t="s">
        <v>332</v>
      </c>
      <c r="I14094" t="s">
        <v>85</v>
      </c>
      <c r="J14094" t="s">
        <v>1303</v>
      </c>
      <c r="K14094">
        <v>59.428199999999997</v>
      </c>
      <c r="L14094">
        <v>60.951999999999998</v>
      </c>
      <c r="N14094">
        <v>1.5238</v>
      </c>
      <c r="O14094">
        <v>0.4844</v>
      </c>
      <c r="R14094">
        <v>0.6744</v>
      </c>
      <c r="U14094">
        <v>0.498</v>
      </c>
    </row>
    <row r="14095" spans="1:21">
      <c r="A14095" t="s">
        <v>1277</v>
      </c>
      <c r="B14095" t="s">
        <v>562</v>
      </c>
      <c r="E14095" t="s">
        <v>1295</v>
      </c>
      <c r="F14095" t="s">
        <v>332</v>
      </c>
      <c r="I14095" t="s">
        <v>85</v>
      </c>
      <c r="J14095" t="s">
        <v>1303</v>
      </c>
      <c r="K14095">
        <v>60.951999999999998</v>
      </c>
      <c r="L14095">
        <v>62.4758</v>
      </c>
      <c r="N14095">
        <v>1.5238</v>
      </c>
      <c r="O14095">
        <v>0.70630000000000004</v>
      </c>
      <c r="R14095">
        <v>0.66190000000000004</v>
      </c>
      <c r="U14095">
        <v>0.71199999999999997</v>
      </c>
    </row>
    <row r="14096" spans="1:21">
      <c r="A14096" t="s">
        <v>1277</v>
      </c>
      <c r="B14096" t="s">
        <v>562</v>
      </c>
      <c r="E14096" t="s">
        <v>1295</v>
      </c>
      <c r="F14096" t="s">
        <v>332</v>
      </c>
      <c r="I14096" t="s">
        <v>85</v>
      </c>
      <c r="J14096" t="s">
        <v>1303</v>
      </c>
      <c r="K14096">
        <v>62.4758</v>
      </c>
      <c r="L14096">
        <v>63.999600000000001</v>
      </c>
      <c r="N14096">
        <v>1.5238</v>
      </c>
      <c r="O14096">
        <v>1.1067</v>
      </c>
      <c r="R14096">
        <v>0.64929999999999999</v>
      </c>
      <c r="U14096">
        <v>1.095</v>
      </c>
    </row>
    <row r="14097" spans="1:21">
      <c r="A14097" t="s">
        <v>1277</v>
      </c>
      <c r="B14097" t="s">
        <v>562</v>
      </c>
      <c r="E14097" t="s">
        <v>1295</v>
      </c>
      <c r="F14097" t="s">
        <v>332</v>
      </c>
      <c r="I14097" t="s">
        <v>85</v>
      </c>
      <c r="J14097" t="s">
        <v>1302</v>
      </c>
      <c r="K14097">
        <v>0</v>
      </c>
      <c r="L14097">
        <v>3.3332999999999999</v>
      </c>
      <c r="N14097">
        <v>3.3332999999999999</v>
      </c>
      <c r="O14097">
        <v>0.77680000000000005</v>
      </c>
      <c r="R14097">
        <v>0.59230000000000005</v>
      </c>
      <c r="U14097">
        <v>3.0680000000000001</v>
      </c>
    </row>
    <row r="14098" spans="1:21">
      <c r="A14098" t="s">
        <v>1277</v>
      </c>
      <c r="B14098" t="s">
        <v>562</v>
      </c>
      <c r="E14098" t="s">
        <v>1295</v>
      </c>
      <c r="F14098" t="s">
        <v>332</v>
      </c>
      <c r="I14098" t="s">
        <v>85</v>
      </c>
      <c r="J14098" t="s">
        <v>1302</v>
      </c>
      <c r="K14098">
        <v>6.6665999999999999</v>
      </c>
      <c r="L14098">
        <v>9.9999000000000002</v>
      </c>
      <c r="N14098">
        <v>3.3332999999999999</v>
      </c>
      <c r="O14098">
        <v>1.0169999999999999</v>
      </c>
      <c r="R14098">
        <v>0.68100000000000005</v>
      </c>
      <c r="U14098">
        <v>4.617</v>
      </c>
    </row>
    <row r="14099" spans="1:21">
      <c r="A14099" t="s">
        <v>1277</v>
      </c>
      <c r="B14099" t="s">
        <v>562</v>
      </c>
      <c r="E14099" t="s">
        <v>1295</v>
      </c>
      <c r="F14099" t="s">
        <v>332</v>
      </c>
      <c r="I14099" t="s">
        <v>85</v>
      </c>
      <c r="J14099" t="s">
        <v>1302</v>
      </c>
      <c r="K14099">
        <v>13.3332</v>
      </c>
      <c r="L14099">
        <v>16.666499999999999</v>
      </c>
      <c r="N14099">
        <v>3.3332999999999999</v>
      </c>
      <c r="O14099">
        <v>0.90100000000000002</v>
      </c>
      <c r="R14099">
        <v>0.66290000000000004</v>
      </c>
      <c r="U14099">
        <v>3.9809999999999999</v>
      </c>
    </row>
    <row r="14100" spans="1:21">
      <c r="A14100" t="s">
        <v>1277</v>
      </c>
      <c r="B14100" t="s">
        <v>562</v>
      </c>
      <c r="E14100" t="s">
        <v>1295</v>
      </c>
      <c r="F14100" t="s">
        <v>332</v>
      </c>
      <c r="I14100" t="s">
        <v>85</v>
      </c>
      <c r="J14100" t="s">
        <v>1302</v>
      </c>
      <c r="K14100">
        <v>19.9998</v>
      </c>
      <c r="L14100">
        <v>23.333100000000002</v>
      </c>
      <c r="N14100">
        <v>3.3332999999999999</v>
      </c>
      <c r="O14100">
        <v>1.0041</v>
      </c>
      <c r="R14100">
        <v>0.43269999999999997</v>
      </c>
      <c r="U14100">
        <v>2.8959999999999999</v>
      </c>
    </row>
    <row r="14101" spans="1:21">
      <c r="A14101" t="s">
        <v>1277</v>
      </c>
      <c r="B14101" t="s">
        <v>562</v>
      </c>
      <c r="E14101" t="s">
        <v>1295</v>
      </c>
      <c r="F14101" t="s">
        <v>332</v>
      </c>
      <c r="I14101" t="s">
        <v>85</v>
      </c>
      <c r="J14101" t="s">
        <v>1302</v>
      </c>
      <c r="K14101">
        <v>26.666399999999999</v>
      </c>
      <c r="L14101">
        <v>29.999700000000001</v>
      </c>
      <c r="N14101">
        <v>3.3332999999999999</v>
      </c>
      <c r="O14101">
        <v>0.71379999999999999</v>
      </c>
      <c r="R14101">
        <v>0.64690000000000003</v>
      </c>
      <c r="U14101">
        <v>3.0790000000000002</v>
      </c>
    </row>
    <row r="14102" spans="1:21">
      <c r="A14102" t="s">
        <v>1277</v>
      </c>
      <c r="B14102" t="s">
        <v>562</v>
      </c>
      <c r="E14102" t="s">
        <v>1295</v>
      </c>
      <c r="F14102" t="s">
        <v>332</v>
      </c>
      <c r="I14102" t="s">
        <v>85</v>
      </c>
      <c r="J14102" t="s">
        <v>1302</v>
      </c>
      <c r="K14102">
        <v>33.332999999999998</v>
      </c>
      <c r="L14102">
        <v>36.6663</v>
      </c>
      <c r="N14102">
        <v>3.3332999999999999</v>
      </c>
      <c r="O14102">
        <v>1.0143</v>
      </c>
      <c r="R14102">
        <v>0.34420000000000001</v>
      </c>
      <c r="U14102">
        <v>2.327</v>
      </c>
    </row>
    <row r="14103" spans="1:21">
      <c r="A14103" t="s">
        <v>1277</v>
      </c>
      <c r="B14103" t="s">
        <v>562</v>
      </c>
      <c r="E14103" t="s">
        <v>1295</v>
      </c>
      <c r="F14103" t="s">
        <v>332</v>
      </c>
      <c r="I14103" t="s">
        <v>85</v>
      </c>
      <c r="J14103" t="s">
        <v>1302</v>
      </c>
      <c r="K14103">
        <v>39.999600000000001</v>
      </c>
      <c r="L14103">
        <v>43.332900000000002</v>
      </c>
      <c r="N14103">
        <v>3.3332999999999999</v>
      </c>
      <c r="O14103">
        <v>1.0215000000000001</v>
      </c>
      <c r="R14103">
        <v>0.31859999999999999</v>
      </c>
      <c r="U14103">
        <v>2.17</v>
      </c>
    </row>
    <row r="14104" spans="1:21">
      <c r="A14104" t="s">
        <v>1277</v>
      </c>
      <c r="B14104" t="s">
        <v>562</v>
      </c>
      <c r="E14104" t="s">
        <v>1295</v>
      </c>
      <c r="F14104" t="s">
        <v>332</v>
      </c>
      <c r="I14104" t="s">
        <v>85</v>
      </c>
      <c r="J14104" t="s">
        <v>1302</v>
      </c>
      <c r="K14104">
        <v>46.666200000000003</v>
      </c>
      <c r="L14104">
        <v>49.999499999999998</v>
      </c>
      <c r="N14104">
        <v>3.3332999999999999</v>
      </c>
      <c r="O14104">
        <v>1.0578000000000001</v>
      </c>
      <c r="R14104">
        <v>0.34889999999999999</v>
      </c>
      <c r="U14104">
        <v>1.23</v>
      </c>
    </row>
    <row r="14105" spans="1:21">
      <c r="A14105" t="s">
        <v>1277</v>
      </c>
      <c r="B14105" t="s">
        <v>562</v>
      </c>
      <c r="E14105" t="s">
        <v>1295</v>
      </c>
      <c r="F14105" t="s">
        <v>332</v>
      </c>
      <c r="I14105" t="s">
        <v>80</v>
      </c>
      <c r="J14105" t="s">
        <v>1301</v>
      </c>
      <c r="K14105">
        <v>0</v>
      </c>
      <c r="L14105">
        <v>3.6858</v>
      </c>
      <c r="N14105">
        <v>3.6858</v>
      </c>
      <c r="O14105">
        <v>0.59670000000000001</v>
      </c>
      <c r="R14105">
        <v>0.96079999999999999</v>
      </c>
      <c r="U14105">
        <v>4.226</v>
      </c>
    </row>
    <row r="14106" spans="1:21">
      <c r="A14106" t="s">
        <v>1277</v>
      </c>
      <c r="B14106" t="s">
        <v>562</v>
      </c>
      <c r="E14106" t="s">
        <v>1295</v>
      </c>
      <c r="F14106" t="s">
        <v>332</v>
      </c>
      <c r="I14106" t="s">
        <v>80</v>
      </c>
      <c r="J14106" t="s">
        <v>1301</v>
      </c>
      <c r="K14106">
        <v>7.3715999999999999</v>
      </c>
      <c r="L14106">
        <v>11.057399999999999</v>
      </c>
      <c r="N14106">
        <v>3.6858</v>
      </c>
      <c r="O14106">
        <v>0.61360000000000003</v>
      </c>
      <c r="R14106">
        <v>0.86929999999999996</v>
      </c>
      <c r="U14106">
        <v>3.9319999999999999</v>
      </c>
    </row>
    <row r="14107" spans="1:21">
      <c r="A14107" t="s">
        <v>1277</v>
      </c>
      <c r="B14107" t="s">
        <v>562</v>
      </c>
      <c r="E14107" t="s">
        <v>1295</v>
      </c>
      <c r="F14107" t="s">
        <v>332</v>
      </c>
      <c r="I14107" t="s">
        <v>80</v>
      </c>
      <c r="J14107" t="s">
        <v>1301</v>
      </c>
      <c r="K14107">
        <v>14.7432</v>
      </c>
      <c r="L14107">
        <v>18.428999999999998</v>
      </c>
      <c r="N14107">
        <v>3.6858</v>
      </c>
      <c r="O14107">
        <v>0.64970000000000006</v>
      </c>
      <c r="R14107">
        <v>0.71040000000000003</v>
      </c>
      <c r="U14107">
        <v>3.4020000000000001</v>
      </c>
    </row>
    <row r="14108" spans="1:21">
      <c r="A14108" t="s">
        <v>1277</v>
      </c>
      <c r="B14108" t="s">
        <v>562</v>
      </c>
      <c r="E14108" t="s">
        <v>1295</v>
      </c>
      <c r="F14108" t="s">
        <v>332</v>
      </c>
      <c r="I14108" t="s">
        <v>80</v>
      </c>
      <c r="J14108" t="s">
        <v>1301</v>
      </c>
      <c r="K14108">
        <v>22.114799999999999</v>
      </c>
      <c r="L14108">
        <v>25.800599999999999</v>
      </c>
      <c r="N14108">
        <v>3.6858</v>
      </c>
      <c r="O14108">
        <v>0.75539999999999996</v>
      </c>
      <c r="R14108">
        <v>0.6381</v>
      </c>
      <c r="U14108">
        <v>3.5529999999999999</v>
      </c>
    </row>
    <row r="14109" spans="1:21">
      <c r="A14109" t="s">
        <v>1277</v>
      </c>
      <c r="B14109" t="s">
        <v>562</v>
      </c>
      <c r="E14109" t="s">
        <v>1295</v>
      </c>
      <c r="F14109" t="s">
        <v>332</v>
      </c>
      <c r="I14109" t="s">
        <v>80</v>
      </c>
      <c r="J14109" t="s">
        <v>1301</v>
      </c>
      <c r="K14109">
        <v>29.4864</v>
      </c>
      <c r="L14109">
        <v>33.172199999999997</v>
      </c>
      <c r="N14109">
        <v>3.6858</v>
      </c>
      <c r="O14109">
        <v>0.64649999999999996</v>
      </c>
      <c r="R14109">
        <v>0.5222</v>
      </c>
      <c r="U14109">
        <v>2.488</v>
      </c>
    </row>
    <row r="14110" spans="1:21">
      <c r="A14110" t="s">
        <v>1277</v>
      </c>
      <c r="B14110" t="s">
        <v>562</v>
      </c>
      <c r="E14110" t="s">
        <v>1295</v>
      </c>
      <c r="F14110" t="s">
        <v>332</v>
      </c>
      <c r="I14110" t="s">
        <v>80</v>
      </c>
      <c r="J14110" t="s">
        <v>1301</v>
      </c>
      <c r="K14110">
        <v>36.857999999999997</v>
      </c>
      <c r="L14110">
        <v>40.543799999999997</v>
      </c>
      <c r="N14110">
        <v>3.6858</v>
      </c>
      <c r="O14110">
        <v>0.73880000000000001</v>
      </c>
      <c r="R14110">
        <v>0.68420000000000003</v>
      </c>
      <c r="U14110">
        <v>3.726</v>
      </c>
    </row>
    <row r="14111" spans="1:21">
      <c r="A14111" t="s">
        <v>1277</v>
      </c>
      <c r="B14111" t="s">
        <v>562</v>
      </c>
      <c r="E14111" t="s">
        <v>1295</v>
      </c>
      <c r="F14111" t="s">
        <v>332</v>
      </c>
      <c r="I14111" t="s">
        <v>80</v>
      </c>
      <c r="J14111" t="s">
        <v>1301</v>
      </c>
      <c r="K14111">
        <v>44.229599999999998</v>
      </c>
      <c r="L14111">
        <v>47.915399999999998</v>
      </c>
      <c r="N14111">
        <v>3.6858</v>
      </c>
      <c r="O14111">
        <v>0.66010000000000002</v>
      </c>
      <c r="R14111">
        <v>0.61009999999999998</v>
      </c>
      <c r="U14111">
        <v>2.9689999999999999</v>
      </c>
    </row>
    <row r="14112" spans="1:21">
      <c r="A14112" t="s">
        <v>1277</v>
      </c>
      <c r="B14112" t="s">
        <v>562</v>
      </c>
      <c r="E14112" t="s">
        <v>1295</v>
      </c>
      <c r="F14112" t="s">
        <v>332</v>
      </c>
      <c r="I14112" t="s">
        <v>80</v>
      </c>
      <c r="J14112" t="s">
        <v>1301</v>
      </c>
      <c r="K14112">
        <v>51.601199999999999</v>
      </c>
      <c r="L14112">
        <v>55.286999999999999</v>
      </c>
      <c r="N14112">
        <v>3.6858</v>
      </c>
      <c r="O14112">
        <v>0.78659999999999997</v>
      </c>
      <c r="R14112">
        <v>0.44690000000000002</v>
      </c>
      <c r="U14112">
        <v>2.5920000000000001</v>
      </c>
    </row>
    <row r="14113" spans="1:21">
      <c r="A14113" t="s">
        <v>1277</v>
      </c>
      <c r="B14113" t="s">
        <v>562</v>
      </c>
      <c r="E14113" t="s">
        <v>1295</v>
      </c>
      <c r="F14113" t="s">
        <v>332</v>
      </c>
      <c r="I14113" t="s">
        <v>80</v>
      </c>
      <c r="J14113" t="s">
        <v>1301</v>
      </c>
      <c r="K14113">
        <v>58.972799999999999</v>
      </c>
      <c r="L14113">
        <v>62.6586</v>
      </c>
      <c r="N14113">
        <v>3.6858</v>
      </c>
      <c r="O14113">
        <v>0.71909999999999996</v>
      </c>
      <c r="R14113">
        <v>0.51490000000000002</v>
      </c>
      <c r="U14113">
        <v>2.73</v>
      </c>
    </row>
    <row r="14114" spans="1:21">
      <c r="A14114" t="s">
        <v>1277</v>
      </c>
      <c r="B14114" t="s">
        <v>562</v>
      </c>
      <c r="E14114" t="s">
        <v>1295</v>
      </c>
      <c r="F14114" t="s">
        <v>332</v>
      </c>
      <c r="I14114" t="s">
        <v>80</v>
      </c>
      <c r="J14114" t="s">
        <v>1301</v>
      </c>
      <c r="K14114">
        <v>66.344399999999993</v>
      </c>
      <c r="L14114">
        <v>70.030199999999994</v>
      </c>
      <c r="N14114">
        <v>3.6858</v>
      </c>
      <c r="O14114">
        <v>0.83950000000000002</v>
      </c>
      <c r="R14114">
        <v>0.37730000000000002</v>
      </c>
      <c r="U14114">
        <v>2.335</v>
      </c>
    </row>
    <row r="14115" spans="1:21">
      <c r="A14115" t="s">
        <v>1277</v>
      </c>
      <c r="B14115" t="s">
        <v>562</v>
      </c>
      <c r="E14115" t="s">
        <v>1295</v>
      </c>
      <c r="F14115" t="s">
        <v>332</v>
      </c>
      <c r="I14115" t="s">
        <v>80</v>
      </c>
      <c r="J14115" t="s">
        <v>1301</v>
      </c>
      <c r="K14115">
        <v>73.715999999999994</v>
      </c>
      <c r="L14115">
        <v>77.401799999999994</v>
      </c>
      <c r="N14115">
        <v>3.6858</v>
      </c>
      <c r="O14115">
        <v>0.76400000000000001</v>
      </c>
      <c r="R14115">
        <v>0.51559999999999995</v>
      </c>
      <c r="U14115">
        <v>2.9039999999999999</v>
      </c>
    </row>
    <row r="14116" spans="1:21">
      <c r="A14116" t="s">
        <v>1277</v>
      </c>
      <c r="B14116" t="s">
        <v>562</v>
      </c>
      <c r="E14116" t="s">
        <v>1295</v>
      </c>
      <c r="F14116" t="s">
        <v>332</v>
      </c>
      <c r="I14116" t="s">
        <v>80</v>
      </c>
      <c r="J14116" t="s">
        <v>1301</v>
      </c>
      <c r="K14116">
        <v>81.087599999999995</v>
      </c>
      <c r="L14116">
        <v>84.773399999999995</v>
      </c>
      <c r="N14116">
        <v>3.6858</v>
      </c>
      <c r="O14116">
        <v>0.76200000000000001</v>
      </c>
      <c r="R14116">
        <v>0.44919999999999999</v>
      </c>
      <c r="U14116">
        <v>2.5230000000000001</v>
      </c>
    </row>
    <row r="14117" spans="1:21">
      <c r="A14117" t="s">
        <v>1277</v>
      </c>
      <c r="B14117" t="s">
        <v>562</v>
      </c>
      <c r="E14117" t="s">
        <v>1295</v>
      </c>
      <c r="F14117" t="s">
        <v>332</v>
      </c>
      <c r="I14117" t="s">
        <v>80</v>
      </c>
      <c r="J14117" t="s">
        <v>1301</v>
      </c>
      <c r="K14117">
        <v>88.459199999999996</v>
      </c>
      <c r="L14117">
        <v>92.144999999999996</v>
      </c>
      <c r="N14117">
        <v>3.6858</v>
      </c>
      <c r="O14117">
        <v>0.70950000000000002</v>
      </c>
      <c r="R14117">
        <v>0.53649999999999998</v>
      </c>
      <c r="U14117">
        <v>2.806</v>
      </c>
    </row>
    <row r="14118" spans="1:21">
      <c r="A14118" t="s">
        <v>1277</v>
      </c>
      <c r="B14118" t="s">
        <v>562</v>
      </c>
      <c r="E14118" t="s">
        <v>1295</v>
      </c>
      <c r="F14118" t="s">
        <v>332</v>
      </c>
      <c r="I14118" t="s">
        <v>80</v>
      </c>
      <c r="J14118" t="s">
        <v>1301</v>
      </c>
      <c r="K14118">
        <v>95.830799999999996</v>
      </c>
      <c r="L14118">
        <v>99.516599999999997</v>
      </c>
      <c r="N14118">
        <v>3.6858</v>
      </c>
      <c r="O14118">
        <v>0.78859999999999997</v>
      </c>
      <c r="R14118">
        <v>0.4496</v>
      </c>
      <c r="U14118">
        <v>2.6139999999999999</v>
      </c>
    </row>
    <row r="14119" spans="1:21">
      <c r="A14119" t="s">
        <v>1277</v>
      </c>
      <c r="B14119" t="s">
        <v>562</v>
      </c>
      <c r="E14119" t="s">
        <v>1295</v>
      </c>
      <c r="F14119" t="s">
        <v>332</v>
      </c>
      <c r="I14119" t="s">
        <v>80</v>
      </c>
      <c r="J14119" t="s">
        <v>1301</v>
      </c>
      <c r="K14119">
        <v>103.2024</v>
      </c>
      <c r="L14119">
        <v>106.8882</v>
      </c>
      <c r="N14119">
        <v>3.6858</v>
      </c>
      <c r="O14119">
        <v>0.75119999999999998</v>
      </c>
      <c r="R14119">
        <v>0.5101</v>
      </c>
      <c r="U14119">
        <v>2.8250000000000002</v>
      </c>
    </row>
    <row r="14120" spans="1:21">
      <c r="A14120" t="s">
        <v>1277</v>
      </c>
      <c r="B14120" t="s">
        <v>562</v>
      </c>
      <c r="E14120" t="s">
        <v>1295</v>
      </c>
      <c r="F14120" t="s">
        <v>332</v>
      </c>
      <c r="I14120" t="s">
        <v>80</v>
      </c>
      <c r="J14120" t="s">
        <v>1301</v>
      </c>
      <c r="K14120">
        <v>110.574</v>
      </c>
      <c r="L14120">
        <v>114.2598</v>
      </c>
      <c r="N14120">
        <v>3.6858</v>
      </c>
      <c r="O14120">
        <v>0.82909999999999995</v>
      </c>
      <c r="R14120">
        <v>0.54410000000000003</v>
      </c>
      <c r="U14120">
        <v>3.3260000000000001</v>
      </c>
    </row>
    <row r="14121" spans="1:21">
      <c r="A14121" t="s">
        <v>1277</v>
      </c>
      <c r="B14121" t="s">
        <v>562</v>
      </c>
      <c r="E14121" t="s">
        <v>1295</v>
      </c>
      <c r="F14121" t="s">
        <v>332</v>
      </c>
      <c r="I14121" t="s">
        <v>80</v>
      </c>
      <c r="J14121" t="s">
        <v>1301</v>
      </c>
      <c r="K14121">
        <v>117.9456</v>
      </c>
      <c r="L14121">
        <v>121.6314</v>
      </c>
      <c r="N14121">
        <v>3.6858</v>
      </c>
      <c r="O14121">
        <v>0.75180000000000002</v>
      </c>
      <c r="R14121">
        <v>0.50800000000000001</v>
      </c>
      <c r="U14121">
        <v>2.8149999999999999</v>
      </c>
    </row>
    <row r="14122" spans="1:21">
      <c r="A14122" t="s">
        <v>1277</v>
      </c>
      <c r="B14122" t="s">
        <v>562</v>
      </c>
      <c r="E14122" t="s">
        <v>1295</v>
      </c>
      <c r="F14122" t="s">
        <v>332</v>
      </c>
      <c r="I14122" t="s">
        <v>80</v>
      </c>
      <c r="J14122" t="s">
        <v>1301</v>
      </c>
      <c r="K14122">
        <v>125.3172</v>
      </c>
      <c r="L14122">
        <v>129.00299999999999</v>
      </c>
      <c r="N14122">
        <v>3.6858</v>
      </c>
      <c r="O14122">
        <v>0.79459999999999997</v>
      </c>
      <c r="R14122">
        <v>0.43030000000000002</v>
      </c>
      <c r="U14122">
        <v>1.26</v>
      </c>
    </row>
    <row r="14123" spans="1:21">
      <c r="A14123" t="s">
        <v>1277</v>
      </c>
      <c r="B14123" t="s">
        <v>562</v>
      </c>
      <c r="E14123" t="s">
        <v>1295</v>
      </c>
      <c r="F14123" t="s">
        <v>332</v>
      </c>
      <c r="I14123" t="s">
        <v>80</v>
      </c>
      <c r="J14123" t="s">
        <v>1300</v>
      </c>
      <c r="K14123">
        <v>0</v>
      </c>
      <c r="L14123">
        <v>1.1449</v>
      </c>
      <c r="N14123">
        <v>1.1449</v>
      </c>
      <c r="O14123">
        <v>0.91169999999999995</v>
      </c>
      <c r="R14123">
        <v>0.78359999999999996</v>
      </c>
      <c r="U14123">
        <v>0.81799999999999995</v>
      </c>
    </row>
    <row r="14124" spans="1:21">
      <c r="A14124" t="s">
        <v>1277</v>
      </c>
      <c r="B14124" t="s">
        <v>562</v>
      </c>
      <c r="E14124" t="s">
        <v>1295</v>
      </c>
      <c r="F14124" t="s">
        <v>332</v>
      </c>
      <c r="I14124" t="s">
        <v>80</v>
      </c>
      <c r="J14124" t="s">
        <v>1300</v>
      </c>
      <c r="K14124">
        <v>1.1449</v>
      </c>
      <c r="L14124">
        <v>2.2898000000000001</v>
      </c>
      <c r="N14124">
        <v>1.1449</v>
      </c>
      <c r="O14124">
        <v>0.74790000000000001</v>
      </c>
      <c r="R14124">
        <v>0.76290000000000002</v>
      </c>
      <c r="U14124">
        <v>0.65300000000000002</v>
      </c>
    </row>
    <row r="14125" spans="1:21">
      <c r="A14125" t="s">
        <v>1277</v>
      </c>
      <c r="B14125" t="s">
        <v>562</v>
      </c>
      <c r="E14125" t="s">
        <v>1295</v>
      </c>
      <c r="F14125" t="s">
        <v>332</v>
      </c>
      <c r="I14125" t="s">
        <v>80</v>
      </c>
      <c r="J14125" t="s">
        <v>1300</v>
      </c>
      <c r="K14125">
        <v>2.2898000000000001</v>
      </c>
      <c r="L14125">
        <v>3.4346999999999999</v>
      </c>
      <c r="N14125">
        <v>1.1449</v>
      </c>
      <c r="O14125">
        <v>0.90639999999999998</v>
      </c>
      <c r="R14125">
        <v>0.83420000000000005</v>
      </c>
      <c r="U14125">
        <v>0.86599999999999999</v>
      </c>
    </row>
    <row r="14126" spans="1:21">
      <c r="A14126" t="s">
        <v>1277</v>
      </c>
      <c r="B14126" t="s">
        <v>562</v>
      </c>
      <c r="E14126" t="s">
        <v>1295</v>
      </c>
      <c r="F14126" t="s">
        <v>332</v>
      </c>
      <c r="I14126" t="s">
        <v>80</v>
      </c>
      <c r="J14126" t="s">
        <v>1300</v>
      </c>
      <c r="K14126">
        <v>3.4346999999999999</v>
      </c>
      <c r="L14126">
        <v>4.5796000000000001</v>
      </c>
      <c r="N14126">
        <v>1.1449</v>
      </c>
      <c r="O14126">
        <v>0.71340000000000003</v>
      </c>
      <c r="R14126">
        <v>0.93910000000000005</v>
      </c>
      <c r="U14126">
        <v>0.76700000000000002</v>
      </c>
    </row>
    <row r="14127" spans="1:21">
      <c r="A14127" t="s">
        <v>1277</v>
      </c>
      <c r="B14127" t="s">
        <v>562</v>
      </c>
      <c r="E14127" t="s">
        <v>1295</v>
      </c>
      <c r="F14127" t="s">
        <v>332</v>
      </c>
      <c r="I14127" t="s">
        <v>80</v>
      </c>
      <c r="J14127" t="s">
        <v>1300</v>
      </c>
      <c r="K14127">
        <v>4.5796000000000001</v>
      </c>
      <c r="L14127">
        <v>5.7244999999999999</v>
      </c>
      <c r="N14127">
        <v>1.1449</v>
      </c>
      <c r="O14127">
        <v>0.69140000000000001</v>
      </c>
      <c r="R14127">
        <v>0.87949999999999995</v>
      </c>
      <c r="U14127">
        <v>0.69599999999999995</v>
      </c>
    </row>
    <row r="14128" spans="1:21">
      <c r="A14128" t="s">
        <v>1277</v>
      </c>
      <c r="B14128" t="s">
        <v>562</v>
      </c>
      <c r="E14128" t="s">
        <v>1295</v>
      </c>
      <c r="F14128" t="s">
        <v>332</v>
      </c>
      <c r="I14128" t="s">
        <v>80</v>
      </c>
      <c r="J14128" t="s">
        <v>1300</v>
      </c>
      <c r="K14128">
        <v>5.7244999999999999</v>
      </c>
      <c r="L14128">
        <v>6.8693999999999997</v>
      </c>
      <c r="N14128">
        <v>1.1449</v>
      </c>
      <c r="O14128">
        <v>0.71340000000000003</v>
      </c>
      <c r="R14128">
        <v>0.85350000000000004</v>
      </c>
      <c r="U14128">
        <v>0.69699999999999995</v>
      </c>
    </row>
    <row r="14129" spans="1:21">
      <c r="A14129" t="s">
        <v>1277</v>
      </c>
      <c r="B14129" t="s">
        <v>562</v>
      </c>
      <c r="E14129" t="s">
        <v>1295</v>
      </c>
      <c r="F14129" t="s">
        <v>332</v>
      </c>
      <c r="I14129" t="s">
        <v>80</v>
      </c>
      <c r="J14129" t="s">
        <v>1300</v>
      </c>
      <c r="K14129">
        <v>6.8693999999999997</v>
      </c>
      <c r="L14129">
        <v>8.0143000000000004</v>
      </c>
      <c r="N14129">
        <v>1.1449</v>
      </c>
      <c r="O14129">
        <v>0.7762</v>
      </c>
      <c r="R14129">
        <v>1.0046999999999999</v>
      </c>
      <c r="U14129">
        <v>0.89300000000000002</v>
      </c>
    </row>
    <row r="14130" spans="1:21">
      <c r="A14130" t="s">
        <v>1277</v>
      </c>
      <c r="B14130" t="s">
        <v>562</v>
      </c>
      <c r="E14130" t="s">
        <v>1295</v>
      </c>
      <c r="F14130" t="s">
        <v>332</v>
      </c>
      <c r="I14130" t="s">
        <v>80</v>
      </c>
      <c r="J14130" t="s">
        <v>1300</v>
      </c>
      <c r="K14130">
        <v>8.0143000000000004</v>
      </c>
      <c r="L14130">
        <v>9.1592000000000002</v>
      </c>
      <c r="N14130">
        <v>1.1449</v>
      </c>
      <c r="O14130">
        <v>0.56320000000000003</v>
      </c>
      <c r="R14130">
        <v>1.0333000000000001</v>
      </c>
      <c r="U14130">
        <v>0.66600000000000004</v>
      </c>
    </row>
    <row r="14131" spans="1:21">
      <c r="A14131" t="s">
        <v>1277</v>
      </c>
      <c r="B14131" t="s">
        <v>562</v>
      </c>
      <c r="E14131" t="s">
        <v>1295</v>
      </c>
      <c r="F14131" t="s">
        <v>332</v>
      </c>
      <c r="I14131" t="s">
        <v>80</v>
      </c>
      <c r="J14131" t="s">
        <v>1300</v>
      </c>
      <c r="K14131">
        <v>9.1592000000000002</v>
      </c>
      <c r="L14131">
        <v>10.3041</v>
      </c>
      <c r="N14131">
        <v>1.1449</v>
      </c>
      <c r="O14131">
        <v>0.60680000000000001</v>
      </c>
      <c r="R14131">
        <v>0.90849999999999997</v>
      </c>
      <c r="U14131">
        <v>0.63100000000000001</v>
      </c>
    </row>
    <row r="14132" spans="1:21">
      <c r="A14132" t="s">
        <v>1277</v>
      </c>
      <c r="B14132" t="s">
        <v>562</v>
      </c>
      <c r="E14132" t="s">
        <v>1295</v>
      </c>
      <c r="F14132" t="s">
        <v>332</v>
      </c>
      <c r="I14132" t="s">
        <v>80</v>
      </c>
      <c r="J14132" t="s">
        <v>1300</v>
      </c>
      <c r="K14132">
        <v>10.3041</v>
      </c>
      <c r="L14132">
        <v>11.449</v>
      </c>
      <c r="N14132">
        <v>1.1449</v>
      </c>
      <c r="O14132">
        <v>0.6421</v>
      </c>
      <c r="R14132">
        <v>0.78790000000000004</v>
      </c>
      <c r="U14132">
        <v>0.57899999999999996</v>
      </c>
    </row>
    <row r="14133" spans="1:21">
      <c r="A14133" t="s">
        <v>1277</v>
      </c>
      <c r="B14133" t="s">
        <v>562</v>
      </c>
      <c r="E14133" t="s">
        <v>1295</v>
      </c>
      <c r="F14133" t="s">
        <v>332</v>
      </c>
      <c r="I14133" t="s">
        <v>80</v>
      </c>
      <c r="J14133" t="s">
        <v>1300</v>
      </c>
      <c r="K14133">
        <v>11.449</v>
      </c>
      <c r="L14133">
        <v>12.5939</v>
      </c>
      <c r="N14133">
        <v>1.1449</v>
      </c>
      <c r="O14133">
        <v>0.40450000000000003</v>
      </c>
      <c r="R14133">
        <v>1.1301000000000001</v>
      </c>
      <c r="U14133">
        <v>0.52300000000000002</v>
      </c>
    </row>
    <row r="14134" spans="1:21">
      <c r="A14134" t="s">
        <v>1277</v>
      </c>
      <c r="B14134" t="s">
        <v>562</v>
      </c>
      <c r="E14134" t="s">
        <v>1295</v>
      </c>
      <c r="F14134" t="s">
        <v>332</v>
      </c>
      <c r="I14134" t="s">
        <v>80</v>
      </c>
      <c r="J14134" t="s">
        <v>1300</v>
      </c>
      <c r="K14134">
        <v>12.5939</v>
      </c>
      <c r="L14134">
        <v>13.738799999999999</v>
      </c>
      <c r="N14134">
        <v>1.1449</v>
      </c>
      <c r="O14134">
        <v>0.63449999999999995</v>
      </c>
      <c r="R14134">
        <v>0.9244</v>
      </c>
      <c r="U14134">
        <v>0.67200000000000004</v>
      </c>
    </row>
    <row r="14135" spans="1:21">
      <c r="A14135" t="s">
        <v>1277</v>
      </c>
      <c r="B14135" t="s">
        <v>562</v>
      </c>
      <c r="E14135" t="s">
        <v>1295</v>
      </c>
      <c r="F14135" t="s">
        <v>332</v>
      </c>
      <c r="I14135" t="s">
        <v>80</v>
      </c>
      <c r="J14135" t="s">
        <v>1300</v>
      </c>
      <c r="K14135">
        <v>13.738799999999999</v>
      </c>
      <c r="L14135">
        <v>14.883699999999999</v>
      </c>
      <c r="N14135">
        <v>1.1449</v>
      </c>
      <c r="O14135">
        <v>0.85350000000000004</v>
      </c>
      <c r="R14135">
        <v>0.89070000000000005</v>
      </c>
      <c r="U14135">
        <v>0.87</v>
      </c>
    </row>
    <row r="14136" spans="1:21">
      <c r="A14136" t="s">
        <v>1277</v>
      </c>
      <c r="B14136" t="s">
        <v>562</v>
      </c>
      <c r="E14136" t="s">
        <v>1295</v>
      </c>
      <c r="F14136" t="s">
        <v>332</v>
      </c>
      <c r="I14136" t="s">
        <v>80</v>
      </c>
      <c r="J14136" t="s">
        <v>1300</v>
      </c>
      <c r="K14136">
        <v>14.883699999999999</v>
      </c>
      <c r="L14136">
        <v>16.028600000000001</v>
      </c>
      <c r="N14136">
        <v>1.1449</v>
      </c>
      <c r="O14136">
        <v>0.74060000000000004</v>
      </c>
      <c r="R14136">
        <v>0.73709999999999998</v>
      </c>
      <c r="U14136">
        <v>0.625</v>
      </c>
    </row>
    <row r="14137" spans="1:21">
      <c r="A14137" t="s">
        <v>1277</v>
      </c>
      <c r="B14137" t="s">
        <v>562</v>
      </c>
      <c r="E14137" t="s">
        <v>1295</v>
      </c>
      <c r="F14137" t="s">
        <v>332</v>
      </c>
      <c r="I14137" t="s">
        <v>80</v>
      </c>
      <c r="J14137" t="s">
        <v>1300</v>
      </c>
      <c r="K14137">
        <v>16.028600000000001</v>
      </c>
      <c r="L14137">
        <v>17.173500000000001</v>
      </c>
      <c r="N14137">
        <v>1.1449</v>
      </c>
      <c r="O14137">
        <v>0.65369999999999995</v>
      </c>
      <c r="R14137">
        <v>0.68179999999999996</v>
      </c>
      <c r="U14137">
        <v>0.51</v>
      </c>
    </row>
    <row r="14138" spans="1:21">
      <c r="A14138" t="s">
        <v>1277</v>
      </c>
      <c r="B14138" t="s">
        <v>562</v>
      </c>
      <c r="E14138" t="s">
        <v>1295</v>
      </c>
      <c r="F14138" t="s">
        <v>332</v>
      </c>
      <c r="I14138" t="s">
        <v>80</v>
      </c>
      <c r="J14138" t="s">
        <v>1300</v>
      </c>
      <c r="K14138">
        <v>17.173500000000001</v>
      </c>
      <c r="L14138">
        <v>18.3184</v>
      </c>
      <c r="N14138">
        <v>1.1449</v>
      </c>
      <c r="O14138">
        <v>0.82689999999999997</v>
      </c>
      <c r="R14138">
        <v>0.63770000000000004</v>
      </c>
      <c r="U14138">
        <v>0.60399999999999998</v>
      </c>
    </row>
    <row r="14139" spans="1:21">
      <c r="A14139" t="s">
        <v>1277</v>
      </c>
      <c r="B14139" t="s">
        <v>562</v>
      </c>
      <c r="E14139" t="s">
        <v>1295</v>
      </c>
      <c r="F14139" t="s">
        <v>332</v>
      </c>
      <c r="I14139" t="s">
        <v>80</v>
      </c>
      <c r="J14139" t="s">
        <v>1300</v>
      </c>
      <c r="K14139">
        <v>18.3184</v>
      </c>
      <c r="L14139">
        <v>19.4633</v>
      </c>
      <c r="N14139">
        <v>1.1449</v>
      </c>
      <c r="O14139">
        <v>0.71340000000000003</v>
      </c>
      <c r="R14139">
        <v>0.57069999999999999</v>
      </c>
      <c r="U14139">
        <v>0.46600000000000003</v>
      </c>
    </row>
    <row r="14140" spans="1:21">
      <c r="A14140" t="s">
        <v>1277</v>
      </c>
      <c r="B14140" t="s">
        <v>562</v>
      </c>
      <c r="E14140" t="s">
        <v>1295</v>
      </c>
      <c r="F14140" t="s">
        <v>332</v>
      </c>
      <c r="I14140" t="s">
        <v>80</v>
      </c>
      <c r="J14140" t="s">
        <v>1300</v>
      </c>
      <c r="K14140">
        <v>19.4633</v>
      </c>
      <c r="L14140">
        <v>20.6082</v>
      </c>
      <c r="N14140">
        <v>1.1449</v>
      </c>
      <c r="O14140">
        <v>1.0891</v>
      </c>
      <c r="R14140">
        <v>0.57889999999999997</v>
      </c>
      <c r="U14140">
        <v>0.72199999999999998</v>
      </c>
    </row>
    <row r="14141" spans="1:21">
      <c r="A14141" t="s">
        <v>1277</v>
      </c>
      <c r="B14141" t="s">
        <v>562</v>
      </c>
      <c r="E14141" t="s">
        <v>1295</v>
      </c>
      <c r="F14141" t="s">
        <v>332</v>
      </c>
      <c r="I14141" t="s">
        <v>80</v>
      </c>
      <c r="J14141" t="s">
        <v>1300</v>
      </c>
      <c r="K14141">
        <v>20.6082</v>
      </c>
      <c r="L14141">
        <v>21.7531</v>
      </c>
      <c r="N14141">
        <v>1.1449</v>
      </c>
      <c r="O14141">
        <v>0.96240000000000003</v>
      </c>
      <c r="R14141">
        <v>0.59709999999999996</v>
      </c>
      <c r="U14141">
        <v>0.65800000000000003</v>
      </c>
    </row>
    <row r="14142" spans="1:21">
      <c r="A14142" t="s">
        <v>1277</v>
      </c>
      <c r="B14142" t="s">
        <v>562</v>
      </c>
      <c r="E14142" t="s">
        <v>1295</v>
      </c>
      <c r="F14142" t="s">
        <v>332</v>
      </c>
      <c r="I14142" t="s">
        <v>80</v>
      </c>
      <c r="J14142" t="s">
        <v>1300</v>
      </c>
      <c r="K14142">
        <v>21.7531</v>
      </c>
      <c r="L14142">
        <v>22.898</v>
      </c>
      <c r="N14142">
        <v>1.1449</v>
      </c>
      <c r="O14142">
        <v>0.98129999999999995</v>
      </c>
      <c r="R14142">
        <v>0.53290000000000004</v>
      </c>
      <c r="U14142">
        <v>0.59899999999999998</v>
      </c>
    </row>
    <row r="14143" spans="1:21">
      <c r="A14143" t="s">
        <v>1277</v>
      </c>
      <c r="B14143" t="s">
        <v>562</v>
      </c>
      <c r="E14143" t="s">
        <v>1295</v>
      </c>
      <c r="F14143" t="s">
        <v>332</v>
      </c>
      <c r="I14143" t="s">
        <v>80</v>
      </c>
      <c r="J14143" t="s">
        <v>1300</v>
      </c>
      <c r="K14143">
        <v>22.898</v>
      </c>
      <c r="L14143">
        <v>24.042899999999999</v>
      </c>
      <c r="N14143">
        <v>1.1449</v>
      </c>
      <c r="O14143">
        <v>0.72050000000000003</v>
      </c>
      <c r="R14143">
        <v>0.51090000000000002</v>
      </c>
      <c r="U14143">
        <v>0.42099999999999999</v>
      </c>
    </row>
    <row r="14144" spans="1:21">
      <c r="A14144" t="s">
        <v>1277</v>
      </c>
      <c r="B14144" t="s">
        <v>562</v>
      </c>
      <c r="E14144" t="s">
        <v>1295</v>
      </c>
      <c r="F14144" t="s">
        <v>332</v>
      </c>
      <c r="I14144" t="s">
        <v>80</v>
      </c>
      <c r="J14144" t="s">
        <v>1300</v>
      </c>
      <c r="K14144">
        <v>24.042899999999999</v>
      </c>
      <c r="L14144">
        <v>25.187799999999999</v>
      </c>
      <c r="N14144">
        <v>1.1449</v>
      </c>
      <c r="O14144">
        <v>0.82550000000000001</v>
      </c>
      <c r="R14144">
        <v>0.48880000000000001</v>
      </c>
      <c r="U14144">
        <v>0.46200000000000002</v>
      </c>
    </row>
    <row r="14145" spans="1:21">
      <c r="A14145" t="s">
        <v>1277</v>
      </c>
      <c r="B14145" t="s">
        <v>562</v>
      </c>
      <c r="E14145" t="s">
        <v>1295</v>
      </c>
      <c r="F14145" t="s">
        <v>332</v>
      </c>
      <c r="I14145" t="s">
        <v>80</v>
      </c>
      <c r="J14145" t="s">
        <v>1300</v>
      </c>
      <c r="K14145">
        <v>25.187799999999999</v>
      </c>
      <c r="L14145">
        <v>26.332699999999999</v>
      </c>
      <c r="N14145">
        <v>1.1449</v>
      </c>
      <c r="O14145">
        <v>1.0268999999999999</v>
      </c>
      <c r="R14145">
        <v>0.51200000000000001</v>
      </c>
      <c r="U14145">
        <v>0.60199999999999998</v>
      </c>
    </row>
    <row r="14146" spans="1:21">
      <c r="A14146" t="s">
        <v>1277</v>
      </c>
      <c r="B14146" t="s">
        <v>562</v>
      </c>
      <c r="E14146" t="s">
        <v>1295</v>
      </c>
      <c r="F14146" t="s">
        <v>332</v>
      </c>
      <c r="I14146" t="s">
        <v>80</v>
      </c>
      <c r="J14146" t="s">
        <v>1300</v>
      </c>
      <c r="K14146">
        <v>26.332699999999999</v>
      </c>
      <c r="L14146">
        <v>27.477599999999999</v>
      </c>
      <c r="N14146">
        <v>1.1449</v>
      </c>
      <c r="O14146">
        <v>0.76119999999999999</v>
      </c>
      <c r="R14146">
        <v>0.53510000000000002</v>
      </c>
      <c r="U14146">
        <v>0.46600000000000003</v>
      </c>
    </row>
    <row r="14147" spans="1:21">
      <c r="A14147" t="s">
        <v>1277</v>
      </c>
      <c r="B14147" t="s">
        <v>562</v>
      </c>
      <c r="E14147" t="s">
        <v>1295</v>
      </c>
      <c r="F14147" t="s">
        <v>332</v>
      </c>
      <c r="I14147" t="s">
        <v>80</v>
      </c>
      <c r="J14147" t="s">
        <v>1300</v>
      </c>
      <c r="K14147">
        <v>27.477599999999999</v>
      </c>
      <c r="L14147">
        <v>28.622499999999999</v>
      </c>
      <c r="N14147">
        <v>1.1449</v>
      </c>
      <c r="O14147">
        <v>0.88370000000000004</v>
      </c>
      <c r="R14147">
        <v>0.5504</v>
      </c>
      <c r="U14147">
        <v>0.55700000000000005</v>
      </c>
    </row>
    <row r="14148" spans="1:21">
      <c r="A14148" t="s">
        <v>1277</v>
      </c>
      <c r="B14148" t="s">
        <v>562</v>
      </c>
      <c r="E14148" t="s">
        <v>1295</v>
      </c>
      <c r="F14148" t="s">
        <v>332</v>
      </c>
      <c r="I14148" t="s">
        <v>80</v>
      </c>
      <c r="J14148" t="s">
        <v>1300</v>
      </c>
      <c r="K14148">
        <v>28.622499999999999</v>
      </c>
      <c r="L14148">
        <v>29.767399999999999</v>
      </c>
      <c r="N14148">
        <v>1.1449</v>
      </c>
      <c r="O14148">
        <v>0.68200000000000005</v>
      </c>
      <c r="R14148">
        <v>0.56559999999999999</v>
      </c>
      <c r="U14148">
        <v>0.442</v>
      </c>
    </row>
    <row r="14149" spans="1:21">
      <c r="A14149" t="s">
        <v>1277</v>
      </c>
      <c r="B14149" t="s">
        <v>562</v>
      </c>
      <c r="E14149" t="s">
        <v>1295</v>
      </c>
      <c r="F14149" t="s">
        <v>332</v>
      </c>
      <c r="I14149" t="s">
        <v>80</v>
      </c>
      <c r="J14149" t="s">
        <v>1300</v>
      </c>
      <c r="K14149">
        <v>29.767399999999999</v>
      </c>
      <c r="L14149">
        <v>30.912299999999998</v>
      </c>
      <c r="N14149">
        <v>1.1449</v>
      </c>
      <c r="O14149">
        <v>0.73829999999999996</v>
      </c>
      <c r="R14149">
        <v>0.55200000000000005</v>
      </c>
      <c r="U14149">
        <v>0.46700000000000003</v>
      </c>
    </row>
    <row r="14150" spans="1:21">
      <c r="A14150" t="s">
        <v>1277</v>
      </c>
      <c r="B14150" t="s">
        <v>562</v>
      </c>
      <c r="E14150" t="s">
        <v>1295</v>
      </c>
      <c r="F14150" t="s">
        <v>332</v>
      </c>
      <c r="I14150" t="s">
        <v>80</v>
      </c>
      <c r="J14150" t="s">
        <v>1300</v>
      </c>
      <c r="K14150">
        <v>30.912299999999998</v>
      </c>
      <c r="L14150">
        <v>32.057200000000002</v>
      </c>
      <c r="N14150">
        <v>1.1449</v>
      </c>
      <c r="O14150">
        <v>0.72140000000000004</v>
      </c>
      <c r="R14150">
        <v>0.53839999999999999</v>
      </c>
      <c r="U14150">
        <v>0.44500000000000001</v>
      </c>
    </row>
    <row r="14151" spans="1:21">
      <c r="A14151" t="s">
        <v>1277</v>
      </c>
      <c r="B14151" t="s">
        <v>562</v>
      </c>
      <c r="E14151" t="s">
        <v>1295</v>
      </c>
      <c r="F14151" t="s">
        <v>332</v>
      </c>
      <c r="I14151" t="s">
        <v>80</v>
      </c>
      <c r="J14151" t="s">
        <v>1300</v>
      </c>
      <c r="K14151">
        <v>32.057200000000002</v>
      </c>
      <c r="L14151">
        <v>33.202100000000002</v>
      </c>
      <c r="N14151">
        <v>1.1449</v>
      </c>
      <c r="O14151">
        <v>0.875</v>
      </c>
      <c r="R14151">
        <v>0.52380000000000004</v>
      </c>
      <c r="U14151">
        <v>0.52500000000000002</v>
      </c>
    </row>
    <row r="14152" spans="1:21">
      <c r="A14152" t="s">
        <v>1277</v>
      </c>
      <c r="B14152" t="s">
        <v>562</v>
      </c>
      <c r="E14152" t="s">
        <v>1295</v>
      </c>
      <c r="F14152" t="s">
        <v>332</v>
      </c>
      <c r="I14152" t="s">
        <v>80</v>
      </c>
      <c r="J14152" t="s">
        <v>1300</v>
      </c>
      <c r="K14152">
        <v>33.202100000000002</v>
      </c>
      <c r="L14152">
        <v>34.347000000000001</v>
      </c>
      <c r="N14152">
        <v>1.1449</v>
      </c>
      <c r="O14152">
        <v>0.9264</v>
      </c>
      <c r="R14152">
        <v>0.5091</v>
      </c>
      <c r="U14152">
        <v>0.54</v>
      </c>
    </row>
    <row r="14153" spans="1:21">
      <c r="A14153" t="s">
        <v>1277</v>
      </c>
      <c r="B14153" t="s">
        <v>562</v>
      </c>
      <c r="E14153" t="s">
        <v>1295</v>
      </c>
      <c r="F14153" t="s">
        <v>332</v>
      </c>
      <c r="I14153" t="s">
        <v>80</v>
      </c>
      <c r="J14153" t="s">
        <v>1300</v>
      </c>
      <c r="K14153">
        <v>34.347000000000001</v>
      </c>
      <c r="L14153">
        <v>35.491900000000001</v>
      </c>
      <c r="N14153">
        <v>1.1449</v>
      </c>
      <c r="O14153">
        <v>0.98750000000000004</v>
      </c>
      <c r="R14153">
        <v>0.48849999999999999</v>
      </c>
      <c r="U14153">
        <v>0.55200000000000005</v>
      </c>
    </row>
    <row r="14154" spans="1:21">
      <c r="A14154" t="s">
        <v>1277</v>
      </c>
      <c r="B14154" t="s">
        <v>562</v>
      </c>
      <c r="E14154" t="s">
        <v>1295</v>
      </c>
      <c r="F14154" t="s">
        <v>332</v>
      </c>
      <c r="I14154" t="s">
        <v>80</v>
      </c>
      <c r="J14154" t="s">
        <v>1300</v>
      </c>
      <c r="K14154">
        <v>35.491900000000001</v>
      </c>
      <c r="L14154">
        <v>36.636800000000001</v>
      </c>
      <c r="N14154">
        <v>1.1449</v>
      </c>
      <c r="O14154">
        <v>0.96120000000000005</v>
      </c>
      <c r="R14154">
        <v>0.46779999999999999</v>
      </c>
      <c r="U14154">
        <v>0.51500000000000001</v>
      </c>
    </row>
    <row r="14155" spans="1:21">
      <c r="A14155" t="s">
        <v>1277</v>
      </c>
      <c r="B14155" t="s">
        <v>562</v>
      </c>
      <c r="E14155" t="s">
        <v>1295</v>
      </c>
      <c r="F14155" t="s">
        <v>332</v>
      </c>
      <c r="I14155" t="s">
        <v>80</v>
      </c>
      <c r="J14155" t="s">
        <v>1300</v>
      </c>
      <c r="K14155">
        <v>36.636800000000001</v>
      </c>
      <c r="L14155">
        <v>37.781700000000001</v>
      </c>
      <c r="N14155">
        <v>1.1449</v>
      </c>
      <c r="O14155">
        <v>0.92390000000000005</v>
      </c>
      <c r="R14155">
        <v>0.4572</v>
      </c>
      <c r="U14155">
        <v>0.48399999999999999</v>
      </c>
    </row>
    <row r="14156" spans="1:21">
      <c r="A14156" t="s">
        <v>1277</v>
      </c>
      <c r="B14156" t="s">
        <v>562</v>
      </c>
      <c r="E14156" t="s">
        <v>1295</v>
      </c>
      <c r="F14156" t="s">
        <v>332</v>
      </c>
      <c r="I14156" t="s">
        <v>80</v>
      </c>
      <c r="J14156" t="s">
        <v>1300</v>
      </c>
      <c r="K14156">
        <v>37.781700000000001</v>
      </c>
      <c r="L14156">
        <v>38.926600000000001</v>
      </c>
      <c r="N14156">
        <v>1.1449</v>
      </c>
      <c r="O14156">
        <v>0.88829999999999998</v>
      </c>
      <c r="R14156">
        <v>0.44650000000000001</v>
      </c>
      <c r="U14156">
        <v>0.45400000000000001</v>
      </c>
    </row>
    <row r="14157" spans="1:21">
      <c r="A14157" t="s">
        <v>1277</v>
      </c>
      <c r="B14157" t="s">
        <v>562</v>
      </c>
      <c r="E14157" t="s">
        <v>1295</v>
      </c>
      <c r="F14157" t="s">
        <v>332</v>
      </c>
      <c r="I14157" t="s">
        <v>80</v>
      </c>
      <c r="J14157" t="s">
        <v>1300</v>
      </c>
      <c r="K14157">
        <v>38.926600000000001</v>
      </c>
      <c r="L14157">
        <v>40.0715</v>
      </c>
      <c r="N14157">
        <v>1.1449</v>
      </c>
      <c r="O14157">
        <v>0.85880000000000001</v>
      </c>
      <c r="R14157">
        <v>0.4783</v>
      </c>
      <c r="U14157">
        <v>0.47</v>
      </c>
    </row>
    <row r="14158" spans="1:21">
      <c r="A14158" t="s">
        <v>1277</v>
      </c>
      <c r="B14158" t="s">
        <v>562</v>
      </c>
      <c r="E14158" t="s">
        <v>1295</v>
      </c>
      <c r="F14158" t="s">
        <v>332</v>
      </c>
      <c r="I14158" t="s">
        <v>80</v>
      </c>
      <c r="J14158" t="s">
        <v>1300</v>
      </c>
      <c r="K14158">
        <v>40.0715</v>
      </c>
      <c r="L14158">
        <v>41.2164</v>
      </c>
      <c r="N14158">
        <v>1.1449</v>
      </c>
      <c r="O14158">
        <v>0.76970000000000005</v>
      </c>
      <c r="R14158">
        <v>0.51019999999999999</v>
      </c>
      <c r="U14158">
        <v>0.45</v>
      </c>
    </row>
    <row r="14159" spans="1:21">
      <c r="A14159" t="s">
        <v>1277</v>
      </c>
      <c r="B14159" t="s">
        <v>562</v>
      </c>
      <c r="E14159" t="s">
        <v>1295</v>
      </c>
      <c r="F14159" t="s">
        <v>332</v>
      </c>
      <c r="I14159" t="s">
        <v>80</v>
      </c>
      <c r="J14159" t="s">
        <v>1300</v>
      </c>
      <c r="K14159">
        <v>41.2164</v>
      </c>
      <c r="L14159">
        <v>42.3613</v>
      </c>
      <c r="N14159">
        <v>1.1449</v>
      </c>
      <c r="O14159">
        <v>0.83709999999999996</v>
      </c>
      <c r="R14159">
        <v>0.49170000000000003</v>
      </c>
      <c r="U14159">
        <v>0.47099999999999997</v>
      </c>
    </row>
    <row r="14160" spans="1:21">
      <c r="A14160" t="s">
        <v>1277</v>
      </c>
      <c r="B14160" t="s">
        <v>562</v>
      </c>
      <c r="E14160" t="s">
        <v>1295</v>
      </c>
      <c r="F14160" t="s">
        <v>332</v>
      </c>
      <c r="I14160" t="s">
        <v>80</v>
      </c>
      <c r="J14160" t="s">
        <v>1300</v>
      </c>
      <c r="K14160">
        <v>42.3613</v>
      </c>
      <c r="L14160">
        <v>43.5062</v>
      </c>
      <c r="N14160">
        <v>1.1449</v>
      </c>
      <c r="O14160">
        <v>0.71089999999999998</v>
      </c>
      <c r="R14160">
        <v>0.47320000000000001</v>
      </c>
      <c r="U14160">
        <v>0.38500000000000001</v>
      </c>
    </row>
    <row r="14161" spans="1:21">
      <c r="A14161" t="s">
        <v>1277</v>
      </c>
      <c r="B14161" t="s">
        <v>562</v>
      </c>
      <c r="E14161" t="s">
        <v>1295</v>
      </c>
      <c r="F14161" t="s">
        <v>332</v>
      </c>
      <c r="I14161" t="s">
        <v>80</v>
      </c>
      <c r="J14161" t="s">
        <v>1300</v>
      </c>
      <c r="K14161">
        <v>43.5062</v>
      </c>
      <c r="L14161">
        <v>44.6511</v>
      </c>
      <c r="N14161">
        <v>1.1449</v>
      </c>
      <c r="O14161">
        <v>0.71879999999999999</v>
      </c>
      <c r="R14161">
        <v>0.4718</v>
      </c>
      <c r="U14161">
        <v>0.38800000000000001</v>
      </c>
    </row>
    <row r="14162" spans="1:21">
      <c r="A14162" t="s">
        <v>1277</v>
      </c>
      <c r="B14162" t="s">
        <v>562</v>
      </c>
      <c r="E14162" t="s">
        <v>1295</v>
      </c>
      <c r="F14162" t="s">
        <v>332</v>
      </c>
      <c r="I14162" t="s">
        <v>80</v>
      </c>
      <c r="J14162" t="s">
        <v>1300</v>
      </c>
      <c r="K14162">
        <v>44.6511</v>
      </c>
      <c r="L14162">
        <v>45.795999999999999</v>
      </c>
      <c r="N14162">
        <v>1.1449</v>
      </c>
      <c r="O14162">
        <v>0.67949999999999999</v>
      </c>
      <c r="R14162">
        <v>0.47049999999999997</v>
      </c>
      <c r="U14162">
        <v>0.36599999999999999</v>
      </c>
    </row>
    <row r="14163" spans="1:21">
      <c r="A14163" t="s">
        <v>1277</v>
      </c>
      <c r="B14163" t="s">
        <v>562</v>
      </c>
      <c r="E14163" t="s">
        <v>1295</v>
      </c>
      <c r="F14163" t="s">
        <v>332</v>
      </c>
      <c r="I14163" t="s">
        <v>80</v>
      </c>
      <c r="J14163" t="s">
        <v>1300</v>
      </c>
      <c r="K14163">
        <v>45.795999999999999</v>
      </c>
      <c r="L14163">
        <v>46.940899999999999</v>
      </c>
      <c r="N14163">
        <v>1.1449</v>
      </c>
      <c r="O14163">
        <v>0.56769999999999998</v>
      </c>
      <c r="R14163">
        <v>0.48010000000000003</v>
      </c>
      <c r="U14163">
        <v>0.312</v>
      </c>
    </row>
    <row r="14164" spans="1:21">
      <c r="A14164" t="s">
        <v>1277</v>
      </c>
      <c r="B14164" t="s">
        <v>562</v>
      </c>
      <c r="E14164" t="s">
        <v>1295</v>
      </c>
      <c r="F14164" t="s">
        <v>332</v>
      </c>
      <c r="I14164" t="s">
        <v>80</v>
      </c>
      <c r="J14164" t="s">
        <v>1300</v>
      </c>
      <c r="K14164">
        <v>46.940899999999999</v>
      </c>
      <c r="L14164">
        <v>48.085799999999999</v>
      </c>
      <c r="N14164">
        <v>1.1449</v>
      </c>
      <c r="O14164">
        <v>0.84699999999999998</v>
      </c>
      <c r="R14164">
        <v>0.48980000000000001</v>
      </c>
      <c r="U14164">
        <v>0.47499999999999998</v>
      </c>
    </row>
    <row r="14165" spans="1:21">
      <c r="A14165" t="s">
        <v>1277</v>
      </c>
      <c r="B14165" t="s">
        <v>562</v>
      </c>
      <c r="E14165" t="s">
        <v>1295</v>
      </c>
      <c r="F14165" t="s">
        <v>332</v>
      </c>
      <c r="I14165" t="s">
        <v>80</v>
      </c>
      <c r="J14165" t="s">
        <v>1300</v>
      </c>
      <c r="K14165">
        <v>48.085799999999999</v>
      </c>
      <c r="L14165">
        <v>49.230699999999999</v>
      </c>
      <c r="N14165">
        <v>1.1449</v>
      </c>
      <c r="O14165">
        <v>0.86699999999999999</v>
      </c>
      <c r="R14165">
        <v>0.48609999999999998</v>
      </c>
      <c r="U14165">
        <v>0.48299999999999998</v>
      </c>
    </row>
    <row r="14166" spans="1:21">
      <c r="A14166" t="s">
        <v>1277</v>
      </c>
      <c r="B14166" t="s">
        <v>562</v>
      </c>
      <c r="E14166" t="s">
        <v>1295</v>
      </c>
      <c r="F14166" t="s">
        <v>332</v>
      </c>
      <c r="I14166" t="s">
        <v>80</v>
      </c>
      <c r="J14166" t="s">
        <v>1300</v>
      </c>
      <c r="K14166">
        <v>49.230699999999999</v>
      </c>
      <c r="L14166">
        <v>50.375599999999999</v>
      </c>
      <c r="N14166">
        <v>1.1449</v>
      </c>
      <c r="O14166">
        <v>0.87070000000000003</v>
      </c>
      <c r="R14166">
        <v>0.4824</v>
      </c>
      <c r="U14166">
        <v>0.48099999999999998</v>
      </c>
    </row>
    <row r="14167" spans="1:21">
      <c r="A14167" t="s">
        <v>1277</v>
      </c>
      <c r="B14167" t="s">
        <v>562</v>
      </c>
      <c r="E14167" t="s">
        <v>1295</v>
      </c>
      <c r="F14167" t="s">
        <v>332</v>
      </c>
      <c r="I14167" t="s">
        <v>80</v>
      </c>
      <c r="J14167" t="s">
        <v>1300</v>
      </c>
      <c r="K14167">
        <v>50.375599999999999</v>
      </c>
      <c r="L14167">
        <v>51.520499999999998</v>
      </c>
      <c r="N14167">
        <v>1.1449</v>
      </c>
      <c r="O14167">
        <v>0.74029999999999996</v>
      </c>
      <c r="R14167">
        <v>0.4829</v>
      </c>
      <c r="U14167">
        <v>0.40899999999999997</v>
      </c>
    </row>
    <row r="14168" spans="1:21">
      <c r="A14168" t="s">
        <v>1277</v>
      </c>
      <c r="B14168" t="s">
        <v>562</v>
      </c>
      <c r="E14168" t="s">
        <v>1295</v>
      </c>
      <c r="F14168" t="s">
        <v>332</v>
      </c>
      <c r="I14168" t="s">
        <v>80</v>
      </c>
      <c r="J14168" t="s">
        <v>1300</v>
      </c>
      <c r="K14168">
        <v>51.520499999999998</v>
      </c>
      <c r="L14168">
        <v>52.665399999999998</v>
      </c>
      <c r="N14168">
        <v>1.1449</v>
      </c>
      <c r="O14168">
        <v>0.72899999999999998</v>
      </c>
      <c r="R14168">
        <v>0.4834</v>
      </c>
      <c r="U14168">
        <v>0.40300000000000002</v>
      </c>
    </row>
    <row r="14169" spans="1:21">
      <c r="A14169" t="s">
        <v>1277</v>
      </c>
      <c r="B14169" t="s">
        <v>562</v>
      </c>
      <c r="E14169" t="s">
        <v>1295</v>
      </c>
      <c r="F14169" t="s">
        <v>332</v>
      </c>
      <c r="I14169" t="s">
        <v>80</v>
      </c>
      <c r="J14169" t="s">
        <v>1300</v>
      </c>
      <c r="K14169">
        <v>52.665399999999998</v>
      </c>
      <c r="L14169">
        <v>53.810299999999998</v>
      </c>
      <c r="N14169">
        <v>1.1449</v>
      </c>
      <c r="O14169">
        <v>0.69620000000000004</v>
      </c>
      <c r="R14169">
        <v>0.45500000000000002</v>
      </c>
      <c r="U14169">
        <v>0.36299999999999999</v>
      </c>
    </row>
    <row r="14170" spans="1:21">
      <c r="A14170" t="s">
        <v>1277</v>
      </c>
      <c r="B14170" t="s">
        <v>562</v>
      </c>
      <c r="E14170" t="s">
        <v>1295</v>
      </c>
      <c r="F14170" t="s">
        <v>332</v>
      </c>
      <c r="I14170" t="s">
        <v>80</v>
      </c>
      <c r="J14170" t="s">
        <v>1300</v>
      </c>
      <c r="K14170">
        <v>53.810299999999998</v>
      </c>
      <c r="L14170">
        <v>54.955199999999998</v>
      </c>
      <c r="N14170">
        <v>1.1449</v>
      </c>
      <c r="O14170">
        <v>0.66</v>
      </c>
      <c r="R14170">
        <v>0.42670000000000002</v>
      </c>
      <c r="U14170">
        <v>0.32200000000000001</v>
      </c>
    </row>
    <row r="14171" spans="1:21">
      <c r="A14171" t="s">
        <v>1277</v>
      </c>
      <c r="B14171" t="s">
        <v>562</v>
      </c>
      <c r="E14171" t="s">
        <v>1295</v>
      </c>
      <c r="F14171" t="s">
        <v>332</v>
      </c>
      <c r="I14171" t="s">
        <v>80</v>
      </c>
      <c r="J14171" t="s">
        <v>1300</v>
      </c>
      <c r="K14171">
        <v>54.955199999999998</v>
      </c>
      <c r="L14171">
        <v>56.100099999999998</v>
      </c>
      <c r="N14171">
        <v>1.1449</v>
      </c>
      <c r="O14171">
        <v>0.83050000000000002</v>
      </c>
      <c r="R14171">
        <v>0.39560000000000001</v>
      </c>
      <c r="U14171">
        <v>0.376</v>
      </c>
    </row>
    <row r="14172" spans="1:21">
      <c r="A14172" t="s">
        <v>1277</v>
      </c>
      <c r="B14172" t="s">
        <v>562</v>
      </c>
      <c r="E14172" t="s">
        <v>1295</v>
      </c>
      <c r="F14172" t="s">
        <v>332</v>
      </c>
      <c r="I14172" t="s">
        <v>80</v>
      </c>
      <c r="J14172" t="s">
        <v>1300</v>
      </c>
      <c r="K14172">
        <v>56.100099999999998</v>
      </c>
      <c r="L14172">
        <v>57.244999999999997</v>
      </c>
      <c r="N14172">
        <v>1.1449</v>
      </c>
      <c r="O14172">
        <v>0.77710000000000001</v>
      </c>
      <c r="R14172">
        <v>0.36459999999999998</v>
      </c>
      <c r="U14172">
        <v>0.32400000000000001</v>
      </c>
    </row>
    <row r="14173" spans="1:21">
      <c r="A14173" t="s">
        <v>1277</v>
      </c>
      <c r="B14173" t="s">
        <v>562</v>
      </c>
      <c r="E14173" t="s">
        <v>1295</v>
      </c>
      <c r="F14173" t="s">
        <v>332</v>
      </c>
      <c r="I14173" t="s">
        <v>80</v>
      </c>
      <c r="J14173" t="s">
        <v>1300</v>
      </c>
      <c r="K14173">
        <v>57.244999999999997</v>
      </c>
      <c r="L14173">
        <v>58.389899999999997</v>
      </c>
      <c r="N14173">
        <v>1.1449</v>
      </c>
      <c r="O14173">
        <v>0.75729999999999997</v>
      </c>
      <c r="R14173">
        <v>0.38419999999999999</v>
      </c>
      <c r="U14173">
        <v>0.33300000000000002</v>
      </c>
    </row>
    <row r="14174" spans="1:21">
      <c r="A14174" t="s">
        <v>1277</v>
      </c>
      <c r="B14174" t="s">
        <v>562</v>
      </c>
      <c r="E14174" t="s">
        <v>1295</v>
      </c>
      <c r="F14174" t="s">
        <v>332</v>
      </c>
      <c r="I14174" t="s">
        <v>80</v>
      </c>
      <c r="J14174" t="s">
        <v>1300</v>
      </c>
      <c r="K14174">
        <v>58.389899999999997</v>
      </c>
      <c r="L14174">
        <v>59.534799999999997</v>
      </c>
      <c r="N14174">
        <v>1.1449</v>
      </c>
      <c r="O14174">
        <v>0.85399999999999998</v>
      </c>
      <c r="R14174">
        <v>0.40379999999999999</v>
      </c>
      <c r="U14174">
        <v>0.39500000000000002</v>
      </c>
    </row>
    <row r="14175" spans="1:21">
      <c r="A14175" t="s">
        <v>1277</v>
      </c>
      <c r="B14175" t="s">
        <v>562</v>
      </c>
      <c r="E14175" t="s">
        <v>1295</v>
      </c>
      <c r="F14175" t="s">
        <v>332</v>
      </c>
      <c r="I14175" t="s">
        <v>80</v>
      </c>
      <c r="J14175" t="s">
        <v>1300</v>
      </c>
      <c r="K14175">
        <v>59.534799999999997</v>
      </c>
      <c r="L14175">
        <v>60.679699999999997</v>
      </c>
      <c r="N14175">
        <v>1.1449</v>
      </c>
      <c r="O14175">
        <v>0.79800000000000004</v>
      </c>
      <c r="R14175">
        <v>0.49580000000000002</v>
      </c>
      <c r="U14175">
        <v>0.45300000000000001</v>
      </c>
    </row>
    <row r="14176" spans="1:21">
      <c r="A14176" t="s">
        <v>1277</v>
      </c>
      <c r="B14176" t="s">
        <v>562</v>
      </c>
      <c r="E14176" t="s">
        <v>1295</v>
      </c>
      <c r="F14176" t="s">
        <v>332</v>
      </c>
      <c r="I14176" t="s">
        <v>80</v>
      </c>
      <c r="J14176" t="s">
        <v>1300</v>
      </c>
      <c r="K14176">
        <v>60.679699999999997</v>
      </c>
      <c r="L14176">
        <v>61.824599999999997</v>
      </c>
      <c r="N14176">
        <v>1.1449</v>
      </c>
      <c r="O14176">
        <v>0.82909999999999995</v>
      </c>
      <c r="R14176">
        <v>0.58779999999999999</v>
      </c>
      <c r="U14176">
        <v>0.55800000000000005</v>
      </c>
    </row>
    <row r="14177" spans="1:21">
      <c r="A14177" t="s">
        <v>1277</v>
      </c>
      <c r="B14177" t="s">
        <v>562</v>
      </c>
      <c r="E14177" t="s">
        <v>1295</v>
      </c>
      <c r="F14177" t="s">
        <v>332</v>
      </c>
      <c r="I14177" t="s">
        <v>80</v>
      </c>
      <c r="J14177" t="s">
        <v>1300</v>
      </c>
      <c r="K14177">
        <v>61.824599999999997</v>
      </c>
      <c r="L14177">
        <v>62.969499999999996</v>
      </c>
      <c r="N14177">
        <v>1.1449</v>
      </c>
      <c r="O14177">
        <v>0.90490000000000004</v>
      </c>
      <c r="R14177">
        <v>0.56379999999999997</v>
      </c>
      <c r="U14177">
        <v>0.58399999999999996</v>
      </c>
    </row>
    <row r="14178" spans="1:21">
      <c r="A14178" t="s">
        <v>1277</v>
      </c>
      <c r="B14178" t="s">
        <v>562</v>
      </c>
      <c r="E14178" t="s">
        <v>1295</v>
      </c>
      <c r="F14178" t="s">
        <v>332</v>
      </c>
      <c r="I14178" t="s">
        <v>80</v>
      </c>
      <c r="J14178" t="s">
        <v>1300</v>
      </c>
      <c r="K14178">
        <v>62.969499999999996</v>
      </c>
      <c r="L14178">
        <v>64.114400000000003</v>
      </c>
      <c r="N14178">
        <v>1.1449</v>
      </c>
      <c r="O14178">
        <v>0.74139999999999995</v>
      </c>
      <c r="R14178">
        <v>0.53979999999999995</v>
      </c>
      <c r="U14178">
        <v>0.45800000000000002</v>
      </c>
    </row>
    <row r="14179" spans="1:21">
      <c r="A14179" t="s">
        <v>1277</v>
      </c>
      <c r="B14179" t="s">
        <v>562</v>
      </c>
      <c r="E14179" t="s">
        <v>1295</v>
      </c>
      <c r="F14179" t="s">
        <v>332</v>
      </c>
      <c r="I14179" t="s">
        <v>80</v>
      </c>
      <c r="J14179" t="s">
        <v>1300</v>
      </c>
      <c r="K14179">
        <v>64.114400000000003</v>
      </c>
      <c r="L14179">
        <v>65.259299999999996</v>
      </c>
      <c r="N14179">
        <v>1.1449</v>
      </c>
      <c r="O14179">
        <v>0.80820000000000003</v>
      </c>
      <c r="R14179">
        <v>0.53639999999999999</v>
      </c>
      <c r="U14179">
        <v>0.496</v>
      </c>
    </row>
    <row r="14180" spans="1:21">
      <c r="A14180" t="s">
        <v>1277</v>
      </c>
      <c r="B14180" t="s">
        <v>562</v>
      </c>
      <c r="E14180" t="s">
        <v>1295</v>
      </c>
      <c r="F14180" t="s">
        <v>332</v>
      </c>
      <c r="I14180" t="s">
        <v>80</v>
      </c>
      <c r="J14180" t="s">
        <v>1300</v>
      </c>
      <c r="K14180">
        <v>65.259299999999996</v>
      </c>
      <c r="L14180">
        <v>66.404200000000003</v>
      </c>
      <c r="N14180">
        <v>1.1449</v>
      </c>
      <c r="O14180">
        <v>0.86170000000000002</v>
      </c>
      <c r="R14180">
        <v>0.53300000000000003</v>
      </c>
      <c r="U14180">
        <v>0.52600000000000002</v>
      </c>
    </row>
    <row r="14181" spans="1:21">
      <c r="A14181" t="s">
        <v>1277</v>
      </c>
      <c r="B14181" t="s">
        <v>562</v>
      </c>
      <c r="E14181" t="s">
        <v>1295</v>
      </c>
      <c r="F14181" t="s">
        <v>332</v>
      </c>
      <c r="I14181" t="s">
        <v>80</v>
      </c>
      <c r="J14181" t="s">
        <v>1300</v>
      </c>
      <c r="K14181">
        <v>66.404200000000003</v>
      </c>
      <c r="L14181">
        <v>67.549099999999996</v>
      </c>
      <c r="N14181">
        <v>1.1449</v>
      </c>
      <c r="O14181">
        <v>0.8498</v>
      </c>
      <c r="R14181">
        <v>0.53029999999999999</v>
      </c>
      <c r="U14181">
        <v>0.51600000000000001</v>
      </c>
    </row>
    <row r="14182" spans="1:21">
      <c r="A14182" t="s">
        <v>1277</v>
      </c>
      <c r="B14182" t="s">
        <v>562</v>
      </c>
      <c r="E14182" t="s">
        <v>1295</v>
      </c>
      <c r="F14182" t="s">
        <v>332</v>
      </c>
      <c r="I14182" t="s">
        <v>80</v>
      </c>
      <c r="J14182" t="s">
        <v>1300</v>
      </c>
      <c r="K14182">
        <v>67.549099999999996</v>
      </c>
      <c r="L14182">
        <v>68.694000000000003</v>
      </c>
      <c r="N14182">
        <v>1.1449</v>
      </c>
      <c r="O14182">
        <v>0.91649999999999998</v>
      </c>
      <c r="R14182">
        <v>0.52759999999999996</v>
      </c>
      <c r="U14182">
        <v>0.55400000000000005</v>
      </c>
    </row>
    <row r="14183" spans="1:21">
      <c r="A14183" t="s">
        <v>1277</v>
      </c>
      <c r="B14183" t="s">
        <v>562</v>
      </c>
      <c r="E14183" t="s">
        <v>1295</v>
      </c>
      <c r="F14183" t="s">
        <v>332</v>
      </c>
      <c r="I14183" t="s">
        <v>80</v>
      </c>
      <c r="J14183" t="s">
        <v>1300</v>
      </c>
      <c r="K14183">
        <v>68.694000000000003</v>
      </c>
      <c r="L14183">
        <v>69.838899999999995</v>
      </c>
      <c r="N14183">
        <v>1.1449</v>
      </c>
      <c r="O14183">
        <v>0.80200000000000005</v>
      </c>
      <c r="R14183">
        <v>0.4929</v>
      </c>
      <c r="U14183">
        <v>0.45300000000000001</v>
      </c>
    </row>
    <row r="14184" spans="1:21">
      <c r="A14184" t="s">
        <v>1277</v>
      </c>
      <c r="B14184" t="s">
        <v>562</v>
      </c>
      <c r="E14184" t="s">
        <v>1295</v>
      </c>
      <c r="F14184" t="s">
        <v>332</v>
      </c>
      <c r="I14184" t="s">
        <v>80</v>
      </c>
      <c r="J14184" t="s">
        <v>1300</v>
      </c>
      <c r="K14184">
        <v>69.838899999999995</v>
      </c>
      <c r="L14184">
        <v>70.983800000000002</v>
      </c>
      <c r="N14184">
        <v>1.1449</v>
      </c>
      <c r="O14184">
        <v>0.79290000000000005</v>
      </c>
      <c r="R14184">
        <v>0.4582</v>
      </c>
      <c r="U14184">
        <v>0.41599999999999998</v>
      </c>
    </row>
    <row r="14185" spans="1:21">
      <c r="A14185" t="s">
        <v>1277</v>
      </c>
      <c r="B14185" t="s">
        <v>562</v>
      </c>
      <c r="E14185" t="s">
        <v>1295</v>
      </c>
      <c r="F14185" t="s">
        <v>332</v>
      </c>
      <c r="I14185" t="s">
        <v>80</v>
      </c>
      <c r="J14185" t="s">
        <v>1300</v>
      </c>
      <c r="K14185">
        <v>70.983800000000002</v>
      </c>
      <c r="L14185">
        <v>72.128699999999995</v>
      </c>
      <c r="N14185">
        <v>1.1449</v>
      </c>
      <c r="O14185">
        <v>0.92279999999999995</v>
      </c>
      <c r="R14185">
        <v>0.48149999999999998</v>
      </c>
      <c r="U14185">
        <v>0.50900000000000001</v>
      </c>
    </row>
    <row r="14186" spans="1:21">
      <c r="A14186" t="s">
        <v>1277</v>
      </c>
      <c r="B14186" t="s">
        <v>562</v>
      </c>
      <c r="E14186" t="s">
        <v>1295</v>
      </c>
      <c r="F14186" t="s">
        <v>332</v>
      </c>
      <c r="I14186" t="s">
        <v>80</v>
      </c>
      <c r="J14186" t="s">
        <v>1300</v>
      </c>
      <c r="K14186">
        <v>72.128699999999995</v>
      </c>
      <c r="L14186">
        <v>73.273600000000002</v>
      </c>
      <c r="N14186">
        <v>1.1449</v>
      </c>
      <c r="O14186">
        <v>0.77259999999999995</v>
      </c>
      <c r="R14186">
        <v>0.50470000000000004</v>
      </c>
      <c r="U14186">
        <v>0.44600000000000001</v>
      </c>
    </row>
    <row r="14187" spans="1:21">
      <c r="A14187" t="s">
        <v>1277</v>
      </c>
      <c r="B14187" t="s">
        <v>562</v>
      </c>
      <c r="E14187" t="s">
        <v>1295</v>
      </c>
      <c r="F14187" t="s">
        <v>332</v>
      </c>
      <c r="I14187" t="s">
        <v>80</v>
      </c>
      <c r="J14187" t="s">
        <v>1300</v>
      </c>
      <c r="K14187">
        <v>73.273600000000002</v>
      </c>
      <c r="L14187">
        <v>74.418499999999995</v>
      </c>
      <c r="N14187">
        <v>1.1449</v>
      </c>
      <c r="O14187">
        <v>0.6673</v>
      </c>
      <c r="R14187">
        <v>0.51190000000000002</v>
      </c>
      <c r="U14187">
        <v>0.39100000000000001</v>
      </c>
    </row>
    <row r="14188" spans="1:21">
      <c r="A14188" t="s">
        <v>1277</v>
      </c>
      <c r="B14188" t="s">
        <v>562</v>
      </c>
      <c r="E14188" t="s">
        <v>1295</v>
      </c>
      <c r="F14188" t="s">
        <v>332</v>
      </c>
      <c r="I14188" t="s">
        <v>80</v>
      </c>
      <c r="J14188" t="s">
        <v>1300</v>
      </c>
      <c r="K14188">
        <v>74.418499999999995</v>
      </c>
      <c r="L14188">
        <v>75.563400000000001</v>
      </c>
      <c r="N14188">
        <v>1.1449</v>
      </c>
      <c r="O14188">
        <v>0.84360000000000002</v>
      </c>
      <c r="R14188">
        <v>0.51910000000000001</v>
      </c>
      <c r="U14188">
        <v>0.501</v>
      </c>
    </row>
    <row r="14189" spans="1:21">
      <c r="A14189" t="s">
        <v>1277</v>
      </c>
      <c r="B14189" t="s">
        <v>562</v>
      </c>
      <c r="E14189" t="s">
        <v>1295</v>
      </c>
      <c r="F14189" t="s">
        <v>332</v>
      </c>
      <c r="I14189" t="s">
        <v>80</v>
      </c>
      <c r="J14189" t="s">
        <v>1300</v>
      </c>
      <c r="K14189">
        <v>75.563400000000001</v>
      </c>
      <c r="L14189">
        <v>76.708299999999994</v>
      </c>
      <c r="N14189">
        <v>1.1449</v>
      </c>
      <c r="O14189">
        <v>0.74199999999999999</v>
      </c>
      <c r="R14189">
        <v>0.47239999999999999</v>
      </c>
      <c r="U14189">
        <v>0.40100000000000002</v>
      </c>
    </row>
    <row r="14190" spans="1:21">
      <c r="A14190" t="s">
        <v>1277</v>
      </c>
      <c r="B14190" t="s">
        <v>562</v>
      </c>
      <c r="E14190" t="s">
        <v>1295</v>
      </c>
      <c r="F14190" t="s">
        <v>332</v>
      </c>
      <c r="I14190" t="s">
        <v>80</v>
      </c>
      <c r="J14190" t="s">
        <v>1300</v>
      </c>
      <c r="K14190">
        <v>76.708299999999994</v>
      </c>
      <c r="L14190">
        <v>77.853200000000001</v>
      </c>
      <c r="N14190">
        <v>1.1449</v>
      </c>
      <c r="O14190">
        <v>0.86729999999999996</v>
      </c>
      <c r="R14190">
        <v>0.42570000000000002</v>
      </c>
      <c r="U14190">
        <v>0.42299999999999999</v>
      </c>
    </row>
    <row r="14191" spans="1:21">
      <c r="A14191" t="s">
        <v>1277</v>
      </c>
      <c r="B14191" t="s">
        <v>562</v>
      </c>
      <c r="E14191" t="s">
        <v>1295</v>
      </c>
      <c r="F14191" t="s">
        <v>332</v>
      </c>
      <c r="I14191" t="s">
        <v>80</v>
      </c>
      <c r="J14191" t="s">
        <v>1300</v>
      </c>
      <c r="K14191">
        <v>77.853200000000001</v>
      </c>
      <c r="L14191">
        <v>78.998099999999994</v>
      </c>
      <c r="N14191">
        <v>1.1449</v>
      </c>
      <c r="O14191">
        <v>0.90210000000000001</v>
      </c>
      <c r="R14191">
        <v>0.38329999999999997</v>
      </c>
      <c r="U14191">
        <v>0.39600000000000002</v>
      </c>
    </row>
    <row r="14192" spans="1:21">
      <c r="A14192" t="s">
        <v>1277</v>
      </c>
      <c r="B14192" t="s">
        <v>562</v>
      </c>
      <c r="E14192" t="s">
        <v>1295</v>
      </c>
      <c r="F14192" t="s">
        <v>332</v>
      </c>
      <c r="I14192" t="s">
        <v>80</v>
      </c>
      <c r="J14192" t="s">
        <v>1300</v>
      </c>
      <c r="K14192">
        <v>78.998099999999994</v>
      </c>
      <c r="L14192">
        <v>80.143000000000001</v>
      </c>
      <c r="N14192">
        <v>1.1449</v>
      </c>
      <c r="O14192">
        <v>0.98329999999999995</v>
      </c>
      <c r="R14192">
        <v>0.34100000000000003</v>
      </c>
      <c r="U14192">
        <v>0.38400000000000001</v>
      </c>
    </row>
    <row r="14193" spans="1:21">
      <c r="A14193" t="s">
        <v>1277</v>
      </c>
      <c r="B14193" t="s">
        <v>562</v>
      </c>
      <c r="E14193" t="s">
        <v>1295</v>
      </c>
      <c r="F14193" t="s">
        <v>332</v>
      </c>
      <c r="I14193" t="s">
        <v>80</v>
      </c>
      <c r="J14193" t="s">
        <v>1300</v>
      </c>
      <c r="K14193">
        <v>80.143000000000001</v>
      </c>
      <c r="L14193">
        <v>81.287899999999993</v>
      </c>
      <c r="N14193">
        <v>1.1449</v>
      </c>
      <c r="O14193">
        <v>0.79010000000000002</v>
      </c>
      <c r="R14193">
        <v>0.33090000000000003</v>
      </c>
      <c r="U14193">
        <v>0.29899999999999999</v>
      </c>
    </row>
    <row r="14194" spans="1:21">
      <c r="A14194" t="s">
        <v>1277</v>
      </c>
      <c r="B14194" t="s">
        <v>562</v>
      </c>
      <c r="E14194" t="s">
        <v>1295</v>
      </c>
      <c r="F14194" t="s">
        <v>332</v>
      </c>
      <c r="I14194" t="s">
        <v>80</v>
      </c>
      <c r="J14194" t="s">
        <v>1300</v>
      </c>
      <c r="K14194">
        <v>81.287899999999993</v>
      </c>
      <c r="L14194">
        <v>82.4328</v>
      </c>
      <c r="N14194">
        <v>1.1449</v>
      </c>
      <c r="O14194">
        <v>0.97</v>
      </c>
      <c r="R14194">
        <v>0.32090000000000002</v>
      </c>
      <c r="U14194">
        <v>0.35599999999999998</v>
      </c>
    </row>
    <row r="14195" spans="1:21">
      <c r="A14195" t="s">
        <v>1277</v>
      </c>
      <c r="B14195" t="s">
        <v>562</v>
      </c>
      <c r="E14195" t="s">
        <v>1295</v>
      </c>
      <c r="F14195" t="s">
        <v>332</v>
      </c>
      <c r="I14195" t="s">
        <v>80</v>
      </c>
      <c r="J14195" t="s">
        <v>1300</v>
      </c>
      <c r="K14195">
        <v>82.4328</v>
      </c>
      <c r="L14195">
        <v>83.577699999999993</v>
      </c>
      <c r="N14195">
        <v>1.1449</v>
      </c>
      <c r="O14195">
        <v>0.79520000000000002</v>
      </c>
      <c r="R14195">
        <v>0.31709999999999999</v>
      </c>
      <c r="U14195">
        <v>0.28899999999999998</v>
      </c>
    </row>
    <row r="14196" spans="1:21">
      <c r="A14196" t="s">
        <v>1277</v>
      </c>
      <c r="B14196" t="s">
        <v>562</v>
      </c>
      <c r="E14196" t="s">
        <v>1295</v>
      </c>
      <c r="F14196" t="s">
        <v>332</v>
      </c>
      <c r="I14196" t="s">
        <v>80</v>
      </c>
      <c r="J14196" t="s">
        <v>1300</v>
      </c>
      <c r="K14196">
        <v>83.577699999999993</v>
      </c>
      <c r="L14196">
        <v>84.7226</v>
      </c>
      <c r="N14196">
        <v>1.1449</v>
      </c>
      <c r="O14196">
        <v>1.0105</v>
      </c>
      <c r="R14196">
        <v>0.31340000000000001</v>
      </c>
      <c r="U14196">
        <v>0.36299999999999999</v>
      </c>
    </row>
    <row r="14197" spans="1:21">
      <c r="A14197" t="s">
        <v>1277</v>
      </c>
      <c r="B14197" t="s">
        <v>562</v>
      </c>
      <c r="E14197" t="s">
        <v>1295</v>
      </c>
      <c r="F14197" t="s">
        <v>332</v>
      </c>
      <c r="I14197" t="s">
        <v>80</v>
      </c>
      <c r="J14197" t="s">
        <v>1300</v>
      </c>
      <c r="K14197">
        <v>84.7226</v>
      </c>
      <c r="L14197">
        <v>85.867500000000007</v>
      </c>
      <c r="N14197">
        <v>1.1449</v>
      </c>
      <c r="O14197">
        <v>1.069</v>
      </c>
      <c r="R14197">
        <v>0.32029999999999997</v>
      </c>
      <c r="U14197">
        <v>0.39200000000000002</v>
      </c>
    </row>
    <row r="14198" spans="1:21">
      <c r="A14198" t="s">
        <v>1277</v>
      </c>
      <c r="B14198" t="s">
        <v>562</v>
      </c>
      <c r="E14198" t="s">
        <v>1295</v>
      </c>
      <c r="F14198" t="s">
        <v>332</v>
      </c>
      <c r="I14198" t="s">
        <v>80</v>
      </c>
      <c r="J14198" t="s">
        <v>1300</v>
      </c>
      <c r="K14198">
        <v>85.867500000000007</v>
      </c>
      <c r="L14198">
        <v>87.0124</v>
      </c>
      <c r="N14198">
        <v>1.1449</v>
      </c>
      <c r="O14198">
        <v>0.97450000000000003</v>
      </c>
      <c r="R14198">
        <v>0.32729999999999998</v>
      </c>
      <c r="U14198">
        <v>0.36499999999999999</v>
      </c>
    </row>
    <row r="14199" spans="1:21">
      <c r="A14199" t="s">
        <v>1277</v>
      </c>
      <c r="B14199" t="s">
        <v>562</v>
      </c>
      <c r="E14199" t="s">
        <v>1295</v>
      </c>
      <c r="F14199" t="s">
        <v>332</v>
      </c>
      <c r="I14199" t="s">
        <v>80</v>
      </c>
      <c r="J14199" t="s">
        <v>1300</v>
      </c>
      <c r="K14199">
        <v>87.0124</v>
      </c>
      <c r="L14199">
        <v>88.157300000000006</v>
      </c>
      <c r="N14199">
        <v>1.1449</v>
      </c>
      <c r="O14199">
        <v>1.0354000000000001</v>
      </c>
      <c r="R14199">
        <v>0.3014</v>
      </c>
      <c r="U14199">
        <v>0.35699999999999998</v>
      </c>
    </row>
    <row r="14200" spans="1:21">
      <c r="A14200" t="s">
        <v>1277</v>
      </c>
      <c r="B14200" t="s">
        <v>562</v>
      </c>
      <c r="E14200" t="s">
        <v>1295</v>
      </c>
      <c r="F14200" t="s">
        <v>332</v>
      </c>
      <c r="I14200" t="s">
        <v>80</v>
      </c>
      <c r="J14200" t="s">
        <v>1300</v>
      </c>
      <c r="K14200">
        <v>88.157300000000006</v>
      </c>
      <c r="L14200">
        <v>89.302199999999999</v>
      </c>
      <c r="N14200">
        <v>1.1449</v>
      </c>
      <c r="O14200">
        <v>0.89590000000000003</v>
      </c>
      <c r="R14200">
        <v>0.27550000000000002</v>
      </c>
      <c r="U14200">
        <v>0.28299999999999997</v>
      </c>
    </row>
    <row r="14201" spans="1:21">
      <c r="A14201" t="s">
        <v>1277</v>
      </c>
      <c r="B14201" t="s">
        <v>562</v>
      </c>
      <c r="E14201" t="s">
        <v>1295</v>
      </c>
      <c r="F14201" t="s">
        <v>332</v>
      </c>
      <c r="I14201" t="s">
        <v>80</v>
      </c>
      <c r="J14201" t="s">
        <v>1300</v>
      </c>
      <c r="K14201">
        <v>89.302199999999999</v>
      </c>
      <c r="L14201">
        <v>90.447100000000006</v>
      </c>
      <c r="N14201">
        <v>1.1449</v>
      </c>
      <c r="O14201">
        <v>0.95760000000000001</v>
      </c>
      <c r="R14201">
        <v>0.26140000000000002</v>
      </c>
      <c r="U14201">
        <v>0.28699999999999998</v>
      </c>
    </row>
    <row r="14202" spans="1:21">
      <c r="A14202" t="s">
        <v>1277</v>
      </c>
      <c r="B14202" t="s">
        <v>562</v>
      </c>
      <c r="E14202" t="s">
        <v>1295</v>
      </c>
      <c r="F14202" t="s">
        <v>332</v>
      </c>
      <c r="I14202" t="s">
        <v>80</v>
      </c>
      <c r="J14202" t="s">
        <v>1300</v>
      </c>
      <c r="K14202">
        <v>90.447100000000006</v>
      </c>
      <c r="L14202">
        <v>91.591999999999999</v>
      </c>
      <c r="N14202">
        <v>1.1449</v>
      </c>
      <c r="O14202">
        <v>1.0441</v>
      </c>
      <c r="R14202">
        <v>0.24740000000000001</v>
      </c>
      <c r="U14202">
        <v>0.29599999999999999</v>
      </c>
    </row>
    <row r="14203" spans="1:21">
      <c r="A14203" t="s">
        <v>1277</v>
      </c>
      <c r="B14203" t="s">
        <v>562</v>
      </c>
      <c r="E14203" t="s">
        <v>1295</v>
      </c>
      <c r="F14203" t="s">
        <v>332</v>
      </c>
      <c r="I14203" t="s">
        <v>80</v>
      </c>
      <c r="J14203" t="s">
        <v>1300</v>
      </c>
      <c r="K14203">
        <v>91.591999999999999</v>
      </c>
      <c r="L14203">
        <v>92.736900000000006</v>
      </c>
      <c r="N14203">
        <v>1.1449</v>
      </c>
      <c r="O14203">
        <v>0.94710000000000005</v>
      </c>
      <c r="R14203">
        <v>0.24990000000000001</v>
      </c>
      <c r="U14203">
        <v>0.27100000000000002</v>
      </c>
    </row>
    <row r="14204" spans="1:21">
      <c r="A14204" t="s">
        <v>1277</v>
      </c>
      <c r="B14204" t="s">
        <v>562</v>
      </c>
      <c r="E14204" t="s">
        <v>1295</v>
      </c>
      <c r="F14204" t="s">
        <v>332</v>
      </c>
      <c r="I14204" t="s">
        <v>80</v>
      </c>
      <c r="J14204" t="s">
        <v>1300</v>
      </c>
      <c r="K14204">
        <v>92.736900000000006</v>
      </c>
      <c r="L14204">
        <v>93.881799999999998</v>
      </c>
      <c r="N14204">
        <v>1.1449</v>
      </c>
      <c r="O14204">
        <v>1.0769</v>
      </c>
      <c r="R14204">
        <v>0.25240000000000001</v>
      </c>
      <c r="U14204">
        <v>0.311</v>
      </c>
    </row>
    <row r="14205" spans="1:21">
      <c r="A14205" t="s">
        <v>1277</v>
      </c>
      <c r="B14205" t="s">
        <v>562</v>
      </c>
      <c r="E14205" t="s">
        <v>1295</v>
      </c>
      <c r="F14205" t="s">
        <v>332</v>
      </c>
      <c r="I14205" t="s">
        <v>80</v>
      </c>
      <c r="J14205" t="s">
        <v>1300</v>
      </c>
      <c r="K14205">
        <v>93.881799999999998</v>
      </c>
      <c r="L14205">
        <v>95.026700000000005</v>
      </c>
      <c r="N14205">
        <v>1.1449</v>
      </c>
      <c r="O14205">
        <v>1.1511</v>
      </c>
      <c r="R14205">
        <v>0.25309999999999999</v>
      </c>
      <c r="U14205">
        <v>0.33400000000000002</v>
      </c>
    </row>
    <row r="14206" spans="1:21">
      <c r="A14206" t="s">
        <v>1277</v>
      </c>
      <c r="B14206" t="s">
        <v>562</v>
      </c>
      <c r="E14206" t="s">
        <v>1295</v>
      </c>
      <c r="F14206" t="s">
        <v>332</v>
      </c>
      <c r="I14206" t="s">
        <v>80</v>
      </c>
      <c r="J14206" t="s">
        <v>1300</v>
      </c>
      <c r="K14206">
        <v>95.026700000000005</v>
      </c>
      <c r="L14206">
        <v>96.171599999999998</v>
      </c>
      <c r="N14206">
        <v>1.1449</v>
      </c>
      <c r="O14206">
        <v>1.1027</v>
      </c>
      <c r="R14206">
        <v>0.25380000000000003</v>
      </c>
      <c r="U14206">
        <v>0.32</v>
      </c>
    </row>
    <row r="14207" spans="1:21">
      <c r="A14207" t="s">
        <v>1277</v>
      </c>
      <c r="B14207" t="s">
        <v>562</v>
      </c>
      <c r="E14207" t="s">
        <v>1295</v>
      </c>
      <c r="F14207" t="s">
        <v>332</v>
      </c>
      <c r="I14207" t="s">
        <v>80</v>
      </c>
      <c r="J14207" t="s">
        <v>1300</v>
      </c>
      <c r="K14207">
        <v>96.171599999999998</v>
      </c>
      <c r="L14207">
        <v>97.316500000000005</v>
      </c>
      <c r="N14207">
        <v>1.1449</v>
      </c>
      <c r="O14207">
        <v>1.3440000000000001</v>
      </c>
      <c r="R14207">
        <v>0.26629999999999998</v>
      </c>
      <c r="U14207">
        <v>0.41</v>
      </c>
    </row>
    <row r="14208" spans="1:21">
      <c r="A14208" t="s">
        <v>1277</v>
      </c>
      <c r="B14208" t="s">
        <v>562</v>
      </c>
      <c r="E14208" t="s">
        <v>1295</v>
      </c>
      <c r="F14208" t="s">
        <v>332</v>
      </c>
      <c r="I14208" t="s">
        <v>80</v>
      </c>
      <c r="J14208" t="s">
        <v>1300</v>
      </c>
      <c r="K14208">
        <v>97.316500000000005</v>
      </c>
      <c r="L14208">
        <v>98.461399999999998</v>
      </c>
      <c r="N14208">
        <v>1.1449</v>
      </c>
      <c r="O14208">
        <v>1.1741999999999999</v>
      </c>
      <c r="R14208">
        <v>0.27879999999999999</v>
      </c>
      <c r="U14208">
        <v>0.375</v>
      </c>
    </row>
    <row r="14209" spans="1:21">
      <c r="A14209" t="s">
        <v>1277</v>
      </c>
      <c r="B14209" t="s">
        <v>562</v>
      </c>
      <c r="E14209" t="s">
        <v>1295</v>
      </c>
      <c r="F14209" t="s">
        <v>332</v>
      </c>
      <c r="I14209" t="s">
        <v>80</v>
      </c>
      <c r="J14209" t="s">
        <v>1300</v>
      </c>
      <c r="K14209">
        <v>98.461399999999998</v>
      </c>
      <c r="L14209">
        <v>99.606300000000005</v>
      </c>
      <c r="N14209">
        <v>1.1449</v>
      </c>
      <c r="O14209">
        <v>0.98299999999999998</v>
      </c>
      <c r="R14209">
        <v>0.27800000000000002</v>
      </c>
      <c r="U14209">
        <v>0.313</v>
      </c>
    </row>
    <row r="14210" spans="1:21">
      <c r="A14210" t="s">
        <v>1277</v>
      </c>
      <c r="B14210" t="s">
        <v>562</v>
      </c>
      <c r="E14210" t="s">
        <v>1295</v>
      </c>
      <c r="F14210" t="s">
        <v>332</v>
      </c>
      <c r="I14210" t="s">
        <v>80</v>
      </c>
      <c r="J14210" t="s">
        <v>1300</v>
      </c>
      <c r="K14210">
        <v>99.606300000000005</v>
      </c>
      <c r="L14210">
        <v>100.7512</v>
      </c>
      <c r="N14210">
        <v>1.1449</v>
      </c>
      <c r="O14210">
        <v>1.0054000000000001</v>
      </c>
      <c r="R14210">
        <v>0.27729999999999999</v>
      </c>
      <c r="U14210">
        <v>0.31900000000000001</v>
      </c>
    </row>
    <row r="14211" spans="1:21">
      <c r="A14211" t="s">
        <v>1277</v>
      </c>
      <c r="B14211" t="s">
        <v>562</v>
      </c>
      <c r="E14211" t="s">
        <v>1295</v>
      </c>
      <c r="F14211" t="s">
        <v>332</v>
      </c>
      <c r="I14211" t="s">
        <v>80</v>
      </c>
      <c r="J14211" t="s">
        <v>1300</v>
      </c>
      <c r="K14211">
        <v>100.7512</v>
      </c>
      <c r="L14211">
        <v>101.8961</v>
      </c>
      <c r="N14211">
        <v>1.1449</v>
      </c>
      <c r="O14211">
        <v>0.89280000000000004</v>
      </c>
      <c r="R14211">
        <v>0.26690000000000003</v>
      </c>
      <c r="U14211">
        <v>0.27300000000000002</v>
      </c>
    </row>
    <row r="14212" spans="1:21">
      <c r="A14212" t="s">
        <v>1277</v>
      </c>
      <c r="B14212" t="s">
        <v>562</v>
      </c>
      <c r="E14212" t="s">
        <v>1295</v>
      </c>
      <c r="F14212" t="s">
        <v>332</v>
      </c>
      <c r="I14212" t="s">
        <v>80</v>
      </c>
      <c r="J14212" t="s">
        <v>1300</v>
      </c>
      <c r="K14212">
        <v>101.8961</v>
      </c>
      <c r="L14212">
        <v>103.041</v>
      </c>
      <c r="N14212">
        <v>1.1449</v>
      </c>
      <c r="O14212">
        <v>0.8871</v>
      </c>
      <c r="R14212">
        <v>0.25640000000000002</v>
      </c>
      <c r="U14212">
        <v>0.26</v>
      </c>
    </row>
    <row r="14213" spans="1:21">
      <c r="A14213" t="s">
        <v>1277</v>
      </c>
      <c r="B14213" t="s">
        <v>562</v>
      </c>
      <c r="E14213" t="s">
        <v>1295</v>
      </c>
      <c r="F14213" t="s">
        <v>332</v>
      </c>
      <c r="I14213" t="s">
        <v>80</v>
      </c>
      <c r="J14213" t="s">
        <v>1300</v>
      </c>
      <c r="K14213">
        <v>103.041</v>
      </c>
      <c r="L14213">
        <v>104.1859</v>
      </c>
      <c r="N14213">
        <v>1.1449</v>
      </c>
      <c r="O14213">
        <v>1.2311000000000001</v>
      </c>
      <c r="R14213">
        <v>0.26429999999999998</v>
      </c>
      <c r="U14213">
        <v>0.372</v>
      </c>
    </row>
    <row r="14214" spans="1:21">
      <c r="A14214" t="s">
        <v>1277</v>
      </c>
      <c r="B14214" t="s">
        <v>562</v>
      </c>
      <c r="E14214" t="s">
        <v>1295</v>
      </c>
      <c r="F14214" t="s">
        <v>332</v>
      </c>
      <c r="I14214" t="s">
        <v>80</v>
      </c>
      <c r="J14214" t="s">
        <v>1300</v>
      </c>
      <c r="K14214">
        <v>104.1859</v>
      </c>
      <c r="L14214">
        <v>105.3308</v>
      </c>
      <c r="N14214">
        <v>1.1449</v>
      </c>
      <c r="O14214">
        <v>1.1584000000000001</v>
      </c>
      <c r="R14214">
        <v>0.2722</v>
      </c>
      <c r="U14214">
        <v>0.36099999999999999</v>
      </c>
    </row>
    <row r="14215" spans="1:21">
      <c r="A14215" t="s">
        <v>1277</v>
      </c>
      <c r="B14215" t="s">
        <v>562</v>
      </c>
      <c r="E14215" t="s">
        <v>1295</v>
      </c>
      <c r="F14215" t="s">
        <v>332</v>
      </c>
      <c r="I14215" t="s">
        <v>80</v>
      </c>
      <c r="J14215" t="s">
        <v>1300</v>
      </c>
      <c r="K14215">
        <v>105.3308</v>
      </c>
      <c r="L14215">
        <v>106.4757</v>
      </c>
      <c r="N14215">
        <v>1.1449</v>
      </c>
      <c r="O14215">
        <v>1.0992999999999999</v>
      </c>
      <c r="R14215">
        <v>0.24809999999999999</v>
      </c>
      <c r="U14215">
        <v>0.312</v>
      </c>
    </row>
    <row r="14216" spans="1:21">
      <c r="A14216" t="s">
        <v>1277</v>
      </c>
      <c r="B14216" t="s">
        <v>562</v>
      </c>
      <c r="E14216" t="s">
        <v>1295</v>
      </c>
      <c r="F14216" t="s">
        <v>332</v>
      </c>
      <c r="I14216" t="s">
        <v>80</v>
      </c>
      <c r="J14216" t="s">
        <v>1300</v>
      </c>
      <c r="K14216">
        <v>106.4757</v>
      </c>
      <c r="L14216">
        <v>107.6206</v>
      </c>
      <c r="N14216">
        <v>1.1449</v>
      </c>
      <c r="O14216">
        <v>1.1907000000000001</v>
      </c>
      <c r="R14216">
        <v>0.224</v>
      </c>
      <c r="U14216">
        <v>0.30499999999999999</v>
      </c>
    </row>
    <row r="14217" spans="1:21">
      <c r="A14217" t="s">
        <v>1277</v>
      </c>
      <c r="B14217" t="s">
        <v>562</v>
      </c>
      <c r="E14217" t="s">
        <v>1295</v>
      </c>
      <c r="F14217" t="s">
        <v>332</v>
      </c>
      <c r="I14217" t="s">
        <v>80</v>
      </c>
      <c r="J14217" t="s">
        <v>1300</v>
      </c>
      <c r="K14217">
        <v>107.6206</v>
      </c>
      <c r="L14217">
        <v>108.7655</v>
      </c>
      <c r="N14217">
        <v>1.1449</v>
      </c>
      <c r="O14217">
        <v>1.0297000000000001</v>
      </c>
      <c r="R14217">
        <v>0.22869999999999999</v>
      </c>
      <c r="U14217">
        <v>0.27</v>
      </c>
    </row>
    <row r="14218" spans="1:21">
      <c r="A14218" t="s">
        <v>1277</v>
      </c>
      <c r="B14218" t="s">
        <v>562</v>
      </c>
      <c r="E14218" t="s">
        <v>1295</v>
      </c>
      <c r="F14218" t="s">
        <v>332</v>
      </c>
      <c r="I14218" t="s">
        <v>80</v>
      </c>
      <c r="J14218" t="s">
        <v>1300</v>
      </c>
      <c r="K14218">
        <v>108.7655</v>
      </c>
      <c r="L14218">
        <v>109.9104</v>
      </c>
      <c r="N14218">
        <v>1.1449</v>
      </c>
      <c r="O14218">
        <v>0.98050000000000004</v>
      </c>
      <c r="R14218">
        <v>0.23330000000000001</v>
      </c>
      <c r="U14218">
        <v>0.26200000000000001</v>
      </c>
    </row>
    <row r="14219" spans="1:21">
      <c r="A14219" t="s">
        <v>1277</v>
      </c>
      <c r="B14219" t="s">
        <v>562</v>
      </c>
      <c r="E14219" t="s">
        <v>1295</v>
      </c>
      <c r="F14219" t="s">
        <v>332</v>
      </c>
      <c r="I14219" t="s">
        <v>80</v>
      </c>
      <c r="J14219" t="s">
        <v>1300</v>
      </c>
      <c r="K14219">
        <v>109.9104</v>
      </c>
      <c r="L14219">
        <v>111.0553</v>
      </c>
      <c r="N14219">
        <v>1.1449</v>
      </c>
      <c r="O14219">
        <v>1.004</v>
      </c>
      <c r="R14219">
        <v>0.2369</v>
      </c>
      <c r="U14219">
        <v>0.27200000000000002</v>
      </c>
    </row>
    <row r="14220" spans="1:21">
      <c r="A14220" t="s">
        <v>1277</v>
      </c>
      <c r="B14220" t="s">
        <v>562</v>
      </c>
      <c r="E14220" t="s">
        <v>1295</v>
      </c>
      <c r="F14220" t="s">
        <v>332</v>
      </c>
      <c r="I14220" t="s">
        <v>80</v>
      </c>
      <c r="J14220" t="s">
        <v>1300</v>
      </c>
      <c r="K14220">
        <v>111.0553</v>
      </c>
      <c r="L14220">
        <v>112.2002</v>
      </c>
      <c r="N14220">
        <v>1.1449</v>
      </c>
      <c r="O14220">
        <v>1.0992999999999999</v>
      </c>
      <c r="R14220">
        <v>0.24049999999999999</v>
      </c>
      <c r="U14220">
        <v>0.30299999999999999</v>
      </c>
    </row>
    <row r="14221" spans="1:21">
      <c r="A14221" t="s">
        <v>1277</v>
      </c>
      <c r="B14221" t="s">
        <v>562</v>
      </c>
      <c r="E14221" t="s">
        <v>1295</v>
      </c>
      <c r="F14221" t="s">
        <v>332</v>
      </c>
      <c r="I14221" t="s">
        <v>80</v>
      </c>
      <c r="J14221" t="s">
        <v>1300</v>
      </c>
      <c r="K14221">
        <v>112.2002</v>
      </c>
      <c r="L14221">
        <v>113.3451</v>
      </c>
      <c r="N14221">
        <v>1.1449</v>
      </c>
      <c r="O14221">
        <v>1.0692999999999999</v>
      </c>
      <c r="R14221">
        <v>0.21010000000000001</v>
      </c>
      <c r="U14221">
        <v>0.25700000000000001</v>
      </c>
    </row>
    <row r="14222" spans="1:21">
      <c r="A14222" t="s">
        <v>1277</v>
      </c>
      <c r="B14222" t="s">
        <v>562</v>
      </c>
      <c r="E14222" t="s">
        <v>1295</v>
      </c>
      <c r="F14222" t="s">
        <v>332</v>
      </c>
      <c r="I14222" t="s">
        <v>80</v>
      </c>
      <c r="J14222" t="s">
        <v>1300</v>
      </c>
      <c r="K14222">
        <v>113.3451</v>
      </c>
      <c r="L14222">
        <v>114.49</v>
      </c>
      <c r="N14222">
        <v>1.1449</v>
      </c>
      <c r="O14222">
        <v>1.0518000000000001</v>
      </c>
      <c r="R14222">
        <v>0.1797</v>
      </c>
      <c r="U14222">
        <v>0.216</v>
      </c>
    </row>
    <row r="14223" spans="1:21">
      <c r="A14223" t="s">
        <v>1277</v>
      </c>
      <c r="B14223" t="s">
        <v>562</v>
      </c>
      <c r="E14223" t="s">
        <v>1295</v>
      </c>
      <c r="F14223" t="s">
        <v>332</v>
      </c>
      <c r="I14223" t="s">
        <v>80</v>
      </c>
      <c r="J14223" t="s">
        <v>1300</v>
      </c>
      <c r="K14223">
        <v>114.49</v>
      </c>
      <c r="L14223">
        <v>115.6349</v>
      </c>
      <c r="N14223">
        <v>1.1449</v>
      </c>
      <c r="O14223">
        <v>1.2212000000000001</v>
      </c>
      <c r="R14223">
        <v>0.17319999999999999</v>
      </c>
      <c r="U14223">
        <v>0.24199999999999999</v>
      </c>
    </row>
    <row r="14224" spans="1:21">
      <c r="A14224" t="s">
        <v>1277</v>
      </c>
      <c r="B14224" t="s">
        <v>562</v>
      </c>
      <c r="E14224" t="s">
        <v>1295</v>
      </c>
      <c r="F14224" t="s">
        <v>332</v>
      </c>
      <c r="I14224" t="s">
        <v>80</v>
      </c>
      <c r="J14224" t="s">
        <v>1300</v>
      </c>
      <c r="K14224">
        <v>115.6349</v>
      </c>
      <c r="L14224">
        <v>116.77979999999999</v>
      </c>
      <c r="N14224">
        <v>1.1449</v>
      </c>
      <c r="O14224">
        <v>0.87749999999999995</v>
      </c>
      <c r="R14224">
        <v>0.16669999999999999</v>
      </c>
      <c r="U14224">
        <v>0.16700000000000001</v>
      </c>
    </row>
    <row r="14225" spans="1:21">
      <c r="A14225" t="s">
        <v>1277</v>
      </c>
      <c r="B14225" t="s">
        <v>562</v>
      </c>
      <c r="E14225" t="s">
        <v>1295</v>
      </c>
      <c r="F14225" t="s">
        <v>332</v>
      </c>
      <c r="I14225" t="s">
        <v>80</v>
      </c>
      <c r="J14225" t="s">
        <v>1300</v>
      </c>
      <c r="K14225">
        <v>116.77979999999999</v>
      </c>
      <c r="L14225">
        <v>117.9247</v>
      </c>
      <c r="N14225">
        <v>1.1449</v>
      </c>
      <c r="O14225">
        <v>0.97450000000000003</v>
      </c>
      <c r="R14225">
        <v>0.1726</v>
      </c>
      <c r="U14225">
        <v>0.193</v>
      </c>
    </row>
    <row r="14226" spans="1:21">
      <c r="A14226" t="s">
        <v>1277</v>
      </c>
      <c r="B14226" t="s">
        <v>562</v>
      </c>
      <c r="E14226" t="s">
        <v>1295</v>
      </c>
      <c r="F14226" t="s">
        <v>332</v>
      </c>
      <c r="I14226" t="s">
        <v>80</v>
      </c>
      <c r="J14226" t="s">
        <v>1300</v>
      </c>
      <c r="K14226">
        <v>117.9247</v>
      </c>
      <c r="L14226">
        <v>119.06959999999999</v>
      </c>
      <c r="N14226">
        <v>1.1449</v>
      </c>
      <c r="O14226">
        <v>1.1238999999999999</v>
      </c>
      <c r="R14226">
        <v>0.17860000000000001</v>
      </c>
      <c r="U14226">
        <v>0.23</v>
      </c>
    </row>
    <row r="14227" spans="1:21">
      <c r="A14227" t="s">
        <v>1277</v>
      </c>
      <c r="B14227" t="s">
        <v>562</v>
      </c>
      <c r="E14227" t="s">
        <v>1295</v>
      </c>
      <c r="F14227" t="s">
        <v>332</v>
      </c>
      <c r="I14227" t="s">
        <v>80</v>
      </c>
      <c r="J14227" t="s">
        <v>1300</v>
      </c>
      <c r="K14227">
        <v>119.06959999999999</v>
      </c>
      <c r="L14227">
        <v>120.2145</v>
      </c>
      <c r="N14227">
        <v>1.1449</v>
      </c>
      <c r="O14227">
        <v>1.0166999999999999</v>
      </c>
      <c r="R14227">
        <v>0.16980000000000001</v>
      </c>
      <c r="U14227">
        <v>0.19800000000000001</v>
      </c>
    </row>
    <row r="14228" spans="1:21">
      <c r="A14228" t="s">
        <v>1277</v>
      </c>
      <c r="B14228" t="s">
        <v>562</v>
      </c>
      <c r="E14228" t="s">
        <v>1295</v>
      </c>
      <c r="F14228" t="s">
        <v>332</v>
      </c>
      <c r="I14228" t="s">
        <v>80</v>
      </c>
      <c r="J14228" t="s">
        <v>1300</v>
      </c>
      <c r="K14228">
        <v>120.2145</v>
      </c>
      <c r="L14228">
        <v>121.35939999999999</v>
      </c>
      <c r="N14228">
        <v>1.1449</v>
      </c>
      <c r="O14228">
        <v>1.0455000000000001</v>
      </c>
      <c r="R14228">
        <v>0.16089999999999999</v>
      </c>
      <c r="U14228">
        <v>0.193</v>
      </c>
    </row>
    <row r="14229" spans="1:21">
      <c r="A14229" t="s">
        <v>1277</v>
      </c>
      <c r="B14229" t="s">
        <v>562</v>
      </c>
      <c r="E14229" t="s">
        <v>1295</v>
      </c>
      <c r="F14229" t="s">
        <v>332</v>
      </c>
      <c r="I14229" t="s">
        <v>80</v>
      </c>
      <c r="J14229" t="s">
        <v>1300</v>
      </c>
      <c r="K14229">
        <v>121.35939999999999</v>
      </c>
      <c r="L14229">
        <v>122.5043</v>
      </c>
      <c r="N14229">
        <v>1.1449</v>
      </c>
      <c r="O14229">
        <v>1.2071000000000001</v>
      </c>
      <c r="R14229">
        <v>0.18640000000000001</v>
      </c>
      <c r="U14229">
        <v>0.25800000000000001</v>
      </c>
    </row>
    <row r="14230" spans="1:21">
      <c r="A14230" t="s">
        <v>1277</v>
      </c>
      <c r="B14230" t="s">
        <v>562</v>
      </c>
      <c r="E14230" t="s">
        <v>1295</v>
      </c>
      <c r="F14230" t="s">
        <v>332</v>
      </c>
      <c r="I14230" t="s">
        <v>80</v>
      </c>
      <c r="J14230" t="s">
        <v>1300</v>
      </c>
      <c r="K14230">
        <v>122.5043</v>
      </c>
      <c r="L14230">
        <v>123.64919999999999</v>
      </c>
      <c r="N14230">
        <v>1.1449</v>
      </c>
      <c r="O14230">
        <v>1.1264000000000001</v>
      </c>
      <c r="R14230">
        <v>0.21190000000000001</v>
      </c>
      <c r="U14230">
        <v>0.27300000000000002</v>
      </c>
    </row>
    <row r="14231" spans="1:21">
      <c r="A14231" t="s">
        <v>1277</v>
      </c>
      <c r="B14231" t="s">
        <v>562</v>
      </c>
      <c r="E14231" t="s">
        <v>1295</v>
      </c>
      <c r="F14231" t="s">
        <v>332</v>
      </c>
      <c r="I14231" t="s">
        <v>80</v>
      </c>
      <c r="J14231" t="s">
        <v>1300</v>
      </c>
      <c r="K14231">
        <v>123.64919999999999</v>
      </c>
      <c r="L14231">
        <v>124.7941</v>
      </c>
      <c r="N14231">
        <v>1.1449</v>
      </c>
      <c r="O14231">
        <v>1.0449999999999999</v>
      </c>
      <c r="R14231">
        <v>0.20619999999999999</v>
      </c>
      <c r="U14231">
        <v>0.247</v>
      </c>
    </row>
    <row r="14232" spans="1:21">
      <c r="A14232" t="s">
        <v>1277</v>
      </c>
      <c r="B14232" t="s">
        <v>562</v>
      </c>
      <c r="E14232" t="s">
        <v>1295</v>
      </c>
      <c r="F14232" t="s">
        <v>332</v>
      </c>
      <c r="I14232" t="s">
        <v>80</v>
      </c>
      <c r="J14232" t="s">
        <v>1300</v>
      </c>
      <c r="K14232">
        <v>124.7941</v>
      </c>
      <c r="L14232">
        <v>125.93899999999999</v>
      </c>
      <c r="N14232">
        <v>1.1449</v>
      </c>
      <c r="O14232">
        <v>1.3955</v>
      </c>
      <c r="R14232">
        <v>0.20050000000000001</v>
      </c>
      <c r="U14232">
        <v>0.32</v>
      </c>
    </row>
    <row r="14233" spans="1:21">
      <c r="A14233" t="s">
        <v>1277</v>
      </c>
      <c r="B14233" t="s">
        <v>562</v>
      </c>
      <c r="E14233" t="s">
        <v>1295</v>
      </c>
      <c r="F14233" t="s">
        <v>332</v>
      </c>
      <c r="I14233" t="s">
        <v>80</v>
      </c>
      <c r="J14233" t="s">
        <v>1300</v>
      </c>
      <c r="K14233">
        <v>125.93899999999999</v>
      </c>
      <c r="L14233">
        <v>127.0839</v>
      </c>
      <c r="N14233">
        <v>1.1449</v>
      </c>
      <c r="O14233">
        <v>0.96040000000000003</v>
      </c>
      <c r="R14233">
        <v>0.21490000000000001</v>
      </c>
      <c r="U14233">
        <v>0.23599999999999999</v>
      </c>
    </row>
    <row r="14234" spans="1:21">
      <c r="A14234" t="s">
        <v>1277</v>
      </c>
      <c r="B14234" t="s">
        <v>562</v>
      </c>
      <c r="E14234" t="s">
        <v>1295</v>
      </c>
      <c r="F14234" t="s">
        <v>332</v>
      </c>
      <c r="I14234" t="s">
        <v>80</v>
      </c>
      <c r="J14234" t="s">
        <v>1300</v>
      </c>
      <c r="K14234">
        <v>127.0839</v>
      </c>
      <c r="L14234">
        <v>128.22880000000001</v>
      </c>
      <c r="N14234">
        <v>1.1449</v>
      </c>
      <c r="O14234">
        <v>1.0429999999999999</v>
      </c>
      <c r="R14234">
        <v>0.2293</v>
      </c>
      <c r="U14234">
        <v>0.27400000000000002</v>
      </c>
    </row>
    <row r="14235" spans="1:21">
      <c r="A14235" t="s">
        <v>1277</v>
      </c>
      <c r="B14235" t="s">
        <v>562</v>
      </c>
      <c r="E14235" t="s">
        <v>1295</v>
      </c>
      <c r="F14235" t="s">
        <v>332</v>
      </c>
      <c r="I14235" t="s">
        <v>80</v>
      </c>
      <c r="J14235" t="s">
        <v>1300</v>
      </c>
      <c r="K14235">
        <v>128.22880000000001</v>
      </c>
      <c r="L14235">
        <v>129.37370000000001</v>
      </c>
      <c r="N14235">
        <v>1.1449</v>
      </c>
      <c r="O14235">
        <v>1.1982999999999999</v>
      </c>
      <c r="R14235">
        <v>0.20910000000000001</v>
      </c>
      <c r="U14235">
        <v>0.28699999999999998</v>
      </c>
    </row>
    <row r="14236" spans="1:21">
      <c r="A14236" t="s">
        <v>1277</v>
      </c>
      <c r="B14236" t="s">
        <v>562</v>
      </c>
      <c r="E14236" t="s">
        <v>1295</v>
      </c>
      <c r="F14236" t="s">
        <v>332</v>
      </c>
      <c r="I14236" t="s">
        <v>80</v>
      </c>
      <c r="J14236" t="s">
        <v>1300</v>
      </c>
      <c r="K14236">
        <v>129.37370000000001</v>
      </c>
      <c r="L14236">
        <v>130.51859999999999</v>
      </c>
      <c r="N14236">
        <v>1.1449</v>
      </c>
      <c r="O14236">
        <v>1.1714</v>
      </c>
      <c r="R14236">
        <v>0.18890000000000001</v>
      </c>
      <c r="U14236">
        <v>0.253</v>
      </c>
    </row>
    <row r="14237" spans="1:21">
      <c r="A14237" t="s">
        <v>1277</v>
      </c>
      <c r="B14237" t="s">
        <v>562</v>
      </c>
      <c r="E14237" t="s">
        <v>1295</v>
      </c>
      <c r="F14237" t="s">
        <v>332</v>
      </c>
      <c r="I14237" t="s">
        <v>80</v>
      </c>
      <c r="J14237" t="s">
        <v>1300</v>
      </c>
      <c r="K14237">
        <v>130.51859999999999</v>
      </c>
      <c r="L14237">
        <v>131.6635</v>
      </c>
      <c r="N14237">
        <v>1.1449</v>
      </c>
      <c r="O14237">
        <v>1.2826</v>
      </c>
      <c r="R14237">
        <v>0.18959999999999999</v>
      </c>
      <c r="U14237">
        <v>0.27800000000000002</v>
      </c>
    </row>
    <row r="14238" spans="1:21">
      <c r="A14238" t="s">
        <v>1277</v>
      </c>
      <c r="B14238" t="s">
        <v>562</v>
      </c>
      <c r="E14238" t="s">
        <v>1295</v>
      </c>
      <c r="F14238" t="s">
        <v>332</v>
      </c>
      <c r="I14238" t="s">
        <v>80</v>
      </c>
      <c r="J14238" t="s">
        <v>1300</v>
      </c>
      <c r="K14238">
        <v>131.6635</v>
      </c>
      <c r="L14238">
        <v>132.80840000000001</v>
      </c>
      <c r="N14238">
        <v>1.1449</v>
      </c>
      <c r="O14238">
        <v>1.2811999999999999</v>
      </c>
      <c r="R14238">
        <v>0.1903</v>
      </c>
      <c r="U14238">
        <v>0.27900000000000003</v>
      </c>
    </row>
    <row r="14239" spans="1:21">
      <c r="A14239" t="s">
        <v>1277</v>
      </c>
      <c r="B14239" t="s">
        <v>562</v>
      </c>
      <c r="E14239" t="s">
        <v>1295</v>
      </c>
      <c r="F14239" t="s">
        <v>332</v>
      </c>
      <c r="I14239" t="s">
        <v>80</v>
      </c>
      <c r="J14239" t="s">
        <v>1300</v>
      </c>
      <c r="K14239">
        <v>132.80840000000001</v>
      </c>
      <c r="L14239">
        <v>133.95330000000001</v>
      </c>
      <c r="N14239">
        <v>1.1449</v>
      </c>
      <c r="O14239">
        <v>1.2156</v>
      </c>
      <c r="R14239">
        <v>0.16109999999999999</v>
      </c>
      <c r="U14239">
        <v>0.224</v>
      </c>
    </row>
    <row r="14240" spans="1:21">
      <c r="A14240" t="s">
        <v>1277</v>
      </c>
      <c r="B14240" t="s">
        <v>562</v>
      </c>
      <c r="E14240" t="s">
        <v>1295</v>
      </c>
      <c r="F14240" t="s">
        <v>332</v>
      </c>
      <c r="I14240" t="s">
        <v>80</v>
      </c>
      <c r="J14240" t="s">
        <v>1300</v>
      </c>
      <c r="K14240">
        <v>133.95330000000001</v>
      </c>
      <c r="L14240">
        <v>135.09819999999999</v>
      </c>
      <c r="N14240">
        <v>1.1449</v>
      </c>
      <c r="O14240">
        <v>0.95589999999999997</v>
      </c>
      <c r="R14240">
        <v>0.13189999999999999</v>
      </c>
      <c r="U14240">
        <v>0.14399999999999999</v>
      </c>
    </row>
    <row r="14241" spans="1:21">
      <c r="A14241" t="s">
        <v>1277</v>
      </c>
      <c r="B14241" t="s">
        <v>562</v>
      </c>
      <c r="E14241" t="s">
        <v>1295</v>
      </c>
      <c r="F14241" t="s">
        <v>332</v>
      </c>
      <c r="I14241" t="s">
        <v>80</v>
      </c>
      <c r="J14241" t="s">
        <v>1300</v>
      </c>
      <c r="K14241">
        <v>135.09819999999999</v>
      </c>
      <c r="L14241">
        <v>136.2431</v>
      </c>
      <c r="N14241">
        <v>1.1449</v>
      </c>
      <c r="O14241">
        <v>1.2056</v>
      </c>
      <c r="R14241">
        <v>0.13370000000000001</v>
      </c>
      <c r="U14241">
        <v>0.185</v>
      </c>
    </row>
    <row r="14242" spans="1:21">
      <c r="A14242" t="s">
        <v>1277</v>
      </c>
      <c r="B14242" t="s">
        <v>562</v>
      </c>
      <c r="E14242" t="s">
        <v>1295</v>
      </c>
      <c r="F14242" t="s">
        <v>332</v>
      </c>
      <c r="I14242" t="s">
        <v>80</v>
      </c>
      <c r="J14242" t="s">
        <v>1300</v>
      </c>
      <c r="K14242">
        <v>136.2431</v>
      </c>
      <c r="L14242">
        <v>137.38800000000001</v>
      </c>
      <c r="N14242">
        <v>1.1449</v>
      </c>
      <c r="O14242">
        <v>1.1853</v>
      </c>
      <c r="R14242">
        <v>0.13539999999999999</v>
      </c>
      <c r="U14242">
        <v>0.184</v>
      </c>
    </row>
    <row r="14243" spans="1:21">
      <c r="A14243" t="s">
        <v>1277</v>
      </c>
      <c r="B14243" t="s">
        <v>562</v>
      </c>
      <c r="E14243" t="s">
        <v>1295</v>
      </c>
      <c r="F14243" t="s">
        <v>332</v>
      </c>
      <c r="I14243" t="s">
        <v>80</v>
      </c>
      <c r="J14243" t="s">
        <v>1300</v>
      </c>
      <c r="K14243">
        <v>137.38800000000001</v>
      </c>
      <c r="L14243">
        <v>138.53290000000001</v>
      </c>
      <c r="N14243">
        <v>1.1449</v>
      </c>
      <c r="O14243">
        <v>1.2413000000000001</v>
      </c>
      <c r="R14243">
        <v>0.1454</v>
      </c>
      <c r="U14243">
        <v>0.20699999999999999</v>
      </c>
    </row>
    <row r="14244" spans="1:21">
      <c r="A14244" t="s">
        <v>1277</v>
      </c>
      <c r="B14244" t="s">
        <v>562</v>
      </c>
      <c r="E14244" t="s">
        <v>1295</v>
      </c>
      <c r="F14244" t="s">
        <v>332</v>
      </c>
      <c r="I14244" t="s">
        <v>80</v>
      </c>
      <c r="J14244" t="s">
        <v>1300</v>
      </c>
      <c r="K14244">
        <v>138.53290000000001</v>
      </c>
      <c r="L14244">
        <v>139.67779999999999</v>
      </c>
      <c r="N14244">
        <v>1.1449</v>
      </c>
      <c r="O14244">
        <v>1.0246</v>
      </c>
      <c r="R14244">
        <v>0.15540000000000001</v>
      </c>
      <c r="U14244">
        <v>0.182</v>
      </c>
    </row>
    <row r="14245" spans="1:21">
      <c r="A14245" t="s">
        <v>1277</v>
      </c>
      <c r="B14245" t="s">
        <v>562</v>
      </c>
      <c r="E14245" t="s">
        <v>1295</v>
      </c>
      <c r="F14245" t="s">
        <v>332</v>
      </c>
      <c r="I14245" t="s">
        <v>80</v>
      </c>
      <c r="J14245" t="s">
        <v>1300</v>
      </c>
      <c r="K14245">
        <v>139.67779999999999</v>
      </c>
      <c r="L14245">
        <v>140.8227</v>
      </c>
      <c r="N14245">
        <v>1.1449</v>
      </c>
      <c r="O14245">
        <v>1.3236000000000001</v>
      </c>
      <c r="R14245">
        <v>0.15959999999999999</v>
      </c>
      <c r="U14245">
        <v>0.24199999999999999</v>
      </c>
    </row>
    <row r="14246" spans="1:21">
      <c r="A14246" t="s">
        <v>1277</v>
      </c>
      <c r="B14246" t="s">
        <v>562</v>
      </c>
      <c r="E14246" t="s">
        <v>1295</v>
      </c>
      <c r="F14246" t="s">
        <v>332</v>
      </c>
      <c r="I14246" t="s">
        <v>80</v>
      </c>
      <c r="J14246" t="s">
        <v>1300</v>
      </c>
      <c r="K14246">
        <v>140.8227</v>
      </c>
      <c r="L14246">
        <v>141.9676</v>
      </c>
      <c r="N14246">
        <v>1.1449</v>
      </c>
      <c r="O14246">
        <v>1.1839</v>
      </c>
      <c r="R14246">
        <v>0.1638</v>
      </c>
      <c r="U14246">
        <v>0.222</v>
      </c>
    </row>
    <row r="14247" spans="1:21">
      <c r="A14247" t="s">
        <v>1277</v>
      </c>
      <c r="B14247" t="s">
        <v>562</v>
      </c>
      <c r="E14247" t="s">
        <v>1295</v>
      </c>
      <c r="F14247" t="s">
        <v>332</v>
      </c>
      <c r="I14247" t="s">
        <v>80</v>
      </c>
      <c r="J14247" t="s">
        <v>1300</v>
      </c>
      <c r="K14247">
        <v>141.9676</v>
      </c>
      <c r="L14247">
        <v>143.11250000000001</v>
      </c>
      <c r="N14247">
        <v>1.1449</v>
      </c>
      <c r="O14247">
        <v>1.2455000000000001</v>
      </c>
      <c r="R14247">
        <v>0.1794</v>
      </c>
      <c r="U14247">
        <v>0.25600000000000001</v>
      </c>
    </row>
    <row r="14248" spans="1:21">
      <c r="A14248" t="s">
        <v>1277</v>
      </c>
      <c r="B14248" t="s">
        <v>562</v>
      </c>
      <c r="E14248" t="s">
        <v>1295</v>
      </c>
      <c r="F14248" t="s">
        <v>332</v>
      </c>
      <c r="I14248" t="s">
        <v>80</v>
      </c>
      <c r="J14248" t="s">
        <v>1300</v>
      </c>
      <c r="K14248">
        <v>143.11250000000001</v>
      </c>
      <c r="L14248">
        <v>144.25739999999999</v>
      </c>
      <c r="N14248">
        <v>1.1449</v>
      </c>
      <c r="O14248">
        <v>1.0915999999999999</v>
      </c>
      <c r="R14248">
        <v>0.19500000000000001</v>
      </c>
      <c r="U14248">
        <v>0.24399999999999999</v>
      </c>
    </row>
    <row r="14249" spans="1:21">
      <c r="A14249" t="s">
        <v>1277</v>
      </c>
      <c r="B14249" t="s">
        <v>562</v>
      </c>
      <c r="E14249" t="s">
        <v>1295</v>
      </c>
      <c r="F14249" t="s">
        <v>332</v>
      </c>
      <c r="I14249" t="s">
        <v>80</v>
      </c>
      <c r="J14249" t="s">
        <v>1300</v>
      </c>
      <c r="K14249">
        <v>144.25739999999999</v>
      </c>
      <c r="L14249">
        <v>145.4023</v>
      </c>
      <c r="N14249">
        <v>1.1449</v>
      </c>
      <c r="O14249">
        <v>1.2133</v>
      </c>
      <c r="R14249">
        <v>0.17</v>
      </c>
      <c r="U14249">
        <v>0.23599999999999999</v>
      </c>
    </row>
    <row r="14250" spans="1:21">
      <c r="A14250" t="s">
        <v>1277</v>
      </c>
      <c r="B14250" t="s">
        <v>562</v>
      </c>
      <c r="E14250" t="s">
        <v>1295</v>
      </c>
      <c r="F14250" t="s">
        <v>332</v>
      </c>
      <c r="I14250" t="s">
        <v>80</v>
      </c>
      <c r="J14250" t="s">
        <v>1300</v>
      </c>
      <c r="K14250">
        <v>145.4023</v>
      </c>
      <c r="L14250">
        <v>146.5472</v>
      </c>
      <c r="N14250">
        <v>1.1449</v>
      </c>
      <c r="O14250">
        <v>1.1361000000000001</v>
      </c>
      <c r="R14250">
        <v>0.14499999999999999</v>
      </c>
      <c r="U14250">
        <v>0.189</v>
      </c>
    </row>
    <row r="14251" spans="1:21">
      <c r="A14251" t="s">
        <v>1277</v>
      </c>
      <c r="B14251" t="s">
        <v>562</v>
      </c>
      <c r="E14251" t="s">
        <v>1295</v>
      </c>
      <c r="F14251" t="s">
        <v>332</v>
      </c>
      <c r="I14251" t="s">
        <v>80</v>
      </c>
      <c r="J14251" t="s">
        <v>1300</v>
      </c>
      <c r="K14251">
        <v>146.5472</v>
      </c>
      <c r="L14251">
        <v>147.69210000000001</v>
      </c>
      <c r="N14251">
        <v>1.1449</v>
      </c>
      <c r="O14251">
        <v>1.2178</v>
      </c>
      <c r="R14251">
        <v>0.126</v>
      </c>
      <c r="U14251">
        <v>0.17599999999999999</v>
      </c>
    </row>
    <row r="14252" spans="1:21">
      <c r="A14252" t="s">
        <v>1277</v>
      </c>
      <c r="B14252" t="s">
        <v>562</v>
      </c>
      <c r="E14252" t="s">
        <v>1295</v>
      </c>
      <c r="F14252" t="s">
        <v>332</v>
      </c>
      <c r="I14252" t="s">
        <v>80</v>
      </c>
      <c r="J14252" t="s">
        <v>1300</v>
      </c>
      <c r="K14252">
        <v>147.69210000000001</v>
      </c>
      <c r="L14252">
        <v>148.83699999999999</v>
      </c>
      <c r="N14252">
        <v>1.1449</v>
      </c>
      <c r="O14252">
        <v>1.3505</v>
      </c>
      <c r="R14252">
        <v>0.107</v>
      </c>
      <c r="U14252">
        <v>0.16500000000000001</v>
      </c>
    </row>
    <row r="14253" spans="1:21">
      <c r="A14253" t="s">
        <v>1277</v>
      </c>
      <c r="B14253" t="s">
        <v>562</v>
      </c>
      <c r="E14253" t="s">
        <v>1295</v>
      </c>
      <c r="F14253" t="s">
        <v>332</v>
      </c>
      <c r="I14253" t="s">
        <v>80</v>
      </c>
      <c r="J14253" t="s">
        <v>1300</v>
      </c>
      <c r="K14253">
        <v>148.83699999999999</v>
      </c>
      <c r="L14253">
        <v>149.9819</v>
      </c>
      <c r="N14253">
        <v>1.1449</v>
      </c>
      <c r="O14253">
        <v>1.2249000000000001</v>
      </c>
      <c r="R14253">
        <v>0.12959999999999999</v>
      </c>
      <c r="U14253">
        <v>0.182</v>
      </c>
    </row>
    <row r="14254" spans="1:21">
      <c r="A14254" t="s">
        <v>1277</v>
      </c>
      <c r="B14254" t="s">
        <v>562</v>
      </c>
      <c r="E14254" t="s">
        <v>1295</v>
      </c>
      <c r="F14254" t="s">
        <v>332</v>
      </c>
      <c r="I14254" t="s">
        <v>80</v>
      </c>
      <c r="J14254" t="s">
        <v>1300</v>
      </c>
      <c r="K14254">
        <v>149.9819</v>
      </c>
      <c r="L14254">
        <v>151.1268</v>
      </c>
      <c r="N14254">
        <v>1.1449</v>
      </c>
      <c r="O14254">
        <v>0.94679999999999997</v>
      </c>
      <c r="R14254">
        <v>0.1522</v>
      </c>
      <c r="U14254">
        <v>0.16500000000000001</v>
      </c>
    </row>
    <row r="14255" spans="1:21">
      <c r="A14255" t="s">
        <v>1277</v>
      </c>
      <c r="B14255" t="s">
        <v>562</v>
      </c>
      <c r="E14255" t="s">
        <v>1295</v>
      </c>
      <c r="F14255" t="s">
        <v>332</v>
      </c>
      <c r="I14255" t="s">
        <v>80</v>
      </c>
      <c r="J14255" t="s">
        <v>1300</v>
      </c>
      <c r="K14255">
        <v>151.1268</v>
      </c>
      <c r="L14255">
        <v>152.27170000000001</v>
      </c>
      <c r="N14255">
        <v>1.1449</v>
      </c>
      <c r="O14255">
        <v>0.73950000000000005</v>
      </c>
      <c r="R14255">
        <v>0.1522</v>
      </c>
      <c r="U14255">
        <v>0.129</v>
      </c>
    </row>
    <row r="14256" spans="1:21">
      <c r="A14256" t="s">
        <v>1277</v>
      </c>
      <c r="B14256" t="s">
        <v>562</v>
      </c>
      <c r="E14256" t="s">
        <v>1295</v>
      </c>
      <c r="F14256" t="s">
        <v>332</v>
      </c>
      <c r="I14256" t="s">
        <v>80</v>
      </c>
      <c r="J14256" t="s">
        <v>1300</v>
      </c>
      <c r="K14256">
        <v>152.27170000000001</v>
      </c>
      <c r="L14256">
        <v>154.5615</v>
      </c>
      <c r="N14256">
        <v>2.2898000000000001</v>
      </c>
      <c r="O14256">
        <v>1.0024</v>
      </c>
      <c r="R14256">
        <v>0.1522</v>
      </c>
      <c r="U14256">
        <v>0.34899999999999998</v>
      </c>
    </row>
    <row r="14257" spans="1:21">
      <c r="A14257" t="s">
        <v>1277</v>
      </c>
      <c r="B14257" t="s">
        <v>562</v>
      </c>
      <c r="E14257" t="s">
        <v>1295</v>
      </c>
      <c r="F14257" t="s">
        <v>332</v>
      </c>
      <c r="I14257" t="s">
        <v>80</v>
      </c>
      <c r="J14257" t="s">
        <v>1300</v>
      </c>
      <c r="K14257">
        <v>154.5615</v>
      </c>
      <c r="L14257">
        <v>156.85130000000001</v>
      </c>
      <c r="N14257">
        <v>2.2898000000000001</v>
      </c>
      <c r="O14257">
        <v>0.93030000000000002</v>
      </c>
      <c r="R14257">
        <v>0.1522</v>
      </c>
      <c r="U14257">
        <v>0.32400000000000001</v>
      </c>
    </row>
    <row r="14258" spans="1:21">
      <c r="A14258" t="s">
        <v>1277</v>
      </c>
      <c r="B14258" t="s">
        <v>562</v>
      </c>
      <c r="E14258" t="s">
        <v>1295</v>
      </c>
      <c r="F14258" t="s">
        <v>332</v>
      </c>
      <c r="I14258" t="s">
        <v>80</v>
      </c>
      <c r="J14258" t="s">
        <v>1300</v>
      </c>
      <c r="K14258">
        <v>156.85130000000001</v>
      </c>
      <c r="L14258">
        <v>157.99619999999999</v>
      </c>
      <c r="N14258">
        <v>1.1449</v>
      </c>
      <c r="O14258">
        <v>0.82720000000000005</v>
      </c>
      <c r="R14258">
        <v>0.20619999999999999</v>
      </c>
      <c r="U14258">
        <v>0.19500000000000001</v>
      </c>
    </row>
    <row r="14259" spans="1:21">
      <c r="A14259" t="s">
        <v>1277</v>
      </c>
      <c r="B14259" t="s">
        <v>562</v>
      </c>
      <c r="E14259" t="s">
        <v>1295</v>
      </c>
      <c r="F14259" t="s">
        <v>332</v>
      </c>
      <c r="I14259" t="s">
        <v>80</v>
      </c>
      <c r="J14259" t="s">
        <v>1299</v>
      </c>
      <c r="K14259">
        <v>0</v>
      </c>
      <c r="L14259">
        <v>1.1048</v>
      </c>
      <c r="N14259">
        <v>1.1048</v>
      </c>
      <c r="O14259">
        <v>0.73729999999999996</v>
      </c>
      <c r="R14259">
        <v>0.57230000000000003</v>
      </c>
      <c r="U14259">
        <v>0.46600000000000003</v>
      </c>
    </row>
    <row r="14260" spans="1:21">
      <c r="A14260" t="s">
        <v>1277</v>
      </c>
      <c r="B14260" t="s">
        <v>562</v>
      </c>
      <c r="E14260" t="s">
        <v>1295</v>
      </c>
      <c r="F14260" t="s">
        <v>332</v>
      </c>
      <c r="I14260" t="s">
        <v>80</v>
      </c>
      <c r="J14260" t="s">
        <v>1299</v>
      </c>
      <c r="K14260">
        <v>1.1048</v>
      </c>
      <c r="L14260">
        <v>2.2096</v>
      </c>
      <c r="N14260">
        <v>1.1048</v>
      </c>
      <c r="O14260">
        <v>0.75460000000000005</v>
      </c>
      <c r="R14260">
        <v>0.59560000000000002</v>
      </c>
      <c r="U14260">
        <v>0.497</v>
      </c>
    </row>
    <row r="14261" spans="1:21">
      <c r="A14261" t="s">
        <v>1277</v>
      </c>
      <c r="B14261" t="s">
        <v>562</v>
      </c>
      <c r="E14261" t="s">
        <v>1295</v>
      </c>
      <c r="F14261" t="s">
        <v>332</v>
      </c>
      <c r="I14261" t="s">
        <v>80</v>
      </c>
      <c r="J14261" t="s">
        <v>1299</v>
      </c>
      <c r="K14261">
        <v>2.2096</v>
      </c>
      <c r="L14261">
        <v>3.3144</v>
      </c>
      <c r="N14261">
        <v>1.1048</v>
      </c>
      <c r="O14261">
        <v>0.6139</v>
      </c>
      <c r="R14261">
        <v>0.62409999999999999</v>
      </c>
      <c r="U14261">
        <v>0.42299999999999999</v>
      </c>
    </row>
    <row r="14262" spans="1:21">
      <c r="A14262" t="s">
        <v>1277</v>
      </c>
      <c r="B14262" t="s">
        <v>562</v>
      </c>
      <c r="E14262" t="s">
        <v>1295</v>
      </c>
      <c r="F14262" t="s">
        <v>332</v>
      </c>
      <c r="I14262" t="s">
        <v>80</v>
      </c>
      <c r="J14262" t="s">
        <v>1299</v>
      </c>
      <c r="K14262">
        <v>3.3144</v>
      </c>
      <c r="L14262">
        <v>4.4192</v>
      </c>
      <c r="N14262">
        <v>1.1048</v>
      </c>
      <c r="O14262">
        <v>0.66810000000000003</v>
      </c>
      <c r="R14262">
        <v>0.62380000000000002</v>
      </c>
      <c r="U14262">
        <v>0.46</v>
      </c>
    </row>
    <row r="14263" spans="1:21">
      <c r="A14263" t="s">
        <v>1277</v>
      </c>
      <c r="B14263" t="s">
        <v>562</v>
      </c>
      <c r="E14263" t="s">
        <v>1295</v>
      </c>
      <c r="F14263" t="s">
        <v>332</v>
      </c>
      <c r="I14263" t="s">
        <v>80</v>
      </c>
      <c r="J14263" t="s">
        <v>1299</v>
      </c>
      <c r="K14263">
        <v>4.4192</v>
      </c>
      <c r="L14263">
        <v>5.524</v>
      </c>
      <c r="N14263">
        <v>1.1048</v>
      </c>
      <c r="O14263">
        <v>0.74929999999999997</v>
      </c>
      <c r="R14263">
        <v>0.57420000000000004</v>
      </c>
      <c r="U14263">
        <v>0.47499999999999998</v>
      </c>
    </row>
    <row r="14264" spans="1:21">
      <c r="A14264" t="s">
        <v>1277</v>
      </c>
      <c r="B14264" t="s">
        <v>562</v>
      </c>
      <c r="E14264" t="s">
        <v>1295</v>
      </c>
      <c r="F14264" t="s">
        <v>332</v>
      </c>
      <c r="I14264" t="s">
        <v>80</v>
      </c>
      <c r="J14264" t="s">
        <v>1299</v>
      </c>
      <c r="K14264">
        <v>5.524</v>
      </c>
      <c r="L14264">
        <v>6.6288</v>
      </c>
      <c r="N14264">
        <v>1.1048</v>
      </c>
      <c r="O14264">
        <v>0.92169999999999996</v>
      </c>
      <c r="R14264">
        <v>0.53339999999999999</v>
      </c>
      <c r="U14264">
        <v>0.54300000000000004</v>
      </c>
    </row>
    <row r="14265" spans="1:21">
      <c r="A14265" t="s">
        <v>1277</v>
      </c>
      <c r="B14265" t="s">
        <v>562</v>
      </c>
      <c r="E14265" t="s">
        <v>1295</v>
      </c>
      <c r="F14265" t="s">
        <v>332</v>
      </c>
      <c r="I14265" t="s">
        <v>80</v>
      </c>
      <c r="J14265" t="s">
        <v>1299</v>
      </c>
      <c r="K14265">
        <v>6.6288</v>
      </c>
      <c r="L14265">
        <v>7.7336</v>
      </c>
      <c r="N14265">
        <v>1.1048</v>
      </c>
      <c r="O14265">
        <v>0.72640000000000005</v>
      </c>
      <c r="R14265">
        <v>0.49740000000000001</v>
      </c>
      <c r="U14265">
        <v>0.39900000000000002</v>
      </c>
    </row>
    <row r="14266" spans="1:21">
      <c r="A14266" t="s">
        <v>1277</v>
      </c>
      <c r="B14266" t="s">
        <v>562</v>
      </c>
      <c r="E14266" t="s">
        <v>1295</v>
      </c>
      <c r="F14266" t="s">
        <v>332</v>
      </c>
      <c r="I14266" t="s">
        <v>80</v>
      </c>
      <c r="J14266" t="s">
        <v>1299</v>
      </c>
      <c r="K14266">
        <v>7.7336</v>
      </c>
      <c r="L14266">
        <v>8.8384</v>
      </c>
      <c r="N14266">
        <v>1.1048</v>
      </c>
      <c r="O14266">
        <v>0.82699999999999996</v>
      </c>
      <c r="R14266">
        <v>0.46539999999999998</v>
      </c>
      <c r="U14266">
        <v>0.42499999999999999</v>
      </c>
    </row>
    <row r="14267" spans="1:21">
      <c r="A14267" t="s">
        <v>1277</v>
      </c>
      <c r="B14267" t="s">
        <v>562</v>
      </c>
      <c r="E14267" t="s">
        <v>1295</v>
      </c>
      <c r="F14267" t="s">
        <v>332</v>
      </c>
      <c r="I14267" t="s">
        <v>80</v>
      </c>
      <c r="J14267" t="s">
        <v>1299</v>
      </c>
      <c r="K14267">
        <v>8.8384</v>
      </c>
      <c r="L14267">
        <v>9.9431999999999992</v>
      </c>
      <c r="N14267">
        <v>1.1048</v>
      </c>
      <c r="O14267">
        <v>0.79500000000000004</v>
      </c>
      <c r="R14267">
        <v>0.48580000000000001</v>
      </c>
      <c r="U14267">
        <v>0.42699999999999999</v>
      </c>
    </row>
    <row r="14268" spans="1:21">
      <c r="A14268" t="s">
        <v>1277</v>
      </c>
      <c r="B14268" t="s">
        <v>562</v>
      </c>
      <c r="E14268" t="s">
        <v>1295</v>
      </c>
      <c r="F14268" t="s">
        <v>332</v>
      </c>
      <c r="I14268" t="s">
        <v>80</v>
      </c>
      <c r="J14268" t="s">
        <v>1299</v>
      </c>
      <c r="K14268">
        <v>9.9431999999999992</v>
      </c>
      <c r="L14268">
        <v>11.048</v>
      </c>
      <c r="N14268">
        <v>1.1048</v>
      </c>
      <c r="O14268">
        <v>0.86070000000000002</v>
      </c>
      <c r="R14268">
        <v>0.4743</v>
      </c>
      <c r="U14268">
        <v>0.45100000000000001</v>
      </c>
    </row>
    <row r="14269" spans="1:21">
      <c r="A14269" t="s">
        <v>1277</v>
      </c>
      <c r="B14269" t="s">
        <v>562</v>
      </c>
      <c r="E14269" t="s">
        <v>1295</v>
      </c>
      <c r="F14269" t="s">
        <v>332</v>
      </c>
      <c r="I14269" t="s">
        <v>80</v>
      </c>
      <c r="J14269" t="s">
        <v>1299</v>
      </c>
      <c r="K14269">
        <v>11.048</v>
      </c>
      <c r="L14269">
        <v>12.152799999999999</v>
      </c>
      <c r="N14269">
        <v>1.1048</v>
      </c>
      <c r="O14269">
        <v>0.7329</v>
      </c>
      <c r="R14269">
        <v>0.45810000000000001</v>
      </c>
      <c r="U14269">
        <v>0.371</v>
      </c>
    </row>
    <row r="14270" spans="1:21">
      <c r="A14270" t="s">
        <v>1277</v>
      </c>
      <c r="B14270" t="s">
        <v>562</v>
      </c>
      <c r="E14270" t="s">
        <v>1295</v>
      </c>
      <c r="F14270" t="s">
        <v>332</v>
      </c>
      <c r="I14270" t="s">
        <v>80</v>
      </c>
      <c r="J14270" t="s">
        <v>1299</v>
      </c>
      <c r="K14270">
        <v>12.152799999999999</v>
      </c>
      <c r="L14270">
        <v>13.2576</v>
      </c>
      <c r="N14270">
        <v>1.1048</v>
      </c>
      <c r="O14270">
        <v>0.68220000000000003</v>
      </c>
      <c r="R14270">
        <v>0.49009999999999998</v>
      </c>
      <c r="U14270">
        <v>0.36899999999999999</v>
      </c>
    </row>
    <row r="14271" spans="1:21">
      <c r="A14271" t="s">
        <v>1277</v>
      </c>
      <c r="B14271" t="s">
        <v>562</v>
      </c>
      <c r="E14271" t="s">
        <v>1295</v>
      </c>
      <c r="F14271" t="s">
        <v>332</v>
      </c>
      <c r="I14271" t="s">
        <v>80</v>
      </c>
      <c r="J14271" t="s">
        <v>1299</v>
      </c>
      <c r="K14271">
        <v>13.2576</v>
      </c>
      <c r="L14271">
        <v>14.362399999999999</v>
      </c>
      <c r="N14271">
        <v>1.1048</v>
      </c>
      <c r="O14271">
        <v>0.91490000000000005</v>
      </c>
      <c r="R14271">
        <v>0.48359999999999997</v>
      </c>
      <c r="U14271">
        <v>0.48899999999999999</v>
      </c>
    </row>
    <row r="14272" spans="1:21">
      <c r="A14272" t="s">
        <v>1277</v>
      </c>
      <c r="B14272" t="s">
        <v>562</v>
      </c>
      <c r="E14272" t="s">
        <v>1295</v>
      </c>
      <c r="F14272" t="s">
        <v>332</v>
      </c>
      <c r="I14272" t="s">
        <v>80</v>
      </c>
      <c r="J14272" t="s">
        <v>1299</v>
      </c>
      <c r="K14272">
        <v>14.362399999999999</v>
      </c>
      <c r="L14272">
        <v>15.4672</v>
      </c>
      <c r="N14272">
        <v>1.1048</v>
      </c>
      <c r="O14272">
        <v>0.79849999999999999</v>
      </c>
      <c r="R14272">
        <v>0.49059999999999998</v>
      </c>
      <c r="U14272">
        <v>0.433</v>
      </c>
    </row>
    <row r="14273" spans="1:21">
      <c r="A14273" t="s">
        <v>1277</v>
      </c>
      <c r="B14273" t="s">
        <v>562</v>
      </c>
      <c r="E14273" t="s">
        <v>1295</v>
      </c>
      <c r="F14273" t="s">
        <v>332</v>
      </c>
      <c r="I14273" t="s">
        <v>80</v>
      </c>
      <c r="J14273" t="s">
        <v>1299</v>
      </c>
      <c r="K14273">
        <v>15.4672</v>
      </c>
      <c r="L14273">
        <v>16.571999999999999</v>
      </c>
      <c r="N14273">
        <v>1.1048</v>
      </c>
      <c r="O14273">
        <v>0.66990000000000005</v>
      </c>
      <c r="R14273">
        <v>0.51080000000000003</v>
      </c>
      <c r="U14273">
        <v>0.378</v>
      </c>
    </row>
    <row r="14274" spans="1:21">
      <c r="A14274" t="s">
        <v>1277</v>
      </c>
      <c r="B14274" t="s">
        <v>562</v>
      </c>
      <c r="E14274" t="s">
        <v>1295</v>
      </c>
      <c r="F14274" t="s">
        <v>332</v>
      </c>
      <c r="I14274" t="s">
        <v>80</v>
      </c>
      <c r="J14274" t="s">
        <v>1299</v>
      </c>
      <c r="K14274">
        <v>16.571999999999999</v>
      </c>
      <c r="L14274">
        <v>17.6768</v>
      </c>
      <c r="N14274">
        <v>1.1048</v>
      </c>
      <c r="O14274">
        <v>0.72350000000000003</v>
      </c>
      <c r="R14274">
        <v>0.48699999999999999</v>
      </c>
      <c r="U14274">
        <v>0.38900000000000001</v>
      </c>
    </row>
    <row r="14275" spans="1:21">
      <c r="A14275" t="s">
        <v>1277</v>
      </c>
      <c r="B14275" t="s">
        <v>562</v>
      </c>
      <c r="E14275" t="s">
        <v>1295</v>
      </c>
      <c r="F14275" t="s">
        <v>332</v>
      </c>
      <c r="I14275" t="s">
        <v>80</v>
      </c>
      <c r="J14275" t="s">
        <v>1299</v>
      </c>
      <c r="K14275">
        <v>17.6768</v>
      </c>
      <c r="L14275">
        <v>18.781600000000001</v>
      </c>
      <c r="N14275">
        <v>1.1048</v>
      </c>
      <c r="O14275">
        <v>0.76629999999999998</v>
      </c>
      <c r="R14275">
        <v>0.40949999999999998</v>
      </c>
      <c r="U14275">
        <v>0.34699999999999998</v>
      </c>
    </row>
    <row r="14276" spans="1:21">
      <c r="A14276" t="s">
        <v>1277</v>
      </c>
      <c r="B14276" t="s">
        <v>562</v>
      </c>
      <c r="E14276" t="s">
        <v>1295</v>
      </c>
      <c r="F14276" t="s">
        <v>332</v>
      </c>
      <c r="I14276" t="s">
        <v>80</v>
      </c>
      <c r="J14276" t="s">
        <v>1299</v>
      </c>
      <c r="K14276">
        <v>18.781600000000001</v>
      </c>
      <c r="L14276">
        <v>19.886399999999998</v>
      </c>
      <c r="N14276">
        <v>1.1048</v>
      </c>
      <c r="O14276">
        <v>0.69510000000000005</v>
      </c>
      <c r="R14276">
        <v>0.51600000000000001</v>
      </c>
      <c r="U14276">
        <v>0.39600000000000002</v>
      </c>
    </row>
    <row r="14277" spans="1:21">
      <c r="A14277" t="s">
        <v>1277</v>
      </c>
      <c r="B14277" t="s">
        <v>562</v>
      </c>
      <c r="E14277" t="s">
        <v>1295</v>
      </c>
      <c r="F14277" t="s">
        <v>332</v>
      </c>
      <c r="I14277" t="s">
        <v>80</v>
      </c>
      <c r="J14277" t="s">
        <v>1299</v>
      </c>
      <c r="K14277">
        <v>19.886399999999998</v>
      </c>
      <c r="L14277">
        <v>20.991199999999999</v>
      </c>
      <c r="N14277">
        <v>1.1048</v>
      </c>
      <c r="O14277">
        <v>0.74580000000000002</v>
      </c>
      <c r="R14277">
        <v>0.52249999999999996</v>
      </c>
      <c r="U14277">
        <v>0.43099999999999999</v>
      </c>
    </row>
    <row r="14278" spans="1:21">
      <c r="A14278" t="s">
        <v>1277</v>
      </c>
      <c r="B14278" t="s">
        <v>562</v>
      </c>
      <c r="E14278" t="s">
        <v>1295</v>
      </c>
      <c r="F14278" t="s">
        <v>332</v>
      </c>
      <c r="I14278" t="s">
        <v>80</v>
      </c>
      <c r="J14278" t="s">
        <v>1299</v>
      </c>
      <c r="K14278">
        <v>20.991199999999999</v>
      </c>
      <c r="L14278">
        <v>22.096</v>
      </c>
      <c r="N14278">
        <v>1.1048</v>
      </c>
      <c r="O14278">
        <v>0.74639999999999995</v>
      </c>
      <c r="R14278">
        <v>0.47560000000000002</v>
      </c>
      <c r="U14278">
        <v>0.39200000000000002</v>
      </c>
    </row>
    <row r="14279" spans="1:21">
      <c r="A14279" t="s">
        <v>1277</v>
      </c>
      <c r="B14279" t="s">
        <v>562</v>
      </c>
      <c r="E14279" t="s">
        <v>1295</v>
      </c>
      <c r="F14279" t="s">
        <v>332</v>
      </c>
      <c r="I14279" t="s">
        <v>80</v>
      </c>
      <c r="J14279" t="s">
        <v>1299</v>
      </c>
      <c r="K14279">
        <v>22.096</v>
      </c>
      <c r="L14279">
        <v>23.200800000000001</v>
      </c>
      <c r="N14279">
        <v>1.1048</v>
      </c>
      <c r="O14279">
        <v>0.72760000000000002</v>
      </c>
      <c r="R14279">
        <v>0.4657</v>
      </c>
      <c r="U14279">
        <v>0.374</v>
      </c>
    </row>
    <row r="14280" spans="1:21">
      <c r="A14280" t="s">
        <v>1277</v>
      </c>
      <c r="B14280" t="s">
        <v>562</v>
      </c>
      <c r="E14280" t="s">
        <v>1295</v>
      </c>
      <c r="F14280" t="s">
        <v>332</v>
      </c>
      <c r="I14280" t="s">
        <v>80</v>
      </c>
      <c r="J14280" t="s">
        <v>1299</v>
      </c>
      <c r="K14280">
        <v>23.200800000000001</v>
      </c>
      <c r="L14280">
        <v>24.305599999999998</v>
      </c>
      <c r="N14280">
        <v>1.1048</v>
      </c>
      <c r="O14280">
        <v>0.74109999999999998</v>
      </c>
      <c r="R14280">
        <v>0.45590000000000003</v>
      </c>
      <c r="U14280">
        <v>0.373</v>
      </c>
    </row>
    <row r="14281" spans="1:21">
      <c r="A14281" t="s">
        <v>1277</v>
      </c>
      <c r="B14281" t="s">
        <v>562</v>
      </c>
      <c r="E14281" t="s">
        <v>1295</v>
      </c>
      <c r="F14281" t="s">
        <v>332</v>
      </c>
      <c r="I14281" t="s">
        <v>80</v>
      </c>
      <c r="J14281" t="s">
        <v>1299</v>
      </c>
      <c r="K14281">
        <v>24.305599999999998</v>
      </c>
      <c r="L14281">
        <v>25.410399999999999</v>
      </c>
      <c r="N14281">
        <v>1.1048</v>
      </c>
      <c r="O14281">
        <v>0.74109999999999998</v>
      </c>
      <c r="R14281">
        <v>0.44990000000000002</v>
      </c>
      <c r="U14281">
        <v>0.36799999999999999</v>
      </c>
    </row>
    <row r="14282" spans="1:21">
      <c r="A14282" t="s">
        <v>1277</v>
      </c>
      <c r="B14282" t="s">
        <v>562</v>
      </c>
      <c r="E14282" t="s">
        <v>1295</v>
      </c>
      <c r="F14282" t="s">
        <v>332</v>
      </c>
      <c r="I14282" t="s">
        <v>80</v>
      </c>
      <c r="J14282" t="s">
        <v>1299</v>
      </c>
      <c r="K14282">
        <v>25.410399999999999</v>
      </c>
      <c r="L14282">
        <v>26.5152</v>
      </c>
      <c r="N14282">
        <v>1.1048</v>
      </c>
      <c r="O14282">
        <v>0.72940000000000005</v>
      </c>
      <c r="R14282">
        <v>0.44390000000000002</v>
      </c>
      <c r="U14282">
        <v>0.35799999999999998</v>
      </c>
    </row>
    <row r="14283" spans="1:21">
      <c r="A14283" t="s">
        <v>1277</v>
      </c>
      <c r="B14283" t="s">
        <v>562</v>
      </c>
      <c r="E14283" t="s">
        <v>1295</v>
      </c>
      <c r="F14283" t="s">
        <v>332</v>
      </c>
      <c r="I14283" t="s">
        <v>80</v>
      </c>
      <c r="J14283" t="s">
        <v>1299</v>
      </c>
      <c r="K14283">
        <v>26.5152</v>
      </c>
      <c r="L14283">
        <v>27.62</v>
      </c>
      <c r="N14283">
        <v>1.1048</v>
      </c>
      <c r="O14283">
        <v>0.67859999999999998</v>
      </c>
      <c r="R14283">
        <v>0.4395</v>
      </c>
      <c r="U14283">
        <v>0.33</v>
      </c>
    </row>
    <row r="14284" spans="1:21">
      <c r="A14284" t="s">
        <v>1277</v>
      </c>
      <c r="B14284" t="s">
        <v>562</v>
      </c>
      <c r="E14284" t="s">
        <v>1295</v>
      </c>
      <c r="F14284" t="s">
        <v>332</v>
      </c>
      <c r="I14284" t="s">
        <v>80</v>
      </c>
      <c r="J14284" t="s">
        <v>1299</v>
      </c>
      <c r="K14284">
        <v>27.62</v>
      </c>
      <c r="L14284">
        <v>28.724799999999998</v>
      </c>
      <c r="N14284">
        <v>1.1048</v>
      </c>
      <c r="O14284">
        <v>0.67449999999999999</v>
      </c>
      <c r="R14284">
        <v>0.43509999999999999</v>
      </c>
      <c r="U14284">
        <v>0.32400000000000001</v>
      </c>
    </row>
    <row r="14285" spans="1:21">
      <c r="A14285" t="s">
        <v>1277</v>
      </c>
      <c r="B14285" t="s">
        <v>562</v>
      </c>
      <c r="E14285" t="s">
        <v>1295</v>
      </c>
      <c r="F14285" t="s">
        <v>332</v>
      </c>
      <c r="I14285" t="s">
        <v>80</v>
      </c>
      <c r="J14285" t="s">
        <v>1299</v>
      </c>
      <c r="K14285">
        <v>28.724799999999998</v>
      </c>
      <c r="L14285">
        <v>29.829599999999999</v>
      </c>
      <c r="N14285">
        <v>1.1048</v>
      </c>
      <c r="O14285">
        <v>0.873</v>
      </c>
      <c r="R14285">
        <v>0.43070000000000003</v>
      </c>
      <c r="U14285">
        <v>0.41499999999999998</v>
      </c>
    </row>
    <row r="14286" spans="1:21">
      <c r="A14286" t="s">
        <v>1277</v>
      </c>
      <c r="B14286" t="s">
        <v>562</v>
      </c>
      <c r="E14286" t="s">
        <v>1295</v>
      </c>
      <c r="F14286" t="s">
        <v>332</v>
      </c>
      <c r="I14286" t="s">
        <v>80</v>
      </c>
      <c r="J14286" t="s">
        <v>1299</v>
      </c>
      <c r="K14286">
        <v>29.829599999999999</v>
      </c>
      <c r="L14286">
        <v>30.9344</v>
      </c>
      <c r="N14286">
        <v>1.1048</v>
      </c>
      <c r="O14286">
        <v>0.82820000000000005</v>
      </c>
      <c r="R14286">
        <v>0.42630000000000001</v>
      </c>
      <c r="U14286">
        <v>0.39</v>
      </c>
    </row>
    <row r="14287" spans="1:21">
      <c r="A14287" t="s">
        <v>1277</v>
      </c>
      <c r="B14287" t="s">
        <v>562</v>
      </c>
      <c r="E14287" t="s">
        <v>1295</v>
      </c>
      <c r="F14287" t="s">
        <v>332</v>
      </c>
      <c r="I14287" t="s">
        <v>80</v>
      </c>
      <c r="J14287" t="s">
        <v>1299</v>
      </c>
      <c r="K14287">
        <v>30.9344</v>
      </c>
      <c r="L14287">
        <v>32.039200000000001</v>
      </c>
      <c r="N14287">
        <v>1.1048</v>
      </c>
      <c r="O14287">
        <v>0.86040000000000005</v>
      </c>
      <c r="R14287">
        <v>0.40350000000000003</v>
      </c>
      <c r="U14287">
        <v>0.38400000000000001</v>
      </c>
    </row>
    <row r="14288" spans="1:21">
      <c r="A14288" t="s">
        <v>1277</v>
      </c>
      <c r="B14288" t="s">
        <v>562</v>
      </c>
      <c r="E14288" t="s">
        <v>1295</v>
      </c>
      <c r="F14288" t="s">
        <v>332</v>
      </c>
      <c r="I14288" t="s">
        <v>80</v>
      </c>
      <c r="J14288" t="s">
        <v>1299</v>
      </c>
      <c r="K14288">
        <v>32.039200000000001</v>
      </c>
      <c r="L14288">
        <v>33.143999999999998</v>
      </c>
      <c r="N14288">
        <v>1.1048</v>
      </c>
      <c r="O14288">
        <v>0.92279999999999995</v>
      </c>
      <c r="R14288">
        <v>0.38080000000000003</v>
      </c>
      <c r="U14288">
        <v>0.38800000000000001</v>
      </c>
    </row>
    <row r="14289" spans="1:21">
      <c r="A14289" t="s">
        <v>1277</v>
      </c>
      <c r="B14289" t="s">
        <v>562</v>
      </c>
      <c r="E14289" t="s">
        <v>1295</v>
      </c>
      <c r="F14289" t="s">
        <v>332</v>
      </c>
      <c r="I14289" t="s">
        <v>80</v>
      </c>
      <c r="J14289" t="s">
        <v>1299</v>
      </c>
      <c r="K14289">
        <v>33.143999999999998</v>
      </c>
      <c r="L14289">
        <v>34.248800000000003</v>
      </c>
      <c r="N14289">
        <v>1.1048</v>
      </c>
      <c r="O14289">
        <v>0.8135</v>
      </c>
      <c r="R14289">
        <v>0.37340000000000001</v>
      </c>
      <c r="U14289">
        <v>0.33600000000000002</v>
      </c>
    </row>
    <row r="14290" spans="1:21">
      <c r="A14290" t="s">
        <v>1277</v>
      </c>
      <c r="B14290" t="s">
        <v>562</v>
      </c>
      <c r="E14290" t="s">
        <v>1295</v>
      </c>
      <c r="F14290" t="s">
        <v>332</v>
      </c>
      <c r="I14290" t="s">
        <v>80</v>
      </c>
      <c r="J14290" t="s">
        <v>1299</v>
      </c>
      <c r="K14290">
        <v>34.248800000000003</v>
      </c>
      <c r="L14290">
        <v>35.3536</v>
      </c>
      <c r="N14290">
        <v>1.1048</v>
      </c>
      <c r="O14290">
        <v>0.77300000000000002</v>
      </c>
      <c r="R14290">
        <v>0.36599999999999999</v>
      </c>
      <c r="U14290">
        <v>0.313</v>
      </c>
    </row>
    <row r="14291" spans="1:21">
      <c r="A14291" t="s">
        <v>1277</v>
      </c>
      <c r="B14291" t="s">
        <v>562</v>
      </c>
      <c r="E14291" t="s">
        <v>1295</v>
      </c>
      <c r="F14291" t="s">
        <v>332</v>
      </c>
      <c r="I14291" t="s">
        <v>80</v>
      </c>
      <c r="J14291" t="s">
        <v>1299</v>
      </c>
      <c r="K14291">
        <v>35.3536</v>
      </c>
      <c r="L14291">
        <v>36.458399999999997</v>
      </c>
      <c r="N14291">
        <v>1.1048</v>
      </c>
      <c r="O14291">
        <v>0.85189999999999999</v>
      </c>
      <c r="R14291">
        <v>0.32440000000000002</v>
      </c>
      <c r="U14291">
        <v>0.30499999999999999</v>
      </c>
    </row>
    <row r="14292" spans="1:21">
      <c r="A14292" t="s">
        <v>1277</v>
      </c>
      <c r="B14292" t="s">
        <v>562</v>
      </c>
      <c r="E14292" t="s">
        <v>1295</v>
      </c>
      <c r="F14292" t="s">
        <v>332</v>
      </c>
      <c r="I14292" t="s">
        <v>80</v>
      </c>
      <c r="J14292" t="s">
        <v>1299</v>
      </c>
      <c r="K14292">
        <v>36.458399999999997</v>
      </c>
      <c r="L14292">
        <v>37.563200000000002</v>
      </c>
      <c r="N14292">
        <v>1.1048</v>
      </c>
      <c r="O14292">
        <v>0.77859999999999996</v>
      </c>
      <c r="R14292">
        <v>0.28270000000000001</v>
      </c>
      <c r="U14292">
        <v>0.24299999999999999</v>
      </c>
    </row>
    <row r="14293" spans="1:21">
      <c r="A14293" t="s">
        <v>1277</v>
      </c>
      <c r="B14293" t="s">
        <v>562</v>
      </c>
      <c r="E14293" t="s">
        <v>1295</v>
      </c>
      <c r="F14293" t="s">
        <v>332</v>
      </c>
      <c r="I14293" t="s">
        <v>80</v>
      </c>
      <c r="J14293" t="s">
        <v>1299</v>
      </c>
      <c r="K14293">
        <v>37.563200000000002</v>
      </c>
      <c r="L14293">
        <v>38.667999999999999</v>
      </c>
      <c r="N14293">
        <v>1.1048</v>
      </c>
      <c r="O14293">
        <v>0.87529999999999997</v>
      </c>
      <c r="R14293">
        <v>0.30380000000000001</v>
      </c>
      <c r="U14293">
        <v>0.29399999999999998</v>
      </c>
    </row>
    <row r="14294" spans="1:21">
      <c r="A14294" t="s">
        <v>1277</v>
      </c>
      <c r="B14294" t="s">
        <v>562</v>
      </c>
      <c r="E14294" t="s">
        <v>1295</v>
      </c>
      <c r="F14294" t="s">
        <v>332</v>
      </c>
      <c r="I14294" t="s">
        <v>80</v>
      </c>
      <c r="J14294" t="s">
        <v>1299</v>
      </c>
      <c r="K14294">
        <v>38.667999999999999</v>
      </c>
      <c r="L14294">
        <v>39.772799999999997</v>
      </c>
      <c r="N14294">
        <v>1.1048</v>
      </c>
      <c r="O14294">
        <v>0.93520000000000003</v>
      </c>
      <c r="R14294">
        <v>0.32490000000000002</v>
      </c>
      <c r="U14294">
        <v>0.33600000000000002</v>
      </c>
    </row>
    <row r="14295" spans="1:21">
      <c r="A14295" t="s">
        <v>1277</v>
      </c>
      <c r="B14295" t="s">
        <v>562</v>
      </c>
      <c r="E14295" t="s">
        <v>1295</v>
      </c>
      <c r="F14295" t="s">
        <v>332</v>
      </c>
      <c r="I14295" t="s">
        <v>80</v>
      </c>
      <c r="J14295" t="s">
        <v>1299</v>
      </c>
      <c r="K14295">
        <v>39.772799999999997</v>
      </c>
      <c r="L14295">
        <v>40.877600000000001</v>
      </c>
      <c r="N14295">
        <v>1.1048</v>
      </c>
      <c r="O14295">
        <v>1.1338999999999999</v>
      </c>
      <c r="R14295">
        <v>0.32669999999999999</v>
      </c>
      <c r="U14295">
        <v>0.40899999999999997</v>
      </c>
    </row>
    <row r="14296" spans="1:21">
      <c r="A14296" t="s">
        <v>1277</v>
      </c>
      <c r="B14296" t="s">
        <v>562</v>
      </c>
      <c r="E14296" t="s">
        <v>1295</v>
      </c>
      <c r="F14296" t="s">
        <v>332</v>
      </c>
      <c r="I14296" t="s">
        <v>80</v>
      </c>
      <c r="J14296" t="s">
        <v>1299</v>
      </c>
      <c r="K14296">
        <v>40.877600000000001</v>
      </c>
      <c r="L14296">
        <v>41.982399999999998</v>
      </c>
      <c r="N14296">
        <v>1.1048</v>
      </c>
      <c r="O14296">
        <v>0.85419999999999996</v>
      </c>
      <c r="R14296">
        <v>0.3286</v>
      </c>
      <c r="U14296">
        <v>0.31</v>
      </c>
    </row>
    <row r="14297" spans="1:21">
      <c r="A14297" t="s">
        <v>1277</v>
      </c>
      <c r="B14297" t="s">
        <v>562</v>
      </c>
      <c r="E14297" t="s">
        <v>1295</v>
      </c>
      <c r="F14297" t="s">
        <v>332</v>
      </c>
      <c r="I14297" t="s">
        <v>80</v>
      </c>
      <c r="J14297" t="s">
        <v>1299</v>
      </c>
      <c r="K14297">
        <v>41.982399999999998</v>
      </c>
      <c r="L14297">
        <v>43.087200000000003</v>
      </c>
      <c r="N14297">
        <v>1.1048</v>
      </c>
      <c r="O14297">
        <v>1.143</v>
      </c>
      <c r="R14297">
        <v>0.32940000000000003</v>
      </c>
      <c r="U14297">
        <v>0.41599999999999998</v>
      </c>
    </row>
    <row r="14298" spans="1:21">
      <c r="A14298" t="s">
        <v>1277</v>
      </c>
      <c r="B14298" t="s">
        <v>562</v>
      </c>
      <c r="E14298" t="s">
        <v>1295</v>
      </c>
      <c r="F14298" t="s">
        <v>332</v>
      </c>
      <c r="I14298" t="s">
        <v>80</v>
      </c>
      <c r="J14298" t="s">
        <v>1299</v>
      </c>
      <c r="K14298">
        <v>43.087200000000003</v>
      </c>
      <c r="L14298">
        <v>44.192</v>
      </c>
      <c r="N14298">
        <v>1.1048</v>
      </c>
      <c r="O14298">
        <v>0.95130000000000003</v>
      </c>
      <c r="R14298">
        <v>0.33029999999999998</v>
      </c>
      <c r="U14298">
        <v>0.34699999999999998</v>
      </c>
    </row>
    <row r="14299" spans="1:21">
      <c r="A14299" t="s">
        <v>1277</v>
      </c>
      <c r="B14299" t="s">
        <v>562</v>
      </c>
      <c r="E14299" t="s">
        <v>1295</v>
      </c>
      <c r="F14299" t="s">
        <v>332</v>
      </c>
      <c r="I14299" t="s">
        <v>80</v>
      </c>
      <c r="J14299" t="s">
        <v>1299</v>
      </c>
      <c r="K14299">
        <v>44.192</v>
      </c>
      <c r="L14299">
        <v>45.296799999999998</v>
      </c>
      <c r="N14299">
        <v>1.1048</v>
      </c>
      <c r="O14299">
        <v>0.69010000000000005</v>
      </c>
      <c r="R14299">
        <v>0.31780000000000003</v>
      </c>
      <c r="U14299">
        <v>0.24199999999999999</v>
      </c>
    </row>
    <row r="14300" spans="1:21">
      <c r="A14300" t="s">
        <v>1277</v>
      </c>
      <c r="B14300" t="s">
        <v>562</v>
      </c>
      <c r="E14300" t="s">
        <v>1295</v>
      </c>
      <c r="F14300" t="s">
        <v>332</v>
      </c>
      <c r="I14300" t="s">
        <v>80</v>
      </c>
      <c r="J14300" t="s">
        <v>1299</v>
      </c>
      <c r="K14300">
        <v>45.296799999999998</v>
      </c>
      <c r="L14300">
        <v>46.401600000000002</v>
      </c>
      <c r="N14300">
        <v>1.1048</v>
      </c>
      <c r="O14300">
        <v>0.77829999999999999</v>
      </c>
      <c r="R14300">
        <v>0.30530000000000002</v>
      </c>
      <c r="U14300">
        <v>0.26200000000000001</v>
      </c>
    </row>
    <row r="14301" spans="1:21">
      <c r="A14301" t="s">
        <v>1277</v>
      </c>
      <c r="B14301" t="s">
        <v>562</v>
      </c>
      <c r="E14301" t="s">
        <v>1295</v>
      </c>
      <c r="F14301" t="s">
        <v>332</v>
      </c>
      <c r="I14301" t="s">
        <v>80</v>
      </c>
      <c r="J14301" t="s">
        <v>1299</v>
      </c>
      <c r="K14301">
        <v>46.401600000000002</v>
      </c>
      <c r="L14301">
        <v>47.506399999999999</v>
      </c>
      <c r="N14301">
        <v>1.1048</v>
      </c>
      <c r="O14301">
        <v>0.74839999999999995</v>
      </c>
      <c r="R14301">
        <v>0.28610000000000002</v>
      </c>
      <c r="U14301">
        <v>0.23699999999999999</v>
      </c>
    </row>
    <row r="14302" spans="1:21">
      <c r="A14302" t="s">
        <v>1277</v>
      </c>
      <c r="B14302" t="s">
        <v>562</v>
      </c>
      <c r="E14302" t="s">
        <v>1295</v>
      </c>
      <c r="F14302" t="s">
        <v>332</v>
      </c>
      <c r="I14302" t="s">
        <v>80</v>
      </c>
      <c r="J14302" t="s">
        <v>1299</v>
      </c>
      <c r="K14302">
        <v>47.506399999999999</v>
      </c>
      <c r="L14302">
        <v>48.611199999999997</v>
      </c>
      <c r="N14302">
        <v>1.1048</v>
      </c>
      <c r="O14302">
        <v>0.96299999999999997</v>
      </c>
      <c r="R14302">
        <v>0.26700000000000002</v>
      </c>
      <c r="U14302">
        <v>0.28399999999999997</v>
      </c>
    </row>
    <row r="14303" spans="1:21">
      <c r="A14303" t="s">
        <v>1277</v>
      </c>
      <c r="B14303" t="s">
        <v>562</v>
      </c>
      <c r="E14303" t="s">
        <v>1295</v>
      </c>
      <c r="F14303" t="s">
        <v>332</v>
      </c>
      <c r="I14303" t="s">
        <v>80</v>
      </c>
      <c r="J14303" t="s">
        <v>1299</v>
      </c>
      <c r="K14303">
        <v>48.611199999999997</v>
      </c>
      <c r="L14303">
        <v>49.716000000000001</v>
      </c>
      <c r="N14303">
        <v>1.1048</v>
      </c>
      <c r="O14303">
        <v>0.84189999999999998</v>
      </c>
      <c r="R14303">
        <v>0.2641</v>
      </c>
      <c r="U14303">
        <v>0.246</v>
      </c>
    </row>
    <row r="14304" spans="1:21">
      <c r="A14304" t="s">
        <v>1277</v>
      </c>
      <c r="B14304" t="s">
        <v>562</v>
      </c>
      <c r="E14304" t="s">
        <v>1295</v>
      </c>
      <c r="F14304" t="s">
        <v>332</v>
      </c>
      <c r="I14304" t="s">
        <v>80</v>
      </c>
      <c r="J14304" t="s">
        <v>1299</v>
      </c>
      <c r="K14304">
        <v>49.716000000000001</v>
      </c>
      <c r="L14304">
        <v>50.820799999999998</v>
      </c>
      <c r="N14304">
        <v>1.1048</v>
      </c>
      <c r="O14304">
        <v>0.95630000000000004</v>
      </c>
      <c r="R14304">
        <v>0.26119999999999999</v>
      </c>
      <c r="U14304">
        <v>0.27600000000000002</v>
      </c>
    </row>
    <row r="14305" spans="1:21">
      <c r="A14305" t="s">
        <v>1277</v>
      </c>
      <c r="B14305" t="s">
        <v>562</v>
      </c>
      <c r="E14305" t="s">
        <v>1295</v>
      </c>
      <c r="F14305" t="s">
        <v>332</v>
      </c>
      <c r="I14305" t="s">
        <v>80</v>
      </c>
      <c r="J14305" t="s">
        <v>1299</v>
      </c>
      <c r="K14305">
        <v>50.820799999999998</v>
      </c>
      <c r="L14305">
        <v>51.925600000000003</v>
      </c>
      <c r="N14305">
        <v>1.1048</v>
      </c>
      <c r="O14305">
        <v>0.91169999999999995</v>
      </c>
      <c r="R14305">
        <v>0.2452</v>
      </c>
      <c r="U14305">
        <v>0.247</v>
      </c>
    </row>
    <row r="14306" spans="1:21">
      <c r="A14306" t="s">
        <v>1277</v>
      </c>
      <c r="B14306" t="s">
        <v>562</v>
      </c>
      <c r="E14306" t="s">
        <v>1295</v>
      </c>
      <c r="F14306" t="s">
        <v>332</v>
      </c>
      <c r="I14306" t="s">
        <v>80</v>
      </c>
      <c r="J14306" t="s">
        <v>1299</v>
      </c>
      <c r="K14306">
        <v>51.925600000000003</v>
      </c>
      <c r="L14306">
        <v>53.0304</v>
      </c>
      <c r="N14306">
        <v>1.1048</v>
      </c>
      <c r="O14306">
        <v>0.85719999999999996</v>
      </c>
      <c r="R14306">
        <v>0.2291</v>
      </c>
      <c r="U14306">
        <v>0.217</v>
      </c>
    </row>
    <row r="14307" spans="1:21">
      <c r="A14307" t="s">
        <v>1277</v>
      </c>
      <c r="B14307" t="s">
        <v>562</v>
      </c>
      <c r="E14307" t="s">
        <v>1295</v>
      </c>
      <c r="F14307" t="s">
        <v>332</v>
      </c>
      <c r="I14307" t="s">
        <v>80</v>
      </c>
      <c r="J14307" t="s">
        <v>1299</v>
      </c>
      <c r="K14307">
        <v>53.0304</v>
      </c>
      <c r="L14307">
        <v>54.135199999999998</v>
      </c>
      <c r="N14307">
        <v>1.1048</v>
      </c>
      <c r="O14307">
        <v>0.87180000000000002</v>
      </c>
      <c r="R14307">
        <v>0.25850000000000001</v>
      </c>
      <c r="U14307">
        <v>0.249</v>
      </c>
    </row>
    <row r="14308" spans="1:21">
      <c r="A14308" t="s">
        <v>1277</v>
      </c>
      <c r="B14308" t="s">
        <v>562</v>
      </c>
      <c r="E14308" t="s">
        <v>1295</v>
      </c>
      <c r="F14308" t="s">
        <v>332</v>
      </c>
      <c r="I14308" t="s">
        <v>80</v>
      </c>
      <c r="J14308" t="s">
        <v>1299</v>
      </c>
      <c r="K14308">
        <v>54.135199999999998</v>
      </c>
      <c r="L14308">
        <v>55.24</v>
      </c>
      <c r="N14308">
        <v>1.1048</v>
      </c>
      <c r="O14308">
        <v>0.82230000000000003</v>
      </c>
      <c r="R14308">
        <v>0.28789999999999999</v>
      </c>
      <c r="U14308">
        <v>0.26200000000000001</v>
      </c>
    </row>
    <row r="14309" spans="1:21">
      <c r="A14309" t="s">
        <v>1277</v>
      </c>
      <c r="B14309" t="s">
        <v>562</v>
      </c>
      <c r="E14309" t="s">
        <v>1295</v>
      </c>
      <c r="F14309" t="s">
        <v>332</v>
      </c>
      <c r="I14309" t="s">
        <v>80</v>
      </c>
      <c r="J14309" t="s">
        <v>1299</v>
      </c>
      <c r="K14309">
        <v>55.24</v>
      </c>
      <c r="L14309">
        <v>56.344799999999999</v>
      </c>
      <c r="N14309">
        <v>1.1048</v>
      </c>
      <c r="O14309">
        <v>0.90959999999999996</v>
      </c>
      <c r="R14309">
        <v>0.2883</v>
      </c>
      <c r="U14309">
        <v>0.28999999999999998</v>
      </c>
    </row>
    <row r="14310" spans="1:21">
      <c r="A14310" t="s">
        <v>1277</v>
      </c>
      <c r="B14310" t="s">
        <v>562</v>
      </c>
      <c r="E14310" t="s">
        <v>1295</v>
      </c>
      <c r="F14310" t="s">
        <v>332</v>
      </c>
      <c r="I14310" t="s">
        <v>80</v>
      </c>
      <c r="J14310" t="s">
        <v>1299</v>
      </c>
      <c r="K14310">
        <v>56.344799999999999</v>
      </c>
      <c r="L14310">
        <v>57.449599999999997</v>
      </c>
      <c r="N14310">
        <v>1.1048</v>
      </c>
      <c r="O14310">
        <v>0.82430000000000003</v>
      </c>
      <c r="R14310">
        <v>0.28870000000000001</v>
      </c>
      <c r="U14310">
        <v>0.26300000000000001</v>
      </c>
    </row>
    <row r="14311" spans="1:21">
      <c r="A14311" t="s">
        <v>1277</v>
      </c>
      <c r="B14311" t="s">
        <v>562</v>
      </c>
      <c r="E14311" t="s">
        <v>1295</v>
      </c>
      <c r="F14311" t="s">
        <v>332</v>
      </c>
      <c r="I14311" t="s">
        <v>80</v>
      </c>
      <c r="J14311" t="s">
        <v>1299</v>
      </c>
      <c r="K14311">
        <v>57.449599999999997</v>
      </c>
      <c r="L14311">
        <v>58.554400000000001</v>
      </c>
      <c r="N14311">
        <v>1.1048</v>
      </c>
      <c r="O14311">
        <v>1.0275000000000001</v>
      </c>
      <c r="R14311">
        <v>0.252</v>
      </c>
      <c r="U14311">
        <v>0.28599999999999998</v>
      </c>
    </row>
    <row r="14312" spans="1:21">
      <c r="A14312" t="s">
        <v>1277</v>
      </c>
      <c r="B14312" t="s">
        <v>562</v>
      </c>
      <c r="E14312" t="s">
        <v>1295</v>
      </c>
      <c r="F14312" t="s">
        <v>332</v>
      </c>
      <c r="I14312" t="s">
        <v>80</v>
      </c>
      <c r="J14312" t="s">
        <v>1299</v>
      </c>
      <c r="K14312">
        <v>58.554400000000001</v>
      </c>
      <c r="L14312">
        <v>59.659199999999998</v>
      </c>
      <c r="N14312">
        <v>1.1048</v>
      </c>
      <c r="O14312">
        <v>0.85629999999999995</v>
      </c>
      <c r="R14312">
        <v>0.21529999999999999</v>
      </c>
      <c r="U14312">
        <v>0.20399999999999999</v>
      </c>
    </row>
    <row r="14313" spans="1:21">
      <c r="A14313" t="s">
        <v>1277</v>
      </c>
      <c r="B14313" t="s">
        <v>562</v>
      </c>
      <c r="E14313" t="s">
        <v>1295</v>
      </c>
      <c r="F14313" t="s">
        <v>332</v>
      </c>
      <c r="I14313" t="s">
        <v>80</v>
      </c>
      <c r="J14313" t="s">
        <v>1299</v>
      </c>
      <c r="K14313">
        <v>59.659199999999998</v>
      </c>
      <c r="L14313">
        <v>60.764000000000003</v>
      </c>
      <c r="N14313">
        <v>1.1048</v>
      </c>
      <c r="O14313">
        <v>0.91810000000000003</v>
      </c>
      <c r="R14313">
        <v>0.23219999999999999</v>
      </c>
      <c r="U14313">
        <v>0.23599999999999999</v>
      </c>
    </row>
    <row r="14314" spans="1:21">
      <c r="A14314" t="s">
        <v>1277</v>
      </c>
      <c r="B14314" t="s">
        <v>562</v>
      </c>
      <c r="E14314" t="s">
        <v>1295</v>
      </c>
      <c r="F14314" t="s">
        <v>332</v>
      </c>
      <c r="I14314" t="s">
        <v>80</v>
      </c>
      <c r="J14314" t="s">
        <v>1299</v>
      </c>
      <c r="K14314">
        <v>60.764000000000003</v>
      </c>
      <c r="L14314">
        <v>61.8688</v>
      </c>
      <c r="N14314">
        <v>1.1048</v>
      </c>
      <c r="O14314">
        <v>0.90349999999999997</v>
      </c>
      <c r="R14314">
        <v>0.24909999999999999</v>
      </c>
      <c r="U14314">
        <v>0.249</v>
      </c>
    </row>
    <row r="14315" spans="1:21">
      <c r="A14315" t="s">
        <v>1277</v>
      </c>
      <c r="B14315" t="s">
        <v>562</v>
      </c>
      <c r="E14315" t="s">
        <v>1295</v>
      </c>
      <c r="F14315" t="s">
        <v>332</v>
      </c>
      <c r="I14315" t="s">
        <v>80</v>
      </c>
      <c r="J14315" t="s">
        <v>1299</v>
      </c>
      <c r="K14315">
        <v>61.8688</v>
      </c>
      <c r="L14315">
        <v>62.973599999999998</v>
      </c>
      <c r="N14315">
        <v>1.1048</v>
      </c>
      <c r="O14315">
        <v>1.0621</v>
      </c>
      <c r="R14315">
        <v>0.24</v>
      </c>
      <c r="U14315">
        <v>0.28199999999999997</v>
      </c>
    </row>
    <row r="14316" spans="1:21">
      <c r="A14316" t="s">
        <v>1277</v>
      </c>
      <c r="B14316" t="s">
        <v>562</v>
      </c>
      <c r="E14316" t="s">
        <v>1295</v>
      </c>
      <c r="F14316" t="s">
        <v>332</v>
      </c>
      <c r="I14316" t="s">
        <v>80</v>
      </c>
      <c r="J14316" t="s">
        <v>1299</v>
      </c>
      <c r="K14316">
        <v>62.973599999999998</v>
      </c>
      <c r="L14316">
        <v>64.078400000000002</v>
      </c>
      <c r="N14316">
        <v>1.1048</v>
      </c>
      <c r="O14316">
        <v>0.94130000000000003</v>
      </c>
      <c r="R14316">
        <v>0.23100000000000001</v>
      </c>
      <c r="U14316">
        <v>0.24</v>
      </c>
    </row>
    <row r="14317" spans="1:21">
      <c r="A14317" t="s">
        <v>1277</v>
      </c>
      <c r="B14317" t="s">
        <v>562</v>
      </c>
      <c r="E14317" t="s">
        <v>1295</v>
      </c>
      <c r="F14317" t="s">
        <v>332</v>
      </c>
      <c r="I14317" t="s">
        <v>80</v>
      </c>
      <c r="J14317" t="s">
        <v>1299</v>
      </c>
      <c r="K14317">
        <v>64.078400000000002</v>
      </c>
      <c r="L14317">
        <v>65.183199999999999</v>
      </c>
      <c r="N14317">
        <v>1.1048</v>
      </c>
      <c r="O14317">
        <v>0.91080000000000005</v>
      </c>
      <c r="R14317">
        <v>0.22850000000000001</v>
      </c>
      <c r="U14317">
        <v>0.23</v>
      </c>
    </row>
    <row r="14318" spans="1:21">
      <c r="A14318" t="s">
        <v>1277</v>
      </c>
      <c r="B14318" t="s">
        <v>562</v>
      </c>
      <c r="E14318" t="s">
        <v>1295</v>
      </c>
      <c r="F14318" t="s">
        <v>332</v>
      </c>
      <c r="I14318" t="s">
        <v>80</v>
      </c>
      <c r="J14318" t="s">
        <v>1299</v>
      </c>
      <c r="K14318">
        <v>65.183199999999999</v>
      </c>
      <c r="L14318">
        <v>66.287999999999997</v>
      </c>
      <c r="N14318">
        <v>1.1048</v>
      </c>
      <c r="O14318">
        <v>0.95740000000000003</v>
      </c>
      <c r="R14318">
        <v>0.2261</v>
      </c>
      <c r="U14318">
        <v>0.23899999999999999</v>
      </c>
    </row>
    <row r="14319" spans="1:21">
      <c r="A14319" t="s">
        <v>1277</v>
      </c>
      <c r="B14319" t="s">
        <v>562</v>
      </c>
      <c r="E14319" t="s">
        <v>1295</v>
      </c>
      <c r="F14319" t="s">
        <v>332</v>
      </c>
      <c r="I14319" t="s">
        <v>80</v>
      </c>
      <c r="J14319" t="s">
        <v>1299</v>
      </c>
      <c r="K14319">
        <v>66.287999999999997</v>
      </c>
      <c r="L14319">
        <v>67.392799999999994</v>
      </c>
      <c r="N14319">
        <v>1.1048</v>
      </c>
      <c r="O14319">
        <v>0.98029999999999995</v>
      </c>
      <c r="R14319">
        <v>0.20469999999999999</v>
      </c>
      <c r="U14319">
        <v>0.222</v>
      </c>
    </row>
    <row r="14320" spans="1:21">
      <c r="A14320" t="s">
        <v>1277</v>
      </c>
      <c r="B14320" t="s">
        <v>562</v>
      </c>
      <c r="E14320" t="s">
        <v>1295</v>
      </c>
      <c r="F14320" t="s">
        <v>332</v>
      </c>
      <c r="I14320" t="s">
        <v>80</v>
      </c>
      <c r="J14320" t="s">
        <v>1299</v>
      </c>
      <c r="K14320">
        <v>67.392799999999994</v>
      </c>
      <c r="L14320">
        <v>68.497600000000006</v>
      </c>
      <c r="N14320">
        <v>1.1048</v>
      </c>
      <c r="O14320">
        <v>0.8821</v>
      </c>
      <c r="R14320">
        <v>0.18329999999999999</v>
      </c>
      <c r="U14320">
        <v>0.17899999999999999</v>
      </c>
    </row>
    <row r="14321" spans="1:21">
      <c r="A14321" t="s">
        <v>1277</v>
      </c>
      <c r="B14321" t="s">
        <v>562</v>
      </c>
      <c r="E14321" t="s">
        <v>1295</v>
      </c>
      <c r="F14321" t="s">
        <v>332</v>
      </c>
      <c r="I14321" t="s">
        <v>80</v>
      </c>
      <c r="J14321" t="s">
        <v>1299</v>
      </c>
      <c r="K14321">
        <v>68.497600000000006</v>
      </c>
      <c r="L14321">
        <v>69.602400000000003</v>
      </c>
      <c r="N14321">
        <v>1.1048</v>
      </c>
      <c r="O14321">
        <v>0.9143</v>
      </c>
      <c r="R14321">
        <v>0.19</v>
      </c>
      <c r="U14321">
        <v>0.192</v>
      </c>
    </row>
    <row r="14322" spans="1:21">
      <c r="A14322" t="s">
        <v>1277</v>
      </c>
      <c r="B14322" t="s">
        <v>562</v>
      </c>
      <c r="E14322" t="s">
        <v>1295</v>
      </c>
      <c r="F14322" t="s">
        <v>332</v>
      </c>
      <c r="I14322" t="s">
        <v>80</v>
      </c>
      <c r="J14322" t="s">
        <v>1299</v>
      </c>
      <c r="K14322">
        <v>69.602400000000003</v>
      </c>
      <c r="L14322">
        <v>70.7072</v>
      </c>
      <c r="N14322">
        <v>1.1048</v>
      </c>
      <c r="O14322">
        <v>0.85040000000000004</v>
      </c>
      <c r="R14322">
        <v>0.19670000000000001</v>
      </c>
      <c r="U14322">
        <v>0.185</v>
      </c>
    </row>
    <row r="14323" spans="1:21">
      <c r="A14323" t="s">
        <v>1277</v>
      </c>
      <c r="B14323" t="s">
        <v>562</v>
      </c>
      <c r="E14323" t="s">
        <v>1295</v>
      </c>
      <c r="F14323" t="s">
        <v>332</v>
      </c>
      <c r="I14323" t="s">
        <v>80</v>
      </c>
      <c r="J14323" t="s">
        <v>1299</v>
      </c>
      <c r="K14323">
        <v>70.7072</v>
      </c>
      <c r="L14323">
        <v>71.811999999999998</v>
      </c>
      <c r="N14323">
        <v>1.1048</v>
      </c>
      <c r="O14323">
        <v>0.97499999999999998</v>
      </c>
      <c r="R14323">
        <v>0.19850000000000001</v>
      </c>
      <c r="U14323">
        <v>0.214</v>
      </c>
    </row>
    <row r="14324" spans="1:21">
      <c r="A14324" t="s">
        <v>1277</v>
      </c>
      <c r="B14324" t="s">
        <v>562</v>
      </c>
      <c r="E14324" t="s">
        <v>1295</v>
      </c>
      <c r="F14324" t="s">
        <v>332</v>
      </c>
      <c r="I14324" t="s">
        <v>80</v>
      </c>
      <c r="J14324" t="s">
        <v>1299</v>
      </c>
      <c r="K14324">
        <v>71.811999999999998</v>
      </c>
      <c r="L14324">
        <v>72.916799999999995</v>
      </c>
      <c r="N14324">
        <v>1.1048</v>
      </c>
      <c r="O14324">
        <v>0.8387</v>
      </c>
      <c r="R14324">
        <v>0.20039999999999999</v>
      </c>
      <c r="U14324">
        <v>0.186</v>
      </c>
    </row>
    <row r="14325" spans="1:21">
      <c r="A14325" t="s">
        <v>1277</v>
      </c>
      <c r="B14325" t="s">
        <v>562</v>
      </c>
      <c r="E14325" t="s">
        <v>1295</v>
      </c>
      <c r="F14325" t="s">
        <v>332</v>
      </c>
      <c r="I14325" t="s">
        <v>80</v>
      </c>
      <c r="J14325" t="s">
        <v>1299</v>
      </c>
      <c r="K14325">
        <v>72.916799999999995</v>
      </c>
      <c r="L14325">
        <v>74.021600000000007</v>
      </c>
      <c r="N14325">
        <v>1.1048</v>
      </c>
      <c r="O14325">
        <v>0.89700000000000002</v>
      </c>
      <c r="R14325">
        <v>0.17749999999999999</v>
      </c>
      <c r="U14325">
        <v>0.17599999999999999</v>
      </c>
    </row>
    <row r="14326" spans="1:21">
      <c r="A14326" t="s">
        <v>1277</v>
      </c>
      <c r="B14326" t="s">
        <v>562</v>
      </c>
      <c r="E14326" t="s">
        <v>1295</v>
      </c>
      <c r="F14326" t="s">
        <v>332</v>
      </c>
      <c r="I14326" t="s">
        <v>80</v>
      </c>
      <c r="J14326" t="s">
        <v>1299</v>
      </c>
      <c r="K14326">
        <v>74.021600000000007</v>
      </c>
      <c r="L14326">
        <v>75.126400000000004</v>
      </c>
      <c r="N14326">
        <v>1.1048</v>
      </c>
      <c r="O14326">
        <v>1.0225</v>
      </c>
      <c r="R14326">
        <v>0.1545</v>
      </c>
      <c r="U14326">
        <v>0.17499999999999999</v>
      </c>
    </row>
    <row r="14327" spans="1:21">
      <c r="A14327" t="s">
        <v>1277</v>
      </c>
      <c r="B14327" t="s">
        <v>562</v>
      </c>
      <c r="E14327" t="s">
        <v>1295</v>
      </c>
      <c r="F14327" t="s">
        <v>332</v>
      </c>
      <c r="I14327" t="s">
        <v>80</v>
      </c>
      <c r="J14327" t="s">
        <v>1299</v>
      </c>
      <c r="K14327">
        <v>75.126400000000004</v>
      </c>
      <c r="L14327">
        <v>76.231200000000001</v>
      </c>
      <c r="N14327">
        <v>1.1048</v>
      </c>
      <c r="O14327">
        <v>0.99790000000000001</v>
      </c>
      <c r="R14327">
        <v>0.1482</v>
      </c>
      <c r="U14327">
        <v>0.16300000000000001</v>
      </c>
    </row>
    <row r="14328" spans="1:21">
      <c r="A14328" t="s">
        <v>1277</v>
      </c>
      <c r="B14328" t="s">
        <v>562</v>
      </c>
      <c r="E14328" t="s">
        <v>1295</v>
      </c>
      <c r="F14328" t="s">
        <v>332</v>
      </c>
      <c r="I14328" t="s">
        <v>80</v>
      </c>
      <c r="J14328" t="s">
        <v>1299</v>
      </c>
      <c r="K14328">
        <v>76.231200000000001</v>
      </c>
      <c r="L14328">
        <v>77.335999999999999</v>
      </c>
      <c r="N14328">
        <v>1.1048</v>
      </c>
      <c r="O14328">
        <v>0.90820000000000001</v>
      </c>
      <c r="R14328">
        <v>0.1419</v>
      </c>
      <c r="U14328">
        <v>0.14199999999999999</v>
      </c>
    </row>
    <row r="14329" spans="1:21">
      <c r="A14329" t="s">
        <v>1277</v>
      </c>
      <c r="B14329" t="s">
        <v>562</v>
      </c>
      <c r="E14329" t="s">
        <v>1295</v>
      </c>
      <c r="F14329" t="s">
        <v>332</v>
      </c>
      <c r="I14329" t="s">
        <v>80</v>
      </c>
      <c r="J14329" t="s">
        <v>1299</v>
      </c>
      <c r="K14329">
        <v>77.335999999999999</v>
      </c>
      <c r="L14329">
        <v>78.440799999999996</v>
      </c>
      <c r="N14329">
        <v>1.1048</v>
      </c>
      <c r="O14329">
        <v>1.1254</v>
      </c>
      <c r="R14329">
        <v>0.14410000000000001</v>
      </c>
      <c r="U14329">
        <v>0.17899999999999999</v>
      </c>
    </row>
    <row r="14330" spans="1:21">
      <c r="A14330" t="s">
        <v>1277</v>
      </c>
      <c r="B14330" t="s">
        <v>562</v>
      </c>
      <c r="E14330" t="s">
        <v>1295</v>
      </c>
      <c r="F14330" t="s">
        <v>332</v>
      </c>
      <c r="I14330" t="s">
        <v>80</v>
      </c>
      <c r="J14330" t="s">
        <v>1299</v>
      </c>
      <c r="K14330">
        <v>78.440799999999996</v>
      </c>
      <c r="L14330">
        <v>79.545599999999993</v>
      </c>
      <c r="N14330">
        <v>1.1048</v>
      </c>
      <c r="O14330">
        <v>1.2347999999999999</v>
      </c>
      <c r="R14330">
        <v>0.1462</v>
      </c>
      <c r="U14330">
        <v>0.19900000000000001</v>
      </c>
    </row>
    <row r="14331" spans="1:21">
      <c r="A14331" t="s">
        <v>1277</v>
      </c>
      <c r="B14331" t="s">
        <v>562</v>
      </c>
      <c r="E14331" t="s">
        <v>1295</v>
      </c>
      <c r="F14331" t="s">
        <v>332</v>
      </c>
      <c r="I14331" t="s">
        <v>80</v>
      </c>
      <c r="J14331" t="s">
        <v>1299</v>
      </c>
      <c r="K14331">
        <v>79.545599999999993</v>
      </c>
      <c r="L14331">
        <v>80.650400000000005</v>
      </c>
      <c r="N14331">
        <v>1.1048</v>
      </c>
      <c r="O14331">
        <v>1.2435</v>
      </c>
      <c r="R14331">
        <v>0.15359999999999999</v>
      </c>
      <c r="U14331">
        <v>0.21099999999999999</v>
      </c>
    </row>
    <row r="14332" spans="1:21">
      <c r="A14332" t="s">
        <v>1277</v>
      </c>
      <c r="B14332" t="s">
        <v>562</v>
      </c>
      <c r="E14332" t="s">
        <v>1295</v>
      </c>
      <c r="F14332" t="s">
        <v>332</v>
      </c>
      <c r="I14332" t="s">
        <v>80</v>
      </c>
      <c r="J14332" t="s">
        <v>1299</v>
      </c>
      <c r="K14332">
        <v>80.650400000000005</v>
      </c>
      <c r="L14332">
        <v>81.755200000000002</v>
      </c>
      <c r="N14332">
        <v>1.1048</v>
      </c>
      <c r="O14332">
        <v>0.997</v>
      </c>
      <c r="R14332">
        <v>0.16089999999999999</v>
      </c>
      <c r="U14332">
        <v>0.17699999999999999</v>
      </c>
    </row>
    <row r="14333" spans="1:21">
      <c r="A14333" t="s">
        <v>1277</v>
      </c>
      <c r="B14333" t="s">
        <v>562</v>
      </c>
      <c r="E14333" t="s">
        <v>1295</v>
      </c>
      <c r="F14333" t="s">
        <v>332</v>
      </c>
      <c r="I14333" t="s">
        <v>80</v>
      </c>
      <c r="J14333" t="s">
        <v>1299</v>
      </c>
      <c r="K14333">
        <v>81.755200000000002</v>
      </c>
      <c r="L14333">
        <v>82.86</v>
      </c>
      <c r="N14333">
        <v>1.1048</v>
      </c>
      <c r="O14333">
        <v>1.0867</v>
      </c>
      <c r="R14333">
        <v>0.1522</v>
      </c>
      <c r="U14333">
        <v>0.183</v>
      </c>
    </row>
    <row r="14334" spans="1:21">
      <c r="A14334" t="s">
        <v>1277</v>
      </c>
      <c r="B14334" t="s">
        <v>562</v>
      </c>
      <c r="E14334" t="s">
        <v>1295</v>
      </c>
      <c r="F14334" t="s">
        <v>332</v>
      </c>
      <c r="I14334" t="s">
        <v>80</v>
      </c>
      <c r="J14334" t="s">
        <v>1299</v>
      </c>
      <c r="K14334">
        <v>82.86</v>
      </c>
      <c r="L14334">
        <v>83.964799999999997</v>
      </c>
      <c r="N14334">
        <v>1.1048</v>
      </c>
      <c r="O14334">
        <v>1.0844</v>
      </c>
      <c r="R14334">
        <v>0.1434</v>
      </c>
      <c r="U14334">
        <v>0.17199999999999999</v>
      </c>
    </row>
    <row r="14335" spans="1:21">
      <c r="A14335" t="s">
        <v>1277</v>
      </c>
      <c r="B14335" t="s">
        <v>562</v>
      </c>
      <c r="E14335" t="s">
        <v>1295</v>
      </c>
      <c r="F14335" t="s">
        <v>332</v>
      </c>
      <c r="I14335" t="s">
        <v>80</v>
      </c>
      <c r="J14335" t="s">
        <v>1299</v>
      </c>
      <c r="K14335">
        <v>83.964799999999997</v>
      </c>
      <c r="L14335">
        <v>85.069599999999994</v>
      </c>
      <c r="N14335">
        <v>1.1048</v>
      </c>
      <c r="O14335">
        <v>0.99</v>
      </c>
      <c r="R14335">
        <v>0.16789999999999999</v>
      </c>
      <c r="U14335">
        <v>0.184</v>
      </c>
    </row>
    <row r="14336" spans="1:21">
      <c r="A14336" t="s">
        <v>1277</v>
      </c>
      <c r="B14336" t="s">
        <v>562</v>
      </c>
      <c r="E14336" t="s">
        <v>1295</v>
      </c>
      <c r="F14336" t="s">
        <v>332</v>
      </c>
      <c r="I14336" t="s">
        <v>80</v>
      </c>
      <c r="J14336" t="s">
        <v>1299</v>
      </c>
      <c r="K14336">
        <v>85.069599999999994</v>
      </c>
      <c r="L14336">
        <v>86.174400000000006</v>
      </c>
      <c r="N14336">
        <v>1.1048</v>
      </c>
      <c r="O14336">
        <v>1.0093000000000001</v>
      </c>
      <c r="R14336">
        <v>0.19239999999999999</v>
      </c>
      <c r="U14336">
        <v>0.215</v>
      </c>
    </row>
    <row r="14337" spans="1:21">
      <c r="A14337" t="s">
        <v>1277</v>
      </c>
      <c r="B14337" t="s">
        <v>562</v>
      </c>
      <c r="E14337" t="s">
        <v>1295</v>
      </c>
      <c r="F14337" t="s">
        <v>332</v>
      </c>
      <c r="I14337" t="s">
        <v>80</v>
      </c>
      <c r="J14337" t="s">
        <v>1299</v>
      </c>
      <c r="K14337">
        <v>86.174400000000006</v>
      </c>
      <c r="L14337">
        <v>87.279200000000003</v>
      </c>
      <c r="N14337">
        <v>1.1048</v>
      </c>
      <c r="O14337">
        <v>1.0524</v>
      </c>
      <c r="R14337">
        <v>0.18060000000000001</v>
      </c>
      <c r="U14337">
        <v>0.21</v>
      </c>
    </row>
    <row r="14338" spans="1:21">
      <c r="A14338" t="s">
        <v>1277</v>
      </c>
      <c r="B14338" t="s">
        <v>562</v>
      </c>
      <c r="E14338" t="s">
        <v>1295</v>
      </c>
      <c r="F14338" t="s">
        <v>332</v>
      </c>
      <c r="I14338" t="s">
        <v>80</v>
      </c>
      <c r="J14338" t="s">
        <v>1299</v>
      </c>
      <c r="K14338">
        <v>87.279200000000003</v>
      </c>
      <c r="L14338">
        <v>88.384</v>
      </c>
      <c r="N14338">
        <v>1.1048</v>
      </c>
      <c r="O14338">
        <v>1.1547000000000001</v>
      </c>
      <c r="R14338">
        <v>0.16889999999999999</v>
      </c>
      <c r="U14338">
        <v>0.215</v>
      </c>
    </row>
    <row r="14339" spans="1:21">
      <c r="A14339" t="s">
        <v>1277</v>
      </c>
      <c r="B14339" t="s">
        <v>562</v>
      </c>
      <c r="E14339" t="s">
        <v>1295</v>
      </c>
      <c r="F14339" t="s">
        <v>332</v>
      </c>
      <c r="I14339" t="s">
        <v>80</v>
      </c>
      <c r="J14339" t="s">
        <v>1299</v>
      </c>
      <c r="K14339">
        <v>88.384</v>
      </c>
      <c r="L14339">
        <v>89.488799999999998</v>
      </c>
      <c r="N14339">
        <v>1.1048</v>
      </c>
      <c r="O14339">
        <v>1.1225000000000001</v>
      </c>
      <c r="R14339">
        <v>0.16200000000000001</v>
      </c>
      <c r="U14339">
        <v>0.20100000000000001</v>
      </c>
    </row>
    <row r="14340" spans="1:21">
      <c r="A14340" t="s">
        <v>1277</v>
      </c>
      <c r="B14340" t="s">
        <v>562</v>
      </c>
      <c r="E14340" t="s">
        <v>1295</v>
      </c>
      <c r="F14340" t="s">
        <v>332</v>
      </c>
      <c r="I14340" t="s">
        <v>80</v>
      </c>
      <c r="J14340" t="s">
        <v>1299</v>
      </c>
      <c r="K14340">
        <v>89.488799999999998</v>
      </c>
      <c r="L14340">
        <v>90.593599999999995</v>
      </c>
      <c r="N14340">
        <v>1.1048</v>
      </c>
      <c r="O14340">
        <v>1.0102</v>
      </c>
      <c r="R14340">
        <v>0.15509999999999999</v>
      </c>
      <c r="U14340">
        <v>0.17299999999999999</v>
      </c>
    </row>
    <row r="14341" spans="1:21">
      <c r="A14341" t="s">
        <v>1277</v>
      </c>
      <c r="B14341" t="s">
        <v>562</v>
      </c>
      <c r="E14341" t="s">
        <v>1295</v>
      </c>
      <c r="F14341" t="s">
        <v>332</v>
      </c>
      <c r="I14341" t="s">
        <v>80</v>
      </c>
      <c r="J14341" t="s">
        <v>1299</v>
      </c>
      <c r="K14341">
        <v>90.593599999999995</v>
      </c>
      <c r="L14341">
        <v>91.698400000000007</v>
      </c>
      <c r="N14341">
        <v>1.1048</v>
      </c>
      <c r="O14341">
        <v>1.0023</v>
      </c>
      <c r="R14341">
        <v>0.15290000000000001</v>
      </c>
      <c r="U14341">
        <v>0.16900000000000001</v>
      </c>
    </row>
    <row r="14342" spans="1:21">
      <c r="A14342" t="s">
        <v>1277</v>
      </c>
      <c r="B14342" t="s">
        <v>562</v>
      </c>
      <c r="E14342" t="s">
        <v>1295</v>
      </c>
      <c r="F14342" t="s">
        <v>332</v>
      </c>
      <c r="I14342" t="s">
        <v>80</v>
      </c>
      <c r="J14342" t="s">
        <v>1299</v>
      </c>
      <c r="K14342">
        <v>91.698400000000007</v>
      </c>
      <c r="L14342">
        <v>92.803200000000004</v>
      </c>
      <c r="N14342">
        <v>1.1048</v>
      </c>
      <c r="O14342">
        <v>1.0782</v>
      </c>
      <c r="R14342">
        <v>0.1507</v>
      </c>
      <c r="U14342">
        <v>0.17899999999999999</v>
      </c>
    </row>
    <row r="14343" spans="1:21">
      <c r="A14343" t="s">
        <v>1277</v>
      </c>
      <c r="B14343" t="s">
        <v>562</v>
      </c>
      <c r="E14343" t="s">
        <v>1295</v>
      </c>
      <c r="F14343" t="s">
        <v>332</v>
      </c>
      <c r="I14343" t="s">
        <v>80</v>
      </c>
      <c r="J14343" t="s">
        <v>1299</v>
      </c>
      <c r="K14343">
        <v>92.803200000000004</v>
      </c>
      <c r="L14343">
        <v>93.908000000000001</v>
      </c>
      <c r="N14343">
        <v>1.1048</v>
      </c>
      <c r="O14343">
        <v>1.0752999999999999</v>
      </c>
      <c r="R14343">
        <v>0.1414</v>
      </c>
      <c r="U14343">
        <v>0.16800000000000001</v>
      </c>
    </row>
    <row r="14344" spans="1:21">
      <c r="A14344" t="s">
        <v>1277</v>
      </c>
      <c r="B14344" t="s">
        <v>562</v>
      </c>
      <c r="E14344" t="s">
        <v>1295</v>
      </c>
      <c r="F14344" t="s">
        <v>332</v>
      </c>
      <c r="I14344" t="s">
        <v>80</v>
      </c>
      <c r="J14344" t="s">
        <v>1299</v>
      </c>
      <c r="K14344">
        <v>93.908000000000001</v>
      </c>
      <c r="L14344">
        <v>95.012799999999999</v>
      </c>
      <c r="N14344">
        <v>1.1048</v>
      </c>
      <c r="O14344">
        <v>0.97709999999999997</v>
      </c>
      <c r="R14344">
        <v>0.13220000000000001</v>
      </c>
      <c r="U14344">
        <v>0.14299999999999999</v>
      </c>
    </row>
    <row r="14345" spans="1:21">
      <c r="A14345" t="s">
        <v>1277</v>
      </c>
      <c r="B14345" t="s">
        <v>562</v>
      </c>
      <c r="E14345" t="s">
        <v>1295</v>
      </c>
      <c r="F14345" t="s">
        <v>332</v>
      </c>
      <c r="I14345" t="s">
        <v>80</v>
      </c>
      <c r="J14345" t="s">
        <v>1299</v>
      </c>
      <c r="K14345">
        <v>95.012799999999999</v>
      </c>
      <c r="L14345">
        <v>96.117599999999996</v>
      </c>
      <c r="N14345">
        <v>1.1048</v>
      </c>
      <c r="O14345">
        <v>1.012</v>
      </c>
      <c r="R14345">
        <v>0.1275</v>
      </c>
      <c r="U14345">
        <v>0.14299999999999999</v>
      </c>
    </row>
    <row r="14346" spans="1:21">
      <c r="A14346" t="s">
        <v>1277</v>
      </c>
      <c r="B14346" t="s">
        <v>562</v>
      </c>
      <c r="E14346" t="s">
        <v>1295</v>
      </c>
      <c r="F14346" t="s">
        <v>332</v>
      </c>
      <c r="I14346" t="s">
        <v>80</v>
      </c>
      <c r="J14346" t="s">
        <v>1299</v>
      </c>
      <c r="K14346">
        <v>96.117599999999996</v>
      </c>
      <c r="L14346">
        <v>97.222399999999993</v>
      </c>
      <c r="N14346">
        <v>1.1048</v>
      </c>
      <c r="O14346">
        <v>1.1193</v>
      </c>
      <c r="R14346">
        <v>0.1229</v>
      </c>
      <c r="U14346">
        <v>0.152</v>
      </c>
    </row>
    <row r="14347" spans="1:21">
      <c r="A14347" t="s">
        <v>1277</v>
      </c>
      <c r="B14347" t="s">
        <v>562</v>
      </c>
      <c r="E14347" t="s">
        <v>1295</v>
      </c>
      <c r="F14347" t="s">
        <v>332</v>
      </c>
      <c r="I14347" t="s">
        <v>80</v>
      </c>
      <c r="J14347" t="s">
        <v>1299</v>
      </c>
      <c r="K14347">
        <v>97.222399999999993</v>
      </c>
      <c r="L14347">
        <v>98.327200000000005</v>
      </c>
      <c r="N14347">
        <v>1.1048</v>
      </c>
      <c r="O14347">
        <v>0.96830000000000005</v>
      </c>
      <c r="R14347">
        <v>0.13550000000000001</v>
      </c>
      <c r="U14347">
        <v>0.14499999999999999</v>
      </c>
    </row>
    <row r="14348" spans="1:21">
      <c r="A14348" t="s">
        <v>1277</v>
      </c>
      <c r="B14348" t="s">
        <v>562</v>
      </c>
      <c r="E14348" t="s">
        <v>1295</v>
      </c>
      <c r="F14348" t="s">
        <v>332</v>
      </c>
      <c r="I14348" t="s">
        <v>80</v>
      </c>
      <c r="J14348" t="s">
        <v>1299</v>
      </c>
      <c r="K14348">
        <v>98.327200000000005</v>
      </c>
      <c r="L14348">
        <v>99.432000000000002</v>
      </c>
      <c r="N14348">
        <v>1.1048</v>
      </c>
      <c r="O14348">
        <v>1.0609</v>
      </c>
      <c r="R14348">
        <v>0.1482</v>
      </c>
      <c r="U14348">
        <v>0.17399999999999999</v>
      </c>
    </row>
    <row r="14349" spans="1:21">
      <c r="A14349" t="s">
        <v>1277</v>
      </c>
      <c r="B14349" t="s">
        <v>562</v>
      </c>
      <c r="E14349" t="s">
        <v>1295</v>
      </c>
      <c r="F14349" t="s">
        <v>332</v>
      </c>
      <c r="I14349" t="s">
        <v>80</v>
      </c>
      <c r="J14349" t="s">
        <v>1299</v>
      </c>
      <c r="K14349">
        <v>99.432000000000002</v>
      </c>
      <c r="L14349">
        <v>100.5368</v>
      </c>
      <c r="N14349">
        <v>1.1048</v>
      </c>
      <c r="O14349">
        <v>0.92230000000000001</v>
      </c>
      <c r="R14349">
        <v>0.13639999999999999</v>
      </c>
      <c r="U14349">
        <v>0.13900000000000001</v>
      </c>
    </row>
    <row r="14350" spans="1:21">
      <c r="A14350" t="s">
        <v>1277</v>
      </c>
      <c r="B14350" t="s">
        <v>562</v>
      </c>
      <c r="E14350" t="s">
        <v>1295</v>
      </c>
      <c r="F14350" t="s">
        <v>332</v>
      </c>
      <c r="I14350" t="s">
        <v>80</v>
      </c>
      <c r="J14350" t="s">
        <v>1299</v>
      </c>
      <c r="K14350">
        <v>100.5368</v>
      </c>
      <c r="L14350">
        <v>101.6416</v>
      </c>
      <c r="N14350">
        <v>1.1048</v>
      </c>
      <c r="O14350">
        <v>1.1914</v>
      </c>
      <c r="R14350">
        <v>0.1246</v>
      </c>
      <c r="U14350">
        <v>0.16400000000000001</v>
      </c>
    </row>
    <row r="14351" spans="1:21">
      <c r="A14351" t="s">
        <v>1277</v>
      </c>
      <c r="B14351" t="s">
        <v>562</v>
      </c>
      <c r="E14351" t="s">
        <v>1295</v>
      </c>
      <c r="F14351" t="s">
        <v>332</v>
      </c>
      <c r="I14351" t="s">
        <v>80</v>
      </c>
      <c r="J14351" t="s">
        <v>1299</v>
      </c>
      <c r="K14351">
        <v>101.6416</v>
      </c>
      <c r="L14351">
        <v>102.74639999999999</v>
      </c>
      <c r="N14351">
        <v>1.1048</v>
      </c>
      <c r="O14351">
        <v>1.1793</v>
      </c>
      <c r="R14351">
        <v>0.1143</v>
      </c>
      <c r="U14351">
        <v>0.14899999999999999</v>
      </c>
    </row>
    <row r="14352" spans="1:21">
      <c r="A14352" t="s">
        <v>1277</v>
      </c>
      <c r="B14352" t="s">
        <v>562</v>
      </c>
      <c r="E14352" t="s">
        <v>1295</v>
      </c>
      <c r="F14352" t="s">
        <v>332</v>
      </c>
      <c r="I14352" t="s">
        <v>80</v>
      </c>
      <c r="J14352" t="s">
        <v>1299</v>
      </c>
      <c r="K14352">
        <v>102.74639999999999</v>
      </c>
      <c r="L14352">
        <v>103.85120000000001</v>
      </c>
      <c r="N14352">
        <v>1.1048</v>
      </c>
      <c r="O14352">
        <v>0.98409999999999997</v>
      </c>
      <c r="R14352">
        <v>0.10390000000000001</v>
      </c>
      <c r="U14352">
        <v>0.113</v>
      </c>
    </row>
    <row r="14353" spans="1:21">
      <c r="A14353" t="s">
        <v>1277</v>
      </c>
      <c r="B14353" t="s">
        <v>562</v>
      </c>
      <c r="E14353" t="s">
        <v>1295</v>
      </c>
      <c r="F14353" t="s">
        <v>332</v>
      </c>
      <c r="I14353" t="s">
        <v>80</v>
      </c>
      <c r="J14353" t="s">
        <v>1299</v>
      </c>
      <c r="K14353">
        <v>103.85120000000001</v>
      </c>
      <c r="L14353">
        <v>104.956</v>
      </c>
      <c r="N14353">
        <v>1.1048</v>
      </c>
      <c r="O14353">
        <v>0.98909999999999998</v>
      </c>
      <c r="R14353">
        <v>0.1103</v>
      </c>
      <c r="U14353">
        <v>0.12</v>
      </c>
    </row>
    <row r="14354" spans="1:21">
      <c r="A14354" t="s">
        <v>1277</v>
      </c>
      <c r="B14354" t="s">
        <v>562</v>
      </c>
      <c r="E14354" t="s">
        <v>1295</v>
      </c>
      <c r="F14354" t="s">
        <v>332</v>
      </c>
      <c r="I14354" t="s">
        <v>80</v>
      </c>
      <c r="J14354" t="s">
        <v>1299</v>
      </c>
      <c r="K14354">
        <v>104.956</v>
      </c>
      <c r="L14354">
        <v>106.0608</v>
      </c>
      <c r="N14354">
        <v>1.1048</v>
      </c>
      <c r="O14354">
        <v>1.1735</v>
      </c>
      <c r="R14354">
        <v>0.1166</v>
      </c>
      <c r="U14354">
        <v>0.151</v>
      </c>
    </row>
    <row r="14355" spans="1:21">
      <c r="A14355" t="s">
        <v>1277</v>
      </c>
      <c r="B14355" t="s">
        <v>562</v>
      </c>
      <c r="E14355" t="s">
        <v>1295</v>
      </c>
      <c r="F14355" t="s">
        <v>332</v>
      </c>
      <c r="I14355" t="s">
        <v>80</v>
      </c>
      <c r="J14355" t="s">
        <v>1299</v>
      </c>
      <c r="K14355">
        <v>106.0608</v>
      </c>
      <c r="L14355">
        <v>107.1656</v>
      </c>
      <c r="N14355">
        <v>1.1048</v>
      </c>
      <c r="O14355">
        <v>1.1855</v>
      </c>
      <c r="R14355">
        <v>0.13</v>
      </c>
      <c r="U14355">
        <v>0.17</v>
      </c>
    </row>
    <row r="14356" spans="1:21">
      <c r="A14356" t="s">
        <v>1277</v>
      </c>
      <c r="B14356" t="s">
        <v>562</v>
      </c>
      <c r="E14356" t="s">
        <v>1295</v>
      </c>
      <c r="F14356" t="s">
        <v>332</v>
      </c>
      <c r="I14356" t="s">
        <v>80</v>
      </c>
      <c r="J14356" t="s">
        <v>1299</v>
      </c>
      <c r="K14356">
        <v>107.1656</v>
      </c>
      <c r="L14356">
        <v>108.2704</v>
      </c>
      <c r="N14356">
        <v>1.1048</v>
      </c>
      <c r="O14356">
        <v>0.96919999999999995</v>
      </c>
      <c r="R14356">
        <v>0.1434</v>
      </c>
      <c r="U14356">
        <v>0.154</v>
      </c>
    </row>
    <row r="14357" spans="1:21">
      <c r="A14357" t="s">
        <v>1277</v>
      </c>
      <c r="B14357" t="s">
        <v>562</v>
      </c>
      <c r="E14357" t="s">
        <v>1295</v>
      </c>
      <c r="F14357" t="s">
        <v>332</v>
      </c>
      <c r="I14357" t="s">
        <v>80</v>
      </c>
      <c r="J14357" t="s">
        <v>1299</v>
      </c>
      <c r="K14357">
        <v>108.2704</v>
      </c>
      <c r="L14357">
        <v>109.37520000000001</v>
      </c>
      <c r="N14357">
        <v>1.1048</v>
      </c>
      <c r="O14357">
        <v>1.1952</v>
      </c>
      <c r="R14357">
        <v>0.1217</v>
      </c>
      <c r="U14357">
        <v>0.161</v>
      </c>
    </row>
    <row r="14358" spans="1:21">
      <c r="A14358" t="s">
        <v>1277</v>
      </c>
      <c r="B14358" t="s">
        <v>562</v>
      </c>
      <c r="E14358" t="s">
        <v>1295</v>
      </c>
      <c r="F14358" t="s">
        <v>332</v>
      </c>
      <c r="I14358" t="s">
        <v>80</v>
      </c>
      <c r="J14358" t="s">
        <v>1299</v>
      </c>
      <c r="K14358">
        <v>109.37520000000001</v>
      </c>
      <c r="L14358">
        <v>110.48</v>
      </c>
      <c r="N14358">
        <v>1.1048</v>
      </c>
      <c r="O14358">
        <v>1.0257000000000001</v>
      </c>
      <c r="R14358">
        <v>0.1</v>
      </c>
      <c r="U14358">
        <v>0.113</v>
      </c>
    </row>
    <row r="14359" spans="1:21">
      <c r="A14359" t="s">
        <v>1277</v>
      </c>
      <c r="B14359" t="s">
        <v>562</v>
      </c>
      <c r="E14359" t="s">
        <v>1295</v>
      </c>
      <c r="F14359" t="s">
        <v>332</v>
      </c>
      <c r="I14359" t="s">
        <v>80</v>
      </c>
      <c r="J14359" t="s">
        <v>1299</v>
      </c>
      <c r="K14359">
        <v>110.48</v>
      </c>
      <c r="L14359">
        <v>111.5848</v>
      </c>
      <c r="N14359">
        <v>1.1048</v>
      </c>
      <c r="O14359">
        <v>1.0117</v>
      </c>
      <c r="R14359">
        <v>0.1406</v>
      </c>
      <c r="U14359">
        <v>0.157</v>
      </c>
    </row>
    <row r="14360" spans="1:21">
      <c r="A14360" t="s">
        <v>1277</v>
      </c>
      <c r="B14360" t="s">
        <v>562</v>
      </c>
      <c r="E14360" t="s">
        <v>1295</v>
      </c>
      <c r="F14360" t="s">
        <v>332</v>
      </c>
      <c r="I14360" t="s">
        <v>80</v>
      </c>
      <c r="J14360" t="s">
        <v>1299</v>
      </c>
      <c r="K14360">
        <v>111.5848</v>
      </c>
      <c r="L14360">
        <v>112.6896</v>
      </c>
      <c r="N14360">
        <v>1.1048</v>
      </c>
      <c r="O14360">
        <v>1.0984</v>
      </c>
      <c r="R14360">
        <v>0.18110000000000001</v>
      </c>
      <c r="U14360">
        <v>0.22</v>
      </c>
    </row>
    <row r="14361" spans="1:21">
      <c r="A14361" t="s">
        <v>1277</v>
      </c>
      <c r="B14361" t="s">
        <v>562</v>
      </c>
      <c r="E14361" t="s">
        <v>1295</v>
      </c>
      <c r="F14361" t="s">
        <v>332</v>
      </c>
      <c r="I14361" t="s">
        <v>80</v>
      </c>
      <c r="J14361" t="s">
        <v>1299</v>
      </c>
      <c r="K14361">
        <v>112.6896</v>
      </c>
      <c r="L14361">
        <v>113.7944</v>
      </c>
      <c r="N14361">
        <v>1.1048</v>
      </c>
      <c r="O14361">
        <v>1.0227999999999999</v>
      </c>
      <c r="R14361">
        <v>0.1474</v>
      </c>
      <c r="U14361">
        <v>0.16700000000000001</v>
      </c>
    </row>
    <row r="14362" spans="1:21">
      <c r="A14362" t="s">
        <v>1277</v>
      </c>
      <c r="B14362" t="s">
        <v>562</v>
      </c>
      <c r="E14362" t="s">
        <v>1295</v>
      </c>
      <c r="F14362" t="s">
        <v>332</v>
      </c>
      <c r="I14362" t="s">
        <v>80</v>
      </c>
      <c r="J14362" t="s">
        <v>1299</v>
      </c>
      <c r="K14362">
        <v>113.7944</v>
      </c>
      <c r="L14362">
        <v>114.89919999999999</v>
      </c>
      <c r="N14362">
        <v>1.1048</v>
      </c>
      <c r="O14362">
        <v>1.165</v>
      </c>
      <c r="R14362">
        <v>0.11360000000000001</v>
      </c>
      <c r="U14362">
        <v>0.14599999999999999</v>
      </c>
    </row>
    <row r="14363" spans="1:21">
      <c r="A14363" t="s">
        <v>1277</v>
      </c>
      <c r="B14363" t="s">
        <v>562</v>
      </c>
      <c r="E14363" t="s">
        <v>1295</v>
      </c>
      <c r="F14363" t="s">
        <v>332</v>
      </c>
      <c r="I14363" t="s">
        <v>80</v>
      </c>
      <c r="J14363" t="s">
        <v>1299</v>
      </c>
      <c r="K14363">
        <v>114.89919999999999</v>
      </c>
      <c r="L14363">
        <v>116.004</v>
      </c>
      <c r="N14363">
        <v>1.1048</v>
      </c>
      <c r="O14363">
        <v>0.94950000000000001</v>
      </c>
      <c r="R14363">
        <v>0.11360000000000001</v>
      </c>
      <c r="U14363">
        <v>0.11899999999999999</v>
      </c>
    </row>
    <row r="14364" spans="1:21">
      <c r="A14364" t="s">
        <v>1277</v>
      </c>
      <c r="B14364" t="s">
        <v>562</v>
      </c>
      <c r="E14364" t="s">
        <v>1295</v>
      </c>
      <c r="F14364" t="s">
        <v>332</v>
      </c>
      <c r="I14364" t="s">
        <v>80</v>
      </c>
      <c r="J14364" t="s">
        <v>1298</v>
      </c>
      <c r="K14364">
        <v>0</v>
      </c>
      <c r="L14364">
        <v>3.1280999999999999</v>
      </c>
      <c r="N14364">
        <v>3.1280999999999999</v>
      </c>
      <c r="O14364">
        <v>0.71450000000000002</v>
      </c>
      <c r="R14364">
        <v>0.77510000000000001</v>
      </c>
      <c r="U14364">
        <v>3.4649999999999999</v>
      </c>
    </row>
    <row r="14365" spans="1:21">
      <c r="A14365" t="s">
        <v>1277</v>
      </c>
      <c r="B14365" t="s">
        <v>562</v>
      </c>
      <c r="E14365" t="s">
        <v>1295</v>
      </c>
      <c r="F14365" t="s">
        <v>332</v>
      </c>
      <c r="I14365" t="s">
        <v>80</v>
      </c>
      <c r="J14365" t="s">
        <v>1298</v>
      </c>
      <c r="K14365">
        <v>6.2561999999999998</v>
      </c>
      <c r="L14365">
        <v>9.3842999999999996</v>
      </c>
      <c r="N14365">
        <v>3.1280999999999999</v>
      </c>
      <c r="O14365">
        <v>0.78680000000000005</v>
      </c>
      <c r="R14365">
        <v>0.82920000000000005</v>
      </c>
      <c r="U14365">
        <v>4.0819999999999999</v>
      </c>
    </row>
    <row r="14366" spans="1:21">
      <c r="A14366" t="s">
        <v>1277</v>
      </c>
      <c r="B14366" t="s">
        <v>562</v>
      </c>
      <c r="E14366" t="s">
        <v>1295</v>
      </c>
      <c r="F14366" t="s">
        <v>332</v>
      </c>
      <c r="I14366" t="s">
        <v>80</v>
      </c>
      <c r="J14366" t="s">
        <v>1298</v>
      </c>
      <c r="K14366">
        <v>12.5124</v>
      </c>
      <c r="L14366">
        <v>15.640499999999999</v>
      </c>
      <c r="N14366">
        <v>3.1280999999999999</v>
      </c>
      <c r="O14366">
        <v>0.77459999999999996</v>
      </c>
      <c r="R14366">
        <v>0.96299999999999997</v>
      </c>
      <c r="U14366">
        <v>4.6660000000000004</v>
      </c>
    </row>
    <row r="14367" spans="1:21">
      <c r="A14367" t="s">
        <v>1277</v>
      </c>
      <c r="B14367" t="s">
        <v>562</v>
      </c>
      <c r="E14367" t="s">
        <v>1295</v>
      </c>
      <c r="F14367" t="s">
        <v>332</v>
      </c>
      <c r="I14367" t="s">
        <v>80</v>
      </c>
      <c r="J14367" t="s">
        <v>1298</v>
      </c>
      <c r="K14367">
        <v>18.768599999999999</v>
      </c>
      <c r="L14367">
        <v>21.896699999999999</v>
      </c>
      <c r="N14367">
        <v>3.1280999999999999</v>
      </c>
      <c r="O14367">
        <v>0.90990000000000004</v>
      </c>
      <c r="R14367">
        <v>0.61150000000000004</v>
      </c>
      <c r="U14367">
        <v>3.4809999999999999</v>
      </c>
    </row>
    <row r="14368" spans="1:21">
      <c r="A14368" t="s">
        <v>1277</v>
      </c>
      <c r="B14368" t="s">
        <v>562</v>
      </c>
      <c r="E14368" t="s">
        <v>1295</v>
      </c>
      <c r="F14368" t="s">
        <v>332</v>
      </c>
      <c r="I14368" t="s">
        <v>80</v>
      </c>
      <c r="J14368" t="s">
        <v>1298</v>
      </c>
      <c r="K14368">
        <v>25.024799999999999</v>
      </c>
      <c r="L14368">
        <v>28.152899999999999</v>
      </c>
      <c r="N14368">
        <v>3.1280999999999999</v>
      </c>
      <c r="O14368">
        <v>0.86209999999999998</v>
      </c>
      <c r="R14368">
        <v>0.90490000000000004</v>
      </c>
      <c r="U14368">
        <v>4.8810000000000002</v>
      </c>
    </row>
    <row r="14369" spans="1:21">
      <c r="A14369" t="s">
        <v>1277</v>
      </c>
      <c r="B14369" t="s">
        <v>562</v>
      </c>
      <c r="E14369" t="s">
        <v>1295</v>
      </c>
      <c r="F14369" t="s">
        <v>332</v>
      </c>
      <c r="I14369" t="s">
        <v>80</v>
      </c>
      <c r="J14369" t="s">
        <v>1298</v>
      </c>
      <c r="K14369">
        <v>31.280999999999999</v>
      </c>
      <c r="L14369">
        <v>34.409100000000002</v>
      </c>
      <c r="N14369">
        <v>3.1280999999999999</v>
      </c>
      <c r="O14369">
        <v>1.0196000000000001</v>
      </c>
      <c r="R14369">
        <v>0.46400000000000002</v>
      </c>
      <c r="U14369">
        <v>2.96</v>
      </c>
    </row>
    <row r="14370" spans="1:21">
      <c r="A14370" t="s">
        <v>1277</v>
      </c>
      <c r="B14370" t="s">
        <v>562</v>
      </c>
      <c r="E14370" t="s">
        <v>1295</v>
      </c>
      <c r="F14370" t="s">
        <v>332</v>
      </c>
      <c r="I14370" t="s">
        <v>80</v>
      </c>
      <c r="J14370" t="s">
        <v>1298</v>
      </c>
      <c r="K14370">
        <v>37.537199999999999</v>
      </c>
      <c r="L14370">
        <v>40.665300000000002</v>
      </c>
      <c r="N14370">
        <v>3.1280999999999999</v>
      </c>
      <c r="O14370">
        <v>1.1521999999999999</v>
      </c>
      <c r="R14370">
        <v>0.4118</v>
      </c>
      <c r="U14370">
        <v>2.9689999999999999</v>
      </c>
    </row>
    <row r="14371" spans="1:21">
      <c r="A14371" t="s">
        <v>1277</v>
      </c>
      <c r="B14371" t="s">
        <v>562</v>
      </c>
      <c r="E14371" t="s">
        <v>1295</v>
      </c>
      <c r="F14371" t="s">
        <v>332</v>
      </c>
      <c r="I14371" t="s">
        <v>80</v>
      </c>
      <c r="J14371" t="s">
        <v>1298</v>
      </c>
      <c r="K14371">
        <v>43.793399999999998</v>
      </c>
      <c r="L14371">
        <v>46.921500000000002</v>
      </c>
      <c r="N14371">
        <v>3.1280999999999999</v>
      </c>
      <c r="O14371">
        <v>1.1396999999999999</v>
      </c>
      <c r="R14371">
        <v>0.35589999999999999</v>
      </c>
      <c r="U14371">
        <v>2.5369999999999999</v>
      </c>
    </row>
    <row r="14372" spans="1:21">
      <c r="A14372" t="s">
        <v>1277</v>
      </c>
      <c r="B14372" t="s">
        <v>562</v>
      </c>
      <c r="E14372" t="s">
        <v>1295</v>
      </c>
      <c r="F14372" t="s">
        <v>332</v>
      </c>
      <c r="I14372" t="s">
        <v>80</v>
      </c>
      <c r="J14372" t="s">
        <v>1298</v>
      </c>
      <c r="K14372">
        <v>50.049599999999998</v>
      </c>
      <c r="L14372">
        <v>53.177700000000002</v>
      </c>
      <c r="N14372">
        <v>3.1280999999999999</v>
      </c>
      <c r="O14372">
        <v>1.1779999999999999</v>
      </c>
      <c r="R14372">
        <v>0.25459999999999999</v>
      </c>
      <c r="U14372">
        <v>1.8759999999999999</v>
      </c>
    </row>
    <row r="14373" spans="1:21">
      <c r="A14373" t="s">
        <v>1277</v>
      </c>
      <c r="B14373" t="s">
        <v>562</v>
      </c>
      <c r="E14373" t="s">
        <v>1295</v>
      </c>
      <c r="F14373" t="s">
        <v>332</v>
      </c>
      <c r="I14373" t="s">
        <v>80</v>
      </c>
      <c r="J14373" t="s">
        <v>1298</v>
      </c>
      <c r="K14373">
        <v>56.305799999999998</v>
      </c>
      <c r="L14373">
        <v>59.433900000000001</v>
      </c>
      <c r="N14373">
        <v>3.1280999999999999</v>
      </c>
      <c r="O14373">
        <v>1.1501999999999999</v>
      </c>
      <c r="R14373">
        <v>0.31519999999999998</v>
      </c>
      <c r="U14373">
        <v>2.2679999999999998</v>
      </c>
    </row>
    <row r="14374" spans="1:21">
      <c r="A14374" t="s">
        <v>1277</v>
      </c>
      <c r="B14374" t="s">
        <v>562</v>
      </c>
      <c r="E14374" t="s">
        <v>1295</v>
      </c>
      <c r="F14374" t="s">
        <v>332</v>
      </c>
      <c r="I14374" t="s">
        <v>80</v>
      </c>
      <c r="J14374" t="s">
        <v>1298</v>
      </c>
      <c r="K14374">
        <v>62.561999999999998</v>
      </c>
      <c r="L14374">
        <v>65.690100000000001</v>
      </c>
      <c r="N14374">
        <v>3.1280999999999999</v>
      </c>
      <c r="O14374">
        <v>1.2535000000000001</v>
      </c>
      <c r="R14374">
        <v>0.2303</v>
      </c>
      <c r="U14374">
        <v>1.806</v>
      </c>
    </row>
    <row r="14375" spans="1:21">
      <c r="A14375" t="s">
        <v>1277</v>
      </c>
      <c r="B14375" t="s">
        <v>562</v>
      </c>
      <c r="E14375" t="s">
        <v>1295</v>
      </c>
      <c r="F14375" t="s">
        <v>332</v>
      </c>
      <c r="I14375" t="s">
        <v>80</v>
      </c>
      <c r="J14375" t="s">
        <v>1298</v>
      </c>
      <c r="K14375">
        <v>68.818200000000004</v>
      </c>
      <c r="L14375">
        <v>71.946299999999994</v>
      </c>
      <c r="N14375">
        <v>3.1280999999999999</v>
      </c>
      <c r="O14375">
        <v>1.1646000000000001</v>
      </c>
      <c r="R14375">
        <v>0.2261</v>
      </c>
      <c r="U14375">
        <v>1.6479999999999999</v>
      </c>
    </row>
    <row r="14376" spans="1:21">
      <c r="A14376" t="s">
        <v>1277</v>
      </c>
      <c r="B14376" t="s">
        <v>562</v>
      </c>
      <c r="E14376" t="s">
        <v>1295</v>
      </c>
      <c r="F14376" t="s">
        <v>332</v>
      </c>
      <c r="I14376" t="s">
        <v>80</v>
      </c>
      <c r="J14376" t="s">
        <v>1298</v>
      </c>
      <c r="K14376">
        <v>75.074399999999997</v>
      </c>
      <c r="L14376">
        <v>78.202500000000001</v>
      </c>
      <c r="N14376">
        <v>3.1280999999999999</v>
      </c>
      <c r="O14376">
        <v>1.2121999999999999</v>
      </c>
      <c r="R14376">
        <v>0.2147</v>
      </c>
      <c r="U14376">
        <v>1.6279999999999999</v>
      </c>
    </row>
    <row r="14377" spans="1:21">
      <c r="A14377" t="s">
        <v>1277</v>
      </c>
      <c r="B14377" t="s">
        <v>562</v>
      </c>
      <c r="E14377" t="s">
        <v>1295</v>
      </c>
      <c r="F14377" t="s">
        <v>332</v>
      </c>
      <c r="I14377" t="s">
        <v>80</v>
      </c>
      <c r="J14377" t="s">
        <v>1298</v>
      </c>
      <c r="K14377">
        <v>81.330600000000004</v>
      </c>
      <c r="L14377">
        <v>84.458699999999993</v>
      </c>
      <c r="N14377">
        <v>3.1280999999999999</v>
      </c>
      <c r="O14377">
        <v>1.1527000000000001</v>
      </c>
      <c r="R14377">
        <v>0.23830000000000001</v>
      </c>
      <c r="U14377">
        <v>1.7190000000000001</v>
      </c>
    </row>
    <row r="14378" spans="1:21">
      <c r="A14378" t="s">
        <v>1277</v>
      </c>
      <c r="B14378" t="s">
        <v>562</v>
      </c>
      <c r="E14378" t="s">
        <v>1295</v>
      </c>
      <c r="F14378" t="s">
        <v>332</v>
      </c>
      <c r="I14378" t="s">
        <v>80</v>
      </c>
      <c r="J14378" t="s">
        <v>1298</v>
      </c>
      <c r="K14378">
        <v>87.586799999999997</v>
      </c>
      <c r="L14378">
        <v>90.7149</v>
      </c>
      <c r="N14378">
        <v>3.1280999999999999</v>
      </c>
      <c r="O14378">
        <v>1.1543000000000001</v>
      </c>
      <c r="R14378">
        <v>0.21229999999999999</v>
      </c>
      <c r="U14378">
        <v>1.5329999999999999</v>
      </c>
    </row>
    <row r="14379" spans="1:21">
      <c r="A14379" t="s">
        <v>1277</v>
      </c>
      <c r="B14379" t="s">
        <v>562</v>
      </c>
      <c r="E14379" t="s">
        <v>1295</v>
      </c>
      <c r="F14379" t="s">
        <v>332</v>
      </c>
      <c r="I14379" t="s">
        <v>80</v>
      </c>
      <c r="J14379" t="s">
        <v>1298</v>
      </c>
      <c r="K14379">
        <v>93.843000000000004</v>
      </c>
      <c r="L14379">
        <v>96.971100000000007</v>
      </c>
      <c r="N14379">
        <v>3.1280999999999999</v>
      </c>
      <c r="O14379">
        <v>1.2905</v>
      </c>
      <c r="R14379">
        <v>0.22059999999999999</v>
      </c>
      <c r="U14379">
        <v>1.7809999999999999</v>
      </c>
    </row>
    <row r="14380" spans="1:21">
      <c r="A14380" t="s">
        <v>1277</v>
      </c>
      <c r="B14380" t="s">
        <v>562</v>
      </c>
      <c r="E14380" t="s">
        <v>1295</v>
      </c>
      <c r="F14380" t="s">
        <v>332</v>
      </c>
      <c r="I14380" t="s">
        <v>80</v>
      </c>
      <c r="J14380" t="s">
        <v>1298</v>
      </c>
      <c r="K14380">
        <v>100.0992</v>
      </c>
      <c r="L14380">
        <v>103.2273</v>
      </c>
      <c r="N14380">
        <v>3.1280999999999999</v>
      </c>
      <c r="O14380">
        <v>1.2818000000000001</v>
      </c>
      <c r="R14380">
        <v>0.2225</v>
      </c>
      <c r="U14380">
        <v>1.784</v>
      </c>
    </row>
    <row r="14381" spans="1:21">
      <c r="A14381" t="s">
        <v>1277</v>
      </c>
      <c r="B14381" t="s">
        <v>562</v>
      </c>
      <c r="E14381" t="s">
        <v>1295</v>
      </c>
      <c r="F14381" t="s">
        <v>332</v>
      </c>
      <c r="I14381" t="s">
        <v>80</v>
      </c>
      <c r="J14381" t="s">
        <v>1298</v>
      </c>
      <c r="K14381">
        <v>106.3554</v>
      </c>
      <c r="L14381">
        <v>109.48350000000001</v>
      </c>
      <c r="N14381">
        <v>3.1280999999999999</v>
      </c>
      <c r="O14381">
        <v>1.3963000000000001</v>
      </c>
      <c r="R14381">
        <v>0.21479999999999999</v>
      </c>
      <c r="U14381">
        <v>1.877</v>
      </c>
    </row>
    <row r="14382" spans="1:21">
      <c r="A14382" t="s">
        <v>1277</v>
      </c>
      <c r="B14382" t="s">
        <v>562</v>
      </c>
      <c r="E14382" t="s">
        <v>1295</v>
      </c>
      <c r="F14382" t="s">
        <v>332</v>
      </c>
      <c r="I14382" t="s">
        <v>80</v>
      </c>
      <c r="J14382" t="s">
        <v>1298</v>
      </c>
      <c r="K14382">
        <v>112.6116</v>
      </c>
      <c r="L14382">
        <v>115.7397</v>
      </c>
      <c r="N14382">
        <v>3.1280999999999999</v>
      </c>
      <c r="O14382">
        <v>1.2281</v>
      </c>
      <c r="R14382">
        <v>0.1822</v>
      </c>
      <c r="U14382">
        <v>1.4</v>
      </c>
    </row>
    <row r="14383" spans="1:21">
      <c r="A14383" t="s">
        <v>1277</v>
      </c>
      <c r="B14383" t="s">
        <v>562</v>
      </c>
      <c r="E14383" t="s">
        <v>1295</v>
      </c>
      <c r="F14383" t="s">
        <v>332</v>
      </c>
      <c r="I14383" t="s">
        <v>80</v>
      </c>
      <c r="J14383" t="s">
        <v>1298</v>
      </c>
      <c r="K14383">
        <v>118.8678</v>
      </c>
      <c r="L14383">
        <v>121.99590000000001</v>
      </c>
      <c r="N14383">
        <v>3.1280999999999999</v>
      </c>
      <c r="O14383">
        <v>1.2641</v>
      </c>
      <c r="R14383">
        <v>0.19009999999999999</v>
      </c>
      <c r="U14383">
        <v>0.752</v>
      </c>
    </row>
    <row r="14384" spans="1:21">
      <c r="A14384" t="s">
        <v>1277</v>
      </c>
      <c r="B14384" t="s">
        <v>562</v>
      </c>
      <c r="E14384" t="s">
        <v>1295</v>
      </c>
      <c r="F14384" t="s">
        <v>332</v>
      </c>
      <c r="I14384" t="s">
        <v>2309</v>
      </c>
      <c r="J14384" t="s">
        <v>1297</v>
      </c>
      <c r="K14384">
        <v>0</v>
      </c>
      <c r="L14384">
        <v>3.3845999999999998</v>
      </c>
      <c r="N14384">
        <v>3.3845999999999998</v>
      </c>
      <c r="O14384">
        <v>0.85089999999999999</v>
      </c>
      <c r="R14384">
        <v>0.2964</v>
      </c>
      <c r="U14384">
        <v>1.7070000000000001</v>
      </c>
    </row>
    <row r="14385" spans="1:21">
      <c r="A14385" t="s">
        <v>1277</v>
      </c>
      <c r="B14385" t="s">
        <v>562</v>
      </c>
      <c r="E14385" t="s">
        <v>1295</v>
      </c>
      <c r="F14385" t="s">
        <v>332</v>
      </c>
      <c r="I14385" t="s">
        <v>2309</v>
      </c>
      <c r="J14385" t="s">
        <v>1297</v>
      </c>
      <c r="K14385">
        <v>6.7691999999999997</v>
      </c>
      <c r="L14385">
        <v>10.1538</v>
      </c>
      <c r="N14385">
        <v>3.3845999999999998</v>
      </c>
      <c r="O14385">
        <v>1.0468999999999999</v>
      </c>
      <c r="R14385">
        <v>0.24099999999999999</v>
      </c>
      <c r="U14385">
        <v>1.708</v>
      </c>
    </row>
    <row r="14386" spans="1:21">
      <c r="A14386" t="s">
        <v>1277</v>
      </c>
      <c r="B14386" t="s">
        <v>562</v>
      </c>
      <c r="E14386" t="s">
        <v>1295</v>
      </c>
      <c r="F14386" t="s">
        <v>332</v>
      </c>
      <c r="I14386" t="s">
        <v>2309</v>
      </c>
      <c r="J14386" t="s">
        <v>1297</v>
      </c>
      <c r="K14386">
        <v>13.538399999999999</v>
      </c>
      <c r="L14386">
        <v>16.922999999999998</v>
      </c>
      <c r="N14386">
        <v>3.3845999999999998</v>
      </c>
      <c r="O14386">
        <v>1.0487</v>
      </c>
      <c r="R14386">
        <v>0.27629999999999999</v>
      </c>
      <c r="U14386">
        <v>1.962</v>
      </c>
    </row>
    <row r="14387" spans="1:21">
      <c r="A14387" t="s">
        <v>1277</v>
      </c>
      <c r="B14387" t="s">
        <v>562</v>
      </c>
      <c r="E14387" t="s">
        <v>1295</v>
      </c>
      <c r="F14387" t="s">
        <v>332</v>
      </c>
      <c r="I14387" t="s">
        <v>2309</v>
      </c>
      <c r="J14387" t="s">
        <v>1297</v>
      </c>
      <c r="K14387">
        <v>20.307600000000001</v>
      </c>
      <c r="L14387">
        <v>23.6922</v>
      </c>
      <c r="N14387">
        <v>3.3845999999999998</v>
      </c>
      <c r="O14387">
        <v>1.0786</v>
      </c>
      <c r="R14387">
        <v>8.5199999999999998E-2</v>
      </c>
      <c r="U14387">
        <v>0.622</v>
      </c>
    </row>
    <row r="14388" spans="1:21">
      <c r="A14388" t="s">
        <v>1277</v>
      </c>
      <c r="B14388" t="s">
        <v>562</v>
      </c>
      <c r="E14388" t="s">
        <v>1295</v>
      </c>
      <c r="F14388" t="s">
        <v>332</v>
      </c>
      <c r="I14388" t="s">
        <v>2309</v>
      </c>
      <c r="J14388" t="s">
        <v>1297</v>
      </c>
      <c r="K14388">
        <v>27.076799999999999</v>
      </c>
      <c r="L14388">
        <v>30.461400000000001</v>
      </c>
      <c r="N14388">
        <v>3.3845999999999998</v>
      </c>
      <c r="O14388">
        <v>0.90269999999999995</v>
      </c>
      <c r="R14388">
        <v>6.5299999999999997E-2</v>
      </c>
      <c r="U14388">
        <v>0.39900000000000002</v>
      </c>
    </row>
    <row r="14389" spans="1:21">
      <c r="A14389" t="s">
        <v>1277</v>
      </c>
      <c r="B14389" t="s">
        <v>562</v>
      </c>
      <c r="E14389" t="s">
        <v>1295</v>
      </c>
      <c r="F14389" t="s">
        <v>332</v>
      </c>
      <c r="I14389" t="s">
        <v>2309</v>
      </c>
      <c r="J14389" t="s">
        <v>1297</v>
      </c>
      <c r="K14389">
        <v>33.845999999999997</v>
      </c>
      <c r="L14389">
        <v>37.230600000000003</v>
      </c>
      <c r="N14389">
        <v>3.3845999999999998</v>
      </c>
      <c r="O14389">
        <v>0.90849999999999997</v>
      </c>
      <c r="R14389">
        <v>6.5699999999999995E-2</v>
      </c>
      <c r="U14389">
        <v>0.40400000000000003</v>
      </c>
    </row>
    <row r="14390" spans="1:21">
      <c r="A14390" t="s">
        <v>1277</v>
      </c>
      <c r="B14390" t="s">
        <v>562</v>
      </c>
      <c r="E14390" t="s">
        <v>1295</v>
      </c>
      <c r="F14390" t="s">
        <v>332</v>
      </c>
      <c r="I14390" t="s">
        <v>2309</v>
      </c>
      <c r="J14390" t="s">
        <v>1297</v>
      </c>
      <c r="K14390">
        <v>40.615200000000002</v>
      </c>
      <c r="L14390">
        <v>43.9998</v>
      </c>
      <c r="N14390">
        <v>3.3845999999999998</v>
      </c>
      <c r="O14390">
        <v>0.89859999999999995</v>
      </c>
      <c r="R14390">
        <v>6.8599999999999994E-2</v>
      </c>
      <c r="U14390">
        <v>0.20899999999999999</v>
      </c>
    </row>
    <row r="14391" spans="1:21">
      <c r="A14391" t="s">
        <v>1277</v>
      </c>
      <c r="B14391" t="s">
        <v>562</v>
      </c>
      <c r="E14391" t="s">
        <v>1295</v>
      </c>
      <c r="F14391" t="s">
        <v>332</v>
      </c>
      <c r="I14391" t="s">
        <v>2309</v>
      </c>
      <c r="J14391" t="s">
        <v>1296</v>
      </c>
      <c r="K14391">
        <v>0</v>
      </c>
      <c r="L14391">
        <v>3.5385</v>
      </c>
      <c r="N14391">
        <v>3.5385</v>
      </c>
      <c r="O14391">
        <v>0.41420000000000001</v>
      </c>
      <c r="R14391">
        <v>0.88260000000000005</v>
      </c>
      <c r="U14391">
        <v>2.5870000000000002</v>
      </c>
    </row>
    <row r="14392" spans="1:21">
      <c r="A14392" t="s">
        <v>1277</v>
      </c>
      <c r="B14392" t="s">
        <v>562</v>
      </c>
      <c r="E14392" t="s">
        <v>1295</v>
      </c>
      <c r="F14392" t="s">
        <v>332</v>
      </c>
      <c r="I14392" t="s">
        <v>2309</v>
      </c>
      <c r="J14392" t="s">
        <v>1296</v>
      </c>
      <c r="K14392">
        <v>7.077</v>
      </c>
      <c r="L14392">
        <v>10.615500000000001</v>
      </c>
      <c r="N14392">
        <v>3.5385</v>
      </c>
      <c r="O14392">
        <v>0.75249999999999995</v>
      </c>
      <c r="R14392">
        <v>0.49070000000000003</v>
      </c>
      <c r="U14392">
        <v>2.613</v>
      </c>
    </row>
    <row r="14393" spans="1:21">
      <c r="A14393" t="s">
        <v>1277</v>
      </c>
      <c r="B14393" t="s">
        <v>562</v>
      </c>
      <c r="E14393" t="s">
        <v>1295</v>
      </c>
      <c r="F14393" t="s">
        <v>332</v>
      </c>
      <c r="I14393" t="s">
        <v>2309</v>
      </c>
      <c r="J14393" t="s">
        <v>1296</v>
      </c>
      <c r="K14393">
        <v>14.154</v>
      </c>
      <c r="L14393">
        <v>17.692499999999999</v>
      </c>
      <c r="N14393">
        <v>3.5385</v>
      </c>
      <c r="O14393">
        <v>0.98770000000000002</v>
      </c>
      <c r="R14393">
        <v>0.31719999999999998</v>
      </c>
      <c r="U14393">
        <v>2.2170000000000001</v>
      </c>
    </row>
    <row r="14394" spans="1:21">
      <c r="A14394" t="s">
        <v>1277</v>
      </c>
      <c r="B14394" t="s">
        <v>562</v>
      </c>
      <c r="E14394" t="s">
        <v>1295</v>
      </c>
      <c r="F14394" t="s">
        <v>332</v>
      </c>
      <c r="I14394" t="s">
        <v>2309</v>
      </c>
      <c r="J14394" t="s">
        <v>1296</v>
      </c>
      <c r="K14394">
        <v>21.231000000000002</v>
      </c>
      <c r="L14394">
        <v>24.769500000000001</v>
      </c>
      <c r="N14394">
        <v>3.5385</v>
      </c>
      <c r="O14394">
        <v>1.0325</v>
      </c>
      <c r="R14394">
        <v>0.29880000000000001</v>
      </c>
      <c r="U14394">
        <v>2.1829999999999998</v>
      </c>
    </row>
    <row r="14395" spans="1:21">
      <c r="A14395" t="s">
        <v>1277</v>
      </c>
      <c r="B14395" t="s">
        <v>562</v>
      </c>
      <c r="E14395" t="s">
        <v>1295</v>
      </c>
      <c r="F14395" t="s">
        <v>332</v>
      </c>
      <c r="I14395" t="s">
        <v>2309</v>
      </c>
      <c r="J14395" t="s">
        <v>1296</v>
      </c>
      <c r="K14395">
        <v>28.308</v>
      </c>
      <c r="L14395">
        <v>31.846499999999999</v>
      </c>
      <c r="N14395">
        <v>3.5385</v>
      </c>
      <c r="O14395">
        <v>1.0437000000000001</v>
      </c>
      <c r="R14395">
        <v>0.1953</v>
      </c>
      <c r="U14395">
        <v>1.4430000000000001</v>
      </c>
    </row>
    <row r="14396" spans="1:21">
      <c r="A14396" t="s">
        <v>1277</v>
      </c>
      <c r="B14396" t="s">
        <v>562</v>
      </c>
      <c r="E14396" t="s">
        <v>1295</v>
      </c>
      <c r="F14396" t="s">
        <v>332</v>
      </c>
      <c r="I14396" t="s">
        <v>2309</v>
      </c>
      <c r="J14396" t="s">
        <v>1296</v>
      </c>
      <c r="K14396">
        <v>35.384999999999998</v>
      </c>
      <c r="L14396">
        <v>38.923499999999997</v>
      </c>
      <c r="N14396">
        <v>3.5385</v>
      </c>
      <c r="O14396">
        <v>0.95030000000000003</v>
      </c>
      <c r="R14396">
        <v>0.17249999999999999</v>
      </c>
      <c r="U14396">
        <v>1.1599999999999999</v>
      </c>
    </row>
    <row r="14397" spans="1:21">
      <c r="A14397" t="s">
        <v>1277</v>
      </c>
      <c r="B14397" t="s">
        <v>562</v>
      </c>
      <c r="E14397" t="s">
        <v>1295</v>
      </c>
      <c r="F14397" t="s">
        <v>332</v>
      </c>
      <c r="I14397" t="s">
        <v>2309</v>
      </c>
      <c r="J14397" t="s">
        <v>1296</v>
      </c>
      <c r="K14397">
        <v>42.462000000000003</v>
      </c>
      <c r="L14397">
        <v>46.000500000000002</v>
      </c>
      <c r="N14397">
        <v>3.5385</v>
      </c>
      <c r="O14397">
        <v>1.0347</v>
      </c>
      <c r="R14397">
        <v>0.1895</v>
      </c>
      <c r="U14397">
        <v>0.69399999999999995</v>
      </c>
    </row>
    <row r="14398" spans="1:21">
      <c r="A14398" t="s">
        <v>1277</v>
      </c>
      <c r="B14398" t="s">
        <v>562</v>
      </c>
      <c r="E14398" t="s">
        <v>1295</v>
      </c>
      <c r="F14398" t="s">
        <v>332</v>
      </c>
      <c r="I14398" t="s">
        <v>2309</v>
      </c>
      <c r="J14398" t="s">
        <v>1294</v>
      </c>
      <c r="K14398">
        <v>0</v>
      </c>
      <c r="L14398">
        <v>1.1000000000000001</v>
      </c>
      <c r="N14398">
        <v>1.1000000000000001</v>
      </c>
      <c r="O14398">
        <v>1.0302</v>
      </c>
      <c r="R14398">
        <v>0.6321</v>
      </c>
      <c r="U14398">
        <v>0.71599999999999997</v>
      </c>
    </row>
    <row r="14399" spans="1:21">
      <c r="A14399" t="s">
        <v>1277</v>
      </c>
      <c r="B14399" t="s">
        <v>562</v>
      </c>
      <c r="E14399" t="s">
        <v>1295</v>
      </c>
      <c r="F14399" t="s">
        <v>332</v>
      </c>
      <c r="I14399" t="s">
        <v>2309</v>
      </c>
      <c r="J14399" t="s">
        <v>1294</v>
      </c>
      <c r="K14399">
        <v>1.1000000000000001</v>
      </c>
      <c r="L14399">
        <v>2.2000000000000002</v>
      </c>
      <c r="N14399">
        <v>1.1000000000000001</v>
      </c>
      <c r="O14399">
        <v>0.89300000000000002</v>
      </c>
      <c r="R14399">
        <v>0.40820000000000001</v>
      </c>
      <c r="U14399">
        <v>0.40100000000000002</v>
      </c>
    </row>
    <row r="14400" spans="1:21">
      <c r="A14400" t="s">
        <v>1277</v>
      </c>
      <c r="B14400" t="s">
        <v>562</v>
      </c>
      <c r="E14400" t="s">
        <v>1295</v>
      </c>
      <c r="F14400" t="s">
        <v>332</v>
      </c>
      <c r="I14400" t="s">
        <v>2309</v>
      </c>
      <c r="J14400" t="s">
        <v>1294</v>
      </c>
      <c r="K14400">
        <v>2.2000000000000002</v>
      </c>
      <c r="L14400">
        <v>3.3</v>
      </c>
      <c r="N14400">
        <v>1.1000000000000001</v>
      </c>
      <c r="O14400">
        <v>1.1586000000000001</v>
      </c>
      <c r="R14400">
        <v>0.46189999999999998</v>
      </c>
      <c r="U14400">
        <v>0.58899999999999997</v>
      </c>
    </row>
    <row r="14401" spans="1:21">
      <c r="A14401" t="s">
        <v>1277</v>
      </c>
      <c r="B14401" t="s">
        <v>562</v>
      </c>
      <c r="E14401" t="s">
        <v>1295</v>
      </c>
      <c r="F14401" t="s">
        <v>332</v>
      </c>
      <c r="I14401" t="s">
        <v>2309</v>
      </c>
      <c r="J14401" t="s">
        <v>1294</v>
      </c>
      <c r="K14401">
        <v>3.3</v>
      </c>
      <c r="L14401">
        <v>4.4000000000000004</v>
      </c>
      <c r="N14401">
        <v>1.1000000000000001</v>
      </c>
      <c r="O14401">
        <v>1.5681</v>
      </c>
      <c r="R14401">
        <v>0.38140000000000002</v>
      </c>
      <c r="U14401">
        <v>0.65800000000000003</v>
      </c>
    </row>
    <row r="14402" spans="1:21">
      <c r="A14402" t="s">
        <v>1277</v>
      </c>
      <c r="B14402" t="s">
        <v>562</v>
      </c>
      <c r="E14402" t="s">
        <v>1295</v>
      </c>
      <c r="F14402" t="s">
        <v>332</v>
      </c>
      <c r="I14402" t="s">
        <v>2309</v>
      </c>
      <c r="J14402" t="s">
        <v>1294</v>
      </c>
      <c r="K14402">
        <v>4.4000000000000004</v>
      </c>
      <c r="L14402">
        <v>5.5</v>
      </c>
      <c r="N14402">
        <v>1.1000000000000001</v>
      </c>
      <c r="O14402">
        <v>0.85150000000000003</v>
      </c>
      <c r="R14402">
        <v>0.39369999999999999</v>
      </c>
      <c r="U14402">
        <v>0.36899999999999999</v>
      </c>
    </row>
    <row r="14403" spans="1:21">
      <c r="A14403" t="s">
        <v>1277</v>
      </c>
      <c r="B14403" t="s">
        <v>562</v>
      </c>
      <c r="E14403" t="s">
        <v>1295</v>
      </c>
      <c r="F14403" t="s">
        <v>332</v>
      </c>
      <c r="I14403" t="s">
        <v>2309</v>
      </c>
      <c r="J14403" t="s">
        <v>1294</v>
      </c>
      <c r="K14403">
        <v>5.5</v>
      </c>
      <c r="L14403">
        <v>6.6</v>
      </c>
      <c r="N14403">
        <v>1.1000000000000001</v>
      </c>
      <c r="O14403">
        <v>1.4136</v>
      </c>
      <c r="R14403">
        <v>0.38379999999999997</v>
      </c>
      <c r="U14403">
        <v>0.59699999999999998</v>
      </c>
    </row>
    <row r="14404" spans="1:21">
      <c r="A14404" t="s">
        <v>1277</v>
      </c>
      <c r="B14404" t="s">
        <v>562</v>
      </c>
      <c r="E14404" t="s">
        <v>1295</v>
      </c>
      <c r="F14404" t="s">
        <v>332</v>
      </c>
      <c r="I14404" t="s">
        <v>2309</v>
      </c>
      <c r="J14404" t="s">
        <v>1294</v>
      </c>
      <c r="K14404">
        <v>6.6</v>
      </c>
      <c r="L14404">
        <v>7.7</v>
      </c>
      <c r="N14404">
        <v>1.1000000000000001</v>
      </c>
      <c r="O14404">
        <v>1.0402</v>
      </c>
      <c r="R14404">
        <v>0.34639999999999999</v>
      </c>
      <c r="U14404">
        <v>0.39600000000000002</v>
      </c>
    </row>
    <row r="14405" spans="1:21">
      <c r="A14405" t="s">
        <v>1277</v>
      </c>
      <c r="B14405" t="s">
        <v>562</v>
      </c>
      <c r="E14405" t="s">
        <v>1295</v>
      </c>
      <c r="F14405" t="s">
        <v>332</v>
      </c>
      <c r="I14405" t="s">
        <v>2309</v>
      </c>
      <c r="J14405" t="s">
        <v>1294</v>
      </c>
      <c r="K14405">
        <v>7.7</v>
      </c>
      <c r="L14405">
        <v>8.8000000000000007</v>
      </c>
      <c r="N14405">
        <v>1.1000000000000001</v>
      </c>
      <c r="O14405">
        <v>1.1982999999999999</v>
      </c>
      <c r="R14405">
        <v>0.35239999999999999</v>
      </c>
      <c r="U14405">
        <v>0.46500000000000002</v>
      </c>
    </row>
    <row r="14406" spans="1:21">
      <c r="A14406" t="s">
        <v>1277</v>
      </c>
      <c r="B14406" t="s">
        <v>562</v>
      </c>
      <c r="E14406" t="s">
        <v>1295</v>
      </c>
      <c r="F14406" t="s">
        <v>332</v>
      </c>
      <c r="I14406" t="s">
        <v>2309</v>
      </c>
      <c r="J14406" t="s">
        <v>1294</v>
      </c>
      <c r="K14406">
        <v>8.8000000000000007</v>
      </c>
      <c r="L14406">
        <v>9.9</v>
      </c>
      <c r="N14406">
        <v>1.1000000000000001</v>
      </c>
      <c r="O14406">
        <v>1.2413000000000001</v>
      </c>
      <c r="R14406">
        <v>0.38979999999999998</v>
      </c>
      <c r="U14406">
        <v>0.53200000000000003</v>
      </c>
    </row>
    <row r="14407" spans="1:21">
      <c r="A14407" t="s">
        <v>1277</v>
      </c>
      <c r="B14407" t="s">
        <v>562</v>
      </c>
      <c r="E14407" t="s">
        <v>1295</v>
      </c>
      <c r="F14407" t="s">
        <v>332</v>
      </c>
      <c r="I14407" t="s">
        <v>2309</v>
      </c>
      <c r="J14407" t="s">
        <v>1294</v>
      </c>
      <c r="K14407">
        <v>9.9</v>
      </c>
      <c r="L14407">
        <v>11</v>
      </c>
      <c r="N14407">
        <v>1.1000000000000001</v>
      </c>
      <c r="O14407">
        <v>1.3134999999999999</v>
      </c>
      <c r="R14407">
        <v>0.26500000000000001</v>
      </c>
      <c r="U14407">
        <v>0.38300000000000001</v>
      </c>
    </row>
    <row r="14408" spans="1:21">
      <c r="A14408" t="s">
        <v>1277</v>
      </c>
      <c r="B14408" t="s">
        <v>562</v>
      </c>
      <c r="E14408" t="s">
        <v>1295</v>
      </c>
      <c r="F14408" t="s">
        <v>332</v>
      </c>
      <c r="I14408" t="s">
        <v>2309</v>
      </c>
      <c r="J14408" t="s">
        <v>1294</v>
      </c>
      <c r="K14408">
        <v>11</v>
      </c>
      <c r="L14408">
        <v>12.1</v>
      </c>
      <c r="N14408">
        <v>1.1000000000000001</v>
      </c>
      <c r="O14408">
        <v>0.71340000000000003</v>
      </c>
      <c r="R14408">
        <v>0.25240000000000001</v>
      </c>
      <c r="U14408">
        <v>0.19800000000000001</v>
      </c>
    </row>
    <row r="14409" spans="1:21">
      <c r="A14409" t="s">
        <v>1277</v>
      </c>
      <c r="B14409" t="s">
        <v>562</v>
      </c>
      <c r="E14409" t="s">
        <v>1295</v>
      </c>
      <c r="F14409" t="s">
        <v>332</v>
      </c>
      <c r="I14409" t="s">
        <v>2309</v>
      </c>
      <c r="J14409" t="s">
        <v>1294</v>
      </c>
      <c r="K14409">
        <v>12.1</v>
      </c>
      <c r="L14409">
        <v>13.2</v>
      </c>
      <c r="N14409">
        <v>1.1000000000000001</v>
      </c>
      <c r="O14409">
        <v>1.0834999999999999</v>
      </c>
      <c r="R14409">
        <v>0.23480000000000001</v>
      </c>
      <c r="U14409">
        <v>0.28000000000000003</v>
      </c>
    </row>
    <row r="14410" spans="1:21">
      <c r="A14410" t="s">
        <v>1277</v>
      </c>
      <c r="B14410" t="s">
        <v>562</v>
      </c>
      <c r="E14410" t="s">
        <v>1295</v>
      </c>
      <c r="F14410" t="s">
        <v>332</v>
      </c>
      <c r="I14410" t="s">
        <v>2309</v>
      </c>
      <c r="J14410" t="s">
        <v>1294</v>
      </c>
      <c r="K14410">
        <v>13.2</v>
      </c>
      <c r="L14410">
        <v>14.3</v>
      </c>
      <c r="N14410">
        <v>1.1000000000000001</v>
      </c>
      <c r="O14410">
        <v>1.4798</v>
      </c>
      <c r="R14410">
        <v>0.222</v>
      </c>
      <c r="U14410">
        <v>0.36099999999999999</v>
      </c>
    </row>
    <row r="14411" spans="1:21">
      <c r="A14411" t="s">
        <v>1277</v>
      </c>
      <c r="B14411" t="s">
        <v>562</v>
      </c>
      <c r="E14411" t="s">
        <v>1295</v>
      </c>
      <c r="F14411" t="s">
        <v>332</v>
      </c>
      <c r="I14411" t="s">
        <v>2309</v>
      </c>
      <c r="J14411" t="s">
        <v>1294</v>
      </c>
      <c r="K14411">
        <v>14.3</v>
      </c>
      <c r="L14411">
        <v>15.4</v>
      </c>
      <c r="N14411">
        <v>1.1000000000000001</v>
      </c>
      <c r="O14411">
        <v>1.2693000000000001</v>
      </c>
      <c r="R14411">
        <v>0.22919999999999999</v>
      </c>
      <c r="U14411">
        <v>0.32</v>
      </c>
    </row>
    <row r="14412" spans="1:21">
      <c r="A14412" t="s">
        <v>1277</v>
      </c>
      <c r="B14412" t="s">
        <v>562</v>
      </c>
      <c r="E14412" t="s">
        <v>1295</v>
      </c>
      <c r="F14412" t="s">
        <v>332</v>
      </c>
      <c r="I14412" t="s">
        <v>2309</v>
      </c>
      <c r="J14412" t="s">
        <v>1294</v>
      </c>
      <c r="K14412">
        <v>15.4</v>
      </c>
      <c r="L14412">
        <v>16.5</v>
      </c>
      <c r="N14412">
        <v>1.1000000000000001</v>
      </c>
      <c r="O14412">
        <v>1.1765000000000001</v>
      </c>
      <c r="R14412">
        <v>0.19389999999999999</v>
      </c>
      <c r="U14412">
        <v>0.251</v>
      </c>
    </row>
    <row r="14413" spans="1:21">
      <c r="A14413" t="s">
        <v>1277</v>
      </c>
      <c r="B14413" t="s">
        <v>562</v>
      </c>
      <c r="E14413" t="s">
        <v>1295</v>
      </c>
      <c r="F14413" t="s">
        <v>332</v>
      </c>
      <c r="I14413" t="s">
        <v>2309</v>
      </c>
      <c r="J14413" t="s">
        <v>1294</v>
      </c>
      <c r="K14413">
        <v>16.5</v>
      </c>
      <c r="L14413">
        <v>17.600000000000001</v>
      </c>
      <c r="N14413">
        <v>1.1000000000000001</v>
      </c>
      <c r="O14413">
        <v>0.66720000000000002</v>
      </c>
      <c r="R14413">
        <v>0.1585</v>
      </c>
      <c r="U14413">
        <v>0.11600000000000001</v>
      </c>
    </row>
    <row r="14414" spans="1:21">
      <c r="A14414" t="s">
        <v>1277</v>
      </c>
      <c r="B14414" t="s">
        <v>562</v>
      </c>
      <c r="E14414" t="s">
        <v>1295</v>
      </c>
      <c r="F14414" t="s">
        <v>332</v>
      </c>
      <c r="I14414" t="s">
        <v>2309</v>
      </c>
      <c r="J14414" t="s">
        <v>1294</v>
      </c>
      <c r="K14414">
        <v>17.600000000000001</v>
      </c>
      <c r="L14414">
        <v>18.7</v>
      </c>
      <c r="N14414">
        <v>1.1000000000000001</v>
      </c>
      <c r="O14414">
        <v>1.5351999999999999</v>
      </c>
      <c r="R14414">
        <v>0.15229999999999999</v>
      </c>
      <c r="U14414">
        <v>0.25700000000000001</v>
      </c>
    </row>
    <row r="14415" spans="1:21">
      <c r="A14415" t="s">
        <v>1277</v>
      </c>
      <c r="B14415" t="s">
        <v>562</v>
      </c>
      <c r="E14415" t="s">
        <v>1295</v>
      </c>
      <c r="F14415" t="s">
        <v>332</v>
      </c>
      <c r="I14415" t="s">
        <v>2309</v>
      </c>
      <c r="J14415" t="s">
        <v>1294</v>
      </c>
      <c r="K14415">
        <v>18.7</v>
      </c>
      <c r="L14415">
        <v>19.8</v>
      </c>
      <c r="N14415">
        <v>1.1000000000000001</v>
      </c>
      <c r="O14415">
        <v>1.3151999999999999</v>
      </c>
      <c r="R14415">
        <v>0.2089</v>
      </c>
      <c r="U14415">
        <v>0.30199999999999999</v>
      </c>
    </row>
    <row r="14416" spans="1:21">
      <c r="A14416" t="s">
        <v>1277</v>
      </c>
      <c r="B14416" t="s">
        <v>562</v>
      </c>
      <c r="E14416" t="s">
        <v>1295</v>
      </c>
      <c r="F14416" t="s">
        <v>332</v>
      </c>
      <c r="I14416" t="s">
        <v>2309</v>
      </c>
      <c r="J14416" t="s">
        <v>1294</v>
      </c>
      <c r="K14416">
        <v>19.8</v>
      </c>
      <c r="L14416">
        <v>20.9</v>
      </c>
      <c r="N14416">
        <v>1.1000000000000001</v>
      </c>
      <c r="O14416">
        <v>1.2231000000000001</v>
      </c>
      <c r="R14416">
        <v>0.18129999999999999</v>
      </c>
      <c r="U14416">
        <v>0.24399999999999999</v>
      </c>
    </row>
    <row r="14417" spans="1:21">
      <c r="A14417" t="s">
        <v>1277</v>
      </c>
      <c r="B14417" t="s">
        <v>562</v>
      </c>
      <c r="E14417" t="s">
        <v>1295</v>
      </c>
      <c r="F14417" t="s">
        <v>332</v>
      </c>
      <c r="I14417" t="s">
        <v>2309</v>
      </c>
      <c r="J14417" t="s">
        <v>1294</v>
      </c>
      <c r="K14417">
        <v>20.9</v>
      </c>
      <c r="L14417">
        <v>22</v>
      </c>
      <c r="N14417">
        <v>1.1000000000000001</v>
      </c>
      <c r="O14417">
        <v>0.88590000000000002</v>
      </c>
      <c r="R14417">
        <v>0.1484</v>
      </c>
      <c r="U14417">
        <v>0.14499999999999999</v>
      </c>
    </row>
    <row r="14418" spans="1:21">
      <c r="A14418" t="s">
        <v>1277</v>
      </c>
      <c r="B14418" t="s">
        <v>562</v>
      </c>
      <c r="E14418" t="s">
        <v>1295</v>
      </c>
      <c r="F14418" t="s">
        <v>332</v>
      </c>
      <c r="I14418" t="s">
        <v>2309</v>
      </c>
      <c r="J14418" t="s">
        <v>1294</v>
      </c>
      <c r="K14418">
        <v>22</v>
      </c>
      <c r="L14418">
        <v>23.1</v>
      </c>
      <c r="N14418">
        <v>1.1000000000000001</v>
      </c>
      <c r="O14418">
        <v>1.4233</v>
      </c>
      <c r="R14418">
        <v>0.13070000000000001</v>
      </c>
      <c r="U14418">
        <v>0.20499999999999999</v>
      </c>
    </row>
    <row r="14419" spans="1:21">
      <c r="A14419" t="s">
        <v>1277</v>
      </c>
      <c r="B14419" t="s">
        <v>562</v>
      </c>
      <c r="E14419" t="s">
        <v>1295</v>
      </c>
      <c r="F14419" t="s">
        <v>332</v>
      </c>
      <c r="I14419" t="s">
        <v>2309</v>
      </c>
      <c r="J14419" t="s">
        <v>1294</v>
      </c>
      <c r="K14419">
        <v>23.1</v>
      </c>
      <c r="L14419">
        <v>24.2</v>
      </c>
      <c r="N14419">
        <v>1.1000000000000001</v>
      </c>
      <c r="O14419">
        <v>0.80410000000000004</v>
      </c>
      <c r="R14419">
        <v>0.11310000000000001</v>
      </c>
      <c r="U14419">
        <v>0.1</v>
      </c>
    </row>
    <row r="14420" spans="1:21">
      <c r="A14420" t="s">
        <v>1277</v>
      </c>
      <c r="B14420" t="s">
        <v>562</v>
      </c>
      <c r="E14420" t="s">
        <v>1295</v>
      </c>
      <c r="F14420" t="s">
        <v>332</v>
      </c>
      <c r="I14420" t="s">
        <v>2309</v>
      </c>
      <c r="J14420" t="s">
        <v>1294</v>
      </c>
      <c r="K14420">
        <v>24.2</v>
      </c>
      <c r="L14420">
        <v>25.3</v>
      </c>
      <c r="N14420">
        <v>1.1000000000000001</v>
      </c>
      <c r="O14420">
        <v>1.0451999999999999</v>
      </c>
      <c r="R14420">
        <v>0.10489999999999999</v>
      </c>
      <c r="U14420">
        <v>0.121</v>
      </c>
    </row>
    <row r="14421" spans="1:21">
      <c r="A14421" t="s">
        <v>1277</v>
      </c>
      <c r="B14421" t="s">
        <v>562</v>
      </c>
      <c r="E14421" t="s">
        <v>1295</v>
      </c>
      <c r="F14421" t="s">
        <v>332</v>
      </c>
      <c r="I14421" t="s">
        <v>2309</v>
      </c>
      <c r="J14421" t="s">
        <v>1294</v>
      </c>
      <c r="K14421">
        <v>25.3</v>
      </c>
      <c r="L14421">
        <v>26.4</v>
      </c>
      <c r="N14421">
        <v>1.1000000000000001</v>
      </c>
      <c r="O14421">
        <v>1.1392</v>
      </c>
      <c r="R14421">
        <v>9.6699999999999994E-2</v>
      </c>
      <c r="U14421">
        <v>0.121</v>
      </c>
    </row>
    <row r="14422" spans="1:21">
      <c r="A14422" t="s">
        <v>1277</v>
      </c>
      <c r="B14422" t="s">
        <v>562</v>
      </c>
      <c r="E14422" t="s">
        <v>1295</v>
      </c>
      <c r="F14422" t="s">
        <v>332</v>
      </c>
      <c r="I14422" t="s">
        <v>2309</v>
      </c>
      <c r="J14422" t="s">
        <v>1294</v>
      </c>
      <c r="K14422">
        <v>26.4</v>
      </c>
      <c r="L14422">
        <v>27.5</v>
      </c>
      <c r="N14422">
        <v>1.1000000000000001</v>
      </c>
      <c r="O14422">
        <v>1.2689999999999999</v>
      </c>
      <c r="R14422">
        <v>0.1103</v>
      </c>
      <c r="U14422">
        <v>0.154</v>
      </c>
    </row>
    <row r="14423" spans="1:21">
      <c r="A14423" t="s">
        <v>1277</v>
      </c>
      <c r="B14423" t="s">
        <v>562</v>
      </c>
      <c r="E14423" t="s">
        <v>1295</v>
      </c>
      <c r="F14423" t="s">
        <v>332</v>
      </c>
      <c r="I14423" t="s">
        <v>2309</v>
      </c>
      <c r="J14423" t="s">
        <v>1294</v>
      </c>
      <c r="K14423">
        <v>27.5</v>
      </c>
      <c r="L14423">
        <v>28.6</v>
      </c>
      <c r="N14423">
        <v>1.1000000000000001</v>
      </c>
      <c r="O14423">
        <v>1.1698</v>
      </c>
      <c r="R14423">
        <v>0.124</v>
      </c>
      <c r="U14423">
        <v>0.16</v>
      </c>
    </row>
    <row r="14424" spans="1:21">
      <c r="A14424" t="s">
        <v>1277</v>
      </c>
      <c r="B14424" t="s">
        <v>562</v>
      </c>
      <c r="E14424" t="s">
        <v>1295</v>
      </c>
      <c r="F14424" t="s">
        <v>332</v>
      </c>
      <c r="I14424" t="s">
        <v>2309</v>
      </c>
      <c r="J14424" t="s">
        <v>1294</v>
      </c>
      <c r="K14424">
        <v>28.6</v>
      </c>
      <c r="L14424">
        <v>29.7</v>
      </c>
      <c r="N14424">
        <v>1.1000000000000001</v>
      </c>
      <c r="O14424">
        <v>1.2652000000000001</v>
      </c>
      <c r="R14424">
        <v>0.1007</v>
      </c>
      <c r="U14424">
        <v>0.14000000000000001</v>
      </c>
    </row>
    <row r="14425" spans="1:21">
      <c r="A14425" t="s">
        <v>1277</v>
      </c>
      <c r="B14425" t="s">
        <v>562</v>
      </c>
      <c r="E14425" t="s">
        <v>1295</v>
      </c>
      <c r="F14425" t="s">
        <v>332</v>
      </c>
      <c r="I14425" t="s">
        <v>2309</v>
      </c>
      <c r="J14425" t="s">
        <v>1294</v>
      </c>
      <c r="K14425">
        <v>29.7</v>
      </c>
      <c r="L14425">
        <v>30.8</v>
      </c>
      <c r="N14425">
        <v>1.1000000000000001</v>
      </c>
      <c r="O14425">
        <v>1.0555000000000001</v>
      </c>
      <c r="R14425">
        <v>7.7399999999999997E-2</v>
      </c>
      <c r="U14425">
        <v>0.09</v>
      </c>
    </row>
    <row r="14426" spans="1:21">
      <c r="A14426" t="s">
        <v>1277</v>
      </c>
      <c r="B14426" t="s">
        <v>562</v>
      </c>
      <c r="E14426" t="s">
        <v>1295</v>
      </c>
      <c r="F14426" t="s">
        <v>332</v>
      </c>
      <c r="I14426" t="s">
        <v>2309</v>
      </c>
      <c r="J14426" t="s">
        <v>1294</v>
      </c>
      <c r="K14426">
        <v>30.8</v>
      </c>
      <c r="L14426">
        <v>31.9</v>
      </c>
      <c r="N14426">
        <v>1.1000000000000001</v>
      </c>
      <c r="O14426">
        <v>1.1910000000000001</v>
      </c>
      <c r="R14426">
        <v>7.9500000000000001E-2</v>
      </c>
      <c r="U14426">
        <v>0.104</v>
      </c>
    </row>
    <row r="14427" spans="1:21">
      <c r="A14427" t="s">
        <v>1277</v>
      </c>
      <c r="B14427" t="s">
        <v>562</v>
      </c>
      <c r="E14427" t="s">
        <v>1295</v>
      </c>
      <c r="F14427" t="s">
        <v>332</v>
      </c>
      <c r="I14427" t="s">
        <v>2309</v>
      </c>
      <c r="J14427" t="s">
        <v>1294</v>
      </c>
      <c r="K14427">
        <v>31.9</v>
      </c>
      <c r="L14427">
        <v>33</v>
      </c>
      <c r="N14427">
        <v>1.1000000000000001</v>
      </c>
      <c r="O14427">
        <v>0.87329999999999997</v>
      </c>
      <c r="R14427">
        <v>8.1500000000000003E-2</v>
      </c>
      <c r="U14427">
        <v>7.8E-2</v>
      </c>
    </row>
    <row r="14428" spans="1:21">
      <c r="A14428" t="s">
        <v>1277</v>
      </c>
      <c r="B14428" t="s">
        <v>562</v>
      </c>
      <c r="E14428" t="s">
        <v>1295</v>
      </c>
      <c r="F14428" t="s">
        <v>332</v>
      </c>
      <c r="I14428" t="s">
        <v>2309</v>
      </c>
      <c r="J14428" t="s">
        <v>1294</v>
      </c>
      <c r="K14428">
        <v>33</v>
      </c>
      <c r="L14428">
        <v>34.1</v>
      </c>
      <c r="N14428">
        <v>1.1000000000000001</v>
      </c>
      <c r="O14428">
        <v>1.0551999999999999</v>
      </c>
      <c r="R14428">
        <v>8.0299999999999996E-2</v>
      </c>
      <c r="U14428">
        <v>9.2999999999999999E-2</v>
      </c>
    </row>
    <row r="14429" spans="1:21">
      <c r="A14429" t="s">
        <v>1277</v>
      </c>
      <c r="B14429" t="s">
        <v>562</v>
      </c>
      <c r="E14429" t="s">
        <v>1295</v>
      </c>
      <c r="F14429" t="s">
        <v>332</v>
      </c>
      <c r="I14429" t="s">
        <v>2309</v>
      </c>
      <c r="J14429" t="s">
        <v>1294</v>
      </c>
      <c r="K14429">
        <v>34.1</v>
      </c>
      <c r="L14429">
        <v>35.200000000000003</v>
      </c>
      <c r="N14429">
        <v>1.1000000000000001</v>
      </c>
      <c r="O14429">
        <v>1.0685</v>
      </c>
      <c r="R14429">
        <v>7.9200000000000007E-2</v>
      </c>
      <c r="U14429">
        <v>9.2999999999999999E-2</v>
      </c>
    </row>
    <row r="14430" spans="1:21">
      <c r="A14430" t="s">
        <v>1277</v>
      </c>
      <c r="B14430" t="s">
        <v>562</v>
      </c>
      <c r="E14430" t="s">
        <v>1295</v>
      </c>
      <c r="F14430" t="s">
        <v>332</v>
      </c>
      <c r="I14430" t="s">
        <v>2309</v>
      </c>
      <c r="J14430" t="s">
        <v>1294</v>
      </c>
      <c r="K14430">
        <v>35.200000000000003</v>
      </c>
      <c r="L14430">
        <v>36.299999999999997</v>
      </c>
      <c r="N14430">
        <v>1.1000000000000001</v>
      </c>
      <c r="O14430">
        <v>0.87949999999999995</v>
      </c>
      <c r="R14430">
        <v>8.2299999999999998E-2</v>
      </c>
      <c r="U14430">
        <v>0.08</v>
      </c>
    </row>
    <row r="14431" spans="1:21">
      <c r="A14431" t="s">
        <v>1277</v>
      </c>
      <c r="B14431" t="s">
        <v>562</v>
      </c>
      <c r="E14431" t="s">
        <v>1295</v>
      </c>
      <c r="F14431" t="s">
        <v>332</v>
      </c>
      <c r="I14431" t="s">
        <v>2309</v>
      </c>
      <c r="J14431" t="s">
        <v>1294</v>
      </c>
      <c r="K14431">
        <v>36.299999999999997</v>
      </c>
      <c r="L14431">
        <v>37.4</v>
      </c>
      <c r="N14431">
        <v>1.1000000000000001</v>
      </c>
      <c r="O14431">
        <v>0.93779999999999997</v>
      </c>
      <c r="R14431">
        <v>8.5400000000000004E-2</v>
      </c>
      <c r="U14431">
        <v>8.7999999999999995E-2</v>
      </c>
    </row>
    <row r="14432" spans="1:21">
      <c r="A14432" t="s">
        <v>1277</v>
      </c>
      <c r="B14432" t="s">
        <v>562</v>
      </c>
      <c r="E14432" t="s">
        <v>1295</v>
      </c>
      <c r="F14432" t="s">
        <v>332</v>
      </c>
      <c r="I14432" t="s">
        <v>2309</v>
      </c>
      <c r="J14432" t="s">
        <v>1294</v>
      </c>
      <c r="K14432">
        <v>37.4</v>
      </c>
      <c r="L14432">
        <v>38.5</v>
      </c>
      <c r="N14432">
        <v>1.1000000000000001</v>
      </c>
      <c r="O14432">
        <v>0.83740000000000003</v>
      </c>
      <c r="R14432">
        <v>8.0199999999999994E-2</v>
      </c>
      <c r="U14432">
        <v>7.3999999999999996E-2</v>
      </c>
    </row>
    <row r="14433" spans="1:21">
      <c r="A14433" t="s">
        <v>1277</v>
      </c>
      <c r="B14433" t="s">
        <v>562</v>
      </c>
      <c r="E14433" t="s">
        <v>1295</v>
      </c>
      <c r="F14433" t="s">
        <v>332</v>
      </c>
      <c r="I14433" t="s">
        <v>2309</v>
      </c>
      <c r="J14433" t="s">
        <v>1294</v>
      </c>
      <c r="K14433">
        <v>38.5</v>
      </c>
      <c r="L14433">
        <v>39.6</v>
      </c>
      <c r="N14433">
        <v>1.1000000000000001</v>
      </c>
      <c r="O14433">
        <v>0.96960000000000002</v>
      </c>
      <c r="R14433">
        <v>7.51E-2</v>
      </c>
      <c r="U14433">
        <v>0.08</v>
      </c>
    </row>
    <row r="14434" spans="1:21">
      <c r="A14434" t="s">
        <v>1277</v>
      </c>
      <c r="B14434" t="s">
        <v>562</v>
      </c>
      <c r="E14434" t="s">
        <v>1295</v>
      </c>
      <c r="F14434" t="s">
        <v>332</v>
      </c>
      <c r="I14434" t="s">
        <v>2309</v>
      </c>
      <c r="J14434" t="s">
        <v>1294</v>
      </c>
      <c r="K14434">
        <v>39.6</v>
      </c>
      <c r="L14434">
        <v>40.700000000000003</v>
      </c>
      <c r="N14434">
        <v>1.1000000000000001</v>
      </c>
      <c r="O14434">
        <v>0.90710000000000002</v>
      </c>
      <c r="R14434">
        <v>6.9699999999999998E-2</v>
      </c>
      <c r="U14434">
        <v>7.0000000000000007E-2</v>
      </c>
    </row>
    <row r="14435" spans="1:21">
      <c r="A14435" t="s">
        <v>1277</v>
      </c>
      <c r="B14435" t="s">
        <v>562</v>
      </c>
      <c r="E14435" t="s">
        <v>1295</v>
      </c>
      <c r="F14435" t="s">
        <v>332</v>
      </c>
      <c r="I14435" t="s">
        <v>2309</v>
      </c>
      <c r="J14435" t="s">
        <v>1294</v>
      </c>
      <c r="K14435">
        <v>40.700000000000003</v>
      </c>
      <c r="L14435">
        <v>41.8</v>
      </c>
      <c r="N14435">
        <v>1.1000000000000001</v>
      </c>
      <c r="O14435">
        <v>1.1182000000000001</v>
      </c>
      <c r="R14435">
        <v>6.4399999999999999E-2</v>
      </c>
      <c r="U14435">
        <v>7.9000000000000001E-2</v>
      </c>
    </row>
    <row r="14436" spans="1:21">
      <c r="A14436" t="s">
        <v>1277</v>
      </c>
      <c r="B14436" t="s">
        <v>562</v>
      </c>
      <c r="E14436" t="s">
        <v>1295</v>
      </c>
      <c r="F14436" t="s">
        <v>332</v>
      </c>
      <c r="I14436" t="s">
        <v>2309</v>
      </c>
      <c r="J14436" t="s">
        <v>1294</v>
      </c>
      <c r="K14436">
        <v>41.8</v>
      </c>
      <c r="L14436">
        <v>42.9</v>
      </c>
      <c r="N14436">
        <v>1.1000000000000001</v>
      </c>
      <c r="O14436">
        <v>0.83789999999999998</v>
      </c>
      <c r="R14436">
        <v>6.25E-2</v>
      </c>
      <c r="U14436">
        <v>5.8000000000000003E-2</v>
      </c>
    </row>
    <row r="14437" spans="1:21">
      <c r="A14437" t="s">
        <v>1277</v>
      </c>
      <c r="B14437" t="s">
        <v>562</v>
      </c>
      <c r="E14437" t="s">
        <v>1295</v>
      </c>
      <c r="F14437" t="s">
        <v>332</v>
      </c>
      <c r="I14437" t="s">
        <v>2309</v>
      </c>
      <c r="J14437" t="s">
        <v>1294</v>
      </c>
      <c r="K14437">
        <v>42.9</v>
      </c>
      <c r="L14437">
        <v>44</v>
      </c>
      <c r="N14437">
        <v>1.1000000000000001</v>
      </c>
      <c r="O14437">
        <v>0.85940000000000005</v>
      </c>
      <c r="R14437">
        <v>6.0600000000000001E-2</v>
      </c>
      <c r="U14437">
        <v>5.7000000000000002E-2</v>
      </c>
    </row>
    <row r="14438" spans="1:21">
      <c r="A14438" t="s">
        <v>1277</v>
      </c>
      <c r="B14438" t="s">
        <v>562</v>
      </c>
      <c r="E14438" t="s">
        <v>1295</v>
      </c>
      <c r="F14438" t="s">
        <v>332</v>
      </c>
      <c r="I14438" t="s">
        <v>2309</v>
      </c>
      <c r="J14438" t="s">
        <v>1294</v>
      </c>
      <c r="K14438">
        <v>44</v>
      </c>
      <c r="L14438">
        <v>45.1</v>
      </c>
      <c r="N14438">
        <v>1.1000000000000001</v>
      </c>
      <c r="O14438">
        <v>0.81410000000000005</v>
      </c>
      <c r="R14438">
        <v>6.5500000000000003E-2</v>
      </c>
      <c r="U14438">
        <v>5.8999999999999997E-2</v>
      </c>
    </row>
    <row r="14439" spans="1:21">
      <c r="A14439" t="s">
        <v>1277</v>
      </c>
      <c r="B14439" t="s">
        <v>562</v>
      </c>
      <c r="E14439" t="s">
        <v>1295</v>
      </c>
      <c r="F14439" t="s">
        <v>332</v>
      </c>
      <c r="I14439" t="s">
        <v>2309</v>
      </c>
      <c r="J14439" t="s">
        <v>1294</v>
      </c>
      <c r="K14439">
        <v>45.1</v>
      </c>
      <c r="L14439">
        <v>46.2</v>
      </c>
      <c r="N14439">
        <v>1.1000000000000001</v>
      </c>
      <c r="O14439">
        <v>0.75790000000000002</v>
      </c>
      <c r="R14439">
        <v>7.0300000000000001E-2</v>
      </c>
      <c r="U14439">
        <v>5.8999999999999997E-2</v>
      </c>
    </row>
    <row r="14440" spans="1:21">
      <c r="A14440" t="s">
        <v>1277</v>
      </c>
      <c r="B14440" t="s">
        <v>562</v>
      </c>
      <c r="E14440" t="s">
        <v>1295</v>
      </c>
      <c r="F14440" t="s">
        <v>332</v>
      </c>
      <c r="I14440" t="s">
        <v>2309</v>
      </c>
      <c r="J14440" t="s">
        <v>1294</v>
      </c>
      <c r="K14440">
        <v>46.2</v>
      </c>
      <c r="L14440">
        <v>47.3</v>
      </c>
      <c r="N14440">
        <v>1.1000000000000001</v>
      </c>
      <c r="O14440">
        <v>0.63859999999999995</v>
      </c>
      <c r="R14440">
        <v>7.5399999999999995E-2</v>
      </c>
      <c r="U14440">
        <v>5.2999999999999999E-2</v>
      </c>
    </row>
    <row r="14441" spans="1:21">
      <c r="A14441" t="s">
        <v>1277</v>
      </c>
      <c r="B14441" t="s">
        <v>562</v>
      </c>
      <c r="E14441" t="s">
        <v>1295</v>
      </c>
      <c r="F14441" t="s">
        <v>332</v>
      </c>
      <c r="I14441" t="s">
        <v>2309</v>
      </c>
      <c r="J14441" t="s">
        <v>1294</v>
      </c>
      <c r="K14441">
        <v>47.3</v>
      </c>
      <c r="L14441">
        <v>48.4</v>
      </c>
      <c r="N14441">
        <v>1.1000000000000001</v>
      </c>
      <c r="O14441">
        <v>0.65359999999999996</v>
      </c>
      <c r="R14441">
        <v>8.0399999999999999E-2</v>
      </c>
      <c r="U14441">
        <v>5.8000000000000003E-2</v>
      </c>
    </row>
    <row r="14442" spans="1:21">
      <c r="A14442" t="s">
        <v>1277</v>
      </c>
      <c r="B14442" t="s">
        <v>562</v>
      </c>
      <c r="E14442" t="s">
        <v>1295</v>
      </c>
      <c r="F14442" t="s">
        <v>332</v>
      </c>
      <c r="I14442" t="s">
        <v>2309</v>
      </c>
      <c r="J14442" t="s">
        <v>1294</v>
      </c>
      <c r="K14442">
        <v>48.4</v>
      </c>
      <c r="L14442">
        <v>50.6</v>
      </c>
      <c r="N14442">
        <v>2.2000000000000002</v>
      </c>
      <c r="O14442">
        <v>0.97350000000000003</v>
      </c>
      <c r="R14442">
        <v>7.4899999999999994E-2</v>
      </c>
      <c r="U14442">
        <v>0.16</v>
      </c>
    </row>
    <row r="14443" spans="1:21">
      <c r="A14443" t="s">
        <v>1277</v>
      </c>
      <c r="B14443" t="s">
        <v>562</v>
      </c>
      <c r="E14443" t="s">
        <v>1295</v>
      </c>
      <c r="F14443" t="s">
        <v>332</v>
      </c>
      <c r="I14443" t="s">
        <v>2309</v>
      </c>
      <c r="J14443" t="s">
        <v>1294</v>
      </c>
      <c r="K14443">
        <v>50.6</v>
      </c>
      <c r="L14443">
        <v>52.8</v>
      </c>
      <c r="N14443">
        <v>2.2000000000000002</v>
      </c>
      <c r="O14443">
        <v>1.0044</v>
      </c>
      <c r="R14443">
        <v>6.93E-2</v>
      </c>
      <c r="U14443">
        <v>0.153</v>
      </c>
    </row>
    <row r="14444" spans="1:21">
      <c r="A14444" t="s">
        <v>1277</v>
      </c>
      <c r="B14444" t="s">
        <v>562</v>
      </c>
      <c r="E14444" t="s">
        <v>1295</v>
      </c>
      <c r="F14444" t="s">
        <v>332</v>
      </c>
      <c r="I14444" t="s">
        <v>2309</v>
      </c>
      <c r="J14444" t="s">
        <v>1294</v>
      </c>
      <c r="K14444">
        <v>52.8</v>
      </c>
      <c r="L14444">
        <v>55</v>
      </c>
      <c r="N14444">
        <v>2.2000000000000002</v>
      </c>
      <c r="O14444">
        <v>0.95789999999999997</v>
      </c>
      <c r="R14444">
        <v>6.93E-2</v>
      </c>
      <c r="U14444">
        <v>0.14599999999999999</v>
      </c>
    </row>
    <row r="14445" spans="1:21">
      <c r="A14445" t="s">
        <v>1277</v>
      </c>
      <c r="B14445" t="s">
        <v>562</v>
      </c>
      <c r="E14445" t="s">
        <v>1290</v>
      </c>
      <c r="F14445" t="s">
        <v>332</v>
      </c>
      <c r="I14445" t="s">
        <v>2309</v>
      </c>
      <c r="J14445" t="s">
        <v>1293</v>
      </c>
      <c r="K14445">
        <v>0</v>
      </c>
      <c r="L14445">
        <v>1.2561</v>
      </c>
      <c r="N14445">
        <v>1.2561</v>
      </c>
      <c r="O14445">
        <v>0.85240000000000005</v>
      </c>
      <c r="R14445">
        <v>0.11360000000000001</v>
      </c>
      <c r="U14445">
        <v>0.122</v>
      </c>
    </row>
    <row r="14446" spans="1:21">
      <c r="A14446" t="s">
        <v>1277</v>
      </c>
      <c r="B14446" t="s">
        <v>562</v>
      </c>
      <c r="E14446" t="s">
        <v>1290</v>
      </c>
      <c r="F14446" t="s">
        <v>332</v>
      </c>
      <c r="I14446" t="s">
        <v>2309</v>
      </c>
      <c r="J14446" t="s">
        <v>1293</v>
      </c>
      <c r="K14446">
        <v>1.2561</v>
      </c>
      <c r="L14446">
        <v>2.5122</v>
      </c>
      <c r="N14446">
        <v>1.2561</v>
      </c>
      <c r="O14446">
        <v>1.0833999999999999</v>
      </c>
      <c r="R14446">
        <v>0.15529999999999999</v>
      </c>
      <c r="U14446">
        <v>0.21099999999999999</v>
      </c>
    </row>
    <row r="14447" spans="1:21">
      <c r="A14447" t="s">
        <v>1277</v>
      </c>
      <c r="B14447" t="s">
        <v>562</v>
      </c>
      <c r="E14447" t="s">
        <v>1290</v>
      </c>
      <c r="F14447" t="s">
        <v>332</v>
      </c>
      <c r="I14447" t="s">
        <v>2309</v>
      </c>
      <c r="J14447" t="s">
        <v>1293</v>
      </c>
      <c r="K14447">
        <v>2.5122</v>
      </c>
      <c r="L14447">
        <v>3.7683</v>
      </c>
      <c r="N14447">
        <v>1.2561</v>
      </c>
      <c r="O14447">
        <v>0.94989999999999997</v>
      </c>
      <c r="R14447">
        <v>0.13250000000000001</v>
      </c>
      <c r="U14447">
        <v>0.158</v>
      </c>
    </row>
    <row r="14448" spans="1:21">
      <c r="A14448" t="s">
        <v>1277</v>
      </c>
      <c r="B14448" t="s">
        <v>562</v>
      </c>
      <c r="E14448" t="s">
        <v>1290</v>
      </c>
      <c r="F14448" t="s">
        <v>332</v>
      </c>
      <c r="I14448" t="s">
        <v>2309</v>
      </c>
      <c r="J14448" t="s">
        <v>1293</v>
      </c>
      <c r="K14448">
        <v>3.7683</v>
      </c>
      <c r="L14448">
        <v>5.0244</v>
      </c>
      <c r="N14448">
        <v>1.2561</v>
      </c>
      <c r="O14448">
        <v>0.9244</v>
      </c>
      <c r="R14448">
        <v>0.14149999999999999</v>
      </c>
      <c r="U14448">
        <v>0.16400000000000001</v>
      </c>
    </row>
    <row r="14449" spans="1:21">
      <c r="A14449" t="s">
        <v>1277</v>
      </c>
      <c r="B14449" t="s">
        <v>562</v>
      </c>
      <c r="E14449" t="s">
        <v>1290</v>
      </c>
      <c r="F14449" t="s">
        <v>332</v>
      </c>
      <c r="I14449" t="s">
        <v>2309</v>
      </c>
      <c r="J14449" t="s">
        <v>1293</v>
      </c>
      <c r="K14449">
        <v>5.0244</v>
      </c>
      <c r="L14449">
        <v>6.2805</v>
      </c>
      <c r="N14449">
        <v>1.2561</v>
      </c>
      <c r="O14449">
        <v>0.74639999999999995</v>
      </c>
      <c r="R14449">
        <v>0.1245</v>
      </c>
      <c r="U14449">
        <v>0.11700000000000001</v>
      </c>
    </row>
    <row r="14450" spans="1:21">
      <c r="A14450" t="s">
        <v>1277</v>
      </c>
      <c r="B14450" t="s">
        <v>562</v>
      </c>
      <c r="E14450" t="s">
        <v>1290</v>
      </c>
      <c r="F14450" t="s">
        <v>332</v>
      </c>
      <c r="I14450" t="s">
        <v>2309</v>
      </c>
      <c r="J14450" t="s">
        <v>1293</v>
      </c>
      <c r="K14450">
        <v>6.2805</v>
      </c>
      <c r="L14450">
        <v>7.5366</v>
      </c>
      <c r="N14450">
        <v>1.2561</v>
      </c>
      <c r="O14450">
        <v>1.0573999999999999</v>
      </c>
      <c r="R14450">
        <v>0.14599999999999999</v>
      </c>
      <c r="U14450">
        <v>0.19400000000000001</v>
      </c>
    </row>
    <row r="14451" spans="1:21">
      <c r="A14451" t="s">
        <v>1277</v>
      </c>
      <c r="B14451" t="s">
        <v>562</v>
      </c>
      <c r="E14451" t="s">
        <v>1290</v>
      </c>
      <c r="F14451" t="s">
        <v>332</v>
      </c>
      <c r="I14451" t="s">
        <v>2309</v>
      </c>
      <c r="J14451" t="s">
        <v>1293</v>
      </c>
      <c r="K14451">
        <v>7.5366</v>
      </c>
      <c r="L14451">
        <v>8.7927</v>
      </c>
      <c r="N14451">
        <v>1.2561</v>
      </c>
      <c r="O14451">
        <v>1.0205</v>
      </c>
      <c r="R14451">
        <v>0.1542</v>
      </c>
      <c r="U14451">
        <v>0.19800000000000001</v>
      </c>
    </row>
    <row r="14452" spans="1:21">
      <c r="A14452" t="s">
        <v>1277</v>
      </c>
      <c r="B14452" t="s">
        <v>562</v>
      </c>
      <c r="E14452" t="s">
        <v>1290</v>
      </c>
      <c r="F14452" t="s">
        <v>332</v>
      </c>
      <c r="I14452" t="s">
        <v>2309</v>
      </c>
      <c r="J14452" t="s">
        <v>1293</v>
      </c>
      <c r="K14452">
        <v>8.7927</v>
      </c>
      <c r="L14452">
        <v>10.0488</v>
      </c>
      <c r="N14452">
        <v>1.2561</v>
      </c>
      <c r="O14452">
        <v>1.0822000000000001</v>
      </c>
      <c r="R14452">
        <v>0.12330000000000001</v>
      </c>
      <c r="U14452">
        <v>0.16800000000000001</v>
      </c>
    </row>
    <row r="14453" spans="1:21">
      <c r="A14453" t="s">
        <v>1277</v>
      </c>
      <c r="B14453" t="s">
        <v>562</v>
      </c>
      <c r="E14453" t="s">
        <v>1290</v>
      </c>
      <c r="F14453" t="s">
        <v>332</v>
      </c>
      <c r="I14453" t="s">
        <v>2309</v>
      </c>
      <c r="J14453" t="s">
        <v>1293</v>
      </c>
      <c r="K14453">
        <v>10.0488</v>
      </c>
      <c r="L14453">
        <v>11.3049</v>
      </c>
      <c r="N14453">
        <v>1.2561</v>
      </c>
      <c r="O14453">
        <v>0.99890000000000001</v>
      </c>
      <c r="R14453">
        <v>0.1275</v>
      </c>
      <c r="U14453">
        <v>0.16</v>
      </c>
    </row>
    <row r="14454" spans="1:21">
      <c r="A14454" t="s">
        <v>1277</v>
      </c>
      <c r="B14454" t="s">
        <v>562</v>
      </c>
      <c r="E14454" t="s">
        <v>1290</v>
      </c>
      <c r="F14454" t="s">
        <v>332</v>
      </c>
      <c r="I14454" t="s">
        <v>2309</v>
      </c>
      <c r="J14454" t="s">
        <v>1293</v>
      </c>
      <c r="K14454">
        <v>11.3049</v>
      </c>
      <c r="L14454">
        <v>12.561</v>
      </c>
      <c r="N14454">
        <v>1.2561</v>
      </c>
      <c r="O14454">
        <v>1.2201</v>
      </c>
      <c r="R14454">
        <v>0.15720000000000001</v>
      </c>
      <c r="U14454">
        <v>0.24099999999999999</v>
      </c>
    </row>
    <row r="14455" spans="1:21">
      <c r="A14455" t="s">
        <v>1277</v>
      </c>
      <c r="B14455" t="s">
        <v>562</v>
      </c>
      <c r="E14455" t="s">
        <v>1290</v>
      </c>
      <c r="F14455" t="s">
        <v>332</v>
      </c>
      <c r="I14455" t="s">
        <v>2309</v>
      </c>
      <c r="J14455" t="s">
        <v>1293</v>
      </c>
      <c r="K14455">
        <v>12.561</v>
      </c>
      <c r="L14455">
        <v>13.8171</v>
      </c>
      <c r="N14455">
        <v>1.2561</v>
      </c>
      <c r="O14455">
        <v>0.97699999999999998</v>
      </c>
      <c r="R14455">
        <v>0.2114</v>
      </c>
      <c r="U14455">
        <v>0.25900000000000001</v>
      </c>
    </row>
    <row r="14456" spans="1:21">
      <c r="A14456" t="s">
        <v>1277</v>
      </c>
      <c r="B14456" t="s">
        <v>562</v>
      </c>
      <c r="E14456" t="s">
        <v>1290</v>
      </c>
      <c r="F14456" t="s">
        <v>332</v>
      </c>
      <c r="I14456" t="s">
        <v>2309</v>
      </c>
      <c r="J14456" t="s">
        <v>1293</v>
      </c>
      <c r="K14456">
        <v>13.8171</v>
      </c>
      <c r="L14456">
        <v>15.0732</v>
      </c>
      <c r="N14456">
        <v>1.2561</v>
      </c>
      <c r="O14456">
        <v>1.0038</v>
      </c>
      <c r="R14456">
        <v>0.15049999999999999</v>
      </c>
      <c r="U14456">
        <v>0.19</v>
      </c>
    </row>
    <row r="14457" spans="1:21">
      <c r="A14457" t="s">
        <v>1277</v>
      </c>
      <c r="B14457" t="s">
        <v>562</v>
      </c>
      <c r="E14457" t="s">
        <v>1290</v>
      </c>
      <c r="F14457" t="s">
        <v>332</v>
      </c>
      <c r="I14457" t="s">
        <v>2309</v>
      </c>
      <c r="J14457" t="s">
        <v>1293</v>
      </c>
      <c r="K14457">
        <v>15.0732</v>
      </c>
      <c r="L14457">
        <v>16.3293</v>
      </c>
      <c r="N14457">
        <v>1.2561</v>
      </c>
      <c r="O14457">
        <v>1.1020000000000001</v>
      </c>
      <c r="R14457">
        <v>0.15540000000000001</v>
      </c>
      <c r="U14457">
        <v>0.215</v>
      </c>
    </row>
    <row r="14458" spans="1:21">
      <c r="A14458" t="s">
        <v>1277</v>
      </c>
      <c r="B14458" t="s">
        <v>562</v>
      </c>
      <c r="E14458" t="s">
        <v>1290</v>
      </c>
      <c r="F14458" t="s">
        <v>332</v>
      </c>
      <c r="I14458" t="s">
        <v>2309</v>
      </c>
      <c r="J14458" t="s">
        <v>1293</v>
      </c>
      <c r="K14458">
        <v>16.3293</v>
      </c>
      <c r="L14458">
        <v>17.5854</v>
      </c>
      <c r="N14458">
        <v>1.2561</v>
      </c>
      <c r="O14458">
        <v>1.3207</v>
      </c>
      <c r="R14458">
        <v>0.22770000000000001</v>
      </c>
      <c r="U14458">
        <v>0.378</v>
      </c>
    </row>
    <row r="14459" spans="1:21">
      <c r="A14459" t="s">
        <v>1277</v>
      </c>
      <c r="B14459" t="s">
        <v>562</v>
      </c>
      <c r="E14459" t="s">
        <v>1290</v>
      </c>
      <c r="F14459" t="s">
        <v>332</v>
      </c>
      <c r="I14459" t="s">
        <v>2309</v>
      </c>
      <c r="J14459" t="s">
        <v>1293</v>
      </c>
      <c r="K14459">
        <v>17.5854</v>
      </c>
      <c r="L14459">
        <v>18.8415</v>
      </c>
      <c r="N14459">
        <v>1.2561</v>
      </c>
      <c r="O14459">
        <v>1.0445</v>
      </c>
      <c r="R14459">
        <v>0.23760000000000001</v>
      </c>
      <c r="U14459">
        <v>0.312</v>
      </c>
    </row>
    <row r="14460" spans="1:21">
      <c r="A14460" t="s">
        <v>1277</v>
      </c>
      <c r="B14460" t="s">
        <v>562</v>
      </c>
      <c r="E14460" t="s">
        <v>1290</v>
      </c>
      <c r="F14460" t="s">
        <v>332</v>
      </c>
      <c r="I14460" t="s">
        <v>2309</v>
      </c>
      <c r="J14460" t="s">
        <v>1293</v>
      </c>
      <c r="K14460">
        <v>18.8415</v>
      </c>
      <c r="L14460">
        <v>20.0976</v>
      </c>
      <c r="N14460">
        <v>1.2561</v>
      </c>
      <c r="O14460">
        <v>1.1229</v>
      </c>
      <c r="R14460">
        <v>0.23350000000000001</v>
      </c>
      <c r="U14460">
        <v>0.32900000000000001</v>
      </c>
    </row>
    <row r="14461" spans="1:21">
      <c r="A14461" t="s">
        <v>1277</v>
      </c>
      <c r="B14461" t="s">
        <v>562</v>
      </c>
      <c r="E14461" t="s">
        <v>1290</v>
      </c>
      <c r="F14461" t="s">
        <v>332</v>
      </c>
      <c r="I14461" t="s">
        <v>2309</v>
      </c>
      <c r="J14461" t="s">
        <v>1293</v>
      </c>
      <c r="K14461">
        <v>20.0976</v>
      </c>
      <c r="L14461">
        <v>21.3537</v>
      </c>
      <c r="N14461">
        <v>1.2561</v>
      </c>
      <c r="O14461">
        <v>0.81089999999999995</v>
      </c>
      <c r="R14461">
        <v>0.25119999999999998</v>
      </c>
      <c r="U14461">
        <v>0.25600000000000001</v>
      </c>
    </row>
    <row r="14462" spans="1:21">
      <c r="A14462" t="s">
        <v>1277</v>
      </c>
      <c r="B14462" t="s">
        <v>562</v>
      </c>
      <c r="E14462" t="s">
        <v>1290</v>
      </c>
      <c r="F14462" t="s">
        <v>332</v>
      </c>
      <c r="I14462" t="s">
        <v>2309</v>
      </c>
      <c r="J14462" t="s">
        <v>1293</v>
      </c>
      <c r="K14462">
        <v>21.3537</v>
      </c>
      <c r="L14462">
        <v>22.6098</v>
      </c>
      <c r="N14462">
        <v>1.2561</v>
      </c>
      <c r="O14462">
        <v>1.1359999999999999</v>
      </c>
      <c r="R14462">
        <v>0.2198</v>
      </c>
      <c r="U14462">
        <v>0.314</v>
      </c>
    </row>
    <row r="14463" spans="1:21">
      <c r="A14463" t="s">
        <v>1277</v>
      </c>
      <c r="B14463" t="s">
        <v>562</v>
      </c>
      <c r="E14463" t="s">
        <v>1290</v>
      </c>
      <c r="F14463" t="s">
        <v>332</v>
      </c>
      <c r="I14463" t="s">
        <v>2309</v>
      </c>
      <c r="J14463" t="s">
        <v>1293</v>
      </c>
      <c r="K14463">
        <v>22.6098</v>
      </c>
      <c r="L14463">
        <v>23.8659</v>
      </c>
      <c r="N14463">
        <v>1.2561</v>
      </c>
      <c r="O14463">
        <v>1.0810999999999999</v>
      </c>
      <c r="R14463">
        <v>0.2228</v>
      </c>
      <c r="U14463">
        <v>0.30299999999999999</v>
      </c>
    </row>
    <row r="14464" spans="1:21">
      <c r="A14464" t="s">
        <v>1277</v>
      </c>
      <c r="B14464" t="s">
        <v>562</v>
      </c>
      <c r="E14464" t="s">
        <v>1290</v>
      </c>
      <c r="F14464" t="s">
        <v>332</v>
      </c>
      <c r="I14464" t="s">
        <v>2309</v>
      </c>
      <c r="J14464" t="s">
        <v>1293</v>
      </c>
      <c r="K14464">
        <v>23.8659</v>
      </c>
      <c r="L14464">
        <v>25.122</v>
      </c>
      <c r="N14464">
        <v>1.2561</v>
      </c>
      <c r="O14464">
        <v>1.3583000000000001</v>
      </c>
      <c r="R14464">
        <v>0.1201</v>
      </c>
      <c r="U14464">
        <v>0.20499999999999999</v>
      </c>
    </row>
    <row r="14465" spans="1:21">
      <c r="A14465" t="s">
        <v>1277</v>
      </c>
      <c r="B14465" t="s">
        <v>562</v>
      </c>
      <c r="E14465" t="s">
        <v>1290</v>
      </c>
      <c r="F14465" t="s">
        <v>332</v>
      </c>
      <c r="I14465" t="s">
        <v>2309</v>
      </c>
      <c r="J14465" t="s">
        <v>1293</v>
      </c>
      <c r="K14465">
        <v>25.122</v>
      </c>
      <c r="L14465">
        <v>26.3781</v>
      </c>
      <c r="N14465">
        <v>1.2561</v>
      </c>
      <c r="O14465">
        <v>0.98929999999999996</v>
      </c>
      <c r="R14465">
        <v>0.16550000000000001</v>
      </c>
      <c r="U14465">
        <v>0.20599999999999999</v>
      </c>
    </row>
    <row r="14466" spans="1:21">
      <c r="A14466" t="s">
        <v>1277</v>
      </c>
      <c r="B14466" t="s">
        <v>562</v>
      </c>
      <c r="E14466" t="s">
        <v>1290</v>
      </c>
      <c r="F14466" t="s">
        <v>332</v>
      </c>
      <c r="I14466" t="s">
        <v>2309</v>
      </c>
      <c r="J14466" t="s">
        <v>1293</v>
      </c>
      <c r="K14466">
        <v>26.3781</v>
      </c>
      <c r="L14466">
        <v>27.6342</v>
      </c>
      <c r="N14466">
        <v>1.2561</v>
      </c>
      <c r="O14466">
        <v>1.1776</v>
      </c>
      <c r="R14466">
        <v>0.21079999999999999</v>
      </c>
      <c r="U14466">
        <v>0.312</v>
      </c>
    </row>
    <row r="14467" spans="1:21">
      <c r="A14467" t="s">
        <v>1277</v>
      </c>
      <c r="B14467" t="s">
        <v>562</v>
      </c>
      <c r="E14467" t="s">
        <v>1290</v>
      </c>
      <c r="F14467" t="s">
        <v>332</v>
      </c>
      <c r="I14467" t="s">
        <v>2309</v>
      </c>
      <c r="J14467" t="s">
        <v>1293</v>
      </c>
      <c r="K14467">
        <v>27.6342</v>
      </c>
      <c r="L14467">
        <v>28.8903</v>
      </c>
      <c r="N14467">
        <v>1.2561</v>
      </c>
      <c r="O14467">
        <v>1.2353000000000001</v>
      </c>
      <c r="R14467">
        <v>0.22589999999999999</v>
      </c>
      <c r="U14467">
        <v>0.35</v>
      </c>
    </row>
    <row r="14468" spans="1:21">
      <c r="A14468" t="s">
        <v>1277</v>
      </c>
      <c r="B14468" t="s">
        <v>562</v>
      </c>
      <c r="E14468" t="s">
        <v>1290</v>
      </c>
      <c r="F14468" t="s">
        <v>332</v>
      </c>
      <c r="I14468" t="s">
        <v>2309</v>
      </c>
      <c r="J14468" t="s">
        <v>1293</v>
      </c>
      <c r="K14468">
        <v>28.8903</v>
      </c>
      <c r="L14468">
        <v>30.1464</v>
      </c>
      <c r="N14468">
        <v>1.2561</v>
      </c>
      <c r="O14468">
        <v>1.218</v>
      </c>
      <c r="R14468">
        <v>0.2409</v>
      </c>
      <c r="U14468">
        <v>0.36899999999999999</v>
      </c>
    </row>
    <row r="14469" spans="1:21">
      <c r="A14469" t="s">
        <v>1277</v>
      </c>
      <c r="B14469" t="s">
        <v>562</v>
      </c>
      <c r="E14469" t="s">
        <v>1290</v>
      </c>
      <c r="F14469" t="s">
        <v>332</v>
      </c>
      <c r="I14469" t="s">
        <v>2309</v>
      </c>
      <c r="J14469" t="s">
        <v>1293</v>
      </c>
      <c r="K14469">
        <v>30.1464</v>
      </c>
      <c r="L14469">
        <v>31.4025</v>
      </c>
      <c r="N14469">
        <v>1.2561</v>
      </c>
      <c r="O14469">
        <v>0.9839</v>
      </c>
      <c r="R14469">
        <v>0.2117</v>
      </c>
      <c r="U14469">
        <v>0.26200000000000001</v>
      </c>
    </row>
    <row r="14470" spans="1:21">
      <c r="A14470" t="s">
        <v>1277</v>
      </c>
      <c r="B14470" t="s">
        <v>562</v>
      </c>
      <c r="E14470" t="s">
        <v>1290</v>
      </c>
      <c r="F14470" t="s">
        <v>332</v>
      </c>
      <c r="I14470" t="s">
        <v>2309</v>
      </c>
      <c r="J14470" t="s">
        <v>1293</v>
      </c>
      <c r="K14470">
        <v>31.4025</v>
      </c>
      <c r="L14470">
        <v>32.6586</v>
      </c>
      <c r="N14470">
        <v>1.2561</v>
      </c>
      <c r="O14470">
        <v>1.2593000000000001</v>
      </c>
      <c r="R14470">
        <v>0.1825</v>
      </c>
      <c r="U14470">
        <v>0.28899999999999998</v>
      </c>
    </row>
    <row r="14471" spans="1:21">
      <c r="A14471" t="s">
        <v>1277</v>
      </c>
      <c r="B14471" t="s">
        <v>562</v>
      </c>
      <c r="E14471" t="s">
        <v>1290</v>
      </c>
      <c r="F14471" t="s">
        <v>332</v>
      </c>
      <c r="I14471" t="s">
        <v>2309</v>
      </c>
      <c r="J14471" t="s">
        <v>1293</v>
      </c>
      <c r="K14471">
        <v>32.6586</v>
      </c>
      <c r="L14471">
        <v>33.914700000000003</v>
      </c>
      <c r="N14471">
        <v>1.2561</v>
      </c>
      <c r="O14471">
        <v>1.1203000000000001</v>
      </c>
      <c r="R14471">
        <v>0.182</v>
      </c>
      <c r="U14471">
        <v>0.25600000000000001</v>
      </c>
    </row>
    <row r="14472" spans="1:21">
      <c r="A14472" t="s">
        <v>1277</v>
      </c>
      <c r="B14472" t="s">
        <v>562</v>
      </c>
      <c r="E14472" t="s">
        <v>1290</v>
      </c>
      <c r="F14472" t="s">
        <v>332</v>
      </c>
      <c r="I14472" t="s">
        <v>2309</v>
      </c>
      <c r="J14472" t="s">
        <v>1293</v>
      </c>
      <c r="K14472">
        <v>33.914700000000003</v>
      </c>
      <c r="L14472">
        <v>35.1708</v>
      </c>
      <c r="N14472">
        <v>1.2561</v>
      </c>
      <c r="O14472">
        <v>1.135</v>
      </c>
      <c r="R14472">
        <v>0.18160000000000001</v>
      </c>
      <c r="U14472">
        <v>0.25900000000000001</v>
      </c>
    </row>
    <row r="14473" spans="1:21">
      <c r="A14473" t="s">
        <v>1277</v>
      </c>
      <c r="B14473" t="s">
        <v>562</v>
      </c>
      <c r="E14473" t="s">
        <v>1290</v>
      </c>
      <c r="F14473" t="s">
        <v>332</v>
      </c>
      <c r="I14473" t="s">
        <v>2309</v>
      </c>
      <c r="J14473" t="s">
        <v>1293</v>
      </c>
      <c r="K14473">
        <v>35.1708</v>
      </c>
      <c r="L14473">
        <v>36.426900000000003</v>
      </c>
      <c r="N14473">
        <v>1.2561</v>
      </c>
      <c r="O14473">
        <v>1.2747999999999999</v>
      </c>
      <c r="R14473">
        <v>0.18029999999999999</v>
      </c>
      <c r="U14473">
        <v>0.28899999999999998</v>
      </c>
    </row>
    <row r="14474" spans="1:21">
      <c r="A14474" t="s">
        <v>1277</v>
      </c>
      <c r="B14474" t="s">
        <v>562</v>
      </c>
      <c r="E14474" t="s">
        <v>1290</v>
      </c>
      <c r="F14474" t="s">
        <v>332</v>
      </c>
      <c r="I14474" t="s">
        <v>2309</v>
      </c>
      <c r="J14474" t="s">
        <v>1293</v>
      </c>
      <c r="K14474">
        <v>36.426900000000003</v>
      </c>
      <c r="L14474">
        <v>37.683</v>
      </c>
      <c r="N14474">
        <v>1.2561</v>
      </c>
      <c r="O14474">
        <v>1.036</v>
      </c>
      <c r="R14474">
        <v>0.17899999999999999</v>
      </c>
      <c r="U14474">
        <v>0.23300000000000001</v>
      </c>
    </row>
    <row r="14475" spans="1:21">
      <c r="A14475" t="s">
        <v>1277</v>
      </c>
      <c r="B14475" t="s">
        <v>562</v>
      </c>
      <c r="E14475" t="s">
        <v>1290</v>
      </c>
      <c r="F14475" t="s">
        <v>332</v>
      </c>
      <c r="I14475" t="s">
        <v>2309</v>
      </c>
      <c r="J14475" t="s">
        <v>1293</v>
      </c>
      <c r="K14475">
        <v>37.683</v>
      </c>
      <c r="L14475">
        <v>38.939100000000003</v>
      </c>
      <c r="N14475">
        <v>1.2561</v>
      </c>
      <c r="O14475">
        <v>1.1608000000000001</v>
      </c>
      <c r="R14475">
        <v>0.1925</v>
      </c>
      <c r="U14475">
        <v>0.28100000000000003</v>
      </c>
    </row>
    <row r="14476" spans="1:21">
      <c r="A14476" t="s">
        <v>1277</v>
      </c>
      <c r="B14476" t="s">
        <v>562</v>
      </c>
      <c r="E14476" t="s">
        <v>1290</v>
      </c>
      <c r="F14476" t="s">
        <v>332</v>
      </c>
      <c r="I14476" t="s">
        <v>2309</v>
      </c>
      <c r="J14476" t="s">
        <v>1293</v>
      </c>
      <c r="K14476">
        <v>38.939100000000003</v>
      </c>
      <c r="L14476">
        <v>40.1952</v>
      </c>
      <c r="N14476">
        <v>1.2561</v>
      </c>
      <c r="O14476">
        <v>1.1242000000000001</v>
      </c>
      <c r="R14476">
        <v>0.2059</v>
      </c>
      <c r="U14476">
        <v>0.29099999999999998</v>
      </c>
    </row>
    <row r="14477" spans="1:21">
      <c r="A14477" t="s">
        <v>1277</v>
      </c>
      <c r="B14477" t="s">
        <v>562</v>
      </c>
      <c r="E14477" t="s">
        <v>1290</v>
      </c>
      <c r="F14477" t="s">
        <v>332</v>
      </c>
      <c r="I14477" t="s">
        <v>2309</v>
      </c>
      <c r="J14477" t="s">
        <v>1293</v>
      </c>
      <c r="K14477">
        <v>40.1952</v>
      </c>
      <c r="L14477">
        <v>41.451300000000003</v>
      </c>
      <c r="N14477">
        <v>1.2561</v>
      </c>
      <c r="O14477">
        <v>1.1942999999999999</v>
      </c>
      <c r="R14477">
        <v>0.1991</v>
      </c>
      <c r="U14477">
        <v>0.29899999999999999</v>
      </c>
    </row>
    <row r="14478" spans="1:21">
      <c r="A14478" t="s">
        <v>1277</v>
      </c>
      <c r="B14478" t="s">
        <v>562</v>
      </c>
      <c r="E14478" t="s">
        <v>1290</v>
      </c>
      <c r="F14478" t="s">
        <v>332</v>
      </c>
      <c r="I14478" t="s">
        <v>2309</v>
      </c>
      <c r="J14478" t="s">
        <v>1293</v>
      </c>
      <c r="K14478">
        <v>41.451300000000003</v>
      </c>
      <c r="L14478">
        <v>42.7074</v>
      </c>
      <c r="N14478">
        <v>1.2561</v>
      </c>
      <c r="O14478">
        <v>1.2438</v>
      </c>
      <c r="R14478">
        <v>0.19220000000000001</v>
      </c>
      <c r="U14478">
        <v>0.3</v>
      </c>
    </row>
    <row r="14479" spans="1:21">
      <c r="A14479" t="s">
        <v>1277</v>
      </c>
      <c r="B14479" t="s">
        <v>562</v>
      </c>
      <c r="E14479" t="s">
        <v>1290</v>
      </c>
      <c r="F14479" t="s">
        <v>332</v>
      </c>
      <c r="I14479" t="s">
        <v>2309</v>
      </c>
      <c r="J14479" t="s">
        <v>1293</v>
      </c>
      <c r="K14479">
        <v>42.7074</v>
      </c>
      <c r="L14479">
        <v>43.963500000000003</v>
      </c>
      <c r="N14479">
        <v>1.2561</v>
      </c>
      <c r="O14479">
        <v>1.2909999999999999</v>
      </c>
      <c r="R14479">
        <v>0.17430000000000001</v>
      </c>
      <c r="U14479">
        <v>0.28299999999999997</v>
      </c>
    </row>
    <row r="14480" spans="1:21">
      <c r="A14480" t="s">
        <v>1277</v>
      </c>
      <c r="B14480" t="s">
        <v>562</v>
      </c>
      <c r="E14480" t="s">
        <v>1290</v>
      </c>
      <c r="F14480" t="s">
        <v>332</v>
      </c>
      <c r="I14480" t="s">
        <v>2309</v>
      </c>
      <c r="J14480" t="s">
        <v>1293</v>
      </c>
      <c r="K14480">
        <v>43.963500000000003</v>
      </c>
      <c r="L14480">
        <v>45.2196</v>
      </c>
      <c r="N14480">
        <v>1.2561</v>
      </c>
      <c r="O14480">
        <v>1.25</v>
      </c>
      <c r="R14480">
        <v>0.15640000000000001</v>
      </c>
      <c r="U14480">
        <v>0.246</v>
      </c>
    </row>
    <row r="14481" spans="1:21">
      <c r="A14481" t="s">
        <v>1277</v>
      </c>
      <c r="B14481" t="s">
        <v>562</v>
      </c>
      <c r="E14481" t="s">
        <v>1290</v>
      </c>
      <c r="F14481" t="s">
        <v>332</v>
      </c>
      <c r="I14481" t="s">
        <v>2309</v>
      </c>
      <c r="J14481" t="s">
        <v>1293</v>
      </c>
      <c r="K14481">
        <v>45.2196</v>
      </c>
      <c r="L14481">
        <v>46.475700000000003</v>
      </c>
      <c r="N14481">
        <v>1.2561</v>
      </c>
      <c r="O14481">
        <v>1.3996</v>
      </c>
      <c r="R14481">
        <v>0.1784</v>
      </c>
      <c r="U14481">
        <v>0.314</v>
      </c>
    </row>
    <row r="14482" spans="1:21">
      <c r="A14482" t="s">
        <v>1277</v>
      </c>
      <c r="B14482" t="s">
        <v>562</v>
      </c>
      <c r="E14482" t="s">
        <v>1290</v>
      </c>
      <c r="F14482" t="s">
        <v>332</v>
      </c>
      <c r="I14482" t="s">
        <v>2309</v>
      </c>
      <c r="J14482" t="s">
        <v>1293</v>
      </c>
      <c r="K14482">
        <v>46.475700000000003</v>
      </c>
      <c r="L14482">
        <v>47.7318</v>
      </c>
      <c r="N14482">
        <v>1.2561</v>
      </c>
      <c r="O14482">
        <v>1.2173</v>
      </c>
      <c r="R14482">
        <v>0.20030000000000001</v>
      </c>
      <c r="U14482">
        <v>0.30599999999999999</v>
      </c>
    </row>
    <row r="14483" spans="1:21">
      <c r="A14483" t="s">
        <v>1277</v>
      </c>
      <c r="B14483" t="s">
        <v>562</v>
      </c>
      <c r="E14483" t="s">
        <v>1290</v>
      </c>
      <c r="F14483" t="s">
        <v>332</v>
      </c>
      <c r="I14483" t="s">
        <v>2309</v>
      </c>
      <c r="J14483" t="s">
        <v>1293</v>
      </c>
      <c r="K14483">
        <v>47.7318</v>
      </c>
      <c r="L14483">
        <v>48.987900000000003</v>
      </c>
      <c r="N14483">
        <v>1.2561</v>
      </c>
      <c r="O14483">
        <v>1.1051</v>
      </c>
      <c r="R14483">
        <v>0.2</v>
      </c>
      <c r="U14483">
        <v>0.27800000000000002</v>
      </c>
    </row>
    <row r="14484" spans="1:21">
      <c r="A14484" t="s">
        <v>1277</v>
      </c>
      <c r="B14484" t="s">
        <v>562</v>
      </c>
      <c r="E14484" t="s">
        <v>1290</v>
      </c>
      <c r="F14484" t="s">
        <v>332</v>
      </c>
      <c r="I14484" t="s">
        <v>2309</v>
      </c>
      <c r="J14484" t="s">
        <v>1293</v>
      </c>
      <c r="K14484">
        <v>48.987900000000003</v>
      </c>
      <c r="L14484">
        <v>50.244</v>
      </c>
      <c r="N14484">
        <v>1.2561</v>
      </c>
      <c r="O14484">
        <v>1.1277999999999999</v>
      </c>
      <c r="R14484">
        <v>0.1996</v>
      </c>
      <c r="U14484">
        <v>0.28299999999999997</v>
      </c>
    </row>
    <row r="14485" spans="1:21">
      <c r="A14485" t="s">
        <v>1277</v>
      </c>
      <c r="B14485" t="s">
        <v>562</v>
      </c>
      <c r="E14485" t="s">
        <v>1290</v>
      </c>
      <c r="F14485" t="s">
        <v>332</v>
      </c>
      <c r="I14485" t="s">
        <v>2309</v>
      </c>
      <c r="J14485" t="s">
        <v>1293</v>
      </c>
      <c r="K14485">
        <v>50.244</v>
      </c>
      <c r="L14485">
        <v>51.500100000000003</v>
      </c>
      <c r="N14485">
        <v>1.2561</v>
      </c>
      <c r="O14485">
        <v>1.1224000000000001</v>
      </c>
      <c r="R14485">
        <v>0.1799</v>
      </c>
      <c r="U14485">
        <v>0.254</v>
      </c>
    </row>
    <row r="14486" spans="1:21">
      <c r="A14486" t="s">
        <v>1277</v>
      </c>
      <c r="B14486" t="s">
        <v>562</v>
      </c>
      <c r="E14486" t="s">
        <v>1290</v>
      </c>
      <c r="F14486" t="s">
        <v>332</v>
      </c>
      <c r="I14486" t="s">
        <v>2309</v>
      </c>
      <c r="J14486" t="s">
        <v>1293</v>
      </c>
      <c r="K14486">
        <v>51.500100000000003</v>
      </c>
      <c r="L14486">
        <v>52.7562</v>
      </c>
      <c r="N14486">
        <v>1.2561</v>
      </c>
      <c r="O14486">
        <v>1.2657</v>
      </c>
      <c r="R14486">
        <v>0.16020000000000001</v>
      </c>
      <c r="U14486">
        <v>0.255</v>
      </c>
    </row>
    <row r="14487" spans="1:21">
      <c r="A14487" t="s">
        <v>1277</v>
      </c>
      <c r="B14487" t="s">
        <v>562</v>
      </c>
      <c r="E14487" t="s">
        <v>1290</v>
      </c>
      <c r="F14487" t="s">
        <v>332</v>
      </c>
      <c r="I14487" t="s">
        <v>2309</v>
      </c>
      <c r="J14487" t="s">
        <v>1293</v>
      </c>
      <c r="K14487">
        <v>52.7562</v>
      </c>
      <c r="L14487">
        <v>54.012300000000003</v>
      </c>
      <c r="N14487">
        <v>1.2561</v>
      </c>
      <c r="O14487">
        <v>1.2562</v>
      </c>
      <c r="R14487">
        <v>0.1106</v>
      </c>
      <c r="U14487">
        <v>0.17499999999999999</v>
      </c>
    </row>
    <row r="14488" spans="1:21">
      <c r="A14488" t="s">
        <v>1277</v>
      </c>
      <c r="B14488" t="s">
        <v>562</v>
      </c>
      <c r="E14488" t="s">
        <v>1290</v>
      </c>
      <c r="F14488" t="s">
        <v>332</v>
      </c>
      <c r="I14488" t="s">
        <v>2309</v>
      </c>
      <c r="J14488" t="s">
        <v>1293</v>
      </c>
      <c r="K14488">
        <v>54.012300000000003</v>
      </c>
      <c r="L14488">
        <v>55.2684</v>
      </c>
      <c r="N14488">
        <v>1.2561</v>
      </c>
      <c r="O14488">
        <v>1.1657</v>
      </c>
      <c r="R14488">
        <v>0.122</v>
      </c>
      <c r="U14488">
        <v>0.17899999999999999</v>
      </c>
    </row>
    <row r="14489" spans="1:21">
      <c r="A14489" t="s">
        <v>1277</v>
      </c>
      <c r="B14489" t="s">
        <v>562</v>
      </c>
      <c r="E14489" t="s">
        <v>1290</v>
      </c>
      <c r="F14489" t="s">
        <v>332</v>
      </c>
      <c r="I14489" t="s">
        <v>2309</v>
      </c>
      <c r="J14489" t="s">
        <v>1293</v>
      </c>
      <c r="K14489">
        <v>55.2684</v>
      </c>
      <c r="L14489">
        <v>56.524500000000003</v>
      </c>
      <c r="N14489">
        <v>1.2561</v>
      </c>
      <c r="O14489">
        <v>1.39</v>
      </c>
      <c r="R14489">
        <v>0.13339999999999999</v>
      </c>
      <c r="U14489">
        <v>0.23300000000000001</v>
      </c>
    </row>
    <row r="14490" spans="1:21">
      <c r="A14490" t="s">
        <v>1277</v>
      </c>
      <c r="B14490" t="s">
        <v>562</v>
      </c>
      <c r="E14490" t="s">
        <v>1290</v>
      </c>
      <c r="F14490" t="s">
        <v>332</v>
      </c>
      <c r="I14490" t="s">
        <v>2309</v>
      </c>
      <c r="J14490" t="s">
        <v>1293</v>
      </c>
      <c r="K14490">
        <v>56.524500000000003</v>
      </c>
      <c r="L14490">
        <v>57.7806</v>
      </c>
      <c r="N14490">
        <v>1.2561</v>
      </c>
      <c r="O14490">
        <v>1.1487000000000001</v>
      </c>
      <c r="R14490">
        <v>0.11990000000000001</v>
      </c>
      <c r="U14490">
        <v>0.17299999999999999</v>
      </c>
    </row>
    <row r="14491" spans="1:21">
      <c r="A14491" t="s">
        <v>1277</v>
      </c>
      <c r="B14491" t="s">
        <v>562</v>
      </c>
      <c r="E14491" t="s">
        <v>1290</v>
      </c>
      <c r="F14491" t="s">
        <v>332</v>
      </c>
      <c r="I14491" t="s">
        <v>2309</v>
      </c>
      <c r="J14491" t="s">
        <v>1293</v>
      </c>
      <c r="K14491">
        <v>57.7806</v>
      </c>
      <c r="L14491">
        <v>59.036700000000003</v>
      </c>
      <c r="N14491">
        <v>1.2561</v>
      </c>
      <c r="O14491">
        <v>1.0387999999999999</v>
      </c>
      <c r="R14491">
        <v>0.10630000000000001</v>
      </c>
      <c r="U14491">
        <v>0.13900000000000001</v>
      </c>
    </row>
    <row r="14492" spans="1:21">
      <c r="A14492" t="s">
        <v>1277</v>
      </c>
      <c r="B14492" t="s">
        <v>562</v>
      </c>
      <c r="E14492" t="s">
        <v>1290</v>
      </c>
      <c r="F14492" t="s">
        <v>332</v>
      </c>
      <c r="I14492" t="s">
        <v>2309</v>
      </c>
      <c r="J14492" t="s">
        <v>1293</v>
      </c>
      <c r="K14492">
        <v>59.036700000000003</v>
      </c>
      <c r="L14492">
        <v>60.2928</v>
      </c>
      <c r="N14492">
        <v>1.2561</v>
      </c>
      <c r="O14492">
        <v>1.3379000000000001</v>
      </c>
      <c r="R14492">
        <v>0.105</v>
      </c>
      <c r="U14492">
        <v>0.17699999999999999</v>
      </c>
    </row>
    <row r="14493" spans="1:21">
      <c r="A14493" t="s">
        <v>1277</v>
      </c>
      <c r="B14493" t="s">
        <v>562</v>
      </c>
      <c r="E14493" t="s">
        <v>1290</v>
      </c>
      <c r="F14493" t="s">
        <v>332</v>
      </c>
      <c r="I14493" t="s">
        <v>2309</v>
      </c>
      <c r="J14493" t="s">
        <v>1293</v>
      </c>
      <c r="K14493">
        <v>60.2928</v>
      </c>
      <c r="L14493">
        <v>61.548900000000003</v>
      </c>
      <c r="N14493">
        <v>1.2561</v>
      </c>
      <c r="O14493">
        <v>1.2838000000000001</v>
      </c>
      <c r="R14493">
        <v>0.1037</v>
      </c>
      <c r="U14493">
        <v>0.16700000000000001</v>
      </c>
    </row>
    <row r="14494" spans="1:21">
      <c r="A14494" t="s">
        <v>1277</v>
      </c>
      <c r="B14494" t="s">
        <v>562</v>
      </c>
      <c r="E14494" t="s">
        <v>1290</v>
      </c>
      <c r="F14494" t="s">
        <v>332</v>
      </c>
      <c r="I14494" t="s">
        <v>2309</v>
      </c>
      <c r="J14494" t="s">
        <v>1293</v>
      </c>
      <c r="K14494">
        <v>61.548900000000003</v>
      </c>
      <c r="L14494">
        <v>62.805</v>
      </c>
      <c r="N14494">
        <v>1.2561</v>
      </c>
      <c r="O14494">
        <v>1.2577</v>
      </c>
      <c r="R14494">
        <v>0.1017</v>
      </c>
      <c r="U14494">
        <v>0.161</v>
      </c>
    </row>
    <row r="14495" spans="1:21">
      <c r="A14495" t="s">
        <v>1277</v>
      </c>
      <c r="B14495" t="s">
        <v>562</v>
      </c>
      <c r="E14495" t="s">
        <v>1290</v>
      </c>
      <c r="F14495" t="s">
        <v>332</v>
      </c>
      <c r="I14495" t="s">
        <v>2309</v>
      </c>
      <c r="J14495" t="s">
        <v>1293</v>
      </c>
      <c r="K14495">
        <v>62.805</v>
      </c>
      <c r="L14495">
        <v>64.061099999999996</v>
      </c>
      <c r="N14495">
        <v>1.2561</v>
      </c>
      <c r="O14495">
        <v>1.2809999999999999</v>
      </c>
      <c r="R14495">
        <v>9.9599999999999994E-2</v>
      </c>
      <c r="U14495">
        <v>0.16</v>
      </c>
    </row>
    <row r="14496" spans="1:21">
      <c r="A14496" t="s">
        <v>1277</v>
      </c>
      <c r="B14496" t="s">
        <v>562</v>
      </c>
      <c r="E14496" t="s">
        <v>1290</v>
      </c>
      <c r="F14496" t="s">
        <v>332</v>
      </c>
      <c r="I14496" t="s">
        <v>2309</v>
      </c>
      <c r="J14496" t="s">
        <v>1293</v>
      </c>
      <c r="K14496">
        <v>64.061099999999996</v>
      </c>
      <c r="L14496">
        <v>65.3172</v>
      </c>
      <c r="N14496">
        <v>1.2561</v>
      </c>
      <c r="O14496">
        <v>1.2075</v>
      </c>
      <c r="R14496">
        <v>0.1186</v>
      </c>
      <c r="U14496">
        <v>0.18</v>
      </c>
    </row>
    <row r="14497" spans="1:21">
      <c r="A14497" t="s">
        <v>1277</v>
      </c>
      <c r="B14497" t="s">
        <v>562</v>
      </c>
      <c r="E14497" t="s">
        <v>1290</v>
      </c>
      <c r="F14497" t="s">
        <v>332</v>
      </c>
      <c r="I14497" t="s">
        <v>2309</v>
      </c>
      <c r="J14497" t="s">
        <v>1293</v>
      </c>
      <c r="K14497">
        <v>65.3172</v>
      </c>
      <c r="L14497">
        <v>66.573300000000003</v>
      </c>
      <c r="N14497">
        <v>1.2561</v>
      </c>
      <c r="O14497">
        <v>1.2075</v>
      </c>
      <c r="R14497">
        <v>0.13769999999999999</v>
      </c>
      <c r="U14497">
        <v>0.20899999999999999</v>
      </c>
    </row>
    <row r="14498" spans="1:21">
      <c r="A14498" t="s">
        <v>1277</v>
      </c>
      <c r="B14498" t="s">
        <v>562</v>
      </c>
      <c r="E14498" t="s">
        <v>1290</v>
      </c>
      <c r="F14498" t="s">
        <v>332</v>
      </c>
      <c r="I14498" t="s">
        <v>2309</v>
      </c>
      <c r="J14498" t="s">
        <v>1293</v>
      </c>
      <c r="K14498">
        <v>66.573300000000003</v>
      </c>
      <c r="L14498">
        <v>67.829400000000007</v>
      </c>
      <c r="N14498">
        <v>1.2561</v>
      </c>
      <c r="O14498">
        <v>1.3501000000000001</v>
      </c>
      <c r="R14498">
        <v>0.12959999999999999</v>
      </c>
      <c r="U14498">
        <v>0.22</v>
      </c>
    </row>
    <row r="14499" spans="1:21">
      <c r="A14499" t="s">
        <v>1277</v>
      </c>
      <c r="B14499" t="s">
        <v>562</v>
      </c>
      <c r="E14499" t="s">
        <v>1290</v>
      </c>
      <c r="F14499" t="s">
        <v>332</v>
      </c>
      <c r="I14499" t="s">
        <v>2309</v>
      </c>
      <c r="J14499" t="s">
        <v>1293</v>
      </c>
      <c r="K14499">
        <v>67.829400000000007</v>
      </c>
      <c r="L14499">
        <v>69.085499999999996</v>
      </c>
      <c r="N14499">
        <v>1.2561</v>
      </c>
      <c r="O14499">
        <v>1.1773</v>
      </c>
      <c r="R14499">
        <v>0.12139999999999999</v>
      </c>
      <c r="U14499">
        <v>0.18</v>
      </c>
    </row>
    <row r="14500" spans="1:21">
      <c r="A14500" t="s">
        <v>1277</v>
      </c>
      <c r="B14500" t="s">
        <v>562</v>
      </c>
      <c r="E14500" t="s">
        <v>1290</v>
      </c>
      <c r="F14500" t="s">
        <v>332</v>
      </c>
      <c r="I14500" t="s">
        <v>2309</v>
      </c>
      <c r="J14500" t="s">
        <v>1293</v>
      </c>
      <c r="K14500">
        <v>69.085499999999996</v>
      </c>
      <c r="L14500">
        <v>70.3416</v>
      </c>
      <c r="N14500">
        <v>1.2561</v>
      </c>
      <c r="O14500">
        <v>1.3373999999999999</v>
      </c>
      <c r="R14500">
        <v>9.8299999999999998E-2</v>
      </c>
      <c r="U14500">
        <v>0.16500000000000001</v>
      </c>
    </row>
    <row r="14501" spans="1:21">
      <c r="A14501" t="s">
        <v>1277</v>
      </c>
      <c r="B14501" t="s">
        <v>562</v>
      </c>
      <c r="E14501" t="s">
        <v>1290</v>
      </c>
      <c r="F14501" t="s">
        <v>332</v>
      </c>
      <c r="I14501" t="s">
        <v>2309</v>
      </c>
      <c r="J14501" t="s">
        <v>1293</v>
      </c>
      <c r="K14501">
        <v>70.3416</v>
      </c>
      <c r="L14501">
        <v>71.597700000000003</v>
      </c>
      <c r="N14501">
        <v>1.2561</v>
      </c>
      <c r="O14501">
        <v>1.2057</v>
      </c>
      <c r="R14501">
        <v>7.51E-2</v>
      </c>
      <c r="U14501">
        <v>0.114</v>
      </c>
    </row>
    <row r="14502" spans="1:21">
      <c r="A14502" t="s">
        <v>1277</v>
      </c>
      <c r="B14502" t="s">
        <v>562</v>
      </c>
      <c r="E14502" t="s">
        <v>1290</v>
      </c>
      <c r="F14502" t="s">
        <v>332</v>
      </c>
      <c r="I14502" t="s">
        <v>2309</v>
      </c>
      <c r="J14502" t="s">
        <v>1293</v>
      </c>
      <c r="K14502">
        <v>71.597700000000003</v>
      </c>
      <c r="L14502">
        <v>72.853800000000007</v>
      </c>
      <c r="N14502">
        <v>1.2561</v>
      </c>
      <c r="O14502">
        <v>1.2324999999999999</v>
      </c>
      <c r="R14502">
        <v>0.1032</v>
      </c>
      <c r="U14502">
        <v>0.16</v>
      </c>
    </row>
    <row r="14503" spans="1:21">
      <c r="A14503" t="s">
        <v>1277</v>
      </c>
      <c r="B14503" t="s">
        <v>562</v>
      </c>
      <c r="E14503" t="s">
        <v>1290</v>
      </c>
      <c r="F14503" t="s">
        <v>332</v>
      </c>
      <c r="I14503" t="s">
        <v>2309</v>
      </c>
      <c r="J14503" t="s">
        <v>1293</v>
      </c>
      <c r="K14503">
        <v>72.853800000000007</v>
      </c>
      <c r="L14503">
        <v>74.109899999999996</v>
      </c>
      <c r="N14503">
        <v>1.2561</v>
      </c>
      <c r="O14503">
        <v>1.1734</v>
      </c>
      <c r="R14503">
        <v>0.1313</v>
      </c>
      <c r="U14503">
        <v>0.19400000000000001</v>
      </c>
    </row>
    <row r="14504" spans="1:21">
      <c r="A14504" t="s">
        <v>1277</v>
      </c>
      <c r="B14504" t="s">
        <v>562</v>
      </c>
      <c r="E14504" t="s">
        <v>1290</v>
      </c>
      <c r="F14504" t="s">
        <v>332</v>
      </c>
      <c r="I14504" t="s">
        <v>2309</v>
      </c>
      <c r="J14504" t="s">
        <v>1293</v>
      </c>
      <c r="K14504">
        <v>74.109899999999996</v>
      </c>
      <c r="L14504">
        <v>75.366</v>
      </c>
      <c r="N14504">
        <v>1.2561</v>
      </c>
      <c r="O14504">
        <v>1.2745</v>
      </c>
      <c r="R14504">
        <v>0.1444</v>
      </c>
      <c r="U14504">
        <v>0.23100000000000001</v>
      </c>
    </row>
    <row r="14505" spans="1:21">
      <c r="A14505" t="s">
        <v>1277</v>
      </c>
      <c r="B14505" t="s">
        <v>562</v>
      </c>
      <c r="E14505" t="s">
        <v>1290</v>
      </c>
      <c r="F14505" t="s">
        <v>332</v>
      </c>
      <c r="I14505" t="s">
        <v>2309</v>
      </c>
      <c r="J14505" t="s">
        <v>1293</v>
      </c>
      <c r="K14505">
        <v>75.366</v>
      </c>
      <c r="L14505">
        <v>76.622100000000003</v>
      </c>
      <c r="N14505">
        <v>1.2561</v>
      </c>
      <c r="O14505">
        <v>1.1839999999999999</v>
      </c>
      <c r="R14505">
        <v>0.15740000000000001</v>
      </c>
      <c r="U14505">
        <v>0.23400000000000001</v>
      </c>
    </row>
    <row r="14506" spans="1:21">
      <c r="A14506" t="s">
        <v>1277</v>
      </c>
      <c r="B14506" t="s">
        <v>562</v>
      </c>
      <c r="E14506" t="s">
        <v>1290</v>
      </c>
      <c r="F14506" t="s">
        <v>332</v>
      </c>
      <c r="I14506" t="s">
        <v>2309</v>
      </c>
      <c r="J14506" t="s">
        <v>1293</v>
      </c>
      <c r="K14506">
        <v>76.622100000000003</v>
      </c>
      <c r="L14506">
        <v>77.878200000000007</v>
      </c>
      <c r="N14506">
        <v>1.2561</v>
      </c>
      <c r="O14506">
        <v>1.1537999999999999</v>
      </c>
      <c r="R14506">
        <v>0.1978</v>
      </c>
      <c r="U14506">
        <v>0.28699999999999998</v>
      </c>
    </row>
    <row r="14507" spans="1:21">
      <c r="A14507" t="s">
        <v>1277</v>
      </c>
      <c r="B14507" t="s">
        <v>562</v>
      </c>
      <c r="E14507" t="s">
        <v>1290</v>
      </c>
      <c r="F14507" t="s">
        <v>332</v>
      </c>
      <c r="I14507" t="s">
        <v>2309</v>
      </c>
      <c r="J14507" t="s">
        <v>1293</v>
      </c>
      <c r="K14507">
        <v>77.878200000000007</v>
      </c>
      <c r="L14507">
        <v>79.134299999999996</v>
      </c>
      <c r="N14507">
        <v>1.2561</v>
      </c>
      <c r="O14507">
        <v>1.2806999999999999</v>
      </c>
      <c r="R14507">
        <v>0.2382</v>
      </c>
      <c r="U14507">
        <v>0.38300000000000001</v>
      </c>
    </row>
    <row r="14508" spans="1:21">
      <c r="A14508" t="s">
        <v>1277</v>
      </c>
      <c r="B14508" t="s">
        <v>562</v>
      </c>
      <c r="E14508" t="s">
        <v>1290</v>
      </c>
      <c r="F14508" t="s">
        <v>332</v>
      </c>
      <c r="I14508" t="s">
        <v>2309</v>
      </c>
      <c r="J14508" t="s">
        <v>1293</v>
      </c>
      <c r="K14508">
        <v>79.134299999999996</v>
      </c>
      <c r="L14508">
        <v>80.3904</v>
      </c>
      <c r="N14508">
        <v>1.2561</v>
      </c>
      <c r="O14508">
        <v>1.242</v>
      </c>
      <c r="R14508">
        <v>0.23899999999999999</v>
      </c>
      <c r="U14508">
        <v>0.373</v>
      </c>
    </row>
    <row r="14509" spans="1:21">
      <c r="A14509" t="s">
        <v>1277</v>
      </c>
      <c r="B14509" t="s">
        <v>562</v>
      </c>
      <c r="E14509" t="s">
        <v>1290</v>
      </c>
      <c r="F14509" t="s">
        <v>332</v>
      </c>
      <c r="I14509" t="s">
        <v>2309</v>
      </c>
      <c r="J14509" t="s">
        <v>1293</v>
      </c>
      <c r="K14509">
        <v>80.3904</v>
      </c>
      <c r="L14509">
        <v>81.646500000000003</v>
      </c>
      <c r="N14509">
        <v>1.2561</v>
      </c>
      <c r="O14509">
        <v>1.1581999999999999</v>
      </c>
      <c r="R14509">
        <v>0.23980000000000001</v>
      </c>
      <c r="U14509">
        <v>0.34899999999999998</v>
      </c>
    </row>
    <row r="14510" spans="1:21">
      <c r="A14510" t="s">
        <v>1277</v>
      </c>
      <c r="B14510" t="s">
        <v>562</v>
      </c>
      <c r="E14510" t="s">
        <v>1290</v>
      </c>
      <c r="F14510" t="s">
        <v>332</v>
      </c>
      <c r="I14510" t="s">
        <v>2309</v>
      </c>
      <c r="J14510" t="s">
        <v>1293</v>
      </c>
      <c r="K14510">
        <v>81.646500000000003</v>
      </c>
      <c r="L14510">
        <v>82.902600000000007</v>
      </c>
      <c r="N14510">
        <v>1.2561</v>
      </c>
      <c r="O14510">
        <v>0.86450000000000005</v>
      </c>
      <c r="R14510">
        <v>0.33210000000000001</v>
      </c>
      <c r="U14510">
        <v>0.36099999999999999</v>
      </c>
    </row>
    <row r="14511" spans="1:21">
      <c r="A14511" t="s">
        <v>1277</v>
      </c>
      <c r="B14511" t="s">
        <v>562</v>
      </c>
      <c r="E14511" t="s">
        <v>1290</v>
      </c>
      <c r="F14511" t="s">
        <v>332</v>
      </c>
      <c r="I14511" t="s">
        <v>2309</v>
      </c>
      <c r="J14511" t="s">
        <v>1293</v>
      </c>
      <c r="K14511">
        <v>82.902600000000007</v>
      </c>
      <c r="L14511">
        <v>84.158699999999996</v>
      </c>
      <c r="N14511">
        <v>1.2561</v>
      </c>
      <c r="O14511">
        <v>0.8488</v>
      </c>
      <c r="R14511">
        <v>0.42430000000000001</v>
      </c>
      <c r="U14511">
        <v>0.45200000000000001</v>
      </c>
    </row>
    <row r="14512" spans="1:21">
      <c r="A14512" t="s">
        <v>1277</v>
      </c>
      <c r="B14512" t="s">
        <v>562</v>
      </c>
      <c r="E14512" t="s">
        <v>1290</v>
      </c>
      <c r="F14512" t="s">
        <v>332</v>
      </c>
      <c r="I14512" t="s">
        <v>2309</v>
      </c>
      <c r="J14512" t="s">
        <v>1293</v>
      </c>
      <c r="K14512">
        <v>84.158699999999996</v>
      </c>
      <c r="L14512">
        <v>85.4148</v>
      </c>
      <c r="N14512">
        <v>1.2561</v>
      </c>
      <c r="O14512">
        <v>0.95889999999999997</v>
      </c>
      <c r="R14512">
        <v>0.38740000000000002</v>
      </c>
      <c r="U14512">
        <v>0.46700000000000003</v>
      </c>
    </row>
    <row r="14513" spans="1:21">
      <c r="A14513" t="s">
        <v>1277</v>
      </c>
      <c r="B14513" t="s">
        <v>562</v>
      </c>
      <c r="E14513" t="s">
        <v>1290</v>
      </c>
      <c r="F14513" t="s">
        <v>332</v>
      </c>
      <c r="I14513" t="s">
        <v>2309</v>
      </c>
      <c r="J14513" t="s">
        <v>1293</v>
      </c>
      <c r="K14513">
        <v>85.4148</v>
      </c>
      <c r="L14513">
        <v>86.670900000000003</v>
      </c>
      <c r="N14513">
        <v>1.2561</v>
      </c>
      <c r="O14513">
        <v>0.93259999999999998</v>
      </c>
      <c r="R14513">
        <v>0.35049999999999998</v>
      </c>
      <c r="U14513">
        <v>0.41099999999999998</v>
      </c>
    </row>
    <row r="14514" spans="1:21">
      <c r="A14514" t="s">
        <v>1277</v>
      </c>
      <c r="B14514" t="s">
        <v>562</v>
      </c>
      <c r="E14514" t="s">
        <v>1290</v>
      </c>
      <c r="F14514" t="s">
        <v>332</v>
      </c>
      <c r="I14514" t="s">
        <v>2309</v>
      </c>
      <c r="J14514" t="s">
        <v>1293</v>
      </c>
      <c r="K14514">
        <v>86.670900000000003</v>
      </c>
      <c r="L14514">
        <v>87.927000000000007</v>
      </c>
      <c r="N14514">
        <v>1.2561</v>
      </c>
      <c r="O14514">
        <v>0.94320000000000004</v>
      </c>
      <c r="R14514">
        <v>0.21740000000000001</v>
      </c>
      <c r="U14514">
        <v>0.25800000000000001</v>
      </c>
    </row>
    <row r="14515" spans="1:21">
      <c r="A14515" t="s">
        <v>1277</v>
      </c>
      <c r="B14515" t="s">
        <v>562</v>
      </c>
      <c r="E14515" t="s">
        <v>1290</v>
      </c>
      <c r="F14515" t="s">
        <v>332</v>
      </c>
      <c r="I14515" t="s">
        <v>2309</v>
      </c>
      <c r="J14515" t="s">
        <v>1293</v>
      </c>
      <c r="K14515">
        <v>87.927000000000007</v>
      </c>
      <c r="L14515">
        <v>89.183099999999996</v>
      </c>
      <c r="N14515">
        <v>1.2561</v>
      </c>
      <c r="O14515">
        <v>0.88949999999999996</v>
      </c>
      <c r="R14515">
        <v>8.43E-2</v>
      </c>
      <c r="U14515">
        <v>9.4E-2</v>
      </c>
    </row>
    <row r="14516" spans="1:21">
      <c r="A14516" t="s">
        <v>1277</v>
      </c>
      <c r="B14516" t="s">
        <v>562</v>
      </c>
      <c r="E14516" t="s">
        <v>1290</v>
      </c>
      <c r="F14516" t="s">
        <v>332</v>
      </c>
      <c r="I14516" t="s">
        <v>2309</v>
      </c>
      <c r="J14516" t="s">
        <v>1293</v>
      </c>
      <c r="K14516">
        <v>89.183099999999996</v>
      </c>
      <c r="L14516">
        <v>90.4392</v>
      </c>
      <c r="N14516">
        <v>1.2561</v>
      </c>
      <c r="O14516">
        <v>1.0824</v>
      </c>
      <c r="R14516">
        <v>0.122</v>
      </c>
      <c r="U14516">
        <v>0.16600000000000001</v>
      </c>
    </row>
    <row r="14517" spans="1:21">
      <c r="A14517" t="s">
        <v>1277</v>
      </c>
      <c r="B14517" t="s">
        <v>562</v>
      </c>
      <c r="E14517" t="s">
        <v>1290</v>
      </c>
      <c r="F14517" t="s">
        <v>332</v>
      </c>
      <c r="I14517" t="s">
        <v>2309</v>
      </c>
      <c r="J14517" t="s">
        <v>1293</v>
      </c>
      <c r="K14517">
        <v>90.4392</v>
      </c>
      <c r="L14517">
        <v>91.695300000000003</v>
      </c>
      <c r="N14517">
        <v>1.2561</v>
      </c>
      <c r="O14517">
        <v>1.2895000000000001</v>
      </c>
      <c r="R14517">
        <v>0.15970000000000001</v>
      </c>
      <c r="U14517">
        <v>0.25900000000000001</v>
      </c>
    </row>
    <row r="14518" spans="1:21">
      <c r="A14518" t="s">
        <v>1277</v>
      </c>
      <c r="B14518" t="s">
        <v>562</v>
      </c>
      <c r="E14518" t="s">
        <v>1290</v>
      </c>
      <c r="F14518" t="s">
        <v>332</v>
      </c>
      <c r="I14518" t="s">
        <v>2309</v>
      </c>
      <c r="J14518" t="s">
        <v>1293</v>
      </c>
      <c r="K14518">
        <v>91.695300000000003</v>
      </c>
      <c r="L14518">
        <v>92.951400000000007</v>
      </c>
      <c r="N14518">
        <v>1.2561</v>
      </c>
      <c r="O14518">
        <v>1.2232000000000001</v>
      </c>
      <c r="R14518">
        <v>0.16059999999999999</v>
      </c>
      <c r="U14518">
        <v>0.247</v>
      </c>
    </row>
    <row r="14519" spans="1:21">
      <c r="A14519" t="s">
        <v>1277</v>
      </c>
      <c r="B14519" t="s">
        <v>562</v>
      </c>
      <c r="E14519" t="s">
        <v>1290</v>
      </c>
      <c r="F14519" t="s">
        <v>332</v>
      </c>
      <c r="I14519" t="s">
        <v>2309</v>
      </c>
      <c r="J14519" t="s">
        <v>1293</v>
      </c>
      <c r="K14519">
        <v>92.951400000000007</v>
      </c>
      <c r="L14519">
        <v>94.207499999999996</v>
      </c>
      <c r="N14519">
        <v>1.2561</v>
      </c>
      <c r="O14519">
        <v>1.2410000000000001</v>
      </c>
      <c r="R14519">
        <v>0.16159999999999999</v>
      </c>
      <c r="U14519">
        <v>0.252</v>
      </c>
    </row>
    <row r="14520" spans="1:21">
      <c r="A14520" t="s">
        <v>1277</v>
      </c>
      <c r="B14520" t="s">
        <v>562</v>
      </c>
      <c r="E14520" t="s">
        <v>1290</v>
      </c>
      <c r="F14520" t="s">
        <v>332</v>
      </c>
      <c r="I14520" t="s">
        <v>2309</v>
      </c>
      <c r="J14520" t="s">
        <v>1293</v>
      </c>
      <c r="K14520">
        <v>94.207499999999996</v>
      </c>
      <c r="L14520">
        <v>95.4636</v>
      </c>
      <c r="N14520">
        <v>1.2561</v>
      </c>
      <c r="O14520">
        <v>1.0765</v>
      </c>
      <c r="R14520">
        <v>0.13719999999999999</v>
      </c>
      <c r="U14520">
        <v>0.186</v>
      </c>
    </row>
    <row r="14521" spans="1:21">
      <c r="A14521" t="s">
        <v>1277</v>
      </c>
      <c r="B14521" t="s">
        <v>562</v>
      </c>
      <c r="E14521" t="s">
        <v>1290</v>
      </c>
      <c r="F14521" t="s">
        <v>332</v>
      </c>
      <c r="I14521" t="s">
        <v>2309</v>
      </c>
      <c r="J14521" t="s">
        <v>1293</v>
      </c>
      <c r="K14521">
        <v>95.4636</v>
      </c>
      <c r="L14521">
        <v>96.719700000000003</v>
      </c>
      <c r="N14521">
        <v>1.2561</v>
      </c>
      <c r="O14521">
        <v>1.2513000000000001</v>
      </c>
      <c r="R14521">
        <v>0.1129</v>
      </c>
      <c r="U14521">
        <v>0.17699999999999999</v>
      </c>
    </row>
    <row r="14522" spans="1:21">
      <c r="A14522" t="s">
        <v>1277</v>
      </c>
      <c r="B14522" t="s">
        <v>562</v>
      </c>
      <c r="E14522" t="s">
        <v>1290</v>
      </c>
      <c r="F14522" t="s">
        <v>332</v>
      </c>
      <c r="I14522" t="s">
        <v>2309</v>
      </c>
      <c r="J14522" t="s">
        <v>1293</v>
      </c>
      <c r="K14522">
        <v>96.719700000000003</v>
      </c>
      <c r="L14522">
        <v>97.975800000000007</v>
      </c>
      <c r="N14522">
        <v>1.2561</v>
      </c>
      <c r="O14522">
        <v>1.2486999999999999</v>
      </c>
      <c r="R14522">
        <v>0.14749999999999999</v>
      </c>
      <c r="U14522">
        <v>0.23100000000000001</v>
      </c>
    </row>
    <row r="14523" spans="1:21">
      <c r="A14523" t="s">
        <v>1277</v>
      </c>
      <c r="B14523" t="s">
        <v>562</v>
      </c>
      <c r="E14523" t="s">
        <v>1290</v>
      </c>
      <c r="F14523" t="s">
        <v>332</v>
      </c>
      <c r="I14523" t="s">
        <v>2309</v>
      </c>
      <c r="J14523" t="s">
        <v>1293</v>
      </c>
      <c r="K14523">
        <v>97.975800000000007</v>
      </c>
      <c r="L14523">
        <v>99.231899999999996</v>
      </c>
      <c r="N14523">
        <v>1.2561</v>
      </c>
      <c r="O14523">
        <v>1.1889000000000001</v>
      </c>
      <c r="R14523">
        <v>0.1822</v>
      </c>
      <c r="U14523">
        <v>0.27200000000000002</v>
      </c>
    </row>
    <row r="14524" spans="1:21">
      <c r="A14524" t="s">
        <v>1277</v>
      </c>
      <c r="B14524" t="s">
        <v>562</v>
      </c>
      <c r="E14524" t="s">
        <v>1290</v>
      </c>
      <c r="F14524" t="s">
        <v>332</v>
      </c>
      <c r="I14524" t="s">
        <v>2309</v>
      </c>
      <c r="J14524" t="s">
        <v>1293</v>
      </c>
      <c r="K14524">
        <v>99.231899999999996</v>
      </c>
      <c r="L14524">
        <v>100.488</v>
      </c>
      <c r="N14524">
        <v>1.2561</v>
      </c>
      <c r="O14524">
        <v>1.1659999999999999</v>
      </c>
      <c r="R14524">
        <v>0.2213</v>
      </c>
      <c r="U14524">
        <v>0.32400000000000001</v>
      </c>
    </row>
    <row r="14525" spans="1:21">
      <c r="A14525" t="s">
        <v>1277</v>
      </c>
      <c r="B14525" t="s">
        <v>562</v>
      </c>
      <c r="E14525" t="s">
        <v>1290</v>
      </c>
      <c r="F14525" t="s">
        <v>332</v>
      </c>
      <c r="I14525" t="s">
        <v>2309</v>
      </c>
      <c r="J14525" t="s">
        <v>1293</v>
      </c>
      <c r="K14525">
        <v>100.488</v>
      </c>
      <c r="L14525">
        <v>101.7441</v>
      </c>
      <c r="N14525">
        <v>1.2561</v>
      </c>
      <c r="O14525">
        <v>1.0638000000000001</v>
      </c>
      <c r="R14525">
        <v>0.26029999999999998</v>
      </c>
      <c r="U14525">
        <v>0.34799999999999998</v>
      </c>
    </row>
    <row r="14526" spans="1:21">
      <c r="A14526" t="s">
        <v>1277</v>
      </c>
      <c r="B14526" t="s">
        <v>562</v>
      </c>
      <c r="E14526" t="s">
        <v>1290</v>
      </c>
      <c r="F14526" t="s">
        <v>332</v>
      </c>
      <c r="I14526" t="s">
        <v>2309</v>
      </c>
      <c r="J14526" t="s">
        <v>1293</v>
      </c>
      <c r="K14526">
        <v>101.7441</v>
      </c>
      <c r="L14526">
        <v>103.00020000000001</v>
      </c>
      <c r="N14526">
        <v>1.2561</v>
      </c>
      <c r="O14526">
        <v>0.99399999999999999</v>
      </c>
      <c r="R14526">
        <v>0.2145</v>
      </c>
      <c r="U14526">
        <v>0.26800000000000002</v>
      </c>
    </row>
    <row r="14527" spans="1:21">
      <c r="A14527" t="s">
        <v>1277</v>
      </c>
      <c r="B14527" t="s">
        <v>562</v>
      </c>
      <c r="E14527" t="s">
        <v>1290</v>
      </c>
      <c r="F14527" t="s">
        <v>332</v>
      </c>
      <c r="I14527" t="s">
        <v>2309</v>
      </c>
      <c r="J14527" t="s">
        <v>1293</v>
      </c>
      <c r="K14527">
        <v>103.00020000000001</v>
      </c>
      <c r="L14527">
        <v>104.2563</v>
      </c>
      <c r="N14527">
        <v>1.2561</v>
      </c>
      <c r="O14527">
        <v>1.0881000000000001</v>
      </c>
      <c r="R14527">
        <v>0.16869999999999999</v>
      </c>
      <c r="U14527">
        <v>0.23100000000000001</v>
      </c>
    </row>
    <row r="14528" spans="1:21">
      <c r="A14528" t="s">
        <v>1277</v>
      </c>
      <c r="B14528" t="s">
        <v>562</v>
      </c>
      <c r="E14528" t="s">
        <v>1290</v>
      </c>
      <c r="F14528" t="s">
        <v>332</v>
      </c>
      <c r="I14528" t="s">
        <v>2309</v>
      </c>
      <c r="J14528" t="s">
        <v>1293</v>
      </c>
      <c r="K14528">
        <v>104.2563</v>
      </c>
      <c r="L14528">
        <v>105.5124</v>
      </c>
      <c r="N14528">
        <v>1.2561</v>
      </c>
      <c r="O14528">
        <v>1.1533</v>
      </c>
      <c r="R14528">
        <v>0.1459</v>
      </c>
      <c r="U14528">
        <v>0.21099999999999999</v>
      </c>
    </row>
    <row r="14529" spans="1:21">
      <c r="A14529" t="s">
        <v>1277</v>
      </c>
      <c r="B14529" t="s">
        <v>562</v>
      </c>
      <c r="E14529" t="s">
        <v>1290</v>
      </c>
      <c r="F14529" t="s">
        <v>332</v>
      </c>
      <c r="I14529" t="s">
        <v>2309</v>
      </c>
      <c r="J14529" t="s">
        <v>1293</v>
      </c>
      <c r="K14529">
        <v>105.5124</v>
      </c>
      <c r="L14529">
        <v>106.7685</v>
      </c>
      <c r="N14529">
        <v>1.2561</v>
      </c>
      <c r="O14529">
        <v>1.2095</v>
      </c>
      <c r="R14529">
        <v>0.123</v>
      </c>
      <c r="U14529">
        <v>0.187</v>
      </c>
    </row>
    <row r="14530" spans="1:21">
      <c r="A14530" t="s">
        <v>1277</v>
      </c>
      <c r="B14530" t="s">
        <v>562</v>
      </c>
      <c r="E14530" t="s">
        <v>1290</v>
      </c>
      <c r="F14530" t="s">
        <v>332</v>
      </c>
      <c r="I14530" t="s">
        <v>2309</v>
      </c>
      <c r="J14530" t="s">
        <v>1293</v>
      </c>
      <c r="K14530">
        <v>106.7685</v>
      </c>
      <c r="L14530">
        <v>108.02460000000001</v>
      </c>
      <c r="N14530">
        <v>1.2561</v>
      </c>
      <c r="O14530">
        <v>1.2306999999999999</v>
      </c>
      <c r="R14530">
        <v>0.13800000000000001</v>
      </c>
      <c r="U14530">
        <v>0.21299999999999999</v>
      </c>
    </row>
    <row r="14531" spans="1:21">
      <c r="A14531" t="s">
        <v>1277</v>
      </c>
      <c r="B14531" t="s">
        <v>562</v>
      </c>
      <c r="E14531" t="s">
        <v>1290</v>
      </c>
      <c r="F14531" t="s">
        <v>332</v>
      </c>
      <c r="I14531" t="s">
        <v>2309</v>
      </c>
      <c r="J14531" t="s">
        <v>1293</v>
      </c>
      <c r="K14531">
        <v>108.02460000000001</v>
      </c>
      <c r="L14531">
        <v>109.2807</v>
      </c>
      <c r="N14531">
        <v>1.2561</v>
      </c>
      <c r="O14531">
        <v>1.2090000000000001</v>
      </c>
      <c r="R14531">
        <v>0.15290000000000001</v>
      </c>
      <c r="U14531">
        <v>0.23200000000000001</v>
      </c>
    </row>
    <row r="14532" spans="1:21">
      <c r="A14532" t="s">
        <v>1277</v>
      </c>
      <c r="B14532" t="s">
        <v>562</v>
      </c>
      <c r="E14532" t="s">
        <v>1290</v>
      </c>
      <c r="F14532" t="s">
        <v>332</v>
      </c>
      <c r="I14532" t="s">
        <v>2309</v>
      </c>
      <c r="J14532" t="s">
        <v>1293</v>
      </c>
      <c r="K14532">
        <v>109.2807</v>
      </c>
      <c r="L14532">
        <v>110.5368</v>
      </c>
      <c r="N14532">
        <v>1.2561</v>
      </c>
      <c r="O14532">
        <v>1.2766</v>
      </c>
      <c r="R14532">
        <v>0.12670000000000001</v>
      </c>
      <c r="U14532">
        <v>0.20300000000000001</v>
      </c>
    </row>
    <row r="14533" spans="1:21">
      <c r="A14533" t="s">
        <v>1277</v>
      </c>
      <c r="B14533" t="s">
        <v>562</v>
      </c>
      <c r="E14533" t="s">
        <v>1290</v>
      </c>
      <c r="F14533" t="s">
        <v>332</v>
      </c>
      <c r="I14533" t="s">
        <v>2309</v>
      </c>
      <c r="J14533" t="s">
        <v>1293</v>
      </c>
      <c r="K14533">
        <v>110.5368</v>
      </c>
      <c r="L14533">
        <v>111.7929</v>
      </c>
      <c r="N14533">
        <v>1.2561</v>
      </c>
      <c r="O14533">
        <v>1.1415</v>
      </c>
      <c r="R14533">
        <v>0.1004</v>
      </c>
      <c r="U14533">
        <v>0.14399999999999999</v>
      </c>
    </row>
    <row r="14534" spans="1:21">
      <c r="A14534" t="s">
        <v>1277</v>
      </c>
      <c r="B14534" t="s">
        <v>562</v>
      </c>
      <c r="E14534" t="s">
        <v>1290</v>
      </c>
      <c r="F14534" t="s">
        <v>332</v>
      </c>
      <c r="I14534" t="s">
        <v>2309</v>
      </c>
      <c r="J14534" t="s">
        <v>1293</v>
      </c>
      <c r="K14534">
        <v>111.7929</v>
      </c>
      <c r="L14534">
        <v>113.04900000000001</v>
      </c>
      <c r="N14534">
        <v>1.2561</v>
      </c>
      <c r="O14534">
        <v>1.2557</v>
      </c>
      <c r="R14534">
        <v>0.1089</v>
      </c>
      <c r="U14534">
        <v>0.17199999999999999</v>
      </c>
    </row>
    <row r="14535" spans="1:21">
      <c r="A14535" t="s">
        <v>1277</v>
      </c>
      <c r="B14535" t="s">
        <v>562</v>
      </c>
      <c r="E14535" t="s">
        <v>1290</v>
      </c>
      <c r="F14535" t="s">
        <v>332</v>
      </c>
      <c r="I14535" t="s">
        <v>2309</v>
      </c>
      <c r="J14535" t="s">
        <v>1293</v>
      </c>
      <c r="K14535">
        <v>113.04900000000001</v>
      </c>
      <c r="L14535">
        <v>114.3051</v>
      </c>
      <c r="N14535">
        <v>1.2561</v>
      </c>
      <c r="O14535">
        <v>0.91769999999999996</v>
      </c>
      <c r="R14535">
        <v>0.1174</v>
      </c>
      <c r="U14535">
        <v>0.13500000000000001</v>
      </c>
    </row>
    <row r="14536" spans="1:21">
      <c r="A14536" t="s">
        <v>1277</v>
      </c>
      <c r="B14536" t="s">
        <v>562</v>
      </c>
      <c r="E14536" t="s">
        <v>1290</v>
      </c>
      <c r="F14536" t="s">
        <v>332</v>
      </c>
      <c r="I14536" t="s">
        <v>2309</v>
      </c>
      <c r="J14536" t="s">
        <v>1293</v>
      </c>
      <c r="K14536">
        <v>114.3051</v>
      </c>
      <c r="L14536">
        <v>115.5612</v>
      </c>
      <c r="N14536">
        <v>1.2561</v>
      </c>
      <c r="O14536">
        <v>1.1677999999999999</v>
      </c>
      <c r="R14536">
        <v>0.1217</v>
      </c>
      <c r="U14536">
        <v>0.17899999999999999</v>
      </c>
    </row>
    <row r="14537" spans="1:21">
      <c r="A14537" t="s">
        <v>1277</v>
      </c>
      <c r="B14537" t="s">
        <v>562</v>
      </c>
      <c r="E14537" t="s">
        <v>1290</v>
      </c>
      <c r="F14537" t="s">
        <v>332</v>
      </c>
      <c r="I14537" t="s">
        <v>2309</v>
      </c>
      <c r="J14537" t="s">
        <v>1293</v>
      </c>
      <c r="K14537">
        <v>115.5612</v>
      </c>
      <c r="L14537">
        <v>116.8173</v>
      </c>
      <c r="N14537">
        <v>1.2561</v>
      </c>
      <c r="O14537">
        <v>1.0466</v>
      </c>
      <c r="R14537">
        <v>0.126</v>
      </c>
      <c r="U14537">
        <v>0.16600000000000001</v>
      </c>
    </row>
    <row r="14538" spans="1:21">
      <c r="A14538" t="s">
        <v>1277</v>
      </c>
      <c r="B14538" t="s">
        <v>562</v>
      </c>
      <c r="E14538" t="s">
        <v>1290</v>
      </c>
      <c r="F14538" t="s">
        <v>332</v>
      </c>
      <c r="I14538" t="s">
        <v>2309</v>
      </c>
      <c r="J14538" t="s">
        <v>1293</v>
      </c>
      <c r="K14538">
        <v>116.8173</v>
      </c>
      <c r="L14538">
        <v>118.07340000000001</v>
      </c>
      <c r="N14538">
        <v>1.2561</v>
      </c>
      <c r="O14538">
        <v>1.1012</v>
      </c>
      <c r="R14538">
        <v>0.1166</v>
      </c>
      <c r="U14538">
        <v>0.161</v>
      </c>
    </row>
    <row r="14539" spans="1:21">
      <c r="A14539" t="s">
        <v>1277</v>
      </c>
      <c r="B14539" t="s">
        <v>562</v>
      </c>
      <c r="E14539" t="s">
        <v>1290</v>
      </c>
      <c r="F14539" t="s">
        <v>332</v>
      </c>
      <c r="I14539" t="s">
        <v>2309</v>
      </c>
      <c r="J14539" t="s">
        <v>1293</v>
      </c>
      <c r="K14539">
        <v>118.07340000000001</v>
      </c>
      <c r="L14539">
        <v>119.3295</v>
      </c>
      <c r="N14539">
        <v>1.2561</v>
      </c>
      <c r="O14539">
        <v>1.2267999999999999</v>
      </c>
      <c r="R14539">
        <v>0.1072</v>
      </c>
      <c r="U14539">
        <v>0.16500000000000001</v>
      </c>
    </row>
    <row r="14540" spans="1:21">
      <c r="A14540" t="s">
        <v>1277</v>
      </c>
      <c r="B14540" t="s">
        <v>562</v>
      </c>
      <c r="E14540" t="s">
        <v>1290</v>
      </c>
      <c r="F14540" t="s">
        <v>332</v>
      </c>
      <c r="I14540" t="s">
        <v>2309</v>
      </c>
      <c r="J14540" t="s">
        <v>1293</v>
      </c>
      <c r="K14540">
        <v>119.3295</v>
      </c>
      <c r="L14540">
        <v>120.5856</v>
      </c>
      <c r="N14540">
        <v>1.2561</v>
      </c>
      <c r="O14540">
        <v>1.3080000000000001</v>
      </c>
      <c r="R14540">
        <v>0.1137</v>
      </c>
      <c r="U14540">
        <v>0.187</v>
      </c>
    </row>
    <row r="14541" spans="1:21">
      <c r="A14541" t="s">
        <v>1277</v>
      </c>
      <c r="B14541" t="s">
        <v>562</v>
      </c>
      <c r="E14541" t="s">
        <v>1290</v>
      </c>
      <c r="F14541" t="s">
        <v>332</v>
      </c>
      <c r="I14541" t="s">
        <v>2309</v>
      </c>
      <c r="J14541" t="s">
        <v>1293</v>
      </c>
      <c r="K14541">
        <v>120.5856</v>
      </c>
      <c r="L14541">
        <v>121.8417</v>
      </c>
      <c r="N14541">
        <v>1.2561</v>
      </c>
      <c r="O14541">
        <v>1.2324999999999999</v>
      </c>
      <c r="R14541">
        <v>0.1202</v>
      </c>
      <c r="U14541">
        <v>0.186</v>
      </c>
    </row>
    <row r="14542" spans="1:21">
      <c r="A14542" t="s">
        <v>1277</v>
      </c>
      <c r="B14542" t="s">
        <v>562</v>
      </c>
      <c r="E14542" t="s">
        <v>1290</v>
      </c>
      <c r="F14542" t="s">
        <v>332</v>
      </c>
      <c r="I14542" t="s">
        <v>2309</v>
      </c>
      <c r="J14542" t="s">
        <v>1293</v>
      </c>
      <c r="K14542">
        <v>121.8417</v>
      </c>
      <c r="L14542">
        <v>123.09780000000001</v>
      </c>
      <c r="N14542">
        <v>1.2561</v>
      </c>
      <c r="O14542">
        <v>1.2566999999999999</v>
      </c>
      <c r="R14542">
        <v>0.1143</v>
      </c>
      <c r="U14542">
        <v>0.18</v>
      </c>
    </row>
    <row r="14543" spans="1:21">
      <c r="A14543" t="s">
        <v>1277</v>
      </c>
      <c r="B14543" t="s">
        <v>562</v>
      </c>
      <c r="E14543" t="s">
        <v>1290</v>
      </c>
      <c r="F14543" t="s">
        <v>332</v>
      </c>
      <c r="I14543" t="s">
        <v>2309</v>
      </c>
      <c r="J14543" t="s">
        <v>1293</v>
      </c>
      <c r="K14543">
        <v>123.09780000000001</v>
      </c>
      <c r="L14543">
        <v>124.3539</v>
      </c>
      <c r="N14543">
        <v>1.2561</v>
      </c>
      <c r="O14543">
        <v>1.1373</v>
      </c>
      <c r="R14543">
        <v>0.1084</v>
      </c>
      <c r="U14543">
        <v>0.155</v>
      </c>
    </row>
    <row r="14544" spans="1:21">
      <c r="A14544" t="s">
        <v>1277</v>
      </c>
      <c r="B14544" t="s">
        <v>562</v>
      </c>
      <c r="E14544" t="s">
        <v>1290</v>
      </c>
      <c r="F14544" t="s">
        <v>332</v>
      </c>
      <c r="I14544" t="s">
        <v>2309</v>
      </c>
      <c r="J14544" t="s">
        <v>1293</v>
      </c>
      <c r="K14544">
        <v>124.3539</v>
      </c>
      <c r="L14544">
        <v>125.61</v>
      </c>
      <c r="N14544">
        <v>1.2561</v>
      </c>
      <c r="O14544">
        <v>1.1830000000000001</v>
      </c>
      <c r="R14544">
        <v>0.13880000000000001</v>
      </c>
      <c r="U14544">
        <v>0.20599999999999999</v>
      </c>
    </row>
    <row r="14545" spans="1:21">
      <c r="A14545" t="s">
        <v>1277</v>
      </c>
      <c r="B14545" t="s">
        <v>562</v>
      </c>
      <c r="E14545" t="s">
        <v>1290</v>
      </c>
      <c r="F14545" t="s">
        <v>332</v>
      </c>
      <c r="I14545" t="s">
        <v>2309</v>
      </c>
      <c r="J14545" t="s">
        <v>1293</v>
      </c>
      <c r="K14545">
        <v>125.61</v>
      </c>
      <c r="L14545">
        <v>126.8661</v>
      </c>
      <c r="N14545">
        <v>1.2561</v>
      </c>
      <c r="O14545">
        <v>1.2369000000000001</v>
      </c>
      <c r="R14545">
        <v>0.16919999999999999</v>
      </c>
      <c r="U14545">
        <v>0.26300000000000001</v>
      </c>
    </row>
    <row r="14546" spans="1:21">
      <c r="A14546" t="s">
        <v>1277</v>
      </c>
      <c r="B14546" t="s">
        <v>562</v>
      </c>
      <c r="E14546" t="s">
        <v>1290</v>
      </c>
      <c r="F14546" t="s">
        <v>332</v>
      </c>
      <c r="I14546" t="s">
        <v>2309</v>
      </c>
      <c r="J14546" t="s">
        <v>1293</v>
      </c>
      <c r="K14546">
        <v>126.8661</v>
      </c>
      <c r="L14546">
        <v>128.12219999999999</v>
      </c>
      <c r="N14546">
        <v>1.2561</v>
      </c>
      <c r="O14546">
        <v>1.1817</v>
      </c>
      <c r="R14546">
        <v>0.13900000000000001</v>
      </c>
      <c r="U14546">
        <v>0.20599999999999999</v>
      </c>
    </row>
    <row r="14547" spans="1:21">
      <c r="A14547" t="s">
        <v>1277</v>
      </c>
      <c r="B14547" t="s">
        <v>562</v>
      </c>
      <c r="E14547" t="s">
        <v>1290</v>
      </c>
      <c r="F14547" t="s">
        <v>332</v>
      </c>
      <c r="I14547" t="s">
        <v>2309</v>
      </c>
      <c r="J14547" t="s">
        <v>1293</v>
      </c>
      <c r="K14547">
        <v>128.12219999999999</v>
      </c>
      <c r="L14547">
        <v>129.3783</v>
      </c>
      <c r="N14547">
        <v>1.2561</v>
      </c>
      <c r="O14547">
        <v>1.1587000000000001</v>
      </c>
      <c r="R14547">
        <v>0.1087</v>
      </c>
      <c r="U14547">
        <v>0.158</v>
      </c>
    </row>
    <row r="14548" spans="1:21">
      <c r="A14548" t="s">
        <v>1277</v>
      </c>
      <c r="B14548" t="s">
        <v>562</v>
      </c>
      <c r="E14548" t="s">
        <v>1290</v>
      </c>
      <c r="F14548" t="s">
        <v>332</v>
      </c>
      <c r="I14548" t="s">
        <v>2309</v>
      </c>
      <c r="J14548" t="s">
        <v>1293</v>
      </c>
      <c r="K14548">
        <v>129.3783</v>
      </c>
      <c r="L14548">
        <v>130.6344</v>
      </c>
      <c r="N14548">
        <v>1.2561</v>
      </c>
      <c r="O14548">
        <v>1.1126</v>
      </c>
      <c r="R14548">
        <v>0.14419999999999999</v>
      </c>
      <c r="U14548">
        <v>0.20100000000000001</v>
      </c>
    </row>
    <row r="14549" spans="1:21">
      <c r="A14549" t="s">
        <v>1277</v>
      </c>
      <c r="B14549" t="s">
        <v>562</v>
      </c>
      <c r="E14549" t="s">
        <v>1290</v>
      </c>
      <c r="F14549" t="s">
        <v>332</v>
      </c>
      <c r="I14549" t="s">
        <v>2309</v>
      </c>
      <c r="J14549" t="s">
        <v>1293</v>
      </c>
      <c r="K14549">
        <v>130.6344</v>
      </c>
      <c r="L14549">
        <v>131.8905</v>
      </c>
      <c r="N14549">
        <v>1.2561</v>
      </c>
      <c r="O14549">
        <v>1.2459</v>
      </c>
      <c r="R14549">
        <v>0.17960000000000001</v>
      </c>
      <c r="U14549">
        <v>0.28100000000000003</v>
      </c>
    </row>
    <row r="14550" spans="1:21">
      <c r="A14550" t="s">
        <v>1277</v>
      </c>
      <c r="B14550" t="s">
        <v>562</v>
      </c>
      <c r="E14550" t="s">
        <v>1290</v>
      </c>
      <c r="F14550" t="s">
        <v>332</v>
      </c>
      <c r="I14550" t="s">
        <v>2309</v>
      </c>
      <c r="J14550" t="s">
        <v>1293</v>
      </c>
      <c r="K14550">
        <v>131.8905</v>
      </c>
      <c r="L14550">
        <v>133.14660000000001</v>
      </c>
      <c r="N14550">
        <v>1.2561</v>
      </c>
      <c r="O14550">
        <v>1.177</v>
      </c>
      <c r="R14550">
        <v>0.1343</v>
      </c>
      <c r="U14550">
        <v>0.19900000000000001</v>
      </c>
    </row>
    <row r="14551" spans="1:21">
      <c r="A14551" t="s">
        <v>1277</v>
      </c>
      <c r="B14551" t="s">
        <v>562</v>
      </c>
      <c r="E14551" t="s">
        <v>1290</v>
      </c>
      <c r="F14551" t="s">
        <v>332</v>
      </c>
      <c r="I14551" t="s">
        <v>2309</v>
      </c>
      <c r="J14551" t="s">
        <v>1293</v>
      </c>
      <c r="K14551">
        <v>133.14660000000001</v>
      </c>
      <c r="L14551">
        <v>134.40270000000001</v>
      </c>
      <c r="N14551">
        <v>1.2561</v>
      </c>
      <c r="O14551">
        <v>1.0185</v>
      </c>
      <c r="R14551">
        <v>8.8999999999999996E-2</v>
      </c>
      <c r="U14551">
        <v>0.114</v>
      </c>
    </row>
    <row r="14552" spans="1:21">
      <c r="A14552" t="s">
        <v>1277</v>
      </c>
      <c r="B14552" t="s">
        <v>562</v>
      </c>
      <c r="E14552" t="s">
        <v>1290</v>
      </c>
      <c r="F14552" t="s">
        <v>332</v>
      </c>
      <c r="I14552" t="s">
        <v>2309</v>
      </c>
      <c r="J14552" t="s">
        <v>1293</v>
      </c>
      <c r="K14552">
        <v>134.40270000000001</v>
      </c>
      <c r="L14552">
        <v>135.65880000000001</v>
      </c>
      <c r="N14552">
        <v>1.2561</v>
      </c>
      <c r="O14552">
        <v>1.0739000000000001</v>
      </c>
      <c r="R14552">
        <v>8.5000000000000006E-2</v>
      </c>
      <c r="U14552">
        <v>0.115</v>
      </c>
    </row>
    <row r="14553" spans="1:21">
      <c r="A14553" t="s">
        <v>1277</v>
      </c>
      <c r="B14553" t="s">
        <v>562</v>
      </c>
      <c r="E14553" t="s">
        <v>1290</v>
      </c>
      <c r="F14553" t="s">
        <v>332</v>
      </c>
      <c r="I14553" t="s">
        <v>2309</v>
      </c>
      <c r="J14553" t="s">
        <v>1293</v>
      </c>
      <c r="K14553">
        <v>135.65880000000001</v>
      </c>
      <c r="L14553">
        <v>136.91489999999999</v>
      </c>
      <c r="N14553">
        <v>1.2561</v>
      </c>
      <c r="O14553">
        <v>1.3279000000000001</v>
      </c>
      <c r="R14553">
        <v>8.1000000000000003E-2</v>
      </c>
      <c r="U14553">
        <v>0.13500000000000001</v>
      </c>
    </row>
    <row r="14554" spans="1:21">
      <c r="A14554" t="s">
        <v>1277</v>
      </c>
      <c r="B14554" t="s">
        <v>562</v>
      </c>
      <c r="E14554" t="s">
        <v>1290</v>
      </c>
      <c r="F14554" t="s">
        <v>332</v>
      </c>
      <c r="I14554" t="s">
        <v>2309</v>
      </c>
      <c r="J14554" t="s">
        <v>1293</v>
      </c>
      <c r="K14554">
        <v>136.91489999999999</v>
      </c>
      <c r="L14554">
        <v>138.17099999999999</v>
      </c>
      <c r="N14554">
        <v>1.2561</v>
      </c>
      <c r="O14554">
        <v>1.119</v>
      </c>
      <c r="R14554">
        <v>9.3100000000000002E-2</v>
      </c>
      <c r="U14554">
        <v>0.13100000000000001</v>
      </c>
    </row>
    <row r="14555" spans="1:21">
      <c r="A14555" t="s">
        <v>1277</v>
      </c>
      <c r="B14555" t="s">
        <v>562</v>
      </c>
      <c r="E14555" t="s">
        <v>1290</v>
      </c>
      <c r="F14555" t="s">
        <v>332</v>
      </c>
      <c r="I14555" t="s">
        <v>2309</v>
      </c>
      <c r="J14555" t="s">
        <v>1293</v>
      </c>
      <c r="K14555">
        <v>138.17099999999999</v>
      </c>
      <c r="L14555">
        <v>139.4271</v>
      </c>
      <c r="N14555">
        <v>1.2561</v>
      </c>
      <c r="O14555">
        <v>0.9597</v>
      </c>
      <c r="R14555">
        <v>0.1051</v>
      </c>
      <c r="U14555">
        <v>0.127</v>
      </c>
    </row>
    <row r="14556" spans="1:21">
      <c r="A14556" t="s">
        <v>1277</v>
      </c>
      <c r="B14556" t="s">
        <v>562</v>
      </c>
      <c r="E14556" t="s">
        <v>1290</v>
      </c>
      <c r="F14556" t="s">
        <v>332</v>
      </c>
      <c r="I14556" t="s">
        <v>2309</v>
      </c>
      <c r="J14556" t="s">
        <v>1293</v>
      </c>
      <c r="K14556">
        <v>139.4271</v>
      </c>
      <c r="L14556">
        <v>140.6832</v>
      </c>
      <c r="N14556">
        <v>1.2561</v>
      </c>
      <c r="O14556">
        <v>1.0904</v>
      </c>
      <c r="R14556">
        <v>0.1603</v>
      </c>
      <c r="U14556">
        <v>0.22</v>
      </c>
    </row>
    <row r="14557" spans="1:21">
      <c r="A14557" t="s">
        <v>1277</v>
      </c>
      <c r="B14557" t="s">
        <v>562</v>
      </c>
      <c r="E14557" t="s">
        <v>1290</v>
      </c>
      <c r="F14557" t="s">
        <v>332</v>
      </c>
      <c r="I14557" t="s">
        <v>2309</v>
      </c>
      <c r="J14557" t="s">
        <v>1293</v>
      </c>
      <c r="K14557">
        <v>140.6832</v>
      </c>
      <c r="L14557">
        <v>141.9393</v>
      </c>
      <c r="N14557">
        <v>1.2561</v>
      </c>
      <c r="O14557">
        <v>1.1336999999999999</v>
      </c>
      <c r="R14557">
        <v>0.21540000000000001</v>
      </c>
      <c r="U14557">
        <v>0.307</v>
      </c>
    </row>
    <row r="14558" spans="1:21">
      <c r="A14558" t="s">
        <v>1277</v>
      </c>
      <c r="B14558" t="s">
        <v>562</v>
      </c>
      <c r="E14558" t="s">
        <v>1290</v>
      </c>
      <c r="F14558" t="s">
        <v>332</v>
      </c>
      <c r="I14558" t="s">
        <v>2309</v>
      </c>
      <c r="J14558" t="s">
        <v>1293</v>
      </c>
      <c r="K14558">
        <v>141.9393</v>
      </c>
      <c r="L14558">
        <v>143.19540000000001</v>
      </c>
      <c r="N14558">
        <v>1.2561</v>
      </c>
      <c r="O14558">
        <v>1.1501999999999999</v>
      </c>
      <c r="R14558">
        <v>0.15229999999999999</v>
      </c>
      <c r="U14558">
        <v>0.22</v>
      </c>
    </row>
    <row r="14559" spans="1:21">
      <c r="A14559" t="s">
        <v>1277</v>
      </c>
      <c r="B14559" t="s">
        <v>562</v>
      </c>
      <c r="E14559" t="s">
        <v>1290</v>
      </c>
      <c r="F14559" t="s">
        <v>332</v>
      </c>
      <c r="I14559" t="s">
        <v>2309</v>
      </c>
      <c r="J14559" t="s">
        <v>1293</v>
      </c>
      <c r="K14559">
        <v>143.19540000000001</v>
      </c>
      <c r="L14559">
        <v>144.45150000000001</v>
      </c>
      <c r="N14559">
        <v>1.2561</v>
      </c>
      <c r="O14559">
        <v>0.81789999999999996</v>
      </c>
      <c r="R14559">
        <v>8.9200000000000002E-2</v>
      </c>
      <c r="U14559">
        <v>9.1999999999999998E-2</v>
      </c>
    </row>
    <row r="14560" spans="1:21">
      <c r="A14560" t="s">
        <v>1277</v>
      </c>
      <c r="B14560" t="s">
        <v>562</v>
      </c>
      <c r="E14560" t="s">
        <v>1290</v>
      </c>
      <c r="F14560" t="s">
        <v>332</v>
      </c>
      <c r="I14560" t="s">
        <v>2309</v>
      </c>
      <c r="J14560" t="s">
        <v>1293</v>
      </c>
      <c r="K14560">
        <v>144.45150000000001</v>
      </c>
      <c r="L14560">
        <v>145.70760000000001</v>
      </c>
      <c r="N14560">
        <v>1.2561</v>
      </c>
      <c r="O14560">
        <v>1.3343</v>
      </c>
      <c r="R14560">
        <v>0.11650000000000001</v>
      </c>
      <c r="U14560">
        <v>0.19500000000000001</v>
      </c>
    </row>
    <row r="14561" spans="1:21">
      <c r="A14561" t="s">
        <v>1277</v>
      </c>
      <c r="B14561" t="s">
        <v>562</v>
      </c>
      <c r="E14561" t="s">
        <v>1290</v>
      </c>
      <c r="F14561" t="s">
        <v>332</v>
      </c>
      <c r="I14561" t="s">
        <v>2309</v>
      </c>
      <c r="J14561" t="s">
        <v>1293</v>
      </c>
      <c r="K14561">
        <v>145.70760000000001</v>
      </c>
      <c r="L14561">
        <v>146.96369999999999</v>
      </c>
      <c r="N14561">
        <v>1.2561</v>
      </c>
      <c r="O14561">
        <v>1.175</v>
      </c>
      <c r="R14561">
        <v>0.14369999999999999</v>
      </c>
      <c r="U14561">
        <v>0.21199999999999999</v>
      </c>
    </row>
    <row r="14562" spans="1:21">
      <c r="A14562" t="s">
        <v>1277</v>
      </c>
      <c r="B14562" t="s">
        <v>562</v>
      </c>
      <c r="E14562" t="s">
        <v>1290</v>
      </c>
      <c r="F14562" t="s">
        <v>332</v>
      </c>
      <c r="I14562" t="s">
        <v>2309</v>
      </c>
      <c r="J14562" t="s">
        <v>1293</v>
      </c>
      <c r="K14562">
        <v>146.96369999999999</v>
      </c>
      <c r="L14562">
        <v>148.21979999999999</v>
      </c>
      <c r="N14562">
        <v>1.2561</v>
      </c>
      <c r="O14562">
        <v>1.2804</v>
      </c>
      <c r="R14562">
        <v>0.12609999999999999</v>
      </c>
      <c r="U14562">
        <v>0.20300000000000001</v>
      </c>
    </row>
    <row r="14563" spans="1:21">
      <c r="A14563" t="s">
        <v>1277</v>
      </c>
      <c r="B14563" t="s">
        <v>562</v>
      </c>
      <c r="E14563" t="s">
        <v>1290</v>
      </c>
      <c r="F14563" t="s">
        <v>332</v>
      </c>
      <c r="I14563" t="s">
        <v>2309</v>
      </c>
      <c r="J14563" t="s">
        <v>1293</v>
      </c>
      <c r="K14563">
        <v>148.21979999999999</v>
      </c>
      <c r="L14563">
        <v>149.4759</v>
      </c>
      <c r="N14563">
        <v>1.2561</v>
      </c>
      <c r="O14563">
        <v>1.0822000000000001</v>
      </c>
      <c r="R14563">
        <v>0.1085</v>
      </c>
      <c r="U14563">
        <v>0.14799999999999999</v>
      </c>
    </row>
    <row r="14564" spans="1:21">
      <c r="A14564" t="s">
        <v>1277</v>
      </c>
      <c r="B14564" t="s">
        <v>562</v>
      </c>
      <c r="E14564" t="s">
        <v>1290</v>
      </c>
      <c r="F14564" t="s">
        <v>332</v>
      </c>
      <c r="I14564" t="s">
        <v>2309</v>
      </c>
      <c r="J14564" t="s">
        <v>1293</v>
      </c>
      <c r="K14564">
        <v>149.4759</v>
      </c>
      <c r="L14564">
        <v>150.732</v>
      </c>
      <c r="N14564">
        <v>1.2561</v>
      </c>
      <c r="O14564">
        <v>1.1858</v>
      </c>
      <c r="R14564">
        <v>8.9599999999999999E-2</v>
      </c>
      <c r="U14564">
        <v>0.13300000000000001</v>
      </c>
    </row>
    <row r="14565" spans="1:21">
      <c r="A14565" t="s">
        <v>1277</v>
      </c>
      <c r="B14565" t="s">
        <v>562</v>
      </c>
      <c r="E14565" t="s">
        <v>1290</v>
      </c>
      <c r="F14565" t="s">
        <v>332</v>
      </c>
      <c r="I14565" t="s">
        <v>2309</v>
      </c>
      <c r="J14565" t="s">
        <v>1293</v>
      </c>
      <c r="K14565">
        <v>150.732</v>
      </c>
      <c r="L14565">
        <v>151.9881</v>
      </c>
      <c r="N14565">
        <v>1.2561</v>
      </c>
      <c r="O14565">
        <v>0.91459999999999997</v>
      </c>
      <c r="R14565">
        <v>7.0699999999999999E-2</v>
      </c>
      <c r="U14565">
        <v>8.1000000000000003E-2</v>
      </c>
    </row>
    <row r="14566" spans="1:21">
      <c r="A14566" t="s">
        <v>1277</v>
      </c>
      <c r="B14566" t="s">
        <v>562</v>
      </c>
      <c r="E14566" t="s">
        <v>1290</v>
      </c>
      <c r="F14566" t="s">
        <v>332</v>
      </c>
      <c r="I14566" t="s">
        <v>2309</v>
      </c>
      <c r="J14566" t="s">
        <v>1293</v>
      </c>
      <c r="K14566">
        <v>151.9881</v>
      </c>
      <c r="L14566">
        <v>153.24420000000001</v>
      </c>
      <c r="N14566">
        <v>1.2561</v>
      </c>
      <c r="O14566">
        <v>1.1492</v>
      </c>
      <c r="R14566">
        <v>7.2599999999999998E-2</v>
      </c>
      <c r="U14566">
        <v>0.105</v>
      </c>
    </row>
    <row r="14567" spans="1:21">
      <c r="A14567" t="s">
        <v>1277</v>
      </c>
      <c r="B14567" t="s">
        <v>562</v>
      </c>
      <c r="E14567" t="s">
        <v>1290</v>
      </c>
      <c r="F14567" t="s">
        <v>332</v>
      </c>
      <c r="I14567" t="s">
        <v>2309</v>
      </c>
      <c r="J14567" t="s">
        <v>1293</v>
      </c>
      <c r="K14567">
        <v>153.24420000000001</v>
      </c>
      <c r="L14567">
        <v>154.50030000000001</v>
      </c>
      <c r="N14567">
        <v>1.2561</v>
      </c>
      <c r="O14567">
        <v>1.2253000000000001</v>
      </c>
      <c r="R14567">
        <v>7.46E-2</v>
      </c>
      <c r="U14567">
        <v>0.115</v>
      </c>
    </row>
    <row r="14568" spans="1:21">
      <c r="A14568" t="s">
        <v>1277</v>
      </c>
      <c r="B14568" t="s">
        <v>562</v>
      </c>
      <c r="E14568" t="s">
        <v>1290</v>
      </c>
      <c r="F14568" t="s">
        <v>332</v>
      </c>
      <c r="I14568" t="s">
        <v>2309</v>
      </c>
      <c r="J14568" t="s">
        <v>1293</v>
      </c>
      <c r="K14568">
        <v>154.50030000000001</v>
      </c>
      <c r="L14568">
        <v>155.75640000000001</v>
      </c>
      <c r="N14568">
        <v>1.2561</v>
      </c>
      <c r="O14568">
        <v>1.3024</v>
      </c>
      <c r="R14568">
        <v>8.6699999999999999E-2</v>
      </c>
      <c r="U14568">
        <v>0.14199999999999999</v>
      </c>
    </row>
    <row r="14569" spans="1:21">
      <c r="A14569" t="s">
        <v>1277</v>
      </c>
      <c r="B14569" t="s">
        <v>562</v>
      </c>
      <c r="E14569" t="s">
        <v>1290</v>
      </c>
      <c r="F14569" t="s">
        <v>332</v>
      </c>
      <c r="I14569" t="s">
        <v>2309</v>
      </c>
      <c r="J14569" t="s">
        <v>1293</v>
      </c>
      <c r="K14569">
        <v>155.75640000000001</v>
      </c>
      <c r="L14569">
        <v>157.01249999999999</v>
      </c>
      <c r="N14569">
        <v>1.2561</v>
      </c>
      <c r="O14569">
        <v>1.151</v>
      </c>
      <c r="R14569">
        <v>9.8799999999999999E-2</v>
      </c>
      <c r="U14569">
        <v>0.14299999999999999</v>
      </c>
    </row>
    <row r="14570" spans="1:21">
      <c r="A14570" t="s">
        <v>1277</v>
      </c>
      <c r="B14570" t="s">
        <v>562</v>
      </c>
      <c r="E14570" t="s">
        <v>1290</v>
      </c>
      <c r="F14570" t="s">
        <v>332</v>
      </c>
      <c r="I14570" t="s">
        <v>2309</v>
      </c>
      <c r="J14570" t="s">
        <v>1293</v>
      </c>
      <c r="K14570">
        <v>157.01249999999999</v>
      </c>
      <c r="L14570">
        <v>158.26859999999999</v>
      </c>
      <c r="N14570">
        <v>1.2561</v>
      </c>
      <c r="O14570">
        <v>1.0739000000000001</v>
      </c>
      <c r="R14570">
        <v>9.6600000000000005E-2</v>
      </c>
      <c r="U14570">
        <v>0.13</v>
      </c>
    </row>
    <row r="14571" spans="1:21">
      <c r="A14571" t="s">
        <v>1277</v>
      </c>
      <c r="B14571" t="s">
        <v>562</v>
      </c>
      <c r="E14571" t="s">
        <v>1290</v>
      </c>
      <c r="F14571" t="s">
        <v>332</v>
      </c>
      <c r="I14571" t="s">
        <v>2309</v>
      </c>
      <c r="J14571" t="s">
        <v>1293</v>
      </c>
      <c r="K14571">
        <v>158.26859999999999</v>
      </c>
      <c r="L14571">
        <v>159.5247</v>
      </c>
      <c r="N14571">
        <v>1.2561</v>
      </c>
      <c r="O14571">
        <v>1.1158999999999999</v>
      </c>
      <c r="R14571">
        <v>9.4399999999999998E-2</v>
      </c>
      <c r="U14571">
        <v>0.13200000000000001</v>
      </c>
    </row>
    <row r="14572" spans="1:21">
      <c r="A14572" t="s">
        <v>1277</v>
      </c>
      <c r="B14572" t="s">
        <v>562</v>
      </c>
      <c r="E14572" t="s">
        <v>1290</v>
      </c>
      <c r="F14572" t="s">
        <v>332</v>
      </c>
      <c r="I14572" t="s">
        <v>2309</v>
      </c>
      <c r="J14572" t="s">
        <v>1293</v>
      </c>
      <c r="K14572">
        <v>159.5247</v>
      </c>
      <c r="L14572">
        <v>160.7808</v>
      </c>
      <c r="N14572">
        <v>1.2561</v>
      </c>
      <c r="O14572">
        <v>1.1451</v>
      </c>
      <c r="R14572">
        <v>9.4200000000000006E-2</v>
      </c>
      <c r="U14572">
        <v>0.13600000000000001</v>
      </c>
    </row>
    <row r="14573" spans="1:21">
      <c r="A14573" t="s">
        <v>1277</v>
      </c>
      <c r="B14573" t="s">
        <v>562</v>
      </c>
      <c r="E14573" t="s">
        <v>1290</v>
      </c>
      <c r="F14573" t="s">
        <v>332</v>
      </c>
      <c r="I14573" t="s">
        <v>2309</v>
      </c>
      <c r="J14573" t="s">
        <v>1293</v>
      </c>
      <c r="K14573">
        <v>160.7808</v>
      </c>
      <c r="L14573">
        <v>162.0369</v>
      </c>
      <c r="N14573">
        <v>1.2561</v>
      </c>
      <c r="O14573">
        <v>1.2299</v>
      </c>
      <c r="R14573">
        <v>9.4100000000000003E-2</v>
      </c>
      <c r="U14573">
        <v>0.14499999999999999</v>
      </c>
    </row>
    <row r="14574" spans="1:21">
      <c r="A14574" t="s">
        <v>1277</v>
      </c>
      <c r="B14574" t="s">
        <v>562</v>
      </c>
      <c r="E14574" t="s">
        <v>1290</v>
      </c>
      <c r="F14574" t="s">
        <v>332</v>
      </c>
      <c r="I14574" t="s">
        <v>2309</v>
      </c>
      <c r="J14574" t="s">
        <v>1293</v>
      </c>
      <c r="K14574">
        <v>162.0369</v>
      </c>
      <c r="L14574">
        <v>163.29300000000001</v>
      </c>
      <c r="N14574">
        <v>1.2561</v>
      </c>
      <c r="O14574">
        <v>0.99960000000000004</v>
      </c>
      <c r="R14574">
        <v>9.6699999999999994E-2</v>
      </c>
      <c r="U14574">
        <v>0.121</v>
      </c>
    </row>
    <row r="14575" spans="1:21">
      <c r="A14575" t="s">
        <v>1277</v>
      </c>
      <c r="B14575" t="s">
        <v>562</v>
      </c>
      <c r="E14575" t="s">
        <v>1290</v>
      </c>
      <c r="F14575" t="s">
        <v>332</v>
      </c>
      <c r="I14575" t="s">
        <v>2309</v>
      </c>
      <c r="J14575" t="s">
        <v>1293</v>
      </c>
      <c r="K14575">
        <v>163.29300000000001</v>
      </c>
      <c r="L14575">
        <v>164.54910000000001</v>
      </c>
      <c r="N14575">
        <v>1.2561</v>
      </c>
      <c r="O14575">
        <v>0.87490000000000001</v>
      </c>
      <c r="R14575">
        <v>9.9299999999999999E-2</v>
      </c>
      <c r="U14575">
        <v>0.109</v>
      </c>
    </row>
    <row r="14576" spans="1:21">
      <c r="A14576" t="s">
        <v>1277</v>
      </c>
      <c r="B14576" t="s">
        <v>562</v>
      </c>
      <c r="E14576" t="s">
        <v>1290</v>
      </c>
      <c r="F14576" t="s">
        <v>332</v>
      </c>
      <c r="I14576" t="s">
        <v>2309</v>
      </c>
      <c r="J14576" t="s">
        <v>1293</v>
      </c>
      <c r="K14576">
        <v>164.54910000000001</v>
      </c>
      <c r="L14576">
        <v>165.80520000000001</v>
      </c>
      <c r="N14576">
        <v>1.2561</v>
      </c>
      <c r="O14576">
        <v>1.1734</v>
      </c>
      <c r="R14576">
        <v>8.72E-2</v>
      </c>
      <c r="U14576">
        <v>0.129</v>
      </c>
    </row>
    <row r="14577" spans="1:21">
      <c r="A14577" t="s">
        <v>1277</v>
      </c>
      <c r="B14577" t="s">
        <v>562</v>
      </c>
      <c r="E14577" t="s">
        <v>1290</v>
      </c>
      <c r="F14577" t="s">
        <v>332</v>
      </c>
      <c r="I14577" t="s">
        <v>2309</v>
      </c>
      <c r="J14577" t="s">
        <v>1293</v>
      </c>
      <c r="K14577">
        <v>165.80520000000001</v>
      </c>
      <c r="L14577">
        <v>167.06129999999999</v>
      </c>
      <c r="N14577">
        <v>1.2561</v>
      </c>
      <c r="O14577">
        <v>1.0907</v>
      </c>
      <c r="R14577">
        <v>7.4999999999999997E-2</v>
      </c>
      <c r="U14577">
        <v>0.10299999999999999</v>
      </c>
    </row>
    <row r="14578" spans="1:21">
      <c r="A14578" t="s">
        <v>1277</v>
      </c>
      <c r="B14578" t="s">
        <v>562</v>
      </c>
      <c r="E14578" t="s">
        <v>1290</v>
      </c>
      <c r="F14578" t="s">
        <v>332</v>
      </c>
      <c r="I14578" t="s">
        <v>2309</v>
      </c>
      <c r="J14578" t="s">
        <v>1293</v>
      </c>
      <c r="K14578">
        <v>167.06129999999999</v>
      </c>
      <c r="L14578">
        <v>168.31739999999999</v>
      </c>
      <c r="N14578">
        <v>1.2561</v>
      </c>
      <c r="O14578">
        <v>1.0703</v>
      </c>
      <c r="R14578">
        <v>8.4199999999999997E-2</v>
      </c>
      <c r="U14578">
        <v>0.113</v>
      </c>
    </row>
    <row r="14579" spans="1:21">
      <c r="A14579" t="s">
        <v>1277</v>
      </c>
      <c r="B14579" t="s">
        <v>562</v>
      </c>
      <c r="E14579" t="s">
        <v>1290</v>
      </c>
      <c r="F14579" t="s">
        <v>332</v>
      </c>
      <c r="I14579" t="s">
        <v>2309</v>
      </c>
      <c r="J14579" t="s">
        <v>1293</v>
      </c>
      <c r="K14579">
        <v>168.31739999999999</v>
      </c>
      <c r="L14579">
        <v>169.5735</v>
      </c>
      <c r="N14579">
        <v>1.2561</v>
      </c>
      <c r="O14579">
        <v>1.208</v>
      </c>
      <c r="R14579">
        <v>9.3299999999999994E-2</v>
      </c>
      <c r="U14579">
        <v>0.14199999999999999</v>
      </c>
    </row>
    <row r="14580" spans="1:21">
      <c r="A14580" t="s">
        <v>1277</v>
      </c>
      <c r="B14580" t="s">
        <v>562</v>
      </c>
      <c r="E14580" t="s">
        <v>1290</v>
      </c>
      <c r="F14580" t="s">
        <v>332</v>
      </c>
      <c r="I14580" t="s">
        <v>2309</v>
      </c>
      <c r="J14580" t="s">
        <v>1293</v>
      </c>
      <c r="K14580">
        <v>169.5735</v>
      </c>
      <c r="L14580">
        <v>170.8296</v>
      </c>
      <c r="N14580">
        <v>1.2561</v>
      </c>
      <c r="O14580">
        <v>1.0973999999999999</v>
      </c>
      <c r="R14580">
        <v>9.6600000000000005E-2</v>
      </c>
      <c r="U14580">
        <v>0.13300000000000001</v>
      </c>
    </row>
    <row r="14581" spans="1:21">
      <c r="A14581" t="s">
        <v>1277</v>
      </c>
      <c r="B14581" t="s">
        <v>562</v>
      </c>
      <c r="E14581" t="s">
        <v>1290</v>
      </c>
      <c r="F14581" t="s">
        <v>332</v>
      </c>
      <c r="I14581" t="s">
        <v>2309</v>
      </c>
      <c r="J14581" t="s">
        <v>1293</v>
      </c>
      <c r="K14581">
        <v>170.8296</v>
      </c>
      <c r="L14581">
        <v>172.0857</v>
      </c>
      <c r="N14581">
        <v>1.2561</v>
      </c>
      <c r="O14581">
        <v>1.0925</v>
      </c>
      <c r="R14581">
        <v>9.9900000000000003E-2</v>
      </c>
      <c r="U14581">
        <v>0.13700000000000001</v>
      </c>
    </row>
    <row r="14582" spans="1:21">
      <c r="A14582" t="s">
        <v>1277</v>
      </c>
      <c r="B14582" t="s">
        <v>562</v>
      </c>
      <c r="E14582" t="s">
        <v>1290</v>
      </c>
      <c r="F14582" t="s">
        <v>332</v>
      </c>
      <c r="I14582" t="s">
        <v>2309</v>
      </c>
      <c r="J14582" t="s">
        <v>1293</v>
      </c>
      <c r="K14582">
        <v>172.0857</v>
      </c>
      <c r="L14582">
        <v>173.34180000000001</v>
      </c>
      <c r="N14582">
        <v>1.2561</v>
      </c>
      <c r="O14582">
        <v>1.232</v>
      </c>
      <c r="R14582">
        <v>9.11E-2</v>
      </c>
      <c r="U14582">
        <v>0.14099999999999999</v>
      </c>
    </row>
    <row r="14583" spans="1:21">
      <c r="A14583" t="s">
        <v>1277</v>
      </c>
      <c r="B14583" t="s">
        <v>562</v>
      </c>
      <c r="E14583" t="s">
        <v>1290</v>
      </c>
      <c r="F14583" t="s">
        <v>332</v>
      </c>
      <c r="I14583" t="s">
        <v>2309</v>
      </c>
      <c r="J14583" t="s">
        <v>1293</v>
      </c>
      <c r="K14583">
        <v>173.34180000000001</v>
      </c>
      <c r="L14583">
        <v>174.59790000000001</v>
      </c>
      <c r="N14583">
        <v>1.2561</v>
      </c>
      <c r="O14583">
        <v>1.1353</v>
      </c>
      <c r="R14583">
        <v>8.2199999999999995E-2</v>
      </c>
      <c r="U14583">
        <v>0.11700000000000001</v>
      </c>
    </row>
    <row r="14584" spans="1:21">
      <c r="A14584" t="s">
        <v>1277</v>
      </c>
      <c r="B14584" t="s">
        <v>562</v>
      </c>
      <c r="E14584" t="s">
        <v>1290</v>
      </c>
      <c r="F14584" t="s">
        <v>332</v>
      </c>
      <c r="I14584" t="s">
        <v>2309</v>
      </c>
      <c r="J14584" t="s">
        <v>1293</v>
      </c>
      <c r="K14584">
        <v>174.59790000000001</v>
      </c>
      <c r="L14584">
        <v>175.85400000000001</v>
      </c>
      <c r="N14584">
        <v>1.2561</v>
      </c>
      <c r="O14584">
        <v>1.1953</v>
      </c>
      <c r="R14584">
        <v>8.5999999999999993E-2</v>
      </c>
      <c r="U14584">
        <v>0.129</v>
      </c>
    </row>
    <row r="14585" spans="1:21">
      <c r="A14585" t="s">
        <v>1277</v>
      </c>
      <c r="B14585" t="s">
        <v>562</v>
      </c>
      <c r="E14585" t="s">
        <v>1290</v>
      </c>
      <c r="F14585" t="s">
        <v>332</v>
      </c>
      <c r="I14585" t="s">
        <v>2309</v>
      </c>
      <c r="J14585" t="s">
        <v>1293</v>
      </c>
      <c r="K14585">
        <v>175.85400000000001</v>
      </c>
      <c r="L14585">
        <v>177.11009999999999</v>
      </c>
      <c r="N14585">
        <v>1.2561</v>
      </c>
      <c r="O14585">
        <v>1.1631</v>
      </c>
      <c r="R14585">
        <v>8.9800000000000005E-2</v>
      </c>
      <c r="U14585">
        <v>0.13100000000000001</v>
      </c>
    </row>
    <row r="14586" spans="1:21">
      <c r="A14586" t="s">
        <v>1277</v>
      </c>
      <c r="B14586" t="s">
        <v>562</v>
      </c>
      <c r="E14586" t="s">
        <v>1290</v>
      </c>
      <c r="F14586" t="s">
        <v>332</v>
      </c>
      <c r="I14586" t="s">
        <v>2309</v>
      </c>
      <c r="J14586" t="s">
        <v>1293</v>
      </c>
      <c r="K14586">
        <v>177.11009999999999</v>
      </c>
      <c r="L14586">
        <v>178.36619999999999</v>
      </c>
      <c r="N14586">
        <v>1.2561</v>
      </c>
      <c r="O14586">
        <v>1.0347</v>
      </c>
      <c r="R14586">
        <v>8.9700000000000002E-2</v>
      </c>
      <c r="U14586">
        <v>0.11700000000000001</v>
      </c>
    </row>
    <row r="14587" spans="1:21">
      <c r="A14587" t="s">
        <v>1277</v>
      </c>
      <c r="B14587" t="s">
        <v>562</v>
      </c>
      <c r="E14587" t="s">
        <v>1290</v>
      </c>
      <c r="F14587" t="s">
        <v>332</v>
      </c>
      <c r="I14587" t="s">
        <v>2309</v>
      </c>
      <c r="J14587" t="s">
        <v>1293</v>
      </c>
      <c r="K14587">
        <v>178.36619999999999</v>
      </c>
      <c r="L14587">
        <v>179.6223</v>
      </c>
      <c r="N14587">
        <v>1.2561</v>
      </c>
      <c r="O14587">
        <v>1.0509999999999999</v>
      </c>
      <c r="R14587">
        <v>8.9499999999999996E-2</v>
      </c>
      <c r="U14587">
        <v>0.11799999999999999</v>
      </c>
    </row>
    <row r="14588" spans="1:21">
      <c r="A14588" t="s">
        <v>1277</v>
      </c>
      <c r="B14588" t="s">
        <v>562</v>
      </c>
      <c r="E14588" t="s">
        <v>1290</v>
      </c>
      <c r="F14588" t="s">
        <v>332</v>
      </c>
      <c r="I14588" t="s">
        <v>2309</v>
      </c>
      <c r="J14588" t="s">
        <v>1293</v>
      </c>
      <c r="K14588">
        <v>179.6223</v>
      </c>
      <c r="L14588">
        <v>180.8784</v>
      </c>
      <c r="N14588">
        <v>1.2561</v>
      </c>
      <c r="O14588">
        <v>1.1517999999999999</v>
      </c>
      <c r="R14588">
        <v>0.1089</v>
      </c>
      <c r="U14588">
        <v>0.158</v>
      </c>
    </row>
    <row r="14589" spans="1:21">
      <c r="A14589" t="s">
        <v>1277</v>
      </c>
      <c r="B14589" t="s">
        <v>562</v>
      </c>
      <c r="E14589" t="s">
        <v>1290</v>
      </c>
      <c r="F14589" t="s">
        <v>332</v>
      </c>
      <c r="I14589" t="s">
        <v>2309</v>
      </c>
      <c r="J14589" t="s">
        <v>1293</v>
      </c>
      <c r="K14589">
        <v>180.8784</v>
      </c>
      <c r="L14589">
        <v>182.1345</v>
      </c>
      <c r="N14589">
        <v>1.2561</v>
      </c>
      <c r="O14589">
        <v>0.99680000000000002</v>
      </c>
      <c r="R14589">
        <v>0.12839999999999999</v>
      </c>
      <c r="U14589">
        <v>0.161</v>
      </c>
    </row>
    <row r="14590" spans="1:21">
      <c r="A14590" t="s">
        <v>1277</v>
      </c>
      <c r="B14590" t="s">
        <v>562</v>
      </c>
      <c r="E14590" t="s">
        <v>1290</v>
      </c>
      <c r="F14590" t="s">
        <v>332</v>
      </c>
      <c r="I14590" t="s">
        <v>2309</v>
      </c>
      <c r="J14590" t="s">
        <v>1293</v>
      </c>
      <c r="K14590">
        <v>182.1345</v>
      </c>
      <c r="L14590">
        <v>183.39060000000001</v>
      </c>
      <c r="N14590">
        <v>1.2561</v>
      </c>
      <c r="O14590">
        <v>1.1164000000000001</v>
      </c>
      <c r="R14590">
        <v>0.1071</v>
      </c>
      <c r="U14590">
        <v>0.15</v>
      </c>
    </row>
    <row r="14591" spans="1:21">
      <c r="A14591" t="s">
        <v>1277</v>
      </c>
      <c r="B14591" t="s">
        <v>562</v>
      </c>
      <c r="E14591" t="s">
        <v>1290</v>
      </c>
      <c r="F14591" t="s">
        <v>332</v>
      </c>
      <c r="I14591" t="s">
        <v>2309</v>
      </c>
      <c r="J14591" t="s">
        <v>1293</v>
      </c>
      <c r="K14591">
        <v>183.39060000000001</v>
      </c>
      <c r="L14591">
        <v>184.64670000000001</v>
      </c>
      <c r="N14591">
        <v>1.2561</v>
      </c>
      <c r="O14591">
        <v>0.94779999999999998</v>
      </c>
      <c r="R14591">
        <v>8.5900000000000004E-2</v>
      </c>
      <c r="U14591">
        <v>0.10199999999999999</v>
      </c>
    </row>
    <row r="14592" spans="1:21">
      <c r="A14592" t="s">
        <v>1277</v>
      </c>
      <c r="B14592" t="s">
        <v>562</v>
      </c>
      <c r="E14592" t="s">
        <v>1290</v>
      </c>
      <c r="F14592" t="s">
        <v>332</v>
      </c>
      <c r="I14592" t="s">
        <v>2309</v>
      </c>
      <c r="J14592" t="s">
        <v>1293</v>
      </c>
      <c r="K14592">
        <v>184.64670000000001</v>
      </c>
      <c r="L14592">
        <v>185.90280000000001</v>
      </c>
      <c r="N14592">
        <v>1.2561</v>
      </c>
      <c r="O14592">
        <v>0.98619999999999997</v>
      </c>
      <c r="R14592">
        <v>0.10150000000000001</v>
      </c>
      <c r="U14592">
        <v>0.126</v>
      </c>
    </row>
    <row r="14593" spans="1:21">
      <c r="A14593" t="s">
        <v>1277</v>
      </c>
      <c r="B14593" t="s">
        <v>562</v>
      </c>
      <c r="E14593" t="s">
        <v>1290</v>
      </c>
      <c r="F14593" t="s">
        <v>332</v>
      </c>
      <c r="I14593" t="s">
        <v>2309</v>
      </c>
      <c r="J14593" t="s">
        <v>1293</v>
      </c>
      <c r="K14593">
        <v>185.90280000000001</v>
      </c>
      <c r="L14593">
        <v>187.15889999999999</v>
      </c>
      <c r="N14593">
        <v>1.2561</v>
      </c>
      <c r="O14593">
        <v>1.1611</v>
      </c>
      <c r="R14593">
        <v>0.1172</v>
      </c>
      <c r="U14593">
        <v>0.17100000000000001</v>
      </c>
    </row>
    <row r="14594" spans="1:21">
      <c r="A14594" t="s">
        <v>1277</v>
      </c>
      <c r="B14594" t="s">
        <v>562</v>
      </c>
      <c r="E14594" t="s">
        <v>1290</v>
      </c>
      <c r="F14594" t="s">
        <v>332</v>
      </c>
      <c r="I14594" t="s">
        <v>2309</v>
      </c>
      <c r="J14594" t="s">
        <v>1293</v>
      </c>
      <c r="K14594">
        <v>187.15889999999999</v>
      </c>
      <c r="L14594">
        <v>188.41499999999999</v>
      </c>
      <c r="N14594">
        <v>1.2561</v>
      </c>
      <c r="O14594">
        <v>1.1259999999999999</v>
      </c>
      <c r="R14594">
        <v>0.12870000000000001</v>
      </c>
      <c r="U14594">
        <v>0.182</v>
      </c>
    </row>
    <row r="14595" spans="1:21">
      <c r="A14595" t="s">
        <v>1277</v>
      </c>
      <c r="B14595" t="s">
        <v>562</v>
      </c>
      <c r="E14595" t="s">
        <v>1290</v>
      </c>
      <c r="F14595" t="s">
        <v>332</v>
      </c>
      <c r="I14595" t="s">
        <v>2309</v>
      </c>
      <c r="J14595" t="s">
        <v>1293</v>
      </c>
      <c r="K14595">
        <v>188.41499999999999</v>
      </c>
      <c r="L14595">
        <v>189.6711</v>
      </c>
      <c r="N14595">
        <v>1.2561</v>
      </c>
      <c r="O14595">
        <v>1.1786000000000001</v>
      </c>
      <c r="R14595">
        <v>0.14030000000000001</v>
      </c>
      <c r="U14595">
        <v>0.20799999999999999</v>
      </c>
    </row>
    <row r="14596" spans="1:21">
      <c r="A14596" t="s">
        <v>1277</v>
      </c>
      <c r="B14596" t="s">
        <v>562</v>
      </c>
      <c r="E14596" t="s">
        <v>1290</v>
      </c>
      <c r="F14596" t="s">
        <v>332</v>
      </c>
      <c r="I14596" t="s">
        <v>2309</v>
      </c>
      <c r="J14596" t="s">
        <v>1293</v>
      </c>
      <c r="K14596">
        <v>189.6711</v>
      </c>
      <c r="L14596">
        <v>190.9272</v>
      </c>
      <c r="N14596">
        <v>1.2561</v>
      </c>
      <c r="O14596">
        <v>1.2498</v>
      </c>
      <c r="R14596">
        <v>0.1217</v>
      </c>
      <c r="U14596">
        <v>0.191</v>
      </c>
    </row>
    <row r="14597" spans="1:21">
      <c r="A14597" t="s">
        <v>1277</v>
      </c>
      <c r="B14597" t="s">
        <v>562</v>
      </c>
      <c r="E14597" t="s">
        <v>1290</v>
      </c>
      <c r="F14597" t="s">
        <v>332</v>
      </c>
      <c r="I14597" t="s">
        <v>2309</v>
      </c>
      <c r="J14597" t="s">
        <v>1293</v>
      </c>
      <c r="K14597">
        <v>190.9272</v>
      </c>
      <c r="L14597">
        <v>192.1833</v>
      </c>
      <c r="N14597">
        <v>1.2561</v>
      </c>
      <c r="O14597">
        <v>1.1176999999999999</v>
      </c>
      <c r="R14597">
        <v>0.10299999999999999</v>
      </c>
      <c r="U14597">
        <v>0.14499999999999999</v>
      </c>
    </row>
    <row r="14598" spans="1:21">
      <c r="A14598" t="s">
        <v>1277</v>
      </c>
      <c r="B14598" t="s">
        <v>562</v>
      </c>
      <c r="E14598" t="s">
        <v>1290</v>
      </c>
      <c r="F14598" t="s">
        <v>332</v>
      </c>
      <c r="I14598" t="s">
        <v>2309</v>
      </c>
      <c r="J14598" t="s">
        <v>1293</v>
      </c>
      <c r="K14598">
        <v>192.1833</v>
      </c>
      <c r="L14598">
        <v>193.43940000000001</v>
      </c>
      <c r="N14598">
        <v>1.2561</v>
      </c>
      <c r="O14598">
        <v>1.3121</v>
      </c>
      <c r="R14598">
        <v>7.8600000000000003E-2</v>
      </c>
      <c r="U14598">
        <v>0.13</v>
      </c>
    </row>
    <row r="14599" spans="1:21">
      <c r="A14599" t="s">
        <v>1277</v>
      </c>
      <c r="B14599" t="s">
        <v>562</v>
      </c>
      <c r="E14599" t="s">
        <v>1290</v>
      </c>
      <c r="F14599" t="s">
        <v>332</v>
      </c>
      <c r="I14599" t="s">
        <v>2309</v>
      </c>
      <c r="J14599" t="s">
        <v>1293</v>
      </c>
      <c r="K14599">
        <v>193.43940000000001</v>
      </c>
      <c r="L14599">
        <v>194.69550000000001</v>
      </c>
      <c r="N14599">
        <v>1.2561</v>
      </c>
      <c r="O14599">
        <v>1.1677999999999999</v>
      </c>
      <c r="R14599">
        <v>5.4100000000000002E-2</v>
      </c>
      <c r="U14599">
        <v>7.9000000000000001E-2</v>
      </c>
    </row>
    <row r="14600" spans="1:21">
      <c r="A14600" t="s">
        <v>1277</v>
      </c>
      <c r="B14600" t="s">
        <v>562</v>
      </c>
      <c r="E14600" t="s">
        <v>1290</v>
      </c>
      <c r="F14600" t="s">
        <v>332</v>
      </c>
      <c r="I14600" t="s">
        <v>2309</v>
      </c>
      <c r="J14600" t="s">
        <v>1293</v>
      </c>
      <c r="K14600">
        <v>194.69550000000001</v>
      </c>
      <c r="L14600">
        <v>195.95160000000001</v>
      </c>
      <c r="N14600">
        <v>1.2561</v>
      </c>
      <c r="O14600">
        <v>1.3003</v>
      </c>
      <c r="R14600">
        <v>6.9599999999999995E-2</v>
      </c>
      <c r="U14600">
        <v>0.114</v>
      </c>
    </row>
    <row r="14601" spans="1:21">
      <c r="A14601" t="s">
        <v>1277</v>
      </c>
      <c r="B14601" t="s">
        <v>562</v>
      </c>
      <c r="E14601" t="s">
        <v>1290</v>
      </c>
      <c r="F14601" t="s">
        <v>332</v>
      </c>
      <c r="I14601" t="s">
        <v>2309</v>
      </c>
      <c r="J14601" t="s">
        <v>1293</v>
      </c>
      <c r="K14601">
        <v>195.95160000000001</v>
      </c>
      <c r="L14601">
        <v>197.20769999999999</v>
      </c>
      <c r="N14601">
        <v>1.2561</v>
      </c>
      <c r="O14601">
        <v>1.0339</v>
      </c>
      <c r="R14601">
        <v>8.5000000000000006E-2</v>
      </c>
      <c r="U14601">
        <v>0.11</v>
      </c>
    </row>
    <row r="14602" spans="1:21">
      <c r="A14602" t="s">
        <v>1277</v>
      </c>
      <c r="B14602" t="s">
        <v>562</v>
      </c>
      <c r="E14602" t="s">
        <v>1290</v>
      </c>
      <c r="F14602" t="s">
        <v>332</v>
      </c>
      <c r="I14602" t="s">
        <v>2309</v>
      </c>
      <c r="J14602" t="s">
        <v>1293</v>
      </c>
      <c r="K14602">
        <v>197.20769999999999</v>
      </c>
      <c r="L14602">
        <v>198.46379999999999</v>
      </c>
      <c r="N14602">
        <v>1.2561</v>
      </c>
      <c r="O14602">
        <v>1.0349999999999999</v>
      </c>
      <c r="R14602">
        <v>8.8099999999999998E-2</v>
      </c>
      <c r="U14602">
        <v>0.115</v>
      </c>
    </row>
    <row r="14603" spans="1:21">
      <c r="A14603" t="s">
        <v>1277</v>
      </c>
      <c r="B14603" t="s">
        <v>562</v>
      </c>
      <c r="E14603" t="s">
        <v>1290</v>
      </c>
      <c r="F14603" t="s">
        <v>332</v>
      </c>
      <c r="I14603" t="s">
        <v>2309</v>
      </c>
      <c r="J14603" t="s">
        <v>1293</v>
      </c>
      <c r="K14603">
        <v>198.46379999999999</v>
      </c>
      <c r="L14603">
        <v>199.7199</v>
      </c>
      <c r="N14603">
        <v>1.2561</v>
      </c>
      <c r="O14603">
        <v>1.0804</v>
      </c>
      <c r="R14603">
        <v>9.1300000000000006E-2</v>
      </c>
      <c r="U14603">
        <v>0.124</v>
      </c>
    </row>
    <row r="14604" spans="1:21">
      <c r="A14604" t="s">
        <v>1277</v>
      </c>
      <c r="B14604" t="s">
        <v>562</v>
      </c>
      <c r="E14604" t="s">
        <v>1290</v>
      </c>
      <c r="F14604" t="s">
        <v>332</v>
      </c>
      <c r="I14604" t="s">
        <v>2309</v>
      </c>
      <c r="J14604" t="s">
        <v>1293</v>
      </c>
      <c r="K14604">
        <v>199.7199</v>
      </c>
      <c r="L14604">
        <v>200.976</v>
      </c>
      <c r="N14604">
        <v>1.2561</v>
      </c>
      <c r="O14604">
        <v>1.0630999999999999</v>
      </c>
      <c r="R14604">
        <v>8.1900000000000001E-2</v>
      </c>
      <c r="U14604">
        <v>0.109</v>
      </c>
    </row>
    <row r="14605" spans="1:21">
      <c r="A14605" t="s">
        <v>1277</v>
      </c>
      <c r="B14605" t="s">
        <v>562</v>
      </c>
      <c r="E14605" t="s">
        <v>1290</v>
      </c>
      <c r="F14605" t="s">
        <v>332</v>
      </c>
      <c r="I14605" t="s">
        <v>2309</v>
      </c>
      <c r="J14605" t="s">
        <v>1293</v>
      </c>
      <c r="K14605">
        <v>200.976</v>
      </c>
      <c r="L14605">
        <v>202.2321</v>
      </c>
      <c r="N14605">
        <v>1.2561</v>
      </c>
      <c r="O14605">
        <v>0.93959999999999999</v>
      </c>
      <c r="R14605">
        <v>7.2599999999999998E-2</v>
      </c>
      <c r="U14605">
        <v>8.5999999999999993E-2</v>
      </c>
    </row>
    <row r="14606" spans="1:21">
      <c r="A14606" t="s">
        <v>1277</v>
      </c>
      <c r="B14606" t="s">
        <v>562</v>
      </c>
      <c r="E14606" t="s">
        <v>1290</v>
      </c>
      <c r="F14606" t="s">
        <v>332</v>
      </c>
      <c r="I14606" t="s">
        <v>2309</v>
      </c>
      <c r="J14606" t="s">
        <v>1293</v>
      </c>
      <c r="K14606">
        <v>202.2321</v>
      </c>
      <c r="L14606">
        <v>203.48820000000001</v>
      </c>
      <c r="N14606">
        <v>1.2561</v>
      </c>
      <c r="O14606">
        <v>1.1741999999999999</v>
      </c>
      <c r="R14606">
        <v>7.0300000000000001E-2</v>
      </c>
      <c r="U14606">
        <v>0.104</v>
      </c>
    </row>
    <row r="14607" spans="1:21">
      <c r="A14607" t="s">
        <v>1277</v>
      </c>
      <c r="B14607" t="s">
        <v>562</v>
      </c>
      <c r="E14607" t="s">
        <v>1290</v>
      </c>
      <c r="F14607" t="s">
        <v>332</v>
      </c>
      <c r="I14607" t="s">
        <v>2309</v>
      </c>
      <c r="J14607" t="s">
        <v>1293</v>
      </c>
      <c r="K14607">
        <v>203.48820000000001</v>
      </c>
      <c r="L14607">
        <v>204.74430000000001</v>
      </c>
      <c r="N14607">
        <v>1.2561</v>
      </c>
      <c r="O14607">
        <v>1.0248999999999999</v>
      </c>
      <c r="R14607">
        <v>6.8000000000000005E-2</v>
      </c>
      <c r="U14607">
        <v>8.7999999999999995E-2</v>
      </c>
    </row>
    <row r="14608" spans="1:21">
      <c r="A14608" t="s">
        <v>1277</v>
      </c>
      <c r="B14608" t="s">
        <v>562</v>
      </c>
      <c r="E14608" t="s">
        <v>1290</v>
      </c>
      <c r="F14608" t="s">
        <v>332</v>
      </c>
      <c r="I14608" t="s">
        <v>2309</v>
      </c>
      <c r="J14608" t="s">
        <v>1293</v>
      </c>
      <c r="K14608">
        <v>204.74430000000001</v>
      </c>
      <c r="L14608">
        <v>206.00040000000001</v>
      </c>
      <c r="N14608">
        <v>1.2561</v>
      </c>
      <c r="O14608">
        <v>1.0411999999999999</v>
      </c>
      <c r="R14608">
        <v>6.8000000000000005E-2</v>
      </c>
      <c r="U14608">
        <v>8.8999999999999996E-2</v>
      </c>
    </row>
    <row r="14609" spans="1:21">
      <c r="A14609" t="s">
        <v>1277</v>
      </c>
      <c r="B14609" t="s">
        <v>562</v>
      </c>
      <c r="E14609" t="s">
        <v>1290</v>
      </c>
      <c r="F14609" t="s">
        <v>332</v>
      </c>
      <c r="I14609" t="s">
        <v>2309</v>
      </c>
      <c r="J14609" t="s">
        <v>1292</v>
      </c>
      <c r="K14609">
        <v>0</v>
      </c>
      <c r="L14609">
        <v>4.5201000000000002</v>
      </c>
      <c r="N14609">
        <v>4.5201000000000002</v>
      </c>
      <c r="O14609">
        <v>0.80549999999999999</v>
      </c>
      <c r="R14609">
        <v>8.4599999999999995E-2</v>
      </c>
      <c r="U14609">
        <v>0.61599999999999999</v>
      </c>
    </row>
    <row r="14610" spans="1:21">
      <c r="A14610" t="s">
        <v>1277</v>
      </c>
      <c r="B14610" t="s">
        <v>562</v>
      </c>
      <c r="E14610" t="s">
        <v>1290</v>
      </c>
      <c r="F14610" t="s">
        <v>332</v>
      </c>
      <c r="I14610" t="s">
        <v>2309</v>
      </c>
      <c r="J14610" t="s">
        <v>1292</v>
      </c>
      <c r="K14610">
        <v>9.0402000000000005</v>
      </c>
      <c r="L14610">
        <v>13.5603</v>
      </c>
      <c r="N14610">
        <v>4.5201000000000002</v>
      </c>
      <c r="O14610">
        <v>0.91910000000000003</v>
      </c>
      <c r="R14610">
        <v>8.4599999999999995E-2</v>
      </c>
      <c r="U14610">
        <v>0.70299999999999996</v>
      </c>
    </row>
    <row r="14611" spans="1:21">
      <c r="A14611" t="s">
        <v>1277</v>
      </c>
      <c r="B14611" t="s">
        <v>562</v>
      </c>
      <c r="E14611" t="s">
        <v>1290</v>
      </c>
      <c r="F14611" t="s">
        <v>332</v>
      </c>
      <c r="I14611" t="s">
        <v>2309</v>
      </c>
      <c r="J14611" t="s">
        <v>1292</v>
      </c>
      <c r="K14611">
        <v>18.080400000000001</v>
      </c>
      <c r="L14611">
        <v>22.6005</v>
      </c>
      <c r="N14611">
        <v>4.5201000000000002</v>
      </c>
      <c r="O14611">
        <v>0.97299999999999998</v>
      </c>
      <c r="R14611">
        <v>0.26329999999999998</v>
      </c>
      <c r="U14611">
        <v>2.3159999999999998</v>
      </c>
    </row>
    <row r="14612" spans="1:21">
      <c r="A14612" t="s">
        <v>1277</v>
      </c>
      <c r="B14612" t="s">
        <v>562</v>
      </c>
      <c r="E14612" t="s">
        <v>1290</v>
      </c>
      <c r="F14612" t="s">
        <v>332</v>
      </c>
      <c r="I14612" t="s">
        <v>2309</v>
      </c>
      <c r="J14612" t="s">
        <v>1292</v>
      </c>
      <c r="K14612">
        <v>27.1206</v>
      </c>
      <c r="L14612">
        <v>31.640699999999999</v>
      </c>
      <c r="N14612">
        <v>4.5201000000000002</v>
      </c>
      <c r="O14612">
        <v>0.64239999999999997</v>
      </c>
      <c r="R14612">
        <v>8.2199999999999995E-2</v>
      </c>
      <c r="U14612">
        <v>0.47699999999999998</v>
      </c>
    </row>
    <row r="14613" spans="1:21">
      <c r="A14613" t="s">
        <v>1277</v>
      </c>
      <c r="B14613" t="s">
        <v>562</v>
      </c>
      <c r="E14613" t="s">
        <v>1290</v>
      </c>
      <c r="F14613" t="s">
        <v>332</v>
      </c>
      <c r="I14613" t="s">
        <v>2309</v>
      </c>
      <c r="J14613" t="s">
        <v>1292</v>
      </c>
      <c r="K14613">
        <v>36.160800000000002</v>
      </c>
      <c r="L14613">
        <v>40.680900000000001</v>
      </c>
      <c r="N14613">
        <v>4.5201000000000002</v>
      </c>
      <c r="O14613">
        <v>0.99380000000000002</v>
      </c>
      <c r="R14613">
        <v>1.7114</v>
      </c>
      <c r="U14613">
        <v>15.375</v>
      </c>
    </row>
    <row r="14614" spans="1:21">
      <c r="A14614" t="s">
        <v>1277</v>
      </c>
      <c r="B14614" t="s">
        <v>562</v>
      </c>
      <c r="E14614" t="s">
        <v>1290</v>
      </c>
      <c r="F14614" t="s">
        <v>332</v>
      </c>
      <c r="I14614" t="s">
        <v>2309</v>
      </c>
      <c r="J14614" t="s">
        <v>1292</v>
      </c>
      <c r="K14614">
        <v>45.201000000000001</v>
      </c>
      <c r="L14614">
        <v>49.7211</v>
      </c>
      <c r="N14614">
        <v>4.5201000000000002</v>
      </c>
      <c r="O14614">
        <v>1.0097</v>
      </c>
      <c r="R14614">
        <v>1.6714</v>
      </c>
      <c r="U14614">
        <v>15.256</v>
      </c>
    </row>
    <row r="14615" spans="1:21">
      <c r="A14615" t="s">
        <v>1277</v>
      </c>
      <c r="B14615" t="s">
        <v>562</v>
      </c>
      <c r="E14615" t="s">
        <v>1290</v>
      </c>
      <c r="F14615" t="s">
        <v>332</v>
      </c>
      <c r="I14615" t="s">
        <v>2309</v>
      </c>
      <c r="J14615" t="s">
        <v>1292</v>
      </c>
      <c r="K14615">
        <v>54.241199999999999</v>
      </c>
      <c r="L14615">
        <v>58.761299999999999</v>
      </c>
      <c r="N14615">
        <v>4.5201000000000002</v>
      </c>
      <c r="O14615">
        <v>0.9929</v>
      </c>
      <c r="R14615">
        <v>2.0653000000000001</v>
      </c>
      <c r="U14615">
        <v>18.538</v>
      </c>
    </row>
    <row r="14616" spans="1:21">
      <c r="A14616" t="s">
        <v>1277</v>
      </c>
      <c r="B14616" t="s">
        <v>562</v>
      </c>
      <c r="E14616" t="s">
        <v>1290</v>
      </c>
      <c r="F14616" t="s">
        <v>332</v>
      </c>
      <c r="I14616" t="s">
        <v>2309</v>
      </c>
      <c r="J14616" t="s">
        <v>1292</v>
      </c>
      <c r="K14616">
        <v>63.281399999999998</v>
      </c>
      <c r="L14616">
        <v>67.801500000000004</v>
      </c>
      <c r="N14616">
        <v>4.5201000000000002</v>
      </c>
      <c r="O14616">
        <v>0.9647</v>
      </c>
      <c r="R14616">
        <v>0.34899999999999998</v>
      </c>
      <c r="U14616">
        <v>3.044</v>
      </c>
    </row>
    <row r="14617" spans="1:21">
      <c r="A14617" t="s">
        <v>1277</v>
      </c>
      <c r="B14617" t="s">
        <v>562</v>
      </c>
      <c r="E14617" t="s">
        <v>1290</v>
      </c>
      <c r="F14617" t="s">
        <v>332</v>
      </c>
      <c r="I14617" t="s">
        <v>2309</v>
      </c>
      <c r="J14617" t="s">
        <v>1292</v>
      </c>
      <c r="K14617">
        <v>72.321600000000004</v>
      </c>
      <c r="L14617">
        <v>76.841700000000003</v>
      </c>
      <c r="N14617">
        <v>4.5201000000000002</v>
      </c>
      <c r="O14617">
        <v>0.95</v>
      </c>
      <c r="R14617">
        <v>1.7031000000000001</v>
      </c>
      <c r="U14617">
        <v>14.627000000000001</v>
      </c>
    </row>
    <row r="14618" spans="1:21">
      <c r="A14618" t="s">
        <v>1277</v>
      </c>
      <c r="B14618" t="s">
        <v>562</v>
      </c>
      <c r="E14618" t="s">
        <v>1290</v>
      </c>
      <c r="F14618" t="s">
        <v>332</v>
      </c>
      <c r="I14618" t="s">
        <v>2309</v>
      </c>
      <c r="J14618" t="s">
        <v>1292</v>
      </c>
      <c r="K14618">
        <v>81.361800000000002</v>
      </c>
      <c r="L14618">
        <v>85.881900000000002</v>
      </c>
      <c r="N14618">
        <v>4.5201000000000002</v>
      </c>
      <c r="O14618">
        <v>0.92900000000000005</v>
      </c>
      <c r="R14618">
        <v>2.0402999999999998</v>
      </c>
      <c r="U14618">
        <v>17.135999999999999</v>
      </c>
    </row>
    <row r="14619" spans="1:21">
      <c r="A14619" t="s">
        <v>1277</v>
      </c>
      <c r="B14619" t="s">
        <v>562</v>
      </c>
      <c r="E14619" t="s">
        <v>1290</v>
      </c>
      <c r="F14619" t="s">
        <v>332</v>
      </c>
      <c r="I14619" t="s">
        <v>2309</v>
      </c>
      <c r="J14619" t="s">
        <v>1292</v>
      </c>
      <c r="K14619">
        <v>90.402000000000001</v>
      </c>
      <c r="L14619">
        <v>94.9221</v>
      </c>
      <c r="N14619">
        <v>4.5201000000000002</v>
      </c>
      <c r="O14619">
        <v>0.93320000000000003</v>
      </c>
      <c r="R14619">
        <v>0.31909999999999999</v>
      </c>
      <c r="U14619">
        <v>2.6920000000000002</v>
      </c>
    </row>
    <row r="14620" spans="1:21">
      <c r="A14620" t="s">
        <v>1277</v>
      </c>
      <c r="B14620" t="s">
        <v>562</v>
      </c>
      <c r="E14620" t="s">
        <v>1290</v>
      </c>
      <c r="F14620" t="s">
        <v>332</v>
      </c>
      <c r="I14620" t="s">
        <v>2309</v>
      </c>
      <c r="J14620" t="s">
        <v>1292</v>
      </c>
      <c r="K14620">
        <v>99.4422</v>
      </c>
      <c r="L14620">
        <v>103.9623</v>
      </c>
      <c r="N14620">
        <v>4.5201000000000002</v>
      </c>
      <c r="O14620">
        <v>0.84199999999999997</v>
      </c>
      <c r="R14620">
        <v>1.9245000000000001</v>
      </c>
      <c r="U14620">
        <v>14.648999999999999</v>
      </c>
    </row>
    <row r="14621" spans="1:21">
      <c r="A14621" t="s">
        <v>1277</v>
      </c>
      <c r="B14621" t="s">
        <v>562</v>
      </c>
      <c r="E14621" t="s">
        <v>1290</v>
      </c>
      <c r="F14621" t="s">
        <v>332</v>
      </c>
      <c r="I14621" t="s">
        <v>2309</v>
      </c>
      <c r="J14621" t="s">
        <v>1292</v>
      </c>
      <c r="K14621">
        <v>108.4824</v>
      </c>
      <c r="L14621">
        <v>113.0025</v>
      </c>
      <c r="N14621">
        <v>4.5201000000000002</v>
      </c>
      <c r="O14621">
        <v>0.91139999999999999</v>
      </c>
      <c r="R14621">
        <v>8.2199999999999995E-2</v>
      </c>
      <c r="U14621">
        <v>0.33900000000000002</v>
      </c>
    </row>
    <row r="14622" spans="1:21">
      <c r="A14622" t="s">
        <v>1277</v>
      </c>
      <c r="B14622" t="s">
        <v>562</v>
      </c>
      <c r="E14622" t="s">
        <v>1290</v>
      </c>
      <c r="F14622" t="s">
        <v>332</v>
      </c>
      <c r="I14622" t="s">
        <v>2309</v>
      </c>
      <c r="J14622" t="s">
        <v>1291</v>
      </c>
      <c r="K14622">
        <v>0</v>
      </c>
      <c r="L14622">
        <v>3.8388</v>
      </c>
      <c r="N14622">
        <v>3.8388</v>
      </c>
      <c r="O14622">
        <v>0.88580000000000003</v>
      </c>
      <c r="R14622">
        <v>6.6400000000000001E-2</v>
      </c>
      <c r="U14622">
        <v>0.45200000000000001</v>
      </c>
    </row>
    <row r="14623" spans="1:21">
      <c r="A14623" t="s">
        <v>1277</v>
      </c>
      <c r="B14623" t="s">
        <v>562</v>
      </c>
      <c r="E14623" t="s">
        <v>1290</v>
      </c>
      <c r="F14623" t="s">
        <v>332</v>
      </c>
      <c r="I14623" t="s">
        <v>2309</v>
      </c>
      <c r="J14623" t="s">
        <v>1291</v>
      </c>
      <c r="K14623">
        <v>7.6776</v>
      </c>
      <c r="L14623">
        <v>11.516400000000001</v>
      </c>
      <c r="N14623">
        <v>3.8388</v>
      </c>
      <c r="O14623">
        <v>1.1024</v>
      </c>
      <c r="R14623">
        <v>6.2399999999999997E-2</v>
      </c>
      <c r="U14623">
        <v>0.52800000000000002</v>
      </c>
    </row>
    <row r="14624" spans="1:21">
      <c r="A14624" t="s">
        <v>1277</v>
      </c>
      <c r="B14624" t="s">
        <v>562</v>
      </c>
      <c r="E14624" t="s">
        <v>1290</v>
      </c>
      <c r="F14624" t="s">
        <v>332</v>
      </c>
      <c r="I14624" t="s">
        <v>2309</v>
      </c>
      <c r="J14624" t="s">
        <v>1291</v>
      </c>
      <c r="K14624">
        <v>15.3552</v>
      </c>
      <c r="L14624">
        <v>19.193999999999999</v>
      </c>
      <c r="N14624">
        <v>3.8388</v>
      </c>
      <c r="O14624">
        <v>1.0254000000000001</v>
      </c>
      <c r="R14624">
        <v>0.11609999999999999</v>
      </c>
      <c r="U14624">
        <v>0.91400000000000003</v>
      </c>
    </row>
    <row r="14625" spans="1:21">
      <c r="A14625" t="s">
        <v>1277</v>
      </c>
      <c r="B14625" t="s">
        <v>562</v>
      </c>
      <c r="E14625" t="s">
        <v>1290</v>
      </c>
      <c r="F14625" t="s">
        <v>332</v>
      </c>
      <c r="I14625" t="s">
        <v>2309</v>
      </c>
      <c r="J14625" t="s">
        <v>1291</v>
      </c>
      <c r="K14625">
        <v>23.032800000000002</v>
      </c>
      <c r="L14625">
        <v>26.871600000000001</v>
      </c>
      <c r="N14625">
        <v>3.8388</v>
      </c>
      <c r="O14625">
        <v>1.0644</v>
      </c>
      <c r="R14625">
        <v>0.13059999999999999</v>
      </c>
      <c r="U14625">
        <v>1.0669999999999999</v>
      </c>
    </row>
    <row r="14626" spans="1:21">
      <c r="A14626" t="s">
        <v>1277</v>
      </c>
      <c r="B14626" t="s">
        <v>562</v>
      </c>
      <c r="E14626" t="s">
        <v>1290</v>
      </c>
      <c r="F14626" t="s">
        <v>332</v>
      </c>
      <c r="I14626" t="s">
        <v>2309</v>
      </c>
      <c r="J14626" t="s">
        <v>1291</v>
      </c>
      <c r="K14626">
        <v>30.7104</v>
      </c>
      <c r="L14626">
        <v>34.549199999999999</v>
      </c>
      <c r="N14626">
        <v>3.8388</v>
      </c>
      <c r="O14626">
        <v>1.0354000000000001</v>
      </c>
      <c r="R14626">
        <v>9.2100000000000001E-2</v>
      </c>
      <c r="U14626">
        <v>0.73199999999999998</v>
      </c>
    </row>
    <row r="14627" spans="1:21">
      <c r="A14627" t="s">
        <v>1277</v>
      </c>
      <c r="B14627" t="s">
        <v>562</v>
      </c>
      <c r="E14627" t="s">
        <v>1290</v>
      </c>
      <c r="F14627" t="s">
        <v>332</v>
      </c>
      <c r="I14627" t="s">
        <v>2309</v>
      </c>
      <c r="J14627" t="s">
        <v>1291</v>
      </c>
      <c r="K14627">
        <v>38.387999999999998</v>
      </c>
      <c r="L14627">
        <v>42.226799999999997</v>
      </c>
      <c r="N14627">
        <v>3.8388</v>
      </c>
      <c r="O14627">
        <v>1.0105</v>
      </c>
      <c r="R14627">
        <v>0.24329999999999999</v>
      </c>
      <c r="U14627">
        <v>1.887</v>
      </c>
    </row>
    <row r="14628" spans="1:21">
      <c r="A14628" t="s">
        <v>1277</v>
      </c>
      <c r="B14628" t="s">
        <v>562</v>
      </c>
      <c r="E14628" t="s">
        <v>1290</v>
      </c>
      <c r="F14628" t="s">
        <v>332</v>
      </c>
      <c r="I14628" t="s">
        <v>2309</v>
      </c>
      <c r="J14628" t="s">
        <v>1291</v>
      </c>
      <c r="K14628">
        <v>46.065600000000003</v>
      </c>
      <c r="L14628">
        <v>49.904400000000003</v>
      </c>
      <c r="N14628">
        <v>3.8388</v>
      </c>
      <c r="O14628">
        <v>1.0257000000000001</v>
      </c>
      <c r="R14628">
        <v>0.18</v>
      </c>
      <c r="U14628">
        <v>1.4179999999999999</v>
      </c>
    </row>
    <row r="14629" spans="1:21">
      <c r="A14629" t="s">
        <v>1277</v>
      </c>
      <c r="B14629" t="s">
        <v>562</v>
      </c>
      <c r="E14629" t="s">
        <v>1290</v>
      </c>
      <c r="F14629" t="s">
        <v>332</v>
      </c>
      <c r="I14629" t="s">
        <v>2309</v>
      </c>
      <c r="J14629" t="s">
        <v>1291</v>
      </c>
      <c r="K14629">
        <v>53.743200000000002</v>
      </c>
      <c r="L14629">
        <v>57.582000000000001</v>
      </c>
      <c r="N14629">
        <v>3.8388</v>
      </c>
      <c r="O14629">
        <v>1.0421</v>
      </c>
      <c r="R14629">
        <v>0.29649999999999999</v>
      </c>
      <c r="U14629">
        <v>2.3719999999999999</v>
      </c>
    </row>
    <row r="14630" spans="1:21">
      <c r="A14630" t="s">
        <v>1277</v>
      </c>
      <c r="B14630" t="s">
        <v>562</v>
      </c>
      <c r="E14630" t="s">
        <v>1290</v>
      </c>
      <c r="F14630" t="s">
        <v>332</v>
      </c>
      <c r="I14630" t="s">
        <v>2309</v>
      </c>
      <c r="J14630" t="s">
        <v>1291</v>
      </c>
      <c r="K14630">
        <v>61.4208</v>
      </c>
      <c r="L14630">
        <v>65.259600000000006</v>
      </c>
      <c r="N14630">
        <v>3.8388</v>
      </c>
      <c r="O14630">
        <v>1.0055000000000001</v>
      </c>
      <c r="R14630">
        <v>0.36770000000000003</v>
      </c>
      <c r="U14630">
        <v>2.8380000000000001</v>
      </c>
    </row>
    <row r="14631" spans="1:21">
      <c r="A14631" t="s">
        <v>1277</v>
      </c>
      <c r="B14631" t="s">
        <v>562</v>
      </c>
      <c r="E14631" t="s">
        <v>1290</v>
      </c>
      <c r="F14631" t="s">
        <v>332</v>
      </c>
      <c r="I14631" t="s">
        <v>2309</v>
      </c>
      <c r="J14631" t="s">
        <v>1291</v>
      </c>
      <c r="K14631">
        <v>69.098399999999998</v>
      </c>
      <c r="L14631">
        <v>72.937200000000004</v>
      </c>
      <c r="N14631">
        <v>3.8388</v>
      </c>
      <c r="O14631">
        <v>1.0062</v>
      </c>
      <c r="R14631">
        <v>0.2515</v>
      </c>
      <c r="U14631">
        <v>1.9430000000000001</v>
      </c>
    </row>
    <row r="14632" spans="1:21">
      <c r="A14632" t="s">
        <v>1277</v>
      </c>
      <c r="B14632" t="s">
        <v>562</v>
      </c>
      <c r="E14632" t="s">
        <v>1290</v>
      </c>
      <c r="F14632" t="s">
        <v>332</v>
      </c>
      <c r="I14632" t="s">
        <v>2309</v>
      </c>
      <c r="J14632" t="s">
        <v>1291</v>
      </c>
      <c r="K14632">
        <v>76.775999999999996</v>
      </c>
      <c r="L14632">
        <v>80.614800000000002</v>
      </c>
      <c r="N14632">
        <v>3.8388</v>
      </c>
      <c r="O14632">
        <v>1.0306</v>
      </c>
      <c r="R14632">
        <v>0.31430000000000002</v>
      </c>
      <c r="U14632">
        <v>2.4870000000000001</v>
      </c>
    </row>
    <row r="14633" spans="1:21">
      <c r="A14633" t="s">
        <v>1277</v>
      </c>
      <c r="B14633" t="s">
        <v>562</v>
      </c>
      <c r="E14633" t="s">
        <v>1290</v>
      </c>
      <c r="F14633" t="s">
        <v>332</v>
      </c>
      <c r="I14633" t="s">
        <v>2309</v>
      </c>
      <c r="J14633" t="s">
        <v>1291</v>
      </c>
      <c r="K14633">
        <v>84.453599999999994</v>
      </c>
      <c r="L14633">
        <v>88.292400000000001</v>
      </c>
      <c r="N14633">
        <v>3.8388</v>
      </c>
      <c r="O14633">
        <v>0.85550000000000004</v>
      </c>
      <c r="R14633">
        <v>0.4541</v>
      </c>
      <c r="U14633">
        <v>2.9820000000000002</v>
      </c>
    </row>
    <row r="14634" spans="1:21">
      <c r="A14634" t="s">
        <v>1277</v>
      </c>
      <c r="B14634" t="s">
        <v>562</v>
      </c>
      <c r="E14634" t="s">
        <v>1290</v>
      </c>
      <c r="F14634" t="s">
        <v>332</v>
      </c>
      <c r="I14634" t="s">
        <v>2309</v>
      </c>
      <c r="J14634" t="s">
        <v>1291</v>
      </c>
      <c r="K14634">
        <v>92.131200000000007</v>
      </c>
      <c r="L14634">
        <v>95.97</v>
      </c>
      <c r="N14634">
        <v>3.8388</v>
      </c>
      <c r="O14634">
        <v>0.88539999999999996</v>
      </c>
      <c r="R14634">
        <v>0.56810000000000005</v>
      </c>
      <c r="U14634">
        <v>3.8620000000000001</v>
      </c>
    </row>
    <row r="14635" spans="1:21">
      <c r="A14635" t="s">
        <v>1277</v>
      </c>
      <c r="B14635" t="s">
        <v>562</v>
      </c>
      <c r="E14635" t="s">
        <v>1290</v>
      </c>
      <c r="F14635" t="s">
        <v>332</v>
      </c>
      <c r="I14635" t="s">
        <v>2309</v>
      </c>
      <c r="J14635" t="s">
        <v>1291</v>
      </c>
      <c r="K14635">
        <v>99.808800000000005</v>
      </c>
      <c r="L14635">
        <v>103.6476</v>
      </c>
      <c r="N14635">
        <v>3.8388</v>
      </c>
      <c r="O14635">
        <v>0.95150000000000001</v>
      </c>
      <c r="R14635">
        <v>0.34060000000000001</v>
      </c>
      <c r="U14635">
        <v>2.488</v>
      </c>
    </row>
    <row r="14636" spans="1:21">
      <c r="A14636" t="s">
        <v>1277</v>
      </c>
      <c r="B14636" t="s">
        <v>562</v>
      </c>
      <c r="E14636" t="s">
        <v>1290</v>
      </c>
      <c r="F14636" t="s">
        <v>332</v>
      </c>
      <c r="I14636" t="s">
        <v>2309</v>
      </c>
      <c r="J14636" t="s">
        <v>1291</v>
      </c>
      <c r="K14636">
        <v>107.4864</v>
      </c>
      <c r="L14636">
        <v>111.3252</v>
      </c>
      <c r="N14636">
        <v>3.8388</v>
      </c>
      <c r="O14636">
        <v>1.0054000000000001</v>
      </c>
      <c r="R14636">
        <v>0.2412</v>
      </c>
      <c r="U14636">
        <v>1.8620000000000001</v>
      </c>
    </row>
    <row r="14637" spans="1:21">
      <c r="A14637" t="s">
        <v>1277</v>
      </c>
      <c r="B14637" t="s">
        <v>562</v>
      </c>
      <c r="E14637" t="s">
        <v>1290</v>
      </c>
      <c r="F14637" t="s">
        <v>332</v>
      </c>
      <c r="I14637" t="s">
        <v>2309</v>
      </c>
      <c r="J14637" t="s">
        <v>1291</v>
      </c>
      <c r="K14637">
        <v>115.164</v>
      </c>
      <c r="L14637">
        <v>119.00279999999999</v>
      </c>
      <c r="N14637">
        <v>3.8388</v>
      </c>
      <c r="O14637">
        <v>1.1355999999999999</v>
      </c>
      <c r="R14637">
        <v>6.6900000000000001E-2</v>
      </c>
      <c r="U14637">
        <v>0.29199999999999998</v>
      </c>
    </row>
    <row r="14638" spans="1:21">
      <c r="A14638" t="s">
        <v>1277</v>
      </c>
      <c r="B14638" t="s">
        <v>562</v>
      </c>
      <c r="E14638" t="s">
        <v>1290</v>
      </c>
      <c r="F14638" t="s">
        <v>332</v>
      </c>
      <c r="I14638" t="s">
        <v>2309</v>
      </c>
      <c r="J14638" t="s">
        <v>1289</v>
      </c>
      <c r="K14638">
        <v>0</v>
      </c>
      <c r="L14638">
        <v>4.1379000000000001</v>
      </c>
      <c r="N14638">
        <v>4.1379000000000001</v>
      </c>
      <c r="O14638">
        <v>0.95809999999999995</v>
      </c>
      <c r="R14638">
        <v>0.1031</v>
      </c>
      <c r="U14638">
        <v>0.81799999999999995</v>
      </c>
    </row>
    <row r="14639" spans="1:21">
      <c r="A14639" t="s">
        <v>1277</v>
      </c>
      <c r="B14639" t="s">
        <v>562</v>
      </c>
      <c r="E14639" t="s">
        <v>1290</v>
      </c>
      <c r="F14639" t="s">
        <v>332</v>
      </c>
      <c r="I14639" t="s">
        <v>2309</v>
      </c>
      <c r="J14639" t="s">
        <v>1289</v>
      </c>
      <c r="K14639">
        <v>8.2758000000000003</v>
      </c>
      <c r="L14639">
        <v>12.4137</v>
      </c>
      <c r="N14639">
        <v>4.1379000000000001</v>
      </c>
      <c r="O14639">
        <v>0.99350000000000005</v>
      </c>
      <c r="R14639">
        <v>0.13650000000000001</v>
      </c>
      <c r="U14639">
        <v>1.1220000000000001</v>
      </c>
    </row>
    <row r="14640" spans="1:21">
      <c r="A14640" t="s">
        <v>1277</v>
      </c>
      <c r="B14640" t="s">
        <v>562</v>
      </c>
      <c r="E14640" t="s">
        <v>1290</v>
      </c>
      <c r="F14640" t="s">
        <v>332</v>
      </c>
      <c r="I14640" t="s">
        <v>2309</v>
      </c>
      <c r="J14640" t="s">
        <v>1289</v>
      </c>
      <c r="K14640">
        <v>16.551600000000001</v>
      </c>
      <c r="L14640">
        <v>20.689499999999999</v>
      </c>
      <c r="N14640">
        <v>4.1379000000000001</v>
      </c>
      <c r="O14640">
        <v>1.0212000000000001</v>
      </c>
      <c r="R14640">
        <v>0.1837</v>
      </c>
      <c r="U14640">
        <v>1.5529999999999999</v>
      </c>
    </row>
    <row r="14641" spans="1:21">
      <c r="A14641" t="s">
        <v>1277</v>
      </c>
      <c r="B14641" t="s">
        <v>562</v>
      </c>
      <c r="E14641" t="s">
        <v>1290</v>
      </c>
      <c r="F14641" t="s">
        <v>332</v>
      </c>
      <c r="I14641" t="s">
        <v>2309</v>
      </c>
      <c r="J14641" t="s">
        <v>1289</v>
      </c>
      <c r="K14641">
        <v>24.827400000000001</v>
      </c>
      <c r="L14641">
        <v>28.965299999999999</v>
      </c>
      <c r="N14641">
        <v>4.1379000000000001</v>
      </c>
      <c r="O14641">
        <v>1.1073999999999999</v>
      </c>
      <c r="R14641">
        <v>0.1492</v>
      </c>
      <c r="U14641">
        <v>1.3680000000000001</v>
      </c>
    </row>
    <row r="14642" spans="1:21">
      <c r="A14642" t="s">
        <v>1277</v>
      </c>
      <c r="B14642" t="s">
        <v>562</v>
      </c>
      <c r="E14642" t="s">
        <v>1290</v>
      </c>
      <c r="F14642" t="s">
        <v>332</v>
      </c>
      <c r="I14642" t="s">
        <v>2309</v>
      </c>
      <c r="J14642" t="s">
        <v>1289</v>
      </c>
      <c r="K14642">
        <v>33.103200000000001</v>
      </c>
      <c r="L14642">
        <v>37.241100000000003</v>
      </c>
      <c r="N14642">
        <v>4.1379000000000001</v>
      </c>
      <c r="O14642">
        <v>1.0172000000000001</v>
      </c>
      <c r="R14642">
        <v>0.17150000000000001</v>
      </c>
      <c r="U14642">
        <v>1.444</v>
      </c>
    </row>
    <row r="14643" spans="1:21">
      <c r="A14643" t="s">
        <v>1277</v>
      </c>
      <c r="B14643" t="s">
        <v>562</v>
      </c>
      <c r="E14643" t="s">
        <v>1290</v>
      </c>
      <c r="F14643" t="s">
        <v>332</v>
      </c>
      <c r="I14643" t="s">
        <v>2309</v>
      </c>
      <c r="J14643" t="s">
        <v>1289</v>
      </c>
      <c r="K14643">
        <v>41.378999999999998</v>
      </c>
      <c r="L14643">
        <v>45.5169</v>
      </c>
      <c r="N14643">
        <v>4.1379000000000001</v>
      </c>
      <c r="O14643">
        <v>1.0476000000000001</v>
      </c>
      <c r="R14643">
        <v>0.2021</v>
      </c>
      <c r="U14643">
        <v>1.752</v>
      </c>
    </row>
    <row r="14644" spans="1:21">
      <c r="A14644" t="s">
        <v>1277</v>
      </c>
      <c r="B14644" t="s">
        <v>562</v>
      </c>
      <c r="E14644" t="s">
        <v>1290</v>
      </c>
      <c r="F14644" t="s">
        <v>332</v>
      </c>
      <c r="I14644" t="s">
        <v>2309</v>
      </c>
      <c r="J14644" t="s">
        <v>1289</v>
      </c>
      <c r="K14644">
        <v>49.654800000000002</v>
      </c>
      <c r="L14644">
        <v>53.792700000000004</v>
      </c>
      <c r="N14644">
        <v>4.1379000000000001</v>
      </c>
      <c r="O14644">
        <v>1.0239</v>
      </c>
      <c r="R14644">
        <v>0.24629999999999999</v>
      </c>
      <c r="U14644">
        <v>2.0870000000000002</v>
      </c>
    </row>
    <row r="14645" spans="1:21">
      <c r="A14645" t="s">
        <v>1277</v>
      </c>
      <c r="B14645" t="s">
        <v>562</v>
      </c>
      <c r="E14645" t="s">
        <v>1290</v>
      </c>
      <c r="F14645" t="s">
        <v>332</v>
      </c>
      <c r="I14645" t="s">
        <v>2309</v>
      </c>
      <c r="J14645" t="s">
        <v>1289</v>
      </c>
      <c r="K14645">
        <v>57.930599999999998</v>
      </c>
      <c r="L14645">
        <v>62.0685</v>
      </c>
      <c r="N14645">
        <v>4.1379000000000001</v>
      </c>
      <c r="O14645">
        <v>1.0353000000000001</v>
      </c>
      <c r="R14645">
        <v>0.11840000000000001</v>
      </c>
      <c r="U14645">
        <v>1.0149999999999999</v>
      </c>
    </row>
    <row r="14646" spans="1:21">
      <c r="A14646" t="s">
        <v>1277</v>
      </c>
      <c r="B14646" t="s">
        <v>562</v>
      </c>
      <c r="E14646" t="s">
        <v>1290</v>
      </c>
      <c r="F14646" t="s">
        <v>332</v>
      </c>
      <c r="I14646" t="s">
        <v>2309</v>
      </c>
      <c r="J14646" t="s">
        <v>1289</v>
      </c>
      <c r="K14646">
        <v>66.206400000000002</v>
      </c>
      <c r="L14646">
        <v>70.344300000000004</v>
      </c>
      <c r="N14646">
        <v>4.1379000000000001</v>
      </c>
      <c r="O14646">
        <v>1</v>
      </c>
      <c r="R14646">
        <v>0.17100000000000001</v>
      </c>
      <c r="U14646">
        <v>1.415</v>
      </c>
    </row>
    <row r="14647" spans="1:21">
      <c r="A14647" t="s">
        <v>1277</v>
      </c>
      <c r="B14647" t="s">
        <v>562</v>
      </c>
      <c r="E14647" t="s">
        <v>1290</v>
      </c>
      <c r="F14647" t="s">
        <v>332</v>
      </c>
      <c r="I14647" t="s">
        <v>2309</v>
      </c>
      <c r="J14647" t="s">
        <v>1289</v>
      </c>
      <c r="K14647">
        <v>74.482200000000006</v>
      </c>
      <c r="L14647">
        <v>78.620099999999994</v>
      </c>
      <c r="N14647">
        <v>4.1379000000000001</v>
      </c>
      <c r="O14647">
        <v>1.0628</v>
      </c>
      <c r="R14647">
        <v>0.1353</v>
      </c>
      <c r="U14647">
        <v>1.19</v>
      </c>
    </row>
    <row r="14648" spans="1:21">
      <c r="A14648" t="s">
        <v>1277</v>
      </c>
      <c r="B14648" t="s">
        <v>562</v>
      </c>
      <c r="E14648" t="s">
        <v>1290</v>
      </c>
      <c r="F14648" t="s">
        <v>332</v>
      </c>
      <c r="I14648" t="s">
        <v>2309</v>
      </c>
      <c r="J14648" t="s">
        <v>1289</v>
      </c>
      <c r="K14648">
        <v>82.757999999999996</v>
      </c>
      <c r="L14648">
        <v>86.895899999999997</v>
      </c>
      <c r="N14648">
        <v>4.1379000000000001</v>
      </c>
      <c r="O14648">
        <v>0.97330000000000005</v>
      </c>
      <c r="R14648">
        <v>0.27989999999999998</v>
      </c>
      <c r="U14648">
        <v>2.2549999999999999</v>
      </c>
    </row>
    <row r="14649" spans="1:21">
      <c r="A14649" t="s">
        <v>1277</v>
      </c>
      <c r="B14649" t="s">
        <v>562</v>
      </c>
      <c r="E14649" t="s">
        <v>1290</v>
      </c>
      <c r="F14649" t="s">
        <v>332</v>
      </c>
      <c r="I14649" t="s">
        <v>2309</v>
      </c>
      <c r="J14649" t="s">
        <v>1289</v>
      </c>
      <c r="K14649">
        <v>91.033799999999999</v>
      </c>
      <c r="L14649">
        <v>95.171700000000001</v>
      </c>
      <c r="N14649">
        <v>4.1379000000000001</v>
      </c>
      <c r="O14649">
        <v>0.99629999999999996</v>
      </c>
      <c r="R14649">
        <v>0.19600000000000001</v>
      </c>
      <c r="U14649">
        <v>1.6160000000000001</v>
      </c>
    </row>
    <row r="14650" spans="1:21">
      <c r="A14650" t="s">
        <v>1277</v>
      </c>
      <c r="B14650" t="s">
        <v>562</v>
      </c>
      <c r="E14650" t="s">
        <v>1290</v>
      </c>
      <c r="F14650" t="s">
        <v>332</v>
      </c>
      <c r="I14650" t="s">
        <v>2309</v>
      </c>
      <c r="J14650" t="s">
        <v>1289</v>
      </c>
      <c r="K14650">
        <v>99.309600000000003</v>
      </c>
      <c r="L14650">
        <v>103.44750000000001</v>
      </c>
      <c r="N14650">
        <v>4.1379000000000001</v>
      </c>
      <c r="O14650">
        <v>1.0566</v>
      </c>
      <c r="R14650">
        <v>0.2324</v>
      </c>
      <c r="U14650">
        <v>2.0329999999999999</v>
      </c>
    </row>
    <row r="14651" spans="1:21">
      <c r="A14651" t="s">
        <v>1277</v>
      </c>
      <c r="B14651" t="s">
        <v>562</v>
      </c>
      <c r="E14651" t="s">
        <v>1290</v>
      </c>
      <c r="F14651" t="s">
        <v>332</v>
      </c>
      <c r="I14651" t="s">
        <v>2309</v>
      </c>
      <c r="J14651" t="s">
        <v>1289</v>
      </c>
      <c r="K14651">
        <v>107.58540000000001</v>
      </c>
      <c r="L14651">
        <v>111.72329999999999</v>
      </c>
      <c r="N14651">
        <v>4.1379000000000001</v>
      </c>
      <c r="O14651">
        <v>1.0489999999999999</v>
      </c>
      <c r="R14651">
        <v>0.316</v>
      </c>
      <c r="U14651">
        <v>2.7429999999999999</v>
      </c>
    </row>
    <row r="14652" spans="1:21">
      <c r="A14652" t="s">
        <v>1277</v>
      </c>
      <c r="B14652" t="s">
        <v>562</v>
      </c>
      <c r="E14652" t="s">
        <v>1290</v>
      </c>
      <c r="F14652" t="s">
        <v>332</v>
      </c>
      <c r="I14652" t="s">
        <v>2309</v>
      </c>
      <c r="J14652" t="s">
        <v>1289</v>
      </c>
      <c r="K14652">
        <v>115.8612</v>
      </c>
      <c r="L14652">
        <v>119.9991</v>
      </c>
      <c r="N14652">
        <v>4.1379000000000001</v>
      </c>
      <c r="O14652">
        <v>1.0259</v>
      </c>
      <c r="R14652">
        <v>0.12180000000000001</v>
      </c>
      <c r="U14652">
        <v>0.51700000000000002</v>
      </c>
    </row>
    <row r="14653" spans="1:21">
      <c r="A14653" t="s">
        <v>1277</v>
      </c>
      <c r="B14653" t="s">
        <v>562</v>
      </c>
      <c r="E14653" t="s">
        <v>1279</v>
      </c>
      <c r="F14653" t="s">
        <v>332</v>
      </c>
      <c r="I14653" t="s">
        <v>106</v>
      </c>
      <c r="J14653" t="s">
        <v>1288</v>
      </c>
      <c r="K14653">
        <v>0</v>
      </c>
      <c r="L14653">
        <v>1.125</v>
      </c>
      <c r="N14653">
        <v>1.125</v>
      </c>
      <c r="O14653">
        <v>0.97619999999999996</v>
      </c>
      <c r="R14653">
        <v>0.43390000000000001</v>
      </c>
      <c r="U14653">
        <v>0.47699999999999998</v>
      </c>
    </row>
    <row r="14654" spans="1:21">
      <c r="A14654" t="s">
        <v>1277</v>
      </c>
      <c r="B14654" t="s">
        <v>562</v>
      </c>
      <c r="E14654" t="s">
        <v>1279</v>
      </c>
      <c r="F14654" t="s">
        <v>332</v>
      </c>
      <c r="I14654" t="s">
        <v>106</v>
      </c>
      <c r="J14654" t="s">
        <v>1288</v>
      </c>
      <c r="K14654">
        <v>1.125</v>
      </c>
      <c r="L14654">
        <v>2.25</v>
      </c>
      <c r="N14654">
        <v>1.125</v>
      </c>
      <c r="O14654">
        <v>1.2545999999999999</v>
      </c>
      <c r="R14654">
        <v>0.2407</v>
      </c>
      <c r="U14654">
        <v>0.34</v>
      </c>
    </row>
    <row r="14655" spans="1:21">
      <c r="A14655" t="s">
        <v>1277</v>
      </c>
      <c r="B14655" t="s">
        <v>562</v>
      </c>
      <c r="E14655" t="s">
        <v>1279</v>
      </c>
      <c r="F14655" t="s">
        <v>332</v>
      </c>
      <c r="I14655" t="s">
        <v>106</v>
      </c>
      <c r="J14655" t="s">
        <v>1288</v>
      </c>
      <c r="K14655">
        <v>2.25</v>
      </c>
      <c r="L14655">
        <v>3.375</v>
      </c>
      <c r="N14655">
        <v>1.125</v>
      </c>
      <c r="O14655">
        <v>1.3139000000000001</v>
      </c>
      <c r="R14655">
        <v>0.27060000000000001</v>
      </c>
      <c r="U14655">
        <v>0.4</v>
      </c>
    </row>
    <row r="14656" spans="1:21">
      <c r="A14656" t="s">
        <v>1277</v>
      </c>
      <c r="B14656" t="s">
        <v>562</v>
      </c>
      <c r="E14656" t="s">
        <v>1279</v>
      </c>
      <c r="F14656" t="s">
        <v>332</v>
      </c>
      <c r="I14656" t="s">
        <v>106</v>
      </c>
      <c r="J14656" t="s">
        <v>1288</v>
      </c>
      <c r="K14656">
        <v>3.375</v>
      </c>
      <c r="L14656">
        <v>4.5</v>
      </c>
      <c r="N14656">
        <v>1.125</v>
      </c>
      <c r="O14656">
        <v>1.3511</v>
      </c>
      <c r="R14656">
        <v>0.47899999999999998</v>
      </c>
      <c r="U14656">
        <v>0.72799999999999998</v>
      </c>
    </row>
    <row r="14657" spans="1:21">
      <c r="A14657" t="s">
        <v>1277</v>
      </c>
      <c r="B14657" t="s">
        <v>562</v>
      </c>
      <c r="E14657" t="s">
        <v>1279</v>
      </c>
      <c r="F14657" t="s">
        <v>332</v>
      </c>
      <c r="I14657" t="s">
        <v>106</v>
      </c>
      <c r="J14657" t="s">
        <v>1288</v>
      </c>
      <c r="K14657">
        <v>4.5</v>
      </c>
      <c r="L14657">
        <v>5.625</v>
      </c>
      <c r="N14657">
        <v>1.125</v>
      </c>
      <c r="O14657">
        <v>1.4422999999999999</v>
      </c>
      <c r="R14657">
        <v>0.4264</v>
      </c>
      <c r="U14657">
        <v>0.69199999999999995</v>
      </c>
    </row>
    <row r="14658" spans="1:21">
      <c r="A14658" t="s">
        <v>1277</v>
      </c>
      <c r="B14658" t="s">
        <v>562</v>
      </c>
      <c r="E14658" t="s">
        <v>1279</v>
      </c>
      <c r="F14658" t="s">
        <v>332</v>
      </c>
      <c r="I14658" t="s">
        <v>106</v>
      </c>
      <c r="J14658" t="s">
        <v>1288</v>
      </c>
      <c r="K14658">
        <v>5.625</v>
      </c>
      <c r="L14658">
        <v>6.75</v>
      </c>
      <c r="N14658">
        <v>1.125</v>
      </c>
      <c r="O14658">
        <v>1.1860999999999999</v>
      </c>
      <c r="R14658">
        <v>0.39450000000000002</v>
      </c>
      <c r="U14658">
        <v>0.52600000000000002</v>
      </c>
    </row>
    <row r="14659" spans="1:21">
      <c r="A14659" t="s">
        <v>1277</v>
      </c>
      <c r="B14659" t="s">
        <v>562</v>
      </c>
      <c r="E14659" t="s">
        <v>1279</v>
      </c>
      <c r="F14659" t="s">
        <v>332</v>
      </c>
      <c r="I14659" t="s">
        <v>106</v>
      </c>
      <c r="J14659" t="s">
        <v>1288</v>
      </c>
      <c r="K14659">
        <v>6.75</v>
      </c>
      <c r="L14659">
        <v>7.875</v>
      </c>
      <c r="N14659">
        <v>1.125</v>
      </c>
      <c r="O14659">
        <v>1.1484000000000001</v>
      </c>
      <c r="R14659">
        <v>0.40589999999999998</v>
      </c>
      <c r="U14659">
        <v>0.52400000000000002</v>
      </c>
    </row>
    <row r="14660" spans="1:21">
      <c r="A14660" t="s">
        <v>1277</v>
      </c>
      <c r="B14660" t="s">
        <v>562</v>
      </c>
      <c r="E14660" t="s">
        <v>1279</v>
      </c>
      <c r="F14660" t="s">
        <v>332</v>
      </c>
      <c r="I14660" t="s">
        <v>106</v>
      </c>
      <c r="J14660" t="s">
        <v>1288</v>
      </c>
      <c r="K14660">
        <v>7.875</v>
      </c>
      <c r="L14660">
        <v>9</v>
      </c>
      <c r="N14660">
        <v>1.125</v>
      </c>
      <c r="O14660">
        <v>1.0666</v>
      </c>
      <c r="R14660">
        <v>0.28860000000000002</v>
      </c>
      <c r="U14660">
        <v>0.34599999999999997</v>
      </c>
    </row>
    <row r="14661" spans="1:21">
      <c r="A14661" t="s">
        <v>1277</v>
      </c>
      <c r="B14661" t="s">
        <v>562</v>
      </c>
      <c r="E14661" t="s">
        <v>1279</v>
      </c>
      <c r="F14661" t="s">
        <v>332</v>
      </c>
      <c r="I14661" t="s">
        <v>106</v>
      </c>
      <c r="J14661" t="s">
        <v>1288</v>
      </c>
      <c r="K14661">
        <v>9</v>
      </c>
      <c r="L14661">
        <v>10.125</v>
      </c>
      <c r="N14661">
        <v>1.125</v>
      </c>
      <c r="O14661">
        <v>1.2629999999999999</v>
      </c>
      <c r="R14661">
        <v>0.22969999999999999</v>
      </c>
      <c r="U14661">
        <v>0.32600000000000001</v>
      </c>
    </row>
    <row r="14662" spans="1:21">
      <c r="A14662" t="s">
        <v>1277</v>
      </c>
      <c r="B14662" t="s">
        <v>562</v>
      </c>
      <c r="E14662" t="s">
        <v>1279</v>
      </c>
      <c r="F14662" t="s">
        <v>332</v>
      </c>
      <c r="I14662" t="s">
        <v>106</v>
      </c>
      <c r="J14662" t="s">
        <v>1288</v>
      </c>
      <c r="K14662">
        <v>10.125</v>
      </c>
      <c r="L14662">
        <v>11.25</v>
      </c>
      <c r="N14662">
        <v>1.125</v>
      </c>
      <c r="O14662">
        <v>1.3291999999999999</v>
      </c>
      <c r="R14662">
        <v>0.26529999999999998</v>
      </c>
      <c r="U14662">
        <v>0.39700000000000002</v>
      </c>
    </row>
    <row r="14663" spans="1:21">
      <c r="A14663" t="s">
        <v>1277</v>
      </c>
      <c r="B14663" t="s">
        <v>562</v>
      </c>
      <c r="E14663" t="s">
        <v>1279</v>
      </c>
      <c r="F14663" t="s">
        <v>332</v>
      </c>
      <c r="I14663" t="s">
        <v>106</v>
      </c>
      <c r="J14663" t="s">
        <v>1288</v>
      </c>
      <c r="K14663">
        <v>11.25</v>
      </c>
      <c r="L14663">
        <v>12.375</v>
      </c>
      <c r="N14663">
        <v>1.125</v>
      </c>
      <c r="O14663">
        <v>1.1757</v>
      </c>
      <c r="R14663">
        <v>0.22559999999999999</v>
      </c>
      <c r="U14663">
        <v>0.29799999999999999</v>
      </c>
    </row>
    <row r="14664" spans="1:21">
      <c r="A14664" t="s">
        <v>1277</v>
      </c>
      <c r="B14664" t="s">
        <v>562</v>
      </c>
      <c r="E14664" t="s">
        <v>1279</v>
      </c>
      <c r="F14664" t="s">
        <v>332</v>
      </c>
      <c r="I14664" t="s">
        <v>106</v>
      </c>
      <c r="J14664" t="s">
        <v>1288</v>
      </c>
      <c r="K14664">
        <v>12.375</v>
      </c>
      <c r="L14664">
        <v>13.5</v>
      </c>
      <c r="N14664">
        <v>1.125</v>
      </c>
      <c r="O14664">
        <v>1.2142999999999999</v>
      </c>
      <c r="R14664">
        <v>0.23599999999999999</v>
      </c>
      <c r="U14664">
        <v>0.32200000000000001</v>
      </c>
    </row>
    <row r="14665" spans="1:21">
      <c r="A14665" t="s">
        <v>1277</v>
      </c>
      <c r="B14665" t="s">
        <v>562</v>
      </c>
      <c r="E14665" t="s">
        <v>1279</v>
      </c>
      <c r="F14665" t="s">
        <v>332</v>
      </c>
      <c r="I14665" t="s">
        <v>106</v>
      </c>
      <c r="J14665" t="s">
        <v>1288</v>
      </c>
      <c r="K14665">
        <v>13.5</v>
      </c>
      <c r="L14665">
        <v>14.625</v>
      </c>
      <c r="N14665">
        <v>1.125</v>
      </c>
      <c r="O14665">
        <v>1.2601</v>
      </c>
      <c r="R14665">
        <v>0.22070000000000001</v>
      </c>
      <c r="U14665">
        <v>0.313</v>
      </c>
    </row>
    <row r="14666" spans="1:21">
      <c r="A14666" t="s">
        <v>1277</v>
      </c>
      <c r="B14666" t="s">
        <v>562</v>
      </c>
      <c r="E14666" t="s">
        <v>1279</v>
      </c>
      <c r="F14666" t="s">
        <v>332</v>
      </c>
      <c r="I14666" t="s">
        <v>106</v>
      </c>
      <c r="J14666" t="s">
        <v>1288</v>
      </c>
      <c r="K14666">
        <v>14.625</v>
      </c>
      <c r="L14666">
        <v>15.75</v>
      </c>
      <c r="N14666">
        <v>1.125</v>
      </c>
      <c r="O14666">
        <v>1.2649999999999999</v>
      </c>
      <c r="R14666">
        <v>0.2041</v>
      </c>
      <c r="U14666">
        <v>0.28999999999999998</v>
      </c>
    </row>
    <row r="14667" spans="1:21">
      <c r="A14667" t="s">
        <v>1277</v>
      </c>
      <c r="B14667" t="s">
        <v>562</v>
      </c>
      <c r="E14667" t="s">
        <v>1279</v>
      </c>
      <c r="F14667" t="s">
        <v>332</v>
      </c>
      <c r="I14667" t="s">
        <v>106</v>
      </c>
      <c r="J14667" t="s">
        <v>1288</v>
      </c>
      <c r="K14667">
        <v>15.75</v>
      </c>
      <c r="L14667">
        <v>16.875</v>
      </c>
      <c r="N14667">
        <v>1.125</v>
      </c>
      <c r="O14667">
        <v>1.1153</v>
      </c>
      <c r="R14667">
        <v>0.1726</v>
      </c>
      <c r="U14667">
        <v>0.217</v>
      </c>
    </row>
    <row r="14668" spans="1:21">
      <c r="A14668" t="s">
        <v>1277</v>
      </c>
      <c r="B14668" t="s">
        <v>562</v>
      </c>
      <c r="E14668" t="s">
        <v>1279</v>
      </c>
      <c r="F14668" t="s">
        <v>332</v>
      </c>
      <c r="I14668" t="s">
        <v>106</v>
      </c>
      <c r="J14668" t="s">
        <v>1288</v>
      </c>
      <c r="K14668">
        <v>16.875</v>
      </c>
      <c r="L14668">
        <v>18</v>
      </c>
      <c r="N14668">
        <v>1.125</v>
      </c>
      <c r="O14668">
        <v>1.212</v>
      </c>
      <c r="R14668">
        <v>0.17399999999999999</v>
      </c>
      <c r="U14668">
        <v>0.23699999999999999</v>
      </c>
    </row>
    <row r="14669" spans="1:21">
      <c r="A14669" t="s">
        <v>1277</v>
      </c>
      <c r="B14669" t="s">
        <v>562</v>
      </c>
      <c r="E14669" t="s">
        <v>1279</v>
      </c>
      <c r="F14669" t="s">
        <v>332</v>
      </c>
      <c r="I14669" t="s">
        <v>106</v>
      </c>
      <c r="J14669" t="s">
        <v>1288</v>
      </c>
      <c r="K14669">
        <v>18</v>
      </c>
      <c r="L14669">
        <v>19.125</v>
      </c>
      <c r="N14669">
        <v>1.125</v>
      </c>
      <c r="O14669">
        <v>1.3374999999999999</v>
      </c>
      <c r="R14669">
        <v>0.20030000000000001</v>
      </c>
      <c r="U14669">
        <v>0.30099999999999999</v>
      </c>
    </row>
    <row r="14670" spans="1:21">
      <c r="A14670" t="s">
        <v>1277</v>
      </c>
      <c r="B14670" t="s">
        <v>562</v>
      </c>
      <c r="E14670" t="s">
        <v>1279</v>
      </c>
      <c r="F14670" t="s">
        <v>332</v>
      </c>
      <c r="I14670" t="s">
        <v>106</v>
      </c>
      <c r="J14670" t="s">
        <v>1288</v>
      </c>
      <c r="K14670">
        <v>19.125</v>
      </c>
      <c r="L14670">
        <v>20.25</v>
      </c>
      <c r="N14670">
        <v>1.125</v>
      </c>
      <c r="O14670">
        <v>1.2794000000000001</v>
      </c>
      <c r="R14670">
        <v>0.1961</v>
      </c>
      <c r="U14670">
        <v>0.28199999999999997</v>
      </c>
    </row>
    <row r="14671" spans="1:21">
      <c r="A14671" t="s">
        <v>1277</v>
      </c>
      <c r="B14671" t="s">
        <v>562</v>
      </c>
      <c r="E14671" t="s">
        <v>1279</v>
      </c>
      <c r="F14671" t="s">
        <v>332</v>
      </c>
      <c r="I14671" t="s">
        <v>106</v>
      </c>
      <c r="J14671" t="s">
        <v>1288</v>
      </c>
      <c r="K14671">
        <v>20.25</v>
      </c>
      <c r="L14671">
        <v>21.375</v>
      </c>
      <c r="N14671">
        <v>1.125</v>
      </c>
      <c r="O14671">
        <v>1.5228999999999999</v>
      </c>
      <c r="R14671">
        <v>0.15090000000000001</v>
      </c>
      <c r="U14671">
        <v>0.25900000000000001</v>
      </c>
    </row>
    <row r="14672" spans="1:21">
      <c r="A14672" t="s">
        <v>1277</v>
      </c>
      <c r="B14672" t="s">
        <v>562</v>
      </c>
      <c r="E14672" t="s">
        <v>1279</v>
      </c>
      <c r="F14672" t="s">
        <v>332</v>
      </c>
      <c r="I14672" t="s">
        <v>106</v>
      </c>
      <c r="J14672" t="s">
        <v>1288</v>
      </c>
      <c r="K14672">
        <v>21.375</v>
      </c>
      <c r="L14672">
        <v>22.5</v>
      </c>
      <c r="N14672">
        <v>1.125</v>
      </c>
      <c r="O14672">
        <v>1.4278999999999999</v>
      </c>
      <c r="R14672">
        <v>0.13950000000000001</v>
      </c>
      <c r="U14672">
        <v>0.224</v>
      </c>
    </row>
    <row r="14673" spans="1:21">
      <c r="A14673" t="s">
        <v>1277</v>
      </c>
      <c r="B14673" t="s">
        <v>562</v>
      </c>
      <c r="E14673" t="s">
        <v>1279</v>
      </c>
      <c r="F14673" t="s">
        <v>332</v>
      </c>
      <c r="I14673" t="s">
        <v>106</v>
      </c>
      <c r="J14673" t="s">
        <v>1288</v>
      </c>
      <c r="K14673">
        <v>22.5</v>
      </c>
      <c r="L14673">
        <v>23.625</v>
      </c>
      <c r="N14673">
        <v>1.125</v>
      </c>
      <c r="O14673">
        <v>1.4550000000000001</v>
      </c>
      <c r="R14673">
        <v>0.129</v>
      </c>
      <c r="U14673">
        <v>0.21099999999999999</v>
      </c>
    </row>
    <row r="14674" spans="1:21">
      <c r="A14674" t="s">
        <v>1277</v>
      </c>
      <c r="B14674" t="s">
        <v>562</v>
      </c>
      <c r="E14674" t="s">
        <v>1279</v>
      </c>
      <c r="F14674" t="s">
        <v>332</v>
      </c>
      <c r="I14674" t="s">
        <v>106</v>
      </c>
      <c r="J14674" t="s">
        <v>1288</v>
      </c>
      <c r="K14674">
        <v>23.625</v>
      </c>
      <c r="L14674">
        <v>24.75</v>
      </c>
      <c r="N14674">
        <v>1.125</v>
      </c>
      <c r="O14674">
        <v>1.5649999999999999</v>
      </c>
      <c r="R14674">
        <v>0.11849999999999999</v>
      </c>
      <c r="U14674">
        <v>0.20899999999999999</v>
      </c>
    </row>
    <row r="14675" spans="1:21">
      <c r="A14675" t="s">
        <v>1277</v>
      </c>
      <c r="B14675" t="s">
        <v>562</v>
      </c>
      <c r="E14675" t="s">
        <v>1279</v>
      </c>
      <c r="F14675" t="s">
        <v>332</v>
      </c>
      <c r="I14675" t="s">
        <v>106</v>
      </c>
      <c r="J14675" t="s">
        <v>1288</v>
      </c>
      <c r="K14675">
        <v>24.75</v>
      </c>
      <c r="L14675">
        <v>25.875</v>
      </c>
      <c r="N14675">
        <v>1.125</v>
      </c>
      <c r="O14675">
        <v>1.1658999999999999</v>
      </c>
      <c r="R14675">
        <v>0.14199999999999999</v>
      </c>
      <c r="U14675">
        <v>0.186</v>
      </c>
    </row>
    <row r="14676" spans="1:21">
      <c r="A14676" t="s">
        <v>1277</v>
      </c>
      <c r="B14676" t="s">
        <v>562</v>
      </c>
      <c r="E14676" t="s">
        <v>1279</v>
      </c>
      <c r="F14676" t="s">
        <v>332</v>
      </c>
      <c r="I14676" t="s">
        <v>106</v>
      </c>
      <c r="J14676" t="s">
        <v>1288</v>
      </c>
      <c r="K14676">
        <v>25.875</v>
      </c>
      <c r="L14676">
        <v>27</v>
      </c>
      <c r="N14676">
        <v>1.125</v>
      </c>
      <c r="O14676">
        <v>1.3283</v>
      </c>
      <c r="R14676">
        <v>0.16550000000000001</v>
      </c>
      <c r="U14676">
        <v>0.247</v>
      </c>
    </row>
    <row r="14677" spans="1:21">
      <c r="A14677" t="s">
        <v>1277</v>
      </c>
      <c r="B14677" t="s">
        <v>562</v>
      </c>
      <c r="E14677" t="s">
        <v>1279</v>
      </c>
      <c r="F14677" t="s">
        <v>332</v>
      </c>
      <c r="I14677" t="s">
        <v>106</v>
      </c>
      <c r="J14677" t="s">
        <v>1288</v>
      </c>
      <c r="K14677">
        <v>27</v>
      </c>
      <c r="L14677">
        <v>28.125</v>
      </c>
      <c r="N14677">
        <v>1.125</v>
      </c>
      <c r="O14677">
        <v>1.3116000000000001</v>
      </c>
      <c r="R14677">
        <v>0.15770000000000001</v>
      </c>
      <c r="U14677">
        <v>0.23300000000000001</v>
      </c>
    </row>
    <row r="14678" spans="1:21">
      <c r="A14678" t="s">
        <v>1277</v>
      </c>
      <c r="B14678" t="s">
        <v>562</v>
      </c>
      <c r="E14678" t="s">
        <v>1279</v>
      </c>
      <c r="F14678" t="s">
        <v>332</v>
      </c>
      <c r="I14678" t="s">
        <v>106</v>
      </c>
      <c r="J14678" t="s">
        <v>1288</v>
      </c>
      <c r="K14678">
        <v>28.125</v>
      </c>
      <c r="L14678">
        <v>29.25</v>
      </c>
      <c r="N14678">
        <v>1.125</v>
      </c>
      <c r="O14678">
        <v>1.3787</v>
      </c>
      <c r="R14678">
        <v>0.14990000000000001</v>
      </c>
      <c r="U14678">
        <v>0.23300000000000001</v>
      </c>
    </row>
    <row r="14679" spans="1:21">
      <c r="A14679" t="s">
        <v>1277</v>
      </c>
      <c r="B14679" t="s">
        <v>562</v>
      </c>
      <c r="E14679" t="s">
        <v>1279</v>
      </c>
      <c r="F14679" t="s">
        <v>332</v>
      </c>
      <c r="I14679" t="s">
        <v>106</v>
      </c>
      <c r="J14679" t="s">
        <v>1288</v>
      </c>
      <c r="K14679">
        <v>29.25</v>
      </c>
      <c r="L14679">
        <v>30.375</v>
      </c>
      <c r="N14679">
        <v>1.125</v>
      </c>
      <c r="O14679">
        <v>1.4458</v>
      </c>
      <c r="R14679">
        <v>0.14169999999999999</v>
      </c>
      <c r="U14679">
        <v>0.23</v>
      </c>
    </row>
    <row r="14680" spans="1:21">
      <c r="A14680" t="s">
        <v>1277</v>
      </c>
      <c r="B14680" t="s">
        <v>562</v>
      </c>
      <c r="E14680" t="s">
        <v>1279</v>
      </c>
      <c r="F14680" t="s">
        <v>332</v>
      </c>
      <c r="I14680" t="s">
        <v>106</v>
      </c>
      <c r="J14680" t="s">
        <v>1288</v>
      </c>
      <c r="K14680">
        <v>30.375</v>
      </c>
      <c r="L14680">
        <v>31.5</v>
      </c>
      <c r="N14680">
        <v>1.125</v>
      </c>
      <c r="O14680">
        <v>1.1328</v>
      </c>
      <c r="R14680">
        <v>0.13339999999999999</v>
      </c>
      <c r="U14680">
        <v>0.17</v>
      </c>
    </row>
    <row r="14681" spans="1:21">
      <c r="A14681" t="s">
        <v>1277</v>
      </c>
      <c r="B14681" t="s">
        <v>562</v>
      </c>
      <c r="E14681" t="s">
        <v>1279</v>
      </c>
      <c r="F14681" t="s">
        <v>332</v>
      </c>
      <c r="I14681" t="s">
        <v>106</v>
      </c>
      <c r="J14681" t="s">
        <v>1288</v>
      </c>
      <c r="K14681">
        <v>31.5</v>
      </c>
      <c r="L14681">
        <v>32.625</v>
      </c>
      <c r="N14681">
        <v>1.125</v>
      </c>
      <c r="O14681">
        <v>1.3784000000000001</v>
      </c>
      <c r="R14681">
        <v>0.13159999999999999</v>
      </c>
      <c r="U14681">
        <v>0.20399999999999999</v>
      </c>
    </row>
    <row r="14682" spans="1:21">
      <c r="A14682" t="s">
        <v>1277</v>
      </c>
      <c r="B14682" t="s">
        <v>562</v>
      </c>
      <c r="E14682" t="s">
        <v>1279</v>
      </c>
      <c r="F14682" t="s">
        <v>332</v>
      </c>
      <c r="I14682" t="s">
        <v>106</v>
      </c>
      <c r="J14682" t="s">
        <v>1288</v>
      </c>
      <c r="K14682">
        <v>32.625</v>
      </c>
      <c r="L14682">
        <v>33.75</v>
      </c>
      <c r="N14682">
        <v>1.125</v>
      </c>
      <c r="O14682">
        <v>1.4486000000000001</v>
      </c>
      <c r="R14682">
        <v>0.12970000000000001</v>
      </c>
      <c r="U14682">
        <v>0.21099999999999999</v>
      </c>
    </row>
    <row r="14683" spans="1:21">
      <c r="A14683" t="s">
        <v>1277</v>
      </c>
      <c r="B14683" t="s">
        <v>562</v>
      </c>
      <c r="E14683" t="s">
        <v>1279</v>
      </c>
      <c r="F14683" t="s">
        <v>332</v>
      </c>
      <c r="I14683" t="s">
        <v>106</v>
      </c>
      <c r="J14683" t="s">
        <v>1288</v>
      </c>
      <c r="K14683">
        <v>33.75</v>
      </c>
      <c r="L14683">
        <v>34.875</v>
      </c>
      <c r="N14683">
        <v>1.125</v>
      </c>
      <c r="O14683">
        <v>1.4080999999999999</v>
      </c>
      <c r="R14683">
        <v>0.13250000000000001</v>
      </c>
      <c r="U14683">
        <v>0.21</v>
      </c>
    </row>
    <row r="14684" spans="1:21">
      <c r="A14684" t="s">
        <v>1277</v>
      </c>
      <c r="B14684" t="s">
        <v>562</v>
      </c>
      <c r="E14684" t="s">
        <v>1279</v>
      </c>
      <c r="F14684" t="s">
        <v>332</v>
      </c>
      <c r="I14684" t="s">
        <v>106</v>
      </c>
      <c r="J14684" t="s">
        <v>1288</v>
      </c>
      <c r="K14684">
        <v>34.875</v>
      </c>
      <c r="L14684">
        <v>36</v>
      </c>
      <c r="N14684">
        <v>1.125</v>
      </c>
      <c r="O14684">
        <v>1.4621999999999999</v>
      </c>
      <c r="R14684">
        <v>0.1353</v>
      </c>
      <c r="U14684">
        <v>0.223</v>
      </c>
    </row>
    <row r="14685" spans="1:21">
      <c r="A14685" t="s">
        <v>1277</v>
      </c>
      <c r="B14685" t="s">
        <v>562</v>
      </c>
      <c r="E14685" t="s">
        <v>1279</v>
      </c>
      <c r="F14685" t="s">
        <v>332</v>
      </c>
      <c r="I14685" t="s">
        <v>106</v>
      </c>
      <c r="J14685" t="s">
        <v>1288</v>
      </c>
      <c r="K14685">
        <v>36</v>
      </c>
      <c r="L14685">
        <v>37.125</v>
      </c>
      <c r="N14685">
        <v>1.125</v>
      </c>
      <c r="O14685">
        <v>1.8231999999999999</v>
      </c>
      <c r="R14685">
        <v>0.13919999999999999</v>
      </c>
      <c r="U14685">
        <v>0.28499999999999998</v>
      </c>
    </row>
    <row r="14686" spans="1:21">
      <c r="A14686" t="s">
        <v>1277</v>
      </c>
      <c r="B14686" t="s">
        <v>562</v>
      </c>
      <c r="E14686" t="s">
        <v>1279</v>
      </c>
      <c r="F14686" t="s">
        <v>332</v>
      </c>
      <c r="I14686" t="s">
        <v>106</v>
      </c>
      <c r="J14686" t="s">
        <v>1288</v>
      </c>
      <c r="K14686">
        <v>37.125</v>
      </c>
      <c r="L14686">
        <v>38.25</v>
      </c>
      <c r="N14686">
        <v>1.125</v>
      </c>
      <c r="O14686">
        <v>1.3076000000000001</v>
      </c>
      <c r="R14686">
        <v>0.1431</v>
      </c>
      <c r="U14686">
        <v>0.21</v>
      </c>
    </row>
    <row r="14687" spans="1:21">
      <c r="A14687" t="s">
        <v>1277</v>
      </c>
      <c r="B14687" t="s">
        <v>562</v>
      </c>
      <c r="E14687" t="s">
        <v>1279</v>
      </c>
      <c r="F14687" t="s">
        <v>332</v>
      </c>
      <c r="I14687" t="s">
        <v>106</v>
      </c>
      <c r="J14687" t="s">
        <v>1288</v>
      </c>
      <c r="K14687">
        <v>38.25</v>
      </c>
      <c r="L14687">
        <v>39.375</v>
      </c>
      <c r="N14687">
        <v>1.125</v>
      </c>
      <c r="O14687">
        <v>1.2971999999999999</v>
      </c>
      <c r="R14687">
        <v>0.1308</v>
      </c>
      <c r="U14687">
        <v>0.191</v>
      </c>
    </row>
    <row r="14688" spans="1:21">
      <c r="A14688" t="s">
        <v>1277</v>
      </c>
      <c r="B14688" t="s">
        <v>562</v>
      </c>
      <c r="E14688" t="s">
        <v>1279</v>
      </c>
      <c r="F14688" t="s">
        <v>332</v>
      </c>
      <c r="I14688" t="s">
        <v>106</v>
      </c>
      <c r="J14688" t="s">
        <v>1288</v>
      </c>
      <c r="K14688">
        <v>39.375</v>
      </c>
      <c r="L14688">
        <v>40.5</v>
      </c>
      <c r="N14688">
        <v>1.125</v>
      </c>
      <c r="O14688">
        <v>1.4014</v>
      </c>
      <c r="R14688">
        <v>0.11849999999999999</v>
      </c>
      <c r="U14688">
        <v>0.187</v>
      </c>
    </row>
    <row r="14689" spans="1:21">
      <c r="A14689" t="s">
        <v>1277</v>
      </c>
      <c r="B14689" t="s">
        <v>562</v>
      </c>
      <c r="E14689" t="s">
        <v>1279</v>
      </c>
      <c r="F14689" t="s">
        <v>332</v>
      </c>
      <c r="I14689" t="s">
        <v>106</v>
      </c>
      <c r="J14689" t="s">
        <v>1288</v>
      </c>
      <c r="K14689">
        <v>40.5</v>
      </c>
      <c r="L14689">
        <v>41.625</v>
      </c>
      <c r="N14689">
        <v>1.125</v>
      </c>
      <c r="O14689">
        <v>1.1444000000000001</v>
      </c>
      <c r="R14689">
        <v>0.13170000000000001</v>
      </c>
      <c r="U14689">
        <v>0.17</v>
      </c>
    </row>
    <row r="14690" spans="1:21">
      <c r="A14690" t="s">
        <v>1277</v>
      </c>
      <c r="B14690" t="s">
        <v>562</v>
      </c>
      <c r="E14690" t="s">
        <v>1279</v>
      </c>
      <c r="F14690" t="s">
        <v>332</v>
      </c>
      <c r="I14690" t="s">
        <v>106</v>
      </c>
      <c r="J14690" t="s">
        <v>1288</v>
      </c>
      <c r="K14690">
        <v>41.625</v>
      </c>
      <c r="L14690">
        <v>42.75</v>
      </c>
      <c r="N14690">
        <v>1.125</v>
      </c>
      <c r="O14690">
        <v>1.5477000000000001</v>
      </c>
      <c r="R14690">
        <v>0.14480000000000001</v>
      </c>
      <c r="U14690">
        <v>0.252</v>
      </c>
    </row>
    <row r="14691" spans="1:21">
      <c r="A14691" t="s">
        <v>1277</v>
      </c>
      <c r="B14691" t="s">
        <v>562</v>
      </c>
      <c r="E14691" t="s">
        <v>1279</v>
      </c>
      <c r="F14691" t="s">
        <v>332</v>
      </c>
      <c r="I14691" t="s">
        <v>106</v>
      </c>
      <c r="J14691" t="s">
        <v>1288</v>
      </c>
      <c r="K14691">
        <v>42.75</v>
      </c>
      <c r="L14691">
        <v>43.875</v>
      </c>
      <c r="N14691">
        <v>1.125</v>
      </c>
      <c r="O14691">
        <v>1.2004999999999999</v>
      </c>
      <c r="R14691">
        <v>0.13969999999999999</v>
      </c>
      <c r="U14691">
        <v>0.189</v>
      </c>
    </row>
    <row r="14692" spans="1:21">
      <c r="A14692" t="s">
        <v>1277</v>
      </c>
      <c r="B14692" t="s">
        <v>562</v>
      </c>
      <c r="E14692" t="s">
        <v>1279</v>
      </c>
      <c r="F14692" t="s">
        <v>332</v>
      </c>
      <c r="I14692" t="s">
        <v>106</v>
      </c>
      <c r="J14692" t="s">
        <v>1288</v>
      </c>
      <c r="K14692">
        <v>43.875</v>
      </c>
      <c r="L14692">
        <v>45</v>
      </c>
      <c r="N14692">
        <v>1.125</v>
      </c>
      <c r="O14692">
        <v>1.3018000000000001</v>
      </c>
      <c r="R14692">
        <v>0.13450000000000001</v>
      </c>
      <c r="U14692">
        <v>0.19700000000000001</v>
      </c>
    </row>
    <row r="14693" spans="1:21">
      <c r="A14693" t="s">
        <v>1277</v>
      </c>
      <c r="B14693" t="s">
        <v>562</v>
      </c>
      <c r="E14693" t="s">
        <v>1279</v>
      </c>
      <c r="F14693" t="s">
        <v>332</v>
      </c>
      <c r="I14693" t="s">
        <v>106</v>
      </c>
      <c r="J14693" t="s">
        <v>1288</v>
      </c>
      <c r="K14693">
        <v>45</v>
      </c>
      <c r="L14693">
        <v>46.125</v>
      </c>
      <c r="N14693">
        <v>1.125</v>
      </c>
      <c r="O14693">
        <v>1.4466000000000001</v>
      </c>
      <c r="R14693">
        <v>0.13059999999999999</v>
      </c>
      <c r="U14693">
        <v>0.21199999999999999</v>
      </c>
    </row>
    <row r="14694" spans="1:21">
      <c r="A14694" t="s">
        <v>1277</v>
      </c>
      <c r="B14694" t="s">
        <v>562</v>
      </c>
      <c r="E14694" t="s">
        <v>1279</v>
      </c>
      <c r="F14694" t="s">
        <v>332</v>
      </c>
      <c r="I14694" t="s">
        <v>106</v>
      </c>
      <c r="J14694" t="s">
        <v>1288</v>
      </c>
      <c r="K14694">
        <v>46.125</v>
      </c>
      <c r="L14694">
        <v>47.25</v>
      </c>
      <c r="N14694">
        <v>1.125</v>
      </c>
      <c r="O14694">
        <v>1.3559000000000001</v>
      </c>
      <c r="R14694">
        <v>0.12659999999999999</v>
      </c>
      <c r="U14694">
        <v>0.193</v>
      </c>
    </row>
    <row r="14695" spans="1:21">
      <c r="A14695" t="s">
        <v>1277</v>
      </c>
      <c r="B14695" t="s">
        <v>562</v>
      </c>
      <c r="E14695" t="s">
        <v>1279</v>
      </c>
      <c r="F14695" t="s">
        <v>332</v>
      </c>
      <c r="I14695" t="s">
        <v>106</v>
      </c>
      <c r="J14695" t="s">
        <v>1288</v>
      </c>
      <c r="K14695">
        <v>47.25</v>
      </c>
      <c r="L14695">
        <v>48.375</v>
      </c>
      <c r="N14695">
        <v>1.125</v>
      </c>
      <c r="O14695">
        <v>1.3102</v>
      </c>
      <c r="R14695">
        <v>0.14360000000000001</v>
      </c>
      <c r="U14695">
        <v>0.21199999999999999</v>
      </c>
    </row>
    <row r="14696" spans="1:21">
      <c r="A14696" t="s">
        <v>1277</v>
      </c>
      <c r="B14696" t="s">
        <v>562</v>
      </c>
      <c r="E14696" t="s">
        <v>1279</v>
      </c>
      <c r="F14696" t="s">
        <v>332</v>
      </c>
      <c r="I14696" t="s">
        <v>106</v>
      </c>
      <c r="J14696" t="s">
        <v>1288</v>
      </c>
      <c r="K14696">
        <v>48.375</v>
      </c>
      <c r="L14696">
        <v>49.5</v>
      </c>
      <c r="N14696">
        <v>1.125</v>
      </c>
      <c r="O14696">
        <v>1.3072999999999999</v>
      </c>
      <c r="R14696">
        <v>0.16059999999999999</v>
      </c>
      <c r="U14696">
        <v>0.23599999999999999</v>
      </c>
    </row>
    <row r="14697" spans="1:21">
      <c r="A14697" t="s">
        <v>1277</v>
      </c>
      <c r="B14697" t="s">
        <v>562</v>
      </c>
      <c r="E14697" t="s">
        <v>1279</v>
      </c>
      <c r="F14697" t="s">
        <v>332</v>
      </c>
      <c r="I14697" t="s">
        <v>106</v>
      </c>
      <c r="J14697" t="s">
        <v>1288</v>
      </c>
      <c r="K14697">
        <v>49.5</v>
      </c>
      <c r="L14697">
        <v>50.625</v>
      </c>
      <c r="N14697">
        <v>1.125</v>
      </c>
      <c r="O14697">
        <v>1.4003000000000001</v>
      </c>
      <c r="R14697">
        <v>0.15590000000000001</v>
      </c>
      <c r="U14697">
        <v>0.246</v>
      </c>
    </row>
    <row r="14698" spans="1:21">
      <c r="A14698" t="s">
        <v>1277</v>
      </c>
      <c r="B14698" t="s">
        <v>562</v>
      </c>
      <c r="E14698" t="s">
        <v>1279</v>
      </c>
      <c r="F14698" t="s">
        <v>332</v>
      </c>
      <c r="I14698" t="s">
        <v>106</v>
      </c>
      <c r="J14698" t="s">
        <v>1288</v>
      </c>
      <c r="K14698">
        <v>50.625</v>
      </c>
      <c r="L14698">
        <v>51.75</v>
      </c>
      <c r="N14698">
        <v>1.125</v>
      </c>
      <c r="O14698">
        <v>1.3079000000000001</v>
      </c>
      <c r="R14698">
        <v>0.1512</v>
      </c>
      <c r="U14698">
        <v>0.222</v>
      </c>
    </row>
    <row r="14699" spans="1:21">
      <c r="A14699" t="s">
        <v>1277</v>
      </c>
      <c r="B14699" t="s">
        <v>562</v>
      </c>
      <c r="E14699" t="s">
        <v>1279</v>
      </c>
      <c r="F14699" t="s">
        <v>332</v>
      </c>
      <c r="I14699" t="s">
        <v>106</v>
      </c>
      <c r="J14699" t="s">
        <v>1288</v>
      </c>
      <c r="K14699">
        <v>51.75</v>
      </c>
      <c r="L14699">
        <v>52.875</v>
      </c>
      <c r="N14699">
        <v>1.125</v>
      </c>
      <c r="O14699">
        <v>1.2555000000000001</v>
      </c>
      <c r="R14699">
        <v>0.1578</v>
      </c>
      <c r="U14699">
        <v>0.223</v>
      </c>
    </row>
    <row r="14700" spans="1:21">
      <c r="A14700" t="s">
        <v>1277</v>
      </c>
      <c r="B14700" t="s">
        <v>562</v>
      </c>
      <c r="E14700" t="s">
        <v>1279</v>
      </c>
      <c r="F14700" t="s">
        <v>332</v>
      </c>
      <c r="I14700" t="s">
        <v>106</v>
      </c>
      <c r="J14700" t="s">
        <v>1288</v>
      </c>
      <c r="K14700">
        <v>52.875</v>
      </c>
      <c r="L14700">
        <v>54</v>
      </c>
      <c r="N14700">
        <v>1.125</v>
      </c>
      <c r="O14700">
        <v>1.4838</v>
      </c>
      <c r="R14700">
        <v>0.16450000000000001</v>
      </c>
      <c r="U14700">
        <v>0.27500000000000002</v>
      </c>
    </row>
    <row r="14701" spans="1:21">
      <c r="A14701" t="s">
        <v>1277</v>
      </c>
      <c r="B14701" t="s">
        <v>562</v>
      </c>
      <c r="E14701" t="s">
        <v>1279</v>
      </c>
      <c r="F14701" t="s">
        <v>332</v>
      </c>
      <c r="I14701" t="s">
        <v>106</v>
      </c>
      <c r="J14701" t="s">
        <v>1288</v>
      </c>
      <c r="K14701">
        <v>54</v>
      </c>
      <c r="L14701">
        <v>55.125</v>
      </c>
      <c r="N14701">
        <v>1.125</v>
      </c>
      <c r="O14701">
        <v>1.4011</v>
      </c>
      <c r="R14701">
        <v>0.16339999999999999</v>
      </c>
      <c r="U14701">
        <v>0.25800000000000001</v>
      </c>
    </row>
    <row r="14702" spans="1:21">
      <c r="A14702" t="s">
        <v>1277</v>
      </c>
      <c r="B14702" t="s">
        <v>562</v>
      </c>
      <c r="E14702" t="s">
        <v>1279</v>
      </c>
      <c r="F14702" t="s">
        <v>332</v>
      </c>
      <c r="I14702" t="s">
        <v>106</v>
      </c>
      <c r="J14702" t="s">
        <v>1288</v>
      </c>
      <c r="K14702">
        <v>55.125</v>
      </c>
      <c r="L14702">
        <v>56.25</v>
      </c>
      <c r="N14702">
        <v>1.125</v>
      </c>
      <c r="O14702">
        <v>1.4849000000000001</v>
      </c>
      <c r="R14702">
        <v>0.16220000000000001</v>
      </c>
      <c r="U14702">
        <v>0.27100000000000002</v>
      </c>
    </row>
    <row r="14703" spans="1:21">
      <c r="A14703" t="s">
        <v>1277</v>
      </c>
      <c r="B14703" t="s">
        <v>562</v>
      </c>
      <c r="E14703" t="s">
        <v>1279</v>
      </c>
      <c r="F14703" t="s">
        <v>332</v>
      </c>
      <c r="I14703" t="s">
        <v>106</v>
      </c>
      <c r="J14703" t="s">
        <v>1288</v>
      </c>
      <c r="K14703">
        <v>56.25</v>
      </c>
      <c r="L14703">
        <v>57.375</v>
      </c>
      <c r="N14703">
        <v>1.125</v>
      </c>
      <c r="O14703">
        <v>1.2226999999999999</v>
      </c>
      <c r="R14703">
        <v>0.1439</v>
      </c>
      <c r="U14703">
        <v>0.19800000000000001</v>
      </c>
    </row>
    <row r="14704" spans="1:21">
      <c r="A14704" t="s">
        <v>1277</v>
      </c>
      <c r="B14704" t="s">
        <v>562</v>
      </c>
      <c r="E14704" t="s">
        <v>1279</v>
      </c>
      <c r="F14704" t="s">
        <v>332</v>
      </c>
      <c r="I14704" t="s">
        <v>106</v>
      </c>
      <c r="J14704" t="s">
        <v>1288</v>
      </c>
      <c r="K14704">
        <v>57.375</v>
      </c>
      <c r="L14704">
        <v>58.5</v>
      </c>
      <c r="N14704">
        <v>1.125</v>
      </c>
      <c r="O14704">
        <v>1.5168999999999999</v>
      </c>
      <c r="R14704">
        <v>0.1255</v>
      </c>
      <c r="U14704">
        <v>0.214</v>
      </c>
    </row>
    <row r="14705" spans="1:21">
      <c r="A14705" t="s">
        <v>1277</v>
      </c>
      <c r="B14705" t="s">
        <v>562</v>
      </c>
      <c r="E14705" t="s">
        <v>1279</v>
      </c>
      <c r="F14705" t="s">
        <v>332</v>
      </c>
      <c r="I14705" t="s">
        <v>106</v>
      </c>
      <c r="J14705" t="s">
        <v>1288</v>
      </c>
      <c r="K14705">
        <v>58.5</v>
      </c>
      <c r="L14705">
        <v>59.625</v>
      </c>
      <c r="N14705">
        <v>1.125</v>
      </c>
      <c r="O14705">
        <v>1.4872000000000001</v>
      </c>
      <c r="R14705">
        <v>0.1177</v>
      </c>
      <c r="U14705">
        <v>0.19700000000000001</v>
      </c>
    </row>
    <row r="14706" spans="1:21">
      <c r="A14706" t="s">
        <v>1277</v>
      </c>
      <c r="B14706" t="s">
        <v>562</v>
      </c>
      <c r="E14706" t="s">
        <v>1279</v>
      </c>
      <c r="F14706" t="s">
        <v>332</v>
      </c>
      <c r="I14706" t="s">
        <v>106</v>
      </c>
      <c r="J14706" t="s">
        <v>1288</v>
      </c>
      <c r="K14706">
        <v>59.625</v>
      </c>
      <c r="L14706">
        <v>60.75</v>
      </c>
      <c r="N14706">
        <v>1.125</v>
      </c>
      <c r="O14706">
        <v>1.1195999999999999</v>
      </c>
      <c r="R14706">
        <v>0.1099</v>
      </c>
      <c r="U14706">
        <v>0.13800000000000001</v>
      </c>
    </row>
    <row r="14707" spans="1:21">
      <c r="A14707" t="s">
        <v>1277</v>
      </c>
      <c r="B14707" t="s">
        <v>562</v>
      </c>
      <c r="E14707" t="s">
        <v>1279</v>
      </c>
      <c r="F14707" t="s">
        <v>332</v>
      </c>
      <c r="I14707" t="s">
        <v>106</v>
      </c>
      <c r="J14707" t="s">
        <v>1288</v>
      </c>
      <c r="K14707">
        <v>60.75</v>
      </c>
      <c r="L14707">
        <v>61.875</v>
      </c>
      <c r="N14707">
        <v>1.125</v>
      </c>
      <c r="O14707">
        <v>1.6574</v>
      </c>
      <c r="R14707">
        <v>0.11559999999999999</v>
      </c>
      <c r="U14707">
        <v>0.215</v>
      </c>
    </row>
    <row r="14708" spans="1:21">
      <c r="A14708" t="s">
        <v>1277</v>
      </c>
      <c r="B14708" t="s">
        <v>562</v>
      </c>
      <c r="E14708" t="s">
        <v>1279</v>
      </c>
      <c r="F14708" t="s">
        <v>332</v>
      </c>
      <c r="I14708" t="s">
        <v>106</v>
      </c>
      <c r="J14708" t="s">
        <v>1288</v>
      </c>
      <c r="K14708">
        <v>61.875</v>
      </c>
      <c r="L14708">
        <v>63</v>
      </c>
      <c r="N14708">
        <v>1.125</v>
      </c>
      <c r="O14708">
        <v>1.5223</v>
      </c>
      <c r="R14708">
        <v>0.1212</v>
      </c>
      <c r="U14708">
        <v>0.20799999999999999</v>
      </c>
    </row>
    <row r="14709" spans="1:21">
      <c r="A14709" t="s">
        <v>1277</v>
      </c>
      <c r="B14709" t="s">
        <v>562</v>
      </c>
      <c r="E14709" t="s">
        <v>1279</v>
      </c>
      <c r="F14709" t="s">
        <v>332</v>
      </c>
      <c r="I14709" t="s">
        <v>106</v>
      </c>
      <c r="J14709" t="s">
        <v>1288</v>
      </c>
      <c r="K14709">
        <v>63</v>
      </c>
      <c r="L14709">
        <v>64.125</v>
      </c>
      <c r="N14709">
        <v>1.125</v>
      </c>
      <c r="O14709">
        <v>1.4714</v>
      </c>
      <c r="R14709">
        <v>0.1193</v>
      </c>
      <c r="U14709">
        <v>0.19700000000000001</v>
      </c>
    </row>
    <row r="14710" spans="1:21">
      <c r="A14710" t="s">
        <v>1277</v>
      </c>
      <c r="B14710" t="s">
        <v>562</v>
      </c>
      <c r="E14710" t="s">
        <v>1279</v>
      </c>
      <c r="F14710" t="s">
        <v>332</v>
      </c>
      <c r="I14710" t="s">
        <v>106</v>
      </c>
      <c r="J14710" t="s">
        <v>1288</v>
      </c>
      <c r="K14710">
        <v>64.125</v>
      </c>
      <c r="L14710">
        <v>65.25</v>
      </c>
      <c r="N14710">
        <v>1.125</v>
      </c>
      <c r="O14710">
        <v>1.2908999999999999</v>
      </c>
      <c r="R14710">
        <v>0.1173</v>
      </c>
      <c r="U14710">
        <v>0.17</v>
      </c>
    </row>
    <row r="14711" spans="1:21">
      <c r="A14711" t="s">
        <v>1277</v>
      </c>
      <c r="B14711" t="s">
        <v>562</v>
      </c>
      <c r="E14711" t="s">
        <v>1279</v>
      </c>
      <c r="F14711" t="s">
        <v>332</v>
      </c>
      <c r="I14711" t="s">
        <v>106</v>
      </c>
      <c r="J14711" t="s">
        <v>1288</v>
      </c>
      <c r="K14711">
        <v>65.25</v>
      </c>
      <c r="L14711">
        <v>66.375</v>
      </c>
      <c r="N14711">
        <v>1.125</v>
      </c>
      <c r="O14711">
        <v>1.4032</v>
      </c>
      <c r="R14711">
        <v>0.13619999999999999</v>
      </c>
      <c r="U14711">
        <v>0.215</v>
      </c>
    </row>
    <row r="14712" spans="1:21">
      <c r="A14712" t="s">
        <v>1277</v>
      </c>
      <c r="B14712" t="s">
        <v>562</v>
      </c>
      <c r="E14712" t="s">
        <v>1279</v>
      </c>
      <c r="F14712" t="s">
        <v>332</v>
      </c>
      <c r="I14712" t="s">
        <v>106</v>
      </c>
      <c r="J14712" t="s">
        <v>1288</v>
      </c>
      <c r="K14712">
        <v>66.375</v>
      </c>
      <c r="L14712">
        <v>67.5</v>
      </c>
      <c r="N14712">
        <v>1.125</v>
      </c>
      <c r="O14712">
        <v>1.2488999999999999</v>
      </c>
      <c r="R14712">
        <v>0.155</v>
      </c>
      <c r="U14712">
        <v>0.218</v>
      </c>
    </row>
    <row r="14713" spans="1:21">
      <c r="A14713" t="s">
        <v>1277</v>
      </c>
      <c r="B14713" t="s">
        <v>562</v>
      </c>
      <c r="E14713" t="s">
        <v>1279</v>
      </c>
      <c r="F14713" t="s">
        <v>332</v>
      </c>
      <c r="I14713" t="s">
        <v>106</v>
      </c>
      <c r="J14713" t="s">
        <v>1288</v>
      </c>
      <c r="K14713">
        <v>67.5</v>
      </c>
      <c r="L14713">
        <v>68.625</v>
      </c>
      <c r="N14713">
        <v>1.125</v>
      </c>
      <c r="O14713">
        <v>1.123</v>
      </c>
      <c r="R14713">
        <v>0.14319999999999999</v>
      </c>
      <c r="U14713">
        <v>0.18099999999999999</v>
      </c>
    </row>
    <row r="14714" spans="1:21">
      <c r="A14714" t="s">
        <v>1277</v>
      </c>
      <c r="B14714" t="s">
        <v>562</v>
      </c>
      <c r="E14714" t="s">
        <v>1279</v>
      </c>
      <c r="F14714" t="s">
        <v>332</v>
      </c>
      <c r="I14714" t="s">
        <v>106</v>
      </c>
      <c r="J14714" t="s">
        <v>1288</v>
      </c>
      <c r="K14714">
        <v>68.625</v>
      </c>
      <c r="L14714">
        <v>69.75</v>
      </c>
      <c r="N14714">
        <v>1.125</v>
      </c>
      <c r="O14714">
        <v>1.2488999999999999</v>
      </c>
      <c r="R14714">
        <v>0.13150000000000001</v>
      </c>
      <c r="U14714">
        <v>0.185</v>
      </c>
    </row>
    <row r="14715" spans="1:21">
      <c r="A14715" t="s">
        <v>1277</v>
      </c>
      <c r="B14715" t="s">
        <v>562</v>
      </c>
      <c r="E14715" t="s">
        <v>1279</v>
      </c>
      <c r="F14715" t="s">
        <v>332</v>
      </c>
      <c r="I14715" t="s">
        <v>106</v>
      </c>
      <c r="J14715" t="s">
        <v>1288</v>
      </c>
      <c r="K14715">
        <v>69.75</v>
      </c>
      <c r="L14715">
        <v>70.875</v>
      </c>
      <c r="N14715">
        <v>1.125</v>
      </c>
      <c r="O14715">
        <v>1.2008000000000001</v>
      </c>
      <c r="R14715">
        <v>0.13919999999999999</v>
      </c>
      <c r="U14715">
        <v>0.188</v>
      </c>
    </row>
    <row r="14716" spans="1:21">
      <c r="A14716" t="s">
        <v>1277</v>
      </c>
      <c r="B14716" t="s">
        <v>562</v>
      </c>
      <c r="E14716" t="s">
        <v>1279</v>
      </c>
      <c r="F14716" t="s">
        <v>332</v>
      </c>
      <c r="I14716" t="s">
        <v>106</v>
      </c>
      <c r="J14716" t="s">
        <v>1288</v>
      </c>
      <c r="K14716">
        <v>70.875</v>
      </c>
      <c r="L14716">
        <v>72</v>
      </c>
      <c r="N14716">
        <v>1.125</v>
      </c>
      <c r="O14716">
        <v>1.3038000000000001</v>
      </c>
      <c r="R14716">
        <v>0.1469</v>
      </c>
      <c r="U14716">
        <v>0.215</v>
      </c>
    </row>
    <row r="14717" spans="1:21">
      <c r="A14717" t="s">
        <v>1277</v>
      </c>
      <c r="B14717" t="s">
        <v>562</v>
      </c>
      <c r="E14717" t="s">
        <v>1279</v>
      </c>
      <c r="F14717" t="s">
        <v>332</v>
      </c>
      <c r="I14717" t="s">
        <v>106</v>
      </c>
      <c r="J14717" t="s">
        <v>1288</v>
      </c>
      <c r="K14717">
        <v>72</v>
      </c>
      <c r="L14717">
        <v>73.125</v>
      </c>
      <c r="N14717">
        <v>1.125</v>
      </c>
      <c r="O14717">
        <v>1.5494000000000001</v>
      </c>
      <c r="R14717">
        <v>0.12479999999999999</v>
      </c>
      <c r="U14717">
        <v>0.217</v>
      </c>
    </row>
    <row r="14718" spans="1:21">
      <c r="A14718" t="s">
        <v>1277</v>
      </c>
      <c r="B14718" t="s">
        <v>562</v>
      </c>
      <c r="E14718" t="s">
        <v>1279</v>
      </c>
      <c r="F14718" t="s">
        <v>332</v>
      </c>
      <c r="I14718" t="s">
        <v>106</v>
      </c>
      <c r="J14718" t="s">
        <v>1288</v>
      </c>
      <c r="K14718">
        <v>73.125</v>
      </c>
      <c r="L14718">
        <v>74.25</v>
      </c>
      <c r="N14718">
        <v>1.125</v>
      </c>
      <c r="O14718">
        <v>1.4711000000000001</v>
      </c>
      <c r="R14718">
        <v>0.1026</v>
      </c>
      <c r="U14718">
        <v>0.17</v>
      </c>
    </row>
    <row r="14719" spans="1:21">
      <c r="A14719" t="s">
        <v>1277</v>
      </c>
      <c r="B14719" t="s">
        <v>562</v>
      </c>
      <c r="E14719" t="s">
        <v>1279</v>
      </c>
      <c r="F14719" t="s">
        <v>332</v>
      </c>
      <c r="I14719" t="s">
        <v>106</v>
      </c>
      <c r="J14719" t="s">
        <v>1288</v>
      </c>
      <c r="K14719">
        <v>74.25</v>
      </c>
      <c r="L14719">
        <v>75.375</v>
      </c>
      <c r="N14719">
        <v>1.125</v>
      </c>
      <c r="O14719">
        <v>1.0036</v>
      </c>
      <c r="R14719">
        <v>0.1168</v>
      </c>
      <c r="U14719">
        <v>0.13200000000000001</v>
      </c>
    </row>
    <row r="14720" spans="1:21">
      <c r="A14720" t="s">
        <v>1277</v>
      </c>
      <c r="B14720" t="s">
        <v>562</v>
      </c>
      <c r="E14720" t="s">
        <v>1279</v>
      </c>
      <c r="F14720" t="s">
        <v>332</v>
      </c>
      <c r="I14720" t="s">
        <v>106</v>
      </c>
      <c r="J14720" t="s">
        <v>1288</v>
      </c>
      <c r="K14720">
        <v>75.375</v>
      </c>
      <c r="L14720">
        <v>76.5</v>
      </c>
      <c r="N14720">
        <v>1.125</v>
      </c>
      <c r="O14720">
        <v>1.4345000000000001</v>
      </c>
      <c r="R14720">
        <v>0.13089999999999999</v>
      </c>
      <c r="U14720">
        <v>0.21099999999999999</v>
      </c>
    </row>
    <row r="14721" spans="1:21">
      <c r="A14721" t="s">
        <v>1277</v>
      </c>
      <c r="B14721" t="s">
        <v>562</v>
      </c>
      <c r="E14721" t="s">
        <v>1279</v>
      </c>
      <c r="F14721" t="s">
        <v>332</v>
      </c>
      <c r="I14721" t="s">
        <v>106</v>
      </c>
      <c r="J14721" t="s">
        <v>1288</v>
      </c>
      <c r="K14721">
        <v>76.5</v>
      </c>
      <c r="L14721">
        <v>77.625</v>
      </c>
      <c r="N14721">
        <v>1.125</v>
      </c>
      <c r="O14721">
        <v>1.4777</v>
      </c>
      <c r="R14721">
        <v>0.1211</v>
      </c>
      <c r="U14721">
        <v>0.20100000000000001</v>
      </c>
    </row>
    <row r="14722" spans="1:21">
      <c r="A14722" t="s">
        <v>1277</v>
      </c>
      <c r="B14722" t="s">
        <v>562</v>
      </c>
      <c r="E14722" t="s">
        <v>1279</v>
      </c>
      <c r="F14722" t="s">
        <v>332</v>
      </c>
      <c r="I14722" t="s">
        <v>106</v>
      </c>
      <c r="J14722" t="s">
        <v>1288</v>
      </c>
      <c r="K14722">
        <v>77.625</v>
      </c>
      <c r="L14722">
        <v>78.75</v>
      </c>
      <c r="N14722">
        <v>1.125</v>
      </c>
      <c r="O14722">
        <v>1.4590000000000001</v>
      </c>
      <c r="R14722">
        <v>0.1113</v>
      </c>
      <c r="U14722">
        <v>0.183</v>
      </c>
    </row>
    <row r="14723" spans="1:21">
      <c r="A14723" t="s">
        <v>1277</v>
      </c>
      <c r="B14723" t="s">
        <v>562</v>
      </c>
      <c r="E14723" t="s">
        <v>1279</v>
      </c>
      <c r="F14723" t="s">
        <v>332</v>
      </c>
      <c r="I14723" t="s">
        <v>106</v>
      </c>
      <c r="J14723" t="s">
        <v>1288</v>
      </c>
      <c r="K14723">
        <v>78.75</v>
      </c>
      <c r="L14723">
        <v>79.875</v>
      </c>
      <c r="N14723">
        <v>1.125</v>
      </c>
      <c r="O14723">
        <v>1.3464</v>
      </c>
      <c r="R14723">
        <v>0.1065</v>
      </c>
      <c r="U14723">
        <v>0.161</v>
      </c>
    </row>
    <row r="14724" spans="1:21">
      <c r="A14724" t="s">
        <v>1277</v>
      </c>
      <c r="B14724" t="s">
        <v>562</v>
      </c>
      <c r="E14724" t="s">
        <v>1279</v>
      </c>
      <c r="F14724" t="s">
        <v>332</v>
      </c>
      <c r="I14724" t="s">
        <v>106</v>
      </c>
      <c r="J14724" t="s">
        <v>1288</v>
      </c>
      <c r="K14724">
        <v>79.875</v>
      </c>
      <c r="L14724">
        <v>81</v>
      </c>
      <c r="N14724">
        <v>1.125</v>
      </c>
      <c r="O14724">
        <v>1.4858</v>
      </c>
      <c r="R14724">
        <v>0.1017</v>
      </c>
      <c r="U14724">
        <v>0.17</v>
      </c>
    </row>
    <row r="14725" spans="1:21">
      <c r="A14725" t="s">
        <v>1277</v>
      </c>
      <c r="B14725" t="s">
        <v>562</v>
      </c>
      <c r="E14725" t="s">
        <v>1279</v>
      </c>
      <c r="F14725" t="s">
        <v>332</v>
      </c>
      <c r="I14725" t="s">
        <v>106</v>
      </c>
      <c r="J14725" t="s">
        <v>1288</v>
      </c>
      <c r="K14725">
        <v>81</v>
      </c>
      <c r="L14725">
        <v>82.125</v>
      </c>
      <c r="N14725">
        <v>1.125</v>
      </c>
      <c r="O14725">
        <v>1.3752</v>
      </c>
      <c r="R14725">
        <v>0.1321</v>
      </c>
      <c r="U14725">
        <v>0.20399999999999999</v>
      </c>
    </row>
    <row r="14726" spans="1:21">
      <c r="A14726" t="s">
        <v>1277</v>
      </c>
      <c r="B14726" t="s">
        <v>562</v>
      </c>
      <c r="E14726" t="s">
        <v>1279</v>
      </c>
      <c r="F14726" t="s">
        <v>332</v>
      </c>
      <c r="I14726" t="s">
        <v>106</v>
      </c>
      <c r="J14726" t="s">
        <v>1288</v>
      </c>
      <c r="K14726">
        <v>82.125</v>
      </c>
      <c r="L14726">
        <v>83.25</v>
      </c>
      <c r="N14726">
        <v>1.125</v>
      </c>
      <c r="O14726">
        <v>1.2109000000000001</v>
      </c>
      <c r="R14726">
        <v>0.16250000000000001</v>
      </c>
      <c r="U14726">
        <v>0.221</v>
      </c>
    </row>
    <row r="14727" spans="1:21">
      <c r="A14727" t="s">
        <v>1277</v>
      </c>
      <c r="B14727" t="s">
        <v>562</v>
      </c>
      <c r="E14727" t="s">
        <v>1279</v>
      </c>
      <c r="F14727" t="s">
        <v>332</v>
      </c>
      <c r="I14727" t="s">
        <v>106</v>
      </c>
      <c r="J14727" t="s">
        <v>1288</v>
      </c>
      <c r="K14727">
        <v>83.25</v>
      </c>
      <c r="L14727">
        <v>84.375</v>
      </c>
      <c r="N14727">
        <v>1.125</v>
      </c>
      <c r="O14727">
        <v>0.9264</v>
      </c>
      <c r="R14727">
        <v>0.15959999999999999</v>
      </c>
      <c r="U14727">
        <v>0.16600000000000001</v>
      </c>
    </row>
    <row r="14728" spans="1:21">
      <c r="A14728" t="s">
        <v>1277</v>
      </c>
      <c r="B14728" t="s">
        <v>562</v>
      </c>
      <c r="E14728" t="s">
        <v>1279</v>
      </c>
      <c r="F14728" t="s">
        <v>332</v>
      </c>
      <c r="I14728" t="s">
        <v>106</v>
      </c>
      <c r="J14728" t="s">
        <v>1288</v>
      </c>
      <c r="K14728">
        <v>84.375</v>
      </c>
      <c r="L14728">
        <v>85.5</v>
      </c>
      <c r="N14728">
        <v>1.125</v>
      </c>
      <c r="O14728">
        <v>1.4063000000000001</v>
      </c>
      <c r="R14728">
        <v>0.15670000000000001</v>
      </c>
      <c r="U14728">
        <v>0.248</v>
      </c>
    </row>
    <row r="14729" spans="1:21">
      <c r="A14729" t="s">
        <v>1277</v>
      </c>
      <c r="B14729" t="s">
        <v>562</v>
      </c>
      <c r="E14729" t="s">
        <v>1279</v>
      </c>
      <c r="F14729" t="s">
        <v>332</v>
      </c>
      <c r="I14729" t="s">
        <v>106</v>
      </c>
      <c r="J14729" t="s">
        <v>1288</v>
      </c>
      <c r="K14729">
        <v>85.5</v>
      </c>
      <c r="L14729">
        <v>86.625</v>
      </c>
      <c r="N14729">
        <v>1.125</v>
      </c>
      <c r="O14729">
        <v>1.5192000000000001</v>
      </c>
      <c r="R14729">
        <v>0.13819999999999999</v>
      </c>
      <c r="U14729">
        <v>0.23599999999999999</v>
      </c>
    </row>
    <row r="14730" spans="1:21">
      <c r="A14730" t="s">
        <v>1277</v>
      </c>
      <c r="B14730" t="s">
        <v>562</v>
      </c>
      <c r="E14730" t="s">
        <v>1279</v>
      </c>
      <c r="F14730" t="s">
        <v>332</v>
      </c>
      <c r="I14730" t="s">
        <v>106</v>
      </c>
      <c r="J14730" t="s">
        <v>1288</v>
      </c>
      <c r="K14730">
        <v>86.625</v>
      </c>
      <c r="L14730">
        <v>87.75</v>
      </c>
      <c r="N14730">
        <v>1.125</v>
      </c>
      <c r="O14730">
        <v>1.292</v>
      </c>
      <c r="R14730">
        <v>0.1197</v>
      </c>
      <c r="U14730">
        <v>0.17399999999999999</v>
      </c>
    </row>
    <row r="14731" spans="1:21">
      <c r="A14731" t="s">
        <v>1277</v>
      </c>
      <c r="B14731" t="s">
        <v>562</v>
      </c>
      <c r="E14731" t="s">
        <v>1279</v>
      </c>
      <c r="F14731" t="s">
        <v>332</v>
      </c>
      <c r="I14731" t="s">
        <v>106</v>
      </c>
      <c r="J14731" t="s">
        <v>1288</v>
      </c>
      <c r="K14731">
        <v>87.75</v>
      </c>
      <c r="L14731">
        <v>88.875</v>
      </c>
      <c r="N14731">
        <v>1.125</v>
      </c>
      <c r="O14731">
        <v>1.1299999999999999</v>
      </c>
      <c r="R14731">
        <v>0.11650000000000001</v>
      </c>
      <c r="U14731">
        <v>0.14799999999999999</v>
      </c>
    </row>
    <row r="14732" spans="1:21">
      <c r="A14732" t="s">
        <v>1277</v>
      </c>
      <c r="B14732" t="s">
        <v>562</v>
      </c>
      <c r="E14732" t="s">
        <v>1279</v>
      </c>
      <c r="F14732" t="s">
        <v>332</v>
      </c>
      <c r="I14732" t="s">
        <v>106</v>
      </c>
      <c r="J14732" t="s">
        <v>1288</v>
      </c>
      <c r="K14732">
        <v>88.875</v>
      </c>
      <c r="L14732">
        <v>90</v>
      </c>
      <c r="N14732">
        <v>1.125</v>
      </c>
      <c r="O14732">
        <v>1.4077999999999999</v>
      </c>
      <c r="R14732">
        <v>0.1133</v>
      </c>
      <c r="U14732">
        <v>0.17899999999999999</v>
      </c>
    </row>
    <row r="14733" spans="1:21">
      <c r="A14733" t="s">
        <v>1277</v>
      </c>
      <c r="B14733" t="s">
        <v>562</v>
      </c>
      <c r="E14733" t="s">
        <v>1279</v>
      </c>
      <c r="F14733" t="s">
        <v>332</v>
      </c>
      <c r="I14733" t="s">
        <v>106</v>
      </c>
      <c r="J14733" t="s">
        <v>1288</v>
      </c>
      <c r="K14733">
        <v>90</v>
      </c>
      <c r="L14733">
        <v>91.125</v>
      </c>
      <c r="N14733">
        <v>1.125</v>
      </c>
      <c r="O14733">
        <v>1.3116000000000001</v>
      </c>
      <c r="R14733">
        <v>9.8199999999999996E-2</v>
      </c>
      <c r="U14733">
        <v>0.14499999999999999</v>
      </c>
    </row>
    <row r="14734" spans="1:21">
      <c r="A14734" t="s">
        <v>1277</v>
      </c>
      <c r="B14734" t="s">
        <v>562</v>
      </c>
      <c r="E14734" t="s">
        <v>1279</v>
      </c>
      <c r="F14734" t="s">
        <v>332</v>
      </c>
      <c r="I14734" t="s">
        <v>106</v>
      </c>
      <c r="J14734" t="s">
        <v>1288</v>
      </c>
      <c r="K14734">
        <v>91.125</v>
      </c>
      <c r="L14734">
        <v>92.25</v>
      </c>
      <c r="N14734">
        <v>1.125</v>
      </c>
      <c r="O14734">
        <v>1.3505</v>
      </c>
      <c r="R14734">
        <v>8.3099999999999993E-2</v>
      </c>
      <c r="U14734">
        <v>0.126</v>
      </c>
    </row>
    <row r="14735" spans="1:21">
      <c r="A14735" t="s">
        <v>1277</v>
      </c>
      <c r="B14735" t="s">
        <v>562</v>
      </c>
      <c r="E14735" t="s">
        <v>1279</v>
      </c>
      <c r="F14735" t="s">
        <v>332</v>
      </c>
      <c r="I14735" t="s">
        <v>106</v>
      </c>
      <c r="J14735" t="s">
        <v>1288</v>
      </c>
      <c r="K14735">
        <v>92.25</v>
      </c>
      <c r="L14735">
        <v>93.375</v>
      </c>
      <c r="N14735">
        <v>1.125</v>
      </c>
      <c r="O14735">
        <v>1.4976</v>
      </c>
      <c r="R14735">
        <v>9.2200000000000004E-2</v>
      </c>
      <c r="U14735">
        <v>0.155</v>
      </c>
    </row>
    <row r="14736" spans="1:21">
      <c r="A14736" t="s">
        <v>1277</v>
      </c>
      <c r="B14736" t="s">
        <v>562</v>
      </c>
      <c r="E14736" t="s">
        <v>1279</v>
      </c>
      <c r="F14736" t="s">
        <v>332</v>
      </c>
      <c r="I14736" t="s">
        <v>106</v>
      </c>
      <c r="J14736" t="s">
        <v>1288</v>
      </c>
      <c r="K14736">
        <v>93.375</v>
      </c>
      <c r="L14736">
        <v>94.5</v>
      </c>
      <c r="N14736">
        <v>1.125</v>
      </c>
      <c r="O14736">
        <v>1.2508999999999999</v>
      </c>
      <c r="R14736">
        <v>0.1013</v>
      </c>
      <c r="U14736">
        <v>0.14299999999999999</v>
      </c>
    </row>
    <row r="14737" spans="1:21">
      <c r="A14737" t="s">
        <v>1277</v>
      </c>
      <c r="B14737" t="s">
        <v>562</v>
      </c>
      <c r="E14737" t="s">
        <v>1279</v>
      </c>
      <c r="F14737" t="s">
        <v>332</v>
      </c>
      <c r="I14737" t="s">
        <v>106</v>
      </c>
      <c r="J14737" t="s">
        <v>1288</v>
      </c>
      <c r="K14737">
        <v>94.5</v>
      </c>
      <c r="L14737">
        <v>95.625</v>
      </c>
      <c r="N14737">
        <v>1.125</v>
      </c>
      <c r="O14737">
        <v>1.4325000000000001</v>
      </c>
      <c r="R14737">
        <v>9.8100000000000007E-2</v>
      </c>
      <c r="U14737">
        <v>0.158</v>
      </c>
    </row>
    <row r="14738" spans="1:21">
      <c r="A14738" t="s">
        <v>1277</v>
      </c>
      <c r="B14738" t="s">
        <v>562</v>
      </c>
      <c r="E14738" t="s">
        <v>1279</v>
      </c>
      <c r="F14738" t="s">
        <v>332</v>
      </c>
      <c r="I14738" t="s">
        <v>106</v>
      </c>
      <c r="J14738" t="s">
        <v>1288</v>
      </c>
      <c r="K14738">
        <v>95.625</v>
      </c>
      <c r="L14738">
        <v>96.75</v>
      </c>
      <c r="N14738">
        <v>1.125</v>
      </c>
      <c r="O14738">
        <v>1.5022</v>
      </c>
      <c r="R14738">
        <v>9.5000000000000001E-2</v>
      </c>
      <c r="U14738">
        <v>0.16</v>
      </c>
    </row>
    <row r="14739" spans="1:21">
      <c r="A14739" t="s">
        <v>1277</v>
      </c>
      <c r="B14739" t="s">
        <v>562</v>
      </c>
      <c r="E14739" t="s">
        <v>1279</v>
      </c>
      <c r="F14739" t="s">
        <v>332</v>
      </c>
      <c r="I14739" t="s">
        <v>106</v>
      </c>
      <c r="J14739" t="s">
        <v>1288</v>
      </c>
      <c r="K14739">
        <v>96.75</v>
      </c>
      <c r="L14739">
        <v>97.875</v>
      </c>
      <c r="N14739">
        <v>1.125</v>
      </c>
      <c r="O14739">
        <v>1.4412</v>
      </c>
      <c r="R14739">
        <v>5.7200000000000001E-2</v>
      </c>
      <c r="U14739">
        <v>9.2999999999999999E-2</v>
      </c>
    </row>
    <row r="14740" spans="1:21">
      <c r="A14740" t="s">
        <v>1277</v>
      </c>
      <c r="B14740" t="s">
        <v>562</v>
      </c>
      <c r="E14740" t="s">
        <v>1279</v>
      </c>
      <c r="F14740" t="s">
        <v>332</v>
      </c>
      <c r="I14740" t="s">
        <v>106</v>
      </c>
      <c r="J14740" t="s">
        <v>1288</v>
      </c>
      <c r="K14740">
        <v>97.875</v>
      </c>
      <c r="L14740">
        <v>99</v>
      </c>
      <c r="N14740">
        <v>1.125</v>
      </c>
      <c r="O14740">
        <v>1.2258</v>
      </c>
      <c r="R14740">
        <v>1.9400000000000001E-2</v>
      </c>
      <c r="U14740">
        <v>2.7E-2</v>
      </c>
    </row>
    <row r="14741" spans="1:21">
      <c r="A14741" t="s">
        <v>1277</v>
      </c>
      <c r="B14741" t="s">
        <v>562</v>
      </c>
      <c r="E14741" t="s">
        <v>1279</v>
      </c>
      <c r="F14741" t="s">
        <v>332</v>
      </c>
      <c r="I14741" t="s">
        <v>106</v>
      </c>
      <c r="J14741" t="s">
        <v>1288</v>
      </c>
      <c r="K14741">
        <v>99</v>
      </c>
      <c r="L14741">
        <v>100.125</v>
      </c>
      <c r="N14741">
        <v>1.125</v>
      </c>
      <c r="O14741">
        <v>1.4921</v>
      </c>
      <c r="R14741">
        <v>6.3399999999999998E-2</v>
      </c>
      <c r="U14741">
        <v>0.106</v>
      </c>
    </row>
    <row r="14742" spans="1:21">
      <c r="A14742" t="s">
        <v>1277</v>
      </c>
      <c r="B14742" t="s">
        <v>562</v>
      </c>
      <c r="E14742" t="s">
        <v>1279</v>
      </c>
      <c r="F14742" t="s">
        <v>332</v>
      </c>
      <c r="I14742" t="s">
        <v>106</v>
      </c>
      <c r="J14742" t="s">
        <v>1288</v>
      </c>
      <c r="K14742">
        <v>100.125</v>
      </c>
      <c r="L14742">
        <v>101.25</v>
      </c>
      <c r="N14742">
        <v>1.125</v>
      </c>
      <c r="O14742">
        <v>1.5172000000000001</v>
      </c>
      <c r="R14742">
        <v>0.1074</v>
      </c>
      <c r="U14742">
        <v>0.183</v>
      </c>
    </row>
    <row r="14743" spans="1:21">
      <c r="A14743" t="s">
        <v>1277</v>
      </c>
      <c r="B14743" t="s">
        <v>562</v>
      </c>
      <c r="E14743" t="s">
        <v>1279</v>
      </c>
      <c r="F14743" t="s">
        <v>332</v>
      </c>
      <c r="I14743" t="s">
        <v>106</v>
      </c>
      <c r="J14743" t="s">
        <v>1288</v>
      </c>
      <c r="K14743">
        <v>101.25</v>
      </c>
      <c r="L14743">
        <v>102.375</v>
      </c>
      <c r="N14743">
        <v>1.125</v>
      </c>
      <c r="O14743">
        <v>1.4661999999999999</v>
      </c>
      <c r="R14743">
        <v>0.1163</v>
      </c>
      <c r="U14743">
        <v>0.192</v>
      </c>
    </row>
    <row r="14744" spans="1:21">
      <c r="A14744" t="s">
        <v>1277</v>
      </c>
      <c r="B14744" t="s">
        <v>562</v>
      </c>
      <c r="E14744" t="s">
        <v>1279</v>
      </c>
      <c r="F14744" t="s">
        <v>332</v>
      </c>
      <c r="I14744" t="s">
        <v>106</v>
      </c>
      <c r="J14744" t="s">
        <v>1288</v>
      </c>
      <c r="K14744">
        <v>102.375</v>
      </c>
      <c r="L14744">
        <v>103.5</v>
      </c>
      <c r="N14744">
        <v>1.125</v>
      </c>
      <c r="O14744">
        <v>1.1786000000000001</v>
      </c>
      <c r="R14744">
        <v>0.12520000000000001</v>
      </c>
      <c r="U14744">
        <v>0.16600000000000001</v>
      </c>
    </row>
    <row r="14745" spans="1:21">
      <c r="A14745" t="s">
        <v>1277</v>
      </c>
      <c r="B14745" t="s">
        <v>562</v>
      </c>
      <c r="E14745" t="s">
        <v>1279</v>
      </c>
      <c r="F14745" t="s">
        <v>332</v>
      </c>
      <c r="I14745" t="s">
        <v>106</v>
      </c>
      <c r="J14745" t="s">
        <v>1288</v>
      </c>
      <c r="K14745">
        <v>103.5</v>
      </c>
      <c r="L14745">
        <v>104.625</v>
      </c>
      <c r="N14745">
        <v>1.125</v>
      </c>
      <c r="O14745">
        <v>1.4200999999999999</v>
      </c>
      <c r="R14745">
        <v>0.124</v>
      </c>
      <c r="U14745">
        <v>0.19800000000000001</v>
      </c>
    </row>
    <row r="14746" spans="1:21">
      <c r="A14746" t="s">
        <v>1277</v>
      </c>
      <c r="B14746" t="s">
        <v>562</v>
      </c>
      <c r="E14746" t="s">
        <v>1279</v>
      </c>
      <c r="F14746" t="s">
        <v>332</v>
      </c>
      <c r="I14746" t="s">
        <v>106</v>
      </c>
      <c r="J14746" t="s">
        <v>1288</v>
      </c>
      <c r="K14746">
        <v>104.625</v>
      </c>
      <c r="L14746">
        <v>105.75</v>
      </c>
      <c r="N14746">
        <v>1.125</v>
      </c>
      <c r="O14746">
        <v>1.5016</v>
      </c>
      <c r="R14746">
        <v>0.1229</v>
      </c>
      <c r="U14746">
        <v>0.20799999999999999</v>
      </c>
    </row>
    <row r="14747" spans="1:21">
      <c r="A14747" t="s">
        <v>1277</v>
      </c>
      <c r="B14747" t="s">
        <v>562</v>
      </c>
      <c r="E14747" t="s">
        <v>1279</v>
      </c>
      <c r="F14747" t="s">
        <v>332</v>
      </c>
      <c r="I14747" t="s">
        <v>106</v>
      </c>
      <c r="J14747" t="s">
        <v>1288</v>
      </c>
      <c r="K14747">
        <v>105.75</v>
      </c>
      <c r="L14747">
        <v>106.875</v>
      </c>
      <c r="N14747">
        <v>1.125</v>
      </c>
      <c r="O14747">
        <v>1.3208</v>
      </c>
      <c r="R14747">
        <v>0.12670000000000001</v>
      </c>
      <c r="U14747">
        <v>0.188</v>
      </c>
    </row>
    <row r="14748" spans="1:21">
      <c r="A14748" t="s">
        <v>1277</v>
      </c>
      <c r="B14748" t="s">
        <v>562</v>
      </c>
      <c r="E14748" t="s">
        <v>1279</v>
      </c>
      <c r="F14748" t="s">
        <v>332</v>
      </c>
      <c r="I14748" t="s">
        <v>106</v>
      </c>
      <c r="J14748" t="s">
        <v>1288</v>
      </c>
      <c r="K14748">
        <v>106.875</v>
      </c>
      <c r="L14748">
        <v>108</v>
      </c>
      <c r="N14748">
        <v>1.125</v>
      </c>
      <c r="O14748">
        <v>1.4382999999999999</v>
      </c>
      <c r="R14748">
        <v>0.1305</v>
      </c>
      <c r="U14748">
        <v>0.21099999999999999</v>
      </c>
    </row>
    <row r="14749" spans="1:21">
      <c r="A14749" t="s">
        <v>1277</v>
      </c>
      <c r="B14749" t="s">
        <v>562</v>
      </c>
      <c r="E14749" t="s">
        <v>1279</v>
      </c>
      <c r="F14749" t="s">
        <v>332</v>
      </c>
      <c r="I14749" t="s">
        <v>106</v>
      </c>
      <c r="J14749" t="s">
        <v>1288</v>
      </c>
      <c r="K14749">
        <v>108</v>
      </c>
      <c r="L14749">
        <v>109.125</v>
      </c>
      <c r="N14749">
        <v>1.125</v>
      </c>
      <c r="O14749">
        <v>1.4100999999999999</v>
      </c>
      <c r="R14749">
        <v>0.1338</v>
      </c>
      <c r="U14749">
        <v>0.21199999999999999</v>
      </c>
    </row>
    <row r="14750" spans="1:21">
      <c r="A14750" t="s">
        <v>1277</v>
      </c>
      <c r="B14750" t="s">
        <v>562</v>
      </c>
      <c r="E14750" t="s">
        <v>1279</v>
      </c>
      <c r="F14750" t="s">
        <v>332</v>
      </c>
      <c r="I14750" t="s">
        <v>106</v>
      </c>
      <c r="J14750" t="s">
        <v>1288</v>
      </c>
      <c r="K14750">
        <v>109.125</v>
      </c>
      <c r="L14750">
        <v>110.25</v>
      </c>
      <c r="N14750">
        <v>1.125</v>
      </c>
      <c r="O14750">
        <v>1.2918000000000001</v>
      </c>
      <c r="R14750">
        <v>0.1371</v>
      </c>
      <c r="U14750">
        <v>0.19900000000000001</v>
      </c>
    </row>
    <row r="14751" spans="1:21">
      <c r="A14751" t="s">
        <v>1277</v>
      </c>
      <c r="B14751" t="s">
        <v>562</v>
      </c>
      <c r="E14751" t="s">
        <v>1279</v>
      </c>
      <c r="F14751" t="s">
        <v>332</v>
      </c>
      <c r="I14751" t="s">
        <v>106</v>
      </c>
      <c r="J14751" t="s">
        <v>1288</v>
      </c>
      <c r="K14751">
        <v>110.25</v>
      </c>
      <c r="L14751">
        <v>111.375</v>
      </c>
      <c r="N14751">
        <v>1.125</v>
      </c>
      <c r="O14751">
        <v>1.4769000000000001</v>
      </c>
      <c r="R14751">
        <v>0.13619999999999999</v>
      </c>
      <c r="U14751">
        <v>0.22600000000000001</v>
      </c>
    </row>
    <row r="14752" spans="1:21">
      <c r="A14752" t="s">
        <v>1277</v>
      </c>
      <c r="B14752" t="s">
        <v>562</v>
      </c>
      <c r="E14752" t="s">
        <v>1279</v>
      </c>
      <c r="F14752" t="s">
        <v>332</v>
      </c>
      <c r="I14752" t="s">
        <v>106</v>
      </c>
      <c r="J14752" t="s">
        <v>1288</v>
      </c>
      <c r="K14752">
        <v>111.375</v>
      </c>
      <c r="L14752">
        <v>112.5</v>
      </c>
      <c r="N14752">
        <v>1.125</v>
      </c>
      <c r="O14752">
        <v>1.2575000000000001</v>
      </c>
      <c r="R14752">
        <v>0.13539999999999999</v>
      </c>
      <c r="U14752">
        <v>0.192</v>
      </c>
    </row>
    <row r="14753" spans="1:21">
      <c r="A14753" t="s">
        <v>1277</v>
      </c>
      <c r="B14753" t="s">
        <v>562</v>
      </c>
      <c r="E14753" t="s">
        <v>1279</v>
      </c>
      <c r="F14753" t="s">
        <v>332</v>
      </c>
      <c r="I14753" t="s">
        <v>106</v>
      </c>
      <c r="J14753" t="s">
        <v>1288</v>
      </c>
      <c r="K14753">
        <v>112.5</v>
      </c>
      <c r="L14753">
        <v>113.625</v>
      </c>
      <c r="N14753">
        <v>1.125</v>
      </c>
      <c r="O14753">
        <v>1.2923</v>
      </c>
      <c r="R14753">
        <v>0.18060000000000001</v>
      </c>
      <c r="U14753">
        <v>0.26300000000000001</v>
      </c>
    </row>
    <row r="14754" spans="1:21">
      <c r="A14754" t="s">
        <v>1277</v>
      </c>
      <c r="B14754" t="s">
        <v>562</v>
      </c>
      <c r="E14754" t="s">
        <v>1279</v>
      </c>
      <c r="F14754" t="s">
        <v>332</v>
      </c>
      <c r="I14754" t="s">
        <v>106</v>
      </c>
      <c r="J14754" t="s">
        <v>1288</v>
      </c>
      <c r="K14754">
        <v>113.625</v>
      </c>
      <c r="L14754">
        <v>114.75</v>
      </c>
      <c r="N14754">
        <v>1.125</v>
      </c>
      <c r="O14754">
        <v>1.4639</v>
      </c>
      <c r="R14754">
        <v>0.22570000000000001</v>
      </c>
      <c r="U14754">
        <v>0.372</v>
      </c>
    </row>
    <row r="14755" spans="1:21">
      <c r="A14755" t="s">
        <v>1277</v>
      </c>
      <c r="B14755" t="s">
        <v>562</v>
      </c>
      <c r="E14755" t="s">
        <v>1279</v>
      </c>
      <c r="F14755" t="s">
        <v>332</v>
      </c>
      <c r="I14755" t="s">
        <v>106</v>
      </c>
      <c r="J14755" t="s">
        <v>1288</v>
      </c>
      <c r="K14755">
        <v>114.75</v>
      </c>
      <c r="L14755">
        <v>115.875</v>
      </c>
      <c r="N14755">
        <v>1.125</v>
      </c>
      <c r="O14755">
        <v>1.4106000000000001</v>
      </c>
      <c r="R14755">
        <v>0.17960000000000001</v>
      </c>
      <c r="U14755">
        <v>0.28499999999999998</v>
      </c>
    </row>
    <row r="14756" spans="1:21">
      <c r="A14756" t="s">
        <v>1277</v>
      </c>
      <c r="B14756" t="s">
        <v>562</v>
      </c>
      <c r="E14756" t="s">
        <v>1279</v>
      </c>
      <c r="F14756" t="s">
        <v>332</v>
      </c>
      <c r="I14756" t="s">
        <v>106</v>
      </c>
      <c r="J14756" t="s">
        <v>1288</v>
      </c>
      <c r="K14756">
        <v>115.875</v>
      </c>
      <c r="L14756">
        <v>117</v>
      </c>
      <c r="N14756">
        <v>1.125</v>
      </c>
      <c r="O14756">
        <v>1.4993000000000001</v>
      </c>
      <c r="R14756">
        <v>0.13350000000000001</v>
      </c>
      <c r="U14756">
        <v>0.22500000000000001</v>
      </c>
    </row>
    <row r="14757" spans="1:21">
      <c r="A14757" t="s">
        <v>1277</v>
      </c>
      <c r="B14757" t="s">
        <v>562</v>
      </c>
      <c r="E14757" t="s">
        <v>1279</v>
      </c>
      <c r="F14757" t="s">
        <v>332</v>
      </c>
      <c r="I14757" t="s">
        <v>106</v>
      </c>
      <c r="J14757" t="s">
        <v>1288</v>
      </c>
      <c r="K14757">
        <v>117</v>
      </c>
      <c r="L14757">
        <v>118.125</v>
      </c>
      <c r="N14757">
        <v>1.125</v>
      </c>
      <c r="O14757">
        <v>1.33</v>
      </c>
      <c r="R14757">
        <v>0.13700000000000001</v>
      </c>
      <c r="U14757">
        <v>0.20499999999999999</v>
      </c>
    </row>
    <row r="14758" spans="1:21">
      <c r="A14758" t="s">
        <v>1277</v>
      </c>
      <c r="B14758" t="s">
        <v>562</v>
      </c>
      <c r="E14758" t="s">
        <v>1279</v>
      </c>
      <c r="F14758" t="s">
        <v>332</v>
      </c>
      <c r="I14758" t="s">
        <v>106</v>
      </c>
      <c r="J14758" t="s">
        <v>1288</v>
      </c>
      <c r="K14758">
        <v>118.125</v>
      </c>
      <c r="L14758">
        <v>119.25</v>
      </c>
      <c r="N14758">
        <v>1.125</v>
      </c>
      <c r="O14758">
        <v>1.2958000000000001</v>
      </c>
      <c r="R14758">
        <v>0.1404</v>
      </c>
      <c r="U14758">
        <v>0.20499999999999999</v>
      </c>
    </row>
    <row r="14759" spans="1:21">
      <c r="A14759" t="s">
        <v>1277</v>
      </c>
      <c r="B14759" t="s">
        <v>562</v>
      </c>
      <c r="E14759" t="s">
        <v>1279</v>
      </c>
      <c r="F14759" t="s">
        <v>332</v>
      </c>
      <c r="I14759" t="s">
        <v>106</v>
      </c>
      <c r="J14759" t="s">
        <v>1288</v>
      </c>
      <c r="K14759">
        <v>119.25</v>
      </c>
      <c r="L14759">
        <v>120.375</v>
      </c>
      <c r="N14759">
        <v>1.125</v>
      </c>
      <c r="O14759">
        <v>1.4628000000000001</v>
      </c>
      <c r="R14759">
        <v>0.14330000000000001</v>
      </c>
      <c r="U14759">
        <v>0.23599999999999999</v>
      </c>
    </row>
    <row r="14760" spans="1:21">
      <c r="A14760" t="s">
        <v>1277</v>
      </c>
      <c r="B14760" t="s">
        <v>562</v>
      </c>
      <c r="E14760" t="s">
        <v>1279</v>
      </c>
      <c r="F14760" t="s">
        <v>332</v>
      </c>
      <c r="I14760" t="s">
        <v>106</v>
      </c>
      <c r="J14760" t="s">
        <v>1288</v>
      </c>
      <c r="K14760">
        <v>120.375</v>
      </c>
      <c r="L14760">
        <v>121.5</v>
      </c>
      <c r="N14760">
        <v>1.125</v>
      </c>
      <c r="O14760">
        <v>1.252</v>
      </c>
      <c r="R14760">
        <v>0.1462</v>
      </c>
      <c r="U14760">
        <v>0.20599999999999999</v>
      </c>
    </row>
    <row r="14761" spans="1:21">
      <c r="A14761" t="s">
        <v>1277</v>
      </c>
      <c r="B14761" t="s">
        <v>562</v>
      </c>
      <c r="E14761" t="s">
        <v>1279</v>
      </c>
      <c r="F14761" t="s">
        <v>332</v>
      </c>
      <c r="I14761" t="s">
        <v>106</v>
      </c>
      <c r="J14761" t="s">
        <v>1288</v>
      </c>
      <c r="K14761">
        <v>121.5</v>
      </c>
      <c r="L14761">
        <v>122.625</v>
      </c>
      <c r="N14761">
        <v>1.125</v>
      </c>
      <c r="O14761">
        <v>1.3565</v>
      </c>
      <c r="R14761">
        <v>0.1285</v>
      </c>
      <c r="U14761">
        <v>0.19600000000000001</v>
      </c>
    </row>
    <row r="14762" spans="1:21">
      <c r="A14762" t="s">
        <v>1277</v>
      </c>
      <c r="B14762" t="s">
        <v>562</v>
      </c>
      <c r="E14762" t="s">
        <v>1279</v>
      </c>
      <c r="F14762" t="s">
        <v>332</v>
      </c>
      <c r="I14762" t="s">
        <v>106</v>
      </c>
      <c r="J14762" t="s">
        <v>1288</v>
      </c>
      <c r="K14762">
        <v>122.625</v>
      </c>
      <c r="L14762">
        <v>123.75</v>
      </c>
      <c r="N14762">
        <v>1.125</v>
      </c>
      <c r="O14762">
        <v>1.6493</v>
      </c>
      <c r="R14762">
        <v>0.1109</v>
      </c>
      <c r="U14762">
        <v>0.20599999999999999</v>
      </c>
    </row>
    <row r="14763" spans="1:21">
      <c r="A14763" t="s">
        <v>1277</v>
      </c>
      <c r="B14763" t="s">
        <v>562</v>
      </c>
      <c r="E14763" t="s">
        <v>1279</v>
      </c>
      <c r="F14763" t="s">
        <v>332</v>
      </c>
      <c r="I14763" t="s">
        <v>106</v>
      </c>
      <c r="J14763" t="s">
        <v>1288</v>
      </c>
      <c r="K14763">
        <v>123.75</v>
      </c>
      <c r="L14763">
        <v>124.875</v>
      </c>
      <c r="N14763">
        <v>1.125</v>
      </c>
      <c r="O14763">
        <v>1.3797999999999999</v>
      </c>
      <c r="R14763">
        <v>0.1293</v>
      </c>
      <c r="U14763">
        <v>0.20100000000000001</v>
      </c>
    </row>
    <row r="14764" spans="1:21">
      <c r="A14764" t="s">
        <v>1277</v>
      </c>
      <c r="B14764" t="s">
        <v>562</v>
      </c>
      <c r="E14764" t="s">
        <v>1279</v>
      </c>
      <c r="F14764" t="s">
        <v>332</v>
      </c>
      <c r="I14764" t="s">
        <v>106</v>
      </c>
      <c r="J14764" t="s">
        <v>1288</v>
      </c>
      <c r="K14764">
        <v>124.875</v>
      </c>
      <c r="L14764">
        <v>126</v>
      </c>
      <c r="N14764">
        <v>1.125</v>
      </c>
      <c r="O14764">
        <v>1.1184000000000001</v>
      </c>
      <c r="R14764">
        <v>0.14760000000000001</v>
      </c>
      <c r="U14764">
        <v>0.186</v>
      </c>
    </row>
    <row r="14765" spans="1:21">
      <c r="A14765" t="s">
        <v>1277</v>
      </c>
      <c r="B14765" t="s">
        <v>562</v>
      </c>
      <c r="E14765" t="s">
        <v>1279</v>
      </c>
      <c r="F14765" t="s">
        <v>332</v>
      </c>
      <c r="I14765" t="s">
        <v>106</v>
      </c>
      <c r="J14765" t="s">
        <v>1288</v>
      </c>
      <c r="K14765">
        <v>126</v>
      </c>
      <c r="L14765">
        <v>127.125</v>
      </c>
      <c r="N14765">
        <v>1.125</v>
      </c>
      <c r="O14765">
        <v>1.4221999999999999</v>
      </c>
      <c r="R14765">
        <v>0.16120000000000001</v>
      </c>
      <c r="U14765">
        <v>0.25800000000000001</v>
      </c>
    </row>
    <row r="14766" spans="1:21">
      <c r="A14766" t="s">
        <v>1277</v>
      </c>
      <c r="B14766" t="s">
        <v>562</v>
      </c>
      <c r="E14766" t="s">
        <v>1279</v>
      </c>
      <c r="F14766" t="s">
        <v>332</v>
      </c>
      <c r="I14766" t="s">
        <v>106</v>
      </c>
      <c r="J14766" t="s">
        <v>1288</v>
      </c>
      <c r="K14766">
        <v>127.125</v>
      </c>
      <c r="L14766">
        <v>128.25</v>
      </c>
      <c r="N14766">
        <v>1.125</v>
      </c>
      <c r="O14766">
        <v>1.3777999999999999</v>
      </c>
      <c r="R14766">
        <v>0.17480000000000001</v>
      </c>
      <c r="U14766">
        <v>0.27100000000000002</v>
      </c>
    </row>
    <row r="14767" spans="1:21">
      <c r="A14767" t="s">
        <v>1277</v>
      </c>
      <c r="B14767" t="s">
        <v>562</v>
      </c>
      <c r="E14767" t="s">
        <v>1279</v>
      </c>
      <c r="F14767" t="s">
        <v>332</v>
      </c>
      <c r="I14767" t="s">
        <v>106</v>
      </c>
      <c r="J14767" t="s">
        <v>1288</v>
      </c>
      <c r="K14767">
        <v>128.25</v>
      </c>
      <c r="L14767">
        <v>129.375</v>
      </c>
      <c r="N14767">
        <v>1.125</v>
      </c>
      <c r="O14767">
        <v>1.2195</v>
      </c>
      <c r="R14767">
        <v>0.1489</v>
      </c>
      <c r="U14767">
        <v>0.20399999999999999</v>
      </c>
    </row>
    <row r="14768" spans="1:21">
      <c r="A14768" t="s">
        <v>1277</v>
      </c>
      <c r="B14768" t="s">
        <v>562</v>
      </c>
      <c r="E14768" t="s">
        <v>1279</v>
      </c>
      <c r="F14768" t="s">
        <v>332</v>
      </c>
      <c r="I14768" t="s">
        <v>106</v>
      </c>
      <c r="J14768" t="s">
        <v>1288</v>
      </c>
      <c r="K14768">
        <v>129.375</v>
      </c>
      <c r="L14768">
        <v>130.5</v>
      </c>
      <c r="N14768">
        <v>1.125</v>
      </c>
      <c r="O14768">
        <v>1.2779</v>
      </c>
      <c r="R14768">
        <v>0.123</v>
      </c>
      <c r="U14768">
        <v>0.17699999999999999</v>
      </c>
    </row>
    <row r="14769" spans="1:21">
      <c r="A14769" t="s">
        <v>1277</v>
      </c>
      <c r="B14769" t="s">
        <v>562</v>
      </c>
      <c r="E14769" t="s">
        <v>1279</v>
      </c>
      <c r="F14769" t="s">
        <v>332</v>
      </c>
      <c r="I14769" t="s">
        <v>106</v>
      </c>
      <c r="J14769" t="s">
        <v>1288</v>
      </c>
      <c r="K14769">
        <v>130.5</v>
      </c>
      <c r="L14769">
        <v>131.625</v>
      </c>
      <c r="N14769">
        <v>1.125</v>
      </c>
      <c r="O14769">
        <v>1.2653000000000001</v>
      </c>
      <c r="R14769">
        <v>0.18529999999999999</v>
      </c>
      <c r="U14769">
        <v>0.26400000000000001</v>
      </c>
    </row>
    <row r="14770" spans="1:21">
      <c r="A14770" t="s">
        <v>1277</v>
      </c>
      <c r="B14770" t="s">
        <v>562</v>
      </c>
      <c r="E14770" t="s">
        <v>1279</v>
      </c>
      <c r="F14770" t="s">
        <v>332</v>
      </c>
      <c r="I14770" t="s">
        <v>106</v>
      </c>
      <c r="J14770" t="s">
        <v>1288</v>
      </c>
      <c r="K14770">
        <v>131.625</v>
      </c>
      <c r="L14770">
        <v>132.75</v>
      </c>
      <c r="N14770">
        <v>1.125</v>
      </c>
      <c r="O14770">
        <v>1.4236</v>
      </c>
      <c r="R14770">
        <v>0.24759999999999999</v>
      </c>
      <c r="U14770">
        <v>0.39700000000000002</v>
      </c>
    </row>
    <row r="14771" spans="1:21">
      <c r="A14771" t="s">
        <v>1277</v>
      </c>
      <c r="B14771" t="s">
        <v>562</v>
      </c>
      <c r="E14771" t="s">
        <v>1279</v>
      </c>
      <c r="F14771" t="s">
        <v>332</v>
      </c>
      <c r="I14771" t="s">
        <v>106</v>
      </c>
      <c r="J14771" t="s">
        <v>1288</v>
      </c>
      <c r="K14771">
        <v>132.75</v>
      </c>
      <c r="L14771">
        <v>133.875</v>
      </c>
      <c r="N14771">
        <v>1.125</v>
      </c>
      <c r="O14771">
        <v>1.4095</v>
      </c>
      <c r="R14771">
        <v>0.19539999999999999</v>
      </c>
      <c r="U14771">
        <v>0.31</v>
      </c>
    </row>
    <row r="14772" spans="1:21">
      <c r="A14772" t="s">
        <v>1277</v>
      </c>
      <c r="B14772" t="s">
        <v>562</v>
      </c>
      <c r="E14772" t="s">
        <v>1279</v>
      </c>
      <c r="F14772" t="s">
        <v>332</v>
      </c>
      <c r="I14772" t="s">
        <v>106</v>
      </c>
      <c r="J14772" t="s">
        <v>1288</v>
      </c>
      <c r="K14772">
        <v>133.875</v>
      </c>
      <c r="L14772">
        <v>135</v>
      </c>
      <c r="N14772">
        <v>1.125</v>
      </c>
      <c r="O14772">
        <v>1.1757</v>
      </c>
      <c r="R14772">
        <v>0.14319999999999999</v>
      </c>
      <c r="U14772">
        <v>0.189</v>
      </c>
    </row>
    <row r="14773" spans="1:21">
      <c r="A14773" t="s">
        <v>1277</v>
      </c>
      <c r="B14773" t="s">
        <v>562</v>
      </c>
      <c r="E14773" t="s">
        <v>1279</v>
      </c>
      <c r="F14773" t="s">
        <v>332</v>
      </c>
      <c r="I14773" t="s">
        <v>106</v>
      </c>
      <c r="J14773" t="s">
        <v>1287</v>
      </c>
      <c r="K14773">
        <v>0</v>
      </c>
      <c r="L14773">
        <v>3.4571999999999998</v>
      </c>
      <c r="N14773">
        <v>3.4571999999999998</v>
      </c>
      <c r="O14773">
        <v>1.0133000000000001</v>
      </c>
      <c r="R14773">
        <v>0.20899999999999999</v>
      </c>
      <c r="U14773">
        <v>1.464</v>
      </c>
    </row>
    <row r="14774" spans="1:21">
      <c r="A14774" t="s">
        <v>1277</v>
      </c>
      <c r="B14774" t="s">
        <v>562</v>
      </c>
      <c r="E14774" t="s">
        <v>1279</v>
      </c>
      <c r="F14774" t="s">
        <v>332</v>
      </c>
      <c r="I14774" t="s">
        <v>106</v>
      </c>
      <c r="J14774" t="s">
        <v>1287</v>
      </c>
      <c r="K14774">
        <v>6.9143999999999997</v>
      </c>
      <c r="L14774">
        <v>10.371600000000001</v>
      </c>
      <c r="N14774">
        <v>3.4571999999999998</v>
      </c>
      <c r="O14774">
        <v>1.0349999999999999</v>
      </c>
      <c r="R14774">
        <v>0.2419</v>
      </c>
      <c r="U14774">
        <v>1.7310000000000001</v>
      </c>
    </row>
    <row r="14775" spans="1:21">
      <c r="A14775" t="s">
        <v>1277</v>
      </c>
      <c r="B14775" t="s">
        <v>562</v>
      </c>
      <c r="E14775" t="s">
        <v>1279</v>
      </c>
      <c r="F14775" t="s">
        <v>332</v>
      </c>
      <c r="I14775" t="s">
        <v>106</v>
      </c>
      <c r="J14775" t="s">
        <v>1287</v>
      </c>
      <c r="K14775">
        <v>13.828799999999999</v>
      </c>
      <c r="L14775">
        <v>17.286000000000001</v>
      </c>
      <c r="N14775">
        <v>3.4571999999999998</v>
      </c>
      <c r="O14775">
        <v>1.0904</v>
      </c>
      <c r="R14775">
        <v>0.2535</v>
      </c>
      <c r="U14775">
        <v>1.911</v>
      </c>
    </row>
    <row r="14776" spans="1:21">
      <c r="A14776" t="s">
        <v>1277</v>
      </c>
      <c r="B14776" t="s">
        <v>562</v>
      </c>
      <c r="E14776" t="s">
        <v>1279</v>
      </c>
      <c r="F14776" t="s">
        <v>332</v>
      </c>
      <c r="I14776" t="s">
        <v>106</v>
      </c>
      <c r="J14776" t="s">
        <v>1287</v>
      </c>
      <c r="K14776">
        <v>20.743200000000002</v>
      </c>
      <c r="L14776">
        <v>24.200399999999998</v>
      </c>
      <c r="N14776">
        <v>3.4571999999999998</v>
      </c>
      <c r="O14776">
        <v>1.1040000000000001</v>
      </c>
      <c r="R14776">
        <v>0.22770000000000001</v>
      </c>
      <c r="U14776">
        <v>1.738</v>
      </c>
    </row>
    <row r="14777" spans="1:21">
      <c r="A14777" t="s">
        <v>1277</v>
      </c>
      <c r="B14777" t="s">
        <v>562</v>
      </c>
      <c r="E14777" t="s">
        <v>1279</v>
      </c>
      <c r="F14777" t="s">
        <v>332</v>
      </c>
      <c r="I14777" t="s">
        <v>106</v>
      </c>
      <c r="J14777" t="s">
        <v>1287</v>
      </c>
      <c r="K14777">
        <v>27.657599999999999</v>
      </c>
      <c r="L14777">
        <v>31.114799999999999</v>
      </c>
      <c r="N14777">
        <v>3.4571999999999998</v>
      </c>
      <c r="O14777">
        <v>1.1964999999999999</v>
      </c>
      <c r="R14777">
        <v>0.30420000000000003</v>
      </c>
      <c r="U14777">
        <v>2.5169999999999999</v>
      </c>
    </row>
    <row r="14778" spans="1:21">
      <c r="A14778" t="s">
        <v>1277</v>
      </c>
      <c r="B14778" t="s">
        <v>562</v>
      </c>
      <c r="E14778" t="s">
        <v>1279</v>
      </c>
      <c r="F14778" t="s">
        <v>332</v>
      </c>
      <c r="I14778" t="s">
        <v>106</v>
      </c>
      <c r="J14778" t="s">
        <v>1287</v>
      </c>
      <c r="K14778">
        <v>34.572000000000003</v>
      </c>
      <c r="L14778">
        <v>38.029200000000003</v>
      </c>
      <c r="N14778">
        <v>3.4571999999999998</v>
      </c>
      <c r="O14778">
        <v>1.1596</v>
      </c>
      <c r="R14778">
        <v>0.3503</v>
      </c>
      <c r="U14778">
        <v>2.8079999999999998</v>
      </c>
    </row>
    <row r="14779" spans="1:21">
      <c r="A14779" t="s">
        <v>1277</v>
      </c>
      <c r="B14779" t="s">
        <v>562</v>
      </c>
      <c r="E14779" t="s">
        <v>1279</v>
      </c>
      <c r="F14779" t="s">
        <v>332</v>
      </c>
      <c r="I14779" t="s">
        <v>106</v>
      </c>
      <c r="J14779" t="s">
        <v>1287</v>
      </c>
      <c r="K14779">
        <v>41.486400000000003</v>
      </c>
      <c r="L14779">
        <v>44.943600000000004</v>
      </c>
      <c r="N14779">
        <v>3.4571999999999998</v>
      </c>
      <c r="O14779">
        <v>1.2166999999999999</v>
      </c>
      <c r="R14779">
        <v>0.22739999999999999</v>
      </c>
      <c r="U14779">
        <v>1.913</v>
      </c>
    </row>
    <row r="14780" spans="1:21">
      <c r="A14780" t="s">
        <v>1277</v>
      </c>
      <c r="B14780" t="s">
        <v>562</v>
      </c>
      <c r="E14780" t="s">
        <v>1279</v>
      </c>
      <c r="F14780" t="s">
        <v>332</v>
      </c>
      <c r="I14780" t="s">
        <v>106</v>
      </c>
      <c r="J14780" t="s">
        <v>1287</v>
      </c>
      <c r="K14780">
        <v>48.400799999999997</v>
      </c>
      <c r="L14780">
        <v>51.857999999999997</v>
      </c>
      <c r="N14780">
        <v>3.4571999999999998</v>
      </c>
      <c r="O14780">
        <v>1.1719999999999999</v>
      </c>
      <c r="R14780">
        <v>0.2208</v>
      </c>
      <c r="U14780">
        <v>1.7889999999999999</v>
      </c>
    </row>
    <row r="14781" spans="1:21">
      <c r="A14781" t="s">
        <v>1277</v>
      </c>
      <c r="B14781" t="s">
        <v>562</v>
      </c>
      <c r="E14781" t="s">
        <v>1279</v>
      </c>
      <c r="F14781" t="s">
        <v>332</v>
      </c>
      <c r="I14781" t="s">
        <v>106</v>
      </c>
      <c r="J14781" t="s">
        <v>1287</v>
      </c>
      <c r="K14781">
        <v>55.315199999999997</v>
      </c>
      <c r="L14781">
        <v>58.772399999999998</v>
      </c>
      <c r="N14781">
        <v>3.4571999999999998</v>
      </c>
      <c r="O14781">
        <v>1.1416999999999999</v>
      </c>
      <c r="R14781">
        <v>0.2482</v>
      </c>
      <c r="U14781">
        <v>1.96</v>
      </c>
    </row>
    <row r="14782" spans="1:21">
      <c r="A14782" t="s">
        <v>1277</v>
      </c>
      <c r="B14782" t="s">
        <v>562</v>
      </c>
      <c r="E14782" t="s">
        <v>1279</v>
      </c>
      <c r="F14782" t="s">
        <v>332</v>
      </c>
      <c r="I14782" t="s">
        <v>106</v>
      </c>
      <c r="J14782" t="s">
        <v>1287</v>
      </c>
      <c r="K14782">
        <v>62.229599999999998</v>
      </c>
      <c r="L14782">
        <v>65.686800000000005</v>
      </c>
      <c r="N14782">
        <v>3.4571999999999998</v>
      </c>
      <c r="O14782">
        <v>1.1587000000000001</v>
      </c>
      <c r="R14782">
        <v>0.2104</v>
      </c>
      <c r="U14782">
        <v>1.6859999999999999</v>
      </c>
    </row>
    <row r="14783" spans="1:21">
      <c r="A14783" t="s">
        <v>1277</v>
      </c>
      <c r="B14783" t="s">
        <v>562</v>
      </c>
      <c r="E14783" t="s">
        <v>1279</v>
      </c>
      <c r="F14783" t="s">
        <v>332</v>
      </c>
      <c r="I14783" t="s">
        <v>106</v>
      </c>
      <c r="J14783" t="s">
        <v>1287</v>
      </c>
      <c r="K14783">
        <v>69.144000000000005</v>
      </c>
      <c r="L14783">
        <v>72.601200000000006</v>
      </c>
      <c r="N14783">
        <v>3.4571999999999998</v>
      </c>
      <c r="O14783">
        <v>1.1737</v>
      </c>
      <c r="R14783">
        <v>0.2225</v>
      </c>
      <c r="U14783">
        <v>1.806</v>
      </c>
    </row>
    <row r="14784" spans="1:21">
      <c r="A14784" t="s">
        <v>1277</v>
      </c>
      <c r="B14784" t="s">
        <v>562</v>
      </c>
      <c r="E14784" t="s">
        <v>1279</v>
      </c>
      <c r="F14784" t="s">
        <v>332</v>
      </c>
      <c r="I14784" t="s">
        <v>106</v>
      </c>
      <c r="J14784" t="s">
        <v>1287</v>
      </c>
      <c r="K14784">
        <v>76.058400000000006</v>
      </c>
      <c r="L14784">
        <v>79.515600000000006</v>
      </c>
      <c r="N14784">
        <v>3.4571999999999998</v>
      </c>
      <c r="O14784">
        <v>1.0137</v>
      </c>
      <c r="R14784">
        <v>0.1888</v>
      </c>
      <c r="U14784">
        <v>1.323</v>
      </c>
    </row>
    <row r="14785" spans="1:21">
      <c r="A14785" t="s">
        <v>1277</v>
      </c>
      <c r="B14785" t="s">
        <v>562</v>
      </c>
      <c r="E14785" t="s">
        <v>1279</v>
      </c>
      <c r="F14785" t="s">
        <v>332</v>
      </c>
      <c r="I14785" t="s">
        <v>106</v>
      </c>
      <c r="J14785" t="s">
        <v>1287</v>
      </c>
      <c r="K14785">
        <v>82.972800000000007</v>
      </c>
      <c r="L14785">
        <v>86.43</v>
      </c>
      <c r="N14785">
        <v>3.4571999999999998</v>
      </c>
      <c r="O14785">
        <v>1.0073000000000001</v>
      </c>
      <c r="R14785">
        <v>0.19620000000000001</v>
      </c>
      <c r="U14785">
        <v>1.367</v>
      </c>
    </row>
    <row r="14786" spans="1:21">
      <c r="A14786" t="s">
        <v>1277</v>
      </c>
      <c r="B14786" t="s">
        <v>562</v>
      </c>
      <c r="E14786" t="s">
        <v>1279</v>
      </c>
      <c r="F14786" t="s">
        <v>332</v>
      </c>
      <c r="I14786" t="s">
        <v>106</v>
      </c>
      <c r="J14786" t="s">
        <v>1287</v>
      </c>
      <c r="K14786">
        <v>89.887200000000007</v>
      </c>
      <c r="L14786">
        <v>93.344399999999993</v>
      </c>
      <c r="N14786">
        <v>3.4571999999999998</v>
      </c>
      <c r="O14786">
        <v>1.0615000000000001</v>
      </c>
      <c r="R14786">
        <v>0.2049</v>
      </c>
      <c r="U14786">
        <v>1.504</v>
      </c>
    </row>
    <row r="14787" spans="1:21">
      <c r="A14787" t="s">
        <v>1277</v>
      </c>
      <c r="B14787" t="s">
        <v>562</v>
      </c>
      <c r="E14787" t="s">
        <v>1279</v>
      </c>
      <c r="F14787" t="s">
        <v>332</v>
      </c>
      <c r="I14787" t="s">
        <v>106</v>
      </c>
      <c r="J14787" t="s">
        <v>1287</v>
      </c>
      <c r="K14787">
        <v>96.801599999999993</v>
      </c>
      <c r="L14787">
        <v>100.25879999999999</v>
      </c>
      <c r="N14787">
        <v>3.4571999999999998</v>
      </c>
      <c r="O14787">
        <v>1.1948000000000001</v>
      </c>
      <c r="R14787">
        <v>0.1736</v>
      </c>
      <c r="U14787">
        <v>1.4339999999999999</v>
      </c>
    </row>
    <row r="14788" spans="1:21">
      <c r="A14788" t="s">
        <v>1277</v>
      </c>
      <c r="B14788" t="s">
        <v>562</v>
      </c>
      <c r="E14788" t="s">
        <v>1279</v>
      </c>
      <c r="F14788" t="s">
        <v>332</v>
      </c>
      <c r="I14788" t="s">
        <v>106</v>
      </c>
      <c r="J14788" t="s">
        <v>1287</v>
      </c>
      <c r="K14788">
        <v>103.71599999999999</v>
      </c>
      <c r="L14788">
        <v>107.17319999999999</v>
      </c>
      <c r="N14788">
        <v>3.4571999999999998</v>
      </c>
      <c r="O14788">
        <v>1.2572000000000001</v>
      </c>
      <c r="R14788">
        <v>0.17460000000000001</v>
      </c>
      <c r="U14788">
        <v>1.518</v>
      </c>
    </row>
    <row r="14789" spans="1:21">
      <c r="A14789" t="s">
        <v>1277</v>
      </c>
      <c r="B14789" t="s">
        <v>562</v>
      </c>
      <c r="E14789" t="s">
        <v>1279</v>
      </c>
      <c r="F14789" t="s">
        <v>332</v>
      </c>
      <c r="I14789" t="s">
        <v>106</v>
      </c>
      <c r="J14789" t="s">
        <v>1287</v>
      </c>
      <c r="K14789">
        <v>110.63039999999999</v>
      </c>
      <c r="L14789">
        <v>114.08759999999999</v>
      </c>
      <c r="N14789">
        <v>3.4571999999999998</v>
      </c>
      <c r="O14789">
        <v>1.2149000000000001</v>
      </c>
      <c r="R14789">
        <v>0.18260000000000001</v>
      </c>
      <c r="U14789">
        <v>1.534</v>
      </c>
    </row>
    <row r="14790" spans="1:21">
      <c r="A14790" t="s">
        <v>1277</v>
      </c>
      <c r="B14790" t="s">
        <v>562</v>
      </c>
      <c r="E14790" t="s">
        <v>1279</v>
      </c>
      <c r="F14790" t="s">
        <v>332</v>
      </c>
      <c r="I14790" t="s">
        <v>106</v>
      </c>
      <c r="J14790" t="s">
        <v>1287</v>
      </c>
      <c r="K14790">
        <v>117.5448</v>
      </c>
      <c r="L14790">
        <v>121.002</v>
      </c>
      <c r="N14790">
        <v>3.4571999999999998</v>
      </c>
      <c r="O14790">
        <v>1.2172000000000001</v>
      </c>
      <c r="R14790">
        <v>0.16539999999999999</v>
      </c>
      <c r="U14790">
        <v>0.69599999999999995</v>
      </c>
    </row>
    <row r="14791" spans="1:21">
      <c r="A14791" t="s">
        <v>1277</v>
      </c>
      <c r="B14791" t="s">
        <v>562</v>
      </c>
      <c r="E14791" t="s">
        <v>1279</v>
      </c>
      <c r="F14791" t="s">
        <v>332</v>
      </c>
      <c r="I14791" t="s">
        <v>106</v>
      </c>
      <c r="J14791" t="s">
        <v>1286</v>
      </c>
      <c r="K14791">
        <v>0</v>
      </c>
      <c r="L14791">
        <v>3.6153</v>
      </c>
      <c r="N14791">
        <v>3.6153</v>
      </c>
      <c r="O14791">
        <v>0.70609999999999995</v>
      </c>
      <c r="R14791">
        <v>0.34689999999999999</v>
      </c>
      <c r="U14791">
        <v>1.7709999999999999</v>
      </c>
    </row>
    <row r="14792" spans="1:21">
      <c r="A14792" t="s">
        <v>1277</v>
      </c>
      <c r="B14792" t="s">
        <v>562</v>
      </c>
      <c r="E14792" t="s">
        <v>1279</v>
      </c>
      <c r="F14792" t="s">
        <v>332</v>
      </c>
      <c r="I14792" t="s">
        <v>106</v>
      </c>
      <c r="J14792" t="s">
        <v>1286</v>
      </c>
      <c r="K14792">
        <v>7.2305999999999999</v>
      </c>
      <c r="L14792">
        <v>10.8459</v>
      </c>
      <c r="N14792">
        <v>3.6153</v>
      </c>
      <c r="O14792">
        <v>0.92510000000000003</v>
      </c>
      <c r="R14792">
        <v>0.26050000000000001</v>
      </c>
      <c r="U14792">
        <v>1.742</v>
      </c>
    </row>
    <row r="14793" spans="1:21">
      <c r="A14793" t="s">
        <v>1277</v>
      </c>
      <c r="B14793" t="s">
        <v>562</v>
      </c>
      <c r="E14793" t="s">
        <v>1279</v>
      </c>
      <c r="F14793" t="s">
        <v>332</v>
      </c>
      <c r="I14793" t="s">
        <v>106</v>
      </c>
      <c r="J14793" t="s">
        <v>1286</v>
      </c>
      <c r="K14793">
        <v>14.4612</v>
      </c>
      <c r="L14793">
        <v>18.076499999999999</v>
      </c>
      <c r="N14793">
        <v>3.6153</v>
      </c>
      <c r="O14793">
        <v>0.92400000000000004</v>
      </c>
      <c r="R14793">
        <v>0.25</v>
      </c>
      <c r="U14793">
        <v>1.671</v>
      </c>
    </row>
    <row r="14794" spans="1:21">
      <c r="A14794" t="s">
        <v>1277</v>
      </c>
      <c r="B14794" t="s">
        <v>562</v>
      </c>
      <c r="E14794" t="s">
        <v>1279</v>
      </c>
      <c r="F14794" t="s">
        <v>332</v>
      </c>
      <c r="I14794" t="s">
        <v>106</v>
      </c>
      <c r="J14794" t="s">
        <v>1286</v>
      </c>
      <c r="K14794">
        <v>21.691800000000001</v>
      </c>
      <c r="L14794">
        <v>25.307099999999998</v>
      </c>
      <c r="N14794">
        <v>3.6153</v>
      </c>
      <c r="O14794">
        <v>1.0344</v>
      </c>
      <c r="R14794">
        <v>0.26400000000000001</v>
      </c>
      <c r="U14794">
        <v>1.9750000000000001</v>
      </c>
    </row>
    <row r="14795" spans="1:21">
      <c r="A14795" t="s">
        <v>1277</v>
      </c>
      <c r="B14795" t="s">
        <v>562</v>
      </c>
      <c r="E14795" t="s">
        <v>1279</v>
      </c>
      <c r="F14795" t="s">
        <v>332</v>
      </c>
      <c r="I14795" t="s">
        <v>106</v>
      </c>
      <c r="J14795" t="s">
        <v>1286</v>
      </c>
      <c r="K14795">
        <v>28.9224</v>
      </c>
      <c r="L14795">
        <v>32.537700000000001</v>
      </c>
      <c r="N14795">
        <v>3.6153</v>
      </c>
      <c r="O14795">
        <v>1.0017</v>
      </c>
      <c r="R14795">
        <v>0.193</v>
      </c>
      <c r="U14795">
        <v>1.3979999999999999</v>
      </c>
    </row>
    <row r="14796" spans="1:21">
      <c r="A14796" t="s">
        <v>1277</v>
      </c>
      <c r="B14796" t="s">
        <v>562</v>
      </c>
      <c r="E14796" t="s">
        <v>1279</v>
      </c>
      <c r="F14796" t="s">
        <v>332</v>
      </c>
      <c r="I14796" t="s">
        <v>106</v>
      </c>
      <c r="J14796" t="s">
        <v>1286</v>
      </c>
      <c r="K14796">
        <v>36.152999999999999</v>
      </c>
      <c r="L14796">
        <v>39.768300000000004</v>
      </c>
      <c r="N14796">
        <v>3.6153</v>
      </c>
      <c r="O14796">
        <v>0.95540000000000003</v>
      </c>
      <c r="R14796">
        <v>0.25209999999999999</v>
      </c>
      <c r="U14796">
        <v>1.7410000000000001</v>
      </c>
    </row>
    <row r="14797" spans="1:21">
      <c r="A14797" t="s">
        <v>1277</v>
      </c>
      <c r="B14797" t="s">
        <v>562</v>
      </c>
      <c r="E14797" t="s">
        <v>1279</v>
      </c>
      <c r="F14797" t="s">
        <v>332</v>
      </c>
      <c r="I14797" t="s">
        <v>106</v>
      </c>
      <c r="J14797" t="s">
        <v>1286</v>
      </c>
      <c r="K14797">
        <v>43.383600000000001</v>
      </c>
      <c r="L14797">
        <v>46.998899999999999</v>
      </c>
      <c r="N14797">
        <v>3.6153</v>
      </c>
      <c r="O14797">
        <v>0.98340000000000005</v>
      </c>
      <c r="R14797">
        <v>0.23530000000000001</v>
      </c>
      <c r="U14797">
        <v>0.83599999999999997</v>
      </c>
    </row>
    <row r="14798" spans="1:21">
      <c r="A14798" t="s">
        <v>1277</v>
      </c>
      <c r="B14798" t="s">
        <v>562</v>
      </c>
      <c r="E14798" t="s">
        <v>1279</v>
      </c>
      <c r="F14798" t="s">
        <v>332</v>
      </c>
      <c r="I14798" t="s">
        <v>769</v>
      </c>
      <c r="J14798" t="s">
        <v>1285</v>
      </c>
      <c r="K14798">
        <v>0</v>
      </c>
      <c r="L14798">
        <v>4.2725999999999997</v>
      </c>
      <c r="N14798">
        <v>4.2725999999999997</v>
      </c>
      <c r="O14798">
        <v>0.67490000000000006</v>
      </c>
      <c r="R14798">
        <v>0.47660000000000002</v>
      </c>
      <c r="U14798">
        <v>2.7490000000000001</v>
      </c>
    </row>
    <row r="14799" spans="1:21">
      <c r="A14799" t="s">
        <v>1277</v>
      </c>
      <c r="B14799" t="s">
        <v>562</v>
      </c>
      <c r="E14799" t="s">
        <v>1279</v>
      </c>
      <c r="F14799" t="s">
        <v>332</v>
      </c>
      <c r="I14799" t="s">
        <v>769</v>
      </c>
      <c r="J14799" t="s">
        <v>1285</v>
      </c>
      <c r="K14799">
        <v>8.5451999999999995</v>
      </c>
      <c r="L14799">
        <v>12.8178</v>
      </c>
      <c r="N14799">
        <v>4.2725999999999997</v>
      </c>
      <c r="O14799">
        <v>0.84509999999999996</v>
      </c>
      <c r="R14799">
        <v>0.36109999999999998</v>
      </c>
      <c r="U14799">
        <v>2.6070000000000002</v>
      </c>
    </row>
    <row r="14800" spans="1:21">
      <c r="A14800" t="s">
        <v>1277</v>
      </c>
      <c r="B14800" t="s">
        <v>562</v>
      </c>
      <c r="E14800" t="s">
        <v>1279</v>
      </c>
      <c r="F14800" t="s">
        <v>332</v>
      </c>
      <c r="I14800" t="s">
        <v>769</v>
      </c>
      <c r="J14800" t="s">
        <v>1285</v>
      </c>
      <c r="K14800">
        <v>17.090399999999999</v>
      </c>
      <c r="L14800">
        <v>21.363</v>
      </c>
      <c r="N14800">
        <v>4.2725999999999997</v>
      </c>
      <c r="O14800">
        <v>0.66159999999999997</v>
      </c>
      <c r="R14800">
        <v>0.2555</v>
      </c>
      <c r="U14800">
        <v>1.444</v>
      </c>
    </row>
    <row r="14801" spans="1:21">
      <c r="A14801" t="s">
        <v>1277</v>
      </c>
      <c r="B14801" t="s">
        <v>562</v>
      </c>
      <c r="E14801" t="s">
        <v>1279</v>
      </c>
      <c r="F14801" t="s">
        <v>332</v>
      </c>
      <c r="I14801" t="s">
        <v>769</v>
      </c>
      <c r="J14801" t="s">
        <v>1285</v>
      </c>
      <c r="K14801">
        <v>25.6356</v>
      </c>
      <c r="L14801">
        <v>29.908200000000001</v>
      </c>
      <c r="N14801">
        <v>4.2725999999999997</v>
      </c>
      <c r="O14801">
        <v>0.90680000000000005</v>
      </c>
      <c r="R14801">
        <v>0.24629999999999999</v>
      </c>
      <c r="U14801">
        <v>1.909</v>
      </c>
    </row>
    <row r="14802" spans="1:21">
      <c r="A14802" t="s">
        <v>1277</v>
      </c>
      <c r="B14802" t="s">
        <v>562</v>
      </c>
      <c r="E14802" t="s">
        <v>1279</v>
      </c>
      <c r="F14802" t="s">
        <v>332</v>
      </c>
      <c r="I14802" t="s">
        <v>769</v>
      </c>
      <c r="J14802" t="s">
        <v>1285</v>
      </c>
      <c r="K14802">
        <v>34.180799999999998</v>
      </c>
      <c r="L14802">
        <v>38.453400000000002</v>
      </c>
      <c r="N14802">
        <v>4.2725999999999997</v>
      </c>
      <c r="O14802">
        <v>0.82530000000000003</v>
      </c>
      <c r="R14802">
        <v>0.1855</v>
      </c>
      <c r="U14802">
        <v>1.3080000000000001</v>
      </c>
    </row>
    <row r="14803" spans="1:21">
      <c r="A14803" t="s">
        <v>1277</v>
      </c>
      <c r="B14803" t="s">
        <v>562</v>
      </c>
      <c r="E14803" t="s">
        <v>1279</v>
      </c>
      <c r="F14803" t="s">
        <v>332</v>
      </c>
      <c r="I14803" t="s">
        <v>769</v>
      </c>
      <c r="J14803" t="s">
        <v>1285</v>
      </c>
      <c r="K14803">
        <v>42.725999999999999</v>
      </c>
      <c r="L14803">
        <v>46.998600000000003</v>
      </c>
      <c r="N14803">
        <v>4.2725999999999997</v>
      </c>
      <c r="O14803">
        <v>0.85860000000000003</v>
      </c>
      <c r="R14803">
        <v>0.24210000000000001</v>
      </c>
      <c r="U14803">
        <v>0.88800000000000001</v>
      </c>
    </row>
    <row r="14804" spans="1:21">
      <c r="A14804" t="s">
        <v>1277</v>
      </c>
      <c r="B14804" t="s">
        <v>562</v>
      </c>
      <c r="E14804" t="s">
        <v>1279</v>
      </c>
      <c r="F14804" t="s">
        <v>332</v>
      </c>
      <c r="I14804" t="s">
        <v>769</v>
      </c>
      <c r="J14804" t="s">
        <v>1284</v>
      </c>
      <c r="K14804">
        <v>0</v>
      </c>
      <c r="L14804">
        <v>3.1053000000000002</v>
      </c>
      <c r="N14804">
        <v>3.1053000000000002</v>
      </c>
      <c r="O14804">
        <v>0.61260000000000003</v>
      </c>
      <c r="R14804">
        <v>0.65800000000000003</v>
      </c>
      <c r="U14804">
        <v>2.5030000000000001</v>
      </c>
    </row>
    <row r="14805" spans="1:21">
      <c r="A14805" t="s">
        <v>1277</v>
      </c>
      <c r="B14805" t="s">
        <v>562</v>
      </c>
      <c r="E14805" t="s">
        <v>1279</v>
      </c>
      <c r="F14805" t="s">
        <v>332</v>
      </c>
      <c r="I14805" t="s">
        <v>769</v>
      </c>
      <c r="J14805" t="s">
        <v>1284</v>
      </c>
      <c r="K14805">
        <v>6.2106000000000003</v>
      </c>
      <c r="L14805">
        <v>9.3158999999999992</v>
      </c>
      <c r="N14805">
        <v>3.1053000000000002</v>
      </c>
      <c r="O14805">
        <v>0.88109999999999999</v>
      </c>
      <c r="R14805">
        <v>0.59530000000000005</v>
      </c>
      <c r="U14805">
        <v>3.2570000000000001</v>
      </c>
    </row>
    <row r="14806" spans="1:21">
      <c r="A14806" t="s">
        <v>1277</v>
      </c>
      <c r="B14806" t="s">
        <v>562</v>
      </c>
      <c r="E14806" t="s">
        <v>1279</v>
      </c>
      <c r="F14806" t="s">
        <v>332</v>
      </c>
      <c r="I14806" t="s">
        <v>769</v>
      </c>
      <c r="J14806" t="s">
        <v>1284</v>
      </c>
      <c r="K14806">
        <v>12.421200000000001</v>
      </c>
      <c r="L14806">
        <v>15.5265</v>
      </c>
      <c r="N14806">
        <v>3.1053000000000002</v>
      </c>
      <c r="O14806">
        <v>0.83440000000000003</v>
      </c>
      <c r="R14806">
        <v>0.4798</v>
      </c>
      <c r="U14806">
        <v>2.4860000000000002</v>
      </c>
    </row>
    <row r="14807" spans="1:21">
      <c r="A14807" t="s">
        <v>1277</v>
      </c>
      <c r="B14807" t="s">
        <v>562</v>
      </c>
      <c r="E14807" t="s">
        <v>1279</v>
      </c>
      <c r="F14807" t="s">
        <v>332</v>
      </c>
      <c r="I14807" t="s">
        <v>769</v>
      </c>
      <c r="J14807" t="s">
        <v>1284</v>
      </c>
      <c r="K14807">
        <v>18.631799999999998</v>
      </c>
      <c r="L14807">
        <v>21.737100000000002</v>
      </c>
      <c r="N14807">
        <v>3.1053000000000002</v>
      </c>
      <c r="O14807">
        <v>1.0052000000000001</v>
      </c>
      <c r="R14807">
        <v>0.51529999999999998</v>
      </c>
      <c r="U14807">
        <v>3.2170000000000001</v>
      </c>
    </row>
    <row r="14808" spans="1:21">
      <c r="A14808" t="s">
        <v>1277</v>
      </c>
      <c r="B14808" t="s">
        <v>562</v>
      </c>
      <c r="E14808" t="s">
        <v>1279</v>
      </c>
      <c r="F14808" t="s">
        <v>332</v>
      </c>
      <c r="I14808" t="s">
        <v>769</v>
      </c>
      <c r="J14808" t="s">
        <v>1284</v>
      </c>
      <c r="K14808">
        <v>24.842400000000001</v>
      </c>
      <c r="L14808">
        <v>27.947700000000001</v>
      </c>
      <c r="N14808">
        <v>3.1053000000000002</v>
      </c>
      <c r="O14808">
        <v>0.96309999999999996</v>
      </c>
      <c r="R14808">
        <v>0.30790000000000001</v>
      </c>
      <c r="U14808">
        <v>1.8420000000000001</v>
      </c>
    </row>
    <row r="14809" spans="1:21">
      <c r="A14809" t="s">
        <v>1277</v>
      </c>
      <c r="B14809" t="s">
        <v>562</v>
      </c>
      <c r="E14809" t="s">
        <v>1279</v>
      </c>
      <c r="F14809" t="s">
        <v>332</v>
      </c>
      <c r="I14809" t="s">
        <v>769</v>
      </c>
      <c r="J14809" t="s">
        <v>1284</v>
      </c>
      <c r="K14809">
        <v>31.053000000000001</v>
      </c>
      <c r="L14809">
        <v>34.158299999999997</v>
      </c>
      <c r="N14809">
        <v>3.1053000000000002</v>
      </c>
      <c r="O14809">
        <v>0.93520000000000003</v>
      </c>
      <c r="R14809">
        <v>0.30640000000000001</v>
      </c>
      <c r="U14809">
        <v>1.78</v>
      </c>
    </row>
    <row r="14810" spans="1:21">
      <c r="A14810" t="s">
        <v>1277</v>
      </c>
      <c r="B14810" t="s">
        <v>562</v>
      </c>
      <c r="E14810" t="s">
        <v>1279</v>
      </c>
      <c r="F14810" t="s">
        <v>332</v>
      </c>
      <c r="I14810" t="s">
        <v>769</v>
      </c>
      <c r="J14810" t="s">
        <v>1284</v>
      </c>
      <c r="K14810">
        <v>37.263599999999997</v>
      </c>
      <c r="L14810">
        <v>40.368899999999996</v>
      </c>
      <c r="N14810">
        <v>3.1053000000000002</v>
      </c>
      <c r="O14810">
        <v>0.98309999999999997</v>
      </c>
      <c r="R14810">
        <v>0.27250000000000002</v>
      </c>
      <c r="U14810">
        <v>1.6639999999999999</v>
      </c>
    </row>
    <row r="14811" spans="1:21">
      <c r="A14811" t="s">
        <v>1277</v>
      </c>
      <c r="B14811" t="s">
        <v>562</v>
      </c>
      <c r="E14811" t="s">
        <v>1279</v>
      </c>
      <c r="F14811" t="s">
        <v>332</v>
      </c>
      <c r="I14811" t="s">
        <v>769</v>
      </c>
      <c r="J14811" t="s">
        <v>1284</v>
      </c>
      <c r="K14811">
        <v>43.474200000000003</v>
      </c>
      <c r="L14811">
        <v>46.579500000000003</v>
      </c>
      <c r="N14811">
        <v>3.1053000000000002</v>
      </c>
      <c r="O14811">
        <v>0.96479999999999999</v>
      </c>
      <c r="R14811">
        <v>0.29089999999999999</v>
      </c>
      <c r="U14811">
        <v>1.7430000000000001</v>
      </c>
    </row>
    <row r="14812" spans="1:21">
      <c r="A14812" t="s">
        <v>1277</v>
      </c>
      <c r="B14812" t="s">
        <v>562</v>
      </c>
      <c r="E14812" t="s">
        <v>1279</v>
      </c>
      <c r="F14812" t="s">
        <v>332</v>
      </c>
      <c r="I14812" t="s">
        <v>769</v>
      </c>
      <c r="J14812" t="s">
        <v>1284</v>
      </c>
      <c r="K14812">
        <v>49.684800000000003</v>
      </c>
      <c r="L14812">
        <v>52.790100000000002</v>
      </c>
      <c r="N14812">
        <v>3.1053000000000002</v>
      </c>
      <c r="O14812">
        <v>1.3249</v>
      </c>
      <c r="R14812">
        <v>0.24049999999999999</v>
      </c>
      <c r="U14812">
        <v>1.9790000000000001</v>
      </c>
    </row>
    <row r="14813" spans="1:21">
      <c r="A14813" t="s">
        <v>1277</v>
      </c>
      <c r="B14813" t="s">
        <v>562</v>
      </c>
      <c r="E14813" t="s">
        <v>1279</v>
      </c>
      <c r="F14813" t="s">
        <v>332</v>
      </c>
      <c r="I14813" t="s">
        <v>769</v>
      </c>
      <c r="J14813" t="s">
        <v>1284</v>
      </c>
      <c r="K14813">
        <v>55.895400000000002</v>
      </c>
      <c r="L14813">
        <v>59.000700000000002</v>
      </c>
      <c r="N14813">
        <v>3.1053000000000002</v>
      </c>
      <c r="O14813">
        <v>1.0382</v>
      </c>
      <c r="R14813">
        <v>0.1789</v>
      </c>
      <c r="U14813">
        <v>0.57699999999999996</v>
      </c>
    </row>
    <row r="14814" spans="1:21">
      <c r="A14814" t="s">
        <v>1277</v>
      </c>
      <c r="B14814" t="s">
        <v>562</v>
      </c>
      <c r="E14814" t="s">
        <v>1279</v>
      </c>
      <c r="F14814" t="s">
        <v>332</v>
      </c>
      <c r="I14814" t="s">
        <v>769</v>
      </c>
      <c r="J14814" t="s">
        <v>1283</v>
      </c>
      <c r="K14814">
        <v>0</v>
      </c>
      <c r="L14814">
        <v>3.1764000000000001</v>
      </c>
      <c r="N14814">
        <v>3.1764000000000001</v>
      </c>
      <c r="O14814">
        <v>0.48709999999999998</v>
      </c>
      <c r="R14814">
        <v>0.60629999999999995</v>
      </c>
      <c r="U14814">
        <v>1.8759999999999999</v>
      </c>
    </row>
    <row r="14815" spans="1:21">
      <c r="A14815" t="s">
        <v>1277</v>
      </c>
      <c r="B14815" t="s">
        <v>562</v>
      </c>
      <c r="E14815" t="s">
        <v>1279</v>
      </c>
      <c r="F14815" t="s">
        <v>332</v>
      </c>
      <c r="I14815" t="s">
        <v>769</v>
      </c>
      <c r="J14815" t="s">
        <v>1283</v>
      </c>
      <c r="K14815">
        <v>6.3528000000000002</v>
      </c>
      <c r="L14815">
        <v>9.5291999999999994</v>
      </c>
      <c r="N14815">
        <v>3.1764000000000001</v>
      </c>
      <c r="O14815">
        <v>0.55789999999999995</v>
      </c>
      <c r="R14815">
        <v>0.57940000000000003</v>
      </c>
      <c r="U14815">
        <v>2.0539999999999998</v>
      </c>
    </row>
    <row r="14816" spans="1:21">
      <c r="A14816" t="s">
        <v>1277</v>
      </c>
      <c r="B14816" t="s">
        <v>562</v>
      </c>
      <c r="E14816" t="s">
        <v>1279</v>
      </c>
      <c r="F14816" t="s">
        <v>332</v>
      </c>
      <c r="I14816" t="s">
        <v>769</v>
      </c>
      <c r="J14816" t="s">
        <v>1283</v>
      </c>
      <c r="K14816">
        <v>12.7056</v>
      </c>
      <c r="L14816">
        <v>15.882</v>
      </c>
      <c r="N14816">
        <v>3.1764000000000001</v>
      </c>
      <c r="O14816">
        <v>0.80500000000000005</v>
      </c>
      <c r="R14816">
        <v>0.59219999999999995</v>
      </c>
      <c r="U14816">
        <v>3.0289999999999999</v>
      </c>
    </row>
    <row r="14817" spans="1:21">
      <c r="A14817" t="s">
        <v>1277</v>
      </c>
      <c r="B14817" t="s">
        <v>562</v>
      </c>
      <c r="E14817" t="s">
        <v>1279</v>
      </c>
      <c r="F14817" t="s">
        <v>332</v>
      </c>
      <c r="I14817" t="s">
        <v>769</v>
      </c>
      <c r="J14817" t="s">
        <v>1283</v>
      </c>
      <c r="K14817">
        <v>19.058399999999999</v>
      </c>
      <c r="L14817">
        <v>22.2348</v>
      </c>
      <c r="N14817">
        <v>3.1764000000000001</v>
      </c>
      <c r="O14817">
        <v>1.0242</v>
      </c>
      <c r="R14817">
        <v>0.44519999999999998</v>
      </c>
      <c r="U14817">
        <v>2.8969999999999998</v>
      </c>
    </row>
    <row r="14818" spans="1:21">
      <c r="A14818" t="s">
        <v>1277</v>
      </c>
      <c r="B14818" t="s">
        <v>562</v>
      </c>
      <c r="E14818" t="s">
        <v>1279</v>
      </c>
      <c r="F14818" t="s">
        <v>332</v>
      </c>
      <c r="I14818" t="s">
        <v>769</v>
      </c>
      <c r="J14818" t="s">
        <v>1283</v>
      </c>
      <c r="K14818">
        <v>25.411200000000001</v>
      </c>
      <c r="L14818">
        <v>28.587599999999998</v>
      </c>
      <c r="N14818">
        <v>3.1764000000000001</v>
      </c>
      <c r="O14818">
        <v>0.90590000000000004</v>
      </c>
      <c r="R14818">
        <v>0.29380000000000001</v>
      </c>
      <c r="U14818">
        <v>1.6910000000000001</v>
      </c>
    </row>
    <row r="14819" spans="1:21">
      <c r="A14819" t="s">
        <v>1277</v>
      </c>
      <c r="B14819" t="s">
        <v>562</v>
      </c>
      <c r="E14819" t="s">
        <v>1279</v>
      </c>
      <c r="F14819" t="s">
        <v>332</v>
      </c>
      <c r="I14819" t="s">
        <v>769</v>
      </c>
      <c r="J14819" t="s">
        <v>1283</v>
      </c>
      <c r="K14819">
        <v>31.763999999999999</v>
      </c>
      <c r="L14819">
        <v>34.940399999999997</v>
      </c>
      <c r="N14819">
        <v>3.1764000000000001</v>
      </c>
      <c r="O14819">
        <v>0.9486</v>
      </c>
      <c r="R14819">
        <v>0.28770000000000001</v>
      </c>
      <c r="U14819">
        <v>1.734</v>
      </c>
    </row>
    <row r="14820" spans="1:21">
      <c r="A14820" t="s">
        <v>1277</v>
      </c>
      <c r="B14820" t="s">
        <v>562</v>
      </c>
      <c r="E14820" t="s">
        <v>1279</v>
      </c>
      <c r="F14820" t="s">
        <v>332</v>
      </c>
      <c r="I14820" t="s">
        <v>769</v>
      </c>
      <c r="J14820" t="s">
        <v>1283</v>
      </c>
      <c r="K14820">
        <v>38.116799999999998</v>
      </c>
      <c r="L14820">
        <v>41.293199999999999</v>
      </c>
      <c r="N14820">
        <v>3.1764000000000001</v>
      </c>
      <c r="O14820">
        <v>0.98670000000000002</v>
      </c>
      <c r="R14820">
        <v>0.2263</v>
      </c>
      <c r="U14820">
        <v>1.4179999999999999</v>
      </c>
    </row>
    <row r="14821" spans="1:21">
      <c r="A14821" t="s">
        <v>1277</v>
      </c>
      <c r="B14821" t="s">
        <v>562</v>
      </c>
      <c r="E14821" t="s">
        <v>1279</v>
      </c>
      <c r="F14821" t="s">
        <v>332</v>
      </c>
      <c r="I14821" t="s">
        <v>769</v>
      </c>
      <c r="J14821" t="s">
        <v>1283</v>
      </c>
      <c r="K14821">
        <v>44.4696</v>
      </c>
      <c r="L14821">
        <v>47.646000000000001</v>
      </c>
      <c r="N14821">
        <v>3.1764000000000001</v>
      </c>
      <c r="O14821">
        <v>1.0185</v>
      </c>
      <c r="R14821">
        <v>0.21190000000000001</v>
      </c>
      <c r="U14821">
        <v>1.371</v>
      </c>
    </row>
    <row r="14822" spans="1:21">
      <c r="A14822" t="s">
        <v>1277</v>
      </c>
      <c r="B14822" t="s">
        <v>562</v>
      </c>
      <c r="E14822" t="s">
        <v>1279</v>
      </c>
      <c r="F14822" t="s">
        <v>332</v>
      </c>
      <c r="I14822" t="s">
        <v>769</v>
      </c>
      <c r="J14822" t="s">
        <v>1283</v>
      </c>
      <c r="K14822">
        <v>50.822400000000002</v>
      </c>
      <c r="L14822">
        <v>53.998800000000003</v>
      </c>
      <c r="N14822">
        <v>3.1764000000000001</v>
      </c>
      <c r="O14822">
        <v>0.94369999999999998</v>
      </c>
      <c r="R14822">
        <v>0.2271</v>
      </c>
      <c r="U14822">
        <v>0.68100000000000005</v>
      </c>
    </row>
    <row r="14823" spans="1:21">
      <c r="A14823" t="s">
        <v>1277</v>
      </c>
      <c r="B14823" t="s">
        <v>562</v>
      </c>
      <c r="E14823" t="s">
        <v>1279</v>
      </c>
      <c r="F14823" t="s">
        <v>332</v>
      </c>
      <c r="I14823" t="s">
        <v>769</v>
      </c>
      <c r="J14823" t="s">
        <v>1282</v>
      </c>
      <c r="K14823">
        <v>0</v>
      </c>
      <c r="L14823">
        <v>1.0333000000000001</v>
      </c>
      <c r="N14823">
        <v>1.0333000000000001</v>
      </c>
      <c r="O14823">
        <v>0.66639999999999999</v>
      </c>
      <c r="R14823">
        <v>0.51200000000000001</v>
      </c>
      <c r="U14823">
        <v>0.35299999999999998</v>
      </c>
    </row>
    <row r="14824" spans="1:21">
      <c r="A14824" t="s">
        <v>1277</v>
      </c>
      <c r="B14824" t="s">
        <v>562</v>
      </c>
      <c r="E14824" t="s">
        <v>1279</v>
      </c>
      <c r="F14824" t="s">
        <v>332</v>
      </c>
      <c r="I14824" t="s">
        <v>769</v>
      </c>
      <c r="J14824" t="s">
        <v>1282</v>
      </c>
      <c r="K14824">
        <v>1.0333000000000001</v>
      </c>
      <c r="L14824">
        <v>2.0666000000000002</v>
      </c>
      <c r="N14824">
        <v>1.0333000000000001</v>
      </c>
      <c r="O14824">
        <v>0.62309999999999999</v>
      </c>
      <c r="R14824">
        <v>0.54969999999999997</v>
      </c>
      <c r="U14824">
        <v>0.35399999999999998</v>
      </c>
    </row>
    <row r="14825" spans="1:21">
      <c r="A14825" t="s">
        <v>1277</v>
      </c>
      <c r="B14825" t="s">
        <v>562</v>
      </c>
      <c r="E14825" t="s">
        <v>1279</v>
      </c>
      <c r="F14825" t="s">
        <v>332</v>
      </c>
      <c r="I14825" t="s">
        <v>769</v>
      </c>
      <c r="J14825" t="s">
        <v>1282</v>
      </c>
      <c r="K14825">
        <v>2.0666000000000002</v>
      </c>
      <c r="L14825">
        <v>3.0998999999999999</v>
      </c>
      <c r="N14825">
        <v>1.0333000000000001</v>
      </c>
      <c r="O14825">
        <v>0.39119999999999999</v>
      </c>
      <c r="R14825">
        <v>0.50629999999999997</v>
      </c>
      <c r="U14825">
        <v>0.20499999999999999</v>
      </c>
    </row>
    <row r="14826" spans="1:21">
      <c r="A14826" t="s">
        <v>1277</v>
      </c>
      <c r="B14826" t="s">
        <v>562</v>
      </c>
      <c r="E14826" t="s">
        <v>1279</v>
      </c>
      <c r="F14826" t="s">
        <v>332</v>
      </c>
      <c r="I14826" t="s">
        <v>769</v>
      </c>
      <c r="J14826" t="s">
        <v>1282</v>
      </c>
      <c r="K14826">
        <v>3.0998999999999999</v>
      </c>
      <c r="L14826">
        <v>4.1332000000000004</v>
      </c>
      <c r="N14826">
        <v>1.0333000000000001</v>
      </c>
      <c r="O14826">
        <v>0.50680000000000003</v>
      </c>
      <c r="R14826">
        <v>0.4924</v>
      </c>
      <c r="U14826">
        <v>0.25800000000000001</v>
      </c>
    </row>
    <row r="14827" spans="1:21">
      <c r="A14827" t="s">
        <v>1277</v>
      </c>
      <c r="B14827" t="s">
        <v>562</v>
      </c>
      <c r="E14827" t="s">
        <v>1279</v>
      </c>
      <c r="F14827" t="s">
        <v>332</v>
      </c>
      <c r="I14827" t="s">
        <v>769</v>
      </c>
      <c r="J14827" t="s">
        <v>1282</v>
      </c>
      <c r="K14827">
        <v>4.1332000000000004</v>
      </c>
      <c r="L14827">
        <v>5.1665000000000001</v>
      </c>
      <c r="N14827">
        <v>1.0333000000000001</v>
      </c>
      <c r="O14827">
        <v>0.82809999999999995</v>
      </c>
      <c r="R14827">
        <v>0.51770000000000005</v>
      </c>
      <c r="U14827">
        <v>0.443</v>
      </c>
    </row>
    <row r="14828" spans="1:21">
      <c r="A14828" t="s">
        <v>1277</v>
      </c>
      <c r="B14828" t="s">
        <v>562</v>
      </c>
      <c r="E14828" t="s">
        <v>1279</v>
      </c>
      <c r="F14828" t="s">
        <v>332</v>
      </c>
      <c r="I14828" t="s">
        <v>769</v>
      </c>
      <c r="J14828" t="s">
        <v>1282</v>
      </c>
      <c r="K14828">
        <v>5.1665000000000001</v>
      </c>
      <c r="L14828">
        <v>6.1997999999999998</v>
      </c>
      <c r="N14828">
        <v>1.0333000000000001</v>
      </c>
      <c r="O14828">
        <v>1.0547</v>
      </c>
      <c r="R14828">
        <v>0.50749999999999995</v>
      </c>
      <c r="U14828">
        <v>0.55300000000000005</v>
      </c>
    </row>
    <row r="14829" spans="1:21">
      <c r="A14829" t="s">
        <v>1277</v>
      </c>
      <c r="B14829" t="s">
        <v>562</v>
      </c>
      <c r="E14829" t="s">
        <v>1279</v>
      </c>
      <c r="F14829" t="s">
        <v>332</v>
      </c>
      <c r="I14829" t="s">
        <v>769</v>
      </c>
      <c r="J14829" t="s">
        <v>1282</v>
      </c>
      <c r="K14829">
        <v>6.1997999999999998</v>
      </c>
      <c r="L14829">
        <v>7.2331000000000003</v>
      </c>
      <c r="N14829">
        <v>1.0333000000000001</v>
      </c>
      <c r="O14829">
        <v>0.9052</v>
      </c>
      <c r="R14829">
        <v>0.4874</v>
      </c>
      <c r="U14829">
        <v>0.45600000000000002</v>
      </c>
    </row>
    <row r="14830" spans="1:21">
      <c r="A14830" t="s">
        <v>1277</v>
      </c>
      <c r="B14830" t="s">
        <v>562</v>
      </c>
      <c r="E14830" t="s">
        <v>1279</v>
      </c>
      <c r="F14830" t="s">
        <v>332</v>
      </c>
      <c r="I14830" t="s">
        <v>769</v>
      </c>
      <c r="J14830" t="s">
        <v>1282</v>
      </c>
      <c r="K14830">
        <v>7.2331000000000003</v>
      </c>
      <c r="L14830">
        <v>8.2664000000000009</v>
      </c>
      <c r="N14830">
        <v>1.0333000000000001</v>
      </c>
      <c r="O14830">
        <v>1.0359</v>
      </c>
      <c r="R14830">
        <v>0.48709999999999998</v>
      </c>
      <c r="U14830">
        <v>0.52100000000000002</v>
      </c>
    </row>
    <row r="14831" spans="1:21">
      <c r="A14831" t="s">
        <v>1277</v>
      </c>
      <c r="B14831" t="s">
        <v>562</v>
      </c>
      <c r="E14831" t="s">
        <v>1279</v>
      </c>
      <c r="F14831" t="s">
        <v>332</v>
      </c>
      <c r="I14831" t="s">
        <v>769</v>
      </c>
      <c r="J14831" t="s">
        <v>1282</v>
      </c>
      <c r="K14831">
        <v>8.2664000000000009</v>
      </c>
      <c r="L14831">
        <v>9.2996999999999996</v>
      </c>
      <c r="N14831">
        <v>1.0333000000000001</v>
      </c>
      <c r="O14831">
        <v>0.75760000000000005</v>
      </c>
      <c r="R14831">
        <v>0.51780000000000004</v>
      </c>
      <c r="U14831">
        <v>0.40500000000000003</v>
      </c>
    </row>
    <row r="14832" spans="1:21">
      <c r="A14832" t="s">
        <v>1277</v>
      </c>
      <c r="B14832" t="s">
        <v>562</v>
      </c>
      <c r="E14832" t="s">
        <v>1279</v>
      </c>
      <c r="F14832" t="s">
        <v>332</v>
      </c>
      <c r="I14832" t="s">
        <v>769</v>
      </c>
      <c r="J14832" t="s">
        <v>1282</v>
      </c>
      <c r="K14832">
        <v>9.2996999999999996</v>
      </c>
      <c r="L14832">
        <v>10.333</v>
      </c>
      <c r="N14832">
        <v>1.0333000000000001</v>
      </c>
      <c r="O14832">
        <v>0.92710000000000004</v>
      </c>
      <c r="R14832">
        <v>0.47189999999999999</v>
      </c>
      <c r="U14832">
        <v>0.45200000000000001</v>
      </c>
    </row>
    <row r="14833" spans="1:21">
      <c r="A14833" t="s">
        <v>1277</v>
      </c>
      <c r="B14833" t="s">
        <v>562</v>
      </c>
      <c r="E14833" t="s">
        <v>1279</v>
      </c>
      <c r="F14833" t="s">
        <v>332</v>
      </c>
      <c r="I14833" t="s">
        <v>769</v>
      </c>
      <c r="J14833" t="s">
        <v>1282</v>
      </c>
      <c r="K14833">
        <v>10.333</v>
      </c>
      <c r="L14833">
        <v>11.366300000000001</v>
      </c>
      <c r="N14833">
        <v>1.0333000000000001</v>
      </c>
      <c r="O14833">
        <v>0.97729999999999995</v>
      </c>
      <c r="R14833">
        <v>0.4642</v>
      </c>
      <c r="U14833">
        <v>0.46899999999999997</v>
      </c>
    </row>
    <row r="14834" spans="1:21">
      <c r="A14834" t="s">
        <v>1277</v>
      </c>
      <c r="B14834" t="s">
        <v>562</v>
      </c>
      <c r="E14834" t="s">
        <v>1279</v>
      </c>
      <c r="F14834" t="s">
        <v>332</v>
      </c>
      <c r="I14834" t="s">
        <v>769</v>
      </c>
      <c r="J14834" t="s">
        <v>1282</v>
      </c>
      <c r="K14834">
        <v>11.366300000000001</v>
      </c>
      <c r="L14834">
        <v>12.3996</v>
      </c>
      <c r="N14834">
        <v>1.0333000000000001</v>
      </c>
      <c r="O14834">
        <v>1.0425</v>
      </c>
      <c r="R14834">
        <v>0.42430000000000001</v>
      </c>
      <c r="U14834">
        <v>0.45700000000000002</v>
      </c>
    </row>
    <row r="14835" spans="1:21">
      <c r="A14835" t="s">
        <v>1277</v>
      </c>
      <c r="B14835" t="s">
        <v>562</v>
      </c>
      <c r="E14835" t="s">
        <v>1279</v>
      </c>
      <c r="F14835" t="s">
        <v>332</v>
      </c>
      <c r="I14835" t="s">
        <v>769</v>
      </c>
      <c r="J14835" t="s">
        <v>1282</v>
      </c>
      <c r="K14835">
        <v>12.3996</v>
      </c>
      <c r="L14835">
        <v>13.4329</v>
      </c>
      <c r="N14835">
        <v>1.0333000000000001</v>
      </c>
      <c r="O14835">
        <v>0.82899999999999996</v>
      </c>
      <c r="R14835">
        <v>0.43380000000000002</v>
      </c>
      <c r="U14835">
        <v>0.372</v>
      </c>
    </row>
    <row r="14836" spans="1:21">
      <c r="A14836" t="s">
        <v>1277</v>
      </c>
      <c r="B14836" t="s">
        <v>562</v>
      </c>
      <c r="E14836" t="s">
        <v>1279</v>
      </c>
      <c r="F14836" t="s">
        <v>332</v>
      </c>
      <c r="I14836" t="s">
        <v>769</v>
      </c>
      <c r="J14836" t="s">
        <v>1282</v>
      </c>
      <c r="K14836">
        <v>13.4329</v>
      </c>
      <c r="L14836">
        <v>14.466200000000001</v>
      </c>
      <c r="N14836">
        <v>1.0333000000000001</v>
      </c>
      <c r="O14836">
        <v>1.0419</v>
      </c>
      <c r="R14836">
        <v>0.41220000000000001</v>
      </c>
      <c r="U14836">
        <v>0.44400000000000001</v>
      </c>
    </row>
    <row r="14837" spans="1:21">
      <c r="A14837" t="s">
        <v>1277</v>
      </c>
      <c r="B14837" t="s">
        <v>562</v>
      </c>
      <c r="E14837" t="s">
        <v>1279</v>
      </c>
      <c r="F14837" t="s">
        <v>332</v>
      </c>
      <c r="I14837" t="s">
        <v>769</v>
      </c>
      <c r="J14837" t="s">
        <v>1282</v>
      </c>
      <c r="K14837">
        <v>14.466200000000001</v>
      </c>
      <c r="L14837">
        <v>15.499499999999999</v>
      </c>
      <c r="N14837">
        <v>1.0333000000000001</v>
      </c>
      <c r="O14837">
        <v>0.82589999999999997</v>
      </c>
      <c r="R14837">
        <v>0.42930000000000001</v>
      </c>
      <c r="U14837">
        <v>0.36599999999999999</v>
      </c>
    </row>
    <row r="14838" spans="1:21">
      <c r="A14838" t="s">
        <v>1277</v>
      </c>
      <c r="B14838" t="s">
        <v>562</v>
      </c>
      <c r="E14838" t="s">
        <v>1279</v>
      </c>
      <c r="F14838" t="s">
        <v>332</v>
      </c>
      <c r="I14838" t="s">
        <v>769</v>
      </c>
      <c r="J14838" t="s">
        <v>1282</v>
      </c>
      <c r="K14838">
        <v>15.499499999999999</v>
      </c>
      <c r="L14838">
        <v>16.532800000000002</v>
      </c>
      <c r="N14838">
        <v>1.0333000000000001</v>
      </c>
      <c r="O14838">
        <v>1.1721999999999999</v>
      </c>
      <c r="R14838">
        <v>0.40760000000000002</v>
      </c>
      <c r="U14838">
        <v>0.49399999999999999</v>
      </c>
    </row>
    <row r="14839" spans="1:21">
      <c r="A14839" t="s">
        <v>1277</v>
      </c>
      <c r="B14839" t="s">
        <v>562</v>
      </c>
      <c r="E14839" t="s">
        <v>1279</v>
      </c>
      <c r="F14839" t="s">
        <v>332</v>
      </c>
      <c r="I14839" t="s">
        <v>769</v>
      </c>
      <c r="J14839" t="s">
        <v>1282</v>
      </c>
      <c r="K14839">
        <v>16.532800000000002</v>
      </c>
      <c r="L14839">
        <v>17.566099999999999</v>
      </c>
      <c r="N14839">
        <v>1.0333000000000001</v>
      </c>
      <c r="O14839">
        <v>0.76639999999999997</v>
      </c>
      <c r="R14839">
        <v>0.37959999999999999</v>
      </c>
      <c r="U14839">
        <v>0.30099999999999999</v>
      </c>
    </row>
    <row r="14840" spans="1:21">
      <c r="A14840" t="s">
        <v>1277</v>
      </c>
      <c r="B14840" t="s">
        <v>562</v>
      </c>
      <c r="E14840" t="s">
        <v>1279</v>
      </c>
      <c r="F14840" t="s">
        <v>332</v>
      </c>
      <c r="I14840" t="s">
        <v>769</v>
      </c>
      <c r="J14840" t="s">
        <v>1282</v>
      </c>
      <c r="K14840">
        <v>17.566099999999999</v>
      </c>
      <c r="L14840">
        <v>18.599399999999999</v>
      </c>
      <c r="N14840">
        <v>1.0333000000000001</v>
      </c>
      <c r="O14840">
        <v>0.95660000000000001</v>
      </c>
      <c r="R14840">
        <v>0.33739999999999998</v>
      </c>
      <c r="U14840">
        <v>0.33400000000000002</v>
      </c>
    </row>
    <row r="14841" spans="1:21">
      <c r="A14841" t="s">
        <v>1277</v>
      </c>
      <c r="B14841" t="s">
        <v>562</v>
      </c>
      <c r="E14841" t="s">
        <v>1279</v>
      </c>
      <c r="F14841" t="s">
        <v>332</v>
      </c>
      <c r="I14841" t="s">
        <v>769</v>
      </c>
      <c r="J14841" t="s">
        <v>1282</v>
      </c>
      <c r="K14841">
        <v>18.599399999999999</v>
      </c>
      <c r="L14841">
        <v>19.6327</v>
      </c>
      <c r="N14841">
        <v>1.0333000000000001</v>
      </c>
      <c r="O14841">
        <v>0.7218</v>
      </c>
      <c r="R14841">
        <v>0.2823</v>
      </c>
      <c r="U14841">
        <v>0.21099999999999999</v>
      </c>
    </row>
    <row r="14842" spans="1:21">
      <c r="A14842" t="s">
        <v>1277</v>
      </c>
      <c r="B14842" t="s">
        <v>562</v>
      </c>
      <c r="E14842" t="s">
        <v>1279</v>
      </c>
      <c r="F14842" t="s">
        <v>332</v>
      </c>
      <c r="I14842" t="s">
        <v>769</v>
      </c>
      <c r="J14842" t="s">
        <v>1282</v>
      </c>
      <c r="K14842">
        <v>19.6327</v>
      </c>
      <c r="L14842">
        <v>20.666</v>
      </c>
      <c r="N14842">
        <v>1.0333000000000001</v>
      </c>
      <c r="O14842">
        <v>1.1236999999999999</v>
      </c>
      <c r="R14842">
        <v>0.32250000000000001</v>
      </c>
      <c r="U14842">
        <v>0.374</v>
      </c>
    </row>
    <row r="14843" spans="1:21">
      <c r="A14843" t="s">
        <v>1277</v>
      </c>
      <c r="B14843" t="s">
        <v>562</v>
      </c>
      <c r="E14843" t="s">
        <v>1279</v>
      </c>
      <c r="F14843" t="s">
        <v>332</v>
      </c>
      <c r="I14843" t="s">
        <v>769</v>
      </c>
      <c r="J14843" t="s">
        <v>1282</v>
      </c>
      <c r="K14843">
        <v>20.666</v>
      </c>
      <c r="L14843">
        <v>21.699300000000001</v>
      </c>
      <c r="N14843">
        <v>1.0333000000000001</v>
      </c>
      <c r="O14843">
        <v>0.94850000000000001</v>
      </c>
      <c r="R14843">
        <v>0.317</v>
      </c>
      <c r="U14843">
        <v>0.311</v>
      </c>
    </row>
    <row r="14844" spans="1:21">
      <c r="A14844" t="s">
        <v>1277</v>
      </c>
      <c r="B14844" t="s">
        <v>562</v>
      </c>
      <c r="E14844" t="s">
        <v>1279</v>
      </c>
      <c r="F14844" t="s">
        <v>332</v>
      </c>
      <c r="I14844" t="s">
        <v>769</v>
      </c>
      <c r="J14844" t="s">
        <v>1282</v>
      </c>
      <c r="K14844">
        <v>21.699300000000001</v>
      </c>
      <c r="L14844">
        <v>22.732600000000001</v>
      </c>
      <c r="N14844">
        <v>1.0333000000000001</v>
      </c>
      <c r="O14844">
        <v>0.95379999999999998</v>
      </c>
      <c r="R14844">
        <v>0.31140000000000001</v>
      </c>
      <c r="U14844">
        <v>0.307</v>
      </c>
    </row>
    <row r="14845" spans="1:21">
      <c r="A14845" t="s">
        <v>1277</v>
      </c>
      <c r="B14845" t="s">
        <v>562</v>
      </c>
      <c r="E14845" t="s">
        <v>1279</v>
      </c>
      <c r="F14845" t="s">
        <v>332</v>
      </c>
      <c r="I14845" t="s">
        <v>769</v>
      </c>
      <c r="J14845" t="s">
        <v>1282</v>
      </c>
      <c r="K14845">
        <v>22.732600000000001</v>
      </c>
      <c r="L14845">
        <v>23.765899999999998</v>
      </c>
      <c r="N14845">
        <v>1.0333000000000001</v>
      </c>
      <c r="O14845">
        <v>0.97319999999999995</v>
      </c>
      <c r="R14845">
        <v>0.2974</v>
      </c>
      <c r="U14845">
        <v>0.29899999999999999</v>
      </c>
    </row>
    <row r="14846" spans="1:21">
      <c r="A14846" t="s">
        <v>1277</v>
      </c>
      <c r="B14846" t="s">
        <v>562</v>
      </c>
      <c r="E14846" t="s">
        <v>1279</v>
      </c>
      <c r="F14846" t="s">
        <v>332</v>
      </c>
      <c r="I14846" t="s">
        <v>769</v>
      </c>
      <c r="J14846" t="s">
        <v>1282</v>
      </c>
      <c r="K14846">
        <v>23.765899999999998</v>
      </c>
      <c r="L14846">
        <v>24.799199999999999</v>
      </c>
      <c r="N14846">
        <v>1.0333000000000001</v>
      </c>
      <c r="O14846">
        <v>0.98760000000000003</v>
      </c>
      <c r="R14846">
        <v>0.28349999999999997</v>
      </c>
      <c r="U14846">
        <v>0.28899999999999998</v>
      </c>
    </row>
    <row r="14847" spans="1:21">
      <c r="A14847" t="s">
        <v>1277</v>
      </c>
      <c r="B14847" t="s">
        <v>562</v>
      </c>
      <c r="E14847" t="s">
        <v>1279</v>
      </c>
      <c r="F14847" t="s">
        <v>332</v>
      </c>
      <c r="I14847" t="s">
        <v>769</v>
      </c>
      <c r="J14847" t="s">
        <v>1282</v>
      </c>
      <c r="K14847">
        <v>24.799199999999999</v>
      </c>
      <c r="L14847">
        <v>25.8325</v>
      </c>
      <c r="N14847">
        <v>1.0333000000000001</v>
      </c>
      <c r="O14847">
        <v>0.86819999999999997</v>
      </c>
      <c r="R14847">
        <v>0.29870000000000002</v>
      </c>
      <c r="U14847">
        <v>0.26800000000000002</v>
      </c>
    </row>
    <row r="14848" spans="1:21">
      <c r="A14848" t="s">
        <v>1277</v>
      </c>
      <c r="B14848" t="s">
        <v>562</v>
      </c>
      <c r="E14848" t="s">
        <v>1279</v>
      </c>
      <c r="F14848" t="s">
        <v>332</v>
      </c>
      <c r="I14848" t="s">
        <v>769</v>
      </c>
      <c r="J14848" t="s">
        <v>1282</v>
      </c>
      <c r="K14848">
        <v>25.8325</v>
      </c>
      <c r="L14848">
        <v>26.8658</v>
      </c>
      <c r="N14848">
        <v>1.0333000000000001</v>
      </c>
      <c r="O14848">
        <v>0.9798</v>
      </c>
      <c r="R14848">
        <v>0.314</v>
      </c>
      <c r="U14848">
        <v>0.318</v>
      </c>
    </row>
    <row r="14849" spans="1:21">
      <c r="A14849" t="s">
        <v>1277</v>
      </c>
      <c r="B14849" t="s">
        <v>562</v>
      </c>
      <c r="E14849" t="s">
        <v>1279</v>
      </c>
      <c r="F14849" t="s">
        <v>332</v>
      </c>
      <c r="I14849" t="s">
        <v>769</v>
      </c>
      <c r="J14849" t="s">
        <v>1282</v>
      </c>
      <c r="K14849">
        <v>26.8658</v>
      </c>
      <c r="L14849">
        <v>27.899100000000001</v>
      </c>
      <c r="N14849">
        <v>1.0333000000000001</v>
      </c>
      <c r="O14849">
        <v>1.0039</v>
      </c>
      <c r="R14849">
        <v>0.32769999999999999</v>
      </c>
      <c r="U14849">
        <v>0.34</v>
      </c>
    </row>
    <row r="14850" spans="1:21">
      <c r="A14850" t="s">
        <v>1277</v>
      </c>
      <c r="B14850" t="s">
        <v>562</v>
      </c>
      <c r="E14850" t="s">
        <v>1279</v>
      </c>
      <c r="F14850" t="s">
        <v>332</v>
      </c>
      <c r="I14850" t="s">
        <v>769</v>
      </c>
      <c r="J14850" t="s">
        <v>1282</v>
      </c>
      <c r="K14850">
        <v>27.899100000000001</v>
      </c>
      <c r="L14850">
        <v>28.932400000000001</v>
      </c>
      <c r="N14850">
        <v>1.0333000000000001</v>
      </c>
      <c r="O14850">
        <v>0.90490000000000004</v>
      </c>
      <c r="R14850">
        <v>0.34150000000000003</v>
      </c>
      <c r="U14850">
        <v>0.31900000000000001</v>
      </c>
    </row>
    <row r="14851" spans="1:21">
      <c r="A14851" t="s">
        <v>1277</v>
      </c>
      <c r="B14851" t="s">
        <v>562</v>
      </c>
      <c r="E14851" t="s">
        <v>1279</v>
      </c>
      <c r="F14851" t="s">
        <v>332</v>
      </c>
      <c r="I14851" t="s">
        <v>769</v>
      </c>
      <c r="J14851" t="s">
        <v>1282</v>
      </c>
      <c r="K14851">
        <v>28.932400000000001</v>
      </c>
      <c r="L14851">
        <v>29.965699999999998</v>
      </c>
      <c r="N14851">
        <v>1.0333000000000001</v>
      </c>
      <c r="O14851">
        <v>0.97350000000000003</v>
      </c>
      <c r="R14851">
        <v>0.32690000000000002</v>
      </c>
      <c r="U14851">
        <v>0.32900000000000001</v>
      </c>
    </row>
    <row r="14852" spans="1:21">
      <c r="A14852" t="s">
        <v>1277</v>
      </c>
      <c r="B14852" t="s">
        <v>562</v>
      </c>
      <c r="E14852" t="s">
        <v>1279</v>
      </c>
      <c r="F14852" t="s">
        <v>332</v>
      </c>
      <c r="I14852" t="s">
        <v>769</v>
      </c>
      <c r="J14852" t="s">
        <v>1282</v>
      </c>
      <c r="K14852">
        <v>29.965699999999998</v>
      </c>
      <c r="L14852">
        <v>30.998999999999999</v>
      </c>
      <c r="N14852">
        <v>1.0333000000000001</v>
      </c>
      <c r="O14852">
        <v>0.75539999999999996</v>
      </c>
      <c r="R14852">
        <v>0.31230000000000002</v>
      </c>
      <c r="U14852">
        <v>0.24399999999999999</v>
      </c>
    </row>
    <row r="14853" spans="1:21">
      <c r="A14853" t="s">
        <v>1277</v>
      </c>
      <c r="B14853" t="s">
        <v>562</v>
      </c>
      <c r="E14853" t="s">
        <v>1279</v>
      </c>
      <c r="F14853" t="s">
        <v>332</v>
      </c>
      <c r="I14853" t="s">
        <v>769</v>
      </c>
      <c r="J14853" t="s">
        <v>1282</v>
      </c>
      <c r="K14853">
        <v>30.998999999999999</v>
      </c>
      <c r="L14853">
        <v>32.032299999999999</v>
      </c>
      <c r="N14853">
        <v>1.0333000000000001</v>
      </c>
      <c r="O14853">
        <v>0.96409999999999996</v>
      </c>
      <c r="R14853">
        <v>0.2989</v>
      </c>
      <c r="U14853">
        <v>0.29799999999999999</v>
      </c>
    </row>
    <row r="14854" spans="1:21">
      <c r="A14854" t="s">
        <v>1277</v>
      </c>
      <c r="B14854" t="s">
        <v>562</v>
      </c>
      <c r="E14854" t="s">
        <v>1279</v>
      </c>
      <c r="F14854" t="s">
        <v>332</v>
      </c>
      <c r="I14854" t="s">
        <v>769</v>
      </c>
      <c r="J14854" t="s">
        <v>1282</v>
      </c>
      <c r="K14854">
        <v>32.032299999999999</v>
      </c>
      <c r="L14854">
        <v>33.065600000000003</v>
      </c>
      <c r="N14854">
        <v>1.0333000000000001</v>
      </c>
      <c r="O14854">
        <v>1.0403</v>
      </c>
      <c r="R14854">
        <v>0.28560000000000002</v>
      </c>
      <c r="U14854">
        <v>0.307</v>
      </c>
    </row>
    <row r="14855" spans="1:21">
      <c r="A14855" t="s">
        <v>1277</v>
      </c>
      <c r="B14855" t="s">
        <v>562</v>
      </c>
      <c r="E14855" t="s">
        <v>1279</v>
      </c>
      <c r="F14855" t="s">
        <v>332</v>
      </c>
      <c r="I14855" t="s">
        <v>769</v>
      </c>
      <c r="J14855" t="s">
        <v>1282</v>
      </c>
      <c r="K14855">
        <v>33.065600000000003</v>
      </c>
      <c r="L14855">
        <v>34.0989</v>
      </c>
      <c r="N14855">
        <v>1.0333000000000001</v>
      </c>
      <c r="O14855">
        <v>0.99890000000000001</v>
      </c>
      <c r="R14855">
        <v>0.3044</v>
      </c>
      <c r="U14855">
        <v>0.314</v>
      </c>
    </row>
    <row r="14856" spans="1:21">
      <c r="A14856" t="s">
        <v>1277</v>
      </c>
      <c r="B14856" t="s">
        <v>562</v>
      </c>
      <c r="E14856" t="s">
        <v>1279</v>
      </c>
      <c r="F14856" t="s">
        <v>332</v>
      </c>
      <c r="I14856" t="s">
        <v>769</v>
      </c>
      <c r="J14856" t="s">
        <v>1282</v>
      </c>
      <c r="K14856">
        <v>34.0989</v>
      </c>
      <c r="L14856">
        <v>35.132199999999997</v>
      </c>
      <c r="N14856">
        <v>1.0333000000000001</v>
      </c>
      <c r="O14856">
        <v>1.0265</v>
      </c>
      <c r="R14856">
        <v>0.3231</v>
      </c>
      <c r="U14856">
        <v>0.34300000000000003</v>
      </c>
    </row>
    <row r="14857" spans="1:21">
      <c r="A14857" t="s">
        <v>1277</v>
      </c>
      <c r="B14857" t="s">
        <v>562</v>
      </c>
      <c r="E14857" t="s">
        <v>1279</v>
      </c>
      <c r="F14857" t="s">
        <v>332</v>
      </c>
      <c r="I14857" t="s">
        <v>769</v>
      </c>
      <c r="J14857" t="s">
        <v>1282</v>
      </c>
      <c r="K14857">
        <v>35.132199999999997</v>
      </c>
      <c r="L14857">
        <v>36.165500000000002</v>
      </c>
      <c r="N14857">
        <v>1.0333000000000001</v>
      </c>
      <c r="O14857">
        <v>1.0248999999999999</v>
      </c>
      <c r="R14857">
        <v>0.30020000000000002</v>
      </c>
      <c r="U14857">
        <v>0.318</v>
      </c>
    </row>
    <row r="14858" spans="1:21">
      <c r="A14858" t="s">
        <v>1277</v>
      </c>
      <c r="B14858" t="s">
        <v>562</v>
      </c>
      <c r="E14858" t="s">
        <v>1279</v>
      </c>
      <c r="F14858" t="s">
        <v>332</v>
      </c>
      <c r="I14858" t="s">
        <v>769</v>
      </c>
      <c r="J14858" t="s">
        <v>1282</v>
      </c>
      <c r="K14858">
        <v>36.165500000000002</v>
      </c>
      <c r="L14858">
        <v>37.198799999999999</v>
      </c>
      <c r="N14858">
        <v>1.0333000000000001</v>
      </c>
      <c r="O14858">
        <v>0.99609999999999999</v>
      </c>
      <c r="R14858">
        <v>0.27739999999999998</v>
      </c>
      <c r="U14858">
        <v>0.28499999999999998</v>
      </c>
    </row>
    <row r="14859" spans="1:21">
      <c r="A14859" t="s">
        <v>1277</v>
      </c>
      <c r="B14859" t="s">
        <v>562</v>
      </c>
      <c r="E14859" t="s">
        <v>1279</v>
      </c>
      <c r="F14859" t="s">
        <v>332</v>
      </c>
      <c r="I14859" t="s">
        <v>769</v>
      </c>
      <c r="J14859" t="s">
        <v>1282</v>
      </c>
      <c r="K14859">
        <v>37.198799999999999</v>
      </c>
      <c r="L14859">
        <v>38.232100000000003</v>
      </c>
      <c r="N14859">
        <v>1.0333000000000001</v>
      </c>
      <c r="O14859">
        <v>1.0547</v>
      </c>
      <c r="R14859">
        <v>0.25629999999999997</v>
      </c>
      <c r="U14859">
        <v>0.27900000000000003</v>
      </c>
    </row>
    <row r="14860" spans="1:21">
      <c r="A14860" t="s">
        <v>1277</v>
      </c>
      <c r="B14860" t="s">
        <v>562</v>
      </c>
      <c r="E14860" t="s">
        <v>1279</v>
      </c>
      <c r="F14860" t="s">
        <v>332</v>
      </c>
      <c r="I14860" t="s">
        <v>769</v>
      </c>
      <c r="J14860" t="s">
        <v>1282</v>
      </c>
      <c r="K14860">
        <v>38.232100000000003</v>
      </c>
      <c r="L14860">
        <v>39.2654</v>
      </c>
      <c r="N14860">
        <v>1.0333000000000001</v>
      </c>
      <c r="O14860">
        <v>1.0935999999999999</v>
      </c>
      <c r="R14860">
        <v>0.23530000000000001</v>
      </c>
      <c r="U14860">
        <v>0.26600000000000001</v>
      </c>
    </row>
    <row r="14861" spans="1:21">
      <c r="A14861" t="s">
        <v>1277</v>
      </c>
      <c r="B14861" t="s">
        <v>562</v>
      </c>
      <c r="E14861" t="s">
        <v>1279</v>
      </c>
      <c r="F14861" t="s">
        <v>332</v>
      </c>
      <c r="I14861" t="s">
        <v>769</v>
      </c>
      <c r="J14861" t="s">
        <v>1282</v>
      </c>
      <c r="K14861">
        <v>39.2654</v>
      </c>
      <c r="L14861">
        <v>40.298699999999997</v>
      </c>
      <c r="N14861">
        <v>1.0333000000000001</v>
      </c>
      <c r="O14861">
        <v>0.98609999999999998</v>
      </c>
      <c r="R14861">
        <v>0.25719999999999998</v>
      </c>
      <c r="U14861">
        <v>0.26200000000000001</v>
      </c>
    </row>
    <row r="14862" spans="1:21">
      <c r="A14862" t="s">
        <v>1277</v>
      </c>
      <c r="B14862" t="s">
        <v>562</v>
      </c>
      <c r="E14862" t="s">
        <v>1279</v>
      </c>
      <c r="F14862" t="s">
        <v>332</v>
      </c>
      <c r="I14862" t="s">
        <v>769</v>
      </c>
      <c r="J14862" t="s">
        <v>1282</v>
      </c>
      <c r="K14862">
        <v>40.298699999999997</v>
      </c>
      <c r="L14862">
        <v>41.332000000000001</v>
      </c>
      <c r="N14862">
        <v>1.0333000000000001</v>
      </c>
      <c r="O14862">
        <v>1.1092</v>
      </c>
      <c r="R14862">
        <v>0.2792</v>
      </c>
      <c r="U14862">
        <v>0.32</v>
      </c>
    </row>
    <row r="14863" spans="1:21">
      <c r="A14863" t="s">
        <v>1277</v>
      </c>
      <c r="B14863" t="s">
        <v>562</v>
      </c>
      <c r="E14863" t="s">
        <v>1279</v>
      </c>
      <c r="F14863" t="s">
        <v>332</v>
      </c>
      <c r="I14863" t="s">
        <v>769</v>
      </c>
      <c r="J14863" t="s">
        <v>1282</v>
      </c>
      <c r="K14863">
        <v>41.332000000000001</v>
      </c>
      <c r="L14863">
        <v>42.365299999999998</v>
      </c>
      <c r="N14863">
        <v>1.0333000000000001</v>
      </c>
      <c r="O14863">
        <v>1.0631999999999999</v>
      </c>
      <c r="R14863">
        <v>0.27279999999999999</v>
      </c>
      <c r="U14863">
        <v>0.3</v>
      </c>
    </row>
    <row r="14864" spans="1:21">
      <c r="A14864" t="s">
        <v>1277</v>
      </c>
      <c r="B14864" t="s">
        <v>562</v>
      </c>
      <c r="E14864" t="s">
        <v>1279</v>
      </c>
      <c r="F14864" t="s">
        <v>332</v>
      </c>
      <c r="I14864" t="s">
        <v>769</v>
      </c>
      <c r="J14864" t="s">
        <v>1282</v>
      </c>
      <c r="K14864">
        <v>42.365299999999998</v>
      </c>
      <c r="L14864">
        <v>43.398600000000002</v>
      </c>
      <c r="N14864">
        <v>1.0333000000000001</v>
      </c>
      <c r="O14864">
        <v>1.155</v>
      </c>
      <c r="R14864">
        <v>0.26640000000000003</v>
      </c>
      <c r="U14864">
        <v>0.318</v>
      </c>
    </row>
    <row r="14865" spans="1:21">
      <c r="A14865" t="s">
        <v>1277</v>
      </c>
      <c r="B14865" t="s">
        <v>562</v>
      </c>
      <c r="E14865" t="s">
        <v>1279</v>
      </c>
      <c r="F14865" t="s">
        <v>332</v>
      </c>
      <c r="I14865" t="s">
        <v>769</v>
      </c>
      <c r="J14865" t="s">
        <v>1282</v>
      </c>
      <c r="K14865">
        <v>43.398600000000002</v>
      </c>
      <c r="L14865">
        <v>44.431899999999999</v>
      </c>
      <c r="N14865">
        <v>1.0333000000000001</v>
      </c>
      <c r="O14865">
        <v>1.2591000000000001</v>
      </c>
      <c r="R14865">
        <v>0.27750000000000002</v>
      </c>
      <c r="U14865">
        <v>0.36099999999999999</v>
      </c>
    </row>
    <row r="14866" spans="1:21">
      <c r="A14866" t="s">
        <v>1277</v>
      </c>
      <c r="B14866" t="s">
        <v>562</v>
      </c>
      <c r="E14866" t="s">
        <v>1279</v>
      </c>
      <c r="F14866" t="s">
        <v>332</v>
      </c>
      <c r="I14866" t="s">
        <v>769</v>
      </c>
      <c r="J14866" t="s">
        <v>1282</v>
      </c>
      <c r="K14866">
        <v>44.431899999999999</v>
      </c>
      <c r="L14866">
        <v>45.465200000000003</v>
      </c>
      <c r="N14866">
        <v>1.0333000000000001</v>
      </c>
      <c r="O14866">
        <v>1.0875999999999999</v>
      </c>
      <c r="R14866">
        <v>0.28860000000000002</v>
      </c>
      <c r="U14866">
        <v>0.32400000000000001</v>
      </c>
    </row>
    <row r="14867" spans="1:21">
      <c r="A14867" t="s">
        <v>1277</v>
      </c>
      <c r="B14867" t="s">
        <v>562</v>
      </c>
      <c r="E14867" t="s">
        <v>1279</v>
      </c>
      <c r="F14867" t="s">
        <v>332</v>
      </c>
      <c r="I14867" t="s">
        <v>769</v>
      </c>
      <c r="J14867" t="s">
        <v>1282</v>
      </c>
      <c r="K14867">
        <v>45.465200000000003</v>
      </c>
      <c r="L14867">
        <v>46.4985</v>
      </c>
      <c r="N14867">
        <v>1.0333000000000001</v>
      </c>
      <c r="O14867">
        <v>1.1841999999999999</v>
      </c>
      <c r="R14867">
        <v>0.29010000000000002</v>
      </c>
      <c r="U14867">
        <v>0.35499999999999998</v>
      </c>
    </row>
    <row r="14868" spans="1:21">
      <c r="A14868" t="s">
        <v>1277</v>
      </c>
      <c r="B14868" t="s">
        <v>562</v>
      </c>
      <c r="E14868" t="s">
        <v>1279</v>
      </c>
      <c r="F14868" t="s">
        <v>332</v>
      </c>
      <c r="I14868" t="s">
        <v>769</v>
      </c>
      <c r="J14868" t="s">
        <v>1282</v>
      </c>
      <c r="K14868">
        <v>46.4985</v>
      </c>
      <c r="L14868">
        <v>47.531799999999997</v>
      </c>
      <c r="N14868">
        <v>1.0333000000000001</v>
      </c>
      <c r="O14868">
        <v>0.94530000000000003</v>
      </c>
      <c r="R14868">
        <v>0.29160000000000003</v>
      </c>
      <c r="U14868">
        <v>0.28499999999999998</v>
      </c>
    </row>
    <row r="14869" spans="1:21">
      <c r="A14869" t="s">
        <v>1277</v>
      </c>
      <c r="B14869" t="s">
        <v>562</v>
      </c>
      <c r="E14869" t="s">
        <v>1279</v>
      </c>
      <c r="F14869" t="s">
        <v>332</v>
      </c>
      <c r="I14869" t="s">
        <v>769</v>
      </c>
      <c r="J14869" t="s">
        <v>1282</v>
      </c>
      <c r="K14869">
        <v>47.531799999999997</v>
      </c>
      <c r="L14869">
        <v>48.565100000000001</v>
      </c>
      <c r="N14869">
        <v>1.0333000000000001</v>
      </c>
      <c r="O14869">
        <v>1.018</v>
      </c>
      <c r="R14869">
        <v>0.32469999999999999</v>
      </c>
      <c r="U14869">
        <v>0.34200000000000003</v>
      </c>
    </row>
    <row r="14870" spans="1:21">
      <c r="A14870" t="s">
        <v>1277</v>
      </c>
      <c r="B14870" t="s">
        <v>562</v>
      </c>
      <c r="E14870" t="s">
        <v>1279</v>
      </c>
      <c r="F14870" t="s">
        <v>332</v>
      </c>
      <c r="I14870" t="s">
        <v>769</v>
      </c>
      <c r="J14870" t="s">
        <v>1282</v>
      </c>
      <c r="K14870">
        <v>48.565100000000001</v>
      </c>
      <c r="L14870">
        <v>49.598399999999998</v>
      </c>
      <c r="N14870">
        <v>1.0333000000000001</v>
      </c>
      <c r="O14870">
        <v>0.90239999999999998</v>
      </c>
      <c r="R14870">
        <v>0.35770000000000002</v>
      </c>
      <c r="U14870">
        <v>0.33400000000000002</v>
      </c>
    </row>
    <row r="14871" spans="1:21">
      <c r="A14871" t="s">
        <v>1277</v>
      </c>
      <c r="B14871" t="s">
        <v>562</v>
      </c>
      <c r="E14871" t="s">
        <v>1279</v>
      </c>
      <c r="F14871" t="s">
        <v>332</v>
      </c>
      <c r="I14871" t="s">
        <v>769</v>
      </c>
      <c r="J14871" t="s">
        <v>1282</v>
      </c>
      <c r="K14871">
        <v>49.598399999999998</v>
      </c>
      <c r="L14871">
        <v>50.631700000000002</v>
      </c>
      <c r="N14871">
        <v>1.0333000000000001</v>
      </c>
      <c r="O14871">
        <v>1.0058</v>
      </c>
      <c r="R14871">
        <v>0.30790000000000001</v>
      </c>
      <c r="U14871">
        <v>0.32</v>
      </c>
    </row>
    <row r="14872" spans="1:21">
      <c r="A14872" t="s">
        <v>1277</v>
      </c>
      <c r="B14872" t="s">
        <v>562</v>
      </c>
      <c r="E14872" t="s">
        <v>1279</v>
      </c>
      <c r="F14872" t="s">
        <v>332</v>
      </c>
      <c r="I14872" t="s">
        <v>769</v>
      </c>
      <c r="J14872" t="s">
        <v>1282</v>
      </c>
      <c r="K14872">
        <v>50.631700000000002</v>
      </c>
      <c r="L14872">
        <v>51.664999999999999</v>
      </c>
      <c r="N14872">
        <v>1.0333000000000001</v>
      </c>
      <c r="O14872">
        <v>0.94310000000000005</v>
      </c>
      <c r="R14872">
        <v>0.25819999999999999</v>
      </c>
      <c r="U14872">
        <v>0.252</v>
      </c>
    </row>
    <row r="14873" spans="1:21">
      <c r="A14873" t="s">
        <v>1277</v>
      </c>
      <c r="B14873" t="s">
        <v>562</v>
      </c>
      <c r="E14873" t="s">
        <v>1279</v>
      </c>
      <c r="F14873" t="s">
        <v>332</v>
      </c>
      <c r="I14873" t="s">
        <v>769</v>
      </c>
      <c r="J14873" t="s">
        <v>1282</v>
      </c>
      <c r="K14873">
        <v>51.664999999999999</v>
      </c>
      <c r="L14873">
        <v>52.698300000000003</v>
      </c>
      <c r="N14873">
        <v>1.0333000000000001</v>
      </c>
      <c r="O14873">
        <v>1.1317999999999999</v>
      </c>
      <c r="R14873">
        <v>0.25319999999999998</v>
      </c>
      <c r="U14873">
        <v>0.29599999999999999</v>
      </c>
    </row>
    <row r="14874" spans="1:21">
      <c r="A14874" t="s">
        <v>1277</v>
      </c>
      <c r="B14874" t="s">
        <v>562</v>
      </c>
      <c r="E14874" t="s">
        <v>1279</v>
      </c>
      <c r="F14874" t="s">
        <v>332</v>
      </c>
      <c r="I14874" t="s">
        <v>769</v>
      </c>
      <c r="J14874" t="s">
        <v>1282</v>
      </c>
      <c r="K14874">
        <v>52.698300000000003</v>
      </c>
      <c r="L14874">
        <v>53.7316</v>
      </c>
      <c r="N14874">
        <v>1.0333000000000001</v>
      </c>
      <c r="O14874">
        <v>1.1672</v>
      </c>
      <c r="R14874">
        <v>0.24809999999999999</v>
      </c>
      <c r="U14874">
        <v>0.29899999999999999</v>
      </c>
    </row>
    <row r="14875" spans="1:21">
      <c r="A14875" t="s">
        <v>1277</v>
      </c>
      <c r="B14875" t="s">
        <v>562</v>
      </c>
      <c r="E14875" t="s">
        <v>1279</v>
      </c>
      <c r="F14875" t="s">
        <v>332</v>
      </c>
      <c r="I14875" t="s">
        <v>769</v>
      </c>
      <c r="J14875" t="s">
        <v>1282</v>
      </c>
      <c r="K14875">
        <v>53.7316</v>
      </c>
      <c r="L14875">
        <v>54.764899999999997</v>
      </c>
      <c r="N14875">
        <v>1.0333000000000001</v>
      </c>
      <c r="O14875">
        <v>0.96730000000000005</v>
      </c>
      <c r="R14875">
        <v>0.29139999999999999</v>
      </c>
      <c r="U14875">
        <v>0.29099999999999998</v>
      </c>
    </row>
    <row r="14876" spans="1:21">
      <c r="A14876" t="s">
        <v>1277</v>
      </c>
      <c r="B14876" t="s">
        <v>562</v>
      </c>
      <c r="E14876" t="s">
        <v>1279</v>
      </c>
      <c r="F14876" t="s">
        <v>332</v>
      </c>
      <c r="I14876" t="s">
        <v>769</v>
      </c>
      <c r="J14876" t="s">
        <v>1282</v>
      </c>
      <c r="K14876">
        <v>54.764899999999997</v>
      </c>
      <c r="L14876">
        <v>55.798200000000001</v>
      </c>
      <c r="N14876">
        <v>1.0333000000000001</v>
      </c>
      <c r="O14876">
        <v>0.52090000000000003</v>
      </c>
      <c r="R14876">
        <v>0.33460000000000001</v>
      </c>
      <c r="U14876">
        <v>0.18</v>
      </c>
    </row>
    <row r="14877" spans="1:21">
      <c r="A14877" t="s">
        <v>1277</v>
      </c>
      <c r="B14877" t="s">
        <v>562</v>
      </c>
      <c r="E14877" t="s">
        <v>1279</v>
      </c>
      <c r="F14877" t="s">
        <v>332</v>
      </c>
      <c r="I14877" t="s">
        <v>769</v>
      </c>
      <c r="J14877" t="s">
        <v>1282</v>
      </c>
      <c r="K14877">
        <v>55.798200000000001</v>
      </c>
      <c r="L14877">
        <v>56.831499999999998</v>
      </c>
      <c r="N14877">
        <v>1.0333000000000001</v>
      </c>
      <c r="O14877">
        <v>0.66859999999999997</v>
      </c>
      <c r="R14877">
        <v>0.31330000000000002</v>
      </c>
      <c r="U14877">
        <v>0.216</v>
      </c>
    </row>
    <row r="14878" spans="1:21">
      <c r="A14878" t="s">
        <v>1277</v>
      </c>
      <c r="B14878" t="s">
        <v>562</v>
      </c>
      <c r="E14878" t="s">
        <v>1279</v>
      </c>
      <c r="F14878" t="s">
        <v>332</v>
      </c>
      <c r="I14878" t="s">
        <v>769</v>
      </c>
      <c r="J14878" t="s">
        <v>1282</v>
      </c>
      <c r="K14878">
        <v>56.831499999999998</v>
      </c>
      <c r="L14878">
        <v>57.864800000000002</v>
      </c>
      <c r="N14878">
        <v>1.0333000000000001</v>
      </c>
      <c r="O14878">
        <v>1.3023</v>
      </c>
      <c r="R14878">
        <v>0.29210000000000003</v>
      </c>
      <c r="U14878">
        <v>0.39300000000000002</v>
      </c>
    </row>
    <row r="14879" spans="1:21">
      <c r="A14879" t="s">
        <v>1277</v>
      </c>
      <c r="B14879" t="s">
        <v>562</v>
      </c>
      <c r="E14879" t="s">
        <v>1279</v>
      </c>
      <c r="F14879" t="s">
        <v>332</v>
      </c>
      <c r="I14879" t="s">
        <v>769</v>
      </c>
      <c r="J14879" t="s">
        <v>1282</v>
      </c>
      <c r="K14879">
        <v>57.864800000000002</v>
      </c>
      <c r="L14879">
        <v>58.898099999999999</v>
      </c>
      <c r="N14879">
        <v>1.0333000000000001</v>
      </c>
      <c r="O14879">
        <v>1.1914</v>
      </c>
      <c r="R14879">
        <v>0.29110000000000003</v>
      </c>
      <c r="U14879">
        <v>0.35799999999999998</v>
      </c>
    </row>
    <row r="14880" spans="1:21">
      <c r="A14880" t="s">
        <v>1277</v>
      </c>
      <c r="B14880" t="s">
        <v>562</v>
      </c>
      <c r="E14880" t="s">
        <v>1279</v>
      </c>
      <c r="F14880" t="s">
        <v>332</v>
      </c>
      <c r="I14880" t="s">
        <v>769</v>
      </c>
      <c r="J14880" t="s">
        <v>1282</v>
      </c>
      <c r="K14880">
        <v>58.898099999999999</v>
      </c>
      <c r="L14880">
        <v>59.931399999999996</v>
      </c>
      <c r="N14880">
        <v>1.0333000000000001</v>
      </c>
      <c r="O14880">
        <v>1.2572000000000001</v>
      </c>
      <c r="R14880">
        <v>0.29010000000000002</v>
      </c>
      <c r="U14880">
        <v>0.377</v>
      </c>
    </row>
    <row r="14881" spans="1:21">
      <c r="A14881" t="s">
        <v>1277</v>
      </c>
      <c r="B14881" t="s">
        <v>562</v>
      </c>
      <c r="E14881" t="s">
        <v>1279</v>
      </c>
      <c r="F14881" t="s">
        <v>332</v>
      </c>
      <c r="I14881" t="s">
        <v>769</v>
      </c>
      <c r="J14881" t="s">
        <v>1282</v>
      </c>
      <c r="K14881">
        <v>59.931399999999996</v>
      </c>
      <c r="L14881">
        <v>60.964700000000001</v>
      </c>
      <c r="N14881">
        <v>1.0333000000000001</v>
      </c>
      <c r="O14881">
        <v>1.3628</v>
      </c>
      <c r="R14881">
        <v>0.24829999999999999</v>
      </c>
      <c r="U14881">
        <v>0.35</v>
      </c>
    </row>
    <row r="14882" spans="1:21">
      <c r="A14882" t="s">
        <v>1277</v>
      </c>
      <c r="B14882" t="s">
        <v>562</v>
      </c>
      <c r="E14882" t="s">
        <v>1279</v>
      </c>
      <c r="F14882" t="s">
        <v>332</v>
      </c>
      <c r="I14882" t="s">
        <v>769</v>
      </c>
      <c r="J14882" t="s">
        <v>1282</v>
      </c>
      <c r="K14882">
        <v>60.964700000000001</v>
      </c>
      <c r="L14882">
        <v>61.997999999999998</v>
      </c>
      <c r="N14882">
        <v>1.0333000000000001</v>
      </c>
      <c r="O14882">
        <v>0.81120000000000003</v>
      </c>
      <c r="R14882">
        <v>0.2064</v>
      </c>
      <c r="U14882">
        <v>0.17299999999999999</v>
      </c>
    </row>
    <row r="14883" spans="1:21">
      <c r="A14883" t="s">
        <v>1277</v>
      </c>
      <c r="B14883" t="s">
        <v>562</v>
      </c>
      <c r="E14883" t="s">
        <v>1279</v>
      </c>
      <c r="F14883" t="s">
        <v>332</v>
      </c>
      <c r="I14883" t="s">
        <v>769</v>
      </c>
      <c r="J14883" t="s">
        <v>1281</v>
      </c>
      <c r="K14883">
        <v>0</v>
      </c>
      <c r="L14883">
        <v>3.1053000000000002</v>
      </c>
      <c r="N14883">
        <v>3.1053000000000002</v>
      </c>
      <c r="O14883">
        <v>0.64580000000000004</v>
      </c>
      <c r="R14883">
        <v>0.57620000000000005</v>
      </c>
      <c r="U14883">
        <v>2.3109999999999999</v>
      </c>
    </row>
    <row r="14884" spans="1:21">
      <c r="A14884" t="s">
        <v>1277</v>
      </c>
      <c r="B14884" t="s">
        <v>562</v>
      </c>
      <c r="E14884" t="s">
        <v>1279</v>
      </c>
      <c r="F14884" t="s">
        <v>332</v>
      </c>
      <c r="I14884" t="s">
        <v>769</v>
      </c>
      <c r="J14884" t="s">
        <v>1281</v>
      </c>
      <c r="K14884">
        <v>6.2106000000000003</v>
      </c>
      <c r="L14884">
        <v>9.3158999999999992</v>
      </c>
      <c r="N14884">
        <v>3.1053000000000002</v>
      </c>
      <c r="O14884">
        <v>0.85019999999999996</v>
      </c>
      <c r="R14884">
        <v>0.54569999999999996</v>
      </c>
      <c r="U14884">
        <v>2.8809999999999998</v>
      </c>
    </row>
    <row r="14885" spans="1:21">
      <c r="A14885" t="s">
        <v>1277</v>
      </c>
      <c r="B14885" t="s">
        <v>562</v>
      </c>
      <c r="E14885" t="s">
        <v>1279</v>
      </c>
      <c r="F14885" t="s">
        <v>332</v>
      </c>
      <c r="I14885" t="s">
        <v>769</v>
      </c>
      <c r="J14885" t="s">
        <v>1281</v>
      </c>
      <c r="K14885">
        <v>12.421200000000001</v>
      </c>
      <c r="L14885">
        <v>15.5265</v>
      </c>
      <c r="N14885">
        <v>3.1053000000000002</v>
      </c>
      <c r="O14885">
        <v>0.96509999999999996</v>
      </c>
      <c r="R14885">
        <v>0.4854</v>
      </c>
      <c r="U14885">
        <v>2.9089999999999998</v>
      </c>
    </row>
    <row r="14886" spans="1:21">
      <c r="A14886" t="s">
        <v>1277</v>
      </c>
      <c r="B14886" t="s">
        <v>562</v>
      </c>
      <c r="E14886" t="s">
        <v>1279</v>
      </c>
      <c r="F14886" t="s">
        <v>332</v>
      </c>
      <c r="I14886" t="s">
        <v>769</v>
      </c>
      <c r="J14886" t="s">
        <v>1281</v>
      </c>
      <c r="K14886">
        <v>18.631799999999998</v>
      </c>
      <c r="L14886">
        <v>21.737100000000002</v>
      </c>
      <c r="N14886">
        <v>3.1053000000000002</v>
      </c>
      <c r="O14886">
        <v>0.80079999999999996</v>
      </c>
      <c r="R14886">
        <v>0.40710000000000002</v>
      </c>
      <c r="U14886">
        <v>2.0249999999999999</v>
      </c>
    </row>
    <row r="14887" spans="1:21">
      <c r="A14887" t="s">
        <v>1277</v>
      </c>
      <c r="B14887" t="s">
        <v>562</v>
      </c>
      <c r="E14887" t="s">
        <v>1279</v>
      </c>
      <c r="F14887" t="s">
        <v>332</v>
      </c>
      <c r="I14887" t="s">
        <v>769</v>
      </c>
      <c r="J14887" t="s">
        <v>1281</v>
      </c>
      <c r="K14887">
        <v>24.842400000000001</v>
      </c>
      <c r="L14887">
        <v>27.947700000000001</v>
      </c>
      <c r="N14887">
        <v>3.1053000000000002</v>
      </c>
      <c r="O14887">
        <v>0.92169999999999996</v>
      </c>
      <c r="R14887">
        <v>0.35980000000000001</v>
      </c>
      <c r="U14887">
        <v>2.06</v>
      </c>
    </row>
    <row r="14888" spans="1:21">
      <c r="A14888" t="s">
        <v>1277</v>
      </c>
      <c r="B14888" t="s">
        <v>562</v>
      </c>
      <c r="E14888" t="s">
        <v>1279</v>
      </c>
      <c r="F14888" t="s">
        <v>332</v>
      </c>
      <c r="I14888" t="s">
        <v>769</v>
      </c>
      <c r="J14888" t="s">
        <v>1281</v>
      </c>
      <c r="K14888">
        <v>31.053000000000001</v>
      </c>
      <c r="L14888">
        <v>34.158299999999997</v>
      </c>
      <c r="N14888">
        <v>3.1053000000000002</v>
      </c>
      <c r="O14888">
        <v>0.86919999999999997</v>
      </c>
      <c r="R14888">
        <v>0.37490000000000001</v>
      </c>
      <c r="U14888">
        <v>2.024</v>
      </c>
    </row>
    <row r="14889" spans="1:21">
      <c r="A14889" t="s">
        <v>1277</v>
      </c>
      <c r="B14889" t="s">
        <v>562</v>
      </c>
      <c r="E14889" t="s">
        <v>1279</v>
      </c>
      <c r="F14889" t="s">
        <v>332</v>
      </c>
      <c r="I14889" t="s">
        <v>769</v>
      </c>
      <c r="J14889" t="s">
        <v>1281</v>
      </c>
      <c r="K14889">
        <v>37.263599999999997</v>
      </c>
      <c r="L14889">
        <v>40.368899999999996</v>
      </c>
      <c r="N14889">
        <v>3.1053000000000002</v>
      </c>
      <c r="O14889">
        <v>1.0159</v>
      </c>
      <c r="R14889">
        <v>0.33839999999999998</v>
      </c>
      <c r="U14889">
        <v>2.1349999999999998</v>
      </c>
    </row>
    <row r="14890" spans="1:21">
      <c r="A14890" t="s">
        <v>1277</v>
      </c>
      <c r="B14890" t="s">
        <v>562</v>
      </c>
      <c r="E14890" t="s">
        <v>1279</v>
      </c>
      <c r="F14890" t="s">
        <v>332</v>
      </c>
      <c r="I14890" t="s">
        <v>769</v>
      </c>
      <c r="J14890" t="s">
        <v>1281</v>
      </c>
      <c r="K14890">
        <v>43.474200000000003</v>
      </c>
      <c r="L14890">
        <v>46.579500000000003</v>
      </c>
      <c r="N14890">
        <v>3.1053000000000002</v>
      </c>
      <c r="O14890">
        <v>1.0076000000000001</v>
      </c>
      <c r="R14890">
        <v>0.38150000000000001</v>
      </c>
      <c r="U14890">
        <v>2.387</v>
      </c>
    </row>
    <row r="14891" spans="1:21">
      <c r="A14891" t="s">
        <v>1277</v>
      </c>
      <c r="B14891" t="s">
        <v>562</v>
      </c>
      <c r="E14891" t="s">
        <v>1279</v>
      </c>
      <c r="F14891" t="s">
        <v>332</v>
      </c>
      <c r="I14891" t="s">
        <v>769</v>
      </c>
      <c r="J14891" t="s">
        <v>1281</v>
      </c>
      <c r="K14891">
        <v>49.684800000000003</v>
      </c>
      <c r="L14891">
        <v>52.790100000000002</v>
      </c>
      <c r="N14891">
        <v>3.1053000000000002</v>
      </c>
      <c r="O14891">
        <v>1.1035999999999999</v>
      </c>
      <c r="R14891">
        <v>0.36530000000000001</v>
      </c>
      <c r="U14891">
        <v>2.504</v>
      </c>
    </row>
    <row r="14892" spans="1:21">
      <c r="A14892" t="s">
        <v>1277</v>
      </c>
      <c r="B14892" t="s">
        <v>562</v>
      </c>
      <c r="E14892" t="s">
        <v>1279</v>
      </c>
      <c r="F14892" t="s">
        <v>332</v>
      </c>
      <c r="I14892" t="s">
        <v>769</v>
      </c>
      <c r="J14892" t="s">
        <v>1281</v>
      </c>
      <c r="K14892">
        <v>55.895400000000002</v>
      </c>
      <c r="L14892">
        <v>59.000700000000002</v>
      </c>
      <c r="N14892">
        <v>3.1053000000000002</v>
      </c>
      <c r="O14892">
        <v>1.4508000000000001</v>
      </c>
      <c r="R14892">
        <v>0.37419999999999998</v>
      </c>
      <c r="U14892">
        <v>1.6859999999999999</v>
      </c>
    </row>
    <row r="14893" spans="1:21">
      <c r="A14893" t="s">
        <v>1277</v>
      </c>
      <c r="B14893" t="s">
        <v>562</v>
      </c>
      <c r="E14893" t="s">
        <v>1279</v>
      </c>
      <c r="F14893" t="s">
        <v>332</v>
      </c>
      <c r="I14893" t="s">
        <v>769</v>
      </c>
      <c r="J14893" t="s">
        <v>1280</v>
      </c>
      <c r="K14893">
        <v>0</v>
      </c>
      <c r="L14893">
        <v>1.1429</v>
      </c>
      <c r="N14893">
        <v>1.1429</v>
      </c>
      <c r="O14893">
        <v>1.0788</v>
      </c>
      <c r="R14893">
        <v>0.56830000000000003</v>
      </c>
      <c r="U14893">
        <v>0.70099999999999996</v>
      </c>
    </row>
    <row r="14894" spans="1:21">
      <c r="A14894" t="s">
        <v>1277</v>
      </c>
      <c r="B14894" t="s">
        <v>562</v>
      </c>
      <c r="E14894" t="s">
        <v>1279</v>
      </c>
      <c r="F14894" t="s">
        <v>332</v>
      </c>
      <c r="I14894" t="s">
        <v>769</v>
      </c>
      <c r="J14894" t="s">
        <v>1280</v>
      </c>
      <c r="K14894">
        <v>1.1429</v>
      </c>
      <c r="L14894">
        <v>2.2858000000000001</v>
      </c>
      <c r="N14894">
        <v>1.1429</v>
      </c>
      <c r="O14894">
        <v>0.70279999999999998</v>
      </c>
      <c r="R14894">
        <v>0.60489999999999999</v>
      </c>
      <c r="U14894">
        <v>0.48599999999999999</v>
      </c>
    </row>
    <row r="14895" spans="1:21">
      <c r="A14895" t="s">
        <v>1277</v>
      </c>
      <c r="B14895" t="s">
        <v>562</v>
      </c>
      <c r="E14895" t="s">
        <v>1279</v>
      </c>
      <c r="F14895" t="s">
        <v>332</v>
      </c>
      <c r="I14895" t="s">
        <v>769</v>
      </c>
      <c r="J14895" t="s">
        <v>1280</v>
      </c>
      <c r="K14895">
        <v>2.2858000000000001</v>
      </c>
      <c r="L14895">
        <v>3.4287000000000001</v>
      </c>
      <c r="N14895">
        <v>1.1429</v>
      </c>
      <c r="O14895">
        <v>0.63049999999999995</v>
      </c>
      <c r="R14895">
        <v>0.5272</v>
      </c>
      <c r="U14895">
        <v>0.38</v>
      </c>
    </row>
    <row r="14896" spans="1:21">
      <c r="A14896" t="s">
        <v>1277</v>
      </c>
      <c r="B14896" t="s">
        <v>562</v>
      </c>
      <c r="E14896" t="s">
        <v>1279</v>
      </c>
      <c r="F14896" t="s">
        <v>332</v>
      </c>
      <c r="I14896" t="s">
        <v>769</v>
      </c>
      <c r="J14896" t="s">
        <v>1280</v>
      </c>
      <c r="K14896">
        <v>3.4287000000000001</v>
      </c>
      <c r="L14896">
        <v>4.5716000000000001</v>
      </c>
      <c r="N14896">
        <v>1.1429</v>
      </c>
      <c r="O14896">
        <v>0.71640000000000004</v>
      </c>
      <c r="R14896">
        <v>0.53949999999999998</v>
      </c>
      <c r="U14896">
        <v>0.442</v>
      </c>
    </row>
    <row r="14897" spans="1:21">
      <c r="A14897" t="s">
        <v>1277</v>
      </c>
      <c r="B14897" t="s">
        <v>562</v>
      </c>
      <c r="E14897" t="s">
        <v>1279</v>
      </c>
      <c r="F14897" t="s">
        <v>332</v>
      </c>
      <c r="I14897" t="s">
        <v>769</v>
      </c>
      <c r="J14897" t="s">
        <v>1280</v>
      </c>
      <c r="K14897">
        <v>4.5716000000000001</v>
      </c>
      <c r="L14897">
        <v>5.7145000000000001</v>
      </c>
      <c r="N14897">
        <v>1.1429</v>
      </c>
      <c r="O14897">
        <v>0.63900000000000001</v>
      </c>
      <c r="R14897">
        <v>0.51590000000000003</v>
      </c>
      <c r="U14897">
        <v>0.377</v>
      </c>
    </row>
    <row r="14898" spans="1:21">
      <c r="A14898" t="s">
        <v>1277</v>
      </c>
      <c r="B14898" t="s">
        <v>562</v>
      </c>
      <c r="E14898" t="s">
        <v>1279</v>
      </c>
      <c r="F14898" t="s">
        <v>332</v>
      </c>
      <c r="I14898" t="s">
        <v>769</v>
      </c>
      <c r="J14898" t="s">
        <v>1280</v>
      </c>
      <c r="K14898">
        <v>5.7145000000000001</v>
      </c>
      <c r="L14898">
        <v>6.8574000000000002</v>
      </c>
      <c r="N14898">
        <v>1.1429</v>
      </c>
      <c r="O14898">
        <v>0.63560000000000005</v>
      </c>
      <c r="R14898">
        <v>0.46150000000000002</v>
      </c>
      <c r="U14898">
        <v>0.33500000000000002</v>
      </c>
    </row>
    <row r="14899" spans="1:21">
      <c r="A14899" t="s">
        <v>1277</v>
      </c>
      <c r="B14899" t="s">
        <v>562</v>
      </c>
      <c r="E14899" t="s">
        <v>1279</v>
      </c>
      <c r="F14899" t="s">
        <v>332</v>
      </c>
      <c r="I14899" t="s">
        <v>769</v>
      </c>
      <c r="J14899" t="s">
        <v>1280</v>
      </c>
      <c r="K14899">
        <v>6.8574000000000002</v>
      </c>
      <c r="L14899">
        <v>8.0002999999999993</v>
      </c>
      <c r="N14899">
        <v>1.1429</v>
      </c>
      <c r="O14899">
        <v>0.63790000000000002</v>
      </c>
      <c r="R14899">
        <v>0.41760000000000003</v>
      </c>
      <c r="U14899">
        <v>0.30399999999999999</v>
      </c>
    </row>
    <row r="14900" spans="1:21">
      <c r="A14900" t="s">
        <v>1277</v>
      </c>
      <c r="B14900" t="s">
        <v>562</v>
      </c>
      <c r="E14900" t="s">
        <v>1279</v>
      </c>
      <c r="F14900" t="s">
        <v>332</v>
      </c>
      <c r="I14900" t="s">
        <v>769</v>
      </c>
      <c r="J14900" t="s">
        <v>1280</v>
      </c>
      <c r="K14900">
        <v>8.0002999999999993</v>
      </c>
      <c r="L14900">
        <v>9.1432000000000002</v>
      </c>
      <c r="N14900">
        <v>1.1429</v>
      </c>
      <c r="O14900">
        <v>0.84309999999999996</v>
      </c>
      <c r="R14900">
        <v>0.501</v>
      </c>
      <c r="U14900">
        <v>0.48299999999999998</v>
      </c>
    </row>
    <row r="14901" spans="1:21">
      <c r="A14901" t="s">
        <v>1277</v>
      </c>
      <c r="B14901" t="s">
        <v>562</v>
      </c>
      <c r="E14901" t="s">
        <v>1279</v>
      </c>
      <c r="F14901" t="s">
        <v>332</v>
      </c>
      <c r="I14901" t="s">
        <v>769</v>
      </c>
      <c r="J14901" t="s">
        <v>1280</v>
      </c>
      <c r="K14901">
        <v>9.1432000000000002</v>
      </c>
      <c r="L14901">
        <v>10.286099999999999</v>
      </c>
      <c r="N14901">
        <v>1.1429</v>
      </c>
      <c r="O14901">
        <v>0.85950000000000004</v>
      </c>
      <c r="R14901">
        <v>0.52729999999999999</v>
      </c>
      <c r="U14901">
        <v>0.51800000000000002</v>
      </c>
    </row>
    <row r="14902" spans="1:21">
      <c r="A14902" t="s">
        <v>1277</v>
      </c>
      <c r="B14902" t="s">
        <v>562</v>
      </c>
      <c r="E14902" t="s">
        <v>1279</v>
      </c>
      <c r="F14902" t="s">
        <v>332</v>
      </c>
      <c r="I14902" t="s">
        <v>769</v>
      </c>
      <c r="J14902" t="s">
        <v>1280</v>
      </c>
      <c r="K14902">
        <v>10.286099999999999</v>
      </c>
      <c r="L14902">
        <v>11.429</v>
      </c>
      <c r="N14902">
        <v>1.1429</v>
      </c>
      <c r="O14902">
        <v>0.60699999999999998</v>
      </c>
      <c r="R14902">
        <v>0.48930000000000001</v>
      </c>
      <c r="U14902">
        <v>0.33900000000000002</v>
      </c>
    </row>
    <row r="14903" spans="1:21">
      <c r="A14903" t="s">
        <v>1277</v>
      </c>
      <c r="B14903" t="s">
        <v>562</v>
      </c>
      <c r="E14903" t="s">
        <v>1279</v>
      </c>
      <c r="F14903" t="s">
        <v>332</v>
      </c>
      <c r="I14903" t="s">
        <v>769</v>
      </c>
      <c r="J14903" t="s">
        <v>1280</v>
      </c>
      <c r="K14903">
        <v>11.429</v>
      </c>
      <c r="L14903">
        <v>12.571899999999999</v>
      </c>
      <c r="N14903">
        <v>1.1429</v>
      </c>
      <c r="O14903">
        <v>1.0465</v>
      </c>
      <c r="R14903">
        <v>0.5081</v>
      </c>
      <c r="U14903">
        <v>0.60799999999999998</v>
      </c>
    </row>
    <row r="14904" spans="1:21">
      <c r="A14904" t="s">
        <v>1277</v>
      </c>
      <c r="B14904" t="s">
        <v>562</v>
      </c>
      <c r="E14904" t="s">
        <v>1279</v>
      </c>
      <c r="F14904" t="s">
        <v>332</v>
      </c>
      <c r="I14904" t="s">
        <v>769</v>
      </c>
      <c r="J14904" t="s">
        <v>1280</v>
      </c>
      <c r="K14904">
        <v>12.571899999999999</v>
      </c>
      <c r="L14904">
        <v>13.7148</v>
      </c>
      <c r="N14904">
        <v>1.1429</v>
      </c>
      <c r="O14904">
        <v>0.95840000000000003</v>
      </c>
      <c r="R14904">
        <v>0.49909999999999999</v>
      </c>
      <c r="U14904">
        <v>0.54700000000000004</v>
      </c>
    </row>
    <row r="14905" spans="1:21">
      <c r="A14905" t="s">
        <v>1277</v>
      </c>
      <c r="B14905" t="s">
        <v>562</v>
      </c>
      <c r="E14905" t="s">
        <v>1279</v>
      </c>
      <c r="F14905" t="s">
        <v>332</v>
      </c>
      <c r="I14905" t="s">
        <v>769</v>
      </c>
      <c r="J14905" t="s">
        <v>1280</v>
      </c>
      <c r="K14905">
        <v>13.7148</v>
      </c>
      <c r="L14905">
        <v>14.857699999999999</v>
      </c>
      <c r="N14905">
        <v>1.1429</v>
      </c>
      <c r="O14905">
        <v>0.86599999999999999</v>
      </c>
      <c r="R14905">
        <v>0.51829999999999998</v>
      </c>
      <c r="U14905">
        <v>0.51300000000000001</v>
      </c>
    </row>
    <row r="14906" spans="1:21">
      <c r="A14906" t="s">
        <v>1277</v>
      </c>
      <c r="B14906" t="s">
        <v>562</v>
      </c>
      <c r="E14906" t="s">
        <v>1279</v>
      </c>
      <c r="F14906" t="s">
        <v>332</v>
      </c>
      <c r="I14906" t="s">
        <v>769</v>
      </c>
      <c r="J14906" t="s">
        <v>1280</v>
      </c>
      <c r="K14906">
        <v>14.857699999999999</v>
      </c>
      <c r="L14906">
        <v>16.000599999999999</v>
      </c>
      <c r="N14906">
        <v>1.1429</v>
      </c>
      <c r="O14906">
        <v>0.93799999999999994</v>
      </c>
      <c r="R14906">
        <v>0.53759999999999997</v>
      </c>
      <c r="U14906">
        <v>0.57599999999999996</v>
      </c>
    </row>
    <row r="14907" spans="1:21">
      <c r="A14907" t="s">
        <v>1277</v>
      </c>
      <c r="B14907" t="s">
        <v>562</v>
      </c>
      <c r="E14907" t="s">
        <v>1279</v>
      </c>
      <c r="F14907" t="s">
        <v>332</v>
      </c>
      <c r="I14907" t="s">
        <v>769</v>
      </c>
      <c r="J14907" t="s">
        <v>1280</v>
      </c>
      <c r="K14907">
        <v>16.000599999999999</v>
      </c>
      <c r="L14907">
        <v>17.1435</v>
      </c>
      <c r="N14907">
        <v>1.1429</v>
      </c>
      <c r="O14907">
        <v>0.68100000000000005</v>
      </c>
      <c r="R14907">
        <v>0.51180000000000003</v>
      </c>
      <c r="U14907">
        <v>0.39800000000000002</v>
      </c>
    </row>
    <row r="14908" spans="1:21">
      <c r="A14908" t="s">
        <v>1277</v>
      </c>
      <c r="B14908" t="s">
        <v>562</v>
      </c>
      <c r="E14908" t="s">
        <v>1279</v>
      </c>
      <c r="F14908" t="s">
        <v>332</v>
      </c>
      <c r="I14908" t="s">
        <v>769</v>
      </c>
      <c r="J14908" t="s">
        <v>1280</v>
      </c>
      <c r="K14908">
        <v>17.1435</v>
      </c>
      <c r="L14908">
        <v>18.2864</v>
      </c>
      <c r="N14908">
        <v>1.1429</v>
      </c>
      <c r="O14908">
        <v>0.79259999999999997</v>
      </c>
      <c r="R14908">
        <v>0.4834</v>
      </c>
      <c r="U14908">
        <v>0.438</v>
      </c>
    </row>
    <row r="14909" spans="1:21">
      <c r="A14909" t="s">
        <v>1277</v>
      </c>
      <c r="B14909" t="s">
        <v>562</v>
      </c>
      <c r="E14909" t="s">
        <v>1279</v>
      </c>
      <c r="F14909" t="s">
        <v>332</v>
      </c>
      <c r="I14909" t="s">
        <v>769</v>
      </c>
      <c r="J14909" t="s">
        <v>1280</v>
      </c>
      <c r="K14909">
        <v>18.2864</v>
      </c>
      <c r="L14909">
        <v>19.429300000000001</v>
      </c>
      <c r="N14909">
        <v>1.1429</v>
      </c>
      <c r="O14909">
        <v>0.66569999999999996</v>
      </c>
      <c r="R14909">
        <v>0.53569999999999995</v>
      </c>
      <c r="U14909">
        <v>0.40799999999999997</v>
      </c>
    </row>
    <row r="14910" spans="1:21">
      <c r="A14910" t="s">
        <v>1277</v>
      </c>
      <c r="B14910" t="s">
        <v>562</v>
      </c>
      <c r="E14910" t="s">
        <v>1279</v>
      </c>
      <c r="F14910" t="s">
        <v>332</v>
      </c>
      <c r="I14910" t="s">
        <v>769</v>
      </c>
      <c r="J14910" t="s">
        <v>1280</v>
      </c>
      <c r="K14910">
        <v>19.429300000000001</v>
      </c>
      <c r="L14910">
        <v>20.572199999999999</v>
      </c>
      <c r="N14910">
        <v>1.1429</v>
      </c>
      <c r="O14910">
        <v>0.76119999999999999</v>
      </c>
      <c r="R14910">
        <v>0.48499999999999999</v>
      </c>
      <c r="U14910">
        <v>0.42199999999999999</v>
      </c>
    </row>
    <row r="14911" spans="1:21">
      <c r="A14911" t="s">
        <v>1277</v>
      </c>
      <c r="B14911" t="s">
        <v>562</v>
      </c>
      <c r="E14911" t="s">
        <v>1279</v>
      </c>
      <c r="F14911" t="s">
        <v>332</v>
      </c>
      <c r="I14911" t="s">
        <v>769</v>
      </c>
      <c r="J14911" t="s">
        <v>1280</v>
      </c>
      <c r="K14911">
        <v>20.572199999999999</v>
      </c>
      <c r="L14911">
        <v>21.7151</v>
      </c>
      <c r="N14911">
        <v>1.1429</v>
      </c>
      <c r="O14911">
        <v>0.87139999999999995</v>
      </c>
      <c r="R14911">
        <v>0.49299999999999999</v>
      </c>
      <c r="U14911">
        <v>0.49099999999999999</v>
      </c>
    </row>
    <row r="14912" spans="1:21">
      <c r="A14912" t="s">
        <v>1277</v>
      </c>
      <c r="B14912" t="s">
        <v>562</v>
      </c>
      <c r="E14912" t="s">
        <v>1279</v>
      </c>
      <c r="F14912" t="s">
        <v>332</v>
      </c>
      <c r="I14912" t="s">
        <v>769</v>
      </c>
      <c r="J14912" t="s">
        <v>1280</v>
      </c>
      <c r="K14912">
        <v>21.7151</v>
      </c>
      <c r="L14912">
        <v>22.858000000000001</v>
      </c>
      <c r="N14912">
        <v>1.1429</v>
      </c>
      <c r="O14912">
        <v>0.80989999999999995</v>
      </c>
      <c r="R14912">
        <v>0.51280000000000003</v>
      </c>
      <c r="U14912">
        <v>0.47499999999999998</v>
      </c>
    </row>
    <row r="14913" spans="1:21">
      <c r="A14913" t="s">
        <v>1277</v>
      </c>
      <c r="B14913" t="s">
        <v>562</v>
      </c>
      <c r="E14913" t="s">
        <v>1279</v>
      </c>
      <c r="F14913" t="s">
        <v>332</v>
      </c>
      <c r="I14913" t="s">
        <v>769</v>
      </c>
      <c r="J14913" t="s">
        <v>1280</v>
      </c>
      <c r="K14913">
        <v>22.858000000000001</v>
      </c>
      <c r="L14913">
        <v>24.000900000000001</v>
      </c>
      <c r="N14913">
        <v>1.1429</v>
      </c>
      <c r="O14913">
        <v>0.73340000000000005</v>
      </c>
      <c r="R14913">
        <v>0.4899</v>
      </c>
      <c r="U14913">
        <v>0.41099999999999998</v>
      </c>
    </row>
    <row r="14914" spans="1:21">
      <c r="A14914" t="s">
        <v>1277</v>
      </c>
      <c r="B14914" t="s">
        <v>562</v>
      </c>
      <c r="E14914" t="s">
        <v>1279</v>
      </c>
      <c r="F14914" t="s">
        <v>332</v>
      </c>
      <c r="I14914" t="s">
        <v>769</v>
      </c>
      <c r="J14914" t="s">
        <v>1280</v>
      </c>
      <c r="K14914">
        <v>24.000900000000001</v>
      </c>
      <c r="L14914">
        <v>25.143799999999999</v>
      </c>
      <c r="N14914">
        <v>1.1429</v>
      </c>
      <c r="O14914">
        <v>0.90429999999999999</v>
      </c>
      <c r="R14914">
        <v>0.46710000000000002</v>
      </c>
      <c r="U14914">
        <v>0.48299999999999998</v>
      </c>
    </row>
    <row r="14915" spans="1:21">
      <c r="A14915" t="s">
        <v>1277</v>
      </c>
      <c r="B14915" t="s">
        <v>562</v>
      </c>
      <c r="E14915" t="s">
        <v>1279</v>
      </c>
      <c r="F14915" t="s">
        <v>332</v>
      </c>
      <c r="I14915" t="s">
        <v>769</v>
      </c>
      <c r="J14915" t="s">
        <v>1280</v>
      </c>
      <c r="K14915">
        <v>25.143799999999999</v>
      </c>
      <c r="L14915">
        <v>26.2867</v>
      </c>
      <c r="N14915">
        <v>1.1429</v>
      </c>
      <c r="O14915">
        <v>0.76570000000000005</v>
      </c>
      <c r="R14915">
        <v>0.4496</v>
      </c>
      <c r="U14915">
        <v>0.39300000000000002</v>
      </c>
    </row>
    <row r="14916" spans="1:21">
      <c r="A14916" t="s">
        <v>1277</v>
      </c>
      <c r="B14916" t="s">
        <v>562</v>
      </c>
      <c r="E14916" t="s">
        <v>1279</v>
      </c>
      <c r="F14916" t="s">
        <v>332</v>
      </c>
      <c r="I14916" t="s">
        <v>769</v>
      </c>
      <c r="J14916" t="s">
        <v>1280</v>
      </c>
      <c r="K14916">
        <v>26.2867</v>
      </c>
      <c r="L14916">
        <v>27.429600000000001</v>
      </c>
      <c r="N14916">
        <v>1.1429</v>
      </c>
      <c r="O14916">
        <v>0.84140000000000004</v>
      </c>
      <c r="R14916">
        <v>0.432</v>
      </c>
      <c r="U14916">
        <v>0.41499999999999998</v>
      </c>
    </row>
    <row r="14917" spans="1:21">
      <c r="A14917" t="s">
        <v>1277</v>
      </c>
      <c r="B14917" t="s">
        <v>562</v>
      </c>
      <c r="E14917" t="s">
        <v>1279</v>
      </c>
      <c r="F14917" t="s">
        <v>332</v>
      </c>
      <c r="I14917" t="s">
        <v>769</v>
      </c>
      <c r="J14917" t="s">
        <v>1280</v>
      </c>
      <c r="K14917">
        <v>27.429600000000001</v>
      </c>
      <c r="L14917">
        <v>28.572500000000002</v>
      </c>
      <c r="N14917">
        <v>1.1429</v>
      </c>
      <c r="O14917">
        <v>0.872</v>
      </c>
      <c r="R14917">
        <v>0.42070000000000002</v>
      </c>
      <c r="U14917">
        <v>0.41899999999999998</v>
      </c>
    </row>
    <row r="14918" spans="1:21">
      <c r="A14918" t="s">
        <v>1277</v>
      </c>
      <c r="B14918" t="s">
        <v>562</v>
      </c>
      <c r="E14918" t="s">
        <v>1279</v>
      </c>
      <c r="F14918" t="s">
        <v>332</v>
      </c>
      <c r="I14918" t="s">
        <v>769</v>
      </c>
      <c r="J14918" t="s">
        <v>1280</v>
      </c>
      <c r="K14918">
        <v>28.572500000000002</v>
      </c>
      <c r="L14918">
        <v>29.715399999999999</v>
      </c>
      <c r="N14918">
        <v>1.1429</v>
      </c>
      <c r="O14918">
        <v>0.90139999999999998</v>
      </c>
      <c r="R14918">
        <v>0.4093</v>
      </c>
      <c r="U14918">
        <v>0.42199999999999999</v>
      </c>
    </row>
    <row r="14919" spans="1:21">
      <c r="A14919" t="s">
        <v>1277</v>
      </c>
      <c r="B14919" t="s">
        <v>562</v>
      </c>
      <c r="E14919" t="s">
        <v>1279</v>
      </c>
      <c r="F14919" t="s">
        <v>332</v>
      </c>
      <c r="I14919" t="s">
        <v>769</v>
      </c>
      <c r="J14919" t="s">
        <v>1280</v>
      </c>
      <c r="K14919">
        <v>29.715399999999999</v>
      </c>
      <c r="L14919">
        <v>30.8583</v>
      </c>
      <c r="N14919">
        <v>1.1429</v>
      </c>
      <c r="O14919">
        <v>0.78439999999999999</v>
      </c>
      <c r="R14919">
        <v>0.40339999999999998</v>
      </c>
      <c r="U14919">
        <v>0.36199999999999999</v>
      </c>
    </row>
    <row r="14920" spans="1:21">
      <c r="A14920" t="s">
        <v>1277</v>
      </c>
      <c r="B14920" t="s">
        <v>562</v>
      </c>
      <c r="E14920" t="s">
        <v>1279</v>
      </c>
      <c r="F14920" t="s">
        <v>332</v>
      </c>
      <c r="I14920" t="s">
        <v>769</v>
      </c>
      <c r="J14920" t="s">
        <v>1280</v>
      </c>
      <c r="K14920">
        <v>30.8583</v>
      </c>
      <c r="L14920">
        <v>32.001199999999997</v>
      </c>
      <c r="N14920">
        <v>1.1429</v>
      </c>
      <c r="O14920">
        <v>0.96289999999999998</v>
      </c>
      <c r="R14920">
        <v>0.39750000000000002</v>
      </c>
      <c r="U14920">
        <v>0.437</v>
      </c>
    </row>
    <row r="14921" spans="1:21">
      <c r="A14921" t="s">
        <v>1277</v>
      </c>
      <c r="B14921" t="s">
        <v>562</v>
      </c>
      <c r="E14921" t="s">
        <v>1279</v>
      </c>
      <c r="F14921" t="s">
        <v>332</v>
      </c>
      <c r="I14921" t="s">
        <v>769</v>
      </c>
      <c r="J14921" t="s">
        <v>1280</v>
      </c>
      <c r="K14921">
        <v>32.001199999999997</v>
      </c>
      <c r="L14921">
        <v>33.144100000000002</v>
      </c>
      <c r="N14921">
        <v>1.1429</v>
      </c>
      <c r="O14921">
        <v>0.9607</v>
      </c>
      <c r="R14921">
        <v>0.39100000000000001</v>
      </c>
      <c r="U14921">
        <v>0.42899999999999999</v>
      </c>
    </row>
    <row r="14922" spans="1:21">
      <c r="A14922" t="s">
        <v>1277</v>
      </c>
      <c r="B14922" t="s">
        <v>562</v>
      </c>
      <c r="E14922" t="s">
        <v>1279</v>
      </c>
      <c r="F14922" t="s">
        <v>332</v>
      </c>
      <c r="I14922" t="s">
        <v>769</v>
      </c>
      <c r="J14922" t="s">
        <v>1280</v>
      </c>
      <c r="K14922">
        <v>33.144100000000002</v>
      </c>
      <c r="L14922">
        <v>34.286999999999999</v>
      </c>
      <c r="N14922">
        <v>1.1429</v>
      </c>
      <c r="O14922">
        <v>0.99490000000000001</v>
      </c>
      <c r="R14922">
        <v>0.38450000000000001</v>
      </c>
      <c r="U14922">
        <v>0.437</v>
      </c>
    </row>
    <row r="14923" spans="1:21">
      <c r="A14923" t="s">
        <v>1277</v>
      </c>
      <c r="B14923" t="s">
        <v>562</v>
      </c>
      <c r="E14923" t="s">
        <v>1279</v>
      </c>
      <c r="F14923" t="s">
        <v>332</v>
      </c>
      <c r="I14923" t="s">
        <v>769</v>
      </c>
      <c r="J14923" t="s">
        <v>1280</v>
      </c>
      <c r="K14923">
        <v>34.286999999999999</v>
      </c>
      <c r="L14923">
        <v>35.429900000000004</v>
      </c>
      <c r="N14923">
        <v>1.1429</v>
      </c>
      <c r="O14923">
        <v>0.8952</v>
      </c>
      <c r="R14923">
        <v>0.40200000000000002</v>
      </c>
      <c r="U14923">
        <v>0.41099999999999998</v>
      </c>
    </row>
    <row r="14924" spans="1:21">
      <c r="A14924" t="s">
        <v>1277</v>
      </c>
      <c r="B14924" t="s">
        <v>562</v>
      </c>
      <c r="E14924" t="s">
        <v>1279</v>
      </c>
      <c r="F14924" t="s">
        <v>332</v>
      </c>
      <c r="I14924" t="s">
        <v>769</v>
      </c>
      <c r="J14924" t="s">
        <v>1280</v>
      </c>
      <c r="K14924">
        <v>35.429900000000004</v>
      </c>
      <c r="L14924">
        <v>36.572800000000001</v>
      </c>
      <c r="N14924">
        <v>1.1429</v>
      </c>
      <c r="O14924">
        <v>0.92149999999999999</v>
      </c>
      <c r="R14924">
        <v>0.4194</v>
      </c>
      <c r="U14924">
        <v>0.442</v>
      </c>
    </row>
    <row r="14925" spans="1:21">
      <c r="A14925" t="s">
        <v>1277</v>
      </c>
      <c r="B14925" t="s">
        <v>562</v>
      </c>
      <c r="E14925" t="s">
        <v>1279</v>
      </c>
      <c r="F14925" t="s">
        <v>332</v>
      </c>
      <c r="I14925" t="s">
        <v>769</v>
      </c>
      <c r="J14925" t="s">
        <v>1280</v>
      </c>
      <c r="K14925">
        <v>36.572800000000001</v>
      </c>
      <c r="L14925">
        <v>37.715699999999998</v>
      </c>
      <c r="N14925">
        <v>1.1429</v>
      </c>
      <c r="O14925">
        <v>0.92010000000000003</v>
      </c>
      <c r="R14925">
        <v>0.40039999999999998</v>
      </c>
      <c r="U14925">
        <v>0.42099999999999999</v>
      </c>
    </row>
    <row r="14926" spans="1:21">
      <c r="A14926" t="s">
        <v>1277</v>
      </c>
      <c r="B14926" t="s">
        <v>562</v>
      </c>
      <c r="E14926" t="s">
        <v>1279</v>
      </c>
      <c r="F14926" t="s">
        <v>332</v>
      </c>
      <c r="I14926" t="s">
        <v>769</v>
      </c>
      <c r="J14926" t="s">
        <v>1280</v>
      </c>
      <c r="K14926">
        <v>37.715699999999998</v>
      </c>
      <c r="L14926">
        <v>38.858600000000003</v>
      </c>
      <c r="N14926">
        <v>1.1429</v>
      </c>
      <c r="O14926">
        <v>0.8105</v>
      </c>
      <c r="R14926">
        <v>0.38140000000000002</v>
      </c>
      <c r="U14926">
        <v>0.35299999999999998</v>
      </c>
    </row>
    <row r="14927" spans="1:21">
      <c r="A14927" t="s">
        <v>1277</v>
      </c>
      <c r="B14927" t="s">
        <v>562</v>
      </c>
      <c r="E14927" t="s">
        <v>1279</v>
      </c>
      <c r="F14927" t="s">
        <v>332</v>
      </c>
      <c r="I14927" t="s">
        <v>769</v>
      </c>
      <c r="J14927" t="s">
        <v>1280</v>
      </c>
      <c r="K14927">
        <v>38.858600000000003</v>
      </c>
      <c r="L14927">
        <v>40.0015</v>
      </c>
      <c r="N14927">
        <v>1.1429</v>
      </c>
      <c r="O14927">
        <v>0.77869999999999995</v>
      </c>
      <c r="R14927">
        <v>0.37830000000000003</v>
      </c>
      <c r="U14927">
        <v>0.33700000000000002</v>
      </c>
    </row>
    <row r="14928" spans="1:21">
      <c r="A14928" t="s">
        <v>1277</v>
      </c>
      <c r="B14928" t="s">
        <v>562</v>
      </c>
      <c r="E14928" t="s">
        <v>1279</v>
      </c>
      <c r="F14928" t="s">
        <v>332</v>
      </c>
      <c r="I14928" t="s">
        <v>769</v>
      </c>
      <c r="J14928" t="s">
        <v>1280</v>
      </c>
      <c r="K14928">
        <v>40.0015</v>
      </c>
      <c r="L14928">
        <v>41.144399999999997</v>
      </c>
      <c r="N14928">
        <v>1.1429</v>
      </c>
      <c r="O14928">
        <v>0.7974</v>
      </c>
      <c r="R14928">
        <v>0.37509999999999999</v>
      </c>
      <c r="U14928">
        <v>0.34200000000000003</v>
      </c>
    </row>
    <row r="14929" spans="1:21">
      <c r="A14929" t="s">
        <v>1277</v>
      </c>
      <c r="B14929" t="s">
        <v>562</v>
      </c>
      <c r="E14929" t="s">
        <v>1279</v>
      </c>
      <c r="F14929" t="s">
        <v>332</v>
      </c>
      <c r="I14929" t="s">
        <v>769</v>
      </c>
      <c r="J14929" t="s">
        <v>1280</v>
      </c>
      <c r="K14929">
        <v>41.144399999999997</v>
      </c>
      <c r="L14929">
        <v>42.287300000000002</v>
      </c>
      <c r="N14929">
        <v>1.1429</v>
      </c>
      <c r="O14929">
        <v>0.70389999999999997</v>
      </c>
      <c r="R14929">
        <v>0.35909999999999997</v>
      </c>
      <c r="U14929">
        <v>0.28899999999999998</v>
      </c>
    </row>
    <row r="14930" spans="1:21">
      <c r="A14930" t="s">
        <v>1277</v>
      </c>
      <c r="B14930" t="s">
        <v>562</v>
      </c>
      <c r="E14930" t="s">
        <v>1279</v>
      </c>
      <c r="F14930" t="s">
        <v>332</v>
      </c>
      <c r="I14930" t="s">
        <v>769</v>
      </c>
      <c r="J14930" t="s">
        <v>1280</v>
      </c>
      <c r="K14930">
        <v>42.287300000000002</v>
      </c>
      <c r="L14930">
        <v>43.430199999999999</v>
      </c>
      <c r="N14930">
        <v>1.1429</v>
      </c>
      <c r="O14930">
        <v>0.8649</v>
      </c>
      <c r="R14930">
        <v>0.34310000000000002</v>
      </c>
      <c r="U14930">
        <v>0.33900000000000002</v>
      </c>
    </row>
    <row r="14931" spans="1:21">
      <c r="A14931" t="s">
        <v>1277</v>
      </c>
      <c r="B14931" t="s">
        <v>562</v>
      </c>
      <c r="E14931" t="s">
        <v>1279</v>
      </c>
      <c r="F14931" t="s">
        <v>332</v>
      </c>
      <c r="I14931" t="s">
        <v>769</v>
      </c>
      <c r="J14931" t="s">
        <v>1280</v>
      </c>
      <c r="K14931">
        <v>43.430199999999999</v>
      </c>
      <c r="L14931">
        <v>44.573099999999997</v>
      </c>
      <c r="N14931">
        <v>1.1429</v>
      </c>
      <c r="O14931">
        <v>0.9133</v>
      </c>
      <c r="R14931">
        <v>0.35670000000000002</v>
      </c>
      <c r="U14931">
        <v>0.372</v>
      </c>
    </row>
    <row r="14932" spans="1:21">
      <c r="A14932" t="s">
        <v>1277</v>
      </c>
      <c r="B14932" t="s">
        <v>562</v>
      </c>
      <c r="E14932" t="s">
        <v>1279</v>
      </c>
      <c r="F14932" t="s">
        <v>332</v>
      </c>
      <c r="I14932" t="s">
        <v>769</v>
      </c>
      <c r="J14932" t="s">
        <v>1280</v>
      </c>
      <c r="K14932">
        <v>44.573099999999997</v>
      </c>
      <c r="L14932">
        <v>45.716000000000001</v>
      </c>
      <c r="N14932">
        <v>1.1429</v>
      </c>
      <c r="O14932">
        <v>0.80820000000000003</v>
      </c>
      <c r="R14932">
        <v>0.37030000000000002</v>
      </c>
      <c r="U14932">
        <v>0.34200000000000003</v>
      </c>
    </row>
    <row r="14933" spans="1:21">
      <c r="A14933" t="s">
        <v>1277</v>
      </c>
      <c r="B14933" t="s">
        <v>562</v>
      </c>
      <c r="E14933" t="s">
        <v>1279</v>
      </c>
      <c r="F14933" t="s">
        <v>332</v>
      </c>
      <c r="I14933" t="s">
        <v>769</v>
      </c>
      <c r="J14933" t="s">
        <v>1280</v>
      </c>
      <c r="K14933">
        <v>45.716000000000001</v>
      </c>
      <c r="L14933">
        <v>46.858899999999998</v>
      </c>
      <c r="N14933">
        <v>1.1429</v>
      </c>
      <c r="O14933">
        <v>0.83030000000000004</v>
      </c>
      <c r="R14933">
        <v>0.3614</v>
      </c>
      <c r="U14933">
        <v>0.34300000000000003</v>
      </c>
    </row>
    <row r="14934" spans="1:21">
      <c r="A14934" t="s">
        <v>1277</v>
      </c>
      <c r="B14934" t="s">
        <v>562</v>
      </c>
      <c r="E14934" t="s">
        <v>1279</v>
      </c>
      <c r="F14934" t="s">
        <v>332</v>
      </c>
      <c r="I14934" t="s">
        <v>769</v>
      </c>
      <c r="J14934" t="s">
        <v>1280</v>
      </c>
      <c r="K14934">
        <v>46.858899999999998</v>
      </c>
      <c r="L14934">
        <v>48.001800000000003</v>
      </c>
      <c r="N14934">
        <v>1.1429</v>
      </c>
      <c r="O14934">
        <v>0.93149999999999999</v>
      </c>
      <c r="R14934">
        <v>0.35260000000000002</v>
      </c>
      <c r="U14934">
        <v>0.375</v>
      </c>
    </row>
    <row r="14935" spans="1:21">
      <c r="A14935" t="s">
        <v>1277</v>
      </c>
      <c r="B14935" t="s">
        <v>562</v>
      </c>
      <c r="E14935" t="s">
        <v>1279</v>
      </c>
      <c r="F14935" t="s">
        <v>332</v>
      </c>
      <c r="I14935" t="s">
        <v>769</v>
      </c>
      <c r="J14935" t="s">
        <v>1280</v>
      </c>
      <c r="K14935">
        <v>48.001800000000003</v>
      </c>
      <c r="L14935">
        <v>49.1447</v>
      </c>
      <c r="N14935">
        <v>1.1429</v>
      </c>
      <c r="O14935">
        <v>0.99490000000000001</v>
      </c>
      <c r="R14935">
        <v>0.34810000000000002</v>
      </c>
      <c r="U14935">
        <v>0.39600000000000002</v>
      </c>
    </row>
    <row r="14936" spans="1:21">
      <c r="A14936" t="s">
        <v>1277</v>
      </c>
      <c r="B14936" t="s">
        <v>562</v>
      </c>
      <c r="E14936" t="s">
        <v>1279</v>
      </c>
      <c r="F14936" t="s">
        <v>332</v>
      </c>
      <c r="I14936" t="s">
        <v>769</v>
      </c>
      <c r="J14936" t="s">
        <v>1280</v>
      </c>
      <c r="K14936">
        <v>49.1447</v>
      </c>
      <c r="L14936">
        <v>50.287599999999998</v>
      </c>
      <c r="N14936">
        <v>1.1429</v>
      </c>
      <c r="O14936">
        <v>1.0508</v>
      </c>
      <c r="R14936">
        <v>0.34350000000000003</v>
      </c>
      <c r="U14936">
        <v>0.41299999999999998</v>
      </c>
    </row>
    <row r="14937" spans="1:21">
      <c r="A14937" t="s">
        <v>1277</v>
      </c>
      <c r="B14937" t="s">
        <v>562</v>
      </c>
      <c r="E14937" t="s">
        <v>1279</v>
      </c>
      <c r="F14937" t="s">
        <v>332</v>
      </c>
      <c r="I14937" t="s">
        <v>769</v>
      </c>
      <c r="J14937" t="s">
        <v>1280</v>
      </c>
      <c r="K14937">
        <v>50.287599999999998</v>
      </c>
      <c r="L14937">
        <v>51.430500000000002</v>
      </c>
      <c r="N14937">
        <v>1.1429</v>
      </c>
      <c r="O14937">
        <v>0.72260000000000002</v>
      </c>
      <c r="R14937">
        <v>0.36130000000000001</v>
      </c>
      <c r="U14937">
        <v>0.29799999999999999</v>
      </c>
    </row>
    <row r="14938" spans="1:21">
      <c r="A14938" t="s">
        <v>1277</v>
      </c>
      <c r="B14938" t="s">
        <v>562</v>
      </c>
      <c r="E14938" t="s">
        <v>1279</v>
      </c>
      <c r="F14938" t="s">
        <v>332</v>
      </c>
      <c r="I14938" t="s">
        <v>769</v>
      </c>
      <c r="J14938" t="s">
        <v>1280</v>
      </c>
      <c r="K14938">
        <v>51.430500000000002</v>
      </c>
      <c r="L14938">
        <v>52.573399999999999</v>
      </c>
      <c r="N14938">
        <v>1.1429</v>
      </c>
      <c r="O14938">
        <v>0.94450000000000001</v>
      </c>
      <c r="R14938">
        <v>0.379</v>
      </c>
      <c r="U14938">
        <v>0.40899999999999997</v>
      </c>
    </row>
    <row r="14939" spans="1:21">
      <c r="A14939" t="s">
        <v>1277</v>
      </c>
      <c r="B14939" t="s">
        <v>562</v>
      </c>
      <c r="E14939" t="s">
        <v>1279</v>
      </c>
      <c r="F14939" t="s">
        <v>332</v>
      </c>
      <c r="I14939" t="s">
        <v>769</v>
      </c>
      <c r="J14939" t="s">
        <v>1280</v>
      </c>
      <c r="K14939">
        <v>52.573399999999999</v>
      </c>
      <c r="L14939">
        <v>53.716299999999997</v>
      </c>
      <c r="N14939">
        <v>1.1429</v>
      </c>
      <c r="O14939">
        <v>1.0598000000000001</v>
      </c>
      <c r="R14939">
        <v>0.35620000000000002</v>
      </c>
      <c r="U14939">
        <v>0.43099999999999999</v>
      </c>
    </row>
    <row r="14940" spans="1:21">
      <c r="A14940" t="s">
        <v>1277</v>
      </c>
      <c r="B14940" t="s">
        <v>562</v>
      </c>
      <c r="E14940" t="s">
        <v>1279</v>
      </c>
      <c r="F14940" t="s">
        <v>332</v>
      </c>
      <c r="I14940" t="s">
        <v>769</v>
      </c>
      <c r="J14940" t="s">
        <v>1280</v>
      </c>
      <c r="K14940">
        <v>53.716299999999997</v>
      </c>
      <c r="L14940">
        <v>54.859200000000001</v>
      </c>
      <c r="N14940">
        <v>1.1429</v>
      </c>
      <c r="O14940">
        <v>0.89090000000000003</v>
      </c>
      <c r="R14940">
        <v>0.33350000000000002</v>
      </c>
      <c r="U14940">
        <v>0.34</v>
      </c>
    </row>
    <row r="14941" spans="1:21">
      <c r="A14941" t="s">
        <v>1277</v>
      </c>
      <c r="B14941" t="s">
        <v>562</v>
      </c>
      <c r="E14941" t="s">
        <v>1279</v>
      </c>
      <c r="F14941" t="s">
        <v>332</v>
      </c>
      <c r="I14941" t="s">
        <v>769</v>
      </c>
      <c r="J14941" t="s">
        <v>1280</v>
      </c>
      <c r="K14941">
        <v>54.859200000000001</v>
      </c>
      <c r="L14941">
        <v>56.002099999999999</v>
      </c>
      <c r="N14941">
        <v>1.1429</v>
      </c>
      <c r="O14941">
        <v>1.1653</v>
      </c>
      <c r="R14941">
        <v>0.35260000000000002</v>
      </c>
      <c r="U14941">
        <v>0.47</v>
      </c>
    </row>
    <row r="14942" spans="1:21">
      <c r="A14942" t="s">
        <v>1277</v>
      </c>
      <c r="B14942" t="s">
        <v>562</v>
      </c>
      <c r="E14942" t="s">
        <v>1279</v>
      </c>
      <c r="F14942" t="s">
        <v>332</v>
      </c>
      <c r="I14942" t="s">
        <v>769</v>
      </c>
      <c r="J14942" t="s">
        <v>1280</v>
      </c>
      <c r="K14942">
        <v>56.002099999999999</v>
      </c>
      <c r="L14942">
        <v>57.145000000000003</v>
      </c>
      <c r="N14942">
        <v>1.1429</v>
      </c>
      <c r="O14942">
        <v>0.76539999999999997</v>
      </c>
      <c r="R14942">
        <v>0.37180000000000002</v>
      </c>
      <c r="U14942">
        <v>0.32500000000000001</v>
      </c>
    </row>
    <row r="14943" spans="1:21">
      <c r="A14943" t="s">
        <v>1277</v>
      </c>
      <c r="B14943" t="s">
        <v>562</v>
      </c>
      <c r="E14943" t="s">
        <v>1279</v>
      </c>
      <c r="F14943" t="s">
        <v>332</v>
      </c>
      <c r="I14943" t="s">
        <v>769</v>
      </c>
      <c r="J14943" t="s">
        <v>1280</v>
      </c>
      <c r="K14943">
        <v>57.145000000000003</v>
      </c>
      <c r="L14943">
        <v>58.2879</v>
      </c>
      <c r="N14943">
        <v>1.1429</v>
      </c>
      <c r="O14943">
        <v>1.0703</v>
      </c>
      <c r="R14943">
        <v>0.36349999999999999</v>
      </c>
      <c r="U14943">
        <v>0.44500000000000001</v>
      </c>
    </row>
    <row r="14944" spans="1:21">
      <c r="A14944" t="s">
        <v>1277</v>
      </c>
      <c r="B14944" t="s">
        <v>562</v>
      </c>
      <c r="E14944" t="s">
        <v>1279</v>
      </c>
      <c r="F14944" t="s">
        <v>332</v>
      </c>
      <c r="I14944" t="s">
        <v>769</v>
      </c>
      <c r="J14944" t="s">
        <v>1280</v>
      </c>
      <c r="K14944">
        <v>58.2879</v>
      </c>
      <c r="L14944">
        <v>59.430799999999998</v>
      </c>
      <c r="N14944">
        <v>1.1429</v>
      </c>
      <c r="O14944">
        <v>1.0974999999999999</v>
      </c>
      <c r="R14944">
        <v>0.35520000000000002</v>
      </c>
      <c r="U14944">
        <v>0.44500000000000001</v>
      </c>
    </row>
    <row r="14945" spans="1:21">
      <c r="A14945" t="s">
        <v>1277</v>
      </c>
      <c r="B14945" t="s">
        <v>562</v>
      </c>
      <c r="E14945" t="s">
        <v>1279</v>
      </c>
      <c r="F14945" t="s">
        <v>332</v>
      </c>
      <c r="I14945" t="s">
        <v>769</v>
      </c>
      <c r="J14945" t="s">
        <v>1280</v>
      </c>
      <c r="K14945">
        <v>59.430799999999998</v>
      </c>
      <c r="L14945">
        <v>60.573700000000002</v>
      </c>
      <c r="N14945">
        <v>1.1429</v>
      </c>
      <c r="O14945">
        <v>1.1817</v>
      </c>
      <c r="R14945">
        <v>0.3614</v>
      </c>
      <c r="U14945">
        <v>0.48799999999999999</v>
      </c>
    </row>
    <row r="14946" spans="1:21">
      <c r="A14946" t="s">
        <v>1277</v>
      </c>
      <c r="B14946" t="s">
        <v>562</v>
      </c>
      <c r="E14946" t="s">
        <v>1279</v>
      </c>
      <c r="F14946" t="s">
        <v>332</v>
      </c>
      <c r="I14946" t="s">
        <v>769</v>
      </c>
      <c r="J14946" t="s">
        <v>1280</v>
      </c>
      <c r="K14946">
        <v>60.573700000000002</v>
      </c>
      <c r="L14946">
        <v>61.7166</v>
      </c>
      <c r="N14946">
        <v>1.1429</v>
      </c>
      <c r="O14946">
        <v>0.99099999999999999</v>
      </c>
      <c r="R14946">
        <v>0.36759999999999998</v>
      </c>
      <c r="U14946">
        <v>0.41599999999999998</v>
      </c>
    </row>
    <row r="14947" spans="1:21">
      <c r="A14947" t="s">
        <v>1277</v>
      </c>
      <c r="B14947" t="s">
        <v>562</v>
      </c>
      <c r="E14947" t="s">
        <v>1279</v>
      </c>
      <c r="F14947" t="s">
        <v>332</v>
      </c>
      <c r="I14947" t="s">
        <v>769</v>
      </c>
      <c r="J14947" t="s">
        <v>1280</v>
      </c>
      <c r="K14947">
        <v>61.7166</v>
      </c>
      <c r="L14947">
        <v>62.859499999999997</v>
      </c>
      <c r="N14947">
        <v>1.1429</v>
      </c>
      <c r="O14947">
        <v>0.87390000000000001</v>
      </c>
      <c r="R14947">
        <v>0.37790000000000001</v>
      </c>
      <c r="U14947">
        <v>0.377</v>
      </c>
    </row>
    <row r="14948" spans="1:21">
      <c r="A14948" t="s">
        <v>1277</v>
      </c>
      <c r="B14948" t="s">
        <v>562</v>
      </c>
      <c r="E14948" t="s">
        <v>1279</v>
      </c>
      <c r="F14948" t="s">
        <v>332</v>
      </c>
      <c r="I14948" t="s">
        <v>769</v>
      </c>
      <c r="J14948" t="s">
        <v>1280</v>
      </c>
      <c r="K14948">
        <v>62.859499999999997</v>
      </c>
      <c r="L14948">
        <v>64.002399999999994</v>
      </c>
      <c r="N14948">
        <v>1.1429</v>
      </c>
      <c r="O14948">
        <v>0.79659999999999997</v>
      </c>
      <c r="R14948">
        <v>0.38819999999999999</v>
      </c>
      <c r="U14948">
        <v>0.35299999999999998</v>
      </c>
    </row>
    <row r="14949" spans="1:21">
      <c r="A14949" t="s">
        <v>1277</v>
      </c>
      <c r="B14949" t="s">
        <v>562</v>
      </c>
      <c r="E14949" t="s">
        <v>1279</v>
      </c>
      <c r="F14949" t="s">
        <v>332</v>
      </c>
      <c r="I14949" t="s">
        <v>106</v>
      </c>
      <c r="J14949" t="s">
        <v>1278</v>
      </c>
      <c r="K14949">
        <v>0</v>
      </c>
      <c r="L14949">
        <v>3.1764000000000001</v>
      </c>
      <c r="N14949">
        <v>3.1764000000000001</v>
      </c>
      <c r="O14949">
        <v>0.63629999999999998</v>
      </c>
      <c r="R14949">
        <v>0.64449999999999996</v>
      </c>
      <c r="U14949">
        <v>2.605</v>
      </c>
    </row>
    <row r="14950" spans="1:21">
      <c r="A14950" t="s">
        <v>1277</v>
      </c>
      <c r="B14950" t="s">
        <v>562</v>
      </c>
      <c r="E14950" t="s">
        <v>1279</v>
      </c>
      <c r="F14950" t="s">
        <v>332</v>
      </c>
      <c r="I14950" t="s">
        <v>106</v>
      </c>
      <c r="J14950" t="s">
        <v>1278</v>
      </c>
      <c r="K14950">
        <v>6.3528000000000002</v>
      </c>
      <c r="L14950">
        <v>9.5291999999999994</v>
      </c>
      <c r="N14950">
        <v>3.1764000000000001</v>
      </c>
      <c r="O14950">
        <v>0.81100000000000005</v>
      </c>
      <c r="R14950">
        <v>0.48159999999999997</v>
      </c>
      <c r="U14950">
        <v>2.4809999999999999</v>
      </c>
    </row>
    <row r="14951" spans="1:21">
      <c r="A14951" t="s">
        <v>1277</v>
      </c>
      <c r="B14951" t="s">
        <v>562</v>
      </c>
      <c r="E14951" t="s">
        <v>1279</v>
      </c>
      <c r="F14951" t="s">
        <v>332</v>
      </c>
      <c r="I14951" t="s">
        <v>106</v>
      </c>
      <c r="J14951" t="s">
        <v>1278</v>
      </c>
      <c r="K14951">
        <v>12.7056</v>
      </c>
      <c r="L14951">
        <v>15.882</v>
      </c>
      <c r="N14951">
        <v>3.1764000000000001</v>
      </c>
      <c r="O14951">
        <v>0.96450000000000002</v>
      </c>
      <c r="R14951">
        <v>0.56040000000000001</v>
      </c>
      <c r="U14951">
        <v>3.4340000000000002</v>
      </c>
    </row>
    <row r="14952" spans="1:21">
      <c r="A14952" t="s">
        <v>1277</v>
      </c>
      <c r="B14952" t="s">
        <v>562</v>
      </c>
      <c r="E14952" t="s">
        <v>1279</v>
      </c>
      <c r="F14952" t="s">
        <v>332</v>
      </c>
      <c r="I14952" t="s">
        <v>106</v>
      </c>
      <c r="J14952" t="s">
        <v>1278</v>
      </c>
      <c r="K14952">
        <v>19.058399999999999</v>
      </c>
      <c r="L14952">
        <v>22.2348</v>
      </c>
      <c r="N14952">
        <v>3.1764000000000001</v>
      </c>
      <c r="O14952">
        <v>0.72570000000000001</v>
      </c>
      <c r="R14952">
        <v>0.43049999999999999</v>
      </c>
      <c r="U14952">
        <v>1.9850000000000001</v>
      </c>
    </row>
    <row r="14953" spans="1:21">
      <c r="A14953" t="s">
        <v>1277</v>
      </c>
      <c r="B14953" t="s">
        <v>562</v>
      </c>
      <c r="E14953" t="s">
        <v>1279</v>
      </c>
      <c r="F14953" t="s">
        <v>332</v>
      </c>
      <c r="I14953" t="s">
        <v>106</v>
      </c>
      <c r="J14953" t="s">
        <v>1278</v>
      </c>
      <c r="K14953">
        <v>25.411200000000001</v>
      </c>
      <c r="L14953">
        <v>28.587599999999998</v>
      </c>
      <c r="N14953">
        <v>3.1764000000000001</v>
      </c>
      <c r="O14953">
        <v>0.97230000000000005</v>
      </c>
      <c r="R14953">
        <v>0.39219999999999999</v>
      </c>
      <c r="U14953">
        <v>2.423</v>
      </c>
    </row>
    <row r="14954" spans="1:21">
      <c r="A14954" t="s">
        <v>1277</v>
      </c>
      <c r="B14954" t="s">
        <v>562</v>
      </c>
      <c r="E14954" t="s">
        <v>1279</v>
      </c>
      <c r="F14954" t="s">
        <v>332</v>
      </c>
      <c r="I14954" t="s">
        <v>106</v>
      </c>
      <c r="J14954" t="s">
        <v>1278</v>
      </c>
      <c r="K14954">
        <v>31.763999999999999</v>
      </c>
      <c r="L14954">
        <v>34.940399999999997</v>
      </c>
      <c r="N14954">
        <v>3.1764000000000001</v>
      </c>
      <c r="O14954">
        <v>1.1122000000000001</v>
      </c>
      <c r="R14954">
        <v>0.39729999999999999</v>
      </c>
      <c r="U14954">
        <v>2.8069999999999999</v>
      </c>
    </row>
    <row r="14955" spans="1:21">
      <c r="A14955" t="s">
        <v>1277</v>
      </c>
      <c r="B14955" t="s">
        <v>562</v>
      </c>
      <c r="E14955" t="s">
        <v>1279</v>
      </c>
      <c r="F14955" t="s">
        <v>332</v>
      </c>
      <c r="I14955" t="s">
        <v>106</v>
      </c>
      <c r="J14955" t="s">
        <v>1278</v>
      </c>
      <c r="K14955">
        <v>38.116799999999998</v>
      </c>
      <c r="L14955">
        <v>41.293199999999999</v>
      </c>
      <c r="N14955">
        <v>3.1764000000000001</v>
      </c>
      <c r="O14955">
        <v>1.0734999999999999</v>
      </c>
      <c r="R14955">
        <v>0.35649999999999998</v>
      </c>
      <c r="U14955">
        <v>2.431</v>
      </c>
    </row>
    <row r="14956" spans="1:21">
      <c r="A14956" t="s">
        <v>1277</v>
      </c>
      <c r="B14956" t="s">
        <v>562</v>
      </c>
      <c r="E14956" t="s">
        <v>1279</v>
      </c>
      <c r="F14956" t="s">
        <v>332</v>
      </c>
      <c r="I14956" t="s">
        <v>106</v>
      </c>
      <c r="J14956" t="s">
        <v>1278</v>
      </c>
      <c r="K14956">
        <v>44.4696</v>
      </c>
      <c r="L14956">
        <v>47.646000000000001</v>
      </c>
      <c r="N14956">
        <v>3.1764000000000001</v>
      </c>
      <c r="O14956">
        <v>1.0347999999999999</v>
      </c>
      <c r="R14956">
        <v>0.35549999999999998</v>
      </c>
      <c r="U14956">
        <v>2.3370000000000002</v>
      </c>
    </row>
    <row r="14957" spans="1:21">
      <c r="A14957" t="s">
        <v>1277</v>
      </c>
      <c r="B14957" t="s">
        <v>562</v>
      </c>
      <c r="E14957" t="s">
        <v>1279</v>
      </c>
      <c r="F14957" t="s">
        <v>332</v>
      </c>
      <c r="I14957" t="s">
        <v>106</v>
      </c>
      <c r="J14957" t="s">
        <v>1278</v>
      </c>
      <c r="K14957">
        <v>50.822400000000002</v>
      </c>
      <c r="L14957">
        <v>53.998800000000003</v>
      </c>
      <c r="N14957">
        <v>3.1764000000000001</v>
      </c>
      <c r="O14957">
        <v>1.087</v>
      </c>
      <c r="R14957">
        <v>0.35909999999999997</v>
      </c>
      <c r="U14957">
        <v>1.24</v>
      </c>
    </row>
    <row r="14958" spans="1:21">
      <c r="A14958" t="s">
        <v>1072</v>
      </c>
      <c r="B14958" t="s">
        <v>1071</v>
      </c>
      <c r="C14958" t="s">
        <v>1134</v>
      </c>
      <c r="G14958">
        <v>42.45</v>
      </c>
      <c r="H14958">
        <v>8.77</v>
      </c>
      <c r="I14958" t="s">
        <v>1136</v>
      </c>
      <c r="J14958">
        <v>246</v>
      </c>
      <c r="K14958" t="s">
        <v>1095</v>
      </c>
      <c r="N14958" t="s">
        <v>1095</v>
      </c>
      <c r="O14958">
        <v>1.091</v>
      </c>
      <c r="R14958">
        <v>11.073600000000001</v>
      </c>
      <c r="S14958">
        <v>0.66</v>
      </c>
    </row>
    <row r="14959" spans="1:21">
      <c r="A14959" t="s">
        <v>1072</v>
      </c>
      <c r="B14959" t="s">
        <v>1071</v>
      </c>
      <c r="C14959" t="s">
        <v>1134</v>
      </c>
      <c r="G14959">
        <v>42.45</v>
      </c>
      <c r="H14959">
        <v>8.77</v>
      </c>
      <c r="I14959" t="s">
        <v>1135</v>
      </c>
      <c r="J14959">
        <v>247</v>
      </c>
      <c r="K14959" t="s">
        <v>1095</v>
      </c>
      <c r="N14959" t="s">
        <v>1095</v>
      </c>
      <c r="O14959">
        <v>1.091</v>
      </c>
      <c r="R14959">
        <v>9.6890000000000001</v>
      </c>
      <c r="S14959">
        <v>0.67</v>
      </c>
    </row>
    <row r="14960" spans="1:21">
      <c r="A14960" t="s">
        <v>1072</v>
      </c>
      <c r="B14960" t="s">
        <v>1071</v>
      </c>
      <c r="C14960" t="s">
        <v>1134</v>
      </c>
      <c r="G14960">
        <v>42.45</v>
      </c>
      <c r="H14960">
        <v>8.77</v>
      </c>
      <c r="I14960" t="s">
        <v>1135</v>
      </c>
      <c r="J14960">
        <v>248</v>
      </c>
      <c r="K14960" t="s">
        <v>1095</v>
      </c>
      <c r="N14960" t="s">
        <v>1095</v>
      </c>
      <c r="O14960">
        <v>1.091</v>
      </c>
      <c r="R14960">
        <v>8.2484999999999999</v>
      </c>
      <c r="S14960">
        <v>0.73</v>
      </c>
    </row>
    <row r="14961" spans="1:22">
      <c r="A14961" t="s">
        <v>1072</v>
      </c>
      <c r="B14961" t="s">
        <v>1071</v>
      </c>
      <c r="C14961" t="s">
        <v>1134</v>
      </c>
      <c r="G14961">
        <v>42.45</v>
      </c>
      <c r="H14961">
        <v>8.77</v>
      </c>
      <c r="I14961" t="s">
        <v>63</v>
      </c>
      <c r="J14961">
        <v>249</v>
      </c>
      <c r="K14961" t="s">
        <v>1095</v>
      </c>
      <c r="N14961" t="s">
        <v>1095</v>
      </c>
      <c r="O14961">
        <v>1.091</v>
      </c>
      <c r="R14961">
        <v>15.549899999999999</v>
      </c>
      <c r="S14961">
        <v>0.51</v>
      </c>
    </row>
    <row r="14962" spans="1:22">
      <c r="A14962" t="s">
        <v>1072</v>
      </c>
      <c r="B14962" t="s">
        <v>1071</v>
      </c>
      <c r="C14962" t="s">
        <v>1134</v>
      </c>
      <c r="G14962">
        <v>42.45</v>
      </c>
      <c r="H14962">
        <v>8.77</v>
      </c>
      <c r="I14962" t="s">
        <v>63</v>
      </c>
      <c r="J14962">
        <v>250</v>
      </c>
      <c r="K14962" t="s">
        <v>1095</v>
      </c>
      <c r="N14962" t="s">
        <v>1095</v>
      </c>
      <c r="O14962">
        <v>1.091</v>
      </c>
      <c r="R14962">
        <v>11.065</v>
      </c>
      <c r="S14962">
        <v>0.57999999999999996</v>
      </c>
    </row>
    <row r="14963" spans="1:22">
      <c r="A14963" t="s">
        <v>1072</v>
      </c>
      <c r="B14963" t="s">
        <v>1071</v>
      </c>
      <c r="C14963" t="s">
        <v>1134</v>
      </c>
      <c r="G14963">
        <v>42.45</v>
      </c>
      <c r="H14963">
        <v>8.77</v>
      </c>
      <c r="I14963" t="s">
        <v>63</v>
      </c>
      <c r="J14963">
        <v>251</v>
      </c>
      <c r="K14963" t="s">
        <v>1095</v>
      </c>
      <c r="N14963" t="s">
        <v>1095</v>
      </c>
      <c r="O14963">
        <v>1.091</v>
      </c>
      <c r="R14963">
        <v>0.44400000000000001</v>
      </c>
      <c r="S14963">
        <v>0.57999999999999996</v>
      </c>
    </row>
    <row r="14964" spans="1:22">
      <c r="A14964" t="s">
        <v>1072</v>
      </c>
      <c r="B14964" t="s">
        <v>1071</v>
      </c>
      <c r="C14964" t="s">
        <v>1134</v>
      </c>
      <c r="G14964">
        <v>42.45</v>
      </c>
      <c r="H14964">
        <v>8.77</v>
      </c>
      <c r="I14964" t="s">
        <v>2308</v>
      </c>
      <c r="J14964">
        <v>252</v>
      </c>
      <c r="K14964" t="s">
        <v>1095</v>
      </c>
      <c r="N14964" t="s">
        <v>1095</v>
      </c>
      <c r="O14964">
        <v>1.091</v>
      </c>
      <c r="R14964">
        <v>8.0549999999999997</v>
      </c>
      <c r="S14964">
        <v>0.55000000000000004</v>
      </c>
    </row>
    <row r="14965" spans="1:22">
      <c r="A14965" t="s">
        <v>1072</v>
      </c>
      <c r="B14965" t="s">
        <v>1071</v>
      </c>
      <c r="C14965" t="s">
        <v>1132</v>
      </c>
      <c r="G14965">
        <v>40.08</v>
      </c>
      <c r="H14965">
        <v>8.77</v>
      </c>
      <c r="I14965" t="s">
        <v>166</v>
      </c>
      <c r="J14965">
        <v>253</v>
      </c>
      <c r="K14965">
        <v>30</v>
      </c>
      <c r="N14965">
        <v>30</v>
      </c>
      <c r="O14965">
        <v>1.091</v>
      </c>
      <c r="R14965">
        <v>9</v>
      </c>
      <c r="S14965">
        <v>6</v>
      </c>
      <c r="T14965">
        <v>49.84</v>
      </c>
      <c r="U14965">
        <v>74.760000000000005</v>
      </c>
      <c r="V14965">
        <v>124.6</v>
      </c>
    </row>
    <row r="14966" spans="1:22">
      <c r="A14966" t="s">
        <v>1072</v>
      </c>
      <c r="B14966" t="s">
        <v>1071</v>
      </c>
      <c r="C14966" t="s">
        <v>1132</v>
      </c>
      <c r="G14966">
        <v>40.08</v>
      </c>
      <c r="H14966">
        <v>8.77</v>
      </c>
      <c r="I14966" t="s">
        <v>166</v>
      </c>
      <c r="J14966">
        <v>254</v>
      </c>
      <c r="K14966">
        <v>30</v>
      </c>
      <c r="N14966">
        <v>30</v>
      </c>
      <c r="O14966">
        <v>1.091</v>
      </c>
      <c r="R14966">
        <v>4</v>
      </c>
      <c r="S14966">
        <v>4.2</v>
      </c>
      <c r="T14966">
        <v>89.71</v>
      </c>
      <c r="U14966">
        <v>85.44</v>
      </c>
      <c r="V14966">
        <v>175.15</v>
      </c>
    </row>
    <row r="14967" spans="1:22">
      <c r="A14967" t="s">
        <v>1072</v>
      </c>
      <c r="B14967" t="s">
        <v>1071</v>
      </c>
      <c r="C14967" t="s">
        <v>1132</v>
      </c>
      <c r="G14967">
        <v>40.08</v>
      </c>
      <c r="H14967">
        <v>8.77</v>
      </c>
      <c r="I14967" t="s">
        <v>166</v>
      </c>
      <c r="J14967">
        <v>255</v>
      </c>
      <c r="K14967">
        <v>30</v>
      </c>
      <c r="N14967">
        <v>30</v>
      </c>
      <c r="O14967">
        <v>1.091</v>
      </c>
      <c r="R14967">
        <v>3.5</v>
      </c>
      <c r="S14967">
        <v>3</v>
      </c>
      <c r="T14967">
        <v>70.430000000000007</v>
      </c>
      <c r="U14967">
        <v>82.16</v>
      </c>
      <c r="V14967">
        <v>152.59</v>
      </c>
    </row>
    <row r="14968" spans="1:22">
      <c r="A14968" t="s">
        <v>1072</v>
      </c>
      <c r="B14968" t="s">
        <v>1071</v>
      </c>
      <c r="C14968" t="s">
        <v>1131</v>
      </c>
      <c r="G14968">
        <v>39.9</v>
      </c>
      <c r="H14968">
        <v>8.6</v>
      </c>
      <c r="I14968" t="s">
        <v>166</v>
      </c>
      <c r="J14968">
        <v>193</v>
      </c>
      <c r="K14968">
        <v>10</v>
      </c>
      <c r="N14968">
        <v>10</v>
      </c>
      <c r="O14968">
        <v>1.091</v>
      </c>
      <c r="R14968">
        <v>9.6000000000000002E-2</v>
      </c>
      <c r="S14968">
        <v>0.84</v>
      </c>
      <c r="T14968">
        <v>12.5</v>
      </c>
      <c r="U14968">
        <v>1.43</v>
      </c>
      <c r="V14968">
        <v>13.93</v>
      </c>
    </row>
    <row r="14969" spans="1:22">
      <c r="A14969" t="s">
        <v>1072</v>
      </c>
      <c r="B14969" t="s">
        <v>1071</v>
      </c>
      <c r="C14969" t="s">
        <v>1131</v>
      </c>
      <c r="G14969">
        <v>39.9</v>
      </c>
      <c r="H14969">
        <v>8.6</v>
      </c>
      <c r="I14969" t="s">
        <v>166</v>
      </c>
      <c r="J14969">
        <v>194</v>
      </c>
      <c r="K14969">
        <v>10</v>
      </c>
      <c r="N14969">
        <v>10</v>
      </c>
      <c r="O14969">
        <v>1.091</v>
      </c>
      <c r="R14969">
        <v>1.4E-2</v>
      </c>
      <c r="S14969">
        <v>1.32</v>
      </c>
      <c r="T14969">
        <v>19.95</v>
      </c>
      <c r="U14969">
        <v>0.21</v>
      </c>
      <c r="V14969">
        <v>20.170000000000002</v>
      </c>
    </row>
    <row r="14970" spans="1:22">
      <c r="A14970" t="s">
        <v>1072</v>
      </c>
      <c r="B14970" t="s">
        <v>1071</v>
      </c>
      <c r="C14970" t="s">
        <v>1131</v>
      </c>
      <c r="G14970">
        <v>39.9</v>
      </c>
      <c r="H14970">
        <v>8.6</v>
      </c>
      <c r="I14970" t="s">
        <v>166</v>
      </c>
      <c r="J14970">
        <v>195</v>
      </c>
      <c r="K14970">
        <v>10</v>
      </c>
      <c r="N14970">
        <v>10</v>
      </c>
      <c r="O14970">
        <v>1.091</v>
      </c>
      <c r="R14970">
        <v>0.40100000000000002</v>
      </c>
      <c r="S14970">
        <v>1.56</v>
      </c>
      <c r="T14970">
        <v>21.92</v>
      </c>
      <c r="U14970">
        <v>5.63</v>
      </c>
      <c r="V14970">
        <v>27.55</v>
      </c>
    </row>
    <row r="14971" spans="1:22">
      <c r="A14971" t="s">
        <v>1072</v>
      </c>
      <c r="B14971" t="s">
        <v>1071</v>
      </c>
      <c r="C14971" t="s">
        <v>1131</v>
      </c>
      <c r="G14971">
        <v>39.9</v>
      </c>
      <c r="H14971">
        <v>8.6</v>
      </c>
      <c r="I14971" t="s">
        <v>166</v>
      </c>
      <c r="J14971">
        <v>196</v>
      </c>
      <c r="K14971">
        <v>10</v>
      </c>
      <c r="N14971">
        <v>10</v>
      </c>
      <c r="O14971">
        <v>1.091</v>
      </c>
      <c r="R14971">
        <v>0.14299999999999999</v>
      </c>
      <c r="S14971">
        <v>5.88</v>
      </c>
      <c r="T14971">
        <v>86.75</v>
      </c>
      <c r="U14971">
        <v>2.11</v>
      </c>
      <c r="V14971">
        <v>88.86</v>
      </c>
    </row>
    <row r="14972" spans="1:22">
      <c r="A14972" t="s">
        <v>1072</v>
      </c>
      <c r="B14972" t="s">
        <v>1071</v>
      </c>
      <c r="C14972" t="s">
        <v>1131</v>
      </c>
      <c r="G14972">
        <v>39.9</v>
      </c>
      <c r="H14972">
        <v>8.6</v>
      </c>
      <c r="I14972" t="s">
        <v>166</v>
      </c>
      <c r="J14972">
        <v>197</v>
      </c>
      <c r="K14972">
        <v>10</v>
      </c>
      <c r="N14972">
        <v>10</v>
      </c>
      <c r="O14972">
        <v>1.091</v>
      </c>
      <c r="R14972">
        <v>1.175</v>
      </c>
      <c r="S14972">
        <v>7.2</v>
      </c>
      <c r="T14972">
        <v>87.41</v>
      </c>
      <c r="U14972">
        <v>14.26</v>
      </c>
      <c r="V14972">
        <v>101.67</v>
      </c>
    </row>
    <row r="14973" spans="1:22">
      <c r="A14973" t="s">
        <v>1072</v>
      </c>
      <c r="B14973" t="s">
        <v>1071</v>
      </c>
      <c r="C14973" t="s">
        <v>1131</v>
      </c>
      <c r="G14973">
        <v>39.9</v>
      </c>
      <c r="H14973">
        <v>8.6</v>
      </c>
      <c r="I14973" t="s">
        <v>166</v>
      </c>
      <c r="J14973">
        <v>198</v>
      </c>
      <c r="K14973">
        <v>10</v>
      </c>
      <c r="N14973">
        <v>10</v>
      </c>
      <c r="O14973">
        <v>1.091</v>
      </c>
      <c r="R14973">
        <v>2.379</v>
      </c>
      <c r="S14973">
        <v>7.56</v>
      </c>
      <c r="T14973">
        <v>73.11</v>
      </c>
      <c r="U14973">
        <v>23.01</v>
      </c>
      <c r="V14973">
        <v>96.11</v>
      </c>
    </row>
    <row r="14974" spans="1:22">
      <c r="A14974" t="s">
        <v>1072</v>
      </c>
      <c r="B14974" t="s">
        <v>1071</v>
      </c>
      <c r="C14974" t="s">
        <v>1118</v>
      </c>
      <c r="G14974">
        <v>-18.46</v>
      </c>
      <c r="H14974">
        <v>146.19999999999999</v>
      </c>
      <c r="I14974" t="s">
        <v>2307</v>
      </c>
      <c r="J14974">
        <v>205</v>
      </c>
      <c r="K14974">
        <v>5</v>
      </c>
      <c r="N14974">
        <v>5</v>
      </c>
      <c r="O14974">
        <v>1.091</v>
      </c>
      <c r="R14974">
        <v>1.2609999999999999</v>
      </c>
      <c r="S14974">
        <v>0.05</v>
      </c>
      <c r="T14974">
        <v>0.28999999999999998</v>
      </c>
      <c r="U14974">
        <v>7.53</v>
      </c>
      <c r="V14974">
        <v>7.82</v>
      </c>
    </row>
    <row r="14975" spans="1:22">
      <c r="A14975" t="s">
        <v>1072</v>
      </c>
      <c r="B14975" t="s">
        <v>1071</v>
      </c>
      <c r="C14975" t="s">
        <v>1118</v>
      </c>
      <c r="G14975">
        <v>-18.46</v>
      </c>
      <c r="H14975">
        <v>146.19999999999999</v>
      </c>
      <c r="I14975" t="s">
        <v>2307</v>
      </c>
      <c r="J14975">
        <v>206</v>
      </c>
      <c r="K14975">
        <v>5</v>
      </c>
      <c r="N14975">
        <v>5</v>
      </c>
      <c r="O14975">
        <v>1.091</v>
      </c>
      <c r="R14975">
        <v>0.69340000000000002</v>
      </c>
      <c r="S14975">
        <v>0.04</v>
      </c>
      <c r="T14975">
        <v>0.24</v>
      </c>
      <c r="U14975">
        <v>4.6100000000000003</v>
      </c>
      <c r="V14975">
        <v>4.8499999999999996</v>
      </c>
    </row>
    <row r="14976" spans="1:22">
      <c r="A14976" t="s">
        <v>1072</v>
      </c>
      <c r="B14976" t="s">
        <v>1071</v>
      </c>
      <c r="C14976" t="s">
        <v>1118</v>
      </c>
      <c r="G14976">
        <v>-18.46</v>
      </c>
      <c r="H14976">
        <v>146.19999999999999</v>
      </c>
      <c r="I14976" t="s">
        <v>2307</v>
      </c>
      <c r="J14976">
        <v>207</v>
      </c>
      <c r="K14976">
        <v>5</v>
      </c>
      <c r="N14976">
        <v>5</v>
      </c>
      <c r="O14976">
        <v>1.091</v>
      </c>
      <c r="R14976">
        <v>0.83099999999999996</v>
      </c>
      <c r="S14976">
        <v>0.03</v>
      </c>
      <c r="T14976">
        <v>0.21</v>
      </c>
      <c r="U14976">
        <v>5.38</v>
      </c>
      <c r="V14976">
        <v>5.59</v>
      </c>
    </row>
    <row r="14977" spans="1:22">
      <c r="A14977" t="s">
        <v>1072</v>
      </c>
      <c r="B14977" t="s">
        <v>1071</v>
      </c>
      <c r="C14977" t="s">
        <v>1118</v>
      </c>
      <c r="G14977">
        <v>-18.46</v>
      </c>
      <c r="H14977">
        <v>146.19999999999999</v>
      </c>
      <c r="I14977" t="s">
        <v>2307</v>
      </c>
      <c r="J14977">
        <v>208</v>
      </c>
      <c r="K14977">
        <v>5</v>
      </c>
      <c r="N14977">
        <v>5</v>
      </c>
      <c r="O14977">
        <v>1.091</v>
      </c>
      <c r="R14977">
        <v>1.1664000000000001</v>
      </c>
      <c r="S14977">
        <v>0.09</v>
      </c>
      <c r="T14977">
        <v>0.54</v>
      </c>
      <c r="U14977">
        <v>7.09</v>
      </c>
      <c r="V14977">
        <v>7.63</v>
      </c>
    </row>
    <row r="14978" spans="1:22">
      <c r="A14978" t="s">
        <v>1072</v>
      </c>
      <c r="B14978" t="s">
        <v>1071</v>
      </c>
      <c r="C14978" t="s">
        <v>1118</v>
      </c>
      <c r="G14978">
        <v>-18.46</v>
      </c>
      <c r="H14978">
        <v>146.19999999999999</v>
      </c>
      <c r="I14978" t="s">
        <v>2307</v>
      </c>
      <c r="J14978">
        <v>209</v>
      </c>
      <c r="K14978">
        <v>5</v>
      </c>
      <c r="N14978">
        <v>5</v>
      </c>
      <c r="O14978">
        <v>1.091</v>
      </c>
      <c r="R14978">
        <v>3.3250000000000002</v>
      </c>
      <c r="S14978">
        <v>0.08</v>
      </c>
      <c r="T14978">
        <v>0.33</v>
      </c>
      <c r="U14978">
        <v>13.45</v>
      </c>
      <c r="V14978">
        <v>13.78</v>
      </c>
    </row>
    <row r="14979" spans="1:22">
      <c r="A14979" t="s">
        <v>1072</v>
      </c>
      <c r="B14979" t="s">
        <v>1071</v>
      </c>
      <c r="C14979" t="s">
        <v>1118</v>
      </c>
      <c r="G14979">
        <v>-18.46</v>
      </c>
      <c r="H14979">
        <v>146.19999999999999</v>
      </c>
      <c r="I14979" t="s">
        <v>2307</v>
      </c>
      <c r="J14979">
        <v>210</v>
      </c>
      <c r="K14979">
        <v>5</v>
      </c>
      <c r="N14979">
        <v>5</v>
      </c>
      <c r="O14979">
        <v>1.091</v>
      </c>
      <c r="R14979">
        <v>4.9074</v>
      </c>
      <c r="S14979">
        <v>0.05</v>
      </c>
      <c r="T14979">
        <v>0.14000000000000001</v>
      </c>
      <c r="U14979">
        <v>14.72</v>
      </c>
      <c r="V14979">
        <v>14.85</v>
      </c>
    </row>
    <row r="14980" spans="1:22">
      <c r="A14980" t="s">
        <v>1072</v>
      </c>
      <c r="B14980" t="s">
        <v>1071</v>
      </c>
      <c r="C14980" t="s">
        <v>1118</v>
      </c>
      <c r="G14980">
        <v>-18.46</v>
      </c>
      <c r="H14980">
        <v>146.19999999999999</v>
      </c>
      <c r="I14980" t="s">
        <v>2307</v>
      </c>
      <c r="J14980">
        <v>211</v>
      </c>
      <c r="K14980">
        <v>5</v>
      </c>
      <c r="N14980">
        <v>5</v>
      </c>
      <c r="O14980">
        <v>1.091</v>
      </c>
      <c r="R14980">
        <v>2.4908000000000001</v>
      </c>
      <c r="S14980">
        <v>0.31</v>
      </c>
      <c r="T14980">
        <v>1.47</v>
      </c>
      <c r="U14980">
        <v>11.79</v>
      </c>
      <c r="V14980">
        <v>13.26</v>
      </c>
    </row>
    <row r="14981" spans="1:22">
      <c r="A14981" t="s">
        <v>1072</v>
      </c>
      <c r="B14981" t="s">
        <v>1071</v>
      </c>
      <c r="C14981" t="s">
        <v>1118</v>
      </c>
      <c r="G14981">
        <v>-18.46</v>
      </c>
      <c r="H14981">
        <v>146.19999999999999</v>
      </c>
      <c r="I14981" t="s">
        <v>2307</v>
      </c>
      <c r="J14981">
        <v>212</v>
      </c>
      <c r="K14981">
        <v>5</v>
      </c>
      <c r="N14981">
        <v>5</v>
      </c>
      <c r="O14981">
        <v>1.091</v>
      </c>
      <c r="R14981">
        <v>2.0005999999999999</v>
      </c>
      <c r="S14981">
        <v>0.26</v>
      </c>
      <c r="T14981">
        <v>1.34</v>
      </c>
      <c r="U14981">
        <v>10.39</v>
      </c>
      <c r="V14981">
        <v>11.73</v>
      </c>
    </row>
    <row r="14982" spans="1:22">
      <c r="A14982" t="s">
        <v>1072</v>
      </c>
      <c r="B14982" t="s">
        <v>1071</v>
      </c>
      <c r="C14982" t="s">
        <v>1118</v>
      </c>
      <c r="G14982">
        <v>-18.46</v>
      </c>
      <c r="H14982">
        <v>146.19999999999999</v>
      </c>
      <c r="I14982" t="s">
        <v>2307</v>
      </c>
      <c r="J14982">
        <v>213</v>
      </c>
      <c r="K14982">
        <v>5</v>
      </c>
      <c r="N14982">
        <v>5</v>
      </c>
      <c r="O14982">
        <v>1.091</v>
      </c>
      <c r="R14982">
        <v>3.5499999999999997E-2</v>
      </c>
      <c r="S14982">
        <v>0.27</v>
      </c>
      <c r="T14982">
        <v>2.04</v>
      </c>
      <c r="U14982">
        <v>0.27</v>
      </c>
      <c r="V14982">
        <v>2.31</v>
      </c>
    </row>
    <row r="14983" spans="1:22">
      <c r="A14983" t="s">
        <v>1072</v>
      </c>
      <c r="B14983" t="s">
        <v>1071</v>
      </c>
      <c r="C14983" t="s">
        <v>1118</v>
      </c>
      <c r="G14983">
        <v>-18.46</v>
      </c>
      <c r="H14983">
        <v>146.19999999999999</v>
      </c>
      <c r="I14983" t="s">
        <v>2307</v>
      </c>
      <c r="J14983">
        <v>214</v>
      </c>
      <c r="K14983">
        <v>5</v>
      </c>
      <c r="N14983">
        <v>5</v>
      </c>
      <c r="O14983">
        <v>1.091</v>
      </c>
      <c r="R14983">
        <v>1.2438</v>
      </c>
      <c r="S14983">
        <v>0.33</v>
      </c>
      <c r="T14983">
        <v>1.95</v>
      </c>
      <c r="U14983">
        <v>7.45</v>
      </c>
      <c r="V14983">
        <v>9.4</v>
      </c>
    </row>
    <row r="14984" spans="1:22">
      <c r="A14984" t="s">
        <v>1072</v>
      </c>
      <c r="B14984" t="s">
        <v>1071</v>
      </c>
      <c r="C14984" t="s">
        <v>1118</v>
      </c>
      <c r="G14984">
        <v>-18.46</v>
      </c>
      <c r="H14984">
        <v>146.19999999999999</v>
      </c>
      <c r="I14984" t="s">
        <v>2307</v>
      </c>
      <c r="J14984">
        <v>215</v>
      </c>
      <c r="K14984">
        <v>5</v>
      </c>
      <c r="N14984">
        <v>5</v>
      </c>
      <c r="O14984">
        <v>1.091</v>
      </c>
      <c r="R14984">
        <v>0.745</v>
      </c>
      <c r="S14984">
        <v>0.33</v>
      </c>
      <c r="T14984">
        <v>2.1800000000000002</v>
      </c>
      <c r="U14984">
        <v>4.9000000000000004</v>
      </c>
      <c r="V14984">
        <v>7.09</v>
      </c>
    </row>
    <row r="14985" spans="1:22">
      <c r="A14985" t="s">
        <v>1072</v>
      </c>
      <c r="B14985" t="s">
        <v>1071</v>
      </c>
      <c r="C14985" t="s">
        <v>1118</v>
      </c>
      <c r="G14985">
        <v>-18.46</v>
      </c>
      <c r="H14985">
        <v>146.19999999999999</v>
      </c>
      <c r="I14985" t="s">
        <v>2307</v>
      </c>
      <c r="J14985">
        <v>216</v>
      </c>
      <c r="K14985">
        <v>5</v>
      </c>
      <c r="N14985">
        <v>5</v>
      </c>
      <c r="O14985">
        <v>1.091</v>
      </c>
      <c r="R14985">
        <v>0.75360000000000005</v>
      </c>
      <c r="S14985">
        <v>0.33</v>
      </c>
      <c r="T14985">
        <v>2.14</v>
      </c>
      <c r="U14985">
        <v>4.95</v>
      </c>
      <c r="V14985">
        <v>7.09</v>
      </c>
    </row>
    <row r="14986" spans="1:22">
      <c r="A14986" t="s">
        <v>1072</v>
      </c>
      <c r="B14986" t="s">
        <v>1071</v>
      </c>
      <c r="C14986" t="s">
        <v>1116</v>
      </c>
      <c r="G14986">
        <v>-26.5</v>
      </c>
      <c r="H14986">
        <v>33.93</v>
      </c>
      <c r="I14986" t="s">
        <v>2306</v>
      </c>
      <c r="J14986">
        <v>236</v>
      </c>
      <c r="K14986" t="s">
        <v>1095</v>
      </c>
      <c r="N14986" t="s">
        <v>1095</v>
      </c>
      <c r="S14986">
        <v>1.42</v>
      </c>
    </row>
    <row r="14987" spans="1:22">
      <c r="A14987" t="s">
        <v>1072</v>
      </c>
      <c r="B14987" t="s">
        <v>1071</v>
      </c>
      <c r="C14987" t="s">
        <v>1116</v>
      </c>
      <c r="G14987">
        <v>-26.5</v>
      </c>
      <c r="H14987">
        <v>33.93</v>
      </c>
      <c r="I14987" t="s">
        <v>2306</v>
      </c>
      <c r="J14987">
        <v>237</v>
      </c>
      <c r="K14987" t="s">
        <v>1095</v>
      </c>
      <c r="N14987" t="s">
        <v>1095</v>
      </c>
      <c r="S14987">
        <v>1.62</v>
      </c>
    </row>
    <row r="14988" spans="1:22">
      <c r="A14988" t="s">
        <v>1072</v>
      </c>
      <c r="B14988" t="s">
        <v>1071</v>
      </c>
      <c r="C14988" t="s">
        <v>1116</v>
      </c>
      <c r="G14988">
        <v>-26.5</v>
      </c>
      <c r="H14988">
        <v>33.93</v>
      </c>
      <c r="I14988" t="s">
        <v>2306</v>
      </c>
      <c r="J14988">
        <v>238</v>
      </c>
      <c r="K14988" t="s">
        <v>1095</v>
      </c>
      <c r="N14988" t="s">
        <v>1095</v>
      </c>
      <c r="S14988">
        <v>1.69</v>
      </c>
    </row>
    <row r="14989" spans="1:22">
      <c r="A14989" t="s">
        <v>1072</v>
      </c>
      <c r="B14989" t="s">
        <v>1071</v>
      </c>
      <c r="C14989" t="s">
        <v>1116</v>
      </c>
      <c r="G14989">
        <v>-26.5</v>
      </c>
      <c r="H14989">
        <v>33.93</v>
      </c>
      <c r="I14989" t="s">
        <v>2306</v>
      </c>
      <c r="J14989">
        <v>239</v>
      </c>
      <c r="K14989" t="s">
        <v>1095</v>
      </c>
      <c r="N14989" t="s">
        <v>1095</v>
      </c>
      <c r="S14989">
        <v>1.44</v>
      </c>
    </row>
    <row r="14990" spans="1:22">
      <c r="A14990" t="s">
        <v>1072</v>
      </c>
      <c r="B14990" t="s">
        <v>1071</v>
      </c>
      <c r="C14990" t="s">
        <v>1116</v>
      </c>
      <c r="G14990">
        <v>-26.5</v>
      </c>
      <c r="H14990">
        <v>33.93</v>
      </c>
      <c r="I14990" t="s">
        <v>2306</v>
      </c>
      <c r="J14990">
        <v>240</v>
      </c>
      <c r="K14990" t="s">
        <v>1095</v>
      </c>
      <c r="N14990" t="s">
        <v>1095</v>
      </c>
      <c r="S14990">
        <v>1.27</v>
      </c>
    </row>
    <row r="14991" spans="1:22">
      <c r="A14991" t="s">
        <v>1072</v>
      </c>
      <c r="B14991" t="s">
        <v>1071</v>
      </c>
      <c r="C14991" t="s">
        <v>1116</v>
      </c>
      <c r="G14991">
        <v>-26.5</v>
      </c>
      <c r="H14991">
        <v>33.93</v>
      </c>
      <c r="I14991" t="s">
        <v>2306</v>
      </c>
      <c r="J14991">
        <v>241</v>
      </c>
      <c r="K14991" t="s">
        <v>1095</v>
      </c>
      <c r="N14991" t="s">
        <v>1095</v>
      </c>
      <c r="S14991">
        <v>1.61</v>
      </c>
    </row>
    <row r="14992" spans="1:22">
      <c r="A14992" t="s">
        <v>1072</v>
      </c>
      <c r="B14992" t="s">
        <v>1071</v>
      </c>
      <c r="C14992" t="s">
        <v>1112</v>
      </c>
      <c r="G14992">
        <v>16.5</v>
      </c>
      <c r="H14992">
        <v>120.08</v>
      </c>
      <c r="I14992" t="s">
        <v>80</v>
      </c>
      <c r="J14992">
        <v>242</v>
      </c>
      <c r="K14992" t="s">
        <v>1095</v>
      </c>
      <c r="N14992" t="s">
        <v>1095</v>
      </c>
      <c r="O14992">
        <v>1.091</v>
      </c>
      <c r="R14992">
        <v>5.7000000000000002E-2</v>
      </c>
      <c r="S14992">
        <v>0.56000000000000005</v>
      </c>
    </row>
    <row r="14993" spans="1:22">
      <c r="A14993" t="s">
        <v>1072</v>
      </c>
      <c r="B14993" t="s">
        <v>1071</v>
      </c>
      <c r="C14993" t="s">
        <v>1112</v>
      </c>
      <c r="G14993">
        <v>16.5</v>
      </c>
      <c r="H14993">
        <v>120.08</v>
      </c>
      <c r="I14993" t="s">
        <v>80</v>
      </c>
      <c r="J14993">
        <v>243</v>
      </c>
      <c r="K14993" t="s">
        <v>1095</v>
      </c>
      <c r="N14993" t="s">
        <v>1095</v>
      </c>
      <c r="O14993">
        <v>1.091</v>
      </c>
      <c r="R14993">
        <v>1.2008000000000001</v>
      </c>
      <c r="S14993">
        <v>6.62</v>
      </c>
    </row>
    <row r="14994" spans="1:22">
      <c r="A14994" t="s">
        <v>1072</v>
      </c>
      <c r="B14994" t="s">
        <v>1071</v>
      </c>
      <c r="C14994" t="s">
        <v>1112</v>
      </c>
      <c r="G14994">
        <v>16.5</v>
      </c>
      <c r="H14994">
        <v>120.08</v>
      </c>
      <c r="I14994" t="s">
        <v>80</v>
      </c>
      <c r="J14994">
        <v>244</v>
      </c>
      <c r="K14994" t="s">
        <v>1095</v>
      </c>
      <c r="N14994" t="s">
        <v>1095</v>
      </c>
      <c r="O14994">
        <v>1.091</v>
      </c>
      <c r="R14994">
        <v>1.0287999999999999</v>
      </c>
      <c r="S14994">
        <v>9.23</v>
      </c>
    </row>
    <row r="14995" spans="1:22">
      <c r="A14995" t="s">
        <v>1072</v>
      </c>
      <c r="B14995" t="s">
        <v>1071</v>
      </c>
      <c r="C14995" t="s">
        <v>1112</v>
      </c>
      <c r="G14995">
        <v>16.5</v>
      </c>
      <c r="H14995">
        <v>120.08</v>
      </c>
      <c r="I14995" t="s">
        <v>80</v>
      </c>
      <c r="J14995">
        <v>245</v>
      </c>
      <c r="K14995" t="s">
        <v>1095</v>
      </c>
      <c r="N14995" t="s">
        <v>1095</v>
      </c>
      <c r="O14995">
        <v>1.091</v>
      </c>
      <c r="R14995">
        <v>1.9232</v>
      </c>
      <c r="S14995">
        <v>9.32</v>
      </c>
    </row>
    <row r="14996" spans="1:22">
      <c r="A14996" t="s">
        <v>1072</v>
      </c>
      <c r="B14996" t="s">
        <v>1071</v>
      </c>
      <c r="C14996" t="s">
        <v>1107</v>
      </c>
      <c r="G14996">
        <v>18.510000000000002</v>
      </c>
      <c r="H14996">
        <v>-64.989999999999995</v>
      </c>
      <c r="I14996" t="s">
        <v>2305</v>
      </c>
      <c r="J14996">
        <v>256</v>
      </c>
      <c r="K14996">
        <v>18</v>
      </c>
      <c r="N14996">
        <v>18</v>
      </c>
      <c r="O14996">
        <v>0.94</v>
      </c>
      <c r="R14996">
        <v>1.95</v>
      </c>
      <c r="S14996">
        <v>9.06</v>
      </c>
      <c r="T14996">
        <v>153.30000000000001</v>
      </c>
      <c r="U14996">
        <v>32.99</v>
      </c>
      <c r="V14996">
        <v>186.29</v>
      </c>
    </row>
    <row r="14997" spans="1:22">
      <c r="A14997" t="s">
        <v>1072</v>
      </c>
      <c r="B14997" t="s">
        <v>1071</v>
      </c>
      <c r="C14997" t="s">
        <v>1107</v>
      </c>
      <c r="G14997">
        <v>18.510000000000002</v>
      </c>
      <c r="H14997">
        <v>-64.989999999999995</v>
      </c>
      <c r="I14997" t="s">
        <v>2305</v>
      </c>
      <c r="J14997">
        <v>257</v>
      </c>
      <c r="K14997">
        <v>18</v>
      </c>
      <c r="N14997">
        <v>18</v>
      </c>
      <c r="O14997">
        <v>1.3</v>
      </c>
      <c r="R14997">
        <v>1.1299999999999999</v>
      </c>
      <c r="S14997">
        <v>8.76</v>
      </c>
      <c r="T14997">
        <v>204.98</v>
      </c>
      <c r="U14997">
        <v>26.44</v>
      </c>
      <c r="V14997">
        <v>231.43</v>
      </c>
    </row>
    <row r="14998" spans="1:22">
      <c r="A14998" t="s">
        <v>1072</v>
      </c>
      <c r="B14998" t="s">
        <v>1071</v>
      </c>
      <c r="C14998" t="s">
        <v>1107</v>
      </c>
      <c r="G14998">
        <v>18.510000000000002</v>
      </c>
      <c r="H14998">
        <v>-64.989999999999995</v>
      </c>
      <c r="I14998" t="s">
        <v>2305</v>
      </c>
      <c r="J14998">
        <v>258</v>
      </c>
      <c r="K14998">
        <v>18</v>
      </c>
      <c r="N14998">
        <v>18</v>
      </c>
      <c r="O14998">
        <v>0.86</v>
      </c>
      <c r="R14998">
        <v>2.0299999999999998</v>
      </c>
      <c r="S14998">
        <v>8.4600000000000009</v>
      </c>
      <c r="T14998">
        <v>130.96</v>
      </c>
      <c r="U14998">
        <v>31.42</v>
      </c>
      <c r="V14998">
        <v>162.38999999999999</v>
      </c>
    </row>
    <row r="14999" spans="1:22">
      <c r="A14999" t="s">
        <v>1072</v>
      </c>
      <c r="B14999" t="s">
        <v>1071</v>
      </c>
      <c r="C14999" t="s">
        <v>1107</v>
      </c>
      <c r="G14999">
        <v>18.510000000000002</v>
      </c>
      <c r="H14999">
        <v>-64.989999999999995</v>
      </c>
      <c r="I14999" t="s">
        <v>2305</v>
      </c>
      <c r="J14999">
        <v>259</v>
      </c>
      <c r="K14999">
        <v>18</v>
      </c>
      <c r="N14999">
        <v>18</v>
      </c>
      <c r="O14999">
        <v>0.81</v>
      </c>
      <c r="R14999">
        <v>2.97</v>
      </c>
      <c r="S14999">
        <v>3.83</v>
      </c>
      <c r="T14999">
        <v>55.81</v>
      </c>
      <c r="U14999">
        <v>43.3</v>
      </c>
      <c r="V14999">
        <v>99.11</v>
      </c>
    </row>
    <row r="15000" spans="1:22">
      <c r="A15000" t="s">
        <v>1072</v>
      </c>
      <c r="B15000" t="s">
        <v>1071</v>
      </c>
      <c r="C15000" t="s">
        <v>1099</v>
      </c>
      <c r="G15000">
        <v>39.15</v>
      </c>
      <c r="H15000">
        <v>2.93</v>
      </c>
      <c r="I15000" t="s">
        <v>166</v>
      </c>
      <c r="J15000">
        <v>230</v>
      </c>
      <c r="K15000">
        <v>2</v>
      </c>
      <c r="N15000">
        <v>2</v>
      </c>
      <c r="O15000">
        <v>1.05</v>
      </c>
      <c r="R15000">
        <v>0.38</v>
      </c>
      <c r="S15000">
        <v>11.76</v>
      </c>
      <c r="T15000">
        <v>24.7</v>
      </c>
      <c r="U15000">
        <v>0.8</v>
      </c>
      <c r="V15000">
        <v>25.49</v>
      </c>
    </row>
    <row r="15001" spans="1:22">
      <c r="A15001" t="s">
        <v>1072</v>
      </c>
      <c r="B15001" t="s">
        <v>1071</v>
      </c>
      <c r="C15001" t="s">
        <v>1099</v>
      </c>
      <c r="G15001">
        <v>39.15</v>
      </c>
      <c r="H15001">
        <v>2.93</v>
      </c>
      <c r="I15001" t="s">
        <v>166</v>
      </c>
      <c r="J15001">
        <v>231</v>
      </c>
      <c r="K15001">
        <v>2</v>
      </c>
      <c r="N15001">
        <v>2</v>
      </c>
      <c r="O15001">
        <v>0.84</v>
      </c>
      <c r="R15001">
        <v>0.71</v>
      </c>
      <c r="S15001">
        <v>11.52</v>
      </c>
      <c r="T15001">
        <v>19.350000000000001</v>
      </c>
      <c r="U15001">
        <v>1.19</v>
      </c>
      <c r="V15001">
        <v>20.55</v>
      </c>
    </row>
    <row r="15002" spans="1:22">
      <c r="A15002" t="s">
        <v>1072</v>
      </c>
      <c r="B15002" t="s">
        <v>1071</v>
      </c>
      <c r="C15002" t="s">
        <v>1099</v>
      </c>
      <c r="G15002">
        <v>39.15</v>
      </c>
      <c r="H15002">
        <v>2.93</v>
      </c>
      <c r="I15002" t="s">
        <v>166</v>
      </c>
      <c r="J15002">
        <v>232</v>
      </c>
      <c r="K15002">
        <v>2</v>
      </c>
      <c r="N15002">
        <v>2</v>
      </c>
      <c r="O15002">
        <v>1.0900000000000001</v>
      </c>
      <c r="R15002">
        <v>1.22</v>
      </c>
      <c r="S15002">
        <v>11.52</v>
      </c>
      <c r="T15002">
        <v>25.11</v>
      </c>
      <c r="U15002">
        <v>2.66</v>
      </c>
      <c r="V15002">
        <v>27.77</v>
      </c>
    </row>
    <row r="15003" spans="1:22">
      <c r="A15003" t="s">
        <v>1072</v>
      </c>
      <c r="B15003" t="s">
        <v>1071</v>
      </c>
      <c r="C15003" t="s">
        <v>1099</v>
      </c>
      <c r="G15003">
        <v>39.15</v>
      </c>
      <c r="H15003">
        <v>2.93</v>
      </c>
      <c r="I15003" t="s">
        <v>166</v>
      </c>
      <c r="J15003">
        <v>233</v>
      </c>
      <c r="K15003">
        <v>2</v>
      </c>
      <c r="N15003">
        <v>2</v>
      </c>
      <c r="O15003">
        <v>1.091</v>
      </c>
      <c r="R15003">
        <v>0.55000000000000004</v>
      </c>
      <c r="S15003">
        <v>11.16</v>
      </c>
      <c r="T15003">
        <v>22.99</v>
      </c>
      <c r="U15003">
        <v>1.1299999999999999</v>
      </c>
      <c r="V15003">
        <v>24.12</v>
      </c>
    </row>
    <row r="15004" spans="1:22">
      <c r="A15004" t="s">
        <v>1072</v>
      </c>
      <c r="B15004" t="s">
        <v>1071</v>
      </c>
      <c r="C15004" t="s">
        <v>1099</v>
      </c>
      <c r="G15004">
        <v>39.15</v>
      </c>
      <c r="H15004">
        <v>2.93</v>
      </c>
      <c r="I15004" t="s">
        <v>166</v>
      </c>
      <c r="J15004">
        <v>234</v>
      </c>
      <c r="K15004">
        <v>2</v>
      </c>
      <c r="N15004">
        <v>2</v>
      </c>
      <c r="O15004">
        <v>1.1599999999999999</v>
      </c>
      <c r="R15004">
        <v>2.56</v>
      </c>
      <c r="S15004">
        <v>10.56</v>
      </c>
      <c r="T15004">
        <v>24.5</v>
      </c>
      <c r="U15004">
        <v>5.94</v>
      </c>
      <c r="V15004">
        <v>30.44</v>
      </c>
    </row>
    <row r="15005" spans="1:22">
      <c r="A15005" t="s">
        <v>1072</v>
      </c>
      <c r="B15005" t="s">
        <v>1071</v>
      </c>
      <c r="C15005" t="s">
        <v>1099</v>
      </c>
      <c r="G15005">
        <v>39.15</v>
      </c>
      <c r="H15005">
        <v>2.93</v>
      </c>
      <c r="I15005" t="s">
        <v>166</v>
      </c>
      <c r="J15005">
        <v>235</v>
      </c>
      <c r="K15005">
        <v>2</v>
      </c>
      <c r="N15005">
        <v>2</v>
      </c>
      <c r="O15005">
        <v>1.1599999999999999</v>
      </c>
      <c r="R15005">
        <v>0.47</v>
      </c>
      <c r="S15005">
        <v>11.28</v>
      </c>
      <c r="T15005">
        <v>26.17</v>
      </c>
      <c r="U15005">
        <v>1.0900000000000001</v>
      </c>
      <c r="V15005">
        <v>27.26</v>
      </c>
    </row>
    <row r="15006" spans="1:22">
      <c r="A15006" t="s">
        <v>1072</v>
      </c>
      <c r="B15006" t="s">
        <v>1071</v>
      </c>
      <c r="C15006" t="s">
        <v>1097</v>
      </c>
      <c r="G15006">
        <v>-3.92</v>
      </c>
      <c r="H15006">
        <v>128.83000000000001</v>
      </c>
      <c r="I15006" t="s">
        <v>2304</v>
      </c>
      <c r="J15006">
        <v>142</v>
      </c>
      <c r="K15006" t="s">
        <v>1095</v>
      </c>
      <c r="N15006" t="s">
        <v>1095</v>
      </c>
      <c r="O15006">
        <v>1.091</v>
      </c>
      <c r="R15006">
        <v>1.7</v>
      </c>
      <c r="S15006">
        <v>0.05</v>
      </c>
    </row>
    <row r="15007" spans="1:22">
      <c r="A15007" t="s">
        <v>1072</v>
      </c>
      <c r="B15007" t="s">
        <v>1071</v>
      </c>
      <c r="C15007" t="s">
        <v>1097</v>
      </c>
      <c r="G15007">
        <v>-3.92</v>
      </c>
      <c r="H15007">
        <v>128.83000000000001</v>
      </c>
      <c r="I15007" t="s">
        <v>2304</v>
      </c>
      <c r="J15007">
        <v>143</v>
      </c>
      <c r="K15007" t="s">
        <v>1095</v>
      </c>
      <c r="N15007" t="s">
        <v>1095</v>
      </c>
      <c r="O15007">
        <v>1.091</v>
      </c>
      <c r="R15007">
        <v>0.38</v>
      </c>
      <c r="S15007">
        <v>0.04</v>
      </c>
    </row>
    <row r="15008" spans="1:22">
      <c r="A15008" t="s">
        <v>1072</v>
      </c>
      <c r="B15008" t="s">
        <v>1071</v>
      </c>
      <c r="C15008" t="s">
        <v>1097</v>
      </c>
      <c r="G15008">
        <v>-3.92</v>
      </c>
      <c r="H15008">
        <v>128.83000000000001</v>
      </c>
      <c r="I15008" t="s">
        <v>2304</v>
      </c>
      <c r="J15008">
        <v>144</v>
      </c>
      <c r="K15008" t="s">
        <v>1095</v>
      </c>
      <c r="N15008" t="s">
        <v>1095</v>
      </c>
      <c r="O15008">
        <v>1.091</v>
      </c>
      <c r="R15008">
        <v>0.62</v>
      </c>
      <c r="S15008">
        <v>0.03</v>
      </c>
    </row>
    <row r="15009" spans="1:30">
      <c r="A15009" t="s">
        <v>1072</v>
      </c>
      <c r="B15009" t="s">
        <v>1071</v>
      </c>
      <c r="C15009" t="s">
        <v>1094</v>
      </c>
      <c r="G15009">
        <v>42.29</v>
      </c>
      <c r="H15009">
        <v>3.29</v>
      </c>
      <c r="I15009" t="s">
        <v>166</v>
      </c>
      <c r="J15009">
        <v>179</v>
      </c>
      <c r="K15009">
        <v>0.5</v>
      </c>
      <c r="L15009">
        <v>0.5</v>
      </c>
      <c r="N15009">
        <v>0.5</v>
      </c>
      <c r="O15009">
        <v>0.11840000000000001</v>
      </c>
      <c r="R15009">
        <v>25.678999999999998</v>
      </c>
      <c r="S15009">
        <v>3.5</v>
      </c>
      <c r="T15009">
        <v>0.21</v>
      </c>
      <c r="U15009">
        <v>1.52</v>
      </c>
      <c r="V15009">
        <v>1.73</v>
      </c>
      <c r="Z15009">
        <v>2021.24</v>
      </c>
      <c r="AA15009">
        <v>780.28</v>
      </c>
      <c r="AB15009">
        <v>2801.52</v>
      </c>
      <c r="AD15009">
        <v>474</v>
      </c>
    </row>
    <row r="15010" spans="1:30">
      <c r="A15010" t="s">
        <v>1072</v>
      </c>
      <c r="B15010" t="s">
        <v>1071</v>
      </c>
      <c r="C15010" t="s">
        <v>1094</v>
      </c>
      <c r="I15010" t="s">
        <v>166</v>
      </c>
      <c r="J15010">
        <v>179</v>
      </c>
      <c r="K15010">
        <v>2</v>
      </c>
      <c r="L15010">
        <v>1.5</v>
      </c>
      <c r="N15010">
        <v>1.5</v>
      </c>
      <c r="O15010">
        <v>6.4100000000000004E-2</v>
      </c>
      <c r="R15010">
        <v>19.263300000000001</v>
      </c>
      <c r="S15010">
        <v>3.45</v>
      </c>
      <c r="T15010">
        <v>0.33</v>
      </c>
      <c r="U15010">
        <v>1.85</v>
      </c>
      <c r="V15010">
        <v>2.1800000000000002</v>
      </c>
    </row>
    <row r="15011" spans="1:30">
      <c r="A15011" t="s">
        <v>1072</v>
      </c>
      <c r="B15011" t="s">
        <v>1071</v>
      </c>
      <c r="C15011" t="s">
        <v>1094</v>
      </c>
      <c r="I15011" t="s">
        <v>166</v>
      </c>
      <c r="J15011">
        <v>179</v>
      </c>
      <c r="K15011">
        <v>4.5</v>
      </c>
      <c r="L15011">
        <v>2.5</v>
      </c>
      <c r="N15011">
        <v>2.5</v>
      </c>
      <c r="O15011">
        <v>9.2700000000000005E-2</v>
      </c>
      <c r="R15011">
        <v>20.127800000000001</v>
      </c>
      <c r="S15011">
        <v>4.28</v>
      </c>
      <c r="T15011">
        <v>0.99</v>
      </c>
      <c r="U15011">
        <v>4.66</v>
      </c>
      <c r="V15011">
        <v>5.66</v>
      </c>
    </row>
    <row r="15012" spans="1:30">
      <c r="A15012" t="s">
        <v>1072</v>
      </c>
      <c r="B15012" t="s">
        <v>1071</v>
      </c>
      <c r="C15012" t="s">
        <v>1094</v>
      </c>
      <c r="I15012" t="s">
        <v>166</v>
      </c>
      <c r="J15012">
        <v>179</v>
      </c>
      <c r="K15012">
        <v>8</v>
      </c>
      <c r="L15012">
        <v>3.5</v>
      </c>
      <c r="N15012">
        <v>3.5</v>
      </c>
      <c r="O15012">
        <v>8.6499999999999994E-2</v>
      </c>
      <c r="R15012">
        <v>13.204000000000001</v>
      </c>
      <c r="S15012">
        <v>3.84</v>
      </c>
      <c r="T15012">
        <v>1.1599999999999999</v>
      </c>
      <c r="U15012">
        <v>4</v>
      </c>
      <c r="V15012">
        <v>5.16</v>
      </c>
    </row>
    <row r="15013" spans="1:30">
      <c r="A15013" t="s">
        <v>1072</v>
      </c>
      <c r="B15013" t="s">
        <v>1071</v>
      </c>
      <c r="C15013" t="s">
        <v>1094</v>
      </c>
      <c r="I15013" t="s">
        <v>166</v>
      </c>
      <c r="J15013">
        <v>179</v>
      </c>
      <c r="K15013">
        <v>11</v>
      </c>
      <c r="L15013">
        <v>3</v>
      </c>
      <c r="N15013">
        <v>3</v>
      </c>
      <c r="O15013">
        <v>0.1396</v>
      </c>
      <c r="R15013">
        <v>26.124700000000001</v>
      </c>
      <c r="S15013">
        <v>3.4</v>
      </c>
      <c r="T15013">
        <v>1.42</v>
      </c>
      <c r="U15013">
        <v>10.94</v>
      </c>
      <c r="V15013">
        <v>12.37</v>
      </c>
    </row>
    <row r="15014" spans="1:30">
      <c r="A15014" t="s">
        <v>1072</v>
      </c>
      <c r="B15014" t="s">
        <v>1071</v>
      </c>
      <c r="C15014" t="s">
        <v>1094</v>
      </c>
      <c r="I15014" t="s">
        <v>166</v>
      </c>
      <c r="J15014">
        <v>179</v>
      </c>
      <c r="K15014">
        <v>13</v>
      </c>
      <c r="L15014">
        <v>2</v>
      </c>
      <c r="N15014">
        <v>2</v>
      </c>
      <c r="O15014">
        <v>8.5500000000000007E-2</v>
      </c>
      <c r="R15014">
        <v>27.32</v>
      </c>
      <c r="S15014">
        <v>3</v>
      </c>
      <c r="T15014">
        <v>0.51</v>
      </c>
      <c r="U15014">
        <v>4.67</v>
      </c>
      <c r="V15014">
        <v>5.18</v>
      </c>
    </row>
    <row r="15015" spans="1:30">
      <c r="A15015" t="s">
        <v>1072</v>
      </c>
      <c r="B15015" t="s">
        <v>1071</v>
      </c>
      <c r="C15015" t="s">
        <v>1094</v>
      </c>
      <c r="I15015" t="s">
        <v>166</v>
      </c>
      <c r="J15015">
        <v>179</v>
      </c>
      <c r="K15015">
        <v>16.5</v>
      </c>
      <c r="L15015">
        <v>3.5</v>
      </c>
      <c r="N15015">
        <v>3.5</v>
      </c>
      <c r="O15015">
        <v>0.15229999999999999</v>
      </c>
      <c r="R15015">
        <v>14.2453</v>
      </c>
      <c r="S15015">
        <v>3.82</v>
      </c>
      <c r="T15015">
        <v>2.0299999999999998</v>
      </c>
      <c r="U15015">
        <v>7.59</v>
      </c>
      <c r="V15015">
        <v>9.6300000000000008</v>
      </c>
    </row>
    <row r="15016" spans="1:30">
      <c r="A15016" t="s">
        <v>1072</v>
      </c>
      <c r="B15016" t="s">
        <v>1071</v>
      </c>
      <c r="C15016" t="s">
        <v>1094</v>
      </c>
      <c r="I15016" t="s">
        <v>166</v>
      </c>
      <c r="J15016">
        <v>179</v>
      </c>
      <c r="K15016">
        <v>20.5</v>
      </c>
      <c r="L15016">
        <v>4</v>
      </c>
      <c r="N15016">
        <v>4</v>
      </c>
      <c r="O15016">
        <v>0.11310000000000001</v>
      </c>
      <c r="R15016">
        <v>12.500299999999999</v>
      </c>
      <c r="S15016">
        <v>2.82</v>
      </c>
      <c r="T15016">
        <v>1.28</v>
      </c>
      <c r="U15016">
        <v>5.66</v>
      </c>
      <c r="V15016">
        <v>6.93</v>
      </c>
    </row>
    <row r="15017" spans="1:30">
      <c r="A15017" t="s">
        <v>1072</v>
      </c>
      <c r="B15017" t="s">
        <v>1071</v>
      </c>
      <c r="C15017" t="s">
        <v>1094</v>
      </c>
      <c r="I15017" t="s">
        <v>166</v>
      </c>
      <c r="J15017">
        <v>179</v>
      </c>
      <c r="K15017">
        <v>23</v>
      </c>
      <c r="L15017">
        <v>2.5</v>
      </c>
      <c r="N15017">
        <v>2.5</v>
      </c>
      <c r="O15017">
        <v>0.10440000000000001</v>
      </c>
      <c r="R15017">
        <v>9.2844999999999995</v>
      </c>
      <c r="S15017">
        <v>3.38</v>
      </c>
      <c r="T15017">
        <v>0.88</v>
      </c>
      <c r="U15017">
        <v>2.42</v>
      </c>
      <c r="V15017">
        <v>3.31</v>
      </c>
    </row>
    <row r="15018" spans="1:30">
      <c r="A15018" t="s">
        <v>1072</v>
      </c>
      <c r="B15018" t="s">
        <v>1071</v>
      </c>
      <c r="C15018" t="s">
        <v>1094</v>
      </c>
      <c r="I15018" t="s">
        <v>166</v>
      </c>
      <c r="J15018">
        <v>179</v>
      </c>
      <c r="K15018">
        <v>25.5</v>
      </c>
      <c r="L15018">
        <v>2.5</v>
      </c>
      <c r="N15018">
        <v>2.5</v>
      </c>
      <c r="O15018">
        <v>0.1951</v>
      </c>
      <c r="R15018">
        <v>8.5159000000000002</v>
      </c>
      <c r="S15018">
        <v>4.22</v>
      </c>
      <c r="T15018">
        <v>2.06</v>
      </c>
      <c r="U15018">
        <v>4.1500000000000004</v>
      </c>
      <c r="V15018">
        <v>6.21</v>
      </c>
    </row>
    <row r="15019" spans="1:30">
      <c r="A15019" t="s">
        <v>1072</v>
      </c>
      <c r="B15019" t="s">
        <v>1071</v>
      </c>
      <c r="C15019" t="s">
        <v>1094</v>
      </c>
      <c r="I15019" t="s">
        <v>166</v>
      </c>
      <c r="J15019">
        <v>179</v>
      </c>
      <c r="K15019">
        <v>28</v>
      </c>
      <c r="L15019">
        <v>2.5</v>
      </c>
      <c r="N15019">
        <v>2.5</v>
      </c>
      <c r="O15019">
        <v>0.19400000000000001</v>
      </c>
      <c r="R15019">
        <v>8.9725000000000001</v>
      </c>
      <c r="S15019">
        <v>3.83</v>
      </c>
      <c r="T15019">
        <v>1.86</v>
      </c>
      <c r="U15019">
        <v>4.3499999999999996</v>
      </c>
      <c r="V15019">
        <v>6.21</v>
      </c>
    </row>
    <row r="15020" spans="1:30">
      <c r="A15020" t="s">
        <v>1072</v>
      </c>
      <c r="B15020" t="s">
        <v>1071</v>
      </c>
      <c r="C15020" t="s">
        <v>1094</v>
      </c>
      <c r="I15020" t="s">
        <v>166</v>
      </c>
      <c r="J15020">
        <v>179</v>
      </c>
      <c r="K15020">
        <v>31.5</v>
      </c>
      <c r="L15020">
        <v>3.5</v>
      </c>
      <c r="N15020">
        <v>3.5</v>
      </c>
      <c r="O15020">
        <v>0.4526</v>
      </c>
      <c r="R15020">
        <v>5.2172000000000001</v>
      </c>
      <c r="S15020">
        <v>3.46</v>
      </c>
      <c r="T15020">
        <v>5.48</v>
      </c>
      <c r="U15020">
        <v>8.26</v>
      </c>
      <c r="V15020">
        <v>13.75</v>
      </c>
    </row>
    <row r="15021" spans="1:30">
      <c r="A15021" t="s">
        <v>1072</v>
      </c>
      <c r="B15021" t="s">
        <v>1071</v>
      </c>
      <c r="C15021" t="s">
        <v>1094</v>
      </c>
      <c r="I15021" t="s">
        <v>166</v>
      </c>
      <c r="J15021">
        <v>179</v>
      </c>
      <c r="K15021">
        <v>35</v>
      </c>
      <c r="L15021">
        <v>3.5</v>
      </c>
      <c r="N15021">
        <v>3.5</v>
      </c>
      <c r="O15021">
        <v>0.45279999999999998</v>
      </c>
      <c r="R15021">
        <v>4.2721999999999998</v>
      </c>
      <c r="S15021">
        <v>5.25</v>
      </c>
      <c r="T15021">
        <v>8.32</v>
      </c>
      <c r="U15021">
        <v>6.77</v>
      </c>
      <c r="V15021">
        <v>15.09</v>
      </c>
    </row>
    <row r="15022" spans="1:30">
      <c r="A15022" t="s">
        <v>1072</v>
      </c>
      <c r="B15022" t="s">
        <v>1071</v>
      </c>
      <c r="C15022" t="s">
        <v>1094</v>
      </c>
      <c r="I15022" t="s">
        <v>166</v>
      </c>
      <c r="J15022">
        <v>179</v>
      </c>
      <c r="K15022">
        <v>37.5</v>
      </c>
      <c r="L15022">
        <v>2.5</v>
      </c>
      <c r="N15022">
        <v>2.5</v>
      </c>
      <c r="O15022">
        <v>0.48309999999999997</v>
      </c>
      <c r="R15022">
        <v>2.9695</v>
      </c>
      <c r="S15022">
        <v>3.43</v>
      </c>
      <c r="T15022">
        <v>4.1399999999999997</v>
      </c>
      <c r="U15022">
        <v>3.59</v>
      </c>
      <c r="V15022">
        <v>7.73</v>
      </c>
    </row>
    <row r="15023" spans="1:30">
      <c r="A15023" t="s">
        <v>1072</v>
      </c>
      <c r="B15023" t="s">
        <v>1071</v>
      </c>
      <c r="C15023" t="s">
        <v>1094</v>
      </c>
      <c r="I15023" t="s">
        <v>166</v>
      </c>
      <c r="J15023">
        <v>179</v>
      </c>
      <c r="K15023">
        <v>42.5</v>
      </c>
      <c r="L15023">
        <v>5</v>
      </c>
      <c r="N15023">
        <v>5</v>
      </c>
      <c r="O15023">
        <v>0.316</v>
      </c>
      <c r="R15023">
        <v>5.8685999999999998</v>
      </c>
      <c r="S15023">
        <v>2.9</v>
      </c>
      <c r="T15023">
        <v>4.58</v>
      </c>
      <c r="U15023">
        <v>9.27</v>
      </c>
      <c r="V15023">
        <v>13.86</v>
      </c>
    </row>
    <row r="15024" spans="1:30">
      <c r="A15024" t="s">
        <v>1072</v>
      </c>
      <c r="B15024" t="s">
        <v>1071</v>
      </c>
      <c r="C15024" t="s">
        <v>1094</v>
      </c>
      <c r="I15024" t="s">
        <v>166</v>
      </c>
      <c r="J15024">
        <v>179</v>
      </c>
      <c r="K15024">
        <v>47.5</v>
      </c>
      <c r="L15024">
        <v>5</v>
      </c>
      <c r="N15024">
        <v>5</v>
      </c>
      <c r="O15024">
        <v>0.38440000000000002</v>
      </c>
      <c r="R15024">
        <v>5.6673</v>
      </c>
      <c r="S15024">
        <v>3.32</v>
      </c>
      <c r="T15024">
        <v>6.39</v>
      </c>
      <c r="U15024">
        <v>10.89</v>
      </c>
      <c r="V15024">
        <v>17.28</v>
      </c>
    </row>
    <row r="15025" spans="1:22">
      <c r="A15025" t="s">
        <v>1072</v>
      </c>
      <c r="B15025" t="s">
        <v>1071</v>
      </c>
      <c r="C15025" t="s">
        <v>1094</v>
      </c>
      <c r="I15025" t="s">
        <v>166</v>
      </c>
      <c r="J15025">
        <v>179</v>
      </c>
      <c r="K15025">
        <v>50.5</v>
      </c>
      <c r="L15025">
        <v>3</v>
      </c>
      <c r="N15025">
        <v>3</v>
      </c>
      <c r="O15025">
        <v>0.34350000000000003</v>
      </c>
      <c r="R15025">
        <v>4.0038999999999998</v>
      </c>
      <c r="S15025">
        <v>3.54</v>
      </c>
      <c r="T15025">
        <v>3.64</v>
      </c>
      <c r="U15025">
        <v>4.13</v>
      </c>
      <c r="V15025">
        <v>7.77</v>
      </c>
    </row>
    <row r="15026" spans="1:22">
      <c r="A15026" t="s">
        <v>1072</v>
      </c>
      <c r="B15026" t="s">
        <v>1071</v>
      </c>
      <c r="C15026" t="s">
        <v>1094</v>
      </c>
      <c r="I15026" t="s">
        <v>166</v>
      </c>
      <c r="J15026">
        <v>179</v>
      </c>
      <c r="K15026">
        <v>53.5</v>
      </c>
      <c r="L15026">
        <v>3</v>
      </c>
      <c r="N15026">
        <v>3</v>
      </c>
      <c r="O15026">
        <v>0.54610000000000003</v>
      </c>
      <c r="R15026">
        <v>4.5641999999999996</v>
      </c>
      <c r="S15026">
        <v>3.45</v>
      </c>
      <c r="T15026">
        <v>5.65</v>
      </c>
      <c r="U15026">
        <v>7.48</v>
      </c>
      <c r="V15026">
        <v>13.13</v>
      </c>
    </row>
    <row r="15027" spans="1:22">
      <c r="A15027" t="s">
        <v>1072</v>
      </c>
      <c r="B15027" t="s">
        <v>1071</v>
      </c>
      <c r="C15027" t="s">
        <v>1094</v>
      </c>
      <c r="I15027" t="s">
        <v>166</v>
      </c>
      <c r="J15027">
        <v>179</v>
      </c>
      <c r="K15027">
        <v>56</v>
      </c>
      <c r="L15027">
        <v>2.5</v>
      </c>
      <c r="N15027">
        <v>2.5</v>
      </c>
      <c r="O15027">
        <v>0.46860000000000002</v>
      </c>
      <c r="R15027">
        <v>3.4196</v>
      </c>
      <c r="S15027">
        <v>3.96</v>
      </c>
      <c r="T15027">
        <v>4.63</v>
      </c>
      <c r="U15027">
        <v>4.01</v>
      </c>
      <c r="V15027">
        <v>8.64</v>
      </c>
    </row>
    <row r="15028" spans="1:22">
      <c r="A15028" t="s">
        <v>1072</v>
      </c>
      <c r="B15028" t="s">
        <v>1071</v>
      </c>
      <c r="C15028" t="s">
        <v>1094</v>
      </c>
      <c r="I15028" t="s">
        <v>166</v>
      </c>
      <c r="J15028">
        <v>179</v>
      </c>
      <c r="K15028">
        <v>58.5</v>
      </c>
      <c r="L15028">
        <v>2.5</v>
      </c>
      <c r="N15028">
        <v>2.5</v>
      </c>
      <c r="O15028">
        <v>0.43109999999999998</v>
      </c>
      <c r="R15028">
        <v>3.6031</v>
      </c>
      <c r="S15028">
        <v>4.66</v>
      </c>
      <c r="T15028">
        <v>5.0199999999999996</v>
      </c>
      <c r="U15028">
        <v>3.88</v>
      </c>
      <c r="V15028">
        <v>8.9</v>
      </c>
    </row>
    <row r="15029" spans="1:22">
      <c r="A15029" t="s">
        <v>1072</v>
      </c>
      <c r="B15029" t="s">
        <v>1071</v>
      </c>
      <c r="C15029" t="s">
        <v>1094</v>
      </c>
      <c r="I15029" t="s">
        <v>166</v>
      </c>
      <c r="J15029">
        <v>179</v>
      </c>
      <c r="K15029">
        <v>61</v>
      </c>
      <c r="L15029">
        <v>2.5</v>
      </c>
      <c r="N15029">
        <v>2.5</v>
      </c>
      <c r="O15029">
        <v>0.68269999999999997</v>
      </c>
      <c r="R15029">
        <v>2.9973000000000001</v>
      </c>
      <c r="S15029">
        <v>3.97</v>
      </c>
      <c r="T15029">
        <v>6.78</v>
      </c>
      <c r="U15029">
        <v>5.12</v>
      </c>
      <c r="V15029">
        <v>11.9</v>
      </c>
    </row>
    <row r="15030" spans="1:22">
      <c r="A15030" t="s">
        <v>1072</v>
      </c>
      <c r="B15030" t="s">
        <v>1071</v>
      </c>
      <c r="C15030" t="s">
        <v>1094</v>
      </c>
      <c r="I15030" t="s">
        <v>166</v>
      </c>
      <c r="J15030">
        <v>179</v>
      </c>
      <c r="K15030">
        <v>63</v>
      </c>
      <c r="L15030">
        <v>2</v>
      </c>
      <c r="N15030">
        <v>2</v>
      </c>
      <c r="O15030">
        <v>0.5585</v>
      </c>
      <c r="R15030">
        <v>3.4418000000000002</v>
      </c>
      <c r="S15030">
        <v>3.44</v>
      </c>
      <c r="T15030">
        <v>3.84</v>
      </c>
      <c r="U15030">
        <v>3.84</v>
      </c>
      <c r="V15030">
        <v>7.69</v>
      </c>
    </row>
    <row r="15031" spans="1:22">
      <c r="A15031" t="s">
        <v>1072</v>
      </c>
      <c r="B15031" t="s">
        <v>1071</v>
      </c>
      <c r="C15031" t="s">
        <v>1094</v>
      </c>
      <c r="I15031" t="s">
        <v>166</v>
      </c>
      <c r="J15031">
        <v>179</v>
      </c>
      <c r="K15031">
        <v>65.5</v>
      </c>
      <c r="L15031">
        <v>2.5</v>
      </c>
      <c r="N15031">
        <v>2.5</v>
      </c>
      <c r="O15031">
        <v>0.6331</v>
      </c>
      <c r="R15031">
        <v>3.5190000000000001</v>
      </c>
      <c r="S15031">
        <v>2.85</v>
      </c>
      <c r="T15031">
        <v>4.51</v>
      </c>
      <c r="U15031">
        <v>5.57</v>
      </c>
      <c r="V15031">
        <v>10.08</v>
      </c>
    </row>
    <row r="15032" spans="1:22">
      <c r="A15032" t="s">
        <v>1072</v>
      </c>
      <c r="B15032" t="s">
        <v>1071</v>
      </c>
      <c r="C15032" t="s">
        <v>1094</v>
      </c>
      <c r="I15032" t="s">
        <v>166</v>
      </c>
      <c r="J15032">
        <v>179</v>
      </c>
      <c r="K15032">
        <v>68</v>
      </c>
      <c r="L15032">
        <v>2.5</v>
      </c>
      <c r="N15032">
        <v>2.5</v>
      </c>
      <c r="O15032">
        <v>0.53300000000000003</v>
      </c>
      <c r="R15032">
        <v>2.7122000000000002</v>
      </c>
      <c r="S15032">
        <v>3.26</v>
      </c>
      <c r="T15032">
        <v>4.34</v>
      </c>
      <c r="U15032">
        <v>3.61</v>
      </c>
      <c r="V15032">
        <v>7.95</v>
      </c>
    </row>
    <row r="15033" spans="1:22">
      <c r="A15033" t="s">
        <v>1072</v>
      </c>
      <c r="B15033" t="s">
        <v>1071</v>
      </c>
      <c r="C15033" t="s">
        <v>1094</v>
      </c>
      <c r="I15033" t="s">
        <v>166</v>
      </c>
      <c r="J15033">
        <v>179</v>
      </c>
      <c r="K15033">
        <v>70.5</v>
      </c>
      <c r="L15033">
        <v>2.5</v>
      </c>
      <c r="N15033">
        <v>2.5</v>
      </c>
      <c r="O15033">
        <v>0.67310000000000003</v>
      </c>
      <c r="R15033">
        <v>2.1997</v>
      </c>
      <c r="S15033">
        <v>3.77</v>
      </c>
      <c r="T15033">
        <v>6.35</v>
      </c>
      <c r="U15033">
        <v>3.7</v>
      </c>
      <c r="V15033">
        <v>10.050000000000001</v>
      </c>
    </row>
    <row r="15034" spans="1:22">
      <c r="A15034" t="s">
        <v>1072</v>
      </c>
      <c r="B15034" t="s">
        <v>1071</v>
      </c>
      <c r="C15034" t="s">
        <v>1094</v>
      </c>
      <c r="I15034" t="s">
        <v>166</v>
      </c>
      <c r="J15034">
        <v>179</v>
      </c>
      <c r="K15034">
        <v>72.5</v>
      </c>
      <c r="L15034">
        <v>2</v>
      </c>
      <c r="N15034">
        <v>2</v>
      </c>
      <c r="O15034">
        <v>0.68530000000000002</v>
      </c>
      <c r="R15034">
        <v>2.0945</v>
      </c>
      <c r="S15034">
        <v>2.69</v>
      </c>
      <c r="T15034">
        <v>3.68</v>
      </c>
      <c r="U15034">
        <v>2.87</v>
      </c>
      <c r="V15034">
        <v>6.56</v>
      </c>
    </row>
    <row r="15035" spans="1:22">
      <c r="A15035" t="s">
        <v>1072</v>
      </c>
      <c r="B15035" t="s">
        <v>1071</v>
      </c>
      <c r="C15035" t="s">
        <v>1094</v>
      </c>
      <c r="I15035" t="s">
        <v>166</v>
      </c>
      <c r="J15035">
        <v>179</v>
      </c>
      <c r="K15035">
        <v>74</v>
      </c>
      <c r="L15035">
        <v>1.5</v>
      </c>
      <c r="N15035">
        <v>1.5</v>
      </c>
      <c r="O15035">
        <v>0.60509999999999997</v>
      </c>
      <c r="R15035">
        <v>2.0888</v>
      </c>
      <c r="S15035">
        <v>2.57</v>
      </c>
      <c r="T15035">
        <v>2.33</v>
      </c>
      <c r="U15035">
        <v>1.9</v>
      </c>
      <c r="V15035">
        <v>4.22</v>
      </c>
    </row>
    <row r="15036" spans="1:22">
      <c r="A15036" t="s">
        <v>1072</v>
      </c>
      <c r="B15036" t="s">
        <v>1071</v>
      </c>
      <c r="C15036" t="s">
        <v>1094</v>
      </c>
      <c r="I15036" t="s">
        <v>166</v>
      </c>
      <c r="J15036">
        <v>179</v>
      </c>
      <c r="K15036">
        <v>76</v>
      </c>
      <c r="L15036">
        <v>2</v>
      </c>
      <c r="N15036">
        <v>2</v>
      </c>
      <c r="O15036">
        <v>0.7208</v>
      </c>
      <c r="R15036">
        <v>3.2591000000000001</v>
      </c>
      <c r="S15036">
        <v>2.63</v>
      </c>
      <c r="T15036">
        <v>3.79</v>
      </c>
      <c r="U15036">
        <v>4.7</v>
      </c>
      <c r="V15036">
        <v>8.49</v>
      </c>
    </row>
    <row r="15037" spans="1:22">
      <c r="A15037" t="s">
        <v>1072</v>
      </c>
      <c r="B15037" t="s">
        <v>1071</v>
      </c>
      <c r="C15037" t="s">
        <v>1094</v>
      </c>
      <c r="I15037" t="s">
        <v>166</v>
      </c>
      <c r="J15037">
        <v>179</v>
      </c>
      <c r="K15037">
        <v>77.5</v>
      </c>
      <c r="L15037">
        <v>1.5</v>
      </c>
      <c r="N15037">
        <v>1.5</v>
      </c>
      <c r="O15037">
        <v>0.59389999999999998</v>
      </c>
      <c r="R15037">
        <v>3.9946000000000002</v>
      </c>
      <c r="S15037">
        <v>2.21</v>
      </c>
      <c r="T15037">
        <v>1.97</v>
      </c>
      <c r="U15037">
        <v>3.56</v>
      </c>
      <c r="V15037">
        <v>5.52</v>
      </c>
    </row>
    <row r="15038" spans="1:22">
      <c r="A15038" t="s">
        <v>1072</v>
      </c>
      <c r="B15038" t="s">
        <v>1071</v>
      </c>
      <c r="C15038" t="s">
        <v>1094</v>
      </c>
      <c r="I15038" t="s">
        <v>166</v>
      </c>
      <c r="J15038">
        <v>179</v>
      </c>
      <c r="K15038">
        <v>78.5</v>
      </c>
      <c r="L15038">
        <v>1</v>
      </c>
      <c r="N15038">
        <v>1</v>
      </c>
      <c r="O15038">
        <v>0.63300000000000001</v>
      </c>
      <c r="R15038">
        <v>3.9586999999999999</v>
      </c>
      <c r="S15038">
        <v>2.27</v>
      </c>
      <c r="T15038">
        <v>1.44</v>
      </c>
      <c r="U15038">
        <v>2.5099999999999998</v>
      </c>
      <c r="V15038">
        <v>3.94</v>
      </c>
    </row>
    <row r="15039" spans="1:22">
      <c r="A15039" t="s">
        <v>1072</v>
      </c>
      <c r="B15039" t="s">
        <v>1071</v>
      </c>
      <c r="C15039" t="s">
        <v>1094</v>
      </c>
      <c r="I15039" t="s">
        <v>166</v>
      </c>
      <c r="J15039">
        <v>179</v>
      </c>
      <c r="K15039">
        <v>79.5</v>
      </c>
      <c r="L15039">
        <v>1</v>
      </c>
      <c r="N15039">
        <v>1</v>
      </c>
      <c r="O15039">
        <v>0.55969999999999998</v>
      </c>
      <c r="R15039">
        <v>2.8532000000000002</v>
      </c>
      <c r="S15039">
        <v>2.0099999999999998</v>
      </c>
      <c r="T15039">
        <v>1.1200000000000001</v>
      </c>
      <c r="U15039">
        <v>1.6</v>
      </c>
      <c r="V15039">
        <v>2.72</v>
      </c>
    </row>
    <row r="15040" spans="1:22">
      <c r="A15040" t="s">
        <v>1072</v>
      </c>
      <c r="B15040" t="s">
        <v>1071</v>
      </c>
      <c r="C15040" t="s">
        <v>1094</v>
      </c>
      <c r="I15040" t="s">
        <v>166</v>
      </c>
      <c r="J15040">
        <v>179</v>
      </c>
      <c r="K15040">
        <v>81</v>
      </c>
      <c r="L15040">
        <v>1.5</v>
      </c>
      <c r="N15040">
        <v>1.5</v>
      </c>
      <c r="O15040">
        <v>0.50149999999999995</v>
      </c>
      <c r="R15040">
        <v>4.0918999999999999</v>
      </c>
      <c r="S15040">
        <v>1.35</v>
      </c>
      <c r="T15040">
        <v>1.01</v>
      </c>
      <c r="U15040">
        <v>3.08</v>
      </c>
      <c r="V15040">
        <v>4.09</v>
      </c>
    </row>
    <row r="15041" spans="1:22">
      <c r="A15041" t="s">
        <v>1072</v>
      </c>
      <c r="B15041" t="s">
        <v>1071</v>
      </c>
      <c r="C15041" t="s">
        <v>1094</v>
      </c>
      <c r="I15041" t="s">
        <v>166</v>
      </c>
      <c r="J15041">
        <v>179</v>
      </c>
      <c r="K15041">
        <v>83</v>
      </c>
      <c r="L15041">
        <v>2</v>
      </c>
      <c r="N15041">
        <v>2</v>
      </c>
      <c r="O15041">
        <v>0.44159999999999999</v>
      </c>
      <c r="R15041">
        <v>7.1130000000000004</v>
      </c>
      <c r="S15041">
        <v>2</v>
      </c>
      <c r="T15041">
        <v>1.77</v>
      </c>
      <c r="U15041">
        <v>6.28</v>
      </c>
      <c r="V15041">
        <v>8.0500000000000007</v>
      </c>
    </row>
    <row r="15042" spans="1:22">
      <c r="A15042" t="s">
        <v>1072</v>
      </c>
      <c r="B15042" t="s">
        <v>1071</v>
      </c>
      <c r="C15042" t="s">
        <v>1094</v>
      </c>
      <c r="I15042" t="s">
        <v>166</v>
      </c>
      <c r="J15042">
        <v>179</v>
      </c>
      <c r="K15042">
        <v>86</v>
      </c>
      <c r="L15042">
        <v>3</v>
      </c>
      <c r="N15042">
        <v>3</v>
      </c>
      <c r="O15042">
        <v>0.35349999999999998</v>
      </c>
      <c r="R15042">
        <v>5.2237999999999998</v>
      </c>
      <c r="S15042">
        <v>3.36</v>
      </c>
      <c r="T15042">
        <v>3.56</v>
      </c>
      <c r="U15042">
        <v>5.54</v>
      </c>
      <c r="V15042">
        <v>9.1</v>
      </c>
    </row>
    <row r="15043" spans="1:22">
      <c r="A15043" t="s">
        <v>1072</v>
      </c>
      <c r="B15043" t="s">
        <v>1071</v>
      </c>
      <c r="C15043" t="s">
        <v>1094</v>
      </c>
      <c r="I15043" t="s">
        <v>166</v>
      </c>
      <c r="J15043">
        <v>179</v>
      </c>
      <c r="K15043">
        <v>89</v>
      </c>
      <c r="L15043">
        <v>3</v>
      </c>
      <c r="N15043">
        <v>3</v>
      </c>
      <c r="O15043">
        <v>0.4929</v>
      </c>
      <c r="R15043">
        <v>4.2701000000000002</v>
      </c>
      <c r="S15043">
        <v>4.07</v>
      </c>
      <c r="T15043">
        <v>6.02</v>
      </c>
      <c r="U15043">
        <v>6.31</v>
      </c>
      <c r="V15043">
        <v>12.34</v>
      </c>
    </row>
    <row r="15044" spans="1:22">
      <c r="A15044" t="s">
        <v>1072</v>
      </c>
      <c r="B15044" t="s">
        <v>1071</v>
      </c>
      <c r="C15044" t="s">
        <v>1094</v>
      </c>
      <c r="I15044" t="s">
        <v>166</v>
      </c>
      <c r="J15044">
        <v>179</v>
      </c>
      <c r="K15044">
        <v>91.5</v>
      </c>
      <c r="L15044">
        <v>2.5</v>
      </c>
      <c r="N15044">
        <v>2.5</v>
      </c>
      <c r="O15044">
        <v>0.61629999999999996</v>
      </c>
      <c r="R15044">
        <v>3.2726999999999999</v>
      </c>
      <c r="S15044">
        <v>4.1900000000000004</v>
      </c>
      <c r="T15044">
        <v>6.45</v>
      </c>
      <c r="U15044">
        <v>5.04</v>
      </c>
      <c r="V15044">
        <v>11.49</v>
      </c>
    </row>
    <row r="15045" spans="1:22">
      <c r="A15045" t="s">
        <v>1072</v>
      </c>
      <c r="B15045" t="s">
        <v>1071</v>
      </c>
      <c r="C15045" t="s">
        <v>1094</v>
      </c>
      <c r="I15045" t="s">
        <v>166</v>
      </c>
      <c r="J15045">
        <v>179</v>
      </c>
      <c r="K15045">
        <v>94</v>
      </c>
      <c r="L15045">
        <v>2.5</v>
      </c>
      <c r="N15045">
        <v>2.5</v>
      </c>
      <c r="O15045">
        <v>0.56230000000000002</v>
      </c>
      <c r="R15045">
        <v>3.8997999999999999</v>
      </c>
      <c r="S15045">
        <v>5.41</v>
      </c>
      <c r="T15045">
        <v>7.61</v>
      </c>
      <c r="U15045">
        <v>5.48</v>
      </c>
      <c r="V15045">
        <v>13.09</v>
      </c>
    </row>
    <row r="15046" spans="1:22">
      <c r="A15046" t="s">
        <v>1072</v>
      </c>
      <c r="B15046" t="s">
        <v>1071</v>
      </c>
      <c r="C15046" t="s">
        <v>1094</v>
      </c>
      <c r="I15046" t="s">
        <v>166</v>
      </c>
      <c r="J15046">
        <v>179</v>
      </c>
      <c r="K15046">
        <v>95.5</v>
      </c>
      <c r="L15046">
        <v>1.5</v>
      </c>
      <c r="N15046">
        <v>1.5</v>
      </c>
      <c r="O15046">
        <v>0.62570000000000003</v>
      </c>
      <c r="R15046">
        <v>4.1699000000000002</v>
      </c>
      <c r="S15046">
        <v>5.67</v>
      </c>
      <c r="T15046">
        <v>5.32</v>
      </c>
      <c r="U15046">
        <v>3.91</v>
      </c>
      <c r="V15046">
        <v>9.23</v>
      </c>
    </row>
    <row r="15047" spans="1:22">
      <c r="A15047" t="s">
        <v>1072</v>
      </c>
      <c r="B15047" t="s">
        <v>1071</v>
      </c>
      <c r="C15047" t="s">
        <v>1094</v>
      </c>
      <c r="I15047" t="s">
        <v>166</v>
      </c>
      <c r="J15047">
        <v>179</v>
      </c>
      <c r="K15047">
        <v>97.5</v>
      </c>
      <c r="L15047">
        <v>2</v>
      </c>
      <c r="N15047">
        <v>2</v>
      </c>
      <c r="O15047">
        <v>0.56299999999999994</v>
      </c>
      <c r="R15047">
        <v>3.3313999999999999</v>
      </c>
      <c r="S15047">
        <v>5.33</v>
      </c>
      <c r="T15047">
        <v>6</v>
      </c>
      <c r="U15047">
        <v>3.75</v>
      </c>
      <c r="V15047">
        <v>9.75</v>
      </c>
    </row>
    <row r="15048" spans="1:22">
      <c r="A15048" t="s">
        <v>1072</v>
      </c>
      <c r="B15048" t="s">
        <v>1071</v>
      </c>
      <c r="C15048" t="s">
        <v>1094</v>
      </c>
      <c r="I15048" t="s">
        <v>166</v>
      </c>
      <c r="J15048">
        <v>179</v>
      </c>
      <c r="K15048">
        <v>100</v>
      </c>
      <c r="L15048">
        <v>2.5</v>
      </c>
      <c r="N15048">
        <v>2.5</v>
      </c>
      <c r="O15048">
        <v>0.50939999999999996</v>
      </c>
      <c r="R15048">
        <v>3.2208000000000001</v>
      </c>
      <c r="S15048">
        <v>4.51</v>
      </c>
      <c r="T15048">
        <v>5.74</v>
      </c>
      <c r="U15048">
        <v>4.0999999999999996</v>
      </c>
      <c r="V15048">
        <v>9.84</v>
      </c>
    </row>
    <row r="15049" spans="1:22">
      <c r="A15049" t="s">
        <v>1072</v>
      </c>
      <c r="B15049" t="s">
        <v>1071</v>
      </c>
      <c r="C15049" t="s">
        <v>1094</v>
      </c>
      <c r="I15049" t="s">
        <v>166</v>
      </c>
      <c r="J15049">
        <v>179</v>
      </c>
      <c r="K15049">
        <v>102.5</v>
      </c>
      <c r="L15049">
        <v>2.5</v>
      </c>
      <c r="N15049">
        <v>2.5</v>
      </c>
      <c r="O15049">
        <v>0.59030000000000005</v>
      </c>
      <c r="R15049">
        <v>2.6318000000000001</v>
      </c>
      <c r="S15049">
        <v>4.3600000000000003</v>
      </c>
      <c r="T15049">
        <v>6.44</v>
      </c>
      <c r="U15049">
        <v>3.88</v>
      </c>
      <c r="V15049">
        <v>10.32</v>
      </c>
    </row>
    <row r="15050" spans="1:22">
      <c r="A15050" t="s">
        <v>1072</v>
      </c>
      <c r="B15050" t="s">
        <v>1071</v>
      </c>
      <c r="C15050" t="s">
        <v>1094</v>
      </c>
      <c r="I15050" t="s">
        <v>166</v>
      </c>
      <c r="J15050">
        <v>179</v>
      </c>
      <c r="K15050">
        <v>105</v>
      </c>
      <c r="L15050">
        <v>2.5</v>
      </c>
      <c r="N15050">
        <v>2.5</v>
      </c>
      <c r="O15050">
        <v>0.60699999999999998</v>
      </c>
      <c r="R15050">
        <v>2.8906999999999998</v>
      </c>
      <c r="S15050">
        <v>4.83</v>
      </c>
      <c r="T15050">
        <v>7.33</v>
      </c>
      <c r="U15050">
        <v>4.3899999999999997</v>
      </c>
      <c r="V15050">
        <v>11.71</v>
      </c>
    </row>
    <row r="15051" spans="1:22">
      <c r="A15051" t="s">
        <v>1072</v>
      </c>
      <c r="B15051" t="s">
        <v>1071</v>
      </c>
      <c r="C15051" t="s">
        <v>1094</v>
      </c>
      <c r="I15051" t="s">
        <v>166</v>
      </c>
      <c r="J15051">
        <v>179</v>
      </c>
      <c r="K15051">
        <v>106.5</v>
      </c>
      <c r="L15051">
        <v>1.5</v>
      </c>
      <c r="N15051">
        <v>1.5</v>
      </c>
      <c r="O15051">
        <v>0.57450000000000001</v>
      </c>
      <c r="R15051">
        <v>3.766</v>
      </c>
      <c r="S15051">
        <v>5.93</v>
      </c>
      <c r="T15051">
        <v>5.1100000000000003</v>
      </c>
      <c r="U15051">
        <v>3.25</v>
      </c>
      <c r="V15051">
        <v>8.35</v>
      </c>
    </row>
    <row r="15052" spans="1:22">
      <c r="A15052" t="s">
        <v>1072</v>
      </c>
      <c r="B15052" t="s">
        <v>1071</v>
      </c>
      <c r="C15052" t="s">
        <v>1094</v>
      </c>
      <c r="I15052" t="s">
        <v>166</v>
      </c>
      <c r="J15052">
        <v>179</v>
      </c>
      <c r="K15052">
        <v>108.5</v>
      </c>
      <c r="L15052">
        <v>2</v>
      </c>
      <c r="N15052">
        <v>2</v>
      </c>
      <c r="O15052">
        <v>0.59770000000000001</v>
      </c>
      <c r="R15052">
        <v>4.1448999999999998</v>
      </c>
      <c r="S15052">
        <v>6.68</v>
      </c>
      <c r="T15052">
        <v>7.98</v>
      </c>
      <c r="U15052">
        <v>4.95</v>
      </c>
      <c r="V15052">
        <v>12.94</v>
      </c>
    </row>
    <row r="15053" spans="1:22">
      <c r="A15053" t="s">
        <v>1072</v>
      </c>
      <c r="B15053" t="s">
        <v>1071</v>
      </c>
      <c r="C15053" t="s">
        <v>1094</v>
      </c>
      <c r="I15053" t="s">
        <v>166</v>
      </c>
      <c r="J15053">
        <v>179</v>
      </c>
      <c r="K15053">
        <v>111</v>
      </c>
      <c r="L15053">
        <v>2.5</v>
      </c>
      <c r="N15053">
        <v>2.5</v>
      </c>
      <c r="O15053">
        <v>0.436</v>
      </c>
      <c r="R15053">
        <v>2.4468000000000001</v>
      </c>
      <c r="S15053">
        <v>6.52</v>
      </c>
      <c r="T15053">
        <v>7.1</v>
      </c>
      <c r="U15053">
        <v>2.67</v>
      </c>
      <c r="V15053">
        <v>9.77</v>
      </c>
    </row>
    <row r="15054" spans="1:22">
      <c r="A15054" t="s">
        <v>1072</v>
      </c>
      <c r="B15054" t="s">
        <v>1071</v>
      </c>
      <c r="C15054" t="s">
        <v>1094</v>
      </c>
      <c r="I15054" t="s">
        <v>166</v>
      </c>
      <c r="J15054">
        <v>179</v>
      </c>
      <c r="K15054">
        <v>113.5</v>
      </c>
      <c r="L15054">
        <v>2.5</v>
      </c>
      <c r="N15054">
        <v>2.5</v>
      </c>
      <c r="O15054">
        <v>0.63500000000000001</v>
      </c>
      <c r="R15054">
        <v>3.9230999999999998</v>
      </c>
      <c r="S15054">
        <v>6.13</v>
      </c>
      <c r="T15054">
        <v>9.73</v>
      </c>
      <c r="U15054">
        <v>6.23</v>
      </c>
      <c r="V15054">
        <v>15.96</v>
      </c>
    </row>
    <row r="15055" spans="1:22">
      <c r="A15055" t="s">
        <v>1072</v>
      </c>
      <c r="B15055" t="s">
        <v>1071</v>
      </c>
      <c r="C15055" t="s">
        <v>1094</v>
      </c>
      <c r="I15055" t="s">
        <v>166</v>
      </c>
      <c r="J15055">
        <v>179</v>
      </c>
      <c r="K15055">
        <v>115.5</v>
      </c>
      <c r="L15055">
        <v>2</v>
      </c>
      <c r="N15055">
        <v>2</v>
      </c>
      <c r="O15055">
        <v>0.63300000000000001</v>
      </c>
      <c r="R15055">
        <v>2.1358000000000001</v>
      </c>
      <c r="S15055">
        <v>5.17</v>
      </c>
      <c r="T15055">
        <v>6.55</v>
      </c>
      <c r="U15055">
        <v>2.7</v>
      </c>
      <c r="V15055">
        <v>9.25</v>
      </c>
    </row>
    <row r="15056" spans="1:22">
      <c r="A15056" t="s">
        <v>1072</v>
      </c>
      <c r="B15056" t="s">
        <v>1071</v>
      </c>
      <c r="C15056" t="s">
        <v>1094</v>
      </c>
      <c r="I15056" t="s">
        <v>166</v>
      </c>
      <c r="J15056">
        <v>179</v>
      </c>
      <c r="K15056">
        <v>117</v>
      </c>
      <c r="L15056">
        <v>1.5</v>
      </c>
      <c r="N15056">
        <v>1.5</v>
      </c>
      <c r="O15056">
        <v>0.72540000000000004</v>
      </c>
      <c r="R15056">
        <v>2.5971000000000002</v>
      </c>
      <c r="S15056">
        <v>5.82</v>
      </c>
      <c r="T15056">
        <v>6.33</v>
      </c>
      <c r="U15056">
        <v>2.83</v>
      </c>
      <c r="V15056">
        <v>9.16</v>
      </c>
    </row>
    <row r="15057" spans="1:22">
      <c r="A15057" t="s">
        <v>1072</v>
      </c>
      <c r="B15057" t="s">
        <v>1071</v>
      </c>
      <c r="C15057" t="s">
        <v>1094</v>
      </c>
      <c r="I15057" t="s">
        <v>166</v>
      </c>
      <c r="J15057">
        <v>179</v>
      </c>
      <c r="K15057">
        <v>118.5</v>
      </c>
      <c r="L15057">
        <v>1.5</v>
      </c>
      <c r="N15057">
        <v>1.5</v>
      </c>
      <c r="O15057">
        <v>0.49880000000000002</v>
      </c>
      <c r="R15057">
        <v>2.5709</v>
      </c>
      <c r="S15057">
        <v>5.97</v>
      </c>
      <c r="T15057">
        <v>4.47</v>
      </c>
      <c r="U15057">
        <v>1.92</v>
      </c>
      <c r="V15057">
        <v>6.39</v>
      </c>
    </row>
    <row r="15058" spans="1:22">
      <c r="A15058" t="s">
        <v>1072</v>
      </c>
      <c r="B15058" t="s">
        <v>1071</v>
      </c>
      <c r="C15058" t="s">
        <v>1094</v>
      </c>
      <c r="I15058" t="s">
        <v>166</v>
      </c>
      <c r="J15058">
        <v>179</v>
      </c>
      <c r="K15058">
        <v>122</v>
      </c>
      <c r="L15058">
        <v>3.5</v>
      </c>
      <c r="N15058">
        <v>3.5</v>
      </c>
      <c r="O15058">
        <v>0.49459999999999998</v>
      </c>
      <c r="R15058">
        <v>3.7307999999999999</v>
      </c>
      <c r="S15058">
        <v>6.67</v>
      </c>
      <c r="T15058">
        <v>11.55</v>
      </c>
      <c r="U15058">
        <v>6.46</v>
      </c>
      <c r="V15058">
        <v>18</v>
      </c>
    </row>
    <row r="15059" spans="1:22">
      <c r="A15059" t="s">
        <v>1072</v>
      </c>
      <c r="B15059" t="s">
        <v>1071</v>
      </c>
      <c r="C15059" t="s">
        <v>1094</v>
      </c>
      <c r="I15059" t="s">
        <v>166</v>
      </c>
      <c r="J15059">
        <v>179</v>
      </c>
      <c r="K15059">
        <v>126.5</v>
      </c>
      <c r="L15059">
        <v>4.5</v>
      </c>
      <c r="N15059">
        <v>4.5</v>
      </c>
      <c r="O15059">
        <v>0.58040000000000003</v>
      </c>
      <c r="R15059">
        <v>2.7911999999999999</v>
      </c>
      <c r="S15059">
        <v>6.78</v>
      </c>
      <c r="T15059">
        <v>17.71</v>
      </c>
      <c r="U15059">
        <v>7.29</v>
      </c>
      <c r="V15059">
        <v>25</v>
      </c>
    </row>
    <row r="15060" spans="1:22">
      <c r="A15060" t="s">
        <v>1072</v>
      </c>
      <c r="B15060" t="s">
        <v>1071</v>
      </c>
      <c r="C15060" t="s">
        <v>1094</v>
      </c>
      <c r="I15060" t="s">
        <v>166</v>
      </c>
      <c r="J15060">
        <v>179</v>
      </c>
      <c r="K15060">
        <v>130</v>
      </c>
      <c r="L15060">
        <v>3.5</v>
      </c>
      <c r="N15060">
        <v>3.5</v>
      </c>
      <c r="O15060">
        <v>0.53769999999999996</v>
      </c>
      <c r="R15060">
        <v>3.3620999999999999</v>
      </c>
      <c r="S15060">
        <v>7.73</v>
      </c>
      <c r="T15060">
        <v>14.55</v>
      </c>
      <c r="U15060">
        <v>6.33</v>
      </c>
      <c r="V15060">
        <v>20.87</v>
      </c>
    </row>
    <row r="15061" spans="1:22">
      <c r="A15061" t="s">
        <v>1072</v>
      </c>
      <c r="B15061" t="s">
        <v>1071</v>
      </c>
      <c r="C15061" t="s">
        <v>1094</v>
      </c>
      <c r="I15061" t="s">
        <v>166</v>
      </c>
      <c r="J15061">
        <v>179</v>
      </c>
      <c r="K15061">
        <v>133</v>
      </c>
      <c r="L15061">
        <v>3</v>
      </c>
      <c r="N15061">
        <v>3</v>
      </c>
      <c r="O15061">
        <v>0.45279999999999998</v>
      </c>
      <c r="R15061">
        <v>2.8542000000000001</v>
      </c>
      <c r="S15061">
        <v>6.69</v>
      </c>
      <c r="T15061">
        <v>9.08</v>
      </c>
      <c r="U15061">
        <v>3.88</v>
      </c>
      <c r="V15061">
        <v>12.96</v>
      </c>
    </row>
    <row r="15062" spans="1:22">
      <c r="A15062" t="s">
        <v>1072</v>
      </c>
      <c r="B15062" t="s">
        <v>1071</v>
      </c>
      <c r="C15062" t="s">
        <v>1094</v>
      </c>
      <c r="I15062" t="s">
        <v>166</v>
      </c>
      <c r="J15062">
        <v>179</v>
      </c>
      <c r="K15062">
        <v>135</v>
      </c>
      <c r="L15062">
        <v>2</v>
      </c>
      <c r="N15062">
        <v>2</v>
      </c>
      <c r="O15062">
        <v>0.56359999999999999</v>
      </c>
      <c r="R15062">
        <v>2.6301999999999999</v>
      </c>
      <c r="S15062">
        <v>7.14</v>
      </c>
      <c r="T15062">
        <v>8.0500000000000007</v>
      </c>
      <c r="U15062">
        <v>2.96</v>
      </c>
      <c r="V15062">
        <v>11.02</v>
      </c>
    </row>
    <row r="15063" spans="1:22">
      <c r="A15063" t="s">
        <v>1072</v>
      </c>
      <c r="B15063" t="s">
        <v>1071</v>
      </c>
      <c r="C15063" t="s">
        <v>1094</v>
      </c>
      <c r="I15063" t="s">
        <v>166</v>
      </c>
      <c r="J15063">
        <v>179</v>
      </c>
      <c r="K15063">
        <v>138</v>
      </c>
      <c r="L15063">
        <v>3</v>
      </c>
      <c r="N15063">
        <v>3</v>
      </c>
      <c r="O15063">
        <v>0.64059999999999995</v>
      </c>
      <c r="R15063">
        <v>2.0676999999999999</v>
      </c>
      <c r="S15063">
        <v>6.56</v>
      </c>
      <c r="T15063">
        <v>12.61</v>
      </c>
      <c r="U15063">
        <v>3.97</v>
      </c>
      <c r="V15063">
        <v>16.59</v>
      </c>
    </row>
    <row r="15064" spans="1:22">
      <c r="A15064" t="s">
        <v>1072</v>
      </c>
      <c r="B15064" t="s">
        <v>1071</v>
      </c>
      <c r="C15064" t="s">
        <v>1094</v>
      </c>
      <c r="I15064" t="s">
        <v>166</v>
      </c>
      <c r="J15064">
        <v>179</v>
      </c>
      <c r="K15064">
        <v>142.5</v>
      </c>
      <c r="L15064">
        <v>4.5</v>
      </c>
      <c r="N15064">
        <v>4.5</v>
      </c>
      <c r="O15064">
        <v>0.63729999999999998</v>
      </c>
      <c r="R15064">
        <v>2.2214999999999998</v>
      </c>
      <c r="S15064">
        <v>6.53</v>
      </c>
      <c r="T15064">
        <v>18.73</v>
      </c>
      <c r="U15064">
        <v>6.37</v>
      </c>
      <c r="V15064">
        <v>25.1</v>
      </c>
    </row>
    <row r="15065" spans="1:22">
      <c r="A15065" t="s">
        <v>1072</v>
      </c>
      <c r="B15065" t="s">
        <v>1071</v>
      </c>
      <c r="C15065" t="s">
        <v>1094</v>
      </c>
      <c r="I15065" t="s">
        <v>166</v>
      </c>
      <c r="J15065">
        <v>179</v>
      </c>
      <c r="K15065">
        <v>146</v>
      </c>
      <c r="L15065">
        <v>3.5</v>
      </c>
      <c r="N15065">
        <v>3.5</v>
      </c>
      <c r="O15065">
        <v>0.57350000000000001</v>
      </c>
      <c r="R15065">
        <v>1.4999</v>
      </c>
      <c r="S15065">
        <v>6.55</v>
      </c>
      <c r="T15065">
        <v>13.14</v>
      </c>
      <c r="U15065">
        <v>3.01</v>
      </c>
      <c r="V15065">
        <v>16.149999999999999</v>
      </c>
    </row>
    <row r="15066" spans="1:22">
      <c r="A15066" t="s">
        <v>1072</v>
      </c>
      <c r="B15066" t="s">
        <v>1071</v>
      </c>
      <c r="C15066" t="s">
        <v>1094</v>
      </c>
      <c r="I15066" t="s">
        <v>166</v>
      </c>
      <c r="J15066">
        <v>179</v>
      </c>
      <c r="K15066">
        <v>148.5</v>
      </c>
      <c r="L15066">
        <v>2.5</v>
      </c>
      <c r="N15066">
        <v>2.5</v>
      </c>
      <c r="O15066">
        <v>0.93730000000000002</v>
      </c>
      <c r="R15066">
        <v>2.0924</v>
      </c>
      <c r="S15066">
        <v>6.2</v>
      </c>
      <c r="T15066">
        <v>14.53</v>
      </c>
      <c r="U15066">
        <v>4.9000000000000004</v>
      </c>
      <c r="V15066">
        <v>19.43</v>
      </c>
    </row>
    <row r="15067" spans="1:22">
      <c r="A15067" t="s">
        <v>1072</v>
      </c>
      <c r="B15067" t="s">
        <v>1071</v>
      </c>
      <c r="C15067" t="s">
        <v>1094</v>
      </c>
      <c r="I15067" t="s">
        <v>166</v>
      </c>
      <c r="J15067">
        <v>179</v>
      </c>
      <c r="K15067">
        <v>155.5</v>
      </c>
      <c r="L15067">
        <v>7</v>
      </c>
      <c r="N15067">
        <v>7</v>
      </c>
      <c r="O15067">
        <v>1.0536000000000001</v>
      </c>
      <c r="R15067">
        <v>2.1659999999999999</v>
      </c>
      <c r="S15067">
        <v>5.22</v>
      </c>
      <c r="T15067">
        <v>38.49</v>
      </c>
      <c r="U15067">
        <v>15.97</v>
      </c>
      <c r="V15067">
        <v>54.47</v>
      </c>
    </row>
    <row r="15068" spans="1:22">
      <c r="A15068" t="s">
        <v>1072</v>
      </c>
      <c r="B15068" t="s">
        <v>1071</v>
      </c>
      <c r="C15068" t="s">
        <v>1094</v>
      </c>
      <c r="I15068" t="s">
        <v>166</v>
      </c>
      <c r="J15068">
        <v>179</v>
      </c>
      <c r="K15068">
        <v>164.5</v>
      </c>
      <c r="L15068">
        <v>9</v>
      </c>
      <c r="N15068">
        <v>9</v>
      </c>
      <c r="O15068">
        <v>0.73129999999999995</v>
      </c>
      <c r="R15068">
        <v>2.2877000000000001</v>
      </c>
      <c r="S15068">
        <v>5.36</v>
      </c>
      <c r="T15068">
        <v>35.25</v>
      </c>
      <c r="U15068">
        <v>15.06</v>
      </c>
      <c r="V15068">
        <v>50.31</v>
      </c>
    </row>
    <row r="15069" spans="1:22">
      <c r="A15069" t="s">
        <v>1072</v>
      </c>
      <c r="B15069" t="s">
        <v>1071</v>
      </c>
      <c r="C15069" t="s">
        <v>1094</v>
      </c>
      <c r="I15069" t="s">
        <v>166</v>
      </c>
      <c r="J15069">
        <v>179</v>
      </c>
      <c r="K15069">
        <v>171.5</v>
      </c>
      <c r="L15069">
        <v>7</v>
      </c>
      <c r="N15069">
        <v>7</v>
      </c>
      <c r="O15069">
        <v>1.2576000000000001</v>
      </c>
      <c r="R15069">
        <v>2.3344</v>
      </c>
      <c r="S15069">
        <v>5.01</v>
      </c>
      <c r="T15069">
        <v>44.12</v>
      </c>
      <c r="U15069">
        <v>20.55</v>
      </c>
      <c r="V15069">
        <v>64.67</v>
      </c>
    </row>
    <row r="15070" spans="1:22">
      <c r="A15070" t="s">
        <v>1072</v>
      </c>
      <c r="B15070" t="s">
        <v>1071</v>
      </c>
      <c r="C15070" t="s">
        <v>1094</v>
      </c>
      <c r="I15070" t="s">
        <v>166</v>
      </c>
      <c r="J15070">
        <v>179</v>
      </c>
      <c r="K15070">
        <v>178</v>
      </c>
      <c r="L15070">
        <v>6.5</v>
      </c>
      <c r="N15070">
        <v>6.5</v>
      </c>
      <c r="O15070">
        <v>0.91690000000000005</v>
      </c>
      <c r="R15070">
        <v>1.7437</v>
      </c>
      <c r="S15070">
        <v>6.1</v>
      </c>
      <c r="T15070">
        <v>36.35</v>
      </c>
      <c r="U15070">
        <v>10.39</v>
      </c>
      <c r="V15070">
        <v>46.74</v>
      </c>
    </row>
    <row r="15071" spans="1:22">
      <c r="A15071" t="s">
        <v>1072</v>
      </c>
      <c r="B15071" t="s">
        <v>1071</v>
      </c>
      <c r="C15071" t="s">
        <v>1094</v>
      </c>
      <c r="I15071" t="s">
        <v>166</v>
      </c>
      <c r="J15071">
        <v>179</v>
      </c>
      <c r="K15071">
        <v>183.5</v>
      </c>
      <c r="L15071">
        <v>5.5</v>
      </c>
      <c r="N15071">
        <v>5.5</v>
      </c>
      <c r="O15071">
        <v>0.9516</v>
      </c>
      <c r="R15071">
        <v>1.4765999999999999</v>
      </c>
      <c r="S15071">
        <v>5.68</v>
      </c>
      <c r="T15071">
        <v>29.71</v>
      </c>
      <c r="U15071">
        <v>7.73</v>
      </c>
      <c r="V15071">
        <v>37.44</v>
      </c>
    </row>
    <row r="15072" spans="1:22">
      <c r="A15072" t="s">
        <v>1072</v>
      </c>
      <c r="B15072" t="s">
        <v>1071</v>
      </c>
      <c r="C15072" t="s">
        <v>1094</v>
      </c>
      <c r="I15072" t="s">
        <v>166</v>
      </c>
      <c r="J15072">
        <v>179</v>
      </c>
      <c r="K15072">
        <v>188.5</v>
      </c>
      <c r="L15072">
        <v>5</v>
      </c>
      <c r="N15072">
        <v>5</v>
      </c>
      <c r="O15072">
        <v>0.99160000000000004</v>
      </c>
      <c r="R15072">
        <v>1.454</v>
      </c>
      <c r="S15072">
        <v>5.85</v>
      </c>
      <c r="T15072">
        <v>29</v>
      </c>
      <c r="U15072">
        <v>7.21</v>
      </c>
      <c r="V15072">
        <v>36.21</v>
      </c>
    </row>
    <row r="15073" spans="1:22">
      <c r="A15073" t="s">
        <v>1072</v>
      </c>
      <c r="B15073" t="s">
        <v>1071</v>
      </c>
      <c r="C15073" t="s">
        <v>1094</v>
      </c>
      <c r="I15073" t="s">
        <v>166</v>
      </c>
      <c r="J15073">
        <v>179</v>
      </c>
      <c r="K15073">
        <v>193.5</v>
      </c>
      <c r="L15073">
        <v>5</v>
      </c>
      <c r="N15073">
        <v>5</v>
      </c>
      <c r="O15073">
        <v>1.1175999999999999</v>
      </c>
      <c r="R15073">
        <v>1.9494</v>
      </c>
      <c r="S15073">
        <v>5.91</v>
      </c>
      <c r="T15073">
        <v>33.04</v>
      </c>
      <c r="U15073">
        <v>10.89</v>
      </c>
      <c r="V15073">
        <v>43.94</v>
      </c>
    </row>
    <row r="15074" spans="1:22">
      <c r="A15074" t="s">
        <v>1072</v>
      </c>
      <c r="B15074" t="s">
        <v>1071</v>
      </c>
      <c r="C15074" t="s">
        <v>1094</v>
      </c>
      <c r="I15074" t="s">
        <v>166</v>
      </c>
      <c r="J15074">
        <v>179</v>
      </c>
      <c r="K15074">
        <v>198.5</v>
      </c>
      <c r="L15074">
        <v>5</v>
      </c>
      <c r="N15074">
        <v>5</v>
      </c>
      <c r="O15074">
        <v>1.0067999999999999</v>
      </c>
      <c r="R15074">
        <v>3.0141</v>
      </c>
      <c r="S15074">
        <v>5.55</v>
      </c>
      <c r="T15074">
        <v>27.92</v>
      </c>
      <c r="U15074">
        <v>15.17</v>
      </c>
      <c r="V15074">
        <v>43.09</v>
      </c>
    </row>
    <row r="15075" spans="1:22">
      <c r="A15075" t="s">
        <v>1072</v>
      </c>
      <c r="B15075" t="s">
        <v>1071</v>
      </c>
      <c r="C15075" t="s">
        <v>1094</v>
      </c>
      <c r="I15075" t="s">
        <v>166</v>
      </c>
      <c r="J15075">
        <v>179</v>
      </c>
      <c r="K15075">
        <v>203</v>
      </c>
      <c r="L15075">
        <v>4.5</v>
      </c>
      <c r="N15075">
        <v>4.5</v>
      </c>
      <c r="O15075">
        <v>1.0992</v>
      </c>
      <c r="R15075">
        <v>3.4264999999999999</v>
      </c>
      <c r="S15075">
        <v>5.67</v>
      </c>
      <c r="T15075">
        <v>28.06</v>
      </c>
      <c r="U15075">
        <v>16.95</v>
      </c>
      <c r="V15075">
        <v>45.01</v>
      </c>
    </row>
    <row r="15076" spans="1:22">
      <c r="A15076" t="s">
        <v>1072</v>
      </c>
      <c r="B15076" t="s">
        <v>1071</v>
      </c>
      <c r="C15076" t="s">
        <v>1094</v>
      </c>
      <c r="I15076" t="s">
        <v>166</v>
      </c>
      <c r="J15076">
        <v>179</v>
      </c>
      <c r="K15076">
        <v>207</v>
      </c>
      <c r="L15076">
        <v>4</v>
      </c>
      <c r="N15076">
        <v>4</v>
      </c>
      <c r="O15076">
        <v>0.68600000000000005</v>
      </c>
      <c r="R15076">
        <v>2.7717000000000001</v>
      </c>
      <c r="S15076">
        <v>5.58</v>
      </c>
      <c r="T15076">
        <v>15.32</v>
      </c>
      <c r="U15076">
        <v>7.61</v>
      </c>
      <c r="V15076">
        <v>22.93</v>
      </c>
    </row>
    <row r="15077" spans="1:22">
      <c r="A15077" t="s">
        <v>1072</v>
      </c>
      <c r="B15077" t="s">
        <v>1071</v>
      </c>
      <c r="C15077" t="s">
        <v>1094</v>
      </c>
      <c r="I15077" t="s">
        <v>166</v>
      </c>
      <c r="J15077">
        <v>179</v>
      </c>
      <c r="K15077">
        <v>210.5</v>
      </c>
      <c r="L15077">
        <v>3.5</v>
      </c>
      <c r="N15077">
        <v>3.5</v>
      </c>
      <c r="O15077">
        <v>0.93889999999999996</v>
      </c>
      <c r="R15077">
        <v>2.4681000000000002</v>
      </c>
      <c r="S15077">
        <v>5.85</v>
      </c>
      <c r="T15077">
        <v>19.21</v>
      </c>
      <c r="U15077">
        <v>8.11</v>
      </c>
      <c r="V15077">
        <v>27.32</v>
      </c>
    </row>
    <row r="15078" spans="1:22">
      <c r="A15078" t="s">
        <v>1072</v>
      </c>
      <c r="B15078" t="s">
        <v>1071</v>
      </c>
      <c r="C15078" t="s">
        <v>1094</v>
      </c>
      <c r="I15078" t="s">
        <v>166</v>
      </c>
      <c r="J15078">
        <v>179</v>
      </c>
      <c r="K15078">
        <v>214</v>
      </c>
      <c r="L15078">
        <v>3.5</v>
      </c>
      <c r="N15078">
        <v>3.5</v>
      </c>
      <c r="O15078">
        <v>0.77990000000000004</v>
      </c>
      <c r="R15078">
        <v>2.8879999999999999</v>
      </c>
      <c r="S15078">
        <v>5.33</v>
      </c>
      <c r="T15078">
        <v>14.55</v>
      </c>
      <c r="U15078">
        <v>7.88</v>
      </c>
      <c r="V15078">
        <v>22.43</v>
      </c>
    </row>
    <row r="15079" spans="1:22">
      <c r="A15079" t="s">
        <v>1072</v>
      </c>
      <c r="B15079" t="s">
        <v>1071</v>
      </c>
      <c r="C15079" t="s">
        <v>1094</v>
      </c>
      <c r="I15079" t="s">
        <v>166</v>
      </c>
      <c r="J15079">
        <v>179</v>
      </c>
      <c r="K15079">
        <v>217.5</v>
      </c>
      <c r="L15079">
        <v>3.5</v>
      </c>
      <c r="N15079">
        <v>3.5</v>
      </c>
      <c r="O15079">
        <v>0.73160000000000003</v>
      </c>
      <c r="R15079">
        <v>2.0206</v>
      </c>
      <c r="S15079">
        <v>6.03</v>
      </c>
      <c r="T15079">
        <v>15.43</v>
      </c>
      <c r="U15079">
        <v>5.17</v>
      </c>
      <c r="V15079">
        <v>20.6</v>
      </c>
    </row>
    <row r="15080" spans="1:22">
      <c r="A15080" t="s">
        <v>1072</v>
      </c>
      <c r="B15080" t="s">
        <v>1071</v>
      </c>
      <c r="C15080" t="s">
        <v>1094</v>
      </c>
      <c r="I15080" t="s">
        <v>166</v>
      </c>
      <c r="J15080">
        <v>179</v>
      </c>
      <c r="K15080">
        <v>220.5</v>
      </c>
      <c r="L15080">
        <v>3</v>
      </c>
      <c r="N15080">
        <v>3</v>
      </c>
      <c r="O15080">
        <v>0.91959999999999997</v>
      </c>
      <c r="R15080">
        <v>1.5262</v>
      </c>
      <c r="S15080">
        <v>6.16</v>
      </c>
      <c r="T15080">
        <v>17</v>
      </c>
      <c r="U15080">
        <v>4.21</v>
      </c>
      <c r="V15080">
        <v>21.21</v>
      </c>
    </row>
    <row r="15081" spans="1:22">
      <c r="A15081" t="s">
        <v>1072</v>
      </c>
      <c r="B15081" t="s">
        <v>1071</v>
      </c>
      <c r="C15081" t="s">
        <v>1094</v>
      </c>
      <c r="I15081" t="s">
        <v>166</v>
      </c>
      <c r="J15081">
        <v>179</v>
      </c>
      <c r="K15081">
        <v>223.5</v>
      </c>
      <c r="L15081">
        <v>3</v>
      </c>
      <c r="N15081">
        <v>3</v>
      </c>
      <c r="O15081">
        <v>1.1234</v>
      </c>
      <c r="R15081">
        <v>2.0535999999999999</v>
      </c>
      <c r="S15081">
        <v>6.35</v>
      </c>
      <c r="T15081">
        <v>21.39</v>
      </c>
      <c r="U15081">
        <v>6.92</v>
      </c>
      <c r="V15081">
        <v>28.31</v>
      </c>
    </row>
    <row r="15082" spans="1:22">
      <c r="A15082" t="s">
        <v>1072</v>
      </c>
      <c r="B15082" t="s">
        <v>1071</v>
      </c>
      <c r="C15082" t="s">
        <v>1094</v>
      </c>
      <c r="I15082" t="s">
        <v>166</v>
      </c>
      <c r="J15082">
        <v>179</v>
      </c>
      <c r="K15082">
        <v>226.5</v>
      </c>
      <c r="L15082">
        <v>3</v>
      </c>
      <c r="N15082">
        <v>3</v>
      </c>
      <c r="O15082">
        <v>0.94179999999999997</v>
      </c>
      <c r="R15082">
        <v>1.6457999999999999</v>
      </c>
      <c r="S15082">
        <v>6.27</v>
      </c>
      <c r="T15082">
        <v>17.71</v>
      </c>
      <c r="U15082">
        <v>4.6500000000000004</v>
      </c>
      <c r="V15082">
        <v>22.36</v>
      </c>
    </row>
    <row r="15083" spans="1:22">
      <c r="A15083" t="s">
        <v>1072</v>
      </c>
      <c r="B15083" t="s">
        <v>1071</v>
      </c>
      <c r="C15083" t="s">
        <v>1094</v>
      </c>
      <c r="I15083" t="s">
        <v>166</v>
      </c>
      <c r="J15083">
        <v>179</v>
      </c>
      <c r="K15083">
        <v>229.5</v>
      </c>
      <c r="L15083">
        <v>3</v>
      </c>
      <c r="N15083">
        <v>3</v>
      </c>
      <c r="O15083">
        <v>1.0605</v>
      </c>
      <c r="R15083">
        <v>3.5146000000000002</v>
      </c>
      <c r="S15083">
        <v>5.78</v>
      </c>
      <c r="T15083">
        <v>18.39</v>
      </c>
      <c r="U15083">
        <v>11.18</v>
      </c>
      <c r="V15083">
        <v>29.57</v>
      </c>
    </row>
    <row r="15084" spans="1:22">
      <c r="A15084" t="s">
        <v>1072</v>
      </c>
      <c r="B15084" t="s">
        <v>1071</v>
      </c>
      <c r="C15084" t="s">
        <v>1094</v>
      </c>
      <c r="I15084" t="s">
        <v>166</v>
      </c>
      <c r="J15084">
        <v>179</v>
      </c>
      <c r="K15084">
        <v>232.5</v>
      </c>
      <c r="L15084">
        <v>3</v>
      </c>
      <c r="N15084">
        <v>3</v>
      </c>
      <c r="O15084">
        <v>0.67930000000000001</v>
      </c>
      <c r="R15084">
        <v>2.4497</v>
      </c>
      <c r="S15084">
        <v>5.81</v>
      </c>
      <c r="T15084">
        <v>11.83</v>
      </c>
      <c r="U15084">
        <v>4.99</v>
      </c>
      <c r="V15084">
        <v>16.82</v>
      </c>
    </row>
    <row r="15085" spans="1:22">
      <c r="A15085" t="s">
        <v>1072</v>
      </c>
      <c r="B15085" t="s">
        <v>1071</v>
      </c>
      <c r="C15085" t="s">
        <v>1094</v>
      </c>
      <c r="I15085" t="s">
        <v>166</v>
      </c>
      <c r="J15085">
        <v>179</v>
      </c>
      <c r="K15085">
        <v>235</v>
      </c>
      <c r="L15085">
        <v>2.5</v>
      </c>
      <c r="N15085">
        <v>2.5</v>
      </c>
      <c r="O15085">
        <v>0.62929999999999997</v>
      </c>
      <c r="R15085">
        <v>4.1364000000000001</v>
      </c>
      <c r="S15085">
        <v>5.46</v>
      </c>
      <c r="T15085">
        <v>8.59</v>
      </c>
      <c r="U15085">
        <v>6.51</v>
      </c>
      <c r="V15085">
        <v>15.1</v>
      </c>
    </row>
    <row r="15086" spans="1:22">
      <c r="A15086" t="s">
        <v>1072</v>
      </c>
      <c r="B15086" t="s">
        <v>1071</v>
      </c>
      <c r="C15086" t="s">
        <v>1094</v>
      </c>
      <c r="I15086" t="s">
        <v>166</v>
      </c>
      <c r="J15086">
        <v>179</v>
      </c>
      <c r="K15086">
        <v>237.5</v>
      </c>
      <c r="L15086">
        <v>2.5</v>
      </c>
      <c r="N15086">
        <v>2.5</v>
      </c>
      <c r="O15086">
        <v>0.34739999999999999</v>
      </c>
      <c r="R15086">
        <v>2.1351</v>
      </c>
      <c r="S15086">
        <v>5.75</v>
      </c>
      <c r="T15086">
        <v>4.99</v>
      </c>
      <c r="U15086">
        <v>1.85</v>
      </c>
      <c r="V15086">
        <v>6.85</v>
      </c>
    </row>
    <row r="15087" spans="1:22">
      <c r="A15087" t="s">
        <v>1072</v>
      </c>
      <c r="B15087" t="s">
        <v>1071</v>
      </c>
      <c r="C15087" t="s">
        <v>1094</v>
      </c>
      <c r="I15087" t="s">
        <v>166</v>
      </c>
      <c r="J15087">
        <v>179</v>
      </c>
      <c r="K15087">
        <v>240</v>
      </c>
      <c r="L15087">
        <v>2.5</v>
      </c>
      <c r="N15087">
        <v>2.5</v>
      </c>
      <c r="O15087">
        <v>0.32669999999999999</v>
      </c>
      <c r="R15087">
        <v>1.6033999999999999</v>
      </c>
      <c r="S15087">
        <v>5.98</v>
      </c>
      <c r="T15087">
        <v>4.8899999999999997</v>
      </c>
      <c r="U15087">
        <v>1.31</v>
      </c>
      <c r="V15087">
        <v>6.2</v>
      </c>
    </row>
    <row r="15088" spans="1:22">
      <c r="A15088" t="s">
        <v>1072</v>
      </c>
      <c r="B15088" t="s">
        <v>1071</v>
      </c>
      <c r="C15088" t="s">
        <v>1094</v>
      </c>
      <c r="I15088" t="s">
        <v>166</v>
      </c>
      <c r="J15088">
        <v>179</v>
      </c>
      <c r="K15088">
        <v>242.5</v>
      </c>
      <c r="L15088">
        <v>2.5</v>
      </c>
      <c r="N15088">
        <v>2.5</v>
      </c>
      <c r="O15088">
        <v>0.41460000000000002</v>
      </c>
      <c r="R15088">
        <v>2.6067999999999998</v>
      </c>
      <c r="S15088">
        <v>5.76</v>
      </c>
      <c r="T15088">
        <v>5.97</v>
      </c>
      <c r="U15088">
        <v>2.7</v>
      </c>
      <c r="V15088">
        <v>8.68</v>
      </c>
    </row>
    <row r="15089" spans="1:22">
      <c r="A15089" t="s">
        <v>1072</v>
      </c>
      <c r="B15089" t="s">
        <v>1071</v>
      </c>
      <c r="C15089" t="s">
        <v>1094</v>
      </c>
      <c r="I15089" t="s">
        <v>166</v>
      </c>
      <c r="J15089">
        <v>179</v>
      </c>
      <c r="K15089">
        <v>245</v>
      </c>
      <c r="L15089">
        <v>2.5</v>
      </c>
      <c r="N15089">
        <v>2.5</v>
      </c>
      <c r="O15089">
        <v>0.65290000000000004</v>
      </c>
      <c r="R15089">
        <v>2.9470000000000001</v>
      </c>
      <c r="S15089">
        <v>5.92</v>
      </c>
      <c r="T15089">
        <v>9.66</v>
      </c>
      <c r="U15089">
        <v>4.8099999999999996</v>
      </c>
      <c r="V15089">
        <v>14.47</v>
      </c>
    </row>
    <row r="15090" spans="1:22">
      <c r="A15090" t="s">
        <v>1072</v>
      </c>
      <c r="B15090" t="s">
        <v>1071</v>
      </c>
      <c r="C15090" t="s">
        <v>1094</v>
      </c>
      <c r="I15090" t="s">
        <v>166</v>
      </c>
      <c r="J15090">
        <v>179</v>
      </c>
      <c r="K15090">
        <v>247.5</v>
      </c>
      <c r="L15090">
        <v>2.5</v>
      </c>
      <c r="N15090">
        <v>2.5</v>
      </c>
      <c r="O15090">
        <v>0.75560000000000005</v>
      </c>
      <c r="R15090">
        <v>2.8831000000000002</v>
      </c>
      <c r="S15090">
        <v>5.83</v>
      </c>
      <c r="T15090">
        <v>11.01</v>
      </c>
      <c r="U15090">
        <v>5.45</v>
      </c>
      <c r="V15090">
        <v>16.46</v>
      </c>
    </row>
    <row r="15091" spans="1:22">
      <c r="A15091" t="s">
        <v>1072</v>
      </c>
      <c r="B15091" t="s">
        <v>1071</v>
      </c>
      <c r="C15091" t="s">
        <v>1094</v>
      </c>
      <c r="I15091" t="s">
        <v>166</v>
      </c>
      <c r="J15091">
        <v>179</v>
      </c>
      <c r="K15091">
        <v>250</v>
      </c>
      <c r="L15091">
        <v>2.5</v>
      </c>
      <c r="N15091">
        <v>2.5</v>
      </c>
      <c r="O15091">
        <v>0.66569999999999996</v>
      </c>
      <c r="R15091">
        <v>3.3607999999999998</v>
      </c>
      <c r="S15091">
        <v>5.8</v>
      </c>
      <c r="T15091">
        <v>9.65</v>
      </c>
      <c r="U15091">
        <v>5.59</v>
      </c>
      <c r="V15091">
        <v>15.25</v>
      </c>
    </row>
    <row r="15092" spans="1:22">
      <c r="A15092" t="s">
        <v>1072</v>
      </c>
      <c r="B15092" t="s">
        <v>1071</v>
      </c>
      <c r="C15092" t="s">
        <v>1094</v>
      </c>
      <c r="I15092" t="s">
        <v>166</v>
      </c>
      <c r="J15092">
        <v>179</v>
      </c>
      <c r="K15092">
        <v>252</v>
      </c>
      <c r="L15092">
        <v>2</v>
      </c>
      <c r="N15092">
        <v>2</v>
      </c>
      <c r="O15092">
        <v>0.96230000000000004</v>
      </c>
      <c r="R15092">
        <v>1.9005000000000001</v>
      </c>
      <c r="S15092">
        <v>6.22</v>
      </c>
      <c r="T15092">
        <v>11.97</v>
      </c>
      <c r="U15092">
        <v>3.66</v>
      </c>
      <c r="V15092">
        <v>15.63</v>
      </c>
    </row>
    <row r="15093" spans="1:22">
      <c r="A15093" t="s">
        <v>1072</v>
      </c>
      <c r="B15093" t="s">
        <v>1071</v>
      </c>
      <c r="C15093" t="s">
        <v>1094</v>
      </c>
      <c r="I15093" t="s">
        <v>166</v>
      </c>
      <c r="J15093">
        <v>179</v>
      </c>
      <c r="K15093">
        <v>254</v>
      </c>
      <c r="L15093">
        <v>2</v>
      </c>
      <c r="N15093">
        <v>2</v>
      </c>
      <c r="O15093">
        <v>0.86770000000000003</v>
      </c>
      <c r="R15093">
        <v>1.3494999999999999</v>
      </c>
      <c r="S15093">
        <v>6.75</v>
      </c>
      <c r="T15093">
        <v>11.71</v>
      </c>
      <c r="U15093">
        <v>2.34</v>
      </c>
      <c r="V15093">
        <v>14.05</v>
      </c>
    </row>
    <row r="15094" spans="1:22">
      <c r="A15094" t="s">
        <v>1072</v>
      </c>
      <c r="B15094" t="s">
        <v>1071</v>
      </c>
      <c r="C15094" t="s">
        <v>1094</v>
      </c>
      <c r="I15094" t="s">
        <v>166</v>
      </c>
      <c r="J15094">
        <v>179</v>
      </c>
      <c r="K15094">
        <v>256.5</v>
      </c>
      <c r="L15094">
        <v>2.5</v>
      </c>
      <c r="N15094">
        <v>2.5</v>
      </c>
      <c r="O15094">
        <v>0.96089999999999998</v>
      </c>
      <c r="R15094">
        <v>1.9657</v>
      </c>
      <c r="S15094">
        <v>6.84</v>
      </c>
      <c r="T15094">
        <v>16.440000000000001</v>
      </c>
      <c r="U15094">
        <v>4.72</v>
      </c>
      <c r="V15094">
        <v>21.16</v>
      </c>
    </row>
    <row r="15095" spans="1:22">
      <c r="A15095" t="s">
        <v>1072</v>
      </c>
      <c r="B15095" t="s">
        <v>1071</v>
      </c>
      <c r="C15095" t="s">
        <v>1094</v>
      </c>
      <c r="I15095" t="s">
        <v>166</v>
      </c>
      <c r="J15095">
        <v>179</v>
      </c>
      <c r="K15095">
        <v>259</v>
      </c>
      <c r="L15095">
        <v>2.5</v>
      </c>
      <c r="N15095">
        <v>2.5</v>
      </c>
      <c r="O15095">
        <v>0.95779999999999998</v>
      </c>
      <c r="R15095">
        <v>2.2711000000000001</v>
      </c>
      <c r="S15095">
        <v>6.69</v>
      </c>
      <c r="T15095">
        <v>16.02</v>
      </c>
      <c r="U15095">
        <v>5.44</v>
      </c>
      <c r="V15095">
        <v>21.46</v>
      </c>
    </row>
    <row r="15096" spans="1:22">
      <c r="A15096" t="s">
        <v>1072</v>
      </c>
      <c r="B15096" t="s">
        <v>1071</v>
      </c>
      <c r="C15096" t="s">
        <v>1094</v>
      </c>
      <c r="I15096" t="s">
        <v>166</v>
      </c>
      <c r="J15096">
        <v>179</v>
      </c>
      <c r="K15096">
        <v>261</v>
      </c>
      <c r="L15096">
        <v>2</v>
      </c>
      <c r="N15096">
        <v>2</v>
      </c>
      <c r="O15096">
        <v>0.84830000000000005</v>
      </c>
      <c r="R15096">
        <v>2.0792999999999999</v>
      </c>
      <c r="S15096">
        <v>6.74</v>
      </c>
      <c r="T15096">
        <v>11.43</v>
      </c>
      <c r="U15096">
        <v>3.53</v>
      </c>
      <c r="V15096">
        <v>14.96</v>
      </c>
    </row>
    <row r="15097" spans="1:22">
      <c r="A15097" t="s">
        <v>1072</v>
      </c>
      <c r="B15097" t="s">
        <v>1071</v>
      </c>
      <c r="C15097" t="s">
        <v>1094</v>
      </c>
      <c r="I15097" t="s">
        <v>166</v>
      </c>
      <c r="J15097">
        <v>179</v>
      </c>
      <c r="K15097">
        <v>263</v>
      </c>
      <c r="L15097">
        <v>2</v>
      </c>
      <c r="N15097">
        <v>2</v>
      </c>
      <c r="O15097">
        <v>0.88870000000000005</v>
      </c>
      <c r="R15097">
        <v>2.8711000000000002</v>
      </c>
      <c r="S15097">
        <v>6.42</v>
      </c>
      <c r="T15097">
        <v>11.42</v>
      </c>
      <c r="U15097">
        <v>5.0999999999999996</v>
      </c>
      <c r="V15097">
        <v>16.52</v>
      </c>
    </row>
    <row r="15098" spans="1:22">
      <c r="A15098" t="s">
        <v>1072</v>
      </c>
      <c r="B15098" t="s">
        <v>1071</v>
      </c>
      <c r="C15098" t="s">
        <v>1094</v>
      </c>
      <c r="I15098" t="s">
        <v>166</v>
      </c>
      <c r="J15098">
        <v>179</v>
      </c>
      <c r="K15098">
        <v>265</v>
      </c>
      <c r="L15098">
        <v>2</v>
      </c>
      <c r="N15098">
        <v>2</v>
      </c>
      <c r="O15098">
        <v>0.59899999999999998</v>
      </c>
      <c r="R15098">
        <v>2.1686999999999999</v>
      </c>
      <c r="S15098">
        <v>6.11</v>
      </c>
      <c r="T15098">
        <v>7.32</v>
      </c>
      <c r="U15098">
        <v>2.6</v>
      </c>
      <c r="V15098">
        <v>9.92</v>
      </c>
    </row>
    <row r="15099" spans="1:22">
      <c r="A15099" t="s">
        <v>1072</v>
      </c>
      <c r="B15099" t="s">
        <v>1071</v>
      </c>
      <c r="C15099" t="s">
        <v>1094</v>
      </c>
      <c r="I15099" t="s">
        <v>166</v>
      </c>
      <c r="J15099">
        <v>179</v>
      </c>
      <c r="K15099">
        <v>267</v>
      </c>
      <c r="L15099">
        <v>2</v>
      </c>
      <c r="N15099">
        <v>2</v>
      </c>
      <c r="O15099">
        <v>1.0142</v>
      </c>
      <c r="R15099">
        <v>2.4205999999999999</v>
      </c>
      <c r="S15099">
        <v>6.16</v>
      </c>
      <c r="T15099">
        <v>12.5</v>
      </c>
      <c r="U15099">
        <v>4.91</v>
      </c>
      <c r="V15099">
        <v>17.41</v>
      </c>
    </row>
    <row r="15100" spans="1:22">
      <c r="A15100" t="s">
        <v>1072</v>
      </c>
      <c r="B15100" t="s">
        <v>1071</v>
      </c>
      <c r="C15100" t="s">
        <v>1094</v>
      </c>
      <c r="I15100" t="s">
        <v>166</v>
      </c>
      <c r="J15100">
        <v>179</v>
      </c>
      <c r="K15100">
        <v>269</v>
      </c>
      <c r="L15100">
        <v>2</v>
      </c>
      <c r="N15100">
        <v>2</v>
      </c>
      <c r="O15100">
        <v>0.8881</v>
      </c>
      <c r="R15100">
        <v>2.8576999999999999</v>
      </c>
      <c r="S15100">
        <v>6.39</v>
      </c>
      <c r="T15100">
        <v>11.35</v>
      </c>
      <c r="U15100">
        <v>5.08</v>
      </c>
      <c r="V15100">
        <v>16.420000000000002</v>
      </c>
    </row>
    <row r="15101" spans="1:22">
      <c r="A15101" t="s">
        <v>1072</v>
      </c>
      <c r="B15101" t="s">
        <v>1071</v>
      </c>
      <c r="C15101" t="s">
        <v>1094</v>
      </c>
      <c r="I15101" t="s">
        <v>166</v>
      </c>
      <c r="J15101">
        <v>179</v>
      </c>
      <c r="K15101">
        <v>271</v>
      </c>
      <c r="L15101">
        <v>2</v>
      </c>
      <c r="N15101">
        <v>2</v>
      </c>
      <c r="O15101">
        <v>0.7601</v>
      </c>
      <c r="R15101">
        <v>2.3847999999999998</v>
      </c>
      <c r="S15101">
        <v>6.2</v>
      </c>
      <c r="T15101">
        <v>9.43</v>
      </c>
      <c r="U15101">
        <v>3.63</v>
      </c>
      <c r="V15101">
        <v>13.06</v>
      </c>
    </row>
    <row r="15102" spans="1:22">
      <c r="A15102" t="s">
        <v>1072</v>
      </c>
      <c r="B15102" t="s">
        <v>1071</v>
      </c>
      <c r="C15102" t="s">
        <v>1094</v>
      </c>
      <c r="I15102" t="s">
        <v>166</v>
      </c>
      <c r="J15102">
        <v>179</v>
      </c>
      <c r="K15102">
        <v>273</v>
      </c>
      <c r="L15102">
        <v>2</v>
      </c>
      <c r="N15102">
        <v>2</v>
      </c>
      <c r="O15102">
        <v>0.79659999999999997</v>
      </c>
      <c r="R15102">
        <v>2.2138</v>
      </c>
      <c r="S15102">
        <v>6.3</v>
      </c>
      <c r="T15102">
        <v>10.039999999999999</v>
      </c>
      <c r="U15102">
        <v>3.53</v>
      </c>
      <c r="V15102">
        <v>13.57</v>
      </c>
    </row>
    <row r="15103" spans="1:22">
      <c r="A15103" t="s">
        <v>1072</v>
      </c>
      <c r="B15103" t="s">
        <v>1071</v>
      </c>
      <c r="C15103" t="s">
        <v>1094</v>
      </c>
      <c r="I15103" t="s">
        <v>166</v>
      </c>
      <c r="J15103">
        <v>179</v>
      </c>
      <c r="K15103">
        <v>275.5</v>
      </c>
      <c r="L15103">
        <v>2.5</v>
      </c>
      <c r="N15103">
        <v>2.5</v>
      </c>
      <c r="O15103">
        <v>0.86880000000000002</v>
      </c>
      <c r="R15103">
        <v>1.7028000000000001</v>
      </c>
      <c r="S15103">
        <v>6.59</v>
      </c>
      <c r="T15103">
        <v>14.32</v>
      </c>
      <c r="U15103">
        <v>3.7</v>
      </c>
      <c r="V15103">
        <v>18.02</v>
      </c>
    </row>
    <row r="15104" spans="1:22">
      <c r="A15104" t="s">
        <v>1072</v>
      </c>
      <c r="B15104" t="s">
        <v>1071</v>
      </c>
      <c r="C15104" t="s">
        <v>1094</v>
      </c>
      <c r="I15104" t="s">
        <v>166</v>
      </c>
      <c r="J15104">
        <v>179</v>
      </c>
      <c r="K15104">
        <v>278</v>
      </c>
      <c r="L15104">
        <v>2.5</v>
      </c>
      <c r="N15104">
        <v>2.5</v>
      </c>
      <c r="O15104">
        <v>0.84140000000000004</v>
      </c>
      <c r="R15104">
        <v>1.6551</v>
      </c>
      <c r="S15104">
        <v>6.64</v>
      </c>
      <c r="T15104">
        <v>13.98</v>
      </c>
      <c r="U15104">
        <v>3.48</v>
      </c>
      <c r="V15104">
        <v>17.46</v>
      </c>
    </row>
    <row r="15105" spans="1:22">
      <c r="A15105" t="s">
        <v>1072</v>
      </c>
      <c r="B15105" t="s">
        <v>1071</v>
      </c>
      <c r="C15105" t="s">
        <v>1094</v>
      </c>
      <c r="I15105" t="s">
        <v>166</v>
      </c>
      <c r="J15105">
        <v>179</v>
      </c>
      <c r="K15105">
        <v>280</v>
      </c>
      <c r="L15105">
        <v>2</v>
      </c>
      <c r="N15105">
        <v>2</v>
      </c>
      <c r="O15105">
        <v>0.87639999999999996</v>
      </c>
      <c r="R15105">
        <v>1.867</v>
      </c>
      <c r="S15105">
        <v>6.02</v>
      </c>
      <c r="T15105">
        <v>10.55</v>
      </c>
      <c r="U15105">
        <v>3.27</v>
      </c>
      <c r="V15105">
        <v>13.83</v>
      </c>
    </row>
    <row r="15106" spans="1:22">
      <c r="A15106" t="s">
        <v>1072</v>
      </c>
      <c r="B15106" t="s">
        <v>1071</v>
      </c>
      <c r="C15106" t="s">
        <v>1094</v>
      </c>
      <c r="I15106" t="s">
        <v>166</v>
      </c>
      <c r="J15106">
        <v>179</v>
      </c>
      <c r="K15106">
        <v>282</v>
      </c>
      <c r="L15106">
        <v>2</v>
      </c>
      <c r="N15106">
        <v>2</v>
      </c>
      <c r="O15106">
        <v>1.0768</v>
      </c>
      <c r="R15106">
        <v>2.5676000000000001</v>
      </c>
      <c r="S15106">
        <v>6.92</v>
      </c>
      <c r="T15106">
        <v>14.91</v>
      </c>
      <c r="U15106">
        <v>5.53</v>
      </c>
      <c r="V15106">
        <v>20.440000000000001</v>
      </c>
    </row>
    <row r="15107" spans="1:22">
      <c r="A15107" t="s">
        <v>1072</v>
      </c>
      <c r="B15107" t="s">
        <v>1071</v>
      </c>
      <c r="C15107" t="s">
        <v>1094</v>
      </c>
      <c r="I15107" t="s">
        <v>166</v>
      </c>
      <c r="J15107">
        <v>179</v>
      </c>
      <c r="K15107">
        <v>284</v>
      </c>
      <c r="L15107">
        <v>2</v>
      </c>
      <c r="N15107">
        <v>2</v>
      </c>
      <c r="O15107">
        <v>0.9496</v>
      </c>
      <c r="R15107">
        <v>1.8713</v>
      </c>
      <c r="S15107">
        <v>6.14</v>
      </c>
      <c r="T15107">
        <v>11.67</v>
      </c>
      <c r="U15107">
        <v>3.55</v>
      </c>
      <c r="V15107">
        <v>15.22</v>
      </c>
    </row>
    <row r="15108" spans="1:22">
      <c r="A15108" t="s">
        <v>1072</v>
      </c>
      <c r="B15108" t="s">
        <v>1071</v>
      </c>
      <c r="C15108" t="s">
        <v>1094</v>
      </c>
      <c r="I15108" t="s">
        <v>166</v>
      </c>
      <c r="J15108">
        <v>179</v>
      </c>
      <c r="K15108">
        <v>286</v>
      </c>
      <c r="L15108">
        <v>2</v>
      </c>
      <c r="N15108">
        <v>2</v>
      </c>
      <c r="O15108">
        <v>0.92989999999999995</v>
      </c>
      <c r="R15108">
        <v>1.833</v>
      </c>
      <c r="S15108">
        <v>6.2</v>
      </c>
      <c r="T15108">
        <v>11.53</v>
      </c>
      <c r="U15108">
        <v>3.41</v>
      </c>
      <c r="V15108">
        <v>14.94</v>
      </c>
    </row>
    <row r="15109" spans="1:22">
      <c r="A15109" t="s">
        <v>1072</v>
      </c>
      <c r="B15109" t="s">
        <v>1071</v>
      </c>
      <c r="C15109" t="s">
        <v>1094</v>
      </c>
      <c r="I15109" t="s">
        <v>166</v>
      </c>
      <c r="J15109">
        <v>179</v>
      </c>
      <c r="K15109">
        <v>288</v>
      </c>
      <c r="L15109">
        <v>2</v>
      </c>
      <c r="N15109">
        <v>2</v>
      </c>
      <c r="O15109">
        <v>0.94379999999999997</v>
      </c>
      <c r="R15109">
        <v>1.3043</v>
      </c>
      <c r="S15109">
        <v>6.18</v>
      </c>
      <c r="T15109">
        <v>11.66</v>
      </c>
      <c r="U15109">
        <v>2.46</v>
      </c>
      <c r="V15109">
        <v>14.12</v>
      </c>
    </row>
    <row r="15110" spans="1:22">
      <c r="A15110" t="s">
        <v>1072</v>
      </c>
      <c r="B15110" t="s">
        <v>1071</v>
      </c>
      <c r="C15110" t="s">
        <v>1094</v>
      </c>
      <c r="I15110" t="s">
        <v>166</v>
      </c>
      <c r="J15110">
        <v>179</v>
      </c>
      <c r="K15110">
        <v>290</v>
      </c>
      <c r="L15110">
        <v>2</v>
      </c>
      <c r="N15110">
        <v>2</v>
      </c>
      <c r="O15110">
        <v>0.86439999999999995</v>
      </c>
      <c r="R15110">
        <v>1.3299000000000001</v>
      </c>
      <c r="S15110">
        <v>5.78</v>
      </c>
      <c r="T15110">
        <v>9.99</v>
      </c>
      <c r="U15110">
        <v>2.2999999999999998</v>
      </c>
      <c r="V15110">
        <v>12.29</v>
      </c>
    </row>
    <row r="15111" spans="1:22">
      <c r="A15111" t="s">
        <v>1072</v>
      </c>
      <c r="B15111" t="s">
        <v>1071</v>
      </c>
      <c r="C15111" t="s">
        <v>1094</v>
      </c>
      <c r="I15111" t="s">
        <v>166</v>
      </c>
      <c r="J15111">
        <v>179</v>
      </c>
      <c r="K15111">
        <v>292</v>
      </c>
      <c r="L15111">
        <v>2</v>
      </c>
      <c r="N15111">
        <v>2</v>
      </c>
      <c r="O15111">
        <v>0.90310000000000001</v>
      </c>
      <c r="R15111">
        <v>1.9809000000000001</v>
      </c>
      <c r="S15111">
        <v>5.03</v>
      </c>
      <c r="T15111">
        <v>9.09</v>
      </c>
      <c r="U15111">
        <v>3.58</v>
      </c>
      <c r="V15111">
        <v>12.66</v>
      </c>
    </row>
    <row r="15112" spans="1:22">
      <c r="A15112" t="s">
        <v>1072</v>
      </c>
      <c r="B15112" t="s">
        <v>1071</v>
      </c>
      <c r="C15112" t="s">
        <v>1094</v>
      </c>
      <c r="I15112" t="s">
        <v>166</v>
      </c>
      <c r="J15112">
        <v>179</v>
      </c>
      <c r="K15112">
        <v>294</v>
      </c>
      <c r="L15112">
        <v>2</v>
      </c>
      <c r="N15112">
        <v>2</v>
      </c>
      <c r="O15112">
        <v>0.96930000000000005</v>
      </c>
      <c r="R15112">
        <v>2.4279999999999999</v>
      </c>
      <c r="S15112">
        <v>4.76</v>
      </c>
      <c r="T15112">
        <v>9.23</v>
      </c>
      <c r="U15112">
        <v>4.71</v>
      </c>
      <c r="V15112">
        <v>13.94</v>
      </c>
    </row>
    <row r="15113" spans="1:22">
      <c r="A15113" t="s">
        <v>1072</v>
      </c>
      <c r="B15113" t="s">
        <v>1071</v>
      </c>
      <c r="C15113" t="s">
        <v>1094</v>
      </c>
      <c r="I15113" t="s">
        <v>166</v>
      </c>
      <c r="J15113">
        <v>179</v>
      </c>
      <c r="K15113">
        <v>296</v>
      </c>
      <c r="L15113">
        <v>2</v>
      </c>
      <c r="N15113">
        <v>2</v>
      </c>
      <c r="O15113">
        <v>1.0193000000000001</v>
      </c>
      <c r="R15113">
        <v>1.4791000000000001</v>
      </c>
      <c r="S15113">
        <v>5</v>
      </c>
      <c r="T15113">
        <v>10.19</v>
      </c>
      <c r="U15113">
        <v>3.02</v>
      </c>
      <c r="V15113">
        <v>13.21</v>
      </c>
    </row>
    <row r="15114" spans="1:22">
      <c r="A15114" t="s">
        <v>1072</v>
      </c>
      <c r="B15114" t="s">
        <v>1071</v>
      </c>
      <c r="C15114" t="s">
        <v>1094</v>
      </c>
      <c r="I15114" t="s">
        <v>166</v>
      </c>
      <c r="J15114">
        <v>179</v>
      </c>
      <c r="K15114">
        <v>298</v>
      </c>
      <c r="L15114">
        <v>2</v>
      </c>
      <c r="N15114">
        <v>2</v>
      </c>
      <c r="O15114">
        <v>1.0109999999999999</v>
      </c>
      <c r="R15114">
        <v>1.0282</v>
      </c>
      <c r="S15114">
        <v>4.99</v>
      </c>
      <c r="T15114">
        <v>10.08</v>
      </c>
      <c r="U15114">
        <v>2.08</v>
      </c>
      <c r="V15114">
        <v>12.16</v>
      </c>
    </row>
    <row r="15115" spans="1:22">
      <c r="A15115" t="s">
        <v>1072</v>
      </c>
      <c r="B15115" t="s">
        <v>1071</v>
      </c>
      <c r="C15115" t="s">
        <v>1094</v>
      </c>
      <c r="I15115" t="s">
        <v>166</v>
      </c>
      <c r="J15115">
        <v>179</v>
      </c>
      <c r="K15115">
        <v>300</v>
      </c>
      <c r="L15115">
        <v>2</v>
      </c>
      <c r="N15115">
        <v>2</v>
      </c>
      <c r="O15115">
        <v>1.1698999999999999</v>
      </c>
      <c r="R15115">
        <v>0.438</v>
      </c>
      <c r="S15115">
        <v>4.6100000000000003</v>
      </c>
      <c r="T15115">
        <v>10.78</v>
      </c>
      <c r="U15115">
        <v>1.02</v>
      </c>
      <c r="V15115">
        <v>11.8</v>
      </c>
    </row>
    <row r="15116" spans="1:22">
      <c r="A15116" t="s">
        <v>1072</v>
      </c>
      <c r="B15116" t="s">
        <v>1071</v>
      </c>
      <c r="C15116" t="s">
        <v>1094</v>
      </c>
      <c r="I15116" t="s">
        <v>166</v>
      </c>
      <c r="J15116">
        <v>179</v>
      </c>
      <c r="K15116">
        <v>302</v>
      </c>
      <c r="L15116">
        <v>2</v>
      </c>
      <c r="N15116">
        <v>2</v>
      </c>
      <c r="O15116">
        <v>1.1772</v>
      </c>
      <c r="R15116">
        <v>0.69040000000000001</v>
      </c>
      <c r="S15116">
        <v>4.37</v>
      </c>
      <c r="T15116">
        <v>10.3</v>
      </c>
      <c r="U15116">
        <v>1.63</v>
      </c>
      <c r="V15116">
        <v>11.92</v>
      </c>
    </row>
    <row r="15117" spans="1:22">
      <c r="A15117" t="s">
        <v>1072</v>
      </c>
      <c r="B15117" t="s">
        <v>1071</v>
      </c>
      <c r="C15117" t="s">
        <v>1094</v>
      </c>
      <c r="I15117" t="s">
        <v>166</v>
      </c>
      <c r="J15117">
        <v>179</v>
      </c>
      <c r="K15117">
        <v>304</v>
      </c>
      <c r="L15117">
        <v>2</v>
      </c>
      <c r="N15117">
        <v>2</v>
      </c>
      <c r="O15117">
        <v>1.3449</v>
      </c>
      <c r="R15117">
        <v>1.2571000000000001</v>
      </c>
      <c r="S15117">
        <v>5.33</v>
      </c>
      <c r="T15117">
        <v>14.34</v>
      </c>
      <c r="U15117">
        <v>3.38</v>
      </c>
      <c r="V15117">
        <v>17.72</v>
      </c>
    </row>
    <row r="15118" spans="1:22">
      <c r="A15118" t="s">
        <v>1072</v>
      </c>
      <c r="B15118" t="s">
        <v>1071</v>
      </c>
      <c r="C15118" t="s">
        <v>1094</v>
      </c>
      <c r="I15118" t="s">
        <v>166</v>
      </c>
      <c r="J15118">
        <v>179</v>
      </c>
      <c r="K15118">
        <v>306</v>
      </c>
      <c r="L15118">
        <v>2</v>
      </c>
      <c r="N15118">
        <v>2</v>
      </c>
      <c r="O15118">
        <v>1.3993</v>
      </c>
      <c r="R15118">
        <v>0.99370000000000003</v>
      </c>
      <c r="S15118">
        <v>6.14</v>
      </c>
      <c r="T15118">
        <v>17.18</v>
      </c>
      <c r="U15118">
        <v>2.78</v>
      </c>
      <c r="V15118">
        <v>19.96</v>
      </c>
    </row>
    <row r="15119" spans="1:22">
      <c r="A15119" t="s">
        <v>1072</v>
      </c>
      <c r="B15119" t="s">
        <v>1071</v>
      </c>
      <c r="C15119" t="s">
        <v>1094</v>
      </c>
      <c r="I15119" t="s">
        <v>166</v>
      </c>
      <c r="J15119">
        <v>179</v>
      </c>
      <c r="K15119">
        <v>310.5</v>
      </c>
      <c r="L15119">
        <v>4.5</v>
      </c>
      <c r="N15119">
        <v>4.5</v>
      </c>
      <c r="O15119">
        <v>0.81220000000000003</v>
      </c>
      <c r="R15119">
        <v>3.5004</v>
      </c>
      <c r="S15119">
        <v>5.34</v>
      </c>
      <c r="T15119">
        <v>19.510000000000002</v>
      </c>
      <c r="U15119">
        <v>12.79</v>
      </c>
      <c r="V15119">
        <v>32.31</v>
      </c>
    </row>
    <row r="15120" spans="1:22">
      <c r="A15120" t="s">
        <v>1072</v>
      </c>
      <c r="B15120" t="s">
        <v>1071</v>
      </c>
      <c r="C15120" t="s">
        <v>1094</v>
      </c>
      <c r="I15120" t="s">
        <v>166</v>
      </c>
      <c r="J15120">
        <v>179</v>
      </c>
      <c r="K15120">
        <v>315.5</v>
      </c>
      <c r="L15120">
        <v>5</v>
      </c>
      <c r="N15120">
        <v>5</v>
      </c>
      <c r="O15120">
        <v>0.66539999999999999</v>
      </c>
      <c r="R15120">
        <v>3.5872999999999999</v>
      </c>
      <c r="S15120">
        <v>4.8499999999999996</v>
      </c>
      <c r="T15120">
        <v>16.14</v>
      </c>
      <c r="U15120">
        <v>11.94</v>
      </c>
      <c r="V15120">
        <v>28.08</v>
      </c>
    </row>
    <row r="15121" spans="1:22">
      <c r="A15121" t="s">
        <v>1072</v>
      </c>
      <c r="B15121" t="s">
        <v>1071</v>
      </c>
      <c r="C15121" t="s">
        <v>1094</v>
      </c>
      <c r="I15121" t="s">
        <v>166</v>
      </c>
      <c r="J15121">
        <v>179</v>
      </c>
      <c r="K15121">
        <v>318.5</v>
      </c>
      <c r="L15121">
        <v>3</v>
      </c>
      <c r="N15121">
        <v>3</v>
      </c>
      <c r="O15121">
        <v>0.76900000000000002</v>
      </c>
      <c r="R15121">
        <v>3.2603</v>
      </c>
      <c r="S15121">
        <v>5.0599999999999996</v>
      </c>
      <c r="T15121">
        <v>11.68</v>
      </c>
      <c r="U15121">
        <v>7.52</v>
      </c>
      <c r="V15121">
        <v>19.2</v>
      </c>
    </row>
    <row r="15122" spans="1:22">
      <c r="A15122" t="s">
        <v>1072</v>
      </c>
      <c r="B15122" t="s">
        <v>1071</v>
      </c>
      <c r="C15122" t="s">
        <v>1094</v>
      </c>
      <c r="I15122" t="s">
        <v>166</v>
      </c>
      <c r="J15122">
        <v>179</v>
      </c>
      <c r="K15122">
        <v>321.5</v>
      </c>
      <c r="L15122">
        <v>3</v>
      </c>
      <c r="N15122">
        <v>3</v>
      </c>
      <c r="O15122">
        <v>0.78480000000000005</v>
      </c>
      <c r="R15122">
        <v>3.5905999999999998</v>
      </c>
      <c r="S15122">
        <v>5.01</v>
      </c>
      <c r="T15122">
        <v>11.78</v>
      </c>
      <c r="U15122">
        <v>8.4499999999999993</v>
      </c>
      <c r="V15122">
        <v>20.239999999999998</v>
      </c>
    </row>
    <row r="15123" spans="1:22">
      <c r="A15123" t="s">
        <v>1072</v>
      </c>
      <c r="B15123" t="s">
        <v>1071</v>
      </c>
      <c r="C15123" t="s">
        <v>1094</v>
      </c>
      <c r="I15123" t="s">
        <v>166</v>
      </c>
      <c r="J15123">
        <v>179</v>
      </c>
      <c r="K15123">
        <v>324</v>
      </c>
      <c r="L15123">
        <v>2.5</v>
      </c>
      <c r="N15123">
        <v>2.5</v>
      </c>
      <c r="O15123">
        <v>0.87419999999999998</v>
      </c>
      <c r="R15123">
        <v>2.2715999999999998</v>
      </c>
      <c r="S15123">
        <v>5.51</v>
      </c>
      <c r="T15123">
        <v>12.04</v>
      </c>
      <c r="U15123">
        <v>4.96</v>
      </c>
      <c r="V15123">
        <v>17</v>
      </c>
    </row>
    <row r="15124" spans="1:22">
      <c r="A15124" t="s">
        <v>1072</v>
      </c>
      <c r="B15124" t="s">
        <v>1071</v>
      </c>
      <c r="C15124" t="s">
        <v>1094</v>
      </c>
      <c r="I15124" t="s">
        <v>166</v>
      </c>
      <c r="J15124">
        <v>179</v>
      </c>
      <c r="K15124">
        <v>326.5</v>
      </c>
      <c r="L15124">
        <v>2.5</v>
      </c>
      <c r="N15124">
        <v>2.5</v>
      </c>
      <c r="O15124">
        <v>1.115</v>
      </c>
      <c r="R15124">
        <v>1.9622999999999999</v>
      </c>
      <c r="S15124">
        <v>6.45</v>
      </c>
      <c r="T15124">
        <v>17.98</v>
      </c>
      <c r="U15124">
        <v>5.47</v>
      </c>
      <c r="V15124">
        <v>23.45</v>
      </c>
    </row>
    <row r="15125" spans="1:22">
      <c r="A15125" t="s">
        <v>1072</v>
      </c>
      <c r="B15125" t="s">
        <v>1071</v>
      </c>
      <c r="C15125" t="s">
        <v>1094</v>
      </c>
      <c r="I15125" t="s">
        <v>166</v>
      </c>
      <c r="J15125">
        <v>179</v>
      </c>
      <c r="K15125">
        <v>329</v>
      </c>
      <c r="L15125">
        <v>2.5</v>
      </c>
      <c r="N15125">
        <v>2.5</v>
      </c>
      <c r="O15125">
        <v>1.1079000000000001</v>
      </c>
      <c r="R15125">
        <v>1.0509999999999999</v>
      </c>
      <c r="S15125">
        <v>5.55</v>
      </c>
      <c r="T15125">
        <v>15.37</v>
      </c>
      <c r="U15125">
        <v>2.91</v>
      </c>
      <c r="V15125">
        <v>18.28</v>
      </c>
    </row>
    <row r="15126" spans="1:22">
      <c r="A15126" t="s">
        <v>1072</v>
      </c>
      <c r="B15126" t="s">
        <v>1071</v>
      </c>
      <c r="C15126" t="s">
        <v>1094</v>
      </c>
      <c r="I15126" t="s">
        <v>166</v>
      </c>
      <c r="J15126">
        <v>179</v>
      </c>
      <c r="K15126">
        <v>331.5</v>
      </c>
      <c r="L15126">
        <v>2.5</v>
      </c>
      <c r="N15126">
        <v>2.5</v>
      </c>
      <c r="O15126">
        <v>0.83509999999999995</v>
      </c>
      <c r="R15126">
        <v>1.6126</v>
      </c>
      <c r="S15126">
        <v>5.73</v>
      </c>
      <c r="T15126">
        <v>11.96</v>
      </c>
      <c r="U15126">
        <v>3.37</v>
      </c>
      <c r="V15126">
        <v>15.32</v>
      </c>
    </row>
    <row r="15127" spans="1:22">
      <c r="A15127" t="s">
        <v>1072</v>
      </c>
      <c r="B15127" t="s">
        <v>1071</v>
      </c>
      <c r="C15127" t="s">
        <v>1094</v>
      </c>
      <c r="I15127" t="s">
        <v>166</v>
      </c>
      <c r="J15127">
        <v>179</v>
      </c>
      <c r="K15127">
        <v>334</v>
      </c>
      <c r="L15127">
        <v>2.5</v>
      </c>
      <c r="N15127">
        <v>2.5</v>
      </c>
      <c r="O15127">
        <v>0.62160000000000004</v>
      </c>
      <c r="R15127">
        <v>2.7704</v>
      </c>
      <c r="S15127">
        <v>6.1</v>
      </c>
      <c r="T15127">
        <v>9.48</v>
      </c>
      <c r="U15127">
        <v>4.3099999999999996</v>
      </c>
      <c r="V15127">
        <v>13.78</v>
      </c>
    </row>
    <row r="15128" spans="1:22">
      <c r="A15128" t="s">
        <v>1072</v>
      </c>
      <c r="B15128" t="s">
        <v>1071</v>
      </c>
      <c r="C15128" t="s">
        <v>1094</v>
      </c>
      <c r="I15128" t="s">
        <v>166</v>
      </c>
      <c r="J15128">
        <v>179</v>
      </c>
      <c r="K15128">
        <v>336</v>
      </c>
      <c r="L15128">
        <v>2</v>
      </c>
      <c r="N15128">
        <v>2</v>
      </c>
      <c r="O15128">
        <v>0.65139999999999998</v>
      </c>
      <c r="R15128">
        <v>1.9878</v>
      </c>
      <c r="S15128">
        <v>6.41</v>
      </c>
      <c r="T15128">
        <v>8.36</v>
      </c>
      <c r="U15128">
        <v>2.59</v>
      </c>
      <c r="V15128">
        <v>10.94</v>
      </c>
    </row>
    <row r="15129" spans="1:22">
      <c r="A15129" t="s">
        <v>1072</v>
      </c>
      <c r="B15129" t="s">
        <v>1071</v>
      </c>
      <c r="C15129" t="s">
        <v>1094</v>
      </c>
      <c r="I15129" t="s">
        <v>166</v>
      </c>
      <c r="J15129">
        <v>179</v>
      </c>
      <c r="K15129">
        <v>338.5</v>
      </c>
      <c r="L15129">
        <v>2.5</v>
      </c>
      <c r="N15129">
        <v>2.5</v>
      </c>
      <c r="O15129">
        <v>0.75519999999999998</v>
      </c>
      <c r="R15129">
        <v>1.9278999999999999</v>
      </c>
      <c r="S15129">
        <v>6.93</v>
      </c>
      <c r="T15129">
        <v>13.08</v>
      </c>
      <c r="U15129">
        <v>3.64</v>
      </c>
      <c r="V15129">
        <v>16.72</v>
      </c>
    </row>
    <row r="15130" spans="1:22">
      <c r="A15130" t="s">
        <v>1072</v>
      </c>
      <c r="B15130" t="s">
        <v>1071</v>
      </c>
      <c r="C15130" t="s">
        <v>1094</v>
      </c>
      <c r="I15130" t="s">
        <v>166</v>
      </c>
      <c r="J15130">
        <v>179</v>
      </c>
      <c r="K15130">
        <v>341</v>
      </c>
      <c r="L15130">
        <v>2.5</v>
      </c>
      <c r="N15130">
        <v>2.5</v>
      </c>
      <c r="O15130">
        <v>0.85640000000000005</v>
      </c>
      <c r="R15130">
        <v>1.3331</v>
      </c>
      <c r="S15130">
        <v>7.56</v>
      </c>
      <c r="T15130">
        <v>16.18</v>
      </c>
      <c r="U15130">
        <v>2.85</v>
      </c>
      <c r="V15130">
        <v>19.04</v>
      </c>
    </row>
    <row r="15131" spans="1:22">
      <c r="A15131" t="s">
        <v>1072</v>
      </c>
      <c r="B15131" t="s">
        <v>1071</v>
      </c>
      <c r="C15131" t="s">
        <v>1094</v>
      </c>
      <c r="I15131" t="s">
        <v>166</v>
      </c>
      <c r="J15131">
        <v>179</v>
      </c>
      <c r="K15131">
        <v>343</v>
      </c>
      <c r="L15131">
        <v>2</v>
      </c>
      <c r="N15131">
        <v>2</v>
      </c>
      <c r="O15131">
        <v>0.72489999999999999</v>
      </c>
      <c r="R15131">
        <v>1.5435000000000001</v>
      </c>
      <c r="S15131">
        <v>6.66</v>
      </c>
      <c r="T15131">
        <v>9.66</v>
      </c>
      <c r="U15131">
        <v>2.2400000000000002</v>
      </c>
      <c r="V15131">
        <v>11.89</v>
      </c>
    </row>
    <row r="15132" spans="1:22">
      <c r="A15132" t="s">
        <v>1072</v>
      </c>
      <c r="B15132" t="s">
        <v>1071</v>
      </c>
      <c r="C15132" t="s">
        <v>1094</v>
      </c>
      <c r="I15132" t="s">
        <v>166</v>
      </c>
      <c r="J15132">
        <v>179</v>
      </c>
      <c r="K15132">
        <v>345</v>
      </c>
      <c r="L15132">
        <v>2</v>
      </c>
      <c r="N15132">
        <v>2</v>
      </c>
      <c r="O15132">
        <v>0.78769999999999996</v>
      </c>
      <c r="R15132">
        <v>1.4678</v>
      </c>
      <c r="S15132">
        <v>6.39</v>
      </c>
      <c r="T15132">
        <v>10.07</v>
      </c>
      <c r="U15132">
        <v>2.31</v>
      </c>
      <c r="V15132">
        <v>12.38</v>
      </c>
    </row>
    <row r="15133" spans="1:22">
      <c r="A15133" t="s">
        <v>1072</v>
      </c>
      <c r="B15133" t="s">
        <v>1071</v>
      </c>
      <c r="C15133" t="s">
        <v>1094</v>
      </c>
      <c r="I15133" t="s">
        <v>166</v>
      </c>
      <c r="J15133">
        <v>179</v>
      </c>
      <c r="K15133">
        <v>347</v>
      </c>
      <c r="L15133">
        <v>2</v>
      </c>
      <c r="N15133">
        <v>2</v>
      </c>
      <c r="O15133">
        <v>0.78900000000000003</v>
      </c>
      <c r="R15133">
        <v>1.4162999999999999</v>
      </c>
      <c r="S15133">
        <v>6.25</v>
      </c>
      <c r="T15133">
        <v>9.8699999999999992</v>
      </c>
      <c r="U15133">
        <v>2.23</v>
      </c>
      <c r="V15133">
        <v>12.1</v>
      </c>
    </row>
    <row r="15134" spans="1:22">
      <c r="A15134" t="s">
        <v>1072</v>
      </c>
      <c r="B15134" t="s">
        <v>1071</v>
      </c>
      <c r="C15134" t="s">
        <v>1094</v>
      </c>
      <c r="I15134" t="s">
        <v>166</v>
      </c>
      <c r="J15134">
        <v>179</v>
      </c>
      <c r="K15134">
        <v>349.5</v>
      </c>
      <c r="L15134">
        <v>2.5</v>
      </c>
      <c r="N15134">
        <v>2.5</v>
      </c>
      <c r="O15134">
        <v>0.85589999999999999</v>
      </c>
      <c r="R15134">
        <v>1.8326</v>
      </c>
      <c r="S15134">
        <v>6.53</v>
      </c>
      <c r="T15134">
        <v>13.97</v>
      </c>
      <c r="U15134">
        <v>3.92</v>
      </c>
      <c r="V15134">
        <v>17.89</v>
      </c>
    </row>
    <row r="15135" spans="1:22">
      <c r="A15135" t="s">
        <v>1072</v>
      </c>
      <c r="B15135" t="s">
        <v>1071</v>
      </c>
      <c r="C15135" t="s">
        <v>1094</v>
      </c>
      <c r="I15135" t="s">
        <v>166</v>
      </c>
      <c r="J15135">
        <v>179</v>
      </c>
      <c r="K15135">
        <v>352</v>
      </c>
      <c r="L15135">
        <v>2.5</v>
      </c>
      <c r="N15135">
        <v>2.5</v>
      </c>
      <c r="O15135">
        <v>0.99970000000000003</v>
      </c>
      <c r="R15135">
        <v>1.157</v>
      </c>
      <c r="S15135">
        <v>6.48</v>
      </c>
      <c r="T15135">
        <v>16.190000000000001</v>
      </c>
      <c r="U15135">
        <v>2.89</v>
      </c>
      <c r="V15135">
        <v>19.09</v>
      </c>
    </row>
    <row r="15136" spans="1:22">
      <c r="A15136" t="s">
        <v>1072</v>
      </c>
      <c r="B15136" t="s">
        <v>1071</v>
      </c>
      <c r="C15136" t="s">
        <v>1094</v>
      </c>
      <c r="I15136" t="s">
        <v>166</v>
      </c>
      <c r="J15136">
        <v>179</v>
      </c>
      <c r="K15136">
        <v>354</v>
      </c>
      <c r="L15136">
        <v>2</v>
      </c>
      <c r="N15136">
        <v>2</v>
      </c>
      <c r="O15136">
        <v>0.9415</v>
      </c>
      <c r="R15136">
        <v>0.84099999999999997</v>
      </c>
      <c r="S15136">
        <v>6.55</v>
      </c>
      <c r="T15136">
        <v>12.33</v>
      </c>
      <c r="U15136">
        <v>1.58</v>
      </c>
      <c r="V15136">
        <v>13.92</v>
      </c>
    </row>
    <row r="15137" spans="1:22">
      <c r="A15137" t="s">
        <v>1072</v>
      </c>
      <c r="B15137" t="s">
        <v>1071</v>
      </c>
      <c r="C15137" t="s">
        <v>1094</v>
      </c>
      <c r="I15137" t="s">
        <v>166</v>
      </c>
      <c r="J15137">
        <v>179</v>
      </c>
      <c r="K15137">
        <v>356</v>
      </c>
      <c r="L15137">
        <v>2</v>
      </c>
      <c r="N15137">
        <v>2</v>
      </c>
      <c r="O15137">
        <v>0.7399</v>
      </c>
      <c r="R15137">
        <v>1.4276</v>
      </c>
      <c r="S15137">
        <v>6.83</v>
      </c>
      <c r="T15137">
        <v>10.11</v>
      </c>
      <c r="U15137">
        <v>2.11</v>
      </c>
      <c r="V15137">
        <v>12.22</v>
      </c>
    </row>
    <row r="15138" spans="1:22">
      <c r="A15138" t="s">
        <v>1072</v>
      </c>
      <c r="B15138" t="s">
        <v>1071</v>
      </c>
      <c r="C15138" t="s">
        <v>1094</v>
      </c>
      <c r="I15138" t="s">
        <v>166</v>
      </c>
      <c r="J15138">
        <v>179</v>
      </c>
      <c r="K15138">
        <v>358</v>
      </c>
      <c r="L15138">
        <v>2</v>
      </c>
      <c r="N15138">
        <v>2</v>
      </c>
      <c r="O15138">
        <v>0.72070000000000001</v>
      </c>
      <c r="R15138">
        <v>2.4483000000000001</v>
      </c>
      <c r="S15138">
        <v>6.42</v>
      </c>
      <c r="T15138">
        <v>9.26</v>
      </c>
      <c r="U15138">
        <v>3.53</v>
      </c>
      <c r="V15138">
        <v>12.79</v>
      </c>
    </row>
    <row r="15139" spans="1:22">
      <c r="A15139" t="s">
        <v>1072</v>
      </c>
      <c r="B15139" t="s">
        <v>1071</v>
      </c>
      <c r="C15139" t="s">
        <v>1094</v>
      </c>
      <c r="I15139" t="s">
        <v>166</v>
      </c>
      <c r="J15139">
        <v>179</v>
      </c>
      <c r="K15139">
        <v>360</v>
      </c>
      <c r="L15139">
        <v>2</v>
      </c>
      <c r="N15139">
        <v>2</v>
      </c>
      <c r="O15139">
        <v>0.79410000000000003</v>
      </c>
      <c r="R15139">
        <v>2.6111</v>
      </c>
      <c r="S15139">
        <v>6.69</v>
      </c>
      <c r="T15139">
        <v>10.63</v>
      </c>
      <c r="U15139">
        <v>4.1500000000000004</v>
      </c>
      <c r="V15139">
        <v>14.77</v>
      </c>
    </row>
    <row r="15140" spans="1:22">
      <c r="A15140" t="s">
        <v>1072</v>
      </c>
      <c r="B15140" t="s">
        <v>1071</v>
      </c>
      <c r="C15140" t="s">
        <v>1094</v>
      </c>
      <c r="I15140" t="s">
        <v>166</v>
      </c>
      <c r="J15140">
        <v>179</v>
      </c>
      <c r="K15140">
        <v>362</v>
      </c>
      <c r="L15140">
        <v>2</v>
      </c>
      <c r="N15140">
        <v>2</v>
      </c>
      <c r="O15140">
        <v>0.87529999999999997</v>
      </c>
      <c r="R15140">
        <v>2.101</v>
      </c>
      <c r="S15140">
        <v>7</v>
      </c>
      <c r="T15140">
        <v>12.25</v>
      </c>
      <c r="U15140">
        <v>3.68</v>
      </c>
      <c r="V15140">
        <v>15.93</v>
      </c>
    </row>
    <row r="15141" spans="1:22">
      <c r="A15141" t="s">
        <v>1072</v>
      </c>
      <c r="B15141" t="s">
        <v>1071</v>
      </c>
      <c r="C15141" t="s">
        <v>1094</v>
      </c>
      <c r="I15141" t="s">
        <v>166</v>
      </c>
      <c r="J15141">
        <v>179</v>
      </c>
      <c r="K15141">
        <v>364</v>
      </c>
      <c r="L15141">
        <v>2</v>
      </c>
      <c r="N15141">
        <v>2</v>
      </c>
      <c r="O15141">
        <v>0.90349999999999997</v>
      </c>
      <c r="R15141">
        <v>2.1122999999999998</v>
      </c>
      <c r="S15141">
        <v>6.4</v>
      </c>
      <c r="T15141">
        <v>11.56</v>
      </c>
      <c r="U15141">
        <v>3.82</v>
      </c>
      <c r="V15141">
        <v>15.38</v>
      </c>
    </row>
    <row r="15142" spans="1:22">
      <c r="A15142" t="s">
        <v>1072</v>
      </c>
      <c r="B15142" t="s">
        <v>1071</v>
      </c>
      <c r="C15142" t="s">
        <v>1094</v>
      </c>
      <c r="I15142" t="s">
        <v>166</v>
      </c>
      <c r="J15142">
        <v>179</v>
      </c>
      <c r="K15142">
        <v>366</v>
      </c>
      <c r="L15142">
        <v>2</v>
      </c>
      <c r="N15142">
        <v>2</v>
      </c>
      <c r="O15142">
        <v>0.85450000000000004</v>
      </c>
      <c r="R15142">
        <v>2.4914999999999998</v>
      </c>
      <c r="S15142">
        <v>6.47</v>
      </c>
      <c r="T15142">
        <v>11.06</v>
      </c>
      <c r="U15142">
        <v>4.26</v>
      </c>
      <c r="V15142">
        <v>15.32</v>
      </c>
    </row>
    <row r="15143" spans="1:22">
      <c r="A15143" t="s">
        <v>1072</v>
      </c>
      <c r="B15143" t="s">
        <v>1071</v>
      </c>
      <c r="C15143" t="s">
        <v>1094</v>
      </c>
      <c r="I15143" t="s">
        <v>166</v>
      </c>
      <c r="J15143">
        <v>179</v>
      </c>
      <c r="K15143">
        <v>368</v>
      </c>
      <c r="L15143">
        <v>2</v>
      </c>
      <c r="N15143">
        <v>2</v>
      </c>
      <c r="O15143">
        <v>0.83579999999999999</v>
      </c>
      <c r="R15143">
        <v>1.8128</v>
      </c>
      <c r="S15143">
        <v>6.89</v>
      </c>
      <c r="T15143">
        <v>11.52</v>
      </c>
      <c r="U15143">
        <v>3.03</v>
      </c>
      <c r="V15143">
        <v>14.55</v>
      </c>
    </row>
    <row r="15144" spans="1:22">
      <c r="A15144" t="s">
        <v>1072</v>
      </c>
      <c r="B15144" t="s">
        <v>1071</v>
      </c>
      <c r="C15144" t="s">
        <v>1094</v>
      </c>
      <c r="I15144" t="s">
        <v>166</v>
      </c>
      <c r="J15144">
        <v>179</v>
      </c>
      <c r="K15144">
        <v>370.5</v>
      </c>
      <c r="L15144">
        <v>2.5</v>
      </c>
      <c r="N15144">
        <v>2.5</v>
      </c>
      <c r="O15144">
        <v>0.89059999999999995</v>
      </c>
      <c r="R15144">
        <v>0.73160000000000003</v>
      </c>
      <c r="S15144">
        <v>6.68</v>
      </c>
      <c r="T15144">
        <v>14.88</v>
      </c>
      <c r="U15144">
        <v>1.63</v>
      </c>
      <c r="V15144">
        <v>16.510000000000002</v>
      </c>
    </row>
    <row r="15145" spans="1:22">
      <c r="A15145" t="s">
        <v>1072</v>
      </c>
      <c r="B15145" t="s">
        <v>1071</v>
      </c>
      <c r="C15145" t="s">
        <v>1094</v>
      </c>
      <c r="I15145" t="s">
        <v>166</v>
      </c>
      <c r="J15145">
        <v>179</v>
      </c>
      <c r="K15145">
        <v>373</v>
      </c>
      <c r="L15145">
        <v>2.5</v>
      </c>
      <c r="N15145">
        <v>2.5</v>
      </c>
      <c r="O15145">
        <v>0.83020000000000005</v>
      </c>
      <c r="R15145">
        <v>1.0159</v>
      </c>
      <c r="S15145">
        <v>6.47</v>
      </c>
      <c r="T15145">
        <v>13.43</v>
      </c>
      <c r="U15145">
        <v>2.11</v>
      </c>
      <c r="V15145">
        <v>15.54</v>
      </c>
    </row>
    <row r="15146" spans="1:22">
      <c r="A15146" t="s">
        <v>1072</v>
      </c>
      <c r="B15146" t="s">
        <v>1071</v>
      </c>
      <c r="C15146" t="s">
        <v>1094</v>
      </c>
      <c r="I15146" t="s">
        <v>166</v>
      </c>
      <c r="J15146">
        <v>179</v>
      </c>
      <c r="K15146">
        <v>375</v>
      </c>
      <c r="L15146">
        <v>2</v>
      </c>
      <c r="N15146">
        <v>2</v>
      </c>
      <c r="O15146">
        <v>0.72970000000000002</v>
      </c>
      <c r="R15146">
        <v>1.8728</v>
      </c>
      <c r="S15146">
        <v>6.23</v>
      </c>
      <c r="T15146">
        <v>9.09</v>
      </c>
      <c r="U15146">
        <v>2.73</v>
      </c>
      <c r="V15146">
        <v>11.83</v>
      </c>
    </row>
    <row r="15147" spans="1:22">
      <c r="A15147" t="s">
        <v>1072</v>
      </c>
      <c r="B15147" t="s">
        <v>1071</v>
      </c>
      <c r="C15147" t="s">
        <v>1094</v>
      </c>
      <c r="I15147" t="s">
        <v>166</v>
      </c>
      <c r="J15147">
        <v>179</v>
      </c>
      <c r="K15147">
        <v>377</v>
      </c>
      <c r="L15147">
        <v>2</v>
      </c>
      <c r="N15147">
        <v>2</v>
      </c>
      <c r="O15147">
        <v>0.8427</v>
      </c>
      <c r="R15147">
        <v>1.6654</v>
      </c>
      <c r="S15147">
        <v>6.22</v>
      </c>
      <c r="T15147">
        <v>10.48</v>
      </c>
      <c r="U15147">
        <v>2.81</v>
      </c>
      <c r="V15147">
        <v>13.29</v>
      </c>
    </row>
    <row r="15148" spans="1:22">
      <c r="A15148" t="s">
        <v>1072</v>
      </c>
      <c r="B15148" t="s">
        <v>1071</v>
      </c>
      <c r="C15148" t="s">
        <v>1094</v>
      </c>
      <c r="I15148" t="s">
        <v>166</v>
      </c>
      <c r="J15148">
        <v>179</v>
      </c>
      <c r="K15148">
        <v>379</v>
      </c>
      <c r="L15148">
        <v>2</v>
      </c>
      <c r="N15148">
        <v>2</v>
      </c>
      <c r="O15148">
        <v>0.69469999999999998</v>
      </c>
      <c r="R15148">
        <v>1.9777</v>
      </c>
      <c r="S15148">
        <v>6.25</v>
      </c>
      <c r="T15148">
        <v>8.68</v>
      </c>
      <c r="U15148">
        <v>2.75</v>
      </c>
      <c r="V15148">
        <v>11.43</v>
      </c>
    </row>
    <row r="15149" spans="1:22">
      <c r="A15149" t="s">
        <v>1072</v>
      </c>
      <c r="B15149" t="s">
        <v>1071</v>
      </c>
      <c r="C15149" t="s">
        <v>1094</v>
      </c>
      <c r="I15149" t="s">
        <v>166</v>
      </c>
      <c r="J15149">
        <v>179</v>
      </c>
      <c r="K15149">
        <v>381</v>
      </c>
      <c r="L15149">
        <v>2</v>
      </c>
      <c r="N15149">
        <v>2</v>
      </c>
      <c r="O15149">
        <v>0.71050000000000002</v>
      </c>
      <c r="R15149">
        <v>1.3126</v>
      </c>
      <c r="S15149">
        <v>6.54</v>
      </c>
      <c r="T15149">
        <v>9.2899999999999991</v>
      </c>
      <c r="U15149">
        <v>1.87</v>
      </c>
      <c r="V15149">
        <v>11.16</v>
      </c>
    </row>
    <row r="15150" spans="1:22">
      <c r="A15150" t="s">
        <v>1072</v>
      </c>
      <c r="B15150" t="s">
        <v>1071</v>
      </c>
      <c r="C15150" t="s">
        <v>1094</v>
      </c>
      <c r="I15150" t="s">
        <v>166</v>
      </c>
      <c r="J15150">
        <v>179</v>
      </c>
      <c r="K15150">
        <v>383</v>
      </c>
      <c r="L15150">
        <v>2</v>
      </c>
      <c r="N15150">
        <v>2</v>
      </c>
      <c r="O15150">
        <v>0.67600000000000005</v>
      </c>
      <c r="R15150">
        <v>3.0968</v>
      </c>
      <c r="S15150">
        <v>5.77</v>
      </c>
      <c r="T15150">
        <v>7.8</v>
      </c>
      <c r="U15150">
        <v>4.1900000000000004</v>
      </c>
      <c r="V15150">
        <v>11.98</v>
      </c>
    </row>
    <row r="15151" spans="1:22">
      <c r="A15151" t="s">
        <v>1072</v>
      </c>
      <c r="B15151" t="s">
        <v>1071</v>
      </c>
      <c r="C15151" t="s">
        <v>1094</v>
      </c>
      <c r="I15151" t="s">
        <v>166</v>
      </c>
      <c r="J15151">
        <v>179</v>
      </c>
      <c r="K15151">
        <v>385</v>
      </c>
      <c r="L15151">
        <v>2</v>
      </c>
      <c r="N15151">
        <v>2</v>
      </c>
      <c r="O15151">
        <v>0.83819999999999995</v>
      </c>
      <c r="R15151">
        <v>2.3126000000000002</v>
      </c>
      <c r="S15151">
        <v>6.39</v>
      </c>
      <c r="T15151">
        <v>10.72</v>
      </c>
      <c r="U15151">
        <v>3.88</v>
      </c>
      <c r="V15151">
        <v>14.59</v>
      </c>
    </row>
    <row r="15152" spans="1:22">
      <c r="A15152" t="s">
        <v>1072</v>
      </c>
      <c r="B15152" t="s">
        <v>1071</v>
      </c>
      <c r="C15152" t="s">
        <v>1094</v>
      </c>
      <c r="I15152" t="s">
        <v>166</v>
      </c>
      <c r="J15152">
        <v>179</v>
      </c>
      <c r="K15152">
        <v>390.5</v>
      </c>
      <c r="L15152">
        <v>5.5</v>
      </c>
      <c r="N15152">
        <v>5.5</v>
      </c>
      <c r="O15152">
        <v>0.85760000000000003</v>
      </c>
      <c r="R15152">
        <v>0.81299999999999994</v>
      </c>
      <c r="S15152">
        <v>7.12</v>
      </c>
      <c r="T15152">
        <v>33.58</v>
      </c>
      <c r="U15152">
        <v>3.83</v>
      </c>
      <c r="V15152">
        <v>37.409999999999997</v>
      </c>
    </row>
    <row r="15153" spans="1:22">
      <c r="A15153" t="s">
        <v>1072</v>
      </c>
      <c r="B15153" t="s">
        <v>1071</v>
      </c>
      <c r="C15153" t="s">
        <v>1094</v>
      </c>
      <c r="I15153" t="s">
        <v>166</v>
      </c>
      <c r="J15153">
        <v>179</v>
      </c>
      <c r="K15153">
        <v>396.5</v>
      </c>
      <c r="L15153">
        <v>6</v>
      </c>
      <c r="N15153">
        <v>6</v>
      </c>
      <c r="O15153">
        <v>0.90380000000000005</v>
      </c>
      <c r="R15153">
        <v>1.1646000000000001</v>
      </c>
      <c r="S15153">
        <v>7.12</v>
      </c>
      <c r="T15153">
        <v>38.619999999999997</v>
      </c>
      <c r="U15153">
        <v>6.32</v>
      </c>
      <c r="V15153">
        <v>44.93</v>
      </c>
    </row>
    <row r="15154" spans="1:22">
      <c r="A15154" t="s">
        <v>1072</v>
      </c>
      <c r="B15154" t="s">
        <v>1071</v>
      </c>
      <c r="C15154" t="s">
        <v>1094</v>
      </c>
      <c r="I15154" t="s">
        <v>166</v>
      </c>
      <c r="J15154">
        <v>179</v>
      </c>
      <c r="K15154">
        <v>400</v>
      </c>
      <c r="L15154">
        <v>3.5</v>
      </c>
      <c r="N15154">
        <v>3.5</v>
      </c>
      <c r="O15154">
        <v>0.83040000000000003</v>
      </c>
      <c r="R15154">
        <v>1.2491000000000001</v>
      </c>
      <c r="S15154">
        <v>7.38</v>
      </c>
      <c r="T15154">
        <v>21.46</v>
      </c>
      <c r="U15154">
        <v>3.63</v>
      </c>
      <c r="V15154">
        <v>25.09</v>
      </c>
    </row>
    <row r="15155" spans="1:22">
      <c r="A15155" t="s">
        <v>1072</v>
      </c>
      <c r="B15155" t="s">
        <v>1071</v>
      </c>
      <c r="C15155" t="s">
        <v>1094</v>
      </c>
      <c r="I15155" t="s">
        <v>166</v>
      </c>
      <c r="J15155">
        <v>179</v>
      </c>
      <c r="K15155">
        <v>403.5</v>
      </c>
      <c r="L15155">
        <v>3.5</v>
      </c>
      <c r="N15155">
        <v>3.5</v>
      </c>
      <c r="O15155">
        <v>0.80420000000000003</v>
      </c>
      <c r="R15155">
        <v>0.70169999999999999</v>
      </c>
      <c r="S15155">
        <v>6.99</v>
      </c>
      <c r="T15155">
        <v>19.68</v>
      </c>
      <c r="U15155">
        <v>1.98</v>
      </c>
      <c r="V15155">
        <v>21.66</v>
      </c>
    </row>
    <row r="15156" spans="1:22">
      <c r="A15156" t="s">
        <v>1072</v>
      </c>
      <c r="B15156" t="s">
        <v>1071</v>
      </c>
      <c r="C15156" t="s">
        <v>1094</v>
      </c>
      <c r="I15156" t="s">
        <v>166</v>
      </c>
      <c r="J15156">
        <v>179</v>
      </c>
      <c r="K15156">
        <v>407</v>
      </c>
      <c r="L15156">
        <v>3.5</v>
      </c>
      <c r="N15156">
        <v>3.5</v>
      </c>
      <c r="O15156">
        <v>0.81220000000000003</v>
      </c>
      <c r="R15156">
        <v>1.0730999999999999</v>
      </c>
      <c r="S15156">
        <v>6.42</v>
      </c>
      <c r="T15156">
        <v>18.239999999999998</v>
      </c>
      <c r="U15156">
        <v>3.05</v>
      </c>
      <c r="V15156">
        <v>21.29</v>
      </c>
    </row>
    <row r="15157" spans="1:22">
      <c r="A15157" t="s">
        <v>1072</v>
      </c>
      <c r="B15157" t="s">
        <v>1071</v>
      </c>
      <c r="C15157" t="s">
        <v>1094</v>
      </c>
      <c r="I15157" t="s">
        <v>166</v>
      </c>
      <c r="J15157">
        <v>179</v>
      </c>
      <c r="K15157">
        <v>410.5</v>
      </c>
      <c r="L15157">
        <v>3.5</v>
      </c>
      <c r="N15157">
        <v>3.5</v>
      </c>
      <c r="O15157">
        <v>0.69589999999999996</v>
      </c>
      <c r="R15157">
        <v>0.67210000000000003</v>
      </c>
      <c r="S15157">
        <v>6.83</v>
      </c>
      <c r="T15157">
        <v>16.62</v>
      </c>
      <c r="U15157">
        <v>1.64</v>
      </c>
      <c r="V15157">
        <v>18.260000000000002</v>
      </c>
    </row>
    <row r="15158" spans="1:22">
      <c r="A15158" t="s">
        <v>1072</v>
      </c>
      <c r="B15158" t="s">
        <v>1071</v>
      </c>
      <c r="C15158" t="s">
        <v>1094</v>
      </c>
      <c r="I15158" t="s">
        <v>166</v>
      </c>
      <c r="J15158">
        <v>179</v>
      </c>
      <c r="K15158">
        <v>413.5</v>
      </c>
      <c r="L15158">
        <v>3</v>
      </c>
      <c r="N15158">
        <v>3</v>
      </c>
      <c r="O15158">
        <v>0.75460000000000005</v>
      </c>
      <c r="R15158">
        <v>0.98629999999999995</v>
      </c>
      <c r="S15158">
        <v>7.23</v>
      </c>
      <c r="T15158">
        <v>16.37</v>
      </c>
      <c r="U15158">
        <v>2.23</v>
      </c>
      <c r="V15158">
        <v>18.600000000000001</v>
      </c>
    </row>
    <row r="15159" spans="1:22">
      <c r="A15159" t="s">
        <v>1072</v>
      </c>
      <c r="B15159" t="s">
        <v>1071</v>
      </c>
      <c r="C15159" t="s">
        <v>1094</v>
      </c>
      <c r="I15159" t="s">
        <v>166</v>
      </c>
      <c r="J15159">
        <v>179</v>
      </c>
      <c r="K15159">
        <v>416.5</v>
      </c>
      <c r="L15159">
        <v>3</v>
      </c>
      <c r="N15159">
        <v>3</v>
      </c>
      <c r="O15159">
        <v>0.7984</v>
      </c>
      <c r="R15159">
        <v>0.98370000000000002</v>
      </c>
      <c r="S15159">
        <v>7.63</v>
      </c>
      <c r="T15159">
        <v>18.28</v>
      </c>
      <c r="U15159">
        <v>2.36</v>
      </c>
      <c r="V15159">
        <v>20.64</v>
      </c>
    </row>
    <row r="15160" spans="1:22">
      <c r="A15160" t="s">
        <v>1072</v>
      </c>
      <c r="B15160" t="s">
        <v>1071</v>
      </c>
      <c r="C15160" t="s">
        <v>1094</v>
      </c>
      <c r="I15160" t="s">
        <v>166</v>
      </c>
      <c r="J15160">
        <v>179</v>
      </c>
      <c r="K15160">
        <v>419</v>
      </c>
      <c r="L15160">
        <v>2.5</v>
      </c>
      <c r="N15160">
        <v>2.5</v>
      </c>
      <c r="O15160">
        <v>0.93840000000000001</v>
      </c>
      <c r="R15160">
        <v>0.47549999999999998</v>
      </c>
      <c r="S15160">
        <v>7.35</v>
      </c>
      <c r="T15160">
        <v>17.25</v>
      </c>
      <c r="U15160">
        <v>1.1200000000000001</v>
      </c>
      <c r="V15160">
        <v>18.37</v>
      </c>
    </row>
    <row r="15161" spans="1:22">
      <c r="A15161" t="s">
        <v>1072</v>
      </c>
      <c r="B15161" t="s">
        <v>1071</v>
      </c>
      <c r="C15161" t="s">
        <v>1094</v>
      </c>
      <c r="I15161" t="s">
        <v>166</v>
      </c>
      <c r="J15161">
        <v>179</v>
      </c>
      <c r="K15161">
        <v>421.5</v>
      </c>
      <c r="L15161">
        <v>2.5</v>
      </c>
      <c r="N15161">
        <v>2.5</v>
      </c>
      <c r="O15161">
        <v>0.85719999999999996</v>
      </c>
      <c r="R15161">
        <v>0.35199999999999998</v>
      </c>
      <c r="S15161">
        <v>6.94</v>
      </c>
      <c r="T15161">
        <v>14.87</v>
      </c>
      <c r="U15161">
        <v>0.75</v>
      </c>
      <c r="V15161">
        <v>15.63</v>
      </c>
    </row>
    <row r="15162" spans="1:22">
      <c r="A15162" t="s">
        <v>1072</v>
      </c>
      <c r="B15162" t="s">
        <v>1071</v>
      </c>
      <c r="C15162" t="s">
        <v>1094</v>
      </c>
      <c r="I15162" t="s">
        <v>166</v>
      </c>
      <c r="J15162">
        <v>179</v>
      </c>
      <c r="K15162">
        <v>424.5</v>
      </c>
      <c r="L15162">
        <v>3</v>
      </c>
      <c r="N15162">
        <v>3</v>
      </c>
      <c r="O15162">
        <v>0.76670000000000005</v>
      </c>
      <c r="R15162">
        <v>0.91239999999999999</v>
      </c>
      <c r="S15162">
        <v>6.77</v>
      </c>
      <c r="T15162">
        <v>15.56</v>
      </c>
      <c r="U15162">
        <v>2.1</v>
      </c>
      <c r="V15162">
        <v>17.66</v>
      </c>
    </row>
    <row r="15163" spans="1:22">
      <c r="A15163" t="s">
        <v>1072</v>
      </c>
      <c r="B15163" t="s">
        <v>1071</v>
      </c>
      <c r="C15163" t="s">
        <v>1094</v>
      </c>
      <c r="I15163" t="s">
        <v>166</v>
      </c>
      <c r="J15163">
        <v>179</v>
      </c>
      <c r="K15163">
        <v>427.5</v>
      </c>
      <c r="L15163">
        <v>3</v>
      </c>
      <c r="N15163">
        <v>3</v>
      </c>
      <c r="O15163">
        <v>0.59909999999999997</v>
      </c>
      <c r="R15163">
        <v>1.3204</v>
      </c>
      <c r="S15163">
        <v>5.45</v>
      </c>
      <c r="T15163">
        <v>9.7899999999999991</v>
      </c>
      <c r="U15163">
        <v>2.37</v>
      </c>
      <c r="V15163">
        <v>12.16</v>
      </c>
    </row>
    <row r="15164" spans="1:22">
      <c r="A15164" t="s">
        <v>1072</v>
      </c>
      <c r="B15164" t="s">
        <v>1071</v>
      </c>
      <c r="C15164" t="s">
        <v>1094</v>
      </c>
      <c r="I15164" t="s">
        <v>166</v>
      </c>
      <c r="J15164">
        <v>179</v>
      </c>
      <c r="K15164">
        <v>430</v>
      </c>
      <c r="L15164">
        <v>2.5</v>
      </c>
      <c r="N15164">
        <v>2.5</v>
      </c>
      <c r="O15164">
        <v>0.56740000000000002</v>
      </c>
      <c r="R15164">
        <v>1.5763</v>
      </c>
      <c r="S15164">
        <v>5.44</v>
      </c>
      <c r="T15164">
        <v>7.71</v>
      </c>
      <c r="U15164">
        <v>2.2400000000000002</v>
      </c>
      <c r="V15164">
        <v>9.9499999999999993</v>
      </c>
    </row>
    <row r="15165" spans="1:22">
      <c r="A15165" t="s">
        <v>1072</v>
      </c>
      <c r="B15165" t="s">
        <v>1071</v>
      </c>
      <c r="C15165" t="s">
        <v>1094</v>
      </c>
      <c r="I15165" t="s">
        <v>166</v>
      </c>
      <c r="J15165">
        <v>179</v>
      </c>
      <c r="K15165">
        <v>432.5</v>
      </c>
      <c r="L15165">
        <v>2.5</v>
      </c>
      <c r="N15165">
        <v>2.5</v>
      </c>
      <c r="O15165">
        <v>0.65900000000000003</v>
      </c>
      <c r="R15165">
        <v>1.9276</v>
      </c>
      <c r="S15165">
        <v>4.74</v>
      </c>
      <c r="T15165">
        <v>7.81</v>
      </c>
      <c r="U15165">
        <v>3.18</v>
      </c>
      <c r="V15165">
        <v>10.99</v>
      </c>
    </row>
    <row r="15166" spans="1:22">
      <c r="A15166" t="s">
        <v>1072</v>
      </c>
      <c r="B15166" t="s">
        <v>1071</v>
      </c>
      <c r="C15166" t="s">
        <v>1094</v>
      </c>
      <c r="I15166" t="s">
        <v>166</v>
      </c>
      <c r="J15166">
        <v>179</v>
      </c>
      <c r="K15166">
        <v>435</v>
      </c>
      <c r="L15166">
        <v>2.5</v>
      </c>
      <c r="N15166">
        <v>2.5</v>
      </c>
      <c r="O15166">
        <v>0.60440000000000005</v>
      </c>
      <c r="R15166">
        <v>2.5257999999999998</v>
      </c>
      <c r="S15166">
        <v>4.6399999999999997</v>
      </c>
      <c r="T15166">
        <v>7.01</v>
      </c>
      <c r="U15166">
        <v>3.82</v>
      </c>
      <c r="V15166">
        <v>10.83</v>
      </c>
    </row>
    <row r="15167" spans="1:22">
      <c r="A15167" t="s">
        <v>1072</v>
      </c>
      <c r="B15167" t="s">
        <v>1071</v>
      </c>
      <c r="C15167" t="s">
        <v>1094</v>
      </c>
      <c r="I15167" t="s">
        <v>166</v>
      </c>
      <c r="J15167">
        <v>179</v>
      </c>
      <c r="K15167">
        <v>437.5</v>
      </c>
      <c r="L15167">
        <v>2.5</v>
      </c>
      <c r="N15167">
        <v>2.5</v>
      </c>
      <c r="O15167">
        <v>0.69710000000000005</v>
      </c>
      <c r="R15167">
        <v>2.4485000000000001</v>
      </c>
      <c r="S15167">
        <v>4.53</v>
      </c>
      <c r="T15167">
        <v>7.9</v>
      </c>
      <c r="U15167">
        <v>4.2699999999999996</v>
      </c>
      <c r="V15167">
        <v>12.17</v>
      </c>
    </row>
    <row r="15168" spans="1:22">
      <c r="A15168" t="s">
        <v>1072</v>
      </c>
      <c r="B15168" t="s">
        <v>1071</v>
      </c>
      <c r="C15168" t="s">
        <v>1094</v>
      </c>
      <c r="I15168" t="s">
        <v>166</v>
      </c>
      <c r="J15168">
        <v>179</v>
      </c>
      <c r="K15168">
        <v>440</v>
      </c>
      <c r="L15168">
        <v>2.5</v>
      </c>
      <c r="N15168">
        <v>2.5</v>
      </c>
      <c r="O15168">
        <v>0.77910000000000001</v>
      </c>
      <c r="R15168">
        <v>1.4113</v>
      </c>
      <c r="S15168">
        <v>5.01</v>
      </c>
      <c r="T15168">
        <v>9.75</v>
      </c>
      <c r="U15168">
        <v>2.75</v>
      </c>
      <c r="V15168">
        <v>12.5</v>
      </c>
    </row>
    <row r="15169" spans="1:30">
      <c r="A15169" t="s">
        <v>1072</v>
      </c>
      <c r="B15169" t="s">
        <v>1071</v>
      </c>
      <c r="C15169" t="s">
        <v>1094</v>
      </c>
      <c r="I15169" t="s">
        <v>166</v>
      </c>
      <c r="J15169">
        <v>179</v>
      </c>
      <c r="K15169">
        <v>442.5</v>
      </c>
      <c r="L15169">
        <v>2.5</v>
      </c>
      <c r="N15169">
        <v>2.5</v>
      </c>
      <c r="O15169">
        <v>0.72829999999999995</v>
      </c>
      <c r="R15169">
        <v>0.70530000000000004</v>
      </c>
      <c r="S15169">
        <v>5.88</v>
      </c>
      <c r="T15169">
        <v>10.7</v>
      </c>
      <c r="U15169">
        <v>1.28</v>
      </c>
      <c r="V15169">
        <v>11.99</v>
      </c>
    </row>
    <row r="15170" spans="1:30">
      <c r="A15170" t="s">
        <v>1072</v>
      </c>
      <c r="B15170" t="s">
        <v>1071</v>
      </c>
      <c r="C15170" t="s">
        <v>1094</v>
      </c>
      <c r="I15170" t="s">
        <v>166</v>
      </c>
      <c r="J15170">
        <v>179</v>
      </c>
      <c r="K15170">
        <v>445</v>
      </c>
      <c r="L15170">
        <v>2.5</v>
      </c>
      <c r="N15170">
        <v>2.5</v>
      </c>
      <c r="O15170">
        <v>0.83199999999999996</v>
      </c>
      <c r="R15170">
        <v>0.30080000000000001</v>
      </c>
      <c r="S15170">
        <v>6.12</v>
      </c>
      <c r="T15170">
        <v>12.72</v>
      </c>
      <c r="U15170">
        <v>0.63</v>
      </c>
      <c r="V15170">
        <v>13.35</v>
      </c>
    </row>
    <row r="15171" spans="1:30">
      <c r="A15171" t="s">
        <v>1072</v>
      </c>
      <c r="B15171" t="s">
        <v>1071</v>
      </c>
      <c r="C15171" t="s">
        <v>1094</v>
      </c>
      <c r="I15171" t="s">
        <v>166</v>
      </c>
      <c r="J15171">
        <v>179</v>
      </c>
      <c r="K15171">
        <v>447</v>
      </c>
      <c r="L15171">
        <v>2</v>
      </c>
      <c r="N15171">
        <v>2</v>
      </c>
      <c r="O15171">
        <v>0.97009999999999996</v>
      </c>
      <c r="R15171">
        <v>1.1411</v>
      </c>
      <c r="S15171">
        <v>6.86</v>
      </c>
      <c r="T15171">
        <v>13.31</v>
      </c>
      <c r="U15171">
        <v>2.21</v>
      </c>
      <c r="V15171">
        <v>15.53</v>
      </c>
    </row>
    <row r="15172" spans="1:30">
      <c r="A15172" t="s">
        <v>1072</v>
      </c>
      <c r="B15172" t="s">
        <v>1071</v>
      </c>
      <c r="C15172" t="s">
        <v>1094</v>
      </c>
      <c r="I15172" t="s">
        <v>166</v>
      </c>
      <c r="J15172">
        <v>179</v>
      </c>
      <c r="K15172">
        <v>449.5</v>
      </c>
      <c r="L15172">
        <v>2.5</v>
      </c>
      <c r="N15172">
        <v>2.5</v>
      </c>
      <c r="O15172">
        <v>0.84819999999999995</v>
      </c>
      <c r="R15172">
        <v>0.96199999999999997</v>
      </c>
      <c r="S15172">
        <v>5.98</v>
      </c>
      <c r="T15172">
        <v>12.69</v>
      </c>
      <c r="U15172">
        <v>2.04</v>
      </c>
      <c r="V15172">
        <v>14.73</v>
      </c>
    </row>
    <row r="15173" spans="1:30">
      <c r="A15173" t="s">
        <v>1072</v>
      </c>
      <c r="B15173" t="s">
        <v>1071</v>
      </c>
      <c r="C15173" t="s">
        <v>1094</v>
      </c>
      <c r="I15173" t="s">
        <v>166</v>
      </c>
      <c r="J15173">
        <v>179</v>
      </c>
      <c r="K15173">
        <v>452</v>
      </c>
      <c r="L15173">
        <v>2.5</v>
      </c>
      <c r="N15173">
        <v>2.5</v>
      </c>
      <c r="O15173">
        <v>0.97170000000000001</v>
      </c>
      <c r="R15173">
        <v>0.93459999999999999</v>
      </c>
      <c r="S15173">
        <v>5.62</v>
      </c>
      <c r="T15173">
        <v>13.65</v>
      </c>
      <c r="U15173">
        <v>2.27</v>
      </c>
      <c r="V15173">
        <v>15.92</v>
      </c>
    </row>
    <row r="15174" spans="1:30">
      <c r="A15174" t="s">
        <v>1072</v>
      </c>
      <c r="B15174" t="s">
        <v>1071</v>
      </c>
      <c r="C15174" t="s">
        <v>1094</v>
      </c>
      <c r="I15174" t="s">
        <v>166</v>
      </c>
      <c r="J15174">
        <v>179</v>
      </c>
      <c r="K15174">
        <v>454</v>
      </c>
      <c r="L15174">
        <v>2</v>
      </c>
      <c r="N15174">
        <v>2</v>
      </c>
      <c r="O15174">
        <v>0.88049999999999995</v>
      </c>
      <c r="R15174">
        <v>0.82410000000000005</v>
      </c>
      <c r="S15174">
        <v>5.66</v>
      </c>
      <c r="T15174">
        <v>9.9600000000000009</v>
      </c>
      <c r="U15174">
        <v>1.45</v>
      </c>
      <c r="V15174">
        <v>11.41</v>
      </c>
    </row>
    <row r="15175" spans="1:30">
      <c r="A15175" t="s">
        <v>1072</v>
      </c>
      <c r="B15175" t="s">
        <v>1071</v>
      </c>
      <c r="C15175" t="s">
        <v>1094</v>
      </c>
      <c r="I15175" t="s">
        <v>166</v>
      </c>
      <c r="J15175">
        <v>179</v>
      </c>
      <c r="K15175">
        <v>456</v>
      </c>
      <c r="L15175">
        <v>2</v>
      </c>
      <c r="N15175">
        <v>2</v>
      </c>
      <c r="O15175">
        <v>1.1040000000000001</v>
      </c>
      <c r="R15175">
        <v>1.0042</v>
      </c>
      <c r="S15175">
        <v>6.36</v>
      </c>
      <c r="T15175">
        <v>14.04</v>
      </c>
      <c r="U15175">
        <v>2.2200000000000002</v>
      </c>
      <c r="V15175">
        <v>16.260000000000002</v>
      </c>
    </row>
    <row r="15176" spans="1:30">
      <c r="A15176" t="s">
        <v>1072</v>
      </c>
      <c r="B15176" t="s">
        <v>1071</v>
      </c>
      <c r="C15176" t="s">
        <v>1094</v>
      </c>
      <c r="I15176" t="s">
        <v>166</v>
      </c>
      <c r="J15176">
        <v>179</v>
      </c>
      <c r="K15176">
        <v>458.5</v>
      </c>
      <c r="L15176">
        <v>2.5</v>
      </c>
      <c r="N15176">
        <v>2.5</v>
      </c>
      <c r="O15176">
        <v>1.0094000000000001</v>
      </c>
      <c r="R15176">
        <v>0.99829999999999997</v>
      </c>
      <c r="S15176">
        <v>5.58</v>
      </c>
      <c r="T15176">
        <v>14.08</v>
      </c>
      <c r="U15176">
        <v>2.52</v>
      </c>
      <c r="V15176">
        <v>16.59</v>
      </c>
    </row>
    <row r="15177" spans="1:30">
      <c r="A15177" t="s">
        <v>1072</v>
      </c>
      <c r="B15177" t="s">
        <v>1071</v>
      </c>
      <c r="C15177" t="s">
        <v>1094</v>
      </c>
      <c r="I15177" t="s">
        <v>166</v>
      </c>
      <c r="J15177">
        <v>179</v>
      </c>
      <c r="K15177">
        <v>461</v>
      </c>
      <c r="L15177">
        <v>2.5</v>
      </c>
      <c r="N15177">
        <v>2.5</v>
      </c>
      <c r="O15177">
        <v>1.2077</v>
      </c>
      <c r="R15177">
        <v>0.63490000000000002</v>
      </c>
      <c r="S15177">
        <v>6.04</v>
      </c>
      <c r="T15177">
        <v>18.23</v>
      </c>
      <c r="U15177">
        <v>1.92</v>
      </c>
      <c r="V15177">
        <v>20.149999999999999</v>
      </c>
    </row>
    <row r="15178" spans="1:30">
      <c r="A15178" t="s">
        <v>1072</v>
      </c>
      <c r="B15178" t="s">
        <v>1071</v>
      </c>
      <c r="C15178" t="s">
        <v>1094</v>
      </c>
      <c r="I15178" t="s">
        <v>166</v>
      </c>
      <c r="J15178">
        <v>179</v>
      </c>
      <c r="K15178">
        <v>463</v>
      </c>
      <c r="L15178">
        <v>2</v>
      </c>
      <c r="N15178">
        <v>2</v>
      </c>
      <c r="O15178">
        <v>1.0815999999999999</v>
      </c>
      <c r="R15178">
        <v>0.50260000000000005</v>
      </c>
      <c r="S15178">
        <v>5.85</v>
      </c>
      <c r="T15178">
        <v>12.65</v>
      </c>
      <c r="U15178">
        <v>1.0900000000000001</v>
      </c>
      <c r="V15178">
        <v>13.73</v>
      </c>
    </row>
    <row r="15179" spans="1:30">
      <c r="A15179" t="s">
        <v>1072</v>
      </c>
      <c r="B15179" t="s">
        <v>1071</v>
      </c>
      <c r="C15179" t="s">
        <v>1094</v>
      </c>
      <c r="I15179" t="s">
        <v>166</v>
      </c>
      <c r="J15179">
        <v>179</v>
      </c>
      <c r="K15179">
        <v>465</v>
      </c>
      <c r="L15179">
        <v>2</v>
      </c>
      <c r="N15179">
        <v>2</v>
      </c>
      <c r="O15179">
        <v>1.0427999999999999</v>
      </c>
      <c r="R15179">
        <v>0.59719999999999995</v>
      </c>
      <c r="S15179">
        <v>5.91</v>
      </c>
      <c r="T15179">
        <v>12.33</v>
      </c>
      <c r="U15179">
        <v>1.25</v>
      </c>
      <c r="V15179">
        <v>13.58</v>
      </c>
    </row>
    <row r="15180" spans="1:30">
      <c r="A15180" t="s">
        <v>1072</v>
      </c>
      <c r="B15180" t="s">
        <v>1071</v>
      </c>
      <c r="C15180" t="s">
        <v>1094</v>
      </c>
      <c r="I15180" t="s">
        <v>166</v>
      </c>
      <c r="J15180">
        <v>179</v>
      </c>
      <c r="K15180">
        <v>467</v>
      </c>
      <c r="L15180">
        <v>2</v>
      </c>
      <c r="N15180">
        <v>2</v>
      </c>
      <c r="O15180">
        <v>0.96909999999999996</v>
      </c>
      <c r="R15180">
        <v>1.33</v>
      </c>
      <c r="S15180">
        <v>5.37</v>
      </c>
      <c r="T15180">
        <v>10.41</v>
      </c>
      <c r="U15180">
        <v>2.58</v>
      </c>
      <c r="V15180">
        <v>12.98</v>
      </c>
    </row>
    <row r="15181" spans="1:30">
      <c r="A15181" t="s">
        <v>1072</v>
      </c>
      <c r="B15181" t="s">
        <v>1071</v>
      </c>
      <c r="C15181" t="s">
        <v>1094</v>
      </c>
      <c r="I15181" t="s">
        <v>166</v>
      </c>
      <c r="J15181">
        <v>179</v>
      </c>
      <c r="K15181">
        <v>469</v>
      </c>
      <c r="L15181">
        <v>2</v>
      </c>
      <c r="N15181">
        <v>2</v>
      </c>
      <c r="O15181">
        <v>0.99260000000000004</v>
      </c>
      <c r="R15181">
        <v>1.2073</v>
      </c>
      <c r="S15181">
        <v>5.15</v>
      </c>
      <c r="T15181">
        <v>10.220000000000001</v>
      </c>
      <c r="U15181">
        <v>2.4</v>
      </c>
      <c r="V15181">
        <v>12.61</v>
      </c>
    </row>
    <row r="15182" spans="1:30">
      <c r="A15182" t="s">
        <v>1072</v>
      </c>
      <c r="B15182" t="s">
        <v>1071</v>
      </c>
      <c r="C15182" t="s">
        <v>1094</v>
      </c>
      <c r="I15182" t="s">
        <v>166</v>
      </c>
      <c r="J15182">
        <v>179</v>
      </c>
      <c r="K15182">
        <v>471.5</v>
      </c>
      <c r="L15182">
        <v>2.5</v>
      </c>
      <c r="N15182">
        <v>2.5</v>
      </c>
      <c r="O15182">
        <v>1.0563</v>
      </c>
      <c r="R15182">
        <v>0.2994</v>
      </c>
      <c r="S15182">
        <v>5.1100000000000003</v>
      </c>
      <c r="T15182">
        <v>13.5</v>
      </c>
      <c r="U15182">
        <v>0.79</v>
      </c>
      <c r="V15182">
        <v>14.29</v>
      </c>
    </row>
    <row r="15183" spans="1:30">
      <c r="A15183" t="s">
        <v>1072</v>
      </c>
      <c r="B15183" t="s">
        <v>1071</v>
      </c>
      <c r="C15183" t="s">
        <v>1094</v>
      </c>
      <c r="I15183" t="s">
        <v>166</v>
      </c>
      <c r="J15183">
        <v>179</v>
      </c>
      <c r="K15183">
        <v>474</v>
      </c>
      <c r="L15183">
        <v>2.5</v>
      </c>
      <c r="N15183">
        <v>2.5</v>
      </c>
      <c r="O15183">
        <v>0.89580000000000004</v>
      </c>
      <c r="R15183">
        <v>0.7298</v>
      </c>
      <c r="S15183">
        <v>6.08</v>
      </c>
      <c r="T15183">
        <v>13.62</v>
      </c>
      <c r="U15183">
        <v>1.63</v>
      </c>
      <c r="V15183">
        <v>15.25</v>
      </c>
    </row>
    <row r="15184" spans="1:30">
      <c r="A15184" t="s">
        <v>1072</v>
      </c>
      <c r="B15184" t="s">
        <v>1071</v>
      </c>
      <c r="C15184" t="s">
        <v>1092</v>
      </c>
      <c r="G15184">
        <v>-34.99</v>
      </c>
      <c r="H15184">
        <v>117.94</v>
      </c>
      <c r="I15184" t="s">
        <v>426</v>
      </c>
      <c r="J15184">
        <v>275</v>
      </c>
      <c r="K15184">
        <v>1</v>
      </c>
      <c r="L15184">
        <v>1</v>
      </c>
      <c r="N15184">
        <v>1</v>
      </c>
      <c r="O15184">
        <v>0.5071</v>
      </c>
      <c r="R15184">
        <v>7.2172999999999998</v>
      </c>
      <c r="S15184">
        <v>1.61</v>
      </c>
      <c r="T15184">
        <v>0.82</v>
      </c>
      <c r="U15184">
        <v>3.66</v>
      </c>
      <c r="V15184">
        <v>4.4800000000000004</v>
      </c>
      <c r="Z15184">
        <v>8.39</v>
      </c>
      <c r="AA15184">
        <v>42.14</v>
      </c>
      <c r="AB15184">
        <v>50.53</v>
      </c>
      <c r="AD15184">
        <v>11</v>
      </c>
    </row>
    <row r="15185" spans="1:30">
      <c r="A15185" t="s">
        <v>1072</v>
      </c>
      <c r="B15185" t="s">
        <v>1071</v>
      </c>
      <c r="C15185" t="s">
        <v>1092</v>
      </c>
      <c r="J15185">
        <v>275</v>
      </c>
      <c r="K15185">
        <v>2</v>
      </c>
      <c r="L15185">
        <v>1</v>
      </c>
      <c r="N15185">
        <v>1</v>
      </c>
      <c r="O15185">
        <v>0.51619999999999999</v>
      </c>
      <c r="R15185">
        <v>6.6155999999999997</v>
      </c>
      <c r="S15185">
        <v>1.48</v>
      </c>
      <c r="T15185">
        <v>0.77</v>
      </c>
      <c r="U15185">
        <v>3.42</v>
      </c>
      <c r="V15185">
        <v>4.18</v>
      </c>
    </row>
    <row r="15186" spans="1:30">
      <c r="A15186" t="s">
        <v>1072</v>
      </c>
      <c r="B15186" t="s">
        <v>1071</v>
      </c>
      <c r="C15186" t="s">
        <v>1092</v>
      </c>
      <c r="J15186">
        <v>275</v>
      </c>
      <c r="K15186">
        <v>3</v>
      </c>
      <c r="L15186">
        <v>1</v>
      </c>
      <c r="N15186">
        <v>1</v>
      </c>
      <c r="O15186">
        <v>0.45879999999999999</v>
      </c>
      <c r="R15186">
        <v>8.9786999999999999</v>
      </c>
      <c r="S15186">
        <v>1.55</v>
      </c>
      <c r="T15186">
        <v>0.71</v>
      </c>
      <c r="U15186">
        <v>4.12</v>
      </c>
      <c r="V15186">
        <v>4.83</v>
      </c>
    </row>
    <row r="15187" spans="1:30">
      <c r="A15187" t="s">
        <v>1072</v>
      </c>
      <c r="B15187" t="s">
        <v>1071</v>
      </c>
      <c r="C15187" t="s">
        <v>1092</v>
      </c>
      <c r="J15187">
        <v>275</v>
      </c>
      <c r="K15187">
        <v>4</v>
      </c>
      <c r="L15187">
        <v>1</v>
      </c>
      <c r="N15187">
        <v>1</v>
      </c>
      <c r="O15187">
        <v>0.375</v>
      </c>
      <c r="R15187">
        <v>9.3353000000000002</v>
      </c>
      <c r="S15187">
        <v>1.79</v>
      </c>
      <c r="T15187">
        <v>0.67</v>
      </c>
      <c r="U15187">
        <v>3.5</v>
      </c>
      <c r="V15187">
        <v>4.17</v>
      </c>
    </row>
    <row r="15188" spans="1:30">
      <c r="A15188" t="s">
        <v>1072</v>
      </c>
      <c r="B15188" t="s">
        <v>1071</v>
      </c>
      <c r="C15188" t="s">
        <v>1092</v>
      </c>
      <c r="J15188">
        <v>275</v>
      </c>
      <c r="K15188">
        <v>5</v>
      </c>
      <c r="L15188">
        <v>1</v>
      </c>
      <c r="N15188">
        <v>1</v>
      </c>
      <c r="O15188">
        <v>0.31109999999999999</v>
      </c>
      <c r="R15188">
        <v>12.1891</v>
      </c>
      <c r="S15188">
        <v>1.77</v>
      </c>
      <c r="T15188">
        <v>0.55000000000000004</v>
      </c>
      <c r="U15188">
        <v>3.79</v>
      </c>
      <c r="V15188">
        <v>4.34</v>
      </c>
    </row>
    <row r="15189" spans="1:30">
      <c r="A15189" t="s">
        <v>1072</v>
      </c>
      <c r="B15189" t="s">
        <v>1071</v>
      </c>
      <c r="C15189" t="s">
        <v>1092</v>
      </c>
      <c r="J15189">
        <v>275</v>
      </c>
      <c r="K15189">
        <v>6</v>
      </c>
      <c r="L15189">
        <v>1</v>
      </c>
      <c r="N15189">
        <v>1</v>
      </c>
      <c r="O15189">
        <v>0.3</v>
      </c>
      <c r="R15189">
        <v>14.524699999999999</v>
      </c>
      <c r="S15189">
        <v>1.9</v>
      </c>
      <c r="T15189">
        <v>0.56999999999999995</v>
      </c>
      <c r="U15189">
        <v>4.3600000000000003</v>
      </c>
      <c r="V15189">
        <v>4.93</v>
      </c>
    </row>
    <row r="15190" spans="1:30">
      <c r="A15190" t="s">
        <v>1072</v>
      </c>
      <c r="B15190" t="s">
        <v>1071</v>
      </c>
      <c r="C15190" t="s">
        <v>1092</v>
      </c>
      <c r="J15190">
        <v>275</v>
      </c>
      <c r="K15190">
        <v>7</v>
      </c>
      <c r="L15190">
        <v>1</v>
      </c>
      <c r="N15190">
        <v>1</v>
      </c>
      <c r="O15190">
        <v>0.36670000000000003</v>
      </c>
      <c r="R15190">
        <v>12.363099999999999</v>
      </c>
      <c r="S15190">
        <v>2.1</v>
      </c>
      <c r="T15190">
        <v>0.77</v>
      </c>
      <c r="U15190">
        <v>4.53</v>
      </c>
      <c r="V15190">
        <v>5.3</v>
      </c>
    </row>
    <row r="15191" spans="1:30">
      <c r="A15191" t="s">
        <v>1072</v>
      </c>
      <c r="B15191" t="s">
        <v>1071</v>
      </c>
      <c r="C15191" t="s">
        <v>1092</v>
      </c>
      <c r="J15191">
        <v>275</v>
      </c>
      <c r="K15191">
        <v>8</v>
      </c>
      <c r="L15191">
        <v>1</v>
      </c>
      <c r="N15191">
        <v>1</v>
      </c>
      <c r="O15191">
        <v>0.34289999999999998</v>
      </c>
      <c r="R15191">
        <v>10.9846</v>
      </c>
      <c r="S15191">
        <v>2.0299999999999998</v>
      </c>
      <c r="T15191">
        <v>0.7</v>
      </c>
      <c r="U15191">
        <v>3.77</v>
      </c>
      <c r="V15191">
        <v>4.46</v>
      </c>
    </row>
    <row r="15192" spans="1:30">
      <c r="A15192" t="s">
        <v>1072</v>
      </c>
      <c r="B15192" t="s">
        <v>1071</v>
      </c>
      <c r="C15192" t="s">
        <v>1092</v>
      </c>
      <c r="J15192">
        <v>275</v>
      </c>
      <c r="K15192">
        <v>9</v>
      </c>
      <c r="L15192">
        <v>1</v>
      </c>
      <c r="N15192">
        <v>1</v>
      </c>
      <c r="O15192">
        <v>0.34410000000000002</v>
      </c>
      <c r="R15192">
        <v>10.1477</v>
      </c>
      <c r="S15192">
        <v>2.57</v>
      </c>
      <c r="T15192">
        <v>0.88</v>
      </c>
      <c r="U15192">
        <v>3.49</v>
      </c>
      <c r="V15192">
        <v>4.38</v>
      </c>
    </row>
    <row r="15193" spans="1:30">
      <c r="A15193" t="s">
        <v>1072</v>
      </c>
      <c r="B15193" t="s">
        <v>1071</v>
      </c>
      <c r="C15193" t="s">
        <v>1092</v>
      </c>
      <c r="J15193">
        <v>275</v>
      </c>
      <c r="K15193">
        <v>10</v>
      </c>
      <c r="L15193">
        <v>1</v>
      </c>
      <c r="N15193">
        <v>1</v>
      </c>
      <c r="O15193">
        <v>0.40529999999999999</v>
      </c>
      <c r="R15193">
        <v>9.6326999999999998</v>
      </c>
      <c r="S15193">
        <v>2.5299999999999998</v>
      </c>
      <c r="T15193">
        <v>1.03</v>
      </c>
      <c r="U15193">
        <v>3.9</v>
      </c>
      <c r="V15193">
        <v>4.93</v>
      </c>
    </row>
    <row r="15194" spans="1:30">
      <c r="A15194" t="s">
        <v>1072</v>
      </c>
      <c r="B15194" t="s">
        <v>1071</v>
      </c>
      <c r="C15194" t="s">
        <v>1092</v>
      </c>
      <c r="J15194">
        <v>275</v>
      </c>
      <c r="K15194">
        <v>11</v>
      </c>
      <c r="L15194">
        <v>1</v>
      </c>
      <c r="N15194">
        <v>1</v>
      </c>
      <c r="O15194">
        <v>0.39140000000000003</v>
      </c>
      <c r="R15194">
        <v>9.1996000000000002</v>
      </c>
      <c r="S15194">
        <v>2.36</v>
      </c>
      <c r="T15194">
        <v>0.92</v>
      </c>
      <c r="U15194">
        <v>3.6</v>
      </c>
      <c r="V15194">
        <v>4.53</v>
      </c>
    </row>
    <row r="15195" spans="1:30">
      <c r="A15195" t="s">
        <v>1072</v>
      </c>
      <c r="B15195" t="s">
        <v>1071</v>
      </c>
      <c r="C15195" t="s">
        <v>1092</v>
      </c>
      <c r="G15195">
        <v>-34.99</v>
      </c>
      <c r="H15195">
        <v>117.94</v>
      </c>
      <c r="I15195" t="s">
        <v>426</v>
      </c>
      <c r="J15195">
        <v>276</v>
      </c>
      <c r="K15195">
        <v>1</v>
      </c>
      <c r="L15195">
        <v>1</v>
      </c>
      <c r="N15195">
        <v>1</v>
      </c>
      <c r="O15195">
        <v>0.52629999999999999</v>
      </c>
      <c r="R15195">
        <v>9.6158999999999999</v>
      </c>
      <c r="S15195">
        <v>2.1</v>
      </c>
      <c r="T15195">
        <v>1.1100000000000001</v>
      </c>
      <c r="U15195">
        <v>5.0599999999999996</v>
      </c>
      <c r="V15195">
        <v>6.17</v>
      </c>
      <c r="Z15195">
        <v>13.53</v>
      </c>
      <c r="AA15195">
        <v>46.21</v>
      </c>
      <c r="AB15195">
        <v>59.73</v>
      </c>
      <c r="AD15195">
        <v>13</v>
      </c>
    </row>
    <row r="15196" spans="1:30">
      <c r="A15196" t="s">
        <v>1072</v>
      </c>
      <c r="B15196" t="s">
        <v>1071</v>
      </c>
      <c r="C15196" t="s">
        <v>1092</v>
      </c>
      <c r="J15196">
        <v>276</v>
      </c>
      <c r="K15196">
        <v>2</v>
      </c>
      <c r="L15196">
        <v>1</v>
      </c>
      <c r="N15196">
        <v>1</v>
      </c>
      <c r="O15196">
        <v>0.52729999999999999</v>
      </c>
      <c r="R15196">
        <v>8.3675999999999995</v>
      </c>
      <c r="S15196">
        <v>1.83</v>
      </c>
      <c r="T15196">
        <v>0.96</v>
      </c>
      <c r="U15196">
        <v>4.41</v>
      </c>
      <c r="V15196">
        <v>5.37</v>
      </c>
    </row>
    <row r="15197" spans="1:30">
      <c r="A15197" t="s">
        <v>1072</v>
      </c>
      <c r="B15197" t="s">
        <v>1071</v>
      </c>
      <c r="C15197" t="s">
        <v>1092</v>
      </c>
      <c r="J15197">
        <v>276</v>
      </c>
      <c r="K15197">
        <v>3</v>
      </c>
      <c r="L15197">
        <v>1</v>
      </c>
      <c r="N15197">
        <v>1</v>
      </c>
      <c r="O15197">
        <v>0.43430000000000002</v>
      </c>
      <c r="R15197">
        <v>9.8399000000000001</v>
      </c>
      <c r="S15197">
        <v>1.43</v>
      </c>
      <c r="T15197">
        <v>0.62</v>
      </c>
      <c r="U15197">
        <v>4.2699999999999996</v>
      </c>
      <c r="V15197">
        <v>4.8899999999999997</v>
      </c>
    </row>
    <row r="15198" spans="1:30">
      <c r="A15198" t="s">
        <v>1072</v>
      </c>
      <c r="B15198" t="s">
        <v>1071</v>
      </c>
      <c r="C15198" t="s">
        <v>1092</v>
      </c>
      <c r="J15198">
        <v>276</v>
      </c>
      <c r="K15198">
        <v>4</v>
      </c>
      <c r="L15198">
        <v>1</v>
      </c>
      <c r="N15198">
        <v>1</v>
      </c>
      <c r="O15198">
        <v>0.4607</v>
      </c>
      <c r="R15198">
        <v>7.7065999999999999</v>
      </c>
      <c r="S15198">
        <v>1.74</v>
      </c>
      <c r="T15198">
        <v>0.8</v>
      </c>
      <c r="U15198">
        <v>3.55</v>
      </c>
      <c r="V15198">
        <v>4.3499999999999996</v>
      </c>
    </row>
    <row r="15199" spans="1:30">
      <c r="A15199" t="s">
        <v>1072</v>
      </c>
      <c r="B15199" t="s">
        <v>1071</v>
      </c>
      <c r="C15199" t="s">
        <v>1092</v>
      </c>
      <c r="J15199">
        <v>276</v>
      </c>
      <c r="K15199">
        <v>5</v>
      </c>
      <c r="L15199">
        <v>1</v>
      </c>
      <c r="N15199">
        <v>1</v>
      </c>
      <c r="O15199">
        <v>0.49</v>
      </c>
      <c r="R15199">
        <v>7.1664000000000003</v>
      </c>
      <c r="S15199">
        <v>2.0299999999999998</v>
      </c>
      <c r="T15199">
        <v>0.99</v>
      </c>
      <c r="U15199">
        <v>3.51</v>
      </c>
      <c r="V15199">
        <v>4.51</v>
      </c>
    </row>
    <row r="15200" spans="1:30">
      <c r="A15200" t="s">
        <v>1072</v>
      </c>
      <c r="B15200" t="s">
        <v>1071</v>
      </c>
      <c r="C15200" t="s">
        <v>1092</v>
      </c>
      <c r="J15200">
        <v>276</v>
      </c>
      <c r="K15200">
        <v>6</v>
      </c>
      <c r="L15200">
        <v>1</v>
      </c>
      <c r="N15200">
        <v>1</v>
      </c>
      <c r="O15200">
        <v>0.51070000000000004</v>
      </c>
      <c r="R15200">
        <v>5.7153999999999998</v>
      </c>
      <c r="S15200">
        <v>2.42</v>
      </c>
      <c r="T15200">
        <v>1.24</v>
      </c>
      <c r="U15200">
        <v>2.92</v>
      </c>
      <c r="V15200">
        <v>4.16</v>
      </c>
    </row>
    <row r="15201" spans="1:30">
      <c r="A15201" t="s">
        <v>1072</v>
      </c>
      <c r="B15201" t="s">
        <v>1071</v>
      </c>
      <c r="C15201" t="s">
        <v>1092</v>
      </c>
      <c r="J15201">
        <v>276</v>
      </c>
      <c r="K15201">
        <v>7</v>
      </c>
      <c r="L15201">
        <v>1</v>
      </c>
      <c r="N15201">
        <v>1</v>
      </c>
      <c r="O15201">
        <v>0.48330000000000001</v>
      </c>
      <c r="R15201">
        <v>7.1639999999999997</v>
      </c>
      <c r="S15201">
        <v>2.7</v>
      </c>
      <c r="T15201">
        <v>1.31</v>
      </c>
      <c r="U15201">
        <v>3.46</v>
      </c>
      <c r="V15201">
        <v>4.7699999999999996</v>
      </c>
    </row>
    <row r="15202" spans="1:30">
      <c r="A15202" t="s">
        <v>1072</v>
      </c>
      <c r="B15202" t="s">
        <v>1071</v>
      </c>
      <c r="C15202" t="s">
        <v>1092</v>
      </c>
      <c r="J15202">
        <v>276</v>
      </c>
      <c r="K15202">
        <v>8</v>
      </c>
      <c r="L15202">
        <v>1</v>
      </c>
      <c r="N15202">
        <v>1</v>
      </c>
      <c r="O15202">
        <v>0.39140000000000003</v>
      </c>
      <c r="R15202">
        <v>9.7073999999999998</v>
      </c>
      <c r="S15202">
        <v>2.29</v>
      </c>
      <c r="T15202">
        <v>0.9</v>
      </c>
      <c r="U15202">
        <v>3.8</v>
      </c>
      <c r="V15202">
        <v>4.7</v>
      </c>
    </row>
    <row r="15203" spans="1:30">
      <c r="A15203" t="s">
        <v>1072</v>
      </c>
      <c r="B15203" t="s">
        <v>1071</v>
      </c>
      <c r="C15203" t="s">
        <v>1092</v>
      </c>
      <c r="J15203">
        <v>276</v>
      </c>
      <c r="K15203">
        <v>9</v>
      </c>
      <c r="L15203">
        <v>1</v>
      </c>
      <c r="N15203">
        <v>1</v>
      </c>
      <c r="O15203">
        <v>0.40329999999999999</v>
      </c>
      <c r="R15203">
        <v>8.6938999999999993</v>
      </c>
      <c r="S15203">
        <v>2.63</v>
      </c>
      <c r="T15203">
        <v>1.06</v>
      </c>
      <c r="U15203">
        <v>3.51</v>
      </c>
      <c r="V15203">
        <v>4.57</v>
      </c>
    </row>
    <row r="15204" spans="1:30">
      <c r="A15204" t="s">
        <v>1072</v>
      </c>
      <c r="B15204" t="s">
        <v>1071</v>
      </c>
      <c r="C15204" t="s">
        <v>1092</v>
      </c>
      <c r="J15204">
        <v>276</v>
      </c>
      <c r="K15204">
        <v>10</v>
      </c>
      <c r="L15204">
        <v>1</v>
      </c>
      <c r="N15204">
        <v>1</v>
      </c>
      <c r="O15204">
        <v>0.45329999999999998</v>
      </c>
      <c r="R15204">
        <v>7.1215000000000002</v>
      </c>
      <c r="S15204">
        <v>2.65</v>
      </c>
      <c r="T15204">
        <v>1.2</v>
      </c>
      <c r="U15204">
        <v>3.23</v>
      </c>
      <c r="V15204">
        <v>4.43</v>
      </c>
    </row>
    <row r="15205" spans="1:30">
      <c r="A15205" t="s">
        <v>1072</v>
      </c>
      <c r="B15205" t="s">
        <v>1071</v>
      </c>
      <c r="C15205" t="s">
        <v>1092</v>
      </c>
      <c r="J15205">
        <v>276</v>
      </c>
      <c r="K15205">
        <v>11</v>
      </c>
      <c r="L15205">
        <v>1</v>
      </c>
      <c r="N15205">
        <v>1</v>
      </c>
      <c r="O15205">
        <v>0.3911</v>
      </c>
      <c r="R15205">
        <v>7.4466999999999999</v>
      </c>
      <c r="S15205">
        <v>2.73</v>
      </c>
      <c r="T15205">
        <v>1.07</v>
      </c>
      <c r="U15205">
        <v>2.91</v>
      </c>
      <c r="V15205">
        <v>3.98</v>
      </c>
    </row>
    <row r="15206" spans="1:30">
      <c r="A15206" t="s">
        <v>1072</v>
      </c>
      <c r="B15206" t="s">
        <v>1071</v>
      </c>
      <c r="C15206" t="s">
        <v>1092</v>
      </c>
      <c r="J15206">
        <v>276</v>
      </c>
      <c r="K15206">
        <v>12</v>
      </c>
      <c r="L15206">
        <v>1</v>
      </c>
      <c r="N15206">
        <v>1</v>
      </c>
      <c r="O15206">
        <v>0.38</v>
      </c>
      <c r="R15206">
        <v>7.0427</v>
      </c>
      <c r="S15206">
        <v>2.75</v>
      </c>
      <c r="T15206">
        <v>1.04</v>
      </c>
      <c r="U15206">
        <v>2.68</v>
      </c>
      <c r="V15206">
        <v>3.72</v>
      </c>
    </row>
    <row r="15207" spans="1:30">
      <c r="A15207" t="s">
        <v>1072</v>
      </c>
      <c r="B15207" t="s">
        <v>1071</v>
      </c>
      <c r="C15207" t="s">
        <v>1092</v>
      </c>
      <c r="J15207">
        <v>276</v>
      </c>
      <c r="K15207">
        <v>13</v>
      </c>
      <c r="L15207">
        <v>1</v>
      </c>
      <c r="N15207">
        <v>1</v>
      </c>
      <c r="O15207">
        <v>0.47499999999999998</v>
      </c>
      <c r="R15207">
        <v>6.0932000000000004</v>
      </c>
      <c r="S15207">
        <v>2.58</v>
      </c>
      <c r="T15207">
        <v>1.23</v>
      </c>
      <c r="U15207">
        <v>2.89</v>
      </c>
      <c r="V15207">
        <v>4.12</v>
      </c>
    </row>
    <row r="15208" spans="1:30">
      <c r="A15208" t="s">
        <v>1072</v>
      </c>
      <c r="B15208" t="s">
        <v>1071</v>
      </c>
      <c r="C15208" t="s">
        <v>1092</v>
      </c>
      <c r="G15208">
        <v>-34.99</v>
      </c>
      <c r="H15208">
        <v>117.94</v>
      </c>
      <c r="I15208" t="s">
        <v>426</v>
      </c>
      <c r="J15208">
        <v>277</v>
      </c>
      <c r="K15208">
        <v>1</v>
      </c>
      <c r="L15208">
        <v>1</v>
      </c>
      <c r="N15208">
        <v>1</v>
      </c>
      <c r="O15208">
        <v>0.60570000000000002</v>
      </c>
      <c r="R15208">
        <v>6.3490000000000002</v>
      </c>
      <c r="S15208">
        <v>2.57</v>
      </c>
      <c r="T15208">
        <v>1.56</v>
      </c>
      <c r="U15208">
        <v>3.85</v>
      </c>
      <c r="V15208">
        <v>5.41</v>
      </c>
      <c r="Z15208">
        <v>13.67</v>
      </c>
      <c r="AA15208">
        <v>41.1</v>
      </c>
      <c r="AB15208">
        <v>54.77</v>
      </c>
      <c r="AD15208">
        <v>11</v>
      </c>
    </row>
    <row r="15209" spans="1:30">
      <c r="A15209" t="s">
        <v>1072</v>
      </c>
      <c r="B15209" t="s">
        <v>1071</v>
      </c>
      <c r="C15209" t="s">
        <v>1092</v>
      </c>
      <c r="J15209">
        <v>277</v>
      </c>
      <c r="K15209">
        <v>2</v>
      </c>
      <c r="L15209">
        <v>1</v>
      </c>
      <c r="N15209">
        <v>1</v>
      </c>
      <c r="O15209">
        <v>0.65939999999999999</v>
      </c>
      <c r="R15209">
        <v>6.7690000000000001</v>
      </c>
      <c r="S15209">
        <v>2.56</v>
      </c>
      <c r="T15209">
        <v>1.69</v>
      </c>
      <c r="U15209">
        <v>4.46</v>
      </c>
      <c r="V15209">
        <v>6.15</v>
      </c>
    </row>
    <row r="15210" spans="1:30">
      <c r="A15210" t="s">
        <v>1072</v>
      </c>
      <c r="B15210" t="s">
        <v>1071</v>
      </c>
      <c r="C15210" t="s">
        <v>1092</v>
      </c>
      <c r="J15210">
        <v>277</v>
      </c>
      <c r="K15210">
        <v>3</v>
      </c>
      <c r="L15210">
        <v>1</v>
      </c>
      <c r="N15210">
        <v>1</v>
      </c>
      <c r="O15210">
        <v>0.63129999999999997</v>
      </c>
      <c r="R15210">
        <v>6.3075000000000001</v>
      </c>
      <c r="S15210">
        <v>2.62</v>
      </c>
      <c r="T15210">
        <v>1.65</v>
      </c>
      <c r="U15210">
        <v>3.98</v>
      </c>
      <c r="V15210">
        <v>5.64</v>
      </c>
    </row>
    <row r="15211" spans="1:30">
      <c r="A15211" t="s">
        <v>1072</v>
      </c>
      <c r="B15211" t="s">
        <v>1071</v>
      </c>
      <c r="C15211" t="s">
        <v>1092</v>
      </c>
      <c r="J15211">
        <v>277</v>
      </c>
      <c r="K15211">
        <v>4</v>
      </c>
      <c r="L15211">
        <v>1</v>
      </c>
      <c r="N15211">
        <v>1</v>
      </c>
      <c r="O15211">
        <v>0.58250000000000002</v>
      </c>
      <c r="R15211">
        <v>6.6630000000000003</v>
      </c>
      <c r="S15211">
        <v>2.42</v>
      </c>
      <c r="T15211">
        <v>1.41</v>
      </c>
      <c r="U15211">
        <v>3.88</v>
      </c>
      <c r="V15211">
        <v>5.29</v>
      </c>
    </row>
    <row r="15212" spans="1:30">
      <c r="A15212" t="s">
        <v>1072</v>
      </c>
      <c r="B15212" t="s">
        <v>1071</v>
      </c>
      <c r="C15212" t="s">
        <v>1092</v>
      </c>
      <c r="J15212">
        <v>277</v>
      </c>
      <c r="K15212">
        <v>5</v>
      </c>
      <c r="L15212">
        <v>1</v>
      </c>
      <c r="N15212">
        <v>1</v>
      </c>
      <c r="O15212">
        <v>0.60240000000000005</v>
      </c>
      <c r="R15212">
        <v>5.6689999999999996</v>
      </c>
      <c r="S15212">
        <v>2.54</v>
      </c>
      <c r="T15212">
        <v>1.53</v>
      </c>
      <c r="U15212">
        <v>3.41</v>
      </c>
      <c r="V15212">
        <v>4.9400000000000004</v>
      </c>
    </row>
    <row r="15213" spans="1:30">
      <c r="A15213" t="s">
        <v>1072</v>
      </c>
      <c r="B15213" t="s">
        <v>1071</v>
      </c>
      <c r="C15213" t="s">
        <v>1092</v>
      </c>
      <c r="J15213">
        <v>277</v>
      </c>
      <c r="K15213">
        <v>6</v>
      </c>
      <c r="L15213">
        <v>1</v>
      </c>
      <c r="N15213">
        <v>1</v>
      </c>
      <c r="O15213">
        <v>0.59189999999999998</v>
      </c>
      <c r="R15213">
        <v>5.282</v>
      </c>
      <c r="S15213">
        <v>2.1</v>
      </c>
      <c r="T15213">
        <v>1.24</v>
      </c>
      <c r="U15213">
        <v>3.13</v>
      </c>
      <c r="V15213">
        <v>4.37</v>
      </c>
    </row>
    <row r="15214" spans="1:30">
      <c r="A15214" t="s">
        <v>1072</v>
      </c>
      <c r="B15214" t="s">
        <v>1071</v>
      </c>
      <c r="C15214" t="s">
        <v>1092</v>
      </c>
      <c r="J15214">
        <v>277</v>
      </c>
      <c r="K15214">
        <v>7</v>
      </c>
      <c r="L15214">
        <v>1</v>
      </c>
      <c r="N15214">
        <v>1</v>
      </c>
      <c r="O15214">
        <v>0.51939999999999997</v>
      </c>
      <c r="R15214">
        <v>6.9690000000000003</v>
      </c>
      <c r="S15214">
        <v>2.02</v>
      </c>
      <c r="T15214">
        <v>1.05</v>
      </c>
      <c r="U15214">
        <v>3.62</v>
      </c>
      <c r="V15214">
        <v>4.67</v>
      </c>
    </row>
    <row r="15215" spans="1:30">
      <c r="A15215" t="s">
        <v>1072</v>
      </c>
      <c r="B15215" t="s">
        <v>1071</v>
      </c>
      <c r="C15215" t="s">
        <v>1092</v>
      </c>
      <c r="J15215">
        <v>277</v>
      </c>
      <c r="K15215">
        <v>8</v>
      </c>
      <c r="L15215">
        <v>1</v>
      </c>
      <c r="N15215">
        <v>1</v>
      </c>
      <c r="O15215">
        <v>0.55500000000000005</v>
      </c>
      <c r="R15215">
        <v>6.1550000000000002</v>
      </c>
      <c r="S15215">
        <v>1.97</v>
      </c>
      <c r="T15215">
        <v>1.0900000000000001</v>
      </c>
      <c r="U15215">
        <v>3.42</v>
      </c>
      <c r="V15215">
        <v>4.51</v>
      </c>
    </row>
    <row r="15216" spans="1:30">
      <c r="A15216" t="s">
        <v>1072</v>
      </c>
      <c r="B15216" t="s">
        <v>1071</v>
      </c>
      <c r="C15216" t="s">
        <v>1092</v>
      </c>
      <c r="J15216">
        <v>277</v>
      </c>
      <c r="K15216">
        <v>9</v>
      </c>
      <c r="L15216">
        <v>1</v>
      </c>
      <c r="N15216">
        <v>1</v>
      </c>
      <c r="O15216">
        <v>0.52249999999999996</v>
      </c>
      <c r="R15216">
        <v>6.5830000000000002</v>
      </c>
      <c r="S15216">
        <v>1.94</v>
      </c>
      <c r="T15216">
        <v>1.02</v>
      </c>
      <c r="U15216">
        <v>3.44</v>
      </c>
      <c r="V15216">
        <v>4.46</v>
      </c>
    </row>
    <row r="15217" spans="1:30">
      <c r="A15217" t="s">
        <v>1072</v>
      </c>
      <c r="B15217" t="s">
        <v>1071</v>
      </c>
      <c r="C15217" t="s">
        <v>1092</v>
      </c>
      <c r="J15217">
        <v>277</v>
      </c>
      <c r="K15217">
        <v>10</v>
      </c>
      <c r="L15217">
        <v>1</v>
      </c>
      <c r="N15217">
        <v>1</v>
      </c>
      <c r="O15217">
        <v>0.36899999999999999</v>
      </c>
      <c r="R15217">
        <v>11.54</v>
      </c>
      <c r="S15217">
        <v>1.73</v>
      </c>
      <c r="T15217">
        <v>0.64</v>
      </c>
      <c r="U15217">
        <v>4.26</v>
      </c>
      <c r="V15217">
        <v>4.9000000000000004</v>
      </c>
    </row>
    <row r="15218" spans="1:30">
      <c r="A15218" t="s">
        <v>1072</v>
      </c>
      <c r="B15218" t="s">
        <v>1071</v>
      </c>
      <c r="C15218" t="s">
        <v>1092</v>
      </c>
      <c r="J15218">
        <v>277</v>
      </c>
      <c r="K15218">
        <v>11</v>
      </c>
      <c r="L15218">
        <v>1</v>
      </c>
      <c r="N15218">
        <v>1</v>
      </c>
      <c r="O15218">
        <v>0.40629999999999999</v>
      </c>
      <c r="R15218">
        <v>8.9960000000000004</v>
      </c>
      <c r="S15218">
        <v>1.95</v>
      </c>
      <c r="T15218">
        <v>0.79</v>
      </c>
      <c r="U15218">
        <v>3.65</v>
      </c>
      <c r="V15218">
        <v>4.45</v>
      </c>
    </row>
    <row r="15219" spans="1:30">
      <c r="A15219" t="s">
        <v>1072</v>
      </c>
      <c r="B15219" t="s">
        <v>1071</v>
      </c>
      <c r="C15219" t="s">
        <v>2389</v>
      </c>
      <c r="G15219">
        <v>24.64</v>
      </c>
      <c r="H15219">
        <v>54.5</v>
      </c>
      <c r="I15219" t="s">
        <v>106</v>
      </c>
      <c r="J15219">
        <v>351</v>
      </c>
      <c r="K15219">
        <v>1</v>
      </c>
      <c r="L15219">
        <v>1</v>
      </c>
      <c r="N15219">
        <v>1</v>
      </c>
      <c r="O15219">
        <v>1.3245</v>
      </c>
      <c r="R15219">
        <v>0.24060000000000001</v>
      </c>
      <c r="S15219">
        <v>10.36</v>
      </c>
      <c r="T15219">
        <v>13.73</v>
      </c>
      <c r="U15219">
        <v>0.32</v>
      </c>
      <c r="V15219">
        <v>14.04</v>
      </c>
      <c r="Z15219">
        <v>104.26</v>
      </c>
      <c r="AA15219">
        <v>1.37</v>
      </c>
      <c r="AB15219">
        <v>105.63</v>
      </c>
      <c r="AD15219">
        <v>7</v>
      </c>
    </row>
    <row r="15220" spans="1:30">
      <c r="A15220" t="s">
        <v>1072</v>
      </c>
      <c r="B15220" t="s">
        <v>1071</v>
      </c>
      <c r="C15220" t="s">
        <v>2389</v>
      </c>
      <c r="J15220">
        <v>351</v>
      </c>
      <c r="K15220">
        <v>4</v>
      </c>
      <c r="L15220">
        <v>3</v>
      </c>
      <c r="N15220">
        <v>3</v>
      </c>
      <c r="O15220">
        <v>1.4971000000000001</v>
      </c>
      <c r="R15220">
        <v>4.6800000000000001E-2</v>
      </c>
      <c r="S15220">
        <v>9.85</v>
      </c>
      <c r="T15220">
        <v>44.26</v>
      </c>
      <c r="U15220">
        <v>0.21</v>
      </c>
      <c r="V15220">
        <v>44.47</v>
      </c>
    </row>
    <row r="15221" spans="1:30">
      <c r="A15221" t="s">
        <v>1072</v>
      </c>
      <c r="B15221" t="s">
        <v>1071</v>
      </c>
      <c r="C15221" t="s">
        <v>2389</v>
      </c>
      <c r="J15221">
        <v>351</v>
      </c>
      <c r="K15221">
        <v>7</v>
      </c>
      <c r="L15221">
        <v>3</v>
      </c>
      <c r="N15221">
        <v>3</v>
      </c>
      <c r="O15221">
        <v>1.4756</v>
      </c>
      <c r="R15221">
        <v>0.19</v>
      </c>
      <c r="S15221">
        <v>10.45</v>
      </c>
      <c r="T15221">
        <v>46.28</v>
      </c>
      <c r="U15221">
        <v>0.84</v>
      </c>
      <c r="V15221">
        <v>47.12</v>
      </c>
    </row>
    <row r="15222" spans="1:30">
      <c r="A15222" t="s">
        <v>1072</v>
      </c>
      <c r="B15222" t="s">
        <v>1071</v>
      </c>
      <c r="C15222" t="s">
        <v>2389</v>
      </c>
      <c r="G15222">
        <v>24.64</v>
      </c>
      <c r="H15222">
        <v>54.51</v>
      </c>
      <c r="I15222" t="s">
        <v>106</v>
      </c>
      <c r="J15222">
        <v>352</v>
      </c>
      <c r="K15222">
        <v>2</v>
      </c>
      <c r="L15222">
        <v>2</v>
      </c>
      <c r="N15222">
        <v>2</v>
      </c>
      <c r="O15222">
        <v>1.4247000000000001</v>
      </c>
      <c r="R15222">
        <v>0.39800000000000002</v>
      </c>
      <c r="S15222">
        <v>10.199999999999999</v>
      </c>
      <c r="T15222">
        <v>29.06</v>
      </c>
      <c r="U15222">
        <v>1.1299999999999999</v>
      </c>
      <c r="V15222">
        <v>30.19</v>
      </c>
      <c r="Z15222">
        <v>597.39</v>
      </c>
      <c r="AA15222">
        <v>18.54</v>
      </c>
      <c r="AB15222">
        <v>615.91999999999996</v>
      </c>
      <c r="AD15222">
        <v>38</v>
      </c>
    </row>
    <row r="15223" spans="1:30">
      <c r="A15223" t="s">
        <v>1072</v>
      </c>
      <c r="B15223" t="s">
        <v>1071</v>
      </c>
      <c r="J15223">
        <v>352</v>
      </c>
      <c r="K15223">
        <v>5</v>
      </c>
      <c r="L15223">
        <v>3</v>
      </c>
      <c r="N15223">
        <v>3</v>
      </c>
      <c r="O15223">
        <v>1.5763</v>
      </c>
      <c r="R15223">
        <v>0.58789999999999998</v>
      </c>
      <c r="S15223">
        <v>10.54</v>
      </c>
      <c r="T15223">
        <v>49.83</v>
      </c>
      <c r="U15223">
        <v>2.78</v>
      </c>
      <c r="V15223">
        <v>52.62</v>
      </c>
    </row>
    <row r="15224" spans="1:30">
      <c r="A15224" t="s">
        <v>1072</v>
      </c>
      <c r="B15224" t="s">
        <v>1071</v>
      </c>
      <c r="J15224">
        <v>352</v>
      </c>
      <c r="K15224">
        <v>8</v>
      </c>
      <c r="L15224">
        <v>3</v>
      </c>
      <c r="N15224">
        <v>3</v>
      </c>
      <c r="O15224">
        <v>1.5043</v>
      </c>
      <c r="R15224">
        <v>0.22470000000000001</v>
      </c>
      <c r="S15224">
        <v>10.71</v>
      </c>
      <c r="T15224">
        <v>48.34</v>
      </c>
      <c r="U15224">
        <v>1.01</v>
      </c>
      <c r="V15224">
        <v>49.35</v>
      </c>
    </row>
    <row r="15225" spans="1:30">
      <c r="A15225" t="s">
        <v>1072</v>
      </c>
      <c r="B15225" t="s">
        <v>1071</v>
      </c>
      <c r="J15225">
        <v>352</v>
      </c>
      <c r="K15225">
        <v>12.5</v>
      </c>
      <c r="L15225">
        <v>4.5</v>
      </c>
      <c r="N15225">
        <v>4.5</v>
      </c>
      <c r="O15225">
        <v>1.5659000000000001</v>
      </c>
      <c r="R15225">
        <v>0.50529999999999997</v>
      </c>
      <c r="S15225">
        <v>10.56</v>
      </c>
      <c r="T15225">
        <v>74.45</v>
      </c>
      <c r="U15225">
        <v>3.56</v>
      </c>
      <c r="V15225">
        <v>78.010000000000005</v>
      </c>
    </row>
    <row r="15226" spans="1:30">
      <c r="A15226" t="s">
        <v>1072</v>
      </c>
      <c r="B15226" t="s">
        <v>1071</v>
      </c>
      <c r="J15226">
        <v>352</v>
      </c>
      <c r="K15226">
        <v>17</v>
      </c>
      <c r="L15226">
        <v>4.5</v>
      </c>
      <c r="N15226">
        <v>4.5</v>
      </c>
      <c r="O15226">
        <v>1.2883</v>
      </c>
      <c r="R15226">
        <v>0.54649999999999999</v>
      </c>
      <c r="S15226">
        <v>10.73</v>
      </c>
      <c r="T15226">
        <v>62.19</v>
      </c>
      <c r="U15226">
        <v>3.17</v>
      </c>
      <c r="V15226">
        <v>65.36</v>
      </c>
    </row>
    <row r="15227" spans="1:30">
      <c r="A15227" t="s">
        <v>1072</v>
      </c>
      <c r="B15227" t="s">
        <v>1071</v>
      </c>
      <c r="J15227">
        <v>352</v>
      </c>
      <c r="K15227">
        <v>21.5</v>
      </c>
      <c r="L15227">
        <v>4.5</v>
      </c>
      <c r="N15227">
        <v>4.5</v>
      </c>
      <c r="O15227">
        <v>1.4522999999999999</v>
      </c>
      <c r="R15227">
        <v>0.27960000000000002</v>
      </c>
      <c r="S15227">
        <v>10.95</v>
      </c>
      <c r="T15227">
        <v>71.540000000000006</v>
      </c>
      <c r="U15227">
        <v>1.83</v>
      </c>
      <c r="V15227">
        <v>73.37</v>
      </c>
    </row>
    <row r="15228" spans="1:30">
      <c r="A15228" t="s">
        <v>1072</v>
      </c>
      <c r="B15228" t="s">
        <v>1071</v>
      </c>
      <c r="J15228">
        <v>352</v>
      </c>
      <c r="K15228">
        <v>29</v>
      </c>
      <c r="L15228">
        <v>7.5</v>
      </c>
      <c r="N15228">
        <v>7.5</v>
      </c>
      <c r="O15228">
        <v>1.4573</v>
      </c>
      <c r="R15228">
        <v>0.21540000000000001</v>
      </c>
      <c r="S15228">
        <v>10.4</v>
      </c>
      <c r="T15228">
        <v>113.66</v>
      </c>
      <c r="U15228">
        <v>2.35</v>
      </c>
      <c r="V15228">
        <v>116.02</v>
      </c>
    </row>
    <row r="15229" spans="1:30">
      <c r="A15229" t="s">
        <v>1072</v>
      </c>
      <c r="B15229" t="s">
        <v>1071</v>
      </c>
      <c r="J15229">
        <v>352</v>
      </c>
      <c r="K15229">
        <v>35</v>
      </c>
      <c r="L15229">
        <v>6</v>
      </c>
      <c r="N15229">
        <v>6</v>
      </c>
      <c r="O15229">
        <v>1.6113</v>
      </c>
      <c r="R15229">
        <v>0.16789999999999999</v>
      </c>
      <c r="S15229">
        <v>10.38</v>
      </c>
      <c r="T15229">
        <v>100.38</v>
      </c>
      <c r="U15229">
        <v>1.62</v>
      </c>
      <c r="V15229">
        <v>102</v>
      </c>
    </row>
    <row r="15230" spans="1:30">
      <c r="A15230" t="s">
        <v>1072</v>
      </c>
      <c r="B15230" t="s">
        <v>1071</v>
      </c>
      <c r="J15230">
        <v>352</v>
      </c>
      <c r="K15230">
        <v>38</v>
      </c>
      <c r="L15230">
        <v>3</v>
      </c>
      <c r="N15230">
        <v>3</v>
      </c>
      <c r="O15230">
        <v>1.5341</v>
      </c>
      <c r="R15230">
        <v>0.23350000000000001</v>
      </c>
      <c r="S15230">
        <v>10.42</v>
      </c>
      <c r="T15230">
        <v>47.94</v>
      </c>
      <c r="U15230">
        <v>1.07</v>
      </c>
      <c r="V15230">
        <v>49.01</v>
      </c>
    </row>
    <row r="15231" spans="1:30">
      <c r="A15231" t="s">
        <v>1072</v>
      </c>
      <c r="B15231" t="s">
        <v>1071</v>
      </c>
      <c r="C15231" t="s">
        <v>2389</v>
      </c>
      <c r="G15231">
        <v>24.64</v>
      </c>
      <c r="H15231">
        <v>54.51</v>
      </c>
      <c r="I15231" t="s">
        <v>106</v>
      </c>
      <c r="J15231">
        <v>353</v>
      </c>
      <c r="K15231">
        <v>1</v>
      </c>
      <c r="L15231">
        <v>1</v>
      </c>
      <c r="N15231">
        <v>1</v>
      </c>
      <c r="O15231">
        <v>1.5022</v>
      </c>
      <c r="R15231">
        <v>0.91579999999999995</v>
      </c>
      <c r="S15231">
        <v>10.220000000000001</v>
      </c>
      <c r="T15231">
        <v>15.35</v>
      </c>
      <c r="U15231">
        <v>1.38</v>
      </c>
      <c r="V15231">
        <v>16.72</v>
      </c>
      <c r="Z15231">
        <v>432.19</v>
      </c>
      <c r="AA15231">
        <v>18.649999999999999</v>
      </c>
      <c r="AB15231">
        <v>450.84</v>
      </c>
      <c r="AD15231">
        <v>28</v>
      </c>
    </row>
    <row r="15232" spans="1:30">
      <c r="A15232" t="s">
        <v>1072</v>
      </c>
      <c r="B15232" t="s">
        <v>1071</v>
      </c>
      <c r="J15232">
        <v>353</v>
      </c>
      <c r="K15232">
        <v>4</v>
      </c>
      <c r="L15232">
        <v>3</v>
      </c>
      <c r="N15232">
        <v>3</v>
      </c>
      <c r="O15232">
        <v>1.3767</v>
      </c>
      <c r="R15232">
        <v>0.7732</v>
      </c>
      <c r="S15232">
        <v>10.35</v>
      </c>
      <c r="T15232">
        <v>42.76</v>
      </c>
      <c r="U15232">
        <v>3.19</v>
      </c>
      <c r="V15232">
        <v>45.95</v>
      </c>
    </row>
    <row r="15233" spans="1:30">
      <c r="A15233" t="s">
        <v>1072</v>
      </c>
      <c r="B15233" t="s">
        <v>1071</v>
      </c>
      <c r="J15233">
        <v>353</v>
      </c>
      <c r="K15233">
        <v>7</v>
      </c>
      <c r="L15233">
        <v>3</v>
      </c>
      <c r="N15233">
        <v>3</v>
      </c>
      <c r="O15233">
        <v>1.4346000000000001</v>
      </c>
      <c r="R15233">
        <v>0.50580000000000003</v>
      </c>
      <c r="S15233">
        <v>10.82</v>
      </c>
      <c r="T15233">
        <v>46.57</v>
      </c>
      <c r="U15233">
        <v>2.1800000000000002</v>
      </c>
      <c r="V15233">
        <v>48.75</v>
      </c>
    </row>
    <row r="15234" spans="1:30">
      <c r="A15234" t="s">
        <v>1072</v>
      </c>
      <c r="B15234" t="s">
        <v>1071</v>
      </c>
      <c r="J15234">
        <v>353</v>
      </c>
      <c r="K15234">
        <v>10</v>
      </c>
      <c r="L15234">
        <v>3</v>
      </c>
      <c r="N15234">
        <v>3</v>
      </c>
      <c r="O15234">
        <v>1.2811999999999999</v>
      </c>
      <c r="R15234">
        <v>0.26850000000000002</v>
      </c>
      <c r="S15234">
        <v>10.87</v>
      </c>
      <c r="T15234">
        <v>41.8</v>
      </c>
      <c r="U15234">
        <v>1.03</v>
      </c>
      <c r="V15234">
        <v>42.83</v>
      </c>
    </row>
    <row r="15235" spans="1:30">
      <c r="A15235" t="s">
        <v>1072</v>
      </c>
      <c r="B15235" t="s">
        <v>1071</v>
      </c>
      <c r="J15235">
        <v>353</v>
      </c>
      <c r="K15235">
        <v>13</v>
      </c>
      <c r="L15235">
        <v>3</v>
      </c>
      <c r="N15235">
        <v>3</v>
      </c>
      <c r="O15235">
        <v>1.4944</v>
      </c>
      <c r="R15235">
        <v>9.2299999999999993E-2</v>
      </c>
      <c r="S15235">
        <v>10.87</v>
      </c>
      <c r="T15235">
        <v>48.74</v>
      </c>
      <c r="U15235">
        <v>0.41</v>
      </c>
      <c r="V15235">
        <v>49.16</v>
      </c>
    </row>
    <row r="15236" spans="1:30">
      <c r="A15236" t="s">
        <v>1072</v>
      </c>
      <c r="B15236" t="s">
        <v>1071</v>
      </c>
      <c r="J15236">
        <v>353</v>
      </c>
      <c r="K15236">
        <v>19</v>
      </c>
      <c r="L15236">
        <v>6</v>
      </c>
      <c r="N15236">
        <v>6</v>
      </c>
      <c r="O15236">
        <v>1.4093</v>
      </c>
      <c r="R15236">
        <v>1.0132000000000001</v>
      </c>
      <c r="S15236">
        <v>10.55</v>
      </c>
      <c r="T15236">
        <v>89.22</v>
      </c>
      <c r="U15236">
        <v>8.57</v>
      </c>
      <c r="V15236">
        <v>97.78</v>
      </c>
    </row>
    <row r="15237" spans="1:30">
      <c r="A15237" t="s">
        <v>1072</v>
      </c>
      <c r="B15237" t="s">
        <v>1071</v>
      </c>
      <c r="J15237">
        <v>353</v>
      </c>
      <c r="K15237">
        <v>25</v>
      </c>
      <c r="L15237">
        <v>6</v>
      </c>
      <c r="N15237">
        <v>6</v>
      </c>
      <c r="O15237">
        <v>1.5642</v>
      </c>
      <c r="R15237">
        <v>9.6199999999999994E-2</v>
      </c>
      <c r="S15237">
        <v>10.76</v>
      </c>
      <c r="T15237">
        <v>100.98</v>
      </c>
      <c r="U15237">
        <v>0.9</v>
      </c>
      <c r="V15237">
        <v>101.88</v>
      </c>
    </row>
    <row r="15238" spans="1:30">
      <c r="A15238" t="s">
        <v>1072</v>
      </c>
      <c r="B15238" t="s">
        <v>1071</v>
      </c>
      <c r="J15238">
        <v>353</v>
      </c>
      <c r="K15238">
        <v>28</v>
      </c>
      <c r="L15238">
        <v>3</v>
      </c>
      <c r="N15238">
        <v>3</v>
      </c>
      <c r="O15238">
        <v>1.5165</v>
      </c>
      <c r="R15238">
        <v>0.21659999999999999</v>
      </c>
      <c r="S15238">
        <v>10.28</v>
      </c>
      <c r="T15238">
        <v>46.78</v>
      </c>
      <c r="U15238">
        <v>0.99</v>
      </c>
      <c r="V15238">
        <v>47.76</v>
      </c>
    </row>
    <row r="15239" spans="1:30">
      <c r="A15239" t="s">
        <v>1072</v>
      </c>
      <c r="B15239" t="s">
        <v>1071</v>
      </c>
      <c r="C15239" t="s">
        <v>2389</v>
      </c>
      <c r="G15239">
        <v>24.66</v>
      </c>
      <c r="H15239">
        <v>54.54</v>
      </c>
      <c r="I15239" t="s">
        <v>106</v>
      </c>
      <c r="J15239">
        <v>354</v>
      </c>
      <c r="K15239">
        <v>2</v>
      </c>
      <c r="L15239">
        <v>2</v>
      </c>
      <c r="N15239">
        <v>2</v>
      </c>
      <c r="O15239">
        <v>1.3833</v>
      </c>
      <c r="R15239">
        <v>0.38</v>
      </c>
      <c r="S15239">
        <v>10.69</v>
      </c>
      <c r="T15239">
        <v>29.57</v>
      </c>
      <c r="U15239">
        <v>1.05</v>
      </c>
      <c r="V15239">
        <v>30.62</v>
      </c>
      <c r="Z15239">
        <v>308.01</v>
      </c>
      <c r="AA15239">
        <v>18.350000000000001</v>
      </c>
      <c r="AB15239">
        <v>326.37</v>
      </c>
      <c r="AD15239">
        <v>20</v>
      </c>
    </row>
    <row r="15240" spans="1:30">
      <c r="A15240" t="s">
        <v>1072</v>
      </c>
      <c r="B15240" t="s">
        <v>1071</v>
      </c>
      <c r="J15240">
        <v>354</v>
      </c>
      <c r="K15240">
        <v>5</v>
      </c>
      <c r="L15240">
        <v>3</v>
      </c>
      <c r="N15240">
        <v>3</v>
      </c>
      <c r="O15240">
        <v>1.3643000000000001</v>
      </c>
      <c r="R15240">
        <v>1.1051</v>
      </c>
      <c r="S15240">
        <v>10.47</v>
      </c>
      <c r="T15240">
        <v>42.84</v>
      </c>
      <c r="U15240">
        <v>4.5199999999999996</v>
      </c>
      <c r="V15240">
        <v>47.36</v>
      </c>
    </row>
    <row r="15241" spans="1:30">
      <c r="A15241" t="s">
        <v>1072</v>
      </c>
      <c r="B15241" t="s">
        <v>1071</v>
      </c>
      <c r="J15241">
        <v>354</v>
      </c>
      <c r="K15241">
        <v>8</v>
      </c>
      <c r="L15241">
        <v>3</v>
      </c>
      <c r="N15241">
        <v>3</v>
      </c>
      <c r="O15241">
        <v>1.4172</v>
      </c>
      <c r="R15241">
        <v>0.56969999999999998</v>
      </c>
      <c r="S15241">
        <v>10.87</v>
      </c>
      <c r="T15241">
        <v>46.2</v>
      </c>
      <c r="U15241">
        <v>2.42</v>
      </c>
      <c r="V15241">
        <v>48.62</v>
      </c>
    </row>
    <row r="15242" spans="1:30">
      <c r="A15242" t="s">
        <v>1072</v>
      </c>
      <c r="B15242" t="s">
        <v>1071</v>
      </c>
      <c r="J15242">
        <v>354</v>
      </c>
      <c r="K15242">
        <v>11</v>
      </c>
      <c r="L15242">
        <v>3</v>
      </c>
      <c r="N15242">
        <v>3</v>
      </c>
      <c r="O15242">
        <v>1.4306000000000001</v>
      </c>
      <c r="R15242">
        <v>0.34989999999999999</v>
      </c>
      <c r="S15242">
        <v>10.92</v>
      </c>
      <c r="T15242">
        <v>46.86</v>
      </c>
      <c r="U15242">
        <v>1.5</v>
      </c>
      <c r="V15242">
        <v>48.36</v>
      </c>
    </row>
    <row r="15243" spans="1:30">
      <c r="A15243" t="s">
        <v>1072</v>
      </c>
      <c r="B15243" t="s">
        <v>1071</v>
      </c>
      <c r="J15243">
        <v>354</v>
      </c>
      <c r="K15243">
        <v>14</v>
      </c>
      <c r="L15243">
        <v>3</v>
      </c>
      <c r="N15243">
        <v>3</v>
      </c>
      <c r="O15243">
        <v>1.4568000000000001</v>
      </c>
      <c r="R15243">
        <v>0.11799999999999999</v>
      </c>
      <c r="S15243">
        <v>11.14</v>
      </c>
      <c r="T15243">
        <v>48.71</v>
      </c>
      <c r="U15243">
        <v>0.52</v>
      </c>
      <c r="V15243">
        <v>49.22</v>
      </c>
    </row>
    <row r="15244" spans="1:30">
      <c r="A15244" t="s">
        <v>1072</v>
      </c>
      <c r="B15244" t="s">
        <v>1071</v>
      </c>
      <c r="J15244">
        <v>354</v>
      </c>
      <c r="K15244">
        <v>17</v>
      </c>
      <c r="L15244">
        <v>3</v>
      </c>
      <c r="N15244">
        <v>3</v>
      </c>
      <c r="O15244">
        <v>1.4043000000000001</v>
      </c>
      <c r="R15244">
        <v>0.74980000000000002</v>
      </c>
      <c r="S15244">
        <v>11.03</v>
      </c>
      <c r="T15244">
        <v>46.45</v>
      </c>
      <c r="U15244">
        <v>3.16</v>
      </c>
      <c r="V15244">
        <v>49.61</v>
      </c>
    </row>
    <row r="15245" spans="1:30">
      <c r="A15245" t="s">
        <v>1072</v>
      </c>
      <c r="B15245" t="s">
        <v>1071</v>
      </c>
      <c r="J15245">
        <v>354</v>
      </c>
      <c r="K15245">
        <v>20</v>
      </c>
      <c r="L15245">
        <v>3</v>
      </c>
      <c r="N15245">
        <v>3</v>
      </c>
      <c r="O15245">
        <v>1.4830000000000001</v>
      </c>
      <c r="R15245">
        <v>1.1646000000000001</v>
      </c>
      <c r="S15245">
        <v>10.65</v>
      </c>
      <c r="T15245">
        <v>47.38</v>
      </c>
      <c r="U15245">
        <v>5.18</v>
      </c>
      <c r="V15245">
        <v>52.56</v>
      </c>
    </row>
    <row r="15246" spans="1:30">
      <c r="A15246" t="s">
        <v>1072</v>
      </c>
      <c r="B15246" t="s">
        <v>1071</v>
      </c>
      <c r="C15246" t="s">
        <v>2389</v>
      </c>
      <c r="G15246">
        <v>24.66</v>
      </c>
      <c r="H15246">
        <v>54.54</v>
      </c>
      <c r="I15246" t="s">
        <v>106</v>
      </c>
      <c r="J15246">
        <v>355</v>
      </c>
      <c r="K15246">
        <v>1</v>
      </c>
      <c r="L15246">
        <v>1</v>
      </c>
      <c r="N15246">
        <v>1</v>
      </c>
      <c r="O15246">
        <v>1.4414</v>
      </c>
      <c r="R15246">
        <v>0.80230000000000001</v>
      </c>
      <c r="S15246">
        <v>11.09</v>
      </c>
      <c r="T15246">
        <v>15.98</v>
      </c>
      <c r="U15246">
        <v>1.1599999999999999</v>
      </c>
      <c r="V15246">
        <v>17.14</v>
      </c>
      <c r="Z15246">
        <v>591.55999999999995</v>
      </c>
      <c r="AA15246">
        <v>30.53</v>
      </c>
      <c r="AB15246">
        <v>622.09</v>
      </c>
      <c r="AD15246">
        <v>37</v>
      </c>
    </row>
    <row r="15247" spans="1:30">
      <c r="A15247" t="s">
        <v>1072</v>
      </c>
      <c r="B15247" t="s">
        <v>1071</v>
      </c>
      <c r="J15247">
        <v>355</v>
      </c>
      <c r="K15247">
        <v>4</v>
      </c>
      <c r="L15247">
        <v>3</v>
      </c>
      <c r="N15247">
        <v>3</v>
      </c>
      <c r="O15247">
        <v>1.3845000000000001</v>
      </c>
      <c r="R15247">
        <v>1.6766000000000001</v>
      </c>
      <c r="S15247">
        <v>9.99</v>
      </c>
      <c r="T15247">
        <v>41.49</v>
      </c>
      <c r="U15247">
        <v>6.96</v>
      </c>
      <c r="V15247">
        <v>48.45</v>
      </c>
    </row>
    <row r="15248" spans="1:30">
      <c r="A15248" t="s">
        <v>1072</v>
      </c>
      <c r="B15248" t="s">
        <v>1071</v>
      </c>
      <c r="J15248">
        <v>355</v>
      </c>
      <c r="K15248">
        <v>7</v>
      </c>
      <c r="L15248">
        <v>3</v>
      </c>
      <c r="N15248">
        <v>3</v>
      </c>
      <c r="O15248">
        <v>1.3836999999999999</v>
      </c>
      <c r="R15248">
        <v>3.5200000000000002E-2</v>
      </c>
      <c r="S15248">
        <v>11.57</v>
      </c>
      <c r="T15248">
        <v>48.04</v>
      </c>
      <c r="U15248">
        <v>0.15</v>
      </c>
      <c r="V15248">
        <v>48.18</v>
      </c>
    </row>
    <row r="15249" spans="1:30">
      <c r="A15249" t="s">
        <v>1072</v>
      </c>
      <c r="B15249" t="s">
        <v>1071</v>
      </c>
      <c r="J15249">
        <v>355</v>
      </c>
      <c r="K15249">
        <v>10</v>
      </c>
      <c r="L15249">
        <v>3</v>
      </c>
      <c r="N15249">
        <v>3</v>
      </c>
      <c r="O15249">
        <v>1.4024000000000001</v>
      </c>
      <c r="R15249">
        <v>0.72860000000000003</v>
      </c>
      <c r="S15249">
        <v>10.94</v>
      </c>
      <c r="T15249">
        <v>46.04</v>
      </c>
      <c r="U15249">
        <v>3.07</v>
      </c>
      <c r="V15249">
        <v>49.11</v>
      </c>
    </row>
    <row r="15250" spans="1:30">
      <c r="A15250" t="s">
        <v>1072</v>
      </c>
      <c r="B15250" t="s">
        <v>1071</v>
      </c>
      <c r="J15250">
        <v>355</v>
      </c>
      <c r="K15250">
        <v>13</v>
      </c>
      <c r="L15250">
        <v>3</v>
      </c>
      <c r="N15250">
        <v>3</v>
      </c>
      <c r="O15250">
        <v>1.4166000000000001</v>
      </c>
      <c r="R15250">
        <v>0.42020000000000002</v>
      </c>
      <c r="S15250">
        <v>11.13</v>
      </c>
      <c r="T15250">
        <v>47.28</v>
      </c>
      <c r="U15250">
        <v>1.79</v>
      </c>
      <c r="V15250">
        <v>49.07</v>
      </c>
    </row>
    <row r="15251" spans="1:30">
      <c r="A15251" t="s">
        <v>1072</v>
      </c>
      <c r="B15251" t="s">
        <v>1071</v>
      </c>
      <c r="J15251">
        <v>355</v>
      </c>
      <c r="K15251">
        <v>19</v>
      </c>
      <c r="L15251">
        <v>6</v>
      </c>
      <c r="N15251">
        <v>6</v>
      </c>
      <c r="O15251">
        <v>1.3746</v>
      </c>
      <c r="R15251">
        <v>0.74790000000000001</v>
      </c>
      <c r="S15251">
        <v>11.11</v>
      </c>
      <c r="T15251">
        <v>91.59</v>
      </c>
      <c r="U15251">
        <v>6.17</v>
      </c>
      <c r="V15251">
        <v>97.76</v>
      </c>
    </row>
    <row r="15252" spans="1:30">
      <c r="A15252" t="s">
        <v>1072</v>
      </c>
      <c r="B15252" t="s">
        <v>1071</v>
      </c>
      <c r="J15252">
        <v>355</v>
      </c>
      <c r="K15252">
        <v>25</v>
      </c>
      <c r="L15252">
        <v>6</v>
      </c>
      <c r="N15252">
        <v>6</v>
      </c>
      <c r="O15252">
        <v>1.3773</v>
      </c>
      <c r="R15252">
        <v>0.73880000000000001</v>
      </c>
      <c r="S15252">
        <v>11.21</v>
      </c>
      <c r="T15252">
        <v>92.66</v>
      </c>
      <c r="U15252">
        <v>6.11</v>
      </c>
      <c r="V15252">
        <v>98.77</v>
      </c>
    </row>
    <row r="15253" spans="1:30">
      <c r="A15253" t="s">
        <v>1072</v>
      </c>
      <c r="B15253" t="s">
        <v>1071</v>
      </c>
      <c r="J15253">
        <v>355</v>
      </c>
      <c r="K15253">
        <v>37</v>
      </c>
      <c r="L15253">
        <v>12</v>
      </c>
      <c r="N15253">
        <v>12</v>
      </c>
      <c r="O15253">
        <v>1.5803</v>
      </c>
      <c r="R15253">
        <v>0.27110000000000001</v>
      </c>
      <c r="S15253">
        <v>10.99</v>
      </c>
      <c r="T15253">
        <v>208.47</v>
      </c>
      <c r="U15253">
        <v>5.14</v>
      </c>
      <c r="V15253">
        <v>213.62</v>
      </c>
    </row>
    <row r="15254" spans="1:30">
      <c r="A15254" t="s">
        <v>1072</v>
      </c>
      <c r="B15254" t="s">
        <v>1071</v>
      </c>
      <c r="C15254" t="s">
        <v>2389</v>
      </c>
      <c r="G15254">
        <v>24.21</v>
      </c>
      <c r="H15254">
        <v>51.87</v>
      </c>
      <c r="I15254" t="s">
        <v>106</v>
      </c>
      <c r="J15254">
        <v>356</v>
      </c>
      <c r="K15254">
        <v>1</v>
      </c>
      <c r="L15254">
        <v>1</v>
      </c>
      <c r="N15254">
        <v>1</v>
      </c>
      <c r="O15254">
        <v>1.2647999999999999</v>
      </c>
      <c r="R15254">
        <v>0.90249999999999997</v>
      </c>
      <c r="S15254">
        <v>11.08</v>
      </c>
      <c r="T15254">
        <v>14.01</v>
      </c>
      <c r="U15254">
        <v>1.1399999999999999</v>
      </c>
      <c r="V15254">
        <v>15.15</v>
      </c>
      <c r="Z15254">
        <v>1361.12</v>
      </c>
      <c r="AA15254">
        <v>112.84</v>
      </c>
      <c r="AB15254">
        <v>1473.96</v>
      </c>
      <c r="AD15254">
        <v>85</v>
      </c>
    </row>
    <row r="15255" spans="1:30">
      <c r="A15255" t="s">
        <v>1072</v>
      </c>
      <c r="B15255" t="s">
        <v>1071</v>
      </c>
      <c r="J15255">
        <v>356</v>
      </c>
      <c r="K15255">
        <v>4</v>
      </c>
      <c r="L15255">
        <v>3</v>
      </c>
      <c r="N15255">
        <v>3</v>
      </c>
      <c r="O15255">
        <v>1.2754000000000001</v>
      </c>
      <c r="R15255">
        <v>0.77559999999999996</v>
      </c>
      <c r="S15255">
        <v>11.13</v>
      </c>
      <c r="T15255">
        <v>42.6</v>
      </c>
      <c r="U15255">
        <v>2.97</v>
      </c>
      <c r="V15255">
        <v>45.57</v>
      </c>
    </row>
    <row r="15256" spans="1:30">
      <c r="A15256" t="s">
        <v>1072</v>
      </c>
      <c r="B15256" t="s">
        <v>1071</v>
      </c>
      <c r="J15256">
        <v>356</v>
      </c>
      <c r="K15256">
        <v>7</v>
      </c>
      <c r="L15256">
        <v>3</v>
      </c>
      <c r="N15256">
        <v>3</v>
      </c>
      <c r="O15256">
        <v>1.2211000000000001</v>
      </c>
      <c r="R15256">
        <v>1.4342999999999999</v>
      </c>
      <c r="S15256">
        <v>10.43</v>
      </c>
      <c r="T15256">
        <v>38.200000000000003</v>
      </c>
      <c r="U15256">
        <v>5.25</v>
      </c>
      <c r="V15256">
        <v>43.46</v>
      </c>
    </row>
    <row r="15257" spans="1:30">
      <c r="A15257" t="s">
        <v>1072</v>
      </c>
      <c r="B15257" t="s">
        <v>1071</v>
      </c>
      <c r="J15257">
        <v>356</v>
      </c>
      <c r="K15257">
        <v>16</v>
      </c>
      <c r="L15257">
        <v>9</v>
      </c>
      <c r="N15257">
        <v>9</v>
      </c>
      <c r="O15257">
        <v>1.1852</v>
      </c>
      <c r="R15257">
        <v>0.91930000000000001</v>
      </c>
      <c r="S15257">
        <v>11.06</v>
      </c>
      <c r="T15257">
        <v>117.98</v>
      </c>
      <c r="U15257">
        <v>9.81</v>
      </c>
      <c r="V15257">
        <v>127.78</v>
      </c>
    </row>
    <row r="15258" spans="1:30">
      <c r="A15258" t="s">
        <v>1072</v>
      </c>
      <c r="B15258" t="s">
        <v>1071</v>
      </c>
      <c r="J15258">
        <v>356</v>
      </c>
      <c r="K15258">
        <v>19</v>
      </c>
      <c r="L15258">
        <v>3</v>
      </c>
      <c r="N15258">
        <v>3</v>
      </c>
      <c r="O15258">
        <v>1.3602000000000001</v>
      </c>
      <c r="R15258">
        <v>0.91439999999999999</v>
      </c>
      <c r="S15258">
        <v>10.92</v>
      </c>
      <c r="T15258">
        <v>44.55</v>
      </c>
      <c r="U15258">
        <v>3.73</v>
      </c>
      <c r="V15258">
        <v>48.28</v>
      </c>
    </row>
    <row r="15259" spans="1:30">
      <c r="A15259" t="s">
        <v>1072</v>
      </c>
      <c r="B15259" t="s">
        <v>1071</v>
      </c>
      <c r="J15259">
        <v>356</v>
      </c>
      <c r="K15259">
        <v>25</v>
      </c>
      <c r="L15259">
        <v>6</v>
      </c>
      <c r="N15259">
        <v>6</v>
      </c>
      <c r="O15259">
        <v>1.4206000000000001</v>
      </c>
      <c r="R15259">
        <v>0.80810000000000004</v>
      </c>
      <c r="S15259">
        <v>10.97</v>
      </c>
      <c r="T15259">
        <v>93.47</v>
      </c>
      <c r="U15259">
        <v>6.89</v>
      </c>
      <c r="V15259">
        <v>100.36</v>
      </c>
    </row>
    <row r="15260" spans="1:30">
      <c r="A15260" t="s">
        <v>1072</v>
      </c>
      <c r="B15260" t="s">
        <v>1071</v>
      </c>
      <c r="J15260">
        <v>356</v>
      </c>
      <c r="K15260">
        <v>31</v>
      </c>
      <c r="L15260">
        <v>6</v>
      </c>
      <c r="N15260">
        <v>6</v>
      </c>
      <c r="O15260">
        <v>1.3697999999999999</v>
      </c>
      <c r="R15260">
        <v>1.0657000000000001</v>
      </c>
      <c r="S15260">
        <v>10.76</v>
      </c>
      <c r="T15260">
        <v>88.47</v>
      </c>
      <c r="U15260">
        <v>8.76</v>
      </c>
      <c r="V15260">
        <v>97.23</v>
      </c>
    </row>
    <row r="15261" spans="1:30">
      <c r="A15261" t="s">
        <v>1072</v>
      </c>
      <c r="B15261" t="s">
        <v>1071</v>
      </c>
      <c r="J15261">
        <v>356</v>
      </c>
      <c r="K15261">
        <v>37</v>
      </c>
      <c r="L15261">
        <v>6</v>
      </c>
      <c r="N15261">
        <v>6</v>
      </c>
      <c r="O15261">
        <v>1.5734999999999999</v>
      </c>
      <c r="R15261">
        <v>0.88759999999999994</v>
      </c>
      <c r="S15261">
        <v>10.86</v>
      </c>
      <c r="T15261">
        <v>102.53</v>
      </c>
      <c r="U15261">
        <v>8.3800000000000008</v>
      </c>
      <c r="V15261">
        <v>110.91</v>
      </c>
    </row>
    <row r="15262" spans="1:30">
      <c r="A15262" t="s">
        <v>1072</v>
      </c>
      <c r="B15262" t="s">
        <v>1071</v>
      </c>
      <c r="J15262">
        <v>356</v>
      </c>
      <c r="K15262">
        <v>43</v>
      </c>
      <c r="L15262">
        <v>6</v>
      </c>
      <c r="N15262">
        <v>6</v>
      </c>
      <c r="O15262">
        <v>1.5642</v>
      </c>
      <c r="R15262">
        <v>1.0763</v>
      </c>
      <c r="S15262">
        <v>10.85</v>
      </c>
      <c r="T15262">
        <v>101.8</v>
      </c>
      <c r="U15262">
        <v>10.1</v>
      </c>
      <c r="V15262">
        <v>111.9</v>
      </c>
    </row>
    <row r="15263" spans="1:30">
      <c r="A15263" t="s">
        <v>1072</v>
      </c>
      <c r="B15263" t="s">
        <v>1071</v>
      </c>
      <c r="J15263">
        <v>356</v>
      </c>
      <c r="K15263">
        <v>49</v>
      </c>
      <c r="L15263">
        <v>6</v>
      </c>
      <c r="N15263">
        <v>6</v>
      </c>
      <c r="O15263">
        <v>1.591</v>
      </c>
      <c r="R15263">
        <v>1.0193000000000001</v>
      </c>
      <c r="S15263">
        <v>10.9</v>
      </c>
      <c r="T15263">
        <v>104.08</v>
      </c>
      <c r="U15263">
        <v>9.73</v>
      </c>
      <c r="V15263">
        <v>113.81</v>
      </c>
    </row>
    <row r="15264" spans="1:30">
      <c r="A15264" t="s">
        <v>1072</v>
      </c>
      <c r="B15264" t="s">
        <v>1071</v>
      </c>
      <c r="J15264">
        <v>356</v>
      </c>
      <c r="K15264">
        <v>55</v>
      </c>
      <c r="L15264">
        <v>6</v>
      </c>
      <c r="N15264">
        <v>6</v>
      </c>
      <c r="O15264">
        <v>1.5236000000000001</v>
      </c>
      <c r="R15264">
        <v>0.82920000000000005</v>
      </c>
      <c r="S15264">
        <v>10.92</v>
      </c>
      <c r="T15264">
        <v>99.86</v>
      </c>
      <c r="U15264">
        <v>7.58</v>
      </c>
      <c r="V15264">
        <v>107.44</v>
      </c>
    </row>
    <row r="15265" spans="1:30">
      <c r="A15265" t="s">
        <v>1072</v>
      </c>
      <c r="B15265" t="s">
        <v>1071</v>
      </c>
      <c r="J15265">
        <v>356</v>
      </c>
      <c r="K15265">
        <v>61</v>
      </c>
      <c r="L15265">
        <v>6</v>
      </c>
      <c r="N15265">
        <v>6</v>
      </c>
      <c r="O15265">
        <v>1.6143000000000001</v>
      </c>
      <c r="R15265">
        <v>0.57989999999999997</v>
      </c>
      <c r="S15265">
        <v>11.13</v>
      </c>
      <c r="T15265">
        <v>107.83</v>
      </c>
      <c r="U15265">
        <v>5.62</v>
      </c>
      <c r="V15265">
        <v>113.45</v>
      </c>
    </row>
    <row r="15266" spans="1:30">
      <c r="A15266" t="s">
        <v>1072</v>
      </c>
      <c r="B15266" t="s">
        <v>1071</v>
      </c>
      <c r="J15266">
        <v>356</v>
      </c>
      <c r="K15266">
        <v>67</v>
      </c>
      <c r="L15266">
        <v>6</v>
      </c>
      <c r="N15266">
        <v>6</v>
      </c>
      <c r="O15266">
        <v>1.5505</v>
      </c>
      <c r="R15266">
        <v>0.86409999999999998</v>
      </c>
      <c r="S15266">
        <v>10.98</v>
      </c>
      <c r="T15266">
        <v>102.12</v>
      </c>
      <c r="U15266">
        <v>8.0399999999999991</v>
      </c>
      <c r="V15266">
        <v>110.15</v>
      </c>
    </row>
    <row r="15267" spans="1:30">
      <c r="A15267" t="s">
        <v>1072</v>
      </c>
      <c r="B15267" t="s">
        <v>1071</v>
      </c>
      <c r="J15267">
        <v>356</v>
      </c>
      <c r="K15267">
        <v>79</v>
      </c>
      <c r="L15267">
        <v>12</v>
      </c>
      <c r="N15267">
        <v>12</v>
      </c>
      <c r="O15267">
        <v>1.6160000000000001</v>
      </c>
      <c r="R15267">
        <v>0.89359999999999995</v>
      </c>
      <c r="S15267">
        <v>10.91</v>
      </c>
      <c r="T15267">
        <v>211.57</v>
      </c>
      <c r="U15267">
        <v>17.329999999999998</v>
      </c>
      <c r="V15267">
        <v>228.9</v>
      </c>
    </row>
    <row r="15268" spans="1:30">
      <c r="A15268" t="s">
        <v>1072</v>
      </c>
      <c r="B15268" t="s">
        <v>1071</v>
      </c>
      <c r="J15268">
        <v>356</v>
      </c>
      <c r="K15268">
        <v>85</v>
      </c>
      <c r="L15268">
        <v>6</v>
      </c>
      <c r="N15268">
        <v>6</v>
      </c>
      <c r="O15268">
        <v>1.4043000000000001</v>
      </c>
      <c r="R15268">
        <v>0.89270000000000005</v>
      </c>
      <c r="S15268">
        <v>10.92</v>
      </c>
      <c r="T15268">
        <v>92.05</v>
      </c>
      <c r="U15268">
        <v>7.52</v>
      </c>
      <c r="V15268">
        <v>99.57</v>
      </c>
    </row>
    <row r="15269" spans="1:30">
      <c r="A15269" t="s">
        <v>1072</v>
      </c>
      <c r="B15269" t="s">
        <v>1071</v>
      </c>
      <c r="C15269" t="s">
        <v>2389</v>
      </c>
      <c r="G15269">
        <v>24.21</v>
      </c>
      <c r="H15269">
        <v>51.87</v>
      </c>
      <c r="I15269" t="s">
        <v>769</v>
      </c>
      <c r="J15269">
        <v>357</v>
      </c>
      <c r="K15269">
        <v>1</v>
      </c>
      <c r="L15269">
        <v>1</v>
      </c>
      <c r="N15269">
        <v>1</v>
      </c>
      <c r="O15269">
        <v>1.1402000000000001</v>
      </c>
      <c r="R15269">
        <v>0.93510000000000004</v>
      </c>
      <c r="S15269">
        <v>10.82</v>
      </c>
      <c r="T15269">
        <v>12.33</v>
      </c>
      <c r="U15269">
        <v>1.07</v>
      </c>
      <c r="V15269">
        <v>13.4</v>
      </c>
      <c r="Z15269">
        <v>796.27</v>
      </c>
      <c r="AA15269">
        <v>54.42</v>
      </c>
      <c r="AB15269">
        <v>850.68</v>
      </c>
      <c r="AD15269">
        <v>49</v>
      </c>
    </row>
    <row r="15270" spans="1:30">
      <c r="A15270" t="s">
        <v>1072</v>
      </c>
      <c r="B15270" t="s">
        <v>1071</v>
      </c>
      <c r="J15270">
        <v>357</v>
      </c>
      <c r="K15270">
        <v>4</v>
      </c>
      <c r="L15270">
        <v>3</v>
      </c>
      <c r="N15270">
        <v>3</v>
      </c>
      <c r="O15270">
        <v>1.3231999999999999</v>
      </c>
      <c r="R15270">
        <v>1.0616000000000001</v>
      </c>
      <c r="S15270">
        <v>10.79</v>
      </c>
      <c r="T15270">
        <v>42.82</v>
      </c>
      <c r="U15270">
        <v>4.21</v>
      </c>
      <c r="V15270">
        <v>47.03</v>
      </c>
    </row>
    <row r="15271" spans="1:30">
      <c r="A15271" t="s">
        <v>1072</v>
      </c>
      <c r="B15271" t="s">
        <v>1071</v>
      </c>
      <c r="J15271">
        <v>357</v>
      </c>
      <c r="K15271">
        <v>7</v>
      </c>
      <c r="L15271">
        <v>3</v>
      </c>
      <c r="N15271">
        <v>3</v>
      </c>
      <c r="O15271">
        <v>1.5418000000000001</v>
      </c>
      <c r="R15271">
        <v>1.2031000000000001</v>
      </c>
      <c r="S15271">
        <v>10.75</v>
      </c>
      <c r="T15271">
        <v>49.74</v>
      </c>
      <c r="U15271">
        <v>5.57</v>
      </c>
      <c r="V15271">
        <v>55.31</v>
      </c>
    </row>
    <row r="15272" spans="1:30">
      <c r="A15272" t="s">
        <v>1072</v>
      </c>
      <c r="B15272" t="s">
        <v>1071</v>
      </c>
      <c r="J15272">
        <v>357</v>
      </c>
      <c r="K15272">
        <v>10</v>
      </c>
      <c r="L15272">
        <v>3</v>
      </c>
      <c r="N15272">
        <v>3</v>
      </c>
      <c r="O15272">
        <v>1.5801000000000001</v>
      </c>
      <c r="R15272">
        <v>0.85060000000000002</v>
      </c>
      <c r="S15272">
        <v>11.03</v>
      </c>
      <c r="T15272">
        <v>52.31</v>
      </c>
      <c r="U15272">
        <v>4.03</v>
      </c>
      <c r="V15272">
        <v>56.34</v>
      </c>
    </row>
    <row r="15273" spans="1:30">
      <c r="A15273" t="s">
        <v>1072</v>
      </c>
      <c r="B15273" t="s">
        <v>1071</v>
      </c>
      <c r="J15273">
        <v>357</v>
      </c>
      <c r="K15273">
        <v>13</v>
      </c>
      <c r="L15273">
        <v>3</v>
      </c>
      <c r="N15273">
        <v>3</v>
      </c>
      <c r="O15273">
        <v>1.5421</v>
      </c>
      <c r="R15273">
        <v>0.98270000000000002</v>
      </c>
      <c r="S15273">
        <v>10.91</v>
      </c>
      <c r="T15273">
        <v>50.48</v>
      </c>
      <c r="U15273">
        <v>4.55</v>
      </c>
      <c r="V15273">
        <v>55.03</v>
      </c>
    </row>
    <row r="15274" spans="1:30">
      <c r="A15274" t="s">
        <v>1072</v>
      </c>
      <c r="B15274" t="s">
        <v>1071</v>
      </c>
      <c r="J15274">
        <v>357</v>
      </c>
      <c r="K15274">
        <v>16</v>
      </c>
      <c r="L15274">
        <v>3</v>
      </c>
      <c r="N15274">
        <v>3</v>
      </c>
      <c r="O15274">
        <v>1.5122</v>
      </c>
      <c r="R15274">
        <v>1.2558</v>
      </c>
      <c r="S15274">
        <v>10.64</v>
      </c>
      <c r="T15274">
        <v>48.27</v>
      </c>
      <c r="U15274">
        <v>5.7</v>
      </c>
      <c r="V15274">
        <v>53.97</v>
      </c>
    </row>
    <row r="15275" spans="1:30">
      <c r="A15275" t="s">
        <v>1072</v>
      </c>
      <c r="B15275" t="s">
        <v>1071</v>
      </c>
      <c r="J15275">
        <v>357</v>
      </c>
      <c r="K15275">
        <v>19</v>
      </c>
      <c r="L15275">
        <v>3</v>
      </c>
      <c r="N15275">
        <v>3</v>
      </c>
      <c r="O15275">
        <v>1.8236000000000001</v>
      </c>
      <c r="R15275">
        <v>1.1229</v>
      </c>
      <c r="S15275">
        <v>10.7</v>
      </c>
      <c r="T15275">
        <v>58.55</v>
      </c>
      <c r="U15275">
        <v>6.14</v>
      </c>
      <c r="V15275">
        <v>64.7</v>
      </c>
    </row>
    <row r="15276" spans="1:30">
      <c r="A15276" t="s">
        <v>1072</v>
      </c>
      <c r="B15276" t="s">
        <v>1071</v>
      </c>
      <c r="J15276">
        <v>357</v>
      </c>
      <c r="K15276">
        <v>25</v>
      </c>
      <c r="L15276">
        <v>6</v>
      </c>
      <c r="N15276">
        <v>6</v>
      </c>
      <c r="O15276">
        <v>1.4301999999999999</v>
      </c>
      <c r="R15276">
        <v>0.98580000000000001</v>
      </c>
      <c r="S15276">
        <v>10.84</v>
      </c>
      <c r="T15276">
        <v>93.06</v>
      </c>
      <c r="U15276">
        <v>8.4600000000000009</v>
      </c>
      <c r="V15276">
        <v>101.52</v>
      </c>
    </row>
    <row r="15277" spans="1:30">
      <c r="A15277" t="s">
        <v>1072</v>
      </c>
      <c r="B15277" t="s">
        <v>1071</v>
      </c>
      <c r="J15277">
        <v>357</v>
      </c>
      <c r="K15277">
        <v>31</v>
      </c>
      <c r="L15277">
        <v>6</v>
      </c>
      <c r="N15277">
        <v>6</v>
      </c>
      <c r="O15277">
        <v>1.542</v>
      </c>
      <c r="R15277">
        <v>0.33939999999999998</v>
      </c>
      <c r="S15277">
        <v>11.04</v>
      </c>
      <c r="T15277">
        <v>102.1</v>
      </c>
      <c r="U15277">
        <v>3.14</v>
      </c>
      <c r="V15277">
        <v>105.24</v>
      </c>
    </row>
    <row r="15278" spans="1:30">
      <c r="A15278" t="s">
        <v>1072</v>
      </c>
      <c r="B15278" t="s">
        <v>1071</v>
      </c>
      <c r="J15278">
        <v>357</v>
      </c>
      <c r="K15278">
        <v>37</v>
      </c>
      <c r="L15278">
        <v>6</v>
      </c>
      <c r="N15278">
        <v>6</v>
      </c>
      <c r="O15278">
        <v>1.4521999999999999</v>
      </c>
      <c r="R15278">
        <v>0.54649999999999999</v>
      </c>
      <c r="S15278">
        <v>10.89</v>
      </c>
      <c r="T15278">
        <v>94.87</v>
      </c>
      <c r="U15278">
        <v>4.76</v>
      </c>
      <c r="V15278">
        <v>99.64</v>
      </c>
    </row>
    <row r="15279" spans="1:30">
      <c r="A15279" t="s">
        <v>1072</v>
      </c>
      <c r="B15279" t="s">
        <v>1071</v>
      </c>
      <c r="J15279">
        <v>357</v>
      </c>
      <c r="K15279">
        <v>43</v>
      </c>
      <c r="L15279">
        <v>6</v>
      </c>
      <c r="N15279">
        <v>6</v>
      </c>
      <c r="O15279">
        <v>1.5365</v>
      </c>
      <c r="R15279">
        <v>0.31969999999999998</v>
      </c>
      <c r="S15279">
        <v>11.07</v>
      </c>
      <c r="T15279">
        <v>102.08</v>
      </c>
      <c r="U15279">
        <v>2.95</v>
      </c>
      <c r="V15279">
        <v>105.03</v>
      </c>
    </row>
    <row r="15280" spans="1:30">
      <c r="A15280" t="s">
        <v>1072</v>
      </c>
      <c r="B15280" t="s">
        <v>1071</v>
      </c>
      <c r="J15280">
        <v>357</v>
      </c>
      <c r="K15280">
        <v>49</v>
      </c>
      <c r="L15280">
        <v>6</v>
      </c>
      <c r="N15280">
        <v>6</v>
      </c>
      <c r="O15280">
        <v>1.3684000000000001</v>
      </c>
      <c r="R15280">
        <v>0.46800000000000003</v>
      </c>
      <c r="S15280">
        <v>10.92</v>
      </c>
      <c r="T15280">
        <v>89.65</v>
      </c>
      <c r="U15280">
        <v>3.84</v>
      </c>
      <c r="V15280">
        <v>93.5</v>
      </c>
    </row>
    <row r="15281" spans="1:30">
      <c r="A15281" t="s">
        <v>1072</v>
      </c>
      <c r="B15281" t="s">
        <v>1071</v>
      </c>
      <c r="C15281" t="s">
        <v>2389</v>
      </c>
      <c r="G15281">
        <v>24.23</v>
      </c>
      <c r="H15281">
        <v>51.8</v>
      </c>
      <c r="I15281" t="s">
        <v>106</v>
      </c>
      <c r="J15281">
        <v>358</v>
      </c>
      <c r="K15281">
        <v>2</v>
      </c>
      <c r="L15281">
        <v>2</v>
      </c>
      <c r="N15281">
        <v>2</v>
      </c>
      <c r="O15281">
        <v>1.1338999999999999</v>
      </c>
      <c r="R15281">
        <v>0.57999999999999996</v>
      </c>
      <c r="S15281">
        <v>10.19</v>
      </c>
      <c r="T15281">
        <v>23.11</v>
      </c>
      <c r="U15281">
        <v>1.32</v>
      </c>
      <c r="V15281">
        <v>24.43</v>
      </c>
      <c r="Z15281">
        <v>573.42999999999995</v>
      </c>
      <c r="AA15281">
        <v>17.12</v>
      </c>
      <c r="AB15281">
        <v>590.54999999999995</v>
      </c>
      <c r="AD15281">
        <v>38</v>
      </c>
    </row>
    <row r="15282" spans="1:30">
      <c r="A15282" t="s">
        <v>1072</v>
      </c>
      <c r="B15282" t="s">
        <v>1071</v>
      </c>
      <c r="J15282">
        <v>358</v>
      </c>
      <c r="K15282">
        <v>5</v>
      </c>
      <c r="L15282">
        <v>3</v>
      </c>
      <c r="N15282">
        <v>3</v>
      </c>
      <c r="O15282">
        <v>1.3667</v>
      </c>
      <c r="R15282">
        <v>0.32200000000000001</v>
      </c>
      <c r="S15282">
        <v>10.1</v>
      </c>
      <c r="T15282">
        <v>41.4</v>
      </c>
      <c r="U15282">
        <v>1.32</v>
      </c>
      <c r="V15282">
        <v>42.72</v>
      </c>
    </row>
    <row r="15283" spans="1:30">
      <c r="A15283" t="s">
        <v>1072</v>
      </c>
      <c r="B15283" t="s">
        <v>1071</v>
      </c>
      <c r="J15283">
        <v>358</v>
      </c>
      <c r="K15283">
        <v>8</v>
      </c>
      <c r="L15283">
        <v>3</v>
      </c>
      <c r="N15283">
        <v>3</v>
      </c>
      <c r="O15283">
        <v>1.3452999999999999</v>
      </c>
      <c r="R15283">
        <v>0.54630000000000001</v>
      </c>
      <c r="S15283">
        <v>9.91</v>
      </c>
      <c r="T15283">
        <v>39.979999999999997</v>
      </c>
      <c r="U15283">
        <v>2.2000000000000002</v>
      </c>
      <c r="V15283">
        <v>42.19</v>
      </c>
    </row>
    <row r="15284" spans="1:30">
      <c r="A15284" t="s">
        <v>1072</v>
      </c>
      <c r="B15284" t="s">
        <v>1071</v>
      </c>
      <c r="J15284">
        <v>358</v>
      </c>
      <c r="K15284">
        <v>11</v>
      </c>
      <c r="L15284">
        <v>3</v>
      </c>
      <c r="N15284">
        <v>3</v>
      </c>
      <c r="O15284">
        <v>1.3777999999999999</v>
      </c>
      <c r="R15284">
        <v>0.73880000000000001</v>
      </c>
      <c r="S15284">
        <v>10.029999999999999</v>
      </c>
      <c r="T15284">
        <v>41.47</v>
      </c>
      <c r="U15284">
        <v>3.05</v>
      </c>
      <c r="V15284">
        <v>44.53</v>
      </c>
    </row>
    <row r="15285" spans="1:30">
      <c r="A15285" t="s">
        <v>1072</v>
      </c>
      <c r="B15285" t="s">
        <v>1071</v>
      </c>
      <c r="J15285">
        <v>358</v>
      </c>
      <c r="K15285">
        <v>14</v>
      </c>
      <c r="L15285">
        <v>3</v>
      </c>
      <c r="N15285">
        <v>3</v>
      </c>
      <c r="O15285">
        <v>1.5565</v>
      </c>
      <c r="R15285">
        <v>0.42</v>
      </c>
      <c r="S15285">
        <v>10.25</v>
      </c>
      <c r="T15285">
        <v>47.86</v>
      </c>
      <c r="U15285">
        <v>1.96</v>
      </c>
      <c r="V15285">
        <v>49.83</v>
      </c>
    </row>
    <row r="15286" spans="1:30">
      <c r="A15286" t="s">
        <v>1072</v>
      </c>
      <c r="B15286" t="s">
        <v>1071</v>
      </c>
      <c r="J15286">
        <v>358</v>
      </c>
      <c r="K15286">
        <v>17</v>
      </c>
      <c r="L15286">
        <v>3</v>
      </c>
      <c r="N15286">
        <v>3</v>
      </c>
      <c r="O15286">
        <v>1.5046999999999999</v>
      </c>
      <c r="R15286">
        <v>0.55059999999999998</v>
      </c>
      <c r="S15286">
        <v>10.07</v>
      </c>
      <c r="T15286">
        <v>45.43</v>
      </c>
      <c r="U15286">
        <v>2.4900000000000002</v>
      </c>
      <c r="V15286">
        <v>47.92</v>
      </c>
    </row>
    <row r="15287" spans="1:30">
      <c r="A15287" t="s">
        <v>1072</v>
      </c>
      <c r="B15287" t="s">
        <v>1071</v>
      </c>
      <c r="J15287">
        <v>358</v>
      </c>
      <c r="K15287">
        <v>20</v>
      </c>
      <c r="L15287">
        <v>3</v>
      </c>
      <c r="N15287">
        <v>3</v>
      </c>
      <c r="O15287">
        <v>1.4591000000000001</v>
      </c>
      <c r="R15287">
        <v>1.0500000000000001E-2</v>
      </c>
      <c r="S15287">
        <v>10.57</v>
      </c>
      <c r="T15287">
        <v>46.29</v>
      </c>
      <c r="U15287">
        <v>0.05</v>
      </c>
      <c r="V15287">
        <v>46.33</v>
      </c>
    </row>
    <row r="15288" spans="1:30">
      <c r="A15288" t="s">
        <v>1072</v>
      </c>
      <c r="B15288" t="s">
        <v>1071</v>
      </c>
      <c r="J15288">
        <v>358</v>
      </c>
      <c r="K15288">
        <v>23</v>
      </c>
      <c r="L15288">
        <v>3</v>
      </c>
      <c r="N15288">
        <v>3</v>
      </c>
      <c r="O15288">
        <v>1.5038</v>
      </c>
      <c r="R15288">
        <v>0.16619999999999999</v>
      </c>
      <c r="S15288">
        <v>10.57</v>
      </c>
      <c r="T15288">
        <v>47.7</v>
      </c>
      <c r="U15288">
        <v>0.75</v>
      </c>
      <c r="V15288">
        <v>48.45</v>
      </c>
    </row>
    <row r="15289" spans="1:30">
      <c r="A15289" t="s">
        <v>1072</v>
      </c>
      <c r="B15289" t="s">
        <v>1071</v>
      </c>
      <c r="J15289">
        <v>358</v>
      </c>
      <c r="K15289">
        <v>26</v>
      </c>
      <c r="L15289">
        <v>3</v>
      </c>
      <c r="N15289">
        <v>3</v>
      </c>
      <c r="O15289">
        <v>1.5201</v>
      </c>
      <c r="R15289">
        <v>0.24</v>
      </c>
      <c r="S15289">
        <v>10.37</v>
      </c>
      <c r="T15289">
        <v>47.31</v>
      </c>
      <c r="U15289">
        <v>1.0900000000000001</v>
      </c>
      <c r="V15289">
        <v>48.4</v>
      </c>
    </row>
    <row r="15290" spans="1:30">
      <c r="A15290" t="s">
        <v>1072</v>
      </c>
      <c r="B15290" t="s">
        <v>1071</v>
      </c>
      <c r="J15290">
        <v>358</v>
      </c>
      <c r="K15290">
        <v>29</v>
      </c>
      <c r="L15290">
        <v>3</v>
      </c>
      <c r="N15290">
        <v>3</v>
      </c>
      <c r="O15290">
        <v>1.7030000000000001</v>
      </c>
      <c r="R15290">
        <v>0.1298</v>
      </c>
      <c r="S15290">
        <v>10.27</v>
      </c>
      <c r="T15290">
        <v>52.47</v>
      </c>
      <c r="U15290">
        <v>0.66</v>
      </c>
      <c r="V15290">
        <v>53.13</v>
      </c>
    </row>
    <row r="15291" spans="1:30">
      <c r="A15291" t="s">
        <v>1072</v>
      </c>
      <c r="B15291" t="s">
        <v>1071</v>
      </c>
      <c r="J15291">
        <v>358</v>
      </c>
      <c r="K15291">
        <v>32</v>
      </c>
      <c r="L15291">
        <v>3</v>
      </c>
      <c r="N15291">
        <v>3</v>
      </c>
      <c r="O15291">
        <v>1.5496000000000001</v>
      </c>
      <c r="R15291">
        <v>0.1244</v>
      </c>
      <c r="S15291">
        <v>9.69</v>
      </c>
      <c r="T15291">
        <v>45.07</v>
      </c>
      <c r="U15291">
        <v>0.57999999999999996</v>
      </c>
      <c r="V15291">
        <v>45.65</v>
      </c>
    </row>
    <row r="15292" spans="1:30">
      <c r="A15292" t="s">
        <v>1072</v>
      </c>
      <c r="B15292" t="s">
        <v>1071</v>
      </c>
      <c r="J15292">
        <v>358</v>
      </c>
      <c r="K15292">
        <v>35</v>
      </c>
      <c r="L15292">
        <v>3</v>
      </c>
      <c r="N15292">
        <v>3</v>
      </c>
      <c r="O15292">
        <v>1.5503</v>
      </c>
      <c r="R15292">
        <v>0.23569999999999999</v>
      </c>
      <c r="S15292">
        <v>10.31</v>
      </c>
      <c r="T15292">
        <v>47.95</v>
      </c>
      <c r="U15292">
        <v>1.1000000000000001</v>
      </c>
      <c r="V15292">
        <v>49.04</v>
      </c>
    </row>
    <row r="15293" spans="1:30">
      <c r="A15293" t="s">
        <v>1072</v>
      </c>
      <c r="B15293" t="s">
        <v>1071</v>
      </c>
      <c r="J15293">
        <v>358</v>
      </c>
      <c r="K15293">
        <v>38</v>
      </c>
      <c r="L15293">
        <v>3</v>
      </c>
      <c r="N15293">
        <v>3</v>
      </c>
      <c r="O15293">
        <v>1.5324</v>
      </c>
      <c r="R15293">
        <v>0.12039999999999999</v>
      </c>
      <c r="S15293">
        <v>10.31</v>
      </c>
      <c r="T15293">
        <v>47.4</v>
      </c>
      <c r="U15293">
        <v>0.55000000000000004</v>
      </c>
      <c r="V15293">
        <v>47.95</v>
      </c>
    </row>
    <row r="15294" spans="1:30">
      <c r="A15294" t="s">
        <v>1072</v>
      </c>
      <c r="B15294" t="s">
        <v>1071</v>
      </c>
      <c r="C15294" t="s">
        <v>2389</v>
      </c>
      <c r="G15294">
        <v>24.23</v>
      </c>
      <c r="H15294">
        <v>51.8</v>
      </c>
      <c r="I15294" t="s">
        <v>106</v>
      </c>
      <c r="J15294">
        <v>359</v>
      </c>
      <c r="K15294">
        <v>1</v>
      </c>
      <c r="L15294">
        <v>1</v>
      </c>
      <c r="N15294">
        <v>1</v>
      </c>
      <c r="O15294">
        <v>1.0326</v>
      </c>
      <c r="R15294">
        <v>0.1353</v>
      </c>
      <c r="S15294">
        <v>10.199999999999999</v>
      </c>
      <c r="T15294">
        <v>10.53</v>
      </c>
      <c r="U15294">
        <v>0.14000000000000001</v>
      </c>
      <c r="V15294">
        <v>10.67</v>
      </c>
      <c r="Z15294">
        <v>222.47</v>
      </c>
      <c r="AA15294">
        <v>12.46</v>
      </c>
      <c r="AB15294">
        <v>234.93</v>
      </c>
      <c r="AD15294">
        <v>16</v>
      </c>
    </row>
    <row r="15295" spans="1:30">
      <c r="A15295" t="s">
        <v>1072</v>
      </c>
      <c r="B15295" t="s">
        <v>1071</v>
      </c>
      <c r="J15295">
        <v>359</v>
      </c>
      <c r="K15295">
        <v>4</v>
      </c>
      <c r="L15295">
        <v>3</v>
      </c>
      <c r="N15295">
        <v>3</v>
      </c>
      <c r="O15295">
        <v>1.2109000000000001</v>
      </c>
      <c r="R15295">
        <v>0.68330000000000002</v>
      </c>
      <c r="S15295">
        <v>10.19</v>
      </c>
      <c r="T15295">
        <v>37.01</v>
      </c>
      <c r="U15295">
        <v>2.48</v>
      </c>
      <c r="V15295">
        <v>39.49</v>
      </c>
    </row>
    <row r="15296" spans="1:30">
      <c r="A15296" t="s">
        <v>1072</v>
      </c>
      <c r="B15296" t="s">
        <v>1071</v>
      </c>
      <c r="J15296">
        <v>359</v>
      </c>
      <c r="K15296">
        <v>7</v>
      </c>
      <c r="L15296">
        <v>3</v>
      </c>
      <c r="N15296">
        <v>3</v>
      </c>
      <c r="O15296">
        <v>1.3383</v>
      </c>
      <c r="R15296">
        <v>0.65310000000000001</v>
      </c>
      <c r="S15296">
        <v>10.11</v>
      </c>
      <c r="T15296">
        <v>40.58</v>
      </c>
      <c r="U15296">
        <v>2.62</v>
      </c>
      <c r="V15296">
        <v>43.2</v>
      </c>
    </row>
    <row r="15297" spans="1:30">
      <c r="A15297" t="s">
        <v>1072</v>
      </c>
      <c r="B15297" t="s">
        <v>1071</v>
      </c>
      <c r="J15297">
        <v>359</v>
      </c>
      <c r="K15297">
        <v>10</v>
      </c>
      <c r="L15297">
        <v>3</v>
      </c>
      <c r="N15297">
        <v>3</v>
      </c>
      <c r="O15297">
        <v>1.4003000000000001</v>
      </c>
      <c r="R15297">
        <v>0.53380000000000005</v>
      </c>
      <c r="S15297">
        <v>10.29</v>
      </c>
      <c r="T15297">
        <v>43.22</v>
      </c>
      <c r="U15297">
        <v>2.2400000000000002</v>
      </c>
      <c r="V15297">
        <v>45.46</v>
      </c>
    </row>
    <row r="15298" spans="1:30">
      <c r="A15298" t="s">
        <v>1072</v>
      </c>
      <c r="B15298" t="s">
        <v>1071</v>
      </c>
      <c r="J15298">
        <v>359</v>
      </c>
      <c r="K15298">
        <v>13</v>
      </c>
      <c r="L15298">
        <v>3</v>
      </c>
      <c r="N15298">
        <v>3</v>
      </c>
      <c r="O15298">
        <v>1.4419999999999999</v>
      </c>
      <c r="R15298">
        <v>0.76419999999999999</v>
      </c>
      <c r="S15298">
        <v>10.19</v>
      </c>
      <c r="T15298">
        <v>44.07</v>
      </c>
      <c r="U15298">
        <v>3.31</v>
      </c>
      <c r="V15298">
        <v>47.37</v>
      </c>
    </row>
    <row r="15299" spans="1:30">
      <c r="A15299" t="s">
        <v>1072</v>
      </c>
      <c r="B15299" t="s">
        <v>1071</v>
      </c>
      <c r="J15299">
        <v>359</v>
      </c>
      <c r="K15299">
        <v>16</v>
      </c>
      <c r="L15299">
        <v>3</v>
      </c>
      <c r="N15299">
        <v>3</v>
      </c>
      <c r="O15299">
        <v>1.5084</v>
      </c>
      <c r="R15299">
        <v>0.36830000000000002</v>
      </c>
      <c r="S15299">
        <v>10.4</v>
      </c>
      <c r="T15299">
        <v>47.07</v>
      </c>
      <c r="U15299">
        <v>1.67</v>
      </c>
      <c r="V15299">
        <v>48.74</v>
      </c>
    </row>
    <row r="15300" spans="1:30">
      <c r="A15300" t="s">
        <v>1072</v>
      </c>
      <c r="B15300" t="s">
        <v>1071</v>
      </c>
      <c r="C15300" t="s">
        <v>2389</v>
      </c>
      <c r="G15300">
        <v>24.25</v>
      </c>
      <c r="H15300">
        <v>51.69</v>
      </c>
      <c r="I15300" t="s">
        <v>106</v>
      </c>
      <c r="J15300">
        <v>360</v>
      </c>
      <c r="K15300">
        <v>1</v>
      </c>
      <c r="L15300">
        <v>1</v>
      </c>
      <c r="N15300">
        <v>1</v>
      </c>
      <c r="O15300">
        <v>0.98219999999999996</v>
      </c>
      <c r="R15300">
        <v>1.2823</v>
      </c>
      <c r="S15300">
        <v>9.25</v>
      </c>
      <c r="T15300">
        <v>9.09</v>
      </c>
      <c r="U15300">
        <v>1.26</v>
      </c>
      <c r="V15300">
        <v>10.35</v>
      </c>
      <c r="Z15300">
        <v>1145.58</v>
      </c>
      <c r="AA15300">
        <v>51.03</v>
      </c>
      <c r="AB15300">
        <v>1196.5999999999999</v>
      </c>
      <c r="AD15300">
        <v>97</v>
      </c>
    </row>
    <row r="15301" spans="1:30">
      <c r="A15301" t="s">
        <v>1072</v>
      </c>
      <c r="B15301" t="s">
        <v>1071</v>
      </c>
      <c r="J15301">
        <v>360</v>
      </c>
      <c r="K15301">
        <v>4</v>
      </c>
      <c r="L15301">
        <v>3</v>
      </c>
      <c r="N15301">
        <v>3</v>
      </c>
      <c r="O15301">
        <v>0.95640000000000003</v>
      </c>
      <c r="R15301">
        <v>1.2219</v>
      </c>
      <c r="S15301">
        <v>9.33</v>
      </c>
      <c r="T15301">
        <v>26.76</v>
      </c>
      <c r="U15301">
        <v>3.51</v>
      </c>
      <c r="V15301">
        <v>30.27</v>
      </c>
    </row>
    <row r="15302" spans="1:30">
      <c r="A15302" t="s">
        <v>1072</v>
      </c>
      <c r="B15302" t="s">
        <v>1071</v>
      </c>
      <c r="J15302">
        <v>360</v>
      </c>
      <c r="K15302">
        <v>7</v>
      </c>
      <c r="L15302">
        <v>3</v>
      </c>
      <c r="N15302">
        <v>3</v>
      </c>
      <c r="O15302">
        <v>1.1215999999999999</v>
      </c>
      <c r="R15302">
        <v>0.70109999999999995</v>
      </c>
      <c r="S15302">
        <v>9.59</v>
      </c>
      <c r="T15302">
        <v>32.28</v>
      </c>
      <c r="U15302">
        <v>2.36</v>
      </c>
      <c r="V15302">
        <v>34.64</v>
      </c>
    </row>
    <row r="15303" spans="1:30">
      <c r="A15303" t="s">
        <v>1072</v>
      </c>
      <c r="B15303" t="s">
        <v>1071</v>
      </c>
      <c r="J15303">
        <v>360</v>
      </c>
      <c r="K15303">
        <v>10</v>
      </c>
      <c r="L15303">
        <v>3</v>
      </c>
      <c r="N15303">
        <v>3</v>
      </c>
      <c r="O15303">
        <v>1.0399</v>
      </c>
      <c r="R15303">
        <v>1.4295</v>
      </c>
      <c r="S15303">
        <v>9.3800000000000008</v>
      </c>
      <c r="T15303">
        <v>29.25</v>
      </c>
      <c r="U15303">
        <v>4.46</v>
      </c>
      <c r="V15303">
        <v>33.71</v>
      </c>
    </row>
    <row r="15304" spans="1:30">
      <c r="A15304" t="s">
        <v>1072</v>
      </c>
      <c r="B15304" t="s">
        <v>1071</v>
      </c>
      <c r="J15304">
        <v>360</v>
      </c>
      <c r="K15304">
        <v>13</v>
      </c>
      <c r="L15304">
        <v>3</v>
      </c>
      <c r="N15304">
        <v>3</v>
      </c>
      <c r="O15304">
        <v>1.1613</v>
      </c>
      <c r="R15304">
        <v>0.99909999999999999</v>
      </c>
      <c r="S15304">
        <v>9.4600000000000009</v>
      </c>
      <c r="T15304">
        <v>32.97</v>
      </c>
      <c r="U15304">
        <v>3.48</v>
      </c>
      <c r="V15304">
        <v>36.450000000000003</v>
      </c>
    </row>
    <row r="15305" spans="1:30">
      <c r="A15305" t="s">
        <v>1072</v>
      </c>
      <c r="B15305" t="s">
        <v>1071</v>
      </c>
      <c r="J15305">
        <v>360</v>
      </c>
      <c r="K15305">
        <v>16</v>
      </c>
      <c r="L15305">
        <v>3</v>
      </c>
      <c r="N15305">
        <v>3</v>
      </c>
      <c r="O15305">
        <v>1.0744</v>
      </c>
      <c r="R15305">
        <v>1.3583000000000001</v>
      </c>
      <c r="S15305">
        <v>8.7799999999999994</v>
      </c>
      <c r="T15305">
        <v>28.29</v>
      </c>
      <c r="U15305">
        <v>4.38</v>
      </c>
      <c r="V15305">
        <v>32.67</v>
      </c>
    </row>
    <row r="15306" spans="1:30">
      <c r="A15306" t="s">
        <v>1072</v>
      </c>
      <c r="B15306" t="s">
        <v>1071</v>
      </c>
      <c r="J15306">
        <v>360</v>
      </c>
      <c r="K15306">
        <v>22</v>
      </c>
      <c r="L15306">
        <v>6</v>
      </c>
      <c r="N15306">
        <v>6</v>
      </c>
      <c r="O15306">
        <v>1.0217000000000001</v>
      </c>
      <c r="R15306">
        <v>0.81969999999999998</v>
      </c>
      <c r="S15306">
        <v>9.58</v>
      </c>
      <c r="T15306">
        <v>58.76</v>
      </c>
      <c r="U15306">
        <v>5.03</v>
      </c>
      <c r="V15306">
        <v>63.78</v>
      </c>
    </row>
    <row r="15307" spans="1:30">
      <c r="A15307" t="s">
        <v>1072</v>
      </c>
      <c r="B15307" t="s">
        <v>1071</v>
      </c>
      <c r="J15307">
        <v>360</v>
      </c>
      <c r="K15307">
        <v>31</v>
      </c>
      <c r="L15307">
        <v>9</v>
      </c>
      <c r="N15307">
        <v>9</v>
      </c>
      <c r="O15307">
        <v>1.0699000000000001</v>
      </c>
      <c r="R15307">
        <v>0.36399999999999999</v>
      </c>
      <c r="S15307">
        <v>10</v>
      </c>
      <c r="T15307">
        <v>96.33</v>
      </c>
      <c r="U15307">
        <v>3.5</v>
      </c>
      <c r="V15307">
        <v>99.83</v>
      </c>
    </row>
    <row r="15308" spans="1:30">
      <c r="A15308" t="s">
        <v>1072</v>
      </c>
      <c r="B15308" t="s">
        <v>1071</v>
      </c>
      <c r="J15308">
        <v>360</v>
      </c>
      <c r="K15308">
        <v>37</v>
      </c>
      <c r="L15308">
        <v>6</v>
      </c>
      <c r="N15308">
        <v>6</v>
      </c>
      <c r="O15308">
        <v>1.147</v>
      </c>
      <c r="R15308">
        <v>0.31259999999999999</v>
      </c>
      <c r="S15308">
        <v>9.6199999999999992</v>
      </c>
      <c r="T15308">
        <v>66.209999999999994</v>
      </c>
      <c r="U15308">
        <v>2.15</v>
      </c>
      <c r="V15308">
        <v>68.36</v>
      </c>
    </row>
    <row r="15309" spans="1:30">
      <c r="A15309" t="s">
        <v>1072</v>
      </c>
      <c r="B15309" t="s">
        <v>1071</v>
      </c>
      <c r="J15309">
        <v>360</v>
      </c>
      <c r="K15309">
        <v>43</v>
      </c>
      <c r="L15309">
        <v>6</v>
      </c>
      <c r="N15309">
        <v>6</v>
      </c>
      <c r="O15309">
        <v>1.1189</v>
      </c>
      <c r="R15309">
        <v>7.2599999999999998E-2</v>
      </c>
      <c r="S15309">
        <v>10.09</v>
      </c>
      <c r="T15309">
        <v>67.73</v>
      </c>
      <c r="U15309">
        <v>0.49</v>
      </c>
      <c r="V15309">
        <v>68.22</v>
      </c>
    </row>
    <row r="15310" spans="1:30">
      <c r="A15310" t="s">
        <v>1072</v>
      </c>
      <c r="B15310" t="s">
        <v>1071</v>
      </c>
      <c r="J15310">
        <v>360</v>
      </c>
      <c r="K15310">
        <v>49</v>
      </c>
      <c r="L15310">
        <v>6</v>
      </c>
      <c r="N15310">
        <v>6</v>
      </c>
      <c r="O15310">
        <v>1.1543000000000001</v>
      </c>
      <c r="R15310">
        <v>0.31459999999999999</v>
      </c>
      <c r="S15310">
        <v>9.68</v>
      </c>
      <c r="T15310">
        <v>67.010000000000005</v>
      </c>
      <c r="U15310">
        <v>2.1800000000000002</v>
      </c>
      <c r="V15310">
        <v>69.19</v>
      </c>
    </row>
    <row r="15311" spans="1:30">
      <c r="A15311" t="s">
        <v>1072</v>
      </c>
      <c r="B15311" t="s">
        <v>1071</v>
      </c>
      <c r="J15311">
        <v>360</v>
      </c>
      <c r="K15311">
        <v>55</v>
      </c>
      <c r="L15311">
        <v>6</v>
      </c>
      <c r="N15311">
        <v>6</v>
      </c>
      <c r="O15311">
        <v>1.2042999999999999</v>
      </c>
      <c r="R15311">
        <v>0.41289999999999999</v>
      </c>
      <c r="S15311">
        <v>9.84</v>
      </c>
      <c r="T15311">
        <v>71.11</v>
      </c>
      <c r="U15311">
        <v>2.98</v>
      </c>
      <c r="V15311">
        <v>74.099999999999994</v>
      </c>
    </row>
    <row r="15312" spans="1:30">
      <c r="A15312" t="s">
        <v>1072</v>
      </c>
      <c r="B15312" t="s">
        <v>1071</v>
      </c>
      <c r="J15312">
        <v>360</v>
      </c>
      <c r="K15312">
        <v>61</v>
      </c>
      <c r="L15312">
        <v>6</v>
      </c>
      <c r="N15312">
        <v>6</v>
      </c>
      <c r="O15312">
        <v>1.3270999999999999</v>
      </c>
      <c r="R15312">
        <v>0.20810000000000001</v>
      </c>
      <c r="S15312">
        <v>10.02</v>
      </c>
      <c r="T15312">
        <v>79.77</v>
      </c>
      <c r="U15312">
        <v>1.66</v>
      </c>
      <c r="V15312">
        <v>81.430000000000007</v>
      </c>
    </row>
    <row r="15313" spans="1:30">
      <c r="A15313" t="s">
        <v>1072</v>
      </c>
      <c r="B15313" t="s">
        <v>1071</v>
      </c>
      <c r="J15313">
        <v>360</v>
      </c>
      <c r="K15313">
        <v>67</v>
      </c>
      <c r="L15313">
        <v>6</v>
      </c>
      <c r="N15313">
        <v>6</v>
      </c>
      <c r="O15313">
        <v>1.417</v>
      </c>
      <c r="R15313">
        <v>0.62260000000000004</v>
      </c>
      <c r="S15313">
        <v>9.6999999999999993</v>
      </c>
      <c r="T15313">
        <v>82.51</v>
      </c>
      <c r="U15313">
        <v>5.29</v>
      </c>
      <c r="V15313">
        <v>87.8</v>
      </c>
    </row>
    <row r="15314" spans="1:30">
      <c r="A15314" t="s">
        <v>1072</v>
      </c>
      <c r="B15314" t="s">
        <v>1071</v>
      </c>
      <c r="J15314">
        <v>360</v>
      </c>
      <c r="K15314">
        <v>73</v>
      </c>
      <c r="L15314">
        <v>6</v>
      </c>
      <c r="N15314">
        <v>6</v>
      </c>
      <c r="O15314">
        <v>1.3655999999999999</v>
      </c>
      <c r="R15314">
        <v>0.1686</v>
      </c>
      <c r="S15314">
        <v>9.86</v>
      </c>
      <c r="T15314">
        <v>80.78</v>
      </c>
      <c r="U15314">
        <v>1.38</v>
      </c>
      <c r="V15314">
        <v>82.16</v>
      </c>
    </row>
    <row r="15315" spans="1:30">
      <c r="A15315" t="s">
        <v>1072</v>
      </c>
      <c r="B15315" t="s">
        <v>1071</v>
      </c>
      <c r="J15315">
        <v>360</v>
      </c>
      <c r="K15315">
        <v>79</v>
      </c>
      <c r="L15315">
        <v>6</v>
      </c>
      <c r="N15315">
        <v>6</v>
      </c>
      <c r="O15315">
        <v>1.5105999999999999</v>
      </c>
      <c r="R15315">
        <v>1.8599999999999998E-2</v>
      </c>
      <c r="S15315">
        <v>9.99</v>
      </c>
      <c r="T15315">
        <v>90.59</v>
      </c>
      <c r="U15315">
        <v>0.17</v>
      </c>
      <c r="V15315">
        <v>90.75</v>
      </c>
    </row>
    <row r="15316" spans="1:30">
      <c r="A15316" t="s">
        <v>1072</v>
      </c>
      <c r="B15316" t="s">
        <v>1071</v>
      </c>
      <c r="J15316">
        <v>360</v>
      </c>
      <c r="K15316">
        <v>85</v>
      </c>
      <c r="L15316">
        <v>6</v>
      </c>
      <c r="N15316">
        <v>6</v>
      </c>
      <c r="O15316">
        <v>1.3533999999999999</v>
      </c>
      <c r="R15316">
        <v>0.55030000000000001</v>
      </c>
      <c r="S15316">
        <v>9.8000000000000007</v>
      </c>
      <c r="T15316">
        <v>79.569999999999993</v>
      </c>
      <c r="U15316">
        <v>4.47</v>
      </c>
      <c r="V15316">
        <v>84.04</v>
      </c>
    </row>
    <row r="15317" spans="1:30">
      <c r="A15317" t="s">
        <v>1072</v>
      </c>
      <c r="B15317" t="s">
        <v>1071</v>
      </c>
      <c r="J15317">
        <v>360</v>
      </c>
      <c r="K15317">
        <v>91</v>
      </c>
      <c r="L15317">
        <v>6</v>
      </c>
      <c r="N15317">
        <v>6</v>
      </c>
      <c r="O15317">
        <v>1.2957000000000001</v>
      </c>
      <c r="R15317">
        <v>6.9900000000000004E-2</v>
      </c>
      <c r="S15317">
        <v>9.89</v>
      </c>
      <c r="T15317">
        <v>76.900000000000006</v>
      </c>
      <c r="U15317">
        <v>0.54</v>
      </c>
      <c r="V15317">
        <v>77.44</v>
      </c>
    </row>
    <row r="15318" spans="1:30">
      <c r="A15318" t="s">
        <v>1072</v>
      </c>
      <c r="B15318" t="s">
        <v>1071</v>
      </c>
      <c r="J15318">
        <v>360</v>
      </c>
      <c r="K15318">
        <v>97</v>
      </c>
      <c r="L15318">
        <v>6</v>
      </c>
      <c r="N15318">
        <v>6</v>
      </c>
      <c r="O15318">
        <v>1.2246999999999999</v>
      </c>
      <c r="R15318">
        <v>0.2369</v>
      </c>
      <c r="S15318">
        <v>9.48</v>
      </c>
      <c r="T15318">
        <v>69.69</v>
      </c>
      <c r="U15318">
        <v>1.74</v>
      </c>
      <c r="V15318">
        <v>71.430000000000007</v>
      </c>
    </row>
    <row r="15319" spans="1:30">
      <c r="A15319" t="s">
        <v>1072</v>
      </c>
      <c r="B15319" t="s">
        <v>1071</v>
      </c>
      <c r="C15319" t="s">
        <v>2389</v>
      </c>
      <c r="G15319">
        <v>24.25</v>
      </c>
      <c r="H15319">
        <v>51.69</v>
      </c>
      <c r="I15319" t="s">
        <v>106</v>
      </c>
      <c r="J15319">
        <v>361</v>
      </c>
      <c r="K15319">
        <v>2</v>
      </c>
      <c r="L15319">
        <v>2</v>
      </c>
      <c r="N15319">
        <v>2</v>
      </c>
      <c r="O15319">
        <v>0.9345</v>
      </c>
      <c r="R15319">
        <v>0.78129999999999999</v>
      </c>
      <c r="S15319">
        <v>9.4600000000000009</v>
      </c>
      <c r="T15319">
        <v>17.690000000000001</v>
      </c>
      <c r="U15319">
        <v>1.46</v>
      </c>
      <c r="V15319">
        <v>19.149999999999999</v>
      </c>
      <c r="Z15319">
        <v>806.28</v>
      </c>
      <c r="AA15319">
        <v>55.61</v>
      </c>
      <c r="AB15319">
        <v>861.89</v>
      </c>
      <c r="AD15319">
        <v>65</v>
      </c>
    </row>
    <row r="15320" spans="1:30">
      <c r="A15320" t="s">
        <v>1072</v>
      </c>
      <c r="B15320" t="s">
        <v>1071</v>
      </c>
      <c r="J15320">
        <v>361</v>
      </c>
      <c r="K15320">
        <v>5</v>
      </c>
      <c r="L15320">
        <v>3</v>
      </c>
      <c r="N15320">
        <v>3</v>
      </c>
      <c r="O15320">
        <v>0.97850000000000004</v>
      </c>
      <c r="R15320">
        <v>1.0782</v>
      </c>
      <c r="S15320">
        <v>9.48</v>
      </c>
      <c r="T15320">
        <v>27.82</v>
      </c>
      <c r="U15320">
        <v>3.17</v>
      </c>
      <c r="V15320">
        <v>30.98</v>
      </c>
    </row>
    <row r="15321" spans="1:30">
      <c r="A15321" t="s">
        <v>1072</v>
      </c>
      <c r="B15321" t="s">
        <v>1071</v>
      </c>
      <c r="J15321">
        <v>361</v>
      </c>
      <c r="K15321">
        <v>8</v>
      </c>
      <c r="L15321">
        <v>3</v>
      </c>
      <c r="N15321">
        <v>3</v>
      </c>
      <c r="O15321">
        <v>1.0793999999999999</v>
      </c>
      <c r="R15321">
        <v>0.98809999999999998</v>
      </c>
      <c r="S15321">
        <v>9.73</v>
      </c>
      <c r="T15321">
        <v>31.51</v>
      </c>
      <c r="U15321">
        <v>3.2</v>
      </c>
      <c r="V15321">
        <v>34.71</v>
      </c>
    </row>
    <row r="15322" spans="1:30">
      <c r="A15322" t="s">
        <v>1072</v>
      </c>
      <c r="B15322" t="s">
        <v>1071</v>
      </c>
      <c r="J15322">
        <v>361</v>
      </c>
      <c r="K15322">
        <v>11</v>
      </c>
      <c r="L15322">
        <v>3</v>
      </c>
      <c r="N15322">
        <v>3</v>
      </c>
      <c r="O15322">
        <v>1.0986</v>
      </c>
      <c r="R15322">
        <v>0.99070000000000003</v>
      </c>
      <c r="S15322">
        <v>9.59</v>
      </c>
      <c r="T15322">
        <v>31.6</v>
      </c>
      <c r="U15322">
        <v>3.27</v>
      </c>
      <c r="V15322">
        <v>34.86</v>
      </c>
    </row>
    <row r="15323" spans="1:30">
      <c r="A15323" t="s">
        <v>1072</v>
      </c>
      <c r="B15323" t="s">
        <v>1071</v>
      </c>
      <c r="J15323">
        <v>361</v>
      </c>
      <c r="K15323">
        <v>14</v>
      </c>
      <c r="L15323">
        <v>3</v>
      </c>
      <c r="N15323">
        <v>3</v>
      </c>
      <c r="O15323">
        <v>1.1337999999999999</v>
      </c>
      <c r="R15323">
        <v>0.56020000000000003</v>
      </c>
      <c r="S15323">
        <v>10</v>
      </c>
      <c r="T15323">
        <v>34.01</v>
      </c>
      <c r="U15323">
        <v>1.91</v>
      </c>
      <c r="V15323">
        <v>35.92</v>
      </c>
    </row>
    <row r="15324" spans="1:30">
      <c r="A15324" t="s">
        <v>1072</v>
      </c>
      <c r="B15324" t="s">
        <v>1071</v>
      </c>
      <c r="J15324">
        <v>361</v>
      </c>
      <c r="K15324">
        <v>17</v>
      </c>
      <c r="L15324">
        <v>3</v>
      </c>
      <c r="N15324">
        <v>3</v>
      </c>
      <c r="O15324">
        <v>1.1729000000000001</v>
      </c>
      <c r="R15324">
        <v>0.46800000000000003</v>
      </c>
      <c r="S15324">
        <v>9.92</v>
      </c>
      <c r="T15324">
        <v>34.909999999999997</v>
      </c>
      <c r="U15324">
        <v>1.65</v>
      </c>
      <c r="V15324">
        <v>36.549999999999997</v>
      </c>
    </row>
    <row r="15325" spans="1:30">
      <c r="A15325" t="s">
        <v>1072</v>
      </c>
      <c r="B15325" t="s">
        <v>1071</v>
      </c>
      <c r="J15325">
        <v>361</v>
      </c>
      <c r="K15325">
        <v>20</v>
      </c>
      <c r="L15325">
        <v>3</v>
      </c>
      <c r="N15325">
        <v>3</v>
      </c>
      <c r="O15325">
        <v>1.1802999999999999</v>
      </c>
      <c r="R15325">
        <v>0.66369999999999996</v>
      </c>
      <c r="S15325">
        <v>9.92</v>
      </c>
      <c r="T15325">
        <v>35.11</v>
      </c>
      <c r="U15325">
        <v>2.35</v>
      </c>
      <c r="V15325">
        <v>37.46</v>
      </c>
    </row>
    <row r="15326" spans="1:30">
      <c r="A15326" t="s">
        <v>1072</v>
      </c>
      <c r="B15326" t="s">
        <v>1071</v>
      </c>
      <c r="J15326">
        <v>361</v>
      </c>
      <c r="K15326">
        <v>23</v>
      </c>
      <c r="L15326">
        <v>3</v>
      </c>
      <c r="N15326">
        <v>3</v>
      </c>
      <c r="O15326">
        <v>1.1760999999999999</v>
      </c>
      <c r="R15326">
        <v>0.75829999999999997</v>
      </c>
      <c r="S15326">
        <v>9.8800000000000008</v>
      </c>
      <c r="T15326">
        <v>34.85</v>
      </c>
      <c r="U15326">
        <v>2.68</v>
      </c>
      <c r="V15326">
        <v>37.520000000000003</v>
      </c>
    </row>
    <row r="15327" spans="1:30">
      <c r="A15327" t="s">
        <v>1072</v>
      </c>
      <c r="B15327" t="s">
        <v>1071</v>
      </c>
      <c r="J15327">
        <v>361</v>
      </c>
      <c r="K15327">
        <v>29</v>
      </c>
      <c r="L15327">
        <v>6</v>
      </c>
      <c r="N15327">
        <v>6</v>
      </c>
      <c r="O15327">
        <v>1.2736000000000001</v>
      </c>
      <c r="R15327">
        <v>0.32019999999999998</v>
      </c>
      <c r="S15327">
        <v>9.98</v>
      </c>
      <c r="T15327">
        <v>76.290000000000006</v>
      </c>
      <c r="U15327">
        <v>2.4500000000000002</v>
      </c>
      <c r="V15327">
        <v>78.739999999999995</v>
      </c>
    </row>
    <row r="15328" spans="1:30">
      <c r="A15328" t="s">
        <v>1072</v>
      </c>
      <c r="B15328" t="s">
        <v>1071</v>
      </c>
      <c r="J15328">
        <v>361</v>
      </c>
      <c r="K15328">
        <v>35</v>
      </c>
      <c r="L15328">
        <v>6</v>
      </c>
      <c r="N15328">
        <v>6</v>
      </c>
      <c r="O15328">
        <v>1.2638</v>
      </c>
      <c r="R15328">
        <v>0.57779999999999998</v>
      </c>
      <c r="S15328">
        <v>9.9700000000000006</v>
      </c>
      <c r="T15328">
        <v>75.58</v>
      </c>
      <c r="U15328">
        <v>4.38</v>
      </c>
      <c r="V15328">
        <v>79.959999999999994</v>
      </c>
    </row>
    <row r="15329" spans="1:30">
      <c r="A15329" t="s">
        <v>1072</v>
      </c>
      <c r="B15329" t="s">
        <v>1071</v>
      </c>
      <c r="J15329">
        <v>361</v>
      </c>
      <c r="K15329">
        <v>41</v>
      </c>
      <c r="L15329">
        <v>6</v>
      </c>
      <c r="N15329">
        <v>6</v>
      </c>
      <c r="O15329">
        <v>1.3912</v>
      </c>
      <c r="R15329">
        <v>0.46029999999999999</v>
      </c>
      <c r="S15329">
        <v>10.07</v>
      </c>
      <c r="T15329">
        <v>84.06</v>
      </c>
      <c r="U15329">
        <v>3.84</v>
      </c>
      <c r="V15329">
        <v>87.9</v>
      </c>
    </row>
    <row r="15330" spans="1:30">
      <c r="A15330" t="s">
        <v>1072</v>
      </c>
      <c r="B15330" t="s">
        <v>1071</v>
      </c>
      <c r="J15330">
        <v>361</v>
      </c>
      <c r="K15330">
        <v>47</v>
      </c>
      <c r="L15330">
        <v>6</v>
      </c>
      <c r="N15330">
        <v>6</v>
      </c>
      <c r="O15330">
        <v>1.3595999999999999</v>
      </c>
      <c r="R15330">
        <v>0.80910000000000004</v>
      </c>
      <c r="S15330">
        <v>9.92</v>
      </c>
      <c r="T15330">
        <v>80.95</v>
      </c>
      <c r="U15330">
        <v>6.6</v>
      </c>
      <c r="V15330">
        <v>87.55</v>
      </c>
    </row>
    <row r="15331" spans="1:30">
      <c r="A15331" t="s">
        <v>1072</v>
      </c>
      <c r="B15331" t="s">
        <v>1071</v>
      </c>
      <c r="J15331">
        <v>361</v>
      </c>
      <c r="K15331">
        <v>53</v>
      </c>
      <c r="L15331">
        <v>6</v>
      </c>
      <c r="N15331">
        <v>6</v>
      </c>
      <c r="O15331">
        <v>1.4181999999999999</v>
      </c>
      <c r="R15331">
        <v>0.50249999999999995</v>
      </c>
      <c r="S15331">
        <v>10.16</v>
      </c>
      <c r="T15331">
        <v>86.44</v>
      </c>
      <c r="U15331">
        <v>4.28</v>
      </c>
      <c r="V15331">
        <v>90.71</v>
      </c>
    </row>
    <row r="15332" spans="1:30">
      <c r="A15332" t="s">
        <v>1072</v>
      </c>
      <c r="B15332" t="s">
        <v>1071</v>
      </c>
      <c r="J15332">
        <v>361</v>
      </c>
      <c r="K15332">
        <v>59</v>
      </c>
      <c r="L15332">
        <v>6</v>
      </c>
      <c r="N15332">
        <v>6</v>
      </c>
      <c r="O15332">
        <v>1.3452</v>
      </c>
      <c r="R15332">
        <v>0.71850000000000003</v>
      </c>
      <c r="S15332">
        <v>9.8000000000000007</v>
      </c>
      <c r="T15332">
        <v>79.06</v>
      </c>
      <c r="U15332">
        <v>5.8</v>
      </c>
      <c r="V15332">
        <v>84.86</v>
      </c>
    </row>
    <row r="15333" spans="1:30">
      <c r="A15333" t="s">
        <v>1072</v>
      </c>
      <c r="B15333" t="s">
        <v>1071</v>
      </c>
      <c r="J15333">
        <v>361</v>
      </c>
      <c r="K15333">
        <v>65</v>
      </c>
      <c r="L15333">
        <v>6</v>
      </c>
      <c r="N15333">
        <v>6</v>
      </c>
      <c r="O15333">
        <v>1.3372999999999999</v>
      </c>
      <c r="R15333">
        <v>1.0711999999999999</v>
      </c>
      <c r="S15333">
        <v>9.52</v>
      </c>
      <c r="T15333">
        <v>76.41</v>
      </c>
      <c r="U15333">
        <v>8.59</v>
      </c>
      <c r="V15333">
        <v>85</v>
      </c>
    </row>
    <row r="15334" spans="1:30">
      <c r="A15334" t="s">
        <v>1072</v>
      </c>
      <c r="B15334" t="s">
        <v>1071</v>
      </c>
      <c r="C15334" t="s">
        <v>2389</v>
      </c>
      <c r="G15334">
        <v>24.25</v>
      </c>
      <c r="H15334">
        <v>51.67</v>
      </c>
      <c r="I15334" t="s">
        <v>2303</v>
      </c>
      <c r="J15334">
        <v>362</v>
      </c>
      <c r="K15334">
        <v>1</v>
      </c>
      <c r="L15334">
        <v>1</v>
      </c>
      <c r="N15334">
        <v>1</v>
      </c>
      <c r="O15334">
        <v>0.65559999999999996</v>
      </c>
      <c r="R15334">
        <v>2.3207</v>
      </c>
      <c r="S15334">
        <v>7.69</v>
      </c>
      <c r="T15334">
        <v>5.04</v>
      </c>
      <c r="U15334">
        <v>1.52</v>
      </c>
      <c r="V15334">
        <v>6.56</v>
      </c>
      <c r="Z15334">
        <v>315.66000000000003</v>
      </c>
      <c r="AA15334">
        <v>12.92</v>
      </c>
      <c r="AB15334">
        <v>328.58</v>
      </c>
      <c r="AD15334">
        <v>22</v>
      </c>
    </row>
    <row r="15335" spans="1:30">
      <c r="A15335" t="s">
        <v>1072</v>
      </c>
      <c r="B15335" t="s">
        <v>1071</v>
      </c>
      <c r="J15335">
        <v>362</v>
      </c>
      <c r="K15335">
        <v>4</v>
      </c>
      <c r="L15335">
        <v>3</v>
      </c>
      <c r="N15335">
        <v>3</v>
      </c>
      <c r="O15335">
        <v>1.3359000000000001</v>
      </c>
      <c r="R15335">
        <v>0.16220000000000001</v>
      </c>
      <c r="S15335">
        <v>9.6199999999999992</v>
      </c>
      <c r="T15335">
        <v>38.56</v>
      </c>
      <c r="U15335">
        <v>0.65</v>
      </c>
      <c r="V15335">
        <v>39.21</v>
      </c>
    </row>
    <row r="15336" spans="1:30">
      <c r="A15336" t="s">
        <v>1072</v>
      </c>
      <c r="B15336" t="s">
        <v>1071</v>
      </c>
      <c r="J15336">
        <v>362</v>
      </c>
      <c r="K15336">
        <v>7</v>
      </c>
      <c r="L15336">
        <v>3</v>
      </c>
      <c r="N15336">
        <v>3</v>
      </c>
      <c r="O15336">
        <v>1.5596000000000001</v>
      </c>
      <c r="R15336">
        <v>0.49459999999999998</v>
      </c>
      <c r="S15336">
        <v>9.14</v>
      </c>
      <c r="T15336">
        <v>42.74</v>
      </c>
      <c r="U15336">
        <v>2.31</v>
      </c>
      <c r="V15336">
        <v>45.06</v>
      </c>
    </row>
    <row r="15337" spans="1:30">
      <c r="A15337" t="s">
        <v>1072</v>
      </c>
      <c r="B15337" t="s">
        <v>1071</v>
      </c>
      <c r="J15337">
        <v>362</v>
      </c>
      <c r="K15337">
        <v>10</v>
      </c>
      <c r="L15337">
        <v>3</v>
      </c>
      <c r="N15337">
        <v>3</v>
      </c>
      <c r="O15337">
        <v>1.5436000000000001</v>
      </c>
      <c r="R15337">
        <v>0.36880000000000002</v>
      </c>
      <c r="S15337">
        <v>9.56</v>
      </c>
      <c r="T15337">
        <v>44.28</v>
      </c>
      <c r="U15337">
        <v>1.71</v>
      </c>
      <c r="V15337">
        <v>45.98</v>
      </c>
    </row>
    <row r="15338" spans="1:30">
      <c r="A15338" t="s">
        <v>1072</v>
      </c>
      <c r="B15338" t="s">
        <v>1071</v>
      </c>
      <c r="J15338">
        <v>362</v>
      </c>
      <c r="K15338">
        <v>13</v>
      </c>
      <c r="L15338">
        <v>3</v>
      </c>
      <c r="N15338">
        <v>3</v>
      </c>
      <c r="O15338">
        <v>1.6816</v>
      </c>
      <c r="R15338">
        <v>0.59079999999999999</v>
      </c>
      <c r="S15338">
        <v>10.06</v>
      </c>
      <c r="T15338">
        <v>50.74</v>
      </c>
      <c r="U15338">
        <v>2.98</v>
      </c>
      <c r="V15338">
        <v>53.73</v>
      </c>
    </row>
    <row r="15339" spans="1:30">
      <c r="A15339" t="s">
        <v>1072</v>
      </c>
      <c r="B15339" t="s">
        <v>1071</v>
      </c>
      <c r="J15339">
        <v>362</v>
      </c>
      <c r="K15339">
        <v>16</v>
      </c>
      <c r="L15339">
        <v>3</v>
      </c>
      <c r="N15339">
        <v>3</v>
      </c>
      <c r="O15339">
        <v>1.5922000000000001</v>
      </c>
      <c r="R15339">
        <v>0.36159999999999998</v>
      </c>
      <c r="S15339">
        <v>9.57</v>
      </c>
      <c r="T15339">
        <v>45.73</v>
      </c>
      <c r="U15339">
        <v>1.73</v>
      </c>
      <c r="V15339">
        <v>47.46</v>
      </c>
    </row>
    <row r="15340" spans="1:30">
      <c r="A15340" t="s">
        <v>1072</v>
      </c>
      <c r="B15340" t="s">
        <v>1071</v>
      </c>
      <c r="J15340">
        <v>362</v>
      </c>
      <c r="K15340">
        <v>19</v>
      </c>
      <c r="L15340">
        <v>3</v>
      </c>
      <c r="N15340">
        <v>3</v>
      </c>
      <c r="O15340">
        <v>1.5995999999999999</v>
      </c>
      <c r="R15340">
        <v>0.31290000000000001</v>
      </c>
      <c r="S15340">
        <v>9.43</v>
      </c>
      <c r="T15340">
        <v>45.25</v>
      </c>
      <c r="U15340">
        <v>1.5</v>
      </c>
      <c r="V15340">
        <v>46.75</v>
      </c>
    </row>
    <row r="15341" spans="1:30">
      <c r="A15341" t="s">
        <v>1072</v>
      </c>
      <c r="B15341" t="s">
        <v>1071</v>
      </c>
      <c r="J15341">
        <v>362</v>
      </c>
      <c r="K15341">
        <v>22</v>
      </c>
      <c r="L15341">
        <v>3</v>
      </c>
      <c r="N15341">
        <v>3</v>
      </c>
      <c r="O15341">
        <v>1.4521999999999999</v>
      </c>
      <c r="R15341">
        <v>0.1183</v>
      </c>
      <c r="S15341">
        <v>9.94</v>
      </c>
      <c r="T15341">
        <v>43.32</v>
      </c>
      <c r="U15341">
        <v>0.52</v>
      </c>
      <c r="V15341">
        <v>43.83</v>
      </c>
    </row>
    <row r="15342" spans="1:30">
      <c r="A15342" t="s">
        <v>1072</v>
      </c>
      <c r="B15342" t="s">
        <v>1071</v>
      </c>
      <c r="C15342" t="s">
        <v>2389</v>
      </c>
      <c r="G15342">
        <v>24.25</v>
      </c>
      <c r="H15342">
        <v>51.67</v>
      </c>
      <c r="I15342" t="s">
        <v>2303</v>
      </c>
      <c r="J15342">
        <v>363</v>
      </c>
      <c r="K15342">
        <v>1</v>
      </c>
      <c r="L15342">
        <v>1</v>
      </c>
      <c r="N15342">
        <v>1</v>
      </c>
      <c r="O15342">
        <v>1.3857999999999999</v>
      </c>
      <c r="R15342">
        <v>0.67220000000000002</v>
      </c>
      <c r="S15342">
        <v>9.43</v>
      </c>
      <c r="T15342">
        <v>13.07</v>
      </c>
      <c r="U15342">
        <v>0.93</v>
      </c>
      <c r="V15342">
        <v>14</v>
      </c>
      <c r="Z15342">
        <v>1120.75</v>
      </c>
      <c r="AA15342">
        <v>51.73</v>
      </c>
      <c r="AB15342">
        <v>1172.47</v>
      </c>
      <c r="AD15342">
        <v>70</v>
      </c>
    </row>
    <row r="15343" spans="1:30">
      <c r="A15343" t="s">
        <v>1072</v>
      </c>
      <c r="B15343" t="s">
        <v>1071</v>
      </c>
      <c r="J15343">
        <v>363</v>
      </c>
      <c r="K15343">
        <v>4</v>
      </c>
      <c r="L15343">
        <v>3</v>
      </c>
      <c r="N15343">
        <v>3</v>
      </c>
      <c r="O15343">
        <v>1.2357</v>
      </c>
      <c r="R15343">
        <v>0.55769999999999997</v>
      </c>
      <c r="S15343">
        <v>9.18</v>
      </c>
      <c r="T15343">
        <v>34.04</v>
      </c>
      <c r="U15343">
        <v>2.0699999999999998</v>
      </c>
      <c r="V15343">
        <v>36.11</v>
      </c>
    </row>
    <row r="15344" spans="1:30">
      <c r="A15344" t="s">
        <v>1072</v>
      </c>
      <c r="B15344" t="s">
        <v>1071</v>
      </c>
      <c r="J15344">
        <v>363</v>
      </c>
      <c r="K15344">
        <v>7</v>
      </c>
      <c r="L15344">
        <v>3</v>
      </c>
      <c r="N15344">
        <v>3</v>
      </c>
      <c r="O15344">
        <v>1.5432999999999999</v>
      </c>
      <c r="R15344">
        <v>0.65039999999999998</v>
      </c>
      <c r="S15344">
        <v>9.35</v>
      </c>
      <c r="T15344">
        <v>43.27</v>
      </c>
      <c r="U15344">
        <v>3.01</v>
      </c>
      <c r="V15344">
        <v>46.28</v>
      </c>
    </row>
    <row r="15345" spans="1:30">
      <c r="A15345" t="s">
        <v>1072</v>
      </c>
      <c r="B15345" t="s">
        <v>1071</v>
      </c>
      <c r="J15345">
        <v>363</v>
      </c>
      <c r="K15345">
        <v>10</v>
      </c>
      <c r="L15345">
        <v>3</v>
      </c>
      <c r="N15345">
        <v>3</v>
      </c>
      <c r="O15345">
        <v>1.7163999999999999</v>
      </c>
      <c r="R15345">
        <v>0.4168</v>
      </c>
      <c r="S15345">
        <v>9.8000000000000007</v>
      </c>
      <c r="T15345">
        <v>50.48</v>
      </c>
      <c r="U15345">
        <v>2.15</v>
      </c>
      <c r="V15345">
        <v>52.62</v>
      </c>
    </row>
    <row r="15346" spans="1:30">
      <c r="A15346" t="s">
        <v>1072</v>
      </c>
      <c r="B15346" t="s">
        <v>1071</v>
      </c>
      <c r="J15346">
        <v>363</v>
      </c>
      <c r="K15346">
        <v>13</v>
      </c>
      <c r="L15346">
        <v>3</v>
      </c>
      <c r="N15346">
        <v>3</v>
      </c>
      <c r="O15346">
        <v>1.7906</v>
      </c>
      <c r="R15346">
        <v>0.3301</v>
      </c>
      <c r="S15346">
        <v>9.64</v>
      </c>
      <c r="T15346">
        <v>51.76</v>
      </c>
      <c r="U15346">
        <v>1.77</v>
      </c>
      <c r="V15346">
        <v>53.53</v>
      </c>
    </row>
    <row r="15347" spans="1:30">
      <c r="A15347" t="s">
        <v>1072</v>
      </c>
      <c r="B15347" t="s">
        <v>1071</v>
      </c>
      <c r="J15347">
        <v>363</v>
      </c>
      <c r="K15347">
        <v>16</v>
      </c>
      <c r="L15347">
        <v>3</v>
      </c>
      <c r="N15347">
        <v>3</v>
      </c>
      <c r="O15347">
        <v>1.7471000000000001</v>
      </c>
      <c r="R15347">
        <v>1.4999999999999999E-2</v>
      </c>
      <c r="S15347">
        <v>9.85</v>
      </c>
      <c r="T15347">
        <v>51.64</v>
      </c>
      <c r="U15347">
        <v>0.08</v>
      </c>
      <c r="V15347">
        <v>51.72</v>
      </c>
    </row>
    <row r="15348" spans="1:30">
      <c r="A15348" t="s">
        <v>1072</v>
      </c>
      <c r="B15348" t="s">
        <v>1071</v>
      </c>
      <c r="J15348">
        <v>363</v>
      </c>
      <c r="K15348">
        <v>19</v>
      </c>
      <c r="L15348">
        <v>3</v>
      </c>
      <c r="N15348">
        <v>3</v>
      </c>
      <c r="O15348">
        <v>1.7343999999999999</v>
      </c>
      <c r="R15348">
        <v>0.48220000000000002</v>
      </c>
      <c r="S15348">
        <v>9.6300000000000008</v>
      </c>
      <c r="T15348">
        <v>50.08</v>
      </c>
      <c r="U15348">
        <v>2.5099999999999998</v>
      </c>
      <c r="V15348">
        <v>52.59</v>
      </c>
    </row>
    <row r="15349" spans="1:30">
      <c r="A15349" t="s">
        <v>1072</v>
      </c>
      <c r="B15349" t="s">
        <v>1071</v>
      </c>
      <c r="J15349">
        <v>363</v>
      </c>
      <c r="K15349">
        <v>22</v>
      </c>
      <c r="L15349">
        <v>3</v>
      </c>
      <c r="N15349">
        <v>3</v>
      </c>
      <c r="O15349">
        <v>1.4426000000000001</v>
      </c>
      <c r="R15349">
        <v>0.746</v>
      </c>
      <c r="S15349">
        <v>9.73</v>
      </c>
      <c r="T15349">
        <v>42.09</v>
      </c>
      <c r="U15349">
        <v>3.23</v>
      </c>
      <c r="V15349">
        <v>45.32</v>
      </c>
    </row>
    <row r="15350" spans="1:30">
      <c r="A15350" t="s">
        <v>1072</v>
      </c>
      <c r="B15350" t="s">
        <v>1071</v>
      </c>
      <c r="J15350">
        <v>363</v>
      </c>
      <c r="K15350">
        <v>25</v>
      </c>
      <c r="L15350">
        <v>3</v>
      </c>
      <c r="N15350">
        <v>3</v>
      </c>
      <c r="O15350">
        <v>1.6609</v>
      </c>
      <c r="R15350">
        <v>0.26090000000000002</v>
      </c>
      <c r="S15350">
        <v>10.130000000000001</v>
      </c>
      <c r="T15350">
        <v>50.49</v>
      </c>
      <c r="U15350">
        <v>1.3</v>
      </c>
      <c r="V15350">
        <v>51.79</v>
      </c>
    </row>
    <row r="15351" spans="1:30">
      <c r="A15351" t="s">
        <v>1072</v>
      </c>
      <c r="B15351" t="s">
        <v>1071</v>
      </c>
      <c r="J15351">
        <v>363</v>
      </c>
      <c r="K15351">
        <v>28</v>
      </c>
      <c r="L15351">
        <v>3</v>
      </c>
      <c r="N15351">
        <v>3</v>
      </c>
      <c r="O15351">
        <v>1.7401</v>
      </c>
      <c r="R15351">
        <v>0.55610000000000004</v>
      </c>
      <c r="S15351">
        <v>9.91</v>
      </c>
      <c r="T15351">
        <v>51.71</v>
      </c>
      <c r="U15351">
        <v>2.9</v>
      </c>
      <c r="V15351">
        <v>54.61</v>
      </c>
    </row>
    <row r="15352" spans="1:30">
      <c r="A15352" t="s">
        <v>1072</v>
      </c>
      <c r="B15352" t="s">
        <v>1071</v>
      </c>
      <c r="J15352">
        <v>363</v>
      </c>
      <c r="K15352">
        <v>31</v>
      </c>
      <c r="L15352">
        <v>3</v>
      </c>
      <c r="N15352">
        <v>3</v>
      </c>
      <c r="O15352">
        <v>1.5995999999999999</v>
      </c>
      <c r="R15352">
        <v>0.36280000000000001</v>
      </c>
      <c r="S15352">
        <v>10.07</v>
      </c>
      <c r="T15352">
        <v>48.35</v>
      </c>
      <c r="U15352">
        <v>1.74</v>
      </c>
      <c r="V15352">
        <v>50.09</v>
      </c>
    </row>
    <row r="15353" spans="1:30">
      <c r="A15353" t="s">
        <v>1072</v>
      </c>
      <c r="B15353" t="s">
        <v>1071</v>
      </c>
      <c r="J15353">
        <v>363</v>
      </c>
      <c r="K15353">
        <v>34</v>
      </c>
      <c r="L15353">
        <v>3</v>
      </c>
      <c r="N15353">
        <v>3</v>
      </c>
      <c r="O15353">
        <v>1.6983999999999999</v>
      </c>
      <c r="R15353">
        <v>0.77310000000000001</v>
      </c>
      <c r="S15353">
        <v>9.56</v>
      </c>
      <c r="T15353">
        <v>48.72</v>
      </c>
      <c r="U15353">
        <v>3.94</v>
      </c>
      <c r="V15353">
        <v>52.66</v>
      </c>
    </row>
    <row r="15354" spans="1:30">
      <c r="A15354" t="s">
        <v>1072</v>
      </c>
      <c r="B15354" t="s">
        <v>1071</v>
      </c>
      <c r="J15354">
        <v>363</v>
      </c>
      <c r="K15354">
        <v>40</v>
      </c>
      <c r="L15354">
        <v>6</v>
      </c>
      <c r="N15354">
        <v>6</v>
      </c>
      <c r="O15354">
        <v>1.6064000000000001</v>
      </c>
      <c r="R15354">
        <v>0.25040000000000001</v>
      </c>
      <c r="S15354">
        <v>10.01</v>
      </c>
      <c r="T15354">
        <v>96.5</v>
      </c>
      <c r="U15354">
        <v>2.41</v>
      </c>
      <c r="V15354">
        <v>98.91</v>
      </c>
    </row>
    <row r="15355" spans="1:30">
      <c r="A15355" t="s">
        <v>1072</v>
      </c>
      <c r="B15355" t="s">
        <v>1071</v>
      </c>
      <c r="J15355">
        <v>363</v>
      </c>
      <c r="K15355">
        <v>46</v>
      </c>
      <c r="L15355">
        <v>6</v>
      </c>
      <c r="N15355">
        <v>6</v>
      </c>
      <c r="O15355">
        <v>1.722</v>
      </c>
      <c r="R15355">
        <v>0.54049999999999998</v>
      </c>
      <c r="S15355">
        <v>9.77</v>
      </c>
      <c r="T15355">
        <v>100.91</v>
      </c>
      <c r="U15355">
        <v>5.58</v>
      </c>
      <c r="V15355">
        <v>106.49</v>
      </c>
    </row>
    <row r="15356" spans="1:30">
      <c r="A15356" t="s">
        <v>1072</v>
      </c>
      <c r="B15356" t="s">
        <v>1071</v>
      </c>
      <c r="J15356">
        <v>363</v>
      </c>
      <c r="K15356">
        <v>52</v>
      </c>
      <c r="L15356">
        <v>6</v>
      </c>
      <c r="N15356">
        <v>6</v>
      </c>
      <c r="O15356">
        <v>1.7138</v>
      </c>
      <c r="R15356">
        <v>0.86499999999999999</v>
      </c>
      <c r="S15356">
        <v>9.52</v>
      </c>
      <c r="T15356">
        <v>97.87</v>
      </c>
      <c r="U15356">
        <v>8.89</v>
      </c>
      <c r="V15356">
        <v>106.77</v>
      </c>
    </row>
    <row r="15357" spans="1:30">
      <c r="A15357" t="s">
        <v>1072</v>
      </c>
      <c r="B15357" t="s">
        <v>1071</v>
      </c>
      <c r="J15357">
        <v>363</v>
      </c>
      <c r="K15357">
        <v>58</v>
      </c>
      <c r="L15357">
        <v>6</v>
      </c>
      <c r="N15357">
        <v>6</v>
      </c>
      <c r="O15357">
        <v>1.7226999999999999</v>
      </c>
      <c r="R15357">
        <v>0.42</v>
      </c>
      <c r="S15357">
        <v>9.94</v>
      </c>
      <c r="T15357">
        <v>102.72</v>
      </c>
      <c r="U15357">
        <v>4.34</v>
      </c>
      <c r="V15357">
        <v>107.06</v>
      </c>
    </row>
    <row r="15358" spans="1:30">
      <c r="A15358" t="s">
        <v>1072</v>
      </c>
      <c r="B15358" t="s">
        <v>1071</v>
      </c>
      <c r="J15358">
        <v>363</v>
      </c>
      <c r="K15358">
        <v>64</v>
      </c>
      <c r="L15358">
        <v>6</v>
      </c>
      <c r="N15358">
        <v>6</v>
      </c>
      <c r="O15358">
        <v>1.6724000000000001</v>
      </c>
      <c r="R15358">
        <v>0.28039999999999998</v>
      </c>
      <c r="S15358">
        <v>9.7899999999999991</v>
      </c>
      <c r="T15358">
        <v>98.26</v>
      </c>
      <c r="U15358">
        <v>2.81</v>
      </c>
      <c r="V15358">
        <v>101.07</v>
      </c>
    </row>
    <row r="15359" spans="1:30">
      <c r="A15359" t="s">
        <v>1072</v>
      </c>
      <c r="B15359" t="s">
        <v>1071</v>
      </c>
      <c r="J15359">
        <v>363</v>
      </c>
      <c r="K15359">
        <v>70</v>
      </c>
      <c r="L15359">
        <v>6</v>
      </c>
      <c r="N15359">
        <v>6</v>
      </c>
      <c r="O15359">
        <v>1.5416000000000001</v>
      </c>
      <c r="R15359">
        <v>0.22170000000000001</v>
      </c>
      <c r="S15359">
        <v>9.6</v>
      </c>
      <c r="T15359">
        <v>88.81</v>
      </c>
      <c r="U15359">
        <v>2.0499999999999998</v>
      </c>
      <c r="V15359">
        <v>90.86</v>
      </c>
    </row>
    <row r="15360" spans="1:30">
      <c r="A15360" t="s">
        <v>1072</v>
      </c>
      <c r="B15360" t="s">
        <v>1071</v>
      </c>
      <c r="C15360" t="s">
        <v>2389</v>
      </c>
      <c r="G15360">
        <v>24.15</v>
      </c>
      <c r="H15360">
        <v>52.05</v>
      </c>
      <c r="I15360" t="s">
        <v>2303</v>
      </c>
      <c r="J15360">
        <v>364</v>
      </c>
      <c r="K15360">
        <v>2</v>
      </c>
      <c r="L15360">
        <v>2</v>
      </c>
      <c r="N15360">
        <v>2</v>
      </c>
      <c r="O15360">
        <v>1.2448999999999999</v>
      </c>
      <c r="R15360">
        <v>0.48099999999999998</v>
      </c>
      <c r="S15360">
        <v>7.76</v>
      </c>
      <c r="T15360">
        <v>19.329999999999998</v>
      </c>
      <c r="U15360">
        <v>1.2</v>
      </c>
      <c r="V15360">
        <v>20.53</v>
      </c>
      <c r="Z15360">
        <v>597.79</v>
      </c>
      <c r="AA15360">
        <v>25.49</v>
      </c>
      <c r="AB15360">
        <v>623.28</v>
      </c>
      <c r="AD15360">
        <v>53</v>
      </c>
    </row>
    <row r="15361" spans="1:30">
      <c r="A15361" t="s">
        <v>1072</v>
      </c>
      <c r="B15361" t="s">
        <v>1071</v>
      </c>
      <c r="J15361">
        <v>364</v>
      </c>
      <c r="K15361">
        <v>5</v>
      </c>
      <c r="L15361">
        <v>3</v>
      </c>
      <c r="N15361">
        <v>3</v>
      </c>
      <c r="O15361">
        <v>1.4067000000000001</v>
      </c>
      <c r="R15361">
        <v>0.30180000000000001</v>
      </c>
      <c r="S15361">
        <v>7.63</v>
      </c>
      <c r="T15361">
        <v>32.18</v>
      </c>
      <c r="U15361">
        <v>1.27</v>
      </c>
      <c r="V15361">
        <v>33.46</v>
      </c>
    </row>
    <row r="15362" spans="1:30">
      <c r="A15362" t="s">
        <v>1072</v>
      </c>
      <c r="B15362" t="s">
        <v>1071</v>
      </c>
      <c r="J15362">
        <v>364</v>
      </c>
      <c r="K15362">
        <v>8</v>
      </c>
      <c r="L15362">
        <v>3</v>
      </c>
      <c r="N15362">
        <v>3</v>
      </c>
      <c r="O15362">
        <v>1.4089</v>
      </c>
      <c r="R15362">
        <v>0.42649999999999999</v>
      </c>
      <c r="S15362">
        <v>7.81</v>
      </c>
      <c r="T15362">
        <v>32.99</v>
      </c>
      <c r="U15362">
        <v>1.8</v>
      </c>
      <c r="V15362">
        <v>34.79</v>
      </c>
    </row>
    <row r="15363" spans="1:30">
      <c r="A15363" t="s">
        <v>1072</v>
      </c>
      <c r="B15363" t="s">
        <v>1071</v>
      </c>
      <c r="J15363">
        <v>364</v>
      </c>
      <c r="K15363">
        <v>11</v>
      </c>
      <c r="L15363">
        <v>3</v>
      </c>
      <c r="N15363">
        <v>3</v>
      </c>
      <c r="O15363">
        <v>1.4378</v>
      </c>
      <c r="R15363">
        <v>0.4632</v>
      </c>
      <c r="S15363">
        <v>8.17</v>
      </c>
      <c r="T15363">
        <v>35.25</v>
      </c>
      <c r="U15363">
        <v>2</v>
      </c>
      <c r="V15363">
        <v>37.24</v>
      </c>
    </row>
    <row r="15364" spans="1:30">
      <c r="A15364" t="s">
        <v>1072</v>
      </c>
      <c r="B15364" t="s">
        <v>1071</v>
      </c>
      <c r="J15364">
        <v>364</v>
      </c>
      <c r="K15364">
        <v>14</v>
      </c>
      <c r="L15364">
        <v>3</v>
      </c>
      <c r="N15364">
        <v>3</v>
      </c>
      <c r="O15364">
        <v>1.3766</v>
      </c>
      <c r="R15364">
        <v>0.38</v>
      </c>
      <c r="S15364">
        <v>8.2899999999999991</v>
      </c>
      <c r="T15364">
        <v>34.22</v>
      </c>
      <c r="U15364">
        <v>1.57</v>
      </c>
      <c r="V15364">
        <v>35.79</v>
      </c>
    </row>
    <row r="15365" spans="1:30">
      <c r="A15365" t="s">
        <v>1072</v>
      </c>
      <c r="B15365" t="s">
        <v>1071</v>
      </c>
      <c r="J15365">
        <v>364</v>
      </c>
      <c r="K15365">
        <v>17</v>
      </c>
      <c r="L15365">
        <v>3</v>
      </c>
      <c r="N15365">
        <v>3</v>
      </c>
      <c r="O15365">
        <v>1.4162999999999999</v>
      </c>
      <c r="R15365">
        <v>0.37809999999999999</v>
      </c>
      <c r="S15365">
        <v>8.1300000000000008</v>
      </c>
      <c r="T15365">
        <v>34.56</v>
      </c>
      <c r="U15365">
        <v>1.61</v>
      </c>
      <c r="V15365">
        <v>36.17</v>
      </c>
    </row>
    <row r="15366" spans="1:30">
      <c r="A15366" t="s">
        <v>1072</v>
      </c>
      <c r="B15366" t="s">
        <v>1071</v>
      </c>
      <c r="J15366">
        <v>364</v>
      </c>
      <c r="K15366">
        <v>20</v>
      </c>
      <c r="L15366">
        <v>3</v>
      </c>
      <c r="N15366">
        <v>3</v>
      </c>
      <c r="O15366">
        <v>1.4782999999999999</v>
      </c>
      <c r="R15366">
        <v>0.19500000000000001</v>
      </c>
      <c r="S15366">
        <v>7.89</v>
      </c>
      <c r="T15366">
        <v>34.99</v>
      </c>
      <c r="U15366">
        <v>0.86</v>
      </c>
      <c r="V15366">
        <v>35.86</v>
      </c>
    </row>
    <row r="15367" spans="1:30">
      <c r="A15367" t="s">
        <v>1072</v>
      </c>
      <c r="B15367" t="s">
        <v>1071</v>
      </c>
      <c r="J15367">
        <v>364</v>
      </c>
      <c r="K15367">
        <v>23</v>
      </c>
      <c r="L15367">
        <v>3</v>
      </c>
      <c r="N15367">
        <v>3</v>
      </c>
      <c r="O15367">
        <v>1.4019999999999999</v>
      </c>
      <c r="R15367">
        <v>7.0099999999999996E-2</v>
      </c>
      <c r="S15367">
        <v>7.88</v>
      </c>
      <c r="T15367">
        <v>33.14</v>
      </c>
      <c r="U15367">
        <v>0.28999999999999998</v>
      </c>
      <c r="V15367">
        <v>33.44</v>
      </c>
    </row>
    <row r="15368" spans="1:30">
      <c r="A15368" t="s">
        <v>1072</v>
      </c>
      <c r="B15368" t="s">
        <v>1071</v>
      </c>
      <c r="J15368">
        <v>364</v>
      </c>
      <c r="K15368">
        <v>26</v>
      </c>
      <c r="L15368">
        <v>3</v>
      </c>
      <c r="N15368">
        <v>3</v>
      </c>
      <c r="O15368">
        <v>1.4447000000000001</v>
      </c>
      <c r="R15368">
        <v>0.60319999999999996</v>
      </c>
      <c r="S15368">
        <v>7.54</v>
      </c>
      <c r="T15368">
        <v>32.700000000000003</v>
      </c>
      <c r="U15368">
        <v>2.61</v>
      </c>
      <c r="V15368">
        <v>35.31</v>
      </c>
    </row>
    <row r="15369" spans="1:30">
      <c r="A15369" t="s">
        <v>1072</v>
      </c>
      <c r="B15369" t="s">
        <v>1071</v>
      </c>
      <c r="J15369">
        <v>364</v>
      </c>
      <c r="K15369">
        <v>29</v>
      </c>
      <c r="L15369">
        <v>3</v>
      </c>
      <c r="N15369">
        <v>3</v>
      </c>
      <c r="O15369">
        <v>1.4923999999999999</v>
      </c>
      <c r="R15369">
        <v>9.5000000000000001E-2</v>
      </c>
      <c r="S15369">
        <v>8.01</v>
      </c>
      <c r="T15369">
        <v>35.880000000000003</v>
      </c>
      <c r="U15369">
        <v>0.43</v>
      </c>
      <c r="V15369">
        <v>36.31</v>
      </c>
    </row>
    <row r="15370" spans="1:30">
      <c r="A15370" t="s">
        <v>1072</v>
      </c>
      <c r="B15370" t="s">
        <v>1071</v>
      </c>
      <c r="J15370">
        <v>364</v>
      </c>
      <c r="K15370">
        <v>35</v>
      </c>
      <c r="L15370">
        <v>6</v>
      </c>
      <c r="N15370">
        <v>6</v>
      </c>
      <c r="O15370">
        <v>1.4218</v>
      </c>
      <c r="R15370">
        <v>9.8799999999999999E-2</v>
      </c>
      <c r="S15370">
        <v>7.57</v>
      </c>
      <c r="T15370">
        <v>64.56</v>
      </c>
      <c r="U15370">
        <v>0.84</v>
      </c>
      <c r="V15370">
        <v>65.400000000000006</v>
      </c>
    </row>
    <row r="15371" spans="1:30">
      <c r="A15371" t="s">
        <v>1072</v>
      </c>
      <c r="B15371" t="s">
        <v>1071</v>
      </c>
      <c r="J15371">
        <v>364</v>
      </c>
      <c r="K15371">
        <v>41</v>
      </c>
      <c r="L15371">
        <v>6</v>
      </c>
      <c r="N15371">
        <v>6</v>
      </c>
      <c r="O15371">
        <v>1.4981</v>
      </c>
      <c r="R15371">
        <v>0.24510000000000001</v>
      </c>
      <c r="S15371">
        <v>7.65</v>
      </c>
      <c r="T15371">
        <v>68.790000000000006</v>
      </c>
      <c r="U15371">
        <v>2.2000000000000002</v>
      </c>
      <c r="V15371">
        <v>70.989999999999995</v>
      </c>
    </row>
    <row r="15372" spans="1:30">
      <c r="A15372" t="s">
        <v>1072</v>
      </c>
      <c r="B15372" t="s">
        <v>1071</v>
      </c>
      <c r="J15372">
        <v>364</v>
      </c>
      <c r="K15372">
        <v>47</v>
      </c>
      <c r="L15372">
        <v>6</v>
      </c>
      <c r="N15372">
        <v>6</v>
      </c>
      <c r="O15372">
        <v>1.3781000000000001</v>
      </c>
      <c r="R15372">
        <v>0.38440000000000002</v>
      </c>
      <c r="S15372">
        <v>8.01</v>
      </c>
      <c r="T15372">
        <v>66.22</v>
      </c>
      <c r="U15372">
        <v>3.18</v>
      </c>
      <c r="V15372">
        <v>69.400000000000006</v>
      </c>
    </row>
    <row r="15373" spans="1:30">
      <c r="A15373" t="s">
        <v>1072</v>
      </c>
      <c r="B15373" t="s">
        <v>1071</v>
      </c>
      <c r="J15373">
        <v>364</v>
      </c>
      <c r="K15373">
        <v>53</v>
      </c>
      <c r="L15373">
        <v>6</v>
      </c>
      <c r="N15373">
        <v>6</v>
      </c>
      <c r="O15373">
        <v>1.5356000000000001</v>
      </c>
      <c r="R15373">
        <v>0.60950000000000004</v>
      </c>
      <c r="S15373">
        <v>7.92</v>
      </c>
      <c r="T15373">
        <v>72.97</v>
      </c>
      <c r="U15373">
        <v>5.62</v>
      </c>
      <c r="V15373">
        <v>78.58</v>
      </c>
    </row>
    <row r="15374" spans="1:30">
      <c r="A15374" t="s">
        <v>1072</v>
      </c>
      <c r="B15374" t="s">
        <v>1071</v>
      </c>
      <c r="C15374" t="s">
        <v>2389</v>
      </c>
      <c r="G15374">
        <v>24.15</v>
      </c>
      <c r="H15374">
        <v>52.05</v>
      </c>
      <c r="I15374" t="s">
        <v>2303</v>
      </c>
      <c r="J15374">
        <v>365</v>
      </c>
      <c r="K15374">
        <v>0</v>
      </c>
      <c r="L15374">
        <v>0</v>
      </c>
      <c r="N15374">
        <v>0</v>
      </c>
      <c r="O15374">
        <v>1.4265000000000001</v>
      </c>
      <c r="R15374">
        <v>1.0365</v>
      </c>
      <c r="S15374">
        <v>7.07</v>
      </c>
      <c r="T15374">
        <v>0</v>
      </c>
      <c r="U15374">
        <v>0</v>
      </c>
      <c r="V15374">
        <v>0</v>
      </c>
      <c r="Z15374">
        <v>351.73</v>
      </c>
      <c r="AA15374">
        <v>47.08</v>
      </c>
      <c r="AB15374">
        <v>398.81</v>
      </c>
      <c r="AD15374">
        <v>33</v>
      </c>
    </row>
    <row r="15375" spans="1:30">
      <c r="A15375" t="s">
        <v>1072</v>
      </c>
      <c r="B15375" t="s">
        <v>1071</v>
      </c>
      <c r="J15375">
        <v>365</v>
      </c>
      <c r="K15375">
        <v>3</v>
      </c>
      <c r="L15375">
        <v>3</v>
      </c>
      <c r="N15375">
        <v>3</v>
      </c>
      <c r="O15375">
        <v>1.3512</v>
      </c>
      <c r="R15375">
        <v>1.2034</v>
      </c>
      <c r="S15375">
        <v>7.47</v>
      </c>
      <c r="T15375">
        <v>30.27</v>
      </c>
      <c r="U15375">
        <v>4.88</v>
      </c>
      <c r="V15375">
        <v>35.15</v>
      </c>
    </row>
    <row r="15376" spans="1:30">
      <c r="A15376" t="s">
        <v>1072</v>
      </c>
      <c r="B15376" t="s">
        <v>1071</v>
      </c>
      <c r="J15376">
        <v>365</v>
      </c>
      <c r="K15376">
        <v>6</v>
      </c>
      <c r="L15376">
        <v>3</v>
      </c>
      <c r="N15376">
        <v>3</v>
      </c>
      <c r="O15376">
        <v>1.3957999999999999</v>
      </c>
      <c r="R15376">
        <v>1.3471</v>
      </c>
      <c r="S15376">
        <v>7.47</v>
      </c>
      <c r="T15376">
        <v>31.3</v>
      </c>
      <c r="U15376">
        <v>5.64</v>
      </c>
      <c r="V15376">
        <v>36.94</v>
      </c>
    </row>
    <row r="15377" spans="1:30">
      <c r="A15377" t="s">
        <v>1072</v>
      </c>
      <c r="B15377" t="s">
        <v>1071</v>
      </c>
      <c r="J15377">
        <v>365</v>
      </c>
      <c r="K15377">
        <v>9</v>
      </c>
      <c r="L15377">
        <v>3</v>
      </c>
      <c r="N15377">
        <v>3</v>
      </c>
      <c r="O15377">
        <v>1.4017999999999999</v>
      </c>
      <c r="R15377">
        <v>0.58120000000000005</v>
      </c>
      <c r="S15377">
        <v>7.75</v>
      </c>
      <c r="T15377">
        <v>32.57</v>
      </c>
      <c r="U15377">
        <v>2.44</v>
      </c>
      <c r="V15377">
        <v>35.020000000000003</v>
      </c>
    </row>
    <row r="15378" spans="1:30">
      <c r="A15378" t="s">
        <v>1072</v>
      </c>
      <c r="B15378" t="s">
        <v>1071</v>
      </c>
      <c r="J15378">
        <v>365</v>
      </c>
      <c r="K15378">
        <v>12</v>
      </c>
      <c r="L15378">
        <v>3</v>
      </c>
      <c r="N15378">
        <v>3</v>
      </c>
      <c r="O15378">
        <v>1.4461999999999999</v>
      </c>
      <c r="R15378">
        <v>1.3443000000000001</v>
      </c>
      <c r="S15378">
        <v>7.37</v>
      </c>
      <c r="T15378">
        <v>31.99</v>
      </c>
      <c r="U15378">
        <v>5.83</v>
      </c>
      <c r="V15378">
        <v>37.82</v>
      </c>
    </row>
    <row r="15379" spans="1:30">
      <c r="A15379" t="s">
        <v>1072</v>
      </c>
      <c r="B15379" t="s">
        <v>1071</v>
      </c>
      <c r="J15379">
        <v>365</v>
      </c>
      <c r="K15379">
        <v>15</v>
      </c>
      <c r="L15379">
        <v>3</v>
      </c>
      <c r="N15379">
        <v>3</v>
      </c>
      <c r="O15379">
        <v>1.3866000000000001</v>
      </c>
      <c r="R15379">
        <v>0.70809999999999995</v>
      </c>
      <c r="S15379">
        <v>7.86</v>
      </c>
      <c r="T15379">
        <v>32.71</v>
      </c>
      <c r="U15379">
        <v>2.95</v>
      </c>
      <c r="V15379">
        <v>35.65</v>
      </c>
    </row>
    <row r="15380" spans="1:30">
      <c r="A15380" t="s">
        <v>1072</v>
      </c>
      <c r="B15380" t="s">
        <v>1071</v>
      </c>
      <c r="J15380">
        <v>365</v>
      </c>
      <c r="K15380">
        <v>18</v>
      </c>
      <c r="L15380">
        <v>3</v>
      </c>
      <c r="N15380">
        <v>3</v>
      </c>
      <c r="O15380">
        <v>1.4132</v>
      </c>
      <c r="R15380">
        <v>0.94599999999999995</v>
      </c>
      <c r="S15380">
        <v>7.86</v>
      </c>
      <c r="T15380">
        <v>33.299999999999997</v>
      </c>
      <c r="U15380">
        <v>4.01</v>
      </c>
      <c r="V15380">
        <v>37.31</v>
      </c>
    </row>
    <row r="15381" spans="1:30">
      <c r="A15381" t="s">
        <v>1072</v>
      </c>
      <c r="B15381" t="s">
        <v>1071</v>
      </c>
      <c r="J15381">
        <v>365</v>
      </c>
      <c r="K15381">
        <v>21</v>
      </c>
      <c r="L15381">
        <v>3</v>
      </c>
      <c r="N15381">
        <v>3</v>
      </c>
      <c r="O15381">
        <v>1.5142</v>
      </c>
      <c r="R15381">
        <v>1.3868</v>
      </c>
      <c r="S15381">
        <v>7.09</v>
      </c>
      <c r="T15381">
        <v>32.22</v>
      </c>
      <c r="U15381">
        <v>6.3</v>
      </c>
      <c r="V15381">
        <v>38.520000000000003</v>
      </c>
    </row>
    <row r="15382" spans="1:30">
      <c r="A15382" t="s">
        <v>1072</v>
      </c>
      <c r="B15382" t="s">
        <v>1071</v>
      </c>
      <c r="J15382">
        <v>365</v>
      </c>
      <c r="K15382">
        <v>24</v>
      </c>
      <c r="L15382">
        <v>3</v>
      </c>
      <c r="N15382">
        <v>3</v>
      </c>
      <c r="O15382">
        <v>1.4755</v>
      </c>
      <c r="R15382">
        <v>0.94120000000000004</v>
      </c>
      <c r="S15382">
        <v>7.21</v>
      </c>
      <c r="T15382">
        <v>31.9</v>
      </c>
      <c r="U15382">
        <v>4.17</v>
      </c>
      <c r="V15382">
        <v>36.07</v>
      </c>
    </row>
    <row r="15383" spans="1:30">
      <c r="A15383" t="s">
        <v>1072</v>
      </c>
      <c r="B15383" t="s">
        <v>1071</v>
      </c>
      <c r="J15383">
        <v>365</v>
      </c>
      <c r="K15383">
        <v>27</v>
      </c>
      <c r="L15383">
        <v>3</v>
      </c>
      <c r="N15383">
        <v>3</v>
      </c>
      <c r="O15383">
        <v>1.5112000000000001</v>
      </c>
      <c r="R15383">
        <v>1.0421</v>
      </c>
      <c r="S15383">
        <v>7.17</v>
      </c>
      <c r="T15383">
        <v>32.49</v>
      </c>
      <c r="U15383">
        <v>4.72</v>
      </c>
      <c r="V15383">
        <v>37.21</v>
      </c>
    </row>
    <row r="15384" spans="1:30">
      <c r="A15384" t="s">
        <v>1072</v>
      </c>
      <c r="B15384" t="s">
        <v>1071</v>
      </c>
      <c r="J15384">
        <v>365</v>
      </c>
      <c r="K15384">
        <v>30</v>
      </c>
      <c r="L15384">
        <v>3</v>
      </c>
      <c r="N15384">
        <v>3</v>
      </c>
      <c r="O15384">
        <v>1.4982</v>
      </c>
      <c r="R15384">
        <v>0.79059999999999997</v>
      </c>
      <c r="S15384">
        <v>6.96</v>
      </c>
      <c r="T15384">
        <v>31.28</v>
      </c>
      <c r="U15384">
        <v>3.55</v>
      </c>
      <c r="V15384">
        <v>34.83</v>
      </c>
    </row>
    <row r="15385" spans="1:30">
      <c r="A15385" t="s">
        <v>1072</v>
      </c>
      <c r="B15385" t="s">
        <v>1071</v>
      </c>
      <c r="J15385">
        <v>365</v>
      </c>
      <c r="K15385">
        <v>33</v>
      </c>
      <c r="L15385">
        <v>3</v>
      </c>
      <c r="N15385">
        <v>3</v>
      </c>
      <c r="O15385">
        <v>1.4850000000000001</v>
      </c>
      <c r="R15385">
        <v>0.58069999999999999</v>
      </c>
      <c r="S15385">
        <v>7.11</v>
      </c>
      <c r="T15385">
        <v>31.69</v>
      </c>
      <c r="U15385">
        <v>2.59</v>
      </c>
      <c r="V15385">
        <v>34.28</v>
      </c>
    </row>
    <row r="15386" spans="1:30">
      <c r="A15386" t="s">
        <v>1072</v>
      </c>
      <c r="B15386" t="s">
        <v>1071</v>
      </c>
      <c r="C15386" t="s">
        <v>2389</v>
      </c>
      <c r="G15386">
        <v>24.15</v>
      </c>
      <c r="H15386">
        <v>52.05</v>
      </c>
      <c r="I15386" t="s">
        <v>2303</v>
      </c>
      <c r="J15386">
        <v>366</v>
      </c>
      <c r="K15386">
        <v>2</v>
      </c>
      <c r="L15386">
        <v>2</v>
      </c>
      <c r="N15386">
        <v>2</v>
      </c>
      <c r="O15386">
        <v>1.3433999999999999</v>
      </c>
      <c r="R15386">
        <v>0.99180000000000001</v>
      </c>
      <c r="S15386">
        <v>7.4</v>
      </c>
      <c r="T15386">
        <v>19.88</v>
      </c>
      <c r="U15386">
        <v>2.66</v>
      </c>
      <c r="V15386">
        <v>22.54</v>
      </c>
      <c r="Z15386">
        <v>416.61</v>
      </c>
      <c r="AA15386">
        <v>27.89</v>
      </c>
      <c r="AB15386">
        <v>444.49</v>
      </c>
      <c r="AD15386">
        <v>38</v>
      </c>
    </row>
    <row r="15387" spans="1:30">
      <c r="A15387" t="s">
        <v>1072</v>
      </c>
      <c r="B15387" t="s">
        <v>1071</v>
      </c>
      <c r="J15387">
        <v>366</v>
      </c>
      <c r="K15387">
        <v>5</v>
      </c>
      <c r="L15387">
        <v>3</v>
      </c>
      <c r="N15387">
        <v>3</v>
      </c>
      <c r="O15387">
        <v>1.3281000000000001</v>
      </c>
      <c r="R15387">
        <v>0.81830000000000003</v>
      </c>
      <c r="S15387">
        <v>7.92</v>
      </c>
      <c r="T15387">
        <v>31.54</v>
      </c>
      <c r="U15387">
        <v>3.26</v>
      </c>
      <c r="V15387">
        <v>34.799999999999997</v>
      </c>
    </row>
    <row r="15388" spans="1:30">
      <c r="A15388" t="s">
        <v>1072</v>
      </c>
      <c r="B15388" t="s">
        <v>1071</v>
      </c>
      <c r="J15388">
        <v>366</v>
      </c>
      <c r="K15388">
        <v>8</v>
      </c>
      <c r="L15388">
        <v>3</v>
      </c>
      <c r="N15388">
        <v>3</v>
      </c>
      <c r="O15388">
        <v>1.3211999999999999</v>
      </c>
      <c r="R15388">
        <v>0.58199999999999996</v>
      </c>
      <c r="S15388">
        <v>7.68</v>
      </c>
      <c r="T15388">
        <v>30.45</v>
      </c>
      <c r="U15388">
        <v>2.31</v>
      </c>
      <c r="V15388">
        <v>32.75</v>
      </c>
    </row>
    <row r="15389" spans="1:30">
      <c r="A15389" t="s">
        <v>1072</v>
      </c>
      <c r="B15389" t="s">
        <v>1071</v>
      </c>
      <c r="J15389">
        <v>366</v>
      </c>
      <c r="K15389">
        <v>11</v>
      </c>
      <c r="L15389">
        <v>3</v>
      </c>
      <c r="N15389">
        <v>3</v>
      </c>
      <c r="O15389">
        <v>1.401</v>
      </c>
      <c r="R15389">
        <v>1.423</v>
      </c>
      <c r="S15389">
        <v>7.06</v>
      </c>
      <c r="T15389">
        <v>29.66</v>
      </c>
      <c r="U15389">
        <v>5.98</v>
      </c>
      <c r="V15389">
        <v>35.64</v>
      </c>
    </row>
    <row r="15390" spans="1:30">
      <c r="A15390" t="s">
        <v>1072</v>
      </c>
      <c r="B15390" t="s">
        <v>1071</v>
      </c>
      <c r="J15390">
        <v>366</v>
      </c>
      <c r="K15390">
        <v>14</v>
      </c>
      <c r="L15390">
        <v>3</v>
      </c>
      <c r="N15390">
        <v>3</v>
      </c>
      <c r="O15390">
        <v>1.3371</v>
      </c>
      <c r="R15390">
        <v>1.0363</v>
      </c>
      <c r="S15390">
        <v>7.83</v>
      </c>
      <c r="T15390">
        <v>31.4</v>
      </c>
      <c r="U15390">
        <v>4.16</v>
      </c>
      <c r="V15390">
        <v>35.56</v>
      </c>
    </row>
    <row r="15391" spans="1:30">
      <c r="A15391" t="s">
        <v>1072</v>
      </c>
      <c r="B15391" t="s">
        <v>1071</v>
      </c>
      <c r="J15391">
        <v>366</v>
      </c>
      <c r="K15391">
        <v>17</v>
      </c>
      <c r="L15391">
        <v>3</v>
      </c>
      <c r="N15391">
        <v>3</v>
      </c>
      <c r="O15391">
        <v>1.4309000000000001</v>
      </c>
      <c r="S15391">
        <v>8.52</v>
      </c>
      <c r="T15391">
        <v>36.58</v>
      </c>
      <c r="U15391">
        <v>0</v>
      </c>
      <c r="V15391">
        <v>36.58</v>
      </c>
    </row>
    <row r="15392" spans="1:30">
      <c r="A15392" t="s">
        <v>1072</v>
      </c>
      <c r="B15392" t="s">
        <v>1071</v>
      </c>
      <c r="J15392">
        <v>366</v>
      </c>
      <c r="K15392">
        <v>20</v>
      </c>
      <c r="L15392">
        <v>3</v>
      </c>
      <c r="N15392">
        <v>3</v>
      </c>
      <c r="O15392">
        <v>1.4245000000000001</v>
      </c>
      <c r="R15392">
        <v>0.21690000000000001</v>
      </c>
      <c r="S15392">
        <v>8.11</v>
      </c>
      <c r="T15392">
        <v>34.64</v>
      </c>
      <c r="U15392">
        <v>0.93</v>
      </c>
      <c r="V15392">
        <v>35.56</v>
      </c>
    </row>
    <row r="15393" spans="1:30">
      <c r="A15393" t="s">
        <v>1072</v>
      </c>
      <c r="B15393" t="s">
        <v>1071</v>
      </c>
      <c r="J15393">
        <v>366</v>
      </c>
      <c r="K15393">
        <v>23</v>
      </c>
      <c r="L15393">
        <v>3</v>
      </c>
      <c r="N15393">
        <v>3</v>
      </c>
      <c r="O15393">
        <v>1.3927</v>
      </c>
      <c r="R15393">
        <v>0.57120000000000004</v>
      </c>
      <c r="S15393">
        <v>7.92</v>
      </c>
      <c r="T15393">
        <v>33.07</v>
      </c>
      <c r="U15393">
        <v>2.39</v>
      </c>
      <c r="V15393">
        <v>35.46</v>
      </c>
    </row>
    <row r="15394" spans="1:30">
      <c r="A15394" t="s">
        <v>1072</v>
      </c>
      <c r="B15394" t="s">
        <v>1071</v>
      </c>
      <c r="J15394">
        <v>366</v>
      </c>
      <c r="K15394">
        <v>26</v>
      </c>
      <c r="L15394">
        <v>3</v>
      </c>
      <c r="N15394">
        <v>3</v>
      </c>
      <c r="O15394">
        <v>1.3714</v>
      </c>
      <c r="R15394">
        <v>0.35470000000000002</v>
      </c>
      <c r="S15394">
        <v>7.95</v>
      </c>
      <c r="T15394">
        <v>32.700000000000003</v>
      </c>
      <c r="U15394">
        <v>1.46</v>
      </c>
      <c r="V15394">
        <v>34.159999999999997</v>
      </c>
    </row>
    <row r="15395" spans="1:30">
      <c r="A15395" t="s">
        <v>1072</v>
      </c>
      <c r="B15395" t="s">
        <v>1071</v>
      </c>
      <c r="J15395">
        <v>366</v>
      </c>
      <c r="K15395">
        <v>29</v>
      </c>
      <c r="L15395">
        <v>3</v>
      </c>
      <c r="N15395">
        <v>3</v>
      </c>
      <c r="O15395">
        <v>1.4738</v>
      </c>
      <c r="R15395">
        <v>0.57789999999999997</v>
      </c>
      <c r="S15395">
        <v>7.42</v>
      </c>
      <c r="T15395">
        <v>32.799999999999997</v>
      </c>
      <c r="U15395">
        <v>2.56</v>
      </c>
      <c r="V15395">
        <v>35.35</v>
      </c>
    </row>
    <row r="15396" spans="1:30">
      <c r="A15396" t="s">
        <v>1072</v>
      </c>
      <c r="B15396" t="s">
        <v>1071</v>
      </c>
      <c r="J15396">
        <v>366</v>
      </c>
      <c r="K15396">
        <v>32</v>
      </c>
      <c r="L15396">
        <v>3</v>
      </c>
      <c r="N15396">
        <v>3</v>
      </c>
      <c r="O15396">
        <v>1.4533</v>
      </c>
      <c r="R15396">
        <v>4.5699999999999998E-2</v>
      </c>
      <c r="S15396">
        <v>7.97</v>
      </c>
      <c r="T15396">
        <v>34.74</v>
      </c>
      <c r="U15396">
        <v>0.2</v>
      </c>
      <c r="V15396">
        <v>34.94</v>
      </c>
    </row>
    <row r="15397" spans="1:30">
      <c r="A15397" t="s">
        <v>1072</v>
      </c>
      <c r="B15397" t="s">
        <v>1071</v>
      </c>
      <c r="J15397">
        <v>366</v>
      </c>
      <c r="K15397">
        <v>35</v>
      </c>
      <c r="L15397">
        <v>3</v>
      </c>
      <c r="N15397">
        <v>3</v>
      </c>
      <c r="O15397">
        <v>1.4692000000000001</v>
      </c>
      <c r="R15397">
        <v>2.2100000000000002E-2</v>
      </c>
      <c r="S15397">
        <v>7.9</v>
      </c>
      <c r="T15397">
        <v>34.83</v>
      </c>
      <c r="U15397">
        <v>0.1</v>
      </c>
      <c r="V15397">
        <v>34.93</v>
      </c>
    </row>
    <row r="15398" spans="1:30">
      <c r="A15398" t="s">
        <v>1072</v>
      </c>
      <c r="B15398" t="s">
        <v>1071</v>
      </c>
      <c r="J15398">
        <v>366</v>
      </c>
      <c r="K15398">
        <v>38</v>
      </c>
      <c r="L15398">
        <v>3</v>
      </c>
      <c r="N15398">
        <v>3</v>
      </c>
      <c r="O15398">
        <v>1.4437</v>
      </c>
      <c r="R15398">
        <v>0.43709999999999999</v>
      </c>
      <c r="S15398">
        <v>7.92</v>
      </c>
      <c r="T15398">
        <v>34.31</v>
      </c>
      <c r="U15398">
        <v>1.89</v>
      </c>
      <c r="V15398">
        <v>36.21</v>
      </c>
    </row>
    <row r="15399" spans="1:30">
      <c r="A15399" t="s">
        <v>1072</v>
      </c>
      <c r="B15399" t="s">
        <v>1071</v>
      </c>
      <c r="C15399" t="s">
        <v>2389</v>
      </c>
      <c r="G15399">
        <v>24.2</v>
      </c>
      <c r="H15399">
        <v>52.45</v>
      </c>
      <c r="I15399" t="s">
        <v>106</v>
      </c>
      <c r="J15399">
        <v>367</v>
      </c>
      <c r="K15399">
        <v>0</v>
      </c>
      <c r="L15399">
        <v>0</v>
      </c>
      <c r="N15399">
        <v>0</v>
      </c>
      <c r="O15399">
        <v>1.3966000000000001</v>
      </c>
      <c r="R15399">
        <v>0.40150000000000002</v>
      </c>
      <c r="S15399">
        <v>9.9499999999999993</v>
      </c>
      <c r="T15399">
        <v>0</v>
      </c>
      <c r="U15399">
        <v>0</v>
      </c>
      <c r="V15399">
        <v>0</v>
      </c>
      <c r="Z15399">
        <v>223.02</v>
      </c>
      <c r="AA15399">
        <v>7.24</v>
      </c>
      <c r="AB15399">
        <v>230.27</v>
      </c>
      <c r="AD15399">
        <v>15</v>
      </c>
    </row>
    <row r="15400" spans="1:30">
      <c r="A15400" t="s">
        <v>1072</v>
      </c>
      <c r="B15400" t="s">
        <v>1071</v>
      </c>
      <c r="J15400">
        <v>367</v>
      </c>
      <c r="K15400">
        <v>3</v>
      </c>
      <c r="L15400">
        <v>3</v>
      </c>
      <c r="N15400">
        <v>3</v>
      </c>
      <c r="O15400">
        <v>1.4910000000000001</v>
      </c>
      <c r="R15400">
        <v>0.25040000000000001</v>
      </c>
      <c r="S15400">
        <v>9.81</v>
      </c>
      <c r="T15400">
        <v>43.9</v>
      </c>
      <c r="U15400">
        <v>1.1200000000000001</v>
      </c>
      <c r="V15400">
        <v>45.02</v>
      </c>
    </row>
    <row r="15401" spans="1:30">
      <c r="A15401" t="s">
        <v>1072</v>
      </c>
      <c r="B15401" t="s">
        <v>1071</v>
      </c>
      <c r="J15401">
        <v>367</v>
      </c>
      <c r="K15401">
        <v>6</v>
      </c>
      <c r="L15401">
        <v>3</v>
      </c>
      <c r="N15401">
        <v>3</v>
      </c>
      <c r="O15401">
        <v>1.5467</v>
      </c>
      <c r="R15401">
        <v>0.3795</v>
      </c>
      <c r="S15401">
        <v>9.65</v>
      </c>
      <c r="T15401">
        <v>44.79</v>
      </c>
      <c r="U15401">
        <v>1.76</v>
      </c>
      <c r="V15401">
        <v>46.55</v>
      </c>
    </row>
    <row r="15402" spans="1:30">
      <c r="A15402" t="s">
        <v>1072</v>
      </c>
      <c r="B15402" t="s">
        <v>1071</v>
      </c>
      <c r="J15402">
        <v>367</v>
      </c>
      <c r="K15402">
        <v>9</v>
      </c>
      <c r="L15402">
        <v>3</v>
      </c>
      <c r="N15402">
        <v>3</v>
      </c>
      <c r="O15402">
        <v>1.552</v>
      </c>
      <c r="R15402">
        <v>0.20569999999999999</v>
      </c>
      <c r="S15402">
        <v>10.08</v>
      </c>
      <c r="T15402">
        <v>46.93</v>
      </c>
      <c r="U15402">
        <v>0.96</v>
      </c>
      <c r="V15402">
        <v>47.88</v>
      </c>
    </row>
    <row r="15403" spans="1:30">
      <c r="A15403" t="s">
        <v>1072</v>
      </c>
      <c r="B15403" t="s">
        <v>1071</v>
      </c>
      <c r="J15403">
        <v>367</v>
      </c>
      <c r="K15403">
        <v>12</v>
      </c>
      <c r="L15403">
        <v>3</v>
      </c>
      <c r="N15403">
        <v>3</v>
      </c>
      <c r="O15403">
        <v>1.4952000000000001</v>
      </c>
      <c r="R15403">
        <v>5.8200000000000002E-2</v>
      </c>
      <c r="S15403">
        <v>9.98</v>
      </c>
      <c r="T15403">
        <v>44.77</v>
      </c>
      <c r="U15403">
        <v>0.26</v>
      </c>
      <c r="V15403">
        <v>45.03</v>
      </c>
    </row>
    <row r="15404" spans="1:30">
      <c r="A15404" t="s">
        <v>1072</v>
      </c>
      <c r="B15404" t="s">
        <v>1071</v>
      </c>
      <c r="J15404">
        <v>367</v>
      </c>
      <c r="K15404">
        <v>15</v>
      </c>
      <c r="L15404">
        <v>3</v>
      </c>
      <c r="N15404">
        <v>3</v>
      </c>
      <c r="O15404">
        <v>1.4843999999999999</v>
      </c>
      <c r="R15404">
        <v>0.70589999999999997</v>
      </c>
      <c r="S15404">
        <v>9.57</v>
      </c>
      <c r="T15404">
        <v>42.64</v>
      </c>
      <c r="U15404">
        <v>3.14</v>
      </c>
      <c r="V15404">
        <v>45.78</v>
      </c>
    </row>
    <row r="15405" spans="1:30">
      <c r="A15405" t="s">
        <v>1072</v>
      </c>
      <c r="B15405" t="s">
        <v>1071</v>
      </c>
      <c r="C15405" t="s">
        <v>2389</v>
      </c>
      <c r="G15405">
        <v>24.2</v>
      </c>
      <c r="H15405">
        <v>52.45</v>
      </c>
      <c r="I15405" t="s">
        <v>106</v>
      </c>
      <c r="J15405">
        <v>368</v>
      </c>
      <c r="K15405">
        <v>0</v>
      </c>
      <c r="L15405">
        <v>0</v>
      </c>
      <c r="N15405">
        <v>0</v>
      </c>
      <c r="O15405">
        <v>1.3751</v>
      </c>
      <c r="R15405">
        <v>0.39639999999999997</v>
      </c>
      <c r="S15405">
        <v>9.61</v>
      </c>
      <c r="T15405">
        <v>0</v>
      </c>
      <c r="U15405">
        <v>0</v>
      </c>
      <c r="V15405">
        <v>0</v>
      </c>
      <c r="Z15405">
        <v>225.41</v>
      </c>
      <c r="AA15405">
        <v>8.61</v>
      </c>
      <c r="AB15405">
        <v>234.02</v>
      </c>
      <c r="AD15405">
        <v>15</v>
      </c>
    </row>
    <row r="15406" spans="1:30">
      <c r="A15406" t="s">
        <v>1072</v>
      </c>
      <c r="B15406" t="s">
        <v>1071</v>
      </c>
      <c r="J15406">
        <v>368</v>
      </c>
      <c r="K15406">
        <v>3</v>
      </c>
      <c r="L15406">
        <v>3</v>
      </c>
      <c r="N15406">
        <v>3</v>
      </c>
      <c r="O15406">
        <v>1.4381999999999999</v>
      </c>
      <c r="R15406">
        <v>0.2374</v>
      </c>
      <c r="S15406">
        <v>10.16</v>
      </c>
      <c r="T15406">
        <v>43.85</v>
      </c>
      <c r="U15406">
        <v>1.02</v>
      </c>
      <c r="V15406">
        <v>44.88</v>
      </c>
    </row>
    <row r="15407" spans="1:30">
      <c r="A15407" t="s">
        <v>1072</v>
      </c>
      <c r="B15407" t="s">
        <v>1071</v>
      </c>
      <c r="J15407">
        <v>368</v>
      </c>
      <c r="K15407">
        <v>6</v>
      </c>
      <c r="L15407">
        <v>3</v>
      </c>
      <c r="N15407">
        <v>3</v>
      </c>
      <c r="O15407">
        <v>1.4866999999999999</v>
      </c>
      <c r="R15407">
        <v>0.2082</v>
      </c>
      <c r="S15407">
        <v>10.050000000000001</v>
      </c>
      <c r="T15407">
        <v>44.84</v>
      </c>
      <c r="U15407">
        <v>0.93</v>
      </c>
      <c r="V15407">
        <v>45.77</v>
      </c>
    </row>
    <row r="15408" spans="1:30">
      <c r="A15408" t="s">
        <v>1072</v>
      </c>
      <c r="B15408" t="s">
        <v>1071</v>
      </c>
      <c r="J15408">
        <v>368</v>
      </c>
      <c r="K15408">
        <v>9</v>
      </c>
      <c r="L15408">
        <v>3</v>
      </c>
      <c r="N15408">
        <v>3</v>
      </c>
      <c r="O15408">
        <v>1.4649000000000001</v>
      </c>
      <c r="R15408">
        <v>0.2374</v>
      </c>
      <c r="S15408">
        <v>10</v>
      </c>
      <c r="T15408">
        <v>43.95</v>
      </c>
      <c r="U15408">
        <v>1.04</v>
      </c>
      <c r="V15408">
        <v>44.99</v>
      </c>
    </row>
    <row r="15409" spans="1:30">
      <c r="A15409" t="s">
        <v>1072</v>
      </c>
      <c r="B15409" t="s">
        <v>1071</v>
      </c>
      <c r="J15409">
        <v>368</v>
      </c>
      <c r="K15409">
        <v>12</v>
      </c>
      <c r="L15409">
        <v>3</v>
      </c>
      <c r="N15409">
        <v>3</v>
      </c>
      <c r="O15409">
        <v>1.5021</v>
      </c>
      <c r="R15409">
        <v>0.59099999999999997</v>
      </c>
      <c r="S15409">
        <v>9.82</v>
      </c>
      <c r="T15409">
        <v>44.27</v>
      </c>
      <c r="U15409">
        <v>2.66</v>
      </c>
      <c r="V15409">
        <v>46.93</v>
      </c>
    </row>
    <row r="15410" spans="1:30">
      <c r="A15410" t="s">
        <v>1072</v>
      </c>
      <c r="B15410" t="s">
        <v>1071</v>
      </c>
      <c r="J15410">
        <v>368</v>
      </c>
      <c r="K15410">
        <v>15</v>
      </c>
      <c r="L15410">
        <v>3</v>
      </c>
      <c r="N15410">
        <v>3</v>
      </c>
      <c r="O15410">
        <v>1.6037999999999999</v>
      </c>
      <c r="R15410">
        <v>0.61360000000000003</v>
      </c>
      <c r="S15410">
        <v>10.08</v>
      </c>
      <c r="T15410">
        <v>48.5</v>
      </c>
      <c r="U15410">
        <v>2.95</v>
      </c>
      <c r="V15410">
        <v>51.46</v>
      </c>
    </row>
    <row r="15411" spans="1:30">
      <c r="A15411" t="s">
        <v>1072</v>
      </c>
      <c r="B15411" t="s">
        <v>1071</v>
      </c>
      <c r="C15411" t="s">
        <v>2389</v>
      </c>
      <c r="G15411">
        <v>24.2</v>
      </c>
      <c r="H15411">
        <v>52.45</v>
      </c>
      <c r="I15411" t="s">
        <v>106</v>
      </c>
      <c r="J15411">
        <v>369</v>
      </c>
      <c r="K15411">
        <v>2</v>
      </c>
      <c r="L15411">
        <v>2</v>
      </c>
      <c r="N15411">
        <v>2</v>
      </c>
      <c r="O15411">
        <v>1.488</v>
      </c>
      <c r="R15411">
        <v>1.2759</v>
      </c>
      <c r="S15411">
        <v>9.17</v>
      </c>
      <c r="T15411">
        <v>27.3</v>
      </c>
      <c r="U15411">
        <v>3.8</v>
      </c>
      <c r="V15411">
        <v>31.1</v>
      </c>
      <c r="Z15411">
        <v>202.51</v>
      </c>
      <c r="AA15411">
        <v>12.69</v>
      </c>
      <c r="AB15411">
        <v>215.2</v>
      </c>
      <c r="AD15411">
        <v>14</v>
      </c>
    </row>
    <row r="15412" spans="1:30">
      <c r="A15412" t="s">
        <v>1072</v>
      </c>
      <c r="B15412" t="s">
        <v>1071</v>
      </c>
      <c r="J15412">
        <v>369</v>
      </c>
      <c r="K15412">
        <v>5</v>
      </c>
      <c r="L15412">
        <v>3</v>
      </c>
      <c r="N15412">
        <v>3</v>
      </c>
      <c r="O15412">
        <v>1.4531000000000001</v>
      </c>
      <c r="R15412">
        <v>0.65229999999999999</v>
      </c>
      <c r="S15412">
        <v>10.01</v>
      </c>
      <c r="T15412">
        <v>43.62</v>
      </c>
      <c r="U15412">
        <v>2.84</v>
      </c>
      <c r="V15412">
        <v>46.46</v>
      </c>
    </row>
    <row r="15413" spans="1:30">
      <c r="A15413" t="s">
        <v>1072</v>
      </c>
      <c r="B15413" t="s">
        <v>1071</v>
      </c>
      <c r="J15413">
        <v>369</v>
      </c>
      <c r="K15413">
        <v>8</v>
      </c>
      <c r="L15413">
        <v>3</v>
      </c>
      <c r="N15413">
        <v>3</v>
      </c>
      <c r="O15413">
        <v>1.5039</v>
      </c>
      <c r="R15413">
        <v>0.39910000000000001</v>
      </c>
      <c r="S15413">
        <v>9.98</v>
      </c>
      <c r="T15413">
        <v>45.04</v>
      </c>
      <c r="U15413">
        <v>1.8</v>
      </c>
      <c r="V15413">
        <v>46.84</v>
      </c>
    </row>
    <row r="15414" spans="1:30">
      <c r="A15414" t="s">
        <v>1072</v>
      </c>
      <c r="B15414" t="s">
        <v>1071</v>
      </c>
      <c r="J15414">
        <v>369</v>
      </c>
      <c r="K15414">
        <v>11</v>
      </c>
      <c r="L15414">
        <v>3</v>
      </c>
      <c r="N15414">
        <v>3</v>
      </c>
      <c r="O15414">
        <v>1.4736</v>
      </c>
      <c r="R15414">
        <v>0.50580000000000003</v>
      </c>
      <c r="S15414">
        <v>9.81</v>
      </c>
      <c r="T15414">
        <v>43.38</v>
      </c>
      <c r="U15414">
        <v>2.2400000000000002</v>
      </c>
      <c r="V15414">
        <v>45.62</v>
      </c>
    </row>
    <row r="15415" spans="1:30">
      <c r="A15415" t="s">
        <v>1072</v>
      </c>
      <c r="B15415" t="s">
        <v>1071</v>
      </c>
      <c r="J15415">
        <v>369</v>
      </c>
      <c r="K15415">
        <v>14</v>
      </c>
      <c r="L15415">
        <v>3</v>
      </c>
      <c r="N15415">
        <v>3</v>
      </c>
      <c r="O15415">
        <v>1.4563999999999999</v>
      </c>
      <c r="R15415">
        <v>0.4602</v>
      </c>
      <c r="S15415">
        <v>9.8800000000000008</v>
      </c>
      <c r="T15415">
        <v>43.17</v>
      </c>
      <c r="U15415">
        <v>2.0099999999999998</v>
      </c>
      <c r="V15415">
        <v>45.18</v>
      </c>
    </row>
    <row r="15416" spans="1:30">
      <c r="A15416" t="s">
        <v>1072</v>
      </c>
      <c r="B15416" t="s">
        <v>1071</v>
      </c>
      <c r="C15416" t="s">
        <v>2389</v>
      </c>
      <c r="G15416">
        <v>24.28</v>
      </c>
      <c r="H15416">
        <v>53.35</v>
      </c>
      <c r="I15416" t="s">
        <v>106</v>
      </c>
      <c r="J15416">
        <v>370</v>
      </c>
      <c r="K15416">
        <v>2</v>
      </c>
      <c r="L15416">
        <v>2</v>
      </c>
      <c r="N15416">
        <v>2</v>
      </c>
      <c r="O15416">
        <v>0.97419999999999995</v>
      </c>
      <c r="R15416">
        <v>1.4466000000000001</v>
      </c>
      <c r="S15416">
        <v>9.94</v>
      </c>
      <c r="T15416">
        <v>19.36</v>
      </c>
      <c r="U15416">
        <v>2.82</v>
      </c>
      <c r="V15416">
        <v>22.18</v>
      </c>
      <c r="Z15416">
        <v>646.37</v>
      </c>
      <c r="AA15416">
        <v>80.209999999999994</v>
      </c>
      <c r="AB15416">
        <v>726.58</v>
      </c>
      <c r="AD15416">
        <v>56</v>
      </c>
    </row>
    <row r="15417" spans="1:30">
      <c r="A15417" t="s">
        <v>1072</v>
      </c>
      <c r="B15417" t="s">
        <v>1071</v>
      </c>
      <c r="J15417">
        <v>370</v>
      </c>
      <c r="K15417">
        <v>5</v>
      </c>
      <c r="L15417">
        <v>3</v>
      </c>
      <c r="N15417">
        <v>3</v>
      </c>
      <c r="O15417">
        <v>0.90490000000000004</v>
      </c>
      <c r="R15417">
        <v>1.0519000000000001</v>
      </c>
      <c r="S15417">
        <v>10.15</v>
      </c>
      <c r="T15417">
        <v>27.55</v>
      </c>
      <c r="U15417">
        <v>2.86</v>
      </c>
      <c r="V15417">
        <v>30.4</v>
      </c>
    </row>
    <row r="15418" spans="1:30">
      <c r="A15418" t="s">
        <v>1072</v>
      </c>
      <c r="B15418" t="s">
        <v>1071</v>
      </c>
      <c r="J15418">
        <v>370</v>
      </c>
      <c r="K15418">
        <v>8</v>
      </c>
      <c r="L15418">
        <v>3</v>
      </c>
      <c r="N15418">
        <v>3</v>
      </c>
      <c r="O15418">
        <v>0.78890000000000005</v>
      </c>
      <c r="R15418">
        <v>1.1388</v>
      </c>
      <c r="S15418">
        <v>10.06</v>
      </c>
      <c r="T15418">
        <v>23.8</v>
      </c>
      <c r="U15418">
        <v>2.7</v>
      </c>
      <c r="V15418">
        <v>26.5</v>
      </c>
    </row>
    <row r="15419" spans="1:30">
      <c r="A15419" t="s">
        <v>1072</v>
      </c>
      <c r="B15419" t="s">
        <v>1071</v>
      </c>
      <c r="J15419">
        <v>370</v>
      </c>
      <c r="K15419">
        <v>11</v>
      </c>
      <c r="L15419">
        <v>3</v>
      </c>
      <c r="N15419">
        <v>3</v>
      </c>
      <c r="O15419">
        <v>0.91679999999999995</v>
      </c>
      <c r="R15419">
        <v>1.1236999999999999</v>
      </c>
      <c r="S15419">
        <v>10.18</v>
      </c>
      <c r="T15419">
        <v>28</v>
      </c>
      <c r="U15419">
        <v>3.09</v>
      </c>
      <c r="V15419">
        <v>31.09</v>
      </c>
    </row>
    <row r="15420" spans="1:30">
      <c r="A15420" t="s">
        <v>1072</v>
      </c>
      <c r="B15420" t="s">
        <v>1071</v>
      </c>
      <c r="J15420">
        <v>370</v>
      </c>
      <c r="K15420">
        <v>14</v>
      </c>
      <c r="L15420">
        <v>3</v>
      </c>
      <c r="N15420">
        <v>3</v>
      </c>
      <c r="O15420">
        <v>1.0697000000000001</v>
      </c>
      <c r="R15420">
        <v>1.1523000000000001</v>
      </c>
      <c r="S15420">
        <v>10.16</v>
      </c>
      <c r="T15420">
        <v>32.590000000000003</v>
      </c>
      <c r="U15420">
        <v>3.7</v>
      </c>
      <c r="V15420">
        <v>36.29</v>
      </c>
    </row>
    <row r="15421" spans="1:30">
      <c r="A15421" t="s">
        <v>1072</v>
      </c>
      <c r="B15421" t="s">
        <v>1071</v>
      </c>
      <c r="J15421">
        <v>370</v>
      </c>
      <c r="K15421">
        <v>17</v>
      </c>
      <c r="L15421">
        <v>3</v>
      </c>
      <c r="N15421">
        <v>3</v>
      </c>
      <c r="O15421">
        <v>1.0995999999999999</v>
      </c>
      <c r="R15421">
        <v>1.1637999999999999</v>
      </c>
      <c r="S15421">
        <v>10.15</v>
      </c>
      <c r="T15421">
        <v>33.49</v>
      </c>
      <c r="U15421">
        <v>3.84</v>
      </c>
      <c r="V15421">
        <v>37.33</v>
      </c>
    </row>
    <row r="15422" spans="1:30">
      <c r="A15422" t="s">
        <v>1072</v>
      </c>
      <c r="B15422" t="s">
        <v>1071</v>
      </c>
      <c r="J15422">
        <v>370</v>
      </c>
      <c r="K15422">
        <v>20</v>
      </c>
      <c r="L15422">
        <v>3</v>
      </c>
      <c r="N15422">
        <v>3</v>
      </c>
      <c r="O15422">
        <v>1.0342</v>
      </c>
      <c r="R15422">
        <v>1.1214999999999999</v>
      </c>
      <c r="S15422">
        <v>10.210000000000001</v>
      </c>
      <c r="T15422">
        <v>31.67</v>
      </c>
      <c r="U15422">
        <v>3.48</v>
      </c>
      <c r="V15422">
        <v>35.15</v>
      </c>
    </row>
    <row r="15423" spans="1:30">
      <c r="A15423" t="s">
        <v>1072</v>
      </c>
      <c r="B15423" t="s">
        <v>1071</v>
      </c>
      <c r="J15423">
        <v>370</v>
      </c>
      <c r="K15423">
        <v>23</v>
      </c>
      <c r="L15423">
        <v>3</v>
      </c>
      <c r="N15423">
        <v>3</v>
      </c>
      <c r="O15423">
        <v>1.0609</v>
      </c>
      <c r="R15423">
        <v>1.2178</v>
      </c>
      <c r="S15423">
        <v>10.19</v>
      </c>
      <c r="T15423">
        <v>32.44</v>
      </c>
      <c r="U15423">
        <v>3.88</v>
      </c>
      <c r="V15423">
        <v>36.31</v>
      </c>
    </row>
    <row r="15424" spans="1:30">
      <c r="A15424" t="s">
        <v>1072</v>
      </c>
      <c r="B15424" t="s">
        <v>1071</v>
      </c>
      <c r="J15424">
        <v>370</v>
      </c>
      <c r="K15424">
        <v>26</v>
      </c>
      <c r="L15424">
        <v>3</v>
      </c>
      <c r="N15424">
        <v>3</v>
      </c>
      <c r="O15424">
        <v>1.1714</v>
      </c>
      <c r="R15424">
        <v>1.2065999999999999</v>
      </c>
      <c r="S15424">
        <v>10.3</v>
      </c>
      <c r="T15424">
        <v>36.19</v>
      </c>
      <c r="U15424">
        <v>4.24</v>
      </c>
      <c r="V15424">
        <v>40.43</v>
      </c>
    </row>
    <row r="15425" spans="1:30">
      <c r="A15425" t="s">
        <v>1072</v>
      </c>
      <c r="B15425" t="s">
        <v>1071</v>
      </c>
      <c r="J15425">
        <v>370</v>
      </c>
      <c r="K15425">
        <v>32</v>
      </c>
      <c r="L15425">
        <v>6</v>
      </c>
      <c r="N15425">
        <v>6</v>
      </c>
      <c r="O15425">
        <v>1.1242000000000001</v>
      </c>
      <c r="R15425">
        <v>1.2305999999999999</v>
      </c>
      <c r="S15425">
        <v>10.29</v>
      </c>
      <c r="T15425">
        <v>69.430000000000007</v>
      </c>
      <c r="U15425">
        <v>8.3000000000000007</v>
      </c>
      <c r="V15425">
        <v>77.73</v>
      </c>
    </row>
    <row r="15426" spans="1:30">
      <c r="A15426" t="s">
        <v>1072</v>
      </c>
      <c r="B15426" t="s">
        <v>1071</v>
      </c>
      <c r="J15426">
        <v>370</v>
      </c>
      <c r="K15426">
        <v>38</v>
      </c>
      <c r="L15426">
        <v>6</v>
      </c>
      <c r="N15426">
        <v>6</v>
      </c>
      <c r="O15426">
        <v>1.1916</v>
      </c>
      <c r="R15426">
        <v>1.3616999999999999</v>
      </c>
      <c r="S15426">
        <v>10.28</v>
      </c>
      <c r="T15426">
        <v>73.5</v>
      </c>
      <c r="U15426">
        <v>9.74</v>
      </c>
      <c r="V15426">
        <v>83.24</v>
      </c>
    </row>
    <row r="15427" spans="1:30">
      <c r="A15427" t="s">
        <v>1072</v>
      </c>
      <c r="B15427" t="s">
        <v>1071</v>
      </c>
      <c r="J15427">
        <v>370</v>
      </c>
      <c r="K15427">
        <v>44</v>
      </c>
      <c r="L15427">
        <v>6</v>
      </c>
      <c r="N15427">
        <v>6</v>
      </c>
      <c r="O15427">
        <v>1.2313000000000001</v>
      </c>
      <c r="R15427">
        <v>1.4123000000000001</v>
      </c>
      <c r="S15427">
        <v>10.37</v>
      </c>
      <c r="T15427">
        <v>76.59</v>
      </c>
      <c r="U15427">
        <v>10.43</v>
      </c>
      <c r="V15427">
        <v>87.02</v>
      </c>
    </row>
    <row r="15428" spans="1:30">
      <c r="A15428" t="s">
        <v>1072</v>
      </c>
      <c r="B15428" t="s">
        <v>1071</v>
      </c>
      <c r="J15428">
        <v>370</v>
      </c>
      <c r="K15428">
        <v>50</v>
      </c>
      <c r="L15428">
        <v>6</v>
      </c>
      <c r="N15428">
        <v>6</v>
      </c>
      <c r="O15428">
        <v>1.2826</v>
      </c>
      <c r="R15428">
        <v>1.1331</v>
      </c>
      <c r="S15428">
        <v>10.64</v>
      </c>
      <c r="T15428">
        <v>81.900000000000006</v>
      </c>
      <c r="U15428">
        <v>8.7200000000000006</v>
      </c>
      <c r="V15428">
        <v>90.62</v>
      </c>
    </row>
    <row r="15429" spans="1:30">
      <c r="A15429" t="s">
        <v>1072</v>
      </c>
      <c r="B15429" t="s">
        <v>1071</v>
      </c>
      <c r="J15429">
        <v>370</v>
      </c>
      <c r="K15429">
        <v>56</v>
      </c>
      <c r="L15429">
        <v>6</v>
      </c>
      <c r="N15429">
        <v>6</v>
      </c>
      <c r="O15429">
        <v>1.2917000000000001</v>
      </c>
      <c r="R15429">
        <v>1.6037999999999999</v>
      </c>
      <c r="S15429">
        <v>10.3</v>
      </c>
      <c r="T15429">
        <v>79.849999999999994</v>
      </c>
      <c r="U15429">
        <v>12.43</v>
      </c>
      <c r="V15429">
        <v>92.28</v>
      </c>
    </row>
    <row r="15430" spans="1:30">
      <c r="A15430" t="s">
        <v>1072</v>
      </c>
      <c r="B15430" t="s">
        <v>1071</v>
      </c>
      <c r="C15430" t="s">
        <v>2389</v>
      </c>
      <c r="G15430">
        <v>24.28</v>
      </c>
      <c r="H15430">
        <v>53.35</v>
      </c>
      <c r="I15430" t="s">
        <v>106</v>
      </c>
      <c r="J15430">
        <v>371</v>
      </c>
      <c r="K15430">
        <v>0</v>
      </c>
      <c r="L15430">
        <v>0</v>
      </c>
      <c r="N15430">
        <v>0</v>
      </c>
      <c r="O15430">
        <v>0.49469999999999997</v>
      </c>
      <c r="R15430">
        <v>1.413</v>
      </c>
      <c r="S15430">
        <v>10.28</v>
      </c>
      <c r="T15430">
        <v>0</v>
      </c>
      <c r="U15430">
        <v>0</v>
      </c>
      <c r="V15430">
        <v>0</v>
      </c>
      <c r="Z15430">
        <v>581.29999999999995</v>
      </c>
      <c r="AA15430">
        <v>58.04</v>
      </c>
      <c r="AB15430">
        <v>639.34</v>
      </c>
      <c r="AD15430">
        <v>48</v>
      </c>
    </row>
    <row r="15431" spans="1:30">
      <c r="A15431" t="s">
        <v>1072</v>
      </c>
      <c r="B15431" t="s">
        <v>1071</v>
      </c>
      <c r="J15431">
        <v>371</v>
      </c>
      <c r="K15431">
        <v>3</v>
      </c>
      <c r="L15431">
        <v>3</v>
      </c>
      <c r="N15431">
        <v>3</v>
      </c>
      <c r="O15431">
        <v>0.78029999999999999</v>
      </c>
      <c r="R15431">
        <v>2.3203999999999998</v>
      </c>
      <c r="S15431">
        <v>10.33</v>
      </c>
      <c r="T15431">
        <v>24.19</v>
      </c>
      <c r="U15431">
        <v>5.43</v>
      </c>
      <c r="V15431">
        <v>29.62</v>
      </c>
    </row>
    <row r="15432" spans="1:30">
      <c r="A15432" t="s">
        <v>1072</v>
      </c>
      <c r="B15432" t="s">
        <v>1071</v>
      </c>
      <c r="J15432">
        <v>371</v>
      </c>
      <c r="K15432">
        <v>6</v>
      </c>
      <c r="L15432">
        <v>3</v>
      </c>
      <c r="N15432">
        <v>3</v>
      </c>
      <c r="O15432">
        <v>1.0556000000000001</v>
      </c>
      <c r="R15432">
        <v>2.4361000000000002</v>
      </c>
      <c r="S15432">
        <v>10.52</v>
      </c>
      <c r="T15432">
        <v>33.33</v>
      </c>
      <c r="U15432">
        <v>7.71</v>
      </c>
      <c r="V15432">
        <v>41.04</v>
      </c>
    </row>
    <row r="15433" spans="1:30">
      <c r="A15433" t="s">
        <v>1072</v>
      </c>
      <c r="B15433" t="s">
        <v>1071</v>
      </c>
      <c r="J15433">
        <v>371</v>
      </c>
      <c r="K15433">
        <v>9</v>
      </c>
      <c r="L15433">
        <v>3</v>
      </c>
      <c r="N15433">
        <v>3</v>
      </c>
      <c r="O15433">
        <v>0.81850000000000001</v>
      </c>
      <c r="R15433">
        <v>1.3359000000000001</v>
      </c>
      <c r="S15433">
        <v>9.91</v>
      </c>
      <c r="T15433">
        <v>24.34</v>
      </c>
      <c r="U15433">
        <v>3.28</v>
      </c>
      <c r="V15433">
        <v>27.62</v>
      </c>
    </row>
    <row r="15434" spans="1:30">
      <c r="A15434" t="s">
        <v>1072</v>
      </c>
      <c r="B15434" t="s">
        <v>1071</v>
      </c>
      <c r="J15434">
        <v>371</v>
      </c>
      <c r="K15434">
        <v>12</v>
      </c>
      <c r="L15434">
        <v>3</v>
      </c>
      <c r="N15434">
        <v>3</v>
      </c>
      <c r="O15434">
        <v>1.1117999999999999</v>
      </c>
      <c r="R15434">
        <v>1.0222</v>
      </c>
      <c r="S15434">
        <v>10.119999999999999</v>
      </c>
      <c r="T15434">
        <v>33.74</v>
      </c>
      <c r="U15434">
        <v>3.41</v>
      </c>
      <c r="V15434">
        <v>37.15</v>
      </c>
    </row>
    <row r="15435" spans="1:30">
      <c r="A15435" t="s">
        <v>1072</v>
      </c>
      <c r="B15435" t="s">
        <v>1071</v>
      </c>
      <c r="J15435">
        <v>371</v>
      </c>
      <c r="K15435">
        <v>15</v>
      </c>
      <c r="L15435">
        <v>3</v>
      </c>
      <c r="N15435">
        <v>3</v>
      </c>
      <c r="O15435">
        <v>0.98640000000000005</v>
      </c>
      <c r="R15435">
        <v>1.016</v>
      </c>
      <c r="S15435">
        <v>10.130000000000001</v>
      </c>
      <c r="T15435">
        <v>29.99</v>
      </c>
      <c r="U15435">
        <v>3.01</v>
      </c>
      <c r="V15435">
        <v>33</v>
      </c>
    </row>
    <row r="15436" spans="1:30">
      <c r="A15436" t="s">
        <v>1072</v>
      </c>
      <c r="B15436" t="s">
        <v>1071</v>
      </c>
      <c r="J15436">
        <v>371</v>
      </c>
      <c r="K15436">
        <v>18</v>
      </c>
      <c r="L15436">
        <v>3</v>
      </c>
      <c r="N15436">
        <v>3</v>
      </c>
      <c r="O15436">
        <v>1.1503000000000001</v>
      </c>
      <c r="R15436">
        <v>0.98740000000000006</v>
      </c>
      <c r="S15436">
        <v>10.16</v>
      </c>
      <c r="T15436">
        <v>35.049999999999997</v>
      </c>
      <c r="U15436">
        <v>3.41</v>
      </c>
      <c r="V15436">
        <v>38.450000000000003</v>
      </c>
    </row>
    <row r="15437" spans="1:30">
      <c r="A15437" t="s">
        <v>1072</v>
      </c>
      <c r="B15437" t="s">
        <v>1071</v>
      </c>
      <c r="J15437">
        <v>371</v>
      </c>
      <c r="K15437">
        <v>21</v>
      </c>
      <c r="L15437">
        <v>3</v>
      </c>
      <c r="N15437">
        <v>3</v>
      </c>
      <c r="O15437">
        <v>1.3132999999999999</v>
      </c>
      <c r="R15437">
        <v>0.90190000000000003</v>
      </c>
      <c r="S15437">
        <v>10.3</v>
      </c>
      <c r="T15437">
        <v>40.58</v>
      </c>
      <c r="U15437">
        <v>3.55</v>
      </c>
      <c r="V15437">
        <v>44.13</v>
      </c>
    </row>
    <row r="15438" spans="1:30">
      <c r="A15438" t="s">
        <v>1072</v>
      </c>
      <c r="B15438" t="s">
        <v>1071</v>
      </c>
      <c r="J15438">
        <v>371</v>
      </c>
      <c r="K15438">
        <v>24</v>
      </c>
      <c r="L15438">
        <v>3</v>
      </c>
      <c r="N15438">
        <v>3</v>
      </c>
      <c r="O15438">
        <v>1.0759000000000001</v>
      </c>
      <c r="R15438">
        <v>0.82189999999999996</v>
      </c>
      <c r="S15438">
        <v>10.42</v>
      </c>
      <c r="T15438">
        <v>33.64</v>
      </c>
      <c r="U15438">
        <v>2.65</v>
      </c>
      <c r="V15438">
        <v>36.29</v>
      </c>
    </row>
    <row r="15439" spans="1:30">
      <c r="A15439" t="s">
        <v>1072</v>
      </c>
      <c r="B15439" t="s">
        <v>1071</v>
      </c>
      <c r="J15439">
        <v>371</v>
      </c>
      <c r="K15439">
        <v>30</v>
      </c>
      <c r="L15439">
        <v>6</v>
      </c>
      <c r="N15439">
        <v>6</v>
      </c>
      <c r="O15439">
        <v>1.3395999999999999</v>
      </c>
      <c r="R15439">
        <v>0.96230000000000004</v>
      </c>
      <c r="S15439">
        <v>10.36</v>
      </c>
      <c r="T15439">
        <v>83.24</v>
      </c>
      <c r="U15439">
        <v>7.73</v>
      </c>
      <c r="V15439">
        <v>90.97</v>
      </c>
    </row>
    <row r="15440" spans="1:30">
      <c r="A15440" t="s">
        <v>1072</v>
      </c>
      <c r="B15440" t="s">
        <v>1071</v>
      </c>
      <c r="J15440">
        <v>371</v>
      </c>
      <c r="K15440">
        <v>36</v>
      </c>
      <c r="L15440">
        <v>6</v>
      </c>
      <c r="N15440">
        <v>6</v>
      </c>
      <c r="O15440">
        <v>1.2329000000000001</v>
      </c>
      <c r="R15440">
        <v>0.68089999999999995</v>
      </c>
      <c r="S15440">
        <v>10.4</v>
      </c>
      <c r="T15440">
        <v>76.959999999999994</v>
      </c>
      <c r="U15440">
        <v>5.04</v>
      </c>
      <c r="V15440">
        <v>82</v>
      </c>
    </row>
    <row r="15441" spans="1:30">
      <c r="A15441" t="s">
        <v>1072</v>
      </c>
      <c r="B15441" t="s">
        <v>1071</v>
      </c>
      <c r="J15441">
        <v>371</v>
      </c>
      <c r="K15441">
        <v>42</v>
      </c>
      <c r="L15441">
        <v>6</v>
      </c>
      <c r="N15441">
        <v>6</v>
      </c>
      <c r="O15441">
        <v>1.1921999999999999</v>
      </c>
      <c r="R15441">
        <v>0.8891</v>
      </c>
      <c r="S15441">
        <v>10.37</v>
      </c>
      <c r="T15441">
        <v>74.16</v>
      </c>
      <c r="U15441">
        <v>6.36</v>
      </c>
      <c r="V15441">
        <v>80.52</v>
      </c>
    </row>
    <row r="15442" spans="1:30">
      <c r="A15442" t="s">
        <v>1072</v>
      </c>
      <c r="B15442" t="s">
        <v>1071</v>
      </c>
      <c r="J15442">
        <v>371</v>
      </c>
      <c r="K15442">
        <v>48</v>
      </c>
      <c r="L15442">
        <v>6</v>
      </c>
      <c r="N15442">
        <v>6</v>
      </c>
      <c r="O15442">
        <v>1.4496</v>
      </c>
      <c r="R15442">
        <v>0.74199999999999999</v>
      </c>
      <c r="S15442">
        <v>10.59</v>
      </c>
      <c r="T15442">
        <v>92.09</v>
      </c>
      <c r="U15442">
        <v>6.45</v>
      </c>
      <c r="V15442">
        <v>98.55</v>
      </c>
    </row>
    <row r="15443" spans="1:30">
      <c r="A15443" t="s">
        <v>1072</v>
      </c>
      <c r="B15443" t="s">
        <v>1071</v>
      </c>
      <c r="C15443" t="s">
        <v>2389</v>
      </c>
      <c r="G15443">
        <v>24.28</v>
      </c>
      <c r="H15443">
        <v>53.35</v>
      </c>
      <c r="I15443" t="s">
        <v>106</v>
      </c>
      <c r="J15443">
        <v>372</v>
      </c>
      <c r="K15443">
        <v>0</v>
      </c>
      <c r="L15443">
        <v>0</v>
      </c>
      <c r="N15443">
        <v>0</v>
      </c>
      <c r="O15443">
        <v>0.94769999999999999</v>
      </c>
      <c r="R15443">
        <v>1.4129</v>
      </c>
      <c r="S15443">
        <v>9.81</v>
      </c>
      <c r="T15443">
        <v>0</v>
      </c>
      <c r="U15443">
        <v>0</v>
      </c>
      <c r="V15443">
        <v>0</v>
      </c>
      <c r="Z15443">
        <v>269.91000000000003</v>
      </c>
      <c r="AA15443">
        <v>22.74</v>
      </c>
      <c r="AB15443">
        <v>292.64999999999998</v>
      </c>
      <c r="AD15443">
        <v>21</v>
      </c>
    </row>
    <row r="15444" spans="1:30">
      <c r="A15444" t="s">
        <v>1072</v>
      </c>
      <c r="B15444" t="s">
        <v>1071</v>
      </c>
      <c r="J15444">
        <v>372</v>
      </c>
      <c r="K15444">
        <v>3</v>
      </c>
      <c r="L15444">
        <v>3</v>
      </c>
      <c r="N15444">
        <v>3</v>
      </c>
      <c r="O15444">
        <v>1.2289000000000001</v>
      </c>
      <c r="R15444">
        <v>0.63419999999999999</v>
      </c>
      <c r="S15444">
        <v>10.65</v>
      </c>
      <c r="T15444">
        <v>39.25</v>
      </c>
      <c r="U15444">
        <v>2.34</v>
      </c>
      <c r="V15444">
        <v>41.59</v>
      </c>
    </row>
    <row r="15445" spans="1:30">
      <c r="A15445" t="s">
        <v>1072</v>
      </c>
      <c r="B15445" t="s">
        <v>1071</v>
      </c>
      <c r="J15445">
        <v>372</v>
      </c>
      <c r="K15445">
        <v>6</v>
      </c>
      <c r="L15445">
        <v>3</v>
      </c>
      <c r="N15445">
        <v>3</v>
      </c>
      <c r="O15445">
        <v>1.1617</v>
      </c>
      <c r="R15445">
        <v>0.94059999999999999</v>
      </c>
      <c r="S15445">
        <v>10.25</v>
      </c>
      <c r="T15445">
        <v>35.72</v>
      </c>
      <c r="U15445">
        <v>3.28</v>
      </c>
      <c r="V15445">
        <v>39</v>
      </c>
    </row>
    <row r="15446" spans="1:30">
      <c r="A15446" t="s">
        <v>1072</v>
      </c>
      <c r="B15446" t="s">
        <v>1071</v>
      </c>
      <c r="J15446">
        <v>372</v>
      </c>
      <c r="K15446">
        <v>9</v>
      </c>
      <c r="L15446">
        <v>3</v>
      </c>
      <c r="N15446">
        <v>3</v>
      </c>
      <c r="O15446">
        <v>1.1391</v>
      </c>
      <c r="R15446">
        <v>1.0415000000000001</v>
      </c>
      <c r="S15446">
        <v>10.27</v>
      </c>
      <c r="T15446">
        <v>35.090000000000003</v>
      </c>
      <c r="U15446">
        <v>3.56</v>
      </c>
      <c r="V15446">
        <v>38.64</v>
      </c>
    </row>
    <row r="15447" spans="1:30">
      <c r="A15447" t="s">
        <v>1072</v>
      </c>
      <c r="B15447" t="s">
        <v>1071</v>
      </c>
      <c r="J15447">
        <v>372</v>
      </c>
      <c r="K15447">
        <v>12</v>
      </c>
      <c r="L15447">
        <v>3</v>
      </c>
      <c r="N15447">
        <v>3</v>
      </c>
      <c r="O15447">
        <v>1.1693</v>
      </c>
      <c r="R15447">
        <v>1.0334000000000001</v>
      </c>
      <c r="S15447">
        <v>10.28</v>
      </c>
      <c r="T15447">
        <v>36.07</v>
      </c>
      <c r="U15447">
        <v>3.63</v>
      </c>
      <c r="V15447">
        <v>39.700000000000003</v>
      </c>
    </row>
    <row r="15448" spans="1:30">
      <c r="A15448" t="s">
        <v>1072</v>
      </c>
      <c r="B15448" t="s">
        <v>1071</v>
      </c>
      <c r="J15448">
        <v>372</v>
      </c>
      <c r="K15448">
        <v>15</v>
      </c>
      <c r="L15448">
        <v>3</v>
      </c>
      <c r="N15448">
        <v>3</v>
      </c>
      <c r="O15448">
        <v>1.3134999999999999</v>
      </c>
      <c r="R15448">
        <v>0.70950000000000002</v>
      </c>
      <c r="S15448">
        <v>10.51</v>
      </c>
      <c r="T15448">
        <v>41.41</v>
      </c>
      <c r="U15448">
        <v>2.8</v>
      </c>
      <c r="V15448">
        <v>44.2</v>
      </c>
    </row>
    <row r="15449" spans="1:30">
      <c r="A15449" t="s">
        <v>1072</v>
      </c>
      <c r="B15449" t="s">
        <v>1071</v>
      </c>
      <c r="J15449">
        <v>372</v>
      </c>
      <c r="K15449">
        <v>18</v>
      </c>
      <c r="L15449">
        <v>3</v>
      </c>
      <c r="N15449">
        <v>3</v>
      </c>
      <c r="O15449">
        <v>1.3541000000000001</v>
      </c>
      <c r="R15449">
        <v>0.90429999999999999</v>
      </c>
      <c r="S15449">
        <v>10.42</v>
      </c>
      <c r="T15449">
        <v>42.32</v>
      </c>
      <c r="U15449">
        <v>3.67</v>
      </c>
      <c r="V15449">
        <v>45.99</v>
      </c>
    </row>
    <row r="15450" spans="1:30">
      <c r="A15450" t="s">
        <v>1072</v>
      </c>
      <c r="B15450" t="s">
        <v>1071</v>
      </c>
      <c r="J15450">
        <v>372</v>
      </c>
      <c r="K15450">
        <v>21</v>
      </c>
      <c r="L15450">
        <v>3</v>
      </c>
      <c r="N15450">
        <v>3</v>
      </c>
      <c r="O15450">
        <v>1.2998000000000001</v>
      </c>
      <c r="R15450">
        <v>0.88959999999999995</v>
      </c>
      <c r="S15450">
        <v>10.27</v>
      </c>
      <c r="T15450">
        <v>40.049999999999997</v>
      </c>
      <c r="U15450">
        <v>3.47</v>
      </c>
      <c r="V15450">
        <v>43.52</v>
      </c>
    </row>
    <row r="15451" spans="1:30">
      <c r="A15451" t="s">
        <v>1072</v>
      </c>
      <c r="B15451" t="s">
        <v>1071</v>
      </c>
      <c r="C15451" t="s">
        <v>2389</v>
      </c>
      <c r="G15451">
        <v>24.24</v>
      </c>
      <c r="H15451">
        <v>53.47</v>
      </c>
      <c r="I15451" t="s">
        <v>106</v>
      </c>
      <c r="J15451">
        <v>373</v>
      </c>
      <c r="K15451">
        <v>1</v>
      </c>
      <c r="L15451">
        <v>1</v>
      </c>
      <c r="N15451">
        <v>1</v>
      </c>
      <c r="O15451">
        <v>1.2205999999999999</v>
      </c>
      <c r="R15451">
        <v>1.6636</v>
      </c>
      <c r="S15451">
        <v>9.91</v>
      </c>
      <c r="T15451">
        <v>12.1</v>
      </c>
      <c r="U15451">
        <v>2.0299999999999998</v>
      </c>
      <c r="V15451">
        <v>14.13</v>
      </c>
      <c r="Z15451">
        <v>923.77</v>
      </c>
      <c r="AA15451">
        <v>66.290000000000006</v>
      </c>
      <c r="AB15451">
        <v>990.06</v>
      </c>
      <c r="AD15451">
        <v>67</v>
      </c>
    </row>
    <row r="15452" spans="1:30">
      <c r="A15452" t="s">
        <v>1072</v>
      </c>
      <c r="B15452" t="s">
        <v>1071</v>
      </c>
      <c r="J15452">
        <v>373</v>
      </c>
      <c r="K15452">
        <v>4</v>
      </c>
      <c r="L15452">
        <v>3</v>
      </c>
      <c r="N15452">
        <v>3</v>
      </c>
      <c r="O15452">
        <v>1.2536</v>
      </c>
      <c r="R15452">
        <v>0.80669999999999997</v>
      </c>
      <c r="S15452">
        <v>10.47</v>
      </c>
      <c r="T15452">
        <v>39.39</v>
      </c>
      <c r="U15452">
        <v>3.03</v>
      </c>
      <c r="V15452">
        <v>42.43</v>
      </c>
    </row>
    <row r="15453" spans="1:30">
      <c r="A15453" t="s">
        <v>1072</v>
      </c>
      <c r="B15453" t="s">
        <v>1071</v>
      </c>
      <c r="J15453">
        <v>373</v>
      </c>
      <c r="K15453">
        <v>7</v>
      </c>
      <c r="L15453">
        <v>3</v>
      </c>
      <c r="N15453">
        <v>3</v>
      </c>
      <c r="O15453">
        <v>1.3759999999999999</v>
      </c>
      <c r="R15453">
        <v>0.76200000000000001</v>
      </c>
      <c r="S15453">
        <v>10.46</v>
      </c>
      <c r="T15453">
        <v>43.16</v>
      </c>
      <c r="U15453">
        <v>3.15</v>
      </c>
      <c r="V15453">
        <v>46.31</v>
      </c>
    </row>
    <row r="15454" spans="1:30">
      <c r="A15454" t="s">
        <v>1072</v>
      </c>
      <c r="B15454" t="s">
        <v>1071</v>
      </c>
      <c r="J15454">
        <v>373</v>
      </c>
      <c r="K15454">
        <v>10</v>
      </c>
      <c r="L15454">
        <v>3</v>
      </c>
      <c r="N15454">
        <v>3</v>
      </c>
      <c r="O15454">
        <v>1.3612</v>
      </c>
      <c r="R15454">
        <v>0.57420000000000004</v>
      </c>
      <c r="S15454">
        <v>10.69</v>
      </c>
      <c r="T15454">
        <v>43.65</v>
      </c>
      <c r="U15454">
        <v>2.34</v>
      </c>
      <c r="V15454">
        <v>45.99</v>
      </c>
    </row>
    <row r="15455" spans="1:30">
      <c r="A15455" t="s">
        <v>1072</v>
      </c>
      <c r="B15455" t="s">
        <v>1071</v>
      </c>
      <c r="J15455">
        <v>373</v>
      </c>
      <c r="K15455">
        <v>13</v>
      </c>
      <c r="L15455">
        <v>3</v>
      </c>
      <c r="N15455">
        <v>3</v>
      </c>
      <c r="O15455">
        <v>1.4308000000000001</v>
      </c>
      <c r="R15455">
        <v>0.51800000000000002</v>
      </c>
      <c r="S15455">
        <v>10.9</v>
      </c>
      <c r="T15455">
        <v>46.78</v>
      </c>
      <c r="U15455">
        <v>2.2200000000000002</v>
      </c>
      <c r="V15455">
        <v>49</v>
      </c>
    </row>
    <row r="15456" spans="1:30">
      <c r="A15456" t="s">
        <v>1072</v>
      </c>
      <c r="B15456" t="s">
        <v>1071</v>
      </c>
      <c r="J15456">
        <v>373</v>
      </c>
      <c r="K15456">
        <v>16</v>
      </c>
      <c r="L15456">
        <v>3</v>
      </c>
      <c r="N15456">
        <v>3</v>
      </c>
      <c r="O15456">
        <v>1.3834</v>
      </c>
      <c r="R15456">
        <v>0.86709999999999998</v>
      </c>
      <c r="S15456">
        <v>10.63</v>
      </c>
      <c r="T15456">
        <v>44.1</v>
      </c>
      <c r="U15456">
        <v>3.6</v>
      </c>
      <c r="V15456">
        <v>47.7</v>
      </c>
    </row>
    <row r="15457" spans="1:30">
      <c r="A15457" t="s">
        <v>1072</v>
      </c>
      <c r="B15457" t="s">
        <v>1071</v>
      </c>
      <c r="J15457">
        <v>373</v>
      </c>
      <c r="K15457">
        <v>19</v>
      </c>
      <c r="L15457">
        <v>3</v>
      </c>
      <c r="N15457">
        <v>3</v>
      </c>
      <c r="O15457">
        <v>1.3358000000000001</v>
      </c>
      <c r="R15457">
        <v>1.2768999999999999</v>
      </c>
      <c r="S15457">
        <v>10.73</v>
      </c>
      <c r="T15457">
        <v>42.99</v>
      </c>
      <c r="U15457">
        <v>5.12</v>
      </c>
      <c r="V15457">
        <v>48.11</v>
      </c>
    </row>
    <row r="15458" spans="1:30">
      <c r="A15458" t="s">
        <v>1072</v>
      </c>
      <c r="B15458" t="s">
        <v>1071</v>
      </c>
      <c r="J15458">
        <v>373</v>
      </c>
      <c r="K15458">
        <v>22</v>
      </c>
      <c r="L15458">
        <v>3</v>
      </c>
      <c r="N15458">
        <v>3</v>
      </c>
      <c r="O15458">
        <v>1.3745000000000001</v>
      </c>
      <c r="R15458">
        <v>1.6601999999999999</v>
      </c>
      <c r="S15458">
        <v>9.67</v>
      </c>
      <c r="T15458">
        <v>39.880000000000003</v>
      </c>
      <c r="U15458">
        <v>6.85</v>
      </c>
      <c r="V15458">
        <v>46.73</v>
      </c>
    </row>
    <row r="15459" spans="1:30">
      <c r="A15459" t="s">
        <v>1072</v>
      </c>
      <c r="B15459" t="s">
        <v>1071</v>
      </c>
      <c r="J15459">
        <v>373</v>
      </c>
      <c r="K15459">
        <v>25</v>
      </c>
      <c r="L15459">
        <v>3</v>
      </c>
      <c r="N15459">
        <v>3</v>
      </c>
      <c r="O15459">
        <v>1.3614999999999999</v>
      </c>
      <c r="R15459">
        <v>0.66320000000000001</v>
      </c>
      <c r="S15459">
        <v>10.67</v>
      </c>
      <c r="T15459">
        <v>43.58</v>
      </c>
      <c r="U15459">
        <v>2.71</v>
      </c>
      <c r="V15459">
        <v>46.29</v>
      </c>
    </row>
    <row r="15460" spans="1:30">
      <c r="A15460" t="s">
        <v>1072</v>
      </c>
      <c r="B15460" t="s">
        <v>1071</v>
      </c>
      <c r="J15460">
        <v>373</v>
      </c>
      <c r="K15460">
        <v>28</v>
      </c>
      <c r="L15460">
        <v>3</v>
      </c>
      <c r="N15460">
        <v>3</v>
      </c>
      <c r="O15460">
        <v>1.3307</v>
      </c>
      <c r="R15460">
        <v>1.6454</v>
      </c>
      <c r="S15460">
        <v>9.65</v>
      </c>
      <c r="T15460">
        <v>38.51</v>
      </c>
      <c r="U15460">
        <v>6.57</v>
      </c>
      <c r="V15460">
        <v>45.08</v>
      </c>
    </row>
    <row r="15461" spans="1:30">
      <c r="A15461" t="s">
        <v>1072</v>
      </c>
      <c r="B15461" t="s">
        <v>1071</v>
      </c>
      <c r="J15461">
        <v>373</v>
      </c>
      <c r="K15461">
        <v>31</v>
      </c>
      <c r="L15461">
        <v>3</v>
      </c>
      <c r="N15461">
        <v>3</v>
      </c>
      <c r="O15461">
        <v>1.3832</v>
      </c>
      <c r="R15461">
        <v>1.2745</v>
      </c>
      <c r="S15461">
        <v>9.77</v>
      </c>
      <c r="T15461">
        <v>40.54</v>
      </c>
      <c r="U15461">
        <v>5.29</v>
      </c>
      <c r="V15461">
        <v>45.82</v>
      </c>
    </row>
    <row r="15462" spans="1:30">
      <c r="A15462" t="s">
        <v>1072</v>
      </c>
      <c r="B15462" t="s">
        <v>1071</v>
      </c>
      <c r="J15462">
        <v>373</v>
      </c>
      <c r="K15462">
        <v>34</v>
      </c>
      <c r="L15462">
        <v>3</v>
      </c>
      <c r="N15462">
        <v>3</v>
      </c>
      <c r="O15462">
        <v>1.2706999999999999</v>
      </c>
      <c r="R15462">
        <v>0.81120000000000003</v>
      </c>
      <c r="S15462">
        <v>10.28</v>
      </c>
      <c r="T15462">
        <v>39.19</v>
      </c>
      <c r="U15462">
        <v>3.09</v>
      </c>
      <c r="V15462">
        <v>42.29</v>
      </c>
    </row>
    <row r="15463" spans="1:30">
      <c r="A15463" t="s">
        <v>1072</v>
      </c>
      <c r="B15463" t="s">
        <v>1071</v>
      </c>
      <c r="J15463">
        <v>373</v>
      </c>
      <c r="K15463">
        <v>37</v>
      </c>
      <c r="L15463">
        <v>3</v>
      </c>
      <c r="N15463">
        <v>3</v>
      </c>
      <c r="O15463">
        <v>1.2555000000000001</v>
      </c>
      <c r="R15463">
        <v>0.38540000000000002</v>
      </c>
      <c r="S15463">
        <v>10.59</v>
      </c>
      <c r="T15463">
        <v>39.880000000000003</v>
      </c>
      <c r="U15463">
        <v>1.45</v>
      </c>
      <c r="V15463">
        <v>41.33</v>
      </c>
    </row>
    <row r="15464" spans="1:30">
      <c r="A15464" t="s">
        <v>1072</v>
      </c>
      <c r="B15464" t="s">
        <v>1071</v>
      </c>
      <c r="J15464">
        <v>373</v>
      </c>
      <c r="K15464">
        <v>43</v>
      </c>
      <c r="L15464">
        <v>6</v>
      </c>
      <c r="N15464">
        <v>6</v>
      </c>
      <c r="O15464">
        <v>1.2969999999999999</v>
      </c>
      <c r="R15464">
        <v>0.41860000000000003</v>
      </c>
      <c r="S15464">
        <v>10.75</v>
      </c>
      <c r="T15464">
        <v>83.63</v>
      </c>
      <c r="U15464">
        <v>3.26</v>
      </c>
      <c r="V15464">
        <v>86.89</v>
      </c>
    </row>
    <row r="15465" spans="1:30">
      <c r="A15465" t="s">
        <v>1072</v>
      </c>
      <c r="B15465" t="s">
        <v>1071</v>
      </c>
      <c r="J15465">
        <v>373</v>
      </c>
      <c r="K15465">
        <v>49</v>
      </c>
      <c r="L15465">
        <v>6</v>
      </c>
      <c r="N15465">
        <v>6</v>
      </c>
      <c r="O15465">
        <v>1.3312999999999999</v>
      </c>
      <c r="R15465">
        <v>0.1575</v>
      </c>
      <c r="S15465">
        <v>11.03</v>
      </c>
      <c r="T15465">
        <v>88.07</v>
      </c>
      <c r="U15465">
        <v>1.26</v>
      </c>
      <c r="V15465">
        <v>89.33</v>
      </c>
    </row>
    <row r="15466" spans="1:30">
      <c r="A15466" t="s">
        <v>1072</v>
      </c>
      <c r="B15466" t="s">
        <v>1071</v>
      </c>
      <c r="J15466">
        <v>373</v>
      </c>
      <c r="K15466">
        <v>55</v>
      </c>
      <c r="L15466">
        <v>6</v>
      </c>
      <c r="N15466">
        <v>6</v>
      </c>
      <c r="O15466">
        <v>1.2532000000000001</v>
      </c>
      <c r="R15466">
        <v>0.73699999999999999</v>
      </c>
      <c r="S15466">
        <v>10.44</v>
      </c>
      <c r="T15466">
        <v>78.47</v>
      </c>
      <c r="U15466">
        <v>5.54</v>
      </c>
      <c r="V15466">
        <v>84.01</v>
      </c>
    </row>
    <row r="15467" spans="1:30">
      <c r="A15467" t="s">
        <v>1072</v>
      </c>
      <c r="B15467" t="s">
        <v>1071</v>
      </c>
      <c r="J15467">
        <v>373</v>
      </c>
      <c r="K15467">
        <v>61</v>
      </c>
      <c r="L15467">
        <v>6</v>
      </c>
      <c r="N15467">
        <v>6</v>
      </c>
      <c r="O15467">
        <v>1.2582</v>
      </c>
      <c r="R15467">
        <v>0.45250000000000001</v>
      </c>
      <c r="S15467">
        <v>10.49</v>
      </c>
      <c r="T15467">
        <v>79.23</v>
      </c>
      <c r="U15467">
        <v>3.42</v>
      </c>
      <c r="V15467">
        <v>82.65</v>
      </c>
    </row>
    <row r="15468" spans="1:30">
      <c r="A15468" t="s">
        <v>1072</v>
      </c>
      <c r="B15468" t="s">
        <v>1071</v>
      </c>
      <c r="J15468">
        <v>373</v>
      </c>
      <c r="K15468">
        <v>67</v>
      </c>
      <c r="L15468">
        <v>6</v>
      </c>
      <c r="N15468">
        <v>6</v>
      </c>
      <c r="O15468">
        <v>1.2958000000000001</v>
      </c>
      <c r="R15468">
        <v>0.69030000000000002</v>
      </c>
      <c r="S15468">
        <v>10.37</v>
      </c>
      <c r="T15468">
        <v>80.62</v>
      </c>
      <c r="U15468">
        <v>5.37</v>
      </c>
      <c r="V15468">
        <v>85.99</v>
      </c>
    </row>
    <row r="15469" spans="1:30">
      <c r="A15469" t="s">
        <v>1072</v>
      </c>
      <c r="B15469" t="s">
        <v>1071</v>
      </c>
      <c r="C15469" t="s">
        <v>2389</v>
      </c>
      <c r="G15469">
        <v>24.24</v>
      </c>
      <c r="H15469">
        <v>53.47</v>
      </c>
      <c r="I15469" t="s">
        <v>106</v>
      </c>
      <c r="J15469">
        <v>374</v>
      </c>
      <c r="K15469">
        <v>3</v>
      </c>
      <c r="L15469">
        <v>3</v>
      </c>
      <c r="N15469">
        <v>3</v>
      </c>
      <c r="O15469">
        <v>1.3482000000000001</v>
      </c>
      <c r="R15469">
        <v>0.99080000000000001</v>
      </c>
      <c r="S15469">
        <v>10.62</v>
      </c>
      <c r="T15469">
        <v>42.95</v>
      </c>
      <c r="U15469">
        <v>4.01</v>
      </c>
      <c r="V15469">
        <v>46.96</v>
      </c>
      <c r="Z15469">
        <v>987.4</v>
      </c>
      <c r="AA15469">
        <v>44.07</v>
      </c>
      <c r="AB15469">
        <v>1031.47</v>
      </c>
      <c r="AD15469">
        <v>66</v>
      </c>
    </row>
    <row r="15470" spans="1:30">
      <c r="A15470" t="s">
        <v>1072</v>
      </c>
      <c r="B15470" t="s">
        <v>1071</v>
      </c>
      <c r="J15470">
        <v>374</v>
      </c>
      <c r="K15470">
        <v>6</v>
      </c>
      <c r="L15470">
        <v>3</v>
      </c>
      <c r="N15470">
        <v>3</v>
      </c>
      <c r="O15470">
        <v>1.3263</v>
      </c>
      <c r="R15470">
        <v>0.79659999999999997</v>
      </c>
      <c r="S15470">
        <v>10.66</v>
      </c>
      <c r="T15470">
        <v>42.43</v>
      </c>
      <c r="U15470">
        <v>3.17</v>
      </c>
      <c r="V15470">
        <v>45.6</v>
      </c>
    </row>
    <row r="15471" spans="1:30">
      <c r="A15471" t="s">
        <v>1072</v>
      </c>
      <c r="B15471" t="s">
        <v>1071</v>
      </c>
      <c r="J15471">
        <v>374</v>
      </c>
      <c r="K15471">
        <v>9</v>
      </c>
      <c r="L15471">
        <v>3</v>
      </c>
      <c r="N15471">
        <v>3</v>
      </c>
      <c r="O15471">
        <v>1.3862000000000001</v>
      </c>
      <c r="R15471">
        <v>0.26869999999999999</v>
      </c>
      <c r="S15471">
        <v>10.48</v>
      </c>
      <c r="T15471">
        <v>43.58</v>
      </c>
      <c r="U15471">
        <v>1.1200000000000001</v>
      </c>
      <c r="V15471">
        <v>44.7</v>
      </c>
    </row>
    <row r="15472" spans="1:30">
      <c r="A15472" t="s">
        <v>1072</v>
      </c>
      <c r="B15472" t="s">
        <v>1071</v>
      </c>
      <c r="J15472">
        <v>374</v>
      </c>
      <c r="K15472">
        <v>12</v>
      </c>
      <c r="L15472">
        <v>3</v>
      </c>
      <c r="N15472">
        <v>3</v>
      </c>
      <c r="O15472">
        <v>1.3569</v>
      </c>
      <c r="R15472">
        <v>0.53239999999999998</v>
      </c>
      <c r="S15472">
        <v>11</v>
      </c>
      <c r="T15472">
        <v>44.77</v>
      </c>
      <c r="U15472">
        <v>2.17</v>
      </c>
      <c r="V15472">
        <v>46.94</v>
      </c>
    </row>
    <row r="15473" spans="1:30">
      <c r="A15473" t="s">
        <v>1072</v>
      </c>
      <c r="B15473" t="s">
        <v>1071</v>
      </c>
      <c r="J15473">
        <v>374</v>
      </c>
      <c r="K15473">
        <v>15</v>
      </c>
      <c r="L15473">
        <v>3</v>
      </c>
      <c r="N15473">
        <v>3</v>
      </c>
      <c r="O15473">
        <v>1.4040999999999999</v>
      </c>
      <c r="R15473">
        <v>1.1996</v>
      </c>
      <c r="S15473">
        <v>10.42</v>
      </c>
      <c r="T15473">
        <v>43.9</v>
      </c>
      <c r="U15473">
        <v>5.05</v>
      </c>
      <c r="V15473">
        <v>48.95</v>
      </c>
    </row>
    <row r="15474" spans="1:30">
      <c r="A15474" t="s">
        <v>1072</v>
      </c>
      <c r="B15474" t="s">
        <v>1071</v>
      </c>
      <c r="J15474">
        <v>374</v>
      </c>
      <c r="K15474">
        <v>18</v>
      </c>
      <c r="L15474">
        <v>3</v>
      </c>
      <c r="N15474">
        <v>3</v>
      </c>
      <c r="O15474">
        <v>1.3729</v>
      </c>
      <c r="R15474">
        <v>0.4773</v>
      </c>
      <c r="S15474">
        <v>10.94</v>
      </c>
      <c r="T15474">
        <v>45.04</v>
      </c>
      <c r="U15474">
        <v>1.97</v>
      </c>
      <c r="V15474">
        <v>47.01</v>
      </c>
    </row>
    <row r="15475" spans="1:30">
      <c r="A15475" t="s">
        <v>1072</v>
      </c>
      <c r="B15475" t="s">
        <v>1071</v>
      </c>
      <c r="J15475">
        <v>374</v>
      </c>
      <c r="K15475">
        <v>21</v>
      </c>
      <c r="L15475">
        <v>3</v>
      </c>
      <c r="N15475">
        <v>3</v>
      </c>
      <c r="O15475">
        <v>1.3793</v>
      </c>
      <c r="R15475">
        <v>0.11650000000000001</v>
      </c>
      <c r="S15475">
        <v>11</v>
      </c>
      <c r="T15475">
        <v>45.51</v>
      </c>
      <c r="U15475">
        <v>0.48</v>
      </c>
      <c r="V15475">
        <v>46</v>
      </c>
    </row>
    <row r="15476" spans="1:30">
      <c r="A15476" t="s">
        <v>1072</v>
      </c>
      <c r="B15476" t="s">
        <v>1071</v>
      </c>
      <c r="J15476">
        <v>374</v>
      </c>
      <c r="K15476">
        <v>24</v>
      </c>
      <c r="L15476">
        <v>3</v>
      </c>
      <c r="N15476">
        <v>3</v>
      </c>
      <c r="O15476">
        <v>1.3609</v>
      </c>
      <c r="R15476">
        <v>0.66349999999999998</v>
      </c>
      <c r="S15476">
        <v>10.8</v>
      </c>
      <c r="T15476">
        <v>44.1</v>
      </c>
      <c r="U15476">
        <v>2.71</v>
      </c>
      <c r="V15476">
        <v>46.8</v>
      </c>
    </row>
    <row r="15477" spans="1:30">
      <c r="A15477" t="s">
        <v>1072</v>
      </c>
      <c r="B15477" t="s">
        <v>1071</v>
      </c>
      <c r="J15477">
        <v>374</v>
      </c>
      <c r="K15477">
        <v>27</v>
      </c>
      <c r="L15477">
        <v>3</v>
      </c>
      <c r="N15477">
        <v>3</v>
      </c>
      <c r="O15477">
        <v>1.3314999999999999</v>
      </c>
      <c r="R15477">
        <v>0.49459999999999998</v>
      </c>
      <c r="S15477">
        <v>10.88</v>
      </c>
      <c r="T15477">
        <v>43.45</v>
      </c>
      <c r="U15477">
        <v>1.98</v>
      </c>
      <c r="V15477">
        <v>45.43</v>
      </c>
    </row>
    <row r="15478" spans="1:30">
      <c r="A15478" t="s">
        <v>1072</v>
      </c>
      <c r="B15478" t="s">
        <v>1071</v>
      </c>
      <c r="J15478">
        <v>374</v>
      </c>
      <c r="K15478">
        <v>30</v>
      </c>
      <c r="L15478">
        <v>3</v>
      </c>
      <c r="N15478">
        <v>3</v>
      </c>
      <c r="O15478">
        <v>1.4351</v>
      </c>
      <c r="R15478">
        <v>0.55869999999999997</v>
      </c>
      <c r="S15478">
        <v>10.78</v>
      </c>
      <c r="T15478">
        <v>46.42</v>
      </c>
      <c r="U15478">
        <v>2.41</v>
      </c>
      <c r="V15478">
        <v>48.83</v>
      </c>
    </row>
    <row r="15479" spans="1:30">
      <c r="A15479" t="s">
        <v>1072</v>
      </c>
      <c r="B15479" t="s">
        <v>1071</v>
      </c>
      <c r="J15479">
        <v>374</v>
      </c>
      <c r="K15479">
        <v>36</v>
      </c>
      <c r="L15479">
        <v>6</v>
      </c>
      <c r="N15479">
        <v>6</v>
      </c>
      <c r="O15479">
        <v>1.4854000000000001</v>
      </c>
      <c r="R15479">
        <v>0.4415</v>
      </c>
      <c r="S15479">
        <v>10.61</v>
      </c>
      <c r="T15479">
        <v>94.56</v>
      </c>
      <c r="U15479">
        <v>3.94</v>
      </c>
      <c r="V15479">
        <v>98.5</v>
      </c>
    </row>
    <row r="15480" spans="1:30">
      <c r="A15480" t="s">
        <v>1072</v>
      </c>
      <c r="B15480" t="s">
        <v>1071</v>
      </c>
      <c r="J15480">
        <v>374</v>
      </c>
      <c r="K15480">
        <v>42</v>
      </c>
      <c r="L15480">
        <v>6</v>
      </c>
      <c r="N15480">
        <v>6</v>
      </c>
      <c r="O15480">
        <v>1.4528000000000001</v>
      </c>
      <c r="R15480">
        <v>0.39900000000000002</v>
      </c>
      <c r="S15480">
        <v>10.76</v>
      </c>
      <c r="T15480">
        <v>93.76</v>
      </c>
      <c r="U15480">
        <v>3.48</v>
      </c>
      <c r="V15480">
        <v>97.24</v>
      </c>
    </row>
    <row r="15481" spans="1:30">
      <c r="A15481" t="s">
        <v>1072</v>
      </c>
      <c r="B15481" t="s">
        <v>1071</v>
      </c>
      <c r="J15481">
        <v>374</v>
      </c>
      <c r="K15481">
        <v>48</v>
      </c>
      <c r="L15481">
        <v>6</v>
      </c>
      <c r="N15481">
        <v>6</v>
      </c>
      <c r="O15481">
        <v>1.4193</v>
      </c>
      <c r="R15481">
        <v>4.0000000000000002E-4</v>
      </c>
      <c r="S15481">
        <v>10.86</v>
      </c>
      <c r="T15481">
        <v>92.49</v>
      </c>
      <c r="U15481">
        <v>0</v>
      </c>
      <c r="V15481">
        <v>92.49</v>
      </c>
    </row>
    <row r="15482" spans="1:30">
      <c r="A15482" t="s">
        <v>1072</v>
      </c>
      <c r="B15482" t="s">
        <v>1071</v>
      </c>
      <c r="J15482">
        <v>374</v>
      </c>
      <c r="K15482">
        <v>54</v>
      </c>
      <c r="L15482">
        <v>6</v>
      </c>
      <c r="N15482">
        <v>6</v>
      </c>
      <c r="O15482">
        <v>1.3589</v>
      </c>
      <c r="R15482">
        <v>0.51239999999999997</v>
      </c>
      <c r="S15482">
        <v>10.44</v>
      </c>
      <c r="T15482">
        <v>85.16</v>
      </c>
      <c r="U15482">
        <v>4.18</v>
      </c>
      <c r="V15482">
        <v>89.34</v>
      </c>
    </row>
    <row r="15483" spans="1:30">
      <c r="A15483" t="s">
        <v>1072</v>
      </c>
      <c r="B15483" t="s">
        <v>1071</v>
      </c>
      <c r="J15483">
        <v>374</v>
      </c>
      <c r="K15483">
        <v>60</v>
      </c>
      <c r="L15483">
        <v>6</v>
      </c>
      <c r="N15483">
        <v>6</v>
      </c>
      <c r="O15483">
        <v>1.4131</v>
      </c>
      <c r="R15483">
        <v>0.42209999999999998</v>
      </c>
      <c r="S15483">
        <v>10.6</v>
      </c>
      <c r="T15483">
        <v>89.88</v>
      </c>
      <c r="U15483">
        <v>3.58</v>
      </c>
      <c r="V15483">
        <v>93.46</v>
      </c>
    </row>
    <row r="15484" spans="1:30">
      <c r="A15484" t="s">
        <v>1072</v>
      </c>
      <c r="B15484" t="s">
        <v>1071</v>
      </c>
      <c r="J15484">
        <v>374</v>
      </c>
      <c r="K15484">
        <v>66</v>
      </c>
      <c r="L15484">
        <v>6</v>
      </c>
      <c r="N15484">
        <v>6</v>
      </c>
      <c r="O15484">
        <v>1.4059999999999999</v>
      </c>
      <c r="R15484">
        <v>0.45519999999999999</v>
      </c>
      <c r="S15484">
        <v>10.6</v>
      </c>
      <c r="T15484">
        <v>89.39</v>
      </c>
      <c r="U15484">
        <v>3.84</v>
      </c>
      <c r="V15484">
        <v>93.23</v>
      </c>
    </row>
    <row r="15485" spans="1:30">
      <c r="A15485" t="s">
        <v>1072</v>
      </c>
      <c r="B15485" t="s">
        <v>1071</v>
      </c>
      <c r="C15485" t="s">
        <v>2389</v>
      </c>
      <c r="G15485">
        <v>24.21</v>
      </c>
      <c r="H15485">
        <v>53.62</v>
      </c>
      <c r="I15485" t="s">
        <v>106</v>
      </c>
      <c r="J15485">
        <v>375</v>
      </c>
      <c r="K15485">
        <v>2</v>
      </c>
      <c r="L15485">
        <v>2</v>
      </c>
      <c r="N15485">
        <v>2</v>
      </c>
      <c r="O15485">
        <v>1.3092999999999999</v>
      </c>
      <c r="R15485">
        <v>0.70120000000000005</v>
      </c>
      <c r="S15485">
        <v>10.52</v>
      </c>
      <c r="T15485">
        <v>27.56</v>
      </c>
      <c r="U15485">
        <v>1.84</v>
      </c>
      <c r="V15485">
        <v>29.39</v>
      </c>
      <c r="Z15485">
        <v>1346.68</v>
      </c>
      <c r="AA15485">
        <v>40.479999999999997</v>
      </c>
      <c r="AB15485">
        <v>1387.16</v>
      </c>
      <c r="AD15485">
        <v>86</v>
      </c>
    </row>
    <row r="15486" spans="1:30">
      <c r="A15486" t="s">
        <v>1072</v>
      </c>
      <c r="B15486" t="s">
        <v>1071</v>
      </c>
      <c r="J15486">
        <v>375</v>
      </c>
      <c r="K15486">
        <v>5</v>
      </c>
      <c r="L15486">
        <v>3</v>
      </c>
      <c r="N15486">
        <v>3</v>
      </c>
      <c r="O15486">
        <v>1.3188</v>
      </c>
      <c r="R15486">
        <v>0.69199999999999995</v>
      </c>
      <c r="S15486">
        <v>10.5</v>
      </c>
      <c r="T15486">
        <v>41.52</v>
      </c>
      <c r="U15486">
        <v>2.74</v>
      </c>
      <c r="V15486">
        <v>44.26</v>
      </c>
    </row>
    <row r="15487" spans="1:30">
      <c r="A15487" t="s">
        <v>1072</v>
      </c>
      <c r="B15487" t="s">
        <v>1071</v>
      </c>
      <c r="J15487">
        <v>375</v>
      </c>
      <c r="K15487">
        <v>8</v>
      </c>
      <c r="L15487">
        <v>3</v>
      </c>
      <c r="N15487">
        <v>3</v>
      </c>
      <c r="O15487">
        <v>1.3594999999999999</v>
      </c>
      <c r="R15487">
        <v>0.5272</v>
      </c>
      <c r="S15487">
        <v>10.72</v>
      </c>
      <c r="T15487">
        <v>43.7</v>
      </c>
      <c r="U15487">
        <v>2.15</v>
      </c>
      <c r="V15487">
        <v>45.85</v>
      </c>
    </row>
    <row r="15488" spans="1:30">
      <c r="A15488" t="s">
        <v>1072</v>
      </c>
      <c r="B15488" t="s">
        <v>1071</v>
      </c>
      <c r="J15488">
        <v>375</v>
      </c>
      <c r="K15488">
        <v>11</v>
      </c>
      <c r="L15488">
        <v>3</v>
      </c>
      <c r="N15488">
        <v>3</v>
      </c>
      <c r="O15488">
        <v>1.4065000000000001</v>
      </c>
      <c r="R15488">
        <v>0.29249999999999998</v>
      </c>
      <c r="S15488">
        <v>10.98</v>
      </c>
      <c r="T15488">
        <v>46.35</v>
      </c>
      <c r="U15488">
        <v>1.23</v>
      </c>
      <c r="V15488">
        <v>47.58</v>
      </c>
    </row>
    <row r="15489" spans="1:22">
      <c r="A15489" t="s">
        <v>1072</v>
      </c>
      <c r="B15489" t="s">
        <v>1071</v>
      </c>
      <c r="J15489">
        <v>375</v>
      </c>
      <c r="K15489">
        <v>14</v>
      </c>
      <c r="L15489">
        <v>3</v>
      </c>
      <c r="N15489">
        <v>3</v>
      </c>
      <c r="O15489">
        <v>1.4561999999999999</v>
      </c>
      <c r="R15489">
        <v>0.1835</v>
      </c>
      <c r="S15489">
        <v>10.79</v>
      </c>
      <c r="T15489">
        <v>47.15</v>
      </c>
      <c r="U15489">
        <v>0.8</v>
      </c>
      <c r="V15489">
        <v>47.95</v>
      </c>
    </row>
    <row r="15490" spans="1:22">
      <c r="A15490" t="s">
        <v>1072</v>
      </c>
      <c r="B15490" t="s">
        <v>1071</v>
      </c>
      <c r="J15490">
        <v>375</v>
      </c>
      <c r="K15490">
        <v>17</v>
      </c>
      <c r="L15490">
        <v>3</v>
      </c>
      <c r="N15490">
        <v>3</v>
      </c>
      <c r="O15490">
        <v>1.4315</v>
      </c>
      <c r="R15490">
        <v>0.15909999999999999</v>
      </c>
      <c r="S15490">
        <v>11.15</v>
      </c>
      <c r="T15490">
        <v>47.9</v>
      </c>
      <c r="U15490">
        <v>0.68</v>
      </c>
      <c r="V15490">
        <v>48.58</v>
      </c>
    </row>
    <row r="15491" spans="1:22">
      <c r="A15491" t="s">
        <v>1072</v>
      </c>
      <c r="B15491" t="s">
        <v>1071</v>
      </c>
      <c r="J15491">
        <v>375</v>
      </c>
      <c r="K15491">
        <v>20</v>
      </c>
      <c r="L15491">
        <v>3</v>
      </c>
      <c r="N15491">
        <v>3</v>
      </c>
      <c r="O15491">
        <v>1.4297</v>
      </c>
      <c r="R15491">
        <v>0.3246</v>
      </c>
      <c r="S15491">
        <v>10.99</v>
      </c>
      <c r="T15491">
        <v>47.14</v>
      </c>
      <c r="U15491">
        <v>1.39</v>
      </c>
      <c r="V15491">
        <v>48.53</v>
      </c>
    </row>
    <row r="15492" spans="1:22">
      <c r="A15492" t="s">
        <v>1072</v>
      </c>
      <c r="B15492" t="s">
        <v>1071</v>
      </c>
      <c r="J15492">
        <v>375</v>
      </c>
      <c r="K15492">
        <v>23</v>
      </c>
      <c r="L15492">
        <v>3</v>
      </c>
      <c r="N15492">
        <v>3</v>
      </c>
      <c r="O15492">
        <v>1.4221999999999999</v>
      </c>
      <c r="R15492">
        <v>0.14660000000000001</v>
      </c>
      <c r="S15492">
        <v>11.03</v>
      </c>
      <c r="T15492">
        <v>47.06</v>
      </c>
      <c r="U15492">
        <v>0.63</v>
      </c>
      <c r="V15492">
        <v>47.69</v>
      </c>
    </row>
    <row r="15493" spans="1:22">
      <c r="A15493" t="s">
        <v>1072</v>
      </c>
      <c r="B15493" t="s">
        <v>1071</v>
      </c>
      <c r="J15493">
        <v>375</v>
      </c>
      <c r="K15493">
        <v>26</v>
      </c>
      <c r="L15493">
        <v>3</v>
      </c>
      <c r="N15493">
        <v>3</v>
      </c>
      <c r="O15493">
        <v>1.3842000000000001</v>
      </c>
      <c r="R15493">
        <v>0.40949999999999998</v>
      </c>
      <c r="S15493">
        <v>10.87</v>
      </c>
      <c r="T15493">
        <v>45.14</v>
      </c>
      <c r="U15493">
        <v>1.7</v>
      </c>
      <c r="V15493">
        <v>46.84</v>
      </c>
    </row>
    <row r="15494" spans="1:22">
      <c r="A15494" t="s">
        <v>1072</v>
      </c>
      <c r="B15494" t="s">
        <v>1071</v>
      </c>
      <c r="J15494">
        <v>375</v>
      </c>
      <c r="K15494">
        <v>29</v>
      </c>
      <c r="L15494">
        <v>3</v>
      </c>
      <c r="N15494">
        <v>3</v>
      </c>
      <c r="O15494">
        <v>1.3419000000000001</v>
      </c>
      <c r="R15494">
        <v>0.2301</v>
      </c>
      <c r="S15494">
        <v>10.61</v>
      </c>
      <c r="T15494">
        <v>42.73</v>
      </c>
      <c r="U15494">
        <v>0.93</v>
      </c>
      <c r="V15494">
        <v>43.66</v>
      </c>
    </row>
    <row r="15495" spans="1:22">
      <c r="A15495" t="s">
        <v>1072</v>
      </c>
      <c r="B15495" t="s">
        <v>1071</v>
      </c>
      <c r="J15495">
        <v>375</v>
      </c>
      <c r="K15495">
        <v>32</v>
      </c>
      <c r="L15495">
        <v>3</v>
      </c>
      <c r="N15495">
        <v>3</v>
      </c>
      <c r="O15495">
        <v>1.4762999999999999</v>
      </c>
      <c r="R15495">
        <v>0.3599</v>
      </c>
      <c r="S15495">
        <v>10.83</v>
      </c>
      <c r="T15495">
        <v>47.95</v>
      </c>
      <c r="U15495">
        <v>1.59</v>
      </c>
      <c r="V15495">
        <v>49.54</v>
      </c>
    </row>
    <row r="15496" spans="1:22">
      <c r="A15496" t="s">
        <v>1072</v>
      </c>
      <c r="B15496" t="s">
        <v>1071</v>
      </c>
      <c r="J15496">
        <v>375</v>
      </c>
      <c r="K15496">
        <v>38</v>
      </c>
      <c r="L15496">
        <v>6</v>
      </c>
      <c r="N15496">
        <v>6</v>
      </c>
      <c r="O15496">
        <v>1.4447000000000001</v>
      </c>
      <c r="R15496">
        <v>0.41410000000000002</v>
      </c>
      <c r="S15496">
        <v>10.72</v>
      </c>
      <c r="T15496">
        <v>92.94</v>
      </c>
      <c r="U15496">
        <v>3.59</v>
      </c>
      <c r="V15496">
        <v>96.53</v>
      </c>
    </row>
    <row r="15497" spans="1:22">
      <c r="A15497" t="s">
        <v>1072</v>
      </c>
      <c r="B15497" t="s">
        <v>1071</v>
      </c>
      <c r="J15497">
        <v>375</v>
      </c>
      <c r="K15497">
        <v>44</v>
      </c>
      <c r="L15497">
        <v>6</v>
      </c>
      <c r="N15497">
        <v>6</v>
      </c>
      <c r="O15497">
        <v>1.4869000000000001</v>
      </c>
      <c r="R15497">
        <v>0.35089999999999999</v>
      </c>
      <c r="S15497">
        <v>10.83</v>
      </c>
      <c r="T15497">
        <v>96.63</v>
      </c>
      <c r="U15497">
        <v>3.13</v>
      </c>
      <c r="V15497">
        <v>99.76</v>
      </c>
    </row>
    <row r="15498" spans="1:22">
      <c r="A15498" t="s">
        <v>1072</v>
      </c>
      <c r="B15498" t="s">
        <v>1071</v>
      </c>
      <c r="J15498">
        <v>375</v>
      </c>
      <c r="K15498">
        <v>50</v>
      </c>
      <c r="L15498">
        <v>6</v>
      </c>
      <c r="N15498">
        <v>6</v>
      </c>
      <c r="O15498">
        <v>1.4432</v>
      </c>
      <c r="R15498">
        <v>0.36370000000000002</v>
      </c>
      <c r="S15498">
        <v>10.86</v>
      </c>
      <c r="T15498">
        <v>94.06</v>
      </c>
      <c r="U15498">
        <v>3.15</v>
      </c>
      <c r="V15498">
        <v>97.21</v>
      </c>
    </row>
    <row r="15499" spans="1:22">
      <c r="A15499" t="s">
        <v>1072</v>
      </c>
      <c r="B15499" t="s">
        <v>1071</v>
      </c>
      <c r="J15499">
        <v>375</v>
      </c>
      <c r="K15499">
        <v>56</v>
      </c>
      <c r="L15499">
        <v>6</v>
      </c>
      <c r="N15499">
        <v>6</v>
      </c>
      <c r="O15499">
        <v>1.4345000000000001</v>
      </c>
      <c r="R15499">
        <v>0.1709</v>
      </c>
      <c r="S15499">
        <v>10.93</v>
      </c>
      <c r="T15499">
        <v>94.06</v>
      </c>
      <c r="U15499">
        <v>1.47</v>
      </c>
      <c r="V15499">
        <v>95.53</v>
      </c>
    </row>
    <row r="15500" spans="1:22">
      <c r="A15500" t="s">
        <v>1072</v>
      </c>
      <c r="B15500" t="s">
        <v>1071</v>
      </c>
      <c r="J15500">
        <v>375</v>
      </c>
      <c r="K15500">
        <v>62</v>
      </c>
      <c r="L15500">
        <v>6</v>
      </c>
      <c r="N15500">
        <v>6</v>
      </c>
      <c r="O15500">
        <v>1.4695</v>
      </c>
      <c r="R15500">
        <v>0.18920000000000001</v>
      </c>
      <c r="S15500">
        <v>10.99</v>
      </c>
      <c r="T15500">
        <v>96.88</v>
      </c>
      <c r="U15500">
        <v>1.67</v>
      </c>
      <c r="V15500">
        <v>98.55</v>
      </c>
    </row>
    <row r="15501" spans="1:22">
      <c r="A15501" t="s">
        <v>1072</v>
      </c>
      <c r="B15501" t="s">
        <v>1071</v>
      </c>
      <c r="J15501">
        <v>375</v>
      </c>
      <c r="K15501">
        <v>68</v>
      </c>
      <c r="L15501">
        <v>6</v>
      </c>
      <c r="N15501">
        <v>6</v>
      </c>
      <c r="O15501">
        <v>1.4565999999999999</v>
      </c>
      <c r="R15501">
        <v>0.1835</v>
      </c>
      <c r="S15501">
        <v>11.02</v>
      </c>
      <c r="T15501">
        <v>96.33</v>
      </c>
      <c r="U15501">
        <v>1.6</v>
      </c>
      <c r="V15501">
        <v>97.93</v>
      </c>
    </row>
    <row r="15502" spans="1:22">
      <c r="A15502" t="s">
        <v>1072</v>
      </c>
      <c r="B15502" t="s">
        <v>1071</v>
      </c>
      <c r="J15502">
        <v>375</v>
      </c>
      <c r="K15502">
        <v>74</v>
      </c>
      <c r="L15502">
        <v>6</v>
      </c>
      <c r="N15502">
        <v>6</v>
      </c>
      <c r="O15502">
        <v>1.5468</v>
      </c>
      <c r="R15502">
        <v>0.56769999999999998</v>
      </c>
      <c r="S15502">
        <v>10.73</v>
      </c>
      <c r="T15502">
        <v>99.62</v>
      </c>
      <c r="U15502">
        <v>5.27</v>
      </c>
      <c r="V15502">
        <v>104.89</v>
      </c>
    </row>
    <row r="15503" spans="1:22">
      <c r="A15503" t="s">
        <v>1072</v>
      </c>
      <c r="B15503" t="s">
        <v>1071</v>
      </c>
      <c r="J15503">
        <v>375</v>
      </c>
      <c r="K15503">
        <v>80</v>
      </c>
      <c r="L15503">
        <v>6</v>
      </c>
      <c r="N15503">
        <v>6</v>
      </c>
      <c r="O15503">
        <v>1.5164</v>
      </c>
      <c r="R15503">
        <v>0.50239999999999996</v>
      </c>
      <c r="S15503">
        <v>10.6</v>
      </c>
      <c r="T15503">
        <v>96.44</v>
      </c>
      <c r="U15503">
        <v>4.57</v>
      </c>
      <c r="V15503">
        <v>101.01</v>
      </c>
    </row>
    <row r="15504" spans="1:22">
      <c r="A15504" t="s">
        <v>1072</v>
      </c>
      <c r="B15504" t="s">
        <v>1071</v>
      </c>
      <c r="J15504">
        <v>375</v>
      </c>
      <c r="K15504">
        <v>86</v>
      </c>
      <c r="L15504">
        <v>6</v>
      </c>
      <c r="N15504">
        <v>6</v>
      </c>
      <c r="O15504">
        <v>1.4332</v>
      </c>
      <c r="R15504">
        <v>0.04</v>
      </c>
      <c r="S15504">
        <v>11.11</v>
      </c>
      <c r="T15504">
        <v>95.52</v>
      </c>
      <c r="U15504">
        <v>0.34</v>
      </c>
      <c r="V15504">
        <v>95.87</v>
      </c>
    </row>
    <row r="15505" spans="1:30">
      <c r="A15505" t="s">
        <v>1072</v>
      </c>
      <c r="B15505" t="s">
        <v>1071</v>
      </c>
      <c r="C15505" t="s">
        <v>2389</v>
      </c>
      <c r="G15505">
        <v>24.21</v>
      </c>
      <c r="H15505">
        <v>53.62</v>
      </c>
      <c r="I15505" t="s">
        <v>106</v>
      </c>
      <c r="J15505">
        <v>376</v>
      </c>
      <c r="K15505">
        <v>1</v>
      </c>
      <c r="L15505">
        <v>1</v>
      </c>
      <c r="N15505">
        <v>1</v>
      </c>
      <c r="O15505">
        <v>1.2796000000000001</v>
      </c>
      <c r="R15505">
        <v>0.56679999999999997</v>
      </c>
      <c r="S15505">
        <v>10.84</v>
      </c>
      <c r="T15505">
        <v>13.86</v>
      </c>
      <c r="U15505">
        <v>0.73</v>
      </c>
      <c r="V15505">
        <v>14.59</v>
      </c>
      <c r="Z15505">
        <v>1314.41</v>
      </c>
      <c r="AA15505">
        <v>63.73</v>
      </c>
      <c r="AB15505">
        <v>1378.14</v>
      </c>
      <c r="AD15505">
        <v>85</v>
      </c>
    </row>
    <row r="15506" spans="1:30">
      <c r="A15506" t="s">
        <v>1072</v>
      </c>
      <c r="B15506" t="s">
        <v>1071</v>
      </c>
      <c r="J15506">
        <v>376</v>
      </c>
      <c r="K15506">
        <v>4</v>
      </c>
      <c r="L15506">
        <v>3</v>
      </c>
      <c r="N15506">
        <v>3</v>
      </c>
      <c r="O15506">
        <v>1.2663</v>
      </c>
      <c r="R15506">
        <v>0.83260000000000001</v>
      </c>
      <c r="S15506">
        <v>10.69</v>
      </c>
      <c r="T15506">
        <v>40.619999999999997</v>
      </c>
      <c r="U15506">
        <v>3.16</v>
      </c>
      <c r="V15506">
        <v>43.78</v>
      </c>
    </row>
    <row r="15507" spans="1:30">
      <c r="A15507" t="s">
        <v>1072</v>
      </c>
      <c r="B15507" t="s">
        <v>1071</v>
      </c>
      <c r="J15507">
        <v>376</v>
      </c>
      <c r="K15507">
        <v>7</v>
      </c>
      <c r="L15507">
        <v>3</v>
      </c>
      <c r="N15507">
        <v>3</v>
      </c>
      <c r="O15507">
        <v>1.3887</v>
      </c>
      <c r="R15507">
        <v>0.37490000000000001</v>
      </c>
      <c r="S15507">
        <v>11.13</v>
      </c>
      <c r="T15507">
        <v>46.36</v>
      </c>
      <c r="U15507">
        <v>1.56</v>
      </c>
      <c r="V15507">
        <v>47.92</v>
      </c>
    </row>
    <row r="15508" spans="1:30">
      <c r="A15508" t="s">
        <v>1072</v>
      </c>
      <c r="B15508" t="s">
        <v>1071</v>
      </c>
      <c r="J15508">
        <v>376</v>
      </c>
      <c r="K15508">
        <v>10</v>
      </c>
      <c r="L15508">
        <v>3</v>
      </c>
      <c r="N15508">
        <v>3</v>
      </c>
      <c r="O15508">
        <v>1.3879999999999999</v>
      </c>
      <c r="R15508">
        <v>0.5262</v>
      </c>
      <c r="S15508">
        <v>10.77</v>
      </c>
      <c r="T15508">
        <v>44.84</v>
      </c>
      <c r="U15508">
        <v>2.19</v>
      </c>
      <c r="V15508">
        <v>47.03</v>
      </c>
    </row>
    <row r="15509" spans="1:30">
      <c r="A15509" t="s">
        <v>1072</v>
      </c>
      <c r="B15509" t="s">
        <v>1071</v>
      </c>
      <c r="J15509">
        <v>376</v>
      </c>
      <c r="K15509">
        <v>13</v>
      </c>
      <c r="L15509">
        <v>3</v>
      </c>
      <c r="N15509">
        <v>3</v>
      </c>
      <c r="O15509">
        <v>1.4209000000000001</v>
      </c>
      <c r="R15509">
        <v>0.90169999999999995</v>
      </c>
      <c r="S15509">
        <v>10.119999999999999</v>
      </c>
      <c r="T15509">
        <v>43.13</v>
      </c>
      <c r="U15509">
        <v>3.84</v>
      </c>
      <c r="V15509">
        <v>46.97</v>
      </c>
    </row>
    <row r="15510" spans="1:30">
      <c r="A15510" t="s">
        <v>1072</v>
      </c>
      <c r="B15510" t="s">
        <v>1071</v>
      </c>
      <c r="J15510">
        <v>376</v>
      </c>
      <c r="K15510">
        <v>16</v>
      </c>
      <c r="L15510">
        <v>3</v>
      </c>
      <c r="N15510">
        <v>3</v>
      </c>
      <c r="O15510">
        <v>1.4520999999999999</v>
      </c>
      <c r="R15510">
        <v>0.45419999999999999</v>
      </c>
      <c r="S15510">
        <v>10.82</v>
      </c>
      <c r="T15510">
        <v>47.14</v>
      </c>
      <c r="U15510">
        <v>1.98</v>
      </c>
      <c r="V15510">
        <v>49.12</v>
      </c>
    </row>
    <row r="15511" spans="1:30">
      <c r="A15511" t="s">
        <v>1072</v>
      </c>
      <c r="B15511" t="s">
        <v>1071</v>
      </c>
      <c r="J15511">
        <v>376</v>
      </c>
      <c r="K15511">
        <v>19</v>
      </c>
      <c r="L15511">
        <v>3</v>
      </c>
      <c r="N15511">
        <v>3</v>
      </c>
      <c r="O15511">
        <v>1.4691000000000001</v>
      </c>
      <c r="R15511">
        <v>0.45639999999999997</v>
      </c>
      <c r="S15511">
        <v>10.69</v>
      </c>
      <c r="T15511">
        <v>47.12</v>
      </c>
      <c r="U15511">
        <v>2.0099999999999998</v>
      </c>
      <c r="V15511">
        <v>49.13</v>
      </c>
    </row>
    <row r="15512" spans="1:30">
      <c r="A15512" t="s">
        <v>1072</v>
      </c>
      <c r="B15512" t="s">
        <v>1071</v>
      </c>
      <c r="J15512">
        <v>376</v>
      </c>
      <c r="K15512">
        <v>22</v>
      </c>
      <c r="L15512">
        <v>3</v>
      </c>
      <c r="N15512">
        <v>3</v>
      </c>
      <c r="O15512">
        <v>1.3983000000000001</v>
      </c>
      <c r="R15512">
        <v>0.62319999999999998</v>
      </c>
      <c r="S15512">
        <v>10.72</v>
      </c>
      <c r="T15512">
        <v>44.98</v>
      </c>
      <c r="U15512">
        <v>2.61</v>
      </c>
      <c r="V15512">
        <v>47.6</v>
      </c>
    </row>
    <row r="15513" spans="1:30">
      <c r="A15513" t="s">
        <v>1072</v>
      </c>
      <c r="B15513" t="s">
        <v>1071</v>
      </c>
      <c r="J15513">
        <v>376</v>
      </c>
      <c r="K15513">
        <v>25</v>
      </c>
      <c r="L15513">
        <v>3</v>
      </c>
      <c r="N15513">
        <v>3</v>
      </c>
      <c r="O15513">
        <v>1.4963</v>
      </c>
      <c r="R15513">
        <v>0.26850000000000002</v>
      </c>
      <c r="S15513">
        <v>10.52</v>
      </c>
      <c r="T15513">
        <v>47.24</v>
      </c>
      <c r="U15513">
        <v>1.21</v>
      </c>
      <c r="V15513">
        <v>48.45</v>
      </c>
    </row>
    <row r="15514" spans="1:30">
      <c r="A15514" t="s">
        <v>1072</v>
      </c>
      <c r="B15514" t="s">
        <v>1071</v>
      </c>
      <c r="J15514">
        <v>376</v>
      </c>
      <c r="K15514">
        <v>28</v>
      </c>
      <c r="L15514">
        <v>3</v>
      </c>
      <c r="N15514">
        <v>3</v>
      </c>
      <c r="O15514">
        <v>1.3764000000000001</v>
      </c>
      <c r="R15514">
        <v>0.57430000000000003</v>
      </c>
      <c r="S15514">
        <v>10.4</v>
      </c>
      <c r="T15514">
        <v>42.95</v>
      </c>
      <c r="U15514">
        <v>2.37</v>
      </c>
      <c r="V15514">
        <v>45.32</v>
      </c>
    </row>
    <row r="15515" spans="1:30">
      <c r="A15515" t="s">
        <v>1072</v>
      </c>
      <c r="B15515" t="s">
        <v>1071</v>
      </c>
      <c r="J15515">
        <v>376</v>
      </c>
      <c r="K15515">
        <v>31</v>
      </c>
      <c r="L15515">
        <v>3</v>
      </c>
      <c r="N15515">
        <v>3</v>
      </c>
      <c r="O15515">
        <v>1.4939</v>
      </c>
      <c r="R15515">
        <v>0.73350000000000004</v>
      </c>
      <c r="S15515">
        <v>10.29</v>
      </c>
      <c r="T15515">
        <v>46.13</v>
      </c>
      <c r="U15515">
        <v>3.29</v>
      </c>
      <c r="V15515">
        <v>49.41</v>
      </c>
    </row>
    <row r="15516" spans="1:30">
      <c r="A15516" t="s">
        <v>1072</v>
      </c>
      <c r="B15516" t="s">
        <v>1071</v>
      </c>
      <c r="J15516">
        <v>376</v>
      </c>
      <c r="K15516">
        <v>37</v>
      </c>
      <c r="L15516">
        <v>6</v>
      </c>
      <c r="N15516">
        <v>6</v>
      </c>
      <c r="O15516">
        <v>1.4814000000000001</v>
      </c>
      <c r="R15516">
        <v>0.57779999999999998</v>
      </c>
      <c r="S15516">
        <v>10.78</v>
      </c>
      <c r="T15516">
        <v>95.83</v>
      </c>
      <c r="U15516">
        <v>5.14</v>
      </c>
      <c r="V15516">
        <v>100.96</v>
      </c>
    </row>
    <row r="15517" spans="1:30">
      <c r="A15517" t="s">
        <v>1072</v>
      </c>
      <c r="B15517" t="s">
        <v>1071</v>
      </c>
      <c r="J15517">
        <v>376</v>
      </c>
      <c r="K15517">
        <v>43</v>
      </c>
      <c r="L15517">
        <v>6</v>
      </c>
      <c r="N15517">
        <v>6</v>
      </c>
      <c r="O15517">
        <v>1.4850000000000001</v>
      </c>
      <c r="R15517">
        <v>0.59860000000000002</v>
      </c>
      <c r="S15517">
        <v>10.73</v>
      </c>
      <c r="T15517">
        <v>95.62</v>
      </c>
      <c r="U15517">
        <v>5.33</v>
      </c>
      <c r="V15517">
        <v>100.95</v>
      </c>
    </row>
    <row r="15518" spans="1:30">
      <c r="A15518" t="s">
        <v>1072</v>
      </c>
      <c r="B15518" t="s">
        <v>1071</v>
      </c>
      <c r="J15518">
        <v>376</v>
      </c>
      <c r="K15518">
        <v>49</v>
      </c>
      <c r="L15518">
        <v>6</v>
      </c>
      <c r="N15518">
        <v>6</v>
      </c>
      <c r="O15518">
        <v>1.4928999999999999</v>
      </c>
      <c r="R15518">
        <v>0.42780000000000001</v>
      </c>
      <c r="S15518">
        <v>10.7</v>
      </c>
      <c r="T15518">
        <v>95.84</v>
      </c>
      <c r="U15518">
        <v>3.83</v>
      </c>
      <c r="V15518">
        <v>99.67</v>
      </c>
    </row>
    <row r="15519" spans="1:30">
      <c r="A15519" t="s">
        <v>1072</v>
      </c>
      <c r="B15519" t="s">
        <v>1071</v>
      </c>
      <c r="J15519">
        <v>376</v>
      </c>
      <c r="K15519">
        <v>55</v>
      </c>
      <c r="L15519">
        <v>6</v>
      </c>
      <c r="N15519">
        <v>6</v>
      </c>
      <c r="O15519">
        <v>1.4813000000000001</v>
      </c>
      <c r="R15519">
        <v>0.4864</v>
      </c>
      <c r="S15519">
        <v>10.56</v>
      </c>
      <c r="T15519">
        <v>93.87</v>
      </c>
      <c r="U15519">
        <v>4.32</v>
      </c>
      <c r="V15519">
        <v>98.19</v>
      </c>
    </row>
    <row r="15520" spans="1:30">
      <c r="A15520" t="s">
        <v>1072</v>
      </c>
      <c r="B15520" t="s">
        <v>1071</v>
      </c>
      <c r="J15520">
        <v>376</v>
      </c>
      <c r="K15520">
        <v>61</v>
      </c>
      <c r="L15520">
        <v>6</v>
      </c>
      <c r="N15520">
        <v>6</v>
      </c>
      <c r="O15520">
        <v>1.472</v>
      </c>
      <c r="R15520">
        <v>0.34810000000000002</v>
      </c>
      <c r="S15520">
        <v>10.77</v>
      </c>
      <c r="T15520">
        <v>95.09</v>
      </c>
      <c r="U15520">
        <v>3.07</v>
      </c>
      <c r="V15520">
        <v>98.17</v>
      </c>
    </row>
    <row r="15521" spans="1:30">
      <c r="A15521" t="s">
        <v>1072</v>
      </c>
      <c r="B15521" t="s">
        <v>1071</v>
      </c>
      <c r="J15521">
        <v>376</v>
      </c>
      <c r="K15521">
        <v>67</v>
      </c>
      <c r="L15521">
        <v>6</v>
      </c>
      <c r="N15521">
        <v>6</v>
      </c>
      <c r="O15521">
        <v>1.3224</v>
      </c>
      <c r="R15521">
        <v>0.83430000000000004</v>
      </c>
      <c r="S15521">
        <v>9.93</v>
      </c>
      <c r="T15521">
        <v>78.760000000000005</v>
      </c>
      <c r="U15521">
        <v>6.62</v>
      </c>
      <c r="V15521">
        <v>85.38</v>
      </c>
    </row>
    <row r="15522" spans="1:30">
      <c r="A15522" t="s">
        <v>1072</v>
      </c>
      <c r="B15522" t="s">
        <v>1071</v>
      </c>
      <c r="J15522">
        <v>376</v>
      </c>
      <c r="K15522">
        <v>79</v>
      </c>
      <c r="L15522">
        <v>12</v>
      </c>
      <c r="N15522">
        <v>12</v>
      </c>
      <c r="O15522">
        <v>1.5973999999999999</v>
      </c>
      <c r="R15522">
        <v>0.37980000000000003</v>
      </c>
      <c r="S15522">
        <v>10.7</v>
      </c>
      <c r="T15522">
        <v>205.19</v>
      </c>
      <c r="U15522">
        <v>7.28</v>
      </c>
      <c r="V15522">
        <v>212.47</v>
      </c>
    </row>
    <row r="15523" spans="1:30">
      <c r="A15523" t="s">
        <v>1072</v>
      </c>
      <c r="B15523" t="s">
        <v>1071</v>
      </c>
      <c r="J15523">
        <v>376</v>
      </c>
      <c r="K15523">
        <v>85</v>
      </c>
      <c r="L15523">
        <v>6</v>
      </c>
      <c r="N15523">
        <v>6</v>
      </c>
      <c r="O15523">
        <v>1.3794</v>
      </c>
      <c r="R15523">
        <v>0.38379999999999997</v>
      </c>
      <c r="S15523">
        <v>10.86</v>
      </c>
      <c r="T15523">
        <v>89.85</v>
      </c>
      <c r="U15523">
        <v>3.18</v>
      </c>
      <c r="V15523">
        <v>93.03</v>
      </c>
    </row>
    <row r="15524" spans="1:30">
      <c r="A15524" t="s">
        <v>1072</v>
      </c>
      <c r="B15524" t="s">
        <v>1071</v>
      </c>
      <c r="C15524" t="s">
        <v>2389</v>
      </c>
      <c r="G15524">
        <v>24.55</v>
      </c>
      <c r="H15524">
        <v>53.11</v>
      </c>
      <c r="I15524" t="s">
        <v>106</v>
      </c>
      <c r="J15524">
        <v>377</v>
      </c>
      <c r="K15524">
        <v>0</v>
      </c>
      <c r="L15524">
        <v>0</v>
      </c>
      <c r="N15524">
        <v>0</v>
      </c>
      <c r="O15524">
        <v>1.3420000000000001</v>
      </c>
      <c r="R15524">
        <v>0.6623</v>
      </c>
      <c r="S15524">
        <v>11.08</v>
      </c>
      <c r="T15524">
        <v>0</v>
      </c>
      <c r="U15524">
        <v>0</v>
      </c>
      <c r="V15524">
        <v>0</v>
      </c>
      <c r="Z15524">
        <v>553.80999999999995</v>
      </c>
      <c r="AA15524">
        <v>49.88</v>
      </c>
      <c r="AB15524">
        <v>603.69000000000005</v>
      </c>
      <c r="AD15524">
        <v>39</v>
      </c>
    </row>
    <row r="15525" spans="1:30">
      <c r="A15525" t="s">
        <v>1072</v>
      </c>
      <c r="B15525" t="s">
        <v>1071</v>
      </c>
      <c r="J15525">
        <v>377</v>
      </c>
      <c r="K15525">
        <v>3</v>
      </c>
      <c r="L15525">
        <v>3</v>
      </c>
      <c r="N15525">
        <v>3</v>
      </c>
      <c r="O15525">
        <v>1.1967000000000001</v>
      </c>
      <c r="R15525">
        <v>0.8952</v>
      </c>
      <c r="S15525">
        <v>10.94</v>
      </c>
      <c r="T15525">
        <v>39.29</v>
      </c>
      <c r="U15525">
        <v>3.21</v>
      </c>
      <c r="V15525">
        <v>42.5</v>
      </c>
    </row>
    <row r="15526" spans="1:30">
      <c r="A15526" t="s">
        <v>1072</v>
      </c>
      <c r="B15526" t="s">
        <v>1071</v>
      </c>
      <c r="J15526">
        <v>377</v>
      </c>
      <c r="K15526">
        <v>6</v>
      </c>
      <c r="L15526">
        <v>3</v>
      </c>
      <c r="N15526">
        <v>3</v>
      </c>
      <c r="O15526">
        <v>1.1886000000000001</v>
      </c>
      <c r="R15526">
        <v>0.97209999999999996</v>
      </c>
      <c r="S15526">
        <v>10.78</v>
      </c>
      <c r="T15526">
        <v>38.450000000000003</v>
      </c>
      <c r="U15526">
        <v>3.47</v>
      </c>
      <c r="V15526">
        <v>41.92</v>
      </c>
    </row>
    <row r="15527" spans="1:30">
      <c r="A15527" t="s">
        <v>1072</v>
      </c>
      <c r="B15527" t="s">
        <v>1071</v>
      </c>
      <c r="J15527">
        <v>377</v>
      </c>
      <c r="K15527">
        <v>9</v>
      </c>
      <c r="L15527">
        <v>3</v>
      </c>
      <c r="N15527">
        <v>3</v>
      </c>
      <c r="O15527">
        <v>1.2806</v>
      </c>
      <c r="R15527">
        <v>1.0124</v>
      </c>
      <c r="S15527">
        <v>10.77</v>
      </c>
      <c r="T15527">
        <v>41.36</v>
      </c>
      <c r="U15527">
        <v>3.89</v>
      </c>
      <c r="V15527">
        <v>45.25</v>
      </c>
    </row>
    <row r="15528" spans="1:30">
      <c r="A15528" t="s">
        <v>1072</v>
      </c>
      <c r="B15528" t="s">
        <v>1071</v>
      </c>
      <c r="J15528">
        <v>377</v>
      </c>
      <c r="K15528">
        <v>12</v>
      </c>
      <c r="L15528">
        <v>3</v>
      </c>
      <c r="N15528">
        <v>3</v>
      </c>
      <c r="O15528">
        <v>1.3278000000000001</v>
      </c>
      <c r="R15528">
        <v>1.0527</v>
      </c>
      <c r="S15528">
        <v>10.72</v>
      </c>
      <c r="T15528">
        <v>42.72</v>
      </c>
      <c r="U15528">
        <v>4.1900000000000004</v>
      </c>
      <c r="V15528">
        <v>46.91</v>
      </c>
    </row>
    <row r="15529" spans="1:30">
      <c r="A15529" t="s">
        <v>1072</v>
      </c>
      <c r="B15529" t="s">
        <v>1071</v>
      </c>
      <c r="J15529">
        <v>377</v>
      </c>
      <c r="K15529">
        <v>15</v>
      </c>
      <c r="L15529">
        <v>3</v>
      </c>
      <c r="N15529">
        <v>3</v>
      </c>
      <c r="O15529">
        <v>1.3469</v>
      </c>
      <c r="R15529">
        <v>0.99270000000000003</v>
      </c>
      <c r="S15529">
        <v>10.71</v>
      </c>
      <c r="T15529">
        <v>43.27</v>
      </c>
      <c r="U15529">
        <v>4.01</v>
      </c>
      <c r="V15529">
        <v>47.28</v>
      </c>
    </row>
    <row r="15530" spans="1:30">
      <c r="A15530" t="s">
        <v>1072</v>
      </c>
      <c r="B15530" t="s">
        <v>1071</v>
      </c>
      <c r="J15530">
        <v>377</v>
      </c>
      <c r="K15530">
        <v>18</v>
      </c>
      <c r="L15530">
        <v>3</v>
      </c>
      <c r="N15530">
        <v>3</v>
      </c>
      <c r="O15530">
        <v>1.2634000000000001</v>
      </c>
      <c r="R15530">
        <v>0.72250000000000003</v>
      </c>
      <c r="S15530">
        <v>10.82</v>
      </c>
      <c r="T15530">
        <v>41</v>
      </c>
      <c r="U15530">
        <v>2.74</v>
      </c>
      <c r="V15530">
        <v>43.74</v>
      </c>
    </row>
    <row r="15531" spans="1:30">
      <c r="A15531" t="s">
        <v>1072</v>
      </c>
      <c r="B15531" t="s">
        <v>1071</v>
      </c>
      <c r="J15531">
        <v>377</v>
      </c>
      <c r="K15531">
        <v>21</v>
      </c>
      <c r="L15531">
        <v>3</v>
      </c>
      <c r="N15531">
        <v>3</v>
      </c>
      <c r="O15531">
        <v>1.3117000000000001</v>
      </c>
      <c r="R15531">
        <v>1.0306999999999999</v>
      </c>
      <c r="S15531">
        <v>10.74</v>
      </c>
      <c r="T15531">
        <v>42.28</v>
      </c>
      <c r="U15531">
        <v>4.0599999999999996</v>
      </c>
      <c r="V15531">
        <v>46.33</v>
      </c>
    </row>
    <row r="15532" spans="1:30">
      <c r="A15532" t="s">
        <v>1072</v>
      </c>
      <c r="B15532" t="s">
        <v>1071</v>
      </c>
      <c r="J15532">
        <v>377</v>
      </c>
      <c r="K15532">
        <v>24</v>
      </c>
      <c r="L15532">
        <v>3</v>
      </c>
      <c r="N15532">
        <v>3</v>
      </c>
      <c r="O15532">
        <v>1.2745</v>
      </c>
      <c r="R15532">
        <v>1.2190000000000001</v>
      </c>
      <c r="S15532">
        <v>10.52</v>
      </c>
      <c r="T15532">
        <v>40.21</v>
      </c>
      <c r="U15532">
        <v>4.66</v>
      </c>
      <c r="V15532">
        <v>44.87</v>
      </c>
    </row>
    <row r="15533" spans="1:30">
      <c r="A15533" t="s">
        <v>1072</v>
      </c>
      <c r="B15533" t="s">
        <v>1071</v>
      </c>
      <c r="J15533">
        <v>377</v>
      </c>
      <c r="K15533">
        <v>27</v>
      </c>
      <c r="L15533">
        <v>3</v>
      </c>
      <c r="N15533">
        <v>3</v>
      </c>
      <c r="O15533">
        <v>1.3240000000000001</v>
      </c>
      <c r="R15533">
        <v>0.83930000000000005</v>
      </c>
      <c r="S15533">
        <v>10.9</v>
      </c>
      <c r="T15533">
        <v>43.28</v>
      </c>
      <c r="U15533">
        <v>3.33</v>
      </c>
      <c r="V15533">
        <v>46.61</v>
      </c>
    </row>
    <row r="15534" spans="1:30">
      <c r="A15534" t="s">
        <v>1072</v>
      </c>
      <c r="B15534" t="s">
        <v>1071</v>
      </c>
      <c r="J15534">
        <v>377</v>
      </c>
      <c r="K15534">
        <v>30</v>
      </c>
      <c r="L15534">
        <v>3</v>
      </c>
      <c r="N15534">
        <v>3</v>
      </c>
      <c r="O15534">
        <v>1.5103</v>
      </c>
      <c r="R15534">
        <v>0.60429999999999995</v>
      </c>
      <c r="S15534">
        <v>11.12</v>
      </c>
      <c r="T15534">
        <v>50.37</v>
      </c>
      <c r="U15534">
        <v>2.74</v>
      </c>
      <c r="V15534">
        <v>53.11</v>
      </c>
    </row>
    <row r="15535" spans="1:30">
      <c r="A15535" t="s">
        <v>1072</v>
      </c>
      <c r="B15535" t="s">
        <v>1071</v>
      </c>
      <c r="J15535">
        <v>377</v>
      </c>
      <c r="K15535">
        <v>33</v>
      </c>
      <c r="L15535">
        <v>3</v>
      </c>
      <c r="N15535">
        <v>3</v>
      </c>
      <c r="O15535">
        <v>1.2576000000000001</v>
      </c>
      <c r="R15535">
        <v>1.1485000000000001</v>
      </c>
      <c r="S15535">
        <v>10.58</v>
      </c>
      <c r="T15535">
        <v>39.9</v>
      </c>
      <c r="U15535">
        <v>4.33</v>
      </c>
      <c r="V15535">
        <v>44.24</v>
      </c>
    </row>
    <row r="15536" spans="1:30">
      <c r="A15536" t="s">
        <v>1072</v>
      </c>
      <c r="B15536" t="s">
        <v>1071</v>
      </c>
      <c r="J15536">
        <v>377</v>
      </c>
      <c r="K15536">
        <v>36</v>
      </c>
      <c r="L15536">
        <v>3</v>
      </c>
      <c r="N15536">
        <v>3</v>
      </c>
      <c r="O15536">
        <v>1.3412999999999999</v>
      </c>
      <c r="R15536">
        <v>0.88080000000000003</v>
      </c>
      <c r="S15536">
        <v>10.85</v>
      </c>
      <c r="T15536">
        <v>43.67</v>
      </c>
      <c r="U15536">
        <v>3.54</v>
      </c>
      <c r="V15536">
        <v>47.21</v>
      </c>
    </row>
    <row r="15537" spans="1:30">
      <c r="A15537" t="s">
        <v>1072</v>
      </c>
      <c r="B15537" t="s">
        <v>1071</v>
      </c>
      <c r="J15537">
        <v>377</v>
      </c>
      <c r="K15537">
        <v>39</v>
      </c>
      <c r="L15537">
        <v>3</v>
      </c>
      <c r="N15537">
        <v>3</v>
      </c>
      <c r="O15537">
        <v>1.5164</v>
      </c>
      <c r="R15537">
        <v>1.2524999999999999</v>
      </c>
      <c r="S15537">
        <v>10.55</v>
      </c>
      <c r="T15537">
        <v>48.01</v>
      </c>
      <c r="U15537">
        <v>5.7</v>
      </c>
      <c r="V15537">
        <v>53.71</v>
      </c>
    </row>
    <row r="15538" spans="1:30">
      <c r="A15538" t="s">
        <v>1072</v>
      </c>
      <c r="B15538" t="s">
        <v>1071</v>
      </c>
      <c r="C15538" t="s">
        <v>2389</v>
      </c>
      <c r="G15538">
        <v>24.55</v>
      </c>
      <c r="H15538">
        <v>53.11</v>
      </c>
      <c r="I15538" t="s">
        <v>106</v>
      </c>
      <c r="J15538">
        <v>378</v>
      </c>
      <c r="K15538">
        <v>0</v>
      </c>
      <c r="L15538">
        <v>0</v>
      </c>
      <c r="N15538">
        <v>0</v>
      </c>
      <c r="O15538">
        <v>1.1103000000000001</v>
      </c>
      <c r="R15538">
        <v>1.1085</v>
      </c>
      <c r="S15538">
        <v>10.67</v>
      </c>
      <c r="T15538">
        <v>0</v>
      </c>
      <c r="U15538">
        <v>0</v>
      </c>
      <c r="V15538">
        <v>0</v>
      </c>
      <c r="Z15538">
        <v>397.39</v>
      </c>
      <c r="AA15538">
        <v>34.549999999999997</v>
      </c>
      <c r="AB15538">
        <v>431.94</v>
      </c>
      <c r="AD15538">
        <v>27</v>
      </c>
    </row>
    <row r="15539" spans="1:30">
      <c r="A15539" t="s">
        <v>1072</v>
      </c>
      <c r="B15539" t="s">
        <v>1071</v>
      </c>
      <c r="J15539">
        <v>378</v>
      </c>
      <c r="K15539">
        <v>3</v>
      </c>
      <c r="L15539">
        <v>3</v>
      </c>
      <c r="N15539">
        <v>3</v>
      </c>
      <c r="O15539">
        <v>1.2490000000000001</v>
      </c>
      <c r="R15539">
        <v>1.1797</v>
      </c>
      <c r="S15539">
        <v>10.57</v>
      </c>
      <c r="T15539">
        <v>39.619999999999997</v>
      </c>
      <c r="U15539">
        <v>4.42</v>
      </c>
      <c r="V15539">
        <v>44.04</v>
      </c>
    </row>
    <row r="15540" spans="1:30">
      <c r="A15540" t="s">
        <v>1072</v>
      </c>
      <c r="B15540" t="s">
        <v>1071</v>
      </c>
      <c r="J15540">
        <v>378</v>
      </c>
      <c r="K15540">
        <v>6</v>
      </c>
      <c r="L15540">
        <v>3</v>
      </c>
      <c r="N15540">
        <v>3</v>
      </c>
      <c r="O15540">
        <v>1.3085</v>
      </c>
      <c r="R15540">
        <v>0.44940000000000002</v>
      </c>
      <c r="S15540">
        <v>11.17</v>
      </c>
      <c r="T15540">
        <v>43.86</v>
      </c>
      <c r="U15540">
        <v>1.76</v>
      </c>
      <c r="V15540">
        <v>45.62</v>
      </c>
    </row>
    <row r="15541" spans="1:30">
      <c r="A15541" t="s">
        <v>1072</v>
      </c>
      <c r="B15541" t="s">
        <v>1071</v>
      </c>
      <c r="J15541">
        <v>378</v>
      </c>
      <c r="K15541">
        <v>9</v>
      </c>
      <c r="L15541">
        <v>3</v>
      </c>
      <c r="N15541">
        <v>3</v>
      </c>
      <c r="O15541">
        <v>1.3429</v>
      </c>
      <c r="R15541">
        <v>0.99450000000000005</v>
      </c>
      <c r="S15541">
        <v>10.8</v>
      </c>
      <c r="T15541">
        <v>43.53</v>
      </c>
      <c r="U15541">
        <v>4.01</v>
      </c>
      <c r="V15541">
        <v>47.53</v>
      </c>
    </row>
    <row r="15542" spans="1:30">
      <c r="A15542" t="s">
        <v>1072</v>
      </c>
      <c r="B15542" t="s">
        <v>1071</v>
      </c>
      <c r="J15542">
        <v>378</v>
      </c>
      <c r="K15542">
        <v>12</v>
      </c>
      <c r="L15542">
        <v>3</v>
      </c>
      <c r="N15542">
        <v>3</v>
      </c>
      <c r="O15542">
        <v>1.3486</v>
      </c>
      <c r="R15542">
        <v>0.92090000000000005</v>
      </c>
      <c r="S15542">
        <v>10.87</v>
      </c>
      <c r="T15542">
        <v>43.96</v>
      </c>
      <c r="U15542">
        <v>3.73</v>
      </c>
      <c r="V15542">
        <v>47.69</v>
      </c>
    </row>
    <row r="15543" spans="1:30">
      <c r="A15543" t="s">
        <v>1072</v>
      </c>
      <c r="B15543" t="s">
        <v>1071</v>
      </c>
      <c r="J15543">
        <v>378</v>
      </c>
      <c r="K15543">
        <v>15</v>
      </c>
      <c r="L15543">
        <v>3</v>
      </c>
      <c r="N15543">
        <v>3</v>
      </c>
      <c r="O15543">
        <v>1.4024000000000001</v>
      </c>
      <c r="R15543">
        <v>0.82769999999999999</v>
      </c>
      <c r="S15543">
        <v>10.97</v>
      </c>
      <c r="T15543">
        <v>46.17</v>
      </c>
      <c r="U15543">
        <v>3.48</v>
      </c>
      <c r="V15543">
        <v>49.65</v>
      </c>
    </row>
    <row r="15544" spans="1:30">
      <c r="A15544" t="s">
        <v>1072</v>
      </c>
      <c r="B15544" t="s">
        <v>1071</v>
      </c>
      <c r="J15544">
        <v>378</v>
      </c>
      <c r="K15544">
        <v>18</v>
      </c>
      <c r="L15544">
        <v>3</v>
      </c>
      <c r="N15544">
        <v>3</v>
      </c>
      <c r="O15544">
        <v>1.4971000000000001</v>
      </c>
      <c r="R15544">
        <v>0.75960000000000005</v>
      </c>
      <c r="S15544">
        <v>11.07</v>
      </c>
      <c r="T15544">
        <v>49.71</v>
      </c>
      <c r="U15544">
        <v>3.41</v>
      </c>
      <c r="V15544">
        <v>53.12</v>
      </c>
    </row>
    <row r="15545" spans="1:30">
      <c r="A15545" t="s">
        <v>1072</v>
      </c>
      <c r="B15545" t="s">
        <v>1071</v>
      </c>
      <c r="J15545">
        <v>378</v>
      </c>
      <c r="K15545">
        <v>21</v>
      </c>
      <c r="L15545">
        <v>3</v>
      </c>
      <c r="N15545">
        <v>3</v>
      </c>
      <c r="O15545">
        <v>1.3693</v>
      </c>
      <c r="R15545">
        <v>1.1478999999999999</v>
      </c>
      <c r="S15545">
        <v>10.82</v>
      </c>
      <c r="T15545">
        <v>44.45</v>
      </c>
      <c r="U15545">
        <v>4.72</v>
      </c>
      <c r="V15545">
        <v>49.17</v>
      </c>
    </row>
    <row r="15546" spans="1:30">
      <c r="A15546" t="s">
        <v>1072</v>
      </c>
      <c r="B15546" t="s">
        <v>1071</v>
      </c>
      <c r="J15546">
        <v>378</v>
      </c>
      <c r="K15546">
        <v>24</v>
      </c>
      <c r="L15546">
        <v>3</v>
      </c>
      <c r="N15546">
        <v>3</v>
      </c>
      <c r="O15546">
        <v>1.3306</v>
      </c>
      <c r="R15546">
        <v>1.319</v>
      </c>
      <c r="S15546">
        <v>10.41</v>
      </c>
      <c r="T15546">
        <v>41.56</v>
      </c>
      <c r="U15546">
        <v>5.27</v>
      </c>
      <c r="V15546">
        <v>46.83</v>
      </c>
    </row>
    <row r="15547" spans="1:30">
      <c r="A15547" t="s">
        <v>1072</v>
      </c>
      <c r="B15547" t="s">
        <v>1071</v>
      </c>
      <c r="J15547">
        <v>378</v>
      </c>
      <c r="K15547">
        <v>27</v>
      </c>
      <c r="L15547">
        <v>3</v>
      </c>
      <c r="N15547">
        <v>3</v>
      </c>
      <c r="O15547">
        <v>1.3656999999999999</v>
      </c>
      <c r="R15547">
        <v>0.91810000000000003</v>
      </c>
      <c r="S15547">
        <v>10.87</v>
      </c>
      <c r="T15547">
        <v>44.52</v>
      </c>
      <c r="U15547">
        <v>3.76</v>
      </c>
      <c r="V15547">
        <v>48.28</v>
      </c>
    </row>
    <row r="15548" spans="1:30">
      <c r="A15548" t="s">
        <v>1072</v>
      </c>
      <c r="B15548" t="s">
        <v>1071</v>
      </c>
      <c r="C15548" t="s">
        <v>2389</v>
      </c>
      <c r="G15548">
        <v>24.58</v>
      </c>
      <c r="H15548">
        <v>53.08</v>
      </c>
      <c r="I15548" t="s">
        <v>2302</v>
      </c>
      <c r="J15548">
        <v>379</v>
      </c>
      <c r="K15548">
        <v>1</v>
      </c>
      <c r="L15548">
        <v>1</v>
      </c>
      <c r="N15548">
        <v>1</v>
      </c>
      <c r="O15548">
        <v>1.2713000000000001</v>
      </c>
      <c r="R15548">
        <v>1.4238999999999999</v>
      </c>
      <c r="S15548">
        <v>10.53</v>
      </c>
      <c r="T15548">
        <v>13.39</v>
      </c>
      <c r="U15548">
        <v>1.81</v>
      </c>
      <c r="V15548">
        <v>15.2</v>
      </c>
      <c r="Z15548">
        <v>1382.24</v>
      </c>
      <c r="AA15548">
        <v>92.21</v>
      </c>
      <c r="AB15548">
        <v>1474.45</v>
      </c>
      <c r="AD15548">
        <v>94</v>
      </c>
    </row>
    <row r="15549" spans="1:30">
      <c r="A15549" t="s">
        <v>1072</v>
      </c>
      <c r="B15549" t="s">
        <v>1071</v>
      </c>
      <c r="J15549">
        <v>379</v>
      </c>
      <c r="K15549">
        <v>4</v>
      </c>
      <c r="L15549">
        <v>3</v>
      </c>
      <c r="N15549">
        <v>3</v>
      </c>
      <c r="O15549">
        <v>1.1777</v>
      </c>
      <c r="R15549">
        <v>1.2386999999999999</v>
      </c>
      <c r="S15549">
        <v>10.43</v>
      </c>
      <c r="T15549">
        <v>36.840000000000003</v>
      </c>
      <c r="U15549">
        <v>4.38</v>
      </c>
      <c r="V15549">
        <v>41.22</v>
      </c>
    </row>
    <row r="15550" spans="1:30">
      <c r="A15550" t="s">
        <v>1072</v>
      </c>
      <c r="B15550" t="s">
        <v>1071</v>
      </c>
      <c r="J15550">
        <v>379</v>
      </c>
      <c r="K15550">
        <v>7</v>
      </c>
      <c r="L15550">
        <v>3</v>
      </c>
      <c r="N15550">
        <v>3</v>
      </c>
      <c r="O15550">
        <v>1.2603</v>
      </c>
      <c r="R15550">
        <v>0.78310000000000002</v>
      </c>
      <c r="S15550">
        <v>10.78</v>
      </c>
      <c r="T15550">
        <v>40.75</v>
      </c>
      <c r="U15550">
        <v>2.96</v>
      </c>
      <c r="V15550">
        <v>43.71</v>
      </c>
    </row>
    <row r="15551" spans="1:30">
      <c r="A15551" t="s">
        <v>1072</v>
      </c>
      <c r="B15551" t="s">
        <v>1071</v>
      </c>
      <c r="J15551">
        <v>379</v>
      </c>
      <c r="K15551">
        <v>10</v>
      </c>
      <c r="L15551">
        <v>3</v>
      </c>
      <c r="N15551">
        <v>3</v>
      </c>
      <c r="O15551">
        <v>1.3392999999999999</v>
      </c>
      <c r="R15551">
        <v>0.87719999999999998</v>
      </c>
      <c r="S15551">
        <v>10.63</v>
      </c>
      <c r="T15551">
        <v>42.73</v>
      </c>
      <c r="U15551">
        <v>3.52</v>
      </c>
      <c r="V15551">
        <v>46.25</v>
      </c>
    </row>
    <row r="15552" spans="1:30">
      <c r="A15552" t="s">
        <v>1072</v>
      </c>
      <c r="B15552" t="s">
        <v>1071</v>
      </c>
      <c r="J15552">
        <v>379</v>
      </c>
      <c r="K15552">
        <v>13</v>
      </c>
      <c r="L15552">
        <v>3</v>
      </c>
      <c r="N15552">
        <v>3</v>
      </c>
      <c r="O15552">
        <v>1.2031000000000001</v>
      </c>
      <c r="R15552">
        <v>0.7359</v>
      </c>
      <c r="S15552">
        <v>10.91</v>
      </c>
      <c r="T15552">
        <v>39.36</v>
      </c>
      <c r="U15552">
        <v>2.66</v>
      </c>
      <c r="V15552">
        <v>42.02</v>
      </c>
    </row>
    <row r="15553" spans="1:22">
      <c r="A15553" t="s">
        <v>1072</v>
      </c>
      <c r="B15553" t="s">
        <v>1071</v>
      </c>
      <c r="J15553">
        <v>379</v>
      </c>
      <c r="K15553">
        <v>16</v>
      </c>
      <c r="L15553">
        <v>3</v>
      </c>
      <c r="N15553">
        <v>3</v>
      </c>
      <c r="O15553">
        <v>1.2157</v>
      </c>
      <c r="R15553">
        <v>0.56010000000000004</v>
      </c>
      <c r="S15553">
        <v>11.06</v>
      </c>
      <c r="T15553">
        <v>40.33</v>
      </c>
      <c r="U15553">
        <v>2.04</v>
      </c>
      <c r="V15553">
        <v>42.37</v>
      </c>
    </row>
    <row r="15554" spans="1:22">
      <c r="A15554" t="s">
        <v>1072</v>
      </c>
      <c r="B15554" t="s">
        <v>1071</v>
      </c>
      <c r="J15554">
        <v>379</v>
      </c>
      <c r="K15554">
        <v>19</v>
      </c>
      <c r="L15554">
        <v>3</v>
      </c>
      <c r="N15554">
        <v>3</v>
      </c>
      <c r="O15554">
        <v>1.2115</v>
      </c>
      <c r="R15554">
        <v>0.42949999999999999</v>
      </c>
      <c r="S15554">
        <v>10.71</v>
      </c>
      <c r="T15554">
        <v>38.93</v>
      </c>
      <c r="U15554">
        <v>1.56</v>
      </c>
      <c r="V15554">
        <v>40.49</v>
      </c>
    </row>
    <row r="15555" spans="1:22">
      <c r="A15555" t="s">
        <v>1072</v>
      </c>
      <c r="B15555" t="s">
        <v>1071</v>
      </c>
      <c r="J15555">
        <v>379</v>
      </c>
      <c r="K15555">
        <v>22</v>
      </c>
      <c r="L15555">
        <v>3</v>
      </c>
      <c r="N15555">
        <v>3</v>
      </c>
      <c r="O15555">
        <v>1.2442</v>
      </c>
      <c r="R15555">
        <v>0.95369999999999999</v>
      </c>
      <c r="S15555">
        <v>10.67</v>
      </c>
      <c r="T15555">
        <v>39.840000000000003</v>
      </c>
      <c r="U15555">
        <v>3.56</v>
      </c>
      <c r="V15555">
        <v>43.4</v>
      </c>
    </row>
    <row r="15556" spans="1:22">
      <c r="A15556" t="s">
        <v>1072</v>
      </c>
      <c r="B15556" t="s">
        <v>1071</v>
      </c>
      <c r="J15556">
        <v>379</v>
      </c>
      <c r="K15556">
        <v>25</v>
      </c>
      <c r="L15556">
        <v>3</v>
      </c>
      <c r="N15556">
        <v>3</v>
      </c>
      <c r="O15556">
        <v>1.2618</v>
      </c>
      <c r="R15556">
        <v>0.92020000000000002</v>
      </c>
      <c r="S15556">
        <v>10.72</v>
      </c>
      <c r="T15556">
        <v>40.58</v>
      </c>
      <c r="U15556">
        <v>3.48</v>
      </c>
      <c r="V15556">
        <v>44.06</v>
      </c>
    </row>
    <row r="15557" spans="1:22">
      <c r="A15557" t="s">
        <v>1072</v>
      </c>
      <c r="B15557" t="s">
        <v>1071</v>
      </c>
      <c r="J15557">
        <v>379</v>
      </c>
      <c r="K15557">
        <v>28</v>
      </c>
      <c r="L15557">
        <v>3</v>
      </c>
      <c r="N15557">
        <v>3</v>
      </c>
      <c r="O15557">
        <v>1.2009000000000001</v>
      </c>
      <c r="R15557">
        <v>1.0365</v>
      </c>
      <c r="S15557">
        <v>10.6</v>
      </c>
      <c r="T15557">
        <v>38.21</v>
      </c>
      <c r="U15557">
        <v>3.73</v>
      </c>
      <c r="V15557">
        <v>41.94</v>
      </c>
    </row>
    <row r="15558" spans="1:22">
      <c r="A15558" t="s">
        <v>1072</v>
      </c>
      <c r="B15558" t="s">
        <v>1071</v>
      </c>
      <c r="J15558">
        <v>379</v>
      </c>
      <c r="K15558">
        <v>31</v>
      </c>
      <c r="L15558">
        <v>3</v>
      </c>
      <c r="N15558">
        <v>3</v>
      </c>
      <c r="O15558">
        <v>1.3119000000000001</v>
      </c>
      <c r="R15558">
        <v>0.93300000000000005</v>
      </c>
      <c r="S15558">
        <v>10.7</v>
      </c>
      <c r="T15558">
        <v>42.13</v>
      </c>
      <c r="U15558">
        <v>3.67</v>
      </c>
      <c r="V15558">
        <v>45.8</v>
      </c>
    </row>
    <row r="15559" spans="1:22">
      <c r="A15559" t="s">
        <v>1072</v>
      </c>
      <c r="B15559" t="s">
        <v>1071</v>
      </c>
      <c r="J15559">
        <v>379</v>
      </c>
      <c r="K15559">
        <v>37</v>
      </c>
      <c r="L15559">
        <v>6</v>
      </c>
      <c r="N15559">
        <v>6</v>
      </c>
      <c r="O15559">
        <v>1.2179</v>
      </c>
      <c r="R15559">
        <v>1.056</v>
      </c>
      <c r="S15559">
        <v>10.62</v>
      </c>
      <c r="T15559">
        <v>77.61</v>
      </c>
      <c r="U15559">
        <v>7.72</v>
      </c>
      <c r="V15559">
        <v>85.32</v>
      </c>
    </row>
    <row r="15560" spans="1:22">
      <c r="A15560" t="s">
        <v>1072</v>
      </c>
      <c r="B15560" t="s">
        <v>1071</v>
      </c>
      <c r="J15560">
        <v>379</v>
      </c>
      <c r="K15560">
        <v>43</v>
      </c>
      <c r="L15560">
        <v>6</v>
      </c>
      <c r="N15560">
        <v>6</v>
      </c>
      <c r="O15560">
        <v>1.3574999999999999</v>
      </c>
      <c r="R15560">
        <v>0.64770000000000005</v>
      </c>
      <c r="S15560">
        <v>10.96</v>
      </c>
      <c r="T15560">
        <v>89.26</v>
      </c>
      <c r="U15560">
        <v>5.28</v>
      </c>
      <c r="V15560">
        <v>94.53</v>
      </c>
    </row>
    <row r="15561" spans="1:22">
      <c r="A15561" t="s">
        <v>1072</v>
      </c>
      <c r="B15561" t="s">
        <v>1071</v>
      </c>
      <c r="J15561">
        <v>379</v>
      </c>
      <c r="K15561">
        <v>49</v>
      </c>
      <c r="L15561">
        <v>6</v>
      </c>
      <c r="N15561">
        <v>6</v>
      </c>
      <c r="O15561">
        <v>1.3484</v>
      </c>
      <c r="R15561">
        <v>0.67449999999999999</v>
      </c>
      <c r="S15561">
        <v>10.9</v>
      </c>
      <c r="T15561">
        <v>88.2</v>
      </c>
      <c r="U15561">
        <v>5.46</v>
      </c>
      <c r="V15561">
        <v>93.66</v>
      </c>
    </row>
    <row r="15562" spans="1:22">
      <c r="A15562" t="s">
        <v>1072</v>
      </c>
      <c r="B15562" t="s">
        <v>1071</v>
      </c>
      <c r="J15562">
        <v>379</v>
      </c>
      <c r="K15562">
        <v>55</v>
      </c>
      <c r="L15562">
        <v>6</v>
      </c>
      <c r="N15562">
        <v>6</v>
      </c>
      <c r="O15562">
        <v>1.2706999999999999</v>
      </c>
      <c r="R15562">
        <v>0.59550000000000003</v>
      </c>
      <c r="S15562">
        <v>10.97</v>
      </c>
      <c r="T15562">
        <v>83.65</v>
      </c>
      <c r="U15562">
        <v>4.54</v>
      </c>
      <c r="V15562">
        <v>88.19</v>
      </c>
    </row>
    <row r="15563" spans="1:22">
      <c r="A15563" t="s">
        <v>1072</v>
      </c>
      <c r="B15563" t="s">
        <v>1071</v>
      </c>
      <c r="J15563">
        <v>379</v>
      </c>
      <c r="K15563">
        <v>61</v>
      </c>
      <c r="L15563">
        <v>6</v>
      </c>
      <c r="N15563">
        <v>6</v>
      </c>
      <c r="O15563">
        <v>1.4915</v>
      </c>
      <c r="R15563">
        <v>0.63149999999999995</v>
      </c>
      <c r="S15563">
        <v>10.91</v>
      </c>
      <c r="T15563">
        <v>97.67</v>
      </c>
      <c r="U15563">
        <v>5.65</v>
      </c>
      <c r="V15563">
        <v>103.32</v>
      </c>
    </row>
    <row r="15564" spans="1:22">
      <c r="A15564" t="s">
        <v>1072</v>
      </c>
      <c r="B15564" t="s">
        <v>1071</v>
      </c>
      <c r="J15564">
        <v>379</v>
      </c>
      <c r="K15564">
        <v>67</v>
      </c>
      <c r="L15564">
        <v>6</v>
      </c>
      <c r="N15564">
        <v>6</v>
      </c>
      <c r="O15564">
        <v>1.4551000000000001</v>
      </c>
      <c r="R15564">
        <v>0.67669999999999997</v>
      </c>
      <c r="S15564">
        <v>10.92</v>
      </c>
      <c r="T15564">
        <v>95.37</v>
      </c>
      <c r="U15564">
        <v>5.91</v>
      </c>
      <c r="V15564">
        <v>101.28</v>
      </c>
    </row>
    <row r="15565" spans="1:22">
      <c r="A15565" t="s">
        <v>1072</v>
      </c>
      <c r="B15565" t="s">
        <v>1071</v>
      </c>
      <c r="J15565">
        <v>379</v>
      </c>
      <c r="K15565">
        <v>73</v>
      </c>
      <c r="L15565">
        <v>6</v>
      </c>
      <c r="N15565">
        <v>6</v>
      </c>
      <c r="O15565">
        <v>1.4626999999999999</v>
      </c>
      <c r="R15565">
        <v>0.74229999999999996</v>
      </c>
      <c r="S15565">
        <v>10.87</v>
      </c>
      <c r="T15565">
        <v>95.41</v>
      </c>
      <c r="U15565">
        <v>6.51</v>
      </c>
      <c r="V15565">
        <v>101.93</v>
      </c>
    </row>
    <row r="15566" spans="1:22">
      <c r="A15566" t="s">
        <v>1072</v>
      </c>
      <c r="B15566" t="s">
        <v>1071</v>
      </c>
      <c r="J15566">
        <v>379</v>
      </c>
      <c r="K15566">
        <v>79</v>
      </c>
      <c r="L15566">
        <v>6</v>
      </c>
      <c r="N15566">
        <v>6</v>
      </c>
      <c r="O15566">
        <v>1.3642000000000001</v>
      </c>
      <c r="R15566">
        <v>0.86619999999999997</v>
      </c>
      <c r="S15566">
        <v>10.72</v>
      </c>
      <c r="T15566">
        <v>87.77</v>
      </c>
      <c r="U15566">
        <v>7.09</v>
      </c>
      <c r="V15566">
        <v>94.86</v>
      </c>
    </row>
    <row r="15567" spans="1:22">
      <c r="A15567" t="s">
        <v>1072</v>
      </c>
      <c r="B15567" t="s">
        <v>1071</v>
      </c>
      <c r="J15567">
        <v>379</v>
      </c>
      <c r="K15567">
        <v>85</v>
      </c>
      <c r="L15567">
        <v>6</v>
      </c>
      <c r="N15567">
        <v>6</v>
      </c>
      <c r="O15567">
        <v>1.3498000000000001</v>
      </c>
      <c r="R15567">
        <v>0.36570000000000003</v>
      </c>
      <c r="S15567">
        <v>11.23</v>
      </c>
      <c r="T15567">
        <v>90.96</v>
      </c>
      <c r="U15567">
        <v>2.96</v>
      </c>
      <c r="V15567">
        <v>93.92</v>
      </c>
    </row>
    <row r="15568" spans="1:22">
      <c r="A15568" t="s">
        <v>1072</v>
      </c>
      <c r="B15568" t="s">
        <v>1071</v>
      </c>
      <c r="J15568">
        <v>379</v>
      </c>
      <c r="K15568">
        <v>91</v>
      </c>
      <c r="L15568">
        <v>6</v>
      </c>
      <c r="N15568">
        <v>6</v>
      </c>
      <c r="O15568">
        <v>1.6406000000000001</v>
      </c>
      <c r="R15568">
        <v>0.50290000000000001</v>
      </c>
      <c r="S15568">
        <v>11.09</v>
      </c>
      <c r="T15568">
        <v>109.21</v>
      </c>
      <c r="U15568">
        <v>4.95</v>
      </c>
      <c r="V15568">
        <v>114.16</v>
      </c>
    </row>
    <row r="15569" spans="1:30">
      <c r="A15569" t="s">
        <v>1072</v>
      </c>
      <c r="B15569" t="s">
        <v>1071</v>
      </c>
      <c r="J15569">
        <v>379</v>
      </c>
      <c r="K15569">
        <v>94</v>
      </c>
      <c r="L15569">
        <v>3</v>
      </c>
      <c r="N15569">
        <v>3</v>
      </c>
      <c r="O15569">
        <v>1.6262000000000001</v>
      </c>
      <c r="R15569">
        <v>0.56579999999999997</v>
      </c>
      <c r="S15569">
        <v>11.08</v>
      </c>
      <c r="T15569">
        <v>54.06</v>
      </c>
      <c r="U15569">
        <v>2.76</v>
      </c>
      <c r="V15569">
        <v>56.82</v>
      </c>
    </row>
    <row r="15570" spans="1:30">
      <c r="A15570" t="s">
        <v>1072</v>
      </c>
      <c r="B15570" t="s">
        <v>1071</v>
      </c>
      <c r="C15570" t="s">
        <v>2389</v>
      </c>
      <c r="G15570">
        <v>24.58</v>
      </c>
      <c r="H15570">
        <v>53.08</v>
      </c>
      <c r="I15570" t="s">
        <v>2302</v>
      </c>
      <c r="J15570">
        <v>380</v>
      </c>
      <c r="K15570">
        <v>1</v>
      </c>
      <c r="L15570">
        <v>1</v>
      </c>
      <c r="N15570">
        <v>1</v>
      </c>
      <c r="O15570">
        <v>1.1315999999999999</v>
      </c>
      <c r="R15570">
        <v>0.58950000000000002</v>
      </c>
      <c r="S15570">
        <v>11.15</v>
      </c>
      <c r="T15570">
        <v>12.61</v>
      </c>
      <c r="U15570">
        <v>0.67</v>
      </c>
      <c r="V15570">
        <v>13.28</v>
      </c>
      <c r="Z15570">
        <v>1466.13</v>
      </c>
      <c r="AA15570">
        <v>78.37</v>
      </c>
      <c r="AB15570">
        <v>1544.49</v>
      </c>
      <c r="AD15570">
        <v>97</v>
      </c>
    </row>
    <row r="15571" spans="1:30">
      <c r="A15571" t="s">
        <v>1072</v>
      </c>
      <c r="B15571" t="s">
        <v>1071</v>
      </c>
      <c r="J15571">
        <v>380</v>
      </c>
      <c r="K15571">
        <v>4</v>
      </c>
      <c r="L15571">
        <v>3</v>
      </c>
      <c r="N15571">
        <v>3</v>
      </c>
      <c r="O15571">
        <v>1.3002</v>
      </c>
      <c r="R15571">
        <v>0.61470000000000002</v>
      </c>
      <c r="S15571">
        <v>11.08</v>
      </c>
      <c r="T15571">
        <v>43.22</v>
      </c>
      <c r="U15571">
        <v>2.4</v>
      </c>
      <c r="V15571">
        <v>45.62</v>
      </c>
    </row>
    <row r="15572" spans="1:30">
      <c r="A15572" t="s">
        <v>1072</v>
      </c>
      <c r="B15572" t="s">
        <v>1071</v>
      </c>
      <c r="J15572">
        <v>380</v>
      </c>
      <c r="K15572">
        <v>7</v>
      </c>
      <c r="L15572">
        <v>3</v>
      </c>
      <c r="N15572">
        <v>3</v>
      </c>
      <c r="O15572">
        <v>1.1727000000000001</v>
      </c>
      <c r="R15572">
        <v>1.0904</v>
      </c>
      <c r="S15572">
        <v>10.58</v>
      </c>
      <c r="T15572">
        <v>37.229999999999997</v>
      </c>
      <c r="U15572">
        <v>3.84</v>
      </c>
      <c r="V15572">
        <v>41.07</v>
      </c>
    </row>
    <row r="15573" spans="1:30">
      <c r="A15573" t="s">
        <v>1072</v>
      </c>
      <c r="B15573" t="s">
        <v>1071</v>
      </c>
      <c r="J15573">
        <v>380</v>
      </c>
      <c r="K15573">
        <v>10</v>
      </c>
      <c r="L15573">
        <v>3</v>
      </c>
      <c r="N15573">
        <v>3</v>
      </c>
      <c r="O15573">
        <v>1.3056000000000001</v>
      </c>
      <c r="R15573">
        <v>0.73050000000000004</v>
      </c>
      <c r="S15573">
        <v>10.91</v>
      </c>
      <c r="T15573">
        <v>42.72</v>
      </c>
      <c r="U15573">
        <v>2.86</v>
      </c>
      <c r="V15573">
        <v>45.59</v>
      </c>
    </row>
    <row r="15574" spans="1:30">
      <c r="A15574" t="s">
        <v>1072</v>
      </c>
      <c r="B15574" t="s">
        <v>1071</v>
      </c>
      <c r="J15574">
        <v>380</v>
      </c>
      <c r="K15574">
        <v>13</v>
      </c>
      <c r="L15574">
        <v>3</v>
      </c>
      <c r="N15574">
        <v>3</v>
      </c>
      <c r="O15574">
        <v>1.2573000000000001</v>
      </c>
      <c r="R15574">
        <v>0.62170000000000003</v>
      </c>
      <c r="S15574">
        <v>11.01</v>
      </c>
      <c r="T15574">
        <v>41.53</v>
      </c>
      <c r="U15574">
        <v>2.34</v>
      </c>
      <c r="V15574">
        <v>43.87</v>
      </c>
    </row>
    <row r="15575" spans="1:30">
      <c r="A15575" t="s">
        <v>1072</v>
      </c>
      <c r="B15575" t="s">
        <v>1071</v>
      </c>
      <c r="J15575">
        <v>380</v>
      </c>
      <c r="K15575">
        <v>16</v>
      </c>
      <c r="L15575">
        <v>3</v>
      </c>
      <c r="N15575">
        <v>3</v>
      </c>
      <c r="O15575">
        <v>1.3048</v>
      </c>
      <c r="R15575">
        <v>0.72070000000000001</v>
      </c>
      <c r="S15575">
        <v>10.93</v>
      </c>
      <c r="T15575">
        <v>42.78</v>
      </c>
      <c r="U15575">
        <v>2.82</v>
      </c>
      <c r="V15575">
        <v>45.6</v>
      </c>
    </row>
    <row r="15576" spans="1:30">
      <c r="A15576" t="s">
        <v>1072</v>
      </c>
      <c r="B15576" t="s">
        <v>1071</v>
      </c>
      <c r="J15576">
        <v>380</v>
      </c>
      <c r="K15576">
        <v>19</v>
      </c>
      <c r="L15576">
        <v>3</v>
      </c>
      <c r="N15576">
        <v>3</v>
      </c>
      <c r="O15576">
        <v>1.1042000000000001</v>
      </c>
      <c r="R15576">
        <v>0.61960000000000004</v>
      </c>
      <c r="S15576">
        <v>11.09</v>
      </c>
      <c r="T15576">
        <v>36.74</v>
      </c>
      <c r="U15576">
        <v>2.0499999999999998</v>
      </c>
      <c r="V15576">
        <v>38.79</v>
      </c>
    </row>
    <row r="15577" spans="1:30">
      <c r="A15577" t="s">
        <v>1072</v>
      </c>
      <c r="B15577" t="s">
        <v>1071</v>
      </c>
      <c r="J15577">
        <v>380</v>
      </c>
      <c r="K15577">
        <v>22</v>
      </c>
      <c r="L15577">
        <v>3</v>
      </c>
      <c r="N15577">
        <v>3</v>
      </c>
      <c r="O15577">
        <v>1.2658</v>
      </c>
      <c r="R15577">
        <v>0.58040000000000003</v>
      </c>
      <c r="S15577">
        <v>11.1</v>
      </c>
      <c r="T15577">
        <v>42.16</v>
      </c>
      <c r="U15577">
        <v>2.2000000000000002</v>
      </c>
      <c r="V15577">
        <v>44.36</v>
      </c>
    </row>
    <row r="15578" spans="1:30">
      <c r="A15578" t="s">
        <v>1072</v>
      </c>
      <c r="B15578" t="s">
        <v>1071</v>
      </c>
      <c r="J15578">
        <v>380</v>
      </c>
      <c r="K15578">
        <v>25</v>
      </c>
      <c r="L15578">
        <v>3</v>
      </c>
      <c r="N15578">
        <v>3</v>
      </c>
      <c r="O15578">
        <v>1.2472000000000001</v>
      </c>
      <c r="R15578">
        <v>0.78390000000000004</v>
      </c>
      <c r="S15578">
        <v>10.72</v>
      </c>
      <c r="T15578">
        <v>40.1</v>
      </c>
      <c r="U15578">
        <v>2.93</v>
      </c>
      <c r="V15578">
        <v>43.03</v>
      </c>
    </row>
    <row r="15579" spans="1:30">
      <c r="A15579" t="s">
        <v>1072</v>
      </c>
      <c r="B15579" t="s">
        <v>1071</v>
      </c>
      <c r="J15579">
        <v>380</v>
      </c>
      <c r="K15579">
        <v>28</v>
      </c>
      <c r="L15579">
        <v>3</v>
      </c>
      <c r="N15579">
        <v>3</v>
      </c>
      <c r="O15579">
        <v>1.3383</v>
      </c>
      <c r="R15579">
        <v>0.7077</v>
      </c>
      <c r="S15579">
        <v>11</v>
      </c>
      <c r="T15579">
        <v>44.15</v>
      </c>
      <c r="U15579">
        <v>2.84</v>
      </c>
      <c r="V15579">
        <v>46.99</v>
      </c>
    </row>
    <row r="15580" spans="1:30">
      <c r="A15580" t="s">
        <v>1072</v>
      </c>
      <c r="B15580" t="s">
        <v>1071</v>
      </c>
      <c r="J15580">
        <v>380</v>
      </c>
      <c r="K15580">
        <v>31</v>
      </c>
      <c r="L15580">
        <v>3</v>
      </c>
      <c r="N15580">
        <v>3</v>
      </c>
      <c r="O15580">
        <v>1.3069999999999999</v>
      </c>
      <c r="R15580">
        <v>0.79320000000000002</v>
      </c>
      <c r="S15580">
        <v>10.94</v>
      </c>
      <c r="T15580">
        <v>42.9</v>
      </c>
      <c r="U15580">
        <v>3.11</v>
      </c>
      <c r="V15580">
        <v>46.01</v>
      </c>
    </row>
    <row r="15581" spans="1:30">
      <c r="A15581" t="s">
        <v>1072</v>
      </c>
      <c r="B15581" t="s">
        <v>1071</v>
      </c>
      <c r="J15581">
        <v>380</v>
      </c>
      <c r="K15581">
        <v>37</v>
      </c>
      <c r="L15581">
        <v>6</v>
      </c>
      <c r="N15581">
        <v>6</v>
      </c>
      <c r="O15581">
        <v>1.4136</v>
      </c>
      <c r="R15581">
        <v>0.59499999999999997</v>
      </c>
      <c r="S15581">
        <v>11.04</v>
      </c>
      <c r="T15581">
        <v>93.62</v>
      </c>
      <c r="U15581">
        <v>5.05</v>
      </c>
      <c r="V15581">
        <v>98.67</v>
      </c>
    </row>
    <row r="15582" spans="1:30">
      <c r="A15582" t="s">
        <v>1072</v>
      </c>
      <c r="B15582" t="s">
        <v>1071</v>
      </c>
      <c r="J15582">
        <v>380</v>
      </c>
      <c r="K15582">
        <v>43</v>
      </c>
      <c r="L15582">
        <v>6</v>
      </c>
      <c r="N15582">
        <v>6</v>
      </c>
      <c r="O15582">
        <v>1.3164</v>
      </c>
      <c r="R15582">
        <v>0.80079999999999996</v>
      </c>
      <c r="S15582">
        <v>10.85</v>
      </c>
      <c r="T15582">
        <v>85.71</v>
      </c>
      <c r="U15582">
        <v>6.33</v>
      </c>
      <c r="V15582">
        <v>92.03</v>
      </c>
    </row>
    <row r="15583" spans="1:30">
      <c r="A15583" t="s">
        <v>1072</v>
      </c>
      <c r="B15583" t="s">
        <v>1071</v>
      </c>
      <c r="J15583">
        <v>380</v>
      </c>
      <c r="K15583">
        <v>49</v>
      </c>
      <c r="L15583">
        <v>6</v>
      </c>
      <c r="N15583">
        <v>6</v>
      </c>
      <c r="O15583">
        <v>1.3644000000000001</v>
      </c>
      <c r="R15583">
        <v>0.62450000000000006</v>
      </c>
      <c r="S15583">
        <v>11.02</v>
      </c>
      <c r="T15583">
        <v>90.21</v>
      </c>
      <c r="U15583">
        <v>5.1100000000000003</v>
      </c>
      <c r="V15583">
        <v>95.32</v>
      </c>
    </row>
    <row r="15584" spans="1:30">
      <c r="A15584" t="s">
        <v>1072</v>
      </c>
      <c r="B15584" t="s">
        <v>1071</v>
      </c>
      <c r="J15584">
        <v>380</v>
      </c>
      <c r="K15584">
        <v>55</v>
      </c>
      <c r="L15584">
        <v>6</v>
      </c>
      <c r="N15584">
        <v>6</v>
      </c>
      <c r="O15584">
        <v>1.2597</v>
      </c>
      <c r="R15584">
        <v>0.55269999999999997</v>
      </c>
      <c r="S15584">
        <v>11.06</v>
      </c>
      <c r="T15584">
        <v>83.58</v>
      </c>
      <c r="U15584">
        <v>4.18</v>
      </c>
      <c r="V15584">
        <v>87.76</v>
      </c>
    </row>
    <row r="15585" spans="1:30">
      <c r="A15585" t="s">
        <v>1072</v>
      </c>
      <c r="B15585" t="s">
        <v>1071</v>
      </c>
      <c r="J15585">
        <v>380</v>
      </c>
      <c r="K15585">
        <v>61</v>
      </c>
      <c r="L15585">
        <v>6</v>
      </c>
      <c r="N15585">
        <v>6</v>
      </c>
      <c r="O15585">
        <v>1.4424999999999999</v>
      </c>
      <c r="R15585">
        <v>0.50249999999999995</v>
      </c>
      <c r="S15585">
        <v>11.08</v>
      </c>
      <c r="T15585">
        <v>95.92</v>
      </c>
      <c r="U15585">
        <v>4.3499999999999996</v>
      </c>
      <c r="V15585">
        <v>100.27</v>
      </c>
    </row>
    <row r="15586" spans="1:30">
      <c r="A15586" t="s">
        <v>1072</v>
      </c>
      <c r="B15586" t="s">
        <v>1071</v>
      </c>
      <c r="J15586">
        <v>380</v>
      </c>
      <c r="K15586">
        <v>67</v>
      </c>
      <c r="L15586">
        <v>6</v>
      </c>
      <c r="N15586">
        <v>6</v>
      </c>
      <c r="O15586">
        <v>1.3704000000000001</v>
      </c>
      <c r="R15586">
        <v>0.62590000000000001</v>
      </c>
      <c r="S15586">
        <v>11.08</v>
      </c>
      <c r="T15586">
        <v>91.11</v>
      </c>
      <c r="U15586">
        <v>5.15</v>
      </c>
      <c r="V15586">
        <v>96.25</v>
      </c>
    </row>
    <row r="15587" spans="1:30">
      <c r="A15587" t="s">
        <v>1072</v>
      </c>
      <c r="B15587" t="s">
        <v>1071</v>
      </c>
      <c r="J15587">
        <v>380</v>
      </c>
      <c r="K15587">
        <v>73</v>
      </c>
      <c r="L15587">
        <v>6</v>
      </c>
      <c r="N15587">
        <v>6</v>
      </c>
      <c r="O15587">
        <v>1.4218999999999999</v>
      </c>
      <c r="R15587">
        <v>0.44990000000000002</v>
      </c>
      <c r="S15587">
        <v>11.18</v>
      </c>
      <c r="T15587">
        <v>95.41</v>
      </c>
      <c r="U15587">
        <v>3.84</v>
      </c>
      <c r="V15587">
        <v>99.25</v>
      </c>
    </row>
    <row r="15588" spans="1:30">
      <c r="A15588" t="s">
        <v>1072</v>
      </c>
      <c r="B15588" t="s">
        <v>1071</v>
      </c>
      <c r="J15588">
        <v>380</v>
      </c>
      <c r="K15588">
        <v>79</v>
      </c>
      <c r="L15588">
        <v>6</v>
      </c>
      <c r="N15588">
        <v>6</v>
      </c>
      <c r="O15588">
        <v>1.4</v>
      </c>
      <c r="R15588">
        <v>0.59640000000000004</v>
      </c>
      <c r="S15588">
        <v>10.97</v>
      </c>
      <c r="T15588">
        <v>92.17</v>
      </c>
      <c r="U15588">
        <v>5.01</v>
      </c>
      <c r="V15588">
        <v>97.18</v>
      </c>
    </row>
    <row r="15589" spans="1:30">
      <c r="A15589" t="s">
        <v>1072</v>
      </c>
      <c r="B15589" t="s">
        <v>1071</v>
      </c>
      <c r="J15589">
        <v>380</v>
      </c>
      <c r="K15589">
        <v>85</v>
      </c>
      <c r="L15589">
        <v>6</v>
      </c>
      <c r="N15589">
        <v>6</v>
      </c>
      <c r="O15589">
        <v>1.4931000000000001</v>
      </c>
      <c r="R15589">
        <v>0.377</v>
      </c>
      <c r="S15589">
        <v>11.28</v>
      </c>
      <c r="T15589">
        <v>101.05</v>
      </c>
      <c r="U15589">
        <v>3.38</v>
      </c>
      <c r="V15589">
        <v>104.43</v>
      </c>
    </row>
    <row r="15590" spans="1:30">
      <c r="A15590" t="s">
        <v>1072</v>
      </c>
      <c r="B15590" t="s">
        <v>1071</v>
      </c>
      <c r="J15590">
        <v>380</v>
      </c>
      <c r="K15590">
        <v>91</v>
      </c>
      <c r="L15590">
        <v>6</v>
      </c>
      <c r="N15590">
        <v>6</v>
      </c>
      <c r="O15590">
        <v>1.7198</v>
      </c>
      <c r="R15590">
        <v>0.42730000000000001</v>
      </c>
      <c r="S15590">
        <v>11.21</v>
      </c>
      <c r="T15590">
        <v>115.67</v>
      </c>
      <c r="U15590">
        <v>4.41</v>
      </c>
      <c r="V15590">
        <v>120.08</v>
      </c>
    </row>
    <row r="15591" spans="1:30">
      <c r="A15591" t="s">
        <v>1072</v>
      </c>
      <c r="B15591" t="s">
        <v>1071</v>
      </c>
      <c r="J15591">
        <v>380</v>
      </c>
      <c r="K15591">
        <v>97</v>
      </c>
      <c r="L15591">
        <v>6</v>
      </c>
      <c r="N15591">
        <v>6</v>
      </c>
      <c r="O15591">
        <v>1.4221999999999999</v>
      </c>
      <c r="R15591">
        <v>0.41070000000000001</v>
      </c>
      <c r="S15591">
        <v>11.2</v>
      </c>
      <c r="T15591">
        <v>95.54</v>
      </c>
      <c r="U15591">
        <v>3.5</v>
      </c>
      <c r="V15591">
        <v>99.04</v>
      </c>
    </row>
    <row r="15592" spans="1:30">
      <c r="A15592" t="s">
        <v>1072</v>
      </c>
      <c r="B15592" t="s">
        <v>1071</v>
      </c>
      <c r="C15592" t="s">
        <v>2389</v>
      </c>
      <c r="G15592">
        <v>24.55</v>
      </c>
      <c r="H15592">
        <v>53.04</v>
      </c>
      <c r="I15592" t="s">
        <v>106</v>
      </c>
      <c r="J15592">
        <v>381</v>
      </c>
      <c r="K15592">
        <v>0</v>
      </c>
      <c r="L15592">
        <v>0</v>
      </c>
      <c r="N15592">
        <v>0</v>
      </c>
      <c r="O15592">
        <v>1.389</v>
      </c>
      <c r="R15592">
        <v>0.112</v>
      </c>
      <c r="S15592">
        <v>11.32</v>
      </c>
      <c r="T15592">
        <v>0</v>
      </c>
      <c r="U15592">
        <v>0</v>
      </c>
      <c r="V15592">
        <v>0</v>
      </c>
      <c r="Z15592">
        <v>224.38</v>
      </c>
      <c r="AA15592">
        <v>11.55</v>
      </c>
      <c r="AB15592">
        <v>235.92</v>
      </c>
      <c r="AD15592">
        <v>15</v>
      </c>
    </row>
    <row r="15593" spans="1:30">
      <c r="A15593" t="s">
        <v>1072</v>
      </c>
      <c r="B15593" t="s">
        <v>1071</v>
      </c>
      <c r="J15593">
        <v>381</v>
      </c>
      <c r="K15593">
        <v>3</v>
      </c>
      <c r="L15593">
        <v>3</v>
      </c>
      <c r="N15593">
        <v>3</v>
      </c>
      <c r="O15593">
        <v>1.3396999999999999</v>
      </c>
      <c r="R15593">
        <v>0.3251</v>
      </c>
      <c r="S15593">
        <v>11.23</v>
      </c>
      <c r="T15593">
        <v>45.12</v>
      </c>
      <c r="U15593">
        <v>1.31</v>
      </c>
      <c r="V15593">
        <v>46.42</v>
      </c>
    </row>
    <row r="15594" spans="1:30">
      <c r="A15594" t="s">
        <v>1072</v>
      </c>
      <c r="B15594" t="s">
        <v>1071</v>
      </c>
      <c r="J15594">
        <v>381</v>
      </c>
      <c r="K15594">
        <v>6</v>
      </c>
      <c r="L15594">
        <v>3</v>
      </c>
      <c r="N15594">
        <v>3</v>
      </c>
      <c r="O15594">
        <v>1.3407</v>
      </c>
      <c r="R15594">
        <v>0.54630000000000001</v>
      </c>
      <c r="S15594">
        <v>11.02</v>
      </c>
      <c r="T15594">
        <v>44.31</v>
      </c>
      <c r="U15594">
        <v>2.2000000000000002</v>
      </c>
      <c r="V15594">
        <v>46.5</v>
      </c>
    </row>
    <row r="15595" spans="1:30">
      <c r="A15595" t="s">
        <v>1072</v>
      </c>
      <c r="B15595" t="s">
        <v>1071</v>
      </c>
      <c r="J15595">
        <v>381</v>
      </c>
      <c r="K15595">
        <v>9</v>
      </c>
      <c r="L15595">
        <v>3</v>
      </c>
      <c r="N15595">
        <v>3</v>
      </c>
      <c r="O15595">
        <v>1.4125000000000001</v>
      </c>
      <c r="R15595">
        <v>0.57499999999999996</v>
      </c>
      <c r="S15595">
        <v>11.05</v>
      </c>
      <c r="T15595">
        <v>46.84</v>
      </c>
      <c r="U15595">
        <v>2.44</v>
      </c>
      <c r="V15595">
        <v>49.27</v>
      </c>
    </row>
    <row r="15596" spans="1:30">
      <c r="A15596" t="s">
        <v>1072</v>
      </c>
      <c r="B15596" t="s">
        <v>1071</v>
      </c>
      <c r="J15596">
        <v>381</v>
      </c>
      <c r="K15596">
        <v>12</v>
      </c>
      <c r="L15596">
        <v>3</v>
      </c>
      <c r="N15596">
        <v>3</v>
      </c>
      <c r="O15596">
        <v>1.3456999999999999</v>
      </c>
      <c r="R15596">
        <v>0.44640000000000002</v>
      </c>
      <c r="S15596">
        <v>11.07</v>
      </c>
      <c r="T15596">
        <v>44.71</v>
      </c>
      <c r="U15596">
        <v>1.8</v>
      </c>
      <c r="V15596">
        <v>46.51</v>
      </c>
    </row>
    <row r="15597" spans="1:30">
      <c r="A15597" t="s">
        <v>1072</v>
      </c>
      <c r="B15597" t="s">
        <v>1071</v>
      </c>
      <c r="J15597">
        <v>381</v>
      </c>
      <c r="K15597">
        <v>15</v>
      </c>
      <c r="L15597">
        <v>3</v>
      </c>
      <c r="N15597">
        <v>3</v>
      </c>
      <c r="O15597">
        <v>1.3608</v>
      </c>
      <c r="R15597">
        <v>0.93210000000000004</v>
      </c>
      <c r="S15597">
        <v>10.63</v>
      </c>
      <c r="T15597">
        <v>43.41</v>
      </c>
      <c r="U15597">
        <v>3.81</v>
      </c>
      <c r="V15597">
        <v>47.21</v>
      </c>
    </row>
    <row r="15598" spans="1:30">
      <c r="A15598" t="s">
        <v>1072</v>
      </c>
      <c r="B15598" t="s">
        <v>1071</v>
      </c>
      <c r="C15598" t="s">
        <v>2389</v>
      </c>
      <c r="G15598">
        <v>24.55</v>
      </c>
      <c r="H15598">
        <v>53.04</v>
      </c>
      <c r="I15598" t="s">
        <v>106</v>
      </c>
      <c r="J15598">
        <v>382</v>
      </c>
      <c r="K15598">
        <v>3</v>
      </c>
      <c r="L15598">
        <v>3</v>
      </c>
      <c r="N15598">
        <v>3</v>
      </c>
      <c r="O15598">
        <v>1.4621999999999999</v>
      </c>
      <c r="R15598">
        <v>0.62590000000000001</v>
      </c>
      <c r="S15598">
        <v>10.98</v>
      </c>
      <c r="T15598">
        <v>48.19</v>
      </c>
      <c r="U15598">
        <v>2.75</v>
      </c>
      <c r="V15598">
        <v>50.93</v>
      </c>
      <c r="Z15598">
        <v>612.39</v>
      </c>
      <c r="AA15598">
        <v>42.4</v>
      </c>
      <c r="AB15598">
        <v>654.78</v>
      </c>
      <c r="AD15598">
        <v>39</v>
      </c>
    </row>
    <row r="15599" spans="1:30">
      <c r="A15599" t="s">
        <v>1072</v>
      </c>
      <c r="B15599" t="s">
        <v>1071</v>
      </c>
      <c r="J15599">
        <v>382</v>
      </c>
      <c r="K15599">
        <v>6</v>
      </c>
      <c r="L15599">
        <v>3</v>
      </c>
      <c r="N15599">
        <v>3</v>
      </c>
      <c r="O15599">
        <v>1.4608000000000001</v>
      </c>
      <c r="R15599">
        <v>0.4531</v>
      </c>
      <c r="S15599">
        <v>11.1</v>
      </c>
      <c r="T15599">
        <v>48.66</v>
      </c>
      <c r="U15599">
        <v>1.99</v>
      </c>
      <c r="V15599">
        <v>50.65</v>
      </c>
    </row>
    <row r="15600" spans="1:30">
      <c r="A15600" t="s">
        <v>1072</v>
      </c>
      <c r="B15600" t="s">
        <v>1071</v>
      </c>
      <c r="J15600">
        <v>382</v>
      </c>
      <c r="K15600">
        <v>9</v>
      </c>
      <c r="L15600">
        <v>3</v>
      </c>
      <c r="N15600">
        <v>3</v>
      </c>
      <c r="O15600">
        <v>1.4730000000000001</v>
      </c>
      <c r="R15600">
        <v>0.68700000000000006</v>
      </c>
      <c r="S15600">
        <v>10.9</v>
      </c>
      <c r="T15600">
        <v>48.17</v>
      </c>
      <c r="U15600">
        <v>3.04</v>
      </c>
      <c r="V15600">
        <v>51.2</v>
      </c>
    </row>
    <row r="15601" spans="1:30">
      <c r="A15601" t="s">
        <v>1072</v>
      </c>
      <c r="B15601" t="s">
        <v>1071</v>
      </c>
      <c r="J15601">
        <v>382</v>
      </c>
      <c r="K15601">
        <v>12</v>
      </c>
      <c r="L15601">
        <v>3</v>
      </c>
      <c r="N15601">
        <v>3</v>
      </c>
      <c r="O15601">
        <v>1.5203</v>
      </c>
      <c r="R15601">
        <v>0.42949999999999999</v>
      </c>
      <c r="S15601">
        <v>11.2</v>
      </c>
      <c r="T15601">
        <v>51.07</v>
      </c>
      <c r="U15601">
        <v>1.96</v>
      </c>
      <c r="V15601">
        <v>53.03</v>
      </c>
    </row>
    <row r="15602" spans="1:30">
      <c r="A15602" t="s">
        <v>1072</v>
      </c>
      <c r="B15602" t="s">
        <v>1071</v>
      </c>
      <c r="J15602">
        <v>382</v>
      </c>
      <c r="K15602">
        <v>18</v>
      </c>
      <c r="L15602">
        <v>6</v>
      </c>
      <c r="N15602">
        <v>6</v>
      </c>
      <c r="O15602">
        <v>1.3449</v>
      </c>
      <c r="R15602">
        <v>1.1930000000000001</v>
      </c>
      <c r="S15602">
        <v>10.36</v>
      </c>
      <c r="T15602">
        <v>83.61</v>
      </c>
      <c r="U15602">
        <v>9.6300000000000008</v>
      </c>
      <c r="V15602">
        <v>93.24</v>
      </c>
    </row>
    <row r="15603" spans="1:30">
      <c r="A15603" t="s">
        <v>1072</v>
      </c>
      <c r="B15603" t="s">
        <v>1071</v>
      </c>
      <c r="J15603">
        <v>382</v>
      </c>
      <c r="K15603">
        <v>24</v>
      </c>
      <c r="L15603">
        <v>6</v>
      </c>
      <c r="N15603">
        <v>6</v>
      </c>
      <c r="O15603">
        <v>1.4705999999999999</v>
      </c>
      <c r="R15603">
        <v>0.32419999999999999</v>
      </c>
      <c r="S15603">
        <v>11.25</v>
      </c>
      <c r="T15603">
        <v>99.28</v>
      </c>
      <c r="U15603">
        <v>2.86</v>
      </c>
      <c r="V15603">
        <v>102.14</v>
      </c>
    </row>
    <row r="15604" spans="1:30">
      <c r="A15604" t="s">
        <v>1072</v>
      </c>
      <c r="B15604" t="s">
        <v>1071</v>
      </c>
      <c r="J15604">
        <v>382</v>
      </c>
      <c r="K15604">
        <v>30</v>
      </c>
      <c r="L15604">
        <v>6</v>
      </c>
      <c r="N15604">
        <v>6</v>
      </c>
      <c r="O15604">
        <v>1.3793</v>
      </c>
      <c r="R15604">
        <v>0.18029999999999999</v>
      </c>
      <c r="S15604">
        <v>11.36</v>
      </c>
      <c r="T15604">
        <v>94.03</v>
      </c>
      <c r="U15604">
        <v>1.49</v>
      </c>
      <c r="V15604">
        <v>95.53</v>
      </c>
    </row>
    <row r="15605" spans="1:30">
      <c r="A15605" t="s">
        <v>1072</v>
      </c>
      <c r="B15605" t="s">
        <v>1071</v>
      </c>
      <c r="J15605">
        <v>382</v>
      </c>
      <c r="K15605">
        <v>39</v>
      </c>
      <c r="L15605">
        <v>9</v>
      </c>
      <c r="N15605">
        <v>9</v>
      </c>
      <c r="O15605">
        <v>1.5102</v>
      </c>
      <c r="R15605">
        <v>1.3751</v>
      </c>
      <c r="S15605">
        <v>10.25</v>
      </c>
      <c r="T15605">
        <v>139.38</v>
      </c>
      <c r="U15605">
        <v>18.690000000000001</v>
      </c>
      <c r="V15605">
        <v>158.07</v>
      </c>
    </row>
    <row r="15606" spans="1:30">
      <c r="A15606" t="s">
        <v>1072</v>
      </c>
      <c r="B15606" t="s">
        <v>1071</v>
      </c>
      <c r="C15606" t="s">
        <v>2389</v>
      </c>
      <c r="G15606">
        <v>24.55</v>
      </c>
      <c r="H15606">
        <v>53.04</v>
      </c>
      <c r="I15606" t="s">
        <v>106</v>
      </c>
      <c r="J15606">
        <v>383</v>
      </c>
      <c r="K15606">
        <v>1</v>
      </c>
      <c r="L15606">
        <v>1</v>
      </c>
      <c r="N15606">
        <v>1</v>
      </c>
      <c r="O15606">
        <v>1.1853</v>
      </c>
      <c r="R15606">
        <v>1.6786000000000001</v>
      </c>
      <c r="S15606">
        <v>9.9</v>
      </c>
      <c r="T15606">
        <v>11.73</v>
      </c>
      <c r="U15606">
        <v>1.99</v>
      </c>
      <c r="V15606">
        <v>13.72</v>
      </c>
      <c r="Z15606">
        <v>659.64</v>
      </c>
      <c r="AA15606">
        <v>35.79</v>
      </c>
      <c r="AB15606">
        <v>695.43</v>
      </c>
      <c r="AD15606">
        <v>43</v>
      </c>
    </row>
    <row r="15607" spans="1:30">
      <c r="A15607" t="s">
        <v>1072</v>
      </c>
      <c r="B15607" t="s">
        <v>1071</v>
      </c>
      <c r="J15607">
        <v>383</v>
      </c>
      <c r="K15607">
        <v>4</v>
      </c>
      <c r="L15607">
        <v>3</v>
      </c>
      <c r="N15607">
        <v>3</v>
      </c>
      <c r="O15607">
        <v>1.3169</v>
      </c>
      <c r="R15607">
        <v>1.4063000000000001</v>
      </c>
      <c r="S15607">
        <v>10.17</v>
      </c>
      <c r="T15607">
        <v>40.18</v>
      </c>
      <c r="U15607">
        <v>5.56</v>
      </c>
      <c r="V15607">
        <v>45.74</v>
      </c>
    </row>
    <row r="15608" spans="1:30">
      <c r="A15608" t="s">
        <v>1072</v>
      </c>
      <c r="B15608" t="s">
        <v>1071</v>
      </c>
      <c r="J15608">
        <v>383</v>
      </c>
      <c r="K15608">
        <v>7</v>
      </c>
      <c r="L15608">
        <v>3</v>
      </c>
      <c r="N15608">
        <v>3</v>
      </c>
      <c r="O15608">
        <v>1.3146</v>
      </c>
      <c r="R15608">
        <v>0.15809999999999999</v>
      </c>
      <c r="S15608">
        <v>11.04</v>
      </c>
      <c r="T15608">
        <v>43.53</v>
      </c>
      <c r="U15608">
        <v>0.62</v>
      </c>
      <c r="V15608">
        <v>44.15</v>
      </c>
    </row>
    <row r="15609" spans="1:30">
      <c r="A15609" t="s">
        <v>1072</v>
      </c>
      <c r="B15609" t="s">
        <v>1071</v>
      </c>
      <c r="J15609">
        <v>383</v>
      </c>
      <c r="K15609">
        <v>10</v>
      </c>
      <c r="L15609">
        <v>3</v>
      </c>
      <c r="N15609">
        <v>3</v>
      </c>
      <c r="O15609">
        <v>1.2677</v>
      </c>
      <c r="R15609">
        <v>0.76590000000000003</v>
      </c>
      <c r="S15609">
        <v>10.8</v>
      </c>
      <c r="T15609">
        <v>41.09</v>
      </c>
      <c r="U15609">
        <v>2.91</v>
      </c>
      <c r="V15609">
        <v>44</v>
      </c>
    </row>
    <row r="15610" spans="1:30">
      <c r="A15610" t="s">
        <v>1072</v>
      </c>
      <c r="B15610" t="s">
        <v>1071</v>
      </c>
      <c r="J15610">
        <v>383</v>
      </c>
      <c r="K15610">
        <v>13</v>
      </c>
      <c r="L15610">
        <v>3</v>
      </c>
      <c r="N15610">
        <v>3</v>
      </c>
      <c r="O15610">
        <v>1.3852</v>
      </c>
      <c r="R15610">
        <v>0.42509999999999998</v>
      </c>
      <c r="S15610">
        <v>10.96</v>
      </c>
      <c r="T15610">
        <v>45.55</v>
      </c>
      <c r="U15610">
        <v>1.77</v>
      </c>
      <c r="V15610">
        <v>47.32</v>
      </c>
    </row>
    <row r="15611" spans="1:30">
      <c r="A15611" t="s">
        <v>1072</v>
      </c>
      <c r="B15611" t="s">
        <v>1071</v>
      </c>
      <c r="J15611">
        <v>383</v>
      </c>
      <c r="K15611">
        <v>16</v>
      </c>
      <c r="L15611">
        <v>3</v>
      </c>
      <c r="N15611">
        <v>3</v>
      </c>
      <c r="O15611">
        <v>1.2733000000000001</v>
      </c>
      <c r="R15611">
        <v>0.73780000000000001</v>
      </c>
      <c r="S15611">
        <v>10.92</v>
      </c>
      <c r="T15611">
        <v>41.7</v>
      </c>
      <c r="U15611">
        <v>2.82</v>
      </c>
      <c r="V15611">
        <v>44.52</v>
      </c>
    </row>
    <row r="15612" spans="1:30">
      <c r="A15612" t="s">
        <v>1072</v>
      </c>
      <c r="B15612" t="s">
        <v>1071</v>
      </c>
      <c r="J15612">
        <v>383</v>
      </c>
      <c r="K15612">
        <v>19</v>
      </c>
      <c r="L15612">
        <v>3</v>
      </c>
      <c r="N15612">
        <v>3</v>
      </c>
      <c r="O15612">
        <v>1.3571</v>
      </c>
      <c r="R15612">
        <v>0.78120000000000001</v>
      </c>
      <c r="S15612">
        <v>10.8</v>
      </c>
      <c r="T15612">
        <v>43.98</v>
      </c>
      <c r="U15612">
        <v>3.18</v>
      </c>
      <c r="V15612">
        <v>47.16</v>
      </c>
    </row>
    <row r="15613" spans="1:30">
      <c r="A15613" t="s">
        <v>1072</v>
      </c>
      <c r="B15613" t="s">
        <v>1071</v>
      </c>
      <c r="J15613">
        <v>383</v>
      </c>
      <c r="K15613">
        <v>22</v>
      </c>
      <c r="L15613">
        <v>3</v>
      </c>
      <c r="N15613">
        <v>3</v>
      </c>
      <c r="O15613">
        <v>1.3924000000000001</v>
      </c>
      <c r="R15613">
        <v>0.50019999999999998</v>
      </c>
      <c r="S15613">
        <v>10.93</v>
      </c>
      <c r="T15613">
        <v>45.65</v>
      </c>
      <c r="U15613">
        <v>2.09</v>
      </c>
      <c r="V15613">
        <v>47.74</v>
      </c>
    </row>
    <row r="15614" spans="1:30">
      <c r="A15614" t="s">
        <v>1072</v>
      </c>
      <c r="B15614" t="s">
        <v>1071</v>
      </c>
      <c r="J15614">
        <v>383</v>
      </c>
      <c r="K15614">
        <v>25</v>
      </c>
      <c r="L15614">
        <v>3</v>
      </c>
      <c r="N15614">
        <v>3</v>
      </c>
      <c r="O15614">
        <v>1.3847</v>
      </c>
      <c r="R15614">
        <v>0.4103</v>
      </c>
      <c r="S15614">
        <v>11.1</v>
      </c>
      <c r="T15614">
        <v>46.11</v>
      </c>
      <c r="U15614">
        <v>1.7</v>
      </c>
      <c r="V15614">
        <v>47.81</v>
      </c>
    </row>
    <row r="15615" spans="1:30">
      <c r="A15615" t="s">
        <v>1072</v>
      </c>
      <c r="B15615" t="s">
        <v>1071</v>
      </c>
      <c r="J15615">
        <v>383</v>
      </c>
      <c r="K15615">
        <v>28</v>
      </c>
      <c r="L15615">
        <v>3</v>
      </c>
      <c r="N15615">
        <v>3</v>
      </c>
      <c r="O15615">
        <v>1.3833</v>
      </c>
      <c r="R15615">
        <v>0.39600000000000002</v>
      </c>
      <c r="S15615">
        <v>11.31</v>
      </c>
      <c r="T15615">
        <v>46.96</v>
      </c>
      <c r="U15615">
        <v>1.64</v>
      </c>
      <c r="V15615">
        <v>48.6</v>
      </c>
    </row>
    <row r="15616" spans="1:30">
      <c r="A15616" t="s">
        <v>1072</v>
      </c>
      <c r="B15616" t="s">
        <v>1071</v>
      </c>
      <c r="J15616">
        <v>383</v>
      </c>
      <c r="K15616">
        <v>31</v>
      </c>
      <c r="L15616">
        <v>3</v>
      </c>
      <c r="N15616">
        <v>3</v>
      </c>
      <c r="O15616">
        <v>1.4409000000000001</v>
      </c>
      <c r="R15616">
        <v>0.51280000000000003</v>
      </c>
      <c r="S15616">
        <v>11.17</v>
      </c>
      <c r="T15616">
        <v>48.29</v>
      </c>
      <c r="U15616">
        <v>2.2200000000000002</v>
      </c>
      <c r="V15616">
        <v>50.5</v>
      </c>
    </row>
    <row r="15617" spans="1:30">
      <c r="A15617" t="s">
        <v>1072</v>
      </c>
      <c r="B15617" t="s">
        <v>1071</v>
      </c>
      <c r="J15617">
        <v>383</v>
      </c>
      <c r="K15617">
        <v>37</v>
      </c>
      <c r="L15617">
        <v>6</v>
      </c>
      <c r="N15617">
        <v>6</v>
      </c>
      <c r="O15617">
        <v>1.5434000000000001</v>
      </c>
      <c r="R15617">
        <v>0.55810000000000004</v>
      </c>
      <c r="S15617">
        <v>11.16</v>
      </c>
      <c r="T15617">
        <v>103.31</v>
      </c>
      <c r="U15617">
        <v>5.17</v>
      </c>
      <c r="V15617">
        <v>108.48</v>
      </c>
    </row>
    <row r="15618" spans="1:30">
      <c r="A15618" t="s">
        <v>1072</v>
      </c>
      <c r="B15618" t="s">
        <v>1071</v>
      </c>
      <c r="J15618">
        <v>383</v>
      </c>
      <c r="K15618">
        <v>43</v>
      </c>
      <c r="L15618">
        <v>6</v>
      </c>
      <c r="N15618">
        <v>6</v>
      </c>
      <c r="O15618">
        <v>1.5045999999999999</v>
      </c>
      <c r="R15618">
        <v>0.45689999999999997</v>
      </c>
      <c r="S15618">
        <v>11.25</v>
      </c>
      <c r="T15618">
        <v>101.56</v>
      </c>
      <c r="U15618">
        <v>4.12</v>
      </c>
      <c r="V15618">
        <v>105.68</v>
      </c>
    </row>
    <row r="15619" spans="1:30">
      <c r="A15619" t="s">
        <v>1072</v>
      </c>
      <c r="B15619" t="s">
        <v>1071</v>
      </c>
      <c r="C15619" t="s">
        <v>2389</v>
      </c>
      <c r="G15619">
        <v>24.31</v>
      </c>
      <c r="H15619">
        <v>53.97</v>
      </c>
      <c r="I15619" t="s">
        <v>106</v>
      </c>
      <c r="J15619">
        <v>384</v>
      </c>
      <c r="K15619">
        <v>2</v>
      </c>
      <c r="L15619">
        <v>2</v>
      </c>
      <c r="N15619">
        <v>2</v>
      </c>
      <c r="O15619">
        <v>1.3071999999999999</v>
      </c>
      <c r="R15619">
        <v>0.92889999999999995</v>
      </c>
      <c r="S15619">
        <v>9.65</v>
      </c>
      <c r="T15619">
        <v>25.24</v>
      </c>
      <c r="U15619">
        <v>2.4300000000000002</v>
      </c>
      <c r="V15619">
        <v>27.67</v>
      </c>
      <c r="Z15619">
        <v>108.24</v>
      </c>
      <c r="AA15619">
        <v>9.32</v>
      </c>
      <c r="AB15619">
        <v>117.56</v>
      </c>
      <c r="AD15619">
        <v>8</v>
      </c>
    </row>
    <row r="15620" spans="1:30">
      <c r="A15620" t="s">
        <v>1072</v>
      </c>
      <c r="B15620" t="s">
        <v>1071</v>
      </c>
      <c r="J15620">
        <v>384</v>
      </c>
      <c r="K15620">
        <v>5</v>
      </c>
      <c r="L15620">
        <v>3</v>
      </c>
      <c r="N15620">
        <v>3</v>
      </c>
      <c r="O15620">
        <v>1.3731</v>
      </c>
      <c r="R15620">
        <v>0.84040000000000004</v>
      </c>
      <c r="S15620">
        <v>9.8699999999999992</v>
      </c>
      <c r="T15620">
        <v>40.67</v>
      </c>
      <c r="U15620">
        <v>3.46</v>
      </c>
      <c r="V15620">
        <v>44.13</v>
      </c>
    </row>
    <row r="15621" spans="1:30">
      <c r="A15621" t="s">
        <v>1072</v>
      </c>
      <c r="B15621" t="s">
        <v>1071</v>
      </c>
      <c r="J15621">
        <v>384</v>
      </c>
      <c r="K15621">
        <v>8</v>
      </c>
      <c r="L15621">
        <v>3</v>
      </c>
      <c r="N15621">
        <v>3</v>
      </c>
      <c r="O15621">
        <v>1.3812</v>
      </c>
      <c r="R15621">
        <v>0.82720000000000005</v>
      </c>
      <c r="S15621">
        <v>10.220000000000001</v>
      </c>
      <c r="T15621">
        <v>42.33</v>
      </c>
      <c r="U15621">
        <v>3.43</v>
      </c>
      <c r="V15621">
        <v>45.76</v>
      </c>
    </row>
    <row r="15622" spans="1:30">
      <c r="A15622" t="s">
        <v>1072</v>
      </c>
      <c r="B15622" t="s">
        <v>1071</v>
      </c>
      <c r="C15622" t="s">
        <v>2389</v>
      </c>
      <c r="G15622">
        <v>24.31</v>
      </c>
      <c r="H15622">
        <v>53.97</v>
      </c>
      <c r="I15622" t="s">
        <v>106</v>
      </c>
      <c r="J15622">
        <v>385</v>
      </c>
      <c r="K15622">
        <v>3</v>
      </c>
      <c r="L15622">
        <v>3</v>
      </c>
      <c r="N15622">
        <v>3</v>
      </c>
      <c r="O15622">
        <v>1.3357000000000001</v>
      </c>
      <c r="R15622">
        <v>0.6825</v>
      </c>
      <c r="S15622">
        <v>10.46</v>
      </c>
      <c r="T15622">
        <v>41.91</v>
      </c>
      <c r="U15622">
        <v>2.73</v>
      </c>
      <c r="V15622">
        <v>44.64</v>
      </c>
      <c r="Z15622">
        <v>86.1</v>
      </c>
      <c r="AA15622">
        <v>4.54</v>
      </c>
      <c r="AB15622">
        <v>90.64</v>
      </c>
      <c r="AD15622">
        <v>6</v>
      </c>
    </row>
    <row r="15623" spans="1:30">
      <c r="A15623" t="s">
        <v>1072</v>
      </c>
      <c r="B15623" t="s">
        <v>1071</v>
      </c>
      <c r="J15623">
        <v>385</v>
      </c>
      <c r="K15623">
        <v>6</v>
      </c>
      <c r="L15623">
        <v>3</v>
      </c>
      <c r="N15623">
        <v>3</v>
      </c>
      <c r="O15623">
        <v>1.4015</v>
      </c>
      <c r="R15623">
        <v>0.42949999999999999</v>
      </c>
      <c r="S15623">
        <v>10.51</v>
      </c>
      <c r="T15623">
        <v>44.19</v>
      </c>
      <c r="U15623">
        <v>1.81</v>
      </c>
      <c r="V15623">
        <v>46</v>
      </c>
    </row>
    <row r="15624" spans="1:30">
      <c r="A15624" t="s">
        <v>1072</v>
      </c>
      <c r="B15624" t="s">
        <v>1071</v>
      </c>
      <c r="C15624" t="s">
        <v>2389</v>
      </c>
      <c r="G15624">
        <v>24.31</v>
      </c>
      <c r="H15624">
        <v>54</v>
      </c>
      <c r="I15624" t="s">
        <v>106</v>
      </c>
      <c r="J15624">
        <v>386</v>
      </c>
      <c r="K15624">
        <v>0</v>
      </c>
      <c r="L15624">
        <v>0</v>
      </c>
      <c r="N15624">
        <v>0</v>
      </c>
      <c r="O15624">
        <v>1.3309</v>
      </c>
      <c r="R15624">
        <v>0.41</v>
      </c>
      <c r="S15624">
        <v>9.9499999999999993</v>
      </c>
      <c r="T15624">
        <v>0</v>
      </c>
      <c r="U15624">
        <v>0</v>
      </c>
      <c r="V15624">
        <v>0</v>
      </c>
      <c r="Z15624">
        <v>512.28</v>
      </c>
      <c r="AA15624">
        <v>26.43</v>
      </c>
      <c r="AB15624">
        <v>538.71</v>
      </c>
      <c r="AD15624">
        <v>36</v>
      </c>
    </row>
    <row r="15625" spans="1:30">
      <c r="A15625" t="s">
        <v>1072</v>
      </c>
      <c r="B15625" t="s">
        <v>1071</v>
      </c>
      <c r="J15625">
        <v>386</v>
      </c>
      <c r="K15625">
        <v>3</v>
      </c>
      <c r="L15625">
        <v>3</v>
      </c>
      <c r="N15625">
        <v>3</v>
      </c>
      <c r="O15625">
        <v>1.3751</v>
      </c>
      <c r="R15625">
        <v>0.99770000000000003</v>
      </c>
      <c r="S15625">
        <v>9.6300000000000008</v>
      </c>
      <c r="T15625">
        <v>39.729999999999997</v>
      </c>
      <c r="U15625">
        <v>4.12</v>
      </c>
      <c r="V15625">
        <v>43.85</v>
      </c>
    </row>
    <row r="15626" spans="1:30">
      <c r="A15626" t="s">
        <v>1072</v>
      </c>
      <c r="B15626" t="s">
        <v>1071</v>
      </c>
      <c r="J15626">
        <v>386</v>
      </c>
      <c r="K15626">
        <v>6</v>
      </c>
      <c r="L15626">
        <v>3</v>
      </c>
      <c r="N15626">
        <v>3</v>
      </c>
      <c r="O15626">
        <v>1.4293</v>
      </c>
      <c r="R15626">
        <v>0.44109999999999999</v>
      </c>
      <c r="S15626">
        <v>9.65</v>
      </c>
      <c r="T15626">
        <v>41.38</v>
      </c>
      <c r="U15626">
        <v>1.89</v>
      </c>
      <c r="V15626">
        <v>43.27</v>
      </c>
    </row>
    <row r="15627" spans="1:30">
      <c r="A15627" t="s">
        <v>1072</v>
      </c>
      <c r="B15627" t="s">
        <v>1071</v>
      </c>
      <c r="J15627">
        <v>386</v>
      </c>
      <c r="K15627">
        <v>9</v>
      </c>
      <c r="L15627">
        <v>3</v>
      </c>
      <c r="N15627">
        <v>3</v>
      </c>
      <c r="O15627">
        <v>1.2794000000000001</v>
      </c>
      <c r="R15627">
        <v>0.73150000000000004</v>
      </c>
      <c r="S15627">
        <v>9.92</v>
      </c>
      <c r="T15627">
        <v>38.07</v>
      </c>
      <c r="U15627">
        <v>2.81</v>
      </c>
      <c r="V15627">
        <v>40.880000000000003</v>
      </c>
    </row>
    <row r="15628" spans="1:30">
      <c r="A15628" t="s">
        <v>1072</v>
      </c>
      <c r="B15628" t="s">
        <v>1071</v>
      </c>
      <c r="J15628">
        <v>386</v>
      </c>
      <c r="K15628">
        <v>12</v>
      </c>
      <c r="L15628">
        <v>3</v>
      </c>
      <c r="N15628">
        <v>3</v>
      </c>
      <c r="O15628">
        <v>1.3149999999999999</v>
      </c>
      <c r="R15628">
        <v>0.3584</v>
      </c>
      <c r="S15628">
        <v>10.37</v>
      </c>
      <c r="T15628">
        <v>40.909999999999997</v>
      </c>
      <c r="U15628">
        <v>1.41</v>
      </c>
      <c r="V15628">
        <v>42.33</v>
      </c>
    </row>
    <row r="15629" spans="1:30">
      <c r="A15629" t="s">
        <v>1072</v>
      </c>
      <c r="B15629" t="s">
        <v>1071</v>
      </c>
      <c r="J15629">
        <v>386</v>
      </c>
      <c r="K15629">
        <v>15</v>
      </c>
      <c r="L15629">
        <v>3</v>
      </c>
      <c r="N15629">
        <v>3</v>
      </c>
      <c r="O15629">
        <v>1.3082</v>
      </c>
      <c r="R15629">
        <v>0.1875</v>
      </c>
      <c r="S15629">
        <v>10.17</v>
      </c>
      <c r="T15629">
        <v>39.9</v>
      </c>
      <c r="U15629">
        <v>0.74</v>
      </c>
      <c r="V15629">
        <v>40.64</v>
      </c>
    </row>
    <row r="15630" spans="1:30">
      <c r="A15630" t="s">
        <v>1072</v>
      </c>
      <c r="B15630" t="s">
        <v>1071</v>
      </c>
      <c r="J15630">
        <v>386</v>
      </c>
      <c r="K15630">
        <v>18</v>
      </c>
      <c r="L15630">
        <v>3</v>
      </c>
      <c r="N15630">
        <v>3</v>
      </c>
      <c r="O15630">
        <v>1.3895</v>
      </c>
      <c r="R15630">
        <v>0.5837</v>
      </c>
      <c r="S15630">
        <v>10.26</v>
      </c>
      <c r="T15630">
        <v>42.78</v>
      </c>
      <c r="U15630">
        <v>2.4300000000000002</v>
      </c>
      <c r="V15630">
        <v>45.21</v>
      </c>
    </row>
    <row r="15631" spans="1:30">
      <c r="A15631" t="s">
        <v>1072</v>
      </c>
      <c r="B15631" t="s">
        <v>1071</v>
      </c>
      <c r="J15631">
        <v>386</v>
      </c>
      <c r="K15631">
        <v>21</v>
      </c>
      <c r="L15631">
        <v>3</v>
      </c>
      <c r="N15631">
        <v>3</v>
      </c>
      <c r="O15631">
        <v>1.4349000000000001</v>
      </c>
      <c r="R15631">
        <v>0.70889999999999997</v>
      </c>
      <c r="S15631">
        <v>10.29</v>
      </c>
      <c r="T15631">
        <v>44.31</v>
      </c>
      <c r="U15631">
        <v>3.05</v>
      </c>
      <c r="V15631">
        <v>47.36</v>
      </c>
    </row>
    <row r="15632" spans="1:30">
      <c r="A15632" t="s">
        <v>1072</v>
      </c>
      <c r="B15632" t="s">
        <v>1071</v>
      </c>
      <c r="J15632">
        <v>386</v>
      </c>
      <c r="K15632">
        <v>24</v>
      </c>
      <c r="L15632">
        <v>3</v>
      </c>
      <c r="N15632">
        <v>3</v>
      </c>
      <c r="O15632">
        <v>1.2984</v>
      </c>
      <c r="R15632">
        <v>0.56430000000000002</v>
      </c>
      <c r="S15632">
        <v>10.33</v>
      </c>
      <c r="T15632">
        <v>40.25</v>
      </c>
      <c r="U15632">
        <v>2.2000000000000002</v>
      </c>
      <c r="V15632">
        <v>42.45</v>
      </c>
    </row>
    <row r="15633" spans="1:30">
      <c r="A15633" t="s">
        <v>1072</v>
      </c>
      <c r="B15633" t="s">
        <v>1071</v>
      </c>
      <c r="J15633">
        <v>386</v>
      </c>
      <c r="K15633">
        <v>27</v>
      </c>
      <c r="L15633">
        <v>3</v>
      </c>
      <c r="N15633">
        <v>3</v>
      </c>
      <c r="O15633">
        <v>1.4034</v>
      </c>
      <c r="R15633">
        <v>0.26050000000000001</v>
      </c>
      <c r="S15633">
        <v>10.82</v>
      </c>
      <c r="T15633">
        <v>45.56</v>
      </c>
      <c r="U15633">
        <v>1.1000000000000001</v>
      </c>
      <c r="V15633">
        <v>46.66</v>
      </c>
    </row>
    <row r="15634" spans="1:30">
      <c r="A15634" t="s">
        <v>1072</v>
      </c>
      <c r="B15634" t="s">
        <v>1071</v>
      </c>
      <c r="J15634">
        <v>386</v>
      </c>
      <c r="K15634">
        <v>36</v>
      </c>
      <c r="L15634">
        <v>9</v>
      </c>
      <c r="N15634">
        <v>9</v>
      </c>
      <c r="O15634">
        <v>1.4758</v>
      </c>
      <c r="R15634">
        <v>0.50370000000000004</v>
      </c>
      <c r="S15634">
        <v>10.49</v>
      </c>
      <c r="T15634">
        <v>139.38999999999999</v>
      </c>
      <c r="U15634">
        <v>6.69</v>
      </c>
      <c r="V15634">
        <v>146.08000000000001</v>
      </c>
    </row>
    <row r="15635" spans="1:30">
      <c r="A15635" t="s">
        <v>1072</v>
      </c>
      <c r="B15635" t="s">
        <v>1071</v>
      </c>
      <c r="C15635" t="s">
        <v>2389</v>
      </c>
      <c r="G15635">
        <v>24.31</v>
      </c>
      <c r="H15635">
        <v>54</v>
      </c>
      <c r="I15635" t="s">
        <v>106</v>
      </c>
      <c r="J15635">
        <v>387</v>
      </c>
      <c r="K15635">
        <v>0</v>
      </c>
      <c r="L15635">
        <v>0</v>
      </c>
      <c r="N15635">
        <v>0</v>
      </c>
      <c r="O15635">
        <v>1.2194</v>
      </c>
      <c r="R15635">
        <v>0.94669999999999999</v>
      </c>
      <c r="S15635">
        <v>9.42</v>
      </c>
      <c r="T15635">
        <v>0</v>
      </c>
      <c r="U15635">
        <v>0</v>
      </c>
      <c r="V15635">
        <v>0</v>
      </c>
      <c r="Z15635">
        <v>376.9</v>
      </c>
      <c r="AA15635">
        <v>21.02</v>
      </c>
      <c r="AB15635">
        <v>397.92</v>
      </c>
      <c r="AD15635">
        <v>26</v>
      </c>
    </row>
    <row r="15636" spans="1:30">
      <c r="A15636" t="s">
        <v>1072</v>
      </c>
      <c r="B15636" t="s">
        <v>1071</v>
      </c>
      <c r="J15636">
        <v>387</v>
      </c>
      <c r="K15636">
        <v>3</v>
      </c>
      <c r="L15636">
        <v>3</v>
      </c>
      <c r="N15636">
        <v>3</v>
      </c>
      <c r="O15636">
        <v>1.3456999999999999</v>
      </c>
      <c r="R15636">
        <v>1.2321</v>
      </c>
      <c r="S15636">
        <v>9.7799999999999994</v>
      </c>
      <c r="T15636">
        <v>39.49</v>
      </c>
      <c r="U15636">
        <v>4.97</v>
      </c>
      <c r="V15636">
        <v>44.46</v>
      </c>
    </row>
    <row r="15637" spans="1:30">
      <c r="A15637" t="s">
        <v>1072</v>
      </c>
      <c r="B15637" t="s">
        <v>1071</v>
      </c>
      <c r="J15637">
        <v>387</v>
      </c>
      <c r="K15637">
        <v>6</v>
      </c>
      <c r="L15637">
        <v>3</v>
      </c>
      <c r="N15637">
        <v>3</v>
      </c>
      <c r="O15637">
        <v>1.3368</v>
      </c>
      <c r="R15637">
        <v>0.56620000000000004</v>
      </c>
      <c r="S15637">
        <v>10.35</v>
      </c>
      <c r="T15637">
        <v>41.5</v>
      </c>
      <c r="U15637">
        <v>2.27</v>
      </c>
      <c r="V15637">
        <v>43.77</v>
      </c>
    </row>
    <row r="15638" spans="1:30">
      <c r="A15638" t="s">
        <v>1072</v>
      </c>
      <c r="B15638" t="s">
        <v>1071</v>
      </c>
      <c r="J15638">
        <v>387</v>
      </c>
      <c r="K15638">
        <v>9</v>
      </c>
      <c r="L15638">
        <v>3</v>
      </c>
      <c r="N15638">
        <v>3</v>
      </c>
      <c r="O15638">
        <v>1.3391999999999999</v>
      </c>
      <c r="R15638">
        <v>0.54069999999999996</v>
      </c>
      <c r="S15638">
        <v>10.15</v>
      </c>
      <c r="T15638">
        <v>40.799999999999997</v>
      </c>
      <c r="U15638">
        <v>2.17</v>
      </c>
      <c r="V15638">
        <v>42.97</v>
      </c>
    </row>
    <row r="15639" spans="1:30">
      <c r="A15639" t="s">
        <v>1072</v>
      </c>
      <c r="B15639" t="s">
        <v>1071</v>
      </c>
      <c r="J15639">
        <v>387</v>
      </c>
      <c r="K15639">
        <v>12</v>
      </c>
      <c r="L15639">
        <v>3</v>
      </c>
      <c r="N15639">
        <v>3</v>
      </c>
      <c r="O15639">
        <v>1.3907</v>
      </c>
      <c r="R15639">
        <v>0.25230000000000002</v>
      </c>
      <c r="S15639">
        <v>10.68</v>
      </c>
      <c r="T15639">
        <v>44.58</v>
      </c>
      <c r="U15639">
        <v>1.05</v>
      </c>
      <c r="V15639">
        <v>45.63</v>
      </c>
    </row>
    <row r="15640" spans="1:30">
      <c r="A15640" t="s">
        <v>1072</v>
      </c>
      <c r="B15640" t="s">
        <v>1071</v>
      </c>
      <c r="J15640">
        <v>387</v>
      </c>
      <c r="K15640">
        <v>15</v>
      </c>
      <c r="L15640">
        <v>3</v>
      </c>
      <c r="N15640">
        <v>3</v>
      </c>
      <c r="O15640">
        <v>1.4080999999999999</v>
      </c>
      <c r="R15640">
        <v>0.66239999999999999</v>
      </c>
      <c r="S15640">
        <v>10.39</v>
      </c>
      <c r="T15640">
        <v>43.87</v>
      </c>
      <c r="U15640">
        <v>2.8</v>
      </c>
      <c r="V15640">
        <v>46.67</v>
      </c>
    </row>
    <row r="15641" spans="1:30">
      <c r="A15641" t="s">
        <v>1072</v>
      </c>
      <c r="B15641" t="s">
        <v>1071</v>
      </c>
      <c r="J15641">
        <v>387</v>
      </c>
      <c r="K15641">
        <v>18</v>
      </c>
      <c r="L15641">
        <v>3</v>
      </c>
      <c r="N15641">
        <v>3</v>
      </c>
      <c r="O15641">
        <v>1.4144000000000001</v>
      </c>
      <c r="R15641">
        <v>0.27129999999999999</v>
      </c>
      <c r="S15641">
        <v>10.75</v>
      </c>
      <c r="T15641">
        <v>45.62</v>
      </c>
      <c r="U15641">
        <v>1.1499999999999999</v>
      </c>
      <c r="V15641">
        <v>46.77</v>
      </c>
    </row>
    <row r="15642" spans="1:30">
      <c r="A15642" t="s">
        <v>1072</v>
      </c>
      <c r="B15642" t="s">
        <v>1071</v>
      </c>
      <c r="J15642">
        <v>387</v>
      </c>
      <c r="K15642">
        <v>21</v>
      </c>
      <c r="L15642">
        <v>3</v>
      </c>
      <c r="N15642">
        <v>3</v>
      </c>
      <c r="O15642">
        <v>1.3236000000000001</v>
      </c>
      <c r="R15642">
        <v>0.78420000000000001</v>
      </c>
      <c r="S15642">
        <v>10.74</v>
      </c>
      <c r="T15642">
        <v>42.63</v>
      </c>
      <c r="U15642">
        <v>3.11</v>
      </c>
      <c r="V15642">
        <v>45.74</v>
      </c>
    </row>
    <row r="15643" spans="1:30">
      <c r="A15643" t="s">
        <v>1072</v>
      </c>
      <c r="B15643" t="s">
        <v>1071</v>
      </c>
      <c r="J15643">
        <v>387</v>
      </c>
      <c r="K15643">
        <v>26</v>
      </c>
      <c r="L15643">
        <v>5</v>
      </c>
      <c r="N15643">
        <v>5</v>
      </c>
      <c r="O15643">
        <v>1.4575</v>
      </c>
      <c r="R15643">
        <v>0.4788</v>
      </c>
      <c r="S15643">
        <v>10.76</v>
      </c>
      <c r="T15643">
        <v>78.42</v>
      </c>
      <c r="U15643">
        <v>3.49</v>
      </c>
      <c r="V15643">
        <v>81.900000000000006</v>
      </c>
    </row>
    <row r="15644" spans="1:30">
      <c r="A15644" t="s">
        <v>1072</v>
      </c>
      <c r="B15644" t="s">
        <v>1071</v>
      </c>
      <c r="C15644" t="s">
        <v>2389</v>
      </c>
      <c r="G15644">
        <v>24.32</v>
      </c>
      <c r="H15644">
        <v>54.06</v>
      </c>
      <c r="I15644" t="s">
        <v>106</v>
      </c>
      <c r="J15644">
        <v>388</v>
      </c>
      <c r="K15644">
        <v>0</v>
      </c>
      <c r="L15644">
        <v>0</v>
      </c>
      <c r="N15644">
        <v>0</v>
      </c>
      <c r="O15644">
        <v>1.3928</v>
      </c>
      <c r="R15644">
        <v>0.62150000000000005</v>
      </c>
      <c r="S15644">
        <v>9.4700000000000006</v>
      </c>
      <c r="T15644">
        <v>0</v>
      </c>
      <c r="U15644">
        <v>0</v>
      </c>
      <c r="V15644">
        <v>0</v>
      </c>
      <c r="Z15644">
        <v>204.67</v>
      </c>
      <c r="AA15644">
        <v>9.5399999999999991</v>
      </c>
      <c r="AB15644">
        <v>214.21</v>
      </c>
      <c r="AD15644">
        <v>15</v>
      </c>
    </row>
    <row r="15645" spans="1:30">
      <c r="A15645" t="s">
        <v>1072</v>
      </c>
      <c r="B15645" t="s">
        <v>1071</v>
      </c>
      <c r="J15645">
        <v>388</v>
      </c>
      <c r="K15645">
        <v>3</v>
      </c>
      <c r="L15645">
        <v>3</v>
      </c>
      <c r="N15645">
        <v>3</v>
      </c>
      <c r="O15645">
        <v>1.4108000000000001</v>
      </c>
      <c r="R15645">
        <v>0.63539999999999996</v>
      </c>
      <c r="S15645">
        <v>9.2200000000000006</v>
      </c>
      <c r="T15645">
        <v>39</v>
      </c>
      <c r="U15645">
        <v>2.69</v>
      </c>
      <c r="V15645">
        <v>41.69</v>
      </c>
    </row>
    <row r="15646" spans="1:30">
      <c r="A15646" t="s">
        <v>1072</v>
      </c>
      <c r="B15646" t="s">
        <v>1071</v>
      </c>
      <c r="J15646">
        <v>388</v>
      </c>
      <c r="K15646">
        <v>6</v>
      </c>
      <c r="L15646">
        <v>3</v>
      </c>
      <c r="N15646">
        <v>3</v>
      </c>
      <c r="O15646">
        <v>1.3623000000000001</v>
      </c>
      <c r="R15646">
        <v>0.5474</v>
      </c>
      <c r="S15646">
        <v>9.65</v>
      </c>
      <c r="T15646">
        <v>39.43</v>
      </c>
      <c r="U15646">
        <v>2.2400000000000002</v>
      </c>
      <c r="V15646">
        <v>41.66</v>
      </c>
    </row>
    <row r="15647" spans="1:30">
      <c r="A15647" t="s">
        <v>1072</v>
      </c>
      <c r="B15647" t="s">
        <v>1071</v>
      </c>
      <c r="J15647">
        <v>388</v>
      </c>
      <c r="K15647">
        <v>9</v>
      </c>
      <c r="L15647">
        <v>3</v>
      </c>
      <c r="N15647">
        <v>3</v>
      </c>
      <c r="O15647">
        <v>1.4340999999999999</v>
      </c>
      <c r="R15647">
        <v>0.51060000000000005</v>
      </c>
      <c r="S15647">
        <v>9.84</v>
      </c>
      <c r="T15647">
        <v>42.31</v>
      </c>
      <c r="U15647">
        <v>2.2000000000000002</v>
      </c>
      <c r="V15647">
        <v>44.51</v>
      </c>
    </row>
    <row r="15648" spans="1:30">
      <c r="A15648" t="s">
        <v>1072</v>
      </c>
      <c r="B15648" t="s">
        <v>1071</v>
      </c>
      <c r="J15648">
        <v>388</v>
      </c>
      <c r="K15648">
        <v>12</v>
      </c>
      <c r="L15648">
        <v>3</v>
      </c>
      <c r="N15648">
        <v>3</v>
      </c>
      <c r="O15648">
        <v>1.5023</v>
      </c>
      <c r="R15648">
        <v>0.15529999999999999</v>
      </c>
      <c r="S15648">
        <v>9.8800000000000008</v>
      </c>
      <c r="T15648">
        <v>44.51</v>
      </c>
      <c r="U15648">
        <v>0.7</v>
      </c>
      <c r="V15648">
        <v>45.21</v>
      </c>
    </row>
    <row r="15649" spans="1:30">
      <c r="A15649" t="s">
        <v>1072</v>
      </c>
      <c r="B15649" t="s">
        <v>1071</v>
      </c>
      <c r="J15649">
        <v>388</v>
      </c>
      <c r="K15649">
        <v>15</v>
      </c>
      <c r="L15649">
        <v>3</v>
      </c>
      <c r="N15649">
        <v>3</v>
      </c>
      <c r="O15649">
        <v>1.3898999999999999</v>
      </c>
      <c r="R15649">
        <v>0.41220000000000001</v>
      </c>
      <c r="S15649">
        <v>9.4499999999999993</v>
      </c>
      <c r="T15649">
        <v>39.409999999999997</v>
      </c>
      <c r="U15649">
        <v>1.72</v>
      </c>
      <c r="V15649">
        <v>41.13</v>
      </c>
    </row>
    <row r="15650" spans="1:30">
      <c r="A15650" t="s">
        <v>1072</v>
      </c>
      <c r="B15650" t="s">
        <v>1071</v>
      </c>
      <c r="C15650" t="s">
        <v>2389</v>
      </c>
      <c r="G15650">
        <v>24.32</v>
      </c>
      <c r="H15650">
        <v>54.06</v>
      </c>
      <c r="I15650" t="s">
        <v>106</v>
      </c>
      <c r="J15650">
        <v>389</v>
      </c>
      <c r="K15650">
        <v>3</v>
      </c>
      <c r="L15650">
        <v>3</v>
      </c>
      <c r="N15650">
        <v>3</v>
      </c>
      <c r="O15650">
        <v>1.452</v>
      </c>
      <c r="R15650">
        <v>0.14380000000000001</v>
      </c>
      <c r="S15650">
        <v>9.66</v>
      </c>
      <c r="T15650">
        <v>42.09</v>
      </c>
      <c r="U15650">
        <v>0.63</v>
      </c>
      <c r="V15650">
        <v>42.71</v>
      </c>
      <c r="Z15650">
        <v>1212.08</v>
      </c>
      <c r="AA15650">
        <v>53.24</v>
      </c>
      <c r="AB15650">
        <v>1265.32</v>
      </c>
      <c r="AD15650">
        <v>93</v>
      </c>
    </row>
    <row r="15651" spans="1:30">
      <c r="A15651" t="s">
        <v>1072</v>
      </c>
      <c r="B15651" t="s">
        <v>1071</v>
      </c>
      <c r="J15651">
        <v>389</v>
      </c>
      <c r="K15651">
        <v>6</v>
      </c>
      <c r="L15651">
        <v>3</v>
      </c>
      <c r="N15651">
        <v>3</v>
      </c>
      <c r="O15651">
        <v>1.4382999999999999</v>
      </c>
      <c r="R15651">
        <v>0.23480000000000001</v>
      </c>
      <c r="S15651">
        <v>9.49</v>
      </c>
      <c r="T15651">
        <v>40.950000000000003</v>
      </c>
      <c r="U15651">
        <v>1.01</v>
      </c>
      <c r="V15651">
        <v>41.96</v>
      </c>
    </row>
    <row r="15652" spans="1:30">
      <c r="A15652" t="s">
        <v>1072</v>
      </c>
      <c r="B15652" t="s">
        <v>1071</v>
      </c>
      <c r="J15652">
        <v>389</v>
      </c>
      <c r="K15652">
        <v>9</v>
      </c>
      <c r="L15652">
        <v>3</v>
      </c>
      <c r="N15652">
        <v>3</v>
      </c>
      <c r="O15652">
        <v>1.3884000000000001</v>
      </c>
      <c r="R15652">
        <v>0.41699999999999998</v>
      </c>
      <c r="S15652">
        <v>9.1</v>
      </c>
      <c r="T15652">
        <v>37.89</v>
      </c>
      <c r="U15652">
        <v>1.74</v>
      </c>
      <c r="V15652">
        <v>39.630000000000003</v>
      </c>
    </row>
    <row r="15653" spans="1:30">
      <c r="A15653" t="s">
        <v>1072</v>
      </c>
      <c r="B15653" t="s">
        <v>1071</v>
      </c>
      <c r="J15653">
        <v>389</v>
      </c>
      <c r="K15653">
        <v>12</v>
      </c>
      <c r="L15653">
        <v>3</v>
      </c>
      <c r="N15653">
        <v>3</v>
      </c>
      <c r="O15653">
        <v>1.4147000000000001</v>
      </c>
      <c r="R15653">
        <v>6.8599999999999994E-2</v>
      </c>
      <c r="S15653">
        <v>8.93</v>
      </c>
      <c r="T15653">
        <v>37.89</v>
      </c>
      <c r="U15653">
        <v>0.28999999999999998</v>
      </c>
      <c r="V15653">
        <v>38.18</v>
      </c>
    </row>
    <row r="15654" spans="1:30">
      <c r="A15654" t="s">
        <v>1072</v>
      </c>
      <c r="B15654" t="s">
        <v>1071</v>
      </c>
      <c r="J15654">
        <v>389</v>
      </c>
      <c r="K15654">
        <v>15</v>
      </c>
      <c r="L15654">
        <v>3</v>
      </c>
      <c r="N15654">
        <v>3</v>
      </c>
      <c r="O15654">
        <v>1.4345000000000001</v>
      </c>
      <c r="R15654">
        <v>0.66690000000000005</v>
      </c>
      <c r="S15654">
        <v>8.92</v>
      </c>
      <c r="T15654">
        <v>38.380000000000003</v>
      </c>
      <c r="U15654">
        <v>2.87</v>
      </c>
      <c r="V15654">
        <v>41.25</v>
      </c>
    </row>
    <row r="15655" spans="1:30">
      <c r="A15655" t="s">
        <v>1072</v>
      </c>
      <c r="B15655" t="s">
        <v>1071</v>
      </c>
      <c r="J15655">
        <v>389</v>
      </c>
      <c r="K15655">
        <v>18</v>
      </c>
      <c r="L15655">
        <v>3</v>
      </c>
      <c r="N15655">
        <v>3</v>
      </c>
      <c r="O15655">
        <v>1.3715999999999999</v>
      </c>
      <c r="R15655">
        <v>0.53059999999999996</v>
      </c>
      <c r="S15655">
        <v>9.1199999999999992</v>
      </c>
      <c r="T15655">
        <v>37.53</v>
      </c>
      <c r="U15655">
        <v>2.1800000000000002</v>
      </c>
      <c r="V15655">
        <v>39.71</v>
      </c>
    </row>
    <row r="15656" spans="1:30">
      <c r="A15656" t="s">
        <v>1072</v>
      </c>
      <c r="B15656" t="s">
        <v>1071</v>
      </c>
      <c r="J15656">
        <v>389</v>
      </c>
      <c r="K15656">
        <v>21</v>
      </c>
      <c r="L15656">
        <v>3</v>
      </c>
      <c r="N15656">
        <v>3</v>
      </c>
      <c r="O15656">
        <v>1.4138999999999999</v>
      </c>
      <c r="S15656">
        <v>9.5399999999999991</v>
      </c>
      <c r="T15656">
        <v>40.450000000000003</v>
      </c>
      <c r="U15656">
        <v>0</v>
      </c>
      <c r="V15656">
        <v>40.450000000000003</v>
      </c>
    </row>
    <row r="15657" spans="1:30">
      <c r="A15657" t="s">
        <v>1072</v>
      </c>
      <c r="B15657" t="s">
        <v>1071</v>
      </c>
      <c r="J15657">
        <v>389</v>
      </c>
      <c r="K15657">
        <v>24</v>
      </c>
      <c r="L15657">
        <v>3</v>
      </c>
      <c r="N15657">
        <v>3</v>
      </c>
      <c r="O15657">
        <v>1.4381999999999999</v>
      </c>
      <c r="R15657">
        <v>0.78669999999999995</v>
      </c>
      <c r="S15657">
        <v>9</v>
      </c>
      <c r="T15657">
        <v>38.82</v>
      </c>
      <c r="U15657">
        <v>3.39</v>
      </c>
      <c r="V15657">
        <v>42.21</v>
      </c>
    </row>
    <row r="15658" spans="1:30">
      <c r="A15658" t="s">
        <v>1072</v>
      </c>
      <c r="B15658" t="s">
        <v>1071</v>
      </c>
      <c r="J15658">
        <v>389</v>
      </c>
      <c r="K15658">
        <v>27</v>
      </c>
      <c r="L15658">
        <v>3</v>
      </c>
      <c r="N15658">
        <v>3</v>
      </c>
      <c r="O15658">
        <v>1.3907</v>
      </c>
      <c r="R15658">
        <v>0.46550000000000002</v>
      </c>
      <c r="S15658">
        <v>9.3000000000000007</v>
      </c>
      <c r="T15658">
        <v>38.78</v>
      </c>
      <c r="U15658">
        <v>1.94</v>
      </c>
      <c r="V15658">
        <v>40.729999999999997</v>
      </c>
    </row>
    <row r="15659" spans="1:30">
      <c r="A15659" t="s">
        <v>1072</v>
      </c>
      <c r="B15659" t="s">
        <v>1071</v>
      </c>
      <c r="J15659">
        <v>389</v>
      </c>
      <c r="K15659">
        <v>33</v>
      </c>
      <c r="L15659">
        <v>6</v>
      </c>
      <c r="N15659">
        <v>6</v>
      </c>
      <c r="O15659">
        <v>1.4088000000000001</v>
      </c>
      <c r="R15659">
        <v>0.18590000000000001</v>
      </c>
      <c r="S15659">
        <v>9.81</v>
      </c>
      <c r="T15659">
        <v>82.92</v>
      </c>
      <c r="U15659">
        <v>1.57</v>
      </c>
      <c r="V15659">
        <v>84.49</v>
      </c>
    </row>
    <row r="15660" spans="1:30">
      <c r="A15660" t="s">
        <v>1072</v>
      </c>
      <c r="B15660" t="s">
        <v>1071</v>
      </c>
      <c r="J15660">
        <v>389</v>
      </c>
      <c r="K15660">
        <v>39</v>
      </c>
      <c r="L15660">
        <v>6</v>
      </c>
      <c r="N15660">
        <v>6</v>
      </c>
      <c r="O15660">
        <v>1.3684000000000001</v>
      </c>
      <c r="R15660">
        <v>3.5099999999999999E-2</v>
      </c>
      <c r="S15660">
        <v>10.3</v>
      </c>
      <c r="T15660">
        <v>84.59</v>
      </c>
      <c r="U15660">
        <v>0.28999999999999998</v>
      </c>
      <c r="V15660">
        <v>84.88</v>
      </c>
    </row>
    <row r="15661" spans="1:30">
      <c r="A15661" t="s">
        <v>1072</v>
      </c>
      <c r="B15661" t="s">
        <v>1071</v>
      </c>
      <c r="J15661">
        <v>389</v>
      </c>
      <c r="K15661">
        <v>45</v>
      </c>
      <c r="L15661">
        <v>6</v>
      </c>
      <c r="N15661">
        <v>6</v>
      </c>
      <c r="O15661">
        <v>1.3187</v>
      </c>
      <c r="R15661">
        <v>0.55620000000000003</v>
      </c>
      <c r="S15661">
        <v>10.45</v>
      </c>
      <c r="T15661">
        <v>82.65</v>
      </c>
      <c r="U15661">
        <v>4.4000000000000004</v>
      </c>
      <c r="V15661">
        <v>87.05</v>
      </c>
    </row>
    <row r="15662" spans="1:30">
      <c r="A15662" t="s">
        <v>1072</v>
      </c>
      <c r="B15662" t="s">
        <v>1071</v>
      </c>
      <c r="J15662">
        <v>389</v>
      </c>
      <c r="K15662">
        <v>51</v>
      </c>
      <c r="L15662">
        <v>6</v>
      </c>
      <c r="N15662">
        <v>6</v>
      </c>
      <c r="O15662">
        <v>1.3423</v>
      </c>
      <c r="R15662">
        <v>0.16869999999999999</v>
      </c>
      <c r="S15662">
        <v>10.79</v>
      </c>
      <c r="T15662">
        <v>86.91</v>
      </c>
      <c r="U15662">
        <v>1.36</v>
      </c>
      <c r="V15662">
        <v>88.27</v>
      </c>
    </row>
    <row r="15663" spans="1:30">
      <c r="A15663" t="s">
        <v>1072</v>
      </c>
      <c r="B15663" t="s">
        <v>1071</v>
      </c>
      <c r="J15663">
        <v>389</v>
      </c>
      <c r="K15663">
        <v>57</v>
      </c>
      <c r="L15663">
        <v>6</v>
      </c>
      <c r="N15663">
        <v>6</v>
      </c>
      <c r="O15663">
        <v>1.4195</v>
      </c>
      <c r="R15663">
        <v>0.24579999999999999</v>
      </c>
      <c r="S15663">
        <v>10.46</v>
      </c>
      <c r="T15663">
        <v>89.12</v>
      </c>
      <c r="U15663">
        <v>2.09</v>
      </c>
      <c r="V15663">
        <v>91.21</v>
      </c>
    </row>
    <row r="15664" spans="1:30">
      <c r="A15664" t="s">
        <v>1072</v>
      </c>
      <c r="B15664" t="s">
        <v>1071</v>
      </c>
      <c r="J15664">
        <v>389</v>
      </c>
      <c r="K15664">
        <v>63</v>
      </c>
      <c r="L15664">
        <v>6</v>
      </c>
      <c r="N15664">
        <v>6</v>
      </c>
      <c r="O15664">
        <v>1.4237</v>
      </c>
      <c r="R15664">
        <v>1.7056</v>
      </c>
      <c r="S15664">
        <v>9.2200000000000006</v>
      </c>
      <c r="T15664">
        <v>78.790000000000006</v>
      </c>
      <c r="U15664">
        <v>14.57</v>
      </c>
      <c r="V15664">
        <v>93.36</v>
      </c>
    </row>
    <row r="15665" spans="1:30">
      <c r="A15665" t="s">
        <v>1072</v>
      </c>
      <c r="B15665" t="s">
        <v>1071</v>
      </c>
      <c r="J15665">
        <v>389</v>
      </c>
      <c r="K15665">
        <v>93</v>
      </c>
      <c r="L15665">
        <v>30</v>
      </c>
      <c r="N15665">
        <v>30</v>
      </c>
      <c r="O15665">
        <v>1.3576999999999999</v>
      </c>
      <c r="R15665">
        <v>0.3659</v>
      </c>
      <c r="S15665">
        <v>8.6999999999999993</v>
      </c>
      <c r="T15665">
        <v>354.31</v>
      </c>
      <c r="U15665">
        <v>14.9</v>
      </c>
      <c r="V15665">
        <v>369.22</v>
      </c>
    </row>
    <row r="15666" spans="1:30">
      <c r="A15666" t="s">
        <v>1072</v>
      </c>
      <c r="B15666" t="s">
        <v>1071</v>
      </c>
      <c r="C15666" t="s">
        <v>2389</v>
      </c>
      <c r="G15666">
        <v>24.32</v>
      </c>
      <c r="H15666">
        <v>54.06</v>
      </c>
      <c r="I15666" t="s">
        <v>106</v>
      </c>
      <c r="J15666">
        <v>390</v>
      </c>
      <c r="K15666">
        <v>1</v>
      </c>
      <c r="L15666">
        <v>1</v>
      </c>
      <c r="N15666">
        <v>1</v>
      </c>
      <c r="O15666">
        <v>1.3678999999999999</v>
      </c>
      <c r="R15666">
        <v>0.1515</v>
      </c>
      <c r="S15666">
        <v>9.59</v>
      </c>
      <c r="T15666">
        <v>13.12</v>
      </c>
      <c r="U15666">
        <v>0.21</v>
      </c>
      <c r="V15666">
        <v>13.33</v>
      </c>
      <c r="Z15666">
        <v>1312.36</v>
      </c>
      <c r="AA15666">
        <v>58.18</v>
      </c>
      <c r="AB15666">
        <v>1370.53</v>
      </c>
      <c r="AD15666">
        <v>94</v>
      </c>
    </row>
    <row r="15667" spans="1:30">
      <c r="A15667" t="s">
        <v>1072</v>
      </c>
      <c r="B15667" t="s">
        <v>1071</v>
      </c>
      <c r="J15667">
        <v>390</v>
      </c>
      <c r="K15667">
        <v>4</v>
      </c>
      <c r="L15667">
        <v>3</v>
      </c>
      <c r="N15667">
        <v>3</v>
      </c>
      <c r="O15667">
        <v>1.4078999999999999</v>
      </c>
      <c r="R15667">
        <v>0.3049</v>
      </c>
      <c r="S15667">
        <v>9.7899999999999991</v>
      </c>
      <c r="T15667">
        <v>41.37</v>
      </c>
      <c r="U15667">
        <v>1.29</v>
      </c>
      <c r="V15667">
        <v>42.66</v>
      </c>
    </row>
    <row r="15668" spans="1:30">
      <c r="A15668" t="s">
        <v>1072</v>
      </c>
      <c r="B15668" t="s">
        <v>1071</v>
      </c>
      <c r="J15668">
        <v>390</v>
      </c>
      <c r="K15668">
        <v>7</v>
      </c>
      <c r="L15668">
        <v>3</v>
      </c>
      <c r="N15668">
        <v>3</v>
      </c>
      <c r="O15668">
        <v>1.4207000000000001</v>
      </c>
      <c r="R15668">
        <v>0.26889999999999997</v>
      </c>
      <c r="S15668">
        <v>9.85</v>
      </c>
      <c r="T15668">
        <v>41.99</v>
      </c>
      <c r="U15668">
        <v>1.1499999999999999</v>
      </c>
      <c r="V15668">
        <v>43.14</v>
      </c>
    </row>
    <row r="15669" spans="1:30">
      <c r="A15669" t="s">
        <v>1072</v>
      </c>
      <c r="B15669" t="s">
        <v>1071</v>
      </c>
      <c r="J15669">
        <v>390</v>
      </c>
      <c r="K15669">
        <v>10</v>
      </c>
      <c r="L15669">
        <v>3</v>
      </c>
      <c r="N15669">
        <v>3</v>
      </c>
      <c r="O15669">
        <v>1.4289000000000001</v>
      </c>
      <c r="R15669">
        <v>0.40160000000000001</v>
      </c>
      <c r="S15669">
        <v>9.81</v>
      </c>
      <c r="T15669">
        <v>42.04</v>
      </c>
      <c r="U15669">
        <v>1.72</v>
      </c>
      <c r="V15669">
        <v>43.76</v>
      </c>
    </row>
    <row r="15670" spans="1:30">
      <c r="A15670" t="s">
        <v>1072</v>
      </c>
      <c r="B15670" t="s">
        <v>1071</v>
      </c>
      <c r="J15670">
        <v>390</v>
      </c>
      <c r="K15670">
        <v>13</v>
      </c>
      <c r="L15670">
        <v>3</v>
      </c>
      <c r="N15670">
        <v>3</v>
      </c>
      <c r="O15670">
        <v>1.4242999999999999</v>
      </c>
      <c r="R15670">
        <v>0.30840000000000001</v>
      </c>
      <c r="S15670">
        <v>9.9</v>
      </c>
      <c r="T15670">
        <v>42.29</v>
      </c>
      <c r="U15670">
        <v>1.32</v>
      </c>
      <c r="V15670">
        <v>43.61</v>
      </c>
    </row>
    <row r="15671" spans="1:30">
      <c r="A15671" t="s">
        <v>1072</v>
      </c>
      <c r="B15671" t="s">
        <v>1071</v>
      </c>
      <c r="J15671">
        <v>390</v>
      </c>
      <c r="K15671">
        <v>16</v>
      </c>
      <c r="L15671">
        <v>3</v>
      </c>
      <c r="N15671">
        <v>3</v>
      </c>
      <c r="O15671">
        <v>1.4359</v>
      </c>
      <c r="R15671">
        <v>9.0999999999999998E-2</v>
      </c>
      <c r="S15671">
        <v>9.8800000000000008</v>
      </c>
      <c r="T15671">
        <v>42.57</v>
      </c>
      <c r="U15671">
        <v>0.39</v>
      </c>
      <c r="V15671">
        <v>42.96</v>
      </c>
    </row>
    <row r="15672" spans="1:30">
      <c r="A15672" t="s">
        <v>1072</v>
      </c>
      <c r="B15672" t="s">
        <v>1071</v>
      </c>
      <c r="J15672">
        <v>390</v>
      </c>
      <c r="K15672">
        <v>19</v>
      </c>
      <c r="L15672">
        <v>3</v>
      </c>
      <c r="N15672">
        <v>3</v>
      </c>
      <c r="O15672">
        <v>1.4237</v>
      </c>
      <c r="R15672">
        <v>0.21179999999999999</v>
      </c>
      <c r="S15672">
        <v>9.39</v>
      </c>
      <c r="T15672">
        <v>40.08</v>
      </c>
      <c r="U15672">
        <v>0.9</v>
      </c>
      <c r="V15672">
        <v>40.99</v>
      </c>
    </row>
    <row r="15673" spans="1:30">
      <c r="A15673" t="s">
        <v>1072</v>
      </c>
      <c r="B15673" t="s">
        <v>1071</v>
      </c>
      <c r="J15673">
        <v>390</v>
      </c>
      <c r="K15673">
        <v>22</v>
      </c>
      <c r="L15673">
        <v>3</v>
      </c>
      <c r="N15673">
        <v>3</v>
      </c>
      <c r="O15673">
        <v>1.3752</v>
      </c>
      <c r="R15673">
        <v>0.62039999999999995</v>
      </c>
      <c r="S15673">
        <v>8.92</v>
      </c>
      <c r="T15673">
        <v>36.78</v>
      </c>
      <c r="U15673">
        <v>2.56</v>
      </c>
      <c r="V15673">
        <v>39.340000000000003</v>
      </c>
    </row>
    <row r="15674" spans="1:30">
      <c r="A15674" t="s">
        <v>1072</v>
      </c>
      <c r="B15674" t="s">
        <v>1071</v>
      </c>
      <c r="J15674">
        <v>390</v>
      </c>
      <c r="K15674">
        <v>25</v>
      </c>
      <c r="L15674">
        <v>3</v>
      </c>
      <c r="N15674">
        <v>3</v>
      </c>
      <c r="O15674">
        <v>1.4459</v>
      </c>
      <c r="R15674">
        <v>0.48449999999999999</v>
      </c>
      <c r="S15674">
        <v>9.17</v>
      </c>
      <c r="T15674">
        <v>39.79</v>
      </c>
      <c r="U15674">
        <v>2.1</v>
      </c>
      <c r="V15674">
        <v>41.89</v>
      </c>
    </row>
    <row r="15675" spans="1:30">
      <c r="A15675" t="s">
        <v>1072</v>
      </c>
      <c r="B15675" t="s">
        <v>1071</v>
      </c>
      <c r="J15675">
        <v>390</v>
      </c>
      <c r="K15675">
        <v>28</v>
      </c>
      <c r="L15675">
        <v>3</v>
      </c>
      <c r="N15675">
        <v>3</v>
      </c>
      <c r="O15675">
        <v>1.4147000000000001</v>
      </c>
      <c r="R15675">
        <v>0.54379999999999995</v>
      </c>
      <c r="S15675">
        <v>9.42</v>
      </c>
      <c r="T15675">
        <v>39.979999999999997</v>
      </c>
      <c r="U15675">
        <v>2.31</v>
      </c>
      <c r="V15675">
        <v>42.29</v>
      </c>
    </row>
    <row r="15676" spans="1:30">
      <c r="A15676" t="s">
        <v>1072</v>
      </c>
      <c r="B15676" t="s">
        <v>1071</v>
      </c>
      <c r="J15676">
        <v>390</v>
      </c>
      <c r="K15676">
        <v>34</v>
      </c>
      <c r="L15676">
        <v>6</v>
      </c>
      <c r="N15676">
        <v>6</v>
      </c>
      <c r="O15676">
        <v>1.4026000000000001</v>
      </c>
      <c r="R15676">
        <v>0.44740000000000002</v>
      </c>
      <c r="S15676">
        <v>9.26</v>
      </c>
      <c r="T15676">
        <v>77.94</v>
      </c>
      <c r="U15676">
        <v>3.76</v>
      </c>
      <c r="V15676">
        <v>81.709999999999994</v>
      </c>
    </row>
    <row r="15677" spans="1:30">
      <c r="A15677" t="s">
        <v>1072</v>
      </c>
      <c r="B15677" t="s">
        <v>1071</v>
      </c>
      <c r="J15677">
        <v>390</v>
      </c>
      <c r="K15677">
        <v>40</v>
      </c>
      <c r="L15677">
        <v>6</v>
      </c>
      <c r="N15677">
        <v>6</v>
      </c>
      <c r="O15677">
        <v>1.3903000000000001</v>
      </c>
      <c r="R15677">
        <v>0.4597</v>
      </c>
      <c r="S15677">
        <v>9.41</v>
      </c>
      <c r="T15677">
        <v>78.5</v>
      </c>
      <c r="U15677">
        <v>3.83</v>
      </c>
      <c r="V15677">
        <v>82.33</v>
      </c>
    </row>
    <row r="15678" spans="1:30">
      <c r="A15678" t="s">
        <v>1072</v>
      </c>
      <c r="B15678" t="s">
        <v>1071</v>
      </c>
      <c r="J15678">
        <v>390</v>
      </c>
      <c r="K15678">
        <v>46</v>
      </c>
      <c r="L15678">
        <v>6</v>
      </c>
      <c r="N15678">
        <v>6</v>
      </c>
      <c r="O15678">
        <v>1.3903000000000001</v>
      </c>
      <c r="R15678">
        <v>0.43580000000000002</v>
      </c>
      <c r="S15678">
        <v>9.82</v>
      </c>
      <c r="T15678">
        <v>81.95</v>
      </c>
      <c r="U15678">
        <v>3.63</v>
      </c>
      <c r="V15678">
        <v>85.58</v>
      </c>
    </row>
    <row r="15679" spans="1:30">
      <c r="A15679" t="s">
        <v>1072</v>
      </c>
      <c r="B15679" t="s">
        <v>1071</v>
      </c>
      <c r="J15679">
        <v>390</v>
      </c>
      <c r="K15679">
        <v>52</v>
      </c>
      <c r="L15679">
        <v>6</v>
      </c>
      <c r="N15679">
        <v>6</v>
      </c>
      <c r="O15679">
        <v>1.4370000000000001</v>
      </c>
      <c r="R15679">
        <v>0.58379999999999999</v>
      </c>
      <c r="S15679">
        <v>9.81</v>
      </c>
      <c r="T15679">
        <v>84.6</v>
      </c>
      <c r="U15679">
        <v>5.03</v>
      </c>
      <c r="V15679">
        <v>89.63</v>
      </c>
    </row>
    <row r="15680" spans="1:30">
      <c r="A15680" t="s">
        <v>1072</v>
      </c>
      <c r="B15680" t="s">
        <v>1071</v>
      </c>
      <c r="J15680">
        <v>390</v>
      </c>
      <c r="K15680">
        <v>58</v>
      </c>
      <c r="L15680">
        <v>6</v>
      </c>
      <c r="N15680">
        <v>6</v>
      </c>
      <c r="O15680">
        <v>1.4416</v>
      </c>
      <c r="R15680">
        <v>0.41549999999999998</v>
      </c>
      <c r="S15680">
        <v>9.99</v>
      </c>
      <c r="T15680">
        <v>86.41</v>
      </c>
      <c r="U15680">
        <v>3.59</v>
      </c>
      <c r="V15680">
        <v>90.01</v>
      </c>
    </row>
    <row r="15681" spans="1:30">
      <c r="A15681" t="s">
        <v>1072</v>
      </c>
      <c r="B15681" t="s">
        <v>1071</v>
      </c>
      <c r="J15681">
        <v>390</v>
      </c>
      <c r="K15681">
        <v>64</v>
      </c>
      <c r="L15681">
        <v>6</v>
      </c>
      <c r="N15681">
        <v>6</v>
      </c>
      <c r="O15681">
        <v>1.5375000000000001</v>
      </c>
      <c r="R15681">
        <v>0.22689999999999999</v>
      </c>
      <c r="S15681">
        <v>10.73</v>
      </c>
      <c r="T15681">
        <v>99.02</v>
      </c>
      <c r="U15681">
        <v>2.09</v>
      </c>
      <c r="V15681">
        <v>101.11</v>
      </c>
    </row>
    <row r="15682" spans="1:30">
      <c r="A15682" t="s">
        <v>1072</v>
      </c>
      <c r="B15682" t="s">
        <v>1071</v>
      </c>
      <c r="J15682">
        <v>390</v>
      </c>
      <c r="K15682">
        <v>70</v>
      </c>
      <c r="L15682">
        <v>6</v>
      </c>
      <c r="N15682">
        <v>6</v>
      </c>
      <c r="O15682">
        <v>1.5929</v>
      </c>
      <c r="R15682">
        <v>0.6038</v>
      </c>
      <c r="S15682">
        <v>10.26</v>
      </c>
      <c r="T15682">
        <v>98.07</v>
      </c>
      <c r="U15682">
        <v>5.77</v>
      </c>
      <c r="V15682">
        <v>103.84</v>
      </c>
    </row>
    <row r="15683" spans="1:30">
      <c r="A15683" t="s">
        <v>1072</v>
      </c>
      <c r="B15683" t="s">
        <v>1071</v>
      </c>
      <c r="J15683">
        <v>390</v>
      </c>
      <c r="K15683">
        <v>76</v>
      </c>
      <c r="L15683">
        <v>6</v>
      </c>
      <c r="N15683">
        <v>6</v>
      </c>
      <c r="O15683">
        <v>1.5318000000000001</v>
      </c>
      <c r="R15683">
        <v>0.62839999999999996</v>
      </c>
      <c r="S15683">
        <v>9.2100000000000009</v>
      </c>
      <c r="T15683">
        <v>84.66</v>
      </c>
      <c r="U15683">
        <v>5.78</v>
      </c>
      <c r="V15683">
        <v>90.44</v>
      </c>
    </row>
    <row r="15684" spans="1:30">
      <c r="A15684" t="s">
        <v>1072</v>
      </c>
      <c r="B15684" t="s">
        <v>1071</v>
      </c>
      <c r="J15684">
        <v>390</v>
      </c>
      <c r="K15684">
        <v>82</v>
      </c>
      <c r="L15684">
        <v>6</v>
      </c>
      <c r="N15684">
        <v>6</v>
      </c>
      <c r="O15684">
        <v>1.5979000000000001</v>
      </c>
      <c r="R15684">
        <v>0.74339999999999995</v>
      </c>
      <c r="S15684">
        <v>8.17</v>
      </c>
      <c r="T15684">
        <v>78.349999999999994</v>
      </c>
      <c r="U15684">
        <v>7.13</v>
      </c>
      <c r="V15684">
        <v>85.48</v>
      </c>
    </row>
    <row r="15685" spans="1:30">
      <c r="A15685" t="s">
        <v>1072</v>
      </c>
      <c r="B15685" t="s">
        <v>1071</v>
      </c>
      <c r="J15685">
        <v>390</v>
      </c>
      <c r="K15685">
        <v>94</v>
      </c>
      <c r="L15685">
        <v>12</v>
      </c>
      <c r="N15685">
        <v>12</v>
      </c>
      <c r="O15685">
        <v>1.4907999999999999</v>
      </c>
      <c r="R15685">
        <v>0.20119999999999999</v>
      </c>
      <c r="S15685">
        <v>9.1</v>
      </c>
      <c r="T15685">
        <v>162.83000000000001</v>
      </c>
      <c r="U15685">
        <v>3.6</v>
      </c>
      <c r="V15685">
        <v>166.43</v>
      </c>
    </row>
    <row r="15686" spans="1:30">
      <c r="A15686" t="s">
        <v>649</v>
      </c>
      <c r="B15686" t="s">
        <v>648</v>
      </c>
      <c r="E15686" t="s">
        <v>647</v>
      </c>
      <c r="F15686" t="s">
        <v>139</v>
      </c>
      <c r="G15686">
        <v>-30.290420000000001</v>
      </c>
      <c r="H15686">
        <v>-71.608011000000005</v>
      </c>
      <c r="I15686" t="s">
        <v>646</v>
      </c>
      <c r="J15686">
        <v>1</v>
      </c>
      <c r="K15686">
        <v>0</v>
      </c>
      <c r="L15686">
        <v>1</v>
      </c>
      <c r="N15686">
        <v>1</v>
      </c>
      <c r="O15686">
        <v>1.5523</v>
      </c>
      <c r="P15686">
        <v>1.2250000000000001</v>
      </c>
      <c r="R15686">
        <v>1.3819999999999999</v>
      </c>
      <c r="U15686">
        <v>2.145234946</v>
      </c>
      <c r="W15686">
        <v>1.3560000000000001</v>
      </c>
      <c r="X15686">
        <v>1.175</v>
      </c>
      <c r="Y15686">
        <v>1.5780000000000001</v>
      </c>
      <c r="AC15686">
        <v>71.849999999999994</v>
      </c>
      <c r="AD15686">
        <v>34</v>
      </c>
    </row>
    <row r="15687" spans="1:30">
      <c r="A15687" t="s">
        <v>649</v>
      </c>
      <c r="B15687" t="s">
        <v>648</v>
      </c>
      <c r="E15687" t="s">
        <v>647</v>
      </c>
      <c r="F15687" t="s">
        <v>139</v>
      </c>
      <c r="G15687">
        <v>-30.290420000000001</v>
      </c>
      <c r="H15687">
        <v>-71.608011000000005</v>
      </c>
      <c r="I15687" t="s">
        <v>646</v>
      </c>
      <c r="J15687">
        <v>1</v>
      </c>
      <c r="K15687">
        <v>1</v>
      </c>
      <c r="L15687">
        <v>2</v>
      </c>
      <c r="N15687">
        <v>1</v>
      </c>
      <c r="O15687">
        <v>1.3220000000000001</v>
      </c>
      <c r="P15687">
        <v>1.081</v>
      </c>
      <c r="R15687">
        <v>1.294</v>
      </c>
      <c r="U15687">
        <v>1.7106313369999999</v>
      </c>
    </row>
    <row r="15688" spans="1:30">
      <c r="A15688" t="s">
        <v>649</v>
      </c>
      <c r="B15688" t="s">
        <v>648</v>
      </c>
      <c r="E15688" t="s">
        <v>647</v>
      </c>
      <c r="F15688" t="s">
        <v>139</v>
      </c>
      <c r="G15688">
        <v>-30.290420000000001</v>
      </c>
      <c r="H15688">
        <v>-71.608011000000005</v>
      </c>
      <c r="I15688" t="s">
        <v>646</v>
      </c>
      <c r="J15688">
        <v>1</v>
      </c>
      <c r="K15688">
        <v>2</v>
      </c>
      <c r="L15688">
        <v>3</v>
      </c>
      <c r="N15688">
        <v>1</v>
      </c>
      <c r="O15688">
        <v>1.4377</v>
      </c>
      <c r="P15688">
        <v>0.998</v>
      </c>
      <c r="R15688">
        <v>1.34</v>
      </c>
      <c r="U15688">
        <v>1.9265673560000001</v>
      </c>
    </row>
    <row r="15689" spans="1:30">
      <c r="A15689" t="s">
        <v>649</v>
      </c>
      <c r="B15689" t="s">
        <v>648</v>
      </c>
      <c r="E15689" t="s">
        <v>647</v>
      </c>
      <c r="F15689" t="s">
        <v>139</v>
      </c>
      <c r="G15689">
        <v>-30.290420000000001</v>
      </c>
      <c r="H15689">
        <v>-71.608011000000005</v>
      </c>
      <c r="I15689" t="s">
        <v>646</v>
      </c>
      <c r="J15689">
        <v>1</v>
      </c>
      <c r="K15689">
        <v>3</v>
      </c>
      <c r="L15689">
        <v>4</v>
      </c>
      <c r="N15689">
        <v>1</v>
      </c>
      <c r="O15689">
        <v>1.3928</v>
      </c>
      <c r="P15689">
        <v>1.25</v>
      </c>
      <c r="R15689">
        <v>1.4690000000000001</v>
      </c>
      <c r="U15689">
        <v>2.0460029500000001</v>
      </c>
    </row>
    <row r="15690" spans="1:30">
      <c r="A15690" t="s">
        <v>649</v>
      </c>
      <c r="B15690" t="s">
        <v>648</v>
      </c>
      <c r="E15690" t="s">
        <v>647</v>
      </c>
      <c r="F15690" t="s">
        <v>139</v>
      </c>
      <c r="G15690">
        <v>-30.290420000000001</v>
      </c>
      <c r="H15690">
        <v>-71.608011000000005</v>
      </c>
      <c r="I15690" t="s">
        <v>646</v>
      </c>
      <c r="J15690">
        <v>1</v>
      </c>
      <c r="K15690">
        <v>4</v>
      </c>
      <c r="L15690">
        <v>5</v>
      </c>
      <c r="N15690">
        <v>1</v>
      </c>
      <c r="O15690">
        <v>1.4661999999999999</v>
      </c>
      <c r="P15690">
        <v>1.3540000000000001</v>
      </c>
      <c r="R15690">
        <v>1.2410000000000001</v>
      </c>
      <c r="U15690">
        <v>1.819540551</v>
      </c>
    </row>
    <row r="15691" spans="1:30">
      <c r="A15691" t="s">
        <v>649</v>
      </c>
      <c r="B15691" t="s">
        <v>648</v>
      </c>
      <c r="E15691" t="s">
        <v>647</v>
      </c>
      <c r="F15691" t="s">
        <v>139</v>
      </c>
      <c r="G15691">
        <v>-30.290420000000001</v>
      </c>
      <c r="H15691">
        <v>-71.608011000000005</v>
      </c>
      <c r="I15691" t="s">
        <v>646</v>
      </c>
      <c r="J15691">
        <v>1</v>
      </c>
      <c r="K15691">
        <v>5</v>
      </c>
      <c r="L15691">
        <v>6</v>
      </c>
      <c r="N15691">
        <v>1</v>
      </c>
      <c r="O15691">
        <v>1.7324999999999999</v>
      </c>
      <c r="P15691">
        <v>1.075</v>
      </c>
      <c r="R15691">
        <v>1.4670000000000001</v>
      </c>
      <c r="U15691">
        <v>2.541636461</v>
      </c>
    </row>
    <row r="15692" spans="1:30">
      <c r="A15692" t="s">
        <v>649</v>
      </c>
      <c r="B15692" t="s">
        <v>648</v>
      </c>
      <c r="E15692" t="s">
        <v>647</v>
      </c>
      <c r="F15692" t="s">
        <v>139</v>
      </c>
      <c r="G15692">
        <v>-30.290420000000001</v>
      </c>
      <c r="H15692">
        <v>-71.608011000000005</v>
      </c>
      <c r="I15692" t="s">
        <v>646</v>
      </c>
      <c r="J15692">
        <v>1</v>
      </c>
      <c r="K15692">
        <v>6</v>
      </c>
      <c r="L15692">
        <v>7</v>
      </c>
      <c r="N15692">
        <v>1</v>
      </c>
      <c r="O15692">
        <v>1.2541</v>
      </c>
      <c r="P15692">
        <v>0.98299999999999998</v>
      </c>
      <c r="R15692">
        <v>1.323</v>
      </c>
      <c r="U15692">
        <v>1.659111539</v>
      </c>
    </row>
    <row r="15693" spans="1:30">
      <c r="A15693" t="s">
        <v>649</v>
      </c>
      <c r="B15693" t="s">
        <v>648</v>
      </c>
      <c r="E15693" t="s">
        <v>647</v>
      </c>
      <c r="F15693" t="s">
        <v>139</v>
      </c>
      <c r="G15693">
        <v>-30.290420000000001</v>
      </c>
      <c r="H15693">
        <v>-71.608011000000005</v>
      </c>
      <c r="I15693" t="s">
        <v>646</v>
      </c>
      <c r="J15693">
        <v>1</v>
      </c>
      <c r="K15693">
        <v>7</v>
      </c>
      <c r="L15693">
        <v>8</v>
      </c>
      <c r="N15693">
        <v>1</v>
      </c>
      <c r="O15693">
        <v>1.5036</v>
      </c>
      <c r="P15693">
        <v>0.99199999999999999</v>
      </c>
      <c r="R15693">
        <v>1.238</v>
      </c>
      <c r="U15693">
        <v>1.861515603</v>
      </c>
    </row>
    <row r="15694" spans="1:30">
      <c r="A15694" t="s">
        <v>649</v>
      </c>
      <c r="B15694" t="s">
        <v>648</v>
      </c>
      <c r="E15694" t="s">
        <v>647</v>
      </c>
      <c r="F15694" t="s">
        <v>139</v>
      </c>
      <c r="G15694">
        <v>-30.290420000000001</v>
      </c>
      <c r="H15694">
        <v>-71.608011000000005</v>
      </c>
      <c r="I15694" t="s">
        <v>646</v>
      </c>
      <c r="J15694">
        <v>1</v>
      </c>
      <c r="K15694">
        <v>8</v>
      </c>
      <c r="L15694">
        <v>9</v>
      </c>
      <c r="N15694">
        <v>1</v>
      </c>
      <c r="O15694">
        <v>1.3428</v>
      </c>
      <c r="P15694">
        <v>1.236</v>
      </c>
      <c r="R15694">
        <v>1.272</v>
      </c>
      <c r="U15694">
        <v>1.708091778</v>
      </c>
    </row>
    <row r="15695" spans="1:30">
      <c r="A15695" t="s">
        <v>649</v>
      </c>
      <c r="B15695" t="s">
        <v>648</v>
      </c>
      <c r="E15695" t="s">
        <v>647</v>
      </c>
      <c r="F15695" t="s">
        <v>139</v>
      </c>
      <c r="G15695">
        <v>-30.290420000000001</v>
      </c>
      <c r="H15695">
        <v>-71.608011000000005</v>
      </c>
      <c r="I15695" t="s">
        <v>646</v>
      </c>
      <c r="J15695">
        <v>1</v>
      </c>
      <c r="K15695">
        <v>9</v>
      </c>
      <c r="L15695">
        <v>10</v>
      </c>
      <c r="N15695">
        <v>1</v>
      </c>
      <c r="O15695">
        <v>1.3150999999999999</v>
      </c>
      <c r="P15695">
        <v>1.2010000000000001</v>
      </c>
      <c r="R15695">
        <v>1.2689999999999999</v>
      </c>
      <c r="U15695">
        <v>1.6689148840000001</v>
      </c>
    </row>
    <row r="15696" spans="1:30">
      <c r="A15696" t="s">
        <v>649</v>
      </c>
      <c r="B15696" t="s">
        <v>648</v>
      </c>
      <c r="E15696" t="s">
        <v>647</v>
      </c>
      <c r="F15696" t="s">
        <v>139</v>
      </c>
      <c r="G15696">
        <v>-30.290420000000001</v>
      </c>
      <c r="H15696">
        <v>-71.608011000000005</v>
      </c>
      <c r="I15696" t="s">
        <v>646</v>
      </c>
      <c r="J15696">
        <v>1</v>
      </c>
      <c r="K15696">
        <v>10</v>
      </c>
      <c r="L15696">
        <v>11</v>
      </c>
      <c r="N15696">
        <v>1</v>
      </c>
      <c r="O15696">
        <v>1.6084000000000001</v>
      </c>
      <c r="P15696">
        <v>1.1120000000000001</v>
      </c>
      <c r="R15696">
        <v>1.3220000000000001</v>
      </c>
      <c r="U15696">
        <v>2.1263261789999999</v>
      </c>
    </row>
    <row r="15697" spans="1:21">
      <c r="A15697" t="s">
        <v>649</v>
      </c>
      <c r="B15697" t="s">
        <v>648</v>
      </c>
      <c r="E15697" t="s">
        <v>647</v>
      </c>
      <c r="F15697" t="s">
        <v>139</v>
      </c>
      <c r="G15697">
        <v>-30.290420000000001</v>
      </c>
      <c r="H15697">
        <v>-71.608011000000005</v>
      </c>
      <c r="I15697" t="s">
        <v>646</v>
      </c>
      <c r="J15697">
        <v>1</v>
      </c>
      <c r="K15697">
        <v>11</v>
      </c>
      <c r="L15697">
        <v>12</v>
      </c>
      <c r="N15697">
        <v>1</v>
      </c>
      <c r="O15697">
        <v>1.6712</v>
      </c>
      <c r="P15697">
        <v>1.1890000000000001</v>
      </c>
      <c r="R15697">
        <v>1.2450000000000001</v>
      </c>
      <c r="U15697">
        <v>2.0806669699999998</v>
      </c>
    </row>
    <row r="15698" spans="1:21">
      <c r="A15698" t="s">
        <v>649</v>
      </c>
      <c r="B15698" t="s">
        <v>648</v>
      </c>
      <c r="E15698" t="s">
        <v>647</v>
      </c>
      <c r="F15698" t="s">
        <v>139</v>
      </c>
      <c r="G15698">
        <v>-30.290420000000001</v>
      </c>
      <c r="H15698">
        <v>-71.608011000000005</v>
      </c>
      <c r="I15698" t="s">
        <v>646</v>
      </c>
      <c r="J15698">
        <v>1</v>
      </c>
      <c r="K15698">
        <v>12</v>
      </c>
      <c r="L15698">
        <v>13</v>
      </c>
      <c r="N15698">
        <v>1</v>
      </c>
      <c r="O15698">
        <v>1.3818999999999999</v>
      </c>
      <c r="P15698">
        <v>1.123</v>
      </c>
      <c r="R15698">
        <v>1.361</v>
      </c>
      <c r="U15698">
        <v>1.8808239250000001</v>
      </c>
    </row>
    <row r="15699" spans="1:21">
      <c r="A15699" t="s">
        <v>649</v>
      </c>
      <c r="B15699" t="s">
        <v>648</v>
      </c>
      <c r="E15699" t="s">
        <v>647</v>
      </c>
      <c r="F15699" t="s">
        <v>139</v>
      </c>
      <c r="G15699">
        <v>-30.290420000000001</v>
      </c>
      <c r="H15699">
        <v>-71.608011000000005</v>
      </c>
      <c r="I15699" t="s">
        <v>646</v>
      </c>
      <c r="J15699">
        <v>1</v>
      </c>
      <c r="K15699">
        <v>13</v>
      </c>
      <c r="L15699">
        <v>14</v>
      </c>
      <c r="N15699">
        <v>1</v>
      </c>
      <c r="O15699">
        <v>1.1727000000000001</v>
      </c>
      <c r="P15699">
        <v>1.357</v>
      </c>
      <c r="R15699">
        <v>1.113</v>
      </c>
      <c r="U15699">
        <v>1.3051939299999999</v>
      </c>
    </row>
    <row r="15700" spans="1:21">
      <c r="A15700" t="s">
        <v>649</v>
      </c>
      <c r="B15700" t="s">
        <v>648</v>
      </c>
      <c r="E15700" t="s">
        <v>647</v>
      </c>
      <c r="F15700" t="s">
        <v>139</v>
      </c>
      <c r="G15700">
        <v>-30.290420000000001</v>
      </c>
      <c r="H15700">
        <v>-71.608011000000005</v>
      </c>
      <c r="I15700" t="s">
        <v>646</v>
      </c>
      <c r="J15700">
        <v>1</v>
      </c>
      <c r="K15700">
        <v>14</v>
      </c>
      <c r="L15700">
        <v>15</v>
      </c>
      <c r="N15700">
        <v>1</v>
      </c>
      <c r="O15700">
        <v>1.4501999999999999</v>
      </c>
      <c r="P15700">
        <v>1.44</v>
      </c>
      <c r="R15700">
        <v>1.28</v>
      </c>
      <c r="U15700">
        <v>1.856235603</v>
      </c>
    </row>
    <row r="15701" spans="1:21">
      <c r="A15701" t="s">
        <v>649</v>
      </c>
      <c r="B15701" t="s">
        <v>648</v>
      </c>
      <c r="E15701" t="s">
        <v>647</v>
      </c>
      <c r="F15701" t="s">
        <v>139</v>
      </c>
      <c r="G15701">
        <v>-30.290420000000001</v>
      </c>
      <c r="H15701">
        <v>-71.608011000000005</v>
      </c>
      <c r="I15701" t="s">
        <v>646</v>
      </c>
      <c r="J15701">
        <v>1</v>
      </c>
      <c r="K15701">
        <v>15</v>
      </c>
      <c r="L15701">
        <v>16</v>
      </c>
      <c r="N15701">
        <v>1</v>
      </c>
      <c r="O15701">
        <v>1.3877999999999999</v>
      </c>
      <c r="P15701">
        <v>1.4159999999999999</v>
      </c>
      <c r="R15701">
        <v>1.544</v>
      </c>
      <c r="U15701">
        <v>2.1428307210000002</v>
      </c>
    </row>
    <row r="15702" spans="1:21">
      <c r="A15702" t="s">
        <v>649</v>
      </c>
      <c r="B15702" t="s">
        <v>648</v>
      </c>
      <c r="E15702" t="s">
        <v>647</v>
      </c>
      <c r="F15702" t="s">
        <v>139</v>
      </c>
      <c r="G15702">
        <v>-30.290420000000001</v>
      </c>
      <c r="H15702">
        <v>-71.608011000000005</v>
      </c>
      <c r="I15702" t="s">
        <v>646</v>
      </c>
      <c r="J15702">
        <v>1</v>
      </c>
      <c r="K15702">
        <v>16</v>
      </c>
      <c r="L15702">
        <v>17</v>
      </c>
      <c r="N15702">
        <v>1</v>
      </c>
      <c r="O15702">
        <v>1.4059999999999999</v>
      </c>
      <c r="P15702">
        <v>1.222</v>
      </c>
      <c r="R15702">
        <v>1.427</v>
      </c>
      <c r="U15702">
        <v>2.0062997149999999</v>
      </c>
    </row>
    <row r="15703" spans="1:21">
      <c r="A15703" t="s">
        <v>649</v>
      </c>
      <c r="B15703" t="s">
        <v>648</v>
      </c>
      <c r="E15703" t="s">
        <v>647</v>
      </c>
      <c r="F15703" t="s">
        <v>139</v>
      </c>
      <c r="G15703">
        <v>-30.290420000000001</v>
      </c>
      <c r="H15703">
        <v>-71.608011000000005</v>
      </c>
      <c r="I15703" t="s">
        <v>646</v>
      </c>
      <c r="J15703">
        <v>1</v>
      </c>
      <c r="K15703">
        <v>17</v>
      </c>
      <c r="L15703">
        <v>18</v>
      </c>
      <c r="N15703">
        <v>1</v>
      </c>
      <c r="O15703">
        <v>1.4763999999999999</v>
      </c>
      <c r="P15703">
        <v>0.998</v>
      </c>
      <c r="R15703">
        <v>1.3979999999999999</v>
      </c>
      <c r="U15703">
        <v>2.0640501009999999</v>
      </c>
    </row>
    <row r="15704" spans="1:21">
      <c r="A15704" t="s">
        <v>649</v>
      </c>
      <c r="B15704" t="s">
        <v>648</v>
      </c>
      <c r="E15704" t="s">
        <v>647</v>
      </c>
      <c r="F15704" t="s">
        <v>139</v>
      </c>
      <c r="G15704">
        <v>-30.290420000000001</v>
      </c>
      <c r="H15704">
        <v>-71.608011000000005</v>
      </c>
      <c r="I15704" t="s">
        <v>646</v>
      </c>
      <c r="J15704">
        <v>1</v>
      </c>
      <c r="K15704">
        <v>18</v>
      </c>
      <c r="L15704">
        <v>19</v>
      </c>
      <c r="N15704">
        <v>1</v>
      </c>
      <c r="O15704">
        <v>1.5658000000000001</v>
      </c>
      <c r="P15704">
        <v>1.8859999999999999</v>
      </c>
      <c r="R15704">
        <v>1.466</v>
      </c>
      <c r="U15704">
        <v>2.2955314499999999</v>
      </c>
    </row>
    <row r="15705" spans="1:21">
      <c r="A15705" t="s">
        <v>649</v>
      </c>
      <c r="B15705" t="s">
        <v>648</v>
      </c>
      <c r="E15705" t="s">
        <v>647</v>
      </c>
      <c r="F15705" t="s">
        <v>139</v>
      </c>
      <c r="G15705">
        <v>-30.290420000000001</v>
      </c>
      <c r="H15705">
        <v>-71.608011000000005</v>
      </c>
      <c r="I15705" t="s">
        <v>646</v>
      </c>
      <c r="J15705">
        <v>1</v>
      </c>
      <c r="K15705">
        <v>19</v>
      </c>
      <c r="L15705">
        <v>20</v>
      </c>
      <c r="N15705">
        <v>1</v>
      </c>
      <c r="O15705">
        <v>1.1990000000000001</v>
      </c>
      <c r="P15705">
        <v>1.1919999999999999</v>
      </c>
      <c r="R15705">
        <v>1.4179999999999999</v>
      </c>
      <c r="U15705">
        <v>1.700247949</v>
      </c>
    </row>
    <row r="15706" spans="1:21">
      <c r="A15706" t="s">
        <v>649</v>
      </c>
      <c r="B15706" t="s">
        <v>648</v>
      </c>
      <c r="E15706" t="s">
        <v>647</v>
      </c>
      <c r="F15706" t="s">
        <v>139</v>
      </c>
      <c r="G15706">
        <v>-30.290420000000001</v>
      </c>
      <c r="H15706">
        <v>-71.608011000000005</v>
      </c>
      <c r="I15706" t="s">
        <v>646</v>
      </c>
      <c r="J15706">
        <v>1</v>
      </c>
      <c r="K15706">
        <v>20</v>
      </c>
      <c r="L15706">
        <v>21</v>
      </c>
      <c r="N15706">
        <v>1</v>
      </c>
      <c r="O15706">
        <v>1.2547999999999999</v>
      </c>
      <c r="P15706">
        <v>1.0629999999999999</v>
      </c>
      <c r="R15706">
        <v>1.61</v>
      </c>
      <c r="U15706">
        <v>2.0202850680000002</v>
      </c>
    </row>
    <row r="15707" spans="1:21">
      <c r="A15707" t="s">
        <v>649</v>
      </c>
      <c r="B15707" t="s">
        <v>648</v>
      </c>
      <c r="E15707" t="s">
        <v>647</v>
      </c>
      <c r="F15707" t="s">
        <v>139</v>
      </c>
      <c r="G15707">
        <v>-30.290420000000001</v>
      </c>
      <c r="H15707">
        <v>-71.608011000000005</v>
      </c>
      <c r="I15707" t="s">
        <v>646</v>
      </c>
      <c r="J15707">
        <v>1</v>
      </c>
      <c r="K15707">
        <v>21</v>
      </c>
      <c r="L15707">
        <v>22</v>
      </c>
      <c r="N15707">
        <v>1</v>
      </c>
      <c r="O15707">
        <v>1.3582000000000001</v>
      </c>
      <c r="P15707">
        <v>1.0780000000000001</v>
      </c>
      <c r="R15707">
        <v>1.8029999999999999</v>
      </c>
      <c r="U15707">
        <v>2.4488599839999998</v>
      </c>
    </row>
    <row r="15708" spans="1:21">
      <c r="A15708" t="s">
        <v>649</v>
      </c>
      <c r="B15708" t="s">
        <v>648</v>
      </c>
      <c r="E15708" t="s">
        <v>647</v>
      </c>
      <c r="F15708" t="s">
        <v>139</v>
      </c>
      <c r="G15708">
        <v>-30.290420000000001</v>
      </c>
      <c r="H15708">
        <v>-71.608011000000005</v>
      </c>
      <c r="I15708" t="s">
        <v>646</v>
      </c>
      <c r="J15708">
        <v>1</v>
      </c>
      <c r="K15708">
        <v>22</v>
      </c>
      <c r="L15708">
        <v>23</v>
      </c>
      <c r="N15708">
        <v>1</v>
      </c>
      <c r="O15708">
        <v>1.2909999999999999</v>
      </c>
      <c r="P15708">
        <v>1.0269999999999999</v>
      </c>
      <c r="R15708">
        <v>1.766</v>
      </c>
      <c r="U15708">
        <v>2.2798971699999999</v>
      </c>
    </row>
    <row r="15709" spans="1:21">
      <c r="A15709" t="s">
        <v>649</v>
      </c>
      <c r="B15709" t="s">
        <v>648</v>
      </c>
      <c r="E15709" t="s">
        <v>647</v>
      </c>
      <c r="F15709" t="s">
        <v>139</v>
      </c>
      <c r="G15709">
        <v>-30.290420000000001</v>
      </c>
      <c r="H15709">
        <v>-71.608011000000005</v>
      </c>
      <c r="I15709" t="s">
        <v>646</v>
      </c>
      <c r="J15709">
        <v>1</v>
      </c>
      <c r="K15709">
        <v>23</v>
      </c>
      <c r="L15709">
        <v>24</v>
      </c>
      <c r="N15709">
        <v>1</v>
      </c>
      <c r="O15709">
        <v>1.4200999999999999</v>
      </c>
      <c r="P15709">
        <v>1.355</v>
      </c>
      <c r="R15709">
        <v>1.8959999999999999</v>
      </c>
      <c r="U15709">
        <v>2.6924175109999999</v>
      </c>
    </row>
    <row r="15710" spans="1:21">
      <c r="A15710" t="s">
        <v>649</v>
      </c>
      <c r="B15710" t="s">
        <v>648</v>
      </c>
      <c r="E15710" t="s">
        <v>647</v>
      </c>
      <c r="F15710" t="s">
        <v>139</v>
      </c>
      <c r="G15710">
        <v>-30.290420000000001</v>
      </c>
      <c r="H15710">
        <v>-71.608011000000005</v>
      </c>
      <c r="I15710" t="s">
        <v>646</v>
      </c>
      <c r="J15710">
        <v>1</v>
      </c>
      <c r="K15710">
        <v>24</v>
      </c>
      <c r="L15710">
        <v>25</v>
      </c>
      <c r="N15710">
        <v>1</v>
      </c>
      <c r="O15710">
        <v>1.5322</v>
      </c>
      <c r="P15710">
        <v>1.333</v>
      </c>
      <c r="R15710">
        <v>1.92</v>
      </c>
      <c r="U15710">
        <v>2.9418899650000001</v>
      </c>
    </row>
    <row r="15711" spans="1:21">
      <c r="A15711" t="s">
        <v>649</v>
      </c>
      <c r="B15711" t="s">
        <v>648</v>
      </c>
      <c r="E15711" t="s">
        <v>647</v>
      </c>
      <c r="F15711" t="s">
        <v>139</v>
      </c>
      <c r="G15711">
        <v>-30.290420000000001</v>
      </c>
      <c r="H15711">
        <v>-71.608011000000005</v>
      </c>
      <c r="I15711" t="s">
        <v>646</v>
      </c>
      <c r="J15711">
        <v>1</v>
      </c>
      <c r="K15711">
        <v>25</v>
      </c>
      <c r="L15711">
        <v>26</v>
      </c>
      <c r="N15711">
        <v>1</v>
      </c>
      <c r="O15711">
        <v>1.4399</v>
      </c>
      <c r="P15711">
        <v>1.1020000000000001</v>
      </c>
      <c r="R15711">
        <v>1.923</v>
      </c>
      <c r="U15711">
        <v>2.768978841</v>
      </c>
    </row>
    <row r="15712" spans="1:21">
      <c r="A15712" t="s">
        <v>649</v>
      </c>
      <c r="B15712" t="s">
        <v>648</v>
      </c>
      <c r="E15712" t="s">
        <v>647</v>
      </c>
      <c r="F15712" t="s">
        <v>139</v>
      </c>
      <c r="G15712">
        <v>-30.290420000000001</v>
      </c>
      <c r="H15712">
        <v>-71.608011000000005</v>
      </c>
      <c r="I15712" t="s">
        <v>646</v>
      </c>
      <c r="J15712">
        <v>1</v>
      </c>
      <c r="K15712">
        <v>26</v>
      </c>
      <c r="L15712">
        <v>27</v>
      </c>
      <c r="N15712">
        <v>1</v>
      </c>
      <c r="O15712">
        <v>0.95389999999999997</v>
      </c>
      <c r="P15712">
        <v>1.0840000000000001</v>
      </c>
      <c r="R15712">
        <v>2.16</v>
      </c>
      <c r="U15712">
        <v>2.0604115379999999</v>
      </c>
    </row>
    <row r="15713" spans="1:30">
      <c r="A15713" t="s">
        <v>649</v>
      </c>
      <c r="B15713" t="s">
        <v>648</v>
      </c>
      <c r="E15713" t="s">
        <v>647</v>
      </c>
      <c r="F15713" t="s">
        <v>139</v>
      </c>
      <c r="G15713">
        <v>-30.290420000000001</v>
      </c>
      <c r="H15713">
        <v>-71.608011000000005</v>
      </c>
      <c r="I15713" t="s">
        <v>646</v>
      </c>
      <c r="J15713">
        <v>1</v>
      </c>
      <c r="K15713">
        <v>27</v>
      </c>
      <c r="L15713">
        <v>28</v>
      </c>
      <c r="N15713">
        <v>1</v>
      </c>
      <c r="O15713">
        <v>1.2607999999999999</v>
      </c>
      <c r="P15713">
        <v>1.177</v>
      </c>
      <c r="R15713">
        <v>1.962</v>
      </c>
      <c r="U15713">
        <v>2.4736497430000002</v>
      </c>
    </row>
    <row r="15714" spans="1:30">
      <c r="A15714" t="s">
        <v>649</v>
      </c>
      <c r="B15714" t="s">
        <v>648</v>
      </c>
      <c r="E15714" t="s">
        <v>647</v>
      </c>
      <c r="F15714" t="s">
        <v>139</v>
      </c>
      <c r="G15714">
        <v>-30.290420000000001</v>
      </c>
      <c r="H15714">
        <v>-71.608011000000005</v>
      </c>
      <c r="I15714" t="s">
        <v>646</v>
      </c>
      <c r="J15714">
        <v>1</v>
      </c>
      <c r="K15714">
        <v>28</v>
      </c>
      <c r="L15714">
        <v>29</v>
      </c>
      <c r="N15714">
        <v>1</v>
      </c>
      <c r="O15714">
        <v>1.3387</v>
      </c>
      <c r="P15714">
        <v>1.1359999999999999</v>
      </c>
      <c r="R15714">
        <v>1.9339999999999999</v>
      </c>
      <c r="U15714">
        <v>2.589069914</v>
      </c>
    </row>
    <row r="15715" spans="1:30">
      <c r="A15715" t="s">
        <v>649</v>
      </c>
      <c r="B15715" t="s">
        <v>648</v>
      </c>
      <c r="E15715" t="s">
        <v>647</v>
      </c>
      <c r="F15715" t="s">
        <v>139</v>
      </c>
      <c r="G15715">
        <v>-30.290420000000001</v>
      </c>
      <c r="H15715">
        <v>-71.608011000000005</v>
      </c>
      <c r="I15715" t="s">
        <v>646</v>
      </c>
      <c r="J15715">
        <v>1</v>
      </c>
      <c r="K15715">
        <v>29</v>
      </c>
      <c r="L15715">
        <v>30</v>
      </c>
      <c r="N15715">
        <v>1</v>
      </c>
      <c r="O15715">
        <v>0.99770000000000003</v>
      </c>
      <c r="P15715">
        <v>1.1890000000000001</v>
      </c>
      <c r="R15715">
        <v>1.7210000000000001</v>
      </c>
      <c r="U15715">
        <v>1.7170000219999999</v>
      </c>
    </row>
    <row r="15716" spans="1:30">
      <c r="A15716" t="s">
        <v>649</v>
      </c>
      <c r="B15716" t="s">
        <v>648</v>
      </c>
      <c r="E15716" t="s">
        <v>647</v>
      </c>
      <c r="F15716" t="s">
        <v>139</v>
      </c>
      <c r="G15716">
        <v>-30.290420000000001</v>
      </c>
      <c r="H15716">
        <v>-71.608011000000005</v>
      </c>
      <c r="I15716" t="s">
        <v>646</v>
      </c>
      <c r="J15716">
        <v>1</v>
      </c>
      <c r="K15716">
        <v>30</v>
      </c>
      <c r="L15716">
        <v>31</v>
      </c>
      <c r="N15716">
        <v>1</v>
      </c>
      <c r="O15716">
        <v>0.95709999999999995</v>
      </c>
      <c r="P15716">
        <v>0.67300000000000004</v>
      </c>
      <c r="R15716">
        <v>2.254</v>
      </c>
      <c r="U15716">
        <v>2.1572783910000002</v>
      </c>
    </row>
    <row r="15717" spans="1:30">
      <c r="A15717" t="s">
        <v>649</v>
      </c>
      <c r="B15717" t="s">
        <v>648</v>
      </c>
      <c r="E15717" t="s">
        <v>647</v>
      </c>
      <c r="F15717" t="s">
        <v>139</v>
      </c>
      <c r="G15717">
        <v>-30.290420000000001</v>
      </c>
      <c r="H15717">
        <v>-71.608011000000005</v>
      </c>
      <c r="I15717" t="s">
        <v>646</v>
      </c>
      <c r="J15717">
        <v>1</v>
      </c>
      <c r="K15717">
        <v>31</v>
      </c>
      <c r="L15717">
        <v>32</v>
      </c>
      <c r="N15717">
        <v>1</v>
      </c>
      <c r="O15717">
        <v>1.4831000000000001</v>
      </c>
      <c r="P15717">
        <v>1.593</v>
      </c>
      <c r="R15717">
        <v>2.1349999999999998</v>
      </c>
      <c r="U15717">
        <v>3.166447572</v>
      </c>
    </row>
    <row r="15718" spans="1:30">
      <c r="A15718" t="s">
        <v>649</v>
      </c>
      <c r="B15718" t="s">
        <v>648</v>
      </c>
      <c r="E15718" t="s">
        <v>647</v>
      </c>
      <c r="F15718" t="s">
        <v>139</v>
      </c>
      <c r="G15718">
        <v>-30.290420000000001</v>
      </c>
      <c r="H15718">
        <v>-71.608011000000005</v>
      </c>
      <c r="I15718" t="s">
        <v>646</v>
      </c>
      <c r="J15718">
        <v>1</v>
      </c>
      <c r="K15718">
        <v>32</v>
      </c>
      <c r="L15718">
        <v>33</v>
      </c>
      <c r="N15718">
        <v>1</v>
      </c>
      <c r="O15718">
        <v>1.1587000000000001</v>
      </c>
      <c r="P15718">
        <v>1.0289999999999999</v>
      </c>
      <c r="R15718">
        <v>1.782</v>
      </c>
      <c r="U15718">
        <v>2.0648419699999998</v>
      </c>
    </row>
    <row r="15719" spans="1:30">
      <c r="A15719" t="s">
        <v>649</v>
      </c>
      <c r="B15719" t="s">
        <v>648</v>
      </c>
      <c r="E15719" t="s">
        <v>647</v>
      </c>
      <c r="F15719" t="s">
        <v>139</v>
      </c>
      <c r="G15719">
        <v>-30.290420000000001</v>
      </c>
      <c r="H15719">
        <v>-71.608011000000005</v>
      </c>
      <c r="I15719" t="s">
        <v>646</v>
      </c>
      <c r="J15719">
        <v>1</v>
      </c>
      <c r="K15719">
        <v>33</v>
      </c>
      <c r="L15719">
        <v>34</v>
      </c>
      <c r="N15719">
        <v>1</v>
      </c>
      <c r="O15719">
        <v>1.0093000000000001</v>
      </c>
      <c r="P15719">
        <v>0.77600000000000002</v>
      </c>
      <c r="R15719">
        <v>1.909</v>
      </c>
      <c r="U15719">
        <v>1.926731878</v>
      </c>
    </row>
    <row r="15720" spans="1:30">
      <c r="A15720" t="s">
        <v>649</v>
      </c>
      <c r="B15720" t="s">
        <v>648</v>
      </c>
      <c r="E15720" t="s">
        <v>647</v>
      </c>
      <c r="F15720" t="s">
        <v>139</v>
      </c>
      <c r="G15720">
        <v>-30.290420000000001</v>
      </c>
      <c r="H15720">
        <v>-71.608011000000005</v>
      </c>
      <c r="I15720" t="s">
        <v>646</v>
      </c>
      <c r="J15720">
        <v>2</v>
      </c>
      <c r="K15720">
        <v>0</v>
      </c>
      <c r="L15720">
        <v>1</v>
      </c>
      <c r="N15720">
        <v>1</v>
      </c>
      <c r="O15720">
        <v>1.3473999999999999</v>
      </c>
      <c r="P15720">
        <v>1.9410000000000001</v>
      </c>
      <c r="R15720">
        <v>2.6469999999999998</v>
      </c>
      <c r="U15720">
        <v>3.5666648570000001</v>
      </c>
      <c r="W15720">
        <v>1.333</v>
      </c>
      <c r="X15720">
        <v>1.954</v>
      </c>
      <c r="Y15720">
        <v>1.9950000000000001</v>
      </c>
      <c r="AC15720">
        <v>37.17</v>
      </c>
      <c r="AD15720">
        <v>14</v>
      </c>
    </row>
    <row r="15721" spans="1:30">
      <c r="A15721" t="s">
        <v>649</v>
      </c>
      <c r="B15721" t="s">
        <v>648</v>
      </c>
      <c r="E15721" t="s">
        <v>647</v>
      </c>
      <c r="F15721" t="s">
        <v>139</v>
      </c>
      <c r="G15721">
        <v>-30.290420000000001</v>
      </c>
      <c r="H15721">
        <v>-71.608011000000005</v>
      </c>
      <c r="I15721" t="s">
        <v>646</v>
      </c>
      <c r="J15721">
        <v>2</v>
      </c>
      <c r="K15721">
        <v>1</v>
      </c>
      <c r="L15721">
        <v>2</v>
      </c>
      <c r="N15721">
        <v>1</v>
      </c>
      <c r="O15721">
        <v>1.3097000000000001</v>
      </c>
      <c r="P15721">
        <v>1.75</v>
      </c>
      <c r="R15721">
        <v>2.5760000000000001</v>
      </c>
      <c r="U15721">
        <v>3.3738644799999999</v>
      </c>
    </row>
    <row r="15722" spans="1:30">
      <c r="A15722" t="s">
        <v>649</v>
      </c>
      <c r="B15722" t="s">
        <v>648</v>
      </c>
      <c r="E15722" t="s">
        <v>647</v>
      </c>
      <c r="F15722" t="s">
        <v>139</v>
      </c>
      <c r="G15722">
        <v>-30.290420000000001</v>
      </c>
      <c r="H15722">
        <v>-71.608011000000005</v>
      </c>
      <c r="I15722" t="s">
        <v>646</v>
      </c>
      <c r="J15722">
        <v>2</v>
      </c>
      <c r="K15722">
        <v>2</v>
      </c>
      <c r="L15722">
        <v>3</v>
      </c>
      <c r="N15722">
        <v>1</v>
      </c>
      <c r="O15722">
        <v>1.3514999999999999</v>
      </c>
      <c r="P15722">
        <v>1.8979999999999999</v>
      </c>
      <c r="R15722">
        <v>1.706</v>
      </c>
      <c r="U15722">
        <v>2.305585073</v>
      </c>
    </row>
    <row r="15723" spans="1:30">
      <c r="A15723" t="s">
        <v>649</v>
      </c>
      <c r="B15723" t="s">
        <v>648</v>
      </c>
      <c r="E15723" t="s">
        <v>647</v>
      </c>
      <c r="F15723" t="s">
        <v>139</v>
      </c>
      <c r="G15723">
        <v>-30.290420000000001</v>
      </c>
      <c r="H15723">
        <v>-71.608011000000005</v>
      </c>
      <c r="I15723" t="s">
        <v>646</v>
      </c>
      <c r="J15723">
        <v>2</v>
      </c>
      <c r="K15723">
        <v>3</v>
      </c>
      <c r="L15723">
        <v>4</v>
      </c>
      <c r="N15723">
        <v>1</v>
      </c>
      <c r="O15723">
        <v>1.3147</v>
      </c>
      <c r="P15723">
        <v>1.911</v>
      </c>
      <c r="R15723">
        <v>1.73</v>
      </c>
      <c r="U15723">
        <v>2.2743617999999999</v>
      </c>
    </row>
    <row r="15724" spans="1:30">
      <c r="A15724" t="s">
        <v>649</v>
      </c>
      <c r="B15724" t="s">
        <v>648</v>
      </c>
      <c r="E15724" t="s">
        <v>647</v>
      </c>
      <c r="F15724" t="s">
        <v>139</v>
      </c>
      <c r="G15724">
        <v>-30.290420000000001</v>
      </c>
      <c r="H15724">
        <v>-71.608011000000005</v>
      </c>
      <c r="I15724" t="s">
        <v>646</v>
      </c>
      <c r="J15724">
        <v>2</v>
      </c>
      <c r="K15724">
        <v>4</v>
      </c>
      <c r="L15724">
        <v>5</v>
      </c>
      <c r="N15724">
        <v>1</v>
      </c>
      <c r="O15724">
        <v>1.4087000000000001</v>
      </c>
      <c r="P15724">
        <v>1.732</v>
      </c>
      <c r="R15724">
        <v>1.54</v>
      </c>
      <c r="U15724">
        <v>2.1694082670000001</v>
      </c>
    </row>
    <row r="15725" spans="1:30">
      <c r="A15725" t="s">
        <v>649</v>
      </c>
      <c r="B15725" t="s">
        <v>648</v>
      </c>
      <c r="E15725" t="s">
        <v>647</v>
      </c>
      <c r="F15725" t="s">
        <v>139</v>
      </c>
      <c r="G15725">
        <v>-30.290420000000001</v>
      </c>
      <c r="H15725">
        <v>-71.608011000000005</v>
      </c>
      <c r="I15725" t="s">
        <v>646</v>
      </c>
      <c r="J15725">
        <v>2</v>
      </c>
      <c r="K15725">
        <v>5</v>
      </c>
      <c r="L15725">
        <v>6</v>
      </c>
      <c r="N15725">
        <v>1</v>
      </c>
      <c r="O15725">
        <v>1.3979999999999999</v>
      </c>
      <c r="P15725">
        <v>1.9410000000000001</v>
      </c>
      <c r="R15725">
        <v>2.2810000000000001</v>
      </c>
      <c r="U15725">
        <v>3.1887923800000002</v>
      </c>
    </row>
    <row r="15726" spans="1:30">
      <c r="A15726" t="s">
        <v>649</v>
      </c>
      <c r="B15726" t="s">
        <v>648</v>
      </c>
      <c r="E15726" t="s">
        <v>647</v>
      </c>
      <c r="F15726" t="s">
        <v>139</v>
      </c>
      <c r="G15726">
        <v>-30.290420000000001</v>
      </c>
      <c r="H15726">
        <v>-71.608011000000005</v>
      </c>
      <c r="I15726" t="s">
        <v>646</v>
      </c>
      <c r="J15726">
        <v>2</v>
      </c>
      <c r="K15726">
        <v>6</v>
      </c>
      <c r="L15726">
        <v>7</v>
      </c>
      <c r="N15726">
        <v>1</v>
      </c>
      <c r="O15726">
        <v>1.2779</v>
      </c>
      <c r="P15726">
        <v>2.0640000000000001</v>
      </c>
      <c r="R15726">
        <v>2.4620000000000002</v>
      </c>
      <c r="U15726">
        <v>3.146243143</v>
      </c>
    </row>
    <row r="15727" spans="1:30">
      <c r="A15727" t="s">
        <v>649</v>
      </c>
      <c r="B15727" t="s">
        <v>648</v>
      </c>
      <c r="E15727" t="s">
        <v>647</v>
      </c>
      <c r="F15727" t="s">
        <v>139</v>
      </c>
      <c r="G15727">
        <v>-30.290420000000001</v>
      </c>
      <c r="H15727">
        <v>-71.608011000000005</v>
      </c>
      <c r="I15727" t="s">
        <v>646</v>
      </c>
      <c r="J15727">
        <v>2</v>
      </c>
      <c r="K15727">
        <v>7</v>
      </c>
      <c r="L15727">
        <v>8</v>
      </c>
      <c r="N15727">
        <v>1</v>
      </c>
      <c r="O15727">
        <v>1.2778</v>
      </c>
      <c r="P15727">
        <v>1.992</v>
      </c>
      <c r="R15727">
        <v>2.0470000000000002</v>
      </c>
      <c r="U15727">
        <v>2.6156224830000001</v>
      </c>
    </row>
    <row r="15728" spans="1:30">
      <c r="A15728" t="s">
        <v>649</v>
      </c>
      <c r="B15728" t="s">
        <v>648</v>
      </c>
      <c r="E15728" t="s">
        <v>647</v>
      </c>
      <c r="F15728" t="s">
        <v>139</v>
      </c>
      <c r="G15728">
        <v>-30.290420000000001</v>
      </c>
      <c r="H15728">
        <v>-71.608011000000005</v>
      </c>
      <c r="I15728" t="s">
        <v>646</v>
      </c>
      <c r="J15728">
        <v>2</v>
      </c>
      <c r="K15728">
        <v>8</v>
      </c>
      <c r="L15728">
        <v>9</v>
      </c>
      <c r="N15728">
        <v>1</v>
      </c>
      <c r="O15728">
        <v>1.3247</v>
      </c>
      <c r="P15728">
        <v>2.3290000000000002</v>
      </c>
      <c r="R15728">
        <v>2.4340000000000002</v>
      </c>
      <c r="U15728">
        <v>3.2242224400000001</v>
      </c>
    </row>
    <row r="15729" spans="1:30">
      <c r="A15729" t="s">
        <v>649</v>
      </c>
      <c r="B15729" t="s">
        <v>648</v>
      </c>
      <c r="E15729" t="s">
        <v>647</v>
      </c>
      <c r="F15729" t="s">
        <v>139</v>
      </c>
      <c r="G15729">
        <v>-30.290420000000001</v>
      </c>
      <c r="H15729">
        <v>-71.608011000000005</v>
      </c>
      <c r="I15729" t="s">
        <v>646</v>
      </c>
      <c r="J15729">
        <v>2</v>
      </c>
      <c r="K15729">
        <v>9</v>
      </c>
      <c r="L15729">
        <v>10</v>
      </c>
      <c r="N15729">
        <v>1</v>
      </c>
      <c r="O15729">
        <v>1.3597999999999999</v>
      </c>
      <c r="P15729">
        <v>1.79</v>
      </c>
      <c r="R15729">
        <v>1.69</v>
      </c>
      <c r="U15729">
        <v>2.2980619999999998</v>
      </c>
    </row>
    <row r="15730" spans="1:30">
      <c r="A15730" t="s">
        <v>649</v>
      </c>
      <c r="B15730" t="s">
        <v>648</v>
      </c>
      <c r="E15730" t="s">
        <v>647</v>
      </c>
      <c r="F15730" t="s">
        <v>139</v>
      </c>
      <c r="G15730">
        <v>-30.290420000000001</v>
      </c>
      <c r="H15730">
        <v>-71.608011000000005</v>
      </c>
      <c r="I15730" t="s">
        <v>646</v>
      </c>
      <c r="J15730">
        <v>2</v>
      </c>
      <c r="K15730">
        <v>10</v>
      </c>
      <c r="L15730">
        <v>11</v>
      </c>
      <c r="N15730">
        <v>1</v>
      </c>
      <c r="O15730">
        <v>1.3557999999999999</v>
      </c>
      <c r="P15730">
        <v>1.849</v>
      </c>
      <c r="R15730">
        <v>1.53</v>
      </c>
      <c r="U15730">
        <v>2.0743026000000002</v>
      </c>
    </row>
    <row r="15731" spans="1:30">
      <c r="A15731" t="s">
        <v>649</v>
      </c>
      <c r="B15731" t="s">
        <v>648</v>
      </c>
      <c r="E15731" t="s">
        <v>647</v>
      </c>
      <c r="F15731" t="s">
        <v>139</v>
      </c>
      <c r="G15731">
        <v>-30.290420000000001</v>
      </c>
      <c r="H15731">
        <v>-71.608011000000005</v>
      </c>
      <c r="I15731" t="s">
        <v>646</v>
      </c>
      <c r="J15731">
        <v>2</v>
      </c>
      <c r="K15731">
        <v>11</v>
      </c>
      <c r="L15731">
        <v>12</v>
      </c>
      <c r="N15731">
        <v>1</v>
      </c>
      <c r="O15731">
        <v>1.3320000000000001</v>
      </c>
      <c r="P15731">
        <v>2.0990000000000002</v>
      </c>
      <c r="R15731">
        <v>1.7290000000000001</v>
      </c>
      <c r="U15731">
        <v>2.3030049469999998</v>
      </c>
    </row>
    <row r="15732" spans="1:30">
      <c r="A15732" t="s">
        <v>649</v>
      </c>
      <c r="B15732" t="s">
        <v>648</v>
      </c>
      <c r="E15732" t="s">
        <v>647</v>
      </c>
      <c r="F15732" t="s">
        <v>139</v>
      </c>
      <c r="G15732">
        <v>-30.290420000000001</v>
      </c>
      <c r="H15732">
        <v>-71.608011000000005</v>
      </c>
      <c r="I15732" t="s">
        <v>646</v>
      </c>
      <c r="J15732">
        <v>2</v>
      </c>
      <c r="K15732">
        <v>12</v>
      </c>
      <c r="L15732">
        <v>13</v>
      </c>
      <c r="N15732">
        <v>1</v>
      </c>
      <c r="O15732">
        <v>1.3508</v>
      </c>
      <c r="P15732">
        <v>2.016</v>
      </c>
      <c r="R15732">
        <v>1.794</v>
      </c>
      <c r="U15732">
        <v>2.42326643</v>
      </c>
    </row>
    <row r="15733" spans="1:30">
      <c r="A15733" t="s">
        <v>649</v>
      </c>
      <c r="B15733" t="s">
        <v>648</v>
      </c>
      <c r="E15733" t="s">
        <v>647</v>
      </c>
      <c r="F15733" t="s">
        <v>139</v>
      </c>
      <c r="G15733">
        <v>-30.290420000000001</v>
      </c>
      <c r="H15733">
        <v>-71.608011000000005</v>
      </c>
      <c r="I15733" t="s">
        <v>646</v>
      </c>
      <c r="J15733">
        <v>2</v>
      </c>
      <c r="K15733">
        <v>13</v>
      </c>
      <c r="L15733">
        <v>14</v>
      </c>
      <c r="N15733">
        <v>1</v>
      </c>
      <c r="O15733">
        <v>1.2556</v>
      </c>
      <c r="P15733">
        <v>2.0379999999999998</v>
      </c>
      <c r="R15733">
        <v>1.76</v>
      </c>
      <c r="U15733">
        <v>2.2099381330000001</v>
      </c>
    </row>
    <row r="15734" spans="1:30">
      <c r="A15734" t="s">
        <v>649</v>
      </c>
      <c r="B15734" t="s">
        <v>648</v>
      </c>
      <c r="E15734" t="s">
        <v>647</v>
      </c>
      <c r="F15734" t="s">
        <v>139</v>
      </c>
      <c r="G15734">
        <v>-30.290420000000001</v>
      </c>
      <c r="H15734">
        <v>-71.608011000000005</v>
      </c>
      <c r="I15734" t="s">
        <v>646</v>
      </c>
      <c r="J15734">
        <v>3</v>
      </c>
      <c r="K15734">
        <v>0</v>
      </c>
      <c r="L15734">
        <v>1</v>
      </c>
      <c r="N15734">
        <v>1</v>
      </c>
      <c r="O15734">
        <v>1.1307</v>
      </c>
      <c r="P15734">
        <v>2.1160000000000001</v>
      </c>
      <c r="R15734">
        <v>1.829</v>
      </c>
      <c r="U15734">
        <v>2.0680563969999999</v>
      </c>
      <c r="W15734">
        <v>1.252</v>
      </c>
      <c r="X15734">
        <v>1.899</v>
      </c>
      <c r="Y15734">
        <v>1.677</v>
      </c>
      <c r="AC15734">
        <v>29.42</v>
      </c>
      <c r="AD15734">
        <v>14</v>
      </c>
    </row>
    <row r="15735" spans="1:30">
      <c r="A15735" t="s">
        <v>649</v>
      </c>
      <c r="B15735" t="s">
        <v>648</v>
      </c>
      <c r="E15735" t="s">
        <v>647</v>
      </c>
      <c r="F15735" t="s">
        <v>139</v>
      </c>
      <c r="G15735">
        <v>-30.290420000000001</v>
      </c>
      <c r="H15735">
        <v>-71.608011000000005</v>
      </c>
      <c r="I15735" t="s">
        <v>646</v>
      </c>
      <c r="J15735">
        <v>3</v>
      </c>
      <c r="K15735">
        <v>1</v>
      </c>
      <c r="L15735">
        <v>2</v>
      </c>
      <c r="N15735">
        <v>1</v>
      </c>
      <c r="O15735">
        <v>1.2492000000000001</v>
      </c>
      <c r="P15735">
        <v>1.8620000000000001</v>
      </c>
      <c r="R15735">
        <v>1.7869999999999999</v>
      </c>
      <c r="U15735">
        <v>2.2323620970000002</v>
      </c>
    </row>
    <row r="15736" spans="1:30">
      <c r="A15736" t="s">
        <v>649</v>
      </c>
      <c r="B15736" t="s">
        <v>648</v>
      </c>
      <c r="E15736" t="s">
        <v>647</v>
      </c>
      <c r="F15736" t="s">
        <v>139</v>
      </c>
      <c r="G15736">
        <v>-30.290420000000001</v>
      </c>
      <c r="H15736">
        <v>-71.608011000000005</v>
      </c>
      <c r="I15736" t="s">
        <v>646</v>
      </c>
      <c r="J15736">
        <v>3</v>
      </c>
      <c r="K15736">
        <v>2</v>
      </c>
      <c r="L15736">
        <v>3</v>
      </c>
      <c r="N15736">
        <v>1</v>
      </c>
      <c r="O15736">
        <v>1.0677000000000001</v>
      </c>
      <c r="P15736">
        <v>2.069</v>
      </c>
      <c r="R15736">
        <v>1.6830000000000001</v>
      </c>
      <c r="U15736">
        <v>1.7968745850000001</v>
      </c>
    </row>
    <row r="15737" spans="1:30">
      <c r="A15737" t="s">
        <v>649</v>
      </c>
      <c r="B15737" t="s">
        <v>648</v>
      </c>
      <c r="E15737" t="s">
        <v>647</v>
      </c>
      <c r="F15737" t="s">
        <v>139</v>
      </c>
      <c r="G15737">
        <v>-30.290420000000001</v>
      </c>
      <c r="H15737">
        <v>-71.608011000000005</v>
      </c>
      <c r="I15737" t="s">
        <v>646</v>
      </c>
      <c r="J15737">
        <v>3</v>
      </c>
      <c r="K15737">
        <v>3</v>
      </c>
      <c r="L15737">
        <v>4</v>
      </c>
      <c r="N15737">
        <v>1</v>
      </c>
      <c r="O15737">
        <v>1.2361</v>
      </c>
      <c r="P15737">
        <v>2.0670000000000002</v>
      </c>
      <c r="R15737">
        <v>1.4910000000000001</v>
      </c>
      <c r="U15737">
        <v>1.842997765</v>
      </c>
    </row>
    <row r="15738" spans="1:30">
      <c r="A15738" t="s">
        <v>649</v>
      </c>
      <c r="B15738" t="s">
        <v>648</v>
      </c>
      <c r="E15738" t="s">
        <v>647</v>
      </c>
      <c r="F15738" t="s">
        <v>139</v>
      </c>
      <c r="G15738">
        <v>-30.290420000000001</v>
      </c>
      <c r="H15738">
        <v>-71.608011000000005</v>
      </c>
      <c r="I15738" t="s">
        <v>646</v>
      </c>
      <c r="J15738">
        <v>3</v>
      </c>
      <c r="K15738">
        <v>4</v>
      </c>
      <c r="L15738">
        <v>5</v>
      </c>
      <c r="N15738">
        <v>1</v>
      </c>
      <c r="O15738">
        <v>1.2351000000000001</v>
      </c>
      <c r="P15738">
        <v>2.169</v>
      </c>
      <c r="R15738">
        <v>1.577</v>
      </c>
      <c r="U15738">
        <v>1.9477842400000001</v>
      </c>
    </row>
    <row r="15739" spans="1:30">
      <c r="A15739" t="s">
        <v>649</v>
      </c>
      <c r="B15739" t="s">
        <v>648</v>
      </c>
      <c r="E15739" t="s">
        <v>647</v>
      </c>
      <c r="F15739" t="s">
        <v>139</v>
      </c>
      <c r="G15739">
        <v>-30.290420000000001</v>
      </c>
      <c r="H15739">
        <v>-71.608011000000005</v>
      </c>
      <c r="I15739" t="s">
        <v>646</v>
      </c>
      <c r="J15739">
        <v>3</v>
      </c>
      <c r="K15739">
        <v>5</v>
      </c>
      <c r="L15739">
        <v>6</v>
      </c>
      <c r="N15739">
        <v>1</v>
      </c>
      <c r="O15739">
        <v>1.3072999999999999</v>
      </c>
      <c r="P15739">
        <v>1.88</v>
      </c>
      <c r="R15739">
        <v>1.609</v>
      </c>
      <c r="U15739">
        <v>2.1034296100000001</v>
      </c>
    </row>
    <row r="15740" spans="1:30">
      <c r="A15740" t="s">
        <v>649</v>
      </c>
      <c r="B15740" t="s">
        <v>648</v>
      </c>
      <c r="E15740" t="s">
        <v>647</v>
      </c>
      <c r="F15740" t="s">
        <v>139</v>
      </c>
      <c r="G15740">
        <v>-30.290420000000001</v>
      </c>
      <c r="H15740">
        <v>-71.608011000000005</v>
      </c>
      <c r="I15740" t="s">
        <v>646</v>
      </c>
      <c r="J15740">
        <v>3</v>
      </c>
      <c r="K15740">
        <v>6</v>
      </c>
      <c r="L15740">
        <v>7</v>
      </c>
      <c r="N15740">
        <v>1</v>
      </c>
      <c r="O15740">
        <v>1.236</v>
      </c>
      <c r="P15740">
        <v>1.8089999999999999</v>
      </c>
      <c r="R15740">
        <v>1.5880000000000001</v>
      </c>
      <c r="U15740">
        <v>1.9626991869999999</v>
      </c>
    </row>
    <row r="15741" spans="1:30">
      <c r="A15741" t="s">
        <v>649</v>
      </c>
      <c r="B15741" t="s">
        <v>648</v>
      </c>
      <c r="E15741" t="s">
        <v>647</v>
      </c>
      <c r="F15741" t="s">
        <v>139</v>
      </c>
      <c r="G15741">
        <v>-30.290420000000001</v>
      </c>
      <c r="H15741">
        <v>-71.608011000000005</v>
      </c>
      <c r="I15741" t="s">
        <v>646</v>
      </c>
      <c r="J15741">
        <v>3</v>
      </c>
      <c r="K15741">
        <v>7</v>
      </c>
      <c r="L15741">
        <v>8</v>
      </c>
      <c r="N15741">
        <v>1</v>
      </c>
      <c r="O15741">
        <v>1.2215</v>
      </c>
      <c r="P15741">
        <v>1.83</v>
      </c>
      <c r="R15741">
        <v>1.732</v>
      </c>
      <c r="U15741">
        <v>2.1156408870000001</v>
      </c>
    </row>
    <row r="15742" spans="1:30">
      <c r="A15742" t="s">
        <v>649</v>
      </c>
      <c r="B15742" t="s">
        <v>648</v>
      </c>
      <c r="E15742" t="s">
        <v>647</v>
      </c>
      <c r="F15742" t="s">
        <v>139</v>
      </c>
      <c r="G15742">
        <v>-30.290420000000001</v>
      </c>
      <c r="H15742">
        <v>-71.608011000000005</v>
      </c>
      <c r="I15742" t="s">
        <v>646</v>
      </c>
      <c r="J15742">
        <v>3</v>
      </c>
      <c r="K15742">
        <v>8</v>
      </c>
      <c r="L15742">
        <v>9</v>
      </c>
      <c r="N15742">
        <v>1</v>
      </c>
      <c r="O15742">
        <v>1.2295</v>
      </c>
      <c r="P15742">
        <v>1.86</v>
      </c>
      <c r="R15742">
        <v>1.45</v>
      </c>
      <c r="U15742">
        <v>1.7827605</v>
      </c>
    </row>
    <row r="15743" spans="1:30">
      <c r="A15743" t="s">
        <v>649</v>
      </c>
      <c r="B15743" t="s">
        <v>648</v>
      </c>
      <c r="E15743" t="s">
        <v>647</v>
      </c>
      <c r="F15743" t="s">
        <v>139</v>
      </c>
      <c r="G15743">
        <v>-30.290420000000001</v>
      </c>
      <c r="H15743">
        <v>-71.608011000000005</v>
      </c>
      <c r="I15743" t="s">
        <v>646</v>
      </c>
      <c r="J15743">
        <v>3</v>
      </c>
      <c r="K15743">
        <v>9</v>
      </c>
      <c r="L15743">
        <v>10</v>
      </c>
      <c r="N15743">
        <v>1</v>
      </c>
      <c r="O15743">
        <v>1.3343</v>
      </c>
      <c r="P15743">
        <v>1.7410000000000001</v>
      </c>
      <c r="R15743">
        <v>1.71</v>
      </c>
      <c r="U15743">
        <v>2.2815732</v>
      </c>
    </row>
    <row r="15744" spans="1:30">
      <c r="A15744" t="s">
        <v>649</v>
      </c>
      <c r="B15744" t="s">
        <v>648</v>
      </c>
      <c r="E15744" t="s">
        <v>647</v>
      </c>
      <c r="F15744" t="s">
        <v>139</v>
      </c>
      <c r="G15744">
        <v>-30.290420000000001</v>
      </c>
      <c r="H15744">
        <v>-71.608011000000005</v>
      </c>
      <c r="I15744" t="s">
        <v>646</v>
      </c>
      <c r="J15744">
        <v>3</v>
      </c>
      <c r="K15744">
        <v>10</v>
      </c>
      <c r="L15744">
        <v>11</v>
      </c>
      <c r="N15744">
        <v>1</v>
      </c>
      <c r="O15744">
        <v>1.3062</v>
      </c>
      <c r="P15744">
        <v>1.794</v>
      </c>
      <c r="R15744">
        <v>1.6080000000000001</v>
      </c>
      <c r="U15744">
        <v>2.1004151599999998</v>
      </c>
    </row>
    <row r="15745" spans="1:30">
      <c r="A15745" t="s">
        <v>649</v>
      </c>
      <c r="B15745" t="s">
        <v>648</v>
      </c>
      <c r="E15745" t="s">
        <v>647</v>
      </c>
      <c r="F15745" t="s">
        <v>139</v>
      </c>
      <c r="G15745">
        <v>-30.290420000000001</v>
      </c>
      <c r="H15745">
        <v>-71.608011000000005</v>
      </c>
      <c r="I15745" t="s">
        <v>646</v>
      </c>
      <c r="J15745">
        <v>3</v>
      </c>
      <c r="K15745">
        <v>11</v>
      </c>
      <c r="L15745">
        <v>12</v>
      </c>
      <c r="N15745">
        <v>1</v>
      </c>
      <c r="O15745">
        <v>1.3413999999999999</v>
      </c>
      <c r="P15745">
        <v>1.5740000000000001</v>
      </c>
      <c r="R15745">
        <v>1.7729999999999999</v>
      </c>
      <c r="U15745">
        <v>2.3782224150000002</v>
      </c>
    </row>
    <row r="15746" spans="1:30">
      <c r="A15746" t="s">
        <v>649</v>
      </c>
      <c r="B15746" t="s">
        <v>648</v>
      </c>
      <c r="E15746" t="s">
        <v>647</v>
      </c>
      <c r="F15746" t="s">
        <v>139</v>
      </c>
      <c r="G15746">
        <v>-30.290420000000001</v>
      </c>
      <c r="H15746">
        <v>-71.608011000000005</v>
      </c>
      <c r="I15746" t="s">
        <v>646</v>
      </c>
      <c r="J15746">
        <v>3</v>
      </c>
      <c r="K15746">
        <v>12</v>
      </c>
      <c r="L15746">
        <v>13</v>
      </c>
      <c r="N15746">
        <v>1</v>
      </c>
      <c r="O15746">
        <v>1.3079000000000001</v>
      </c>
      <c r="P15746">
        <v>1.8380000000000001</v>
      </c>
      <c r="R15746">
        <v>1.4830000000000001</v>
      </c>
      <c r="U15746">
        <v>1.939590983</v>
      </c>
    </row>
    <row r="15747" spans="1:30">
      <c r="A15747" t="s">
        <v>649</v>
      </c>
      <c r="B15747" t="s">
        <v>648</v>
      </c>
      <c r="E15747" t="s">
        <v>647</v>
      </c>
      <c r="F15747" t="s">
        <v>139</v>
      </c>
      <c r="G15747">
        <v>-30.290420000000001</v>
      </c>
      <c r="H15747">
        <v>-71.608011000000005</v>
      </c>
      <c r="I15747" t="s">
        <v>646</v>
      </c>
      <c r="J15747">
        <v>3</v>
      </c>
      <c r="K15747">
        <v>13</v>
      </c>
      <c r="L15747">
        <v>14</v>
      </c>
      <c r="N15747">
        <v>1</v>
      </c>
      <c r="O15747">
        <v>1.3250999999999999</v>
      </c>
      <c r="P15747">
        <v>1.9790000000000001</v>
      </c>
      <c r="R15747">
        <v>2.1619999999999999</v>
      </c>
      <c r="U15747">
        <v>2.8649346630000001</v>
      </c>
    </row>
    <row r="15748" spans="1:30">
      <c r="A15748" t="s">
        <v>718</v>
      </c>
      <c r="B15748" t="s">
        <v>717</v>
      </c>
      <c r="D15748">
        <v>2018</v>
      </c>
      <c r="E15748" t="s">
        <v>720</v>
      </c>
      <c r="F15748" t="s">
        <v>66</v>
      </c>
      <c r="I15748" t="s">
        <v>146</v>
      </c>
      <c r="J15748" t="s">
        <v>720</v>
      </c>
      <c r="K15748">
        <v>0</v>
      </c>
      <c r="L15748">
        <v>0</v>
      </c>
      <c r="O15748">
        <v>0.89829999999999999</v>
      </c>
      <c r="R15748">
        <v>2.7692000000000001</v>
      </c>
      <c r="S15748">
        <v>9.6150000000000002</v>
      </c>
      <c r="U15748">
        <v>0</v>
      </c>
      <c r="W15748">
        <v>0.98099999999999998</v>
      </c>
      <c r="Y15748">
        <v>2.3079999999999998</v>
      </c>
      <c r="Z15748">
        <v>10.023</v>
      </c>
      <c r="AC15748">
        <v>222.81800000000001</v>
      </c>
      <c r="AD15748">
        <v>100</v>
      </c>
    </row>
    <row r="15749" spans="1:30">
      <c r="A15749" t="s">
        <v>718</v>
      </c>
      <c r="B15749" t="s">
        <v>717</v>
      </c>
      <c r="D15749">
        <v>2018</v>
      </c>
      <c r="E15749" t="s">
        <v>720</v>
      </c>
      <c r="F15749" t="s">
        <v>66</v>
      </c>
      <c r="I15749" t="s">
        <v>146</v>
      </c>
      <c r="J15749" t="s">
        <v>720</v>
      </c>
      <c r="K15749">
        <v>0</v>
      </c>
      <c r="L15749">
        <v>10</v>
      </c>
      <c r="N15749">
        <v>10</v>
      </c>
      <c r="O15749">
        <v>0.95209999999999995</v>
      </c>
      <c r="R15749">
        <v>2.4615</v>
      </c>
      <c r="S15749">
        <v>9.7690000000000001</v>
      </c>
      <c r="U15749">
        <v>23.436</v>
      </c>
    </row>
    <row r="15750" spans="1:30">
      <c r="A15750" t="s">
        <v>718</v>
      </c>
      <c r="B15750" t="s">
        <v>717</v>
      </c>
      <c r="D15750">
        <v>2018</v>
      </c>
      <c r="E15750" t="s">
        <v>720</v>
      </c>
      <c r="F15750" t="s">
        <v>66</v>
      </c>
      <c r="I15750" t="s">
        <v>146</v>
      </c>
      <c r="J15750" t="s">
        <v>720</v>
      </c>
      <c r="K15750">
        <v>10</v>
      </c>
      <c r="L15750">
        <v>20</v>
      </c>
      <c r="N15750">
        <v>10</v>
      </c>
      <c r="O15750">
        <v>0.96599999999999997</v>
      </c>
      <c r="R15750">
        <v>2.3845999999999998</v>
      </c>
      <c r="S15750">
        <v>10</v>
      </c>
      <c r="U15750">
        <v>23.036000000000001</v>
      </c>
    </row>
    <row r="15751" spans="1:30">
      <c r="A15751" t="s">
        <v>718</v>
      </c>
      <c r="B15751" t="s">
        <v>717</v>
      </c>
      <c r="D15751">
        <v>2018</v>
      </c>
      <c r="E15751" t="s">
        <v>720</v>
      </c>
      <c r="F15751" t="s">
        <v>66</v>
      </c>
      <c r="I15751" t="s">
        <v>146</v>
      </c>
      <c r="J15751" t="s">
        <v>720</v>
      </c>
      <c r="K15751">
        <v>20</v>
      </c>
      <c r="L15751">
        <v>40</v>
      </c>
      <c r="N15751">
        <v>20</v>
      </c>
      <c r="O15751">
        <v>0.99450000000000005</v>
      </c>
      <c r="R15751">
        <v>2.2307999999999999</v>
      </c>
      <c r="S15751">
        <v>10.077</v>
      </c>
      <c r="U15751">
        <v>44.37</v>
      </c>
    </row>
    <row r="15752" spans="1:30">
      <c r="A15752" t="s">
        <v>718</v>
      </c>
      <c r="B15752" t="s">
        <v>717</v>
      </c>
      <c r="D15752">
        <v>2018</v>
      </c>
      <c r="E15752" t="s">
        <v>720</v>
      </c>
      <c r="F15752" t="s">
        <v>66</v>
      </c>
      <c r="I15752" t="s">
        <v>146</v>
      </c>
      <c r="J15752" t="s">
        <v>720</v>
      </c>
      <c r="K15752">
        <v>40</v>
      </c>
      <c r="L15752">
        <v>50</v>
      </c>
      <c r="N15752">
        <v>10</v>
      </c>
      <c r="O15752">
        <v>1.054</v>
      </c>
      <c r="R15752">
        <v>1.9231</v>
      </c>
      <c r="S15752">
        <v>10.308</v>
      </c>
      <c r="U15752">
        <v>20.27</v>
      </c>
    </row>
    <row r="15753" spans="1:30">
      <c r="A15753" t="s">
        <v>718</v>
      </c>
      <c r="B15753" t="s">
        <v>717</v>
      </c>
      <c r="D15753">
        <v>2018</v>
      </c>
      <c r="E15753" t="s">
        <v>720</v>
      </c>
      <c r="F15753" t="s">
        <v>66</v>
      </c>
      <c r="I15753" t="s">
        <v>146</v>
      </c>
      <c r="J15753" t="s">
        <v>720</v>
      </c>
      <c r="K15753">
        <v>50</v>
      </c>
      <c r="L15753">
        <v>60</v>
      </c>
      <c r="N15753">
        <v>10</v>
      </c>
      <c r="O15753">
        <v>0.99450000000000005</v>
      </c>
      <c r="R15753">
        <v>2.2307999999999999</v>
      </c>
      <c r="S15753">
        <v>10</v>
      </c>
      <c r="U15753">
        <v>22.184999999999999</v>
      </c>
    </row>
    <row r="15754" spans="1:30">
      <c r="A15754" t="s">
        <v>718</v>
      </c>
      <c r="B15754" t="s">
        <v>717</v>
      </c>
      <c r="D15754">
        <v>2018</v>
      </c>
      <c r="E15754" t="s">
        <v>720</v>
      </c>
      <c r="F15754" t="s">
        <v>66</v>
      </c>
      <c r="I15754" t="s">
        <v>146</v>
      </c>
      <c r="J15754" t="s">
        <v>720</v>
      </c>
      <c r="K15754">
        <v>60</v>
      </c>
      <c r="L15754">
        <v>70</v>
      </c>
      <c r="N15754">
        <v>10</v>
      </c>
      <c r="O15754">
        <v>0.96599999999999997</v>
      </c>
      <c r="R15754">
        <v>2.3845999999999998</v>
      </c>
      <c r="S15754">
        <v>10</v>
      </c>
      <c r="U15754">
        <v>23.036000000000001</v>
      </c>
    </row>
    <row r="15755" spans="1:30">
      <c r="A15755" t="s">
        <v>718</v>
      </c>
      <c r="B15755" t="s">
        <v>717</v>
      </c>
      <c r="D15755">
        <v>2018</v>
      </c>
      <c r="E15755" t="s">
        <v>720</v>
      </c>
      <c r="F15755" t="s">
        <v>66</v>
      </c>
      <c r="I15755" t="s">
        <v>146</v>
      </c>
      <c r="J15755" t="s">
        <v>720</v>
      </c>
      <c r="K15755">
        <v>70</v>
      </c>
      <c r="L15755">
        <v>80</v>
      </c>
      <c r="N15755">
        <v>10</v>
      </c>
      <c r="O15755">
        <v>1.0238</v>
      </c>
      <c r="R15755">
        <v>2.0769000000000002</v>
      </c>
      <c r="S15755">
        <v>10.231</v>
      </c>
      <c r="U15755">
        <v>21.263999999999999</v>
      </c>
    </row>
    <row r="15756" spans="1:30">
      <c r="A15756" t="s">
        <v>718</v>
      </c>
      <c r="B15756" t="s">
        <v>717</v>
      </c>
      <c r="D15756">
        <v>2018</v>
      </c>
      <c r="E15756" t="s">
        <v>720</v>
      </c>
      <c r="F15756" t="s">
        <v>66</v>
      </c>
      <c r="I15756" t="s">
        <v>146</v>
      </c>
      <c r="J15756" t="s">
        <v>720</v>
      </c>
      <c r="K15756">
        <v>80</v>
      </c>
      <c r="L15756">
        <v>90</v>
      </c>
      <c r="N15756">
        <v>10</v>
      </c>
      <c r="O15756">
        <v>0.96599999999999997</v>
      </c>
      <c r="R15756">
        <v>2.3845999999999998</v>
      </c>
      <c r="S15756">
        <v>10.077</v>
      </c>
      <c r="U15756">
        <v>23.036000000000001</v>
      </c>
    </row>
    <row r="15757" spans="1:30">
      <c r="A15757" t="s">
        <v>718</v>
      </c>
      <c r="B15757" t="s">
        <v>717</v>
      </c>
      <c r="D15757">
        <v>2018</v>
      </c>
      <c r="E15757" t="s">
        <v>720</v>
      </c>
      <c r="F15757" t="s">
        <v>66</v>
      </c>
      <c r="I15757" t="s">
        <v>146</v>
      </c>
      <c r="J15757" t="s">
        <v>720</v>
      </c>
      <c r="K15757">
        <v>90</v>
      </c>
      <c r="L15757">
        <v>100</v>
      </c>
      <c r="N15757">
        <v>10</v>
      </c>
      <c r="O15757">
        <v>0.99450000000000005</v>
      </c>
      <c r="R15757">
        <v>2.2307999999999999</v>
      </c>
      <c r="S15757">
        <v>10.154</v>
      </c>
      <c r="U15757">
        <v>22.184999999999999</v>
      </c>
    </row>
    <row r="15758" spans="1:30">
      <c r="A15758" t="s">
        <v>718</v>
      </c>
      <c r="B15758" t="s">
        <v>717</v>
      </c>
      <c r="D15758">
        <v>2018</v>
      </c>
      <c r="E15758" t="s">
        <v>719</v>
      </c>
      <c r="F15758" t="s">
        <v>66</v>
      </c>
      <c r="I15758" t="s">
        <v>146</v>
      </c>
      <c r="J15758" t="s">
        <v>719</v>
      </c>
      <c r="K15758">
        <v>0</v>
      </c>
      <c r="L15758">
        <v>0</v>
      </c>
      <c r="O15758">
        <v>0.92479999999999996</v>
      </c>
      <c r="R15758">
        <v>2.6154000000000002</v>
      </c>
      <c r="S15758">
        <v>9.3079999999999998</v>
      </c>
      <c r="U15758">
        <v>0</v>
      </c>
      <c r="W15758">
        <v>0.995</v>
      </c>
      <c r="Y15758">
        <v>2.23</v>
      </c>
      <c r="Z15758">
        <v>9.85</v>
      </c>
      <c r="AC15758">
        <v>219.24</v>
      </c>
      <c r="AD15758">
        <v>100</v>
      </c>
    </row>
    <row r="15759" spans="1:30">
      <c r="A15759" t="s">
        <v>718</v>
      </c>
      <c r="B15759" t="s">
        <v>717</v>
      </c>
      <c r="D15759">
        <v>2018</v>
      </c>
      <c r="E15759" t="s">
        <v>719</v>
      </c>
      <c r="F15759" t="s">
        <v>66</v>
      </c>
      <c r="I15759" t="s">
        <v>146</v>
      </c>
      <c r="J15759" t="s">
        <v>719</v>
      </c>
      <c r="K15759">
        <v>0</v>
      </c>
      <c r="L15759">
        <v>10</v>
      </c>
      <c r="N15759">
        <v>10</v>
      </c>
      <c r="O15759">
        <v>0.96599999999999997</v>
      </c>
      <c r="R15759">
        <v>2.3845999999999998</v>
      </c>
      <c r="S15759">
        <v>9.7690000000000001</v>
      </c>
      <c r="U15759">
        <v>23.04</v>
      </c>
    </row>
    <row r="15760" spans="1:30">
      <c r="A15760" t="s">
        <v>718</v>
      </c>
      <c r="B15760" t="s">
        <v>717</v>
      </c>
      <c r="D15760">
        <v>2018</v>
      </c>
      <c r="E15760" t="s">
        <v>719</v>
      </c>
      <c r="F15760" t="s">
        <v>66</v>
      </c>
      <c r="I15760" t="s">
        <v>146</v>
      </c>
      <c r="J15760" t="s">
        <v>719</v>
      </c>
      <c r="K15760">
        <v>10</v>
      </c>
      <c r="L15760">
        <v>20</v>
      </c>
      <c r="N15760">
        <v>10</v>
      </c>
      <c r="O15760">
        <v>0.95209999999999995</v>
      </c>
      <c r="R15760">
        <v>2.4615</v>
      </c>
      <c r="S15760">
        <v>9.7690000000000001</v>
      </c>
      <c r="U15760">
        <v>23.44</v>
      </c>
    </row>
    <row r="15761" spans="1:30">
      <c r="A15761" t="s">
        <v>718</v>
      </c>
      <c r="B15761" t="s">
        <v>717</v>
      </c>
      <c r="D15761">
        <v>2018</v>
      </c>
      <c r="E15761" t="s">
        <v>719</v>
      </c>
      <c r="F15761" t="s">
        <v>66</v>
      </c>
      <c r="I15761" t="s">
        <v>146</v>
      </c>
      <c r="J15761" t="s">
        <v>719</v>
      </c>
      <c r="K15761">
        <v>20</v>
      </c>
      <c r="L15761">
        <v>40</v>
      </c>
      <c r="N15761">
        <v>20</v>
      </c>
      <c r="O15761">
        <v>0.99450000000000005</v>
      </c>
      <c r="R15761">
        <v>2.2307999999999999</v>
      </c>
      <c r="S15761">
        <v>9.923</v>
      </c>
      <c r="U15761">
        <v>44.37</v>
      </c>
    </row>
    <row r="15762" spans="1:30">
      <c r="A15762" t="s">
        <v>718</v>
      </c>
      <c r="B15762" t="s">
        <v>717</v>
      </c>
      <c r="D15762">
        <v>2018</v>
      </c>
      <c r="E15762" t="s">
        <v>719</v>
      </c>
      <c r="F15762" t="s">
        <v>66</v>
      </c>
      <c r="I15762" t="s">
        <v>146</v>
      </c>
      <c r="J15762" t="s">
        <v>719</v>
      </c>
      <c r="K15762">
        <v>40</v>
      </c>
      <c r="L15762">
        <v>50</v>
      </c>
      <c r="N15762">
        <v>10</v>
      </c>
      <c r="O15762">
        <v>1.0091000000000001</v>
      </c>
      <c r="R15762">
        <v>2.1537999999999999</v>
      </c>
      <c r="S15762">
        <v>9.8460000000000001</v>
      </c>
      <c r="U15762">
        <v>21.73</v>
      </c>
    </row>
    <row r="15763" spans="1:30">
      <c r="A15763" t="s">
        <v>718</v>
      </c>
      <c r="B15763" t="s">
        <v>717</v>
      </c>
      <c r="D15763">
        <v>2018</v>
      </c>
      <c r="E15763" t="s">
        <v>719</v>
      </c>
      <c r="F15763" t="s">
        <v>66</v>
      </c>
      <c r="I15763" t="s">
        <v>146</v>
      </c>
      <c r="J15763" t="s">
        <v>719</v>
      </c>
      <c r="K15763">
        <v>50</v>
      </c>
      <c r="L15763">
        <v>60</v>
      </c>
      <c r="N15763">
        <v>10</v>
      </c>
      <c r="O15763">
        <v>1.0238</v>
      </c>
      <c r="R15763">
        <v>2.0769000000000002</v>
      </c>
      <c r="S15763">
        <v>9.923</v>
      </c>
      <c r="U15763">
        <v>21.26</v>
      </c>
    </row>
    <row r="15764" spans="1:30">
      <c r="A15764" t="s">
        <v>718</v>
      </c>
      <c r="B15764" t="s">
        <v>717</v>
      </c>
      <c r="D15764">
        <v>2018</v>
      </c>
      <c r="E15764" t="s">
        <v>719</v>
      </c>
      <c r="F15764" t="s">
        <v>66</v>
      </c>
      <c r="I15764" t="s">
        <v>146</v>
      </c>
      <c r="J15764" t="s">
        <v>719</v>
      </c>
      <c r="K15764">
        <v>60</v>
      </c>
      <c r="L15764">
        <v>70</v>
      </c>
      <c r="N15764">
        <v>10</v>
      </c>
      <c r="O15764">
        <v>0.99450000000000005</v>
      </c>
      <c r="R15764">
        <v>2.2307999999999999</v>
      </c>
      <c r="S15764">
        <v>9.8460000000000001</v>
      </c>
      <c r="U15764">
        <v>22.19</v>
      </c>
    </row>
    <row r="15765" spans="1:30">
      <c r="A15765" t="s">
        <v>718</v>
      </c>
      <c r="B15765" t="s">
        <v>717</v>
      </c>
      <c r="D15765">
        <v>2018</v>
      </c>
      <c r="E15765" t="s">
        <v>719</v>
      </c>
      <c r="F15765" t="s">
        <v>66</v>
      </c>
      <c r="I15765" t="s">
        <v>146</v>
      </c>
      <c r="J15765" t="s">
        <v>719</v>
      </c>
      <c r="K15765">
        <v>70</v>
      </c>
      <c r="L15765">
        <v>80</v>
      </c>
      <c r="N15765">
        <v>10</v>
      </c>
      <c r="O15765">
        <v>1.0091000000000001</v>
      </c>
      <c r="R15765">
        <v>2.1537999999999999</v>
      </c>
      <c r="S15765">
        <v>10</v>
      </c>
      <c r="U15765">
        <v>21.73</v>
      </c>
    </row>
    <row r="15766" spans="1:30">
      <c r="A15766" t="s">
        <v>718</v>
      </c>
      <c r="B15766" t="s">
        <v>717</v>
      </c>
      <c r="D15766">
        <v>2018</v>
      </c>
      <c r="E15766" t="s">
        <v>719</v>
      </c>
      <c r="F15766" t="s">
        <v>66</v>
      </c>
      <c r="I15766" t="s">
        <v>146</v>
      </c>
      <c r="J15766" t="s">
        <v>719</v>
      </c>
      <c r="K15766">
        <v>80</v>
      </c>
      <c r="L15766">
        <v>90</v>
      </c>
      <c r="N15766">
        <v>10</v>
      </c>
      <c r="O15766">
        <v>1.0091000000000001</v>
      </c>
      <c r="R15766">
        <v>2.1537999999999999</v>
      </c>
      <c r="S15766">
        <v>10</v>
      </c>
      <c r="U15766">
        <v>21.73</v>
      </c>
    </row>
    <row r="15767" spans="1:30">
      <c r="A15767" t="s">
        <v>718</v>
      </c>
      <c r="B15767" t="s">
        <v>717</v>
      </c>
      <c r="D15767">
        <v>2018</v>
      </c>
      <c r="E15767" t="s">
        <v>719</v>
      </c>
      <c r="F15767" t="s">
        <v>66</v>
      </c>
      <c r="I15767" t="s">
        <v>146</v>
      </c>
      <c r="J15767" t="s">
        <v>719</v>
      </c>
      <c r="K15767">
        <v>90</v>
      </c>
      <c r="L15767">
        <v>100</v>
      </c>
      <c r="N15767">
        <v>10</v>
      </c>
      <c r="O15767">
        <v>1.0693999999999999</v>
      </c>
      <c r="R15767">
        <v>1.8462000000000001</v>
      </c>
      <c r="S15767">
        <v>10.154</v>
      </c>
      <c r="U15767">
        <v>19.739999999999998</v>
      </c>
    </row>
    <row r="15768" spans="1:30">
      <c r="A15768" t="s">
        <v>718</v>
      </c>
      <c r="B15768" t="s">
        <v>717</v>
      </c>
      <c r="D15768">
        <v>2018</v>
      </c>
      <c r="E15768" t="s">
        <v>716</v>
      </c>
      <c r="F15768" t="s">
        <v>66</v>
      </c>
      <c r="I15768" t="s">
        <v>227</v>
      </c>
      <c r="J15768" t="s">
        <v>716</v>
      </c>
      <c r="K15768">
        <v>0</v>
      </c>
      <c r="L15768">
        <v>0</v>
      </c>
      <c r="O15768">
        <v>1.0670999999999999</v>
      </c>
      <c r="R15768">
        <v>1.8574999999999999</v>
      </c>
      <c r="S15768">
        <v>10.151999999999999</v>
      </c>
      <c r="U15768">
        <v>0</v>
      </c>
      <c r="W15768">
        <v>1.1259999999999999</v>
      </c>
      <c r="Y15768">
        <v>1.5820000000000001</v>
      </c>
      <c r="Z15768">
        <v>10.202999999999999</v>
      </c>
      <c r="AC15768">
        <v>156.38300000000001</v>
      </c>
      <c r="AD15768">
        <v>90</v>
      </c>
    </row>
    <row r="15769" spans="1:30">
      <c r="A15769" t="s">
        <v>718</v>
      </c>
      <c r="B15769" t="s">
        <v>717</v>
      </c>
      <c r="D15769">
        <v>2018</v>
      </c>
      <c r="E15769" t="s">
        <v>716</v>
      </c>
      <c r="F15769" t="s">
        <v>66</v>
      </c>
      <c r="I15769" t="s">
        <v>227</v>
      </c>
      <c r="J15769" t="s">
        <v>716</v>
      </c>
      <c r="K15769">
        <v>0</v>
      </c>
      <c r="L15769">
        <v>10</v>
      </c>
      <c r="N15769">
        <v>10</v>
      </c>
      <c r="O15769">
        <v>1.1297999999999999</v>
      </c>
      <c r="R15769">
        <v>1.5552999999999999</v>
      </c>
      <c r="S15769">
        <v>10.391999999999999</v>
      </c>
      <c r="U15769">
        <v>17.57</v>
      </c>
    </row>
    <row r="15770" spans="1:30">
      <c r="A15770" t="s">
        <v>718</v>
      </c>
      <c r="B15770" t="s">
        <v>717</v>
      </c>
      <c r="D15770">
        <v>2018</v>
      </c>
      <c r="E15770" t="s">
        <v>716</v>
      </c>
      <c r="F15770" t="s">
        <v>66</v>
      </c>
      <c r="I15770" t="s">
        <v>227</v>
      </c>
      <c r="J15770" t="s">
        <v>716</v>
      </c>
      <c r="K15770">
        <v>10</v>
      </c>
      <c r="L15770">
        <v>20</v>
      </c>
      <c r="N15770">
        <v>10</v>
      </c>
      <c r="O15770">
        <v>1.1961999999999999</v>
      </c>
      <c r="R15770">
        <v>1.2529999999999999</v>
      </c>
      <c r="S15770">
        <v>10.555</v>
      </c>
      <c r="U15770">
        <v>14.99</v>
      </c>
    </row>
    <row r="15771" spans="1:30">
      <c r="A15771" t="s">
        <v>718</v>
      </c>
      <c r="B15771" t="s">
        <v>717</v>
      </c>
      <c r="D15771">
        <v>2018</v>
      </c>
      <c r="E15771" t="s">
        <v>716</v>
      </c>
      <c r="F15771" t="s">
        <v>66</v>
      </c>
      <c r="I15771" t="s">
        <v>227</v>
      </c>
      <c r="J15771" t="s">
        <v>716</v>
      </c>
      <c r="K15771">
        <v>20</v>
      </c>
      <c r="L15771">
        <v>30</v>
      </c>
      <c r="N15771">
        <v>10</v>
      </c>
      <c r="O15771">
        <v>1.0940000000000001</v>
      </c>
      <c r="R15771">
        <v>1.7259</v>
      </c>
      <c r="S15771">
        <v>10.176</v>
      </c>
      <c r="U15771">
        <v>18.88</v>
      </c>
    </row>
    <row r="15772" spans="1:30">
      <c r="A15772" t="s">
        <v>718</v>
      </c>
      <c r="B15772" t="s">
        <v>717</v>
      </c>
      <c r="D15772">
        <v>2018</v>
      </c>
      <c r="E15772" t="s">
        <v>716</v>
      </c>
      <c r="F15772" t="s">
        <v>66</v>
      </c>
      <c r="I15772" t="s">
        <v>227</v>
      </c>
      <c r="J15772" t="s">
        <v>716</v>
      </c>
      <c r="K15772">
        <v>30</v>
      </c>
      <c r="L15772">
        <v>40</v>
      </c>
      <c r="N15772">
        <v>10</v>
      </c>
      <c r="O15772">
        <v>1.0004999999999999</v>
      </c>
      <c r="R15772">
        <v>2.1989000000000001</v>
      </c>
      <c r="S15772">
        <v>9.9499999999999993</v>
      </c>
      <c r="U15772">
        <v>22</v>
      </c>
    </row>
    <row r="15773" spans="1:30">
      <c r="A15773" t="s">
        <v>718</v>
      </c>
      <c r="B15773" t="s">
        <v>717</v>
      </c>
      <c r="D15773">
        <v>2018</v>
      </c>
      <c r="E15773" t="s">
        <v>716</v>
      </c>
      <c r="F15773" t="s">
        <v>66</v>
      </c>
      <c r="I15773" t="s">
        <v>227</v>
      </c>
      <c r="J15773" t="s">
        <v>716</v>
      </c>
      <c r="K15773">
        <v>40</v>
      </c>
      <c r="L15773">
        <v>50</v>
      </c>
      <c r="N15773">
        <v>10</v>
      </c>
      <c r="O15773">
        <v>1.0908</v>
      </c>
      <c r="R15773">
        <v>1.7413000000000001</v>
      </c>
      <c r="S15773">
        <v>9.9580000000000002</v>
      </c>
      <c r="U15773">
        <v>18.989999999999998</v>
      </c>
    </row>
    <row r="15774" spans="1:30">
      <c r="A15774" t="s">
        <v>718</v>
      </c>
      <c r="B15774" t="s">
        <v>717</v>
      </c>
      <c r="D15774">
        <v>2018</v>
      </c>
      <c r="E15774" t="s">
        <v>716</v>
      </c>
      <c r="F15774" t="s">
        <v>66</v>
      </c>
      <c r="I15774" t="s">
        <v>227</v>
      </c>
      <c r="J15774" t="s">
        <v>716</v>
      </c>
      <c r="K15774">
        <v>50</v>
      </c>
      <c r="L15774">
        <v>60</v>
      </c>
      <c r="N15774">
        <v>10</v>
      </c>
      <c r="O15774">
        <v>1.1215999999999999</v>
      </c>
      <c r="R15774">
        <v>1.5940000000000001</v>
      </c>
      <c r="S15774">
        <v>10.121</v>
      </c>
      <c r="U15774">
        <v>17.88</v>
      </c>
    </row>
    <row r="15775" spans="1:30">
      <c r="A15775" t="s">
        <v>718</v>
      </c>
      <c r="B15775" t="s">
        <v>717</v>
      </c>
      <c r="D15775">
        <v>2018</v>
      </c>
      <c r="E15775" t="s">
        <v>716</v>
      </c>
      <c r="F15775" t="s">
        <v>66</v>
      </c>
      <c r="I15775" t="s">
        <v>227</v>
      </c>
      <c r="J15775" t="s">
        <v>716</v>
      </c>
      <c r="K15775">
        <v>60</v>
      </c>
      <c r="L15775">
        <v>70</v>
      </c>
      <c r="N15775">
        <v>10</v>
      </c>
      <c r="O15775">
        <v>1.1365000000000001</v>
      </c>
      <c r="R15775">
        <v>1.524</v>
      </c>
      <c r="S15775">
        <v>10.129</v>
      </c>
      <c r="U15775">
        <v>17.32</v>
      </c>
    </row>
    <row r="15776" spans="1:30">
      <c r="A15776" t="s">
        <v>718</v>
      </c>
      <c r="B15776" t="s">
        <v>717</v>
      </c>
      <c r="D15776">
        <v>2018</v>
      </c>
      <c r="E15776" t="s">
        <v>716</v>
      </c>
      <c r="F15776" t="s">
        <v>66</v>
      </c>
      <c r="I15776" t="s">
        <v>227</v>
      </c>
      <c r="J15776" t="s">
        <v>716</v>
      </c>
      <c r="K15776">
        <v>70</v>
      </c>
      <c r="L15776">
        <v>80</v>
      </c>
      <c r="N15776">
        <v>10</v>
      </c>
      <c r="O15776">
        <v>1.2211000000000001</v>
      </c>
      <c r="R15776">
        <v>1.1442000000000001</v>
      </c>
      <c r="S15776">
        <v>10.369</v>
      </c>
      <c r="U15776">
        <v>13.97</v>
      </c>
    </row>
    <row r="15777" spans="1:30">
      <c r="A15777" t="s">
        <v>718</v>
      </c>
      <c r="B15777" t="s">
        <v>717</v>
      </c>
      <c r="D15777">
        <v>2018</v>
      </c>
      <c r="E15777" t="s">
        <v>716</v>
      </c>
      <c r="F15777" t="s">
        <v>66</v>
      </c>
      <c r="I15777" t="s">
        <v>227</v>
      </c>
      <c r="J15777" t="s">
        <v>716</v>
      </c>
      <c r="K15777">
        <v>80</v>
      </c>
      <c r="L15777">
        <v>90</v>
      </c>
      <c r="N15777">
        <v>10</v>
      </c>
      <c r="O15777">
        <v>1.2015</v>
      </c>
      <c r="R15777">
        <v>1.2296</v>
      </c>
      <c r="S15777">
        <v>10.222</v>
      </c>
      <c r="U15777">
        <v>14.77</v>
      </c>
    </row>
    <row r="15778" spans="1:30">
      <c r="A15778" t="s">
        <v>718</v>
      </c>
      <c r="B15778" t="s">
        <v>717</v>
      </c>
      <c r="D15778">
        <v>2018</v>
      </c>
      <c r="E15778" t="s">
        <v>737</v>
      </c>
      <c r="F15778" t="s">
        <v>722</v>
      </c>
      <c r="I15778" t="s">
        <v>489</v>
      </c>
      <c r="J15778" t="s">
        <v>737</v>
      </c>
      <c r="K15778">
        <v>0</v>
      </c>
      <c r="L15778">
        <v>0</v>
      </c>
      <c r="O15778">
        <v>1.49</v>
      </c>
      <c r="R15778">
        <v>9.06E-2</v>
      </c>
      <c r="U15778">
        <v>0</v>
      </c>
      <c r="W15778">
        <v>1.39</v>
      </c>
      <c r="Y15778">
        <v>0.54</v>
      </c>
      <c r="AC15778">
        <v>85.22</v>
      </c>
      <c r="AD15778">
        <v>100</v>
      </c>
    </row>
    <row r="15779" spans="1:30">
      <c r="A15779" t="s">
        <v>718</v>
      </c>
      <c r="B15779" t="s">
        <v>717</v>
      </c>
      <c r="D15779">
        <v>2018</v>
      </c>
      <c r="E15779" t="s">
        <v>737</v>
      </c>
      <c r="F15779" t="s">
        <v>722</v>
      </c>
      <c r="I15779" t="s">
        <v>489</v>
      </c>
      <c r="J15779" t="s">
        <v>737</v>
      </c>
      <c r="K15779">
        <v>0</v>
      </c>
      <c r="L15779">
        <v>3</v>
      </c>
      <c r="N15779">
        <v>3</v>
      </c>
      <c r="O15779">
        <v>1.506</v>
      </c>
      <c r="R15779">
        <v>3.39E-2</v>
      </c>
      <c r="U15779">
        <v>0.153</v>
      </c>
    </row>
    <row r="15780" spans="1:30">
      <c r="A15780" t="s">
        <v>718</v>
      </c>
      <c r="B15780" t="s">
        <v>717</v>
      </c>
      <c r="D15780">
        <v>2018</v>
      </c>
      <c r="E15780" t="s">
        <v>737</v>
      </c>
      <c r="F15780" t="s">
        <v>722</v>
      </c>
      <c r="I15780" t="s">
        <v>489</v>
      </c>
      <c r="J15780" t="s">
        <v>737</v>
      </c>
      <c r="K15780">
        <v>3</v>
      </c>
      <c r="L15780">
        <v>10</v>
      </c>
      <c r="N15780">
        <v>7</v>
      </c>
      <c r="O15780">
        <v>1.506</v>
      </c>
      <c r="R15780">
        <v>3.39E-2</v>
      </c>
      <c r="U15780">
        <v>0.35699999999999998</v>
      </c>
    </row>
    <row r="15781" spans="1:30">
      <c r="A15781" t="s">
        <v>718</v>
      </c>
      <c r="B15781" t="s">
        <v>717</v>
      </c>
      <c r="D15781">
        <v>2018</v>
      </c>
      <c r="E15781" t="s">
        <v>737</v>
      </c>
      <c r="F15781" t="s">
        <v>722</v>
      </c>
      <c r="I15781" t="s">
        <v>489</v>
      </c>
      <c r="J15781" t="s">
        <v>737</v>
      </c>
      <c r="K15781">
        <v>10</v>
      </c>
      <c r="L15781">
        <v>20</v>
      </c>
      <c r="N15781">
        <v>10</v>
      </c>
      <c r="O15781">
        <v>1.5157</v>
      </c>
    </row>
    <row r="15782" spans="1:30">
      <c r="A15782" t="s">
        <v>718</v>
      </c>
      <c r="B15782" t="s">
        <v>717</v>
      </c>
      <c r="D15782">
        <v>2018</v>
      </c>
      <c r="E15782" t="s">
        <v>737</v>
      </c>
      <c r="F15782" t="s">
        <v>722</v>
      </c>
      <c r="I15782" t="s">
        <v>489</v>
      </c>
      <c r="J15782" t="s">
        <v>737</v>
      </c>
      <c r="K15782">
        <v>20</v>
      </c>
      <c r="L15782">
        <v>30</v>
      </c>
      <c r="N15782">
        <v>10</v>
      </c>
      <c r="O15782">
        <v>1.3823000000000001</v>
      </c>
      <c r="R15782">
        <v>0.48770000000000002</v>
      </c>
      <c r="U15782">
        <v>6.742</v>
      </c>
    </row>
    <row r="15783" spans="1:30">
      <c r="A15783" t="s">
        <v>718</v>
      </c>
      <c r="B15783" t="s">
        <v>717</v>
      </c>
      <c r="D15783">
        <v>2018</v>
      </c>
      <c r="E15783" t="s">
        <v>737</v>
      </c>
      <c r="F15783" t="s">
        <v>722</v>
      </c>
      <c r="I15783" t="s">
        <v>489</v>
      </c>
      <c r="J15783" t="s">
        <v>737</v>
      </c>
      <c r="K15783">
        <v>30</v>
      </c>
      <c r="L15783">
        <v>40</v>
      </c>
      <c r="N15783">
        <v>10</v>
      </c>
      <c r="O15783">
        <v>1.3243</v>
      </c>
      <c r="R15783">
        <v>0.7147</v>
      </c>
      <c r="U15783">
        <v>9.4640000000000004</v>
      </c>
    </row>
    <row r="15784" spans="1:30">
      <c r="A15784" t="s">
        <v>718</v>
      </c>
      <c r="B15784" t="s">
        <v>717</v>
      </c>
      <c r="D15784">
        <v>2018</v>
      </c>
      <c r="E15784" t="s">
        <v>737</v>
      </c>
      <c r="F15784" t="s">
        <v>722</v>
      </c>
      <c r="I15784" t="s">
        <v>489</v>
      </c>
      <c r="J15784" t="s">
        <v>737</v>
      </c>
      <c r="K15784">
        <v>40</v>
      </c>
      <c r="L15784">
        <v>50</v>
      </c>
      <c r="N15784">
        <v>10</v>
      </c>
      <c r="O15784">
        <v>1.2962</v>
      </c>
      <c r="R15784">
        <v>0.82820000000000005</v>
      </c>
      <c r="U15784">
        <v>10.734999999999999</v>
      </c>
    </row>
    <row r="15785" spans="1:30">
      <c r="A15785" t="s">
        <v>718</v>
      </c>
      <c r="B15785" t="s">
        <v>717</v>
      </c>
      <c r="D15785">
        <v>2018</v>
      </c>
      <c r="E15785" t="s">
        <v>737</v>
      </c>
      <c r="F15785" t="s">
        <v>722</v>
      </c>
      <c r="I15785" t="s">
        <v>489</v>
      </c>
      <c r="J15785" t="s">
        <v>737</v>
      </c>
      <c r="K15785">
        <v>50</v>
      </c>
      <c r="L15785">
        <v>70</v>
      </c>
      <c r="N15785">
        <v>20</v>
      </c>
      <c r="O15785">
        <v>1.2418</v>
      </c>
      <c r="R15785">
        <v>1.0550999999999999</v>
      </c>
      <c r="U15785">
        <v>26.204000000000001</v>
      </c>
    </row>
    <row r="15786" spans="1:30">
      <c r="A15786" t="s">
        <v>718</v>
      </c>
      <c r="B15786" t="s">
        <v>717</v>
      </c>
      <c r="D15786">
        <v>2018</v>
      </c>
      <c r="E15786" t="s">
        <v>737</v>
      </c>
      <c r="F15786" t="s">
        <v>722</v>
      </c>
      <c r="I15786" t="s">
        <v>489</v>
      </c>
      <c r="J15786" t="s">
        <v>737</v>
      </c>
      <c r="K15786">
        <v>70</v>
      </c>
      <c r="L15786">
        <v>80</v>
      </c>
      <c r="N15786">
        <v>10</v>
      </c>
      <c r="O15786">
        <v>1.2824</v>
      </c>
      <c r="R15786">
        <v>0.88490000000000002</v>
      </c>
      <c r="U15786">
        <v>11.348000000000001</v>
      </c>
    </row>
    <row r="15787" spans="1:30">
      <c r="A15787" t="s">
        <v>718</v>
      </c>
      <c r="B15787" t="s">
        <v>717</v>
      </c>
      <c r="D15787">
        <v>2018</v>
      </c>
      <c r="E15787" t="s">
        <v>737</v>
      </c>
      <c r="F15787" t="s">
        <v>722</v>
      </c>
      <c r="I15787" t="s">
        <v>489</v>
      </c>
      <c r="J15787" t="s">
        <v>737</v>
      </c>
      <c r="K15787">
        <v>80</v>
      </c>
      <c r="L15787">
        <v>100</v>
      </c>
      <c r="N15787">
        <v>20</v>
      </c>
      <c r="O15787">
        <v>1.3102</v>
      </c>
      <c r="R15787">
        <v>0.77139999999999997</v>
      </c>
      <c r="U15787">
        <v>20.213999999999999</v>
      </c>
    </row>
    <row r="15788" spans="1:30">
      <c r="A15788" t="s">
        <v>718</v>
      </c>
      <c r="B15788" t="s">
        <v>717</v>
      </c>
      <c r="D15788">
        <v>2018</v>
      </c>
      <c r="E15788" t="s">
        <v>736</v>
      </c>
      <c r="F15788" t="s">
        <v>722</v>
      </c>
      <c r="I15788" t="s">
        <v>489</v>
      </c>
      <c r="J15788" t="s">
        <v>736</v>
      </c>
      <c r="K15788">
        <v>0</v>
      </c>
      <c r="L15788">
        <v>0</v>
      </c>
      <c r="O15788">
        <v>1.335</v>
      </c>
      <c r="R15788">
        <v>0.67190000000000005</v>
      </c>
      <c r="U15788">
        <v>0</v>
      </c>
      <c r="W15788">
        <v>1.33</v>
      </c>
      <c r="Y15788">
        <v>0.7</v>
      </c>
      <c r="AC15788">
        <v>102.7</v>
      </c>
      <c r="AD15788">
        <v>100</v>
      </c>
    </row>
    <row r="15789" spans="1:30">
      <c r="A15789" t="s">
        <v>718</v>
      </c>
      <c r="B15789" t="s">
        <v>717</v>
      </c>
      <c r="D15789">
        <v>2018</v>
      </c>
      <c r="E15789" t="s">
        <v>736</v>
      </c>
      <c r="F15789" t="s">
        <v>722</v>
      </c>
      <c r="I15789" t="s">
        <v>489</v>
      </c>
      <c r="J15789" t="s">
        <v>736</v>
      </c>
      <c r="K15789">
        <v>0</v>
      </c>
      <c r="L15789">
        <v>3</v>
      </c>
      <c r="N15789">
        <v>3</v>
      </c>
      <c r="O15789">
        <v>1.3551</v>
      </c>
      <c r="R15789">
        <v>0.59289999999999998</v>
      </c>
      <c r="U15789">
        <v>2.41</v>
      </c>
    </row>
    <row r="15790" spans="1:30">
      <c r="A15790" t="s">
        <v>718</v>
      </c>
      <c r="B15790" t="s">
        <v>717</v>
      </c>
      <c r="D15790">
        <v>2018</v>
      </c>
      <c r="E15790" t="s">
        <v>736</v>
      </c>
      <c r="F15790" t="s">
        <v>722</v>
      </c>
      <c r="I15790" t="s">
        <v>489</v>
      </c>
      <c r="J15790" t="s">
        <v>736</v>
      </c>
      <c r="K15790">
        <v>3</v>
      </c>
      <c r="L15790">
        <v>10</v>
      </c>
      <c r="N15790">
        <v>7</v>
      </c>
      <c r="O15790">
        <v>1.4384999999999999</v>
      </c>
      <c r="R15790">
        <v>0.2767</v>
      </c>
      <c r="U15790">
        <v>2.786</v>
      </c>
    </row>
    <row r="15791" spans="1:30">
      <c r="A15791" t="s">
        <v>718</v>
      </c>
      <c r="B15791" t="s">
        <v>717</v>
      </c>
      <c r="D15791">
        <v>2018</v>
      </c>
      <c r="E15791" t="s">
        <v>736</v>
      </c>
      <c r="F15791" t="s">
        <v>722</v>
      </c>
      <c r="I15791" t="s">
        <v>489</v>
      </c>
      <c r="J15791" t="s">
        <v>736</v>
      </c>
      <c r="K15791">
        <f>L15790</f>
        <v>10</v>
      </c>
      <c r="L15791">
        <v>20</v>
      </c>
      <c r="N15791">
        <v>10</v>
      </c>
      <c r="O15791">
        <v>1.4278</v>
      </c>
      <c r="R15791">
        <v>0.31619999999999998</v>
      </c>
      <c r="U15791">
        <v>4.5149999999999997</v>
      </c>
    </row>
    <row r="15792" spans="1:30">
      <c r="A15792" t="s">
        <v>718</v>
      </c>
      <c r="B15792" t="s">
        <v>717</v>
      </c>
      <c r="D15792">
        <v>2018</v>
      </c>
      <c r="E15792" t="s">
        <v>736</v>
      </c>
      <c r="F15792" t="s">
        <v>722</v>
      </c>
      <c r="I15792" t="s">
        <v>489</v>
      </c>
      <c r="J15792" t="s">
        <v>736</v>
      </c>
      <c r="K15792">
        <f t="shared" ref="K15792:K15797" si="122">L15791</f>
        <v>20</v>
      </c>
      <c r="L15792">
        <v>30</v>
      </c>
      <c r="N15792">
        <v>10</v>
      </c>
      <c r="O15792">
        <v>1.335</v>
      </c>
      <c r="R15792">
        <v>0.67190000000000005</v>
      </c>
      <c r="U15792">
        <v>8.9700000000000006</v>
      </c>
    </row>
    <row r="15793" spans="1:30">
      <c r="A15793" t="s">
        <v>718</v>
      </c>
      <c r="B15793" t="s">
        <v>717</v>
      </c>
      <c r="D15793">
        <v>2018</v>
      </c>
      <c r="E15793" t="s">
        <v>736</v>
      </c>
      <c r="F15793" t="s">
        <v>722</v>
      </c>
      <c r="I15793" t="s">
        <v>489</v>
      </c>
      <c r="J15793" t="s">
        <v>736</v>
      </c>
      <c r="K15793">
        <f t="shared" si="122"/>
        <v>30</v>
      </c>
      <c r="L15793">
        <v>40</v>
      </c>
      <c r="N15793">
        <v>10</v>
      </c>
      <c r="O15793">
        <v>1.345</v>
      </c>
      <c r="R15793">
        <v>0.63239999999999996</v>
      </c>
      <c r="U15793">
        <v>8.5060000000000002</v>
      </c>
    </row>
    <row r="15794" spans="1:30">
      <c r="A15794" t="s">
        <v>718</v>
      </c>
      <c r="B15794" t="s">
        <v>717</v>
      </c>
      <c r="D15794">
        <v>2018</v>
      </c>
      <c r="E15794" t="s">
        <v>736</v>
      </c>
      <c r="F15794" t="s">
        <v>722</v>
      </c>
      <c r="I15794" t="s">
        <v>489</v>
      </c>
      <c r="J15794" t="s">
        <v>736</v>
      </c>
      <c r="K15794">
        <f t="shared" si="122"/>
        <v>40</v>
      </c>
      <c r="L15794">
        <v>50</v>
      </c>
      <c r="N15794">
        <v>10</v>
      </c>
      <c r="O15794">
        <v>1.3151999999999999</v>
      </c>
      <c r="R15794">
        <v>0.751</v>
      </c>
      <c r="U15794">
        <v>9.8770000000000007</v>
      </c>
    </row>
    <row r="15795" spans="1:30">
      <c r="A15795" t="s">
        <v>718</v>
      </c>
      <c r="B15795" t="s">
        <v>717</v>
      </c>
      <c r="D15795">
        <v>2018</v>
      </c>
      <c r="E15795" t="s">
        <v>736</v>
      </c>
      <c r="F15795" t="s">
        <v>722</v>
      </c>
      <c r="I15795" t="s">
        <v>489</v>
      </c>
      <c r="J15795" t="s">
        <v>736</v>
      </c>
      <c r="K15795">
        <f t="shared" si="122"/>
        <v>50</v>
      </c>
      <c r="L15795">
        <v>70</v>
      </c>
      <c r="N15795">
        <v>20</v>
      </c>
      <c r="O15795">
        <v>1.2576000000000001</v>
      </c>
      <c r="R15795">
        <v>0.98809999999999998</v>
      </c>
      <c r="U15795">
        <v>24.853999999999999</v>
      </c>
    </row>
    <row r="15796" spans="1:30">
      <c r="A15796" t="s">
        <v>718</v>
      </c>
      <c r="B15796" t="s">
        <v>717</v>
      </c>
      <c r="D15796">
        <v>2018</v>
      </c>
      <c r="E15796" t="s">
        <v>736</v>
      </c>
      <c r="F15796" t="s">
        <v>722</v>
      </c>
      <c r="I15796" t="s">
        <v>489</v>
      </c>
      <c r="J15796" t="s">
        <v>736</v>
      </c>
      <c r="K15796">
        <f t="shared" si="122"/>
        <v>70</v>
      </c>
      <c r="L15796">
        <v>80</v>
      </c>
      <c r="N15796">
        <v>10</v>
      </c>
      <c r="O15796">
        <v>1.3151999999999999</v>
      </c>
      <c r="R15796">
        <v>0.751</v>
      </c>
      <c r="U15796">
        <v>9.8770000000000007</v>
      </c>
    </row>
    <row r="15797" spans="1:30">
      <c r="A15797" t="s">
        <v>718</v>
      </c>
      <c r="B15797" t="s">
        <v>717</v>
      </c>
      <c r="D15797">
        <v>2018</v>
      </c>
      <c r="E15797" t="s">
        <v>736</v>
      </c>
      <c r="F15797" t="s">
        <v>722</v>
      </c>
      <c r="I15797" t="s">
        <v>489</v>
      </c>
      <c r="J15797" t="s">
        <v>736</v>
      </c>
      <c r="K15797">
        <f t="shared" si="122"/>
        <v>80</v>
      </c>
      <c r="L15797">
        <v>100</v>
      </c>
      <c r="N15797">
        <v>20</v>
      </c>
      <c r="O15797">
        <v>1.1847000000000001</v>
      </c>
      <c r="R15797">
        <v>1.3043</v>
      </c>
      <c r="U15797">
        <v>30.905000000000001</v>
      </c>
    </row>
    <row r="15798" spans="1:30">
      <c r="A15798" t="s">
        <v>718</v>
      </c>
      <c r="B15798" t="s">
        <v>717</v>
      </c>
      <c r="D15798">
        <v>2018</v>
      </c>
      <c r="E15798" t="s">
        <v>735</v>
      </c>
      <c r="F15798" t="s">
        <v>722</v>
      </c>
      <c r="I15798" t="s">
        <v>489</v>
      </c>
      <c r="J15798" t="s">
        <v>735</v>
      </c>
      <c r="K15798">
        <v>0</v>
      </c>
      <c r="L15798">
        <v>0</v>
      </c>
      <c r="O15798">
        <v>1.373</v>
      </c>
      <c r="R15798">
        <v>0.52339999999999998</v>
      </c>
      <c r="S15798">
        <v>2E-3</v>
      </c>
      <c r="U15798">
        <v>0</v>
      </c>
      <c r="W15798">
        <v>1.26</v>
      </c>
      <c r="Y15798">
        <v>1</v>
      </c>
      <c r="Z15798">
        <v>7.0000000000000007E-2</v>
      </c>
      <c r="AC15798">
        <v>115.8</v>
      </c>
      <c r="AD15798">
        <v>90</v>
      </c>
    </row>
    <row r="15799" spans="1:30">
      <c r="A15799" t="s">
        <v>718</v>
      </c>
      <c r="B15799" t="s">
        <v>717</v>
      </c>
      <c r="D15799">
        <v>2018</v>
      </c>
      <c r="E15799" t="s">
        <v>735</v>
      </c>
      <c r="F15799" t="s">
        <v>722</v>
      </c>
      <c r="I15799" t="s">
        <v>489</v>
      </c>
      <c r="J15799" t="s">
        <v>735</v>
      </c>
      <c r="K15799">
        <v>0</v>
      </c>
      <c r="L15799">
        <v>10</v>
      </c>
      <c r="N15799">
        <v>10</v>
      </c>
      <c r="O15799">
        <v>1.1286</v>
      </c>
      <c r="R15799">
        <v>1.5611999999999999</v>
      </c>
      <c r="S15799">
        <v>4.4999999999999998E-2</v>
      </c>
      <c r="U15799">
        <v>17.62</v>
      </c>
    </row>
    <row r="15800" spans="1:30">
      <c r="A15800" t="s">
        <v>718</v>
      </c>
      <c r="B15800" t="s">
        <v>717</v>
      </c>
      <c r="D15800">
        <v>2018</v>
      </c>
      <c r="E15800" t="s">
        <v>735</v>
      </c>
      <c r="F15800" t="s">
        <v>722</v>
      </c>
      <c r="I15800" t="s">
        <v>489</v>
      </c>
      <c r="J15800" t="s">
        <v>735</v>
      </c>
      <c r="K15800">
        <v>10</v>
      </c>
      <c r="L15800">
        <v>20</v>
      </c>
      <c r="N15800">
        <v>10</v>
      </c>
      <c r="O15800">
        <v>1.2135</v>
      </c>
      <c r="R15800">
        <v>1.1773</v>
      </c>
      <c r="S15800">
        <v>0.04</v>
      </c>
      <c r="U15800">
        <v>14.29</v>
      </c>
    </row>
    <row r="15801" spans="1:30">
      <c r="A15801" t="s">
        <v>718</v>
      </c>
      <c r="B15801" t="s">
        <v>717</v>
      </c>
      <c r="D15801">
        <v>2018</v>
      </c>
      <c r="E15801" t="s">
        <v>735</v>
      </c>
      <c r="F15801" t="s">
        <v>722</v>
      </c>
      <c r="I15801" t="s">
        <v>489</v>
      </c>
      <c r="J15801" t="s">
        <v>735</v>
      </c>
      <c r="K15801">
        <v>20</v>
      </c>
      <c r="L15801">
        <v>30</v>
      </c>
      <c r="N15801">
        <v>10</v>
      </c>
      <c r="O15801">
        <v>1.1614</v>
      </c>
      <c r="R15801">
        <v>1.4096</v>
      </c>
      <c r="S15801">
        <v>3.5000000000000003E-2</v>
      </c>
      <c r="U15801">
        <v>16.37</v>
      </c>
    </row>
    <row r="15802" spans="1:30">
      <c r="A15802" t="s">
        <v>718</v>
      </c>
      <c r="B15802" t="s">
        <v>717</v>
      </c>
      <c r="D15802">
        <v>2018</v>
      </c>
      <c r="E15802" t="s">
        <v>735</v>
      </c>
      <c r="F15802" t="s">
        <v>722</v>
      </c>
      <c r="I15802" t="s">
        <v>489</v>
      </c>
      <c r="J15802" t="s">
        <v>735</v>
      </c>
      <c r="K15802">
        <v>30</v>
      </c>
      <c r="L15802">
        <v>40</v>
      </c>
      <c r="N15802">
        <v>10</v>
      </c>
      <c r="O15802">
        <v>1.2827</v>
      </c>
      <c r="R15802">
        <v>0.88339999999999996</v>
      </c>
      <c r="S15802">
        <v>0.03</v>
      </c>
      <c r="U15802">
        <v>11.33</v>
      </c>
    </row>
    <row r="15803" spans="1:30">
      <c r="A15803" t="s">
        <v>718</v>
      </c>
      <c r="B15803" t="s">
        <v>717</v>
      </c>
      <c r="D15803">
        <v>2018</v>
      </c>
      <c r="E15803" t="s">
        <v>735</v>
      </c>
      <c r="F15803" t="s">
        <v>722</v>
      </c>
      <c r="I15803" t="s">
        <v>489</v>
      </c>
      <c r="J15803" t="s">
        <v>735</v>
      </c>
      <c r="K15803">
        <v>40</v>
      </c>
      <c r="L15803">
        <v>50</v>
      </c>
      <c r="N15803">
        <v>10</v>
      </c>
      <c r="O15803">
        <v>1.2839</v>
      </c>
      <c r="R15803">
        <v>0.87870000000000004</v>
      </c>
      <c r="S15803">
        <v>7.2999999999999995E-2</v>
      </c>
      <c r="U15803">
        <v>11.28</v>
      </c>
    </row>
    <row r="15804" spans="1:30">
      <c r="A15804" t="s">
        <v>718</v>
      </c>
      <c r="B15804" t="s">
        <v>717</v>
      </c>
      <c r="D15804">
        <v>2018</v>
      </c>
      <c r="E15804" t="s">
        <v>735</v>
      </c>
      <c r="F15804" t="s">
        <v>722</v>
      </c>
      <c r="I15804" t="s">
        <v>489</v>
      </c>
      <c r="J15804" t="s">
        <v>735</v>
      </c>
      <c r="K15804">
        <v>50</v>
      </c>
      <c r="L15804">
        <v>60</v>
      </c>
      <c r="N15804">
        <v>10</v>
      </c>
      <c r="O15804">
        <v>1.3319000000000001</v>
      </c>
      <c r="R15804">
        <v>0.6845</v>
      </c>
      <c r="S15804">
        <v>6.8000000000000005E-2</v>
      </c>
      <c r="U15804">
        <v>9.1199999999999992</v>
      </c>
    </row>
    <row r="15805" spans="1:30">
      <c r="A15805" t="s">
        <v>718</v>
      </c>
      <c r="B15805" t="s">
        <v>717</v>
      </c>
      <c r="D15805">
        <v>2018</v>
      </c>
      <c r="E15805" t="s">
        <v>735</v>
      </c>
      <c r="F15805" t="s">
        <v>722</v>
      </c>
      <c r="I15805" t="s">
        <v>489</v>
      </c>
      <c r="J15805" t="s">
        <v>735</v>
      </c>
      <c r="K15805">
        <v>60</v>
      </c>
      <c r="L15805">
        <v>70</v>
      </c>
      <c r="N15805">
        <v>10</v>
      </c>
      <c r="O15805">
        <v>1.2861</v>
      </c>
      <c r="R15805">
        <v>0.86929999999999996</v>
      </c>
      <c r="S15805">
        <v>0.253</v>
      </c>
      <c r="U15805">
        <v>11.18</v>
      </c>
    </row>
    <row r="15806" spans="1:30">
      <c r="A15806" t="s">
        <v>718</v>
      </c>
      <c r="B15806" t="s">
        <v>717</v>
      </c>
      <c r="D15806">
        <v>2018</v>
      </c>
      <c r="E15806" t="s">
        <v>735</v>
      </c>
      <c r="F15806" t="s">
        <v>722</v>
      </c>
      <c r="I15806" t="s">
        <v>489</v>
      </c>
      <c r="J15806" t="s">
        <v>735</v>
      </c>
      <c r="K15806">
        <v>70</v>
      </c>
      <c r="L15806">
        <v>80</v>
      </c>
      <c r="N15806">
        <v>10</v>
      </c>
      <c r="O15806">
        <v>1.3706</v>
      </c>
      <c r="R15806">
        <v>0.53280000000000005</v>
      </c>
      <c r="S15806">
        <v>1.0999999999999999E-2</v>
      </c>
      <c r="U15806">
        <v>7.3</v>
      </c>
    </row>
    <row r="15807" spans="1:30">
      <c r="A15807" t="s">
        <v>718</v>
      </c>
      <c r="B15807" t="s">
        <v>717</v>
      </c>
      <c r="D15807">
        <v>2018</v>
      </c>
      <c r="E15807" t="s">
        <v>735</v>
      </c>
      <c r="F15807" t="s">
        <v>722</v>
      </c>
      <c r="I15807" t="s">
        <v>489</v>
      </c>
      <c r="J15807" t="s">
        <v>735</v>
      </c>
      <c r="K15807">
        <v>80</v>
      </c>
      <c r="L15807">
        <v>90</v>
      </c>
      <c r="N15807">
        <v>10</v>
      </c>
      <c r="O15807">
        <v>1.1367</v>
      </c>
      <c r="R15807">
        <v>1.5233000000000001</v>
      </c>
      <c r="S15807">
        <v>0.10100000000000001</v>
      </c>
      <c r="U15807">
        <v>17.32</v>
      </c>
    </row>
    <row r="15808" spans="1:30">
      <c r="A15808" t="s">
        <v>718</v>
      </c>
      <c r="B15808" t="s">
        <v>717</v>
      </c>
      <c r="D15808">
        <v>2018</v>
      </c>
      <c r="E15808" t="s">
        <v>734</v>
      </c>
      <c r="F15808" t="s">
        <v>722</v>
      </c>
      <c r="I15808" t="s">
        <v>489</v>
      </c>
      <c r="J15808" t="s">
        <v>734</v>
      </c>
      <c r="K15808">
        <v>0</v>
      </c>
      <c r="L15808">
        <v>0</v>
      </c>
      <c r="O15808">
        <v>1.4388000000000001</v>
      </c>
      <c r="R15808">
        <v>0.27560000000000001</v>
      </c>
      <c r="S15808">
        <v>0</v>
      </c>
      <c r="U15808">
        <v>0</v>
      </c>
      <c r="W15808">
        <v>1.18</v>
      </c>
      <c r="Y15808">
        <v>1.37</v>
      </c>
      <c r="Z15808">
        <v>0.3</v>
      </c>
      <c r="AC15808">
        <v>146.35</v>
      </c>
      <c r="AD15808">
        <v>90</v>
      </c>
    </row>
    <row r="15809" spans="1:30">
      <c r="A15809" t="s">
        <v>718</v>
      </c>
      <c r="B15809" t="s">
        <v>717</v>
      </c>
      <c r="D15809">
        <v>2018</v>
      </c>
      <c r="E15809" t="s">
        <v>734</v>
      </c>
      <c r="F15809" t="s">
        <v>722</v>
      </c>
      <c r="I15809" t="s">
        <v>489</v>
      </c>
      <c r="J15809" t="s">
        <v>734</v>
      </c>
      <c r="K15809">
        <v>0</v>
      </c>
      <c r="L15809">
        <v>10</v>
      </c>
      <c r="N15809">
        <v>10</v>
      </c>
      <c r="O15809">
        <v>1.4175</v>
      </c>
      <c r="R15809">
        <v>0.3543</v>
      </c>
      <c r="S15809">
        <v>3.9E-2</v>
      </c>
      <c r="U15809">
        <v>5.0199999999999996</v>
      </c>
    </row>
    <row r="15810" spans="1:30">
      <c r="A15810" t="s">
        <v>718</v>
      </c>
      <c r="B15810" t="s">
        <v>717</v>
      </c>
      <c r="D15810">
        <v>2018</v>
      </c>
      <c r="E15810" t="s">
        <v>734</v>
      </c>
      <c r="F15810" t="s">
        <v>722</v>
      </c>
      <c r="I15810" t="s">
        <v>489</v>
      </c>
      <c r="J15810" t="s">
        <v>734</v>
      </c>
      <c r="K15810">
        <v>10</v>
      </c>
      <c r="L15810">
        <v>20</v>
      </c>
      <c r="N15810">
        <v>10</v>
      </c>
      <c r="O15810">
        <v>1.3455999999999999</v>
      </c>
      <c r="R15810">
        <v>0.62990000000000002</v>
      </c>
      <c r="S15810">
        <v>0.157</v>
      </c>
      <c r="U15810">
        <v>8.48</v>
      </c>
    </row>
    <row r="15811" spans="1:30">
      <c r="A15811" t="s">
        <v>718</v>
      </c>
      <c r="B15811" t="s">
        <v>717</v>
      </c>
      <c r="D15811">
        <v>2018</v>
      </c>
      <c r="E15811" t="s">
        <v>734</v>
      </c>
      <c r="F15811" t="s">
        <v>722</v>
      </c>
      <c r="I15811" t="s">
        <v>489</v>
      </c>
      <c r="J15811" t="s">
        <v>734</v>
      </c>
      <c r="K15811">
        <v>20</v>
      </c>
      <c r="L15811">
        <v>30</v>
      </c>
      <c r="N15811">
        <v>10</v>
      </c>
      <c r="O15811">
        <v>1.2307999999999999</v>
      </c>
      <c r="R15811">
        <v>1.1024</v>
      </c>
      <c r="S15811">
        <v>0.82699999999999996</v>
      </c>
      <c r="U15811">
        <v>13.57</v>
      </c>
    </row>
    <row r="15812" spans="1:30">
      <c r="A15812" t="s">
        <v>718</v>
      </c>
      <c r="B15812" t="s">
        <v>717</v>
      </c>
      <c r="D15812">
        <v>2018</v>
      </c>
      <c r="E15812" t="s">
        <v>734</v>
      </c>
      <c r="F15812" t="s">
        <v>722</v>
      </c>
      <c r="I15812" t="s">
        <v>489</v>
      </c>
      <c r="J15812" t="s">
        <v>734</v>
      </c>
      <c r="K15812">
        <v>30</v>
      </c>
      <c r="L15812">
        <v>40</v>
      </c>
      <c r="N15812">
        <v>10</v>
      </c>
      <c r="O15812">
        <v>1.0846</v>
      </c>
      <c r="R15812">
        <v>1.7717000000000001</v>
      </c>
      <c r="S15812">
        <v>0.315</v>
      </c>
      <c r="U15812">
        <v>19.22</v>
      </c>
    </row>
    <row r="15813" spans="1:30">
      <c r="A15813" t="s">
        <v>718</v>
      </c>
      <c r="B15813" t="s">
        <v>717</v>
      </c>
      <c r="D15813">
        <v>2018</v>
      </c>
      <c r="E15813" t="s">
        <v>734</v>
      </c>
      <c r="F15813" t="s">
        <v>722</v>
      </c>
      <c r="I15813" t="s">
        <v>489</v>
      </c>
      <c r="J15813" t="s">
        <v>734</v>
      </c>
      <c r="K15813">
        <v>40</v>
      </c>
      <c r="L15813">
        <v>50</v>
      </c>
      <c r="N15813">
        <v>10</v>
      </c>
      <c r="O15813">
        <v>1.1256999999999999</v>
      </c>
      <c r="R15813">
        <v>1.5748</v>
      </c>
      <c r="S15813">
        <v>0.27600000000000002</v>
      </c>
      <c r="U15813">
        <v>17.73</v>
      </c>
    </row>
    <row r="15814" spans="1:30">
      <c r="A15814" t="s">
        <v>718</v>
      </c>
      <c r="B15814" t="s">
        <v>717</v>
      </c>
      <c r="D15814">
        <v>2018</v>
      </c>
      <c r="E15814" t="s">
        <v>734</v>
      </c>
      <c r="F15814" t="s">
        <v>722</v>
      </c>
      <c r="I15814" t="s">
        <v>489</v>
      </c>
      <c r="J15814" t="s">
        <v>734</v>
      </c>
      <c r="K15814">
        <v>50</v>
      </c>
      <c r="L15814">
        <v>60</v>
      </c>
      <c r="N15814">
        <v>10</v>
      </c>
      <c r="O15814">
        <v>1.022</v>
      </c>
      <c r="R15814">
        <v>2.0865999999999998</v>
      </c>
      <c r="S15814">
        <v>0.19700000000000001</v>
      </c>
      <c r="U15814">
        <v>21.32</v>
      </c>
    </row>
    <row r="15815" spans="1:30">
      <c r="A15815" t="s">
        <v>718</v>
      </c>
      <c r="B15815" t="s">
        <v>717</v>
      </c>
      <c r="D15815">
        <v>2018</v>
      </c>
      <c r="E15815" t="s">
        <v>734</v>
      </c>
      <c r="F15815" t="s">
        <v>722</v>
      </c>
      <c r="I15815" t="s">
        <v>489</v>
      </c>
      <c r="J15815" t="s">
        <v>734</v>
      </c>
      <c r="K15815">
        <v>60</v>
      </c>
      <c r="L15815">
        <v>70</v>
      </c>
      <c r="N15815">
        <v>10</v>
      </c>
      <c r="O15815">
        <v>1.1341000000000001</v>
      </c>
      <c r="R15815">
        <v>1.5354000000000001</v>
      </c>
      <c r="S15815">
        <v>0.11799999999999999</v>
      </c>
      <c r="U15815">
        <v>17.41</v>
      </c>
    </row>
    <row r="15816" spans="1:30">
      <c r="A15816" t="s">
        <v>718</v>
      </c>
      <c r="B15816" t="s">
        <v>717</v>
      </c>
      <c r="D15816">
        <v>2018</v>
      </c>
      <c r="E15816" t="s">
        <v>734</v>
      </c>
      <c r="F15816" t="s">
        <v>722</v>
      </c>
      <c r="I15816" t="s">
        <v>489</v>
      </c>
      <c r="J15816" t="s">
        <v>734</v>
      </c>
      <c r="K15816">
        <v>70</v>
      </c>
      <c r="L15816">
        <v>80</v>
      </c>
      <c r="N15816">
        <v>10</v>
      </c>
      <c r="O15816">
        <v>1.0068999999999999</v>
      </c>
      <c r="R15816">
        <v>2.1654</v>
      </c>
      <c r="S15816">
        <v>0.47199999999999998</v>
      </c>
      <c r="U15816">
        <v>21.8</v>
      </c>
    </row>
    <row r="15817" spans="1:30">
      <c r="A15817" t="s">
        <v>718</v>
      </c>
      <c r="B15817" t="s">
        <v>717</v>
      </c>
      <c r="D15817">
        <v>2018</v>
      </c>
      <c r="E15817" t="s">
        <v>734</v>
      </c>
      <c r="F15817" t="s">
        <v>722</v>
      </c>
      <c r="I15817" t="s">
        <v>489</v>
      </c>
      <c r="J15817" t="s">
        <v>734</v>
      </c>
      <c r="K15817">
        <v>80</v>
      </c>
      <c r="L15817">
        <v>90</v>
      </c>
      <c r="N15817">
        <v>10</v>
      </c>
      <c r="O15817">
        <v>1.0068999999999999</v>
      </c>
      <c r="R15817">
        <v>2.1654</v>
      </c>
      <c r="S15817">
        <v>0.59099999999999997</v>
      </c>
      <c r="U15817">
        <v>21.8</v>
      </c>
    </row>
    <row r="15818" spans="1:30">
      <c r="A15818" t="s">
        <v>718</v>
      </c>
      <c r="B15818" t="s">
        <v>717</v>
      </c>
      <c r="D15818">
        <v>2018</v>
      </c>
      <c r="E15818" t="s">
        <v>733</v>
      </c>
      <c r="F15818" t="s">
        <v>722</v>
      </c>
      <c r="I15818" t="s">
        <v>337</v>
      </c>
      <c r="J15818" t="s">
        <v>733</v>
      </c>
      <c r="K15818">
        <v>0</v>
      </c>
      <c r="L15818">
        <v>0</v>
      </c>
      <c r="O15818">
        <v>1.3371</v>
      </c>
      <c r="R15818">
        <v>0.66349999999999998</v>
      </c>
      <c r="S15818">
        <v>0.14000000000000001</v>
      </c>
      <c r="U15818">
        <v>0</v>
      </c>
      <c r="W15818">
        <v>1.4</v>
      </c>
      <c r="Y15818">
        <v>0.52</v>
      </c>
      <c r="Z15818">
        <v>0.13</v>
      </c>
      <c r="AC15818">
        <v>48.69</v>
      </c>
      <c r="AD15818">
        <v>85</v>
      </c>
    </row>
    <row r="15819" spans="1:30">
      <c r="A15819" t="s">
        <v>718</v>
      </c>
      <c r="B15819" t="s">
        <v>717</v>
      </c>
      <c r="D15819">
        <v>2018</v>
      </c>
      <c r="E15819" t="s">
        <v>733</v>
      </c>
      <c r="F15819" t="s">
        <v>722</v>
      </c>
      <c r="I15819" t="s">
        <v>337</v>
      </c>
      <c r="J15819" t="s">
        <v>733</v>
      </c>
      <c r="K15819">
        <v>0</v>
      </c>
      <c r="L15819">
        <v>5</v>
      </c>
      <c r="N15819">
        <v>5</v>
      </c>
      <c r="O15819">
        <v>1.2786</v>
      </c>
      <c r="R15819">
        <v>0.90049999999999997</v>
      </c>
      <c r="S15819">
        <v>0.14000000000000001</v>
      </c>
      <c r="U15819">
        <v>5.76</v>
      </c>
    </row>
    <row r="15820" spans="1:30">
      <c r="A15820" t="s">
        <v>718</v>
      </c>
      <c r="B15820" t="s">
        <v>717</v>
      </c>
      <c r="D15820">
        <v>2018</v>
      </c>
      <c r="E15820" t="s">
        <v>733</v>
      </c>
      <c r="F15820" t="s">
        <v>722</v>
      </c>
      <c r="I15820" t="s">
        <v>337</v>
      </c>
      <c r="J15820" t="s">
        <v>733</v>
      </c>
      <c r="K15820">
        <v>5</v>
      </c>
      <c r="L15820">
        <v>10</v>
      </c>
      <c r="N15820">
        <v>5</v>
      </c>
      <c r="O15820">
        <v>1.4236</v>
      </c>
      <c r="R15820">
        <v>0.33179999999999998</v>
      </c>
      <c r="S15820">
        <v>0.24</v>
      </c>
      <c r="U15820">
        <v>2.36</v>
      </c>
    </row>
    <row r="15821" spans="1:30">
      <c r="A15821" t="s">
        <v>718</v>
      </c>
      <c r="B15821" t="s">
        <v>717</v>
      </c>
      <c r="D15821">
        <v>2018</v>
      </c>
      <c r="E15821" t="s">
        <v>733</v>
      </c>
      <c r="F15821" t="s">
        <v>722</v>
      </c>
      <c r="I15821" t="s">
        <v>337</v>
      </c>
      <c r="J15821" t="s">
        <v>733</v>
      </c>
      <c r="K15821">
        <v>10</v>
      </c>
      <c r="L15821">
        <v>20</v>
      </c>
      <c r="N15821">
        <v>10</v>
      </c>
      <c r="O15821">
        <v>1.3133999999999999</v>
      </c>
      <c r="R15821">
        <v>0.75829999999999997</v>
      </c>
      <c r="S15821">
        <v>0.66</v>
      </c>
      <c r="U15821">
        <v>9.9600000000000009</v>
      </c>
    </row>
    <row r="15822" spans="1:30">
      <c r="A15822" t="s">
        <v>718</v>
      </c>
      <c r="B15822" t="s">
        <v>717</v>
      </c>
      <c r="D15822">
        <v>2018</v>
      </c>
      <c r="E15822" t="s">
        <v>733</v>
      </c>
      <c r="F15822" t="s">
        <v>722</v>
      </c>
      <c r="I15822" t="s">
        <v>337</v>
      </c>
      <c r="J15822" t="s">
        <v>733</v>
      </c>
      <c r="K15822">
        <v>20</v>
      </c>
      <c r="L15822">
        <v>25</v>
      </c>
      <c r="N15822">
        <v>5</v>
      </c>
      <c r="O15822">
        <v>1.5022</v>
      </c>
      <c r="R15822">
        <v>4.7399999999999998E-2</v>
      </c>
      <c r="S15822">
        <v>0</v>
      </c>
      <c r="U15822">
        <v>0.36</v>
      </c>
    </row>
    <row r="15823" spans="1:30">
      <c r="A15823" t="s">
        <v>718</v>
      </c>
      <c r="B15823" t="s">
        <v>717</v>
      </c>
      <c r="D15823">
        <v>2018</v>
      </c>
      <c r="E15823" t="s">
        <v>733</v>
      </c>
      <c r="F15823" t="s">
        <v>722</v>
      </c>
      <c r="I15823" t="s">
        <v>337</v>
      </c>
      <c r="J15823" t="s">
        <v>733</v>
      </c>
      <c r="K15823">
        <v>25</v>
      </c>
      <c r="L15823">
        <v>30</v>
      </c>
      <c r="N15823">
        <v>5</v>
      </c>
      <c r="O15823">
        <v>1.5157</v>
      </c>
    </row>
    <row r="15824" spans="1:30">
      <c r="A15824" t="s">
        <v>718</v>
      </c>
      <c r="B15824" t="s">
        <v>717</v>
      </c>
      <c r="D15824">
        <v>2018</v>
      </c>
      <c r="E15824" t="s">
        <v>733</v>
      </c>
      <c r="F15824" t="s">
        <v>722</v>
      </c>
      <c r="I15824" t="s">
        <v>337</v>
      </c>
      <c r="J15824" t="s">
        <v>733</v>
      </c>
      <c r="K15824">
        <v>30</v>
      </c>
      <c r="L15824">
        <v>40</v>
      </c>
      <c r="N15824">
        <v>10</v>
      </c>
      <c r="O15824">
        <v>1.4493</v>
      </c>
      <c r="R15824">
        <v>0.23699999999999999</v>
      </c>
      <c r="S15824">
        <v>0</v>
      </c>
      <c r="U15824">
        <v>3.43</v>
      </c>
    </row>
    <row r="15825" spans="1:30">
      <c r="A15825" t="s">
        <v>718</v>
      </c>
      <c r="B15825" t="s">
        <v>717</v>
      </c>
      <c r="D15825">
        <v>2018</v>
      </c>
      <c r="E15825" t="s">
        <v>733</v>
      </c>
      <c r="F15825" t="s">
        <v>722</v>
      </c>
      <c r="I15825" t="s">
        <v>337</v>
      </c>
      <c r="J15825" t="s">
        <v>733</v>
      </c>
      <c r="K15825">
        <f>L15824</f>
        <v>40</v>
      </c>
      <c r="L15825">
        <v>50</v>
      </c>
      <c r="N15825">
        <v>10</v>
      </c>
      <c r="O15825">
        <v>1.5157</v>
      </c>
    </row>
    <row r="15826" spans="1:30">
      <c r="A15826" t="s">
        <v>718</v>
      </c>
      <c r="B15826" t="s">
        <v>717</v>
      </c>
      <c r="D15826">
        <v>2018</v>
      </c>
      <c r="E15826" t="s">
        <v>733</v>
      </c>
      <c r="F15826" t="s">
        <v>722</v>
      </c>
      <c r="I15826" t="s">
        <v>337</v>
      </c>
      <c r="J15826" t="s">
        <v>733</v>
      </c>
      <c r="K15826">
        <f t="shared" ref="K15826:K15889" si="123">L15825</f>
        <v>50</v>
      </c>
      <c r="L15826">
        <v>60</v>
      </c>
      <c r="N15826">
        <v>10</v>
      </c>
      <c r="O15826">
        <v>1.2901</v>
      </c>
      <c r="R15826">
        <v>0.85309999999999997</v>
      </c>
      <c r="S15826">
        <v>0</v>
      </c>
      <c r="U15826">
        <v>11.01</v>
      </c>
    </row>
    <row r="15827" spans="1:30">
      <c r="A15827" t="s">
        <v>718</v>
      </c>
      <c r="B15827" t="s">
        <v>717</v>
      </c>
      <c r="D15827">
        <v>2018</v>
      </c>
      <c r="E15827" t="s">
        <v>733</v>
      </c>
      <c r="F15827" t="s">
        <v>722</v>
      </c>
      <c r="I15827" t="s">
        <v>337</v>
      </c>
      <c r="J15827" t="s">
        <v>733</v>
      </c>
      <c r="K15827">
        <f t="shared" si="123"/>
        <v>60</v>
      </c>
      <c r="L15827">
        <v>70</v>
      </c>
      <c r="N15827">
        <v>10</v>
      </c>
      <c r="O15827">
        <v>1.3983000000000001</v>
      </c>
      <c r="R15827">
        <v>0.42649999999999999</v>
      </c>
      <c r="S15827">
        <v>0</v>
      </c>
      <c r="U15827">
        <v>5.96</v>
      </c>
    </row>
    <row r="15828" spans="1:30">
      <c r="A15828" t="s">
        <v>718</v>
      </c>
      <c r="B15828" t="s">
        <v>717</v>
      </c>
      <c r="D15828">
        <v>2018</v>
      </c>
      <c r="E15828" t="s">
        <v>733</v>
      </c>
      <c r="F15828" t="s">
        <v>722</v>
      </c>
      <c r="I15828" t="s">
        <v>337</v>
      </c>
      <c r="J15828" t="s">
        <v>733</v>
      </c>
      <c r="K15828">
        <f t="shared" si="123"/>
        <v>70</v>
      </c>
      <c r="L15828">
        <v>85</v>
      </c>
      <c r="N15828">
        <v>15</v>
      </c>
      <c r="O15828">
        <v>1.3858999999999999</v>
      </c>
      <c r="R15828">
        <v>0.47389999999999999</v>
      </c>
      <c r="S15828">
        <v>0</v>
      </c>
      <c r="U15828">
        <v>9.85</v>
      </c>
    </row>
    <row r="15829" spans="1:30">
      <c r="A15829" t="s">
        <v>718</v>
      </c>
      <c r="B15829" t="s">
        <v>717</v>
      </c>
      <c r="D15829">
        <v>2018</v>
      </c>
      <c r="E15829" t="s">
        <v>732</v>
      </c>
      <c r="F15829" t="s">
        <v>722</v>
      </c>
      <c r="I15829" t="s">
        <v>489</v>
      </c>
      <c r="J15829" t="s">
        <v>732</v>
      </c>
      <c r="K15829">
        <v>0</v>
      </c>
      <c r="L15829">
        <v>0</v>
      </c>
      <c r="O15829">
        <v>1.3233999999999999</v>
      </c>
      <c r="R15829">
        <v>0.71799999999999997</v>
      </c>
      <c r="S15829">
        <v>0.33</v>
      </c>
      <c r="U15829">
        <v>0</v>
      </c>
      <c r="W15829">
        <v>1.4</v>
      </c>
      <c r="Y15829">
        <v>0.41</v>
      </c>
      <c r="Z15829">
        <v>0.24</v>
      </c>
      <c r="AC15829">
        <v>20.09</v>
      </c>
      <c r="AD15829">
        <v>40</v>
      </c>
    </row>
    <row r="15830" spans="1:30">
      <c r="A15830" t="s">
        <v>718</v>
      </c>
      <c r="B15830" t="s">
        <v>717</v>
      </c>
      <c r="D15830">
        <v>2018</v>
      </c>
      <c r="E15830" t="s">
        <v>732</v>
      </c>
      <c r="F15830" t="s">
        <v>722</v>
      </c>
      <c r="I15830" t="s">
        <v>489</v>
      </c>
      <c r="J15830" t="s">
        <v>732</v>
      </c>
      <c r="K15830">
        <f t="shared" si="123"/>
        <v>0</v>
      </c>
      <c r="L15830">
        <v>3</v>
      </c>
      <c r="N15830">
        <v>3</v>
      </c>
      <c r="O15830">
        <v>1.3905000000000001</v>
      </c>
      <c r="R15830">
        <v>0.45639999999999997</v>
      </c>
      <c r="S15830">
        <v>0.13</v>
      </c>
      <c r="U15830">
        <v>1.9</v>
      </c>
    </row>
    <row r="15831" spans="1:30">
      <c r="A15831" t="s">
        <v>718</v>
      </c>
      <c r="B15831" t="s">
        <v>717</v>
      </c>
      <c r="D15831">
        <v>2018</v>
      </c>
      <c r="E15831" t="s">
        <v>732</v>
      </c>
      <c r="F15831" t="s">
        <v>722</v>
      </c>
      <c r="I15831" t="s">
        <v>489</v>
      </c>
      <c r="J15831" t="s">
        <v>732</v>
      </c>
      <c r="K15831">
        <f t="shared" si="123"/>
        <v>3</v>
      </c>
      <c r="L15831">
        <v>10</v>
      </c>
      <c r="N15831">
        <v>7</v>
      </c>
      <c r="O15831">
        <v>1.4077999999999999</v>
      </c>
      <c r="R15831">
        <v>0.39100000000000001</v>
      </c>
      <c r="S15831">
        <v>0.1</v>
      </c>
      <c r="U15831">
        <v>3.85</v>
      </c>
    </row>
    <row r="15832" spans="1:30">
      <c r="A15832" t="s">
        <v>718</v>
      </c>
      <c r="B15832" t="s">
        <v>717</v>
      </c>
      <c r="D15832">
        <v>2018</v>
      </c>
      <c r="E15832" t="s">
        <v>732</v>
      </c>
      <c r="F15832" t="s">
        <v>722</v>
      </c>
      <c r="I15832" t="s">
        <v>489</v>
      </c>
      <c r="J15832" t="s">
        <v>732</v>
      </c>
      <c r="K15832">
        <f t="shared" si="123"/>
        <v>10</v>
      </c>
      <c r="L15832">
        <v>15</v>
      </c>
      <c r="N15832">
        <v>5</v>
      </c>
      <c r="O15832">
        <v>1.4077999999999999</v>
      </c>
      <c r="R15832">
        <v>0.39100000000000001</v>
      </c>
      <c r="S15832">
        <v>0.1</v>
      </c>
      <c r="U15832">
        <v>2.75</v>
      </c>
    </row>
    <row r="15833" spans="1:30">
      <c r="A15833" t="s">
        <v>718</v>
      </c>
      <c r="B15833" t="s">
        <v>717</v>
      </c>
      <c r="D15833">
        <v>2018</v>
      </c>
      <c r="E15833" t="s">
        <v>732</v>
      </c>
      <c r="F15833" t="s">
        <v>722</v>
      </c>
      <c r="I15833" t="s">
        <v>489</v>
      </c>
      <c r="J15833" t="s">
        <v>732</v>
      </c>
      <c r="K15833">
        <f t="shared" si="123"/>
        <v>15</v>
      </c>
      <c r="L15833">
        <v>20</v>
      </c>
      <c r="N15833">
        <v>5</v>
      </c>
      <c r="O15833">
        <v>1.3991</v>
      </c>
      <c r="R15833">
        <v>0.42370000000000002</v>
      </c>
      <c r="S15833">
        <v>0.13</v>
      </c>
      <c r="U15833">
        <v>2.96</v>
      </c>
    </row>
    <row r="15834" spans="1:30">
      <c r="A15834" t="s">
        <v>718</v>
      </c>
      <c r="B15834" t="s">
        <v>717</v>
      </c>
      <c r="D15834">
        <v>2018</v>
      </c>
      <c r="E15834" t="s">
        <v>732</v>
      </c>
      <c r="F15834" t="s">
        <v>722</v>
      </c>
      <c r="I15834" t="s">
        <v>489</v>
      </c>
      <c r="J15834" t="s">
        <v>732</v>
      </c>
      <c r="K15834">
        <f t="shared" si="123"/>
        <v>20</v>
      </c>
      <c r="L15834">
        <v>25</v>
      </c>
      <c r="N15834">
        <v>5</v>
      </c>
      <c r="O15834">
        <v>1.4253</v>
      </c>
      <c r="R15834">
        <v>0.3256</v>
      </c>
      <c r="S15834">
        <v>0.39</v>
      </c>
      <c r="U15834">
        <v>2.3199999999999998</v>
      </c>
    </row>
    <row r="15835" spans="1:30">
      <c r="A15835" t="s">
        <v>718</v>
      </c>
      <c r="B15835" t="s">
        <v>717</v>
      </c>
      <c r="D15835">
        <v>2018</v>
      </c>
      <c r="E15835" t="s">
        <v>732</v>
      </c>
      <c r="F15835" t="s">
        <v>722</v>
      </c>
      <c r="I15835" t="s">
        <v>489</v>
      </c>
      <c r="J15835" t="s">
        <v>732</v>
      </c>
      <c r="K15835">
        <f t="shared" si="123"/>
        <v>25</v>
      </c>
      <c r="L15835">
        <v>30</v>
      </c>
      <c r="N15835">
        <v>5</v>
      </c>
      <c r="O15835">
        <v>1.4519</v>
      </c>
      <c r="R15835">
        <v>0.2276</v>
      </c>
      <c r="S15835">
        <v>0.39</v>
      </c>
      <c r="U15835">
        <v>1.65</v>
      </c>
    </row>
    <row r="15836" spans="1:30">
      <c r="A15836" t="s">
        <v>718</v>
      </c>
      <c r="B15836" t="s">
        <v>717</v>
      </c>
      <c r="D15836">
        <v>2018</v>
      </c>
      <c r="E15836" t="s">
        <v>732</v>
      </c>
      <c r="F15836" t="s">
        <v>722</v>
      </c>
      <c r="I15836" t="s">
        <v>489</v>
      </c>
      <c r="J15836" t="s">
        <v>732</v>
      </c>
      <c r="K15836">
        <f t="shared" si="123"/>
        <v>30</v>
      </c>
      <c r="L15836">
        <v>40</v>
      </c>
      <c r="N15836">
        <v>10</v>
      </c>
      <c r="O15836">
        <v>1.4253</v>
      </c>
      <c r="R15836">
        <v>0.3256</v>
      </c>
      <c r="S15836">
        <v>0.36</v>
      </c>
      <c r="U15836">
        <v>4.6399999999999997</v>
      </c>
    </row>
    <row r="15837" spans="1:30">
      <c r="A15837" t="s">
        <v>718</v>
      </c>
      <c r="B15837" t="s">
        <v>717</v>
      </c>
      <c r="D15837">
        <v>2018</v>
      </c>
      <c r="E15837" t="s">
        <v>731</v>
      </c>
      <c r="F15837" t="s">
        <v>722</v>
      </c>
      <c r="I15837" t="s">
        <v>489</v>
      </c>
      <c r="J15837" t="s">
        <v>731</v>
      </c>
      <c r="K15837">
        <v>0</v>
      </c>
      <c r="L15837">
        <v>0</v>
      </c>
      <c r="O15837">
        <v>1.423</v>
      </c>
      <c r="R15837">
        <v>0.33389999999999997</v>
      </c>
      <c r="S15837">
        <v>0.56999999999999995</v>
      </c>
      <c r="U15837">
        <v>0</v>
      </c>
      <c r="W15837">
        <v>1.4470000000000001</v>
      </c>
      <c r="Y15837">
        <v>0.246</v>
      </c>
      <c r="Z15837">
        <v>0.20499999999999999</v>
      </c>
      <c r="AC15837">
        <v>26.73</v>
      </c>
      <c r="AD15837">
        <v>90</v>
      </c>
    </row>
    <row r="15838" spans="1:30">
      <c r="A15838" t="s">
        <v>718</v>
      </c>
      <c r="B15838" t="s">
        <v>717</v>
      </c>
      <c r="D15838">
        <v>2018</v>
      </c>
      <c r="E15838" t="s">
        <v>731</v>
      </c>
      <c r="F15838" t="s">
        <v>722</v>
      </c>
      <c r="I15838" t="s">
        <v>489</v>
      </c>
      <c r="J15838" t="s">
        <v>731</v>
      </c>
      <c r="K15838">
        <f t="shared" si="123"/>
        <v>0</v>
      </c>
      <c r="L15838">
        <v>3</v>
      </c>
      <c r="N15838">
        <v>3</v>
      </c>
      <c r="O15838">
        <v>1.3734</v>
      </c>
      <c r="R15838">
        <v>0.52190000000000003</v>
      </c>
      <c r="S15838">
        <v>0.19</v>
      </c>
      <c r="U15838">
        <v>2.15</v>
      </c>
    </row>
    <row r="15839" spans="1:30">
      <c r="A15839" t="s">
        <v>718</v>
      </c>
      <c r="B15839" t="s">
        <v>717</v>
      </c>
      <c r="D15839">
        <v>2018</v>
      </c>
      <c r="E15839" t="s">
        <v>731</v>
      </c>
      <c r="F15839" t="s">
        <v>722</v>
      </c>
      <c r="I15839" t="s">
        <v>489</v>
      </c>
      <c r="J15839" t="s">
        <v>731</v>
      </c>
      <c r="K15839">
        <f t="shared" si="123"/>
        <v>3</v>
      </c>
      <c r="L15839">
        <v>10</v>
      </c>
      <c r="N15839">
        <v>7</v>
      </c>
      <c r="O15839">
        <v>1.3993</v>
      </c>
      <c r="R15839">
        <v>0.42299999999999999</v>
      </c>
      <c r="S15839">
        <v>0.14000000000000001</v>
      </c>
      <c r="U15839">
        <v>4.1429999999999998</v>
      </c>
    </row>
    <row r="15840" spans="1:30">
      <c r="A15840" t="s">
        <v>718</v>
      </c>
      <c r="B15840" t="s">
        <v>717</v>
      </c>
      <c r="D15840">
        <v>2018</v>
      </c>
      <c r="E15840" t="s">
        <v>731</v>
      </c>
      <c r="F15840" t="s">
        <v>722</v>
      </c>
      <c r="I15840" t="s">
        <v>489</v>
      </c>
      <c r="J15840" t="s">
        <v>731</v>
      </c>
      <c r="K15840">
        <f t="shared" si="123"/>
        <v>10</v>
      </c>
      <c r="L15840">
        <v>20</v>
      </c>
      <c r="N15840">
        <v>10</v>
      </c>
      <c r="O15840">
        <v>1.4644999999999999</v>
      </c>
      <c r="R15840">
        <v>0.1817</v>
      </c>
      <c r="S15840">
        <v>0.37</v>
      </c>
      <c r="U15840">
        <v>2.661</v>
      </c>
    </row>
    <row r="15841" spans="1:30">
      <c r="A15841" t="s">
        <v>718</v>
      </c>
      <c r="B15841" t="s">
        <v>717</v>
      </c>
      <c r="D15841">
        <v>2018</v>
      </c>
      <c r="E15841" t="s">
        <v>731</v>
      </c>
      <c r="F15841" t="s">
        <v>722</v>
      </c>
      <c r="I15841" t="s">
        <v>489</v>
      </c>
      <c r="J15841" t="s">
        <v>731</v>
      </c>
      <c r="K15841">
        <f t="shared" si="123"/>
        <v>20</v>
      </c>
      <c r="L15841">
        <v>30</v>
      </c>
      <c r="N15841">
        <v>10</v>
      </c>
      <c r="O15841">
        <v>1.4657</v>
      </c>
      <c r="R15841">
        <v>0.1774</v>
      </c>
      <c r="S15841">
        <v>0.13</v>
      </c>
      <c r="U15841">
        <v>2.601</v>
      </c>
    </row>
    <row r="15842" spans="1:30">
      <c r="A15842" t="s">
        <v>718</v>
      </c>
      <c r="B15842" t="s">
        <v>717</v>
      </c>
      <c r="D15842">
        <v>2018</v>
      </c>
      <c r="E15842" t="s">
        <v>731</v>
      </c>
      <c r="F15842" t="s">
        <v>722</v>
      </c>
      <c r="I15842" t="s">
        <v>489</v>
      </c>
      <c r="J15842" t="s">
        <v>731</v>
      </c>
      <c r="K15842">
        <f t="shared" si="123"/>
        <v>30</v>
      </c>
      <c r="L15842">
        <v>40</v>
      </c>
      <c r="N15842">
        <v>10</v>
      </c>
      <c r="O15842">
        <v>1.4669000000000001</v>
      </c>
      <c r="R15842">
        <v>0.1731</v>
      </c>
      <c r="S15842">
        <v>0.08</v>
      </c>
      <c r="U15842">
        <v>2.5390000000000001</v>
      </c>
    </row>
    <row r="15843" spans="1:30">
      <c r="A15843" t="s">
        <v>718</v>
      </c>
      <c r="B15843" t="s">
        <v>717</v>
      </c>
      <c r="D15843">
        <v>2018</v>
      </c>
      <c r="E15843" t="s">
        <v>731</v>
      </c>
      <c r="F15843" t="s">
        <v>722</v>
      </c>
      <c r="I15843" t="s">
        <v>489</v>
      </c>
      <c r="J15843" t="s">
        <v>731</v>
      </c>
      <c r="K15843">
        <f t="shared" si="123"/>
        <v>40</v>
      </c>
      <c r="L15843">
        <v>50</v>
      </c>
      <c r="N15843">
        <v>10</v>
      </c>
      <c r="O15843">
        <v>1.4419999999999999</v>
      </c>
      <c r="R15843">
        <v>0.2636</v>
      </c>
      <c r="S15843">
        <v>0.22</v>
      </c>
      <c r="U15843">
        <v>3.802</v>
      </c>
    </row>
    <row r="15844" spans="1:30">
      <c r="A15844" t="s">
        <v>718</v>
      </c>
      <c r="B15844" t="s">
        <v>717</v>
      </c>
      <c r="D15844">
        <v>2018</v>
      </c>
      <c r="E15844" t="s">
        <v>731</v>
      </c>
      <c r="F15844" t="s">
        <v>722</v>
      </c>
      <c r="I15844" t="s">
        <v>489</v>
      </c>
      <c r="J15844" t="s">
        <v>731</v>
      </c>
      <c r="K15844">
        <f t="shared" si="123"/>
        <v>50</v>
      </c>
      <c r="L15844">
        <v>60</v>
      </c>
      <c r="N15844">
        <v>10</v>
      </c>
      <c r="O15844">
        <v>1.4824999999999999</v>
      </c>
      <c r="R15844">
        <v>0.1172</v>
      </c>
      <c r="S15844">
        <v>0.12</v>
      </c>
      <c r="U15844">
        <v>1.738</v>
      </c>
    </row>
    <row r="15845" spans="1:30">
      <c r="A15845" t="s">
        <v>718</v>
      </c>
      <c r="B15845" t="s">
        <v>717</v>
      </c>
      <c r="D15845">
        <v>2018</v>
      </c>
      <c r="E15845" t="s">
        <v>731</v>
      </c>
      <c r="F15845" t="s">
        <v>722</v>
      </c>
      <c r="I15845" t="s">
        <v>489</v>
      </c>
      <c r="J15845" t="s">
        <v>731</v>
      </c>
      <c r="K15845">
        <f t="shared" si="123"/>
        <v>60</v>
      </c>
      <c r="L15845">
        <v>65</v>
      </c>
      <c r="N15845">
        <v>5</v>
      </c>
      <c r="O15845">
        <v>1.4703999999999999</v>
      </c>
      <c r="R15845">
        <v>0.16039999999999999</v>
      </c>
      <c r="S15845">
        <v>0</v>
      </c>
      <c r="U15845">
        <v>1.179</v>
      </c>
    </row>
    <row r="15846" spans="1:30">
      <c r="A15846" t="s">
        <v>718</v>
      </c>
      <c r="B15846" t="s">
        <v>717</v>
      </c>
      <c r="D15846">
        <v>2018</v>
      </c>
      <c r="E15846" t="s">
        <v>731</v>
      </c>
      <c r="F15846" t="s">
        <v>722</v>
      </c>
      <c r="I15846" t="s">
        <v>489</v>
      </c>
      <c r="J15846" t="s">
        <v>731</v>
      </c>
      <c r="K15846">
        <f t="shared" si="123"/>
        <v>65</v>
      </c>
      <c r="L15846">
        <v>80</v>
      </c>
      <c r="N15846">
        <v>15</v>
      </c>
      <c r="O15846">
        <v>1.4853000000000001</v>
      </c>
      <c r="R15846">
        <v>0.10730000000000001</v>
      </c>
      <c r="S15846">
        <v>0.44</v>
      </c>
      <c r="U15846">
        <v>2.39</v>
      </c>
    </row>
    <row r="15847" spans="1:30">
      <c r="A15847" t="s">
        <v>718</v>
      </c>
      <c r="B15847" t="s">
        <v>717</v>
      </c>
      <c r="D15847">
        <v>2018</v>
      </c>
      <c r="E15847" t="s">
        <v>731</v>
      </c>
      <c r="F15847" t="s">
        <v>722</v>
      </c>
      <c r="I15847" t="s">
        <v>489</v>
      </c>
      <c r="J15847" t="s">
        <v>731</v>
      </c>
      <c r="K15847">
        <f t="shared" si="123"/>
        <v>80</v>
      </c>
      <c r="L15847">
        <v>90</v>
      </c>
      <c r="N15847">
        <v>10</v>
      </c>
      <c r="O15847">
        <v>1.4475</v>
      </c>
      <c r="R15847">
        <v>0.2437</v>
      </c>
      <c r="S15847">
        <v>0</v>
      </c>
      <c r="U15847">
        <v>3.528</v>
      </c>
    </row>
    <row r="15848" spans="1:30">
      <c r="A15848" t="s">
        <v>718</v>
      </c>
      <c r="B15848" t="s">
        <v>717</v>
      </c>
      <c r="D15848">
        <v>2018</v>
      </c>
      <c r="E15848" t="s">
        <v>730</v>
      </c>
      <c r="F15848" t="s">
        <v>722</v>
      </c>
      <c r="I15848" t="s">
        <v>489</v>
      </c>
      <c r="J15848" t="s">
        <v>730</v>
      </c>
      <c r="K15848">
        <v>0</v>
      </c>
      <c r="O15848">
        <v>1.4114</v>
      </c>
      <c r="R15848">
        <v>0.37740000000000001</v>
      </c>
      <c r="S15848">
        <v>4.7E-2</v>
      </c>
      <c r="U15848">
        <v>0</v>
      </c>
      <c r="W15848">
        <v>1.4039999999999999</v>
      </c>
      <c r="Y15848">
        <v>0.40600000000000003</v>
      </c>
      <c r="Z15848">
        <v>0.08</v>
      </c>
      <c r="AC15848">
        <v>46.249000000000002</v>
      </c>
      <c r="AD15848">
        <v>90</v>
      </c>
    </row>
    <row r="15849" spans="1:30">
      <c r="A15849" t="s">
        <v>718</v>
      </c>
      <c r="B15849" t="s">
        <v>717</v>
      </c>
      <c r="D15849">
        <v>2018</v>
      </c>
      <c r="E15849" t="s">
        <v>730</v>
      </c>
      <c r="F15849" t="s">
        <v>722</v>
      </c>
      <c r="I15849" t="s">
        <v>489</v>
      </c>
      <c r="J15849" t="s">
        <v>730</v>
      </c>
      <c r="K15849">
        <f t="shared" si="123"/>
        <v>0</v>
      </c>
      <c r="L15849">
        <v>3</v>
      </c>
      <c r="N15849">
        <v>3</v>
      </c>
      <c r="O15849">
        <v>1.3620000000000001</v>
      </c>
      <c r="R15849">
        <v>0.56599999999999995</v>
      </c>
      <c r="S15849">
        <v>4.7E-2</v>
      </c>
      <c r="U15849">
        <v>2.3130000000000002</v>
      </c>
    </row>
    <row r="15850" spans="1:30">
      <c r="A15850" t="s">
        <v>718</v>
      </c>
      <c r="B15850" t="s">
        <v>717</v>
      </c>
      <c r="D15850">
        <v>2018</v>
      </c>
      <c r="E15850" t="s">
        <v>730</v>
      </c>
      <c r="F15850" t="s">
        <v>722</v>
      </c>
      <c r="I15850" t="s">
        <v>489</v>
      </c>
      <c r="J15850" t="s">
        <v>730</v>
      </c>
      <c r="K15850">
        <f t="shared" si="123"/>
        <v>3</v>
      </c>
      <c r="L15850">
        <v>10</v>
      </c>
      <c r="N15850">
        <v>7</v>
      </c>
      <c r="O15850">
        <v>1.3620000000000001</v>
      </c>
      <c r="R15850">
        <v>0.56599999999999995</v>
      </c>
      <c r="S15850">
        <v>4.7E-2</v>
      </c>
      <c r="U15850">
        <v>5.3970000000000002</v>
      </c>
    </row>
    <row r="15851" spans="1:30">
      <c r="A15851" t="s">
        <v>718</v>
      </c>
      <c r="B15851" t="s">
        <v>717</v>
      </c>
      <c r="D15851">
        <v>2018</v>
      </c>
      <c r="E15851" t="s">
        <v>730</v>
      </c>
      <c r="F15851" t="s">
        <v>722</v>
      </c>
      <c r="I15851" t="s">
        <v>489</v>
      </c>
      <c r="J15851" t="s">
        <v>730</v>
      </c>
      <c r="K15851">
        <f t="shared" si="123"/>
        <v>10</v>
      </c>
      <c r="L15851">
        <v>20</v>
      </c>
      <c r="N15851">
        <v>10</v>
      </c>
      <c r="O15851">
        <v>1.3865000000000001</v>
      </c>
      <c r="R15851">
        <v>0.47170000000000001</v>
      </c>
      <c r="S15851">
        <v>4.7E-2</v>
      </c>
      <c r="U15851">
        <v>6.54</v>
      </c>
    </row>
    <row r="15852" spans="1:30">
      <c r="A15852" t="s">
        <v>718</v>
      </c>
      <c r="B15852" t="s">
        <v>717</v>
      </c>
      <c r="D15852">
        <v>2018</v>
      </c>
      <c r="E15852" t="s">
        <v>730</v>
      </c>
      <c r="F15852" t="s">
        <v>722</v>
      </c>
      <c r="I15852" t="s">
        <v>489</v>
      </c>
      <c r="J15852" t="s">
        <v>730</v>
      </c>
      <c r="K15852">
        <f t="shared" si="123"/>
        <v>20</v>
      </c>
      <c r="L15852">
        <v>30</v>
      </c>
      <c r="N15852">
        <v>10</v>
      </c>
      <c r="O15852">
        <v>1.3742000000000001</v>
      </c>
      <c r="R15852">
        <v>0.51890000000000003</v>
      </c>
      <c r="S15852">
        <v>4.7E-2</v>
      </c>
      <c r="U15852">
        <v>7.13</v>
      </c>
    </row>
    <row r="15853" spans="1:30">
      <c r="A15853" t="s">
        <v>718</v>
      </c>
      <c r="B15853" t="s">
        <v>717</v>
      </c>
      <c r="D15853">
        <v>2018</v>
      </c>
      <c r="E15853" t="s">
        <v>730</v>
      </c>
      <c r="F15853" t="s">
        <v>722</v>
      </c>
      <c r="I15853" t="s">
        <v>489</v>
      </c>
      <c r="J15853" t="s">
        <v>730</v>
      </c>
      <c r="K15853">
        <f t="shared" si="123"/>
        <v>30</v>
      </c>
      <c r="L15853">
        <v>40</v>
      </c>
      <c r="N15853">
        <v>10</v>
      </c>
      <c r="O15853">
        <v>1.4114</v>
      </c>
      <c r="R15853">
        <v>0.37740000000000001</v>
      </c>
      <c r="S15853">
        <v>0.189</v>
      </c>
      <c r="U15853">
        <v>5.3259999999999996</v>
      </c>
    </row>
    <row r="15854" spans="1:30">
      <c r="A15854" t="s">
        <v>718</v>
      </c>
      <c r="B15854" t="s">
        <v>717</v>
      </c>
      <c r="D15854">
        <v>2018</v>
      </c>
      <c r="E15854" t="s">
        <v>730</v>
      </c>
      <c r="F15854" t="s">
        <v>722</v>
      </c>
      <c r="I15854" t="s">
        <v>489</v>
      </c>
      <c r="J15854" t="s">
        <v>730</v>
      </c>
      <c r="K15854">
        <f t="shared" si="123"/>
        <v>40</v>
      </c>
      <c r="L15854">
        <v>50</v>
      </c>
      <c r="N15854">
        <v>10</v>
      </c>
      <c r="O15854">
        <v>1.4114</v>
      </c>
      <c r="R15854">
        <v>0.37740000000000001</v>
      </c>
      <c r="S15854">
        <v>0.23599999999999999</v>
      </c>
      <c r="U15854">
        <v>5.3259999999999996</v>
      </c>
    </row>
    <row r="15855" spans="1:30">
      <c r="A15855" t="s">
        <v>718</v>
      </c>
      <c r="B15855" t="s">
        <v>717</v>
      </c>
      <c r="D15855">
        <v>2018</v>
      </c>
      <c r="E15855" t="s">
        <v>730</v>
      </c>
      <c r="F15855" t="s">
        <v>722</v>
      </c>
      <c r="I15855" t="s">
        <v>489</v>
      </c>
      <c r="J15855" t="s">
        <v>730</v>
      </c>
      <c r="K15855">
        <f t="shared" si="123"/>
        <v>50</v>
      </c>
      <c r="L15855">
        <v>65</v>
      </c>
      <c r="N15855">
        <v>15</v>
      </c>
      <c r="O15855">
        <v>1.4625999999999999</v>
      </c>
      <c r="R15855">
        <v>0.18870000000000001</v>
      </c>
      <c r="S15855">
        <v>0</v>
      </c>
      <c r="U15855">
        <v>4.1390000000000002</v>
      </c>
    </row>
    <row r="15856" spans="1:30">
      <c r="A15856" t="s">
        <v>718</v>
      </c>
      <c r="B15856" t="s">
        <v>717</v>
      </c>
      <c r="D15856">
        <v>2018</v>
      </c>
      <c r="E15856" t="s">
        <v>730</v>
      </c>
      <c r="F15856" t="s">
        <v>722</v>
      </c>
      <c r="I15856" t="s">
        <v>489</v>
      </c>
      <c r="J15856" t="s">
        <v>730</v>
      </c>
      <c r="K15856">
        <f t="shared" si="123"/>
        <v>65</v>
      </c>
      <c r="L15856">
        <v>80</v>
      </c>
      <c r="N15856">
        <v>15</v>
      </c>
      <c r="O15856">
        <v>1.4625999999999999</v>
      </c>
      <c r="R15856">
        <v>0.18870000000000001</v>
      </c>
      <c r="S15856">
        <v>4.7E-2</v>
      </c>
      <c r="U15856">
        <v>4.1390000000000002</v>
      </c>
    </row>
    <row r="15857" spans="1:30">
      <c r="A15857" t="s">
        <v>718</v>
      </c>
      <c r="B15857" t="s">
        <v>717</v>
      </c>
      <c r="D15857">
        <v>2018</v>
      </c>
      <c r="E15857" t="s">
        <v>730</v>
      </c>
      <c r="F15857" t="s">
        <v>722</v>
      </c>
      <c r="I15857" t="s">
        <v>489</v>
      </c>
      <c r="J15857" t="s">
        <v>730</v>
      </c>
      <c r="K15857">
        <f t="shared" si="123"/>
        <v>80</v>
      </c>
      <c r="L15857">
        <v>90</v>
      </c>
      <c r="N15857">
        <v>10</v>
      </c>
      <c r="O15857">
        <v>1.3989</v>
      </c>
      <c r="R15857">
        <v>0.42449999999999999</v>
      </c>
      <c r="S15857">
        <v>9.4E-2</v>
      </c>
      <c r="U15857">
        <v>5.9390000000000001</v>
      </c>
    </row>
    <row r="15858" spans="1:30">
      <c r="A15858" t="s">
        <v>718</v>
      </c>
      <c r="B15858" t="s">
        <v>717</v>
      </c>
      <c r="D15858">
        <v>2018</v>
      </c>
      <c r="E15858" t="s">
        <v>729</v>
      </c>
      <c r="F15858" t="s">
        <v>722</v>
      </c>
      <c r="I15858" t="s">
        <v>489</v>
      </c>
      <c r="J15858" t="s">
        <v>729</v>
      </c>
      <c r="K15858">
        <v>0</v>
      </c>
      <c r="O15858">
        <v>1.2786</v>
      </c>
      <c r="R15858">
        <v>0.90049999999999997</v>
      </c>
      <c r="S15858">
        <v>9.5000000000000001E-2</v>
      </c>
      <c r="U15858">
        <v>0</v>
      </c>
      <c r="W15858">
        <v>1.369</v>
      </c>
      <c r="Y15858">
        <v>0.54500000000000004</v>
      </c>
      <c r="Z15858">
        <v>9.5000000000000001E-2</v>
      </c>
      <c r="AC15858">
        <v>24.9</v>
      </c>
      <c r="AD15858">
        <v>40</v>
      </c>
    </row>
    <row r="15859" spans="1:30">
      <c r="A15859" t="s">
        <v>718</v>
      </c>
      <c r="B15859" t="s">
        <v>717</v>
      </c>
      <c r="D15859">
        <v>2018</v>
      </c>
      <c r="E15859" t="s">
        <v>729</v>
      </c>
      <c r="F15859" t="s">
        <v>722</v>
      </c>
      <c r="I15859" t="s">
        <v>489</v>
      </c>
      <c r="J15859" t="s">
        <v>729</v>
      </c>
      <c r="K15859">
        <f t="shared" si="123"/>
        <v>0</v>
      </c>
      <c r="L15859">
        <v>3</v>
      </c>
      <c r="N15859">
        <v>3</v>
      </c>
      <c r="O15859">
        <v>1.3017000000000001</v>
      </c>
      <c r="R15859">
        <v>0.80569999999999997</v>
      </c>
      <c r="S15859">
        <v>9.5000000000000001E-2</v>
      </c>
      <c r="U15859">
        <v>3.1459999999999999</v>
      </c>
    </row>
    <row r="15860" spans="1:30">
      <c r="A15860" t="s">
        <v>718</v>
      </c>
      <c r="B15860" t="s">
        <v>717</v>
      </c>
      <c r="D15860">
        <v>2018</v>
      </c>
      <c r="E15860" t="s">
        <v>729</v>
      </c>
      <c r="F15860" t="s">
        <v>722</v>
      </c>
      <c r="I15860" t="s">
        <v>489</v>
      </c>
      <c r="J15860" t="s">
        <v>729</v>
      </c>
      <c r="K15860">
        <f t="shared" si="123"/>
        <v>3</v>
      </c>
      <c r="L15860">
        <v>10</v>
      </c>
      <c r="N15860">
        <v>7</v>
      </c>
      <c r="O15860">
        <v>1.3251999999999999</v>
      </c>
      <c r="R15860">
        <v>0.71089999999999998</v>
      </c>
      <c r="S15860">
        <v>0.23699999999999999</v>
      </c>
      <c r="U15860">
        <v>6.5949999999999998</v>
      </c>
    </row>
    <row r="15861" spans="1:30">
      <c r="A15861" t="s">
        <v>718</v>
      </c>
      <c r="B15861" t="s">
        <v>717</v>
      </c>
      <c r="D15861">
        <v>2018</v>
      </c>
      <c r="E15861" t="s">
        <v>729</v>
      </c>
      <c r="F15861" t="s">
        <v>722</v>
      </c>
      <c r="I15861" t="s">
        <v>489</v>
      </c>
      <c r="J15861" t="s">
        <v>729</v>
      </c>
      <c r="K15861">
        <f t="shared" si="123"/>
        <v>10</v>
      </c>
      <c r="L15861">
        <v>15</v>
      </c>
      <c r="N15861">
        <v>5</v>
      </c>
      <c r="O15861">
        <v>1.3133999999999999</v>
      </c>
      <c r="R15861">
        <v>0.75829999999999997</v>
      </c>
      <c r="S15861">
        <v>0.33200000000000002</v>
      </c>
      <c r="U15861">
        <v>4.9800000000000004</v>
      </c>
    </row>
    <row r="15862" spans="1:30">
      <c r="A15862" t="s">
        <v>718</v>
      </c>
      <c r="B15862" t="s">
        <v>717</v>
      </c>
      <c r="D15862">
        <v>2018</v>
      </c>
      <c r="E15862" t="s">
        <v>729</v>
      </c>
      <c r="F15862" t="s">
        <v>722</v>
      </c>
      <c r="I15862" t="s">
        <v>489</v>
      </c>
      <c r="J15862" t="s">
        <v>729</v>
      </c>
      <c r="K15862">
        <f t="shared" si="123"/>
        <v>15</v>
      </c>
      <c r="L15862">
        <v>20</v>
      </c>
      <c r="N15862">
        <v>5</v>
      </c>
      <c r="O15862">
        <v>1.4363999999999999</v>
      </c>
      <c r="R15862">
        <v>0.28439999999999999</v>
      </c>
      <c r="S15862">
        <v>0</v>
      </c>
      <c r="U15862">
        <v>2.0419999999999998</v>
      </c>
    </row>
    <row r="15863" spans="1:30">
      <c r="A15863" t="s">
        <v>718</v>
      </c>
      <c r="B15863" t="s">
        <v>717</v>
      </c>
      <c r="D15863">
        <v>2018</v>
      </c>
      <c r="E15863" t="s">
        <v>729</v>
      </c>
      <c r="F15863" t="s">
        <v>722</v>
      </c>
      <c r="I15863" t="s">
        <v>489</v>
      </c>
      <c r="J15863" t="s">
        <v>729</v>
      </c>
      <c r="K15863">
        <f t="shared" si="123"/>
        <v>20</v>
      </c>
      <c r="L15863">
        <v>25</v>
      </c>
      <c r="N15863">
        <v>5</v>
      </c>
      <c r="O15863">
        <v>1.3983000000000001</v>
      </c>
      <c r="R15863">
        <v>0.42649999999999999</v>
      </c>
      <c r="S15863">
        <v>0</v>
      </c>
      <c r="U15863">
        <v>2.9820000000000002</v>
      </c>
    </row>
    <row r="15864" spans="1:30">
      <c r="A15864" t="s">
        <v>718</v>
      </c>
      <c r="B15864" t="s">
        <v>717</v>
      </c>
      <c r="D15864">
        <v>2018</v>
      </c>
      <c r="E15864" t="s">
        <v>729</v>
      </c>
      <c r="F15864" t="s">
        <v>722</v>
      </c>
      <c r="I15864" t="s">
        <v>489</v>
      </c>
      <c r="J15864" t="s">
        <v>729</v>
      </c>
      <c r="K15864">
        <f t="shared" si="123"/>
        <v>25</v>
      </c>
      <c r="L15864">
        <v>30</v>
      </c>
      <c r="N15864">
        <v>5</v>
      </c>
      <c r="O15864">
        <v>1.4493</v>
      </c>
      <c r="R15864">
        <v>0.23699999999999999</v>
      </c>
      <c r="S15864">
        <v>0</v>
      </c>
      <c r="U15864">
        <v>1.7170000000000001</v>
      </c>
    </row>
    <row r="15865" spans="1:30">
      <c r="A15865" t="s">
        <v>718</v>
      </c>
      <c r="B15865" t="s">
        <v>717</v>
      </c>
      <c r="D15865">
        <v>2018</v>
      </c>
      <c r="E15865" t="s">
        <v>729</v>
      </c>
      <c r="F15865" t="s">
        <v>722</v>
      </c>
      <c r="I15865" t="s">
        <v>489</v>
      </c>
      <c r="J15865" t="s">
        <v>729</v>
      </c>
      <c r="K15865">
        <f t="shared" si="123"/>
        <v>30</v>
      </c>
      <c r="L15865">
        <v>40</v>
      </c>
      <c r="N15865">
        <v>10</v>
      </c>
      <c r="O15865">
        <v>1.4493</v>
      </c>
      <c r="R15865">
        <v>0.23699999999999999</v>
      </c>
      <c r="S15865">
        <v>0</v>
      </c>
      <c r="U15865">
        <v>3.4340000000000002</v>
      </c>
    </row>
    <row r="15866" spans="1:30">
      <c r="A15866" t="s">
        <v>718</v>
      </c>
      <c r="B15866" t="s">
        <v>717</v>
      </c>
      <c r="D15866">
        <v>2018</v>
      </c>
      <c r="E15866" t="s">
        <v>728</v>
      </c>
      <c r="F15866" t="s">
        <v>722</v>
      </c>
      <c r="I15866" t="s">
        <v>489</v>
      </c>
      <c r="J15866" t="s">
        <v>728</v>
      </c>
      <c r="K15866">
        <v>0</v>
      </c>
      <c r="O15866">
        <v>1.2336</v>
      </c>
      <c r="R15866">
        <v>1.0900000000000001</v>
      </c>
      <c r="S15866">
        <v>4.3600000000000003</v>
      </c>
      <c r="U15866">
        <v>0</v>
      </c>
      <c r="W15866">
        <v>1.34</v>
      </c>
      <c r="Y15866">
        <v>0.66400000000000003</v>
      </c>
      <c r="Z15866">
        <v>4.7539999999999996</v>
      </c>
      <c r="AC15866">
        <v>73.137</v>
      </c>
      <c r="AD15866">
        <v>90</v>
      </c>
    </row>
    <row r="15867" spans="1:30">
      <c r="A15867" t="s">
        <v>718</v>
      </c>
      <c r="B15867" t="s">
        <v>717</v>
      </c>
      <c r="D15867">
        <v>2018</v>
      </c>
      <c r="E15867" t="s">
        <v>728</v>
      </c>
      <c r="F15867" t="s">
        <v>722</v>
      </c>
      <c r="I15867" t="s">
        <v>489</v>
      </c>
      <c r="J15867" t="s">
        <v>728</v>
      </c>
      <c r="K15867">
        <f t="shared" si="123"/>
        <v>0</v>
      </c>
      <c r="L15867">
        <v>3</v>
      </c>
      <c r="N15867">
        <v>3</v>
      </c>
      <c r="O15867">
        <v>1.3613</v>
      </c>
      <c r="R15867">
        <v>0.56869999999999998</v>
      </c>
      <c r="S15867">
        <v>4.6920000000000002</v>
      </c>
      <c r="U15867">
        <v>2.3199999999999998</v>
      </c>
    </row>
    <row r="15868" spans="1:30">
      <c r="A15868" t="s">
        <v>718</v>
      </c>
      <c r="B15868" t="s">
        <v>717</v>
      </c>
      <c r="D15868">
        <v>2018</v>
      </c>
      <c r="E15868" t="s">
        <v>728</v>
      </c>
      <c r="F15868" t="s">
        <v>722</v>
      </c>
      <c r="I15868" t="s">
        <v>489</v>
      </c>
      <c r="J15868" t="s">
        <v>728</v>
      </c>
      <c r="K15868">
        <f t="shared" si="123"/>
        <v>3</v>
      </c>
      <c r="L15868">
        <v>10</v>
      </c>
      <c r="N15868">
        <v>7</v>
      </c>
      <c r="O15868">
        <v>1.4623999999999999</v>
      </c>
      <c r="R15868">
        <v>0.18959999999999999</v>
      </c>
      <c r="S15868">
        <v>5.024</v>
      </c>
      <c r="U15868">
        <v>1.94</v>
      </c>
    </row>
    <row r="15869" spans="1:30">
      <c r="A15869" t="s">
        <v>718</v>
      </c>
      <c r="B15869" t="s">
        <v>717</v>
      </c>
      <c r="D15869">
        <v>2018</v>
      </c>
      <c r="E15869" t="s">
        <v>728</v>
      </c>
      <c r="F15869" t="s">
        <v>722</v>
      </c>
      <c r="I15869" t="s">
        <v>489</v>
      </c>
      <c r="J15869" t="s">
        <v>728</v>
      </c>
      <c r="K15869">
        <f t="shared" si="123"/>
        <v>10</v>
      </c>
      <c r="L15869">
        <v>20</v>
      </c>
      <c r="N15869">
        <v>10</v>
      </c>
      <c r="O15869">
        <v>1.3983000000000001</v>
      </c>
      <c r="R15869">
        <v>0.42649999999999999</v>
      </c>
      <c r="S15869">
        <v>5.0709999999999997</v>
      </c>
      <c r="U15869">
        <v>5.96</v>
      </c>
    </row>
    <row r="15870" spans="1:30">
      <c r="A15870" t="s">
        <v>718</v>
      </c>
      <c r="B15870" t="s">
        <v>717</v>
      </c>
      <c r="D15870">
        <v>2018</v>
      </c>
      <c r="E15870" t="s">
        <v>728</v>
      </c>
      <c r="F15870" t="s">
        <v>722</v>
      </c>
      <c r="I15870" t="s">
        <v>489</v>
      </c>
      <c r="J15870" t="s">
        <v>728</v>
      </c>
      <c r="K15870">
        <f t="shared" si="123"/>
        <v>20</v>
      </c>
      <c r="L15870">
        <v>30</v>
      </c>
      <c r="N15870">
        <v>10</v>
      </c>
      <c r="O15870">
        <v>1.1796</v>
      </c>
      <c r="R15870">
        <v>1.327</v>
      </c>
      <c r="S15870">
        <v>4.4080000000000004</v>
      </c>
      <c r="U15870">
        <v>15.65</v>
      </c>
    </row>
    <row r="15871" spans="1:30">
      <c r="A15871" t="s">
        <v>718</v>
      </c>
      <c r="B15871" t="s">
        <v>717</v>
      </c>
      <c r="D15871">
        <v>2018</v>
      </c>
      <c r="E15871" t="s">
        <v>728</v>
      </c>
      <c r="F15871" t="s">
        <v>722</v>
      </c>
      <c r="I15871" t="s">
        <v>489</v>
      </c>
      <c r="J15871" t="s">
        <v>728</v>
      </c>
      <c r="K15871">
        <f t="shared" si="123"/>
        <v>30</v>
      </c>
      <c r="L15871">
        <v>40</v>
      </c>
      <c r="N15871">
        <v>10</v>
      </c>
      <c r="O15871">
        <v>1.4236</v>
      </c>
      <c r="R15871">
        <v>0.33179999999999998</v>
      </c>
      <c r="S15871">
        <v>5.1180000000000003</v>
      </c>
      <c r="U15871">
        <v>4.72</v>
      </c>
    </row>
    <row r="15872" spans="1:30">
      <c r="A15872" t="s">
        <v>718</v>
      </c>
      <c r="B15872" t="s">
        <v>717</v>
      </c>
      <c r="D15872">
        <v>2018</v>
      </c>
      <c r="E15872" t="s">
        <v>728</v>
      </c>
      <c r="F15872" t="s">
        <v>722</v>
      </c>
      <c r="I15872" t="s">
        <v>489</v>
      </c>
      <c r="J15872" t="s">
        <v>728</v>
      </c>
      <c r="K15872">
        <f t="shared" si="123"/>
        <v>40</v>
      </c>
      <c r="L15872">
        <v>50</v>
      </c>
      <c r="N15872">
        <v>10</v>
      </c>
      <c r="O15872">
        <v>1.3734999999999999</v>
      </c>
      <c r="R15872">
        <v>0.52129999999999999</v>
      </c>
      <c r="S15872">
        <v>4.8339999999999996</v>
      </c>
      <c r="U15872">
        <v>7.16</v>
      </c>
    </row>
    <row r="15873" spans="1:30">
      <c r="A15873" t="s">
        <v>718</v>
      </c>
      <c r="B15873" t="s">
        <v>717</v>
      </c>
      <c r="D15873">
        <v>2018</v>
      </c>
      <c r="E15873" t="s">
        <v>728</v>
      </c>
      <c r="F15873" t="s">
        <v>722</v>
      </c>
      <c r="I15873" t="s">
        <v>489</v>
      </c>
      <c r="J15873" t="s">
        <v>728</v>
      </c>
      <c r="K15873">
        <f t="shared" si="123"/>
        <v>50</v>
      </c>
      <c r="L15873">
        <v>65</v>
      </c>
      <c r="N15873">
        <v>15</v>
      </c>
      <c r="O15873">
        <v>1.3858999999999999</v>
      </c>
      <c r="R15873">
        <v>0.47389999999999999</v>
      </c>
      <c r="S15873">
        <v>5.5919999999999996</v>
      </c>
      <c r="U15873">
        <v>9.85</v>
      </c>
    </row>
    <row r="15874" spans="1:30">
      <c r="A15874" t="s">
        <v>718</v>
      </c>
      <c r="B15874" t="s">
        <v>717</v>
      </c>
      <c r="D15874">
        <v>2018</v>
      </c>
      <c r="E15874" t="s">
        <v>728</v>
      </c>
      <c r="F15874" t="s">
        <v>722</v>
      </c>
      <c r="I15874" t="s">
        <v>489</v>
      </c>
      <c r="J15874" t="s">
        <v>728</v>
      </c>
      <c r="K15874">
        <f t="shared" si="123"/>
        <v>65</v>
      </c>
      <c r="L15874">
        <v>80</v>
      </c>
      <c r="N15874">
        <v>15</v>
      </c>
      <c r="O15874">
        <v>1.3613</v>
      </c>
      <c r="R15874">
        <v>0.56869999999999998</v>
      </c>
      <c r="S15874">
        <v>4.1710000000000003</v>
      </c>
      <c r="U15874">
        <v>11.61</v>
      </c>
    </row>
    <row r="15875" spans="1:30">
      <c r="A15875" t="s">
        <v>718</v>
      </c>
      <c r="B15875" t="s">
        <v>717</v>
      </c>
      <c r="D15875">
        <v>2018</v>
      </c>
      <c r="E15875" t="s">
        <v>728</v>
      </c>
      <c r="F15875" t="s">
        <v>722</v>
      </c>
      <c r="I15875" t="s">
        <v>489</v>
      </c>
      <c r="J15875" t="s">
        <v>728</v>
      </c>
      <c r="K15875">
        <f t="shared" si="123"/>
        <v>80</v>
      </c>
      <c r="L15875">
        <v>90</v>
      </c>
      <c r="N15875">
        <v>10</v>
      </c>
      <c r="O15875">
        <v>1.2225999999999999</v>
      </c>
      <c r="R15875">
        <v>1.1374</v>
      </c>
      <c r="S15875">
        <v>4.2649999999999997</v>
      </c>
      <c r="U15875">
        <v>13.91</v>
      </c>
    </row>
    <row r="15876" spans="1:30">
      <c r="A15876" t="s">
        <v>718</v>
      </c>
      <c r="B15876" t="s">
        <v>717</v>
      </c>
      <c r="D15876">
        <v>2018</v>
      </c>
      <c r="E15876" t="s">
        <v>727</v>
      </c>
      <c r="F15876" t="s">
        <v>722</v>
      </c>
      <c r="I15876" t="s">
        <v>489</v>
      </c>
      <c r="J15876" t="s">
        <v>727</v>
      </c>
      <c r="O15876">
        <v>1.2958000000000001</v>
      </c>
      <c r="R15876">
        <v>0.82969999999999999</v>
      </c>
      <c r="S15876">
        <v>0.76400000000000001</v>
      </c>
      <c r="U15876">
        <v>0</v>
      </c>
      <c r="W15876">
        <v>1.2609999999999999</v>
      </c>
      <c r="Y15876">
        <v>0.98599999999999999</v>
      </c>
      <c r="Z15876">
        <v>1.5409999999999999</v>
      </c>
      <c r="AC15876">
        <v>50.965000000000003</v>
      </c>
      <c r="AD15876">
        <v>40</v>
      </c>
    </row>
    <row r="15877" spans="1:30">
      <c r="A15877" t="s">
        <v>718</v>
      </c>
      <c r="B15877" t="s">
        <v>717</v>
      </c>
      <c r="D15877">
        <v>2018</v>
      </c>
      <c r="E15877" t="s">
        <v>727</v>
      </c>
      <c r="F15877" t="s">
        <v>722</v>
      </c>
      <c r="I15877" t="s">
        <v>489</v>
      </c>
      <c r="J15877" t="s">
        <v>727</v>
      </c>
      <c r="K15877">
        <f t="shared" si="123"/>
        <v>0</v>
      </c>
      <c r="L15877">
        <v>3</v>
      </c>
      <c r="N15877">
        <v>3</v>
      </c>
      <c r="O15877">
        <v>1.345</v>
      </c>
      <c r="R15877">
        <v>0.63239999999999996</v>
      </c>
      <c r="S15877">
        <v>0.96099999999999997</v>
      </c>
      <c r="U15877">
        <v>2.552</v>
      </c>
    </row>
    <row r="15878" spans="1:30">
      <c r="A15878" t="s">
        <v>718</v>
      </c>
      <c r="B15878" t="s">
        <v>717</v>
      </c>
      <c r="D15878">
        <v>2018</v>
      </c>
      <c r="E15878" t="s">
        <v>727</v>
      </c>
      <c r="F15878" t="s">
        <v>722</v>
      </c>
      <c r="I15878" t="s">
        <v>489</v>
      </c>
      <c r="J15878" t="s">
        <v>727</v>
      </c>
      <c r="K15878">
        <f t="shared" si="123"/>
        <v>3</v>
      </c>
      <c r="L15878">
        <v>10</v>
      </c>
      <c r="N15878">
        <v>7</v>
      </c>
      <c r="O15878">
        <v>1.264</v>
      </c>
      <c r="R15878">
        <v>0.96120000000000005</v>
      </c>
      <c r="S15878">
        <v>0.73099999999999998</v>
      </c>
      <c r="U15878">
        <v>8.5050000000000008</v>
      </c>
    </row>
    <row r="15879" spans="1:30">
      <c r="A15879" t="s">
        <v>718</v>
      </c>
      <c r="B15879" t="s">
        <v>717</v>
      </c>
      <c r="D15879">
        <v>2018</v>
      </c>
      <c r="E15879" t="s">
        <v>727</v>
      </c>
      <c r="F15879" t="s">
        <v>722</v>
      </c>
      <c r="I15879" t="s">
        <v>489</v>
      </c>
      <c r="J15879" t="s">
        <v>727</v>
      </c>
      <c r="K15879">
        <f t="shared" si="123"/>
        <v>10</v>
      </c>
      <c r="L15879">
        <v>15</v>
      </c>
      <c r="N15879">
        <v>5</v>
      </c>
      <c r="O15879">
        <v>1.2562</v>
      </c>
      <c r="R15879">
        <v>0.99409999999999998</v>
      </c>
      <c r="S15879">
        <v>0.86299999999999999</v>
      </c>
      <c r="U15879">
        <v>6.2439999999999998</v>
      </c>
    </row>
    <row r="15880" spans="1:30">
      <c r="A15880" t="s">
        <v>718</v>
      </c>
      <c r="B15880" t="s">
        <v>717</v>
      </c>
      <c r="D15880">
        <v>2018</v>
      </c>
      <c r="E15880" t="s">
        <v>727</v>
      </c>
      <c r="F15880" t="s">
        <v>722</v>
      </c>
      <c r="I15880" t="s">
        <v>489</v>
      </c>
      <c r="J15880" t="s">
        <v>727</v>
      </c>
      <c r="K15880">
        <f t="shared" si="123"/>
        <v>15</v>
      </c>
      <c r="L15880">
        <v>20</v>
      </c>
      <c r="N15880">
        <v>5</v>
      </c>
      <c r="O15880">
        <v>1.089</v>
      </c>
      <c r="R15880">
        <v>1.7503</v>
      </c>
      <c r="S15880">
        <v>1.5529999999999999</v>
      </c>
      <c r="U15880">
        <v>9.5299999999999994</v>
      </c>
    </row>
    <row r="15881" spans="1:30">
      <c r="A15881" t="s">
        <v>718</v>
      </c>
      <c r="B15881" t="s">
        <v>717</v>
      </c>
      <c r="D15881">
        <v>2018</v>
      </c>
      <c r="E15881" t="s">
        <v>727</v>
      </c>
      <c r="F15881" t="s">
        <v>722</v>
      </c>
      <c r="I15881" t="s">
        <v>489</v>
      </c>
      <c r="J15881" t="s">
        <v>727</v>
      </c>
      <c r="K15881">
        <f t="shared" si="123"/>
        <v>20</v>
      </c>
      <c r="L15881">
        <v>30</v>
      </c>
      <c r="N15881">
        <v>10</v>
      </c>
      <c r="O15881">
        <v>1.2178</v>
      </c>
      <c r="R15881">
        <v>1.1585000000000001</v>
      </c>
      <c r="S15881">
        <v>2.2759999999999998</v>
      </c>
      <c r="U15881">
        <v>14.108000000000001</v>
      </c>
    </row>
    <row r="15882" spans="1:30">
      <c r="A15882" t="s">
        <v>718</v>
      </c>
      <c r="B15882" t="s">
        <v>717</v>
      </c>
      <c r="D15882">
        <v>2018</v>
      </c>
      <c r="E15882" t="s">
        <v>727</v>
      </c>
      <c r="F15882" t="s">
        <v>722</v>
      </c>
      <c r="I15882" t="s">
        <v>489</v>
      </c>
      <c r="J15882" t="s">
        <v>727</v>
      </c>
      <c r="K15882">
        <f t="shared" si="123"/>
        <v>30</v>
      </c>
      <c r="L15882">
        <v>35</v>
      </c>
      <c r="N15882">
        <v>5</v>
      </c>
      <c r="O15882">
        <v>1.2406999999999999</v>
      </c>
      <c r="R15882">
        <v>1.0598000000000001</v>
      </c>
      <c r="S15882">
        <v>2.3090000000000002</v>
      </c>
      <c r="U15882">
        <v>6.5750000000000002</v>
      </c>
    </row>
    <row r="15883" spans="1:30">
      <c r="A15883" t="s">
        <v>718</v>
      </c>
      <c r="B15883" t="s">
        <v>717</v>
      </c>
      <c r="D15883">
        <v>2018</v>
      </c>
      <c r="E15883" t="s">
        <v>727</v>
      </c>
      <c r="F15883" t="s">
        <v>722</v>
      </c>
      <c r="I15883" t="s">
        <v>489</v>
      </c>
      <c r="J15883" t="s">
        <v>727</v>
      </c>
      <c r="K15883">
        <f t="shared" si="123"/>
        <v>35</v>
      </c>
      <c r="L15883">
        <v>40</v>
      </c>
      <c r="N15883">
        <v>5</v>
      </c>
      <c r="O15883">
        <v>1.3789</v>
      </c>
      <c r="R15883">
        <v>0.50080000000000002</v>
      </c>
      <c r="S15883">
        <v>2.8679999999999999</v>
      </c>
      <c r="U15883">
        <v>3.4529999999999998</v>
      </c>
    </row>
    <row r="15884" spans="1:30">
      <c r="A15884" t="s">
        <v>718</v>
      </c>
      <c r="B15884" t="s">
        <v>717</v>
      </c>
      <c r="D15884">
        <v>2018</v>
      </c>
      <c r="E15884" t="s">
        <v>726</v>
      </c>
      <c r="F15884" t="s">
        <v>722</v>
      </c>
      <c r="I15884" t="s">
        <v>724</v>
      </c>
      <c r="J15884" t="s">
        <v>726</v>
      </c>
      <c r="O15884">
        <v>1.0447</v>
      </c>
      <c r="R15884">
        <v>1.9702</v>
      </c>
      <c r="S15884">
        <v>6.34</v>
      </c>
      <c r="U15884">
        <v>0</v>
      </c>
      <c r="W15884">
        <v>1.0529999999999999</v>
      </c>
      <c r="Y15884">
        <v>1.952</v>
      </c>
      <c r="Z15884">
        <v>5.6929999999999996</v>
      </c>
      <c r="AC15884">
        <v>179.917</v>
      </c>
      <c r="AD15884">
        <v>90</v>
      </c>
    </row>
    <row r="15885" spans="1:30">
      <c r="A15885" t="s">
        <v>718</v>
      </c>
      <c r="B15885" t="s">
        <v>717</v>
      </c>
      <c r="D15885">
        <v>2018</v>
      </c>
      <c r="E15885" t="s">
        <v>726</v>
      </c>
      <c r="F15885" t="s">
        <v>722</v>
      </c>
      <c r="I15885" t="s">
        <v>724</v>
      </c>
      <c r="J15885" t="s">
        <v>726</v>
      </c>
      <c r="K15885">
        <f t="shared" si="123"/>
        <v>0</v>
      </c>
      <c r="L15885">
        <v>10</v>
      </c>
      <c r="N15885">
        <v>10</v>
      </c>
      <c r="O15885">
        <v>0.99980000000000002</v>
      </c>
      <c r="R15885">
        <v>2.2025000000000001</v>
      </c>
      <c r="S15885">
        <v>5.7460000000000004</v>
      </c>
      <c r="U15885">
        <v>22.02</v>
      </c>
    </row>
    <row r="15886" spans="1:30">
      <c r="A15886" t="s">
        <v>718</v>
      </c>
      <c r="B15886" t="s">
        <v>717</v>
      </c>
      <c r="D15886">
        <v>2018</v>
      </c>
      <c r="E15886" t="s">
        <v>726</v>
      </c>
      <c r="F15886" t="s">
        <v>722</v>
      </c>
      <c r="I15886" t="s">
        <v>724</v>
      </c>
      <c r="J15886" t="s">
        <v>726</v>
      </c>
      <c r="K15886">
        <f t="shared" si="123"/>
        <v>10</v>
      </c>
      <c r="L15886">
        <v>20</v>
      </c>
      <c r="N15886">
        <v>10</v>
      </c>
      <c r="O15886">
        <v>0.92889999999999995</v>
      </c>
      <c r="R15886">
        <v>2.5922000000000001</v>
      </c>
      <c r="S15886">
        <v>6.2930000000000001</v>
      </c>
      <c r="U15886">
        <v>24.08</v>
      </c>
    </row>
    <row r="15887" spans="1:30">
      <c r="A15887" t="s">
        <v>718</v>
      </c>
      <c r="B15887" t="s">
        <v>717</v>
      </c>
      <c r="D15887">
        <v>2018</v>
      </c>
      <c r="E15887" t="s">
        <v>726</v>
      </c>
      <c r="F15887" t="s">
        <v>722</v>
      </c>
      <c r="I15887" t="s">
        <v>724</v>
      </c>
      <c r="J15887" t="s">
        <v>726</v>
      </c>
      <c r="K15887">
        <f t="shared" si="123"/>
        <v>20</v>
      </c>
      <c r="L15887">
        <v>30</v>
      </c>
      <c r="N15887">
        <v>10</v>
      </c>
      <c r="O15887">
        <v>0.95760000000000001</v>
      </c>
      <c r="R15887">
        <v>2.4308000000000001</v>
      </c>
      <c r="S15887">
        <v>6.4470000000000001</v>
      </c>
      <c r="U15887">
        <v>23.28</v>
      </c>
    </row>
    <row r="15888" spans="1:30">
      <c r="A15888" t="s">
        <v>718</v>
      </c>
      <c r="B15888" t="s">
        <v>717</v>
      </c>
      <c r="D15888">
        <v>2018</v>
      </c>
      <c r="E15888" t="s">
        <v>726</v>
      </c>
      <c r="F15888" t="s">
        <v>722</v>
      </c>
      <c r="I15888" t="s">
        <v>724</v>
      </c>
      <c r="J15888" t="s">
        <v>726</v>
      </c>
      <c r="K15888">
        <f t="shared" si="123"/>
        <v>30</v>
      </c>
      <c r="L15888">
        <v>40</v>
      </c>
      <c r="N15888">
        <v>10</v>
      </c>
      <c r="O15888">
        <v>0.95120000000000005</v>
      </c>
      <c r="R15888">
        <v>2.4662000000000002</v>
      </c>
      <c r="S15888">
        <v>6.3239999999999998</v>
      </c>
      <c r="U15888">
        <v>23.46</v>
      </c>
    </row>
    <row r="15889" spans="1:30">
      <c r="A15889" t="s">
        <v>718</v>
      </c>
      <c r="B15889" t="s">
        <v>717</v>
      </c>
      <c r="D15889">
        <v>2018</v>
      </c>
      <c r="E15889" t="s">
        <v>726</v>
      </c>
      <c r="F15889" t="s">
        <v>722</v>
      </c>
      <c r="I15889" t="s">
        <v>724</v>
      </c>
      <c r="J15889" t="s">
        <v>726</v>
      </c>
      <c r="K15889">
        <f t="shared" si="123"/>
        <v>40</v>
      </c>
      <c r="L15889">
        <v>50</v>
      </c>
      <c r="N15889">
        <v>10</v>
      </c>
      <c r="O15889">
        <v>1.1128</v>
      </c>
      <c r="R15889">
        <v>1.6355999999999999</v>
      </c>
      <c r="S15889">
        <v>6.0449999999999999</v>
      </c>
      <c r="U15889">
        <v>18.2</v>
      </c>
    </row>
    <row r="15890" spans="1:30">
      <c r="A15890" t="s">
        <v>718</v>
      </c>
      <c r="B15890" t="s">
        <v>717</v>
      </c>
      <c r="D15890">
        <v>2018</v>
      </c>
      <c r="E15890" t="s">
        <v>726</v>
      </c>
      <c r="F15890" t="s">
        <v>722</v>
      </c>
      <c r="I15890" t="s">
        <v>724</v>
      </c>
      <c r="J15890" t="s">
        <v>726</v>
      </c>
      <c r="K15890">
        <f t="shared" ref="K15890:K15913" si="124">L15889</f>
        <v>50</v>
      </c>
      <c r="L15890">
        <v>60</v>
      </c>
      <c r="N15890">
        <v>10</v>
      </c>
      <c r="O15890">
        <v>1.0262</v>
      </c>
      <c r="R15890">
        <v>2.0646</v>
      </c>
      <c r="S15890">
        <v>5.2539999999999996</v>
      </c>
      <c r="U15890">
        <v>21.19</v>
      </c>
    </row>
    <row r="15891" spans="1:30">
      <c r="A15891" t="s">
        <v>718</v>
      </c>
      <c r="B15891" t="s">
        <v>717</v>
      </c>
      <c r="D15891">
        <v>2018</v>
      </c>
      <c r="E15891" t="s">
        <v>726</v>
      </c>
      <c r="F15891" t="s">
        <v>722</v>
      </c>
      <c r="I15891" t="s">
        <v>724</v>
      </c>
      <c r="J15891" t="s">
        <v>726</v>
      </c>
      <c r="K15891">
        <f t="shared" si="124"/>
        <v>60</v>
      </c>
      <c r="L15891">
        <v>70</v>
      </c>
      <c r="N15891">
        <v>10</v>
      </c>
      <c r="O15891">
        <v>1.0819000000000001</v>
      </c>
      <c r="R15891">
        <v>1.7849999999999999</v>
      </c>
      <c r="S15891">
        <v>4.7380000000000004</v>
      </c>
      <c r="U15891">
        <v>19.309999999999999</v>
      </c>
    </row>
    <row r="15892" spans="1:30">
      <c r="A15892" t="s">
        <v>718</v>
      </c>
      <c r="B15892" t="s">
        <v>717</v>
      </c>
      <c r="D15892">
        <v>2018</v>
      </c>
      <c r="E15892" t="s">
        <v>726</v>
      </c>
      <c r="F15892" t="s">
        <v>722</v>
      </c>
      <c r="I15892" t="s">
        <v>724</v>
      </c>
      <c r="J15892" t="s">
        <v>726</v>
      </c>
      <c r="K15892">
        <f t="shared" si="124"/>
        <v>70</v>
      </c>
      <c r="L15892">
        <v>80</v>
      </c>
      <c r="N15892">
        <v>10</v>
      </c>
      <c r="O15892">
        <v>1.1405000000000001</v>
      </c>
      <c r="R15892">
        <v>1.5056</v>
      </c>
      <c r="S15892">
        <v>5.0880000000000001</v>
      </c>
      <c r="U15892">
        <v>17.170000000000002</v>
      </c>
    </row>
    <row r="15893" spans="1:30">
      <c r="A15893" t="s">
        <v>718</v>
      </c>
      <c r="B15893" t="s">
        <v>717</v>
      </c>
      <c r="D15893">
        <v>2018</v>
      </c>
      <c r="E15893" t="s">
        <v>726</v>
      </c>
      <c r="F15893" t="s">
        <v>722</v>
      </c>
      <c r="I15893" t="s">
        <v>724</v>
      </c>
      <c r="J15893" t="s">
        <v>726</v>
      </c>
      <c r="K15893">
        <f t="shared" si="124"/>
        <v>80</v>
      </c>
      <c r="L15893">
        <v>90</v>
      </c>
      <c r="N15893">
        <v>10</v>
      </c>
      <c r="O15893">
        <v>1.2856000000000001</v>
      </c>
      <c r="R15893">
        <v>0.87180000000000002</v>
      </c>
      <c r="S15893">
        <v>4.6509999999999998</v>
      </c>
      <c r="U15893">
        <v>11.21</v>
      </c>
    </row>
    <row r="15894" spans="1:30">
      <c r="A15894" t="s">
        <v>718</v>
      </c>
      <c r="B15894" t="s">
        <v>717</v>
      </c>
      <c r="D15894">
        <v>2018</v>
      </c>
      <c r="E15894" t="s">
        <v>725</v>
      </c>
      <c r="F15894" t="s">
        <v>722</v>
      </c>
      <c r="I15894" t="s">
        <v>724</v>
      </c>
      <c r="J15894" t="s">
        <v>725</v>
      </c>
      <c r="O15894">
        <v>1.3492</v>
      </c>
      <c r="R15894">
        <v>0.61609999999999998</v>
      </c>
      <c r="S15894">
        <v>9.5000000000000001E-2</v>
      </c>
      <c r="U15894">
        <v>0</v>
      </c>
      <c r="W15894">
        <v>1.252</v>
      </c>
      <c r="Y15894">
        <v>1.0329999999999999</v>
      </c>
      <c r="Z15894">
        <v>0.46899999999999997</v>
      </c>
      <c r="AC15894">
        <v>115.896</v>
      </c>
      <c r="AD15894">
        <v>90</v>
      </c>
    </row>
    <row r="15895" spans="1:30">
      <c r="A15895" t="s">
        <v>718</v>
      </c>
      <c r="B15895" t="s">
        <v>717</v>
      </c>
      <c r="D15895">
        <v>2018</v>
      </c>
      <c r="E15895" t="s">
        <v>725</v>
      </c>
      <c r="F15895" t="s">
        <v>722</v>
      </c>
      <c r="I15895" t="s">
        <v>724</v>
      </c>
      <c r="J15895" t="s">
        <v>725</v>
      </c>
      <c r="K15895">
        <f t="shared" si="124"/>
        <v>0</v>
      </c>
      <c r="L15895">
        <v>10</v>
      </c>
      <c r="N15895">
        <v>10</v>
      </c>
      <c r="O15895">
        <v>1.3017000000000001</v>
      </c>
      <c r="R15895">
        <v>0.80569999999999997</v>
      </c>
      <c r="S15895">
        <v>0.14199999999999999</v>
      </c>
      <c r="U15895">
        <v>10.49</v>
      </c>
    </row>
    <row r="15896" spans="1:30">
      <c r="A15896" t="s">
        <v>718</v>
      </c>
      <c r="B15896" t="s">
        <v>717</v>
      </c>
      <c r="D15896">
        <v>2018</v>
      </c>
      <c r="E15896" t="s">
        <v>725</v>
      </c>
      <c r="F15896" t="s">
        <v>722</v>
      </c>
      <c r="I15896" t="s">
        <v>724</v>
      </c>
      <c r="J15896" t="s">
        <v>725</v>
      </c>
      <c r="K15896">
        <f t="shared" si="124"/>
        <v>10</v>
      </c>
      <c r="L15896">
        <v>20</v>
      </c>
      <c r="N15896">
        <v>10</v>
      </c>
      <c r="O15896">
        <v>1.1691</v>
      </c>
      <c r="R15896">
        <v>1.3744000000000001</v>
      </c>
      <c r="S15896">
        <v>0.47399999999999998</v>
      </c>
      <c r="U15896">
        <v>16.07</v>
      </c>
    </row>
    <row r="15897" spans="1:30">
      <c r="A15897" t="s">
        <v>718</v>
      </c>
      <c r="B15897" t="s">
        <v>717</v>
      </c>
      <c r="D15897">
        <v>2018</v>
      </c>
      <c r="E15897" t="s">
        <v>725</v>
      </c>
      <c r="F15897" t="s">
        <v>722</v>
      </c>
      <c r="I15897" t="s">
        <v>724</v>
      </c>
      <c r="J15897" t="s">
        <v>725</v>
      </c>
      <c r="K15897">
        <f t="shared" si="124"/>
        <v>20</v>
      </c>
      <c r="L15897">
        <v>30</v>
      </c>
      <c r="N15897">
        <v>10</v>
      </c>
      <c r="O15897">
        <v>1.0883</v>
      </c>
      <c r="R15897">
        <v>1.7536</v>
      </c>
      <c r="S15897">
        <v>1.0900000000000001</v>
      </c>
      <c r="U15897">
        <v>19.079999999999998</v>
      </c>
    </row>
    <row r="15898" spans="1:30">
      <c r="A15898" t="s">
        <v>718</v>
      </c>
      <c r="B15898" t="s">
        <v>717</v>
      </c>
      <c r="D15898">
        <v>2018</v>
      </c>
      <c r="E15898" t="s">
        <v>725</v>
      </c>
      <c r="F15898" t="s">
        <v>722</v>
      </c>
      <c r="I15898" t="s">
        <v>724</v>
      </c>
      <c r="J15898" t="s">
        <v>725</v>
      </c>
      <c r="K15898">
        <f t="shared" si="124"/>
        <v>30</v>
      </c>
      <c r="L15898">
        <v>40</v>
      </c>
      <c r="N15898">
        <v>10</v>
      </c>
      <c r="O15898">
        <v>1.1380999999999999</v>
      </c>
      <c r="R15898">
        <v>1.5165999999999999</v>
      </c>
      <c r="S15898">
        <v>0.9</v>
      </c>
      <c r="U15898">
        <v>17.260000000000002</v>
      </c>
    </row>
    <row r="15899" spans="1:30">
      <c r="A15899" t="s">
        <v>718</v>
      </c>
      <c r="B15899" t="s">
        <v>717</v>
      </c>
      <c r="D15899">
        <v>2018</v>
      </c>
      <c r="E15899" t="s">
        <v>725</v>
      </c>
      <c r="F15899" t="s">
        <v>722</v>
      </c>
      <c r="I15899" t="s">
        <v>724</v>
      </c>
      <c r="J15899" t="s">
        <v>725</v>
      </c>
      <c r="K15899">
        <f t="shared" si="124"/>
        <v>40</v>
      </c>
      <c r="L15899">
        <v>50</v>
      </c>
      <c r="N15899">
        <v>10</v>
      </c>
      <c r="O15899">
        <v>1.1691</v>
      </c>
      <c r="R15899">
        <v>1.3744000000000001</v>
      </c>
      <c r="S15899">
        <v>1.137</v>
      </c>
      <c r="U15899">
        <v>16.07</v>
      </c>
    </row>
    <row r="15900" spans="1:30">
      <c r="A15900" t="s">
        <v>718</v>
      </c>
      <c r="B15900" t="s">
        <v>717</v>
      </c>
      <c r="D15900">
        <v>2018</v>
      </c>
      <c r="E15900" t="s">
        <v>725</v>
      </c>
      <c r="F15900" t="s">
        <v>722</v>
      </c>
      <c r="I15900" t="s">
        <v>724</v>
      </c>
      <c r="J15900" t="s">
        <v>725</v>
      </c>
      <c r="K15900">
        <f t="shared" si="124"/>
        <v>50</v>
      </c>
      <c r="L15900">
        <v>60</v>
      </c>
      <c r="N15900">
        <v>10</v>
      </c>
      <c r="O15900">
        <v>1.2446999999999999</v>
      </c>
      <c r="R15900">
        <v>1.0427</v>
      </c>
      <c r="S15900">
        <v>0.52100000000000002</v>
      </c>
      <c r="U15900">
        <v>12.98</v>
      </c>
    </row>
    <row r="15901" spans="1:30">
      <c r="A15901" t="s">
        <v>718</v>
      </c>
      <c r="B15901" t="s">
        <v>717</v>
      </c>
      <c r="D15901">
        <v>2018</v>
      </c>
      <c r="E15901" t="s">
        <v>725</v>
      </c>
      <c r="F15901" t="s">
        <v>722</v>
      </c>
      <c r="I15901" t="s">
        <v>724</v>
      </c>
      <c r="J15901" t="s">
        <v>725</v>
      </c>
      <c r="K15901">
        <f t="shared" si="124"/>
        <v>60</v>
      </c>
      <c r="L15901">
        <v>70</v>
      </c>
      <c r="N15901">
        <v>10</v>
      </c>
      <c r="O15901">
        <v>1.2446999999999999</v>
      </c>
      <c r="R15901">
        <v>1.0427</v>
      </c>
      <c r="S15901">
        <v>0.23699999999999999</v>
      </c>
      <c r="U15901">
        <v>12.98</v>
      </c>
    </row>
    <row r="15902" spans="1:30">
      <c r="A15902" t="s">
        <v>718</v>
      </c>
      <c r="B15902" t="s">
        <v>717</v>
      </c>
      <c r="D15902">
        <v>2018</v>
      </c>
      <c r="E15902" t="s">
        <v>725</v>
      </c>
      <c r="F15902" t="s">
        <v>722</v>
      </c>
      <c r="I15902" t="s">
        <v>724</v>
      </c>
      <c r="J15902" t="s">
        <v>725</v>
      </c>
      <c r="K15902">
        <f t="shared" si="124"/>
        <v>70</v>
      </c>
      <c r="L15902">
        <v>80</v>
      </c>
      <c r="N15902">
        <v>10</v>
      </c>
      <c r="O15902">
        <v>1.3371</v>
      </c>
      <c r="R15902">
        <v>0.66349999999999998</v>
      </c>
      <c r="S15902">
        <v>9.5000000000000001E-2</v>
      </c>
      <c r="U15902">
        <v>8.8699999999999992</v>
      </c>
    </row>
    <row r="15903" spans="1:30">
      <c r="A15903" t="s">
        <v>718</v>
      </c>
      <c r="B15903" t="s">
        <v>717</v>
      </c>
      <c r="D15903">
        <v>2018</v>
      </c>
      <c r="E15903" t="s">
        <v>725</v>
      </c>
      <c r="F15903" t="s">
        <v>722</v>
      </c>
      <c r="I15903" t="s">
        <v>724</v>
      </c>
      <c r="J15903" t="s">
        <v>725</v>
      </c>
      <c r="K15903">
        <f t="shared" si="124"/>
        <v>80</v>
      </c>
      <c r="L15903">
        <v>90</v>
      </c>
      <c r="N15903">
        <v>10</v>
      </c>
      <c r="O15903">
        <v>1.4755</v>
      </c>
      <c r="R15903">
        <v>0.14219999999999999</v>
      </c>
      <c r="S15903">
        <v>0</v>
      </c>
      <c r="U15903">
        <v>2.1</v>
      </c>
    </row>
    <row r="15904" spans="1:30">
      <c r="A15904" t="s">
        <v>718</v>
      </c>
      <c r="B15904" t="s">
        <v>717</v>
      </c>
      <c r="D15904">
        <v>2018</v>
      </c>
      <c r="E15904" t="s">
        <v>723</v>
      </c>
      <c r="F15904" t="s">
        <v>722</v>
      </c>
      <c r="I15904" t="s">
        <v>489</v>
      </c>
      <c r="J15904" t="s">
        <v>723</v>
      </c>
      <c r="O15904">
        <v>1.0595000000000001</v>
      </c>
      <c r="R15904">
        <v>1.8956999999999999</v>
      </c>
      <c r="S15904">
        <v>5.2610000000000001</v>
      </c>
      <c r="U15904">
        <v>0</v>
      </c>
      <c r="W15904">
        <v>1.0900000000000001</v>
      </c>
      <c r="Y15904">
        <v>1.74</v>
      </c>
      <c r="Z15904">
        <v>4.8899999999999997</v>
      </c>
      <c r="AC15904">
        <v>168.5</v>
      </c>
      <c r="AD15904">
        <v>90</v>
      </c>
    </row>
    <row r="15905" spans="1:21">
      <c r="A15905" t="s">
        <v>718</v>
      </c>
      <c r="B15905" t="s">
        <v>717</v>
      </c>
      <c r="D15905">
        <v>2018</v>
      </c>
      <c r="E15905" t="s">
        <v>723</v>
      </c>
      <c r="F15905" t="s">
        <v>722</v>
      </c>
      <c r="I15905" t="s">
        <v>489</v>
      </c>
      <c r="J15905" t="s">
        <v>723</v>
      </c>
      <c r="K15905">
        <f t="shared" si="124"/>
        <v>0</v>
      </c>
      <c r="L15905">
        <v>10</v>
      </c>
      <c r="N15905">
        <v>10</v>
      </c>
      <c r="O15905">
        <v>1.1178999999999999</v>
      </c>
      <c r="R15905">
        <v>1.6113999999999999</v>
      </c>
      <c r="S15905">
        <v>5.4980000000000002</v>
      </c>
      <c r="U15905">
        <v>18.010000000000002</v>
      </c>
    </row>
    <row r="15906" spans="1:21">
      <c r="A15906" t="s">
        <v>718</v>
      </c>
      <c r="B15906" t="s">
        <v>717</v>
      </c>
      <c r="D15906">
        <v>2018</v>
      </c>
      <c r="E15906" t="s">
        <v>723</v>
      </c>
      <c r="F15906" t="s">
        <v>722</v>
      </c>
      <c r="I15906" t="s">
        <v>489</v>
      </c>
      <c r="J15906" t="s">
        <v>723</v>
      </c>
      <c r="K15906">
        <f t="shared" si="124"/>
        <v>10</v>
      </c>
      <c r="L15906">
        <v>20</v>
      </c>
      <c r="N15906">
        <v>10</v>
      </c>
      <c r="O15906">
        <v>1.1279999999999999</v>
      </c>
      <c r="R15906">
        <v>1.5640000000000001</v>
      </c>
      <c r="S15906">
        <v>4.5019999999999998</v>
      </c>
      <c r="U15906">
        <v>17.64</v>
      </c>
    </row>
    <row r="15907" spans="1:21">
      <c r="A15907" t="s">
        <v>718</v>
      </c>
      <c r="B15907" t="s">
        <v>717</v>
      </c>
      <c r="D15907">
        <v>2018</v>
      </c>
      <c r="E15907" t="s">
        <v>723</v>
      </c>
      <c r="F15907" t="s">
        <v>722</v>
      </c>
      <c r="I15907" t="s">
        <v>489</v>
      </c>
      <c r="J15907" t="s">
        <v>723</v>
      </c>
      <c r="K15907">
        <f t="shared" si="124"/>
        <v>20</v>
      </c>
      <c r="L15907">
        <v>30</v>
      </c>
      <c r="N15907">
        <v>10</v>
      </c>
      <c r="O15907">
        <v>1.1587000000000001</v>
      </c>
      <c r="R15907">
        <v>1.4218</v>
      </c>
      <c r="S15907">
        <v>5.7350000000000003</v>
      </c>
      <c r="U15907">
        <v>16.47</v>
      </c>
    </row>
    <row r="15908" spans="1:21">
      <c r="A15908" t="s">
        <v>718</v>
      </c>
      <c r="B15908" t="s">
        <v>717</v>
      </c>
      <c r="D15908">
        <v>2018</v>
      </c>
      <c r="E15908" t="s">
        <v>723</v>
      </c>
      <c r="F15908" t="s">
        <v>722</v>
      </c>
      <c r="I15908" t="s">
        <v>489</v>
      </c>
      <c r="J15908" t="s">
        <v>723</v>
      </c>
      <c r="K15908">
        <f t="shared" si="124"/>
        <v>30</v>
      </c>
      <c r="L15908">
        <v>40</v>
      </c>
      <c r="N15908">
        <v>10</v>
      </c>
      <c r="O15908">
        <v>1.069</v>
      </c>
      <c r="R15908">
        <v>1.8483000000000001</v>
      </c>
      <c r="S15908">
        <v>5.7350000000000003</v>
      </c>
      <c r="U15908">
        <v>19.760000000000002</v>
      </c>
    </row>
    <row r="15909" spans="1:21">
      <c r="A15909" t="s">
        <v>718</v>
      </c>
      <c r="B15909" t="s">
        <v>717</v>
      </c>
      <c r="D15909">
        <v>2018</v>
      </c>
      <c r="E15909" t="s">
        <v>723</v>
      </c>
      <c r="F15909" t="s">
        <v>722</v>
      </c>
      <c r="I15909" t="s">
        <v>489</v>
      </c>
      <c r="J15909" t="s">
        <v>723</v>
      </c>
      <c r="K15909">
        <f t="shared" si="124"/>
        <v>40</v>
      </c>
      <c r="L15909">
        <v>50</v>
      </c>
      <c r="N15909">
        <v>10</v>
      </c>
      <c r="O15909">
        <v>0.96009999999999995</v>
      </c>
      <c r="R15909">
        <v>2.4171</v>
      </c>
      <c r="S15909">
        <v>4.6920000000000002</v>
      </c>
      <c r="U15909">
        <v>23.21</v>
      </c>
    </row>
    <row r="15910" spans="1:21">
      <c r="A15910" t="s">
        <v>718</v>
      </c>
      <c r="B15910" t="s">
        <v>717</v>
      </c>
      <c r="D15910">
        <v>2018</v>
      </c>
      <c r="E15910" t="s">
        <v>723</v>
      </c>
      <c r="F15910" t="s">
        <v>722</v>
      </c>
      <c r="I15910" t="s">
        <v>489</v>
      </c>
      <c r="J15910" t="s">
        <v>723</v>
      </c>
      <c r="K15910">
        <f t="shared" si="124"/>
        <v>50</v>
      </c>
      <c r="L15910">
        <v>60</v>
      </c>
      <c r="N15910">
        <v>10</v>
      </c>
      <c r="O15910">
        <v>1.0407</v>
      </c>
      <c r="R15910">
        <v>1.9904999999999999</v>
      </c>
      <c r="S15910">
        <v>5.2610000000000001</v>
      </c>
      <c r="U15910">
        <v>20.71</v>
      </c>
    </row>
    <row r="15911" spans="1:21">
      <c r="A15911" t="s">
        <v>718</v>
      </c>
      <c r="B15911" t="s">
        <v>717</v>
      </c>
      <c r="D15911">
        <v>2018</v>
      </c>
      <c r="E15911" t="s">
        <v>723</v>
      </c>
      <c r="F15911" t="s">
        <v>722</v>
      </c>
      <c r="I15911" t="s">
        <v>489</v>
      </c>
      <c r="J15911" t="s">
        <v>723</v>
      </c>
      <c r="K15911">
        <f t="shared" si="124"/>
        <v>60</v>
      </c>
      <c r="L15911">
        <v>70</v>
      </c>
      <c r="N15911">
        <v>10</v>
      </c>
      <c r="O15911">
        <v>1.1080000000000001</v>
      </c>
      <c r="R15911">
        <v>1.6588000000000001</v>
      </c>
      <c r="S15911">
        <v>4.7389999999999999</v>
      </c>
      <c r="U15911">
        <v>18.38</v>
      </c>
    </row>
    <row r="15912" spans="1:21">
      <c r="A15912" t="s">
        <v>718</v>
      </c>
      <c r="B15912" t="s">
        <v>717</v>
      </c>
      <c r="D15912">
        <v>2018</v>
      </c>
      <c r="E15912" t="s">
        <v>723</v>
      </c>
      <c r="F15912" t="s">
        <v>722</v>
      </c>
      <c r="I15912" t="s">
        <v>489</v>
      </c>
      <c r="J15912" t="s">
        <v>723</v>
      </c>
      <c r="K15912">
        <f t="shared" si="124"/>
        <v>70</v>
      </c>
      <c r="L15912">
        <v>80</v>
      </c>
      <c r="N15912">
        <v>10</v>
      </c>
      <c r="O15912">
        <v>1.0883</v>
      </c>
      <c r="R15912">
        <v>1.7536</v>
      </c>
      <c r="S15912">
        <v>4.0759999999999996</v>
      </c>
      <c r="U15912">
        <v>19.079999999999998</v>
      </c>
    </row>
    <row r="15913" spans="1:21">
      <c r="A15913" t="s">
        <v>718</v>
      </c>
      <c r="B15913" t="s">
        <v>717</v>
      </c>
      <c r="D15913">
        <v>2018</v>
      </c>
      <c r="E15913" t="s">
        <v>723</v>
      </c>
      <c r="F15913" t="s">
        <v>722</v>
      </c>
      <c r="I15913" t="s">
        <v>489</v>
      </c>
      <c r="J15913" t="s">
        <v>723</v>
      </c>
      <c r="K15913">
        <f t="shared" si="124"/>
        <v>80</v>
      </c>
      <c r="L15913">
        <v>90</v>
      </c>
      <c r="N15913">
        <v>10</v>
      </c>
      <c r="O15913">
        <v>1.1901999999999999</v>
      </c>
      <c r="R15913">
        <v>1.2796000000000001</v>
      </c>
      <c r="S15913">
        <v>3.3650000000000002</v>
      </c>
      <c r="U15913">
        <v>15.23</v>
      </c>
    </row>
    <row r="15914" spans="1:21">
      <c r="A15914" t="s">
        <v>2331</v>
      </c>
      <c r="B15914" t="s">
        <v>740</v>
      </c>
      <c r="D15914">
        <v>2016</v>
      </c>
      <c r="E15914" t="s">
        <v>750</v>
      </c>
      <c r="F15914" t="s">
        <v>66</v>
      </c>
      <c r="I15914" t="s">
        <v>146</v>
      </c>
      <c r="J15914" t="s">
        <v>750</v>
      </c>
      <c r="K15914">
        <v>0</v>
      </c>
      <c r="L15914">
        <v>3</v>
      </c>
      <c r="N15914">
        <v>3</v>
      </c>
      <c r="O15914">
        <v>0.39729999999999999</v>
      </c>
      <c r="R15914">
        <v>3.1917</v>
      </c>
    </row>
    <row r="15915" spans="1:21">
      <c r="A15915" t="s">
        <v>2331</v>
      </c>
      <c r="B15915" t="s">
        <v>740</v>
      </c>
      <c r="D15915">
        <v>2016</v>
      </c>
      <c r="E15915" t="s">
        <v>750</v>
      </c>
      <c r="F15915" t="s">
        <v>66</v>
      </c>
      <c r="I15915" t="s">
        <v>146</v>
      </c>
      <c r="J15915" t="s">
        <v>750</v>
      </c>
      <c r="K15915">
        <v>10</v>
      </c>
      <c r="L15915">
        <v>13</v>
      </c>
      <c r="N15915">
        <v>3</v>
      </c>
      <c r="O15915">
        <v>0.48609999999999998</v>
      </c>
      <c r="R15915">
        <v>2.8601000000000001</v>
      </c>
    </row>
    <row r="15916" spans="1:21">
      <c r="A15916" t="s">
        <v>2331</v>
      </c>
      <c r="B15916" t="s">
        <v>740</v>
      </c>
      <c r="D15916">
        <v>2016</v>
      </c>
      <c r="E15916" t="s">
        <v>750</v>
      </c>
      <c r="F15916" t="s">
        <v>66</v>
      </c>
      <c r="I15916" t="s">
        <v>146</v>
      </c>
      <c r="J15916" t="s">
        <v>750</v>
      </c>
      <c r="K15916">
        <v>15</v>
      </c>
      <c r="L15916">
        <v>18</v>
      </c>
      <c r="N15916">
        <v>3</v>
      </c>
      <c r="O15916">
        <v>0.56669999999999998</v>
      </c>
      <c r="R15916">
        <v>2.7978999999999998</v>
      </c>
    </row>
    <row r="15917" spans="1:21">
      <c r="A15917" t="s">
        <v>2331</v>
      </c>
      <c r="B15917" t="s">
        <v>740</v>
      </c>
      <c r="D15917">
        <v>2016</v>
      </c>
      <c r="E15917" t="s">
        <v>749</v>
      </c>
      <c r="F15917" t="s">
        <v>66</v>
      </c>
      <c r="I15917" t="s">
        <v>146</v>
      </c>
      <c r="J15917" t="s">
        <v>749</v>
      </c>
      <c r="K15917">
        <v>0</v>
      </c>
      <c r="L15917">
        <v>3</v>
      </c>
      <c r="N15917">
        <v>3</v>
      </c>
      <c r="O15917">
        <v>0.39729999999999999</v>
      </c>
      <c r="R15917">
        <v>3.0259</v>
      </c>
    </row>
    <row r="15918" spans="1:21">
      <c r="A15918" t="s">
        <v>2331</v>
      </c>
      <c r="B15918" t="s">
        <v>740</v>
      </c>
      <c r="D15918">
        <v>2016</v>
      </c>
      <c r="E15918" t="s">
        <v>749</v>
      </c>
      <c r="F15918" t="s">
        <v>66</v>
      </c>
      <c r="I15918" t="s">
        <v>146</v>
      </c>
      <c r="J15918" t="s">
        <v>749</v>
      </c>
      <c r="K15918">
        <v>10</v>
      </c>
      <c r="L15918">
        <v>13</v>
      </c>
      <c r="N15918">
        <v>3</v>
      </c>
      <c r="O15918">
        <v>0.48609999999999998</v>
      </c>
      <c r="R15918">
        <v>3.0466000000000002</v>
      </c>
    </row>
    <row r="15919" spans="1:21">
      <c r="A15919" t="s">
        <v>2331</v>
      </c>
      <c r="B15919" t="s">
        <v>740</v>
      </c>
      <c r="D15919">
        <v>2016</v>
      </c>
      <c r="E15919" t="s">
        <v>749</v>
      </c>
      <c r="F15919" t="s">
        <v>66</v>
      </c>
      <c r="I15919" t="s">
        <v>146</v>
      </c>
      <c r="J15919" t="s">
        <v>749</v>
      </c>
      <c r="K15919">
        <v>15</v>
      </c>
      <c r="L15919">
        <v>18</v>
      </c>
      <c r="N15919">
        <v>3</v>
      </c>
      <c r="O15919">
        <v>0.56669999999999998</v>
      </c>
      <c r="R15919">
        <v>2.7565</v>
      </c>
    </row>
    <row r="15920" spans="1:21">
      <c r="A15920" t="s">
        <v>2331</v>
      </c>
      <c r="B15920" t="s">
        <v>740</v>
      </c>
      <c r="D15920">
        <v>2016</v>
      </c>
      <c r="E15920" t="s">
        <v>748</v>
      </c>
      <c r="F15920" t="s">
        <v>66</v>
      </c>
      <c r="I15920" t="s">
        <v>146</v>
      </c>
      <c r="J15920" t="s">
        <v>748</v>
      </c>
      <c r="K15920">
        <v>0</v>
      </c>
      <c r="L15920">
        <v>3</v>
      </c>
      <c r="N15920">
        <v>3</v>
      </c>
      <c r="O15920">
        <v>0.46970000000000001</v>
      </c>
      <c r="R15920">
        <v>2.8690000000000002</v>
      </c>
    </row>
    <row r="15921" spans="1:18">
      <c r="A15921" t="s">
        <v>2331</v>
      </c>
      <c r="B15921" t="s">
        <v>740</v>
      </c>
      <c r="D15921">
        <v>2016</v>
      </c>
      <c r="E15921" t="s">
        <v>748</v>
      </c>
      <c r="F15921" t="s">
        <v>66</v>
      </c>
      <c r="I15921" t="s">
        <v>146</v>
      </c>
      <c r="J15921" t="s">
        <v>748</v>
      </c>
      <c r="K15921">
        <v>10</v>
      </c>
      <c r="L15921">
        <v>13</v>
      </c>
      <c r="N15921">
        <v>3</v>
      </c>
      <c r="O15921">
        <v>0.56730000000000003</v>
      </c>
      <c r="R15921">
        <v>2.4870999999999999</v>
      </c>
    </row>
    <row r="15922" spans="1:18">
      <c r="A15922" t="s">
        <v>2331</v>
      </c>
      <c r="B15922" t="s">
        <v>740</v>
      </c>
      <c r="D15922">
        <v>2016</v>
      </c>
      <c r="E15922" t="s">
        <v>748</v>
      </c>
      <c r="F15922" t="s">
        <v>66</v>
      </c>
      <c r="I15922" t="s">
        <v>146</v>
      </c>
      <c r="J15922" t="s">
        <v>748</v>
      </c>
      <c r="K15922">
        <v>15</v>
      </c>
      <c r="L15922">
        <v>18</v>
      </c>
      <c r="N15922">
        <v>3</v>
      </c>
      <c r="O15922">
        <v>0.60029999999999994</v>
      </c>
      <c r="R15922">
        <v>2.4411999999999998</v>
      </c>
    </row>
    <row r="15923" spans="1:18">
      <c r="A15923" t="s">
        <v>2331</v>
      </c>
      <c r="B15923" t="s">
        <v>740</v>
      </c>
      <c r="D15923">
        <v>2016</v>
      </c>
      <c r="E15923" t="s">
        <v>747</v>
      </c>
      <c r="F15923" t="s">
        <v>66</v>
      </c>
      <c r="I15923" t="s">
        <v>146</v>
      </c>
      <c r="J15923" t="s">
        <v>747</v>
      </c>
      <c r="K15923">
        <v>0</v>
      </c>
      <c r="L15923">
        <v>3</v>
      </c>
      <c r="N15923">
        <v>3</v>
      </c>
      <c r="O15923">
        <v>0.46970000000000001</v>
      </c>
      <c r="R15923">
        <v>3.0143</v>
      </c>
    </row>
    <row r="15924" spans="1:18">
      <c r="A15924" t="s">
        <v>2331</v>
      </c>
      <c r="B15924" t="s">
        <v>740</v>
      </c>
      <c r="D15924">
        <v>2016</v>
      </c>
      <c r="E15924" t="s">
        <v>747</v>
      </c>
      <c r="F15924" t="s">
        <v>66</v>
      </c>
      <c r="I15924" t="s">
        <v>146</v>
      </c>
      <c r="J15924" t="s">
        <v>747</v>
      </c>
      <c r="K15924">
        <v>10</v>
      </c>
      <c r="L15924">
        <v>13</v>
      </c>
      <c r="N15924">
        <v>3</v>
      </c>
      <c r="O15924">
        <v>0.56730000000000003</v>
      </c>
      <c r="R15924">
        <v>2.4870000000000001</v>
      </c>
    </row>
    <row r="15925" spans="1:18">
      <c r="A15925" t="s">
        <v>2331</v>
      </c>
      <c r="B15925" t="s">
        <v>740</v>
      </c>
      <c r="D15925">
        <v>2016</v>
      </c>
      <c r="E15925" t="s">
        <v>747</v>
      </c>
      <c r="F15925" t="s">
        <v>66</v>
      </c>
      <c r="I15925" t="s">
        <v>146</v>
      </c>
      <c r="J15925" t="s">
        <v>747</v>
      </c>
      <c r="K15925">
        <v>15</v>
      </c>
      <c r="L15925">
        <v>18</v>
      </c>
      <c r="N15925">
        <v>3</v>
      </c>
      <c r="O15925">
        <v>0.60029999999999994</v>
      </c>
      <c r="R15925">
        <v>2.3142</v>
      </c>
    </row>
    <row r="15926" spans="1:18">
      <c r="A15926" t="s">
        <v>2331</v>
      </c>
      <c r="B15926" t="s">
        <v>740</v>
      </c>
      <c r="D15926">
        <v>2016</v>
      </c>
      <c r="E15926" t="s">
        <v>746</v>
      </c>
      <c r="F15926" t="s">
        <v>66</v>
      </c>
      <c r="I15926" t="s">
        <v>146</v>
      </c>
      <c r="J15926" t="s">
        <v>746</v>
      </c>
      <c r="K15926">
        <v>0</v>
      </c>
      <c r="L15926">
        <v>3</v>
      </c>
      <c r="N15926">
        <v>3</v>
      </c>
      <c r="O15926">
        <v>0.51559999999999995</v>
      </c>
      <c r="R15926">
        <v>3.3081</v>
      </c>
    </row>
    <row r="15927" spans="1:18">
      <c r="A15927" t="s">
        <v>2331</v>
      </c>
      <c r="B15927" t="s">
        <v>740</v>
      </c>
      <c r="D15927">
        <v>2016</v>
      </c>
      <c r="E15927" t="s">
        <v>746</v>
      </c>
      <c r="F15927" t="s">
        <v>66</v>
      </c>
      <c r="I15927" t="s">
        <v>146</v>
      </c>
      <c r="J15927" t="s">
        <v>746</v>
      </c>
      <c r="K15927">
        <v>10</v>
      </c>
      <c r="L15927">
        <v>13</v>
      </c>
      <c r="N15927">
        <v>3</v>
      </c>
      <c r="O15927">
        <v>0.69620000000000004</v>
      </c>
      <c r="R15927">
        <v>2.0973000000000002</v>
      </c>
    </row>
    <row r="15928" spans="1:18">
      <c r="A15928" t="s">
        <v>2331</v>
      </c>
      <c r="B15928" t="s">
        <v>740</v>
      </c>
      <c r="D15928">
        <v>2016</v>
      </c>
      <c r="E15928" t="s">
        <v>746</v>
      </c>
      <c r="F15928" t="s">
        <v>66</v>
      </c>
      <c r="I15928" t="s">
        <v>146</v>
      </c>
      <c r="J15928" t="s">
        <v>746</v>
      </c>
      <c r="K15928">
        <v>15</v>
      </c>
      <c r="L15928">
        <v>18</v>
      </c>
      <c r="N15928">
        <v>3</v>
      </c>
      <c r="O15928">
        <v>0.65500000000000003</v>
      </c>
      <c r="R15928">
        <v>1.9892000000000001</v>
      </c>
    </row>
    <row r="15929" spans="1:18">
      <c r="A15929" t="s">
        <v>2331</v>
      </c>
      <c r="B15929" t="s">
        <v>740</v>
      </c>
      <c r="D15929">
        <v>2016</v>
      </c>
      <c r="E15929" t="s">
        <v>745</v>
      </c>
      <c r="F15929" t="s">
        <v>66</v>
      </c>
      <c r="I15929" t="s">
        <v>146</v>
      </c>
      <c r="J15929" t="s">
        <v>745</v>
      </c>
      <c r="K15929">
        <v>0</v>
      </c>
      <c r="L15929">
        <v>3</v>
      </c>
      <c r="N15929">
        <v>3</v>
      </c>
      <c r="O15929">
        <v>0.51559999999999995</v>
      </c>
      <c r="R15929">
        <v>3.7404999999999999</v>
      </c>
    </row>
    <row r="15930" spans="1:18">
      <c r="A15930" t="s">
        <v>2331</v>
      </c>
      <c r="B15930" t="s">
        <v>740</v>
      </c>
      <c r="D15930">
        <v>2016</v>
      </c>
      <c r="E15930" t="s">
        <v>745</v>
      </c>
      <c r="F15930" t="s">
        <v>66</v>
      </c>
      <c r="I15930" t="s">
        <v>146</v>
      </c>
      <c r="J15930" t="s">
        <v>745</v>
      </c>
      <c r="K15930">
        <v>10</v>
      </c>
      <c r="L15930">
        <v>13</v>
      </c>
      <c r="N15930">
        <v>3</v>
      </c>
      <c r="O15930">
        <v>0.69620000000000004</v>
      </c>
      <c r="R15930">
        <v>2.4216000000000002</v>
      </c>
    </row>
    <row r="15931" spans="1:18">
      <c r="A15931" t="s">
        <v>2331</v>
      </c>
      <c r="B15931" t="s">
        <v>740</v>
      </c>
      <c r="D15931">
        <v>2016</v>
      </c>
      <c r="E15931" t="s">
        <v>745</v>
      </c>
      <c r="F15931" t="s">
        <v>66</v>
      </c>
      <c r="I15931" t="s">
        <v>146</v>
      </c>
      <c r="J15931" t="s">
        <v>745</v>
      </c>
      <c r="K15931">
        <v>15</v>
      </c>
      <c r="L15931">
        <v>18</v>
      </c>
      <c r="N15931">
        <v>3</v>
      </c>
      <c r="O15931">
        <v>0.65500000000000003</v>
      </c>
      <c r="R15931">
        <v>2.2486000000000002</v>
      </c>
    </row>
    <row r="15932" spans="1:18">
      <c r="A15932" t="s">
        <v>2331</v>
      </c>
      <c r="B15932" t="s">
        <v>740</v>
      </c>
      <c r="D15932">
        <v>2016</v>
      </c>
      <c r="E15932" t="s">
        <v>744</v>
      </c>
      <c r="F15932" t="s">
        <v>66</v>
      </c>
      <c r="I15932" t="s">
        <v>146</v>
      </c>
      <c r="J15932" t="s">
        <v>744</v>
      </c>
      <c r="K15932">
        <v>0</v>
      </c>
      <c r="L15932">
        <v>3</v>
      </c>
      <c r="N15932">
        <v>3</v>
      </c>
      <c r="O15932">
        <v>0.60560000000000003</v>
      </c>
      <c r="R15932">
        <v>2.4712999999999998</v>
      </c>
    </row>
    <row r="15933" spans="1:18">
      <c r="A15933" t="s">
        <v>2331</v>
      </c>
      <c r="B15933" t="s">
        <v>740</v>
      </c>
      <c r="D15933">
        <v>2016</v>
      </c>
      <c r="E15933" t="s">
        <v>744</v>
      </c>
      <c r="F15933" t="s">
        <v>66</v>
      </c>
      <c r="I15933" t="s">
        <v>146</v>
      </c>
      <c r="J15933" t="s">
        <v>744</v>
      </c>
      <c r="K15933">
        <v>10</v>
      </c>
      <c r="L15933">
        <v>13</v>
      </c>
      <c r="N15933">
        <v>3</v>
      </c>
      <c r="O15933">
        <v>0.62029999999999996</v>
      </c>
      <c r="R15933">
        <v>2.2722000000000002</v>
      </c>
    </row>
    <row r="15934" spans="1:18">
      <c r="A15934" t="s">
        <v>2331</v>
      </c>
      <c r="B15934" t="s">
        <v>740</v>
      </c>
      <c r="D15934">
        <v>2016</v>
      </c>
      <c r="E15934" t="s">
        <v>744</v>
      </c>
      <c r="F15934" t="s">
        <v>66</v>
      </c>
      <c r="I15934" t="s">
        <v>146</v>
      </c>
      <c r="J15934" t="s">
        <v>744</v>
      </c>
      <c r="K15934">
        <v>15</v>
      </c>
      <c r="L15934">
        <v>18</v>
      </c>
      <c r="N15934">
        <v>3</v>
      </c>
      <c r="O15934">
        <v>0.64090000000000003</v>
      </c>
      <c r="R15934">
        <v>2.2896000000000001</v>
      </c>
    </row>
    <row r="15935" spans="1:18">
      <c r="A15935" t="s">
        <v>2331</v>
      </c>
      <c r="B15935" t="s">
        <v>740</v>
      </c>
      <c r="D15935">
        <v>2016</v>
      </c>
      <c r="E15935" t="s">
        <v>743</v>
      </c>
      <c r="F15935" t="s">
        <v>66</v>
      </c>
      <c r="I15935" t="s">
        <v>146</v>
      </c>
      <c r="J15935" t="s">
        <v>743</v>
      </c>
      <c r="K15935">
        <v>0</v>
      </c>
      <c r="L15935">
        <v>3</v>
      </c>
      <c r="N15935">
        <v>3</v>
      </c>
      <c r="O15935">
        <v>0.60560000000000003</v>
      </c>
      <c r="R15935">
        <v>2.4194</v>
      </c>
    </row>
    <row r="15936" spans="1:18">
      <c r="A15936" t="s">
        <v>2331</v>
      </c>
      <c r="B15936" t="s">
        <v>740</v>
      </c>
      <c r="D15936">
        <v>2016</v>
      </c>
      <c r="E15936" t="s">
        <v>743</v>
      </c>
      <c r="F15936" t="s">
        <v>66</v>
      </c>
      <c r="I15936" t="s">
        <v>146</v>
      </c>
      <c r="J15936" t="s">
        <v>743</v>
      </c>
      <c r="K15936">
        <v>10</v>
      </c>
      <c r="L15936">
        <v>13</v>
      </c>
      <c r="N15936">
        <v>3</v>
      </c>
      <c r="O15936">
        <v>0.62029999999999996</v>
      </c>
      <c r="R15936">
        <v>2.8437999999999999</v>
      </c>
    </row>
    <row r="15937" spans="1:30">
      <c r="A15937" t="s">
        <v>2331</v>
      </c>
      <c r="B15937" t="s">
        <v>740</v>
      </c>
      <c r="D15937">
        <v>2016</v>
      </c>
      <c r="E15937" t="s">
        <v>743</v>
      </c>
      <c r="F15937" t="s">
        <v>66</v>
      </c>
      <c r="I15937" t="s">
        <v>146</v>
      </c>
      <c r="J15937" t="s">
        <v>743</v>
      </c>
      <c r="K15937">
        <v>15</v>
      </c>
      <c r="L15937">
        <v>18</v>
      </c>
      <c r="N15937">
        <v>3</v>
      </c>
      <c r="O15937">
        <v>0.64090000000000003</v>
      </c>
      <c r="R15937">
        <v>2.7311999999999999</v>
      </c>
    </row>
    <row r="15938" spans="1:30">
      <c r="A15938" t="s">
        <v>2331</v>
      </c>
      <c r="B15938" t="s">
        <v>740</v>
      </c>
      <c r="D15938">
        <v>2016</v>
      </c>
      <c r="E15938" t="s">
        <v>742</v>
      </c>
      <c r="F15938" t="s">
        <v>66</v>
      </c>
      <c r="I15938" t="s">
        <v>146</v>
      </c>
      <c r="J15938" t="s">
        <v>742</v>
      </c>
      <c r="K15938">
        <v>0</v>
      </c>
      <c r="L15938">
        <v>3</v>
      </c>
      <c r="N15938">
        <v>3</v>
      </c>
      <c r="O15938">
        <v>0.70620000000000005</v>
      </c>
      <c r="R15938">
        <v>1.6068</v>
      </c>
    </row>
    <row r="15939" spans="1:30">
      <c r="A15939" t="s">
        <v>2331</v>
      </c>
      <c r="B15939" t="s">
        <v>740</v>
      </c>
      <c r="D15939">
        <v>2016</v>
      </c>
      <c r="E15939" t="s">
        <v>742</v>
      </c>
      <c r="F15939" t="s">
        <v>66</v>
      </c>
      <c r="I15939" t="s">
        <v>146</v>
      </c>
      <c r="J15939" t="s">
        <v>742</v>
      </c>
      <c r="K15939">
        <v>10</v>
      </c>
      <c r="L15939">
        <v>13</v>
      </c>
      <c r="N15939">
        <v>3</v>
      </c>
      <c r="O15939">
        <v>0.69969999999999999</v>
      </c>
      <c r="R15939">
        <v>2.3340999999999998</v>
      </c>
    </row>
    <row r="15940" spans="1:30">
      <c r="A15940" t="s">
        <v>2331</v>
      </c>
      <c r="B15940" t="s">
        <v>740</v>
      </c>
      <c r="D15940">
        <v>2016</v>
      </c>
      <c r="E15940" t="s">
        <v>742</v>
      </c>
      <c r="F15940" t="s">
        <v>66</v>
      </c>
      <c r="I15940" t="s">
        <v>146</v>
      </c>
      <c r="J15940" t="s">
        <v>742</v>
      </c>
      <c r="K15940">
        <v>15</v>
      </c>
      <c r="L15940">
        <v>18</v>
      </c>
      <c r="N15940">
        <v>3</v>
      </c>
      <c r="O15940">
        <v>0.66559999999999997</v>
      </c>
      <c r="R15940">
        <v>2.6187999999999998</v>
      </c>
    </row>
    <row r="15941" spans="1:30">
      <c r="A15941" t="s">
        <v>2331</v>
      </c>
      <c r="B15941" t="s">
        <v>740</v>
      </c>
      <c r="D15941">
        <v>2016</v>
      </c>
      <c r="E15941" t="s">
        <v>739</v>
      </c>
      <c r="F15941" t="s">
        <v>66</v>
      </c>
      <c r="I15941" t="s">
        <v>146</v>
      </c>
      <c r="J15941" t="s">
        <v>739</v>
      </c>
      <c r="K15941">
        <v>0</v>
      </c>
      <c r="L15941">
        <v>3</v>
      </c>
      <c r="N15941">
        <v>3</v>
      </c>
      <c r="O15941">
        <v>0.70620000000000005</v>
      </c>
      <c r="R15941">
        <v>1.5751999999999999</v>
      </c>
    </row>
    <row r="15942" spans="1:30">
      <c r="A15942" t="s">
        <v>2331</v>
      </c>
      <c r="B15942" t="s">
        <v>740</v>
      </c>
      <c r="D15942">
        <v>2016</v>
      </c>
      <c r="E15942" t="s">
        <v>739</v>
      </c>
      <c r="F15942" t="s">
        <v>66</v>
      </c>
      <c r="I15942" t="s">
        <v>146</v>
      </c>
      <c r="J15942" t="s">
        <v>739</v>
      </c>
      <c r="K15942">
        <v>10</v>
      </c>
      <c r="L15942">
        <v>13</v>
      </c>
      <c r="N15942">
        <v>3</v>
      </c>
      <c r="O15942">
        <v>0.69969999999999999</v>
      </c>
      <c r="R15942">
        <v>2.2393000000000001</v>
      </c>
    </row>
    <row r="15943" spans="1:30">
      <c r="A15943" t="s">
        <v>2331</v>
      </c>
      <c r="B15943" t="s">
        <v>740</v>
      </c>
      <c r="D15943">
        <v>2016</v>
      </c>
      <c r="E15943" t="s">
        <v>739</v>
      </c>
      <c r="F15943" t="s">
        <v>66</v>
      </c>
      <c r="I15943" t="s">
        <v>146</v>
      </c>
      <c r="J15943" t="s">
        <v>739</v>
      </c>
      <c r="K15943">
        <v>15</v>
      </c>
      <c r="L15943">
        <v>18</v>
      </c>
      <c r="N15943">
        <v>3</v>
      </c>
      <c r="O15943">
        <v>0.66559999999999997</v>
      </c>
      <c r="R15943">
        <v>2.3974000000000002</v>
      </c>
    </row>
    <row r="15944" spans="1:30">
      <c r="A15944" t="s">
        <v>2390</v>
      </c>
      <c r="B15944" t="s">
        <v>717</v>
      </c>
      <c r="D15944">
        <v>2018</v>
      </c>
      <c r="E15944" t="s">
        <v>721</v>
      </c>
      <c r="F15944" t="s">
        <v>66</v>
      </c>
      <c r="I15944" t="s">
        <v>146</v>
      </c>
      <c r="J15944" t="s">
        <v>721</v>
      </c>
      <c r="K15944">
        <v>0</v>
      </c>
      <c r="L15944">
        <v>0</v>
      </c>
      <c r="O15944">
        <v>0.74839999999999995</v>
      </c>
      <c r="R15944">
        <v>3.7357999999999998</v>
      </c>
      <c r="S15944">
        <v>8.4540000000000006</v>
      </c>
      <c r="W15944">
        <v>0.85299999999999998</v>
      </c>
      <c r="Y15944">
        <v>3.0760000000000001</v>
      </c>
      <c r="Z15944">
        <v>9.0009999999999994</v>
      </c>
      <c r="AC15944">
        <v>254.7</v>
      </c>
      <c r="AD15944">
        <v>100</v>
      </c>
    </row>
    <row r="15945" spans="1:30">
      <c r="A15945" t="s">
        <v>2390</v>
      </c>
      <c r="B15945" t="s">
        <v>717</v>
      </c>
      <c r="D15945">
        <v>2018</v>
      </c>
      <c r="E15945" t="s">
        <v>721</v>
      </c>
      <c r="F15945" t="s">
        <v>66</v>
      </c>
      <c r="I15945" t="s">
        <v>146</v>
      </c>
      <c r="J15945" t="s">
        <v>721</v>
      </c>
      <c r="K15945">
        <v>0</v>
      </c>
      <c r="L15945">
        <v>10</v>
      </c>
      <c r="N15945">
        <v>10</v>
      </c>
      <c r="O15945">
        <v>0.7298</v>
      </c>
      <c r="R15945">
        <v>3.8693</v>
      </c>
      <c r="S15945">
        <v>8.6319999999999997</v>
      </c>
      <c r="U15945">
        <v>28.24</v>
      </c>
    </row>
    <row r="15946" spans="1:30">
      <c r="A15946" t="s">
        <v>2390</v>
      </c>
      <c r="B15946" t="s">
        <v>717</v>
      </c>
      <c r="D15946">
        <v>2018</v>
      </c>
      <c r="E15946" t="s">
        <v>721</v>
      </c>
      <c r="F15946" t="s">
        <v>66</v>
      </c>
      <c r="I15946" t="s">
        <v>146</v>
      </c>
      <c r="J15946" t="s">
        <v>721</v>
      </c>
      <c r="K15946">
        <v>10</v>
      </c>
      <c r="L15946">
        <v>20</v>
      </c>
      <c r="N15946">
        <v>10</v>
      </c>
      <c r="O15946">
        <v>0.84899999999999998</v>
      </c>
      <c r="R15946">
        <v>3.0680000000000001</v>
      </c>
      <c r="S15946">
        <v>8.9890000000000008</v>
      </c>
      <c r="U15946">
        <v>26.05</v>
      </c>
    </row>
    <row r="15947" spans="1:30">
      <c r="A15947" t="s">
        <v>2390</v>
      </c>
      <c r="B15947" t="s">
        <v>717</v>
      </c>
      <c r="D15947">
        <v>2018</v>
      </c>
      <c r="E15947" t="s">
        <v>721</v>
      </c>
      <c r="F15947" t="s">
        <v>66</v>
      </c>
      <c r="I15947" t="s">
        <v>146</v>
      </c>
      <c r="J15947" t="s">
        <v>721</v>
      </c>
      <c r="K15947">
        <v>20</v>
      </c>
      <c r="L15947">
        <v>30</v>
      </c>
      <c r="N15947">
        <v>10</v>
      </c>
      <c r="O15947">
        <v>0.81410000000000005</v>
      </c>
      <c r="R15947">
        <v>3.2906</v>
      </c>
      <c r="S15947">
        <v>9.0779999999999994</v>
      </c>
      <c r="U15947">
        <v>26.79</v>
      </c>
    </row>
    <row r="15948" spans="1:30">
      <c r="A15948" t="s">
        <v>2390</v>
      </c>
      <c r="B15948" t="s">
        <v>717</v>
      </c>
      <c r="D15948">
        <v>2018</v>
      </c>
      <c r="E15948" t="s">
        <v>721</v>
      </c>
      <c r="F15948" t="s">
        <v>66</v>
      </c>
      <c r="I15948" t="s">
        <v>146</v>
      </c>
      <c r="J15948" t="s">
        <v>721</v>
      </c>
      <c r="K15948">
        <v>30</v>
      </c>
      <c r="L15948">
        <v>40</v>
      </c>
      <c r="N15948">
        <v>10</v>
      </c>
      <c r="O15948">
        <v>0.83489999999999998</v>
      </c>
      <c r="R15948">
        <v>3.1570999999999998</v>
      </c>
      <c r="S15948">
        <v>9.0779999999999994</v>
      </c>
      <c r="U15948">
        <v>26.36</v>
      </c>
    </row>
    <row r="15949" spans="1:30">
      <c r="A15949" t="s">
        <v>2390</v>
      </c>
      <c r="B15949" t="s">
        <v>717</v>
      </c>
      <c r="D15949">
        <v>2018</v>
      </c>
      <c r="E15949" t="s">
        <v>721</v>
      </c>
      <c r="F15949" t="s">
        <v>66</v>
      </c>
      <c r="I15949" t="s">
        <v>146</v>
      </c>
      <c r="J15949" t="s">
        <v>721</v>
      </c>
      <c r="K15949">
        <v>40</v>
      </c>
      <c r="L15949">
        <v>50</v>
      </c>
      <c r="N15949">
        <v>10</v>
      </c>
      <c r="O15949">
        <v>0.72370000000000001</v>
      </c>
      <c r="R15949">
        <v>3.9138000000000002</v>
      </c>
      <c r="S15949">
        <v>8.5429999999999993</v>
      </c>
      <c r="U15949">
        <v>28.32</v>
      </c>
    </row>
    <row r="15950" spans="1:30">
      <c r="A15950" t="s">
        <v>2390</v>
      </c>
      <c r="B15950" t="s">
        <v>717</v>
      </c>
      <c r="D15950">
        <v>2018</v>
      </c>
      <c r="E15950" t="s">
        <v>721</v>
      </c>
      <c r="F15950" t="s">
        <v>66</v>
      </c>
      <c r="I15950" t="s">
        <v>146</v>
      </c>
      <c r="J15950" t="s">
        <v>721</v>
      </c>
      <c r="K15950">
        <v>50</v>
      </c>
      <c r="L15950">
        <v>60</v>
      </c>
      <c r="N15950">
        <v>10</v>
      </c>
      <c r="O15950">
        <v>0.88549999999999995</v>
      </c>
      <c r="R15950">
        <v>2.8454000000000002</v>
      </c>
      <c r="S15950">
        <v>9.0329999999999995</v>
      </c>
      <c r="U15950">
        <v>25.2</v>
      </c>
    </row>
    <row r="15951" spans="1:30">
      <c r="A15951" t="s">
        <v>2390</v>
      </c>
      <c r="B15951" t="s">
        <v>717</v>
      </c>
      <c r="D15951">
        <v>2018</v>
      </c>
      <c r="E15951" t="s">
        <v>721</v>
      </c>
      <c r="F15951" t="s">
        <v>66</v>
      </c>
      <c r="I15951" t="s">
        <v>146</v>
      </c>
      <c r="J15951" t="s">
        <v>721</v>
      </c>
      <c r="K15951">
        <v>60</v>
      </c>
      <c r="L15951">
        <v>70</v>
      </c>
      <c r="N15951">
        <v>10</v>
      </c>
      <c r="O15951">
        <v>0.87809999999999999</v>
      </c>
      <c r="R15951">
        <v>2.89</v>
      </c>
      <c r="S15951">
        <v>9.1669999999999998</v>
      </c>
      <c r="U15951">
        <v>25.38</v>
      </c>
    </row>
    <row r="15952" spans="1:30">
      <c r="A15952" t="s">
        <v>2390</v>
      </c>
      <c r="B15952" t="s">
        <v>717</v>
      </c>
      <c r="D15952">
        <v>2018</v>
      </c>
      <c r="E15952" t="s">
        <v>721</v>
      </c>
      <c r="F15952" t="s">
        <v>66</v>
      </c>
      <c r="I15952" t="s">
        <v>146</v>
      </c>
      <c r="J15952" t="s">
        <v>721</v>
      </c>
      <c r="K15952">
        <v>70</v>
      </c>
      <c r="L15952">
        <v>80</v>
      </c>
      <c r="N15952">
        <v>10</v>
      </c>
      <c r="O15952">
        <v>0.93920000000000003</v>
      </c>
      <c r="R15952">
        <v>2.5337999999999998</v>
      </c>
      <c r="S15952">
        <v>9.1219999999999999</v>
      </c>
      <c r="U15952">
        <v>23.8</v>
      </c>
    </row>
    <row r="15953" spans="1:30">
      <c r="A15953" t="s">
        <v>2390</v>
      </c>
      <c r="B15953" t="s">
        <v>717</v>
      </c>
      <c r="D15953">
        <v>2018</v>
      </c>
      <c r="E15953" t="s">
        <v>721</v>
      </c>
      <c r="F15953" t="s">
        <v>66</v>
      </c>
      <c r="I15953" t="s">
        <v>146</v>
      </c>
      <c r="J15953" t="s">
        <v>721</v>
      </c>
      <c r="K15953">
        <v>80</v>
      </c>
      <c r="L15953">
        <v>90</v>
      </c>
      <c r="N15953">
        <v>10</v>
      </c>
      <c r="O15953">
        <v>1.0388999999999999</v>
      </c>
      <c r="R15953">
        <v>1.9996</v>
      </c>
      <c r="S15953">
        <v>9.7010000000000005</v>
      </c>
      <c r="U15953">
        <v>20.77</v>
      </c>
    </row>
    <row r="15954" spans="1:30">
      <c r="A15954" t="s">
        <v>2390</v>
      </c>
      <c r="B15954" t="s">
        <v>717</v>
      </c>
      <c r="D15954">
        <v>2018</v>
      </c>
      <c r="E15954" t="s">
        <v>721</v>
      </c>
      <c r="F15954" t="s">
        <v>66</v>
      </c>
      <c r="I15954" t="s">
        <v>146</v>
      </c>
      <c r="J15954" t="s">
        <v>721</v>
      </c>
      <c r="K15954">
        <v>90</v>
      </c>
      <c r="L15954">
        <v>100</v>
      </c>
      <c r="N15954">
        <v>10</v>
      </c>
      <c r="O15954">
        <v>0.93920000000000003</v>
      </c>
      <c r="R15954">
        <v>2.5337999999999998</v>
      </c>
      <c r="S15954">
        <v>9.2110000000000003</v>
      </c>
      <c r="U15954">
        <v>23.8</v>
      </c>
    </row>
    <row r="15955" spans="1:30">
      <c r="A15955" t="s">
        <v>587</v>
      </c>
      <c r="B15955" t="s">
        <v>586</v>
      </c>
      <c r="D15955">
        <v>2015</v>
      </c>
      <c r="E15955" t="s">
        <v>638</v>
      </c>
      <c r="F15955" t="s">
        <v>235</v>
      </c>
      <c r="G15955" t="s">
        <v>637</v>
      </c>
      <c r="H15955" t="s">
        <v>636</v>
      </c>
      <c r="I15955" t="s">
        <v>63</v>
      </c>
      <c r="J15955" t="s">
        <v>638</v>
      </c>
      <c r="K15955">
        <v>0</v>
      </c>
      <c r="L15955">
        <v>11.9</v>
      </c>
      <c r="N15955">
        <v>11.9</v>
      </c>
      <c r="O15955">
        <v>0.72529999999999994</v>
      </c>
      <c r="R15955">
        <v>1.3763000000000001</v>
      </c>
      <c r="U15955">
        <v>11.88</v>
      </c>
      <c r="W15955">
        <v>0.93500000000000005</v>
      </c>
      <c r="AC15955">
        <v>149.44999999999999</v>
      </c>
      <c r="AD15955">
        <v>200</v>
      </c>
    </row>
    <row r="15956" spans="1:30">
      <c r="A15956" t="s">
        <v>587</v>
      </c>
      <c r="B15956" t="s">
        <v>586</v>
      </c>
      <c r="D15956">
        <v>2015</v>
      </c>
      <c r="E15956" t="s">
        <v>638</v>
      </c>
      <c r="F15956" t="s">
        <v>235</v>
      </c>
      <c r="G15956" t="s">
        <v>637</v>
      </c>
      <c r="H15956" t="s">
        <v>636</v>
      </c>
      <c r="I15956" t="s">
        <v>63</v>
      </c>
      <c r="J15956" t="s">
        <v>638</v>
      </c>
      <c r="K15956">
        <v>11.9</v>
      </c>
      <c r="L15956">
        <v>23.81</v>
      </c>
      <c r="N15956">
        <v>11.9</v>
      </c>
      <c r="O15956">
        <v>0.6976</v>
      </c>
      <c r="R15956">
        <v>1.5547</v>
      </c>
      <c r="U15956">
        <v>12.91</v>
      </c>
    </row>
    <row r="15957" spans="1:30">
      <c r="A15957" t="s">
        <v>587</v>
      </c>
      <c r="B15957" t="s">
        <v>586</v>
      </c>
      <c r="D15957">
        <v>2015</v>
      </c>
      <c r="E15957" t="s">
        <v>638</v>
      </c>
      <c r="F15957" t="s">
        <v>235</v>
      </c>
      <c r="G15957" t="s">
        <v>637</v>
      </c>
      <c r="H15957" t="s">
        <v>636</v>
      </c>
      <c r="I15957" t="s">
        <v>63</v>
      </c>
      <c r="J15957" t="s">
        <v>638</v>
      </c>
      <c r="K15957">
        <v>23.81</v>
      </c>
      <c r="L15957">
        <v>35.71</v>
      </c>
      <c r="N15957">
        <v>11.9</v>
      </c>
      <c r="O15957">
        <v>0.75980000000000003</v>
      </c>
      <c r="R15957">
        <v>1.2897000000000001</v>
      </c>
      <c r="U15957">
        <v>11.67</v>
      </c>
    </row>
    <row r="15958" spans="1:30">
      <c r="A15958" t="s">
        <v>587</v>
      </c>
      <c r="B15958" t="s">
        <v>586</v>
      </c>
      <c r="D15958">
        <v>2015</v>
      </c>
      <c r="E15958" t="s">
        <v>638</v>
      </c>
      <c r="F15958" t="s">
        <v>235</v>
      </c>
      <c r="G15958" t="s">
        <v>637</v>
      </c>
      <c r="H15958" t="s">
        <v>636</v>
      </c>
      <c r="I15958" t="s">
        <v>63</v>
      </c>
      <c r="J15958" t="s">
        <v>638</v>
      </c>
      <c r="K15958">
        <v>35.71</v>
      </c>
      <c r="L15958">
        <v>47.62</v>
      </c>
      <c r="N15958">
        <v>11.9</v>
      </c>
      <c r="O15958">
        <v>1.0422</v>
      </c>
      <c r="R15958">
        <v>0.54310000000000003</v>
      </c>
      <c r="U15958">
        <v>6.74</v>
      </c>
    </row>
    <row r="15959" spans="1:30">
      <c r="A15959" t="s">
        <v>587</v>
      </c>
      <c r="B15959" t="s">
        <v>586</v>
      </c>
      <c r="D15959">
        <v>2015</v>
      </c>
      <c r="E15959" t="s">
        <v>638</v>
      </c>
      <c r="F15959" t="s">
        <v>235</v>
      </c>
      <c r="G15959" t="s">
        <v>637</v>
      </c>
      <c r="H15959" t="s">
        <v>636</v>
      </c>
      <c r="I15959" t="s">
        <v>63</v>
      </c>
      <c r="J15959" t="s">
        <v>638</v>
      </c>
      <c r="K15959">
        <v>47.62</v>
      </c>
      <c r="L15959">
        <v>59.52</v>
      </c>
      <c r="N15959">
        <v>11.9</v>
      </c>
      <c r="O15959">
        <v>1.1127</v>
      </c>
      <c r="R15959">
        <v>0.4027</v>
      </c>
      <c r="U15959">
        <v>5.33</v>
      </c>
    </row>
    <row r="15960" spans="1:30">
      <c r="A15960" t="s">
        <v>587</v>
      </c>
      <c r="B15960" t="s">
        <v>586</v>
      </c>
      <c r="D15960">
        <v>2015</v>
      </c>
      <c r="E15960" t="s">
        <v>638</v>
      </c>
      <c r="F15960" t="s">
        <v>235</v>
      </c>
      <c r="G15960" t="s">
        <v>637</v>
      </c>
      <c r="H15960" t="s">
        <v>636</v>
      </c>
      <c r="I15960" t="s">
        <v>63</v>
      </c>
      <c r="J15960" t="s">
        <v>638</v>
      </c>
      <c r="K15960">
        <v>59.52</v>
      </c>
      <c r="L15960">
        <v>71.430000000000007</v>
      </c>
      <c r="N15960">
        <v>11.9</v>
      </c>
      <c r="O15960">
        <v>1.0458000000000001</v>
      </c>
      <c r="R15960">
        <v>0.5474</v>
      </c>
      <c r="U15960">
        <v>6.81</v>
      </c>
    </row>
    <row r="15961" spans="1:30">
      <c r="A15961" t="s">
        <v>587</v>
      </c>
      <c r="B15961" t="s">
        <v>586</v>
      </c>
      <c r="D15961">
        <v>2015</v>
      </c>
      <c r="E15961" t="s">
        <v>638</v>
      </c>
      <c r="F15961" t="s">
        <v>235</v>
      </c>
      <c r="G15961" t="s">
        <v>637</v>
      </c>
      <c r="H15961" t="s">
        <v>636</v>
      </c>
      <c r="I15961" t="s">
        <v>63</v>
      </c>
      <c r="J15961" t="s">
        <v>638</v>
      </c>
      <c r="K15961">
        <v>71.430000000000007</v>
      </c>
      <c r="L15961">
        <v>83.33</v>
      </c>
      <c r="N15961">
        <v>11.9</v>
      </c>
      <c r="O15961">
        <v>1.1026</v>
      </c>
      <c r="R15961">
        <v>0.45179999999999998</v>
      </c>
      <c r="U15961">
        <v>5.93</v>
      </c>
    </row>
    <row r="15962" spans="1:30">
      <c r="A15962" t="s">
        <v>587</v>
      </c>
      <c r="B15962" t="s">
        <v>586</v>
      </c>
      <c r="D15962">
        <v>2015</v>
      </c>
      <c r="E15962" t="s">
        <v>638</v>
      </c>
      <c r="F15962" t="s">
        <v>235</v>
      </c>
      <c r="G15962" t="s">
        <v>637</v>
      </c>
      <c r="H15962" t="s">
        <v>636</v>
      </c>
      <c r="I15962" t="s">
        <v>63</v>
      </c>
      <c r="J15962" t="s">
        <v>638</v>
      </c>
      <c r="K15962">
        <v>83.33</v>
      </c>
      <c r="L15962">
        <v>95.24</v>
      </c>
      <c r="N15962">
        <v>11.9</v>
      </c>
      <c r="O15962">
        <v>1.1129</v>
      </c>
      <c r="R15962">
        <v>0.42520000000000002</v>
      </c>
      <c r="U15962">
        <v>5.63</v>
      </c>
    </row>
    <row r="15963" spans="1:30">
      <c r="A15963" t="s">
        <v>587</v>
      </c>
      <c r="B15963" t="s">
        <v>586</v>
      </c>
      <c r="D15963">
        <v>2015</v>
      </c>
      <c r="E15963" t="s">
        <v>638</v>
      </c>
      <c r="F15963" t="s">
        <v>235</v>
      </c>
      <c r="G15963" t="s">
        <v>637</v>
      </c>
      <c r="H15963" t="s">
        <v>636</v>
      </c>
      <c r="I15963" t="s">
        <v>63</v>
      </c>
      <c r="J15963" t="s">
        <v>638</v>
      </c>
      <c r="K15963">
        <v>95.24</v>
      </c>
      <c r="L15963">
        <v>100</v>
      </c>
      <c r="N15963">
        <v>4.76</v>
      </c>
      <c r="O15963">
        <v>0.86539999999999995</v>
      </c>
      <c r="R15963">
        <v>1.0278</v>
      </c>
      <c r="U15963">
        <v>4.24</v>
      </c>
    </row>
    <row r="15964" spans="1:30">
      <c r="A15964" t="s">
        <v>587</v>
      </c>
      <c r="B15964" t="s">
        <v>586</v>
      </c>
      <c r="D15964">
        <v>2015</v>
      </c>
      <c r="E15964" t="s">
        <v>638</v>
      </c>
      <c r="F15964" t="s">
        <v>235</v>
      </c>
      <c r="G15964" t="s">
        <v>637</v>
      </c>
      <c r="H15964" t="s">
        <v>636</v>
      </c>
      <c r="I15964" t="s">
        <v>63</v>
      </c>
      <c r="J15964" t="s">
        <v>638</v>
      </c>
      <c r="K15964">
        <v>100</v>
      </c>
      <c r="L15964">
        <v>111.36</v>
      </c>
      <c r="N15964">
        <v>11.36</v>
      </c>
      <c r="O15964">
        <v>1.1207</v>
      </c>
      <c r="R15964">
        <v>0.26300000000000001</v>
      </c>
      <c r="U15964">
        <v>3.35</v>
      </c>
    </row>
    <row r="15965" spans="1:30">
      <c r="A15965" t="s">
        <v>587</v>
      </c>
      <c r="B15965" t="s">
        <v>586</v>
      </c>
      <c r="D15965">
        <v>2015</v>
      </c>
      <c r="E15965" t="s">
        <v>638</v>
      </c>
      <c r="F15965" t="s">
        <v>235</v>
      </c>
      <c r="G15965" t="s">
        <v>637</v>
      </c>
      <c r="H15965" t="s">
        <v>636</v>
      </c>
      <c r="I15965" t="s">
        <v>63</v>
      </c>
      <c r="J15965" t="s">
        <v>638</v>
      </c>
      <c r="K15965">
        <v>111.36</v>
      </c>
      <c r="L15965">
        <v>122.73</v>
      </c>
      <c r="N15965">
        <v>11.36</v>
      </c>
      <c r="O15965">
        <v>0.9708</v>
      </c>
      <c r="R15965">
        <v>0.45119999999999999</v>
      </c>
      <c r="U15965">
        <v>4.9800000000000004</v>
      </c>
    </row>
    <row r="15966" spans="1:30">
      <c r="A15966" t="s">
        <v>587</v>
      </c>
      <c r="B15966" t="s">
        <v>586</v>
      </c>
      <c r="D15966">
        <v>2015</v>
      </c>
      <c r="E15966" t="s">
        <v>638</v>
      </c>
      <c r="F15966" t="s">
        <v>235</v>
      </c>
      <c r="G15966" t="s">
        <v>637</v>
      </c>
      <c r="H15966" t="s">
        <v>636</v>
      </c>
      <c r="I15966" t="s">
        <v>63</v>
      </c>
      <c r="J15966" t="s">
        <v>638</v>
      </c>
      <c r="K15966">
        <v>122.73</v>
      </c>
      <c r="L15966">
        <v>134.09</v>
      </c>
      <c r="N15966">
        <v>11.36</v>
      </c>
      <c r="O15966">
        <v>1.034</v>
      </c>
      <c r="R15966">
        <v>0.52429999999999999</v>
      </c>
      <c r="U15966">
        <v>6.16</v>
      </c>
    </row>
    <row r="15967" spans="1:30">
      <c r="A15967" t="s">
        <v>587</v>
      </c>
      <c r="B15967" t="s">
        <v>586</v>
      </c>
      <c r="D15967">
        <v>2015</v>
      </c>
      <c r="E15967" t="s">
        <v>638</v>
      </c>
      <c r="F15967" t="s">
        <v>235</v>
      </c>
      <c r="G15967" t="s">
        <v>637</v>
      </c>
      <c r="H15967" t="s">
        <v>636</v>
      </c>
      <c r="I15967" t="s">
        <v>63</v>
      </c>
      <c r="J15967" t="s">
        <v>638</v>
      </c>
      <c r="K15967">
        <v>134.09</v>
      </c>
      <c r="L15967">
        <v>145.44999999999999</v>
      </c>
      <c r="N15967">
        <v>11.36</v>
      </c>
      <c r="O15967">
        <v>0.94289999999999996</v>
      </c>
      <c r="R15967">
        <v>0.87070000000000003</v>
      </c>
      <c r="U15967">
        <v>9.33</v>
      </c>
    </row>
    <row r="15968" spans="1:30">
      <c r="A15968" t="s">
        <v>587</v>
      </c>
      <c r="B15968" t="s">
        <v>586</v>
      </c>
      <c r="D15968">
        <v>2015</v>
      </c>
      <c r="E15968" t="s">
        <v>638</v>
      </c>
      <c r="F15968" t="s">
        <v>235</v>
      </c>
      <c r="G15968" t="s">
        <v>637</v>
      </c>
      <c r="H15968" t="s">
        <v>636</v>
      </c>
      <c r="I15968" t="s">
        <v>63</v>
      </c>
      <c r="J15968" t="s">
        <v>638</v>
      </c>
      <c r="K15968">
        <v>145.44999999999999</v>
      </c>
      <c r="L15968">
        <v>156.82</v>
      </c>
      <c r="N15968">
        <v>11.36</v>
      </c>
      <c r="O15968">
        <v>0.81489999999999996</v>
      </c>
      <c r="R15968">
        <v>1.2365999999999999</v>
      </c>
      <c r="U15968">
        <v>11.45</v>
      </c>
    </row>
    <row r="15969" spans="1:30">
      <c r="A15969" t="s">
        <v>587</v>
      </c>
      <c r="B15969" t="s">
        <v>586</v>
      </c>
      <c r="D15969">
        <v>2015</v>
      </c>
      <c r="E15969" t="s">
        <v>638</v>
      </c>
      <c r="F15969" t="s">
        <v>235</v>
      </c>
      <c r="G15969" t="s">
        <v>637</v>
      </c>
      <c r="H15969" t="s">
        <v>636</v>
      </c>
      <c r="I15969" t="s">
        <v>63</v>
      </c>
      <c r="J15969" t="s">
        <v>638</v>
      </c>
      <c r="K15969">
        <v>156.82</v>
      </c>
      <c r="L15969">
        <v>168.18</v>
      </c>
      <c r="N15969">
        <v>11.36</v>
      </c>
      <c r="O15969">
        <v>0.85289999999999999</v>
      </c>
      <c r="R15969">
        <v>1.1648000000000001</v>
      </c>
      <c r="U15969">
        <v>11.29</v>
      </c>
    </row>
    <row r="15970" spans="1:30">
      <c r="A15970" t="s">
        <v>587</v>
      </c>
      <c r="B15970" t="s">
        <v>586</v>
      </c>
      <c r="D15970">
        <v>2015</v>
      </c>
      <c r="E15970" t="s">
        <v>638</v>
      </c>
      <c r="F15970" t="s">
        <v>235</v>
      </c>
      <c r="G15970" t="s">
        <v>637</v>
      </c>
      <c r="H15970" t="s">
        <v>636</v>
      </c>
      <c r="I15970" t="s">
        <v>63</v>
      </c>
      <c r="J15970" t="s">
        <v>638</v>
      </c>
      <c r="K15970">
        <v>168.18</v>
      </c>
      <c r="L15970">
        <v>179.55</v>
      </c>
      <c r="N15970">
        <v>11.36</v>
      </c>
      <c r="O15970">
        <v>0.87270000000000003</v>
      </c>
      <c r="R15970">
        <v>1.0660000000000001</v>
      </c>
      <c r="U15970">
        <v>10.57</v>
      </c>
    </row>
    <row r="15971" spans="1:30">
      <c r="A15971" t="s">
        <v>587</v>
      </c>
      <c r="B15971" t="s">
        <v>586</v>
      </c>
      <c r="D15971">
        <v>2015</v>
      </c>
      <c r="E15971" t="s">
        <v>638</v>
      </c>
      <c r="F15971" t="s">
        <v>235</v>
      </c>
      <c r="G15971" t="s">
        <v>637</v>
      </c>
      <c r="H15971" t="s">
        <v>636</v>
      </c>
      <c r="I15971" t="s">
        <v>63</v>
      </c>
      <c r="J15971" t="s">
        <v>638</v>
      </c>
      <c r="K15971">
        <v>179.55</v>
      </c>
      <c r="L15971">
        <v>190.91</v>
      </c>
      <c r="N15971">
        <v>11.36</v>
      </c>
      <c r="O15971">
        <v>0.85960000000000003</v>
      </c>
      <c r="R15971">
        <v>1.202</v>
      </c>
      <c r="U15971">
        <v>11.74</v>
      </c>
    </row>
    <row r="15972" spans="1:30">
      <c r="A15972" t="s">
        <v>587</v>
      </c>
      <c r="B15972" t="s">
        <v>586</v>
      </c>
      <c r="D15972">
        <v>2015</v>
      </c>
      <c r="E15972" t="s">
        <v>638</v>
      </c>
      <c r="F15972" t="s">
        <v>235</v>
      </c>
      <c r="G15972" t="s">
        <v>637</v>
      </c>
      <c r="H15972" t="s">
        <v>636</v>
      </c>
      <c r="I15972" t="s">
        <v>63</v>
      </c>
      <c r="J15972" t="s">
        <v>638</v>
      </c>
      <c r="K15972">
        <v>190.91</v>
      </c>
      <c r="L15972">
        <v>200</v>
      </c>
      <c r="N15972">
        <v>9.09</v>
      </c>
      <c r="O15972">
        <v>0.88880000000000003</v>
      </c>
      <c r="R15972">
        <v>1.1677</v>
      </c>
      <c r="U15972">
        <v>9.43</v>
      </c>
    </row>
    <row r="15973" spans="1:30">
      <c r="A15973" t="s">
        <v>587</v>
      </c>
      <c r="B15973" t="s">
        <v>586</v>
      </c>
      <c r="D15973">
        <v>2015</v>
      </c>
      <c r="E15973" t="s">
        <v>635</v>
      </c>
      <c r="F15973" t="s">
        <v>235</v>
      </c>
      <c r="G15973" t="s">
        <v>634</v>
      </c>
      <c r="H15973" t="s">
        <v>633</v>
      </c>
      <c r="I15973" t="s">
        <v>63</v>
      </c>
      <c r="J15973" t="s">
        <v>635</v>
      </c>
      <c r="K15973">
        <v>0</v>
      </c>
      <c r="L15973">
        <v>10.56</v>
      </c>
      <c r="N15973">
        <v>10.56</v>
      </c>
      <c r="O15973">
        <v>0.72219999999999995</v>
      </c>
      <c r="R15973">
        <v>1.7270000000000001</v>
      </c>
      <c r="U15973">
        <v>13.16</v>
      </c>
      <c r="W15973">
        <v>1.03</v>
      </c>
      <c r="AC15973">
        <v>91.9</v>
      </c>
      <c r="AD15973">
        <v>120</v>
      </c>
    </row>
    <row r="15974" spans="1:30">
      <c r="A15974" t="s">
        <v>587</v>
      </c>
      <c r="B15974" t="s">
        <v>586</v>
      </c>
      <c r="D15974">
        <v>2015</v>
      </c>
      <c r="E15974" t="s">
        <v>635</v>
      </c>
      <c r="F15974" t="s">
        <v>235</v>
      </c>
      <c r="G15974" t="s">
        <v>634</v>
      </c>
      <c r="H15974" t="s">
        <v>633</v>
      </c>
      <c r="I15974" t="s">
        <v>63</v>
      </c>
      <c r="J15974" t="s">
        <v>635</v>
      </c>
      <c r="K15974">
        <v>10.56</v>
      </c>
      <c r="L15974">
        <v>21.11</v>
      </c>
      <c r="N15974">
        <v>10.56</v>
      </c>
      <c r="O15974">
        <v>0.78690000000000004</v>
      </c>
      <c r="R15974">
        <v>1.3105</v>
      </c>
      <c r="U15974">
        <v>10.89</v>
      </c>
    </row>
    <row r="15975" spans="1:30">
      <c r="A15975" t="s">
        <v>587</v>
      </c>
      <c r="B15975" t="s">
        <v>586</v>
      </c>
      <c r="D15975">
        <v>2015</v>
      </c>
      <c r="E15975" t="s">
        <v>635</v>
      </c>
      <c r="F15975" t="s">
        <v>235</v>
      </c>
      <c r="G15975" t="s">
        <v>634</v>
      </c>
      <c r="H15975" t="s">
        <v>633</v>
      </c>
      <c r="I15975" t="s">
        <v>63</v>
      </c>
      <c r="J15975" t="s">
        <v>635</v>
      </c>
      <c r="K15975">
        <v>21.11</v>
      </c>
      <c r="L15975">
        <v>31.67</v>
      </c>
      <c r="N15975">
        <v>10.56</v>
      </c>
      <c r="O15975">
        <v>0.85329999999999995</v>
      </c>
      <c r="R15975">
        <v>1.1507000000000001</v>
      </c>
      <c r="U15975">
        <v>10.36</v>
      </c>
    </row>
    <row r="15976" spans="1:30">
      <c r="A15976" t="s">
        <v>587</v>
      </c>
      <c r="B15976" t="s">
        <v>586</v>
      </c>
      <c r="D15976">
        <v>2015</v>
      </c>
      <c r="E15976" t="s">
        <v>635</v>
      </c>
      <c r="F15976" t="s">
        <v>235</v>
      </c>
      <c r="G15976" t="s">
        <v>634</v>
      </c>
      <c r="H15976" t="s">
        <v>633</v>
      </c>
      <c r="I15976" t="s">
        <v>63</v>
      </c>
      <c r="J15976" t="s">
        <v>635</v>
      </c>
      <c r="K15976">
        <v>31.67</v>
      </c>
      <c r="L15976">
        <v>42.22</v>
      </c>
      <c r="N15976">
        <v>10.56</v>
      </c>
      <c r="O15976">
        <v>0.84040000000000004</v>
      </c>
      <c r="R15976">
        <v>1.1515</v>
      </c>
      <c r="U15976">
        <v>10.210000000000001</v>
      </c>
    </row>
    <row r="15977" spans="1:30">
      <c r="A15977" t="s">
        <v>587</v>
      </c>
      <c r="B15977" t="s">
        <v>586</v>
      </c>
      <c r="D15977">
        <v>2015</v>
      </c>
      <c r="E15977" t="s">
        <v>635</v>
      </c>
      <c r="F15977" t="s">
        <v>235</v>
      </c>
      <c r="G15977" t="s">
        <v>634</v>
      </c>
      <c r="H15977" t="s">
        <v>633</v>
      </c>
      <c r="I15977" t="s">
        <v>63</v>
      </c>
      <c r="J15977" t="s">
        <v>635</v>
      </c>
      <c r="K15977">
        <v>42.22</v>
      </c>
      <c r="L15977">
        <v>52.78</v>
      </c>
      <c r="N15977">
        <v>10.56</v>
      </c>
      <c r="O15977">
        <v>0.9375</v>
      </c>
      <c r="R15977">
        <v>0.93459999999999999</v>
      </c>
      <c r="U15977">
        <v>9.25</v>
      </c>
    </row>
    <row r="15978" spans="1:30">
      <c r="A15978" t="s">
        <v>587</v>
      </c>
      <c r="B15978" t="s">
        <v>586</v>
      </c>
      <c r="D15978">
        <v>2015</v>
      </c>
      <c r="E15978" t="s">
        <v>635</v>
      </c>
      <c r="F15978" t="s">
        <v>235</v>
      </c>
      <c r="G15978" t="s">
        <v>634</v>
      </c>
      <c r="H15978" t="s">
        <v>633</v>
      </c>
      <c r="I15978" t="s">
        <v>63</v>
      </c>
      <c r="J15978" t="s">
        <v>635</v>
      </c>
      <c r="K15978">
        <v>52.78</v>
      </c>
      <c r="L15978">
        <v>63.33</v>
      </c>
      <c r="N15978">
        <v>10.56</v>
      </c>
      <c r="O15978">
        <v>1.0691999999999999</v>
      </c>
      <c r="R15978">
        <v>0.64500000000000002</v>
      </c>
      <c r="U15978">
        <v>7.28</v>
      </c>
    </row>
    <row r="15979" spans="1:30">
      <c r="A15979" t="s">
        <v>587</v>
      </c>
      <c r="B15979" t="s">
        <v>586</v>
      </c>
      <c r="D15979">
        <v>2015</v>
      </c>
      <c r="E15979" t="s">
        <v>635</v>
      </c>
      <c r="F15979" t="s">
        <v>235</v>
      </c>
      <c r="G15979" t="s">
        <v>634</v>
      </c>
      <c r="H15979" t="s">
        <v>633</v>
      </c>
      <c r="I15979" t="s">
        <v>63</v>
      </c>
      <c r="J15979" t="s">
        <v>635</v>
      </c>
      <c r="K15979">
        <v>63.33</v>
      </c>
      <c r="L15979">
        <v>73.89</v>
      </c>
      <c r="N15979">
        <v>10.56</v>
      </c>
      <c r="O15979">
        <v>1.3311999999999999</v>
      </c>
      <c r="R15979">
        <v>0.3246</v>
      </c>
      <c r="U15979">
        <v>4.5599999999999996</v>
      </c>
    </row>
    <row r="15980" spans="1:30">
      <c r="A15980" t="s">
        <v>587</v>
      </c>
      <c r="B15980" t="s">
        <v>586</v>
      </c>
      <c r="D15980">
        <v>2015</v>
      </c>
      <c r="E15980" t="s">
        <v>635</v>
      </c>
      <c r="F15980" t="s">
        <v>235</v>
      </c>
      <c r="G15980" t="s">
        <v>634</v>
      </c>
      <c r="H15980" t="s">
        <v>633</v>
      </c>
      <c r="I15980" t="s">
        <v>63</v>
      </c>
      <c r="J15980" t="s">
        <v>635</v>
      </c>
      <c r="K15980">
        <v>73.89</v>
      </c>
      <c r="L15980">
        <v>84.44</v>
      </c>
      <c r="N15980">
        <v>10.56</v>
      </c>
      <c r="O15980">
        <v>1.1120000000000001</v>
      </c>
      <c r="R15980">
        <v>0.53010000000000002</v>
      </c>
      <c r="U15980">
        <v>6.22</v>
      </c>
    </row>
    <row r="15981" spans="1:30">
      <c r="A15981" t="s">
        <v>587</v>
      </c>
      <c r="B15981" t="s">
        <v>586</v>
      </c>
      <c r="D15981">
        <v>2015</v>
      </c>
      <c r="E15981" t="s">
        <v>635</v>
      </c>
      <c r="F15981" t="s">
        <v>235</v>
      </c>
      <c r="G15981" t="s">
        <v>634</v>
      </c>
      <c r="H15981" t="s">
        <v>633</v>
      </c>
      <c r="I15981" t="s">
        <v>63</v>
      </c>
      <c r="J15981" t="s">
        <v>635</v>
      </c>
      <c r="K15981">
        <v>84.44</v>
      </c>
      <c r="L15981">
        <v>95</v>
      </c>
      <c r="N15981">
        <v>10.56</v>
      </c>
      <c r="O15981">
        <v>1.2278</v>
      </c>
      <c r="R15981">
        <v>0.37890000000000001</v>
      </c>
      <c r="U15981">
        <v>4.91</v>
      </c>
    </row>
    <row r="15982" spans="1:30">
      <c r="A15982" t="s">
        <v>587</v>
      </c>
      <c r="B15982" t="s">
        <v>586</v>
      </c>
      <c r="D15982">
        <v>2015</v>
      </c>
      <c r="E15982" t="s">
        <v>635</v>
      </c>
      <c r="F15982" t="s">
        <v>235</v>
      </c>
      <c r="G15982" t="s">
        <v>634</v>
      </c>
      <c r="H15982" t="s">
        <v>633</v>
      </c>
      <c r="I15982" t="s">
        <v>63</v>
      </c>
      <c r="J15982" t="s">
        <v>635</v>
      </c>
      <c r="K15982">
        <v>95</v>
      </c>
      <c r="L15982">
        <v>105</v>
      </c>
      <c r="N15982">
        <v>10</v>
      </c>
      <c r="O15982">
        <v>1.1097999999999999</v>
      </c>
      <c r="R15982">
        <v>0.58589999999999998</v>
      </c>
      <c r="U15982">
        <v>6.5</v>
      </c>
    </row>
    <row r="15983" spans="1:30">
      <c r="A15983" t="s">
        <v>587</v>
      </c>
      <c r="B15983" t="s">
        <v>586</v>
      </c>
      <c r="D15983">
        <v>2015</v>
      </c>
      <c r="E15983" t="s">
        <v>635</v>
      </c>
      <c r="F15983" t="s">
        <v>235</v>
      </c>
      <c r="G15983" t="s">
        <v>634</v>
      </c>
      <c r="H15983" t="s">
        <v>633</v>
      </c>
      <c r="I15983" t="s">
        <v>63</v>
      </c>
      <c r="J15983" t="s">
        <v>635</v>
      </c>
      <c r="K15983">
        <v>105</v>
      </c>
      <c r="L15983">
        <v>115</v>
      </c>
      <c r="N15983">
        <v>10</v>
      </c>
      <c r="O15983">
        <v>1.1816</v>
      </c>
      <c r="R15983">
        <v>0.47470000000000001</v>
      </c>
      <c r="U15983">
        <v>5.61</v>
      </c>
    </row>
    <row r="15984" spans="1:30">
      <c r="A15984" t="s">
        <v>587</v>
      </c>
      <c r="B15984" t="s">
        <v>586</v>
      </c>
      <c r="D15984">
        <v>2015</v>
      </c>
      <c r="E15984" t="s">
        <v>635</v>
      </c>
      <c r="F15984" t="s">
        <v>235</v>
      </c>
      <c r="G15984" t="s">
        <v>634</v>
      </c>
      <c r="H15984" t="s">
        <v>633</v>
      </c>
      <c r="I15984" t="s">
        <v>63</v>
      </c>
      <c r="J15984" t="s">
        <v>635</v>
      </c>
      <c r="K15984">
        <v>115</v>
      </c>
      <c r="L15984">
        <v>120</v>
      </c>
      <c r="N15984">
        <v>5</v>
      </c>
      <c r="O15984">
        <v>1.1827000000000001</v>
      </c>
      <c r="R15984">
        <v>0.49669999999999997</v>
      </c>
      <c r="U15984">
        <v>2.94</v>
      </c>
    </row>
    <row r="15985" spans="1:30">
      <c r="A15985" t="s">
        <v>587</v>
      </c>
      <c r="B15985" t="s">
        <v>586</v>
      </c>
      <c r="D15985">
        <v>2015</v>
      </c>
      <c r="E15985" t="s">
        <v>629</v>
      </c>
      <c r="F15985" t="s">
        <v>235</v>
      </c>
      <c r="G15985" t="s">
        <v>628</v>
      </c>
      <c r="H15985" t="s">
        <v>627</v>
      </c>
      <c r="I15985" t="s">
        <v>57</v>
      </c>
      <c r="J15985" t="s">
        <v>629</v>
      </c>
      <c r="K15985">
        <v>0</v>
      </c>
      <c r="L15985">
        <v>12.82</v>
      </c>
      <c r="N15985">
        <v>12.82</v>
      </c>
      <c r="O15985">
        <v>1.3071999999999999</v>
      </c>
      <c r="R15985">
        <v>0.2535</v>
      </c>
      <c r="U15985">
        <v>4.25</v>
      </c>
      <c r="W15985">
        <v>1.3109999999999999</v>
      </c>
      <c r="AC15985">
        <v>65.06</v>
      </c>
      <c r="AD15985">
        <v>200</v>
      </c>
    </row>
    <row r="15986" spans="1:30">
      <c r="A15986" t="s">
        <v>587</v>
      </c>
      <c r="B15986" t="s">
        <v>586</v>
      </c>
      <c r="D15986">
        <v>2015</v>
      </c>
      <c r="E15986" t="s">
        <v>629</v>
      </c>
      <c r="F15986" t="s">
        <v>235</v>
      </c>
      <c r="G15986" t="s">
        <v>628</v>
      </c>
      <c r="H15986" t="s">
        <v>627</v>
      </c>
      <c r="I15986" t="s">
        <v>57</v>
      </c>
      <c r="J15986" t="s">
        <v>629</v>
      </c>
      <c r="K15986">
        <v>12.82</v>
      </c>
      <c r="L15986">
        <v>25.64</v>
      </c>
      <c r="N15986">
        <v>12.82</v>
      </c>
      <c r="O15986">
        <v>1.3078000000000001</v>
      </c>
      <c r="R15986">
        <v>0.2482</v>
      </c>
      <c r="U15986">
        <v>4.16</v>
      </c>
    </row>
    <row r="15987" spans="1:30">
      <c r="A15987" t="s">
        <v>587</v>
      </c>
      <c r="B15987" t="s">
        <v>586</v>
      </c>
      <c r="D15987">
        <v>2015</v>
      </c>
      <c r="E15987" t="s">
        <v>629</v>
      </c>
      <c r="F15987" t="s">
        <v>235</v>
      </c>
      <c r="G15987" t="s">
        <v>628</v>
      </c>
      <c r="H15987" t="s">
        <v>627</v>
      </c>
      <c r="I15987" t="s">
        <v>57</v>
      </c>
      <c r="J15987" t="s">
        <v>629</v>
      </c>
      <c r="K15987">
        <v>25.64</v>
      </c>
      <c r="L15987">
        <v>38.46</v>
      </c>
      <c r="N15987">
        <v>12.82</v>
      </c>
      <c r="O15987">
        <v>1.343</v>
      </c>
      <c r="R15987">
        <v>0.23269999999999999</v>
      </c>
      <c r="U15987">
        <v>4.01</v>
      </c>
    </row>
    <row r="15988" spans="1:30">
      <c r="A15988" t="s">
        <v>587</v>
      </c>
      <c r="B15988" t="s">
        <v>586</v>
      </c>
      <c r="D15988">
        <v>2015</v>
      </c>
      <c r="E15988" t="s">
        <v>629</v>
      </c>
      <c r="F15988" t="s">
        <v>235</v>
      </c>
      <c r="G15988" t="s">
        <v>628</v>
      </c>
      <c r="H15988" t="s">
        <v>627</v>
      </c>
      <c r="I15988" t="s">
        <v>57</v>
      </c>
      <c r="J15988" t="s">
        <v>629</v>
      </c>
      <c r="K15988">
        <v>38.46</v>
      </c>
      <c r="L15988">
        <v>51.28</v>
      </c>
      <c r="N15988">
        <v>12.82</v>
      </c>
      <c r="O15988">
        <v>1.3723000000000001</v>
      </c>
      <c r="R15988">
        <v>0.24179999999999999</v>
      </c>
      <c r="U15988">
        <v>4.25</v>
      </c>
    </row>
    <row r="15989" spans="1:30">
      <c r="A15989" t="s">
        <v>587</v>
      </c>
      <c r="B15989" t="s">
        <v>586</v>
      </c>
      <c r="D15989">
        <v>2015</v>
      </c>
      <c r="E15989" t="s">
        <v>629</v>
      </c>
      <c r="F15989" t="s">
        <v>235</v>
      </c>
      <c r="G15989" t="s">
        <v>628</v>
      </c>
      <c r="H15989" t="s">
        <v>627</v>
      </c>
      <c r="I15989" t="s">
        <v>57</v>
      </c>
      <c r="J15989" t="s">
        <v>629</v>
      </c>
      <c r="K15989">
        <v>51.28</v>
      </c>
      <c r="L15989">
        <v>64.099999999999994</v>
      </c>
      <c r="N15989">
        <v>12.82</v>
      </c>
      <c r="O15989">
        <v>1.4142999999999999</v>
      </c>
      <c r="R15989">
        <v>0.19450000000000001</v>
      </c>
      <c r="U15989">
        <v>3.53</v>
      </c>
    </row>
    <row r="15990" spans="1:30">
      <c r="A15990" t="s">
        <v>587</v>
      </c>
      <c r="B15990" t="s">
        <v>586</v>
      </c>
      <c r="D15990">
        <v>2015</v>
      </c>
      <c r="E15990" t="s">
        <v>629</v>
      </c>
      <c r="F15990" t="s">
        <v>235</v>
      </c>
      <c r="G15990" t="s">
        <v>628</v>
      </c>
      <c r="H15990" t="s">
        <v>627</v>
      </c>
      <c r="I15990" t="s">
        <v>57</v>
      </c>
      <c r="J15990" t="s">
        <v>629</v>
      </c>
      <c r="K15990">
        <v>64.099999999999994</v>
      </c>
      <c r="L15990">
        <v>76.92</v>
      </c>
      <c r="N15990">
        <v>12.82</v>
      </c>
      <c r="O15990">
        <v>1.4000999999999999</v>
      </c>
      <c r="R15990">
        <v>0.1298</v>
      </c>
      <c r="U15990">
        <v>2.33</v>
      </c>
    </row>
    <row r="15991" spans="1:30">
      <c r="A15991" t="s">
        <v>587</v>
      </c>
      <c r="B15991" t="s">
        <v>586</v>
      </c>
      <c r="D15991">
        <v>2015</v>
      </c>
      <c r="E15991" t="s">
        <v>629</v>
      </c>
      <c r="F15991" t="s">
        <v>235</v>
      </c>
      <c r="G15991" t="s">
        <v>628</v>
      </c>
      <c r="H15991" t="s">
        <v>627</v>
      </c>
      <c r="I15991" t="s">
        <v>57</v>
      </c>
      <c r="J15991" t="s">
        <v>629</v>
      </c>
      <c r="K15991">
        <v>76.92</v>
      </c>
      <c r="L15991">
        <v>89.74</v>
      </c>
      <c r="N15991">
        <v>12.82</v>
      </c>
      <c r="O15991">
        <v>1.3312999999999999</v>
      </c>
      <c r="R15991">
        <v>0.22800000000000001</v>
      </c>
      <c r="U15991">
        <v>3.89</v>
      </c>
    </row>
    <row r="15992" spans="1:30">
      <c r="A15992" t="s">
        <v>587</v>
      </c>
      <c r="B15992" t="s">
        <v>586</v>
      </c>
      <c r="D15992">
        <v>2015</v>
      </c>
      <c r="E15992" t="s">
        <v>629</v>
      </c>
      <c r="F15992" t="s">
        <v>235</v>
      </c>
      <c r="G15992" t="s">
        <v>628</v>
      </c>
      <c r="H15992" t="s">
        <v>627</v>
      </c>
      <c r="I15992" t="s">
        <v>57</v>
      </c>
      <c r="J15992" t="s">
        <v>629</v>
      </c>
      <c r="K15992">
        <v>89.74</v>
      </c>
      <c r="L15992">
        <v>100</v>
      </c>
      <c r="N15992">
        <v>10.26</v>
      </c>
      <c r="O15992">
        <v>1.4704999999999999</v>
      </c>
      <c r="R15992">
        <v>0.111</v>
      </c>
      <c r="U15992">
        <v>1.67</v>
      </c>
    </row>
    <row r="15993" spans="1:30">
      <c r="A15993" t="s">
        <v>587</v>
      </c>
      <c r="B15993" t="s">
        <v>586</v>
      </c>
      <c r="D15993">
        <v>2015</v>
      </c>
      <c r="E15993" t="s">
        <v>629</v>
      </c>
      <c r="F15993" t="s">
        <v>235</v>
      </c>
      <c r="G15993" t="s">
        <v>628</v>
      </c>
      <c r="H15993" t="s">
        <v>627</v>
      </c>
      <c r="I15993" t="s">
        <v>57</v>
      </c>
      <c r="J15993" t="s">
        <v>629</v>
      </c>
      <c r="K15993">
        <v>100</v>
      </c>
      <c r="L15993">
        <v>110.2</v>
      </c>
      <c r="N15993">
        <v>10.199999999999999</v>
      </c>
      <c r="O15993">
        <v>1.4694</v>
      </c>
      <c r="R15993">
        <v>0.11459999999999999</v>
      </c>
      <c r="U15993">
        <v>1.72</v>
      </c>
    </row>
    <row r="15994" spans="1:30">
      <c r="A15994" t="s">
        <v>587</v>
      </c>
      <c r="B15994" t="s">
        <v>586</v>
      </c>
      <c r="D15994">
        <v>2015</v>
      </c>
      <c r="E15994" t="s">
        <v>629</v>
      </c>
      <c r="F15994" t="s">
        <v>235</v>
      </c>
      <c r="G15994" t="s">
        <v>628</v>
      </c>
      <c r="H15994" t="s">
        <v>627</v>
      </c>
      <c r="I15994" t="s">
        <v>57</v>
      </c>
      <c r="J15994" t="s">
        <v>629</v>
      </c>
      <c r="K15994">
        <v>110.2</v>
      </c>
      <c r="L15994">
        <v>120.41</v>
      </c>
      <c r="N15994">
        <v>10.199999999999999</v>
      </c>
      <c r="O15994">
        <v>1.4738</v>
      </c>
      <c r="R15994">
        <v>0.1179</v>
      </c>
      <c r="U15994">
        <v>1.77</v>
      </c>
    </row>
    <row r="15995" spans="1:30">
      <c r="A15995" t="s">
        <v>587</v>
      </c>
      <c r="B15995" t="s">
        <v>586</v>
      </c>
      <c r="D15995">
        <v>2015</v>
      </c>
      <c r="E15995" t="s">
        <v>629</v>
      </c>
      <c r="F15995" t="s">
        <v>235</v>
      </c>
      <c r="G15995" t="s">
        <v>628</v>
      </c>
      <c r="H15995" t="s">
        <v>627</v>
      </c>
      <c r="I15995" t="s">
        <v>57</v>
      </c>
      <c r="J15995" t="s">
        <v>629</v>
      </c>
      <c r="K15995">
        <v>120.41</v>
      </c>
      <c r="L15995">
        <v>130.61000000000001</v>
      </c>
      <c r="N15995">
        <v>10.199999999999999</v>
      </c>
      <c r="O15995">
        <v>1.456</v>
      </c>
      <c r="R15995">
        <v>0.14760000000000001</v>
      </c>
      <c r="U15995">
        <v>2.19</v>
      </c>
    </row>
    <row r="15996" spans="1:30">
      <c r="A15996" t="s">
        <v>587</v>
      </c>
      <c r="B15996" t="s">
        <v>586</v>
      </c>
      <c r="D15996">
        <v>2015</v>
      </c>
      <c r="E15996" t="s">
        <v>629</v>
      </c>
      <c r="F15996" t="s">
        <v>235</v>
      </c>
      <c r="G15996" t="s">
        <v>628</v>
      </c>
      <c r="H15996" t="s">
        <v>627</v>
      </c>
      <c r="I15996" t="s">
        <v>57</v>
      </c>
      <c r="J15996" t="s">
        <v>629</v>
      </c>
      <c r="K15996">
        <v>130.61000000000001</v>
      </c>
      <c r="L15996">
        <v>140.82</v>
      </c>
      <c r="N15996">
        <v>10.199999999999999</v>
      </c>
      <c r="O15996">
        <v>1.0861000000000001</v>
      </c>
      <c r="R15996">
        <v>0.52910000000000001</v>
      </c>
      <c r="U15996">
        <v>5.86</v>
      </c>
    </row>
    <row r="15997" spans="1:30">
      <c r="A15997" t="s">
        <v>587</v>
      </c>
      <c r="B15997" t="s">
        <v>586</v>
      </c>
      <c r="D15997">
        <v>2015</v>
      </c>
      <c r="E15997" t="s">
        <v>629</v>
      </c>
      <c r="F15997" t="s">
        <v>235</v>
      </c>
      <c r="G15997" t="s">
        <v>628</v>
      </c>
      <c r="H15997" t="s">
        <v>627</v>
      </c>
      <c r="I15997" t="s">
        <v>57</v>
      </c>
      <c r="J15997" t="s">
        <v>629</v>
      </c>
      <c r="K15997">
        <v>140.82</v>
      </c>
      <c r="L15997">
        <v>151.02000000000001</v>
      </c>
      <c r="N15997">
        <v>10.199999999999999</v>
      </c>
      <c r="O15997">
        <v>1.0499000000000001</v>
      </c>
      <c r="R15997">
        <v>0.53769999999999996</v>
      </c>
      <c r="U15997">
        <v>5.76</v>
      </c>
    </row>
    <row r="15998" spans="1:30">
      <c r="A15998" t="s">
        <v>587</v>
      </c>
      <c r="B15998" t="s">
        <v>586</v>
      </c>
      <c r="D15998">
        <v>2015</v>
      </c>
      <c r="E15998" t="s">
        <v>629</v>
      </c>
      <c r="F15998" t="s">
        <v>235</v>
      </c>
      <c r="G15998" t="s">
        <v>628</v>
      </c>
      <c r="H15998" t="s">
        <v>627</v>
      </c>
      <c r="I15998" t="s">
        <v>57</v>
      </c>
      <c r="J15998" t="s">
        <v>629</v>
      </c>
      <c r="K15998">
        <v>151.02000000000001</v>
      </c>
      <c r="L15998">
        <v>161.22</v>
      </c>
      <c r="N15998">
        <v>10.199999999999999</v>
      </c>
      <c r="O15998">
        <v>1.1520999999999999</v>
      </c>
      <c r="R15998">
        <v>0.40710000000000002</v>
      </c>
      <c r="U15998">
        <v>4.79</v>
      </c>
    </row>
    <row r="15999" spans="1:30">
      <c r="A15999" t="s">
        <v>587</v>
      </c>
      <c r="B15999" t="s">
        <v>586</v>
      </c>
      <c r="D15999">
        <v>2015</v>
      </c>
      <c r="E15999" t="s">
        <v>629</v>
      </c>
      <c r="F15999" t="s">
        <v>235</v>
      </c>
      <c r="G15999" t="s">
        <v>628</v>
      </c>
      <c r="H15999" t="s">
        <v>627</v>
      </c>
      <c r="I15999" t="s">
        <v>57</v>
      </c>
      <c r="J15999" t="s">
        <v>629</v>
      </c>
      <c r="K15999">
        <v>161.22</v>
      </c>
      <c r="L15999">
        <v>171.43</v>
      </c>
      <c r="N15999">
        <v>10.199999999999999</v>
      </c>
      <c r="O15999">
        <v>1.1548</v>
      </c>
      <c r="R15999">
        <v>0.3851</v>
      </c>
      <c r="U15999">
        <v>4.54</v>
      </c>
    </row>
    <row r="16000" spans="1:30">
      <c r="A16000" t="s">
        <v>587</v>
      </c>
      <c r="B16000" t="s">
        <v>586</v>
      </c>
      <c r="D16000">
        <v>2015</v>
      </c>
      <c r="E16000" t="s">
        <v>629</v>
      </c>
      <c r="F16000" t="s">
        <v>235</v>
      </c>
      <c r="G16000" t="s">
        <v>628</v>
      </c>
      <c r="H16000" t="s">
        <v>627</v>
      </c>
      <c r="I16000" t="s">
        <v>57</v>
      </c>
      <c r="J16000" t="s">
        <v>629</v>
      </c>
      <c r="K16000">
        <v>171.43</v>
      </c>
      <c r="L16000">
        <v>181.63</v>
      </c>
      <c r="N16000">
        <v>10.199999999999999</v>
      </c>
      <c r="O16000">
        <v>1.268</v>
      </c>
      <c r="R16000">
        <v>0.25280000000000002</v>
      </c>
      <c r="U16000">
        <v>3.27</v>
      </c>
    </row>
    <row r="16001" spans="1:30">
      <c r="A16001" t="s">
        <v>587</v>
      </c>
      <c r="B16001" t="s">
        <v>586</v>
      </c>
      <c r="D16001">
        <v>2015</v>
      </c>
      <c r="E16001" t="s">
        <v>629</v>
      </c>
      <c r="F16001" t="s">
        <v>235</v>
      </c>
      <c r="G16001" t="s">
        <v>628</v>
      </c>
      <c r="H16001" t="s">
        <v>627</v>
      </c>
      <c r="I16001" t="s">
        <v>57</v>
      </c>
      <c r="J16001" t="s">
        <v>629</v>
      </c>
      <c r="K16001">
        <v>181.63</v>
      </c>
      <c r="L16001">
        <v>191.84</v>
      </c>
      <c r="N16001">
        <v>10.199999999999999</v>
      </c>
      <c r="O16001">
        <v>1.36</v>
      </c>
      <c r="R16001">
        <v>0.19059999999999999</v>
      </c>
      <c r="U16001">
        <v>2.65</v>
      </c>
    </row>
    <row r="16002" spans="1:30">
      <c r="A16002" t="s">
        <v>587</v>
      </c>
      <c r="B16002" t="s">
        <v>586</v>
      </c>
      <c r="D16002">
        <v>2015</v>
      </c>
      <c r="E16002" t="s">
        <v>629</v>
      </c>
      <c r="F16002" t="s">
        <v>235</v>
      </c>
      <c r="G16002" t="s">
        <v>628</v>
      </c>
      <c r="H16002" t="s">
        <v>627</v>
      </c>
      <c r="I16002" t="s">
        <v>57</v>
      </c>
      <c r="J16002" t="s">
        <v>629</v>
      </c>
      <c r="K16002">
        <v>191.84</v>
      </c>
      <c r="L16002">
        <v>200</v>
      </c>
      <c r="N16002">
        <v>8.16</v>
      </c>
      <c r="O16002">
        <v>1.1869000000000001</v>
      </c>
      <c r="R16002">
        <v>0.45669999999999999</v>
      </c>
      <c r="U16002">
        <v>4.42</v>
      </c>
    </row>
    <row r="16003" spans="1:30">
      <c r="A16003" t="s">
        <v>587</v>
      </c>
      <c r="B16003" t="s">
        <v>586</v>
      </c>
      <c r="D16003">
        <v>2015</v>
      </c>
      <c r="E16003" t="s">
        <v>626</v>
      </c>
      <c r="F16003" t="s">
        <v>235</v>
      </c>
      <c r="G16003" t="s">
        <v>625</v>
      </c>
      <c r="H16003" t="s">
        <v>624</v>
      </c>
      <c r="I16003" t="s">
        <v>57</v>
      </c>
      <c r="J16003" t="s">
        <v>626</v>
      </c>
      <c r="K16003">
        <v>0</v>
      </c>
      <c r="L16003">
        <v>12.5</v>
      </c>
      <c r="N16003">
        <v>12.5</v>
      </c>
      <c r="O16003">
        <v>1.0611999999999999</v>
      </c>
      <c r="R16003">
        <v>0.29320000000000002</v>
      </c>
      <c r="U16003">
        <v>3.89</v>
      </c>
      <c r="W16003">
        <v>1.19</v>
      </c>
      <c r="AC16003">
        <v>79.64</v>
      </c>
      <c r="AD16003">
        <v>200</v>
      </c>
    </row>
    <row r="16004" spans="1:30">
      <c r="A16004" t="s">
        <v>587</v>
      </c>
      <c r="B16004" t="s">
        <v>586</v>
      </c>
      <c r="D16004">
        <v>2015</v>
      </c>
      <c r="E16004" t="s">
        <v>626</v>
      </c>
      <c r="F16004" t="s">
        <v>235</v>
      </c>
      <c r="G16004" t="s">
        <v>625</v>
      </c>
      <c r="H16004" t="s">
        <v>624</v>
      </c>
      <c r="I16004" t="s">
        <v>57</v>
      </c>
      <c r="J16004" t="s">
        <v>626</v>
      </c>
      <c r="K16004">
        <v>12.5</v>
      </c>
      <c r="L16004">
        <v>25</v>
      </c>
      <c r="N16004">
        <v>12.5</v>
      </c>
      <c r="O16004">
        <v>1.1697</v>
      </c>
      <c r="R16004">
        <v>0.2056</v>
      </c>
      <c r="U16004">
        <v>3.01</v>
      </c>
    </row>
    <row r="16005" spans="1:30">
      <c r="A16005" t="s">
        <v>587</v>
      </c>
      <c r="B16005" t="s">
        <v>586</v>
      </c>
      <c r="D16005">
        <v>2015</v>
      </c>
      <c r="E16005" t="s">
        <v>626</v>
      </c>
      <c r="F16005" t="s">
        <v>235</v>
      </c>
      <c r="G16005" t="s">
        <v>625</v>
      </c>
      <c r="H16005" t="s">
        <v>624</v>
      </c>
      <c r="I16005" t="s">
        <v>57</v>
      </c>
      <c r="J16005" t="s">
        <v>626</v>
      </c>
      <c r="K16005">
        <v>25</v>
      </c>
      <c r="L16005">
        <v>37.5</v>
      </c>
      <c r="N16005">
        <v>12.5</v>
      </c>
      <c r="O16005">
        <v>0.99360000000000004</v>
      </c>
      <c r="R16005">
        <v>0.52080000000000004</v>
      </c>
      <c r="U16005">
        <v>6.47</v>
      </c>
    </row>
    <row r="16006" spans="1:30">
      <c r="A16006" t="s">
        <v>587</v>
      </c>
      <c r="B16006" t="s">
        <v>586</v>
      </c>
      <c r="D16006">
        <v>2015</v>
      </c>
      <c r="E16006" t="s">
        <v>626</v>
      </c>
      <c r="F16006" t="s">
        <v>235</v>
      </c>
      <c r="G16006" t="s">
        <v>625</v>
      </c>
      <c r="H16006" t="s">
        <v>624</v>
      </c>
      <c r="I16006" t="s">
        <v>57</v>
      </c>
      <c r="J16006" t="s">
        <v>626</v>
      </c>
      <c r="K16006">
        <v>37.5</v>
      </c>
      <c r="L16006">
        <v>50</v>
      </c>
      <c r="N16006">
        <v>12.5</v>
      </c>
      <c r="O16006">
        <v>1.0964</v>
      </c>
      <c r="R16006">
        <v>0.42409999999999998</v>
      </c>
      <c r="U16006">
        <v>5.81</v>
      </c>
    </row>
    <row r="16007" spans="1:30">
      <c r="A16007" t="s">
        <v>587</v>
      </c>
      <c r="B16007" t="s">
        <v>586</v>
      </c>
      <c r="D16007">
        <v>2015</v>
      </c>
      <c r="E16007" t="s">
        <v>626</v>
      </c>
      <c r="F16007" t="s">
        <v>235</v>
      </c>
      <c r="G16007" t="s">
        <v>625</v>
      </c>
      <c r="H16007" t="s">
        <v>624</v>
      </c>
      <c r="I16007" t="s">
        <v>57</v>
      </c>
      <c r="J16007" t="s">
        <v>626</v>
      </c>
      <c r="K16007">
        <v>50</v>
      </c>
      <c r="L16007">
        <v>62.5</v>
      </c>
      <c r="N16007">
        <v>12.5</v>
      </c>
      <c r="O16007">
        <v>1.1437999999999999</v>
      </c>
      <c r="R16007">
        <v>0.41839999999999999</v>
      </c>
      <c r="U16007">
        <v>5.98</v>
      </c>
    </row>
    <row r="16008" spans="1:30">
      <c r="A16008" t="s">
        <v>587</v>
      </c>
      <c r="B16008" t="s">
        <v>586</v>
      </c>
      <c r="D16008">
        <v>2015</v>
      </c>
      <c r="E16008" t="s">
        <v>626</v>
      </c>
      <c r="F16008" t="s">
        <v>235</v>
      </c>
      <c r="G16008" t="s">
        <v>625</v>
      </c>
      <c r="H16008" t="s">
        <v>624</v>
      </c>
      <c r="I16008" t="s">
        <v>57</v>
      </c>
      <c r="J16008" t="s">
        <v>626</v>
      </c>
      <c r="K16008">
        <v>62.5</v>
      </c>
      <c r="L16008">
        <v>75</v>
      </c>
      <c r="N16008">
        <v>12.5</v>
      </c>
      <c r="O16008">
        <v>1.2563</v>
      </c>
      <c r="R16008">
        <v>0.26700000000000002</v>
      </c>
      <c r="U16008">
        <v>4.1900000000000004</v>
      </c>
    </row>
    <row r="16009" spans="1:30">
      <c r="A16009" t="s">
        <v>587</v>
      </c>
      <c r="B16009" t="s">
        <v>586</v>
      </c>
      <c r="D16009">
        <v>2015</v>
      </c>
      <c r="E16009" t="s">
        <v>626</v>
      </c>
      <c r="F16009" t="s">
        <v>235</v>
      </c>
      <c r="G16009" t="s">
        <v>625</v>
      </c>
      <c r="H16009" t="s">
        <v>624</v>
      </c>
      <c r="I16009" t="s">
        <v>57</v>
      </c>
      <c r="J16009" t="s">
        <v>626</v>
      </c>
      <c r="K16009">
        <v>75</v>
      </c>
      <c r="L16009">
        <v>87.5</v>
      </c>
      <c r="N16009">
        <v>12.5</v>
      </c>
      <c r="O16009">
        <v>1.2938000000000001</v>
      </c>
      <c r="R16009">
        <v>0.2145</v>
      </c>
      <c r="U16009">
        <v>3.47</v>
      </c>
    </row>
    <row r="16010" spans="1:30">
      <c r="A16010" t="s">
        <v>587</v>
      </c>
      <c r="B16010" t="s">
        <v>586</v>
      </c>
      <c r="D16010">
        <v>2015</v>
      </c>
      <c r="E16010" t="s">
        <v>626</v>
      </c>
      <c r="F16010" t="s">
        <v>235</v>
      </c>
      <c r="G16010" t="s">
        <v>625</v>
      </c>
      <c r="H16010" t="s">
        <v>624</v>
      </c>
      <c r="I16010" t="s">
        <v>57</v>
      </c>
      <c r="J16010" t="s">
        <v>626</v>
      </c>
      <c r="K16010">
        <v>87.5</v>
      </c>
      <c r="L16010">
        <v>100</v>
      </c>
      <c r="N16010">
        <v>12.5</v>
      </c>
      <c r="O16010">
        <v>1.3671</v>
      </c>
      <c r="R16010">
        <v>0.14499999999999999</v>
      </c>
      <c r="U16010">
        <v>2.48</v>
      </c>
    </row>
    <row r="16011" spans="1:30">
      <c r="A16011" t="s">
        <v>587</v>
      </c>
      <c r="B16011" t="s">
        <v>586</v>
      </c>
      <c r="D16011">
        <v>2015</v>
      </c>
      <c r="E16011" t="s">
        <v>626</v>
      </c>
      <c r="F16011" t="s">
        <v>235</v>
      </c>
      <c r="G16011" t="s">
        <v>625</v>
      </c>
      <c r="H16011" t="s">
        <v>624</v>
      </c>
      <c r="I16011" t="s">
        <v>57</v>
      </c>
      <c r="J16011" t="s">
        <v>626</v>
      </c>
      <c r="K16011">
        <v>100</v>
      </c>
      <c r="L16011">
        <v>116.67</v>
      </c>
      <c r="N16011">
        <v>16.670000000000002</v>
      </c>
      <c r="O16011">
        <v>1.3944000000000001</v>
      </c>
      <c r="R16011">
        <v>0.16880000000000001</v>
      </c>
      <c r="U16011">
        <v>3.92</v>
      </c>
    </row>
    <row r="16012" spans="1:30">
      <c r="A16012" t="s">
        <v>587</v>
      </c>
      <c r="B16012" t="s">
        <v>586</v>
      </c>
      <c r="D16012">
        <v>2015</v>
      </c>
      <c r="E16012" t="s">
        <v>626</v>
      </c>
      <c r="F16012" t="s">
        <v>235</v>
      </c>
      <c r="G16012" t="s">
        <v>625</v>
      </c>
      <c r="H16012" t="s">
        <v>624</v>
      </c>
      <c r="I16012" t="s">
        <v>57</v>
      </c>
      <c r="J16012" t="s">
        <v>626</v>
      </c>
      <c r="K16012">
        <v>116.67</v>
      </c>
      <c r="L16012">
        <v>133.33000000000001</v>
      </c>
      <c r="N16012">
        <v>16.670000000000002</v>
      </c>
      <c r="O16012">
        <v>1.4692000000000001</v>
      </c>
      <c r="R16012">
        <v>7.8600000000000003E-2</v>
      </c>
      <c r="U16012">
        <v>1.93</v>
      </c>
    </row>
    <row r="16013" spans="1:30">
      <c r="A16013" t="s">
        <v>587</v>
      </c>
      <c r="B16013" t="s">
        <v>586</v>
      </c>
      <c r="D16013">
        <v>2015</v>
      </c>
      <c r="E16013" t="s">
        <v>626</v>
      </c>
      <c r="F16013" t="s">
        <v>235</v>
      </c>
      <c r="G16013" t="s">
        <v>625</v>
      </c>
      <c r="H16013" t="s">
        <v>624</v>
      </c>
      <c r="I16013" t="s">
        <v>57</v>
      </c>
      <c r="J16013" t="s">
        <v>626</v>
      </c>
      <c r="K16013">
        <v>133.33000000000001</v>
      </c>
      <c r="L16013">
        <v>150</v>
      </c>
      <c r="N16013">
        <v>16.670000000000002</v>
      </c>
      <c r="O16013">
        <v>1.4594</v>
      </c>
      <c r="R16013">
        <v>8.4900000000000003E-2</v>
      </c>
      <c r="U16013">
        <v>2.0699999999999998</v>
      </c>
    </row>
    <row r="16014" spans="1:30">
      <c r="A16014" t="s">
        <v>587</v>
      </c>
      <c r="B16014" t="s">
        <v>586</v>
      </c>
      <c r="D16014">
        <v>2015</v>
      </c>
      <c r="E16014" t="s">
        <v>626</v>
      </c>
      <c r="F16014" t="s">
        <v>235</v>
      </c>
      <c r="G16014" t="s">
        <v>625</v>
      </c>
      <c r="H16014" t="s">
        <v>624</v>
      </c>
      <c r="I16014" t="s">
        <v>57</v>
      </c>
      <c r="J16014" t="s">
        <v>626</v>
      </c>
      <c r="K16014">
        <v>150</v>
      </c>
      <c r="L16014">
        <v>158.33000000000001</v>
      </c>
      <c r="N16014">
        <v>8.33</v>
      </c>
      <c r="O16014">
        <v>1.4359999999999999</v>
      </c>
      <c r="R16014">
        <v>9.06E-2</v>
      </c>
      <c r="U16014">
        <v>1.08</v>
      </c>
    </row>
    <row r="16015" spans="1:30">
      <c r="A16015" t="s">
        <v>587</v>
      </c>
      <c r="B16015" t="s">
        <v>586</v>
      </c>
      <c r="D16015">
        <v>2015</v>
      </c>
      <c r="E16015" t="s">
        <v>626</v>
      </c>
      <c r="F16015" t="s">
        <v>235</v>
      </c>
      <c r="G16015" t="s">
        <v>625</v>
      </c>
      <c r="H16015" t="s">
        <v>624</v>
      </c>
      <c r="I16015" t="s">
        <v>57</v>
      </c>
      <c r="J16015" t="s">
        <v>626</v>
      </c>
      <c r="K16015">
        <v>158.33000000000001</v>
      </c>
      <c r="L16015">
        <v>166.67</v>
      </c>
      <c r="N16015">
        <v>8.33</v>
      </c>
      <c r="O16015">
        <v>1.0353000000000001</v>
      </c>
      <c r="R16015">
        <v>0.53649999999999998</v>
      </c>
      <c r="U16015">
        <v>4.63</v>
      </c>
    </row>
    <row r="16016" spans="1:30">
      <c r="A16016" t="s">
        <v>587</v>
      </c>
      <c r="B16016" t="s">
        <v>586</v>
      </c>
      <c r="D16016">
        <v>2015</v>
      </c>
      <c r="E16016" t="s">
        <v>626</v>
      </c>
      <c r="F16016" t="s">
        <v>235</v>
      </c>
      <c r="G16016" t="s">
        <v>625</v>
      </c>
      <c r="H16016" t="s">
        <v>624</v>
      </c>
      <c r="I16016" t="s">
        <v>57</v>
      </c>
      <c r="J16016" t="s">
        <v>626</v>
      </c>
      <c r="K16016">
        <v>166.67</v>
      </c>
      <c r="L16016">
        <v>183.33</v>
      </c>
      <c r="N16016">
        <v>16.670000000000002</v>
      </c>
      <c r="O16016">
        <v>0.88400000000000001</v>
      </c>
      <c r="R16016">
        <v>0.91830000000000001</v>
      </c>
      <c r="U16016">
        <v>13.53</v>
      </c>
    </row>
    <row r="16017" spans="1:30">
      <c r="A16017" t="s">
        <v>587</v>
      </c>
      <c r="B16017" t="s">
        <v>586</v>
      </c>
      <c r="D16017">
        <v>2015</v>
      </c>
      <c r="E16017" t="s">
        <v>626</v>
      </c>
      <c r="F16017" t="s">
        <v>235</v>
      </c>
      <c r="G16017" t="s">
        <v>625</v>
      </c>
      <c r="H16017" t="s">
        <v>624</v>
      </c>
      <c r="I16017" t="s">
        <v>57</v>
      </c>
      <c r="J16017" t="s">
        <v>626</v>
      </c>
      <c r="K16017">
        <v>183.33</v>
      </c>
      <c r="L16017">
        <v>200</v>
      </c>
      <c r="N16017">
        <v>16.670000000000002</v>
      </c>
      <c r="O16017">
        <v>0.78979999999999995</v>
      </c>
      <c r="R16017">
        <v>1.3055000000000001</v>
      </c>
      <c r="U16017">
        <v>17.190000000000001</v>
      </c>
    </row>
    <row r="16018" spans="1:30">
      <c r="A16018" t="s">
        <v>587</v>
      </c>
      <c r="B16018" t="s">
        <v>586</v>
      </c>
      <c r="D16018">
        <v>2015</v>
      </c>
      <c r="E16018" t="s">
        <v>632</v>
      </c>
      <c r="F16018" t="s">
        <v>235</v>
      </c>
      <c r="G16018" t="s">
        <v>631</v>
      </c>
      <c r="H16018" t="s">
        <v>630</v>
      </c>
      <c r="I16018" t="s">
        <v>63</v>
      </c>
      <c r="J16018" t="s">
        <v>632</v>
      </c>
      <c r="K16018">
        <v>0</v>
      </c>
      <c r="L16018">
        <v>13.7</v>
      </c>
      <c r="N16018">
        <v>13.7</v>
      </c>
      <c r="O16018">
        <v>0.61890000000000001</v>
      </c>
      <c r="R16018">
        <v>1.7865</v>
      </c>
      <c r="U16018">
        <v>15.15</v>
      </c>
      <c r="W16018">
        <v>1.131</v>
      </c>
      <c r="AC16018">
        <v>98.93</v>
      </c>
      <c r="AD16018">
        <v>200</v>
      </c>
    </row>
    <row r="16019" spans="1:30">
      <c r="A16019" t="s">
        <v>587</v>
      </c>
      <c r="B16019" t="s">
        <v>586</v>
      </c>
      <c r="D16019">
        <v>2015</v>
      </c>
      <c r="E16019" t="s">
        <v>632</v>
      </c>
      <c r="F16019" t="s">
        <v>235</v>
      </c>
      <c r="G16019" t="s">
        <v>631</v>
      </c>
      <c r="H16019" t="s">
        <v>630</v>
      </c>
      <c r="I16019" t="s">
        <v>63</v>
      </c>
      <c r="J16019" t="s">
        <v>632</v>
      </c>
      <c r="K16019">
        <v>13.7</v>
      </c>
      <c r="L16019">
        <v>27.4</v>
      </c>
      <c r="N16019">
        <v>13.7</v>
      </c>
      <c r="O16019">
        <v>0.83009999999999995</v>
      </c>
      <c r="R16019">
        <v>1.0068999999999999</v>
      </c>
      <c r="U16019">
        <v>11.45</v>
      </c>
    </row>
    <row r="16020" spans="1:30">
      <c r="A16020" t="s">
        <v>587</v>
      </c>
      <c r="B16020" t="s">
        <v>586</v>
      </c>
      <c r="D16020">
        <v>2015</v>
      </c>
      <c r="E16020" t="s">
        <v>632</v>
      </c>
      <c r="F16020" t="s">
        <v>235</v>
      </c>
      <c r="G16020" t="s">
        <v>631</v>
      </c>
      <c r="H16020" t="s">
        <v>630</v>
      </c>
      <c r="I16020" t="s">
        <v>63</v>
      </c>
      <c r="J16020" t="s">
        <v>632</v>
      </c>
      <c r="K16020">
        <v>27.4</v>
      </c>
      <c r="L16020">
        <v>41.1</v>
      </c>
      <c r="N16020">
        <v>13.7</v>
      </c>
      <c r="O16020">
        <v>1.0019</v>
      </c>
      <c r="R16020">
        <v>0.57089999999999996</v>
      </c>
      <c r="U16020">
        <v>7.84</v>
      </c>
    </row>
    <row r="16021" spans="1:30">
      <c r="A16021" t="s">
        <v>587</v>
      </c>
      <c r="B16021" t="s">
        <v>586</v>
      </c>
      <c r="D16021">
        <v>2015</v>
      </c>
      <c r="E16021" t="s">
        <v>632</v>
      </c>
      <c r="F16021" t="s">
        <v>235</v>
      </c>
      <c r="G16021" t="s">
        <v>631</v>
      </c>
      <c r="H16021" t="s">
        <v>630</v>
      </c>
      <c r="I16021" t="s">
        <v>63</v>
      </c>
      <c r="J16021" t="s">
        <v>632</v>
      </c>
      <c r="K16021">
        <v>41.1</v>
      </c>
      <c r="L16021">
        <v>54.79</v>
      </c>
      <c r="N16021">
        <v>13.7</v>
      </c>
      <c r="O16021">
        <v>0.94540000000000002</v>
      </c>
      <c r="R16021">
        <v>0.74570000000000003</v>
      </c>
      <c r="U16021">
        <v>9.66</v>
      </c>
    </row>
    <row r="16022" spans="1:30">
      <c r="A16022" t="s">
        <v>587</v>
      </c>
      <c r="B16022" t="s">
        <v>586</v>
      </c>
      <c r="D16022">
        <v>2015</v>
      </c>
      <c r="E16022" t="s">
        <v>632</v>
      </c>
      <c r="F16022" t="s">
        <v>235</v>
      </c>
      <c r="G16022" t="s">
        <v>631</v>
      </c>
      <c r="H16022" t="s">
        <v>630</v>
      </c>
      <c r="I16022" t="s">
        <v>63</v>
      </c>
      <c r="J16022" t="s">
        <v>632</v>
      </c>
      <c r="K16022">
        <v>54.79</v>
      </c>
      <c r="L16022">
        <v>68.489999999999995</v>
      </c>
      <c r="N16022">
        <v>13.7</v>
      </c>
      <c r="O16022">
        <v>1.0668</v>
      </c>
      <c r="R16022">
        <v>0.49540000000000001</v>
      </c>
      <c r="U16022">
        <v>7.24</v>
      </c>
    </row>
    <row r="16023" spans="1:30">
      <c r="A16023" t="s">
        <v>587</v>
      </c>
      <c r="B16023" t="s">
        <v>586</v>
      </c>
      <c r="D16023">
        <v>2015</v>
      </c>
      <c r="E16023" t="s">
        <v>632</v>
      </c>
      <c r="F16023" t="s">
        <v>235</v>
      </c>
      <c r="G16023" t="s">
        <v>631</v>
      </c>
      <c r="H16023" t="s">
        <v>630</v>
      </c>
      <c r="I16023" t="s">
        <v>63</v>
      </c>
      <c r="J16023" t="s">
        <v>632</v>
      </c>
      <c r="K16023">
        <v>68.489999999999995</v>
      </c>
      <c r="L16023">
        <v>82.19</v>
      </c>
      <c r="N16023">
        <v>13.7</v>
      </c>
      <c r="O16023">
        <v>1.1453</v>
      </c>
      <c r="R16023">
        <v>0.38669999999999999</v>
      </c>
      <c r="U16023">
        <v>6.07</v>
      </c>
    </row>
    <row r="16024" spans="1:30">
      <c r="A16024" t="s">
        <v>587</v>
      </c>
      <c r="B16024" t="s">
        <v>586</v>
      </c>
      <c r="D16024">
        <v>2015</v>
      </c>
      <c r="E16024" t="s">
        <v>632</v>
      </c>
      <c r="F16024" t="s">
        <v>235</v>
      </c>
      <c r="G16024" t="s">
        <v>631</v>
      </c>
      <c r="H16024" t="s">
        <v>630</v>
      </c>
      <c r="I16024" t="s">
        <v>63</v>
      </c>
      <c r="J16024" t="s">
        <v>632</v>
      </c>
      <c r="K16024">
        <v>82.19</v>
      </c>
      <c r="L16024">
        <v>95.89</v>
      </c>
      <c r="N16024">
        <v>13.7</v>
      </c>
      <c r="O16024">
        <v>1.2867999999999999</v>
      </c>
      <c r="R16024">
        <v>0.2361</v>
      </c>
      <c r="U16024">
        <v>4.16</v>
      </c>
    </row>
    <row r="16025" spans="1:30">
      <c r="A16025" t="s">
        <v>587</v>
      </c>
      <c r="B16025" t="s">
        <v>586</v>
      </c>
      <c r="D16025">
        <v>2015</v>
      </c>
      <c r="E16025" t="s">
        <v>632</v>
      </c>
      <c r="F16025" t="s">
        <v>235</v>
      </c>
      <c r="G16025" t="s">
        <v>631</v>
      </c>
      <c r="H16025" t="s">
        <v>630</v>
      </c>
      <c r="I16025" t="s">
        <v>63</v>
      </c>
      <c r="J16025" t="s">
        <v>632</v>
      </c>
      <c r="K16025">
        <v>95.89</v>
      </c>
      <c r="L16025">
        <v>100</v>
      </c>
      <c r="N16025">
        <v>4.1100000000000003</v>
      </c>
      <c r="O16025">
        <v>1.2877000000000001</v>
      </c>
      <c r="R16025">
        <v>0.2283</v>
      </c>
      <c r="U16025">
        <v>1.21</v>
      </c>
    </row>
    <row r="16026" spans="1:30">
      <c r="A16026" t="s">
        <v>587</v>
      </c>
      <c r="B16026" t="s">
        <v>586</v>
      </c>
      <c r="D16026">
        <v>2015</v>
      </c>
      <c r="E16026" t="s">
        <v>632</v>
      </c>
      <c r="F16026" t="s">
        <v>235</v>
      </c>
      <c r="G16026" t="s">
        <v>631</v>
      </c>
      <c r="H16026" t="s">
        <v>630</v>
      </c>
      <c r="I16026" t="s">
        <v>63</v>
      </c>
      <c r="J16026" t="s">
        <v>632</v>
      </c>
      <c r="K16026">
        <v>100</v>
      </c>
      <c r="L16026">
        <v>110.75</v>
      </c>
      <c r="N16026">
        <v>10.75</v>
      </c>
      <c r="O16026">
        <v>1.2528999999999999</v>
      </c>
      <c r="R16026">
        <v>0.2465</v>
      </c>
      <c r="U16026">
        <v>3.32</v>
      </c>
    </row>
    <row r="16027" spans="1:30">
      <c r="A16027" t="s">
        <v>587</v>
      </c>
      <c r="B16027" t="s">
        <v>586</v>
      </c>
      <c r="D16027">
        <v>2015</v>
      </c>
      <c r="E16027" t="s">
        <v>632</v>
      </c>
      <c r="F16027" t="s">
        <v>235</v>
      </c>
      <c r="G16027" t="s">
        <v>631</v>
      </c>
      <c r="H16027" t="s">
        <v>630</v>
      </c>
      <c r="I16027" t="s">
        <v>63</v>
      </c>
      <c r="J16027" t="s">
        <v>632</v>
      </c>
      <c r="K16027">
        <v>110.75</v>
      </c>
      <c r="L16027">
        <v>121.51</v>
      </c>
      <c r="N16027">
        <v>10.75</v>
      </c>
      <c r="O16027">
        <v>1.1837</v>
      </c>
      <c r="R16027">
        <v>0.32379999999999998</v>
      </c>
      <c r="U16027">
        <v>4.12</v>
      </c>
    </row>
    <row r="16028" spans="1:30">
      <c r="A16028" t="s">
        <v>587</v>
      </c>
      <c r="B16028" t="s">
        <v>586</v>
      </c>
      <c r="D16028">
        <v>2015</v>
      </c>
      <c r="E16028" t="s">
        <v>632</v>
      </c>
      <c r="F16028" t="s">
        <v>235</v>
      </c>
      <c r="G16028" t="s">
        <v>631</v>
      </c>
      <c r="H16028" t="s">
        <v>630</v>
      </c>
      <c r="I16028" t="s">
        <v>63</v>
      </c>
      <c r="J16028" t="s">
        <v>632</v>
      </c>
      <c r="K16028">
        <v>121.51</v>
      </c>
      <c r="L16028">
        <v>132.26</v>
      </c>
      <c r="N16028">
        <v>10.75</v>
      </c>
      <c r="O16028">
        <v>1.1514</v>
      </c>
      <c r="R16028">
        <v>0.32629999999999998</v>
      </c>
      <c r="U16028">
        <v>4.04</v>
      </c>
    </row>
    <row r="16029" spans="1:30">
      <c r="A16029" t="s">
        <v>587</v>
      </c>
      <c r="B16029" t="s">
        <v>586</v>
      </c>
      <c r="D16029">
        <v>2015</v>
      </c>
      <c r="E16029" t="s">
        <v>632</v>
      </c>
      <c r="F16029" t="s">
        <v>235</v>
      </c>
      <c r="G16029" t="s">
        <v>631</v>
      </c>
      <c r="H16029" t="s">
        <v>630</v>
      </c>
      <c r="I16029" t="s">
        <v>63</v>
      </c>
      <c r="J16029" t="s">
        <v>632</v>
      </c>
      <c r="K16029">
        <v>132.26</v>
      </c>
      <c r="L16029">
        <v>143.01</v>
      </c>
      <c r="N16029">
        <v>10.75</v>
      </c>
      <c r="O16029">
        <v>1.2152000000000001</v>
      </c>
      <c r="R16029">
        <v>0.28539999999999999</v>
      </c>
      <c r="U16029">
        <v>3.73</v>
      </c>
    </row>
    <row r="16030" spans="1:30">
      <c r="A16030" t="s">
        <v>587</v>
      </c>
      <c r="B16030" t="s">
        <v>586</v>
      </c>
      <c r="D16030">
        <v>2015</v>
      </c>
      <c r="E16030" t="s">
        <v>632</v>
      </c>
      <c r="F16030" t="s">
        <v>235</v>
      </c>
      <c r="G16030" t="s">
        <v>631</v>
      </c>
      <c r="H16030" t="s">
        <v>630</v>
      </c>
      <c r="I16030" t="s">
        <v>63</v>
      </c>
      <c r="J16030" t="s">
        <v>632</v>
      </c>
      <c r="K16030">
        <v>143.01</v>
      </c>
      <c r="L16030">
        <v>153.76</v>
      </c>
      <c r="N16030">
        <v>10.75</v>
      </c>
      <c r="O16030">
        <v>1.2058</v>
      </c>
      <c r="R16030">
        <v>0.29980000000000001</v>
      </c>
      <c r="U16030">
        <v>3.89</v>
      </c>
    </row>
    <row r="16031" spans="1:30">
      <c r="A16031" t="s">
        <v>587</v>
      </c>
      <c r="B16031" t="s">
        <v>586</v>
      </c>
      <c r="D16031">
        <v>2015</v>
      </c>
      <c r="E16031" t="s">
        <v>632</v>
      </c>
      <c r="F16031" t="s">
        <v>235</v>
      </c>
      <c r="G16031" t="s">
        <v>631</v>
      </c>
      <c r="H16031" t="s">
        <v>630</v>
      </c>
      <c r="I16031" t="s">
        <v>63</v>
      </c>
      <c r="J16031" t="s">
        <v>632</v>
      </c>
      <c r="K16031">
        <v>153.76</v>
      </c>
      <c r="L16031">
        <v>164.52</v>
      </c>
      <c r="N16031">
        <v>10.75</v>
      </c>
      <c r="O16031">
        <v>1.1825000000000001</v>
      </c>
      <c r="R16031">
        <v>0.37030000000000002</v>
      </c>
      <c r="U16031">
        <v>4.71</v>
      </c>
    </row>
    <row r="16032" spans="1:30">
      <c r="A16032" t="s">
        <v>587</v>
      </c>
      <c r="B16032" t="s">
        <v>586</v>
      </c>
      <c r="D16032">
        <v>2015</v>
      </c>
      <c r="E16032" t="s">
        <v>632</v>
      </c>
      <c r="F16032" t="s">
        <v>235</v>
      </c>
      <c r="G16032" t="s">
        <v>631</v>
      </c>
      <c r="H16032" t="s">
        <v>630</v>
      </c>
      <c r="I16032" t="s">
        <v>63</v>
      </c>
      <c r="J16032" t="s">
        <v>632</v>
      </c>
      <c r="K16032">
        <v>164.52</v>
      </c>
      <c r="L16032">
        <v>175.27</v>
      </c>
      <c r="N16032">
        <v>10.75</v>
      </c>
      <c r="O16032">
        <v>1.2097</v>
      </c>
      <c r="R16032">
        <v>0.30830000000000002</v>
      </c>
      <c r="U16032">
        <v>4.01</v>
      </c>
    </row>
    <row r="16033" spans="1:30">
      <c r="A16033" t="s">
        <v>587</v>
      </c>
      <c r="B16033" t="s">
        <v>586</v>
      </c>
      <c r="D16033">
        <v>2015</v>
      </c>
      <c r="E16033" t="s">
        <v>632</v>
      </c>
      <c r="F16033" t="s">
        <v>235</v>
      </c>
      <c r="G16033" t="s">
        <v>631</v>
      </c>
      <c r="H16033" t="s">
        <v>630</v>
      </c>
      <c r="I16033" t="s">
        <v>63</v>
      </c>
      <c r="J16033" t="s">
        <v>632</v>
      </c>
      <c r="K16033">
        <v>175.27</v>
      </c>
      <c r="L16033">
        <v>186.02</v>
      </c>
      <c r="N16033">
        <v>10.75</v>
      </c>
      <c r="O16033">
        <v>1.2277</v>
      </c>
      <c r="R16033">
        <v>0.26400000000000001</v>
      </c>
      <c r="U16033">
        <v>3.49</v>
      </c>
    </row>
    <row r="16034" spans="1:30">
      <c r="A16034" t="s">
        <v>587</v>
      </c>
      <c r="B16034" t="s">
        <v>586</v>
      </c>
      <c r="D16034">
        <v>2015</v>
      </c>
      <c r="E16034" t="s">
        <v>632</v>
      </c>
      <c r="F16034" t="s">
        <v>235</v>
      </c>
      <c r="G16034" t="s">
        <v>631</v>
      </c>
      <c r="H16034" t="s">
        <v>630</v>
      </c>
      <c r="I16034" t="s">
        <v>63</v>
      </c>
      <c r="J16034" t="s">
        <v>632</v>
      </c>
      <c r="K16034">
        <v>186.02</v>
      </c>
      <c r="L16034">
        <v>196.77</v>
      </c>
      <c r="N16034">
        <v>10.75</v>
      </c>
      <c r="O16034">
        <v>1.2655000000000001</v>
      </c>
      <c r="R16034">
        <v>0.25679999999999997</v>
      </c>
      <c r="U16034">
        <v>3.5</v>
      </c>
    </row>
    <row r="16035" spans="1:30">
      <c r="A16035" t="s">
        <v>587</v>
      </c>
      <c r="B16035" t="s">
        <v>586</v>
      </c>
      <c r="D16035">
        <v>2015</v>
      </c>
      <c r="E16035" t="s">
        <v>632</v>
      </c>
      <c r="F16035" t="s">
        <v>235</v>
      </c>
      <c r="G16035" t="s">
        <v>631</v>
      </c>
      <c r="H16035" t="s">
        <v>630</v>
      </c>
      <c r="I16035" t="s">
        <v>63</v>
      </c>
      <c r="J16035" t="s">
        <v>632</v>
      </c>
      <c r="K16035">
        <v>196.77</v>
      </c>
      <c r="L16035">
        <v>200</v>
      </c>
      <c r="N16035">
        <v>3.23</v>
      </c>
      <c r="O16035">
        <v>1.2847999999999999</v>
      </c>
      <c r="R16035">
        <v>0.33040000000000003</v>
      </c>
      <c r="U16035">
        <v>1.37</v>
      </c>
    </row>
    <row r="16036" spans="1:30">
      <c r="A16036" t="s">
        <v>587</v>
      </c>
      <c r="B16036" t="s">
        <v>586</v>
      </c>
      <c r="D16036">
        <v>2015</v>
      </c>
      <c r="E16036" t="s">
        <v>623</v>
      </c>
      <c r="F16036" t="s">
        <v>235</v>
      </c>
      <c r="G16036" t="s">
        <v>622</v>
      </c>
      <c r="H16036" t="s">
        <v>621</v>
      </c>
      <c r="I16036" t="s">
        <v>57</v>
      </c>
      <c r="J16036" t="s">
        <v>623</v>
      </c>
      <c r="K16036">
        <v>0</v>
      </c>
      <c r="L16036">
        <v>15.38</v>
      </c>
      <c r="N16036">
        <v>15.38</v>
      </c>
      <c r="O16036">
        <v>1.0932999999999999</v>
      </c>
      <c r="R16036">
        <v>0.3836</v>
      </c>
      <c r="U16036">
        <v>6.45</v>
      </c>
      <c r="W16036">
        <v>1.3460000000000001</v>
      </c>
      <c r="AC16036">
        <v>77.8</v>
      </c>
      <c r="AD16036">
        <v>178</v>
      </c>
    </row>
    <row r="16037" spans="1:30">
      <c r="A16037" t="s">
        <v>587</v>
      </c>
      <c r="B16037" t="s">
        <v>586</v>
      </c>
      <c r="D16037">
        <v>2015</v>
      </c>
      <c r="E16037" t="s">
        <v>623</v>
      </c>
      <c r="F16037" t="s">
        <v>235</v>
      </c>
      <c r="G16037" t="s">
        <v>622</v>
      </c>
      <c r="H16037" t="s">
        <v>621</v>
      </c>
      <c r="I16037" t="s">
        <v>57</v>
      </c>
      <c r="J16037" t="s">
        <v>623</v>
      </c>
      <c r="K16037">
        <v>15.38</v>
      </c>
      <c r="L16037">
        <v>30.77</v>
      </c>
      <c r="N16037">
        <v>15.38</v>
      </c>
      <c r="O16037">
        <v>1.1374</v>
      </c>
      <c r="R16037">
        <v>0.3841</v>
      </c>
      <c r="U16037">
        <v>6.72</v>
      </c>
    </row>
    <row r="16038" spans="1:30">
      <c r="A16038" t="s">
        <v>587</v>
      </c>
      <c r="B16038" t="s">
        <v>586</v>
      </c>
      <c r="D16038">
        <v>2015</v>
      </c>
      <c r="E16038" t="s">
        <v>623</v>
      </c>
      <c r="F16038" t="s">
        <v>235</v>
      </c>
      <c r="G16038" t="s">
        <v>622</v>
      </c>
      <c r="H16038" t="s">
        <v>621</v>
      </c>
      <c r="I16038" t="s">
        <v>57</v>
      </c>
      <c r="J16038" t="s">
        <v>623</v>
      </c>
      <c r="K16038">
        <v>30.77</v>
      </c>
      <c r="L16038">
        <v>46.15</v>
      </c>
      <c r="N16038">
        <v>15.38</v>
      </c>
      <c r="O16038">
        <v>1.2243999999999999</v>
      </c>
      <c r="R16038">
        <v>0.32690000000000002</v>
      </c>
      <c r="U16038">
        <v>6.16</v>
      </c>
    </row>
    <row r="16039" spans="1:30">
      <c r="A16039" t="s">
        <v>587</v>
      </c>
      <c r="B16039" t="s">
        <v>586</v>
      </c>
      <c r="D16039">
        <v>2015</v>
      </c>
      <c r="E16039" t="s">
        <v>623</v>
      </c>
      <c r="F16039" t="s">
        <v>235</v>
      </c>
      <c r="G16039" t="s">
        <v>622</v>
      </c>
      <c r="H16039" t="s">
        <v>621</v>
      </c>
      <c r="I16039" t="s">
        <v>57</v>
      </c>
      <c r="J16039" t="s">
        <v>623</v>
      </c>
      <c r="K16039">
        <v>46.15</v>
      </c>
      <c r="L16039">
        <v>61.54</v>
      </c>
      <c r="N16039">
        <v>15.38</v>
      </c>
      <c r="O16039">
        <v>1.2370000000000001</v>
      </c>
      <c r="R16039">
        <v>0.26269999999999999</v>
      </c>
      <c r="U16039">
        <v>5</v>
      </c>
    </row>
    <row r="16040" spans="1:30">
      <c r="A16040" t="s">
        <v>587</v>
      </c>
      <c r="B16040" t="s">
        <v>586</v>
      </c>
      <c r="D16040">
        <v>2015</v>
      </c>
      <c r="E16040" t="s">
        <v>623</v>
      </c>
      <c r="F16040" t="s">
        <v>235</v>
      </c>
      <c r="G16040" t="s">
        <v>622</v>
      </c>
      <c r="H16040" t="s">
        <v>621</v>
      </c>
      <c r="I16040" t="s">
        <v>57</v>
      </c>
      <c r="J16040" t="s">
        <v>623</v>
      </c>
      <c r="K16040">
        <v>61.54</v>
      </c>
      <c r="L16040">
        <v>76.92</v>
      </c>
      <c r="N16040">
        <v>15.38</v>
      </c>
      <c r="O16040">
        <v>1.4377</v>
      </c>
      <c r="R16040">
        <v>0.2218</v>
      </c>
      <c r="U16040">
        <v>4.91</v>
      </c>
    </row>
    <row r="16041" spans="1:30">
      <c r="A16041" t="s">
        <v>587</v>
      </c>
      <c r="B16041" t="s">
        <v>586</v>
      </c>
      <c r="D16041">
        <v>2015</v>
      </c>
      <c r="E16041" t="s">
        <v>623</v>
      </c>
      <c r="F16041" t="s">
        <v>235</v>
      </c>
      <c r="G16041" t="s">
        <v>622</v>
      </c>
      <c r="H16041" t="s">
        <v>621</v>
      </c>
      <c r="I16041" t="s">
        <v>57</v>
      </c>
      <c r="J16041" t="s">
        <v>623</v>
      </c>
      <c r="K16041">
        <v>76.92</v>
      </c>
      <c r="L16041">
        <v>92.31</v>
      </c>
      <c r="N16041">
        <v>15.38</v>
      </c>
      <c r="O16041">
        <v>1.1914</v>
      </c>
      <c r="R16041">
        <v>0.76380000000000003</v>
      </c>
      <c r="U16041">
        <v>14</v>
      </c>
    </row>
    <row r="16042" spans="1:30">
      <c r="A16042" t="s">
        <v>587</v>
      </c>
      <c r="B16042" t="s">
        <v>586</v>
      </c>
      <c r="D16042">
        <v>2015</v>
      </c>
      <c r="E16042" t="s">
        <v>623</v>
      </c>
      <c r="F16042" t="s">
        <v>235</v>
      </c>
      <c r="G16042" t="s">
        <v>622</v>
      </c>
      <c r="H16042" t="s">
        <v>621</v>
      </c>
      <c r="I16042" t="s">
        <v>57</v>
      </c>
      <c r="J16042" t="s">
        <v>623</v>
      </c>
      <c r="K16042">
        <v>92.31</v>
      </c>
      <c r="L16042">
        <v>100</v>
      </c>
      <c r="N16042">
        <v>7.69</v>
      </c>
      <c r="O16042">
        <v>1.2727999999999999</v>
      </c>
      <c r="R16042">
        <v>0.51400000000000001</v>
      </c>
      <c r="U16042">
        <v>5.03</v>
      </c>
    </row>
    <row r="16043" spans="1:30">
      <c r="A16043" t="s">
        <v>587</v>
      </c>
      <c r="B16043" t="s">
        <v>586</v>
      </c>
      <c r="D16043">
        <v>2015</v>
      </c>
      <c r="E16043" t="s">
        <v>623</v>
      </c>
      <c r="F16043" t="s">
        <v>235</v>
      </c>
      <c r="G16043" t="s">
        <v>622</v>
      </c>
      <c r="H16043" t="s">
        <v>621</v>
      </c>
      <c r="I16043" t="s">
        <v>57</v>
      </c>
      <c r="J16043" t="s">
        <v>623</v>
      </c>
      <c r="K16043">
        <v>100</v>
      </c>
      <c r="L16043">
        <v>112</v>
      </c>
      <c r="N16043">
        <v>12</v>
      </c>
      <c r="O16043">
        <v>1.3603000000000001</v>
      </c>
      <c r="R16043">
        <v>0.51049999999999995</v>
      </c>
      <c r="U16043">
        <v>8.33</v>
      </c>
    </row>
    <row r="16044" spans="1:30">
      <c r="A16044" t="s">
        <v>587</v>
      </c>
      <c r="B16044" t="s">
        <v>586</v>
      </c>
      <c r="D16044">
        <v>2015</v>
      </c>
      <c r="E16044" t="s">
        <v>623</v>
      </c>
      <c r="F16044" t="s">
        <v>235</v>
      </c>
      <c r="G16044" t="s">
        <v>622</v>
      </c>
      <c r="H16044" t="s">
        <v>621</v>
      </c>
      <c r="I16044" t="s">
        <v>57</v>
      </c>
      <c r="J16044" t="s">
        <v>623</v>
      </c>
      <c r="K16044">
        <v>112</v>
      </c>
      <c r="L16044">
        <v>124</v>
      </c>
      <c r="N16044">
        <v>12</v>
      </c>
      <c r="O16044">
        <v>1.4572000000000001</v>
      </c>
      <c r="R16044">
        <v>0.22270000000000001</v>
      </c>
      <c r="U16044">
        <v>3.89</v>
      </c>
    </row>
    <row r="16045" spans="1:30">
      <c r="A16045" t="s">
        <v>587</v>
      </c>
      <c r="B16045" t="s">
        <v>586</v>
      </c>
      <c r="D16045">
        <v>2015</v>
      </c>
      <c r="E16045" t="s">
        <v>623</v>
      </c>
      <c r="F16045" t="s">
        <v>235</v>
      </c>
      <c r="G16045" t="s">
        <v>622</v>
      </c>
      <c r="H16045" t="s">
        <v>621</v>
      </c>
      <c r="I16045" t="s">
        <v>57</v>
      </c>
      <c r="J16045" t="s">
        <v>623</v>
      </c>
      <c r="K16045">
        <v>124</v>
      </c>
      <c r="L16045">
        <v>136</v>
      </c>
      <c r="N16045">
        <v>12</v>
      </c>
      <c r="O16045">
        <v>1.3989</v>
      </c>
      <c r="R16045">
        <v>0.28970000000000001</v>
      </c>
      <c r="U16045">
        <v>4.8600000000000003</v>
      </c>
    </row>
    <row r="16046" spans="1:30">
      <c r="A16046" t="s">
        <v>587</v>
      </c>
      <c r="B16046" t="s">
        <v>586</v>
      </c>
      <c r="D16046">
        <v>2015</v>
      </c>
      <c r="E16046" t="s">
        <v>623</v>
      </c>
      <c r="F16046" t="s">
        <v>235</v>
      </c>
      <c r="G16046" t="s">
        <v>622</v>
      </c>
      <c r="H16046" t="s">
        <v>621</v>
      </c>
      <c r="I16046" t="s">
        <v>57</v>
      </c>
      <c r="J16046" t="s">
        <v>623</v>
      </c>
      <c r="K16046">
        <v>136</v>
      </c>
      <c r="L16046">
        <v>148</v>
      </c>
      <c r="N16046">
        <v>12</v>
      </c>
      <c r="O16046">
        <v>1.4380999999999999</v>
      </c>
      <c r="R16046">
        <v>0.21590000000000001</v>
      </c>
      <c r="U16046">
        <v>3.73</v>
      </c>
    </row>
    <row r="16047" spans="1:30">
      <c r="A16047" t="s">
        <v>587</v>
      </c>
      <c r="B16047" t="s">
        <v>586</v>
      </c>
      <c r="D16047">
        <v>2015</v>
      </c>
      <c r="E16047" t="s">
        <v>623</v>
      </c>
      <c r="F16047" t="s">
        <v>235</v>
      </c>
      <c r="G16047" t="s">
        <v>622</v>
      </c>
      <c r="H16047" t="s">
        <v>621</v>
      </c>
      <c r="I16047" t="s">
        <v>57</v>
      </c>
      <c r="J16047" t="s">
        <v>623</v>
      </c>
      <c r="K16047">
        <v>148</v>
      </c>
      <c r="L16047">
        <v>160</v>
      </c>
      <c r="N16047">
        <v>12</v>
      </c>
      <c r="O16047">
        <v>1.4723999999999999</v>
      </c>
      <c r="R16047">
        <v>0.21529999999999999</v>
      </c>
      <c r="U16047">
        <v>3.8</v>
      </c>
    </row>
    <row r="16048" spans="1:30">
      <c r="A16048" t="s">
        <v>587</v>
      </c>
      <c r="B16048" t="s">
        <v>586</v>
      </c>
      <c r="D16048">
        <v>2015</v>
      </c>
      <c r="E16048" t="s">
        <v>623</v>
      </c>
      <c r="F16048" t="s">
        <v>235</v>
      </c>
      <c r="G16048" t="s">
        <v>622</v>
      </c>
      <c r="H16048" t="s">
        <v>621</v>
      </c>
      <c r="I16048" t="s">
        <v>57</v>
      </c>
      <c r="J16048" t="s">
        <v>623</v>
      </c>
      <c r="K16048">
        <v>160</v>
      </c>
      <c r="L16048">
        <v>172</v>
      </c>
      <c r="N16048">
        <v>12</v>
      </c>
      <c r="O16048">
        <v>1.5009999999999999</v>
      </c>
      <c r="R16048">
        <v>0.1608</v>
      </c>
      <c r="U16048">
        <v>2.9</v>
      </c>
    </row>
    <row r="16049" spans="1:30">
      <c r="A16049" t="s">
        <v>587</v>
      </c>
      <c r="B16049" t="s">
        <v>586</v>
      </c>
      <c r="D16049">
        <v>2015</v>
      </c>
      <c r="E16049" t="s">
        <v>623</v>
      </c>
      <c r="F16049" t="s">
        <v>235</v>
      </c>
      <c r="G16049" t="s">
        <v>622</v>
      </c>
      <c r="H16049" t="s">
        <v>621</v>
      </c>
      <c r="I16049" t="s">
        <v>57</v>
      </c>
      <c r="J16049" t="s">
        <v>623</v>
      </c>
      <c r="K16049">
        <v>172</v>
      </c>
      <c r="L16049">
        <v>178</v>
      </c>
      <c r="N16049">
        <v>6</v>
      </c>
      <c r="O16049">
        <v>1.6198999999999999</v>
      </c>
      <c r="R16049">
        <v>0.20680000000000001</v>
      </c>
      <c r="U16049">
        <v>2.0099999999999998</v>
      </c>
    </row>
    <row r="16050" spans="1:30">
      <c r="A16050" t="s">
        <v>587</v>
      </c>
      <c r="B16050" t="s">
        <v>586</v>
      </c>
      <c r="D16050">
        <v>2015</v>
      </c>
      <c r="E16050" t="s">
        <v>620</v>
      </c>
      <c r="F16050" t="s">
        <v>235</v>
      </c>
      <c r="G16050" t="s">
        <v>619</v>
      </c>
      <c r="H16050" t="s">
        <v>618</v>
      </c>
      <c r="I16050" t="s">
        <v>63</v>
      </c>
      <c r="J16050" t="s">
        <v>620</v>
      </c>
      <c r="K16050">
        <v>0</v>
      </c>
      <c r="L16050">
        <v>10</v>
      </c>
      <c r="N16050">
        <v>10</v>
      </c>
      <c r="O16050">
        <v>0.74929999999999997</v>
      </c>
      <c r="R16050">
        <v>0.92959999999999998</v>
      </c>
      <c r="U16050">
        <v>6.97</v>
      </c>
      <c r="W16050">
        <v>0.71899999999999997</v>
      </c>
      <c r="AC16050">
        <v>106.75</v>
      </c>
      <c r="AD16050">
        <v>120</v>
      </c>
    </row>
    <row r="16051" spans="1:30">
      <c r="A16051" t="s">
        <v>587</v>
      </c>
      <c r="B16051" t="s">
        <v>586</v>
      </c>
      <c r="D16051">
        <v>2015</v>
      </c>
      <c r="E16051" t="s">
        <v>620</v>
      </c>
      <c r="F16051" t="s">
        <v>235</v>
      </c>
      <c r="G16051" t="s">
        <v>619</v>
      </c>
      <c r="H16051" t="s">
        <v>618</v>
      </c>
      <c r="I16051" t="s">
        <v>63</v>
      </c>
      <c r="J16051" t="s">
        <v>620</v>
      </c>
      <c r="K16051">
        <v>10</v>
      </c>
      <c r="L16051">
        <v>20</v>
      </c>
      <c r="N16051">
        <v>10</v>
      </c>
      <c r="O16051">
        <v>0.77890000000000004</v>
      </c>
      <c r="R16051">
        <v>0.98770000000000002</v>
      </c>
      <c r="U16051">
        <v>7.69</v>
      </c>
    </row>
    <row r="16052" spans="1:30">
      <c r="A16052" t="s">
        <v>587</v>
      </c>
      <c r="B16052" t="s">
        <v>586</v>
      </c>
      <c r="D16052">
        <v>2015</v>
      </c>
      <c r="E16052" t="s">
        <v>620</v>
      </c>
      <c r="F16052" t="s">
        <v>235</v>
      </c>
      <c r="G16052" t="s">
        <v>619</v>
      </c>
      <c r="H16052" t="s">
        <v>618</v>
      </c>
      <c r="I16052" t="s">
        <v>63</v>
      </c>
      <c r="J16052" t="s">
        <v>620</v>
      </c>
      <c r="K16052">
        <v>20</v>
      </c>
      <c r="L16052">
        <v>30</v>
      </c>
      <c r="N16052">
        <v>10</v>
      </c>
      <c r="O16052">
        <v>0.74429999999999996</v>
      </c>
      <c r="R16052">
        <v>1.1725000000000001</v>
      </c>
      <c r="U16052">
        <v>8.73</v>
      </c>
    </row>
    <row r="16053" spans="1:30">
      <c r="A16053" t="s">
        <v>587</v>
      </c>
      <c r="B16053" t="s">
        <v>586</v>
      </c>
      <c r="D16053">
        <v>2015</v>
      </c>
      <c r="E16053" t="s">
        <v>620</v>
      </c>
      <c r="F16053" t="s">
        <v>235</v>
      </c>
      <c r="G16053" t="s">
        <v>619</v>
      </c>
      <c r="H16053" t="s">
        <v>618</v>
      </c>
      <c r="I16053" t="s">
        <v>63</v>
      </c>
      <c r="J16053" t="s">
        <v>620</v>
      </c>
      <c r="K16053">
        <v>30</v>
      </c>
      <c r="L16053">
        <v>40</v>
      </c>
      <c r="N16053">
        <v>10</v>
      </c>
      <c r="O16053">
        <v>0.72</v>
      </c>
      <c r="R16053">
        <v>1.1513</v>
      </c>
      <c r="U16053">
        <v>8.2899999999999991</v>
      </c>
    </row>
    <row r="16054" spans="1:30">
      <c r="A16054" t="s">
        <v>587</v>
      </c>
      <c r="B16054" t="s">
        <v>586</v>
      </c>
      <c r="D16054">
        <v>2015</v>
      </c>
      <c r="E16054" t="s">
        <v>620</v>
      </c>
      <c r="F16054" t="s">
        <v>235</v>
      </c>
      <c r="G16054" t="s">
        <v>619</v>
      </c>
      <c r="H16054" t="s">
        <v>618</v>
      </c>
      <c r="I16054" t="s">
        <v>63</v>
      </c>
      <c r="J16054" t="s">
        <v>620</v>
      </c>
      <c r="K16054">
        <v>40</v>
      </c>
      <c r="L16054">
        <v>50</v>
      </c>
      <c r="N16054">
        <v>10</v>
      </c>
      <c r="O16054">
        <v>0.71899999999999997</v>
      </c>
      <c r="R16054">
        <v>1.1641999999999999</v>
      </c>
      <c r="U16054">
        <v>8.3699999999999992</v>
      </c>
    </row>
    <row r="16055" spans="1:30">
      <c r="A16055" t="s">
        <v>587</v>
      </c>
      <c r="B16055" t="s">
        <v>586</v>
      </c>
      <c r="D16055">
        <v>2015</v>
      </c>
      <c r="E16055" t="s">
        <v>620</v>
      </c>
      <c r="F16055" t="s">
        <v>235</v>
      </c>
      <c r="G16055" t="s">
        <v>619</v>
      </c>
      <c r="H16055" t="s">
        <v>618</v>
      </c>
      <c r="I16055" t="s">
        <v>63</v>
      </c>
      <c r="J16055" t="s">
        <v>620</v>
      </c>
      <c r="K16055">
        <v>50</v>
      </c>
      <c r="L16055">
        <v>60</v>
      </c>
      <c r="N16055">
        <v>10</v>
      </c>
      <c r="O16055">
        <v>0.71830000000000005</v>
      </c>
      <c r="R16055">
        <v>1.2241</v>
      </c>
      <c r="U16055">
        <v>8.7899999999999991</v>
      </c>
    </row>
    <row r="16056" spans="1:30">
      <c r="A16056" t="s">
        <v>587</v>
      </c>
      <c r="B16056" t="s">
        <v>586</v>
      </c>
      <c r="D16056">
        <v>2015</v>
      </c>
      <c r="E16056" t="s">
        <v>620</v>
      </c>
      <c r="F16056" t="s">
        <v>235</v>
      </c>
      <c r="G16056" t="s">
        <v>619</v>
      </c>
      <c r="H16056" t="s">
        <v>618</v>
      </c>
      <c r="I16056" t="s">
        <v>63</v>
      </c>
      <c r="J16056" t="s">
        <v>620</v>
      </c>
      <c r="K16056">
        <v>60</v>
      </c>
      <c r="L16056">
        <v>70</v>
      </c>
      <c r="N16056">
        <v>10</v>
      </c>
      <c r="O16056">
        <v>0.69210000000000005</v>
      </c>
      <c r="R16056">
        <v>1.3705000000000001</v>
      </c>
      <c r="U16056">
        <v>9.48</v>
      </c>
    </row>
    <row r="16057" spans="1:30">
      <c r="A16057" t="s">
        <v>587</v>
      </c>
      <c r="B16057" t="s">
        <v>586</v>
      </c>
      <c r="D16057">
        <v>2015</v>
      </c>
      <c r="E16057" t="s">
        <v>620</v>
      </c>
      <c r="F16057" t="s">
        <v>235</v>
      </c>
      <c r="G16057" t="s">
        <v>619</v>
      </c>
      <c r="H16057" t="s">
        <v>618</v>
      </c>
      <c r="I16057" t="s">
        <v>63</v>
      </c>
      <c r="J16057" t="s">
        <v>620</v>
      </c>
      <c r="K16057">
        <v>70</v>
      </c>
      <c r="L16057">
        <v>80</v>
      </c>
      <c r="N16057">
        <v>10</v>
      </c>
      <c r="O16057">
        <v>0.69630000000000003</v>
      </c>
      <c r="R16057">
        <v>1.3975</v>
      </c>
      <c r="U16057">
        <v>9.73</v>
      </c>
    </row>
    <row r="16058" spans="1:30">
      <c r="A16058" t="s">
        <v>587</v>
      </c>
      <c r="B16058" t="s">
        <v>586</v>
      </c>
      <c r="D16058">
        <v>2015</v>
      </c>
      <c r="E16058" t="s">
        <v>620</v>
      </c>
      <c r="F16058" t="s">
        <v>235</v>
      </c>
      <c r="G16058" t="s">
        <v>619</v>
      </c>
      <c r="H16058" t="s">
        <v>618</v>
      </c>
      <c r="I16058" t="s">
        <v>63</v>
      </c>
      <c r="J16058" t="s">
        <v>620</v>
      </c>
      <c r="K16058">
        <v>80</v>
      </c>
      <c r="L16058">
        <v>90</v>
      </c>
      <c r="N16058">
        <v>10</v>
      </c>
      <c r="O16058">
        <v>0.71940000000000004</v>
      </c>
      <c r="R16058">
        <v>1.2916000000000001</v>
      </c>
      <c r="U16058">
        <v>9.2899999999999991</v>
      </c>
    </row>
    <row r="16059" spans="1:30">
      <c r="A16059" t="s">
        <v>587</v>
      </c>
      <c r="B16059" t="s">
        <v>586</v>
      </c>
      <c r="D16059">
        <v>2015</v>
      </c>
      <c r="E16059" t="s">
        <v>620</v>
      </c>
      <c r="F16059" t="s">
        <v>235</v>
      </c>
      <c r="G16059" t="s">
        <v>619</v>
      </c>
      <c r="H16059" t="s">
        <v>618</v>
      </c>
      <c r="I16059" t="s">
        <v>63</v>
      </c>
      <c r="J16059" t="s">
        <v>620</v>
      </c>
      <c r="K16059">
        <v>90</v>
      </c>
      <c r="L16059">
        <v>100</v>
      </c>
      <c r="N16059">
        <v>10</v>
      </c>
      <c r="O16059">
        <v>0.69799999999999995</v>
      </c>
      <c r="R16059">
        <v>1.4026000000000001</v>
      </c>
      <c r="U16059">
        <v>9.7899999999999991</v>
      </c>
    </row>
    <row r="16060" spans="1:30">
      <c r="A16060" t="s">
        <v>587</v>
      </c>
      <c r="B16060" t="s">
        <v>586</v>
      </c>
      <c r="D16060">
        <v>2015</v>
      </c>
      <c r="E16060" t="s">
        <v>620</v>
      </c>
      <c r="F16060" t="s">
        <v>235</v>
      </c>
      <c r="G16060" t="s">
        <v>619</v>
      </c>
      <c r="H16060" t="s">
        <v>618</v>
      </c>
      <c r="I16060" t="s">
        <v>63</v>
      </c>
      <c r="J16060" t="s">
        <v>620</v>
      </c>
      <c r="K16060">
        <v>100</v>
      </c>
      <c r="L16060">
        <v>110</v>
      </c>
      <c r="N16060">
        <v>10</v>
      </c>
      <c r="O16060">
        <v>0.70109999999999995</v>
      </c>
      <c r="R16060">
        <v>1.3942000000000001</v>
      </c>
      <c r="U16060">
        <v>9.77</v>
      </c>
    </row>
    <row r="16061" spans="1:30">
      <c r="A16061" t="s">
        <v>587</v>
      </c>
      <c r="B16061" t="s">
        <v>586</v>
      </c>
      <c r="D16061">
        <v>2015</v>
      </c>
      <c r="E16061" t="s">
        <v>620</v>
      </c>
      <c r="F16061" t="s">
        <v>235</v>
      </c>
      <c r="G16061" t="s">
        <v>619</v>
      </c>
      <c r="H16061" t="s">
        <v>618</v>
      </c>
      <c r="I16061" t="s">
        <v>63</v>
      </c>
      <c r="J16061" t="s">
        <v>620</v>
      </c>
      <c r="K16061">
        <v>110</v>
      </c>
      <c r="L16061">
        <v>120</v>
      </c>
      <c r="N16061">
        <v>10</v>
      </c>
      <c r="O16061">
        <v>0.68620000000000003</v>
      </c>
      <c r="R16061">
        <v>1.4342999999999999</v>
      </c>
      <c r="U16061">
        <v>9.84</v>
      </c>
    </row>
    <row r="16062" spans="1:30">
      <c r="A16062" t="s">
        <v>587</v>
      </c>
      <c r="B16062" t="s">
        <v>586</v>
      </c>
      <c r="D16062">
        <v>2015</v>
      </c>
      <c r="E16062" t="s">
        <v>617</v>
      </c>
      <c r="F16062" t="s">
        <v>235</v>
      </c>
      <c r="G16062" t="s">
        <v>616</v>
      </c>
      <c r="H16062" t="s">
        <v>615</v>
      </c>
      <c r="I16062" t="s">
        <v>80</v>
      </c>
      <c r="J16062" t="s">
        <v>617</v>
      </c>
      <c r="K16062">
        <v>0</v>
      </c>
      <c r="L16062">
        <v>10</v>
      </c>
      <c r="N16062">
        <v>10</v>
      </c>
      <c r="O16062">
        <v>0.44040000000000001</v>
      </c>
      <c r="R16062">
        <v>2.8420999999999998</v>
      </c>
      <c r="U16062">
        <v>12.52</v>
      </c>
      <c r="W16062">
        <v>0.61299999999999999</v>
      </c>
      <c r="AC16062">
        <v>125.25</v>
      </c>
      <c r="AD16062">
        <v>110</v>
      </c>
    </row>
    <row r="16063" spans="1:30">
      <c r="A16063" t="s">
        <v>587</v>
      </c>
      <c r="B16063" t="s">
        <v>586</v>
      </c>
      <c r="D16063">
        <v>2015</v>
      </c>
      <c r="E16063" t="s">
        <v>617</v>
      </c>
      <c r="F16063" t="s">
        <v>235</v>
      </c>
      <c r="G16063" t="s">
        <v>616</v>
      </c>
      <c r="H16063" t="s">
        <v>615</v>
      </c>
      <c r="I16063" t="s">
        <v>80</v>
      </c>
      <c r="J16063" t="s">
        <v>617</v>
      </c>
      <c r="K16063">
        <v>10</v>
      </c>
      <c r="L16063">
        <v>20</v>
      </c>
      <c r="N16063">
        <v>10</v>
      </c>
      <c r="O16063">
        <v>0.61539999999999995</v>
      </c>
      <c r="R16063">
        <v>1.7661</v>
      </c>
      <c r="U16063">
        <v>10.87</v>
      </c>
    </row>
    <row r="16064" spans="1:30">
      <c r="A16064" t="s">
        <v>587</v>
      </c>
      <c r="B16064" t="s">
        <v>586</v>
      </c>
      <c r="D16064">
        <v>2015</v>
      </c>
      <c r="E16064" t="s">
        <v>617</v>
      </c>
      <c r="F16064" t="s">
        <v>235</v>
      </c>
      <c r="G16064" t="s">
        <v>616</v>
      </c>
      <c r="H16064" t="s">
        <v>615</v>
      </c>
      <c r="I16064" t="s">
        <v>80</v>
      </c>
      <c r="J16064" t="s">
        <v>617</v>
      </c>
      <c r="K16064">
        <v>20</v>
      </c>
      <c r="L16064">
        <v>30</v>
      </c>
      <c r="N16064">
        <v>10</v>
      </c>
      <c r="O16064">
        <v>0.65390000000000004</v>
      </c>
      <c r="R16064">
        <v>1.4429000000000001</v>
      </c>
      <c r="U16064">
        <v>9.43</v>
      </c>
    </row>
    <row r="16065" spans="1:30">
      <c r="A16065" t="s">
        <v>587</v>
      </c>
      <c r="B16065" t="s">
        <v>586</v>
      </c>
      <c r="D16065">
        <v>2015</v>
      </c>
      <c r="E16065" t="s">
        <v>617</v>
      </c>
      <c r="F16065" t="s">
        <v>235</v>
      </c>
      <c r="G16065" t="s">
        <v>616</v>
      </c>
      <c r="H16065" t="s">
        <v>615</v>
      </c>
      <c r="I16065" t="s">
        <v>80</v>
      </c>
      <c r="J16065" t="s">
        <v>617</v>
      </c>
      <c r="K16065">
        <v>30</v>
      </c>
      <c r="L16065">
        <v>40</v>
      </c>
      <c r="N16065">
        <v>10</v>
      </c>
      <c r="O16065">
        <v>0.72740000000000005</v>
      </c>
      <c r="R16065">
        <v>1.2175</v>
      </c>
      <c r="U16065">
        <v>8.86</v>
      </c>
    </row>
    <row r="16066" spans="1:30">
      <c r="A16066" t="s">
        <v>587</v>
      </c>
      <c r="B16066" t="s">
        <v>586</v>
      </c>
      <c r="D16066">
        <v>2015</v>
      </c>
      <c r="E16066" t="s">
        <v>617</v>
      </c>
      <c r="F16066" t="s">
        <v>235</v>
      </c>
      <c r="G16066" t="s">
        <v>616</v>
      </c>
      <c r="H16066" t="s">
        <v>615</v>
      </c>
      <c r="I16066" t="s">
        <v>80</v>
      </c>
      <c r="J16066" t="s">
        <v>617</v>
      </c>
      <c r="K16066">
        <v>40</v>
      </c>
      <c r="L16066">
        <v>50</v>
      </c>
      <c r="N16066">
        <v>10</v>
      </c>
      <c r="O16066">
        <v>0.61299999999999999</v>
      </c>
      <c r="R16066">
        <v>1.7496</v>
      </c>
      <c r="U16066">
        <v>10.72</v>
      </c>
    </row>
    <row r="16067" spans="1:30">
      <c r="A16067" t="s">
        <v>587</v>
      </c>
      <c r="B16067" t="s">
        <v>586</v>
      </c>
      <c r="D16067">
        <v>2015</v>
      </c>
      <c r="E16067" t="s">
        <v>617</v>
      </c>
      <c r="F16067" t="s">
        <v>235</v>
      </c>
      <c r="G16067" t="s">
        <v>616</v>
      </c>
      <c r="H16067" t="s">
        <v>615</v>
      </c>
      <c r="I16067" t="s">
        <v>80</v>
      </c>
      <c r="J16067" t="s">
        <v>617</v>
      </c>
      <c r="K16067">
        <v>50</v>
      </c>
      <c r="L16067">
        <v>60</v>
      </c>
      <c r="N16067">
        <v>10</v>
      </c>
      <c r="O16067">
        <v>0.58660000000000001</v>
      </c>
      <c r="R16067">
        <v>1.956</v>
      </c>
      <c r="U16067">
        <v>11.47</v>
      </c>
    </row>
    <row r="16068" spans="1:30">
      <c r="A16068" t="s">
        <v>587</v>
      </c>
      <c r="B16068" t="s">
        <v>586</v>
      </c>
      <c r="D16068">
        <v>2015</v>
      </c>
      <c r="E16068" t="s">
        <v>617</v>
      </c>
      <c r="F16068" t="s">
        <v>235</v>
      </c>
      <c r="G16068" t="s">
        <v>616</v>
      </c>
      <c r="H16068" t="s">
        <v>615</v>
      </c>
      <c r="I16068" t="s">
        <v>80</v>
      </c>
      <c r="J16068" t="s">
        <v>617</v>
      </c>
      <c r="K16068">
        <v>60</v>
      </c>
      <c r="L16068">
        <v>70</v>
      </c>
      <c r="N16068">
        <v>10</v>
      </c>
      <c r="O16068">
        <v>0.61570000000000003</v>
      </c>
      <c r="R16068">
        <v>1.9822</v>
      </c>
      <c r="U16068">
        <v>12.2</v>
      </c>
    </row>
    <row r="16069" spans="1:30">
      <c r="A16069" t="s">
        <v>587</v>
      </c>
      <c r="B16069" t="s">
        <v>586</v>
      </c>
      <c r="D16069">
        <v>2015</v>
      </c>
      <c r="E16069" t="s">
        <v>617</v>
      </c>
      <c r="F16069" t="s">
        <v>235</v>
      </c>
      <c r="G16069" t="s">
        <v>616</v>
      </c>
      <c r="H16069" t="s">
        <v>615</v>
      </c>
      <c r="I16069" t="s">
        <v>80</v>
      </c>
      <c r="J16069" t="s">
        <v>617</v>
      </c>
      <c r="K16069">
        <v>70</v>
      </c>
      <c r="L16069">
        <v>80</v>
      </c>
      <c r="N16069">
        <v>10</v>
      </c>
      <c r="O16069">
        <v>0.61909999999999998</v>
      </c>
      <c r="R16069">
        <v>2.1208999999999998</v>
      </c>
      <c r="U16069">
        <v>13.13</v>
      </c>
    </row>
    <row r="16070" spans="1:30">
      <c r="A16070" t="s">
        <v>587</v>
      </c>
      <c r="B16070" t="s">
        <v>586</v>
      </c>
      <c r="D16070">
        <v>2015</v>
      </c>
      <c r="E16070" t="s">
        <v>617</v>
      </c>
      <c r="F16070" t="s">
        <v>235</v>
      </c>
      <c r="G16070" t="s">
        <v>616</v>
      </c>
      <c r="H16070" t="s">
        <v>615</v>
      </c>
      <c r="I16070" t="s">
        <v>80</v>
      </c>
      <c r="J16070" t="s">
        <v>617</v>
      </c>
      <c r="K16070">
        <v>80</v>
      </c>
      <c r="L16070">
        <v>90</v>
      </c>
      <c r="N16070">
        <v>10</v>
      </c>
      <c r="O16070">
        <v>0.60440000000000005</v>
      </c>
      <c r="R16070">
        <v>1.998</v>
      </c>
      <c r="U16070">
        <v>12.08</v>
      </c>
    </row>
    <row r="16071" spans="1:30">
      <c r="A16071" t="s">
        <v>587</v>
      </c>
      <c r="B16071" t="s">
        <v>586</v>
      </c>
      <c r="D16071">
        <v>2015</v>
      </c>
      <c r="E16071" t="s">
        <v>617</v>
      </c>
      <c r="F16071" t="s">
        <v>235</v>
      </c>
      <c r="G16071" t="s">
        <v>616</v>
      </c>
      <c r="H16071" t="s">
        <v>615</v>
      </c>
      <c r="I16071" t="s">
        <v>80</v>
      </c>
      <c r="J16071" t="s">
        <v>617</v>
      </c>
      <c r="K16071">
        <v>90</v>
      </c>
      <c r="L16071">
        <v>100</v>
      </c>
      <c r="N16071">
        <v>10</v>
      </c>
      <c r="O16071">
        <v>0.62890000000000001</v>
      </c>
      <c r="R16071">
        <v>1.9263999999999999</v>
      </c>
      <c r="U16071">
        <v>12.11</v>
      </c>
    </row>
    <row r="16072" spans="1:30">
      <c r="A16072" t="s">
        <v>587</v>
      </c>
      <c r="B16072" t="s">
        <v>586</v>
      </c>
      <c r="D16072">
        <v>2015</v>
      </c>
      <c r="E16072" t="s">
        <v>617</v>
      </c>
      <c r="F16072" t="s">
        <v>235</v>
      </c>
      <c r="G16072" t="s">
        <v>616</v>
      </c>
      <c r="H16072" t="s">
        <v>615</v>
      </c>
      <c r="I16072" t="s">
        <v>80</v>
      </c>
      <c r="J16072" t="s">
        <v>617</v>
      </c>
      <c r="K16072">
        <v>100</v>
      </c>
      <c r="L16072">
        <v>110</v>
      </c>
      <c r="N16072">
        <v>10</v>
      </c>
      <c r="O16072">
        <v>0.63560000000000005</v>
      </c>
      <c r="R16072">
        <v>1.8648</v>
      </c>
      <c r="U16072">
        <v>11.85</v>
      </c>
    </row>
    <row r="16073" spans="1:30">
      <c r="A16073" t="s">
        <v>587</v>
      </c>
      <c r="B16073" t="s">
        <v>586</v>
      </c>
      <c r="D16073">
        <v>2015</v>
      </c>
      <c r="E16073" t="s">
        <v>614</v>
      </c>
      <c r="F16073" t="s">
        <v>235</v>
      </c>
      <c r="G16073" t="s">
        <v>613</v>
      </c>
      <c r="H16073" t="s">
        <v>612</v>
      </c>
      <c r="I16073" t="s">
        <v>63</v>
      </c>
      <c r="J16073" t="s">
        <v>614</v>
      </c>
      <c r="K16073">
        <v>0</v>
      </c>
      <c r="L16073">
        <v>5.88</v>
      </c>
      <c r="N16073">
        <v>5.88</v>
      </c>
      <c r="O16073">
        <v>1.2778</v>
      </c>
      <c r="R16073">
        <v>0.2019</v>
      </c>
      <c r="U16073">
        <v>1.52</v>
      </c>
      <c r="W16073">
        <v>1.24</v>
      </c>
      <c r="AC16073">
        <v>78.28</v>
      </c>
      <c r="AD16073">
        <v>200</v>
      </c>
    </row>
    <row r="16074" spans="1:30">
      <c r="A16074" t="s">
        <v>587</v>
      </c>
      <c r="B16074" t="s">
        <v>586</v>
      </c>
      <c r="D16074">
        <v>2015</v>
      </c>
      <c r="E16074" t="s">
        <v>614</v>
      </c>
      <c r="F16074" t="s">
        <v>235</v>
      </c>
      <c r="G16074" t="s">
        <v>613</v>
      </c>
      <c r="H16074" t="s">
        <v>612</v>
      </c>
      <c r="I16074" t="s">
        <v>63</v>
      </c>
      <c r="J16074" t="s">
        <v>614</v>
      </c>
      <c r="K16074">
        <v>5.88</v>
      </c>
      <c r="L16074">
        <v>17.649999999999999</v>
      </c>
      <c r="N16074">
        <v>11.76</v>
      </c>
      <c r="O16074">
        <v>1.2091000000000001</v>
      </c>
      <c r="R16074">
        <v>0.38790000000000002</v>
      </c>
      <c r="U16074">
        <v>5.52</v>
      </c>
    </row>
    <row r="16075" spans="1:30">
      <c r="A16075" t="s">
        <v>587</v>
      </c>
      <c r="B16075" t="s">
        <v>586</v>
      </c>
      <c r="D16075">
        <v>2015</v>
      </c>
      <c r="E16075" t="s">
        <v>614</v>
      </c>
      <c r="F16075" t="s">
        <v>235</v>
      </c>
      <c r="G16075" t="s">
        <v>613</v>
      </c>
      <c r="H16075" t="s">
        <v>612</v>
      </c>
      <c r="I16075" t="s">
        <v>63</v>
      </c>
      <c r="J16075" t="s">
        <v>614</v>
      </c>
      <c r="K16075">
        <v>17.649999999999999</v>
      </c>
      <c r="L16075">
        <v>29.41</v>
      </c>
      <c r="N16075">
        <v>11.76</v>
      </c>
      <c r="O16075">
        <v>1.2884</v>
      </c>
      <c r="R16075">
        <v>0.23699999999999999</v>
      </c>
      <c r="U16075">
        <v>3.59</v>
      </c>
    </row>
    <row r="16076" spans="1:30">
      <c r="A16076" t="s">
        <v>587</v>
      </c>
      <c r="B16076" t="s">
        <v>586</v>
      </c>
      <c r="D16076">
        <v>2015</v>
      </c>
      <c r="E16076" t="s">
        <v>614</v>
      </c>
      <c r="F16076" t="s">
        <v>235</v>
      </c>
      <c r="G16076" t="s">
        <v>613</v>
      </c>
      <c r="H16076" t="s">
        <v>612</v>
      </c>
      <c r="I16076" t="s">
        <v>63</v>
      </c>
      <c r="J16076" t="s">
        <v>614</v>
      </c>
      <c r="K16076">
        <v>29.41</v>
      </c>
      <c r="L16076">
        <v>41.18</v>
      </c>
      <c r="N16076">
        <v>11.76</v>
      </c>
      <c r="O16076">
        <v>1.3343</v>
      </c>
      <c r="R16076">
        <v>0.26100000000000001</v>
      </c>
      <c r="U16076">
        <v>4.0999999999999996</v>
      </c>
    </row>
    <row r="16077" spans="1:30">
      <c r="A16077" t="s">
        <v>587</v>
      </c>
      <c r="B16077" t="s">
        <v>586</v>
      </c>
      <c r="D16077">
        <v>2015</v>
      </c>
      <c r="E16077" t="s">
        <v>614</v>
      </c>
      <c r="F16077" t="s">
        <v>235</v>
      </c>
      <c r="G16077" t="s">
        <v>613</v>
      </c>
      <c r="H16077" t="s">
        <v>612</v>
      </c>
      <c r="I16077" t="s">
        <v>63</v>
      </c>
      <c r="J16077" t="s">
        <v>614</v>
      </c>
      <c r="K16077">
        <v>41.18</v>
      </c>
      <c r="L16077">
        <v>52.94</v>
      </c>
      <c r="N16077">
        <v>11.76</v>
      </c>
      <c r="O16077">
        <v>1.3856999999999999</v>
      </c>
      <c r="R16077">
        <v>0.2034</v>
      </c>
      <c r="U16077">
        <v>3.32</v>
      </c>
    </row>
    <row r="16078" spans="1:30">
      <c r="A16078" t="s">
        <v>587</v>
      </c>
      <c r="B16078" t="s">
        <v>586</v>
      </c>
      <c r="D16078">
        <v>2015</v>
      </c>
      <c r="E16078" t="s">
        <v>614</v>
      </c>
      <c r="F16078" t="s">
        <v>235</v>
      </c>
      <c r="G16078" t="s">
        <v>613</v>
      </c>
      <c r="H16078" t="s">
        <v>612</v>
      </c>
      <c r="I16078" t="s">
        <v>63</v>
      </c>
      <c r="J16078" t="s">
        <v>614</v>
      </c>
      <c r="K16078">
        <v>52.94</v>
      </c>
      <c r="L16078">
        <v>64.709999999999994</v>
      </c>
      <c r="N16078">
        <v>11.76</v>
      </c>
      <c r="O16078">
        <v>1.3240000000000001</v>
      </c>
      <c r="R16078">
        <v>0.29289999999999999</v>
      </c>
      <c r="U16078">
        <v>4.5599999999999996</v>
      </c>
    </row>
    <row r="16079" spans="1:30">
      <c r="A16079" t="s">
        <v>587</v>
      </c>
      <c r="B16079" t="s">
        <v>586</v>
      </c>
      <c r="D16079">
        <v>2015</v>
      </c>
      <c r="E16079" t="s">
        <v>614</v>
      </c>
      <c r="F16079" t="s">
        <v>235</v>
      </c>
      <c r="G16079" t="s">
        <v>613</v>
      </c>
      <c r="H16079" t="s">
        <v>612</v>
      </c>
      <c r="I16079" t="s">
        <v>63</v>
      </c>
      <c r="J16079" t="s">
        <v>614</v>
      </c>
      <c r="K16079">
        <v>64.709999999999994</v>
      </c>
      <c r="L16079">
        <v>76.47</v>
      </c>
      <c r="N16079">
        <v>11.76</v>
      </c>
      <c r="O16079">
        <v>1.2710999999999999</v>
      </c>
      <c r="R16079">
        <v>0.30309999999999998</v>
      </c>
      <c r="U16079">
        <v>4.53</v>
      </c>
    </row>
    <row r="16080" spans="1:30">
      <c r="A16080" t="s">
        <v>587</v>
      </c>
      <c r="B16080" t="s">
        <v>586</v>
      </c>
      <c r="D16080">
        <v>2015</v>
      </c>
      <c r="E16080" t="s">
        <v>614</v>
      </c>
      <c r="F16080" t="s">
        <v>235</v>
      </c>
      <c r="G16080" t="s">
        <v>613</v>
      </c>
      <c r="H16080" t="s">
        <v>612</v>
      </c>
      <c r="I16080" t="s">
        <v>63</v>
      </c>
      <c r="J16080" t="s">
        <v>614</v>
      </c>
      <c r="K16080">
        <v>76.47</v>
      </c>
      <c r="L16080">
        <v>88.24</v>
      </c>
      <c r="N16080">
        <v>11.76</v>
      </c>
      <c r="O16080">
        <v>1.2910999999999999</v>
      </c>
      <c r="R16080">
        <v>0.2238</v>
      </c>
      <c r="U16080">
        <v>3.4</v>
      </c>
    </row>
    <row r="16081" spans="1:30">
      <c r="A16081" t="s">
        <v>587</v>
      </c>
      <c r="B16081" t="s">
        <v>586</v>
      </c>
      <c r="D16081">
        <v>2015</v>
      </c>
      <c r="E16081" t="s">
        <v>614</v>
      </c>
      <c r="F16081" t="s">
        <v>235</v>
      </c>
      <c r="G16081" t="s">
        <v>613</v>
      </c>
      <c r="H16081" t="s">
        <v>612</v>
      </c>
      <c r="I16081" t="s">
        <v>63</v>
      </c>
      <c r="J16081" t="s">
        <v>614</v>
      </c>
      <c r="K16081">
        <v>88.24</v>
      </c>
      <c r="L16081">
        <v>100</v>
      </c>
      <c r="N16081">
        <v>11.76</v>
      </c>
      <c r="O16081">
        <v>1.2702</v>
      </c>
      <c r="R16081">
        <v>0.26379999999999998</v>
      </c>
      <c r="U16081">
        <v>3.94</v>
      </c>
    </row>
    <row r="16082" spans="1:30">
      <c r="A16082" t="s">
        <v>587</v>
      </c>
      <c r="B16082" t="s">
        <v>586</v>
      </c>
      <c r="D16082">
        <v>2015</v>
      </c>
      <c r="E16082" t="s">
        <v>614</v>
      </c>
      <c r="F16082" t="s">
        <v>235</v>
      </c>
      <c r="G16082" t="s">
        <v>613</v>
      </c>
      <c r="H16082" t="s">
        <v>612</v>
      </c>
      <c r="I16082" t="s">
        <v>63</v>
      </c>
      <c r="J16082" t="s">
        <v>614</v>
      </c>
      <c r="K16082">
        <v>100</v>
      </c>
      <c r="L16082">
        <v>110.2</v>
      </c>
      <c r="N16082">
        <v>10.199999999999999</v>
      </c>
      <c r="O16082">
        <v>1.5462</v>
      </c>
      <c r="R16082">
        <v>0.1389</v>
      </c>
      <c r="U16082">
        <v>2.19</v>
      </c>
    </row>
    <row r="16083" spans="1:30">
      <c r="A16083" t="s">
        <v>587</v>
      </c>
      <c r="B16083" t="s">
        <v>586</v>
      </c>
      <c r="D16083">
        <v>2015</v>
      </c>
      <c r="E16083" t="s">
        <v>614</v>
      </c>
      <c r="F16083" t="s">
        <v>235</v>
      </c>
      <c r="G16083" t="s">
        <v>613</v>
      </c>
      <c r="H16083" t="s">
        <v>612</v>
      </c>
      <c r="I16083" t="s">
        <v>63</v>
      </c>
      <c r="J16083" t="s">
        <v>614</v>
      </c>
      <c r="K16083">
        <v>110.2</v>
      </c>
      <c r="L16083">
        <v>120.41</v>
      </c>
      <c r="N16083">
        <v>10.199999999999999</v>
      </c>
      <c r="O16083">
        <v>1.1933</v>
      </c>
      <c r="R16083">
        <v>0.28289999999999998</v>
      </c>
      <c r="U16083">
        <v>3.45</v>
      </c>
    </row>
    <row r="16084" spans="1:30">
      <c r="A16084" t="s">
        <v>587</v>
      </c>
      <c r="B16084" t="s">
        <v>586</v>
      </c>
      <c r="D16084">
        <v>2015</v>
      </c>
      <c r="E16084" t="s">
        <v>614</v>
      </c>
      <c r="F16084" t="s">
        <v>235</v>
      </c>
      <c r="G16084" t="s">
        <v>613</v>
      </c>
      <c r="H16084" t="s">
        <v>612</v>
      </c>
      <c r="I16084" t="s">
        <v>63</v>
      </c>
      <c r="J16084" t="s">
        <v>614</v>
      </c>
      <c r="K16084">
        <v>120.41</v>
      </c>
      <c r="L16084">
        <v>130.61000000000001</v>
      </c>
      <c r="N16084">
        <v>10.199999999999999</v>
      </c>
      <c r="O16084">
        <v>1.0325</v>
      </c>
      <c r="R16084">
        <v>0.51659999999999995</v>
      </c>
      <c r="U16084">
        <v>5.44</v>
      </c>
    </row>
    <row r="16085" spans="1:30">
      <c r="A16085" t="s">
        <v>587</v>
      </c>
      <c r="B16085" t="s">
        <v>586</v>
      </c>
      <c r="D16085">
        <v>2015</v>
      </c>
      <c r="E16085" t="s">
        <v>614</v>
      </c>
      <c r="F16085" t="s">
        <v>235</v>
      </c>
      <c r="G16085" t="s">
        <v>613</v>
      </c>
      <c r="H16085" t="s">
        <v>612</v>
      </c>
      <c r="I16085" t="s">
        <v>63</v>
      </c>
      <c r="J16085" t="s">
        <v>614</v>
      </c>
      <c r="K16085">
        <v>130.61000000000001</v>
      </c>
      <c r="L16085">
        <v>140.82</v>
      </c>
      <c r="N16085">
        <v>10.199999999999999</v>
      </c>
      <c r="O16085">
        <v>1.1944999999999999</v>
      </c>
      <c r="R16085">
        <v>0.35649999999999998</v>
      </c>
      <c r="U16085">
        <v>4.3499999999999996</v>
      </c>
    </row>
    <row r="16086" spans="1:30">
      <c r="A16086" t="s">
        <v>587</v>
      </c>
      <c r="B16086" t="s">
        <v>586</v>
      </c>
      <c r="D16086">
        <v>2015</v>
      </c>
      <c r="E16086" t="s">
        <v>614</v>
      </c>
      <c r="F16086" t="s">
        <v>235</v>
      </c>
      <c r="G16086" t="s">
        <v>613</v>
      </c>
      <c r="H16086" t="s">
        <v>612</v>
      </c>
      <c r="I16086" t="s">
        <v>63</v>
      </c>
      <c r="J16086" t="s">
        <v>614</v>
      </c>
      <c r="K16086">
        <v>140.82</v>
      </c>
      <c r="L16086">
        <v>151.02000000000001</v>
      </c>
      <c r="N16086">
        <v>10.199999999999999</v>
      </c>
      <c r="O16086">
        <v>1.1989000000000001</v>
      </c>
      <c r="R16086">
        <v>0.2535</v>
      </c>
      <c r="U16086">
        <v>3.1</v>
      </c>
    </row>
    <row r="16087" spans="1:30">
      <c r="A16087" t="s">
        <v>587</v>
      </c>
      <c r="B16087" t="s">
        <v>586</v>
      </c>
      <c r="D16087">
        <v>2015</v>
      </c>
      <c r="E16087" t="s">
        <v>614</v>
      </c>
      <c r="F16087" t="s">
        <v>235</v>
      </c>
      <c r="G16087" t="s">
        <v>613</v>
      </c>
      <c r="H16087" t="s">
        <v>612</v>
      </c>
      <c r="I16087" t="s">
        <v>63</v>
      </c>
      <c r="J16087" t="s">
        <v>614</v>
      </c>
      <c r="K16087">
        <v>151.02000000000001</v>
      </c>
      <c r="L16087">
        <v>161.22</v>
      </c>
      <c r="N16087">
        <v>10.199999999999999</v>
      </c>
      <c r="O16087">
        <v>1.1817</v>
      </c>
      <c r="R16087">
        <v>0.2324</v>
      </c>
      <c r="U16087">
        <v>2.8</v>
      </c>
    </row>
    <row r="16088" spans="1:30">
      <c r="A16088" t="s">
        <v>587</v>
      </c>
      <c r="B16088" t="s">
        <v>586</v>
      </c>
      <c r="D16088">
        <v>2015</v>
      </c>
      <c r="E16088" t="s">
        <v>614</v>
      </c>
      <c r="F16088" t="s">
        <v>235</v>
      </c>
      <c r="G16088" t="s">
        <v>613</v>
      </c>
      <c r="H16088" t="s">
        <v>612</v>
      </c>
      <c r="I16088" t="s">
        <v>63</v>
      </c>
      <c r="J16088" t="s">
        <v>614</v>
      </c>
      <c r="K16088">
        <v>161.22</v>
      </c>
      <c r="L16088">
        <v>171.43</v>
      </c>
      <c r="N16088">
        <v>10.199999999999999</v>
      </c>
      <c r="O16088">
        <v>1.1685000000000001</v>
      </c>
      <c r="R16088">
        <v>0.34970000000000001</v>
      </c>
      <c r="U16088">
        <v>4.17</v>
      </c>
    </row>
    <row r="16089" spans="1:30">
      <c r="A16089" t="s">
        <v>587</v>
      </c>
      <c r="B16089" t="s">
        <v>586</v>
      </c>
      <c r="D16089">
        <v>2015</v>
      </c>
      <c r="E16089" t="s">
        <v>614</v>
      </c>
      <c r="F16089" t="s">
        <v>235</v>
      </c>
      <c r="G16089" t="s">
        <v>613</v>
      </c>
      <c r="H16089" t="s">
        <v>612</v>
      </c>
      <c r="I16089" t="s">
        <v>63</v>
      </c>
      <c r="J16089" t="s">
        <v>614</v>
      </c>
      <c r="K16089">
        <v>171.43</v>
      </c>
      <c r="L16089">
        <v>181.63</v>
      </c>
      <c r="N16089">
        <v>10.199999999999999</v>
      </c>
      <c r="O16089">
        <v>1.1520999999999999</v>
      </c>
      <c r="R16089">
        <v>0.48630000000000001</v>
      </c>
      <c r="U16089">
        <v>5.72</v>
      </c>
    </row>
    <row r="16090" spans="1:30">
      <c r="A16090" t="s">
        <v>587</v>
      </c>
      <c r="B16090" t="s">
        <v>586</v>
      </c>
      <c r="D16090">
        <v>2015</v>
      </c>
      <c r="E16090" t="s">
        <v>614</v>
      </c>
      <c r="F16090" t="s">
        <v>235</v>
      </c>
      <c r="G16090" t="s">
        <v>613</v>
      </c>
      <c r="H16090" t="s">
        <v>612</v>
      </c>
      <c r="I16090" t="s">
        <v>63</v>
      </c>
      <c r="J16090" t="s">
        <v>614</v>
      </c>
      <c r="K16090">
        <v>181.63</v>
      </c>
      <c r="L16090">
        <v>191.84</v>
      </c>
      <c r="N16090">
        <v>10.199999999999999</v>
      </c>
      <c r="O16090">
        <v>1.1162000000000001</v>
      </c>
      <c r="R16090">
        <v>0.62429999999999997</v>
      </c>
      <c r="U16090">
        <v>7.11</v>
      </c>
    </row>
    <row r="16091" spans="1:30">
      <c r="A16091" t="s">
        <v>587</v>
      </c>
      <c r="B16091" t="s">
        <v>586</v>
      </c>
      <c r="D16091">
        <v>2015</v>
      </c>
      <c r="E16091" t="s">
        <v>614</v>
      </c>
      <c r="F16091" t="s">
        <v>235</v>
      </c>
      <c r="G16091" t="s">
        <v>613</v>
      </c>
      <c r="H16091" t="s">
        <v>612</v>
      </c>
      <c r="I16091" t="s">
        <v>63</v>
      </c>
      <c r="J16091" t="s">
        <v>614</v>
      </c>
      <c r="K16091">
        <v>191.84</v>
      </c>
      <c r="L16091">
        <v>200</v>
      </c>
      <c r="N16091">
        <v>8.16</v>
      </c>
      <c r="O16091">
        <v>1.1283000000000001</v>
      </c>
      <c r="R16091">
        <v>0.59499999999999997</v>
      </c>
      <c r="U16091">
        <v>5.48</v>
      </c>
    </row>
    <row r="16092" spans="1:30">
      <c r="A16092" t="s">
        <v>587</v>
      </c>
      <c r="B16092" t="s">
        <v>586</v>
      </c>
      <c r="D16092">
        <v>2015</v>
      </c>
      <c r="E16092" t="s">
        <v>611</v>
      </c>
      <c r="F16092" t="s">
        <v>235</v>
      </c>
      <c r="G16092" t="s">
        <v>610</v>
      </c>
      <c r="H16092" t="s">
        <v>609</v>
      </c>
      <c r="I16092" t="s">
        <v>57</v>
      </c>
      <c r="J16092" t="s">
        <v>611</v>
      </c>
      <c r="K16092">
        <v>0</v>
      </c>
      <c r="L16092">
        <v>5.95</v>
      </c>
      <c r="N16092">
        <v>5.95</v>
      </c>
      <c r="O16092">
        <v>1.1834</v>
      </c>
      <c r="R16092">
        <v>0.1071</v>
      </c>
      <c r="U16092">
        <v>0.75</v>
      </c>
      <c r="W16092">
        <v>1.224</v>
      </c>
      <c r="AC16092">
        <v>55.36</v>
      </c>
      <c r="AD16092">
        <v>200</v>
      </c>
    </row>
    <row r="16093" spans="1:30">
      <c r="A16093" t="s">
        <v>587</v>
      </c>
      <c r="B16093" t="s">
        <v>586</v>
      </c>
      <c r="D16093">
        <v>2015</v>
      </c>
      <c r="E16093" t="s">
        <v>611</v>
      </c>
      <c r="F16093" t="s">
        <v>235</v>
      </c>
      <c r="G16093" t="s">
        <v>610</v>
      </c>
      <c r="H16093" t="s">
        <v>609</v>
      </c>
      <c r="I16093" t="s">
        <v>57</v>
      </c>
      <c r="J16093" t="s">
        <v>611</v>
      </c>
      <c r="K16093">
        <v>5.95</v>
      </c>
      <c r="L16093">
        <v>11.9</v>
      </c>
      <c r="N16093">
        <v>5.95</v>
      </c>
      <c r="O16093">
        <v>1.2024999999999999</v>
      </c>
      <c r="R16093">
        <v>0.26269999999999999</v>
      </c>
      <c r="U16093">
        <v>1.88</v>
      </c>
    </row>
    <row r="16094" spans="1:30">
      <c r="A16094" t="s">
        <v>587</v>
      </c>
      <c r="B16094" t="s">
        <v>586</v>
      </c>
      <c r="D16094">
        <v>2015</v>
      </c>
      <c r="E16094" t="s">
        <v>611</v>
      </c>
      <c r="F16094" t="s">
        <v>235</v>
      </c>
      <c r="G16094" t="s">
        <v>610</v>
      </c>
      <c r="H16094" t="s">
        <v>609</v>
      </c>
      <c r="I16094" t="s">
        <v>57</v>
      </c>
      <c r="J16094" t="s">
        <v>611</v>
      </c>
      <c r="K16094">
        <v>11.9</v>
      </c>
      <c r="L16094">
        <v>23.81</v>
      </c>
      <c r="N16094">
        <v>11.9</v>
      </c>
      <c r="O16094">
        <v>1.1983999999999999</v>
      </c>
      <c r="R16094">
        <v>0.28120000000000001</v>
      </c>
      <c r="U16094">
        <v>4.01</v>
      </c>
    </row>
    <row r="16095" spans="1:30">
      <c r="A16095" t="s">
        <v>587</v>
      </c>
      <c r="B16095" t="s">
        <v>586</v>
      </c>
      <c r="D16095">
        <v>2015</v>
      </c>
      <c r="E16095" t="s">
        <v>611</v>
      </c>
      <c r="F16095" t="s">
        <v>235</v>
      </c>
      <c r="G16095" t="s">
        <v>610</v>
      </c>
      <c r="H16095" t="s">
        <v>609</v>
      </c>
      <c r="I16095" t="s">
        <v>57</v>
      </c>
      <c r="J16095" t="s">
        <v>611</v>
      </c>
      <c r="K16095">
        <v>23.81</v>
      </c>
      <c r="L16095">
        <v>35.71</v>
      </c>
      <c r="N16095">
        <v>11.9</v>
      </c>
      <c r="O16095">
        <v>1.3848</v>
      </c>
      <c r="R16095">
        <v>6.9699999999999998E-2</v>
      </c>
      <c r="U16095">
        <v>1.1499999999999999</v>
      </c>
    </row>
    <row r="16096" spans="1:30">
      <c r="A16096" t="s">
        <v>587</v>
      </c>
      <c r="B16096" t="s">
        <v>586</v>
      </c>
      <c r="D16096">
        <v>2015</v>
      </c>
      <c r="E16096" t="s">
        <v>611</v>
      </c>
      <c r="F16096" t="s">
        <v>235</v>
      </c>
      <c r="G16096" t="s">
        <v>610</v>
      </c>
      <c r="H16096" t="s">
        <v>609</v>
      </c>
      <c r="I16096" t="s">
        <v>57</v>
      </c>
      <c r="J16096" t="s">
        <v>611</v>
      </c>
      <c r="K16096">
        <v>35.71</v>
      </c>
      <c r="L16096">
        <v>47.62</v>
      </c>
      <c r="N16096">
        <v>11.9</v>
      </c>
      <c r="O16096">
        <v>1.4178999999999999</v>
      </c>
      <c r="R16096">
        <v>0.15559999999999999</v>
      </c>
      <c r="U16096">
        <v>2.63</v>
      </c>
    </row>
    <row r="16097" spans="1:30">
      <c r="A16097" t="s">
        <v>587</v>
      </c>
      <c r="B16097" t="s">
        <v>586</v>
      </c>
      <c r="D16097">
        <v>2015</v>
      </c>
      <c r="E16097" t="s">
        <v>611</v>
      </c>
      <c r="F16097" t="s">
        <v>235</v>
      </c>
      <c r="G16097" t="s">
        <v>610</v>
      </c>
      <c r="H16097" t="s">
        <v>609</v>
      </c>
      <c r="I16097" t="s">
        <v>57</v>
      </c>
      <c r="J16097" t="s">
        <v>611</v>
      </c>
      <c r="K16097">
        <v>47.62</v>
      </c>
      <c r="L16097">
        <v>59.52</v>
      </c>
      <c r="N16097">
        <v>11.9</v>
      </c>
      <c r="O16097">
        <v>1.2653000000000001</v>
      </c>
      <c r="R16097">
        <v>0.21940000000000001</v>
      </c>
      <c r="U16097">
        <v>3.3</v>
      </c>
    </row>
    <row r="16098" spans="1:30">
      <c r="A16098" t="s">
        <v>587</v>
      </c>
      <c r="B16098" t="s">
        <v>586</v>
      </c>
      <c r="D16098">
        <v>2015</v>
      </c>
      <c r="E16098" t="s">
        <v>611</v>
      </c>
      <c r="F16098" t="s">
        <v>235</v>
      </c>
      <c r="G16098" t="s">
        <v>610</v>
      </c>
      <c r="H16098" t="s">
        <v>609</v>
      </c>
      <c r="I16098" t="s">
        <v>57</v>
      </c>
      <c r="J16098" t="s">
        <v>611</v>
      </c>
      <c r="K16098">
        <v>59.52</v>
      </c>
      <c r="L16098">
        <v>71.430000000000007</v>
      </c>
      <c r="N16098">
        <v>11.9</v>
      </c>
      <c r="O16098">
        <v>1.3069</v>
      </c>
      <c r="R16098">
        <v>0.26300000000000001</v>
      </c>
      <c r="U16098">
        <v>4.09</v>
      </c>
    </row>
    <row r="16099" spans="1:30">
      <c r="A16099" t="s">
        <v>587</v>
      </c>
      <c r="B16099" t="s">
        <v>586</v>
      </c>
      <c r="D16099">
        <v>2015</v>
      </c>
      <c r="E16099" t="s">
        <v>611</v>
      </c>
      <c r="F16099" t="s">
        <v>235</v>
      </c>
      <c r="G16099" t="s">
        <v>610</v>
      </c>
      <c r="H16099" t="s">
        <v>609</v>
      </c>
      <c r="I16099" t="s">
        <v>57</v>
      </c>
      <c r="J16099" t="s">
        <v>611</v>
      </c>
      <c r="K16099">
        <v>71.430000000000007</v>
      </c>
      <c r="L16099">
        <v>83.33</v>
      </c>
      <c r="N16099">
        <v>11.9</v>
      </c>
      <c r="O16099">
        <v>1.2782</v>
      </c>
      <c r="R16099">
        <v>0.25619999999999998</v>
      </c>
      <c r="U16099">
        <v>3.9</v>
      </c>
    </row>
    <row r="16100" spans="1:30">
      <c r="A16100" t="s">
        <v>587</v>
      </c>
      <c r="B16100" t="s">
        <v>586</v>
      </c>
      <c r="D16100">
        <v>2015</v>
      </c>
      <c r="E16100" t="s">
        <v>611</v>
      </c>
      <c r="F16100" t="s">
        <v>235</v>
      </c>
      <c r="G16100" t="s">
        <v>610</v>
      </c>
      <c r="H16100" t="s">
        <v>609</v>
      </c>
      <c r="I16100" t="s">
        <v>57</v>
      </c>
      <c r="J16100" t="s">
        <v>611</v>
      </c>
      <c r="K16100">
        <v>83.33</v>
      </c>
      <c r="L16100">
        <v>95.24</v>
      </c>
      <c r="N16100">
        <v>11.9</v>
      </c>
      <c r="O16100">
        <v>1.2043999999999999</v>
      </c>
      <c r="R16100">
        <v>0.26079999999999998</v>
      </c>
      <c r="U16100">
        <v>3.74</v>
      </c>
    </row>
    <row r="16101" spans="1:30">
      <c r="A16101" t="s">
        <v>587</v>
      </c>
      <c r="B16101" t="s">
        <v>586</v>
      </c>
      <c r="D16101">
        <v>2015</v>
      </c>
      <c r="E16101" t="s">
        <v>611</v>
      </c>
      <c r="F16101" t="s">
        <v>235</v>
      </c>
      <c r="G16101" t="s">
        <v>610</v>
      </c>
      <c r="H16101" t="s">
        <v>609</v>
      </c>
      <c r="I16101" t="s">
        <v>57</v>
      </c>
      <c r="J16101" t="s">
        <v>611</v>
      </c>
      <c r="K16101">
        <v>95.24</v>
      </c>
      <c r="L16101">
        <v>100</v>
      </c>
      <c r="N16101">
        <v>4.76</v>
      </c>
      <c r="O16101">
        <v>1.2170000000000001</v>
      </c>
      <c r="R16101">
        <v>0.20380000000000001</v>
      </c>
      <c r="U16101">
        <v>1.18</v>
      </c>
    </row>
    <row r="16102" spans="1:30">
      <c r="A16102" t="s">
        <v>587</v>
      </c>
      <c r="B16102" t="s">
        <v>586</v>
      </c>
      <c r="D16102">
        <v>2015</v>
      </c>
      <c r="E16102" t="s">
        <v>611</v>
      </c>
      <c r="F16102" t="s">
        <v>235</v>
      </c>
      <c r="G16102" t="s">
        <v>610</v>
      </c>
      <c r="H16102" t="s">
        <v>609</v>
      </c>
      <c r="I16102" t="s">
        <v>57</v>
      </c>
      <c r="J16102" t="s">
        <v>611</v>
      </c>
      <c r="K16102">
        <v>100</v>
      </c>
      <c r="L16102">
        <v>110</v>
      </c>
      <c r="N16102">
        <v>10</v>
      </c>
      <c r="O16102">
        <v>1.3897999999999999</v>
      </c>
      <c r="R16102">
        <v>0.1552</v>
      </c>
      <c r="U16102">
        <v>2.16</v>
      </c>
    </row>
    <row r="16103" spans="1:30">
      <c r="A16103" t="s">
        <v>587</v>
      </c>
      <c r="B16103" t="s">
        <v>586</v>
      </c>
      <c r="D16103">
        <v>2015</v>
      </c>
      <c r="E16103" t="s">
        <v>611</v>
      </c>
      <c r="F16103" t="s">
        <v>235</v>
      </c>
      <c r="G16103" t="s">
        <v>610</v>
      </c>
      <c r="H16103" t="s">
        <v>609</v>
      </c>
      <c r="I16103" t="s">
        <v>57</v>
      </c>
      <c r="J16103" t="s">
        <v>611</v>
      </c>
      <c r="K16103">
        <v>110</v>
      </c>
      <c r="L16103">
        <v>120</v>
      </c>
      <c r="N16103">
        <v>10</v>
      </c>
      <c r="O16103">
        <v>1.2101</v>
      </c>
      <c r="R16103">
        <v>0.22420000000000001</v>
      </c>
      <c r="U16103">
        <v>2.71</v>
      </c>
    </row>
    <row r="16104" spans="1:30">
      <c r="A16104" t="s">
        <v>587</v>
      </c>
      <c r="B16104" t="s">
        <v>586</v>
      </c>
      <c r="D16104">
        <v>2015</v>
      </c>
      <c r="E16104" t="s">
        <v>611</v>
      </c>
      <c r="F16104" t="s">
        <v>235</v>
      </c>
      <c r="G16104" t="s">
        <v>610</v>
      </c>
      <c r="H16104" t="s">
        <v>609</v>
      </c>
      <c r="I16104" t="s">
        <v>57</v>
      </c>
      <c r="J16104" t="s">
        <v>611</v>
      </c>
      <c r="K16104">
        <v>120</v>
      </c>
      <c r="L16104">
        <v>130</v>
      </c>
      <c r="N16104">
        <v>10</v>
      </c>
      <c r="O16104">
        <v>1.2101999999999999</v>
      </c>
      <c r="R16104">
        <v>0.1031</v>
      </c>
      <c r="U16104">
        <v>1.25</v>
      </c>
    </row>
    <row r="16105" spans="1:30">
      <c r="A16105" t="s">
        <v>587</v>
      </c>
      <c r="B16105" t="s">
        <v>586</v>
      </c>
      <c r="D16105">
        <v>2015</v>
      </c>
      <c r="E16105" t="s">
        <v>611</v>
      </c>
      <c r="F16105" t="s">
        <v>235</v>
      </c>
      <c r="G16105" t="s">
        <v>610</v>
      </c>
      <c r="H16105" t="s">
        <v>609</v>
      </c>
      <c r="I16105" t="s">
        <v>57</v>
      </c>
      <c r="J16105" t="s">
        <v>611</v>
      </c>
      <c r="K16105">
        <v>130</v>
      </c>
      <c r="L16105">
        <v>140</v>
      </c>
      <c r="N16105">
        <v>10</v>
      </c>
      <c r="O16105">
        <v>1.2111000000000001</v>
      </c>
      <c r="R16105">
        <v>0.12180000000000001</v>
      </c>
      <c r="U16105">
        <v>1.47</v>
      </c>
    </row>
    <row r="16106" spans="1:30">
      <c r="A16106" t="s">
        <v>587</v>
      </c>
      <c r="B16106" t="s">
        <v>586</v>
      </c>
      <c r="D16106">
        <v>2015</v>
      </c>
      <c r="E16106" t="s">
        <v>611</v>
      </c>
      <c r="F16106" t="s">
        <v>235</v>
      </c>
      <c r="G16106" t="s">
        <v>610</v>
      </c>
      <c r="H16106" t="s">
        <v>609</v>
      </c>
      <c r="I16106" t="s">
        <v>57</v>
      </c>
      <c r="J16106" t="s">
        <v>611</v>
      </c>
      <c r="K16106">
        <v>140</v>
      </c>
      <c r="L16106">
        <v>150</v>
      </c>
      <c r="N16106">
        <v>10</v>
      </c>
      <c r="O16106">
        <v>1.1172</v>
      </c>
      <c r="R16106">
        <v>0.26290000000000002</v>
      </c>
      <c r="U16106">
        <v>2.94</v>
      </c>
    </row>
    <row r="16107" spans="1:30">
      <c r="A16107" t="s">
        <v>587</v>
      </c>
      <c r="B16107" t="s">
        <v>586</v>
      </c>
      <c r="D16107">
        <v>2015</v>
      </c>
      <c r="E16107" t="s">
        <v>611</v>
      </c>
      <c r="F16107" t="s">
        <v>235</v>
      </c>
      <c r="G16107" t="s">
        <v>610</v>
      </c>
      <c r="H16107" t="s">
        <v>609</v>
      </c>
      <c r="I16107" t="s">
        <v>57</v>
      </c>
      <c r="J16107" t="s">
        <v>611</v>
      </c>
      <c r="K16107">
        <v>150</v>
      </c>
      <c r="L16107">
        <v>160</v>
      </c>
      <c r="N16107">
        <v>10</v>
      </c>
      <c r="O16107">
        <v>1.1589</v>
      </c>
      <c r="R16107">
        <v>0.26690000000000003</v>
      </c>
      <c r="U16107">
        <v>3.09</v>
      </c>
    </row>
    <row r="16108" spans="1:30">
      <c r="A16108" t="s">
        <v>587</v>
      </c>
      <c r="B16108" t="s">
        <v>586</v>
      </c>
      <c r="D16108">
        <v>2015</v>
      </c>
      <c r="E16108" t="s">
        <v>611</v>
      </c>
      <c r="F16108" t="s">
        <v>235</v>
      </c>
      <c r="G16108" t="s">
        <v>610</v>
      </c>
      <c r="H16108" t="s">
        <v>609</v>
      </c>
      <c r="I16108" t="s">
        <v>57</v>
      </c>
      <c r="J16108" t="s">
        <v>611</v>
      </c>
      <c r="K16108">
        <v>160</v>
      </c>
      <c r="L16108">
        <v>170</v>
      </c>
      <c r="N16108">
        <v>10</v>
      </c>
      <c r="O16108">
        <v>1.1375</v>
      </c>
      <c r="R16108">
        <v>0.30890000000000001</v>
      </c>
      <c r="U16108">
        <v>3.51</v>
      </c>
    </row>
    <row r="16109" spans="1:30">
      <c r="A16109" t="s">
        <v>587</v>
      </c>
      <c r="B16109" t="s">
        <v>586</v>
      </c>
      <c r="D16109">
        <v>2015</v>
      </c>
      <c r="E16109" t="s">
        <v>611</v>
      </c>
      <c r="F16109" t="s">
        <v>235</v>
      </c>
      <c r="G16109" t="s">
        <v>610</v>
      </c>
      <c r="H16109" t="s">
        <v>609</v>
      </c>
      <c r="I16109" t="s">
        <v>57</v>
      </c>
      <c r="J16109" t="s">
        <v>611</v>
      </c>
      <c r="K16109">
        <v>170</v>
      </c>
      <c r="L16109">
        <v>180</v>
      </c>
      <c r="N16109">
        <v>10</v>
      </c>
      <c r="O16109">
        <v>1.1576</v>
      </c>
      <c r="R16109">
        <v>0.28689999999999999</v>
      </c>
      <c r="U16109">
        <v>3.32</v>
      </c>
    </row>
    <row r="16110" spans="1:30">
      <c r="A16110" t="s">
        <v>587</v>
      </c>
      <c r="B16110" t="s">
        <v>586</v>
      </c>
      <c r="D16110">
        <v>2015</v>
      </c>
      <c r="E16110" t="s">
        <v>611</v>
      </c>
      <c r="F16110" t="s">
        <v>235</v>
      </c>
      <c r="G16110" t="s">
        <v>610</v>
      </c>
      <c r="H16110" t="s">
        <v>609</v>
      </c>
      <c r="I16110" t="s">
        <v>57</v>
      </c>
      <c r="J16110" t="s">
        <v>611</v>
      </c>
      <c r="K16110">
        <v>180</v>
      </c>
      <c r="L16110">
        <v>190</v>
      </c>
      <c r="N16110">
        <v>10</v>
      </c>
      <c r="O16110">
        <v>1.1291</v>
      </c>
      <c r="R16110">
        <v>0.31009999999999999</v>
      </c>
      <c r="U16110">
        <v>3.5</v>
      </c>
    </row>
    <row r="16111" spans="1:30">
      <c r="A16111" t="s">
        <v>587</v>
      </c>
      <c r="B16111" t="s">
        <v>586</v>
      </c>
      <c r="D16111">
        <v>2015</v>
      </c>
      <c r="E16111" t="s">
        <v>611</v>
      </c>
      <c r="F16111" t="s">
        <v>235</v>
      </c>
      <c r="G16111" t="s">
        <v>610</v>
      </c>
      <c r="H16111" t="s">
        <v>609</v>
      </c>
      <c r="I16111" t="s">
        <v>57</v>
      </c>
      <c r="J16111" t="s">
        <v>611</v>
      </c>
      <c r="K16111">
        <v>190</v>
      </c>
      <c r="L16111">
        <v>200</v>
      </c>
      <c r="N16111">
        <v>10</v>
      </c>
      <c r="O16111">
        <v>1.1037999999999999</v>
      </c>
      <c r="R16111">
        <v>0.43120000000000003</v>
      </c>
      <c r="U16111">
        <v>4.76</v>
      </c>
    </row>
    <row r="16112" spans="1:30">
      <c r="A16112" t="s">
        <v>587</v>
      </c>
      <c r="B16112" t="s">
        <v>586</v>
      </c>
      <c r="D16112">
        <v>2015</v>
      </c>
      <c r="E16112" t="s">
        <v>608</v>
      </c>
      <c r="F16112" t="s">
        <v>235</v>
      </c>
      <c r="G16112" t="s">
        <v>607</v>
      </c>
      <c r="H16112" t="s">
        <v>606</v>
      </c>
      <c r="I16112" t="s">
        <v>227</v>
      </c>
      <c r="J16112" t="s">
        <v>608</v>
      </c>
      <c r="K16112">
        <v>0</v>
      </c>
      <c r="L16112">
        <v>11.88</v>
      </c>
      <c r="N16112">
        <v>11.88</v>
      </c>
      <c r="O16112">
        <v>1.2428999999999999</v>
      </c>
      <c r="R16112">
        <v>0.18260000000000001</v>
      </c>
      <c r="U16112">
        <v>2.69</v>
      </c>
      <c r="W16112">
        <v>1.33</v>
      </c>
      <c r="AC16112">
        <v>33.11</v>
      </c>
      <c r="AD16112">
        <v>95</v>
      </c>
    </row>
    <row r="16113" spans="1:30">
      <c r="A16113" t="s">
        <v>587</v>
      </c>
      <c r="B16113" t="s">
        <v>586</v>
      </c>
      <c r="D16113">
        <v>2015</v>
      </c>
      <c r="E16113" t="s">
        <v>608</v>
      </c>
      <c r="F16113" t="s">
        <v>235</v>
      </c>
      <c r="G16113" t="s">
        <v>607</v>
      </c>
      <c r="H16113" t="s">
        <v>606</v>
      </c>
      <c r="I16113" t="s">
        <v>227</v>
      </c>
      <c r="J16113" t="s">
        <v>608</v>
      </c>
      <c r="K16113">
        <v>11.88</v>
      </c>
      <c r="L16113">
        <v>23.75</v>
      </c>
      <c r="N16113">
        <v>11.88</v>
      </c>
      <c r="O16113">
        <v>1.2000999999999999</v>
      </c>
      <c r="R16113">
        <v>0.36309999999999998</v>
      </c>
      <c r="U16113">
        <v>5.18</v>
      </c>
    </row>
    <row r="16114" spans="1:30">
      <c r="A16114" t="s">
        <v>587</v>
      </c>
      <c r="B16114" t="s">
        <v>586</v>
      </c>
      <c r="D16114">
        <v>2015</v>
      </c>
      <c r="E16114" t="s">
        <v>608</v>
      </c>
      <c r="F16114" t="s">
        <v>235</v>
      </c>
      <c r="G16114" t="s">
        <v>607</v>
      </c>
      <c r="H16114" t="s">
        <v>606</v>
      </c>
      <c r="I16114" t="s">
        <v>227</v>
      </c>
      <c r="J16114" t="s">
        <v>608</v>
      </c>
      <c r="K16114">
        <v>23.75</v>
      </c>
      <c r="L16114">
        <v>35.630000000000003</v>
      </c>
      <c r="N16114">
        <v>11.88</v>
      </c>
      <c r="O16114">
        <v>1.2344999999999999</v>
      </c>
      <c r="R16114">
        <v>0.36940000000000001</v>
      </c>
      <c r="U16114">
        <v>5.42</v>
      </c>
    </row>
    <row r="16115" spans="1:30">
      <c r="A16115" t="s">
        <v>587</v>
      </c>
      <c r="B16115" t="s">
        <v>586</v>
      </c>
      <c r="D16115">
        <v>2015</v>
      </c>
      <c r="E16115" t="s">
        <v>608</v>
      </c>
      <c r="F16115" t="s">
        <v>235</v>
      </c>
      <c r="G16115" t="s">
        <v>607</v>
      </c>
      <c r="H16115" t="s">
        <v>606</v>
      </c>
      <c r="I16115" t="s">
        <v>227</v>
      </c>
      <c r="J16115" t="s">
        <v>608</v>
      </c>
      <c r="K16115">
        <v>35.630000000000003</v>
      </c>
      <c r="L16115">
        <v>47.5</v>
      </c>
      <c r="N16115">
        <v>11.88</v>
      </c>
      <c r="O16115">
        <v>1.3326</v>
      </c>
      <c r="R16115">
        <v>0.30780000000000002</v>
      </c>
      <c r="U16115">
        <v>4.87</v>
      </c>
    </row>
    <row r="16116" spans="1:30">
      <c r="A16116" t="s">
        <v>587</v>
      </c>
      <c r="B16116" t="s">
        <v>586</v>
      </c>
      <c r="D16116">
        <v>2015</v>
      </c>
      <c r="E16116" t="s">
        <v>608</v>
      </c>
      <c r="F16116" t="s">
        <v>235</v>
      </c>
      <c r="G16116" t="s">
        <v>607</v>
      </c>
      <c r="H16116" t="s">
        <v>606</v>
      </c>
      <c r="I16116" t="s">
        <v>227</v>
      </c>
      <c r="J16116" t="s">
        <v>608</v>
      </c>
      <c r="K16116">
        <v>47.5</v>
      </c>
      <c r="L16116">
        <v>59.38</v>
      </c>
      <c r="N16116">
        <v>11.88</v>
      </c>
      <c r="O16116">
        <v>1.4234</v>
      </c>
      <c r="R16116">
        <v>0.26250000000000001</v>
      </c>
      <c r="U16116">
        <v>4.4400000000000004</v>
      </c>
    </row>
    <row r="16117" spans="1:30">
      <c r="A16117" t="s">
        <v>587</v>
      </c>
      <c r="B16117" t="s">
        <v>586</v>
      </c>
      <c r="D16117">
        <v>2015</v>
      </c>
      <c r="E16117" t="s">
        <v>608</v>
      </c>
      <c r="F16117" t="s">
        <v>235</v>
      </c>
      <c r="G16117" t="s">
        <v>607</v>
      </c>
      <c r="H16117" t="s">
        <v>606</v>
      </c>
      <c r="I16117" t="s">
        <v>227</v>
      </c>
      <c r="J16117" t="s">
        <v>608</v>
      </c>
      <c r="K16117">
        <v>59.38</v>
      </c>
      <c r="L16117">
        <v>71.25</v>
      </c>
      <c r="N16117">
        <v>11.88</v>
      </c>
      <c r="O16117">
        <v>1.4335</v>
      </c>
      <c r="R16117">
        <v>0.21540000000000001</v>
      </c>
      <c r="U16117">
        <v>3.67</v>
      </c>
    </row>
    <row r="16118" spans="1:30">
      <c r="A16118" t="s">
        <v>587</v>
      </c>
      <c r="B16118" t="s">
        <v>586</v>
      </c>
      <c r="D16118">
        <v>2015</v>
      </c>
      <c r="E16118" t="s">
        <v>608</v>
      </c>
      <c r="F16118" t="s">
        <v>235</v>
      </c>
      <c r="G16118" t="s">
        <v>607</v>
      </c>
      <c r="H16118" t="s">
        <v>606</v>
      </c>
      <c r="I16118" t="s">
        <v>227</v>
      </c>
      <c r="J16118" t="s">
        <v>608</v>
      </c>
      <c r="K16118">
        <v>71.25</v>
      </c>
      <c r="L16118">
        <v>83.13</v>
      </c>
      <c r="N16118">
        <v>11.88</v>
      </c>
      <c r="O16118">
        <v>1.3959999999999999</v>
      </c>
      <c r="R16118">
        <v>0.22359999999999999</v>
      </c>
      <c r="U16118">
        <v>3.71</v>
      </c>
    </row>
    <row r="16119" spans="1:30">
      <c r="A16119" t="s">
        <v>587</v>
      </c>
      <c r="B16119" t="s">
        <v>586</v>
      </c>
      <c r="D16119">
        <v>2015</v>
      </c>
      <c r="E16119" t="s">
        <v>608</v>
      </c>
      <c r="F16119" t="s">
        <v>235</v>
      </c>
      <c r="G16119" t="s">
        <v>607</v>
      </c>
      <c r="H16119" t="s">
        <v>606</v>
      </c>
      <c r="I16119" t="s">
        <v>227</v>
      </c>
      <c r="J16119" t="s">
        <v>608</v>
      </c>
      <c r="K16119">
        <v>83.13</v>
      </c>
      <c r="L16119">
        <v>95</v>
      </c>
      <c r="N16119">
        <v>11.88</v>
      </c>
      <c r="O16119">
        <v>1.411</v>
      </c>
      <c r="R16119">
        <v>0.1875</v>
      </c>
      <c r="U16119">
        <v>3.14</v>
      </c>
    </row>
    <row r="16120" spans="1:30">
      <c r="A16120" t="s">
        <v>587</v>
      </c>
      <c r="B16120" t="s">
        <v>586</v>
      </c>
      <c r="D16120">
        <v>2015</v>
      </c>
      <c r="E16120" t="s">
        <v>605</v>
      </c>
      <c r="F16120" t="s">
        <v>235</v>
      </c>
      <c r="G16120" t="s">
        <v>604</v>
      </c>
      <c r="H16120" t="s">
        <v>603</v>
      </c>
      <c r="I16120" t="s">
        <v>227</v>
      </c>
      <c r="J16120" t="s">
        <v>605</v>
      </c>
      <c r="K16120">
        <v>0</v>
      </c>
      <c r="L16120">
        <v>5.17</v>
      </c>
      <c r="N16120">
        <v>5.17</v>
      </c>
      <c r="O16120">
        <v>1.2902</v>
      </c>
      <c r="R16120">
        <v>0.214</v>
      </c>
      <c r="U16120">
        <v>1.43</v>
      </c>
      <c r="W16120">
        <v>1.3</v>
      </c>
      <c r="AC16120">
        <v>44.24</v>
      </c>
      <c r="AD16120">
        <v>150</v>
      </c>
    </row>
    <row r="16121" spans="1:30">
      <c r="A16121" t="s">
        <v>587</v>
      </c>
      <c r="B16121" t="s">
        <v>586</v>
      </c>
      <c r="D16121">
        <v>2015</v>
      </c>
      <c r="E16121" t="s">
        <v>605</v>
      </c>
      <c r="F16121" t="s">
        <v>235</v>
      </c>
      <c r="G16121" t="s">
        <v>604</v>
      </c>
      <c r="H16121" t="s">
        <v>603</v>
      </c>
      <c r="I16121" t="s">
        <v>227</v>
      </c>
      <c r="J16121" t="s">
        <v>605</v>
      </c>
      <c r="K16121">
        <v>5.17</v>
      </c>
      <c r="L16121">
        <v>15.52</v>
      </c>
      <c r="N16121">
        <v>10.34</v>
      </c>
      <c r="O16121">
        <v>1.2919</v>
      </c>
      <c r="R16121">
        <v>0.20960000000000001</v>
      </c>
      <c r="U16121">
        <v>2.8</v>
      </c>
    </row>
    <row r="16122" spans="1:30">
      <c r="A16122" t="s">
        <v>587</v>
      </c>
      <c r="B16122" t="s">
        <v>586</v>
      </c>
      <c r="D16122">
        <v>2015</v>
      </c>
      <c r="E16122" t="s">
        <v>605</v>
      </c>
      <c r="F16122" t="s">
        <v>235</v>
      </c>
      <c r="G16122" t="s">
        <v>604</v>
      </c>
      <c r="H16122" t="s">
        <v>603</v>
      </c>
      <c r="I16122" t="s">
        <v>227</v>
      </c>
      <c r="J16122" t="s">
        <v>605</v>
      </c>
      <c r="K16122">
        <v>15.52</v>
      </c>
      <c r="L16122">
        <v>25.86</v>
      </c>
      <c r="N16122">
        <v>10.34</v>
      </c>
      <c r="O16122">
        <v>1.2603</v>
      </c>
      <c r="R16122">
        <v>0.2142</v>
      </c>
      <c r="U16122">
        <v>2.79</v>
      </c>
    </row>
    <row r="16123" spans="1:30">
      <c r="A16123" t="s">
        <v>587</v>
      </c>
      <c r="B16123" t="s">
        <v>586</v>
      </c>
      <c r="D16123">
        <v>2015</v>
      </c>
      <c r="E16123" t="s">
        <v>605</v>
      </c>
      <c r="F16123" t="s">
        <v>235</v>
      </c>
      <c r="G16123" t="s">
        <v>604</v>
      </c>
      <c r="H16123" t="s">
        <v>603</v>
      </c>
      <c r="I16123" t="s">
        <v>227</v>
      </c>
      <c r="J16123" t="s">
        <v>605</v>
      </c>
      <c r="K16123">
        <v>25.86</v>
      </c>
      <c r="L16123">
        <v>36.21</v>
      </c>
      <c r="N16123">
        <v>10.34</v>
      </c>
      <c r="O16123">
        <v>1.2964</v>
      </c>
      <c r="R16123">
        <v>0.26860000000000001</v>
      </c>
      <c r="U16123">
        <v>3.6</v>
      </c>
    </row>
    <row r="16124" spans="1:30">
      <c r="A16124" t="s">
        <v>587</v>
      </c>
      <c r="B16124" t="s">
        <v>586</v>
      </c>
      <c r="D16124">
        <v>2015</v>
      </c>
      <c r="E16124" t="s">
        <v>605</v>
      </c>
      <c r="F16124" t="s">
        <v>235</v>
      </c>
      <c r="G16124" t="s">
        <v>604</v>
      </c>
      <c r="H16124" t="s">
        <v>603</v>
      </c>
      <c r="I16124" t="s">
        <v>227</v>
      </c>
      <c r="J16124" t="s">
        <v>605</v>
      </c>
      <c r="K16124">
        <v>36.21</v>
      </c>
      <c r="L16124">
        <v>46.55</v>
      </c>
      <c r="N16124">
        <v>10.34</v>
      </c>
      <c r="O16124">
        <v>1.2921</v>
      </c>
      <c r="R16124">
        <v>0.25380000000000003</v>
      </c>
      <c r="U16124">
        <v>3.39</v>
      </c>
    </row>
    <row r="16125" spans="1:30">
      <c r="A16125" t="s">
        <v>587</v>
      </c>
      <c r="B16125" t="s">
        <v>586</v>
      </c>
      <c r="D16125">
        <v>2015</v>
      </c>
      <c r="E16125" t="s">
        <v>605</v>
      </c>
      <c r="F16125" t="s">
        <v>235</v>
      </c>
      <c r="G16125" t="s">
        <v>604</v>
      </c>
      <c r="H16125" t="s">
        <v>603</v>
      </c>
      <c r="I16125" t="s">
        <v>227</v>
      </c>
      <c r="J16125" t="s">
        <v>605</v>
      </c>
      <c r="K16125">
        <v>46.55</v>
      </c>
      <c r="L16125">
        <v>56.9</v>
      </c>
      <c r="N16125">
        <v>10.34</v>
      </c>
      <c r="O16125">
        <v>1.3211999999999999</v>
      </c>
      <c r="R16125">
        <v>0.25850000000000001</v>
      </c>
      <c r="U16125">
        <v>3.53</v>
      </c>
    </row>
    <row r="16126" spans="1:30">
      <c r="A16126" t="s">
        <v>587</v>
      </c>
      <c r="B16126" t="s">
        <v>586</v>
      </c>
      <c r="D16126">
        <v>2015</v>
      </c>
      <c r="E16126" t="s">
        <v>605</v>
      </c>
      <c r="F16126" t="s">
        <v>235</v>
      </c>
      <c r="G16126" t="s">
        <v>604</v>
      </c>
      <c r="H16126" t="s">
        <v>603</v>
      </c>
      <c r="I16126" t="s">
        <v>227</v>
      </c>
      <c r="J16126" t="s">
        <v>605</v>
      </c>
      <c r="K16126">
        <v>56.9</v>
      </c>
      <c r="L16126">
        <v>67.239999999999995</v>
      </c>
      <c r="N16126">
        <v>10.34</v>
      </c>
      <c r="O16126">
        <v>1.2891999999999999</v>
      </c>
      <c r="R16126">
        <v>0.26850000000000002</v>
      </c>
      <c r="U16126">
        <v>3.58</v>
      </c>
    </row>
    <row r="16127" spans="1:30">
      <c r="A16127" t="s">
        <v>587</v>
      </c>
      <c r="B16127" t="s">
        <v>586</v>
      </c>
      <c r="D16127">
        <v>2015</v>
      </c>
      <c r="E16127" t="s">
        <v>605</v>
      </c>
      <c r="F16127" t="s">
        <v>235</v>
      </c>
      <c r="G16127" t="s">
        <v>604</v>
      </c>
      <c r="H16127" t="s">
        <v>603</v>
      </c>
      <c r="I16127" t="s">
        <v>227</v>
      </c>
      <c r="J16127" t="s">
        <v>605</v>
      </c>
      <c r="K16127">
        <v>67.239999999999995</v>
      </c>
      <c r="L16127">
        <v>77.59</v>
      </c>
      <c r="N16127">
        <v>10.34</v>
      </c>
      <c r="O16127">
        <v>1.3010999999999999</v>
      </c>
      <c r="R16127">
        <v>0.27139999999999997</v>
      </c>
      <c r="U16127">
        <v>3.65</v>
      </c>
    </row>
    <row r="16128" spans="1:30">
      <c r="A16128" t="s">
        <v>587</v>
      </c>
      <c r="B16128" t="s">
        <v>586</v>
      </c>
      <c r="D16128">
        <v>2015</v>
      </c>
      <c r="E16128" t="s">
        <v>605</v>
      </c>
      <c r="F16128" t="s">
        <v>235</v>
      </c>
      <c r="G16128" t="s">
        <v>604</v>
      </c>
      <c r="H16128" t="s">
        <v>603</v>
      </c>
      <c r="I16128" t="s">
        <v>227</v>
      </c>
      <c r="J16128" t="s">
        <v>605</v>
      </c>
      <c r="K16128">
        <v>77.59</v>
      </c>
      <c r="L16128">
        <v>87.93</v>
      </c>
      <c r="N16128">
        <v>10.34</v>
      </c>
      <c r="O16128">
        <v>1.2957000000000001</v>
      </c>
      <c r="R16128">
        <v>0.27410000000000001</v>
      </c>
      <c r="U16128">
        <v>3.67</v>
      </c>
    </row>
    <row r="16129" spans="1:30">
      <c r="A16129" t="s">
        <v>587</v>
      </c>
      <c r="B16129" t="s">
        <v>586</v>
      </c>
      <c r="D16129">
        <v>2015</v>
      </c>
      <c r="E16129" t="s">
        <v>605</v>
      </c>
      <c r="F16129" t="s">
        <v>235</v>
      </c>
      <c r="G16129" t="s">
        <v>604</v>
      </c>
      <c r="H16129" t="s">
        <v>603</v>
      </c>
      <c r="I16129" t="s">
        <v>227</v>
      </c>
      <c r="J16129" t="s">
        <v>605</v>
      </c>
      <c r="K16129">
        <v>87.93</v>
      </c>
      <c r="L16129">
        <v>98.28</v>
      </c>
      <c r="N16129">
        <v>10.34</v>
      </c>
      <c r="O16129">
        <v>1.3021</v>
      </c>
      <c r="R16129">
        <v>0.23050000000000001</v>
      </c>
      <c r="U16129">
        <v>3.11</v>
      </c>
    </row>
    <row r="16130" spans="1:30">
      <c r="A16130" t="s">
        <v>587</v>
      </c>
      <c r="B16130" t="s">
        <v>586</v>
      </c>
      <c r="D16130">
        <v>2015</v>
      </c>
      <c r="E16130" t="s">
        <v>605</v>
      </c>
      <c r="F16130" t="s">
        <v>235</v>
      </c>
      <c r="G16130" t="s">
        <v>604</v>
      </c>
      <c r="H16130" t="s">
        <v>603</v>
      </c>
      <c r="I16130" t="s">
        <v>227</v>
      </c>
      <c r="J16130" t="s">
        <v>605</v>
      </c>
      <c r="K16130">
        <v>98.28</v>
      </c>
      <c r="L16130">
        <v>108.62</v>
      </c>
      <c r="N16130">
        <v>10.34</v>
      </c>
      <c r="O16130">
        <v>1.3233999999999999</v>
      </c>
      <c r="R16130">
        <v>0.20569999999999999</v>
      </c>
      <c r="U16130">
        <v>2.82</v>
      </c>
    </row>
    <row r="16131" spans="1:30">
      <c r="A16131" t="s">
        <v>587</v>
      </c>
      <c r="B16131" t="s">
        <v>586</v>
      </c>
      <c r="D16131">
        <v>2015</v>
      </c>
      <c r="E16131" t="s">
        <v>605</v>
      </c>
      <c r="F16131" t="s">
        <v>235</v>
      </c>
      <c r="G16131" t="s">
        <v>604</v>
      </c>
      <c r="H16131" t="s">
        <v>603</v>
      </c>
      <c r="I16131" t="s">
        <v>227</v>
      </c>
      <c r="J16131" t="s">
        <v>605</v>
      </c>
      <c r="K16131">
        <v>108.62</v>
      </c>
      <c r="L16131">
        <v>118.97</v>
      </c>
      <c r="N16131">
        <v>10.34</v>
      </c>
      <c r="O16131">
        <v>1.3313999999999999</v>
      </c>
      <c r="R16131">
        <v>0.19339999999999999</v>
      </c>
      <c r="U16131">
        <v>2.66</v>
      </c>
    </row>
    <row r="16132" spans="1:30">
      <c r="A16132" t="s">
        <v>587</v>
      </c>
      <c r="B16132" t="s">
        <v>586</v>
      </c>
      <c r="D16132">
        <v>2015</v>
      </c>
      <c r="E16132" t="s">
        <v>605</v>
      </c>
      <c r="F16132" t="s">
        <v>235</v>
      </c>
      <c r="G16132" t="s">
        <v>604</v>
      </c>
      <c r="H16132" t="s">
        <v>603</v>
      </c>
      <c r="I16132" t="s">
        <v>227</v>
      </c>
      <c r="J16132" t="s">
        <v>605</v>
      </c>
      <c r="K16132">
        <v>118.97</v>
      </c>
      <c r="L16132">
        <v>129.31</v>
      </c>
      <c r="N16132">
        <v>10.34</v>
      </c>
      <c r="O16132">
        <v>1.3360000000000001</v>
      </c>
      <c r="R16132">
        <v>0.1928</v>
      </c>
      <c r="U16132">
        <v>2.66</v>
      </c>
    </row>
    <row r="16133" spans="1:30">
      <c r="A16133" t="s">
        <v>587</v>
      </c>
      <c r="B16133" t="s">
        <v>586</v>
      </c>
      <c r="D16133">
        <v>2015</v>
      </c>
      <c r="E16133" t="s">
        <v>605</v>
      </c>
      <c r="F16133" t="s">
        <v>235</v>
      </c>
      <c r="G16133" t="s">
        <v>604</v>
      </c>
      <c r="H16133" t="s">
        <v>603</v>
      </c>
      <c r="I16133" t="s">
        <v>227</v>
      </c>
      <c r="J16133" t="s">
        <v>605</v>
      </c>
      <c r="K16133">
        <v>129.31</v>
      </c>
      <c r="L16133">
        <v>139.66</v>
      </c>
      <c r="N16133">
        <v>10.34</v>
      </c>
      <c r="O16133">
        <v>1.3413999999999999</v>
      </c>
      <c r="R16133">
        <v>0.16089999999999999</v>
      </c>
      <c r="U16133">
        <v>2.23</v>
      </c>
    </row>
    <row r="16134" spans="1:30">
      <c r="A16134" t="s">
        <v>587</v>
      </c>
      <c r="B16134" t="s">
        <v>586</v>
      </c>
      <c r="D16134">
        <v>2015</v>
      </c>
      <c r="E16134" t="s">
        <v>605</v>
      </c>
      <c r="F16134" t="s">
        <v>235</v>
      </c>
      <c r="G16134" t="s">
        <v>604</v>
      </c>
      <c r="H16134" t="s">
        <v>603</v>
      </c>
      <c r="I16134" t="s">
        <v>227</v>
      </c>
      <c r="J16134" t="s">
        <v>605</v>
      </c>
      <c r="K16134">
        <v>139.66</v>
      </c>
      <c r="L16134">
        <v>150</v>
      </c>
      <c r="N16134">
        <v>10.34</v>
      </c>
      <c r="O16134">
        <v>1.2912999999999999</v>
      </c>
      <c r="R16134">
        <v>0.17230000000000001</v>
      </c>
      <c r="U16134">
        <v>2.2999999999999998</v>
      </c>
    </row>
    <row r="16135" spans="1:30">
      <c r="A16135" t="s">
        <v>587</v>
      </c>
      <c r="B16135" t="s">
        <v>586</v>
      </c>
      <c r="D16135">
        <v>2015</v>
      </c>
      <c r="E16135" t="s">
        <v>602</v>
      </c>
      <c r="F16135" t="s">
        <v>235</v>
      </c>
      <c r="G16135" t="s">
        <v>601</v>
      </c>
      <c r="H16135" t="s">
        <v>600</v>
      </c>
      <c r="I16135" t="s">
        <v>227</v>
      </c>
      <c r="J16135" t="s">
        <v>602</v>
      </c>
      <c r="K16135">
        <v>0</v>
      </c>
      <c r="L16135">
        <v>5.4</v>
      </c>
      <c r="N16135">
        <v>5.4</v>
      </c>
      <c r="O16135">
        <v>1.3031999999999999</v>
      </c>
      <c r="R16135">
        <v>0.24379999999999999</v>
      </c>
      <c r="U16135">
        <v>1.72</v>
      </c>
      <c r="W16135">
        <v>1.31</v>
      </c>
      <c r="AC16135">
        <v>57.25</v>
      </c>
      <c r="AD16135">
        <v>135</v>
      </c>
    </row>
    <row r="16136" spans="1:30">
      <c r="A16136" t="s">
        <v>587</v>
      </c>
      <c r="B16136" t="s">
        <v>586</v>
      </c>
      <c r="D16136">
        <v>2015</v>
      </c>
      <c r="E16136" t="s">
        <v>602</v>
      </c>
      <c r="F16136" t="s">
        <v>235</v>
      </c>
      <c r="G16136" t="s">
        <v>601</v>
      </c>
      <c r="H16136" t="s">
        <v>600</v>
      </c>
      <c r="I16136" t="s">
        <v>227</v>
      </c>
      <c r="J16136" t="s">
        <v>602</v>
      </c>
      <c r="K16136">
        <v>5.4</v>
      </c>
      <c r="L16136">
        <v>16.2</v>
      </c>
      <c r="N16136">
        <v>10.8</v>
      </c>
      <c r="O16136">
        <v>1.3368</v>
      </c>
      <c r="R16136">
        <v>0.21199999999999999</v>
      </c>
      <c r="U16136">
        <v>3.06</v>
      </c>
    </row>
    <row r="16137" spans="1:30">
      <c r="A16137" t="s">
        <v>587</v>
      </c>
      <c r="B16137" t="s">
        <v>586</v>
      </c>
      <c r="D16137">
        <v>2015</v>
      </c>
      <c r="E16137" t="s">
        <v>602</v>
      </c>
      <c r="F16137" t="s">
        <v>235</v>
      </c>
      <c r="G16137" t="s">
        <v>601</v>
      </c>
      <c r="H16137" t="s">
        <v>600</v>
      </c>
      <c r="I16137" t="s">
        <v>227</v>
      </c>
      <c r="J16137" t="s">
        <v>602</v>
      </c>
      <c r="K16137">
        <v>16.2</v>
      </c>
      <c r="L16137">
        <v>27</v>
      </c>
      <c r="N16137">
        <v>10.8</v>
      </c>
      <c r="O16137">
        <v>1.3431999999999999</v>
      </c>
      <c r="R16137">
        <v>0.2147</v>
      </c>
      <c r="U16137">
        <v>3.11</v>
      </c>
    </row>
    <row r="16138" spans="1:30">
      <c r="A16138" t="s">
        <v>587</v>
      </c>
      <c r="B16138" t="s">
        <v>586</v>
      </c>
      <c r="D16138">
        <v>2015</v>
      </c>
      <c r="E16138" t="s">
        <v>602</v>
      </c>
      <c r="F16138" t="s">
        <v>235</v>
      </c>
      <c r="G16138" t="s">
        <v>601</v>
      </c>
      <c r="H16138" t="s">
        <v>600</v>
      </c>
      <c r="I16138" t="s">
        <v>227</v>
      </c>
      <c r="J16138" t="s">
        <v>602</v>
      </c>
      <c r="K16138">
        <v>27</v>
      </c>
      <c r="L16138">
        <v>37.799999999999997</v>
      </c>
      <c r="N16138">
        <v>10.8</v>
      </c>
      <c r="O16138">
        <v>1.3164</v>
      </c>
      <c r="R16138">
        <v>0.26240000000000002</v>
      </c>
      <c r="U16138">
        <v>3.73</v>
      </c>
    </row>
    <row r="16139" spans="1:30">
      <c r="A16139" t="s">
        <v>587</v>
      </c>
      <c r="B16139" t="s">
        <v>586</v>
      </c>
      <c r="D16139">
        <v>2015</v>
      </c>
      <c r="E16139" t="s">
        <v>602</v>
      </c>
      <c r="F16139" t="s">
        <v>235</v>
      </c>
      <c r="G16139" t="s">
        <v>601</v>
      </c>
      <c r="H16139" t="s">
        <v>600</v>
      </c>
      <c r="I16139" t="s">
        <v>227</v>
      </c>
      <c r="J16139" t="s">
        <v>602</v>
      </c>
      <c r="K16139">
        <v>37.799999999999997</v>
      </c>
      <c r="L16139">
        <v>48.6</v>
      </c>
      <c r="N16139">
        <v>10.8</v>
      </c>
      <c r="O16139">
        <v>1.2593000000000001</v>
      </c>
      <c r="R16139">
        <v>0.33589999999999998</v>
      </c>
      <c r="U16139">
        <v>4.57</v>
      </c>
    </row>
    <row r="16140" spans="1:30">
      <c r="A16140" t="s">
        <v>587</v>
      </c>
      <c r="B16140" t="s">
        <v>586</v>
      </c>
      <c r="D16140">
        <v>2015</v>
      </c>
      <c r="E16140" t="s">
        <v>602</v>
      </c>
      <c r="F16140" t="s">
        <v>235</v>
      </c>
      <c r="G16140" t="s">
        <v>601</v>
      </c>
      <c r="H16140" t="s">
        <v>600</v>
      </c>
      <c r="I16140" t="s">
        <v>227</v>
      </c>
      <c r="J16140" t="s">
        <v>602</v>
      </c>
      <c r="K16140">
        <v>48.6</v>
      </c>
      <c r="L16140">
        <v>59.4</v>
      </c>
      <c r="N16140">
        <v>10.8</v>
      </c>
      <c r="O16140">
        <v>1.2997000000000001</v>
      </c>
      <c r="R16140">
        <v>0.4511</v>
      </c>
      <c r="U16140">
        <v>6.33</v>
      </c>
    </row>
    <row r="16141" spans="1:30">
      <c r="A16141" t="s">
        <v>587</v>
      </c>
      <c r="B16141" t="s">
        <v>586</v>
      </c>
      <c r="D16141">
        <v>2015</v>
      </c>
      <c r="E16141" t="s">
        <v>602</v>
      </c>
      <c r="F16141" t="s">
        <v>235</v>
      </c>
      <c r="G16141" t="s">
        <v>601</v>
      </c>
      <c r="H16141" t="s">
        <v>600</v>
      </c>
      <c r="I16141" t="s">
        <v>227</v>
      </c>
      <c r="J16141" t="s">
        <v>602</v>
      </c>
      <c r="K16141">
        <v>59.4</v>
      </c>
      <c r="L16141">
        <v>70.2</v>
      </c>
      <c r="N16141">
        <v>10.8</v>
      </c>
      <c r="O16141">
        <v>1.2714000000000001</v>
      </c>
      <c r="R16141">
        <v>0.495</v>
      </c>
      <c r="U16141">
        <v>6.8</v>
      </c>
    </row>
    <row r="16142" spans="1:30">
      <c r="A16142" t="s">
        <v>587</v>
      </c>
      <c r="B16142" t="s">
        <v>586</v>
      </c>
      <c r="D16142">
        <v>2015</v>
      </c>
      <c r="E16142" t="s">
        <v>602</v>
      </c>
      <c r="F16142" t="s">
        <v>235</v>
      </c>
      <c r="G16142" t="s">
        <v>601</v>
      </c>
      <c r="H16142" t="s">
        <v>600</v>
      </c>
      <c r="I16142" t="s">
        <v>227</v>
      </c>
      <c r="J16142" t="s">
        <v>602</v>
      </c>
      <c r="K16142">
        <v>70.2</v>
      </c>
      <c r="L16142">
        <v>81</v>
      </c>
      <c r="N16142">
        <v>10.8</v>
      </c>
      <c r="O16142">
        <v>1.3032999999999999</v>
      </c>
      <c r="R16142">
        <v>0.40450000000000003</v>
      </c>
      <c r="U16142">
        <v>5.69</v>
      </c>
    </row>
    <row r="16143" spans="1:30">
      <c r="A16143" t="s">
        <v>587</v>
      </c>
      <c r="B16143" t="s">
        <v>586</v>
      </c>
      <c r="D16143">
        <v>2015</v>
      </c>
      <c r="E16143" t="s">
        <v>602</v>
      </c>
      <c r="F16143" t="s">
        <v>235</v>
      </c>
      <c r="G16143" t="s">
        <v>601</v>
      </c>
      <c r="H16143" t="s">
        <v>600</v>
      </c>
      <c r="I16143" t="s">
        <v>227</v>
      </c>
      <c r="J16143" t="s">
        <v>602</v>
      </c>
      <c r="K16143">
        <v>81</v>
      </c>
      <c r="L16143">
        <v>91.8</v>
      </c>
      <c r="N16143">
        <v>10.8</v>
      </c>
      <c r="O16143">
        <v>1.3389</v>
      </c>
      <c r="R16143">
        <v>0.373</v>
      </c>
      <c r="U16143">
        <v>5.39</v>
      </c>
    </row>
    <row r="16144" spans="1:30">
      <c r="A16144" t="s">
        <v>587</v>
      </c>
      <c r="B16144" t="s">
        <v>586</v>
      </c>
      <c r="D16144">
        <v>2015</v>
      </c>
      <c r="E16144" t="s">
        <v>602</v>
      </c>
      <c r="F16144" t="s">
        <v>235</v>
      </c>
      <c r="G16144" t="s">
        <v>601</v>
      </c>
      <c r="H16144" t="s">
        <v>600</v>
      </c>
      <c r="I16144" t="s">
        <v>227</v>
      </c>
      <c r="J16144" t="s">
        <v>602</v>
      </c>
      <c r="K16144">
        <v>91.8</v>
      </c>
      <c r="L16144">
        <v>102.6</v>
      </c>
      <c r="N16144">
        <v>10.8</v>
      </c>
      <c r="O16144">
        <v>1.3573999999999999</v>
      </c>
      <c r="R16144">
        <v>0.37690000000000001</v>
      </c>
      <c r="U16144">
        <v>5.53</v>
      </c>
    </row>
    <row r="16145" spans="1:30">
      <c r="A16145" t="s">
        <v>587</v>
      </c>
      <c r="B16145" t="s">
        <v>586</v>
      </c>
      <c r="D16145">
        <v>2015</v>
      </c>
      <c r="E16145" t="s">
        <v>602</v>
      </c>
      <c r="F16145" t="s">
        <v>235</v>
      </c>
      <c r="G16145" t="s">
        <v>601</v>
      </c>
      <c r="H16145" t="s">
        <v>600</v>
      </c>
      <c r="I16145" t="s">
        <v>227</v>
      </c>
      <c r="J16145" t="s">
        <v>602</v>
      </c>
      <c r="K16145">
        <v>102.6</v>
      </c>
      <c r="L16145">
        <v>113.4</v>
      </c>
      <c r="N16145">
        <v>10.8</v>
      </c>
      <c r="O16145">
        <v>1.3383</v>
      </c>
      <c r="R16145">
        <v>0.32900000000000001</v>
      </c>
      <c r="U16145">
        <v>4.76</v>
      </c>
    </row>
    <row r="16146" spans="1:30">
      <c r="A16146" t="s">
        <v>587</v>
      </c>
      <c r="B16146" t="s">
        <v>586</v>
      </c>
      <c r="D16146">
        <v>2015</v>
      </c>
      <c r="E16146" t="s">
        <v>602</v>
      </c>
      <c r="F16146" t="s">
        <v>235</v>
      </c>
      <c r="G16146" t="s">
        <v>601</v>
      </c>
      <c r="H16146" t="s">
        <v>600</v>
      </c>
      <c r="I16146" t="s">
        <v>227</v>
      </c>
      <c r="J16146" t="s">
        <v>602</v>
      </c>
      <c r="K16146">
        <v>113.4</v>
      </c>
      <c r="L16146">
        <v>124.2</v>
      </c>
      <c r="N16146">
        <v>10.8</v>
      </c>
      <c r="O16146">
        <v>1.3239000000000001</v>
      </c>
      <c r="R16146">
        <v>0.28489999999999999</v>
      </c>
      <c r="U16146">
        <v>4.07</v>
      </c>
    </row>
    <row r="16147" spans="1:30">
      <c r="A16147" t="s">
        <v>587</v>
      </c>
      <c r="B16147" t="s">
        <v>586</v>
      </c>
      <c r="D16147">
        <v>2015</v>
      </c>
      <c r="E16147" t="s">
        <v>602</v>
      </c>
      <c r="F16147" t="s">
        <v>235</v>
      </c>
      <c r="G16147" t="s">
        <v>601</v>
      </c>
      <c r="H16147" t="s">
        <v>600</v>
      </c>
      <c r="I16147" t="s">
        <v>227</v>
      </c>
      <c r="J16147" t="s">
        <v>602</v>
      </c>
      <c r="K16147">
        <v>124.2</v>
      </c>
      <c r="L16147">
        <v>135</v>
      </c>
      <c r="N16147">
        <v>10.8</v>
      </c>
      <c r="O16147">
        <v>1.2625999999999999</v>
      </c>
      <c r="R16147">
        <v>0.18260000000000001</v>
      </c>
      <c r="U16147">
        <v>2.4900000000000002</v>
      </c>
    </row>
    <row r="16148" spans="1:30">
      <c r="A16148" t="s">
        <v>587</v>
      </c>
      <c r="B16148" t="s">
        <v>586</v>
      </c>
      <c r="D16148">
        <v>2015</v>
      </c>
      <c r="E16148" t="s">
        <v>599</v>
      </c>
      <c r="F16148" t="s">
        <v>228</v>
      </c>
      <c r="G16148" t="s">
        <v>598</v>
      </c>
      <c r="H16148" t="s">
        <v>597</v>
      </c>
      <c r="I16148" t="s">
        <v>154</v>
      </c>
      <c r="J16148" t="s">
        <v>599</v>
      </c>
      <c r="K16148">
        <v>0</v>
      </c>
      <c r="L16148">
        <v>6.67</v>
      </c>
      <c r="N16148">
        <v>6.67</v>
      </c>
      <c r="O16148">
        <v>1.4198</v>
      </c>
      <c r="R16148">
        <v>0.34760000000000002</v>
      </c>
      <c r="U16148">
        <v>3.29</v>
      </c>
      <c r="W16148">
        <v>1.25</v>
      </c>
      <c r="AC16148">
        <v>239.26</v>
      </c>
      <c r="AD16148">
        <v>200</v>
      </c>
    </row>
    <row r="16149" spans="1:30">
      <c r="A16149" t="s">
        <v>587</v>
      </c>
      <c r="B16149" t="s">
        <v>586</v>
      </c>
      <c r="D16149">
        <v>2015</v>
      </c>
      <c r="E16149" t="s">
        <v>599</v>
      </c>
      <c r="F16149" t="s">
        <v>228</v>
      </c>
      <c r="G16149" t="s">
        <v>598</v>
      </c>
      <c r="H16149" t="s">
        <v>597</v>
      </c>
      <c r="I16149" t="s">
        <v>154</v>
      </c>
      <c r="J16149" t="s">
        <v>599</v>
      </c>
      <c r="K16149">
        <v>6.67</v>
      </c>
      <c r="L16149">
        <v>13.33</v>
      </c>
      <c r="N16149">
        <v>6.67</v>
      </c>
      <c r="O16149">
        <v>1.4476</v>
      </c>
      <c r="R16149">
        <v>0.30220000000000002</v>
      </c>
      <c r="U16149">
        <v>2.92</v>
      </c>
    </row>
    <row r="16150" spans="1:30">
      <c r="A16150" t="s">
        <v>587</v>
      </c>
      <c r="B16150" t="s">
        <v>586</v>
      </c>
      <c r="D16150">
        <v>2015</v>
      </c>
      <c r="E16150" t="s">
        <v>599</v>
      </c>
      <c r="F16150" t="s">
        <v>228</v>
      </c>
      <c r="G16150" t="s">
        <v>598</v>
      </c>
      <c r="H16150" t="s">
        <v>597</v>
      </c>
      <c r="I16150" t="s">
        <v>154</v>
      </c>
      <c r="J16150" t="s">
        <v>599</v>
      </c>
      <c r="K16150">
        <v>13.33</v>
      </c>
      <c r="L16150">
        <v>20</v>
      </c>
      <c r="N16150">
        <v>6.67</v>
      </c>
      <c r="O16150">
        <v>1.3856999999999999</v>
      </c>
      <c r="R16150">
        <v>0.42520000000000002</v>
      </c>
      <c r="U16150">
        <v>3.93</v>
      </c>
    </row>
    <row r="16151" spans="1:30">
      <c r="A16151" t="s">
        <v>587</v>
      </c>
      <c r="B16151" t="s">
        <v>586</v>
      </c>
      <c r="D16151">
        <v>2015</v>
      </c>
      <c r="E16151" t="s">
        <v>599</v>
      </c>
      <c r="F16151" t="s">
        <v>228</v>
      </c>
      <c r="G16151" t="s">
        <v>598</v>
      </c>
      <c r="H16151" t="s">
        <v>597</v>
      </c>
      <c r="I16151" t="s">
        <v>154</v>
      </c>
      <c r="J16151" t="s">
        <v>599</v>
      </c>
      <c r="K16151">
        <v>20</v>
      </c>
      <c r="L16151">
        <v>26.67</v>
      </c>
      <c r="N16151">
        <v>6.67</v>
      </c>
      <c r="O16151">
        <v>1.4838</v>
      </c>
      <c r="R16151">
        <v>0.32679999999999998</v>
      </c>
      <c r="U16151">
        <v>3.23</v>
      </c>
    </row>
    <row r="16152" spans="1:30">
      <c r="A16152" t="s">
        <v>587</v>
      </c>
      <c r="B16152" t="s">
        <v>586</v>
      </c>
      <c r="D16152">
        <v>2015</v>
      </c>
      <c r="E16152" t="s">
        <v>599</v>
      </c>
      <c r="F16152" t="s">
        <v>228</v>
      </c>
      <c r="G16152" t="s">
        <v>598</v>
      </c>
      <c r="H16152" t="s">
        <v>597</v>
      </c>
      <c r="I16152" t="s">
        <v>154</v>
      </c>
      <c r="J16152" t="s">
        <v>599</v>
      </c>
      <c r="K16152">
        <v>26.67</v>
      </c>
      <c r="L16152">
        <v>33.33</v>
      </c>
      <c r="N16152">
        <v>6.67</v>
      </c>
      <c r="O16152">
        <v>1.4832000000000001</v>
      </c>
      <c r="R16152">
        <v>0.30599999999999999</v>
      </c>
      <c r="U16152">
        <v>3.03</v>
      </c>
    </row>
    <row r="16153" spans="1:30">
      <c r="A16153" t="s">
        <v>587</v>
      </c>
      <c r="B16153" t="s">
        <v>586</v>
      </c>
      <c r="D16153">
        <v>2015</v>
      </c>
      <c r="E16153" t="s">
        <v>599</v>
      </c>
      <c r="F16153" t="s">
        <v>228</v>
      </c>
      <c r="G16153" t="s">
        <v>598</v>
      </c>
      <c r="H16153" t="s">
        <v>597</v>
      </c>
      <c r="I16153" t="s">
        <v>154</v>
      </c>
      <c r="J16153" t="s">
        <v>599</v>
      </c>
      <c r="K16153">
        <v>33.33</v>
      </c>
      <c r="L16153">
        <v>40</v>
      </c>
      <c r="N16153">
        <v>6.67</v>
      </c>
      <c r="O16153">
        <v>1.4078999999999999</v>
      </c>
      <c r="R16153">
        <v>0.42799999999999999</v>
      </c>
      <c r="U16153">
        <v>4.0199999999999996</v>
      </c>
    </row>
    <row r="16154" spans="1:30">
      <c r="A16154" t="s">
        <v>587</v>
      </c>
      <c r="B16154" t="s">
        <v>586</v>
      </c>
      <c r="D16154">
        <v>2015</v>
      </c>
      <c r="E16154" t="s">
        <v>599</v>
      </c>
      <c r="F16154" t="s">
        <v>228</v>
      </c>
      <c r="G16154" t="s">
        <v>598</v>
      </c>
      <c r="H16154" t="s">
        <v>597</v>
      </c>
      <c r="I16154" t="s">
        <v>154</v>
      </c>
      <c r="J16154" t="s">
        <v>599</v>
      </c>
      <c r="K16154">
        <v>40</v>
      </c>
      <c r="L16154">
        <v>46.67</v>
      </c>
      <c r="N16154">
        <v>6.67</v>
      </c>
      <c r="O16154">
        <v>1.375</v>
      </c>
      <c r="R16154">
        <v>0.45150000000000001</v>
      </c>
      <c r="U16154">
        <v>4.1399999999999997</v>
      </c>
    </row>
    <row r="16155" spans="1:30">
      <c r="A16155" t="s">
        <v>587</v>
      </c>
      <c r="B16155" t="s">
        <v>586</v>
      </c>
      <c r="D16155">
        <v>2015</v>
      </c>
      <c r="E16155" t="s">
        <v>599</v>
      </c>
      <c r="F16155" t="s">
        <v>228</v>
      </c>
      <c r="G16155" t="s">
        <v>598</v>
      </c>
      <c r="H16155" t="s">
        <v>597</v>
      </c>
      <c r="I16155" t="s">
        <v>154</v>
      </c>
      <c r="J16155" t="s">
        <v>599</v>
      </c>
      <c r="K16155">
        <v>46.67</v>
      </c>
      <c r="L16155">
        <v>53.33</v>
      </c>
      <c r="N16155">
        <v>6.67</v>
      </c>
      <c r="O16155">
        <v>1.2995000000000001</v>
      </c>
      <c r="R16155">
        <v>0.59019999999999995</v>
      </c>
      <c r="U16155">
        <v>5.1100000000000003</v>
      </c>
    </row>
    <row r="16156" spans="1:30">
      <c r="A16156" t="s">
        <v>587</v>
      </c>
      <c r="B16156" t="s">
        <v>586</v>
      </c>
      <c r="D16156">
        <v>2015</v>
      </c>
      <c r="E16156" t="s">
        <v>599</v>
      </c>
      <c r="F16156" t="s">
        <v>228</v>
      </c>
      <c r="G16156" t="s">
        <v>598</v>
      </c>
      <c r="H16156" t="s">
        <v>597</v>
      </c>
      <c r="I16156" t="s">
        <v>154</v>
      </c>
      <c r="J16156" t="s">
        <v>599</v>
      </c>
      <c r="K16156">
        <v>53.33</v>
      </c>
      <c r="L16156">
        <v>60</v>
      </c>
      <c r="N16156">
        <v>6.67</v>
      </c>
      <c r="O16156">
        <v>1.3747</v>
      </c>
      <c r="R16156">
        <v>0.51080000000000003</v>
      </c>
      <c r="U16156">
        <v>4.68</v>
      </c>
    </row>
    <row r="16157" spans="1:30">
      <c r="A16157" t="s">
        <v>587</v>
      </c>
      <c r="B16157" t="s">
        <v>586</v>
      </c>
      <c r="D16157">
        <v>2015</v>
      </c>
      <c r="E16157" t="s">
        <v>599</v>
      </c>
      <c r="F16157" t="s">
        <v>228</v>
      </c>
      <c r="G16157" t="s">
        <v>598</v>
      </c>
      <c r="H16157" t="s">
        <v>597</v>
      </c>
      <c r="I16157" t="s">
        <v>154</v>
      </c>
      <c r="J16157" t="s">
        <v>599</v>
      </c>
      <c r="K16157">
        <v>60</v>
      </c>
      <c r="L16157">
        <v>66.67</v>
      </c>
      <c r="N16157">
        <v>6.67</v>
      </c>
      <c r="O16157">
        <v>1.335</v>
      </c>
      <c r="R16157">
        <v>0.59289999999999998</v>
      </c>
      <c r="U16157">
        <v>5.28</v>
      </c>
    </row>
    <row r="16158" spans="1:30">
      <c r="A16158" t="s">
        <v>587</v>
      </c>
      <c r="B16158" t="s">
        <v>586</v>
      </c>
      <c r="D16158">
        <v>2015</v>
      </c>
      <c r="E16158" t="s">
        <v>599</v>
      </c>
      <c r="F16158" t="s">
        <v>228</v>
      </c>
      <c r="G16158" t="s">
        <v>598</v>
      </c>
      <c r="H16158" t="s">
        <v>597</v>
      </c>
      <c r="I16158" t="s">
        <v>154</v>
      </c>
      <c r="J16158" t="s">
        <v>599</v>
      </c>
      <c r="K16158">
        <v>66.67</v>
      </c>
      <c r="L16158">
        <v>73.33</v>
      </c>
      <c r="N16158">
        <v>6.67</v>
      </c>
      <c r="O16158">
        <v>1.2061999999999999</v>
      </c>
      <c r="R16158">
        <v>0.86809999999999998</v>
      </c>
      <c r="U16158">
        <v>6.98</v>
      </c>
    </row>
    <row r="16159" spans="1:30">
      <c r="A16159" t="s">
        <v>587</v>
      </c>
      <c r="B16159" t="s">
        <v>586</v>
      </c>
      <c r="D16159">
        <v>2015</v>
      </c>
      <c r="E16159" t="s">
        <v>599</v>
      </c>
      <c r="F16159" t="s">
        <v>228</v>
      </c>
      <c r="G16159" t="s">
        <v>598</v>
      </c>
      <c r="H16159" t="s">
        <v>597</v>
      </c>
      <c r="I16159" t="s">
        <v>154</v>
      </c>
      <c r="J16159" t="s">
        <v>599</v>
      </c>
      <c r="K16159">
        <v>73.33</v>
      </c>
      <c r="L16159">
        <v>80</v>
      </c>
      <c r="N16159">
        <v>6.67</v>
      </c>
      <c r="O16159">
        <v>1.2373000000000001</v>
      </c>
      <c r="R16159">
        <v>0.82889999999999997</v>
      </c>
      <c r="U16159">
        <v>6.84</v>
      </c>
    </row>
    <row r="16160" spans="1:30">
      <c r="A16160" t="s">
        <v>587</v>
      </c>
      <c r="B16160" t="s">
        <v>586</v>
      </c>
      <c r="D16160">
        <v>2015</v>
      </c>
      <c r="E16160" t="s">
        <v>599</v>
      </c>
      <c r="F16160" t="s">
        <v>228</v>
      </c>
      <c r="G16160" t="s">
        <v>598</v>
      </c>
      <c r="H16160" t="s">
        <v>597</v>
      </c>
      <c r="I16160" t="s">
        <v>154</v>
      </c>
      <c r="J16160" t="s">
        <v>599</v>
      </c>
      <c r="K16160">
        <v>80</v>
      </c>
      <c r="L16160">
        <v>86.67</v>
      </c>
      <c r="N16160">
        <v>6.67</v>
      </c>
      <c r="O16160">
        <v>1.3011999999999999</v>
      </c>
      <c r="R16160">
        <v>0.75439999999999996</v>
      </c>
      <c r="U16160">
        <v>6.54</v>
      </c>
    </row>
    <row r="16161" spans="1:21">
      <c r="A16161" t="s">
        <v>587</v>
      </c>
      <c r="B16161" t="s">
        <v>586</v>
      </c>
      <c r="D16161">
        <v>2015</v>
      </c>
      <c r="E16161" t="s">
        <v>599</v>
      </c>
      <c r="F16161" t="s">
        <v>228</v>
      </c>
      <c r="G16161" t="s">
        <v>598</v>
      </c>
      <c r="H16161" t="s">
        <v>597</v>
      </c>
      <c r="I16161" t="s">
        <v>154</v>
      </c>
      <c r="J16161" t="s">
        <v>599</v>
      </c>
      <c r="K16161">
        <v>86.67</v>
      </c>
      <c r="L16161">
        <v>93.33</v>
      </c>
      <c r="N16161">
        <v>6.67</v>
      </c>
      <c r="O16161">
        <v>1.2806999999999999</v>
      </c>
      <c r="R16161">
        <v>0.87309999999999999</v>
      </c>
      <c r="U16161">
        <v>7.45</v>
      </c>
    </row>
    <row r="16162" spans="1:21">
      <c r="A16162" t="s">
        <v>587</v>
      </c>
      <c r="B16162" t="s">
        <v>586</v>
      </c>
      <c r="D16162">
        <v>2015</v>
      </c>
      <c r="E16162" t="s">
        <v>599</v>
      </c>
      <c r="F16162" t="s">
        <v>228</v>
      </c>
      <c r="G16162" t="s">
        <v>598</v>
      </c>
      <c r="H16162" t="s">
        <v>597</v>
      </c>
      <c r="I16162" t="s">
        <v>154</v>
      </c>
      <c r="J16162" t="s">
        <v>599</v>
      </c>
      <c r="K16162">
        <v>93.33</v>
      </c>
      <c r="L16162">
        <v>100</v>
      </c>
      <c r="N16162">
        <v>6.67</v>
      </c>
      <c r="O16162">
        <v>1.2801</v>
      </c>
      <c r="R16162">
        <v>0.87980000000000003</v>
      </c>
      <c r="U16162">
        <v>7.51</v>
      </c>
    </row>
    <row r="16163" spans="1:21">
      <c r="A16163" t="s">
        <v>587</v>
      </c>
      <c r="B16163" t="s">
        <v>586</v>
      </c>
      <c r="D16163">
        <v>2015</v>
      </c>
      <c r="E16163" t="s">
        <v>599</v>
      </c>
      <c r="F16163" t="s">
        <v>228</v>
      </c>
      <c r="G16163" t="s">
        <v>598</v>
      </c>
      <c r="H16163" t="s">
        <v>597</v>
      </c>
      <c r="I16163" t="s">
        <v>154</v>
      </c>
      <c r="J16163" t="s">
        <v>599</v>
      </c>
      <c r="K16163">
        <v>100</v>
      </c>
      <c r="L16163">
        <v>105.88</v>
      </c>
      <c r="N16163">
        <v>5.88</v>
      </c>
      <c r="O16163">
        <v>1.2944</v>
      </c>
      <c r="R16163">
        <v>0.83279999999999998</v>
      </c>
      <c r="U16163">
        <v>6.34</v>
      </c>
    </row>
    <row r="16164" spans="1:21">
      <c r="A16164" t="s">
        <v>587</v>
      </c>
      <c r="B16164" t="s">
        <v>586</v>
      </c>
      <c r="D16164">
        <v>2015</v>
      </c>
      <c r="E16164" t="s">
        <v>599</v>
      </c>
      <c r="F16164" t="s">
        <v>228</v>
      </c>
      <c r="G16164" t="s">
        <v>598</v>
      </c>
      <c r="H16164" t="s">
        <v>597</v>
      </c>
      <c r="I16164" t="s">
        <v>154</v>
      </c>
      <c r="J16164" t="s">
        <v>599</v>
      </c>
      <c r="K16164">
        <v>105.88</v>
      </c>
      <c r="L16164">
        <v>111.76</v>
      </c>
      <c r="N16164">
        <v>5.88</v>
      </c>
      <c r="O16164">
        <v>1.1891</v>
      </c>
      <c r="R16164">
        <v>1.0634999999999999</v>
      </c>
      <c r="U16164">
        <v>7.44</v>
      </c>
    </row>
    <row r="16165" spans="1:21">
      <c r="A16165" t="s">
        <v>587</v>
      </c>
      <c r="B16165" t="s">
        <v>586</v>
      </c>
      <c r="D16165">
        <v>2015</v>
      </c>
      <c r="E16165" t="s">
        <v>599</v>
      </c>
      <c r="F16165" t="s">
        <v>228</v>
      </c>
      <c r="G16165" t="s">
        <v>598</v>
      </c>
      <c r="H16165" t="s">
        <v>597</v>
      </c>
      <c r="I16165" t="s">
        <v>154</v>
      </c>
      <c r="J16165" t="s">
        <v>599</v>
      </c>
      <c r="K16165">
        <v>111.76</v>
      </c>
      <c r="L16165">
        <v>117.65</v>
      </c>
      <c r="N16165">
        <v>5.88</v>
      </c>
      <c r="O16165">
        <v>1.1577999999999999</v>
      </c>
      <c r="R16165">
        <v>1.4031</v>
      </c>
      <c r="U16165">
        <v>9.56</v>
      </c>
    </row>
    <row r="16166" spans="1:21">
      <c r="A16166" t="s">
        <v>587</v>
      </c>
      <c r="B16166" t="s">
        <v>586</v>
      </c>
      <c r="D16166">
        <v>2015</v>
      </c>
      <c r="E16166" t="s">
        <v>599</v>
      </c>
      <c r="F16166" t="s">
        <v>228</v>
      </c>
      <c r="G16166" t="s">
        <v>598</v>
      </c>
      <c r="H16166" t="s">
        <v>597</v>
      </c>
      <c r="I16166" t="s">
        <v>154</v>
      </c>
      <c r="J16166" t="s">
        <v>599</v>
      </c>
      <c r="K16166">
        <v>117.65</v>
      </c>
      <c r="L16166">
        <v>123.53</v>
      </c>
      <c r="N16166">
        <v>5.88</v>
      </c>
      <c r="O16166">
        <v>1.0628</v>
      </c>
      <c r="R16166">
        <v>1.4849000000000001</v>
      </c>
      <c r="U16166">
        <v>9.2799999999999994</v>
      </c>
    </row>
    <row r="16167" spans="1:21">
      <c r="A16167" t="s">
        <v>587</v>
      </c>
      <c r="B16167" t="s">
        <v>586</v>
      </c>
      <c r="D16167">
        <v>2015</v>
      </c>
      <c r="E16167" t="s">
        <v>599</v>
      </c>
      <c r="F16167" t="s">
        <v>228</v>
      </c>
      <c r="G16167" t="s">
        <v>598</v>
      </c>
      <c r="H16167" t="s">
        <v>597</v>
      </c>
      <c r="I16167" t="s">
        <v>154</v>
      </c>
      <c r="J16167" t="s">
        <v>599</v>
      </c>
      <c r="K16167">
        <v>123.53</v>
      </c>
      <c r="L16167">
        <v>129.41</v>
      </c>
      <c r="N16167">
        <v>5.88</v>
      </c>
      <c r="O16167">
        <v>1.1346000000000001</v>
      </c>
      <c r="R16167">
        <v>1.2625</v>
      </c>
      <c r="U16167">
        <v>8.43</v>
      </c>
    </row>
    <row r="16168" spans="1:21">
      <c r="A16168" t="s">
        <v>587</v>
      </c>
      <c r="B16168" t="s">
        <v>586</v>
      </c>
      <c r="D16168">
        <v>2015</v>
      </c>
      <c r="E16168" t="s">
        <v>599</v>
      </c>
      <c r="F16168" t="s">
        <v>228</v>
      </c>
      <c r="G16168" t="s">
        <v>598</v>
      </c>
      <c r="H16168" t="s">
        <v>597</v>
      </c>
      <c r="I16168" t="s">
        <v>154</v>
      </c>
      <c r="J16168" t="s">
        <v>599</v>
      </c>
      <c r="K16168">
        <v>129.41</v>
      </c>
      <c r="L16168">
        <v>135.29</v>
      </c>
      <c r="N16168">
        <v>5.88</v>
      </c>
      <c r="O16168">
        <v>1.1974</v>
      </c>
      <c r="R16168">
        <v>1.2495000000000001</v>
      </c>
      <c r="U16168">
        <v>8.8000000000000007</v>
      </c>
    </row>
    <row r="16169" spans="1:21">
      <c r="A16169" t="s">
        <v>587</v>
      </c>
      <c r="B16169" t="s">
        <v>586</v>
      </c>
      <c r="D16169">
        <v>2015</v>
      </c>
      <c r="E16169" t="s">
        <v>599</v>
      </c>
      <c r="F16169" t="s">
        <v>228</v>
      </c>
      <c r="G16169" t="s">
        <v>598</v>
      </c>
      <c r="H16169" t="s">
        <v>597</v>
      </c>
      <c r="I16169" t="s">
        <v>154</v>
      </c>
      <c r="J16169" t="s">
        <v>599</v>
      </c>
      <c r="K16169">
        <v>135.29</v>
      </c>
      <c r="L16169">
        <v>141.18</v>
      </c>
      <c r="N16169">
        <v>5.88</v>
      </c>
      <c r="O16169">
        <v>1.1832</v>
      </c>
      <c r="R16169">
        <v>1.2726999999999999</v>
      </c>
      <c r="U16169">
        <v>8.86</v>
      </c>
    </row>
    <row r="16170" spans="1:21">
      <c r="A16170" t="s">
        <v>587</v>
      </c>
      <c r="B16170" t="s">
        <v>586</v>
      </c>
      <c r="D16170">
        <v>2015</v>
      </c>
      <c r="E16170" t="s">
        <v>599</v>
      </c>
      <c r="F16170" t="s">
        <v>228</v>
      </c>
      <c r="G16170" t="s">
        <v>598</v>
      </c>
      <c r="H16170" t="s">
        <v>597</v>
      </c>
      <c r="I16170" t="s">
        <v>154</v>
      </c>
      <c r="J16170" t="s">
        <v>599</v>
      </c>
      <c r="K16170">
        <v>141.18</v>
      </c>
      <c r="L16170">
        <v>147.06</v>
      </c>
      <c r="N16170">
        <v>5.88</v>
      </c>
      <c r="O16170">
        <v>1.2041999999999999</v>
      </c>
      <c r="R16170">
        <v>1.1657</v>
      </c>
      <c r="U16170">
        <v>8.26</v>
      </c>
    </row>
    <row r="16171" spans="1:21">
      <c r="A16171" t="s">
        <v>587</v>
      </c>
      <c r="B16171" t="s">
        <v>586</v>
      </c>
      <c r="D16171">
        <v>2015</v>
      </c>
      <c r="E16171" t="s">
        <v>599</v>
      </c>
      <c r="F16171" t="s">
        <v>228</v>
      </c>
      <c r="G16171" t="s">
        <v>598</v>
      </c>
      <c r="H16171" t="s">
        <v>597</v>
      </c>
      <c r="I16171" t="s">
        <v>154</v>
      </c>
      <c r="J16171" t="s">
        <v>599</v>
      </c>
      <c r="K16171">
        <v>147.06</v>
      </c>
      <c r="L16171">
        <v>152.94</v>
      </c>
      <c r="N16171">
        <v>5.88</v>
      </c>
      <c r="O16171">
        <v>1.2214</v>
      </c>
      <c r="R16171">
        <v>1.1032999999999999</v>
      </c>
      <c r="U16171">
        <v>7.93</v>
      </c>
    </row>
    <row r="16172" spans="1:21">
      <c r="A16172" t="s">
        <v>587</v>
      </c>
      <c r="B16172" t="s">
        <v>586</v>
      </c>
      <c r="D16172">
        <v>2015</v>
      </c>
      <c r="E16172" t="s">
        <v>599</v>
      </c>
      <c r="F16172" t="s">
        <v>228</v>
      </c>
      <c r="G16172" t="s">
        <v>598</v>
      </c>
      <c r="H16172" t="s">
        <v>597</v>
      </c>
      <c r="I16172" t="s">
        <v>154</v>
      </c>
      <c r="J16172" t="s">
        <v>599</v>
      </c>
      <c r="K16172">
        <v>152.94</v>
      </c>
      <c r="L16172">
        <v>158.82</v>
      </c>
      <c r="N16172">
        <v>5.88</v>
      </c>
      <c r="O16172">
        <v>1.0789</v>
      </c>
      <c r="R16172">
        <v>1.65</v>
      </c>
      <c r="U16172">
        <v>10.47</v>
      </c>
    </row>
    <row r="16173" spans="1:21">
      <c r="A16173" t="s">
        <v>587</v>
      </c>
      <c r="B16173" t="s">
        <v>586</v>
      </c>
      <c r="D16173">
        <v>2015</v>
      </c>
      <c r="E16173" t="s">
        <v>599</v>
      </c>
      <c r="F16173" t="s">
        <v>228</v>
      </c>
      <c r="G16173" t="s">
        <v>598</v>
      </c>
      <c r="H16173" t="s">
        <v>597</v>
      </c>
      <c r="I16173" t="s">
        <v>154</v>
      </c>
      <c r="J16173" t="s">
        <v>599</v>
      </c>
      <c r="K16173">
        <v>158.82</v>
      </c>
      <c r="L16173">
        <v>164.71</v>
      </c>
      <c r="N16173">
        <v>5.88</v>
      </c>
      <c r="O16173">
        <v>1.2384999999999999</v>
      </c>
      <c r="R16173">
        <v>0.93920000000000003</v>
      </c>
      <c r="U16173">
        <v>6.84</v>
      </c>
    </row>
    <row r="16174" spans="1:21">
      <c r="A16174" t="s">
        <v>587</v>
      </c>
      <c r="B16174" t="s">
        <v>586</v>
      </c>
      <c r="D16174">
        <v>2015</v>
      </c>
      <c r="E16174" t="s">
        <v>599</v>
      </c>
      <c r="F16174" t="s">
        <v>228</v>
      </c>
      <c r="G16174" t="s">
        <v>598</v>
      </c>
      <c r="H16174" t="s">
        <v>597</v>
      </c>
      <c r="I16174" t="s">
        <v>154</v>
      </c>
      <c r="J16174" t="s">
        <v>599</v>
      </c>
      <c r="K16174">
        <v>164.71</v>
      </c>
      <c r="L16174">
        <v>170.59</v>
      </c>
      <c r="N16174">
        <v>5.88</v>
      </c>
      <c r="O16174">
        <v>1.2688999999999999</v>
      </c>
      <c r="R16174">
        <v>0.91390000000000005</v>
      </c>
      <c r="U16174">
        <v>6.82</v>
      </c>
    </row>
    <row r="16175" spans="1:21">
      <c r="A16175" t="s">
        <v>587</v>
      </c>
      <c r="B16175" t="s">
        <v>586</v>
      </c>
      <c r="D16175">
        <v>2015</v>
      </c>
      <c r="E16175" t="s">
        <v>599</v>
      </c>
      <c r="F16175" t="s">
        <v>228</v>
      </c>
      <c r="G16175" t="s">
        <v>598</v>
      </c>
      <c r="H16175" t="s">
        <v>597</v>
      </c>
      <c r="I16175" t="s">
        <v>154</v>
      </c>
      <c r="J16175" t="s">
        <v>599</v>
      </c>
      <c r="K16175">
        <v>170.59</v>
      </c>
      <c r="L16175">
        <v>176.47</v>
      </c>
      <c r="N16175">
        <v>5.88</v>
      </c>
      <c r="O16175">
        <v>1.2503</v>
      </c>
      <c r="R16175">
        <v>0.94259999999999999</v>
      </c>
      <c r="U16175">
        <v>6.93</v>
      </c>
    </row>
    <row r="16176" spans="1:21">
      <c r="A16176" t="s">
        <v>587</v>
      </c>
      <c r="B16176" t="s">
        <v>586</v>
      </c>
      <c r="D16176">
        <v>2015</v>
      </c>
      <c r="E16176" t="s">
        <v>599</v>
      </c>
      <c r="F16176" t="s">
        <v>228</v>
      </c>
      <c r="G16176" t="s">
        <v>598</v>
      </c>
      <c r="H16176" t="s">
        <v>597</v>
      </c>
      <c r="I16176" t="s">
        <v>154</v>
      </c>
      <c r="J16176" t="s">
        <v>599</v>
      </c>
      <c r="K16176">
        <v>176.47</v>
      </c>
      <c r="L16176">
        <v>182.35</v>
      </c>
      <c r="N16176">
        <v>5.88</v>
      </c>
      <c r="O16176">
        <v>1.3737999999999999</v>
      </c>
      <c r="R16176">
        <v>0.63859999999999995</v>
      </c>
      <c r="U16176">
        <v>5.16</v>
      </c>
    </row>
    <row r="16177" spans="1:30">
      <c r="A16177" t="s">
        <v>587</v>
      </c>
      <c r="B16177" t="s">
        <v>586</v>
      </c>
      <c r="D16177">
        <v>2015</v>
      </c>
      <c r="E16177" t="s">
        <v>599</v>
      </c>
      <c r="F16177" t="s">
        <v>228</v>
      </c>
      <c r="G16177" t="s">
        <v>598</v>
      </c>
      <c r="H16177" t="s">
        <v>597</v>
      </c>
      <c r="I16177" t="s">
        <v>154</v>
      </c>
      <c r="J16177" t="s">
        <v>599</v>
      </c>
      <c r="K16177">
        <v>182.35</v>
      </c>
      <c r="L16177">
        <v>188.24</v>
      </c>
      <c r="N16177">
        <v>5.88</v>
      </c>
      <c r="O16177">
        <v>1.1842999999999999</v>
      </c>
      <c r="R16177">
        <v>1.1914</v>
      </c>
      <c r="U16177">
        <v>8.3000000000000007</v>
      </c>
    </row>
    <row r="16178" spans="1:30">
      <c r="A16178" t="s">
        <v>587</v>
      </c>
      <c r="B16178" t="s">
        <v>586</v>
      </c>
      <c r="D16178">
        <v>2015</v>
      </c>
      <c r="E16178" t="s">
        <v>599</v>
      </c>
      <c r="F16178" t="s">
        <v>228</v>
      </c>
      <c r="G16178" t="s">
        <v>598</v>
      </c>
      <c r="H16178" t="s">
        <v>597</v>
      </c>
      <c r="I16178" t="s">
        <v>154</v>
      </c>
      <c r="J16178" t="s">
        <v>599</v>
      </c>
      <c r="K16178">
        <v>188.24</v>
      </c>
      <c r="L16178">
        <v>194.12</v>
      </c>
      <c r="N16178">
        <v>5.88</v>
      </c>
      <c r="O16178">
        <v>0.87709999999999999</v>
      </c>
      <c r="R16178">
        <v>3.4617</v>
      </c>
      <c r="U16178">
        <v>17.86</v>
      </c>
    </row>
    <row r="16179" spans="1:30">
      <c r="A16179" t="s">
        <v>587</v>
      </c>
      <c r="B16179" t="s">
        <v>586</v>
      </c>
      <c r="D16179">
        <v>2015</v>
      </c>
      <c r="E16179" t="s">
        <v>599</v>
      </c>
      <c r="F16179" t="s">
        <v>228</v>
      </c>
      <c r="G16179" t="s">
        <v>598</v>
      </c>
      <c r="H16179" t="s">
        <v>597</v>
      </c>
      <c r="I16179" t="s">
        <v>154</v>
      </c>
      <c r="J16179" t="s">
        <v>599</v>
      </c>
      <c r="K16179">
        <v>194.12</v>
      </c>
      <c r="L16179">
        <v>200</v>
      </c>
      <c r="N16179">
        <v>5.88</v>
      </c>
      <c r="O16179">
        <v>0.61</v>
      </c>
      <c r="R16179">
        <v>7.5346000000000002</v>
      </c>
      <c r="U16179">
        <v>27.04</v>
      </c>
    </row>
    <row r="16180" spans="1:30">
      <c r="A16180" t="s">
        <v>587</v>
      </c>
      <c r="B16180" t="s">
        <v>586</v>
      </c>
      <c r="D16180">
        <v>2015</v>
      </c>
      <c r="E16180" t="s">
        <v>596</v>
      </c>
      <c r="F16180" t="s">
        <v>228</v>
      </c>
      <c r="G16180" t="s">
        <v>595</v>
      </c>
      <c r="H16180" t="s">
        <v>594</v>
      </c>
      <c r="I16180" t="s">
        <v>57</v>
      </c>
      <c r="J16180" t="s">
        <v>596</v>
      </c>
      <c r="K16180">
        <v>0</v>
      </c>
      <c r="L16180">
        <v>6.17</v>
      </c>
      <c r="N16180">
        <v>6.17</v>
      </c>
      <c r="O16180">
        <v>1.4811000000000001</v>
      </c>
      <c r="R16180">
        <v>6.9800000000000001E-2</v>
      </c>
      <c r="U16180">
        <v>0.64</v>
      </c>
      <c r="W16180">
        <v>1.39</v>
      </c>
      <c r="AC16180">
        <v>125.48</v>
      </c>
      <c r="AD16180">
        <v>200</v>
      </c>
    </row>
    <row r="16181" spans="1:30">
      <c r="A16181" t="s">
        <v>587</v>
      </c>
      <c r="B16181" t="s">
        <v>586</v>
      </c>
      <c r="D16181">
        <v>2015</v>
      </c>
      <c r="E16181" t="s">
        <v>596</v>
      </c>
      <c r="F16181" t="s">
        <v>228</v>
      </c>
      <c r="G16181" t="s">
        <v>595</v>
      </c>
      <c r="H16181" t="s">
        <v>594</v>
      </c>
      <c r="I16181" t="s">
        <v>57</v>
      </c>
      <c r="J16181" t="s">
        <v>596</v>
      </c>
      <c r="K16181">
        <v>6.17</v>
      </c>
      <c r="L16181">
        <v>12.35</v>
      </c>
      <c r="N16181">
        <v>6.17</v>
      </c>
      <c r="O16181">
        <v>1.4773000000000001</v>
      </c>
      <c r="R16181">
        <v>5.8299999999999998E-2</v>
      </c>
      <c r="U16181">
        <v>0.53</v>
      </c>
    </row>
    <row r="16182" spans="1:30">
      <c r="A16182" t="s">
        <v>587</v>
      </c>
      <c r="B16182" t="s">
        <v>586</v>
      </c>
      <c r="D16182">
        <v>2015</v>
      </c>
      <c r="E16182" t="s">
        <v>596</v>
      </c>
      <c r="F16182" t="s">
        <v>228</v>
      </c>
      <c r="G16182" t="s">
        <v>595</v>
      </c>
      <c r="H16182" t="s">
        <v>594</v>
      </c>
      <c r="I16182" t="s">
        <v>57</v>
      </c>
      <c r="J16182" t="s">
        <v>596</v>
      </c>
      <c r="K16182">
        <v>12.35</v>
      </c>
      <c r="L16182">
        <v>18.52</v>
      </c>
      <c r="N16182">
        <v>6.17</v>
      </c>
      <c r="O16182">
        <v>1.5370999999999999</v>
      </c>
      <c r="R16182">
        <v>3.3300000000000003E-2</v>
      </c>
      <c r="U16182">
        <v>0.32</v>
      </c>
    </row>
    <row r="16183" spans="1:30">
      <c r="A16183" t="s">
        <v>587</v>
      </c>
      <c r="B16183" t="s">
        <v>586</v>
      </c>
      <c r="D16183">
        <v>2015</v>
      </c>
      <c r="E16183" t="s">
        <v>596</v>
      </c>
      <c r="F16183" t="s">
        <v>228</v>
      </c>
      <c r="G16183" t="s">
        <v>595</v>
      </c>
      <c r="H16183" t="s">
        <v>594</v>
      </c>
      <c r="I16183" t="s">
        <v>57</v>
      </c>
      <c r="J16183" t="s">
        <v>596</v>
      </c>
      <c r="K16183">
        <v>18.52</v>
      </c>
      <c r="L16183">
        <v>24.69</v>
      </c>
      <c r="N16183">
        <v>6.17</v>
      </c>
      <c r="O16183">
        <v>1.5038</v>
      </c>
      <c r="R16183">
        <v>5.2400000000000002E-2</v>
      </c>
      <c r="U16183">
        <v>0.49</v>
      </c>
    </row>
    <row r="16184" spans="1:30">
      <c r="A16184" t="s">
        <v>587</v>
      </c>
      <c r="B16184" t="s">
        <v>586</v>
      </c>
      <c r="D16184">
        <v>2015</v>
      </c>
      <c r="E16184" t="s">
        <v>596</v>
      </c>
      <c r="F16184" t="s">
        <v>228</v>
      </c>
      <c r="G16184" t="s">
        <v>595</v>
      </c>
      <c r="H16184" t="s">
        <v>594</v>
      </c>
      <c r="I16184" t="s">
        <v>57</v>
      </c>
      <c r="J16184" t="s">
        <v>596</v>
      </c>
      <c r="K16184">
        <v>24.69</v>
      </c>
      <c r="L16184">
        <v>30.86</v>
      </c>
      <c r="N16184">
        <v>6.17</v>
      </c>
      <c r="O16184">
        <v>1.5734999999999999</v>
      </c>
      <c r="R16184">
        <v>2.3900000000000001E-2</v>
      </c>
      <c r="U16184">
        <v>0.23</v>
      </c>
    </row>
    <row r="16185" spans="1:30">
      <c r="A16185" t="s">
        <v>587</v>
      </c>
      <c r="B16185" t="s">
        <v>586</v>
      </c>
      <c r="D16185">
        <v>2015</v>
      </c>
      <c r="E16185" t="s">
        <v>596</v>
      </c>
      <c r="F16185" t="s">
        <v>228</v>
      </c>
      <c r="G16185" t="s">
        <v>595</v>
      </c>
      <c r="H16185" t="s">
        <v>594</v>
      </c>
      <c r="I16185" t="s">
        <v>57</v>
      </c>
      <c r="J16185" t="s">
        <v>596</v>
      </c>
      <c r="K16185">
        <v>30.86</v>
      </c>
      <c r="L16185">
        <v>37.04</v>
      </c>
      <c r="N16185">
        <v>6.17</v>
      </c>
      <c r="O16185">
        <v>1.5489999999999999</v>
      </c>
      <c r="R16185">
        <v>2.2599999999999999E-2</v>
      </c>
      <c r="U16185">
        <v>0.22</v>
      </c>
    </row>
    <row r="16186" spans="1:30">
      <c r="A16186" t="s">
        <v>587</v>
      </c>
      <c r="B16186" t="s">
        <v>586</v>
      </c>
      <c r="D16186">
        <v>2015</v>
      </c>
      <c r="E16186" t="s">
        <v>596</v>
      </c>
      <c r="F16186" t="s">
        <v>228</v>
      </c>
      <c r="G16186" t="s">
        <v>595</v>
      </c>
      <c r="H16186" t="s">
        <v>594</v>
      </c>
      <c r="I16186" t="s">
        <v>57</v>
      </c>
      <c r="J16186" t="s">
        <v>596</v>
      </c>
      <c r="K16186">
        <v>37.04</v>
      </c>
      <c r="L16186">
        <v>43.21</v>
      </c>
      <c r="N16186">
        <v>6.17</v>
      </c>
      <c r="O16186">
        <v>1.5236000000000001</v>
      </c>
      <c r="R16186">
        <v>3.8199999999999998E-2</v>
      </c>
      <c r="U16186">
        <v>0.36</v>
      </c>
    </row>
    <row r="16187" spans="1:30">
      <c r="A16187" t="s">
        <v>587</v>
      </c>
      <c r="B16187" t="s">
        <v>586</v>
      </c>
      <c r="D16187">
        <v>2015</v>
      </c>
      <c r="E16187" t="s">
        <v>596</v>
      </c>
      <c r="F16187" t="s">
        <v>228</v>
      </c>
      <c r="G16187" t="s">
        <v>595</v>
      </c>
      <c r="H16187" t="s">
        <v>594</v>
      </c>
      <c r="I16187" t="s">
        <v>57</v>
      </c>
      <c r="J16187" t="s">
        <v>596</v>
      </c>
      <c r="K16187">
        <v>43.21</v>
      </c>
      <c r="L16187">
        <v>49.38</v>
      </c>
      <c r="N16187">
        <v>6.17</v>
      </c>
      <c r="O16187">
        <v>1.5294000000000001</v>
      </c>
      <c r="R16187">
        <v>0.1429</v>
      </c>
      <c r="U16187">
        <v>1.35</v>
      </c>
    </row>
    <row r="16188" spans="1:30">
      <c r="A16188" t="s">
        <v>587</v>
      </c>
      <c r="B16188" t="s">
        <v>586</v>
      </c>
      <c r="D16188">
        <v>2015</v>
      </c>
      <c r="E16188" t="s">
        <v>596</v>
      </c>
      <c r="F16188" t="s">
        <v>228</v>
      </c>
      <c r="G16188" t="s">
        <v>595</v>
      </c>
      <c r="H16188" t="s">
        <v>594</v>
      </c>
      <c r="I16188" t="s">
        <v>57</v>
      </c>
      <c r="J16188" t="s">
        <v>596</v>
      </c>
      <c r="K16188">
        <v>49.38</v>
      </c>
      <c r="L16188">
        <v>55.56</v>
      </c>
      <c r="N16188">
        <v>6.17</v>
      </c>
      <c r="O16188">
        <v>1.5448999999999999</v>
      </c>
      <c r="R16188">
        <v>0.1825</v>
      </c>
      <c r="U16188">
        <v>1.74</v>
      </c>
    </row>
    <row r="16189" spans="1:30">
      <c r="A16189" t="s">
        <v>587</v>
      </c>
      <c r="B16189" t="s">
        <v>586</v>
      </c>
      <c r="D16189">
        <v>2015</v>
      </c>
      <c r="E16189" t="s">
        <v>596</v>
      </c>
      <c r="F16189" t="s">
        <v>228</v>
      </c>
      <c r="G16189" t="s">
        <v>595</v>
      </c>
      <c r="H16189" t="s">
        <v>594</v>
      </c>
      <c r="I16189" t="s">
        <v>57</v>
      </c>
      <c r="J16189" t="s">
        <v>596</v>
      </c>
      <c r="K16189">
        <v>55.56</v>
      </c>
      <c r="L16189">
        <v>61.73</v>
      </c>
      <c r="N16189">
        <v>6.17</v>
      </c>
      <c r="O16189">
        <v>1.4869000000000001</v>
      </c>
      <c r="R16189">
        <v>0.2621</v>
      </c>
      <c r="U16189">
        <v>2.41</v>
      </c>
    </row>
    <row r="16190" spans="1:30">
      <c r="A16190" t="s">
        <v>587</v>
      </c>
      <c r="B16190" t="s">
        <v>586</v>
      </c>
      <c r="D16190">
        <v>2015</v>
      </c>
      <c r="E16190" t="s">
        <v>596</v>
      </c>
      <c r="F16190" t="s">
        <v>228</v>
      </c>
      <c r="G16190" t="s">
        <v>595</v>
      </c>
      <c r="H16190" t="s">
        <v>594</v>
      </c>
      <c r="I16190" t="s">
        <v>57</v>
      </c>
      <c r="J16190" t="s">
        <v>596</v>
      </c>
      <c r="K16190">
        <v>61.73</v>
      </c>
      <c r="L16190">
        <v>67.900000000000006</v>
      </c>
      <c r="N16190">
        <v>6.17</v>
      </c>
      <c r="O16190">
        <v>1.4049</v>
      </c>
      <c r="R16190">
        <v>0.42549999999999999</v>
      </c>
      <c r="U16190">
        <v>3.69</v>
      </c>
    </row>
    <row r="16191" spans="1:30">
      <c r="A16191" t="s">
        <v>587</v>
      </c>
      <c r="B16191" t="s">
        <v>586</v>
      </c>
      <c r="D16191">
        <v>2015</v>
      </c>
      <c r="E16191" t="s">
        <v>596</v>
      </c>
      <c r="F16191" t="s">
        <v>228</v>
      </c>
      <c r="G16191" t="s">
        <v>595</v>
      </c>
      <c r="H16191" t="s">
        <v>594</v>
      </c>
      <c r="I16191" t="s">
        <v>57</v>
      </c>
      <c r="J16191" t="s">
        <v>596</v>
      </c>
      <c r="K16191">
        <v>67.900000000000006</v>
      </c>
      <c r="L16191">
        <v>74.069999999999993</v>
      </c>
      <c r="N16191">
        <v>6.17</v>
      </c>
      <c r="O16191">
        <v>1.4661</v>
      </c>
      <c r="R16191">
        <v>0.3463</v>
      </c>
      <c r="U16191">
        <v>3.13</v>
      </c>
    </row>
    <row r="16192" spans="1:30">
      <c r="A16192" t="s">
        <v>587</v>
      </c>
      <c r="B16192" t="s">
        <v>586</v>
      </c>
      <c r="D16192">
        <v>2015</v>
      </c>
      <c r="E16192" t="s">
        <v>596</v>
      </c>
      <c r="F16192" t="s">
        <v>228</v>
      </c>
      <c r="G16192" t="s">
        <v>595</v>
      </c>
      <c r="H16192" t="s">
        <v>594</v>
      </c>
      <c r="I16192" t="s">
        <v>57</v>
      </c>
      <c r="J16192" t="s">
        <v>596</v>
      </c>
      <c r="K16192">
        <v>74.069999999999993</v>
      </c>
      <c r="L16192">
        <v>80.25</v>
      </c>
      <c r="N16192">
        <v>6.17</v>
      </c>
      <c r="O16192">
        <v>1.4688000000000001</v>
      </c>
      <c r="R16192">
        <v>0.32019999999999998</v>
      </c>
      <c r="U16192">
        <v>2.9</v>
      </c>
    </row>
    <row r="16193" spans="1:21">
      <c r="A16193" t="s">
        <v>587</v>
      </c>
      <c r="B16193" t="s">
        <v>586</v>
      </c>
      <c r="D16193">
        <v>2015</v>
      </c>
      <c r="E16193" t="s">
        <v>596</v>
      </c>
      <c r="F16193" t="s">
        <v>228</v>
      </c>
      <c r="G16193" t="s">
        <v>595</v>
      </c>
      <c r="H16193" t="s">
        <v>594</v>
      </c>
      <c r="I16193" t="s">
        <v>57</v>
      </c>
      <c r="J16193" t="s">
        <v>596</v>
      </c>
      <c r="K16193">
        <v>80.25</v>
      </c>
      <c r="L16193">
        <v>86.42</v>
      </c>
      <c r="N16193">
        <v>6.17</v>
      </c>
      <c r="O16193">
        <v>1.4124000000000001</v>
      </c>
      <c r="R16193">
        <v>0.45229999999999998</v>
      </c>
      <c r="U16193">
        <v>3.94</v>
      </c>
    </row>
    <row r="16194" spans="1:21">
      <c r="A16194" t="s">
        <v>587</v>
      </c>
      <c r="B16194" t="s">
        <v>586</v>
      </c>
      <c r="D16194">
        <v>2015</v>
      </c>
      <c r="E16194" t="s">
        <v>596</v>
      </c>
      <c r="F16194" t="s">
        <v>228</v>
      </c>
      <c r="G16194" t="s">
        <v>595</v>
      </c>
      <c r="H16194" t="s">
        <v>594</v>
      </c>
      <c r="I16194" t="s">
        <v>57</v>
      </c>
      <c r="J16194" t="s">
        <v>596</v>
      </c>
      <c r="K16194">
        <v>86.42</v>
      </c>
      <c r="L16194">
        <v>92.59</v>
      </c>
      <c r="N16194">
        <v>6.17</v>
      </c>
      <c r="O16194">
        <v>1.4009</v>
      </c>
      <c r="R16194">
        <v>0.55559999999999998</v>
      </c>
      <c r="U16194">
        <v>4.8</v>
      </c>
    </row>
    <row r="16195" spans="1:21">
      <c r="A16195" t="s">
        <v>587</v>
      </c>
      <c r="B16195" t="s">
        <v>586</v>
      </c>
      <c r="D16195">
        <v>2015</v>
      </c>
      <c r="E16195" t="s">
        <v>596</v>
      </c>
      <c r="F16195" t="s">
        <v>228</v>
      </c>
      <c r="G16195" t="s">
        <v>595</v>
      </c>
      <c r="H16195" t="s">
        <v>594</v>
      </c>
      <c r="I16195" t="s">
        <v>57</v>
      </c>
      <c r="J16195" t="s">
        <v>596</v>
      </c>
      <c r="K16195">
        <v>92.59</v>
      </c>
      <c r="L16195">
        <v>96.3</v>
      </c>
      <c r="N16195">
        <v>3.7</v>
      </c>
      <c r="O16195">
        <v>1.4702</v>
      </c>
      <c r="R16195">
        <v>0.40489999999999998</v>
      </c>
      <c r="U16195">
        <v>2.21</v>
      </c>
    </row>
    <row r="16196" spans="1:21">
      <c r="A16196" t="s">
        <v>587</v>
      </c>
      <c r="B16196" t="s">
        <v>586</v>
      </c>
      <c r="D16196">
        <v>2015</v>
      </c>
      <c r="E16196" t="s">
        <v>596</v>
      </c>
      <c r="F16196" t="s">
        <v>228</v>
      </c>
      <c r="G16196" t="s">
        <v>595</v>
      </c>
      <c r="H16196" t="s">
        <v>594</v>
      </c>
      <c r="I16196" t="s">
        <v>57</v>
      </c>
      <c r="J16196" t="s">
        <v>596</v>
      </c>
      <c r="K16196">
        <v>96.3</v>
      </c>
      <c r="L16196">
        <v>100</v>
      </c>
      <c r="N16196">
        <v>3.7</v>
      </c>
      <c r="O16196">
        <v>1.4410000000000001</v>
      </c>
      <c r="R16196">
        <v>0.40029999999999999</v>
      </c>
      <c r="U16196">
        <v>2.14</v>
      </c>
    </row>
    <row r="16197" spans="1:21">
      <c r="A16197" t="s">
        <v>587</v>
      </c>
      <c r="B16197" t="s">
        <v>586</v>
      </c>
      <c r="D16197">
        <v>2015</v>
      </c>
      <c r="E16197" t="s">
        <v>596</v>
      </c>
      <c r="F16197" t="s">
        <v>228</v>
      </c>
      <c r="G16197" t="s">
        <v>595</v>
      </c>
      <c r="H16197" t="s">
        <v>594</v>
      </c>
      <c r="I16197" t="s">
        <v>57</v>
      </c>
      <c r="J16197" t="s">
        <v>596</v>
      </c>
      <c r="K16197">
        <v>100</v>
      </c>
      <c r="L16197">
        <v>105.56</v>
      </c>
      <c r="N16197">
        <v>5.56</v>
      </c>
      <c r="O16197">
        <v>1.4177999999999999</v>
      </c>
      <c r="R16197">
        <v>0.34239999999999998</v>
      </c>
      <c r="U16197">
        <v>2.7</v>
      </c>
    </row>
    <row r="16198" spans="1:21">
      <c r="A16198" t="s">
        <v>587</v>
      </c>
      <c r="B16198" t="s">
        <v>586</v>
      </c>
      <c r="D16198">
        <v>2015</v>
      </c>
      <c r="E16198" t="s">
        <v>596</v>
      </c>
      <c r="F16198" t="s">
        <v>228</v>
      </c>
      <c r="G16198" t="s">
        <v>595</v>
      </c>
      <c r="H16198" t="s">
        <v>594</v>
      </c>
      <c r="I16198" t="s">
        <v>57</v>
      </c>
      <c r="J16198" t="s">
        <v>596</v>
      </c>
      <c r="K16198">
        <v>105.56</v>
      </c>
      <c r="L16198">
        <v>111.11</v>
      </c>
      <c r="N16198">
        <v>5.56</v>
      </c>
      <c r="O16198">
        <v>1.2794000000000001</v>
      </c>
      <c r="R16198">
        <v>0.66930000000000001</v>
      </c>
      <c r="U16198">
        <v>4.76</v>
      </c>
    </row>
    <row r="16199" spans="1:21">
      <c r="A16199" t="s">
        <v>587</v>
      </c>
      <c r="B16199" t="s">
        <v>586</v>
      </c>
      <c r="D16199">
        <v>2015</v>
      </c>
      <c r="E16199" t="s">
        <v>596</v>
      </c>
      <c r="F16199" t="s">
        <v>228</v>
      </c>
      <c r="G16199" t="s">
        <v>595</v>
      </c>
      <c r="H16199" t="s">
        <v>594</v>
      </c>
      <c r="I16199" t="s">
        <v>57</v>
      </c>
      <c r="J16199" t="s">
        <v>596</v>
      </c>
      <c r="K16199">
        <v>111.11</v>
      </c>
      <c r="L16199">
        <v>116.67</v>
      </c>
      <c r="N16199">
        <v>5.56</v>
      </c>
      <c r="O16199">
        <v>1.2116</v>
      </c>
      <c r="R16199">
        <v>1.0104</v>
      </c>
      <c r="U16199">
        <v>6.8</v>
      </c>
    </row>
    <row r="16200" spans="1:21">
      <c r="A16200" t="s">
        <v>587</v>
      </c>
      <c r="B16200" t="s">
        <v>586</v>
      </c>
      <c r="D16200">
        <v>2015</v>
      </c>
      <c r="E16200" t="s">
        <v>596</v>
      </c>
      <c r="F16200" t="s">
        <v>228</v>
      </c>
      <c r="G16200" t="s">
        <v>595</v>
      </c>
      <c r="H16200" t="s">
        <v>594</v>
      </c>
      <c r="I16200" t="s">
        <v>57</v>
      </c>
      <c r="J16200" t="s">
        <v>596</v>
      </c>
      <c r="K16200">
        <v>116.67</v>
      </c>
      <c r="L16200">
        <v>122.22</v>
      </c>
      <c r="N16200">
        <v>5.56</v>
      </c>
      <c r="O16200">
        <v>1.2807999999999999</v>
      </c>
      <c r="R16200">
        <v>0.76539999999999997</v>
      </c>
      <c r="U16200">
        <v>5.45</v>
      </c>
    </row>
    <row r="16201" spans="1:21">
      <c r="A16201" t="s">
        <v>587</v>
      </c>
      <c r="B16201" t="s">
        <v>586</v>
      </c>
      <c r="D16201">
        <v>2015</v>
      </c>
      <c r="E16201" t="s">
        <v>596</v>
      </c>
      <c r="F16201" t="s">
        <v>228</v>
      </c>
      <c r="G16201" t="s">
        <v>595</v>
      </c>
      <c r="H16201" t="s">
        <v>594</v>
      </c>
      <c r="I16201" t="s">
        <v>57</v>
      </c>
      <c r="J16201" t="s">
        <v>596</v>
      </c>
      <c r="K16201">
        <v>122.22</v>
      </c>
      <c r="L16201">
        <v>127.78</v>
      </c>
      <c r="N16201">
        <v>5.56</v>
      </c>
      <c r="O16201">
        <v>1.3264</v>
      </c>
      <c r="R16201">
        <v>0.5998</v>
      </c>
      <c r="U16201">
        <v>4.42</v>
      </c>
    </row>
    <row r="16202" spans="1:21">
      <c r="A16202" t="s">
        <v>587</v>
      </c>
      <c r="B16202" t="s">
        <v>586</v>
      </c>
      <c r="D16202">
        <v>2015</v>
      </c>
      <c r="E16202" t="s">
        <v>596</v>
      </c>
      <c r="F16202" t="s">
        <v>228</v>
      </c>
      <c r="G16202" t="s">
        <v>595</v>
      </c>
      <c r="H16202" t="s">
        <v>594</v>
      </c>
      <c r="I16202" t="s">
        <v>57</v>
      </c>
      <c r="J16202" t="s">
        <v>596</v>
      </c>
      <c r="K16202">
        <v>127.78</v>
      </c>
      <c r="L16202">
        <v>133.33000000000001</v>
      </c>
      <c r="N16202">
        <v>5.56</v>
      </c>
      <c r="O16202">
        <v>1.2865</v>
      </c>
      <c r="R16202">
        <v>0.61019999999999996</v>
      </c>
      <c r="U16202">
        <v>4.3600000000000003</v>
      </c>
    </row>
    <row r="16203" spans="1:21">
      <c r="A16203" t="s">
        <v>587</v>
      </c>
      <c r="B16203" t="s">
        <v>586</v>
      </c>
      <c r="D16203">
        <v>2015</v>
      </c>
      <c r="E16203" t="s">
        <v>596</v>
      </c>
      <c r="F16203" t="s">
        <v>228</v>
      </c>
      <c r="G16203" t="s">
        <v>595</v>
      </c>
      <c r="H16203" t="s">
        <v>594</v>
      </c>
      <c r="I16203" t="s">
        <v>57</v>
      </c>
      <c r="J16203" t="s">
        <v>596</v>
      </c>
      <c r="K16203">
        <v>133.33000000000001</v>
      </c>
      <c r="L16203">
        <v>138.88999999999999</v>
      </c>
      <c r="N16203">
        <v>5.56</v>
      </c>
      <c r="O16203">
        <v>1.3115000000000001</v>
      </c>
      <c r="R16203">
        <v>0.8034</v>
      </c>
      <c r="U16203">
        <v>5.85</v>
      </c>
    </row>
    <row r="16204" spans="1:21">
      <c r="A16204" t="s">
        <v>587</v>
      </c>
      <c r="B16204" t="s">
        <v>586</v>
      </c>
      <c r="D16204">
        <v>2015</v>
      </c>
      <c r="E16204" t="s">
        <v>596</v>
      </c>
      <c r="F16204" t="s">
        <v>228</v>
      </c>
      <c r="G16204" t="s">
        <v>595</v>
      </c>
      <c r="H16204" t="s">
        <v>594</v>
      </c>
      <c r="I16204" t="s">
        <v>57</v>
      </c>
      <c r="J16204" t="s">
        <v>596</v>
      </c>
      <c r="K16204">
        <v>138.88999999999999</v>
      </c>
      <c r="L16204">
        <v>144.44</v>
      </c>
      <c r="N16204">
        <v>5.56</v>
      </c>
      <c r="O16204">
        <v>1.2099</v>
      </c>
      <c r="R16204">
        <v>0.89829999999999999</v>
      </c>
      <c r="U16204">
        <v>6.04</v>
      </c>
    </row>
    <row r="16205" spans="1:21">
      <c r="A16205" t="s">
        <v>587</v>
      </c>
      <c r="B16205" t="s">
        <v>586</v>
      </c>
      <c r="D16205">
        <v>2015</v>
      </c>
      <c r="E16205" t="s">
        <v>596</v>
      </c>
      <c r="F16205" t="s">
        <v>228</v>
      </c>
      <c r="G16205" t="s">
        <v>595</v>
      </c>
      <c r="H16205" t="s">
        <v>594</v>
      </c>
      <c r="I16205" t="s">
        <v>57</v>
      </c>
      <c r="J16205" t="s">
        <v>596</v>
      </c>
      <c r="K16205">
        <v>144.44</v>
      </c>
      <c r="L16205">
        <v>150</v>
      </c>
      <c r="N16205">
        <v>5.56</v>
      </c>
      <c r="O16205">
        <v>1.3620000000000001</v>
      </c>
      <c r="R16205">
        <v>0.55100000000000005</v>
      </c>
      <c r="U16205">
        <v>4.17</v>
      </c>
    </row>
    <row r="16206" spans="1:21">
      <c r="A16206" t="s">
        <v>587</v>
      </c>
      <c r="B16206" t="s">
        <v>586</v>
      </c>
      <c r="D16206">
        <v>2015</v>
      </c>
      <c r="E16206" t="s">
        <v>596</v>
      </c>
      <c r="F16206" t="s">
        <v>228</v>
      </c>
      <c r="G16206" t="s">
        <v>595</v>
      </c>
      <c r="H16206" t="s">
        <v>594</v>
      </c>
      <c r="I16206" t="s">
        <v>57</v>
      </c>
      <c r="J16206" t="s">
        <v>596</v>
      </c>
      <c r="K16206">
        <v>150</v>
      </c>
      <c r="L16206">
        <v>155.56</v>
      </c>
      <c r="N16206">
        <v>5.56</v>
      </c>
      <c r="O16206">
        <v>1.2124999999999999</v>
      </c>
      <c r="R16206">
        <v>0.75460000000000005</v>
      </c>
      <c r="U16206">
        <v>5.08</v>
      </c>
    </row>
    <row r="16207" spans="1:21">
      <c r="A16207" t="s">
        <v>587</v>
      </c>
      <c r="B16207" t="s">
        <v>586</v>
      </c>
      <c r="D16207">
        <v>2015</v>
      </c>
      <c r="E16207" t="s">
        <v>596</v>
      </c>
      <c r="F16207" t="s">
        <v>228</v>
      </c>
      <c r="G16207" t="s">
        <v>595</v>
      </c>
      <c r="H16207" t="s">
        <v>594</v>
      </c>
      <c r="I16207" t="s">
        <v>57</v>
      </c>
      <c r="J16207" t="s">
        <v>596</v>
      </c>
      <c r="K16207">
        <v>155.56</v>
      </c>
      <c r="L16207">
        <v>161.11000000000001</v>
      </c>
      <c r="N16207">
        <v>5.56</v>
      </c>
      <c r="O16207">
        <v>1.3061</v>
      </c>
      <c r="R16207">
        <v>0.88249999999999995</v>
      </c>
      <c r="U16207">
        <v>6.4</v>
      </c>
    </row>
    <row r="16208" spans="1:21">
      <c r="A16208" t="s">
        <v>587</v>
      </c>
      <c r="B16208" t="s">
        <v>586</v>
      </c>
      <c r="D16208">
        <v>2015</v>
      </c>
      <c r="E16208" t="s">
        <v>596</v>
      </c>
      <c r="F16208" t="s">
        <v>228</v>
      </c>
      <c r="G16208" t="s">
        <v>595</v>
      </c>
      <c r="H16208" t="s">
        <v>594</v>
      </c>
      <c r="I16208" t="s">
        <v>57</v>
      </c>
      <c r="J16208" t="s">
        <v>596</v>
      </c>
      <c r="K16208">
        <v>161.11000000000001</v>
      </c>
      <c r="L16208">
        <v>166.67</v>
      </c>
      <c r="N16208">
        <v>5.56</v>
      </c>
      <c r="O16208">
        <v>1.4048</v>
      </c>
      <c r="R16208">
        <v>0.58950000000000002</v>
      </c>
      <c r="U16208">
        <v>4.5999999999999996</v>
      </c>
    </row>
    <row r="16209" spans="1:30">
      <c r="A16209" t="s">
        <v>587</v>
      </c>
      <c r="B16209" t="s">
        <v>586</v>
      </c>
      <c r="D16209">
        <v>2015</v>
      </c>
      <c r="E16209" t="s">
        <v>596</v>
      </c>
      <c r="F16209" t="s">
        <v>228</v>
      </c>
      <c r="G16209" t="s">
        <v>595</v>
      </c>
      <c r="H16209" t="s">
        <v>594</v>
      </c>
      <c r="I16209" t="s">
        <v>57</v>
      </c>
      <c r="J16209" t="s">
        <v>596</v>
      </c>
      <c r="K16209">
        <v>166.67</v>
      </c>
      <c r="L16209">
        <v>172.22</v>
      </c>
      <c r="N16209">
        <v>5.56</v>
      </c>
      <c r="O16209">
        <v>1.1331</v>
      </c>
      <c r="R16209">
        <v>1.2169000000000001</v>
      </c>
      <c r="U16209">
        <v>7.66</v>
      </c>
    </row>
    <row r="16210" spans="1:30">
      <c r="A16210" t="s">
        <v>587</v>
      </c>
      <c r="B16210" t="s">
        <v>586</v>
      </c>
      <c r="D16210">
        <v>2015</v>
      </c>
      <c r="E16210" t="s">
        <v>596</v>
      </c>
      <c r="F16210" t="s">
        <v>228</v>
      </c>
      <c r="G16210" t="s">
        <v>595</v>
      </c>
      <c r="H16210" t="s">
        <v>594</v>
      </c>
      <c r="I16210" t="s">
        <v>57</v>
      </c>
      <c r="J16210" t="s">
        <v>596</v>
      </c>
      <c r="K16210">
        <v>172.22</v>
      </c>
      <c r="L16210">
        <v>177.78</v>
      </c>
      <c r="N16210">
        <v>5.56</v>
      </c>
      <c r="O16210">
        <v>1.3777999999999999</v>
      </c>
      <c r="R16210">
        <v>0.71819999999999995</v>
      </c>
      <c r="U16210">
        <v>5.5</v>
      </c>
    </row>
    <row r="16211" spans="1:30">
      <c r="A16211" t="s">
        <v>587</v>
      </c>
      <c r="B16211" t="s">
        <v>586</v>
      </c>
      <c r="D16211">
        <v>2015</v>
      </c>
      <c r="E16211" t="s">
        <v>596</v>
      </c>
      <c r="F16211" t="s">
        <v>228</v>
      </c>
      <c r="G16211" t="s">
        <v>595</v>
      </c>
      <c r="H16211" t="s">
        <v>594</v>
      </c>
      <c r="I16211" t="s">
        <v>57</v>
      </c>
      <c r="J16211" t="s">
        <v>596</v>
      </c>
      <c r="K16211">
        <v>177.78</v>
      </c>
      <c r="L16211">
        <v>183.33</v>
      </c>
      <c r="N16211">
        <v>5.56</v>
      </c>
      <c r="O16211">
        <v>1.3772</v>
      </c>
      <c r="R16211">
        <v>0.61350000000000005</v>
      </c>
      <c r="U16211">
        <v>4.6900000000000004</v>
      </c>
    </row>
    <row r="16212" spans="1:30">
      <c r="A16212" t="s">
        <v>587</v>
      </c>
      <c r="B16212" t="s">
        <v>586</v>
      </c>
      <c r="D16212">
        <v>2015</v>
      </c>
      <c r="E16212" t="s">
        <v>596</v>
      </c>
      <c r="F16212" t="s">
        <v>228</v>
      </c>
      <c r="G16212" t="s">
        <v>595</v>
      </c>
      <c r="H16212" t="s">
        <v>594</v>
      </c>
      <c r="I16212" t="s">
        <v>57</v>
      </c>
      <c r="J16212" t="s">
        <v>596</v>
      </c>
      <c r="K16212">
        <v>183.33</v>
      </c>
      <c r="L16212">
        <v>188.89</v>
      </c>
      <c r="N16212">
        <v>5.56</v>
      </c>
      <c r="O16212">
        <v>1.3827</v>
      </c>
      <c r="R16212">
        <v>0.56210000000000004</v>
      </c>
      <c r="U16212">
        <v>4.32</v>
      </c>
    </row>
    <row r="16213" spans="1:30">
      <c r="A16213" t="s">
        <v>587</v>
      </c>
      <c r="B16213" t="s">
        <v>586</v>
      </c>
      <c r="D16213">
        <v>2015</v>
      </c>
      <c r="E16213" t="s">
        <v>596</v>
      </c>
      <c r="F16213" t="s">
        <v>228</v>
      </c>
      <c r="G16213" t="s">
        <v>595</v>
      </c>
      <c r="H16213" t="s">
        <v>594</v>
      </c>
      <c r="I16213" t="s">
        <v>57</v>
      </c>
      <c r="J16213" t="s">
        <v>596</v>
      </c>
      <c r="K16213">
        <v>188.89</v>
      </c>
      <c r="L16213">
        <v>194.44</v>
      </c>
      <c r="N16213">
        <v>5.56</v>
      </c>
      <c r="O16213">
        <v>1.4413</v>
      </c>
      <c r="R16213">
        <v>0.46400000000000002</v>
      </c>
      <c r="U16213">
        <v>3.71</v>
      </c>
    </row>
    <row r="16214" spans="1:30">
      <c r="A16214" t="s">
        <v>587</v>
      </c>
      <c r="B16214" t="s">
        <v>586</v>
      </c>
      <c r="D16214">
        <v>2015</v>
      </c>
      <c r="E16214" t="s">
        <v>596</v>
      </c>
      <c r="F16214" t="s">
        <v>228</v>
      </c>
      <c r="G16214" t="s">
        <v>595</v>
      </c>
      <c r="H16214" t="s">
        <v>594</v>
      </c>
      <c r="I16214" t="s">
        <v>57</v>
      </c>
      <c r="J16214" t="s">
        <v>596</v>
      </c>
      <c r="K16214">
        <v>194.44</v>
      </c>
      <c r="L16214">
        <v>200</v>
      </c>
      <c r="N16214">
        <v>5.56</v>
      </c>
      <c r="O16214">
        <v>1.1811</v>
      </c>
      <c r="R16214">
        <v>1.1996</v>
      </c>
      <c r="U16214">
        <v>7.87</v>
      </c>
    </row>
    <row r="16215" spans="1:30">
      <c r="A16215" t="s">
        <v>587</v>
      </c>
      <c r="B16215" t="s">
        <v>586</v>
      </c>
      <c r="D16215">
        <v>2015</v>
      </c>
      <c r="E16215" t="s">
        <v>593</v>
      </c>
      <c r="F16215" t="s">
        <v>228</v>
      </c>
      <c r="G16215" t="s">
        <v>592</v>
      </c>
      <c r="H16215" t="s">
        <v>591</v>
      </c>
      <c r="I16215" t="s">
        <v>57</v>
      </c>
      <c r="J16215" t="s">
        <v>593</v>
      </c>
      <c r="K16215">
        <v>0</v>
      </c>
      <c r="L16215">
        <v>2.44</v>
      </c>
      <c r="N16215">
        <v>2.44</v>
      </c>
      <c r="O16215">
        <v>1.401</v>
      </c>
      <c r="R16215">
        <v>0.1235</v>
      </c>
      <c r="U16215">
        <v>0.42</v>
      </c>
      <c r="W16215">
        <v>1.52</v>
      </c>
      <c r="AC16215">
        <v>50.09</v>
      </c>
      <c r="AD16215">
        <v>200</v>
      </c>
    </row>
    <row r="16216" spans="1:30">
      <c r="A16216" t="s">
        <v>587</v>
      </c>
      <c r="B16216" t="s">
        <v>586</v>
      </c>
      <c r="D16216">
        <v>2015</v>
      </c>
      <c r="E16216" t="s">
        <v>593</v>
      </c>
      <c r="F16216" t="s">
        <v>228</v>
      </c>
      <c r="G16216" t="s">
        <v>592</v>
      </c>
      <c r="H16216" t="s">
        <v>591</v>
      </c>
      <c r="I16216" t="s">
        <v>57</v>
      </c>
      <c r="J16216" t="s">
        <v>593</v>
      </c>
      <c r="K16216">
        <v>2.44</v>
      </c>
      <c r="L16216">
        <v>8.5399999999999991</v>
      </c>
      <c r="N16216">
        <v>6.1</v>
      </c>
      <c r="O16216">
        <v>1.4697</v>
      </c>
      <c r="R16216">
        <v>0.1474</v>
      </c>
      <c r="U16216">
        <v>1.32</v>
      </c>
    </row>
    <row r="16217" spans="1:30">
      <c r="A16217" t="s">
        <v>587</v>
      </c>
      <c r="B16217" t="s">
        <v>586</v>
      </c>
      <c r="D16217">
        <v>2015</v>
      </c>
      <c r="E16217" t="s">
        <v>593</v>
      </c>
      <c r="F16217" t="s">
        <v>228</v>
      </c>
      <c r="G16217" t="s">
        <v>592</v>
      </c>
      <c r="H16217" t="s">
        <v>591</v>
      </c>
      <c r="I16217" t="s">
        <v>57</v>
      </c>
      <c r="J16217" t="s">
        <v>593</v>
      </c>
      <c r="K16217">
        <v>8.5399999999999991</v>
      </c>
      <c r="L16217">
        <v>14.63</v>
      </c>
      <c r="N16217">
        <v>6.1</v>
      </c>
      <c r="O16217">
        <v>1.4779</v>
      </c>
      <c r="R16217">
        <v>0.1087</v>
      </c>
      <c r="U16217">
        <v>0.98</v>
      </c>
    </row>
    <row r="16218" spans="1:30">
      <c r="A16218" t="s">
        <v>587</v>
      </c>
      <c r="B16218" t="s">
        <v>586</v>
      </c>
      <c r="D16218">
        <v>2015</v>
      </c>
      <c r="E16218" t="s">
        <v>593</v>
      </c>
      <c r="F16218" t="s">
        <v>228</v>
      </c>
      <c r="G16218" t="s">
        <v>592</v>
      </c>
      <c r="H16218" t="s">
        <v>591</v>
      </c>
      <c r="I16218" t="s">
        <v>57</v>
      </c>
      <c r="J16218" t="s">
        <v>593</v>
      </c>
      <c r="K16218">
        <v>14.63</v>
      </c>
      <c r="L16218">
        <v>20.73</v>
      </c>
      <c r="N16218">
        <v>6.1</v>
      </c>
      <c r="O16218">
        <v>1.5033000000000001</v>
      </c>
      <c r="R16218">
        <v>8.4000000000000005E-2</v>
      </c>
      <c r="U16218">
        <v>0.77</v>
      </c>
    </row>
    <row r="16219" spans="1:30">
      <c r="A16219" t="s">
        <v>587</v>
      </c>
      <c r="B16219" t="s">
        <v>586</v>
      </c>
      <c r="D16219">
        <v>2015</v>
      </c>
      <c r="E16219" t="s">
        <v>593</v>
      </c>
      <c r="F16219" t="s">
        <v>228</v>
      </c>
      <c r="G16219" t="s">
        <v>592</v>
      </c>
      <c r="H16219" t="s">
        <v>591</v>
      </c>
      <c r="I16219" t="s">
        <v>57</v>
      </c>
      <c r="J16219" t="s">
        <v>593</v>
      </c>
      <c r="K16219">
        <v>20.73</v>
      </c>
      <c r="L16219">
        <v>26.83</v>
      </c>
      <c r="N16219">
        <v>6.1</v>
      </c>
      <c r="O16219">
        <v>1.4636</v>
      </c>
      <c r="R16219">
        <v>0.10920000000000001</v>
      </c>
      <c r="U16219">
        <v>0.97</v>
      </c>
    </row>
    <row r="16220" spans="1:30">
      <c r="A16220" t="s">
        <v>587</v>
      </c>
      <c r="B16220" t="s">
        <v>586</v>
      </c>
      <c r="D16220">
        <v>2015</v>
      </c>
      <c r="E16220" t="s">
        <v>593</v>
      </c>
      <c r="F16220" t="s">
        <v>228</v>
      </c>
      <c r="G16220" t="s">
        <v>592</v>
      </c>
      <c r="H16220" t="s">
        <v>591</v>
      </c>
      <c r="I16220" t="s">
        <v>57</v>
      </c>
      <c r="J16220" t="s">
        <v>593</v>
      </c>
      <c r="K16220">
        <v>26.83</v>
      </c>
      <c r="L16220">
        <v>32.93</v>
      </c>
      <c r="N16220">
        <v>6.1</v>
      </c>
      <c r="O16220">
        <v>1.5233000000000001</v>
      </c>
      <c r="R16220">
        <v>0.1231</v>
      </c>
      <c r="U16220">
        <v>1.1399999999999999</v>
      </c>
    </row>
    <row r="16221" spans="1:30">
      <c r="A16221" t="s">
        <v>587</v>
      </c>
      <c r="B16221" t="s">
        <v>586</v>
      </c>
      <c r="D16221">
        <v>2015</v>
      </c>
      <c r="E16221" t="s">
        <v>593</v>
      </c>
      <c r="F16221" t="s">
        <v>228</v>
      </c>
      <c r="G16221" t="s">
        <v>592</v>
      </c>
      <c r="H16221" t="s">
        <v>591</v>
      </c>
      <c r="I16221" t="s">
        <v>57</v>
      </c>
      <c r="J16221" t="s">
        <v>593</v>
      </c>
      <c r="K16221">
        <v>32.93</v>
      </c>
      <c r="L16221">
        <v>39.020000000000003</v>
      </c>
      <c r="N16221">
        <v>6.1</v>
      </c>
      <c r="O16221">
        <v>1.5066999999999999</v>
      </c>
      <c r="R16221">
        <v>0.15210000000000001</v>
      </c>
      <c r="U16221">
        <v>1.4</v>
      </c>
    </row>
    <row r="16222" spans="1:30">
      <c r="A16222" t="s">
        <v>587</v>
      </c>
      <c r="B16222" t="s">
        <v>586</v>
      </c>
      <c r="D16222">
        <v>2015</v>
      </c>
      <c r="E16222" t="s">
        <v>593</v>
      </c>
      <c r="F16222" t="s">
        <v>228</v>
      </c>
      <c r="G16222" t="s">
        <v>592</v>
      </c>
      <c r="H16222" t="s">
        <v>591</v>
      </c>
      <c r="I16222" t="s">
        <v>57</v>
      </c>
      <c r="J16222" t="s">
        <v>593</v>
      </c>
      <c r="K16222">
        <v>39.020000000000003</v>
      </c>
      <c r="L16222">
        <v>45.12</v>
      </c>
      <c r="N16222">
        <v>6.1</v>
      </c>
      <c r="O16222">
        <v>1.5196000000000001</v>
      </c>
      <c r="R16222">
        <v>0.13239999999999999</v>
      </c>
      <c r="U16222">
        <v>1.23</v>
      </c>
    </row>
    <row r="16223" spans="1:30">
      <c r="A16223" t="s">
        <v>587</v>
      </c>
      <c r="B16223" t="s">
        <v>586</v>
      </c>
      <c r="D16223">
        <v>2015</v>
      </c>
      <c r="E16223" t="s">
        <v>593</v>
      </c>
      <c r="F16223" t="s">
        <v>228</v>
      </c>
      <c r="G16223" t="s">
        <v>592</v>
      </c>
      <c r="H16223" t="s">
        <v>591</v>
      </c>
      <c r="I16223" t="s">
        <v>57</v>
      </c>
      <c r="J16223" t="s">
        <v>593</v>
      </c>
      <c r="K16223">
        <v>45.12</v>
      </c>
      <c r="L16223">
        <v>51.22</v>
      </c>
      <c r="N16223">
        <v>6.1</v>
      </c>
      <c r="O16223">
        <v>1.4939</v>
      </c>
      <c r="R16223">
        <v>0.2253</v>
      </c>
      <c r="U16223">
        <v>2.0499999999999998</v>
      </c>
    </row>
    <row r="16224" spans="1:30">
      <c r="A16224" t="s">
        <v>587</v>
      </c>
      <c r="B16224" t="s">
        <v>586</v>
      </c>
      <c r="D16224">
        <v>2015</v>
      </c>
      <c r="E16224" t="s">
        <v>593</v>
      </c>
      <c r="F16224" t="s">
        <v>228</v>
      </c>
      <c r="G16224" t="s">
        <v>592</v>
      </c>
      <c r="H16224" t="s">
        <v>591</v>
      </c>
      <c r="I16224" t="s">
        <v>57</v>
      </c>
      <c r="J16224" t="s">
        <v>593</v>
      </c>
      <c r="K16224">
        <v>51.22</v>
      </c>
      <c r="L16224">
        <v>57.32</v>
      </c>
      <c r="N16224">
        <v>6.1</v>
      </c>
      <c r="O16224">
        <v>1.5487</v>
      </c>
      <c r="R16224">
        <v>0.17130000000000001</v>
      </c>
      <c r="U16224">
        <v>1.62</v>
      </c>
    </row>
    <row r="16225" spans="1:21">
      <c r="A16225" t="s">
        <v>587</v>
      </c>
      <c r="B16225" t="s">
        <v>586</v>
      </c>
      <c r="D16225">
        <v>2015</v>
      </c>
      <c r="E16225" t="s">
        <v>593</v>
      </c>
      <c r="F16225" t="s">
        <v>228</v>
      </c>
      <c r="G16225" t="s">
        <v>592</v>
      </c>
      <c r="H16225" t="s">
        <v>591</v>
      </c>
      <c r="I16225" t="s">
        <v>57</v>
      </c>
      <c r="J16225" t="s">
        <v>593</v>
      </c>
      <c r="K16225">
        <v>57.32</v>
      </c>
      <c r="L16225">
        <v>63.41</v>
      </c>
      <c r="N16225">
        <v>6.1</v>
      </c>
      <c r="O16225">
        <v>1.5384</v>
      </c>
      <c r="R16225">
        <v>0.1915</v>
      </c>
      <c r="U16225">
        <v>1.8</v>
      </c>
    </row>
    <row r="16226" spans="1:21">
      <c r="A16226" t="s">
        <v>587</v>
      </c>
      <c r="B16226" t="s">
        <v>586</v>
      </c>
      <c r="D16226">
        <v>2015</v>
      </c>
      <c r="E16226" t="s">
        <v>593</v>
      </c>
      <c r="F16226" t="s">
        <v>228</v>
      </c>
      <c r="G16226" t="s">
        <v>592</v>
      </c>
      <c r="H16226" t="s">
        <v>591</v>
      </c>
      <c r="I16226" t="s">
        <v>57</v>
      </c>
      <c r="J16226" t="s">
        <v>593</v>
      </c>
      <c r="K16226">
        <v>63.41</v>
      </c>
      <c r="L16226">
        <v>69.510000000000005</v>
      </c>
      <c r="N16226">
        <v>6.1</v>
      </c>
      <c r="O16226">
        <v>1.5593999999999999</v>
      </c>
      <c r="R16226">
        <v>0.2082</v>
      </c>
      <c r="U16226">
        <v>1.98</v>
      </c>
    </row>
    <row r="16227" spans="1:21">
      <c r="A16227" t="s">
        <v>587</v>
      </c>
      <c r="B16227" t="s">
        <v>586</v>
      </c>
      <c r="D16227">
        <v>2015</v>
      </c>
      <c r="E16227" t="s">
        <v>593</v>
      </c>
      <c r="F16227" t="s">
        <v>228</v>
      </c>
      <c r="G16227" t="s">
        <v>592</v>
      </c>
      <c r="H16227" t="s">
        <v>591</v>
      </c>
      <c r="I16227" t="s">
        <v>57</v>
      </c>
      <c r="J16227" t="s">
        <v>593</v>
      </c>
      <c r="K16227">
        <v>69.510000000000005</v>
      </c>
      <c r="L16227">
        <v>75.61</v>
      </c>
      <c r="N16227">
        <v>6.1</v>
      </c>
      <c r="O16227">
        <v>1.5803</v>
      </c>
      <c r="R16227">
        <v>0.22489999999999999</v>
      </c>
      <c r="U16227">
        <v>2.17</v>
      </c>
    </row>
    <row r="16228" spans="1:21">
      <c r="A16228" t="s">
        <v>587</v>
      </c>
      <c r="B16228" t="s">
        <v>586</v>
      </c>
      <c r="D16228">
        <v>2015</v>
      </c>
      <c r="E16228" t="s">
        <v>593</v>
      </c>
      <c r="F16228" t="s">
        <v>228</v>
      </c>
      <c r="G16228" t="s">
        <v>592</v>
      </c>
      <c r="H16228" t="s">
        <v>591</v>
      </c>
      <c r="I16228" t="s">
        <v>57</v>
      </c>
      <c r="J16228" t="s">
        <v>593</v>
      </c>
      <c r="K16228">
        <v>75.61</v>
      </c>
      <c r="L16228">
        <v>81.709999999999994</v>
      </c>
      <c r="N16228">
        <v>6.1</v>
      </c>
      <c r="O16228">
        <v>1.5868</v>
      </c>
      <c r="R16228">
        <v>0.1308</v>
      </c>
      <c r="U16228">
        <v>1.27</v>
      </c>
    </row>
    <row r="16229" spans="1:21">
      <c r="A16229" t="s">
        <v>587</v>
      </c>
      <c r="B16229" t="s">
        <v>586</v>
      </c>
      <c r="D16229">
        <v>2015</v>
      </c>
      <c r="E16229" t="s">
        <v>593</v>
      </c>
      <c r="F16229" t="s">
        <v>228</v>
      </c>
      <c r="G16229" t="s">
        <v>592</v>
      </c>
      <c r="H16229" t="s">
        <v>591</v>
      </c>
      <c r="I16229" t="s">
        <v>57</v>
      </c>
      <c r="J16229" t="s">
        <v>593</v>
      </c>
      <c r="K16229">
        <v>81.709999999999994</v>
      </c>
      <c r="L16229">
        <v>87.8</v>
      </c>
      <c r="N16229">
        <v>6.1</v>
      </c>
      <c r="O16229">
        <v>1.6115999999999999</v>
      </c>
      <c r="R16229">
        <v>3.3300000000000003E-2</v>
      </c>
      <c r="U16229">
        <v>0.33</v>
      </c>
    </row>
    <row r="16230" spans="1:21">
      <c r="A16230" t="s">
        <v>587</v>
      </c>
      <c r="B16230" t="s">
        <v>586</v>
      </c>
      <c r="D16230">
        <v>2015</v>
      </c>
      <c r="E16230" t="s">
        <v>593</v>
      </c>
      <c r="F16230" t="s">
        <v>228</v>
      </c>
      <c r="G16230" t="s">
        <v>592</v>
      </c>
      <c r="H16230" t="s">
        <v>591</v>
      </c>
      <c r="I16230" t="s">
        <v>57</v>
      </c>
      <c r="J16230" t="s">
        <v>593</v>
      </c>
      <c r="K16230">
        <v>87.8</v>
      </c>
      <c r="L16230">
        <v>93.9</v>
      </c>
      <c r="N16230">
        <v>6.1</v>
      </c>
      <c r="O16230">
        <v>1.5841000000000001</v>
      </c>
      <c r="R16230">
        <v>3.9600000000000003E-2</v>
      </c>
      <c r="U16230">
        <v>0.38</v>
      </c>
    </row>
    <row r="16231" spans="1:21">
      <c r="A16231" t="s">
        <v>587</v>
      </c>
      <c r="B16231" t="s">
        <v>586</v>
      </c>
      <c r="D16231">
        <v>2015</v>
      </c>
      <c r="E16231" t="s">
        <v>593</v>
      </c>
      <c r="F16231" t="s">
        <v>228</v>
      </c>
      <c r="G16231" t="s">
        <v>592</v>
      </c>
      <c r="H16231" t="s">
        <v>591</v>
      </c>
      <c r="I16231" t="s">
        <v>57</v>
      </c>
      <c r="J16231" t="s">
        <v>593</v>
      </c>
      <c r="K16231">
        <v>93.9</v>
      </c>
      <c r="L16231">
        <v>100</v>
      </c>
      <c r="N16231">
        <v>6.1</v>
      </c>
      <c r="O16231">
        <v>1.5516000000000001</v>
      </c>
      <c r="R16231">
        <v>6.9099999999999995E-2</v>
      </c>
      <c r="U16231">
        <v>0.65</v>
      </c>
    </row>
    <row r="16232" spans="1:21">
      <c r="A16232" t="s">
        <v>587</v>
      </c>
      <c r="B16232" t="s">
        <v>586</v>
      </c>
      <c r="D16232">
        <v>2015</v>
      </c>
      <c r="E16232" t="s">
        <v>593</v>
      </c>
      <c r="F16232" t="s">
        <v>228</v>
      </c>
      <c r="G16232" t="s">
        <v>592</v>
      </c>
      <c r="H16232" t="s">
        <v>591</v>
      </c>
      <c r="I16232" t="s">
        <v>57</v>
      </c>
      <c r="J16232" t="s">
        <v>593</v>
      </c>
      <c r="K16232">
        <v>100</v>
      </c>
      <c r="L16232">
        <v>105.26</v>
      </c>
      <c r="N16232">
        <v>5.26</v>
      </c>
      <c r="O16232">
        <v>1.5649</v>
      </c>
      <c r="R16232">
        <v>3.2899999999999999E-2</v>
      </c>
      <c r="U16232">
        <v>0.27</v>
      </c>
    </row>
    <row r="16233" spans="1:21">
      <c r="A16233" t="s">
        <v>587</v>
      </c>
      <c r="B16233" t="s">
        <v>586</v>
      </c>
      <c r="D16233">
        <v>2015</v>
      </c>
      <c r="E16233" t="s">
        <v>593</v>
      </c>
      <c r="F16233" t="s">
        <v>228</v>
      </c>
      <c r="G16233" t="s">
        <v>592</v>
      </c>
      <c r="H16233" t="s">
        <v>591</v>
      </c>
      <c r="I16233" t="s">
        <v>57</v>
      </c>
      <c r="J16233" t="s">
        <v>593</v>
      </c>
      <c r="K16233">
        <v>105.26</v>
      </c>
      <c r="L16233">
        <v>110.53</v>
      </c>
      <c r="N16233">
        <v>5.26</v>
      </c>
      <c r="O16233">
        <v>1.5894999999999999</v>
      </c>
      <c r="R16233">
        <v>5.3499999999999999E-2</v>
      </c>
      <c r="U16233">
        <v>0.45</v>
      </c>
    </row>
    <row r="16234" spans="1:21">
      <c r="A16234" t="s">
        <v>587</v>
      </c>
      <c r="B16234" t="s">
        <v>586</v>
      </c>
      <c r="D16234">
        <v>2015</v>
      </c>
      <c r="E16234" t="s">
        <v>593</v>
      </c>
      <c r="F16234" t="s">
        <v>228</v>
      </c>
      <c r="G16234" t="s">
        <v>592</v>
      </c>
      <c r="H16234" t="s">
        <v>591</v>
      </c>
      <c r="I16234" t="s">
        <v>57</v>
      </c>
      <c r="J16234" t="s">
        <v>593</v>
      </c>
      <c r="K16234">
        <v>110.53</v>
      </c>
      <c r="L16234">
        <v>115.79</v>
      </c>
      <c r="N16234">
        <v>5.26</v>
      </c>
      <c r="O16234">
        <v>1.3931</v>
      </c>
      <c r="R16234">
        <v>0.49490000000000001</v>
      </c>
      <c r="U16234">
        <v>3.63</v>
      </c>
    </row>
    <row r="16235" spans="1:21">
      <c r="A16235" t="s">
        <v>587</v>
      </c>
      <c r="B16235" t="s">
        <v>586</v>
      </c>
      <c r="D16235">
        <v>2015</v>
      </c>
      <c r="E16235" t="s">
        <v>593</v>
      </c>
      <c r="F16235" t="s">
        <v>228</v>
      </c>
      <c r="G16235" t="s">
        <v>592</v>
      </c>
      <c r="H16235" t="s">
        <v>591</v>
      </c>
      <c r="I16235" t="s">
        <v>57</v>
      </c>
      <c r="J16235" t="s">
        <v>593</v>
      </c>
      <c r="K16235">
        <v>115.79</v>
      </c>
      <c r="L16235">
        <v>121.05</v>
      </c>
      <c r="N16235">
        <v>5.26</v>
      </c>
      <c r="O16235">
        <v>1.4157</v>
      </c>
      <c r="R16235">
        <v>0.40939999999999999</v>
      </c>
      <c r="U16235">
        <v>3.05</v>
      </c>
    </row>
    <row r="16236" spans="1:21">
      <c r="A16236" t="s">
        <v>587</v>
      </c>
      <c r="B16236" t="s">
        <v>586</v>
      </c>
      <c r="D16236">
        <v>2015</v>
      </c>
      <c r="E16236" t="s">
        <v>593</v>
      </c>
      <c r="F16236" t="s">
        <v>228</v>
      </c>
      <c r="G16236" t="s">
        <v>592</v>
      </c>
      <c r="H16236" t="s">
        <v>591</v>
      </c>
      <c r="I16236" t="s">
        <v>57</v>
      </c>
      <c r="J16236" t="s">
        <v>593</v>
      </c>
      <c r="K16236">
        <v>121.05</v>
      </c>
      <c r="L16236">
        <v>126.32</v>
      </c>
      <c r="N16236">
        <v>5.26</v>
      </c>
      <c r="O16236">
        <v>1.2472000000000001</v>
      </c>
      <c r="R16236">
        <v>0.76160000000000005</v>
      </c>
      <c r="U16236">
        <v>5</v>
      </c>
    </row>
    <row r="16237" spans="1:21">
      <c r="A16237" t="s">
        <v>587</v>
      </c>
      <c r="B16237" t="s">
        <v>586</v>
      </c>
      <c r="D16237">
        <v>2015</v>
      </c>
      <c r="E16237" t="s">
        <v>593</v>
      </c>
      <c r="F16237" t="s">
        <v>228</v>
      </c>
      <c r="G16237" t="s">
        <v>592</v>
      </c>
      <c r="H16237" t="s">
        <v>591</v>
      </c>
      <c r="I16237" t="s">
        <v>57</v>
      </c>
      <c r="J16237" t="s">
        <v>593</v>
      </c>
      <c r="K16237">
        <v>126.32</v>
      </c>
      <c r="L16237">
        <v>131.58000000000001</v>
      </c>
      <c r="N16237">
        <v>5.26</v>
      </c>
      <c r="O16237">
        <v>1.4609000000000001</v>
      </c>
      <c r="R16237">
        <v>0.30059999999999998</v>
      </c>
      <c r="U16237">
        <v>2.31</v>
      </c>
    </row>
    <row r="16238" spans="1:21">
      <c r="A16238" t="s">
        <v>587</v>
      </c>
      <c r="B16238" t="s">
        <v>586</v>
      </c>
      <c r="D16238">
        <v>2015</v>
      </c>
      <c r="E16238" t="s">
        <v>593</v>
      </c>
      <c r="F16238" t="s">
        <v>228</v>
      </c>
      <c r="G16238" t="s">
        <v>592</v>
      </c>
      <c r="H16238" t="s">
        <v>591</v>
      </c>
      <c r="I16238" t="s">
        <v>57</v>
      </c>
      <c r="J16238" t="s">
        <v>593</v>
      </c>
      <c r="K16238">
        <v>131.58000000000001</v>
      </c>
      <c r="L16238">
        <v>136.84</v>
      </c>
      <c r="N16238">
        <v>5.26</v>
      </c>
      <c r="O16238">
        <v>1.369</v>
      </c>
      <c r="R16238">
        <v>0.49730000000000002</v>
      </c>
      <c r="U16238">
        <v>3.58</v>
      </c>
    </row>
    <row r="16239" spans="1:21">
      <c r="A16239" t="s">
        <v>587</v>
      </c>
      <c r="B16239" t="s">
        <v>586</v>
      </c>
      <c r="D16239">
        <v>2015</v>
      </c>
      <c r="E16239" t="s">
        <v>593</v>
      </c>
      <c r="F16239" t="s">
        <v>228</v>
      </c>
      <c r="G16239" t="s">
        <v>592</v>
      </c>
      <c r="H16239" t="s">
        <v>591</v>
      </c>
      <c r="I16239" t="s">
        <v>57</v>
      </c>
      <c r="J16239" t="s">
        <v>593</v>
      </c>
      <c r="K16239">
        <v>136.84</v>
      </c>
      <c r="L16239">
        <v>142.11000000000001</v>
      </c>
      <c r="N16239">
        <v>5.26</v>
      </c>
      <c r="O16239">
        <v>1.5539000000000001</v>
      </c>
      <c r="R16239">
        <v>0.121</v>
      </c>
      <c r="U16239">
        <v>0.99</v>
      </c>
    </row>
    <row r="16240" spans="1:21">
      <c r="A16240" t="s">
        <v>587</v>
      </c>
      <c r="B16240" t="s">
        <v>586</v>
      </c>
      <c r="D16240">
        <v>2015</v>
      </c>
      <c r="E16240" t="s">
        <v>593</v>
      </c>
      <c r="F16240" t="s">
        <v>228</v>
      </c>
      <c r="G16240" t="s">
        <v>592</v>
      </c>
      <c r="H16240" t="s">
        <v>591</v>
      </c>
      <c r="I16240" t="s">
        <v>57</v>
      </c>
      <c r="J16240" t="s">
        <v>593</v>
      </c>
      <c r="K16240">
        <v>142.11000000000001</v>
      </c>
      <c r="L16240">
        <v>147.37</v>
      </c>
      <c r="N16240">
        <v>5.26</v>
      </c>
      <c r="O16240">
        <v>1.5155000000000001</v>
      </c>
      <c r="R16240">
        <v>0.1353</v>
      </c>
      <c r="U16240">
        <v>1.08</v>
      </c>
    </row>
    <row r="16241" spans="1:30">
      <c r="A16241" t="s">
        <v>587</v>
      </c>
      <c r="B16241" t="s">
        <v>586</v>
      </c>
      <c r="D16241">
        <v>2015</v>
      </c>
      <c r="E16241" t="s">
        <v>593</v>
      </c>
      <c r="F16241" t="s">
        <v>228</v>
      </c>
      <c r="G16241" t="s">
        <v>592</v>
      </c>
      <c r="H16241" t="s">
        <v>591</v>
      </c>
      <c r="I16241" t="s">
        <v>57</v>
      </c>
      <c r="J16241" t="s">
        <v>593</v>
      </c>
      <c r="K16241">
        <v>147.37</v>
      </c>
      <c r="L16241">
        <v>152.63</v>
      </c>
      <c r="N16241">
        <v>5.26</v>
      </c>
      <c r="O16241">
        <v>1.6034999999999999</v>
      </c>
      <c r="R16241">
        <v>4.0800000000000003E-2</v>
      </c>
      <c r="U16241">
        <v>0.34</v>
      </c>
    </row>
    <row r="16242" spans="1:30">
      <c r="A16242" t="s">
        <v>587</v>
      </c>
      <c r="B16242" t="s">
        <v>586</v>
      </c>
      <c r="D16242">
        <v>2015</v>
      </c>
      <c r="E16242" t="s">
        <v>593</v>
      </c>
      <c r="F16242" t="s">
        <v>228</v>
      </c>
      <c r="G16242" t="s">
        <v>592</v>
      </c>
      <c r="H16242" t="s">
        <v>591</v>
      </c>
      <c r="I16242" t="s">
        <v>57</v>
      </c>
      <c r="J16242" t="s">
        <v>593</v>
      </c>
      <c r="K16242">
        <v>152.63</v>
      </c>
      <c r="L16242">
        <v>157.88999999999999</v>
      </c>
      <c r="N16242">
        <v>5.26</v>
      </c>
      <c r="O16242">
        <v>1.4088000000000001</v>
      </c>
      <c r="R16242">
        <v>0.3553</v>
      </c>
      <c r="U16242">
        <v>2.63</v>
      </c>
    </row>
    <row r="16243" spans="1:30">
      <c r="A16243" t="s">
        <v>587</v>
      </c>
      <c r="B16243" t="s">
        <v>586</v>
      </c>
      <c r="D16243">
        <v>2015</v>
      </c>
      <c r="E16243" t="s">
        <v>593</v>
      </c>
      <c r="F16243" t="s">
        <v>228</v>
      </c>
      <c r="G16243" t="s">
        <v>592</v>
      </c>
      <c r="H16243" t="s">
        <v>591</v>
      </c>
      <c r="I16243" t="s">
        <v>57</v>
      </c>
      <c r="J16243" t="s">
        <v>593</v>
      </c>
      <c r="K16243">
        <v>157.88999999999999</v>
      </c>
      <c r="L16243">
        <v>163.16</v>
      </c>
      <c r="N16243">
        <v>5.26</v>
      </c>
      <c r="O16243">
        <v>1.5194000000000001</v>
      </c>
      <c r="R16243">
        <v>0.17530000000000001</v>
      </c>
      <c r="U16243">
        <v>1.4</v>
      </c>
    </row>
    <row r="16244" spans="1:30">
      <c r="A16244" t="s">
        <v>587</v>
      </c>
      <c r="B16244" t="s">
        <v>586</v>
      </c>
      <c r="D16244">
        <v>2015</v>
      </c>
      <c r="E16244" t="s">
        <v>593</v>
      </c>
      <c r="F16244" t="s">
        <v>228</v>
      </c>
      <c r="G16244" t="s">
        <v>592</v>
      </c>
      <c r="H16244" t="s">
        <v>591</v>
      </c>
      <c r="I16244" t="s">
        <v>57</v>
      </c>
      <c r="J16244" t="s">
        <v>593</v>
      </c>
      <c r="K16244">
        <v>163.16</v>
      </c>
      <c r="L16244">
        <v>168.42</v>
      </c>
      <c r="N16244">
        <v>5.26</v>
      </c>
      <c r="O16244">
        <v>1.6</v>
      </c>
      <c r="R16244">
        <v>4.1099999999999998E-2</v>
      </c>
      <c r="U16244">
        <v>0.35</v>
      </c>
    </row>
    <row r="16245" spans="1:30">
      <c r="A16245" t="s">
        <v>587</v>
      </c>
      <c r="B16245" t="s">
        <v>586</v>
      </c>
      <c r="D16245">
        <v>2015</v>
      </c>
      <c r="E16245" t="s">
        <v>593</v>
      </c>
      <c r="F16245" t="s">
        <v>228</v>
      </c>
      <c r="G16245" t="s">
        <v>592</v>
      </c>
      <c r="H16245" t="s">
        <v>591</v>
      </c>
      <c r="I16245" t="s">
        <v>57</v>
      </c>
      <c r="J16245" t="s">
        <v>593</v>
      </c>
      <c r="K16245">
        <v>168.42</v>
      </c>
      <c r="L16245">
        <v>173.68</v>
      </c>
      <c r="N16245">
        <v>5.26</v>
      </c>
      <c r="O16245">
        <v>1.6043000000000001</v>
      </c>
      <c r="R16245">
        <v>4.36E-2</v>
      </c>
      <c r="U16245">
        <v>0.37</v>
      </c>
    </row>
    <row r="16246" spans="1:30">
      <c r="A16246" t="s">
        <v>587</v>
      </c>
      <c r="B16246" t="s">
        <v>586</v>
      </c>
      <c r="D16246">
        <v>2015</v>
      </c>
      <c r="E16246" t="s">
        <v>593</v>
      </c>
      <c r="F16246" t="s">
        <v>228</v>
      </c>
      <c r="G16246" t="s">
        <v>592</v>
      </c>
      <c r="H16246" t="s">
        <v>591</v>
      </c>
      <c r="I16246" t="s">
        <v>57</v>
      </c>
      <c r="J16246" t="s">
        <v>593</v>
      </c>
      <c r="K16246">
        <v>173.68</v>
      </c>
      <c r="L16246">
        <v>178.95</v>
      </c>
      <c r="N16246">
        <v>5.26</v>
      </c>
      <c r="O16246">
        <v>1.5935999999999999</v>
      </c>
      <c r="R16246">
        <v>0.1053</v>
      </c>
      <c r="U16246">
        <v>0.88</v>
      </c>
    </row>
    <row r="16247" spans="1:30">
      <c r="A16247" t="s">
        <v>587</v>
      </c>
      <c r="B16247" t="s">
        <v>586</v>
      </c>
      <c r="D16247">
        <v>2015</v>
      </c>
      <c r="E16247" t="s">
        <v>593</v>
      </c>
      <c r="F16247" t="s">
        <v>228</v>
      </c>
      <c r="G16247" t="s">
        <v>592</v>
      </c>
      <c r="H16247" t="s">
        <v>591</v>
      </c>
      <c r="I16247" t="s">
        <v>57</v>
      </c>
      <c r="J16247" t="s">
        <v>593</v>
      </c>
      <c r="K16247">
        <v>178.95</v>
      </c>
      <c r="L16247">
        <v>184.21</v>
      </c>
      <c r="N16247">
        <v>5.26</v>
      </c>
      <c r="O16247">
        <v>1.5753999999999999</v>
      </c>
      <c r="R16247">
        <v>0.1101</v>
      </c>
      <c r="U16247">
        <v>0.91</v>
      </c>
    </row>
    <row r="16248" spans="1:30">
      <c r="A16248" t="s">
        <v>587</v>
      </c>
      <c r="B16248" t="s">
        <v>586</v>
      </c>
      <c r="D16248">
        <v>2015</v>
      </c>
      <c r="E16248" t="s">
        <v>593</v>
      </c>
      <c r="F16248" t="s">
        <v>228</v>
      </c>
      <c r="G16248" t="s">
        <v>592</v>
      </c>
      <c r="H16248" t="s">
        <v>591</v>
      </c>
      <c r="I16248" t="s">
        <v>57</v>
      </c>
      <c r="J16248" t="s">
        <v>593</v>
      </c>
      <c r="K16248">
        <v>184.21</v>
      </c>
      <c r="L16248">
        <v>189.47</v>
      </c>
      <c r="N16248">
        <v>5.26</v>
      </c>
      <c r="O16248">
        <v>1.5963000000000001</v>
      </c>
      <c r="R16248">
        <v>7.7399999999999997E-2</v>
      </c>
      <c r="U16248">
        <v>0.65</v>
      </c>
    </row>
    <row r="16249" spans="1:30">
      <c r="A16249" t="s">
        <v>587</v>
      </c>
      <c r="B16249" t="s">
        <v>586</v>
      </c>
      <c r="D16249">
        <v>2015</v>
      </c>
      <c r="E16249" t="s">
        <v>593</v>
      </c>
      <c r="F16249" t="s">
        <v>228</v>
      </c>
      <c r="G16249" t="s">
        <v>592</v>
      </c>
      <c r="H16249" t="s">
        <v>591</v>
      </c>
      <c r="I16249" t="s">
        <v>57</v>
      </c>
      <c r="J16249" t="s">
        <v>593</v>
      </c>
      <c r="K16249">
        <v>189.47</v>
      </c>
      <c r="L16249">
        <v>194.74</v>
      </c>
      <c r="N16249">
        <v>5.26</v>
      </c>
      <c r="O16249">
        <v>1.5807</v>
      </c>
      <c r="R16249">
        <v>9.35E-2</v>
      </c>
      <c r="U16249">
        <v>0.78</v>
      </c>
    </row>
    <row r="16250" spans="1:30">
      <c r="A16250" t="s">
        <v>587</v>
      </c>
      <c r="B16250" t="s">
        <v>586</v>
      </c>
      <c r="D16250">
        <v>2015</v>
      </c>
      <c r="E16250" t="s">
        <v>593</v>
      </c>
      <c r="F16250" t="s">
        <v>228</v>
      </c>
      <c r="G16250" t="s">
        <v>592</v>
      </c>
      <c r="H16250" t="s">
        <v>591</v>
      </c>
      <c r="I16250" t="s">
        <v>57</v>
      </c>
      <c r="J16250" t="s">
        <v>593</v>
      </c>
      <c r="K16250">
        <v>194.74</v>
      </c>
      <c r="L16250">
        <v>200</v>
      </c>
      <c r="N16250">
        <v>5.26</v>
      </c>
      <c r="O16250">
        <v>1.57</v>
      </c>
      <c r="R16250">
        <v>0.11310000000000001</v>
      </c>
      <c r="U16250">
        <v>0.93</v>
      </c>
    </row>
    <row r="16251" spans="1:30">
      <c r="A16251" t="s">
        <v>587</v>
      </c>
      <c r="B16251" t="s">
        <v>586</v>
      </c>
      <c r="D16251">
        <v>2015</v>
      </c>
      <c r="E16251" t="s">
        <v>590</v>
      </c>
      <c r="F16251" t="s">
        <v>228</v>
      </c>
      <c r="G16251" t="s">
        <v>589</v>
      </c>
      <c r="H16251" t="s">
        <v>588</v>
      </c>
      <c r="I16251" t="s">
        <v>57</v>
      </c>
      <c r="J16251" t="s">
        <v>590</v>
      </c>
      <c r="K16251">
        <v>0</v>
      </c>
      <c r="L16251">
        <v>6.02</v>
      </c>
      <c r="N16251">
        <v>6.02</v>
      </c>
      <c r="O16251">
        <v>1.58</v>
      </c>
      <c r="R16251">
        <v>4.3700000000000003E-2</v>
      </c>
      <c r="U16251">
        <v>0.42</v>
      </c>
      <c r="W16251">
        <v>1.58</v>
      </c>
      <c r="AC16251">
        <v>59.72</v>
      </c>
      <c r="AD16251">
        <v>206</v>
      </c>
    </row>
    <row r="16252" spans="1:30">
      <c r="A16252" t="s">
        <v>587</v>
      </c>
      <c r="B16252" t="s">
        <v>586</v>
      </c>
      <c r="D16252">
        <v>2015</v>
      </c>
      <c r="E16252" t="s">
        <v>590</v>
      </c>
      <c r="F16252" t="s">
        <v>228</v>
      </c>
      <c r="G16252" t="s">
        <v>589</v>
      </c>
      <c r="H16252" t="s">
        <v>588</v>
      </c>
      <c r="I16252" t="s">
        <v>57</v>
      </c>
      <c r="J16252" t="s">
        <v>590</v>
      </c>
      <c r="K16252">
        <v>6.02</v>
      </c>
      <c r="L16252">
        <v>12.05</v>
      </c>
      <c r="N16252">
        <v>6.02</v>
      </c>
      <c r="O16252">
        <v>1.5733999999999999</v>
      </c>
      <c r="R16252">
        <v>4.3999999999999997E-2</v>
      </c>
      <c r="U16252">
        <v>0.42</v>
      </c>
    </row>
    <row r="16253" spans="1:30">
      <c r="A16253" t="s">
        <v>587</v>
      </c>
      <c r="B16253" t="s">
        <v>586</v>
      </c>
      <c r="D16253">
        <v>2015</v>
      </c>
      <c r="E16253" t="s">
        <v>590</v>
      </c>
      <c r="F16253" t="s">
        <v>228</v>
      </c>
      <c r="G16253" t="s">
        <v>589</v>
      </c>
      <c r="H16253" t="s">
        <v>588</v>
      </c>
      <c r="I16253" t="s">
        <v>57</v>
      </c>
      <c r="J16253" t="s">
        <v>590</v>
      </c>
      <c r="K16253">
        <v>12.05</v>
      </c>
      <c r="L16253">
        <v>18.07</v>
      </c>
      <c r="N16253">
        <v>6.02</v>
      </c>
      <c r="O16253">
        <v>1.6041000000000001</v>
      </c>
      <c r="R16253">
        <v>3.5200000000000002E-2</v>
      </c>
      <c r="U16253">
        <v>0.34</v>
      </c>
    </row>
    <row r="16254" spans="1:30">
      <c r="A16254" t="s">
        <v>587</v>
      </c>
      <c r="B16254" t="s">
        <v>586</v>
      </c>
      <c r="D16254">
        <v>2015</v>
      </c>
      <c r="E16254" t="s">
        <v>590</v>
      </c>
      <c r="F16254" t="s">
        <v>228</v>
      </c>
      <c r="G16254" t="s">
        <v>589</v>
      </c>
      <c r="H16254" t="s">
        <v>588</v>
      </c>
      <c r="I16254" t="s">
        <v>57</v>
      </c>
      <c r="J16254" t="s">
        <v>590</v>
      </c>
      <c r="K16254">
        <v>18.07</v>
      </c>
      <c r="L16254">
        <v>24.1</v>
      </c>
      <c r="N16254">
        <v>6.02</v>
      </c>
      <c r="O16254">
        <v>1.5745</v>
      </c>
      <c r="R16254">
        <v>5.5800000000000002E-2</v>
      </c>
      <c r="U16254">
        <v>0.53</v>
      </c>
    </row>
    <row r="16255" spans="1:30">
      <c r="A16255" t="s">
        <v>587</v>
      </c>
      <c r="B16255" t="s">
        <v>586</v>
      </c>
      <c r="D16255">
        <v>2015</v>
      </c>
      <c r="E16255" t="s">
        <v>590</v>
      </c>
      <c r="F16255" t="s">
        <v>228</v>
      </c>
      <c r="G16255" t="s">
        <v>589</v>
      </c>
      <c r="H16255" t="s">
        <v>588</v>
      </c>
      <c r="I16255" t="s">
        <v>57</v>
      </c>
      <c r="J16255" t="s">
        <v>590</v>
      </c>
      <c r="K16255">
        <v>24.1</v>
      </c>
      <c r="L16255">
        <v>30.12</v>
      </c>
      <c r="N16255">
        <v>6.02</v>
      </c>
      <c r="O16255">
        <v>1.58</v>
      </c>
      <c r="R16255">
        <v>0.1086</v>
      </c>
      <c r="U16255">
        <v>1.03</v>
      </c>
    </row>
    <row r="16256" spans="1:30">
      <c r="A16256" t="s">
        <v>587</v>
      </c>
      <c r="B16256" t="s">
        <v>586</v>
      </c>
      <c r="D16256">
        <v>2015</v>
      </c>
      <c r="E16256" t="s">
        <v>590</v>
      </c>
      <c r="F16256" t="s">
        <v>228</v>
      </c>
      <c r="G16256" t="s">
        <v>589</v>
      </c>
      <c r="H16256" t="s">
        <v>588</v>
      </c>
      <c r="I16256" t="s">
        <v>57</v>
      </c>
      <c r="J16256" t="s">
        <v>590</v>
      </c>
      <c r="K16256">
        <v>30.12</v>
      </c>
      <c r="L16256">
        <v>36.14</v>
      </c>
      <c r="N16256">
        <v>6.02</v>
      </c>
      <c r="O16256">
        <v>1.5891</v>
      </c>
      <c r="R16256">
        <v>7.1099999999999997E-2</v>
      </c>
      <c r="U16256">
        <v>0.68</v>
      </c>
    </row>
    <row r="16257" spans="1:21">
      <c r="A16257" t="s">
        <v>587</v>
      </c>
      <c r="B16257" t="s">
        <v>586</v>
      </c>
      <c r="D16257">
        <v>2015</v>
      </c>
      <c r="E16257" t="s">
        <v>590</v>
      </c>
      <c r="F16257" t="s">
        <v>228</v>
      </c>
      <c r="G16257" t="s">
        <v>589</v>
      </c>
      <c r="H16257" t="s">
        <v>588</v>
      </c>
      <c r="I16257" t="s">
        <v>57</v>
      </c>
      <c r="J16257" t="s">
        <v>590</v>
      </c>
      <c r="K16257">
        <v>36.14</v>
      </c>
      <c r="L16257">
        <v>42.17</v>
      </c>
      <c r="N16257">
        <v>6.02</v>
      </c>
      <c r="O16257">
        <v>1.583</v>
      </c>
      <c r="R16257">
        <v>6.3799999999999996E-2</v>
      </c>
      <c r="U16257">
        <v>0.61</v>
      </c>
    </row>
    <row r="16258" spans="1:21">
      <c r="A16258" t="s">
        <v>587</v>
      </c>
      <c r="B16258" t="s">
        <v>586</v>
      </c>
      <c r="D16258">
        <v>2015</v>
      </c>
      <c r="E16258" t="s">
        <v>590</v>
      </c>
      <c r="F16258" t="s">
        <v>228</v>
      </c>
      <c r="G16258" t="s">
        <v>589</v>
      </c>
      <c r="H16258" t="s">
        <v>588</v>
      </c>
      <c r="I16258" t="s">
        <v>57</v>
      </c>
      <c r="J16258" t="s">
        <v>590</v>
      </c>
      <c r="K16258">
        <v>42.17</v>
      </c>
      <c r="L16258">
        <v>48.19</v>
      </c>
      <c r="N16258">
        <v>6.02</v>
      </c>
      <c r="O16258">
        <v>1.6268</v>
      </c>
      <c r="R16258">
        <v>5.1999999999999998E-2</v>
      </c>
      <c r="U16258">
        <v>0.51</v>
      </c>
    </row>
    <row r="16259" spans="1:21">
      <c r="A16259" t="s">
        <v>587</v>
      </c>
      <c r="B16259" t="s">
        <v>586</v>
      </c>
      <c r="D16259">
        <v>2015</v>
      </c>
      <c r="E16259" t="s">
        <v>590</v>
      </c>
      <c r="F16259" t="s">
        <v>228</v>
      </c>
      <c r="G16259" t="s">
        <v>589</v>
      </c>
      <c r="H16259" t="s">
        <v>588</v>
      </c>
      <c r="I16259" t="s">
        <v>57</v>
      </c>
      <c r="J16259" t="s">
        <v>590</v>
      </c>
      <c r="K16259">
        <v>48.19</v>
      </c>
      <c r="L16259">
        <v>54.22</v>
      </c>
      <c r="N16259">
        <v>6.02</v>
      </c>
      <c r="O16259">
        <v>1.6413</v>
      </c>
      <c r="R16259">
        <v>9.5000000000000001E-2</v>
      </c>
      <c r="U16259">
        <v>0.94</v>
      </c>
    </row>
    <row r="16260" spans="1:21">
      <c r="A16260" t="s">
        <v>587</v>
      </c>
      <c r="B16260" t="s">
        <v>586</v>
      </c>
      <c r="D16260">
        <v>2015</v>
      </c>
      <c r="E16260" t="s">
        <v>590</v>
      </c>
      <c r="F16260" t="s">
        <v>228</v>
      </c>
      <c r="G16260" t="s">
        <v>589</v>
      </c>
      <c r="H16260" t="s">
        <v>588</v>
      </c>
      <c r="I16260" t="s">
        <v>57</v>
      </c>
      <c r="J16260" t="s">
        <v>590</v>
      </c>
      <c r="K16260">
        <v>54.22</v>
      </c>
      <c r="L16260">
        <v>60.24</v>
      </c>
      <c r="N16260">
        <v>6.02</v>
      </c>
      <c r="O16260">
        <v>1.6516</v>
      </c>
      <c r="R16260">
        <v>8.3500000000000005E-2</v>
      </c>
      <c r="U16260">
        <v>0.83</v>
      </c>
    </row>
    <row r="16261" spans="1:21">
      <c r="A16261" t="s">
        <v>587</v>
      </c>
      <c r="B16261" t="s">
        <v>586</v>
      </c>
      <c r="D16261">
        <v>2015</v>
      </c>
      <c r="E16261" t="s">
        <v>590</v>
      </c>
      <c r="F16261" t="s">
        <v>228</v>
      </c>
      <c r="G16261" t="s">
        <v>589</v>
      </c>
      <c r="H16261" t="s">
        <v>588</v>
      </c>
      <c r="I16261" t="s">
        <v>57</v>
      </c>
      <c r="J16261" t="s">
        <v>590</v>
      </c>
      <c r="K16261">
        <v>60.24</v>
      </c>
      <c r="L16261">
        <v>66.27</v>
      </c>
      <c r="N16261">
        <v>6.02</v>
      </c>
      <c r="O16261">
        <v>1.7023999999999999</v>
      </c>
      <c r="R16261">
        <v>4.1399999999999999E-2</v>
      </c>
      <c r="U16261">
        <v>0.42</v>
      </c>
    </row>
    <row r="16262" spans="1:21">
      <c r="A16262" t="s">
        <v>587</v>
      </c>
      <c r="B16262" t="s">
        <v>586</v>
      </c>
      <c r="D16262">
        <v>2015</v>
      </c>
      <c r="E16262" t="s">
        <v>590</v>
      </c>
      <c r="F16262" t="s">
        <v>228</v>
      </c>
      <c r="G16262" t="s">
        <v>589</v>
      </c>
      <c r="H16262" t="s">
        <v>588</v>
      </c>
      <c r="I16262" t="s">
        <v>57</v>
      </c>
      <c r="J16262" t="s">
        <v>590</v>
      </c>
      <c r="K16262">
        <v>66.27</v>
      </c>
      <c r="L16262">
        <v>72.290000000000006</v>
      </c>
      <c r="N16262">
        <v>6.02</v>
      </c>
      <c r="O16262">
        <v>1.6829000000000001</v>
      </c>
      <c r="R16262">
        <v>2.2599999999999999E-2</v>
      </c>
      <c r="U16262">
        <v>0.23</v>
      </c>
    </row>
    <row r="16263" spans="1:21">
      <c r="A16263" t="s">
        <v>587</v>
      </c>
      <c r="B16263" t="s">
        <v>586</v>
      </c>
      <c r="D16263">
        <v>2015</v>
      </c>
      <c r="E16263" t="s">
        <v>590</v>
      </c>
      <c r="F16263" t="s">
        <v>228</v>
      </c>
      <c r="G16263" t="s">
        <v>589</v>
      </c>
      <c r="H16263" t="s">
        <v>588</v>
      </c>
      <c r="I16263" t="s">
        <v>57</v>
      </c>
      <c r="J16263" t="s">
        <v>590</v>
      </c>
      <c r="K16263">
        <v>72.290000000000006</v>
      </c>
      <c r="L16263">
        <v>78.31</v>
      </c>
      <c r="N16263">
        <v>6.02</v>
      </c>
      <c r="O16263">
        <v>1.6969000000000001</v>
      </c>
      <c r="R16263">
        <v>9.5600000000000004E-2</v>
      </c>
      <c r="U16263">
        <v>0.98</v>
      </c>
    </row>
    <row r="16264" spans="1:21">
      <c r="A16264" t="s">
        <v>587</v>
      </c>
      <c r="B16264" t="s">
        <v>586</v>
      </c>
      <c r="D16264">
        <v>2015</v>
      </c>
      <c r="E16264" t="s">
        <v>590</v>
      </c>
      <c r="F16264" t="s">
        <v>228</v>
      </c>
      <c r="G16264" t="s">
        <v>589</v>
      </c>
      <c r="H16264" t="s">
        <v>588</v>
      </c>
      <c r="I16264" t="s">
        <v>57</v>
      </c>
      <c r="J16264" t="s">
        <v>590</v>
      </c>
      <c r="K16264">
        <v>78.31</v>
      </c>
      <c r="L16264">
        <v>84.34</v>
      </c>
      <c r="N16264">
        <v>6.02</v>
      </c>
      <c r="O16264">
        <v>1.5212000000000001</v>
      </c>
      <c r="R16264">
        <v>0.46989999999999998</v>
      </c>
      <c r="U16264">
        <v>4.3099999999999996</v>
      </c>
    </row>
    <row r="16265" spans="1:21">
      <c r="A16265" t="s">
        <v>587</v>
      </c>
      <c r="B16265" t="s">
        <v>586</v>
      </c>
      <c r="D16265">
        <v>2015</v>
      </c>
      <c r="E16265" t="s">
        <v>590</v>
      </c>
      <c r="F16265" t="s">
        <v>228</v>
      </c>
      <c r="G16265" t="s">
        <v>589</v>
      </c>
      <c r="H16265" t="s">
        <v>588</v>
      </c>
      <c r="I16265" t="s">
        <v>57</v>
      </c>
      <c r="J16265" t="s">
        <v>590</v>
      </c>
      <c r="K16265">
        <v>84.34</v>
      </c>
      <c r="L16265">
        <v>90.36</v>
      </c>
      <c r="N16265">
        <v>6.02</v>
      </c>
      <c r="O16265">
        <v>1.5363</v>
      </c>
      <c r="R16265">
        <v>0.46529999999999999</v>
      </c>
      <c r="U16265">
        <v>4.3099999999999996</v>
      </c>
    </row>
    <row r="16266" spans="1:21">
      <c r="A16266" t="s">
        <v>587</v>
      </c>
      <c r="B16266" t="s">
        <v>586</v>
      </c>
      <c r="D16266">
        <v>2015</v>
      </c>
      <c r="E16266" t="s">
        <v>590</v>
      </c>
      <c r="F16266" t="s">
        <v>228</v>
      </c>
      <c r="G16266" t="s">
        <v>589</v>
      </c>
      <c r="H16266" t="s">
        <v>588</v>
      </c>
      <c r="I16266" t="s">
        <v>57</v>
      </c>
      <c r="J16266" t="s">
        <v>590</v>
      </c>
      <c r="K16266">
        <v>90.36</v>
      </c>
      <c r="L16266">
        <v>96.39</v>
      </c>
      <c r="N16266">
        <v>6.02</v>
      </c>
      <c r="O16266">
        <v>1.4066000000000001</v>
      </c>
      <c r="R16266">
        <v>0.37509999999999999</v>
      </c>
      <c r="U16266">
        <v>3.18</v>
      </c>
    </row>
    <row r="16267" spans="1:21">
      <c r="A16267" t="s">
        <v>587</v>
      </c>
      <c r="B16267" t="s">
        <v>586</v>
      </c>
      <c r="D16267">
        <v>2015</v>
      </c>
      <c r="E16267" t="s">
        <v>590</v>
      </c>
      <c r="F16267" t="s">
        <v>228</v>
      </c>
      <c r="G16267" t="s">
        <v>589</v>
      </c>
      <c r="H16267" t="s">
        <v>588</v>
      </c>
      <c r="I16267" t="s">
        <v>57</v>
      </c>
      <c r="J16267" t="s">
        <v>590</v>
      </c>
      <c r="K16267">
        <v>96.39</v>
      </c>
      <c r="L16267">
        <v>100</v>
      </c>
      <c r="N16267">
        <v>3.61</v>
      </c>
      <c r="O16267">
        <v>1.6175999999999999</v>
      </c>
      <c r="R16267">
        <v>2.6700000000000002E-2</v>
      </c>
      <c r="U16267">
        <v>0.16</v>
      </c>
    </row>
    <row r="16268" spans="1:21">
      <c r="A16268" t="s">
        <v>587</v>
      </c>
      <c r="B16268" t="s">
        <v>586</v>
      </c>
      <c r="D16268">
        <v>2015</v>
      </c>
      <c r="E16268" t="s">
        <v>590</v>
      </c>
      <c r="F16268" t="s">
        <v>228</v>
      </c>
      <c r="G16268" t="s">
        <v>589</v>
      </c>
      <c r="H16268" t="s">
        <v>588</v>
      </c>
      <c r="I16268" t="s">
        <v>57</v>
      </c>
      <c r="J16268" t="s">
        <v>590</v>
      </c>
      <c r="K16268">
        <v>100</v>
      </c>
      <c r="L16268">
        <v>105</v>
      </c>
      <c r="N16268">
        <v>5</v>
      </c>
      <c r="O16268">
        <v>1.589</v>
      </c>
      <c r="R16268">
        <v>5.0200000000000002E-2</v>
      </c>
      <c r="U16268">
        <v>0.4</v>
      </c>
    </row>
    <row r="16269" spans="1:21">
      <c r="A16269" t="s">
        <v>587</v>
      </c>
      <c r="B16269" t="s">
        <v>586</v>
      </c>
      <c r="D16269">
        <v>2015</v>
      </c>
      <c r="E16269" t="s">
        <v>590</v>
      </c>
      <c r="F16269" t="s">
        <v>228</v>
      </c>
      <c r="G16269" t="s">
        <v>589</v>
      </c>
      <c r="H16269" t="s">
        <v>588</v>
      </c>
      <c r="I16269" t="s">
        <v>57</v>
      </c>
      <c r="J16269" t="s">
        <v>590</v>
      </c>
      <c r="K16269">
        <v>105</v>
      </c>
      <c r="L16269">
        <v>110</v>
      </c>
      <c r="N16269">
        <v>5</v>
      </c>
      <c r="O16269">
        <v>1.6509</v>
      </c>
      <c r="R16269">
        <v>2.4899999999999999E-2</v>
      </c>
      <c r="U16269">
        <v>0.21</v>
      </c>
    </row>
    <row r="16270" spans="1:21">
      <c r="A16270" t="s">
        <v>587</v>
      </c>
      <c r="B16270" t="s">
        <v>586</v>
      </c>
      <c r="D16270">
        <v>2015</v>
      </c>
      <c r="E16270" t="s">
        <v>590</v>
      </c>
      <c r="F16270" t="s">
        <v>228</v>
      </c>
      <c r="G16270" t="s">
        <v>589</v>
      </c>
      <c r="H16270" t="s">
        <v>588</v>
      </c>
      <c r="I16270" t="s">
        <v>57</v>
      </c>
      <c r="J16270" t="s">
        <v>590</v>
      </c>
      <c r="K16270">
        <v>110</v>
      </c>
      <c r="L16270">
        <v>115</v>
      </c>
      <c r="N16270">
        <v>5</v>
      </c>
      <c r="O16270">
        <v>1.7398</v>
      </c>
      <c r="R16270">
        <v>2.7799999999999998E-2</v>
      </c>
      <c r="U16270">
        <v>0.24</v>
      </c>
    </row>
    <row r="16271" spans="1:21">
      <c r="A16271" t="s">
        <v>587</v>
      </c>
      <c r="B16271" t="s">
        <v>586</v>
      </c>
      <c r="D16271">
        <v>2015</v>
      </c>
      <c r="E16271" t="s">
        <v>590</v>
      </c>
      <c r="F16271" t="s">
        <v>228</v>
      </c>
      <c r="G16271" t="s">
        <v>589</v>
      </c>
      <c r="H16271" t="s">
        <v>588</v>
      </c>
      <c r="I16271" t="s">
        <v>57</v>
      </c>
      <c r="J16271" t="s">
        <v>590</v>
      </c>
      <c r="K16271">
        <v>115</v>
      </c>
      <c r="L16271">
        <v>120</v>
      </c>
      <c r="N16271">
        <v>5</v>
      </c>
      <c r="O16271">
        <v>1.7405999999999999</v>
      </c>
      <c r="R16271">
        <v>6.5500000000000003E-2</v>
      </c>
      <c r="U16271">
        <v>0.56999999999999995</v>
      </c>
    </row>
    <row r="16272" spans="1:21">
      <c r="A16272" t="s">
        <v>587</v>
      </c>
      <c r="B16272" t="s">
        <v>586</v>
      </c>
      <c r="D16272">
        <v>2015</v>
      </c>
      <c r="E16272" t="s">
        <v>590</v>
      </c>
      <c r="F16272" t="s">
        <v>228</v>
      </c>
      <c r="G16272" t="s">
        <v>589</v>
      </c>
      <c r="H16272" t="s">
        <v>588</v>
      </c>
      <c r="I16272" t="s">
        <v>57</v>
      </c>
      <c r="J16272" t="s">
        <v>590</v>
      </c>
      <c r="K16272">
        <v>120</v>
      </c>
      <c r="L16272">
        <v>125</v>
      </c>
      <c r="N16272">
        <v>5</v>
      </c>
      <c r="O16272">
        <v>1.6787000000000001</v>
      </c>
      <c r="R16272">
        <v>2.2700000000000001E-2</v>
      </c>
      <c r="U16272">
        <v>0.19</v>
      </c>
    </row>
    <row r="16273" spans="1:21">
      <c r="A16273" t="s">
        <v>587</v>
      </c>
      <c r="B16273" t="s">
        <v>586</v>
      </c>
      <c r="D16273">
        <v>2015</v>
      </c>
      <c r="E16273" t="s">
        <v>590</v>
      </c>
      <c r="F16273" t="s">
        <v>228</v>
      </c>
      <c r="G16273" t="s">
        <v>589</v>
      </c>
      <c r="H16273" t="s">
        <v>588</v>
      </c>
      <c r="I16273" t="s">
        <v>57</v>
      </c>
      <c r="J16273" t="s">
        <v>590</v>
      </c>
      <c r="K16273">
        <v>125</v>
      </c>
      <c r="L16273">
        <v>130</v>
      </c>
      <c r="N16273">
        <v>5</v>
      </c>
      <c r="O16273">
        <v>1.6526000000000001</v>
      </c>
      <c r="R16273">
        <v>7.2099999999999997E-2</v>
      </c>
      <c r="U16273">
        <v>0.6</v>
      </c>
    </row>
    <row r="16274" spans="1:21">
      <c r="A16274" t="s">
        <v>587</v>
      </c>
      <c r="B16274" t="s">
        <v>586</v>
      </c>
      <c r="D16274">
        <v>2015</v>
      </c>
      <c r="E16274" t="s">
        <v>590</v>
      </c>
      <c r="F16274" t="s">
        <v>228</v>
      </c>
      <c r="G16274" t="s">
        <v>589</v>
      </c>
      <c r="H16274" t="s">
        <v>588</v>
      </c>
      <c r="I16274" t="s">
        <v>57</v>
      </c>
      <c r="J16274" t="s">
        <v>590</v>
      </c>
      <c r="K16274">
        <v>130</v>
      </c>
      <c r="L16274">
        <v>135</v>
      </c>
      <c r="N16274">
        <v>5</v>
      </c>
      <c r="O16274">
        <v>1.6572</v>
      </c>
      <c r="R16274">
        <v>0.16489999999999999</v>
      </c>
      <c r="U16274">
        <v>1.37</v>
      </c>
    </row>
    <row r="16275" spans="1:21">
      <c r="A16275" t="s">
        <v>587</v>
      </c>
      <c r="B16275" t="s">
        <v>586</v>
      </c>
      <c r="D16275">
        <v>2015</v>
      </c>
      <c r="E16275" t="s">
        <v>590</v>
      </c>
      <c r="F16275" t="s">
        <v>228</v>
      </c>
      <c r="G16275" t="s">
        <v>589</v>
      </c>
      <c r="H16275" t="s">
        <v>588</v>
      </c>
      <c r="I16275" t="s">
        <v>57</v>
      </c>
      <c r="J16275" t="s">
        <v>590</v>
      </c>
      <c r="K16275">
        <v>135</v>
      </c>
      <c r="L16275">
        <v>140</v>
      </c>
      <c r="N16275">
        <v>5</v>
      </c>
      <c r="O16275">
        <v>1.7674000000000001</v>
      </c>
      <c r="R16275">
        <v>0.20599999999999999</v>
      </c>
      <c r="U16275">
        <v>1.82</v>
      </c>
    </row>
    <row r="16276" spans="1:21">
      <c r="A16276" t="s">
        <v>587</v>
      </c>
      <c r="B16276" t="s">
        <v>586</v>
      </c>
      <c r="D16276">
        <v>2015</v>
      </c>
      <c r="E16276" t="s">
        <v>590</v>
      </c>
      <c r="F16276" t="s">
        <v>228</v>
      </c>
      <c r="G16276" t="s">
        <v>589</v>
      </c>
      <c r="H16276" t="s">
        <v>588</v>
      </c>
      <c r="I16276" t="s">
        <v>57</v>
      </c>
      <c r="J16276" t="s">
        <v>590</v>
      </c>
      <c r="K16276">
        <v>140</v>
      </c>
      <c r="L16276">
        <v>145</v>
      </c>
      <c r="N16276">
        <v>5</v>
      </c>
      <c r="O16276">
        <v>1.7251000000000001</v>
      </c>
      <c r="R16276">
        <v>0.20649999999999999</v>
      </c>
      <c r="U16276">
        <v>1.78</v>
      </c>
    </row>
    <row r="16277" spans="1:21">
      <c r="A16277" t="s">
        <v>587</v>
      </c>
      <c r="B16277" t="s">
        <v>586</v>
      </c>
      <c r="D16277">
        <v>2015</v>
      </c>
      <c r="E16277" t="s">
        <v>590</v>
      </c>
      <c r="F16277" t="s">
        <v>228</v>
      </c>
      <c r="G16277" t="s">
        <v>589</v>
      </c>
      <c r="H16277" t="s">
        <v>588</v>
      </c>
      <c r="I16277" t="s">
        <v>57</v>
      </c>
      <c r="J16277" t="s">
        <v>590</v>
      </c>
      <c r="K16277">
        <v>145</v>
      </c>
      <c r="L16277">
        <v>150</v>
      </c>
      <c r="N16277">
        <v>5</v>
      </c>
      <c r="O16277">
        <v>1.7383</v>
      </c>
      <c r="R16277">
        <v>4.5199999999999997E-2</v>
      </c>
      <c r="U16277">
        <v>0.39</v>
      </c>
    </row>
    <row r="16278" spans="1:21">
      <c r="A16278" t="s">
        <v>587</v>
      </c>
      <c r="B16278" t="s">
        <v>586</v>
      </c>
      <c r="D16278">
        <v>2015</v>
      </c>
      <c r="E16278" t="s">
        <v>590</v>
      </c>
      <c r="F16278" t="s">
        <v>228</v>
      </c>
      <c r="G16278" t="s">
        <v>589</v>
      </c>
      <c r="H16278" t="s">
        <v>588</v>
      </c>
      <c r="I16278" t="s">
        <v>57</v>
      </c>
      <c r="J16278" t="s">
        <v>590</v>
      </c>
      <c r="K16278">
        <v>150</v>
      </c>
      <c r="L16278">
        <v>155</v>
      </c>
      <c r="N16278">
        <v>5</v>
      </c>
      <c r="O16278">
        <v>1.7333000000000001</v>
      </c>
      <c r="R16278">
        <v>5.0500000000000003E-2</v>
      </c>
      <c r="U16278">
        <v>0.44</v>
      </c>
    </row>
    <row r="16279" spans="1:21">
      <c r="A16279" t="s">
        <v>587</v>
      </c>
      <c r="B16279" t="s">
        <v>586</v>
      </c>
      <c r="D16279">
        <v>2015</v>
      </c>
      <c r="E16279" t="s">
        <v>590</v>
      </c>
      <c r="F16279" t="s">
        <v>228</v>
      </c>
      <c r="G16279" t="s">
        <v>589</v>
      </c>
      <c r="H16279" t="s">
        <v>588</v>
      </c>
      <c r="I16279" t="s">
        <v>57</v>
      </c>
      <c r="J16279" t="s">
        <v>590</v>
      </c>
      <c r="K16279">
        <v>155</v>
      </c>
      <c r="L16279">
        <v>160</v>
      </c>
      <c r="N16279">
        <v>5</v>
      </c>
      <c r="O16279">
        <v>1.6152</v>
      </c>
      <c r="R16279">
        <v>0.1174</v>
      </c>
      <c r="U16279">
        <v>0.95</v>
      </c>
    </row>
    <row r="16280" spans="1:21">
      <c r="A16280" t="s">
        <v>587</v>
      </c>
      <c r="B16280" t="s">
        <v>586</v>
      </c>
      <c r="D16280">
        <v>2015</v>
      </c>
      <c r="E16280" t="s">
        <v>590</v>
      </c>
      <c r="F16280" t="s">
        <v>228</v>
      </c>
      <c r="G16280" t="s">
        <v>589</v>
      </c>
      <c r="H16280" t="s">
        <v>588</v>
      </c>
      <c r="I16280" t="s">
        <v>57</v>
      </c>
      <c r="J16280" t="s">
        <v>590</v>
      </c>
      <c r="K16280">
        <v>160</v>
      </c>
      <c r="L16280">
        <v>165</v>
      </c>
      <c r="N16280">
        <v>5</v>
      </c>
      <c r="O16280">
        <v>1.5297000000000001</v>
      </c>
      <c r="R16280">
        <v>0.34399999999999997</v>
      </c>
      <c r="U16280">
        <v>2.63</v>
      </c>
    </row>
    <row r="16281" spans="1:21">
      <c r="A16281" t="s">
        <v>587</v>
      </c>
      <c r="B16281" t="s">
        <v>586</v>
      </c>
      <c r="D16281">
        <v>2015</v>
      </c>
      <c r="E16281" t="s">
        <v>590</v>
      </c>
      <c r="F16281" t="s">
        <v>228</v>
      </c>
      <c r="G16281" t="s">
        <v>589</v>
      </c>
      <c r="H16281" t="s">
        <v>588</v>
      </c>
      <c r="I16281" t="s">
        <v>57</v>
      </c>
      <c r="J16281" t="s">
        <v>590</v>
      </c>
      <c r="K16281">
        <v>165</v>
      </c>
      <c r="L16281">
        <v>170</v>
      </c>
      <c r="N16281">
        <v>5</v>
      </c>
      <c r="O16281">
        <v>1.63</v>
      </c>
      <c r="R16281">
        <v>0.68600000000000005</v>
      </c>
      <c r="U16281">
        <v>5.59</v>
      </c>
    </row>
    <row r="16282" spans="1:21">
      <c r="A16282" t="s">
        <v>587</v>
      </c>
      <c r="B16282" t="s">
        <v>586</v>
      </c>
      <c r="D16282">
        <v>2015</v>
      </c>
      <c r="E16282" t="s">
        <v>590</v>
      </c>
      <c r="F16282" t="s">
        <v>228</v>
      </c>
      <c r="G16282" t="s">
        <v>589</v>
      </c>
      <c r="H16282" t="s">
        <v>588</v>
      </c>
      <c r="I16282" t="s">
        <v>57</v>
      </c>
      <c r="J16282" t="s">
        <v>590</v>
      </c>
      <c r="K16282">
        <v>170</v>
      </c>
      <c r="L16282">
        <v>175</v>
      </c>
      <c r="N16282">
        <v>5</v>
      </c>
      <c r="O16282">
        <v>1.3994</v>
      </c>
      <c r="R16282">
        <v>0.45140000000000002</v>
      </c>
      <c r="U16282">
        <v>3.16</v>
      </c>
    </row>
    <row r="16283" spans="1:21">
      <c r="A16283" t="s">
        <v>587</v>
      </c>
      <c r="B16283" t="s">
        <v>586</v>
      </c>
      <c r="D16283">
        <v>2015</v>
      </c>
      <c r="E16283" t="s">
        <v>590</v>
      </c>
      <c r="F16283" t="s">
        <v>228</v>
      </c>
      <c r="G16283" t="s">
        <v>589</v>
      </c>
      <c r="H16283" t="s">
        <v>588</v>
      </c>
      <c r="I16283" t="s">
        <v>57</v>
      </c>
      <c r="J16283" t="s">
        <v>590</v>
      </c>
      <c r="K16283">
        <v>175</v>
      </c>
      <c r="L16283">
        <v>180</v>
      </c>
      <c r="N16283">
        <v>5</v>
      </c>
      <c r="O16283">
        <v>1.5009999999999999</v>
      </c>
      <c r="R16283">
        <v>0.39839999999999998</v>
      </c>
      <c r="U16283">
        <v>2.99</v>
      </c>
    </row>
    <row r="16284" spans="1:21">
      <c r="A16284" t="s">
        <v>587</v>
      </c>
      <c r="B16284" t="s">
        <v>586</v>
      </c>
      <c r="D16284">
        <v>2015</v>
      </c>
      <c r="E16284" t="s">
        <v>590</v>
      </c>
      <c r="F16284" t="s">
        <v>228</v>
      </c>
      <c r="G16284" t="s">
        <v>589</v>
      </c>
      <c r="H16284" t="s">
        <v>588</v>
      </c>
      <c r="I16284" t="s">
        <v>57</v>
      </c>
      <c r="J16284" t="s">
        <v>590</v>
      </c>
      <c r="K16284">
        <v>180</v>
      </c>
      <c r="L16284">
        <v>185</v>
      </c>
      <c r="N16284">
        <v>5</v>
      </c>
      <c r="O16284">
        <v>1.2719</v>
      </c>
      <c r="R16284">
        <v>0.52790000000000004</v>
      </c>
      <c r="U16284">
        <v>3.36</v>
      </c>
    </row>
    <row r="16285" spans="1:21">
      <c r="A16285" t="s">
        <v>587</v>
      </c>
      <c r="B16285" t="s">
        <v>586</v>
      </c>
      <c r="D16285">
        <v>2015</v>
      </c>
      <c r="E16285" t="s">
        <v>590</v>
      </c>
      <c r="F16285" t="s">
        <v>228</v>
      </c>
      <c r="G16285" t="s">
        <v>589</v>
      </c>
      <c r="H16285" t="s">
        <v>588</v>
      </c>
      <c r="I16285" t="s">
        <v>57</v>
      </c>
      <c r="J16285" t="s">
        <v>590</v>
      </c>
      <c r="K16285">
        <v>185</v>
      </c>
      <c r="L16285">
        <v>190</v>
      </c>
      <c r="N16285">
        <v>5</v>
      </c>
      <c r="O16285">
        <v>1.2404999999999999</v>
      </c>
      <c r="R16285">
        <v>0.69740000000000002</v>
      </c>
      <c r="U16285">
        <v>4.33</v>
      </c>
    </row>
    <row r="16286" spans="1:21">
      <c r="A16286" t="s">
        <v>587</v>
      </c>
      <c r="B16286" t="s">
        <v>586</v>
      </c>
      <c r="D16286">
        <v>2015</v>
      </c>
      <c r="E16286" t="s">
        <v>590</v>
      </c>
      <c r="F16286" t="s">
        <v>228</v>
      </c>
      <c r="G16286" t="s">
        <v>589</v>
      </c>
      <c r="H16286" t="s">
        <v>588</v>
      </c>
      <c r="I16286" t="s">
        <v>57</v>
      </c>
      <c r="J16286" t="s">
        <v>590</v>
      </c>
      <c r="K16286">
        <v>190</v>
      </c>
      <c r="L16286">
        <v>195</v>
      </c>
      <c r="N16286">
        <v>5</v>
      </c>
      <c r="O16286">
        <v>1.4011</v>
      </c>
      <c r="R16286">
        <v>0.48499999999999999</v>
      </c>
      <c r="U16286">
        <v>3.4</v>
      </c>
    </row>
    <row r="16287" spans="1:21">
      <c r="A16287" t="s">
        <v>587</v>
      </c>
      <c r="B16287" t="s">
        <v>586</v>
      </c>
      <c r="D16287">
        <v>2015</v>
      </c>
      <c r="E16287" t="s">
        <v>590</v>
      </c>
      <c r="F16287" t="s">
        <v>228</v>
      </c>
      <c r="G16287" t="s">
        <v>589</v>
      </c>
      <c r="H16287" t="s">
        <v>588</v>
      </c>
      <c r="I16287" t="s">
        <v>57</v>
      </c>
      <c r="J16287" t="s">
        <v>590</v>
      </c>
      <c r="K16287">
        <v>195</v>
      </c>
      <c r="L16287">
        <v>200</v>
      </c>
      <c r="N16287">
        <v>5</v>
      </c>
      <c r="O16287">
        <v>1.4917</v>
      </c>
      <c r="R16287">
        <v>0.33760000000000001</v>
      </c>
      <c r="U16287">
        <v>2.52</v>
      </c>
    </row>
    <row r="16288" spans="1:21">
      <c r="A16288" t="s">
        <v>587</v>
      </c>
      <c r="B16288" t="s">
        <v>586</v>
      </c>
      <c r="D16288">
        <v>2015</v>
      </c>
      <c r="E16288" t="s">
        <v>590</v>
      </c>
      <c r="F16288" t="s">
        <v>228</v>
      </c>
      <c r="G16288" t="s">
        <v>589</v>
      </c>
      <c r="H16288" t="s">
        <v>588</v>
      </c>
      <c r="I16288" t="s">
        <v>57</v>
      </c>
      <c r="J16288" t="s">
        <v>590</v>
      </c>
      <c r="K16288">
        <v>200</v>
      </c>
      <c r="L16288">
        <v>205</v>
      </c>
      <c r="N16288">
        <v>5</v>
      </c>
      <c r="O16288">
        <v>1.5445</v>
      </c>
      <c r="R16288">
        <v>0.3014</v>
      </c>
      <c r="U16288">
        <v>2.33</v>
      </c>
    </row>
    <row r="16289" spans="1:30">
      <c r="A16289" t="s">
        <v>587</v>
      </c>
      <c r="B16289" t="s">
        <v>586</v>
      </c>
      <c r="D16289">
        <v>2015</v>
      </c>
      <c r="E16289" t="s">
        <v>590</v>
      </c>
      <c r="F16289" t="s">
        <v>228</v>
      </c>
      <c r="G16289" t="s">
        <v>589</v>
      </c>
      <c r="H16289" t="s">
        <v>588</v>
      </c>
      <c r="I16289" t="s">
        <v>57</v>
      </c>
      <c r="J16289" t="s">
        <v>590</v>
      </c>
      <c r="K16289">
        <v>205</v>
      </c>
      <c r="L16289">
        <v>206</v>
      </c>
      <c r="N16289">
        <v>1</v>
      </c>
      <c r="O16289">
        <v>0.96509999999999996</v>
      </c>
      <c r="R16289">
        <v>0.61539999999999995</v>
      </c>
      <c r="U16289">
        <v>0.59</v>
      </c>
    </row>
    <row r="16290" spans="1:30">
      <c r="A16290" t="s">
        <v>587</v>
      </c>
      <c r="B16290" t="s">
        <v>586</v>
      </c>
      <c r="D16290">
        <v>2015</v>
      </c>
      <c r="E16290" t="s">
        <v>585</v>
      </c>
      <c r="F16290" t="s">
        <v>228</v>
      </c>
      <c r="G16290" t="s">
        <v>584</v>
      </c>
      <c r="H16290" t="s">
        <v>583</v>
      </c>
      <c r="I16290" t="s">
        <v>154</v>
      </c>
      <c r="J16290" t="s">
        <v>585</v>
      </c>
      <c r="K16290">
        <v>0</v>
      </c>
      <c r="L16290">
        <v>5.26</v>
      </c>
      <c r="N16290">
        <v>5.26</v>
      </c>
      <c r="O16290">
        <v>1.6737</v>
      </c>
      <c r="R16290">
        <v>4.4200000000000003E-2</v>
      </c>
      <c r="U16290">
        <v>0.39</v>
      </c>
      <c r="W16290">
        <v>1.44</v>
      </c>
      <c r="AC16290">
        <v>92.5</v>
      </c>
      <c r="AD16290">
        <v>193.33333329999999</v>
      </c>
    </row>
    <row r="16291" spans="1:30">
      <c r="A16291" t="s">
        <v>587</v>
      </c>
      <c r="B16291" t="s">
        <v>586</v>
      </c>
      <c r="D16291">
        <v>2015</v>
      </c>
      <c r="E16291" t="s">
        <v>585</v>
      </c>
      <c r="F16291" t="s">
        <v>228</v>
      </c>
      <c r="G16291" t="s">
        <v>584</v>
      </c>
      <c r="H16291" t="s">
        <v>583</v>
      </c>
      <c r="I16291" t="s">
        <v>154</v>
      </c>
      <c r="J16291" t="s">
        <v>585</v>
      </c>
      <c r="K16291">
        <v>5.26</v>
      </c>
      <c r="L16291">
        <v>10.53</v>
      </c>
      <c r="N16291">
        <v>5.26</v>
      </c>
      <c r="O16291">
        <v>1.5581</v>
      </c>
      <c r="R16291">
        <v>0.17299999999999999</v>
      </c>
      <c r="U16291">
        <v>1.42</v>
      </c>
    </row>
    <row r="16292" spans="1:30">
      <c r="A16292" t="s">
        <v>587</v>
      </c>
      <c r="B16292" t="s">
        <v>586</v>
      </c>
      <c r="D16292">
        <v>2015</v>
      </c>
      <c r="E16292" t="s">
        <v>585</v>
      </c>
      <c r="F16292" t="s">
        <v>228</v>
      </c>
      <c r="G16292" t="s">
        <v>584</v>
      </c>
      <c r="H16292" t="s">
        <v>583</v>
      </c>
      <c r="I16292" t="s">
        <v>154</v>
      </c>
      <c r="J16292" t="s">
        <v>585</v>
      </c>
      <c r="K16292">
        <v>10.53</v>
      </c>
      <c r="L16292">
        <v>15.79</v>
      </c>
      <c r="N16292">
        <v>5.26</v>
      </c>
      <c r="O16292">
        <v>1.3552</v>
      </c>
      <c r="R16292">
        <v>0.55569999999999997</v>
      </c>
      <c r="U16292">
        <v>3.96</v>
      </c>
    </row>
    <row r="16293" spans="1:30">
      <c r="A16293" t="s">
        <v>587</v>
      </c>
      <c r="B16293" t="s">
        <v>586</v>
      </c>
      <c r="D16293">
        <v>2015</v>
      </c>
      <c r="E16293" t="s">
        <v>585</v>
      </c>
      <c r="F16293" t="s">
        <v>228</v>
      </c>
      <c r="G16293" t="s">
        <v>584</v>
      </c>
      <c r="H16293" t="s">
        <v>583</v>
      </c>
      <c r="I16293" t="s">
        <v>154</v>
      </c>
      <c r="J16293" t="s">
        <v>585</v>
      </c>
      <c r="K16293">
        <v>15.79</v>
      </c>
      <c r="L16293">
        <v>21.05</v>
      </c>
      <c r="N16293">
        <v>5.26</v>
      </c>
      <c r="O16293">
        <v>1.4715</v>
      </c>
      <c r="R16293">
        <v>0.29659999999999997</v>
      </c>
      <c r="U16293">
        <v>2.2999999999999998</v>
      </c>
    </row>
    <row r="16294" spans="1:30">
      <c r="A16294" t="s">
        <v>587</v>
      </c>
      <c r="B16294" t="s">
        <v>586</v>
      </c>
      <c r="D16294">
        <v>2015</v>
      </c>
      <c r="E16294" t="s">
        <v>585</v>
      </c>
      <c r="F16294" t="s">
        <v>228</v>
      </c>
      <c r="G16294" t="s">
        <v>584</v>
      </c>
      <c r="H16294" t="s">
        <v>583</v>
      </c>
      <c r="I16294" t="s">
        <v>154</v>
      </c>
      <c r="J16294" t="s">
        <v>585</v>
      </c>
      <c r="K16294">
        <v>21.05</v>
      </c>
      <c r="L16294">
        <v>26.32</v>
      </c>
      <c r="N16294">
        <v>5.26</v>
      </c>
      <c r="O16294">
        <v>1.4645999999999999</v>
      </c>
      <c r="R16294">
        <v>0.35439999999999999</v>
      </c>
      <c r="U16294">
        <v>2.73</v>
      </c>
    </row>
    <row r="16295" spans="1:30">
      <c r="A16295" t="s">
        <v>587</v>
      </c>
      <c r="B16295" t="s">
        <v>586</v>
      </c>
      <c r="D16295">
        <v>2015</v>
      </c>
      <c r="E16295" t="s">
        <v>585</v>
      </c>
      <c r="F16295" t="s">
        <v>228</v>
      </c>
      <c r="G16295" t="s">
        <v>584</v>
      </c>
      <c r="H16295" t="s">
        <v>583</v>
      </c>
      <c r="I16295" t="s">
        <v>154</v>
      </c>
      <c r="J16295" t="s">
        <v>585</v>
      </c>
      <c r="K16295">
        <v>26.32</v>
      </c>
      <c r="L16295">
        <v>31.58</v>
      </c>
      <c r="N16295">
        <v>5.26</v>
      </c>
      <c r="O16295">
        <v>1.4713000000000001</v>
      </c>
      <c r="R16295">
        <v>0.29310000000000003</v>
      </c>
      <c r="U16295">
        <v>2.27</v>
      </c>
    </row>
    <row r="16296" spans="1:30">
      <c r="A16296" t="s">
        <v>587</v>
      </c>
      <c r="B16296" t="s">
        <v>586</v>
      </c>
      <c r="D16296">
        <v>2015</v>
      </c>
      <c r="E16296" t="s">
        <v>585</v>
      </c>
      <c r="F16296" t="s">
        <v>228</v>
      </c>
      <c r="G16296" t="s">
        <v>584</v>
      </c>
      <c r="H16296" t="s">
        <v>583</v>
      </c>
      <c r="I16296" t="s">
        <v>154</v>
      </c>
      <c r="J16296" t="s">
        <v>585</v>
      </c>
      <c r="K16296">
        <v>31.58</v>
      </c>
      <c r="L16296">
        <v>36.840000000000003</v>
      </c>
      <c r="N16296">
        <v>5.26</v>
      </c>
      <c r="O16296">
        <v>1.5031000000000001</v>
      </c>
      <c r="R16296">
        <v>0.27060000000000001</v>
      </c>
      <c r="U16296">
        <v>2.14</v>
      </c>
    </row>
    <row r="16297" spans="1:30">
      <c r="A16297" t="s">
        <v>587</v>
      </c>
      <c r="B16297" t="s">
        <v>586</v>
      </c>
      <c r="D16297">
        <v>2015</v>
      </c>
      <c r="E16297" t="s">
        <v>585</v>
      </c>
      <c r="F16297" t="s">
        <v>228</v>
      </c>
      <c r="G16297" t="s">
        <v>584</v>
      </c>
      <c r="H16297" t="s">
        <v>583</v>
      </c>
      <c r="I16297" t="s">
        <v>154</v>
      </c>
      <c r="J16297" t="s">
        <v>585</v>
      </c>
      <c r="K16297">
        <v>36.840000000000003</v>
      </c>
      <c r="L16297">
        <v>42.11</v>
      </c>
      <c r="N16297">
        <v>5.26</v>
      </c>
      <c r="O16297">
        <v>1.4269000000000001</v>
      </c>
      <c r="R16297">
        <v>0.38990000000000002</v>
      </c>
      <c r="U16297">
        <v>2.93</v>
      </c>
    </row>
    <row r="16298" spans="1:30">
      <c r="A16298" t="s">
        <v>587</v>
      </c>
      <c r="B16298" t="s">
        <v>586</v>
      </c>
      <c r="D16298">
        <v>2015</v>
      </c>
      <c r="E16298" t="s">
        <v>585</v>
      </c>
      <c r="F16298" t="s">
        <v>228</v>
      </c>
      <c r="G16298" t="s">
        <v>584</v>
      </c>
      <c r="H16298" t="s">
        <v>583</v>
      </c>
      <c r="I16298" t="s">
        <v>154</v>
      </c>
      <c r="J16298" t="s">
        <v>585</v>
      </c>
      <c r="K16298">
        <v>42.11</v>
      </c>
      <c r="L16298">
        <v>47.37</v>
      </c>
      <c r="N16298">
        <v>5.26</v>
      </c>
      <c r="O16298">
        <v>1.5412999999999999</v>
      </c>
      <c r="R16298">
        <v>0.15240000000000001</v>
      </c>
      <c r="U16298">
        <v>1.24</v>
      </c>
    </row>
    <row r="16299" spans="1:30">
      <c r="A16299" t="s">
        <v>587</v>
      </c>
      <c r="B16299" t="s">
        <v>586</v>
      </c>
      <c r="D16299">
        <v>2015</v>
      </c>
      <c r="E16299" t="s">
        <v>585</v>
      </c>
      <c r="F16299" t="s">
        <v>228</v>
      </c>
      <c r="G16299" t="s">
        <v>584</v>
      </c>
      <c r="H16299" t="s">
        <v>583</v>
      </c>
      <c r="I16299" t="s">
        <v>154</v>
      </c>
      <c r="J16299" t="s">
        <v>585</v>
      </c>
      <c r="K16299">
        <v>47.37</v>
      </c>
      <c r="L16299">
        <v>52.63</v>
      </c>
      <c r="N16299">
        <v>5.26</v>
      </c>
      <c r="O16299">
        <v>1.4251</v>
      </c>
      <c r="R16299">
        <v>0.3246</v>
      </c>
      <c r="U16299">
        <v>2.4300000000000002</v>
      </c>
    </row>
    <row r="16300" spans="1:30">
      <c r="A16300" t="s">
        <v>587</v>
      </c>
      <c r="B16300" t="s">
        <v>586</v>
      </c>
      <c r="D16300">
        <v>2015</v>
      </c>
      <c r="E16300" t="s">
        <v>585</v>
      </c>
      <c r="F16300" t="s">
        <v>228</v>
      </c>
      <c r="G16300" t="s">
        <v>584</v>
      </c>
      <c r="H16300" t="s">
        <v>583</v>
      </c>
      <c r="I16300" t="s">
        <v>154</v>
      </c>
      <c r="J16300" t="s">
        <v>585</v>
      </c>
      <c r="K16300">
        <v>52.63</v>
      </c>
      <c r="L16300">
        <v>57.89</v>
      </c>
      <c r="N16300">
        <v>5.26</v>
      </c>
      <c r="O16300">
        <v>1.4611000000000001</v>
      </c>
      <c r="R16300">
        <v>0.32219999999999999</v>
      </c>
      <c r="U16300">
        <v>2.48</v>
      </c>
    </row>
    <row r="16301" spans="1:30">
      <c r="A16301" t="s">
        <v>587</v>
      </c>
      <c r="B16301" t="s">
        <v>586</v>
      </c>
      <c r="D16301">
        <v>2015</v>
      </c>
      <c r="E16301" t="s">
        <v>585</v>
      </c>
      <c r="F16301" t="s">
        <v>228</v>
      </c>
      <c r="G16301" t="s">
        <v>584</v>
      </c>
      <c r="H16301" t="s">
        <v>583</v>
      </c>
      <c r="I16301" t="s">
        <v>154</v>
      </c>
      <c r="J16301" t="s">
        <v>585</v>
      </c>
      <c r="K16301">
        <v>57.89</v>
      </c>
      <c r="L16301">
        <v>63.16</v>
      </c>
      <c r="N16301">
        <v>5.26</v>
      </c>
      <c r="O16301">
        <v>1.2291000000000001</v>
      </c>
      <c r="R16301">
        <v>1.1084000000000001</v>
      </c>
      <c r="U16301">
        <v>7.17</v>
      </c>
    </row>
    <row r="16302" spans="1:30">
      <c r="A16302" t="s">
        <v>587</v>
      </c>
      <c r="B16302" t="s">
        <v>586</v>
      </c>
      <c r="D16302">
        <v>2015</v>
      </c>
      <c r="E16302" t="s">
        <v>585</v>
      </c>
      <c r="F16302" t="s">
        <v>228</v>
      </c>
      <c r="G16302" t="s">
        <v>584</v>
      </c>
      <c r="H16302" t="s">
        <v>583</v>
      </c>
      <c r="I16302" t="s">
        <v>154</v>
      </c>
      <c r="J16302" t="s">
        <v>585</v>
      </c>
      <c r="K16302">
        <v>63.16</v>
      </c>
      <c r="L16302">
        <v>68.42</v>
      </c>
      <c r="N16302">
        <v>5.26</v>
      </c>
      <c r="O16302">
        <v>1.1097999999999999</v>
      </c>
      <c r="R16302">
        <v>1.1027</v>
      </c>
      <c r="U16302">
        <v>6.44</v>
      </c>
    </row>
    <row r="16303" spans="1:30">
      <c r="A16303" t="s">
        <v>587</v>
      </c>
      <c r="B16303" t="s">
        <v>586</v>
      </c>
      <c r="D16303">
        <v>2015</v>
      </c>
      <c r="E16303" t="s">
        <v>585</v>
      </c>
      <c r="F16303" t="s">
        <v>228</v>
      </c>
      <c r="G16303" t="s">
        <v>584</v>
      </c>
      <c r="H16303" t="s">
        <v>583</v>
      </c>
      <c r="I16303" t="s">
        <v>154</v>
      </c>
      <c r="J16303" t="s">
        <v>585</v>
      </c>
      <c r="K16303">
        <v>68.42</v>
      </c>
      <c r="L16303">
        <v>73.680000000000007</v>
      </c>
      <c r="N16303">
        <v>5.26</v>
      </c>
      <c r="O16303">
        <v>1.2638</v>
      </c>
      <c r="R16303">
        <v>0.60580000000000001</v>
      </c>
      <c r="U16303">
        <v>4.03</v>
      </c>
    </row>
    <row r="16304" spans="1:30">
      <c r="A16304" t="s">
        <v>587</v>
      </c>
      <c r="B16304" t="s">
        <v>586</v>
      </c>
      <c r="D16304">
        <v>2015</v>
      </c>
      <c r="E16304" t="s">
        <v>585</v>
      </c>
      <c r="F16304" t="s">
        <v>228</v>
      </c>
      <c r="G16304" t="s">
        <v>584</v>
      </c>
      <c r="H16304" t="s">
        <v>583</v>
      </c>
      <c r="I16304" t="s">
        <v>154</v>
      </c>
      <c r="J16304" t="s">
        <v>585</v>
      </c>
      <c r="K16304">
        <v>73.680000000000007</v>
      </c>
      <c r="L16304">
        <v>78.95</v>
      </c>
      <c r="N16304">
        <v>5.26</v>
      </c>
      <c r="O16304">
        <v>1.3684000000000001</v>
      </c>
      <c r="R16304">
        <v>0.43680000000000002</v>
      </c>
      <c r="U16304">
        <v>3.15</v>
      </c>
    </row>
    <row r="16305" spans="1:21">
      <c r="A16305" t="s">
        <v>587</v>
      </c>
      <c r="B16305" t="s">
        <v>586</v>
      </c>
      <c r="D16305">
        <v>2015</v>
      </c>
      <c r="E16305" t="s">
        <v>585</v>
      </c>
      <c r="F16305" t="s">
        <v>228</v>
      </c>
      <c r="G16305" t="s">
        <v>584</v>
      </c>
      <c r="H16305" t="s">
        <v>583</v>
      </c>
      <c r="I16305" t="s">
        <v>154</v>
      </c>
      <c r="J16305" t="s">
        <v>585</v>
      </c>
      <c r="K16305">
        <v>78.95</v>
      </c>
      <c r="L16305">
        <v>84.21</v>
      </c>
      <c r="N16305">
        <v>5.26</v>
      </c>
      <c r="O16305">
        <v>1.3101</v>
      </c>
      <c r="R16305">
        <v>0.52559999999999996</v>
      </c>
      <c r="U16305">
        <v>3.62</v>
      </c>
    </row>
    <row r="16306" spans="1:21">
      <c r="A16306" t="s">
        <v>587</v>
      </c>
      <c r="B16306" t="s">
        <v>586</v>
      </c>
      <c r="D16306">
        <v>2015</v>
      </c>
      <c r="E16306" t="s">
        <v>585</v>
      </c>
      <c r="F16306" t="s">
        <v>228</v>
      </c>
      <c r="G16306" t="s">
        <v>584</v>
      </c>
      <c r="H16306" t="s">
        <v>583</v>
      </c>
      <c r="I16306" t="s">
        <v>154</v>
      </c>
      <c r="J16306" t="s">
        <v>585</v>
      </c>
      <c r="K16306">
        <v>84.21</v>
      </c>
      <c r="L16306">
        <v>89.47</v>
      </c>
      <c r="N16306">
        <v>5.26</v>
      </c>
      <c r="O16306">
        <v>1.5291999999999999</v>
      </c>
      <c r="R16306">
        <v>0.17810000000000001</v>
      </c>
      <c r="U16306">
        <v>1.43</v>
      </c>
    </row>
    <row r="16307" spans="1:21">
      <c r="A16307" t="s">
        <v>587</v>
      </c>
      <c r="B16307" t="s">
        <v>586</v>
      </c>
      <c r="D16307">
        <v>2015</v>
      </c>
      <c r="E16307" t="s">
        <v>585</v>
      </c>
      <c r="F16307" t="s">
        <v>228</v>
      </c>
      <c r="G16307" t="s">
        <v>584</v>
      </c>
      <c r="H16307" t="s">
        <v>583</v>
      </c>
      <c r="I16307" t="s">
        <v>154</v>
      </c>
      <c r="J16307" t="s">
        <v>585</v>
      </c>
      <c r="K16307">
        <v>89.47</v>
      </c>
      <c r="L16307">
        <v>94.74</v>
      </c>
      <c r="N16307">
        <v>5.26</v>
      </c>
      <c r="O16307">
        <v>1.5525</v>
      </c>
      <c r="R16307">
        <v>0.1658</v>
      </c>
      <c r="U16307">
        <v>1.35</v>
      </c>
    </row>
    <row r="16308" spans="1:21">
      <c r="A16308" t="s">
        <v>587</v>
      </c>
      <c r="B16308" t="s">
        <v>586</v>
      </c>
      <c r="D16308">
        <v>2015</v>
      </c>
      <c r="E16308" t="s">
        <v>585</v>
      </c>
      <c r="F16308" t="s">
        <v>228</v>
      </c>
      <c r="G16308" t="s">
        <v>584</v>
      </c>
      <c r="H16308" t="s">
        <v>583</v>
      </c>
      <c r="I16308" t="s">
        <v>154</v>
      </c>
      <c r="J16308" t="s">
        <v>585</v>
      </c>
      <c r="K16308">
        <v>94.74</v>
      </c>
      <c r="L16308">
        <v>100</v>
      </c>
      <c r="N16308">
        <v>5.26</v>
      </c>
      <c r="O16308">
        <v>1.4903999999999999</v>
      </c>
      <c r="R16308">
        <v>0.22220000000000001</v>
      </c>
      <c r="U16308">
        <v>1.74</v>
      </c>
    </row>
    <row r="16309" spans="1:21">
      <c r="A16309" t="s">
        <v>587</v>
      </c>
      <c r="B16309" t="s">
        <v>586</v>
      </c>
      <c r="D16309">
        <v>2015</v>
      </c>
      <c r="E16309" t="s">
        <v>585</v>
      </c>
      <c r="F16309" t="s">
        <v>228</v>
      </c>
      <c r="G16309" t="s">
        <v>584</v>
      </c>
      <c r="H16309" t="s">
        <v>583</v>
      </c>
      <c r="I16309" t="s">
        <v>154</v>
      </c>
      <c r="J16309" t="s">
        <v>585</v>
      </c>
      <c r="K16309">
        <v>100</v>
      </c>
      <c r="L16309">
        <v>106.67</v>
      </c>
      <c r="N16309">
        <v>6.67</v>
      </c>
      <c r="O16309">
        <v>1.4246000000000001</v>
      </c>
      <c r="R16309">
        <v>0.3609</v>
      </c>
      <c r="U16309">
        <v>3.43</v>
      </c>
    </row>
    <row r="16310" spans="1:21">
      <c r="A16310" t="s">
        <v>587</v>
      </c>
      <c r="B16310" t="s">
        <v>586</v>
      </c>
      <c r="D16310">
        <v>2015</v>
      </c>
      <c r="E16310" t="s">
        <v>585</v>
      </c>
      <c r="F16310" t="s">
        <v>228</v>
      </c>
      <c r="G16310" t="s">
        <v>584</v>
      </c>
      <c r="H16310" t="s">
        <v>583</v>
      </c>
      <c r="I16310" t="s">
        <v>154</v>
      </c>
      <c r="J16310" t="s">
        <v>585</v>
      </c>
      <c r="K16310">
        <v>106.67</v>
      </c>
      <c r="L16310">
        <v>113.33</v>
      </c>
      <c r="N16310">
        <v>6.67</v>
      </c>
      <c r="O16310">
        <v>1.1973</v>
      </c>
      <c r="R16310">
        <v>0.69579999999999997</v>
      </c>
      <c r="U16310">
        <v>5.55</v>
      </c>
    </row>
    <row r="16311" spans="1:21">
      <c r="A16311" t="s">
        <v>587</v>
      </c>
      <c r="B16311" t="s">
        <v>586</v>
      </c>
      <c r="D16311">
        <v>2015</v>
      </c>
      <c r="E16311" t="s">
        <v>585</v>
      </c>
      <c r="F16311" t="s">
        <v>228</v>
      </c>
      <c r="G16311" t="s">
        <v>584</v>
      </c>
      <c r="H16311" t="s">
        <v>583</v>
      </c>
      <c r="I16311" t="s">
        <v>154</v>
      </c>
      <c r="J16311" t="s">
        <v>585</v>
      </c>
      <c r="K16311">
        <v>113.33</v>
      </c>
      <c r="L16311">
        <v>120</v>
      </c>
      <c r="N16311">
        <v>6.67</v>
      </c>
      <c r="O16311">
        <v>1.3002</v>
      </c>
      <c r="R16311">
        <v>0.50609999999999999</v>
      </c>
      <c r="U16311">
        <v>4.3899999999999997</v>
      </c>
    </row>
    <row r="16312" spans="1:21">
      <c r="A16312" t="s">
        <v>587</v>
      </c>
      <c r="B16312" t="s">
        <v>586</v>
      </c>
      <c r="D16312">
        <v>2015</v>
      </c>
      <c r="E16312" t="s">
        <v>585</v>
      </c>
      <c r="F16312" t="s">
        <v>228</v>
      </c>
      <c r="G16312" t="s">
        <v>584</v>
      </c>
      <c r="H16312" t="s">
        <v>583</v>
      </c>
      <c r="I16312" t="s">
        <v>154</v>
      </c>
      <c r="J16312" t="s">
        <v>585</v>
      </c>
      <c r="K16312">
        <v>120</v>
      </c>
      <c r="L16312">
        <v>126.67</v>
      </c>
      <c r="N16312">
        <v>6.67</v>
      </c>
      <c r="O16312">
        <v>1.4581</v>
      </c>
      <c r="R16312">
        <v>0.19800000000000001</v>
      </c>
      <c r="U16312">
        <v>1.92</v>
      </c>
    </row>
    <row r="16313" spans="1:21">
      <c r="A16313" t="s">
        <v>587</v>
      </c>
      <c r="B16313" t="s">
        <v>586</v>
      </c>
      <c r="D16313">
        <v>2015</v>
      </c>
      <c r="E16313" t="s">
        <v>585</v>
      </c>
      <c r="F16313" t="s">
        <v>228</v>
      </c>
      <c r="G16313" t="s">
        <v>584</v>
      </c>
      <c r="H16313" t="s">
        <v>583</v>
      </c>
      <c r="I16313" t="s">
        <v>154</v>
      </c>
      <c r="J16313" t="s">
        <v>585</v>
      </c>
      <c r="K16313">
        <v>126.67</v>
      </c>
      <c r="L16313">
        <v>133.33000000000001</v>
      </c>
      <c r="N16313">
        <v>6.67</v>
      </c>
      <c r="O16313">
        <v>1.5733999999999999</v>
      </c>
      <c r="R16313">
        <v>0.1052</v>
      </c>
      <c r="U16313">
        <v>1.1000000000000001</v>
      </c>
    </row>
    <row r="16314" spans="1:21">
      <c r="A16314" t="s">
        <v>587</v>
      </c>
      <c r="B16314" t="s">
        <v>586</v>
      </c>
      <c r="D16314">
        <v>2015</v>
      </c>
      <c r="E16314" t="s">
        <v>585</v>
      </c>
      <c r="F16314" t="s">
        <v>228</v>
      </c>
      <c r="G16314" t="s">
        <v>584</v>
      </c>
      <c r="H16314" t="s">
        <v>583</v>
      </c>
      <c r="I16314" t="s">
        <v>154</v>
      </c>
      <c r="J16314" t="s">
        <v>585</v>
      </c>
      <c r="K16314">
        <v>133.33000000000001</v>
      </c>
      <c r="L16314">
        <v>140</v>
      </c>
      <c r="N16314">
        <v>6.67</v>
      </c>
      <c r="O16314">
        <v>1.6207</v>
      </c>
      <c r="R16314">
        <v>0.17199999999999999</v>
      </c>
      <c r="U16314">
        <v>1.86</v>
      </c>
    </row>
    <row r="16315" spans="1:21">
      <c r="A16315" t="s">
        <v>587</v>
      </c>
      <c r="B16315" t="s">
        <v>586</v>
      </c>
      <c r="D16315">
        <v>2015</v>
      </c>
      <c r="E16315" t="s">
        <v>585</v>
      </c>
      <c r="F16315" t="s">
        <v>228</v>
      </c>
      <c r="G16315" t="s">
        <v>584</v>
      </c>
      <c r="H16315" t="s">
        <v>583</v>
      </c>
      <c r="I16315" t="s">
        <v>154</v>
      </c>
      <c r="J16315" t="s">
        <v>585</v>
      </c>
      <c r="K16315">
        <v>140</v>
      </c>
      <c r="L16315">
        <v>146.66999999999999</v>
      </c>
      <c r="N16315">
        <v>6.67</v>
      </c>
      <c r="O16315">
        <v>1.4798</v>
      </c>
      <c r="R16315">
        <v>0.28560000000000002</v>
      </c>
      <c r="U16315">
        <v>2.82</v>
      </c>
    </row>
    <row r="16316" spans="1:21">
      <c r="A16316" t="s">
        <v>587</v>
      </c>
      <c r="B16316" t="s">
        <v>586</v>
      </c>
      <c r="D16316">
        <v>2015</v>
      </c>
      <c r="E16316" t="s">
        <v>585</v>
      </c>
      <c r="F16316" t="s">
        <v>228</v>
      </c>
      <c r="G16316" t="s">
        <v>584</v>
      </c>
      <c r="H16316" t="s">
        <v>583</v>
      </c>
      <c r="I16316" t="s">
        <v>154</v>
      </c>
      <c r="J16316" t="s">
        <v>585</v>
      </c>
      <c r="K16316">
        <v>146.66999999999999</v>
      </c>
      <c r="L16316">
        <v>153.33000000000001</v>
      </c>
      <c r="N16316">
        <v>6.67</v>
      </c>
      <c r="O16316">
        <v>1.3422000000000001</v>
      </c>
      <c r="R16316">
        <v>0.45910000000000001</v>
      </c>
      <c r="U16316">
        <v>4.1100000000000003</v>
      </c>
    </row>
    <row r="16317" spans="1:21">
      <c r="A16317" t="s">
        <v>587</v>
      </c>
      <c r="B16317" t="s">
        <v>586</v>
      </c>
      <c r="D16317">
        <v>2015</v>
      </c>
      <c r="E16317" t="s">
        <v>585</v>
      </c>
      <c r="F16317" t="s">
        <v>228</v>
      </c>
      <c r="G16317" t="s">
        <v>584</v>
      </c>
      <c r="H16317" t="s">
        <v>583</v>
      </c>
      <c r="I16317" t="s">
        <v>154</v>
      </c>
      <c r="J16317" t="s">
        <v>585</v>
      </c>
      <c r="K16317">
        <v>153.33000000000001</v>
      </c>
      <c r="L16317">
        <v>160</v>
      </c>
      <c r="N16317">
        <v>6.67</v>
      </c>
      <c r="O16317">
        <v>1.1742999999999999</v>
      </c>
      <c r="R16317">
        <v>0.92469999999999997</v>
      </c>
      <c r="U16317">
        <v>7.24</v>
      </c>
    </row>
    <row r="16318" spans="1:21">
      <c r="A16318" t="s">
        <v>587</v>
      </c>
      <c r="B16318" t="s">
        <v>586</v>
      </c>
      <c r="D16318">
        <v>2015</v>
      </c>
      <c r="E16318" t="s">
        <v>585</v>
      </c>
      <c r="F16318" t="s">
        <v>228</v>
      </c>
      <c r="G16318" t="s">
        <v>584</v>
      </c>
      <c r="H16318" t="s">
        <v>583</v>
      </c>
      <c r="I16318" t="s">
        <v>154</v>
      </c>
      <c r="J16318" t="s">
        <v>585</v>
      </c>
      <c r="K16318">
        <v>160</v>
      </c>
      <c r="L16318">
        <v>166.67</v>
      </c>
      <c r="N16318">
        <v>6.67</v>
      </c>
      <c r="O16318">
        <v>1.2250000000000001</v>
      </c>
      <c r="R16318">
        <v>0.60740000000000005</v>
      </c>
      <c r="U16318">
        <v>4.96</v>
      </c>
    </row>
    <row r="16319" spans="1:21">
      <c r="A16319" t="s">
        <v>587</v>
      </c>
      <c r="B16319" t="s">
        <v>586</v>
      </c>
      <c r="D16319">
        <v>2015</v>
      </c>
      <c r="E16319" t="s">
        <v>585</v>
      </c>
      <c r="F16319" t="s">
        <v>228</v>
      </c>
      <c r="G16319" t="s">
        <v>584</v>
      </c>
      <c r="H16319" t="s">
        <v>583</v>
      </c>
      <c r="I16319" t="s">
        <v>154</v>
      </c>
      <c r="J16319" t="s">
        <v>585</v>
      </c>
      <c r="K16319">
        <v>166.67</v>
      </c>
      <c r="L16319">
        <v>173.33</v>
      </c>
      <c r="N16319">
        <v>6.67</v>
      </c>
      <c r="O16319">
        <v>1.5971</v>
      </c>
      <c r="R16319">
        <v>5.6899999999999999E-2</v>
      </c>
      <c r="U16319">
        <v>0.61</v>
      </c>
    </row>
    <row r="16320" spans="1:21">
      <c r="A16320" t="s">
        <v>587</v>
      </c>
      <c r="B16320" t="s">
        <v>586</v>
      </c>
      <c r="D16320">
        <v>2015</v>
      </c>
      <c r="E16320" t="s">
        <v>585</v>
      </c>
      <c r="F16320" t="s">
        <v>228</v>
      </c>
      <c r="G16320" t="s">
        <v>584</v>
      </c>
      <c r="H16320" t="s">
        <v>583</v>
      </c>
      <c r="I16320" t="s">
        <v>154</v>
      </c>
      <c r="J16320" t="s">
        <v>585</v>
      </c>
      <c r="K16320">
        <v>173.33</v>
      </c>
      <c r="L16320">
        <v>180</v>
      </c>
      <c r="N16320">
        <v>6.67</v>
      </c>
      <c r="O16320">
        <v>1.6032999999999999</v>
      </c>
      <c r="R16320">
        <v>3.3000000000000002E-2</v>
      </c>
      <c r="U16320">
        <v>0.35</v>
      </c>
    </row>
    <row r="16321" spans="1:21">
      <c r="A16321" t="s">
        <v>587</v>
      </c>
      <c r="B16321" t="s">
        <v>586</v>
      </c>
      <c r="D16321">
        <v>2015</v>
      </c>
      <c r="E16321" t="s">
        <v>585</v>
      </c>
      <c r="F16321" t="s">
        <v>228</v>
      </c>
      <c r="G16321" t="s">
        <v>584</v>
      </c>
      <c r="H16321" t="s">
        <v>583</v>
      </c>
      <c r="I16321" t="s">
        <v>154</v>
      </c>
      <c r="J16321" t="s">
        <v>585</v>
      </c>
      <c r="K16321">
        <v>180</v>
      </c>
      <c r="L16321">
        <v>186.67</v>
      </c>
      <c r="N16321">
        <v>6.67</v>
      </c>
      <c r="O16321">
        <v>1.5919000000000001</v>
      </c>
      <c r="R16321">
        <v>5.0700000000000002E-2</v>
      </c>
      <c r="U16321">
        <v>0.54</v>
      </c>
    </row>
    <row r="16322" spans="1:21">
      <c r="A16322" t="s">
        <v>587</v>
      </c>
      <c r="B16322" t="s">
        <v>586</v>
      </c>
      <c r="D16322">
        <v>2015</v>
      </c>
      <c r="E16322" t="s">
        <v>585</v>
      </c>
      <c r="F16322" t="s">
        <v>228</v>
      </c>
      <c r="G16322" t="s">
        <v>584</v>
      </c>
      <c r="H16322" t="s">
        <v>583</v>
      </c>
      <c r="I16322" t="s">
        <v>154</v>
      </c>
      <c r="J16322" t="s">
        <v>585</v>
      </c>
      <c r="K16322">
        <v>186.67</v>
      </c>
      <c r="L16322">
        <v>193.33</v>
      </c>
      <c r="N16322">
        <v>6.67</v>
      </c>
      <c r="O16322">
        <v>1.5924</v>
      </c>
      <c r="R16322">
        <v>3.7199999999999997E-2</v>
      </c>
      <c r="U16322">
        <v>0.39</v>
      </c>
    </row>
    <row r="16323" spans="1:21">
      <c r="A16323" t="s">
        <v>1159</v>
      </c>
      <c r="B16323" t="s">
        <v>1158</v>
      </c>
      <c r="D16323">
        <v>2021</v>
      </c>
      <c r="E16323" t="s">
        <v>1270</v>
      </c>
      <c r="F16323" t="s">
        <v>912</v>
      </c>
      <c r="G16323">
        <v>12.35626111</v>
      </c>
      <c r="H16323">
        <v>-71.798886109999998</v>
      </c>
      <c r="I16323" t="s">
        <v>146</v>
      </c>
      <c r="J16323" t="s">
        <v>1274</v>
      </c>
      <c r="K16323">
        <v>0</v>
      </c>
      <c r="L16323">
        <v>1.327</v>
      </c>
      <c r="O16323">
        <v>0.43422372086133182</v>
      </c>
      <c r="P16323">
        <v>5.25</v>
      </c>
    </row>
    <row r="16324" spans="1:21">
      <c r="A16324" t="s">
        <v>1159</v>
      </c>
      <c r="B16324" t="s">
        <v>1158</v>
      </c>
      <c r="D16324">
        <v>2021</v>
      </c>
      <c r="E16324" t="s">
        <v>1270</v>
      </c>
      <c r="F16324" t="s">
        <v>912</v>
      </c>
      <c r="G16324">
        <v>12.35626111</v>
      </c>
      <c r="H16324">
        <v>-71.798886109999998</v>
      </c>
      <c r="I16324" t="s">
        <v>146</v>
      </c>
      <c r="J16324" t="s">
        <v>1274</v>
      </c>
      <c r="K16324">
        <v>1.327</v>
      </c>
      <c r="L16324">
        <v>2.6539999999999999</v>
      </c>
      <c r="O16324">
        <v>1.2361420917528967</v>
      </c>
      <c r="P16324">
        <v>5.25</v>
      </c>
    </row>
    <row r="16325" spans="1:21">
      <c r="A16325" t="s">
        <v>1159</v>
      </c>
      <c r="B16325" t="s">
        <v>1158</v>
      </c>
      <c r="D16325">
        <v>2021</v>
      </c>
      <c r="E16325" t="s">
        <v>1270</v>
      </c>
      <c r="F16325" t="s">
        <v>912</v>
      </c>
      <c r="G16325">
        <v>12.35626111</v>
      </c>
      <c r="H16325">
        <v>-71.798886109999998</v>
      </c>
      <c r="I16325" t="s">
        <v>146</v>
      </c>
      <c r="J16325" t="s">
        <v>1274</v>
      </c>
      <c r="K16325">
        <v>2.6539999999999999</v>
      </c>
      <c r="L16325">
        <v>3.9809999999999999</v>
      </c>
      <c r="O16325">
        <v>0.93630233460916001</v>
      </c>
      <c r="P16325">
        <v>5.7499999999999858</v>
      </c>
    </row>
    <row r="16326" spans="1:21">
      <c r="A16326" t="s">
        <v>1159</v>
      </c>
      <c r="B16326" t="s">
        <v>1158</v>
      </c>
      <c r="D16326">
        <v>2021</v>
      </c>
      <c r="E16326" t="s">
        <v>1270</v>
      </c>
      <c r="F16326" t="s">
        <v>912</v>
      </c>
      <c r="G16326">
        <v>12.35626111</v>
      </c>
      <c r="H16326">
        <v>-71.798886109999998</v>
      </c>
      <c r="I16326" t="s">
        <v>146</v>
      </c>
      <c r="J16326" t="s">
        <v>1274</v>
      </c>
      <c r="K16326">
        <v>3.9809999999999999</v>
      </c>
      <c r="L16326">
        <v>5.3079999999999998</v>
      </c>
      <c r="O16326">
        <v>0.97485316052764037</v>
      </c>
      <c r="P16326">
        <v>4.7500000000000142</v>
      </c>
    </row>
    <row r="16327" spans="1:21">
      <c r="A16327" t="s">
        <v>1159</v>
      </c>
      <c r="B16327" t="s">
        <v>1158</v>
      </c>
      <c r="D16327">
        <v>2021</v>
      </c>
      <c r="E16327" t="s">
        <v>1270</v>
      </c>
      <c r="F16327" t="s">
        <v>912</v>
      </c>
      <c r="G16327">
        <v>12.35626111</v>
      </c>
      <c r="H16327">
        <v>-71.798886109999998</v>
      </c>
      <c r="I16327" t="s">
        <v>146</v>
      </c>
      <c r="J16327" t="s">
        <v>1274</v>
      </c>
      <c r="K16327">
        <v>5.3079999999999998</v>
      </c>
      <c r="L16327">
        <v>6.6349999999999998</v>
      </c>
      <c r="O16327">
        <v>1.0287019332391687</v>
      </c>
      <c r="P16327">
        <v>6</v>
      </c>
    </row>
    <row r="16328" spans="1:21">
      <c r="A16328" t="s">
        <v>1159</v>
      </c>
      <c r="B16328" t="s">
        <v>1158</v>
      </c>
      <c r="D16328">
        <v>2021</v>
      </c>
      <c r="E16328" t="s">
        <v>1270</v>
      </c>
      <c r="F16328" t="s">
        <v>912</v>
      </c>
      <c r="G16328">
        <v>12.35626111</v>
      </c>
      <c r="H16328">
        <v>-71.798886109999998</v>
      </c>
      <c r="I16328" t="s">
        <v>146</v>
      </c>
      <c r="J16328" t="s">
        <v>1274</v>
      </c>
      <c r="K16328">
        <v>6.6349999999999998</v>
      </c>
      <c r="L16328">
        <v>7.9619999999999997</v>
      </c>
      <c r="O16328">
        <v>0.88398335657693661</v>
      </c>
      <c r="P16328">
        <v>5.7499999999999858</v>
      </c>
    </row>
    <row r="16329" spans="1:21">
      <c r="A16329" t="s">
        <v>1159</v>
      </c>
      <c r="B16329" t="s">
        <v>1158</v>
      </c>
      <c r="D16329">
        <v>2021</v>
      </c>
      <c r="E16329" t="s">
        <v>1270</v>
      </c>
      <c r="F16329" t="s">
        <v>912</v>
      </c>
      <c r="G16329">
        <v>12.35626111</v>
      </c>
      <c r="H16329">
        <v>-71.798886109999998</v>
      </c>
      <c r="I16329" t="s">
        <v>146</v>
      </c>
      <c r="J16329" t="s">
        <v>1274</v>
      </c>
      <c r="K16329">
        <v>7.9619999999999997</v>
      </c>
      <c r="L16329">
        <v>9.2889999999999997</v>
      </c>
      <c r="O16329">
        <v>1.3673984752372466</v>
      </c>
      <c r="P16329">
        <v>6</v>
      </c>
    </row>
    <row r="16330" spans="1:21">
      <c r="A16330" t="s">
        <v>1159</v>
      </c>
      <c r="B16330" t="s">
        <v>1158</v>
      </c>
      <c r="D16330">
        <v>2021</v>
      </c>
      <c r="E16330" t="s">
        <v>1270</v>
      </c>
      <c r="F16330" t="s">
        <v>912</v>
      </c>
      <c r="G16330">
        <v>12.35626111</v>
      </c>
      <c r="H16330">
        <v>-71.798886109999998</v>
      </c>
      <c r="I16330" t="s">
        <v>146</v>
      </c>
      <c r="J16330" t="s">
        <v>1274</v>
      </c>
      <c r="K16330">
        <v>9.2889999999999997</v>
      </c>
      <c r="L16330">
        <v>10.616</v>
      </c>
      <c r="O16330">
        <v>0.6248361379027072</v>
      </c>
      <c r="P16330">
        <v>6</v>
      </c>
    </row>
    <row r="16331" spans="1:21">
      <c r="A16331" t="s">
        <v>1159</v>
      </c>
      <c r="B16331" t="s">
        <v>1158</v>
      </c>
      <c r="D16331">
        <v>2021</v>
      </c>
      <c r="E16331" t="s">
        <v>1270</v>
      </c>
      <c r="F16331" t="s">
        <v>912</v>
      </c>
      <c r="G16331">
        <v>12.35626111</v>
      </c>
      <c r="H16331">
        <v>-71.798886109999998</v>
      </c>
      <c r="I16331" t="s">
        <v>146</v>
      </c>
      <c r="J16331" t="s">
        <v>1274</v>
      </c>
      <c r="K16331">
        <v>10.616</v>
      </c>
      <c r="L16331">
        <v>11.943</v>
      </c>
      <c r="O16331">
        <v>1.1501676307759683</v>
      </c>
      <c r="P16331">
        <v>5.7499999999999858</v>
      </c>
    </row>
    <row r="16332" spans="1:21">
      <c r="A16332" t="s">
        <v>1159</v>
      </c>
      <c r="B16332" t="s">
        <v>1158</v>
      </c>
      <c r="D16332">
        <v>2021</v>
      </c>
      <c r="E16332" t="s">
        <v>1270</v>
      </c>
      <c r="F16332" t="s">
        <v>912</v>
      </c>
      <c r="G16332">
        <v>12.35626111</v>
      </c>
      <c r="H16332">
        <v>-71.798886109999998</v>
      </c>
      <c r="I16332" t="s">
        <v>146</v>
      </c>
      <c r="J16332" t="s">
        <v>1274</v>
      </c>
      <c r="K16332">
        <v>11.943</v>
      </c>
      <c r="L16332">
        <v>13.27</v>
      </c>
      <c r="O16332">
        <v>0.79586718304898141</v>
      </c>
      <c r="P16332">
        <v>5.25</v>
      </c>
    </row>
    <row r="16333" spans="1:21">
      <c r="A16333" t="s">
        <v>1159</v>
      </c>
      <c r="B16333" t="s">
        <v>1158</v>
      </c>
      <c r="D16333">
        <v>2021</v>
      </c>
      <c r="E16333" t="s">
        <v>1270</v>
      </c>
      <c r="F16333" t="s">
        <v>912</v>
      </c>
      <c r="G16333">
        <v>12.35626111</v>
      </c>
      <c r="H16333">
        <v>-71.798886109999998</v>
      </c>
      <c r="I16333" t="s">
        <v>146</v>
      </c>
      <c r="J16333" t="s">
        <v>1274</v>
      </c>
      <c r="K16333">
        <v>13.27</v>
      </c>
      <c r="L16333">
        <v>14.597</v>
      </c>
      <c r="O16333">
        <v>1.055014401723211</v>
      </c>
      <c r="P16333">
        <v>5</v>
      </c>
    </row>
    <row r="16334" spans="1:21">
      <c r="A16334" t="s">
        <v>1159</v>
      </c>
      <c r="B16334" t="s">
        <v>1158</v>
      </c>
      <c r="D16334">
        <v>2021</v>
      </c>
      <c r="E16334" t="s">
        <v>1270</v>
      </c>
      <c r="F16334" t="s">
        <v>912</v>
      </c>
      <c r="G16334">
        <v>12.35626111</v>
      </c>
      <c r="H16334">
        <v>-71.798886109999998</v>
      </c>
      <c r="I16334" t="s">
        <v>146</v>
      </c>
      <c r="J16334" t="s">
        <v>1274</v>
      </c>
      <c r="K16334">
        <v>14.597</v>
      </c>
      <c r="L16334">
        <v>15.923999999999999</v>
      </c>
      <c r="O16334">
        <v>1.0253363849446981</v>
      </c>
      <c r="P16334">
        <v>5</v>
      </c>
    </row>
    <row r="16335" spans="1:21">
      <c r="A16335" t="s">
        <v>1159</v>
      </c>
      <c r="B16335" t="s">
        <v>1158</v>
      </c>
      <c r="D16335">
        <v>2021</v>
      </c>
      <c r="E16335" t="s">
        <v>1270</v>
      </c>
      <c r="F16335" t="s">
        <v>912</v>
      </c>
      <c r="G16335">
        <v>12.35626111</v>
      </c>
      <c r="H16335">
        <v>-71.798886109999998</v>
      </c>
      <c r="I16335" t="s">
        <v>146</v>
      </c>
      <c r="J16335" t="s">
        <v>1274</v>
      </c>
      <c r="K16335">
        <v>15.923999999999999</v>
      </c>
      <c r="L16335">
        <v>17.250999999999998</v>
      </c>
      <c r="O16335">
        <v>0.71570594185341208</v>
      </c>
      <c r="P16335">
        <v>5.25</v>
      </c>
    </row>
    <row r="16336" spans="1:21">
      <c r="A16336" t="s">
        <v>1159</v>
      </c>
      <c r="B16336" t="s">
        <v>1158</v>
      </c>
      <c r="D16336">
        <v>2021</v>
      </c>
      <c r="E16336" t="s">
        <v>1270</v>
      </c>
      <c r="F16336" t="s">
        <v>912</v>
      </c>
      <c r="G16336">
        <v>12.35626111</v>
      </c>
      <c r="H16336">
        <v>-71.798886109999998</v>
      </c>
      <c r="I16336" t="s">
        <v>146</v>
      </c>
      <c r="J16336" t="s">
        <v>1274</v>
      </c>
      <c r="K16336">
        <v>17.250999999999998</v>
      </c>
      <c r="L16336">
        <v>18.577999999999999</v>
      </c>
      <c r="O16336">
        <v>1.1379292733415283</v>
      </c>
      <c r="P16336">
        <v>5</v>
      </c>
    </row>
    <row r="16337" spans="1:16">
      <c r="A16337" t="s">
        <v>1159</v>
      </c>
      <c r="B16337" t="s">
        <v>1158</v>
      </c>
      <c r="D16337">
        <v>2021</v>
      </c>
      <c r="E16337" t="s">
        <v>1270</v>
      </c>
      <c r="F16337" t="s">
        <v>912</v>
      </c>
      <c r="G16337">
        <v>12.35626111</v>
      </c>
      <c r="H16337">
        <v>-71.798886109999998</v>
      </c>
      <c r="I16337" t="s">
        <v>146</v>
      </c>
      <c r="J16337" t="s">
        <v>1274</v>
      </c>
      <c r="K16337">
        <v>18.577999999999999</v>
      </c>
      <c r="L16337">
        <v>19.905000000000001</v>
      </c>
      <c r="O16337">
        <v>1.3239523063449894</v>
      </c>
      <c r="P16337">
        <v>5</v>
      </c>
    </row>
    <row r="16338" spans="1:16">
      <c r="A16338" t="s">
        <v>1159</v>
      </c>
      <c r="B16338" t="s">
        <v>1158</v>
      </c>
      <c r="D16338">
        <v>2021</v>
      </c>
      <c r="E16338" t="s">
        <v>1270</v>
      </c>
      <c r="F16338" t="s">
        <v>912</v>
      </c>
      <c r="G16338">
        <v>12.35626111</v>
      </c>
      <c r="H16338">
        <v>-71.798886109999998</v>
      </c>
      <c r="I16338" t="s">
        <v>146</v>
      </c>
      <c r="J16338" t="s">
        <v>1274</v>
      </c>
      <c r="K16338">
        <v>19.905000000000001</v>
      </c>
      <c r="L16338">
        <v>21.231999999999999</v>
      </c>
      <c r="O16338">
        <v>0.76557724839874786</v>
      </c>
      <c r="P16338">
        <v>5</v>
      </c>
    </row>
    <row r="16339" spans="1:16">
      <c r="A16339" t="s">
        <v>1159</v>
      </c>
      <c r="B16339" t="s">
        <v>1158</v>
      </c>
      <c r="D16339">
        <v>2021</v>
      </c>
      <c r="E16339" t="s">
        <v>1270</v>
      </c>
      <c r="F16339" t="s">
        <v>912</v>
      </c>
      <c r="G16339">
        <v>12.35626111</v>
      </c>
      <c r="H16339">
        <v>-71.798886109999998</v>
      </c>
      <c r="I16339" t="s">
        <v>146</v>
      </c>
      <c r="J16339" t="s">
        <v>1274</v>
      </c>
      <c r="K16339">
        <v>21.231999999999999</v>
      </c>
      <c r="L16339">
        <v>22.558999999999997</v>
      </c>
      <c r="O16339">
        <v>0.85124575043981565</v>
      </c>
      <c r="P16339">
        <v>4.25</v>
      </c>
    </row>
    <row r="16340" spans="1:16">
      <c r="A16340" t="s">
        <v>1159</v>
      </c>
      <c r="B16340" t="s">
        <v>1158</v>
      </c>
      <c r="D16340">
        <v>2021</v>
      </c>
      <c r="E16340" t="s">
        <v>1270</v>
      </c>
      <c r="F16340" t="s">
        <v>912</v>
      </c>
      <c r="G16340">
        <v>12.35626111</v>
      </c>
      <c r="H16340">
        <v>-71.798886109999998</v>
      </c>
      <c r="I16340" t="s">
        <v>146</v>
      </c>
      <c r="J16340" t="s">
        <v>1274</v>
      </c>
      <c r="K16340">
        <v>22.558999999999997</v>
      </c>
      <c r="L16340">
        <v>23.885999999999999</v>
      </c>
      <c r="O16340">
        <v>1.1685251669276238</v>
      </c>
      <c r="P16340">
        <v>5</v>
      </c>
    </row>
    <row r="16341" spans="1:16">
      <c r="A16341" t="s">
        <v>1159</v>
      </c>
      <c r="B16341" t="s">
        <v>1158</v>
      </c>
      <c r="D16341">
        <v>2021</v>
      </c>
      <c r="E16341" t="s">
        <v>1270</v>
      </c>
      <c r="F16341" t="s">
        <v>912</v>
      </c>
      <c r="G16341">
        <v>12.35626111</v>
      </c>
      <c r="H16341">
        <v>-71.798886109999998</v>
      </c>
      <c r="I16341" t="s">
        <v>146</v>
      </c>
      <c r="J16341" t="s">
        <v>1274</v>
      </c>
      <c r="K16341">
        <v>23.885999999999999</v>
      </c>
      <c r="L16341">
        <v>25.213000000000001</v>
      </c>
      <c r="O16341">
        <v>0.99443453242274038</v>
      </c>
      <c r="P16341">
        <v>5.25</v>
      </c>
    </row>
    <row r="16342" spans="1:16">
      <c r="A16342" t="s">
        <v>1159</v>
      </c>
      <c r="B16342" t="s">
        <v>1158</v>
      </c>
      <c r="D16342">
        <v>2021</v>
      </c>
      <c r="E16342" t="s">
        <v>1270</v>
      </c>
      <c r="F16342" t="s">
        <v>912</v>
      </c>
      <c r="G16342">
        <v>12.35626111</v>
      </c>
      <c r="H16342">
        <v>-71.798886109999998</v>
      </c>
      <c r="I16342" t="s">
        <v>146</v>
      </c>
      <c r="J16342" t="s">
        <v>1274</v>
      </c>
      <c r="K16342">
        <v>25.213000000000001</v>
      </c>
      <c r="L16342">
        <v>26.54</v>
      </c>
      <c r="O16342">
        <v>1.3340489512284046</v>
      </c>
      <c r="P16342">
        <v>5</v>
      </c>
    </row>
    <row r="16343" spans="1:16">
      <c r="A16343" t="s">
        <v>1159</v>
      </c>
      <c r="B16343" t="s">
        <v>1158</v>
      </c>
      <c r="D16343">
        <v>2021</v>
      </c>
      <c r="E16343" t="s">
        <v>1270</v>
      </c>
      <c r="F16343" t="s">
        <v>912</v>
      </c>
      <c r="G16343">
        <v>12.35626111</v>
      </c>
      <c r="H16343">
        <v>-71.798886109999998</v>
      </c>
      <c r="I16343" t="s">
        <v>146</v>
      </c>
      <c r="J16343" t="s">
        <v>1274</v>
      </c>
      <c r="K16343">
        <v>26.54</v>
      </c>
      <c r="L16343">
        <v>27.866999999999997</v>
      </c>
      <c r="O16343">
        <v>0.93936192396777107</v>
      </c>
      <c r="P16343">
        <v>4.7500000000000142</v>
      </c>
    </row>
    <row r="16344" spans="1:16">
      <c r="A16344" t="s">
        <v>1159</v>
      </c>
      <c r="B16344" t="s">
        <v>1158</v>
      </c>
      <c r="D16344">
        <v>2021</v>
      </c>
      <c r="E16344" t="s">
        <v>1270</v>
      </c>
      <c r="F16344" t="s">
        <v>912</v>
      </c>
      <c r="G16344">
        <v>12.35626111</v>
      </c>
      <c r="H16344">
        <v>-71.798886109999998</v>
      </c>
      <c r="I16344" t="s">
        <v>146</v>
      </c>
      <c r="J16344" t="s">
        <v>1274</v>
      </c>
      <c r="K16344">
        <v>27.866999999999997</v>
      </c>
      <c r="L16344">
        <v>29.193999999999999</v>
      </c>
      <c r="O16344">
        <v>1.2652081906596859</v>
      </c>
      <c r="P16344">
        <v>5</v>
      </c>
    </row>
    <row r="16345" spans="1:16">
      <c r="A16345" t="s">
        <v>1159</v>
      </c>
      <c r="B16345" t="s">
        <v>1158</v>
      </c>
      <c r="D16345">
        <v>2021</v>
      </c>
      <c r="E16345" t="s">
        <v>1270</v>
      </c>
      <c r="F16345" t="s">
        <v>912</v>
      </c>
      <c r="G16345">
        <v>12.35626111</v>
      </c>
      <c r="H16345">
        <v>-71.798886109999998</v>
      </c>
      <c r="I16345" t="s">
        <v>146</v>
      </c>
      <c r="J16345" t="s">
        <v>1274</v>
      </c>
      <c r="K16345">
        <v>29.193999999999999</v>
      </c>
      <c r="L16345">
        <v>30.521000000000001</v>
      </c>
      <c r="O16345">
        <v>0.74079457459400844</v>
      </c>
      <c r="P16345">
        <v>5.5</v>
      </c>
    </row>
    <row r="16346" spans="1:16">
      <c r="A16346" t="s">
        <v>1159</v>
      </c>
      <c r="B16346" t="s">
        <v>1158</v>
      </c>
      <c r="D16346">
        <v>2021</v>
      </c>
      <c r="E16346" t="s">
        <v>1270</v>
      </c>
      <c r="F16346" t="s">
        <v>912</v>
      </c>
      <c r="G16346">
        <v>12.35626111</v>
      </c>
      <c r="H16346">
        <v>-71.798886109999998</v>
      </c>
      <c r="I16346" t="s">
        <v>146</v>
      </c>
      <c r="J16346" t="s">
        <v>1274</v>
      </c>
      <c r="K16346">
        <v>30.521000000000001</v>
      </c>
      <c r="L16346">
        <v>31.847999999999999</v>
      </c>
      <c r="O16346">
        <v>0.92100438781611371</v>
      </c>
      <c r="P16346">
        <v>5.7499999999999858</v>
      </c>
    </row>
    <row r="16347" spans="1:16">
      <c r="A16347" t="s">
        <v>1159</v>
      </c>
      <c r="B16347" t="s">
        <v>1158</v>
      </c>
      <c r="D16347">
        <v>2021</v>
      </c>
      <c r="E16347" t="s">
        <v>1270</v>
      </c>
      <c r="F16347" t="s">
        <v>912</v>
      </c>
      <c r="G16347">
        <v>12.35626111</v>
      </c>
      <c r="H16347">
        <v>-71.798886109999998</v>
      </c>
      <c r="I16347" t="s">
        <v>146</v>
      </c>
      <c r="J16347" t="s">
        <v>1274</v>
      </c>
      <c r="K16347">
        <v>31.847999999999999</v>
      </c>
      <c r="L16347">
        <v>33.174999999999997</v>
      </c>
      <c r="O16347">
        <v>1.645515147934858</v>
      </c>
      <c r="P16347">
        <v>5</v>
      </c>
    </row>
    <row r="16348" spans="1:16">
      <c r="A16348" t="s">
        <v>1159</v>
      </c>
      <c r="B16348" t="s">
        <v>1158</v>
      </c>
      <c r="D16348">
        <v>2021</v>
      </c>
      <c r="E16348" t="s">
        <v>1270</v>
      </c>
      <c r="F16348" t="s">
        <v>912</v>
      </c>
      <c r="G16348">
        <v>12.35626111</v>
      </c>
      <c r="H16348">
        <v>-71.798886109999998</v>
      </c>
      <c r="I16348" t="s">
        <v>146</v>
      </c>
      <c r="J16348" t="s">
        <v>1274</v>
      </c>
      <c r="K16348">
        <v>33.174999999999997</v>
      </c>
      <c r="L16348">
        <v>34.501999999999995</v>
      </c>
      <c r="O16348">
        <v>1.0189112472916195</v>
      </c>
      <c r="P16348">
        <v>5.5</v>
      </c>
    </row>
    <row r="16349" spans="1:16">
      <c r="A16349" t="s">
        <v>1159</v>
      </c>
      <c r="B16349" t="s">
        <v>1158</v>
      </c>
      <c r="D16349">
        <v>2021</v>
      </c>
      <c r="E16349" t="s">
        <v>1270</v>
      </c>
      <c r="F16349" t="s">
        <v>912</v>
      </c>
      <c r="G16349">
        <v>12.35626111</v>
      </c>
      <c r="H16349">
        <v>-71.798886109999998</v>
      </c>
      <c r="I16349" t="s">
        <v>146</v>
      </c>
      <c r="J16349" t="s">
        <v>1274</v>
      </c>
      <c r="K16349">
        <v>34.501999999999995</v>
      </c>
      <c r="L16349">
        <v>35.829000000000001</v>
      </c>
      <c r="O16349">
        <v>0.8910204121017351</v>
      </c>
      <c r="P16349">
        <v>5.7499999999999858</v>
      </c>
    </row>
    <row r="16350" spans="1:16">
      <c r="A16350" t="s">
        <v>1159</v>
      </c>
      <c r="B16350" t="s">
        <v>1158</v>
      </c>
      <c r="D16350">
        <v>2021</v>
      </c>
      <c r="E16350" t="s">
        <v>1270</v>
      </c>
      <c r="F16350" t="s">
        <v>912</v>
      </c>
      <c r="G16350">
        <v>12.35626111</v>
      </c>
      <c r="H16350">
        <v>-71.798886109999998</v>
      </c>
      <c r="I16350" t="s">
        <v>146</v>
      </c>
      <c r="J16350" t="s">
        <v>1274</v>
      </c>
      <c r="K16350">
        <v>35.829000000000001</v>
      </c>
      <c r="L16350">
        <v>37.155999999999999</v>
      </c>
      <c r="O16350">
        <v>1.3129377846539987</v>
      </c>
      <c r="P16350">
        <v>6</v>
      </c>
    </row>
    <row r="16351" spans="1:16">
      <c r="A16351" t="s">
        <v>1159</v>
      </c>
      <c r="B16351" t="s">
        <v>1158</v>
      </c>
      <c r="D16351">
        <v>2021</v>
      </c>
      <c r="E16351" t="s">
        <v>1270</v>
      </c>
      <c r="F16351" t="s">
        <v>912</v>
      </c>
      <c r="G16351">
        <v>12.35626111</v>
      </c>
      <c r="H16351">
        <v>-71.798886109999998</v>
      </c>
      <c r="I16351" t="s">
        <v>146</v>
      </c>
      <c r="J16351" t="s">
        <v>1274</v>
      </c>
      <c r="K16351">
        <v>37.155999999999999</v>
      </c>
      <c r="L16351">
        <v>38.482999999999997</v>
      </c>
      <c r="O16351">
        <v>0.67960278742181923</v>
      </c>
      <c r="P16351">
        <v>5.5</v>
      </c>
    </row>
    <row r="16352" spans="1:16">
      <c r="A16352" t="s">
        <v>1159</v>
      </c>
      <c r="B16352" t="s">
        <v>1158</v>
      </c>
      <c r="D16352">
        <v>2021</v>
      </c>
      <c r="E16352" t="s">
        <v>1270</v>
      </c>
      <c r="F16352" t="s">
        <v>912</v>
      </c>
      <c r="G16352">
        <v>12.35626111</v>
      </c>
      <c r="H16352">
        <v>-71.798886109999998</v>
      </c>
      <c r="I16352" t="s">
        <v>146</v>
      </c>
      <c r="J16352" t="s">
        <v>1274</v>
      </c>
      <c r="K16352">
        <v>38.482999999999997</v>
      </c>
      <c r="L16352">
        <v>39.81</v>
      </c>
      <c r="O16352">
        <v>0.66800014466522184</v>
      </c>
      <c r="P16352">
        <v>5.25</v>
      </c>
    </row>
    <row r="16353" spans="1:16">
      <c r="A16353" t="s">
        <v>1159</v>
      </c>
      <c r="B16353" t="s">
        <v>1158</v>
      </c>
      <c r="D16353">
        <v>2021</v>
      </c>
      <c r="E16353" t="s">
        <v>1270</v>
      </c>
      <c r="F16353" t="s">
        <v>912</v>
      </c>
      <c r="G16353">
        <v>12.35626111</v>
      </c>
      <c r="H16353">
        <v>-71.798886109999998</v>
      </c>
      <c r="I16353" t="s">
        <v>146</v>
      </c>
      <c r="J16353" t="s">
        <v>1274</v>
      </c>
      <c r="K16353">
        <v>39.81</v>
      </c>
      <c r="L16353">
        <v>43.127499999999998</v>
      </c>
      <c r="O16353">
        <v>1.1762652480961628</v>
      </c>
      <c r="P16353">
        <v>4.9504950495049513</v>
      </c>
    </row>
    <row r="16354" spans="1:16">
      <c r="A16354" t="s">
        <v>1159</v>
      </c>
      <c r="B16354" t="s">
        <v>1158</v>
      </c>
      <c r="D16354">
        <v>2021</v>
      </c>
      <c r="E16354" t="s">
        <v>1270</v>
      </c>
      <c r="F16354" t="s">
        <v>912</v>
      </c>
      <c r="G16354">
        <v>12.35626111</v>
      </c>
      <c r="H16354">
        <v>-71.798886109999998</v>
      </c>
      <c r="I16354" t="s">
        <v>146</v>
      </c>
      <c r="J16354" t="s">
        <v>1274</v>
      </c>
      <c r="K16354">
        <v>43.127499999999998</v>
      </c>
      <c r="L16354">
        <v>46.445</v>
      </c>
      <c r="O16354">
        <v>0.99782999670205119</v>
      </c>
      <c r="P16354">
        <v>5.99</v>
      </c>
    </row>
    <row r="16355" spans="1:16">
      <c r="A16355" t="s">
        <v>1159</v>
      </c>
      <c r="B16355" t="s">
        <v>1158</v>
      </c>
      <c r="D16355">
        <v>2021</v>
      </c>
      <c r="E16355" t="s">
        <v>1270</v>
      </c>
      <c r="F16355" t="s">
        <v>912</v>
      </c>
      <c r="G16355">
        <v>12.35626111</v>
      </c>
      <c r="H16355">
        <v>-71.798886109999998</v>
      </c>
      <c r="I16355" t="s">
        <v>146</v>
      </c>
      <c r="J16355" t="s">
        <v>1274</v>
      </c>
      <c r="K16355">
        <v>46.445</v>
      </c>
      <c r="L16355">
        <v>49.762499999999996</v>
      </c>
      <c r="O16355">
        <v>1.0057849290344383</v>
      </c>
      <c r="P16355">
        <v>5.9850374064837695</v>
      </c>
    </row>
    <row r="16356" spans="1:16">
      <c r="A16356" t="s">
        <v>1159</v>
      </c>
      <c r="B16356" t="s">
        <v>1158</v>
      </c>
      <c r="D16356">
        <v>2021</v>
      </c>
      <c r="E16356" t="s">
        <v>1270</v>
      </c>
      <c r="F16356" t="s">
        <v>912</v>
      </c>
      <c r="G16356">
        <v>12.35626111</v>
      </c>
      <c r="H16356">
        <v>-71.798886109999998</v>
      </c>
      <c r="I16356" t="s">
        <v>146</v>
      </c>
      <c r="J16356" t="s">
        <v>1274</v>
      </c>
      <c r="K16356">
        <v>49.762499999999996</v>
      </c>
      <c r="L16356">
        <v>53.08</v>
      </c>
      <c r="O16356">
        <v>0.78341397445069372</v>
      </c>
      <c r="P16356">
        <v>4.5</v>
      </c>
    </row>
    <row r="16357" spans="1:16">
      <c r="A16357" t="s">
        <v>1159</v>
      </c>
      <c r="B16357" t="s">
        <v>1158</v>
      </c>
      <c r="D16357">
        <v>2021</v>
      </c>
      <c r="E16357" t="s">
        <v>1270</v>
      </c>
      <c r="F16357" t="s">
        <v>912</v>
      </c>
      <c r="G16357">
        <v>12.35626111</v>
      </c>
      <c r="H16357">
        <v>-71.798886109999998</v>
      </c>
      <c r="I16357" t="s">
        <v>146</v>
      </c>
      <c r="J16357" t="s">
        <v>1274</v>
      </c>
      <c r="K16357">
        <v>53.08</v>
      </c>
      <c r="L16357">
        <v>56.397500000000001</v>
      </c>
      <c r="O16357">
        <v>1.0154532314076423</v>
      </c>
      <c r="P16357">
        <v>4.5</v>
      </c>
    </row>
    <row r="16358" spans="1:16">
      <c r="A16358" t="s">
        <v>1159</v>
      </c>
      <c r="B16358" t="s">
        <v>1158</v>
      </c>
      <c r="D16358">
        <v>2021</v>
      </c>
      <c r="E16358" t="s">
        <v>1270</v>
      </c>
      <c r="F16358" t="s">
        <v>912</v>
      </c>
      <c r="G16358">
        <v>12.35626111</v>
      </c>
      <c r="H16358">
        <v>-71.798886109999998</v>
      </c>
      <c r="I16358" t="s">
        <v>146</v>
      </c>
      <c r="J16358" t="s">
        <v>1274</v>
      </c>
      <c r="K16358">
        <v>56.397500000000001</v>
      </c>
      <c r="L16358">
        <v>59.714999999999996</v>
      </c>
      <c r="O16358">
        <v>1.0421328506147198</v>
      </c>
      <c r="P16358">
        <v>4.46</v>
      </c>
    </row>
    <row r="16359" spans="1:16">
      <c r="A16359" t="s">
        <v>1159</v>
      </c>
      <c r="B16359" t="s">
        <v>1158</v>
      </c>
      <c r="D16359">
        <v>2021</v>
      </c>
      <c r="E16359" t="s">
        <v>1270</v>
      </c>
      <c r="F16359" t="s">
        <v>912</v>
      </c>
      <c r="G16359">
        <v>12.35626111</v>
      </c>
      <c r="H16359">
        <v>-71.798886109999998</v>
      </c>
      <c r="I16359" t="s">
        <v>146</v>
      </c>
      <c r="J16359" t="s">
        <v>1274</v>
      </c>
      <c r="K16359">
        <v>59.714999999999996</v>
      </c>
      <c r="L16359">
        <v>63.032499999999999</v>
      </c>
      <c r="O16359">
        <v>1.0455595906963604</v>
      </c>
      <c r="P16359">
        <v>4.4554455445544363</v>
      </c>
    </row>
    <row r="16360" spans="1:16">
      <c r="A16360" t="s">
        <v>1159</v>
      </c>
      <c r="B16360" t="s">
        <v>1158</v>
      </c>
      <c r="D16360">
        <v>2021</v>
      </c>
      <c r="E16360" t="s">
        <v>1270</v>
      </c>
      <c r="F16360" t="s">
        <v>912</v>
      </c>
      <c r="G16360">
        <v>12.35626111</v>
      </c>
      <c r="H16360">
        <v>-71.798886109999998</v>
      </c>
      <c r="I16360" t="s">
        <v>146</v>
      </c>
      <c r="J16360" t="s">
        <v>1274</v>
      </c>
      <c r="K16360">
        <v>63.032499999999999</v>
      </c>
      <c r="L16360">
        <v>66.349999999999994</v>
      </c>
      <c r="O16360">
        <v>0.959646321506606</v>
      </c>
      <c r="P16360">
        <v>2.72</v>
      </c>
    </row>
    <row r="16361" spans="1:16">
      <c r="A16361" t="s">
        <v>1159</v>
      </c>
      <c r="B16361" t="s">
        <v>1158</v>
      </c>
      <c r="D16361">
        <v>2021</v>
      </c>
      <c r="E16361" t="s">
        <v>1270</v>
      </c>
      <c r="F16361" t="s">
        <v>912</v>
      </c>
      <c r="G16361">
        <v>12.35626111</v>
      </c>
      <c r="H16361">
        <v>-71.798886109999998</v>
      </c>
      <c r="I16361" t="s">
        <v>146</v>
      </c>
      <c r="J16361" t="s">
        <v>1274</v>
      </c>
      <c r="K16361">
        <v>66.349999999999994</v>
      </c>
      <c r="L16361">
        <v>69.667500000000004</v>
      </c>
      <c r="O16361">
        <v>1.2243619928135001</v>
      </c>
      <c r="P16361">
        <v>2.722772277227719</v>
      </c>
    </row>
    <row r="16362" spans="1:16">
      <c r="A16362" t="s">
        <v>1159</v>
      </c>
      <c r="B16362" t="s">
        <v>1158</v>
      </c>
      <c r="D16362">
        <v>2021</v>
      </c>
      <c r="E16362" t="s">
        <v>1270</v>
      </c>
      <c r="F16362" t="s">
        <v>912</v>
      </c>
      <c r="G16362">
        <v>12.35626111</v>
      </c>
      <c r="H16362">
        <v>-71.798886109999998</v>
      </c>
      <c r="I16362" t="s">
        <v>146</v>
      </c>
      <c r="J16362" t="s">
        <v>1274</v>
      </c>
      <c r="K16362">
        <v>69.667500000000004</v>
      </c>
      <c r="L16362">
        <v>72.984999999999999</v>
      </c>
      <c r="O16362">
        <v>1.0956144726032149</v>
      </c>
      <c r="P16362">
        <v>4.25</v>
      </c>
    </row>
    <row r="16363" spans="1:16">
      <c r="A16363" t="s">
        <v>1159</v>
      </c>
      <c r="B16363" t="s">
        <v>1158</v>
      </c>
      <c r="D16363">
        <v>2021</v>
      </c>
      <c r="E16363" t="s">
        <v>1270</v>
      </c>
      <c r="F16363" t="s">
        <v>912</v>
      </c>
      <c r="G16363">
        <v>12.35626111</v>
      </c>
      <c r="H16363">
        <v>-71.798886109999998</v>
      </c>
      <c r="I16363" t="s">
        <v>146</v>
      </c>
      <c r="J16363" t="s">
        <v>1274</v>
      </c>
      <c r="K16363">
        <v>72.984999999999999</v>
      </c>
      <c r="L16363">
        <v>76.302499999999995</v>
      </c>
      <c r="O16363">
        <v>0.91118242606623057</v>
      </c>
      <c r="P16363">
        <v>4.25</v>
      </c>
    </row>
    <row r="16364" spans="1:16">
      <c r="A16364" t="s">
        <v>1159</v>
      </c>
      <c r="B16364" t="s">
        <v>1158</v>
      </c>
      <c r="D16364">
        <v>2021</v>
      </c>
      <c r="E16364" t="s">
        <v>1270</v>
      </c>
      <c r="F16364" t="s">
        <v>912</v>
      </c>
      <c r="G16364">
        <v>12.35626111</v>
      </c>
      <c r="H16364">
        <v>-71.798886109999998</v>
      </c>
      <c r="I16364" t="s">
        <v>146</v>
      </c>
      <c r="J16364" t="s">
        <v>1274</v>
      </c>
      <c r="K16364">
        <v>76.302499999999995</v>
      </c>
      <c r="L16364">
        <v>79.62</v>
      </c>
      <c r="O16364">
        <v>1.0667319490579361</v>
      </c>
      <c r="P16364">
        <v>3.73</v>
      </c>
    </row>
    <row r="16365" spans="1:16">
      <c r="A16365" t="s">
        <v>1159</v>
      </c>
      <c r="B16365" t="s">
        <v>1158</v>
      </c>
      <c r="D16365">
        <v>2021</v>
      </c>
      <c r="E16365" t="s">
        <v>1270</v>
      </c>
      <c r="F16365" t="s">
        <v>912</v>
      </c>
      <c r="G16365">
        <v>12.35626111</v>
      </c>
      <c r="H16365">
        <v>-71.798886109999998</v>
      </c>
      <c r="I16365" t="s">
        <v>146</v>
      </c>
      <c r="J16365" t="s">
        <v>1274</v>
      </c>
      <c r="K16365">
        <v>79.62</v>
      </c>
      <c r="L16365">
        <v>82.9375</v>
      </c>
      <c r="O16365">
        <v>1.1128705565857728</v>
      </c>
      <c r="P16365">
        <v>3.7313432835820777</v>
      </c>
    </row>
    <row r="16366" spans="1:16">
      <c r="A16366" t="s">
        <v>1159</v>
      </c>
      <c r="B16366" t="s">
        <v>1158</v>
      </c>
      <c r="D16366">
        <v>2021</v>
      </c>
      <c r="E16366" t="s">
        <v>1270</v>
      </c>
      <c r="F16366" t="s">
        <v>912</v>
      </c>
      <c r="G16366">
        <v>12.35626111</v>
      </c>
      <c r="H16366">
        <v>-71.798886109999998</v>
      </c>
      <c r="I16366" t="s">
        <v>146</v>
      </c>
      <c r="J16366" t="s">
        <v>1274</v>
      </c>
      <c r="K16366">
        <v>82.9375</v>
      </c>
      <c r="L16366">
        <v>86.254999999999995</v>
      </c>
      <c r="O16366">
        <v>1.0481296457575946</v>
      </c>
      <c r="P16366">
        <v>4.74</v>
      </c>
    </row>
    <row r="16367" spans="1:16">
      <c r="A16367" t="s">
        <v>1159</v>
      </c>
      <c r="B16367" t="s">
        <v>1158</v>
      </c>
      <c r="D16367">
        <v>2021</v>
      </c>
      <c r="E16367" t="s">
        <v>1270</v>
      </c>
      <c r="F16367" t="s">
        <v>912</v>
      </c>
      <c r="G16367">
        <v>12.35626111</v>
      </c>
      <c r="H16367">
        <v>-71.798886109999998</v>
      </c>
      <c r="I16367" t="s">
        <v>146</v>
      </c>
      <c r="J16367" t="s">
        <v>1274</v>
      </c>
      <c r="K16367">
        <v>86.254999999999995</v>
      </c>
      <c r="L16367">
        <v>89.572499999999991</v>
      </c>
      <c r="O16367">
        <v>1.0215724101248636</v>
      </c>
      <c r="P16367">
        <v>4.7381546134663353</v>
      </c>
    </row>
    <row r="16368" spans="1:16">
      <c r="A16368" t="s">
        <v>1159</v>
      </c>
      <c r="B16368" t="s">
        <v>1158</v>
      </c>
      <c r="D16368">
        <v>2021</v>
      </c>
      <c r="E16368" t="s">
        <v>1270</v>
      </c>
      <c r="F16368" t="s">
        <v>912</v>
      </c>
      <c r="G16368">
        <v>12.35626111</v>
      </c>
      <c r="H16368">
        <v>-71.798886109999998</v>
      </c>
      <c r="I16368" t="s">
        <v>146</v>
      </c>
      <c r="J16368" t="s">
        <v>1274</v>
      </c>
      <c r="K16368">
        <v>89.572499999999991</v>
      </c>
      <c r="L16368">
        <v>94.216999999999999</v>
      </c>
      <c r="O16368">
        <v>0.51447432149213701</v>
      </c>
      <c r="P16368">
        <v>4.74</v>
      </c>
    </row>
    <row r="16369" spans="1:16">
      <c r="A16369" t="s">
        <v>1159</v>
      </c>
      <c r="B16369" t="s">
        <v>1158</v>
      </c>
      <c r="D16369">
        <v>2021</v>
      </c>
      <c r="E16369" t="s">
        <v>1270</v>
      </c>
      <c r="F16369" t="s">
        <v>912</v>
      </c>
      <c r="G16369">
        <v>12.35626111</v>
      </c>
      <c r="H16369">
        <v>-71.798886109999998</v>
      </c>
      <c r="I16369" t="s">
        <v>146</v>
      </c>
      <c r="J16369" t="s">
        <v>1273</v>
      </c>
      <c r="K16369">
        <v>0</v>
      </c>
      <c r="L16369">
        <v>27.240000000000002</v>
      </c>
      <c r="O16369">
        <v>0.96789195967073682</v>
      </c>
      <c r="P16369">
        <v>5.0367161716171722</v>
      </c>
    </row>
    <row r="16370" spans="1:16">
      <c r="A16370" t="s">
        <v>1159</v>
      </c>
      <c r="B16370" t="s">
        <v>1158</v>
      </c>
      <c r="D16370">
        <v>2021</v>
      </c>
      <c r="E16370" t="s">
        <v>1270</v>
      </c>
      <c r="F16370" t="s">
        <v>912</v>
      </c>
      <c r="G16370">
        <v>12.35626111</v>
      </c>
      <c r="H16370">
        <v>-71.798886109999998</v>
      </c>
      <c r="I16370" t="s">
        <v>146</v>
      </c>
      <c r="J16370" t="s">
        <v>1273</v>
      </c>
      <c r="K16370">
        <v>27.240000000000002</v>
      </c>
      <c r="L16370">
        <v>54.480000000000004</v>
      </c>
      <c r="O16370">
        <v>1.034942767376003</v>
      </c>
      <c r="P16370">
        <v>5.4278052805280623</v>
      </c>
    </row>
    <row r="16371" spans="1:16">
      <c r="A16371" t="s">
        <v>1159</v>
      </c>
      <c r="B16371" t="s">
        <v>1158</v>
      </c>
      <c r="D16371">
        <v>2021</v>
      </c>
      <c r="E16371" t="s">
        <v>1270</v>
      </c>
      <c r="F16371" t="s">
        <v>912</v>
      </c>
      <c r="G16371">
        <v>12.35626111</v>
      </c>
      <c r="H16371">
        <v>-71.798886109999998</v>
      </c>
      <c r="I16371" t="s">
        <v>146</v>
      </c>
      <c r="J16371" t="s">
        <v>1273</v>
      </c>
      <c r="K16371">
        <v>54.480000000000004</v>
      </c>
      <c r="L16371">
        <v>69.462000000000003</v>
      </c>
      <c r="O16371">
        <v>1.0423093133454111</v>
      </c>
      <c r="P16371">
        <v>4.1551440329217968</v>
      </c>
    </row>
    <row r="16372" spans="1:16">
      <c r="A16372" t="s">
        <v>1159</v>
      </c>
      <c r="B16372" t="s">
        <v>1158</v>
      </c>
      <c r="D16372">
        <v>2021</v>
      </c>
      <c r="E16372" t="s">
        <v>1270</v>
      </c>
      <c r="F16372" t="s">
        <v>912</v>
      </c>
      <c r="G16372">
        <v>12.35626111</v>
      </c>
      <c r="H16372">
        <v>-71.798886109999998</v>
      </c>
      <c r="I16372" t="s">
        <v>146</v>
      </c>
      <c r="J16372" t="s">
        <v>1272</v>
      </c>
      <c r="K16372">
        <v>0</v>
      </c>
      <c r="L16372">
        <v>30.28</v>
      </c>
      <c r="O16372">
        <v>0.9159029201444886</v>
      </c>
      <c r="P16372">
        <v>3.8105306799336489</v>
      </c>
    </row>
    <row r="16373" spans="1:16">
      <c r="A16373" t="s">
        <v>1159</v>
      </c>
      <c r="B16373" t="s">
        <v>1158</v>
      </c>
      <c r="D16373">
        <v>2021</v>
      </c>
      <c r="E16373" t="s">
        <v>1270</v>
      </c>
      <c r="F16373" t="s">
        <v>912</v>
      </c>
      <c r="G16373">
        <v>12.35626111</v>
      </c>
      <c r="H16373">
        <v>-71.798886109999998</v>
      </c>
      <c r="I16373" t="s">
        <v>146</v>
      </c>
      <c r="J16373" t="s">
        <v>1272</v>
      </c>
      <c r="K16373">
        <v>30.28</v>
      </c>
      <c r="L16373">
        <v>45.42</v>
      </c>
      <c r="O16373">
        <v>0.97693410708156092</v>
      </c>
      <c r="P16373">
        <v>4.6563786008230608</v>
      </c>
    </row>
    <row r="16374" spans="1:16">
      <c r="A16374" t="s">
        <v>1159</v>
      </c>
      <c r="B16374" t="s">
        <v>1158</v>
      </c>
      <c r="D16374">
        <v>2021</v>
      </c>
      <c r="E16374" t="s">
        <v>1270</v>
      </c>
      <c r="F16374" t="s">
        <v>912</v>
      </c>
      <c r="G16374">
        <v>12.35626111</v>
      </c>
      <c r="H16374">
        <v>-71.798886109999998</v>
      </c>
      <c r="I16374" t="s">
        <v>146</v>
      </c>
      <c r="J16374" t="s">
        <v>1271</v>
      </c>
      <c r="K16374">
        <v>0</v>
      </c>
      <c r="L16374">
        <v>28.060000000000002</v>
      </c>
      <c r="O16374">
        <v>1.0541667211450834</v>
      </c>
      <c r="P16374">
        <v>4.5639438943894532</v>
      </c>
    </row>
    <row r="16375" spans="1:16">
      <c r="A16375" t="s">
        <v>1159</v>
      </c>
      <c r="B16375" t="s">
        <v>1158</v>
      </c>
      <c r="D16375">
        <v>2021</v>
      </c>
      <c r="E16375" t="s">
        <v>1270</v>
      </c>
      <c r="F16375" t="s">
        <v>912</v>
      </c>
      <c r="G16375">
        <v>12.35626111</v>
      </c>
      <c r="H16375">
        <v>-71.798886109999998</v>
      </c>
      <c r="I16375" t="s">
        <v>146</v>
      </c>
      <c r="J16375" t="s">
        <v>1271</v>
      </c>
      <c r="K16375">
        <v>28.060000000000002</v>
      </c>
      <c r="L16375">
        <v>56.120000000000005</v>
      </c>
      <c r="O16375">
        <v>1.1431024962026519</v>
      </c>
      <c r="P16375">
        <v>6.2215295095594314</v>
      </c>
    </row>
    <row r="16376" spans="1:16">
      <c r="A16376" t="s">
        <v>1159</v>
      </c>
      <c r="B16376" t="s">
        <v>1158</v>
      </c>
      <c r="D16376">
        <v>2021</v>
      </c>
      <c r="E16376" t="s">
        <v>1270</v>
      </c>
      <c r="F16376" t="s">
        <v>912</v>
      </c>
      <c r="G16376">
        <v>12.35626111</v>
      </c>
      <c r="H16376">
        <v>-71.798886109999998</v>
      </c>
      <c r="I16376" t="s">
        <v>146</v>
      </c>
      <c r="J16376" t="s">
        <v>1271</v>
      </c>
      <c r="K16376">
        <v>56.120000000000005</v>
      </c>
      <c r="L16376">
        <v>64.537999999999997</v>
      </c>
      <c r="O16376">
        <v>1.0574178531336598</v>
      </c>
      <c r="P16376">
        <v>2.6255195344970872</v>
      </c>
    </row>
    <row r="16377" spans="1:16">
      <c r="A16377" t="s">
        <v>1159</v>
      </c>
      <c r="B16377" t="s">
        <v>1158</v>
      </c>
      <c r="D16377">
        <v>2021</v>
      </c>
      <c r="E16377" t="s">
        <v>1270</v>
      </c>
      <c r="F16377" t="s">
        <v>912</v>
      </c>
      <c r="G16377">
        <v>12.35626111</v>
      </c>
      <c r="H16377">
        <v>-71.798886109999998</v>
      </c>
      <c r="I16377" t="s">
        <v>146</v>
      </c>
      <c r="J16377" t="s">
        <v>1269</v>
      </c>
      <c r="K16377">
        <v>0</v>
      </c>
      <c r="L16377">
        <v>32.18</v>
      </c>
      <c r="O16377">
        <v>0.90811111037103365</v>
      </c>
      <c r="P16377">
        <v>5.5681629260182888</v>
      </c>
    </row>
    <row r="16378" spans="1:16">
      <c r="A16378" t="s">
        <v>1159</v>
      </c>
      <c r="B16378" t="s">
        <v>1158</v>
      </c>
      <c r="D16378">
        <v>2021</v>
      </c>
      <c r="E16378" t="s">
        <v>1270</v>
      </c>
      <c r="F16378" t="s">
        <v>912</v>
      </c>
      <c r="G16378">
        <v>12.35626111</v>
      </c>
      <c r="H16378">
        <v>-71.798886109999998</v>
      </c>
      <c r="I16378" t="s">
        <v>146</v>
      </c>
      <c r="J16378" t="s">
        <v>1269</v>
      </c>
      <c r="K16378">
        <v>32.18</v>
      </c>
      <c r="L16378">
        <v>61.141999999999996</v>
      </c>
      <c r="O16378">
        <v>0.90727924274970484</v>
      </c>
      <c r="P16378">
        <v>6.8263201320132083</v>
      </c>
    </row>
    <row r="16379" spans="1:16">
      <c r="A16379" t="s">
        <v>1159</v>
      </c>
      <c r="B16379" t="s">
        <v>1158</v>
      </c>
      <c r="D16379">
        <v>2021</v>
      </c>
      <c r="E16379" t="s">
        <v>1264</v>
      </c>
      <c r="F16379" t="s">
        <v>912</v>
      </c>
      <c r="G16379">
        <v>12.35626111</v>
      </c>
      <c r="H16379">
        <v>-71.798886109999998</v>
      </c>
      <c r="I16379" t="s">
        <v>146</v>
      </c>
      <c r="J16379" t="s">
        <v>1268</v>
      </c>
      <c r="K16379">
        <v>0</v>
      </c>
      <c r="L16379">
        <v>32.28</v>
      </c>
      <c r="O16379">
        <v>0.50066712698170246</v>
      </c>
      <c r="P16379">
        <v>13.131426202321734</v>
      </c>
    </row>
    <row r="16380" spans="1:16">
      <c r="A16380" t="s">
        <v>1159</v>
      </c>
      <c r="B16380" t="s">
        <v>1158</v>
      </c>
      <c r="D16380">
        <v>2021</v>
      </c>
      <c r="E16380" t="s">
        <v>1264</v>
      </c>
      <c r="F16380" t="s">
        <v>912</v>
      </c>
      <c r="G16380">
        <v>12.35626111</v>
      </c>
      <c r="H16380">
        <v>-71.798886109999998</v>
      </c>
      <c r="I16380" t="s">
        <v>146</v>
      </c>
      <c r="J16380" t="s">
        <v>1268</v>
      </c>
      <c r="K16380">
        <v>32.28</v>
      </c>
      <c r="L16380">
        <v>64.56</v>
      </c>
      <c r="O16380">
        <v>0.72577489562065944</v>
      </c>
      <c r="P16380">
        <v>20.540731504571895</v>
      </c>
    </row>
    <row r="16381" spans="1:16">
      <c r="A16381" t="s">
        <v>1159</v>
      </c>
      <c r="B16381" t="s">
        <v>1158</v>
      </c>
      <c r="D16381">
        <v>2021</v>
      </c>
      <c r="E16381" t="s">
        <v>1264</v>
      </c>
      <c r="F16381" t="s">
        <v>912</v>
      </c>
      <c r="G16381">
        <v>12.35626111</v>
      </c>
      <c r="H16381">
        <v>-71.798886109999998</v>
      </c>
      <c r="I16381" t="s">
        <v>146</v>
      </c>
      <c r="J16381" t="s">
        <v>1267</v>
      </c>
      <c r="K16381">
        <v>0</v>
      </c>
      <c r="L16381">
        <v>1.5629999999999999</v>
      </c>
      <c r="O16381">
        <v>0.19825588765757843</v>
      </c>
      <c r="P16381">
        <v>21</v>
      </c>
    </row>
    <row r="16382" spans="1:16">
      <c r="A16382" t="s">
        <v>1159</v>
      </c>
      <c r="B16382" t="s">
        <v>1158</v>
      </c>
      <c r="D16382">
        <v>2021</v>
      </c>
      <c r="E16382" t="s">
        <v>1264</v>
      </c>
      <c r="F16382" t="s">
        <v>912</v>
      </c>
      <c r="G16382">
        <v>12.35626111</v>
      </c>
      <c r="H16382">
        <v>-71.798886109999998</v>
      </c>
      <c r="I16382" t="s">
        <v>146</v>
      </c>
      <c r="J16382" t="s">
        <v>1267</v>
      </c>
      <c r="K16382">
        <v>1.5629999999999999</v>
      </c>
      <c r="L16382">
        <v>3.1259999999999999</v>
      </c>
      <c r="O16382">
        <v>0.2198161072063062</v>
      </c>
      <c r="P16382">
        <v>20.75</v>
      </c>
    </row>
    <row r="16383" spans="1:16">
      <c r="A16383" t="s">
        <v>1159</v>
      </c>
      <c r="B16383" t="s">
        <v>1158</v>
      </c>
      <c r="D16383">
        <v>2021</v>
      </c>
      <c r="E16383" t="s">
        <v>1264</v>
      </c>
      <c r="F16383" t="s">
        <v>912</v>
      </c>
      <c r="G16383">
        <v>12.35626111</v>
      </c>
      <c r="H16383">
        <v>-71.798886109999998</v>
      </c>
      <c r="I16383" t="s">
        <v>146</v>
      </c>
      <c r="J16383" t="s">
        <v>1267</v>
      </c>
      <c r="K16383">
        <v>3.1259999999999999</v>
      </c>
      <c r="L16383">
        <v>4.6890000000000001</v>
      </c>
      <c r="O16383">
        <v>0.29177009292916872</v>
      </c>
      <c r="P16383">
        <v>21.5</v>
      </c>
    </row>
    <row r="16384" spans="1:16">
      <c r="A16384" t="s">
        <v>1159</v>
      </c>
      <c r="B16384" t="s">
        <v>1158</v>
      </c>
      <c r="D16384">
        <v>2021</v>
      </c>
      <c r="E16384" t="s">
        <v>1264</v>
      </c>
      <c r="F16384" t="s">
        <v>912</v>
      </c>
      <c r="G16384">
        <v>12.35626111</v>
      </c>
      <c r="H16384">
        <v>-71.798886109999998</v>
      </c>
      <c r="I16384" t="s">
        <v>146</v>
      </c>
      <c r="J16384" t="s">
        <v>1267</v>
      </c>
      <c r="K16384">
        <v>4.6890000000000001</v>
      </c>
      <c r="L16384">
        <v>6.2519999999999998</v>
      </c>
      <c r="O16384">
        <v>0.28943223779737909</v>
      </c>
      <c r="P16384">
        <v>22.25</v>
      </c>
    </row>
    <row r="16385" spans="1:16">
      <c r="A16385" t="s">
        <v>1159</v>
      </c>
      <c r="B16385" t="s">
        <v>1158</v>
      </c>
      <c r="D16385">
        <v>2021</v>
      </c>
      <c r="E16385" t="s">
        <v>1264</v>
      </c>
      <c r="F16385" t="s">
        <v>912</v>
      </c>
      <c r="G16385">
        <v>12.35626111</v>
      </c>
      <c r="H16385">
        <v>-71.798886109999998</v>
      </c>
      <c r="I16385" t="s">
        <v>146</v>
      </c>
      <c r="J16385" t="s">
        <v>1267</v>
      </c>
      <c r="K16385">
        <v>6.2519999999999998</v>
      </c>
      <c r="L16385">
        <v>7.8149999999999995</v>
      </c>
      <c r="O16385">
        <v>0.29410794806095858</v>
      </c>
      <c r="P16385">
        <v>19.25</v>
      </c>
    </row>
    <row r="16386" spans="1:16">
      <c r="A16386" t="s">
        <v>1159</v>
      </c>
      <c r="B16386" t="s">
        <v>1158</v>
      </c>
      <c r="D16386">
        <v>2021</v>
      </c>
      <c r="E16386" t="s">
        <v>1264</v>
      </c>
      <c r="F16386" t="s">
        <v>912</v>
      </c>
      <c r="G16386">
        <v>12.35626111</v>
      </c>
      <c r="H16386">
        <v>-71.798886109999998</v>
      </c>
      <c r="I16386" t="s">
        <v>146</v>
      </c>
      <c r="J16386" t="s">
        <v>1267</v>
      </c>
      <c r="K16386">
        <v>7.8149999999999995</v>
      </c>
      <c r="L16386">
        <v>9.3780000000000001</v>
      </c>
      <c r="O16386">
        <v>0.26735249488603119</v>
      </c>
      <c r="P16386">
        <v>22</v>
      </c>
    </row>
    <row r="16387" spans="1:16">
      <c r="A16387" t="s">
        <v>1159</v>
      </c>
      <c r="B16387" t="s">
        <v>1158</v>
      </c>
      <c r="D16387">
        <v>2021</v>
      </c>
      <c r="E16387" t="s">
        <v>1264</v>
      </c>
      <c r="F16387" t="s">
        <v>912</v>
      </c>
      <c r="G16387">
        <v>12.35626111</v>
      </c>
      <c r="H16387">
        <v>-71.798886109999998</v>
      </c>
      <c r="I16387" t="s">
        <v>146</v>
      </c>
      <c r="J16387" t="s">
        <v>1267</v>
      </c>
      <c r="K16387">
        <v>9.3780000000000001</v>
      </c>
      <c r="L16387">
        <v>10.940999999999999</v>
      </c>
      <c r="O16387">
        <v>0.30553746203859761</v>
      </c>
      <c r="P16387">
        <v>21.5</v>
      </c>
    </row>
    <row r="16388" spans="1:16">
      <c r="A16388" t="s">
        <v>1159</v>
      </c>
      <c r="B16388" t="s">
        <v>1158</v>
      </c>
      <c r="D16388">
        <v>2021</v>
      </c>
      <c r="E16388" t="s">
        <v>1264</v>
      </c>
      <c r="F16388" t="s">
        <v>912</v>
      </c>
      <c r="G16388">
        <v>12.35626111</v>
      </c>
      <c r="H16388">
        <v>-71.798886109999998</v>
      </c>
      <c r="I16388" t="s">
        <v>146</v>
      </c>
      <c r="J16388" t="s">
        <v>1267</v>
      </c>
      <c r="K16388">
        <v>10.940999999999999</v>
      </c>
      <c r="L16388">
        <v>12.504</v>
      </c>
      <c r="O16388">
        <v>0.23462252304097456</v>
      </c>
      <c r="P16388">
        <v>21</v>
      </c>
    </row>
    <row r="16389" spans="1:16">
      <c r="A16389" t="s">
        <v>1159</v>
      </c>
      <c r="B16389" t="s">
        <v>1158</v>
      </c>
      <c r="D16389">
        <v>2021</v>
      </c>
      <c r="E16389" t="s">
        <v>1264</v>
      </c>
      <c r="F16389" t="s">
        <v>912</v>
      </c>
      <c r="G16389">
        <v>12.35626111</v>
      </c>
      <c r="H16389">
        <v>-71.798886109999998</v>
      </c>
      <c r="I16389" t="s">
        <v>146</v>
      </c>
      <c r="J16389" t="s">
        <v>1267</v>
      </c>
      <c r="K16389">
        <v>12.504</v>
      </c>
      <c r="L16389">
        <v>14.067</v>
      </c>
      <c r="O16389">
        <v>0.29384818637964844</v>
      </c>
      <c r="P16389">
        <v>20</v>
      </c>
    </row>
    <row r="16390" spans="1:16">
      <c r="A16390" t="s">
        <v>1159</v>
      </c>
      <c r="B16390" t="s">
        <v>1158</v>
      </c>
      <c r="D16390">
        <v>2021</v>
      </c>
      <c r="E16390" t="s">
        <v>1264</v>
      </c>
      <c r="F16390" t="s">
        <v>912</v>
      </c>
      <c r="G16390">
        <v>12.35626111</v>
      </c>
      <c r="H16390">
        <v>-71.798886109999998</v>
      </c>
      <c r="I16390" t="s">
        <v>146</v>
      </c>
      <c r="J16390" t="s">
        <v>1267</v>
      </c>
      <c r="K16390">
        <v>14.067</v>
      </c>
      <c r="L16390">
        <v>15.629999999999999</v>
      </c>
      <c r="O16390">
        <v>0.30060199009370808</v>
      </c>
      <c r="P16390">
        <v>19.25</v>
      </c>
    </row>
    <row r="16391" spans="1:16">
      <c r="A16391" t="s">
        <v>1159</v>
      </c>
      <c r="B16391" t="s">
        <v>1158</v>
      </c>
      <c r="D16391">
        <v>2021</v>
      </c>
      <c r="E16391" t="s">
        <v>1264</v>
      </c>
      <c r="F16391" t="s">
        <v>912</v>
      </c>
      <c r="G16391">
        <v>12.35626111</v>
      </c>
      <c r="H16391">
        <v>-71.798886109999998</v>
      </c>
      <c r="I16391" t="s">
        <v>146</v>
      </c>
      <c r="J16391" t="s">
        <v>1267</v>
      </c>
      <c r="K16391">
        <v>15.629999999999999</v>
      </c>
      <c r="L16391">
        <v>17.192999999999998</v>
      </c>
      <c r="O16391">
        <v>0.29618604151143857</v>
      </c>
      <c r="P16391">
        <v>17.75</v>
      </c>
    </row>
    <row r="16392" spans="1:16">
      <c r="A16392" t="s">
        <v>1159</v>
      </c>
      <c r="B16392" t="s">
        <v>1158</v>
      </c>
      <c r="D16392">
        <v>2021</v>
      </c>
      <c r="E16392" t="s">
        <v>1264</v>
      </c>
      <c r="F16392" t="s">
        <v>912</v>
      </c>
      <c r="G16392">
        <v>12.35626111</v>
      </c>
      <c r="H16392">
        <v>-71.798886109999998</v>
      </c>
      <c r="I16392" t="s">
        <v>146</v>
      </c>
      <c r="J16392" t="s">
        <v>1267</v>
      </c>
      <c r="K16392">
        <v>17.192999999999998</v>
      </c>
      <c r="L16392">
        <v>18.756</v>
      </c>
      <c r="O16392">
        <v>0.25280584073267237</v>
      </c>
      <c r="P16392">
        <v>21</v>
      </c>
    </row>
    <row r="16393" spans="1:16">
      <c r="A16393" t="s">
        <v>1159</v>
      </c>
      <c r="B16393" t="s">
        <v>1158</v>
      </c>
      <c r="D16393">
        <v>2021</v>
      </c>
      <c r="E16393" t="s">
        <v>1264</v>
      </c>
      <c r="F16393" t="s">
        <v>912</v>
      </c>
      <c r="G16393">
        <v>12.35626111</v>
      </c>
      <c r="H16393">
        <v>-71.798886109999998</v>
      </c>
      <c r="I16393" t="s">
        <v>146</v>
      </c>
      <c r="J16393" t="s">
        <v>1267</v>
      </c>
      <c r="K16393">
        <v>18.756</v>
      </c>
      <c r="L16393">
        <v>20.318999999999999</v>
      </c>
      <c r="O16393">
        <v>0.3574897983005923</v>
      </c>
      <c r="P16393">
        <v>16.75</v>
      </c>
    </row>
    <row r="16394" spans="1:16">
      <c r="A16394" t="s">
        <v>1159</v>
      </c>
      <c r="B16394" t="s">
        <v>1158</v>
      </c>
      <c r="D16394">
        <v>2021</v>
      </c>
      <c r="E16394" t="s">
        <v>1264</v>
      </c>
      <c r="F16394" t="s">
        <v>912</v>
      </c>
      <c r="G16394">
        <v>12.35626111</v>
      </c>
      <c r="H16394">
        <v>-71.798886109999998</v>
      </c>
      <c r="I16394" t="s">
        <v>146</v>
      </c>
      <c r="J16394" t="s">
        <v>1267</v>
      </c>
      <c r="K16394">
        <v>20.318999999999999</v>
      </c>
      <c r="L16394">
        <v>21.881999999999998</v>
      </c>
      <c r="O16394">
        <v>0.5084113351416869</v>
      </c>
      <c r="P16394">
        <v>16</v>
      </c>
    </row>
    <row r="16395" spans="1:16">
      <c r="A16395" t="s">
        <v>1159</v>
      </c>
      <c r="B16395" t="s">
        <v>1158</v>
      </c>
      <c r="D16395">
        <v>2021</v>
      </c>
      <c r="E16395" t="s">
        <v>1264</v>
      </c>
      <c r="F16395" t="s">
        <v>912</v>
      </c>
      <c r="G16395">
        <v>12.35626111</v>
      </c>
      <c r="H16395">
        <v>-71.798886109999998</v>
      </c>
      <c r="I16395" t="s">
        <v>146</v>
      </c>
      <c r="J16395" t="s">
        <v>1267</v>
      </c>
      <c r="K16395">
        <v>21.881999999999998</v>
      </c>
      <c r="L16395">
        <v>23.445</v>
      </c>
      <c r="O16395">
        <v>0.38554405988206847</v>
      </c>
      <c r="P16395">
        <v>15.5</v>
      </c>
    </row>
    <row r="16396" spans="1:16">
      <c r="A16396" t="s">
        <v>1159</v>
      </c>
      <c r="B16396" t="s">
        <v>1158</v>
      </c>
      <c r="D16396">
        <v>2021</v>
      </c>
      <c r="E16396" t="s">
        <v>1264</v>
      </c>
      <c r="F16396" t="s">
        <v>912</v>
      </c>
      <c r="G16396">
        <v>12.35626111</v>
      </c>
      <c r="H16396">
        <v>-71.798886109999998</v>
      </c>
      <c r="I16396" t="s">
        <v>146</v>
      </c>
      <c r="J16396" t="s">
        <v>1267</v>
      </c>
      <c r="K16396">
        <v>23.445</v>
      </c>
      <c r="L16396">
        <v>25.007999999999999</v>
      </c>
      <c r="O16396">
        <v>0.47672041002187016</v>
      </c>
      <c r="P16396">
        <v>15</v>
      </c>
    </row>
    <row r="16397" spans="1:16">
      <c r="A16397" t="s">
        <v>1159</v>
      </c>
      <c r="B16397" t="s">
        <v>1158</v>
      </c>
      <c r="D16397">
        <v>2021</v>
      </c>
      <c r="E16397" t="s">
        <v>1264</v>
      </c>
      <c r="F16397" t="s">
        <v>912</v>
      </c>
      <c r="G16397">
        <v>12.35626111</v>
      </c>
      <c r="H16397">
        <v>-71.798886109999998</v>
      </c>
      <c r="I16397" t="s">
        <v>146</v>
      </c>
      <c r="J16397" t="s">
        <v>1267</v>
      </c>
      <c r="K16397">
        <v>25.007999999999999</v>
      </c>
      <c r="L16397">
        <v>26.570999999999998</v>
      </c>
      <c r="O16397">
        <v>0.42113141022153577</v>
      </c>
      <c r="P16397">
        <v>15.75</v>
      </c>
    </row>
    <row r="16398" spans="1:16">
      <c r="A16398" t="s">
        <v>1159</v>
      </c>
      <c r="B16398" t="s">
        <v>1158</v>
      </c>
      <c r="D16398">
        <v>2021</v>
      </c>
      <c r="E16398" t="s">
        <v>1264</v>
      </c>
      <c r="F16398" t="s">
        <v>912</v>
      </c>
      <c r="G16398">
        <v>12.35626111</v>
      </c>
      <c r="H16398">
        <v>-71.798886109999998</v>
      </c>
      <c r="I16398" t="s">
        <v>146</v>
      </c>
      <c r="J16398" t="s">
        <v>1267</v>
      </c>
      <c r="K16398">
        <v>26.570999999999998</v>
      </c>
      <c r="L16398">
        <v>28.134</v>
      </c>
      <c r="O16398">
        <v>0.45334185870397137</v>
      </c>
      <c r="P16398">
        <v>12</v>
      </c>
    </row>
    <row r="16399" spans="1:16">
      <c r="A16399" t="s">
        <v>1159</v>
      </c>
      <c r="B16399" t="s">
        <v>1158</v>
      </c>
      <c r="D16399">
        <v>2021</v>
      </c>
      <c r="E16399" t="s">
        <v>1264</v>
      </c>
      <c r="F16399" t="s">
        <v>912</v>
      </c>
      <c r="G16399">
        <v>12.35626111</v>
      </c>
      <c r="H16399">
        <v>-71.798886109999998</v>
      </c>
      <c r="I16399" t="s">
        <v>146</v>
      </c>
      <c r="J16399" t="s">
        <v>1267</v>
      </c>
      <c r="K16399">
        <v>28.134</v>
      </c>
      <c r="L16399">
        <v>29.696999999999999</v>
      </c>
      <c r="O16399">
        <v>0.55620748450272195</v>
      </c>
      <c r="P16399">
        <v>10.000000000000014</v>
      </c>
    </row>
    <row r="16400" spans="1:16">
      <c r="A16400" t="s">
        <v>1159</v>
      </c>
      <c r="B16400" t="s">
        <v>1158</v>
      </c>
      <c r="D16400">
        <v>2021</v>
      </c>
      <c r="E16400" t="s">
        <v>1264</v>
      </c>
      <c r="F16400" t="s">
        <v>912</v>
      </c>
      <c r="G16400">
        <v>12.35626111</v>
      </c>
      <c r="H16400">
        <v>-71.798886109999998</v>
      </c>
      <c r="I16400" t="s">
        <v>146</v>
      </c>
      <c r="J16400" t="s">
        <v>1267</v>
      </c>
      <c r="K16400">
        <v>29.696999999999999</v>
      </c>
      <c r="L16400">
        <v>31.259999999999998</v>
      </c>
      <c r="O16400">
        <v>0.31151198070872699</v>
      </c>
      <c r="P16400">
        <v>13.5</v>
      </c>
    </row>
    <row r="16401" spans="1:16">
      <c r="A16401" t="s">
        <v>1159</v>
      </c>
      <c r="B16401" t="s">
        <v>1158</v>
      </c>
      <c r="D16401">
        <v>2021</v>
      </c>
      <c r="E16401" t="s">
        <v>1264</v>
      </c>
      <c r="F16401" t="s">
        <v>912</v>
      </c>
      <c r="G16401">
        <v>12.35626111</v>
      </c>
      <c r="H16401">
        <v>-71.798886109999998</v>
      </c>
      <c r="I16401" t="s">
        <v>146</v>
      </c>
      <c r="J16401" t="s">
        <v>1267</v>
      </c>
      <c r="K16401">
        <v>31.259999999999998</v>
      </c>
      <c r="L16401">
        <v>32.823</v>
      </c>
      <c r="O16401">
        <v>0.45048448020956172</v>
      </c>
      <c r="P16401">
        <v>11.25</v>
      </c>
    </row>
    <row r="16402" spans="1:16">
      <c r="A16402" t="s">
        <v>1159</v>
      </c>
      <c r="B16402" t="s">
        <v>1158</v>
      </c>
      <c r="D16402">
        <v>2021</v>
      </c>
      <c r="E16402" t="s">
        <v>1264</v>
      </c>
      <c r="F16402" t="s">
        <v>912</v>
      </c>
      <c r="G16402">
        <v>12.35626111</v>
      </c>
      <c r="H16402">
        <v>-71.798886109999998</v>
      </c>
      <c r="I16402" t="s">
        <v>146</v>
      </c>
      <c r="J16402" t="s">
        <v>1267</v>
      </c>
      <c r="K16402">
        <v>32.823</v>
      </c>
      <c r="L16402">
        <v>34.385999999999996</v>
      </c>
      <c r="O16402">
        <v>0.22734919596429609</v>
      </c>
      <c r="P16402">
        <v>11.25</v>
      </c>
    </row>
    <row r="16403" spans="1:16">
      <c r="A16403" t="s">
        <v>1159</v>
      </c>
      <c r="B16403" t="s">
        <v>1158</v>
      </c>
      <c r="D16403">
        <v>2021</v>
      </c>
      <c r="E16403" t="s">
        <v>1264</v>
      </c>
      <c r="F16403" t="s">
        <v>912</v>
      </c>
      <c r="G16403">
        <v>12.35626111</v>
      </c>
      <c r="H16403">
        <v>-71.798886109999998</v>
      </c>
      <c r="I16403" t="s">
        <v>146</v>
      </c>
      <c r="J16403" t="s">
        <v>1267</v>
      </c>
      <c r="K16403">
        <v>34.385999999999996</v>
      </c>
      <c r="L16403">
        <v>35.948999999999998</v>
      </c>
      <c r="O16403">
        <v>0.6564754934883702</v>
      </c>
      <c r="P16403">
        <v>11.000000000000014</v>
      </c>
    </row>
    <row r="16404" spans="1:16">
      <c r="A16404" t="s">
        <v>1159</v>
      </c>
      <c r="B16404" t="s">
        <v>1158</v>
      </c>
      <c r="D16404">
        <v>2021</v>
      </c>
      <c r="E16404" t="s">
        <v>1264</v>
      </c>
      <c r="F16404" t="s">
        <v>912</v>
      </c>
      <c r="G16404">
        <v>12.35626111</v>
      </c>
      <c r="H16404">
        <v>-71.798886109999998</v>
      </c>
      <c r="I16404" t="s">
        <v>146</v>
      </c>
      <c r="J16404" t="s">
        <v>1267</v>
      </c>
      <c r="K16404">
        <v>35.948999999999998</v>
      </c>
      <c r="L16404">
        <v>37.512</v>
      </c>
      <c r="O16404">
        <v>0.36943883564085017</v>
      </c>
      <c r="P16404">
        <v>10.75</v>
      </c>
    </row>
    <row r="16405" spans="1:16">
      <c r="A16405" t="s">
        <v>1159</v>
      </c>
      <c r="B16405" t="s">
        <v>1158</v>
      </c>
      <c r="D16405">
        <v>2021</v>
      </c>
      <c r="E16405" t="s">
        <v>1264</v>
      </c>
      <c r="F16405" t="s">
        <v>912</v>
      </c>
      <c r="G16405">
        <v>12.35626111</v>
      </c>
      <c r="H16405">
        <v>-71.798886109999998</v>
      </c>
      <c r="I16405" t="s">
        <v>146</v>
      </c>
      <c r="J16405" t="s">
        <v>1267</v>
      </c>
      <c r="K16405">
        <v>37.512</v>
      </c>
      <c r="L16405">
        <v>39.074999999999996</v>
      </c>
      <c r="O16405">
        <v>0.5328289331848256</v>
      </c>
      <c r="P16405">
        <v>10.75</v>
      </c>
    </row>
    <row r="16406" spans="1:16">
      <c r="A16406" t="s">
        <v>1159</v>
      </c>
      <c r="B16406" t="s">
        <v>1158</v>
      </c>
      <c r="D16406">
        <v>2021</v>
      </c>
      <c r="E16406" t="s">
        <v>1264</v>
      </c>
      <c r="F16406" t="s">
        <v>912</v>
      </c>
      <c r="G16406">
        <v>12.35626111</v>
      </c>
      <c r="H16406">
        <v>-71.798886109999998</v>
      </c>
      <c r="I16406" t="s">
        <v>146</v>
      </c>
      <c r="J16406" t="s">
        <v>1267</v>
      </c>
      <c r="K16406">
        <v>39.074999999999996</v>
      </c>
      <c r="L16406">
        <v>40.637999999999998</v>
      </c>
      <c r="O16406">
        <v>0.63257741880785268</v>
      </c>
      <c r="P16406">
        <v>11.25</v>
      </c>
    </row>
    <row r="16407" spans="1:16">
      <c r="A16407" t="s">
        <v>1159</v>
      </c>
      <c r="B16407" t="s">
        <v>1158</v>
      </c>
      <c r="D16407">
        <v>2021</v>
      </c>
      <c r="E16407" t="s">
        <v>1264</v>
      </c>
      <c r="F16407" t="s">
        <v>912</v>
      </c>
      <c r="G16407">
        <v>12.35626111</v>
      </c>
      <c r="H16407">
        <v>-71.798886109999998</v>
      </c>
      <c r="I16407" t="s">
        <v>146</v>
      </c>
      <c r="J16407" t="s">
        <v>1267</v>
      </c>
      <c r="K16407">
        <v>40.637999999999998</v>
      </c>
      <c r="L16407">
        <v>42.201000000000001</v>
      </c>
      <c r="O16407">
        <v>0.39775285890363726</v>
      </c>
      <c r="P16407">
        <v>12.75</v>
      </c>
    </row>
    <row r="16408" spans="1:16">
      <c r="A16408" t="s">
        <v>1159</v>
      </c>
      <c r="B16408" t="s">
        <v>1158</v>
      </c>
      <c r="D16408">
        <v>2021</v>
      </c>
      <c r="E16408" t="s">
        <v>1264</v>
      </c>
      <c r="F16408" t="s">
        <v>912</v>
      </c>
      <c r="G16408">
        <v>12.35626111</v>
      </c>
      <c r="H16408">
        <v>-71.798886109999998</v>
      </c>
      <c r="I16408" t="s">
        <v>146</v>
      </c>
      <c r="J16408" t="s">
        <v>1267</v>
      </c>
      <c r="K16408">
        <v>42.201000000000001</v>
      </c>
      <c r="L16408">
        <v>43.763999999999996</v>
      </c>
      <c r="O16408">
        <v>0.38736239165124009</v>
      </c>
      <c r="P16408">
        <v>12.25</v>
      </c>
    </row>
    <row r="16409" spans="1:16">
      <c r="A16409" t="s">
        <v>1159</v>
      </c>
      <c r="B16409" t="s">
        <v>1158</v>
      </c>
      <c r="D16409">
        <v>2021</v>
      </c>
      <c r="E16409" t="s">
        <v>1264</v>
      </c>
      <c r="F16409" t="s">
        <v>912</v>
      </c>
      <c r="G16409">
        <v>12.35626111</v>
      </c>
      <c r="H16409">
        <v>-71.798886109999998</v>
      </c>
      <c r="I16409" t="s">
        <v>146</v>
      </c>
      <c r="J16409" t="s">
        <v>1267</v>
      </c>
      <c r="K16409">
        <v>43.763999999999996</v>
      </c>
      <c r="L16409">
        <v>45.326999999999998</v>
      </c>
      <c r="O16409">
        <v>0.58504103112812766</v>
      </c>
      <c r="P16409">
        <v>11.5</v>
      </c>
    </row>
    <row r="16410" spans="1:16">
      <c r="A16410" t="s">
        <v>1159</v>
      </c>
      <c r="B16410" t="s">
        <v>1158</v>
      </c>
      <c r="D16410">
        <v>2021</v>
      </c>
      <c r="E16410" t="s">
        <v>1264</v>
      </c>
      <c r="F16410" t="s">
        <v>912</v>
      </c>
      <c r="G16410">
        <v>12.35626111</v>
      </c>
      <c r="H16410">
        <v>-71.798886109999998</v>
      </c>
      <c r="I16410" t="s">
        <v>146</v>
      </c>
      <c r="J16410" t="s">
        <v>1267</v>
      </c>
      <c r="K16410">
        <v>45.326999999999998</v>
      </c>
      <c r="L16410">
        <v>46.89</v>
      </c>
      <c r="O16410">
        <v>0.60192554041327595</v>
      </c>
      <c r="P16410">
        <v>10.75</v>
      </c>
    </row>
    <row r="16411" spans="1:16">
      <c r="A16411" t="s">
        <v>1159</v>
      </c>
      <c r="B16411" t="s">
        <v>1158</v>
      </c>
      <c r="D16411">
        <v>2021</v>
      </c>
      <c r="E16411" t="s">
        <v>1264</v>
      </c>
      <c r="F16411" t="s">
        <v>912</v>
      </c>
      <c r="G16411">
        <v>12.35626111</v>
      </c>
      <c r="H16411">
        <v>-71.798886109999998</v>
      </c>
      <c r="I16411" t="s">
        <v>146</v>
      </c>
      <c r="J16411" t="s">
        <v>1267</v>
      </c>
      <c r="K16411">
        <v>46.89</v>
      </c>
      <c r="L16411">
        <v>50.797499999999999</v>
      </c>
      <c r="O16411">
        <v>0.51310436285068683</v>
      </c>
      <c r="P16411">
        <v>11.75</v>
      </c>
    </row>
    <row r="16412" spans="1:16">
      <c r="A16412" t="s">
        <v>1159</v>
      </c>
      <c r="B16412" t="s">
        <v>1158</v>
      </c>
      <c r="D16412">
        <v>2021</v>
      </c>
      <c r="E16412" t="s">
        <v>1264</v>
      </c>
      <c r="F16412" t="s">
        <v>912</v>
      </c>
      <c r="G16412">
        <v>12.35626111</v>
      </c>
      <c r="H16412">
        <v>-71.798886109999998</v>
      </c>
      <c r="I16412" t="s">
        <v>146</v>
      </c>
      <c r="J16412" t="s">
        <v>1267</v>
      </c>
      <c r="K16412">
        <v>50.797499999999999</v>
      </c>
      <c r="L16412">
        <v>54.704999999999998</v>
      </c>
      <c r="O16412">
        <v>0.52474168617337369</v>
      </c>
      <c r="P16412">
        <v>12</v>
      </c>
    </row>
    <row r="16413" spans="1:16">
      <c r="A16413" t="s">
        <v>1159</v>
      </c>
      <c r="B16413" t="s">
        <v>1158</v>
      </c>
      <c r="D16413">
        <v>2021</v>
      </c>
      <c r="E16413" t="s">
        <v>1264</v>
      </c>
      <c r="F16413" t="s">
        <v>912</v>
      </c>
      <c r="G16413">
        <v>12.35626111</v>
      </c>
      <c r="H16413">
        <v>-71.798886109999998</v>
      </c>
      <c r="I16413" t="s">
        <v>146</v>
      </c>
      <c r="J16413" t="s">
        <v>1267</v>
      </c>
      <c r="K16413">
        <v>54.704999999999998</v>
      </c>
      <c r="L16413">
        <v>58.612499999999997</v>
      </c>
      <c r="O16413">
        <v>0.51923473852960222</v>
      </c>
      <c r="P16413">
        <v>12</v>
      </c>
    </row>
    <row r="16414" spans="1:16">
      <c r="A16414" t="s">
        <v>1159</v>
      </c>
      <c r="B16414" t="s">
        <v>1158</v>
      </c>
      <c r="D16414">
        <v>2021</v>
      </c>
      <c r="E16414" t="s">
        <v>1264</v>
      </c>
      <c r="F16414" t="s">
        <v>912</v>
      </c>
      <c r="G16414">
        <v>12.35626111</v>
      </c>
      <c r="H16414">
        <v>-71.798886109999998</v>
      </c>
      <c r="I16414" t="s">
        <v>146</v>
      </c>
      <c r="J16414" t="s">
        <v>1267</v>
      </c>
      <c r="K16414">
        <v>58.612499999999997</v>
      </c>
      <c r="L16414">
        <v>62.519999999999996</v>
      </c>
      <c r="O16414">
        <v>0.53139158521490892</v>
      </c>
      <c r="P16414">
        <v>7.5</v>
      </c>
    </row>
    <row r="16415" spans="1:16">
      <c r="A16415" t="s">
        <v>1159</v>
      </c>
      <c r="B16415" t="s">
        <v>1158</v>
      </c>
      <c r="D16415">
        <v>2021</v>
      </c>
      <c r="E16415" t="s">
        <v>1264</v>
      </c>
      <c r="F16415" t="s">
        <v>912</v>
      </c>
      <c r="G16415">
        <v>12.35626111</v>
      </c>
      <c r="H16415">
        <v>-71.798886109999998</v>
      </c>
      <c r="I16415" t="s">
        <v>146</v>
      </c>
      <c r="J16415" t="s">
        <v>1267</v>
      </c>
      <c r="K16415">
        <v>62.519999999999996</v>
      </c>
      <c r="L16415">
        <v>66.427499999999995</v>
      </c>
      <c r="O16415">
        <v>0.65431081281078829</v>
      </c>
      <c r="P16415">
        <v>7.5</v>
      </c>
    </row>
    <row r="16416" spans="1:16">
      <c r="A16416" t="s">
        <v>1159</v>
      </c>
      <c r="B16416" t="s">
        <v>1158</v>
      </c>
      <c r="D16416">
        <v>2021</v>
      </c>
      <c r="E16416" t="s">
        <v>1264</v>
      </c>
      <c r="F16416" t="s">
        <v>912</v>
      </c>
      <c r="G16416">
        <v>12.35626111</v>
      </c>
      <c r="H16416">
        <v>-71.798886109999998</v>
      </c>
      <c r="I16416" t="s">
        <v>146</v>
      </c>
      <c r="J16416" t="s">
        <v>1267</v>
      </c>
      <c r="K16416">
        <v>66.427499999999995</v>
      </c>
      <c r="L16416">
        <v>70.334999999999994</v>
      </c>
      <c r="O16416">
        <v>1.005612510614396</v>
      </c>
      <c r="P16416">
        <v>7.5</v>
      </c>
    </row>
    <row r="16417" spans="1:18">
      <c r="A16417" t="s">
        <v>1159</v>
      </c>
      <c r="B16417" t="s">
        <v>1158</v>
      </c>
      <c r="D16417">
        <v>2021</v>
      </c>
      <c r="E16417" t="s">
        <v>1264</v>
      </c>
      <c r="F16417" t="s">
        <v>912</v>
      </c>
      <c r="G16417">
        <v>12.35626111</v>
      </c>
      <c r="H16417">
        <v>-71.798886109999998</v>
      </c>
      <c r="I16417" t="s">
        <v>146</v>
      </c>
      <c r="J16417" t="s">
        <v>1266</v>
      </c>
      <c r="K16417">
        <v>0</v>
      </c>
      <c r="L16417">
        <v>30.54</v>
      </c>
      <c r="O16417">
        <v>0.64813634682510513</v>
      </c>
      <c r="P16417">
        <v>16.343724023275058</v>
      </c>
    </row>
    <row r="16418" spans="1:18">
      <c r="A16418" t="s">
        <v>1159</v>
      </c>
      <c r="B16418" t="s">
        <v>1158</v>
      </c>
      <c r="D16418">
        <v>2021</v>
      </c>
      <c r="E16418" t="s">
        <v>1264</v>
      </c>
      <c r="F16418" t="s">
        <v>912</v>
      </c>
      <c r="G16418">
        <v>12.35626111</v>
      </c>
      <c r="H16418">
        <v>-71.798886109999998</v>
      </c>
      <c r="I16418" t="s">
        <v>146</v>
      </c>
      <c r="J16418" t="s">
        <v>1266</v>
      </c>
      <c r="K16418">
        <v>30.54</v>
      </c>
      <c r="L16418">
        <v>61.08</v>
      </c>
      <c r="O16418">
        <v>0.76871552483884187</v>
      </c>
      <c r="P16418">
        <v>8.3916459884200947</v>
      </c>
    </row>
    <row r="16419" spans="1:18">
      <c r="A16419" t="s">
        <v>1159</v>
      </c>
      <c r="B16419" t="s">
        <v>1158</v>
      </c>
      <c r="D16419">
        <v>2021</v>
      </c>
      <c r="E16419" t="s">
        <v>1264</v>
      </c>
      <c r="F16419" t="s">
        <v>912</v>
      </c>
      <c r="G16419">
        <v>12.35626111</v>
      </c>
      <c r="H16419">
        <v>-71.798886109999998</v>
      </c>
      <c r="I16419" t="s">
        <v>146</v>
      </c>
      <c r="J16419" t="s">
        <v>1266</v>
      </c>
      <c r="K16419">
        <v>61.08</v>
      </c>
      <c r="L16419">
        <v>73.295999999999992</v>
      </c>
      <c r="O16419">
        <v>0.81168265861396871</v>
      </c>
      <c r="P16419">
        <v>7.246467165419773</v>
      </c>
    </row>
    <row r="16420" spans="1:18">
      <c r="A16420" t="s">
        <v>1159</v>
      </c>
      <c r="B16420" t="s">
        <v>1158</v>
      </c>
      <c r="D16420">
        <v>2021</v>
      </c>
      <c r="E16420" t="s">
        <v>1264</v>
      </c>
      <c r="F16420" t="s">
        <v>912</v>
      </c>
      <c r="G16420">
        <v>12.35626111</v>
      </c>
      <c r="H16420">
        <v>-71.798886109999998</v>
      </c>
      <c r="I16420" t="s">
        <v>146</v>
      </c>
      <c r="J16420" t="s">
        <v>1265</v>
      </c>
      <c r="K16420">
        <v>0</v>
      </c>
      <c r="L16420">
        <v>33.44</v>
      </c>
      <c r="O16420">
        <v>0.51566838741020937</v>
      </c>
      <c r="P16420">
        <v>8.2966171617161706</v>
      </c>
    </row>
    <row r="16421" spans="1:18">
      <c r="A16421" t="s">
        <v>1159</v>
      </c>
      <c r="B16421" t="s">
        <v>1158</v>
      </c>
      <c r="D16421">
        <v>2021</v>
      </c>
      <c r="E16421" t="s">
        <v>1264</v>
      </c>
      <c r="F16421" t="s">
        <v>912</v>
      </c>
      <c r="G16421">
        <v>12.35626111</v>
      </c>
      <c r="H16421">
        <v>-71.798886109999998</v>
      </c>
      <c r="I16421" t="s">
        <v>146</v>
      </c>
      <c r="J16421" t="s">
        <v>1265</v>
      </c>
      <c r="K16421">
        <v>33.44</v>
      </c>
      <c r="L16421">
        <v>63.535999999999994</v>
      </c>
      <c r="O16421">
        <v>0.61068407320078477</v>
      </c>
      <c r="P16421">
        <v>12.310699588477362</v>
      </c>
    </row>
    <row r="16422" spans="1:18">
      <c r="A16422" t="s">
        <v>1159</v>
      </c>
      <c r="B16422" t="s">
        <v>1158</v>
      </c>
      <c r="D16422">
        <v>2021</v>
      </c>
      <c r="E16422" t="s">
        <v>1264</v>
      </c>
      <c r="F16422" t="s">
        <v>912</v>
      </c>
      <c r="G16422">
        <v>12.35626111</v>
      </c>
      <c r="H16422">
        <v>-71.798886109999998</v>
      </c>
      <c r="I16422" t="s">
        <v>146</v>
      </c>
      <c r="J16422" t="s">
        <v>1263</v>
      </c>
      <c r="K16422">
        <v>0</v>
      </c>
      <c r="L16422">
        <v>32.120000000000005</v>
      </c>
      <c r="O16422">
        <v>0.61629209385312489</v>
      </c>
      <c r="P16422">
        <v>5.8238448844883663</v>
      </c>
    </row>
    <row r="16423" spans="1:18">
      <c r="A16423" t="s">
        <v>1159</v>
      </c>
      <c r="B16423" t="s">
        <v>1158</v>
      </c>
      <c r="D16423">
        <v>2021</v>
      </c>
      <c r="E16423" t="s">
        <v>1264</v>
      </c>
      <c r="F16423" t="s">
        <v>912</v>
      </c>
      <c r="G16423">
        <v>12.35626111</v>
      </c>
      <c r="H16423">
        <v>-71.798886109999998</v>
      </c>
      <c r="I16423" t="s">
        <v>146</v>
      </c>
      <c r="J16423" t="s">
        <v>1263</v>
      </c>
      <c r="K16423">
        <v>32.120000000000005</v>
      </c>
      <c r="L16423">
        <v>65.846000000000004</v>
      </c>
      <c r="O16423">
        <v>0.78847991887881208</v>
      </c>
      <c r="P16423">
        <v>5.6298593879238297</v>
      </c>
    </row>
    <row r="16424" spans="1:18">
      <c r="A16424" t="s">
        <v>1159</v>
      </c>
      <c r="B16424" t="s">
        <v>1158</v>
      </c>
      <c r="D16424">
        <v>2021</v>
      </c>
      <c r="E16424" t="s">
        <v>1255</v>
      </c>
      <c r="F16424" t="s">
        <v>912</v>
      </c>
      <c r="G16424">
        <v>12.35626111</v>
      </c>
      <c r="H16424">
        <v>-71.798886109999998</v>
      </c>
      <c r="I16424" t="s">
        <v>146</v>
      </c>
      <c r="J16424" t="s">
        <v>1262</v>
      </c>
      <c r="K16424">
        <v>0</v>
      </c>
      <c r="L16424">
        <v>28.26</v>
      </c>
      <c r="O16424">
        <v>0.78179183371040895</v>
      </c>
      <c r="P16424">
        <v>8.3826699834162497</v>
      </c>
    </row>
    <row r="16425" spans="1:18">
      <c r="A16425" t="s">
        <v>1159</v>
      </c>
      <c r="B16425" t="s">
        <v>1158</v>
      </c>
      <c r="D16425">
        <v>2021</v>
      </c>
      <c r="E16425" t="s">
        <v>1255</v>
      </c>
      <c r="F16425" t="s">
        <v>912</v>
      </c>
      <c r="G16425">
        <v>12.35626111</v>
      </c>
      <c r="H16425">
        <v>-71.798886109999998</v>
      </c>
      <c r="I16425" t="s">
        <v>146</v>
      </c>
      <c r="J16425" t="s">
        <v>1262</v>
      </c>
      <c r="K16425">
        <v>28.26</v>
      </c>
      <c r="L16425">
        <v>56.52</v>
      </c>
      <c r="O16425">
        <v>0.87503863888526767</v>
      </c>
      <c r="P16425">
        <v>10.920379537953806</v>
      </c>
    </row>
    <row r="16426" spans="1:18">
      <c r="A16426" t="s">
        <v>1159</v>
      </c>
      <c r="B16426" t="s">
        <v>1158</v>
      </c>
      <c r="D16426">
        <v>2021</v>
      </c>
      <c r="E16426" t="s">
        <v>1255</v>
      </c>
      <c r="F16426" t="s">
        <v>912</v>
      </c>
      <c r="G16426">
        <v>12.35626111</v>
      </c>
      <c r="H16426">
        <v>-71.798886109999998</v>
      </c>
      <c r="I16426" t="s">
        <v>146</v>
      </c>
      <c r="J16426" t="s">
        <v>1262</v>
      </c>
      <c r="K16426">
        <v>56.52</v>
      </c>
      <c r="L16426">
        <v>84.78</v>
      </c>
      <c r="O16426">
        <v>0.86802960023889619</v>
      </c>
      <c r="P16426">
        <v>6.8634488448845019</v>
      </c>
    </row>
    <row r="16427" spans="1:18">
      <c r="A16427" t="s">
        <v>1159</v>
      </c>
      <c r="B16427" t="s">
        <v>1158</v>
      </c>
      <c r="D16427">
        <v>2021</v>
      </c>
      <c r="E16427" t="s">
        <v>1255</v>
      </c>
      <c r="F16427" t="s">
        <v>912</v>
      </c>
      <c r="G16427">
        <v>12.35626111</v>
      </c>
      <c r="H16427">
        <v>-71.798886109999998</v>
      </c>
      <c r="I16427" t="s">
        <v>146</v>
      </c>
      <c r="J16427" t="s">
        <v>1262</v>
      </c>
      <c r="K16427">
        <v>84.78</v>
      </c>
      <c r="L16427">
        <v>93.257999999999996</v>
      </c>
      <c r="O16427">
        <v>0.7973021440541137</v>
      </c>
      <c r="P16427">
        <v>15.123963515754568</v>
      </c>
    </row>
    <row r="16428" spans="1:18">
      <c r="A16428" t="s">
        <v>1159</v>
      </c>
      <c r="B16428" t="s">
        <v>1158</v>
      </c>
      <c r="D16428">
        <v>2021</v>
      </c>
      <c r="E16428" t="s">
        <v>1255</v>
      </c>
      <c r="F16428" t="s">
        <v>912</v>
      </c>
      <c r="G16428">
        <v>12.35626111</v>
      </c>
      <c r="H16428">
        <v>-71.798886109999998</v>
      </c>
      <c r="I16428" t="s">
        <v>146</v>
      </c>
      <c r="J16428" t="s">
        <v>1261</v>
      </c>
      <c r="K16428">
        <v>0</v>
      </c>
      <c r="L16428">
        <v>28.26</v>
      </c>
      <c r="O16428">
        <v>0.87230479019921736</v>
      </c>
      <c r="P16428">
        <v>8.3213696369636949</v>
      </c>
    </row>
    <row r="16429" spans="1:18">
      <c r="A16429" t="s">
        <v>1159</v>
      </c>
      <c r="B16429" t="s">
        <v>1158</v>
      </c>
      <c r="D16429">
        <v>2021</v>
      </c>
      <c r="E16429" t="s">
        <v>1255</v>
      </c>
      <c r="F16429" t="s">
        <v>912</v>
      </c>
      <c r="G16429">
        <v>12.35626111</v>
      </c>
      <c r="H16429">
        <v>-71.798886109999998</v>
      </c>
      <c r="I16429" t="s">
        <v>146</v>
      </c>
      <c r="J16429" t="s">
        <v>1261</v>
      </c>
      <c r="K16429">
        <v>28.26</v>
      </c>
      <c r="L16429">
        <v>56.52</v>
      </c>
      <c r="O16429">
        <v>0.83621203745288064</v>
      </c>
      <c r="P16429">
        <v>11.391645988420194</v>
      </c>
    </row>
    <row r="16430" spans="1:18">
      <c r="A16430" t="s">
        <v>1159</v>
      </c>
      <c r="B16430" t="s">
        <v>1158</v>
      </c>
      <c r="D16430">
        <v>2021</v>
      </c>
      <c r="E16430" t="s">
        <v>1255</v>
      </c>
      <c r="F16430" t="s">
        <v>912</v>
      </c>
      <c r="G16430">
        <v>12.35626111</v>
      </c>
      <c r="H16430">
        <v>-71.798886109999998</v>
      </c>
      <c r="I16430" t="s">
        <v>146</v>
      </c>
      <c r="J16430" t="s">
        <v>1261</v>
      </c>
      <c r="K16430">
        <v>56.52</v>
      </c>
      <c r="L16430">
        <v>84.78</v>
      </c>
      <c r="O16430">
        <v>0.7585750833569691</v>
      </c>
      <c r="P16430">
        <v>5.4674092409240984</v>
      </c>
    </row>
    <row r="16431" spans="1:18">
      <c r="A16431" t="s">
        <v>1159</v>
      </c>
      <c r="B16431" t="s">
        <v>1158</v>
      </c>
      <c r="D16431">
        <v>2021</v>
      </c>
      <c r="E16431" t="s">
        <v>1255</v>
      </c>
      <c r="F16431" t="s">
        <v>912</v>
      </c>
      <c r="G16431">
        <v>12.35626111</v>
      </c>
      <c r="H16431">
        <v>-71.798886109999998</v>
      </c>
      <c r="I16431" t="s">
        <v>146</v>
      </c>
      <c r="J16431" t="s">
        <v>1260</v>
      </c>
      <c r="K16431">
        <v>0</v>
      </c>
      <c r="L16431">
        <v>1.302</v>
      </c>
      <c r="O16431">
        <v>0.32063436405451579</v>
      </c>
      <c r="P16431">
        <v>10.224438902743145</v>
      </c>
    </row>
    <row r="16432" spans="1:18">
      <c r="A16432" t="s">
        <v>1159</v>
      </c>
      <c r="B16432" t="s">
        <v>1158</v>
      </c>
      <c r="D16432">
        <v>2021</v>
      </c>
      <c r="E16432" t="s">
        <v>1255</v>
      </c>
      <c r="F16432" t="s">
        <v>912</v>
      </c>
      <c r="G16432">
        <v>12.35626111</v>
      </c>
      <c r="H16432">
        <v>-71.798886109999998</v>
      </c>
      <c r="I16432" t="s">
        <v>146</v>
      </c>
      <c r="J16432" t="s">
        <v>1260</v>
      </c>
      <c r="K16432">
        <v>1.302</v>
      </c>
      <c r="L16432">
        <v>2.6040000000000001</v>
      </c>
      <c r="O16432">
        <v>0.59816637789465732</v>
      </c>
      <c r="P16432">
        <v>7.4812967581047332</v>
      </c>
      <c r="R16432">
        <v>2.1625095000000001</v>
      </c>
    </row>
    <row r="16433" spans="1:18">
      <c r="A16433" t="s">
        <v>1159</v>
      </c>
      <c r="B16433" t="s">
        <v>1158</v>
      </c>
      <c r="D16433">
        <v>2021</v>
      </c>
      <c r="E16433" t="s">
        <v>1255</v>
      </c>
      <c r="F16433" t="s">
        <v>912</v>
      </c>
      <c r="G16433">
        <v>12.35626111</v>
      </c>
      <c r="H16433">
        <v>-71.798886109999998</v>
      </c>
      <c r="I16433" t="s">
        <v>146</v>
      </c>
      <c r="J16433" t="s">
        <v>1260</v>
      </c>
      <c r="K16433">
        <v>2.6040000000000001</v>
      </c>
      <c r="L16433">
        <v>3.9060000000000001</v>
      </c>
      <c r="O16433">
        <v>0.52332628427484384</v>
      </c>
      <c r="P16433">
        <v>8.4577114427860636</v>
      </c>
      <c r="R16433">
        <v>1.8894899000000001</v>
      </c>
    </row>
    <row r="16434" spans="1:18">
      <c r="A16434" t="s">
        <v>1159</v>
      </c>
      <c r="B16434" t="s">
        <v>1158</v>
      </c>
      <c r="D16434">
        <v>2021</v>
      </c>
      <c r="E16434" t="s">
        <v>1255</v>
      </c>
      <c r="F16434" t="s">
        <v>912</v>
      </c>
      <c r="G16434">
        <v>12.35626111</v>
      </c>
      <c r="H16434">
        <v>-71.798886109999998</v>
      </c>
      <c r="I16434" t="s">
        <v>146</v>
      </c>
      <c r="J16434" t="s">
        <v>1260</v>
      </c>
      <c r="K16434">
        <v>3.9060000000000001</v>
      </c>
      <c r="L16434">
        <v>5.2080000000000002</v>
      </c>
      <c r="O16434">
        <v>0.66988813428031202</v>
      </c>
      <c r="P16434">
        <v>6.7499999999999858</v>
      </c>
    </row>
    <row r="16435" spans="1:18">
      <c r="A16435" t="s">
        <v>1159</v>
      </c>
      <c r="B16435" t="s">
        <v>1158</v>
      </c>
      <c r="D16435">
        <v>2021</v>
      </c>
      <c r="E16435" t="s">
        <v>1255</v>
      </c>
      <c r="F16435" t="s">
        <v>912</v>
      </c>
      <c r="G16435">
        <v>12.35626111</v>
      </c>
      <c r="H16435">
        <v>-71.798886109999998</v>
      </c>
      <c r="I16435" t="s">
        <v>146</v>
      </c>
      <c r="J16435" t="s">
        <v>1260</v>
      </c>
      <c r="K16435">
        <v>5.2080000000000002</v>
      </c>
      <c r="L16435">
        <v>6.51</v>
      </c>
      <c r="O16435">
        <v>0.42042115554760046</v>
      </c>
      <c r="P16435">
        <v>8.9775561097256684</v>
      </c>
      <c r="R16435">
        <v>2.5046691000000001</v>
      </c>
    </row>
    <row r="16436" spans="1:18">
      <c r="A16436" t="s">
        <v>1159</v>
      </c>
      <c r="B16436" t="s">
        <v>1158</v>
      </c>
      <c r="D16436">
        <v>2021</v>
      </c>
      <c r="E16436" t="s">
        <v>1255</v>
      </c>
      <c r="F16436" t="s">
        <v>912</v>
      </c>
      <c r="G16436">
        <v>12.35626111</v>
      </c>
      <c r="H16436">
        <v>-71.798886109999998</v>
      </c>
      <c r="I16436" t="s">
        <v>146</v>
      </c>
      <c r="J16436" t="s">
        <v>1260</v>
      </c>
      <c r="K16436">
        <v>6.51</v>
      </c>
      <c r="L16436">
        <v>7.8120000000000003</v>
      </c>
      <c r="O16436">
        <v>0.63964026310897049</v>
      </c>
      <c r="P16436">
        <v>9.0000000000000142</v>
      </c>
    </row>
    <row r="16437" spans="1:18">
      <c r="A16437" t="s">
        <v>1159</v>
      </c>
      <c r="B16437" t="s">
        <v>1158</v>
      </c>
      <c r="D16437">
        <v>2021</v>
      </c>
      <c r="E16437" t="s">
        <v>1255</v>
      </c>
      <c r="F16437" t="s">
        <v>912</v>
      </c>
      <c r="G16437">
        <v>12.35626111</v>
      </c>
      <c r="H16437">
        <v>-71.798886109999998</v>
      </c>
      <c r="I16437" t="s">
        <v>146</v>
      </c>
      <c r="J16437" t="s">
        <v>1260</v>
      </c>
      <c r="K16437">
        <v>7.8120000000000003</v>
      </c>
      <c r="L16437">
        <v>9.1140000000000008</v>
      </c>
      <c r="O16437">
        <v>0.50243342480597919</v>
      </c>
      <c r="P16437">
        <v>11.970074812967582</v>
      </c>
    </row>
    <row r="16438" spans="1:18">
      <c r="A16438" t="s">
        <v>1159</v>
      </c>
      <c r="B16438" t="s">
        <v>1158</v>
      </c>
      <c r="D16438">
        <v>2021</v>
      </c>
      <c r="E16438" t="s">
        <v>1255</v>
      </c>
      <c r="F16438" t="s">
        <v>912</v>
      </c>
      <c r="G16438">
        <v>12.35626111</v>
      </c>
      <c r="H16438">
        <v>-71.798886109999998</v>
      </c>
      <c r="I16438" t="s">
        <v>146</v>
      </c>
      <c r="J16438" t="s">
        <v>1260</v>
      </c>
      <c r="K16438">
        <v>9.1140000000000008</v>
      </c>
      <c r="L16438">
        <v>10.416</v>
      </c>
      <c r="O16438">
        <v>0.46875538267706329</v>
      </c>
      <c r="P16438">
        <v>17.910447761194021</v>
      </c>
    </row>
    <row r="16439" spans="1:18">
      <c r="A16439" t="s">
        <v>1159</v>
      </c>
      <c r="B16439" t="s">
        <v>1158</v>
      </c>
      <c r="D16439">
        <v>2021</v>
      </c>
      <c r="E16439" t="s">
        <v>1255</v>
      </c>
      <c r="F16439" t="s">
        <v>912</v>
      </c>
      <c r="G16439">
        <v>12.35626111</v>
      </c>
      <c r="H16439">
        <v>-71.798886109999998</v>
      </c>
      <c r="I16439" t="s">
        <v>146</v>
      </c>
      <c r="J16439" t="s">
        <v>1260</v>
      </c>
      <c r="K16439">
        <v>10.416</v>
      </c>
      <c r="L16439">
        <v>11.718</v>
      </c>
      <c r="O16439">
        <v>0.39765729373824049</v>
      </c>
      <c r="P16439">
        <v>21.695760598503739</v>
      </c>
    </row>
    <row r="16440" spans="1:18">
      <c r="A16440" t="s">
        <v>1159</v>
      </c>
      <c r="B16440" t="s">
        <v>1158</v>
      </c>
      <c r="D16440">
        <v>2021</v>
      </c>
      <c r="E16440" t="s">
        <v>1255</v>
      </c>
      <c r="F16440" t="s">
        <v>912</v>
      </c>
      <c r="G16440">
        <v>12.35626111</v>
      </c>
      <c r="H16440">
        <v>-71.798886109999998</v>
      </c>
      <c r="I16440" t="s">
        <v>146</v>
      </c>
      <c r="J16440" t="s">
        <v>1260</v>
      </c>
      <c r="K16440">
        <v>11.718</v>
      </c>
      <c r="L16440">
        <v>13.02</v>
      </c>
      <c r="O16440">
        <v>0.38799044831234797</v>
      </c>
      <c r="P16440">
        <v>19.5</v>
      </c>
      <c r="R16440">
        <v>5.5151563000000001</v>
      </c>
    </row>
    <row r="16441" spans="1:18">
      <c r="A16441" t="s">
        <v>1159</v>
      </c>
      <c r="B16441" t="s">
        <v>1158</v>
      </c>
      <c r="D16441">
        <v>2021</v>
      </c>
      <c r="E16441" t="s">
        <v>1255</v>
      </c>
      <c r="F16441" t="s">
        <v>912</v>
      </c>
      <c r="G16441">
        <v>12.35626111</v>
      </c>
      <c r="H16441">
        <v>-71.798886109999998</v>
      </c>
      <c r="I16441" t="s">
        <v>146</v>
      </c>
      <c r="J16441" t="s">
        <v>1260</v>
      </c>
      <c r="K16441">
        <v>13.02</v>
      </c>
      <c r="L16441">
        <v>14.322000000000001</v>
      </c>
      <c r="O16441">
        <v>0.71853419513319006</v>
      </c>
      <c r="P16441">
        <v>10.000000000000014</v>
      </c>
    </row>
    <row r="16442" spans="1:18">
      <c r="A16442" t="s">
        <v>1159</v>
      </c>
      <c r="B16442" t="s">
        <v>1158</v>
      </c>
      <c r="D16442">
        <v>2021</v>
      </c>
      <c r="E16442" t="s">
        <v>1255</v>
      </c>
      <c r="F16442" t="s">
        <v>912</v>
      </c>
      <c r="G16442">
        <v>12.35626111</v>
      </c>
      <c r="H16442">
        <v>-71.798886109999998</v>
      </c>
      <c r="I16442" t="s">
        <v>146</v>
      </c>
      <c r="J16442" t="s">
        <v>1260</v>
      </c>
      <c r="K16442">
        <v>14.322000000000001</v>
      </c>
      <c r="L16442">
        <v>15.624000000000001</v>
      </c>
      <c r="O16442">
        <v>0.74971756747478002</v>
      </c>
      <c r="P16442">
        <v>11.75</v>
      </c>
    </row>
    <row r="16443" spans="1:18">
      <c r="A16443" t="s">
        <v>1159</v>
      </c>
      <c r="B16443" t="s">
        <v>1158</v>
      </c>
      <c r="D16443">
        <v>2021</v>
      </c>
      <c r="E16443" t="s">
        <v>1255</v>
      </c>
      <c r="F16443" t="s">
        <v>912</v>
      </c>
      <c r="G16443">
        <v>12.35626111</v>
      </c>
      <c r="H16443">
        <v>-71.798886109999998</v>
      </c>
      <c r="I16443" t="s">
        <v>146</v>
      </c>
      <c r="J16443" t="s">
        <v>1260</v>
      </c>
      <c r="K16443">
        <v>15.624000000000001</v>
      </c>
      <c r="L16443">
        <v>16.926000000000002</v>
      </c>
      <c r="O16443">
        <v>0.72539453704833956</v>
      </c>
      <c r="P16443">
        <v>7.2319201995012463</v>
      </c>
    </row>
    <row r="16444" spans="1:18">
      <c r="A16444" t="s">
        <v>1159</v>
      </c>
      <c r="B16444" t="s">
        <v>1158</v>
      </c>
      <c r="D16444">
        <v>2021</v>
      </c>
      <c r="E16444" t="s">
        <v>1255</v>
      </c>
      <c r="F16444" t="s">
        <v>912</v>
      </c>
      <c r="G16444">
        <v>12.35626111</v>
      </c>
      <c r="H16444">
        <v>-71.798886109999998</v>
      </c>
      <c r="I16444" t="s">
        <v>146</v>
      </c>
      <c r="J16444" t="s">
        <v>1260</v>
      </c>
      <c r="K16444">
        <v>16.926000000000002</v>
      </c>
      <c r="L16444">
        <v>18.228000000000002</v>
      </c>
      <c r="O16444">
        <v>0.82362215992434584</v>
      </c>
      <c r="P16444">
        <v>7.7114427860696395</v>
      </c>
    </row>
    <row r="16445" spans="1:18">
      <c r="A16445" t="s">
        <v>1159</v>
      </c>
      <c r="B16445" t="s">
        <v>1158</v>
      </c>
      <c r="D16445">
        <v>2021</v>
      </c>
      <c r="E16445" t="s">
        <v>1255</v>
      </c>
      <c r="F16445" t="s">
        <v>912</v>
      </c>
      <c r="G16445">
        <v>12.35626111</v>
      </c>
      <c r="H16445">
        <v>-71.798886109999998</v>
      </c>
      <c r="I16445" t="s">
        <v>146</v>
      </c>
      <c r="J16445" t="s">
        <v>1260</v>
      </c>
      <c r="K16445">
        <v>18.228000000000002</v>
      </c>
      <c r="L16445">
        <v>19.53</v>
      </c>
      <c r="O16445">
        <v>0.55762799385059192</v>
      </c>
      <c r="P16445">
        <v>8.9775561097256684</v>
      </c>
      <c r="R16445">
        <v>1.4636737</v>
      </c>
    </row>
    <row r="16446" spans="1:18">
      <c r="A16446" t="s">
        <v>1159</v>
      </c>
      <c r="B16446" t="s">
        <v>1158</v>
      </c>
      <c r="D16446">
        <v>2021</v>
      </c>
      <c r="E16446" t="s">
        <v>1255</v>
      </c>
      <c r="F16446" t="s">
        <v>912</v>
      </c>
      <c r="G16446">
        <v>12.35626111</v>
      </c>
      <c r="H16446">
        <v>-71.798886109999998</v>
      </c>
      <c r="I16446" t="s">
        <v>146</v>
      </c>
      <c r="J16446" t="s">
        <v>1260</v>
      </c>
      <c r="K16446">
        <v>19.53</v>
      </c>
      <c r="L16446">
        <v>20.832000000000001</v>
      </c>
      <c r="O16446">
        <v>1.1242298692972634</v>
      </c>
      <c r="P16446">
        <v>7.4441687344913134</v>
      </c>
    </row>
    <row r="16447" spans="1:18">
      <c r="A16447" t="s">
        <v>1159</v>
      </c>
      <c r="B16447" t="s">
        <v>1158</v>
      </c>
      <c r="D16447">
        <v>2021</v>
      </c>
      <c r="E16447" t="s">
        <v>1255</v>
      </c>
      <c r="F16447" t="s">
        <v>912</v>
      </c>
      <c r="G16447">
        <v>12.35626111</v>
      </c>
      <c r="H16447">
        <v>-71.798886109999998</v>
      </c>
      <c r="I16447" t="s">
        <v>146</v>
      </c>
      <c r="J16447" t="s">
        <v>1260</v>
      </c>
      <c r="K16447">
        <v>20.832000000000001</v>
      </c>
      <c r="L16447">
        <v>22.134</v>
      </c>
      <c r="O16447">
        <v>0.9935715391860056</v>
      </c>
      <c r="P16447">
        <v>11.604938271604937</v>
      </c>
    </row>
    <row r="16448" spans="1:18">
      <c r="A16448" t="s">
        <v>1159</v>
      </c>
      <c r="B16448" t="s">
        <v>1158</v>
      </c>
      <c r="D16448">
        <v>2021</v>
      </c>
      <c r="E16448" t="s">
        <v>1255</v>
      </c>
      <c r="F16448" t="s">
        <v>912</v>
      </c>
      <c r="G16448">
        <v>12.35626111</v>
      </c>
      <c r="H16448">
        <v>-71.798886109999998</v>
      </c>
      <c r="I16448" t="s">
        <v>146</v>
      </c>
      <c r="J16448" t="s">
        <v>1260</v>
      </c>
      <c r="K16448">
        <v>22.134</v>
      </c>
      <c r="L16448">
        <v>23.436</v>
      </c>
      <c r="O16448">
        <v>1.2361781760035677</v>
      </c>
      <c r="P16448">
        <v>6.7164179104477455</v>
      </c>
    </row>
    <row r="16449" spans="1:18">
      <c r="A16449" t="s">
        <v>1159</v>
      </c>
      <c r="B16449" t="s">
        <v>1158</v>
      </c>
      <c r="D16449">
        <v>2021</v>
      </c>
      <c r="E16449" t="s">
        <v>1255</v>
      </c>
      <c r="F16449" t="s">
        <v>912</v>
      </c>
      <c r="G16449">
        <v>12.35626111</v>
      </c>
      <c r="H16449">
        <v>-71.798886109999998</v>
      </c>
      <c r="I16449" t="s">
        <v>146</v>
      </c>
      <c r="J16449" t="s">
        <v>1260</v>
      </c>
      <c r="K16449">
        <v>23.436</v>
      </c>
      <c r="L16449">
        <v>24.738</v>
      </c>
      <c r="O16449">
        <v>0.98920586705818336</v>
      </c>
      <c r="P16449">
        <v>6.4676616915422755</v>
      </c>
    </row>
    <row r="16450" spans="1:18">
      <c r="A16450" t="s">
        <v>1159</v>
      </c>
      <c r="B16450" t="s">
        <v>1158</v>
      </c>
      <c r="D16450">
        <v>2021</v>
      </c>
      <c r="E16450" t="s">
        <v>1255</v>
      </c>
      <c r="F16450" t="s">
        <v>912</v>
      </c>
      <c r="G16450">
        <v>12.35626111</v>
      </c>
      <c r="H16450">
        <v>-71.798886109999998</v>
      </c>
      <c r="I16450" t="s">
        <v>146</v>
      </c>
      <c r="J16450" t="s">
        <v>1260</v>
      </c>
      <c r="K16450">
        <v>24.738</v>
      </c>
      <c r="L16450">
        <v>26.04</v>
      </c>
      <c r="O16450">
        <v>1.0593684548267583</v>
      </c>
      <c r="P16450">
        <v>6.4516129032257936</v>
      </c>
      <c r="R16450">
        <v>0.94004600000000005</v>
      </c>
    </row>
    <row r="16451" spans="1:18">
      <c r="A16451" t="s">
        <v>1159</v>
      </c>
      <c r="B16451" t="s">
        <v>1158</v>
      </c>
      <c r="D16451">
        <v>2021</v>
      </c>
      <c r="E16451" t="s">
        <v>1255</v>
      </c>
      <c r="F16451" t="s">
        <v>912</v>
      </c>
      <c r="G16451">
        <v>12.35626111</v>
      </c>
      <c r="H16451">
        <v>-71.798886109999998</v>
      </c>
      <c r="I16451" t="s">
        <v>146</v>
      </c>
      <c r="J16451" t="s">
        <v>1260</v>
      </c>
      <c r="K16451">
        <v>26.04</v>
      </c>
      <c r="L16451">
        <v>27.342000000000002</v>
      </c>
      <c r="O16451">
        <v>0.77809443630562392</v>
      </c>
      <c r="P16451">
        <v>7</v>
      </c>
    </row>
    <row r="16452" spans="1:18">
      <c r="A16452" t="s">
        <v>1159</v>
      </c>
      <c r="B16452" t="s">
        <v>1158</v>
      </c>
      <c r="D16452">
        <v>2021</v>
      </c>
      <c r="E16452" t="s">
        <v>1255</v>
      </c>
      <c r="F16452" t="s">
        <v>912</v>
      </c>
      <c r="G16452">
        <v>12.35626111</v>
      </c>
      <c r="H16452">
        <v>-71.798886109999998</v>
      </c>
      <c r="I16452" t="s">
        <v>146</v>
      </c>
      <c r="J16452" t="s">
        <v>1260</v>
      </c>
      <c r="K16452">
        <v>27.342000000000002</v>
      </c>
      <c r="L16452">
        <v>28.644000000000002</v>
      </c>
      <c r="O16452">
        <v>1.1971989605765814</v>
      </c>
      <c r="P16452">
        <v>6.25</v>
      </c>
    </row>
    <row r="16453" spans="1:18">
      <c r="A16453" t="s">
        <v>1159</v>
      </c>
      <c r="B16453" t="s">
        <v>1158</v>
      </c>
      <c r="D16453">
        <v>2021</v>
      </c>
      <c r="E16453" t="s">
        <v>1255</v>
      </c>
      <c r="F16453" t="s">
        <v>912</v>
      </c>
      <c r="G16453">
        <v>12.35626111</v>
      </c>
      <c r="H16453">
        <v>-71.798886109999998</v>
      </c>
      <c r="I16453" t="s">
        <v>146</v>
      </c>
      <c r="J16453" t="s">
        <v>1260</v>
      </c>
      <c r="K16453">
        <v>28.644000000000002</v>
      </c>
      <c r="L16453">
        <v>29.946000000000002</v>
      </c>
      <c r="O16453">
        <v>0.45784120235750725</v>
      </c>
      <c r="P16453">
        <v>6.5</v>
      </c>
    </row>
    <row r="16454" spans="1:18">
      <c r="A16454" t="s">
        <v>1159</v>
      </c>
      <c r="B16454" t="s">
        <v>1158</v>
      </c>
      <c r="D16454">
        <v>2021</v>
      </c>
      <c r="E16454" t="s">
        <v>1255</v>
      </c>
      <c r="F16454" t="s">
        <v>912</v>
      </c>
      <c r="G16454">
        <v>12.35626111</v>
      </c>
      <c r="H16454">
        <v>-71.798886109999998</v>
      </c>
      <c r="I16454" t="s">
        <v>146</v>
      </c>
      <c r="J16454" t="s">
        <v>1260</v>
      </c>
      <c r="K16454">
        <v>29.946000000000002</v>
      </c>
      <c r="L16454">
        <v>31.248000000000001</v>
      </c>
      <c r="O16454">
        <v>0.49370208055033449</v>
      </c>
      <c r="P16454">
        <v>6.5326633165829122</v>
      </c>
    </row>
    <row r="16455" spans="1:18">
      <c r="A16455" t="s">
        <v>1159</v>
      </c>
      <c r="B16455" t="s">
        <v>1158</v>
      </c>
      <c r="D16455">
        <v>2021</v>
      </c>
      <c r="E16455" t="s">
        <v>1255</v>
      </c>
      <c r="F16455" t="s">
        <v>912</v>
      </c>
      <c r="G16455">
        <v>12.35626111</v>
      </c>
      <c r="H16455">
        <v>-71.798886109999998</v>
      </c>
      <c r="I16455" t="s">
        <v>146</v>
      </c>
      <c r="J16455" t="s">
        <v>1260</v>
      </c>
      <c r="K16455">
        <v>31.248000000000001</v>
      </c>
      <c r="L16455">
        <v>32.550000000000004</v>
      </c>
      <c r="O16455">
        <v>1.1320257123826576</v>
      </c>
      <c r="P16455">
        <v>7.5</v>
      </c>
      <c r="R16455">
        <v>1.346379</v>
      </c>
    </row>
    <row r="16456" spans="1:18">
      <c r="A16456" t="s">
        <v>1159</v>
      </c>
      <c r="B16456" t="s">
        <v>1158</v>
      </c>
      <c r="D16456">
        <v>2021</v>
      </c>
      <c r="E16456" t="s">
        <v>1255</v>
      </c>
      <c r="F16456" t="s">
        <v>912</v>
      </c>
      <c r="G16456">
        <v>12.35626111</v>
      </c>
      <c r="H16456">
        <v>-71.798886109999998</v>
      </c>
      <c r="I16456" t="s">
        <v>146</v>
      </c>
      <c r="J16456" t="s">
        <v>1260</v>
      </c>
      <c r="K16456">
        <v>32.550000000000004</v>
      </c>
      <c r="L16456">
        <v>33.852000000000004</v>
      </c>
      <c r="O16456">
        <v>0.6708236354505599</v>
      </c>
      <c r="P16456">
        <v>6.25</v>
      </c>
    </row>
    <row r="16457" spans="1:18">
      <c r="A16457" t="s">
        <v>1159</v>
      </c>
      <c r="B16457" t="s">
        <v>1158</v>
      </c>
      <c r="D16457">
        <v>2021</v>
      </c>
      <c r="E16457" t="s">
        <v>1255</v>
      </c>
      <c r="F16457" t="s">
        <v>912</v>
      </c>
      <c r="G16457">
        <v>12.35626111</v>
      </c>
      <c r="H16457">
        <v>-71.798886109999998</v>
      </c>
      <c r="I16457" t="s">
        <v>146</v>
      </c>
      <c r="J16457" t="s">
        <v>1260</v>
      </c>
      <c r="K16457">
        <v>33.852000000000004</v>
      </c>
      <c r="L16457">
        <v>35.154000000000003</v>
      </c>
      <c r="O16457">
        <v>0.75221223726210706</v>
      </c>
      <c r="P16457">
        <v>7.5</v>
      </c>
    </row>
    <row r="16458" spans="1:18">
      <c r="A16458" t="s">
        <v>1159</v>
      </c>
      <c r="B16458" t="s">
        <v>1158</v>
      </c>
      <c r="D16458">
        <v>2021</v>
      </c>
      <c r="E16458" t="s">
        <v>1255</v>
      </c>
      <c r="F16458" t="s">
        <v>912</v>
      </c>
      <c r="G16458">
        <v>12.35626111</v>
      </c>
      <c r="H16458">
        <v>-71.798886109999998</v>
      </c>
      <c r="I16458" t="s">
        <v>146</v>
      </c>
      <c r="J16458" t="s">
        <v>1260</v>
      </c>
      <c r="K16458">
        <v>35.154000000000003</v>
      </c>
      <c r="L16458">
        <v>36.456000000000003</v>
      </c>
      <c r="O16458">
        <v>0.50492809459330656</v>
      </c>
      <c r="P16458">
        <v>8.7499999999999858</v>
      </c>
    </row>
    <row r="16459" spans="1:18">
      <c r="A16459" t="s">
        <v>1159</v>
      </c>
      <c r="B16459" t="s">
        <v>1158</v>
      </c>
      <c r="D16459">
        <v>2021</v>
      </c>
      <c r="E16459" t="s">
        <v>1255</v>
      </c>
      <c r="F16459" t="s">
        <v>912</v>
      </c>
      <c r="G16459">
        <v>12.35626111</v>
      </c>
      <c r="H16459">
        <v>-71.798886109999998</v>
      </c>
      <c r="I16459" t="s">
        <v>146</v>
      </c>
      <c r="J16459" t="s">
        <v>1260</v>
      </c>
      <c r="K16459">
        <v>36.456000000000003</v>
      </c>
      <c r="L16459">
        <v>37.758000000000003</v>
      </c>
      <c r="O16459">
        <v>0.61968290481035393</v>
      </c>
      <c r="P16459">
        <v>10.396039603960403</v>
      </c>
    </row>
    <row r="16460" spans="1:18">
      <c r="A16460" t="s">
        <v>1159</v>
      </c>
      <c r="B16460" t="s">
        <v>1158</v>
      </c>
      <c r="D16460">
        <v>2021</v>
      </c>
      <c r="E16460" t="s">
        <v>1255</v>
      </c>
      <c r="F16460" t="s">
        <v>912</v>
      </c>
      <c r="G16460">
        <v>12.35626111</v>
      </c>
      <c r="H16460">
        <v>-71.798886109999998</v>
      </c>
      <c r="I16460" t="s">
        <v>146</v>
      </c>
      <c r="J16460" t="s">
        <v>1260</v>
      </c>
      <c r="K16460">
        <v>37.758000000000003</v>
      </c>
      <c r="L16460">
        <v>39.06</v>
      </c>
      <c r="O16460">
        <v>0.78401927705052787</v>
      </c>
      <c r="P16460">
        <v>8.2294264339152079</v>
      </c>
      <c r="R16460">
        <v>1.2446594</v>
      </c>
    </row>
    <row r="16461" spans="1:18">
      <c r="A16461" t="s">
        <v>1159</v>
      </c>
      <c r="B16461" t="s">
        <v>1158</v>
      </c>
      <c r="D16461">
        <v>2021</v>
      </c>
      <c r="E16461" t="s">
        <v>1255</v>
      </c>
      <c r="F16461" t="s">
        <v>912</v>
      </c>
      <c r="G16461">
        <v>12.35626111</v>
      </c>
      <c r="H16461">
        <v>-71.798886109999998</v>
      </c>
      <c r="I16461" t="s">
        <v>146</v>
      </c>
      <c r="J16461" t="s">
        <v>1260</v>
      </c>
      <c r="K16461">
        <v>39.06</v>
      </c>
      <c r="L16461">
        <v>42.315000000000005</v>
      </c>
      <c r="O16461">
        <v>0.71799368334593594</v>
      </c>
      <c r="P16461">
        <v>10.95</v>
      </c>
    </row>
    <row r="16462" spans="1:18">
      <c r="A16462" t="s">
        <v>1159</v>
      </c>
      <c r="B16462" t="s">
        <v>1158</v>
      </c>
      <c r="D16462">
        <v>2021</v>
      </c>
      <c r="E16462" t="s">
        <v>1255</v>
      </c>
      <c r="F16462" t="s">
        <v>912</v>
      </c>
      <c r="G16462">
        <v>12.35626111</v>
      </c>
      <c r="H16462">
        <v>-71.798886109999998</v>
      </c>
      <c r="I16462" t="s">
        <v>146</v>
      </c>
      <c r="J16462" t="s">
        <v>1260</v>
      </c>
      <c r="K16462">
        <v>42.315000000000005</v>
      </c>
      <c r="L16462">
        <v>45.57</v>
      </c>
      <c r="O16462">
        <v>0.72099698858434758</v>
      </c>
      <c r="P16462">
        <v>10.945273631840791</v>
      </c>
      <c r="R16462">
        <v>1.2828037000000001</v>
      </c>
    </row>
    <row r="16463" spans="1:18">
      <c r="A16463" t="s">
        <v>1159</v>
      </c>
      <c r="B16463" t="s">
        <v>1158</v>
      </c>
      <c r="D16463">
        <v>2021</v>
      </c>
      <c r="E16463" t="s">
        <v>1255</v>
      </c>
      <c r="F16463" t="s">
        <v>912</v>
      </c>
      <c r="G16463">
        <v>12.35626111</v>
      </c>
      <c r="H16463">
        <v>-71.798886109999998</v>
      </c>
      <c r="I16463" t="s">
        <v>146</v>
      </c>
      <c r="J16463" t="s">
        <v>1260</v>
      </c>
      <c r="K16463">
        <v>45.57</v>
      </c>
      <c r="L16463">
        <v>48.825000000000003</v>
      </c>
      <c r="O16463">
        <v>0.97932004506206871</v>
      </c>
      <c r="P16463">
        <v>8.17</v>
      </c>
    </row>
    <row r="16464" spans="1:18">
      <c r="A16464" t="s">
        <v>1159</v>
      </c>
      <c r="B16464" t="s">
        <v>1158</v>
      </c>
      <c r="D16464">
        <v>2021</v>
      </c>
      <c r="E16464" t="s">
        <v>1255</v>
      </c>
      <c r="F16464" t="s">
        <v>912</v>
      </c>
      <c r="G16464">
        <v>12.35626111</v>
      </c>
      <c r="H16464">
        <v>-71.798886109999998</v>
      </c>
      <c r="I16464" t="s">
        <v>146</v>
      </c>
      <c r="J16464" t="s">
        <v>1260</v>
      </c>
      <c r="K16464">
        <v>48.825000000000003</v>
      </c>
      <c r="L16464">
        <v>52.08</v>
      </c>
      <c r="O16464">
        <v>1.0966942585558119</v>
      </c>
      <c r="P16464">
        <v>8.1683168316831711</v>
      </c>
      <c r="R16464">
        <v>1.0515167000000001</v>
      </c>
    </row>
    <row r="16465" spans="1:18">
      <c r="A16465" t="s">
        <v>1159</v>
      </c>
      <c r="B16465" t="s">
        <v>1158</v>
      </c>
      <c r="D16465">
        <v>2021</v>
      </c>
      <c r="E16465" t="s">
        <v>1255</v>
      </c>
      <c r="F16465" t="s">
        <v>912</v>
      </c>
      <c r="G16465">
        <v>12.35626111</v>
      </c>
      <c r="H16465">
        <v>-71.798886109999998</v>
      </c>
      <c r="I16465" t="s">
        <v>146</v>
      </c>
      <c r="J16465" t="s">
        <v>1260</v>
      </c>
      <c r="K16465">
        <v>52.08</v>
      </c>
      <c r="L16465">
        <v>55.335000000000001</v>
      </c>
      <c r="O16465">
        <v>0.99703220055209119</v>
      </c>
      <c r="P16465">
        <v>5.91</v>
      </c>
    </row>
    <row r="16466" spans="1:18">
      <c r="A16466" t="s">
        <v>1159</v>
      </c>
      <c r="B16466" t="s">
        <v>1158</v>
      </c>
      <c r="D16466">
        <v>2021</v>
      </c>
      <c r="E16466" t="s">
        <v>1255</v>
      </c>
      <c r="F16466" t="s">
        <v>912</v>
      </c>
      <c r="G16466">
        <v>12.35626111</v>
      </c>
      <c r="H16466">
        <v>-71.798886109999998</v>
      </c>
      <c r="I16466" t="s">
        <v>146</v>
      </c>
      <c r="J16466" t="s">
        <v>1260</v>
      </c>
      <c r="K16466">
        <v>55.335000000000001</v>
      </c>
      <c r="L16466">
        <v>58.59</v>
      </c>
      <c r="O16466">
        <v>1.1304970341740916</v>
      </c>
      <c r="P16466">
        <v>5.9113300492610676</v>
      </c>
      <c r="R16466">
        <v>0.63975570000000004</v>
      </c>
    </row>
    <row r="16467" spans="1:18">
      <c r="A16467" t="s">
        <v>1159</v>
      </c>
      <c r="B16467" t="s">
        <v>1158</v>
      </c>
      <c r="D16467">
        <v>2021</v>
      </c>
      <c r="E16467" t="s">
        <v>1255</v>
      </c>
      <c r="F16467" t="s">
        <v>912</v>
      </c>
      <c r="G16467">
        <v>12.35626111</v>
      </c>
      <c r="H16467">
        <v>-71.798886109999998</v>
      </c>
      <c r="I16467" t="s">
        <v>146</v>
      </c>
      <c r="J16467" t="s">
        <v>1260</v>
      </c>
      <c r="K16467">
        <v>58.59</v>
      </c>
      <c r="L16467">
        <v>61.844999999999999</v>
      </c>
      <c r="O16467">
        <v>1.2433808420506467</v>
      </c>
      <c r="P16467">
        <v>5.49</v>
      </c>
    </row>
    <row r="16468" spans="1:18">
      <c r="A16468" t="s">
        <v>1159</v>
      </c>
      <c r="B16468" t="s">
        <v>1158</v>
      </c>
      <c r="D16468">
        <v>2021</v>
      </c>
      <c r="E16468" t="s">
        <v>1255</v>
      </c>
      <c r="F16468" t="s">
        <v>912</v>
      </c>
      <c r="G16468">
        <v>12.35626111</v>
      </c>
      <c r="H16468">
        <v>-71.798886109999998</v>
      </c>
      <c r="I16468" t="s">
        <v>146</v>
      </c>
      <c r="J16468" t="s">
        <v>1260</v>
      </c>
      <c r="K16468">
        <v>61.844999999999999</v>
      </c>
      <c r="L16468">
        <v>65.100000000000009</v>
      </c>
      <c r="O16468">
        <v>0.85496075616381018</v>
      </c>
      <c r="P16468">
        <v>5.48628428927681</v>
      </c>
      <c r="R16468">
        <v>0.53268629999999995</v>
      </c>
    </row>
    <row r="16469" spans="1:18">
      <c r="A16469" t="s">
        <v>1159</v>
      </c>
      <c r="B16469" t="s">
        <v>1158</v>
      </c>
      <c r="D16469">
        <v>2021</v>
      </c>
      <c r="E16469" t="s">
        <v>1255</v>
      </c>
      <c r="F16469" t="s">
        <v>912</v>
      </c>
      <c r="G16469">
        <v>12.35626111</v>
      </c>
      <c r="H16469">
        <v>-71.798886109999998</v>
      </c>
      <c r="I16469" t="s">
        <v>146</v>
      </c>
      <c r="J16469" t="s">
        <v>1260</v>
      </c>
      <c r="K16469">
        <v>65.100000000000009</v>
      </c>
      <c r="L16469">
        <v>68.355000000000004</v>
      </c>
      <c r="O16469">
        <v>1.0612699475757668</v>
      </c>
      <c r="P16469">
        <v>6.25</v>
      </c>
    </row>
    <row r="16470" spans="1:18">
      <c r="A16470" t="s">
        <v>1159</v>
      </c>
      <c r="B16470" t="s">
        <v>1158</v>
      </c>
      <c r="D16470">
        <v>2021</v>
      </c>
      <c r="E16470" t="s">
        <v>1255</v>
      </c>
      <c r="F16470" t="s">
        <v>912</v>
      </c>
      <c r="G16470">
        <v>12.35626111</v>
      </c>
      <c r="H16470">
        <v>-71.798886109999998</v>
      </c>
      <c r="I16470" t="s">
        <v>146</v>
      </c>
      <c r="J16470" t="s">
        <v>1260</v>
      </c>
      <c r="K16470">
        <v>68.355000000000004</v>
      </c>
      <c r="L16470">
        <v>71.61</v>
      </c>
      <c r="O16470">
        <v>0.99079552608377575</v>
      </c>
      <c r="P16470">
        <v>6.25</v>
      </c>
      <c r="R16470">
        <v>0.73703510000000005</v>
      </c>
    </row>
    <row r="16471" spans="1:18">
      <c r="A16471" t="s">
        <v>1159</v>
      </c>
      <c r="B16471" t="s">
        <v>1158</v>
      </c>
      <c r="D16471">
        <v>2021</v>
      </c>
      <c r="E16471" t="s">
        <v>1255</v>
      </c>
      <c r="F16471" t="s">
        <v>912</v>
      </c>
      <c r="G16471">
        <v>12.35626111</v>
      </c>
      <c r="H16471">
        <v>-71.798886109999998</v>
      </c>
      <c r="I16471" t="s">
        <v>146</v>
      </c>
      <c r="J16471" t="s">
        <v>1260</v>
      </c>
      <c r="K16471">
        <v>71.61</v>
      </c>
      <c r="L16471">
        <v>74.865000000000009</v>
      </c>
      <c r="O16471">
        <v>1.2803019549030823</v>
      </c>
      <c r="P16471">
        <v>7.98</v>
      </c>
    </row>
    <row r="16472" spans="1:18">
      <c r="A16472" t="s">
        <v>1159</v>
      </c>
      <c r="B16472" t="s">
        <v>1158</v>
      </c>
      <c r="D16472">
        <v>2021</v>
      </c>
      <c r="E16472" t="s">
        <v>1255</v>
      </c>
      <c r="F16472" t="s">
        <v>912</v>
      </c>
      <c r="G16472">
        <v>12.35626111</v>
      </c>
      <c r="H16472">
        <v>-71.798886109999998</v>
      </c>
      <c r="I16472" t="s">
        <v>146</v>
      </c>
      <c r="J16472" t="s">
        <v>1260</v>
      </c>
      <c r="K16472">
        <v>74.865000000000009</v>
      </c>
      <c r="L16472">
        <v>78.12</v>
      </c>
      <c r="O16472">
        <v>0.85296502033395216</v>
      </c>
      <c r="P16472">
        <v>7.9800498753117068</v>
      </c>
      <c r="R16472">
        <v>0.55681340000000001</v>
      </c>
    </row>
    <row r="16473" spans="1:18">
      <c r="A16473" t="s">
        <v>1159</v>
      </c>
      <c r="B16473" t="s">
        <v>1158</v>
      </c>
      <c r="D16473">
        <v>2021</v>
      </c>
      <c r="E16473" t="s">
        <v>1255</v>
      </c>
      <c r="F16473" t="s">
        <v>912</v>
      </c>
      <c r="G16473">
        <v>12.35626111</v>
      </c>
      <c r="H16473">
        <v>-71.798886109999998</v>
      </c>
      <c r="I16473" t="s">
        <v>146</v>
      </c>
      <c r="J16473" t="s">
        <v>1260</v>
      </c>
      <c r="K16473">
        <v>78.12</v>
      </c>
      <c r="L16473">
        <v>81.375</v>
      </c>
      <c r="O16473">
        <v>1.136359508174313</v>
      </c>
      <c r="P16473">
        <v>9.75</v>
      </c>
    </row>
    <row r="16474" spans="1:18">
      <c r="A16474" t="s">
        <v>1159</v>
      </c>
      <c r="B16474" t="s">
        <v>1158</v>
      </c>
      <c r="D16474">
        <v>2021</v>
      </c>
      <c r="E16474" t="s">
        <v>1255</v>
      </c>
      <c r="F16474" t="s">
        <v>912</v>
      </c>
      <c r="G16474">
        <v>12.35626111</v>
      </c>
      <c r="H16474">
        <v>-71.798886109999998</v>
      </c>
      <c r="I16474" t="s">
        <v>146</v>
      </c>
      <c r="J16474" t="s">
        <v>1260</v>
      </c>
      <c r="K16474">
        <v>81.375</v>
      </c>
      <c r="L16474">
        <v>84.63000000000001</v>
      </c>
      <c r="O16474">
        <v>1.1296238997485248</v>
      </c>
      <c r="P16474">
        <v>9.7499999999999858</v>
      </c>
      <c r="R16474">
        <v>1.0668561999999999</v>
      </c>
    </row>
    <row r="16475" spans="1:18">
      <c r="A16475" t="s">
        <v>1159</v>
      </c>
      <c r="B16475" t="s">
        <v>1158</v>
      </c>
      <c r="D16475">
        <v>2021</v>
      </c>
      <c r="E16475" t="s">
        <v>1255</v>
      </c>
      <c r="F16475" t="s">
        <v>912</v>
      </c>
      <c r="G16475">
        <v>12.35626111</v>
      </c>
      <c r="H16475">
        <v>-71.798886109999998</v>
      </c>
      <c r="I16475" t="s">
        <v>146</v>
      </c>
      <c r="J16475" t="s">
        <v>1260</v>
      </c>
      <c r="K16475">
        <v>84.63000000000001</v>
      </c>
      <c r="L16475">
        <v>87.885000000000005</v>
      </c>
      <c r="O16475">
        <v>0.819910645651868</v>
      </c>
      <c r="P16475">
        <v>12.75</v>
      </c>
    </row>
    <row r="16476" spans="1:18">
      <c r="A16476" t="s">
        <v>1159</v>
      </c>
      <c r="B16476" t="s">
        <v>1158</v>
      </c>
      <c r="D16476">
        <v>2021</v>
      </c>
      <c r="E16476" t="s">
        <v>1255</v>
      </c>
      <c r="F16476" t="s">
        <v>912</v>
      </c>
      <c r="G16476">
        <v>12.35626111</v>
      </c>
      <c r="H16476">
        <v>-71.798886109999998</v>
      </c>
      <c r="I16476" t="s">
        <v>146</v>
      </c>
      <c r="J16476" t="s">
        <v>1260</v>
      </c>
      <c r="K16476">
        <v>87.885000000000005</v>
      </c>
      <c r="L16476">
        <v>91.14</v>
      </c>
      <c r="O16476">
        <v>0.92481151020897334</v>
      </c>
      <c r="P16476">
        <v>12.75</v>
      </c>
      <c r="R16476">
        <v>0.93490329999999999</v>
      </c>
    </row>
    <row r="16477" spans="1:18">
      <c r="A16477" t="s">
        <v>1159</v>
      </c>
      <c r="B16477" t="s">
        <v>1158</v>
      </c>
      <c r="D16477">
        <v>2021</v>
      </c>
      <c r="E16477" t="s">
        <v>1255</v>
      </c>
      <c r="F16477" t="s">
        <v>912</v>
      </c>
      <c r="G16477">
        <v>12.35626111</v>
      </c>
      <c r="H16477">
        <v>-71.798886109999998</v>
      </c>
      <c r="I16477" t="s">
        <v>146</v>
      </c>
      <c r="J16477" t="s">
        <v>1260</v>
      </c>
      <c r="K16477">
        <v>91.14</v>
      </c>
      <c r="L16477">
        <v>94.39500000000001</v>
      </c>
      <c r="O16477">
        <v>0.95811535186978614</v>
      </c>
      <c r="P16477">
        <v>8.33</v>
      </c>
    </row>
    <row r="16478" spans="1:18">
      <c r="A16478" t="s">
        <v>1159</v>
      </c>
      <c r="B16478" t="s">
        <v>1158</v>
      </c>
      <c r="D16478">
        <v>2021</v>
      </c>
      <c r="E16478" t="s">
        <v>1255</v>
      </c>
      <c r="F16478" t="s">
        <v>912</v>
      </c>
      <c r="G16478">
        <v>12.35626111</v>
      </c>
      <c r="H16478">
        <v>-71.798886109999998</v>
      </c>
      <c r="I16478" t="s">
        <v>146</v>
      </c>
      <c r="J16478" t="s">
        <v>1260</v>
      </c>
      <c r="K16478">
        <v>94.39500000000001</v>
      </c>
      <c r="L16478">
        <v>97.65</v>
      </c>
      <c r="O16478">
        <v>1.0255961696169889</v>
      </c>
      <c r="P16478">
        <v>8.3333333333333286</v>
      </c>
      <c r="R16478">
        <v>0.85816190000000003</v>
      </c>
    </row>
    <row r="16479" spans="1:18">
      <c r="A16479" t="s">
        <v>1159</v>
      </c>
      <c r="B16479" t="s">
        <v>1158</v>
      </c>
      <c r="D16479">
        <v>2021</v>
      </c>
      <c r="E16479" t="s">
        <v>1255</v>
      </c>
      <c r="F16479" t="s">
        <v>912</v>
      </c>
      <c r="G16479">
        <v>12.35626111</v>
      </c>
      <c r="H16479">
        <v>-71.798886109999998</v>
      </c>
      <c r="I16479" t="s">
        <v>146</v>
      </c>
      <c r="J16479" t="s">
        <v>1260</v>
      </c>
      <c r="K16479">
        <v>97.65</v>
      </c>
      <c r="L16479">
        <v>100.905</v>
      </c>
      <c r="O16479">
        <v>0.83088719271610723</v>
      </c>
      <c r="P16479">
        <v>9.68</v>
      </c>
    </row>
    <row r="16480" spans="1:18">
      <c r="A16480" t="s">
        <v>1159</v>
      </c>
      <c r="B16480" t="s">
        <v>1158</v>
      </c>
      <c r="D16480">
        <v>2021</v>
      </c>
      <c r="E16480" t="s">
        <v>1255</v>
      </c>
      <c r="F16480" t="s">
        <v>912</v>
      </c>
      <c r="G16480">
        <v>12.35626111</v>
      </c>
      <c r="H16480">
        <v>-71.798886109999998</v>
      </c>
      <c r="I16480" t="s">
        <v>146</v>
      </c>
      <c r="J16480" t="s">
        <v>1260</v>
      </c>
      <c r="K16480">
        <v>100.905</v>
      </c>
      <c r="L16480">
        <v>104.16</v>
      </c>
      <c r="O16480">
        <v>1.3047497188188937</v>
      </c>
      <c r="P16480">
        <v>9.6774193548387331</v>
      </c>
      <c r="R16480">
        <v>1.2004687999999999</v>
      </c>
    </row>
    <row r="16481" spans="1:18">
      <c r="A16481" t="s">
        <v>1159</v>
      </c>
      <c r="B16481" t="s">
        <v>1158</v>
      </c>
      <c r="D16481">
        <v>2021</v>
      </c>
      <c r="E16481" t="s">
        <v>1255</v>
      </c>
      <c r="F16481" t="s">
        <v>912</v>
      </c>
      <c r="G16481">
        <v>12.35626111</v>
      </c>
      <c r="H16481">
        <v>-71.798886109999998</v>
      </c>
      <c r="I16481" t="s">
        <v>146</v>
      </c>
      <c r="J16481" t="s">
        <v>1260</v>
      </c>
      <c r="K16481">
        <v>104.16</v>
      </c>
      <c r="L16481">
        <v>107.41500000000001</v>
      </c>
      <c r="O16481">
        <v>0.79720915058718755</v>
      </c>
      <c r="P16481">
        <v>7.75</v>
      </c>
    </row>
    <row r="16482" spans="1:18">
      <c r="A16482" t="s">
        <v>1159</v>
      </c>
      <c r="B16482" t="s">
        <v>1158</v>
      </c>
      <c r="D16482">
        <v>2021</v>
      </c>
      <c r="E16482" t="s">
        <v>1255</v>
      </c>
      <c r="F16482" t="s">
        <v>912</v>
      </c>
      <c r="G16482">
        <v>12.35626111</v>
      </c>
      <c r="H16482">
        <v>-71.798886109999998</v>
      </c>
      <c r="I16482" t="s">
        <v>146</v>
      </c>
      <c r="J16482" t="s">
        <v>1260</v>
      </c>
      <c r="K16482">
        <v>107.41500000000001</v>
      </c>
      <c r="L16482">
        <v>110.67</v>
      </c>
      <c r="O16482">
        <v>1.2687017403920167</v>
      </c>
      <c r="P16482">
        <v>7.7499999999999858</v>
      </c>
      <c r="R16482">
        <v>0.67753529999999995</v>
      </c>
    </row>
    <row r="16483" spans="1:18">
      <c r="A16483" t="s">
        <v>1159</v>
      </c>
      <c r="B16483" t="s">
        <v>1158</v>
      </c>
      <c r="D16483">
        <v>2021</v>
      </c>
      <c r="E16483" t="s">
        <v>1255</v>
      </c>
      <c r="F16483" t="s">
        <v>912</v>
      </c>
      <c r="G16483">
        <v>12.35626111</v>
      </c>
      <c r="H16483">
        <v>-71.798886109999998</v>
      </c>
      <c r="I16483" t="s">
        <v>146</v>
      </c>
      <c r="J16483" t="s">
        <v>1260</v>
      </c>
      <c r="K16483">
        <v>110.67</v>
      </c>
      <c r="L16483">
        <v>113.925</v>
      </c>
      <c r="O16483">
        <v>0.92705671301756765</v>
      </c>
      <c r="P16483">
        <v>6.45</v>
      </c>
    </row>
    <row r="16484" spans="1:18">
      <c r="A16484" t="s">
        <v>1159</v>
      </c>
      <c r="B16484" t="s">
        <v>1158</v>
      </c>
      <c r="D16484">
        <v>2021</v>
      </c>
      <c r="E16484" t="s">
        <v>1255</v>
      </c>
      <c r="F16484" t="s">
        <v>912</v>
      </c>
      <c r="G16484">
        <v>12.35626111</v>
      </c>
      <c r="H16484">
        <v>-71.798886109999998</v>
      </c>
      <c r="I16484" t="s">
        <v>146</v>
      </c>
      <c r="J16484" t="s">
        <v>1260</v>
      </c>
      <c r="K16484">
        <v>113.925</v>
      </c>
      <c r="L16484">
        <v>117.18</v>
      </c>
      <c r="O16484">
        <v>1.0100044834461899</v>
      </c>
      <c r="P16484">
        <v>6.4516129032257936</v>
      </c>
      <c r="R16484">
        <v>0.70731929999999998</v>
      </c>
    </row>
    <row r="16485" spans="1:18">
      <c r="A16485" t="s">
        <v>1159</v>
      </c>
      <c r="B16485" t="s">
        <v>1158</v>
      </c>
      <c r="D16485">
        <v>2021</v>
      </c>
      <c r="E16485" t="s">
        <v>1255</v>
      </c>
      <c r="F16485" t="s">
        <v>912</v>
      </c>
      <c r="G16485">
        <v>12.35626111</v>
      </c>
      <c r="H16485">
        <v>-71.798886109999998</v>
      </c>
      <c r="I16485" t="s">
        <v>146</v>
      </c>
      <c r="J16485" t="s">
        <v>1260</v>
      </c>
      <c r="K16485">
        <v>117.18</v>
      </c>
      <c r="L16485">
        <v>120.435</v>
      </c>
      <c r="O16485">
        <v>0.62295646594239173</v>
      </c>
      <c r="P16485">
        <v>7.92</v>
      </c>
    </row>
    <row r="16486" spans="1:18">
      <c r="A16486" t="s">
        <v>1159</v>
      </c>
      <c r="B16486" t="s">
        <v>1158</v>
      </c>
      <c r="D16486">
        <v>2021</v>
      </c>
      <c r="E16486" t="s">
        <v>1255</v>
      </c>
      <c r="F16486" t="s">
        <v>912</v>
      </c>
      <c r="G16486">
        <v>12.35626111</v>
      </c>
      <c r="H16486">
        <v>-71.798886109999998</v>
      </c>
      <c r="I16486" t="s">
        <v>146</v>
      </c>
      <c r="J16486" t="s">
        <v>1260</v>
      </c>
      <c r="K16486">
        <v>120.435</v>
      </c>
      <c r="L16486">
        <v>123.69</v>
      </c>
      <c r="O16486">
        <v>1.008133481105699</v>
      </c>
      <c r="P16486">
        <v>7.9207920792079278</v>
      </c>
      <c r="R16486">
        <v>0.88141670000000005</v>
      </c>
    </row>
    <row r="16487" spans="1:18">
      <c r="A16487" t="s">
        <v>1159</v>
      </c>
      <c r="B16487" t="s">
        <v>1158</v>
      </c>
      <c r="D16487">
        <v>2021</v>
      </c>
      <c r="E16487" t="s">
        <v>1255</v>
      </c>
      <c r="F16487" t="s">
        <v>912</v>
      </c>
      <c r="G16487">
        <v>12.35626111</v>
      </c>
      <c r="H16487">
        <v>-71.798886109999998</v>
      </c>
      <c r="I16487" t="s">
        <v>146</v>
      </c>
      <c r="J16487" t="s">
        <v>1259</v>
      </c>
      <c r="K16487">
        <v>0</v>
      </c>
      <c r="L16487">
        <v>28.26</v>
      </c>
      <c r="O16487">
        <v>0.5605148197165124</v>
      </c>
      <c r="P16487">
        <v>9.9203795379538064</v>
      </c>
    </row>
    <row r="16488" spans="1:18">
      <c r="A16488" t="s">
        <v>1159</v>
      </c>
      <c r="B16488" t="s">
        <v>1158</v>
      </c>
      <c r="D16488">
        <v>2021</v>
      </c>
      <c r="E16488" t="s">
        <v>1255</v>
      </c>
      <c r="F16488" t="s">
        <v>912</v>
      </c>
      <c r="G16488">
        <v>12.35626111</v>
      </c>
      <c r="H16488">
        <v>-71.798886109999998</v>
      </c>
      <c r="I16488" t="s">
        <v>146</v>
      </c>
      <c r="J16488" t="s">
        <v>1259</v>
      </c>
      <c r="K16488">
        <v>28.26</v>
      </c>
      <c r="L16488">
        <v>56.52</v>
      </c>
      <c r="O16488">
        <v>0.72962831644784698</v>
      </c>
      <c r="P16488">
        <v>8.8662551440329196</v>
      </c>
    </row>
    <row r="16489" spans="1:18">
      <c r="A16489" t="s">
        <v>1159</v>
      </c>
      <c r="B16489" t="s">
        <v>1158</v>
      </c>
      <c r="D16489">
        <v>2021</v>
      </c>
      <c r="E16489" t="s">
        <v>1255</v>
      </c>
      <c r="F16489" t="s">
        <v>912</v>
      </c>
      <c r="G16489">
        <v>12.35626111</v>
      </c>
      <c r="H16489">
        <v>-71.798886109999998</v>
      </c>
      <c r="I16489" t="s">
        <v>146</v>
      </c>
      <c r="J16489" t="s">
        <v>1259</v>
      </c>
      <c r="K16489">
        <v>56.52</v>
      </c>
      <c r="L16489">
        <v>84.78</v>
      </c>
      <c r="O16489">
        <v>0.95711258991843395</v>
      </c>
      <c r="P16489">
        <v>17.748341625207274</v>
      </c>
    </row>
    <row r="16490" spans="1:18">
      <c r="A16490" t="s">
        <v>1159</v>
      </c>
      <c r="B16490" t="s">
        <v>1158</v>
      </c>
      <c r="D16490">
        <v>2021</v>
      </c>
      <c r="E16490" t="s">
        <v>1255</v>
      </c>
      <c r="F16490" t="s">
        <v>912</v>
      </c>
      <c r="G16490">
        <v>12.35626111</v>
      </c>
      <c r="H16490">
        <v>-71.798886109999998</v>
      </c>
      <c r="I16490" t="s">
        <v>146</v>
      </c>
      <c r="J16490" t="s">
        <v>1259</v>
      </c>
      <c r="K16490">
        <v>84.78</v>
      </c>
      <c r="L16490">
        <v>113.04</v>
      </c>
      <c r="O16490">
        <v>0.90722383264174755</v>
      </c>
      <c r="P16490">
        <v>7.2229114971050592</v>
      </c>
    </row>
    <row r="16491" spans="1:18">
      <c r="A16491" t="s">
        <v>1159</v>
      </c>
      <c r="B16491" t="s">
        <v>1158</v>
      </c>
      <c r="D16491">
        <v>2021</v>
      </c>
      <c r="E16491" t="s">
        <v>1255</v>
      </c>
      <c r="F16491" t="s">
        <v>912</v>
      </c>
      <c r="G16491">
        <v>12.35626111</v>
      </c>
      <c r="H16491">
        <v>-71.798886109999998</v>
      </c>
      <c r="I16491" t="s">
        <v>146</v>
      </c>
      <c r="J16491" t="s">
        <v>1259</v>
      </c>
      <c r="K16491">
        <v>113.04</v>
      </c>
      <c r="L16491">
        <v>127.17</v>
      </c>
      <c r="O16491">
        <v>1.1326447531556405</v>
      </c>
      <c r="P16491">
        <v>10.135726072607255</v>
      </c>
    </row>
    <row r="16492" spans="1:18">
      <c r="A16492" t="s">
        <v>1159</v>
      </c>
      <c r="B16492" t="s">
        <v>1158</v>
      </c>
      <c r="D16492">
        <v>2021</v>
      </c>
      <c r="E16492" t="s">
        <v>1255</v>
      </c>
      <c r="F16492" t="s">
        <v>912</v>
      </c>
      <c r="G16492">
        <v>12.35626111</v>
      </c>
      <c r="H16492">
        <v>-71.798886109999998</v>
      </c>
      <c r="I16492" t="s">
        <v>146</v>
      </c>
      <c r="J16492" t="s">
        <v>1258</v>
      </c>
      <c r="K16492">
        <v>0</v>
      </c>
      <c r="L16492">
        <v>28.26</v>
      </c>
      <c r="O16492">
        <v>0.63154950599760384</v>
      </c>
      <c r="P16492">
        <v>8.6239635157545536</v>
      </c>
    </row>
    <row r="16493" spans="1:18">
      <c r="A16493" t="s">
        <v>1159</v>
      </c>
      <c r="B16493" t="s">
        <v>1158</v>
      </c>
      <c r="D16493">
        <v>2021</v>
      </c>
      <c r="E16493" t="s">
        <v>1255</v>
      </c>
      <c r="F16493" t="s">
        <v>912</v>
      </c>
      <c r="G16493">
        <v>12.35626111</v>
      </c>
      <c r="H16493">
        <v>-71.798886109999998</v>
      </c>
      <c r="I16493" t="s">
        <v>146</v>
      </c>
      <c r="J16493" t="s">
        <v>1258</v>
      </c>
      <c r="K16493">
        <v>28.26</v>
      </c>
      <c r="L16493">
        <v>56.52</v>
      </c>
      <c r="O16493">
        <v>0.74869438199180482</v>
      </c>
      <c r="P16493">
        <v>10.251440329218099</v>
      </c>
    </row>
    <row r="16494" spans="1:18">
      <c r="A16494" t="s">
        <v>1159</v>
      </c>
      <c r="B16494" t="s">
        <v>1158</v>
      </c>
      <c r="D16494">
        <v>2021</v>
      </c>
      <c r="E16494" t="s">
        <v>1255</v>
      </c>
      <c r="F16494" t="s">
        <v>912</v>
      </c>
      <c r="G16494">
        <v>12.35626111</v>
      </c>
      <c r="H16494">
        <v>-71.798886109999998</v>
      </c>
      <c r="I16494" t="s">
        <v>146</v>
      </c>
      <c r="J16494" t="s">
        <v>1258</v>
      </c>
      <c r="K16494">
        <v>56.52</v>
      </c>
      <c r="L16494">
        <v>84.78</v>
      </c>
      <c r="O16494">
        <v>0.97354909783451538</v>
      </c>
      <c r="P16494">
        <v>6.7576891105569388</v>
      </c>
    </row>
    <row r="16495" spans="1:18">
      <c r="A16495" t="s">
        <v>1159</v>
      </c>
      <c r="B16495" t="s">
        <v>1158</v>
      </c>
      <c r="D16495">
        <v>2021</v>
      </c>
      <c r="E16495" t="s">
        <v>1255</v>
      </c>
      <c r="F16495" t="s">
        <v>912</v>
      </c>
      <c r="G16495">
        <v>12.35626111</v>
      </c>
      <c r="H16495">
        <v>-71.798886109999998</v>
      </c>
      <c r="I16495" t="s">
        <v>146</v>
      </c>
      <c r="J16495" t="s">
        <v>1258</v>
      </c>
      <c r="K16495">
        <v>84.78</v>
      </c>
      <c r="L16495">
        <v>113.04</v>
      </c>
      <c r="O16495">
        <v>0.99620480690840918</v>
      </c>
      <c r="P16495">
        <v>9.0588477366255091</v>
      </c>
    </row>
    <row r="16496" spans="1:18">
      <c r="A16496" t="s">
        <v>1159</v>
      </c>
      <c r="B16496" t="s">
        <v>1158</v>
      </c>
      <c r="D16496">
        <v>2021</v>
      </c>
      <c r="E16496" t="s">
        <v>1255</v>
      </c>
      <c r="F16496" t="s">
        <v>912</v>
      </c>
      <c r="G16496">
        <v>12.35626111</v>
      </c>
      <c r="H16496">
        <v>-71.798886109999998</v>
      </c>
      <c r="I16496" t="s">
        <v>146</v>
      </c>
      <c r="J16496" t="s">
        <v>1258</v>
      </c>
      <c r="K16496">
        <v>113.04</v>
      </c>
      <c r="L16496">
        <v>135.648</v>
      </c>
      <c r="O16496">
        <v>0.89840485842010787</v>
      </c>
      <c r="P16496">
        <v>6.1406765676567687</v>
      </c>
    </row>
    <row r="16497" spans="1:18">
      <c r="A16497" t="s">
        <v>1159</v>
      </c>
      <c r="B16497" t="s">
        <v>1158</v>
      </c>
      <c r="D16497">
        <v>2021</v>
      </c>
      <c r="E16497" t="s">
        <v>1255</v>
      </c>
      <c r="F16497" t="s">
        <v>912</v>
      </c>
      <c r="G16497">
        <v>12.35626111</v>
      </c>
      <c r="H16497">
        <v>-71.798886109999998</v>
      </c>
      <c r="I16497" t="s">
        <v>146</v>
      </c>
      <c r="J16497" t="s">
        <v>1257</v>
      </c>
      <c r="K16497">
        <v>0</v>
      </c>
      <c r="L16497">
        <v>1.325</v>
      </c>
      <c r="O16497">
        <v>0.33069609426508778</v>
      </c>
      <c r="P16497">
        <v>9.9678456591639844</v>
      </c>
      <c r="R16497">
        <v>2.7663728999999999</v>
      </c>
    </row>
    <row r="16498" spans="1:18">
      <c r="A16498" t="s">
        <v>1159</v>
      </c>
      <c r="B16498" t="s">
        <v>1158</v>
      </c>
      <c r="D16498">
        <v>2021</v>
      </c>
      <c r="E16498" t="s">
        <v>1255</v>
      </c>
      <c r="F16498" t="s">
        <v>912</v>
      </c>
      <c r="G16498">
        <v>12.35626111</v>
      </c>
      <c r="H16498">
        <v>-71.798886109999998</v>
      </c>
      <c r="I16498" t="s">
        <v>146</v>
      </c>
      <c r="J16498" t="s">
        <v>1257</v>
      </c>
      <c r="K16498">
        <v>1.325</v>
      </c>
      <c r="L16498">
        <v>2.65</v>
      </c>
      <c r="O16498">
        <v>0.44100756810621666</v>
      </c>
      <c r="P16498">
        <v>24.504950495049499</v>
      </c>
    </row>
    <row r="16499" spans="1:18">
      <c r="A16499" t="s">
        <v>1159</v>
      </c>
      <c r="B16499" t="s">
        <v>1158</v>
      </c>
      <c r="D16499">
        <v>2021</v>
      </c>
      <c r="E16499" t="s">
        <v>1255</v>
      </c>
      <c r="F16499" t="s">
        <v>912</v>
      </c>
      <c r="G16499">
        <v>12.35626111</v>
      </c>
      <c r="H16499">
        <v>-71.798886109999998</v>
      </c>
      <c r="I16499" t="s">
        <v>146</v>
      </c>
      <c r="J16499" t="s">
        <v>1257</v>
      </c>
      <c r="K16499">
        <v>2.65</v>
      </c>
      <c r="L16499">
        <v>3.9749999999999996</v>
      </c>
      <c r="O16499">
        <v>0.31200442786422988</v>
      </c>
      <c r="P16499">
        <v>15.441176470588232</v>
      </c>
      <c r="R16499">
        <v>4.6859736999999999</v>
      </c>
    </row>
    <row r="16500" spans="1:18">
      <c r="A16500" t="s">
        <v>1159</v>
      </c>
      <c r="B16500" t="s">
        <v>1158</v>
      </c>
      <c r="D16500">
        <v>2021</v>
      </c>
      <c r="E16500" t="s">
        <v>1255</v>
      </c>
      <c r="F16500" t="s">
        <v>912</v>
      </c>
      <c r="G16500">
        <v>12.35626111</v>
      </c>
      <c r="H16500">
        <v>-71.798886109999998</v>
      </c>
      <c r="I16500" t="s">
        <v>146</v>
      </c>
      <c r="J16500" t="s">
        <v>1257</v>
      </c>
      <c r="K16500">
        <v>3.9749999999999996</v>
      </c>
      <c r="L16500">
        <v>5.3</v>
      </c>
      <c r="O16500">
        <v>0.43671767745683937</v>
      </c>
      <c r="P16500">
        <v>17.936117936117938</v>
      </c>
    </row>
    <row r="16501" spans="1:18">
      <c r="A16501" t="s">
        <v>1159</v>
      </c>
      <c r="B16501" t="s">
        <v>1158</v>
      </c>
      <c r="D16501">
        <v>2021</v>
      </c>
      <c r="E16501" t="s">
        <v>1255</v>
      </c>
      <c r="F16501" t="s">
        <v>912</v>
      </c>
      <c r="G16501">
        <v>12.35626111</v>
      </c>
      <c r="H16501">
        <v>-71.798886109999998</v>
      </c>
      <c r="I16501" t="s">
        <v>146</v>
      </c>
      <c r="J16501" t="s">
        <v>1257</v>
      </c>
      <c r="K16501">
        <v>5.3</v>
      </c>
      <c r="L16501">
        <v>6.625</v>
      </c>
      <c r="O16501">
        <v>0.5788969104076277</v>
      </c>
      <c r="P16501">
        <v>11.386138613861391</v>
      </c>
      <c r="R16501">
        <v>3.2467000000000001</v>
      </c>
    </row>
    <row r="16502" spans="1:18">
      <c r="A16502" t="s">
        <v>1159</v>
      </c>
      <c r="B16502" t="s">
        <v>1158</v>
      </c>
      <c r="D16502">
        <v>2021</v>
      </c>
      <c r="E16502" t="s">
        <v>1255</v>
      </c>
      <c r="F16502" t="s">
        <v>912</v>
      </c>
      <c r="G16502">
        <v>12.35626111</v>
      </c>
      <c r="H16502">
        <v>-71.798886109999998</v>
      </c>
      <c r="I16502" t="s">
        <v>146</v>
      </c>
      <c r="J16502" t="s">
        <v>1257</v>
      </c>
      <c r="K16502">
        <v>6.625</v>
      </c>
      <c r="L16502">
        <v>7.9499999999999993</v>
      </c>
      <c r="O16502">
        <v>0.42446084703004761</v>
      </c>
      <c r="P16502">
        <v>10.268948655256722</v>
      </c>
    </row>
    <row r="16503" spans="1:18">
      <c r="A16503" t="s">
        <v>1159</v>
      </c>
      <c r="B16503" t="s">
        <v>1158</v>
      </c>
      <c r="D16503">
        <v>2021</v>
      </c>
      <c r="E16503" t="s">
        <v>1255</v>
      </c>
      <c r="F16503" t="s">
        <v>912</v>
      </c>
      <c r="G16503">
        <v>12.35626111</v>
      </c>
      <c r="H16503">
        <v>-71.798886109999998</v>
      </c>
      <c r="I16503" t="s">
        <v>146</v>
      </c>
      <c r="J16503" t="s">
        <v>1257</v>
      </c>
      <c r="K16503">
        <v>7.9499999999999993</v>
      </c>
      <c r="L16503">
        <v>9.2750000000000004</v>
      </c>
      <c r="O16503">
        <v>0.27063762517380624</v>
      </c>
      <c r="P16503">
        <v>11.41439205955335</v>
      </c>
    </row>
    <row r="16504" spans="1:18">
      <c r="A16504" t="s">
        <v>1159</v>
      </c>
      <c r="B16504" t="s">
        <v>1158</v>
      </c>
      <c r="D16504">
        <v>2021</v>
      </c>
      <c r="E16504" t="s">
        <v>1255</v>
      </c>
      <c r="F16504" t="s">
        <v>912</v>
      </c>
      <c r="G16504">
        <v>12.35626111</v>
      </c>
      <c r="H16504">
        <v>-71.798886109999998</v>
      </c>
      <c r="I16504" t="s">
        <v>146</v>
      </c>
      <c r="J16504" t="s">
        <v>1257</v>
      </c>
      <c r="K16504">
        <v>9.2750000000000004</v>
      </c>
      <c r="L16504">
        <v>10.6</v>
      </c>
      <c r="O16504">
        <v>0.3895288803136901</v>
      </c>
      <c r="P16504">
        <v>9.5823095823095912</v>
      </c>
    </row>
    <row r="16505" spans="1:18">
      <c r="A16505" t="s">
        <v>1159</v>
      </c>
      <c r="B16505" t="s">
        <v>1158</v>
      </c>
      <c r="D16505">
        <v>2021</v>
      </c>
      <c r="E16505" t="s">
        <v>1255</v>
      </c>
      <c r="F16505" t="s">
        <v>912</v>
      </c>
      <c r="G16505">
        <v>12.35626111</v>
      </c>
      <c r="H16505">
        <v>-71.798886109999998</v>
      </c>
      <c r="I16505" t="s">
        <v>146</v>
      </c>
      <c r="J16505" t="s">
        <v>1257</v>
      </c>
      <c r="K16505">
        <v>10.6</v>
      </c>
      <c r="L16505">
        <v>11.924999999999999</v>
      </c>
      <c r="O16505">
        <v>0.41588106573129308</v>
      </c>
      <c r="P16505">
        <v>9.8522167487684698</v>
      </c>
    </row>
    <row r="16506" spans="1:18">
      <c r="A16506" t="s">
        <v>1159</v>
      </c>
      <c r="B16506" t="s">
        <v>1158</v>
      </c>
      <c r="D16506">
        <v>2021</v>
      </c>
      <c r="E16506" t="s">
        <v>1255</v>
      </c>
      <c r="F16506" t="s">
        <v>912</v>
      </c>
      <c r="G16506">
        <v>12.35626111</v>
      </c>
      <c r="H16506">
        <v>-71.798886109999998</v>
      </c>
      <c r="I16506" t="s">
        <v>146</v>
      </c>
      <c r="J16506" t="s">
        <v>1257</v>
      </c>
      <c r="K16506">
        <v>11.924999999999999</v>
      </c>
      <c r="L16506">
        <v>13.25</v>
      </c>
      <c r="O16506">
        <v>0.46429554591712124</v>
      </c>
      <c r="P16506">
        <v>9.3366093366093281</v>
      </c>
      <c r="R16506">
        <v>2.1966318999999999</v>
      </c>
    </row>
    <row r="16507" spans="1:18">
      <c r="A16507" t="s">
        <v>1159</v>
      </c>
      <c r="B16507" t="s">
        <v>1158</v>
      </c>
      <c r="D16507">
        <v>2021</v>
      </c>
      <c r="E16507" t="s">
        <v>1255</v>
      </c>
      <c r="F16507" t="s">
        <v>912</v>
      </c>
      <c r="G16507">
        <v>12.35626111</v>
      </c>
      <c r="H16507">
        <v>-71.798886109999998</v>
      </c>
      <c r="I16507" t="s">
        <v>146</v>
      </c>
      <c r="J16507" t="s">
        <v>1257</v>
      </c>
      <c r="K16507">
        <v>13.25</v>
      </c>
      <c r="L16507">
        <v>14.574999999999999</v>
      </c>
      <c r="O16507">
        <v>0.57583270280093002</v>
      </c>
      <c r="P16507">
        <v>10.173697270471465</v>
      </c>
    </row>
    <row r="16508" spans="1:18">
      <c r="A16508" t="s">
        <v>1159</v>
      </c>
      <c r="B16508" t="s">
        <v>1158</v>
      </c>
      <c r="D16508">
        <v>2021</v>
      </c>
      <c r="E16508" t="s">
        <v>1255</v>
      </c>
      <c r="F16508" t="s">
        <v>912</v>
      </c>
      <c r="G16508">
        <v>12.35626111</v>
      </c>
      <c r="H16508">
        <v>-71.798886109999998</v>
      </c>
      <c r="I16508" t="s">
        <v>146</v>
      </c>
      <c r="J16508" t="s">
        <v>1257</v>
      </c>
      <c r="K16508">
        <v>14.574999999999999</v>
      </c>
      <c r="L16508">
        <v>15.899999999999999</v>
      </c>
      <c r="O16508">
        <v>0.330696094265088</v>
      </c>
      <c r="P16508">
        <v>10.891089108910904</v>
      </c>
    </row>
    <row r="16509" spans="1:18">
      <c r="A16509" t="s">
        <v>1159</v>
      </c>
      <c r="B16509" t="s">
        <v>1158</v>
      </c>
      <c r="D16509">
        <v>2021</v>
      </c>
      <c r="E16509" t="s">
        <v>1255</v>
      </c>
      <c r="F16509" t="s">
        <v>912</v>
      </c>
      <c r="G16509">
        <v>12.35626111</v>
      </c>
      <c r="H16509">
        <v>-71.798886109999998</v>
      </c>
      <c r="I16509" t="s">
        <v>146</v>
      </c>
      <c r="J16509" t="s">
        <v>1257</v>
      </c>
      <c r="K16509">
        <v>15.899999999999999</v>
      </c>
      <c r="L16509">
        <v>17.224999999999998</v>
      </c>
      <c r="O16509">
        <v>0.50290456176151699</v>
      </c>
      <c r="P16509">
        <v>13.647642679900756</v>
      </c>
    </row>
    <row r="16510" spans="1:18">
      <c r="A16510" t="s">
        <v>1159</v>
      </c>
      <c r="B16510" t="s">
        <v>1158</v>
      </c>
      <c r="D16510">
        <v>2021</v>
      </c>
      <c r="E16510" t="s">
        <v>1255</v>
      </c>
      <c r="F16510" t="s">
        <v>912</v>
      </c>
      <c r="G16510">
        <v>12.35626111</v>
      </c>
      <c r="H16510">
        <v>-71.798886109999998</v>
      </c>
      <c r="I16510" t="s">
        <v>146</v>
      </c>
      <c r="J16510" t="s">
        <v>1257</v>
      </c>
      <c r="K16510">
        <v>17.224999999999998</v>
      </c>
      <c r="L16510">
        <v>18.55</v>
      </c>
      <c r="O16510">
        <v>0.32211631296633259</v>
      </c>
      <c r="P16510">
        <v>11.330049261083744</v>
      </c>
    </row>
    <row r="16511" spans="1:18">
      <c r="A16511" t="s">
        <v>1159</v>
      </c>
      <c r="B16511" t="s">
        <v>1158</v>
      </c>
      <c r="D16511">
        <v>2021</v>
      </c>
      <c r="E16511" t="s">
        <v>1255</v>
      </c>
      <c r="F16511" t="s">
        <v>912</v>
      </c>
      <c r="G16511">
        <v>12.35626111</v>
      </c>
      <c r="H16511">
        <v>-71.798886109999998</v>
      </c>
      <c r="I16511" t="s">
        <v>146</v>
      </c>
      <c r="J16511" t="s">
        <v>1257</v>
      </c>
      <c r="K16511">
        <v>18.55</v>
      </c>
      <c r="L16511">
        <v>19.875</v>
      </c>
      <c r="O16511">
        <v>0.38677109346766186</v>
      </c>
      <c r="P16511">
        <v>11.083743842364512</v>
      </c>
      <c r="R16511">
        <v>2.1138039000000002</v>
      </c>
    </row>
    <row r="16512" spans="1:18">
      <c r="A16512" t="s">
        <v>1159</v>
      </c>
      <c r="B16512" t="s">
        <v>1158</v>
      </c>
      <c r="D16512">
        <v>2021</v>
      </c>
      <c r="E16512" t="s">
        <v>1255</v>
      </c>
      <c r="F16512" t="s">
        <v>912</v>
      </c>
      <c r="G16512">
        <v>12.35626111</v>
      </c>
      <c r="H16512">
        <v>-71.798886109999998</v>
      </c>
      <c r="I16512" t="s">
        <v>146</v>
      </c>
      <c r="J16512" t="s">
        <v>1257</v>
      </c>
      <c r="K16512">
        <v>19.875</v>
      </c>
      <c r="L16512">
        <v>21.2</v>
      </c>
      <c r="O16512">
        <v>0.55377040803270428</v>
      </c>
      <c r="P16512">
        <v>12.254901960784309</v>
      </c>
    </row>
    <row r="16513" spans="1:18">
      <c r="A16513" t="s">
        <v>1159</v>
      </c>
      <c r="B16513" t="s">
        <v>1158</v>
      </c>
      <c r="D16513">
        <v>2021</v>
      </c>
      <c r="E16513" t="s">
        <v>1255</v>
      </c>
      <c r="F16513" t="s">
        <v>912</v>
      </c>
      <c r="G16513">
        <v>12.35626111</v>
      </c>
      <c r="H16513">
        <v>-71.798886109999998</v>
      </c>
      <c r="I16513" t="s">
        <v>146</v>
      </c>
      <c r="J16513" t="s">
        <v>1257</v>
      </c>
      <c r="K16513">
        <v>21.2</v>
      </c>
      <c r="L16513">
        <v>22.524999999999999</v>
      </c>
      <c r="O16513">
        <v>0.38860961803168065</v>
      </c>
      <c r="P16513">
        <v>12.009803921568633</v>
      </c>
    </row>
    <row r="16514" spans="1:18">
      <c r="A16514" t="s">
        <v>1159</v>
      </c>
      <c r="B16514" t="s">
        <v>1158</v>
      </c>
      <c r="D16514">
        <v>2021</v>
      </c>
      <c r="E16514" t="s">
        <v>1255</v>
      </c>
      <c r="F16514" t="s">
        <v>912</v>
      </c>
      <c r="G16514">
        <v>12.35626111</v>
      </c>
      <c r="H16514">
        <v>-71.798886109999998</v>
      </c>
      <c r="I16514" t="s">
        <v>146</v>
      </c>
      <c r="J16514" t="s">
        <v>1257</v>
      </c>
      <c r="K16514">
        <v>22.524999999999999</v>
      </c>
      <c r="L16514">
        <v>23.849999999999998</v>
      </c>
      <c r="O16514">
        <v>0.59605647300513698</v>
      </c>
      <c r="P16514">
        <v>14.039408866995061</v>
      </c>
    </row>
    <row r="16515" spans="1:18">
      <c r="A16515" t="s">
        <v>1159</v>
      </c>
      <c r="B16515" t="s">
        <v>1158</v>
      </c>
      <c r="D16515">
        <v>2021</v>
      </c>
      <c r="E16515" t="s">
        <v>1255</v>
      </c>
      <c r="F16515" t="s">
        <v>912</v>
      </c>
      <c r="G16515">
        <v>12.35626111</v>
      </c>
      <c r="H16515">
        <v>-71.798886109999998</v>
      </c>
      <c r="I16515" t="s">
        <v>146</v>
      </c>
      <c r="J16515" t="s">
        <v>1257</v>
      </c>
      <c r="K16515">
        <v>23.849999999999998</v>
      </c>
      <c r="L16515">
        <v>25.175000000000001</v>
      </c>
      <c r="O16515">
        <v>0.40423707682583948</v>
      </c>
      <c r="P16515">
        <v>10.864197530864175</v>
      </c>
    </row>
    <row r="16516" spans="1:18">
      <c r="A16516" t="s">
        <v>1159</v>
      </c>
      <c r="B16516" t="s">
        <v>1158</v>
      </c>
      <c r="D16516">
        <v>2021</v>
      </c>
      <c r="E16516" t="s">
        <v>1255</v>
      </c>
      <c r="F16516" t="s">
        <v>912</v>
      </c>
      <c r="G16516">
        <v>12.35626111</v>
      </c>
      <c r="H16516">
        <v>-71.798886109999998</v>
      </c>
      <c r="I16516" t="s">
        <v>146</v>
      </c>
      <c r="J16516" t="s">
        <v>1257</v>
      </c>
      <c r="K16516">
        <v>25.175000000000001</v>
      </c>
      <c r="L16516">
        <v>26.5</v>
      </c>
      <c r="O16516">
        <v>0.34785565686259695</v>
      </c>
      <c r="P16516">
        <v>9.5121951219512084</v>
      </c>
      <c r="R16516">
        <v>1.6211788</v>
      </c>
    </row>
    <row r="16517" spans="1:18">
      <c r="A16517" t="s">
        <v>1159</v>
      </c>
      <c r="B16517" t="s">
        <v>1158</v>
      </c>
      <c r="D16517">
        <v>2021</v>
      </c>
      <c r="E16517" t="s">
        <v>1255</v>
      </c>
      <c r="F16517" t="s">
        <v>912</v>
      </c>
      <c r="G16517">
        <v>12.35626111</v>
      </c>
      <c r="H16517">
        <v>-71.798886109999998</v>
      </c>
      <c r="I16517" t="s">
        <v>146</v>
      </c>
      <c r="J16517" t="s">
        <v>1257</v>
      </c>
      <c r="K16517">
        <v>26.5</v>
      </c>
      <c r="L16517">
        <v>27.824999999999999</v>
      </c>
      <c r="O16517">
        <v>0.48513215764266854</v>
      </c>
      <c r="P16517">
        <v>9.5588235294117538</v>
      </c>
    </row>
    <row r="16518" spans="1:18">
      <c r="A16518" t="s">
        <v>1159</v>
      </c>
      <c r="B16518" t="s">
        <v>1158</v>
      </c>
      <c r="D16518">
        <v>2021</v>
      </c>
      <c r="E16518" t="s">
        <v>1255</v>
      </c>
      <c r="F16518" t="s">
        <v>912</v>
      </c>
      <c r="G16518">
        <v>12.35626111</v>
      </c>
      <c r="H16518">
        <v>-71.798886109999998</v>
      </c>
      <c r="I16518" t="s">
        <v>146</v>
      </c>
      <c r="J16518" t="s">
        <v>1257</v>
      </c>
      <c r="K16518">
        <v>27.824999999999999</v>
      </c>
      <c r="L16518">
        <v>29.15</v>
      </c>
      <c r="O16518">
        <v>0.44989377016564119</v>
      </c>
      <c r="P16518">
        <v>9.9009900990099169</v>
      </c>
    </row>
    <row r="16519" spans="1:18">
      <c r="A16519" t="s">
        <v>1159</v>
      </c>
      <c r="B16519" t="s">
        <v>1158</v>
      </c>
      <c r="D16519">
        <v>2021</v>
      </c>
      <c r="E16519" t="s">
        <v>1255</v>
      </c>
      <c r="F16519" t="s">
        <v>912</v>
      </c>
      <c r="G16519">
        <v>12.35626111</v>
      </c>
      <c r="H16519">
        <v>-71.798886109999998</v>
      </c>
      <c r="I16519" t="s">
        <v>146</v>
      </c>
      <c r="J16519" t="s">
        <v>1257</v>
      </c>
      <c r="K16519">
        <v>29.15</v>
      </c>
      <c r="L16519">
        <v>30.474999999999998</v>
      </c>
      <c r="O16519">
        <v>0.39657655780909556</v>
      </c>
      <c r="P16519">
        <v>9.0243902439024168</v>
      </c>
    </row>
    <row r="16520" spans="1:18">
      <c r="A16520" t="s">
        <v>1159</v>
      </c>
      <c r="B16520" t="s">
        <v>1158</v>
      </c>
      <c r="D16520">
        <v>2021</v>
      </c>
      <c r="E16520" t="s">
        <v>1255</v>
      </c>
      <c r="F16520" t="s">
        <v>912</v>
      </c>
      <c r="G16520">
        <v>12.35626111</v>
      </c>
      <c r="H16520">
        <v>-71.798886109999998</v>
      </c>
      <c r="I16520" t="s">
        <v>146</v>
      </c>
      <c r="J16520" t="s">
        <v>1257</v>
      </c>
      <c r="K16520">
        <v>30.474999999999998</v>
      </c>
      <c r="L16520">
        <v>31.799999999999997</v>
      </c>
      <c r="O16520">
        <v>0.29821549363408889</v>
      </c>
      <c r="P16520">
        <v>10.12345679012347</v>
      </c>
    </row>
    <row r="16521" spans="1:18">
      <c r="A16521" t="s">
        <v>1159</v>
      </c>
      <c r="B16521" t="s">
        <v>1158</v>
      </c>
      <c r="D16521">
        <v>2021</v>
      </c>
      <c r="E16521" t="s">
        <v>1255</v>
      </c>
      <c r="F16521" t="s">
        <v>912</v>
      </c>
      <c r="G16521">
        <v>12.35626111</v>
      </c>
      <c r="H16521">
        <v>-71.798886109999998</v>
      </c>
      <c r="I16521" t="s">
        <v>146</v>
      </c>
      <c r="J16521" t="s">
        <v>1257</v>
      </c>
      <c r="K16521">
        <v>31.799999999999997</v>
      </c>
      <c r="L16521">
        <v>33.125</v>
      </c>
      <c r="O16521">
        <v>0.57430059899757946</v>
      </c>
      <c r="P16521">
        <v>11.166253101736984</v>
      </c>
      <c r="R16521">
        <v>1.5305074999999999</v>
      </c>
    </row>
    <row r="16522" spans="1:18">
      <c r="A16522" t="s">
        <v>1159</v>
      </c>
      <c r="B16522" t="s">
        <v>1158</v>
      </c>
      <c r="D16522">
        <v>2021</v>
      </c>
      <c r="E16522" t="s">
        <v>1255</v>
      </c>
      <c r="F16522" t="s">
        <v>912</v>
      </c>
      <c r="G16522">
        <v>12.35626111</v>
      </c>
      <c r="H16522">
        <v>-71.798886109999998</v>
      </c>
      <c r="I16522" t="s">
        <v>146</v>
      </c>
      <c r="J16522" t="s">
        <v>1257</v>
      </c>
      <c r="K16522">
        <v>33.125</v>
      </c>
      <c r="L16522">
        <v>34.449999999999996</v>
      </c>
      <c r="O16522">
        <v>0.36225743261407861</v>
      </c>
      <c r="P16522">
        <v>9.5354523227383794</v>
      </c>
    </row>
    <row r="16523" spans="1:18">
      <c r="A16523" t="s">
        <v>1159</v>
      </c>
      <c r="B16523" t="s">
        <v>1158</v>
      </c>
      <c r="D16523">
        <v>2021</v>
      </c>
      <c r="E16523" t="s">
        <v>1255</v>
      </c>
      <c r="F16523" t="s">
        <v>912</v>
      </c>
      <c r="G16523">
        <v>12.35626111</v>
      </c>
      <c r="H16523">
        <v>-71.798886109999998</v>
      </c>
      <c r="I16523" t="s">
        <v>146</v>
      </c>
      <c r="J16523" t="s">
        <v>1257</v>
      </c>
      <c r="K16523">
        <v>34.449999999999996</v>
      </c>
      <c r="L16523">
        <v>35.774999999999999</v>
      </c>
      <c r="O16523">
        <v>0.6175059262520215</v>
      </c>
      <c r="P16523">
        <v>16.097560975609753</v>
      </c>
    </row>
    <row r="16524" spans="1:18">
      <c r="A16524" t="s">
        <v>1159</v>
      </c>
      <c r="B16524" t="s">
        <v>1158</v>
      </c>
      <c r="D16524">
        <v>2021</v>
      </c>
      <c r="E16524" t="s">
        <v>1255</v>
      </c>
      <c r="F16524" t="s">
        <v>912</v>
      </c>
      <c r="G16524">
        <v>12.35626111</v>
      </c>
      <c r="H16524">
        <v>-71.798886109999998</v>
      </c>
      <c r="I16524" t="s">
        <v>146</v>
      </c>
      <c r="J16524" t="s">
        <v>1257</v>
      </c>
      <c r="K16524">
        <v>35.774999999999999</v>
      </c>
      <c r="L16524">
        <v>37.1</v>
      </c>
      <c r="O16524">
        <v>0.36409595717809545</v>
      </c>
      <c r="P16524">
        <v>10.731707317073159</v>
      </c>
    </row>
    <row r="16525" spans="1:18">
      <c r="A16525" t="s">
        <v>1159</v>
      </c>
      <c r="B16525" t="s">
        <v>1158</v>
      </c>
      <c r="D16525">
        <v>2021</v>
      </c>
      <c r="E16525" t="s">
        <v>1255</v>
      </c>
      <c r="F16525" t="s">
        <v>912</v>
      </c>
      <c r="G16525">
        <v>12.35626111</v>
      </c>
      <c r="H16525">
        <v>-71.798886109999998</v>
      </c>
      <c r="I16525" t="s">
        <v>146</v>
      </c>
      <c r="J16525" t="s">
        <v>1257</v>
      </c>
      <c r="K16525">
        <v>37.1</v>
      </c>
      <c r="L16525">
        <v>38.424999999999997</v>
      </c>
      <c r="O16525">
        <v>0.48421289536066037</v>
      </c>
      <c r="P16525">
        <v>8.8888888888888715</v>
      </c>
    </row>
    <row r="16526" spans="1:18">
      <c r="A16526" t="s">
        <v>1159</v>
      </c>
      <c r="B16526" t="s">
        <v>1158</v>
      </c>
      <c r="D16526">
        <v>2021</v>
      </c>
      <c r="E16526" t="s">
        <v>1255</v>
      </c>
      <c r="F16526" t="s">
        <v>912</v>
      </c>
      <c r="G16526">
        <v>12.35626111</v>
      </c>
      <c r="H16526">
        <v>-71.798886109999998</v>
      </c>
      <c r="I16526" t="s">
        <v>146</v>
      </c>
      <c r="J16526" t="s">
        <v>1257</v>
      </c>
      <c r="K16526">
        <v>38.424999999999997</v>
      </c>
      <c r="L16526">
        <v>39.75</v>
      </c>
      <c r="O16526">
        <v>0.51393570914562847</v>
      </c>
      <c r="P16526">
        <v>8.1081081081081123</v>
      </c>
      <c r="R16526">
        <v>1.6597483</v>
      </c>
    </row>
    <row r="16527" spans="1:18">
      <c r="A16527" t="s">
        <v>1159</v>
      </c>
      <c r="B16527" t="s">
        <v>1158</v>
      </c>
      <c r="D16527">
        <v>2021</v>
      </c>
      <c r="E16527" t="s">
        <v>1255</v>
      </c>
      <c r="F16527" t="s">
        <v>912</v>
      </c>
      <c r="G16527">
        <v>12.35626111</v>
      </c>
      <c r="H16527">
        <v>-71.798886109999998</v>
      </c>
      <c r="I16527" t="s">
        <v>146</v>
      </c>
      <c r="J16527" t="s">
        <v>1257</v>
      </c>
      <c r="K16527">
        <v>39.75</v>
      </c>
      <c r="L16527">
        <v>43.0625</v>
      </c>
      <c r="O16527">
        <v>0.40646373435337435</v>
      </c>
      <c r="P16527">
        <v>9.3137254901960773</v>
      </c>
    </row>
    <row r="16528" spans="1:18">
      <c r="A16528" t="s">
        <v>1159</v>
      </c>
      <c r="B16528" t="s">
        <v>1158</v>
      </c>
      <c r="D16528">
        <v>2021</v>
      </c>
      <c r="E16528" t="s">
        <v>1255</v>
      </c>
      <c r="F16528" t="s">
        <v>912</v>
      </c>
      <c r="G16528">
        <v>12.35626111</v>
      </c>
      <c r="H16528">
        <v>-71.798886109999998</v>
      </c>
      <c r="I16528" t="s">
        <v>146</v>
      </c>
      <c r="J16528" t="s">
        <v>1257</v>
      </c>
      <c r="K16528">
        <v>43.0625</v>
      </c>
      <c r="L16528">
        <v>46.375</v>
      </c>
      <c r="O16528">
        <v>0.44801438950019951</v>
      </c>
      <c r="P16528">
        <v>8.09</v>
      </c>
      <c r="R16528">
        <v>1.2514069999999999</v>
      </c>
    </row>
    <row r="16529" spans="1:18">
      <c r="A16529" t="s">
        <v>1159</v>
      </c>
      <c r="B16529" t="s">
        <v>1158</v>
      </c>
      <c r="D16529">
        <v>2021</v>
      </c>
      <c r="E16529" t="s">
        <v>1255</v>
      </c>
      <c r="F16529" t="s">
        <v>912</v>
      </c>
      <c r="G16529">
        <v>12.35626111</v>
      </c>
      <c r="H16529">
        <v>-71.798886109999998</v>
      </c>
      <c r="I16529" t="s">
        <v>146</v>
      </c>
      <c r="J16529" t="s">
        <v>1257</v>
      </c>
      <c r="K16529">
        <v>46.375</v>
      </c>
      <c r="L16529">
        <v>49.6875</v>
      </c>
      <c r="O16529">
        <v>0.51150477111098269</v>
      </c>
      <c r="P16529">
        <v>8.0882352941176521</v>
      </c>
    </row>
    <row r="16530" spans="1:18">
      <c r="A16530" t="s">
        <v>1159</v>
      </c>
      <c r="B16530" t="s">
        <v>1158</v>
      </c>
      <c r="D16530">
        <v>2021</v>
      </c>
      <c r="E16530" t="s">
        <v>1255</v>
      </c>
      <c r="F16530" t="s">
        <v>912</v>
      </c>
      <c r="G16530">
        <v>12.35626111</v>
      </c>
      <c r="H16530">
        <v>-71.798886109999998</v>
      </c>
      <c r="I16530" t="s">
        <v>146</v>
      </c>
      <c r="J16530" t="s">
        <v>1257</v>
      </c>
      <c r="K16530">
        <v>49.6875</v>
      </c>
      <c r="L16530">
        <v>53</v>
      </c>
      <c r="O16530">
        <v>0.52204564527802388</v>
      </c>
      <c r="P16530">
        <v>10.67</v>
      </c>
      <c r="R16530">
        <v>1.163648</v>
      </c>
    </row>
    <row r="16531" spans="1:18">
      <c r="A16531" t="s">
        <v>1159</v>
      </c>
      <c r="B16531" t="s">
        <v>1158</v>
      </c>
      <c r="D16531">
        <v>2021</v>
      </c>
      <c r="E16531" t="s">
        <v>1255</v>
      </c>
      <c r="F16531" t="s">
        <v>912</v>
      </c>
      <c r="G16531">
        <v>12.35626111</v>
      </c>
      <c r="H16531">
        <v>-71.798886109999998</v>
      </c>
      <c r="I16531" t="s">
        <v>146</v>
      </c>
      <c r="J16531" t="s">
        <v>1257</v>
      </c>
      <c r="K16531">
        <v>53</v>
      </c>
      <c r="L16531">
        <v>56.3125</v>
      </c>
      <c r="O16531">
        <v>0.59681231088145559</v>
      </c>
      <c r="P16531">
        <v>10.669975186104239</v>
      </c>
    </row>
    <row r="16532" spans="1:18">
      <c r="A16532" t="s">
        <v>1159</v>
      </c>
      <c r="B16532" t="s">
        <v>1158</v>
      </c>
      <c r="D16532">
        <v>2021</v>
      </c>
      <c r="E16532" t="s">
        <v>1255</v>
      </c>
      <c r="F16532" t="s">
        <v>912</v>
      </c>
      <c r="G16532">
        <v>12.35626111</v>
      </c>
      <c r="H16532">
        <v>-71.798886109999998</v>
      </c>
      <c r="I16532" t="s">
        <v>146</v>
      </c>
      <c r="J16532" t="s">
        <v>1257</v>
      </c>
      <c r="K16532">
        <v>56.3125</v>
      </c>
      <c r="L16532">
        <v>59.625</v>
      </c>
      <c r="O16532">
        <v>0.3777827511546808</v>
      </c>
      <c r="P16532">
        <v>8.52</v>
      </c>
      <c r="R16532">
        <v>1.3920246999999999</v>
      </c>
    </row>
    <row r="16533" spans="1:18">
      <c r="A16533" t="s">
        <v>1159</v>
      </c>
      <c r="B16533" t="s">
        <v>1158</v>
      </c>
      <c r="D16533">
        <v>2021</v>
      </c>
      <c r="E16533" t="s">
        <v>1255</v>
      </c>
      <c r="F16533" t="s">
        <v>912</v>
      </c>
      <c r="G16533">
        <v>12.35626111</v>
      </c>
      <c r="H16533">
        <v>-71.798886109999998</v>
      </c>
      <c r="I16533" t="s">
        <v>146</v>
      </c>
      <c r="J16533" t="s">
        <v>1257</v>
      </c>
      <c r="K16533">
        <v>59.625</v>
      </c>
      <c r="L16533">
        <v>62.9375</v>
      </c>
      <c r="O16533">
        <v>0.35155313404134569</v>
      </c>
      <c r="P16533">
        <v>8.5158150851581524</v>
      </c>
    </row>
    <row r="16534" spans="1:18">
      <c r="A16534" t="s">
        <v>1159</v>
      </c>
      <c r="B16534" t="s">
        <v>1158</v>
      </c>
      <c r="D16534">
        <v>2021</v>
      </c>
      <c r="E16534" t="s">
        <v>1255</v>
      </c>
      <c r="F16534" t="s">
        <v>912</v>
      </c>
      <c r="G16534">
        <v>12.35626111</v>
      </c>
      <c r="H16534">
        <v>-71.798886109999998</v>
      </c>
      <c r="I16534" t="s">
        <v>146</v>
      </c>
      <c r="J16534" t="s">
        <v>1257</v>
      </c>
      <c r="K16534">
        <v>62.9375</v>
      </c>
      <c r="L16534">
        <v>66.25</v>
      </c>
      <c r="O16534">
        <v>0.38354346145527307</v>
      </c>
      <c r="P16534">
        <v>11.33</v>
      </c>
      <c r="R16534">
        <v>1.2340450000000001</v>
      </c>
    </row>
    <row r="16535" spans="1:18">
      <c r="A16535" t="s">
        <v>1159</v>
      </c>
      <c r="B16535" t="s">
        <v>1158</v>
      </c>
      <c r="D16535">
        <v>2021</v>
      </c>
      <c r="E16535" t="s">
        <v>1255</v>
      </c>
      <c r="F16535" t="s">
        <v>912</v>
      </c>
      <c r="G16535">
        <v>12.35626111</v>
      </c>
      <c r="H16535">
        <v>-71.798886109999998</v>
      </c>
      <c r="I16535" t="s">
        <v>146</v>
      </c>
      <c r="J16535" t="s">
        <v>1257</v>
      </c>
      <c r="K16535">
        <v>66.25</v>
      </c>
      <c r="L16535">
        <v>69.5625</v>
      </c>
      <c r="O16535">
        <v>0.58198154606503716</v>
      </c>
      <c r="P16535">
        <v>11.330049261083744</v>
      </c>
    </row>
    <row r="16536" spans="1:18">
      <c r="A16536" t="s">
        <v>1159</v>
      </c>
      <c r="B16536" t="s">
        <v>1158</v>
      </c>
      <c r="D16536">
        <v>2021</v>
      </c>
      <c r="E16536" t="s">
        <v>1255</v>
      </c>
      <c r="F16536" t="s">
        <v>912</v>
      </c>
      <c r="G16536">
        <v>12.35626111</v>
      </c>
      <c r="H16536">
        <v>-71.798886109999998</v>
      </c>
      <c r="I16536" t="s">
        <v>146</v>
      </c>
      <c r="J16536" t="s">
        <v>1257</v>
      </c>
      <c r="K16536">
        <v>69.5625</v>
      </c>
      <c r="L16536">
        <v>72.875</v>
      </c>
      <c r="O16536">
        <v>0.53221881453226128</v>
      </c>
      <c r="P16536">
        <v>14.39</v>
      </c>
      <c r="R16536">
        <v>1.3625034</v>
      </c>
    </row>
    <row r="16537" spans="1:18">
      <c r="A16537" t="s">
        <v>1159</v>
      </c>
      <c r="B16537" t="s">
        <v>1158</v>
      </c>
      <c r="D16537">
        <v>2021</v>
      </c>
      <c r="E16537" t="s">
        <v>1255</v>
      </c>
      <c r="F16537" t="s">
        <v>912</v>
      </c>
      <c r="G16537">
        <v>12.35626111</v>
      </c>
      <c r="H16537">
        <v>-71.798886109999998</v>
      </c>
      <c r="I16537" t="s">
        <v>146</v>
      </c>
      <c r="J16537" t="s">
        <v>1257</v>
      </c>
      <c r="K16537">
        <v>72.875</v>
      </c>
      <c r="L16537">
        <v>76.1875</v>
      </c>
      <c r="O16537">
        <v>0.61164307569787402</v>
      </c>
      <c r="P16537">
        <v>14.390243902439011</v>
      </c>
    </row>
    <row r="16538" spans="1:18">
      <c r="A16538" t="s">
        <v>1159</v>
      </c>
      <c r="B16538" t="s">
        <v>1158</v>
      </c>
      <c r="D16538">
        <v>2021</v>
      </c>
      <c r="E16538" t="s">
        <v>1255</v>
      </c>
      <c r="F16538" t="s">
        <v>912</v>
      </c>
      <c r="G16538">
        <v>12.35626111</v>
      </c>
      <c r="H16538">
        <v>-71.798886109999998</v>
      </c>
      <c r="I16538" t="s">
        <v>146</v>
      </c>
      <c r="J16538" t="s">
        <v>1257</v>
      </c>
      <c r="K16538">
        <v>76.1875</v>
      </c>
      <c r="L16538">
        <v>79.5</v>
      </c>
      <c r="O16538">
        <v>0.50917597332989206</v>
      </c>
      <c r="P16538">
        <v>13.41</v>
      </c>
      <c r="R16538">
        <v>1.3967754999999999</v>
      </c>
    </row>
    <row r="16539" spans="1:18">
      <c r="A16539" t="s">
        <v>1159</v>
      </c>
      <c r="B16539" t="s">
        <v>1158</v>
      </c>
      <c r="D16539">
        <v>2021</v>
      </c>
      <c r="E16539" t="s">
        <v>1255</v>
      </c>
      <c r="F16539" t="s">
        <v>912</v>
      </c>
      <c r="G16539">
        <v>12.35626111</v>
      </c>
      <c r="H16539">
        <v>-71.798886109999998</v>
      </c>
      <c r="I16539" t="s">
        <v>146</v>
      </c>
      <c r="J16539" t="s">
        <v>1257</v>
      </c>
      <c r="K16539">
        <v>79.5</v>
      </c>
      <c r="L16539">
        <v>82.8125</v>
      </c>
      <c r="O16539">
        <v>0.51236274924085801</v>
      </c>
      <c r="P16539">
        <v>13.414634146341456</v>
      </c>
    </row>
    <row r="16540" spans="1:18">
      <c r="A16540" t="s">
        <v>1159</v>
      </c>
      <c r="B16540" t="s">
        <v>1158</v>
      </c>
      <c r="D16540">
        <v>2021</v>
      </c>
      <c r="E16540" t="s">
        <v>1255</v>
      </c>
      <c r="F16540" t="s">
        <v>912</v>
      </c>
      <c r="G16540">
        <v>12.35626111</v>
      </c>
      <c r="H16540">
        <v>-71.798886109999998</v>
      </c>
      <c r="I16540" t="s">
        <v>146</v>
      </c>
      <c r="J16540" t="s">
        <v>1257</v>
      </c>
      <c r="K16540">
        <v>82.8125</v>
      </c>
      <c r="L16540">
        <v>86.125</v>
      </c>
      <c r="O16540">
        <v>0.58602630010587853</v>
      </c>
      <c r="P16540">
        <v>21.34</v>
      </c>
      <c r="R16540">
        <v>1.1319431</v>
      </c>
    </row>
    <row r="16541" spans="1:18">
      <c r="A16541" t="s">
        <v>1159</v>
      </c>
      <c r="B16541" t="s">
        <v>1158</v>
      </c>
      <c r="D16541">
        <v>2021</v>
      </c>
      <c r="E16541" t="s">
        <v>1255</v>
      </c>
      <c r="F16541" t="s">
        <v>912</v>
      </c>
      <c r="G16541">
        <v>12.35626111</v>
      </c>
      <c r="H16541">
        <v>-71.798886109999998</v>
      </c>
      <c r="I16541" t="s">
        <v>146</v>
      </c>
      <c r="J16541" t="s">
        <v>1257</v>
      </c>
      <c r="K16541">
        <v>86.125</v>
      </c>
      <c r="L16541">
        <v>89.4375</v>
      </c>
      <c r="O16541">
        <v>0.42423613847222286</v>
      </c>
      <c r="P16541">
        <v>21.339950372208435</v>
      </c>
    </row>
    <row r="16542" spans="1:18">
      <c r="A16542" t="s">
        <v>1159</v>
      </c>
      <c r="B16542" t="s">
        <v>1158</v>
      </c>
      <c r="D16542">
        <v>2021</v>
      </c>
      <c r="E16542" t="s">
        <v>1255</v>
      </c>
      <c r="F16542" t="s">
        <v>912</v>
      </c>
      <c r="G16542">
        <v>12.35626111</v>
      </c>
      <c r="H16542">
        <v>-71.798886109999998</v>
      </c>
      <c r="I16542" t="s">
        <v>146</v>
      </c>
      <c r="J16542" t="s">
        <v>1257</v>
      </c>
      <c r="K16542">
        <v>89.4375</v>
      </c>
      <c r="L16542">
        <v>92.75</v>
      </c>
      <c r="O16542">
        <v>0.54570132800173254</v>
      </c>
      <c r="P16542">
        <v>9.8000000000000007</v>
      </c>
      <c r="R16542">
        <v>1.2684191</v>
      </c>
    </row>
    <row r="16543" spans="1:18">
      <c r="A16543" t="s">
        <v>1159</v>
      </c>
      <c r="B16543" t="s">
        <v>1158</v>
      </c>
      <c r="D16543">
        <v>2021</v>
      </c>
      <c r="E16543" t="s">
        <v>1255</v>
      </c>
      <c r="F16543" t="s">
        <v>912</v>
      </c>
      <c r="G16543">
        <v>12.35626111</v>
      </c>
      <c r="H16543">
        <v>-71.798886109999998</v>
      </c>
      <c r="I16543" t="s">
        <v>146</v>
      </c>
      <c r="J16543" t="s">
        <v>1257</v>
      </c>
      <c r="K16543">
        <v>92.75</v>
      </c>
      <c r="L16543">
        <v>96.0625</v>
      </c>
      <c r="O16543">
        <v>0.41197930804543076</v>
      </c>
      <c r="P16543">
        <v>9.8039215686274588</v>
      </c>
    </row>
    <row r="16544" spans="1:18">
      <c r="A16544" t="s">
        <v>1159</v>
      </c>
      <c r="B16544" t="s">
        <v>1158</v>
      </c>
      <c r="D16544">
        <v>2021</v>
      </c>
      <c r="E16544" t="s">
        <v>1255</v>
      </c>
      <c r="F16544" t="s">
        <v>912</v>
      </c>
      <c r="G16544">
        <v>12.35626111</v>
      </c>
      <c r="H16544">
        <v>-71.798886109999998</v>
      </c>
      <c r="I16544" t="s">
        <v>146</v>
      </c>
      <c r="J16544" t="s">
        <v>1257</v>
      </c>
      <c r="K16544">
        <v>96.0625</v>
      </c>
      <c r="L16544">
        <v>99.375</v>
      </c>
      <c r="O16544">
        <v>0.53197367792372541</v>
      </c>
      <c r="P16544">
        <v>9.6999999999999993</v>
      </c>
      <c r="R16544">
        <v>1.1188914999999999</v>
      </c>
    </row>
    <row r="16545" spans="1:18">
      <c r="A16545" t="s">
        <v>1159</v>
      </c>
      <c r="B16545" t="s">
        <v>1158</v>
      </c>
      <c r="D16545">
        <v>2021</v>
      </c>
      <c r="E16545" t="s">
        <v>1255</v>
      </c>
      <c r="F16545" t="s">
        <v>912</v>
      </c>
      <c r="G16545">
        <v>12.35626111</v>
      </c>
      <c r="H16545">
        <v>-71.798886109999998</v>
      </c>
      <c r="I16545" t="s">
        <v>146</v>
      </c>
      <c r="J16545" t="s">
        <v>1257</v>
      </c>
      <c r="K16545">
        <v>99.375</v>
      </c>
      <c r="L16545">
        <v>102.6875</v>
      </c>
      <c r="O16545">
        <v>0.43244821485817359</v>
      </c>
      <c r="P16545">
        <v>9.7014925373134275</v>
      </c>
    </row>
    <row r="16546" spans="1:18">
      <c r="A16546" t="s">
        <v>1159</v>
      </c>
      <c r="B16546" t="s">
        <v>1158</v>
      </c>
      <c r="D16546">
        <v>2021</v>
      </c>
      <c r="E16546" t="s">
        <v>1255</v>
      </c>
      <c r="F16546" t="s">
        <v>912</v>
      </c>
      <c r="G16546">
        <v>12.35626111</v>
      </c>
      <c r="H16546">
        <v>-71.798886109999998</v>
      </c>
      <c r="I16546" t="s">
        <v>146</v>
      </c>
      <c r="J16546" t="s">
        <v>1257</v>
      </c>
      <c r="K16546">
        <v>102.6875</v>
      </c>
      <c r="L16546">
        <v>106</v>
      </c>
      <c r="O16546">
        <v>0.45696187571175778</v>
      </c>
      <c r="P16546">
        <v>10.89</v>
      </c>
      <c r="R16546">
        <v>0.97882539999999996</v>
      </c>
    </row>
    <row r="16547" spans="1:18">
      <c r="A16547" t="s">
        <v>1159</v>
      </c>
      <c r="B16547" t="s">
        <v>1158</v>
      </c>
      <c r="D16547">
        <v>2021</v>
      </c>
      <c r="E16547" t="s">
        <v>1255</v>
      </c>
      <c r="F16547" t="s">
        <v>912</v>
      </c>
      <c r="G16547">
        <v>12.35626111</v>
      </c>
      <c r="H16547">
        <v>-71.798886109999998</v>
      </c>
      <c r="I16547" t="s">
        <v>146</v>
      </c>
      <c r="J16547" t="s">
        <v>1257</v>
      </c>
      <c r="K16547">
        <v>106</v>
      </c>
      <c r="L16547">
        <v>109.3125</v>
      </c>
      <c r="O16547">
        <v>0.44409220376362613</v>
      </c>
      <c r="P16547">
        <v>10.891089108910904</v>
      </c>
    </row>
    <row r="16548" spans="1:18">
      <c r="A16548" t="s">
        <v>1159</v>
      </c>
      <c r="B16548" t="s">
        <v>1158</v>
      </c>
      <c r="D16548">
        <v>2021</v>
      </c>
      <c r="E16548" t="s">
        <v>1255</v>
      </c>
      <c r="F16548" t="s">
        <v>912</v>
      </c>
      <c r="G16548">
        <v>12.35626111</v>
      </c>
      <c r="H16548">
        <v>-71.798886109999998</v>
      </c>
      <c r="I16548" t="s">
        <v>146</v>
      </c>
      <c r="J16548" t="s">
        <v>1257</v>
      </c>
      <c r="K16548">
        <v>109.3125</v>
      </c>
      <c r="L16548">
        <v>113.95</v>
      </c>
      <c r="O16548">
        <v>0.63474817381669624</v>
      </c>
      <c r="P16548">
        <v>10.89</v>
      </c>
      <c r="R16548">
        <v>1.2136978</v>
      </c>
    </row>
    <row r="16549" spans="1:18">
      <c r="A16549" t="s">
        <v>1159</v>
      </c>
      <c r="B16549" t="s">
        <v>1158</v>
      </c>
      <c r="D16549">
        <v>2021</v>
      </c>
      <c r="E16549" t="s">
        <v>1255</v>
      </c>
      <c r="F16549" t="s">
        <v>912</v>
      </c>
      <c r="G16549">
        <v>12.35626111</v>
      </c>
      <c r="H16549">
        <v>-71.798886109999998</v>
      </c>
      <c r="I16549" t="s">
        <v>146</v>
      </c>
      <c r="J16549" t="s">
        <v>1256</v>
      </c>
      <c r="K16549">
        <v>0</v>
      </c>
      <c r="L16549">
        <v>28.26</v>
      </c>
      <c r="O16549">
        <v>0.49706247220069033</v>
      </c>
      <c r="P16549">
        <v>12.791666666666671</v>
      </c>
    </row>
    <row r="16550" spans="1:18">
      <c r="A16550" t="s">
        <v>1159</v>
      </c>
      <c r="B16550" t="s">
        <v>1158</v>
      </c>
      <c r="D16550">
        <v>2021</v>
      </c>
      <c r="E16550" t="s">
        <v>1255</v>
      </c>
      <c r="F16550" t="s">
        <v>912</v>
      </c>
      <c r="G16550">
        <v>12.35626111</v>
      </c>
      <c r="H16550">
        <v>-71.798886109999998</v>
      </c>
      <c r="I16550" t="s">
        <v>146</v>
      </c>
      <c r="J16550" t="s">
        <v>1256</v>
      </c>
      <c r="K16550">
        <v>28.26</v>
      </c>
      <c r="L16550">
        <v>56.52</v>
      </c>
      <c r="O16550">
        <v>0.56547841091660644</v>
      </c>
      <c r="P16550">
        <v>14.359195402298852</v>
      </c>
    </row>
    <row r="16551" spans="1:18">
      <c r="A16551" t="s">
        <v>1159</v>
      </c>
      <c r="B16551" t="s">
        <v>1158</v>
      </c>
      <c r="D16551">
        <v>2021</v>
      </c>
      <c r="E16551" t="s">
        <v>1255</v>
      </c>
      <c r="F16551" t="s">
        <v>912</v>
      </c>
      <c r="G16551">
        <v>12.35626111</v>
      </c>
      <c r="H16551">
        <v>-71.798886109999998</v>
      </c>
      <c r="I16551" t="s">
        <v>146</v>
      </c>
      <c r="J16551" t="s">
        <v>1256</v>
      </c>
      <c r="K16551">
        <v>56.52</v>
      </c>
      <c r="L16551">
        <v>81.954000000000008</v>
      </c>
      <c r="O16551">
        <v>0.51352686859043128</v>
      </c>
      <c r="P16551">
        <v>9.292390405293645</v>
      </c>
    </row>
    <row r="16552" spans="1:18">
      <c r="A16552" t="s">
        <v>1159</v>
      </c>
      <c r="B16552" t="s">
        <v>1158</v>
      </c>
      <c r="D16552">
        <v>2021</v>
      </c>
      <c r="E16552" t="s">
        <v>1255</v>
      </c>
      <c r="F16552" t="s">
        <v>912</v>
      </c>
      <c r="G16552">
        <v>12.35626111</v>
      </c>
      <c r="H16552">
        <v>-71.798886109999998</v>
      </c>
      <c r="I16552" t="s">
        <v>146</v>
      </c>
      <c r="J16552" t="s">
        <v>1254</v>
      </c>
      <c r="K16552">
        <v>0</v>
      </c>
      <c r="L16552">
        <v>28.26</v>
      </c>
      <c r="O16552">
        <v>0.60047845793322585</v>
      </c>
      <c r="P16552">
        <v>14.451199338296121</v>
      </c>
    </row>
    <row r="16553" spans="1:18">
      <c r="A16553" t="s">
        <v>1159</v>
      </c>
      <c r="B16553" t="s">
        <v>1158</v>
      </c>
      <c r="D16553">
        <v>2021</v>
      </c>
      <c r="E16553" t="s">
        <v>1255</v>
      </c>
      <c r="F16553" t="s">
        <v>912</v>
      </c>
      <c r="G16553">
        <v>12.35626111</v>
      </c>
      <c r="H16553">
        <v>-71.798886109999998</v>
      </c>
      <c r="I16553" t="s">
        <v>146</v>
      </c>
      <c r="J16553" t="s">
        <v>1254</v>
      </c>
      <c r="K16553">
        <v>28.26</v>
      </c>
      <c r="L16553">
        <v>56.52</v>
      </c>
      <c r="O16553">
        <v>0.60749460136667122</v>
      </c>
      <c r="P16553">
        <v>13.451199338296121</v>
      </c>
    </row>
    <row r="16554" spans="1:18">
      <c r="A16554" t="s">
        <v>1159</v>
      </c>
      <c r="B16554" t="s">
        <v>1158</v>
      </c>
      <c r="D16554">
        <v>2021</v>
      </c>
      <c r="E16554" t="s">
        <v>1255</v>
      </c>
      <c r="F16554" t="s">
        <v>912</v>
      </c>
      <c r="G16554">
        <v>12.35626111</v>
      </c>
      <c r="H16554">
        <v>-71.798886109999998</v>
      </c>
      <c r="I16554" t="s">
        <v>146</v>
      </c>
      <c r="J16554" t="s">
        <v>1254</v>
      </c>
      <c r="K16554">
        <v>56.52</v>
      </c>
      <c r="L16554">
        <v>70.650000000000006</v>
      </c>
      <c r="O16554">
        <v>0.71212540361168564</v>
      </c>
      <c r="P16554">
        <v>19.88792390405294</v>
      </c>
    </row>
    <row r="16555" spans="1:18">
      <c r="A16555" t="s">
        <v>1159</v>
      </c>
      <c r="B16555" t="s">
        <v>1158</v>
      </c>
      <c r="D16555">
        <v>2021</v>
      </c>
      <c r="E16555" t="s">
        <v>1242</v>
      </c>
      <c r="F16555" t="s">
        <v>912</v>
      </c>
      <c r="G16555">
        <v>11.786875</v>
      </c>
      <c r="H16555">
        <v>-72.443069440000002</v>
      </c>
      <c r="I16555" t="s">
        <v>146</v>
      </c>
      <c r="J16555" t="s">
        <v>1253</v>
      </c>
      <c r="K16555">
        <v>0</v>
      </c>
      <c r="L16555">
        <v>24.119999999999997</v>
      </c>
      <c r="O16555">
        <v>1.0711031974241869</v>
      </c>
      <c r="P16555">
        <v>5.9674897119341495</v>
      </c>
    </row>
    <row r="16556" spans="1:18">
      <c r="A16556" t="s">
        <v>1159</v>
      </c>
      <c r="B16556" t="s">
        <v>1158</v>
      </c>
      <c r="D16556">
        <v>2021</v>
      </c>
      <c r="E16556" t="s">
        <v>1242</v>
      </c>
      <c r="F16556" t="s">
        <v>912</v>
      </c>
      <c r="G16556">
        <v>11.786875</v>
      </c>
      <c r="H16556">
        <v>-72.443069440000002</v>
      </c>
      <c r="I16556" t="s">
        <v>146</v>
      </c>
      <c r="J16556" t="s">
        <v>1253</v>
      </c>
      <c r="K16556">
        <v>24.119999999999997</v>
      </c>
      <c r="L16556">
        <v>48.239999999999995</v>
      </c>
      <c r="O16556">
        <v>1.1619029171729687</v>
      </c>
      <c r="P16556">
        <v>1.6918941273780064</v>
      </c>
    </row>
    <row r="16557" spans="1:18">
      <c r="A16557" t="s">
        <v>1159</v>
      </c>
      <c r="B16557" t="s">
        <v>1158</v>
      </c>
      <c r="D16557">
        <v>2021</v>
      </c>
      <c r="E16557" t="s">
        <v>1242</v>
      </c>
      <c r="F16557" t="s">
        <v>912</v>
      </c>
      <c r="G16557">
        <v>11.786875</v>
      </c>
      <c r="H16557">
        <v>-72.443069440000002</v>
      </c>
      <c r="I16557" t="s">
        <v>146</v>
      </c>
      <c r="J16557" t="s">
        <v>1253</v>
      </c>
      <c r="K16557">
        <v>48.239999999999995</v>
      </c>
      <c r="L16557">
        <v>72.36</v>
      </c>
      <c r="O16557">
        <v>1.2811096359273872</v>
      </c>
      <c r="P16557">
        <v>2.0292181069958701</v>
      </c>
    </row>
    <row r="16558" spans="1:18">
      <c r="A16558" t="s">
        <v>1159</v>
      </c>
      <c r="B16558" t="s">
        <v>1158</v>
      </c>
      <c r="D16558">
        <v>2021</v>
      </c>
      <c r="E16558" t="s">
        <v>1242</v>
      </c>
      <c r="F16558" t="s">
        <v>912</v>
      </c>
      <c r="G16558">
        <v>11.786875</v>
      </c>
      <c r="H16558">
        <v>-72.443069440000002</v>
      </c>
      <c r="I16558" t="s">
        <v>146</v>
      </c>
      <c r="J16558" t="s">
        <v>1253</v>
      </c>
      <c r="K16558">
        <v>72.36</v>
      </c>
      <c r="L16558">
        <v>91.655999999999992</v>
      </c>
      <c r="O16558">
        <v>1.1156865627712595</v>
      </c>
      <c r="P16558">
        <v>3.6604785478547939</v>
      </c>
    </row>
    <row r="16559" spans="1:18">
      <c r="A16559" t="s">
        <v>1159</v>
      </c>
      <c r="B16559" t="s">
        <v>1158</v>
      </c>
      <c r="D16559">
        <v>2021</v>
      </c>
      <c r="E16559" t="s">
        <v>1242</v>
      </c>
      <c r="F16559" t="s">
        <v>912</v>
      </c>
      <c r="G16559">
        <v>11.786875</v>
      </c>
      <c r="H16559">
        <v>-72.443069440000002</v>
      </c>
      <c r="I16559" t="s">
        <v>146</v>
      </c>
      <c r="J16559" t="s">
        <v>1252</v>
      </c>
      <c r="K16559">
        <v>0</v>
      </c>
      <c r="L16559">
        <v>24.700000000000003</v>
      </c>
      <c r="O16559">
        <v>1.0483609178047366</v>
      </c>
      <c r="P16559">
        <v>8.6233498349835145</v>
      </c>
    </row>
    <row r="16560" spans="1:18">
      <c r="A16560" t="s">
        <v>1159</v>
      </c>
      <c r="B16560" t="s">
        <v>1158</v>
      </c>
      <c r="D16560">
        <v>2021</v>
      </c>
      <c r="E16560" t="s">
        <v>1242</v>
      </c>
      <c r="F16560" t="s">
        <v>912</v>
      </c>
      <c r="G16560">
        <v>11.786875</v>
      </c>
      <c r="H16560">
        <v>-72.443069440000002</v>
      </c>
      <c r="I16560" t="s">
        <v>146</v>
      </c>
      <c r="J16560" t="s">
        <v>1252</v>
      </c>
      <c r="K16560">
        <v>24.700000000000003</v>
      </c>
      <c r="L16560">
        <v>49.400000000000006</v>
      </c>
      <c r="O16560">
        <v>1.1389460104032014</v>
      </c>
      <c r="P16560">
        <v>7.0268151815181596</v>
      </c>
    </row>
    <row r="16561" spans="1:16">
      <c r="A16561" t="s">
        <v>1159</v>
      </c>
      <c r="B16561" t="s">
        <v>1158</v>
      </c>
      <c r="D16561">
        <v>2021</v>
      </c>
      <c r="E16561" t="s">
        <v>1242</v>
      </c>
      <c r="F16561" t="s">
        <v>912</v>
      </c>
      <c r="G16561">
        <v>11.786875</v>
      </c>
      <c r="H16561">
        <v>-72.443069440000002</v>
      </c>
      <c r="I16561" t="s">
        <v>146</v>
      </c>
      <c r="J16561" t="s">
        <v>1252</v>
      </c>
      <c r="K16561">
        <v>49.400000000000006</v>
      </c>
      <c r="L16561">
        <v>74.100000000000009</v>
      </c>
      <c r="O16561">
        <v>1.276860874949137</v>
      </c>
      <c r="P16561">
        <v>5.9524400330852103</v>
      </c>
    </row>
    <row r="16562" spans="1:16">
      <c r="A16562" t="s">
        <v>1159</v>
      </c>
      <c r="B16562" t="s">
        <v>1158</v>
      </c>
      <c r="D16562">
        <v>2021</v>
      </c>
      <c r="E16562" t="s">
        <v>1242</v>
      </c>
      <c r="F16562" t="s">
        <v>912</v>
      </c>
      <c r="G16562">
        <v>11.786875</v>
      </c>
      <c r="H16562">
        <v>-72.443069440000002</v>
      </c>
      <c r="I16562" t="s">
        <v>146</v>
      </c>
      <c r="J16562" t="s">
        <v>1252</v>
      </c>
      <c r="K16562">
        <v>74.100000000000009</v>
      </c>
      <c r="L16562">
        <v>82.745000000000005</v>
      </c>
      <c r="O16562">
        <v>1.0406136796436887</v>
      </c>
      <c r="P16562">
        <v>4.360082304526756</v>
      </c>
    </row>
    <row r="16563" spans="1:16">
      <c r="A16563" t="s">
        <v>1159</v>
      </c>
      <c r="B16563" t="s">
        <v>1158</v>
      </c>
      <c r="D16563">
        <v>2021</v>
      </c>
      <c r="E16563" t="s">
        <v>1242</v>
      </c>
      <c r="F16563" t="s">
        <v>912</v>
      </c>
      <c r="G16563">
        <v>11.786875</v>
      </c>
      <c r="H16563">
        <v>-72.443069440000002</v>
      </c>
      <c r="I16563" t="s">
        <v>146</v>
      </c>
      <c r="J16563" t="s">
        <v>1251</v>
      </c>
      <c r="K16563">
        <v>0</v>
      </c>
      <c r="L16563">
        <v>1.1859999999999999</v>
      </c>
      <c r="O16563">
        <v>1.0079058407347445</v>
      </c>
      <c r="P16563">
        <v>4.9800000000000004</v>
      </c>
    </row>
    <row r="16564" spans="1:16">
      <c r="A16564" t="s">
        <v>1159</v>
      </c>
      <c r="B16564" t="s">
        <v>1158</v>
      </c>
      <c r="D16564">
        <v>2021</v>
      </c>
      <c r="E16564" t="s">
        <v>1242</v>
      </c>
      <c r="F16564" t="s">
        <v>912</v>
      </c>
      <c r="G16564">
        <v>11.786875</v>
      </c>
      <c r="H16564">
        <v>-72.443069440000002</v>
      </c>
      <c r="I16564" t="s">
        <v>146</v>
      </c>
      <c r="J16564" t="s">
        <v>1251</v>
      </c>
      <c r="K16564">
        <v>1.1859999999999999</v>
      </c>
      <c r="L16564">
        <v>2.3719999999999999</v>
      </c>
      <c r="O16564">
        <v>0.89664745956827441</v>
      </c>
      <c r="P16564">
        <v>5.25</v>
      </c>
    </row>
    <row r="16565" spans="1:16">
      <c r="A16565" t="s">
        <v>1159</v>
      </c>
      <c r="B16565" t="s">
        <v>1158</v>
      </c>
      <c r="D16565">
        <v>2021</v>
      </c>
      <c r="E16565" t="s">
        <v>1242</v>
      </c>
      <c r="F16565" t="s">
        <v>912</v>
      </c>
      <c r="G16565">
        <v>11.786875</v>
      </c>
      <c r="H16565">
        <v>-72.443069440000002</v>
      </c>
      <c r="I16565" t="s">
        <v>146</v>
      </c>
      <c r="J16565" t="s">
        <v>1251</v>
      </c>
      <c r="K16565">
        <v>2.3719999999999999</v>
      </c>
      <c r="L16565">
        <v>3.5579999999999998</v>
      </c>
      <c r="O16565">
        <v>0.84872077229656395</v>
      </c>
      <c r="P16565">
        <v>5</v>
      </c>
    </row>
    <row r="16566" spans="1:16">
      <c r="A16566" t="s">
        <v>1159</v>
      </c>
      <c r="B16566" t="s">
        <v>1158</v>
      </c>
      <c r="D16566">
        <v>2021</v>
      </c>
      <c r="E16566" t="s">
        <v>1242</v>
      </c>
      <c r="F16566" t="s">
        <v>912</v>
      </c>
      <c r="G16566">
        <v>11.786875</v>
      </c>
      <c r="H16566">
        <v>-72.443069440000002</v>
      </c>
      <c r="I16566" t="s">
        <v>146</v>
      </c>
      <c r="J16566" t="s">
        <v>1251</v>
      </c>
      <c r="K16566">
        <v>3.5579999999999998</v>
      </c>
      <c r="L16566">
        <v>4.7439999999999998</v>
      </c>
      <c r="O16566">
        <v>0.71178738009167752</v>
      </c>
      <c r="P16566">
        <v>4.74</v>
      </c>
    </row>
    <row r="16567" spans="1:16">
      <c r="A16567" t="s">
        <v>1159</v>
      </c>
      <c r="B16567" t="s">
        <v>1158</v>
      </c>
      <c r="D16567">
        <v>2021</v>
      </c>
      <c r="E16567" t="s">
        <v>1242</v>
      </c>
      <c r="F16567" t="s">
        <v>912</v>
      </c>
      <c r="G16567">
        <v>11.786875</v>
      </c>
      <c r="H16567">
        <v>-72.443069440000002</v>
      </c>
      <c r="I16567" t="s">
        <v>146</v>
      </c>
      <c r="J16567" t="s">
        <v>1251</v>
      </c>
      <c r="K16567">
        <v>4.7439999999999998</v>
      </c>
      <c r="L16567">
        <v>5.93</v>
      </c>
      <c r="O16567">
        <v>1.1824959157959747</v>
      </c>
      <c r="P16567">
        <v>4.7300000000000004</v>
      </c>
    </row>
    <row r="16568" spans="1:16">
      <c r="A16568" t="s">
        <v>1159</v>
      </c>
      <c r="B16568" t="s">
        <v>1158</v>
      </c>
      <c r="D16568">
        <v>2021</v>
      </c>
      <c r="E16568" t="s">
        <v>1242</v>
      </c>
      <c r="F16568" t="s">
        <v>912</v>
      </c>
      <c r="G16568">
        <v>11.786875</v>
      </c>
      <c r="H16568">
        <v>-72.443069440000002</v>
      </c>
      <c r="I16568" t="s">
        <v>146</v>
      </c>
      <c r="J16568" t="s">
        <v>1251</v>
      </c>
      <c r="K16568">
        <v>5.93</v>
      </c>
      <c r="L16568">
        <v>7.1159999999999997</v>
      </c>
      <c r="O16568">
        <v>0.47865827986285842</v>
      </c>
      <c r="P16568">
        <v>5.47</v>
      </c>
    </row>
    <row r="16569" spans="1:16">
      <c r="A16569" t="s">
        <v>1159</v>
      </c>
      <c r="B16569" t="s">
        <v>1158</v>
      </c>
      <c r="D16569">
        <v>2021</v>
      </c>
      <c r="E16569" t="s">
        <v>1242</v>
      </c>
      <c r="F16569" t="s">
        <v>912</v>
      </c>
      <c r="G16569">
        <v>11.786875</v>
      </c>
      <c r="H16569">
        <v>-72.443069440000002</v>
      </c>
      <c r="I16569" t="s">
        <v>146</v>
      </c>
      <c r="J16569" t="s">
        <v>1251</v>
      </c>
      <c r="K16569">
        <v>7.1159999999999997</v>
      </c>
      <c r="L16569">
        <v>8.3019999999999996</v>
      </c>
      <c r="O16569">
        <v>0.95142081645022869</v>
      </c>
      <c r="P16569">
        <v>5.46</v>
      </c>
    </row>
    <row r="16570" spans="1:16">
      <c r="A16570" t="s">
        <v>1159</v>
      </c>
      <c r="B16570" t="s">
        <v>1158</v>
      </c>
      <c r="D16570">
        <v>2021</v>
      </c>
      <c r="E16570" t="s">
        <v>1242</v>
      </c>
      <c r="F16570" t="s">
        <v>912</v>
      </c>
      <c r="G16570">
        <v>11.786875</v>
      </c>
      <c r="H16570">
        <v>-72.443069440000002</v>
      </c>
      <c r="I16570" t="s">
        <v>146</v>
      </c>
      <c r="J16570" t="s">
        <v>1251</v>
      </c>
      <c r="K16570">
        <v>8.3019999999999996</v>
      </c>
      <c r="L16570">
        <v>9.4879999999999995</v>
      </c>
      <c r="O16570">
        <v>1.1140292196935315</v>
      </c>
      <c r="P16570">
        <v>5.68</v>
      </c>
    </row>
    <row r="16571" spans="1:16">
      <c r="A16571" t="s">
        <v>1159</v>
      </c>
      <c r="B16571" t="s">
        <v>1158</v>
      </c>
      <c r="D16571">
        <v>2021</v>
      </c>
      <c r="E16571" t="s">
        <v>1242</v>
      </c>
      <c r="F16571" t="s">
        <v>912</v>
      </c>
      <c r="G16571">
        <v>11.786875</v>
      </c>
      <c r="H16571">
        <v>-72.443069440000002</v>
      </c>
      <c r="I16571" t="s">
        <v>146</v>
      </c>
      <c r="J16571" t="s">
        <v>1251</v>
      </c>
      <c r="K16571">
        <v>9.4879999999999995</v>
      </c>
      <c r="L16571">
        <v>10.673999999999999</v>
      </c>
      <c r="O16571">
        <v>0.82544209562173321</v>
      </c>
      <c r="P16571">
        <v>5.39</v>
      </c>
    </row>
    <row r="16572" spans="1:16">
      <c r="A16572" t="s">
        <v>1159</v>
      </c>
      <c r="B16572" t="s">
        <v>1158</v>
      </c>
      <c r="D16572">
        <v>2021</v>
      </c>
      <c r="E16572" t="s">
        <v>1242</v>
      </c>
      <c r="F16572" t="s">
        <v>912</v>
      </c>
      <c r="G16572">
        <v>11.786875</v>
      </c>
      <c r="H16572">
        <v>-72.443069440000002</v>
      </c>
      <c r="I16572" t="s">
        <v>146</v>
      </c>
      <c r="J16572" t="s">
        <v>1251</v>
      </c>
      <c r="K16572">
        <v>10.673999999999999</v>
      </c>
      <c r="L16572">
        <v>11.86</v>
      </c>
      <c r="O16572">
        <v>0.5748539878867911</v>
      </c>
      <c r="P16572">
        <v>6.16</v>
      </c>
    </row>
    <row r="16573" spans="1:16">
      <c r="A16573" t="s">
        <v>1159</v>
      </c>
      <c r="B16573" t="s">
        <v>1158</v>
      </c>
      <c r="D16573">
        <v>2021</v>
      </c>
      <c r="E16573" t="s">
        <v>1242</v>
      </c>
      <c r="F16573" t="s">
        <v>912</v>
      </c>
      <c r="G16573">
        <v>11.786875</v>
      </c>
      <c r="H16573">
        <v>-72.443069440000002</v>
      </c>
      <c r="I16573" t="s">
        <v>146</v>
      </c>
      <c r="J16573" t="s">
        <v>1251</v>
      </c>
      <c r="K16573">
        <v>11.86</v>
      </c>
      <c r="L16573">
        <v>13.045999999999999</v>
      </c>
      <c r="O16573">
        <v>0.6042946672108418</v>
      </c>
      <c r="P16573">
        <v>6.72</v>
      </c>
    </row>
    <row r="16574" spans="1:16">
      <c r="A16574" t="s">
        <v>1159</v>
      </c>
      <c r="B16574" t="s">
        <v>1158</v>
      </c>
      <c r="D16574">
        <v>2021</v>
      </c>
      <c r="E16574" t="s">
        <v>1242</v>
      </c>
      <c r="F16574" t="s">
        <v>912</v>
      </c>
      <c r="G16574">
        <v>11.786875</v>
      </c>
      <c r="H16574">
        <v>-72.443069440000002</v>
      </c>
      <c r="I16574" t="s">
        <v>146</v>
      </c>
      <c r="J16574" t="s">
        <v>1251</v>
      </c>
      <c r="K16574">
        <v>13.045999999999999</v>
      </c>
      <c r="L16574">
        <v>14.231999999999999</v>
      </c>
      <c r="O16574">
        <v>1.0917775434602375</v>
      </c>
      <c r="P16574">
        <v>5.75</v>
      </c>
    </row>
    <row r="16575" spans="1:16">
      <c r="A16575" t="s">
        <v>1159</v>
      </c>
      <c r="B16575" t="s">
        <v>1158</v>
      </c>
      <c r="D16575">
        <v>2021</v>
      </c>
      <c r="E16575" t="s">
        <v>1242</v>
      </c>
      <c r="F16575" t="s">
        <v>912</v>
      </c>
      <c r="G16575">
        <v>11.786875</v>
      </c>
      <c r="H16575">
        <v>-72.443069440000002</v>
      </c>
      <c r="I16575" t="s">
        <v>146</v>
      </c>
      <c r="J16575" t="s">
        <v>1251</v>
      </c>
      <c r="K16575">
        <v>14.231999999999999</v>
      </c>
      <c r="L16575">
        <v>15.417999999999999</v>
      </c>
      <c r="O16575">
        <v>1.0233108473577941</v>
      </c>
      <c r="P16575">
        <v>5.69</v>
      </c>
    </row>
    <row r="16576" spans="1:16">
      <c r="A16576" t="s">
        <v>1159</v>
      </c>
      <c r="B16576" t="s">
        <v>1158</v>
      </c>
      <c r="D16576">
        <v>2021</v>
      </c>
      <c r="E16576" t="s">
        <v>1242</v>
      </c>
      <c r="F16576" t="s">
        <v>912</v>
      </c>
      <c r="G16576">
        <v>11.786875</v>
      </c>
      <c r="H16576">
        <v>-72.443069440000002</v>
      </c>
      <c r="I16576" t="s">
        <v>146</v>
      </c>
      <c r="J16576" t="s">
        <v>1251</v>
      </c>
      <c r="K16576">
        <v>15.417999999999999</v>
      </c>
      <c r="L16576">
        <v>16.603999999999999</v>
      </c>
      <c r="O16576">
        <v>0.87850378510112681</v>
      </c>
      <c r="P16576">
        <v>6.75</v>
      </c>
    </row>
    <row r="16577" spans="1:16">
      <c r="A16577" t="s">
        <v>1159</v>
      </c>
      <c r="B16577" t="s">
        <v>1158</v>
      </c>
      <c r="D16577">
        <v>2021</v>
      </c>
      <c r="E16577" t="s">
        <v>1242</v>
      </c>
      <c r="F16577" t="s">
        <v>912</v>
      </c>
      <c r="G16577">
        <v>11.786875</v>
      </c>
      <c r="H16577">
        <v>-72.443069440000002</v>
      </c>
      <c r="I16577" t="s">
        <v>146</v>
      </c>
      <c r="J16577" t="s">
        <v>1251</v>
      </c>
      <c r="K16577">
        <v>16.603999999999999</v>
      </c>
      <c r="L16577">
        <v>17.79</v>
      </c>
      <c r="O16577">
        <v>1.0233108473577941</v>
      </c>
      <c r="P16577">
        <v>6.48</v>
      </c>
    </row>
    <row r="16578" spans="1:16">
      <c r="A16578" t="s">
        <v>1159</v>
      </c>
      <c r="B16578" t="s">
        <v>1158</v>
      </c>
      <c r="D16578">
        <v>2021</v>
      </c>
      <c r="E16578" t="s">
        <v>1242</v>
      </c>
      <c r="F16578" t="s">
        <v>912</v>
      </c>
      <c r="G16578">
        <v>11.786875</v>
      </c>
      <c r="H16578">
        <v>-72.443069440000002</v>
      </c>
      <c r="I16578" t="s">
        <v>146</v>
      </c>
      <c r="J16578" t="s">
        <v>1251</v>
      </c>
      <c r="K16578">
        <v>17.79</v>
      </c>
      <c r="L16578">
        <v>18.975999999999999</v>
      </c>
      <c r="O16578">
        <v>0.66283369237843059</v>
      </c>
      <c r="P16578">
        <v>5.97</v>
      </c>
    </row>
    <row r="16579" spans="1:16">
      <c r="A16579" t="s">
        <v>1159</v>
      </c>
      <c r="B16579" t="s">
        <v>1158</v>
      </c>
      <c r="D16579">
        <v>2021</v>
      </c>
      <c r="E16579" t="s">
        <v>1242</v>
      </c>
      <c r="F16579" t="s">
        <v>912</v>
      </c>
      <c r="G16579">
        <v>11.786875</v>
      </c>
      <c r="H16579">
        <v>-72.443069440000002</v>
      </c>
      <c r="I16579" t="s">
        <v>146</v>
      </c>
      <c r="J16579" t="s">
        <v>1251</v>
      </c>
      <c r="K16579">
        <v>18.975999999999999</v>
      </c>
      <c r="L16579">
        <v>20.161999999999999</v>
      </c>
      <c r="O16579">
        <v>0.81106408944022024</v>
      </c>
      <c r="P16579">
        <v>5.51</v>
      </c>
    </row>
    <row r="16580" spans="1:16">
      <c r="A16580" t="s">
        <v>1159</v>
      </c>
      <c r="B16580" t="s">
        <v>1158</v>
      </c>
      <c r="D16580">
        <v>2021</v>
      </c>
      <c r="E16580" t="s">
        <v>1242</v>
      </c>
      <c r="F16580" t="s">
        <v>912</v>
      </c>
      <c r="G16580">
        <v>11.786875</v>
      </c>
      <c r="H16580">
        <v>-72.443069440000002</v>
      </c>
      <c r="I16580" t="s">
        <v>146</v>
      </c>
      <c r="J16580" t="s">
        <v>1251</v>
      </c>
      <c r="K16580">
        <v>20.161999999999999</v>
      </c>
      <c r="L16580">
        <v>21.347999999999999</v>
      </c>
      <c r="O16580">
        <v>0.74944406294802135</v>
      </c>
      <c r="P16580">
        <v>5.51</v>
      </c>
    </row>
    <row r="16581" spans="1:16">
      <c r="A16581" t="s">
        <v>1159</v>
      </c>
      <c r="B16581" t="s">
        <v>1158</v>
      </c>
      <c r="D16581">
        <v>2021</v>
      </c>
      <c r="E16581" t="s">
        <v>1242</v>
      </c>
      <c r="F16581" t="s">
        <v>912</v>
      </c>
      <c r="G16581">
        <v>11.786875</v>
      </c>
      <c r="H16581">
        <v>-72.443069440000002</v>
      </c>
      <c r="I16581" t="s">
        <v>146</v>
      </c>
      <c r="J16581" t="s">
        <v>1251</v>
      </c>
      <c r="K16581">
        <v>21.347999999999999</v>
      </c>
      <c r="L16581">
        <v>22.533999999999999</v>
      </c>
      <c r="O16581">
        <v>1.0192028455916475</v>
      </c>
      <c r="P16581">
        <v>5.75</v>
      </c>
    </row>
    <row r="16582" spans="1:16">
      <c r="A16582" t="s">
        <v>1159</v>
      </c>
      <c r="B16582" t="s">
        <v>1158</v>
      </c>
      <c r="D16582">
        <v>2021</v>
      </c>
      <c r="E16582" t="s">
        <v>1242</v>
      </c>
      <c r="F16582" t="s">
        <v>912</v>
      </c>
      <c r="G16582">
        <v>11.786875</v>
      </c>
      <c r="H16582">
        <v>-72.443069440000002</v>
      </c>
      <c r="I16582" t="s">
        <v>146</v>
      </c>
      <c r="J16582" t="s">
        <v>1251</v>
      </c>
      <c r="K16582">
        <v>22.533999999999999</v>
      </c>
      <c r="L16582">
        <v>23.72</v>
      </c>
      <c r="O16582">
        <v>1.1318305606801669</v>
      </c>
      <c r="P16582">
        <v>5.72</v>
      </c>
    </row>
    <row r="16583" spans="1:16">
      <c r="A16583" t="s">
        <v>1159</v>
      </c>
      <c r="B16583" t="s">
        <v>1158</v>
      </c>
      <c r="D16583">
        <v>2021</v>
      </c>
      <c r="E16583" t="s">
        <v>1242</v>
      </c>
      <c r="F16583" t="s">
        <v>912</v>
      </c>
      <c r="G16583">
        <v>11.786875</v>
      </c>
      <c r="H16583">
        <v>-72.443069440000002</v>
      </c>
      <c r="I16583" t="s">
        <v>146</v>
      </c>
      <c r="J16583" t="s">
        <v>1251</v>
      </c>
      <c r="K16583">
        <v>23.72</v>
      </c>
      <c r="L16583">
        <v>24.905999999999999</v>
      </c>
      <c r="O16583">
        <v>1.071922201590529</v>
      </c>
      <c r="P16583">
        <v>5.26</v>
      </c>
    </row>
    <row r="16584" spans="1:16">
      <c r="A16584" t="s">
        <v>1159</v>
      </c>
      <c r="B16584" t="s">
        <v>1158</v>
      </c>
      <c r="D16584">
        <v>2021</v>
      </c>
      <c r="E16584" t="s">
        <v>1242</v>
      </c>
      <c r="F16584" t="s">
        <v>912</v>
      </c>
      <c r="G16584">
        <v>11.786875</v>
      </c>
      <c r="H16584">
        <v>-72.443069440000002</v>
      </c>
      <c r="I16584" t="s">
        <v>146</v>
      </c>
      <c r="J16584" t="s">
        <v>1251</v>
      </c>
      <c r="K16584">
        <v>24.905999999999999</v>
      </c>
      <c r="L16584">
        <v>26.091999999999999</v>
      </c>
      <c r="O16584">
        <v>1.2095402607564398</v>
      </c>
      <c r="P16584">
        <v>5.03</v>
      </c>
    </row>
    <row r="16585" spans="1:16">
      <c r="A16585" t="s">
        <v>1159</v>
      </c>
      <c r="B16585" t="s">
        <v>1158</v>
      </c>
      <c r="D16585">
        <v>2021</v>
      </c>
      <c r="E16585" t="s">
        <v>1242</v>
      </c>
      <c r="F16585" t="s">
        <v>912</v>
      </c>
      <c r="G16585">
        <v>11.786875</v>
      </c>
      <c r="H16585">
        <v>-72.443069440000002</v>
      </c>
      <c r="I16585" t="s">
        <v>146</v>
      </c>
      <c r="J16585" t="s">
        <v>1251</v>
      </c>
      <c r="K16585">
        <v>26.091999999999999</v>
      </c>
      <c r="L16585">
        <v>27.277999999999999</v>
      </c>
      <c r="O16585">
        <v>1.2519896123399545</v>
      </c>
      <c r="P16585">
        <v>4.75</v>
      </c>
    </row>
    <row r="16586" spans="1:16">
      <c r="A16586" t="s">
        <v>1159</v>
      </c>
      <c r="B16586" t="s">
        <v>1158</v>
      </c>
      <c r="D16586">
        <v>2021</v>
      </c>
      <c r="E16586" t="s">
        <v>1242</v>
      </c>
      <c r="F16586" t="s">
        <v>912</v>
      </c>
      <c r="G16586">
        <v>11.786875</v>
      </c>
      <c r="H16586">
        <v>-72.443069440000002</v>
      </c>
      <c r="I16586" t="s">
        <v>146</v>
      </c>
      <c r="J16586" t="s">
        <v>1251</v>
      </c>
      <c r="K16586">
        <v>27.277999999999999</v>
      </c>
      <c r="L16586">
        <v>28.463999999999999</v>
      </c>
      <c r="O16586">
        <v>1.2280262687040993</v>
      </c>
      <c r="P16586">
        <v>4.49</v>
      </c>
    </row>
    <row r="16587" spans="1:16">
      <c r="A16587" t="s">
        <v>1159</v>
      </c>
      <c r="B16587" t="s">
        <v>1158</v>
      </c>
      <c r="D16587">
        <v>2021</v>
      </c>
      <c r="E16587" t="s">
        <v>1242</v>
      </c>
      <c r="F16587" t="s">
        <v>912</v>
      </c>
      <c r="G16587">
        <v>11.786875</v>
      </c>
      <c r="H16587">
        <v>-72.443069440000002</v>
      </c>
      <c r="I16587" t="s">
        <v>146</v>
      </c>
      <c r="J16587" t="s">
        <v>1251</v>
      </c>
      <c r="K16587">
        <v>28.463999999999999</v>
      </c>
      <c r="L16587">
        <v>29.65</v>
      </c>
      <c r="O16587">
        <v>0.90041312785390859</v>
      </c>
      <c r="P16587">
        <v>3.75</v>
      </c>
    </row>
    <row r="16588" spans="1:16">
      <c r="A16588" t="s">
        <v>1159</v>
      </c>
      <c r="B16588" t="s">
        <v>1158</v>
      </c>
      <c r="D16588">
        <v>2021</v>
      </c>
      <c r="E16588" t="s">
        <v>1242</v>
      </c>
      <c r="F16588" t="s">
        <v>912</v>
      </c>
      <c r="G16588">
        <v>11.786875</v>
      </c>
      <c r="H16588">
        <v>-72.443069440000002</v>
      </c>
      <c r="I16588" t="s">
        <v>146</v>
      </c>
      <c r="J16588" t="s">
        <v>1251</v>
      </c>
      <c r="K16588">
        <v>29.65</v>
      </c>
      <c r="L16588">
        <v>30.835999999999999</v>
      </c>
      <c r="O16588">
        <v>1.152712902991412</v>
      </c>
      <c r="P16588">
        <v>3.75</v>
      </c>
    </row>
    <row r="16589" spans="1:16">
      <c r="A16589" t="s">
        <v>1159</v>
      </c>
      <c r="B16589" t="s">
        <v>1158</v>
      </c>
      <c r="D16589">
        <v>2021</v>
      </c>
      <c r="E16589" t="s">
        <v>1242</v>
      </c>
      <c r="F16589" t="s">
        <v>912</v>
      </c>
      <c r="G16589">
        <v>11.786875</v>
      </c>
      <c r="H16589">
        <v>-72.443069440000002</v>
      </c>
      <c r="I16589" t="s">
        <v>146</v>
      </c>
      <c r="J16589" t="s">
        <v>1251</v>
      </c>
      <c r="K16589">
        <v>30.835999999999999</v>
      </c>
      <c r="L16589">
        <v>32.021999999999998</v>
      </c>
      <c r="O16589">
        <v>0.88261178686727337</v>
      </c>
      <c r="P16589">
        <v>3.23</v>
      </c>
    </row>
    <row r="16590" spans="1:16">
      <c r="A16590" t="s">
        <v>1159</v>
      </c>
      <c r="B16590" t="s">
        <v>1158</v>
      </c>
      <c r="D16590">
        <v>2021</v>
      </c>
      <c r="E16590" t="s">
        <v>1242</v>
      </c>
      <c r="F16590" t="s">
        <v>912</v>
      </c>
      <c r="G16590">
        <v>11.786875</v>
      </c>
      <c r="H16590">
        <v>-72.443069440000002</v>
      </c>
      <c r="I16590" t="s">
        <v>146</v>
      </c>
      <c r="J16590" t="s">
        <v>1251</v>
      </c>
      <c r="K16590">
        <v>32.021999999999998</v>
      </c>
      <c r="L16590">
        <v>33.207999999999998</v>
      </c>
      <c r="O16590">
        <v>1.0907505430187008</v>
      </c>
      <c r="P16590">
        <v>3.48</v>
      </c>
    </row>
    <row r="16591" spans="1:16">
      <c r="A16591" t="s">
        <v>1159</v>
      </c>
      <c r="B16591" t="s">
        <v>1158</v>
      </c>
      <c r="D16591">
        <v>2021</v>
      </c>
      <c r="E16591" t="s">
        <v>1242</v>
      </c>
      <c r="F16591" t="s">
        <v>912</v>
      </c>
      <c r="G16591">
        <v>11.786875</v>
      </c>
      <c r="H16591">
        <v>-72.443069440000002</v>
      </c>
      <c r="I16591" t="s">
        <v>146</v>
      </c>
      <c r="J16591" t="s">
        <v>1251</v>
      </c>
      <c r="K16591">
        <v>33.207999999999998</v>
      </c>
      <c r="L16591">
        <v>34.393999999999998</v>
      </c>
      <c r="O16591">
        <v>1.1492895681862898</v>
      </c>
      <c r="P16591">
        <v>3.25</v>
      </c>
    </row>
    <row r="16592" spans="1:16">
      <c r="A16592" t="s">
        <v>1159</v>
      </c>
      <c r="B16592" t="s">
        <v>1158</v>
      </c>
      <c r="D16592">
        <v>2021</v>
      </c>
      <c r="E16592" t="s">
        <v>1242</v>
      </c>
      <c r="F16592" t="s">
        <v>912</v>
      </c>
      <c r="G16592">
        <v>11.786875</v>
      </c>
      <c r="H16592">
        <v>-72.443069440000002</v>
      </c>
      <c r="I16592" t="s">
        <v>146</v>
      </c>
      <c r="J16592" t="s">
        <v>1251</v>
      </c>
      <c r="K16592">
        <v>34.393999999999998</v>
      </c>
      <c r="L16592">
        <v>35.58</v>
      </c>
      <c r="O16592">
        <v>1.043508522708015</v>
      </c>
      <c r="P16592">
        <v>3.24</v>
      </c>
    </row>
    <row r="16593" spans="1:16">
      <c r="A16593" t="s">
        <v>1159</v>
      </c>
      <c r="B16593" t="s">
        <v>1158</v>
      </c>
      <c r="D16593">
        <v>2021</v>
      </c>
      <c r="E16593" t="s">
        <v>1242</v>
      </c>
      <c r="F16593" t="s">
        <v>912</v>
      </c>
      <c r="G16593">
        <v>11.786875</v>
      </c>
      <c r="H16593">
        <v>-72.443069440000002</v>
      </c>
      <c r="I16593" t="s">
        <v>146</v>
      </c>
      <c r="J16593" t="s">
        <v>1251</v>
      </c>
      <c r="K16593">
        <v>35.58</v>
      </c>
      <c r="L16593">
        <v>38.545000000000002</v>
      </c>
      <c r="O16593">
        <v>1.2706819332652013</v>
      </c>
      <c r="P16593">
        <v>2</v>
      </c>
    </row>
    <row r="16594" spans="1:16">
      <c r="A16594" t="s">
        <v>1159</v>
      </c>
      <c r="B16594" t="s">
        <v>1158</v>
      </c>
      <c r="D16594">
        <v>2021</v>
      </c>
      <c r="E16594" t="s">
        <v>1242</v>
      </c>
      <c r="F16594" t="s">
        <v>912</v>
      </c>
      <c r="G16594">
        <v>11.786875</v>
      </c>
      <c r="H16594">
        <v>-72.443069440000002</v>
      </c>
      <c r="I16594" t="s">
        <v>146</v>
      </c>
      <c r="J16594" t="s">
        <v>1251</v>
      </c>
      <c r="K16594">
        <v>38.545000000000002</v>
      </c>
      <c r="L16594">
        <v>41.51</v>
      </c>
      <c r="O16594">
        <v>1.149085080987265</v>
      </c>
      <c r="P16594">
        <v>2</v>
      </c>
    </row>
    <row r="16595" spans="1:16">
      <c r="A16595" t="s">
        <v>1159</v>
      </c>
      <c r="B16595" t="s">
        <v>1158</v>
      </c>
      <c r="D16595">
        <v>2021</v>
      </c>
      <c r="E16595" t="s">
        <v>1242</v>
      </c>
      <c r="F16595" t="s">
        <v>912</v>
      </c>
      <c r="G16595">
        <v>11.786875</v>
      </c>
      <c r="H16595">
        <v>-72.443069440000002</v>
      </c>
      <c r="I16595" t="s">
        <v>146</v>
      </c>
      <c r="J16595" t="s">
        <v>1251</v>
      </c>
      <c r="K16595">
        <v>41.51</v>
      </c>
      <c r="L16595">
        <v>44.474999999999994</v>
      </c>
      <c r="O16595">
        <v>1.2782132698364732</v>
      </c>
      <c r="P16595">
        <v>4.5</v>
      </c>
    </row>
    <row r="16596" spans="1:16">
      <c r="A16596" t="s">
        <v>1159</v>
      </c>
      <c r="B16596" t="s">
        <v>1158</v>
      </c>
      <c r="D16596">
        <v>2021</v>
      </c>
      <c r="E16596" t="s">
        <v>1242</v>
      </c>
      <c r="F16596" t="s">
        <v>912</v>
      </c>
      <c r="G16596">
        <v>11.786875</v>
      </c>
      <c r="H16596">
        <v>-72.443069440000002</v>
      </c>
      <c r="I16596" t="s">
        <v>146</v>
      </c>
      <c r="J16596" t="s">
        <v>1251</v>
      </c>
      <c r="K16596">
        <v>44.474999999999994</v>
      </c>
      <c r="L16596">
        <v>47.44</v>
      </c>
      <c r="O16596">
        <v>1.0945855908897175</v>
      </c>
      <c r="P16596">
        <v>4.5</v>
      </c>
    </row>
    <row r="16597" spans="1:16">
      <c r="A16597" t="s">
        <v>1159</v>
      </c>
      <c r="B16597" t="s">
        <v>1158</v>
      </c>
      <c r="D16597">
        <v>2021</v>
      </c>
      <c r="E16597" t="s">
        <v>1242</v>
      </c>
      <c r="F16597" t="s">
        <v>912</v>
      </c>
      <c r="G16597">
        <v>11.786875</v>
      </c>
      <c r="H16597">
        <v>-72.443069440000002</v>
      </c>
      <c r="I16597" t="s">
        <v>146</v>
      </c>
      <c r="J16597" t="s">
        <v>1251</v>
      </c>
      <c r="K16597">
        <v>47.44</v>
      </c>
      <c r="L16597">
        <v>50.405000000000001</v>
      </c>
      <c r="O16597">
        <v>1.2882094074674266</v>
      </c>
      <c r="P16597">
        <v>7.09</v>
      </c>
    </row>
    <row r="16598" spans="1:16">
      <c r="A16598" t="s">
        <v>1159</v>
      </c>
      <c r="B16598" t="s">
        <v>1158</v>
      </c>
      <c r="D16598">
        <v>2021</v>
      </c>
      <c r="E16598" t="s">
        <v>1242</v>
      </c>
      <c r="F16598" t="s">
        <v>912</v>
      </c>
      <c r="G16598">
        <v>11.786875</v>
      </c>
      <c r="H16598">
        <v>-72.443069440000002</v>
      </c>
      <c r="I16598" t="s">
        <v>146</v>
      </c>
      <c r="J16598" t="s">
        <v>1251</v>
      </c>
      <c r="K16598">
        <v>50.405000000000001</v>
      </c>
      <c r="L16598">
        <v>53.37</v>
      </c>
      <c r="O16598">
        <v>1.1533300161456166</v>
      </c>
      <c r="P16598">
        <v>7.09</v>
      </c>
    </row>
    <row r="16599" spans="1:16">
      <c r="A16599" t="s">
        <v>1159</v>
      </c>
      <c r="B16599" t="s">
        <v>1158</v>
      </c>
      <c r="D16599">
        <v>2021</v>
      </c>
      <c r="E16599" t="s">
        <v>1242</v>
      </c>
      <c r="F16599" t="s">
        <v>912</v>
      </c>
      <c r="G16599">
        <v>11.786875</v>
      </c>
      <c r="H16599">
        <v>-72.443069440000002</v>
      </c>
      <c r="I16599" t="s">
        <v>146</v>
      </c>
      <c r="J16599" t="s">
        <v>1251</v>
      </c>
      <c r="K16599">
        <v>53.37</v>
      </c>
      <c r="L16599">
        <v>56.334999999999994</v>
      </c>
      <c r="O16599">
        <v>1.1277234718033029</v>
      </c>
      <c r="P16599">
        <v>6.19</v>
      </c>
    </row>
    <row r="16600" spans="1:16">
      <c r="A16600" t="s">
        <v>1159</v>
      </c>
      <c r="B16600" t="s">
        <v>1158</v>
      </c>
      <c r="D16600">
        <v>2021</v>
      </c>
      <c r="E16600" t="s">
        <v>1242</v>
      </c>
      <c r="F16600" t="s">
        <v>912</v>
      </c>
      <c r="G16600">
        <v>11.786875</v>
      </c>
      <c r="H16600">
        <v>-72.443069440000002</v>
      </c>
      <c r="I16600" t="s">
        <v>146</v>
      </c>
      <c r="J16600" t="s">
        <v>1251</v>
      </c>
      <c r="K16600">
        <v>56.334999999999994</v>
      </c>
      <c r="L16600">
        <v>59.3</v>
      </c>
      <c r="O16600">
        <v>1.3417503638195372</v>
      </c>
      <c r="P16600">
        <v>6.19</v>
      </c>
    </row>
    <row r="16601" spans="1:16">
      <c r="A16601" t="s">
        <v>1159</v>
      </c>
      <c r="B16601" t="s">
        <v>1158</v>
      </c>
      <c r="D16601">
        <v>2021</v>
      </c>
      <c r="E16601" t="s">
        <v>1242</v>
      </c>
      <c r="F16601" t="s">
        <v>912</v>
      </c>
      <c r="G16601">
        <v>11.786875</v>
      </c>
      <c r="H16601">
        <v>-72.443069440000002</v>
      </c>
      <c r="I16601" t="s">
        <v>146</v>
      </c>
      <c r="J16601" t="s">
        <v>1251</v>
      </c>
      <c r="K16601">
        <v>59.3</v>
      </c>
      <c r="L16601">
        <v>62.265000000000001</v>
      </c>
      <c r="O16601">
        <v>1.2758854021689867</v>
      </c>
      <c r="P16601">
        <v>5.74</v>
      </c>
    </row>
    <row r="16602" spans="1:16">
      <c r="A16602" t="s">
        <v>1159</v>
      </c>
      <c r="B16602" t="s">
        <v>1158</v>
      </c>
      <c r="D16602">
        <v>2021</v>
      </c>
      <c r="E16602" t="s">
        <v>1242</v>
      </c>
      <c r="F16602" t="s">
        <v>912</v>
      </c>
      <c r="G16602">
        <v>11.786875</v>
      </c>
      <c r="H16602">
        <v>-72.443069440000002</v>
      </c>
      <c r="I16602" t="s">
        <v>146</v>
      </c>
      <c r="J16602" t="s">
        <v>1251</v>
      </c>
      <c r="K16602">
        <v>62.265000000000001</v>
      </c>
      <c r="L16602">
        <v>65.22999999999999</v>
      </c>
      <c r="O16602">
        <v>0.78717012538975184</v>
      </c>
      <c r="P16602">
        <v>5.74</v>
      </c>
    </row>
    <row r="16603" spans="1:16">
      <c r="A16603" t="s">
        <v>1159</v>
      </c>
      <c r="B16603" t="s">
        <v>1158</v>
      </c>
      <c r="D16603">
        <v>2021</v>
      </c>
      <c r="E16603" t="s">
        <v>1242</v>
      </c>
      <c r="F16603" t="s">
        <v>912</v>
      </c>
      <c r="G16603">
        <v>11.786875</v>
      </c>
      <c r="H16603">
        <v>-72.443069440000002</v>
      </c>
      <c r="I16603" t="s">
        <v>146</v>
      </c>
      <c r="J16603" t="s">
        <v>1251</v>
      </c>
      <c r="K16603">
        <v>65.22999999999999</v>
      </c>
      <c r="L16603">
        <v>68.194999999999993</v>
      </c>
      <c r="O16603">
        <v>0.61038911605323976</v>
      </c>
      <c r="P16603">
        <v>4.22</v>
      </c>
    </row>
    <row r="16604" spans="1:16">
      <c r="A16604" t="s">
        <v>1159</v>
      </c>
      <c r="B16604" t="s">
        <v>1158</v>
      </c>
      <c r="D16604">
        <v>2021</v>
      </c>
      <c r="E16604" t="s">
        <v>1242</v>
      </c>
      <c r="F16604" t="s">
        <v>912</v>
      </c>
      <c r="G16604">
        <v>11.786875</v>
      </c>
      <c r="H16604">
        <v>-72.443069440000002</v>
      </c>
      <c r="I16604" t="s">
        <v>146</v>
      </c>
      <c r="J16604" t="s">
        <v>1251</v>
      </c>
      <c r="K16604">
        <v>68.194999999999993</v>
      </c>
      <c r="L16604">
        <v>71.16</v>
      </c>
      <c r="O16604">
        <v>1.3505141009206498</v>
      </c>
      <c r="P16604">
        <v>4.22</v>
      </c>
    </row>
    <row r="16605" spans="1:16">
      <c r="A16605" t="s">
        <v>1159</v>
      </c>
      <c r="B16605" t="s">
        <v>1158</v>
      </c>
      <c r="D16605">
        <v>2021</v>
      </c>
      <c r="E16605" t="s">
        <v>1242</v>
      </c>
      <c r="F16605" t="s">
        <v>912</v>
      </c>
      <c r="G16605">
        <v>11.786875</v>
      </c>
      <c r="H16605">
        <v>-72.443069440000002</v>
      </c>
      <c r="I16605" t="s">
        <v>146</v>
      </c>
      <c r="J16605" t="s">
        <v>1251</v>
      </c>
      <c r="K16605">
        <v>71.16</v>
      </c>
      <c r="L16605">
        <v>74.125</v>
      </c>
      <c r="O16605">
        <v>1.4784098892400137</v>
      </c>
      <c r="P16605">
        <v>5.97</v>
      </c>
    </row>
    <row r="16606" spans="1:16">
      <c r="A16606" t="s">
        <v>1159</v>
      </c>
      <c r="B16606" t="s">
        <v>1158</v>
      </c>
      <c r="D16606">
        <v>2021</v>
      </c>
      <c r="E16606" t="s">
        <v>1242</v>
      </c>
      <c r="F16606" t="s">
        <v>912</v>
      </c>
      <c r="G16606">
        <v>11.786875</v>
      </c>
      <c r="H16606">
        <v>-72.443069440000002</v>
      </c>
      <c r="I16606" t="s">
        <v>146</v>
      </c>
      <c r="J16606" t="s">
        <v>1251</v>
      </c>
      <c r="K16606">
        <v>74.125</v>
      </c>
      <c r="L16606">
        <v>77.09</v>
      </c>
      <c r="O16606">
        <v>1.1774302931736738</v>
      </c>
      <c r="P16606">
        <v>5.97</v>
      </c>
    </row>
    <row r="16607" spans="1:16">
      <c r="A16607" t="s">
        <v>1159</v>
      </c>
      <c r="B16607" t="s">
        <v>1158</v>
      </c>
      <c r="D16607">
        <v>2021</v>
      </c>
      <c r="E16607" t="s">
        <v>1242</v>
      </c>
      <c r="F16607" t="s">
        <v>912</v>
      </c>
      <c r="G16607">
        <v>11.786875</v>
      </c>
      <c r="H16607">
        <v>-72.443069440000002</v>
      </c>
      <c r="I16607" t="s">
        <v>146</v>
      </c>
      <c r="J16607" t="s">
        <v>1251</v>
      </c>
      <c r="K16607">
        <v>77.09</v>
      </c>
      <c r="L16607">
        <v>80.054999999999993</v>
      </c>
      <c r="O16607">
        <v>1.3610579721204326</v>
      </c>
      <c r="P16607">
        <v>5.96</v>
      </c>
    </row>
    <row r="16608" spans="1:16">
      <c r="A16608" t="s">
        <v>1159</v>
      </c>
      <c r="B16608" t="s">
        <v>1158</v>
      </c>
      <c r="D16608">
        <v>2021</v>
      </c>
      <c r="E16608" t="s">
        <v>1242</v>
      </c>
      <c r="F16608" t="s">
        <v>912</v>
      </c>
      <c r="G16608">
        <v>11.786875</v>
      </c>
      <c r="H16608">
        <v>-72.443069440000002</v>
      </c>
      <c r="I16608" t="s">
        <v>146</v>
      </c>
      <c r="J16608" t="s">
        <v>1251</v>
      </c>
      <c r="K16608">
        <v>80.054999999999993</v>
      </c>
      <c r="L16608">
        <v>83.02</v>
      </c>
      <c r="O16608">
        <v>1.0788382507861556</v>
      </c>
      <c r="P16608">
        <v>5.96</v>
      </c>
    </row>
    <row r="16609" spans="1:18">
      <c r="A16609" t="s">
        <v>1159</v>
      </c>
      <c r="B16609" t="s">
        <v>1158</v>
      </c>
      <c r="D16609">
        <v>2021</v>
      </c>
      <c r="E16609" t="s">
        <v>1242</v>
      </c>
      <c r="F16609" t="s">
        <v>912</v>
      </c>
      <c r="G16609">
        <v>11.786875</v>
      </c>
      <c r="H16609">
        <v>-72.443069440000002</v>
      </c>
      <c r="I16609" t="s">
        <v>146</v>
      </c>
      <c r="J16609" t="s">
        <v>1251</v>
      </c>
      <c r="K16609">
        <v>83.02</v>
      </c>
      <c r="L16609">
        <v>85.984999999999999</v>
      </c>
      <c r="O16609">
        <v>1.3403810298974881</v>
      </c>
      <c r="P16609">
        <v>5.97</v>
      </c>
    </row>
    <row r="16610" spans="1:18">
      <c r="A16610" t="s">
        <v>1159</v>
      </c>
      <c r="B16610" t="s">
        <v>1158</v>
      </c>
      <c r="D16610">
        <v>2021</v>
      </c>
      <c r="E16610" t="s">
        <v>1242</v>
      </c>
      <c r="F16610" t="s">
        <v>912</v>
      </c>
      <c r="G16610">
        <v>11.786875</v>
      </c>
      <c r="H16610">
        <v>-72.443069440000002</v>
      </c>
      <c r="I16610" t="s">
        <v>146</v>
      </c>
      <c r="J16610" t="s">
        <v>1251</v>
      </c>
      <c r="K16610">
        <v>85.984999999999999</v>
      </c>
      <c r="L16610">
        <v>88.949999999999989</v>
      </c>
      <c r="O16610">
        <v>1.0478913041478564</v>
      </c>
      <c r="P16610">
        <v>5.97</v>
      </c>
    </row>
    <row r="16611" spans="1:18">
      <c r="A16611" t="s">
        <v>1159</v>
      </c>
      <c r="B16611" t="s">
        <v>1158</v>
      </c>
      <c r="D16611">
        <v>2021</v>
      </c>
      <c r="E16611" t="s">
        <v>1242</v>
      </c>
      <c r="F16611" t="s">
        <v>912</v>
      </c>
      <c r="G16611">
        <v>11.786875</v>
      </c>
      <c r="H16611">
        <v>-72.443069440000002</v>
      </c>
      <c r="I16611" t="s">
        <v>146</v>
      </c>
      <c r="J16611" t="s">
        <v>1251</v>
      </c>
      <c r="K16611">
        <v>88.949999999999989</v>
      </c>
      <c r="L16611">
        <v>91.914999999999992</v>
      </c>
      <c r="O16611">
        <v>1.7394049347825267</v>
      </c>
      <c r="P16611">
        <v>6.44</v>
      </c>
    </row>
    <row r="16612" spans="1:18">
      <c r="A16612" t="s">
        <v>1159</v>
      </c>
      <c r="B16612" t="s">
        <v>1158</v>
      </c>
      <c r="D16612">
        <v>2021</v>
      </c>
      <c r="E16612" t="s">
        <v>1242</v>
      </c>
      <c r="F16612" t="s">
        <v>912</v>
      </c>
      <c r="G16612">
        <v>11.786875</v>
      </c>
      <c r="H16612">
        <v>-72.443069440000002</v>
      </c>
      <c r="I16612" t="s">
        <v>146</v>
      </c>
      <c r="J16612" t="s">
        <v>1251</v>
      </c>
      <c r="K16612">
        <v>91.914999999999992</v>
      </c>
      <c r="L16612">
        <v>94.88</v>
      </c>
      <c r="O16612">
        <v>1.2495941908656487</v>
      </c>
      <c r="P16612">
        <v>6.44</v>
      </c>
    </row>
    <row r="16613" spans="1:18">
      <c r="A16613" t="s">
        <v>1159</v>
      </c>
      <c r="B16613" t="s">
        <v>1158</v>
      </c>
      <c r="D16613">
        <v>2021</v>
      </c>
      <c r="E16613" t="s">
        <v>1242</v>
      </c>
      <c r="F16613" t="s">
        <v>912</v>
      </c>
      <c r="G16613">
        <v>11.786875</v>
      </c>
      <c r="H16613">
        <v>-72.443069440000002</v>
      </c>
      <c r="I16613" t="s">
        <v>146</v>
      </c>
      <c r="J16613" t="s">
        <v>1251</v>
      </c>
      <c r="K16613">
        <v>94.88</v>
      </c>
      <c r="L16613">
        <v>97.844999999999999</v>
      </c>
      <c r="O16613">
        <v>1.0451526363037535</v>
      </c>
      <c r="P16613">
        <v>5.96</v>
      </c>
    </row>
    <row r="16614" spans="1:18">
      <c r="A16614" t="s">
        <v>1159</v>
      </c>
      <c r="B16614" t="s">
        <v>1158</v>
      </c>
      <c r="D16614">
        <v>2021</v>
      </c>
      <c r="E16614" t="s">
        <v>1242</v>
      </c>
      <c r="F16614" t="s">
        <v>912</v>
      </c>
      <c r="G16614">
        <v>11.786875</v>
      </c>
      <c r="H16614">
        <v>-72.443069440000002</v>
      </c>
      <c r="I16614" t="s">
        <v>146</v>
      </c>
      <c r="J16614" t="s">
        <v>1251</v>
      </c>
      <c r="K16614">
        <v>97.844999999999999</v>
      </c>
      <c r="L16614">
        <v>100.81</v>
      </c>
      <c r="O16614">
        <v>1.5993220745569281</v>
      </c>
      <c r="P16614">
        <v>5.96</v>
      </c>
    </row>
    <row r="16615" spans="1:18">
      <c r="A16615" t="s">
        <v>1159</v>
      </c>
      <c r="B16615" t="s">
        <v>1158</v>
      </c>
      <c r="D16615">
        <v>2021</v>
      </c>
      <c r="E16615" t="s">
        <v>1242</v>
      </c>
      <c r="F16615" t="s">
        <v>912</v>
      </c>
      <c r="G16615">
        <v>11.786875</v>
      </c>
      <c r="H16615">
        <v>-72.443069440000002</v>
      </c>
      <c r="I16615" t="s">
        <v>146</v>
      </c>
      <c r="J16615" t="s">
        <v>1251</v>
      </c>
      <c r="K16615">
        <v>100.81</v>
      </c>
      <c r="L16615">
        <v>104.01219999999999</v>
      </c>
      <c r="O16615">
        <v>1.2281609480486995</v>
      </c>
      <c r="P16615">
        <v>4.22</v>
      </c>
    </row>
    <row r="16616" spans="1:18">
      <c r="A16616" t="s">
        <v>1159</v>
      </c>
      <c r="B16616" t="s">
        <v>1158</v>
      </c>
      <c r="D16616">
        <v>2021</v>
      </c>
      <c r="E16616" t="s">
        <v>1242</v>
      </c>
      <c r="F16616" t="s">
        <v>912</v>
      </c>
      <c r="G16616">
        <v>11.786875</v>
      </c>
      <c r="H16616">
        <v>-72.443069440000002</v>
      </c>
      <c r="I16616" t="s">
        <v>146</v>
      </c>
      <c r="J16616" t="s">
        <v>1251</v>
      </c>
      <c r="K16616">
        <v>103.77499999999999</v>
      </c>
      <c r="L16616">
        <v>106.74</v>
      </c>
      <c r="O16616">
        <v>1.9187876785709275</v>
      </c>
      <c r="P16616">
        <v>4.22</v>
      </c>
    </row>
    <row r="16617" spans="1:18">
      <c r="A16617" t="s">
        <v>1159</v>
      </c>
      <c r="B16617" t="s">
        <v>1158</v>
      </c>
      <c r="D16617">
        <v>2021</v>
      </c>
      <c r="E16617" t="s">
        <v>1242</v>
      </c>
      <c r="F16617" t="s">
        <v>912</v>
      </c>
      <c r="G16617">
        <v>11.786875</v>
      </c>
      <c r="H16617">
        <v>-72.443069440000002</v>
      </c>
      <c r="I16617" t="s">
        <v>2871</v>
      </c>
      <c r="J16617" t="s">
        <v>2872</v>
      </c>
      <c r="K16617">
        <v>0</v>
      </c>
      <c r="L16617">
        <v>1.4770000000000001</v>
      </c>
      <c r="O16617">
        <v>0.98672255399561171</v>
      </c>
      <c r="P16617">
        <v>2.9925187032418989</v>
      </c>
      <c r="R16617">
        <v>0.51300040000000002</v>
      </c>
    </row>
    <row r="16618" spans="1:18">
      <c r="A16618" t="s">
        <v>1159</v>
      </c>
      <c r="B16618" t="s">
        <v>1158</v>
      </c>
      <c r="D16618">
        <v>2021</v>
      </c>
      <c r="E16618" t="s">
        <v>1242</v>
      </c>
      <c r="F16618" t="s">
        <v>912</v>
      </c>
      <c r="G16618">
        <v>11.786875</v>
      </c>
      <c r="H16618">
        <v>-72.443069440000002</v>
      </c>
      <c r="I16618" t="s">
        <v>2871</v>
      </c>
      <c r="J16618" t="s">
        <v>2872</v>
      </c>
      <c r="K16618">
        <v>1.4770000000000001</v>
      </c>
      <c r="L16618">
        <v>2.9540000000000002</v>
      </c>
      <c r="O16618">
        <v>0.65493442805099544</v>
      </c>
      <c r="P16618">
        <v>2.4813895781637711</v>
      </c>
    </row>
    <row r="16619" spans="1:18">
      <c r="A16619" t="s">
        <v>1159</v>
      </c>
      <c r="B16619" t="s">
        <v>1158</v>
      </c>
      <c r="D16619">
        <v>2021</v>
      </c>
      <c r="E16619" t="s">
        <v>1242</v>
      </c>
      <c r="F16619" t="s">
        <v>912</v>
      </c>
      <c r="G16619">
        <v>11.786875</v>
      </c>
      <c r="H16619">
        <v>-72.443069440000002</v>
      </c>
      <c r="I16619" t="s">
        <v>2871</v>
      </c>
      <c r="J16619" t="s">
        <v>2872</v>
      </c>
      <c r="K16619">
        <v>2.9540000000000002</v>
      </c>
      <c r="L16619">
        <v>4.431</v>
      </c>
      <c r="O16619">
        <v>0.78376278190783377</v>
      </c>
      <c r="P16619">
        <v>3.7313432835820777</v>
      </c>
      <c r="R16619">
        <v>0.47039809999999999</v>
      </c>
    </row>
    <row r="16620" spans="1:18">
      <c r="A16620" t="s">
        <v>1159</v>
      </c>
      <c r="B16620" t="s">
        <v>1158</v>
      </c>
      <c r="D16620">
        <v>2021</v>
      </c>
      <c r="E16620" t="s">
        <v>1242</v>
      </c>
      <c r="F16620" t="s">
        <v>912</v>
      </c>
      <c r="G16620">
        <v>11.786875</v>
      </c>
      <c r="H16620">
        <v>-72.443069440000002</v>
      </c>
      <c r="I16620" t="s">
        <v>2871</v>
      </c>
      <c r="J16620" t="s">
        <v>2872</v>
      </c>
      <c r="K16620">
        <v>4.431</v>
      </c>
      <c r="L16620">
        <v>5.9080000000000004</v>
      </c>
      <c r="O16620">
        <v>1.0320788429607</v>
      </c>
      <c r="P16620">
        <v>2.4875621890547137</v>
      </c>
    </row>
    <row r="16621" spans="1:18">
      <c r="A16621" t="s">
        <v>1159</v>
      </c>
      <c r="B16621" t="s">
        <v>1158</v>
      </c>
      <c r="D16621">
        <v>2021</v>
      </c>
      <c r="E16621" t="s">
        <v>1242</v>
      </c>
      <c r="F16621" t="s">
        <v>912</v>
      </c>
      <c r="G16621">
        <v>11.786875</v>
      </c>
      <c r="H16621">
        <v>-72.443069440000002</v>
      </c>
      <c r="I16621" t="s">
        <v>2871</v>
      </c>
      <c r="J16621" t="s">
        <v>2872</v>
      </c>
      <c r="K16621">
        <v>5.9080000000000004</v>
      </c>
      <c r="L16621">
        <v>7.3850000000000007</v>
      </c>
      <c r="O16621">
        <v>0.96005855381613536</v>
      </c>
      <c r="P16621">
        <v>1.9851116625310254</v>
      </c>
      <c r="R16621">
        <v>0.47019620000000001</v>
      </c>
    </row>
    <row r="16622" spans="1:18">
      <c r="A16622" t="s">
        <v>1159</v>
      </c>
      <c r="B16622" t="s">
        <v>1158</v>
      </c>
      <c r="D16622">
        <v>2021</v>
      </c>
      <c r="E16622" t="s">
        <v>1242</v>
      </c>
      <c r="F16622" t="s">
        <v>912</v>
      </c>
      <c r="G16622">
        <v>11.786875</v>
      </c>
      <c r="H16622">
        <v>-72.443069440000002</v>
      </c>
      <c r="I16622" t="s">
        <v>2871</v>
      </c>
      <c r="J16622" t="s">
        <v>2872</v>
      </c>
      <c r="K16622">
        <v>7.3850000000000007</v>
      </c>
      <c r="L16622">
        <v>8.8620000000000001</v>
      </c>
      <c r="O16622">
        <v>1.2937708859592711</v>
      </c>
      <c r="P16622">
        <v>2.9629629629629619</v>
      </c>
    </row>
    <row r="16623" spans="1:18">
      <c r="A16623" t="s">
        <v>1159</v>
      </c>
      <c r="B16623" t="s">
        <v>1158</v>
      </c>
      <c r="D16623">
        <v>2021</v>
      </c>
      <c r="E16623" t="s">
        <v>1242</v>
      </c>
      <c r="F16623" t="s">
        <v>912</v>
      </c>
      <c r="G16623">
        <v>11.786875</v>
      </c>
      <c r="H16623">
        <v>-72.443069440000002</v>
      </c>
      <c r="I16623" t="s">
        <v>2871</v>
      </c>
      <c r="J16623" t="s">
        <v>2872</v>
      </c>
      <c r="K16623">
        <v>8.8620000000000001</v>
      </c>
      <c r="L16623">
        <v>10.339</v>
      </c>
      <c r="O16623">
        <v>0.88803826467157088</v>
      </c>
      <c r="P16623">
        <v>1.73</v>
      </c>
    </row>
    <row r="16624" spans="1:18">
      <c r="A16624" t="s">
        <v>1159</v>
      </c>
      <c r="B16624" t="s">
        <v>1158</v>
      </c>
      <c r="D16624">
        <v>2021</v>
      </c>
      <c r="E16624" t="s">
        <v>1242</v>
      </c>
      <c r="F16624" t="s">
        <v>912</v>
      </c>
      <c r="G16624">
        <v>11.786875</v>
      </c>
      <c r="H16624">
        <v>-72.443069440000002</v>
      </c>
      <c r="I16624" t="s">
        <v>2871</v>
      </c>
      <c r="J16624" t="s">
        <v>2872</v>
      </c>
      <c r="K16624">
        <v>10.339</v>
      </c>
      <c r="L16624">
        <v>11.816000000000001</v>
      </c>
      <c r="O16624">
        <v>1.0972269671105541</v>
      </c>
      <c r="P16624">
        <v>1.73</v>
      </c>
    </row>
    <row r="16625" spans="1:18">
      <c r="A16625" t="s">
        <v>1159</v>
      </c>
      <c r="B16625" t="s">
        <v>1158</v>
      </c>
      <c r="D16625">
        <v>2021</v>
      </c>
      <c r="E16625" t="s">
        <v>1242</v>
      </c>
      <c r="F16625" t="s">
        <v>912</v>
      </c>
      <c r="G16625">
        <v>11.786875</v>
      </c>
      <c r="H16625">
        <v>-72.443069440000002</v>
      </c>
      <c r="I16625" t="s">
        <v>2871</v>
      </c>
      <c r="J16625" t="s">
        <v>2872</v>
      </c>
      <c r="K16625">
        <v>11.816000000000001</v>
      </c>
      <c r="L16625">
        <v>13.293000000000001</v>
      </c>
      <c r="O16625">
        <v>0.83663447051113737</v>
      </c>
      <c r="P16625">
        <v>1.7283950617283779</v>
      </c>
    </row>
    <row r="16626" spans="1:18">
      <c r="A16626" t="s">
        <v>1159</v>
      </c>
      <c r="B16626" t="s">
        <v>1158</v>
      </c>
      <c r="D16626">
        <v>2021</v>
      </c>
      <c r="E16626" t="s">
        <v>1242</v>
      </c>
      <c r="F16626" t="s">
        <v>912</v>
      </c>
      <c r="G16626">
        <v>11.786875</v>
      </c>
      <c r="H16626">
        <v>-72.443069440000002</v>
      </c>
      <c r="I16626" t="s">
        <v>2871</v>
      </c>
      <c r="J16626" t="s">
        <v>2872</v>
      </c>
      <c r="K16626">
        <v>13.293000000000001</v>
      </c>
      <c r="L16626">
        <v>14.770000000000001</v>
      </c>
      <c r="O16626">
        <v>1.1851906790428468</v>
      </c>
      <c r="P16626">
        <v>2.2388059701492438</v>
      </c>
      <c r="R16626">
        <v>0.39238580000000001</v>
      </c>
    </row>
    <row r="16627" spans="1:18">
      <c r="A16627" t="s">
        <v>1159</v>
      </c>
      <c r="B16627" t="s">
        <v>1158</v>
      </c>
      <c r="D16627">
        <v>2021</v>
      </c>
      <c r="E16627" t="s">
        <v>1242</v>
      </c>
      <c r="F16627" t="s">
        <v>912</v>
      </c>
      <c r="G16627">
        <v>11.786875</v>
      </c>
      <c r="H16627">
        <v>-72.443069440000002</v>
      </c>
      <c r="I16627" t="s">
        <v>2871</v>
      </c>
      <c r="J16627" t="s">
        <v>2872</v>
      </c>
      <c r="K16627">
        <v>14.770000000000001</v>
      </c>
      <c r="L16627">
        <v>16.247</v>
      </c>
      <c r="O16627">
        <v>0.82728832611833225</v>
      </c>
      <c r="P16627">
        <v>3.2258064516128968</v>
      </c>
    </row>
    <row r="16628" spans="1:18">
      <c r="A16628" t="s">
        <v>1159</v>
      </c>
      <c r="B16628" t="s">
        <v>1158</v>
      </c>
      <c r="D16628">
        <v>2021</v>
      </c>
      <c r="E16628" t="s">
        <v>1242</v>
      </c>
      <c r="F16628" t="s">
        <v>912</v>
      </c>
      <c r="G16628">
        <v>11.786875</v>
      </c>
      <c r="H16628">
        <v>-72.443069440000002</v>
      </c>
      <c r="I16628" t="s">
        <v>2871</v>
      </c>
      <c r="J16628" t="s">
        <v>2872</v>
      </c>
      <c r="K16628">
        <v>16.247</v>
      </c>
      <c r="L16628">
        <v>17.724</v>
      </c>
      <c r="O16628">
        <v>1.1733705552519449</v>
      </c>
      <c r="P16628">
        <v>2.4813895781637711</v>
      </c>
    </row>
    <row r="16629" spans="1:18">
      <c r="A16629" t="s">
        <v>1159</v>
      </c>
      <c r="B16629" t="s">
        <v>1158</v>
      </c>
      <c r="D16629">
        <v>2021</v>
      </c>
      <c r="E16629" t="s">
        <v>1242</v>
      </c>
      <c r="F16629" t="s">
        <v>912</v>
      </c>
      <c r="G16629">
        <v>11.786875</v>
      </c>
      <c r="H16629">
        <v>-72.443069440000002</v>
      </c>
      <c r="I16629" t="s">
        <v>2871</v>
      </c>
      <c r="J16629" t="s">
        <v>2872</v>
      </c>
      <c r="K16629">
        <v>17.724</v>
      </c>
      <c r="L16629">
        <v>19.201000000000001</v>
      </c>
      <c r="O16629">
        <v>1.0518706781454659</v>
      </c>
      <c r="P16629">
        <v>2.7363184079601837</v>
      </c>
    </row>
    <row r="16630" spans="1:18">
      <c r="A16630" t="s">
        <v>1159</v>
      </c>
      <c r="B16630" t="s">
        <v>1158</v>
      </c>
      <c r="D16630">
        <v>2021</v>
      </c>
      <c r="E16630" t="s">
        <v>1242</v>
      </c>
      <c r="F16630" t="s">
        <v>912</v>
      </c>
      <c r="G16630">
        <v>11.786875</v>
      </c>
      <c r="H16630">
        <v>-72.443069440000002</v>
      </c>
      <c r="I16630" t="s">
        <v>2871</v>
      </c>
      <c r="J16630" t="s">
        <v>2872</v>
      </c>
      <c r="K16630">
        <v>19.201000000000001</v>
      </c>
      <c r="L16630">
        <v>20.678000000000001</v>
      </c>
      <c r="O16630">
        <v>1.0131116675752994</v>
      </c>
      <c r="P16630">
        <v>2.2332506203473912</v>
      </c>
    </row>
    <row r="16631" spans="1:18">
      <c r="A16631" t="s">
        <v>1159</v>
      </c>
      <c r="B16631" t="s">
        <v>1158</v>
      </c>
      <c r="D16631">
        <v>2021</v>
      </c>
      <c r="E16631" t="s">
        <v>1242</v>
      </c>
      <c r="F16631" t="s">
        <v>912</v>
      </c>
      <c r="G16631">
        <v>11.786875</v>
      </c>
      <c r="H16631">
        <v>-72.443069440000002</v>
      </c>
      <c r="I16631" t="s">
        <v>2871</v>
      </c>
      <c r="J16631" t="s">
        <v>2872</v>
      </c>
      <c r="K16631">
        <v>20.678000000000001</v>
      </c>
      <c r="L16631">
        <v>22.155000000000001</v>
      </c>
      <c r="O16631">
        <v>1.1739203284515218</v>
      </c>
      <c r="P16631">
        <v>2.4875621890547137</v>
      </c>
      <c r="R16631">
        <v>0.49068230000000002</v>
      </c>
    </row>
    <row r="16632" spans="1:18">
      <c r="A16632" t="s">
        <v>1159</v>
      </c>
      <c r="B16632" t="s">
        <v>1158</v>
      </c>
      <c r="D16632">
        <v>2021</v>
      </c>
      <c r="E16632" t="s">
        <v>1242</v>
      </c>
      <c r="F16632" t="s">
        <v>912</v>
      </c>
      <c r="G16632">
        <v>11.786875</v>
      </c>
      <c r="H16632">
        <v>-72.443069440000002</v>
      </c>
      <c r="I16632" t="s">
        <v>2871</v>
      </c>
      <c r="J16632" t="s">
        <v>2872</v>
      </c>
      <c r="K16632">
        <v>22.155000000000001</v>
      </c>
      <c r="L16632">
        <v>23.632000000000001</v>
      </c>
      <c r="O16632">
        <v>1.0540697709437732</v>
      </c>
      <c r="P16632">
        <v>2.4875621890547137</v>
      </c>
    </row>
    <row r="16633" spans="1:18">
      <c r="A16633" t="s">
        <v>1159</v>
      </c>
      <c r="B16633" t="s">
        <v>1158</v>
      </c>
      <c r="D16633">
        <v>2021</v>
      </c>
      <c r="E16633" t="s">
        <v>1242</v>
      </c>
      <c r="F16633" t="s">
        <v>912</v>
      </c>
      <c r="G16633">
        <v>11.786875</v>
      </c>
      <c r="H16633">
        <v>-72.443069440000002</v>
      </c>
      <c r="I16633" t="s">
        <v>2871</v>
      </c>
      <c r="J16633" t="s">
        <v>2872</v>
      </c>
      <c r="K16633">
        <v>23.632000000000001</v>
      </c>
      <c r="L16633">
        <v>25.109000000000002</v>
      </c>
      <c r="O16633">
        <v>1.2049825142276125</v>
      </c>
      <c r="P16633">
        <v>2.722772277227719</v>
      </c>
    </row>
    <row r="16634" spans="1:18">
      <c r="A16634" t="s">
        <v>1159</v>
      </c>
      <c r="B16634" t="s">
        <v>1158</v>
      </c>
      <c r="D16634">
        <v>2021</v>
      </c>
      <c r="E16634" t="s">
        <v>1242</v>
      </c>
      <c r="F16634" t="s">
        <v>912</v>
      </c>
      <c r="G16634">
        <v>11.786875</v>
      </c>
      <c r="H16634">
        <v>-72.443069440000002</v>
      </c>
      <c r="I16634" t="s">
        <v>2871</v>
      </c>
      <c r="J16634" t="s">
        <v>2872</v>
      </c>
      <c r="K16634">
        <v>25.109000000000002</v>
      </c>
      <c r="L16634">
        <v>26.586000000000002</v>
      </c>
      <c r="O16634">
        <v>0.97875084260174749</v>
      </c>
      <c r="P16634">
        <v>2.722772277227719</v>
      </c>
    </row>
    <row r="16635" spans="1:18">
      <c r="A16635" t="s">
        <v>1159</v>
      </c>
      <c r="B16635" t="s">
        <v>1158</v>
      </c>
      <c r="D16635">
        <v>2021</v>
      </c>
      <c r="E16635" t="s">
        <v>1242</v>
      </c>
      <c r="F16635" t="s">
        <v>912</v>
      </c>
      <c r="G16635">
        <v>11.786875</v>
      </c>
      <c r="H16635">
        <v>-72.443069440000002</v>
      </c>
      <c r="I16635" t="s">
        <v>2871</v>
      </c>
      <c r="J16635" t="s">
        <v>2872</v>
      </c>
      <c r="K16635">
        <v>26.586000000000002</v>
      </c>
      <c r="L16635">
        <v>28.063000000000002</v>
      </c>
      <c r="O16635">
        <v>0.95730968781825121</v>
      </c>
      <c r="P16635">
        <v>2.9925187032418989</v>
      </c>
    </row>
    <row r="16636" spans="1:18">
      <c r="A16636" t="s">
        <v>1159</v>
      </c>
      <c r="B16636" t="s">
        <v>1158</v>
      </c>
      <c r="D16636">
        <v>2021</v>
      </c>
      <c r="E16636" t="s">
        <v>1242</v>
      </c>
      <c r="F16636" t="s">
        <v>912</v>
      </c>
      <c r="G16636">
        <v>11.786875</v>
      </c>
      <c r="H16636">
        <v>-72.443069440000002</v>
      </c>
      <c r="I16636" t="s">
        <v>2871</v>
      </c>
      <c r="J16636" t="s">
        <v>2872</v>
      </c>
      <c r="K16636">
        <v>28.063000000000002</v>
      </c>
      <c r="L16636">
        <v>29.540000000000003</v>
      </c>
      <c r="O16636">
        <v>1.1533038334673906</v>
      </c>
      <c r="P16636">
        <v>3.7500000000000142</v>
      </c>
      <c r="R16636">
        <v>0.45515070000000002</v>
      </c>
    </row>
    <row r="16637" spans="1:18">
      <c r="A16637" t="s">
        <v>1159</v>
      </c>
      <c r="B16637" t="s">
        <v>1158</v>
      </c>
      <c r="D16637">
        <v>2021</v>
      </c>
      <c r="E16637" t="s">
        <v>1242</v>
      </c>
      <c r="F16637" t="s">
        <v>912</v>
      </c>
      <c r="G16637">
        <v>11.786875</v>
      </c>
      <c r="H16637">
        <v>-72.443069440000002</v>
      </c>
      <c r="I16637" t="s">
        <v>2871</v>
      </c>
      <c r="J16637" t="s">
        <v>2872</v>
      </c>
      <c r="K16637">
        <v>29.540000000000003</v>
      </c>
      <c r="L16637">
        <v>31.017000000000003</v>
      </c>
      <c r="O16637">
        <v>1.2475899371948169</v>
      </c>
      <c r="P16637">
        <v>3.9800995024875334</v>
      </c>
    </row>
    <row r="16638" spans="1:18">
      <c r="A16638" t="s">
        <v>1159</v>
      </c>
      <c r="B16638" t="s">
        <v>1158</v>
      </c>
      <c r="D16638">
        <v>2021</v>
      </c>
      <c r="E16638" t="s">
        <v>1242</v>
      </c>
      <c r="F16638" t="s">
        <v>912</v>
      </c>
      <c r="G16638">
        <v>11.786875</v>
      </c>
      <c r="H16638">
        <v>-72.443069440000002</v>
      </c>
      <c r="I16638" t="s">
        <v>2871</v>
      </c>
      <c r="J16638" t="s">
        <v>2872</v>
      </c>
      <c r="K16638">
        <v>31.017000000000003</v>
      </c>
      <c r="L16638">
        <v>32.494</v>
      </c>
      <c r="O16638">
        <v>2.0384386847860898</v>
      </c>
      <c r="P16638">
        <v>1.4925373134328197</v>
      </c>
    </row>
    <row r="16639" spans="1:18">
      <c r="A16639" t="s">
        <v>1159</v>
      </c>
      <c r="B16639" t="s">
        <v>1158</v>
      </c>
      <c r="D16639">
        <v>2021</v>
      </c>
      <c r="E16639" t="s">
        <v>1242</v>
      </c>
      <c r="F16639" t="s">
        <v>912</v>
      </c>
      <c r="G16639">
        <v>11.786875</v>
      </c>
      <c r="H16639">
        <v>-72.443069440000002</v>
      </c>
      <c r="I16639" t="s">
        <v>2871</v>
      </c>
      <c r="J16639" t="s">
        <v>2872</v>
      </c>
      <c r="K16639">
        <v>32.494</v>
      </c>
      <c r="L16639">
        <v>33.971000000000004</v>
      </c>
      <c r="O16639">
        <v>1.5211021039842856</v>
      </c>
      <c r="P16639">
        <v>1.4925373134328197</v>
      </c>
    </row>
    <row r="16640" spans="1:18">
      <c r="A16640" t="s">
        <v>1159</v>
      </c>
      <c r="B16640" t="s">
        <v>1158</v>
      </c>
      <c r="D16640">
        <v>2021</v>
      </c>
      <c r="E16640" t="s">
        <v>1242</v>
      </c>
      <c r="F16640" t="s">
        <v>912</v>
      </c>
      <c r="G16640">
        <v>11.786875</v>
      </c>
      <c r="H16640">
        <v>-72.443069440000002</v>
      </c>
      <c r="I16640" t="s">
        <v>2871</v>
      </c>
      <c r="J16640" t="s">
        <v>2872</v>
      </c>
      <c r="K16640">
        <v>33.971000000000004</v>
      </c>
      <c r="L16640">
        <v>35.448</v>
      </c>
      <c r="O16640">
        <v>1.2508885763922808</v>
      </c>
      <c r="P16640">
        <v>1.9900497512437596</v>
      </c>
    </row>
    <row r="16641" spans="1:18">
      <c r="A16641" t="s">
        <v>1159</v>
      </c>
      <c r="B16641" t="s">
        <v>1158</v>
      </c>
      <c r="D16641">
        <v>2021</v>
      </c>
      <c r="E16641" t="s">
        <v>1242</v>
      </c>
      <c r="F16641" t="s">
        <v>912</v>
      </c>
      <c r="G16641">
        <v>11.786875</v>
      </c>
      <c r="H16641">
        <v>-72.443069440000002</v>
      </c>
      <c r="I16641" t="s">
        <v>2871</v>
      </c>
      <c r="J16641" t="s">
        <v>2872</v>
      </c>
      <c r="K16641">
        <v>35.448</v>
      </c>
      <c r="L16641">
        <v>36.925000000000004</v>
      </c>
      <c r="O16641">
        <v>0.75801690297164892</v>
      </c>
      <c r="P16641">
        <v>3.2418952618453858</v>
      </c>
      <c r="R16641">
        <v>0.44700689999999998</v>
      </c>
    </row>
    <row r="16642" spans="1:18">
      <c r="A16642" t="s">
        <v>1159</v>
      </c>
      <c r="B16642" t="s">
        <v>1158</v>
      </c>
      <c r="D16642">
        <v>2021</v>
      </c>
      <c r="E16642" t="s">
        <v>1242</v>
      </c>
      <c r="F16642" t="s">
        <v>912</v>
      </c>
      <c r="G16642">
        <v>11.786875</v>
      </c>
      <c r="H16642">
        <v>-72.443069440000002</v>
      </c>
      <c r="I16642" t="s">
        <v>2871</v>
      </c>
      <c r="J16642" t="s">
        <v>2872</v>
      </c>
      <c r="K16642">
        <v>36.925000000000004</v>
      </c>
      <c r="L16642">
        <v>38.402000000000001</v>
      </c>
      <c r="O16642">
        <v>1.0230075851676848</v>
      </c>
      <c r="P16642">
        <v>2.7431421446383837</v>
      </c>
    </row>
    <row r="16643" spans="1:18">
      <c r="A16643" t="s">
        <v>1159</v>
      </c>
      <c r="B16643" t="s">
        <v>1158</v>
      </c>
      <c r="D16643">
        <v>2021</v>
      </c>
      <c r="E16643" t="s">
        <v>1242</v>
      </c>
      <c r="F16643" t="s">
        <v>912</v>
      </c>
      <c r="G16643">
        <v>11.786875</v>
      </c>
      <c r="H16643">
        <v>-72.443069440000002</v>
      </c>
      <c r="I16643" t="s">
        <v>2871</v>
      </c>
      <c r="J16643" t="s">
        <v>2872</v>
      </c>
      <c r="K16643">
        <v>38.402000000000001</v>
      </c>
      <c r="L16643">
        <v>39.879000000000005</v>
      </c>
      <c r="O16643">
        <v>1.1027246991063198</v>
      </c>
      <c r="P16643">
        <v>1.7412935323383039</v>
      </c>
    </row>
    <row r="16644" spans="1:18">
      <c r="A16644" t="s">
        <v>1159</v>
      </c>
      <c r="B16644" t="s">
        <v>1158</v>
      </c>
      <c r="D16644">
        <v>2021</v>
      </c>
      <c r="E16644" t="s">
        <v>1242</v>
      </c>
      <c r="F16644" t="s">
        <v>912</v>
      </c>
      <c r="G16644">
        <v>11.786875</v>
      </c>
      <c r="H16644">
        <v>-72.443069440000002</v>
      </c>
      <c r="I16644" t="s">
        <v>2871</v>
      </c>
      <c r="J16644" t="s">
        <v>2872</v>
      </c>
      <c r="K16644">
        <v>39.879000000000005</v>
      </c>
      <c r="L16644">
        <v>41.356000000000002</v>
      </c>
      <c r="O16644">
        <v>1.3220842057374802</v>
      </c>
      <c r="P16644">
        <v>1.9950124688279232</v>
      </c>
    </row>
    <row r="16645" spans="1:18">
      <c r="A16645" t="s">
        <v>1159</v>
      </c>
      <c r="B16645" t="s">
        <v>1158</v>
      </c>
      <c r="D16645">
        <v>2021</v>
      </c>
      <c r="E16645" t="s">
        <v>1242</v>
      </c>
      <c r="F16645" t="s">
        <v>912</v>
      </c>
      <c r="G16645">
        <v>11.786875</v>
      </c>
      <c r="H16645">
        <v>-72.443069440000002</v>
      </c>
      <c r="I16645" t="s">
        <v>2871</v>
      </c>
      <c r="J16645" t="s">
        <v>2872</v>
      </c>
      <c r="K16645">
        <v>41.356000000000002</v>
      </c>
      <c r="L16645">
        <v>42.833000000000006</v>
      </c>
      <c r="O16645">
        <v>1.2247743494123757</v>
      </c>
      <c r="P16645">
        <v>1.9950124688279232</v>
      </c>
    </row>
    <row r="16646" spans="1:18">
      <c r="A16646" t="s">
        <v>1159</v>
      </c>
      <c r="B16646" t="s">
        <v>1158</v>
      </c>
      <c r="D16646">
        <v>2021</v>
      </c>
      <c r="E16646" t="s">
        <v>1242</v>
      </c>
      <c r="F16646" t="s">
        <v>912</v>
      </c>
      <c r="G16646">
        <v>11.786875</v>
      </c>
      <c r="H16646">
        <v>-72.443069440000002</v>
      </c>
      <c r="I16646" t="s">
        <v>2871</v>
      </c>
      <c r="J16646" t="s">
        <v>2872</v>
      </c>
      <c r="K16646">
        <v>42.833000000000006</v>
      </c>
      <c r="L16646">
        <v>44.31</v>
      </c>
      <c r="O16646">
        <v>1.3171362469412888</v>
      </c>
      <c r="P16646">
        <v>0.49875311720697368</v>
      </c>
      <c r="R16646">
        <v>0.65156860000000005</v>
      </c>
    </row>
    <row r="16647" spans="1:18">
      <c r="A16647" t="s">
        <v>1159</v>
      </c>
      <c r="B16647" t="s">
        <v>1158</v>
      </c>
      <c r="D16647">
        <v>2021</v>
      </c>
      <c r="E16647" t="s">
        <v>1242</v>
      </c>
      <c r="F16647" t="s">
        <v>912</v>
      </c>
      <c r="G16647">
        <v>11.786875</v>
      </c>
      <c r="H16647">
        <v>-72.443069440000002</v>
      </c>
      <c r="I16647" t="s">
        <v>2871</v>
      </c>
      <c r="J16647" t="s">
        <v>2872</v>
      </c>
      <c r="K16647">
        <v>44.31</v>
      </c>
      <c r="L16647">
        <v>48.002500000000005</v>
      </c>
      <c r="O16647">
        <v>1.1858126557893007</v>
      </c>
      <c r="P16647">
        <v>1.74</v>
      </c>
    </row>
    <row r="16648" spans="1:18">
      <c r="A16648" t="s">
        <v>1159</v>
      </c>
      <c r="B16648" t="s">
        <v>1158</v>
      </c>
      <c r="D16648">
        <v>2021</v>
      </c>
      <c r="E16648" t="s">
        <v>1242</v>
      </c>
      <c r="F16648" t="s">
        <v>912</v>
      </c>
      <c r="G16648">
        <v>11.786875</v>
      </c>
      <c r="H16648">
        <v>-72.443069440000002</v>
      </c>
      <c r="I16648" t="s">
        <v>2871</v>
      </c>
      <c r="J16648" t="s">
        <v>2872</v>
      </c>
      <c r="K16648">
        <v>48.002500000000005</v>
      </c>
      <c r="L16648">
        <v>51.695</v>
      </c>
      <c r="O16648">
        <v>0.89795140849087485</v>
      </c>
      <c r="P16648">
        <v>1.7412935323383039</v>
      </c>
      <c r="R16648">
        <v>0.71028599999999997</v>
      </c>
    </row>
    <row r="16649" spans="1:18">
      <c r="A16649" t="s">
        <v>1159</v>
      </c>
      <c r="B16649" t="s">
        <v>1158</v>
      </c>
      <c r="D16649">
        <v>2021</v>
      </c>
      <c r="E16649" t="s">
        <v>1242</v>
      </c>
      <c r="F16649" t="s">
        <v>912</v>
      </c>
      <c r="G16649">
        <v>11.786875</v>
      </c>
      <c r="H16649">
        <v>-72.443069440000002</v>
      </c>
      <c r="I16649" t="s">
        <v>2871</v>
      </c>
      <c r="J16649" t="s">
        <v>2872</v>
      </c>
      <c r="K16649">
        <v>51.695</v>
      </c>
      <c r="L16649">
        <v>55.387500000000003</v>
      </c>
      <c r="O16649">
        <v>1.1007077644948078</v>
      </c>
      <c r="P16649">
        <v>2</v>
      </c>
    </row>
    <row r="16650" spans="1:18">
      <c r="A16650" t="s">
        <v>1159</v>
      </c>
      <c r="B16650" t="s">
        <v>1158</v>
      </c>
      <c r="D16650">
        <v>2021</v>
      </c>
      <c r="E16650" t="s">
        <v>1242</v>
      </c>
      <c r="F16650" t="s">
        <v>912</v>
      </c>
      <c r="G16650">
        <v>11.786875</v>
      </c>
      <c r="H16650">
        <v>-72.443069440000002</v>
      </c>
      <c r="I16650" t="s">
        <v>2871</v>
      </c>
      <c r="J16650" t="s">
        <v>2872</v>
      </c>
      <c r="K16650">
        <v>55.387500000000003</v>
      </c>
      <c r="L16650">
        <v>59.080000000000005</v>
      </c>
      <c r="O16650">
        <v>1.1349036575084863</v>
      </c>
      <c r="P16650">
        <v>1.9950124688279232</v>
      </c>
      <c r="R16650">
        <v>0.57605649999999997</v>
      </c>
    </row>
    <row r="16651" spans="1:18">
      <c r="A16651" t="s">
        <v>1159</v>
      </c>
      <c r="B16651" t="s">
        <v>1158</v>
      </c>
      <c r="D16651">
        <v>2021</v>
      </c>
      <c r="E16651" t="s">
        <v>1242</v>
      </c>
      <c r="F16651" t="s">
        <v>912</v>
      </c>
      <c r="G16651">
        <v>11.786875</v>
      </c>
      <c r="H16651">
        <v>-72.443069440000002</v>
      </c>
      <c r="I16651" t="s">
        <v>2871</v>
      </c>
      <c r="J16651" t="s">
        <v>2872</v>
      </c>
      <c r="K16651">
        <v>59.080000000000005</v>
      </c>
      <c r="L16651">
        <v>62.772500000000001</v>
      </c>
      <c r="O16651">
        <v>1.014613281441078</v>
      </c>
      <c r="P16651">
        <v>1.99</v>
      </c>
    </row>
    <row r="16652" spans="1:18">
      <c r="A16652" t="s">
        <v>1159</v>
      </c>
      <c r="B16652" t="s">
        <v>1158</v>
      </c>
      <c r="D16652">
        <v>2021</v>
      </c>
      <c r="E16652" t="s">
        <v>1242</v>
      </c>
      <c r="F16652" t="s">
        <v>912</v>
      </c>
      <c r="G16652">
        <v>11.786875</v>
      </c>
      <c r="H16652">
        <v>-72.443069440000002</v>
      </c>
      <c r="I16652" t="s">
        <v>2871</v>
      </c>
      <c r="J16652" t="s">
        <v>2872</v>
      </c>
      <c r="K16652">
        <v>62.772500000000001</v>
      </c>
      <c r="L16652">
        <v>66.465000000000003</v>
      </c>
      <c r="O16652">
        <v>1.0340752527060961</v>
      </c>
      <c r="P16652">
        <v>1.9900497512437596</v>
      </c>
      <c r="R16652">
        <v>0.73134270000000001</v>
      </c>
    </row>
    <row r="16653" spans="1:18">
      <c r="A16653" t="s">
        <v>1159</v>
      </c>
      <c r="B16653" t="s">
        <v>1158</v>
      </c>
      <c r="D16653">
        <v>2021</v>
      </c>
      <c r="E16653" t="s">
        <v>1242</v>
      </c>
      <c r="F16653" t="s">
        <v>912</v>
      </c>
      <c r="G16653">
        <v>11.786875</v>
      </c>
      <c r="H16653">
        <v>-72.443069440000002</v>
      </c>
      <c r="I16653" t="s">
        <v>2871</v>
      </c>
      <c r="J16653" t="s">
        <v>2872</v>
      </c>
      <c r="K16653">
        <v>66.465000000000003</v>
      </c>
      <c r="L16653">
        <v>69.419000000000011</v>
      </c>
      <c r="O16653">
        <v>1.2209861066377357</v>
      </c>
      <c r="P16653">
        <v>3.233830845771152</v>
      </c>
    </row>
    <row r="16654" spans="1:18">
      <c r="A16654" t="s">
        <v>1159</v>
      </c>
      <c r="B16654" t="s">
        <v>1158</v>
      </c>
      <c r="D16654">
        <v>2021</v>
      </c>
      <c r="E16654" t="s">
        <v>1242</v>
      </c>
      <c r="F16654" t="s">
        <v>912</v>
      </c>
      <c r="G16654">
        <v>11.786875</v>
      </c>
      <c r="H16654">
        <v>-72.443069440000002</v>
      </c>
      <c r="I16654" t="s">
        <v>2871</v>
      </c>
      <c r="J16654" t="s">
        <v>2873</v>
      </c>
      <c r="K16654">
        <v>0</v>
      </c>
      <c r="L16654">
        <v>29.16</v>
      </c>
      <c r="O16654">
        <v>1.0167706085466754</v>
      </c>
      <c r="P16654">
        <v>3.6134488448845019</v>
      </c>
    </row>
    <row r="16655" spans="1:18">
      <c r="A16655" t="s">
        <v>1159</v>
      </c>
      <c r="B16655" t="s">
        <v>1158</v>
      </c>
      <c r="D16655">
        <v>2021</v>
      </c>
      <c r="E16655" t="s">
        <v>1242</v>
      </c>
      <c r="F16655" t="s">
        <v>912</v>
      </c>
      <c r="G16655">
        <v>11.786875</v>
      </c>
      <c r="H16655">
        <v>-72.443069440000002</v>
      </c>
      <c r="I16655" t="s">
        <v>2871</v>
      </c>
      <c r="J16655" t="s">
        <v>2873</v>
      </c>
      <c r="K16655">
        <v>29.16</v>
      </c>
      <c r="L16655">
        <v>58.32</v>
      </c>
      <c r="O16655">
        <v>1.1208659496865629</v>
      </c>
      <c r="P16655">
        <v>2.5653432588916445</v>
      </c>
    </row>
    <row r="16656" spans="1:18">
      <c r="A16656" t="s">
        <v>1159</v>
      </c>
      <c r="B16656" t="s">
        <v>1158</v>
      </c>
      <c r="D16656">
        <v>2021</v>
      </c>
      <c r="E16656" t="s">
        <v>1242</v>
      </c>
      <c r="F16656" t="s">
        <v>912</v>
      </c>
      <c r="G16656">
        <v>11.786875</v>
      </c>
      <c r="H16656">
        <v>-72.443069440000002</v>
      </c>
      <c r="I16656" t="s">
        <v>2871</v>
      </c>
      <c r="J16656" t="s">
        <v>2873</v>
      </c>
      <c r="K16656">
        <v>58.32</v>
      </c>
      <c r="L16656">
        <v>68.525999999999996</v>
      </c>
      <c r="O16656">
        <v>1.0869390989745589</v>
      </c>
      <c r="P16656">
        <v>2.4525577557755867</v>
      </c>
    </row>
    <row r="16657" spans="1:18">
      <c r="A16657" t="s">
        <v>1159</v>
      </c>
      <c r="B16657" t="s">
        <v>1158</v>
      </c>
      <c r="D16657">
        <v>2021</v>
      </c>
      <c r="E16657" t="s">
        <v>1242</v>
      </c>
      <c r="F16657" t="s">
        <v>912</v>
      </c>
      <c r="G16657">
        <v>11.786875</v>
      </c>
      <c r="H16657">
        <v>-72.443069440000002</v>
      </c>
      <c r="I16657" s="5" t="s">
        <v>2871</v>
      </c>
      <c r="J16657" s="5" t="s">
        <v>2874</v>
      </c>
      <c r="K16657" s="5">
        <v>0</v>
      </c>
      <c r="L16657" s="5">
        <v>29.4</v>
      </c>
      <c r="M16657" s="5"/>
      <c r="N16657" s="5"/>
      <c r="O16657" s="5">
        <v>1.0202819999999999</v>
      </c>
      <c r="P16657" s="5">
        <v>2.8620833299999999</v>
      </c>
    </row>
    <row r="16658" spans="1:18">
      <c r="A16658" t="s">
        <v>1159</v>
      </c>
      <c r="B16658" t="s">
        <v>1158</v>
      </c>
      <c r="D16658">
        <v>2021</v>
      </c>
      <c r="E16658" t="s">
        <v>1242</v>
      </c>
      <c r="F16658" t="s">
        <v>912</v>
      </c>
      <c r="G16658">
        <v>11.786875</v>
      </c>
      <c r="H16658">
        <v>-72.443069440000002</v>
      </c>
      <c r="I16658" s="5" t="s">
        <v>2871</v>
      </c>
      <c r="J16658" s="5" t="s">
        <v>2874</v>
      </c>
      <c r="K16658" s="5">
        <v>29.4</v>
      </c>
      <c r="L16658" s="5">
        <v>58.8</v>
      </c>
      <c r="M16658" s="5"/>
      <c r="N16658" s="5"/>
      <c r="O16658" s="5">
        <v>1.1438831300000001</v>
      </c>
      <c r="P16658" s="5">
        <v>2.8060380500000002</v>
      </c>
    </row>
    <row r="16659" spans="1:18">
      <c r="A16659" t="s">
        <v>1159</v>
      </c>
      <c r="B16659" t="s">
        <v>1158</v>
      </c>
      <c r="D16659">
        <v>2021</v>
      </c>
      <c r="E16659" t="s">
        <v>1242</v>
      </c>
      <c r="F16659" t="s">
        <v>912</v>
      </c>
      <c r="G16659">
        <v>11.786875</v>
      </c>
      <c r="H16659">
        <v>-72.443069440000002</v>
      </c>
      <c r="I16659" s="5" t="s">
        <v>2871</v>
      </c>
      <c r="J16659" s="5" t="s">
        <v>2874</v>
      </c>
      <c r="K16659" s="5">
        <v>58.8</v>
      </c>
      <c r="L16659" s="5">
        <v>67.62</v>
      </c>
      <c r="M16659" s="5"/>
      <c r="N16659" s="5"/>
      <c r="O16659" s="5">
        <v>0.92923566999999996</v>
      </c>
      <c r="P16659" s="5">
        <v>4.87271973</v>
      </c>
    </row>
    <row r="16660" spans="1:18">
      <c r="A16660" t="s">
        <v>1159</v>
      </c>
      <c r="B16660" t="s">
        <v>1158</v>
      </c>
      <c r="D16660">
        <v>2021</v>
      </c>
      <c r="E16660" t="s">
        <v>1242</v>
      </c>
      <c r="F16660" t="s">
        <v>912</v>
      </c>
      <c r="G16660">
        <v>11.786875</v>
      </c>
      <c r="H16660">
        <v>-72.443069440000002</v>
      </c>
      <c r="I16660" s="5" t="s">
        <v>146</v>
      </c>
      <c r="J16660" s="5" t="s">
        <v>1247</v>
      </c>
      <c r="K16660" s="5">
        <v>0</v>
      </c>
      <c r="L16660" s="5">
        <v>28.58</v>
      </c>
      <c r="M16660" s="5"/>
      <c r="N16660" s="5"/>
      <c r="O16660" s="5">
        <v>0.70163103999999998</v>
      </c>
      <c r="P16660" s="5">
        <v>8.2334162499999994</v>
      </c>
    </row>
    <row r="16661" spans="1:18">
      <c r="A16661" t="s">
        <v>1159</v>
      </c>
      <c r="B16661" t="s">
        <v>1158</v>
      </c>
      <c r="D16661">
        <v>2021</v>
      </c>
      <c r="E16661" t="s">
        <v>1242</v>
      </c>
      <c r="F16661" t="s">
        <v>912</v>
      </c>
      <c r="G16661">
        <v>11.786875</v>
      </c>
      <c r="H16661">
        <v>-72.443069440000002</v>
      </c>
      <c r="I16661" s="5" t="s">
        <v>146</v>
      </c>
      <c r="J16661" s="5" t="s">
        <v>1247</v>
      </c>
      <c r="K16661" s="5">
        <v>28.58</v>
      </c>
      <c r="L16661" s="5">
        <v>57.16</v>
      </c>
      <c r="M16661" s="5"/>
      <c r="N16661" s="5"/>
      <c r="O16661" s="5">
        <v>0.95555256</v>
      </c>
      <c r="P16661" s="5">
        <v>2.1403292199999999</v>
      </c>
    </row>
    <row r="16662" spans="1:18">
      <c r="A16662" t="s">
        <v>1159</v>
      </c>
      <c r="B16662" t="s">
        <v>1158</v>
      </c>
      <c r="D16662">
        <v>2021</v>
      </c>
      <c r="E16662" t="s">
        <v>1242</v>
      </c>
      <c r="F16662" t="s">
        <v>912</v>
      </c>
      <c r="G16662">
        <v>11.786875</v>
      </c>
      <c r="H16662">
        <v>-72.443069440000002</v>
      </c>
      <c r="I16662" s="5" t="s">
        <v>146</v>
      </c>
      <c r="J16662" s="5" t="s">
        <v>1247</v>
      </c>
      <c r="K16662" s="5">
        <v>57.16</v>
      </c>
      <c r="L16662" s="5">
        <v>87.168999999999997</v>
      </c>
      <c r="M16662" s="5"/>
      <c r="N16662" s="5"/>
      <c r="O16662" s="5">
        <v>0.99770197999999999</v>
      </c>
      <c r="P16662" s="5">
        <v>0.51196370000000002</v>
      </c>
    </row>
    <row r="16663" spans="1:18">
      <c r="A16663" t="s">
        <v>1159</v>
      </c>
      <c r="B16663" t="s">
        <v>1158</v>
      </c>
      <c r="D16663">
        <v>2021</v>
      </c>
      <c r="E16663" t="s">
        <v>1242</v>
      </c>
      <c r="F16663" t="s">
        <v>912</v>
      </c>
      <c r="G16663">
        <v>11.786875</v>
      </c>
      <c r="H16663">
        <v>-72.443069440000002</v>
      </c>
      <c r="I16663" t="s">
        <v>146</v>
      </c>
      <c r="J16663" t="s">
        <v>1246</v>
      </c>
      <c r="K16663">
        <v>0</v>
      </c>
      <c r="L16663">
        <v>25.96</v>
      </c>
      <c r="O16663">
        <v>0.93937608095173908</v>
      </c>
      <c r="P16663">
        <v>3.727310231023111</v>
      </c>
    </row>
    <row r="16664" spans="1:18">
      <c r="A16664" t="s">
        <v>1159</v>
      </c>
      <c r="B16664" t="s">
        <v>1158</v>
      </c>
      <c r="D16664">
        <v>2021</v>
      </c>
      <c r="E16664" t="s">
        <v>1242</v>
      </c>
      <c r="F16664" t="s">
        <v>912</v>
      </c>
      <c r="G16664">
        <v>11.786875</v>
      </c>
      <c r="H16664">
        <v>-72.443069440000002</v>
      </c>
      <c r="I16664" t="s">
        <v>146</v>
      </c>
      <c r="J16664" t="s">
        <v>1246</v>
      </c>
      <c r="K16664">
        <v>25.96</v>
      </c>
      <c r="L16664">
        <v>51.92</v>
      </c>
      <c r="O16664">
        <v>1.1101683193737319</v>
      </c>
      <c r="P16664">
        <v>2.1951320132013308</v>
      </c>
    </row>
    <row r="16665" spans="1:18">
      <c r="A16665" t="s">
        <v>1159</v>
      </c>
      <c r="B16665" t="s">
        <v>1158</v>
      </c>
      <c r="D16665">
        <v>2021</v>
      </c>
      <c r="E16665" t="s">
        <v>1242</v>
      </c>
      <c r="F16665" t="s">
        <v>912</v>
      </c>
      <c r="G16665">
        <v>11.786875</v>
      </c>
      <c r="H16665">
        <v>-72.443069440000002</v>
      </c>
      <c r="I16665" t="s">
        <v>146</v>
      </c>
      <c r="J16665" t="s">
        <v>1246</v>
      </c>
      <c r="K16665">
        <v>51.92</v>
      </c>
      <c r="L16665">
        <v>77.88</v>
      </c>
      <c r="O16665">
        <v>1.0879242898760721</v>
      </c>
      <c r="P16665">
        <v>5.8631100082713061</v>
      </c>
    </row>
    <row r="16666" spans="1:18">
      <c r="A16666" t="s">
        <v>1159</v>
      </c>
      <c r="B16666" t="s">
        <v>1158</v>
      </c>
      <c r="D16666">
        <v>2021</v>
      </c>
      <c r="E16666" t="s">
        <v>1242</v>
      </c>
      <c r="F16666" t="s">
        <v>912</v>
      </c>
      <c r="G16666">
        <v>11.786875</v>
      </c>
      <c r="H16666">
        <v>-72.443069440000002</v>
      </c>
      <c r="I16666" t="s">
        <v>146</v>
      </c>
      <c r="J16666" t="s">
        <v>1246</v>
      </c>
      <c r="K16666">
        <v>77.88</v>
      </c>
      <c r="L16666">
        <v>84.37</v>
      </c>
      <c r="O16666">
        <v>0.76666741483387979</v>
      </c>
      <c r="P16666">
        <v>11.120874587458744</v>
      </c>
    </row>
    <row r="16667" spans="1:18">
      <c r="A16667" t="s">
        <v>1159</v>
      </c>
      <c r="B16667" t="s">
        <v>1158</v>
      </c>
      <c r="D16667">
        <v>2021</v>
      </c>
      <c r="E16667" t="s">
        <v>1242</v>
      </c>
      <c r="F16667" t="s">
        <v>912</v>
      </c>
      <c r="G16667">
        <v>11.786875</v>
      </c>
      <c r="H16667">
        <v>-72.443069440000002</v>
      </c>
      <c r="I16667" t="s">
        <v>146</v>
      </c>
      <c r="J16667" t="s">
        <v>1245</v>
      </c>
      <c r="K16667">
        <v>0</v>
      </c>
      <c r="L16667">
        <v>23.799999999999997</v>
      </c>
      <c r="O16667">
        <v>1.0646894232659179</v>
      </c>
      <c r="P16667">
        <v>5.5688943894389382</v>
      </c>
    </row>
    <row r="16668" spans="1:18">
      <c r="A16668" t="s">
        <v>1159</v>
      </c>
      <c r="B16668" t="s">
        <v>1158</v>
      </c>
      <c r="D16668">
        <v>2021</v>
      </c>
      <c r="E16668" t="s">
        <v>1242</v>
      </c>
      <c r="F16668" t="s">
        <v>912</v>
      </c>
      <c r="G16668">
        <v>11.786875</v>
      </c>
      <c r="H16668">
        <v>-72.443069440000002</v>
      </c>
      <c r="I16668" t="s">
        <v>146</v>
      </c>
      <c r="J16668" t="s">
        <v>1245</v>
      </c>
      <c r="K16668">
        <v>23.799999999999997</v>
      </c>
      <c r="L16668">
        <v>47.599999999999994</v>
      </c>
      <c r="O16668">
        <v>1.1235291667785665</v>
      </c>
      <c r="P16668">
        <v>3.9525577557755867</v>
      </c>
    </row>
    <row r="16669" spans="1:18">
      <c r="A16669" t="s">
        <v>1159</v>
      </c>
      <c r="B16669" t="s">
        <v>1158</v>
      </c>
      <c r="D16669">
        <v>2021</v>
      </c>
      <c r="E16669" t="s">
        <v>1242</v>
      </c>
      <c r="F16669" t="s">
        <v>912</v>
      </c>
      <c r="G16669">
        <v>11.786875</v>
      </c>
      <c r="H16669">
        <v>-72.443069440000002</v>
      </c>
      <c r="I16669" t="s">
        <v>146</v>
      </c>
      <c r="J16669" t="s">
        <v>1245</v>
      </c>
      <c r="K16669">
        <v>47.599999999999994</v>
      </c>
      <c r="L16669">
        <v>71.399999999999991</v>
      </c>
      <c r="O16669">
        <v>1.2565116755557244</v>
      </c>
      <c r="P16669">
        <v>5.6456270627062679</v>
      </c>
    </row>
    <row r="16670" spans="1:18">
      <c r="A16670" t="s">
        <v>1159</v>
      </c>
      <c r="B16670" t="s">
        <v>1158</v>
      </c>
      <c r="D16670">
        <v>2021</v>
      </c>
      <c r="E16670" t="s">
        <v>1242</v>
      </c>
      <c r="F16670" t="s">
        <v>912</v>
      </c>
      <c r="G16670">
        <v>11.786875</v>
      </c>
      <c r="H16670">
        <v>-72.443069440000002</v>
      </c>
      <c r="I16670" t="s">
        <v>146</v>
      </c>
      <c r="J16670" t="s">
        <v>1245</v>
      </c>
      <c r="K16670">
        <v>71.399999999999991</v>
      </c>
      <c r="L16670">
        <v>83.3</v>
      </c>
      <c r="O16670">
        <v>1.0431095408379831</v>
      </c>
      <c r="P16670">
        <v>6.0711934156378646</v>
      </c>
    </row>
    <row r="16671" spans="1:18">
      <c r="A16671" t="s">
        <v>1159</v>
      </c>
      <c r="B16671" t="s">
        <v>1158</v>
      </c>
      <c r="D16671">
        <v>2021</v>
      </c>
      <c r="E16671" t="s">
        <v>1242</v>
      </c>
      <c r="F16671" t="s">
        <v>912</v>
      </c>
      <c r="G16671">
        <v>11.786875</v>
      </c>
      <c r="H16671">
        <v>-72.443069440000002</v>
      </c>
      <c r="I16671" t="s">
        <v>2871</v>
      </c>
      <c r="J16671" t="s">
        <v>2875</v>
      </c>
      <c r="K16671">
        <v>0</v>
      </c>
      <c r="L16671">
        <v>1.5028999999999999</v>
      </c>
      <c r="O16671">
        <v>0.31991690280752383</v>
      </c>
      <c r="P16671">
        <v>3.47</v>
      </c>
      <c r="R16671">
        <v>1.0198331</v>
      </c>
    </row>
    <row r="16672" spans="1:18">
      <c r="A16672" t="s">
        <v>1159</v>
      </c>
      <c r="B16672" t="s">
        <v>1158</v>
      </c>
      <c r="D16672">
        <v>2021</v>
      </c>
      <c r="E16672" t="s">
        <v>1242</v>
      </c>
      <c r="F16672" t="s">
        <v>912</v>
      </c>
      <c r="G16672">
        <v>11.786875</v>
      </c>
      <c r="H16672">
        <v>-72.443069440000002</v>
      </c>
      <c r="I16672" t="s">
        <v>2871</v>
      </c>
      <c r="J16672" t="s">
        <v>2875</v>
      </c>
      <c r="K16672">
        <v>1.5028999999999999</v>
      </c>
      <c r="L16672">
        <v>3.0057999999999998</v>
      </c>
      <c r="O16672">
        <v>0.65760363170456304</v>
      </c>
      <c r="P16672">
        <v>3.47</v>
      </c>
    </row>
    <row r="16673" spans="1:18">
      <c r="A16673" t="s">
        <v>1159</v>
      </c>
      <c r="B16673" t="s">
        <v>1158</v>
      </c>
      <c r="D16673">
        <v>2021</v>
      </c>
      <c r="E16673" t="s">
        <v>1242</v>
      </c>
      <c r="F16673" t="s">
        <v>912</v>
      </c>
      <c r="G16673">
        <v>11.786875</v>
      </c>
      <c r="H16673">
        <v>-72.443069440000002</v>
      </c>
      <c r="I16673" t="s">
        <v>2871</v>
      </c>
      <c r="J16673" t="s">
        <v>2875</v>
      </c>
      <c r="K16673">
        <v>3.0057999999999998</v>
      </c>
      <c r="L16673">
        <v>4.5086999999999993</v>
      </c>
      <c r="O16673">
        <v>0.56548269206145096</v>
      </c>
      <c r="P16673">
        <v>3.47</v>
      </c>
      <c r="R16673">
        <v>0.56739969999999995</v>
      </c>
    </row>
    <row r="16674" spans="1:18">
      <c r="A16674" t="s">
        <v>1159</v>
      </c>
      <c r="B16674" t="s">
        <v>1158</v>
      </c>
      <c r="D16674">
        <v>2021</v>
      </c>
      <c r="E16674" t="s">
        <v>1242</v>
      </c>
      <c r="F16674" t="s">
        <v>912</v>
      </c>
      <c r="G16674">
        <v>11.786875</v>
      </c>
      <c r="H16674">
        <v>-72.443069440000002</v>
      </c>
      <c r="I16674" t="s">
        <v>2871</v>
      </c>
      <c r="J16674" t="s">
        <v>2875</v>
      </c>
      <c r="K16674">
        <v>4.5086999999999993</v>
      </c>
      <c r="L16674">
        <v>6.0115999999999996</v>
      </c>
      <c r="O16674">
        <v>0.64382601316556376</v>
      </c>
      <c r="P16674">
        <v>3.47</v>
      </c>
    </row>
    <row r="16675" spans="1:18">
      <c r="A16675" t="s">
        <v>1159</v>
      </c>
      <c r="B16675" t="s">
        <v>1158</v>
      </c>
      <c r="D16675">
        <v>2021</v>
      </c>
      <c r="E16675" t="s">
        <v>1242</v>
      </c>
      <c r="F16675" t="s">
        <v>912</v>
      </c>
      <c r="G16675">
        <v>11.786875</v>
      </c>
      <c r="H16675">
        <v>-72.443069440000002</v>
      </c>
      <c r="I16675" t="s">
        <v>2871</v>
      </c>
      <c r="J16675" t="s">
        <v>2875</v>
      </c>
      <c r="K16675">
        <v>6.0115999999999996</v>
      </c>
      <c r="L16675">
        <v>7.5145</v>
      </c>
      <c r="O16675">
        <v>1.1463038657643581</v>
      </c>
      <c r="P16675">
        <v>3.47</v>
      </c>
      <c r="R16675">
        <v>0.37252299999999999</v>
      </c>
    </row>
    <row r="16676" spans="1:18">
      <c r="A16676" t="s">
        <v>1159</v>
      </c>
      <c r="B16676" t="s">
        <v>1158</v>
      </c>
      <c r="D16676">
        <v>2021</v>
      </c>
      <c r="E16676" t="s">
        <v>1242</v>
      </c>
      <c r="F16676" t="s">
        <v>912</v>
      </c>
      <c r="G16676">
        <v>11.786875</v>
      </c>
      <c r="H16676">
        <v>-72.443069440000002</v>
      </c>
      <c r="I16676" t="s">
        <v>2871</v>
      </c>
      <c r="J16676" t="s">
        <v>2875</v>
      </c>
      <c r="K16676">
        <v>7.5145</v>
      </c>
      <c r="L16676">
        <v>9.0173999999999985</v>
      </c>
      <c r="O16676">
        <v>0.73162456267879472</v>
      </c>
      <c r="P16676">
        <v>3.47</v>
      </c>
    </row>
    <row r="16677" spans="1:18">
      <c r="A16677" t="s">
        <v>1159</v>
      </c>
      <c r="B16677" t="s">
        <v>1158</v>
      </c>
      <c r="D16677">
        <v>2021</v>
      </c>
      <c r="E16677" t="s">
        <v>1242</v>
      </c>
      <c r="F16677" t="s">
        <v>912</v>
      </c>
      <c r="G16677">
        <v>11.786875</v>
      </c>
      <c r="H16677">
        <v>-72.443069440000002</v>
      </c>
      <c r="I16677" t="s">
        <v>2871</v>
      </c>
      <c r="J16677" t="s">
        <v>2875</v>
      </c>
      <c r="K16677">
        <v>9.0173999999999985</v>
      </c>
      <c r="L16677">
        <v>10.520299999999999</v>
      </c>
      <c r="O16677">
        <v>0.81293952699720085</v>
      </c>
      <c r="P16677">
        <v>3.47</v>
      </c>
    </row>
    <row r="16678" spans="1:18">
      <c r="A16678" t="s">
        <v>1159</v>
      </c>
      <c r="B16678" t="s">
        <v>1158</v>
      </c>
      <c r="D16678">
        <v>2021</v>
      </c>
      <c r="E16678" t="s">
        <v>1242</v>
      </c>
      <c r="F16678" t="s">
        <v>912</v>
      </c>
      <c r="G16678">
        <v>11.786875</v>
      </c>
      <c r="H16678">
        <v>-72.443069440000002</v>
      </c>
      <c r="I16678" t="s">
        <v>2871</v>
      </c>
      <c r="J16678" t="s">
        <v>2875</v>
      </c>
      <c r="K16678">
        <v>10.520299999999999</v>
      </c>
      <c r="L16678">
        <v>12.023199999999999</v>
      </c>
      <c r="O16678">
        <v>0.79592011586079014</v>
      </c>
      <c r="P16678">
        <v>3.47</v>
      </c>
    </row>
    <row r="16679" spans="1:18">
      <c r="A16679" t="s">
        <v>1159</v>
      </c>
      <c r="B16679" t="s">
        <v>1158</v>
      </c>
      <c r="D16679">
        <v>2021</v>
      </c>
      <c r="E16679" t="s">
        <v>1242</v>
      </c>
      <c r="F16679" t="s">
        <v>912</v>
      </c>
      <c r="G16679">
        <v>11.786875</v>
      </c>
      <c r="H16679">
        <v>-72.443069440000002</v>
      </c>
      <c r="I16679" t="s">
        <v>2871</v>
      </c>
      <c r="J16679" t="s">
        <v>2875</v>
      </c>
      <c r="K16679">
        <v>12.023199999999999</v>
      </c>
      <c r="L16679">
        <v>13.5261</v>
      </c>
      <c r="O16679">
        <v>0.93693809384819371</v>
      </c>
      <c r="P16679">
        <v>3.47</v>
      </c>
    </row>
    <row r="16680" spans="1:18">
      <c r="A16680" t="s">
        <v>1159</v>
      </c>
      <c r="B16680" t="s">
        <v>1158</v>
      </c>
      <c r="D16680">
        <v>2021</v>
      </c>
      <c r="E16680" t="s">
        <v>1242</v>
      </c>
      <c r="F16680" t="s">
        <v>912</v>
      </c>
      <c r="G16680">
        <v>11.786875</v>
      </c>
      <c r="H16680">
        <v>-72.443069440000002</v>
      </c>
      <c r="I16680" t="s">
        <v>2871</v>
      </c>
      <c r="J16680" t="s">
        <v>2875</v>
      </c>
      <c r="K16680">
        <v>13.5261</v>
      </c>
      <c r="L16680">
        <v>15.029</v>
      </c>
      <c r="O16680">
        <v>1.5266741971939828</v>
      </c>
      <c r="P16680">
        <v>3.47</v>
      </c>
      <c r="R16680">
        <v>0.35215000000000002</v>
      </c>
    </row>
    <row r="16681" spans="1:18">
      <c r="A16681" t="s">
        <v>1159</v>
      </c>
      <c r="B16681" t="s">
        <v>1158</v>
      </c>
      <c r="D16681">
        <v>2021</v>
      </c>
      <c r="E16681" t="s">
        <v>1242</v>
      </c>
      <c r="F16681" t="s">
        <v>912</v>
      </c>
      <c r="G16681">
        <v>11.786875</v>
      </c>
      <c r="H16681">
        <v>-72.443069440000002</v>
      </c>
      <c r="I16681" t="s">
        <v>2871</v>
      </c>
      <c r="J16681" t="s">
        <v>2875</v>
      </c>
      <c r="K16681">
        <v>15.029</v>
      </c>
      <c r="L16681">
        <v>16.5319</v>
      </c>
      <c r="O16681">
        <v>1.1581904386215338</v>
      </c>
      <c r="P16681">
        <v>3.47</v>
      </c>
    </row>
    <row r="16682" spans="1:18">
      <c r="A16682" t="s">
        <v>1159</v>
      </c>
      <c r="B16682" t="s">
        <v>1158</v>
      </c>
      <c r="D16682">
        <v>2021</v>
      </c>
      <c r="E16682" t="s">
        <v>1242</v>
      </c>
      <c r="F16682" t="s">
        <v>912</v>
      </c>
      <c r="G16682">
        <v>11.786875</v>
      </c>
      <c r="H16682">
        <v>-72.443069440000002</v>
      </c>
      <c r="I16682" t="s">
        <v>2871</v>
      </c>
      <c r="J16682" t="s">
        <v>2875</v>
      </c>
      <c r="K16682">
        <v>16.5319</v>
      </c>
      <c r="L16682">
        <v>18.034799999999997</v>
      </c>
      <c r="O16682">
        <v>0.8248260998543786</v>
      </c>
      <c r="P16682">
        <v>3.47</v>
      </c>
    </row>
    <row r="16683" spans="1:18">
      <c r="A16683" t="s">
        <v>1159</v>
      </c>
      <c r="B16683" t="s">
        <v>1158</v>
      </c>
      <c r="D16683">
        <v>2021</v>
      </c>
      <c r="E16683" t="s">
        <v>1242</v>
      </c>
      <c r="F16683" t="s">
        <v>912</v>
      </c>
      <c r="G16683">
        <v>11.786875</v>
      </c>
      <c r="H16683">
        <v>-72.443069440000002</v>
      </c>
      <c r="I16683" t="s">
        <v>2871</v>
      </c>
      <c r="J16683" t="s">
        <v>2875</v>
      </c>
      <c r="K16683">
        <v>18.034799999999997</v>
      </c>
      <c r="L16683">
        <v>19.537699999999997</v>
      </c>
      <c r="O16683">
        <v>0.89938732959484302</v>
      </c>
      <c r="P16683">
        <v>3.47</v>
      </c>
    </row>
    <row r="16684" spans="1:18">
      <c r="A16684" t="s">
        <v>1159</v>
      </c>
      <c r="B16684" t="s">
        <v>1158</v>
      </c>
      <c r="D16684">
        <v>2021</v>
      </c>
      <c r="E16684" t="s">
        <v>1242</v>
      </c>
      <c r="F16684" t="s">
        <v>912</v>
      </c>
      <c r="G16684">
        <v>11.786875</v>
      </c>
      <c r="H16684">
        <v>-72.443069440000002</v>
      </c>
      <c r="I16684" t="s">
        <v>2871</v>
      </c>
      <c r="J16684" t="s">
        <v>2875</v>
      </c>
      <c r="K16684">
        <v>19.537699999999997</v>
      </c>
      <c r="L16684">
        <v>21.040599999999998</v>
      </c>
      <c r="O16684">
        <v>1.0020440951795431</v>
      </c>
      <c r="P16684">
        <v>3.47</v>
      </c>
    </row>
    <row r="16685" spans="1:18">
      <c r="A16685" t="s">
        <v>1159</v>
      </c>
      <c r="B16685" t="s">
        <v>1158</v>
      </c>
      <c r="D16685">
        <v>2021</v>
      </c>
      <c r="E16685" t="s">
        <v>1242</v>
      </c>
      <c r="F16685" t="s">
        <v>912</v>
      </c>
      <c r="G16685">
        <v>11.786875</v>
      </c>
      <c r="H16685">
        <v>-72.443069440000002</v>
      </c>
      <c r="I16685" t="s">
        <v>2871</v>
      </c>
      <c r="J16685" t="s">
        <v>2875</v>
      </c>
      <c r="K16685">
        <v>21.040599999999998</v>
      </c>
      <c r="L16685">
        <v>22.543499999999998</v>
      </c>
      <c r="O16685">
        <v>1.163053127517651</v>
      </c>
      <c r="P16685">
        <v>3.47</v>
      </c>
      <c r="R16685">
        <v>0.28050140000000001</v>
      </c>
    </row>
    <row r="16686" spans="1:18">
      <c r="A16686" t="s">
        <v>1159</v>
      </c>
      <c r="B16686" t="s">
        <v>1158</v>
      </c>
      <c r="D16686">
        <v>2021</v>
      </c>
      <c r="E16686" t="s">
        <v>1242</v>
      </c>
      <c r="F16686" t="s">
        <v>912</v>
      </c>
      <c r="G16686">
        <v>11.786875</v>
      </c>
      <c r="H16686">
        <v>-72.443069440000002</v>
      </c>
      <c r="I16686" t="s">
        <v>2871</v>
      </c>
      <c r="J16686" t="s">
        <v>2875</v>
      </c>
      <c r="K16686">
        <v>22.543499999999998</v>
      </c>
      <c r="L16686">
        <v>24.046399999999998</v>
      </c>
      <c r="O16686">
        <v>1.1417113262513583</v>
      </c>
      <c r="P16686">
        <v>3.47</v>
      </c>
    </row>
    <row r="16687" spans="1:18">
      <c r="A16687" t="s">
        <v>1159</v>
      </c>
      <c r="B16687" t="s">
        <v>1158</v>
      </c>
      <c r="D16687">
        <v>2021</v>
      </c>
      <c r="E16687" t="s">
        <v>1242</v>
      </c>
      <c r="F16687" t="s">
        <v>912</v>
      </c>
      <c r="G16687">
        <v>11.786875</v>
      </c>
      <c r="H16687">
        <v>-72.443069440000002</v>
      </c>
      <c r="I16687" t="s">
        <v>2871</v>
      </c>
      <c r="J16687" t="s">
        <v>2875</v>
      </c>
      <c r="K16687">
        <v>24.046399999999998</v>
      </c>
      <c r="L16687">
        <v>25.549299999999999</v>
      </c>
      <c r="O16687">
        <v>1.0922739891408317</v>
      </c>
      <c r="P16687">
        <v>3.4653465346534489</v>
      </c>
    </row>
    <row r="16688" spans="1:18">
      <c r="A16688" t="s">
        <v>1159</v>
      </c>
      <c r="B16688" t="s">
        <v>1158</v>
      </c>
      <c r="D16688">
        <v>2021</v>
      </c>
      <c r="E16688" t="s">
        <v>1242</v>
      </c>
      <c r="F16688" t="s">
        <v>912</v>
      </c>
      <c r="G16688">
        <v>11.786875</v>
      </c>
      <c r="H16688">
        <v>-72.443069440000002</v>
      </c>
      <c r="I16688" t="s">
        <v>2871</v>
      </c>
      <c r="J16688" t="s">
        <v>2875</v>
      </c>
      <c r="K16688">
        <v>25.549299999999999</v>
      </c>
      <c r="L16688">
        <v>27.052199999999999</v>
      </c>
      <c r="O16688">
        <v>0.91667689011437137</v>
      </c>
      <c r="P16688">
        <v>2.9702970297029765</v>
      </c>
    </row>
    <row r="16689" spans="1:18">
      <c r="A16689" t="s">
        <v>1159</v>
      </c>
      <c r="B16689" t="s">
        <v>1158</v>
      </c>
      <c r="D16689">
        <v>2021</v>
      </c>
      <c r="E16689" t="s">
        <v>1242</v>
      </c>
      <c r="F16689" t="s">
        <v>912</v>
      </c>
      <c r="G16689">
        <v>11.786875</v>
      </c>
      <c r="H16689">
        <v>-72.443069440000002</v>
      </c>
      <c r="I16689" t="s">
        <v>2871</v>
      </c>
      <c r="J16689" t="s">
        <v>2875</v>
      </c>
      <c r="K16689">
        <v>27.052199999999999</v>
      </c>
      <c r="L16689">
        <v>28.555099999999999</v>
      </c>
      <c r="O16689">
        <v>1.006366485309425</v>
      </c>
      <c r="P16689">
        <v>2.9702970297029765</v>
      </c>
    </row>
    <row r="16690" spans="1:18">
      <c r="A16690" t="s">
        <v>1159</v>
      </c>
      <c r="B16690" t="s">
        <v>1158</v>
      </c>
      <c r="D16690">
        <v>2021</v>
      </c>
      <c r="E16690" t="s">
        <v>1242</v>
      </c>
      <c r="F16690" t="s">
        <v>912</v>
      </c>
      <c r="G16690">
        <v>11.786875</v>
      </c>
      <c r="H16690">
        <v>-72.443069440000002</v>
      </c>
      <c r="I16690" t="s">
        <v>2871</v>
      </c>
      <c r="J16690" t="s">
        <v>2875</v>
      </c>
      <c r="K16690">
        <v>28.555099999999999</v>
      </c>
      <c r="L16690">
        <v>30.058</v>
      </c>
      <c r="O16690">
        <v>0.78106189978932039</v>
      </c>
      <c r="P16690">
        <v>3.2178217821782198</v>
      </c>
      <c r="R16690">
        <v>0.36910559999999998</v>
      </c>
    </row>
    <row r="16691" spans="1:18">
      <c r="A16691" t="s">
        <v>1159</v>
      </c>
      <c r="B16691" t="s">
        <v>1158</v>
      </c>
      <c r="D16691">
        <v>2021</v>
      </c>
      <c r="E16691" t="s">
        <v>1242</v>
      </c>
      <c r="F16691" t="s">
        <v>912</v>
      </c>
      <c r="G16691">
        <v>11.786875</v>
      </c>
      <c r="H16691">
        <v>-72.443069440000002</v>
      </c>
      <c r="I16691" t="s">
        <v>2871</v>
      </c>
      <c r="J16691" t="s">
        <v>2875</v>
      </c>
      <c r="K16691">
        <v>30.058</v>
      </c>
      <c r="L16691">
        <v>31.560899999999997</v>
      </c>
      <c r="O16691">
        <v>1.1084829521278923</v>
      </c>
      <c r="P16691">
        <v>3.2178217821782198</v>
      </c>
    </row>
    <row r="16692" spans="1:18">
      <c r="A16692" t="s">
        <v>1159</v>
      </c>
      <c r="B16692" t="s">
        <v>1158</v>
      </c>
      <c r="D16692">
        <v>2021</v>
      </c>
      <c r="E16692" t="s">
        <v>1242</v>
      </c>
      <c r="F16692" t="s">
        <v>912</v>
      </c>
      <c r="G16692">
        <v>11.786875</v>
      </c>
      <c r="H16692">
        <v>-72.443069440000002</v>
      </c>
      <c r="I16692" t="s">
        <v>2871</v>
      </c>
      <c r="J16692" t="s">
        <v>2875</v>
      </c>
      <c r="K16692">
        <v>31.560899999999997</v>
      </c>
      <c r="L16692">
        <v>33.063800000000001</v>
      </c>
      <c r="O16692">
        <v>0.65895437862014949</v>
      </c>
      <c r="P16692">
        <v>2.722772277227719</v>
      </c>
    </row>
    <row r="16693" spans="1:18">
      <c r="A16693" t="s">
        <v>1159</v>
      </c>
      <c r="B16693" t="s">
        <v>1158</v>
      </c>
      <c r="D16693">
        <v>2021</v>
      </c>
      <c r="E16693" t="s">
        <v>1242</v>
      </c>
      <c r="F16693" t="s">
        <v>912</v>
      </c>
      <c r="G16693">
        <v>11.786875</v>
      </c>
      <c r="H16693">
        <v>-72.443069440000002</v>
      </c>
      <c r="I16693" t="s">
        <v>2871</v>
      </c>
      <c r="J16693" t="s">
        <v>2875</v>
      </c>
      <c r="K16693">
        <v>33.063800000000001</v>
      </c>
      <c r="L16693">
        <v>34.566699999999997</v>
      </c>
      <c r="O16693">
        <v>1.3948412982325822</v>
      </c>
      <c r="P16693">
        <v>4.2079207920792072</v>
      </c>
    </row>
    <row r="16694" spans="1:18">
      <c r="A16694" t="s">
        <v>1159</v>
      </c>
      <c r="B16694" t="s">
        <v>1158</v>
      </c>
      <c r="D16694">
        <v>2021</v>
      </c>
      <c r="E16694" t="s">
        <v>1242</v>
      </c>
      <c r="F16694" t="s">
        <v>912</v>
      </c>
      <c r="G16694">
        <v>11.786875</v>
      </c>
      <c r="H16694">
        <v>-72.443069440000002</v>
      </c>
      <c r="I16694" t="s">
        <v>2871</v>
      </c>
      <c r="J16694" t="s">
        <v>2875</v>
      </c>
      <c r="K16694">
        <v>34.566699999999997</v>
      </c>
      <c r="L16694">
        <v>36.069599999999994</v>
      </c>
      <c r="O16694">
        <v>0.90019777774419796</v>
      </c>
      <c r="P16694">
        <v>4.4554455445544363</v>
      </c>
    </row>
    <row r="16695" spans="1:18">
      <c r="A16695" t="s">
        <v>1159</v>
      </c>
      <c r="B16695" t="s">
        <v>1158</v>
      </c>
      <c r="D16695">
        <v>2021</v>
      </c>
      <c r="E16695" t="s">
        <v>1242</v>
      </c>
      <c r="F16695" t="s">
        <v>912</v>
      </c>
      <c r="G16695">
        <v>11.786875</v>
      </c>
      <c r="H16695">
        <v>-72.443069440000002</v>
      </c>
      <c r="I16695" t="s">
        <v>2871</v>
      </c>
      <c r="J16695" t="s">
        <v>2875</v>
      </c>
      <c r="K16695">
        <v>36.069599999999994</v>
      </c>
      <c r="L16695">
        <v>37.572499999999998</v>
      </c>
      <c r="O16695">
        <v>0.79267832326337673</v>
      </c>
      <c r="P16695">
        <v>4.4665012406948108</v>
      </c>
      <c r="R16695">
        <v>0.37484099999999998</v>
      </c>
    </row>
    <row r="16696" spans="1:18">
      <c r="A16696" t="s">
        <v>1159</v>
      </c>
      <c r="B16696" t="s">
        <v>1158</v>
      </c>
      <c r="D16696">
        <v>2021</v>
      </c>
      <c r="E16696" t="s">
        <v>1242</v>
      </c>
      <c r="F16696" t="s">
        <v>912</v>
      </c>
      <c r="G16696">
        <v>11.786875</v>
      </c>
      <c r="H16696">
        <v>-72.443069440000002</v>
      </c>
      <c r="I16696" t="s">
        <v>2871</v>
      </c>
      <c r="J16696" t="s">
        <v>2875</v>
      </c>
      <c r="K16696">
        <v>37.572499999999998</v>
      </c>
      <c r="L16696">
        <v>39.075399999999995</v>
      </c>
      <c r="O16696">
        <v>0.88750075673766937</v>
      </c>
      <c r="P16696">
        <v>2.9702970297029765</v>
      </c>
    </row>
    <row r="16697" spans="1:18">
      <c r="A16697" t="s">
        <v>1159</v>
      </c>
      <c r="B16697" t="s">
        <v>1158</v>
      </c>
      <c r="D16697">
        <v>2021</v>
      </c>
      <c r="E16697" t="s">
        <v>1242</v>
      </c>
      <c r="F16697" t="s">
        <v>912</v>
      </c>
      <c r="G16697">
        <v>11.786875</v>
      </c>
      <c r="H16697">
        <v>-72.443069440000002</v>
      </c>
      <c r="I16697" t="s">
        <v>2871</v>
      </c>
      <c r="J16697" t="s">
        <v>2875</v>
      </c>
      <c r="K16697">
        <v>39.075399999999995</v>
      </c>
      <c r="L16697">
        <v>40.578299999999999</v>
      </c>
      <c r="O16697">
        <v>1.3505367994012842</v>
      </c>
      <c r="P16697">
        <v>2.9702970297029765</v>
      </c>
    </row>
    <row r="16698" spans="1:18">
      <c r="A16698" t="s">
        <v>1159</v>
      </c>
      <c r="B16698" t="s">
        <v>1158</v>
      </c>
      <c r="D16698">
        <v>2021</v>
      </c>
      <c r="E16698" t="s">
        <v>1242</v>
      </c>
      <c r="F16698" t="s">
        <v>912</v>
      </c>
      <c r="G16698">
        <v>11.786875</v>
      </c>
      <c r="H16698">
        <v>-72.443069440000002</v>
      </c>
      <c r="I16698" t="s">
        <v>2871</v>
      </c>
      <c r="J16698" t="s">
        <v>2875</v>
      </c>
      <c r="K16698">
        <v>40.578299999999999</v>
      </c>
      <c r="L16698">
        <v>42.081199999999995</v>
      </c>
      <c r="O16698">
        <v>1.1300949027773026</v>
      </c>
      <c r="P16698">
        <v>3.4653465346534489</v>
      </c>
    </row>
    <row r="16699" spans="1:18">
      <c r="A16699" t="s">
        <v>1159</v>
      </c>
      <c r="B16699" t="s">
        <v>1158</v>
      </c>
      <c r="D16699">
        <v>2021</v>
      </c>
      <c r="E16699" t="s">
        <v>1242</v>
      </c>
      <c r="F16699" t="s">
        <v>912</v>
      </c>
      <c r="G16699">
        <v>11.786875</v>
      </c>
      <c r="H16699">
        <v>-72.443069440000002</v>
      </c>
      <c r="I16699" t="s">
        <v>2871</v>
      </c>
      <c r="J16699" t="s">
        <v>2875</v>
      </c>
      <c r="K16699">
        <v>42.081199999999995</v>
      </c>
      <c r="L16699">
        <v>43.584099999999999</v>
      </c>
      <c r="O16699">
        <v>0.8015932529062586</v>
      </c>
      <c r="P16699">
        <v>3.9603960396039639</v>
      </c>
    </row>
    <row r="16700" spans="1:18">
      <c r="A16700" t="s">
        <v>1159</v>
      </c>
      <c r="B16700" t="s">
        <v>1158</v>
      </c>
      <c r="D16700">
        <v>2021</v>
      </c>
      <c r="E16700" t="s">
        <v>1242</v>
      </c>
      <c r="F16700" t="s">
        <v>912</v>
      </c>
      <c r="G16700">
        <v>11.786875</v>
      </c>
      <c r="H16700">
        <v>-72.443069440000002</v>
      </c>
      <c r="I16700" t="s">
        <v>2871</v>
      </c>
      <c r="J16700" t="s">
        <v>2875</v>
      </c>
      <c r="K16700">
        <v>43.584099999999999</v>
      </c>
      <c r="L16700">
        <v>45.086999999999996</v>
      </c>
      <c r="O16700">
        <v>1.4164532488819925</v>
      </c>
      <c r="P16700">
        <v>4.2079207920792072</v>
      </c>
      <c r="R16700">
        <v>0.4045762</v>
      </c>
    </row>
    <row r="16701" spans="1:18">
      <c r="A16701" t="s">
        <v>1159</v>
      </c>
      <c r="B16701" t="s">
        <v>1158</v>
      </c>
      <c r="D16701">
        <v>2021</v>
      </c>
      <c r="E16701" t="s">
        <v>1242</v>
      </c>
      <c r="F16701" t="s">
        <v>912</v>
      </c>
      <c r="G16701">
        <v>11.786875</v>
      </c>
      <c r="H16701">
        <v>-72.443069440000002</v>
      </c>
      <c r="I16701" t="s">
        <v>2871</v>
      </c>
      <c r="J16701" t="s">
        <v>2875</v>
      </c>
      <c r="K16701">
        <v>45.086999999999996</v>
      </c>
      <c r="L16701">
        <v>48.844249999999995</v>
      </c>
      <c r="O16701">
        <v>0.98751077876616966</v>
      </c>
      <c r="P16701">
        <v>2.4752475247524615</v>
      </c>
    </row>
    <row r="16702" spans="1:18">
      <c r="A16702" t="s">
        <v>1159</v>
      </c>
      <c r="B16702" t="s">
        <v>1158</v>
      </c>
      <c r="D16702">
        <v>2021</v>
      </c>
      <c r="E16702" t="s">
        <v>1242</v>
      </c>
      <c r="F16702" t="s">
        <v>912</v>
      </c>
      <c r="G16702">
        <v>11.786875</v>
      </c>
      <c r="H16702">
        <v>-72.443069440000002</v>
      </c>
      <c r="I16702" t="s">
        <v>2871</v>
      </c>
      <c r="J16702" t="s">
        <v>2875</v>
      </c>
      <c r="K16702">
        <v>48.844249999999995</v>
      </c>
      <c r="L16702">
        <v>52.601499999999994</v>
      </c>
      <c r="O16702">
        <v>0.81612801011634428</v>
      </c>
      <c r="P16702">
        <v>2.4752475247524615</v>
      </c>
      <c r="R16702">
        <v>0.2193734</v>
      </c>
    </row>
    <row r="16703" spans="1:18">
      <c r="A16703" t="s">
        <v>1159</v>
      </c>
      <c r="B16703" t="s">
        <v>1158</v>
      </c>
      <c r="D16703">
        <v>2021</v>
      </c>
      <c r="E16703" t="s">
        <v>1242</v>
      </c>
      <c r="F16703" t="s">
        <v>912</v>
      </c>
      <c r="G16703">
        <v>11.786875</v>
      </c>
      <c r="H16703">
        <v>-72.443069440000002</v>
      </c>
      <c r="I16703" t="s">
        <v>2871</v>
      </c>
      <c r="J16703" t="s">
        <v>2875</v>
      </c>
      <c r="K16703">
        <v>52.601499999999994</v>
      </c>
      <c r="L16703">
        <v>56.358749999999993</v>
      </c>
      <c r="O16703">
        <v>1.0246833338831558</v>
      </c>
      <c r="P16703">
        <v>3.9603960396039639</v>
      </c>
    </row>
    <row r="16704" spans="1:18">
      <c r="A16704" t="s">
        <v>1159</v>
      </c>
      <c r="B16704" t="s">
        <v>1158</v>
      </c>
      <c r="D16704">
        <v>2021</v>
      </c>
      <c r="E16704" t="s">
        <v>1242</v>
      </c>
      <c r="F16704" t="s">
        <v>912</v>
      </c>
      <c r="G16704">
        <v>11.786875</v>
      </c>
      <c r="H16704">
        <v>-72.443069440000002</v>
      </c>
      <c r="I16704" t="s">
        <v>2871</v>
      </c>
      <c r="J16704" t="s">
        <v>2875</v>
      </c>
      <c r="K16704">
        <v>56.358749999999993</v>
      </c>
      <c r="L16704">
        <v>60.116</v>
      </c>
      <c r="O16704">
        <v>1.2548506082993756</v>
      </c>
      <c r="P16704">
        <v>3.9603960396039639</v>
      </c>
      <c r="R16704">
        <v>0.56837190000000004</v>
      </c>
    </row>
    <row r="16705" spans="1:18">
      <c r="A16705" t="s">
        <v>1159</v>
      </c>
      <c r="B16705" t="s">
        <v>1158</v>
      </c>
      <c r="D16705">
        <v>2021</v>
      </c>
      <c r="E16705" t="s">
        <v>1242</v>
      </c>
      <c r="F16705" t="s">
        <v>912</v>
      </c>
      <c r="G16705">
        <v>11.786875</v>
      </c>
      <c r="H16705">
        <v>-72.443069440000002</v>
      </c>
      <c r="I16705" t="s">
        <v>2871</v>
      </c>
      <c r="J16705" t="s">
        <v>2875</v>
      </c>
      <c r="K16705">
        <v>60.116</v>
      </c>
      <c r="L16705">
        <v>63.873249999999999</v>
      </c>
      <c r="O16705">
        <v>1.5599032917158073</v>
      </c>
      <c r="P16705">
        <v>4.9504950495049513</v>
      </c>
    </row>
    <row r="16706" spans="1:18">
      <c r="A16706" t="s">
        <v>1159</v>
      </c>
      <c r="B16706" t="s">
        <v>1158</v>
      </c>
      <c r="D16706">
        <v>2021</v>
      </c>
      <c r="E16706" t="s">
        <v>1242</v>
      </c>
      <c r="F16706" t="s">
        <v>912</v>
      </c>
      <c r="G16706">
        <v>11.786875</v>
      </c>
      <c r="H16706">
        <v>-72.443069440000002</v>
      </c>
      <c r="I16706" t="s">
        <v>2871</v>
      </c>
      <c r="J16706" t="s">
        <v>2875</v>
      </c>
      <c r="K16706">
        <v>63.873249999999999</v>
      </c>
      <c r="L16706">
        <v>67.630499999999998</v>
      </c>
      <c r="O16706">
        <v>0.57591117864814645</v>
      </c>
      <c r="P16706">
        <v>4.9504950495049513</v>
      </c>
      <c r="R16706">
        <v>0.52593089999999998</v>
      </c>
    </row>
    <row r="16707" spans="1:18">
      <c r="A16707" t="s">
        <v>1159</v>
      </c>
      <c r="B16707" t="s">
        <v>1158</v>
      </c>
      <c r="D16707">
        <v>2021</v>
      </c>
      <c r="E16707" t="s">
        <v>1242</v>
      </c>
      <c r="F16707" t="s">
        <v>912</v>
      </c>
      <c r="G16707">
        <v>11.786875</v>
      </c>
      <c r="H16707">
        <v>-72.443069440000002</v>
      </c>
      <c r="I16707" t="s">
        <v>2871</v>
      </c>
      <c r="J16707" t="s">
        <v>2875</v>
      </c>
      <c r="K16707">
        <v>67.630499999999998</v>
      </c>
      <c r="L16707">
        <v>72.139199999999988</v>
      </c>
      <c r="O16707">
        <v>1.6047379637142365</v>
      </c>
      <c r="P16707">
        <v>4.9504950495049513</v>
      </c>
    </row>
    <row r="16708" spans="1:18">
      <c r="A16708" t="s">
        <v>1159</v>
      </c>
      <c r="B16708" t="s">
        <v>1158</v>
      </c>
      <c r="D16708">
        <v>2021</v>
      </c>
      <c r="E16708" t="s">
        <v>1242</v>
      </c>
      <c r="F16708" t="s">
        <v>912</v>
      </c>
      <c r="G16708">
        <v>11.786875</v>
      </c>
      <c r="H16708">
        <v>-72.443069440000002</v>
      </c>
      <c r="I16708" t="s">
        <v>2871</v>
      </c>
      <c r="J16708" t="s">
        <v>2876</v>
      </c>
      <c r="K16708">
        <v>0</v>
      </c>
      <c r="L16708">
        <v>31.720000000000002</v>
      </c>
      <c r="O16708">
        <v>0.9537131255552026</v>
      </c>
      <c r="P16708">
        <v>7.3345740281223328</v>
      </c>
    </row>
    <row r="16709" spans="1:18">
      <c r="A16709" t="s">
        <v>1159</v>
      </c>
      <c r="B16709" t="s">
        <v>1158</v>
      </c>
      <c r="D16709">
        <v>2021</v>
      </c>
      <c r="E16709" t="s">
        <v>1242</v>
      </c>
      <c r="F16709" t="s">
        <v>912</v>
      </c>
      <c r="G16709">
        <v>11.786875</v>
      </c>
      <c r="H16709">
        <v>-72.443069440000002</v>
      </c>
      <c r="I16709" t="s">
        <v>2871</v>
      </c>
      <c r="J16709" t="s">
        <v>2876</v>
      </c>
      <c r="K16709">
        <v>31.720000000000002</v>
      </c>
      <c r="L16709">
        <v>61.854000000000006</v>
      </c>
      <c r="O16709">
        <v>0.96399722476103589</v>
      </c>
      <c r="P16709">
        <v>3.8030679933665112</v>
      </c>
    </row>
    <row r="16710" spans="1:18">
      <c r="A16710" t="s">
        <v>1159</v>
      </c>
      <c r="B16710" t="s">
        <v>1158</v>
      </c>
      <c r="D16710">
        <v>2021</v>
      </c>
      <c r="E16710" t="s">
        <v>1242</v>
      </c>
      <c r="F16710" t="s">
        <v>912</v>
      </c>
      <c r="G16710">
        <v>11.786875</v>
      </c>
      <c r="H16710">
        <v>-72.443069440000002</v>
      </c>
      <c r="I16710" t="s">
        <v>2871</v>
      </c>
      <c r="J16710" t="s">
        <v>2877</v>
      </c>
      <c r="K16710">
        <v>0</v>
      </c>
      <c r="L16710">
        <v>31.080000000000002</v>
      </c>
      <c r="O16710">
        <v>0.9841672309833035</v>
      </c>
      <c r="P16710">
        <v>7.2607794361524753</v>
      </c>
    </row>
    <row r="16711" spans="1:18">
      <c r="A16711" t="s">
        <v>1159</v>
      </c>
      <c r="B16711" t="s">
        <v>1158</v>
      </c>
      <c r="D16711">
        <v>2021</v>
      </c>
      <c r="E16711" t="s">
        <v>1242</v>
      </c>
      <c r="F16711" t="s">
        <v>912</v>
      </c>
      <c r="G16711">
        <v>11.786875</v>
      </c>
      <c r="H16711">
        <v>-72.443069440000002</v>
      </c>
      <c r="I16711" t="s">
        <v>2871</v>
      </c>
      <c r="J16711" t="s">
        <v>2877</v>
      </c>
      <c r="K16711">
        <v>31.080000000000002</v>
      </c>
      <c r="L16711">
        <v>62.160000000000004</v>
      </c>
      <c r="O16711">
        <v>1.1893546038594778</v>
      </c>
      <c r="P16711">
        <v>2.1757650951199423</v>
      </c>
    </row>
    <row r="16712" spans="1:18">
      <c r="A16712" t="s">
        <v>1159</v>
      </c>
      <c r="B16712" t="s">
        <v>1158</v>
      </c>
      <c r="D16712">
        <v>2021</v>
      </c>
      <c r="E16712" t="s">
        <v>1238</v>
      </c>
      <c r="F16712" t="s">
        <v>912</v>
      </c>
      <c r="G16712">
        <v>11.786875</v>
      </c>
      <c r="H16712">
        <v>-72.443069440000002</v>
      </c>
      <c r="I16712" t="s">
        <v>146</v>
      </c>
      <c r="J16712" t="s">
        <v>1240</v>
      </c>
      <c r="K16712">
        <v>0</v>
      </c>
      <c r="L16712">
        <v>1.3919999999999999</v>
      </c>
      <c r="O16712">
        <v>0.37554592607364995</v>
      </c>
      <c r="P16712">
        <v>5.2369077306733089</v>
      </c>
      <c r="R16712">
        <v>0.94637709999999997</v>
      </c>
    </row>
    <row r="16713" spans="1:18">
      <c r="A16713" t="s">
        <v>1159</v>
      </c>
      <c r="B16713" t="s">
        <v>1158</v>
      </c>
      <c r="D16713">
        <v>2021</v>
      </c>
      <c r="E16713" t="s">
        <v>1238</v>
      </c>
      <c r="F16713" t="s">
        <v>912</v>
      </c>
      <c r="G16713">
        <v>11.786875</v>
      </c>
      <c r="H16713">
        <v>-72.443069440000002</v>
      </c>
      <c r="I16713" t="s">
        <v>146</v>
      </c>
      <c r="J16713" t="s">
        <v>1240</v>
      </c>
      <c r="K16713">
        <v>1.3919999999999999</v>
      </c>
      <c r="L16713">
        <v>2.7839999999999998</v>
      </c>
      <c r="O16713">
        <v>1.0741005104059305</v>
      </c>
      <c r="P16713">
        <v>2</v>
      </c>
    </row>
    <row r="16714" spans="1:18">
      <c r="A16714" t="s">
        <v>1159</v>
      </c>
      <c r="B16714" t="s">
        <v>1158</v>
      </c>
      <c r="D16714">
        <v>2021</v>
      </c>
      <c r="E16714" t="s">
        <v>1238</v>
      </c>
      <c r="F16714" t="s">
        <v>912</v>
      </c>
      <c r="G16714">
        <v>11.786875</v>
      </c>
      <c r="H16714">
        <v>-72.443069440000002</v>
      </c>
      <c r="I16714" t="s">
        <v>146</v>
      </c>
      <c r="J16714" t="s">
        <v>1240</v>
      </c>
      <c r="K16714">
        <v>2.7839999999999998</v>
      </c>
      <c r="L16714">
        <v>4.1760000000000002</v>
      </c>
      <c r="O16714">
        <v>0.87576350942641001</v>
      </c>
      <c r="P16714">
        <v>3.2418952618453858</v>
      </c>
      <c r="R16714">
        <v>0.63170269999999995</v>
      </c>
    </row>
    <row r="16715" spans="1:18">
      <c r="A16715" t="s">
        <v>1159</v>
      </c>
      <c r="B16715" t="s">
        <v>1158</v>
      </c>
      <c r="D16715">
        <v>2021</v>
      </c>
      <c r="E16715" t="s">
        <v>1238</v>
      </c>
      <c r="F16715" t="s">
        <v>912</v>
      </c>
      <c r="G16715">
        <v>11.786875</v>
      </c>
      <c r="H16715">
        <v>-72.443069440000002</v>
      </c>
      <c r="I16715" t="s">
        <v>146</v>
      </c>
      <c r="J16715" t="s">
        <v>1240</v>
      </c>
      <c r="K16715">
        <v>4.1760000000000002</v>
      </c>
      <c r="L16715">
        <v>5.5679999999999996</v>
      </c>
      <c r="O16715">
        <v>0.92680611997261053</v>
      </c>
      <c r="P16715">
        <v>2.7363184079601837</v>
      </c>
    </row>
    <row r="16716" spans="1:18">
      <c r="A16716" t="s">
        <v>1159</v>
      </c>
      <c r="B16716" t="s">
        <v>1158</v>
      </c>
      <c r="D16716">
        <v>2021</v>
      </c>
      <c r="E16716" t="s">
        <v>1238</v>
      </c>
      <c r="F16716" t="s">
        <v>912</v>
      </c>
      <c r="G16716">
        <v>11.786875</v>
      </c>
      <c r="H16716">
        <v>-72.443069440000002</v>
      </c>
      <c r="I16716" t="s">
        <v>146</v>
      </c>
      <c r="J16716" t="s">
        <v>1240</v>
      </c>
      <c r="K16716">
        <v>5.5679999999999996</v>
      </c>
      <c r="L16716">
        <v>6.9599999999999991</v>
      </c>
      <c r="O16716">
        <v>1.2292700464663786</v>
      </c>
      <c r="P16716">
        <v>2.4999999999999858</v>
      </c>
      <c r="R16716">
        <v>0.57251229999999997</v>
      </c>
    </row>
    <row r="16717" spans="1:18">
      <c r="A16717" t="s">
        <v>1159</v>
      </c>
      <c r="B16717" t="s">
        <v>1158</v>
      </c>
      <c r="D16717">
        <v>2021</v>
      </c>
      <c r="E16717" t="s">
        <v>1238</v>
      </c>
      <c r="F16717" t="s">
        <v>912</v>
      </c>
      <c r="G16717">
        <v>11.786875</v>
      </c>
      <c r="H16717">
        <v>-72.443069440000002</v>
      </c>
      <c r="I16717" t="s">
        <v>146</v>
      </c>
      <c r="J16717" t="s">
        <v>1240</v>
      </c>
      <c r="K16717">
        <v>6.9599999999999991</v>
      </c>
      <c r="L16717">
        <v>8.3520000000000003</v>
      </c>
      <c r="O16717">
        <v>1.1624771446659212</v>
      </c>
      <c r="P16717">
        <v>1.9950124688279232</v>
      </c>
    </row>
    <row r="16718" spans="1:18">
      <c r="A16718" t="s">
        <v>1159</v>
      </c>
      <c r="B16718" t="s">
        <v>1158</v>
      </c>
      <c r="D16718">
        <v>2021</v>
      </c>
      <c r="E16718" t="s">
        <v>1238</v>
      </c>
      <c r="F16718" t="s">
        <v>912</v>
      </c>
      <c r="G16718">
        <v>11.786875</v>
      </c>
      <c r="H16718">
        <v>-72.443069440000002</v>
      </c>
      <c r="I16718" t="s">
        <v>146</v>
      </c>
      <c r="J16718" t="s">
        <v>1240</v>
      </c>
      <c r="K16718">
        <v>8.3520000000000003</v>
      </c>
      <c r="L16718">
        <v>9.7439999999999998</v>
      </c>
      <c r="O16718">
        <v>1.3873563031294669</v>
      </c>
      <c r="P16718">
        <v>2.2556390977443499</v>
      </c>
    </row>
    <row r="16719" spans="1:18">
      <c r="A16719" t="s">
        <v>1159</v>
      </c>
      <c r="B16719" t="s">
        <v>1158</v>
      </c>
      <c r="D16719">
        <v>2021</v>
      </c>
      <c r="E16719" t="s">
        <v>1238</v>
      </c>
      <c r="F16719" t="s">
        <v>912</v>
      </c>
      <c r="G16719">
        <v>11.786875</v>
      </c>
      <c r="H16719">
        <v>-72.443069440000002</v>
      </c>
      <c r="I16719" t="s">
        <v>146</v>
      </c>
      <c r="J16719" t="s">
        <v>1240</v>
      </c>
      <c r="K16719">
        <v>9.7439999999999998</v>
      </c>
      <c r="L16719">
        <v>11.135999999999999</v>
      </c>
      <c r="O16719">
        <v>1.5667346201918271</v>
      </c>
      <c r="P16719">
        <v>3.209876543209873</v>
      </c>
    </row>
    <row r="16720" spans="1:18">
      <c r="A16720" t="s">
        <v>1159</v>
      </c>
      <c r="B16720" t="s">
        <v>1158</v>
      </c>
      <c r="D16720">
        <v>2021</v>
      </c>
      <c r="E16720" t="s">
        <v>1238</v>
      </c>
      <c r="F16720" t="s">
        <v>912</v>
      </c>
      <c r="G16720">
        <v>11.786875</v>
      </c>
      <c r="H16720">
        <v>-72.443069440000002</v>
      </c>
      <c r="I16720" t="s">
        <v>146</v>
      </c>
      <c r="J16720" t="s">
        <v>1240</v>
      </c>
      <c r="K16720">
        <v>11.135999999999999</v>
      </c>
      <c r="L16720">
        <v>12.527999999999999</v>
      </c>
      <c r="O16720">
        <v>0.74480275436787435</v>
      </c>
      <c r="P16720">
        <v>3.7220843672456567</v>
      </c>
    </row>
    <row r="16721" spans="1:18">
      <c r="A16721" t="s">
        <v>1159</v>
      </c>
      <c r="B16721" t="s">
        <v>1158</v>
      </c>
      <c r="D16721">
        <v>2021</v>
      </c>
      <c r="E16721" t="s">
        <v>1238</v>
      </c>
      <c r="F16721" t="s">
        <v>912</v>
      </c>
      <c r="G16721">
        <v>11.786875</v>
      </c>
      <c r="H16721">
        <v>-72.443069440000002</v>
      </c>
      <c r="I16721" t="s">
        <v>146</v>
      </c>
      <c r="J16721" t="s">
        <v>1240</v>
      </c>
      <c r="K16721">
        <v>12.527999999999999</v>
      </c>
      <c r="L16721">
        <v>13.919999999999998</v>
      </c>
      <c r="O16721">
        <v>1.2292700464663786</v>
      </c>
      <c r="P16721">
        <v>3.233830845771152</v>
      </c>
      <c r="R16721">
        <v>0.50795990000000002</v>
      </c>
    </row>
    <row r="16722" spans="1:18">
      <c r="A16722" t="s">
        <v>1159</v>
      </c>
      <c r="B16722" t="s">
        <v>1158</v>
      </c>
      <c r="D16722">
        <v>2021</v>
      </c>
      <c r="E16722" t="s">
        <v>1238</v>
      </c>
      <c r="F16722" t="s">
        <v>912</v>
      </c>
      <c r="G16722">
        <v>11.786875</v>
      </c>
      <c r="H16722">
        <v>-72.443069440000002</v>
      </c>
      <c r="I16722" t="s">
        <v>146</v>
      </c>
      <c r="J16722" t="s">
        <v>1240</v>
      </c>
      <c r="K16722">
        <v>13.919999999999998</v>
      </c>
      <c r="L16722">
        <v>15.311999999999999</v>
      </c>
      <c r="O16722">
        <v>1.2636873495775292</v>
      </c>
      <c r="P16722">
        <v>3.4999999999999858</v>
      </c>
    </row>
    <row r="16723" spans="1:18">
      <c r="A16723" t="s">
        <v>1159</v>
      </c>
      <c r="B16723" t="s">
        <v>1158</v>
      </c>
      <c r="D16723">
        <v>2021</v>
      </c>
      <c r="E16723" t="s">
        <v>1238</v>
      </c>
      <c r="F16723" t="s">
        <v>912</v>
      </c>
      <c r="G16723">
        <v>11.786875</v>
      </c>
      <c r="H16723">
        <v>-72.443069440000002</v>
      </c>
      <c r="I16723" t="s">
        <v>146</v>
      </c>
      <c r="J16723" t="s">
        <v>1240</v>
      </c>
      <c r="K16723">
        <v>15.311999999999999</v>
      </c>
      <c r="L16723">
        <v>16.704000000000001</v>
      </c>
      <c r="O16723">
        <v>1.498191686029785</v>
      </c>
      <c r="P16723">
        <v>1.2468827930174484</v>
      </c>
    </row>
    <row r="16724" spans="1:18">
      <c r="A16724" t="s">
        <v>1159</v>
      </c>
      <c r="B16724" t="s">
        <v>1158</v>
      </c>
      <c r="D16724">
        <v>2021</v>
      </c>
      <c r="E16724" t="s">
        <v>1238</v>
      </c>
      <c r="F16724" t="s">
        <v>912</v>
      </c>
      <c r="G16724">
        <v>11.786875</v>
      </c>
      <c r="H16724">
        <v>-72.443069440000002</v>
      </c>
      <c r="I16724" t="s">
        <v>146</v>
      </c>
      <c r="J16724" t="s">
        <v>1240</v>
      </c>
      <c r="K16724">
        <v>16.704000000000001</v>
      </c>
      <c r="L16724">
        <v>18.096</v>
      </c>
      <c r="O16724">
        <v>0.97464033785590665</v>
      </c>
      <c r="P16724">
        <v>1.7326732673267315</v>
      </c>
    </row>
    <row r="16725" spans="1:18">
      <c r="A16725" t="s">
        <v>1159</v>
      </c>
      <c r="B16725" t="s">
        <v>1158</v>
      </c>
      <c r="D16725">
        <v>2021</v>
      </c>
      <c r="E16725" t="s">
        <v>1238</v>
      </c>
      <c r="F16725" t="s">
        <v>912</v>
      </c>
      <c r="G16725">
        <v>11.786875</v>
      </c>
      <c r="H16725">
        <v>-72.443069440000002</v>
      </c>
      <c r="I16725" t="s">
        <v>146</v>
      </c>
      <c r="J16725" t="s">
        <v>1240</v>
      </c>
      <c r="K16725">
        <v>18.096</v>
      </c>
      <c r="L16725">
        <v>19.488</v>
      </c>
      <c r="O16725">
        <v>0.96326512750561055</v>
      </c>
      <c r="P16725">
        <v>12.655086848635236</v>
      </c>
    </row>
    <row r="16726" spans="1:18">
      <c r="A16726" t="s">
        <v>1159</v>
      </c>
      <c r="B16726" t="s">
        <v>1158</v>
      </c>
      <c r="D16726">
        <v>2021</v>
      </c>
      <c r="E16726" t="s">
        <v>1238</v>
      </c>
      <c r="F16726" t="s">
        <v>912</v>
      </c>
      <c r="G16726">
        <v>11.786875</v>
      </c>
      <c r="H16726">
        <v>-72.443069440000002</v>
      </c>
      <c r="I16726" t="s">
        <v>146</v>
      </c>
      <c r="J16726" t="s">
        <v>1240</v>
      </c>
      <c r="K16726">
        <v>19.488</v>
      </c>
      <c r="L16726">
        <v>20.88</v>
      </c>
      <c r="O16726">
        <v>1.653944566210763</v>
      </c>
      <c r="P16726">
        <v>2.2388059701492438</v>
      </c>
      <c r="R16726">
        <v>0.41638360000000002</v>
      </c>
    </row>
    <row r="16727" spans="1:18">
      <c r="A16727" t="s">
        <v>1159</v>
      </c>
      <c r="B16727" t="s">
        <v>1158</v>
      </c>
      <c r="D16727">
        <v>2021</v>
      </c>
      <c r="E16727" t="s">
        <v>1238</v>
      </c>
      <c r="F16727" t="s">
        <v>912</v>
      </c>
      <c r="G16727">
        <v>11.786875</v>
      </c>
      <c r="H16727">
        <v>-72.443069440000002</v>
      </c>
      <c r="I16727" t="s">
        <v>146</v>
      </c>
      <c r="J16727" t="s">
        <v>1240</v>
      </c>
      <c r="K16727">
        <v>20.88</v>
      </c>
      <c r="L16727">
        <v>22.271999999999998</v>
      </c>
      <c r="O16727">
        <v>1.0484333691026988</v>
      </c>
      <c r="P16727">
        <v>3.7500000000000142</v>
      </c>
    </row>
    <row r="16728" spans="1:18">
      <c r="A16728" t="s">
        <v>1159</v>
      </c>
      <c r="B16728" t="s">
        <v>1158</v>
      </c>
      <c r="D16728">
        <v>2021</v>
      </c>
      <c r="E16728" t="s">
        <v>1238</v>
      </c>
      <c r="F16728" t="s">
        <v>912</v>
      </c>
      <c r="G16728">
        <v>11.786875</v>
      </c>
      <c r="H16728">
        <v>-72.443069440000002</v>
      </c>
      <c r="I16728" t="s">
        <v>146</v>
      </c>
      <c r="J16728" t="s">
        <v>1240</v>
      </c>
      <c r="K16728">
        <v>22.271999999999998</v>
      </c>
      <c r="L16728">
        <v>23.663999999999998</v>
      </c>
      <c r="O16728">
        <v>0.88480534329459448</v>
      </c>
      <c r="P16728">
        <v>2.2167487684728968</v>
      </c>
    </row>
    <row r="16729" spans="1:18">
      <c r="A16729" t="s">
        <v>1159</v>
      </c>
      <c r="B16729" t="s">
        <v>1158</v>
      </c>
      <c r="D16729">
        <v>2021</v>
      </c>
      <c r="E16729" t="s">
        <v>1238</v>
      </c>
      <c r="F16729" t="s">
        <v>912</v>
      </c>
      <c r="G16729">
        <v>11.786875</v>
      </c>
      <c r="H16729">
        <v>-72.443069440000002</v>
      </c>
      <c r="I16729" t="s">
        <v>146</v>
      </c>
      <c r="J16729" t="s">
        <v>1240</v>
      </c>
      <c r="K16729">
        <v>23.663999999999998</v>
      </c>
      <c r="L16729">
        <v>25.055999999999997</v>
      </c>
      <c r="O16729">
        <v>1.2324784391292827</v>
      </c>
      <c r="P16729">
        <v>2.7093596059113167</v>
      </c>
    </row>
    <row r="16730" spans="1:18">
      <c r="A16730" t="s">
        <v>1159</v>
      </c>
      <c r="B16730" t="s">
        <v>1158</v>
      </c>
      <c r="D16730">
        <v>2021</v>
      </c>
      <c r="E16730" t="s">
        <v>1238</v>
      </c>
      <c r="F16730" t="s">
        <v>912</v>
      </c>
      <c r="G16730">
        <v>11.786875</v>
      </c>
      <c r="H16730">
        <v>-72.443069440000002</v>
      </c>
      <c r="I16730" t="s">
        <v>146</v>
      </c>
      <c r="J16730" t="s">
        <v>1240</v>
      </c>
      <c r="K16730">
        <v>25.055999999999997</v>
      </c>
      <c r="L16730">
        <v>26.447999999999997</v>
      </c>
      <c r="O16730">
        <v>0.99593239825517854</v>
      </c>
      <c r="P16730">
        <v>2.4752475247524615</v>
      </c>
    </row>
    <row r="16731" spans="1:18">
      <c r="A16731" t="s">
        <v>1159</v>
      </c>
      <c r="B16731" t="s">
        <v>1158</v>
      </c>
      <c r="D16731">
        <v>2021</v>
      </c>
      <c r="E16731" t="s">
        <v>1238</v>
      </c>
      <c r="F16731" t="s">
        <v>912</v>
      </c>
      <c r="G16731">
        <v>11.786875</v>
      </c>
      <c r="H16731">
        <v>-72.443069440000002</v>
      </c>
      <c r="I16731" t="s">
        <v>146</v>
      </c>
      <c r="J16731" t="s">
        <v>1240</v>
      </c>
      <c r="K16731">
        <v>26.447999999999997</v>
      </c>
      <c r="L16731">
        <v>27.839999999999996</v>
      </c>
      <c r="O16731">
        <v>1.1677272417506748</v>
      </c>
      <c r="P16731">
        <v>5.2896725440806023</v>
      </c>
      <c r="R16731">
        <v>0.58657000000000004</v>
      </c>
    </row>
    <row r="16732" spans="1:18">
      <c r="A16732" t="s">
        <v>1159</v>
      </c>
      <c r="B16732" t="s">
        <v>1158</v>
      </c>
      <c r="D16732">
        <v>2021</v>
      </c>
      <c r="E16732" t="s">
        <v>1238</v>
      </c>
      <c r="F16732" t="s">
        <v>912</v>
      </c>
      <c r="G16732">
        <v>11.786875</v>
      </c>
      <c r="H16732">
        <v>-72.443069440000002</v>
      </c>
      <c r="I16732" t="s">
        <v>146</v>
      </c>
      <c r="J16732" t="s">
        <v>1240</v>
      </c>
      <c r="K16732">
        <v>27.839999999999996</v>
      </c>
      <c r="L16732">
        <v>29.231999999999999</v>
      </c>
      <c r="O16732">
        <v>1.2934378997244556</v>
      </c>
      <c r="P16732">
        <v>2.4154589371980535</v>
      </c>
    </row>
    <row r="16733" spans="1:18">
      <c r="A16733" t="s">
        <v>1159</v>
      </c>
      <c r="B16733" t="s">
        <v>1158</v>
      </c>
      <c r="D16733">
        <v>2021</v>
      </c>
      <c r="E16733" t="s">
        <v>1238</v>
      </c>
      <c r="F16733" t="s">
        <v>912</v>
      </c>
      <c r="G16733">
        <v>11.786875</v>
      </c>
      <c r="H16733">
        <v>-72.443069440000002</v>
      </c>
      <c r="I16733" t="s">
        <v>146</v>
      </c>
      <c r="J16733" t="s">
        <v>1240</v>
      </c>
      <c r="K16733">
        <v>29.231999999999999</v>
      </c>
      <c r="L16733">
        <v>30.623999999999999</v>
      </c>
      <c r="O16733">
        <v>1.3366053646435307</v>
      </c>
      <c r="P16733">
        <v>3.1941031941031923</v>
      </c>
    </row>
    <row r="16734" spans="1:18">
      <c r="A16734" t="s">
        <v>1159</v>
      </c>
      <c r="B16734" t="s">
        <v>1158</v>
      </c>
      <c r="D16734">
        <v>2021</v>
      </c>
      <c r="E16734" t="s">
        <v>1238</v>
      </c>
      <c r="F16734" t="s">
        <v>912</v>
      </c>
      <c r="G16734">
        <v>11.786875</v>
      </c>
      <c r="H16734">
        <v>-72.443069440000002</v>
      </c>
      <c r="I16734" t="s">
        <v>146</v>
      </c>
      <c r="J16734" t="s">
        <v>1240</v>
      </c>
      <c r="K16734">
        <v>30.623999999999999</v>
      </c>
      <c r="L16734">
        <v>32.015999999999998</v>
      </c>
      <c r="O16734">
        <v>1.1738523550162188</v>
      </c>
      <c r="P16734">
        <v>4.6568627450980529</v>
      </c>
    </row>
    <row r="16735" spans="1:18">
      <c r="A16735" t="s">
        <v>1159</v>
      </c>
      <c r="B16735" t="s">
        <v>1158</v>
      </c>
      <c r="D16735">
        <v>2021</v>
      </c>
      <c r="E16735" t="s">
        <v>1238</v>
      </c>
      <c r="F16735" t="s">
        <v>912</v>
      </c>
      <c r="G16735">
        <v>11.786875</v>
      </c>
      <c r="H16735">
        <v>-72.443069440000002</v>
      </c>
      <c r="I16735" t="s">
        <v>146</v>
      </c>
      <c r="J16735" t="s">
        <v>1240</v>
      </c>
      <c r="K16735">
        <v>32.015999999999998</v>
      </c>
      <c r="L16735">
        <v>33.408000000000001</v>
      </c>
      <c r="O16735">
        <v>1.006140920364416</v>
      </c>
      <c r="P16735">
        <v>1.4742014742014788</v>
      </c>
    </row>
    <row r="16736" spans="1:18">
      <c r="A16736" t="s">
        <v>1159</v>
      </c>
      <c r="B16736" t="s">
        <v>1158</v>
      </c>
      <c r="D16736">
        <v>2021</v>
      </c>
      <c r="E16736" t="s">
        <v>1238</v>
      </c>
      <c r="F16736" t="s">
        <v>912</v>
      </c>
      <c r="G16736">
        <v>11.786875</v>
      </c>
      <c r="H16736">
        <v>-72.443069440000002</v>
      </c>
      <c r="I16736" t="s">
        <v>146</v>
      </c>
      <c r="J16736" t="s">
        <v>1240</v>
      </c>
      <c r="K16736">
        <v>33.408000000000001</v>
      </c>
      <c r="L16736">
        <v>34.799999999999997</v>
      </c>
      <c r="O16736">
        <v>1.0507667455848135</v>
      </c>
      <c r="P16736">
        <v>1.7199017199017277</v>
      </c>
      <c r="R16736">
        <v>0.37769849999999999</v>
      </c>
    </row>
    <row r="16737" spans="1:18">
      <c r="A16737" t="s">
        <v>1159</v>
      </c>
      <c r="B16737" t="s">
        <v>1158</v>
      </c>
      <c r="D16737">
        <v>2021</v>
      </c>
      <c r="E16737" t="s">
        <v>1238</v>
      </c>
      <c r="F16737" t="s">
        <v>912</v>
      </c>
      <c r="G16737">
        <v>11.786875</v>
      </c>
      <c r="H16737">
        <v>-72.443069440000002</v>
      </c>
      <c r="I16737" t="s">
        <v>146</v>
      </c>
      <c r="J16737" t="s">
        <v>1240</v>
      </c>
      <c r="K16737">
        <v>34.799999999999997</v>
      </c>
      <c r="L16737">
        <v>36.192</v>
      </c>
      <c r="O16737">
        <v>1.2511454509861757</v>
      </c>
      <c r="P16737">
        <v>1.485148514851474</v>
      </c>
    </row>
    <row r="16738" spans="1:18">
      <c r="A16738" t="s">
        <v>1159</v>
      </c>
      <c r="B16738" t="s">
        <v>1158</v>
      </c>
      <c r="D16738">
        <v>2021</v>
      </c>
      <c r="E16738" t="s">
        <v>1238</v>
      </c>
      <c r="F16738" t="s">
        <v>912</v>
      </c>
      <c r="G16738">
        <v>11.786875</v>
      </c>
      <c r="H16738">
        <v>-72.443069440000002</v>
      </c>
      <c r="I16738" t="s">
        <v>146</v>
      </c>
      <c r="J16738" t="s">
        <v>1240</v>
      </c>
      <c r="K16738">
        <v>36.192</v>
      </c>
      <c r="L16738">
        <v>37.583999999999996</v>
      </c>
      <c r="O16738">
        <v>1.0831423442741175</v>
      </c>
      <c r="P16738">
        <v>1.9704433497536655</v>
      </c>
    </row>
    <row r="16739" spans="1:18">
      <c r="A16739" t="s">
        <v>1159</v>
      </c>
      <c r="B16739" t="s">
        <v>1158</v>
      </c>
      <c r="D16739">
        <v>2021</v>
      </c>
      <c r="E16739" t="s">
        <v>1238</v>
      </c>
      <c r="F16739" t="s">
        <v>912</v>
      </c>
      <c r="G16739">
        <v>11.786875</v>
      </c>
      <c r="H16739">
        <v>-72.443069440000002</v>
      </c>
      <c r="I16739" t="s">
        <v>146</v>
      </c>
      <c r="J16739" t="s">
        <v>1240</v>
      </c>
      <c r="K16739">
        <v>37.583999999999996</v>
      </c>
      <c r="L16739">
        <v>38.975999999999999</v>
      </c>
      <c r="O16739">
        <v>1.2584372524927756</v>
      </c>
      <c r="P16739">
        <v>5.8394160583941641</v>
      </c>
    </row>
    <row r="16740" spans="1:18">
      <c r="A16740" t="s">
        <v>1159</v>
      </c>
      <c r="B16740" t="s">
        <v>1158</v>
      </c>
      <c r="D16740">
        <v>2021</v>
      </c>
      <c r="E16740" t="s">
        <v>1238</v>
      </c>
      <c r="F16740" t="s">
        <v>912</v>
      </c>
      <c r="G16740">
        <v>11.786875</v>
      </c>
      <c r="H16740">
        <v>-72.443069440000002</v>
      </c>
      <c r="I16740" t="s">
        <v>146</v>
      </c>
      <c r="J16740" t="s">
        <v>1240</v>
      </c>
      <c r="K16740">
        <v>38.975999999999999</v>
      </c>
      <c r="L16740">
        <v>40.367999999999995</v>
      </c>
      <c r="O16740">
        <v>1.0259746204623734</v>
      </c>
      <c r="P16740">
        <v>2.941176470588232</v>
      </c>
    </row>
    <row r="16741" spans="1:18">
      <c r="A16741" t="s">
        <v>1159</v>
      </c>
      <c r="B16741" t="s">
        <v>1158</v>
      </c>
      <c r="D16741">
        <v>2021</v>
      </c>
      <c r="E16741" t="s">
        <v>1238</v>
      </c>
      <c r="F16741" t="s">
        <v>912</v>
      </c>
      <c r="G16741">
        <v>11.786875</v>
      </c>
      <c r="H16741">
        <v>-72.443069440000002</v>
      </c>
      <c r="I16741" t="s">
        <v>146</v>
      </c>
      <c r="J16741" t="s">
        <v>1240</v>
      </c>
      <c r="K16741">
        <v>40.367999999999995</v>
      </c>
      <c r="L16741">
        <v>41.76</v>
      </c>
      <c r="O16741">
        <v>1.9777005531037981</v>
      </c>
      <c r="P16741">
        <v>3.1862745098039227</v>
      </c>
      <c r="R16741">
        <v>0.52382770000000001</v>
      </c>
    </row>
    <row r="16742" spans="1:18">
      <c r="A16742" t="s">
        <v>1159</v>
      </c>
      <c r="B16742" t="s">
        <v>1158</v>
      </c>
      <c r="D16742">
        <v>2021</v>
      </c>
      <c r="E16742" t="s">
        <v>1238</v>
      </c>
      <c r="F16742" t="s">
        <v>912</v>
      </c>
      <c r="G16742">
        <v>11.786875</v>
      </c>
      <c r="H16742">
        <v>-72.443069440000002</v>
      </c>
      <c r="I16742" t="s">
        <v>146</v>
      </c>
      <c r="J16742" t="s">
        <v>1240</v>
      </c>
      <c r="K16742">
        <v>41.76</v>
      </c>
      <c r="L16742">
        <v>45.239999999999995</v>
      </c>
      <c r="O16742">
        <v>1.2177381109957017</v>
      </c>
      <c r="P16742">
        <v>3.23</v>
      </c>
    </row>
    <row r="16743" spans="1:18">
      <c r="A16743" t="s">
        <v>1159</v>
      </c>
      <c r="B16743" t="s">
        <v>1158</v>
      </c>
      <c r="D16743">
        <v>2021</v>
      </c>
      <c r="E16743" t="s">
        <v>1238</v>
      </c>
      <c r="F16743" t="s">
        <v>912</v>
      </c>
      <c r="G16743">
        <v>11.786875</v>
      </c>
      <c r="H16743">
        <v>-72.443069440000002</v>
      </c>
      <c r="I16743" t="s">
        <v>146</v>
      </c>
      <c r="J16743" t="s">
        <v>1240</v>
      </c>
      <c r="K16743">
        <v>45.239999999999995</v>
      </c>
      <c r="L16743">
        <v>48.72</v>
      </c>
      <c r="O16743">
        <v>1.0871856968215328</v>
      </c>
      <c r="P16743">
        <v>3.2258064516128968</v>
      </c>
      <c r="R16743">
        <v>0.45600299999999999</v>
      </c>
    </row>
    <row r="16744" spans="1:18">
      <c r="A16744" t="s">
        <v>1159</v>
      </c>
      <c r="B16744" t="s">
        <v>1158</v>
      </c>
      <c r="D16744">
        <v>2021</v>
      </c>
      <c r="E16744" t="s">
        <v>1238</v>
      </c>
      <c r="F16744" t="s">
        <v>912</v>
      </c>
      <c r="G16744">
        <v>11.786875</v>
      </c>
      <c r="H16744">
        <v>-72.443069440000002</v>
      </c>
      <c r="I16744" t="s">
        <v>146</v>
      </c>
      <c r="J16744" t="s">
        <v>1240</v>
      </c>
      <c r="K16744">
        <v>48.72</v>
      </c>
      <c r="L16744">
        <v>52.199999999999996</v>
      </c>
      <c r="O16744">
        <v>1.2457386287810455</v>
      </c>
      <c r="P16744">
        <v>2.23</v>
      </c>
    </row>
    <row r="16745" spans="1:18">
      <c r="A16745" t="s">
        <v>1159</v>
      </c>
      <c r="B16745" t="s">
        <v>1158</v>
      </c>
      <c r="D16745">
        <v>2021</v>
      </c>
      <c r="E16745" t="s">
        <v>1238</v>
      </c>
      <c r="F16745" t="s">
        <v>912</v>
      </c>
      <c r="G16745">
        <v>11.786875</v>
      </c>
      <c r="H16745">
        <v>-72.443069440000002</v>
      </c>
      <c r="I16745" t="s">
        <v>146</v>
      </c>
      <c r="J16745" t="s">
        <v>1240</v>
      </c>
      <c r="K16745">
        <v>52.199999999999996</v>
      </c>
      <c r="L16745">
        <v>55.679999999999993</v>
      </c>
      <c r="O16745">
        <v>1.313056540289977</v>
      </c>
      <c r="P16745">
        <v>2.2332506203473912</v>
      </c>
      <c r="R16745">
        <v>0.55626900000000001</v>
      </c>
    </row>
    <row r="16746" spans="1:18">
      <c r="A16746" t="s">
        <v>1159</v>
      </c>
      <c r="B16746" t="s">
        <v>1158</v>
      </c>
      <c r="D16746">
        <v>2021</v>
      </c>
      <c r="E16746" t="s">
        <v>1238</v>
      </c>
      <c r="F16746" t="s">
        <v>912</v>
      </c>
      <c r="G16746">
        <v>11.786875</v>
      </c>
      <c r="H16746">
        <v>-72.443069440000002</v>
      </c>
      <c r="I16746" t="s">
        <v>146</v>
      </c>
      <c r="J16746" t="s">
        <v>1240</v>
      </c>
      <c r="K16746">
        <v>55.679999999999993</v>
      </c>
      <c r="L16746">
        <v>59.16</v>
      </c>
      <c r="O16746">
        <v>1.0488016536907903</v>
      </c>
      <c r="P16746">
        <v>1.73</v>
      </c>
    </row>
    <row r="16747" spans="1:18">
      <c r="A16747" t="s">
        <v>1159</v>
      </c>
      <c r="B16747" t="s">
        <v>1158</v>
      </c>
      <c r="D16747">
        <v>2021</v>
      </c>
      <c r="E16747" t="s">
        <v>1238</v>
      </c>
      <c r="F16747" t="s">
        <v>912</v>
      </c>
      <c r="G16747">
        <v>11.786875</v>
      </c>
      <c r="H16747">
        <v>-72.443069440000002</v>
      </c>
      <c r="I16747" t="s">
        <v>146</v>
      </c>
      <c r="J16747" t="s">
        <v>1240</v>
      </c>
      <c r="K16747">
        <v>59.16</v>
      </c>
      <c r="L16747">
        <v>62.639999999999993</v>
      </c>
      <c r="O16747">
        <v>1.2822559707260985</v>
      </c>
      <c r="P16747">
        <v>1.7283950617283779</v>
      </c>
      <c r="R16747">
        <v>0.46713260000000001</v>
      </c>
    </row>
    <row r="16748" spans="1:18">
      <c r="A16748" t="s">
        <v>1159</v>
      </c>
      <c r="B16748" t="s">
        <v>1158</v>
      </c>
      <c r="D16748">
        <v>2021</v>
      </c>
      <c r="E16748" t="s">
        <v>1238</v>
      </c>
      <c r="F16748" t="s">
        <v>912</v>
      </c>
      <c r="G16748">
        <v>11.786875</v>
      </c>
      <c r="H16748">
        <v>-72.443069440000002</v>
      </c>
      <c r="I16748" t="s">
        <v>146</v>
      </c>
      <c r="J16748" t="s">
        <v>1240</v>
      </c>
      <c r="K16748">
        <v>62.639999999999993</v>
      </c>
      <c r="L16748">
        <v>66.11999999999999</v>
      </c>
      <c r="O16748">
        <v>1.0573184778505014</v>
      </c>
      <c r="P16748">
        <v>3.95</v>
      </c>
    </row>
    <row r="16749" spans="1:18">
      <c r="A16749" t="s">
        <v>1159</v>
      </c>
      <c r="B16749" t="s">
        <v>1158</v>
      </c>
      <c r="D16749">
        <v>2021</v>
      </c>
      <c r="E16749" t="s">
        <v>1238</v>
      </c>
      <c r="F16749" t="s">
        <v>912</v>
      </c>
      <c r="G16749">
        <v>11.786875</v>
      </c>
      <c r="H16749">
        <v>-72.443069440000002</v>
      </c>
      <c r="I16749" t="s">
        <v>146</v>
      </c>
      <c r="J16749" t="s">
        <v>1240</v>
      </c>
      <c r="K16749">
        <v>66.11999999999999</v>
      </c>
      <c r="L16749">
        <v>69.599999999999994</v>
      </c>
      <c r="O16749">
        <v>1.1245197205353246</v>
      </c>
      <c r="P16749">
        <v>3.9506172839506206</v>
      </c>
      <c r="R16749">
        <v>0.64377119999999999</v>
      </c>
    </row>
    <row r="16750" spans="1:18">
      <c r="A16750" t="s">
        <v>1159</v>
      </c>
      <c r="B16750" t="s">
        <v>1158</v>
      </c>
      <c r="D16750">
        <v>2021</v>
      </c>
      <c r="E16750" t="s">
        <v>1238</v>
      </c>
      <c r="F16750" t="s">
        <v>912</v>
      </c>
      <c r="G16750">
        <v>11.786875</v>
      </c>
      <c r="H16750">
        <v>-72.443069440000002</v>
      </c>
      <c r="I16750" t="s">
        <v>146</v>
      </c>
      <c r="J16750" t="s">
        <v>1240</v>
      </c>
      <c r="K16750">
        <v>69.599999999999994</v>
      </c>
      <c r="L16750">
        <v>73.08</v>
      </c>
      <c r="O16750">
        <v>1.1865875349595039</v>
      </c>
      <c r="P16750">
        <v>4.6900000000000004</v>
      </c>
    </row>
    <row r="16751" spans="1:18">
      <c r="A16751" t="s">
        <v>1159</v>
      </c>
      <c r="B16751" t="s">
        <v>1158</v>
      </c>
      <c r="D16751">
        <v>2021</v>
      </c>
      <c r="E16751" t="s">
        <v>1238</v>
      </c>
      <c r="F16751" t="s">
        <v>912</v>
      </c>
      <c r="G16751">
        <v>11.786875</v>
      </c>
      <c r="H16751">
        <v>-72.443069440000002</v>
      </c>
      <c r="I16751" t="s">
        <v>146</v>
      </c>
      <c r="J16751" t="s">
        <v>1240</v>
      </c>
      <c r="K16751">
        <v>73.08</v>
      </c>
      <c r="L16751">
        <v>76.559999999999988</v>
      </c>
      <c r="O16751">
        <v>1.2246215716179345</v>
      </c>
      <c r="P16751">
        <v>4.6913580246913398</v>
      </c>
      <c r="R16751">
        <v>0.46054990000000001</v>
      </c>
    </row>
    <row r="16752" spans="1:18">
      <c r="A16752" t="s">
        <v>1159</v>
      </c>
      <c r="B16752" t="s">
        <v>1158</v>
      </c>
      <c r="D16752">
        <v>2021</v>
      </c>
      <c r="E16752" t="s">
        <v>1238</v>
      </c>
      <c r="F16752" t="s">
        <v>912</v>
      </c>
      <c r="G16752">
        <v>11.786875</v>
      </c>
      <c r="H16752">
        <v>-72.443069440000002</v>
      </c>
      <c r="I16752" t="s">
        <v>146</v>
      </c>
      <c r="J16752" t="s">
        <v>1240</v>
      </c>
      <c r="K16752">
        <v>76.559999999999988</v>
      </c>
      <c r="L16752">
        <v>80.039999999999992</v>
      </c>
      <c r="O16752">
        <v>1.060001860804928</v>
      </c>
      <c r="P16752">
        <v>3.98</v>
      </c>
    </row>
    <row r="16753" spans="1:18">
      <c r="A16753" t="s">
        <v>1159</v>
      </c>
      <c r="B16753" t="s">
        <v>1158</v>
      </c>
      <c r="D16753">
        <v>2021</v>
      </c>
      <c r="E16753" t="s">
        <v>1238</v>
      </c>
      <c r="F16753" t="s">
        <v>912</v>
      </c>
      <c r="G16753">
        <v>11.786875</v>
      </c>
      <c r="H16753">
        <v>-72.443069440000002</v>
      </c>
      <c r="I16753" t="s">
        <v>146</v>
      </c>
      <c r="J16753" t="s">
        <v>1240</v>
      </c>
      <c r="K16753">
        <v>80.039999999999992</v>
      </c>
      <c r="L16753">
        <v>83.52</v>
      </c>
      <c r="O16753">
        <v>1.1265030905451199</v>
      </c>
      <c r="P16753">
        <v>3.9800995024875334</v>
      </c>
      <c r="R16753">
        <v>0.57774599999999998</v>
      </c>
    </row>
    <row r="16754" spans="1:18">
      <c r="A16754" t="s">
        <v>1159</v>
      </c>
      <c r="B16754" t="s">
        <v>1158</v>
      </c>
      <c r="D16754">
        <v>2021</v>
      </c>
      <c r="E16754" t="s">
        <v>1238</v>
      </c>
      <c r="F16754" t="s">
        <v>912</v>
      </c>
      <c r="G16754">
        <v>11.786875</v>
      </c>
      <c r="H16754">
        <v>-72.443069440000002</v>
      </c>
      <c r="I16754" t="s">
        <v>146</v>
      </c>
      <c r="J16754" t="s">
        <v>1240</v>
      </c>
      <c r="K16754">
        <v>83.52</v>
      </c>
      <c r="L16754">
        <v>90.47999999999999</v>
      </c>
      <c r="O16754">
        <v>0.79023884457168025</v>
      </c>
      <c r="P16754">
        <v>3.2019704433497509</v>
      </c>
      <c r="R16754">
        <v>0.64761449999999998</v>
      </c>
    </row>
    <row r="16755" spans="1:18">
      <c r="A16755" t="s">
        <v>1159</v>
      </c>
      <c r="B16755" t="s">
        <v>1158</v>
      </c>
      <c r="D16755">
        <v>2021</v>
      </c>
      <c r="E16755" t="s">
        <v>1238</v>
      </c>
      <c r="F16755" t="s">
        <v>912</v>
      </c>
      <c r="G16755">
        <v>11.786875</v>
      </c>
      <c r="H16755">
        <v>-72.443069440000002</v>
      </c>
      <c r="I16755" t="s">
        <v>146</v>
      </c>
      <c r="J16755" t="s">
        <v>1239</v>
      </c>
      <c r="K16755">
        <v>0</v>
      </c>
      <c r="L16755">
        <v>28.54</v>
      </c>
      <c r="O16755">
        <v>1.288256547279244</v>
      </c>
      <c r="P16755">
        <v>2.7131687242798392</v>
      </c>
    </row>
    <row r="16756" spans="1:18">
      <c r="A16756" t="s">
        <v>1159</v>
      </c>
      <c r="B16756" t="s">
        <v>1158</v>
      </c>
      <c r="D16756">
        <v>2021</v>
      </c>
      <c r="E16756" t="s">
        <v>1238</v>
      </c>
      <c r="F16756" t="s">
        <v>912</v>
      </c>
      <c r="G16756">
        <v>11.786875</v>
      </c>
      <c r="H16756">
        <v>-72.443069440000002</v>
      </c>
      <c r="I16756" t="s">
        <v>146</v>
      </c>
      <c r="J16756" t="s">
        <v>1239</v>
      </c>
      <c r="K16756">
        <v>28.54</v>
      </c>
      <c r="L16756">
        <v>57.08</v>
      </c>
      <c r="O16756">
        <v>1.2048508294754288</v>
      </c>
      <c r="P16756">
        <v>2.2020576131687335</v>
      </c>
    </row>
    <row r="16757" spans="1:18">
      <c r="A16757" t="s">
        <v>1159</v>
      </c>
      <c r="B16757" t="s">
        <v>1158</v>
      </c>
      <c r="D16757">
        <v>2021</v>
      </c>
      <c r="E16757" t="s">
        <v>1238</v>
      </c>
      <c r="F16757" t="s">
        <v>912</v>
      </c>
      <c r="G16757">
        <v>11.786875</v>
      </c>
      <c r="H16757">
        <v>-72.443069440000002</v>
      </c>
      <c r="I16757" t="s">
        <v>146</v>
      </c>
      <c r="J16757" t="s">
        <v>1239</v>
      </c>
      <c r="K16757">
        <v>57.08</v>
      </c>
      <c r="L16757">
        <v>84.192999999999998</v>
      </c>
      <c r="O16757">
        <v>1.3347318670315877</v>
      </c>
      <c r="P16757">
        <v>3.8631100082713203</v>
      </c>
    </row>
    <row r="16758" spans="1:18">
      <c r="A16758" t="s">
        <v>1159</v>
      </c>
      <c r="B16758" t="s">
        <v>1158</v>
      </c>
      <c r="D16758">
        <v>2021</v>
      </c>
      <c r="E16758" t="s">
        <v>1238</v>
      </c>
      <c r="F16758" t="s">
        <v>912</v>
      </c>
      <c r="G16758">
        <v>11.786875</v>
      </c>
      <c r="H16758">
        <v>-72.443069440000002</v>
      </c>
      <c r="I16758" s="5" t="s">
        <v>146</v>
      </c>
      <c r="J16758" s="5" t="s">
        <v>1237</v>
      </c>
      <c r="K16758" s="5">
        <v>0</v>
      </c>
      <c r="L16758" s="5">
        <v>26.1</v>
      </c>
      <c r="M16758" s="5"/>
      <c r="N16758" s="5"/>
      <c r="O16758" s="5">
        <v>1.2612509700000001</v>
      </c>
      <c r="P16758" s="5">
        <v>4.2792904299999996</v>
      </c>
    </row>
    <row r="16759" spans="1:18">
      <c r="A16759" t="s">
        <v>1159</v>
      </c>
      <c r="B16759" t="s">
        <v>1158</v>
      </c>
      <c r="D16759">
        <v>2021</v>
      </c>
      <c r="E16759" t="s">
        <v>1238</v>
      </c>
      <c r="F16759" t="s">
        <v>912</v>
      </c>
      <c r="G16759">
        <v>11.786875</v>
      </c>
      <c r="H16759">
        <v>-72.443069440000002</v>
      </c>
      <c r="I16759" s="5" t="s">
        <v>146</v>
      </c>
      <c r="J16759" s="5" t="s">
        <v>1237</v>
      </c>
      <c r="K16759" s="5">
        <v>26.1</v>
      </c>
      <c r="L16759" s="5">
        <v>52.2</v>
      </c>
      <c r="M16759" s="5"/>
      <c r="N16759" s="5"/>
      <c r="O16759" s="5">
        <v>1.2989532100000001</v>
      </c>
      <c r="P16759" s="5">
        <v>6.2736625500000001</v>
      </c>
    </row>
    <row r="16760" spans="1:18">
      <c r="A16760" t="s">
        <v>1159</v>
      </c>
      <c r="B16760" t="s">
        <v>1158</v>
      </c>
      <c r="D16760">
        <v>2021</v>
      </c>
      <c r="E16760" t="s">
        <v>1238</v>
      </c>
      <c r="F16760" t="s">
        <v>912</v>
      </c>
      <c r="G16760">
        <v>11.786875</v>
      </c>
      <c r="H16760">
        <v>-72.443069440000002</v>
      </c>
      <c r="I16760" s="5" t="s">
        <v>146</v>
      </c>
      <c r="J16760" s="5" t="s">
        <v>1237</v>
      </c>
      <c r="K16760" s="5">
        <v>52.2</v>
      </c>
      <c r="L16760" s="5">
        <v>78.3</v>
      </c>
      <c r="M16760" s="5"/>
      <c r="N16760" s="5"/>
      <c r="O16760" s="5">
        <v>1.2230633500000001</v>
      </c>
      <c r="P16760" s="5">
        <v>8.1534325899999995</v>
      </c>
    </row>
    <row r="16761" spans="1:18">
      <c r="A16761" t="s">
        <v>1159</v>
      </c>
      <c r="B16761" t="s">
        <v>1158</v>
      </c>
      <c r="D16761">
        <v>2021</v>
      </c>
      <c r="E16761" t="s">
        <v>1238</v>
      </c>
      <c r="F16761" t="s">
        <v>912</v>
      </c>
      <c r="G16761">
        <v>11.786875</v>
      </c>
      <c r="H16761">
        <v>-72.443069440000002</v>
      </c>
      <c r="I16761" s="5" t="s">
        <v>146</v>
      </c>
      <c r="J16761" s="5" t="s">
        <v>1237</v>
      </c>
      <c r="K16761" s="5">
        <v>78.3</v>
      </c>
      <c r="L16761" s="5">
        <v>88.74</v>
      </c>
      <c r="M16761" s="5"/>
      <c r="N16761" s="5"/>
      <c r="O16761" s="5">
        <v>0.75738669999999997</v>
      </c>
      <c r="P16761" s="5">
        <v>2.1823045300000001</v>
      </c>
    </row>
    <row r="16762" spans="1:18">
      <c r="A16762" t="s">
        <v>1159</v>
      </c>
      <c r="B16762" t="s">
        <v>1158</v>
      </c>
      <c r="D16762">
        <v>2021</v>
      </c>
      <c r="E16762" t="s">
        <v>1234</v>
      </c>
      <c r="F16762" t="s">
        <v>912</v>
      </c>
      <c r="G16762">
        <v>12.55507222</v>
      </c>
      <c r="H16762">
        <v>-81.690469440000001</v>
      </c>
      <c r="I16762" t="s">
        <v>146</v>
      </c>
      <c r="J16762" t="s">
        <v>1236</v>
      </c>
      <c r="K16762">
        <v>0</v>
      </c>
      <c r="L16762">
        <v>1.3819999999999999</v>
      </c>
      <c r="O16762">
        <v>0.74039735439009535</v>
      </c>
      <c r="P16762">
        <v>10.473815461346632</v>
      </c>
      <c r="R16762">
        <v>2.2300996999999998</v>
      </c>
    </row>
    <row r="16763" spans="1:18">
      <c r="A16763" t="s">
        <v>1159</v>
      </c>
      <c r="B16763" t="s">
        <v>1158</v>
      </c>
      <c r="D16763">
        <v>2021</v>
      </c>
      <c r="E16763" t="s">
        <v>1234</v>
      </c>
      <c r="F16763" t="s">
        <v>912</v>
      </c>
      <c r="G16763">
        <v>12.55507222</v>
      </c>
      <c r="H16763">
        <v>-81.690469440000001</v>
      </c>
      <c r="I16763" t="s">
        <v>146</v>
      </c>
      <c r="J16763" t="s">
        <v>1236</v>
      </c>
      <c r="K16763">
        <v>1.3819999999999999</v>
      </c>
      <c r="L16763">
        <v>2.7639999999999998</v>
      </c>
      <c r="O16763">
        <v>0.66812684285585366</v>
      </c>
      <c r="P16763">
        <v>5.9701492537313356</v>
      </c>
    </row>
    <row r="16764" spans="1:18">
      <c r="A16764" t="s">
        <v>1159</v>
      </c>
      <c r="B16764" t="s">
        <v>1158</v>
      </c>
      <c r="D16764">
        <v>2021</v>
      </c>
      <c r="E16764" t="s">
        <v>1234</v>
      </c>
      <c r="F16764" t="s">
        <v>912</v>
      </c>
      <c r="G16764">
        <v>12.55507222</v>
      </c>
      <c r="H16764">
        <v>-81.690469440000001</v>
      </c>
      <c r="I16764" t="s">
        <v>146</v>
      </c>
      <c r="J16764" t="s">
        <v>1236</v>
      </c>
      <c r="K16764">
        <v>2.7639999999999998</v>
      </c>
      <c r="L16764">
        <v>4.1459999999999999</v>
      </c>
      <c r="O16764">
        <v>0.57294129107904734</v>
      </c>
      <c r="P16764">
        <v>7.9601990049751095</v>
      </c>
      <c r="R16764">
        <v>2.0566610999999999</v>
      </c>
    </row>
    <row r="16765" spans="1:18">
      <c r="A16765" t="s">
        <v>1159</v>
      </c>
      <c r="B16765" t="s">
        <v>1158</v>
      </c>
      <c r="D16765">
        <v>2021</v>
      </c>
      <c r="E16765" t="s">
        <v>1234</v>
      </c>
      <c r="F16765" t="s">
        <v>912</v>
      </c>
      <c r="G16765">
        <v>12.55507222</v>
      </c>
      <c r="H16765">
        <v>-81.690469440000001</v>
      </c>
      <c r="I16765" t="s">
        <v>146</v>
      </c>
      <c r="J16765" t="s">
        <v>1236</v>
      </c>
      <c r="K16765">
        <v>4.1459999999999999</v>
      </c>
      <c r="L16765">
        <v>5.5279999999999996</v>
      </c>
      <c r="O16765">
        <v>0.49743917130546977</v>
      </c>
      <c r="P16765">
        <v>7.2139303482586854</v>
      </c>
    </row>
    <row r="16766" spans="1:18">
      <c r="A16766" t="s">
        <v>1159</v>
      </c>
      <c r="B16766" t="s">
        <v>1158</v>
      </c>
      <c r="D16766">
        <v>2021</v>
      </c>
      <c r="E16766" t="s">
        <v>1234</v>
      </c>
      <c r="F16766" t="s">
        <v>912</v>
      </c>
      <c r="G16766">
        <v>12.55507222</v>
      </c>
      <c r="H16766">
        <v>-81.690469440000001</v>
      </c>
      <c r="I16766" t="s">
        <v>146</v>
      </c>
      <c r="J16766" t="s">
        <v>1236</v>
      </c>
      <c r="K16766">
        <v>5.5279999999999996</v>
      </c>
      <c r="L16766">
        <v>6.9099999999999993</v>
      </c>
      <c r="O16766">
        <v>0.5720599433774104</v>
      </c>
      <c r="P16766">
        <v>8.1885856079404533</v>
      </c>
      <c r="R16766">
        <v>2.0019100999999999</v>
      </c>
    </row>
    <row r="16767" spans="1:18">
      <c r="A16767" t="s">
        <v>1159</v>
      </c>
      <c r="B16767" t="s">
        <v>1158</v>
      </c>
      <c r="D16767">
        <v>2021</v>
      </c>
      <c r="E16767" t="s">
        <v>1234</v>
      </c>
      <c r="F16767" t="s">
        <v>912</v>
      </c>
      <c r="G16767">
        <v>12.55507222</v>
      </c>
      <c r="H16767">
        <v>-81.690469440000001</v>
      </c>
      <c r="I16767" t="s">
        <v>146</v>
      </c>
      <c r="J16767" t="s">
        <v>1236</v>
      </c>
      <c r="K16767">
        <v>6.9099999999999993</v>
      </c>
      <c r="L16767">
        <v>8.2919999999999998</v>
      </c>
      <c r="O16767">
        <v>0.70249940321970006</v>
      </c>
      <c r="P16767">
        <v>12.40694789081887</v>
      </c>
    </row>
    <row r="16768" spans="1:18">
      <c r="A16768" t="s">
        <v>1159</v>
      </c>
      <c r="B16768" t="s">
        <v>1158</v>
      </c>
      <c r="D16768">
        <v>2021</v>
      </c>
      <c r="E16768" t="s">
        <v>1234</v>
      </c>
      <c r="F16768" t="s">
        <v>912</v>
      </c>
      <c r="G16768">
        <v>12.55507222</v>
      </c>
      <c r="H16768">
        <v>-81.690469440000001</v>
      </c>
      <c r="I16768" t="s">
        <v>146</v>
      </c>
      <c r="J16768" t="s">
        <v>1236</v>
      </c>
      <c r="K16768">
        <v>8.2919999999999998</v>
      </c>
      <c r="L16768">
        <v>9.6739999999999995</v>
      </c>
      <c r="O16768">
        <v>0.53298686193816591</v>
      </c>
      <c r="P16768">
        <v>16.915422885572127</v>
      </c>
    </row>
    <row r="16769" spans="1:18">
      <c r="A16769" t="s">
        <v>1159</v>
      </c>
      <c r="B16769" t="s">
        <v>1158</v>
      </c>
      <c r="D16769">
        <v>2021</v>
      </c>
      <c r="E16769" t="s">
        <v>1234</v>
      </c>
      <c r="F16769" t="s">
        <v>912</v>
      </c>
      <c r="G16769">
        <v>12.55507222</v>
      </c>
      <c r="H16769">
        <v>-81.690469440000001</v>
      </c>
      <c r="I16769" t="s">
        <v>146</v>
      </c>
      <c r="J16769" t="s">
        <v>1236</v>
      </c>
      <c r="K16769">
        <v>9.6739999999999995</v>
      </c>
      <c r="L16769">
        <v>11.055999999999999</v>
      </c>
      <c r="O16769">
        <v>0.39931579385653987</v>
      </c>
      <c r="P16769">
        <v>8.2089552238805794</v>
      </c>
    </row>
    <row r="16770" spans="1:18">
      <c r="A16770" t="s">
        <v>1159</v>
      </c>
      <c r="B16770" t="s">
        <v>1158</v>
      </c>
      <c r="D16770">
        <v>2021</v>
      </c>
      <c r="E16770" t="s">
        <v>1234</v>
      </c>
      <c r="F16770" t="s">
        <v>912</v>
      </c>
      <c r="G16770">
        <v>12.55507222</v>
      </c>
      <c r="H16770">
        <v>-81.690469440000001</v>
      </c>
      <c r="I16770" t="s">
        <v>146</v>
      </c>
      <c r="J16770" t="s">
        <v>1236</v>
      </c>
      <c r="K16770">
        <v>11.055999999999999</v>
      </c>
      <c r="L16770">
        <v>12.437999999999999</v>
      </c>
      <c r="O16770">
        <v>0.6801719281115608</v>
      </c>
      <c r="P16770">
        <v>16.129032258064527</v>
      </c>
    </row>
    <row r="16771" spans="1:18">
      <c r="A16771" t="s">
        <v>1159</v>
      </c>
      <c r="B16771" t="s">
        <v>1158</v>
      </c>
      <c r="D16771">
        <v>2021</v>
      </c>
      <c r="E16771" t="s">
        <v>1234</v>
      </c>
      <c r="F16771" t="s">
        <v>912</v>
      </c>
      <c r="G16771">
        <v>12.55507222</v>
      </c>
      <c r="H16771">
        <v>-81.690469440000001</v>
      </c>
      <c r="I16771" t="s">
        <v>146</v>
      </c>
      <c r="J16771" t="s">
        <v>1236</v>
      </c>
      <c r="K16771">
        <v>12.437999999999999</v>
      </c>
      <c r="L16771">
        <v>13.819999999999999</v>
      </c>
      <c r="O16771">
        <v>0.48803812915467404</v>
      </c>
      <c r="P16771">
        <v>8.933002481389579</v>
      </c>
      <c r="R16771">
        <v>2.0834795000000002</v>
      </c>
    </row>
    <row r="16772" spans="1:18">
      <c r="A16772" t="s">
        <v>1159</v>
      </c>
      <c r="B16772" t="s">
        <v>1158</v>
      </c>
      <c r="D16772">
        <v>2021</v>
      </c>
      <c r="E16772" t="s">
        <v>1234</v>
      </c>
      <c r="F16772" t="s">
        <v>912</v>
      </c>
      <c r="G16772">
        <v>12.55507222</v>
      </c>
      <c r="H16772">
        <v>-81.690469440000001</v>
      </c>
      <c r="I16772" t="s">
        <v>146</v>
      </c>
      <c r="J16772" t="s">
        <v>1236</v>
      </c>
      <c r="K16772">
        <v>13.819999999999999</v>
      </c>
      <c r="L16772">
        <v>15.201999999999998</v>
      </c>
      <c r="O16772">
        <v>0.62699728344612271</v>
      </c>
      <c r="P16772">
        <v>8.9552238805970035</v>
      </c>
    </row>
    <row r="16773" spans="1:18">
      <c r="A16773" t="s">
        <v>1159</v>
      </c>
      <c r="B16773" t="s">
        <v>1158</v>
      </c>
      <c r="D16773">
        <v>2021</v>
      </c>
      <c r="E16773" t="s">
        <v>1234</v>
      </c>
      <c r="F16773" t="s">
        <v>912</v>
      </c>
      <c r="G16773">
        <v>12.55507222</v>
      </c>
      <c r="H16773">
        <v>-81.690469440000001</v>
      </c>
      <c r="I16773" t="s">
        <v>146</v>
      </c>
      <c r="J16773" t="s">
        <v>1236</v>
      </c>
      <c r="K16773">
        <v>15.201999999999998</v>
      </c>
      <c r="L16773">
        <v>16.584</v>
      </c>
      <c r="O16773">
        <v>0.58381124606590429</v>
      </c>
      <c r="P16773">
        <v>8.4367245657568191</v>
      </c>
    </row>
    <row r="16774" spans="1:18">
      <c r="A16774" t="s">
        <v>1159</v>
      </c>
      <c r="B16774" t="s">
        <v>1158</v>
      </c>
      <c r="D16774">
        <v>2021</v>
      </c>
      <c r="E16774" t="s">
        <v>1234</v>
      </c>
      <c r="F16774" t="s">
        <v>912</v>
      </c>
      <c r="G16774">
        <v>12.55507222</v>
      </c>
      <c r="H16774">
        <v>-81.690469440000001</v>
      </c>
      <c r="I16774" t="s">
        <v>146</v>
      </c>
      <c r="J16774" t="s">
        <v>1236</v>
      </c>
      <c r="K16774">
        <v>16.584</v>
      </c>
      <c r="L16774">
        <v>17.965999999999998</v>
      </c>
      <c r="O16774">
        <v>0.5667718571675886</v>
      </c>
      <c r="P16774">
        <v>8.6848635235732132</v>
      </c>
    </row>
    <row r="16775" spans="1:18">
      <c r="A16775" t="s">
        <v>1159</v>
      </c>
      <c r="B16775" t="s">
        <v>1158</v>
      </c>
      <c r="D16775">
        <v>2021</v>
      </c>
      <c r="E16775" t="s">
        <v>1234</v>
      </c>
      <c r="F16775" t="s">
        <v>912</v>
      </c>
      <c r="G16775">
        <v>12.55507222</v>
      </c>
      <c r="H16775">
        <v>-81.690469440000001</v>
      </c>
      <c r="I16775" t="s">
        <v>146</v>
      </c>
      <c r="J16775" t="s">
        <v>1236</v>
      </c>
      <c r="K16775">
        <v>17.965999999999998</v>
      </c>
      <c r="L16775">
        <v>19.347999999999999</v>
      </c>
      <c r="O16775">
        <v>0.59321228821670002</v>
      </c>
      <c r="P16775">
        <v>7.9404466501240734</v>
      </c>
    </row>
    <row r="16776" spans="1:18">
      <c r="A16776" t="s">
        <v>1159</v>
      </c>
      <c r="B16776" t="s">
        <v>1158</v>
      </c>
      <c r="D16776">
        <v>2021</v>
      </c>
      <c r="E16776" t="s">
        <v>1234</v>
      </c>
      <c r="F16776" t="s">
        <v>912</v>
      </c>
      <c r="G16776">
        <v>12.55507222</v>
      </c>
      <c r="H16776">
        <v>-81.690469440000001</v>
      </c>
      <c r="I16776" t="s">
        <v>146</v>
      </c>
      <c r="J16776" t="s">
        <v>1236</v>
      </c>
      <c r="K16776">
        <v>19.347999999999999</v>
      </c>
      <c r="L16776">
        <v>20.729999999999997</v>
      </c>
      <c r="O16776">
        <v>0.60976399805344617</v>
      </c>
      <c r="P16776">
        <v>7.9404466501240734</v>
      </c>
      <c r="R16776">
        <v>1.9914947999999999</v>
      </c>
    </row>
    <row r="16777" spans="1:18">
      <c r="A16777" t="s">
        <v>1159</v>
      </c>
      <c r="B16777" t="s">
        <v>1158</v>
      </c>
      <c r="D16777">
        <v>2021</v>
      </c>
      <c r="E16777" t="s">
        <v>1234</v>
      </c>
      <c r="F16777" t="s">
        <v>912</v>
      </c>
      <c r="G16777">
        <v>12.55507222</v>
      </c>
      <c r="H16777">
        <v>-81.690469440000001</v>
      </c>
      <c r="I16777" t="s">
        <v>146</v>
      </c>
      <c r="J16777" t="s">
        <v>1236</v>
      </c>
      <c r="K16777">
        <v>20.729999999999997</v>
      </c>
      <c r="L16777">
        <v>22.111999999999998</v>
      </c>
      <c r="O16777">
        <v>0.59654378252888829</v>
      </c>
      <c r="P16777">
        <v>7.4441687344913134</v>
      </c>
    </row>
    <row r="16778" spans="1:18">
      <c r="A16778" t="s">
        <v>1159</v>
      </c>
      <c r="B16778" t="s">
        <v>1158</v>
      </c>
      <c r="D16778">
        <v>2021</v>
      </c>
      <c r="E16778" t="s">
        <v>1234</v>
      </c>
      <c r="F16778" t="s">
        <v>912</v>
      </c>
      <c r="G16778">
        <v>12.55507222</v>
      </c>
      <c r="H16778">
        <v>-81.690469440000001</v>
      </c>
      <c r="I16778" t="s">
        <v>146</v>
      </c>
      <c r="J16778" t="s">
        <v>1236</v>
      </c>
      <c r="K16778">
        <v>22.111999999999998</v>
      </c>
      <c r="L16778">
        <v>23.494</v>
      </c>
      <c r="O16778">
        <v>0.50840901236517888</v>
      </c>
      <c r="P16778">
        <v>7.9404466501240734</v>
      </c>
    </row>
    <row r="16779" spans="1:18">
      <c r="A16779" t="s">
        <v>1159</v>
      </c>
      <c r="B16779" t="s">
        <v>1158</v>
      </c>
      <c r="D16779">
        <v>2021</v>
      </c>
      <c r="E16779" t="s">
        <v>1234</v>
      </c>
      <c r="F16779" t="s">
        <v>912</v>
      </c>
      <c r="G16779">
        <v>12.55507222</v>
      </c>
      <c r="H16779">
        <v>-81.690469440000001</v>
      </c>
      <c r="I16779" t="s">
        <v>146</v>
      </c>
      <c r="J16779" t="s">
        <v>1236</v>
      </c>
      <c r="K16779">
        <v>23.494</v>
      </c>
      <c r="L16779">
        <v>24.875999999999998</v>
      </c>
      <c r="O16779">
        <v>0.63267903829601069</v>
      </c>
      <c r="P16779">
        <v>7.4626865671641696</v>
      </c>
    </row>
    <row r="16780" spans="1:18">
      <c r="A16780" t="s">
        <v>1159</v>
      </c>
      <c r="B16780" t="s">
        <v>1158</v>
      </c>
      <c r="D16780">
        <v>2021</v>
      </c>
      <c r="E16780" t="s">
        <v>1234</v>
      </c>
      <c r="F16780" t="s">
        <v>912</v>
      </c>
      <c r="G16780">
        <v>12.55507222</v>
      </c>
      <c r="H16780">
        <v>-81.690469440000001</v>
      </c>
      <c r="I16780" t="s">
        <v>146</v>
      </c>
      <c r="J16780" t="s">
        <v>1236</v>
      </c>
      <c r="K16780">
        <v>24.875999999999998</v>
      </c>
      <c r="L16780">
        <v>26.257999999999999</v>
      </c>
      <c r="O16780">
        <v>0.4416204835351199</v>
      </c>
      <c r="P16780">
        <v>7.2139303482586854</v>
      </c>
    </row>
    <row r="16781" spans="1:18">
      <c r="A16781" t="s">
        <v>1159</v>
      </c>
      <c r="B16781" t="s">
        <v>1158</v>
      </c>
      <c r="D16781">
        <v>2021</v>
      </c>
      <c r="E16781" t="s">
        <v>1234</v>
      </c>
      <c r="F16781" t="s">
        <v>912</v>
      </c>
      <c r="G16781">
        <v>12.55507222</v>
      </c>
      <c r="H16781">
        <v>-81.690469440000001</v>
      </c>
      <c r="I16781" t="s">
        <v>146</v>
      </c>
      <c r="J16781" t="s">
        <v>1236</v>
      </c>
      <c r="K16781">
        <v>26.257999999999999</v>
      </c>
      <c r="L16781">
        <v>27.639999999999997</v>
      </c>
      <c r="O16781">
        <v>0.63169780452152136</v>
      </c>
      <c r="P16781">
        <v>6.4516129032257936</v>
      </c>
      <c r="R16781">
        <v>1.6694779</v>
      </c>
    </row>
    <row r="16782" spans="1:18">
      <c r="A16782" t="s">
        <v>1159</v>
      </c>
      <c r="B16782" t="s">
        <v>1158</v>
      </c>
      <c r="D16782">
        <v>2021</v>
      </c>
      <c r="E16782" t="s">
        <v>1234</v>
      </c>
      <c r="F16782" t="s">
        <v>912</v>
      </c>
      <c r="G16782">
        <v>12.55507222</v>
      </c>
      <c r="H16782">
        <v>-81.690469440000001</v>
      </c>
      <c r="I16782" t="s">
        <v>146</v>
      </c>
      <c r="J16782" t="s">
        <v>1236</v>
      </c>
      <c r="K16782">
        <v>27.639999999999997</v>
      </c>
      <c r="L16782">
        <v>29.021999999999998</v>
      </c>
      <c r="O16782">
        <v>0.47011739255471924</v>
      </c>
      <c r="P16782">
        <v>6.4356435643564396</v>
      </c>
    </row>
    <row r="16783" spans="1:18">
      <c r="A16783" t="s">
        <v>1159</v>
      </c>
      <c r="B16783" t="s">
        <v>1158</v>
      </c>
      <c r="D16783">
        <v>2021</v>
      </c>
      <c r="E16783" t="s">
        <v>1234</v>
      </c>
      <c r="F16783" t="s">
        <v>912</v>
      </c>
      <c r="G16783">
        <v>12.55507222</v>
      </c>
      <c r="H16783">
        <v>-81.690469440000001</v>
      </c>
      <c r="I16783" t="s">
        <v>146</v>
      </c>
      <c r="J16783" t="s">
        <v>1236</v>
      </c>
      <c r="K16783">
        <v>29.021999999999998</v>
      </c>
      <c r="L16783">
        <v>30.403999999999996</v>
      </c>
      <c r="O16783">
        <v>0.46306661094162371</v>
      </c>
      <c r="P16783">
        <v>6.9825436408977311</v>
      </c>
    </row>
    <row r="16784" spans="1:18">
      <c r="A16784" t="s">
        <v>1159</v>
      </c>
      <c r="B16784" t="s">
        <v>1158</v>
      </c>
      <c r="D16784">
        <v>2021</v>
      </c>
      <c r="E16784" t="s">
        <v>1234</v>
      </c>
      <c r="F16784" t="s">
        <v>912</v>
      </c>
      <c r="G16784">
        <v>12.55507222</v>
      </c>
      <c r="H16784">
        <v>-81.690469440000001</v>
      </c>
      <c r="I16784" t="s">
        <v>146</v>
      </c>
      <c r="J16784" t="s">
        <v>1236</v>
      </c>
      <c r="K16784">
        <v>30.403999999999996</v>
      </c>
      <c r="L16784">
        <v>31.785999999999998</v>
      </c>
      <c r="O16784">
        <v>0.63111023938709498</v>
      </c>
      <c r="P16784">
        <v>5.7356608478802968</v>
      </c>
    </row>
    <row r="16785" spans="1:18">
      <c r="A16785" t="s">
        <v>1159</v>
      </c>
      <c r="B16785" t="s">
        <v>1158</v>
      </c>
      <c r="D16785">
        <v>2021</v>
      </c>
      <c r="E16785" t="s">
        <v>1234</v>
      </c>
      <c r="F16785" t="s">
        <v>912</v>
      </c>
      <c r="G16785">
        <v>12.55507222</v>
      </c>
      <c r="H16785">
        <v>-81.690469440000001</v>
      </c>
      <c r="I16785" t="s">
        <v>146</v>
      </c>
      <c r="J16785" t="s">
        <v>1236</v>
      </c>
      <c r="K16785">
        <v>31.785999999999998</v>
      </c>
      <c r="L16785">
        <v>33.167999999999999</v>
      </c>
      <c r="O16785">
        <v>0.75861187355726123</v>
      </c>
      <c r="P16785">
        <v>9.4527363184079718</v>
      </c>
    </row>
    <row r="16786" spans="1:18">
      <c r="A16786" t="s">
        <v>1159</v>
      </c>
      <c r="B16786" t="s">
        <v>1158</v>
      </c>
      <c r="D16786">
        <v>2021</v>
      </c>
      <c r="E16786" t="s">
        <v>1234</v>
      </c>
      <c r="F16786" t="s">
        <v>912</v>
      </c>
      <c r="G16786">
        <v>12.55507222</v>
      </c>
      <c r="H16786">
        <v>-81.690469440000001</v>
      </c>
      <c r="I16786" t="s">
        <v>146</v>
      </c>
      <c r="J16786" t="s">
        <v>1236</v>
      </c>
      <c r="K16786">
        <v>33.167999999999999</v>
      </c>
      <c r="L16786">
        <v>34.549999999999997</v>
      </c>
      <c r="O16786">
        <v>0.54356303435781173</v>
      </c>
      <c r="P16786">
        <v>6.2189054726367914</v>
      </c>
      <c r="R16786">
        <v>1.5210045000000001</v>
      </c>
    </row>
    <row r="16787" spans="1:18">
      <c r="A16787" t="s">
        <v>1159</v>
      </c>
      <c r="B16787" t="s">
        <v>1158</v>
      </c>
      <c r="D16787">
        <v>2021</v>
      </c>
      <c r="E16787" t="s">
        <v>1234</v>
      </c>
      <c r="F16787" t="s">
        <v>912</v>
      </c>
      <c r="G16787">
        <v>12.55507222</v>
      </c>
      <c r="H16787">
        <v>-81.690469440000001</v>
      </c>
      <c r="I16787" t="s">
        <v>146</v>
      </c>
      <c r="J16787" t="s">
        <v>1236</v>
      </c>
      <c r="K16787">
        <v>34.549999999999997</v>
      </c>
      <c r="L16787">
        <v>35.931999999999995</v>
      </c>
      <c r="O16787">
        <v>0.64256775950837886</v>
      </c>
      <c r="P16787">
        <v>5.9553349875930621</v>
      </c>
    </row>
    <row r="16788" spans="1:18">
      <c r="A16788" t="s">
        <v>1159</v>
      </c>
      <c r="B16788" t="s">
        <v>1158</v>
      </c>
      <c r="D16788">
        <v>2021</v>
      </c>
      <c r="E16788" t="s">
        <v>1234</v>
      </c>
      <c r="F16788" t="s">
        <v>912</v>
      </c>
      <c r="G16788">
        <v>12.55507222</v>
      </c>
      <c r="H16788">
        <v>-81.690469440000001</v>
      </c>
      <c r="I16788" t="s">
        <v>146</v>
      </c>
      <c r="J16788" t="s">
        <v>1236</v>
      </c>
      <c r="K16788">
        <v>35.931999999999995</v>
      </c>
      <c r="L16788">
        <v>37.314</v>
      </c>
      <c r="O16788">
        <v>0.63081645681988086</v>
      </c>
      <c r="P16788">
        <v>6.2034739454094421</v>
      </c>
    </row>
    <row r="16789" spans="1:18">
      <c r="A16789" t="s">
        <v>1159</v>
      </c>
      <c r="B16789" t="s">
        <v>1158</v>
      </c>
      <c r="D16789">
        <v>2021</v>
      </c>
      <c r="E16789" t="s">
        <v>1234</v>
      </c>
      <c r="F16789" t="s">
        <v>912</v>
      </c>
      <c r="G16789">
        <v>12.55507222</v>
      </c>
      <c r="H16789">
        <v>-81.690469440000001</v>
      </c>
      <c r="I16789" t="s">
        <v>146</v>
      </c>
      <c r="J16789" t="s">
        <v>1236</v>
      </c>
      <c r="K16789">
        <v>37.314</v>
      </c>
      <c r="L16789">
        <v>38.695999999999998</v>
      </c>
      <c r="O16789">
        <v>0.55120138110533323</v>
      </c>
      <c r="P16789">
        <v>5.7071960297766822</v>
      </c>
    </row>
    <row r="16790" spans="1:18">
      <c r="A16790" t="s">
        <v>1159</v>
      </c>
      <c r="B16790" t="s">
        <v>1158</v>
      </c>
      <c r="D16790">
        <v>2021</v>
      </c>
      <c r="E16790" t="s">
        <v>1234</v>
      </c>
      <c r="F16790" t="s">
        <v>912</v>
      </c>
      <c r="G16790">
        <v>12.55507222</v>
      </c>
      <c r="H16790">
        <v>-81.690469440000001</v>
      </c>
      <c r="I16790" t="s">
        <v>146</v>
      </c>
      <c r="J16790" t="s">
        <v>1236</v>
      </c>
      <c r="K16790">
        <v>38.695999999999998</v>
      </c>
      <c r="L16790">
        <v>40.077999999999996</v>
      </c>
      <c r="O16790">
        <v>0.65755067043620941</v>
      </c>
      <c r="P16790">
        <v>5.7499999999999858</v>
      </c>
    </row>
    <row r="16791" spans="1:18">
      <c r="A16791" t="s">
        <v>1159</v>
      </c>
      <c r="B16791" t="s">
        <v>1158</v>
      </c>
      <c r="D16791">
        <v>2021</v>
      </c>
      <c r="E16791" t="s">
        <v>1234</v>
      </c>
      <c r="F16791" t="s">
        <v>912</v>
      </c>
      <c r="G16791">
        <v>12.55507222</v>
      </c>
      <c r="H16791">
        <v>-81.690469440000001</v>
      </c>
      <c r="I16791" t="s">
        <v>146</v>
      </c>
      <c r="J16791" t="s">
        <v>1236</v>
      </c>
      <c r="K16791">
        <v>40.077999999999996</v>
      </c>
      <c r="L16791">
        <v>41.459999999999994</v>
      </c>
      <c r="O16791">
        <v>0.69809266471151588</v>
      </c>
      <c r="P16791">
        <v>6.9651741293532297</v>
      </c>
      <c r="R16791">
        <v>1.3215539000000001</v>
      </c>
    </row>
    <row r="16792" spans="1:18">
      <c r="A16792" t="s">
        <v>1159</v>
      </c>
      <c r="B16792" t="s">
        <v>1158</v>
      </c>
      <c r="D16792">
        <v>2021</v>
      </c>
      <c r="E16792" t="s">
        <v>1234</v>
      </c>
      <c r="F16792" t="s">
        <v>912</v>
      </c>
      <c r="G16792">
        <v>12.55507222</v>
      </c>
      <c r="H16792">
        <v>-81.690469440000001</v>
      </c>
      <c r="I16792" t="s">
        <v>146</v>
      </c>
      <c r="J16792" t="s">
        <v>1236</v>
      </c>
      <c r="K16792">
        <v>41.459999999999994</v>
      </c>
      <c r="L16792">
        <v>44.914999999999999</v>
      </c>
      <c r="O16792">
        <v>0.73412999295623049</v>
      </c>
      <c r="P16792">
        <v>6.25</v>
      </c>
    </row>
    <row r="16793" spans="1:18">
      <c r="A16793" t="s">
        <v>1159</v>
      </c>
      <c r="B16793" t="s">
        <v>1158</v>
      </c>
      <c r="D16793">
        <v>2021</v>
      </c>
      <c r="E16793" t="s">
        <v>1234</v>
      </c>
      <c r="F16793" t="s">
        <v>912</v>
      </c>
      <c r="G16793">
        <v>12.55507222</v>
      </c>
      <c r="H16793">
        <v>-81.690469440000001</v>
      </c>
      <c r="I16793" t="s">
        <v>146</v>
      </c>
      <c r="J16793" t="s">
        <v>1236</v>
      </c>
      <c r="K16793">
        <v>44.914999999999999</v>
      </c>
      <c r="L16793">
        <v>48.37</v>
      </c>
      <c r="O16793">
        <v>0.58535850091989039</v>
      </c>
      <c r="P16793">
        <v>6.25</v>
      </c>
      <c r="R16793">
        <v>0.89663009999999999</v>
      </c>
    </row>
    <row r="16794" spans="1:18">
      <c r="A16794" t="s">
        <v>1159</v>
      </c>
      <c r="B16794" t="s">
        <v>1158</v>
      </c>
      <c r="D16794">
        <v>2021</v>
      </c>
      <c r="E16794" t="s">
        <v>1234</v>
      </c>
      <c r="F16794" t="s">
        <v>912</v>
      </c>
      <c r="G16794">
        <v>12.55507222</v>
      </c>
      <c r="H16794">
        <v>-81.690469440000001</v>
      </c>
      <c r="I16794" t="s">
        <v>146</v>
      </c>
      <c r="J16794" t="s">
        <v>1236</v>
      </c>
      <c r="K16794">
        <v>48.37</v>
      </c>
      <c r="L16794">
        <v>51.824999999999996</v>
      </c>
      <c r="O16794">
        <v>0.74141580062309864</v>
      </c>
      <c r="P16794">
        <v>5.22</v>
      </c>
    </row>
    <row r="16795" spans="1:18">
      <c r="A16795" t="s">
        <v>1159</v>
      </c>
      <c r="B16795" t="s">
        <v>1158</v>
      </c>
      <c r="D16795">
        <v>2021</v>
      </c>
      <c r="E16795" t="s">
        <v>1234</v>
      </c>
      <c r="F16795" t="s">
        <v>912</v>
      </c>
      <c r="G16795">
        <v>12.55507222</v>
      </c>
      <c r="H16795">
        <v>-81.690469440000001</v>
      </c>
      <c r="I16795" t="s">
        <v>146</v>
      </c>
      <c r="J16795" t="s">
        <v>1236</v>
      </c>
      <c r="K16795">
        <v>51.824999999999996</v>
      </c>
      <c r="L16795">
        <v>55.279999999999994</v>
      </c>
      <c r="O16795">
        <v>0.56232594765044097</v>
      </c>
      <c r="P16795">
        <v>5.2238805970149258</v>
      </c>
      <c r="R16795">
        <v>0.99994792500000007</v>
      </c>
    </row>
    <row r="16796" spans="1:18">
      <c r="A16796" t="s">
        <v>1159</v>
      </c>
      <c r="B16796" t="s">
        <v>1158</v>
      </c>
      <c r="D16796">
        <v>2021</v>
      </c>
      <c r="E16796" t="s">
        <v>1234</v>
      </c>
      <c r="F16796" t="s">
        <v>912</v>
      </c>
      <c r="G16796">
        <v>12.55507222</v>
      </c>
      <c r="H16796">
        <v>-81.690469440000001</v>
      </c>
      <c r="I16796" t="s">
        <v>146</v>
      </c>
      <c r="J16796" t="s">
        <v>1236</v>
      </c>
      <c r="K16796">
        <v>55.279999999999994</v>
      </c>
      <c r="L16796">
        <v>58.734999999999992</v>
      </c>
      <c r="O16796">
        <v>0.70663194466515467</v>
      </c>
      <c r="P16796">
        <v>11.91</v>
      </c>
    </row>
    <row r="16797" spans="1:18">
      <c r="A16797" t="s">
        <v>1159</v>
      </c>
      <c r="B16797" t="s">
        <v>1158</v>
      </c>
      <c r="D16797">
        <v>2021</v>
      </c>
      <c r="E16797" t="s">
        <v>1234</v>
      </c>
      <c r="F16797" t="s">
        <v>912</v>
      </c>
      <c r="G16797">
        <v>12.55507222</v>
      </c>
      <c r="H16797">
        <v>-81.690469440000001</v>
      </c>
      <c r="I16797" t="s">
        <v>146</v>
      </c>
      <c r="J16797" t="s">
        <v>1236</v>
      </c>
      <c r="K16797">
        <v>58.734999999999992</v>
      </c>
      <c r="L16797">
        <v>62.19</v>
      </c>
      <c r="O16797">
        <v>0.71861827340741768</v>
      </c>
      <c r="P16797">
        <v>11.91066997518611</v>
      </c>
      <c r="R16797">
        <v>1.0443975000000001</v>
      </c>
    </row>
    <row r="16798" spans="1:18">
      <c r="A16798" t="s">
        <v>1159</v>
      </c>
      <c r="B16798" t="s">
        <v>1158</v>
      </c>
      <c r="D16798">
        <v>2021</v>
      </c>
      <c r="E16798" t="s">
        <v>1234</v>
      </c>
      <c r="F16798" t="s">
        <v>912</v>
      </c>
      <c r="G16798">
        <v>12.55507222</v>
      </c>
      <c r="H16798">
        <v>-81.690469440000001</v>
      </c>
      <c r="I16798" t="s">
        <v>146</v>
      </c>
      <c r="J16798" t="s">
        <v>1236</v>
      </c>
      <c r="K16798">
        <v>62.19</v>
      </c>
      <c r="L16798">
        <v>65.644999999999996</v>
      </c>
      <c r="O16798">
        <v>0.71521039562775568</v>
      </c>
      <c r="P16798">
        <v>5.5</v>
      </c>
    </row>
    <row r="16799" spans="1:18">
      <c r="A16799" t="s">
        <v>1159</v>
      </c>
      <c r="B16799" t="s">
        <v>1158</v>
      </c>
      <c r="D16799">
        <v>2021</v>
      </c>
      <c r="E16799" t="s">
        <v>1234</v>
      </c>
      <c r="F16799" t="s">
        <v>912</v>
      </c>
      <c r="G16799">
        <v>12.55507222</v>
      </c>
      <c r="H16799">
        <v>-81.690469440000001</v>
      </c>
      <c r="I16799" t="s">
        <v>146</v>
      </c>
      <c r="J16799" t="s">
        <v>1236</v>
      </c>
      <c r="K16799">
        <v>65.644999999999996</v>
      </c>
      <c r="L16799">
        <v>69.099999999999994</v>
      </c>
      <c r="O16799">
        <v>0.74000564430047933</v>
      </c>
      <c r="P16799">
        <v>5.5</v>
      </c>
      <c r="R16799">
        <v>1.07838605</v>
      </c>
    </row>
    <row r="16800" spans="1:18">
      <c r="A16800" t="s">
        <v>1159</v>
      </c>
      <c r="B16800" t="s">
        <v>1158</v>
      </c>
      <c r="D16800">
        <v>2021</v>
      </c>
      <c r="E16800" t="s">
        <v>1234</v>
      </c>
      <c r="F16800" t="s">
        <v>912</v>
      </c>
      <c r="G16800">
        <v>12.55507222</v>
      </c>
      <c r="H16800">
        <v>-81.690469440000001</v>
      </c>
      <c r="I16800" t="s">
        <v>146</v>
      </c>
      <c r="J16800" t="s">
        <v>1236</v>
      </c>
      <c r="K16800">
        <v>69.099999999999994</v>
      </c>
      <c r="L16800">
        <v>72.554999999999993</v>
      </c>
      <c r="O16800">
        <v>1.0530603479219753</v>
      </c>
      <c r="P16800">
        <v>4.47</v>
      </c>
    </row>
    <row r="16801" spans="1:18">
      <c r="A16801" t="s">
        <v>1159</v>
      </c>
      <c r="B16801" t="s">
        <v>1158</v>
      </c>
      <c r="D16801">
        <v>2021</v>
      </c>
      <c r="E16801" t="s">
        <v>1234</v>
      </c>
      <c r="F16801" t="s">
        <v>912</v>
      </c>
      <c r="G16801">
        <v>12.55507222</v>
      </c>
      <c r="H16801">
        <v>-81.690469440000001</v>
      </c>
      <c r="I16801" t="s">
        <v>146</v>
      </c>
      <c r="J16801" t="s">
        <v>1236</v>
      </c>
      <c r="K16801">
        <v>72.554999999999993</v>
      </c>
      <c r="L16801">
        <v>76.009999999999991</v>
      </c>
      <c r="O16801">
        <v>0.65398610862069884</v>
      </c>
      <c r="P16801">
        <v>4.4665012406948108</v>
      </c>
      <c r="R16801">
        <v>1.10326575</v>
      </c>
    </row>
    <row r="16802" spans="1:18">
      <c r="A16802" t="s">
        <v>1159</v>
      </c>
      <c r="B16802" t="s">
        <v>1158</v>
      </c>
      <c r="D16802">
        <v>2021</v>
      </c>
      <c r="E16802" t="s">
        <v>1234</v>
      </c>
      <c r="F16802" t="s">
        <v>912</v>
      </c>
      <c r="G16802">
        <v>12.55507222</v>
      </c>
      <c r="H16802">
        <v>-81.690469440000001</v>
      </c>
      <c r="I16802" t="s">
        <v>146</v>
      </c>
      <c r="J16802" t="s">
        <v>1236</v>
      </c>
      <c r="K16802">
        <v>76.009999999999991</v>
      </c>
      <c r="L16802">
        <v>79.464999999999989</v>
      </c>
      <c r="O16802">
        <v>0.6873598082560235</v>
      </c>
      <c r="P16802">
        <v>5</v>
      </c>
    </row>
    <row r="16803" spans="1:18">
      <c r="A16803" t="s">
        <v>1159</v>
      </c>
      <c r="B16803" t="s">
        <v>1158</v>
      </c>
      <c r="D16803">
        <v>2021</v>
      </c>
      <c r="E16803" t="s">
        <v>1234</v>
      </c>
      <c r="F16803" t="s">
        <v>912</v>
      </c>
      <c r="G16803">
        <v>12.55507222</v>
      </c>
      <c r="H16803">
        <v>-81.690469440000001</v>
      </c>
      <c r="I16803" t="s">
        <v>146</v>
      </c>
      <c r="J16803" t="s">
        <v>1236</v>
      </c>
      <c r="K16803">
        <v>79.464999999999989</v>
      </c>
      <c r="L16803">
        <v>82.919999999999987</v>
      </c>
      <c r="O16803">
        <v>0.34292912645624679</v>
      </c>
      <c r="P16803">
        <v>5</v>
      </c>
      <c r="R16803">
        <v>1.1921649000000001</v>
      </c>
    </row>
    <row r="16804" spans="1:18">
      <c r="A16804" t="s">
        <v>1159</v>
      </c>
      <c r="B16804" t="s">
        <v>1158</v>
      </c>
      <c r="D16804">
        <v>2021</v>
      </c>
      <c r="E16804" t="s">
        <v>1234</v>
      </c>
      <c r="F16804" t="s">
        <v>912</v>
      </c>
      <c r="G16804">
        <v>12.55507222</v>
      </c>
      <c r="H16804">
        <v>-81.690469440000001</v>
      </c>
      <c r="I16804" t="s">
        <v>146</v>
      </c>
      <c r="J16804" t="s">
        <v>1236</v>
      </c>
      <c r="K16804">
        <v>82.919999999999987</v>
      </c>
      <c r="L16804">
        <v>87.065999999999988</v>
      </c>
      <c r="O16804">
        <v>0.2193794118568777</v>
      </c>
      <c r="P16804">
        <v>5.5</v>
      </c>
      <c r="R16804">
        <v>1.2419243</v>
      </c>
    </row>
    <row r="16805" spans="1:18">
      <c r="A16805" t="s">
        <v>1159</v>
      </c>
      <c r="B16805" t="s">
        <v>1158</v>
      </c>
      <c r="D16805">
        <v>2021</v>
      </c>
      <c r="E16805" t="s">
        <v>1234</v>
      </c>
      <c r="F16805" t="s">
        <v>912</v>
      </c>
      <c r="G16805">
        <v>12.55507222</v>
      </c>
      <c r="H16805">
        <v>-81.690469440000001</v>
      </c>
      <c r="I16805" t="s">
        <v>146</v>
      </c>
      <c r="J16805" t="s">
        <v>1235</v>
      </c>
      <c r="K16805">
        <v>0</v>
      </c>
      <c r="L16805">
        <v>26.880000000000003</v>
      </c>
      <c r="O16805">
        <v>0.62656960871983625</v>
      </c>
      <c r="P16805">
        <v>8.3823045267489817</v>
      </c>
    </row>
    <row r="16806" spans="1:18">
      <c r="A16806" t="s">
        <v>1159</v>
      </c>
      <c r="B16806" t="s">
        <v>1158</v>
      </c>
      <c r="D16806">
        <v>2021</v>
      </c>
      <c r="E16806" t="s">
        <v>1234</v>
      </c>
      <c r="F16806" t="s">
        <v>912</v>
      </c>
      <c r="G16806">
        <v>12.55507222</v>
      </c>
      <c r="H16806">
        <v>-81.690469440000001</v>
      </c>
      <c r="I16806" t="s">
        <v>146</v>
      </c>
      <c r="J16806" t="s">
        <v>1235</v>
      </c>
      <c r="K16806">
        <v>26.880000000000003</v>
      </c>
      <c r="L16806">
        <v>53.760000000000005</v>
      </c>
      <c r="O16806">
        <v>0.74280313700993639</v>
      </c>
      <c r="P16806">
        <v>6.6388888888888999</v>
      </c>
    </row>
    <row r="16807" spans="1:18">
      <c r="A16807" t="s">
        <v>1159</v>
      </c>
      <c r="B16807" t="s">
        <v>1158</v>
      </c>
      <c r="D16807">
        <v>2021</v>
      </c>
      <c r="E16807" t="s">
        <v>1234</v>
      </c>
      <c r="F16807" t="s">
        <v>912</v>
      </c>
      <c r="G16807">
        <v>12.55507222</v>
      </c>
      <c r="H16807">
        <v>-81.690469440000001</v>
      </c>
      <c r="I16807" t="s">
        <v>146</v>
      </c>
      <c r="J16807" t="s">
        <v>1235</v>
      </c>
      <c r="K16807">
        <v>53.760000000000005</v>
      </c>
      <c r="L16807">
        <v>72.576000000000008</v>
      </c>
      <c r="O16807">
        <v>0.66073120631154092</v>
      </c>
      <c r="P16807">
        <v>7.3477366255144148</v>
      </c>
    </row>
    <row r="16808" spans="1:18">
      <c r="A16808" t="s">
        <v>1159</v>
      </c>
      <c r="B16808" t="s">
        <v>1158</v>
      </c>
      <c r="D16808">
        <v>2021</v>
      </c>
      <c r="E16808" t="s">
        <v>1234</v>
      </c>
      <c r="F16808" t="s">
        <v>912</v>
      </c>
      <c r="G16808">
        <v>12.55507222</v>
      </c>
      <c r="H16808">
        <v>-81.690469440000001</v>
      </c>
      <c r="I16808" t="s">
        <v>146</v>
      </c>
      <c r="J16808" t="s">
        <v>1233</v>
      </c>
      <c r="K16808">
        <v>0</v>
      </c>
      <c r="L16808">
        <v>26.880000000000003</v>
      </c>
      <c r="O16808">
        <v>0.56639057772676871</v>
      </c>
      <c r="P16808">
        <v>6.2303556658395394</v>
      </c>
    </row>
    <row r="16809" spans="1:18">
      <c r="A16809" t="s">
        <v>1159</v>
      </c>
      <c r="B16809" t="s">
        <v>1158</v>
      </c>
      <c r="D16809">
        <v>2021</v>
      </c>
      <c r="E16809" t="s">
        <v>1234</v>
      </c>
      <c r="F16809" t="s">
        <v>912</v>
      </c>
      <c r="G16809">
        <v>12.55507222</v>
      </c>
      <c r="H16809">
        <v>-81.690469440000001</v>
      </c>
      <c r="I16809" t="s">
        <v>146</v>
      </c>
      <c r="J16809" t="s">
        <v>1233</v>
      </c>
      <c r="K16809">
        <v>26.880000000000003</v>
      </c>
      <c r="L16809">
        <v>53.760000000000005</v>
      </c>
      <c r="O16809">
        <v>0.75854857383158458</v>
      </c>
      <c r="P16809">
        <v>6.5205761316872497</v>
      </c>
    </row>
    <row r="16810" spans="1:18">
      <c r="A16810" t="s">
        <v>1159</v>
      </c>
      <c r="B16810" t="s">
        <v>1158</v>
      </c>
      <c r="D16810">
        <v>2021</v>
      </c>
      <c r="E16810" t="s">
        <v>1234</v>
      </c>
      <c r="F16810" t="s">
        <v>912</v>
      </c>
      <c r="G16810">
        <v>12.55507222</v>
      </c>
      <c r="H16810">
        <v>-81.690469440000001</v>
      </c>
      <c r="I16810" t="s">
        <v>146</v>
      </c>
      <c r="J16810" t="s">
        <v>1233</v>
      </c>
      <c r="K16810">
        <v>53.760000000000005</v>
      </c>
      <c r="L16810">
        <v>64.512</v>
      </c>
      <c r="O16810">
        <v>0.85688232349504834</v>
      </c>
      <c r="P16810">
        <v>4.9921227197346525</v>
      </c>
    </row>
    <row r="16811" spans="1:18">
      <c r="A16811" t="s">
        <v>1159</v>
      </c>
      <c r="B16811" t="s">
        <v>1158</v>
      </c>
      <c r="D16811">
        <v>2021</v>
      </c>
      <c r="E16811" t="s">
        <v>1230</v>
      </c>
      <c r="F16811" t="s">
        <v>912</v>
      </c>
      <c r="G16811">
        <v>12.55507222</v>
      </c>
      <c r="H16811">
        <v>-81.690469440000001</v>
      </c>
      <c r="I16811" t="s">
        <v>146</v>
      </c>
      <c r="J16811" t="s">
        <v>1232</v>
      </c>
      <c r="K16811">
        <v>0</v>
      </c>
      <c r="L16811">
        <v>1.3833299999999999</v>
      </c>
      <c r="O16811">
        <v>0.37349715286750695</v>
      </c>
      <c r="P16811">
        <v>8.9775561097256684</v>
      </c>
      <c r="R16811">
        <v>2.3568037999999998</v>
      </c>
    </row>
    <row r="16812" spans="1:18">
      <c r="A16812" t="s">
        <v>1159</v>
      </c>
      <c r="B16812" t="s">
        <v>1158</v>
      </c>
      <c r="D16812">
        <v>2021</v>
      </c>
      <c r="E16812" t="s">
        <v>1230</v>
      </c>
      <c r="F16812" t="s">
        <v>912</v>
      </c>
      <c r="G16812">
        <v>12.55507222</v>
      </c>
      <c r="H16812">
        <v>-81.690469440000001</v>
      </c>
      <c r="I16812" t="s">
        <v>146</v>
      </c>
      <c r="J16812" t="s">
        <v>1232</v>
      </c>
      <c r="K16812">
        <v>1.3833299999999999</v>
      </c>
      <c r="L16812">
        <v>2.7666599999999999</v>
      </c>
      <c r="O16812">
        <v>0.42251167132457107</v>
      </c>
      <c r="P16812">
        <v>9.5</v>
      </c>
    </row>
    <row r="16813" spans="1:18">
      <c r="A16813" t="s">
        <v>1159</v>
      </c>
      <c r="B16813" t="s">
        <v>1158</v>
      </c>
      <c r="D16813">
        <v>2021</v>
      </c>
      <c r="E16813" t="s">
        <v>1230</v>
      </c>
      <c r="F16813" t="s">
        <v>912</v>
      </c>
      <c r="G16813">
        <v>12.55507222</v>
      </c>
      <c r="H16813">
        <v>-81.690469440000001</v>
      </c>
      <c r="I16813" t="s">
        <v>146</v>
      </c>
      <c r="J16813" t="s">
        <v>1232</v>
      </c>
      <c r="K16813">
        <v>2.7666599999999999</v>
      </c>
      <c r="L16813">
        <v>4.1499899999999998</v>
      </c>
      <c r="O16813">
        <v>0.34238614115224469</v>
      </c>
      <c r="P16813">
        <v>7.7499999999999858</v>
      </c>
      <c r="R16813">
        <v>4.1487866999999996</v>
      </c>
    </row>
    <row r="16814" spans="1:18">
      <c r="A16814" t="s">
        <v>1159</v>
      </c>
      <c r="B16814" t="s">
        <v>1158</v>
      </c>
      <c r="D16814">
        <v>2021</v>
      </c>
      <c r="E16814" t="s">
        <v>1230</v>
      </c>
      <c r="F16814" t="s">
        <v>912</v>
      </c>
      <c r="G16814">
        <v>12.55507222</v>
      </c>
      <c r="H16814">
        <v>-81.690469440000001</v>
      </c>
      <c r="I16814" t="s">
        <v>146</v>
      </c>
      <c r="J16814" t="s">
        <v>1232</v>
      </c>
      <c r="K16814">
        <v>4.1499899999999998</v>
      </c>
      <c r="L16814">
        <v>5.5333199999999998</v>
      </c>
      <c r="O16814">
        <v>0.43366467552438204</v>
      </c>
      <c r="P16814">
        <v>10.000000000000014</v>
      </c>
    </row>
    <row r="16815" spans="1:18">
      <c r="A16815" t="s">
        <v>1159</v>
      </c>
      <c r="B16815" t="s">
        <v>1158</v>
      </c>
      <c r="D16815">
        <v>2021</v>
      </c>
      <c r="E16815" t="s">
        <v>1230</v>
      </c>
      <c r="F16815" t="s">
        <v>912</v>
      </c>
      <c r="G16815">
        <v>12.55507222</v>
      </c>
      <c r="H16815">
        <v>-81.690469440000001</v>
      </c>
      <c r="I16815" t="s">
        <v>146</v>
      </c>
      <c r="J16815" t="s">
        <v>1232</v>
      </c>
      <c r="K16815">
        <v>5.5333199999999998</v>
      </c>
      <c r="L16815">
        <v>6.9166499999999997</v>
      </c>
      <c r="O16815">
        <v>0.5258237102280835</v>
      </c>
      <c r="P16815">
        <v>11.000000000000014</v>
      </c>
      <c r="R16815">
        <v>2.9109489000000002</v>
      </c>
    </row>
    <row r="16816" spans="1:18">
      <c r="A16816" t="s">
        <v>1159</v>
      </c>
      <c r="B16816" t="s">
        <v>1158</v>
      </c>
      <c r="D16816">
        <v>2021</v>
      </c>
      <c r="E16816" t="s">
        <v>1230</v>
      </c>
      <c r="F16816" t="s">
        <v>912</v>
      </c>
      <c r="G16816">
        <v>12.55507222</v>
      </c>
      <c r="H16816">
        <v>-81.690469440000001</v>
      </c>
      <c r="I16816" t="s">
        <v>146</v>
      </c>
      <c r="J16816" t="s">
        <v>1232</v>
      </c>
      <c r="K16816">
        <v>6.9166499999999997</v>
      </c>
      <c r="L16816">
        <v>8.2999799999999997</v>
      </c>
      <c r="O16816">
        <v>0.4407086781768943</v>
      </c>
      <c r="P16816">
        <v>7.4626865671641696</v>
      </c>
    </row>
    <row r="16817" spans="1:18">
      <c r="A16817" t="s">
        <v>1159</v>
      </c>
      <c r="B16817" t="s">
        <v>1158</v>
      </c>
      <c r="D16817">
        <v>2021</v>
      </c>
      <c r="E16817" t="s">
        <v>1230</v>
      </c>
      <c r="F16817" t="s">
        <v>912</v>
      </c>
      <c r="G16817">
        <v>12.55507222</v>
      </c>
      <c r="H16817">
        <v>-81.690469440000001</v>
      </c>
      <c r="I16817" t="s">
        <v>146</v>
      </c>
      <c r="J16817" t="s">
        <v>1232</v>
      </c>
      <c r="K16817">
        <v>8.2999799999999997</v>
      </c>
      <c r="L16817">
        <v>9.6833099999999988</v>
      </c>
      <c r="O16817">
        <v>0.36527914977290959</v>
      </c>
      <c r="P16817">
        <v>10.447761194029852</v>
      </c>
    </row>
    <row r="16818" spans="1:18">
      <c r="A16818" t="s">
        <v>1159</v>
      </c>
      <c r="B16818" t="s">
        <v>1158</v>
      </c>
      <c r="D16818">
        <v>2021</v>
      </c>
      <c r="E16818" t="s">
        <v>1230</v>
      </c>
      <c r="F16818" t="s">
        <v>912</v>
      </c>
      <c r="G16818">
        <v>12.55507222</v>
      </c>
      <c r="H16818">
        <v>-81.690469440000001</v>
      </c>
      <c r="I16818" t="s">
        <v>146</v>
      </c>
      <c r="J16818" t="s">
        <v>1232</v>
      </c>
      <c r="K16818">
        <v>9.6833099999999988</v>
      </c>
      <c r="L16818">
        <v>11.06664</v>
      </c>
      <c r="O16818">
        <v>0.3978576620407781</v>
      </c>
      <c r="P16818">
        <v>10.473815461346632</v>
      </c>
    </row>
    <row r="16819" spans="1:18">
      <c r="A16819" t="s">
        <v>1159</v>
      </c>
      <c r="B16819" t="s">
        <v>1158</v>
      </c>
      <c r="D16819">
        <v>2021</v>
      </c>
      <c r="E16819" t="s">
        <v>1230</v>
      </c>
      <c r="F16819" t="s">
        <v>912</v>
      </c>
      <c r="G16819">
        <v>12.55507222</v>
      </c>
      <c r="H16819">
        <v>-81.690469440000001</v>
      </c>
      <c r="I16819" t="s">
        <v>146</v>
      </c>
      <c r="J16819" t="s">
        <v>1232</v>
      </c>
      <c r="K16819">
        <v>11.06664</v>
      </c>
      <c r="L16819">
        <v>12.44997</v>
      </c>
      <c r="O16819">
        <v>0.59156773498486381</v>
      </c>
      <c r="P16819">
        <v>8.6848635235732132</v>
      </c>
    </row>
    <row r="16820" spans="1:18">
      <c r="A16820" t="s">
        <v>1159</v>
      </c>
      <c r="B16820" t="s">
        <v>1158</v>
      </c>
      <c r="D16820">
        <v>2021</v>
      </c>
      <c r="E16820" t="s">
        <v>1230</v>
      </c>
      <c r="F16820" t="s">
        <v>912</v>
      </c>
      <c r="G16820">
        <v>12.55507222</v>
      </c>
      <c r="H16820">
        <v>-81.690469440000001</v>
      </c>
      <c r="I16820" t="s">
        <v>146</v>
      </c>
      <c r="J16820" t="s">
        <v>1232</v>
      </c>
      <c r="K16820">
        <v>12.44997</v>
      </c>
      <c r="L16820">
        <v>13.833299999999999</v>
      </c>
      <c r="O16820">
        <v>0.5176057071334863</v>
      </c>
      <c r="P16820">
        <v>8.9552238805970035</v>
      </c>
      <c r="R16820">
        <v>2.2475919000000002</v>
      </c>
    </row>
    <row r="16821" spans="1:18">
      <c r="A16821" t="s">
        <v>1159</v>
      </c>
      <c r="B16821" t="s">
        <v>1158</v>
      </c>
      <c r="D16821">
        <v>2021</v>
      </c>
      <c r="E16821" t="s">
        <v>1230</v>
      </c>
      <c r="F16821" t="s">
        <v>912</v>
      </c>
      <c r="G16821">
        <v>12.55507222</v>
      </c>
      <c r="H16821">
        <v>-81.690469440000001</v>
      </c>
      <c r="I16821" t="s">
        <v>146</v>
      </c>
      <c r="J16821" t="s">
        <v>1232</v>
      </c>
      <c r="K16821">
        <v>13.833299999999999</v>
      </c>
      <c r="L16821">
        <v>15.216629999999999</v>
      </c>
      <c r="O16821">
        <v>0.49031019685500149</v>
      </c>
      <c r="P16821">
        <v>9.97506234413963</v>
      </c>
    </row>
    <row r="16822" spans="1:18">
      <c r="A16822" t="s">
        <v>1159</v>
      </c>
      <c r="B16822" t="s">
        <v>1158</v>
      </c>
      <c r="D16822">
        <v>2021</v>
      </c>
      <c r="E16822" t="s">
        <v>1230</v>
      </c>
      <c r="F16822" t="s">
        <v>912</v>
      </c>
      <c r="G16822">
        <v>12.55507222</v>
      </c>
      <c r="H16822">
        <v>-81.690469440000001</v>
      </c>
      <c r="I16822" t="s">
        <v>146</v>
      </c>
      <c r="J16822" t="s">
        <v>1232</v>
      </c>
      <c r="K16822">
        <v>15.216629999999999</v>
      </c>
      <c r="L16822">
        <v>16.599959999999999</v>
      </c>
      <c r="O16822">
        <v>0.56251122404325093</v>
      </c>
      <c r="P16822">
        <v>9.9502487562188975</v>
      </c>
    </row>
    <row r="16823" spans="1:18">
      <c r="A16823" t="s">
        <v>1159</v>
      </c>
      <c r="B16823" t="s">
        <v>1158</v>
      </c>
      <c r="D16823">
        <v>2021</v>
      </c>
      <c r="E16823" t="s">
        <v>1230</v>
      </c>
      <c r="F16823" t="s">
        <v>912</v>
      </c>
      <c r="G16823">
        <v>12.55507222</v>
      </c>
      <c r="H16823">
        <v>-81.690469440000001</v>
      </c>
      <c r="I16823" t="s">
        <v>146</v>
      </c>
      <c r="J16823" t="s">
        <v>1232</v>
      </c>
      <c r="K16823">
        <v>16.599959999999999</v>
      </c>
      <c r="L16823">
        <v>17.98329</v>
      </c>
      <c r="O16823">
        <v>0.44305667906106472</v>
      </c>
      <c r="P16823">
        <v>10.000000000000014</v>
      </c>
    </row>
    <row r="16824" spans="1:18">
      <c r="A16824" t="s">
        <v>1159</v>
      </c>
      <c r="B16824" t="s">
        <v>1158</v>
      </c>
      <c r="D16824">
        <v>2021</v>
      </c>
      <c r="E16824" t="s">
        <v>1230</v>
      </c>
      <c r="F16824" t="s">
        <v>912</v>
      </c>
      <c r="G16824">
        <v>12.55507222</v>
      </c>
      <c r="H16824">
        <v>-81.690469440000001</v>
      </c>
      <c r="I16824" t="s">
        <v>146</v>
      </c>
      <c r="J16824" t="s">
        <v>1232</v>
      </c>
      <c r="K16824">
        <v>17.98329</v>
      </c>
      <c r="L16824">
        <v>19.366619999999998</v>
      </c>
      <c r="O16824">
        <v>0.58041473078505434</v>
      </c>
      <c r="P16824">
        <v>4.4776119402985017</v>
      </c>
    </row>
    <row r="16825" spans="1:18">
      <c r="A16825" t="s">
        <v>1159</v>
      </c>
      <c r="B16825" t="s">
        <v>1158</v>
      </c>
      <c r="D16825">
        <v>2021</v>
      </c>
      <c r="E16825" t="s">
        <v>1230</v>
      </c>
      <c r="F16825" t="s">
        <v>912</v>
      </c>
      <c r="G16825">
        <v>12.55507222</v>
      </c>
      <c r="H16825">
        <v>-81.690469440000001</v>
      </c>
      <c r="I16825" t="s">
        <v>146</v>
      </c>
      <c r="J16825" t="s">
        <v>1232</v>
      </c>
      <c r="K16825">
        <v>19.366619999999998</v>
      </c>
      <c r="L16825">
        <v>20.749949999999998</v>
      </c>
      <c r="O16825">
        <v>0.4820921937604033</v>
      </c>
      <c r="P16825">
        <v>11.970074812967582</v>
      </c>
      <c r="R16825">
        <v>2.7680986999999999</v>
      </c>
    </row>
    <row r="16826" spans="1:18">
      <c r="A16826" t="s">
        <v>1159</v>
      </c>
      <c r="B16826" t="s">
        <v>1158</v>
      </c>
      <c r="D16826">
        <v>2021</v>
      </c>
      <c r="E16826" t="s">
        <v>1230</v>
      </c>
      <c r="F16826" t="s">
        <v>912</v>
      </c>
      <c r="G16826">
        <v>12.55507222</v>
      </c>
      <c r="H16826">
        <v>-81.690469440000001</v>
      </c>
      <c r="I16826" t="s">
        <v>146</v>
      </c>
      <c r="J16826" t="s">
        <v>1232</v>
      </c>
      <c r="K16826">
        <v>20.749949999999998</v>
      </c>
      <c r="L16826">
        <v>22.133279999999999</v>
      </c>
      <c r="O16826">
        <v>0.54460771730144908</v>
      </c>
      <c r="P16826">
        <v>9.7256857855361574</v>
      </c>
    </row>
    <row r="16827" spans="1:18">
      <c r="A16827" t="s">
        <v>1159</v>
      </c>
      <c r="B16827" t="s">
        <v>1158</v>
      </c>
      <c r="D16827">
        <v>2021</v>
      </c>
      <c r="E16827" t="s">
        <v>1230</v>
      </c>
      <c r="F16827" t="s">
        <v>912</v>
      </c>
      <c r="G16827">
        <v>12.55507222</v>
      </c>
      <c r="H16827">
        <v>-81.690469440000001</v>
      </c>
      <c r="I16827" t="s">
        <v>146</v>
      </c>
      <c r="J16827" t="s">
        <v>1232</v>
      </c>
      <c r="K16827">
        <v>22.133279999999999</v>
      </c>
      <c r="L16827">
        <v>23.51661</v>
      </c>
      <c r="O16827">
        <v>0.68636827068325734</v>
      </c>
      <c r="P16827">
        <v>9.0000000000000142</v>
      </c>
    </row>
    <row r="16828" spans="1:18">
      <c r="A16828" t="s">
        <v>1159</v>
      </c>
      <c r="B16828" t="s">
        <v>1158</v>
      </c>
      <c r="D16828">
        <v>2021</v>
      </c>
      <c r="E16828" t="s">
        <v>1230</v>
      </c>
      <c r="F16828" t="s">
        <v>912</v>
      </c>
      <c r="G16828">
        <v>12.55507222</v>
      </c>
      <c r="H16828">
        <v>-81.690469440000001</v>
      </c>
      <c r="I16828" t="s">
        <v>146</v>
      </c>
      <c r="J16828" t="s">
        <v>1232</v>
      </c>
      <c r="K16828">
        <v>23.51661</v>
      </c>
      <c r="L16828">
        <v>24.899940000000001</v>
      </c>
      <c r="O16828">
        <v>0.66259476173102849</v>
      </c>
      <c r="P16828">
        <v>9.97506234413963</v>
      </c>
    </row>
    <row r="16829" spans="1:18">
      <c r="A16829" t="s">
        <v>1159</v>
      </c>
      <c r="B16829" t="s">
        <v>1158</v>
      </c>
      <c r="D16829">
        <v>2021</v>
      </c>
      <c r="E16829" t="s">
        <v>1230</v>
      </c>
      <c r="F16829" t="s">
        <v>912</v>
      </c>
      <c r="G16829">
        <v>12.55507222</v>
      </c>
      <c r="H16829">
        <v>-81.690469440000001</v>
      </c>
      <c r="I16829" t="s">
        <v>146</v>
      </c>
      <c r="J16829" t="s">
        <v>1232</v>
      </c>
      <c r="K16829">
        <v>24.899940000000001</v>
      </c>
      <c r="L16829">
        <v>26.283269999999998</v>
      </c>
      <c r="O16829">
        <v>0.65232225786278331</v>
      </c>
      <c r="P16829">
        <v>8.7281795511221958</v>
      </c>
    </row>
    <row r="16830" spans="1:18">
      <c r="A16830" t="s">
        <v>1159</v>
      </c>
      <c r="B16830" t="s">
        <v>1158</v>
      </c>
      <c r="D16830">
        <v>2021</v>
      </c>
      <c r="E16830" t="s">
        <v>1230</v>
      </c>
      <c r="F16830" t="s">
        <v>912</v>
      </c>
      <c r="G16830">
        <v>12.55507222</v>
      </c>
      <c r="H16830">
        <v>-81.690469440000001</v>
      </c>
      <c r="I16830" t="s">
        <v>146</v>
      </c>
      <c r="J16830" t="s">
        <v>1232</v>
      </c>
      <c r="K16830">
        <v>26.283269999999998</v>
      </c>
      <c r="L16830">
        <v>27.666599999999999</v>
      </c>
      <c r="O16830">
        <v>0.66230126162050729</v>
      </c>
      <c r="P16830">
        <v>9.7256857855361574</v>
      </c>
      <c r="R16830">
        <v>1.8211719</v>
      </c>
    </row>
    <row r="16831" spans="1:18">
      <c r="A16831" t="s">
        <v>1159</v>
      </c>
      <c r="B16831" t="s">
        <v>1158</v>
      </c>
      <c r="D16831">
        <v>2021</v>
      </c>
      <c r="E16831" t="s">
        <v>1230</v>
      </c>
      <c r="F16831" t="s">
        <v>912</v>
      </c>
      <c r="G16831">
        <v>12.55507222</v>
      </c>
      <c r="H16831">
        <v>-81.690469440000001</v>
      </c>
      <c r="I16831" t="s">
        <v>146</v>
      </c>
      <c r="J16831" t="s">
        <v>1232</v>
      </c>
      <c r="K16831">
        <v>27.666599999999999</v>
      </c>
      <c r="L16831">
        <v>29.04993</v>
      </c>
      <c r="O16831">
        <v>0.52494320989651921</v>
      </c>
      <c r="P16831">
        <v>8.4788029925186947</v>
      </c>
    </row>
    <row r="16832" spans="1:18">
      <c r="A16832" t="s">
        <v>1159</v>
      </c>
      <c r="B16832" t="s">
        <v>1158</v>
      </c>
      <c r="D16832">
        <v>2021</v>
      </c>
      <c r="E16832" t="s">
        <v>1230</v>
      </c>
      <c r="F16832" t="s">
        <v>912</v>
      </c>
      <c r="G16832">
        <v>12.55507222</v>
      </c>
      <c r="H16832">
        <v>-81.690469440000001</v>
      </c>
      <c r="I16832" t="s">
        <v>146</v>
      </c>
      <c r="J16832" t="s">
        <v>1232</v>
      </c>
      <c r="K16832">
        <v>29.04993</v>
      </c>
      <c r="L16832">
        <v>30.433259999999997</v>
      </c>
      <c r="O16832">
        <v>0.43337117541386155</v>
      </c>
      <c r="P16832">
        <v>8.6848635235732132</v>
      </c>
    </row>
    <row r="16833" spans="1:18">
      <c r="A16833" t="s">
        <v>1159</v>
      </c>
      <c r="B16833" t="s">
        <v>1158</v>
      </c>
      <c r="D16833">
        <v>2021</v>
      </c>
      <c r="E16833" t="s">
        <v>1230</v>
      </c>
      <c r="F16833" t="s">
        <v>912</v>
      </c>
      <c r="G16833">
        <v>12.55507222</v>
      </c>
      <c r="H16833">
        <v>-81.690469440000001</v>
      </c>
      <c r="I16833" t="s">
        <v>146</v>
      </c>
      <c r="J16833" t="s">
        <v>1232</v>
      </c>
      <c r="K16833">
        <v>30.433259999999997</v>
      </c>
      <c r="L16833">
        <v>31.816589999999998</v>
      </c>
      <c r="O16833">
        <v>0.53991171553310757</v>
      </c>
      <c r="P16833">
        <v>8.933002481389579</v>
      </c>
    </row>
    <row r="16834" spans="1:18">
      <c r="A16834" t="s">
        <v>1159</v>
      </c>
      <c r="B16834" t="s">
        <v>1158</v>
      </c>
      <c r="D16834">
        <v>2021</v>
      </c>
      <c r="E16834" t="s">
        <v>1230</v>
      </c>
      <c r="F16834" t="s">
        <v>912</v>
      </c>
      <c r="G16834">
        <v>12.55507222</v>
      </c>
      <c r="H16834">
        <v>-81.690469440000001</v>
      </c>
      <c r="I16834" t="s">
        <v>146</v>
      </c>
      <c r="J16834" t="s">
        <v>1232</v>
      </c>
      <c r="K16834">
        <v>31.816589999999998</v>
      </c>
      <c r="L16834">
        <v>33.199919999999999</v>
      </c>
      <c r="O16834">
        <v>0.48326619420248862</v>
      </c>
      <c r="P16834">
        <v>8.9775561097256684</v>
      </c>
    </row>
    <row r="16835" spans="1:18">
      <c r="A16835" t="s">
        <v>1159</v>
      </c>
      <c r="B16835" t="s">
        <v>1158</v>
      </c>
      <c r="D16835">
        <v>2021</v>
      </c>
      <c r="E16835" t="s">
        <v>1230</v>
      </c>
      <c r="F16835" t="s">
        <v>912</v>
      </c>
      <c r="G16835">
        <v>12.55507222</v>
      </c>
      <c r="H16835">
        <v>-81.690469440000001</v>
      </c>
      <c r="I16835" t="s">
        <v>146</v>
      </c>
      <c r="J16835" t="s">
        <v>1232</v>
      </c>
      <c r="K16835">
        <v>33.199919999999999</v>
      </c>
      <c r="L16835">
        <v>34.58325</v>
      </c>
      <c r="O16835">
        <v>0.78938680947624829</v>
      </c>
      <c r="P16835">
        <v>9.2269326683291837</v>
      </c>
      <c r="R16835">
        <v>1.4393098</v>
      </c>
    </row>
    <row r="16836" spans="1:18">
      <c r="A16836" t="s">
        <v>1159</v>
      </c>
      <c r="B16836" t="s">
        <v>1158</v>
      </c>
      <c r="D16836">
        <v>2021</v>
      </c>
      <c r="E16836" t="s">
        <v>1230</v>
      </c>
      <c r="F16836" t="s">
        <v>912</v>
      </c>
      <c r="G16836">
        <v>12.55507222</v>
      </c>
      <c r="H16836">
        <v>-81.690469440000001</v>
      </c>
      <c r="I16836" t="s">
        <v>146</v>
      </c>
      <c r="J16836" t="s">
        <v>1232</v>
      </c>
      <c r="K16836">
        <v>34.58325</v>
      </c>
      <c r="L16836">
        <v>35.96658</v>
      </c>
      <c r="O16836">
        <v>0.66875826405197669</v>
      </c>
      <c r="P16836">
        <v>10.447761194029852</v>
      </c>
    </row>
    <row r="16837" spans="1:18">
      <c r="A16837" t="s">
        <v>1159</v>
      </c>
      <c r="B16837" t="s">
        <v>1158</v>
      </c>
      <c r="D16837">
        <v>2021</v>
      </c>
      <c r="E16837" t="s">
        <v>1230</v>
      </c>
      <c r="F16837" t="s">
        <v>912</v>
      </c>
      <c r="G16837">
        <v>12.55507222</v>
      </c>
      <c r="H16837">
        <v>-81.690469440000001</v>
      </c>
      <c r="I16837" t="s">
        <v>146</v>
      </c>
      <c r="J16837" t="s">
        <v>1232</v>
      </c>
      <c r="K16837">
        <v>35.96658</v>
      </c>
      <c r="L16837">
        <v>37.349910000000001</v>
      </c>
      <c r="O16837">
        <v>0.64469125498922664</v>
      </c>
      <c r="P16837">
        <v>7.5</v>
      </c>
    </row>
    <row r="16838" spans="1:18">
      <c r="A16838" t="s">
        <v>1159</v>
      </c>
      <c r="B16838" t="s">
        <v>1158</v>
      </c>
      <c r="D16838">
        <v>2021</v>
      </c>
      <c r="E16838" t="s">
        <v>1230</v>
      </c>
      <c r="F16838" t="s">
        <v>912</v>
      </c>
      <c r="G16838">
        <v>12.55507222</v>
      </c>
      <c r="H16838">
        <v>-81.690469440000001</v>
      </c>
      <c r="I16838" t="s">
        <v>146</v>
      </c>
      <c r="J16838" t="s">
        <v>1232</v>
      </c>
      <c r="K16838">
        <v>37.349910000000001</v>
      </c>
      <c r="L16838">
        <v>38.733239999999995</v>
      </c>
      <c r="O16838">
        <v>0.65467025874695572</v>
      </c>
      <c r="P16838">
        <v>7.5</v>
      </c>
    </row>
    <row r="16839" spans="1:18">
      <c r="A16839" t="s">
        <v>1159</v>
      </c>
      <c r="B16839" t="s">
        <v>1158</v>
      </c>
      <c r="D16839">
        <v>2021</v>
      </c>
      <c r="E16839" t="s">
        <v>1230</v>
      </c>
      <c r="F16839" t="s">
        <v>912</v>
      </c>
      <c r="G16839">
        <v>12.55507222</v>
      </c>
      <c r="H16839">
        <v>-81.690469440000001</v>
      </c>
      <c r="I16839" t="s">
        <v>146</v>
      </c>
      <c r="J16839" t="s">
        <v>1232</v>
      </c>
      <c r="K16839">
        <v>38.733239999999995</v>
      </c>
      <c r="L16839">
        <v>40.116569999999996</v>
      </c>
      <c r="O16839">
        <v>0.45156818226618367</v>
      </c>
      <c r="P16839">
        <v>6.9825436408977311</v>
      </c>
    </row>
    <row r="16840" spans="1:18">
      <c r="A16840" t="s">
        <v>1159</v>
      </c>
      <c r="B16840" t="s">
        <v>1158</v>
      </c>
      <c r="D16840">
        <v>2021</v>
      </c>
      <c r="E16840" t="s">
        <v>1230</v>
      </c>
      <c r="F16840" t="s">
        <v>912</v>
      </c>
      <c r="G16840">
        <v>12.55507222</v>
      </c>
      <c r="H16840">
        <v>-81.690469440000001</v>
      </c>
      <c r="I16840" t="s">
        <v>146</v>
      </c>
      <c r="J16840" t="s">
        <v>1232</v>
      </c>
      <c r="K16840">
        <v>40.116569999999996</v>
      </c>
      <c r="L16840">
        <v>41.499899999999997</v>
      </c>
      <c r="O16840">
        <v>0.64997425697861078</v>
      </c>
      <c r="P16840">
        <v>7.4626865671641696</v>
      </c>
      <c r="R16840">
        <v>1.5880175000000001</v>
      </c>
    </row>
    <row r="16841" spans="1:18">
      <c r="A16841" t="s">
        <v>1159</v>
      </c>
      <c r="B16841" t="s">
        <v>1158</v>
      </c>
      <c r="D16841">
        <v>2021</v>
      </c>
      <c r="E16841" t="s">
        <v>1230</v>
      </c>
      <c r="F16841" t="s">
        <v>912</v>
      </c>
      <c r="G16841">
        <v>12.55507222</v>
      </c>
      <c r="H16841">
        <v>-81.690469440000001</v>
      </c>
      <c r="I16841" t="s">
        <v>146</v>
      </c>
      <c r="J16841" t="s">
        <v>1232</v>
      </c>
      <c r="K16841">
        <v>41.499899999999997</v>
      </c>
      <c r="L16841">
        <v>44.958224999999999</v>
      </c>
      <c r="O16841">
        <v>0.90248935984428469</v>
      </c>
      <c r="P16841">
        <v>5.7213930348258657</v>
      </c>
    </row>
    <row r="16842" spans="1:18">
      <c r="A16842" t="s">
        <v>1159</v>
      </c>
      <c r="B16842" t="s">
        <v>1158</v>
      </c>
      <c r="D16842">
        <v>2021</v>
      </c>
      <c r="E16842" t="s">
        <v>1230</v>
      </c>
      <c r="F16842" t="s">
        <v>912</v>
      </c>
      <c r="G16842">
        <v>12.55507222</v>
      </c>
      <c r="H16842">
        <v>-81.690469440000001</v>
      </c>
      <c r="I16842" t="s">
        <v>146</v>
      </c>
      <c r="J16842" t="s">
        <v>1232</v>
      </c>
      <c r="K16842">
        <v>44.958224999999999</v>
      </c>
      <c r="L16842">
        <v>48.416550000000001</v>
      </c>
      <c r="O16842">
        <v>0.61779425263858301</v>
      </c>
      <c r="P16842">
        <v>5.7213930348258657</v>
      </c>
      <c r="R16842">
        <v>1.2603880999999999</v>
      </c>
    </row>
    <row r="16843" spans="1:18">
      <c r="A16843" t="s">
        <v>1159</v>
      </c>
      <c r="B16843" t="s">
        <v>1158</v>
      </c>
      <c r="D16843">
        <v>2021</v>
      </c>
      <c r="E16843" t="s">
        <v>1230</v>
      </c>
      <c r="F16843" t="s">
        <v>912</v>
      </c>
      <c r="G16843">
        <v>12.55507222</v>
      </c>
      <c r="H16843">
        <v>-81.690469440000001</v>
      </c>
      <c r="I16843" t="s">
        <v>146</v>
      </c>
      <c r="J16843" t="s">
        <v>1232</v>
      </c>
      <c r="K16843">
        <v>48.416550000000001</v>
      </c>
      <c r="L16843">
        <v>51.874874999999996</v>
      </c>
      <c r="O16843">
        <v>0.53761002244415357</v>
      </c>
      <c r="P16843">
        <v>6.6997518610421878</v>
      </c>
    </row>
    <row r="16844" spans="1:18">
      <c r="A16844" t="s">
        <v>1159</v>
      </c>
      <c r="B16844" t="s">
        <v>1158</v>
      </c>
      <c r="D16844">
        <v>2021</v>
      </c>
      <c r="E16844" t="s">
        <v>1230</v>
      </c>
      <c r="F16844" t="s">
        <v>912</v>
      </c>
      <c r="G16844">
        <v>12.55507222</v>
      </c>
      <c r="H16844">
        <v>-81.690469440000001</v>
      </c>
      <c r="I16844" t="s">
        <v>146</v>
      </c>
      <c r="J16844" t="s">
        <v>1232</v>
      </c>
      <c r="K16844">
        <v>51.874874999999996</v>
      </c>
      <c r="L16844">
        <v>55.333199999999998</v>
      </c>
      <c r="O16844">
        <v>0.53174002023372557</v>
      </c>
      <c r="P16844">
        <v>6.6997518610421878</v>
      </c>
      <c r="R16844">
        <v>1.0954183</v>
      </c>
    </row>
    <row r="16845" spans="1:18">
      <c r="A16845" t="s">
        <v>1159</v>
      </c>
      <c r="B16845" t="s">
        <v>1158</v>
      </c>
      <c r="D16845">
        <v>2021</v>
      </c>
      <c r="E16845" t="s">
        <v>1230</v>
      </c>
      <c r="F16845" t="s">
        <v>912</v>
      </c>
      <c r="G16845">
        <v>12.55507222</v>
      </c>
      <c r="H16845">
        <v>-81.690469440000001</v>
      </c>
      <c r="I16845" t="s">
        <v>146</v>
      </c>
      <c r="J16845" t="s">
        <v>1232</v>
      </c>
      <c r="K16845">
        <v>55.333199999999998</v>
      </c>
      <c r="L16845">
        <v>58.791525</v>
      </c>
      <c r="O16845">
        <v>0.80751272407957841</v>
      </c>
      <c r="P16845">
        <v>6.4356435643564396</v>
      </c>
    </row>
    <row r="16846" spans="1:18">
      <c r="A16846" t="s">
        <v>1159</v>
      </c>
      <c r="B16846" t="s">
        <v>1158</v>
      </c>
      <c r="D16846">
        <v>2021</v>
      </c>
      <c r="E16846" t="s">
        <v>1230</v>
      </c>
      <c r="F16846" t="s">
        <v>912</v>
      </c>
      <c r="G16846">
        <v>12.55507222</v>
      </c>
      <c r="H16846">
        <v>-81.690469440000001</v>
      </c>
      <c r="I16846" t="s">
        <v>146</v>
      </c>
      <c r="J16846" t="s">
        <v>1232</v>
      </c>
      <c r="K16846">
        <v>58.791525</v>
      </c>
      <c r="L16846">
        <v>62.249849999999995</v>
      </c>
      <c r="O16846">
        <v>0.65477526656427354</v>
      </c>
      <c r="P16846">
        <v>6.4356435643564396</v>
      </c>
      <c r="R16846">
        <v>1.5464990000000001</v>
      </c>
    </row>
    <row r="16847" spans="1:18">
      <c r="A16847" t="s">
        <v>1159</v>
      </c>
      <c r="B16847" t="s">
        <v>1158</v>
      </c>
      <c r="D16847">
        <v>2021</v>
      </c>
      <c r="E16847" t="s">
        <v>1230</v>
      </c>
      <c r="F16847" t="s">
        <v>912</v>
      </c>
      <c r="G16847">
        <v>12.55507222</v>
      </c>
      <c r="H16847">
        <v>-81.690469440000001</v>
      </c>
      <c r="I16847" t="s">
        <v>146</v>
      </c>
      <c r="J16847" t="s">
        <v>1232</v>
      </c>
      <c r="K16847">
        <v>62.249849999999995</v>
      </c>
      <c r="L16847">
        <v>65.708174999999997</v>
      </c>
      <c r="O16847">
        <v>0.69563048194884292</v>
      </c>
      <c r="P16847">
        <v>6.2034739454094421</v>
      </c>
    </row>
    <row r="16848" spans="1:18">
      <c r="A16848" t="s">
        <v>1159</v>
      </c>
      <c r="B16848" t="s">
        <v>1158</v>
      </c>
      <c r="D16848">
        <v>2021</v>
      </c>
      <c r="E16848" t="s">
        <v>1230</v>
      </c>
      <c r="F16848" t="s">
        <v>912</v>
      </c>
      <c r="G16848">
        <v>12.55507222</v>
      </c>
      <c r="H16848">
        <v>-81.690469440000001</v>
      </c>
      <c r="I16848" t="s">
        <v>146</v>
      </c>
      <c r="J16848" t="s">
        <v>1232</v>
      </c>
      <c r="K16848">
        <v>65.708174999999997</v>
      </c>
      <c r="L16848">
        <v>69.166499999999999</v>
      </c>
      <c r="O16848">
        <v>0.83521913451279317</v>
      </c>
      <c r="P16848">
        <v>6.2034739454094421</v>
      </c>
      <c r="R16848">
        <v>0.97206680000000001</v>
      </c>
    </row>
    <row r="16849" spans="1:18">
      <c r="A16849" t="s">
        <v>1159</v>
      </c>
      <c r="B16849" t="s">
        <v>1158</v>
      </c>
      <c r="D16849">
        <v>2021</v>
      </c>
      <c r="E16849" t="s">
        <v>1230</v>
      </c>
      <c r="F16849" t="s">
        <v>912</v>
      </c>
      <c r="G16849">
        <v>12.55507222</v>
      </c>
      <c r="H16849">
        <v>-81.690469440000001</v>
      </c>
      <c r="I16849" t="s">
        <v>146</v>
      </c>
      <c r="J16849" t="s">
        <v>1232</v>
      </c>
      <c r="K16849">
        <v>69.166499999999999</v>
      </c>
      <c r="L16849">
        <v>72.624825000000001</v>
      </c>
      <c r="O16849">
        <v>0.76207890697087466</v>
      </c>
      <c r="P16849">
        <v>7.6923076923076934</v>
      </c>
    </row>
    <row r="16850" spans="1:18">
      <c r="A16850" t="s">
        <v>1159</v>
      </c>
      <c r="B16850" t="s">
        <v>1158</v>
      </c>
      <c r="D16850">
        <v>2021</v>
      </c>
      <c r="E16850" t="s">
        <v>1230</v>
      </c>
      <c r="F16850" t="s">
        <v>912</v>
      </c>
      <c r="G16850">
        <v>12.55507222</v>
      </c>
      <c r="H16850">
        <v>-81.690469440000001</v>
      </c>
      <c r="I16850" t="s">
        <v>146</v>
      </c>
      <c r="J16850" t="s">
        <v>1232</v>
      </c>
      <c r="K16850">
        <v>72.624825000000001</v>
      </c>
      <c r="L16850">
        <v>76.083150000000003</v>
      </c>
      <c r="O16850">
        <v>0.732611495874532</v>
      </c>
      <c r="P16850">
        <v>7.6923076923076934</v>
      </c>
      <c r="R16850">
        <v>0.9396658</v>
      </c>
    </row>
    <row r="16851" spans="1:18">
      <c r="A16851" t="s">
        <v>1159</v>
      </c>
      <c r="B16851" t="s">
        <v>1158</v>
      </c>
      <c r="D16851">
        <v>2021</v>
      </c>
      <c r="E16851" t="s">
        <v>1230</v>
      </c>
      <c r="F16851" t="s">
        <v>912</v>
      </c>
      <c r="G16851">
        <v>12.55507222</v>
      </c>
      <c r="H16851">
        <v>-81.690469440000001</v>
      </c>
      <c r="I16851" t="s">
        <v>146</v>
      </c>
      <c r="J16851" t="s">
        <v>1232</v>
      </c>
      <c r="K16851">
        <v>76.083150000000003</v>
      </c>
      <c r="L16851">
        <v>79.541474999999991</v>
      </c>
      <c r="O16851">
        <v>0.79037231762513527</v>
      </c>
      <c r="P16851">
        <v>9.2039800995024592</v>
      </c>
    </row>
    <row r="16852" spans="1:18">
      <c r="A16852" t="s">
        <v>1159</v>
      </c>
      <c r="B16852" t="s">
        <v>1158</v>
      </c>
      <c r="D16852">
        <v>2021</v>
      </c>
      <c r="E16852" t="s">
        <v>1230</v>
      </c>
      <c r="F16852" t="s">
        <v>912</v>
      </c>
      <c r="G16852">
        <v>12.55507222</v>
      </c>
      <c r="H16852">
        <v>-81.690469440000001</v>
      </c>
      <c r="I16852" t="s">
        <v>146</v>
      </c>
      <c r="J16852" t="s">
        <v>1232</v>
      </c>
      <c r="K16852">
        <v>79.541474999999991</v>
      </c>
      <c r="L16852">
        <v>82.999799999999993</v>
      </c>
      <c r="O16852">
        <v>0.72545009317781128</v>
      </c>
      <c r="P16852">
        <v>9.2039800995024592</v>
      </c>
      <c r="R16852">
        <v>0.94189350000000005</v>
      </c>
    </row>
    <row r="16853" spans="1:18">
      <c r="A16853" t="s">
        <v>1159</v>
      </c>
      <c r="B16853" t="s">
        <v>1158</v>
      </c>
      <c r="D16853">
        <v>2021</v>
      </c>
      <c r="E16853" t="s">
        <v>1230</v>
      </c>
      <c r="F16853" t="s">
        <v>912</v>
      </c>
      <c r="G16853">
        <v>12.55507222</v>
      </c>
      <c r="H16853">
        <v>-81.690469440000001</v>
      </c>
      <c r="I16853" t="s">
        <v>146</v>
      </c>
      <c r="J16853" t="s">
        <v>1232</v>
      </c>
      <c r="K16853">
        <v>82.999799999999993</v>
      </c>
      <c r="L16853">
        <v>86.458124999999995</v>
      </c>
      <c r="O16853">
        <v>0.71453188906641729</v>
      </c>
      <c r="P16853">
        <v>5.2238805970149258</v>
      </c>
      <c r="R16853">
        <v>0.89147940000000003</v>
      </c>
    </row>
    <row r="16854" spans="1:18">
      <c r="A16854" t="s">
        <v>1159</v>
      </c>
      <c r="B16854" t="s">
        <v>1158</v>
      </c>
      <c r="D16854">
        <v>2021</v>
      </c>
      <c r="E16854" t="s">
        <v>1230</v>
      </c>
      <c r="F16854" t="s">
        <v>912</v>
      </c>
      <c r="G16854">
        <v>12.55507222</v>
      </c>
      <c r="H16854">
        <v>-81.690469440000001</v>
      </c>
      <c r="I16854" t="s">
        <v>146</v>
      </c>
      <c r="J16854" t="s">
        <v>1232</v>
      </c>
      <c r="K16854">
        <v>86.458124999999995</v>
      </c>
      <c r="L16854">
        <v>89.916449999999998</v>
      </c>
      <c r="O16854">
        <v>0.89403655666127013</v>
      </c>
      <c r="P16854">
        <v>5.2238805970149258</v>
      </c>
    </row>
    <row r="16855" spans="1:18">
      <c r="A16855" t="s">
        <v>1159</v>
      </c>
      <c r="B16855" t="s">
        <v>1158</v>
      </c>
      <c r="D16855">
        <v>2021</v>
      </c>
      <c r="E16855" t="s">
        <v>1230</v>
      </c>
      <c r="F16855" t="s">
        <v>912</v>
      </c>
      <c r="G16855">
        <v>12.55507222</v>
      </c>
      <c r="H16855">
        <v>-81.690469440000001</v>
      </c>
      <c r="I16855" t="s">
        <v>146</v>
      </c>
      <c r="J16855" t="s">
        <v>1232</v>
      </c>
      <c r="K16855">
        <v>89.916449999999998</v>
      </c>
      <c r="L16855">
        <v>93.374775</v>
      </c>
      <c r="O16855">
        <v>0.86691714644909812</v>
      </c>
      <c r="P16855">
        <v>6.9306930693069262</v>
      </c>
    </row>
    <row r="16856" spans="1:18">
      <c r="A16856" t="s">
        <v>1159</v>
      </c>
      <c r="B16856" t="s">
        <v>1158</v>
      </c>
      <c r="D16856">
        <v>2021</v>
      </c>
      <c r="E16856" t="s">
        <v>1230</v>
      </c>
      <c r="F16856" t="s">
        <v>912</v>
      </c>
      <c r="G16856">
        <v>12.55507222</v>
      </c>
      <c r="H16856">
        <v>-81.690469440000001</v>
      </c>
      <c r="I16856" t="s">
        <v>146</v>
      </c>
      <c r="J16856" t="s">
        <v>1232</v>
      </c>
      <c r="K16856">
        <v>93.374775</v>
      </c>
      <c r="L16856">
        <v>96.833100000000002</v>
      </c>
      <c r="O16856">
        <v>0.78532411572416494</v>
      </c>
      <c r="P16856">
        <v>6.9306930693069262</v>
      </c>
      <c r="R16856">
        <v>0.98371200000000003</v>
      </c>
    </row>
    <row r="16857" spans="1:18">
      <c r="A16857" t="s">
        <v>1159</v>
      </c>
      <c r="B16857" t="s">
        <v>1158</v>
      </c>
      <c r="D16857">
        <v>2021</v>
      </c>
      <c r="E16857" t="s">
        <v>1230</v>
      </c>
      <c r="F16857" t="s">
        <v>912</v>
      </c>
      <c r="G16857">
        <v>12.55507222</v>
      </c>
      <c r="H16857">
        <v>-81.690469440000001</v>
      </c>
      <c r="I16857" t="s">
        <v>146</v>
      </c>
      <c r="J16857" t="s">
        <v>1232</v>
      </c>
      <c r="K16857">
        <v>96.833100000000002</v>
      </c>
      <c r="L16857">
        <v>100.29142499999999</v>
      </c>
      <c r="O16857">
        <v>0.9600153815064717</v>
      </c>
      <c r="P16857">
        <v>6.4516129032257936</v>
      </c>
    </row>
    <row r="16858" spans="1:18">
      <c r="A16858" t="s">
        <v>1159</v>
      </c>
      <c r="B16858" t="s">
        <v>1158</v>
      </c>
      <c r="D16858">
        <v>2021</v>
      </c>
      <c r="E16858" t="s">
        <v>1230</v>
      </c>
      <c r="F16858" t="s">
        <v>912</v>
      </c>
      <c r="G16858">
        <v>12.55507222</v>
      </c>
      <c r="H16858">
        <v>-81.690469440000001</v>
      </c>
      <c r="I16858" t="s">
        <v>146</v>
      </c>
      <c r="J16858" t="s">
        <v>1231</v>
      </c>
      <c r="K16858">
        <v>0</v>
      </c>
      <c r="L16858">
        <v>27.18</v>
      </c>
      <c r="O16858">
        <v>0.57691731883764308</v>
      </c>
      <c r="P16858">
        <v>11.558187863674149</v>
      </c>
    </row>
    <row r="16859" spans="1:18">
      <c r="A16859" t="s">
        <v>1159</v>
      </c>
      <c r="B16859" t="s">
        <v>1158</v>
      </c>
      <c r="D16859">
        <v>2021</v>
      </c>
      <c r="E16859" t="s">
        <v>1230</v>
      </c>
      <c r="F16859" t="s">
        <v>912</v>
      </c>
      <c r="G16859">
        <v>12.55507222</v>
      </c>
      <c r="H16859">
        <v>-81.690469440000001</v>
      </c>
      <c r="I16859" t="s">
        <v>146</v>
      </c>
      <c r="J16859" t="s">
        <v>1231</v>
      </c>
      <c r="K16859">
        <v>27.18</v>
      </c>
      <c r="L16859">
        <v>54.36</v>
      </c>
      <c r="O16859">
        <v>0.69714309056672963</v>
      </c>
      <c r="P16859">
        <v>6.742161716171637</v>
      </c>
    </row>
    <row r="16860" spans="1:18">
      <c r="A16860" t="s">
        <v>1159</v>
      </c>
      <c r="B16860" t="s">
        <v>1158</v>
      </c>
      <c r="D16860">
        <v>2021</v>
      </c>
      <c r="E16860" t="s">
        <v>1230</v>
      </c>
      <c r="F16860" t="s">
        <v>912</v>
      </c>
      <c r="G16860">
        <v>12.55507222</v>
      </c>
      <c r="H16860">
        <v>-81.690469440000001</v>
      </c>
      <c r="I16860" t="s">
        <v>146</v>
      </c>
      <c r="J16860" t="s">
        <v>1231</v>
      </c>
      <c r="K16860">
        <v>54.36</v>
      </c>
      <c r="L16860">
        <v>81.539999999999992</v>
      </c>
      <c r="O16860">
        <v>0.82074397804429422</v>
      </c>
      <c r="P16860">
        <v>3.8329187396351472</v>
      </c>
    </row>
    <row r="16861" spans="1:18">
      <c r="A16861" t="s">
        <v>1159</v>
      </c>
      <c r="B16861" t="s">
        <v>1158</v>
      </c>
      <c r="D16861">
        <v>2021</v>
      </c>
      <c r="E16861" t="s">
        <v>1230</v>
      </c>
      <c r="F16861" t="s">
        <v>912</v>
      </c>
      <c r="G16861">
        <v>12.55507222</v>
      </c>
      <c r="H16861">
        <v>-81.690469440000001</v>
      </c>
      <c r="I16861" t="s">
        <v>146</v>
      </c>
      <c r="J16861" t="s">
        <v>1231</v>
      </c>
      <c r="K16861">
        <v>81.539999999999992</v>
      </c>
      <c r="L16861">
        <v>93.771000000000001</v>
      </c>
      <c r="O16861">
        <v>0.95769573175094191</v>
      </c>
      <c r="P16861">
        <v>7.3661679135494609</v>
      </c>
    </row>
    <row r="16862" spans="1:18">
      <c r="A16862" t="s">
        <v>1159</v>
      </c>
      <c r="B16862" t="s">
        <v>1158</v>
      </c>
      <c r="D16862">
        <v>2021</v>
      </c>
      <c r="E16862" t="s">
        <v>1230</v>
      </c>
      <c r="F16862" t="s">
        <v>912</v>
      </c>
      <c r="G16862">
        <v>12.55507222</v>
      </c>
      <c r="H16862">
        <v>-81.690469440000001</v>
      </c>
      <c r="I16862" t="s">
        <v>146</v>
      </c>
      <c r="J16862" t="s">
        <v>1229</v>
      </c>
      <c r="K16862">
        <v>0</v>
      </c>
      <c r="L16862">
        <v>26.58</v>
      </c>
      <c r="O16862">
        <v>0.56845021554495578</v>
      </c>
      <c r="P16862">
        <v>10.310699588477362</v>
      </c>
    </row>
    <row r="16863" spans="1:18">
      <c r="A16863" t="s">
        <v>1159</v>
      </c>
      <c r="B16863" t="s">
        <v>1158</v>
      </c>
      <c r="D16863">
        <v>2021</v>
      </c>
      <c r="E16863" t="s">
        <v>1230</v>
      </c>
      <c r="F16863" t="s">
        <v>912</v>
      </c>
      <c r="G16863">
        <v>12.55507222</v>
      </c>
      <c r="H16863">
        <v>-81.690469440000001</v>
      </c>
      <c r="I16863" t="s">
        <v>146</v>
      </c>
      <c r="J16863" t="s">
        <v>1229</v>
      </c>
      <c r="K16863">
        <v>26.58</v>
      </c>
      <c r="L16863">
        <v>53.16</v>
      </c>
      <c r="O16863">
        <v>0.72064030494112286</v>
      </c>
      <c r="P16863">
        <v>3.4921617161716227</v>
      </c>
    </row>
    <row r="16864" spans="1:18">
      <c r="A16864" t="s">
        <v>1159</v>
      </c>
      <c r="B16864" t="s">
        <v>1158</v>
      </c>
      <c r="D16864">
        <v>2021</v>
      </c>
      <c r="E16864" t="s">
        <v>1230</v>
      </c>
      <c r="F16864" t="s">
        <v>912</v>
      </c>
      <c r="G16864">
        <v>12.55507222</v>
      </c>
      <c r="H16864">
        <v>-81.690469440000001</v>
      </c>
      <c r="I16864" t="s">
        <v>146</v>
      </c>
      <c r="J16864" t="s">
        <v>1229</v>
      </c>
      <c r="K16864">
        <v>53.16</v>
      </c>
      <c r="L16864">
        <v>79.739999999999995</v>
      </c>
      <c r="O16864">
        <v>0.80755872639674497</v>
      </c>
      <c r="P16864">
        <v>1.2347359735973669</v>
      </c>
    </row>
    <row r="16865" spans="1:18">
      <c r="A16865" t="s">
        <v>1159</v>
      </c>
      <c r="B16865" t="s">
        <v>1158</v>
      </c>
      <c r="D16865">
        <v>2021</v>
      </c>
      <c r="E16865" t="s">
        <v>1230</v>
      </c>
      <c r="F16865" t="s">
        <v>912</v>
      </c>
      <c r="G16865">
        <v>12.55507222</v>
      </c>
      <c r="H16865">
        <v>-81.690469440000001</v>
      </c>
      <c r="I16865" t="s">
        <v>146</v>
      </c>
      <c r="J16865" t="s">
        <v>1229</v>
      </c>
      <c r="K16865">
        <v>79.739999999999995</v>
      </c>
      <c r="L16865">
        <v>95.688000000000002</v>
      </c>
      <c r="O16865">
        <v>0.94607668286126267</v>
      </c>
      <c r="P16865">
        <v>7.2700578990901619</v>
      </c>
    </row>
    <row r="16866" spans="1:18">
      <c r="A16866" t="s">
        <v>1159</v>
      </c>
      <c r="B16866" t="s">
        <v>1158</v>
      </c>
      <c r="D16866">
        <v>2021</v>
      </c>
      <c r="E16866" t="s">
        <v>1226</v>
      </c>
      <c r="F16866" t="s">
        <v>912</v>
      </c>
      <c r="G16866">
        <v>12.55507222</v>
      </c>
      <c r="H16866">
        <v>-81.690469440000001</v>
      </c>
      <c r="I16866" s="5" t="s">
        <v>146</v>
      </c>
      <c r="J16866" s="5" t="s">
        <v>1228</v>
      </c>
      <c r="K16866" s="5">
        <v>0</v>
      </c>
      <c r="L16866" s="5">
        <v>1.4379999999999999</v>
      </c>
      <c r="M16866" s="5"/>
      <c r="N16866" s="5"/>
      <c r="O16866" s="5">
        <v>0.26687573999999997</v>
      </c>
      <c r="P16866" s="5">
        <v>5</v>
      </c>
      <c r="Q16866" s="5"/>
      <c r="R16866" s="5">
        <v>1.3970434</v>
      </c>
    </row>
    <row r="16867" spans="1:18">
      <c r="A16867" t="s">
        <v>1159</v>
      </c>
      <c r="B16867" t="s">
        <v>1158</v>
      </c>
      <c r="D16867">
        <v>2021</v>
      </c>
      <c r="E16867" t="s">
        <v>1226</v>
      </c>
      <c r="F16867" t="s">
        <v>912</v>
      </c>
      <c r="G16867">
        <v>12.55507222</v>
      </c>
      <c r="H16867">
        <v>-81.690469440000001</v>
      </c>
      <c r="I16867" s="5" t="s">
        <v>146</v>
      </c>
      <c r="J16867" s="5" t="s">
        <v>1228</v>
      </c>
      <c r="K16867" s="5">
        <v>1.4379999999999999</v>
      </c>
      <c r="L16867" s="5">
        <v>2.8759999999999999</v>
      </c>
      <c r="M16867" s="5"/>
      <c r="N16867" s="5"/>
      <c r="O16867" s="5">
        <v>0.55571139999999997</v>
      </c>
      <c r="P16867" s="5">
        <v>4.2394014999999996</v>
      </c>
      <c r="Q16867" s="5"/>
      <c r="R16867" s="5"/>
    </row>
    <row r="16868" spans="1:18">
      <c r="A16868" t="s">
        <v>1159</v>
      </c>
      <c r="B16868" t="s">
        <v>1158</v>
      </c>
      <c r="D16868">
        <v>2021</v>
      </c>
      <c r="E16868" t="s">
        <v>1226</v>
      </c>
      <c r="F16868" t="s">
        <v>912</v>
      </c>
      <c r="G16868">
        <v>12.55507222</v>
      </c>
      <c r="H16868">
        <v>-81.690469440000001</v>
      </c>
      <c r="I16868" s="5" t="s">
        <v>146</v>
      </c>
      <c r="J16868" s="5" t="s">
        <v>1228</v>
      </c>
      <c r="K16868" s="5">
        <v>2.8759999999999999</v>
      </c>
      <c r="L16868" s="5">
        <v>4.3140000000000001</v>
      </c>
      <c r="M16868" s="5"/>
      <c r="N16868" s="5"/>
      <c r="O16868" s="5">
        <v>0.76690307000000002</v>
      </c>
      <c r="P16868" s="5">
        <v>5.4862842900000004</v>
      </c>
      <c r="Q16868" s="5"/>
      <c r="R16868" s="5">
        <v>1.2933649</v>
      </c>
    </row>
    <row r="16869" spans="1:18">
      <c r="A16869" t="s">
        <v>1159</v>
      </c>
      <c r="B16869" t="s">
        <v>1158</v>
      </c>
      <c r="D16869">
        <v>2021</v>
      </c>
      <c r="E16869" t="s">
        <v>1226</v>
      </c>
      <c r="F16869" t="s">
        <v>912</v>
      </c>
      <c r="G16869">
        <v>12.55507222</v>
      </c>
      <c r="H16869">
        <v>-81.690469440000001</v>
      </c>
      <c r="I16869" s="5" t="s">
        <v>146</v>
      </c>
      <c r="J16869" s="5" t="s">
        <v>1228</v>
      </c>
      <c r="K16869" s="5">
        <v>4.3140000000000001</v>
      </c>
      <c r="L16869" s="5">
        <v>5.7519999999999998</v>
      </c>
      <c r="M16869" s="5"/>
      <c r="N16869" s="5"/>
      <c r="O16869" s="5">
        <v>0.66469533999999997</v>
      </c>
      <c r="P16869" s="5">
        <v>4.9875311699999996</v>
      </c>
      <c r="Q16869" s="5"/>
      <c r="R16869" s="5"/>
    </row>
    <row r="16870" spans="1:18">
      <c r="A16870" t="s">
        <v>1159</v>
      </c>
      <c r="B16870" t="s">
        <v>1158</v>
      </c>
      <c r="D16870">
        <v>2021</v>
      </c>
      <c r="E16870" t="s">
        <v>1226</v>
      </c>
      <c r="F16870" t="s">
        <v>912</v>
      </c>
      <c r="G16870">
        <v>12.55507222</v>
      </c>
      <c r="H16870">
        <v>-81.690469440000001</v>
      </c>
      <c r="I16870" s="5" t="s">
        <v>146</v>
      </c>
      <c r="J16870" s="5" t="s">
        <v>1228</v>
      </c>
      <c r="K16870" s="5">
        <v>5.7519999999999998</v>
      </c>
      <c r="L16870" s="5">
        <v>7.19</v>
      </c>
      <c r="M16870" s="5"/>
      <c r="N16870" s="5"/>
      <c r="O16870" s="5">
        <v>0.72539883000000005</v>
      </c>
      <c r="P16870" s="5">
        <v>3.75</v>
      </c>
      <c r="Q16870" s="5"/>
      <c r="R16870" s="5">
        <v>1.1278146</v>
      </c>
    </row>
    <row r="16871" spans="1:18">
      <c r="A16871" t="s">
        <v>1159</v>
      </c>
      <c r="B16871" t="s">
        <v>1158</v>
      </c>
      <c r="D16871">
        <v>2021</v>
      </c>
      <c r="E16871" t="s">
        <v>1226</v>
      </c>
      <c r="F16871" t="s">
        <v>912</v>
      </c>
      <c r="G16871">
        <v>12.55507222</v>
      </c>
      <c r="H16871">
        <v>-81.690469440000001</v>
      </c>
      <c r="I16871" s="5" t="s">
        <v>146</v>
      </c>
      <c r="J16871" s="5" t="s">
        <v>1228</v>
      </c>
      <c r="K16871" s="5">
        <v>7.19</v>
      </c>
      <c r="L16871" s="5">
        <v>8.6280000000000001</v>
      </c>
      <c r="M16871" s="5"/>
      <c r="N16871" s="5"/>
      <c r="O16871" s="5">
        <v>0.64013160000000002</v>
      </c>
      <c r="P16871" s="5">
        <v>4.2288557200000003</v>
      </c>
      <c r="Q16871" s="5"/>
      <c r="R16871" s="5"/>
    </row>
    <row r="16872" spans="1:18">
      <c r="A16872" t="s">
        <v>1159</v>
      </c>
      <c r="B16872" t="s">
        <v>1158</v>
      </c>
      <c r="D16872">
        <v>2021</v>
      </c>
      <c r="E16872" t="s">
        <v>1226</v>
      </c>
      <c r="F16872" t="s">
        <v>912</v>
      </c>
      <c r="G16872">
        <v>12.55507222</v>
      </c>
      <c r="H16872">
        <v>-81.690469440000001</v>
      </c>
      <c r="I16872" s="5" t="s">
        <v>146</v>
      </c>
      <c r="J16872" s="5" t="s">
        <v>1228</v>
      </c>
      <c r="K16872" s="5">
        <v>8.6280000000000001</v>
      </c>
      <c r="L16872" s="5">
        <v>10.066000000000001</v>
      </c>
      <c r="M16872" s="5"/>
      <c r="N16872" s="5"/>
      <c r="O16872" s="5">
        <v>0.79118447000000003</v>
      </c>
      <c r="P16872" s="5">
        <v>5.47263682</v>
      </c>
      <c r="Q16872" s="5"/>
      <c r="R16872" s="5"/>
    </row>
    <row r="16873" spans="1:18">
      <c r="A16873" t="s">
        <v>1159</v>
      </c>
      <c r="B16873" t="s">
        <v>1158</v>
      </c>
      <c r="D16873">
        <v>2021</v>
      </c>
      <c r="E16873" t="s">
        <v>1226</v>
      </c>
      <c r="F16873" t="s">
        <v>912</v>
      </c>
      <c r="G16873">
        <v>12.55507222</v>
      </c>
      <c r="H16873">
        <v>-81.690469440000001</v>
      </c>
      <c r="I16873" s="5" t="s">
        <v>146</v>
      </c>
      <c r="J16873" s="5" t="s">
        <v>1228</v>
      </c>
      <c r="K16873" s="5">
        <v>10.066000000000001</v>
      </c>
      <c r="L16873" s="5">
        <v>11.504</v>
      </c>
      <c r="M16873" s="5"/>
      <c r="N16873" s="5"/>
      <c r="O16873" s="5">
        <v>0.87616934999999996</v>
      </c>
      <c r="P16873" s="5">
        <v>4.9875311699999996</v>
      </c>
      <c r="Q16873" s="5"/>
      <c r="R16873" s="5"/>
    </row>
    <row r="16874" spans="1:18">
      <c r="A16874" t="s">
        <v>1159</v>
      </c>
      <c r="B16874" t="s">
        <v>1158</v>
      </c>
      <c r="D16874">
        <v>2021</v>
      </c>
      <c r="E16874" t="s">
        <v>1226</v>
      </c>
      <c r="F16874" t="s">
        <v>912</v>
      </c>
      <c r="G16874">
        <v>12.55507222</v>
      </c>
      <c r="H16874">
        <v>-81.690469440000001</v>
      </c>
      <c r="I16874" s="5" t="s">
        <v>146</v>
      </c>
      <c r="J16874" s="5" t="s">
        <v>1228</v>
      </c>
      <c r="K16874" s="5">
        <v>11.504</v>
      </c>
      <c r="L16874" s="5">
        <v>12.942</v>
      </c>
      <c r="M16874" s="5"/>
      <c r="N16874" s="5"/>
      <c r="O16874" s="5">
        <v>0.72906926999999999</v>
      </c>
      <c r="P16874" s="5">
        <v>5.47263682</v>
      </c>
      <c r="Q16874" s="5"/>
      <c r="R16874" s="5"/>
    </row>
    <row r="16875" spans="1:18">
      <c r="A16875" t="s">
        <v>1159</v>
      </c>
      <c r="B16875" t="s">
        <v>1158</v>
      </c>
      <c r="D16875">
        <v>2021</v>
      </c>
      <c r="E16875" t="s">
        <v>1226</v>
      </c>
      <c r="F16875" t="s">
        <v>912</v>
      </c>
      <c r="G16875">
        <v>12.55507222</v>
      </c>
      <c r="H16875">
        <v>-81.690469440000001</v>
      </c>
      <c r="I16875" s="5" t="s">
        <v>146</v>
      </c>
      <c r="J16875" s="5" t="s">
        <v>1228</v>
      </c>
      <c r="K16875" s="5">
        <v>12.942</v>
      </c>
      <c r="L16875" s="5">
        <v>14.38</v>
      </c>
      <c r="M16875" s="5"/>
      <c r="N16875" s="5"/>
      <c r="O16875" s="5">
        <v>0.72963394999999998</v>
      </c>
      <c r="P16875" s="5">
        <v>4.9751243799999996</v>
      </c>
      <c r="Q16875" s="5"/>
      <c r="R16875" s="5">
        <v>1.8238117</v>
      </c>
    </row>
    <row r="16876" spans="1:18">
      <c r="A16876" t="s">
        <v>1159</v>
      </c>
      <c r="B16876" t="s">
        <v>1158</v>
      </c>
      <c r="D16876">
        <v>2021</v>
      </c>
      <c r="E16876" t="s">
        <v>1226</v>
      </c>
      <c r="F16876" t="s">
        <v>912</v>
      </c>
      <c r="G16876">
        <v>12.55507222</v>
      </c>
      <c r="H16876">
        <v>-81.690469440000001</v>
      </c>
      <c r="I16876" s="5" t="s">
        <v>146</v>
      </c>
      <c r="J16876" s="5" t="s">
        <v>1228</v>
      </c>
      <c r="K16876" s="5">
        <v>14.38</v>
      </c>
      <c r="L16876" s="5">
        <v>15.818</v>
      </c>
      <c r="M16876" s="5"/>
      <c r="N16876" s="5"/>
      <c r="O16876" s="5">
        <v>0.68954141999999996</v>
      </c>
      <c r="P16876" s="5">
        <v>6.2344139700000003</v>
      </c>
      <c r="Q16876" s="5"/>
      <c r="R16876" s="5"/>
    </row>
    <row r="16877" spans="1:18">
      <c r="A16877" t="s">
        <v>1159</v>
      </c>
      <c r="B16877" t="s">
        <v>1158</v>
      </c>
      <c r="D16877">
        <v>2021</v>
      </c>
      <c r="E16877" t="s">
        <v>1226</v>
      </c>
      <c r="F16877" t="s">
        <v>912</v>
      </c>
      <c r="G16877">
        <v>12.55507222</v>
      </c>
      <c r="H16877">
        <v>-81.690469440000001</v>
      </c>
      <c r="I16877" s="5" t="s">
        <v>146</v>
      </c>
      <c r="J16877" s="5" t="s">
        <v>1228</v>
      </c>
      <c r="K16877" s="5">
        <v>15.818</v>
      </c>
      <c r="L16877" s="5">
        <v>17.256</v>
      </c>
      <c r="M16877" s="5"/>
      <c r="N16877" s="5"/>
      <c r="O16877" s="5">
        <v>0.64182565000000003</v>
      </c>
      <c r="P16877" s="5">
        <v>7.9601990000000002</v>
      </c>
      <c r="Q16877" s="5"/>
      <c r="R16877" s="5"/>
    </row>
    <row r="16878" spans="1:18">
      <c r="A16878" t="s">
        <v>1159</v>
      </c>
      <c r="B16878" t="s">
        <v>1158</v>
      </c>
      <c r="D16878">
        <v>2021</v>
      </c>
      <c r="E16878" t="s">
        <v>1226</v>
      </c>
      <c r="F16878" t="s">
        <v>912</v>
      </c>
      <c r="G16878">
        <v>12.55507222</v>
      </c>
      <c r="H16878">
        <v>-81.690469440000001</v>
      </c>
      <c r="I16878" s="5" t="s">
        <v>146</v>
      </c>
      <c r="J16878" s="5" t="s">
        <v>1228</v>
      </c>
      <c r="K16878" s="5">
        <v>17.256</v>
      </c>
      <c r="L16878" s="5">
        <v>18.693999999999999</v>
      </c>
      <c r="M16878" s="5"/>
      <c r="N16878" s="5"/>
      <c r="O16878" s="5">
        <v>0.51646588999999998</v>
      </c>
      <c r="P16878" s="5">
        <v>8</v>
      </c>
      <c r="Q16878" s="5"/>
      <c r="R16878" s="5"/>
    </row>
    <row r="16879" spans="1:18">
      <c r="A16879" t="s">
        <v>1159</v>
      </c>
      <c r="B16879" t="s">
        <v>1158</v>
      </c>
      <c r="D16879">
        <v>2021</v>
      </c>
      <c r="E16879" t="s">
        <v>1226</v>
      </c>
      <c r="F16879" t="s">
        <v>912</v>
      </c>
      <c r="G16879">
        <v>12.55507222</v>
      </c>
      <c r="H16879">
        <v>-81.690469440000001</v>
      </c>
      <c r="I16879" s="5" t="s">
        <v>146</v>
      </c>
      <c r="J16879" s="5" t="s">
        <v>1228</v>
      </c>
      <c r="K16879" s="5">
        <v>18.693999999999999</v>
      </c>
      <c r="L16879" s="5">
        <v>20.132000000000001</v>
      </c>
      <c r="M16879" s="5"/>
      <c r="N16879" s="5"/>
      <c r="O16879" s="5">
        <v>0.71410514999999997</v>
      </c>
      <c r="P16879" s="5">
        <v>7.9404466500000002</v>
      </c>
      <c r="Q16879" s="5"/>
      <c r="R16879" s="5"/>
    </row>
    <row r="16880" spans="1:18">
      <c r="A16880" t="s">
        <v>1159</v>
      </c>
      <c r="B16880" t="s">
        <v>1158</v>
      </c>
      <c r="D16880">
        <v>2021</v>
      </c>
      <c r="E16880" t="s">
        <v>1226</v>
      </c>
      <c r="F16880" t="s">
        <v>912</v>
      </c>
      <c r="G16880">
        <v>12.55507222</v>
      </c>
      <c r="H16880">
        <v>-81.690469440000001</v>
      </c>
      <c r="I16880" s="5" t="s">
        <v>146</v>
      </c>
      <c r="J16880" s="5" t="s">
        <v>1228</v>
      </c>
      <c r="K16880" s="5">
        <v>20.132000000000001</v>
      </c>
      <c r="L16880" s="5">
        <v>21.57</v>
      </c>
      <c r="M16880" s="5"/>
      <c r="N16880" s="5"/>
      <c r="O16880" s="5">
        <v>0.97950645000000003</v>
      </c>
      <c r="P16880" s="5">
        <v>5.9850374100000003</v>
      </c>
      <c r="Q16880" s="5"/>
      <c r="R16880" s="5">
        <v>1.4917228</v>
      </c>
    </row>
    <row r="16881" spans="1:18">
      <c r="A16881" t="s">
        <v>1159</v>
      </c>
      <c r="B16881" t="s">
        <v>1158</v>
      </c>
      <c r="D16881">
        <v>2021</v>
      </c>
      <c r="E16881" t="s">
        <v>1226</v>
      </c>
      <c r="F16881" t="s">
        <v>912</v>
      </c>
      <c r="G16881">
        <v>12.55507222</v>
      </c>
      <c r="H16881">
        <v>-81.690469440000001</v>
      </c>
      <c r="I16881" s="5" t="s">
        <v>146</v>
      </c>
      <c r="J16881" s="5" t="s">
        <v>1228</v>
      </c>
      <c r="K16881" s="5">
        <v>21.57</v>
      </c>
      <c r="L16881" s="5">
        <v>23.007999999999999</v>
      </c>
      <c r="M16881" s="5"/>
      <c r="N16881" s="5"/>
      <c r="O16881" s="5">
        <v>0.81490118</v>
      </c>
      <c r="P16881" s="5">
        <v>3.9702233300000001</v>
      </c>
      <c r="Q16881" s="5"/>
      <c r="R16881" s="5"/>
    </row>
    <row r="16882" spans="1:18">
      <c r="A16882" t="s">
        <v>1159</v>
      </c>
      <c r="B16882" t="s">
        <v>1158</v>
      </c>
      <c r="D16882">
        <v>2021</v>
      </c>
      <c r="E16882" t="s">
        <v>1226</v>
      </c>
      <c r="F16882" t="s">
        <v>912</v>
      </c>
      <c r="G16882">
        <v>12.55507222</v>
      </c>
      <c r="H16882">
        <v>-81.690469440000001</v>
      </c>
      <c r="I16882" s="5" t="s">
        <v>146</v>
      </c>
      <c r="J16882" s="5" t="s">
        <v>1228</v>
      </c>
      <c r="K16882" s="5">
        <v>23.007999999999999</v>
      </c>
      <c r="L16882" s="5">
        <v>24.446000000000002</v>
      </c>
      <c r="M16882" s="5"/>
      <c r="N16882" s="5"/>
      <c r="O16882" s="5">
        <v>0.88633364999999997</v>
      </c>
      <c r="P16882" s="5">
        <v>3.4912718200000001</v>
      </c>
      <c r="Q16882" s="5"/>
      <c r="R16882" s="5"/>
    </row>
    <row r="16883" spans="1:18">
      <c r="A16883" t="s">
        <v>1159</v>
      </c>
      <c r="B16883" t="s">
        <v>1158</v>
      </c>
      <c r="D16883">
        <v>2021</v>
      </c>
      <c r="E16883" t="s">
        <v>1226</v>
      </c>
      <c r="F16883" t="s">
        <v>912</v>
      </c>
      <c r="G16883">
        <v>12.55507222</v>
      </c>
      <c r="H16883">
        <v>-81.690469440000001</v>
      </c>
      <c r="I16883" s="5" t="s">
        <v>146</v>
      </c>
      <c r="J16883" s="5" t="s">
        <v>1228</v>
      </c>
      <c r="K16883" s="5">
        <v>24.446000000000002</v>
      </c>
      <c r="L16883" s="5">
        <v>25.884</v>
      </c>
      <c r="M16883" s="5"/>
      <c r="N16883" s="5"/>
      <c r="O16883" s="5">
        <v>0.96623638000000001</v>
      </c>
      <c r="P16883" s="5">
        <v>3.4739454099999998</v>
      </c>
      <c r="Q16883" s="5"/>
      <c r="R16883" s="5"/>
    </row>
    <row r="16884" spans="1:18">
      <c r="A16884" t="s">
        <v>1159</v>
      </c>
      <c r="B16884" t="s">
        <v>1158</v>
      </c>
      <c r="D16884">
        <v>2021</v>
      </c>
      <c r="E16884" t="s">
        <v>1226</v>
      </c>
      <c r="F16884" t="s">
        <v>912</v>
      </c>
      <c r="G16884">
        <v>12.55507222</v>
      </c>
      <c r="H16884">
        <v>-81.690469440000001</v>
      </c>
      <c r="I16884" s="5" t="s">
        <v>146</v>
      </c>
      <c r="J16884" s="5" t="s">
        <v>1228</v>
      </c>
      <c r="K16884" s="5">
        <v>25.884</v>
      </c>
      <c r="L16884" s="5">
        <v>27.321999999999999</v>
      </c>
      <c r="M16884" s="5"/>
      <c r="N16884" s="5"/>
      <c r="O16884" s="5">
        <v>0.98430625999999999</v>
      </c>
      <c r="P16884" s="5">
        <v>4.2288557200000003</v>
      </c>
      <c r="Q16884" s="5"/>
      <c r="R16884" s="5"/>
    </row>
    <row r="16885" spans="1:18">
      <c r="A16885" t="s">
        <v>1159</v>
      </c>
      <c r="B16885" t="s">
        <v>1158</v>
      </c>
      <c r="D16885">
        <v>2021</v>
      </c>
      <c r="E16885" t="s">
        <v>1226</v>
      </c>
      <c r="F16885" t="s">
        <v>912</v>
      </c>
      <c r="G16885">
        <v>12.55507222</v>
      </c>
      <c r="H16885">
        <v>-81.690469440000001</v>
      </c>
      <c r="I16885" s="5" t="s">
        <v>146</v>
      </c>
      <c r="J16885" s="5" t="s">
        <v>1228</v>
      </c>
      <c r="K16885" s="5">
        <v>27.321999999999999</v>
      </c>
      <c r="L16885" s="5">
        <v>28.76</v>
      </c>
      <c r="M16885" s="5"/>
      <c r="N16885" s="5"/>
      <c r="O16885" s="5">
        <v>1.1506055799999999</v>
      </c>
      <c r="P16885" s="5">
        <v>4.4887780499999996</v>
      </c>
      <c r="Q16885" s="5"/>
      <c r="R16885" s="5">
        <v>0.76444869999999998</v>
      </c>
    </row>
    <row r="16886" spans="1:18">
      <c r="A16886" t="s">
        <v>1159</v>
      </c>
      <c r="B16886" t="s">
        <v>1158</v>
      </c>
      <c r="D16886">
        <v>2021</v>
      </c>
      <c r="E16886" t="s">
        <v>1226</v>
      </c>
      <c r="F16886" t="s">
        <v>912</v>
      </c>
      <c r="G16886">
        <v>12.55507222</v>
      </c>
      <c r="H16886">
        <v>-81.690469440000001</v>
      </c>
      <c r="I16886" s="5" t="s">
        <v>146</v>
      </c>
      <c r="J16886" s="5" t="s">
        <v>1228</v>
      </c>
      <c r="K16886" s="5">
        <v>28.76</v>
      </c>
      <c r="L16886" s="5">
        <v>30.198</v>
      </c>
      <c r="M16886" s="5"/>
      <c r="N16886" s="5"/>
      <c r="O16886" s="5">
        <v>1.07183221</v>
      </c>
      <c r="P16886" s="5">
        <v>4.4444444399999998</v>
      </c>
      <c r="Q16886" s="5"/>
      <c r="R16886" s="5"/>
    </row>
    <row r="16887" spans="1:18">
      <c r="A16887" t="s">
        <v>1159</v>
      </c>
      <c r="B16887" t="s">
        <v>1158</v>
      </c>
      <c r="D16887">
        <v>2021</v>
      </c>
      <c r="E16887" t="s">
        <v>1226</v>
      </c>
      <c r="F16887" t="s">
        <v>912</v>
      </c>
      <c r="G16887">
        <v>12.55507222</v>
      </c>
      <c r="H16887">
        <v>-81.690469440000001</v>
      </c>
      <c r="I16887" s="5" t="s">
        <v>146</v>
      </c>
      <c r="J16887" s="5" t="s">
        <v>1228</v>
      </c>
      <c r="K16887" s="5">
        <v>30.198</v>
      </c>
      <c r="L16887" s="5">
        <v>31.635999999999999</v>
      </c>
      <c r="M16887" s="5"/>
      <c r="N16887" s="5"/>
      <c r="O16887" s="5">
        <v>1.6994780300000001</v>
      </c>
      <c r="P16887" s="5">
        <v>4.7381546099999996</v>
      </c>
      <c r="Q16887" s="5"/>
      <c r="R16887" s="5"/>
    </row>
    <row r="16888" spans="1:18">
      <c r="A16888" t="s">
        <v>1159</v>
      </c>
      <c r="B16888" t="s">
        <v>1158</v>
      </c>
      <c r="D16888">
        <v>2021</v>
      </c>
      <c r="E16888" t="s">
        <v>1226</v>
      </c>
      <c r="F16888" t="s">
        <v>912</v>
      </c>
      <c r="G16888">
        <v>12.55507222</v>
      </c>
      <c r="H16888">
        <v>-81.690469440000001</v>
      </c>
      <c r="I16888" s="5" t="s">
        <v>146</v>
      </c>
      <c r="J16888" s="5" t="s">
        <v>1228</v>
      </c>
      <c r="K16888" s="5">
        <v>31.635999999999999</v>
      </c>
      <c r="L16888" s="5">
        <v>33.073999999999998</v>
      </c>
      <c r="M16888" s="5"/>
      <c r="N16888" s="5"/>
      <c r="O16888" s="5">
        <v>0.88209852</v>
      </c>
      <c r="P16888" s="5">
        <v>4.4776119400000001</v>
      </c>
      <c r="Q16888" s="5"/>
      <c r="R16888" s="5"/>
    </row>
    <row r="16889" spans="1:18">
      <c r="A16889" t="s">
        <v>1159</v>
      </c>
      <c r="B16889" t="s">
        <v>1158</v>
      </c>
      <c r="D16889">
        <v>2021</v>
      </c>
      <c r="E16889" t="s">
        <v>1226</v>
      </c>
      <c r="F16889" t="s">
        <v>912</v>
      </c>
      <c r="G16889">
        <v>12.55507222</v>
      </c>
      <c r="H16889">
        <v>-81.690469440000001</v>
      </c>
      <c r="I16889" s="5" t="s">
        <v>146</v>
      </c>
      <c r="J16889" s="5" t="s">
        <v>1228</v>
      </c>
      <c r="K16889" s="5">
        <v>33.073999999999998</v>
      </c>
      <c r="L16889" s="5">
        <v>34.512</v>
      </c>
      <c r="M16889" s="5"/>
      <c r="N16889" s="5"/>
      <c r="O16889" s="5">
        <v>1.07776139</v>
      </c>
      <c r="P16889" s="5">
        <v>5.25</v>
      </c>
      <c r="Q16889" s="5"/>
      <c r="R16889" s="5"/>
    </row>
    <row r="16890" spans="1:18">
      <c r="A16890" t="s">
        <v>1159</v>
      </c>
      <c r="B16890" t="s">
        <v>1158</v>
      </c>
      <c r="D16890">
        <v>2021</v>
      </c>
      <c r="E16890" t="s">
        <v>1226</v>
      </c>
      <c r="F16890" t="s">
        <v>912</v>
      </c>
      <c r="G16890">
        <v>12.55507222</v>
      </c>
      <c r="H16890">
        <v>-81.690469440000001</v>
      </c>
      <c r="I16890" s="5" t="s">
        <v>146</v>
      </c>
      <c r="J16890" s="5" t="s">
        <v>1228</v>
      </c>
      <c r="K16890" s="5">
        <v>34.512</v>
      </c>
      <c r="L16890" s="5">
        <v>35.950000000000003</v>
      </c>
      <c r="M16890" s="5"/>
      <c r="N16890" s="5"/>
      <c r="O16890" s="5">
        <v>1.1223714</v>
      </c>
      <c r="P16890" s="5">
        <v>4.9751243799999996</v>
      </c>
      <c r="Q16890" s="5"/>
      <c r="R16890" s="5">
        <v>0.54049440000000004</v>
      </c>
    </row>
    <row r="16891" spans="1:18">
      <c r="A16891" t="s">
        <v>1159</v>
      </c>
      <c r="B16891" t="s">
        <v>1158</v>
      </c>
      <c r="D16891">
        <v>2021</v>
      </c>
      <c r="E16891" t="s">
        <v>1226</v>
      </c>
      <c r="F16891" t="s">
        <v>912</v>
      </c>
      <c r="G16891">
        <v>12.55507222</v>
      </c>
      <c r="H16891">
        <v>-81.690469440000001</v>
      </c>
      <c r="I16891" s="5" t="s">
        <v>146</v>
      </c>
      <c r="J16891" s="5" t="s">
        <v>1228</v>
      </c>
      <c r="K16891" s="5">
        <v>35.950000000000003</v>
      </c>
      <c r="L16891" s="5">
        <v>37.387999999999998</v>
      </c>
      <c r="M16891" s="5"/>
      <c r="N16891" s="5"/>
      <c r="O16891" s="5">
        <v>1.0783260800000001</v>
      </c>
      <c r="P16891" s="5">
        <v>4.4776119400000001</v>
      </c>
      <c r="Q16891" s="5"/>
      <c r="R16891" s="5"/>
    </row>
    <row r="16892" spans="1:18">
      <c r="A16892" t="s">
        <v>1159</v>
      </c>
      <c r="B16892" t="s">
        <v>1158</v>
      </c>
      <c r="D16892">
        <v>2021</v>
      </c>
      <c r="E16892" t="s">
        <v>1226</v>
      </c>
      <c r="F16892" t="s">
        <v>912</v>
      </c>
      <c r="G16892">
        <v>12.55507222</v>
      </c>
      <c r="H16892">
        <v>-81.690469440000001</v>
      </c>
      <c r="I16892" s="5" t="s">
        <v>146</v>
      </c>
      <c r="J16892" s="5" t="s">
        <v>1228</v>
      </c>
      <c r="K16892" s="5">
        <v>37.387999999999998</v>
      </c>
      <c r="L16892" s="5">
        <v>38.826000000000001</v>
      </c>
      <c r="M16892" s="5"/>
      <c r="N16892" s="5"/>
      <c r="O16892" s="5">
        <v>0.71043471000000002</v>
      </c>
      <c r="P16892" s="5">
        <v>4.2394014999999996</v>
      </c>
      <c r="Q16892" s="5"/>
      <c r="R16892" s="5"/>
    </row>
    <row r="16893" spans="1:18">
      <c r="A16893" t="s">
        <v>1159</v>
      </c>
      <c r="B16893" t="s">
        <v>1158</v>
      </c>
      <c r="D16893">
        <v>2021</v>
      </c>
      <c r="E16893" t="s">
        <v>1226</v>
      </c>
      <c r="F16893" t="s">
        <v>912</v>
      </c>
      <c r="G16893">
        <v>12.55507222</v>
      </c>
      <c r="H16893">
        <v>-81.690469440000001</v>
      </c>
      <c r="I16893" s="5" t="s">
        <v>146</v>
      </c>
      <c r="J16893" s="5" t="s">
        <v>1228</v>
      </c>
      <c r="K16893" s="5">
        <v>38.826000000000001</v>
      </c>
      <c r="L16893" s="5">
        <v>40.264000000000003</v>
      </c>
      <c r="M16893" s="5"/>
      <c r="N16893" s="5"/>
      <c r="O16893" s="5">
        <v>1.3160578700000001</v>
      </c>
      <c r="P16893" s="5">
        <v>4.9751243799999996</v>
      </c>
      <c r="Q16893" s="5"/>
      <c r="R16893" s="5"/>
    </row>
    <row r="16894" spans="1:18">
      <c r="A16894" t="s">
        <v>1159</v>
      </c>
      <c r="B16894" t="s">
        <v>1158</v>
      </c>
      <c r="D16894">
        <v>2021</v>
      </c>
      <c r="E16894" t="s">
        <v>1226</v>
      </c>
      <c r="F16894" t="s">
        <v>912</v>
      </c>
      <c r="G16894">
        <v>12.55507222</v>
      </c>
      <c r="H16894">
        <v>-81.690469440000001</v>
      </c>
      <c r="I16894" s="5" t="s">
        <v>146</v>
      </c>
      <c r="J16894" s="5" t="s">
        <v>1228</v>
      </c>
      <c r="K16894" s="5">
        <v>40.264000000000003</v>
      </c>
      <c r="L16894" s="5">
        <v>41.701999999999998</v>
      </c>
      <c r="M16894" s="5"/>
      <c r="N16894" s="5"/>
      <c r="O16894" s="5">
        <v>0.95070758</v>
      </c>
      <c r="P16894" s="5">
        <v>3.96039604</v>
      </c>
      <c r="Q16894" s="5"/>
      <c r="R16894" s="5"/>
    </row>
    <row r="16895" spans="1:18">
      <c r="A16895" t="s">
        <v>1159</v>
      </c>
      <c r="B16895" t="s">
        <v>1158</v>
      </c>
      <c r="D16895">
        <v>2021</v>
      </c>
      <c r="E16895" t="s">
        <v>1226</v>
      </c>
      <c r="F16895" t="s">
        <v>912</v>
      </c>
      <c r="G16895">
        <v>12.55507222</v>
      </c>
      <c r="H16895">
        <v>-81.690469440000001</v>
      </c>
      <c r="I16895" s="5" t="s">
        <v>146</v>
      </c>
      <c r="J16895" s="5" t="s">
        <v>1228</v>
      </c>
      <c r="K16895" s="5">
        <v>41.701999999999998</v>
      </c>
      <c r="L16895" s="5">
        <v>43.14</v>
      </c>
      <c r="M16895" s="5"/>
      <c r="N16895" s="5"/>
      <c r="O16895" s="5">
        <v>0.96369530000000003</v>
      </c>
      <c r="P16895" s="5">
        <v>3.0075188000000002</v>
      </c>
      <c r="Q16895" s="5"/>
      <c r="R16895" s="5">
        <v>0.72422569999999997</v>
      </c>
    </row>
    <row r="16896" spans="1:18">
      <c r="A16896" t="s">
        <v>1159</v>
      </c>
      <c r="B16896" t="s">
        <v>1158</v>
      </c>
      <c r="D16896">
        <v>2021</v>
      </c>
      <c r="E16896" t="s">
        <v>1226</v>
      </c>
      <c r="F16896" t="s">
        <v>912</v>
      </c>
      <c r="G16896">
        <v>12.55507222</v>
      </c>
      <c r="H16896">
        <v>-81.690469440000001</v>
      </c>
      <c r="I16896" s="5" t="s">
        <v>146</v>
      </c>
      <c r="J16896" s="5" t="s">
        <v>1228</v>
      </c>
      <c r="K16896" s="5">
        <v>43.14</v>
      </c>
      <c r="L16896" s="5">
        <v>46.734999999999999</v>
      </c>
      <c r="M16896" s="5"/>
      <c r="N16896" s="5"/>
      <c r="O16896" s="5">
        <v>1.18869286</v>
      </c>
      <c r="P16896" s="5">
        <v>4.21836228</v>
      </c>
      <c r="Q16896" s="5"/>
      <c r="R16896" s="5"/>
    </row>
    <row r="16897" spans="1:18">
      <c r="A16897" t="s">
        <v>1159</v>
      </c>
      <c r="B16897" t="s">
        <v>1158</v>
      </c>
      <c r="D16897">
        <v>2021</v>
      </c>
      <c r="E16897" t="s">
        <v>1226</v>
      </c>
      <c r="F16897" t="s">
        <v>912</v>
      </c>
      <c r="G16897">
        <v>12.55507222</v>
      </c>
      <c r="H16897">
        <v>-81.690469440000001</v>
      </c>
      <c r="I16897" s="5" t="s">
        <v>146</v>
      </c>
      <c r="J16897" s="5" t="s">
        <v>1228</v>
      </c>
      <c r="K16897" s="5">
        <v>46.734999999999999</v>
      </c>
      <c r="L16897" s="5">
        <v>50.33</v>
      </c>
      <c r="M16897" s="5"/>
      <c r="N16897" s="5"/>
      <c r="O16897" s="5">
        <v>0.93932857999999997</v>
      </c>
      <c r="P16897" s="5">
        <v>4.21836228</v>
      </c>
      <c r="Q16897" s="5"/>
      <c r="R16897" s="5">
        <v>0.78032239999999997</v>
      </c>
    </row>
    <row r="16898" spans="1:18">
      <c r="A16898" t="s">
        <v>1159</v>
      </c>
      <c r="B16898" t="s">
        <v>1158</v>
      </c>
      <c r="D16898">
        <v>2021</v>
      </c>
      <c r="E16898" t="s">
        <v>1226</v>
      </c>
      <c r="F16898" t="s">
        <v>912</v>
      </c>
      <c r="G16898">
        <v>12.55507222</v>
      </c>
      <c r="H16898">
        <v>-81.690469440000001</v>
      </c>
      <c r="I16898" s="5" t="s">
        <v>146</v>
      </c>
      <c r="J16898" s="5" t="s">
        <v>1228</v>
      </c>
      <c r="K16898" s="5">
        <v>50.33</v>
      </c>
      <c r="L16898" s="5">
        <v>53.924999999999997</v>
      </c>
      <c r="M16898" s="5"/>
      <c r="N16898" s="5"/>
      <c r="O16898" s="5">
        <v>1.02843565</v>
      </c>
      <c r="P16898" s="5">
        <v>3.7313432799999999</v>
      </c>
      <c r="Q16898" s="5"/>
      <c r="R16898" s="5"/>
    </row>
    <row r="16899" spans="1:18">
      <c r="A16899" t="s">
        <v>1159</v>
      </c>
      <c r="B16899" t="s">
        <v>1158</v>
      </c>
      <c r="D16899">
        <v>2021</v>
      </c>
      <c r="E16899" t="s">
        <v>1226</v>
      </c>
      <c r="F16899" t="s">
        <v>912</v>
      </c>
      <c r="G16899">
        <v>12.55507222</v>
      </c>
      <c r="H16899">
        <v>-81.690469440000001</v>
      </c>
      <c r="I16899" s="5" t="s">
        <v>146</v>
      </c>
      <c r="J16899" s="5" t="s">
        <v>1228</v>
      </c>
      <c r="K16899" s="5">
        <v>53.924999999999997</v>
      </c>
      <c r="L16899" s="5">
        <v>57.52</v>
      </c>
      <c r="M16899" s="5"/>
      <c r="N16899" s="5"/>
      <c r="O16899" s="5">
        <v>1.0603967400000001</v>
      </c>
      <c r="P16899" s="5">
        <v>3.7313432799999999</v>
      </c>
      <c r="Q16899" s="5"/>
      <c r="R16899" s="5">
        <v>0.60081320000000005</v>
      </c>
    </row>
    <row r="16900" spans="1:18">
      <c r="A16900" t="s">
        <v>1159</v>
      </c>
      <c r="B16900" t="s">
        <v>1158</v>
      </c>
      <c r="D16900">
        <v>2021</v>
      </c>
      <c r="E16900" t="s">
        <v>1226</v>
      </c>
      <c r="F16900" t="s">
        <v>912</v>
      </c>
      <c r="G16900">
        <v>12.55507222</v>
      </c>
      <c r="H16900">
        <v>-81.690469440000001</v>
      </c>
      <c r="I16900" s="5" t="s">
        <v>146</v>
      </c>
      <c r="J16900" s="5" t="s">
        <v>1228</v>
      </c>
      <c r="K16900" s="5">
        <v>57.52</v>
      </c>
      <c r="L16900" s="5">
        <v>61.115000000000002</v>
      </c>
      <c r="M16900" s="5"/>
      <c r="N16900" s="5"/>
      <c r="O16900" s="5">
        <v>1.0197395199999999</v>
      </c>
      <c r="P16900" s="5">
        <v>3.7406483800000001</v>
      </c>
      <c r="Q16900" s="5"/>
      <c r="R16900" s="5"/>
    </row>
    <row r="16901" spans="1:18">
      <c r="A16901" t="s">
        <v>1159</v>
      </c>
      <c r="B16901" t="s">
        <v>1158</v>
      </c>
      <c r="D16901">
        <v>2021</v>
      </c>
      <c r="E16901" t="s">
        <v>1226</v>
      </c>
      <c r="F16901" t="s">
        <v>912</v>
      </c>
      <c r="G16901">
        <v>12.55507222</v>
      </c>
      <c r="H16901">
        <v>-81.690469440000001</v>
      </c>
      <c r="I16901" s="5" t="s">
        <v>146</v>
      </c>
      <c r="J16901" s="5" t="s">
        <v>1228</v>
      </c>
      <c r="K16901" s="5">
        <v>61.115000000000002</v>
      </c>
      <c r="L16901" s="5">
        <v>64.709999999999994</v>
      </c>
      <c r="M16901" s="5"/>
      <c r="N16901" s="5"/>
      <c r="O16901" s="5">
        <v>1.0286615299999999</v>
      </c>
      <c r="P16901" s="5">
        <v>3.7406483800000001</v>
      </c>
      <c r="Q16901" s="5"/>
      <c r="R16901" s="5">
        <v>0.59622980000000003</v>
      </c>
    </row>
    <row r="16902" spans="1:18">
      <c r="A16902" t="s">
        <v>1159</v>
      </c>
      <c r="B16902" t="s">
        <v>1158</v>
      </c>
      <c r="D16902">
        <v>2021</v>
      </c>
      <c r="E16902" t="s">
        <v>1226</v>
      </c>
      <c r="F16902" t="s">
        <v>912</v>
      </c>
      <c r="G16902">
        <v>12.55507222</v>
      </c>
      <c r="H16902">
        <v>-81.690469440000001</v>
      </c>
      <c r="I16902" s="5" t="s">
        <v>146</v>
      </c>
      <c r="J16902" s="5" t="s">
        <v>1228</v>
      </c>
      <c r="K16902" s="5">
        <v>64.709999999999994</v>
      </c>
      <c r="L16902" s="5">
        <v>68.305000000000007</v>
      </c>
      <c r="M16902" s="5"/>
      <c r="N16902" s="5"/>
      <c r="O16902" s="5">
        <v>0.99048890999999994</v>
      </c>
      <c r="P16902" s="5">
        <v>3.4739454099999998</v>
      </c>
      <c r="Q16902" s="5"/>
      <c r="R16902" s="5"/>
    </row>
    <row r="16903" spans="1:18">
      <c r="A16903" t="s">
        <v>1159</v>
      </c>
      <c r="B16903" t="s">
        <v>1158</v>
      </c>
      <c r="D16903">
        <v>2021</v>
      </c>
      <c r="E16903" t="s">
        <v>1226</v>
      </c>
      <c r="F16903" t="s">
        <v>912</v>
      </c>
      <c r="G16903">
        <v>12.55507222</v>
      </c>
      <c r="H16903">
        <v>-81.690469440000001</v>
      </c>
      <c r="I16903" s="5" t="s">
        <v>146</v>
      </c>
      <c r="J16903" s="5" t="s">
        <v>1228</v>
      </c>
      <c r="K16903" s="5">
        <v>68.305000000000007</v>
      </c>
      <c r="L16903" s="5">
        <v>71.900000000000006</v>
      </c>
      <c r="M16903" s="5"/>
      <c r="N16903" s="5"/>
      <c r="O16903" s="5">
        <v>1.11020184</v>
      </c>
      <c r="P16903" s="5">
        <v>3.4739454099999998</v>
      </c>
      <c r="Q16903" s="5"/>
      <c r="R16903" s="5">
        <v>3.6940105999999999</v>
      </c>
    </row>
    <row r="16904" spans="1:18">
      <c r="A16904" t="s">
        <v>1159</v>
      </c>
      <c r="B16904" t="s">
        <v>1158</v>
      </c>
      <c r="D16904">
        <v>2021</v>
      </c>
      <c r="E16904" t="s">
        <v>1226</v>
      </c>
      <c r="F16904" t="s">
        <v>912</v>
      </c>
      <c r="G16904">
        <v>12.55507222</v>
      </c>
      <c r="H16904">
        <v>-81.690469440000001</v>
      </c>
      <c r="I16904" s="5" t="s">
        <v>146</v>
      </c>
      <c r="J16904" s="5" t="s">
        <v>1228</v>
      </c>
      <c r="K16904" s="5">
        <v>71.900000000000006</v>
      </c>
      <c r="L16904" s="5">
        <v>75.495000000000005</v>
      </c>
      <c r="M16904" s="5"/>
      <c r="N16904" s="5"/>
      <c r="O16904" s="5">
        <v>1.0616390499999999</v>
      </c>
      <c r="P16904" s="5">
        <v>5.2238806000000002</v>
      </c>
      <c r="Q16904" s="5"/>
      <c r="R16904" s="5">
        <v>0.4995694</v>
      </c>
    </row>
    <row r="16905" spans="1:18">
      <c r="A16905" t="s">
        <v>1159</v>
      </c>
      <c r="B16905" t="s">
        <v>1158</v>
      </c>
      <c r="D16905">
        <v>2021</v>
      </c>
      <c r="E16905" t="s">
        <v>1226</v>
      </c>
      <c r="F16905" t="s">
        <v>912</v>
      </c>
      <c r="G16905">
        <v>12.55507222</v>
      </c>
      <c r="H16905">
        <v>-81.690469440000001</v>
      </c>
      <c r="I16905" s="5" t="s">
        <v>146</v>
      </c>
      <c r="J16905" s="5" t="s">
        <v>1228</v>
      </c>
      <c r="K16905" s="5">
        <v>75.495000000000005</v>
      </c>
      <c r="L16905" s="5">
        <v>79.09</v>
      </c>
      <c r="M16905" s="5"/>
      <c r="N16905" s="5"/>
      <c r="O16905" s="5">
        <v>1.0619778600000001</v>
      </c>
      <c r="P16905" s="5">
        <v>5.2238806000000002</v>
      </c>
      <c r="Q16905" s="5"/>
      <c r="R16905" s="5">
        <v>0.59587760000000001</v>
      </c>
    </row>
    <row r="16906" spans="1:18">
      <c r="A16906" t="s">
        <v>1159</v>
      </c>
      <c r="B16906" t="s">
        <v>1158</v>
      </c>
      <c r="D16906">
        <v>2021</v>
      </c>
      <c r="E16906" t="s">
        <v>1226</v>
      </c>
      <c r="F16906" t="s">
        <v>912</v>
      </c>
      <c r="G16906">
        <v>12.55507222</v>
      </c>
      <c r="H16906">
        <v>-81.690469440000001</v>
      </c>
      <c r="I16906" s="5" t="s">
        <v>146</v>
      </c>
      <c r="J16906" s="5" t="s">
        <v>1228</v>
      </c>
      <c r="K16906" s="5">
        <v>79.09</v>
      </c>
      <c r="L16906" s="5">
        <v>83.403999999999996</v>
      </c>
      <c r="M16906" s="5"/>
      <c r="N16906" s="5"/>
      <c r="O16906" s="5">
        <v>0.77145191000000002</v>
      </c>
      <c r="P16906" s="5">
        <v>11.6915423</v>
      </c>
      <c r="Q16906" s="5"/>
      <c r="R16906" s="5"/>
    </row>
    <row r="16907" spans="1:18">
      <c r="A16907" t="s">
        <v>1159</v>
      </c>
      <c r="B16907" t="s">
        <v>1158</v>
      </c>
      <c r="D16907">
        <v>2021</v>
      </c>
      <c r="E16907" t="s">
        <v>1226</v>
      </c>
      <c r="F16907" t="s">
        <v>912</v>
      </c>
      <c r="G16907">
        <v>12.55507222</v>
      </c>
      <c r="H16907">
        <v>-81.690469440000001</v>
      </c>
      <c r="I16907" t="s">
        <v>146</v>
      </c>
      <c r="J16907" t="s">
        <v>1227</v>
      </c>
      <c r="K16907">
        <v>0</v>
      </c>
      <c r="L16907">
        <v>27.959999999999997</v>
      </c>
      <c r="O16907">
        <v>0.87885750746563984</v>
      </c>
      <c r="P16907">
        <v>5.9995854063018186</v>
      </c>
    </row>
    <row r="16908" spans="1:18">
      <c r="A16908" t="s">
        <v>1159</v>
      </c>
      <c r="B16908" t="s">
        <v>1158</v>
      </c>
      <c r="D16908">
        <v>2021</v>
      </c>
      <c r="E16908" t="s">
        <v>1226</v>
      </c>
      <c r="F16908" t="s">
        <v>912</v>
      </c>
      <c r="G16908">
        <v>12.55507222</v>
      </c>
      <c r="H16908">
        <v>-81.690469440000001</v>
      </c>
      <c r="I16908" t="s">
        <v>146</v>
      </c>
      <c r="J16908" t="s">
        <v>1227</v>
      </c>
      <c r="K16908">
        <v>27.959999999999997</v>
      </c>
      <c r="L16908">
        <v>55.919999999999995</v>
      </c>
      <c r="O16908">
        <v>0.99079557790768991</v>
      </c>
      <c r="P16908">
        <v>7.9624587458745992</v>
      </c>
    </row>
    <row r="16909" spans="1:18">
      <c r="A16909" t="s">
        <v>1159</v>
      </c>
      <c r="B16909" t="s">
        <v>1158</v>
      </c>
      <c r="D16909">
        <v>2021</v>
      </c>
      <c r="E16909" t="s">
        <v>1226</v>
      </c>
      <c r="F16909" t="s">
        <v>912</v>
      </c>
      <c r="G16909">
        <v>12.55507222</v>
      </c>
      <c r="H16909">
        <v>-81.690469440000001</v>
      </c>
      <c r="I16909" t="s">
        <v>146</v>
      </c>
      <c r="J16909" t="s">
        <v>1227</v>
      </c>
      <c r="K16909">
        <v>55.919999999999995</v>
      </c>
      <c r="L16909">
        <v>83.88</v>
      </c>
      <c r="O16909">
        <v>1.0823225294485184</v>
      </c>
      <c r="P16909">
        <v>5.685369908561924</v>
      </c>
    </row>
    <row r="16910" spans="1:18">
      <c r="A16910" t="s">
        <v>1159</v>
      </c>
      <c r="B16910" t="s">
        <v>1158</v>
      </c>
      <c r="D16910">
        <v>2021</v>
      </c>
      <c r="E16910" t="s">
        <v>1226</v>
      </c>
      <c r="F16910" t="s">
        <v>912</v>
      </c>
      <c r="G16910">
        <v>12.55507222</v>
      </c>
      <c r="H16910">
        <v>-81.690469440000001</v>
      </c>
      <c r="I16910" t="s">
        <v>146</v>
      </c>
      <c r="J16910" t="s">
        <v>1225</v>
      </c>
      <c r="K16910">
        <v>0</v>
      </c>
      <c r="L16910">
        <v>27.959999999999997</v>
      </c>
      <c r="O16910">
        <v>1.0264374879083598</v>
      </c>
      <c r="P16910">
        <v>5.1699588477366234</v>
      </c>
    </row>
    <row r="16911" spans="1:18">
      <c r="A16911" t="s">
        <v>1159</v>
      </c>
      <c r="B16911" t="s">
        <v>1158</v>
      </c>
      <c r="D16911">
        <v>2021</v>
      </c>
      <c r="E16911" t="s">
        <v>1226</v>
      </c>
      <c r="F16911" t="s">
        <v>912</v>
      </c>
      <c r="G16911">
        <v>12.55507222</v>
      </c>
      <c r="H16911">
        <v>-81.690469440000001</v>
      </c>
      <c r="I16911" t="s">
        <v>146</v>
      </c>
      <c r="J16911" t="s">
        <v>1225</v>
      </c>
      <c r="K16911">
        <v>27.959999999999997</v>
      </c>
      <c r="L16911">
        <v>55.919999999999995</v>
      </c>
      <c r="O16911">
        <v>1.2098199312788152</v>
      </c>
      <c r="P16911">
        <v>6.7216708023159839</v>
      </c>
    </row>
    <row r="16912" spans="1:18">
      <c r="A16912" t="s">
        <v>1159</v>
      </c>
      <c r="B16912" t="s">
        <v>1158</v>
      </c>
      <c r="D16912">
        <v>2021</v>
      </c>
      <c r="E16912" t="s">
        <v>1221</v>
      </c>
      <c r="F16912" t="s">
        <v>912</v>
      </c>
      <c r="G16912">
        <v>11.321363890000001</v>
      </c>
      <c r="H16912">
        <v>-74.131852780000003</v>
      </c>
      <c r="I16912" t="s">
        <v>146</v>
      </c>
      <c r="J16912" t="s">
        <v>1224</v>
      </c>
      <c r="K16912">
        <v>0</v>
      </c>
      <c r="L16912">
        <v>29.26</v>
      </c>
      <c r="O16912">
        <v>0.52175961681785998</v>
      </c>
      <c r="P16912">
        <v>9.9377062706270607</v>
      </c>
    </row>
    <row r="16913" spans="1:16">
      <c r="A16913" t="s">
        <v>1159</v>
      </c>
      <c r="B16913" t="s">
        <v>1158</v>
      </c>
      <c r="D16913">
        <v>2021</v>
      </c>
      <c r="E16913" t="s">
        <v>1221</v>
      </c>
      <c r="F16913" t="s">
        <v>912</v>
      </c>
      <c r="G16913">
        <v>11.321363890000001</v>
      </c>
      <c r="H16913">
        <v>-74.131852780000003</v>
      </c>
      <c r="I16913" t="s">
        <v>146</v>
      </c>
      <c r="J16913" t="s">
        <v>1224</v>
      </c>
      <c r="K16913">
        <v>29.26</v>
      </c>
      <c r="L16913">
        <v>58.52</v>
      </c>
      <c r="O16913">
        <v>0.77096111855042848</v>
      </c>
      <c r="P16913">
        <v>4.199085619285114</v>
      </c>
    </row>
    <row r="16914" spans="1:16">
      <c r="A16914" t="s">
        <v>1159</v>
      </c>
      <c r="B16914" t="s">
        <v>1158</v>
      </c>
      <c r="D16914">
        <v>2021</v>
      </c>
      <c r="E16914" t="s">
        <v>1221</v>
      </c>
      <c r="F16914" t="s">
        <v>912</v>
      </c>
      <c r="G16914">
        <v>11.321363890000001</v>
      </c>
      <c r="H16914">
        <v>-74.131852780000003</v>
      </c>
      <c r="I16914" t="s">
        <v>146</v>
      </c>
      <c r="J16914" t="s">
        <v>1224</v>
      </c>
      <c r="K16914">
        <v>58.52</v>
      </c>
      <c r="L16914">
        <v>76.076000000000008</v>
      </c>
      <c r="O16914">
        <v>0.69109301522163635</v>
      </c>
      <c r="P16914">
        <v>5.0738448844884658</v>
      </c>
    </row>
    <row r="16915" spans="1:16">
      <c r="A16915" t="s">
        <v>1159</v>
      </c>
      <c r="B16915" t="s">
        <v>1158</v>
      </c>
      <c r="D16915">
        <v>2021</v>
      </c>
      <c r="E16915" t="s">
        <v>1221</v>
      </c>
      <c r="F16915" t="s">
        <v>912</v>
      </c>
      <c r="G16915">
        <v>11.321363890000001</v>
      </c>
      <c r="H16915">
        <v>-74.131852780000003</v>
      </c>
      <c r="I16915" t="s">
        <v>146</v>
      </c>
      <c r="J16915" t="s">
        <v>1223</v>
      </c>
      <c r="K16915">
        <v>0</v>
      </c>
      <c r="L16915">
        <v>26.86</v>
      </c>
      <c r="O16915">
        <v>0.85273147723322618</v>
      </c>
      <c r="P16915">
        <v>6.3204809286898751</v>
      </c>
    </row>
    <row r="16916" spans="1:16">
      <c r="A16916" t="s">
        <v>1159</v>
      </c>
      <c r="B16916" t="s">
        <v>1158</v>
      </c>
      <c r="D16916">
        <v>2021</v>
      </c>
      <c r="E16916" t="s">
        <v>1221</v>
      </c>
      <c r="F16916" t="s">
        <v>912</v>
      </c>
      <c r="G16916">
        <v>11.321363890000001</v>
      </c>
      <c r="H16916">
        <v>-74.131852780000003</v>
      </c>
      <c r="I16916" t="s">
        <v>146</v>
      </c>
      <c r="J16916" t="s">
        <v>1223</v>
      </c>
      <c r="K16916">
        <v>26.86</v>
      </c>
      <c r="L16916">
        <v>53.72</v>
      </c>
      <c r="O16916">
        <v>1.0742806811044585</v>
      </c>
      <c r="P16916">
        <v>3.6193415637859943</v>
      </c>
    </row>
    <row r="16917" spans="1:16">
      <c r="A16917" t="s">
        <v>1159</v>
      </c>
      <c r="B16917" t="s">
        <v>1158</v>
      </c>
      <c r="D16917">
        <v>2021</v>
      </c>
      <c r="E16917" t="s">
        <v>1221</v>
      </c>
      <c r="F16917" t="s">
        <v>912</v>
      </c>
      <c r="G16917">
        <v>11.321363890000001</v>
      </c>
      <c r="H16917">
        <v>-74.131852780000003</v>
      </c>
      <c r="I16917" t="s">
        <v>146</v>
      </c>
      <c r="J16917" t="s">
        <v>1223</v>
      </c>
      <c r="K16917">
        <v>53.72</v>
      </c>
      <c r="L16917">
        <v>83.265999999999991</v>
      </c>
      <c r="O16917">
        <v>1.0048410166979704</v>
      </c>
      <c r="P16917">
        <v>5.0070132013201345</v>
      </c>
    </row>
    <row r="16918" spans="1:16">
      <c r="A16918" t="s">
        <v>1159</v>
      </c>
      <c r="B16918" t="s">
        <v>1158</v>
      </c>
      <c r="D16918">
        <v>2021</v>
      </c>
      <c r="E16918" t="s">
        <v>1221</v>
      </c>
      <c r="F16918" t="s">
        <v>912</v>
      </c>
      <c r="G16918">
        <v>11.321363890000001</v>
      </c>
      <c r="H16918">
        <v>-74.131852780000003</v>
      </c>
      <c r="I16918" t="s">
        <v>146</v>
      </c>
      <c r="J16918" t="s">
        <v>1222</v>
      </c>
      <c r="K16918">
        <v>0</v>
      </c>
      <c r="L16918">
        <v>22.3</v>
      </c>
      <c r="O16918">
        <v>0.99876381332157183</v>
      </c>
      <c r="P16918">
        <v>7.0857963875205172</v>
      </c>
    </row>
    <row r="16919" spans="1:16">
      <c r="A16919" t="s">
        <v>1159</v>
      </c>
      <c r="B16919" t="s">
        <v>1158</v>
      </c>
      <c r="D16919">
        <v>2021</v>
      </c>
      <c r="E16919" t="s">
        <v>1221</v>
      </c>
      <c r="F16919" t="s">
        <v>912</v>
      </c>
      <c r="G16919">
        <v>11.321363890000001</v>
      </c>
      <c r="H16919">
        <v>-74.131852780000003</v>
      </c>
      <c r="I16919" t="s">
        <v>146</v>
      </c>
      <c r="J16919" t="s">
        <v>1222</v>
      </c>
      <c r="K16919">
        <v>22.3</v>
      </c>
      <c r="L16919">
        <v>44.6</v>
      </c>
      <c r="O16919">
        <v>1.2338446591499359</v>
      </c>
      <c r="P16919">
        <v>4.2284411276948504</v>
      </c>
    </row>
    <row r="16920" spans="1:16">
      <c r="A16920" t="s">
        <v>1159</v>
      </c>
      <c r="B16920" t="s">
        <v>1158</v>
      </c>
      <c r="D16920">
        <v>2021</v>
      </c>
      <c r="E16920" t="s">
        <v>1221</v>
      </c>
      <c r="F16920" t="s">
        <v>912</v>
      </c>
      <c r="G16920">
        <v>11.321363890000001</v>
      </c>
      <c r="H16920">
        <v>-74.131852780000003</v>
      </c>
      <c r="I16920" t="s">
        <v>146</v>
      </c>
      <c r="J16920" t="s">
        <v>1222</v>
      </c>
      <c r="K16920">
        <v>44.6</v>
      </c>
      <c r="L16920">
        <v>66.900000000000006</v>
      </c>
      <c r="O16920">
        <v>1.2060871200326941</v>
      </c>
      <c r="P16920">
        <v>3.4000829187396278</v>
      </c>
    </row>
    <row r="16921" spans="1:16">
      <c r="A16921" t="s">
        <v>1159</v>
      </c>
      <c r="B16921" t="s">
        <v>1158</v>
      </c>
      <c r="D16921">
        <v>2021</v>
      </c>
      <c r="E16921" t="s">
        <v>1221</v>
      </c>
      <c r="F16921" t="s">
        <v>912</v>
      </c>
      <c r="G16921">
        <v>11.321363890000001</v>
      </c>
      <c r="H16921">
        <v>-74.131852780000003</v>
      </c>
      <c r="I16921" t="s">
        <v>146</v>
      </c>
      <c r="J16921" t="s">
        <v>1222</v>
      </c>
      <c r="K16921">
        <v>66.900000000000006</v>
      </c>
      <c r="L16921">
        <v>89.2</v>
      </c>
      <c r="O16921">
        <v>1.191030989471116</v>
      </c>
      <c r="P16921">
        <v>5.430280528052819</v>
      </c>
    </row>
    <row r="16922" spans="1:16">
      <c r="A16922" t="s">
        <v>1159</v>
      </c>
      <c r="B16922" t="s">
        <v>1158</v>
      </c>
      <c r="D16922">
        <v>2021</v>
      </c>
      <c r="E16922" t="s">
        <v>1221</v>
      </c>
      <c r="F16922" t="s">
        <v>912</v>
      </c>
      <c r="G16922">
        <v>11.321363890000001</v>
      </c>
      <c r="H16922">
        <v>-74.131852780000003</v>
      </c>
      <c r="I16922" t="s">
        <v>146</v>
      </c>
      <c r="J16922" t="s">
        <v>1222</v>
      </c>
      <c r="K16922">
        <v>89.2</v>
      </c>
      <c r="L16922">
        <v>102.58</v>
      </c>
      <c r="O16922">
        <v>1.2958402382387169</v>
      </c>
      <c r="P16922">
        <v>6.0343258891646059</v>
      </c>
    </row>
    <row r="16923" spans="1:16">
      <c r="A16923" t="s">
        <v>1159</v>
      </c>
      <c r="B16923" t="s">
        <v>1158</v>
      </c>
      <c r="D16923">
        <v>2021</v>
      </c>
      <c r="E16923" t="s">
        <v>1221</v>
      </c>
      <c r="F16923" t="s">
        <v>912</v>
      </c>
      <c r="G16923">
        <v>11.321363890000001</v>
      </c>
      <c r="H16923">
        <v>-74.131852780000003</v>
      </c>
      <c r="I16923" t="s">
        <v>146</v>
      </c>
      <c r="J16923" t="s">
        <v>1220</v>
      </c>
      <c r="K16923">
        <v>0</v>
      </c>
      <c r="L16923">
        <v>21.520000000000003</v>
      </c>
      <c r="O16923">
        <v>1.0924126421837195</v>
      </c>
      <c r="P16923">
        <v>6.024339933993403</v>
      </c>
    </row>
    <row r="16924" spans="1:16">
      <c r="A16924" t="s">
        <v>1159</v>
      </c>
      <c r="B16924" t="s">
        <v>1158</v>
      </c>
      <c r="D16924">
        <v>2021</v>
      </c>
      <c r="E16924" t="s">
        <v>1221</v>
      </c>
      <c r="F16924" t="s">
        <v>912</v>
      </c>
      <c r="G16924">
        <v>11.321363890000001</v>
      </c>
      <c r="H16924">
        <v>-74.131852780000003</v>
      </c>
      <c r="I16924" t="s">
        <v>146</v>
      </c>
      <c r="J16924" t="s">
        <v>1220</v>
      </c>
      <c r="K16924">
        <v>21.520000000000003</v>
      </c>
      <c r="L16924">
        <v>43.040000000000006</v>
      </c>
      <c r="O16924">
        <v>1.245886914790995</v>
      </c>
      <c r="P16924">
        <v>5.979835390946505</v>
      </c>
    </row>
    <row r="16925" spans="1:16">
      <c r="A16925" t="s">
        <v>1159</v>
      </c>
      <c r="B16925" t="s">
        <v>1158</v>
      </c>
      <c r="D16925">
        <v>2021</v>
      </c>
      <c r="E16925" t="s">
        <v>1221</v>
      </c>
      <c r="F16925" t="s">
        <v>912</v>
      </c>
      <c r="G16925">
        <v>11.321363890000001</v>
      </c>
      <c r="H16925">
        <v>-74.131852780000003</v>
      </c>
      <c r="I16925" t="s">
        <v>146</v>
      </c>
      <c r="J16925" t="s">
        <v>1220</v>
      </c>
      <c r="K16925">
        <v>43.040000000000006</v>
      </c>
      <c r="L16925">
        <v>64.56</v>
      </c>
      <c r="O16925">
        <v>1.434041988546797</v>
      </c>
      <c r="P16925">
        <v>4.133581472291155</v>
      </c>
    </row>
    <row r="16926" spans="1:16">
      <c r="A16926" t="s">
        <v>1159</v>
      </c>
      <c r="B16926" t="s">
        <v>1158</v>
      </c>
      <c r="D16926">
        <v>2021</v>
      </c>
      <c r="E16926" t="s">
        <v>1221</v>
      </c>
      <c r="F16926" t="s">
        <v>912</v>
      </c>
      <c r="G16926">
        <v>11.321363890000001</v>
      </c>
      <c r="H16926">
        <v>-74.131852780000003</v>
      </c>
      <c r="I16926" t="s">
        <v>146</v>
      </c>
      <c r="J16926" t="s">
        <v>1220</v>
      </c>
      <c r="K16926">
        <v>64.56</v>
      </c>
      <c r="L16926">
        <v>86.080000000000013</v>
      </c>
      <c r="O16926">
        <v>1.1693670061858445</v>
      </c>
      <c r="P16926">
        <v>4.7202826267664193</v>
      </c>
    </row>
    <row r="16927" spans="1:16">
      <c r="A16927" t="s">
        <v>1159</v>
      </c>
      <c r="B16927" t="s">
        <v>1158</v>
      </c>
      <c r="D16927">
        <v>2021</v>
      </c>
      <c r="E16927" t="s">
        <v>1221</v>
      </c>
      <c r="F16927" t="s">
        <v>912</v>
      </c>
      <c r="G16927">
        <v>11.321363890000001</v>
      </c>
      <c r="H16927">
        <v>-74.131852780000003</v>
      </c>
      <c r="I16927" t="s">
        <v>146</v>
      </c>
      <c r="J16927" t="s">
        <v>1220</v>
      </c>
      <c r="K16927">
        <v>86.080000000000013</v>
      </c>
      <c r="L16927">
        <v>96.84</v>
      </c>
      <c r="O16927">
        <v>1.0636957384869765</v>
      </c>
      <c r="P16927">
        <v>4.2941419141914281</v>
      </c>
    </row>
    <row r="16928" spans="1:16">
      <c r="A16928" t="s">
        <v>1159</v>
      </c>
      <c r="B16928" t="s">
        <v>1158</v>
      </c>
      <c r="D16928">
        <v>2021</v>
      </c>
      <c r="E16928" t="s">
        <v>1217</v>
      </c>
      <c r="F16928" t="s">
        <v>912</v>
      </c>
      <c r="G16928">
        <v>10.32385556</v>
      </c>
      <c r="H16928">
        <v>-75.534899999999993</v>
      </c>
      <c r="I16928" t="s">
        <v>146</v>
      </c>
      <c r="J16928" t="s">
        <v>1219</v>
      </c>
      <c r="K16928">
        <v>0</v>
      </c>
      <c r="L16928">
        <v>22.5136</v>
      </c>
      <c r="O16928">
        <v>0.81175057504775205</v>
      </c>
      <c r="P16928">
        <v>5.1483381664064707</v>
      </c>
    </row>
    <row r="16929" spans="1:16">
      <c r="A16929" t="s">
        <v>1159</v>
      </c>
      <c r="B16929" t="s">
        <v>1158</v>
      </c>
      <c r="D16929">
        <v>2021</v>
      </c>
      <c r="E16929" t="s">
        <v>1217</v>
      </c>
      <c r="F16929" t="s">
        <v>912</v>
      </c>
      <c r="G16929">
        <v>10.32385556</v>
      </c>
      <c r="H16929">
        <v>-75.534899999999993</v>
      </c>
      <c r="I16929" t="s">
        <v>146</v>
      </c>
      <c r="J16929" t="s">
        <v>1219</v>
      </c>
      <c r="K16929">
        <v>22.5136</v>
      </c>
      <c r="L16929">
        <v>45.027200000000001</v>
      </c>
      <c r="O16929">
        <v>0.74985688578032184</v>
      </c>
      <c r="P16929">
        <v>5.1983701479734066</v>
      </c>
    </row>
    <row r="16930" spans="1:16">
      <c r="A16930" t="s">
        <v>1159</v>
      </c>
      <c r="B16930" t="s">
        <v>1158</v>
      </c>
      <c r="D16930">
        <v>2021</v>
      </c>
      <c r="E16930" t="s">
        <v>1217</v>
      </c>
      <c r="F16930" t="s">
        <v>912</v>
      </c>
      <c r="G16930">
        <v>10.32385556</v>
      </c>
      <c r="H16930">
        <v>-75.534899999999993</v>
      </c>
      <c r="I16930" t="s">
        <v>146</v>
      </c>
      <c r="J16930" t="s">
        <v>1219</v>
      </c>
      <c r="K16930">
        <v>45.027200000000001</v>
      </c>
      <c r="L16930">
        <v>64.726600000000005</v>
      </c>
      <c r="O16930">
        <v>0.79838569595773023</v>
      </c>
      <c r="P16930">
        <v>5.2110091743119078</v>
      </c>
    </row>
    <row r="16931" spans="1:16">
      <c r="A16931" t="s">
        <v>1159</v>
      </c>
      <c r="B16931" t="s">
        <v>1158</v>
      </c>
      <c r="D16931">
        <v>2021</v>
      </c>
      <c r="E16931" t="s">
        <v>1217</v>
      </c>
      <c r="F16931" t="s">
        <v>912</v>
      </c>
      <c r="G16931">
        <v>10.32385556</v>
      </c>
      <c r="H16931">
        <v>-75.534899999999993</v>
      </c>
      <c r="I16931" t="s">
        <v>146</v>
      </c>
      <c r="J16931" t="s">
        <v>1219</v>
      </c>
      <c r="K16931">
        <v>64.726600000000005</v>
      </c>
      <c r="L16931">
        <v>81.611800000000002</v>
      </c>
      <c r="O16931">
        <v>0.82310590168797504</v>
      </c>
      <c r="P16931">
        <v>5.21582733812948</v>
      </c>
    </row>
    <row r="16932" spans="1:16">
      <c r="A16932" t="s">
        <v>1159</v>
      </c>
      <c r="B16932" t="s">
        <v>1158</v>
      </c>
      <c r="D16932">
        <v>2021</v>
      </c>
      <c r="E16932" t="s">
        <v>1217</v>
      </c>
      <c r="F16932" t="s">
        <v>912</v>
      </c>
      <c r="G16932">
        <v>10.32385556</v>
      </c>
      <c r="H16932">
        <v>-75.534899999999993</v>
      </c>
      <c r="I16932" t="s">
        <v>146</v>
      </c>
      <c r="J16932" t="s">
        <v>1219</v>
      </c>
      <c r="K16932">
        <v>81.611800000000002</v>
      </c>
      <c r="L16932">
        <v>98.497</v>
      </c>
      <c r="O16932">
        <v>0.80033122946430946</v>
      </c>
      <c r="P16932">
        <v>5.1615394516669122</v>
      </c>
    </row>
    <row r="16933" spans="1:16">
      <c r="A16933" t="s">
        <v>1159</v>
      </c>
      <c r="B16933" t="s">
        <v>1158</v>
      </c>
      <c r="D16933">
        <v>2021</v>
      </c>
      <c r="E16933" t="s">
        <v>1217</v>
      </c>
      <c r="F16933" t="s">
        <v>912</v>
      </c>
      <c r="G16933">
        <v>10.32385556</v>
      </c>
      <c r="H16933">
        <v>-75.534899999999993</v>
      </c>
      <c r="I16933" t="s">
        <v>146</v>
      </c>
      <c r="J16933" t="s">
        <v>1219</v>
      </c>
      <c r="K16933">
        <v>98.497</v>
      </c>
      <c r="L16933">
        <v>113.9751</v>
      </c>
      <c r="O16933">
        <v>0.79921033140410513</v>
      </c>
      <c r="P16933">
        <v>5.1087121788049048</v>
      </c>
    </row>
    <row r="16934" spans="1:16">
      <c r="A16934" t="s">
        <v>1159</v>
      </c>
      <c r="B16934" t="s">
        <v>1158</v>
      </c>
      <c r="D16934">
        <v>2021</v>
      </c>
      <c r="E16934" t="s">
        <v>1217</v>
      </c>
      <c r="F16934" t="s">
        <v>912</v>
      </c>
      <c r="G16934">
        <v>10.32385556</v>
      </c>
      <c r="H16934">
        <v>-75.534899999999993</v>
      </c>
      <c r="I16934" t="s">
        <v>146</v>
      </c>
      <c r="J16934" t="s">
        <v>1218</v>
      </c>
      <c r="K16934">
        <v>0</v>
      </c>
      <c r="L16934">
        <v>28.244</v>
      </c>
      <c r="O16934">
        <v>0.81007433879244661</v>
      </c>
      <c r="P16934">
        <v>5.1231584126892136</v>
      </c>
    </row>
    <row r="16935" spans="1:16">
      <c r="A16935" t="s">
        <v>1159</v>
      </c>
      <c r="B16935" t="s">
        <v>1158</v>
      </c>
      <c r="D16935">
        <v>2021</v>
      </c>
      <c r="E16935" t="s">
        <v>1217</v>
      </c>
      <c r="F16935" t="s">
        <v>912</v>
      </c>
      <c r="G16935">
        <v>10.32385556</v>
      </c>
      <c r="H16935">
        <v>-75.534899999999993</v>
      </c>
      <c r="I16935" t="s">
        <v>146</v>
      </c>
      <c r="J16935" t="s">
        <v>1218</v>
      </c>
      <c r="K16935">
        <v>28.244</v>
      </c>
      <c r="L16935">
        <v>50.839199999999998</v>
      </c>
      <c r="O16935">
        <v>0.81986542779736482</v>
      </c>
      <c r="P16935">
        <v>5.2929484963705686</v>
      </c>
    </row>
    <row r="16936" spans="1:16">
      <c r="A16936" t="s">
        <v>1159</v>
      </c>
      <c r="B16936" t="s">
        <v>1158</v>
      </c>
      <c r="D16936">
        <v>2021</v>
      </c>
      <c r="E16936" t="s">
        <v>1217</v>
      </c>
      <c r="F16936" t="s">
        <v>912</v>
      </c>
      <c r="G16936">
        <v>10.32385556</v>
      </c>
      <c r="H16936">
        <v>-75.534899999999993</v>
      </c>
      <c r="I16936" t="s">
        <v>146</v>
      </c>
      <c r="J16936" t="s">
        <v>1218</v>
      </c>
      <c r="K16936">
        <v>50.839199999999998</v>
      </c>
      <c r="L16936">
        <v>94.617400000000004</v>
      </c>
      <c r="O16936">
        <v>0.72058175704119876</v>
      </c>
      <c r="P16936">
        <v>10.833893479894002</v>
      </c>
    </row>
    <row r="16937" spans="1:16">
      <c r="A16937" t="s">
        <v>1159</v>
      </c>
      <c r="B16937" t="s">
        <v>1158</v>
      </c>
      <c r="D16937">
        <v>2021</v>
      </c>
      <c r="E16937" t="s">
        <v>1217</v>
      </c>
      <c r="F16937" t="s">
        <v>912</v>
      </c>
      <c r="G16937">
        <v>10.32385556</v>
      </c>
      <c r="H16937">
        <v>-75.534899999999993</v>
      </c>
      <c r="I16937" t="s">
        <v>146</v>
      </c>
      <c r="J16937" t="s">
        <v>1216</v>
      </c>
      <c r="K16937">
        <v>0</v>
      </c>
      <c r="L16937">
        <v>20.309799999999999</v>
      </c>
      <c r="O16937">
        <v>0.73269251005345959</v>
      </c>
      <c r="P16937">
        <v>5.3300162086772644</v>
      </c>
    </row>
    <row r="16938" spans="1:16">
      <c r="A16938" t="s">
        <v>1159</v>
      </c>
      <c r="B16938" t="s">
        <v>1158</v>
      </c>
      <c r="D16938">
        <v>2021</v>
      </c>
      <c r="E16938" t="s">
        <v>1217</v>
      </c>
      <c r="F16938" t="s">
        <v>912</v>
      </c>
      <c r="G16938">
        <v>10.32385556</v>
      </c>
      <c r="H16938">
        <v>-75.534899999999993</v>
      </c>
      <c r="I16938" t="s">
        <v>146</v>
      </c>
      <c r="J16938" t="s">
        <v>1216</v>
      </c>
      <c r="K16938">
        <v>20.309799999999999</v>
      </c>
      <c r="L16938">
        <v>46.422399999999996</v>
      </c>
      <c r="O16938">
        <v>0.70925570180656339</v>
      </c>
      <c r="P16938">
        <v>5.0296373779637316</v>
      </c>
    </row>
    <row r="16939" spans="1:16">
      <c r="A16939" t="s">
        <v>1159</v>
      </c>
      <c r="B16939" t="s">
        <v>1158</v>
      </c>
      <c r="D16939">
        <v>2021</v>
      </c>
      <c r="E16939" t="s">
        <v>1217</v>
      </c>
      <c r="F16939" t="s">
        <v>912</v>
      </c>
      <c r="G16939">
        <v>10.32385556</v>
      </c>
      <c r="H16939">
        <v>-75.534899999999993</v>
      </c>
      <c r="I16939" t="s">
        <v>146</v>
      </c>
      <c r="J16939" t="s">
        <v>1216</v>
      </c>
      <c r="K16939">
        <v>46.422399999999996</v>
      </c>
      <c r="L16939">
        <v>72.534999999999997</v>
      </c>
      <c r="O16939">
        <v>0.77256391869536001</v>
      </c>
      <c r="P16939">
        <v>4.8605906160995254</v>
      </c>
    </row>
    <row r="16940" spans="1:16">
      <c r="A16940" t="s">
        <v>1159</v>
      </c>
      <c r="B16940" t="s">
        <v>1158</v>
      </c>
      <c r="D16940">
        <v>2021</v>
      </c>
      <c r="E16940" t="s">
        <v>1217</v>
      </c>
      <c r="F16940" t="s">
        <v>912</v>
      </c>
      <c r="G16940">
        <v>10.32385556</v>
      </c>
      <c r="H16940">
        <v>-75.534899999999993</v>
      </c>
      <c r="I16940" t="s">
        <v>146</v>
      </c>
      <c r="J16940" t="s">
        <v>1216</v>
      </c>
      <c r="K16940">
        <v>72.534999999999997</v>
      </c>
      <c r="L16940">
        <v>101.54900000000001</v>
      </c>
      <c r="O16940">
        <v>0.73793741345718988</v>
      </c>
      <c r="P16940">
        <v>5.595040669667541</v>
      </c>
    </row>
    <row r="16941" spans="1:16">
      <c r="A16941" t="s">
        <v>1159</v>
      </c>
      <c r="B16941" t="s">
        <v>1158</v>
      </c>
      <c r="D16941">
        <v>2021</v>
      </c>
      <c r="E16941" t="s">
        <v>1213</v>
      </c>
      <c r="F16941" t="s">
        <v>912</v>
      </c>
      <c r="G16941">
        <v>10.32385556</v>
      </c>
      <c r="H16941">
        <v>-75.534899999999993</v>
      </c>
      <c r="I16941" t="s">
        <v>2871</v>
      </c>
      <c r="J16941" t="s">
        <v>2878</v>
      </c>
      <c r="K16941">
        <v>0</v>
      </c>
      <c r="L16941">
        <v>33.402200000000001</v>
      </c>
      <c r="O16941">
        <v>0.92825360883096453</v>
      </c>
      <c r="P16941">
        <v>3.8955199476782179</v>
      </c>
    </row>
    <row r="16942" spans="1:16">
      <c r="A16942" t="s">
        <v>1159</v>
      </c>
      <c r="B16942" t="s">
        <v>1158</v>
      </c>
      <c r="D16942">
        <v>2021</v>
      </c>
      <c r="E16942" t="s">
        <v>1213</v>
      </c>
      <c r="F16942" t="s">
        <v>912</v>
      </c>
      <c r="G16942">
        <v>10.32385556</v>
      </c>
      <c r="H16942">
        <v>-75.534899999999993</v>
      </c>
      <c r="I16942" t="s">
        <v>2871</v>
      </c>
      <c r="J16942" t="s">
        <v>2878</v>
      </c>
      <c r="K16942">
        <v>33.402200000000001</v>
      </c>
      <c r="L16942">
        <v>66.804400000000001</v>
      </c>
      <c r="O16942">
        <v>0.8764293271803183</v>
      </c>
      <c r="P16942">
        <v>5.7841629468471982</v>
      </c>
    </row>
    <row r="16943" spans="1:16">
      <c r="A16943" t="s">
        <v>1159</v>
      </c>
      <c r="B16943" t="s">
        <v>1158</v>
      </c>
      <c r="D16943">
        <v>2021</v>
      </c>
      <c r="E16943" t="s">
        <v>1213</v>
      </c>
      <c r="F16943" t="s">
        <v>912</v>
      </c>
      <c r="G16943">
        <v>10.32385556</v>
      </c>
      <c r="H16943">
        <v>-75.534899999999993</v>
      </c>
      <c r="I16943" t="s">
        <v>2871</v>
      </c>
      <c r="J16943" t="s">
        <v>2878</v>
      </c>
      <c r="K16943">
        <v>66.804400000000001</v>
      </c>
      <c r="L16943">
        <v>82.220799999999997</v>
      </c>
      <c r="O16943">
        <v>1.0105808131973424</v>
      </c>
      <c r="P16943">
        <v>5.0179352753360407</v>
      </c>
    </row>
    <row r="16944" spans="1:16">
      <c r="A16944" t="s">
        <v>1159</v>
      </c>
      <c r="B16944" t="s">
        <v>1158</v>
      </c>
      <c r="D16944">
        <v>2021</v>
      </c>
      <c r="E16944" t="s">
        <v>1213</v>
      </c>
      <c r="F16944" t="s">
        <v>912</v>
      </c>
      <c r="G16944">
        <v>10.32385556</v>
      </c>
      <c r="H16944">
        <v>-75.534899999999993</v>
      </c>
      <c r="I16944" t="s">
        <v>2871</v>
      </c>
      <c r="J16944" t="s">
        <v>2878</v>
      </c>
      <c r="K16944">
        <v>82.220799999999997</v>
      </c>
      <c r="L16944">
        <v>102.776</v>
      </c>
      <c r="O16944">
        <v>0.87662297300484127</v>
      </c>
      <c r="P16944">
        <v>6.2742999821651626</v>
      </c>
    </row>
    <row r="16945" spans="1:16">
      <c r="A16945" t="s">
        <v>1159</v>
      </c>
      <c r="B16945" t="s">
        <v>1158</v>
      </c>
      <c r="D16945">
        <v>2021</v>
      </c>
      <c r="E16945" t="s">
        <v>1213</v>
      </c>
      <c r="F16945" t="s">
        <v>912</v>
      </c>
      <c r="G16945">
        <v>10.32385556</v>
      </c>
      <c r="H16945">
        <v>-75.534899999999993</v>
      </c>
      <c r="I16945" t="s">
        <v>2871</v>
      </c>
      <c r="J16945" t="s">
        <v>2878</v>
      </c>
      <c r="K16945">
        <v>102.776</v>
      </c>
      <c r="L16945">
        <v>116.90770000000001</v>
      </c>
      <c r="O16945">
        <v>0.95213045373440508</v>
      </c>
      <c r="P16945">
        <v>5.484479506088161</v>
      </c>
    </row>
    <row r="16946" spans="1:16">
      <c r="A16946" t="s">
        <v>1159</v>
      </c>
      <c r="B16946" t="s">
        <v>1158</v>
      </c>
      <c r="D16946">
        <v>2021</v>
      </c>
      <c r="E16946" t="s">
        <v>1213</v>
      </c>
      <c r="F16946" t="s">
        <v>912</v>
      </c>
      <c r="G16946">
        <v>10.32385556</v>
      </c>
      <c r="H16946">
        <v>-75.534899999999993</v>
      </c>
      <c r="I16946" t="s">
        <v>2871</v>
      </c>
      <c r="J16946" t="s">
        <v>2879</v>
      </c>
      <c r="K16946">
        <v>0</v>
      </c>
      <c r="L16946">
        <v>53.361499999999999</v>
      </c>
      <c r="O16946">
        <v>0.9245660949049832</v>
      </c>
      <c r="P16946">
        <v>5.0248429736570221</v>
      </c>
    </row>
    <row r="16947" spans="1:16">
      <c r="A16947" t="s">
        <v>1159</v>
      </c>
      <c r="B16947" t="s">
        <v>1158</v>
      </c>
      <c r="D16947">
        <v>2021</v>
      </c>
      <c r="E16947" t="s">
        <v>1213</v>
      </c>
      <c r="F16947" t="s">
        <v>912</v>
      </c>
      <c r="G16947">
        <v>10.32385556</v>
      </c>
      <c r="H16947">
        <v>-75.534899999999993</v>
      </c>
      <c r="I16947" t="s">
        <v>2871</v>
      </c>
      <c r="J16947" t="s">
        <v>2879</v>
      </c>
      <c r="K16947">
        <v>53.361499999999999</v>
      </c>
      <c r="L16947">
        <v>80.692999999999998</v>
      </c>
      <c r="O16947">
        <v>0.88385765366977109</v>
      </c>
      <c r="P16947">
        <v>5.0972396486825886</v>
      </c>
    </row>
    <row r="16948" spans="1:16">
      <c r="A16948" t="s">
        <v>1159</v>
      </c>
      <c r="B16948" t="s">
        <v>1158</v>
      </c>
      <c r="D16948">
        <v>2021</v>
      </c>
      <c r="E16948" t="s">
        <v>1213</v>
      </c>
      <c r="F16948" t="s">
        <v>912</v>
      </c>
      <c r="G16948">
        <v>10.32385556</v>
      </c>
      <c r="H16948">
        <v>-75.534899999999993</v>
      </c>
      <c r="I16948" t="s">
        <v>2871</v>
      </c>
      <c r="J16948" t="s">
        <v>2879</v>
      </c>
      <c r="K16948">
        <v>80.692999999999998</v>
      </c>
      <c r="L16948">
        <v>108.0245</v>
      </c>
      <c r="O16948">
        <v>0.95074579959174943</v>
      </c>
      <c r="P16948">
        <v>6.8434127785110332</v>
      </c>
    </row>
    <row r="16949" spans="1:16">
      <c r="A16949" t="s">
        <v>1159</v>
      </c>
      <c r="B16949" t="s">
        <v>1158</v>
      </c>
      <c r="D16949">
        <v>2021</v>
      </c>
      <c r="E16949" t="s">
        <v>1213</v>
      </c>
      <c r="F16949" t="s">
        <v>912</v>
      </c>
      <c r="G16949">
        <v>10.32385556</v>
      </c>
      <c r="H16949">
        <v>-75.534899999999993</v>
      </c>
      <c r="I16949" t="s">
        <v>2871</v>
      </c>
      <c r="J16949" t="s">
        <v>2879</v>
      </c>
      <c r="K16949">
        <v>108.0245</v>
      </c>
      <c r="L16949">
        <v>135.35599999999999</v>
      </c>
      <c r="O16949">
        <v>0.89441864517453151</v>
      </c>
      <c r="P16949">
        <v>5.3216804395794304</v>
      </c>
    </row>
    <row r="16950" spans="1:16">
      <c r="A16950" t="s">
        <v>1159</v>
      </c>
      <c r="B16950" t="s">
        <v>1158</v>
      </c>
      <c r="D16950">
        <v>2021</v>
      </c>
      <c r="E16950" t="s">
        <v>1213</v>
      </c>
      <c r="F16950" t="s">
        <v>912</v>
      </c>
      <c r="G16950">
        <v>10.32385556</v>
      </c>
      <c r="H16950">
        <v>-75.534899999999993</v>
      </c>
      <c r="I16950" t="s">
        <v>2871</v>
      </c>
      <c r="J16950" t="s">
        <v>2879</v>
      </c>
      <c r="K16950">
        <v>135.35599999999999</v>
      </c>
      <c r="L16950">
        <v>156.18</v>
      </c>
      <c r="O16950">
        <v>0.92564381899402892</v>
      </c>
      <c r="P16950">
        <v>6.4639824705560303</v>
      </c>
    </row>
    <row r="16951" spans="1:16">
      <c r="A16951" t="s">
        <v>1159</v>
      </c>
      <c r="B16951" t="s">
        <v>1158</v>
      </c>
      <c r="D16951">
        <v>2021</v>
      </c>
      <c r="E16951" t="s">
        <v>1213</v>
      </c>
      <c r="F16951" t="s">
        <v>912</v>
      </c>
      <c r="G16951">
        <v>10.32385556</v>
      </c>
      <c r="H16951">
        <v>-75.534899999999993</v>
      </c>
      <c r="I16951" t="s">
        <v>2871</v>
      </c>
      <c r="J16951" t="s">
        <v>2880</v>
      </c>
      <c r="K16951">
        <v>0</v>
      </c>
      <c r="L16951">
        <v>31.735599999999998</v>
      </c>
      <c r="O16951">
        <v>0.95895995903155506</v>
      </c>
      <c r="P16951">
        <v>3.0726446449162386</v>
      </c>
    </row>
    <row r="16952" spans="1:16">
      <c r="A16952" t="s">
        <v>1159</v>
      </c>
      <c r="B16952" t="s">
        <v>1158</v>
      </c>
      <c r="D16952">
        <v>2021</v>
      </c>
      <c r="E16952" t="s">
        <v>1213</v>
      </c>
      <c r="F16952" t="s">
        <v>912</v>
      </c>
      <c r="G16952">
        <v>10.32385556</v>
      </c>
      <c r="H16952">
        <v>-75.534899999999993</v>
      </c>
      <c r="I16952" t="s">
        <v>2871</v>
      </c>
      <c r="J16952" t="s">
        <v>2880</v>
      </c>
      <c r="K16952">
        <v>31.735599999999998</v>
      </c>
      <c r="L16952">
        <v>57.368200000000002</v>
      </c>
      <c r="O16952">
        <v>1.027954371392126</v>
      </c>
      <c r="P16952">
        <v>3.9966225724739379</v>
      </c>
    </row>
    <row r="16953" spans="1:16">
      <c r="A16953" t="s">
        <v>1159</v>
      </c>
      <c r="B16953" t="s">
        <v>1158</v>
      </c>
      <c r="D16953">
        <v>2021</v>
      </c>
      <c r="E16953" t="s">
        <v>1213</v>
      </c>
      <c r="F16953" t="s">
        <v>912</v>
      </c>
      <c r="G16953">
        <v>10.32385556</v>
      </c>
      <c r="H16953">
        <v>-75.534899999999993</v>
      </c>
      <c r="I16953" t="s">
        <v>2871</v>
      </c>
      <c r="J16953" t="s">
        <v>2880</v>
      </c>
      <c r="K16953">
        <v>57.368200000000002</v>
      </c>
      <c r="L16953">
        <v>89.103800000000007</v>
      </c>
      <c r="O16953">
        <v>1.0162068600078602</v>
      </c>
      <c r="P16953">
        <v>5.1799100449775564</v>
      </c>
    </row>
    <row r="16954" spans="1:16">
      <c r="A16954" t="s">
        <v>1159</v>
      </c>
      <c r="B16954" t="s">
        <v>1158</v>
      </c>
      <c r="D16954">
        <v>2021</v>
      </c>
      <c r="E16954" t="s">
        <v>1213</v>
      </c>
      <c r="F16954" t="s">
        <v>912</v>
      </c>
      <c r="G16954">
        <v>10.32385556</v>
      </c>
      <c r="H16954">
        <v>-75.534899999999993</v>
      </c>
      <c r="I16954" t="s">
        <v>2871</v>
      </c>
      <c r="J16954" t="s">
        <v>2880</v>
      </c>
      <c r="K16954">
        <v>89.103800000000007</v>
      </c>
      <c r="L16954">
        <v>111.0746</v>
      </c>
      <c r="O16954">
        <v>1.0430287843326402</v>
      </c>
      <c r="P16954">
        <v>6.191672648959087</v>
      </c>
    </row>
    <row r="16955" spans="1:16">
      <c r="A16955" t="s">
        <v>1159</v>
      </c>
      <c r="B16955" t="s">
        <v>1158</v>
      </c>
      <c r="D16955">
        <v>2021</v>
      </c>
      <c r="E16955" t="s">
        <v>1213</v>
      </c>
      <c r="F16955" t="s">
        <v>912</v>
      </c>
      <c r="G16955">
        <v>10.32385556</v>
      </c>
      <c r="H16955">
        <v>-75.534899999999993</v>
      </c>
      <c r="I16955" t="s">
        <v>2871</v>
      </c>
      <c r="J16955" t="s">
        <v>2880</v>
      </c>
      <c r="K16955">
        <v>111.0746</v>
      </c>
      <c r="L16955">
        <v>133.0454</v>
      </c>
      <c r="O16955">
        <v>1.0659959460217083</v>
      </c>
      <c r="P16955">
        <v>5.4981004643309364</v>
      </c>
    </row>
    <row r="16956" spans="1:16">
      <c r="A16956" t="s">
        <v>1159</v>
      </c>
      <c r="B16956" t="s">
        <v>1158</v>
      </c>
      <c r="D16956">
        <v>2021</v>
      </c>
      <c r="E16956" t="s">
        <v>1209</v>
      </c>
      <c r="F16956" t="s">
        <v>912</v>
      </c>
      <c r="G16956">
        <v>10.32385556</v>
      </c>
      <c r="H16956">
        <v>-75.534899999999993</v>
      </c>
      <c r="I16956" t="s">
        <v>2871</v>
      </c>
      <c r="J16956" t="s">
        <v>2881</v>
      </c>
      <c r="K16956">
        <v>0</v>
      </c>
      <c r="L16956">
        <v>35.75</v>
      </c>
      <c r="O16956">
        <v>0.84929644694199824</v>
      </c>
      <c r="P16956">
        <v>3.7816119120775267</v>
      </c>
    </row>
    <row r="16957" spans="1:16">
      <c r="A16957" t="s">
        <v>1159</v>
      </c>
      <c r="B16957" t="s">
        <v>1158</v>
      </c>
      <c r="D16957">
        <v>2021</v>
      </c>
      <c r="E16957" t="s">
        <v>1209</v>
      </c>
      <c r="F16957" t="s">
        <v>912</v>
      </c>
      <c r="G16957">
        <v>10.32385556</v>
      </c>
      <c r="H16957">
        <v>-75.534899999999993</v>
      </c>
      <c r="I16957" t="s">
        <v>2871</v>
      </c>
      <c r="J16957" t="s">
        <v>2881</v>
      </c>
      <c r="K16957">
        <v>35.75</v>
      </c>
      <c r="L16957">
        <v>60.5</v>
      </c>
      <c r="O16957">
        <v>0.88366594550974609</v>
      </c>
      <c r="P16957">
        <v>3.9200957070917912</v>
      </c>
    </row>
    <row r="16958" spans="1:16">
      <c r="A16958" t="s">
        <v>1159</v>
      </c>
      <c r="B16958" t="s">
        <v>1158</v>
      </c>
      <c r="D16958">
        <v>2021</v>
      </c>
      <c r="E16958" t="s">
        <v>1209</v>
      </c>
      <c r="F16958" t="s">
        <v>912</v>
      </c>
      <c r="G16958">
        <v>10.32385556</v>
      </c>
      <c r="H16958">
        <v>-75.534899999999993</v>
      </c>
      <c r="I16958" t="s">
        <v>2871</v>
      </c>
      <c r="J16958" t="s">
        <v>2881</v>
      </c>
      <c r="K16958">
        <v>60.5</v>
      </c>
      <c r="L16958">
        <v>85.25</v>
      </c>
      <c r="O16958">
        <v>0.80426172881871705</v>
      </c>
      <c r="P16958">
        <v>4.2281561068099478</v>
      </c>
    </row>
    <row r="16959" spans="1:16">
      <c r="A16959" t="s">
        <v>1159</v>
      </c>
      <c r="B16959" t="s">
        <v>1158</v>
      </c>
      <c r="D16959">
        <v>2021</v>
      </c>
      <c r="E16959" t="s">
        <v>1209</v>
      </c>
      <c r="F16959" t="s">
        <v>912</v>
      </c>
      <c r="G16959">
        <v>10.32385556</v>
      </c>
      <c r="H16959">
        <v>-75.534899999999993</v>
      </c>
      <c r="I16959" t="s">
        <v>2871</v>
      </c>
      <c r="J16959" t="s">
        <v>2881</v>
      </c>
      <c r="K16959">
        <v>85.25</v>
      </c>
      <c r="L16959">
        <v>110</v>
      </c>
      <c r="O16959">
        <v>0.84462789995416254</v>
      </c>
      <c r="P16959">
        <v>4.3676933119696102</v>
      </c>
    </row>
    <row r="16960" spans="1:16">
      <c r="A16960" t="s">
        <v>1159</v>
      </c>
      <c r="B16960" t="s">
        <v>1158</v>
      </c>
      <c r="D16960">
        <v>2021</v>
      </c>
      <c r="E16960" t="s">
        <v>1209</v>
      </c>
      <c r="F16960" t="s">
        <v>912</v>
      </c>
      <c r="G16960">
        <v>10.32385556</v>
      </c>
      <c r="H16960">
        <v>-75.534899999999993</v>
      </c>
      <c r="I16960" t="s">
        <v>2871</v>
      </c>
      <c r="J16960" t="s">
        <v>2882</v>
      </c>
      <c r="K16960">
        <v>0</v>
      </c>
      <c r="L16960">
        <v>26.176500000000001</v>
      </c>
      <c r="O16960">
        <v>1.0626143333233542</v>
      </c>
      <c r="P16960">
        <v>4.3062682362410429</v>
      </c>
    </row>
    <row r="16961" spans="1:16">
      <c r="A16961" t="s">
        <v>1159</v>
      </c>
      <c r="B16961" t="s">
        <v>1158</v>
      </c>
      <c r="D16961">
        <v>2021</v>
      </c>
      <c r="E16961" t="s">
        <v>1209</v>
      </c>
      <c r="F16961" t="s">
        <v>912</v>
      </c>
      <c r="G16961">
        <v>10.32385556</v>
      </c>
      <c r="H16961">
        <v>-75.534899999999993</v>
      </c>
      <c r="I16961" t="s">
        <v>2871</v>
      </c>
      <c r="J16961" t="s">
        <v>2882</v>
      </c>
      <c r="K16961">
        <v>26.176500000000001</v>
      </c>
      <c r="L16961">
        <v>52.353000000000002</v>
      </c>
      <c r="O16961">
        <v>1.0532455406404986</v>
      </c>
      <c r="P16961">
        <v>4.0838773772353107</v>
      </c>
    </row>
    <row r="16962" spans="1:16">
      <c r="A16962" t="s">
        <v>1159</v>
      </c>
      <c r="B16962" t="s">
        <v>1158</v>
      </c>
      <c r="D16962">
        <v>2021</v>
      </c>
      <c r="E16962" t="s">
        <v>1209</v>
      </c>
      <c r="F16962" t="s">
        <v>912</v>
      </c>
      <c r="G16962">
        <v>10.32385556</v>
      </c>
      <c r="H16962">
        <v>-75.534899999999993</v>
      </c>
      <c r="I16962" t="s">
        <v>2871</v>
      </c>
      <c r="J16962" t="s">
        <v>2882</v>
      </c>
      <c r="K16962">
        <v>52.353000000000002</v>
      </c>
      <c r="L16962">
        <v>72.296999999999997</v>
      </c>
      <c r="O16962">
        <v>1.0447928260836015</v>
      </c>
      <c r="P16962">
        <v>4.1390877235017349</v>
      </c>
    </row>
    <row r="16963" spans="1:16">
      <c r="A16963" t="s">
        <v>1159</v>
      </c>
      <c r="B16963" t="s">
        <v>1158</v>
      </c>
      <c r="D16963">
        <v>2021</v>
      </c>
      <c r="E16963" t="s">
        <v>1209</v>
      </c>
      <c r="F16963" t="s">
        <v>912</v>
      </c>
      <c r="G16963">
        <v>10.32385556</v>
      </c>
      <c r="H16963">
        <v>-75.534899999999993</v>
      </c>
      <c r="I16963" t="s">
        <v>2871</v>
      </c>
      <c r="J16963" t="s">
        <v>2882</v>
      </c>
      <c r="K16963">
        <v>72.296999999999997</v>
      </c>
      <c r="L16963">
        <v>87.254999999999995</v>
      </c>
      <c r="O16963">
        <v>1.1534507237595086</v>
      </c>
      <c r="P16963">
        <v>4.1638442841773848</v>
      </c>
    </row>
    <row r="16964" spans="1:16">
      <c r="A16964" t="s">
        <v>1159</v>
      </c>
      <c r="B16964" t="s">
        <v>1158</v>
      </c>
      <c r="D16964">
        <v>2021</v>
      </c>
      <c r="E16964" t="s">
        <v>1209</v>
      </c>
      <c r="F16964" t="s">
        <v>912</v>
      </c>
      <c r="G16964">
        <v>10.32385556</v>
      </c>
      <c r="H16964">
        <v>-75.534899999999993</v>
      </c>
      <c r="I16964" t="s">
        <v>2871</v>
      </c>
      <c r="J16964" t="s">
        <v>2882</v>
      </c>
      <c r="K16964">
        <v>87.254999999999995</v>
      </c>
      <c r="L16964">
        <v>107.199</v>
      </c>
      <c r="O16964">
        <v>1.0301058443503108</v>
      </c>
      <c r="P16964">
        <v>4.5992165134849952</v>
      </c>
    </row>
    <row r="16965" spans="1:16">
      <c r="A16965" t="s">
        <v>1159</v>
      </c>
      <c r="B16965" t="s">
        <v>1158</v>
      </c>
      <c r="D16965">
        <v>2021</v>
      </c>
      <c r="E16965" t="s">
        <v>1209</v>
      </c>
      <c r="F16965" t="s">
        <v>912</v>
      </c>
      <c r="G16965">
        <v>10.32385556</v>
      </c>
      <c r="H16965">
        <v>-75.534899999999993</v>
      </c>
      <c r="I16965" t="s">
        <v>2871</v>
      </c>
      <c r="J16965" t="s">
        <v>2882</v>
      </c>
      <c r="K16965">
        <v>107.199</v>
      </c>
      <c r="L16965">
        <v>124.65</v>
      </c>
      <c r="O16965">
        <v>1.0959688835577597</v>
      </c>
      <c r="P16965">
        <v>4.9664128974474187</v>
      </c>
    </row>
    <row r="16966" spans="1:16">
      <c r="A16966" t="s">
        <v>1159</v>
      </c>
      <c r="B16966" t="s">
        <v>1158</v>
      </c>
      <c r="D16966">
        <v>2021</v>
      </c>
      <c r="E16966" t="s">
        <v>1209</v>
      </c>
      <c r="F16966" t="s">
        <v>912</v>
      </c>
      <c r="G16966">
        <v>10.32385556</v>
      </c>
      <c r="H16966">
        <v>-75.534899999999993</v>
      </c>
      <c r="I16966" t="s">
        <v>2871</v>
      </c>
      <c r="J16966" t="s">
        <v>2883</v>
      </c>
      <c r="K16966">
        <v>0</v>
      </c>
      <c r="L16966">
        <v>20.923200000000001</v>
      </c>
      <c r="O16966">
        <v>0.95875747259654487</v>
      </c>
      <c r="P16966">
        <v>4.0607539151649119</v>
      </c>
    </row>
    <row r="16967" spans="1:16">
      <c r="A16967" t="s">
        <v>1159</v>
      </c>
      <c r="B16967" t="s">
        <v>1158</v>
      </c>
      <c r="D16967">
        <v>2021</v>
      </c>
      <c r="E16967" t="s">
        <v>1209</v>
      </c>
      <c r="F16967" t="s">
        <v>912</v>
      </c>
      <c r="G16967">
        <v>10.32385556</v>
      </c>
      <c r="H16967">
        <v>-75.534899999999993</v>
      </c>
      <c r="I16967" t="s">
        <v>2871</v>
      </c>
      <c r="J16967" t="s">
        <v>2883</v>
      </c>
      <c r="K16967">
        <v>20.923200000000001</v>
      </c>
      <c r="L16967">
        <v>47.077199999999998</v>
      </c>
      <c r="O16967">
        <v>0.9334379730622443</v>
      </c>
      <c r="P16967">
        <v>4.0174981504712362</v>
      </c>
    </row>
    <row r="16968" spans="1:16">
      <c r="A16968" t="s">
        <v>1159</v>
      </c>
      <c r="B16968" t="s">
        <v>1158</v>
      </c>
      <c r="D16968">
        <v>2021</v>
      </c>
      <c r="E16968" t="s">
        <v>1209</v>
      </c>
      <c r="F16968" t="s">
        <v>912</v>
      </c>
      <c r="G16968">
        <v>10.32385556</v>
      </c>
      <c r="H16968">
        <v>-75.534899999999993</v>
      </c>
      <c r="I16968" t="s">
        <v>2871</v>
      </c>
      <c r="J16968" t="s">
        <v>2883</v>
      </c>
      <c r="K16968">
        <v>47.077199999999998</v>
      </c>
      <c r="L16968">
        <v>78.462000000000003</v>
      </c>
      <c r="O16968">
        <v>0.95666012973811743</v>
      </c>
      <c r="P16968">
        <v>4.2106521132932544</v>
      </c>
    </row>
    <row r="16969" spans="1:16">
      <c r="A16969" t="s">
        <v>1159</v>
      </c>
      <c r="B16969" t="s">
        <v>1158</v>
      </c>
      <c r="D16969">
        <v>2021</v>
      </c>
      <c r="E16969" t="s">
        <v>1209</v>
      </c>
      <c r="F16969" t="s">
        <v>912</v>
      </c>
      <c r="G16969">
        <v>10.32385556</v>
      </c>
      <c r="H16969">
        <v>-75.534899999999993</v>
      </c>
      <c r="I16969" t="s">
        <v>2871</v>
      </c>
      <c r="J16969" t="s">
        <v>2883</v>
      </c>
      <c r="K16969">
        <v>78.462000000000003</v>
      </c>
      <c r="L16969">
        <v>112.4622</v>
      </c>
      <c r="O16969">
        <v>0.94115733675361479</v>
      </c>
      <c r="P16969">
        <v>4.6711889191275118</v>
      </c>
    </row>
    <row r="16970" spans="1:16">
      <c r="A16970" t="s">
        <v>1159</v>
      </c>
      <c r="B16970" t="s">
        <v>1158</v>
      </c>
      <c r="D16970">
        <v>2021</v>
      </c>
      <c r="E16970" t="s">
        <v>1205</v>
      </c>
      <c r="F16970" t="s">
        <v>912</v>
      </c>
      <c r="G16970">
        <v>10.32385556</v>
      </c>
      <c r="H16970">
        <v>-75.534899999999993</v>
      </c>
      <c r="I16970" t="s">
        <v>2871</v>
      </c>
      <c r="J16970" t="s">
        <v>1207</v>
      </c>
      <c r="K16970">
        <v>0</v>
      </c>
      <c r="L16970">
        <v>28.896000000000001</v>
      </c>
      <c r="O16970">
        <v>0.91448360946755092</v>
      </c>
      <c r="P16970">
        <v>5.6101255925328966</v>
      </c>
    </row>
    <row r="16971" spans="1:16">
      <c r="A16971" t="s">
        <v>1159</v>
      </c>
      <c r="B16971" t="s">
        <v>1158</v>
      </c>
      <c r="D16971">
        <v>2021</v>
      </c>
      <c r="E16971" t="s">
        <v>1205</v>
      </c>
      <c r="F16971" t="s">
        <v>912</v>
      </c>
      <c r="G16971">
        <v>10.32385556</v>
      </c>
      <c r="H16971">
        <v>-75.534899999999993</v>
      </c>
      <c r="I16971" t="s">
        <v>146</v>
      </c>
      <c r="J16971" t="s">
        <v>1207</v>
      </c>
      <c r="K16971">
        <v>28.896000000000001</v>
      </c>
      <c r="L16971">
        <v>57.792000000000002</v>
      </c>
      <c r="O16971">
        <v>0.93860053844866498</v>
      </c>
      <c r="P16971">
        <v>3.6051057957682424</v>
      </c>
    </row>
    <row r="16972" spans="1:16">
      <c r="A16972" t="s">
        <v>1159</v>
      </c>
      <c r="B16972" t="s">
        <v>1158</v>
      </c>
      <c r="D16972">
        <v>2021</v>
      </c>
      <c r="E16972" t="s">
        <v>1205</v>
      </c>
      <c r="F16972" t="s">
        <v>912</v>
      </c>
      <c r="G16972">
        <v>10.32385556</v>
      </c>
      <c r="H16972">
        <v>-75.534899999999993</v>
      </c>
      <c r="I16972" t="s">
        <v>146</v>
      </c>
      <c r="J16972" t="s">
        <v>1207</v>
      </c>
      <c r="K16972">
        <v>57.792000000000002</v>
      </c>
      <c r="L16972">
        <v>79.807999999999993</v>
      </c>
      <c r="O16972">
        <v>0.84206730160818821</v>
      </c>
      <c r="P16972">
        <v>4.579488913579107</v>
      </c>
    </row>
    <row r="16973" spans="1:16">
      <c r="A16973" t="s">
        <v>1159</v>
      </c>
      <c r="B16973" t="s">
        <v>1158</v>
      </c>
      <c r="D16973">
        <v>2021</v>
      </c>
      <c r="E16973" t="s">
        <v>1205</v>
      </c>
      <c r="F16973" t="s">
        <v>912</v>
      </c>
      <c r="G16973">
        <v>10.32385556</v>
      </c>
      <c r="H16973">
        <v>-75.534899999999993</v>
      </c>
      <c r="I16973" t="s">
        <v>146</v>
      </c>
      <c r="J16973" t="s">
        <v>1207</v>
      </c>
      <c r="K16973">
        <v>79.807999999999993</v>
      </c>
      <c r="L16973">
        <v>108.70400000000001</v>
      </c>
      <c r="O16973">
        <v>0.82890278794226591</v>
      </c>
      <c r="P16973">
        <v>4.2364827689691307</v>
      </c>
    </row>
    <row r="16974" spans="1:16">
      <c r="A16974" t="s">
        <v>1159</v>
      </c>
      <c r="B16974" t="s">
        <v>1158</v>
      </c>
      <c r="D16974">
        <v>2021</v>
      </c>
      <c r="E16974" t="s">
        <v>1205</v>
      </c>
      <c r="F16974" t="s">
        <v>912</v>
      </c>
      <c r="G16974">
        <v>10.32385556</v>
      </c>
      <c r="H16974">
        <v>-75.534899999999993</v>
      </c>
      <c r="I16974" t="s">
        <v>146</v>
      </c>
      <c r="J16974" t="s">
        <v>1206</v>
      </c>
      <c r="K16974">
        <v>0</v>
      </c>
      <c r="L16974">
        <v>13.5768</v>
      </c>
      <c r="O16974">
        <v>1.350943208990927</v>
      </c>
      <c r="P16974">
        <v>4.7499595403786987</v>
      </c>
    </row>
    <row r="16975" spans="1:16">
      <c r="A16975" t="s">
        <v>1159</v>
      </c>
      <c r="B16975" t="s">
        <v>1158</v>
      </c>
      <c r="D16975">
        <v>2021</v>
      </c>
      <c r="E16975" t="s">
        <v>1205</v>
      </c>
      <c r="F16975" t="s">
        <v>912</v>
      </c>
      <c r="G16975">
        <v>10.32385556</v>
      </c>
      <c r="H16975">
        <v>-75.534899999999993</v>
      </c>
      <c r="I16975" t="s">
        <v>146</v>
      </c>
      <c r="J16975" t="s">
        <v>1206</v>
      </c>
      <c r="K16975">
        <v>13.5768</v>
      </c>
      <c r="L16975">
        <v>31.679200000000002</v>
      </c>
      <c r="O16975">
        <v>1.2155350819160251</v>
      </c>
      <c r="P16975">
        <v>4.5290358432898579</v>
      </c>
    </row>
    <row r="16976" spans="1:16">
      <c r="A16976" t="s">
        <v>1159</v>
      </c>
      <c r="B16976" t="s">
        <v>1158</v>
      </c>
      <c r="D16976">
        <v>2021</v>
      </c>
      <c r="E16976" t="s">
        <v>1205</v>
      </c>
      <c r="F16976" t="s">
        <v>912</v>
      </c>
      <c r="G16976">
        <v>10.32385556</v>
      </c>
      <c r="H16976">
        <v>-75.534899999999993</v>
      </c>
      <c r="I16976" t="s">
        <v>146</v>
      </c>
      <c r="J16976" t="s">
        <v>1206</v>
      </c>
      <c r="K16976">
        <v>31.679200000000002</v>
      </c>
      <c r="L16976">
        <v>49.781599999999997</v>
      </c>
      <c r="O16976">
        <v>1.2630393733936229</v>
      </c>
      <c r="P16976">
        <v>4.6409755520038027</v>
      </c>
    </row>
    <row r="16977" spans="1:16">
      <c r="A16977" t="s">
        <v>1159</v>
      </c>
      <c r="B16977" t="s">
        <v>1158</v>
      </c>
      <c r="D16977">
        <v>2021</v>
      </c>
      <c r="E16977" t="s">
        <v>1205</v>
      </c>
      <c r="F16977" t="s">
        <v>912</v>
      </c>
      <c r="G16977">
        <v>10.32385556</v>
      </c>
      <c r="H16977">
        <v>-75.534899999999993</v>
      </c>
      <c r="I16977" t="s">
        <v>146</v>
      </c>
      <c r="J16977" t="s">
        <v>1206</v>
      </c>
      <c r="K16977">
        <v>49.781599999999997</v>
      </c>
      <c r="L16977">
        <v>67.884</v>
      </c>
      <c r="O16977">
        <v>1.1373832613592305</v>
      </c>
      <c r="P16977">
        <v>4.3693239152371683</v>
      </c>
    </row>
    <row r="16978" spans="1:16">
      <c r="A16978" t="s">
        <v>1159</v>
      </c>
      <c r="B16978" t="s">
        <v>1158</v>
      </c>
      <c r="D16978">
        <v>2021</v>
      </c>
      <c r="E16978" t="s">
        <v>1205</v>
      </c>
      <c r="F16978" t="s">
        <v>912</v>
      </c>
      <c r="G16978">
        <v>10.32385556</v>
      </c>
      <c r="H16978">
        <v>-75.534899999999993</v>
      </c>
      <c r="I16978" t="s">
        <v>146</v>
      </c>
      <c r="J16978" t="s">
        <v>1206</v>
      </c>
      <c r="K16978">
        <v>67.884</v>
      </c>
      <c r="L16978">
        <v>85.986400000000003</v>
      </c>
      <c r="O16978">
        <v>1.1818237979593094</v>
      </c>
      <c r="P16978">
        <v>4.7671232876712359</v>
      </c>
    </row>
    <row r="16979" spans="1:16">
      <c r="A16979" t="s">
        <v>1159</v>
      </c>
      <c r="B16979" t="s">
        <v>1158</v>
      </c>
      <c r="D16979">
        <v>2021</v>
      </c>
      <c r="E16979" t="s">
        <v>1205</v>
      </c>
      <c r="F16979" t="s">
        <v>912</v>
      </c>
      <c r="G16979">
        <v>10.32385556</v>
      </c>
      <c r="H16979">
        <v>-75.534899999999993</v>
      </c>
      <c r="I16979" t="s">
        <v>146</v>
      </c>
      <c r="J16979" t="s">
        <v>1204</v>
      </c>
      <c r="K16979">
        <v>0</v>
      </c>
      <c r="L16979">
        <v>20</v>
      </c>
      <c r="O16979">
        <v>1.4414239925734416</v>
      </c>
      <c r="P16979">
        <v>4.1404698874917747</v>
      </c>
    </row>
    <row r="16980" spans="1:16">
      <c r="A16980" t="s">
        <v>1159</v>
      </c>
      <c r="B16980" t="s">
        <v>1158</v>
      </c>
      <c r="D16980">
        <v>2021</v>
      </c>
      <c r="E16980" t="s">
        <v>1205</v>
      </c>
      <c r="F16980" t="s">
        <v>912</v>
      </c>
      <c r="G16980">
        <v>10.32385556</v>
      </c>
      <c r="H16980">
        <v>-75.534899999999993</v>
      </c>
      <c r="I16980" t="s">
        <v>146</v>
      </c>
      <c r="J16980" t="s">
        <v>1204</v>
      </c>
      <c r="K16980">
        <v>20</v>
      </c>
      <c r="L16980">
        <v>44</v>
      </c>
      <c r="O16980">
        <v>1.4130413320505986</v>
      </c>
      <c r="P16980">
        <v>5.5944055944056119</v>
      </c>
    </row>
    <row r="16981" spans="1:16">
      <c r="A16981" t="s">
        <v>1159</v>
      </c>
      <c r="B16981" t="s">
        <v>1158</v>
      </c>
      <c r="D16981">
        <v>2021</v>
      </c>
      <c r="E16981" t="s">
        <v>1205</v>
      </c>
      <c r="F16981" t="s">
        <v>912</v>
      </c>
      <c r="G16981">
        <v>10.32385556</v>
      </c>
      <c r="H16981">
        <v>-75.534899999999993</v>
      </c>
      <c r="I16981" t="s">
        <v>146</v>
      </c>
      <c r="J16981" t="s">
        <v>1204</v>
      </c>
      <c r="K16981">
        <v>44</v>
      </c>
      <c r="L16981">
        <v>60</v>
      </c>
      <c r="O16981">
        <v>1.4559309533874012</v>
      </c>
      <c r="P16981">
        <v>4.9776111631782261</v>
      </c>
    </row>
    <row r="16982" spans="1:16">
      <c r="A16982" t="s">
        <v>1159</v>
      </c>
      <c r="B16982" t="s">
        <v>1158</v>
      </c>
      <c r="D16982">
        <v>2021</v>
      </c>
      <c r="E16982" t="s">
        <v>1205</v>
      </c>
      <c r="F16982" t="s">
        <v>912</v>
      </c>
      <c r="G16982">
        <v>10.32385556</v>
      </c>
      <c r="H16982">
        <v>-75.534899999999993</v>
      </c>
      <c r="I16982" t="s">
        <v>146</v>
      </c>
      <c r="J16982" t="s">
        <v>1204</v>
      </c>
      <c r="K16982">
        <v>60</v>
      </c>
      <c r="L16982">
        <v>76</v>
      </c>
      <c r="O16982">
        <v>1.4502787228804721</v>
      </c>
      <c r="P16982">
        <v>4.2901307966706863</v>
      </c>
    </row>
    <row r="16983" spans="1:16">
      <c r="A16983" t="s">
        <v>1159</v>
      </c>
      <c r="B16983" t="s">
        <v>1158</v>
      </c>
      <c r="D16983">
        <v>2021</v>
      </c>
      <c r="E16983" t="s">
        <v>1205</v>
      </c>
      <c r="F16983" t="s">
        <v>912</v>
      </c>
      <c r="G16983">
        <v>10.32385556</v>
      </c>
      <c r="H16983">
        <v>-75.534899999999993</v>
      </c>
      <c r="I16983" t="s">
        <v>146</v>
      </c>
      <c r="J16983" t="s">
        <v>1204</v>
      </c>
      <c r="K16983">
        <v>76</v>
      </c>
      <c r="L16983">
        <v>92</v>
      </c>
      <c r="O16983">
        <v>1.367993180967956</v>
      </c>
      <c r="P16983">
        <v>4.0478792092977107</v>
      </c>
    </row>
    <row r="16984" spans="1:16">
      <c r="A16984" t="s">
        <v>1159</v>
      </c>
      <c r="B16984" t="s">
        <v>1158</v>
      </c>
      <c r="D16984">
        <v>2021</v>
      </c>
      <c r="E16984" t="s">
        <v>1205</v>
      </c>
      <c r="F16984" t="s">
        <v>912</v>
      </c>
      <c r="G16984">
        <v>10.32385556</v>
      </c>
      <c r="H16984">
        <v>-75.534899999999993</v>
      </c>
      <c r="I16984" t="s">
        <v>146</v>
      </c>
      <c r="J16984" t="s">
        <v>1204</v>
      </c>
      <c r="K16984">
        <v>92</v>
      </c>
      <c r="L16984">
        <v>108</v>
      </c>
      <c r="O16984">
        <v>1.4444301193515832</v>
      </c>
      <c r="P16984">
        <v>3.4083802376485646</v>
      </c>
    </row>
    <row r="16985" spans="1:16">
      <c r="A16985" t="s">
        <v>1159</v>
      </c>
      <c r="B16985" t="s">
        <v>1158</v>
      </c>
      <c r="D16985">
        <v>2021</v>
      </c>
      <c r="E16985" t="s">
        <v>1201</v>
      </c>
      <c r="F16985" t="s">
        <v>912</v>
      </c>
      <c r="G16985">
        <v>10.32385556</v>
      </c>
      <c r="H16985">
        <v>-75.534899999999993</v>
      </c>
      <c r="I16985" t="s">
        <v>146</v>
      </c>
      <c r="J16985" t="s">
        <v>1203</v>
      </c>
      <c r="K16985">
        <v>0</v>
      </c>
      <c r="L16985">
        <v>18.076799999999999</v>
      </c>
      <c r="O16985">
        <v>1.3072508533341372</v>
      </c>
      <c r="P16985">
        <v>1.5726179463459267</v>
      </c>
    </row>
    <row r="16986" spans="1:16">
      <c r="A16986" t="s">
        <v>1159</v>
      </c>
      <c r="B16986" t="s">
        <v>1158</v>
      </c>
      <c r="D16986">
        <v>2021</v>
      </c>
      <c r="E16986" t="s">
        <v>1201</v>
      </c>
      <c r="F16986" t="s">
        <v>912</v>
      </c>
      <c r="G16986">
        <v>10.32385556</v>
      </c>
      <c r="H16986">
        <v>-75.534899999999993</v>
      </c>
      <c r="I16986" t="s">
        <v>146</v>
      </c>
      <c r="J16986" t="s">
        <v>1203</v>
      </c>
      <c r="K16986">
        <v>18.076799999999999</v>
      </c>
      <c r="L16986">
        <v>53.1006</v>
      </c>
      <c r="O16986">
        <v>1.2289206437633504</v>
      </c>
      <c r="P16986">
        <v>1.5340613624545023</v>
      </c>
    </row>
    <row r="16987" spans="1:16">
      <c r="A16987" t="s">
        <v>1159</v>
      </c>
      <c r="B16987" t="s">
        <v>1158</v>
      </c>
      <c r="D16987">
        <v>2021</v>
      </c>
      <c r="E16987" t="s">
        <v>1201</v>
      </c>
      <c r="F16987" t="s">
        <v>912</v>
      </c>
      <c r="G16987">
        <v>10.32385556</v>
      </c>
      <c r="H16987">
        <v>-75.534899999999993</v>
      </c>
      <c r="I16987" t="s">
        <v>146</v>
      </c>
      <c r="J16987" t="s">
        <v>1203</v>
      </c>
      <c r="K16987">
        <v>53.1006</v>
      </c>
      <c r="L16987">
        <v>88.124399999999994</v>
      </c>
      <c r="O16987">
        <v>1.2154558268430813</v>
      </c>
      <c r="P16987">
        <v>1.1215500146289554</v>
      </c>
    </row>
    <row r="16988" spans="1:16">
      <c r="A16988" t="s">
        <v>1159</v>
      </c>
      <c r="B16988" t="s">
        <v>1158</v>
      </c>
      <c r="D16988">
        <v>2021</v>
      </c>
      <c r="E16988" t="s">
        <v>1201</v>
      </c>
      <c r="F16988" t="s">
        <v>912</v>
      </c>
      <c r="G16988">
        <v>10.32385556</v>
      </c>
      <c r="H16988">
        <v>-75.534899999999993</v>
      </c>
      <c r="I16988" t="s">
        <v>146</v>
      </c>
      <c r="J16988" t="s">
        <v>1203</v>
      </c>
      <c r="K16988">
        <v>88.124399999999994</v>
      </c>
      <c r="L16988">
        <v>128.7972</v>
      </c>
      <c r="O16988">
        <v>1.2553924583989649</v>
      </c>
      <c r="P16988">
        <v>1.179149639704244</v>
      </c>
    </row>
    <row r="16989" spans="1:16">
      <c r="A16989" t="s">
        <v>1159</v>
      </c>
      <c r="B16989" t="s">
        <v>1158</v>
      </c>
      <c r="D16989">
        <v>2021</v>
      </c>
      <c r="E16989" t="s">
        <v>1201</v>
      </c>
      <c r="F16989" t="s">
        <v>912</v>
      </c>
      <c r="G16989">
        <v>10.32385556</v>
      </c>
      <c r="H16989">
        <v>-75.534899999999993</v>
      </c>
      <c r="I16989" t="s">
        <v>146</v>
      </c>
      <c r="J16989" t="s">
        <v>1202</v>
      </c>
      <c r="K16989">
        <v>0</v>
      </c>
      <c r="L16989">
        <v>22.428000000000001</v>
      </c>
      <c r="O16989">
        <v>1.4114637523084073</v>
      </c>
      <c r="P16989">
        <v>1.4161901358113256</v>
      </c>
    </row>
    <row r="16990" spans="1:16">
      <c r="A16990" t="s">
        <v>1159</v>
      </c>
      <c r="B16990" t="s">
        <v>1158</v>
      </c>
      <c r="D16990">
        <v>2021</v>
      </c>
      <c r="E16990" t="s">
        <v>1201</v>
      </c>
      <c r="F16990" t="s">
        <v>912</v>
      </c>
      <c r="G16990">
        <v>10.32385556</v>
      </c>
      <c r="H16990">
        <v>-75.534899999999993</v>
      </c>
      <c r="I16990" t="s">
        <v>146</v>
      </c>
      <c r="J16990" t="s">
        <v>1202</v>
      </c>
      <c r="K16990">
        <v>22.428000000000001</v>
      </c>
      <c r="L16990">
        <v>39.515999999999998</v>
      </c>
      <c r="O16990">
        <v>1.2589077970247005</v>
      </c>
      <c r="P16990">
        <v>1.3782929399367831</v>
      </c>
    </row>
    <row r="16991" spans="1:16">
      <c r="A16991" t="s">
        <v>1159</v>
      </c>
      <c r="B16991" t="s">
        <v>1158</v>
      </c>
      <c r="D16991">
        <v>2021</v>
      </c>
      <c r="E16991" t="s">
        <v>1201</v>
      </c>
      <c r="F16991" t="s">
        <v>912</v>
      </c>
      <c r="G16991">
        <v>10.32385556</v>
      </c>
      <c r="H16991">
        <v>-75.534899999999993</v>
      </c>
      <c r="I16991" t="s">
        <v>146</v>
      </c>
      <c r="J16991" t="s">
        <v>1202</v>
      </c>
      <c r="K16991">
        <v>39.515999999999998</v>
      </c>
      <c r="L16991">
        <v>61.944000000000003</v>
      </c>
      <c r="O16991">
        <v>1.2832680008614847</v>
      </c>
      <c r="P16991">
        <v>1.2453658712162496</v>
      </c>
    </row>
    <row r="16992" spans="1:16">
      <c r="A16992" t="s">
        <v>1159</v>
      </c>
      <c r="B16992" t="s">
        <v>1158</v>
      </c>
      <c r="D16992">
        <v>2021</v>
      </c>
      <c r="E16992" t="s">
        <v>1201</v>
      </c>
      <c r="F16992" t="s">
        <v>912</v>
      </c>
      <c r="G16992">
        <v>10.32385556</v>
      </c>
      <c r="H16992">
        <v>-75.534899999999993</v>
      </c>
      <c r="I16992" t="s">
        <v>146</v>
      </c>
      <c r="J16992" t="s">
        <v>1202</v>
      </c>
      <c r="K16992">
        <v>61.944000000000003</v>
      </c>
      <c r="L16992">
        <v>95.052000000000007</v>
      </c>
      <c r="O16992">
        <v>1.3544808197563372</v>
      </c>
      <c r="P16992">
        <v>1.1447180145063021</v>
      </c>
    </row>
    <row r="16993" spans="1:18">
      <c r="A16993" t="s">
        <v>1159</v>
      </c>
      <c r="B16993" t="s">
        <v>1158</v>
      </c>
      <c r="D16993">
        <v>2021</v>
      </c>
      <c r="E16993" t="s">
        <v>1201</v>
      </c>
      <c r="F16993" t="s">
        <v>912</v>
      </c>
      <c r="G16993">
        <v>10.32385556</v>
      </c>
      <c r="H16993">
        <v>-75.534899999999993</v>
      </c>
      <c r="I16993" t="s">
        <v>146</v>
      </c>
      <c r="J16993" t="s">
        <v>1202</v>
      </c>
      <c r="K16993">
        <v>95.052000000000007</v>
      </c>
      <c r="L16993">
        <v>117.48</v>
      </c>
      <c r="O16993">
        <v>1.2383057256425671</v>
      </c>
      <c r="P16993">
        <v>1.3048986486486829</v>
      </c>
    </row>
    <row r="16994" spans="1:18">
      <c r="A16994" t="s">
        <v>1159</v>
      </c>
      <c r="B16994" t="s">
        <v>1158</v>
      </c>
      <c r="D16994">
        <v>2021</v>
      </c>
      <c r="E16994" t="s">
        <v>1201</v>
      </c>
      <c r="F16994" t="s">
        <v>912</v>
      </c>
      <c r="G16994">
        <v>10.32385556</v>
      </c>
      <c r="H16994">
        <v>-75.534899999999993</v>
      </c>
      <c r="I16994" t="s">
        <v>146</v>
      </c>
      <c r="J16994" t="s">
        <v>1200</v>
      </c>
      <c r="K16994">
        <v>0</v>
      </c>
      <c r="L16994">
        <v>21.913499999999999</v>
      </c>
      <c r="O16994">
        <v>2.0287885051314185</v>
      </c>
      <c r="P16994">
        <v>1.2652824781243088</v>
      </c>
    </row>
    <row r="16995" spans="1:18">
      <c r="A16995" t="s">
        <v>1159</v>
      </c>
      <c r="B16995" t="s">
        <v>1158</v>
      </c>
      <c r="D16995">
        <v>2021</v>
      </c>
      <c r="E16995" t="s">
        <v>1201</v>
      </c>
      <c r="F16995" t="s">
        <v>912</v>
      </c>
      <c r="G16995">
        <v>10.32385556</v>
      </c>
      <c r="H16995">
        <v>-75.534899999999993</v>
      </c>
      <c r="I16995" t="s">
        <v>146</v>
      </c>
      <c r="J16995" t="s">
        <v>1200</v>
      </c>
      <c r="K16995">
        <v>21.913499999999999</v>
      </c>
      <c r="L16995">
        <v>43.826999999999998</v>
      </c>
      <c r="O16995">
        <v>1.870691592255288</v>
      </c>
      <c r="P16995">
        <v>1.0552893953127152</v>
      </c>
    </row>
    <row r="16996" spans="1:18">
      <c r="A16996" t="s">
        <v>1159</v>
      </c>
      <c r="B16996" t="s">
        <v>1158</v>
      </c>
      <c r="D16996">
        <v>2021</v>
      </c>
      <c r="E16996" t="s">
        <v>1201</v>
      </c>
      <c r="F16996" t="s">
        <v>912</v>
      </c>
      <c r="G16996">
        <v>10.32385556</v>
      </c>
      <c r="H16996">
        <v>-75.534899999999993</v>
      </c>
      <c r="I16996" t="s">
        <v>146</v>
      </c>
      <c r="J16996" t="s">
        <v>1200</v>
      </c>
      <c r="K16996">
        <v>43.826999999999998</v>
      </c>
      <c r="L16996">
        <v>65.740499999999997</v>
      </c>
      <c r="O16996">
        <v>1.2358607581830408</v>
      </c>
      <c r="P16996">
        <v>0.89707572468395602</v>
      </c>
    </row>
    <row r="16997" spans="1:18">
      <c r="A16997" t="s">
        <v>1159</v>
      </c>
      <c r="B16997" t="s">
        <v>1158</v>
      </c>
      <c r="D16997">
        <v>2021</v>
      </c>
      <c r="E16997" t="s">
        <v>1201</v>
      </c>
      <c r="F16997" t="s">
        <v>912</v>
      </c>
      <c r="G16997">
        <v>10.32385556</v>
      </c>
      <c r="H16997">
        <v>-75.534899999999993</v>
      </c>
      <c r="I16997" t="s">
        <v>146</v>
      </c>
      <c r="J16997" t="s">
        <v>1200</v>
      </c>
      <c r="K16997">
        <v>65.740499999999997</v>
      </c>
      <c r="L16997">
        <v>91.828000000000003</v>
      </c>
      <c r="O16997">
        <v>2.435634701882019</v>
      </c>
      <c r="P16997">
        <v>0.95135210482298338</v>
      </c>
    </row>
    <row r="16998" spans="1:18">
      <c r="A16998" t="s">
        <v>256</v>
      </c>
      <c r="B16998" t="s">
        <v>255</v>
      </c>
      <c r="D16998">
        <v>2022</v>
      </c>
      <c r="E16998" t="s">
        <v>254</v>
      </c>
      <c r="F16998" t="s">
        <v>253</v>
      </c>
      <c r="G16998">
        <v>30.426666669999999</v>
      </c>
      <c r="H16998">
        <v>-115.9763889</v>
      </c>
      <c r="I16998" t="s">
        <v>62</v>
      </c>
      <c r="J16998" t="s">
        <v>2888</v>
      </c>
      <c r="K16998">
        <v>0</v>
      </c>
      <c r="L16998">
        <v>1</v>
      </c>
      <c r="N16998">
        <v>1</v>
      </c>
      <c r="O16998">
        <v>1.5348800000000011</v>
      </c>
      <c r="P16998">
        <v>1.9901664408074922</v>
      </c>
      <c r="R16998">
        <v>0.39012400000000003</v>
      </c>
    </row>
    <row r="16999" spans="1:18">
      <c r="A16999" t="s">
        <v>256</v>
      </c>
      <c r="B16999" t="s">
        <v>255</v>
      </c>
      <c r="D16999">
        <v>2022</v>
      </c>
      <c r="E16999" t="s">
        <v>254</v>
      </c>
      <c r="F16999" t="s">
        <v>253</v>
      </c>
      <c r="G16999">
        <v>30.426666669999999</v>
      </c>
      <c r="H16999">
        <v>-115.9763889</v>
      </c>
      <c r="I16999" t="s">
        <v>62</v>
      </c>
      <c r="J16999" t="s">
        <v>2888</v>
      </c>
      <c r="K16999">
        <v>1</v>
      </c>
      <c r="L16999">
        <v>2</v>
      </c>
      <c r="N16999">
        <v>1</v>
      </c>
      <c r="O16999">
        <v>1.5309933333333337</v>
      </c>
      <c r="P16999">
        <v>1.4779075894082354</v>
      </c>
      <c r="R16999">
        <v>0.23</v>
      </c>
    </row>
    <row r="17000" spans="1:18">
      <c r="A17000" t="s">
        <v>256</v>
      </c>
      <c r="B17000" t="s">
        <v>255</v>
      </c>
      <c r="D17000">
        <v>2022</v>
      </c>
      <c r="E17000" t="s">
        <v>254</v>
      </c>
      <c r="F17000" t="s">
        <v>253</v>
      </c>
      <c r="G17000">
        <v>30.426666669999999</v>
      </c>
      <c r="H17000">
        <v>-115.9763889</v>
      </c>
      <c r="I17000" t="s">
        <v>62</v>
      </c>
      <c r="J17000" t="s">
        <v>2888</v>
      </c>
      <c r="K17000">
        <v>2</v>
      </c>
      <c r="L17000">
        <v>3</v>
      </c>
      <c r="N17000">
        <v>1</v>
      </c>
      <c r="O17000">
        <v>1.4648933333333325</v>
      </c>
      <c r="P17000">
        <v>1.5582476994911454</v>
      </c>
      <c r="R17000">
        <v>0.24030000000000001</v>
      </c>
    </row>
    <row r="17001" spans="1:18">
      <c r="A17001" t="s">
        <v>256</v>
      </c>
      <c r="B17001" t="s">
        <v>255</v>
      </c>
      <c r="D17001">
        <v>2022</v>
      </c>
      <c r="E17001" t="s">
        <v>254</v>
      </c>
      <c r="F17001" t="s">
        <v>253</v>
      </c>
      <c r="G17001">
        <v>30.426666669999999</v>
      </c>
      <c r="H17001">
        <v>-115.9763889</v>
      </c>
      <c r="I17001" t="s">
        <v>62</v>
      </c>
      <c r="J17001" t="s">
        <v>2888</v>
      </c>
      <c r="K17001">
        <v>3</v>
      </c>
      <c r="L17001">
        <v>4</v>
      </c>
      <c r="N17001">
        <v>1</v>
      </c>
      <c r="O17001">
        <v>1.733046666666666</v>
      </c>
      <c r="P17001">
        <v>1.3917686386594665</v>
      </c>
      <c r="R17001">
        <v>0.21804799999999999</v>
      </c>
    </row>
    <row r="17002" spans="1:18">
      <c r="A17002" t="s">
        <v>256</v>
      </c>
      <c r="B17002" t="s">
        <v>255</v>
      </c>
      <c r="D17002">
        <v>2022</v>
      </c>
      <c r="E17002" t="s">
        <v>254</v>
      </c>
      <c r="F17002" t="s">
        <v>253</v>
      </c>
      <c r="G17002">
        <v>30.426666669999999</v>
      </c>
      <c r="H17002">
        <v>-115.9763889</v>
      </c>
      <c r="I17002" t="s">
        <v>62</v>
      </c>
      <c r="J17002" t="s">
        <v>2888</v>
      </c>
      <c r="K17002">
        <v>4</v>
      </c>
      <c r="L17002">
        <v>5</v>
      </c>
      <c r="N17002">
        <v>1</v>
      </c>
      <c r="O17002">
        <v>1.6492666666666669</v>
      </c>
      <c r="P17002">
        <v>1.2538906180524605</v>
      </c>
      <c r="R17002">
        <v>0.17034299999999999</v>
      </c>
    </row>
    <row r="17003" spans="1:18">
      <c r="A17003" t="s">
        <v>256</v>
      </c>
      <c r="B17003" t="s">
        <v>255</v>
      </c>
      <c r="D17003">
        <v>2022</v>
      </c>
      <c r="E17003" t="s">
        <v>254</v>
      </c>
      <c r="F17003" t="s">
        <v>253</v>
      </c>
      <c r="G17003">
        <v>30.426666669999999</v>
      </c>
      <c r="H17003">
        <v>-115.9763889</v>
      </c>
      <c r="I17003" t="s">
        <v>62</v>
      </c>
      <c r="J17003" t="s">
        <v>2888</v>
      </c>
      <c r="K17003">
        <v>5</v>
      </c>
      <c r="L17003">
        <v>6</v>
      </c>
      <c r="N17003">
        <v>1</v>
      </c>
      <c r="O17003">
        <v>1.3956199999999999</v>
      </c>
      <c r="P17003">
        <v>1.3547145115909909</v>
      </c>
      <c r="R17003">
        <v>0.16131799999999999</v>
      </c>
    </row>
    <row r="17004" spans="1:18">
      <c r="A17004" t="s">
        <v>256</v>
      </c>
      <c r="B17004" t="s">
        <v>255</v>
      </c>
      <c r="D17004">
        <v>2022</v>
      </c>
      <c r="E17004" t="s">
        <v>254</v>
      </c>
      <c r="F17004" t="s">
        <v>253</v>
      </c>
      <c r="G17004">
        <v>30.426666669999999</v>
      </c>
      <c r="H17004">
        <v>-115.9763889</v>
      </c>
      <c r="I17004" t="s">
        <v>62</v>
      </c>
      <c r="J17004" t="s">
        <v>2888</v>
      </c>
      <c r="K17004">
        <v>6</v>
      </c>
      <c r="L17004">
        <v>7</v>
      </c>
      <c r="N17004">
        <v>1</v>
      </c>
      <c r="O17004">
        <v>1.3008600000000001</v>
      </c>
      <c r="P17004">
        <v>1.1479585299981594</v>
      </c>
      <c r="R17004">
        <v>0.180954</v>
      </c>
    </row>
    <row r="17005" spans="1:18">
      <c r="A17005" t="s">
        <v>256</v>
      </c>
      <c r="B17005" t="s">
        <v>255</v>
      </c>
      <c r="D17005">
        <v>2022</v>
      </c>
      <c r="E17005" t="s">
        <v>254</v>
      </c>
      <c r="F17005" t="s">
        <v>253</v>
      </c>
      <c r="G17005">
        <v>30.426666669999999</v>
      </c>
      <c r="H17005">
        <v>-115.9763889</v>
      </c>
      <c r="I17005" t="s">
        <v>62</v>
      </c>
      <c r="J17005" t="s">
        <v>2888</v>
      </c>
      <c r="K17005">
        <v>7</v>
      </c>
      <c r="L17005">
        <v>8</v>
      </c>
      <c r="N17005">
        <v>1</v>
      </c>
      <c r="O17005">
        <v>1.4850266666666674</v>
      </c>
      <c r="P17005">
        <v>0.94723327078304109</v>
      </c>
      <c r="R17005">
        <v>0.13241700000000001</v>
      </c>
    </row>
    <row r="17006" spans="1:18">
      <c r="A17006" t="s">
        <v>256</v>
      </c>
      <c r="B17006" t="s">
        <v>255</v>
      </c>
      <c r="D17006">
        <v>2022</v>
      </c>
      <c r="E17006" t="s">
        <v>254</v>
      </c>
      <c r="F17006" t="s">
        <v>253</v>
      </c>
      <c r="G17006">
        <v>30.426666669999999</v>
      </c>
      <c r="H17006">
        <v>-115.9763889</v>
      </c>
      <c r="I17006" t="s">
        <v>62</v>
      </c>
      <c r="J17006" t="s">
        <v>2888</v>
      </c>
      <c r="K17006">
        <v>8</v>
      </c>
      <c r="L17006">
        <v>9</v>
      </c>
      <c r="N17006">
        <v>1</v>
      </c>
      <c r="O17006">
        <v>1.495399999999999</v>
      </c>
      <c r="P17006">
        <v>1.1247826668448573</v>
      </c>
      <c r="R17006">
        <v>0.15604699999999999</v>
      </c>
    </row>
    <row r="17007" spans="1:18">
      <c r="A17007" t="s">
        <v>256</v>
      </c>
      <c r="B17007" t="s">
        <v>255</v>
      </c>
      <c r="D17007">
        <v>2022</v>
      </c>
      <c r="E17007" t="s">
        <v>254</v>
      </c>
      <c r="F17007" t="s">
        <v>253</v>
      </c>
      <c r="G17007">
        <v>30.426666669999999</v>
      </c>
      <c r="H17007">
        <v>-115.9763889</v>
      </c>
      <c r="I17007" t="s">
        <v>62</v>
      </c>
      <c r="J17007" t="s">
        <v>2888</v>
      </c>
      <c r="K17007">
        <v>9</v>
      </c>
      <c r="L17007">
        <v>10</v>
      </c>
      <c r="N17007">
        <v>1</v>
      </c>
      <c r="O17007">
        <v>1.3044333333333344</v>
      </c>
      <c r="P17007">
        <v>0.80188076559440136</v>
      </c>
      <c r="R17007">
        <v>9.0606000000000006E-2</v>
      </c>
    </row>
    <row r="17008" spans="1:18">
      <c r="A17008" t="s">
        <v>256</v>
      </c>
      <c r="B17008" t="s">
        <v>255</v>
      </c>
      <c r="D17008">
        <v>2022</v>
      </c>
      <c r="E17008" t="s">
        <v>254</v>
      </c>
      <c r="F17008" t="s">
        <v>253</v>
      </c>
      <c r="G17008">
        <v>30.426666669999999</v>
      </c>
      <c r="H17008">
        <v>-115.9763889</v>
      </c>
      <c r="I17008" t="s">
        <v>62</v>
      </c>
      <c r="J17008" t="s">
        <v>2888</v>
      </c>
      <c r="K17008">
        <v>12</v>
      </c>
      <c r="L17008">
        <v>13</v>
      </c>
      <c r="N17008">
        <v>3</v>
      </c>
      <c r="O17008">
        <v>1.47072</v>
      </c>
      <c r="P17008">
        <v>0.87485494633011629</v>
      </c>
      <c r="R17008">
        <v>0.149419</v>
      </c>
    </row>
    <row r="17009" spans="1:18">
      <c r="A17009" t="s">
        <v>256</v>
      </c>
      <c r="B17009" t="s">
        <v>255</v>
      </c>
      <c r="D17009">
        <v>2022</v>
      </c>
      <c r="E17009" t="s">
        <v>254</v>
      </c>
      <c r="F17009" t="s">
        <v>253</v>
      </c>
      <c r="G17009">
        <v>30.426666669999999</v>
      </c>
      <c r="H17009">
        <v>-115.9763889</v>
      </c>
      <c r="I17009" t="s">
        <v>62</v>
      </c>
      <c r="J17009" t="s">
        <v>2888</v>
      </c>
      <c r="K17009">
        <v>15</v>
      </c>
      <c r="L17009">
        <v>16</v>
      </c>
      <c r="N17009">
        <v>4</v>
      </c>
      <c r="O17009">
        <v>1.2787666666666671</v>
      </c>
      <c r="P17009">
        <v>0.78669551390666581</v>
      </c>
      <c r="R17009">
        <v>9.4213000000000005E-2</v>
      </c>
    </row>
    <row r="17010" spans="1:18">
      <c r="A17010" t="s">
        <v>256</v>
      </c>
      <c r="B17010" t="s">
        <v>255</v>
      </c>
      <c r="D17010">
        <v>2022</v>
      </c>
      <c r="E17010" t="s">
        <v>254</v>
      </c>
      <c r="F17010" t="s">
        <v>253</v>
      </c>
      <c r="G17010">
        <v>30.426666669999999</v>
      </c>
      <c r="H17010">
        <v>-115.9763889</v>
      </c>
      <c r="I17010" t="s">
        <v>62</v>
      </c>
      <c r="J17010" t="s">
        <v>2888</v>
      </c>
      <c r="K17010">
        <v>18</v>
      </c>
      <c r="L17010">
        <v>19</v>
      </c>
      <c r="N17010">
        <v>3</v>
      </c>
      <c r="O17010">
        <v>1.4129599999999993</v>
      </c>
      <c r="P17010">
        <v>0.80068319933561827</v>
      </c>
      <c r="R17010">
        <v>8.9109999999999995E-2</v>
      </c>
    </row>
    <row r="17011" spans="1:18">
      <c r="A17011" t="s">
        <v>256</v>
      </c>
      <c r="B17011" t="s">
        <v>255</v>
      </c>
      <c r="D17011">
        <v>2022</v>
      </c>
      <c r="E17011" t="s">
        <v>254</v>
      </c>
      <c r="F17011" t="s">
        <v>253</v>
      </c>
      <c r="G17011">
        <v>30.426666669999999</v>
      </c>
      <c r="H17011">
        <v>-115.9763889</v>
      </c>
      <c r="I17011" t="s">
        <v>62</v>
      </c>
      <c r="J17011" t="s">
        <v>2888</v>
      </c>
      <c r="K17011">
        <v>21</v>
      </c>
      <c r="L17011">
        <v>22</v>
      </c>
      <c r="N17011">
        <v>3</v>
      </c>
      <c r="O17011">
        <v>1.4834800000000001</v>
      </c>
      <c r="P17011">
        <v>0.81385211349889308</v>
      </c>
      <c r="R17011">
        <v>8.1869999999999998E-2</v>
      </c>
    </row>
    <row r="17012" spans="1:18">
      <c r="A17012" t="s">
        <v>256</v>
      </c>
      <c r="B17012" t="s">
        <v>255</v>
      </c>
      <c r="D17012">
        <v>2022</v>
      </c>
      <c r="E17012" t="s">
        <v>254</v>
      </c>
      <c r="F17012" t="s">
        <v>253</v>
      </c>
      <c r="G17012">
        <v>30.426666669999999</v>
      </c>
      <c r="H17012">
        <v>-115.9763889</v>
      </c>
      <c r="I17012" t="s">
        <v>62</v>
      </c>
      <c r="J17012" t="s">
        <v>2888</v>
      </c>
      <c r="K17012">
        <v>24</v>
      </c>
      <c r="L17012">
        <v>25</v>
      </c>
      <c r="N17012">
        <v>4</v>
      </c>
      <c r="O17012">
        <v>1.5432133333333329</v>
      </c>
      <c r="P17012">
        <v>0.87523003948465194</v>
      </c>
      <c r="R17012">
        <v>9.9325999999999998E-2</v>
      </c>
    </row>
    <row r="17013" spans="1:18">
      <c r="A17013" t="s">
        <v>256</v>
      </c>
      <c r="B17013" t="s">
        <v>255</v>
      </c>
      <c r="D17013">
        <v>2022</v>
      </c>
      <c r="E17013" t="s">
        <v>254</v>
      </c>
      <c r="F17013" t="s">
        <v>253</v>
      </c>
      <c r="G17013">
        <v>30.426666669999999</v>
      </c>
      <c r="H17013">
        <v>-115.9763889</v>
      </c>
      <c r="I17013" t="s">
        <v>62</v>
      </c>
      <c r="J17013" t="s">
        <v>2888</v>
      </c>
      <c r="K17013">
        <v>29</v>
      </c>
      <c r="L17013">
        <v>30</v>
      </c>
      <c r="N17013">
        <v>5</v>
      </c>
      <c r="O17013">
        <v>1.5171000000000003</v>
      </c>
      <c r="P17013">
        <v>0.90303869224177979</v>
      </c>
      <c r="R17013">
        <v>0.108115</v>
      </c>
    </row>
    <row r="17014" spans="1:18">
      <c r="A17014" t="s">
        <v>256</v>
      </c>
      <c r="B17014" t="s">
        <v>255</v>
      </c>
      <c r="D17014">
        <v>2022</v>
      </c>
      <c r="E17014" t="s">
        <v>254</v>
      </c>
      <c r="F17014" t="s">
        <v>253</v>
      </c>
      <c r="G17014">
        <v>30.426666669999999</v>
      </c>
      <c r="H17014">
        <v>-115.9763889</v>
      </c>
      <c r="I17014" t="s">
        <v>62</v>
      </c>
      <c r="J17014" t="s">
        <v>2888</v>
      </c>
      <c r="K17014">
        <v>34</v>
      </c>
      <c r="L17014">
        <v>35</v>
      </c>
      <c r="N17014">
        <v>5</v>
      </c>
      <c r="O17014">
        <v>1.4058466666666665</v>
      </c>
      <c r="P17014">
        <v>0.93751333715859952</v>
      </c>
      <c r="R17014">
        <v>5.6764000000000002E-2</v>
      </c>
    </row>
    <row r="17015" spans="1:18">
      <c r="A17015" t="s">
        <v>256</v>
      </c>
      <c r="B17015" t="s">
        <v>255</v>
      </c>
      <c r="D17015">
        <v>2022</v>
      </c>
      <c r="E17015" t="s">
        <v>254</v>
      </c>
      <c r="F17015" t="s">
        <v>253</v>
      </c>
      <c r="G17015">
        <v>30.426666669999999</v>
      </c>
      <c r="H17015">
        <v>-115.9763889</v>
      </c>
      <c r="I17015" t="s">
        <v>62</v>
      </c>
      <c r="J17015" t="s">
        <v>2888</v>
      </c>
      <c r="K17015">
        <v>39</v>
      </c>
      <c r="L17015">
        <v>40</v>
      </c>
      <c r="N17015">
        <v>5</v>
      </c>
      <c r="O17015">
        <v>1.3562466666666662</v>
      </c>
      <c r="P17015">
        <v>0.83908040326973921</v>
      </c>
      <c r="R17015">
        <v>8.6675000000000002E-2</v>
      </c>
    </row>
    <row r="17016" spans="1:18">
      <c r="A17016" t="s">
        <v>256</v>
      </c>
      <c r="B17016" t="s">
        <v>255</v>
      </c>
      <c r="D17016">
        <v>2022</v>
      </c>
      <c r="E17016" t="s">
        <v>254</v>
      </c>
      <c r="F17016" t="s">
        <v>253</v>
      </c>
      <c r="G17016">
        <v>30.426666669999999</v>
      </c>
      <c r="H17016">
        <v>-115.9763889</v>
      </c>
      <c r="I17016" t="s">
        <v>62</v>
      </c>
      <c r="J17016" t="s">
        <v>2888</v>
      </c>
      <c r="K17016">
        <v>44</v>
      </c>
      <c r="L17016">
        <v>45</v>
      </c>
      <c r="N17016">
        <v>5</v>
      </c>
      <c r="O17016">
        <v>1.4547200000000007</v>
      </c>
      <c r="P17016">
        <v>0.75478442586889471</v>
      </c>
      <c r="R17016">
        <v>7.1693999999999994E-2</v>
      </c>
    </row>
    <row r="17017" spans="1:18">
      <c r="A17017" t="s">
        <v>256</v>
      </c>
      <c r="B17017" t="s">
        <v>255</v>
      </c>
      <c r="D17017">
        <v>2022</v>
      </c>
      <c r="E17017" t="s">
        <v>254</v>
      </c>
      <c r="F17017" t="s">
        <v>253</v>
      </c>
      <c r="G17017">
        <v>30.426666669999999</v>
      </c>
      <c r="H17017">
        <v>-115.9763889</v>
      </c>
      <c r="I17017" t="s">
        <v>62</v>
      </c>
      <c r="J17017" t="s">
        <v>2888</v>
      </c>
      <c r="K17017">
        <v>49</v>
      </c>
      <c r="L17017">
        <v>50</v>
      </c>
      <c r="N17017">
        <v>5</v>
      </c>
      <c r="O17017">
        <v>1.2991200000000009</v>
      </c>
      <c r="P17017">
        <v>0.70817168544860121</v>
      </c>
      <c r="R17017">
        <v>6.7019999999999996E-2</v>
      </c>
    </row>
    <row r="17018" spans="1:18">
      <c r="A17018" t="s">
        <v>256</v>
      </c>
      <c r="B17018" t="s">
        <v>255</v>
      </c>
      <c r="D17018">
        <v>2022</v>
      </c>
      <c r="E17018" t="s">
        <v>254</v>
      </c>
      <c r="F17018" t="s">
        <v>253</v>
      </c>
      <c r="G17018">
        <v>30.426666669999999</v>
      </c>
      <c r="H17018">
        <v>-115.9763889</v>
      </c>
      <c r="I17018" t="s">
        <v>62</v>
      </c>
      <c r="J17018" t="s">
        <v>2888</v>
      </c>
      <c r="K17018">
        <v>54</v>
      </c>
      <c r="L17018">
        <v>55</v>
      </c>
      <c r="N17018">
        <v>5</v>
      </c>
      <c r="O17018">
        <v>1.3963199999999993</v>
      </c>
      <c r="P17018">
        <v>0.67463045720177606</v>
      </c>
      <c r="R17018">
        <v>5.6993000000000002E-2</v>
      </c>
    </row>
    <row r="17019" spans="1:18">
      <c r="A17019" t="s">
        <v>256</v>
      </c>
      <c r="B17019" t="s">
        <v>255</v>
      </c>
      <c r="D17019">
        <v>2022</v>
      </c>
      <c r="E17019" t="s">
        <v>254</v>
      </c>
      <c r="F17019" t="s">
        <v>253</v>
      </c>
      <c r="G17019">
        <v>30.426666669999999</v>
      </c>
      <c r="H17019">
        <v>-115.9763889</v>
      </c>
      <c r="I17019" t="s">
        <v>62</v>
      </c>
      <c r="J17019" t="s">
        <v>2888</v>
      </c>
      <c r="K17019">
        <v>59</v>
      </c>
      <c r="L17019">
        <v>60</v>
      </c>
      <c r="N17019">
        <v>5</v>
      </c>
      <c r="O17019">
        <v>1.2628400000000002</v>
      </c>
      <c r="P17019">
        <v>0.57410281587532686</v>
      </c>
      <c r="R17019">
        <v>5.4970999999999999E-2</v>
      </c>
    </row>
    <row r="17020" spans="1:18">
      <c r="A17020" t="s">
        <v>256</v>
      </c>
      <c r="B17020" t="s">
        <v>255</v>
      </c>
      <c r="D17020">
        <v>2022</v>
      </c>
      <c r="E17020" t="s">
        <v>254</v>
      </c>
      <c r="F17020" t="s">
        <v>253</v>
      </c>
      <c r="G17020">
        <v>30.426666669999999</v>
      </c>
      <c r="H17020">
        <v>-115.9763889</v>
      </c>
      <c r="I17020" t="s">
        <v>62</v>
      </c>
      <c r="J17020" t="s">
        <v>2888</v>
      </c>
      <c r="K17020">
        <v>64</v>
      </c>
      <c r="L17020">
        <v>65</v>
      </c>
      <c r="N17020">
        <v>5</v>
      </c>
      <c r="O17020">
        <v>1.4447866666666667</v>
      </c>
      <c r="P17020">
        <v>0.56571212358923906</v>
      </c>
      <c r="R17020">
        <v>5.8793999999999999E-2</v>
      </c>
    </row>
    <row r="17021" spans="1:18">
      <c r="A17021" t="s">
        <v>256</v>
      </c>
      <c r="B17021" t="s">
        <v>255</v>
      </c>
      <c r="D17021">
        <v>2022</v>
      </c>
      <c r="E17021" t="s">
        <v>254</v>
      </c>
      <c r="F17021" t="s">
        <v>253</v>
      </c>
      <c r="G17021">
        <v>30.426666669999999</v>
      </c>
      <c r="H17021">
        <v>-115.9763889</v>
      </c>
      <c r="I17021" t="s">
        <v>62</v>
      </c>
      <c r="J17021" t="s">
        <v>2888</v>
      </c>
      <c r="K17021">
        <v>69</v>
      </c>
      <c r="L17021">
        <v>70</v>
      </c>
      <c r="N17021">
        <v>5</v>
      </c>
      <c r="O17021">
        <v>1.61374</v>
      </c>
      <c r="P17021">
        <v>0.6589248164718865</v>
      </c>
      <c r="R17021">
        <v>6.3761999999999999E-2</v>
      </c>
    </row>
    <row r="17022" spans="1:18">
      <c r="A17022" t="s">
        <v>256</v>
      </c>
      <c r="B17022" t="s">
        <v>255</v>
      </c>
      <c r="D17022">
        <v>2022</v>
      </c>
      <c r="E17022" t="s">
        <v>254</v>
      </c>
      <c r="F17022" t="s">
        <v>253</v>
      </c>
      <c r="G17022">
        <v>30.426666669999999</v>
      </c>
      <c r="H17022">
        <v>-115.9763889</v>
      </c>
      <c r="I17022" t="s">
        <v>62</v>
      </c>
      <c r="J17022" t="s">
        <v>2888</v>
      </c>
      <c r="K17022">
        <v>74</v>
      </c>
      <c r="L17022">
        <v>75</v>
      </c>
      <c r="N17022">
        <v>5</v>
      </c>
      <c r="O17022">
        <v>0.87798000000000032</v>
      </c>
      <c r="P17022">
        <v>0.684146184043673</v>
      </c>
      <c r="R17022">
        <v>5.2509E-2</v>
      </c>
    </row>
    <row r="17023" spans="1:18">
      <c r="A17023" t="s">
        <v>256</v>
      </c>
      <c r="B17023" t="s">
        <v>255</v>
      </c>
      <c r="D17023">
        <v>2022</v>
      </c>
      <c r="E17023" t="s">
        <v>254</v>
      </c>
      <c r="F17023" t="s">
        <v>253</v>
      </c>
      <c r="G17023">
        <v>30.426666669999999</v>
      </c>
      <c r="H17023">
        <v>-115.9763889</v>
      </c>
      <c r="I17023" t="s">
        <v>62</v>
      </c>
      <c r="J17023" t="s">
        <v>2888</v>
      </c>
      <c r="K17023">
        <v>79</v>
      </c>
      <c r="L17023">
        <v>80</v>
      </c>
      <c r="N17023">
        <v>5</v>
      </c>
      <c r="O17023">
        <v>1.5720399999999994</v>
      </c>
      <c r="P17023">
        <v>0.61109556160571898</v>
      </c>
      <c r="R17023">
        <v>6.8430000000000005E-2</v>
      </c>
    </row>
    <row r="17024" spans="1:18">
      <c r="A17024" t="s">
        <v>256</v>
      </c>
      <c r="B17024" t="s">
        <v>255</v>
      </c>
      <c r="D17024">
        <v>2022</v>
      </c>
      <c r="E17024" t="s">
        <v>254</v>
      </c>
      <c r="F17024" t="s">
        <v>253</v>
      </c>
      <c r="G17024">
        <v>30.426666669999999</v>
      </c>
      <c r="H17024">
        <v>-115.9763889</v>
      </c>
      <c r="I17024" t="s">
        <v>62</v>
      </c>
      <c r="J17024" t="s">
        <v>2888</v>
      </c>
      <c r="K17024">
        <v>84</v>
      </c>
      <c r="L17024">
        <v>85</v>
      </c>
      <c r="N17024">
        <v>5</v>
      </c>
      <c r="O17024">
        <v>1.8084933333333335</v>
      </c>
      <c r="P17024">
        <v>0.63920611632515545</v>
      </c>
      <c r="R17024">
        <v>8.0546000000000006E-2</v>
      </c>
    </row>
    <row r="17025" spans="1:18">
      <c r="A17025" t="s">
        <v>256</v>
      </c>
      <c r="B17025" t="s">
        <v>255</v>
      </c>
      <c r="D17025">
        <v>2022</v>
      </c>
      <c r="E17025" t="s">
        <v>254</v>
      </c>
      <c r="F17025" t="s">
        <v>253</v>
      </c>
      <c r="G17025">
        <v>30.426666669999999</v>
      </c>
      <c r="H17025">
        <v>-115.9763889</v>
      </c>
      <c r="I17025" t="s">
        <v>62</v>
      </c>
      <c r="J17025" t="s">
        <v>2888</v>
      </c>
      <c r="K17025">
        <v>89</v>
      </c>
      <c r="L17025">
        <v>90</v>
      </c>
      <c r="N17025">
        <v>5</v>
      </c>
      <c r="O17025">
        <v>1.5829800000000001</v>
      </c>
      <c r="P17025">
        <v>0.56728448874908155</v>
      </c>
      <c r="R17025">
        <v>0.12024700000000001</v>
      </c>
    </row>
    <row r="17026" spans="1:18">
      <c r="A17026" t="s">
        <v>256</v>
      </c>
      <c r="B17026" t="s">
        <v>255</v>
      </c>
      <c r="D17026">
        <v>2022</v>
      </c>
      <c r="E17026" t="s">
        <v>254</v>
      </c>
      <c r="F17026" t="s">
        <v>253</v>
      </c>
      <c r="G17026">
        <v>30.426666669999999</v>
      </c>
      <c r="H17026">
        <v>-115.9763889</v>
      </c>
      <c r="I17026" t="s">
        <v>62</v>
      </c>
      <c r="J17026" t="s">
        <v>2888</v>
      </c>
      <c r="K17026">
        <v>94</v>
      </c>
      <c r="L17026">
        <v>95</v>
      </c>
      <c r="N17026">
        <v>5</v>
      </c>
      <c r="O17026">
        <v>1.5189399999999995</v>
      </c>
      <c r="P17026">
        <v>0.65440372891623666</v>
      </c>
      <c r="R17026">
        <v>6.6586000000000006E-2</v>
      </c>
    </row>
    <row r="17027" spans="1:18">
      <c r="A17027" t="s">
        <v>256</v>
      </c>
      <c r="B17027" t="s">
        <v>255</v>
      </c>
      <c r="D17027">
        <v>2022</v>
      </c>
      <c r="E17027" t="s">
        <v>254</v>
      </c>
      <c r="F17027" t="s">
        <v>253</v>
      </c>
      <c r="G17027">
        <v>30.426666669999999</v>
      </c>
      <c r="H17027">
        <v>-115.9763889</v>
      </c>
      <c r="I17027" t="s">
        <v>62</v>
      </c>
      <c r="J17027" t="s">
        <v>2888</v>
      </c>
      <c r="K17027">
        <v>99</v>
      </c>
      <c r="L17027">
        <v>100</v>
      </c>
      <c r="N17027">
        <v>5</v>
      </c>
      <c r="O17027">
        <v>1.6494466666666661</v>
      </c>
      <c r="P17027">
        <v>0.64668151339641256</v>
      </c>
      <c r="R17027">
        <v>7.0737999999999995E-2</v>
      </c>
    </row>
    <row r="17028" spans="1:18">
      <c r="A17028" t="s">
        <v>256</v>
      </c>
      <c r="B17028" t="s">
        <v>255</v>
      </c>
      <c r="D17028">
        <v>2022</v>
      </c>
      <c r="E17028" t="s">
        <v>254</v>
      </c>
      <c r="F17028" t="s">
        <v>253</v>
      </c>
      <c r="G17028">
        <v>30.426666669999999</v>
      </c>
      <c r="H17028">
        <v>-115.9763889</v>
      </c>
      <c r="I17028" t="s">
        <v>62</v>
      </c>
      <c r="J17028" t="s">
        <v>2888</v>
      </c>
      <c r="K17028">
        <v>104</v>
      </c>
      <c r="L17028">
        <v>105</v>
      </c>
      <c r="N17028">
        <v>5</v>
      </c>
      <c r="O17028">
        <v>1.6196399999999997</v>
      </c>
      <c r="P17028">
        <v>0.59848690655537529</v>
      </c>
      <c r="R17028">
        <v>6.4106999999999997E-2</v>
      </c>
    </row>
    <row r="17029" spans="1:18">
      <c r="A17029" t="s">
        <v>256</v>
      </c>
      <c r="B17029" t="s">
        <v>255</v>
      </c>
      <c r="D17029">
        <v>2022</v>
      </c>
      <c r="E17029" t="s">
        <v>254</v>
      </c>
      <c r="F17029" t="s">
        <v>253</v>
      </c>
      <c r="G17029">
        <v>30.426666669999999</v>
      </c>
      <c r="H17029">
        <v>-115.9763889</v>
      </c>
      <c r="I17029" t="s">
        <v>62</v>
      </c>
      <c r="J17029" t="s">
        <v>2888</v>
      </c>
      <c r="K17029">
        <v>109</v>
      </c>
      <c r="L17029">
        <v>110</v>
      </c>
      <c r="N17029">
        <v>5</v>
      </c>
      <c r="O17029">
        <v>1.6316866666666663</v>
      </c>
      <c r="P17029">
        <v>0.5973369070041622</v>
      </c>
      <c r="R17029">
        <v>0.23463800000000001</v>
      </c>
    </row>
    <row r="17030" spans="1:18">
      <c r="A17030" t="s">
        <v>256</v>
      </c>
      <c r="B17030" t="s">
        <v>255</v>
      </c>
      <c r="D17030">
        <v>2022</v>
      </c>
      <c r="E17030" t="s">
        <v>254</v>
      </c>
      <c r="F17030" t="s">
        <v>253</v>
      </c>
      <c r="G17030">
        <v>30.426666669999999</v>
      </c>
      <c r="H17030">
        <v>-115.9763889</v>
      </c>
      <c r="I17030" t="s">
        <v>62</v>
      </c>
      <c r="J17030" t="s">
        <v>2888</v>
      </c>
      <c r="K17030">
        <v>114</v>
      </c>
      <c r="L17030">
        <v>115</v>
      </c>
      <c r="N17030">
        <v>5</v>
      </c>
      <c r="O17030">
        <v>1.5109000000000006</v>
      </c>
      <c r="P17030">
        <v>0.61464469300859148</v>
      </c>
      <c r="R17030">
        <v>6.1430999999999999E-2</v>
      </c>
    </row>
    <row r="17031" spans="1:18">
      <c r="A17031" t="s">
        <v>256</v>
      </c>
      <c r="B17031" t="s">
        <v>255</v>
      </c>
      <c r="D17031">
        <v>2022</v>
      </c>
      <c r="E17031" t="s">
        <v>254</v>
      </c>
      <c r="F17031" t="s">
        <v>253</v>
      </c>
      <c r="G17031">
        <v>30.426666669999999</v>
      </c>
      <c r="H17031">
        <v>-115.9763889</v>
      </c>
      <c r="I17031" t="s">
        <v>62</v>
      </c>
      <c r="J17031" t="s">
        <v>2888</v>
      </c>
      <c r="K17031">
        <v>119</v>
      </c>
      <c r="L17031">
        <v>120</v>
      </c>
      <c r="N17031">
        <v>5</v>
      </c>
      <c r="O17031">
        <v>1.4597949999999997</v>
      </c>
      <c r="P17031">
        <v>0.73811733839338811</v>
      </c>
      <c r="R17031">
        <v>0.100476</v>
      </c>
    </row>
    <row r="17032" spans="1:18">
      <c r="A17032" t="s">
        <v>256</v>
      </c>
      <c r="B17032" t="s">
        <v>255</v>
      </c>
      <c r="D17032">
        <v>2022</v>
      </c>
      <c r="E17032" t="s">
        <v>254</v>
      </c>
      <c r="F17032" t="s">
        <v>253</v>
      </c>
      <c r="G17032">
        <v>30.426666669999999</v>
      </c>
      <c r="H17032">
        <v>-115.9763889</v>
      </c>
      <c r="I17032" t="s">
        <v>62</v>
      </c>
      <c r="J17032" t="s">
        <v>2888</v>
      </c>
      <c r="K17032">
        <v>124</v>
      </c>
      <c r="L17032">
        <v>125</v>
      </c>
      <c r="N17032">
        <v>3</v>
      </c>
      <c r="O17032">
        <v>1.5833733333333331</v>
      </c>
      <c r="P17032">
        <v>0.84376815743594114</v>
      </c>
      <c r="R17032">
        <v>0.34537200000000001</v>
      </c>
    </row>
    <row r="17033" spans="1:18">
      <c r="A17033" t="s">
        <v>256</v>
      </c>
      <c r="B17033" t="s">
        <v>255</v>
      </c>
      <c r="D17033">
        <v>2022</v>
      </c>
      <c r="E17033" t="s">
        <v>254</v>
      </c>
      <c r="F17033" t="s">
        <v>253</v>
      </c>
      <c r="G17033">
        <v>30.45083</v>
      </c>
      <c r="H17033">
        <v>-115.99527999999999</v>
      </c>
      <c r="I17033" t="s">
        <v>62</v>
      </c>
      <c r="J17033" t="s">
        <v>2889</v>
      </c>
      <c r="K17033">
        <v>0</v>
      </c>
      <c r="L17033">
        <f>K17033+N17033</f>
        <v>1</v>
      </c>
      <c r="N17033">
        <v>1</v>
      </c>
      <c r="O17033">
        <v>1.3746200000000002</v>
      </c>
      <c r="P17033">
        <v>2.8968005703393556</v>
      </c>
      <c r="R17033">
        <v>0.64754299999999998</v>
      </c>
    </row>
    <row r="17034" spans="1:18">
      <c r="A17034" t="s">
        <v>256</v>
      </c>
      <c r="B17034" t="s">
        <v>255</v>
      </c>
      <c r="D17034">
        <v>2022</v>
      </c>
      <c r="E17034" t="s">
        <v>254</v>
      </c>
      <c r="F17034" t="s">
        <v>253</v>
      </c>
      <c r="G17034">
        <v>30.45083</v>
      </c>
      <c r="H17034">
        <v>-115.99527999999999</v>
      </c>
      <c r="I17034" t="s">
        <v>62</v>
      </c>
      <c r="J17034" t="s">
        <v>2889</v>
      </c>
      <c r="K17034">
        <v>1</v>
      </c>
      <c r="L17034">
        <f t="shared" ref="L17034:L17042" si="125">K17034+N17034</f>
        <v>2</v>
      </c>
      <c r="N17034">
        <v>1</v>
      </c>
      <c r="O17034">
        <v>1.4589666666666663</v>
      </c>
      <c r="P17034">
        <v>2.8417373026570192</v>
      </c>
      <c r="R17034">
        <v>0.48635200000000001</v>
      </c>
    </row>
    <row r="17035" spans="1:18">
      <c r="A17035" t="s">
        <v>256</v>
      </c>
      <c r="B17035" t="s">
        <v>255</v>
      </c>
      <c r="D17035">
        <v>2022</v>
      </c>
      <c r="E17035" t="s">
        <v>254</v>
      </c>
      <c r="F17035" t="s">
        <v>253</v>
      </c>
      <c r="G17035">
        <v>30.45083</v>
      </c>
      <c r="H17035">
        <v>-115.99527999999999</v>
      </c>
      <c r="I17035" t="s">
        <v>62</v>
      </c>
      <c r="J17035" t="s">
        <v>2889</v>
      </c>
      <c r="K17035">
        <v>2</v>
      </c>
      <c r="L17035">
        <f t="shared" si="125"/>
        <v>3</v>
      </c>
      <c r="N17035">
        <v>1</v>
      </c>
      <c r="O17035">
        <v>1.3898666666666664</v>
      </c>
      <c r="P17035">
        <v>2.8357636224098268</v>
      </c>
      <c r="R17035">
        <v>0.514625</v>
      </c>
    </row>
    <row r="17036" spans="1:18">
      <c r="A17036" t="s">
        <v>256</v>
      </c>
      <c r="B17036" t="s">
        <v>255</v>
      </c>
      <c r="D17036">
        <v>2022</v>
      </c>
      <c r="E17036" t="s">
        <v>254</v>
      </c>
      <c r="F17036" t="s">
        <v>253</v>
      </c>
      <c r="G17036">
        <v>30.45083</v>
      </c>
      <c r="H17036">
        <v>-115.99527999999999</v>
      </c>
      <c r="I17036" t="s">
        <v>62</v>
      </c>
      <c r="J17036" t="s">
        <v>2889</v>
      </c>
      <c r="K17036">
        <v>3</v>
      </c>
      <c r="L17036">
        <f t="shared" si="125"/>
        <v>4</v>
      </c>
      <c r="N17036">
        <v>1</v>
      </c>
      <c r="O17036">
        <v>1.4405066666666666</v>
      </c>
      <c r="P17036">
        <v>2.8244691682555589</v>
      </c>
      <c r="R17036">
        <v>0.36061399999999999</v>
      </c>
    </row>
    <row r="17037" spans="1:18">
      <c r="A17037" t="s">
        <v>256</v>
      </c>
      <c r="B17037" t="s">
        <v>255</v>
      </c>
      <c r="D17037">
        <v>2022</v>
      </c>
      <c r="E17037" t="s">
        <v>254</v>
      </c>
      <c r="F17037" t="s">
        <v>253</v>
      </c>
      <c r="G17037">
        <v>30.45083</v>
      </c>
      <c r="H17037">
        <v>-115.99527999999999</v>
      </c>
      <c r="I17037" t="s">
        <v>62</v>
      </c>
      <c r="J17037" t="s">
        <v>2889</v>
      </c>
      <c r="K17037">
        <v>4</v>
      </c>
      <c r="L17037">
        <f t="shared" si="125"/>
        <v>5</v>
      </c>
      <c r="N17037">
        <v>1</v>
      </c>
      <c r="O17037">
        <v>1.6833600000000004</v>
      </c>
      <c r="P17037">
        <v>2.6522352121155026</v>
      </c>
      <c r="R17037">
        <v>0.42969800000000002</v>
      </c>
    </row>
    <row r="17038" spans="1:18">
      <c r="A17038" t="s">
        <v>256</v>
      </c>
      <c r="B17038" t="s">
        <v>255</v>
      </c>
      <c r="D17038">
        <v>2022</v>
      </c>
      <c r="E17038" t="s">
        <v>254</v>
      </c>
      <c r="F17038" t="s">
        <v>253</v>
      </c>
      <c r="G17038">
        <v>30.45083</v>
      </c>
      <c r="H17038">
        <v>-115.99527999999999</v>
      </c>
      <c r="I17038" t="s">
        <v>62</v>
      </c>
      <c r="J17038" t="s">
        <v>2889</v>
      </c>
      <c r="K17038">
        <v>5</v>
      </c>
      <c r="L17038">
        <f t="shared" si="125"/>
        <v>6</v>
      </c>
      <c r="N17038">
        <v>1</v>
      </c>
      <c r="O17038">
        <v>1.2338466666666672</v>
      </c>
      <c r="P17038">
        <v>2.7523679333466955</v>
      </c>
      <c r="R17038">
        <v>0.41533999999999999</v>
      </c>
    </row>
    <row r="17039" spans="1:18">
      <c r="A17039" t="s">
        <v>256</v>
      </c>
      <c r="B17039" t="s">
        <v>255</v>
      </c>
      <c r="D17039">
        <v>2022</v>
      </c>
      <c r="E17039" t="s">
        <v>254</v>
      </c>
      <c r="F17039" t="s">
        <v>253</v>
      </c>
      <c r="G17039">
        <v>30.45083</v>
      </c>
      <c r="H17039">
        <v>-115.99527999999999</v>
      </c>
      <c r="I17039" t="s">
        <v>62</v>
      </c>
      <c r="J17039" t="s">
        <v>2889</v>
      </c>
      <c r="K17039">
        <v>6</v>
      </c>
      <c r="L17039">
        <f t="shared" si="125"/>
        <v>7</v>
      </c>
      <c r="N17039">
        <v>1</v>
      </c>
      <c r="O17039">
        <v>1.6970000000000003</v>
      </c>
      <c r="P17039">
        <v>2.5480259281084052</v>
      </c>
      <c r="R17039">
        <v>0.36553099999999999</v>
      </c>
    </row>
    <row r="17040" spans="1:18">
      <c r="A17040" t="s">
        <v>256</v>
      </c>
      <c r="B17040" t="s">
        <v>255</v>
      </c>
      <c r="D17040">
        <v>2022</v>
      </c>
      <c r="E17040" t="s">
        <v>254</v>
      </c>
      <c r="F17040" t="s">
        <v>253</v>
      </c>
      <c r="G17040">
        <v>30.45083</v>
      </c>
      <c r="H17040">
        <v>-115.99527999999999</v>
      </c>
      <c r="I17040" t="s">
        <v>62</v>
      </c>
      <c r="J17040" t="s">
        <v>2889</v>
      </c>
      <c r="K17040">
        <v>7</v>
      </c>
      <c r="L17040">
        <f t="shared" si="125"/>
        <v>8</v>
      </c>
      <c r="N17040">
        <v>1</v>
      </c>
      <c r="O17040">
        <v>1.4456333333333333</v>
      </c>
      <c r="P17040">
        <v>2.6848670709493132</v>
      </c>
      <c r="R17040">
        <v>0.38338800000000001</v>
      </c>
    </row>
    <row r="17041" spans="1:18">
      <c r="A17041" t="s">
        <v>256</v>
      </c>
      <c r="B17041" t="s">
        <v>255</v>
      </c>
      <c r="D17041">
        <v>2022</v>
      </c>
      <c r="E17041" t="s">
        <v>254</v>
      </c>
      <c r="F17041" t="s">
        <v>253</v>
      </c>
      <c r="G17041">
        <v>30.45083</v>
      </c>
      <c r="H17041">
        <v>-115.99527999999999</v>
      </c>
      <c r="I17041" t="s">
        <v>62</v>
      </c>
      <c r="J17041" t="s">
        <v>2889</v>
      </c>
      <c r="K17041">
        <v>8</v>
      </c>
      <c r="L17041">
        <f t="shared" si="125"/>
        <v>9</v>
      </c>
      <c r="N17041">
        <v>1</v>
      </c>
      <c r="O17041">
        <v>1.346980000000001</v>
      </c>
      <c r="P17041">
        <v>2.5711839324513446</v>
      </c>
      <c r="R17041">
        <v>0.47541499999999998</v>
      </c>
    </row>
    <row r="17042" spans="1:18">
      <c r="A17042" t="s">
        <v>256</v>
      </c>
      <c r="B17042" t="s">
        <v>255</v>
      </c>
      <c r="D17042">
        <v>2022</v>
      </c>
      <c r="E17042" t="s">
        <v>254</v>
      </c>
      <c r="F17042" t="s">
        <v>253</v>
      </c>
      <c r="G17042">
        <v>30.45083</v>
      </c>
      <c r="H17042">
        <v>-115.99527999999999</v>
      </c>
      <c r="I17042" t="s">
        <v>62</v>
      </c>
      <c r="J17042" t="s">
        <v>2889</v>
      </c>
      <c r="K17042">
        <v>9</v>
      </c>
      <c r="L17042">
        <f t="shared" si="125"/>
        <v>10</v>
      </c>
      <c r="N17042">
        <v>1</v>
      </c>
      <c r="O17042">
        <v>1.3418799999999997</v>
      </c>
      <c r="P17042">
        <v>2.7613000665733081</v>
      </c>
      <c r="R17042">
        <v>0.425481</v>
      </c>
    </row>
    <row r="17043" spans="1:18">
      <c r="A17043" t="s">
        <v>256</v>
      </c>
      <c r="B17043" t="s">
        <v>255</v>
      </c>
      <c r="D17043">
        <v>2022</v>
      </c>
      <c r="E17043" t="s">
        <v>254</v>
      </c>
      <c r="F17043" t="s">
        <v>253</v>
      </c>
      <c r="G17043">
        <v>30.45083</v>
      </c>
      <c r="H17043">
        <v>-115.99527999999999</v>
      </c>
      <c r="I17043" t="s">
        <v>62</v>
      </c>
      <c r="J17043" t="s">
        <v>2889</v>
      </c>
      <c r="K17043">
        <v>12</v>
      </c>
      <c r="L17043">
        <f>K17043+1</f>
        <v>13</v>
      </c>
      <c r="N17043">
        <v>3</v>
      </c>
      <c r="O17043">
        <v>1.4079533333333327</v>
      </c>
      <c r="P17043">
        <v>2.4006477487416298</v>
      </c>
      <c r="R17043">
        <v>0.324907</v>
      </c>
    </row>
    <row r="17044" spans="1:18">
      <c r="A17044" t="s">
        <v>256</v>
      </c>
      <c r="B17044" t="s">
        <v>255</v>
      </c>
      <c r="D17044">
        <v>2022</v>
      </c>
      <c r="E17044" t="s">
        <v>254</v>
      </c>
      <c r="F17044" t="s">
        <v>253</v>
      </c>
      <c r="G17044">
        <v>30.45083</v>
      </c>
      <c r="H17044">
        <v>-115.99527999999999</v>
      </c>
      <c r="I17044" t="s">
        <v>62</v>
      </c>
      <c r="J17044" t="s">
        <v>2889</v>
      </c>
      <c r="K17044">
        <v>15</v>
      </c>
      <c r="L17044">
        <f t="shared" ref="L17044:L17107" si="126">K17044+1</f>
        <v>16</v>
      </c>
      <c r="N17044">
        <v>4</v>
      </c>
      <c r="O17044">
        <v>1.6816000000000006</v>
      </c>
      <c r="P17044">
        <v>2.2434982556295551</v>
      </c>
      <c r="R17044">
        <v>0.33921899999999999</v>
      </c>
    </row>
    <row r="17045" spans="1:18">
      <c r="A17045" t="s">
        <v>256</v>
      </c>
      <c r="B17045" t="s">
        <v>255</v>
      </c>
      <c r="D17045">
        <v>2022</v>
      </c>
      <c r="E17045" t="s">
        <v>254</v>
      </c>
      <c r="F17045" t="s">
        <v>253</v>
      </c>
      <c r="G17045">
        <v>30.45083</v>
      </c>
      <c r="H17045">
        <v>-115.99527999999999</v>
      </c>
      <c r="I17045" t="s">
        <v>62</v>
      </c>
      <c r="J17045" t="s">
        <v>2889</v>
      </c>
      <c r="K17045">
        <v>18</v>
      </c>
      <c r="L17045">
        <f t="shared" si="126"/>
        <v>19</v>
      </c>
      <c r="N17045">
        <v>3</v>
      </c>
      <c r="O17045">
        <v>1.7679866666666666</v>
      </c>
      <c r="P17045">
        <v>2.343154925753633</v>
      </c>
      <c r="R17045">
        <v>0.387845</v>
      </c>
    </row>
    <row r="17046" spans="1:18">
      <c r="A17046" t="s">
        <v>256</v>
      </c>
      <c r="B17046" t="s">
        <v>255</v>
      </c>
      <c r="D17046">
        <v>2022</v>
      </c>
      <c r="E17046" t="s">
        <v>254</v>
      </c>
      <c r="F17046" t="s">
        <v>253</v>
      </c>
      <c r="G17046">
        <v>30.45083</v>
      </c>
      <c r="H17046">
        <v>-115.99527999999999</v>
      </c>
      <c r="I17046" t="s">
        <v>62</v>
      </c>
      <c r="J17046" t="s">
        <v>2889</v>
      </c>
      <c r="K17046">
        <v>21</v>
      </c>
      <c r="L17046">
        <f t="shared" si="126"/>
        <v>22</v>
      </c>
      <c r="N17046">
        <v>3</v>
      </c>
      <c r="O17046">
        <v>1.6860266666666668</v>
      </c>
      <c r="P17046">
        <v>2.2059753898712557</v>
      </c>
      <c r="R17046">
        <v>0.37948900000000002</v>
      </c>
    </row>
    <row r="17047" spans="1:18">
      <c r="A17047" t="s">
        <v>256</v>
      </c>
      <c r="B17047" t="s">
        <v>255</v>
      </c>
      <c r="D17047">
        <v>2022</v>
      </c>
      <c r="E17047" t="s">
        <v>254</v>
      </c>
      <c r="F17047" t="s">
        <v>253</v>
      </c>
      <c r="G17047">
        <v>30.45083</v>
      </c>
      <c r="H17047">
        <v>-115.99527999999999</v>
      </c>
      <c r="I17047" t="s">
        <v>62</v>
      </c>
      <c r="J17047" t="s">
        <v>2889</v>
      </c>
      <c r="K17047">
        <v>24</v>
      </c>
      <c r="L17047">
        <f t="shared" si="126"/>
        <v>25</v>
      </c>
      <c r="N17047">
        <v>3</v>
      </c>
      <c r="O17047">
        <v>1.6661033333333339</v>
      </c>
      <c r="P17047">
        <v>2.7368626097336839</v>
      </c>
      <c r="R17047">
        <v>0.46419300000000002</v>
      </c>
    </row>
    <row r="17048" spans="1:18">
      <c r="A17048" t="s">
        <v>256</v>
      </c>
      <c r="B17048" t="s">
        <v>255</v>
      </c>
      <c r="D17048">
        <v>2022</v>
      </c>
      <c r="E17048" t="s">
        <v>254</v>
      </c>
      <c r="F17048" t="s">
        <v>253</v>
      </c>
      <c r="G17048">
        <v>30.45083</v>
      </c>
      <c r="H17048">
        <v>-115.99527999999999</v>
      </c>
      <c r="I17048" t="s">
        <v>62</v>
      </c>
      <c r="J17048" t="s">
        <v>2889</v>
      </c>
      <c r="K17048">
        <v>26</v>
      </c>
      <c r="L17048">
        <f t="shared" si="126"/>
        <v>27</v>
      </c>
      <c r="N17048">
        <v>2</v>
      </c>
      <c r="O17048">
        <v>1.5695066666666666</v>
      </c>
      <c r="P17048">
        <v>2.4258153305073167</v>
      </c>
    </row>
    <row r="17049" spans="1:18">
      <c r="A17049" t="s">
        <v>256</v>
      </c>
      <c r="B17049" t="s">
        <v>255</v>
      </c>
      <c r="D17049">
        <v>2022</v>
      </c>
      <c r="E17049" t="s">
        <v>254</v>
      </c>
      <c r="F17049" t="s">
        <v>253</v>
      </c>
      <c r="G17049">
        <v>30.45083</v>
      </c>
      <c r="H17049">
        <v>-115.99527999999999</v>
      </c>
      <c r="I17049" t="s">
        <v>62</v>
      </c>
      <c r="J17049" t="s">
        <v>2889</v>
      </c>
      <c r="K17049">
        <v>28</v>
      </c>
      <c r="L17049">
        <f t="shared" si="126"/>
        <v>29</v>
      </c>
      <c r="N17049">
        <v>2</v>
      </c>
      <c r="O17049">
        <v>1.5622266666666664</v>
      </c>
      <c r="P17049">
        <v>2.256608089308425</v>
      </c>
    </row>
    <row r="17050" spans="1:18">
      <c r="A17050" t="s">
        <v>256</v>
      </c>
      <c r="B17050" t="s">
        <v>255</v>
      </c>
      <c r="D17050">
        <v>2022</v>
      </c>
      <c r="E17050" t="s">
        <v>254</v>
      </c>
      <c r="F17050" t="s">
        <v>253</v>
      </c>
      <c r="G17050">
        <v>30.45083</v>
      </c>
      <c r="H17050">
        <v>-115.99527999999999</v>
      </c>
      <c r="I17050" t="s">
        <v>62</v>
      </c>
      <c r="J17050" t="s">
        <v>2889</v>
      </c>
      <c r="K17050">
        <v>30</v>
      </c>
      <c r="L17050">
        <f t="shared" si="126"/>
        <v>31</v>
      </c>
      <c r="N17050">
        <v>1</v>
      </c>
      <c r="O17050">
        <v>1.7202999999999993</v>
      </c>
      <c r="P17050">
        <v>2.4294212249801368</v>
      </c>
    </row>
    <row r="17051" spans="1:18">
      <c r="A17051" t="s">
        <v>256</v>
      </c>
      <c r="B17051" t="s">
        <v>255</v>
      </c>
      <c r="D17051">
        <v>2022</v>
      </c>
      <c r="E17051" t="s">
        <v>254</v>
      </c>
      <c r="F17051" t="s">
        <v>253</v>
      </c>
      <c r="G17051">
        <v>30.45083</v>
      </c>
      <c r="H17051">
        <v>-115.99527999999999</v>
      </c>
      <c r="I17051" t="s">
        <v>62</v>
      </c>
      <c r="J17051" t="s">
        <v>2889</v>
      </c>
      <c r="K17051">
        <v>31</v>
      </c>
      <c r="L17051">
        <f t="shared" si="126"/>
        <v>32</v>
      </c>
      <c r="N17051">
        <v>1</v>
      </c>
      <c r="O17051">
        <v>1.628573333333333</v>
      </c>
      <c r="P17051">
        <v>2.5220438338668592</v>
      </c>
      <c r="R17051">
        <v>0.256994</v>
      </c>
    </row>
    <row r="17052" spans="1:18">
      <c r="A17052" t="s">
        <v>256</v>
      </c>
      <c r="B17052" t="s">
        <v>255</v>
      </c>
      <c r="D17052">
        <v>2022</v>
      </c>
      <c r="E17052" t="s">
        <v>254</v>
      </c>
      <c r="F17052" t="s">
        <v>253</v>
      </c>
      <c r="G17052">
        <v>30.45083</v>
      </c>
      <c r="H17052">
        <v>-115.99527999999999</v>
      </c>
      <c r="I17052" t="s">
        <v>62</v>
      </c>
      <c r="J17052" t="s">
        <v>2889</v>
      </c>
      <c r="K17052">
        <v>32</v>
      </c>
      <c r="L17052">
        <f t="shared" si="126"/>
        <v>33</v>
      </c>
      <c r="N17052">
        <v>1</v>
      </c>
      <c r="O17052">
        <v>1.937706666666666</v>
      </c>
      <c r="P17052">
        <v>2.4744027303753811</v>
      </c>
      <c r="R17052">
        <v>0.23138600000000001</v>
      </c>
    </row>
    <row r="17053" spans="1:18">
      <c r="A17053" t="s">
        <v>256</v>
      </c>
      <c r="B17053" t="s">
        <v>255</v>
      </c>
      <c r="D17053">
        <v>2022</v>
      </c>
      <c r="E17053" t="s">
        <v>254</v>
      </c>
      <c r="F17053" t="s">
        <v>253</v>
      </c>
      <c r="G17053">
        <v>30.45083</v>
      </c>
      <c r="H17053">
        <v>-115.99527999999999</v>
      </c>
      <c r="I17053" t="s">
        <v>62</v>
      </c>
      <c r="J17053" t="s">
        <v>2889</v>
      </c>
      <c r="K17053">
        <v>34</v>
      </c>
      <c r="L17053">
        <f t="shared" si="126"/>
        <v>35</v>
      </c>
      <c r="N17053">
        <v>2</v>
      </c>
      <c r="O17053">
        <v>1.6559199999999994</v>
      </c>
      <c r="P17053">
        <v>2.42403014638387</v>
      </c>
      <c r="R17053">
        <v>0.20338500000000001</v>
      </c>
    </row>
    <row r="17054" spans="1:18">
      <c r="A17054" t="s">
        <v>256</v>
      </c>
      <c r="B17054" t="s">
        <v>255</v>
      </c>
      <c r="D17054">
        <v>2022</v>
      </c>
      <c r="E17054" t="s">
        <v>254</v>
      </c>
      <c r="F17054" t="s">
        <v>253</v>
      </c>
      <c r="G17054">
        <v>30.45083</v>
      </c>
      <c r="H17054">
        <v>-115.99527999999999</v>
      </c>
      <c r="I17054" t="s">
        <v>62</v>
      </c>
      <c r="J17054" t="s">
        <v>2889</v>
      </c>
      <c r="K17054">
        <v>36</v>
      </c>
      <c r="L17054">
        <f t="shared" si="126"/>
        <v>37</v>
      </c>
      <c r="N17054">
        <v>2</v>
      </c>
      <c r="O17054">
        <v>1.5525200000000001</v>
      </c>
      <c r="P17054">
        <v>2.6692087702573306</v>
      </c>
      <c r="R17054">
        <v>0.239535</v>
      </c>
    </row>
    <row r="17055" spans="1:18">
      <c r="A17055" t="s">
        <v>256</v>
      </c>
      <c r="B17055" t="s">
        <v>255</v>
      </c>
      <c r="D17055">
        <v>2022</v>
      </c>
      <c r="E17055" t="s">
        <v>254</v>
      </c>
      <c r="F17055" t="s">
        <v>253</v>
      </c>
      <c r="G17055">
        <v>30.45083</v>
      </c>
      <c r="H17055">
        <v>-115.99527999999999</v>
      </c>
      <c r="I17055" t="s">
        <v>62</v>
      </c>
      <c r="J17055" t="s">
        <v>2889</v>
      </c>
      <c r="K17055">
        <v>37</v>
      </c>
      <c r="L17055">
        <f t="shared" si="126"/>
        <v>38</v>
      </c>
      <c r="N17055">
        <v>2</v>
      </c>
      <c r="O17055">
        <v>1.512393333333333</v>
      </c>
      <c r="P17055">
        <v>2.9335402166102935</v>
      </c>
      <c r="R17055">
        <v>0.23915600000000001</v>
      </c>
    </row>
    <row r="17056" spans="1:18">
      <c r="A17056" t="s">
        <v>256</v>
      </c>
      <c r="B17056" t="s">
        <v>255</v>
      </c>
      <c r="D17056">
        <v>2022</v>
      </c>
      <c r="E17056" t="s">
        <v>254</v>
      </c>
      <c r="F17056" t="s">
        <v>253</v>
      </c>
      <c r="G17056">
        <v>30.45083</v>
      </c>
      <c r="H17056">
        <v>-115.99527999999999</v>
      </c>
      <c r="I17056" t="s">
        <v>62</v>
      </c>
      <c r="J17056" t="s">
        <v>2889</v>
      </c>
      <c r="K17056">
        <v>39</v>
      </c>
      <c r="L17056">
        <f t="shared" si="126"/>
        <v>40</v>
      </c>
      <c r="N17056">
        <v>1</v>
      </c>
      <c r="O17056">
        <v>1.5375666666666656</v>
      </c>
      <c r="P17056">
        <v>2.6388015695795599</v>
      </c>
      <c r="R17056">
        <v>0.156221</v>
      </c>
    </row>
    <row r="17057" spans="1:18">
      <c r="A17057" t="s">
        <v>256</v>
      </c>
      <c r="B17057" t="s">
        <v>255</v>
      </c>
      <c r="D17057">
        <v>2022</v>
      </c>
      <c r="E17057" t="s">
        <v>254</v>
      </c>
      <c r="F17057" t="s">
        <v>253</v>
      </c>
      <c r="G17057">
        <v>30.45083</v>
      </c>
      <c r="H17057">
        <v>-115.99527999999999</v>
      </c>
      <c r="I17057" t="s">
        <v>62</v>
      </c>
      <c r="J17057" t="s">
        <v>2889</v>
      </c>
      <c r="K17057">
        <v>40</v>
      </c>
      <c r="L17057">
        <f t="shared" si="126"/>
        <v>41</v>
      </c>
      <c r="N17057">
        <v>1</v>
      </c>
      <c r="O17057">
        <v>1.8303666666666665</v>
      </c>
      <c r="P17057">
        <v>2.6592121797089847</v>
      </c>
      <c r="R17057">
        <v>0.20966199999999999</v>
      </c>
    </row>
    <row r="17058" spans="1:18">
      <c r="A17058" t="s">
        <v>256</v>
      </c>
      <c r="B17058" t="s">
        <v>255</v>
      </c>
      <c r="D17058">
        <v>2022</v>
      </c>
      <c r="E17058" t="s">
        <v>254</v>
      </c>
      <c r="F17058" t="s">
        <v>253</v>
      </c>
      <c r="G17058">
        <v>30.45083</v>
      </c>
      <c r="H17058">
        <v>-115.99527999999999</v>
      </c>
      <c r="I17058" t="s">
        <v>62</v>
      </c>
      <c r="J17058" t="s">
        <v>2889</v>
      </c>
      <c r="K17058">
        <v>42</v>
      </c>
      <c r="L17058">
        <f t="shared" si="126"/>
        <v>43</v>
      </c>
      <c r="N17058">
        <v>2</v>
      </c>
      <c r="O17058">
        <v>1.8942133333333331</v>
      </c>
      <c r="P17058">
        <v>2.4752579786859714</v>
      </c>
      <c r="R17058">
        <v>0.15950800000000001</v>
      </c>
    </row>
    <row r="17059" spans="1:18">
      <c r="A17059" t="s">
        <v>256</v>
      </c>
      <c r="B17059" t="s">
        <v>255</v>
      </c>
      <c r="D17059">
        <v>2022</v>
      </c>
      <c r="E17059" t="s">
        <v>254</v>
      </c>
      <c r="F17059" t="s">
        <v>253</v>
      </c>
      <c r="G17059">
        <v>30.45083</v>
      </c>
      <c r="H17059">
        <v>-115.99527999999999</v>
      </c>
      <c r="I17059" t="s">
        <v>62</v>
      </c>
      <c r="J17059" t="s">
        <v>2889</v>
      </c>
      <c r="K17059">
        <v>44</v>
      </c>
      <c r="L17059">
        <f t="shared" si="126"/>
        <v>45</v>
      </c>
      <c r="N17059">
        <v>2</v>
      </c>
      <c r="O17059">
        <v>1.4112866666666666</v>
      </c>
      <c r="P17059">
        <v>2.4861473926866084</v>
      </c>
      <c r="R17059">
        <v>0.176957</v>
      </c>
    </row>
    <row r="17060" spans="1:18">
      <c r="A17060" t="s">
        <v>256</v>
      </c>
      <c r="B17060" t="s">
        <v>255</v>
      </c>
      <c r="D17060">
        <v>2022</v>
      </c>
      <c r="E17060" t="s">
        <v>254</v>
      </c>
      <c r="F17060" t="s">
        <v>253</v>
      </c>
      <c r="G17060">
        <v>30.45083</v>
      </c>
      <c r="H17060">
        <v>-115.99527999999999</v>
      </c>
      <c r="I17060" t="s">
        <v>62</v>
      </c>
      <c r="J17060" t="s">
        <v>2889</v>
      </c>
      <c r="K17060">
        <v>46</v>
      </c>
      <c r="L17060">
        <f t="shared" si="126"/>
        <v>47</v>
      </c>
      <c r="N17060">
        <v>2</v>
      </c>
      <c r="O17060">
        <v>1.7007466666666673</v>
      </c>
      <c r="P17060">
        <v>2.205697889554445</v>
      </c>
      <c r="R17060">
        <v>0.263349</v>
      </c>
    </row>
    <row r="17061" spans="1:18">
      <c r="A17061" t="s">
        <v>256</v>
      </c>
      <c r="B17061" t="s">
        <v>255</v>
      </c>
      <c r="D17061">
        <v>2022</v>
      </c>
      <c r="E17061" t="s">
        <v>254</v>
      </c>
      <c r="F17061" t="s">
        <v>253</v>
      </c>
      <c r="G17061">
        <v>30.45083</v>
      </c>
      <c r="H17061">
        <v>-115.99527999999999</v>
      </c>
      <c r="I17061" t="s">
        <v>62</v>
      </c>
      <c r="J17061" t="s">
        <v>2889</v>
      </c>
      <c r="K17061">
        <v>47</v>
      </c>
      <c r="L17061">
        <f t="shared" si="126"/>
        <v>48</v>
      </c>
      <c r="N17061">
        <v>1</v>
      </c>
      <c r="O17061">
        <v>1.4519333333333329</v>
      </c>
      <c r="P17061">
        <v>2.4514440516093616</v>
      </c>
      <c r="R17061">
        <v>0.16647300000000001</v>
      </c>
    </row>
    <row r="17062" spans="1:18">
      <c r="A17062" t="s">
        <v>256</v>
      </c>
      <c r="B17062" t="s">
        <v>255</v>
      </c>
      <c r="D17062">
        <v>2022</v>
      </c>
      <c r="E17062" t="s">
        <v>254</v>
      </c>
      <c r="F17062" t="s">
        <v>253</v>
      </c>
      <c r="G17062">
        <v>30.45083</v>
      </c>
      <c r="H17062">
        <v>-115.99527999999999</v>
      </c>
      <c r="I17062" t="s">
        <v>62</v>
      </c>
      <c r="J17062" t="s">
        <v>2889</v>
      </c>
      <c r="K17062">
        <v>48</v>
      </c>
      <c r="L17062">
        <f t="shared" si="126"/>
        <v>49</v>
      </c>
      <c r="N17062">
        <v>1</v>
      </c>
      <c r="O17062">
        <v>1.4757999999999996</v>
      </c>
      <c r="P17062">
        <v>2.5988164611284219</v>
      </c>
      <c r="R17062">
        <v>0.166773</v>
      </c>
    </row>
    <row r="17063" spans="1:18">
      <c r="A17063" t="s">
        <v>256</v>
      </c>
      <c r="B17063" t="s">
        <v>255</v>
      </c>
      <c r="D17063">
        <v>2022</v>
      </c>
      <c r="E17063" t="s">
        <v>254</v>
      </c>
      <c r="F17063" t="s">
        <v>253</v>
      </c>
      <c r="G17063">
        <v>30.45083</v>
      </c>
      <c r="H17063">
        <v>-115.99527999999999</v>
      </c>
      <c r="I17063" t="s">
        <v>62</v>
      </c>
      <c r="J17063" t="s">
        <v>2889</v>
      </c>
      <c r="K17063">
        <v>49</v>
      </c>
      <c r="L17063">
        <f t="shared" si="126"/>
        <v>50</v>
      </c>
      <c r="N17063">
        <v>2</v>
      </c>
      <c r="O17063">
        <v>1.6030666666666658</v>
      </c>
      <c r="P17063">
        <v>2.3475837977210317</v>
      </c>
    </row>
    <row r="17064" spans="1:18">
      <c r="A17064" t="s">
        <v>256</v>
      </c>
      <c r="B17064" t="s">
        <v>255</v>
      </c>
      <c r="D17064">
        <v>2022</v>
      </c>
      <c r="E17064" t="s">
        <v>254</v>
      </c>
      <c r="F17064" t="s">
        <v>253</v>
      </c>
      <c r="G17064">
        <v>30.45083</v>
      </c>
      <c r="H17064">
        <v>-115.99527999999999</v>
      </c>
      <c r="I17064" t="s">
        <v>62</v>
      </c>
      <c r="J17064" t="s">
        <v>2889</v>
      </c>
      <c r="K17064">
        <v>52</v>
      </c>
      <c r="L17064">
        <f t="shared" si="126"/>
        <v>53</v>
      </c>
      <c r="N17064">
        <v>3</v>
      </c>
      <c r="O17064">
        <v>1.4306333333333334</v>
      </c>
      <c r="P17064">
        <v>2.4529928469908544</v>
      </c>
      <c r="R17064">
        <v>0.194436</v>
      </c>
    </row>
    <row r="17065" spans="1:18">
      <c r="A17065" t="s">
        <v>256</v>
      </c>
      <c r="B17065" t="s">
        <v>255</v>
      </c>
      <c r="D17065">
        <v>2022</v>
      </c>
      <c r="E17065" t="s">
        <v>254</v>
      </c>
      <c r="F17065" t="s">
        <v>253</v>
      </c>
      <c r="G17065">
        <v>30.45083</v>
      </c>
      <c r="H17065">
        <v>-115.99527999999999</v>
      </c>
      <c r="I17065" t="s">
        <v>62</v>
      </c>
      <c r="J17065" t="s">
        <v>2889</v>
      </c>
      <c r="K17065">
        <v>55</v>
      </c>
      <c r="L17065">
        <f t="shared" si="126"/>
        <v>56</v>
      </c>
      <c r="N17065">
        <v>3</v>
      </c>
      <c r="O17065">
        <v>1.5020933333333335</v>
      </c>
      <c r="P17065">
        <v>2.3323007003559515</v>
      </c>
      <c r="R17065">
        <v>0.19252900000000001</v>
      </c>
    </row>
    <row r="17066" spans="1:18">
      <c r="A17066" t="s">
        <v>256</v>
      </c>
      <c r="B17066" t="s">
        <v>255</v>
      </c>
      <c r="D17066">
        <v>2022</v>
      </c>
      <c r="E17066" t="s">
        <v>254</v>
      </c>
      <c r="F17066" t="s">
        <v>253</v>
      </c>
      <c r="G17066">
        <v>30.45083</v>
      </c>
      <c r="H17066">
        <v>-115.99527999999999</v>
      </c>
      <c r="I17066" t="s">
        <v>62</v>
      </c>
      <c r="J17066" t="s">
        <v>2889</v>
      </c>
      <c r="K17066">
        <v>58</v>
      </c>
      <c r="L17066">
        <f t="shared" si="126"/>
        <v>59</v>
      </c>
      <c r="N17066">
        <v>3</v>
      </c>
      <c r="O17066">
        <v>1.3934533333333328</v>
      </c>
      <c r="P17066">
        <v>2.184022428690362</v>
      </c>
      <c r="R17066">
        <v>0.180726</v>
      </c>
    </row>
    <row r="17067" spans="1:18">
      <c r="A17067" t="s">
        <v>256</v>
      </c>
      <c r="B17067" t="s">
        <v>255</v>
      </c>
      <c r="D17067">
        <v>2022</v>
      </c>
      <c r="E17067" t="s">
        <v>254</v>
      </c>
      <c r="F17067" t="s">
        <v>253</v>
      </c>
      <c r="G17067">
        <v>30.45083</v>
      </c>
      <c r="H17067">
        <v>-115.99527999999999</v>
      </c>
      <c r="I17067" t="s">
        <v>62</v>
      </c>
      <c r="J17067" t="s">
        <v>2889</v>
      </c>
      <c r="K17067">
        <v>60</v>
      </c>
      <c r="L17067">
        <f t="shared" si="126"/>
        <v>61</v>
      </c>
      <c r="N17067">
        <v>1</v>
      </c>
      <c r="O17067">
        <v>1.5539533333333335</v>
      </c>
      <c r="P17067">
        <v>2.0961590438151059</v>
      </c>
      <c r="R17067">
        <v>0.17274900000000001</v>
      </c>
    </row>
    <row r="17068" spans="1:18">
      <c r="A17068" t="s">
        <v>256</v>
      </c>
      <c r="B17068" t="s">
        <v>255</v>
      </c>
      <c r="D17068">
        <v>2022</v>
      </c>
      <c r="E17068" t="s">
        <v>254</v>
      </c>
      <c r="F17068" t="s">
        <v>253</v>
      </c>
      <c r="G17068">
        <v>30.495000000000001</v>
      </c>
      <c r="H17068">
        <v>-115.995</v>
      </c>
      <c r="I17068" t="s">
        <v>62</v>
      </c>
      <c r="J17068" t="s">
        <v>2890</v>
      </c>
      <c r="K17068">
        <v>0</v>
      </c>
      <c r="L17068">
        <f>K17068+1</f>
        <v>1</v>
      </c>
      <c r="N17068">
        <v>1</v>
      </c>
      <c r="O17068">
        <v>1.1846933333333343</v>
      </c>
      <c r="P17068">
        <v>2.9914914689596213</v>
      </c>
      <c r="R17068">
        <v>0.634849</v>
      </c>
    </row>
    <row r="17069" spans="1:18">
      <c r="A17069" t="s">
        <v>256</v>
      </c>
      <c r="B17069" t="s">
        <v>255</v>
      </c>
      <c r="D17069">
        <v>2022</v>
      </c>
      <c r="E17069" t="s">
        <v>254</v>
      </c>
      <c r="F17069" t="s">
        <v>253</v>
      </c>
      <c r="G17069">
        <v>30.495000000000001</v>
      </c>
      <c r="H17069">
        <v>-115.995</v>
      </c>
      <c r="I17069" t="s">
        <v>62</v>
      </c>
      <c r="J17069" t="s">
        <v>2890</v>
      </c>
      <c r="K17069">
        <v>1</v>
      </c>
      <c r="L17069">
        <f t="shared" si="126"/>
        <v>2</v>
      </c>
      <c r="N17069">
        <v>1</v>
      </c>
      <c r="O17069">
        <v>1.5134000000000001</v>
      </c>
      <c r="P17069">
        <v>2.2831593321880406</v>
      </c>
      <c r="R17069">
        <v>0.51685899999999996</v>
      </c>
    </row>
    <row r="17070" spans="1:18">
      <c r="A17070" t="s">
        <v>256</v>
      </c>
      <c r="B17070" t="s">
        <v>255</v>
      </c>
      <c r="D17070">
        <v>2022</v>
      </c>
      <c r="E17070" t="s">
        <v>254</v>
      </c>
      <c r="F17070" t="s">
        <v>253</v>
      </c>
      <c r="G17070">
        <v>30.495000000000001</v>
      </c>
      <c r="H17070">
        <v>-115.995</v>
      </c>
      <c r="I17070" t="s">
        <v>62</v>
      </c>
      <c r="J17070" t="s">
        <v>2890</v>
      </c>
      <c r="K17070">
        <v>2</v>
      </c>
      <c r="L17070">
        <f t="shared" si="126"/>
        <v>3</v>
      </c>
      <c r="N17070">
        <v>1</v>
      </c>
      <c r="O17070">
        <v>1.3190533333333339</v>
      </c>
      <c r="P17070">
        <v>2.1849002820204988</v>
      </c>
      <c r="R17070">
        <v>0.46388000000000001</v>
      </c>
    </row>
    <row r="17071" spans="1:18">
      <c r="A17071" t="s">
        <v>256</v>
      </c>
      <c r="B17071" t="s">
        <v>255</v>
      </c>
      <c r="D17071">
        <v>2022</v>
      </c>
      <c r="E17071" t="s">
        <v>254</v>
      </c>
      <c r="F17071" t="s">
        <v>253</v>
      </c>
      <c r="G17071">
        <v>30.495000000000001</v>
      </c>
      <c r="H17071">
        <v>-115.995</v>
      </c>
      <c r="I17071" t="s">
        <v>62</v>
      </c>
      <c r="J17071" t="s">
        <v>2890</v>
      </c>
      <c r="K17071">
        <v>3</v>
      </c>
      <c r="L17071">
        <f t="shared" si="126"/>
        <v>4</v>
      </c>
      <c r="N17071">
        <v>1</v>
      </c>
      <c r="O17071">
        <v>1.5448866666666656</v>
      </c>
      <c r="P17071">
        <v>2.0860214125739382</v>
      </c>
      <c r="R17071">
        <v>0.48814000000000002</v>
      </c>
    </row>
    <row r="17072" spans="1:18">
      <c r="A17072" t="s">
        <v>256</v>
      </c>
      <c r="B17072" t="s">
        <v>255</v>
      </c>
      <c r="D17072">
        <v>2022</v>
      </c>
      <c r="E17072" t="s">
        <v>254</v>
      </c>
      <c r="F17072" t="s">
        <v>253</v>
      </c>
      <c r="G17072">
        <v>30.495000000000001</v>
      </c>
      <c r="H17072">
        <v>-115.995</v>
      </c>
      <c r="I17072" t="s">
        <v>62</v>
      </c>
      <c r="J17072" t="s">
        <v>2890</v>
      </c>
      <c r="K17072">
        <v>4</v>
      </c>
      <c r="L17072">
        <f t="shared" si="126"/>
        <v>5</v>
      </c>
      <c r="N17072">
        <v>1</v>
      </c>
      <c r="O17072">
        <v>1.5826733333333334</v>
      </c>
      <c r="P17072">
        <v>1.9646084051878472</v>
      </c>
      <c r="R17072">
        <v>0.35336699999999999</v>
      </c>
    </row>
    <row r="17073" spans="1:18">
      <c r="A17073" t="s">
        <v>256</v>
      </c>
      <c r="B17073" t="s">
        <v>255</v>
      </c>
      <c r="D17073">
        <v>2022</v>
      </c>
      <c r="E17073" t="s">
        <v>254</v>
      </c>
      <c r="F17073" t="s">
        <v>253</v>
      </c>
      <c r="G17073">
        <v>30.495000000000001</v>
      </c>
      <c r="H17073">
        <v>-115.995</v>
      </c>
      <c r="I17073" t="s">
        <v>62</v>
      </c>
      <c r="J17073" t="s">
        <v>2890</v>
      </c>
      <c r="K17073">
        <v>5</v>
      </c>
      <c r="L17073">
        <f t="shared" si="126"/>
        <v>6</v>
      </c>
      <c r="N17073">
        <v>1</v>
      </c>
      <c r="O17073">
        <v>1.7604466666666674</v>
      </c>
      <c r="P17073">
        <v>1.6658651024172215</v>
      </c>
      <c r="R17073">
        <v>0.46622599999999997</v>
      </c>
    </row>
    <row r="17074" spans="1:18">
      <c r="A17074" t="s">
        <v>256</v>
      </c>
      <c r="B17074" t="s">
        <v>255</v>
      </c>
      <c r="D17074">
        <v>2022</v>
      </c>
      <c r="E17074" t="s">
        <v>254</v>
      </c>
      <c r="F17074" t="s">
        <v>253</v>
      </c>
      <c r="G17074">
        <v>30.495000000000001</v>
      </c>
      <c r="H17074">
        <v>-115.995</v>
      </c>
      <c r="I17074" t="s">
        <v>62</v>
      </c>
      <c r="J17074" t="s">
        <v>2890</v>
      </c>
      <c r="K17074">
        <v>6</v>
      </c>
      <c r="L17074">
        <f t="shared" si="126"/>
        <v>7</v>
      </c>
      <c r="N17074">
        <v>1</v>
      </c>
      <c r="O17074">
        <v>1.4318866666666683</v>
      </c>
      <c r="P17074">
        <v>1.9205430597394351</v>
      </c>
      <c r="R17074">
        <v>0.33272000000000002</v>
      </c>
    </row>
    <row r="17075" spans="1:18">
      <c r="A17075" t="s">
        <v>256</v>
      </c>
      <c r="B17075" t="s">
        <v>255</v>
      </c>
      <c r="D17075">
        <v>2022</v>
      </c>
      <c r="E17075" t="s">
        <v>254</v>
      </c>
      <c r="F17075" t="s">
        <v>253</v>
      </c>
      <c r="G17075">
        <v>30.495000000000001</v>
      </c>
      <c r="H17075">
        <v>-115.995</v>
      </c>
      <c r="I17075" t="s">
        <v>62</v>
      </c>
      <c r="J17075" t="s">
        <v>2890</v>
      </c>
      <c r="K17075">
        <v>7</v>
      </c>
      <c r="L17075">
        <f t="shared" si="126"/>
        <v>8</v>
      </c>
      <c r="N17075">
        <v>1</v>
      </c>
      <c r="O17075">
        <v>1.2323799999999991</v>
      </c>
      <c r="P17075">
        <v>2.6712539963322648</v>
      </c>
      <c r="R17075">
        <v>0.381411</v>
      </c>
    </row>
    <row r="17076" spans="1:18">
      <c r="A17076" t="s">
        <v>256</v>
      </c>
      <c r="B17076" t="s">
        <v>255</v>
      </c>
      <c r="D17076">
        <v>2022</v>
      </c>
      <c r="E17076" t="s">
        <v>254</v>
      </c>
      <c r="F17076" t="s">
        <v>253</v>
      </c>
      <c r="G17076">
        <v>30.495000000000001</v>
      </c>
      <c r="H17076">
        <v>-115.995</v>
      </c>
      <c r="I17076" t="s">
        <v>62</v>
      </c>
      <c r="J17076" t="s">
        <v>2890</v>
      </c>
      <c r="K17076">
        <v>8</v>
      </c>
      <c r="L17076">
        <f t="shared" si="126"/>
        <v>9</v>
      </c>
      <c r="N17076">
        <v>1</v>
      </c>
      <c r="O17076">
        <v>1.1064799999999995</v>
      </c>
      <c r="P17076">
        <v>3.0722049502325497</v>
      </c>
      <c r="R17076">
        <v>0.74684799999999996</v>
      </c>
    </row>
    <row r="17077" spans="1:18">
      <c r="A17077" t="s">
        <v>256</v>
      </c>
      <c r="B17077" t="s">
        <v>255</v>
      </c>
      <c r="D17077">
        <v>2022</v>
      </c>
      <c r="E17077" t="s">
        <v>254</v>
      </c>
      <c r="F17077" t="s">
        <v>253</v>
      </c>
      <c r="G17077">
        <v>30.495000000000001</v>
      </c>
      <c r="H17077">
        <v>-115.995</v>
      </c>
      <c r="I17077" t="s">
        <v>62</v>
      </c>
      <c r="J17077" t="s">
        <v>2890</v>
      </c>
      <c r="K17077">
        <v>9</v>
      </c>
      <c r="L17077">
        <f t="shared" si="126"/>
        <v>10</v>
      </c>
      <c r="N17077">
        <v>1</v>
      </c>
      <c r="O17077">
        <v>1.0949000000000002</v>
      </c>
      <c r="P17077">
        <v>3.4621122172496936</v>
      </c>
      <c r="R17077">
        <v>0.32409700000000002</v>
      </c>
    </row>
    <row r="17078" spans="1:18">
      <c r="A17078" t="s">
        <v>256</v>
      </c>
      <c r="B17078" t="s">
        <v>255</v>
      </c>
      <c r="D17078">
        <v>2022</v>
      </c>
      <c r="E17078" t="s">
        <v>254</v>
      </c>
      <c r="F17078" t="s">
        <v>253</v>
      </c>
      <c r="G17078">
        <v>30.495000000000001</v>
      </c>
      <c r="H17078">
        <v>-115.995</v>
      </c>
      <c r="I17078" t="s">
        <v>62</v>
      </c>
      <c r="J17078" t="s">
        <v>2890</v>
      </c>
      <c r="K17078">
        <v>12</v>
      </c>
      <c r="L17078">
        <f t="shared" si="126"/>
        <v>13</v>
      </c>
      <c r="N17078">
        <v>3</v>
      </c>
      <c r="O17078">
        <v>1.094306666666667</v>
      </c>
      <c r="P17078">
        <v>3.5364858114117736</v>
      </c>
      <c r="R17078">
        <v>0.37048700000000001</v>
      </c>
    </row>
    <row r="17079" spans="1:18">
      <c r="A17079" t="s">
        <v>256</v>
      </c>
      <c r="B17079" t="s">
        <v>255</v>
      </c>
      <c r="D17079">
        <v>2022</v>
      </c>
      <c r="E17079" t="s">
        <v>254</v>
      </c>
      <c r="F17079" t="s">
        <v>253</v>
      </c>
      <c r="G17079">
        <v>30.495000000000001</v>
      </c>
      <c r="H17079">
        <v>-115.995</v>
      </c>
      <c r="I17079" t="s">
        <v>62</v>
      </c>
      <c r="J17079" t="s">
        <v>2890</v>
      </c>
      <c r="K17079">
        <v>15</v>
      </c>
      <c r="L17079">
        <f t="shared" si="126"/>
        <v>16</v>
      </c>
      <c r="N17079">
        <v>4</v>
      </c>
      <c r="O17079">
        <v>1.4675933333333333</v>
      </c>
      <c r="P17079">
        <v>2.2363143286741405</v>
      </c>
      <c r="R17079">
        <v>0.56042000000000003</v>
      </c>
    </row>
    <row r="17080" spans="1:18">
      <c r="A17080" t="s">
        <v>256</v>
      </c>
      <c r="B17080" t="s">
        <v>255</v>
      </c>
      <c r="D17080">
        <v>2022</v>
      </c>
      <c r="E17080" t="s">
        <v>254</v>
      </c>
      <c r="F17080" t="s">
        <v>253</v>
      </c>
      <c r="G17080">
        <v>30.495000000000001</v>
      </c>
      <c r="H17080">
        <v>-115.995</v>
      </c>
      <c r="I17080" t="s">
        <v>62</v>
      </c>
      <c r="J17080" t="s">
        <v>2890</v>
      </c>
      <c r="K17080">
        <v>18</v>
      </c>
      <c r="L17080">
        <f t="shared" si="126"/>
        <v>19</v>
      </c>
      <c r="N17080">
        <v>3</v>
      </c>
      <c r="O17080">
        <v>1.3942333333333334</v>
      </c>
      <c r="P17080">
        <v>2.3774117197026152</v>
      </c>
      <c r="R17080">
        <v>4.5818999999999999E-2</v>
      </c>
    </row>
    <row r="17081" spans="1:18">
      <c r="A17081" t="s">
        <v>256</v>
      </c>
      <c r="B17081" t="s">
        <v>255</v>
      </c>
      <c r="D17081">
        <v>2022</v>
      </c>
      <c r="E17081" t="s">
        <v>254</v>
      </c>
      <c r="F17081" t="s">
        <v>253</v>
      </c>
      <c r="G17081">
        <v>30.495000000000001</v>
      </c>
      <c r="H17081">
        <v>-115.995</v>
      </c>
      <c r="I17081" t="s">
        <v>62</v>
      </c>
      <c r="J17081" t="s">
        <v>2890</v>
      </c>
      <c r="K17081">
        <v>21</v>
      </c>
      <c r="L17081">
        <f t="shared" si="126"/>
        <v>22</v>
      </c>
      <c r="N17081">
        <v>3</v>
      </c>
      <c r="O17081">
        <v>1.4264200000000002</v>
      </c>
      <c r="P17081">
        <v>2.2190752606759196</v>
      </c>
      <c r="R17081">
        <v>0.90278000000000003</v>
      </c>
    </row>
    <row r="17082" spans="1:18">
      <c r="A17082" t="s">
        <v>256</v>
      </c>
      <c r="B17082" t="s">
        <v>255</v>
      </c>
      <c r="D17082">
        <v>2022</v>
      </c>
      <c r="E17082" t="s">
        <v>254</v>
      </c>
      <c r="F17082" t="s">
        <v>253</v>
      </c>
      <c r="G17082">
        <v>30.495000000000001</v>
      </c>
      <c r="H17082">
        <v>-115.995</v>
      </c>
      <c r="I17082" t="s">
        <v>62</v>
      </c>
      <c r="J17082" t="s">
        <v>2890</v>
      </c>
      <c r="K17082">
        <v>24</v>
      </c>
      <c r="L17082">
        <f t="shared" si="126"/>
        <v>25</v>
      </c>
      <c r="N17082">
        <v>3</v>
      </c>
      <c r="O17082">
        <v>1.4885266666666677</v>
      </c>
      <c r="P17082">
        <v>1.9191236076837215</v>
      </c>
      <c r="R17082">
        <v>0.93309600000000004</v>
      </c>
    </row>
    <row r="17083" spans="1:18">
      <c r="A17083" t="s">
        <v>256</v>
      </c>
      <c r="B17083" t="s">
        <v>255</v>
      </c>
      <c r="D17083">
        <v>2022</v>
      </c>
      <c r="E17083" t="s">
        <v>254</v>
      </c>
      <c r="F17083" t="s">
        <v>253</v>
      </c>
      <c r="G17083">
        <v>30.495000000000001</v>
      </c>
      <c r="H17083">
        <v>-115.995</v>
      </c>
      <c r="I17083" t="s">
        <v>62</v>
      </c>
      <c r="J17083" t="s">
        <v>2890</v>
      </c>
      <c r="K17083">
        <v>27</v>
      </c>
      <c r="L17083">
        <f t="shared" si="126"/>
        <v>28</v>
      </c>
      <c r="N17083">
        <v>3</v>
      </c>
      <c r="O17083">
        <v>1.4566799999999998</v>
      </c>
      <c r="P17083">
        <v>1.8704634282523713</v>
      </c>
      <c r="R17083">
        <v>0.57863100000000001</v>
      </c>
    </row>
    <row r="17084" spans="1:18">
      <c r="A17084" t="s">
        <v>256</v>
      </c>
      <c r="B17084" t="s">
        <v>255</v>
      </c>
      <c r="D17084">
        <v>2022</v>
      </c>
      <c r="E17084" t="s">
        <v>254</v>
      </c>
      <c r="F17084" t="s">
        <v>253</v>
      </c>
      <c r="G17084">
        <v>30.495000000000001</v>
      </c>
      <c r="H17084">
        <v>-115.995</v>
      </c>
      <c r="I17084" t="s">
        <v>62</v>
      </c>
      <c r="J17084" t="s">
        <v>2890</v>
      </c>
      <c r="K17084">
        <v>30</v>
      </c>
      <c r="L17084">
        <f t="shared" si="126"/>
        <v>31</v>
      </c>
      <c r="N17084">
        <v>4</v>
      </c>
      <c r="O17084">
        <v>1.6668266666666665</v>
      </c>
      <c r="P17084">
        <v>1.6278437270021797</v>
      </c>
      <c r="R17084">
        <v>0.32857399999999998</v>
      </c>
    </row>
    <row r="17085" spans="1:18">
      <c r="A17085" t="s">
        <v>256</v>
      </c>
      <c r="B17085" t="s">
        <v>255</v>
      </c>
      <c r="D17085">
        <v>2022</v>
      </c>
      <c r="E17085" t="s">
        <v>254</v>
      </c>
      <c r="F17085" t="s">
        <v>253</v>
      </c>
      <c r="G17085">
        <v>30.495000000000001</v>
      </c>
      <c r="H17085">
        <v>-115.995</v>
      </c>
      <c r="I17085" t="s">
        <v>62</v>
      </c>
      <c r="J17085" t="s">
        <v>2890</v>
      </c>
      <c r="K17085">
        <v>35</v>
      </c>
      <c r="L17085">
        <f t="shared" si="126"/>
        <v>36</v>
      </c>
      <c r="N17085">
        <v>5</v>
      </c>
      <c r="O17085">
        <v>1.5808066666666665</v>
      </c>
      <c r="P17085">
        <v>1.9382509351765183</v>
      </c>
      <c r="R17085">
        <v>8.6042999999999994E-2</v>
      </c>
    </row>
    <row r="17086" spans="1:18">
      <c r="A17086" t="s">
        <v>256</v>
      </c>
      <c r="B17086" t="s">
        <v>255</v>
      </c>
      <c r="D17086">
        <v>2022</v>
      </c>
      <c r="E17086" t="s">
        <v>254</v>
      </c>
      <c r="F17086" t="s">
        <v>253</v>
      </c>
      <c r="G17086">
        <v>30.495000000000001</v>
      </c>
      <c r="H17086">
        <v>-115.995</v>
      </c>
      <c r="I17086" t="s">
        <v>62</v>
      </c>
      <c r="J17086" t="s">
        <v>2890</v>
      </c>
      <c r="K17086">
        <v>40</v>
      </c>
      <c r="L17086">
        <f t="shared" si="126"/>
        <v>41</v>
      </c>
      <c r="N17086">
        <v>5</v>
      </c>
      <c r="O17086">
        <v>1.5106466666666662</v>
      </c>
      <c r="P17086">
        <v>2.4872350472424509</v>
      </c>
      <c r="R17086">
        <v>5.9080000000000001E-2</v>
      </c>
    </row>
    <row r="17087" spans="1:18">
      <c r="A17087" t="s">
        <v>256</v>
      </c>
      <c r="B17087" t="s">
        <v>255</v>
      </c>
      <c r="D17087">
        <v>2022</v>
      </c>
      <c r="E17087" t="s">
        <v>254</v>
      </c>
      <c r="F17087" t="s">
        <v>253</v>
      </c>
      <c r="G17087">
        <v>30.495000000000001</v>
      </c>
      <c r="H17087">
        <v>-115.995</v>
      </c>
      <c r="I17087" t="s">
        <v>62</v>
      </c>
      <c r="J17087" t="s">
        <v>2890</v>
      </c>
      <c r="K17087">
        <v>45</v>
      </c>
      <c r="L17087">
        <f t="shared" si="126"/>
        <v>46</v>
      </c>
      <c r="N17087">
        <v>5</v>
      </c>
      <c r="O17087">
        <v>1.4966533333333334</v>
      </c>
      <c r="P17087">
        <v>2.6485759338613093</v>
      </c>
      <c r="R17087">
        <v>0.102107</v>
      </c>
    </row>
    <row r="17088" spans="1:18">
      <c r="A17088" t="s">
        <v>256</v>
      </c>
      <c r="B17088" t="s">
        <v>255</v>
      </c>
      <c r="D17088">
        <v>2022</v>
      </c>
      <c r="E17088" t="s">
        <v>254</v>
      </c>
      <c r="F17088" t="s">
        <v>253</v>
      </c>
      <c r="G17088">
        <v>30.495000000000001</v>
      </c>
      <c r="H17088">
        <v>-115.995</v>
      </c>
      <c r="I17088" t="s">
        <v>62</v>
      </c>
      <c r="J17088" t="s">
        <v>2890</v>
      </c>
      <c r="K17088">
        <v>50</v>
      </c>
      <c r="L17088">
        <f t="shared" si="126"/>
        <v>51</v>
      </c>
      <c r="N17088">
        <v>5</v>
      </c>
      <c r="O17088">
        <v>1.5877199999999998</v>
      </c>
      <c r="P17088">
        <v>2.0305847378630513</v>
      </c>
      <c r="R17088">
        <v>3.8729E-2</v>
      </c>
    </row>
    <row r="17089" spans="1:18">
      <c r="A17089" t="s">
        <v>256</v>
      </c>
      <c r="B17089" t="s">
        <v>255</v>
      </c>
      <c r="D17089">
        <v>2022</v>
      </c>
      <c r="E17089" t="s">
        <v>254</v>
      </c>
      <c r="F17089" t="s">
        <v>253</v>
      </c>
      <c r="G17089">
        <v>30.495000000000001</v>
      </c>
      <c r="H17089">
        <v>-115.995</v>
      </c>
      <c r="I17089" t="s">
        <v>62</v>
      </c>
      <c r="J17089" t="s">
        <v>2890</v>
      </c>
      <c r="K17089">
        <v>55</v>
      </c>
      <c r="L17089">
        <f t="shared" si="126"/>
        <v>56</v>
      </c>
      <c r="N17089">
        <v>5</v>
      </c>
      <c r="O17089">
        <v>1.8374733333333342</v>
      </c>
      <c r="P17089">
        <v>1.4991600785136354</v>
      </c>
      <c r="R17089">
        <v>2.461E-2</v>
      </c>
    </row>
    <row r="17090" spans="1:18">
      <c r="A17090" t="s">
        <v>256</v>
      </c>
      <c r="B17090" t="s">
        <v>255</v>
      </c>
      <c r="D17090">
        <v>2022</v>
      </c>
      <c r="E17090" t="s">
        <v>254</v>
      </c>
      <c r="F17090" t="s">
        <v>253</v>
      </c>
      <c r="G17090">
        <v>30.495000000000001</v>
      </c>
      <c r="H17090">
        <v>-115.995</v>
      </c>
      <c r="I17090" t="s">
        <v>62</v>
      </c>
      <c r="J17090" t="s">
        <v>2890</v>
      </c>
      <c r="K17090">
        <v>59</v>
      </c>
      <c r="L17090">
        <f t="shared" si="126"/>
        <v>60</v>
      </c>
      <c r="N17090">
        <v>3</v>
      </c>
      <c r="O17090">
        <v>1.8451533333333334</v>
      </c>
      <c r="P17090">
        <v>1.4318593215378286</v>
      </c>
      <c r="R17090">
        <v>2.8784000000000001E-2</v>
      </c>
    </row>
    <row r="17091" spans="1:18">
      <c r="A17091" t="s">
        <v>256</v>
      </c>
      <c r="B17091" t="s">
        <v>255</v>
      </c>
      <c r="D17091">
        <v>2022</v>
      </c>
      <c r="E17091" t="s">
        <v>254</v>
      </c>
      <c r="F17091" t="s">
        <v>253</v>
      </c>
      <c r="G17091">
        <v>30.495000000000001</v>
      </c>
      <c r="H17091">
        <v>-115.995</v>
      </c>
      <c r="I17091" t="s">
        <v>62</v>
      </c>
      <c r="J17091" t="s">
        <v>2890</v>
      </c>
      <c r="K17091">
        <v>61</v>
      </c>
      <c r="L17091">
        <f t="shared" si="126"/>
        <v>62</v>
      </c>
      <c r="N17091">
        <v>3</v>
      </c>
      <c r="O17091">
        <v>1.7394666666666676</v>
      </c>
      <c r="P17091">
        <v>1.5269047984056361</v>
      </c>
      <c r="R17091">
        <v>3.4153000000000003E-2</v>
      </c>
    </row>
    <row r="17092" spans="1:18">
      <c r="A17092" t="s">
        <v>256</v>
      </c>
      <c r="B17092" t="s">
        <v>255</v>
      </c>
      <c r="D17092">
        <v>2022</v>
      </c>
      <c r="E17092" t="s">
        <v>254</v>
      </c>
      <c r="F17092" t="s">
        <v>253</v>
      </c>
      <c r="G17092">
        <v>30.495000000000001</v>
      </c>
      <c r="H17092">
        <v>-115.995</v>
      </c>
      <c r="I17092" t="s">
        <v>62</v>
      </c>
      <c r="J17092" t="s">
        <v>2890</v>
      </c>
      <c r="K17092">
        <v>65</v>
      </c>
      <c r="L17092">
        <f t="shared" si="126"/>
        <v>66</v>
      </c>
      <c r="N17092">
        <v>4</v>
      </c>
      <c r="O17092">
        <v>1.9404733333333333</v>
      </c>
      <c r="P17092">
        <v>1.1285906187837271</v>
      </c>
      <c r="R17092">
        <v>4.0840000000000001E-2</v>
      </c>
    </row>
    <row r="17093" spans="1:18">
      <c r="A17093" t="s">
        <v>256</v>
      </c>
      <c r="B17093" t="s">
        <v>255</v>
      </c>
      <c r="D17093">
        <v>2022</v>
      </c>
      <c r="E17093" t="s">
        <v>254</v>
      </c>
      <c r="F17093" t="s">
        <v>253</v>
      </c>
      <c r="G17093">
        <v>30.495000000000001</v>
      </c>
      <c r="H17093">
        <v>-115.995</v>
      </c>
      <c r="I17093" t="s">
        <v>62</v>
      </c>
      <c r="J17093" t="s">
        <v>2890</v>
      </c>
      <c r="K17093">
        <v>70</v>
      </c>
      <c r="L17093">
        <f t="shared" si="126"/>
        <v>71</v>
      </c>
      <c r="N17093">
        <v>5</v>
      </c>
      <c r="O17093">
        <v>1.3080133333333339</v>
      </c>
      <c r="P17093">
        <v>0.54586599524986112</v>
      </c>
      <c r="R17093">
        <v>2.5760000000000002E-2</v>
      </c>
    </row>
    <row r="17094" spans="1:18">
      <c r="A17094" t="s">
        <v>256</v>
      </c>
      <c r="B17094" t="s">
        <v>255</v>
      </c>
      <c r="D17094">
        <v>2022</v>
      </c>
      <c r="E17094" t="s">
        <v>254</v>
      </c>
      <c r="F17094" t="s">
        <v>253</v>
      </c>
      <c r="G17094">
        <v>30.495000000000001</v>
      </c>
      <c r="H17094">
        <v>-115.995</v>
      </c>
      <c r="I17094" t="s">
        <v>62</v>
      </c>
      <c r="J17094" t="s">
        <v>2890</v>
      </c>
      <c r="K17094">
        <v>75</v>
      </c>
      <c r="L17094">
        <f t="shared" si="126"/>
        <v>76</v>
      </c>
      <c r="N17094">
        <v>5</v>
      </c>
      <c r="O17094">
        <v>1.2855466666666662</v>
      </c>
      <c r="P17094">
        <v>0.45583720544304956</v>
      </c>
      <c r="R17094">
        <v>2.3119000000000001E-2</v>
      </c>
    </row>
    <row r="17095" spans="1:18">
      <c r="A17095" t="s">
        <v>256</v>
      </c>
      <c r="B17095" t="s">
        <v>255</v>
      </c>
      <c r="D17095">
        <v>2022</v>
      </c>
      <c r="E17095" t="s">
        <v>254</v>
      </c>
      <c r="F17095" t="s">
        <v>253</v>
      </c>
      <c r="G17095">
        <v>30.495000000000001</v>
      </c>
      <c r="H17095">
        <v>-115.995</v>
      </c>
      <c r="I17095" t="s">
        <v>62</v>
      </c>
      <c r="J17095" t="s">
        <v>2890</v>
      </c>
      <c r="K17095">
        <v>80</v>
      </c>
      <c r="L17095">
        <f t="shared" si="126"/>
        <v>81</v>
      </c>
      <c r="N17095">
        <v>7</v>
      </c>
      <c r="O17095">
        <v>1.3054999999999997</v>
      </c>
      <c r="P17095">
        <v>0.42078386314314786</v>
      </c>
      <c r="R17095">
        <v>1.9310999999999998E-2</v>
      </c>
    </row>
    <row r="17096" spans="1:18">
      <c r="A17096" t="s">
        <v>256</v>
      </c>
      <c r="B17096" t="s">
        <v>255</v>
      </c>
      <c r="D17096">
        <v>2022</v>
      </c>
      <c r="E17096" t="s">
        <v>254</v>
      </c>
      <c r="F17096" t="s">
        <v>253</v>
      </c>
      <c r="G17096">
        <v>30.495000000000001</v>
      </c>
      <c r="H17096">
        <v>-115.995</v>
      </c>
      <c r="I17096" t="s">
        <v>62</v>
      </c>
      <c r="J17096" t="s">
        <v>2890</v>
      </c>
      <c r="K17096">
        <v>90</v>
      </c>
      <c r="L17096">
        <f t="shared" si="126"/>
        <v>91</v>
      </c>
      <c r="N17096">
        <v>8</v>
      </c>
      <c r="O17096">
        <v>1.0245066666666673</v>
      </c>
      <c r="P17096">
        <v>0.44444155235695715</v>
      </c>
      <c r="R17096">
        <v>1.9363999999999999E-2</v>
      </c>
    </row>
    <row r="17097" spans="1:18">
      <c r="A17097" t="s">
        <v>256</v>
      </c>
      <c r="B17097" t="s">
        <v>255</v>
      </c>
      <c r="D17097">
        <v>2022</v>
      </c>
      <c r="E17097" t="s">
        <v>254</v>
      </c>
      <c r="F17097" t="s">
        <v>253</v>
      </c>
      <c r="G17097">
        <v>30.495000000000001</v>
      </c>
      <c r="H17097">
        <v>-115.995</v>
      </c>
      <c r="I17097" t="s">
        <v>62</v>
      </c>
      <c r="J17097" t="s">
        <v>2890</v>
      </c>
      <c r="K17097">
        <v>95</v>
      </c>
      <c r="L17097">
        <f t="shared" si="126"/>
        <v>96</v>
      </c>
      <c r="N17097">
        <v>5</v>
      </c>
      <c r="O17097">
        <v>1.2352333333333334</v>
      </c>
      <c r="P17097">
        <v>0.5030088782147738</v>
      </c>
      <c r="R17097">
        <v>1.7336000000000001E-2</v>
      </c>
    </row>
    <row r="17098" spans="1:18">
      <c r="A17098" t="s">
        <v>256</v>
      </c>
      <c r="B17098" t="s">
        <v>255</v>
      </c>
      <c r="D17098">
        <v>2022</v>
      </c>
      <c r="E17098" t="s">
        <v>254</v>
      </c>
      <c r="F17098" t="s">
        <v>253</v>
      </c>
      <c r="G17098">
        <v>30.495000000000001</v>
      </c>
      <c r="H17098">
        <v>-115.995</v>
      </c>
      <c r="I17098" t="s">
        <v>62</v>
      </c>
      <c r="J17098" t="s">
        <v>2890</v>
      </c>
      <c r="K17098">
        <v>100</v>
      </c>
      <c r="L17098">
        <f t="shared" si="126"/>
        <v>101</v>
      </c>
      <c r="N17098">
        <v>5</v>
      </c>
      <c r="O17098">
        <v>1.238666666666667</v>
      </c>
      <c r="P17098">
        <v>0.66307857911727641</v>
      </c>
      <c r="R17098">
        <v>2.4088999999999999E-2</v>
      </c>
    </row>
    <row r="17099" spans="1:18">
      <c r="A17099" t="s">
        <v>256</v>
      </c>
      <c r="B17099" t="s">
        <v>255</v>
      </c>
      <c r="D17099">
        <v>2022</v>
      </c>
      <c r="E17099" t="s">
        <v>254</v>
      </c>
      <c r="F17099" t="s">
        <v>253</v>
      </c>
      <c r="G17099">
        <v>30.495000000000001</v>
      </c>
      <c r="H17099">
        <v>-115.995</v>
      </c>
      <c r="I17099" t="s">
        <v>62</v>
      </c>
      <c r="J17099" t="s">
        <v>2890</v>
      </c>
      <c r="K17099">
        <v>105</v>
      </c>
      <c r="L17099">
        <f t="shared" si="126"/>
        <v>106</v>
      </c>
      <c r="N17099">
        <v>5</v>
      </c>
      <c r="O17099">
        <v>1.5358733333333323</v>
      </c>
      <c r="P17099">
        <v>0.64024377010254252</v>
      </c>
      <c r="R17099">
        <v>1.8105E-2</v>
      </c>
    </row>
    <row r="17100" spans="1:18">
      <c r="A17100" t="s">
        <v>256</v>
      </c>
      <c r="B17100" t="s">
        <v>255</v>
      </c>
      <c r="D17100">
        <v>2022</v>
      </c>
      <c r="E17100" t="s">
        <v>254</v>
      </c>
      <c r="F17100" t="s">
        <v>253</v>
      </c>
      <c r="G17100">
        <v>30.495000000000001</v>
      </c>
      <c r="H17100">
        <v>-115.995</v>
      </c>
      <c r="I17100" t="s">
        <v>62</v>
      </c>
      <c r="J17100" t="s">
        <v>2890</v>
      </c>
      <c r="K17100">
        <v>109</v>
      </c>
      <c r="L17100">
        <f t="shared" si="126"/>
        <v>110</v>
      </c>
      <c r="N17100">
        <v>3</v>
      </c>
      <c r="O17100">
        <v>1.4338599999999992</v>
      </c>
      <c r="P17100">
        <v>0.913152841514002</v>
      </c>
      <c r="R17100">
        <v>2.8084999999999999E-2</v>
      </c>
    </row>
    <row r="17101" spans="1:18">
      <c r="A17101" t="s">
        <v>256</v>
      </c>
      <c r="B17101" t="s">
        <v>255</v>
      </c>
      <c r="D17101">
        <v>2022</v>
      </c>
      <c r="E17101" t="s">
        <v>254</v>
      </c>
      <c r="F17101" t="s">
        <v>253</v>
      </c>
      <c r="G17101">
        <v>30.495000000000001</v>
      </c>
      <c r="H17101">
        <v>-115.995</v>
      </c>
      <c r="I17101" t="s">
        <v>62</v>
      </c>
      <c r="J17101" t="s">
        <v>2890</v>
      </c>
      <c r="K17101">
        <v>111</v>
      </c>
      <c r="L17101">
        <f t="shared" si="126"/>
        <v>112</v>
      </c>
      <c r="N17101">
        <v>2</v>
      </c>
      <c r="O17101">
        <v>1.4835400000000003</v>
      </c>
      <c r="P17101">
        <v>1.1157995964607834</v>
      </c>
      <c r="R17101">
        <v>2.1606E-2</v>
      </c>
    </row>
    <row r="17102" spans="1:18">
      <c r="A17102" t="s">
        <v>256</v>
      </c>
      <c r="B17102" t="s">
        <v>255</v>
      </c>
      <c r="D17102">
        <v>2022</v>
      </c>
      <c r="E17102" t="s">
        <v>254</v>
      </c>
      <c r="F17102" t="s">
        <v>253</v>
      </c>
      <c r="G17102">
        <v>30.495000000000001</v>
      </c>
      <c r="H17102">
        <v>-115.995</v>
      </c>
      <c r="I17102" t="s">
        <v>62</v>
      </c>
      <c r="J17102" t="s">
        <v>2890</v>
      </c>
      <c r="K17102">
        <v>115</v>
      </c>
      <c r="L17102">
        <f t="shared" si="126"/>
        <v>116</v>
      </c>
      <c r="N17102">
        <v>5</v>
      </c>
      <c r="O17102">
        <v>1.3579333333333341</v>
      </c>
      <c r="P17102">
        <v>1.0609259168344436</v>
      </c>
      <c r="R17102">
        <v>2.2204000000000002E-2</v>
      </c>
    </row>
    <row r="17103" spans="1:18">
      <c r="A17103" t="s">
        <v>256</v>
      </c>
      <c r="B17103" t="s">
        <v>255</v>
      </c>
      <c r="D17103">
        <v>2022</v>
      </c>
      <c r="E17103" t="s">
        <v>254</v>
      </c>
      <c r="F17103" t="s">
        <v>253</v>
      </c>
      <c r="G17103">
        <v>30.495000000000001</v>
      </c>
      <c r="H17103">
        <v>-115.995</v>
      </c>
      <c r="I17103" t="s">
        <v>62</v>
      </c>
      <c r="J17103" t="s">
        <v>2890</v>
      </c>
      <c r="K17103">
        <v>120</v>
      </c>
      <c r="L17103">
        <f t="shared" si="126"/>
        <v>121</v>
      </c>
      <c r="N17103">
        <v>5</v>
      </c>
      <c r="O17103">
        <v>1.2937266666666656</v>
      </c>
      <c r="P17103">
        <v>0.99660412554943112</v>
      </c>
      <c r="R17103">
        <v>1.6570999999999999E-2</v>
      </c>
    </row>
    <row r="17104" spans="1:18">
      <c r="A17104" t="s">
        <v>256</v>
      </c>
      <c r="B17104" t="s">
        <v>255</v>
      </c>
      <c r="D17104">
        <v>2022</v>
      </c>
      <c r="E17104" t="s">
        <v>254</v>
      </c>
      <c r="F17104" t="s">
        <v>253</v>
      </c>
      <c r="G17104">
        <v>30.495000000000001</v>
      </c>
      <c r="H17104">
        <v>-115.995</v>
      </c>
      <c r="I17104" t="s">
        <v>62</v>
      </c>
      <c r="J17104" t="s">
        <v>2890</v>
      </c>
      <c r="K17104">
        <v>124</v>
      </c>
      <c r="L17104">
        <f t="shared" si="126"/>
        <v>125</v>
      </c>
      <c r="N17104">
        <v>2</v>
      </c>
      <c r="O17104">
        <v>1.4409466666666664</v>
      </c>
      <c r="P17104">
        <v>1.0391316819498568</v>
      </c>
    </row>
    <row r="17105" spans="1:19">
      <c r="A17105" t="s">
        <v>256</v>
      </c>
      <c r="B17105" t="s">
        <v>255</v>
      </c>
      <c r="D17105">
        <v>2022</v>
      </c>
      <c r="E17105" t="s">
        <v>254</v>
      </c>
      <c r="F17105" t="s">
        <v>253</v>
      </c>
      <c r="G17105">
        <v>30.495000000000001</v>
      </c>
      <c r="H17105">
        <v>-115.995</v>
      </c>
      <c r="I17105" t="s">
        <v>62</v>
      </c>
      <c r="J17105" t="s">
        <v>2890</v>
      </c>
      <c r="K17105">
        <v>125</v>
      </c>
      <c r="L17105">
        <f t="shared" si="126"/>
        <v>126</v>
      </c>
      <c r="N17105">
        <v>3</v>
      </c>
      <c r="O17105">
        <v>1.357213333333334</v>
      </c>
      <c r="P17105">
        <v>1.0904696878899678</v>
      </c>
      <c r="R17105">
        <v>1.7493999999999999E-2</v>
      </c>
    </row>
    <row r="17106" spans="1:19">
      <c r="A17106" t="s">
        <v>256</v>
      </c>
      <c r="B17106" t="s">
        <v>255</v>
      </c>
      <c r="D17106">
        <v>2022</v>
      </c>
      <c r="E17106" t="s">
        <v>254</v>
      </c>
      <c r="F17106" t="s">
        <v>253</v>
      </c>
      <c r="G17106">
        <v>30.495000000000001</v>
      </c>
      <c r="H17106">
        <v>-115.995</v>
      </c>
      <c r="I17106" t="s">
        <v>62</v>
      </c>
      <c r="J17106" t="s">
        <v>2890</v>
      </c>
      <c r="K17106">
        <v>130</v>
      </c>
      <c r="L17106">
        <f t="shared" si="126"/>
        <v>131</v>
      </c>
      <c r="N17106">
        <v>4</v>
      </c>
      <c r="O17106">
        <v>1.4465733333333333</v>
      </c>
      <c r="P17106">
        <v>1.0489155982412743</v>
      </c>
    </row>
    <row r="17107" spans="1:19">
      <c r="A17107" t="s">
        <v>256</v>
      </c>
      <c r="B17107" t="s">
        <v>255</v>
      </c>
      <c r="D17107">
        <v>2022</v>
      </c>
      <c r="E17107" t="s">
        <v>254</v>
      </c>
      <c r="F17107" t="s">
        <v>253</v>
      </c>
      <c r="G17107">
        <v>30.495000000000001</v>
      </c>
      <c r="H17107">
        <v>-115.995</v>
      </c>
      <c r="I17107" t="s">
        <v>62</v>
      </c>
      <c r="J17107" t="s">
        <v>2890</v>
      </c>
      <c r="K17107">
        <v>133</v>
      </c>
      <c r="L17107">
        <f t="shared" si="126"/>
        <v>134</v>
      </c>
      <c r="N17107">
        <v>3</v>
      </c>
      <c r="O17107">
        <v>1.5399733333333334</v>
      </c>
      <c r="P17107">
        <v>0.96062269476528384</v>
      </c>
      <c r="R17107">
        <v>0.66128600000000004</v>
      </c>
    </row>
    <row r="17108" spans="1:19">
      <c r="A17108" t="s">
        <v>256</v>
      </c>
      <c r="B17108" t="s">
        <v>255</v>
      </c>
      <c r="D17108">
        <v>2022</v>
      </c>
      <c r="E17108" t="s">
        <v>254</v>
      </c>
      <c r="F17108" t="s">
        <v>253</v>
      </c>
      <c r="G17108">
        <v>30.495000000000001</v>
      </c>
      <c r="H17108">
        <v>-115.995</v>
      </c>
      <c r="I17108" t="s">
        <v>62</v>
      </c>
      <c r="J17108" t="s">
        <v>2890</v>
      </c>
      <c r="K17108">
        <v>135</v>
      </c>
      <c r="L17108">
        <f t="shared" ref="L17108:L17114" si="127">K17108+1</f>
        <v>136</v>
      </c>
      <c r="N17108">
        <v>3</v>
      </c>
      <c r="O17108">
        <v>1.354493333333334</v>
      </c>
      <c r="P17108">
        <v>1.0291671178399127</v>
      </c>
      <c r="R17108">
        <v>0.78</v>
      </c>
    </row>
    <row r="17109" spans="1:19">
      <c r="A17109" t="s">
        <v>256</v>
      </c>
      <c r="B17109" t="s">
        <v>255</v>
      </c>
      <c r="D17109">
        <v>2022</v>
      </c>
      <c r="E17109" t="s">
        <v>254</v>
      </c>
      <c r="F17109" t="s">
        <v>253</v>
      </c>
      <c r="G17109">
        <v>30.495000000000001</v>
      </c>
      <c r="H17109">
        <v>-115.995</v>
      </c>
      <c r="I17109" t="s">
        <v>62</v>
      </c>
      <c r="J17109" t="s">
        <v>2890</v>
      </c>
      <c r="K17109">
        <v>140</v>
      </c>
      <c r="L17109">
        <f t="shared" si="127"/>
        <v>141</v>
      </c>
      <c r="N17109">
        <v>5</v>
      </c>
      <c r="O17109">
        <v>1.4232733333333332</v>
      </c>
      <c r="P17109">
        <v>1.2553222384081633</v>
      </c>
      <c r="R17109">
        <v>2.0050999999999999E-2</v>
      </c>
    </row>
    <row r="17110" spans="1:19">
      <c r="A17110" t="s">
        <v>256</v>
      </c>
      <c r="B17110" t="s">
        <v>255</v>
      </c>
      <c r="D17110">
        <v>2022</v>
      </c>
      <c r="E17110" t="s">
        <v>254</v>
      </c>
      <c r="F17110" t="s">
        <v>253</v>
      </c>
      <c r="G17110">
        <v>30.495000000000001</v>
      </c>
      <c r="H17110">
        <v>-115.995</v>
      </c>
      <c r="I17110" t="s">
        <v>62</v>
      </c>
      <c r="J17110" t="s">
        <v>2890</v>
      </c>
      <c r="K17110">
        <v>145</v>
      </c>
      <c r="L17110">
        <f t="shared" si="127"/>
        <v>146</v>
      </c>
      <c r="N17110">
        <v>5</v>
      </c>
      <c r="O17110">
        <v>1.464306666666668</v>
      </c>
      <c r="P17110">
        <v>1.1951048505322643</v>
      </c>
      <c r="R17110">
        <v>2.1510999999999999E-2</v>
      </c>
    </row>
    <row r="17111" spans="1:19">
      <c r="A17111" t="s">
        <v>256</v>
      </c>
      <c r="B17111" t="s">
        <v>255</v>
      </c>
      <c r="D17111">
        <v>2022</v>
      </c>
      <c r="E17111" t="s">
        <v>254</v>
      </c>
      <c r="F17111" t="s">
        <v>253</v>
      </c>
      <c r="G17111">
        <v>30.495000000000001</v>
      </c>
      <c r="H17111">
        <v>-115.995</v>
      </c>
      <c r="I17111" t="s">
        <v>62</v>
      </c>
      <c r="J17111" t="s">
        <v>2890</v>
      </c>
      <c r="K17111">
        <v>150</v>
      </c>
      <c r="L17111">
        <f t="shared" si="127"/>
        <v>151</v>
      </c>
      <c r="N17111">
        <v>5</v>
      </c>
      <c r="O17111">
        <v>1.6507666666666669</v>
      </c>
      <c r="P17111">
        <v>1.2055004745270472</v>
      </c>
      <c r="R17111">
        <v>9.9337999999999996E-2</v>
      </c>
    </row>
    <row r="17112" spans="1:19">
      <c r="A17112" t="s">
        <v>256</v>
      </c>
      <c r="B17112" t="s">
        <v>255</v>
      </c>
      <c r="D17112">
        <v>2022</v>
      </c>
      <c r="E17112" t="s">
        <v>254</v>
      </c>
      <c r="F17112" t="s">
        <v>253</v>
      </c>
      <c r="G17112">
        <v>30.495000000000001</v>
      </c>
      <c r="H17112">
        <v>-115.995</v>
      </c>
      <c r="I17112" t="s">
        <v>62</v>
      </c>
      <c r="J17112" t="s">
        <v>2890</v>
      </c>
      <c r="K17112">
        <v>155</v>
      </c>
      <c r="L17112">
        <f t="shared" si="127"/>
        <v>156</v>
      </c>
      <c r="N17112">
        <v>5</v>
      </c>
      <c r="O17112">
        <v>1.5076533333333337</v>
      </c>
      <c r="P17112">
        <v>1.1757786935989065</v>
      </c>
      <c r="R17112">
        <v>7.8056E-2</v>
      </c>
    </row>
    <row r="17113" spans="1:19">
      <c r="A17113" t="s">
        <v>256</v>
      </c>
      <c r="B17113" t="s">
        <v>255</v>
      </c>
      <c r="D17113">
        <v>2022</v>
      </c>
      <c r="E17113" t="s">
        <v>254</v>
      </c>
      <c r="F17113" t="s">
        <v>253</v>
      </c>
      <c r="G17113">
        <v>30.495000000000001</v>
      </c>
      <c r="H17113">
        <v>-115.995</v>
      </c>
      <c r="I17113" t="s">
        <v>62</v>
      </c>
      <c r="J17113" t="s">
        <v>2890</v>
      </c>
      <c r="K17113">
        <v>160</v>
      </c>
      <c r="L17113">
        <f t="shared" si="127"/>
        <v>161</v>
      </c>
      <c r="N17113">
        <v>5</v>
      </c>
      <c r="O17113">
        <v>1.4808466666666658</v>
      </c>
      <c r="P17113">
        <v>1.1898598549478236</v>
      </c>
      <c r="R17113">
        <v>2.3283999999999999E-2</v>
      </c>
    </row>
    <row r="17114" spans="1:19">
      <c r="A17114" t="s">
        <v>256</v>
      </c>
      <c r="B17114" t="s">
        <v>255</v>
      </c>
      <c r="D17114">
        <v>2022</v>
      </c>
      <c r="E17114" t="s">
        <v>254</v>
      </c>
      <c r="F17114" t="s">
        <v>253</v>
      </c>
      <c r="G17114">
        <v>30.495000000000001</v>
      </c>
      <c r="H17114">
        <v>-115.995</v>
      </c>
      <c r="I17114" t="s">
        <v>62</v>
      </c>
      <c r="J17114" t="s">
        <v>2890</v>
      </c>
      <c r="K17114">
        <v>165</v>
      </c>
      <c r="L17114">
        <f t="shared" si="127"/>
        <v>166</v>
      </c>
      <c r="N17114">
        <v>3</v>
      </c>
      <c r="O17114">
        <v>1.2776266666666676</v>
      </c>
      <c r="P17114">
        <v>1.1923149172423879</v>
      </c>
      <c r="R17114">
        <v>1.9913E-2</v>
      </c>
    </row>
    <row r="17115" spans="1:19">
      <c r="A17115" t="s">
        <v>283</v>
      </c>
      <c r="B17115" t="s">
        <v>282</v>
      </c>
      <c r="D17115">
        <v>2021</v>
      </c>
      <c r="E17115" t="s">
        <v>281</v>
      </c>
      <c r="F17115" t="s">
        <v>97</v>
      </c>
      <c r="G17115">
        <v>36.998872220000003</v>
      </c>
      <c r="H17115">
        <v>-8.0049555560000005</v>
      </c>
      <c r="I17115" t="s">
        <v>62</v>
      </c>
      <c r="J17115" t="s">
        <v>86</v>
      </c>
      <c r="M17115">
        <v>1.3333333333333333</v>
      </c>
      <c r="N17115">
        <f t="shared" ref="N17115:N17161" si="128">2*1.3333</f>
        <v>2.6665999999999999</v>
      </c>
      <c r="O17115">
        <v>0.57302727272727294</v>
      </c>
      <c r="P17115">
        <v>7.4014537321778096E-2</v>
      </c>
      <c r="R17115">
        <v>1.3721799999999999E-2</v>
      </c>
      <c r="S17115">
        <v>1.47782E-2</v>
      </c>
    </row>
    <row r="17116" spans="1:19">
      <c r="A17116" t="s">
        <v>283</v>
      </c>
      <c r="B17116" t="s">
        <v>282</v>
      </c>
      <c r="D17116">
        <v>2021</v>
      </c>
      <c r="E17116" t="s">
        <v>281</v>
      </c>
      <c r="F17116" t="s">
        <v>97</v>
      </c>
      <c r="G17116">
        <v>36.998872220000003</v>
      </c>
      <c r="H17116">
        <v>-8.0049555560000005</v>
      </c>
      <c r="I17116" t="s">
        <v>62</v>
      </c>
      <c r="J17116" t="s">
        <v>86</v>
      </c>
      <c r="M17116">
        <v>4</v>
      </c>
      <c r="N17116">
        <f t="shared" si="128"/>
        <v>2.6665999999999999</v>
      </c>
      <c r="O17116">
        <v>0.57431999999999994</v>
      </c>
      <c r="P17116">
        <v>4.2821293181696897E-2</v>
      </c>
    </row>
    <row r="17117" spans="1:19">
      <c r="A17117" t="s">
        <v>283</v>
      </c>
      <c r="B17117" t="s">
        <v>282</v>
      </c>
      <c r="D17117">
        <v>2021</v>
      </c>
      <c r="E17117" t="s">
        <v>281</v>
      </c>
      <c r="F17117" t="s">
        <v>97</v>
      </c>
      <c r="G17117">
        <v>36.998872220000003</v>
      </c>
      <c r="H17117">
        <v>-8.0049555560000005</v>
      </c>
      <c r="I17117" t="s">
        <v>62</v>
      </c>
      <c r="J17117" t="s">
        <v>86</v>
      </c>
      <c r="M17117">
        <v>6.666666666666667</v>
      </c>
      <c r="N17117">
        <f t="shared" si="128"/>
        <v>2.6665999999999999</v>
      </c>
      <c r="O17117">
        <v>0.66973333333333351</v>
      </c>
      <c r="P17117">
        <v>4.2528652778778903E-2</v>
      </c>
      <c r="R17117">
        <v>9.4535999999999995E-3</v>
      </c>
      <c r="S17117">
        <v>8.5463999999999991E-3</v>
      </c>
    </row>
    <row r="17118" spans="1:19">
      <c r="A17118" t="s">
        <v>283</v>
      </c>
      <c r="B17118" t="s">
        <v>282</v>
      </c>
      <c r="D17118">
        <v>2021</v>
      </c>
      <c r="E17118" t="s">
        <v>281</v>
      </c>
      <c r="F17118" t="s">
        <v>97</v>
      </c>
      <c r="G17118">
        <v>36.998872220000003</v>
      </c>
      <c r="H17118">
        <v>-8.0049555560000005</v>
      </c>
      <c r="I17118" t="s">
        <v>62</v>
      </c>
      <c r="J17118" t="s">
        <v>86</v>
      </c>
      <c r="M17118">
        <v>9.3333333333333339</v>
      </c>
      <c r="N17118">
        <f t="shared" si="128"/>
        <v>2.6665999999999999</v>
      </c>
      <c r="O17118">
        <v>0.78285000000000005</v>
      </c>
      <c r="P17118">
        <v>2.1795296455780201E-2</v>
      </c>
    </row>
    <row r="17119" spans="1:19">
      <c r="A17119" t="s">
        <v>283</v>
      </c>
      <c r="B17119" t="s">
        <v>282</v>
      </c>
      <c r="D17119">
        <v>2021</v>
      </c>
      <c r="E17119" t="s">
        <v>281</v>
      </c>
      <c r="F17119" t="s">
        <v>97</v>
      </c>
      <c r="G17119">
        <v>36.998872220000003</v>
      </c>
      <c r="H17119">
        <v>-8.0049555560000005</v>
      </c>
      <c r="I17119" t="s">
        <v>62</v>
      </c>
      <c r="J17119" t="s">
        <v>86</v>
      </c>
      <c r="M17119">
        <v>12</v>
      </c>
      <c r="N17119">
        <f t="shared" si="128"/>
        <v>2.6665999999999999</v>
      </c>
      <c r="O17119">
        <v>0.91383333333332994</v>
      </c>
      <c r="P17119">
        <v>3.3288075284423402E-2</v>
      </c>
      <c r="R17119">
        <v>6.1879999999999999E-3</v>
      </c>
      <c r="S17119">
        <v>1.2212000000000001E-2</v>
      </c>
    </row>
    <row r="17120" spans="1:19">
      <c r="A17120" t="s">
        <v>283</v>
      </c>
      <c r="B17120" t="s">
        <v>282</v>
      </c>
      <c r="D17120">
        <v>2021</v>
      </c>
      <c r="E17120" t="s">
        <v>281</v>
      </c>
      <c r="F17120" t="s">
        <v>97</v>
      </c>
      <c r="G17120">
        <v>36.998872220000003</v>
      </c>
      <c r="H17120">
        <v>-8.0049555560000005</v>
      </c>
      <c r="I17120" t="s">
        <v>62</v>
      </c>
      <c r="J17120" t="s">
        <v>86</v>
      </c>
      <c r="M17120">
        <v>14.666666666666666</v>
      </c>
      <c r="N17120">
        <f t="shared" si="128"/>
        <v>2.6665999999999999</v>
      </c>
      <c r="O17120">
        <v>0.86162307692307749</v>
      </c>
      <c r="P17120">
        <v>1.8596605038382601E-2</v>
      </c>
    </row>
    <row r="17121" spans="1:19">
      <c r="A17121" t="s">
        <v>283</v>
      </c>
      <c r="B17121" t="s">
        <v>282</v>
      </c>
      <c r="D17121">
        <v>2021</v>
      </c>
      <c r="E17121" t="s">
        <v>281</v>
      </c>
      <c r="F17121" t="s">
        <v>97</v>
      </c>
      <c r="G17121">
        <v>36.998872220000003</v>
      </c>
      <c r="H17121">
        <v>-8.0049555560000005</v>
      </c>
      <c r="I17121" t="s">
        <v>62</v>
      </c>
      <c r="J17121" t="s">
        <v>86</v>
      </c>
      <c r="M17121">
        <v>17.333333333333332</v>
      </c>
      <c r="N17121">
        <f t="shared" si="128"/>
        <v>2.6665999999999999</v>
      </c>
      <c r="O17121">
        <v>0.87908181818181763</v>
      </c>
      <c r="P17121">
        <v>1.10836456422933E-2</v>
      </c>
      <c r="R17121">
        <v>5.8691999999999998E-3</v>
      </c>
      <c r="S17121">
        <v>1.3230799999999999E-2</v>
      </c>
    </row>
    <row r="17122" spans="1:19">
      <c r="A17122" t="s">
        <v>283</v>
      </c>
      <c r="B17122" t="s">
        <v>282</v>
      </c>
      <c r="D17122">
        <v>2021</v>
      </c>
      <c r="E17122" t="s">
        <v>281</v>
      </c>
      <c r="F17122" t="s">
        <v>97</v>
      </c>
      <c r="G17122">
        <v>36.998872220000003</v>
      </c>
      <c r="H17122">
        <v>-8.0049555560000005</v>
      </c>
      <c r="I17122" t="s">
        <v>62</v>
      </c>
      <c r="J17122" t="s">
        <v>86</v>
      </c>
      <c r="M17122">
        <v>20</v>
      </c>
      <c r="N17122">
        <f t="shared" si="128"/>
        <v>2.6665999999999999</v>
      </c>
      <c r="O17122">
        <v>0.85538000000000258</v>
      </c>
      <c r="P17122">
        <v>1.9057714958775E-2</v>
      </c>
    </row>
    <row r="17123" spans="1:19">
      <c r="A17123" t="s">
        <v>283</v>
      </c>
      <c r="B17123" t="s">
        <v>282</v>
      </c>
      <c r="D17123">
        <v>2021</v>
      </c>
      <c r="E17123" t="s">
        <v>281</v>
      </c>
      <c r="F17123" t="s">
        <v>97</v>
      </c>
      <c r="G17123">
        <v>36.998872220000003</v>
      </c>
      <c r="H17123">
        <v>-8.0049555560000005</v>
      </c>
      <c r="I17123" t="s">
        <v>62</v>
      </c>
      <c r="J17123" t="s">
        <v>86</v>
      </c>
      <c r="M17123">
        <v>22.666666666666668</v>
      </c>
      <c r="N17123">
        <f t="shared" si="128"/>
        <v>2.6665999999999999</v>
      </c>
      <c r="O17123">
        <v>0.84973846153846488</v>
      </c>
      <c r="P17123">
        <v>2.8151494320599602E-2</v>
      </c>
      <c r="R17123">
        <v>6.3217999999999998E-3</v>
      </c>
      <c r="S17123">
        <v>1.47782E-2</v>
      </c>
    </row>
    <row r="17124" spans="1:19">
      <c r="A17124" t="s">
        <v>283</v>
      </c>
      <c r="B17124" t="s">
        <v>282</v>
      </c>
      <c r="D17124">
        <v>2021</v>
      </c>
      <c r="E17124" t="s">
        <v>281</v>
      </c>
      <c r="F17124" t="s">
        <v>97</v>
      </c>
      <c r="G17124">
        <v>36.998872220000003</v>
      </c>
      <c r="H17124">
        <v>-8.0049555560000005</v>
      </c>
      <c r="I17124" t="s">
        <v>62</v>
      </c>
      <c r="J17124" t="s">
        <v>86</v>
      </c>
      <c r="M17124">
        <v>25.333333333333332</v>
      </c>
      <c r="N17124">
        <f t="shared" si="128"/>
        <v>2.6665999999999999</v>
      </c>
      <c r="O17124">
        <v>1.0814499999999976</v>
      </c>
      <c r="P17124">
        <v>1.0445504245667101E-2</v>
      </c>
    </row>
    <row r="17125" spans="1:19">
      <c r="A17125" t="s">
        <v>283</v>
      </c>
      <c r="B17125" t="s">
        <v>282</v>
      </c>
      <c r="D17125">
        <v>2021</v>
      </c>
      <c r="E17125" t="s">
        <v>281</v>
      </c>
      <c r="F17125" t="s">
        <v>97</v>
      </c>
      <c r="G17125">
        <v>36.998872220000003</v>
      </c>
      <c r="H17125">
        <v>-8.0049555560000005</v>
      </c>
      <c r="I17125" t="s">
        <v>62</v>
      </c>
      <c r="J17125" t="s">
        <v>86</v>
      </c>
      <c r="M17125">
        <v>28</v>
      </c>
      <c r="N17125">
        <f t="shared" si="128"/>
        <v>2.6665999999999999</v>
      </c>
      <c r="O17125">
        <v>0.89628461538461257</v>
      </c>
      <c r="P17125">
        <v>3.5732780942516897E-2</v>
      </c>
      <c r="R17125">
        <v>8.7714000000000004E-3</v>
      </c>
      <c r="S17125">
        <v>1.0228599999999999E-2</v>
      </c>
    </row>
    <row r="17126" spans="1:19">
      <c r="A17126" t="s">
        <v>283</v>
      </c>
      <c r="B17126" t="s">
        <v>282</v>
      </c>
      <c r="D17126">
        <v>2021</v>
      </c>
      <c r="E17126" t="s">
        <v>281</v>
      </c>
      <c r="F17126" t="s">
        <v>97</v>
      </c>
      <c r="G17126">
        <v>36.998872220000003</v>
      </c>
      <c r="H17126">
        <v>-8.0049555560000005</v>
      </c>
      <c r="I17126" t="s">
        <v>62</v>
      </c>
      <c r="J17126" t="s">
        <v>86</v>
      </c>
      <c r="M17126">
        <v>30.666666666666668</v>
      </c>
      <c r="N17126">
        <f t="shared" si="128"/>
        <v>2.6665999999999999</v>
      </c>
      <c r="O17126">
        <v>0.85862499999999753</v>
      </c>
      <c r="P17126">
        <v>1.26351132447797E-2</v>
      </c>
    </row>
    <row r="17127" spans="1:19">
      <c r="A17127" t="s">
        <v>283</v>
      </c>
      <c r="B17127" t="s">
        <v>282</v>
      </c>
      <c r="D17127">
        <v>2021</v>
      </c>
      <c r="E17127" t="s">
        <v>281</v>
      </c>
      <c r="F17127" t="s">
        <v>97</v>
      </c>
      <c r="G17127">
        <v>36.998872220000003</v>
      </c>
      <c r="H17127">
        <v>-8.0049555560000005</v>
      </c>
      <c r="I17127" t="s">
        <v>62</v>
      </c>
      <c r="J17127" t="s">
        <v>86</v>
      </c>
      <c r="M17127">
        <v>33.333333333333336</v>
      </c>
      <c r="N17127">
        <f t="shared" si="128"/>
        <v>2.6665999999999999</v>
      </c>
      <c r="O17127">
        <v>1.0814666666666701</v>
      </c>
      <c r="P17127">
        <v>1.76459330143541E-2</v>
      </c>
      <c r="R17127">
        <v>3.5217E-3</v>
      </c>
      <c r="S17127">
        <v>1.1378299999999999E-2</v>
      </c>
    </row>
    <row r="17128" spans="1:19">
      <c r="A17128" t="s">
        <v>283</v>
      </c>
      <c r="B17128" t="s">
        <v>282</v>
      </c>
      <c r="D17128">
        <v>2021</v>
      </c>
      <c r="E17128" t="s">
        <v>281</v>
      </c>
      <c r="F17128" t="s">
        <v>97</v>
      </c>
      <c r="G17128">
        <v>36.998872220000003</v>
      </c>
      <c r="H17128">
        <v>-8.0049555560000005</v>
      </c>
      <c r="I17128" t="s">
        <v>62</v>
      </c>
      <c r="J17128" t="s">
        <v>86</v>
      </c>
      <c r="M17128">
        <v>36</v>
      </c>
      <c r="N17128">
        <f t="shared" si="128"/>
        <v>2.6665999999999999</v>
      </c>
      <c r="O17128">
        <v>0.86972499999999742</v>
      </c>
      <c r="P17128">
        <v>1.28127083514509E-2</v>
      </c>
    </row>
    <row r="17129" spans="1:19">
      <c r="A17129" t="s">
        <v>283</v>
      </c>
      <c r="B17129" t="s">
        <v>282</v>
      </c>
      <c r="D17129">
        <v>2021</v>
      </c>
      <c r="E17129" t="s">
        <v>281</v>
      </c>
      <c r="F17129" t="s">
        <v>97</v>
      </c>
      <c r="G17129">
        <v>36.998872220000003</v>
      </c>
      <c r="H17129">
        <v>-8.0049555560000005</v>
      </c>
      <c r="I17129" t="s">
        <v>62</v>
      </c>
      <c r="J17129" t="s">
        <v>86</v>
      </c>
      <c r="M17129">
        <v>38.666666666666664</v>
      </c>
      <c r="N17129">
        <f t="shared" si="128"/>
        <v>2.6665999999999999</v>
      </c>
      <c r="O17129">
        <v>0.774675</v>
      </c>
      <c r="P17129">
        <v>3.7817505258048903E-2</v>
      </c>
      <c r="R17129">
        <v>9.2341000000000003E-3</v>
      </c>
      <c r="S17129">
        <v>1.3265900000000001E-2</v>
      </c>
    </row>
    <row r="17130" spans="1:19">
      <c r="A17130" t="s">
        <v>283</v>
      </c>
      <c r="B17130" t="s">
        <v>282</v>
      </c>
      <c r="D17130">
        <v>2021</v>
      </c>
      <c r="E17130" t="s">
        <v>281</v>
      </c>
      <c r="F17130" t="s">
        <v>97</v>
      </c>
      <c r="G17130">
        <v>36.998872220000003</v>
      </c>
      <c r="H17130">
        <v>-8.0049555560000005</v>
      </c>
      <c r="I17130" t="s">
        <v>62</v>
      </c>
      <c r="J17130" t="s">
        <v>86</v>
      </c>
      <c r="M17130">
        <v>41.333333333333336</v>
      </c>
      <c r="N17130">
        <f t="shared" si="128"/>
        <v>2.6665999999999999</v>
      </c>
      <c r="O17130">
        <v>0.88403333333333245</v>
      </c>
      <c r="P17130">
        <v>1.4247619047619E-2</v>
      </c>
    </row>
    <row r="17131" spans="1:19">
      <c r="A17131" t="s">
        <v>283</v>
      </c>
      <c r="B17131" t="s">
        <v>282</v>
      </c>
      <c r="D17131">
        <v>2021</v>
      </c>
      <c r="E17131" t="s">
        <v>281</v>
      </c>
      <c r="F17131" t="s">
        <v>97</v>
      </c>
      <c r="G17131">
        <v>36.998872220000003</v>
      </c>
      <c r="H17131">
        <v>-8.0049555560000005</v>
      </c>
      <c r="I17131" t="s">
        <v>62</v>
      </c>
      <c r="J17131" t="s">
        <v>86</v>
      </c>
      <c r="M17131">
        <v>44</v>
      </c>
      <c r="N17131">
        <f t="shared" si="128"/>
        <v>2.6665999999999999</v>
      </c>
      <c r="O17131">
        <v>0.86725384615384504</v>
      </c>
      <c r="P17131">
        <v>2.8676214866103899E-2</v>
      </c>
      <c r="R17131">
        <v>1.1904E-2</v>
      </c>
      <c r="S17131">
        <v>3.2959999999999999E-3</v>
      </c>
    </row>
    <row r="17132" spans="1:19">
      <c r="A17132" t="s">
        <v>283</v>
      </c>
      <c r="B17132" t="s">
        <v>282</v>
      </c>
      <c r="D17132">
        <v>2021</v>
      </c>
      <c r="E17132" t="s">
        <v>281</v>
      </c>
      <c r="F17132" t="s">
        <v>97</v>
      </c>
      <c r="G17132">
        <v>36.998872220000003</v>
      </c>
      <c r="H17132">
        <v>-8.0049555560000005</v>
      </c>
      <c r="I17132" t="s">
        <v>62</v>
      </c>
      <c r="J17132" t="s">
        <v>86</v>
      </c>
      <c r="M17132">
        <v>46.666666666666664</v>
      </c>
      <c r="N17132">
        <f t="shared" si="128"/>
        <v>2.6665999999999999</v>
      </c>
      <c r="O17132">
        <v>0.86102307692307756</v>
      </c>
      <c r="P17132">
        <v>1.6591415982157399E-2</v>
      </c>
    </row>
    <row r="17133" spans="1:19">
      <c r="A17133" t="s">
        <v>283</v>
      </c>
      <c r="B17133" t="s">
        <v>282</v>
      </c>
      <c r="D17133">
        <v>2021</v>
      </c>
      <c r="E17133" t="s">
        <v>281</v>
      </c>
      <c r="F17133" t="s">
        <v>97</v>
      </c>
      <c r="G17133">
        <v>36.998872220000003</v>
      </c>
      <c r="H17133">
        <v>-8.0049555560000005</v>
      </c>
      <c r="I17133" t="s">
        <v>62</v>
      </c>
      <c r="J17133" t="s">
        <v>86</v>
      </c>
      <c r="M17133">
        <v>49.333333333333336</v>
      </c>
      <c r="N17133">
        <f t="shared" si="128"/>
        <v>2.6665999999999999</v>
      </c>
      <c r="O17133">
        <v>0.97433076923076756</v>
      </c>
      <c r="P17133">
        <v>1.58757303691037E-2</v>
      </c>
      <c r="R17133">
        <v>5.7218E-3</v>
      </c>
      <c r="S17133">
        <v>6.9782000000000004E-3</v>
      </c>
    </row>
    <row r="17134" spans="1:19">
      <c r="A17134" t="s">
        <v>283</v>
      </c>
      <c r="B17134" t="s">
        <v>282</v>
      </c>
      <c r="D17134">
        <v>2021</v>
      </c>
      <c r="E17134" t="s">
        <v>281</v>
      </c>
      <c r="F17134" t="s">
        <v>97</v>
      </c>
      <c r="G17134">
        <v>36.998872220000003</v>
      </c>
      <c r="H17134">
        <v>-8.0049555560000005</v>
      </c>
      <c r="I17134" t="s">
        <v>62</v>
      </c>
      <c r="J17134" t="s">
        <v>86</v>
      </c>
      <c r="M17134">
        <v>52</v>
      </c>
      <c r="N17134">
        <f t="shared" si="128"/>
        <v>2.6665999999999999</v>
      </c>
      <c r="O17134">
        <v>0.92159999999999997</v>
      </c>
      <c r="P17134">
        <v>1.1847951291755801E-2</v>
      </c>
    </row>
    <row r="17135" spans="1:19">
      <c r="A17135" t="s">
        <v>283</v>
      </c>
      <c r="B17135" t="s">
        <v>282</v>
      </c>
      <c r="D17135">
        <v>2021</v>
      </c>
      <c r="E17135" t="s">
        <v>281</v>
      </c>
      <c r="F17135" t="s">
        <v>97</v>
      </c>
      <c r="G17135">
        <v>36.998872220000003</v>
      </c>
      <c r="H17135">
        <v>-8.0049555560000005</v>
      </c>
      <c r="I17135" t="s">
        <v>62</v>
      </c>
      <c r="J17135" t="s">
        <v>86</v>
      </c>
      <c r="M17135">
        <v>54.666666666666664</v>
      </c>
      <c r="N17135">
        <f t="shared" si="128"/>
        <v>2.6665999999999999</v>
      </c>
      <c r="O17135">
        <v>0.92836363636363495</v>
      </c>
      <c r="P17135">
        <v>2.8683934828944099E-2</v>
      </c>
      <c r="R17135">
        <v>6.4930500000000002E-3</v>
      </c>
      <c r="S17135">
        <v>8.1069499999999999E-3</v>
      </c>
    </row>
    <row r="17136" spans="1:19">
      <c r="A17136" t="s">
        <v>283</v>
      </c>
      <c r="B17136" t="s">
        <v>282</v>
      </c>
      <c r="D17136">
        <v>2021</v>
      </c>
      <c r="E17136" t="s">
        <v>281</v>
      </c>
      <c r="F17136" t="s">
        <v>97</v>
      </c>
      <c r="G17136">
        <v>36.998872220000003</v>
      </c>
      <c r="H17136">
        <v>-8.0049555560000005</v>
      </c>
      <c r="I17136" t="s">
        <v>62</v>
      </c>
      <c r="J17136" t="s">
        <v>86</v>
      </c>
      <c r="M17136">
        <v>57.333333333333336</v>
      </c>
      <c r="N17136">
        <f t="shared" si="128"/>
        <v>2.6665999999999999</v>
      </c>
      <c r="O17136">
        <v>0.89923636363636494</v>
      </c>
      <c r="P17136">
        <v>1.19422890397672E-2</v>
      </c>
    </row>
    <row r="17137" spans="1:19">
      <c r="A17137" t="s">
        <v>283</v>
      </c>
      <c r="B17137" t="s">
        <v>282</v>
      </c>
      <c r="D17137">
        <v>2021</v>
      </c>
      <c r="E17137" t="s">
        <v>281</v>
      </c>
      <c r="F17137" t="s">
        <v>97</v>
      </c>
      <c r="G17137">
        <v>36.998872220000003</v>
      </c>
      <c r="H17137">
        <v>-8.0049555560000005</v>
      </c>
      <c r="I17137" t="s">
        <v>62</v>
      </c>
      <c r="J17137" t="s">
        <v>86</v>
      </c>
      <c r="M17137">
        <v>60</v>
      </c>
      <c r="N17137">
        <f t="shared" si="128"/>
        <v>2.6665999999999999</v>
      </c>
      <c r="O17137">
        <v>1.0457538461538449</v>
      </c>
      <c r="P17137">
        <v>1.6733209572006299E-2</v>
      </c>
      <c r="R17137">
        <v>3.8471999999999998E-3</v>
      </c>
      <c r="S17137">
        <v>8.6528000000000004E-3</v>
      </c>
    </row>
    <row r="17138" spans="1:19">
      <c r="A17138" t="s">
        <v>283</v>
      </c>
      <c r="B17138" t="s">
        <v>282</v>
      </c>
      <c r="D17138">
        <v>2021</v>
      </c>
      <c r="E17138" t="s">
        <v>281</v>
      </c>
      <c r="F17138" t="s">
        <v>97</v>
      </c>
      <c r="G17138">
        <v>36.998872220000003</v>
      </c>
      <c r="H17138">
        <v>-8.0049555560000005</v>
      </c>
      <c r="I17138" t="s">
        <v>62</v>
      </c>
      <c r="J17138" t="s">
        <v>86</v>
      </c>
      <c r="M17138">
        <v>62.666666666666664</v>
      </c>
      <c r="N17138">
        <f t="shared" si="128"/>
        <v>2.6665999999999999</v>
      </c>
      <c r="O17138">
        <v>1.0136499999999975</v>
      </c>
      <c r="P17138">
        <v>6.0716151989449298E-3</v>
      </c>
    </row>
    <row r="17139" spans="1:19">
      <c r="A17139" t="s">
        <v>283</v>
      </c>
      <c r="B17139" t="s">
        <v>282</v>
      </c>
      <c r="D17139">
        <v>2021</v>
      </c>
      <c r="E17139" t="s">
        <v>281</v>
      </c>
      <c r="F17139" t="s">
        <v>97</v>
      </c>
      <c r="G17139">
        <v>36.998872220000003</v>
      </c>
      <c r="H17139">
        <v>-8.0049555560000005</v>
      </c>
      <c r="I17139" t="s">
        <v>62</v>
      </c>
      <c r="J17139" t="s">
        <v>86</v>
      </c>
      <c r="M17139">
        <v>65.333333333333329</v>
      </c>
      <c r="N17139">
        <f t="shared" si="128"/>
        <v>2.6665999999999999</v>
      </c>
      <c r="O17139">
        <v>1.1175461538461551</v>
      </c>
      <c r="P17139">
        <v>1.1105585943974801E-2</v>
      </c>
      <c r="R17139">
        <v>2.9047000000000001E-3</v>
      </c>
      <c r="S17139">
        <v>5.2953000000000002E-3</v>
      </c>
    </row>
    <row r="17140" spans="1:19">
      <c r="A17140" t="s">
        <v>283</v>
      </c>
      <c r="B17140" t="s">
        <v>282</v>
      </c>
      <c r="D17140">
        <v>2021</v>
      </c>
      <c r="E17140" t="s">
        <v>281</v>
      </c>
      <c r="F17140" t="s">
        <v>97</v>
      </c>
      <c r="G17140">
        <v>36.998872220000003</v>
      </c>
      <c r="H17140">
        <v>-8.0049555560000005</v>
      </c>
      <c r="I17140" t="s">
        <v>62</v>
      </c>
      <c r="J17140" t="s">
        <v>86</v>
      </c>
      <c r="M17140">
        <v>68</v>
      </c>
      <c r="N17140">
        <f t="shared" si="128"/>
        <v>2.6665999999999999</v>
      </c>
      <c r="O17140">
        <v>1.0417400000000026</v>
      </c>
      <c r="P17140">
        <v>1.4184956066039E-3</v>
      </c>
    </row>
    <row r="17141" spans="1:19">
      <c r="A17141" t="s">
        <v>283</v>
      </c>
      <c r="B17141" t="s">
        <v>282</v>
      </c>
      <c r="D17141">
        <v>2021</v>
      </c>
      <c r="E17141" t="s">
        <v>281</v>
      </c>
      <c r="F17141" t="s">
        <v>97</v>
      </c>
      <c r="G17141">
        <v>36.998872220000003</v>
      </c>
      <c r="H17141">
        <v>-8.0049555560000005</v>
      </c>
      <c r="I17141" t="s">
        <v>62</v>
      </c>
      <c r="J17141" t="s">
        <v>86</v>
      </c>
      <c r="M17141">
        <v>70.666666666666671</v>
      </c>
      <c r="N17141">
        <f t="shared" si="128"/>
        <v>2.6665999999999999</v>
      </c>
      <c r="O17141">
        <v>1.06263</v>
      </c>
      <c r="P17141">
        <v>3.9377886059095198E-3</v>
      </c>
    </row>
    <row r="17142" spans="1:19">
      <c r="A17142" t="s">
        <v>283</v>
      </c>
      <c r="B17142" t="s">
        <v>282</v>
      </c>
      <c r="D17142">
        <v>2021</v>
      </c>
      <c r="E17142" t="s">
        <v>281</v>
      </c>
      <c r="F17142" t="s">
        <v>97</v>
      </c>
      <c r="G17142">
        <v>36.998872220000003</v>
      </c>
      <c r="H17142">
        <v>-8.0049555560000005</v>
      </c>
      <c r="I17142" t="s">
        <v>62</v>
      </c>
      <c r="J17142" t="s">
        <v>86</v>
      </c>
      <c r="M17142">
        <v>73.333333333333329</v>
      </c>
      <c r="N17142">
        <f t="shared" si="128"/>
        <v>2.6665999999999999</v>
      </c>
      <c r="O17142">
        <v>1.2055199999999999</v>
      </c>
      <c r="P17142">
        <v>5.1468742154155596E-3</v>
      </c>
    </row>
    <row r="17143" spans="1:19">
      <c r="A17143" t="s">
        <v>283</v>
      </c>
      <c r="B17143" t="s">
        <v>282</v>
      </c>
      <c r="D17143">
        <v>2021</v>
      </c>
      <c r="E17143" t="s">
        <v>281</v>
      </c>
      <c r="F17143" t="s">
        <v>97</v>
      </c>
      <c r="G17143">
        <v>36.998872220000003</v>
      </c>
      <c r="H17143">
        <v>-8.0049555560000005</v>
      </c>
      <c r="I17143" t="s">
        <v>62</v>
      </c>
      <c r="J17143" t="s">
        <v>86</v>
      </c>
      <c r="M17143">
        <v>76</v>
      </c>
      <c r="N17143">
        <f t="shared" si="128"/>
        <v>2.6665999999999999</v>
      </c>
      <c r="O17143">
        <v>0.83730000000000004</v>
      </c>
      <c r="P17143">
        <v>1.50966002695821E-2</v>
      </c>
    </row>
    <row r="17144" spans="1:19">
      <c r="A17144" t="s">
        <v>283</v>
      </c>
      <c r="B17144" t="s">
        <v>282</v>
      </c>
      <c r="D17144">
        <v>2021</v>
      </c>
      <c r="E17144" t="s">
        <v>281</v>
      </c>
      <c r="F17144" t="s">
        <v>97</v>
      </c>
      <c r="G17144">
        <v>36.998872220000003</v>
      </c>
      <c r="H17144">
        <v>-8.0049555560000005</v>
      </c>
      <c r="I17144" t="s">
        <v>62</v>
      </c>
      <c r="J17144" t="s">
        <v>86</v>
      </c>
      <c r="M17144">
        <v>78.666666666666671</v>
      </c>
      <c r="N17144">
        <f t="shared" si="128"/>
        <v>2.6665999999999999</v>
      </c>
      <c r="O17144">
        <v>0.88973999999999998</v>
      </c>
      <c r="P17144">
        <v>5.0452642501878598E-3</v>
      </c>
    </row>
    <row r="17145" spans="1:19">
      <c r="A17145" t="s">
        <v>283</v>
      </c>
      <c r="B17145" t="s">
        <v>282</v>
      </c>
      <c r="D17145">
        <v>2021</v>
      </c>
      <c r="E17145" t="s">
        <v>281</v>
      </c>
      <c r="F17145" t="s">
        <v>97</v>
      </c>
      <c r="G17145">
        <v>36.998872220000003</v>
      </c>
      <c r="H17145">
        <v>-8.0049555560000005</v>
      </c>
      <c r="I17145" t="s">
        <v>62</v>
      </c>
      <c r="J17145" t="s">
        <v>86</v>
      </c>
      <c r="M17145">
        <v>81.333333333333329</v>
      </c>
      <c r="N17145">
        <f t="shared" si="128"/>
        <v>2.6665999999999999</v>
      </c>
      <c r="O17145">
        <v>1.0228909090909126</v>
      </c>
      <c r="P17145">
        <v>9.6808795923840792E-3</v>
      </c>
    </row>
    <row r="17146" spans="1:19">
      <c r="A17146" t="s">
        <v>283</v>
      </c>
      <c r="B17146" t="s">
        <v>282</v>
      </c>
      <c r="D17146">
        <v>2021</v>
      </c>
      <c r="E17146" t="s">
        <v>281</v>
      </c>
      <c r="F17146" t="s">
        <v>97</v>
      </c>
      <c r="G17146">
        <v>36.998872220000003</v>
      </c>
      <c r="H17146">
        <v>-8.0049555560000005</v>
      </c>
      <c r="I17146" t="s">
        <v>62</v>
      </c>
      <c r="J17146" t="s">
        <v>86</v>
      </c>
      <c r="M17146">
        <v>84</v>
      </c>
      <c r="N17146">
        <f t="shared" si="128"/>
        <v>2.6665999999999999</v>
      </c>
      <c r="O17146">
        <v>1.0211999999999999</v>
      </c>
      <c r="P17146">
        <v>8.4911997850328196E-3</v>
      </c>
    </row>
    <row r="17147" spans="1:19">
      <c r="A17147" t="s">
        <v>283</v>
      </c>
      <c r="B17147" t="s">
        <v>282</v>
      </c>
      <c r="D17147">
        <v>2021</v>
      </c>
      <c r="E17147" t="s">
        <v>281</v>
      </c>
      <c r="F17147" t="s">
        <v>97</v>
      </c>
      <c r="G17147">
        <v>36.998872220000003</v>
      </c>
      <c r="H17147">
        <v>-8.0049555560000005</v>
      </c>
      <c r="I17147" t="s">
        <v>62</v>
      </c>
      <c r="J17147" t="s">
        <v>86</v>
      </c>
      <c r="M17147">
        <v>86.666666666666671</v>
      </c>
      <c r="N17147">
        <f t="shared" si="128"/>
        <v>2.6665999999999999</v>
      </c>
      <c r="O17147">
        <v>0.91811250000000011</v>
      </c>
      <c r="P17147">
        <v>7.38654147104853E-3</v>
      </c>
    </row>
    <row r="17148" spans="1:19">
      <c r="A17148" t="s">
        <v>283</v>
      </c>
      <c r="B17148" t="s">
        <v>282</v>
      </c>
      <c r="D17148">
        <v>2021</v>
      </c>
      <c r="E17148" t="s">
        <v>281</v>
      </c>
      <c r="F17148" t="s">
        <v>97</v>
      </c>
      <c r="G17148">
        <v>36.998872220000003</v>
      </c>
      <c r="H17148">
        <v>-8.0049555560000005</v>
      </c>
      <c r="I17148" t="s">
        <v>62</v>
      </c>
      <c r="J17148" t="s">
        <v>86</v>
      </c>
      <c r="M17148">
        <v>89.333333333333329</v>
      </c>
      <c r="N17148">
        <f t="shared" si="128"/>
        <v>2.6665999999999999</v>
      </c>
      <c r="O17148">
        <v>0.91046999999999989</v>
      </c>
      <c r="P17148">
        <v>4.1562211373531999E-3</v>
      </c>
    </row>
    <row r="17149" spans="1:19">
      <c r="A17149" t="s">
        <v>283</v>
      </c>
      <c r="B17149" t="s">
        <v>282</v>
      </c>
      <c r="D17149">
        <v>2021</v>
      </c>
      <c r="E17149" t="s">
        <v>281</v>
      </c>
      <c r="F17149" t="s">
        <v>97</v>
      </c>
      <c r="G17149">
        <v>36.998872220000003</v>
      </c>
      <c r="H17149">
        <v>-8.0049555560000005</v>
      </c>
      <c r="I17149" t="s">
        <v>62</v>
      </c>
      <c r="J17149" t="s">
        <v>86</v>
      </c>
      <c r="M17149">
        <v>92</v>
      </c>
      <c r="N17149">
        <f t="shared" si="128"/>
        <v>2.6665999999999999</v>
      </c>
      <c r="O17149">
        <v>1.0696400000000026</v>
      </c>
      <c r="P17149">
        <v>8.1028043299359205E-3</v>
      </c>
      <c r="R17149">
        <v>1.4E-3</v>
      </c>
      <c r="S17149">
        <v>1.2500000000000001E-2</v>
      </c>
    </row>
    <row r="17150" spans="1:19">
      <c r="A17150" t="s">
        <v>283</v>
      </c>
      <c r="B17150" t="s">
        <v>282</v>
      </c>
      <c r="D17150">
        <v>2021</v>
      </c>
      <c r="E17150" t="s">
        <v>281</v>
      </c>
      <c r="F17150" t="s">
        <v>97</v>
      </c>
      <c r="G17150">
        <v>36.998872220000003</v>
      </c>
      <c r="H17150">
        <v>-8.0049555560000005</v>
      </c>
      <c r="I17150" t="s">
        <v>62</v>
      </c>
      <c r="J17150" t="s">
        <v>86</v>
      </c>
      <c r="M17150">
        <v>94.666666666666671</v>
      </c>
      <c r="N17150">
        <f t="shared" si="128"/>
        <v>2.6665999999999999</v>
      </c>
      <c r="O17150">
        <v>0.95253157894737006</v>
      </c>
      <c r="P17150">
        <v>2.59935016245939E-3</v>
      </c>
    </row>
    <row r="17151" spans="1:19">
      <c r="A17151" t="s">
        <v>283</v>
      </c>
      <c r="B17151" t="s">
        <v>282</v>
      </c>
      <c r="D17151">
        <v>2021</v>
      </c>
      <c r="E17151" t="s">
        <v>281</v>
      </c>
      <c r="F17151" t="s">
        <v>97</v>
      </c>
      <c r="G17151">
        <v>36.998872220000003</v>
      </c>
      <c r="H17151">
        <v>-8.0049555560000005</v>
      </c>
      <c r="I17151" t="s">
        <v>62</v>
      </c>
      <c r="J17151" t="s">
        <v>86</v>
      </c>
      <c r="M17151">
        <v>97.333333333333329</v>
      </c>
      <c r="N17151">
        <f t="shared" si="128"/>
        <v>2.6665999999999999</v>
      </c>
      <c r="O17151">
        <v>1.0027875000000002</v>
      </c>
      <c r="P17151">
        <v>5.4992702891346699E-3</v>
      </c>
      <c r="R17151">
        <v>5.2559999999999998E-4</v>
      </c>
      <c r="S17151">
        <v>9.4743999999999991E-3</v>
      </c>
    </row>
    <row r="17152" spans="1:19">
      <c r="A17152" t="s">
        <v>283</v>
      </c>
      <c r="B17152" t="s">
        <v>282</v>
      </c>
      <c r="D17152">
        <v>2021</v>
      </c>
      <c r="E17152" t="s">
        <v>281</v>
      </c>
      <c r="F17152" t="s">
        <v>97</v>
      </c>
      <c r="G17152">
        <v>36.998872220000003</v>
      </c>
      <c r="H17152">
        <v>-8.0049555560000005</v>
      </c>
      <c r="I17152" t="s">
        <v>62</v>
      </c>
      <c r="J17152" t="s">
        <v>86</v>
      </c>
      <c r="M17152">
        <v>100</v>
      </c>
      <c r="N17152">
        <f t="shared" si="128"/>
        <v>2.6665999999999999</v>
      </c>
      <c r="O17152">
        <v>1.0267666666666648</v>
      </c>
      <c r="P17152">
        <v>2.3447040625253299E-3</v>
      </c>
    </row>
    <row r="17153" spans="1:19">
      <c r="A17153" t="s">
        <v>283</v>
      </c>
      <c r="B17153" t="s">
        <v>282</v>
      </c>
      <c r="D17153">
        <v>2021</v>
      </c>
      <c r="E17153" t="s">
        <v>281</v>
      </c>
      <c r="F17153" t="s">
        <v>97</v>
      </c>
      <c r="G17153">
        <v>36.998872220000003</v>
      </c>
      <c r="H17153">
        <v>-8.0049555560000005</v>
      </c>
      <c r="I17153" t="s">
        <v>62</v>
      </c>
      <c r="J17153" t="s">
        <v>86</v>
      </c>
      <c r="M17153">
        <v>102.66666666666667</v>
      </c>
      <c r="N17153">
        <f t="shared" si="128"/>
        <v>2.6665999999999999</v>
      </c>
      <c r="O17153">
        <v>1.041733333333335</v>
      </c>
      <c r="P17153">
        <v>2.0182291666667302E-3</v>
      </c>
    </row>
    <row r="17154" spans="1:19">
      <c r="A17154" t="s">
        <v>283</v>
      </c>
      <c r="B17154" t="s">
        <v>282</v>
      </c>
      <c r="D17154">
        <v>2021</v>
      </c>
      <c r="E17154" t="s">
        <v>281</v>
      </c>
      <c r="F17154" t="s">
        <v>97</v>
      </c>
      <c r="G17154">
        <v>36.998872220000003</v>
      </c>
      <c r="H17154">
        <v>-8.0049555560000005</v>
      </c>
      <c r="I17154" t="s">
        <v>62</v>
      </c>
      <c r="J17154" t="s">
        <v>86</v>
      </c>
      <c r="M17154">
        <v>105.33333333333333</v>
      </c>
      <c r="N17154">
        <f t="shared" si="128"/>
        <v>2.6665999999999999</v>
      </c>
      <c r="O17154">
        <v>1.0209500000000025</v>
      </c>
      <c r="P17154">
        <v>2.1084288119247599E-3</v>
      </c>
    </row>
    <row r="17155" spans="1:19">
      <c r="A17155" t="s">
        <v>283</v>
      </c>
      <c r="B17155" t="s">
        <v>282</v>
      </c>
      <c r="D17155">
        <v>2021</v>
      </c>
      <c r="E17155" t="s">
        <v>281</v>
      </c>
      <c r="F17155" t="s">
        <v>97</v>
      </c>
      <c r="G17155">
        <v>36.998872220000003</v>
      </c>
      <c r="H17155">
        <v>-8.0049555560000005</v>
      </c>
      <c r="I17155" t="s">
        <v>62</v>
      </c>
      <c r="J17155" t="s">
        <v>86</v>
      </c>
      <c r="M17155">
        <v>108</v>
      </c>
      <c r="N17155">
        <f t="shared" si="128"/>
        <v>2.6665999999999999</v>
      </c>
      <c r="O17155">
        <v>0.83003333333333251</v>
      </c>
      <c r="P17155">
        <v>4.8262941392090298E-3</v>
      </c>
    </row>
    <row r="17156" spans="1:19">
      <c r="A17156" t="s">
        <v>283</v>
      </c>
      <c r="B17156" t="s">
        <v>282</v>
      </c>
      <c r="D17156">
        <v>2021</v>
      </c>
      <c r="E17156" t="s">
        <v>281</v>
      </c>
      <c r="F17156" t="s">
        <v>97</v>
      </c>
      <c r="G17156">
        <v>36.998872220000003</v>
      </c>
      <c r="H17156">
        <v>-8.0049555560000005</v>
      </c>
      <c r="I17156" t="s">
        <v>62</v>
      </c>
      <c r="J17156" t="s">
        <v>86</v>
      </c>
      <c r="M17156">
        <v>110.66666666666667</v>
      </c>
      <c r="N17156">
        <f t="shared" si="128"/>
        <v>2.6665999999999999</v>
      </c>
      <c r="O17156">
        <v>0.93137368421052746</v>
      </c>
      <c r="P17156">
        <v>1.8964309511200501E-3</v>
      </c>
    </row>
    <row r="17157" spans="1:19">
      <c r="A17157" t="s">
        <v>283</v>
      </c>
      <c r="B17157" t="s">
        <v>282</v>
      </c>
      <c r="D17157">
        <v>2021</v>
      </c>
      <c r="E17157" t="s">
        <v>281</v>
      </c>
      <c r="F17157" t="s">
        <v>97</v>
      </c>
      <c r="G17157">
        <v>36.998872220000003</v>
      </c>
      <c r="H17157">
        <v>-8.0049555560000005</v>
      </c>
      <c r="I17157" t="s">
        <v>62</v>
      </c>
      <c r="J17157" t="s">
        <v>86</v>
      </c>
      <c r="M17157">
        <v>113.33333333333333</v>
      </c>
      <c r="N17157">
        <f t="shared" si="128"/>
        <v>2.6665999999999999</v>
      </c>
      <c r="O17157">
        <v>1.052805</v>
      </c>
      <c r="P17157">
        <v>1.58780111003031E-3</v>
      </c>
    </row>
    <row r="17158" spans="1:19">
      <c r="A17158" t="s">
        <v>283</v>
      </c>
      <c r="B17158" t="s">
        <v>282</v>
      </c>
      <c r="D17158">
        <v>2021</v>
      </c>
      <c r="E17158" t="s">
        <v>281</v>
      </c>
      <c r="F17158" t="s">
        <v>97</v>
      </c>
      <c r="G17158">
        <v>36.998872220000003</v>
      </c>
      <c r="H17158">
        <v>-8.0049555560000005</v>
      </c>
      <c r="I17158" t="s">
        <v>62</v>
      </c>
      <c r="J17158" t="s">
        <v>86</v>
      </c>
      <c r="M17158">
        <v>116</v>
      </c>
      <c r="N17158">
        <f t="shared" si="128"/>
        <v>2.6665999999999999</v>
      </c>
      <c r="O17158">
        <v>1.192129411764705</v>
      </c>
      <c r="P17158">
        <v>1.90728150859821E-3</v>
      </c>
    </row>
    <row r="17159" spans="1:19">
      <c r="A17159" t="s">
        <v>283</v>
      </c>
      <c r="B17159" t="s">
        <v>282</v>
      </c>
      <c r="D17159">
        <v>2021</v>
      </c>
      <c r="E17159" t="s">
        <v>281</v>
      </c>
      <c r="F17159" t="s">
        <v>97</v>
      </c>
      <c r="G17159">
        <v>36.998872220000003</v>
      </c>
      <c r="H17159">
        <v>-8.0049555560000005</v>
      </c>
      <c r="I17159" t="s">
        <v>62</v>
      </c>
      <c r="J17159" t="s">
        <v>86</v>
      </c>
      <c r="M17159">
        <v>118.66666666666667</v>
      </c>
      <c r="N17159">
        <f t="shared" si="128"/>
        <v>2.6665999999999999</v>
      </c>
      <c r="O17159">
        <v>1.015783333333335</v>
      </c>
      <c r="P17159">
        <v>3.9284657615306596E-3</v>
      </c>
    </row>
    <row r="17160" spans="1:19">
      <c r="A17160" t="s">
        <v>283</v>
      </c>
      <c r="B17160" t="s">
        <v>282</v>
      </c>
      <c r="D17160">
        <v>2021</v>
      </c>
      <c r="E17160" t="s">
        <v>281</v>
      </c>
      <c r="F17160" t="s">
        <v>97</v>
      </c>
      <c r="G17160">
        <v>36.998872220000003</v>
      </c>
      <c r="H17160">
        <v>-8.0049555560000005</v>
      </c>
      <c r="I17160" t="s">
        <v>62</v>
      </c>
      <c r="J17160" t="s">
        <v>86</v>
      </c>
      <c r="M17160">
        <v>121.33333333333333</v>
      </c>
      <c r="N17160">
        <f t="shared" si="128"/>
        <v>2.6665999999999999</v>
      </c>
      <c r="O17160">
        <v>1.0952499999999974</v>
      </c>
      <c r="P17160">
        <v>6.9801897023109597E-3</v>
      </c>
    </row>
    <row r="17161" spans="1:19">
      <c r="A17161" t="s">
        <v>283</v>
      </c>
      <c r="B17161" t="s">
        <v>282</v>
      </c>
      <c r="D17161">
        <v>2021</v>
      </c>
      <c r="E17161" t="s">
        <v>281</v>
      </c>
      <c r="F17161" t="s">
        <v>97</v>
      </c>
      <c r="G17161">
        <v>36.998872220000003</v>
      </c>
      <c r="H17161">
        <v>-8.0049555560000005</v>
      </c>
      <c r="I17161" t="s">
        <v>62</v>
      </c>
      <c r="J17161" t="s">
        <v>86</v>
      </c>
      <c r="M17161">
        <v>124</v>
      </c>
      <c r="N17161">
        <f t="shared" si="128"/>
        <v>2.6665999999999999</v>
      </c>
      <c r="O17161">
        <v>0.9809470588235325</v>
      </c>
      <c r="P17161">
        <v>1.3106965123185E-2</v>
      </c>
      <c r="R17161">
        <v>2.9818000000000002E-3</v>
      </c>
      <c r="S17161">
        <v>7.4181999999999998E-3</v>
      </c>
    </row>
    <row r="17162" spans="1:19">
      <c r="A17162" t="s">
        <v>283</v>
      </c>
      <c r="B17162" t="s">
        <v>282</v>
      </c>
      <c r="D17162">
        <v>2021</v>
      </c>
      <c r="E17162" t="s">
        <v>281</v>
      </c>
      <c r="F17162" t="s">
        <v>97</v>
      </c>
      <c r="G17162">
        <v>36.998872220000003</v>
      </c>
      <c r="H17162">
        <v>-8.0049555560000005</v>
      </c>
      <c r="I17162" t="s">
        <v>62</v>
      </c>
      <c r="J17162" t="s">
        <v>78</v>
      </c>
      <c r="M17162">
        <v>1.3080568720379153</v>
      </c>
      <c r="N17162">
        <v>2.6160999999999999</v>
      </c>
      <c r="O17162">
        <v>0.85752564102564233</v>
      </c>
      <c r="P17162">
        <v>3.6333021515434903E-2</v>
      </c>
      <c r="R17162">
        <v>1.2182999999999999E-2</v>
      </c>
      <c r="S17162">
        <v>4.0169999999999997E-3</v>
      </c>
    </row>
    <row r="17163" spans="1:19">
      <c r="A17163" t="s">
        <v>283</v>
      </c>
      <c r="B17163" t="s">
        <v>282</v>
      </c>
      <c r="D17163">
        <v>2021</v>
      </c>
      <c r="E17163" t="s">
        <v>281</v>
      </c>
      <c r="F17163" t="s">
        <v>97</v>
      </c>
      <c r="G17163">
        <v>36.998872220000003</v>
      </c>
      <c r="H17163">
        <v>-8.0049555560000005</v>
      </c>
      <c r="I17163" t="s">
        <v>62</v>
      </c>
      <c r="J17163" t="s">
        <v>78</v>
      </c>
      <c r="M17163">
        <v>3.924170616113746</v>
      </c>
      <c r="N17163">
        <v>2.6160999999999999</v>
      </c>
      <c r="O17163">
        <v>1.0808143719806782</v>
      </c>
      <c r="P17163">
        <v>1.7223130953526199E-2</v>
      </c>
    </row>
    <row r="17164" spans="1:19">
      <c r="A17164" t="s">
        <v>283</v>
      </c>
      <c r="B17164" t="s">
        <v>282</v>
      </c>
      <c r="D17164">
        <v>2021</v>
      </c>
      <c r="E17164" t="s">
        <v>281</v>
      </c>
      <c r="F17164" t="s">
        <v>97</v>
      </c>
      <c r="G17164">
        <v>36.998872220000003</v>
      </c>
      <c r="H17164">
        <v>-8.0049555560000005</v>
      </c>
      <c r="I17164" t="s">
        <v>62</v>
      </c>
      <c r="J17164" t="s">
        <v>78</v>
      </c>
      <c r="M17164">
        <v>6.5402843601895766</v>
      </c>
      <c r="N17164">
        <v>2.6160999999999999</v>
      </c>
      <c r="O17164">
        <v>0.79258786231884026</v>
      </c>
      <c r="P17164">
        <v>3.4008785602947497E-2</v>
      </c>
      <c r="R17164">
        <v>1.02816E-2</v>
      </c>
      <c r="S17164">
        <v>7.9184000000000008E-3</v>
      </c>
    </row>
    <row r="17165" spans="1:19">
      <c r="A17165" t="s">
        <v>283</v>
      </c>
      <c r="B17165" t="s">
        <v>282</v>
      </c>
      <c r="D17165">
        <v>2021</v>
      </c>
      <c r="E17165" t="s">
        <v>281</v>
      </c>
      <c r="F17165" t="s">
        <v>97</v>
      </c>
      <c r="G17165">
        <v>36.998872220000003</v>
      </c>
      <c r="H17165">
        <v>-8.0049555560000005</v>
      </c>
      <c r="I17165" t="s">
        <v>62</v>
      </c>
      <c r="J17165" t="s">
        <v>78</v>
      </c>
      <c r="M17165">
        <v>9.1563981042654081</v>
      </c>
      <c r="N17165">
        <v>2.6160999999999999</v>
      </c>
      <c r="O17165">
        <v>0.80276443701226385</v>
      </c>
      <c r="P17165">
        <v>2.22156310247664E-2</v>
      </c>
    </row>
    <row r="17166" spans="1:19">
      <c r="A17166" t="s">
        <v>283</v>
      </c>
      <c r="B17166" t="s">
        <v>282</v>
      </c>
      <c r="D17166">
        <v>2021</v>
      </c>
      <c r="E17166" t="s">
        <v>281</v>
      </c>
      <c r="F17166" t="s">
        <v>97</v>
      </c>
      <c r="G17166">
        <v>36.998872220000003</v>
      </c>
      <c r="H17166">
        <v>-8.0049555560000005</v>
      </c>
      <c r="I17166" t="s">
        <v>62</v>
      </c>
      <c r="J17166" t="s">
        <v>78</v>
      </c>
      <c r="M17166">
        <v>11.772511848341239</v>
      </c>
      <c r="N17166">
        <v>2.6160999999999999</v>
      </c>
      <c r="O17166">
        <v>1.0164313405797096</v>
      </c>
      <c r="P17166">
        <v>2.1697770367045201E-2</v>
      </c>
      <c r="R17166">
        <v>4.6950000000000004E-3</v>
      </c>
      <c r="S17166">
        <v>4.5050000000000003E-3</v>
      </c>
    </row>
    <row r="17167" spans="1:19">
      <c r="A17167" t="s">
        <v>283</v>
      </c>
      <c r="B17167" t="s">
        <v>282</v>
      </c>
      <c r="D17167">
        <v>2021</v>
      </c>
      <c r="E17167" t="s">
        <v>281</v>
      </c>
      <c r="F17167" t="s">
        <v>97</v>
      </c>
      <c r="G17167">
        <v>36.998872220000003</v>
      </c>
      <c r="H17167">
        <v>-8.0049555560000005</v>
      </c>
      <c r="I17167" t="s">
        <v>62</v>
      </c>
      <c r="J17167" t="s">
        <v>78</v>
      </c>
      <c r="M17167">
        <v>14.388625592417069</v>
      </c>
      <c r="N17167">
        <v>2.6160999999999999</v>
      </c>
      <c r="O17167">
        <v>1.013870289855072</v>
      </c>
      <c r="P17167">
        <v>5.7101663726215604E-3</v>
      </c>
    </row>
    <row r="17168" spans="1:19">
      <c r="A17168" t="s">
        <v>283</v>
      </c>
      <c r="B17168" t="s">
        <v>282</v>
      </c>
      <c r="D17168">
        <v>2021</v>
      </c>
      <c r="E17168" t="s">
        <v>281</v>
      </c>
      <c r="F17168" t="s">
        <v>97</v>
      </c>
      <c r="G17168">
        <v>36.998872220000003</v>
      </c>
      <c r="H17168">
        <v>-8.0049555560000005</v>
      </c>
      <c r="I17168" t="s">
        <v>62</v>
      </c>
      <c r="J17168" t="s">
        <v>78</v>
      </c>
      <c r="M17168">
        <v>17.0047393364929</v>
      </c>
      <c r="N17168">
        <v>2.6160999999999999</v>
      </c>
      <c r="O17168">
        <v>1.1710117753623182</v>
      </c>
      <c r="P17168">
        <v>1.14111690027152E-2</v>
      </c>
      <c r="R17168">
        <v>2.6992000000000001E-3</v>
      </c>
      <c r="S17168">
        <v>1.8008E-3</v>
      </c>
    </row>
    <row r="17169" spans="1:19">
      <c r="A17169" t="s">
        <v>283</v>
      </c>
      <c r="B17169" t="s">
        <v>282</v>
      </c>
      <c r="D17169">
        <v>2021</v>
      </c>
      <c r="E17169" t="s">
        <v>281</v>
      </c>
      <c r="F17169" t="s">
        <v>97</v>
      </c>
      <c r="G17169">
        <v>36.998872220000003</v>
      </c>
      <c r="H17169">
        <v>-8.0049555560000005</v>
      </c>
      <c r="I17169" t="s">
        <v>62</v>
      </c>
      <c r="J17169" t="s">
        <v>78</v>
      </c>
      <c r="M17169">
        <v>19.620853080568729</v>
      </c>
      <c r="N17169">
        <v>2.6160999999999999</v>
      </c>
      <c r="O17169">
        <v>1.1731523550724632</v>
      </c>
      <c r="P17169">
        <v>6.24421831637385E-3</v>
      </c>
    </row>
    <row r="17170" spans="1:19">
      <c r="A17170" t="s">
        <v>283</v>
      </c>
      <c r="B17170" t="s">
        <v>282</v>
      </c>
      <c r="D17170">
        <v>2021</v>
      </c>
      <c r="E17170" t="s">
        <v>281</v>
      </c>
      <c r="F17170" t="s">
        <v>97</v>
      </c>
      <c r="G17170">
        <v>36.998872220000003</v>
      </c>
      <c r="H17170">
        <v>-8.0049555560000005</v>
      </c>
      <c r="I17170" t="s">
        <v>62</v>
      </c>
      <c r="J17170" t="s">
        <v>78</v>
      </c>
      <c r="M17170">
        <v>22.236966824644561</v>
      </c>
      <c r="N17170">
        <v>2.6160999999999999</v>
      </c>
      <c r="O17170">
        <v>1.0218210144927531</v>
      </c>
      <c r="P17170">
        <v>6.3184253435825902E-3</v>
      </c>
      <c r="R17170">
        <v>2.5731E-3</v>
      </c>
      <c r="S17170">
        <v>3.2269E-3</v>
      </c>
    </row>
    <row r="17171" spans="1:19">
      <c r="A17171" t="s">
        <v>283</v>
      </c>
      <c r="B17171" t="s">
        <v>282</v>
      </c>
      <c r="D17171">
        <v>2021</v>
      </c>
      <c r="E17171" t="s">
        <v>281</v>
      </c>
      <c r="F17171" t="s">
        <v>97</v>
      </c>
      <c r="G17171">
        <v>36.998872220000003</v>
      </c>
      <c r="H17171">
        <v>-8.0049555560000005</v>
      </c>
      <c r="I17171" t="s">
        <v>62</v>
      </c>
      <c r="J17171" t="s">
        <v>78</v>
      </c>
      <c r="M17171">
        <v>24.85308056872039</v>
      </c>
      <c r="N17171">
        <v>2.6160999999999999</v>
      </c>
      <c r="O17171">
        <v>1.0926130434782604</v>
      </c>
      <c r="P17171">
        <v>1.03322365781237E-2</v>
      </c>
    </row>
    <row r="17172" spans="1:19">
      <c r="A17172" t="s">
        <v>283</v>
      </c>
      <c r="B17172" t="s">
        <v>282</v>
      </c>
      <c r="D17172">
        <v>2021</v>
      </c>
      <c r="E17172" t="s">
        <v>281</v>
      </c>
      <c r="F17172" t="s">
        <v>97</v>
      </c>
      <c r="G17172">
        <v>36.998872220000003</v>
      </c>
      <c r="H17172">
        <v>-8.0049555560000005</v>
      </c>
      <c r="I17172" t="s">
        <v>62</v>
      </c>
      <c r="J17172" t="s">
        <v>78</v>
      </c>
      <c r="M17172">
        <v>27.469194312796223</v>
      </c>
      <c r="N17172">
        <v>2.6160999999999999</v>
      </c>
      <c r="O17172">
        <v>1.0521822981366487</v>
      </c>
      <c r="P17172">
        <v>1.22976116993495E-2</v>
      </c>
      <c r="R17172">
        <v>2.0745999999999998E-3</v>
      </c>
      <c r="S17172">
        <v>4.7254000000000003E-3</v>
      </c>
    </row>
    <row r="17173" spans="1:19">
      <c r="A17173" t="s">
        <v>283</v>
      </c>
      <c r="B17173" t="s">
        <v>282</v>
      </c>
      <c r="D17173">
        <v>2021</v>
      </c>
      <c r="E17173" t="s">
        <v>281</v>
      </c>
      <c r="F17173" t="s">
        <v>97</v>
      </c>
      <c r="G17173">
        <v>36.998872220000003</v>
      </c>
      <c r="H17173">
        <v>-8.0049555560000005</v>
      </c>
      <c r="I17173" t="s">
        <v>62</v>
      </c>
      <c r="J17173" t="s">
        <v>78</v>
      </c>
      <c r="M17173">
        <v>30.085308056872051</v>
      </c>
      <c r="N17173">
        <v>2.6160999999999999</v>
      </c>
      <c r="O17173">
        <v>1.0803429347826081</v>
      </c>
      <c r="P17173">
        <v>5.5011235955055703E-3</v>
      </c>
    </row>
    <row r="17174" spans="1:19">
      <c r="A17174" t="s">
        <v>283</v>
      </c>
      <c r="B17174" t="s">
        <v>282</v>
      </c>
      <c r="D17174">
        <v>2021</v>
      </c>
      <c r="E17174" t="s">
        <v>281</v>
      </c>
      <c r="F17174" t="s">
        <v>97</v>
      </c>
      <c r="G17174">
        <v>36.998872220000003</v>
      </c>
      <c r="H17174">
        <v>-8.0049555560000005</v>
      </c>
      <c r="I17174" t="s">
        <v>62</v>
      </c>
      <c r="J17174" t="s">
        <v>78</v>
      </c>
      <c r="M17174">
        <v>32.701421800947884</v>
      </c>
      <c r="N17174">
        <v>2.6160999999999999</v>
      </c>
      <c r="O17174">
        <v>1.1392907867494797</v>
      </c>
      <c r="P17174">
        <v>1.6819107893710199E-2</v>
      </c>
      <c r="R17174">
        <v>3.7228000000000001E-3</v>
      </c>
      <c r="S17174">
        <v>7.1771999999999999E-3</v>
      </c>
    </row>
    <row r="17175" spans="1:19">
      <c r="A17175" t="s">
        <v>283</v>
      </c>
      <c r="B17175" t="s">
        <v>282</v>
      </c>
      <c r="D17175">
        <v>2021</v>
      </c>
      <c r="E17175" t="s">
        <v>281</v>
      </c>
      <c r="F17175" t="s">
        <v>97</v>
      </c>
      <c r="G17175">
        <v>36.998872220000003</v>
      </c>
      <c r="H17175">
        <v>-8.0049555560000005</v>
      </c>
      <c r="I17175" t="s">
        <v>62</v>
      </c>
      <c r="J17175" t="s">
        <v>78</v>
      </c>
      <c r="M17175">
        <v>35.317535545023716</v>
      </c>
      <c r="N17175">
        <v>2.6160999999999999</v>
      </c>
      <c r="O17175">
        <v>0.88388740942028943</v>
      </c>
      <c r="P17175">
        <v>9.6173067099039004E-3</v>
      </c>
    </row>
    <row r="17176" spans="1:19">
      <c r="A17176" t="s">
        <v>283</v>
      </c>
      <c r="B17176" t="s">
        <v>282</v>
      </c>
      <c r="D17176">
        <v>2021</v>
      </c>
      <c r="E17176" t="s">
        <v>281</v>
      </c>
      <c r="F17176" t="s">
        <v>97</v>
      </c>
      <c r="G17176">
        <v>36.998872220000003</v>
      </c>
      <c r="H17176">
        <v>-8.0049555560000005</v>
      </c>
      <c r="I17176" t="s">
        <v>62</v>
      </c>
      <c r="J17176" t="s">
        <v>78</v>
      </c>
      <c r="M17176">
        <v>37.933649289099542</v>
      </c>
      <c r="N17176">
        <v>2.6160999999999999</v>
      </c>
      <c r="O17176">
        <v>0.96907101449275324</v>
      </c>
      <c r="P17176">
        <v>1.72370643809047E-2</v>
      </c>
      <c r="R17176">
        <v>4.4038999999999997E-3</v>
      </c>
      <c r="S17176">
        <v>5.0961000000000001E-3</v>
      </c>
    </row>
    <row r="17177" spans="1:19">
      <c r="A17177" t="s">
        <v>283</v>
      </c>
      <c r="B17177" t="s">
        <v>282</v>
      </c>
      <c r="D17177">
        <v>2021</v>
      </c>
      <c r="E17177" t="s">
        <v>281</v>
      </c>
      <c r="F17177" t="s">
        <v>97</v>
      </c>
      <c r="G17177">
        <v>36.998872220000003</v>
      </c>
      <c r="H17177">
        <v>-8.0049555560000005</v>
      </c>
      <c r="I17177" t="s">
        <v>62</v>
      </c>
      <c r="J17177" t="s">
        <v>78</v>
      </c>
      <c r="M17177">
        <v>40.549763033175374</v>
      </c>
      <c r="N17177">
        <v>2.6160999999999999</v>
      </c>
      <c r="O17177">
        <v>1.2059618357487942</v>
      </c>
      <c r="P17177">
        <v>8.1285283755678193E-3</v>
      </c>
    </row>
    <row r="17178" spans="1:19">
      <c r="A17178" t="s">
        <v>283</v>
      </c>
      <c r="B17178" t="s">
        <v>282</v>
      </c>
      <c r="D17178">
        <v>2021</v>
      </c>
      <c r="E17178" t="s">
        <v>281</v>
      </c>
      <c r="F17178" t="s">
        <v>97</v>
      </c>
      <c r="G17178">
        <v>36.998872220000003</v>
      </c>
      <c r="H17178">
        <v>-8.0049555560000005</v>
      </c>
      <c r="I17178" t="s">
        <v>62</v>
      </c>
      <c r="J17178" t="s">
        <v>78</v>
      </c>
      <c r="M17178">
        <v>43.165876777251206</v>
      </c>
      <c r="N17178">
        <v>2.6160999999999999</v>
      </c>
      <c r="O17178">
        <v>0.87935778985507207</v>
      </c>
      <c r="P17178">
        <v>2.53890662410215E-2</v>
      </c>
      <c r="R17178">
        <v>3.1675000000000002E-3</v>
      </c>
      <c r="S17178">
        <v>1.14325E-2</v>
      </c>
    </row>
    <row r="17179" spans="1:19">
      <c r="A17179" t="s">
        <v>283</v>
      </c>
      <c r="B17179" t="s">
        <v>282</v>
      </c>
      <c r="D17179">
        <v>2021</v>
      </c>
      <c r="E17179" t="s">
        <v>281</v>
      </c>
      <c r="F17179" t="s">
        <v>97</v>
      </c>
      <c r="G17179">
        <v>36.998872220000003</v>
      </c>
      <c r="H17179">
        <v>-8.0049555560000005</v>
      </c>
      <c r="I17179" t="s">
        <v>62</v>
      </c>
      <c r="J17179" t="s">
        <v>78</v>
      </c>
      <c r="M17179">
        <v>45.781990521327039</v>
      </c>
      <c r="N17179">
        <v>2.6160999999999999</v>
      </c>
      <c r="O17179">
        <v>0.71949689440993736</v>
      </c>
      <c r="P17179">
        <v>1.75800800800801E-2</v>
      </c>
    </row>
    <row r="17180" spans="1:19">
      <c r="A17180" t="s">
        <v>283</v>
      </c>
      <c r="B17180" t="s">
        <v>282</v>
      </c>
      <c r="D17180">
        <v>2021</v>
      </c>
      <c r="E17180" t="s">
        <v>281</v>
      </c>
      <c r="F17180" t="s">
        <v>97</v>
      </c>
      <c r="G17180">
        <v>36.998872220000003</v>
      </c>
      <c r="H17180">
        <v>-8.0049555560000005</v>
      </c>
      <c r="I17180" t="s">
        <v>62</v>
      </c>
      <c r="J17180" t="s">
        <v>78</v>
      </c>
      <c r="M17180">
        <v>48.398104265402864</v>
      </c>
      <c r="N17180">
        <v>2.6160999999999999</v>
      </c>
      <c r="O17180">
        <v>1.2215829710144923</v>
      </c>
      <c r="P17180">
        <v>2.0117597648046999E-2</v>
      </c>
      <c r="R17180">
        <v>3.5802E-3</v>
      </c>
      <c r="S17180">
        <v>7.8198E-3</v>
      </c>
    </row>
    <row r="17181" spans="1:19">
      <c r="A17181" t="s">
        <v>283</v>
      </c>
      <c r="B17181" t="s">
        <v>282</v>
      </c>
      <c r="D17181">
        <v>2021</v>
      </c>
      <c r="E17181" t="s">
        <v>281</v>
      </c>
      <c r="F17181" t="s">
        <v>97</v>
      </c>
      <c r="G17181">
        <v>36.998872220000003</v>
      </c>
      <c r="H17181">
        <v>-8.0049555560000005</v>
      </c>
      <c r="I17181" t="s">
        <v>62</v>
      </c>
      <c r="J17181" t="s">
        <v>78</v>
      </c>
      <c r="M17181">
        <v>51.014218009478697</v>
      </c>
      <c r="N17181">
        <v>2.6160999999999999</v>
      </c>
      <c r="O17181">
        <v>0.691827717391304</v>
      </c>
      <c r="P17181">
        <v>2.0721476510067099E-2</v>
      </c>
    </row>
    <row r="17182" spans="1:19">
      <c r="A17182" t="s">
        <v>283</v>
      </c>
      <c r="B17182" t="s">
        <v>282</v>
      </c>
      <c r="D17182">
        <v>2021</v>
      </c>
      <c r="E17182" t="s">
        <v>281</v>
      </c>
      <c r="F17182" t="s">
        <v>97</v>
      </c>
      <c r="G17182">
        <v>36.998872220000003</v>
      </c>
      <c r="H17182">
        <v>-8.0049555560000005</v>
      </c>
      <c r="I17182" t="s">
        <v>62</v>
      </c>
      <c r="J17182" t="s">
        <v>78</v>
      </c>
      <c r="M17182">
        <v>53.630331753554529</v>
      </c>
      <c r="N17182">
        <v>2.6160999999999999</v>
      </c>
      <c r="O17182">
        <v>0.94307826086956481</v>
      </c>
      <c r="P17182">
        <v>3.8063782554550903E-2</v>
      </c>
      <c r="R17182">
        <v>8.7899999999999992E-3</v>
      </c>
      <c r="S17182">
        <v>1.111E-2</v>
      </c>
    </row>
    <row r="17183" spans="1:19">
      <c r="A17183" t="s">
        <v>283</v>
      </c>
      <c r="B17183" t="s">
        <v>282</v>
      </c>
      <c r="D17183">
        <v>2021</v>
      </c>
      <c r="E17183" t="s">
        <v>281</v>
      </c>
      <c r="F17183" t="s">
        <v>97</v>
      </c>
      <c r="G17183">
        <v>36.998872220000003</v>
      </c>
      <c r="H17183">
        <v>-8.0049555560000005</v>
      </c>
      <c r="I17183" t="s">
        <v>62</v>
      </c>
      <c r="J17183" t="s">
        <v>78</v>
      </c>
      <c r="M17183">
        <v>56.246445497630361</v>
      </c>
      <c r="N17183">
        <v>2.6160999999999999</v>
      </c>
      <c r="O17183">
        <v>0.90462427536231838</v>
      </c>
      <c r="P17183">
        <v>1.5969753399920999E-2</v>
      </c>
    </row>
    <row r="17184" spans="1:19">
      <c r="A17184" t="s">
        <v>283</v>
      </c>
      <c r="B17184" t="s">
        <v>282</v>
      </c>
      <c r="D17184">
        <v>2021</v>
      </c>
      <c r="E17184" t="s">
        <v>281</v>
      </c>
      <c r="F17184" t="s">
        <v>97</v>
      </c>
      <c r="G17184">
        <v>36.998872220000003</v>
      </c>
      <c r="H17184">
        <v>-8.0049555560000005</v>
      </c>
      <c r="I17184" t="s">
        <v>62</v>
      </c>
      <c r="J17184" t="s">
        <v>78</v>
      </c>
      <c r="M17184">
        <v>58.862559241706194</v>
      </c>
      <c r="N17184">
        <v>2.6160999999999999</v>
      </c>
      <c r="O17184">
        <v>0.86488157349896755</v>
      </c>
      <c r="P17184">
        <v>4.1039203484754198E-2</v>
      </c>
      <c r="R17184">
        <v>1.1805400000000001E-2</v>
      </c>
      <c r="S17184">
        <v>9.3945999999999995E-3</v>
      </c>
    </row>
    <row r="17185" spans="1:19">
      <c r="A17185" t="s">
        <v>283</v>
      </c>
      <c r="B17185" t="s">
        <v>282</v>
      </c>
      <c r="D17185">
        <v>2021</v>
      </c>
      <c r="E17185" t="s">
        <v>281</v>
      </c>
      <c r="F17185" t="s">
        <v>97</v>
      </c>
      <c r="G17185">
        <v>36.998872220000003</v>
      </c>
      <c r="H17185">
        <v>-8.0049555560000005</v>
      </c>
      <c r="I17185" t="s">
        <v>62</v>
      </c>
      <c r="J17185" t="s">
        <v>78</v>
      </c>
      <c r="M17185">
        <v>61.478672985782019</v>
      </c>
      <c r="N17185">
        <v>2.6160999999999999</v>
      </c>
      <c r="O17185">
        <v>0.87488550724637648</v>
      </c>
      <c r="P17185">
        <v>3.0883950327334601E-2</v>
      </c>
    </row>
    <row r="17186" spans="1:19">
      <c r="A17186" t="s">
        <v>283</v>
      </c>
      <c r="B17186" t="s">
        <v>282</v>
      </c>
      <c r="D17186">
        <v>2021</v>
      </c>
      <c r="E17186" t="s">
        <v>281</v>
      </c>
      <c r="F17186" t="s">
        <v>97</v>
      </c>
      <c r="G17186">
        <v>36.998872220000003</v>
      </c>
      <c r="H17186">
        <v>-8.0049555560000005</v>
      </c>
      <c r="I17186" t="s">
        <v>62</v>
      </c>
      <c r="J17186" t="s">
        <v>78</v>
      </c>
      <c r="M17186">
        <v>64.094786729857859</v>
      </c>
      <c r="N17186">
        <v>2.6160999999999999</v>
      </c>
      <c r="O17186">
        <v>1.0596524844720459</v>
      </c>
      <c r="P17186">
        <v>3.6642969607328602E-2</v>
      </c>
      <c r="R17186">
        <v>9.6139999999999993E-3</v>
      </c>
      <c r="S17186">
        <v>1.3686E-2</v>
      </c>
    </row>
    <row r="17187" spans="1:19">
      <c r="A17187" t="s">
        <v>283</v>
      </c>
      <c r="B17187" t="s">
        <v>282</v>
      </c>
      <c r="D17187">
        <v>2021</v>
      </c>
      <c r="E17187" t="s">
        <v>281</v>
      </c>
      <c r="F17187" t="s">
        <v>97</v>
      </c>
      <c r="G17187">
        <v>36.998872220000003</v>
      </c>
      <c r="H17187">
        <v>-8.0049555560000005</v>
      </c>
      <c r="I17187" t="s">
        <v>62</v>
      </c>
      <c r="J17187" t="s">
        <v>78</v>
      </c>
      <c r="M17187">
        <v>66.710900473933677</v>
      </c>
      <c r="N17187">
        <v>2.6160999999999999</v>
      </c>
      <c r="O17187">
        <v>0.97798617614269856</v>
      </c>
      <c r="P17187">
        <v>2.58055038683771E-2</v>
      </c>
    </row>
    <row r="17188" spans="1:19">
      <c r="A17188" t="s">
        <v>283</v>
      </c>
      <c r="B17188" t="s">
        <v>282</v>
      </c>
      <c r="D17188">
        <v>2021</v>
      </c>
      <c r="E17188" t="s">
        <v>281</v>
      </c>
      <c r="F17188" t="s">
        <v>97</v>
      </c>
      <c r="G17188">
        <v>36.998872220000003</v>
      </c>
      <c r="H17188">
        <v>-8.0049555560000005</v>
      </c>
      <c r="I17188" t="s">
        <v>62</v>
      </c>
      <c r="J17188" t="s">
        <v>78</v>
      </c>
      <c r="M17188">
        <v>69.327014218009509</v>
      </c>
      <c r="N17188">
        <v>2.6160999999999999</v>
      </c>
      <c r="O17188">
        <v>0.82496413043478212</v>
      </c>
      <c r="P17188">
        <v>2.85605844956827E-2</v>
      </c>
    </row>
    <row r="17189" spans="1:19">
      <c r="A17189" t="s">
        <v>283</v>
      </c>
      <c r="B17189" t="s">
        <v>282</v>
      </c>
      <c r="D17189">
        <v>2021</v>
      </c>
      <c r="E17189" t="s">
        <v>281</v>
      </c>
      <c r="F17189" t="s">
        <v>97</v>
      </c>
      <c r="G17189">
        <v>36.998872220000003</v>
      </c>
      <c r="H17189">
        <v>-8.0049555560000005</v>
      </c>
      <c r="I17189" t="s">
        <v>62</v>
      </c>
      <c r="J17189" t="s">
        <v>78</v>
      </c>
      <c r="M17189">
        <v>71.943127962085342</v>
      </c>
      <c r="N17189">
        <v>2.6160999999999999</v>
      </c>
      <c r="O17189">
        <v>0.85702695652173877</v>
      </c>
      <c r="P17189">
        <v>3.221566331286E-2</v>
      </c>
    </row>
    <row r="17190" spans="1:19">
      <c r="A17190" t="s">
        <v>283</v>
      </c>
      <c r="B17190" t="s">
        <v>282</v>
      </c>
      <c r="D17190">
        <v>2021</v>
      </c>
      <c r="E17190" t="s">
        <v>281</v>
      </c>
      <c r="F17190" t="s">
        <v>97</v>
      </c>
      <c r="G17190">
        <v>36.998872220000003</v>
      </c>
      <c r="H17190">
        <v>-8.0049555560000005</v>
      </c>
      <c r="I17190" t="s">
        <v>62</v>
      </c>
      <c r="J17190" t="s">
        <v>78</v>
      </c>
      <c r="M17190">
        <v>74.559241706161174</v>
      </c>
      <c r="N17190">
        <v>2.6160999999999999</v>
      </c>
      <c r="O17190">
        <v>0.90750386473430167</v>
      </c>
      <c r="P17190">
        <v>3.22334163459361E-2</v>
      </c>
    </row>
    <row r="17191" spans="1:19">
      <c r="A17191" t="s">
        <v>283</v>
      </c>
      <c r="B17191" t="s">
        <v>282</v>
      </c>
      <c r="D17191">
        <v>2021</v>
      </c>
      <c r="E17191" t="s">
        <v>281</v>
      </c>
      <c r="F17191" t="s">
        <v>97</v>
      </c>
      <c r="G17191">
        <v>36.998872220000003</v>
      </c>
      <c r="H17191">
        <v>-8.0049555560000005</v>
      </c>
      <c r="I17191" t="s">
        <v>62</v>
      </c>
      <c r="J17191" t="s">
        <v>78</v>
      </c>
      <c r="M17191">
        <v>77.175355450237006</v>
      </c>
      <c r="N17191">
        <v>2.6160999999999999</v>
      </c>
      <c r="O17191">
        <v>0.99715730211816989</v>
      </c>
      <c r="P17191">
        <v>3.20268597009239E-2</v>
      </c>
    </row>
    <row r="17192" spans="1:19">
      <c r="A17192" t="s">
        <v>283</v>
      </c>
      <c r="B17192" t="s">
        <v>282</v>
      </c>
      <c r="D17192">
        <v>2021</v>
      </c>
      <c r="E17192" t="s">
        <v>281</v>
      </c>
      <c r="F17192" t="s">
        <v>97</v>
      </c>
      <c r="G17192">
        <v>36.998872220000003</v>
      </c>
      <c r="H17192">
        <v>-8.0049555560000005</v>
      </c>
      <c r="I17192" t="s">
        <v>62</v>
      </c>
      <c r="J17192" t="s">
        <v>78</v>
      </c>
      <c r="M17192">
        <v>79.791469194312839</v>
      </c>
      <c r="N17192">
        <v>2.6160999999999999</v>
      </c>
      <c r="O17192">
        <v>0.94530621118012692</v>
      </c>
      <c r="P17192">
        <v>3.5464628576754503E-2</v>
      </c>
    </row>
    <row r="17193" spans="1:19">
      <c r="A17193" t="s">
        <v>283</v>
      </c>
      <c r="B17193" t="s">
        <v>282</v>
      </c>
      <c r="D17193">
        <v>2021</v>
      </c>
      <c r="E17193" t="s">
        <v>281</v>
      </c>
      <c r="F17193" t="s">
        <v>97</v>
      </c>
      <c r="G17193">
        <v>36.998872220000003</v>
      </c>
      <c r="H17193">
        <v>-8.0049555560000005</v>
      </c>
      <c r="I17193" t="s">
        <v>62</v>
      </c>
      <c r="J17193" t="s">
        <v>78</v>
      </c>
      <c r="M17193">
        <v>82.407582938388671</v>
      </c>
      <c r="N17193">
        <v>2.6160999999999999</v>
      </c>
      <c r="O17193">
        <v>1.1154051207729436</v>
      </c>
      <c r="P17193">
        <v>2.7052258158205899E-2</v>
      </c>
      <c r="R17193">
        <v>5.2379999999999996E-3</v>
      </c>
      <c r="S17193">
        <v>1.3062000000000001E-2</v>
      </c>
    </row>
    <row r="17194" spans="1:19">
      <c r="A17194" t="s">
        <v>283</v>
      </c>
      <c r="B17194" t="s">
        <v>282</v>
      </c>
      <c r="D17194">
        <v>2021</v>
      </c>
      <c r="E17194" t="s">
        <v>281</v>
      </c>
      <c r="F17194" t="s">
        <v>97</v>
      </c>
      <c r="G17194">
        <v>36.998872220000003</v>
      </c>
      <c r="H17194">
        <v>-8.0049555560000005</v>
      </c>
      <c r="I17194" t="s">
        <v>62</v>
      </c>
      <c r="J17194" t="s">
        <v>78</v>
      </c>
      <c r="M17194">
        <v>85.023696682464504</v>
      </c>
      <c r="N17194">
        <v>2.6160999999999999</v>
      </c>
      <c r="O17194">
        <v>1.0399649758454077</v>
      </c>
      <c r="P17194">
        <v>1.8859075312878001E-2</v>
      </c>
    </row>
    <row r="17195" spans="1:19">
      <c r="A17195" t="s">
        <v>283</v>
      </c>
      <c r="B17195" t="s">
        <v>282</v>
      </c>
      <c r="D17195">
        <v>2021</v>
      </c>
      <c r="E17195" t="s">
        <v>281</v>
      </c>
      <c r="F17195" t="s">
        <v>97</v>
      </c>
      <c r="G17195">
        <v>36.998872220000003</v>
      </c>
      <c r="H17195">
        <v>-8.0049555560000005</v>
      </c>
      <c r="I17195" t="s">
        <v>62</v>
      </c>
      <c r="J17195" t="s">
        <v>78</v>
      </c>
      <c r="M17195">
        <v>87.639810426540322</v>
      </c>
      <c r="N17195">
        <v>2.6160999999999999</v>
      </c>
      <c r="O17195">
        <v>1.0067413949275357</v>
      </c>
      <c r="P17195">
        <v>2.05941711334389E-2</v>
      </c>
      <c r="R17195">
        <v>4.2671999999999996E-3</v>
      </c>
      <c r="S17195">
        <v>1.0132800000000001E-2</v>
      </c>
    </row>
    <row r="17196" spans="1:19">
      <c r="A17196" t="s">
        <v>283</v>
      </c>
      <c r="B17196" t="s">
        <v>282</v>
      </c>
      <c r="D17196">
        <v>2021</v>
      </c>
      <c r="E17196" t="s">
        <v>281</v>
      </c>
      <c r="F17196" t="s">
        <v>97</v>
      </c>
      <c r="G17196">
        <v>36.998872220000003</v>
      </c>
      <c r="H17196">
        <v>-8.0049555560000005</v>
      </c>
      <c r="I17196" t="s">
        <v>62</v>
      </c>
      <c r="J17196" t="s">
        <v>78</v>
      </c>
      <c r="M17196">
        <v>90.255924170616154</v>
      </c>
      <c r="N17196">
        <v>2.6160999999999999</v>
      </c>
      <c r="O17196">
        <v>0.93879710144927486</v>
      </c>
      <c r="P17196">
        <v>9.8815442214448407E-3</v>
      </c>
    </row>
    <row r="17197" spans="1:19">
      <c r="A17197" t="s">
        <v>283</v>
      </c>
      <c r="B17197" t="s">
        <v>282</v>
      </c>
      <c r="D17197">
        <v>2021</v>
      </c>
      <c r="E17197" t="s">
        <v>281</v>
      </c>
      <c r="F17197" t="s">
        <v>97</v>
      </c>
      <c r="G17197">
        <v>36.998872220000003</v>
      </c>
      <c r="H17197">
        <v>-8.0049555560000005</v>
      </c>
      <c r="I17197" t="s">
        <v>62</v>
      </c>
      <c r="J17197" t="s">
        <v>78</v>
      </c>
      <c r="M17197">
        <v>92.872037914691987</v>
      </c>
      <c r="N17197">
        <v>2.6160999999999999</v>
      </c>
      <c r="O17197">
        <v>0.98757173913043439</v>
      </c>
      <c r="P17197">
        <v>8.9128324981679E-3</v>
      </c>
    </row>
    <row r="17198" spans="1:19">
      <c r="A17198" t="s">
        <v>283</v>
      </c>
      <c r="B17198" t="s">
        <v>282</v>
      </c>
      <c r="D17198">
        <v>2021</v>
      </c>
      <c r="E17198" t="s">
        <v>281</v>
      </c>
      <c r="F17198" t="s">
        <v>97</v>
      </c>
      <c r="G17198">
        <v>36.998872220000003</v>
      </c>
      <c r="H17198">
        <v>-8.0049555560000005</v>
      </c>
      <c r="I17198" t="s">
        <v>62</v>
      </c>
      <c r="J17198" t="s">
        <v>78</v>
      </c>
      <c r="M17198">
        <v>95.488151658767819</v>
      </c>
      <c r="N17198">
        <v>2.6160999999999999</v>
      </c>
      <c r="O17198">
        <v>0.8858368659420286</v>
      </c>
      <c r="P17198">
        <v>1.0844848696869001E-2</v>
      </c>
    </row>
    <row r="17199" spans="1:19">
      <c r="A17199" t="s">
        <v>283</v>
      </c>
      <c r="B17199" t="s">
        <v>282</v>
      </c>
      <c r="D17199">
        <v>2021</v>
      </c>
      <c r="E17199" t="s">
        <v>281</v>
      </c>
      <c r="F17199" t="s">
        <v>97</v>
      </c>
      <c r="G17199">
        <v>36.998872220000003</v>
      </c>
      <c r="H17199">
        <v>-8.0049555560000005</v>
      </c>
      <c r="I17199" t="s">
        <v>62</v>
      </c>
      <c r="J17199" t="s">
        <v>78</v>
      </c>
      <c r="M17199">
        <v>98.104265402843652</v>
      </c>
      <c r="N17199">
        <v>2.6160999999999999</v>
      </c>
      <c r="O17199">
        <v>1.036327264492753</v>
      </c>
      <c r="P17199">
        <v>1.5431748553273599E-2</v>
      </c>
    </row>
    <row r="17200" spans="1:19">
      <c r="A17200" t="s">
        <v>283</v>
      </c>
      <c r="B17200" t="s">
        <v>282</v>
      </c>
      <c r="D17200">
        <v>2021</v>
      </c>
      <c r="E17200" t="s">
        <v>281</v>
      </c>
      <c r="F17200" t="s">
        <v>97</v>
      </c>
      <c r="G17200">
        <v>36.998872220000003</v>
      </c>
      <c r="H17200">
        <v>-8.0049555560000005</v>
      </c>
      <c r="I17200" t="s">
        <v>62</v>
      </c>
      <c r="J17200" t="s">
        <v>78</v>
      </c>
      <c r="M17200">
        <v>100.72037914691948</v>
      </c>
      <c r="N17200">
        <v>2.6160999999999999</v>
      </c>
      <c r="O17200">
        <v>1.1399096618357509</v>
      </c>
      <c r="P17200">
        <v>4.6286555859457396E-3</v>
      </c>
    </row>
    <row r="17201" spans="1:19">
      <c r="A17201" t="s">
        <v>283</v>
      </c>
      <c r="B17201" t="s">
        <v>282</v>
      </c>
      <c r="D17201">
        <v>2021</v>
      </c>
      <c r="E17201" t="s">
        <v>281</v>
      </c>
      <c r="F17201" t="s">
        <v>97</v>
      </c>
      <c r="G17201">
        <v>36.998872220000003</v>
      </c>
      <c r="H17201">
        <v>-8.0049555560000005</v>
      </c>
      <c r="I17201" t="s">
        <v>62</v>
      </c>
      <c r="J17201" t="s">
        <v>78</v>
      </c>
      <c r="M17201">
        <v>103.33649289099532</v>
      </c>
      <c r="N17201">
        <v>2.6160999999999999</v>
      </c>
      <c r="O17201">
        <v>1.0525536231884054</v>
      </c>
      <c r="P17201">
        <v>4.4857280087827599E-2</v>
      </c>
    </row>
    <row r="17202" spans="1:19">
      <c r="A17202" t="s">
        <v>283</v>
      </c>
      <c r="B17202" t="s">
        <v>282</v>
      </c>
      <c r="D17202">
        <v>2021</v>
      </c>
      <c r="E17202" t="s">
        <v>281</v>
      </c>
      <c r="F17202" t="s">
        <v>97</v>
      </c>
      <c r="G17202">
        <v>36.998872220000003</v>
      </c>
      <c r="H17202">
        <v>-8.0049555560000005</v>
      </c>
      <c r="I17202" t="s">
        <v>62</v>
      </c>
      <c r="J17202" t="s">
        <v>78</v>
      </c>
      <c r="M17202">
        <v>105.95260663507115</v>
      </c>
      <c r="N17202">
        <v>2.6160999999999999</v>
      </c>
      <c r="O17202">
        <v>0.8889712862318836</v>
      </c>
      <c r="P17202">
        <v>3.0731153965143899E-2</v>
      </c>
      <c r="R17202">
        <v>9.2916000000000006E-3</v>
      </c>
      <c r="S17202">
        <v>1.6608399999999999E-2</v>
      </c>
    </row>
    <row r="17203" spans="1:19">
      <c r="A17203" t="s">
        <v>283</v>
      </c>
      <c r="B17203" t="s">
        <v>282</v>
      </c>
      <c r="D17203">
        <v>2021</v>
      </c>
      <c r="E17203" t="s">
        <v>281</v>
      </c>
      <c r="F17203" t="s">
        <v>97</v>
      </c>
      <c r="G17203">
        <v>36.998872220000003</v>
      </c>
      <c r="H17203">
        <v>-8.0049555560000005</v>
      </c>
      <c r="I17203" t="s">
        <v>62</v>
      </c>
      <c r="J17203" t="s">
        <v>78</v>
      </c>
      <c r="M17203">
        <v>108.56872037914697</v>
      </c>
      <c r="N17203">
        <v>2.6160999999999999</v>
      </c>
      <c r="O17203">
        <v>0.96482583120204601</v>
      </c>
      <c r="P17203">
        <v>2.51795189080752E-2</v>
      </c>
    </row>
    <row r="17204" spans="1:19">
      <c r="A17204" t="s">
        <v>283</v>
      </c>
      <c r="B17204" t="s">
        <v>282</v>
      </c>
      <c r="D17204">
        <v>2021</v>
      </c>
      <c r="E17204" t="s">
        <v>281</v>
      </c>
      <c r="F17204" t="s">
        <v>97</v>
      </c>
      <c r="G17204">
        <v>36.998872220000003</v>
      </c>
      <c r="H17204">
        <v>-8.0049555560000005</v>
      </c>
      <c r="I17204" t="s">
        <v>62</v>
      </c>
      <c r="J17204" t="s">
        <v>78</v>
      </c>
      <c r="M17204">
        <v>111.1848341232228</v>
      </c>
      <c r="N17204">
        <v>2.6160999999999999</v>
      </c>
      <c r="O17204">
        <v>1.0778628303495297</v>
      </c>
      <c r="P17204">
        <v>1.28534704370179E-2</v>
      </c>
    </row>
    <row r="17205" spans="1:19">
      <c r="A17205" t="s">
        <v>283</v>
      </c>
      <c r="B17205" t="s">
        <v>282</v>
      </c>
      <c r="D17205">
        <v>2021</v>
      </c>
      <c r="E17205" t="s">
        <v>281</v>
      </c>
      <c r="F17205" t="s">
        <v>97</v>
      </c>
      <c r="G17205">
        <v>36.998872220000003</v>
      </c>
      <c r="H17205">
        <v>-8.0049555560000005</v>
      </c>
      <c r="I17205" t="s">
        <v>62</v>
      </c>
      <c r="J17205" t="s">
        <v>78</v>
      </c>
      <c r="M17205">
        <v>113.80094786729863</v>
      </c>
      <c r="N17205">
        <v>2.6160999999999999</v>
      </c>
      <c r="O17205">
        <v>1.1105651321398147</v>
      </c>
      <c r="P17205">
        <v>1.00904889004623E-2</v>
      </c>
    </row>
    <row r="17206" spans="1:19">
      <c r="A17206" t="s">
        <v>283</v>
      </c>
      <c r="B17206" t="s">
        <v>282</v>
      </c>
      <c r="D17206">
        <v>2021</v>
      </c>
      <c r="E17206" t="s">
        <v>281</v>
      </c>
      <c r="F17206" t="s">
        <v>97</v>
      </c>
      <c r="G17206">
        <v>36.998872220000003</v>
      </c>
      <c r="H17206">
        <v>-8.0049555560000005</v>
      </c>
      <c r="I17206" t="s">
        <v>62</v>
      </c>
      <c r="J17206" t="s">
        <v>78</v>
      </c>
      <c r="M17206">
        <v>116.41706161137446</v>
      </c>
      <c r="N17206">
        <v>2.6160999999999999</v>
      </c>
      <c r="O17206">
        <v>1.1002901601830675</v>
      </c>
      <c r="P17206">
        <v>7.6887817716727001E-3</v>
      </c>
    </row>
    <row r="17207" spans="1:19">
      <c r="A17207" t="s">
        <v>283</v>
      </c>
      <c r="B17207" t="s">
        <v>282</v>
      </c>
      <c r="D17207">
        <v>2021</v>
      </c>
      <c r="E17207" t="s">
        <v>281</v>
      </c>
      <c r="F17207" t="s">
        <v>97</v>
      </c>
      <c r="G17207">
        <v>36.998872220000003</v>
      </c>
      <c r="H17207">
        <v>-8.0049555560000005</v>
      </c>
      <c r="I17207" t="s">
        <v>62</v>
      </c>
      <c r="J17207" t="s">
        <v>78</v>
      </c>
      <c r="M17207">
        <v>119.0331753554503</v>
      </c>
      <c r="N17207">
        <v>2.6160999999999999</v>
      </c>
      <c r="O17207">
        <v>1.1331651368760025</v>
      </c>
      <c r="P17207">
        <v>5.4426250078423903E-3</v>
      </c>
    </row>
    <row r="17208" spans="1:19">
      <c r="A17208" t="s">
        <v>283</v>
      </c>
      <c r="B17208" t="s">
        <v>282</v>
      </c>
      <c r="D17208">
        <v>2021</v>
      </c>
      <c r="E17208" t="s">
        <v>281</v>
      </c>
      <c r="F17208" t="s">
        <v>97</v>
      </c>
      <c r="G17208">
        <v>36.998872220000003</v>
      </c>
      <c r="H17208">
        <v>-8.0049555560000005</v>
      </c>
      <c r="I17208" t="s">
        <v>62</v>
      </c>
      <c r="J17208" t="s">
        <v>78</v>
      </c>
      <c r="M17208">
        <v>121.64928909952613</v>
      </c>
      <c r="N17208">
        <v>2.6160999999999999</v>
      </c>
      <c r="O17208">
        <v>0.9770790760869561</v>
      </c>
      <c r="P17208">
        <v>4.86512996566943E-3</v>
      </c>
    </row>
    <row r="17209" spans="1:19">
      <c r="A17209" t="s">
        <v>283</v>
      </c>
      <c r="B17209" t="s">
        <v>282</v>
      </c>
      <c r="D17209">
        <v>2021</v>
      </c>
      <c r="E17209" t="s">
        <v>281</v>
      </c>
      <c r="F17209" t="s">
        <v>97</v>
      </c>
      <c r="G17209">
        <v>36.998872220000003</v>
      </c>
      <c r="H17209">
        <v>-8.0049555560000005</v>
      </c>
      <c r="I17209" t="s">
        <v>62</v>
      </c>
      <c r="J17209" t="s">
        <v>78</v>
      </c>
      <c r="M17209">
        <v>124.26540284360196</v>
      </c>
      <c r="N17209">
        <v>2.6160999999999999</v>
      </c>
      <c r="O17209">
        <v>1.0814973188405792</v>
      </c>
      <c r="P17209">
        <v>2.5314624620280698E-3</v>
      </c>
    </row>
    <row r="17210" spans="1:19">
      <c r="A17210" t="s">
        <v>283</v>
      </c>
      <c r="B17210" t="s">
        <v>282</v>
      </c>
      <c r="D17210">
        <v>2021</v>
      </c>
      <c r="E17210" t="s">
        <v>281</v>
      </c>
      <c r="F17210" t="s">
        <v>97</v>
      </c>
      <c r="G17210">
        <v>36.998872220000003</v>
      </c>
      <c r="H17210">
        <v>-8.0049555560000005</v>
      </c>
      <c r="I17210" t="s">
        <v>62</v>
      </c>
      <c r="J17210" t="s">
        <v>78</v>
      </c>
      <c r="M17210">
        <v>126.88151658767779</v>
      </c>
      <c r="N17210">
        <v>2.6160999999999999</v>
      </c>
      <c r="O17210">
        <v>1.1531948470209301</v>
      </c>
      <c r="P17210">
        <v>1.0103292446739799E-2</v>
      </c>
      <c r="R17210">
        <v>1.4704E-3</v>
      </c>
      <c r="S17210">
        <v>7.9296000000000002E-3</v>
      </c>
    </row>
    <row r="17211" spans="1:19">
      <c r="A17211" t="s">
        <v>283</v>
      </c>
      <c r="B17211" t="s">
        <v>282</v>
      </c>
      <c r="D17211">
        <v>2021</v>
      </c>
      <c r="E17211" t="s">
        <v>281</v>
      </c>
      <c r="F17211" t="s">
        <v>97</v>
      </c>
      <c r="G17211">
        <v>36.998872220000003</v>
      </c>
      <c r="H17211">
        <v>-8.0049555560000005</v>
      </c>
      <c r="I17211" t="s">
        <v>62</v>
      </c>
      <c r="J17211" t="s">
        <v>284</v>
      </c>
      <c r="M17211">
        <v>1.5238095238095237</v>
      </c>
      <c r="N17211">
        <v>3.0476190476190474</v>
      </c>
      <c r="O17211">
        <v>0.45580499999999996</v>
      </c>
      <c r="P17211">
        <v>7.5098092891687201E-2</v>
      </c>
      <c r="R17211">
        <v>1.87014E-2</v>
      </c>
      <c r="S17211">
        <v>8.0985999999999992E-3</v>
      </c>
    </row>
    <row r="17212" spans="1:19">
      <c r="A17212" t="s">
        <v>283</v>
      </c>
      <c r="B17212" t="s">
        <v>282</v>
      </c>
      <c r="D17212">
        <v>2021</v>
      </c>
      <c r="E17212" t="s">
        <v>281</v>
      </c>
      <c r="F17212" t="s">
        <v>97</v>
      </c>
      <c r="G17212">
        <v>36.998872220000003</v>
      </c>
      <c r="H17212">
        <v>-8.0049555560000005</v>
      </c>
      <c r="I17212" t="s">
        <v>62</v>
      </c>
      <c r="J17212" t="s">
        <v>284</v>
      </c>
      <c r="M17212">
        <v>4.5714285714285712</v>
      </c>
      <c r="N17212">
        <v>3.0476190476190474</v>
      </c>
      <c r="O17212">
        <v>0.34403653846153859</v>
      </c>
      <c r="P17212">
        <v>5.5421103581800697E-2</v>
      </c>
    </row>
    <row r="17213" spans="1:19">
      <c r="A17213" t="s">
        <v>283</v>
      </c>
      <c r="B17213" t="s">
        <v>282</v>
      </c>
      <c r="D17213">
        <v>2021</v>
      </c>
      <c r="E17213" t="s">
        <v>281</v>
      </c>
      <c r="F17213" t="s">
        <v>97</v>
      </c>
      <c r="G17213">
        <v>36.998872220000003</v>
      </c>
      <c r="H17213">
        <v>-8.0049555560000005</v>
      </c>
      <c r="I17213" t="s">
        <v>62</v>
      </c>
      <c r="J17213" t="s">
        <v>284</v>
      </c>
      <c r="M17213">
        <v>7.6190476190476186</v>
      </c>
      <c r="N17213">
        <v>3.0476190476190474</v>
      </c>
      <c r="O17213">
        <v>0.39964750000000021</v>
      </c>
      <c r="P17213">
        <v>6.7256637168141606E-2</v>
      </c>
      <c r="R17213">
        <v>1.57828E-2</v>
      </c>
      <c r="S17213">
        <v>1.23172E-2</v>
      </c>
    </row>
    <row r="17214" spans="1:19">
      <c r="A17214" t="s">
        <v>283</v>
      </c>
      <c r="B17214" t="s">
        <v>282</v>
      </c>
      <c r="D17214">
        <v>2021</v>
      </c>
      <c r="E17214" t="s">
        <v>281</v>
      </c>
      <c r="F17214" t="s">
        <v>97</v>
      </c>
      <c r="G17214">
        <v>36.998872220000003</v>
      </c>
      <c r="H17214">
        <v>-8.0049555560000005</v>
      </c>
      <c r="I17214" t="s">
        <v>62</v>
      </c>
      <c r="J17214" t="s">
        <v>284</v>
      </c>
      <c r="M17214">
        <v>10.666666666666666</v>
      </c>
      <c r="N17214">
        <v>3.0476190476190474</v>
      </c>
      <c r="O17214">
        <v>0.4244843749999998</v>
      </c>
      <c r="P17214">
        <v>3.38903148080247E-2</v>
      </c>
    </row>
    <row r="17215" spans="1:19">
      <c r="A17215" t="s">
        <v>283</v>
      </c>
      <c r="B17215" t="s">
        <v>282</v>
      </c>
      <c r="D17215">
        <v>2021</v>
      </c>
      <c r="E17215" t="s">
        <v>281</v>
      </c>
      <c r="F17215" t="s">
        <v>97</v>
      </c>
      <c r="G17215">
        <v>36.998872220000003</v>
      </c>
      <c r="H17215">
        <v>-8.0049555560000005</v>
      </c>
      <c r="I17215" t="s">
        <v>62</v>
      </c>
      <c r="J17215" t="s">
        <v>284</v>
      </c>
      <c r="M17215">
        <v>13.714285714285714</v>
      </c>
      <c r="N17215">
        <v>3.0476190476190474</v>
      </c>
      <c r="O17215">
        <v>0.48295961538461568</v>
      </c>
      <c r="P17215">
        <v>4.8858364961744699E-2</v>
      </c>
      <c r="R17215">
        <v>1.34334E-2</v>
      </c>
      <c r="S17215">
        <v>9.9666000000000008E-3</v>
      </c>
    </row>
    <row r="17216" spans="1:19">
      <c r="A17216" t="s">
        <v>283</v>
      </c>
      <c r="B17216" t="s">
        <v>282</v>
      </c>
      <c r="D17216">
        <v>2021</v>
      </c>
      <c r="E17216" t="s">
        <v>281</v>
      </c>
      <c r="F17216" t="s">
        <v>97</v>
      </c>
      <c r="G17216">
        <v>36.998872220000003</v>
      </c>
      <c r="H17216">
        <v>-8.0049555560000005</v>
      </c>
      <c r="I17216" t="s">
        <v>62</v>
      </c>
      <c r="J17216" t="s">
        <v>284</v>
      </c>
      <c r="M17216">
        <v>16.761904761904763</v>
      </c>
      <c r="N17216">
        <v>3.0476190476190474</v>
      </c>
      <c r="O17216">
        <v>0.58246875000000031</v>
      </c>
      <c r="P17216">
        <v>2.83922944482345E-2</v>
      </c>
    </row>
    <row r="17217" spans="1:19">
      <c r="A17217" t="s">
        <v>283</v>
      </c>
      <c r="B17217" t="s">
        <v>282</v>
      </c>
      <c r="D17217">
        <v>2021</v>
      </c>
      <c r="E17217" t="s">
        <v>281</v>
      </c>
      <c r="F17217" t="s">
        <v>97</v>
      </c>
      <c r="G17217">
        <v>36.998872220000003</v>
      </c>
      <c r="H17217">
        <v>-8.0049555560000005</v>
      </c>
      <c r="I17217" t="s">
        <v>62</v>
      </c>
      <c r="J17217" t="s">
        <v>284</v>
      </c>
      <c r="M17217">
        <v>19.80952380952381</v>
      </c>
      <c r="N17217">
        <v>3.0476190476190474</v>
      </c>
      <c r="O17217">
        <v>0.41307403846153856</v>
      </c>
      <c r="P17217">
        <v>6.8681318681318701E-2</v>
      </c>
      <c r="R17217">
        <v>1.8009000000000001E-2</v>
      </c>
      <c r="S17217">
        <v>7.8910000000000004E-3</v>
      </c>
    </row>
    <row r="17218" spans="1:19">
      <c r="A17218" t="s">
        <v>283</v>
      </c>
      <c r="B17218" t="s">
        <v>282</v>
      </c>
      <c r="D17218">
        <v>2021</v>
      </c>
      <c r="E17218" t="s">
        <v>281</v>
      </c>
      <c r="F17218" t="s">
        <v>97</v>
      </c>
      <c r="G17218">
        <v>36.998872220000003</v>
      </c>
      <c r="H17218">
        <v>-8.0049555560000005</v>
      </c>
      <c r="I17218" t="s">
        <v>62</v>
      </c>
      <c r="J17218" t="s">
        <v>284</v>
      </c>
      <c r="M17218">
        <v>22.857142857142858</v>
      </c>
      <c r="N17218">
        <v>3.0476190476190474</v>
      </c>
      <c r="O17218">
        <v>0.70771270161290345</v>
      </c>
      <c r="P17218">
        <v>3.00910935543756E-2</v>
      </c>
    </row>
    <row r="17219" spans="1:19">
      <c r="A17219" t="s">
        <v>283</v>
      </c>
      <c r="B17219" t="s">
        <v>282</v>
      </c>
      <c r="D17219">
        <v>2021</v>
      </c>
      <c r="E17219" t="s">
        <v>281</v>
      </c>
      <c r="F17219" t="s">
        <v>97</v>
      </c>
      <c r="G17219">
        <v>36.998872220000003</v>
      </c>
      <c r="H17219">
        <v>-8.0049555560000005</v>
      </c>
      <c r="I17219" t="s">
        <v>62</v>
      </c>
      <c r="J17219" t="s">
        <v>284</v>
      </c>
      <c r="M17219">
        <v>25.904761904761905</v>
      </c>
      <c r="N17219">
        <v>3.0476190476190474</v>
      </c>
      <c r="O17219">
        <v>0.41826346153846145</v>
      </c>
      <c r="P17219">
        <v>5.6315007429420597E-2</v>
      </c>
      <c r="R17219">
        <v>1.8353999999999999E-2</v>
      </c>
      <c r="S17219">
        <v>8.2459999999999999E-3</v>
      </c>
    </row>
    <row r="17220" spans="1:19">
      <c r="A17220" t="s">
        <v>283</v>
      </c>
      <c r="B17220" t="s">
        <v>282</v>
      </c>
      <c r="D17220">
        <v>2021</v>
      </c>
      <c r="E17220" t="s">
        <v>281</v>
      </c>
      <c r="F17220" t="s">
        <v>97</v>
      </c>
      <c r="G17220">
        <v>36.998872220000003</v>
      </c>
      <c r="H17220">
        <v>-8.0049555560000005</v>
      </c>
      <c r="I17220" t="s">
        <v>62</v>
      </c>
      <c r="J17220" t="s">
        <v>284</v>
      </c>
      <c r="M17220">
        <v>28.952380952380953</v>
      </c>
      <c r="N17220">
        <v>3.0476190476190474</v>
      </c>
      <c r="O17220">
        <v>0.47055312499999974</v>
      </c>
      <c r="P17220">
        <v>5.2416674579811903E-2</v>
      </c>
    </row>
    <row r="17221" spans="1:19">
      <c r="A17221" t="s">
        <v>283</v>
      </c>
      <c r="B17221" t="s">
        <v>282</v>
      </c>
      <c r="D17221">
        <v>2021</v>
      </c>
      <c r="E17221" t="s">
        <v>281</v>
      </c>
      <c r="F17221" t="s">
        <v>97</v>
      </c>
      <c r="G17221">
        <v>36.998872220000003</v>
      </c>
      <c r="H17221">
        <v>-8.0049555560000005</v>
      </c>
      <c r="I17221" t="s">
        <v>62</v>
      </c>
      <c r="J17221" t="s">
        <v>284</v>
      </c>
      <c r="M17221">
        <v>32</v>
      </c>
      <c r="N17221">
        <v>3.0476190476190474</v>
      </c>
      <c r="O17221">
        <v>0.51337802419354828</v>
      </c>
      <c r="P17221">
        <v>4.6449777337951498E-2</v>
      </c>
      <c r="R17221">
        <v>1.41075E-2</v>
      </c>
      <c r="S17221">
        <v>1.4692500000000001E-2</v>
      </c>
    </row>
    <row r="17222" spans="1:19">
      <c r="A17222" t="s">
        <v>283</v>
      </c>
      <c r="B17222" t="s">
        <v>282</v>
      </c>
      <c r="D17222">
        <v>2021</v>
      </c>
      <c r="E17222" t="s">
        <v>281</v>
      </c>
      <c r="F17222" t="s">
        <v>97</v>
      </c>
      <c r="G17222">
        <v>36.998872220000003</v>
      </c>
      <c r="H17222">
        <v>-8.0049555560000005</v>
      </c>
      <c r="I17222" t="s">
        <v>62</v>
      </c>
      <c r="J17222" t="s">
        <v>284</v>
      </c>
      <c r="M17222">
        <v>35.047619047619051</v>
      </c>
      <c r="N17222">
        <v>3.0476190476190474</v>
      </c>
      <c r="O17222">
        <v>0.49481249999999999</v>
      </c>
      <c r="P17222">
        <v>4.2991985752448898E-2</v>
      </c>
    </row>
    <row r="17223" spans="1:19">
      <c r="A17223" t="s">
        <v>283</v>
      </c>
      <c r="B17223" t="s">
        <v>282</v>
      </c>
      <c r="D17223">
        <v>2021</v>
      </c>
      <c r="E17223" t="s">
        <v>281</v>
      </c>
      <c r="F17223" t="s">
        <v>97</v>
      </c>
      <c r="G17223">
        <v>36.998872220000003</v>
      </c>
      <c r="H17223">
        <v>-8.0049555560000005</v>
      </c>
      <c r="I17223" t="s">
        <v>62</v>
      </c>
      <c r="J17223" t="s">
        <v>284</v>
      </c>
      <c r="M17223">
        <v>38.095238095238095</v>
      </c>
      <c r="N17223">
        <v>3.0476190476190474</v>
      </c>
      <c r="O17223">
        <v>0.42975907258064483</v>
      </c>
      <c r="P17223">
        <v>4.85098287888397E-2</v>
      </c>
      <c r="R17223">
        <v>1.68974E-2</v>
      </c>
      <c r="S17223">
        <v>2.9026E-3</v>
      </c>
    </row>
    <row r="17224" spans="1:19">
      <c r="A17224" t="s">
        <v>283</v>
      </c>
      <c r="B17224" t="s">
        <v>282</v>
      </c>
      <c r="D17224">
        <v>2021</v>
      </c>
      <c r="E17224" t="s">
        <v>281</v>
      </c>
      <c r="F17224" t="s">
        <v>97</v>
      </c>
      <c r="G17224">
        <v>36.998872220000003</v>
      </c>
      <c r="H17224">
        <v>-8.0049555560000005</v>
      </c>
      <c r="I17224" t="s">
        <v>62</v>
      </c>
      <c r="J17224" t="s">
        <v>284</v>
      </c>
      <c r="M17224">
        <v>41.142857142857146</v>
      </c>
      <c r="N17224">
        <v>3.0476190476190474</v>
      </c>
      <c r="O17224">
        <v>0.45236826923076928</v>
      </c>
      <c r="P17224">
        <v>3.7246304750711799E-2</v>
      </c>
    </row>
    <row r="17225" spans="1:19">
      <c r="A17225" t="s">
        <v>283</v>
      </c>
      <c r="B17225" t="s">
        <v>282</v>
      </c>
      <c r="D17225">
        <v>2021</v>
      </c>
      <c r="E17225" t="s">
        <v>281</v>
      </c>
      <c r="F17225" t="s">
        <v>97</v>
      </c>
      <c r="G17225">
        <v>36.998872220000003</v>
      </c>
      <c r="H17225">
        <v>-8.0049555560000005</v>
      </c>
      <c r="I17225" t="s">
        <v>62</v>
      </c>
      <c r="J17225" t="s">
        <v>284</v>
      </c>
      <c r="M17225">
        <v>44.19047619047619</v>
      </c>
      <c r="N17225">
        <v>3.0476190476190474</v>
      </c>
      <c r="O17225">
        <v>0.48587903225806484</v>
      </c>
      <c r="P17225">
        <v>5.7576803589920601E-2</v>
      </c>
      <c r="R17225">
        <v>1.6499699999999999E-2</v>
      </c>
      <c r="S17225">
        <v>9.2002999999999998E-3</v>
      </c>
    </row>
    <row r="17226" spans="1:19">
      <c r="A17226" t="s">
        <v>283</v>
      </c>
      <c r="B17226" t="s">
        <v>282</v>
      </c>
      <c r="D17226">
        <v>2021</v>
      </c>
      <c r="E17226" t="s">
        <v>281</v>
      </c>
      <c r="F17226" t="s">
        <v>97</v>
      </c>
      <c r="G17226">
        <v>36.998872220000003</v>
      </c>
      <c r="H17226">
        <v>-8.0049555560000005</v>
      </c>
      <c r="I17226" t="s">
        <v>62</v>
      </c>
      <c r="J17226" t="s">
        <v>284</v>
      </c>
      <c r="M17226">
        <v>47.238095238095241</v>
      </c>
      <c r="N17226">
        <v>3.0476190476190474</v>
      </c>
      <c r="O17226">
        <v>0.51402749999999997</v>
      </c>
      <c r="P17226">
        <v>5.0786347091545898E-2</v>
      </c>
    </row>
    <row r="17227" spans="1:19">
      <c r="A17227" t="s">
        <v>283</v>
      </c>
      <c r="B17227" t="s">
        <v>282</v>
      </c>
      <c r="D17227">
        <v>2021</v>
      </c>
      <c r="E17227" t="s">
        <v>281</v>
      </c>
      <c r="F17227" t="s">
        <v>97</v>
      </c>
      <c r="G17227">
        <v>36.998872220000003</v>
      </c>
      <c r="H17227">
        <v>-8.0049555560000005</v>
      </c>
      <c r="I17227" t="s">
        <v>62</v>
      </c>
      <c r="J17227" t="s">
        <v>284</v>
      </c>
      <c r="M17227">
        <v>50.285714285714285</v>
      </c>
      <c r="N17227">
        <v>3.0476190476190474</v>
      </c>
      <c r="O17227">
        <v>0.50798551829268268</v>
      </c>
      <c r="P17227">
        <v>7.0445084854306797E-2</v>
      </c>
      <c r="R17227">
        <v>1.40397E-2</v>
      </c>
      <c r="S17227">
        <v>1.10603E-2</v>
      </c>
    </row>
    <row r="17228" spans="1:19">
      <c r="A17228" t="s">
        <v>283</v>
      </c>
      <c r="B17228" t="s">
        <v>282</v>
      </c>
      <c r="D17228">
        <v>2021</v>
      </c>
      <c r="E17228" t="s">
        <v>281</v>
      </c>
      <c r="F17228" t="s">
        <v>97</v>
      </c>
      <c r="G17228">
        <v>36.998872220000003</v>
      </c>
      <c r="H17228">
        <v>-8.0049555560000005</v>
      </c>
      <c r="I17228" t="s">
        <v>62</v>
      </c>
      <c r="J17228" t="s">
        <v>284</v>
      </c>
      <c r="M17228">
        <v>53.333333333333336</v>
      </c>
      <c r="N17228">
        <v>3.0476190476190474</v>
      </c>
      <c r="O17228">
        <v>0.47035624999999981</v>
      </c>
      <c r="P17228">
        <v>3.9519308412102903E-2</v>
      </c>
    </row>
    <row r="17229" spans="1:19">
      <c r="A17229" t="s">
        <v>283</v>
      </c>
      <c r="B17229" t="s">
        <v>282</v>
      </c>
      <c r="D17229">
        <v>2021</v>
      </c>
      <c r="E17229" t="s">
        <v>281</v>
      </c>
      <c r="F17229" t="s">
        <v>97</v>
      </c>
      <c r="G17229">
        <v>36.998872220000003</v>
      </c>
      <c r="H17229">
        <v>-8.0049555560000005</v>
      </c>
      <c r="I17229" t="s">
        <v>62</v>
      </c>
      <c r="J17229" t="s">
        <v>284</v>
      </c>
      <c r="M17229">
        <v>56.38095238095238</v>
      </c>
      <c r="N17229">
        <v>3.0476190476190474</v>
      </c>
      <c r="O17229">
        <v>0.51536625000000003</v>
      </c>
      <c r="P17229">
        <v>5.46521374685668E-2</v>
      </c>
      <c r="R17229">
        <v>1.4175999999999999E-2</v>
      </c>
      <c r="S17229">
        <v>7.1240000000000001E-3</v>
      </c>
    </row>
    <row r="17230" spans="1:19">
      <c r="A17230" t="s">
        <v>283</v>
      </c>
      <c r="B17230" t="s">
        <v>282</v>
      </c>
      <c r="D17230">
        <v>2021</v>
      </c>
      <c r="E17230" t="s">
        <v>281</v>
      </c>
      <c r="F17230" t="s">
        <v>97</v>
      </c>
      <c r="G17230">
        <v>36.998872220000003</v>
      </c>
      <c r="H17230">
        <v>-8.0049555560000005</v>
      </c>
      <c r="I17230" t="s">
        <v>62</v>
      </c>
      <c r="J17230" t="s">
        <v>284</v>
      </c>
      <c r="M17230">
        <v>59.428571428571431</v>
      </c>
      <c r="N17230">
        <v>3.0476190476190474</v>
      </c>
      <c r="O17230">
        <v>0.57138374999999997</v>
      </c>
      <c r="P17230">
        <v>4.1376388627377102E-2</v>
      </c>
    </row>
    <row r="17231" spans="1:19">
      <c r="A17231" t="s">
        <v>283</v>
      </c>
      <c r="B17231" t="s">
        <v>282</v>
      </c>
      <c r="D17231">
        <v>2021</v>
      </c>
      <c r="E17231" t="s">
        <v>281</v>
      </c>
      <c r="F17231" t="s">
        <v>97</v>
      </c>
      <c r="G17231">
        <v>36.998872220000003</v>
      </c>
      <c r="H17231">
        <v>-8.0049555560000005</v>
      </c>
      <c r="I17231" t="s">
        <v>62</v>
      </c>
      <c r="J17231" t="s">
        <v>284</v>
      </c>
      <c r="M17231">
        <v>62.476190476190474</v>
      </c>
      <c r="N17231">
        <v>3.0476190476190474</v>
      </c>
      <c r="O17231">
        <v>0.55074519230769214</v>
      </c>
      <c r="P17231">
        <v>6.4086065784732596E-2</v>
      </c>
      <c r="R17231">
        <v>1.575E-2</v>
      </c>
      <c r="S17231">
        <v>4.8500000000000001E-3</v>
      </c>
    </row>
    <row r="17232" spans="1:19">
      <c r="A17232" t="s">
        <v>283</v>
      </c>
      <c r="B17232" t="s">
        <v>282</v>
      </c>
      <c r="D17232">
        <v>2021</v>
      </c>
      <c r="E17232" t="s">
        <v>281</v>
      </c>
      <c r="F17232" t="s">
        <v>97</v>
      </c>
      <c r="G17232">
        <v>36.998872220000003</v>
      </c>
      <c r="H17232">
        <v>-8.0049555560000005</v>
      </c>
      <c r="I17232" t="s">
        <v>62</v>
      </c>
      <c r="J17232" t="s">
        <v>284</v>
      </c>
      <c r="M17232">
        <v>65.523809523809518</v>
      </c>
      <c r="N17232">
        <v>3.0476190476190474</v>
      </c>
      <c r="O17232">
        <v>0.52983000000000002</v>
      </c>
      <c r="P17232">
        <v>5.64089391215001E-2</v>
      </c>
    </row>
    <row r="17233" spans="1:19">
      <c r="A17233" t="s">
        <v>283</v>
      </c>
      <c r="B17233" t="s">
        <v>282</v>
      </c>
      <c r="D17233">
        <v>2021</v>
      </c>
      <c r="E17233" t="s">
        <v>281</v>
      </c>
      <c r="F17233" t="s">
        <v>97</v>
      </c>
      <c r="G17233">
        <v>36.998872220000003</v>
      </c>
      <c r="H17233">
        <v>-8.0049555560000005</v>
      </c>
      <c r="I17233" t="s">
        <v>62</v>
      </c>
      <c r="J17233" t="s">
        <v>284</v>
      </c>
      <c r="M17233">
        <v>68.571428571428569</v>
      </c>
      <c r="N17233">
        <v>3.0476190476190474</v>
      </c>
      <c r="O17233">
        <v>0.51447083333333365</v>
      </c>
      <c r="P17233">
        <v>7.09010339734122E-2</v>
      </c>
      <c r="R17233">
        <v>1.7600000000000001E-2</v>
      </c>
      <c r="S17233">
        <v>8.9999999999999993E-3</v>
      </c>
    </row>
    <row r="17234" spans="1:19">
      <c r="A17234" t="s">
        <v>283</v>
      </c>
      <c r="B17234" t="s">
        <v>282</v>
      </c>
      <c r="D17234">
        <v>2021</v>
      </c>
      <c r="E17234" t="s">
        <v>281</v>
      </c>
      <c r="F17234" t="s">
        <v>97</v>
      </c>
      <c r="G17234">
        <v>36.998872220000003</v>
      </c>
      <c r="H17234">
        <v>-8.0049555560000005</v>
      </c>
      <c r="I17234" t="s">
        <v>62</v>
      </c>
      <c r="J17234" t="s">
        <v>284</v>
      </c>
      <c r="M17234">
        <v>71.61904761904762</v>
      </c>
      <c r="N17234">
        <v>3.0476190476190474</v>
      </c>
      <c r="O17234">
        <v>0.43999038461538431</v>
      </c>
      <c r="P17234">
        <v>5.9562587249883697E-2</v>
      </c>
    </row>
    <row r="17235" spans="1:19">
      <c r="A17235" t="s">
        <v>283</v>
      </c>
      <c r="B17235" t="s">
        <v>282</v>
      </c>
      <c r="D17235">
        <v>2021</v>
      </c>
      <c r="E17235" t="s">
        <v>281</v>
      </c>
      <c r="F17235" t="s">
        <v>97</v>
      </c>
      <c r="G17235">
        <v>36.998872220000003</v>
      </c>
      <c r="H17235">
        <v>-8.0049555560000005</v>
      </c>
      <c r="I17235" t="s">
        <v>62</v>
      </c>
      <c r="J17235" t="s">
        <v>284</v>
      </c>
      <c r="M17235">
        <v>74.666666666666671</v>
      </c>
      <c r="N17235">
        <v>3.0476190476190474</v>
      </c>
      <c r="O17235">
        <v>0.46388999999999997</v>
      </c>
      <c r="P17235">
        <v>7.7730895452414406E-2</v>
      </c>
      <c r="R17235">
        <v>2.0475400000000001E-2</v>
      </c>
      <c r="S17235">
        <v>5.7245999999999998E-3</v>
      </c>
    </row>
    <row r="17236" spans="1:19">
      <c r="A17236" t="s">
        <v>283</v>
      </c>
      <c r="B17236" t="s">
        <v>282</v>
      </c>
      <c r="D17236">
        <v>2021</v>
      </c>
      <c r="E17236" t="s">
        <v>281</v>
      </c>
      <c r="F17236" t="s">
        <v>97</v>
      </c>
      <c r="G17236">
        <v>36.998872220000003</v>
      </c>
      <c r="H17236">
        <v>-8.0049555560000005</v>
      </c>
      <c r="I17236" t="s">
        <v>62</v>
      </c>
      <c r="J17236" t="s">
        <v>284</v>
      </c>
      <c r="M17236">
        <v>77.714285714285708</v>
      </c>
      <c r="N17236">
        <v>3.0476190476190474</v>
      </c>
      <c r="O17236">
        <v>0.43013653846153854</v>
      </c>
      <c r="P17236">
        <v>6.46529134308447E-2</v>
      </c>
    </row>
    <row r="17237" spans="1:19">
      <c r="A17237" t="s">
        <v>283</v>
      </c>
      <c r="B17237" t="s">
        <v>282</v>
      </c>
      <c r="D17237">
        <v>2021</v>
      </c>
      <c r="E17237" t="s">
        <v>281</v>
      </c>
      <c r="F17237" t="s">
        <v>97</v>
      </c>
      <c r="G17237">
        <v>36.998872220000003</v>
      </c>
      <c r="H17237">
        <v>-8.0049555560000005</v>
      </c>
      <c r="I17237" t="s">
        <v>62</v>
      </c>
      <c r="J17237" t="s">
        <v>284</v>
      </c>
      <c r="M17237">
        <v>80.761904761904759</v>
      </c>
      <c r="N17237">
        <v>3.0476190476190474</v>
      </c>
      <c r="O17237">
        <v>0.49222500000000008</v>
      </c>
      <c r="P17237">
        <v>5.62628834727779E-2</v>
      </c>
    </row>
    <row r="17238" spans="1:19">
      <c r="A17238" t="s">
        <v>283</v>
      </c>
      <c r="B17238" t="s">
        <v>282</v>
      </c>
      <c r="D17238">
        <v>2021</v>
      </c>
      <c r="E17238" t="s">
        <v>281</v>
      </c>
      <c r="F17238" t="s">
        <v>97</v>
      </c>
      <c r="G17238">
        <v>36.998872220000003</v>
      </c>
      <c r="H17238">
        <v>-8.0049555560000005</v>
      </c>
      <c r="I17238" t="s">
        <v>62</v>
      </c>
      <c r="J17238" t="s">
        <v>284</v>
      </c>
      <c r="M17238">
        <v>83.80952380952381</v>
      </c>
      <c r="N17238">
        <v>3.0476190476190474</v>
      </c>
      <c r="O17238">
        <v>0.45677624999999999</v>
      </c>
      <c r="P17238">
        <v>5.5392731535756197E-2</v>
      </c>
    </row>
    <row r="17239" spans="1:19">
      <c r="A17239" t="s">
        <v>283</v>
      </c>
      <c r="B17239" t="s">
        <v>282</v>
      </c>
      <c r="D17239">
        <v>2021</v>
      </c>
      <c r="E17239" t="s">
        <v>281</v>
      </c>
      <c r="F17239" t="s">
        <v>97</v>
      </c>
      <c r="G17239">
        <v>36.998872220000003</v>
      </c>
      <c r="H17239">
        <v>-8.0049555560000005</v>
      </c>
      <c r="I17239" t="s">
        <v>62</v>
      </c>
      <c r="J17239" t="s">
        <v>284</v>
      </c>
      <c r="M17239">
        <v>86.857142857142861</v>
      </c>
      <c r="N17239">
        <v>3.0476190476190474</v>
      </c>
      <c r="O17239">
        <v>0.48347250000000003</v>
      </c>
      <c r="P17239">
        <v>5.4027179317202599E-2</v>
      </c>
    </row>
    <row r="17240" spans="1:19">
      <c r="A17240" t="s">
        <v>283</v>
      </c>
      <c r="B17240" t="s">
        <v>282</v>
      </c>
      <c r="D17240">
        <v>2021</v>
      </c>
      <c r="E17240" t="s">
        <v>281</v>
      </c>
      <c r="F17240" t="s">
        <v>97</v>
      </c>
      <c r="G17240">
        <v>36.998872220000003</v>
      </c>
      <c r="H17240">
        <v>-8.0049555560000005</v>
      </c>
      <c r="I17240" t="s">
        <v>62</v>
      </c>
      <c r="J17240" t="s">
        <v>284</v>
      </c>
      <c r="M17240">
        <v>89.904761904761898</v>
      </c>
      <c r="N17240">
        <v>3.0476190476190474</v>
      </c>
      <c r="O17240">
        <v>0.58365000000000034</v>
      </c>
      <c r="P17240">
        <v>4.5887844323187099E-2</v>
      </c>
    </row>
    <row r="17241" spans="1:19">
      <c r="A17241" t="s">
        <v>283</v>
      </c>
      <c r="B17241" t="s">
        <v>282</v>
      </c>
      <c r="D17241">
        <v>2021</v>
      </c>
      <c r="E17241" t="s">
        <v>281</v>
      </c>
      <c r="F17241" t="s">
        <v>97</v>
      </c>
      <c r="G17241">
        <v>36.998872220000003</v>
      </c>
      <c r="H17241">
        <v>-8.0049555560000005</v>
      </c>
      <c r="I17241" t="s">
        <v>62</v>
      </c>
      <c r="J17241" t="s">
        <v>284</v>
      </c>
      <c r="M17241">
        <v>92.952380952380949</v>
      </c>
      <c r="N17241">
        <v>3.0476190476190474</v>
      </c>
      <c r="O17241">
        <v>0.55551562500000007</v>
      </c>
      <c r="P17241">
        <v>6.5857716019180002E-2</v>
      </c>
      <c r="R17241">
        <v>1.9544700000000002E-2</v>
      </c>
      <c r="S17241">
        <v>7.6553000000000003E-3</v>
      </c>
    </row>
    <row r="17242" spans="1:19">
      <c r="A17242" t="s">
        <v>283</v>
      </c>
      <c r="B17242" t="s">
        <v>282</v>
      </c>
      <c r="D17242">
        <v>2021</v>
      </c>
      <c r="E17242" t="s">
        <v>281</v>
      </c>
      <c r="F17242" t="s">
        <v>97</v>
      </c>
      <c r="G17242">
        <v>36.998872220000003</v>
      </c>
      <c r="H17242">
        <v>-8.0049555560000005</v>
      </c>
      <c r="I17242" t="s">
        <v>62</v>
      </c>
      <c r="J17242" t="s">
        <v>284</v>
      </c>
      <c r="M17242">
        <v>96</v>
      </c>
      <c r="N17242">
        <v>3.0476190476190474</v>
      </c>
      <c r="O17242">
        <v>0.54783749999999998</v>
      </c>
      <c r="P17242">
        <v>4.5770387527223698E-2</v>
      </c>
    </row>
    <row r="17243" spans="1:19">
      <c r="A17243" t="s">
        <v>283</v>
      </c>
      <c r="B17243" t="s">
        <v>282</v>
      </c>
      <c r="D17243">
        <v>2021</v>
      </c>
      <c r="E17243" t="s">
        <v>281</v>
      </c>
      <c r="F17243" t="s">
        <v>97</v>
      </c>
      <c r="G17243">
        <v>36.998872220000003</v>
      </c>
      <c r="H17243">
        <v>-8.0049555560000005</v>
      </c>
      <c r="I17243" t="s">
        <v>62</v>
      </c>
      <c r="J17243" t="s">
        <v>284</v>
      </c>
      <c r="M17243">
        <v>99.047619047619051</v>
      </c>
      <c r="N17243">
        <v>3.0476190476190474</v>
      </c>
      <c r="O17243">
        <v>0.67357500000000003</v>
      </c>
      <c r="P17243">
        <v>4.6553446553446398E-2</v>
      </c>
    </row>
    <row r="17244" spans="1:19">
      <c r="A17244" t="s">
        <v>283</v>
      </c>
      <c r="B17244" t="s">
        <v>282</v>
      </c>
      <c r="D17244">
        <v>2021</v>
      </c>
      <c r="E17244" t="s">
        <v>281</v>
      </c>
      <c r="F17244" t="s">
        <v>97</v>
      </c>
      <c r="G17244">
        <v>36.998872220000003</v>
      </c>
      <c r="H17244">
        <v>-8.0049555560000005</v>
      </c>
      <c r="I17244" t="s">
        <v>62</v>
      </c>
      <c r="J17244" t="s">
        <v>284</v>
      </c>
      <c r="M17244">
        <v>102.0952380952381</v>
      </c>
      <c r="N17244">
        <v>3.0476190476190474</v>
      </c>
      <c r="O17244">
        <v>0.55938750000000004</v>
      </c>
      <c r="P17244">
        <v>4.8788434127468798E-2</v>
      </c>
    </row>
    <row r="17245" spans="1:19">
      <c r="A17245" t="s">
        <v>283</v>
      </c>
      <c r="B17245" t="s">
        <v>282</v>
      </c>
      <c r="D17245">
        <v>2021</v>
      </c>
      <c r="E17245" t="s">
        <v>281</v>
      </c>
      <c r="F17245" t="s">
        <v>97</v>
      </c>
      <c r="G17245">
        <v>36.998872220000003</v>
      </c>
      <c r="H17245">
        <v>-8.0049555560000005</v>
      </c>
      <c r="I17245" t="s">
        <v>62</v>
      </c>
      <c r="J17245" t="s">
        <v>284</v>
      </c>
      <c r="M17245">
        <v>105.14285714285714</v>
      </c>
      <c r="N17245">
        <v>3.0476190476190474</v>
      </c>
      <c r="O17245">
        <v>0.58441249999999978</v>
      </c>
      <c r="P17245">
        <v>4.5656790373141902E-2</v>
      </c>
    </row>
    <row r="17246" spans="1:19">
      <c r="A17246" t="s">
        <v>283</v>
      </c>
      <c r="B17246" t="s">
        <v>282</v>
      </c>
      <c r="D17246">
        <v>2021</v>
      </c>
      <c r="E17246" t="s">
        <v>281</v>
      </c>
      <c r="F17246" t="s">
        <v>97</v>
      </c>
      <c r="G17246">
        <v>36.998872220000003</v>
      </c>
      <c r="H17246">
        <v>-8.0049555560000005</v>
      </c>
      <c r="I17246" t="s">
        <v>62</v>
      </c>
      <c r="J17246" t="s">
        <v>284</v>
      </c>
      <c r="M17246">
        <v>108.19047619047619</v>
      </c>
      <c r="N17246">
        <v>3.0476190476190474</v>
      </c>
      <c r="O17246">
        <v>0.49533750000000004</v>
      </c>
      <c r="P17246">
        <v>6.3136162857691705E-2</v>
      </c>
      <c r="R17246">
        <v>2.2061399999999998E-2</v>
      </c>
      <c r="S17246">
        <v>8.3385999999999998E-3</v>
      </c>
    </row>
    <row r="17247" spans="1:19">
      <c r="A17247" t="s">
        <v>283</v>
      </c>
      <c r="B17247" t="s">
        <v>282</v>
      </c>
      <c r="D17247">
        <v>2021</v>
      </c>
      <c r="E17247" t="s">
        <v>281</v>
      </c>
      <c r="F17247" t="s">
        <v>97</v>
      </c>
      <c r="G17247">
        <v>36.998872220000003</v>
      </c>
      <c r="H17247">
        <v>-8.0049555560000005</v>
      </c>
      <c r="I17247" t="s">
        <v>62</v>
      </c>
      <c r="J17247" t="s">
        <v>284</v>
      </c>
      <c r="M17247">
        <v>111.23809523809524</v>
      </c>
      <c r="N17247">
        <v>3.0476190476190474</v>
      </c>
      <c r="O17247">
        <v>0.57164999999999977</v>
      </c>
      <c r="P17247">
        <v>5.6877579092159597E-2</v>
      </c>
    </row>
    <row r="17248" spans="1:19">
      <c r="A17248" t="s">
        <v>283</v>
      </c>
      <c r="B17248" t="s">
        <v>282</v>
      </c>
      <c r="D17248">
        <v>2021</v>
      </c>
      <c r="E17248" t="s">
        <v>281</v>
      </c>
      <c r="F17248" t="s">
        <v>97</v>
      </c>
      <c r="G17248">
        <v>36.998872220000003</v>
      </c>
      <c r="H17248">
        <v>-8.0049555560000005</v>
      </c>
      <c r="I17248" t="s">
        <v>62</v>
      </c>
      <c r="J17248" t="s">
        <v>284</v>
      </c>
      <c r="M17248">
        <v>114.28571428571429</v>
      </c>
      <c r="N17248">
        <v>3.0476190476190474</v>
      </c>
      <c r="O17248">
        <v>0.50058750000000007</v>
      </c>
      <c r="P17248">
        <v>5.5654278044538499E-2</v>
      </c>
    </row>
    <row r="17249" spans="1:19">
      <c r="A17249" t="s">
        <v>283</v>
      </c>
      <c r="B17249" t="s">
        <v>282</v>
      </c>
      <c r="D17249">
        <v>2021</v>
      </c>
      <c r="E17249" t="s">
        <v>281</v>
      </c>
      <c r="F17249" t="s">
        <v>97</v>
      </c>
      <c r="G17249">
        <v>36.998872220000003</v>
      </c>
      <c r="H17249">
        <v>-8.0049555560000005</v>
      </c>
      <c r="I17249" t="s">
        <v>62</v>
      </c>
      <c r="J17249" t="s">
        <v>284</v>
      </c>
      <c r="M17249">
        <v>117.33333333333333</v>
      </c>
      <c r="N17249">
        <v>3.0476190476190474</v>
      </c>
      <c r="O17249">
        <v>0.34951201923076947</v>
      </c>
      <c r="P17249">
        <v>6.8541900258372701E-2</v>
      </c>
    </row>
    <row r="17250" spans="1:19">
      <c r="A17250" t="s">
        <v>283</v>
      </c>
      <c r="B17250" t="s">
        <v>282</v>
      </c>
      <c r="D17250">
        <v>2021</v>
      </c>
      <c r="E17250" t="s">
        <v>281</v>
      </c>
      <c r="F17250" t="s">
        <v>97</v>
      </c>
      <c r="G17250">
        <v>36.998872220000003</v>
      </c>
      <c r="H17250">
        <v>-8.0049555560000005</v>
      </c>
      <c r="I17250" t="s">
        <v>62</v>
      </c>
      <c r="J17250" t="s">
        <v>284</v>
      </c>
      <c r="M17250">
        <v>120.38095238095238</v>
      </c>
      <c r="N17250">
        <v>3.0476190476190474</v>
      </c>
      <c r="O17250">
        <v>0.50413125000000003</v>
      </c>
      <c r="P17250">
        <v>6.8751110321549097E-2</v>
      </c>
    </row>
    <row r="17251" spans="1:19">
      <c r="A17251" t="s">
        <v>283</v>
      </c>
      <c r="B17251" t="s">
        <v>282</v>
      </c>
      <c r="D17251">
        <v>2021</v>
      </c>
      <c r="E17251" t="s">
        <v>281</v>
      </c>
      <c r="F17251" t="s">
        <v>97</v>
      </c>
      <c r="G17251">
        <v>36.998872220000003</v>
      </c>
      <c r="H17251">
        <v>-8.0049555560000005</v>
      </c>
      <c r="I17251" t="s">
        <v>62</v>
      </c>
      <c r="J17251" t="s">
        <v>284</v>
      </c>
      <c r="M17251">
        <v>123.42857142857143</v>
      </c>
      <c r="N17251">
        <v>3.0476190476190474</v>
      </c>
      <c r="O17251">
        <v>0.46809374999999981</v>
      </c>
      <c r="P17251">
        <v>0.102106290975031</v>
      </c>
      <c r="R17251">
        <v>2.9502E-2</v>
      </c>
      <c r="S17251">
        <v>5.4980000000000003E-3</v>
      </c>
    </row>
    <row r="17252" spans="1:19">
      <c r="A17252" t="s">
        <v>283</v>
      </c>
      <c r="B17252" t="s">
        <v>282</v>
      </c>
      <c r="D17252">
        <v>2021</v>
      </c>
      <c r="E17252" t="s">
        <v>281</v>
      </c>
      <c r="F17252" t="s">
        <v>97</v>
      </c>
      <c r="G17252">
        <v>36.998872220000003</v>
      </c>
      <c r="H17252">
        <v>-8.0049555560000005</v>
      </c>
      <c r="I17252" t="s">
        <v>62</v>
      </c>
      <c r="J17252" t="s">
        <v>284</v>
      </c>
      <c r="M17252">
        <v>126.47619047619048</v>
      </c>
      <c r="N17252">
        <v>3.0476190476190474</v>
      </c>
      <c r="O17252">
        <v>0.38441250000000032</v>
      </c>
      <c r="P17252">
        <v>8.9517194149586601E-2</v>
      </c>
    </row>
    <row r="17253" spans="1:19">
      <c r="A17253" t="s">
        <v>283</v>
      </c>
      <c r="B17253" t="s">
        <v>282</v>
      </c>
      <c r="D17253">
        <v>2021</v>
      </c>
      <c r="E17253" t="s">
        <v>281</v>
      </c>
      <c r="F17253" t="s">
        <v>97</v>
      </c>
      <c r="G17253">
        <v>36.998872220000003</v>
      </c>
      <c r="H17253">
        <v>-8.0049555560000005</v>
      </c>
      <c r="I17253" t="s">
        <v>62</v>
      </c>
      <c r="J17253" t="s">
        <v>284</v>
      </c>
      <c r="M17253">
        <v>129.52380952380952</v>
      </c>
      <c r="N17253">
        <v>3.0476190476190474</v>
      </c>
      <c r="O17253">
        <v>0.39888068181818198</v>
      </c>
      <c r="P17253">
        <v>8.5948905109489104E-2</v>
      </c>
    </row>
    <row r="17254" spans="1:19">
      <c r="A17254" t="s">
        <v>283</v>
      </c>
      <c r="B17254" t="s">
        <v>282</v>
      </c>
      <c r="D17254">
        <v>2021</v>
      </c>
      <c r="E17254" t="s">
        <v>281</v>
      </c>
      <c r="F17254" t="s">
        <v>97</v>
      </c>
      <c r="G17254">
        <v>36.998872220000003</v>
      </c>
      <c r="H17254">
        <v>-8.0049555560000005</v>
      </c>
      <c r="I17254" t="s">
        <v>62</v>
      </c>
      <c r="J17254" t="s">
        <v>284</v>
      </c>
      <c r="M17254">
        <v>132.57142857142858</v>
      </c>
      <c r="N17254">
        <v>3.0476190476190474</v>
      </c>
      <c r="O17254">
        <v>0.41504531249999999</v>
      </c>
      <c r="P17254">
        <v>6.38588046530284E-2</v>
      </c>
    </row>
    <row r="17255" spans="1:19">
      <c r="A17255" t="s">
        <v>283</v>
      </c>
      <c r="B17255" t="s">
        <v>282</v>
      </c>
      <c r="D17255">
        <v>2021</v>
      </c>
      <c r="E17255" t="s">
        <v>281</v>
      </c>
      <c r="F17255" t="s">
        <v>97</v>
      </c>
      <c r="G17255">
        <v>36.998872220000003</v>
      </c>
      <c r="H17255">
        <v>-8.0049555560000005</v>
      </c>
      <c r="I17255" t="s">
        <v>62</v>
      </c>
      <c r="J17255" t="s">
        <v>284</v>
      </c>
      <c r="M17255">
        <v>135.61904761904762</v>
      </c>
      <c r="N17255">
        <v>3.0476190476190474</v>
      </c>
      <c r="O17255">
        <v>0.413634375</v>
      </c>
      <c r="P17255">
        <v>7.4617191930648794E-2</v>
      </c>
    </row>
    <row r="17256" spans="1:19">
      <c r="A17256" t="s">
        <v>283</v>
      </c>
      <c r="B17256" t="s">
        <v>282</v>
      </c>
      <c r="D17256">
        <v>2021</v>
      </c>
      <c r="E17256" t="s">
        <v>281</v>
      </c>
      <c r="F17256" t="s">
        <v>97</v>
      </c>
      <c r="G17256">
        <v>36.998872220000003</v>
      </c>
      <c r="H17256">
        <v>-8.0049555560000005</v>
      </c>
      <c r="I17256" t="s">
        <v>62</v>
      </c>
      <c r="J17256" t="s">
        <v>284</v>
      </c>
      <c r="M17256">
        <v>138.66666666666666</v>
      </c>
      <c r="N17256">
        <v>3.0476190476190474</v>
      </c>
      <c r="O17256">
        <v>0.23775694444444426</v>
      </c>
      <c r="P17256">
        <v>0.12869493618773101</v>
      </c>
      <c r="R17256">
        <v>4.2452999999999998E-2</v>
      </c>
      <c r="S17256">
        <v>7.5470000000000103E-3</v>
      </c>
    </row>
    <row r="17257" spans="1:19">
      <c r="A17257" t="s">
        <v>283</v>
      </c>
      <c r="B17257" t="s">
        <v>282</v>
      </c>
      <c r="D17257">
        <v>2021</v>
      </c>
      <c r="E17257" t="s">
        <v>281</v>
      </c>
      <c r="F17257" t="s">
        <v>97</v>
      </c>
      <c r="G17257">
        <v>36.998872220000003</v>
      </c>
      <c r="H17257">
        <v>-8.0049555560000005</v>
      </c>
      <c r="I17257" t="s">
        <v>62</v>
      </c>
      <c r="J17257" t="s">
        <v>280</v>
      </c>
      <c r="M17257">
        <v>1.3617021276595744</v>
      </c>
      <c r="N17257">
        <f>2*M17257</f>
        <v>2.7234042553191489</v>
      </c>
      <c r="O17257">
        <v>0.42121302083333356</v>
      </c>
      <c r="P17257">
        <v>7.3833205814843206E-2</v>
      </c>
      <c r="R17257">
        <v>2.1517499999999998E-2</v>
      </c>
      <c r="S17257">
        <v>3.1825E-3</v>
      </c>
    </row>
    <row r="17258" spans="1:19">
      <c r="A17258" t="s">
        <v>283</v>
      </c>
      <c r="B17258" t="s">
        <v>282</v>
      </c>
      <c r="D17258">
        <v>2021</v>
      </c>
      <c r="E17258" t="s">
        <v>281</v>
      </c>
      <c r="F17258" t="s">
        <v>97</v>
      </c>
      <c r="G17258">
        <v>36.998872220000003</v>
      </c>
      <c r="H17258">
        <v>-8.0049555560000005</v>
      </c>
      <c r="I17258" t="s">
        <v>62</v>
      </c>
      <c r="J17258" t="s">
        <v>280</v>
      </c>
      <c r="M17258">
        <v>4.0851063829787231</v>
      </c>
      <c r="N17258">
        <v>2.7234042553191489</v>
      </c>
      <c r="O17258">
        <v>0.56507708333333351</v>
      </c>
      <c r="P17258">
        <v>5.59367215837085E-2</v>
      </c>
    </row>
    <row r="17259" spans="1:19">
      <c r="A17259" t="s">
        <v>283</v>
      </c>
      <c r="B17259" t="s">
        <v>282</v>
      </c>
      <c r="D17259">
        <v>2021</v>
      </c>
      <c r="E17259" t="s">
        <v>281</v>
      </c>
      <c r="F17259" t="s">
        <v>97</v>
      </c>
      <c r="G17259">
        <v>36.998872220000003</v>
      </c>
      <c r="H17259">
        <v>-8.0049555560000005</v>
      </c>
      <c r="I17259" t="s">
        <v>62</v>
      </c>
      <c r="J17259" t="s">
        <v>280</v>
      </c>
      <c r="M17259">
        <v>6.8085106382978724</v>
      </c>
      <c r="N17259">
        <v>2.7234042553191489</v>
      </c>
      <c r="O17259">
        <v>0.53425781250000004</v>
      </c>
      <c r="P17259">
        <v>6.8465565847764906E-2</v>
      </c>
      <c r="R17259">
        <v>1.74383E-2</v>
      </c>
      <c r="S17259">
        <v>2.0617000000000001E-3</v>
      </c>
    </row>
    <row r="17260" spans="1:19">
      <c r="A17260" t="s">
        <v>283</v>
      </c>
      <c r="B17260" t="s">
        <v>282</v>
      </c>
      <c r="D17260">
        <v>2021</v>
      </c>
      <c r="E17260" t="s">
        <v>281</v>
      </c>
      <c r="F17260" t="s">
        <v>97</v>
      </c>
      <c r="G17260">
        <v>36.998872220000003</v>
      </c>
      <c r="H17260">
        <v>-8.0049555560000005</v>
      </c>
      <c r="I17260" t="s">
        <v>62</v>
      </c>
      <c r="J17260" t="s">
        <v>280</v>
      </c>
      <c r="M17260">
        <v>9.5319148936170208</v>
      </c>
      <c r="N17260">
        <v>2.7234042553191489</v>
      </c>
      <c r="O17260">
        <v>0.51573320312500004</v>
      </c>
      <c r="P17260">
        <v>5.0147386584226003E-2</v>
      </c>
    </row>
    <row r="17261" spans="1:19">
      <c r="A17261" t="s">
        <v>283</v>
      </c>
      <c r="B17261" t="s">
        <v>282</v>
      </c>
      <c r="D17261">
        <v>2021</v>
      </c>
      <c r="E17261" t="s">
        <v>281</v>
      </c>
      <c r="F17261" t="s">
        <v>97</v>
      </c>
      <c r="G17261">
        <v>36.998872220000003</v>
      </c>
      <c r="H17261">
        <v>-8.0049555560000005</v>
      </c>
      <c r="I17261" t="s">
        <v>62</v>
      </c>
      <c r="J17261" t="s">
        <v>280</v>
      </c>
      <c r="M17261">
        <v>12.25531914893617</v>
      </c>
      <c r="N17261">
        <v>2.7234042553191489</v>
      </c>
      <c r="O17261">
        <v>0.49372031249999998</v>
      </c>
      <c r="P17261">
        <v>5.3654292343387498E-2</v>
      </c>
      <c r="R17261">
        <v>1.4352800000000001E-2</v>
      </c>
      <c r="S17261">
        <v>2.6472000000000002E-3</v>
      </c>
    </row>
    <row r="17262" spans="1:19">
      <c r="A17262" t="s">
        <v>283</v>
      </c>
      <c r="B17262" t="s">
        <v>282</v>
      </c>
      <c r="D17262">
        <v>2021</v>
      </c>
      <c r="E17262" t="s">
        <v>281</v>
      </c>
      <c r="F17262" t="s">
        <v>97</v>
      </c>
      <c r="G17262">
        <v>36.998872220000003</v>
      </c>
      <c r="H17262">
        <v>-8.0049555560000005</v>
      </c>
      <c r="I17262" t="s">
        <v>62</v>
      </c>
      <c r="J17262" t="s">
        <v>280</v>
      </c>
      <c r="M17262">
        <v>14.978723404255319</v>
      </c>
      <c r="N17262">
        <v>2.7234042553191489</v>
      </c>
      <c r="O17262">
        <v>0.64795742187500005</v>
      </c>
      <c r="P17262">
        <v>4.9539825019884097E-2</v>
      </c>
    </row>
    <row r="17263" spans="1:19">
      <c r="A17263" t="s">
        <v>283</v>
      </c>
      <c r="B17263" t="s">
        <v>282</v>
      </c>
      <c r="D17263">
        <v>2021</v>
      </c>
      <c r="E17263" t="s">
        <v>281</v>
      </c>
      <c r="F17263" t="s">
        <v>97</v>
      </c>
      <c r="G17263">
        <v>36.998872220000003</v>
      </c>
      <c r="H17263">
        <v>-8.0049555560000005</v>
      </c>
      <c r="I17263" t="s">
        <v>62</v>
      </c>
      <c r="J17263" t="s">
        <v>280</v>
      </c>
      <c r="M17263">
        <v>17.702127659574469</v>
      </c>
      <c r="N17263">
        <v>2.7234042553191489</v>
      </c>
      <c r="O17263">
        <v>0.61464249999999998</v>
      </c>
      <c r="P17263">
        <v>5.8669923767005E-2</v>
      </c>
      <c r="R17263">
        <v>1.7333600000000001E-2</v>
      </c>
      <c r="S17263">
        <v>2.3663999999999998E-3</v>
      </c>
    </row>
    <row r="17264" spans="1:19">
      <c r="A17264" t="s">
        <v>283</v>
      </c>
      <c r="B17264" t="s">
        <v>282</v>
      </c>
      <c r="D17264">
        <v>2021</v>
      </c>
      <c r="E17264" t="s">
        <v>281</v>
      </c>
      <c r="F17264" t="s">
        <v>97</v>
      </c>
      <c r="G17264">
        <v>36.998872220000003</v>
      </c>
      <c r="H17264">
        <v>-8.0049555560000005</v>
      </c>
      <c r="I17264" t="s">
        <v>62</v>
      </c>
      <c r="J17264" t="s">
        <v>280</v>
      </c>
      <c r="M17264">
        <v>20.425531914893618</v>
      </c>
      <c r="N17264">
        <v>2.7234042553191489</v>
      </c>
      <c r="O17264">
        <v>0.72236062499999998</v>
      </c>
      <c r="P17264">
        <v>4.4456281242317403E-2</v>
      </c>
    </row>
    <row r="17265" spans="1:19">
      <c r="A17265" t="s">
        <v>283</v>
      </c>
      <c r="B17265" t="s">
        <v>282</v>
      </c>
      <c r="D17265">
        <v>2021</v>
      </c>
      <c r="E17265" t="s">
        <v>281</v>
      </c>
      <c r="F17265" t="s">
        <v>97</v>
      </c>
      <c r="G17265">
        <v>36.998872220000003</v>
      </c>
      <c r="H17265">
        <v>-8.0049555560000005</v>
      </c>
      <c r="I17265" t="s">
        <v>62</v>
      </c>
      <c r="J17265" t="s">
        <v>280</v>
      </c>
      <c r="M17265">
        <v>23.148936170212767</v>
      </c>
      <c r="N17265">
        <v>2.7234042553191489</v>
      </c>
      <c r="O17265">
        <v>0.63359204545454517</v>
      </c>
      <c r="P17265">
        <v>5.3873841977931297E-2</v>
      </c>
      <c r="R17265">
        <v>1.5947699999999999E-2</v>
      </c>
      <c r="S17265">
        <v>5.4523000000000002E-3</v>
      </c>
    </row>
    <row r="17266" spans="1:19">
      <c r="A17266" t="s">
        <v>283</v>
      </c>
      <c r="B17266" t="s">
        <v>282</v>
      </c>
      <c r="D17266">
        <v>2021</v>
      </c>
      <c r="E17266" t="s">
        <v>281</v>
      </c>
      <c r="F17266" t="s">
        <v>97</v>
      </c>
      <c r="G17266">
        <v>36.998872220000003</v>
      </c>
      <c r="H17266">
        <v>-8.0049555560000005</v>
      </c>
      <c r="I17266" t="s">
        <v>62</v>
      </c>
      <c r="J17266" t="s">
        <v>280</v>
      </c>
      <c r="M17266">
        <v>25.872340425531913</v>
      </c>
      <c r="N17266">
        <v>2.7234042553191489</v>
      </c>
      <c r="O17266">
        <v>0.65241874999999994</v>
      </c>
      <c r="P17266">
        <v>4.8296738050058699E-2</v>
      </c>
    </row>
    <row r="17267" spans="1:19">
      <c r="A17267" t="s">
        <v>283</v>
      </c>
      <c r="B17267" t="s">
        <v>282</v>
      </c>
      <c r="D17267">
        <v>2021</v>
      </c>
      <c r="E17267" t="s">
        <v>281</v>
      </c>
      <c r="F17267" t="s">
        <v>97</v>
      </c>
      <c r="G17267">
        <v>36.998872220000003</v>
      </c>
      <c r="H17267">
        <v>-8.0049555560000005</v>
      </c>
      <c r="I17267" t="s">
        <v>62</v>
      </c>
      <c r="J17267" t="s">
        <v>280</v>
      </c>
      <c r="M17267">
        <v>28.595744680851062</v>
      </c>
      <c r="N17267">
        <v>2.7234042553191489</v>
      </c>
      <c r="O17267">
        <v>0.66945624999999997</v>
      </c>
      <c r="P17267">
        <v>6.7168319578334107E-2</v>
      </c>
      <c r="R17267">
        <v>1.8676000000000002E-2</v>
      </c>
      <c r="S17267">
        <v>1.524E-3</v>
      </c>
    </row>
    <row r="17268" spans="1:19">
      <c r="A17268" t="s">
        <v>283</v>
      </c>
      <c r="B17268" t="s">
        <v>282</v>
      </c>
      <c r="D17268">
        <v>2021</v>
      </c>
      <c r="E17268" t="s">
        <v>281</v>
      </c>
      <c r="F17268" t="s">
        <v>97</v>
      </c>
      <c r="G17268">
        <v>36.998872220000003</v>
      </c>
      <c r="H17268">
        <v>-8.0049555560000005</v>
      </c>
      <c r="I17268" t="s">
        <v>62</v>
      </c>
      <c r="J17268" t="s">
        <v>280</v>
      </c>
      <c r="M17268">
        <v>31.319148936170212</v>
      </c>
      <c r="N17268">
        <v>2.7234042553191489</v>
      </c>
      <c r="O17268">
        <v>0.588766796875</v>
      </c>
      <c r="P17268">
        <v>5.1141523910932997E-2</v>
      </c>
    </row>
    <row r="17269" spans="1:19">
      <c r="A17269" t="s">
        <v>283</v>
      </c>
      <c r="B17269" t="s">
        <v>282</v>
      </c>
      <c r="D17269">
        <v>2021</v>
      </c>
      <c r="E17269" t="s">
        <v>281</v>
      </c>
      <c r="F17269" t="s">
        <v>97</v>
      </c>
      <c r="G17269">
        <v>36.998872220000003</v>
      </c>
      <c r="H17269">
        <v>-8.0049555560000005</v>
      </c>
      <c r="I17269" t="s">
        <v>62</v>
      </c>
      <c r="J17269" t="s">
        <v>280</v>
      </c>
      <c r="M17269">
        <v>34.042553191489361</v>
      </c>
      <c r="N17269">
        <v>2.7234042553191489</v>
      </c>
      <c r="O17269">
        <v>0.70464330357142879</v>
      </c>
      <c r="P17269">
        <v>5.0705314009661703E-2</v>
      </c>
      <c r="R17269">
        <v>1.7999000000000001E-2</v>
      </c>
      <c r="S17269">
        <v>6.8009999999999998E-3</v>
      </c>
    </row>
    <row r="17270" spans="1:19">
      <c r="A17270" t="s">
        <v>283</v>
      </c>
      <c r="B17270" t="s">
        <v>282</v>
      </c>
      <c r="D17270">
        <v>2021</v>
      </c>
      <c r="E17270" t="s">
        <v>281</v>
      </c>
      <c r="F17270" t="s">
        <v>97</v>
      </c>
      <c r="G17270">
        <v>36.998872220000003</v>
      </c>
      <c r="H17270">
        <v>-8.0049555560000005</v>
      </c>
      <c r="I17270" t="s">
        <v>62</v>
      </c>
      <c r="J17270" t="s">
        <v>280</v>
      </c>
      <c r="M17270">
        <v>36.765957446808514</v>
      </c>
      <c r="N17270">
        <v>2.7234042553191489</v>
      </c>
      <c r="O17270">
        <v>0.63257226562500002</v>
      </c>
      <c r="P17270">
        <v>5.0878843101522603E-2</v>
      </c>
    </row>
    <row r="17271" spans="1:19">
      <c r="A17271" t="s">
        <v>283</v>
      </c>
      <c r="B17271" t="s">
        <v>282</v>
      </c>
      <c r="D17271">
        <v>2021</v>
      </c>
      <c r="E17271" t="s">
        <v>281</v>
      </c>
      <c r="F17271" t="s">
        <v>97</v>
      </c>
      <c r="G17271">
        <v>36.998872220000003</v>
      </c>
      <c r="H17271">
        <v>-8.0049555560000005</v>
      </c>
      <c r="I17271" t="s">
        <v>62</v>
      </c>
      <c r="J17271" t="s">
        <v>280</v>
      </c>
      <c r="M17271">
        <v>39.48936170212766</v>
      </c>
      <c r="N17271">
        <v>2.7234042553191489</v>
      </c>
      <c r="O17271">
        <v>0.68530039062500003</v>
      </c>
      <c r="P17271">
        <v>5.2759290072101901E-2</v>
      </c>
      <c r="R17271">
        <v>1.7274600000000001E-2</v>
      </c>
      <c r="S17271">
        <v>3.7253999999999998E-3</v>
      </c>
    </row>
    <row r="17272" spans="1:19">
      <c r="A17272" t="s">
        <v>283</v>
      </c>
      <c r="B17272" t="s">
        <v>282</v>
      </c>
      <c r="D17272">
        <v>2021</v>
      </c>
      <c r="E17272" t="s">
        <v>281</v>
      </c>
      <c r="F17272" t="s">
        <v>97</v>
      </c>
      <c r="G17272">
        <v>36.998872220000003</v>
      </c>
      <c r="H17272">
        <v>-8.0049555560000005</v>
      </c>
      <c r="I17272" t="s">
        <v>62</v>
      </c>
      <c r="J17272" t="s">
        <v>280</v>
      </c>
      <c r="M17272">
        <v>42.212765957446805</v>
      </c>
      <c r="N17272">
        <v>2.7234042553191489</v>
      </c>
      <c r="O17272">
        <v>0.67623697916666636</v>
      </c>
      <c r="P17272">
        <v>5.4450946893969697E-2</v>
      </c>
    </row>
    <row r="17273" spans="1:19">
      <c r="A17273" t="s">
        <v>283</v>
      </c>
      <c r="B17273" t="s">
        <v>282</v>
      </c>
      <c r="D17273">
        <v>2021</v>
      </c>
      <c r="E17273" t="s">
        <v>281</v>
      </c>
      <c r="F17273" t="s">
        <v>97</v>
      </c>
      <c r="G17273">
        <v>36.998872220000003</v>
      </c>
      <c r="H17273">
        <v>-8.0049555560000005</v>
      </c>
      <c r="I17273" t="s">
        <v>62</v>
      </c>
      <c r="J17273" t="s">
        <v>280</v>
      </c>
      <c r="M17273">
        <v>44.936170212765958</v>
      </c>
      <c r="N17273">
        <v>2.7234042553191489</v>
      </c>
      <c r="O17273">
        <v>0.67765677083333353</v>
      </c>
      <c r="P17273">
        <v>6.6282252897664498E-2</v>
      </c>
      <c r="R17273">
        <v>1.8308000000000001E-2</v>
      </c>
      <c r="S17273">
        <v>2.7920000000000002E-3</v>
      </c>
    </row>
    <row r="17274" spans="1:19">
      <c r="A17274" t="s">
        <v>283</v>
      </c>
      <c r="B17274" t="s">
        <v>282</v>
      </c>
      <c r="D17274">
        <v>2021</v>
      </c>
      <c r="E17274" t="s">
        <v>281</v>
      </c>
      <c r="F17274" t="s">
        <v>97</v>
      </c>
      <c r="G17274">
        <v>36.998872220000003</v>
      </c>
      <c r="H17274">
        <v>-8.0049555560000005</v>
      </c>
      <c r="I17274" t="s">
        <v>62</v>
      </c>
      <c r="J17274" t="s">
        <v>280</v>
      </c>
      <c r="M17274">
        <v>47.659574468085104</v>
      </c>
      <c r="N17274">
        <v>2.7234042553191489</v>
      </c>
      <c r="O17274">
        <v>0.60251796874999997</v>
      </c>
      <c r="P17274">
        <v>4.9380837922536301E-2</v>
      </c>
    </row>
    <row r="17275" spans="1:19">
      <c r="A17275" t="s">
        <v>283</v>
      </c>
      <c r="B17275" t="s">
        <v>282</v>
      </c>
      <c r="D17275">
        <v>2021</v>
      </c>
      <c r="E17275" t="s">
        <v>281</v>
      </c>
      <c r="F17275" t="s">
        <v>97</v>
      </c>
      <c r="G17275">
        <v>36.998872220000003</v>
      </c>
      <c r="H17275">
        <v>-8.0049555560000005</v>
      </c>
      <c r="I17275" t="s">
        <v>62</v>
      </c>
      <c r="J17275" t="s">
        <v>280</v>
      </c>
      <c r="M17275">
        <v>50.382978723404257</v>
      </c>
      <c r="N17275">
        <v>2.7234042553191489</v>
      </c>
      <c r="O17275">
        <v>0.61011875000000004</v>
      </c>
      <c r="P17275">
        <v>5.8645707376058002E-2</v>
      </c>
      <c r="R17275">
        <v>1.94404E-2</v>
      </c>
      <c r="S17275">
        <v>3.2596000000000001E-3</v>
      </c>
    </row>
    <row r="17276" spans="1:19">
      <c r="A17276" t="s">
        <v>283</v>
      </c>
      <c r="B17276" t="s">
        <v>282</v>
      </c>
      <c r="D17276">
        <v>2021</v>
      </c>
      <c r="E17276" t="s">
        <v>281</v>
      </c>
      <c r="F17276" t="s">
        <v>97</v>
      </c>
      <c r="G17276">
        <v>36.998872220000003</v>
      </c>
      <c r="H17276">
        <v>-8.0049555560000005</v>
      </c>
      <c r="I17276" t="s">
        <v>62</v>
      </c>
      <c r="J17276" t="s">
        <v>280</v>
      </c>
      <c r="M17276">
        <v>53.106382978723403</v>
      </c>
      <c r="N17276">
        <v>2.7234042553191489</v>
      </c>
      <c r="O17276">
        <v>0.61581015625000002</v>
      </c>
      <c r="P17276">
        <v>5.3297557703448399E-2</v>
      </c>
    </row>
    <row r="17277" spans="1:19">
      <c r="A17277" t="s">
        <v>283</v>
      </c>
      <c r="B17277" t="s">
        <v>282</v>
      </c>
      <c r="D17277">
        <v>2021</v>
      </c>
      <c r="E17277" t="s">
        <v>281</v>
      </c>
      <c r="F17277" t="s">
        <v>97</v>
      </c>
      <c r="G17277">
        <v>36.998872220000003</v>
      </c>
      <c r="H17277">
        <v>-8.0049555560000005</v>
      </c>
      <c r="I17277" t="s">
        <v>62</v>
      </c>
      <c r="J17277" t="s">
        <v>280</v>
      </c>
      <c r="M17277">
        <v>55.829787234042556</v>
      </c>
      <c r="N17277">
        <v>2.7234042553191489</v>
      </c>
      <c r="O17277">
        <v>0.60063062500000008</v>
      </c>
      <c r="P17277">
        <v>7.5764192139738104E-2</v>
      </c>
      <c r="R17277">
        <v>2.0104199999999999E-2</v>
      </c>
      <c r="S17277">
        <v>1.1957999999999999E-3</v>
      </c>
    </row>
    <row r="17278" spans="1:19">
      <c r="A17278" t="s">
        <v>283</v>
      </c>
      <c r="B17278" t="s">
        <v>282</v>
      </c>
      <c r="D17278">
        <v>2021</v>
      </c>
      <c r="E17278" t="s">
        <v>281</v>
      </c>
      <c r="F17278" t="s">
        <v>97</v>
      </c>
      <c r="G17278">
        <v>36.998872220000003</v>
      </c>
      <c r="H17278">
        <v>-8.0049555560000005</v>
      </c>
      <c r="I17278" t="s">
        <v>62</v>
      </c>
      <c r="J17278" t="s">
        <v>280</v>
      </c>
      <c r="M17278">
        <v>58.553191489361701</v>
      </c>
      <c r="N17278">
        <v>2.7234042553191489</v>
      </c>
      <c r="O17278">
        <v>0.53589179687499999</v>
      </c>
      <c r="P17278">
        <v>5.2439737285513002E-2</v>
      </c>
    </row>
    <row r="17279" spans="1:19">
      <c r="A17279" t="s">
        <v>283</v>
      </c>
      <c r="B17279" t="s">
        <v>282</v>
      </c>
      <c r="D17279">
        <v>2021</v>
      </c>
      <c r="E17279" t="s">
        <v>281</v>
      </c>
      <c r="F17279" t="s">
        <v>97</v>
      </c>
      <c r="G17279">
        <v>36.998872220000003</v>
      </c>
      <c r="H17279">
        <v>-8.0049555560000005</v>
      </c>
      <c r="I17279" t="s">
        <v>62</v>
      </c>
      <c r="J17279" t="s">
        <v>280</v>
      </c>
      <c r="M17279">
        <v>61.276595744680854</v>
      </c>
      <c r="N17279">
        <v>2.7234042553191489</v>
      </c>
      <c r="O17279">
        <v>0.64592687500000001</v>
      </c>
      <c r="P17279">
        <v>5.9035902921708898E-2</v>
      </c>
      <c r="R17279">
        <v>1.8655000000000001E-2</v>
      </c>
      <c r="S17279">
        <v>2.745E-3</v>
      </c>
    </row>
    <row r="17280" spans="1:19">
      <c r="A17280" t="s">
        <v>283</v>
      </c>
      <c r="B17280" t="s">
        <v>282</v>
      </c>
      <c r="D17280">
        <v>2021</v>
      </c>
      <c r="E17280" t="s">
        <v>281</v>
      </c>
      <c r="F17280" t="s">
        <v>97</v>
      </c>
      <c r="G17280">
        <v>36.998872220000003</v>
      </c>
      <c r="H17280">
        <v>-8.0049555560000005</v>
      </c>
      <c r="I17280" t="s">
        <v>62</v>
      </c>
      <c r="J17280" t="s">
        <v>280</v>
      </c>
      <c r="M17280">
        <v>64</v>
      </c>
      <c r="N17280">
        <v>2.7234042553191489</v>
      </c>
      <c r="O17280">
        <v>0.65121437500000001</v>
      </c>
      <c r="P17280">
        <v>4.8005101111313703E-2</v>
      </c>
    </row>
    <row r="17281" spans="1:19">
      <c r="A17281" t="s">
        <v>283</v>
      </c>
      <c r="B17281" t="s">
        <v>282</v>
      </c>
      <c r="D17281">
        <v>2021</v>
      </c>
      <c r="E17281" t="s">
        <v>281</v>
      </c>
      <c r="F17281" t="s">
        <v>97</v>
      </c>
      <c r="G17281">
        <v>36.998872220000003</v>
      </c>
      <c r="H17281">
        <v>-8.0049555560000005</v>
      </c>
      <c r="I17281" t="s">
        <v>62</v>
      </c>
      <c r="J17281" t="s">
        <v>280</v>
      </c>
      <c r="M17281">
        <v>66.723404255319153</v>
      </c>
      <c r="N17281">
        <v>2.7234042553191489</v>
      </c>
      <c r="O17281">
        <v>0.68509843749999999</v>
      </c>
      <c r="P17281">
        <v>5.2717747216764803E-2</v>
      </c>
      <c r="R17281">
        <v>1.43832E-2</v>
      </c>
      <c r="S17281">
        <v>2.8167999999999999E-3</v>
      </c>
    </row>
    <row r="17282" spans="1:19">
      <c r="A17282" t="s">
        <v>283</v>
      </c>
      <c r="B17282" t="s">
        <v>282</v>
      </c>
      <c r="D17282">
        <v>2021</v>
      </c>
      <c r="E17282" t="s">
        <v>281</v>
      </c>
      <c r="F17282" t="s">
        <v>97</v>
      </c>
      <c r="G17282">
        <v>36.998872220000003</v>
      </c>
      <c r="H17282">
        <v>-8.0049555560000005</v>
      </c>
      <c r="I17282" t="s">
        <v>62</v>
      </c>
      <c r="J17282" t="s">
        <v>280</v>
      </c>
      <c r="M17282">
        <v>69.446808510638292</v>
      </c>
      <c r="N17282">
        <v>2.7234042553191489</v>
      </c>
      <c r="O17282">
        <v>0.61166909722222218</v>
      </c>
      <c r="P17282">
        <v>4.0215844720663599E-2</v>
      </c>
    </row>
    <row r="17283" spans="1:19">
      <c r="A17283" t="s">
        <v>283</v>
      </c>
      <c r="B17283" t="s">
        <v>282</v>
      </c>
      <c r="D17283">
        <v>2021</v>
      </c>
      <c r="E17283" t="s">
        <v>281</v>
      </c>
      <c r="F17283" t="s">
        <v>97</v>
      </c>
      <c r="G17283">
        <v>36.998872220000003</v>
      </c>
      <c r="H17283">
        <v>-8.0049555560000005</v>
      </c>
      <c r="I17283" t="s">
        <v>62</v>
      </c>
      <c r="J17283" t="s">
        <v>280</v>
      </c>
      <c r="M17283">
        <v>72.170212765957444</v>
      </c>
      <c r="N17283">
        <v>2.7234042553191489</v>
      </c>
      <c r="O17283">
        <v>0.72264598214285758</v>
      </c>
      <c r="P17283">
        <v>3.69871832387196E-2</v>
      </c>
    </row>
    <row r="17284" spans="1:19">
      <c r="A17284" t="s">
        <v>283</v>
      </c>
      <c r="B17284" t="s">
        <v>282</v>
      </c>
      <c r="D17284">
        <v>2021</v>
      </c>
      <c r="E17284" t="s">
        <v>281</v>
      </c>
      <c r="F17284" t="s">
        <v>97</v>
      </c>
      <c r="G17284">
        <v>36.998872220000003</v>
      </c>
      <c r="H17284">
        <v>-8.0049555560000005</v>
      </c>
      <c r="I17284" t="s">
        <v>62</v>
      </c>
      <c r="J17284" t="s">
        <v>280</v>
      </c>
      <c r="M17284">
        <v>74.893617021276597</v>
      </c>
      <c r="N17284">
        <v>2.7234042553191489</v>
      </c>
      <c r="O17284">
        <v>0.69060624999999998</v>
      </c>
      <c r="P17284">
        <v>2.2271035450607098E-2</v>
      </c>
    </row>
    <row r="17285" spans="1:19">
      <c r="A17285" t="s">
        <v>283</v>
      </c>
      <c r="B17285" t="s">
        <v>282</v>
      </c>
      <c r="D17285">
        <v>2021</v>
      </c>
      <c r="E17285" t="s">
        <v>281</v>
      </c>
      <c r="F17285" t="s">
        <v>97</v>
      </c>
      <c r="G17285">
        <v>36.998872220000003</v>
      </c>
      <c r="H17285">
        <v>-8.0049555560000005</v>
      </c>
      <c r="I17285" t="s">
        <v>62</v>
      </c>
      <c r="J17285" t="s">
        <v>280</v>
      </c>
      <c r="M17285">
        <v>77.61702127659575</v>
      </c>
      <c r="N17285">
        <v>2.7234042553191489</v>
      </c>
      <c r="O17285">
        <v>0.89880156249999998</v>
      </c>
      <c r="P17285">
        <v>3.0695029133792399E-2</v>
      </c>
    </row>
    <row r="17286" spans="1:19">
      <c r="A17286" t="s">
        <v>283</v>
      </c>
      <c r="B17286" t="s">
        <v>282</v>
      </c>
      <c r="D17286">
        <v>2021</v>
      </c>
      <c r="E17286" t="s">
        <v>281</v>
      </c>
      <c r="F17286" t="s">
        <v>97</v>
      </c>
      <c r="G17286">
        <v>36.998872220000003</v>
      </c>
      <c r="H17286">
        <v>-8.0049555560000005</v>
      </c>
      <c r="I17286" t="s">
        <v>62</v>
      </c>
      <c r="J17286" t="s">
        <v>280</v>
      </c>
      <c r="M17286">
        <v>80.340425531914889</v>
      </c>
      <c r="N17286">
        <v>2.7234042553191489</v>
      </c>
      <c r="O17286">
        <v>0.72160817307692338</v>
      </c>
      <c r="P17286">
        <v>3.32263545403058E-2</v>
      </c>
    </row>
    <row r="17287" spans="1:19">
      <c r="A17287" t="s">
        <v>283</v>
      </c>
      <c r="B17287" t="s">
        <v>282</v>
      </c>
      <c r="D17287">
        <v>2021</v>
      </c>
      <c r="E17287" t="s">
        <v>281</v>
      </c>
      <c r="F17287" t="s">
        <v>97</v>
      </c>
      <c r="G17287">
        <v>36.998872220000003</v>
      </c>
      <c r="H17287">
        <v>-8.0049555560000005</v>
      </c>
      <c r="I17287" t="s">
        <v>62</v>
      </c>
      <c r="J17287" t="s">
        <v>280</v>
      </c>
      <c r="M17287">
        <v>83.063829787234042</v>
      </c>
      <c r="N17287">
        <v>2.7234042553191489</v>
      </c>
      <c r="O17287">
        <v>0.62448802083333366</v>
      </c>
      <c r="P17287">
        <v>3.8267560962928403E-2</v>
      </c>
      <c r="R17287">
        <v>1.6199499999999999E-2</v>
      </c>
      <c r="S17287">
        <v>-9.5995000000000004E-3</v>
      </c>
    </row>
    <row r="17288" spans="1:19">
      <c r="A17288" t="s">
        <v>283</v>
      </c>
      <c r="B17288" t="s">
        <v>282</v>
      </c>
      <c r="D17288">
        <v>2021</v>
      </c>
      <c r="E17288" t="s">
        <v>281</v>
      </c>
      <c r="F17288" t="s">
        <v>97</v>
      </c>
      <c r="G17288">
        <v>36.998872220000003</v>
      </c>
      <c r="H17288">
        <v>-8.0049555560000005</v>
      </c>
      <c r="I17288" t="s">
        <v>62</v>
      </c>
      <c r="J17288" t="s">
        <v>280</v>
      </c>
      <c r="M17288">
        <v>85.787234042553195</v>
      </c>
      <c r="N17288">
        <v>2.7234042553191489</v>
      </c>
      <c r="O17288">
        <v>0.91429687500000012</v>
      </c>
      <c r="P17288">
        <v>1.12990936555891E-2</v>
      </c>
    </row>
    <row r="17289" spans="1:19">
      <c r="A17289" t="s">
        <v>283</v>
      </c>
      <c r="B17289" t="s">
        <v>282</v>
      </c>
      <c r="D17289">
        <v>2021</v>
      </c>
      <c r="E17289" t="s">
        <v>281</v>
      </c>
      <c r="F17289" t="s">
        <v>97</v>
      </c>
      <c r="G17289">
        <v>36.998872220000003</v>
      </c>
      <c r="H17289">
        <v>-8.0049555560000005</v>
      </c>
      <c r="I17289" t="s">
        <v>62</v>
      </c>
      <c r="J17289" t="s">
        <v>280</v>
      </c>
      <c r="M17289">
        <v>88.510638297872347</v>
      </c>
      <c r="N17289">
        <v>2.7234042553191489</v>
      </c>
      <c r="O17289">
        <v>1.105234375</v>
      </c>
      <c r="P17289">
        <v>1.6597779749410301E-2</v>
      </c>
      <c r="R17289">
        <v>5.0381999999999996E-3</v>
      </c>
      <c r="S17289">
        <v>4.0618E-3</v>
      </c>
    </row>
    <row r="17290" spans="1:19">
      <c r="A17290" t="s">
        <v>283</v>
      </c>
      <c r="B17290" t="s">
        <v>282</v>
      </c>
      <c r="D17290">
        <v>2021</v>
      </c>
      <c r="E17290" t="s">
        <v>281</v>
      </c>
      <c r="F17290" t="s">
        <v>97</v>
      </c>
      <c r="G17290">
        <v>36.998872220000003</v>
      </c>
      <c r="H17290">
        <v>-8.0049555560000005</v>
      </c>
      <c r="I17290" t="s">
        <v>62</v>
      </c>
      <c r="J17290" t="s">
        <v>280</v>
      </c>
      <c r="M17290">
        <v>91.234042553191486</v>
      </c>
      <c r="N17290">
        <v>2.7234042553191489</v>
      </c>
      <c r="O17290">
        <v>0.97141026785714391</v>
      </c>
      <c r="P17290">
        <v>3.9297475301866098E-3</v>
      </c>
    </row>
    <row r="17291" spans="1:19">
      <c r="A17291" t="s">
        <v>283</v>
      </c>
      <c r="B17291" t="s">
        <v>282</v>
      </c>
      <c r="D17291">
        <v>2021</v>
      </c>
      <c r="E17291" t="s">
        <v>281</v>
      </c>
      <c r="F17291" t="s">
        <v>97</v>
      </c>
      <c r="G17291">
        <v>36.998872220000003</v>
      </c>
      <c r="H17291">
        <v>-8.0049555560000005</v>
      </c>
      <c r="I17291" t="s">
        <v>62</v>
      </c>
      <c r="J17291" t="s">
        <v>280</v>
      </c>
      <c r="M17291">
        <v>93.957446808510639</v>
      </c>
      <c r="N17291">
        <v>2.7234042553191489</v>
      </c>
      <c r="O17291">
        <v>0.76986979166666425</v>
      </c>
      <c r="P17291">
        <v>5.3822002947395203E-3</v>
      </c>
    </row>
    <row r="17292" spans="1:19">
      <c r="A17292" t="s">
        <v>283</v>
      </c>
      <c r="B17292" t="s">
        <v>282</v>
      </c>
      <c r="D17292">
        <v>2021</v>
      </c>
      <c r="E17292" t="s">
        <v>281</v>
      </c>
      <c r="F17292" t="s">
        <v>97</v>
      </c>
      <c r="G17292">
        <v>36.998872220000003</v>
      </c>
      <c r="H17292">
        <v>-8.0049555560000005</v>
      </c>
      <c r="I17292" t="s">
        <v>62</v>
      </c>
      <c r="J17292" t="s">
        <v>280</v>
      </c>
      <c r="M17292">
        <v>96.680851063829792</v>
      </c>
      <c r="N17292">
        <v>2.7234042553191489</v>
      </c>
      <c r="O17292">
        <v>1.1731457031249999</v>
      </c>
      <c r="P17292">
        <v>4.3565789059797199E-3</v>
      </c>
    </row>
    <row r="17293" spans="1:19">
      <c r="A17293" t="s">
        <v>283</v>
      </c>
      <c r="B17293" t="s">
        <v>282</v>
      </c>
      <c r="D17293">
        <v>2021</v>
      </c>
      <c r="E17293" t="s">
        <v>281</v>
      </c>
      <c r="F17293" t="s">
        <v>97</v>
      </c>
      <c r="G17293">
        <v>36.998872220000003</v>
      </c>
      <c r="H17293">
        <v>-8.0049555560000005</v>
      </c>
      <c r="I17293" t="s">
        <v>62</v>
      </c>
      <c r="J17293" t="s">
        <v>280</v>
      </c>
      <c r="M17293">
        <v>99.40425531914893</v>
      </c>
      <c r="N17293">
        <v>2.7234042553191489</v>
      </c>
      <c r="O17293">
        <v>1.1131003472222214</v>
      </c>
      <c r="P17293">
        <v>4.9051283557539002E-3</v>
      </c>
    </row>
    <row r="17294" spans="1:19">
      <c r="A17294" t="s">
        <v>283</v>
      </c>
      <c r="B17294" t="s">
        <v>282</v>
      </c>
      <c r="D17294">
        <v>2021</v>
      </c>
      <c r="E17294" t="s">
        <v>281</v>
      </c>
      <c r="F17294" t="s">
        <v>97</v>
      </c>
      <c r="G17294">
        <v>36.998872220000003</v>
      </c>
      <c r="H17294">
        <v>-8.0049555560000005</v>
      </c>
      <c r="I17294" t="s">
        <v>62</v>
      </c>
      <c r="J17294" t="s">
        <v>280</v>
      </c>
      <c r="M17294">
        <v>102.12765957446808</v>
      </c>
      <c r="N17294">
        <v>2.7234042553191489</v>
      </c>
      <c r="O17294">
        <v>1.0556911184210502</v>
      </c>
      <c r="P17294">
        <v>1.8192459640052699E-2</v>
      </c>
      <c r="R17294">
        <v>2.6208E-3</v>
      </c>
      <c r="S17294">
        <v>1.1679200000000001E-2</v>
      </c>
    </row>
    <row r="17295" spans="1:19">
      <c r="A17295" t="s">
        <v>283</v>
      </c>
      <c r="B17295" t="s">
        <v>282</v>
      </c>
      <c r="D17295">
        <v>2021</v>
      </c>
      <c r="E17295" t="s">
        <v>281</v>
      </c>
      <c r="F17295" t="s">
        <v>97</v>
      </c>
      <c r="G17295">
        <v>36.998872220000003</v>
      </c>
      <c r="H17295">
        <v>-8.0049555560000005</v>
      </c>
      <c r="I17295" t="s">
        <v>62</v>
      </c>
      <c r="J17295" t="s">
        <v>280</v>
      </c>
      <c r="M17295">
        <v>104.85106382978724</v>
      </c>
      <c r="N17295">
        <v>2.7234042553191489</v>
      </c>
      <c r="O17295">
        <v>0.99111249999999995</v>
      </c>
      <c r="P17295">
        <v>6.10656621807749E-3</v>
      </c>
    </row>
    <row r="17296" spans="1:19">
      <c r="A17296" t="s">
        <v>283</v>
      </c>
      <c r="B17296" t="s">
        <v>282</v>
      </c>
      <c r="D17296">
        <v>2021</v>
      </c>
      <c r="E17296" t="s">
        <v>281</v>
      </c>
      <c r="F17296" t="s">
        <v>97</v>
      </c>
      <c r="G17296">
        <v>36.998872220000003</v>
      </c>
      <c r="H17296">
        <v>-8.0049555560000005</v>
      </c>
      <c r="I17296" t="s">
        <v>62</v>
      </c>
      <c r="J17296" t="s">
        <v>280</v>
      </c>
      <c r="M17296">
        <v>107.57446808510639</v>
      </c>
      <c r="N17296">
        <v>2.7234042553191489</v>
      </c>
      <c r="O17296">
        <v>1.0008062500000001</v>
      </c>
      <c r="P17296">
        <v>3.6814333046998899E-3</v>
      </c>
    </row>
    <row r="17297" spans="1:19">
      <c r="A17297" t="s">
        <v>283</v>
      </c>
      <c r="B17297" t="s">
        <v>282</v>
      </c>
      <c r="D17297">
        <v>2021</v>
      </c>
      <c r="E17297" t="s">
        <v>281</v>
      </c>
      <c r="F17297" t="s">
        <v>97</v>
      </c>
      <c r="G17297">
        <v>36.998872220000003</v>
      </c>
      <c r="H17297">
        <v>-8.0049555560000005</v>
      </c>
      <c r="I17297" t="s">
        <v>62</v>
      </c>
      <c r="J17297" t="s">
        <v>280</v>
      </c>
      <c r="M17297">
        <v>110.29787234042553</v>
      </c>
      <c r="N17297">
        <v>2.7234042553191489</v>
      </c>
      <c r="O17297">
        <v>0.73678374999999996</v>
      </c>
      <c r="P17297">
        <v>5.1041075913473002E-3</v>
      </c>
    </row>
    <row r="17298" spans="1:19">
      <c r="A17298" t="s">
        <v>283</v>
      </c>
      <c r="B17298" t="s">
        <v>282</v>
      </c>
      <c r="D17298">
        <v>2021</v>
      </c>
      <c r="E17298" t="s">
        <v>281</v>
      </c>
      <c r="F17298" t="s">
        <v>97</v>
      </c>
      <c r="G17298">
        <v>36.998872220000003</v>
      </c>
      <c r="H17298">
        <v>-8.0049555560000005</v>
      </c>
      <c r="I17298" t="s">
        <v>62</v>
      </c>
      <c r="J17298" t="s">
        <v>280</v>
      </c>
      <c r="M17298">
        <v>115.74468085106383</v>
      </c>
      <c r="N17298">
        <v>2.7234042553191489</v>
      </c>
      <c r="O17298">
        <v>1.0427190340909112</v>
      </c>
      <c r="P17298">
        <v>3.95922512308307E-3</v>
      </c>
    </row>
    <row r="17299" spans="1:19">
      <c r="A17299" t="s">
        <v>283</v>
      </c>
      <c r="B17299" t="s">
        <v>282</v>
      </c>
      <c r="D17299">
        <v>2021</v>
      </c>
      <c r="E17299" t="s">
        <v>281</v>
      </c>
      <c r="F17299" t="s">
        <v>97</v>
      </c>
      <c r="G17299">
        <v>36.998872220000003</v>
      </c>
      <c r="H17299">
        <v>-8.0049555560000005</v>
      </c>
      <c r="I17299" t="s">
        <v>62</v>
      </c>
      <c r="J17299" t="s">
        <v>280</v>
      </c>
      <c r="M17299">
        <v>118.46808510638297</v>
      </c>
      <c r="N17299">
        <v>2.7234042553191489</v>
      </c>
      <c r="O17299">
        <v>0.99474031250000006</v>
      </c>
      <c r="P17299">
        <v>1.8757308042094498E-2</v>
      </c>
      <c r="R17299">
        <v>3.2718000000000001E-3</v>
      </c>
      <c r="S17299">
        <v>8.7282000000000002E-3</v>
      </c>
    </row>
    <row r="17300" spans="1:19">
      <c r="A17300" t="s">
        <v>504</v>
      </c>
      <c r="B17300" t="s">
        <v>503</v>
      </c>
      <c r="D17300">
        <v>2022</v>
      </c>
      <c r="E17300" t="s">
        <v>505</v>
      </c>
      <c r="F17300" t="s">
        <v>501</v>
      </c>
      <c r="G17300">
        <v>-6.1511500000000003</v>
      </c>
      <c r="H17300">
        <v>39.198966669999997</v>
      </c>
      <c r="I17300" t="s">
        <v>47</v>
      </c>
      <c r="J17300" t="s">
        <v>2975</v>
      </c>
      <c r="M17300" s="10">
        <v>0.51849999999999996</v>
      </c>
      <c r="N17300" s="11">
        <v>0.52</v>
      </c>
      <c r="O17300">
        <v>0.58121614244244024</v>
      </c>
      <c r="R17300">
        <v>1.5176570415496826</v>
      </c>
    </row>
    <row r="17301" spans="1:19">
      <c r="A17301" t="s">
        <v>504</v>
      </c>
      <c r="B17301" t="s">
        <v>503</v>
      </c>
      <c r="D17301">
        <v>2022</v>
      </c>
      <c r="E17301" t="s">
        <v>505</v>
      </c>
      <c r="F17301" t="s">
        <v>501</v>
      </c>
      <c r="G17301">
        <v>-6.1511500000000003</v>
      </c>
      <c r="H17301">
        <v>39.198966669999997</v>
      </c>
      <c r="I17301" t="s">
        <v>47</v>
      </c>
      <c r="J17301" t="s">
        <v>2975</v>
      </c>
      <c r="M17301" s="10">
        <v>1.0369999999999999</v>
      </c>
      <c r="N17301" s="11">
        <v>0.52</v>
      </c>
      <c r="O17301">
        <v>1.1917983831273451</v>
      </c>
      <c r="R17301">
        <v>0.65706145763397217</v>
      </c>
    </row>
    <row r="17302" spans="1:19">
      <c r="A17302" t="s">
        <v>504</v>
      </c>
      <c r="B17302" t="s">
        <v>503</v>
      </c>
      <c r="D17302">
        <v>2022</v>
      </c>
      <c r="E17302" t="s">
        <v>505</v>
      </c>
      <c r="F17302" t="s">
        <v>501</v>
      </c>
      <c r="G17302">
        <v>-6.1511500000000003</v>
      </c>
      <c r="H17302">
        <v>39.198966669999997</v>
      </c>
      <c r="I17302" t="s">
        <v>47</v>
      </c>
      <c r="J17302" t="s">
        <v>2975</v>
      </c>
      <c r="M17302" s="10">
        <v>1.5554999999999999</v>
      </c>
      <c r="N17302" s="11">
        <v>0.52</v>
      </c>
      <c r="O17302">
        <v>1.2912360623246009</v>
      </c>
      <c r="R17302">
        <v>0.53153842687606812</v>
      </c>
    </row>
    <row r="17303" spans="1:19">
      <c r="A17303" t="s">
        <v>504</v>
      </c>
      <c r="B17303" t="s">
        <v>503</v>
      </c>
      <c r="D17303">
        <v>2022</v>
      </c>
      <c r="E17303" t="s">
        <v>505</v>
      </c>
      <c r="F17303" t="s">
        <v>501</v>
      </c>
      <c r="G17303">
        <v>-6.1511500000000003</v>
      </c>
      <c r="H17303">
        <v>39.198966669999997</v>
      </c>
      <c r="I17303" t="s">
        <v>47</v>
      </c>
      <c r="J17303" t="s">
        <v>2975</v>
      </c>
      <c r="M17303" s="10">
        <v>2.0739999999999998</v>
      </c>
      <c r="N17303" s="11">
        <v>0.52</v>
      </c>
      <c r="O17303">
        <v>1.2592531830506297</v>
      </c>
      <c r="R17303">
        <v>0.59086847305297852</v>
      </c>
    </row>
    <row r="17304" spans="1:19">
      <c r="A17304" t="s">
        <v>504</v>
      </c>
      <c r="B17304" t="s">
        <v>503</v>
      </c>
      <c r="D17304">
        <v>2022</v>
      </c>
      <c r="E17304" t="s">
        <v>505</v>
      </c>
      <c r="F17304" t="s">
        <v>501</v>
      </c>
      <c r="G17304">
        <v>-6.1511500000000003</v>
      </c>
      <c r="H17304">
        <v>39.198966669999997</v>
      </c>
      <c r="I17304" t="s">
        <v>47</v>
      </c>
      <c r="J17304" t="s">
        <v>2975</v>
      </c>
      <c r="M17304" s="10">
        <v>2.5924999999999998</v>
      </c>
      <c r="N17304" s="11">
        <v>0.52</v>
      </c>
      <c r="O17304">
        <v>1.4866223793437705</v>
      </c>
      <c r="R17304">
        <v>0.65819245576858521</v>
      </c>
    </row>
    <row r="17305" spans="1:19">
      <c r="A17305" t="s">
        <v>504</v>
      </c>
      <c r="B17305" t="s">
        <v>503</v>
      </c>
      <c r="D17305">
        <v>2022</v>
      </c>
      <c r="E17305" t="s">
        <v>505</v>
      </c>
      <c r="F17305" t="s">
        <v>501</v>
      </c>
      <c r="G17305">
        <v>-6.1511500000000003</v>
      </c>
      <c r="H17305">
        <v>39.198966669999997</v>
      </c>
      <c r="I17305" t="s">
        <v>47</v>
      </c>
      <c r="J17305" t="s">
        <v>2975</v>
      </c>
      <c r="M17305" s="10">
        <v>3.1109999999999998</v>
      </c>
      <c r="N17305" s="11">
        <v>0.52</v>
      </c>
      <c r="O17305">
        <v>1.3645059312067893</v>
      </c>
      <c r="R17305">
        <v>1.0948355197906494</v>
      </c>
    </row>
    <row r="17306" spans="1:19">
      <c r="A17306" t="s">
        <v>504</v>
      </c>
      <c r="B17306" t="s">
        <v>503</v>
      </c>
      <c r="D17306">
        <v>2022</v>
      </c>
      <c r="E17306" t="s">
        <v>505</v>
      </c>
      <c r="F17306" t="s">
        <v>501</v>
      </c>
      <c r="G17306">
        <v>-6.1511500000000003</v>
      </c>
      <c r="H17306">
        <v>39.198966669999997</v>
      </c>
      <c r="I17306" t="s">
        <v>47</v>
      </c>
      <c r="J17306" t="s">
        <v>2975</v>
      </c>
      <c r="M17306" s="10">
        <v>3.6294999999999997</v>
      </c>
      <c r="N17306" s="11">
        <v>0.52</v>
      </c>
      <c r="O17306">
        <v>0.72950040089448864</v>
      </c>
      <c r="R17306">
        <v>0.65750813484191895</v>
      </c>
    </row>
    <row r="17307" spans="1:19">
      <c r="A17307" t="s">
        <v>504</v>
      </c>
      <c r="B17307" t="s">
        <v>503</v>
      </c>
      <c r="D17307">
        <v>2022</v>
      </c>
      <c r="E17307" t="s">
        <v>505</v>
      </c>
      <c r="F17307" t="s">
        <v>501</v>
      </c>
      <c r="G17307">
        <v>-6.1511500000000003</v>
      </c>
      <c r="H17307">
        <v>39.198966669999997</v>
      </c>
      <c r="I17307" t="s">
        <v>47</v>
      </c>
      <c r="J17307" t="s">
        <v>2975</v>
      </c>
      <c r="M17307" s="10">
        <v>4.1479999999999997</v>
      </c>
      <c r="N17307" s="11">
        <v>0.52</v>
      </c>
      <c r="O17307">
        <v>1.1563264624780316</v>
      </c>
      <c r="R17307">
        <v>0.74139618873596191</v>
      </c>
    </row>
    <row r="17308" spans="1:19">
      <c r="A17308" t="s">
        <v>504</v>
      </c>
      <c r="B17308" t="s">
        <v>503</v>
      </c>
      <c r="D17308">
        <v>2022</v>
      </c>
      <c r="E17308" t="s">
        <v>505</v>
      </c>
      <c r="F17308" t="s">
        <v>501</v>
      </c>
      <c r="G17308">
        <v>-6.1511500000000003</v>
      </c>
      <c r="H17308">
        <v>39.198966669999997</v>
      </c>
      <c r="I17308" t="s">
        <v>47</v>
      </c>
      <c r="J17308" t="s">
        <v>2975</v>
      </c>
      <c r="M17308" s="10">
        <v>4.6664999999999992</v>
      </c>
      <c r="N17308" s="11">
        <v>0.52</v>
      </c>
      <c r="O17308">
        <v>1.009205217817764</v>
      </c>
      <c r="R17308">
        <v>0.7460397481918335</v>
      </c>
    </row>
    <row r="17309" spans="1:19">
      <c r="A17309" t="s">
        <v>504</v>
      </c>
      <c r="B17309" t="s">
        <v>503</v>
      </c>
      <c r="D17309">
        <v>2022</v>
      </c>
      <c r="E17309" t="s">
        <v>505</v>
      </c>
      <c r="F17309" t="s">
        <v>501</v>
      </c>
      <c r="G17309">
        <v>-6.1511500000000003</v>
      </c>
      <c r="H17309">
        <v>39.198966669999997</v>
      </c>
      <c r="I17309" t="s">
        <v>47</v>
      </c>
      <c r="J17309" t="s">
        <v>2975</v>
      </c>
      <c r="M17309" s="10">
        <v>5.1849999999999996</v>
      </c>
      <c r="N17309" s="11">
        <v>0.52</v>
      </c>
      <c r="O17309">
        <v>1.1842387934807701</v>
      </c>
      <c r="R17309">
        <v>0.59619206190109253</v>
      </c>
    </row>
    <row r="17310" spans="1:19">
      <c r="A17310" t="s">
        <v>504</v>
      </c>
      <c r="B17310" t="s">
        <v>503</v>
      </c>
      <c r="D17310">
        <v>2022</v>
      </c>
      <c r="E17310" t="s">
        <v>505</v>
      </c>
      <c r="F17310" t="s">
        <v>501</v>
      </c>
      <c r="G17310">
        <v>-6.1511500000000003</v>
      </c>
      <c r="H17310">
        <v>39.198966669999997</v>
      </c>
      <c r="I17310" t="s">
        <v>47</v>
      </c>
      <c r="J17310" t="s">
        <v>2975</v>
      </c>
      <c r="M17310" s="10">
        <v>5.7035</v>
      </c>
      <c r="N17310" s="11">
        <v>0.52</v>
      </c>
      <c r="O17310">
        <v>1.1766792038341949</v>
      </c>
      <c r="R17310">
        <v>0.6336057186126709</v>
      </c>
    </row>
    <row r="17311" spans="1:19">
      <c r="A17311" t="s">
        <v>504</v>
      </c>
      <c r="B17311" t="s">
        <v>503</v>
      </c>
      <c r="D17311">
        <v>2022</v>
      </c>
      <c r="E17311" t="s">
        <v>505</v>
      </c>
      <c r="F17311" t="s">
        <v>501</v>
      </c>
      <c r="G17311">
        <v>-6.1511500000000003</v>
      </c>
      <c r="H17311">
        <v>39.198966669999997</v>
      </c>
      <c r="I17311" t="s">
        <v>47</v>
      </c>
      <c r="J17311" t="s">
        <v>2975</v>
      </c>
      <c r="M17311" s="10">
        <v>6.2219999999999995</v>
      </c>
      <c r="N17311" s="11">
        <v>0.52</v>
      </c>
      <c r="O17311">
        <v>0.91441959378763116</v>
      </c>
      <c r="R17311">
        <v>0.41507962346076965</v>
      </c>
    </row>
    <row r="17312" spans="1:19">
      <c r="A17312" t="s">
        <v>504</v>
      </c>
      <c r="B17312" t="s">
        <v>503</v>
      </c>
      <c r="D17312">
        <v>2022</v>
      </c>
      <c r="E17312" t="s">
        <v>505</v>
      </c>
      <c r="F17312" t="s">
        <v>501</v>
      </c>
      <c r="G17312">
        <v>-6.1511500000000003</v>
      </c>
      <c r="H17312">
        <v>39.198966669999997</v>
      </c>
      <c r="I17312" t="s">
        <v>47</v>
      </c>
      <c r="J17312" t="s">
        <v>2975</v>
      </c>
      <c r="M17312" s="10">
        <v>6.740499999999999</v>
      </c>
      <c r="N17312" s="11">
        <v>0.52</v>
      </c>
      <c r="O17312">
        <v>1.2092435900040566</v>
      </c>
      <c r="R17312">
        <v>0.52548044919967651</v>
      </c>
    </row>
    <row r="17313" spans="1:18">
      <c r="A17313" t="s">
        <v>504</v>
      </c>
      <c r="B17313" t="s">
        <v>503</v>
      </c>
      <c r="D17313">
        <v>2022</v>
      </c>
      <c r="E17313" t="s">
        <v>505</v>
      </c>
      <c r="F17313" t="s">
        <v>501</v>
      </c>
      <c r="G17313">
        <v>-6.1511500000000003</v>
      </c>
      <c r="H17313">
        <v>39.198966669999997</v>
      </c>
      <c r="I17313" t="s">
        <v>47</v>
      </c>
      <c r="J17313" t="s">
        <v>2975</v>
      </c>
      <c r="M17313" s="10">
        <v>7.2589999999999995</v>
      </c>
      <c r="N17313" s="11">
        <v>0.52</v>
      </c>
      <c r="O17313">
        <v>0.96035863856297154</v>
      </c>
      <c r="R17313">
        <v>0.53583377599716187</v>
      </c>
    </row>
    <row r="17314" spans="1:18">
      <c r="A17314" t="s">
        <v>504</v>
      </c>
      <c r="B17314" t="s">
        <v>503</v>
      </c>
      <c r="D17314">
        <v>2022</v>
      </c>
      <c r="E17314" t="s">
        <v>505</v>
      </c>
      <c r="F17314" t="s">
        <v>501</v>
      </c>
      <c r="G17314">
        <v>-6.1511500000000003</v>
      </c>
      <c r="H17314">
        <v>39.198966669999997</v>
      </c>
      <c r="I17314" t="s">
        <v>47</v>
      </c>
      <c r="J17314" t="s">
        <v>2975</v>
      </c>
      <c r="M17314" s="10">
        <v>7.7774999999999999</v>
      </c>
      <c r="N17314" s="11">
        <v>0.52</v>
      </c>
      <c r="O17314">
        <v>1.292980583012272</v>
      </c>
      <c r="R17314">
        <v>0.87975019216537476</v>
      </c>
    </row>
    <row r="17315" spans="1:18">
      <c r="A17315" t="s">
        <v>504</v>
      </c>
      <c r="B17315" t="s">
        <v>503</v>
      </c>
      <c r="D17315">
        <v>2022</v>
      </c>
      <c r="E17315" t="s">
        <v>505</v>
      </c>
      <c r="F17315" t="s">
        <v>501</v>
      </c>
      <c r="G17315">
        <v>-6.1511500000000003</v>
      </c>
      <c r="H17315">
        <v>39.198966669999997</v>
      </c>
      <c r="I17315" t="s">
        <v>47</v>
      </c>
      <c r="J17315" t="s">
        <v>2975</v>
      </c>
      <c r="M17315" s="10">
        <v>8.2959999999999994</v>
      </c>
      <c r="N17315" s="11">
        <v>0.52</v>
      </c>
      <c r="O17315">
        <v>0.97315179027255994</v>
      </c>
      <c r="R17315">
        <v>0.42533960938453674</v>
      </c>
    </row>
    <row r="17316" spans="1:18">
      <c r="A17316" t="s">
        <v>504</v>
      </c>
      <c r="B17316" t="s">
        <v>503</v>
      </c>
      <c r="D17316">
        <v>2022</v>
      </c>
      <c r="E17316" t="s">
        <v>505</v>
      </c>
      <c r="F17316" t="s">
        <v>501</v>
      </c>
      <c r="G17316">
        <v>-6.1511500000000003</v>
      </c>
      <c r="H17316">
        <v>39.198966669999997</v>
      </c>
      <c r="I17316" t="s">
        <v>47</v>
      </c>
      <c r="J17316" t="s">
        <v>2975</v>
      </c>
      <c r="M17316" s="10">
        <v>8.8144999999999989</v>
      </c>
      <c r="N17316" s="11">
        <v>0.52</v>
      </c>
      <c r="O17316">
        <v>1.0307209729657083</v>
      </c>
      <c r="R17316">
        <v>0.57337921857833862</v>
      </c>
    </row>
    <row r="17317" spans="1:18">
      <c r="A17317" t="s">
        <v>504</v>
      </c>
      <c r="B17317" t="s">
        <v>503</v>
      </c>
      <c r="D17317">
        <v>2022</v>
      </c>
      <c r="E17317" t="s">
        <v>505</v>
      </c>
      <c r="F17317" t="s">
        <v>501</v>
      </c>
      <c r="G17317">
        <v>-6.1511500000000003</v>
      </c>
      <c r="H17317">
        <v>39.198966669999997</v>
      </c>
      <c r="I17317" t="s">
        <v>47</v>
      </c>
      <c r="J17317" t="s">
        <v>2975</v>
      </c>
      <c r="M17317" s="10">
        <v>9.3329999999999984</v>
      </c>
      <c r="N17317" s="11">
        <v>0.52</v>
      </c>
      <c r="O17317">
        <v>1.1743531762506334</v>
      </c>
      <c r="R17317">
        <v>0.81301367282867432</v>
      </c>
    </row>
    <row r="17318" spans="1:18">
      <c r="A17318" t="s">
        <v>504</v>
      </c>
      <c r="B17318" t="s">
        <v>503</v>
      </c>
      <c r="D17318">
        <v>2022</v>
      </c>
      <c r="E17318" t="s">
        <v>505</v>
      </c>
      <c r="F17318" t="s">
        <v>501</v>
      </c>
      <c r="G17318">
        <v>-6.1511500000000003</v>
      </c>
      <c r="H17318">
        <v>39.198966669999997</v>
      </c>
      <c r="I17318" t="s">
        <v>47</v>
      </c>
      <c r="J17318" t="s">
        <v>2975</v>
      </c>
      <c r="M17318" s="10">
        <v>9.8514999999999997</v>
      </c>
      <c r="N17318" s="11">
        <v>0.52</v>
      </c>
      <c r="O17318">
        <v>1.1493483797273469</v>
      </c>
      <c r="R17318">
        <v>0.36093172430992126</v>
      </c>
    </row>
    <row r="17319" spans="1:18">
      <c r="A17319" t="s">
        <v>504</v>
      </c>
      <c r="B17319" t="s">
        <v>503</v>
      </c>
      <c r="D17319">
        <v>2022</v>
      </c>
      <c r="E17319" t="s">
        <v>505</v>
      </c>
      <c r="F17319" t="s">
        <v>501</v>
      </c>
      <c r="G17319">
        <v>-6.1511500000000003</v>
      </c>
      <c r="H17319">
        <v>39.198966669999997</v>
      </c>
      <c r="I17319" t="s">
        <v>47</v>
      </c>
      <c r="J17319" t="s">
        <v>2975</v>
      </c>
      <c r="M17319" s="10">
        <v>10.37</v>
      </c>
      <c r="N17319" s="11">
        <v>0.52</v>
      </c>
      <c r="O17319">
        <v>1.5116271758670567</v>
      </c>
      <c r="R17319">
        <v>0.25832617282867432</v>
      </c>
    </row>
    <row r="17320" spans="1:18">
      <c r="A17320" t="s">
        <v>504</v>
      </c>
      <c r="B17320" t="s">
        <v>503</v>
      </c>
      <c r="D17320">
        <v>2022</v>
      </c>
      <c r="E17320" t="s">
        <v>505</v>
      </c>
      <c r="F17320" t="s">
        <v>501</v>
      </c>
      <c r="G17320">
        <v>-6.1511500000000003</v>
      </c>
      <c r="H17320">
        <v>39.198966669999997</v>
      </c>
      <c r="I17320" t="s">
        <v>47</v>
      </c>
      <c r="J17320" t="s">
        <v>2975</v>
      </c>
      <c r="M17320" s="10">
        <v>10.888499999999999</v>
      </c>
      <c r="N17320" s="11">
        <v>0.52</v>
      </c>
      <c r="O17320">
        <v>1.4441723759437723</v>
      </c>
      <c r="R17320">
        <v>0.33558881282806396</v>
      </c>
    </row>
    <row r="17321" spans="1:18">
      <c r="A17321" t="s">
        <v>504</v>
      </c>
      <c r="B17321" t="s">
        <v>503</v>
      </c>
      <c r="D17321">
        <v>2022</v>
      </c>
      <c r="E17321" t="s">
        <v>505</v>
      </c>
      <c r="F17321" t="s">
        <v>501</v>
      </c>
      <c r="G17321">
        <v>-6.1511500000000003</v>
      </c>
      <c r="H17321">
        <v>39.198966669999997</v>
      </c>
      <c r="I17321" t="s">
        <v>47</v>
      </c>
      <c r="J17321" t="s">
        <v>2975</v>
      </c>
      <c r="M17321" s="10">
        <v>11.407</v>
      </c>
      <c r="N17321" s="11">
        <v>0.52</v>
      </c>
      <c r="O17321">
        <v>1.3935812760013087</v>
      </c>
      <c r="R17321">
        <v>0.44784355163574219</v>
      </c>
    </row>
    <row r="17322" spans="1:18">
      <c r="A17322" t="s">
        <v>504</v>
      </c>
      <c r="B17322" t="s">
        <v>503</v>
      </c>
      <c r="D17322">
        <v>2022</v>
      </c>
      <c r="E17322" t="s">
        <v>505</v>
      </c>
      <c r="F17322" t="s">
        <v>501</v>
      </c>
      <c r="G17322">
        <v>-6.1511500000000003</v>
      </c>
      <c r="H17322">
        <v>39.198966669999997</v>
      </c>
      <c r="I17322" t="s">
        <v>47</v>
      </c>
      <c r="J17322" t="s">
        <v>2975</v>
      </c>
      <c r="M17322" s="10">
        <v>11.9255</v>
      </c>
      <c r="N17322" s="11">
        <v>0.52</v>
      </c>
      <c r="O17322">
        <v>1.3802066173958298</v>
      </c>
      <c r="R17322">
        <v>0.42626002430915833</v>
      </c>
    </row>
    <row r="17323" spans="1:18">
      <c r="A17323" t="s">
        <v>504</v>
      </c>
      <c r="B17323" t="s">
        <v>503</v>
      </c>
      <c r="D17323">
        <v>2022</v>
      </c>
      <c r="E17323" t="s">
        <v>505</v>
      </c>
      <c r="F17323" t="s">
        <v>501</v>
      </c>
      <c r="G17323">
        <v>-6.1511500000000003</v>
      </c>
      <c r="H17323">
        <v>39.198966669999997</v>
      </c>
      <c r="I17323" t="s">
        <v>47</v>
      </c>
      <c r="J17323" t="s">
        <v>2975</v>
      </c>
      <c r="M17323" s="10">
        <v>12.443999999999999</v>
      </c>
      <c r="N17323" s="11">
        <v>0.52</v>
      </c>
      <c r="O17323">
        <v>1.3174038726396682</v>
      </c>
      <c r="R17323">
        <v>0.26420250535011292</v>
      </c>
    </row>
    <row r="17324" spans="1:18">
      <c r="A17324" t="s">
        <v>504</v>
      </c>
      <c r="B17324" t="s">
        <v>503</v>
      </c>
      <c r="D17324">
        <v>2022</v>
      </c>
      <c r="E17324" t="s">
        <v>505</v>
      </c>
      <c r="F17324" t="s">
        <v>501</v>
      </c>
      <c r="G17324">
        <v>-6.1511500000000003</v>
      </c>
      <c r="H17324">
        <v>39.198966669999997</v>
      </c>
      <c r="I17324" t="s">
        <v>47</v>
      </c>
      <c r="J17324" t="s">
        <v>2975</v>
      </c>
      <c r="M17324" s="10">
        <v>12.962499999999999</v>
      </c>
      <c r="N17324" s="11">
        <v>0.52</v>
      </c>
      <c r="O17324">
        <v>1.4610360759245933</v>
      </c>
      <c r="R17324">
        <v>0.49993738532066345</v>
      </c>
    </row>
    <row r="17325" spans="1:18">
      <c r="A17325" t="s">
        <v>504</v>
      </c>
      <c r="B17325" t="s">
        <v>503</v>
      </c>
      <c r="D17325">
        <v>2022</v>
      </c>
      <c r="E17325" t="s">
        <v>505</v>
      </c>
      <c r="F17325" t="s">
        <v>501</v>
      </c>
      <c r="G17325">
        <v>-6.1511500000000003</v>
      </c>
      <c r="H17325">
        <v>39.198966669999997</v>
      </c>
      <c r="I17325" t="s">
        <v>47</v>
      </c>
      <c r="J17325" t="s">
        <v>2975</v>
      </c>
      <c r="M17325" s="10">
        <v>13.480999999999998</v>
      </c>
      <c r="N17325" s="11">
        <v>0.52</v>
      </c>
      <c r="O17325">
        <v>1.2883285278451491</v>
      </c>
      <c r="R17325">
        <v>0.62320476770401001</v>
      </c>
    </row>
    <row r="17326" spans="1:18">
      <c r="A17326" t="s">
        <v>504</v>
      </c>
      <c r="B17326" t="s">
        <v>503</v>
      </c>
      <c r="D17326">
        <v>2022</v>
      </c>
      <c r="E17326" t="s">
        <v>505</v>
      </c>
      <c r="F17326" t="s">
        <v>501</v>
      </c>
      <c r="G17326">
        <v>-6.1511500000000003</v>
      </c>
      <c r="H17326">
        <v>39.198966669999997</v>
      </c>
      <c r="I17326" t="s">
        <v>47</v>
      </c>
      <c r="J17326" t="s">
        <v>2975</v>
      </c>
      <c r="M17326" s="10">
        <v>13.999499999999999</v>
      </c>
      <c r="N17326" s="11">
        <v>0.52</v>
      </c>
      <c r="O17326">
        <v>0.92837575928900029</v>
      </c>
      <c r="R17326">
        <v>0.47916695475578308</v>
      </c>
    </row>
    <row r="17327" spans="1:18">
      <c r="A17327" t="s">
        <v>504</v>
      </c>
      <c r="B17327" t="s">
        <v>503</v>
      </c>
      <c r="D17327">
        <v>2022</v>
      </c>
      <c r="E17327" t="s">
        <v>505</v>
      </c>
      <c r="F17327" t="s">
        <v>501</v>
      </c>
      <c r="G17327">
        <v>-6.1511500000000003</v>
      </c>
      <c r="H17327">
        <v>39.198966669999997</v>
      </c>
      <c r="I17327" t="s">
        <v>47</v>
      </c>
      <c r="J17327" t="s">
        <v>2975</v>
      </c>
      <c r="M17327" s="10">
        <v>14.517999999999999</v>
      </c>
      <c r="N17327" s="11">
        <v>0.52</v>
      </c>
      <c r="O17327">
        <v>1.2342483865273433</v>
      </c>
      <c r="R17327">
        <v>0.60631054639816284</v>
      </c>
    </row>
    <row r="17328" spans="1:18">
      <c r="A17328" t="s">
        <v>504</v>
      </c>
      <c r="B17328" t="s">
        <v>503</v>
      </c>
      <c r="D17328">
        <v>2022</v>
      </c>
      <c r="E17328" t="s">
        <v>505</v>
      </c>
      <c r="F17328" t="s">
        <v>501</v>
      </c>
      <c r="G17328">
        <v>-6.1511500000000003</v>
      </c>
      <c r="H17328">
        <v>39.198966669999997</v>
      </c>
      <c r="I17328" t="s">
        <v>47</v>
      </c>
      <c r="J17328" t="s">
        <v>2975</v>
      </c>
      <c r="M17328" s="10">
        <v>15.036499999999998</v>
      </c>
      <c r="N17328" s="11">
        <v>0.52</v>
      </c>
      <c r="O17328">
        <v>1.6401401998588321</v>
      </c>
      <c r="R17328">
        <v>0.5136069655418396</v>
      </c>
    </row>
    <row r="17329" spans="1:18">
      <c r="A17329" t="s">
        <v>504</v>
      </c>
      <c r="B17329" t="s">
        <v>503</v>
      </c>
      <c r="D17329">
        <v>2022</v>
      </c>
      <c r="E17329" t="s">
        <v>505</v>
      </c>
      <c r="F17329" t="s">
        <v>501</v>
      </c>
      <c r="G17329">
        <v>-6.1511500000000003</v>
      </c>
      <c r="H17329">
        <v>39.198966669999997</v>
      </c>
      <c r="I17329" t="s">
        <v>47</v>
      </c>
      <c r="J17329" t="s">
        <v>2975</v>
      </c>
      <c r="M17329" s="10">
        <v>15.555</v>
      </c>
      <c r="N17329" s="11">
        <v>0.52</v>
      </c>
      <c r="O17329">
        <v>1.3121703105766549</v>
      </c>
      <c r="R17329">
        <v>0.39089500904083252</v>
      </c>
    </row>
    <row r="17330" spans="1:18">
      <c r="A17330" t="s">
        <v>504</v>
      </c>
      <c r="B17330" t="s">
        <v>503</v>
      </c>
      <c r="D17330">
        <v>2022</v>
      </c>
      <c r="E17330" t="s">
        <v>505</v>
      </c>
      <c r="F17330" t="s">
        <v>501</v>
      </c>
      <c r="G17330">
        <v>-6.1511500000000003</v>
      </c>
      <c r="H17330">
        <v>39.198966669999997</v>
      </c>
      <c r="I17330" t="s">
        <v>47</v>
      </c>
      <c r="J17330" t="s">
        <v>2975</v>
      </c>
      <c r="M17330" s="10">
        <v>16.073499999999999</v>
      </c>
      <c r="N17330" s="11">
        <v>0.52</v>
      </c>
      <c r="O17330">
        <v>1.4691771724670588</v>
      </c>
      <c r="R17330">
        <v>0.5392877459526062</v>
      </c>
    </row>
    <row r="17331" spans="1:18">
      <c r="A17331" t="s">
        <v>504</v>
      </c>
      <c r="B17331" t="s">
        <v>503</v>
      </c>
      <c r="D17331">
        <v>2022</v>
      </c>
      <c r="E17331" t="s">
        <v>505</v>
      </c>
      <c r="F17331" t="s">
        <v>501</v>
      </c>
      <c r="G17331">
        <v>-6.1511500000000003</v>
      </c>
      <c r="H17331">
        <v>39.198966669999997</v>
      </c>
      <c r="I17331" t="s">
        <v>47</v>
      </c>
      <c r="J17331" t="s">
        <v>2975</v>
      </c>
      <c r="M17331" s="10">
        <v>16.591999999999999</v>
      </c>
      <c r="N17331" s="11">
        <v>0.52</v>
      </c>
      <c r="O17331">
        <v>1.6581669136314341</v>
      </c>
      <c r="R17331">
        <v>0.52987766265869141</v>
      </c>
    </row>
    <row r="17332" spans="1:18">
      <c r="A17332" t="s">
        <v>504</v>
      </c>
      <c r="B17332" t="s">
        <v>503</v>
      </c>
      <c r="D17332">
        <v>2022</v>
      </c>
      <c r="E17332" t="s">
        <v>505</v>
      </c>
      <c r="F17332" t="s">
        <v>501</v>
      </c>
      <c r="G17332">
        <v>-6.1511500000000003</v>
      </c>
      <c r="H17332">
        <v>39.198966669999997</v>
      </c>
      <c r="I17332" t="s">
        <v>47</v>
      </c>
      <c r="J17332" t="s">
        <v>2975</v>
      </c>
      <c r="M17332" s="10">
        <v>17.110499999999998</v>
      </c>
      <c r="N17332" s="11">
        <v>0.52</v>
      </c>
      <c r="O17332">
        <v>1.2121511244835086</v>
      </c>
      <c r="R17332">
        <v>0.51832318305969238</v>
      </c>
    </row>
    <row r="17333" spans="1:18">
      <c r="A17333" t="s">
        <v>504</v>
      </c>
      <c r="B17333" t="s">
        <v>503</v>
      </c>
      <c r="D17333">
        <v>2022</v>
      </c>
      <c r="E17333" t="s">
        <v>505</v>
      </c>
      <c r="F17333" t="s">
        <v>501</v>
      </c>
      <c r="G17333">
        <v>-6.1511500000000003</v>
      </c>
      <c r="H17333">
        <v>39.198966669999997</v>
      </c>
      <c r="I17333" t="s">
        <v>47</v>
      </c>
      <c r="J17333" t="s">
        <v>2975</v>
      </c>
      <c r="M17333" s="10">
        <v>17.628999999999998</v>
      </c>
      <c r="N17333" s="11">
        <v>0.52</v>
      </c>
      <c r="O17333">
        <v>1.4575470345492512</v>
      </c>
      <c r="R17333">
        <v>0.52980178594589233</v>
      </c>
    </row>
    <row r="17334" spans="1:18">
      <c r="A17334" t="s">
        <v>504</v>
      </c>
      <c r="B17334" t="s">
        <v>503</v>
      </c>
      <c r="D17334">
        <v>2022</v>
      </c>
      <c r="E17334" t="s">
        <v>505</v>
      </c>
      <c r="F17334" t="s">
        <v>501</v>
      </c>
      <c r="G17334">
        <v>-6.1511500000000003</v>
      </c>
      <c r="H17334">
        <v>39.198966669999997</v>
      </c>
      <c r="I17334" t="s">
        <v>47</v>
      </c>
      <c r="J17334" t="s">
        <v>2975</v>
      </c>
      <c r="M17334" s="10">
        <v>18.147499999999997</v>
      </c>
      <c r="N17334" s="11">
        <v>0.52</v>
      </c>
      <c r="O17334">
        <v>1.2801874313026835</v>
      </c>
      <c r="R17334">
        <v>0.31454968452453613</v>
      </c>
    </row>
    <row r="17335" spans="1:18">
      <c r="A17335" t="s">
        <v>504</v>
      </c>
      <c r="B17335" t="s">
        <v>503</v>
      </c>
      <c r="D17335">
        <v>2022</v>
      </c>
      <c r="E17335" t="s">
        <v>505</v>
      </c>
      <c r="F17335" t="s">
        <v>501</v>
      </c>
      <c r="G17335">
        <v>-6.1511500000000003</v>
      </c>
      <c r="H17335">
        <v>39.198966669999997</v>
      </c>
      <c r="I17335" t="s">
        <v>47</v>
      </c>
      <c r="J17335" t="s">
        <v>2975</v>
      </c>
      <c r="M17335" s="10">
        <v>18.665999999999997</v>
      </c>
      <c r="N17335" s="11">
        <v>0.52</v>
      </c>
      <c r="O17335">
        <v>1.1976134520862489</v>
      </c>
      <c r="R17335">
        <v>0.43459871411323547</v>
      </c>
    </row>
    <row r="17336" spans="1:18">
      <c r="A17336" t="s">
        <v>504</v>
      </c>
      <c r="B17336" t="s">
        <v>503</v>
      </c>
      <c r="D17336">
        <v>2022</v>
      </c>
      <c r="E17336" t="s">
        <v>505</v>
      </c>
      <c r="F17336" t="s">
        <v>501</v>
      </c>
      <c r="G17336">
        <v>-6.1511500000000003</v>
      </c>
      <c r="H17336">
        <v>39.198966669999997</v>
      </c>
      <c r="I17336" t="s">
        <v>47</v>
      </c>
      <c r="J17336" t="s">
        <v>2975</v>
      </c>
      <c r="M17336" s="10">
        <v>19.1845</v>
      </c>
      <c r="N17336" s="11">
        <v>0.52</v>
      </c>
      <c r="O17336">
        <v>1.042351110883516</v>
      </c>
      <c r="R17336">
        <v>0.39736172556877136</v>
      </c>
    </row>
    <row r="17337" spans="1:18">
      <c r="A17337" t="s">
        <v>504</v>
      </c>
      <c r="B17337" t="s">
        <v>503</v>
      </c>
      <c r="D17337">
        <v>2022</v>
      </c>
      <c r="E17337" t="s">
        <v>505</v>
      </c>
      <c r="F17337" t="s">
        <v>501</v>
      </c>
      <c r="G17337">
        <v>-6.1511500000000003</v>
      </c>
      <c r="H17337">
        <v>39.198966669999997</v>
      </c>
      <c r="I17337" t="s">
        <v>47</v>
      </c>
      <c r="J17337" t="s">
        <v>2975</v>
      </c>
      <c r="M17337" s="10">
        <v>19.702999999999999</v>
      </c>
      <c r="N17337" s="11">
        <v>0.52</v>
      </c>
      <c r="O17337">
        <v>1.3831141518752816</v>
      </c>
      <c r="R17337">
        <v>0.17448754608631134</v>
      </c>
    </row>
    <row r="17338" spans="1:18">
      <c r="A17338" t="s">
        <v>504</v>
      </c>
      <c r="B17338" t="s">
        <v>503</v>
      </c>
      <c r="D17338">
        <v>2022</v>
      </c>
      <c r="E17338" t="s">
        <v>505</v>
      </c>
      <c r="F17338" t="s">
        <v>501</v>
      </c>
      <c r="G17338">
        <v>-6.1511500000000003</v>
      </c>
      <c r="H17338">
        <v>39.198966669999997</v>
      </c>
      <c r="I17338" t="s">
        <v>47</v>
      </c>
      <c r="J17338" t="s">
        <v>2975</v>
      </c>
      <c r="M17338" s="10">
        <v>20.221499999999999</v>
      </c>
      <c r="N17338" s="11">
        <v>0.52</v>
      </c>
      <c r="O17338">
        <v>1.2586716761547392</v>
      </c>
      <c r="R17338">
        <v>0.47569328546524048</v>
      </c>
    </row>
    <row r="17339" spans="1:18">
      <c r="A17339" t="s">
        <v>504</v>
      </c>
      <c r="B17339" t="s">
        <v>503</v>
      </c>
      <c r="D17339">
        <v>2022</v>
      </c>
      <c r="E17339" t="s">
        <v>505</v>
      </c>
      <c r="F17339" t="s">
        <v>501</v>
      </c>
      <c r="G17339">
        <v>-6.1511500000000003</v>
      </c>
      <c r="H17339">
        <v>39.198966669999997</v>
      </c>
      <c r="I17339" t="s">
        <v>47</v>
      </c>
      <c r="J17339" t="s">
        <v>2975</v>
      </c>
      <c r="M17339" s="10">
        <v>20.74</v>
      </c>
      <c r="N17339" s="11">
        <v>0.52</v>
      </c>
      <c r="O17339">
        <v>1.3162408588478876</v>
      </c>
      <c r="R17339">
        <v>0.36886617541313171</v>
      </c>
    </row>
    <row r="17340" spans="1:18">
      <c r="A17340" t="s">
        <v>504</v>
      </c>
      <c r="B17340" t="s">
        <v>503</v>
      </c>
      <c r="D17340">
        <v>2022</v>
      </c>
      <c r="E17340" t="s">
        <v>505</v>
      </c>
      <c r="F17340" t="s">
        <v>501</v>
      </c>
      <c r="G17340">
        <v>-6.1511500000000003</v>
      </c>
      <c r="H17340">
        <v>39.198966669999997</v>
      </c>
      <c r="I17340" t="s">
        <v>47</v>
      </c>
      <c r="J17340" t="s">
        <v>2975</v>
      </c>
      <c r="M17340" s="10">
        <v>21.776999999999997</v>
      </c>
      <c r="N17340" s="11">
        <v>1.04</v>
      </c>
      <c r="O17340">
        <v>1.2669581494211772</v>
      </c>
      <c r="R17340">
        <v>0.41215014457702637</v>
      </c>
    </row>
    <row r="17341" spans="1:18">
      <c r="A17341" t="s">
        <v>504</v>
      </c>
      <c r="B17341" t="s">
        <v>503</v>
      </c>
      <c r="D17341">
        <v>2022</v>
      </c>
      <c r="E17341" t="s">
        <v>505</v>
      </c>
      <c r="F17341" t="s">
        <v>501</v>
      </c>
      <c r="G17341">
        <v>-6.1511500000000003</v>
      </c>
      <c r="H17341">
        <v>39.198966669999997</v>
      </c>
      <c r="I17341" t="s">
        <v>47</v>
      </c>
      <c r="J17341" t="s">
        <v>2975</v>
      </c>
      <c r="M17341" s="10">
        <v>22.814</v>
      </c>
      <c r="N17341" s="11">
        <v>1.04</v>
      </c>
      <c r="O17341">
        <v>1.4309430940622661</v>
      </c>
      <c r="R17341">
        <v>0.35974434018135071</v>
      </c>
    </row>
    <row r="17342" spans="1:18">
      <c r="A17342" t="s">
        <v>504</v>
      </c>
      <c r="B17342" t="s">
        <v>503</v>
      </c>
      <c r="D17342">
        <v>2022</v>
      </c>
      <c r="E17342" t="s">
        <v>505</v>
      </c>
      <c r="F17342" t="s">
        <v>501</v>
      </c>
      <c r="G17342">
        <v>-6.1511500000000003</v>
      </c>
      <c r="H17342">
        <v>39.198966669999997</v>
      </c>
      <c r="I17342" t="s">
        <v>47</v>
      </c>
      <c r="J17342" t="s">
        <v>2975</v>
      </c>
      <c r="M17342" s="10">
        <v>23.850999999999999</v>
      </c>
      <c r="N17342" s="11">
        <v>1.04</v>
      </c>
      <c r="O17342">
        <v>1.3527304165650091</v>
      </c>
      <c r="R17342">
        <v>0.27605199813842773</v>
      </c>
    </row>
    <row r="17343" spans="1:18">
      <c r="A17343" t="s">
        <v>504</v>
      </c>
      <c r="B17343" t="s">
        <v>503</v>
      </c>
      <c r="D17343">
        <v>2022</v>
      </c>
      <c r="E17343" t="s">
        <v>505</v>
      </c>
      <c r="F17343" t="s">
        <v>501</v>
      </c>
      <c r="G17343">
        <v>-6.1511500000000003</v>
      </c>
      <c r="H17343">
        <v>39.198966669999997</v>
      </c>
      <c r="I17343" t="s">
        <v>47</v>
      </c>
      <c r="J17343" t="s">
        <v>2975</v>
      </c>
      <c r="M17343" s="10">
        <v>24.887999999999998</v>
      </c>
      <c r="N17343" s="11">
        <v>1.04</v>
      </c>
      <c r="O17343">
        <v>1.2884739045691214</v>
      </c>
      <c r="R17343">
        <v>0.43038663268089294</v>
      </c>
    </row>
    <row r="17344" spans="1:18">
      <c r="A17344" t="s">
        <v>504</v>
      </c>
      <c r="B17344" t="s">
        <v>503</v>
      </c>
      <c r="D17344">
        <v>2022</v>
      </c>
      <c r="E17344" t="s">
        <v>505</v>
      </c>
      <c r="F17344" t="s">
        <v>501</v>
      </c>
      <c r="G17344">
        <v>-6.1511500000000003</v>
      </c>
      <c r="H17344">
        <v>39.198966669999997</v>
      </c>
      <c r="I17344" t="s">
        <v>47</v>
      </c>
      <c r="J17344" t="s">
        <v>2975</v>
      </c>
      <c r="M17344" s="10">
        <v>25.924999999999997</v>
      </c>
      <c r="N17344" s="11">
        <v>1.04</v>
      </c>
      <c r="O17344">
        <v>1.4137886406334996</v>
      </c>
      <c r="R17344">
        <v>0.26921454071998596</v>
      </c>
    </row>
    <row r="17345" spans="1:18">
      <c r="A17345" t="s">
        <v>504</v>
      </c>
      <c r="B17345" t="s">
        <v>503</v>
      </c>
      <c r="D17345">
        <v>2022</v>
      </c>
      <c r="E17345" t="s">
        <v>505</v>
      </c>
      <c r="F17345" t="s">
        <v>501</v>
      </c>
      <c r="G17345">
        <v>-6.1511500000000003</v>
      </c>
      <c r="H17345">
        <v>39.198966669999997</v>
      </c>
      <c r="I17345" t="s">
        <v>47</v>
      </c>
      <c r="J17345" t="s">
        <v>2975</v>
      </c>
      <c r="M17345" s="10">
        <v>26.961999999999996</v>
      </c>
      <c r="N17345" s="11">
        <v>1.04</v>
      </c>
      <c r="O17345">
        <v>1.3190030166033668</v>
      </c>
      <c r="R17345">
        <v>0.38394650816917419</v>
      </c>
    </row>
    <row r="17346" spans="1:18">
      <c r="A17346" t="s">
        <v>504</v>
      </c>
      <c r="B17346" t="s">
        <v>503</v>
      </c>
      <c r="D17346">
        <v>2022</v>
      </c>
      <c r="E17346" t="s">
        <v>505</v>
      </c>
      <c r="F17346" t="s">
        <v>501</v>
      </c>
      <c r="G17346">
        <v>-6.1511500000000003</v>
      </c>
      <c r="H17346">
        <v>39.198966669999997</v>
      </c>
      <c r="I17346" t="s">
        <v>47</v>
      </c>
      <c r="J17346" t="s">
        <v>2975</v>
      </c>
      <c r="M17346" s="10">
        <v>27.998999999999999</v>
      </c>
      <c r="N17346" s="11">
        <v>1.04</v>
      </c>
      <c r="O17346">
        <v>1.4155331613211708</v>
      </c>
      <c r="R17346">
        <v>0.33752548694610596</v>
      </c>
    </row>
    <row r="17347" spans="1:18">
      <c r="A17347" t="s">
        <v>504</v>
      </c>
      <c r="B17347" t="s">
        <v>503</v>
      </c>
      <c r="D17347">
        <v>2022</v>
      </c>
      <c r="E17347" t="s">
        <v>505</v>
      </c>
      <c r="F17347" t="s">
        <v>501</v>
      </c>
      <c r="G17347">
        <v>-6.1511500000000003</v>
      </c>
      <c r="H17347">
        <v>39.198966669999997</v>
      </c>
      <c r="I17347" t="s">
        <v>47</v>
      </c>
      <c r="J17347" t="s">
        <v>2975</v>
      </c>
      <c r="M17347" s="10">
        <v>29.035999999999998</v>
      </c>
      <c r="N17347" s="11">
        <v>1.04</v>
      </c>
      <c r="O17347">
        <v>1.1715910184951541</v>
      </c>
      <c r="R17347">
        <v>0.29830917716026306</v>
      </c>
    </row>
    <row r="17348" spans="1:18">
      <c r="A17348" t="s">
        <v>504</v>
      </c>
      <c r="B17348" t="s">
        <v>503</v>
      </c>
      <c r="D17348">
        <v>2022</v>
      </c>
      <c r="E17348" t="s">
        <v>505</v>
      </c>
      <c r="F17348" t="s">
        <v>501</v>
      </c>
      <c r="G17348">
        <v>-6.1511500000000003</v>
      </c>
      <c r="H17348">
        <v>39.198966669999997</v>
      </c>
      <c r="I17348" t="s">
        <v>47</v>
      </c>
      <c r="J17348" t="s">
        <v>2975</v>
      </c>
      <c r="M17348" s="10">
        <v>30.072999999999997</v>
      </c>
      <c r="N17348" s="11">
        <v>1.04</v>
      </c>
      <c r="O17348">
        <v>1.6039413955896555</v>
      </c>
      <c r="R17348">
        <v>0.30891081690788269</v>
      </c>
    </row>
    <row r="17349" spans="1:18">
      <c r="A17349" t="s">
        <v>504</v>
      </c>
      <c r="B17349" t="s">
        <v>503</v>
      </c>
      <c r="D17349">
        <v>2022</v>
      </c>
      <c r="E17349" t="s">
        <v>505</v>
      </c>
      <c r="F17349" t="s">
        <v>501</v>
      </c>
      <c r="G17349">
        <v>-6.1511500000000003</v>
      </c>
      <c r="H17349">
        <v>39.198966669999997</v>
      </c>
      <c r="I17349" t="s">
        <v>47</v>
      </c>
      <c r="J17349" t="s">
        <v>2975</v>
      </c>
      <c r="M17349" s="10">
        <v>31.11</v>
      </c>
      <c r="N17349" s="11">
        <v>1.04</v>
      </c>
      <c r="O17349">
        <v>1.5937650249115738</v>
      </c>
      <c r="R17349">
        <v>0.31420886516571045</v>
      </c>
    </row>
    <row r="17350" spans="1:18">
      <c r="A17350" t="s">
        <v>504</v>
      </c>
      <c r="B17350" t="s">
        <v>503</v>
      </c>
      <c r="D17350">
        <v>2022</v>
      </c>
      <c r="E17350" t="s">
        <v>505</v>
      </c>
      <c r="F17350" t="s">
        <v>501</v>
      </c>
      <c r="G17350">
        <v>-6.1511500000000003</v>
      </c>
      <c r="H17350">
        <v>39.198966669999997</v>
      </c>
      <c r="I17350" t="s">
        <v>47</v>
      </c>
      <c r="J17350" t="s">
        <v>2975</v>
      </c>
      <c r="M17350" s="10">
        <v>41.48</v>
      </c>
      <c r="N17350" s="11">
        <v>10.37</v>
      </c>
      <c r="O17350">
        <v>1.4635074802321275</v>
      </c>
      <c r="R17350">
        <v>0.40489605069160461</v>
      </c>
    </row>
    <row r="17351" spans="1:18">
      <c r="A17351" t="s">
        <v>504</v>
      </c>
      <c r="B17351" t="s">
        <v>503</v>
      </c>
      <c r="D17351">
        <v>2022</v>
      </c>
      <c r="E17351" t="s">
        <v>505</v>
      </c>
      <c r="F17351" t="s">
        <v>501</v>
      </c>
      <c r="G17351">
        <v>-6.1511500000000003</v>
      </c>
      <c r="H17351">
        <v>39.198966669999997</v>
      </c>
      <c r="I17351" t="s">
        <v>47</v>
      </c>
      <c r="J17351" t="s">
        <v>2975</v>
      </c>
      <c r="M17351" s="10">
        <v>51.849999999999994</v>
      </c>
      <c r="N17351" s="11">
        <v>10.37</v>
      </c>
      <c r="O17351">
        <v>1.5318345404992479</v>
      </c>
      <c r="R17351" s="12">
        <v>0.63282179832458496</v>
      </c>
    </row>
    <row r="17352" spans="1:18">
      <c r="A17352" t="s">
        <v>504</v>
      </c>
      <c r="B17352" t="s">
        <v>503</v>
      </c>
      <c r="D17352">
        <v>2022</v>
      </c>
      <c r="E17352" t="s">
        <v>505</v>
      </c>
      <c r="F17352" t="s">
        <v>501</v>
      </c>
      <c r="G17352">
        <v>-6.1511500000000003</v>
      </c>
      <c r="H17352">
        <v>39.198966669999997</v>
      </c>
      <c r="I17352" t="s">
        <v>47</v>
      </c>
      <c r="J17352" t="s">
        <v>2975</v>
      </c>
      <c r="M17352" s="10">
        <v>62.22</v>
      </c>
      <c r="N17352" s="11">
        <v>10.37</v>
      </c>
      <c r="O17352">
        <v>1.4766640737516474</v>
      </c>
      <c r="R17352">
        <v>0.20880915224552155</v>
      </c>
    </row>
    <row r="17353" spans="1:18">
      <c r="A17353" t="s">
        <v>504</v>
      </c>
      <c r="B17353" t="s">
        <v>503</v>
      </c>
      <c r="D17353">
        <v>2022</v>
      </c>
      <c r="E17353" t="s">
        <v>505</v>
      </c>
      <c r="F17353" t="s">
        <v>501</v>
      </c>
      <c r="G17353">
        <v>-6.1511500000000003</v>
      </c>
      <c r="H17353">
        <v>39.198966669999997</v>
      </c>
      <c r="I17353" t="s">
        <v>47</v>
      </c>
      <c r="J17353" t="s">
        <v>2975</v>
      </c>
      <c r="M17353" s="10">
        <v>72.589999999999989</v>
      </c>
      <c r="N17353" s="11">
        <v>10.37</v>
      </c>
      <c r="O17353">
        <v>1.6336709356420516</v>
      </c>
      <c r="R17353" s="12">
        <v>0.33180645108222961</v>
      </c>
    </row>
    <row r="17354" spans="1:18">
      <c r="A17354" t="s">
        <v>504</v>
      </c>
      <c r="B17354" t="s">
        <v>503</v>
      </c>
      <c r="D17354">
        <v>2022</v>
      </c>
      <c r="E17354" t="s">
        <v>505</v>
      </c>
      <c r="F17354" t="s">
        <v>501</v>
      </c>
      <c r="G17354">
        <v>-6.1511500000000003</v>
      </c>
      <c r="H17354">
        <v>39.198966669999997</v>
      </c>
      <c r="I17354" t="s">
        <v>47</v>
      </c>
      <c r="J17354" t="s">
        <v>2975</v>
      </c>
      <c r="M17354" s="10">
        <v>82.96</v>
      </c>
      <c r="N17354" s="11">
        <v>10.37</v>
      </c>
      <c r="O17354">
        <v>1.522893871974933</v>
      </c>
      <c r="R17354">
        <v>0.39987385272979736</v>
      </c>
    </row>
    <row r="17355" spans="1:18">
      <c r="A17355" t="s">
        <v>504</v>
      </c>
      <c r="B17355" t="s">
        <v>503</v>
      </c>
      <c r="D17355">
        <v>2022</v>
      </c>
      <c r="E17355" t="s">
        <v>505</v>
      </c>
      <c r="F17355" t="s">
        <v>501</v>
      </c>
      <c r="G17355">
        <v>-6.1511500000000003</v>
      </c>
      <c r="H17355">
        <v>39.198966669999997</v>
      </c>
      <c r="I17355" t="s">
        <v>47</v>
      </c>
      <c r="J17355" t="s">
        <v>2975</v>
      </c>
      <c r="M17355" s="10">
        <v>93.33</v>
      </c>
      <c r="N17355" s="11">
        <v>10.37</v>
      </c>
      <c r="O17355">
        <v>1.5806084313920539</v>
      </c>
      <c r="R17355" s="12">
        <v>0.36550849676132202</v>
      </c>
    </row>
    <row r="17356" spans="1:18">
      <c r="A17356" t="s">
        <v>504</v>
      </c>
      <c r="B17356" t="s">
        <v>503</v>
      </c>
      <c r="D17356">
        <v>2022</v>
      </c>
      <c r="E17356" t="s">
        <v>505</v>
      </c>
      <c r="F17356" t="s">
        <v>501</v>
      </c>
      <c r="G17356">
        <v>-6.1511500000000003</v>
      </c>
      <c r="H17356">
        <v>39.198966669999997</v>
      </c>
      <c r="I17356" t="s">
        <v>47</v>
      </c>
      <c r="J17356" t="s">
        <v>2975</v>
      </c>
      <c r="M17356" s="10">
        <v>105.77399999999999</v>
      </c>
      <c r="N17356" s="11">
        <v>12.44</v>
      </c>
      <c r="O17356">
        <v>1.0709176371441309</v>
      </c>
      <c r="R17356">
        <v>0.19665943086147308</v>
      </c>
    </row>
    <row r="17357" spans="1:18">
      <c r="A17357" t="s">
        <v>504</v>
      </c>
      <c r="B17357" t="s">
        <v>503</v>
      </c>
      <c r="D17357">
        <v>2022</v>
      </c>
      <c r="E17357" t="s">
        <v>502</v>
      </c>
      <c r="F17357" t="s">
        <v>501</v>
      </c>
      <c r="G17357">
        <v>-6.2171083329999997</v>
      </c>
      <c r="H17357">
        <v>39.197074999999998</v>
      </c>
      <c r="I17357" t="s">
        <v>47</v>
      </c>
      <c r="J17357" t="s">
        <v>2976</v>
      </c>
      <c r="M17357" s="13">
        <v>0.52349999999999997</v>
      </c>
      <c r="N17357" s="10">
        <v>0.52349999999999997</v>
      </c>
      <c r="O17357">
        <v>0.54427545867356408</v>
      </c>
      <c r="R17357">
        <v>2.6296520233154297</v>
      </c>
    </row>
    <row r="17358" spans="1:18">
      <c r="A17358" t="s">
        <v>504</v>
      </c>
      <c r="B17358" t="s">
        <v>503</v>
      </c>
      <c r="D17358">
        <v>2022</v>
      </c>
      <c r="E17358" t="s">
        <v>502</v>
      </c>
      <c r="F17358" t="s">
        <v>501</v>
      </c>
      <c r="G17358">
        <v>-6.2171083329999997</v>
      </c>
      <c r="H17358">
        <v>39.197074999999998</v>
      </c>
      <c r="I17358" t="s">
        <v>47</v>
      </c>
      <c r="J17358" t="s">
        <v>2976</v>
      </c>
      <c r="M17358" s="13">
        <v>1.0469999999999999</v>
      </c>
      <c r="N17358" s="10">
        <v>0.52349999999999997</v>
      </c>
      <c r="O17358">
        <v>1.1421145339150025</v>
      </c>
      <c r="R17358">
        <v>1.3403782844543457</v>
      </c>
    </row>
    <row r="17359" spans="1:18">
      <c r="A17359" t="s">
        <v>504</v>
      </c>
      <c r="B17359" t="s">
        <v>503</v>
      </c>
      <c r="D17359">
        <v>2022</v>
      </c>
      <c r="E17359" t="s">
        <v>502</v>
      </c>
      <c r="F17359" t="s">
        <v>501</v>
      </c>
      <c r="G17359">
        <v>-6.2171083329999997</v>
      </c>
      <c r="H17359">
        <v>39.197074999999998</v>
      </c>
      <c r="I17359" t="s">
        <v>47</v>
      </c>
      <c r="J17359" t="s">
        <v>2976</v>
      </c>
      <c r="M17359" s="13">
        <v>1.5705</v>
      </c>
      <c r="N17359" s="10">
        <v>0.52349999999999997</v>
      </c>
      <c r="O17359">
        <v>0.61281384976579067</v>
      </c>
      <c r="R17359">
        <v>1.3905415534973145</v>
      </c>
    </row>
    <row r="17360" spans="1:18">
      <c r="A17360" t="s">
        <v>504</v>
      </c>
      <c r="B17360" t="s">
        <v>503</v>
      </c>
      <c r="D17360">
        <v>2022</v>
      </c>
      <c r="E17360" t="s">
        <v>502</v>
      </c>
      <c r="F17360" t="s">
        <v>501</v>
      </c>
      <c r="G17360">
        <v>-6.2171083329999997</v>
      </c>
      <c r="H17360">
        <v>39.197074999999998</v>
      </c>
      <c r="I17360" t="s">
        <v>47</v>
      </c>
      <c r="J17360" t="s">
        <v>2976</v>
      </c>
      <c r="M17360" s="13">
        <v>2.0939999999999999</v>
      </c>
      <c r="N17360" s="10">
        <v>0.52349999999999997</v>
      </c>
      <c r="O17360">
        <v>0.65197864467563438</v>
      </c>
      <c r="R17360">
        <v>0.91734695434570312</v>
      </c>
    </row>
    <row r="17361" spans="1:18">
      <c r="A17361" t="s">
        <v>504</v>
      </c>
      <c r="B17361" t="s">
        <v>503</v>
      </c>
      <c r="D17361">
        <v>2022</v>
      </c>
      <c r="E17361" t="s">
        <v>502</v>
      </c>
      <c r="F17361" t="s">
        <v>501</v>
      </c>
      <c r="G17361">
        <v>-6.2171083329999997</v>
      </c>
      <c r="H17361">
        <v>39.197074999999998</v>
      </c>
      <c r="I17361" t="s">
        <v>47</v>
      </c>
      <c r="J17361" t="s">
        <v>2976</v>
      </c>
      <c r="M17361" s="13">
        <v>2.6174999999999997</v>
      </c>
      <c r="N17361" s="10">
        <v>0.52349999999999997</v>
      </c>
      <c r="O17361">
        <v>0.85125833642278059</v>
      </c>
      <c r="R17361">
        <v>1.242678165435791</v>
      </c>
    </row>
    <row r="17362" spans="1:18">
      <c r="A17362" t="s">
        <v>504</v>
      </c>
      <c r="B17362" t="s">
        <v>503</v>
      </c>
      <c r="D17362">
        <v>2022</v>
      </c>
      <c r="E17362" t="s">
        <v>502</v>
      </c>
      <c r="F17362" t="s">
        <v>501</v>
      </c>
      <c r="G17362">
        <v>-6.2171083329999997</v>
      </c>
      <c r="H17362">
        <v>39.197074999999998</v>
      </c>
      <c r="I17362" t="s">
        <v>47</v>
      </c>
      <c r="J17362" t="s">
        <v>2976</v>
      </c>
      <c r="M17362" s="13">
        <v>3.141</v>
      </c>
      <c r="N17362" s="10">
        <v>0.52349999999999997</v>
      </c>
      <c r="O17362">
        <v>0.5252690140849634</v>
      </c>
      <c r="R17362">
        <v>1.1739927530288696</v>
      </c>
    </row>
    <row r="17363" spans="1:18">
      <c r="A17363" t="s">
        <v>504</v>
      </c>
      <c r="B17363" t="s">
        <v>503</v>
      </c>
      <c r="D17363">
        <v>2022</v>
      </c>
      <c r="E17363" t="s">
        <v>502</v>
      </c>
      <c r="F17363" t="s">
        <v>501</v>
      </c>
      <c r="G17363">
        <v>-6.2171083329999997</v>
      </c>
      <c r="H17363">
        <v>39.197074999999998</v>
      </c>
      <c r="I17363" t="s">
        <v>47</v>
      </c>
      <c r="J17363" t="s">
        <v>2976</v>
      </c>
      <c r="M17363" s="13">
        <v>3.6644999999999999</v>
      </c>
      <c r="N17363" s="10">
        <v>0.52349999999999997</v>
      </c>
      <c r="O17363">
        <v>0.78099208673159037</v>
      </c>
      <c r="R17363">
        <v>1.4519280195236206</v>
      </c>
    </row>
    <row r="17364" spans="1:18">
      <c r="A17364" t="s">
        <v>504</v>
      </c>
      <c r="B17364" t="s">
        <v>503</v>
      </c>
      <c r="D17364">
        <v>2022</v>
      </c>
      <c r="E17364" t="s">
        <v>502</v>
      </c>
      <c r="F17364" t="s">
        <v>501</v>
      </c>
      <c r="G17364">
        <v>-6.2171083329999997</v>
      </c>
      <c r="H17364">
        <v>39.197074999999998</v>
      </c>
      <c r="I17364" t="s">
        <v>47</v>
      </c>
      <c r="J17364" t="s">
        <v>2976</v>
      </c>
      <c r="M17364" s="13">
        <v>4.1879999999999997</v>
      </c>
      <c r="N17364" s="10">
        <v>0.52349999999999997</v>
      </c>
      <c r="O17364">
        <v>0.69229534531812065</v>
      </c>
      <c r="R17364">
        <v>1.0204621553421021</v>
      </c>
    </row>
    <row r="17365" spans="1:18">
      <c r="A17365" t="s">
        <v>504</v>
      </c>
      <c r="B17365" t="s">
        <v>503</v>
      </c>
      <c r="D17365">
        <v>2022</v>
      </c>
      <c r="E17365" t="s">
        <v>502</v>
      </c>
      <c r="F17365" t="s">
        <v>501</v>
      </c>
      <c r="G17365">
        <v>-6.2171083329999997</v>
      </c>
      <c r="H17365">
        <v>39.197074999999998</v>
      </c>
      <c r="I17365" t="s">
        <v>47</v>
      </c>
      <c r="J17365" t="s">
        <v>2976</v>
      </c>
      <c r="M17365" s="13">
        <v>4.7115</v>
      </c>
      <c r="N17365" s="10">
        <v>0.52349999999999997</v>
      </c>
      <c r="O17365">
        <v>0.81324544724557934</v>
      </c>
      <c r="R17365">
        <v>1.3113417625427246</v>
      </c>
    </row>
    <row r="17366" spans="1:18">
      <c r="A17366" t="s">
        <v>504</v>
      </c>
      <c r="B17366" t="s">
        <v>503</v>
      </c>
      <c r="D17366">
        <v>2022</v>
      </c>
      <c r="E17366" t="s">
        <v>502</v>
      </c>
      <c r="F17366" t="s">
        <v>501</v>
      </c>
      <c r="G17366">
        <v>-6.2171083329999997</v>
      </c>
      <c r="H17366">
        <v>39.197074999999998</v>
      </c>
      <c r="I17366" t="s">
        <v>47</v>
      </c>
      <c r="J17366" t="s">
        <v>2976</v>
      </c>
      <c r="M17366" s="13">
        <v>5.2349999999999994</v>
      </c>
      <c r="N17366" s="10">
        <v>0.52349999999999997</v>
      </c>
      <c r="O17366">
        <v>1.0597532740310665</v>
      </c>
      <c r="R17366">
        <v>0.89328759908676147</v>
      </c>
    </row>
    <row r="17367" spans="1:18">
      <c r="A17367" t="s">
        <v>504</v>
      </c>
      <c r="B17367" t="s">
        <v>503</v>
      </c>
      <c r="D17367">
        <v>2022</v>
      </c>
      <c r="E17367" t="s">
        <v>502</v>
      </c>
      <c r="F17367" t="s">
        <v>501</v>
      </c>
      <c r="G17367">
        <v>-6.2171083329999997</v>
      </c>
      <c r="H17367">
        <v>39.197074999999998</v>
      </c>
      <c r="I17367" t="s">
        <v>47</v>
      </c>
      <c r="J17367" t="s">
        <v>2976</v>
      </c>
      <c r="M17367" s="13">
        <v>5.7584999999999997</v>
      </c>
      <c r="N17367" s="10">
        <v>0.52349999999999997</v>
      </c>
      <c r="O17367">
        <v>1.0562975568331392</v>
      </c>
      <c r="R17367">
        <v>0.62006980180740356</v>
      </c>
    </row>
    <row r="17368" spans="1:18">
      <c r="A17368" t="s">
        <v>504</v>
      </c>
      <c r="B17368" t="s">
        <v>503</v>
      </c>
      <c r="D17368">
        <v>2022</v>
      </c>
      <c r="E17368" t="s">
        <v>502</v>
      </c>
      <c r="F17368" t="s">
        <v>501</v>
      </c>
      <c r="G17368">
        <v>-6.2171083329999997</v>
      </c>
      <c r="H17368">
        <v>39.197074999999998</v>
      </c>
      <c r="I17368" t="s">
        <v>47</v>
      </c>
      <c r="J17368" t="s">
        <v>2976</v>
      </c>
      <c r="M17368" s="13">
        <v>6.282</v>
      </c>
      <c r="N17368" s="10">
        <v>0.52349999999999997</v>
      </c>
      <c r="O17368">
        <v>0.97624010841448783</v>
      </c>
      <c r="R17368">
        <v>0.87798070907592773</v>
      </c>
    </row>
    <row r="17369" spans="1:18">
      <c r="A17369" t="s">
        <v>504</v>
      </c>
      <c r="B17369" t="s">
        <v>503</v>
      </c>
      <c r="D17369">
        <v>2022</v>
      </c>
      <c r="E17369" t="s">
        <v>502</v>
      </c>
      <c r="F17369" t="s">
        <v>501</v>
      </c>
      <c r="G17369">
        <v>-6.2171083329999997</v>
      </c>
      <c r="H17369">
        <v>39.197074999999998</v>
      </c>
      <c r="I17369" t="s">
        <v>47</v>
      </c>
      <c r="J17369" t="s">
        <v>2976</v>
      </c>
      <c r="M17369" s="13">
        <v>6.8054999999999994</v>
      </c>
      <c r="N17369" s="10">
        <v>0.52349999999999997</v>
      </c>
      <c r="O17369">
        <v>1.0326834893139685</v>
      </c>
      <c r="R17369">
        <v>0.8381085991859436</v>
      </c>
    </row>
    <row r="17370" spans="1:18">
      <c r="A17370" t="s">
        <v>504</v>
      </c>
      <c r="B17370" t="s">
        <v>503</v>
      </c>
      <c r="D17370">
        <v>2022</v>
      </c>
      <c r="E17370" t="s">
        <v>502</v>
      </c>
      <c r="F17370" t="s">
        <v>501</v>
      </c>
      <c r="G17370">
        <v>-6.2171083329999997</v>
      </c>
      <c r="H17370">
        <v>39.197074999999998</v>
      </c>
      <c r="I17370" t="s">
        <v>47</v>
      </c>
      <c r="J17370" t="s">
        <v>2976</v>
      </c>
      <c r="M17370" s="13">
        <v>7.3289999999999997</v>
      </c>
      <c r="N17370" s="10">
        <v>0.52349999999999997</v>
      </c>
      <c r="O17370">
        <v>1.2089250664082654</v>
      </c>
      <c r="R17370">
        <v>0.76653742790222168</v>
      </c>
    </row>
    <row r="17371" spans="1:18">
      <c r="A17371" t="s">
        <v>504</v>
      </c>
      <c r="B17371" t="s">
        <v>503</v>
      </c>
      <c r="D17371">
        <v>2022</v>
      </c>
      <c r="E17371" t="s">
        <v>502</v>
      </c>
      <c r="F17371" t="s">
        <v>501</v>
      </c>
      <c r="G17371">
        <v>-6.2171083329999997</v>
      </c>
      <c r="H17371">
        <v>39.197074999999998</v>
      </c>
      <c r="I17371" t="s">
        <v>47</v>
      </c>
      <c r="J17371" t="s">
        <v>2976</v>
      </c>
      <c r="M17371" s="13">
        <v>7.8524999999999991</v>
      </c>
      <c r="N17371" s="10">
        <v>0.52349999999999997</v>
      </c>
      <c r="O17371">
        <v>1.386894502101526</v>
      </c>
      <c r="R17371">
        <v>0.88833928108215332</v>
      </c>
    </row>
    <row r="17372" spans="1:18">
      <c r="A17372" t="s">
        <v>504</v>
      </c>
      <c r="B17372" t="s">
        <v>503</v>
      </c>
      <c r="D17372">
        <v>2022</v>
      </c>
      <c r="E17372" t="s">
        <v>502</v>
      </c>
      <c r="F17372" t="s">
        <v>501</v>
      </c>
      <c r="G17372">
        <v>-6.2171083329999997</v>
      </c>
      <c r="H17372">
        <v>39.197074999999998</v>
      </c>
      <c r="I17372" t="s">
        <v>47</v>
      </c>
      <c r="J17372" t="s">
        <v>2976</v>
      </c>
      <c r="M17372" s="13">
        <v>8.3759999999999994</v>
      </c>
      <c r="N17372" s="10">
        <v>0.52349999999999997</v>
      </c>
      <c r="O17372">
        <v>1.128291665123293</v>
      </c>
      <c r="R17372">
        <v>0.70265793800354004</v>
      </c>
    </row>
    <row r="17373" spans="1:18">
      <c r="A17373" t="s">
        <v>504</v>
      </c>
      <c r="B17373" t="s">
        <v>503</v>
      </c>
      <c r="D17373">
        <v>2022</v>
      </c>
      <c r="E17373" t="s">
        <v>502</v>
      </c>
      <c r="F17373" t="s">
        <v>501</v>
      </c>
      <c r="G17373">
        <v>-6.2171083329999997</v>
      </c>
      <c r="H17373">
        <v>39.197074999999998</v>
      </c>
      <c r="I17373" t="s">
        <v>47</v>
      </c>
      <c r="J17373" t="s">
        <v>2976</v>
      </c>
      <c r="M17373" s="13">
        <v>8.8994999999999997</v>
      </c>
      <c r="N17373" s="10">
        <v>0.52349999999999997</v>
      </c>
      <c r="O17373">
        <v>1.3811349734383138</v>
      </c>
      <c r="R17373">
        <v>0.60171997547149658</v>
      </c>
    </row>
    <row r="17374" spans="1:18">
      <c r="A17374" t="s">
        <v>504</v>
      </c>
      <c r="B17374" t="s">
        <v>503</v>
      </c>
      <c r="D17374">
        <v>2022</v>
      </c>
      <c r="E17374" t="s">
        <v>502</v>
      </c>
      <c r="F17374" t="s">
        <v>501</v>
      </c>
      <c r="G17374">
        <v>-6.2171083329999997</v>
      </c>
      <c r="H17374">
        <v>39.197074999999998</v>
      </c>
      <c r="I17374" t="s">
        <v>47</v>
      </c>
      <c r="J17374" t="s">
        <v>2976</v>
      </c>
      <c r="M17374" s="13">
        <v>9.423</v>
      </c>
      <c r="N17374" s="10">
        <v>0.52349999999999997</v>
      </c>
      <c r="O17374">
        <v>1.0228922905865074</v>
      </c>
      <c r="R17374">
        <v>0.3830316960811615</v>
      </c>
    </row>
    <row r="17375" spans="1:18">
      <c r="A17375" t="s">
        <v>504</v>
      </c>
      <c r="B17375" t="s">
        <v>503</v>
      </c>
      <c r="D17375">
        <v>2022</v>
      </c>
      <c r="E17375" t="s">
        <v>502</v>
      </c>
      <c r="F17375" t="s">
        <v>501</v>
      </c>
      <c r="G17375">
        <v>-6.2171083329999997</v>
      </c>
      <c r="H17375">
        <v>39.197074999999998</v>
      </c>
      <c r="I17375" t="s">
        <v>47</v>
      </c>
      <c r="J17375" t="s">
        <v>2976</v>
      </c>
      <c r="M17375" s="13">
        <v>9.9464999999999986</v>
      </c>
      <c r="N17375" s="10">
        <v>0.52349999999999997</v>
      </c>
      <c r="O17375">
        <v>1.2423303326548969</v>
      </c>
      <c r="R17375">
        <v>0.55050361156463623</v>
      </c>
    </row>
    <row r="17376" spans="1:18">
      <c r="A17376" t="s">
        <v>504</v>
      </c>
      <c r="B17376" t="s">
        <v>503</v>
      </c>
      <c r="D17376">
        <v>2022</v>
      </c>
      <c r="E17376" t="s">
        <v>502</v>
      </c>
      <c r="F17376" t="s">
        <v>501</v>
      </c>
      <c r="G17376">
        <v>-6.2171083329999997</v>
      </c>
      <c r="H17376">
        <v>39.197074999999998</v>
      </c>
      <c r="I17376" t="s">
        <v>47</v>
      </c>
      <c r="J17376" t="s">
        <v>2976</v>
      </c>
      <c r="M17376" s="13">
        <v>10.469999999999999</v>
      </c>
      <c r="N17376" s="10">
        <v>0.52349999999999997</v>
      </c>
      <c r="O17376">
        <v>0.7988466255875486</v>
      </c>
      <c r="R17376">
        <v>0.44801580905914307</v>
      </c>
    </row>
    <row r="17377" spans="1:18">
      <c r="A17377" t="s">
        <v>504</v>
      </c>
      <c r="B17377" t="s">
        <v>503</v>
      </c>
      <c r="D17377">
        <v>2022</v>
      </c>
      <c r="E17377" t="s">
        <v>502</v>
      </c>
      <c r="F17377" t="s">
        <v>501</v>
      </c>
      <c r="G17377">
        <v>-6.2171083329999997</v>
      </c>
      <c r="H17377">
        <v>39.197074999999998</v>
      </c>
      <c r="I17377" t="s">
        <v>47</v>
      </c>
      <c r="J17377" t="s">
        <v>2976</v>
      </c>
      <c r="M17377" s="13">
        <v>10.993499999999999</v>
      </c>
      <c r="N17377" s="10">
        <v>0.52349999999999997</v>
      </c>
      <c r="O17377">
        <v>1.9173470919833806</v>
      </c>
      <c r="R17377">
        <v>0.57851201295852661</v>
      </c>
    </row>
    <row r="17378" spans="1:18">
      <c r="A17378" t="s">
        <v>504</v>
      </c>
      <c r="B17378" t="s">
        <v>503</v>
      </c>
      <c r="D17378">
        <v>2022</v>
      </c>
      <c r="E17378" t="s">
        <v>502</v>
      </c>
      <c r="F17378" t="s">
        <v>501</v>
      </c>
      <c r="G17378">
        <v>-6.2171083329999997</v>
      </c>
      <c r="H17378">
        <v>39.197074999999998</v>
      </c>
      <c r="I17378" t="s">
        <v>47</v>
      </c>
      <c r="J17378" t="s">
        <v>2976</v>
      </c>
      <c r="M17378" s="13">
        <v>11.516999999999999</v>
      </c>
      <c r="N17378" s="10">
        <v>0.52349999999999997</v>
      </c>
      <c r="O17378">
        <v>0.80460615425076087</v>
      </c>
      <c r="R17378">
        <v>0.59895700216293335</v>
      </c>
    </row>
    <row r="17379" spans="1:18">
      <c r="A17379" t="s">
        <v>504</v>
      </c>
      <c r="B17379" t="s">
        <v>503</v>
      </c>
      <c r="D17379">
        <v>2022</v>
      </c>
      <c r="E17379" t="s">
        <v>502</v>
      </c>
      <c r="F17379" t="s">
        <v>501</v>
      </c>
      <c r="G17379">
        <v>-6.2171083329999997</v>
      </c>
      <c r="H17379">
        <v>39.197074999999998</v>
      </c>
      <c r="I17379" t="s">
        <v>47</v>
      </c>
      <c r="J17379" t="s">
        <v>2976</v>
      </c>
      <c r="M17379" s="13">
        <v>12.0405</v>
      </c>
      <c r="N17379" s="10">
        <v>0.52349999999999997</v>
      </c>
      <c r="O17379">
        <v>1.4830786307771719</v>
      </c>
      <c r="R17379">
        <v>0.55812907218933105</v>
      </c>
    </row>
    <row r="17380" spans="1:18">
      <c r="A17380" t="s">
        <v>504</v>
      </c>
      <c r="B17380" t="s">
        <v>503</v>
      </c>
      <c r="D17380">
        <v>2022</v>
      </c>
      <c r="E17380" t="s">
        <v>502</v>
      </c>
      <c r="F17380" t="s">
        <v>501</v>
      </c>
      <c r="G17380">
        <v>-6.2171083329999997</v>
      </c>
      <c r="H17380">
        <v>39.197074999999998</v>
      </c>
      <c r="I17380" t="s">
        <v>47</v>
      </c>
      <c r="J17380" t="s">
        <v>2976</v>
      </c>
      <c r="M17380" s="13">
        <v>12.564</v>
      </c>
      <c r="N17380" s="10">
        <v>0.52349999999999997</v>
      </c>
      <c r="O17380">
        <v>1.3989895122942719</v>
      </c>
      <c r="R17380">
        <v>0.571929931640625</v>
      </c>
    </row>
    <row r="17381" spans="1:18">
      <c r="A17381" t="s">
        <v>504</v>
      </c>
      <c r="B17381" t="s">
        <v>503</v>
      </c>
      <c r="D17381">
        <v>2022</v>
      </c>
      <c r="E17381" t="s">
        <v>502</v>
      </c>
      <c r="F17381" t="s">
        <v>501</v>
      </c>
      <c r="G17381">
        <v>-6.2171083329999997</v>
      </c>
      <c r="H17381">
        <v>39.197074999999998</v>
      </c>
      <c r="I17381" t="s">
        <v>47</v>
      </c>
      <c r="J17381" t="s">
        <v>2976</v>
      </c>
      <c r="M17381" s="13">
        <v>13.087499999999999</v>
      </c>
      <c r="N17381" s="10">
        <v>0.52349999999999997</v>
      </c>
      <c r="O17381">
        <v>1.6109401671004853</v>
      </c>
      <c r="R17381">
        <v>0.58140069246292114</v>
      </c>
    </row>
    <row r="17382" spans="1:18">
      <c r="A17382" t="s">
        <v>504</v>
      </c>
      <c r="B17382" t="s">
        <v>503</v>
      </c>
      <c r="D17382">
        <v>2022</v>
      </c>
      <c r="E17382" t="s">
        <v>502</v>
      </c>
      <c r="F17382" t="s">
        <v>501</v>
      </c>
      <c r="G17382">
        <v>-6.2171083329999997</v>
      </c>
      <c r="H17382">
        <v>39.197074999999998</v>
      </c>
      <c r="I17382" t="s">
        <v>47</v>
      </c>
      <c r="J17382" t="s">
        <v>2976</v>
      </c>
      <c r="M17382" s="13">
        <v>13.610999999999999</v>
      </c>
      <c r="N17382" s="10">
        <v>0.52349999999999997</v>
      </c>
      <c r="O17382">
        <v>1.2244757937989386</v>
      </c>
      <c r="R17382">
        <v>0.49337786436080933</v>
      </c>
    </row>
    <row r="17383" spans="1:18">
      <c r="A17383" t="s">
        <v>504</v>
      </c>
      <c r="B17383" t="s">
        <v>503</v>
      </c>
      <c r="D17383">
        <v>2022</v>
      </c>
      <c r="E17383" t="s">
        <v>502</v>
      </c>
      <c r="F17383" t="s">
        <v>501</v>
      </c>
      <c r="G17383">
        <v>-6.2171083329999997</v>
      </c>
      <c r="H17383">
        <v>39.197074999999998</v>
      </c>
      <c r="I17383" t="s">
        <v>47</v>
      </c>
      <c r="J17383" t="s">
        <v>2976</v>
      </c>
      <c r="M17383" s="13">
        <v>14.134499999999999</v>
      </c>
      <c r="N17383" s="10">
        <v>0.52349999999999997</v>
      </c>
      <c r="O17383">
        <v>1.5153319912911607</v>
      </c>
      <c r="R17383">
        <v>0.62568438053131104</v>
      </c>
    </row>
    <row r="17384" spans="1:18">
      <c r="A17384" t="s">
        <v>504</v>
      </c>
      <c r="B17384" t="s">
        <v>503</v>
      </c>
      <c r="D17384">
        <v>2022</v>
      </c>
      <c r="E17384" t="s">
        <v>502</v>
      </c>
      <c r="F17384" t="s">
        <v>501</v>
      </c>
      <c r="G17384">
        <v>-6.2171083329999997</v>
      </c>
      <c r="H17384">
        <v>39.197074999999998</v>
      </c>
      <c r="I17384" t="s">
        <v>47</v>
      </c>
      <c r="J17384" t="s">
        <v>2976</v>
      </c>
      <c r="M17384" s="13">
        <v>14.657999999999999</v>
      </c>
      <c r="N17384" s="10">
        <v>0.52349999999999997</v>
      </c>
      <c r="O17384">
        <v>1.386894502101526</v>
      </c>
      <c r="R17384">
        <v>0.64557856321334839</v>
      </c>
    </row>
    <row r="17385" spans="1:18">
      <c r="A17385" t="s">
        <v>504</v>
      </c>
      <c r="B17385" t="s">
        <v>503</v>
      </c>
      <c r="D17385">
        <v>2022</v>
      </c>
      <c r="E17385" t="s">
        <v>502</v>
      </c>
      <c r="F17385" t="s">
        <v>501</v>
      </c>
      <c r="G17385">
        <v>-6.2171083329999997</v>
      </c>
      <c r="H17385">
        <v>39.197074999999998</v>
      </c>
      <c r="I17385" t="s">
        <v>47</v>
      </c>
      <c r="J17385" t="s">
        <v>2976</v>
      </c>
      <c r="M17385" s="13">
        <v>15.1815</v>
      </c>
      <c r="N17385" s="10">
        <v>0.52349999999999997</v>
      </c>
      <c r="O17385">
        <v>1.3102927708808023</v>
      </c>
      <c r="R17385">
        <v>0.66108012199401855</v>
      </c>
    </row>
    <row r="17386" spans="1:18">
      <c r="A17386" t="s">
        <v>504</v>
      </c>
      <c r="B17386" t="s">
        <v>503</v>
      </c>
      <c r="D17386">
        <v>2022</v>
      </c>
      <c r="E17386" t="s">
        <v>502</v>
      </c>
      <c r="F17386" t="s">
        <v>501</v>
      </c>
      <c r="G17386">
        <v>-6.2171083329999997</v>
      </c>
      <c r="H17386">
        <v>39.197074999999998</v>
      </c>
      <c r="I17386" t="s">
        <v>47</v>
      </c>
      <c r="J17386" t="s">
        <v>2976</v>
      </c>
      <c r="M17386" s="13">
        <v>15.704999999999998</v>
      </c>
      <c r="N17386" s="10">
        <v>0.52349999999999997</v>
      </c>
      <c r="O17386">
        <v>1.1225321364600807</v>
      </c>
      <c r="R17386">
        <v>0.61076509952545166</v>
      </c>
    </row>
    <row r="17387" spans="1:18">
      <c r="A17387" t="s">
        <v>504</v>
      </c>
      <c r="B17387" t="s">
        <v>503</v>
      </c>
      <c r="D17387">
        <v>2022</v>
      </c>
      <c r="E17387" t="s">
        <v>502</v>
      </c>
      <c r="F17387" t="s">
        <v>501</v>
      </c>
      <c r="G17387">
        <v>-6.2171083329999997</v>
      </c>
      <c r="H17387">
        <v>39.197074999999998</v>
      </c>
      <c r="I17387" t="s">
        <v>47</v>
      </c>
      <c r="J17387" t="s">
        <v>2976</v>
      </c>
      <c r="M17387" s="13">
        <v>16.2285</v>
      </c>
      <c r="N17387" s="10">
        <v>0.52349999999999997</v>
      </c>
      <c r="O17387">
        <v>1.1375069109844327</v>
      </c>
      <c r="R17387">
        <v>0.65829449892044067</v>
      </c>
    </row>
    <row r="17388" spans="1:18">
      <c r="A17388" t="s">
        <v>504</v>
      </c>
      <c r="B17388" t="s">
        <v>503</v>
      </c>
      <c r="D17388">
        <v>2022</v>
      </c>
      <c r="E17388" t="s">
        <v>502</v>
      </c>
      <c r="F17388" t="s">
        <v>501</v>
      </c>
      <c r="G17388">
        <v>-6.2171083329999997</v>
      </c>
      <c r="H17388">
        <v>39.197074999999998</v>
      </c>
      <c r="I17388" t="s">
        <v>47</v>
      </c>
      <c r="J17388" t="s">
        <v>2976</v>
      </c>
      <c r="M17388" s="13">
        <v>16.751999999999999</v>
      </c>
      <c r="N17388" s="10">
        <v>0.52349999999999997</v>
      </c>
      <c r="O17388">
        <v>1.4853824422424566</v>
      </c>
      <c r="R17388">
        <v>0.46886685490608215</v>
      </c>
    </row>
    <row r="17389" spans="1:18">
      <c r="A17389" t="s">
        <v>504</v>
      </c>
      <c r="B17389" t="s">
        <v>503</v>
      </c>
      <c r="D17389">
        <v>2022</v>
      </c>
      <c r="E17389" t="s">
        <v>502</v>
      </c>
      <c r="F17389" t="s">
        <v>501</v>
      </c>
      <c r="G17389">
        <v>-6.2171083329999997</v>
      </c>
      <c r="H17389">
        <v>39.197074999999998</v>
      </c>
      <c r="I17389" t="s">
        <v>47</v>
      </c>
      <c r="J17389" t="s">
        <v>2976</v>
      </c>
      <c r="M17389" s="13">
        <v>17.275499999999997</v>
      </c>
      <c r="N17389" s="10">
        <v>0.52349999999999997</v>
      </c>
      <c r="O17389">
        <v>1.5884780053139571</v>
      </c>
      <c r="R17389">
        <v>0.41727548837661743</v>
      </c>
    </row>
    <row r="17390" spans="1:18">
      <c r="A17390" t="s">
        <v>504</v>
      </c>
      <c r="B17390" t="s">
        <v>503</v>
      </c>
      <c r="D17390">
        <v>2022</v>
      </c>
      <c r="E17390" t="s">
        <v>502</v>
      </c>
      <c r="F17390" t="s">
        <v>501</v>
      </c>
      <c r="G17390">
        <v>-6.2171083329999997</v>
      </c>
      <c r="H17390">
        <v>39.197074999999998</v>
      </c>
      <c r="I17390" t="s">
        <v>47</v>
      </c>
      <c r="J17390" t="s">
        <v>2976</v>
      </c>
      <c r="M17390" s="13">
        <v>17.798999999999999</v>
      </c>
      <c r="N17390" s="10">
        <v>0.52349999999999997</v>
      </c>
      <c r="O17390">
        <v>1.4012933237595568</v>
      </c>
      <c r="R17390">
        <v>0.37886464595794678</v>
      </c>
    </row>
    <row r="17391" spans="1:18">
      <c r="A17391" t="s">
        <v>504</v>
      </c>
      <c r="B17391" t="s">
        <v>503</v>
      </c>
      <c r="D17391">
        <v>2022</v>
      </c>
      <c r="E17391" t="s">
        <v>502</v>
      </c>
      <c r="F17391" t="s">
        <v>501</v>
      </c>
      <c r="G17391">
        <v>-6.2171083329999997</v>
      </c>
      <c r="H17391">
        <v>39.197074999999998</v>
      </c>
      <c r="I17391" t="s">
        <v>47</v>
      </c>
      <c r="J17391" t="s">
        <v>2976</v>
      </c>
      <c r="M17391" s="13">
        <v>18.322499999999998</v>
      </c>
      <c r="N17391" s="10">
        <v>0.52349999999999997</v>
      </c>
      <c r="O17391">
        <v>0.93131578484143174</v>
      </c>
      <c r="R17391">
        <v>0.54062116146087646</v>
      </c>
    </row>
    <row r="17392" spans="1:18">
      <c r="A17392" t="s">
        <v>504</v>
      </c>
      <c r="B17392" t="s">
        <v>503</v>
      </c>
      <c r="D17392">
        <v>2022</v>
      </c>
      <c r="E17392" t="s">
        <v>502</v>
      </c>
      <c r="F17392" t="s">
        <v>501</v>
      </c>
      <c r="G17392">
        <v>-6.2171083329999997</v>
      </c>
      <c r="H17392">
        <v>39.197074999999998</v>
      </c>
      <c r="I17392" t="s">
        <v>47</v>
      </c>
      <c r="J17392" t="s">
        <v>2976</v>
      </c>
      <c r="M17392" s="13">
        <v>18.846</v>
      </c>
      <c r="N17392" s="10">
        <v>0.52349999999999997</v>
      </c>
      <c r="O17392">
        <v>1.4836545836434929</v>
      </c>
      <c r="R17392">
        <v>0.63731026649475098</v>
      </c>
    </row>
    <row r="17393" spans="1:18">
      <c r="A17393" t="s">
        <v>504</v>
      </c>
      <c r="B17393" t="s">
        <v>503</v>
      </c>
      <c r="D17393">
        <v>2022</v>
      </c>
      <c r="E17393" t="s">
        <v>502</v>
      </c>
      <c r="F17393" t="s">
        <v>501</v>
      </c>
      <c r="G17393">
        <v>-6.2171083329999997</v>
      </c>
      <c r="H17393">
        <v>39.197074999999998</v>
      </c>
      <c r="I17393" t="s">
        <v>47</v>
      </c>
      <c r="J17393" t="s">
        <v>2976</v>
      </c>
      <c r="M17393" s="13">
        <v>19.369499999999999</v>
      </c>
      <c r="N17393" s="10">
        <v>0.52349999999999997</v>
      </c>
      <c r="O17393">
        <v>1.3477297071916823</v>
      </c>
      <c r="R17393">
        <v>0.53471499681472778</v>
      </c>
    </row>
    <row r="17394" spans="1:18">
      <c r="A17394" t="s">
        <v>504</v>
      </c>
      <c r="B17394" t="s">
        <v>503</v>
      </c>
      <c r="D17394">
        <v>2022</v>
      </c>
      <c r="E17394" t="s">
        <v>502</v>
      </c>
      <c r="F17394" t="s">
        <v>501</v>
      </c>
      <c r="G17394">
        <v>-6.2171083329999997</v>
      </c>
      <c r="H17394">
        <v>39.197074999999998</v>
      </c>
      <c r="I17394" t="s">
        <v>47</v>
      </c>
      <c r="J17394" t="s">
        <v>2976</v>
      </c>
      <c r="M17394" s="13">
        <v>19.892999999999997</v>
      </c>
      <c r="N17394" s="10">
        <v>0.52349999999999997</v>
      </c>
      <c r="O17394">
        <v>1.7900615085263882</v>
      </c>
      <c r="R17394">
        <v>0.48478823900222778</v>
      </c>
    </row>
    <row r="17395" spans="1:18">
      <c r="A17395" t="s">
        <v>504</v>
      </c>
      <c r="B17395" t="s">
        <v>503</v>
      </c>
      <c r="D17395">
        <v>2022</v>
      </c>
      <c r="E17395" t="s">
        <v>502</v>
      </c>
      <c r="F17395" t="s">
        <v>501</v>
      </c>
      <c r="G17395">
        <v>-6.2171083329999997</v>
      </c>
      <c r="H17395">
        <v>39.197074999999998</v>
      </c>
      <c r="I17395" t="s">
        <v>47</v>
      </c>
      <c r="J17395" t="s">
        <v>2976</v>
      </c>
      <c r="M17395" s="13">
        <v>20.416499999999999</v>
      </c>
      <c r="N17395" s="10">
        <v>0.52349999999999997</v>
      </c>
      <c r="O17395">
        <v>1.2509696256497154</v>
      </c>
      <c r="R17395">
        <v>0.36989015340805054</v>
      </c>
    </row>
    <row r="17396" spans="1:18">
      <c r="A17396" t="s">
        <v>504</v>
      </c>
      <c r="B17396" t="s">
        <v>503</v>
      </c>
      <c r="D17396">
        <v>2022</v>
      </c>
      <c r="E17396" t="s">
        <v>502</v>
      </c>
      <c r="F17396" t="s">
        <v>501</v>
      </c>
      <c r="G17396">
        <v>-6.2171083329999997</v>
      </c>
      <c r="H17396">
        <v>39.197074999999998</v>
      </c>
      <c r="I17396" t="s">
        <v>47</v>
      </c>
      <c r="J17396" t="s">
        <v>2976</v>
      </c>
      <c r="M17396" s="13">
        <v>20.939999999999998</v>
      </c>
      <c r="N17396" s="10">
        <v>0.52349999999999997</v>
      </c>
      <c r="O17396">
        <v>1.1058295033367649</v>
      </c>
      <c r="R17396">
        <v>0.54573869705200195</v>
      </c>
    </row>
    <row r="17397" spans="1:18">
      <c r="A17397" t="s">
        <v>504</v>
      </c>
      <c r="B17397" t="s">
        <v>503</v>
      </c>
      <c r="D17397">
        <v>2022</v>
      </c>
      <c r="E17397" t="s">
        <v>502</v>
      </c>
      <c r="F17397" t="s">
        <v>501</v>
      </c>
      <c r="G17397">
        <v>-6.2171083329999997</v>
      </c>
      <c r="H17397">
        <v>39.197074999999998</v>
      </c>
      <c r="I17397" t="s">
        <v>47</v>
      </c>
      <c r="J17397" t="s">
        <v>2976</v>
      </c>
      <c r="M17397" s="13">
        <v>21.986999999999998</v>
      </c>
      <c r="N17397" s="10">
        <v>1.0469999999999999</v>
      </c>
      <c r="O17397">
        <v>0.98862309504039436</v>
      </c>
      <c r="R17397">
        <v>0.42996513843536377</v>
      </c>
    </row>
    <row r="17398" spans="1:18">
      <c r="A17398" t="s">
        <v>504</v>
      </c>
      <c r="B17398" t="s">
        <v>503</v>
      </c>
      <c r="D17398">
        <v>2022</v>
      </c>
      <c r="E17398" t="s">
        <v>502</v>
      </c>
      <c r="F17398" t="s">
        <v>501</v>
      </c>
      <c r="G17398">
        <v>-6.2171083329999997</v>
      </c>
      <c r="H17398">
        <v>39.197074999999998</v>
      </c>
      <c r="I17398" t="s">
        <v>47</v>
      </c>
      <c r="J17398" t="s">
        <v>2976</v>
      </c>
      <c r="M17398" s="13">
        <v>23.033999999999999</v>
      </c>
      <c r="N17398" s="10">
        <v>1.0469999999999999</v>
      </c>
      <c r="O17398">
        <v>1.3949578422300233</v>
      </c>
      <c r="R17398">
        <v>0.3928910493850708</v>
      </c>
    </row>
    <row r="17399" spans="1:18">
      <c r="A17399" t="s">
        <v>504</v>
      </c>
      <c r="B17399" t="s">
        <v>503</v>
      </c>
      <c r="D17399">
        <v>2022</v>
      </c>
      <c r="E17399" t="s">
        <v>502</v>
      </c>
      <c r="F17399" t="s">
        <v>501</v>
      </c>
      <c r="G17399">
        <v>-6.2171083329999997</v>
      </c>
      <c r="H17399">
        <v>39.197074999999998</v>
      </c>
      <c r="I17399" t="s">
        <v>47</v>
      </c>
      <c r="J17399" t="s">
        <v>2976</v>
      </c>
      <c r="M17399" s="13">
        <v>24.081</v>
      </c>
      <c r="N17399" s="10">
        <v>1.0469999999999999</v>
      </c>
      <c r="O17399">
        <v>1.3180681345761389</v>
      </c>
      <c r="R17399">
        <v>0.26821023225784302</v>
      </c>
    </row>
    <row r="17400" spans="1:18">
      <c r="A17400" t="s">
        <v>504</v>
      </c>
      <c r="B17400" t="s">
        <v>503</v>
      </c>
      <c r="D17400">
        <v>2022</v>
      </c>
      <c r="E17400" t="s">
        <v>502</v>
      </c>
      <c r="F17400" t="s">
        <v>501</v>
      </c>
      <c r="G17400">
        <v>-6.2171083329999997</v>
      </c>
      <c r="H17400">
        <v>39.197074999999998</v>
      </c>
      <c r="I17400" t="s">
        <v>47</v>
      </c>
      <c r="J17400" t="s">
        <v>2976</v>
      </c>
      <c r="M17400" s="13">
        <v>25.128</v>
      </c>
      <c r="N17400" s="10">
        <v>1.0469999999999999</v>
      </c>
      <c r="O17400">
        <v>1.3989895122942719</v>
      </c>
      <c r="R17400">
        <v>0.23464573919773102</v>
      </c>
    </row>
    <row r="17401" spans="1:18">
      <c r="A17401" t="s">
        <v>504</v>
      </c>
      <c r="B17401" t="s">
        <v>503</v>
      </c>
      <c r="D17401">
        <v>2022</v>
      </c>
      <c r="E17401" t="s">
        <v>502</v>
      </c>
      <c r="F17401" t="s">
        <v>501</v>
      </c>
      <c r="G17401">
        <v>-6.2171083329999997</v>
      </c>
      <c r="H17401">
        <v>39.197074999999998</v>
      </c>
      <c r="I17401" t="s">
        <v>47</v>
      </c>
      <c r="J17401" t="s">
        <v>2976</v>
      </c>
      <c r="M17401" s="13">
        <v>26.174999999999997</v>
      </c>
      <c r="N17401" s="10">
        <v>1.0469999999999999</v>
      </c>
      <c r="O17401">
        <v>1.6331143524538527</v>
      </c>
      <c r="R17401">
        <v>0.21686746180057526</v>
      </c>
    </row>
    <row r="17402" spans="1:18">
      <c r="A17402" t="s">
        <v>504</v>
      </c>
      <c r="B17402" t="s">
        <v>503</v>
      </c>
      <c r="D17402">
        <v>2022</v>
      </c>
      <c r="E17402" t="s">
        <v>502</v>
      </c>
      <c r="F17402" t="s">
        <v>501</v>
      </c>
      <c r="G17402">
        <v>-6.2171083329999997</v>
      </c>
      <c r="H17402">
        <v>39.197074999999998</v>
      </c>
      <c r="I17402" t="s">
        <v>47</v>
      </c>
      <c r="J17402" t="s">
        <v>2976</v>
      </c>
      <c r="M17402" s="13">
        <v>27.221999999999998</v>
      </c>
      <c r="N17402" s="10">
        <v>1.0469999999999999</v>
      </c>
      <c r="O17402">
        <v>1.6843741575564424</v>
      </c>
      <c r="R17402">
        <v>0.29233896732330322</v>
      </c>
    </row>
    <row r="17403" spans="1:18">
      <c r="A17403" t="s">
        <v>504</v>
      </c>
      <c r="B17403" t="s">
        <v>503</v>
      </c>
      <c r="D17403">
        <v>2022</v>
      </c>
      <c r="E17403" t="s">
        <v>502</v>
      </c>
      <c r="F17403" t="s">
        <v>501</v>
      </c>
      <c r="G17403">
        <v>-6.2171083329999997</v>
      </c>
      <c r="H17403">
        <v>39.197074999999998</v>
      </c>
      <c r="I17403" t="s">
        <v>47</v>
      </c>
      <c r="J17403" t="s">
        <v>2976</v>
      </c>
      <c r="M17403" s="13">
        <v>28.268999999999998</v>
      </c>
      <c r="N17403" s="10">
        <v>1.0469999999999999</v>
      </c>
      <c r="O17403">
        <v>1.288694538393756</v>
      </c>
      <c r="R17403">
        <v>0.28189575672149658</v>
      </c>
    </row>
    <row r="17404" spans="1:18">
      <c r="A17404" t="s">
        <v>504</v>
      </c>
      <c r="B17404" t="s">
        <v>503</v>
      </c>
      <c r="D17404">
        <v>2022</v>
      </c>
      <c r="E17404" t="s">
        <v>502</v>
      </c>
      <c r="F17404" t="s">
        <v>501</v>
      </c>
      <c r="G17404">
        <v>-6.2171083329999997</v>
      </c>
      <c r="H17404">
        <v>39.197074999999998</v>
      </c>
      <c r="I17404" t="s">
        <v>47</v>
      </c>
      <c r="J17404" t="s">
        <v>2976</v>
      </c>
      <c r="M17404" s="13">
        <v>41.879999999999995</v>
      </c>
      <c r="N17404" s="14">
        <f>M17404-M17403</f>
        <v>13.610999999999997</v>
      </c>
      <c r="O17404">
        <v>1.3707678218445316</v>
      </c>
      <c r="R17404">
        <v>0.11664078384637833</v>
      </c>
    </row>
    <row r="17405" spans="1:18">
      <c r="A17405" t="s">
        <v>504</v>
      </c>
      <c r="B17405" t="s">
        <v>503</v>
      </c>
      <c r="D17405">
        <v>2022</v>
      </c>
      <c r="E17405" t="s">
        <v>502</v>
      </c>
      <c r="F17405" t="s">
        <v>501</v>
      </c>
      <c r="G17405">
        <v>-6.2171083329999997</v>
      </c>
      <c r="H17405">
        <v>39.197074999999998</v>
      </c>
      <c r="I17405" t="s">
        <v>47</v>
      </c>
      <c r="J17405" t="s">
        <v>2976</v>
      </c>
      <c r="M17405" s="13">
        <v>52.349999999999994</v>
      </c>
      <c r="N17405" s="14">
        <f t="shared" ref="N17405:N17410" si="129">M17405-M17404</f>
        <v>10.469999999999999</v>
      </c>
      <c r="O17405">
        <v>1.5161959205906426</v>
      </c>
      <c r="R17405" s="12">
        <v>0.30966144800186157</v>
      </c>
    </row>
    <row r="17406" spans="1:18">
      <c r="A17406" t="s">
        <v>504</v>
      </c>
      <c r="B17406" t="s">
        <v>503</v>
      </c>
      <c r="D17406">
        <v>2022</v>
      </c>
      <c r="E17406" t="s">
        <v>502</v>
      </c>
      <c r="F17406" t="s">
        <v>501</v>
      </c>
      <c r="G17406">
        <v>-6.2171083329999997</v>
      </c>
      <c r="H17406">
        <v>39.197074999999998</v>
      </c>
      <c r="I17406" t="s">
        <v>47</v>
      </c>
      <c r="J17406" t="s">
        <v>2976</v>
      </c>
      <c r="M17406" s="13">
        <v>62.819999999999993</v>
      </c>
      <c r="N17406" s="14">
        <f t="shared" si="129"/>
        <v>10.469999999999999</v>
      </c>
      <c r="O17406">
        <v>1.3030933600517869</v>
      </c>
      <c r="R17406">
        <v>0.2951073944568634</v>
      </c>
    </row>
    <row r="17407" spans="1:18">
      <c r="A17407" t="s">
        <v>504</v>
      </c>
      <c r="B17407" t="s">
        <v>503</v>
      </c>
      <c r="D17407">
        <v>2022</v>
      </c>
      <c r="E17407" t="s">
        <v>502</v>
      </c>
      <c r="F17407" t="s">
        <v>501</v>
      </c>
      <c r="G17407">
        <v>-6.2171083329999997</v>
      </c>
      <c r="H17407">
        <v>39.197074999999998</v>
      </c>
      <c r="I17407" t="s">
        <v>47</v>
      </c>
      <c r="J17407" t="s">
        <v>2976</v>
      </c>
      <c r="M17407" s="13">
        <v>73.289999999999992</v>
      </c>
      <c r="N17407" s="14">
        <f t="shared" si="129"/>
        <v>10.469999999999999</v>
      </c>
      <c r="O17407">
        <v>1.6721351591471161</v>
      </c>
      <c r="R17407" s="12">
        <v>0.14586721360683441</v>
      </c>
    </row>
    <row r="17408" spans="1:18">
      <c r="A17408" t="s">
        <v>504</v>
      </c>
      <c r="B17408" t="s">
        <v>503</v>
      </c>
      <c r="D17408">
        <v>2022</v>
      </c>
      <c r="E17408" t="s">
        <v>502</v>
      </c>
      <c r="F17408" t="s">
        <v>501</v>
      </c>
      <c r="G17408">
        <v>-6.2171083329999997</v>
      </c>
      <c r="H17408">
        <v>39.197074999999998</v>
      </c>
      <c r="I17408" t="s">
        <v>47</v>
      </c>
      <c r="J17408" t="s">
        <v>2976</v>
      </c>
      <c r="M17408" s="13">
        <v>83.759999999999991</v>
      </c>
      <c r="N17408" s="14">
        <f t="shared" si="129"/>
        <v>10.469999999999999</v>
      </c>
      <c r="O17408">
        <v>1.5963973572258743</v>
      </c>
      <c r="R17408">
        <v>0.13449446856975555</v>
      </c>
    </row>
    <row r="17409" spans="1:18">
      <c r="A17409" t="s">
        <v>504</v>
      </c>
      <c r="B17409" t="s">
        <v>503</v>
      </c>
      <c r="D17409">
        <v>2022</v>
      </c>
      <c r="E17409" t="s">
        <v>502</v>
      </c>
      <c r="F17409" t="s">
        <v>501</v>
      </c>
      <c r="G17409">
        <v>-6.2171083329999997</v>
      </c>
      <c r="H17409">
        <v>39.197074999999998</v>
      </c>
      <c r="I17409" t="s">
        <v>47</v>
      </c>
      <c r="J17409" t="s">
        <v>2976</v>
      </c>
      <c r="M17409" s="13">
        <v>94.22999999999999</v>
      </c>
      <c r="N17409" s="14">
        <f t="shared" si="129"/>
        <v>10.469999999999999</v>
      </c>
      <c r="O17409">
        <v>1.3454258957263974</v>
      </c>
      <c r="R17409" s="12">
        <v>0.35303226113319397</v>
      </c>
    </row>
    <row r="17410" spans="1:18">
      <c r="A17410" t="s">
        <v>504</v>
      </c>
      <c r="B17410" t="s">
        <v>503</v>
      </c>
      <c r="D17410">
        <v>2022</v>
      </c>
      <c r="E17410" t="s">
        <v>502</v>
      </c>
      <c r="F17410" t="s">
        <v>501</v>
      </c>
      <c r="G17410">
        <v>-6.2171083329999997</v>
      </c>
      <c r="H17410">
        <v>39.197074999999998</v>
      </c>
      <c r="I17410" t="s">
        <v>47</v>
      </c>
      <c r="J17410" t="s">
        <v>2976</v>
      </c>
      <c r="M17410" s="13">
        <v>108.88799999999999</v>
      </c>
      <c r="N17410" s="14">
        <f t="shared" si="129"/>
        <v>14.658000000000001</v>
      </c>
      <c r="O17410">
        <v>1.2551452839305444</v>
      </c>
      <c r="R17410">
        <v>0.15973885357379913</v>
      </c>
    </row>
    <row r="17411" spans="1:18">
      <c r="A17411" t="s">
        <v>504</v>
      </c>
      <c r="B17411" t="s">
        <v>503</v>
      </c>
      <c r="D17411">
        <v>2022</v>
      </c>
      <c r="E17411" t="s">
        <v>505</v>
      </c>
      <c r="F17411" t="s">
        <v>501</v>
      </c>
      <c r="G17411">
        <v>-6.1511500000000003</v>
      </c>
      <c r="H17411">
        <v>39.198966669999997</v>
      </c>
      <c r="I17411" t="s">
        <v>57</v>
      </c>
      <c r="J17411" t="s">
        <v>2977</v>
      </c>
      <c r="M17411" s="14">
        <v>0.25</v>
      </c>
      <c r="N17411" s="14">
        <v>0.5</v>
      </c>
      <c r="O17411">
        <v>1.2108694832849658</v>
      </c>
      <c r="R17411">
        <v>0.20143873989582062</v>
      </c>
    </row>
    <row r="17412" spans="1:18">
      <c r="A17412" t="s">
        <v>504</v>
      </c>
      <c r="B17412" t="s">
        <v>503</v>
      </c>
      <c r="D17412">
        <v>2022</v>
      </c>
      <c r="E17412" t="s">
        <v>505</v>
      </c>
      <c r="F17412" t="s">
        <v>501</v>
      </c>
      <c r="G17412">
        <v>-6.1511500000000003</v>
      </c>
      <c r="H17412">
        <v>39.198966669999997</v>
      </c>
      <c r="I17412" t="s">
        <v>57</v>
      </c>
      <c r="J17412" t="s">
        <v>2977</v>
      </c>
      <c r="M17412" s="14">
        <v>0.75</v>
      </c>
      <c r="N17412" s="14">
        <f>M17412-M17411</f>
        <v>0.5</v>
      </c>
      <c r="O17412">
        <v>1.1336825839520597</v>
      </c>
      <c r="R17412">
        <v>0.15049545466899872</v>
      </c>
    </row>
    <row r="17413" spans="1:18">
      <c r="A17413" t="s">
        <v>504</v>
      </c>
      <c r="B17413" t="s">
        <v>503</v>
      </c>
      <c r="D17413">
        <v>2022</v>
      </c>
      <c r="E17413" t="s">
        <v>505</v>
      </c>
      <c r="F17413" t="s">
        <v>501</v>
      </c>
      <c r="G17413">
        <v>-6.1511500000000003</v>
      </c>
      <c r="H17413">
        <v>39.198966669999997</v>
      </c>
      <c r="I17413" t="s">
        <v>57</v>
      </c>
      <c r="J17413" t="s">
        <v>2977</v>
      </c>
      <c r="M17413" s="14">
        <v>1.25</v>
      </c>
      <c r="N17413" s="14">
        <f t="shared" ref="N17413:N17467" si="130">M17413-M17412</f>
        <v>0.5</v>
      </c>
      <c r="O17413">
        <v>1.4888629254136359</v>
      </c>
      <c r="R17413">
        <v>7.6246261596679688E-2</v>
      </c>
    </row>
    <row r="17414" spans="1:18">
      <c r="A17414" t="s">
        <v>504</v>
      </c>
      <c r="B17414" t="s">
        <v>503</v>
      </c>
      <c r="D17414">
        <v>2022</v>
      </c>
      <c r="E17414" t="s">
        <v>505</v>
      </c>
      <c r="F17414" t="s">
        <v>501</v>
      </c>
      <c r="G17414">
        <v>-6.1511500000000003</v>
      </c>
      <c r="H17414">
        <v>39.198966669999997</v>
      </c>
      <c r="I17414" t="s">
        <v>57</v>
      </c>
      <c r="J17414" t="s">
        <v>2977</v>
      </c>
      <c r="M17414" s="14">
        <v>1.75</v>
      </c>
      <c r="N17414" s="14">
        <f t="shared" si="130"/>
        <v>0.5</v>
      </c>
      <c r="O17414">
        <v>1.5690649380017339</v>
      </c>
      <c r="R17414">
        <v>0.11941841244697571</v>
      </c>
    </row>
    <row r="17415" spans="1:18">
      <c r="A17415" t="s">
        <v>504</v>
      </c>
      <c r="B17415" t="s">
        <v>503</v>
      </c>
      <c r="D17415">
        <v>2022</v>
      </c>
      <c r="E17415" t="s">
        <v>505</v>
      </c>
      <c r="F17415" t="s">
        <v>501</v>
      </c>
      <c r="G17415">
        <v>-6.1511500000000003</v>
      </c>
      <c r="H17415">
        <v>39.198966669999997</v>
      </c>
      <c r="I17415" t="s">
        <v>57</v>
      </c>
      <c r="J17415" t="s">
        <v>2977</v>
      </c>
      <c r="M17415" s="14">
        <v>2.25</v>
      </c>
      <c r="N17415" s="14">
        <f t="shared" si="130"/>
        <v>0.5</v>
      </c>
      <c r="O17415">
        <v>1.4967022198771343</v>
      </c>
      <c r="R17415">
        <v>0.11024750024080276</v>
      </c>
    </row>
    <row r="17416" spans="1:18">
      <c r="A17416" t="s">
        <v>504</v>
      </c>
      <c r="B17416" t="s">
        <v>503</v>
      </c>
      <c r="D17416">
        <v>2022</v>
      </c>
      <c r="E17416" t="s">
        <v>505</v>
      </c>
      <c r="F17416" t="s">
        <v>501</v>
      </c>
      <c r="G17416">
        <v>-6.1511500000000003</v>
      </c>
      <c r="H17416">
        <v>39.198966669999997</v>
      </c>
      <c r="I17416" t="s">
        <v>57</v>
      </c>
      <c r="J17416" t="s">
        <v>2977</v>
      </c>
      <c r="M17416" s="14">
        <v>2.75</v>
      </c>
      <c r="N17416" s="14">
        <f t="shared" si="130"/>
        <v>0.5</v>
      </c>
      <c r="O17416">
        <v>1.4002185957110014</v>
      </c>
      <c r="R17416">
        <v>0.11448463052511215</v>
      </c>
    </row>
    <row r="17417" spans="1:18">
      <c r="A17417" t="s">
        <v>504</v>
      </c>
      <c r="B17417" t="s">
        <v>503</v>
      </c>
      <c r="D17417">
        <v>2022</v>
      </c>
      <c r="E17417" t="s">
        <v>505</v>
      </c>
      <c r="F17417" t="s">
        <v>501</v>
      </c>
      <c r="G17417">
        <v>-6.1511500000000003</v>
      </c>
      <c r="H17417">
        <v>39.198966669999997</v>
      </c>
      <c r="I17417" t="s">
        <v>57</v>
      </c>
      <c r="J17417" t="s">
        <v>2977</v>
      </c>
      <c r="M17417" s="14">
        <v>3.25</v>
      </c>
      <c r="N17417" s="14">
        <f t="shared" si="130"/>
        <v>0.5</v>
      </c>
      <c r="O17417">
        <v>1.2772019748991823</v>
      </c>
      <c r="R17417">
        <v>0.10282902419567108</v>
      </c>
    </row>
    <row r="17418" spans="1:18">
      <c r="A17418" t="s">
        <v>504</v>
      </c>
      <c r="B17418" t="s">
        <v>503</v>
      </c>
      <c r="D17418">
        <v>2022</v>
      </c>
      <c r="E17418" t="s">
        <v>505</v>
      </c>
      <c r="F17418" t="s">
        <v>501</v>
      </c>
      <c r="G17418">
        <v>-6.1511500000000003</v>
      </c>
      <c r="H17418">
        <v>39.198966669999997</v>
      </c>
      <c r="I17418" t="s">
        <v>57</v>
      </c>
      <c r="J17418" t="s">
        <v>2977</v>
      </c>
      <c r="M17418" s="14">
        <v>3.75</v>
      </c>
      <c r="N17418" s="14">
        <f t="shared" si="130"/>
        <v>0.5</v>
      </c>
      <c r="O17418">
        <v>1.449063430445106</v>
      </c>
      <c r="R17418">
        <v>9.4023913145065308E-2</v>
      </c>
    </row>
    <row r="17419" spans="1:18">
      <c r="A17419" t="s">
        <v>504</v>
      </c>
      <c r="B17419" t="s">
        <v>503</v>
      </c>
      <c r="D17419">
        <v>2022</v>
      </c>
      <c r="E17419" t="s">
        <v>505</v>
      </c>
      <c r="F17419" t="s">
        <v>501</v>
      </c>
      <c r="G17419">
        <v>-6.1511500000000003</v>
      </c>
      <c r="H17419">
        <v>39.198966669999997</v>
      </c>
      <c r="I17419" t="s">
        <v>57</v>
      </c>
      <c r="J17419" t="s">
        <v>2977</v>
      </c>
      <c r="M17419" s="14">
        <v>4.25</v>
      </c>
      <c r="N17419" s="14">
        <f t="shared" si="130"/>
        <v>0.5</v>
      </c>
      <c r="O17419">
        <v>1.5069536049447858</v>
      </c>
      <c r="R17419">
        <v>0.10153481364250183</v>
      </c>
    </row>
    <row r="17420" spans="1:18">
      <c r="A17420" t="s">
        <v>504</v>
      </c>
      <c r="B17420" t="s">
        <v>503</v>
      </c>
      <c r="D17420">
        <v>2022</v>
      </c>
      <c r="E17420" t="s">
        <v>505</v>
      </c>
      <c r="F17420" t="s">
        <v>501</v>
      </c>
      <c r="G17420">
        <v>-6.1511500000000003</v>
      </c>
      <c r="H17420">
        <v>39.198966669999997</v>
      </c>
      <c r="I17420" t="s">
        <v>57</v>
      </c>
      <c r="J17420" t="s">
        <v>2977</v>
      </c>
      <c r="M17420" s="14">
        <v>4.75</v>
      </c>
      <c r="N17420" s="14">
        <f t="shared" si="130"/>
        <v>0.5</v>
      </c>
      <c r="O17420">
        <v>1.4707722458824861</v>
      </c>
      <c r="R17420">
        <v>9.8528116941452026E-2</v>
      </c>
    </row>
    <row r="17421" spans="1:18">
      <c r="A17421" t="s">
        <v>504</v>
      </c>
      <c r="B17421" t="s">
        <v>503</v>
      </c>
      <c r="D17421">
        <v>2022</v>
      </c>
      <c r="E17421" t="s">
        <v>505</v>
      </c>
      <c r="F17421" t="s">
        <v>501</v>
      </c>
      <c r="G17421">
        <v>-6.1511500000000003</v>
      </c>
      <c r="H17421">
        <v>39.198966669999997</v>
      </c>
      <c r="I17421" t="s">
        <v>57</v>
      </c>
      <c r="J17421" t="s">
        <v>2977</v>
      </c>
      <c r="M17421" s="14">
        <v>5.25</v>
      </c>
      <c r="N17421" s="14">
        <f t="shared" si="130"/>
        <v>0.5</v>
      </c>
      <c r="O17421">
        <v>1.3483586477217051</v>
      </c>
      <c r="R17421">
        <v>0.10508903861045837</v>
      </c>
    </row>
    <row r="17422" spans="1:18">
      <c r="A17422" t="s">
        <v>504</v>
      </c>
      <c r="B17422" t="s">
        <v>503</v>
      </c>
      <c r="D17422">
        <v>2022</v>
      </c>
      <c r="E17422" t="s">
        <v>505</v>
      </c>
      <c r="F17422" t="s">
        <v>501</v>
      </c>
      <c r="G17422">
        <v>-6.1511500000000003</v>
      </c>
      <c r="H17422">
        <v>39.198966669999997</v>
      </c>
      <c r="I17422" t="s">
        <v>57</v>
      </c>
      <c r="J17422" t="s">
        <v>2977</v>
      </c>
      <c r="M17422" s="14">
        <v>5.75</v>
      </c>
      <c r="N17422" s="14">
        <f t="shared" si="130"/>
        <v>0.5</v>
      </c>
      <c r="O17422">
        <v>1.5666528473975805</v>
      </c>
      <c r="R17422">
        <v>0.1016787588596344</v>
      </c>
    </row>
    <row r="17423" spans="1:18">
      <c r="A17423" t="s">
        <v>504</v>
      </c>
      <c r="B17423" t="s">
        <v>503</v>
      </c>
      <c r="D17423">
        <v>2022</v>
      </c>
      <c r="E17423" t="s">
        <v>505</v>
      </c>
      <c r="F17423" t="s">
        <v>501</v>
      </c>
      <c r="G17423">
        <v>-6.1511500000000003</v>
      </c>
      <c r="H17423">
        <v>39.198966669999997</v>
      </c>
      <c r="I17423" t="s">
        <v>57</v>
      </c>
      <c r="J17423" t="s">
        <v>2977</v>
      </c>
      <c r="M17423" s="14">
        <v>6.25</v>
      </c>
      <c r="N17423" s="14">
        <f t="shared" si="130"/>
        <v>0.5</v>
      </c>
      <c r="O17423">
        <v>1.1336825839520597</v>
      </c>
      <c r="R17423">
        <v>0.10017955303192139</v>
      </c>
    </row>
    <row r="17424" spans="1:18">
      <c r="A17424" t="s">
        <v>504</v>
      </c>
      <c r="B17424" t="s">
        <v>503</v>
      </c>
      <c r="D17424">
        <v>2022</v>
      </c>
      <c r="E17424" t="s">
        <v>505</v>
      </c>
      <c r="F17424" t="s">
        <v>501</v>
      </c>
      <c r="G17424">
        <v>-6.1511500000000003</v>
      </c>
      <c r="H17424">
        <v>39.198966669999997</v>
      </c>
      <c r="I17424" t="s">
        <v>57</v>
      </c>
      <c r="J17424" t="s">
        <v>2977</v>
      </c>
      <c r="M17424" s="14">
        <v>6.75</v>
      </c>
      <c r="N17424" s="14">
        <f t="shared" si="130"/>
        <v>0.5</v>
      </c>
      <c r="O17424">
        <v>1.4484604077940679</v>
      </c>
      <c r="R17424">
        <v>0.10918411612510681</v>
      </c>
    </row>
    <row r="17425" spans="1:18">
      <c r="A17425" t="s">
        <v>504</v>
      </c>
      <c r="B17425" t="s">
        <v>503</v>
      </c>
      <c r="D17425">
        <v>2022</v>
      </c>
      <c r="E17425" t="s">
        <v>505</v>
      </c>
      <c r="F17425" t="s">
        <v>501</v>
      </c>
      <c r="G17425">
        <v>-6.1511500000000003</v>
      </c>
      <c r="H17425">
        <v>39.198966669999997</v>
      </c>
      <c r="I17425" t="s">
        <v>57</v>
      </c>
      <c r="J17425" t="s">
        <v>2977</v>
      </c>
      <c r="M17425" s="14">
        <v>7.25</v>
      </c>
      <c r="N17425" s="14">
        <f t="shared" si="130"/>
        <v>0.5</v>
      </c>
      <c r="O17425">
        <v>1.4532845890023744</v>
      </c>
      <c r="R17425">
        <v>0.10447990894317627</v>
      </c>
    </row>
    <row r="17426" spans="1:18">
      <c r="A17426" t="s">
        <v>504</v>
      </c>
      <c r="B17426" t="s">
        <v>503</v>
      </c>
      <c r="D17426">
        <v>2022</v>
      </c>
      <c r="E17426" t="s">
        <v>505</v>
      </c>
      <c r="F17426" t="s">
        <v>501</v>
      </c>
      <c r="G17426">
        <v>-6.1511500000000003</v>
      </c>
      <c r="H17426">
        <v>39.198966669999997</v>
      </c>
      <c r="I17426" t="s">
        <v>57</v>
      </c>
      <c r="J17426" t="s">
        <v>2977</v>
      </c>
      <c r="M17426" s="14">
        <v>7.75</v>
      </c>
      <c r="N17426" s="14">
        <f t="shared" si="130"/>
        <v>0.5</v>
      </c>
      <c r="O17426">
        <v>1.2349903893264991</v>
      </c>
      <c r="R17426">
        <v>0.13198460638523102</v>
      </c>
    </row>
    <row r="17427" spans="1:18">
      <c r="A17427" t="s">
        <v>504</v>
      </c>
      <c r="B17427" t="s">
        <v>503</v>
      </c>
      <c r="D17427">
        <v>2022</v>
      </c>
      <c r="E17427" t="s">
        <v>505</v>
      </c>
      <c r="F17427" t="s">
        <v>501</v>
      </c>
      <c r="G17427">
        <v>-6.1511500000000003</v>
      </c>
      <c r="H17427">
        <v>39.198966669999997</v>
      </c>
      <c r="I17427" t="s">
        <v>57</v>
      </c>
      <c r="J17427" t="s">
        <v>2977</v>
      </c>
      <c r="M17427" s="14">
        <v>8.25</v>
      </c>
      <c r="N17427" s="14">
        <f t="shared" si="130"/>
        <v>0.5</v>
      </c>
      <c r="O17427">
        <v>1.3953944145026949</v>
      </c>
      <c r="R17427">
        <v>9.7542189061641693E-2</v>
      </c>
    </row>
    <row r="17428" spans="1:18">
      <c r="A17428" t="s">
        <v>504</v>
      </c>
      <c r="B17428" t="s">
        <v>503</v>
      </c>
      <c r="D17428">
        <v>2022</v>
      </c>
      <c r="E17428" t="s">
        <v>505</v>
      </c>
      <c r="F17428" t="s">
        <v>501</v>
      </c>
      <c r="G17428">
        <v>-6.1511500000000003</v>
      </c>
      <c r="H17428">
        <v>39.198966669999997</v>
      </c>
      <c r="I17428" t="s">
        <v>57</v>
      </c>
      <c r="J17428" t="s">
        <v>2977</v>
      </c>
      <c r="M17428" s="14">
        <v>8.75</v>
      </c>
      <c r="N17428" s="14">
        <f t="shared" si="130"/>
        <v>0.5</v>
      </c>
      <c r="O17428">
        <v>1.6118795462254552</v>
      </c>
      <c r="R17428">
        <v>9.0267091989517212E-2</v>
      </c>
    </row>
    <row r="17429" spans="1:18">
      <c r="A17429" t="s">
        <v>504</v>
      </c>
      <c r="B17429" t="s">
        <v>503</v>
      </c>
      <c r="D17429">
        <v>2022</v>
      </c>
      <c r="E17429" t="s">
        <v>505</v>
      </c>
      <c r="F17429" t="s">
        <v>501</v>
      </c>
      <c r="G17429">
        <v>-6.1511500000000003</v>
      </c>
      <c r="H17429">
        <v>39.198966669999997</v>
      </c>
      <c r="I17429" t="s">
        <v>57</v>
      </c>
      <c r="J17429" t="s">
        <v>2977</v>
      </c>
      <c r="M17429" s="14">
        <v>9.25</v>
      </c>
      <c r="N17429" s="14">
        <f t="shared" si="130"/>
        <v>0.5</v>
      </c>
      <c r="O17429">
        <v>1.1608186032487846</v>
      </c>
      <c r="R17429">
        <v>8.639901876449585E-2</v>
      </c>
    </row>
    <row r="17430" spans="1:18">
      <c r="A17430" t="s">
        <v>504</v>
      </c>
      <c r="B17430" t="s">
        <v>503</v>
      </c>
      <c r="D17430">
        <v>2022</v>
      </c>
      <c r="E17430" t="s">
        <v>505</v>
      </c>
      <c r="F17430" t="s">
        <v>501</v>
      </c>
      <c r="G17430">
        <v>-6.1511500000000003</v>
      </c>
      <c r="H17430">
        <v>39.198966669999997</v>
      </c>
      <c r="I17430" t="s">
        <v>57</v>
      </c>
      <c r="J17430" t="s">
        <v>2977</v>
      </c>
      <c r="M17430" s="14">
        <v>9.75</v>
      </c>
      <c r="N17430" s="14">
        <f t="shared" si="130"/>
        <v>0.5</v>
      </c>
      <c r="O17430">
        <v>1.8946971695624319</v>
      </c>
      <c r="R17430">
        <v>9.5596723258495331E-2</v>
      </c>
    </row>
    <row r="17431" spans="1:18">
      <c r="A17431" t="s">
        <v>504</v>
      </c>
      <c r="B17431" t="s">
        <v>503</v>
      </c>
      <c r="D17431">
        <v>2022</v>
      </c>
      <c r="E17431" t="s">
        <v>505</v>
      </c>
      <c r="F17431" t="s">
        <v>501</v>
      </c>
      <c r="G17431">
        <v>-6.1511500000000003</v>
      </c>
      <c r="H17431">
        <v>39.198966669999997</v>
      </c>
      <c r="I17431" t="s">
        <v>57</v>
      </c>
      <c r="J17431" t="s">
        <v>2977</v>
      </c>
      <c r="M17431" s="14">
        <v>10.25</v>
      </c>
      <c r="N17431" s="14">
        <f t="shared" si="130"/>
        <v>0.5</v>
      </c>
      <c r="O17431">
        <v>1.5250442844759358</v>
      </c>
      <c r="R17431">
        <v>7.8759334981441498E-2</v>
      </c>
    </row>
    <row r="17432" spans="1:18">
      <c r="A17432" t="s">
        <v>504</v>
      </c>
      <c r="B17432" t="s">
        <v>503</v>
      </c>
      <c r="D17432">
        <v>2022</v>
      </c>
      <c r="E17432" t="s">
        <v>505</v>
      </c>
      <c r="F17432" t="s">
        <v>501</v>
      </c>
      <c r="G17432">
        <v>-6.1511500000000003</v>
      </c>
      <c r="H17432">
        <v>39.198966669999997</v>
      </c>
      <c r="I17432" t="s">
        <v>57</v>
      </c>
      <c r="J17432" t="s">
        <v>2977</v>
      </c>
      <c r="M17432" s="14">
        <v>10.75</v>
      </c>
      <c r="N17432" s="14">
        <f t="shared" si="130"/>
        <v>0.5</v>
      </c>
      <c r="O17432">
        <v>1.4249425244035729</v>
      </c>
      <c r="R17432">
        <v>9.7789295017719269E-2</v>
      </c>
    </row>
    <row r="17433" spans="1:18">
      <c r="A17433" t="s">
        <v>504</v>
      </c>
      <c r="B17433" t="s">
        <v>503</v>
      </c>
      <c r="D17433">
        <v>2022</v>
      </c>
      <c r="E17433" t="s">
        <v>505</v>
      </c>
      <c r="F17433" t="s">
        <v>501</v>
      </c>
      <c r="G17433">
        <v>-6.1511500000000003</v>
      </c>
      <c r="H17433">
        <v>39.198966669999997</v>
      </c>
      <c r="I17433" t="s">
        <v>57</v>
      </c>
      <c r="J17433" t="s">
        <v>2977</v>
      </c>
      <c r="M17433" s="14">
        <v>11.25</v>
      </c>
      <c r="N17433" s="14">
        <f t="shared" si="130"/>
        <v>0.5</v>
      </c>
      <c r="O17433">
        <v>1.4587117928617193</v>
      </c>
      <c r="R17433">
        <v>8.9780457317829132E-2</v>
      </c>
    </row>
    <row r="17434" spans="1:18">
      <c r="A17434" t="s">
        <v>504</v>
      </c>
      <c r="B17434" t="s">
        <v>503</v>
      </c>
      <c r="D17434">
        <v>2022</v>
      </c>
      <c r="E17434" t="s">
        <v>505</v>
      </c>
      <c r="F17434" t="s">
        <v>501</v>
      </c>
      <c r="G17434">
        <v>-6.1511500000000003</v>
      </c>
      <c r="H17434">
        <v>39.198966669999997</v>
      </c>
      <c r="I17434" t="s">
        <v>57</v>
      </c>
      <c r="J17434" t="s">
        <v>2977</v>
      </c>
      <c r="M17434" s="14">
        <v>11.75</v>
      </c>
      <c r="N17434" s="14">
        <f t="shared" si="130"/>
        <v>0.5</v>
      </c>
      <c r="O17434">
        <v>1.511174763502054</v>
      </c>
      <c r="R17434">
        <v>8.7938673794269562E-2</v>
      </c>
    </row>
    <row r="17435" spans="1:18">
      <c r="A17435" t="s">
        <v>504</v>
      </c>
      <c r="B17435" t="s">
        <v>503</v>
      </c>
      <c r="D17435">
        <v>2022</v>
      </c>
      <c r="E17435" t="s">
        <v>505</v>
      </c>
      <c r="F17435" t="s">
        <v>501</v>
      </c>
      <c r="G17435">
        <v>-6.1511500000000003</v>
      </c>
      <c r="H17435">
        <v>39.198966669999997</v>
      </c>
      <c r="I17435" t="s">
        <v>57</v>
      </c>
      <c r="J17435" t="s">
        <v>2977</v>
      </c>
      <c r="M17435" s="14">
        <v>12.25</v>
      </c>
      <c r="N17435" s="14">
        <f t="shared" si="130"/>
        <v>0.5</v>
      </c>
      <c r="O17435">
        <v>1.4333848415181096</v>
      </c>
      <c r="R17435">
        <v>8.477899432182312E-2</v>
      </c>
    </row>
    <row r="17436" spans="1:18">
      <c r="A17436" t="s">
        <v>504</v>
      </c>
      <c r="B17436" t="s">
        <v>503</v>
      </c>
      <c r="D17436">
        <v>2022</v>
      </c>
      <c r="E17436" t="s">
        <v>505</v>
      </c>
      <c r="F17436" t="s">
        <v>501</v>
      </c>
      <c r="G17436">
        <v>-6.1511500000000003</v>
      </c>
      <c r="H17436">
        <v>39.198966669999997</v>
      </c>
      <c r="I17436" t="s">
        <v>57</v>
      </c>
      <c r="J17436" t="s">
        <v>2977</v>
      </c>
      <c r="M17436" s="14">
        <v>12.75</v>
      </c>
      <c r="N17436" s="14">
        <f t="shared" si="130"/>
        <v>0.5</v>
      </c>
      <c r="O17436">
        <v>1.6818301737459014</v>
      </c>
      <c r="R17436">
        <v>8.6450241506099701E-2</v>
      </c>
    </row>
    <row r="17437" spans="1:18">
      <c r="A17437" t="s">
        <v>504</v>
      </c>
      <c r="B17437" t="s">
        <v>503</v>
      </c>
      <c r="D17437">
        <v>2022</v>
      </c>
      <c r="E17437" t="s">
        <v>505</v>
      </c>
      <c r="F17437" t="s">
        <v>501</v>
      </c>
      <c r="G17437">
        <v>-6.1511500000000003</v>
      </c>
      <c r="H17437">
        <v>39.198966669999997</v>
      </c>
      <c r="I17437" t="s">
        <v>57</v>
      </c>
      <c r="J17437" t="s">
        <v>2977</v>
      </c>
      <c r="M17437" s="14">
        <v>13.25</v>
      </c>
      <c r="N17437" s="14">
        <f t="shared" si="130"/>
        <v>0.5</v>
      </c>
      <c r="O17437">
        <v>0.80021105792786351</v>
      </c>
      <c r="R17437">
        <v>8.9332059025764465E-2</v>
      </c>
    </row>
    <row r="17438" spans="1:18">
      <c r="A17438" t="s">
        <v>504</v>
      </c>
      <c r="B17438" t="s">
        <v>503</v>
      </c>
      <c r="D17438">
        <v>2022</v>
      </c>
      <c r="E17438" t="s">
        <v>505</v>
      </c>
      <c r="F17438" t="s">
        <v>501</v>
      </c>
      <c r="G17438">
        <v>-6.1511500000000003</v>
      </c>
      <c r="H17438">
        <v>39.198966669999997</v>
      </c>
      <c r="I17438" t="s">
        <v>57</v>
      </c>
      <c r="J17438" t="s">
        <v>2977</v>
      </c>
      <c r="M17438" s="14">
        <v>13.75</v>
      </c>
      <c r="N17438" s="14">
        <f t="shared" si="130"/>
        <v>0.5</v>
      </c>
      <c r="O17438">
        <v>1.3453435344665134</v>
      </c>
      <c r="R17438">
        <v>0.10368172079324722</v>
      </c>
    </row>
    <row r="17439" spans="1:18">
      <c r="A17439" t="s">
        <v>504</v>
      </c>
      <c r="B17439" t="s">
        <v>503</v>
      </c>
      <c r="D17439">
        <v>2022</v>
      </c>
      <c r="E17439" t="s">
        <v>505</v>
      </c>
      <c r="F17439" t="s">
        <v>501</v>
      </c>
      <c r="G17439">
        <v>-6.1511500000000003</v>
      </c>
      <c r="H17439">
        <v>39.198966669999997</v>
      </c>
      <c r="I17439" t="s">
        <v>57</v>
      </c>
      <c r="J17439" t="s">
        <v>2977</v>
      </c>
      <c r="M17439" s="14">
        <v>14.25</v>
      </c>
      <c r="N17439" s="14">
        <f t="shared" si="130"/>
        <v>0.5</v>
      </c>
      <c r="O17439">
        <v>1.2765989522481438</v>
      </c>
      <c r="R17439">
        <v>8.5741564631462097E-2</v>
      </c>
    </row>
    <row r="17440" spans="1:18">
      <c r="A17440" t="s">
        <v>504</v>
      </c>
      <c r="B17440" t="s">
        <v>503</v>
      </c>
      <c r="D17440">
        <v>2022</v>
      </c>
      <c r="E17440" t="s">
        <v>505</v>
      </c>
      <c r="F17440" t="s">
        <v>501</v>
      </c>
      <c r="G17440">
        <v>-6.1511500000000003</v>
      </c>
      <c r="H17440">
        <v>39.198966669999997</v>
      </c>
      <c r="I17440" t="s">
        <v>57</v>
      </c>
      <c r="J17440" t="s">
        <v>2977</v>
      </c>
      <c r="M17440" s="14">
        <v>14.75</v>
      </c>
      <c r="N17440" s="14">
        <f t="shared" si="130"/>
        <v>0.5</v>
      </c>
      <c r="O17440">
        <v>2.0243470395356726</v>
      </c>
      <c r="R17440">
        <v>9.4097048044204712E-2</v>
      </c>
    </row>
    <row r="17441" spans="1:18">
      <c r="A17441" t="s">
        <v>504</v>
      </c>
      <c r="B17441" t="s">
        <v>503</v>
      </c>
      <c r="D17441">
        <v>2022</v>
      </c>
      <c r="E17441" t="s">
        <v>505</v>
      </c>
      <c r="F17441" t="s">
        <v>501</v>
      </c>
      <c r="G17441">
        <v>-6.1511500000000003</v>
      </c>
      <c r="H17441">
        <v>39.198966669999997</v>
      </c>
      <c r="I17441" t="s">
        <v>57</v>
      </c>
      <c r="J17441" t="s">
        <v>2977</v>
      </c>
      <c r="M17441" s="14">
        <v>15.25</v>
      </c>
      <c r="N17441" s="14">
        <f t="shared" si="130"/>
        <v>0.5</v>
      </c>
      <c r="O17441">
        <v>1.4508724983982211</v>
      </c>
      <c r="R17441">
        <v>0.1143481656908989</v>
      </c>
    </row>
    <row r="17442" spans="1:18">
      <c r="A17442" t="s">
        <v>504</v>
      </c>
      <c r="B17442" t="s">
        <v>503</v>
      </c>
      <c r="D17442">
        <v>2022</v>
      </c>
      <c r="E17442" t="s">
        <v>505</v>
      </c>
      <c r="F17442" t="s">
        <v>501</v>
      </c>
      <c r="G17442">
        <v>-6.1511500000000003</v>
      </c>
      <c r="H17442">
        <v>39.198966669999997</v>
      </c>
      <c r="I17442" t="s">
        <v>57</v>
      </c>
      <c r="J17442" t="s">
        <v>2977</v>
      </c>
      <c r="M17442" s="14">
        <v>15.75</v>
      </c>
      <c r="N17442" s="14">
        <f t="shared" si="130"/>
        <v>0.5</v>
      </c>
      <c r="O17442">
        <v>1.463535974070026</v>
      </c>
      <c r="R17442">
        <v>8.6219556629657745E-2</v>
      </c>
    </row>
    <row r="17443" spans="1:18">
      <c r="A17443" t="s">
        <v>504</v>
      </c>
      <c r="B17443" t="s">
        <v>503</v>
      </c>
      <c r="D17443">
        <v>2022</v>
      </c>
      <c r="E17443" t="s">
        <v>505</v>
      </c>
      <c r="F17443" t="s">
        <v>501</v>
      </c>
      <c r="G17443">
        <v>-6.1511500000000003</v>
      </c>
      <c r="H17443">
        <v>39.198966669999997</v>
      </c>
      <c r="I17443" t="s">
        <v>57</v>
      </c>
      <c r="J17443" t="s">
        <v>2977</v>
      </c>
      <c r="M17443" s="14">
        <v>16.25</v>
      </c>
      <c r="N17443" s="14">
        <f t="shared" si="130"/>
        <v>0.5</v>
      </c>
      <c r="O17443">
        <v>1.4997173331323257</v>
      </c>
      <c r="R17443">
        <v>8.8648326694965363E-2</v>
      </c>
    </row>
    <row r="17444" spans="1:18">
      <c r="A17444" t="s">
        <v>504</v>
      </c>
      <c r="B17444" t="s">
        <v>503</v>
      </c>
      <c r="D17444">
        <v>2022</v>
      </c>
      <c r="E17444" t="s">
        <v>505</v>
      </c>
      <c r="F17444" t="s">
        <v>501</v>
      </c>
      <c r="G17444">
        <v>-6.1511500000000003</v>
      </c>
      <c r="H17444">
        <v>39.198966669999997</v>
      </c>
      <c r="I17444" t="s">
        <v>57</v>
      </c>
      <c r="J17444" t="s">
        <v>2977</v>
      </c>
      <c r="M17444" s="14">
        <v>16.75</v>
      </c>
      <c r="N17444" s="14">
        <f t="shared" si="130"/>
        <v>0.5</v>
      </c>
      <c r="O17444">
        <v>1.3978065051068482</v>
      </c>
      <c r="R17444">
        <v>9.9233701825141907E-2</v>
      </c>
    </row>
    <row r="17445" spans="1:18">
      <c r="A17445" t="s">
        <v>504</v>
      </c>
      <c r="B17445" t="s">
        <v>503</v>
      </c>
      <c r="D17445">
        <v>2022</v>
      </c>
      <c r="E17445" t="s">
        <v>505</v>
      </c>
      <c r="F17445" t="s">
        <v>501</v>
      </c>
      <c r="G17445">
        <v>-6.1511500000000003</v>
      </c>
      <c r="H17445">
        <v>39.198966669999997</v>
      </c>
      <c r="I17445" t="s">
        <v>57</v>
      </c>
      <c r="J17445" t="s">
        <v>2977</v>
      </c>
      <c r="M17445" s="14">
        <v>17.25</v>
      </c>
      <c r="N17445" s="14">
        <f t="shared" si="130"/>
        <v>0.5</v>
      </c>
      <c r="O17445">
        <v>1.2398145705348058</v>
      </c>
      <c r="R17445">
        <v>9.0132333338260651E-2</v>
      </c>
    </row>
    <row r="17446" spans="1:18">
      <c r="A17446" t="s">
        <v>504</v>
      </c>
      <c r="B17446" t="s">
        <v>503</v>
      </c>
      <c r="D17446">
        <v>2022</v>
      </c>
      <c r="E17446" t="s">
        <v>505</v>
      </c>
      <c r="F17446" t="s">
        <v>501</v>
      </c>
      <c r="G17446">
        <v>-6.1511500000000003</v>
      </c>
      <c r="H17446">
        <v>39.198966669999997</v>
      </c>
      <c r="I17446" t="s">
        <v>57</v>
      </c>
      <c r="J17446" t="s">
        <v>2977</v>
      </c>
      <c r="M17446" s="14">
        <v>17.75</v>
      </c>
      <c r="N17446" s="14">
        <f t="shared" si="130"/>
        <v>0.5</v>
      </c>
      <c r="O17446">
        <v>1.5883616628349604</v>
      </c>
      <c r="R17446">
        <v>8.9164406061172485E-2</v>
      </c>
    </row>
    <row r="17447" spans="1:18">
      <c r="A17447" t="s">
        <v>504</v>
      </c>
      <c r="B17447" t="s">
        <v>503</v>
      </c>
      <c r="D17447">
        <v>2022</v>
      </c>
      <c r="E17447" t="s">
        <v>505</v>
      </c>
      <c r="F17447" t="s">
        <v>501</v>
      </c>
      <c r="G17447">
        <v>-6.1511500000000003</v>
      </c>
      <c r="H17447">
        <v>39.198966669999997</v>
      </c>
      <c r="I17447" t="s">
        <v>57</v>
      </c>
      <c r="J17447" t="s">
        <v>2977</v>
      </c>
      <c r="M17447" s="14">
        <v>18.25</v>
      </c>
      <c r="N17447" s="14">
        <f t="shared" si="130"/>
        <v>0.5</v>
      </c>
      <c r="O17447">
        <v>1.5612256435382355</v>
      </c>
      <c r="R17447">
        <v>9.6581421792507172E-2</v>
      </c>
    </row>
    <row r="17448" spans="1:18">
      <c r="A17448" t="s">
        <v>504</v>
      </c>
      <c r="B17448" t="s">
        <v>503</v>
      </c>
      <c r="D17448">
        <v>2022</v>
      </c>
      <c r="E17448" t="s">
        <v>505</v>
      </c>
      <c r="F17448" t="s">
        <v>501</v>
      </c>
      <c r="G17448">
        <v>-6.1511500000000003</v>
      </c>
      <c r="H17448">
        <v>39.198966669999997</v>
      </c>
      <c r="I17448" t="s">
        <v>57</v>
      </c>
      <c r="J17448" t="s">
        <v>2977</v>
      </c>
      <c r="M17448" s="14">
        <v>18.75</v>
      </c>
      <c r="N17448" s="14">
        <f t="shared" si="130"/>
        <v>0.5</v>
      </c>
      <c r="O17448">
        <v>1.370067463159085</v>
      </c>
      <c r="R17448">
        <v>9.3284673988819122E-2</v>
      </c>
    </row>
    <row r="17449" spans="1:18">
      <c r="A17449" t="s">
        <v>504</v>
      </c>
      <c r="B17449" t="s">
        <v>503</v>
      </c>
      <c r="D17449">
        <v>2022</v>
      </c>
      <c r="E17449" t="s">
        <v>505</v>
      </c>
      <c r="F17449" t="s">
        <v>501</v>
      </c>
      <c r="G17449">
        <v>-6.1511500000000003</v>
      </c>
      <c r="H17449">
        <v>39.198966669999997</v>
      </c>
      <c r="I17449" t="s">
        <v>57</v>
      </c>
      <c r="J17449" t="s">
        <v>2977</v>
      </c>
      <c r="M17449" s="14">
        <v>19.25</v>
      </c>
      <c r="N17449" s="14">
        <f t="shared" si="130"/>
        <v>0.5</v>
      </c>
      <c r="O17449">
        <v>1.6112765235744169</v>
      </c>
      <c r="R17449">
        <v>9.2893533408641815E-2</v>
      </c>
    </row>
    <row r="17450" spans="1:18">
      <c r="A17450" t="s">
        <v>504</v>
      </c>
      <c r="B17450" t="s">
        <v>503</v>
      </c>
      <c r="D17450">
        <v>2022</v>
      </c>
      <c r="E17450" t="s">
        <v>505</v>
      </c>
      <c r="F17450" t="s">
        <v>501</v>
      </c>
      <c r="G17450">
        <v>-6.1511500000000003</v>
      </c>
      <c r="H17450">
        <v>39.198966669999997</v>
      </c>
      <c r="I17450" t="s">
        <v>57</v>
      </c>
      <c r="J17450" t="s">
        <v>2977</v>
      </c>
      <c r="M17450" s="14">
        <v>19.75</v>
      </c>
      <c r="N17450" s="14">
        <f t="shared" si="130"/>
        <v>0.5</v>
      </c>
      <c r="O17450">
        <v>1.6492669505898314</v>
      </c>
      <c r="R17450">
        <v>8.9643269777297974E-2</v>
      </c>
    </row>
    <row r="17451" spans="1:18">
      <c r="A17451" t="s">
        <v>504</v>
      </c>
      <c r="B17451" t="s">
        <v>503</v>
      </c>
      <c r="D17451">
        <v>2022</v>
      </c>
      <c r="E17451" t="s">
        <v>505</v>
      </c>
      <c r="F17451" t="s">
        <v>501</v>
      </c>
      <c r="G17451">
        <v>-6.1511500000000003</v>
      </c>
      <c r="H17451">
        <v>39.198966669999997</v>
      </c>
      <c r="I17451" t="s">
        <v>57</v>
      </c>
      <c r="J17451" t="s">
        <v>2977</v>
      </c>
      <c r="M17451" s="14">
        <v>20.5</v>
      </c>
      <c r="N17451" s="14">
        <f t="shared" si="130"/>
        <v>0.75</v>
      </c>
      <c r="O17451">
        <v>1.4487619191195868</v>
      </c>
      <c r="R17451">
        <v>9.9302597343921661E-2</v>
      </c>
    </row>
    <row r="17452" spans="1:18">
      <c r="A17452" t="s">
        <v>504</v>
      </c>
      <c r="B17452" t="s">
        <v>503</v>
      </c>
      <c r="D17452">
        <v>2022</v>
      </c>
      <c r="E17452" t="s">
        <v>505</v>
      </c>
      <c r="F17452" t="s">
        <v>501</v>
      </c>
      <c r="G17452">
        <v>-6.1511500000000003</v>
      </c>
      <c r="H17452">
        <v>39.198966669999997</v>
      </c>
      <c r="I17452" t="s">
        <v>57</v>
      </c>
      <c r="J17452" t="s">
        <v>2977</v>
      </c>
      <c r="M17452" s="14">
        <v>21.5</v>
      </c>
      <c r="N17452" s="14">
        <f t="shared" si="130"/>
        <v>1</v>
      </c>
      <c r="O17452">
        <v>1.4020276636641165</v>
      </c>
      <c r="R17452">
        <v>8.6160123348236084E-2</v>
      </c>
    </row>
    <row r="17453" spans="1:18">
      <c r="A17453" t="s">
        <v>504</v>
      </c>
      <c r="B17453" t="s">
        <v>503</v>
      </c>
      <c r="D17453">
        <v>2022</v>
      </c>
      <c r="E17453" t="s">
        <v>505</v>
      </c>
      <c r="F17453" t="s">
        <v>501</v>
      </c>
      <c r="G17453">
        <v>-6.1511500000000003</v>
      </c>
      <c r="H17453">
        <v>39.198966669999997</v>
      </c>
      <c r="I17453" t="s">
        <v>57</v>
      </c>
      <c r="J17453" t="s">
        <v>2977</v>
      </c>
      <c r="M17453" s="14">
        <v>22.5</v>
      </c>
      <c r="N17453" s="14">
        <f t="shared" si="130"/>
        <v>1</v>
      </c>
      <c r="O17453">
        <v>1.5515772811216222</v>
      </c>
      <c r="R17453">
        <v>4.4499807059764862E-2</v>
      </c>
    </row>
    <row r="17454" spans="1:18">
      <c r="A17454" t="s">
        <v>504</v>
      </c>
      <c r="B17454" t="s">
        <v>503</v>
      </c>
      <c r="D17454">
        <v>2022</v>
      </c>
      <c r="E17454" t="s">
        <v>505</v>
      </c>
      <c r="F17454" t="s">
        <v>501</v>
      </c>
      <c r="G17454">
        <v>-6.1511500000000003</v>
      </c>
      <c r="H17454">
        <v>39.198966669999997</v>
      </c>
      <c r="I17454" t="s">
        <v>57</v>
      </c>
      <c r="J17454" t="s">
        <v>2977</v>
      </c>
      <c r="M17454" s="14">
        <v>23.5</v>
      </c>
      <c r="N17454" s="14">
        <f t="shared" si="130"/>
        <v>1</v>
      </c>
      <c r="O17454">
        <v>1.2069498360532169</v>
      </c>
      <c r="R17454">
        <v>8.9003317058086395E-2</v>
      </c>
    </row>
    <row r="17455" spans="1:18">
      <c r="A17455" t="s">
        <v>504</v>
      </c>
      <c r="B17455" t="s">
        <v>503</v>
      </c>
      <c r="D17455">
        <v>2022</v>
      </c>
      <c r="E17455" t="s">
        <v>505</v>
      </c>
      <c r="F17455" t="s">
        <v>501</v>
      </c>
      <c r="G17455">
        <v>-6.1511500000000003</v>
      </c>
      <c r="H17455">
        <v>39.198966669999997</v>
      </c>
      <c r="I17455" t="s">
        <v>57</v>
      </c>
      <c r="J17455" t="s">
        <v>2977</v>
      </c>
      <c r="M17455" s="14">
        <v>24.5</v>
      </c>
      <c r="N17455" s="14">
        <f t="shared" si="130"/>
        <v>1</v>
      </c>
      <c r="O17455">
        <v>1.6821316850714205</v>
      </c>
      <c r="R17455">
        <v>8.5731253027915955E-2</v>
      </c>
    </row>
    <row r="17456" spans="1:18">
      <c r="A17456" t="s">
        <v>504</v>
      </c>
      <c r="B17456" t="s">
        <v>503</v>
      </c>
      <c r="D17456">
        <v>2022</v>
      </c>
      <c r="E17456" t="s">
        <v>505</v>
      </c>
      <c r="F17456" t="s">
        <v>501</v>
      </c>
      <c r="G17456">
        <v>-6.1511500000000003</v>
      </c>
      <c r="H17456">
        <v>39.198966669999997</v>
      </c>
      <c r="I17456" t="s">
        <v>57</v>
      </c>
      <c r="J17456" t="s">
        <v>2977</v>
      </c>
      <c r="M17456" s="14">
        <v>25.5</v>
      </c>
      <c r="N17456" s="14">
        <f t="shared" si="130"/>
        <v>1</v>
      </c>
      <c r="O17456">
        <v>1.4490634304451062</v>
      </c>
      <c r="R17456">
        <v>9.0339161455631256E-2</v>
      </c>
    </row>
    <row r="17457" spans="1:19">
      <c r="A17457" t="s">
        <v>504</v>
      </c>
      <c r="B17457" t="s">
        <v>503</v>
      </c>
      <c r="D17457">
        <v>2022</v>
      </c>
      <c r="E17457" t="s">
        <v>505</v>
      </c>
      <c r="F17457" t="s">
        <v>501</v>
      </c>
      <c r="G17457">
        <v>-6.1511500000000003</v>
      </c>
      <c r="H17457">
        <v>39.198966669999997</v>
      </c>
      <c r="I17457" t="s">
        <v>57</v>
      </c>
      <c r="J17457" t="s">
        <v>2977</v>
      </c>
      <c r="M17457" s="14">
        <v>26.5</v>
      </c>
      <c r="N17457" s="14">
        <f t="shared" si="130"/>
        <v>1</v>
      </c>
      <c r="O17457">
        <v>1.594994911996382</v>
      </c>
      <c r="R17457">
        <v>8.8635683059692383E-2</v>
      </c>
    </row>
    <row r="17458" spans="1:19">
      <c r="A17458" t="s">
        <v>504</v>
      </c>
      <c r="B17458" t="s">
        <v>503</v>
      </c>
      <c r="D17458">
        <v>2022</v>
      </c>
      <c r="E17458" t="s">
        <v>505</v>
      </c>
      <c r="F17458" t="s">
        <v>501</v>
      </c>
      <c r="G17458">
        <v>-6.1511500000000003</v>
      </c>
      <c r="H17458">
        <v>39.198966669999997</v>
      </c>
      <c r="I17458" t="s">
        <v>57</v>
      </c>
      <c r="J17458" t="s">
        <v>2977</v>
      </c>
      <c r="M17458" s="14">
        <v>27.5</v>
      </c>
      <c r="N17458" s="14">
        <f t="shared" si="130"/>
        <v>1</v>
      </c>
      <c r="O17458">
        <v>1.4158971846379982</v>
      </c>
      <c r="R17458">
        <v>8.3713561296463013E-2</v>
      </c>
    </row>
    <row r="17459" spans="1:19">
      <c r="A17459" t="s">
        <v>504</v>
      </c>
      <c r="B17459" t="s">
        <v>503</v>
      </c>
      <c r="D17459">
        <v>2022</v>
      </c>
      <c r="E17459" t="s">
        <v>505</v>
      </c>
      <c r="F17459" t="s">
        <v>501</v>
      </c>
      <c r="G17459">
        <v>-6.1511500000000003</v>
      </c>
      <c r="H17459">
        <v>39.198966669999997</v>
      </c>
      <c r="I17459" t="s">
        <v>57</v>
      </c>
      <c r="J17459" t="s">
        <v>2977</v>
      </c>
      <c r="M17459" s="14">
        <v>28.5</v>
      </c>
      <c r="N17459" s="14">
        <f t="shared" si="130"/>
        <v>1</v>
      </c>
      <c r="O17459">
        <v>1.6347944069649116</v>
      </c>
      <c r="R17459">
        <v>8.8036030530929565E-2</v>
      </c>
    </row>
    <row r="17460" spans="1:19">
      <c r="A17460" t="s">
        <v>504</v>
      </c>
      <c r="B17460" t="s">
        <v>503</v>
      </c>
      <c r="D17460">
        <v>2022</v>
      </c>
      <c r="E17460" t="s">
        <v>505</v>
      </c>
      <c r="F17460" t="s">
        <v>501</v>
      </c>
      <c r="G17460">
        <v>-6.1511500000000003</v>
      </c>
      <c r="H17460">
        <v>39.198966669999997</v>
      </c>
      <c r="I17460" t="s">
        <v>57</v>
      </c>
      <c r="J17460" t="s">
        <v>2977</v>
      </c>
      <c r="M17460" s="14">
        <v>29.5</v>
      </c>
      <c r="N17460" s="14">
        <f t="shared" si="130"/>
        <v>1</v>
      </c>
      <c r="O17460">
        <v>1.2925790525006595</v>
      </c>
      <c r="R17460">
        <v>9.9099829792976379E-2</v>
      </c>
    </row>
    <row r="17461" spans="1:19">
      <c r="A17461" t="s">
        <v>504</v>
      </c>
      <c r="B17461" t="s">
        <v>503</v>
      </c>
      <c r="D17461">
        <v>2022</v>
      </c>
      <c r="E17461" t="s">
        <v>505</v>
      </c>
      <c r="F17461" t="s">
        <v>501</v>
      </c>
      <c r="G17461">
        <v>-6.1511500000000003</v>
      </c>
      <c r="H17461">
        <v>39.198966669999997</v>
      </c>
      <c r="I17461" t="s">
        <v>57</v>
      </c>
      <c r="J17461" t="s">
        <v>2977</v>
      </c>
      <c r="M17461" s="14">
        <v>39.5</v>
      </c>
      <c r="N17461" s="14">
        <f t="shared" si="130"/>
        <v>10</v>
      </c>
      <c r="O17461">
        <v>1.7008253872536088</v>
      </c>
      <c r="R17461">
        <v>8.863569051027298E-2</v>
      </c>
    </row>
    <row r="17462" spans="1:19">
      <c r="A17462" t="s">
        <v>504</v>
      </c>
      <c r="B17462" t="s">
        <v>503</v>
      </c>
      <c r="D17462">
        <v>2022</v>
      </c>
      <c r="E17462" t="s">
        <v>505</v>
      </c>
      <c r="F17462" t="s">
        <v>501</v>
      </c>
      <c r="G17462">
        <v>-6.1511500000000003</v>
      </c>
      <c r="H17462">
        <v>39.198966669999997</v>
      </c>
      <c r="I17462" t="s">
        <v>57</v>
      </c>
      <c r="J17462" t="s">
        <v>2977</v>
      </c>
      <c r="M17462" s="14">
        <v>49</v>
      </c>
      <c r="N17462" s="14">
        <f t="shared" si="130"/>
        <v>9.5</v>
      </c>
      <c r="O17462">
        <v>1.4529830776768553</v>
      </c>
      <c r="R17462" s="12">
        <v>0.23027467727661133</v>
      </c>
    </row>
    <row r="17463" spans="1:19">
      <c r="A17463" t="s">
        <v>504</v>
      </c>
      <c r="B17463" t="s">
        <v>503</v>
      </c>
      <c r="D17463">
        <v>2022</v>
      </c>
      <c r="E17463" t="s">
        <v>505</v>
      </c>
      <c r="F17463" t="s">
        <v>501</v>
      </c>
      <c r="G17463">
        <v>-6.1511500000000003</v>
      </c>
      <c r="H17463">
        <v>39.198966669999997</v>
      </c>
      <c r="I17463" t="s">
        <v>57</v>
      </c>
      <c r="J17463" t="s">
        <v>2977</v>
      </c>
      <c r="M17463" s="14">
        <v>59</v>
      </c>
      <c r="N17463" s="14">
        <f t="shared" si="130"/>
        <v>10</v>
      </c>
      <c r="O17463">
        <v>1.5116270304903328</v>
      </c>
      <c r="R17463">
        <v>9.1062359511852264E-2</v>
      </c>
    </row>
    <row r="17464" spans="1:19">
      <c r="A17464" t="s">
        <v>504</v>
      </c>
      <c r="B17464" t="s">
        <v>503</v>
      </c>
      <c r="D17464">
        <v>2022</v>
      </c>
      <c r="E17464" t="s">
        <v>505</v>
      </c>
      <c r="F17464" t="s">
        <v>501</v>
      </c>
      <c r="G17464">
        <v>-6.1511500000000003</v>
      </c>
      <c r="H17464">
        <v>39.198966669999997</v>
      </c>
      <c r="I17464" t="s">
        <v>57</v>
      </c>
      <c r="J17464" t="s">
        <v>2977</v>
      </c>
      <c r="M17464" s="14">
        <v>69</v>
      </c>
      <c r="N17464" s="14">
        <f t="shared" si="130"/>
        <v>10</v>
      </c>
      <c r="O17464">
        <v>1.5013756454226814</v>
      </c>
      <c r="R17464" s="12">
        <v>0.28819158673286438</v>
      </c>
    </row>
    <row r="17465" spans="1:19">
      <c r="A17465" t="s">
        <v>504</v>
      </c>
      <c r="B17465" t="s">
        <v>503</v>
      </c>
      <c r="D17465">
        <v>2022</v>
      </c>
      <c r="E17465" t="s">
        <v>505</v>
      </c>
      <c r="F17465" t="s">
        <v>501</v>
      </c>
      <c r="G17465">
        <v>-6.1511500000000003</v>
      </c>
      <c r="H17465">
        <v>39.198966669999997</v>
      </c>
      <c r="I17465" t="s">
        <v>57</v>
      </c>
      <c r="J17465" t="s">
        <v>2977</v>
      </c>
      <c r="M17465" s="14">
        <v>79</v>
      </c>
      <c r="N17465" s="14">
        <f t="shared" si="130"/>
        <v>10</v>
      </c>
      <c r="O17465">
        <v>1.2580560057287153</v>
      </c>
      <c r="R17465">
        <v>0.10676302760839462</v>
      </c>
    </row>
    <row r="17466" spans="1:19">
      <c r="A17466" t="s">
        <v>504</v>
      </c>
      <c r="B17466" t="s">
        <v>503</v>
      </c>
      <c r="D17466">
        <v>2022</v>
      </c>
      <c r="E17466" t="s">
        <v>505</v>
      </c>
      <c r="F17466" t="s">
        <v>501</v>
      </c>
      <c r="G17466">
        <v>-6.1511500000000003</v>
      </c>
      <c r="H17466">
        <v>39.198966669999997</v>
      </c>
      <c r="I17466" t="s">
        <v>57</v>
      </c>
      <c r="J17466" t="s">
        <v>2977</v>
      </c>
      <c r="M17466" s="14">
        <v>89</v>
      </c>
      <c r="N17466" s="14">
        <f t="shared" si="130"/>
        <v>10</v>
      </c>
      <c r="O17466">
        <v>1.2544378698224852</v>
      </c>
      <c r="R17466" s="12">
        <v>0.22946754097938538</v>
      </c>
    </row>
    <row r="17467" spans="1:19">
      <c r="A17467" t="s">
        <v>504</v>
      </c>
      <c r="B17467" t="s">
        <v>503</v>
      </c>
      <c r="D17467">
        <v>2022</v>
      </c>
      <c r="E17467" t="s">
        <v>505</v>
      </c>
      <c r="F17467" t="s">
        <v>501</v>
      </c>
      <c r="G17467">
        <v>-6.1511500000000003</v>
      </c>
      <c r="H17467">
        <v>39.198966669999997</v>
      </c>
      <c r="I17467" t="s">
        <v>57</v>
      </c>
      <c r="J17467" t="s">
        <v>2977</v>
      </c>
      <c r="M17467" s="14">
        <v>101</v>
      </c>
      <c r="N17467" s="14">
        <f t="shared" si="130"/>
        <v>12</v>
      </c>
      <c r="O17467">
        <v>1.0846869935551955</v>
      </c>
      <c r="R17467">
        <v>8.1704489886760712E-2</v>
      </c>
    </row>
    <row r="17468" spans="1:19">
      <c r="A17468" s="5" t="s">
        <v>2980</v>
      </c>
      <c r="B17468" s="5" t="s">
        <v>717</v>
      </c>
      <c r="C17468" s="5"/>
      <c r="D17468" s="5">
        <v>2018</v>
      </c>
      <c r="E17468" s="5" t="s">
        <v>733</v>
      </c>
      <c r="F17468" s="5" t="s">
        <v>722</v>
      </c>
      <c r="G17468" s="5">
        <v>-22.947603000000001</v>
      </c>
      <c r="H17468" s="5">
        <v>-43.163558000000002</v>
      </c>
      <c r="I17468" s="5" t="s">
        <v>55</v>
      </c>
      <c r="J17468" s="5" t="s">
        <v>2728</v>
      </c>
      <c r="K17468">
        <v>0</v>
      </c>
      <c r="M17468" s="14"/>
      <c r="N17468" s="14">
        <v>3</v>
      </c>
      <c r="O17468">
        <v>1.060744444</v>
      </c>
      <c r="P17468">
        <v>0.70737910000000004</v>
      </c>
      <c r="R17468">
        <v>1.0348960840000001</v>
      </c>
      <c r="S17468">
        <v>0.106946162</v>
      </c>
    </row>
    <row r="17469" spans="1:19">
      <c r="A17469" s="5" t="s">
        <v>2980</v>
      </c>
      <c r="B17469" s="5" t="s">
        <v>717</v>
      </c>
      <c r="C17469" s="5"/>
      <c r="D17469" s="5">
        <v>2018</v>
      </c>
      <c r="E17469" s="5" t="s">
        <v>733</v>
      </c>
      <c r="F17469" s="5" t="s">
        <v>722</v>
      </c>
      <c r="G17469" s="5">
        <v>-22.947603000000001</v>
      </c>
      <c r="H17469" s="5">
        <v>-43.163558000000002</v>
      </c>
      <c r="I17469" s="5" t="s">
        <v>55</v>
      </c>
      <c r="J17469" s="5" t="s">
        <v>2728</v>
      </c>
      <c r="K17469">
        <v>6</v>
      </c>
      <c r="M17469" s="14"/>
      <c r="N17469" s="14">
        <f>K17470-K17469</f>
        <v>6</v>
      </c>
      <c r="O17469">
        <v>1.357311111</v>
      </c>
      <c r="P17469">
        <v>0.85862380000000005</v>
      </c>
      <c r="R17469">
        <v>0.92210160100000005</v>
      </c>
      <c r="S17469">
        <v>0.14007832200000001</v>
      </c>
    </row>
    <row r="17470" spans="1:19">
      <c r="A17470" s="5" t="s">
        <v>2980</v>
      </c>
      <c r="B17470" s="5" t="s">
        <v>717</v>
      </c>
      <c r="C17470" s="5"/>
      <c r="D17470" s="5">
        <v>2018</v>
      </c>
      <c r="E17470" s="5" t="s">
        <v>733</v>
      </c>
      <c r="F17470" s="5" t="s">
        <v>722</v>
      </c>
      <c r="G17470" s="5">
        <v>-22.947603000000001</v>
      </c>
      <c r="H17470" s="5">
        <v>-43.163558000000002</v>
      </c>
      <c r="I17470" s="5" t="s">
        <v>55</v>
      </c>
      <c r="J17470" s="5" t="s">
        <v>2728</v>
      </c>
      <c r="K17470">
        <v>12</v>
      </c>
      <c r="M17470" s="14"/>
      <c r="N17470" s="14">
        <f t="shared" ref="N17470:N17476" si="131">K17471-K17470</f>
        <v>6</v>
      </c>
      <c r="O17470">
        <v>1.4301999999999999</v>
      </c>
      <c r="P17470">
        <v>0.97642680000000004</v>
      </c>
      <c r="R17470">
        <v>0.38185645899999998</v>
      </c>
      <c r="S17470">
        <v>0.25817946800000002</v>
      </c>
    </row>
    <row r="17471" spans="1:19">
      <c r="A17471" s="5" t="s">
        <v>2980</v>
      </c>
      <c r="B17471" s="5" t="s">
        <v>717</v>
      </c>
      <c r="C17471" s="5"/>
      <c r="D17471" s="5">
        <v>2018</v>
      </c>
      <c r="E17471" s="5" t="s">
        <v>733</v>
      </c>
      <c r="F17471" s="5" t="s">
        <v>722</v>
      </c>
      <c r="G17471" s="5">
        <v>-22.947603000000001</v>
      </c>
      <c r="H17471" s="5">
        <v>-43.163558000000002</v>
      </c>
      <c r="I17471" s="5" t="s">
        <v>55</v>
      </c>
      <c r="J17471" s="5" t="s">
        <v>2728</v>
      </c>
      <c r="K17471">
        <v>18</v>
      </c>
      <c r="N17471" s="14">
        <f t="shared" si="131"/>
        <v>6</v>
      </c>
      <c r="O17471">
        <v>1.472311111</v>
      </c>
      <c r="P17471">
        <v>1.1805369999999999</v>
      </c>
      <c r="R17471">
        <v>1.0178508239999999</v>
      </c>
      <c r="S17471">
        <v>1.039943509</v>
      </c>
    </row>
    <row r="17472" spans="1:19">
      <c r="A17472" s="5" t="s">
        <v>2980</v>
      </c>
      <c r="B17472" s="5" t="s">
        <v>717</v>
      </c>
      <c r="C17472" s="5"/>
      <c r="D17472" s="5">
        <v>2018</v>
      </c>
      <c r="E17472" s="5" t="s">
        <v>733</v>
      </c>
      <c r="F17472" s="5" t="s">
        <v>722</v>
      </c>
      <c r="G17472" s="5">
        <v>-22.947603000000001</v>
      </c>
      <c r="H17472" s="5">
        <v>-43.163558000000002</v>
      </c>
      <c r="I17472" s="5" t="s">
        <v>55</v>
      </c>
      <c r="J17472" s="5" t="s">
        <v>2728</v>
      </c>
      <c r="K17472">
        <v>24</v>
      </c>
      <c r="N17472" s="14">
        <f t="shared" si="131"/>
        <v>6</v>
      </c>
      <c r="O17472">
        <v>1.3670888889999999</v>
      </c>
      <c r="P17472">
        <v>0.81543900000000002</v>
      </c>
      <c r="R17472">
        <v>3.8859590999999999E-2</v>
      </c>
      <c r="S17472">
        <v>0</v>
      </c>
    </row>
    <row r="17473" spans="1:19">
      <c r="A17473" s="5" t="s">
        <v>2980</v>
      </c>
      <c r="B17473" s="5" t="s">
        <v>717</v>
      </c>
      <c r="C17473" s="5"/>
      <c r="D17473" s="5">
        <v>2018</v>
      </c>
      <c r="E17473" s="5" t="s">
        <v>733</v>
      </c>
      <c r="F17473" s="5" t="s">
        <v>722</v>
      </c>
      <c r="G17473" s="5">
        <v>-22.947603000000001</v>
      </c>
      <c r="H17473" s="5">
        <v>-43.163558000000002</v>
      </c>
      <c r="I17473" s="5" t="s">
        <v>55</v>
      </c>
      <c r="J17473" s="5" t="s">
        <v>2728</v>
      </c>
      <c r="K17473">
        <v>30</v>
      </c>
      <c r="N17473" s="14">
        <f t="shared" si="131"/>
        <v>9</v>
      </c>
      <c r="O17473">
        <v>1.4499777780000001</v>
      </c>
      <c r="P17473">
        <v>0.78191949999999999</v>
      </c>
      <c r="R17473">
        <v>3.0873102999999999E-2</v>
      </c>
      <c r="S17473">
        <v>0</v>
      </c>
    </row>
    <row r="17474" spans="1:19">
      <c r="A17474" s="5" t="s">
        <v>2980</v>
      </c>
      <c r="B17474" s="5" t="s">
        <v>717</v>
      </c>
      <c r="C17474" s="5"/>
      <c r="D17474" s="5">
        <v>2018</v>
      </c>
      <c r="E17474" s="5" t="s">
        <v>733</v>
      </c>
      <c r="F17474" s="5" t="s">
        <v>722</v>
      </c>
      <c r="G17474" s="5">
        <v>-22.947603000000001</v>
      </c>
      <c r="H17474" s="5">
        <v>-43.163558000000002</v>
      </c>
      <c r="I17474" s="5" t="s">
        <v>55</v>
      </c>
      <c r="J17474" s="5" t="s">
        <v>2728</v>
      </c>
      <c r="K17474">
        <v>39</v>
      </c>
      <c r="N17474" s="14">
        <f t="shared" si="131"/>
        <v>9</v>
      </c>
      <c r="O17474">
        <v>1.3441000000000001</v>
      </c>
      <c r="P17474">
        <v>0.85656770000000004</v>
      </c>
      <c r="R17474">
        <v>0.40350371600000001</v>
      </c>
      <c r="S17474">
        <v>0</v>
      </c>
    </row>
    <row r="17475" spans="1:19">
      <c r="A17475" s="5" t="s">
        <v>2980</v>
      </c>
      <c r="B17475" s="5" t="s">
        <v>717</v>
      </c>
      <c r="C17475" s="5"/>
      <c r="D17475" s="5">
        <v>2018</v>
      </c>
      <c r="E17475" s="5" t="s">
        <v>733</v>
      </c>
      <c r="F17475" s="5" t="s">
        <v>722</v>
      </c>
      <c r="G17475" s="5">
        <v>-22.947603000000001</v>
      </c>
      <c r="H17475" s="5">
        <v>-43.163558000000002</v>
      </c>
      <c r="I17475" s="5" t="s">
        <v>55</v>
      </c>
      <c r="J17475" s="5" t="s">
        <v>2728</v>
      </c>
      <c r="K17475">
        <v>48</v>
      </c>
      <c r="N17475" s="14">
        <f t="shared" si="131"/>
        <v>9</v>
      </c>
      <c r="O17475">
        <v>1.360333333</v>
      </c>
      <c r="P17475">
        <v>0.71715790000000001</v>
      </c>
      <c r="R17475">
        <v>4.1425284E-2</v>
      </c>
      <c r="S17475">
        <v>0</v>
      </c>
    </row>
    <row r="17476" spans="1:19">
      <c r="A17476" s="5" t="s">
        <v>2980</v>
      </c>
      <c r="B17476" s="5" t="s">
        <v>717</v>
      </c>
      <c r="C17476" s="5"/>
      <c r="D17476" s="5">
        <v>2018</v>
      </c>
      <c r="E17476" s="5" t="s">
        <v>733</v>
      </c>
      <c r="F17476" s="5" t="s">
        <v>722</v>
      </c>
      <c r="G17476" s="5">
        <v>-22.947603000000001</v>
      </c>
      <c r="H17476" s="5">
        <v>-43.163558000000002</v>
      </c>
      <c r="I17476" s="5" t="s">
        <v>55</v>
      </c>
      <c r="J17476" s="5" t="s">
        <v>2728</v>
      </c>
      <c r="K17476">
        <v>57</v>
      </c>
      <c r="N17476" s="14">
        <f t="shared" si="131"/>
        <v>9</v>
      </c>
      <c r="O17476">
        <v>1.3961666669999999</v>
      </c>
      <c r="P17476">
        <v>4.9761167000000004</v>
      </c>
      <c r="R17476">
        <v>0.86184370499999996</v>
      </c>
      <c r="S17476">
        <v>0</v>
      </c>
    </row>
    <row r="17477" spans="1:19">
      <c r="A17477" s="5" t="s">
        <v>2980</v>
      </c>
      <c r="B17477" s="5" t="s">
        <v>717</v>
      </c>
      <c r="C17477" s="5"/>
      <c r="D17477" s="5">
        <v>2018</v>
      </c>
      <c r="E17477" s="5" t="s">
        <v>733</v>
      </c>
      <c r="F17477" s="5" t="s">
        <v>722</v>
      </c>
      <c r="G17477" s="5">
        <v>-22.947603000000001</v>
      </c>
      <c r="H17477" s="5">
        <v>-43.163558000000002</v>
      </c>
      <c r="I17477" s="5" t="s">
        <v>55</v>
      </c>
      <c r="J17477" s="5" t="s">
        <v>2728</v>
      </c>
      <c r="K17477">
        <v>66</v>
      </c>
      <c r="N17477" s="14">
        <v>9</v>
      </c>
      <c r="O17477">
        <v>1.4474111110000001</v>
      </c>
      <c r="P17477">
        <v>1.7012563000000001</v>
      </c>
      <c r="R17477">
        <v>0.489015013</v>
      </c>
      <c r="S17477">
        <v>0</v>
      </c>
    </row>
    <row r="17478" spans="1:19">
      <c r="A17478" s="5" t="s">
        <v>2980</v>
      </c>
      <c r="B17478" s="5" t="s">
        <v>717</v>
      </c>
      <c r="C17478" s="5"/>
      <c r="D17478" s="5">
        <v>2018</v>
      </c>
      <c r="E17478" s="5" t="s">
        <v>733</v>
      </c>
      <c r="F17478" s="5" t="s">
        <v>722</v>
      </c>
      <c r="G17478" s="5">
        <v>-22.947603000000001</v>
      </c>
      <c r="H17478" s="5">
        <v>-43.163558000000002</v>
      </c>
      <c r="I17478" s="5" t="s">
        <v>55</v>
      </c>
      <c r="J17478" s="5" t="s">
        <v>2727</v>
      </c>
      <c r="K17478">
        <v>0</v>
      </c>
      <c r="N17478" s="15">
        <v>9</v>
      </c>
      <c r="O17478">
        <v>1.0679444440000001</v>
      </c>
      <c r="P17478">
        <v>0.81618520000000006</v>
      </c>
      <c r="R17478">
        <v>0.311269038</v>
      </c>
      <c r="S17478">
        <v>2.2931015999999999E-2</v>
      </c>
    </row>
    <row r="17479" spans="1:19">
      <c r="A17479" s="5" t="s">
        <v>2980</v>
      </c>
      <c r="B17479" s="5" t="s">
        <v>717</v>
      </c>
      <c r="C17479" s="5"/>
      <c r="D17479" s="5">
        <v>2018</v>
      </c>
      <c r="E17479" s="5" t="s">
        <v>733</v>
      </c>
      <c r="F17479" s="5" t="s">
        <v>722</v>
      </c>
      <c r="G17479" s="5">
        <v>-22.947603000000001</v>
      </c>
      <c r="H17479" s="5">
        <v>-43.163558000000002</v>
      </c>
      <c r="I17479" s="5" t="s">
        <v>55</v>
      </c>
      <c r="J17479" s="5" t="s">
        <v>2727</v>
      </c>
      <c r="K17479">
        <v>18</v>
      </c>
      <c r="N17479" s="14">
        <v>19.5</v>
      </c>
      <c r="O17479">
        <v>1.5765</v>
      </c>
      <c r="P17479">
        <v>1.1949901999999999</v>
      </c>
      <c r="R17479">
        <v>0.73047076300000002</v>
      </c>
      <c r="S17479">
        <v>0.84371913799999998</v>
      </c>
    </row>
    <row r="17480" spans="1:19">
      <c r="A17480" s="5" t="s">
        <v>2980</v>
      </c>
      <c r="B17480" s="5" t="s">
        <v>717</v>
      </c>
      <c r="C17480" s="5"/>
      <c r="D17480" s="5">
        <v>2018</v>
      </c>
      <c r="E17480" s="5" t="s">
        <v>733</v>
      </c>
      <c r="F17480" s="5" t="s">
        <v>722</v>
      </c>
      <c r="G17480" s="5">
        <v>-22.947603000000001</v>
      </c>
      <c r="H17480" s="5">
        <v>-43.163558000000002</v>
      </c>
      <c r="I17480" s="5" t="s">
        <v>55</v>
      </c>
      <c r="J17480" s="5" t="s">
        <v>2727</v>
      </c>
      <c r="K17480">
        <v>39</v>
      </c>
      <c r="N17480" s="14">
        <v>24</v>
      </c>
      <c r="O17480">
        <v>1.4628555560000001</v>
      </c>
      <c r="P17480">
        <v>0.80652780000000002</v>
      </c>
      <c r="R17480">
        <v>0</v>
      </c>
      <c r="S17480">
        <v>0</v>
      </c>
    </row>
    <row r="17481" spans="1:19">
      <c r="A17481" s="5" t="s">
        <v>2980</v>
      </c>
      <c r="B17481" s="5" t="s">
        <v>717</v>
      </c>
      <c r="C17481" s="5"/>
      <c r="D17481" s="5">
        <v>2018</v>
      </c>
      <c r="E17481" s="5" t="s">
        <v>733</v>
      </c>
      <c r="F17481" s="5" t="s">
        <v>722</v>
      </c>
      <c r="G17481" s="5">
        <v>-22.947603000000001</v>
      </c>
      <c r="H17481" s="5">
        <v>-43.163558000000002</v>
      </c>
      <c r="I17481" s="5" t="s">
        <v>55</v>
      </c>
      <c r="J17481" s="5" t="s">
        <v>2727</v>
      </c>
      <c r="K17481">
        <v>66</v>
      </c>
      <c r="N17481" s="14">
        <v>22.5</v>
      </c>
      <c r="O17481">
        <v>1.3985666670000001</v>
      </c>
      <c r="P17481">
        <v>1.4210331</v>
      </c>
      <c r="R17481">
        <v>0.37420905599999998</v>
      </c>
      <c r="S17481">
        <v>2.2268017000000001E-2</v>
      </c>
    </row>
    <row r="17482" spans="1:19">
      <c r="A17482" s="5" t="s">
        <v>2980</v>
      </c>
      <c r="B17482" s="5" t="s">
        <v>717</v>
      </c>
      <c r="C17482" s="5"/>
      <c r="D17482" s="5">
        <v>2018</v>
      </c>
      <c r="E17482" s="5" t="s">
        <v>733</v>
      </c>
      <c r="F17482" s="5" t="s">
        <v>722</v>
      </c>
      <c r="G17482" s="5">
        <v>-22.947603000000001</v>
      </c>
      <c r="H17482" s="5">
        <v>-43.163558000000002</v>
      </c>
      <c r="I17482" s="5" t="s">
        <v>55</v>
      </c>
      <c r="J17482" s="5" t="s">
        <v>2727</v>
      </c>
      <c r="K17482">
        <v>84</v>
      </c>
      <c r="N17482" s="14">
        <v>18</v>
      </c>
      <c r="O17482">
        <v>1.7650666669999999</v>
      </c>
      <c r="P17482">
        <v>2.0318795000000001</v>
      </c>
      <c r="R17482">
        <v>0.57349574599999997</v>
      </c>
      <c r="S17482">
        <v>0</v>
      </c>
    </row>
    <row r="17483" spans="1:19">
      <c r="A17483" s="5" t="s">
        <v>2980</v>
      </c>
      <c r="B17483" s="5" t="s">
        <v>717</v>
      </c>
      <c r="C17483" s="5"/>
      <c r="D17483" s="5">
        <v>2018</v>
      </c>
      <c r="E17483" s="5" t="s">
        <v>733</v>
      </c>
      <c r="F17483" s="5" t="s">
        <v>722</v>
      </c>
      <c r="G17483" s="5">
        <v>-22.947603000000001</v>
      </c>
      <c r="H17483" s="5">
        <v>-43.163558000000002</v>
      </c>
      <c r="I17483" s="5" t="s">
        <v>55</v>
      </c>
      <c r="J17483" s="5" t="s">
        <v>2726</v>
      </c>
      <c r="K17483">
        <v>0</v>
      </c>
      <c r="N17483" s="15">
        <v>9</v>
      </c>
      <c r="O17483">
        <v>1.410477778</v>
      </c>
      <c r="P17483">
        <v>1.4715240000000001</v>
      </c>
      <c r="R17483">
        <v>0.796006098</v>
      </c>
      <c r="S17483">
        <v>0.34852920500000001</v>
      </c>
    </row>
    <row r="17484" spans="1:19">
      <c r="A17484" s="5" t="s">
        <v>2980</v>
      </c>
      <c r="B17484" s="5" t="s">
        <v>717</v>
      </c>
      <c r="C17484" s="5"/>
      <c r="D17484" s="5">
        <v>2018</v>
      </c>
      <c r="E17484" s="5" t="s">
        <v>733</v>
      </c>
      <c r="F17484" s="5" t="s">
        <v>722</v>
      </c>
      <c r="G17484" s="5">
        <v>-22.947603000000001</v>
      </c>
      <c r="H17484" s="5">
        <v>-43.163558000000002</v>
      </c>
      <c r="I17484" s="5" t="s">
        <v>55</v>
      </c>
      <c r="J17484" s="5" t="s">
        <v>2726</v>
      </c>
      <c r="K17484">
        <v>18</v>
      </c>
      <c r="N17484" s="14">
        <v>19.5</v>
      </c>
      <c r="O17484">
        <v>1.247633333</v>
      </c>
      <c r="P17484">
        <v>0.71682069999999998</v>
      </c>
      <c r="R17484">
        <v>0.37023990800000001</v>
      </c>
      <c r="S17484">
        <v>0.146479255</v>
      </c>
    </row>
    <row r="17485" spans="1:19">
      <c r="A17485" s="5" t="s">
        <v>2980</v>
      </c>
      <c r="B17485" s="5" t="s">
        <v>717</v>
      </c>
      <c r="C17485" s="5"/>
      <c r="D17485" s="5">
        <v>2018</v>
      </c>
      <c r="E17485" s="5" t="s">
        <v>733</v>
      </c>
      <c r="F17485" s="5" t="s">
        <v>722</v>
      </c>
      <c r="G17485" s="5">
        <v>-22.947603000000001</v>
      </c>
      <c r="H17485" s="5">
        <v>-43.163558000000002</v>
      </c>
      <c r="I17485" s="5" t="s">
        <v>55</v>
      </c>
      <c r="J17485" s="5" t="s">
        <v>2726</v>
      </c>
      <c r="K17485">
        <v>39</v>
      </c>
      <c r="N17485" s="14">
        <v>24</v>
      </c>
      <c r="O17485">
        <v>1.339922222</v>
      </c>
      <c r="P17485">
        <v>0.81719920000000001</v>
      </c>
      <c r="R17485">
        <v>0.142607972</v>
      </c>
      <c r="S17485">
        <v>0</v>
      </c>
    </row>
    <row r="17486" spans="1:19">
      <c r="A17486" s="5" t="s">
        <v>2980</v>
      </c>
      <c r="B17486" s="5" t="s">
        <v>717</v>
      </c>
      <c r="C17486" s="5"/>
      <c r="D17486" s="5">
        <v>2018</v>
      </c>
      <c r="E17486" s="5" t="s">
        <v>733</v>
      </c>
      <c r="F17486" s="5" t="s">
        <v>722</v>
      </c>
      <c r="G17486" s="5">
        <v>-22.947603000000001</v>
      </c>
      <c r="H17486" s="5">
        <v>-43.163558000000002</v>
      </c>
      <c r="I17486" s="5" t="s">
        <v>55</v>
      </c>
      <c r="J17486" s="5" t="s">
        <v>2726</v>
      </c>
      <c r="K17486">
        <v>66</v>
      </c>
      <c r="N17486" s="14">
        <v>22.5</v>
      </c>
      <c r="O17486">
        <v>1.3085888889999999</v>
      </c>
      <c r="P17486">
        <v>1.1982782000000001</v>
      </c>
      <c r="R17486">
        <v>0.46137470000000003</v>
      </c>
      <c r="S17486">
        <v>0</v>
      </c>
    </row>
    <row r="17487" spans="1:19">
      <c r="A17487" s="5" t="s">
        <v>2980</v>
      </c>
      <c r="B17487" s="5" t="s">
        <v>717</v>
      </c>
      <c r="C17487" s="5"/>
      <c r="D17487" s="5">
        <v>2018</v>
      </c>
      <c r="E17487" s="5" t="s">
        <v>733</v>
      </c>
      <c r="F17487" s="5" t="s">
        <v>722</v>
      </c>
      <c r="G17487" s="5">
        <v>-22.947603000000001</v>
      </c>
      <c r="H17487" s="5">
        <v>-43.163558000000002</v>
      </c>
      <c r="I17487" s="5" t="s">
        <v>55</v>
      </c>
      <c r="J17487" s="5" t="s">
        <v>2726</v>
      </c>
      <c r="K17487">
        <v>84</v>
      </c>
      <c r="N17487" s="14">
        <v>18</v>
      </c>
      <c r="O17487">
        <v>1.338088889</v>
      </c>
      <c r="P17487">
        <v>1.2367344</v>
      </c>
      <c r="R17487">
        <v>0.477165163</v>
      </c>
      <c r="S17487">
        <v>0</v>
      </c>
    </row>
    <row r="17488" spans="1:19">
      <c r="A17488" s="5" t="s">
        <v>2980</v>
      </c>
      <c r="B17488" s="5" t="s">
        <v>717</v>
      </c>
      <c r="C17488" s="5"/>
      <c r="D17488" s="5">
        <v>2018</v>
      </c>
      <c r="E17488" s="5" t="s">
        <v>732</v>
      </c>
      <c r="F17488" s="5" t="s">
        <v>722</v>
      </c>
      <c r="G17488" s="5">
        <v>-22.973434000000001</v>
      </c>
      <c r="H17488" s="5">
        <v>-42.020277999999998</v>
      </c>
      <c r="I17488" s="5" t="s">
        <v>55</v>
      </c>
      <c r="J17488" s="5" t="s">
        <v>2728</v>
      </c>
      <c r="K17488">
        <v>0</v>
      </c>
      <c r="N17488">
        <v>3</v>
      </c>
      <c r="O17488">
        <v>0.90858888900000001</v>
      </c>
      <c r="P17488">
        <v>1.9357099</v>
      </c>
      <c r="R17488">
        <v>0.79979046099999995</v>
      </c>
      <c r="S17488">
        <v>0.42817095999999999</v>
      </c>
    </row>
    <row r="17489" spans="1:19">
      <c r="A17489" s="5" t="s">
        <v>2980</v>
      </c>
      <c r="B17489" s="5" t="s">
        <v>717</v>
      </c>
      <c r="C17489" s="5"/>
      <c r="D17489" s="5">
        <v>2018</v>
      </c>
      <c r="E17489" s="5" t="s">
        <v>732</v>
      </c>
      <c r="F17489" s="5" t="s">
        <v>722</v>
      </c>
      <c r="G17489" s="5">
        <v>-22.973434000000001</v>
      </c>
      <c r="H17489" s="5">
        <v>-42.020277999999998</v>
      </c>
      <c r="I17489" s="5" t="s">
        <v>55</v>
      </c>
      <c r="J17489" s="5" t="s">
        <v>2728</v>
      </c>
      <c r="K17489">
        <v>3</v>
      </c>
      <c r="N17489">
        <v>6</v>
      </c>
      <c r="O17489">
        <v>1.1173999999999999</v>
      </c>
      <c r="P17489">
        <v>2.9963386000000001</v>
      </c>
      <c r="R17489">
        <v>0.37120840199999999</v>
      </c>
      <c r="S17489">
        <v>0.15525737100000001</v>
      </c>
    </row>
    <row r="17490" spans="1:19">
      <c r="A17490" s="5" t="s">
        <v>2980</v>
      </c>
      <c r="B17490" s="5" t="s">
        <v>717</v>
      </c>
      <c r="C17490" s="5"/>
      <c r="D17490" s="5">
        <v>2018</v>
      </c>
      <c r="E17490" s="5" t="s">
        <v>732</v>
      </c>
      <c r="F17490" s="5" t="s">
        <v>722</v>
      </c>
      <c r="G17490" s="5">
        <v>-22.973434000000001</v>
      </c>
      <c r="H17490" s="5">
        <v>-42.020277999999998</v>
      </c>
      <c r="I17490" s="5" t="s">
        <v>55</v>
      </c>
      <c r="J17490" s="5" t="s">
        <v>2728</v>
      </c>
      <c r="K17490">
        <v>9</v>
      </c>
      <c r="N17490">
        <v>6</v>
      </c>
      <c r="O17490">
        <v>1.260744444</v>
      </c>
      <c r="P17490">
        <v>0.77025739999999998</v>
      </c>
      <c r="R17490">
        <v>0.25810125299999997</v>
      </c>
      <c r="S17490">
        <v>7.6529207000000002E-2</v>
      </c>
    </row>
    <row r="17491" spans="1:19">
      <c r="A17491" s="5" t="s">
        <v>2980</v>
      </c>
      <c r="B17491" s="5" t="s">
        <v>717</v>
      </c>
      <c r="C17491" s="5"/>
      <c r="D17491" s="5">
        <v>2018</v>
      </c>
      <c r="E17491" s="5" t="s">
        <v>732</v>
      </c>
      <c r="F17491" s="5" t="s">
        <v>722</v>
      </c>
      <c r="G17491" s="5">
        <v>-22.973434000000001</v>
      </c>
      <c r="H17491" s="5">
        <v>-42.020277999999998</v>
      </c>
      <c r="I17491" s="5" t="s">
        <v>55</v>
      </c>
      <c r="J17491" s="5" t="s">
        <v>2728</v>
      </c>
      <c r="K17491">
        <v>15</v>
      </c>
      <c r="N17491">
        <v>6</v>
      </c>
      <c r="O17491">
        <v>1.315988889</v>
      </c>
      <c r="P17491">
        <v>0.75969609999999999</v>
      </c>
      <c r="R17491">
        <v>0.25480467000000001</v>
      </c>
      <c r="S17491">
        <v>8.5647643999999995E-2</v>
      </c>
    </row>
    <row r="17492" spans="1:19">
      <c r="A17492" s="5" t="s">
        <v>2980</v>
      </c>
      <c r="B17492" s="5" t="s">
        <v>717</v>
      </c>
      <c r="C17492" s="5"/>
      <c r="D17492" s="5">
        <v>2018</v>
      </c>
      <c r="E17492" s="5" t="s">
        <v>732</v>
      </c>
      <c r="F17492" s="5" t="s">
        <v>722</v>
      </c>
      <c r="G17492" s="5">
        <v>-22.973434000000001</v>
      </c>
      <c r="H17492" s="5">
        <v>-42.020277999999998</v>
      </c>
      <c r="I17492" s="5" t="s">
        <v>55</v>
      </c>
      <c r="J17492" s="5" t="s">
        <v>2728</v>
      </c>
      <c r="K17492">
        <v>21</v>
      </c>
      <c r="N17492">
        <v>6</v>
      </c>
      <c r="O17492">
        <v>1.3475666669999999</v>
      </c>
      <c r="P17492">
        <v>0.69362509999999999</v>
      </c>
      <c r="R17492">
        <v>0.50567434600000005</v>
      </c>
      <c r="S17492">
        <v>8.4742799999999993E-2</v>
      </c>
    </row>
    <row r="17493" spans="1:19">
      <c r="A17493" s="5" t="s">
        <v>2980</v>
      </c>
      <c r="B17493" s="5" t="s">
        <v>717</v>
      </c>
      <c r="C17493" s="5"/>
      <c r="D17493" s="5">
        <v>2018</v>
      </c>
      <c r="E17493" s="5" t="s">
        <v>732</v>
      </c>
      <c r="F17493" s="5" t="s">
        <v>722</v>
      </c>
      <c r="G17493" s="5">
        <v>-22.973434000000001</v>
      </c>
      <c r="H17493" s="5">
        <v>-42.020277999999998</v>
      </c>
      <c r="I17493" s="5" t="s">
        <v>55</v>
      </c>
      <c r="J17493" s="5" t="s">
        <v>2728</v>
      </c>
      <c r="K17493">
        <v>27</v>
      </c>
      <c r="N17493">
        <v>2</v>
      </c>
      <c r="O17493">
        <v>1.327788889</v>
      </c>
      <c r="P17493">
        <v>0.74458219999999997</v>
      </c>
      <c r="R17493">
        <v>0.25891602200000002</v>
      </c>
      <c r="S17493">
        <v>0.29854476299999999</v>
      </c>
    </row>
    <row r="17494" spans="1:19">
      <c r="A17494" s="5" t="s">
        <v>2980</v>
      </c>
      <c r="B17494" s="5" t="s">
        <v>717</v>
      </c>
      <c r="C17494" s="5"/>
      <c r="D17494" s="5">
        <v>2018</v>
      </c>
      <c r="E17494" s="5" t="s">
        <v>732</v>
      </c>
      <c r="F17494" s="5" t="s">
        <v>722</v>
      </c>
      <c r="G17494" s="5">
        <v>-22.973434000000001</v>
      </c>
      <c r="H17494" s="5">
        <v>-42.020277999999998</v>
      </c>
      <c r="I17494" s="5" t="s">
        <v>55</v>
      </c>
      <c r="J17494" s="5" t="s">
        <v>2727</v>
      </c>
      <c r="K17494">
        <v>0</v>
      </c>
      <c r="N17494">
        <v>3</v>
      </c>
      <c r="O17494">
        <v>0.81036666700000004</v>
      </c>
      <c r="P17494">
        <v>1.7810840999999999</v>
      </c>
      <c r="R17494">
        <v>0.476469482</v>
      </c>
      <c r="S17494">
        <v>0.30546591099999998</v>
      </c>
    </row>
    <row r="17495" spans="1:19">
      <c r="A17495" s="5" t="s">
        <v>2980</v>
      </c>
      <c r="B17495" s="5" t="s">
        <v>717</v>
      </c>
      <c r="C17495" s="5"/>
      <c r="D17495" s="5">
        <v>2018</v>
      </c>
      <c r="E17495" s="5" t="s">
        <v>732</v>
      </c>
      <c r="F17495" s="5" t="s">
        <v>722</v>
      </c>
      <c r="G17495" s="5">
        <v>-22.973434000000001</v>
      </c>
      <c r="H17495" s="5">
        <v>-42.020277999999998</v>
      </c>
      <c r="I17495" s="5" t="s">
        <v>55</v>
      </c>
      <c r="J17495" s="5" t="s">
        <v>2727</v>
      </c>
      <c r="K17495">
        <v>3</v>
      </c>
      <c r="N17495">
        <v>6</v>
      </c>
      <c r="O17495">
        <v>1.080055556</v>
      </c>
      <c r="P17495">
        <v>1.1698356000000001</v>
      </c>
      <c r="R17495">
        <v>0.38985742899999998</v>
      </c>
      <c r="S17495">
        <v>0.131163102</v>
      </c>
    </row>
    <row r="17496" spans="1:19">
      <c r="A17496" s="5" t="s">
        <v>2980</v>
      </c>
      <c r="B17496" s="5" t="s">
        <v>717</v>
      </c>
      <c r="C17496" s="5"/>
      <c r="D17496" s="5">
        <v>2018</v>
      </c>
      <c r="E17496" s="5" t="s">
        <v>732</v>
      </c>
      <c r="F17496" s="5" t="s">
        <v>722</v>
      </c>
      <c r="G17496" s="5">
        <v>-22.973434000000001</v>
      </c>
      <c r="H17496" s="5">
        <v>-42.020277999999998</v>
      </c>
      <c r="I17496" s="5" t="s">
        <v>55</v>
      </c>
      <c r="J17496" s="5" t="s">
        <v>2727</v>
      </c>
      <c r="K17496">
        <v>9</v>
      </c>
      <c r="N17496">
        <v>6</v>
      </c>
      <c r="O17496">
        <v>1.2825555559999999</v>
      </c>
      <c r="P17496">
        <v>0.78995780000000004</v>
      </c>
      <c r="R17496">
        <v>0.37317683600000001</v>
      </c>
      <c r="S17496">
        <v>0.119493223</v>
      </c>
    </row>
    <row r="17497" spans="1:19">
      <c r="A17497" s="5" t="s">
        <v>2980</v>
      </c>
      <c r="B17497" s="5" t="s">
        <v>717</v>
      </c>
      <c r="C17497" s="5"/>
      <c r="D17497" s="5">
        <v>2018</v>
      </c>
      <c r="E17497" s="5" t="s">
        <v>732</v>
      </c>
      <c r="F17497" s="5" t="s">
        <v>722</v>
      </c>
      <c r="G17497" s="5">
        <v>-22.973434000000001</v>
      </c>
      <c r="H17497" s="5">
        <v>-42.020277999999998</v>
      </c>
      <c r="I17497" s="5" t="s">
        <v>55</v>
      </c>
      <c r="J17497" s="5" t="s">
        <v>2727</v>
      </c>
      <c r="K17497">
        <v>15</v>
      </c>
      <c r="N17497">
        <v>6</v>
      </c>
      <c r="O17497">
        <v>1.283622222</v>
      </c>
      <c r="P17497">
        <v>0.75319440000000004</v>
      </c>
      <c r="R17497">
        <v>0.24818857</v>
      </c>
      <c r="S17497">
        <v>0.120749012</v>
      </c>
    </row>
    <row r="17498" spans="1:19">
      <c r="A17498" s="5" t="s">
        <v>2980</v>
      </c>
      <c r="B17498" s="5" t="s">
        <v>717</v>
      </c>
      <c r="C17498" s="5"/>
      <c r="D17498" s="5">
        <v>2018</v>
      </c>
      <c r="E17498" s="5" t="s">
        <v>732</v>
      </c>
      <c r="F17498" s="5" t="s">
        <v>722</v>
      </c>
      <c r="G17498" s="5">
        <v>-22.973434000000001</v>
      </c>
      <c r="H17498" s="5">
        <v>-42.020277999999998</v>
      </c>
      <c r="I17498" s="5" t="s">
        <v>55</v>
      </c>
      <c r="J17498" s="5" t="s">
        <v>2727</v>
      </c>
      <c r="K17498">
        <v>21</v>
      </c>
      <c r="N17498">
        <v>6</v>
      </c>
      <c r="O17498">
        <v>1.295733333</v>
      </c>
      <c r="P17498">
        <v>0.77787379999999995</v>
      </c>
      <c r="R17498">
        <v>0.15501810199999999</v>
      </c>
      <c r="S17498">
        <v>0.241186399</v>
      </c>
    </row>
    <row r="17499" spans="1:19">
      <c r="A17499" s="5" t="s">
        <v>2980</v>
      </c>
      <c r="B17499" s="5" t="s">
        <v>717</v>
      </c>
      <c r="C17499" s="5"/>
      <c r="D17499" s="5">
        <v>2018</v>
      </c>
      <c r="E17499" s="5" t="s">
        <v>732</v>
      </c>
      <c r="F17499" s="5" t="s">
        <v>722</v>
      </c>
      <c r="G17499" s="5">
        <v>-22.973434000000001</v>
      </c>
      <c r="H17499" s="5">
        <v>-42.020277999999998</v>
      </c>
      <c r="I17499" s="5" t="s">
        <v>55</v>
      </c>
      <c r="J17499" s="5" t="s">
        <v>2727</v>
      </c>
      <c r="K17499">
        <v>27</v>
      </c>
      <c r="N17499">
        <v>6</v>
      </c>
      <c r="O17499">
        <v>1.3178444439999999</v>
      </c>
      <c r="P17499">
        <v>0.69970849999999996</v>
      </c>
      <c r="R17499">
        <v>0.205686863</v>
      </c>
      <c r="S17499">
        <v>0.31299537799999999</v>
      </c>
    </row>
    <row r="17500" spans="1:19">
      <c r="A17500" s="5" t="s">
        <v>2980</v>
      </c>
      <c r="B17500" s="5" t="s">
        <v>717</v>
      </c>
      <c r="C17500" s="5"/>
      <c r="D17500" s="5">
        <v>2018</v>
      </c>
      <c r="E17500" s="5" t="s">
        <v>732</v>
      </c>
      <c r="F17500" s="5" t="s">
        <v>722</v>
      </c>
      <c r="G17500" s="5">
        <v>-22.973434000000001</v>
      </c>
      <c r="H17500" s="5">
        <v>-42.020277999999998</v>
      </c>
      <c r="I17500" s="5" t="s">
        <v>55</v>
      </c>
      <c r="J17500" s="5" t="s">
        <v>2727</v>
      </c>
      <c r="K17500">
        <v>33</v>
      </c>
      <c r="N17500">
        <v>6</v>
      </c>
      <c r="O17500">
        <v>1.359822222</v>
      </c>
      <c r="P17500">
        <v>0.75176030000000005</v>
      </c>
      <c r="R17500">
        <v>0.18652433800000001</v>
      </c>
      <c r="S17500">
        <v>0.292156005</v>
      </c>
    </row>
    <row r="17501" spans="1:19">
      <c r="A17501" s="5" t="s">
        <v>2980</v>
      </c>
      <c r="B17501" s="5" t="s">
        <v>717</v>
      </c>
      <c r="C17501" s="5"/>
      <c r="D17501" s="5">
        <v>2018</v>
      </c>
      <c r="E17501" s="5" t="s">
        <v>732</v>
      </c>
      <c r="F17501" s="5" t="s">
        <v>722</v>
      </c>
      <c r="G17501" s="5">
        <v>-22.973434000000001</v>
      </c>
      <c r="H17501" s="5">
        <v>-42.020277999999998</v>
      </c>
      <c r="I17501" s="5" t="s">
        <v>55</v>
      </c>
      <c r="J17501" s="5" t="s">
        <v>2727</v>
      </c>
      <c r="K17501">
        <v>39</v>
      </c>
      <c r="N17501">
        <v>2</v>
      </c>
      <c r="O17501">
        <v>1.0759777779999999</v>
      </c>
      <c r="P17501">
        <v>0.81448969999999998</v>
      </c>
      <c r="R17501">
        <v>0.230885855</v>
      </c>
      <c r="S17501">
        <v>0.331767329</v>
      </c>
    </row>
    <row r="17502" spans="1:19">
      <c r="A17502" s="5" t="s">
        <v>2980</v>
      </c>
      <c r="B17502" s="5" t="s">
        <v>717</v>
      </c>
      <c r="C17502" s="5"/>
      <c r="D17502" s="5">
        <v>2018</v>
      </c>
      <c r="E17502" s="5" t="s">
        <v>731</v>
      </c>
      <c r="F17502" s="5" t="s">
        <v>722</v>
      </c>
      <c r="G17502" s="5">
        <v>-22.881841000000001</v>
      </c>
      <c r="H17502" s="5">
        <v>-42.002751000000004</v>
      </c>
      <c r="I17502" s="5" t="s">
        <v>55</v>
      </c>
      <c r="J17502" s="5" t="s">
        <v>2728</v>
      </c>
      <c r="K17502">
        <v>0</v>
      </c>
      <c r="N17502">
        <v>3</v>
      </c>
      <c r="O17502">
        <v>0.866511111</v>
      </c>
      <c r="P17502">
        <v>0.86541970000000001</v>
      </c>
      <c r="R17502">
        <v>0.53645100499999998</v>
      </c>
      <c r="S17502">
        <v>0.491215921</v>
      </c>
    </row>
    <row r="17503" spans="1:19">
      <c r="A17503" s="5" t="s">
        <v>2980</v>
      </c>
      <c r="B17503" s="5" t="s">
        <v>717</v>
      </c>
      <c r="C17503" s="5"/>
      <c r="D17503" s="5">
        <v>2018</v>
      </c>
      <c r="E17503" s="5" t="s">
        <v>731</v>
      </c>
      <c r="F17503" s="5" t="s">
        <v>722</v>
      </c>
      <c r="G17503" s="5">
        <v>-22.881841000000001</v>
      </c>
      <c r="H17503" s="5">
        <v>-42.002751000000004</v>
      </c>
      <c r="I17503" s="5" t="s">
        <v>55</v>
      </c>
      <c r="J17503" s="5" t="s">
        <v>2728</v>
      </c>
      <c r="K17503">
        <v>3</v>
      </c>
      <c r="N17503">
        <v>9</v>
      </c>
      <c r="O17503">
        <v>1.406722222</v>
      </c>
      <c r="P17503">
        <v>0.54439400000000004</v>
      </c>
      <c r="R17503">
        <v>0.70178767399999997</v>
      </c>
      <c r="S17503">
        <v>0.119890368</v>
      </c>
    </row>
    <row r="17504" spans="1:19">
      <c r="A17504" s="5" t="s">
        <v>2980</v>
      </c>
      <c r="B17504" s="5" t="s">
        <v>717</v>
      </c>
      <c r="C17504" s="5"/>
      <c r="D17504" s="5">
        <v>2018</v>
      </c>
      <c r="E17504" s="5" t="s">
        <v>731</v>
      </c>
      <c r="F17504" s="5" t="s">
        <v>722</v>
      </c>
      <c r="G17504" s="5">
        <v>-22.881841000000001</v>
      </c>
      <c r="H17504" s="5">
        <v>-42.002751000000004</v>
      </c>
      <c r="I17504" s="5" t="s">
        <v>55</v>
      </c>
      <c r="J17504" s="5" t="s">
        <v>2728</v>
      </c>
      <c r="K17504">
        <v>12</v>
      </c>
      <c r="N17504">
        <v>9</v>
      </c>
      <c r="O17504">
        <v>1.4423555560000001</v>
      </c>
      <c r="P17504">
        <v>0.56957729999999995</v>
      </c>
      <c r="R17504">
        <v>0.36502692399999997</v>
      </c>
      <c r="S17504">
        <v>0.20404728999999999</v>
      </c>
    </row>
    <row r="17505" spans="1:19">
      <c r="A17505" s="5" t="s">
        <v>2980</v>
      </c>
      <c r="B17505" s="5" t="s">
        <v>717</v>
      </c>
      <c r="C17505" s="5"/>
      <c r="D17505" s="5">
        <v>2018</v>
      </c>
      <c r="E17505" s="5" t="s">
        <v>731</v>
      </c>
      <c r="F17505" s="5" t="s">
        <v>722</v>
      </c>
      <c r="G17505" s="5">
        <v>-22.881841000000001</v>
      </c>
      <c r="H17505" s="5">
        <v>-42.002751000000004</v>
      </c>
      <c r="I17505" s="5" t="s">
        <v>55</v>
      </c>
      <c r="J17505" s="5" t="s">
        <v>2728</v>
      </c>
      <c r="K17505">
        <v>21</v>
      </c>
      <c r="N17505">
        <v>9</v>
      </c>
      <c r="O17505">
        <v>1.3824000000000001</v>
      </c>
      <c r="P17505">
        <v>0.42754900000000001</v>
      </c>
      <c r="R17505">
        <v>0.117675605</v>
      </c>
      <c r="S17505">
        <v>0.59955227099999997</v>
      </c>
    </row>
    <row r="17506" spans="1:19">
      <c r="A17506" s="5" t="s">
        <v>2980</v>
      </c>
      <c r="B17506" s="5" t="s">
        <v>717</v>
      </c>
      <c r="C17506" s="5"/>
      <c r="D17506" s="5">
        <v>2018</v>
      </c>
      <c r="E17506" s="5" t="s">
        <v>731</v>
      </c>
      <c r="F17506" s="5" t="s">
        <v>722</v>
      </c>
      <c r="G17506" s="5">
        <v>-22.881841000000001</v>
      </c>
      <c r="H17506" s="5">
        <v>-42.002751000000004</v>
      </c>
      <c r="I17506" s="5" t="s">
        <v>55</v>
      </c>
      <c r="J17506" s="5" t="s">
        <v>2728</v>
      </c>
      <c r="K17506">
        <v>30</v>
      </c>
      <c r="N17506">
        <v>9</v>
      </c>
      <c r="O17506">
        <v>1.260911111</v>
      </c>
      <c r="P17506">
        <v>0.39864169999999999</v>
      </c>
      <c r="R17506">
        <v>0.150310848</v>
      </c>
      <c r="S17506">
        <v>0.30899440900000003</v>
      </c>
    </row>
    <row r="17507" spans="1:19">
      <c r="A17507" s="5" t="s">
        <v>2980</v>
      </c>
      <c r="B17507" s="5" t="s">
        <v>717</v>
      </c>
      <c r="C17507" s="5"/>
      <c r="D17507" s="5">
        <v>2018</v>
      </c>
      <c r="E17507" s="5" t="s">
        <v>731</v>
      </c>
      <c r="F17507" s="5" t="s">
        <v>722</v>
      </c>
      <c r="G17507" s="5">
        <v>-22.881841000000001</v>
      </c>
      <c r="H17507" s="5">
        <v>-42.002751000000004</v>
      </c>
      <c r="I17507" s="5" t="s">
        <v>55</v>
      </c>
      <c r="J17507" s="5" t="s">
        <v>2728</v>
      </c>
      <c r="K17507">
        <v>39</v>
      </c>
      <c r="N17507">
        <v>9</v>
      </c>
      <c r="O17507">
        <v>1.347777778</v>
      </c>
      <c r="P17507">
        <v>0.38311050000000002</v>
      </c>
      <c r="R17507">
        <v>0.31728894800000002</v>
      </c>
      <c r="S17507">
        <v>0.26656149600000001</v>
      </c>
    </row>
    <row r="17508" spans="1:19">
      <c r="A17508" s="5" t="s">
        <v>2980</v>
      </c>
      <c r="B17508" s="5" t="s">
        <v>717</v>
      </c>
      <c r="C17508" s="5"/>
      <c r="D17508" s="5">
        <v>2018</v>
      </c>
      <c r="E17508" s="5" t="s">
        <v>731</v>
      </c>
      <c r="F17508" s="5" t="s">
        <v>722</v>
      </c>
      <c r="G17508" s="5">
        <v>-22.881841000000001</v>
      </c>
      <c r="H17508" s="5">
        <v>-42.002751000000004</v>
      </c>
      <c r="I17508" s="5" t="s">
        <v>55</v>
      </c>
      <c r="J17508" s="5" t="s">
        <v>2728</v>
      </c>
      <c r="K17508">
        <v>48</v>
      </c>
      <c r="N17508">
        <v>9</v>
      </c>
      <c r="O17508">
        <v>1.4344666669999999</v>
      </c>
      <c r="P17508">
        <v>0.44328119999999999</v>
      </c>
      <c r="R17508">
        <v>0.19916798299999999</v>
      </c>
      <c r="S17508">
        <v>0.22629664699999999</v>
      </c>
    </row>
    <row r="17509" spans="1:19">
      <c r="A17509" s="5" t="s">
        <v>2980</v>
      </c>
      <c r="B17509" s="5" t="s">
        <v>717</v>
      </c>
      <c r="C17509" s="5"/>
      <c r="D17509" s="5">
        <v>2018</v>
      </c>
      <c r="E17509" s="5" t="s">
        <v>731</v>
      </c>
      <c r="F17509" s="5" t="s">
        <v>722</v>
      </c>
      <c r="G17509" s="5">
        <v>-22.881841000000001</v>
      </c>
      <c r="H17509" s="5">
        <v>-42.002751000000004</v>
      </c>
      <c r="I17509" s="5" t="s">
        <v>55</v>
      </c>
      <c r="J17509" s="5" t="s">
        <v>2728</v>
      </c>
      <c r="K17509">
        <v>57</v>
      </c>
      <c r="N17509">
        <v>9</v>
      </c>
      <c r="O17509">
        <v>1.3398111109999999</v>
      </c>
      <c r="P17509">
        <v>0.64252469999999995</v>
      </c>
      <c r="R17509">
        <v>0.114021126</v>
      </c>
      <c r="S17509">
        <v>0.26237052399999999</v>
      </c>
    </row>
    <row r="17510" spans="1:19">
      <c r="A17510" s="5" t="s">
        <v>2980</v>
      </c>
      <c r="B17510" s="5" t="s">
        <v>717</v>
      </c>
      <c r="C17510" s="5"/>
      <c r="D17510" s="5">
        <v>2018</v>
      </c>
      <c r="E17510" s="5" t="s">
        <v>731</v>
      </c>
      <c r="F17510" s="5" t="s">
        <v>722</v>
      </c>
      <c r="G17510" s="5">
        <v>-22.881841000000001</v>
      </c>
      <c r="H17510" s="5">
        <v>-42.002751000000004</v>
      </c>
      <c r="I17510" s="5" t="s">
        <v>55</v>
      </c>
      <c r="J17510" s="5" t="s">
        <v>2728</v>
      </c>
      <c r="K17510">
        <v>66</v>
      </c>
      <c r="N17510">
        <v>12</v>
      </c>
      <c r="O17510">
        <v>1.2338111110000001</v>
      </c>
      <c r="P17510">
        <v>0.56718349999999995</v>
      </c>
      <c r="R17510">
        <v>0.147944838</v>
      </c>
      <c r="S17510">
        <v>0.100665748</v>
      </c>
    </row>
    <row r="17511" spans="1:19">
      <c r="A17511" s="5" t="s">
        <v>2980</v>
      </c>
      <c r="B17511" s="5" t="s">
        <v>717</v>
      </c>
      <c r="C17511" s="5"/>
      <c r="D17511" s="5">
        <v>2018</v>
      </c>
      <c r="E17511" s="5" t="s">
        <v>731</v>
      </c>
      <c r="F17511" s="5" t="s">
        <v>722</v>
      </c>
      <c r="G17511" s="5">
        <v>-22.881841000000001</v>
      </c>
      <c r="H17511" s="5">
        <v>-42.002751000000004</v>
      </c>
      <c r="I17511" s="5" t="s">
        <v>55</v>
      </c>
      <c r="J17511" s="5" t="s">
        <v>2728</v>
      </c>
      <c r="K17511">
        <v>78</v>
      </c>
      <c r="N17511">
        <v>2</v>
      </c>
      <c r="O17511">
        <v>1.293077778</v>
      </c>
      <c r="P17511">
        <v>0.51831780000000005</v>
      </c>
      <c r="R17511">
        <v>0.20140618099999999</v>
      </c>
      <c r="S17511">
        <v>0</v>
      </c>
    </row>
    <row r="17512" spans="1:19">
      <c r="A17512" s="5" t="s">
        <v>2980</v>
      </c>
      <c r="B17512" s="5" t="s">
        <v>717</v>
      </c>
      <c r="C17512" s="5"/>
      <c r="D17512" s="5">
        <v>2018</v>
      </c>
      <c r="E17512" s="5" t="s">
        <v>731</v>
      </c>
      <c r="F17512" s="5" t="s">
        <v>722</v>
      </c>
      <c r="G17512" s="5">
        <v>-22.881841000000001</v>
      </c>
      <c r="H17512" s="5">
        <v>-42.002751000000004</v>
      </c>
      <c r="I17512" s="5" t="s">
        <v>55</v>
      </c>
      <c r="J17512" s="5" t="s">
        <v>2727</v>
      </c>
      <c r="K17512">
        <v>0</v>
      </c>
      <c r="N17512">
        <v>3</v>
      </c>
      <c r="O17512">
        <v>1.1587444440000001</v>
      </c>
      <c r="P17512">
        <v>0.9526559</v>
      </c>
      <c r="R17512">
        <v>4.8333144000000001E-2</v>
      </c>
      <c r="S17512">
        <v>0.53485485300000002</v>
      </c>
    </row>
    <row r="17513" spans="1:19">
      <c r="A17513" s="5" t="s">
        <v>2980</v>
      </c>
      <c r="B17513" s="5" t="s">
        <v>717</v>
      </c>
      <c r="C17513" s="5"/>
      <c r="D17513" s="5">
        <v>2018</v>
      </c>
      <c r="E17513" s="5" t="s">
        <v>731</v>
      </c>
      <c r="F17513" s="5" t="s">
        <v>722</v>
      </c>
      <c r="G17513" s="5">
        <v>-22.881841000000001</v>
      </c>
      <c r="H17513" s="5">
        <v>-42.002751000000004</v>
      </c>
      <c r="I17513" s="5" t="s">
        <v>55</v>
      </c>
      <c r="J17513" s="5" t="s">
        <v>2727</v>
      </c>
      <c r="K17513">
        <v>3</v>
      </c>
      <c r="N17513">
        <v>9</v>
      </c>
      <c r="O17513">
        <v>1.366188889</v>
      </c>
      <c r="P17513">
        <v>0.65572140000000001</v>
      </c>
      <c r="R17513">
        <v>0.28728336700000001</v>
      </c>
      <c r="S17513">
        <v>0.121803099</v>
      </c>
    </row>
    <row r="17514" spans="1:19">
      <c r="A17514" s="5" t="s">
        <v>2980</v>
      </c>
      <c r="B17514" s="5" t="s">
        <v>717</v>
      </c>
      <c r="C17514" s="5"/>
      <c r="D17514" s="5">
        <v>2018</v>
      </c>
      <c r="E17514" s="5" t="s">
        <v>731</v>
      </c>
      <c r="F17514" s="5" t="s">
        <v>722</v>
      </c>
      <c r="G17514" s="5">
        <v>-22.881841000000001</v>
      </c>
      <c r="H17514" s="5">
        <v>-42.002751000000004</v>
      </c>
      <c r="I17514" s="5" t="s">
        <v>55</v>
      </c>
      <c r="J17514" s="5" t="s">
        <v>2727</v>
      </c>
      <c r="K17514">
        <v>12</v>
      </c>
      <c r="N17514">
        <v>9</v>
      </c>
      <c r="O17514">
        <v>1.330944444</v>
      </c>
      <c r="P17514">
        <v>0.67442299999999999</v>
      </c>
      <c r="R17514">
        <v>0.27265698199999999</v>
      </c>
      <c r="S17514">
        <v>6.3428099000000002E-2</v>
      </c>
    </row>
    <row r="17515" spans="1:19">
      <c r="A17515" s="5" t="s">
        <v>2980</v>
      </c>
      <c r="B17515" s="5" t="s">
        <v>717</v>
      </c>
      <c r="C17515" s="5"/>
      <c r="D17515" s="5">
        <v>2018</v>
      </c>
      <c r="E17515" s="5" t="s">
        <v>731</v>
      </c>
      <c r="F17515" s="5" t="s">
        <v>722</v>
      </c>
      <c r="G17515" s="5">
        <v>-22.881841000000001</v>
      </c>
      <c r="H17515" s="5">
        <v>-42.002751000000004</v>
      </c>
      <c r="I17515" s="5" t="s">
        <v>55</v>
      </c>
      <c r="J17515" s="5" t="s">
        <v>2727</v>
      </c>
      <c r="K17515">
        <v>21</v>
      </c>
      <c r="N17515">
        <v>9</v>
      </c>
      <c r="O17515">
        <v>1.273955556</v>
      </c>
      <c r="P17515">
        <v>0.52973749999999997</v>
      </c>
      <c r="R17515">
        <v>0.181683817</v>
      </c>
      <c r="S17515">
        <v>3.3896258999999998E-2</v>
      </c>
    </row>
    <row r="17516" spans="1:19">
      <c r="A17516" s="5" t="s">
        <v>2980</v>
      </c>
      <c r="B17516" s="5" t="s">
        <v>717</v>
      </c>
      <c r="C17516" s="5"/>
      <c r="D17516" s="5">
        <v>2018</v>
      </c>
      <c r="E17516" s="5" t="s">
        <v>731</v>
      </c>
      <c r="F17516" s="5" t="s">
        <v>722</v>
      </c>
      <c r="G17516" s="5">
        <v>-22.881841000000001</v>
      </c>
      <c r="H17516" s="5">
        <v>-42.002751000000004</v>
      </c>
      <c r="I17516" s="5" t="s">
        <v>55</v>
      </c>
      <c r="J17516" s="5" t="s">
        <v>2727</v>
      </c>
      <c r="K17516">
        <v>30</v>
      </c>
      <c r="N17516">
        <v>9</v>
      </c>
      <c r="O17516">
        <v>1.3515666669999999</v>
      </c>
      <c r="P17516">
        <v>0.49802160000000001</v>
      </c>
      <c r="R17516">
        <v>0.120108329</v>
      </c>
      <c r="S17516">
        <v>0</v>
      </c>
    </row>
    <row r="17517" spans="1:19">
      <c r="A17517" s="5" t="s">
        <v>2980</v>
      </c>
      <c r="B17517" s="5" t="s">
        <v>717</v>
      </c>
      <c r="C17517" s="5"/>
      <c r="D17517" s="5">
        <v>2018</v>
      </c>
      <c r="E17517" s="5" t="s">
        <v>731</v>
      </c>
      <c r="F17517" s="5" t="s">
        <v>722</v>
      </c>
      <c r="G17517" s="5">
        <v>-22.881841000000001</v>
      </c>
      <c r="H17517" s="5">
        <v>-42.002751000000004</v>
      </c>
      <c r="I17517" s="5" t="s">
        <v>55</v>
      </c>
      <c r="J17517" s="5" t="s">
        <v>2727</v>
      </c>
      <c r="K17517">
        <v>39</v>
      </c>
      <c r="N17517">
        <v>18</v>
      </c>
      <c r="O17517">
        <v>1.3456333330000001</v>
      </c>
      <c r="P17517">
        <v>0.46515489999999998</v>
      </c>
      <c r="R17517">
        <v>5.5816553999999997E-2</v>
      </c>
      <c r="S17517">
        <v>0</v>
      </c>
    </row>
    <row r="17518" spans="1:19">
      <c r="A17518" s="5" t="s">
        <v>2980</v>
      </c>
      <c r="B17518" s="5" t="s">
        <v>717</v>
      </c>
      <c r="C17518" s="5"/>
      <c r="D17518" s="5">
        <v>2018</v>
      </c>
      <c r="E17518" s="5" t="s">
        <v>731</v>
      </c>
      <c r="F17518" s="5" t="s">
        <v>722</v>
      </c>
      <c r="G17518" s="5">
        <v>-22.881841000000001</v>
      </c>
      <c r="H17518" s="5">
        <v>-42.002751000000004</v>
      </c>
      <c r="I17518" s="5" t="s">
        <v>55</v>
      </c>
      <c r="J17518" s="5" t="s">
        <v>2727</v>
      </c>
      <c r="K17518">
        <v>57</v>
      </c>
      <c r="N17518">
        <v>9</v>
      </c>
      <c r="O17518">
        <v>1.346855556</v>
      </c>
      <c r="P17518">
        <v>0.67269049999999997</v>
      </c>
      <c r="R17518">
        <v>0.26241919400000002</v>
      </c>
      <c r="S17518">
        <v>0</v>
      </c>
    </row>
    <row r="17519" spans="1:19">
      <c r="A17519" s="5" t="s">
        <v>2980</v>
      </c>
      <c r="B17519" s="5" t="s">
        <v>717</v>
      </c>
      <c r="C17519" s="5"/>
      <c r="D17519" s="5">
        <v>2018</v>
      </c>
      <c r="E17519" s="5" t="s">
        <v>731</v>
      </c>
      <c r="F17519" s="5" t="s">
        <v>722</v>
      </c>
      <c r="G17519" s="5">
        <v>-22.881841000000001</v>
      </c>
      <c r="H17519" s="5">
        <v>-42.002751000000004</v>
      </c>
      <c r="I17519" s="5" t="s">
        <v>55</v>
      </c>
      <c r="J17519" s="5" t="s">
        <v>2727</v>
      </c>
      <c r="K17519">
        <v>66</v>
      </c>
      <c r="N17519">
        <v>12</v>
      </c>
      <c r="O17519">
        <v>1.3499666669999999</v>
      </c>
      <c r="P17519">
        <v>0.57505949999999995</v>
      </c>
      <c r="R17519">
        <v>0.19773654600000001</v>
      </c>
      <c r="S17519">
        <v>0</v>
      </c>
    </row>
    <row r="17520" spans="1:19">
      <c r="A17520" s="5" t="s">
        <v>2980</v>
      </c>
      <c r="B17520" s="5" t="s">
        <v>717</v>
      </c>
      <c r="C17520" s="5"/>
      <c r="D17520" s="5">
        <v>2018</v>
      </c>
      <c r="E17520" s="5" t="s">
        <v>731</v>
      </c>
      <c r="F17520" s="5" t="s">
        <v>722</v>
      </c>
      <c r="G17520" s="5">
        <v>-22.881841000000001</v>
      </c>
      <c r="H17520" s="5">
        <v>-42.002751000000004</v>
      </c>
      <c r="I17520" s="5" t="s">
        <v>55</v>
      </c>
      <c r="J17520" s="5" t="s">
        <v>2727</v>
      </c>
      <c r="K17520">
        <v>78</v>
      </c>
      <c r="N17520">
        <v>12</v>
      </c>
      <c r="O17520">
        <v>1.3770222219999999</v>
      </c>
      <c r="P17520">
        <v>0.71530280000000002</v>
      </c>
      <c r="R17520">
        <v>5.0018636999999998E-2</v>
      </c>
      <c r="S17520">
        <v>0.79369148700000003</v>
      </c>
    </row>
    <row r="17521" spans="1:19">
      <c r="A17521" s="5" t="s">
        <v>2980</v>
      </c>
      <c r="B17521" s="5" t="s">
        <v>717</v>
      </c>
      <c r="C17521" s="5"/>
      <c r="D17521" s="5">
        <v>2018</v>
      </c>
      <c r="E17521" s="5" t="s">
        <v>731</v>
      </c>
      <c r="F17521" s="5" t="s">
        <v>722</v>
      </c>
      <c r="G17521" s="5">
        <v>-22.881841000000001</v>
      </c>
      <c r="H17521" s="5">
        <v>-42.002751000000004</v>
      </c>
      <c r="I17521" s="5" t="s">
        <v>55</v>
      </c>
      <c r="J17521" s="5" t="s">
        <v>2727</v>
      </c>
      <c r="K17521">
        <v>90</v>
      </c>
      <c r="N17521">
        <v>2</v>
      </c>
      <c r="O17521">
        <v>1.3637666669999999</v>
      </c>
      <c r="P17521">
        <v>0.5933351</v>
      </c>
      <c r="R17521">
        <v>0.24681399800000001</v>
      </c>
      <c r="S17521">
        <v>0</v>
      </c>
    </row>
    <row r="17522" spans="1:19">
      <c r="A17522" s="5" t="s">
        <v>2980</v>
      </c>
      <c r="B17522" s="5" t="s">
        <v>717</v>
      </c>
      <c r="C17522" s="5"/>
      <c r="D17522" s="5">
        <v>2018</v>
      </c>
      <c r="E17522" s="5" t="s">
        <v>730</v>
      </c>
      <c r="F17522" s="5" t="s">
        <v>722</v>
      </c>
      <c r="G17522" s="5">
        <v>-22.878931999999999</v>
      </c>
      <c r="H17522" s="5">
        <v>-42.003653</v>
      </c>
      <c r="I17522" s="5" t="s">
        <v>55</v>
      </c>
      <c r="J17522" s="5" t="s">
        <v>2728</v>
      </c>
      <c r="K17522">
        <v>0</v>
      </c>
      <c r="N17522">
        <v>3</v>
      </c>
      <c r="O17522">
        <v>1.1103666670000001</v>
      </c>
      <c r="P17522">
        <v>0.78171270000000004</v>
      </c>
      <c r="R17522">
        <v>0.191845134</v>
      </c>
      <c r="S17522">
        <v>0</v>
      </c>
    </row>
    <row r="17523" spans="1:19">
      <c r="A17523" s="5" t="s">
        <v>2980</v>
      </c>
      <c r="B17523" s="5" t="s">
        <v>717</v>
      </c>
      <c r="C17523" s="5"/>
      <c r="D17523" s="5">
        <v>2018</v>
      </c>
      <c r="E17523" s="5" t="s">
        <v>730</v>
      </c>
      <c r="F17523" s="5" t="s">
        <v>722</v>
      </c>
      <c r="G17523" s="5">
        <v>-22.878931999999999</v>
      </c>
      <c r="H17523" s="5">
        <v>-42.003653</v>
      </c>
      <c r="I17523" s="5" t="s">
        <v>55</v>
      </c>
      <c r="J17523" s="5" t="s">
        <v>2728</v>
      </c>
      <c r="K17523">
        <v>3</v>
      </c>
      <c r="N17523">
        <v>9</v>
      </c>
      <c r="O17523">
        <v>0.95492222199999999</v>
      </c>
      <c r="P17523">
        <v>1.8216102000000001</v>
      </c>
      <c r="R17523">
        <v>0.76345604700000003</v>
      </c>
      <c r="S17523">
        <v>0</v>
      </c>
    </row>
    <row r="17524" spans="1:19">
      <c r="A17524" s="5" t="s">
        <v>2980</v>
      </c>
      <c r="B17524" s="5" t="s">
        <v>717</v>
      </c>
      <c r="C17524" s="5"/>
      <c r="D17524" s="5">
        <v>2018</v>
      </c>
      <c r="E17524" s="5" t="s">
        <v>730</v>
      </c>
      <c r="F17524" s="5" t="s">
        <v>722</v>
      </c>
      <c r="G17524" s="5">
        <v>-22.878931999999999</v>
      </c>
      <c r="H17524" s="5">
        <v>-42.003653</v>
      </c>
      <c r="I17524" s="5" t="s">
        <v>55</v>
      </c>
      <c r="J17524" s="5" t="s">
        <v>2728</v>
      </c>
      <c r="K17524">
        <v>12</v>
      </c>
      <c r="N17524">
        <v>9</v>
      </c>
      <c r="O17524">
        <v>1.2024555560000001</v>
      </c>
      <c r="P17524">
        <v>1.1106655000000001</v>
      </c>
      <c r="R17524">
        <v>0.69053483000000004</v>
      </c>
      <c r="S17524">
        <v>0</v>
      </c>
    </row>
    <row r="17525" spans="1:19">
      <c r="A17525" s="5" t="s">
        <v>2980</v>
      </c>
      <c r="B17525" s="5" t="s">
        <v>717</v>
      </c>
      <c r="C17525" s="5"/>
      <c r="D17525" s="5">
        <v>2018</v>
      </c>
      <c r="E17525" s="5" t="s">
        <v>730</v>
      </c>
      <c r="F17525" s="5" t="s">
        <v>722</v>
      </c>
      <c r="G17525" s="5">
        <v>-22.878931999999999</v>
      </c>
      <c r="H17525" s="5">
        <v>-42.003653</v>
      </c>
      <c r="I17525" s="5" t="s">
        <v>55</v>
      </c>
      <c r="J17525" s="5" t="s">
        <v>2728</v>
      </c>
      <c r="K17525">
        <v>21</v>
      </c>
      <c r="N17525">
        <v>9</v>
      </c>
      <c r="O17525">
        <v>1.354766667</v>
      </c>
      <c r="P17525">
        <v>1.2167486000000001</v>
      </c>
      <c r="R17525">
        <v>0.384783447</v>
      </c>
      <c r="S17525">
        <v>0</v>
      </c>
    </row>
    <row r="17526" spans="1:19">
      <c r="A17526" s="5" t="s">
        <v>2980</v>
      </c>
      <c r="B17526" s="5" t="s">
        <v>717</v>
      </c>
      <c r="C17526" s="5"/>
      <c r="D17526" s="5">
        <v>2018</v>
      </c>
      <c r="E17526" s="5" t="s">
        <v>730</v>
      </c>
      <c r="F17526" s="5" t="s">
        <v>722</v>
      </c>
      <c r="G17526" s="5">
        <v>-22.878931999999999</v>
      </c>
      <c r="H17526" s="5">
        <v>-42.003653</v>
      </c>
      <c r="I17526" s="5" t="s">
        <v>55</v>
      </c>
      <c r="J17526" s="5" t="s">
        <v>2728</v>
      </c>
      <c r="K17526">
        <v>30</v>
      </c>
      <c r="N17526">
        <v>12</v>
      </c>
      <c r="O17526">
        <v>1.3741555560000001</v>
      </c>
      <c r="P17526">
        <v>0.95170549999999998</v>
      </c>
      <c r="R17526">
        <v>0.56489241099999998</v>
      </c>
      <c r="S17526">
        <v>0</v>
      </c>
    </row>
    <row r="17527" spans="1:19">
      <c r="A17527" s="5" t="s">
        <v>2980</v>
      </c>
      <c r="B17527" s="5" t="s">
        <v>717</v>
      </c>
      <c r="C17527" s="5"/>
      <c r="D17527" s="5">
        <v>2018</v>
      </c>
      <c r="E17527" s="5" t="s">
        <v>730</v>
      </c>
      <c r="F17527" s="5" t="s">
        <v>722</v>
      </c>
      <c r="G17527" s="5">
        <v>-22.878931999999999</v>
      </c>
      <c r="H17527" s="5">
        <v>-42.003653</v>
      </c>
      <c r="I17527" s="5" t="s">
        <v>55</v>
      </c>
      <c r="J17527" s="5" t="s">
        <v>2728</v>
      </c>
      <c r="K17527">
        <v>42</v>
      </c>
      <c r="N17527">
        <v>12</v>
      </c>
      <c r="O17527">
        <v>1.3659666669999999</v>
      </c>
      <c r="P17527">
        <v>0.73107889999999998</v>
      </c>
      <c r="R17527">
        <v>0.33556228900000001</v>
      </c>
      <c r="S17527">
        <v>0</v>
      </c>
    </row>
    <row r="17528" spans="1:19">
      <c r="A17528" s="5" t="s">
        <v>2980</v>
      </c>
      <c r="B17528" s="5" t="s">
        <v>717</v>
      </c>
      <c r="C17528" s="5"/>
      <c r="D17528" s="5">
        <v>2018</v>
      </c>
      <c r="E17528" s="5" t="s">
        <v>730</v>
      </c>
      <c r="F17528" s="5" t="s">
        <v>722</v>
      </c>
      <c r="G17528" s="5">
        <v>-22.878931999999999</v>
      </c>
      <c r="H17528" s="5">
        <v>-42.003653</v>
      </c>
      <c r="I17528" s="5" t="s">
        <v>55</v>
      </c>
      <c r="J17528" s="5" t="s">
        <v>2728</v>
      </c>
      <c r="K17528">
        <v>54</v>
      </c>
      <c r="N17528">
        <v>12</v>
      </c>
      <c r="O17528">
        <v>1.3654555559999999</v>
      </c>
      <c r="P17528">
        <v>0.56545009999999996</v>
      </c>
      <c r="R17528">
        <v>0.54348730999999995</v>
      </c>
      <c r="S17528">
        <v>0</v>
      </c>
    </row>
    <row r="17529" spans="1:19">
      <c r="A17529" s="5" t="s">
        <v>2980</v>
      </c>
      <c r="B17529" s="5" t="s">
        <v>717</v>
      </c>
      <c r="C17529" s="5"/>
      <c r="D17529" s="5">
        <v>2018</v>
      </c>
      <c r="E17529" s="5" t="s">
        <v>730</v>
      </c>
      <c r="F17529" s="5" t="s">
        <v>722</v>
      </c>
      <c r="G17529" s="5">
        <v>-22.878931999999999</v>
      </c>
      <c r="H17529" s="5">
        <v>-42.003653</v>
      </c>
      <c r="I17529" s="5" t="s">
        <v>55</v>
      </c>
      <c r="J17529" s="5" t="s">
        <v>2728</v>
      </c>
      <c r="K17529">
        <v>66</v>
      </c>
      <c r="N17529">
        <v>12</v>
      </c>
      <c r="O17529">
        <v>1.409033333</v>
      </c>
      <c r="P17529">
        <v>0.4776802</v>
      </c>
      <c r="R17529">
        <v>9.0505215E-2</v>
      </c>
      <c r="S17529">
        <v>8.8347625999999999E-2</v>
      </c>
    </row>
    <row r="17530" spans="1:19">
      <c r="A17530" s="5" t="s">
        <v>2980</v>
      </c>
      <c r="B17530" s="5" t="s">
        <v>717</v>
      </c>
      <c r="C17530" s="5"/>
      <c r="D17530" s="5">
        <v>2018</v>
      </c>
      <c r="E17530" s="5" t="s">
        <v>730</v>
      </c>
      <c r="F17530" s="5" t="s">
        <v>722</v>
      </c>
      <c r="G17530" s="5">
        <v>-22.878931999999999</v>
      </c>
      <c r="H17530" s="5">
        <v>-42.003653</v>
      </c>
      <c r="I17530" s="5" t="s">
        <v>55</v>
      </c>
      <c r="J17530" s="5" t="s">
        <v>2728</v>
      </c>
      <c r="K17530">
        <v>78</v>
      </c>
      <c r="N17530">
        <v>12</v>
      </c>
      <c r="O17530">
        <v>1.349677778</v>
      </c>
      <c r="P17530">
        <v>0.56700709999999999</v>
      </c>
      <c r="R17530">
        <v>0.22001157299999999</v>
      </c>
      <c r="S17530">
        <v>3.9631356E-2</v>
      </c>
    </row>
    <row r="17531" spans="1:19">
      <c r="A17531" s="5" t="s">
        <v>2980</v>
      </c>
      <c r="B17531" s="5" t="s">
        <v>717</v>
      </c>
      <c r="C17531" s="5"/>
      <c r="D17531" s="5">
        <v>2018</v>
      </c>
      <c r="E17531" s="5" t="s">
        <v>730</v>
      </c>
      <c r="F17531" s="5" t="s">
        <v>722</v>
      </c>
      <c r="G17531" s="5">
        <v>-22.878931999999999</v>
      </c>
      <c r="H17531" s="5">
        <v>-42.003653</v>
      </c>
      <c r="I17531" s="5" t="s">
        <v>55</v>
      </c>
      <c r="J17531" s="5" t="s">
        <v>2728</v>
      </c>
      <c r="K17531">
        <v>90</v>
      </c>
      <c r="N17531">
        <v>2</v>
      </c>
      <c r="O17531">
        <v>1.3373333329999999</v>
      </c>
      <c r="P17531">
        <v>0.6587539</v>
      </c>
      <c r="R17531">
        <v>0.58503746899999998</v>
      </c>
      <c r="S17531">
        <v>0.17018556700000001</v>
      </c>
    </row>
    <row r="17532" spans="1:19">
      <c r="A17532" s="5" t="s">
        <v>2980</v>
      </c>
      <c r="B17532" s="5" t="s">
        <v>717</v>
      </c>
      <c r="C17532" s="5"/>
      <c r="D17532" s="5">
        <v>2018</v>
      </c>
      <c r="E17532" s="5" t="s">
        <v>730</v>
      </c>
      <c r="F17532" s="5" t="s">
        <v>722</v>
      </c>
      <c r="G17532" s="5">
        <v>-22.878931999999999</v>
      </c>
      <c r="H17532" s="5">
        <v>-42.003653</v>
      </c>
      <c r="I17532" s="5" t="s">
        <v>55</v>
      </c>
      <c r="J17532" s="5" t="s">
        <v>2727</v>
      </c>
      <c r="K17532">
        <v>0</v>
      </c>
      <c r="N17532">
        <v>3</v>
      </c>
      <c r="O17532">
        <v>0.71466666700000003</v>
      </c>
      <c r="P17532">
        <v>1.6396052000000001</v>
      </c>
      <c r="R17532">
        <v>0.49263981000000001</v>
      </c>
      <c r="S17532">
        <v>0</v>
      </c>
    </row>
    <row r="17533" spans="1:19">
      <c r="A17533" s="5" t="s">
        <v>2980</v>
      </c>
      <c r="B17533" s="5" t="s">
        <v>717</v>
      </c>
      <c r="C17533" s="5"/>
      <c r="D17533" s="5">
        <v>2018</v>
      </c>
      <c r="E17533" s="5" t="s">
        <v>730</v>
      </c>
      <c r="F17533" s="5" t="s">
        <v>722</v>
      </c>
      <c r="G17533" s="5">
        <v>-22.878931999999999</v>
      </c>
      <c r="H17533" s="5">
        <v>-42.003653</v>
      </c>
      <c r="I17533" s="5" t="s">
        <v>55</v>
      </c>
      <c r="J17533" s="5" t="s">
        <v>2727</v>
      </c>
      <c r="K17533">
        <v>3</v>
      </c>
      <c r="N17533">
        <v>9</v>
      </c>
      <c r="O17533">
        <v>1.081688889</v>
      </c>
      <c r="P17533">
        <v>1.1421272</v>
      </c>
      <c r="R17533">
        <v>0.331400782</v>
      </c>
      <c r="S17533">
        <v>0</v>
      </c>
    </row>
    <row r="17534" spans="1:19">
      <c r="A17534" s="5" t="s">
        <v>2980</v>
      </c>
      <c r="B17534" s="5" t="s">
        <v>717</v>
      </c>
      <c r="C17534" s="5"/>
      <c r="D17534" s="5">
        <v>2018</v>
      </c>
      <c r="E17534" s="5" t="s">
        <v>730</v>
      </c>
      <c r="F17534" s="5" t="s">
        <v>722</v>
      </c>
      <c r="G17534" s="5">
        <v>-22.878931999999999</v>
      </c>
      <c r="H17534" s="5">
        <v>-42.003653</v>
      </c>
      <c r="I17534" s="5" t="s">
        <v>55</v>
      </c>
      <c r="J17534" s="5" t="s">
        <v>2727</v>
      </c>
      <c r="K17534">
        <v>12</v>
      </c>
      <c r="N17534">
        <v>9</v>
      </c>
      <c r="O17534">
        <v>1.2612444439999999</v>
      </c>
      <c r="P17534">
        <v>1.0469754</v>
      </c>
      <c r="R17534">
        <v>0.31468450999999997</v>
      </c>
      <c r="S17534">
        <v>0</v>
      </c>
    </row>
    <row r="17535" spans="1:19">
      <c r="A17535" s="5" t="s">
        <v>2980</v>
      </c>
      <c r="B17535" s="5" t="s">
        <v>717</v>
      </c>
      <c r="C17535" s="5"/>
      <c r="D17535" s="5">
        <v>2018</v>
      </c>
      <c r="E17535" s="5" t="s">
        <v>730</v>
      </c>
      <c r="F17535" s="5" t="s">
        <v>722</v>
      </c>
      <c r="G17535" s="5">
        <v>-22.878931999999999</v>
      </c>
      <c r="H17535" s="5">
        <v>-42.003653</v>
      </c>
      <c r="I17535" s="5" t="s">
        <v>55</v>
      </c>
      <c r="J17535" s="5" t="s">
        <v>2727</v>
      </c>
      <c r="K17535">
        <v>21</v>
      </c>
      <c r="N17535">
        <v>9</v>
      </c>
      <c r="O17535">
        <v>1.3142666670000001</v>
      </c>
      <c r="P17535">
        <v>0.91542599999999996</v>
      </c>
      <c r="R17535">
        <v>0.33291143200000001</v>
      </c>
      <c r="S17535">
        <v>0</v>
      </c>
    </row>
    <row r="17536" spans="1:19">
      <c r="A17536" s="5" t="s">
        <v>2980</v>
      </c>
      <c r="B17536" s="5" t="s">
        <v>717</v>
      </c>
      <c r="C17536" s="5"/>
      <c r="D17536" s="5">
        <v>2018</v>
      </c>
      <c r="E17536" s="5" t="s">
        <v>730</v>
      </c>
      <c r="F17536" s="5" t="s">
        <v>722</v>
      </c>
      <c r="G17536" s="5">
        <v>-22.878931999999999</v>
      </c>
      <c r="H17536" s="5">
        <v>-42.003653</v>
      </c>
      <c r="I17536" s="5" t="s">
        <v>55</v>
      </c>
      <c r="J17536" s="5" t="s">
        <v>2727</v>
      </c>
      <c r="K17536">
        <v>30</v>
      </c>
      <c r="N17536">
        <v>12</v>
      </c>
      <c r="O17536">
        <v>1.2708666669999999</v>
      </c>
      <c r="P17536">
        <v>0.92237899999999995</v>
      </c>
      <c r="R17536">
        <v>0.41403573799999999</v>
      </c>
      <c r="S17536">
        <v>0</v>
      </c>
    </row>
    <row r="17537" spans="1:19">
      <c r="A17537" s="5" t="s">
        <v>2980</v>
      </c>
      <c r="B17537" s="5" t="s">
        <v>717</v>
      </c>
      <c r="C17537" s="5"/>
      <c r="D17537" s="5">
        <v>2018</v>
      </c>
      <c r="E17537" s="5" t="s">
        <v>730</v>
      </c>
      <c r="F17537" s="5" t="s">
        <v>722</v>
      </c>
      <c r="G17537" s="5">
        <v>-22.878931999999999</v>
      </c>
      <c r="H17537" s="5">
        <v>-42.003653</v>
      </c>
      <c r="I17537" s="5" t="s">
        <v>55</v>
      </c>
      <c r="J17537" s="5" t="s">
        <v>2727</v>
      </c>
      <c r="K17537">
        <v>42</v>
      </c>
      <c r="N17537">
        <v>12</v>
      </c>
      <c r="O17537">
        <v>1.295044444</v>
      </c>
      <c r="P17537">
        <v>0.76771080000000003</v>
      </c>
      <c r="R17537">
        <v>0.36541360099999998</v>
      </c>
      <c r="S17537">
        <v>0.45331502499999998</v>
      </c>
    </row>
    <row r="17538" spans="1:19">
      <c r="A17538" s="5" t="s">
        <v>2980</v>
      </c>
      <c r="B17538" s="5" t="s">
        <v>717</v>
      </c>
      <c r="C17538" s="5"/>
      <c r="D17538" s="5">
        <v>2018</v>
      </c>
      <c r="E17538" s="5" t="s">
        <v>730</v>
      </c>
      <c r="F17538" s="5" t="s">
        <v>722</v>
      </c>
      <c r="G17538" s="5">
        <v>-22.878931999999999</v>
      </c>
      <c r="H17538" s="5">
        <v>-42.003653</v>
      </c>
      <c r="I17538" s="5" t="s">
        <v>55</v>
      </c>
      <c r="J17538" s="5" t="s">
        <v>2727</v>
      </c>
      <c r="K17538">
        <v>54</v>
      </c>
      <c r="N17538">
        <v>12</v>
      </c>
      <c r="O17538">
        <v>1.3155666669999999</v>
      </c>
      <c r="P17538">
        <v>0.59886839999999997</v>
      </c>
      <c r="R17538">
        <v>0.33103798299999998</v>
      </c>
      <c r="S17538">
        <v>0.60452593899999996</v>
      </c>
    </row>
    <row r="17539" spans="1:19">
      <c r="A17539" s="5" t="s">
        <v>2980</v>
      </c>
      <c r="B17539" s="5" t="s">
        <v>717</v>
      </c>
      <c r="C17539" s="5"/>
      <c r="D17539" s="5">
        <v>2018</v>
      </c>
      <c r="E17539" s="5" t="s">
        <v>730</v>
      </c>
      <c r="F17539" s="5" t="s">
        <v>722</v>
      </c>
      <c r="G17539" s="5">
        <v>-22.878931999999999</v>
      </c>
      <c r="H17539" s="5">
        <v>-42.003653</v>
      </c>
      <c r="I17539" s="5" t="s">
        <v>55</v>
      </c>
      <c r="J17539" s="5" t="s">
        <v>2727</v>
      </c>
      <c r="K17539">
        <v>66</v>
      </c>
      <c r="N17539">
        <v>12</v>
      </c>
      <c r="O17539">
        <v>1.2652333330000001</v>
      </c>
      <c r="P17539">
        <v>0.56898409999999999</v>
      </c>
      <c r="R17539">
        <v>0.211653918</v>
      </c>
      <c r="S17539">
        <v>0</v>
      </c>
    </row>
    <row r="17540" spans="1:19">
      <c r="A17540" s="5" t="s">
        <v>2980</v>
      </c>
      <c r="B17540" s="5" t="s">
        <v>717</v>
      </c>
      <c r="C17540" s="5"/>
      <c r="D17540" s="5">
        <v>2018</v>
      </c>
      <c r="E17540" s="5" t="s">
        <v>730</v>
      </c>
      <c r="F17540" s="5" t="s">
        <v>722</v>
      </c>
      <c r="G17540" s="5">
        <v>-22.878931999999999</v>
      </c>
      <c r="H17540" s="5">
        <v>-42.003653</v>
      </c>
      <c r="I17540" s="5" t="s">
        <v>55</v>
      </c>
      <c r="J17540" s="5" t="s">
        <v>2727</v>
      </c>
      <c r="K17540">
        <v>78</v>
      </c>
      <c r="N17540">
        <v>12</v>
      </c>
      <c r="O17540">
        <v>1.217655556</v>
      </c>
      <c r="P17540">
        <v>0.42464020000000002</v>
      </c>
      <c r="R17540">
        <v>7.1848750000000003E-2</v>
      </c>
      <c r="S17540">
        <v>0</v>
      </c>
    </row>
    <row r="17541" spans="1:19">
      <c r="A17541" s="5" t="s">
        <v>2980</v>
      </c>
      <c r="B17541" s="5" t="s">
        <v>717</v>
      </c>
      <c r="C17541" s="5"/>
      <c r="D17541" s="5">
        <v>2018</v>
      </c>
      <c r="E17541" s="5" t="s">
        <v>730</v>
      </c>
      <c r="F17541" s="5" t="s">
        <v>722</v>
      </c>
      <c r="G17541" s="5">
        <v>-22.878931999999999</v>
      </c>
      <c r="H17541" s="5">
        <v>-42.003653</v>
      </c>
      <c r="I17541" s="5" t="s">
        <v>55</v>
      </c>
      <c r="J17541" s="5" t="s">
        <v>2727</v>
      </c>
      <c r="K17541">
        <v>90</v>
      </c>
      <c r="N17541">
        <v>2</v>
      </c>
      <c r="O17541">
        <v>1.1968777779999999</v>
      </c>
      <c r="P17541">
        <v>0.92152369999999995</v>
      </c>
      <c r="R17541">
        <v>0.25119227199999999</v>
      </c>
      <c r="S17541">
        <v>0</v>
      </c>
    </row>
    <row r="17542" spans="1:19">
      <c r="A17542" s="5" t="s">
        <v>2980</v>
      </c>
      <c r="B17542" s="5" t="s">
        <v>717</v>
      </c>
      <c r="C17542" s="5"/>
      <c r="D17542" s="5">
        <v>2018</v>
      </c>
      <c r="E17542" s="5" t="s">
        <v>727</v>
      </c>
      <c r="F17542" s="5" t="s">
        <v>722</v>
      </c>
      <c r="G17542" s="5">
        <v>-22.745867000000001</v>
      </c>
      <c r="H17542" s="5">
        <v>-41.881450000000001</v>
      </c>
      <c r="I17542" s="5" t="s">
        <v>55</v>
      </c>
      <c r="J17542" s="5" t="s">
        <v>2728</v>
      </c>
      <c r="K17542">
        <v>0</v>
      </c>
      <c r="N17542">
        <v>3</v>
      </c>
      <c r="O17542">
        <v>0.90571111100000001</v>
      </c>
      <c r="P17542">
        <v>2.9880232000000002</v>
      </c>
      <c r="R17542">
        <v>0.73275674499999999</v>
      </c>
      <c r="S17542">
        <v>1.034814943</v>
      </c>
    </row>
    <row r="17543" spans="1:19">
      <c r="A17543" s="5" t="s">
        <v>2980</v>
      </c>
      <c r="B17543" s="5" t="s">
        <v>717</v>
      </c>
      <c r="C17543" s="5"/>
      <c r="D17543" s="5">
        <v>2018</v>
      </c>
      <c r="E17543" s="5" t="s">
        <v>727</v>
      </c>
      <c r="F17543" s="5" t="s">
        <v>722</v>
      </c>
      <c r="G17543" s="5">
        <v>-22.745867000000001</v>
      </c>
      <c r="H17543" s="5">
        <v>-41.881450000000001</v>
      </c>
      <c r="I17543" s="5" t="s">
        <v>55</v>
      </c>
      <c r="J17543" s="5" t="s">
        <v>2728</v>
      </c>
      <c r="K17543">
        <v>3</v>
      </c>
      <c r="N17543">
        <v>6</v>
      </c>
      <c r="O17543">
        <v>0.99927777799999995</v>
      </c>
      <c r="P17543">
        <v>3.3800461999999998</v>
      </c>
      <c r="R17543">
        <v>0.77378067699999997</v>
      </c>
      <c r="S17543">
        <v>1.0781064300000001</v>
      </c>
    </row>
    <row r="17544" spans="1:19">
      <c r="A17544" s="5" t="s">
        <v>2980</v>
      </c>
      <c r="B17544" s="5" t="s">
        <v>717</v>
      </c>
      <c r="C17544" s="5"/>
      <c r="D17544" s="5">
        <v>2018</v>
      </c>
      <c r="E17544" s="5" t="s">
        <v>727</v>
      </c>
      <c r="F17544" s="5" t="s">
        <v>722</v>
      </c>
      <c r="G17544" s="5">
        <v>-22.745867000000001</v>
      </c>
      <c r="H17544" s="5">
        <v>-41.881450000000001</v>
      </c>
      <c r="I17544" s="5" t="s">
        <v>55</v>
      </c>
      <c r="J17544" s="5" t="s">
        <v>2728</v>
      </c>
      <c r="K17544">
        <v>9</v>
      </c>
      <c r="N17544">
        <v>6</v>
      </c>
      <c r="O17544">
        <v>1.2716666670000001</v>
      </c>
      <c r="P17544">
        <v>2.6526209000000001</v>
      </c>
      <c r="R17544">
        <v>0.92594637499999999</v>
      </c>
      <c r="S17544">
        <v>0.87781069700000003</v>
      </c>
    </row>
    <row r="17545" spans="1:19">
      <c r="A17545" s="5" t="s">
        <v>2980</v>
      </c>
      <c r="B17545" s="5" t="s">
        <v>717</v>
      </c>
      <c r="C17545" s="5"/>
      <c r="D17545" s="5">
        <v>2018</v>
      </c>
      <c r="E17545" s="5" t="s">
        <v>727</v>
      </c>
      <c r="F17545" s="5" t="s">
        <v>722</v>
      </c>
      <c r="G17545" s="5">
        <v>-22.745867000000001</v>
      </c>
      <c r="H17545" s="5">
        <v>-41.881450000000001</v>
      </c>
      <c r="I17545" s="5" t="s">
        <v>55</v>
      </c>
      <c r="J17545" s="5" t="s">
        <v>2728</v>
      </c>
      <c r="K17545">
        <v>15</v>
      </c>
      <c r="N17545">
        <v>6</v>
      </c>
      <c r="O17545">
        <v>1.2584222220000001</v>
      </c>
      <c r="P17545">
        <v>2.9019759999999999</v>
      </c>
      <c r="R17545">
        <v>0.99688022099999996</v>
      </c>
      <c r="S17545">
        <v>1.060828758</v>
      </c>
    </row>
    <row r="17546" spans="1:19">
      <c r="A17546" s="5" t="s">
        <v>2980</v>
      </c>
      <c r="B17546" s="5" t="s">
        <v>717</v>
      </c>
      <c r="C17546" s="5"/>
      <c r="D17546" s="5">
        <v>2018</v>
      </c>
      <c r="E17546" s="5" t="s">
        <v>727</v>
      </c>
      <c r="F17546" s="5" t="s">
        <v>722</v>
      </c>
      <c r="G17546" s="5">
        <v>-22.745867000000001</v>
      </c>
      <c r="H17546" s="5">
        <v>-41.881450000000001</v>
      </c>
      <c r="I17546" s="5" t="s">
        <v>55</v>
      </c>
      <c r="J17546" s="5" t="s">
        <v>2728</v>
      </c>
      <c r="K17546">
        <v>21</v>
      </c>
      <c r="N17546">
        <v>6</v>
      </c>
      <c r="O17546">
        <v>0.58855555599999998</v>
      </c>
      <c r="P17546">
        <v>9.7005558999999995</v>
      </c>
      <c r="R17546">
        <v>2.7960410740000001</v>
      </c>
      <c r="S17546">
        <v>2.769300876</v>
      </c>
    </row>
    <row r="17547" spans="1:19">
      <c r="A17547" s="5" t="s">
        <v>2980</v>
      </c>
      <c r="B17547" s="5" t="s">
        <v>717</v>
      </c>
      <c r="C17547" s="5"/>
      <c r="D17547" s="5">
        <v>2018</v>
      </c>
      <c r="E17547" s="5" t="s">
        <v>727</v>
      </c>
      <c r="F17547" s="5" t="s">
        <v>722</v>
      </c>
      <c r="G17547" s="5">
        <v>-22.745867000000001</v>
      </c>
      <c r="H17547" s="5">
        <v>-41.881450000000001</v>
      </c>
      <c r="I17547" s="5" t="s">
        <v>55</v>
      </c>
      <c r="J17547" s="5" t="s">
        <v>2728</v>
      </c>
      <c r="K17547">
        <v>27</v>
      </c>
      <c r="N17547">
        <v>6</v>
      </c>
      <c r="O17547">
        <v>0.54471111100000003</v>
      </c>
      <c r="P17547">
        <v>3.9292511000000001</v>
      </c>
      <c r="R17547">
        <v>1.424645156</v>
      </c>
      <c r="S17547">
        <v>3.7459338010000001</v>
      </c>
    </row>
    <row r="17548" spans="1:19">
      <c r="A17548" s="5" t="s">
        <v>2980</v>
      </c>
      <c r="B17548" s="5" t="s">
        <v>717</v>
      </c>
      <c r="C17548" s="5"/>
      <c r="D17548" s="5">
        <v>2018</v>
      </c>
      <c r="E17548" s="5" t="s">
        <v>727</v>
      </c>
      <c r="F17548" s="5" t="s">
        <v>722</v>
      </c>
      <c r="G17548" s="5">
        <v>-22.745867000000001</v>
      </c>
      <c r="H17548" s="5">
        <v>-41.881450000000001</v>
      </c>
      <c r="I17548" s="5" t="s">
        <v>55</v>
      </c>
      <c r="J17548" s="5" t="s">
        <v>2728</v>
      </c>
      <c r="K17548">
        <v>33</v>
      </c>
      <c r="N17548">
        <v>6</v>
      </c>
      <c r="O17548">
        <v>0.65528888900000004</v>
      </c>
      <c r="P17548">
        <v>2.9491328000000001</v>
      </c>
      <c r="R17548">
        <v>1.009728647</v>
      </c>
      <c r="S17548">
        <v>2.819674515</v>
      </c>
    </row>
    <row r="17549" spans="1:19">
      <c r="A17549" s="5" t="s">
        <v>2980</v>
      </c>
      <c r="B17549" s="5" t="s">
        <v>717</v>
      </c>
      <c r="C17549" s="5"/>
      <c r="D17549" s="5">
        <v>2018</v>
      </c>
      <c r="E17549" s="5" t="s">
        <v>727</v>
      </c>
      <c r="F17549" s="5" t="s">
        <v>722</v>
      </c>
      <c r="G17549" s="5">
        <v>-22.745867000000001</v>
      </c>
      <c r="H17549" s="5">
        <v>-41.881450000000001</v>
      </c>
      <c r="I17549" s="5" t="s">
        <v>55</v>
      </c>
      <c r="J17549" s="5" t="s">
        <v>2728</v>
      </c>
      <c r="K17549">
        <v>39</v>
      </c>
      <c r="N17549">
        <v>2</v>
      </c>
      <c r="O17549">
        <v>0.61270000000000002</v>
      </c>
      <c r="P17549">
        <v>2.5496747000000002</v>
      </c>
      <c r="R17549">
        <v>0.525194575</v>
      </c>
      <c r="S17549">
        <v>2.9075299010000002</v>
      </c>
    </row>
    <row r="17550" spans="1:19">
      <c r="A17550" s="5" t="s">
        <v>2980</v>
      </c>
      <c r="B17550" s="5" t="s">
        <v>717</v>
      </c>
      <c r="C17550" s="5"/>
      <c r="D17550" s="5">
        <v>2018</v>
      </c>
      <c r="E17550" s="5" t="s">
        <v>727</v>
      </c>
      <c r="F17550" s="5" t="s">
        <v>722</v>
      </c>
      <c r="G17550" s="5">
        <v>-22.745867000000001</v>
      </c>
      <c r="H17550" s="5">
        <v>-41.881450000000001</v>
      </c>
      <c r="I17550" s="5" t="s">
        <v>55</v>
      </c>
      <c r="J17550" s="5" t="s">
        <v>2727</v>
      </c>
      <c r="K17550">
        <v>0</v>
      </c>
      <c r="N17550">
        <v>3</v>
      </c>
      <c r="O17550">
        <v>0.93433333299999999</v>
      </c>
      <c r="P17550">
        <v>3.4793017000000002</v>
      </c>
      <c r="R17550">
        <v>1.172956171</v>
      </c>
      <c r="S17550">
        <v>0.708850918</v>
      </c>
    </row>
    <row r="17551" spans="1:19">
      <c r="A17551" s="5" t="s">
        <v>2980</v>
      </c>
      <c r="B17551" s="5" t="s">
        <v>717</v>
      </c>
      <c r="C17551" s="5"/>
      <c r="D17551" s="5">
        <v>2018</v>
      </c>
      <c r="E17551" s="5" t="s">
        <v>727</v>
      </c>
      <c r="F17551" s="5" t="s">
        <v>722</v>
      </c>
      <c r="G17551" s="5">
        <v>-22.745867000000001</v>
      </c>
      <c r="H17551" s="5">
        <v>-41.881450000000001</v>
      </c>
      <c r="I17551" s="5" t="s">
        <v>55</v>
      </c>
      <c r="J17551" s="5" t="s">
        <v>2727</v>
      </c>
      <c r="K17551">
        <v>3</v>
      </c>
      <c r="N17551">
        <v>6</v>
      </c>
      <c r="O17551">
        <v>1.233122222</v>
      </c>
      <c r="P17551">
        <v>2.6273010999999999</v>
      </c>
      <c r="R17551">
        <v>0.63863196600000005</v>
      </c>
      <c r="S17551">
        <v>0.90201089099999998</v>
      </c>
    </row>
    <row r="17552" spans="1:19">
      <c r="A17552" s="5" t="s">
        <v>2980</v>
      </c>
      <c r="B17552" s="5" t="s">
        <v>717</v>
      </c>
      <c r="C17552" s="5"/>
      <c r="D17552" s="5">
        <v>2018</v>
      </c>
      <c r="E17552" s="5" t="s">
        <v>727</v>
      </c>
      <c r="F17552" s="5" t="s">
        <v>722</v>
      </c>
      <c r="G17552" s="5">
        <v>-22.745867000000001</v>
      </c>
      <c r="H17552" s="5">
        <v>-41.881450000000001</v>
      </c>
      <c r="I17552" s="5" t="s">
        <v>55</v>
      </c>
      <c r="J17552" s="5" t="s">
        <v>2727</v>
      </c>
      <c r="K17552">
        <v>9</v>
      </c>
      <c r="N17552">
        <v>6</v>
      </c>
      <c r="O17552">
        <v>1.268066667</v>
      </c>
      <c r="P17552">
        <v>3.1067155</v>
      </c>
      <c r="R17552">
        <v>0.98016558499999995</v>
      </c>
      <c r="S17552">
        <v>0.73937679899999997</v>
      </c>
    </row>
    <row r="17553" spans="1:19">
      <c r="A17553" s="5" t="s">
        <v>2980</v>
      </c>
      <c r="B17553" s="5" t="s">
        <v>717</v>
      </c>
      <c r="C17553" s="5"/>
      <c r="D17553" s="5">
        <v>2018</v>
      </c>
      <c r="E17553" s="5" t="s">
        <v>727</v>
      </c>
      <c r="F17553" s="5" t="s">
        <v>722</v>
      </c>
      <c r="G17553" s="5">
        <v>-22.745867000000001</v>
      </c>
      <c r="H17553" s="5">
        <v>-41.881450000000001</v>
      </c>
      <c r="I17553" s="5" t="s">
        <v>55</v>
      </c>
      <c r="J17553" s="5" t="s">
        <v>2727</v>
      </c>
      <c r="K17553">
        <v>15</v>
      </c>
      <c r="N17553">
        <v>6</v>
      </c>
      <c r="O17553">
        <v>0.79377777800000004</v>
      </c>
      <c r="P17553">
        <v>2.7854988000000001</v>
      </c>
      <c r="R17553">
        <v>1.105745424</v>
      </c>
      <c r="S17553">
        <v>0.83054615200000004</v>
      </c>
    </row>
    <row r="17554" spans="1:19">
      <c r="A17554" s="5" t="s">
        <v>2980</v>
      </c>
      <c r="B17554" s="5" t="s">
        <v>717</v>
      </c>
      <c r="C17554" s="5"/>
      <c r="D17554" s="5">
        <v>2018</v>
      </c>
      <c r="E17554" s="5" t="s">
        <v>727</v>
      </c>
      <c r="F17554" s="5" t="s">
        <v>722</v>
      </c>
      <c r="G17554" s="5">
        <v>-22.745867000000001</v>
      </c>
      <c r="H17554" s="5">
        <v>-41.881450000000001</v>
      </c>
      <c r="I17554" s="5" t="s">
        <v>55</v>
      </c>
      <c r="J17554" s="5" t="s">
        <v>2727</v>
      </c>
      <c r="K17554">
        <v>21</v>
      </c>
      <c r="N17554">
        <v>6</v>
      </c>
      <c r="O17554">
        <v>0.87878888899999996</v>
      </c>
      <c r="P17554">
        <v>2.5411312000000001</v>
      </c>
      <c r="R17554">
        <v>0.82967780400000002</v>
      </c>
      <c r="S17554">
        <v>0.52713503100000003</v>
      </c>
    </row>
    <row r="17555" spans="1:19">
      <c r="A17555" s="5" t="s">
        <v>2980</v>
      </c>
      <c r="B17555" s="5" t="s">
        <v>717</v>
      </c>
      <c r="C17555" s="5"/>
      <c r="D17555" s="5">
        <v>2018</v>
      </c>
      <c r="E17555" s="5" t="s">
        <v>727</v>
      </c>
      <c r="F17555" s="5" t="s">
        <v>722</v>
      </c>
      <c r="G17555" s="5">
        <v>-22.745867000000001</v>
      </c>
      <c r="H17555" s="5">
        <v>-41.881450000000001</v>
      </c>
      <c r="I17555" s="5" t="s">
        <v>55</v>
      </c>
      <c r="J17555" s="5" t="s">
        <v>2727</v>
      </c>
      <c r="K17555">
        <v>27</v>
      </c>
      <c r="N17555">
        <v>6</v>
      </c>
      <c r="O17555">
        <v>1.2112444440000001</v>
      </c>
      <c r="P17555">
        <v>2.6567672</v>
      </c>
      <c r="R17555">
        <v>0.97593769500000005</v>
      </c>
      <c r="S17555">
        <v>0.84710243299999999</v>
      </c>
    </row>
    <row r="17556" spans="1:19">
      <c r="A17556" s="5" t="s">
        <v>2980</v>
      </c>
      <c r="B17556" s="5" t="s">
        <v>717</v>
      </c>
      <c r="C17556" s="5"/>
      <c r="D17556" s="5">
        <v>2018</v>
      </c>
      <c r="E17556" s="5" t="s">
        <v>727</v>
      </c>
      <c r="F17556" s="5" t="s">
        <v>722</v>
      </c>
      <c r="G17556" s="5">
        <v>-22.745867000000001</v>
      </c>
      <c r="H17556" s="5">
        <v>-41.881450000000001</v>
      </c>
      <c r="I17556" s="5" t="s">
        <v>55</v>
      </c>
      <c r="J17556" s="5" t="s">
        <v>2727</v>
      </c>
      <c r="K17556">
        <v>33</v>
      </c>
      <c r="N17556">
        <v>2</v>
      </c>
      <c r="O17556">
        <v>1.202888889</v>
      </c>
      <c r="P17556">
        <v>3.1722429000000001</v>
      </c>
      <c r="R17556">
        <v>1.1735992500000001</v>
      </c>
      <c r="S17556">
        <v>1.82507705</v>
      </c>
    </row>
    <row r="17557" spans="1:19">
      <c r="A17557" s="5" t="s">
        <v>2980</v>
      </c>
      <c r="B17557" s="5" t="s">
        <v>717</v>
      </c>
      <c r="C17557" s="5"/>
      <c r="D17557" s="5">
        <v>2018</v>
      </c>
      <c r="E17557" s="5" t="s">
        <v>728</v>
      </c>
      <c r="F17557" s="5" t="s">
        <v>722</v>
      </c>
      <c r="G17557" s="5">
        <v>-22.772383000000001</v>
      </c>
      <c r="H17557" s="5">
        <v>-41.888983000000003</v>
      </c>
      <c r="I17557" s="5" t="s">
        <v>55</v>
      </c>
      <c r="J17557" s="5" t="s">
        <v>2728</v>
      </c>
      <c r="K17557">
        <v>0</v>
      </c>
      <c r="N17557">
        <v>3</v>
      </c>
      <c r="O17557">
        <v>1.1641659929999999</v>
      </c>
      <c r="P17557">
        <v>2.8056523000000002</v>
      </c>
      <c r="R17557">
        <v>1.3604353579999999</v>
      </c>
      <c r="S17557">
        <v>4.3023873650000004</v>
      </c>
    </row>
    <row r="17558" spans="1:19">
      <c r="A17558" s="5" t="s">
        <v>2980</v>
      </c>
      <c r="B17558" s="5" t="s">
        <v>717</v>
      </c>
      <c r="C17558" s="5"/>
      <c r="D17558" s="5">
        <v>2018</v>
      </c>
      <c r="E17558" s="5" t="s">
        <v>728</v>
      </c>
      <c r="F17558" s="5" t="s">
        <v>722</v>
      </c>
      <c r="G17558" s="5">
        <v>-22.772383000000001</v>
      </c>
      <c r="H17558" s="5">
        <v>-41.888983000000003</v>
      </c>
      <c r="I17558" s="5" t="s">
        <v>55</v>
      </c>
      <c r="J17558" s="5" t="s">
        <v>2728</v>
      </c>
      <c r="K17558">
        <v>3</v>
      </c>
      <c r="N17558">
        <v>9</v>
      </c>
      <c r="O17558">
        <v>0.86373266000000004</v>
      </c>
      <c r="P17558">
        <v>2.8410212000000001</v>
      </c>
      <c r="R17558">
        <v>0.47196372199999997</v>
      </c>
      <c r="S17558">
        <v>4.8978525810000004</v>
      </c>
    </row>
    <row r="17559" spans="1:19">
      <c r="A17559" s="5" t="s">
        <v>2980</v>
      </c>
      <c r="B17559" s="5" t="s">
        <v>717</v>
      </c>
      <c r="C17559" s="5"/>
      <c r="D17559" s="5">
        <v>2018</v>
      </c>
      <c r="E17559" s="5" t="s">
        <v>728</v>
      </c>
      <c r="F17559" s="5" t="s">
        <v>722</v>
      </c>
      <c r="G17559" s="5">
        <v>-22.772383000000001</v>
      </c>
      <c r="H17559" s="5">
        <v>-41.888983000000003</v>
      </c>
      <c r="I17559" s="5" t="s">
        <v>55</v>
      </c>
      <c r="J17559" s="5" t="s">
        <v>2728</v>
      </c>
      <c r="K17559">
        <v>12</v>
      </c>
      <c r="N17559">
        <v>9</v>
      </c>
      <c r="O17559">
        <v>1.303988215</v>
      </c>
      <c r="P17559">
        <v>2.3398968</v>
      </c>
      <c r="R17559">
        <v>9.2553968E-2</v>
      </c>
      <c r="S17559">
        <v>5.0742164900000004</v>
      </c>
    </row>
    <row r="17560" spans="1:19">
      <c r="A17560" s="5" t="s">
        <v>2980</v>
      </c>
      <c r="B17560" s="5" t="s">
        <v>717</v>
      </c>
      <c r="C17560" s="5"/>
      <c r="D17560" s="5">
        <v>2018</v>
      </c>
      <c r="E17560" s="5" t="s">
        <v>728</v>
      </c>
      <c r="F17560" s="5" t="s">
        <v>722</v>
      </c>
      <c r="G17560" s="5">
        <v>-22.772383000000001</v>
      </c>
      <c r="H17560" s="5">
        <v>-41.888983000000003</v>
      </c>
      <c r="I17560" s="5" t="s">
        <v>55</v>
      </c>
      <c r="J17560" s="5" t="s">
        <v>2728</v>
      </c>
      <c r="K17560">
        <v>21</v>
      </c>
      <c r="N17560">
        <v>9</v>
      </c>
      <c r="O17560">
        <v>1.5501326600000001</v>
      </c>
      <c r="P17560">
        <v>2.3604656999999998</v>
      </c>
      <c r="R17560">
        <v>0.62925333400000005</v>
      </c>
      <c r="S17560">
        <v>5.0712915000000001</v>
      </c>
    </row>
    <row r="17561" spans="1:19">
      <c r="A17561" s="5" t="s">
        <v>2980</v>
      </c>
      <c r="B17561" s="5" t="s">
        <v>717</v>
      </c>
      <c r="C17561" s="5"/>
      <c r="D17561" s="5">
        <v>2018</v>
      </c>
      <c r="E17561" s="5" t="s">
        <v>728</v>
      </c>
      <c r="F17561" s="5" t="s">
        <v>722</v>
      </c>
      <c r="G17561" s="5">
        <v>-22.772383000000001</v>
      </c>
      <c r="H17561" s="5">
        <v>-41.888983000000003</v>
      </c>
      <c r="I17561" s="5" t="s">
        <v>55</v>
      </c>
      <c r="J17561" s="5" t="s">
        <v>2728</v>
      </c>
      <c r="K17561">
        <v>30</v>
      </c>
      <c r="N17561">
        <v>12</v>
      </c>
      <c r="O17561">
        <v>1.4405215490000001</v>
      </c>
      <c r="P17561">
        <v>2.7738649999999998</v>
      </c>
      <c r="R17561">
        <v>0.90411007200000004</v>
      </c>
      <c r="S17561">
        <v>4.5295170569999996</v>
      </c>
    </row>
    <row r="17562" spans="1:19">
      <c r="A17562" s="5" t="s">
        <v>2980</v>
      </c>
      <c r="B17562" s="5" t="s">
        <v>717</v>
      </c>
      <c r="C17562" s="5"/>
      <c r="D17562" s="5">
        <v>2018</v>
      </c>
      <c r="E17562" s="5" t="s">
        <v>728</v>
      </c>
      <c r="F17562" s="5" t="s">
        <v>722</v>
      </c>
      <c r="G17562" s="5">
        <v>-22.772383000000001</v>
      </c>
      <c r="H17562" s="5">
        <v>-41.888983000000003</v>
      </c>
      <c r="I17562" s="5" t="s">
        <v>55</v>
      </c>
      <c r="J17562" s="5" t="s">
        <v>2728</v>
      </c>
      <c r="K17562">
        <v>42</v>
      </c>
      <c r="N17562">
        <v>12</v>
      </c>
      <c r="O17562">
        <v>1.547110438</v>
      </c>
      <c r="P17562">
        <v>3.1591936999999999</v>
      </c>
      <c r="R17562">
        <v>0.42593961800000002</v>
      </c>
      <c r="S17562">
        <v>4.7685126679999996</v>
      </c>
    </row>
    <row r="17563" spans="1:19">
      <c r="A17563" s="5" t="s">
        <v>2980</v>
      </c>
      <c r="B17563" s="5" t="s">
        <v>717</v>
      </c>
      <c r="C17563" s="5"/>
      <c r="D17563" s="5">
        <v>2018</v>
      </c>
      <c r="E17563" s="5" t="s">
        <v>728</v>
      </c>
      <c r="F17563" s="5" t="s">
        <v>722</v>
      </c>
      <c r="G17563" s="5">
        <v>-22.772383000000001</v>
      </c>
      <c r="H17563" s="5">
        <v>-41.888983000000003</v>
      </c>
      <c r="I17563" s="5" t="s">
        <v>55</v>
      </c>
      <c r="J17563" s="5" t="s">
        <v>2728</v>
      </c>
      <c r="K17563">
        <v>54</v>
      </c>
      <c r="N17563">
        <v>2</v>
      </c>
      <c r="O17563">
        <v>1.5026215489999999</v>
      </c>
      <c r="P17563">
        <v>2.6110856999999998</v>
      </c>
      <c r="R17563">
        <v>0.56704098199999997</v>
      </c>
      <c r="S17563">
        <v>4.5693020210000004</v>
      </c>
    </row>
    <row r="17564" spans="1:19">
      <c r="A17564" s="5" t="s">
        <v>2980</v>
      </c>
      <c r="B17564" s="5" t="s">
        <v>717</v>
      </c>
      <c r="C17564" s="5"/>
      <c r="D17564" s="5">
        <v>2018</v>
      </c>
      <c r="E17564" s="5" t="s">
        <v>728</v>
      </c>
      <c r="F17564" s="5" t="s">
        <v>722</v>
      </c>
      <c r="G17564" s="5">
        <v>-22.772383000000001</v>
      </c>
      <c r="H17564" s="5">
        <v>-41.888983000000003</v>
      </c>
      <c r="I17564" s="5" t="s">
        <v>55</v>
      </c>
      <c r="J17564" s="5" t="s">
        <v>2727</v>
      </c>
      <c r="K17564">
        <v>0</v>
      </c>
      <c r="N17564">
        <v>3</v>
      </c>
      <c r="O17564">
        <v>1.5623771040000001</v>
      </c>
      <c r="P17564">
        <v>3.7723784999999999</v>
      </c>
      <c r="R17564">
        <v>0.884779706</v>
      </c>
      <c r="S17564">
        <v>4.4851586670000003</v>
      </c>
    </row>
    <row r="17565" spans="1:19">
      <c r="A17565" s="5" t="s">
        <v>2980</v>
      </c>
      <c r="B17565" s="5" t="s">
        <v>717</v>
      </c>
      <c r="C17565" s="5"/>
      <c r="D17565" s="5">
        <v>2018</v>
      </c>
      <c r="E17565" s="5" t="s">
        <v>728</v>
      </c>
      <c r="F17565" s="5" t="s">
        <v>722</v>
      </c>
      <c r="G17565" s="5">
        <v>-22.772383000000001</v>
      </c>
      <c r="H17565" s="5">
        <v>-41.888983000000003</v>
      </c>
      <c r="I17565" s="5" t="s">
        <v>55</v>
      </c>
      <c r="J17565" s="5" t="s">
        <v>2727</v>
      </c>
      <c r="K17565">
        <v>3</v>
      </c>
      <c r="N17565">
        <v>9</v>
      </c>
      <c r="O17565">
        <v>1.572777104</v>
      </c>
      <c r="P17565">
        <v>3.0249679999999999</v>
      </c>
      <c r="R17565">
        <v>0.66119535900000004</v>
      </c>
      <c r="S17565">
        <v>4.5071934850000002</v>
      </c>
    </row>
    <row r="17566" spans="1:19">
      <c r="A17566" s="5" t="s">
        <v>2980</v>
      </c>
      <c r="B17566" s="5" t="s">
        <v>717</v>
      </c>
      <c r="C17566" s="5"/>
      <c r="D17566" s="5">
        <v>2018</v>
      </c>
      <c r="E17566" s="5" t="s">
        <v>728</v>
      </c>
      <c r="F17566" s="5" t="s">
        <v>722</v>
      </c>
      <c r="G17566" s="5">
        <v>-22.772383000000001</v>
      </c>
      <c r="H17566" s="5">
        <v>-41.888983000000003</v>
      </c>
      <c r="I17566" s="5" t="s">
        <v>55</v>
      </c>
      <c r="J17566" s="5" t="s">
        <v>2727</v>
      </c>
      <c r="K17566">
        <v>12</v>
      </c>
      <c r="N17566">
        <v>9</v>
      </c>
      <c r="O17566">
        <v>1.1754104379999999</v>
      </c>
      <c r="P17566">
        <v>2.6401430000000001</v>
      </c>
      <c r="R17566">
        <v>0.28639184600000001</v>
      </c>
      <c r="S17566">
        <v>4.9472478710000001</v>
      </c>
    </row>
    <row r="17567" spans="1:19">
      <c r="A17567" s="5" t="s">
        <v>2980</v>
      </c>
      <c r="B17567" s="5" t="s">
        <v>717</v>
      </c>
      <c r="C17567" s="5"/>
      <c r="D17567" s="5">
        <v>2018</v>
      </c>
      <c r="E17567" s="5" t="s">
        <v>728</v>
      </c>
      <c r="F17567" s="5" t="s">
        <v>722</v>
      </c>
      <c r="G17567" s="5">
        <v>-22.772383000000001</v>
      </c>
      <c r="H17567" s="5">
        <v>-41.888983000000003</v>
      </c>
      <c r="I17567" s="5" t="s">
        <v>55</v>
      </c>
      <c r="J17567" s="5" t="s">
        <v>2727</v>
      </c>
      <c r="K17567">
        <v>21</v>
      </c>
      <c r="N17567">
        <v>9</v>
      </c>
      <c r="O17567">
        <v>1.587199327</v>
      </c>
      <c r="P17567">
        <v>2.5493421000000001</v>
      </c>
      <c r="R17567">
        <v>0.20445986299999999</v>
      </c>
      <c r="S17567">
        <v>5.0486562680000002</v>
      </c>
    </row>
    <row r="17568" spans="1:19">
      <c r="A17568" s="5" t="s">
        <v>2980</v>
      </c>
      <c r="B17568" s="5" t="s">
        <v>717</v>
      </c>
      <c r="C17568" s="5"/>
      <c r="D17568" s="5">
        <v>2018</v>
      </c>
      <c r="E17568" s="5" t="s">
        <v>728</v>
      </c>
      <c r="F17568" s="5" t="s">
        <v>722</v>
      </c>
      <c r="G17568" s="5">
        <v>-22.772383000000001</v>
      </c>
      <c r="H17568" s="5">
        <v>-41.888983000000003</v>
      </c>
      <c r="I17568" s="5" t="s">
        <v>55</v>
      </c>
      <c r="J17568" s="5" t="s">
        <v>2727</v>
      </c>
      <c r="K17568">
        <v>30</v>
      </c>
      <c r="N17568">
        <v>12</v>
      </c>
      <c r="O17568">
        <v>1.2416437709999999</v>
      </c>
      <c r="P17568">
        <v>6.3929261000000004</v>
      </c>
      <c r="R17568">
        <v>1.7604473940000001</v>
      </c>
      <c r="S17568">
        <v>4.354377854</v>
      </c>
    </row>
    <row r="17569" spans="1:19">
      <c r="A17569" s="5" t="s">
        <v>2980</v>
      </c>
      <c r="B17569" s="5" t="s">
        <v>717</v>
      </c>
      <c r="C17569" s="5"/>
      <c r="D17569" s="5">
        <v>2018</v>
      </c>
      <c r="E17569" s="5" t="s">
        <v>728</v>
      </c>
      <c r="F17569" s="5" t="s">
        <v>722</v>
      </c>
      <c r="G17569" s="5">
        <v>-22.772383000000001</v>
      </c>
      <c r="H17569" s="5">
        <v>-41.888983000000003</v>
      </c>
      <c r="I17569" s="5" t="s">
        <v>55</v>
      </c>
      <c r="J17569" s="5" t="s">
        <v>2727</v>
      </c>
      <c r="K17569">
        <v>42</v>
      </c>
      <c r="N17569">
        <v>12</v>
      </c>
      <c r="O17569">
        <v>0.95241043800000003</v>
      </c>
      <c r="P17569">
        <v>3.690385</v>
      </c>
      <c r="R17569">
        <v>0.222445001</v>
      </c>
      <c r="S17569">
        <v>5.4946379759999999</v>
      </c>
    </row>
    <row r="17570" spans="1:19">
      <c r="A17570" s="5" t="s">
        <v>2980</v>
      </c>
      <c r="B17570" s="5" t="s">
        <v>717</v>
      </c>
      <c r="C17570" s="5"/>
      <c r="D17570" s="5">
        <v>2018</v>
      </c>
      <c r="E17570" s="5" t="s">
        <v>728</v>
      </c>
      <c r="F17570" s="5" t="s">
        <v>722</v>
      </c>
      <c r="G17570" s="5">
        <v>-22.772383000000001</v>
      </c>
      <c r="H17570" s="5">
        <v>-41.888983000000003</v>
      </c>
      <c r="I17570" s="5" t="s">
        <v>55</v>
      </c>
      <c r="J17570" s="5" t="s">
        <v>2727</v>
      </c>
      <c r="K17570">
        <v>54</v>
      </c>
      <c r="N17570">
        <v>12</v>
      </c>
      <c r="O17570">
        <v>1.293443771</v>
      </c>
      <c r="P17570">
        <v>2.8452784000000002</v>
      </c>
      <c r="R17570">
        <v>0.37542839</v>
      </c>
      <c r="S17570">
        <v>5.1567452439999997</v>
      </c>
    </row>
    <row r="17571" spans="1:19">
      <c r="A17571" s="5" t="s">
        <v>2980</v>
      </c>
      <c r="B17571" s="5" t="s">
        <v>717</v>
      </c>
      <c r="C17571" s="5"/>
      <c r="D17571" s="5">
        <v>2018</v>
      </c>
      <c r="E17571" s="5" t="s">
        <v>728</v>
      </c>
      <c r="F17571" s="5" t="s">
        <v>722</v>
      </c>
      <c r="G17571" s="5">
        <v>-22.772383000000001</v>
      </c>
      <c r="H17571" s="5">
        <v>-41.888983000000003</v>
      </c>
      <c r="I17571" s="5" t="s">
        <v>55</v>
      </c>
      <c r="J17571" s="5" t="s">
        <v>2727</v>
      </c>
      <c r="K17571">
        <v>66</v>
      </c>
      <c r="N17571">
        <v>12</v>
      </c>
      <c r="O17571">
        <v>0.67706599300000003</v>
      </c>
      <c r="P17571">
        <v>2.9898729999999998</v>
      </c>
      <c r="R17571">
        <v>0.43139423900000001</v>
      </c>
      <c r="S17571">
        <v>5.6034053369999999</v>
      </c>
    </row>
    <row r="17572" spans="1:19">
      <c r="A17572" s="5" t="s">
        <v>2980</v>
      </c>
      <c r="B17572" s="5" t="s">
        <v>717</v>
      </c>
      <c r="C17572" s="5"/>
      <c r="D17572" s="5">
        <v>2018</v>
      </c>
      <c r="E17572" s="5" t="s">
        <v>728</v>
      </c>
      <c r="F17572" s="5" t="s">
        <v>722</v>
      </c>
      <c r="G17572" s="5">
        <v>-22.772383000000001</v>
      </c>
      <c r="H17572" s="5">
        <v>-41.888983000000003</v>
      </c>
      <c r="I17572" s="5" t="s">
        <v>55</v>
      </c>
      <c r="J17572" s="5" t="s">
        <v>2727</v>
      </c>
      <c r="K17572">
        <v>78</v>
      </c>
      <c r="N17572">
        <v>12</v>
      </c>
      <c r="O17572">
        <v>0.91744377099999996</v>
      </c>
      <c r="P17572">
        <v>2.4304538999999998</v>
      </c>
      <c r="R17572">
        <v>0.586269229</v>
      </c>
      <c r="S17572">
        <v>4.2063891</v>
      </c>
    </row>
    <row r="17573" spans="1:19">
      <c r="A17573" s="5" t="s">
        <v>2980</v>
      </c>
      <c r="B17573" s="5" t="s">
        <v>717</v>
      </c>
      <c r="C17573" s="5"/>
      <c r="D17573" s="5">
        <v>2018</v>
      </c>
      <c r="E17573" s="5" t="s">
        <v>728</v>
      </c>
      <c r="F17573" s="5" t="s">
        <v>722</v>
      </c>
      <c r="G17573" s="5">
        <v>-22.772383000000001</v>
      </c>
      <c r="H17573" s="5">
        <v>-41.888983000000003</v>
      </c>
      <c r="I17573" s="5" t="s">
        <v>55</v>
      </c>
      <c r="J17573" s="5" t="s">
        <v>2727</v>
      </c>
      <c r="K17573">
        <v>90</v>
      </c>
      <c r="N17573">
        <v>2</v>
      </c>
      <c r="O17573">
        <v>0.85772154899999997</v>
      </c>
      <c r="P17573">
        <v>4.3954275000000003</v>
      </c>
      <c r="R17573">
        <v>1.1247966229999999</v>
      </c>
      <c r="S17573">
        <v>4.2462394300000001</v>
      </c>
    </row>
    <row r="17574" spans="1:19">
      <c r="A17574" s="5" t="s">
        <v>2980</v>
      </c>
      <c r="B17574" s="5" t="s">
        <v>717</v>
      </c>
      <c r="C17574" s="5"/>
      <c r="D17574" s="5">
        <v>2018</v>
      </c>
      <c r="E17574" s="5" t="s">
        <v>729</v>
      </c>
      <c r="F17574" s="5" t="s">
        <v>722</v>
      </c>
      <c r="G17574" s="5">
        <v>-22.769126</v>
      </c>
      <c r="H17574" s="5">
        <v>-41.912171999999998</v>
      </c>
      <c r="I17574" s="5" t="s">
        <v>55</v>
      </c>
      <c r="J17574" s="5" t="s">
        <v>2728</v>
      </c>
      <c r="K17574">
        <v>0</v>
      </c>
      <c r="N17574">
        <v>3</v>
      </c>
      <c r="O17574">
        <v>0.78084377100000002</v>
      </c>
      <c r="P17574">
        <v>2.9639294999999999</v>
      </c>
      <c r="R17574">
        <v>0.92777783300000005</v>
      </c>
      <c r="S17574">
        <v>0.224143916</v>
      </c>
    </row>
    <row r="17575" spans="1:19">
      <c r="A17575" s="5" t="s">
        <v>2980</v>
      </c>
      <c r="B17575" s="5" t="s">
        <v>717</v>
      </c>
      <c r="C17575" s="5"/>
      <c r="D17575" s="5">
        <v>2018</v>
      </c>
      <c r="E17575" s="5" t="s">
        <v>729</v>
      </c>
      <c r="F17575" s="5" t="s">
        <v>722</v>
      </c>
      <c r="G17575" s="5">
        <v>-22.769126</v>
      </c>
      <c r="H17575" s="5">
        <v>-41.912171999999998</v>
      </c>
      <c r="I17575" s="5" t="s">
        <v>55</v>
      </c>
      <c r="J17575" s="5" t="s">
        <v>2728</v>
      </c>
      <c r="K17575">
        <v>3</v>
      </c>
      <c r="N17575">
        <v>6</v>
      </c>
      <c r="O17575">
        <v>0.89226599299999998</v>
      </c>
      <c r="P17575">
        <v>3.7880378000000001</v>
      </c>
      <c r="R17575">
        <v>0.81181701399999995</v>
      </c>
      <c r="S17575">
        <v>0.126169479</v>
      </c>
    </row>
    <row r="17576" spans="1:19">
      <c r="A17576" s="5" t="s">
        <v>2980</v>
      </c>
      <c r="B17576" s="5" t="s">
        <v>717</v>
      </c>
      <c r="C17576" s="5"/>
      <c r="D17576" s="5">
        <v>2018</v>
      </c>
      <c r="E17576" s="5" t="s">
        <v>729</v>
      </c>
      <c r="F17576" s="5" t="s">
        <v>722</v>
      </c>
      <c r="G17576" s="5">
        <v>-22.769126</v>
      </c>
      <c r="H17576" s="5">
        <v>-41.912171999999998</v>
      </c>
      <c r="I17576" s="5" t="s">
        <v>55</v>
      </c>
      <c r="J17576" s="5" t="s">
        <v>2728</v>
      </c>
      <c r="K17576">
        <v>9</v>
      </c>
      <c r="N17576">
        <v>6</v>
      </c>
      <c r="O17576">
        <v>1.253665993</v>
      </c>
      <c r="P17576">
        <v>2.2845982999999999</v>
      </c>
      <c r="R17576">
        <v>0.76806023700000003</v>
      </c>
      <c r="S17576">
        <v>0.40110167899999999</v>
      </c>
    </row>
    <row r="17577" spans="1:19">
      <c r="A17577" s="5" t="s">
        <v>2980</v>
      </c>
      <c r="B17577" s="5" t="s">
        <v>717</v>
      </c>
      <c r="C17577" s="5"/>
      <c r="D17577" s="5">
        <v>2018</v>
      </c>
      <c r="E17577" s="5" t="s">
        <v>729</v>
      </c>
      <c r="F17577" s="5" t="s">
        <v>722</v>
      </c>
      <c r="G17577" s="5">
        <v>-22.769126</v>
      </c>
      <c r="H17577" s="5">
        <v>-41.912171999999998</v>
      </c>
      <c r="I17577" s="5" t="s">
        <v>55</v>
      </c>
      <c r="J17577" s="5" t="s">
        <v>2728</v>
      </c>
      <c r="K17577">
        <v>15</v>
      </c>
      <c r="N17577">
        <v>6</v>
      </c>
      <c r="O17577">
        <v>1.3130882150000001</v>
      </c>
      <c r="P17577">
        <v>2.3668189000000002</v>
      </c>
      <c r="R17577">
        <v>0.61340612699999997</v>
      </c>
      <c r="S17577">
        <v>0.36943321899999998</v>
      </c>
    </row>
    <row r="17578" spans="1:19">
      <c r="A17578" s="5" t="s">
        <v>2980</v>
      </c>
      <c r="B17578" s="5" t="s">
        <v>717</v>
      </c>
      <c r="C17578" s="5"/>
      <c r="D17578" s="5">
        <v>2018</v>
      </c>
      <c r="E17578" s="5" t="s">
        <v>729</v>
      </c>
      <c r="F17578" s="5" t="s">
        <v>722</v>
      </c>
      <c r="G17578" s="5">
        <v>-22.769126</v>
      </c>
      <c r="H17578" s="5">
        <v>-41.912171999999998</v>
      </c>
      <c r="I17578" s="5" t="s">
        <v>55</v>
      </c>
      <c r="J17578" s="5" t="s">
        <v>2728</v>
      </c>
      <c r="K17578">
        <v>21</v>
      </c>
      <c r="N17578">
        <v>6</v>
      </c>
      <c r="O17578">
        <v>1.3801215490000001</v>
      </c>
      <c r="P17578">
        <v>3.8794727</v>
      </c>
      <c r="R17578">
        <v>0.32821774500000001</v>
      </c>
      <c r="S17578">
        <v>0</v>
      </c>
    </row>
    <row r="17579" spans="1:19">
      <c r="A17579" s="5" t="s">
        <v>2980</v>
      </c>
      <c r="B17579" s="5" t="s">
        <v>717</v>
      </c>
      <c r="C17579" s="5"/>
      <c r="D17579" s="5">
        <v>2018</v>
      </c>
      <c r="E17579" s="5" t="s">
        <v>729</v>
      </c>
      <c r="F17579" s="5" t="s">
        <v>722</v>
      </c>
      <c r="G17579" s="5">
        <v>-22.769126</v>
      </c>
      <c r="H17579" s="5">
        <v>-41.912171999999998</v>
      </c>
      <c r="I17579" s="5" t="s">
        <v>55</v>
      </c>
      <c r="J17579" s="5" t="s">
        <v>2728</v>
      </c>
      <c r="K17579">
        <v>27</v>
      </c>
      <c r="N17579">
        <v>6</v>
      </c>
      <c r="O17579">
        <v>0.91853266</v>
      </c>
      <c r="P17579">
        <v>4.3415600999999997</v>
      </c>
      <c r="R17579">
        <v>0.21235504599999999</v>
      </c>
      <c r="S17579">
        <v>2.5571600999999999E-2</v>
      </c>
    </row>
    <row r="17580" spans="1:19">
      <c r="A17580" s="5" t="s">
        <v>2980</v>
      </c>
      <c r="B17580" s="5" t="s">
        <v>717</v>
      </c>
      <c r="C17580" s="5"/>
      <c r="D17580" s="5">
        <v>2018</v>
      </c>
      <c r="E17580" s="5" t="s">
        <v>729</v>
      </c>
      <c r="F17580" s="5" t="s">
        <v>722</v>
      </c>
      <c r="G17580" s="5">
        <v>-22.769126</v>
      </c>
      <c r="H17580" s="5">
        <v>-41.912171999999998</v>
      </c>
      <c r="I17580" s="5" t="s">
        <v>55</v>
      </c>
      <c r="J17580" s="5" t="s">
        <v>2728</v>
      </c>
      <c r="K17580">
        <v>33</v>
      </c>
      <c r="N17580">
        <v>2</v>
      </c>
      <c r="O17580">
        <v>0.90529932700000004</v>
      </c>
      <c r="P17580">
        <v>3.4506918999999998</v>
      </c>
      <c r="R17580">
        <v>0.19608974500000001</v>
      </c>
      <c r="S17580">
        <v>0</v>
      </c>
    </row>
    <row r="17581" spans="1:19">
      <c r="A17581" s="5" t="s">
        <v>2980</v>
      </c>
      <c r="B17581" s="5" t="s">
        <v>717</v>
      </c>
      <c r="C17581" s="5"/>
      <c r="D17581" s="5">
        <v>2018</v>
      </c>
      <c r="E17581" s="5" t="s">
        <v>729</v>
      </c>
      <c r="F17581" s="5" t="s">
        <v>722</v>
      </c>
      <c r="G17581" s="5">
        <v>-22.769126</v>
      </c>
      <c r="H17581" s="5">
        <v>-41.912171999999998</v>
      </c>
      <c r="I17581" s="5" t="s">
        <v>55</v>
      </c>
      <c r="J17581" s="5" t="s">
        <v>2727</v>
      </c>
      <c r="K17581">
        <v>0</v>
      </c>
      <c r="N17581">
        <v>3</v>
      </c>
      <c r="O17581">
        <v>0.66515488199999995</v>
      </c>
      <c r="P17581">
        <v>3.4209428000000002</v>
      </c>
      <c r="R17581">
        <v>0.82067283099999999</v>
      </c>
      <c r="S17581">
        <v>3.2497146999999997E-2</v>
      </c>
    </row>
    <row r="17582" spans="1:19">
      <c r="A17582" s="5" t="s">
        <v>2980</v>
      </c>
      <c r="B17582" s="5" t="s">
        <v>717</v>
      </c>
      <c r="C17582" s="5"/>
      <c r="D17582" s="5">
        <v>2018</v>
      </c>
      <c r="E17582" s="5" t="s">
        <v>729</v>
      </c>
      <c r="F17582" s="5" t="s">
        <v>722</v>
      </c>
      <c r="G17582" s="5">
        <v>-22.769126</v>
      </c>
      <c r="H17582" s="5">
        <v>-41.912171999999998</v>
      </c>
      <c r="I17582" s="5" t="s">
        <v>55</v>
      </c>
      <c r="J17582" s="5" t="s">
        <v>2727</v>
      </c>
      <c r="K17582">
        <v>3</v>
      </c>
      <c r="N17582">
        <v>6</v>
      </c>
      <c r="O17582">
        <v>0.99636599299999995</v>
      </c>
      <c r="P17582">
        <v>3.5212805</v>
      </c>
      <c r="R17582">
        <v>0.80699275100000001</v>
      </c>
      <c r="S17582">
        <v>9.5301944E-2</v>
      </c>
    </row>
    <row r="17583" spans="1:19">
      <c r="A17583" s="5" t="s">
        <v>2980</v>
      </c>
      <c r="B17583" s="5" t="s">
        <v>717</v>
      </c>
      <c r="C17583" s="5"/>
      <c r="D17583" s="5">
        <v>2018</v>
      </c>
      <c r="E17583" s="5" t="s">
        <v>729</v>
      </c>
      <c r="F17583" s="5" t="s">
        <v>722</v>
      </c>
      <c r="G17583" s="5">
        <v>-22.769126</v>
      </c>
      <c r="H17583" s="5">
        <v>-41.912171999999998</v>
      </c>
      <c r="I17583" s="5" t="s">
        <v>55</v>
      </c>
      <c r="J17583" s="5" t="s">
        <v>2727</v>
      </c>
      <c r="K17583">
        <v>9</v>
      </c>
      <c r="N17583">
        <v>6</v>
      </c>
      <c r="O17583">
        <v>1.1886659930000001</v>
      </c>
      <c r="P17583">
        <v>2.4270868000000001</v>
      </c>
      <c r="R17583">
        <v>0.62604587599999995</v>
      </c>
      <c r="S17583">
        <v>0.1210692</v>
      </c>
    </row>
    <row r="17584" spans="1:19">
      <c r="A17584" s="5" t="s">
        <v>2980</v>
      </c>
      <c r="B17584" s="5" t="s">
        <v>717</v>
      </c>
      <c r="C17584" s="5"/>
      <c r="D17584" s="5">
        <v>2018</v>
      </c>
      <c r="E17584" s="5" t="s">
        <v>729</v>
      </c>
      <c r="F17584" s="5" t="s">
        <v>722</v>
      </c>
      <c r="G17584" s="5">
        <v>-22.769126</v>
      </c>
      <c r="H17584" s="5">
        <v>-41.912171999999998</v>
      </c>
      <c r="I17584" s="5" t="s">
        <v>55</v>
      </c>
      <c r="J17584" s="5" t="s">
        <v>2727</v>
      </c>
      <c r="K17584">
        <v>15</v>
      </c>
      <c r="N17584">
        <v>6</v>
      </c>
      <c r="O17584">
        <v>1.122254882</v>
      </c>
      <c r="P17584">
        <v>2.5727069</v>
      </c>
      <c r="R17584">
        <v>0.84455234400000001</v>
      </c>
      <c r="S17584">
        <v>0.242311412</v>
      </c>
    </row>
    <row r="17585" spans="1:19">
      <c r="A17585" s="5" t="s">
        <v>2980</v>
      </c>
      <c r="B17585" s="5" t="s">
        <v>717</v>
      </c>
      <c r="C17585" s="5"/>
      <c r="D17585" s="5">
        <v>2018</v>
      </c>
      <c r="E17585" s="5" t="s">
        <v>729</v>
      </c>
      <c r="F17585" s="5" t="s">
        <v>722</v>
      </c>
      <c r="G17585" s="5">
        <v>-22.769126</v>
      </c>
      <c r="H17585" s="5">
        <v>-41.912171999999998</v>
      </c>
      <c r="I17585" s="5" t="s">
        <v>55</v>
      </c>
      <c r="J17585" s="5" t="s">
        <v>2727</v>
      </c>
      <c r="K17585">
        <v>21</v>
      </c>
      <c r="N17585">
        <v>6</v>
      </c>
      <c r="O17585">
        <v>1.5423882149999999</v>
      </c>
      <c r="P17585">
        <v>2.8981507</v>
      </c>
      <c r="R17585">
        <v>0.15666735200000001</v>
      </c>
      <c r="S17585">
        <v>0</v>
      </c>
    </row>
    <row r="17586" spans="1:19">
      <c r="A17586" s="5" t="s">
        <v>2980</v>
      </c>
      <c r="B17586" s="5" t="s">
        <v>717</v>
      </c>
      <c r="C17586" s="5"/>
      <c r="D17586" s="5">
        <v>2018</v>
      </c>
      <c r="E17586" s="5" t="s">
        <v>729</v>
      </c>
      <c r="F17586" s="5" t="s">
        <v>722</v>
      </c>
      <c r="G17586" s="5">
        <v>-22.769126</v>
      </c>
      <c r="H17586" s="5">
        <v>-41.912171999999998</v>
      </c>
      <c r="I17586" s="5" t="s">
        <v>55</v>
      </c>
      <c r="J17586" s="5" t="s">
        <v>2727</v>
      </c>
      <c r="K17586">
        <v>27</v>
      </c>
      <c r="N17586">
        <v>6</v>
      </c>
      <c r="O17586">
        <v>1.281077104</v>
      </c>
      <c r="P17586">
        <v>2.2701232</v>
      </c>
      <c r="R17586">
        <v>0.66665995</v>
      </c>
      <c r="S17586">
        <v>8.7299406999999996E-2</v>
      </c>
    </row>
    <row r="17587" spans="1:19">
      <c r="A17587" s="5" t="s">
        <v>2980</v>
      </c>
      <c r="B17587" s="5" t="s">
        <v>717</v>
      </c>
      <c r="C17587" s="5"/>
      <c r="D17587" s="5">
        <v>2018</v>
      </c>
      <c r="E17587" s="5" t="s">
        <v>729</v>
      </c>
      <c r="F17587" s="5" t="s">
        <v>722</v>
      </c>
      <c r="G17587" s="5">
        <v>-22.769126</v>
      </c>
      <c r="H17587" s="5">
        <v>-41.912171999999998</v>
      </c>
      <c r="I17587" s="5" t="s">
        <v>55</v>
      </c>
      <c r="J17587" s="5" t="s">
        <v>2727</v>
      </c>
      <c r="K17587">
        <v>33</v>
      </c>
      <c r="N17587">
        <v>6</v>
      </c>
      <c r="O17587">
        <v>1.4914104379999999</v>
      </c>
      <c r="P17587">
        <v>3.1637257000000001</v>
      </c>
      <c r="R17587">
        <v>0.157771721</v>
      </c>
      <c r="S17587">
        <v>0</v>
      </c>
    </row>
    <row r="17588" spans="1:19">
      <c r="A17588" s="5" t="s">
        <v>2980</v>
      </c>
      <c r="B17588" s="5" t="s">
        <v>717</v>
      </c>
      <c r="C17588" s="5"/>
      <c r="D17588" s="5">
        <v>2018</v>
      </c>
      <c r="E17588" s="5" t="s">
        <v>729</v>
      </c>
      <c r="F17588" s="5" t="s">
        <v>722</v>
      </c>
      <c r="G17588" s="5">
        <v>-22.769126</v>
      </c>
      <c r="H17588" s="5">
        <v>-41.912171999999998</v>
      </c>
      <c r="I17588" s="5" t="s">
        <v>55</v>
      </c>
      <c r="J17588" s="5" t="s">
        <v>2727</v>
      </c>
      <c r="K17588">
        <v>39</v>
      </c>
      <c r="N17588">
        <v>2</v>
      </c>
      <c r="O17588">
        <v>1.555910438</v>
      </c>
      <c r="P17588">
        <v>1.8109090999999999</v>
      </c>
      <c r="R17588">
        <v>0.18781863200000001</v>
      </c>
      <c r="S17588">
        <v>0</v>
      </c>
    </row>
    <row r="17589" spans="1:19">
      <c r="A17589" s="5" t="s">
        <v>2980</v>
      </c>
      <c r="B17589" s="5" t="s">
        <v>717</v>
      </c>
      <c r="C17589" s="5"/>
      <c r="D17589" s="5">
        <v>2018</v>
      </c>
      <c r="E17589" s="5" t="s">
        <v>735</v>
      </c>
      <c r="F17589" s="5" t="s">
        <v>722</v>
      </c>
      <c r="G17589" s="5">
        <v>-23.104932999999999</v>
      </c>
      <c r="H17589" s="5">
        <v>-44.213233000000002</v>
      </c>
      <c r="I17589" s="5" t="s">
        <v>55</v>
      </c>
      <c r="J17589" s="5" t="s">
        <v>2728</v>
      </c>
      <c r="K17589">
        <v>0</v>
      </c>
      <c r="N17589">
        <v>10</v>
      </c>
      <c r="O17589">
        <v>1.0350888890000001</v>
      </c>
      <c r="P17589">
        <v>2.2140835999999999</v>
      </c>
      <c r="R17589">
        <v>0.37567934400000003</v>
      </c>
      <c r="S17589">
        <v>0</v>
      </c>
    </row>
    <row r="17590" spans="1:19">
      <c r="A17590" s="5" t="s">
        <v>2980</v>
      </c>
      <c r="B17590" s="5" t="s">
        <v>717</v>
      </c>
      <c r="C17590" s="5"/>
      <c r="D17590" s="5">
        <v>2018</v>
      </c>
      <c r="E17590" s="5" t="s">
        <v>735</v>
      </c>
      <c r="F17590" s="5" t="s">
        <v>722</v>
      </c>
      <c r="G17590" s="5">
        <v>-23.104932999999999</v>
      </c>
      <c r="H17590" s="5">
        <v>-44.213233000000002</v>
      </c>
      <c r="I17590" s="5" t="s">
        <v>55</v>
      </c>
      <c r="J17590" s="5" t="s">
        <v>2728</v>
      </c>
      <c r="K17590">
        <v>10</v>
      </c>
      <c r="N17590">
        <v>10</v>
      </c>
      <c r="O17590">
        <v>0.84927777800000004</v>
      </c>
      <c r="P17590">
        <v>4.1632224000000004</v>
      </c>
      <c r="R17590">
        <v>1.488670588</v>
      </c>
      <c r="S17590">
        <v>0</v>
      </c>
    </row>
    <row r="17591" spans="1:19">
      <c r="A17591" s="5" t="s">
        <v>2980</v>
      </c>
      <c r="B17591" s="5" t="s">
        <v>717</v>
      </c>
      <c r="C17591" s="5"/>
      <c r="D17591" s="5">
        <v>2018</v>
      </c>
      <c r="E17591" s="5" t="s">
        <v>735</v>
      </c>
      <c r="F17591" s="5" t="s">
        <v>722</v>
      </c>
      <c r="G17591" s="5">
        <v>-23.104932999999999</v>
      </c>
      <c r="H17591" s="5">
        <v>-44.213233000000002</v>
      </c>
      <c r="I17591" s="5" t="s">
        <v>55</v>
      </c>
      <c r="J17591" s="5" t="s">
        <v>2728</v>
      </c>
      <c r="K17591">
        <v>20</v>
      </c>
      <c r="N17591">
        <v>10</v>
      </c>
      <c r="O17591">
        <v>0.95308888899999999</v>
      </c>
      <c r="P17591">
        <v>2.8365423000000001</v>
      </c>
      <c r="R17591">
        <v>1.004390001</v>
      </c>
      <c r="S17591">
        <v>0</v>
      </c>
    </row>
    <row r="17592" spans="1:19">
      <c r="A17592" s="5" t="s">
        <v>2980</v>
      </c>
      <c r="B17592" s="5" t="s">
        <v>717</v>
      </c>
      <c r="C17592" s="5"/>
      <c r="D17592" s="5">
        <v>2018</v>
      </c>
      <c r="E17592" s="5" t="s">
        <v>735</v>
      </c>
      <c r="F17592" s="5" t="s">
        <v>722</v>
      </c>
      <c r="G17592" s="5">
        <v>-23.104932999999999</v>
      </c>
      <c r="H17592" s="5">
        <v>-44.213233000000002</v>
      </c>
      <c r="I17592" s="5" t="s">
        <v>55</v>
      </c>
      <c r="J17592" s="5" t="s">
        <v>2728</v>
      </c>
      <c r="K17592">
        <v>30</v>
      </c>
      <c r="N17592">
        <v>10</v>
      </c>
      <c r="O17592">
        <v>1.202166667</v>
      </c>
      <c r="P17592">
        <v>3.5964735999999999</v>
      </c>
      <c r="R17592">
        <v>0.67001849400000002</v>
      </c>
      <c r="S17592">
        <v>0</v>
      </c>
    </row>
    <row r="17593" spans="1:19">
      <c r="A17593" s="5" t="s">
        <v>2980</v>
      </c>
      <c r="B17593" s="5" t="s">
        <v>717</v>
      </c>
      <c r="C17593" s="5"/>
      <c r="D17593" s="5">
        <v>2018</v>
      </c>
      <c r="E17593" s="5" t="s">
        <v>735</v>
      </c>
      <c r="F17593" s="5" t="s">
        <v>722</v>
      </c>
      <c r="G17593" s="5">
        <v>-23.104932999999999</v>
      </c>
      <c r="H17593" s="5">
        <v>-44.213233000000002</v>
      </c>
      <c r="I17593" s="5" t="s">
        <v>55</v>
      </c>
      <c r="J17593" s="5" t="s">
        <v>2728</v>
      </c>
      <c r="K17593">
        <v>40</v>
      </c>
      <c r="N17593">
        <v>10</v>
      </c>
      <c r="O17593">
        <v>1.2214444440000001</v>
      </c>
      <c r="P17593">
        <v>2.5051994999999998</v>
      </c>
      <c r="R17593">
        <v>0.59513199299999997</v>
      </c>
      <c r="S17593">
        <v>0</v>
      </c>
    </row>
    <row r="17594" spans="1:19">
      <c r="A17594" s="5" t="s">
        <v>2980</v>
      </c>
      <c r="B17594" s="5" t="s">
        <v>717</v>
      </c>
      <c r="C17594" s="5"/>
      <c r="D17594" s="5">
        <v>2018</v>
      </c>
      <c r="E17594" s="5" t="s">
        <v>735</v>
      </c>
      <c r="F17594" s="5" t="s">
        <v>722</v>
      </c>
      <c r="G17594" s="5">
        <v>-23.104932999999999</v>
      </c>
      <c r="H17594" s="5">
        <v>-44.213233000000002</v>
      </c>
      <c r="I17594" s="5" t="s">
        <v>55</v>
      </c>
      <c r="J17594" s="5" t="s">
        <v>2728</v>
      </c>
      <c r="K17594">
        <v>50</v>
      </c>
      <c r="N17594">
        <v>10</v>
      </c>
      <c r="O17594">
        <v>1.055144444</v>
      </c>
      <c r="P17594">
        <v>2.4938030000000002</v>
      </c>
      <c r="R17594">
        <v>1.2581903759999999</v>
      </c>
      <c r="S17594">
        <v>8.9641349999999995E-2</v>
      </c>
    </row>
    <row r="17595" spans="1:19">
      <c r="A17595" s="5" t="s">
        <v>2980</v>
      </c>
      <c r="B17595" s="5" t="s">
        <v>717</v>
      </c>
      <c r="C17595" s="5"/>
      <c r="D17595" s="5">
        <v>2018</v>
      </c>
      <c r="E17595" s="5" t="s">
        <v>735</v>
      </c>
      <c r="F17595" s="5" t="s">
        <v>722</v>
      </c>
      <c r="G17595" s="5">
        <v>-23.104932999999999</v>
      </c>
      <c r="H17595" s="5">
        <v>-44.213233000000002</v>
      </c>
      <c r="I17595" s="5" t="s">
        <v>55</v>
      </c>
      <c r="J17595" s="5" t="s">
        <v>2728</v>
      </c>
      <c r="K17595">
        <v>60</v>
      </c>
      <c r="N17595">
        <v>10</v>
      </c>
      <c r="O17595">
        <v>0.95403333300000004</v>
      </c>
      <c r="P17595">
        <v>1.6484692999999999</v>
      </c>
      <c r="R17595">
        <v>0.79732332699999997</v>
      </c>
      <c r="S17595">
        <v>0.195444126</v>
      </c>
    </row>
    <row r="17596" spans="1:19">
      <c r="A17596" s="5" t="s">
        <v>2980</v>
      </c>
      <c r="B17596" s="5" t="s">
        <v>717</v>
      </c>
      <c r="C17596" s="5"/>
      <c r="D17596" s="5">
        <v>2018</v>
      </c>
      <c r="E17596" s="5" t="s">
        <v>735</v>
      </c>
      <c r="F17596" s="5" t="s">
        <v>722</v>
      </c>
      <c r="G17596" s="5">
        <v>-23.104932999999999</v>
      </c>
      <c r="H17596" s="5">
        <v>-44.213233000000002</v>
      </c>
      <c r="I17596" s="5" t="s">
        <v>55</v>
      </c>
      <c r="J17596" s="5" t="s">
        <v>2728</v>
      </c>
      <c r="K17596">
        <v>70</v>
      </c>
      <c r="N17596">
        <v>10</v>
      </c>
      <c r="O17596">
        <v>1.193122222</v>
      </c>
      <c r="P17596">
        <v>1.6878865000000001</v>
      </c>
      <c r="R17596">
        <v>0.731554547</v>
      </c>
      <c r="S17596">
        <v>7.7938649999999996E-3</v>
      </c>
    </row>
    <row r="17597" spans="1:19">
      <c r="A17597" s="5" t="s">
        <v>2980</v>
      </c>
      <c r="B17597" s="5" t="s">
        <v>717</v>
      </c>
      <c r="C17597" s="5"/>
      <c r="D17597" s="5">
        <v>2018</v>
      </c>
      <c r="E17597" s="5" t="s">
        <v>735</v>
      </c>
      <c r="F17597" s="5" t="s">
        <v>722</v>
      </c>
      <c r="G17597" s="5">
        <v>-23.104932999999999</v>
      </c>
      <c r="H17597" s="5">
        <v>-44.213233000000002</v>
      </c>
      <c r="I17597" s="5" t="s">
        <v>55</v>
      </c>
      <c r="J17597" s="5" t="s">
        <v>2728</v>
      </c>
      <c r="K17597">
        <v>80</v>
      </c>
      <c r="N17597">
        <v>10</v>
      </c>
      <c r="O17597">
        <v>1.065066667</v>
      </c>
      <c r="P17597">
        <v>1.6470009999999999</v>
      </c>
      <c r="R17597">
        <v>0.39048370599999999</v>
      </c>
      <c r="S17597">
        <v>6.9766960000000001E-3</v>
      </c>
    </row>
    <row r="17598" spans="1:19">
      <c r="A17598" s="5" t="s">
        <v>2980</v>
      </c>
      <c r="B17598" s="5" t="s">
        <v>717</v>
      </c>
      <c r="C17598" s="5"/>
      <c r="D17598" s="5">
        <v>2018</v>
      </c>
      <c r="E17598" s="5" t="s">
        <v>735</v>
      </c>
      <c r="F17598" s="5" t="s">
        <v>722</v>
      </c>
      <c r="G17598" s="5">
        <v>-23.104932999999999</v>
      </c>
      <c r="H17598" s="5">
        <v>-44.213233000000002</v>
      </c>
      <c r="I17598" s="5" t="s">
        <v>55</v>
      </c>
      <c r="J17598" s="5" t="s">
        <v>2728</v>
      </c>
      <c r="K17598">
        <v>90</v>
      </c>
      <c r="N17598">
        <v>2</v>
      </c>
      <c r="O17598">
        <v>0.62148888899999999</v>
      </c>
      <c r="P17598">
        <v>4.8771521</v>
      </c>
      <c r="R17598">
        <v>1.312910663</v>
      </c>
      <c r="S17598">
        <v>2.6930464000000001E-2</v>
      </c>
    </row>
    <row r="17599" spans="1:19">
      <c r="A17599" s="5" t="s">
        <v>2980</v>
      </c>
      <c r="B17599" s="5" t="s">
        <v>717</v>
      </c>
      <c r="C17599" s="5"/>
      <c r="D17599" s="5">
        <v>2018</v>
      </c>
      <c r="E17599" s="5" t="s">
        <v>735</v>
      </c>
      <c r="F17599" s="5" t="s">
        <v>722</v>
      </c>
      <c r="G17599" s="5">
        <v>-23.104932999999999</v>
      </c>
      <c r="H17599" s="5">
        <v>-44.213233000000002</v>
      </c>
      <c r="I17599" s="5" t="s">
        <v>55</v>
      </c>
      <c r="J17599" s="5" t="s">
        <v>2727</v>
      </c>
      <c r="K17599">
        <v>0</v>
      </c>
      <c r="N17599">
        <v>10</v>
      </c>
      <c r="O17599">
        <v>0.59475555599999996</v>
      </c>
      <c r="P17599">
        <v>3.2338673999999998</v>
      </c>
      <c r="R17599">
        <v>0.57798814799999998</v>
      </c>
      <c r="S17599">
        <v>0</v>
      </c>
    </row>
    <row r="17600" spans="1:19">
      <c r="A17600" s="5" t="s">
        <v>2980</v>
      </c>
      <c r="B17600" s="5" t="s">
        <v>717</v>
      </c>
      <c r="C17600" s="5"/>
      <c r="D17600" s="5">
        <v>2018</v>
      </c>
      <c r="E17600" s="5" t="s">
        <v>735</v>
      </c>
      <c r="F17600" s="5" t="s">
        <v>722</v>
      </c>
      <c r="G17600" s="5">
        <v>-23.104932999999999</v>
      </c>
      <c r="H17600" s="5">
        <v>-44.213233000000002</v>
      </c>
      <c r="I17600" s="5" t="s">
        <v>55</v>
      </c>
      <c r="J17600" s="5" t="s">
        <v>2727</v>
      </c>
      <c r="K17600">
        <v>10</v>
      </c>
      <c r="N17600">
        <v>10</v>
      </c>
      <c r="O17600">
        <v>1.0763777779999999</v>
      </c>
      <c r="P17600">
        <v>3.4922694999999999</v>
      </c>
      <c r="R17600">
        <v>1.3945109250000001</v>
      </c>
      <c r="S17600">
        <v>0</v>
      </c>
    </row>
    <row r="17601" spans="1:19">
      <c r="A17601" s="5" t="s">
        <v>2980</v>
      </c>
      <c r="B17601" s="5" t="s">
        <v>717</v>
      </c>
      <c r="C17601" s="5"/>
      <c r="D17601" s="5">
        <v>2018</v>
      </c>
      <c r="E17601" s="5" t="s">
        <v>735</v>
      </c>
      <c r="F17601" s="5" t="s">
        <v>722</v>
      </c>
      <c r="G17601" s="5">
        <v>-23.104932999999999</v>
      </c>
      <c r="H17601" s="5">
        <v>-44.213233000000002</v>
      </c>
      <c r="I17601" s="5" t="s">
        <v>55</v>
      </c>
      <c r="J17601" s="5" t="s">
        <v>2727</v>
      </c>
      <c r="K17601">
        <v>20</v>
      </c>
      <c r="N17601">
        <v>10</v>
      </c>
      <c r="O17601">
        <v>0.74706666700000002</v>
      </c>
      <c r="P17601">
        <v>2.8213165999999998</v>
      </c>
      <c r="R17601">
        <v>1.300351262</v>
      </c>
      <c r="S17601">
        <v>0</v>
      </c>
    </row>
    <row r="17602" spans="1:19">
      <c r="A17602" s="5" t="s">
        <v>2980</v>
      </c>
      <c r="B17602" s="5" t="s">
        <v>717</v>
      </c>
      <c r="C17602" s="5"/>
      <c r="D17602" s="5">
        <v>2018</v>
      </c>
      <c r="E17602" s="5" t="s">
        <v>735</v>
      </c>
      <c r="F17602" s="5" t="s">
        <v>722</v>
      </c>
      <c r="G17602" s="5">
        <v>-23.104932999999999</v>
      </c>
      <c r="H17602" s="5">
        <v>-44.213233000000002</v>
      </c>
      <c r="I17602" s="5" t="s">
        <v>55</v>
      </c>
      <c r="J17602" s="5" t="s">
        <v>2727</v>
      </c>
      <c r="K17602">
        <v>30</v>
      </c>
      <c r="N17602">
        <v>10</v>
      </c>
      <c r="O17602">
        <v>1.0667222220000001</v>
      </c>
      <c r="P17602">
        <v>5.4408352999999998</v>
      </c>
      <c r="R17602">
        <v>2.1122841229999998</v>
      </c>
      <c r="S17602">
        <v>6.364644E-3</v>
      </c>
    </row>
    <row r="17603" spans="1:19">
      <c r="A17603" s="5" t="s">
        <v>2980</v>
      </c>
      <c r="B17603" s="5" t="s">
        <v>717</v>
      </c>
      <c r="C17603" s="5"/>
      <c r="D17603" s="5">
        <v>2018</v>
      </c>
      <c r="E17603" s="5" t="s">
        <v>735</v>
      </c>
      <c r="F17603" s="5" t="s">
        <v>722</v>
      </c>
      <c r="G17603" s="5">
        <v>-23.104932999999999</v>
      </c>
      <c r="H17603" s="5">
        <v>-44.213233000000002</v>
      </c>
      <c r="I17603" s="5" t="s">
        <v>55</v>
      </c>
      <c r="J17603" s="5" t="s">
        <v>2727</v>
      </c>
      <c r="K17603">
        <v>40</v>
      </c>
      <c r="N17603">
        <v>10</v>
      </c>
      <c r="O17603">
        <v>0.97091111100000005</v>
      </c>
      <c r="P17603">
        <v>2.7375427999999999</v>
      </c>
      <c r="R17603">
        <v>1.192402124</v>
      </c>
      <c r="S17603">
        <v>0</v>
      </c>
    </row>
    <row r="17604" spans="1:19">
      <c r="A17604" s="5" t="s">
        <v>2980</v>
      </c>
      <c r="B17604" s="5" t="s">
        <v>717</v>
      </c>
      <c r="C17604" s="5"/>
      <c r="D17604" s="5">
        <v>2018</v>
      </c>
      <c r="E17604" s="5" t="s">
        <v>735</v>
      </c>
      <c r="F17604" s="5" t="s">
        <v>722</v>
      </c>
      <c r="G17604" s="5">
        <v>-23.104932999999999</v>
      </c>
      <c r="H17604" s="5">
        <v>-44.213233000000002</v>
      </c>
      <c r="I17604" s="5" t="s">
        <v>55</v>
      </c>
      <c r="J17604" s="5" t="s">
        <v>2727</v>
      </c>
      <c r="K17604">
        <v>50</v>
      </c>
      <c r="N17604">
        <v>10</v>
      </c>
      <c r="O17604">
        <v>1.2090000000000001</v>
      </c>
      <c r="P17604">
        <v>2.5809717000000001</v>
      </c>
      <c r="R17604">
        <v>0.47308134400000001</v>
      </c>
      <c r="S17604">
        <v>2.9938466E-2</v>
      </c>
    </row>
    <row r="17605" spans="1:19">
      <c r="A17605" s="5" t="s">
        <v>2980</v>
      </c>
      <c r="B17605" s="5" t="s">
        <v>717</v>
      </c>
      <c r="C17605" s="5"/>
      <c r="D17605" s="5">
        <v>2018</v>
      </c>
      <c r="E17605" s="5" t="s">
        <v>735</v>
      </c>
      <c r="F17605" s="5" t="s">
        <v>722</v>
      </c>
      <c r="G17605" s="5">
        <v>-23.104932999999999</v>
      </c>
      <c r="H17605" s="5">
        <v>-44.213233000000002</v>
      </c>
      <c r="I17605" s="5" t="s">
        <v>55</v>
      </c>
      <c r="J17605" s="5" t="s">
        <v>2727</v>
      </c>
      <c r="K17605">
        <v>60</v>
      </c>
      <c r="N17605">
        <v>10</v>
      </c>
      <c r="O17605">
        <v>0.81389999999999996</v>
      </c>
      <c r="P17605">
        <v>1.4345695999999999</v>
      </c>
      <c r="R17605">
        <v>0.59392160199999999</v>
      </c>
      <c r="S17605">
        <v>0</v>
      </c>
    </row>
    <row r="17606" spans="1:19">
      <c r="A17606" s="5" t="s">
        <v>2980</v>
      </c>
      <c r="B17606" s="5" t="s">
        <v>717</v>
      </c>
      <c r="C17606" s="5"/>
      <c r="D17606" s="5">
        <v>2018</v>
      </c>
      <c r="E17606" s="5" t="s">
        <v>735</v>
      </c>
      <c r="F17606" s="5" t="s">
        <v>722</v>
      </c>
      <c r="G17606" s="5">
        <v>-23.104932999999999</v>
      </c>
      <c r="H17606" s="5">
        <v>-44.213233000000002</v>
      </c>
      <c r="I17606" s="5" t="s">
        <v>55</v>
      </c>
      <c r="J17606" s="5" t="s">
        <v>2727</v>
      </c>
      <c r="K17606">
        <v>70</v>
      </c>
      <c r="N17606">
        <v>10</v>
      </c>
      <c r="O17606">
        <v>0.77626666700000002</v>
      </c>
      <c r="P17606">
        <v>2.2720736000000001</v>
      </c>
      <c r="R17606">
        <v>1.0034117410000001</v>
      </c>
      <c r="S17606">
        <v>0.464266448</v>
      </c>
    </row>
    <row r="17607" spans="1:19">
      <c r="A17607" s="5" t="s">
        <v>2980</v>
      </c>
      <c r="B17607" s="5" t="s">
        <v>717</v>
      </c>
      <c r="C17607" s="5"/>
      <c r="D17607" s="5">
        <v>2018</v>
      </c>
      <c r="E17607" s="5" t="s">
        <v>735</v>
      </c>
      <c r="F17607" s="5" t="s">
        <v>722</v>
      </c>
      <c r="G17607" s="5">
        <v>-23.104932999999999</v>
      </c>
      <c r="H17607" s="5">
        <v>-44.213233000000002</v>
      </c>
      <c r="I17607" s="5" t="s">
        <v>55</v>
      </c>
      <c r="J17607" s="5" t="s">
        <v>2727</v>
      </c>
      <c r="K17607">
        <v>80</v>
      </c>
      <c r="N17607">
        <v>10</v>
      </c>
      <c r="O17607">
        <v>0.53700000000000003</v>
      </c>
      <c r="P17607">
        <v>2.3820378</v>
      </c>
      <c r="R17607">
        <v>0.66678653499999996</v>
      </c>
      <c r="S17607">
        <v>6.8152622999999996E-2</v>
      </c>
    </row>
    <row r="17608" spans="1:19">
      <c r="A17608" s="5" t="s">
        <v>2980</v>
      </c>
      <c r="B17608" s="5" t="s">
        <v>717</v>
      </c>
      <c r="C17608" s="5"/>
      <c r="D17608" s="5">
        <v>2018</v>
      </c>
      <c r="E17608" s="5" t="s">
        <v>735</v>
      </c>
      <c r="F17608" s="5" t="s">
        <v>722</v>
      </c>
      <c r="G17608" s="5">
        <v>-23.104932999999999</v>
      </c>
      <c r="H17608" s="5">
        <v>-44.213233000000002</v>
      </c>
      <c r="I17608" s="5" t="s">
        <v>55</v>
      </c>
      <c r="J17608" s="5" t="s">
        <v>2727</v>
      </c>
      <c r="K17608">
        <v>90</v>
      </c>
      <c r="N17608">
        <v>2</v>
      </c>
      <c r="O17608">
        <v>0.222766667</v>
      </c>
      <c r="P17608">
        <v>4.3719571999999998</v>
      </c>
      <c r="R17608">
        <v>1.755060369</v>
      </c>
      <c r="S17608">
        <v>0.233005351</v>
      </c>
    </row>
    <row r="17609" spans="1:19">
      <c r="A17609" s="5" t="s">
        <v>2980</v>
      </c>
      <c r="B17609" s="5" t="s">
        <v>717</v>
      </c>
      <c r="C17609" s="5"/>
      <c r="D17609" s="5">
        <v>2018</v>
      </c>
      <c r="E17609" s="5" t="s">
        <v>734</v>
      </c>
      <c r="F17609" s="5" t="s">
        <v>722</v>
      </c>
      <c r="G17609" s="5">
        <v>-23.133783000000001</v>
      </c>
      <c r="H17609" s="5">
        <v>-44.151083</v>
      </c>
      <c r="I17609" s="5" t="s">
        <v>55</v>
      </c>
      <c r="J17609" s="5" t="s">
        <v>2728</v>
      </c>
      <c r="K17609">
        <v>0</v>
      </c>
      <c r="N17609">
        <v>10</v>
      </c>
      <c r="O17609">
        <v>1.113566667</v>
      </c>
      <c r="P17609">
        <v>3.8262258</v>
      </c>
      <c r="R17609">
        <v>0.31925666000000003</v>
      </c>
      <c r="S17609">
        <v>6.2079700000000002E-3</v>
      </c>
    </row>
    <row r="17610" spans="1:19">
      <c r="A17610" s="5" t="s">
        <v>2980</v>
      </c>
      <c r="B17610" s="5" t="s">
        <v>717</v>
      </c>
      <c r="C17610" s="5"/>
      <c r="D17610" s="5">
        <v>2018</v>
      </c>
      <c r="E17610" s="5" t="s">
        <v>734</v>
      </c>
      <c r="F17610" s="5" t="s">
        <v>722</v>
      </c>
      <c r="G17610" s="5">
        <v>-23.133783000000001</v>
      </c>
      <c r="H17610" s="5">
        <v>-44.151083</v>
      </c>
      <c r="I17610" s="5" t="s">
        <v>55</v>
      </c>
      <c r="J17610" s="5" t="s">
        <v>2728</v>
      </c>
      <c r="K17610">
        <v>10</v>
      </c>
      <c r="N17610">
        <v>10</v>
      </c>
      <c r="O17610">
        <v>1.2066333330000001</v>
      </c>
      <c r="P17610">
        <v>1.3613268000000001</v>
      </c>
      <c r="R17610">
        <v>0.30846074499999998</v>
      </c>
      <c r="S17610">
        <v>1.6082642000000001E-2</v>
      </c>
    </row>
    <row r="17611" spans="1:19">
      <c r="A17611" s="5" t="s">
        <v>2980</v>
      </c>
      <c r="B17611" s="5" t="s">
        <v>717</v>
      </c>
      <c r="C17611" s="5"/>
      <c r="D17611" s="5">
        <v>2018</v>
      </c>
      <c r="E17611" s="5" t="s">
        <v>734</v>
      </c>
      <c r="F17611" s="5" t="s">
        <v>722</v>
      </c>
      <c r="G17611" s="5">
        <v>-23.133783000000001</v>
      </c>
      <c r="H17611" s="5">
        <v>-44.151083</v>
      </c>
      <c r="I17611" s="5" t="s">
        <v>55</v>
      </c>
      <c r="J17611" s="5" t="s">
        <v>2728</v>
      </c>
      <c r="K17611">
        <v>20</v>
      </c>
      <c r="N17611">
        <v>10</v>
      </c>
      <c r="O17611">
        <v>0.66869999999999996</v>
      </c>
      <c r="P17611">
        <v>0.70669309999999996</v>
      </c>
      <c r="R17611">
        <v>0.64571478699999996</v>
      </c>
      <c r="S17611">
        <v>0.28454253400000001</v>
      </c>
    </row>
    <row r="17612" spans="1:19">
      <c r="A17612" s="5" t="s">
        <v>2980</v>
      </c>
      <c r="B17612" s="5" t="s">
        <v>717</v>
      </c>
      <c r="C17612" s="5"/>
      <c r="D17612" s="5">
        <v>2018</v>
      </c>
      <c r="E17612" s="5" t="s">
        <v>734</v>
      </c>
      <c r="F17612" s="5" t="s">
        <v>722</v>
      </c>
      <c r="G17612" s="5">
        <v>-23.133783000000001</v>
      </c>
      <c r="H17612" s="5">
        <v>-44.151083</v>
      </c>
      <c r="I17612" s="5" t="s">
        <v>55</v>
      </c>
      <c r="J17612" s="5" t="s">
        <v>2728</v>
      </c>
      <c r="K17612">
        <v>30</v>
      </c>
      <c r="N17612">
        <v>10</v>
      </c>
      <c r="O17612">
        <v>0.92007777800000001</v>
      </c>
      <c r="P17612">
        <v>1.8512284999999999</v>
      </c>
      <c r="R17612">
        <v>0.103466114</v>
      </c>
      <c r="S17612">
        <v>1.3566100990000001</v>
      </c>
    </row>
    <row r="17613" spans="1:19">
      <c r="A17613" s="5" t="s">
        <v>2980</v>
      </c>
      <c r="B17613" s="5" t="s">
        <v>717</v>
      </c>
      <c r="C17613" s="5"/>
      <c r="D17613" s="5">
        <v>2018</v>
      </c>
      <c r="E17613" s="5" t="s">
        <v>734</v>
      </c>
      <c r="F17613" s="5" t="s">
        <v>722</v>
      </c>
      <c r="G17613" s="5">
        <v>-23.133783000000001</v>
      </c>
      <c r="H17613" s="5">
        <v>-44.151083</v>
      </c>
      <c r="I17613" s="5" t="s">
        <v>55</v>
      </c>
      <c r="J17613" s="5" t="s">
        <v>2728</v>
      </c>
      <c r="K17613">
        <v>40</v>
      </c>
      <c r="N17613">
        <v>10</v>
      </c>
      <c r="O17613">
        <v>0.99299999999999999</v>
      </c>
      <c r="P17613">
        <v>3.823423</v>
      </c>
      <c r="R17613">
        <v>1.4140063780000001</v>
      </c>
      <c r="S17613">
        <v>0.43222508300000001</v>
      </c>
    </row>
    <row r="17614" spans="1:19">
      <c r="A17614" s="5" t="s">
        <v>2980</v>
      </c>
      <c r="B17614" s="5" t="s">
        <v>717</v>
      </c>
      <c r="C17614" s="5"/>
      <c r="D17614" s="5">
        <v>2018</v>
      </c>
      <c r="E17614" s="5" t="s">
        <v>734</v>
      </c>
      <c r="F17614" s="5" t="s">
        <v>722</v>
      </c>
      <c r="G17614" s="5">
        <v>-23.133783000000001</v>
      </c>
      <c r="H17614" s="5">
        <v>-44.151083</v>
      </c>
      <c r="I17614" s="5" t="s">
        <v>55</v>
      </c>
      <c r="J17614" s="5" t="s">
        <v>2728</v>
      </c>
      <c r="K17614">
        <v>50</v>
      </c>
      <c r="N17614">
        <v>10</v>
      </c>
      <c r="O17614">
        <v>0.82123333300000001</v>
      </c>
      <c r="P17614">
        <v>4.4464049000000001</v>
      </c>
      <c r="R17614">
        <v>1.570522929</v>
      </c>
      <c r="S17614">
        <v>0.102645969</v>
      </c>
    </row>
    <row r="17615" spans="1:19">
      <c r="A17615" s="5" t="s">
        <v>2980</v>
      </c>
      <c r="B17615" s="5" t="s">
        <v>717</v>
      </c>
      <c r="C17615" s="5"/>
      <c r="D17615" s="5">
        <v>2018</v>
      </c>
      <c r="E17615" s="5" t="s">
        <v>734</v>
      </c>
      <c r="F17615" s="5" t="s">
        <v>722</v>
      </c>
      <c r="G17615" s="5">
        <v>-23.133783000000001</v>
      </c>
      <c r="H17615" s="5">
        <v>-44.151083</v>
      </c>
      <c r="I17615" s="5" t="s">
        <v>55</v>
      </c>
      <c r="J17615" s="5" t="s">
        <v>2728</v>
      </c>
      <c r="K17615">
        <v>60</v>
      </c>
      <c r="N17615">
        <v>10</v>
      </c>
      <c r="O17615">
        <v>1.0867777780000001</v>
      </c>
      <c r="P17615">
        <v>4.3619025000000002</v>
      </c>
      <c r="R17615">
        <v>1.7382818609999999</v>
      </c>
      <c r="S17615">
        <v>0.39552174499999998</v>
      </c>
    </row>
    <row r="17616" spans="1:19">
      <c r="A17616" s="5" t="s">
        <v>2980</v>
      </c>
      <c r="B17616" s="5" t="s">
        <v>717</v>
      </c>
      <c r="C17616" s="5"/>
      <c r="D17616" s="5">
        <v>2018</v>
      </c>
      <c r="E17616" s="5" t="s">
        <v>734</v>
      </c>
      <c r="F17616" s="5" t="s">
        <v>722</v>
      </c>
      <c r="G17616" s="5">
        <v>-23.133783000000001</v>
      </c>
      <c r="H17616" s="5">
        <v>-44.151083</v>
      </c>
      <c r="I17616" s="5" t="s">
        <v>55</v>
      </c>
      <c r="J17616" s="5" t="s">
        <v>2728</v>
      </c>
      <c r="K17616">
        <v>70</v>
      </c>
      <c r="N17616">
        <v>10</v>
      </c>
      <c r="O17616">
        <v>0.78646666700000001</v>
      </c>
      <c r="P17616">
        <v>3.3904835000000002</v>
      </c>
      <c r="R17616">
        <v>1.496941493</v>
      </c>
      <c r="S17616">
        <v>0.20194073000000001</v>
      </c>
    </row>
    <row r="17617" spans="1:19">
      <c r="A17617" s="5" t="s">
        <v>2980</v>
      </c>
      <c r="B17617" s="5" t="s">
        <v>717</v>
      </c>
      <c r="C17617" s="5"/>
      <c r="D17617" s="5">
        <v>2018</v>
      </c>
      <c r="E17617" s="5" t="s">
        <v>734</v>
      </c>
      <c r="F17617" s="5" t="s">
        <v>722</v>
      </c>
      <c r="G17617" s="5">
        <v>-23.133783000000001</v>
      </c>
      <c r="H17617" s="5">
        <v>-44.151083</v>
      </c>
      <c r="I17617" s="5" t="s">
        <v>55</v>
      </c>
      <c r="J17617" s="5" t="s">
        <v>2728</v>
      </c>
      <c r="K17617">
        <v>80</v>
      </c>
      <c r="N17617">
        <v>10</v>
      </c>
      <c r="O17617">
        <v>0.76727777799999997</v>
      </c>
      <c r="P17617">
        <v>5.0601061999999999</v>
      </c>
      <c r="R17617">
        <v>2.353101847</v>
      </c>
      <c r="S17617">
        <v>0.78317177599999999</v>
      </c>
    </row>
    <row r="17618" spans="1:19">
      <c r="A17618" s="5" t="s">
        <v>2980</v>
      </c>
      <c r="B17618" s="5" t="s">
        <v>717</v>
      </c>
      <c r="C17618" s="5"/>
      <c r="D17618" s="5">
        <v>2018</v>
      </c>
      <c r="E17618" s="5" t="s">
        <v>734</v>
      </c>
      <c r="F17618" s="5" t="s">
        <v>722</v>
      </c>
      <c r="G17618" s="5">
        <v>-23.133783000000001</v>
      </c>
      <c r="H17618" s="5">
        <v>-44.151083</v>
      </c>
      <c r="I17618" s="5" t="s">
        <v>55</v>
      </c>
      <c r="J17618" s="5" t="s">
        <v>2728</v>
      </c>
      <c r="K17618">
        <v>90</v>
      </c>
      <c r="N17618">
        <v>2</v>
      </c>
      <c r="O17618">
        <v>0.962433333</v>
      </c>
      <c r="P17618">
        <v>3.6557501999999999</v>
      </c>
      <c r="R17618">
        <v>1.649455594</v>
      </c>
      <c r="S17618">
        <v>1.031377269</v>
      </c>
    </row>
    <row r="17619" spans="1:19">
      <c r="A17619" s="5" t="s">
        <v>2980</v>
      </c>
      <c r="B17619" s="5" t="s">
        <v>717</v>
      </c>
      <c r="C17619" s="5"/>
      <c r="D17619" s="5">
        <v>2018</v>
      </c>
      <c r="E17619" s="5" t="s">
        <v>734</v>
      </c>
      <c r="F17619" s="5" t="s">
        <v>722</v>
      </c>
      <c r="G17619" s="5">
        <v>-23.133783000000001</v>
      </c>
      <c r="H17619" s="5">
        <v>-44.151083</v>
      </c>
      <c r="I17619" s="5" t="s">
        <v>55</v>
      </c>
      <c r="J17619" s="5" t="s">
        <v>2727</v>
      </c>
      <c r="K17619">
        <v>0</v>
      </c>
      <c r="N17619">
        <v>10</v>
      </c>
      <c r="O17619">
        <v>1.1656333329999999</v>
      </c>
      <c r="P17619">
        <v>0.94552000000000003</v>
      </c>
      <c r="R17619">
        <v>0.20262776900000001</v>
      </c>
      <c r="S17619">
        <v>3.1118685E-2</v>
      </c>
    </row>
    <row r="17620" spans="1:19">
      <c r="A17620" s="5" t="s">
        <v>2980</v>
      </c>
      <c r="B17620" s="5" t="s">
        <v>717</v>
      </c>
      <c r="C17620" s="5"/>
      <c r="D17620" s="5">
        <v>2018</v>
      </c>
      <c r="E17620" s="5" t="s">
        <v>734</v>
      </c>
      <c r="F17620" s="5" t="s">
        <v>722</v>
      </c>
      <c r="G17620" s="5">
        <v>-23.133783000000001</v>
      </c>
      <c r="H17620" s="5">
        <v>-44.151083</v>
      </c>
      <c r="I17620" s="5" t="s">
        <v>55</v>
      </c>
      <c r="J17620" s="5" t="s">
        <v>2727</v>
      </c>
      <c r="K17620">
        <v>10</v>
      </c>
      <c r="N17620">
        <v>10</v>
      </c>
      <c r="O17620">
        <v>1.253277778</v>
      </c>
      <c r="P17620">
        <v>1.5912898</v>
      </c>
      <c r="R17620">
        <v>0.32799236500000001</v>
      </c>
      <c r="S17620">
        <v>2.3888543000000002E-2</v>
      </c>
    </row>
    <row r="17621" spans="1:19">
      <c r="A17621" s="5" t="s">
        <v>2980</v>
      </c>
      <c r="B17621" s="5" t="s">
        <v>717</v>
      </c>
      <c r="C17621" s="5"/>
      <c r="D17621" s="5">
        <v>2018</v>
      </c>
      <c r="E17621" s="5" t="s">
        <v>734</v>
      </c>
      <c r="F17621" s="5" t="s">
        <v>722</v>
      </c>
      <c r="G17621" s="5">
        <v>-23.133783000000001</v>
      </c>
      <c r="H17621" s="5">
        <v>-44.151083</v>
      </c>
      <c r="I17621" s="5" t="s">
        <v>55</v>
      </c>
      <c r="J17621" s="5" t="s">
        <v>2727</v>
      </c>
      <c r="K17621">
        <v>20</v>
      </c>
      <c r="N17621">
        <v>10</v>
      </c>
      <c r="O17621">
        <v>0.797666667</v>
      </c>
      <c r="P17621">
        <v>1.7465358</v>
      </c>
      <c r="R17621">
        <v>0.54326719000000001</v>
      </c>
      <c r="S17621">
        <v>0</v>
      </c>
    </row>
    <row r="17622" spans="1:19">
      <c r="A17622" s="5" t="s">
        <v>2980</v>
      </c>
      <c r="B17622" s="5" t="s">
        <v>717</v>
      </c>
      <c r="C17622" s="5"/>
      <c r="D17622" s="5">
        <v>2018</v>
      </c>
      <c r="E17622" s="5" t="s">
        <v>734</v>
      </c>
      <c r="F17622" s="5" t="s">
        <v>722</v>
      </c>
      <c r="G17622" s="5">
        <v>-23.133783000000001</v>
      </c>
      <c r="H17622" s="5">
        <v>-44.151083</v>
      </c>
      <c r="I17622" s="5" t="s">
        <v>55</v>
      </c>
      <c r="J17622" s="5" t="s">
        <v>2727</v>
      </c>
      <c r="K17622">
        <v>30</v>
      </c>
      <c r="N17622">
        <v>10</v>
      </c>
      <c r="O17622">
        <v>0.799522222</v>
      </c>
      <c r="P17622">
        <v>4.4759675000000003</v>
      </c>
      <c r="R17622">
        <v>2.0075701389999998</v>
      </c>
      <c r="S17622">
        <v>0.35365713500000001</v>
      </c>
    </row>
    <row r="17623" spans="1:19">
      <c r="A17623" s="5" t="s">
        <v>2980</v>
      </c>
      <c r="B17623" s="5" t="s">
        <v>717</v>
      </c>
      <c r="C17623" s="5"/>
      <c r="D17623" s="5">
        <v>2018</v>
      </c>
      <c r="E17623" s="5" t="s">
        <v>734</v>
      </c>
      <c r="F17623" s="5" t="s">
        <v>722</v>
      </c>
      <c r="G17623" s="5">
        <v>-23.133783000000001</v>
      </c>
      <c r="H17623" s="5">
        <v>-44.151083</v>
      </c>
      <c r="I17623" s="5" t="s">
        <v>55</v>
      </c>
      <c r="J17623" s="5" t="s">
        <v>2727</v>
      </c>
      <c r="K17623">
        <v>40</v>
      </c>
      <c r="N17623">
        <v>10</v>
      </c>
      <c r="O17623">
        <v>0.96187777799999996</v>
      </c>
      <c r="P17623">
        <v>5.2297593000000004</v>
      </c>
      <c r="R17623">
        <v>2.1392840909999999</v>
      </c>
      <c r="S17623">
        <v>0.21053866900000001</v>
      </c>
    </row>
    <row r="17624" spans="1:19">
      <c r="A17624" s="5" t="s">
        <v>2980</v>
      </c>
      <c r="B17624" s="5" t="s">
        <v>717</v>
      </c>
      <c r="C17624" s="5"/>
      <c r="D17624" s="5">
        <v>2018</v>
      </c>
      <c r="E17624" s="5" t="s">
        <v>734</v>
      </c>
      <c r="F17624" s="5" t="s">
        <v>722</v>
      </c>
      <c r="G17624" s="5">
        <v>-23.133783000000001</v>
      </c>
      <c r="H17624" s="5">
        <v>-44.151083</v>
      </c>
      <c r="I17624" s="5" t="s">
        <v>55</v>
      </c>
      <c r="J17624" s="5" t="s">
        <v>2727</v>
      </c>
      <c r="K17624">
        <v>50</v>
      </c>
      <c r="N17624">
        <v>10</v>
      </c>
      <c r="O17624">
        <v>0.80149999999999999</v>
      </c>
      <c r="P17624">
        <v>4.2048984999999997</v>
      </c>
      <c r="R17624">
        <v>1.5895103859999999</v>
      </c>
      <c r="S17624">
        <v>0.47603922599999998</v>
      </c>
    </row>
    <row r="17625" spans="1:19">
      <c r="A17625" s="5" t="s">
        <v>2980</v>
      </c>
      <c r="B17625" s="5" t="s">
        <v>717</v>
      </c>
      <c r="C17625" s="5"/>
      <c r="D17625" s="5">
        <v>2018</v>
      </c>
      <c r="E17625" s="5" t="s">
        <v>734</v>
      </c>
      <c r="F17625" s="5" t="s">
        <v>722</v>
      </c>
      <c r="G17625" s="5">
        <v>-23.133783000000001</v>
      </c>
      <c r="H17625" s="5">
        <v>-44.151083</v>
      </c>
      <c r="I17625" s="5" t="s">
        <v>55</v>
      </c>
      <c r="J17625" s="5" t="s">
        <v>2727</v>
      </c>
      <c r="K17625">
        <v>60</v>
      </c>
      <c r="N17625">
        <v>10</v>
      </c>
      <c r="O17625">
        <v>0.97021111100000001</v>
      </c>
      <c r="P17625">
        <v>6.1959209</v>
      </c>
      <c r="R17625">
        <v>2.4821975690000002</v>
      </c>
      <c r="S17625">
        <v>3.0518008999999999E-2</v>
      </c>
    </row>
    <row r="17626" spans="1:19">
      <c r="A17626" s="5" t="s">
        <v>2980</v>
      </c>
      <c r="B17626" s="5" t="s">
        <v>717</v>
      </c>
      <c r="C17626" s="5"/>
      <c r="D17626" s="5">
        <v>2018</v>
      </c>
      <c r="E17626" s="5" t="s">
        <v>734</v>
      </c>
      <c r="F17626" s="5" t="s">
        <v>722</v>
      </c>
      <c r="G17626" s="5">
        <v>-23.133783000000001</v>
      </c>
      <c r="H17626" s="5">
        <v>-44.151083</v>
      </c>
      <c r="I17626" s="5" t="s">
        <v>55</v>
      </c>
      <c r="J17626" s="5" t="s">
        <v>2727</v>
      </c>
      <c r="K17626">
        <v>70</v>
      </c>
      <c r="N17626">
        <v>10</v>
      </c>
      <c r="O17626">
        <v>0.45414444399999998</v>
      </c>
      <c r="P17626">
        <v>5.7837110999999997</v>
      </c>
      <c r="R17626">
        <v>1.526817702</v>
      </c>
      <c r="S17626">
        <v>9.8220086999999998E-2</v>
      </c>
    </row>
    <row r="17627" spans="1:19">
      <c r="A17627" s="5" t="s">
        <v>2980</v>
      </c>
      <c r="B17627" s="5" t="s">
        <v>717</v>
      </c>
      <c r="C17627" s="5"/>
      <c r="D17627" s="5">
        <v>2018</v>
      </c>
      <c r="E17627" s="5" t="s">
        <v>734</v>
      </c>
      <c r="F17627" s="5" t="s">
        <v>722</v>
      </c>
      <c r="G17627" s="5">
        <v>-23.133783000000001</v>
      </c>
      <c r="H17627" s="5">
        <v>-44.151083</v>
      </c>
      <c r="I17627" s="5" t="s">
        <v>55</v>
      </c>
      <c r="J17627" s="5" t="s">
        <v>2727</v>
      </c>
      <c r="K17627">
        <v>80</v>
      </c>
      <c r="N17627">
        <v>10</v>
      </c>
      <c r="O17627">
        <v>0.61071111099999997</v>
      </c>
      <c r="P17627">
        <v>5.4219087000000004</v>
      </c>
      <c r="R17627">
        <v>1.9399597749999999</v>
      </c>
      <c r="S17627">
        <v>9.8220086999999998E-2</v>
      </c>
    </row>
    <row r="17628" spans="1:19">
      <c r="A17628" s="5" t="s">
        <v>2980</v>
      </c>
      <c r="B17628" s="5" t="s">
        <v>717</v>
      </c>
      <c r="C17628" s="5"/>
      <c r="D17628" s="5">
        <v>2018</v>
      </c>
      <c r="E17628" s="5" t="s">
        <v>734</v>
      </c>
      <c r="F17628" s="5" t="s">
        <v>722</v>
      </c>
      <c r="G17628" s="5">
        <v>-23.133783000000001</v>
      </c>
      <c r="H17628" s="5">
        <v>-44.151083</v>
      </c>
      <c r="I17628" s="5" t="s">
        <v>55</v>
      </c>
      <c r="J17628" s="5" t="s">
        <v>2727</v>
      </c>
      <c r="K17628">
        <v>90</v>
      </c>
      <c r="N17628">
        <v>2</v>
      </c>
      <c r="O17628">
        <v>0.83656666700000004</v>
      </c>
      <c r="P17628">
        <v>5.2444386999999999</v>
      </c>
      <c r="R17628">
        <v>2.6909909949999999</v>
      </c>
      <c r="S17628">
        <v>0.187939097</v>
      </c>
    </row>
    <row r="17629" spans="1:19">
      <c r="A17629" s="5" t="s">
        <v>2980</v>
      </c>
      <c r="B17629" s="5" t="s">
        <v>717</v>
      </c>
      <c r="C17629" s="5"/>
      <c r="D17629" s="5">
        <v>2018</v>
      </c>
      <c r="E17629" s="5" t="s">
        <v>737</v>
      </c>
      <c r="F17629" s="5" t="s">
        <v>722</v>
      </c>
      <c r="G17629" s="5">
        <v>-22.957100000000001</v>
      </c>
      <c r="H17629" s="5">
        <v>-44.384566999999997</v>
      </c>
      <c r="I17629" s="5" t="s">
        <v>55</v>
      </c>
      <c r="J17629" s="5" t="s">
        <v>2728</v>
      </c>
      <c r="K17629">
        <v>0</v>
      </c>
      <c r="N17629">
        <v>3</v>
      </c>
      <c r="O17629">
        <v>1.182411111</v>
      </c>
      <c r="P17629">
        <v>1.4889285000000001</v>
      </c>
      <c r="R17629">
        <v>8.1004784999999996E-2</v>
      </c>
      <c r="S17629">
        <v>2.8863211999999999E-2</v>
      </c>
    </row>
    <row r="17630" spans="1:19">
      <c r="A17630" s="5" t="s">
        <v>2980</v>
      </c>
      <c r="B17630" s="5" t="s">
        <v>717</v>
      </c>
      <c r="C17630" s="5"/>
      <c r="D17630" s="5">
        <v>2018</v>
      </c>
      <c r="E17630" s="5" t="s">
        <v>737</v>
      </c>
      <c r="F17630" s="5" t="s">
        <v>722</v>
      </c>
      <c r="G17630" s="5">
        <v>-22.957100000000001</v>
      </c>
      <c r="H17630" s="5">
        <v>-44.384566999999997</v>
      </c>
      <c r="I17630" s="5" t="s">
        <v>55</v>
      </c>
      <c r="J17630" s="5" t="s">
        <v>2728</v>
      </c>
      <c r="K17630">
        <v>3</v>
      </c>
      <c r="N17630">
        <v>9</v>
      </c>
      <c r="O17630">
        <v>1.1785000000000001</v>
      </c>
      <c r="P17630">
        <v>1.6545738000000001</v>
      </c>
      <c r="R17630">
        <v>0.101456623</v>
      </c>
      <c r="S17630">
        <v>2.3651142E-2</v>
      </c>
    </row>
    <row r="17631" spans="1:19">
      <c r="A17631" s="5" t="s">
        <v>2980</v>
      </c>
      <c r="B17631" s="5" t="s">
        <v>717</v>
      </c>
      <c r="C17631" s="5"/>
      <c r="D17631" s="5">
        <v>2018</v>
      </c>
      <c r="E17631" s="5" t="s">
        <v>737</v>
      </c>
      <c r="F17631" s="5" t="s">
        <v>722</v>
      </c>
      <c r="G17631" s="5">
        <v>-22.957100000000001</v>
      </c>
      <c r="H17631" s="5">
        <v>-44.384566999999997</v>
      </c>
      <c r="I17631" s="5" t="s">
        <v>55</v>
      </c>
      <c r="J17631" s="5" t="s">
        <v>2728</v>
      </c>
      <c r="K17631">
        <v>12</v>
      </c>
      <c r="N17631">
        <v>9</v>
      </c>
      <c r="O17631">
        <v>1.2229111109999999</v>
      </c>
      <c r="P17631">
        <v>1.3121731000000001</v>
      </c>
      <c r="R17631">
        <v>7.8303418999999999E-2</v>
      </c>
      <c r="S17631">
        <v>0</v>
      </c>
    </row>
    <row r="17632" spans="1:19">
      <c r="A17632" s="5" t="s">
        <v>2980</v>
      </c>
      <c r="B17632" s="5" t="s">
        <v>717</v>
      </c>
      <c r="C17632" s="5"/>
      <c r="D17632" s="5">
        <v>2018</v>
      </c>
      <c r="E17632" s="5" t="s">
        <v>737</v>
      </c>
      <c r="F17632" s="5" t="s">
        <v>722</v>
      </c>
      <c r="G17632" s="5">
        <v>-22.957100000000001</v>
      </c>
      <c r="H17632" s="5">
        <v>-44.384566999999997</v>
      </c>
      <c r="I17632" s="5" t="s">
        <v>55</v>
      </c>
      <c r="J17632" s="5" t="s">
        <v>2728</v>
      </c>
      <c r="K17632">
        <v>21</v>
      </c>
      <c r="N17632">
        <v>9</v>
      </c>
      <c r="O17632">
        <v>0.89690000000000003</v>
      </c>
      <c r="P17632">
        <v>1.4741276000000001</v>
      </c>
      <c r="R17632">
        <v>0.105277412</v>
      </c>
      <c r="S17632">
        <v>0</v>
      </c>
    </row>
    <row r="17633" spans="1:19">
      <c r="A17633" s="5" t="s">
        <v>2980</v>
      </c>
      <c r="B17633" s="5" t="s">
        <v>717</v>
      </c>
      <c r="C17633" s="5"/>
      <c r="D17633" s="5">
        <v>2018</v>
      </c>
      <c r="E17633" s="5" t="s">
        <v>737</v>
      </c>
      <c r="F17633" s="5" t="s">
        <v>722</v>
      </c>
      <c r="G17633" s="5">
        <v>-22.957100000000001</v>
      </c>
      <c r="H17633" s="5">
        <v>-44.384566999999997</v>
      </c>
      <c r="I17633" s="5" t="s">
        <v>55</v>
      </c>
      <c r="J17633" s="5" t="s">
        <v>2728</v>
      </c>
      <c r="K17633">
        <v>30</v>
      </c>
      <c r="N17633">
        <v>9</v>
      </c>
      <c r="O17633">
        <v>1.1104000000000001</v>
      </c>
      <c r="P17633">
        <v>2.7331547999999999</v>
      </c>
      <c r="R17633">
        <v>0.530296922</v>
      </c>
      <c r="S17633">
        <v>0</v>
      </c>
    </row>
    <row r="17634" spans="1:19">
      <c r="A17634" s="5" t="s">
        <v>2980</v>
      </c>
      <c r="B17634" s="5" t="s">
        <v>717</v>
      </c>
      <c r="C17634" s="5"/>
      <c r="D17634" s="5">
        <v>2018</v>
      </c>
      <c r="E17634" s="5" t="s">
        <v>737</v>
      </c>
      <c r="F17634" s="5" t="s">
        <v>722</v>
      </c>
      <c r="G17634" s="5">
        <v>-22.957100000000001</v>
      </c>
      <c r="H17634" s="5">
        <v>-44.384566999999997</v>
      </c>
      <c r="I17634" s="5" t="s">
        <v>55</v>
      </c>
      <c r="J17634" s="5" t="s">
        <v>2728</v>
      </c>
      <c r="K17634">
        <v>39</v>
      </c>
      <c r="N17634">
        <v>15</v>
      </c>
      <c r="O17634">
        <v>0.95556666700000004</v>
      </c>
      <c r="P17634">
        <v>3.3385156999999999</v>
      </c>
      <c r="R17634">
        <v>0.87883210199999995</v>
      </c>
      <c r="S17634">
        <v>0</v>
      </c>
    </row>
    <row r="17635" spans="1:19">
      <c r="A17635" s="5" t="s">
        <v>2980</v>
      </c>
      <c r="B17635" s="5" t="s">
        <v>717</v>
      </c>
      <c r="C17635" s="5"/>
      <c r="D17635" s="5">
        <v>2018</v>
      </c>
      <c r="E17635" s="5" t="s">
        <v>737</v>
      </c>
      <c r="F17635" s="5" t="s">
        <v>722</v>
      </c>
      <c r="G17635" s="5">
        <v>-22.957100000000001</v>
      </c>
      <c r="H17635" s="5">
        <v>-44.384566999999997</v>
      </c>
      <c r="I17635" s="5" t="s">
        <v>55</v>
      </c>
      <c r="J17635" s="5" t="s">
        <v>2728</v>
      </c>
      <c r="K17635">
        <v>54</v>
      </c>
      <c r="N17635">
        <v>15</v>
      </c>
      <c r="O17635">
        <v>0.93632222200000004</v>
      </c>
      <c r="P17635">
        <v>4.7883212000000004</v>
      </c>
      <c r="R17635">
        <v>0.77800434799999996</v>
      </c>
      <c r="S17635">
        <v>0</v>
      </c>
    </row>
    <row r="17636" spans="1:19">
      <c r="A17636" s="5" t="s">
        <v>2980</v>
      </c>
      <c r="B17636" s="5" t="s">
        <v>717</v>
      </c>
      <c r="C17636" s="5"/>
      <c r="D17636" s="5">
        <v>2018</v>
      </c>
      <c r="E17636" s="5" t="s">
        <v>737</v>
      </c>
      <c r="F17636" s="5" t="s">
        <v>722</v>
      </c>
      <c r="G17636" s="5">
        <v>-22.957100000000001</v>
      </c>
      <c r="H17636" s="5">
        <v>-44.384566999999997</v>
      </c>
      <c r="I17636" s="5" t="s">
        <v>55</v>
      </c>
      <c r="J17636" s="5" t="s">
        <v>2728</v>
      </c>
      <c r="K17636">
        <v>69</v>
      </c>
      <c r="N17636">
        <v>15</v>
      </c>
      <c r="O17636">
        <v>1.0604888889999999</v>
      </c>
      <c r="P17636">
        <v>4.3715738999999996</v>
      </c>
      <c r="R17636">
        <v>0.89227623899999997</v>
      </c>
      <c r="S17636">
        <v>0</v>
      </c>
    </row>
    <row r="17637" spans="1:19">
      <c r="A17637" s="5" t="s">
        <v>2980</v>
      </c>
      <c r="B17637" s="5" t="s">
        <v>717</v>
      </c>
      <c r="C17637" s="5"/>
      <c r="D17637" s="5">
        <v>2018</v>
      </c>
      <c r="E17637" s="5" t="s">
        <v>737</v>
      </c>
      <c r="F17637" s="5" t="s">
        <v>722</v>
      </c>
      <c r="G17637" s="5">
        <v>-22.957100000000001</v>
      </c>
      <c r="H17637" s="5">
        <v>-44.384566999999997</v>
      </c>
      <c r="I17637" s="5" t="s">
        <v>55</v>
      </c>
      <c r="J17637" s="5" t="s">
        <v>2728</v>
      </c>
      <c r="K17637">
        <v>84</v>
      </c>
      <c r="N17637">
        <v>2</v>
      </c>
      <c r="O17637">
        <v>0.96536666699999996</v>
      </c>
      <c r="P17637">
        <v>4.7831963999999996</v>
      </c>
      <c r="R17637">
        <v>0.90695720899999999</v>
      </c>
      <c r="S17637">
        <v>0</v>
      </c>
    </row>
    <row r="17638" spans="1:19">
      <c r="A17638" s="5" t="s">
        <v>2980</v>
      </c>
      <c r="B17638" s="5" t="s">
        <v>717</v>
      </c>
      <c r="C17638" s="5"/>
      <c r="D17638" s="5">
        <v>2018</v>
      </c>
      <c r="E17638" s="5" t="s">
        <v>737</v>
      </c>
      <c r="F17638" s="5" t="s">
        <v>722</v>
      </c>
      <c r="G17638" s="5">
        <v>-22.957100000000001</v>
      </c>
      <c r="H17638" s="5">
        <v>-44.384566999999997</v>
      </c>
      <c r="I17638" s="5" t="s">
        <v>55</v>
      </c>
      <c r="J17638" s="5" t="s">
        <v>2727</v>
      </c>
      <c r="K17638">
        <v>0</v>
      </c>
      <c r="N17638">
        <v>3</v>
      </c>
      <c r="O17638">
        <v>0.93675555600000004</v>
      </c>
      <c r="P17638">
        <v>1.7163904000000001</v>
      </c>
      <c r="R17638">
        <v>0.117079765</v>
      </c>
      <c r="S17638">
        <v>0</v>
      </c>
    </row>
    <row r="17639" spans="1:19">
      <c r="A17639" s="5" t="s">
        <v>2980</v>
      </c>
      <c r="B17639" s="5" t="s">
        <v>717</v>
      </c>
      <c r="C17639" s="5"/>
      <c r="D17639" s="5">
        <v>2018</v>
      </c>
      <c r="E17639" s="5" t="s">
        <v>737</v>
      </c>
      <c r="F17639" s="5" t="s">
        <v>722</v>
      </c>
      <c r="G17639" s="5">
        <v>-22.957100000000001</v>
      </c>
      <c r="H17639" s="5">
        <v>-44.384566999999997</v>
      </c>
      <c r="I17639" s="5" t="s">
        <v>55</v>
      </c>
      <c r="J17639" s="5" t="s">
        <v>2727</v>
      </c>
      <c r="K17639">
        <v>3</v>
      </c>
      <c r="N17639">
        <v>9</v>
      </c>
      <c r="O17639">
        <v>1.2032777779999999</v>
      </c>
      <c r="P17639">
        <v>1.3799873</v>
      </c>
      <c r="R17639">
        <v>8.4079526000000002E-2</v>
      </c>
      <c r="S17639">
        <v>0</v>
      </c>
    </row>
    <row r="17640" spans="1:19">
      <c r="A17640" s="5" t="s">
        <v>2980</v>
      </c>
      <c r="B17640" s="5" t="s">
        <v>717</v>
      </c>
      <c r="C17640" s="5"/>
      <c r="D17640" s="5">
        <v>2018</v>
      </c>
      <c r="E17640" s="5" t="s">
        <v>737</v>
      </c>
      <c r="F17640" s="5" t="s">
        <v>722</v>
      </c>
      <c r="G17640" s="5">
        <v>-22.957100000000001</v>
      </c>
      <c r="H17640" s="5">
        <v>-44.384566999999997</v>
      </c>
      <c r="I17640" s="5" t="s">
        <v>55</v>
      </c>
      <c r="J17640" s="5" t="s">
        <v>2727</v>
      </c>
      <c r="K17640">
        <v>12</v>
      </c>
      <c r="N17640">
        <v>9</v>
      </c>
      <c r="O17640">
        <v>1.2454000000000001</v>
      </c>
      <c r="P17640">
        <v>1.4549717</v>
      </c>
      <c r="R17640">
        <v>8.9927435E-2</v>
      </c>
      <c r="S17640">
        <v>0</v>
      </c>
    </row>
    <row r="17641" spans="1:19">
      <c r="A17641" s="5" t="s">
        <v>2980</v>
      </c>
      <c r="B17641" s="5" t="s">
        <v>717</v>
      </c>
      <c r="C17641" s="5"/>
      <c r="D17641" s="5">
        <v>2018</v>
      </c>
      <c r="E17641" s="5" t="s">
        <v>737</v>
      </c>
      <c r="F17641" s="5" t="s">
        <v>722</v>
      </c>
      <c r="G17641" s="5">
        <v>-22.957100000000001</v>
      </c>
      <c r="H17641" s="5">
        <v>-44.384566999999997</v>
      </c>
      <c r="I17641" s="5" t="s">
        <v>55</v>
      </c>
      <c r="J17641" s="5" t="s">
        <v>2727</v>
      </c>
      <c r="K17641">
        <v>21</v>
      </c>
      <c r="N17641">
        <v>9</v>
      </c>
      <c r="O17641">
        <v>1.1978</v>
      </c>
      <c r="P17641">
        <v>1.4090708999999999</v>
      </c>
      <c r="R17641">
        <v>0.104167499</v>
      </c>
      <c r="S17641">
        <v>0</v>
      </c>
    </row>
    <row r="17642" spans="1:19">
      <c r="A17642" s="5" t="s">
        <v>2980</v>
      </c>
      <c r="B17642" s="5" t="s">
        <v>717</v>
      </c>
      <c r="C17642" s="5"/>
      <c r="D17642" s="5">
        <v>2018</v>
      </c>
      <c r="E17642" s="5" t="s">
        <v>737</v>
      </c>
      <c r="F17642" s="5" t="s">
        <v>722</v>
      </c>
      <c r="G17642" s="5">
        <v>-22.957100000000001</v>
      </c>
      <c r="H17642" s="5">
        <v>-44.384566999999997</v>
      </c>
      <c r="I17642" s="5" t="s">
        <v>55</v>
      </c>
      <c r="J17642" s="5" t="s">
        <v>2727</v>
      </c>
      <c r="K17642">
        <v>30</v>
      </c>
      <c r="N17642">
        <v>9</v>
      </c>
      <c r="O17642">
        <v>0.98364444399999995</v>
      </c>
      <c r="P17642">
        <v>2.2964123999999999</v>
      </c>
      <c r="R17642">
        <v>0.39489004</v>
      </c>
      <c r="S17642">
        <v>0</v>
      </c>
    </row>
    <row r="17643" spans="1:19">
      <c r="A17643" s="5" t="s">
        <v>2980</v>
      </c>
      <c r="B17643" s="5" t="s">
        <v>717</v>
      </c>
      <c r="C17643" s="5"/>
      <c r="D17643" s="5">
        <v>2018</v>
      </c>
      <c r="E17643" s="5" t="s">
        <v>737</v>
      </c>
      <c r="F17643" s="5" t="s">
        <v>722</v>
      </c>
      <c r="G17643" s="5">
        <v>-22.957100000000001</v>
      </c>
      <c r="H17643" s="5">
        <v>-44.384566999999997</v>
      </c>
      <c r="I17643" s="5" t="s">
        <v>55</v>
      </c>
      <c r="J17643" s="5" t="s">
        <v>2727</v>
      </c>
      <c r="K17643">
        <v>39</v>
      </c>
      <c r="N17643">
        <v>15</v>
      </c>
      <c r="O17643">
        <v>1.0050555560000001</v>
      </c>
      <c r="P17643">
        <v>2.7233393000000001</v>
      </c>
      <c r="R17643">
        <v>0.59074872700000003</v>
      </c>
      <c r="S17643">
        <v>0</v>
      </c>
    </row>
    <row r="17644" spans="1:19">
      <c r="A17644" s="5" t="s">
        <v>2980</v>
      </c>
      <c r="B17644" s="5" t="s">
        <v>717</v>
      </c>
      <c r="C17644" s="5"/>
      <c r="D17644" s="5">
        <v>2018</v>
      </c>
      <c r="E17644" s="5" t="s">
        <v>737</v>
      </c>
      <c r="F17644" s="5" t="s">
        <v>722</v>
      </c>
      <c r="G17644" s="5">
        <v>-22.957100000000001</v>
      </c>
      <c r="H17644" s="5">
        <v>-44.384566999999997</v>
      </c>
      <c r="I17644" s="5" t="s">
        <v>55</v>
      </c>
      <c r="J17644" s="5" t="s">
        <v>2727</v>
      </c>
      <c r="K17644">
        <v>54</v>
      </c>
      <c r="N17644">
        <v>15</v>
      </c>
      <c r="O17644">
        <v>1.0150333330000001</v>
      </c>
      <c r="P17644">
        <v>4.8340763000000004</v>
      </c>
      <c r="R17644">
        <v>0.83275055899999995</v>
      </c>
      <c r="S17644">
        <v>0</v>
      </c>
    </row>
    <row r="17645" spans="1:19">
      <c r="A17645" s="5" t="s">
        <v>2980</v>
      </c>
      <c r="B17645" s="5" t="s">
        <v>717</v>
      </c>
      <c r="C17645" s="5"/>
      <c r="D17645" s="5">
        <v>2018</v>
      </c>
      <c r="E17645" s="5" t="s">
        <v>737</v>
      </c>
      <c r="F17645" s="5" t="s">
        <v>722</v>
      </c>
      <c r="G17645" s="5">
        <v>-22.957100000000001</v>
      </c>
      <c r="H17645" s="5">
        <v>-44.384566999999997</v>
      </c>
      <c r="I17645" s="5" t="s">
        <v>55</v>
      </c>
      <c r="J17645" s="5" t="s">
        <v>2727</v>
      </c>
      <c r="K17645">
        <v>69</v>
      </c>
      <c r="N17645">
        <v>15</v>
      </c>
      <c r="O17645">
        <v>0.75013333299999996</v>
      </c>
      <c r="P17645">
        <v>5.4782886</v>
      </c>
      <c r="R17645">
        <v>1.2498632670000001</v>
      </c>
      <c r="S17645">
        <v>0</v>
      </c>
    </row>
    <row r="17646" spans="1:19">
      <c r="A17646" s="5" t="s">
        <v>2980</v>
      </c>
      <c r="B17646" s="5" t="s">
        <v>717</v>
      </c>
      <c r="C17646" s="5"/>
      <c r="D17646" s="5">
        <v>2018</v>
      </c>
      <c r="E17646" s="5" t="s">
        <v>737</v>
      </c>
      <c r="F17646" s="5" t="s">
        <v>722</v>
      </c>
      <c r="G17646" s="5">
        <v>-22.957100000000001</v>
      </c>
      <c r="H17646" s="5">
        <v>-44.384566999999997</v>
      </c>
      <c r="I17646" s="5" t="s">
        <v>55</v>
      </c>
      <c r="J17646" s="5" t="s">
        <v>2727</v>
      </c>
      <c r="K17646">
        <v>84</v>
      </c>
      <c r="N17646">
        <v>15</v>
      </c>
      <c r="O17646">
        <v>0.83975555599999996</v>
      </c>
      <c r="P17646">
        <v>2.2938345999999998</v>
      </c>
      <c r="R17646">
        <v>0.85402619800000001</v>
      </c>
      <c r="S17646">
        <v>0</v>
      </c>
    </row>
    <row r="17647" spans="1:19">
      <c r="A17647" s="5" t="s">
        <v>2980</v>
      </c>
      <c r="B17647" s="5" t="s">
        <v>717</v>
      </c>
      <c r="C17647" s="5"/>
      <c r="D17647" s="5">
        <v>2018</v>
      </c>
      <c r="E17647" s="5" t="s">
        <v>737</v>
      </c>
      <c r="F17647" s="5" t="s">
        <v>722</v>
      </c>
      <c r="G17647" s="5">
        <v>-22.957100000000001</v>
      </c>
      <c r="H17647" s="5">
        <v>-44.384566999999997</v>
      </c>
      <c r="I17647" s="5" t="s">
        <v>55</v>
      </c>
      <c r="J17647" s="5" t="s">
        <v>2727</v>
      </c>
      <c r="K17647">
        <v>99</v>
      </c>
      <c r="N17647">
        <v>2</v>
      </c>
      <c r="O17647">
        <v>1.134011111</v>
      </c>
      <c r="P17647">
        <v>4.3769488000000001</v>
      </c>
      <c r="R17647">
        <v>0.80133724200000001</v>
      </c>
      <c r="S17647">
        <v>0</v>
      </c>
    </row>
    <row r="17648" spans="1:19">
      <c r="A17648" s="5" t="s">
        <v>2980</v>
      </c>
      <c r="B17648" s="5" t="s">
        <v>717</v>
      </c>
      <c r="C17648" s="5"/>
      <c r="D17648" s="5">
        <v>2018</v>
      </c>
      <c r="E17648" s="5" t="s">
        <v>736</v>
      </c>
      <c r="F17648" s="5" t="s">
        <v>722</v>
      </c>
      <c r="G17648" s="5">
        <v>-22.957267000000002</v>
      </c>
      <c r="H17648" s="5">
        <v>-44.381132999999998</v>
      </c>
      <c r="I17648" s="5" t="s">
        <v>55</v>
      </c>
      <c r="J17648" s="5" t="s">
        <v>2728</v>
      </c>
      <c r="K17648">
        <v>0</v>
      </c>
      <c r="N17648">
        <v>3</v>
      </c>
      <c r="O17648">
        <v>0.93697777800000004</v>
      </c>
      <c r="P17648">
        <v>3.0942691999999998</v>
      </c>
      <c r="R17648">
        <v>1.1018122029999999</v>
      </c>
      <c r="S17648">
        <v>2.4935524000000001E-2</v>
      </c>
    </row>
    <row r="17649" spans="1:19">
      <c r="A17649" s="5" t="s">
        <v>2980</v>
      </c>
      <c r="B17649" s="5" t="s">
        <v>717</v>
      </c>
      <c r="C17649" s="5"/>
      <c r="D17649" s="5">
        <v>2018</v>
      </c>
      <c r="E17649" s="5" t="s">
        <v>736</v>
      </c>
      <c r="F17649" s="5" t="s">
        <v>722</v>
      </c>
      <c r="G17649" s="5">
        <v>-22.957267000000002</v>
      </c>
      <c r="H17649" s="5">
        <v>-44.381132999999998</v>
      </c>
      <c r="I17649" s="5" t="s">
        <v>55</v>
      </c>
      <c r="J17649" s="5" t="s">
        <v>2728</v>
      </c>
      <c r="K17649">
        <v>3</v>
      </c>
      <c r="N17649">
        <v>9</v>
      </c>
      <c r="O17649">
        <v>1.2031666670000001</v>
      </c>
      <c r="P17649">
        <v>2.2081447999999999</v>
      </c>
      <c r="R17649">
        <v>0.22585002400000001</v>
      </c>
      <c r="S17649">
        <v>2.1734214000000002E-2</v>
      </c>
    </row>
    <row r="17650" spans="1:19">
      <c r="A17650" s="5" t="s">
        <v>2980</v>
      </c>
      <c r="B17650" s="5" t="s">
        <v>717</v>
      </c>
      <c r="C17650" s="5"/>
      <c r="D17650" s="5">
        <v>2018</v>
      </c>
      <c r="E17650" s="5" t="s">
        <v>736</v>
      </c>
      <c r="F17650" s="5" t="s">
        <v>722</v>
      </c>
      <c r="G17650" s="5">
        <v>-22.957267000000002</v>
      </c>
      <c r="H17650" s="5">
        <v>-44.381132999999998</v>
      </c>
      <c r="I17650" s="5" t="s">
        <v>55</v>
      </c>
      <c r="J17650" s="5" t="s">
        <v>2728</v>
      </c>
      <c r="K17650">
        <v>12</v>
      </c>
      <c r="N17650">
        <v>9</v>
      </c>
      <c r="O17650">
        <v>1.2107666669999999</v>
      </c>
      <c r="P17650">
        <v>2.5649872999999999</v>
      </c>
      <c r="R17650">
        <v>0.24608880299999999</v>
      </c>
      <c r="S17650">
        <v>0</v>
      </c>
    </row>
    <row r="17651" spans="1:19">
      <c r="A17651" s="5" t="s">
        <v>2980</v>
      </c>
      <c r="B17651" s="5" t="s">
        <v>717</v>
      </c>
      <c r="C17651" s="5"/>
      <c r="D17651" s="5">
        <v>2018</v>
      </c>
      <c r="E17651" s="5" t="s">
        <v>736</v>
      </c>
      <c r="F17651" s="5" t="s">
        <v>722</v>
      </c>
      <c r="G17651" s="5">
        <v>-22.957267000000002</v>
      </c>
      <c r="H17651" s="5">
        <v>-44.381132999999998</v>
      </c>
      <c r="I17651" s="5" t="s">
        <v>55</v>
      </c>
      <c r="J17651" s="5" t="s">
        <v>2728</v>
      </c>
      <c r="K17651">
        <v>21</v>
      </c>
      <c r="N17651">
        <v>9</v>
      </c>
      <c r="O17651">
        <v>1.199088889</v>
      </c>
      <c r="P17651">
        <v>2.3012244000000002</v>
      </c>
      <c r="R17651">
        <v>0.25688919399999999</v>
      </c>
      <c r="S17651">
        <v>0</v>
      </c>
    </row>
    <row r="17652" spans="1:19">
      <c r="A17652" s="5" t="s">
        <v>2980</v>
      </c>
      <c r="B17652" s="5" t="s">
        <v>717</v>
      </c>
      <c r="C17652" s="5"/>
      <c r="D17652" s="5">
        <v>2018</v>
      </c>
      <c r="E17652" s="5" t="s">
        <v>736</v>
      </c>
      <c r="F17652" s="5" t="s">
        <v>722</v>
      </c>
      <c r="G17652" s="5">
        <v>-22.957267000000002</v>
      </c>
      <c r="H17652" s="5">
        <v>-44.381132999999998</v>
      </c>
      <c r="I17652" s="5" t="s">
        <v>55</v>
      </c>
      <c r="J17652" s="5" t="s">
        <v>2728</v>
      </c>
      <c r="K17652">
        <v>30</v>
      </c>
      <c r="N17652">
        <v>9</v>
      </c>
      <c r="O17652">
        <v>0.98361111099999998</v>
      </c>
      <c r="P17652">
        <v>4.6565645</v>
      </c>
      <c r="R17652">
        <v>0.78716343600000005</v>
      </c>
      <c r="S17652">
        <v>0</v>
      </c>
    </row>
    <row r="17653" spans="1:19">
      <c r="A17653" s="5" t="s">
        <v>2980</v>
      </c>
      <c r="B17653" s="5" t="s">
        <v>717</v>
      </c>
      <c r="C17653" s="5"/>
      <c r="D17653" s="5">
        <v>2018</v>
      </c>
      <c r="E17653" s="5" t="s">
        <v>736</v>
      </c>
      <c r="F17653" s="5" t="s">
        <v>722</v>
      </c>
      <c r="G17653" s="5">
        <v>-22.957267000000002</v>
      </c>
      <c r="H17653" s="5">
        <v>-44.381132999999998</v>
      </c>
      <c r="I17653" s="5" t="s">
        <v>55</v>
      </c>
      <c r="J17653" s="5" t="s">
        <v>2728</v>
      </c>
      <c r="K17653">
        <v>39</v>
      </c>
      <c r="N17653">
        <v>15</v>
      </c>
      <c r="O17653">
        <v>0.99880000000000002</v>
      </c>
      <c r="P17653">
        <v>3.1725050000000001</v>
      </c>
      <c r="R17653">
        <v>0.62906944799999998</v>
      </c>
      <c r="S17653">
        <v>0</v>
      </c>
    </row>
    <row r="17654" spans="1:19">
      <c r="A17654" s="5" t="s">
        <v>2980</v>
      </c>
      <c r="B17654" s="5" t="s">
        <v>717</v>
      </c>
      <c r="C17654" s="5"/>
      <c r="D17654" s="5">
        <v>2018</v>
      </c>
      <c r="E17654" s="5" t="s">
        <v>736</v>
      </c>
      <c r="F17654" s="5" t="s">
        <v>722</v>
      </c>
      <c r="G17654" s="5">
        <v>-22.957267000000002</v>
      </c>
      <c r="H17654" s="5">
        <v>-44.381132999999998</v>
      </c>
      <c r="I17654" s="5" t="s">
        <v>55</v>
      </c>
      <c r="J17654" s="5" t="s">
        <v>2728</v>
      </c>
      <c r="K17654">
        <v>54</v>
      </c>
      <c r="N17654">
        <v>15</v>
      </c>
      <c r="O17654">
        <v>1.1124666670000001</v>
      </c>
      <c r="P17654">
        <v>3.6687348000000002</v>
      </c>
      <c r="R17654">
        <v>0.75471240299999998</v>
      </c>
      <c r="S17654">
        <v>0</v>
      </c>
    </row>
    <row r="17655" spans="1:19">
      <c r="A17655" s="5" t="s">
        <v>2980</v>
      </c>
      <c r="B17655" s="5" t="s">
        <v>717</v>
      </c>
      <c r="C17655" s="5"/>
      <c r="D17655" s="5">
        <v>2018</v>
      </c>
      <c r="E17655" s="5" t="s">
        <v>736</v>
      </c>
      <c r="F17655" s="5" t="s">
        <v>722</v>
      </c>
      <c r="G17655" s="5">
        <v>-22.957267000000002</v>
      </c>
      <c r="H17655" s="5">
        <v>-44.381132999999998</v>
      </c>
      <c r="I17655" s="5" t="s">
        <v>55</v>
      </c>
      <c r="J17655" s="5" t="s">
        <v>2728</v>
      </c>
      <c r="K17655">
        <v>69</v>
      </c>
      <c r="N17655">
        <v>15</v>
      </c>
      <c r="O17655">
        <v>1.0119</v>
      </c>
      <c r="P17655">
        <v>4.1157978999999996</v>
      </c>
      <c r="R17655">
        <v>0.81872862599999996</v>
      </c>
      <c r="S17655">
        <v>0</v>
      </c>
    </row>
    <row r="17656" spans="1:19">
      <c r="A17656" s="5" t="s">
        <v>2980</v>
      </c>
      <c r="B17656" s="5" t="s">
        <v>717</v>
      </c>
      <c r="C17656" s="5"/>
      <c r="D17656" s="5">
        <v>2018</v>
      </c>
      <c r="E17656" s="5" t="s">
        <v>736</v>
      </c>
      <c r="F17656" s="5" t="s">
        <v>722</v>
      </c>
      <c r="G17656" s="5">
        <v>-22.957267000000002</v>
      </c>
      <c r="H17656" s="5">
        <v>-44.381132999999998</v>
      </c>
      <c r="I17656" s="5" t="s">
        <v>55</v>
      </c>
      <c r="J17656" s="5" t="s">
        <v>2728</v>
      </c>
      <c r="K17656">
        <v>84</v>
      </c>
      <c r="N17656">
        <v>15</v>
      </c>
      <c r="O17656">
        <v>0.36453333300000001</v>
      </c>
      <c r="P17656">
        <v>3.5391503000000002</v>
      </c>
      <c r="R17656">
        <v>0.58855253500000004</v>
      </c>
      <c r="S17656">
        <v>0</v>
      </c>
    </row>
    <row r="17657" spans="1:19">
      <c r="A17657" s="5" t="s">
        <v>2980</v>
      </c>
      <c r="B17657" s="5" t="s">
        <v>717</v>
      </c>
      <c r="C17657" s="5"/>
      <c r="D17657" s="5">
        <v>2018</v>
      </c>
      <c r="E17657" s="5" t="s">
        <v>736</v>
      </c>
      <c r="F17657" s="5" t="s">
        <v>722</v>
      </c>
      <c r="G17657" s="5">
        <v>-22.957267000000002</v>
      </c>
      <c r="H17657" s="5">
        <v>-44.381132999999998</v>
      </c>
      <c r="I17657" s="5" t="s">
        <v>55</v>
      </c>
      <c r="J17657" s="5" t="s">
        <v>2728</v>
      </c>
      <c r="K17657">
        <v>99</v>
      </c>
      <c r="N17657">
        <v>2</v>
      </c>
      <c r="O17657">
        <v>1.2396777779999999</v>
      </c>
      <c r="P17657">
        <v>1.8419194999999999</v>
      </c>
      <c r="R17657">
        <v>0.187040702</v>
      </c>
      <c r="S17657">
        <v>0</v>
      </c>
    </row>
    <row r="17658" spans="1:19">
      <c r="A17658" s="5" t="s">
        <v>2980</v>
      </c>
      <c r="B17658" s="5" t="s">
        <v>717</v>
      </c>
      <c r="C17658" s="5"/>
      <c r="D17658" s="5">
        <v>2018</v>
      </c>
      <c r="E17658" s="5" t="s">
        <v>736</v>
      </c>
      <c r="F17658" s="5" t="s">
        <v>722</v>
      </c>
      <c r="G17658" s="5">
        <v>-22.957267000000002</v>
      </c>
      <c r="H17658" s="5">
        <v>-44.381132999999998</v>
      </c>
      <c r="I17658" s="5" t="s">
        <v>55</v>
      </c>
      <c r="J17658" s="5" t="s">
        <v>2727</v>
      </c>
      <c r="K17658">
        <v>0</v>
      </c>
      <c r="N17658">
        <v>3</v>
      </c>
      <c r="O17658">
        <v>0.498888889</v>
      </c>
      <c r="P17658">
        <v>3.5618400000000001</v>
      </c>
      <c r="R17658">
        <v>0.28190934699999998</v>
      </c>
      <c r="S17658">
        <v>0</v>
      </c>
    </row>
    <row r="17659" spans="1:19">
      <c r="A17659" s="5" t="s">
        <v>2980</v>
      </c>
      <c r="B17659" s="5" t="s">
        <v>717</v>
      </c>
      <c r="C17659" s="5"/>
      <c r="D17659" s="5">
        <v>2018</v>
      </c>
      <c r="E17659" s="5" t="s">
        <v>736</v>
      </c>
      <c r="F17659" s="5" t="s">
        <v>722</v>
      </c>
      <c r="G17659" s="5">
        <v>-22.957267000000002</v>
      </c>
      <c r="H17659" s="5">
        <v>-44.381132999999998</v>
      </c>
      <c r="I17659" s="5" t="s">
        <v>55</v>
      </c>
      <c r="J17659" s="5" t="s">
        <v>2727</v>
      </c>
      <c r="K17659">
        <v>3</v>
      </c>
      <c r="N17659">
        <v>9</v>
      </c>
      <c r="O17659">
        <v>0.987777778</v>
      </c>
      <c r="P17659">
        <v>3.7778532</v>
      </c>
      <c r="R17659">
        <v>0.91977792999999997</v>
      </c>
      <c r="S17659">
        <v>0</v>
      </c>
    </row>
    <row r="17660" spans="1:19">
      <c r="A17660" s="5" t="s">
        <v>2980</v>
      </c>
      <c r="B17660" s="5" t="s">
        <v>717</v>
      </c>
      <c r="C17660" s="5"/>
      <c r="D17660" s="5">
        <v>2018</v>
      </c>
      <c r="E17660" s="5" t="s">
        <v>736</v>
      </c>
      <c r="F17660" s="5" t="s">
        <v>722</v>
      </c>
      <c r="G17660" s="5">
        <v>-22.957267000000002</v>
      </c>
      <c r="H17660" s="5">
        <v>-44.381132999999998</v>
      </c>
      <c r="I17660" s="5" t="s">
        <v>55</v>
      </c>
      <c r="J17660" s="5" t="s">
        <v>2727</v>
      </c>
      <c r="K17660">
        <v>12</v>
      </c>
      <c r="N17660">
        <v>9</v>
      </c>
      <c r="O17660">
        <v>1.107777778</v>
      </c>
      <c r="P17660">
        <v>2.9157747000000001</v>
      </c>
      <c r="R17660">
        <v>0.30516719799999997</v>
      </c>
      <c r="S17660">
        <v>0</v>
      </c>
    </row>
    <row r="17661" spans="1:19">
      <c r="A17661" s="5" t="s">
        <v>2980</v>
      </c>
      <c r="B17661" s="5" t="s">
        <v>717</v>
      </c>
      <c r="C17661" s="5"/>
      <c r="D17661" s="5">
        <v>2018</v>
      </c>
      <c r="E17661" s="5" t="s">
        <v>736</v>
      </c>
      <c r="F17661" s="5" t="s">
        <v>722</v>
      </c>
      <c r="G17661" s="5">
        <v>-22.957267000000002</v>
      </c>
      <c r="H17661" s="5">
        <v>-44.381132999999998</v>
      </c>
      <c r="I17661" s="5" t="s">
        <v>55</v>
      </c>
      <c r="J17661" s="5" t="s">
        <v>2727</v>
      </c>
      <c r="K17661">
        <v>21</v>
      </c>
      <c r="N17661">
        <v>9</v>
      </c>
      <c r="O17661">
        <v>1.067777778</v>
      </c>
      <c r="P17661">
        <v>3.1008456999999998</v>
      </c>
      <c r="R17661">
        <v>0.35120540900000002</v>
      </c>
      <c r="S17661">
        <v>0</v>
      </c>
    </row>
    <row r="17662" spans="1:19">
      <c r="A17662" s="5" t="s">
        <v>2980</v>
      </c>
      <c r="B17662" s="5" t="s">
        <v>717</v>
      </c>
      <c r="C17662" s="5"/>
      <c r="D17662" s="5">
        <v>2018</v>
      </c>
      <c r="E17662" s="5" t="s">
        <v>736</v>
      </c>
      <c r="F17662" s="5" t="s">
        <v>722</v>
      </c>
      <c r="G17662" s="5">
        <v>-22.957267000000002</v>
      </c>
      <c r="H17662" s="5">
        <v>-44.381132999999998</v>
      </c>
      <c r="I17662" s="5" t="s">
        <v>55</v>
      </c>
      <c r="J17662" s="5" t="s">
        <v>2727</v>
      </c>
      <c r="K17662">
        <v>30</v>
      </c>
      <c r="N17662">
        <v>9</v>
      </c>
      <c r="O17662">
        <v>1.0333333330000001</v>
      </c>
      <c r="P17662">
        <v>3.8164755000000001</v>
      </c>
      <c r="R17662">
        <v>0.53857183500000005</v>
      </c>
      <c r="S17662">
        <v>0</v>
      </c>
    </row>
    <row r="17663" spans="1:19">
      <c r="A17663" s="5" t="s">
        <v>2980</v>
      </c>
      <c r="B17663" s="5" t="s">
        <v>717</v>
      </c>
      <c r="C17663" s="5"/>
      <c r="D17663" s="5">
        <v>2018</v>
      </c>
      <c r="E17663" s="5" t="s">
        <v>736</v>
      </c>
      <c r="F17663" s="5" t="s">
        <v>722</v>
      </c>
      <c r="G17663" s="5">
        <v>-22.957267000000002</v>
      </c>
      <c r="H17663" s="5">
        <v>-44.381132999999998</v>
      </c>
      <c r="I17663" s="5" t="s">
        <v>55</v>
      </c>
      <c r="J17663" s="5" t="s">
        <v>2727</v>
      </c>
      <c r="K17663">
        <v>39</v>
      </c>
      <c r="N17663">
        <v>15</v>
      </c>
      <c r="O17663">
        <v>1.0122222219999999</v>
      </c>
      <c r="P17663">
        <v>3.6274354999999998</v>
      </c>
      <c r="R17663">
        <v>0.58510398900000005</v>
      </c>
      <c r="S17663">
        <v>0</v>
      </c>
    </row>
    <row r="17664" spans="1:19">
      <c r="A17664" s="5" t="s">
        <v>2980</v>
      </c>
      <c r="B17664" s="5" t="s">
        <v>717</v>
      </c>
      <c r="C17664" s="5"/>
      <c r="D17664" s="5">
        <v>2018</v>
      </c>
      <c r="E17664" s="5" t="s">
        <v>736</v>
      </c>
      <c r="F17664" s="5" t="s">
        <v>722</v>
      </c>
      <c r="G17664" s="5">
        <v>-22.957267000000002</v>
      </c>
      <c r="H17664" s="5">
        <v>-44.381132999999998</v>
      </c>
      <c r="I17664" s="5" t="s">
        <v>55</v>
      </c>
      <c r="J17664" s="5" t="s">
        <v>2727</v>
      </c>
      <c r="K17664">
        <v>54</v>
      </c>
      <c r="N17664">
        <v>15</v>
      </c>
      <c r="O17664">
        <v>0.98222222199999998</v>
      </c>
      <c r="P17664">
        <v>4.0415913000000003</v>
      </c>
      <c r="R17664">
        <v>0.77471959599999995</v>
      </c>
      <c r="S17664">
        <v>0</v>
      </c>
    </row>
    <row r="17665" spans="1:19">
      <c r="A17665" s="5" t="s">
        <v>2980</v>
      </c>
      <c r="B17665" s="5" t="s">
        <v>717</v>
      </c>
      <c r="C17665" s="5"/>
      <c r="D17665" s="5">
        <v>2018</v>
      </c>
      <c r="E17665" s="5" t="s">
        <v>736</v>
      </c>
      <c r="F17665" s="5" t="s">
        <v>722</v>
      </c>
      <c r="G17665" s="5">
        <v>-22.957267000000002</v>
      </c>
      <c r="H17665" s="5">
        <v>-44.381132999999998</v>
      </c>
      <c r="I17665" s="5" t="s">
        <v>55</v>
      </c>
      <c r="J17665" s="5" t="s">
        <v>2727</v>
      </c>
      <c r="K17665">
        <v>69</v>
      </c>
      <c r="N17665">
        <v>15</v>
      </c>
      <c r="O17665">
        <v>0.84333333300000002</v>
      </c>
      <c r="P17665">
        <v>4.3234079000000003</v>
      </c>
      <c r="R17665">
        <v>1.153116941</v>
      </c>
      <c r="S17665">
        <v>0</v>
      </c>
    </row>
    <row r="17666" spans="1:19">
      <c r="A17666" s="5" t="s">
        <v>2980</v>
      </c>
      <c r="B17666" s="5" t="s">
        <v>717</v>
      </c>
      <c r="C17666" s="5"/>
      <c r="D17666" s="5">
        <v>2018</v>
      </c>
      <c r="E17666" s="5" t="s">
        <v>736</v>
      </c>
      <c r="F17666" s="5" t="s">
        <v>722</v>
      </c>
      <c r="G17666" s="5">
        <v>-22.957267000000002</v>
      </c>
      <c r="H17666" s="5">
        <v>-44.381132999999998</v>
      </c>
      <c r="I17666" s="5" t="s">
        <v>55</v>
      </c>
      <c r="J17666" s="5" t="s">
        <v>2727</v>
      </c>
      <c r="K17666">
        <v>84</v>
      </c>
      <c r="N17666">
        <v>15</v>
      </c>
      <c r="O17666">
        <v>0.90111111099999996</v>
      </c>
      <c r="P17666">
        <v>4.581061</v>
      </c>
      <c r="R17666">
        <v>0.95148289200000002</v>
      </c>
      <c r="S17666">
        <v>0</v>
      </c>
    </row>
    <row r="17667" spans="1:19">
      <c r="A17667" s="5" t="s">
        <v>2980</v>
      </c>
      <c r="B17667" s="5" t="s">
        <v>717</v>
      </c>
      <c r="C17667" s="5"/>
      <c r="D17667" s="5">
        <v>2018</v>
      </c>
      <c r="E17667" s="5" t="s">
        <v>736</v>
      </c>
      <c r="F17667" s="5" t="s">
        <v>722</v>
      </c>
      <c r="G17667" s="5">
        <v>-22.957267000000002</v>
      </c>
      <c r="H17667" s="5">
        <v>-44.381132999999998</v>
      </c>
      <c r="I17667" s="5" t="s">
        <v>55</v>
      </c>
      <c r="J17667" s="5" t="s">
        <v>2727</v>
      </c>
      <c r="K17667">
        <v>99</v>
      </c>
      <c r="N17667">
        <v>2</v>
      </c>
      <c r="O17667">
        <v>0.80222222200000004</v>
      </c>
      <c r="P17667">
        <v>7.4633009000000001</v>
      </c>
      <c r="R17667">
        <v>2.466609955</v>
      </c>
      <c r="S17667">
        <v>0</v>
      </c>
    </row>
    <row r="17668" spans="1:19">
      <c r="A17668" s="5" t="s">
        <v>2980</v>
      </c>
      <c r="B17668" s="5" t="s">
        <v>717</v>
      </c>
      <c r="C17668" s="5"/>
      <c r="D17668" s="5">
        <v>2018</v>
      </c>
      <c r="E17668" s="5" t="s">
        <v>723</v>
      </c>
      <c r="F17668" s="5" t="s">
        <v>722</v>
      </c>
      <c r="G17668" s="5">
        <v>-19.95365</v>
      </c>
      <c r="H17668" s="5">
        <v>-40.152067000000002</v>
      </c>
      <c r="I17668" s="5" t="s">
        <v>55</v>
      </c>
      <c r="J17668" s="5" t="s">
        <v>2728</v>
      </c>
      <c r="K17668">
        <v>0</v>
      </c>
      <c r="N17668">
        <v>10</v>
      </c>
      <c r="O17668">
        <v>0.94957777799999998</v>
      </c>
      <c r="P17668">
        <v>7.4575585999999996</v>
      </c>
      <c r="R17668">
        <v>1.811058936</v>
      </c>
      <c r="S17668">
        <v>5.0769644400000002</v>
      </c>
    </row>
    <row r="17669" spans="1:19">
      <c r="A17669" s="5" t="s">
        <v>2980</v>
      </c>
      <c r="B17669" s="5" t="s">
        <v>717</v>
      </c>
      <c r="C17669" s="5"/>
      <c r="D17669" s="5">
        <v>2018</v>
      </c>
      <c r="E17669" s="5" t="s">
        <v>723</v>
      </c>
      <c r="F17669" s="5" t="s">
        <v>722</v>
      </c>
      <c r="G17669" s="5">
        <v>-19.95365</v>
      </c>
      <c r="H17669" s="5">
        <v>-40.152067000000002</v>
      </c>
      <c r="I17669" s="5" t="s">
        <v>55</v>
      </c>
      <c r="J17669" s="5" t="s">
        <v>2728</v>
      </c>
      <c r="K17669">
        <v>10</v>
      </c>
      <c r="N17669">
        <v>10</v>
      </c>
      <c r="O17669">
        <v>0.98268888899999995</v>
      </c>
      <c r="P17669">
        <v>4.7975661000000001</v>
      </c>
      <c r="R17669">
        <v>1.184638023</v>
      </c>
      <c r="S17669">
        <v>6.5140624049999998</v>
      </c>
    </row>
    <row r="17670" spans="1:19">
      <c r="A17670" s="5" t="s">
        <v>2980</v>
      </c>
      <c r="B17670" s="5" t="s">
        <v>717</v>
      </c>
      <c r="C17670" s="5"/>
      <c r="D17670" s="5">
        <v>2018</v>
      </c>
      <c r="E17670" s="5" t="s">
        <v>723</v>
      </c>
      <c r="F17670" s="5" t="s">
        <v>722</v>
      </c>
      <c r="G17670" s="5">
        <v>-19.95365</v>
      </c>
      <c r="H17670" s="5">
        <v>-40.152067000000002</v>
      </c>
      <c r="I17670" s="5" t="s">
        <v>55</v>
      </c>
      <c r="J17670" s="5" t="s">
        <v>2728</v>
      </c>
      <c r="K17670">
        <v>20</v>
      </c>
      <c r="N17670">
        <v>10</v>
      </c>
      <c r="O17670">
        <v>1.1322111109999999</v>
      </c>
      <c r="P17670">
        <v>2.1401481000000002</v>
      </c>
      <c r="R17670">
        <v>0.83602089700000004</v>
      </c>
      <c r="S17670">
        <v>3.5867987179999998</v>
      </c>
    </row>
    <row r="17671" spans="1:19">
      <c r="A17671" s="5" t="s">
        <v>2980</v>
      </c>
      <c r="B17671" s="5" t="s">
        <v>717</v>
      </c>
      <c r="C17671" s="5"/>
      <c r="D17671" s="5">
        <v>2018</v>
      </c>
      <c r="E17671" s="5" t="s">
        <v>723</v>
      </c>
      <c r="F17671" s="5" t="s">
        <v>722</v>
      </c>
      <c r="G17671" s="5">
        <v>-19.95365</v>
      </c>
      <c r="H17671" s="5">
        <v>-40.152067000000002</v>
      </c>
      <c r="I17671" s="5" t="s">
        <v>55</v>
      </c>
      <c r="J17671" s="5" t="s">
        <v>2728</v>
      </c>
      <c r="K17671">
        <v>30</v>
      </c>
      <c r="N17671">
        <v>10</v>
      </c>
      <c r="O17671">
        <v>1.1792</v>
      </c>
      <c r="P17671">
        <v>3.5615771999999999</v>
      </c>
      <c r="R17671">
        <v>1.4280391269999999</v>
      </c>
      <c r="S17671">
        <v>4.2804460000000004</v>
      </c>
    </row>
    <row r="17672" spans="1:19">
      <c r="A17672" s="5" t="s">
        <v>2980</v>
      </c>
      <c r="B17672" s="5" t="s">
        <v>717</v>
      </c>
      <c r="C17672" s="5"/>
      <c r="D17672" s="5">
        <v>2018</v>
      </c>
      <c r="E17672" s="5" t="s">
        <v>723</v>
      </c>
      <c r="F17672" s="5" t="s">
        <v>722</v>
      </c>
      <c r="G17672" s="5">
        <v>-19.95365</v>
      </c>
      <c r="H17672" s="5">
        <v>-40.152067000000002</v>
      </c>
      <c r="I17672" s="5" t="s">
        <v>55</v>
      </c>
      <c r="J17672" s="5" t="s">
        <v>2728</v>
      </c>
      <c r="K17672">
        <v>40</v>
      </c>
      <c r="N17672">
        <v>10</v>
      </c>
      <c r="O17672">
        <v>0.93467777799999996</v>
      </c>
      <c r="P17672">
        <v>5.8807314000000002</v>
      </c>
      <c r="R17672">
        <v>0.78442721000000004</v>
      </c>
      <c r="S17672">
        <v>6.69863315</v>
      </c>
    </row>
    <row r="17673" spans="1:19">
      <c r="A17673" s="5" t="s">
        <v>2980</v>
      </c>
      <c r="B17673" s="5" t="s">
        <v>717</v>
      </c>
      <c r="C17673" s="5"/>
      <c r="D17673" s="5">
        <v>2018</v>
      </c>
      <c r="E17673" s="5" t="s">
        <v>723</v>
      </c>
      <c r="F17673" s="5" t="s">
        <v>722</v>
      </c>
      <c r="G17673" s="5">
        <v>-19.95365</v>
      </c>
      <c r="H17673" s="5">
        <v>-40.152067000000002</v>
      </c>
      <c r="I17673" s="5" t="s">
        <v>55</v>
      </c>
      <c r="J17673" s="5" t="s">
        <v>2728</v>
      </c>
      <c r="K17673">
        <v>50</v>
      </c>
      <c r="N17673">
        <v>10</v>
      </c>
      <c r="O17673">
        <v>1.0624</v>
      </c>
      <c r="P17673">
        <v>4.4241036999999999</v>
      </c>
      <c r="R17673">
        <v>1.6373485839999999</v>
      </c>
      <c r="S17673">
        <v>5.1150193890000004</v>
      </c>
    </row>
    <row r="17674" spans="1:19">
      <c r="A17674" s="5" t="s">
        <v>2980</v>
      </c>
      <c r="B17674" s="5" t="s">
        <v>717</v>
      </c>
      <c r="C17674" s="5"/>
      <c r="D17674" s="5">
        <v>2018</v>
      </c>
      <c r="E17674" s="5" t="s">
        <v>723</v>
      </c>
      <c r="F17674" s="5" t="s">
        <v>722</v>
      </c>
      <c r="G17674" s="5">
        <v>-19.95365</v>
      </c>
      <c r="H17674" s="5">
        <v>-40.152067000000002</v>
      </c>
      <c r="I17674" s="5" t="s">
        <v>55</v>
      </c>
      <c r="J17674" s="5" t="s">
        <v>2728</v>
      </c>
      <c r="K17674">
        <v>60</v>
      </c>
      <c r="N17674">
        <v>10</v>
      </c>
      <c r="O17674">
        <v>0.96112222199999997</v>
      </c>
      <c r="P17674">
        <v>4.5335331999999999</v>
      </c>
      <c r="R17674">
        <v>1.383652892</v>
      </c>
      <c r="S17674">
        <v>6.6429183820000004</v>
      </c>
    </row>
    <row r="17675" spans="1:19">
      <c r="A17675" s="5" t="s">
        <v>2980</v>
      </c>
      <c r="B17675" s="5" t="s">
        <v>717</v>
      </c>
      <c r="C17675" s="5"/>
      <c r="D17675" s="5">
        <v>2018</v>
      </c>
      <c r="E17675" s="5" t="s">
        <v>723</v>
      </c>
      <c r="F17675" s="5" t="s">
        <v>722</v>
      </c>
      <c r="G17675" s="5">
        <v>-19.95365</v>
      </c>
      <c r="H17675" s="5">
        <v>-40.152067000000002</v>
      </c>
      <c r="I17675" s="5" t="s">
        <v>55</v>
      </c>
      <c r="J17675" s="5" t="s">
        <v>2728</v>
      </c>
      <c r="K17675">
        <v>70</v>
      </c>
      <c r="N17675">
        <v>10</v>
      </c>
      <c r="O17675">
        <v>0.94618888899999998</v>
      </c>
      <c r="P17675">
        <v>4.6268808999999997</v>
      </c>
      <c r="R17675">
        <v>1.0185400040000001</v>
      </c>
      <c r="S17675">
        <v>6.4602459879999996</v>
      </c>
    </row>
    <row r="17676" spans="1:19">
      <c r="A17676" s="5" t="s">
        <v>2980</v>
      </c>
      <c r="B17676" s="5" t="s">
        <v>717</v>
      </c>
      <c r="C17676" s="5"/>
      <c r="D17676" s="5">
        <v>2018</v>
      </c>
      <c r="E17676" s="5" t="s">
        <v>723</v>
      </c>
      <c r="F17676" s="5" t="s">
        <v>722</v>
      </c>
      <c r="G17676" s="5">
        <v>-19.95365</v>
      </c>
      <c r="H17676" s="5">
        <v>-40.152067000000002</v>
      </c>
      <c r="I17676" s="5" t="s">
        <v>55</v>
      </c>
      <c r="J17676" s="5" t="s">
        <v>2728</v>
      </c>
      <c r="K17676">
        <v>80</v>
      </c>
      <c r="N17676">
        <v>10</v>
      </c>
      <c r="O17676">
        <v>0.84389999999999998</v>
      </c>
      <c r="P17676">
        <v>6.9813074000000004</v>
      </c>
      <c r="R17676">
        <v>1.715633824</v>
      </c>
      <c r="S17676">
        <v>6.635113284</v>
      </c>
    </row>
    <row r="17677" spans="1:19">
      <c r="A17677" s="5" t="s">
        <v>2980</v>
      </c>
      <c r="B17677" s="5" t="s">
        <v>717</v>
      </c>
      <c r="C17677" s="5"/>
      <c r="D17677" s="5">
        <v>2018</v>
      </c>
      <c r="E17677" s="5" t="s">
        <v>723</v>
      </c>
      <c r="F17677" s="5" t="s">
        <v>722</v>
      </c>
      <c r="G17677" s="5">
        <v>-19.95365</v>
      </c>
      <c r="H17677" s="5">
        <v>-40.152067000000002</v>
      </c>
      <c r="I17677" s="5" t="s">
        <v>55</v>
      </c>
      <c r="J17677" s="5" t="s">
        <v>2728</v>
      </c>
      <c r="K17677">
        <v>90</v>
      </c>
      <c r="N17677">
        <v>2</v>
      </c>
      <c r="O17677">
        <v>1.053622222</v>
      </c>
      <c r="P17677">
        <v>5.1578353999999997</v>
      </c>
      <c r="R17677">
        <v>1.483668969</v>
      </c>
      <c r="S17677">
        <v>7.0974849000000004</v>
      </c>
    </row>
    <row r="17678" spans="1:19">
      <c r="A17678" s="5" t="s">
        <v>2980</v>
      </c>
      <c r="B17678" s="5" t="s">
        <v>717</v>
      </c>
      <c r="C17678" s="5"/>
      <c r="D17678" s="5">
        <v>2018</v>
      </c>
      <c r="E17678" s="5" t="s">
        <v>723</v>
      </c>
      <c r="F17678" s="5" t="s">
        <v>722</v>
      </c>
      <c r="G17678" s="5">
        <v>-19.95365</v>
      </c>
      <c r="H17678" s="5">
        <v>-40.152067000000002</v>
      </c>
      <c r="I17678" s="5" t="s">
        <v>55</v>
      </c>
      <c r="J17678" s="5" t="s">
        <v>2727</v>
      </c>
      <c r="K17678">
        <v>0</v>
      </c>
      <c r="N17678">
        <v>10</v>
      </c>
      <c r="O17678">
        <v>1.035377778</v>
      </c>
      <c r="P17678">
        <v>7.9135964000000003</v>
      </c>
      <c r="R17678">
        <v>2.3605819939999999</v>
      </c>
      <c r="S17678">
        <v>4.9249938719999999</v>
      </c>
    </row>
    <row r="17679" spans="1:19">
      <c r="A17679" s="5" t="s">
        <v>2980</v>
      </c>
      <c r="B17679" s="5" t="s">
        <v>717</v>
      </c>
      <c r="C17679" s="5"/>
      <c r="D17679" s="5">
        <v>2018</v>
      </c>
      <c r="E17679" s="5" t="s">
        <v>723</v>
      </c>
      <c r="F17679" s="5" t="s">
        <v>722</v>
      </c>
      <c r="G17679" s="5">
        <v>-19.95365</v>
      </c>
      <c r="H17679" s="5">
        <v>-40.152067000000002</v>
      </c>
      <c r="I17679" s="5" t="s">
        <v>55</v>
      </c>
      <c r="J17679" s="5" t="s">
        <v>2727</v>
      </c>
      <c r="K17679">
        <v>10</v>
      </c>
      <c r="N17679">
        <v>10</v>
      </c>
      <c r="O17679">
        <v>0.83961111099999997</v>
      </c>
      <c r="P17679">
        <v>5.4763381000000004</v>
      </c>
      <c r="R17679">
        <v>2.0893257410000001</v>
      </c>
      <c r="S17679">
        <v>3.1849438399999999</v>
      </c>
    </row>
    <row r="17680" spans="1:19">
      <c r="A17680" s="5" t="s">
        <v>2980</v>
      </c>
      <c r="B17680" s="5" t="s">
        <v>717</v>
      </c>
      <c r="C17680" s="5"/>
      <c r="D17680" s="5">
        <v>2018</v>
      </c>
      <c r="E17680" s="5" t="s">
        <v>723</v>
      </c>
      <c r="F17680" s="5" t="s">
        <v>722</v>
      </c>
      <c r="G17680" s="5">
        <v>-19.95365</v>
      </c>
      <c r="H17680" s="5">
        <v>-40.152067000000002</v>
      </c>
      <c r="I17680" s="5" t="s">
        <v>55</v>
      </c>
      <c r="J17680" s="5" t="s">
        <v>2727</v>
      </c>
      <c r="K17680">
        <v>20</v>
      </c>
      <c r="N17680">
        <v>10</v>
      </c>
      <c r="O17680">
        <v>0.84413333300000004</v>
      </c>
      <c r="P17680">
        <v>6.3399815000000004</v>
      </c>
      <c r="R17680">
        <v>2.0403166590000001</v>
      </c>
      <c r="S17680">
        <v>3.474984568</v>
      </c>
    </row>
    <row r="17681" spans="1:19">
      <c r="A17681" s="5" t="s">
        <v>2980</v>
      </c>
      <c r="B17681" s="5" t="s">
        <v>717</v>
      </c>
      <c r="C17681" s="5"/>
      <c r="D17681" s="5">
        <v>2018</v>
      </c>
      <c r="E17681" s="5" t="s">
        <v>723</v>
      </c>
      <c r="F17681" s="5" t="s">
        <v>722</v>
      </c>
      <c r="G17681" s="5">
        <v>-19.95365</v>
      </c>
      <c r="H17681" s="5">
        <v>-40.152067000000002</v>
      </c>
      <c r="I17681" s="5" t="s">
        <v>55</v>
      </c>
      <c r="J17681" s="5" t="s">
        <v>2727</v>
      </c>
      <c r="K17681">
        <v>30</v>
      </c>
      <c r="N17681">
        <v>10</v>
      </c>
      <c r="O17681">
        <v>0.99037777800000004</v>
      </c>
      <c r="P17681">
        <v>6.7147126000000004</v>
      </c>
      <c r="R17681">
        <v>1.656712051</v>
      </c>
      <c r="S17681">
        <v>5.0923113860000004</v>
      </c>
    </row>
    <row r="17682" spans="1:19">
      <c r="A17682" s="5" t="s">
        <v>2980</v>
      </c>
      <c r="B17682" s="5" t="s">
        <v>717</v>
      </c>
      <c r="C17682" s="5"/>
      <c r="D17682" s="5">
        <v>2018</v>
      </c>
      <c r="E17682" s="5" t="s">
        <v>723</v>
      </c>
      <c r="F17682" s="5" t="s">
        <v>722</v>
      </c>
      <c r="G17682" s="5">
        <v>-19.95365</v>
      </c>
      <c r="H17682" s="5">
        <v>-40.152067000000002</v>
      </c>
      <c r="I17682" s="5" t="s">
        <v>55</v>
      </c>
      <c r="J17682" s="5" t="s">
        <v>2727</v>
      </c>
      <c r="K17682">
        <v>40</v>
      </c>
      <c r="N17682">
        <v>10</v>
      </c>
      <c r="O17682">
        <v>0.86456666699999996</v>
      </c>
      <c r="P17682">
        <v>8.2378613999999999</v>
      </c>
      <c r="R17682">
        <v>1.8426790390000001</v>
      </c>
      <c r="S17682">
        <v>5.2382621609999998</v>
      </c>
    </row>
    <row r="17683" spans="1:19">
      <c r="A17683" s="5" t="s">
        <v>2980</v>
      </c>
      <c r="B17683" s="5" t="s">
        <v>717</v>
      </c>
      <c r="C17683" s="5"/>
      <c r="D17683" s="5">
        <v>2018</v>
      </c>
      <c r="E17683" s="5" t="s">
        <v>723</v>
      </c>
      <c r="F17683" s="5" t="s">
        <v>722</v>
      </c>
      <c r="G17683" s="5">
        <v>-19.95365</v>
      </c>
      <c r="H17683" s="5">
        <v>-40.152067000000002</v>
      </c>
      <c r="I17683" s="5" t="s">
        <v>55</v>
      </c>
      <c r="J17683" s="5" t="s">
        <v>2727</v>
      </c>
      <c r="K17683">
        <v>50</v>
      </c>
      <c r="N17683">
        <v>10</v>
      </c>
      <c r="O17683">
        <v>0.70989999999999998</v>
      </c>
      <c r="P17683">
        <v>8.9689440999999999</v>
      </c>
      <c r="R17683">
        <v>2.5513162710000001</v>
      </c>
      <c r="S17683">
        <v>4.5130920320000003</v>
      </c>
    </row>
    <row r="17684" spans="1:19">
      <c r="A17684" s="5" t="s">
        <v>2980</v>
      </c>
      <c r="B17684" s="5" t="s">
        <v>717</v>
      </c>
      <c r="C17684" s="5"/>
      <c r="D17684" s="5">
        <v>2018</v>
      </c>
      <c r="E17684" s="5" t="s">
        <v>723</v>
      </c>
      <c r="F17684" s="5" t="s">
        <v>722</v>
      </c>
      <c r="G17684" s="5">
        <v>-19.95365</v>
      </c>
      <c r="H17684" s="5">
        <v>-40.152067000000002</v>
      </c>
      <c r="I17684" s="5" t="s">
        <v>55</v>
      </c>
      <c r="J17684" s="5" t="s">
        <v>2727</v>
      </c>
      <c r="K17684">
        <v>60</v>
      </c>
      <c r="N17684">
        <v>10</v>
      </c>
      <c r="O17684">
        <v>0.84386666700000001</v>
      </c>
      <c r="P17684">
        <v>8.3639031999999993</v>
      </c>
      <c r="R17684">
        <v>2.475967593</v>
      </c>
      <c r="S17684">
        <v>6.1636303000000003</v>
      </c>
    </row>
    <row r="17685" spans="1:19">
      <c r="A17685" s="5" t="s">
        <v>2980</v>
      </c>
      <c r="B17685" s="5" t="s">
        <v>717</v>
      </c>
      <c r="C17685" s="5"/>
      <c r="D17685" s="5">
        <v>2018</v>
      </c>
      <c r="E17685" s="5" t="s">
        <v>723</v>
      </c>
      <c r="F17685" s="5" t="s">
        <v>722</v>
      </c>
      <c r="G17685" s="5">
        <v>-19.95365</v>
      </c>
      <c r="H17685" s="5">
        <v>-40.152067000000002</v>
      </c>
      <c r="I17685" s="5" t="s">
        <v>55</v>
      </c>
      <c r="J17685" s="5" t="s">
        <v>2727</v>
      </c>
      <c r="K17685">
        <v>70</v>
      </c>
      <c r="N17685">
        <v>10</v>
      </c>
      <c r="O17685">
        <v>1.0204222220000001</v>
      </c>
      <c r="P17685">
        <v>6.5352696999999997</v>
      </c>
      <c r="R17685">
        <v>2.2305545590000002</v>
      </c>
      <c r="S17685">
        <v>4.9781189179999998</v>
      </c>
    </row>
    <row r="17686" spans="1:19">
      <c r="A17686" s="5" t="s">
        <v>2980</v>
      </c>
      <c r="B17686" s="5" t="s">
        <v>717</v>
      </c>
      <c r="C17686" s="5"/>
      <c r="D17686" s="5">
        <v>2018</v>
      </c>
      <c r="E17686" s="5" t="s">
        <v>723</v>
      </c>
      <c r="F17686" s="5" t="s">
        <v>722</v>
      </c>
      <c r="G17686" s="5">
        <v>-19.95365</v>
      </c>
      <c r="H17686" s="5">
        <v>-40.152067000000002</v>
      </c>
      <c r="I17686" s="5" t="s">
        <v>55</v>
      </c>
      <c r="J17686" s="5" t="s">
        <v>2727</v>
      </c>
      <c r="K17686">
        <v>80</v>
      </c>
      <c r="N17686">
        <v>10</v>
      </c>
      <c r="O17686">
        <v>1.1470777780000001</v>
      </c>
      <c r="P17686">
        <v>5.2322924999999998</v>
      </c>
      <c r="R17686">
        <v>1.7332157909999999</v>
      </c>
      <c r="S17686">
        <v>4.5244531810000002</v>
      </c>
    </row>
    <row r="17687" spans="1:19">
      <c r="A17687" s="5" t="s">
        <v>2980</v>
      </c>
      <c r="B17687" s="5" t="s">
        <v>717</v>
      </c>
      <c r="C17687" s="5"/>
      <c r="D17687" s="5">
        <v>2018</v>
      </c>
      <c r="E17687" s="5" t="s">
        <v>723</v>
      </c>
      <c r="F17687" s="5" t="s">
        <v>722</v>
      </c>
      <c r="G17687" s="5">
        <v>-19.95365</v>
      </c>
      <c r="H17687" s="5">
        <v>-40.152067000000002</v>
      </c>
      <c r="I17687" s="5" t="s">
        <v>55</v>
      </c>
      <c r="J17687" s="5" t="s">
        <v>2727</v>
      </c>
      <c r="K17687">
        <v>90</v>
      </c>
      <c r="N17687">
        <v>2</v>
      </c>
      <c r="O17687">
        <v>1.0967111110000001</v>
      </c>
      <c r="P17687">
        <v>4.6806861</v>
      </c>
      <c r="R17687">
        <v>1.345142563</v>
      </c>
      <c r="S17687">
        <v>2.8871000210000002</v>
      </c>
    </row>
    <row r="17688" spans="1:19">
      <c r="A17688" s="5" t="s">
        <v>2980</v>
      </c>
      <c r="B17688" s="5" t="s">
        <v>717</v>
      </c>
      <c r="C17688" s="5"/>
      <c r="D17688" s="5">
        <v>2018</v>
      </c>
      <c r="E17688" s="5" t="s">
        <v>723</v>
      </c>
      <c r="F17688" s="5" t="s">
        <v>722</v>
      </c>
      <c r="G17688" s="5">
        <v>-19.95365</v>
      </c>
      <c r="H17688" s="5">
        <v>-40.152067000000002</v>
      </c>
      <c r="I17688" s="5" t="s">
        <v>55</v>
      </c>
      <c r="J17688" s="5" t="s">
        <v>2726</v>
      </c>
      <c r="K17688">
        <v>0</v>
      </c>
      <c r="N17688">
        <v>10</v>
      </c>
      <c r="O17688">
        <v>1.0664222219999999</v>
      </c>
      <c r="P17688">
        <v>7.9505774999999996</v>
      </c>
      <c r="R17688">
        <v>1.3854674739999999</v>
      </c>
      <c r="S17688">
        <v>5.8616242959999996</v>
      </c>
    </row>
    <row r="17689" spans="1:19">
      <c r="A17689" s="5" t="s">
        <v>2980</v>
      </c>
      <c r="B17689" s="5" t="s">
        <v>717</v>
      </c>
      <c r="C17689" s="5"/>
      <c r="D17689" s="5">
        <v>2018</v>
      </c>
      <c r="E17689" s="5" t="s">
        <v>723</v>
      </c>
      <c r="F17689" s="5" t="s">
        <v>722</v>
      </c>
      <c r="G17689" s="5">
        <v>-19.95365</v>
      </c>
      <c r="H17689" s="5">
        <v>-40.152067000000002</v>
      </c>
      <c r="I17689" s="5" t="s">
        <v>55</v>
      </c>
      <c r="J17689" s="5" t="s">
        <v>2726</v>
      </c>
      <c r="K17689">
        <v>10</v>
      </c>
      <c r="N17689">
        <v>10</v>
      </c>
      <c r="O17689">
        <v>0.56655555599999996</v>
      </c>
      <c r="P17689">
        <v>7.3060394000000004</v>
      </c>
      <c r="R17689">
        <v>1.5348543139999999</v>
      </c>
      <c r="S17689">
        <v>6.8767343539999999</v>
      </c>
    </row>
    <row r="17690" spans="1:19">
      <c r="A17690" s="5" t="s">
        <v>2980</v>
      </c>
      <c r="B17690" s="5" t="s">
        <v>717</v>
      </c>
      <c r="C17690" s="5"/>
      <c r="D17690" s="5">
        <v>2018</v>
      </c>
      <c r="E17690" s="5" t="s">
        <v>723</v>
      </c>
      <c r="F17690" s="5" t="s">
        <v>722</v>
      </c>
      <c r="G17690" s="5">
        <v>-19.95365</v>
      </c>
      <c r="H17690" s="5">
        <v>-40.152067000000002</v>
      </c>
      <c r="I17690" s="5" t="s">
        <v>55</v>
      </c>
      <c r="J17690" s="5" t="s">
        <v>2726</v>
      </c>
      <c r="K17690">
        <v>20</v>
      </c>
      <c r="N17690">
        <v>10</v>
      </c>
      <c r="O17690">
        <v>0.82852222200000003</v>
      </c>
      <c r="P17690">
        <v>7.8108542999999999</v>
      </c>
      <c r="R17690">
        <v>1.7627224779999999</v>
      </c>
      <c r="S17690">
        <v>6.4794640689999996</v>
      </c>
    </row>
    <row r="17691" spans="1:19">
      <c r="A17691" s="5" t="s">
        <v>2980</v>
      </c>
      <c r="B17691" s="5" t="s">
        <v>717</v>
      </c>
      <c r="C17691" s="5"/>
      <c r="D17691" s="5">
        <v>2018</v>
      </c>
      <c r="E17691" s="5" t="s">
        <v>723</v>
      </c>
      <c r="F17691" s="5" t="s">
        <v>722</v>
      </c>
      <c r="G17691" s="5">
        <v>-19.95365</v>
      </c>
      <c r="H17691" s="5">
        <v>-40.152067000000002</v>
      </c>
      <c r="I17691" s="5" t="s">
        <v>55</v>
      </c>
      <c r="J17691" s="5" t="s">
        <v>2726</v>
      </c>
      <c r="K17691">
        <v>30</v>
      </c>
      <c r="N17691">
        <v>10</v>
      </c>
      <c r="O17691">
        <v>0.89884444399999996</v>
      </c>
      <c r="P17691">
        <v>6.2109211999999996</v>
      </c>
      <c r="R17691">
        <v>1.107436895</v>
      </c>
      <c r="S17691">
        <v>7.7962887289999996</v>
      </c>
    </row>
    <row r="17692" spans="1:19">
      <c r="A17692" s="5" t="s">
        <v>2980</v>
      </c>
      <c r="B17692" s="5" t="s">
        <v>717</v>
      </c>
      <c r="C17692" s="5"/>
      <c r="D17692" s="5">
        <v>2018</v>
      </c>
      <c r="E17692" s="5" t="s">
        <v>723</v>
      </c>
      <c r="F17692" s="5" t="s">
        <v>722</v>
      </c>
      <c r="G17692" s="5">
        <v>-19.95365</v>
      </c>
      <c r="H17692" s="5">
        <v>-40.152067000000002</v>
      </c>
      <c r="I17692" s="5" t="s">
        <v>55</v>
      </c>
      <c r="J17692" s="5" t="s">
        <v>2726</v>
      </c>
      <c r="K17692">
        <v>40</v>
      </c>
      <c r="N17692">
        <v>10</v>
      </c>
      <c r="O17692">
        <v>0.75002222200000002</v>
      </c>
      <c r="P17692">
        <v>11.513619800000001</v>
      </c>
      <c r="R17692">
        <v>2.9182256679999998</v>
      </c>
      <c r="S17692">
        <v>5.2612348569999998</v>
      </c>
    </row>
    <row r="17693" spans="1:19">
      <c r="A17693" s="5" t="s">
        <v>2980</v>
      </c>
      <c r="B17693" s="5" t="s">
        <v>717</v>
      </c>
      <c r="C17693" s="5"/>
      <c r="D17693" s="5">
        <v>2018</v>
      </c>
      <c r="E17693" s="5" t="s">
        <v>723</v>
      </c>
      <c r="F17693" s="5" t="s">
        <v>722</v>
      </c>
      <c r="G17693" s="5">
        <v>-19.95365</v>
      </c>
      <c r="H17693" s="5">
        <v>-40.152067000000002</v>
      </c>
      <c r="I17693" s="5" t="s">
        <v>55</v>
      </c>
      <c r="J17693" s="5" t="s">
        <v>2726</v>
      </c>
      <c r="K17693">
        <v>50</v>
      </c>
      <c r="N17693">
        <v>10</v>
      </c>
      <c r="O17693">
        <v>0.75960000000000005</v>
      </c>
      <c r="P17693">
        <v>11.983471099999999</v>
      </c>
      <c r="R17693">
        <v>3.0840714170000001</v>
      </c>
      <c r="S17693">
        <v>4.5426008500000004</v>
      </c>
    </row>
    <row r="17694" spans="1:19">
      <c r="A17694" s="5" t="s">
        <v>2980</v>
      </c>
      <c r="B17694" s="5" t="s">
        <v>717</v>
      </c>
      <c r="C17694" s="5"/>
      <c r="D17694" s="5">
        <v>2018</v>
      </c>
      <c r="E17694" s="5" t="s">
        <v>723</v>
      </c>
      <c r="F17694" s="5" t="s">
        <v>722</v>
      </c>
      <c r="G17694" s="5">
        <v>-19.95365</v>
      </c>
      <c r="H17694" s="5">
        <v>-40.152067000000002</v>
      </c>
      <c r="I17694" s="5" t="s">
        <v>55</v>
      </c>
      <c r="J17694" s="5" t="s">
        <v>2726</v>
      </c>
      <c r="K17694">
        <v>60</v>
      </c>
      <c r="N17694">
        <v>10</v>
      </c>
      <c r="O17694">
        <v>0.88021111100000005</v>
      </c>
      <c r="P17694">
        <v>9.0950849999999992</v>
      </c>
      <c r="R17694">
        <v>2.2393548339999998</v>
      </c>
      <c r="S17694">
        <v>2.9604017890000001</v>
      </c>
    </row>
    <row r="17695" spans="1:19">
      <c r="A17695" s="5" t="s">
        <v>2980</v>
      </c>
      <c r="B17695" s="5" t="s">
        <v>717</v>
      </c>
      <c r="C17695" s="5"/>
      <c r="D17695" s="5">
        <v>2018</v>
      </c>
      <c r="E17695" s="5" t="s">
        <v>723</v>
      </c>
      <c r="F17695" s="5" t="s">
        <v>722</v>
      </c>
      <c r="G17695" s="5">
        <v>-19.95365</v>
      </c>
      <c r="H17695" s="5">
        <v>-40.152067000000002</v>
      </c>
      <c r="I17695" s="5" t="s">
        <v>55</v>
      </c>
      <c r="J17695" s="5" t="s">
        <v>2726</v>
      </c>
      <c r="K17695">
        <v>70</v>
      </c>
      <c r="N17695">
        <v>10</v>
      </c>
      <c r="O17695">
        <v>0.89295555599999998</v>
      </c>
      <c r="P17695">
        <v>8.5244458999999999</v>
      </c>
      <c r="R17695">
        <v>1.6828238200000001</v>
      </c>
      <c r="S17695">
        <v>2.8376329710000001</v>
      </c>
    </row>
    <row r="17696" spans="1:19">
      <c r="A17696" s="5" t="s">
        <v>2980</v>
      </c>
      <c r="B17696" s="5" t="s">
        <v>717</v>
      </c>
      <c r="C17696" s="5"/>
      <c r="D17696" s="5">
        <v>2018</v>
      </c>
      <c r="E17696" s="5" t="s">
        <v>723</v>
      </c>
      <c r="F17696" s="5" t="s">
        <v>722</v>
      </c>
      <c r="G17696" s="5">
        <v>-19.95365</v>
      </c>
      <c r="H17696" s="5">
        <v>-40.152067000000002</v>
      </c>
      <c r="I17696" s="5" t="s">
        <v>55</v>
      </c>
      <c r="J17696" s="5" t="s">
        <v>2726</v>
      </c>
      <c r="K17696">
        <v>80</v>
      </c>
      <c r="N17696">
        <v>10</v>
      </c>
      <c r="O17696">
        <v>0.67936666700000004</v>
      </c>
      <c r="P17696">
        <v>6.5879697999999998</v>
      </c>
      <c r="R17696">
        <v>1.7341104890000001</v>
      </c>
      <c r="S17696">
        <v>1.147479162</v>
      </c>
    </row>
    <row r="17697" spans="1:19">
      <c r="A17697" s="5" t="s">
        <v>2980</v>
      </c>
      <c r="B17697" s="5" t="s">
        <v>717</v>
      </c>
      <c r="C17697" s="5"/>
      <c r="D17697" s="5">
        <v>2018</v>
      </c>
      <c r="E17697" s="5" t="s">
        <v>723</v>
      </c>
      <c r="F17697" s="5" t="s">
        <v>722</v>
      </c>
      <c r="G17697" s="5">
        <v>-19.95365</v>
      </c>
      <c r="H17697" s="5">
        <v>-40.152067000000002</v>
      </c>
      <c r="I17697" s="5" t="s">
        <v>55</v>
      </c>
      <c r="J17697" s="5" t="s">
        <v>2726</v>
      </c>
      <c r="K17697">
        <v>90</v>
      </c>
      <c r="N17697">
        <v>2</v>
      </c>
      <c r="O17697">
        <v>1.3280444440000001</v>
      </c>
      <c r="P17697">
        <v>2.4322123000000002</v>
      </c>
      <c r="R17697">
        <v>1.0728929270000001</v>
      </c>
      <c r="S17697">
        <v>0.251950956</v>
      </c>
    </row>
    <row r="17698" spans="1:19">
      <c r="A17698" s="5" t="s">
        <v>2980</v>
      </c>
      <c r="B17698" s="5" t="s">
        <v>717</v>
      </c>
      <c r="C17698" s="5"/>
      <c r="D17698" s="5">
        <v>2018</v>
      </c>
      <c r="E17698" s="5" t="s">
        <v>725</v>
      </c>
      <c r="F17698" s="5" t="s">
        <v>722</v>
      </c>
      <c r="G17698" s="5">
        <v>-20.301767000000002</v>
      </c>
      <c r="H17698" s="5">
        <v>-40.285966999999999</v>
      </c>
      <c r="I17698" s="5" t="s">
        <v>60</v>
      </c>
      <c r="J17698" s="5" t="s">
        <v>2728</v>
      </c>
      <c r="K17698">
        <v>0</v>
      </c>
      <c r="N17698">
        <v>10</v>
      </c>
      <c r="O17698">
        <v>1.2836111109999999</v>
      </c>
      <c r="P17698">
        <v>1.7481370000000001</v>
      </c>
      <c r="R17698">
        <v>0.57977961700000002</v>
      </c>
      <c r="S17698">
        <v>0.18950850499999999</v>
      </c>
    </row>
    <row r="17699" spans="1:19">
      <c r="A17699" s="5" t="s">
        <v>2980</v>
      </c>
      <c r="B17699" s="5" t="s">
        <v>717</v>
      </c>
      <c r="C17699" s="5"/>
      <c r="D17699" s="5">
        <v>2018</v>
      </c>
      <c r="E17699" s="5" t="s">
        <v>725</v>
      </c>
      <c r="F17699" s="5" t="s">
        <v>722</v>
      </c>
      <c r="G17699" s="5">
        <v>-20.301767000000002</v>
      </c>
      <c r="H17699" s="5">
        <v>-40.285966999999999</v>
      </c>
      <c r="I17699" s="5" t="s">
        <v>60</v>
      </c>
      <c r="J17699" s="5" t="s">
        <v>2728</v>
      </c>
      <c r="K17699">
        <v>10</v>
      </c>
      <c r="N17699">
        <v>10</v>
      </c>
      <c r="O17699">
        <v>1.104255556</v>
      </c>
      <c r="P17699">
        <v>2.9823445</v>
      </c>
      <c r="R17699">
        <v>1.0015630980000001</v>
      </c>
      <c r="S17699">
        <v>0.24943301500000001</v>
      </c>
    </row>
    <row r="17700" spans="1:19">
      <c r="A17700" s="5" t="s">
        <v>2980</v>
      </c>
      <c r="B17700" s="5" t="s">
        <v>717</v>
      </c>
      <c r="C17700" s="5"/>
      <c r="D17700" s="5">
        <v>2018</v>
      </c>
      <c r="E17700" s="5" t="s">
        <v>725</v>
      </c>
      <c r="F17700" s="5" t="s">
        <v>722</v>
      </c>
      <c r="G17700" s="5">
        <v>-20.301767000000002</v>
      </c>
      <c r="H17700" s="5">
        <v>-40.285966999999999</v>
      </c>
      <c r="I17700" s="5" t="s">
        <v>60</v>
      </c>
      <c r="J17700" s="5" t="s">
        <v>2728</v>
      </c>
      <c r="K17700">
        <v>20</v>
      </c>
      <c r="N17700">
        <v>10</v>
      </c>
      <c r="O17700">
        <v>1.1092333329999999</v>
      </c>
      <c r="P17700">
        <v>4.0307101999999997</v>
      </c>
      <c r="R17700">
        <v>1.0637703409999999</v>
      </c>
      <c r="S17700">
        <v>0.46403534499999999</v>
      </c>
    </row>
    <row r="17701" spans="1:19">
      <c r="A17701" s="5" t="s">
        <v>2980</v>
      </c>
      <c r="B17701" s="5" t="s">
        <v>717</v>
      </c>
      <c r="C17701" s="5"/>
      <c r="D17701" s="5">
        <v>2018</v>
      </c>
      <c r="E17701" s="5" t="s">
        <v>725</v>
      </c>
      <c r="F17701" s="5" t="s">
        <v>722</v>
      </c>
      <c r="G17701" s="5">
        <v>-20.301767000000002</v>
      </c>
      <c r="H17701" s="5">
        <v>-40.285966999999999</v>
      </c>
      <c r="I17701" s="5" t="s">
        <v>60</v>
      </c>
      <c r="J17701" s="5" t="s">
        <v>2728</v>
      </c>
      <c r="K17701">
        <v>30</v>
      </c>
      <c r="N17701">
        <v>10</v>
      </c>
      <c r="O17701">
        <v>1.025888889</v>
      </c>
      <c r="P17701">
        <v>4.6716553999999997</v>
      </c>
      <c r="R17701">
        <v>1.8032918229999999</v>
      </c>
      <c r="S17701">
        <v>1.006369804</v>
      </c>
    </row>
    <row r="17702" spans="1:19">
      <c r="A17702" s="5" t="s">
        <v>2980</v>
      </c>
      <c r="B17702" s="5" t="s">
        <v>717</v>
      </c>
      <c r="C17702" s="5"/>
      <c r="D17702" s="5">
        <v>2018</v>
      </c>
      <c r="E17702" s="5" t="s">
        <v>725</v>
      </c>
      <c r="F17702" s="5" t="s">
        <v>722</v>
      </c>
      <c r="G17702" s="5">
        <v>-20.301767000000002</v>
      </c>
      <c r="H17702" s="5">
        <v>-40.285966999999999</v>
      </c>
      <c r="I17702" s="5" t="s">
        <v>60</v>
      </c>
      <c r="J17702" s="5" t="s">
        <v>2728</v>
      </c>
      <c r="K17702">
        <v>40</v>
      </c>
      <c r="N17702">
        <v>10</v>
      </c>
      <c r="O17702">
        <v>0.45026666700000001</v>
      </c>
      <c r="P17702">
        <v>3.4258632000000002</v>
      </c>
      <c r="R17702">
        <v>1.299318733</v>
      </c>
      <c r="S17702">
        <v>0.97787028300000001</v>
      </c>
    </row>
    <row r="17703" spans="1:19">
      <c r="A17703" s="5" t="s">
        <v>2980</v>
      </c>
      <c r="B17703" s="5" t="s">
        <v>717</v>
      </c>
      <c r="C17703" s="5"/>
      <c r="D17703" s="5">
        <v>2018</v>
      </c>
      <c r="E17703" s="5" t="s">
        <v>725</v>
      </c>
      <c r="F17703" s="5" t="s">
        <v>722</v>
      </c>
      <c r="G17703" s="5">
        <v>-20.301767000000002</v>
      </c>
      <c r="H17703" s="5">
        <v>-40.285966999999999</v>
      </c>
      <c r="I17703" s="5" t="s">
        <v>60</v>
      </c>
      <c r="J17703" s="5" t="s">
        <v>2728</v>
      </c>
      <c r="K17703">
        <v>50</v>
      </c>
      <c r="N17703">
        <v>10</v>
      </c>
      <c r="O17703">
        <v>0.68281111100000003</v>
      </c>
      <c r="P17703">
        <v>2.2655888000000002</v>
      </c>
      <c r="R17703">
        <v>1.575197215</v>
      </c>
      <c r="S17703">
        <v>1.7420253809999999</v>
      </c>
    </row>
    <row r="17704" spans="1:19">
      <c r="A17704" s="5" t="s">
        <v>2980</v>
      </c>
      <c r="B17704" s="5" t="s">
        <v>717</v>
      </c>
      <c r="C17704" s="5"/>
      <c r="D17704" s="5">
        <v>2018</v>
      </c>
      <c r="E17704" s="5" t="s">
        <v>725</v>
      </c>
      <c r="F17704" s="5" t="s">
        <v>722</v>
      </c>
      <c r="G17704" s="5">
        <v>-20.301767000000002</v>
      </c>
      <c r="H17704" s="5">
        <v>-40.285966999999999</v>
      </c>
      <c r="I17704" s="5" t="s">
        <v>60</v>
      </c>
      <c r="J17704" s="5" t="s">
        <v>2728</v>
      </c>
      <c r="K17704">
        <v>60</v>
      </c>
      <c r="N17704">
        <v>10</v>
      </c>
      <c r="O17704">
        <v>0.75105555599999996</v>
      </c>
      <c r="P17704">
        <v>4.9348869000000004</v>
      </c>
      <c r="R17704">
        <v>1.3996695779999999</v>
      </c>
      <c r="S17704">
        <v>2.6694248E-2</v>
      </c>
    </row>
    <row r="17705" spans="1:19">
      <c r="A17705" s="5" t="s">
        <v>2980</v>
      </c>
      <c r="B17705" s="5" t="s">
        <v>717</v>
      </c>
      <c r="C17705" s="5"/>
      <c r="D17705" s="5">
        <v>2018</v>
      </c>
      <c r="E17705" s="5" t="s">
        <v>725</v>
      </c>
      <c r="F17705" s="5" t="s">
        <v>722</v>
      </c>
      <c r="G17705" s="5">
        <v>-20.301767000000002</v>
      </c>
      <c r="H17705" s="5">
        <v>-40.285966999999999</v>
      </c>
      <c r="I17705" s="5" t="s">
        <v>60</v>
      </c>
      <c r="J17705" s="5" t="s">
        <v>2728</v>
      </c>
      <c r="K17705">
        <v>70</v>
      </c>
      <c r="N17705">
        <v>10</v>
      </c>
      <c r="O17705">
        <v>1.1662888890000001</v>
      </c>
      <c r="P17705">
        <v>2.6709513999999999</v>
      </c>
      <c r="R17705">
        <v>1.199590798</v>
      </c>
      <c r="S17705">
        <v>0.26288700500000001</v>
      </c>
    </row>
    <row r="17706" spans="1:19">
      <c r="A17706" s="5" t="s">
        <v>2980</v>
      </c>
      <c r="B17706" s="5" t="s">
        <v>717</v>
      </c>
      <c r="C17706" s="5"/>
      <c r="D17706" s="5">
        <v>2018</v>
      </c>
      <c r="E17706" s="5" t="s">
        <v>725</v>
      </c>
      <c r="F17706" s="5" t="s">
        <v>722</v>
      </c>
      <c r="G17706" s="5">
        <v>-20.301767000000002</v>
      </c>
      <c r="H17706" s="5">
        <v>-40.285966999999999</v>
      </c>
      <c r="I17706" s="5" t="s">
        <v>60</v>
      </c>
      <c r="J17706" s="5" t="s">
        <v>2728</v>
      </c>
      <c r="K17706">
        <v>80</v>
      </c>
      <c r="N17706">
        <v>10</v>
      </c>
      <c r="O17706">
        <v>1.2495777779999999</v>
      </c>
      <c r="P17706">
        <v>1.9279907000000001</v>
      </c>
      <c r="R17706">
        <v>0.54013191299999996</v>
      </c>
      <c r="S17706">
        <v>5.1973599999999998E-3</v>
      </c>
    </row>
    <row r="17707" spans="1:19">
      <c r="A17707" s="5" t="s">
        <v>2980</v>
      </c>
      <c r="B17707" s="5" t="s">
        <v>717</v>
      </c>
      <c r="C17707" s="5"/>
      <c r="D17707" s="5">
        <v>2018</v>
      </c>
      <c r="E17707" s="5" t="s">
        <v>725</v>
      </c>
      <c r="F17707" s="5" t="s">
        <v>722</v>
      </c>
      <c r="G17707" s="5">
        <v>-20.301767000000002</v>
      </c>
      <c r="H17707" s="5">
        <v>-40.285966999999999</v>
      </c>
      <c r="I17707" s="5" t="s">
        <v>60</v>
      </c>
      <c r="J17707" s="5" t="s">
        <v>2728</v>
      </c>
      <c r="K17707">
        <v>90</v>
      </c>
      <c r="N17707">
        <v>2</v>
      </c>
      <c r="O17707">
        <v>1.603511111</v>
      </c>
      <c r="P17707">
        <v>1.8225918000000001</v>
      </c>
      <c r="R17707">
        <v>0.19144190799999999</v>
      </c>
      <c r="S17707">
        <v>0</v>
      </c>
    </row>
    <row r="17708" spans="1:19">
      <c r="A17708" s="5" t="s">
        <v>2980</v>
      </c>
      <c r="B17708" s="5" t="s">
        <v>717</v>
      </c>
      <c r="C17708" s="5"/>
      <c r="D17708" s="5">
        <v>2018</v>
      </c>
      <c r="E17708" s="5" t="s">
        <v>725</v>
      </c>
      <c r="F17708" s="5" t="s">
        <v>722</v>
      </c>
      <c r="G17708" s="5">
        <v>-20.301767000000002</v>
      </c>
      <c r="H17708" s="5">
        <v>-40.285966999999999</v>
      </c>
      <c r="I17708" s="5" t="s">
        <v>60</v>
      </c>
      <c r="J17708" s="5" t="s">
        <v>2727</v>
      </c>
      <c r="K17708">
        <v>0</v>
      </c>
      <c r="N17708">
        <v>10</v>
      </c>
      <c r="O17708">
        <v>1.318033333</v>
      </c>
      <c r="P17708">
        <v>1.9489086</v>
      </c>
      <c r="R17708">
        <v>0.66930730599999999</v>
      </c>
      <c r="S17708">
        <v>0.13602130100000001</v>
      </c>
    </row>
    <row r="17709" spans="1:19">
      <c r="A17709" s="5" t="s">
        <v>2980</v>
      </c>
      <c r="B17709" s="5" t="s">
        <v>717</v>
      </c>
      <c r="C17709" s="5"/>
      <c r="D17709" s="5">
        <v>2018</v>
      </c>
      <c r="E17709" s="5" t="s">
        <v>725</v>
      </c>
      <c r="F17709" s="5" t="s">
        <v>722</v>
      </c>
      <c r="G17709" s="5">
        <v>-20.301767000000002</v>
      </c>
      <c r="H17709" s="5">
        <v>-40.285966999999999</v>
      </c>
      <c r="I17709" s="5" t="s">
        <v>60</v>
      </c>
      <c r="J17709" s="5" t="s">
        <v>2727</v>
      </c>
      <c r="K17709">
        <v>10</v>
      </c>
      <c r="N17709">
        <v>10</v>
      </c>
      <c r="O17709">
        <v>1.3085888889999999</v>
      </c>
      <c r="P17709">
        <v>2.0771313</v>
      </c>
      <c r="R17709">
        <v>0.62412096399999994</v>
      </c>
      <c r="S17709">
        <v>0.119734096</v>
      </c>
    </row>
    <row r="17710" spans="1:19">
      <c r="A17710" s="5" t="s">
        <v>2980</v>
      </c>
      <c r="B17710" s="5" t="s">
        <v>717</v>
      </c>
      <c r="C17710" s="5"/>
      <c r="D17710" s="5">
        <v>2018</v>
      </c>
      <c r="E17710" s="5" t="s">
        <v>725</v>
      </c>
      <c r="F17710" s="5" t="s">
        <v>722</v>
      </c>
      <c r="G17710" s="5">
        <v>-20.301767000000002</v>
      </c>
      <c r="H17710" s="5">
        <v>-40.285966999999999</v>
      </c>
      <c r="I17710" s="5" t="s">
        <v>60</v>
      </c>
      <c r="J17710" s="5" t="s">
        <v>2727</v>
      </c>
      <c r="K17710">
        <v>20</v>
      </c>
      <c r="N17710">
        <v>10</v>
      </c>
      <c r="O17710">
        <v>1.0559666670000001</v>
      </c>
      <c r="P17710">
        <v>4.7810813000000003</v>
      </c>
      <c r="R17710">
        <v>1.7438832369999999</v>
      </c>
      <c r="S17710">
        <v>0.51915039200000002</v>
      </c>
    </row>
    <row r="17711" spans="1:19">
      <c r="A17711" s="5" t="s">
        <v>2980</v>
      </c>
      <c r="B17711" s="5" t="s">
        <v>717</v>
      </c>
      <c r="C17711" s="5"/>
      <c r="D17711" s="5">
        <v>2018</v>
      </c>
      <c r="E17711" s="5" t="s">
        <v>725</v>
      </c>
      <c r="F17711" s="5" t="s">
        <v>722</v>
      </c>
      <c r="G17711" s="5">
        <v>-20.301767000000002</v>
      </c>
      <c r="H17711" s="5">
        <v>-40.285966999999999</v>
      </c>
      <c r="I17711" s="5" t="s">
        <v>60</v>
      </c>
      <c r="J17711" s="5" t="s">
        <v>2727</v>
      </c>
      <c r="K17711">
        <v>30</v>
      </c>
      <c r="N17711">
        <v>10</v>
      </c>
      <c r="O17711">
        <v>1.0351888890000001</v>
      </c>
      <c r="P17711">
        <v>4.2104385999999998</v>
      </c>
      <c r="R17711">
        <v>1.6523695460000001</v>
      </c>
      <c r="S17711">
        <v>1.213031484</v>
      </c>
    </row>
    <row r="17712" spans="1:19">
      <c r="A17712" s="5" t="s">
        <v>2980</v>
      </c>
      <c r="B17712" s="5" t="s">
        <v>717</v>
      </c>
      <c r="C17712" s="5"/>
      <c r="D17712" s="5">
        <v>2018</v>
      </c>
      <c r="E17712" s="5" t="s">
        <v>725</v>
      </c>
      <c r="F17712" s="5" t="s">
        <v>722</v>
      </c>
      <c r="G17712" s="5">
        <v>-20.301767000000002</v>
      </c>
      <c r="H17712" s="5">
        <v>-40.285966999999999</v>
      </c>
      <c r="I17712" s="5" t="s">
        <v>60</v>
      </c>
      <c r="J17712" s="5" t="s">
        <v>2727</v>
      </c>
      <c r="K17712">
        <v>40</v>
      </c>
      <c r="N17712">
        <v>10</v>
      </c>
      <c r="O17712">
        <v>1.0411999999999999</v>
      </c>
      <c r="P17712">
        <v>4.7490737999999997</v>
      </c>
      <c r="R17712">
        <v>1.6650964239999999</v>
      </c>
      <c r="S17712">
        <v>0.85836801799999995</v>
      </c>
    </row>
    <row r="17713" spans="1:19">
      <c r="A17713" s="5" t="s">
        <v>2980</v>
      </c>
      <c r="B17713" s="5" t="s">
        <v>717</v>
      </c>
      <c r="C17713" s="5"/>
      <c r="D17713" s="5">
        <v>2018</v>
      </c>
      <c r="E17713" s="5" t="s">
        <v>725</v>
      </c>
      <c r="F17713" s="5" t="s">
        <v>722</v>
      </c>
      <c r="G17713" s="5">
        <v>-20.301767000000002</v>
      </c>
      <c r="H17713" s="5">
        <v>-40.285966999999999</v>
      </c>
      <c r="I17713" s="5" t="s">
        <v>60</v>
      </c>
      <c r="J17713" s="5" t="s">
        <v>2727</v>
      </c>
      <c r="K17713">
        <v>50</v>
      </c>
      <c r="N17713">
        <v>10</v>
      </c>
      <c r="O17713">
        <v>0.84271111099999996</v>
      </c>
      <c r="P17713">
        <v>2.6976374000000001</v>
      </c>
      <c r="R17713">
        <v>1.1227336139999999</v>
      </c>
      <c r="S17713">
        <v>0.59708616999999997</v>
      </c>
    </row>
    <row r="17714" spans="1:19">
      <c r="A17714" s="5" t="s">
        <v>2980</v>
      </c>
      <c r="B17714" s="5" t="s">
        <v>717</v>
      </c>
      <c r="C17714" s="5"/>
      <c r="D17714" s="5">
        <v>2018</v>
      </c>
      <c r="E17714" s="5" t="s">
        <v>725</v>
      </c>
      <c r="F17714" s="5" t="s">
        <v>722</v>
      </c>
      <c r="G17714" s="5">
        <v>-20.301767000000002</v>
      </c>
      <c r="H17714" s="5">
        <v>-40.285966999999999</v>
      </c>
      <c r="I17714" s="5" t="s">
        <v>60</v>
      </c>
      <c r="J17714" s="5" t="s">
        <v>2727</v>
      </c>
      <c r="K17714">
        <v>60</v>
      </c>
      <c r="N17714">
        <v>10</v>
      </c>
      <c r="O17714">
        <v>0.76472222199999995</v>
      </c>
      <c r="P17714">
        <v>4.0312918</v>
      </c>
      <c r="R17714">
        <v>0.75164193199999996</v>
      </c>
      <c r="S17714">
        <v>1.020381746</v>
      </c>
    </row>
    <row r="17715" spans="1:19">
      <c r="A17715" s="5" t="s">
        <v>2980</v>
      </c>
      <c r="B17715" s="5" t="s">
        <v>717</v>
      </c>
      <c r="C17715" s="5"/>
      <c r="D17715" s="5">
        <v>2018</v>
      </c>
      <c r="E17715" s="5" t="s">
        <v>725</v>
      </c>
      <c r="F17715" s="5" t="s">
        <v>722</v>
      </c>
      <c r="G17715" s="5">
        <v>-20.301767000000002</v>
      </c>
      <c r="H17715" s="5">
        <v>-40.285966999999999</v>
      </c>
      <c r="I17715" s="5" t="s">
        <v>60</v>
      </c>
      <c r="J17715" s="5" t="s">
        <v>2727</v>
      </c>
      <c r="K17715">
        <v>70</v>
      </c>
      <c r="N17715">
        <v>10</v>
      </c>
      <c r="O17715">
        <v>1.2106555560000001</v>
      </c>
      <c r="P17715">
        <v>3.0960554</v>
      </c>
      <c r="R17715">
        <v>0.93231041400000003</v>
      </c>
      <c r="S17715">
        <v>0.28817300800000001</v>
      </c>
    </row>
    <row r="17716" spans="1:19">
      <c r="A17716" s="5" t="s">
        <v>2980</v>
      </c>
      <c r="B17716" s="5" t="s">
        <v>717</v>
      </c>
      <c r="C17716" s="5"/>
      <c r="D17716" s="5">
        <v>2018</v>
      </c>
      <c r="E17716" s="5" t="s">
        <v>725</v>
      </c>
      <c r="F17716" s="5" t="s">
        <v>722</v>
      </c>
      <c r="G17716" s="5">
        <v>-20.301767000000002</v>
      </c>
      <c r="H17716" s="5">
        <v>-40.285966999999999</v>
      </c>
      <c r="I17716" s="5" t="s">
        <v>60</v>
      </c>
      <c r="J17716" s="5" t="s">
        <v>2727</v>
      </c>
      <c r="K17716">
        <v>80</v>
      </c>
      <c r="N17716">
        <v>10</v>
      </c>
      <c r="O17716">
        <v>1.096188889</v>
      </c>
      <c r="P17716">
        <v>2.1353148000000002</v>
      </c>
      <c r="R17716">
        <v>0.81742170400000003</v>
      </c>
      <c r="S17716">
        <v>0.244175167</v>
      </c>
    </row>
    <row r="17717" spans="1:19">
      <c r="A17717" s="5" t="s">
        <v>2980</v>
      </c>
      <c r="B17717" s="5" t="s">
        <v>717</v>
      </c>
      <c r="C17717" s="5"/>
      <c r="D17717" s="5">
        <v>2018</v>
      </c>
      <c r="E17717" s="5" t="s">
        <v>725</v>
      </c>
      <c r="F17717" s="5" t="s">
        <v>722</v>
      </c>
      <c r="G17717" s="5">
        <v>-20.301767000000002</v>
      </c>
      <c r="H17717" s="5">
        <v>-40.285966999999999</v>
      </c>
      <c r="I17717" s="5" t="s">
        <v>60</v>
      </c>
      <c r="J17717" s="5" t="s">
        <v>2727</v>
      </c>
      <c r="K17717">
        <v>90</v>
      </c>
      <c r="N17717">
        <v>2</v>
      </c>
      <c r="O17717">
        <v>1.6051888889999999</v>
      </c>
      <c r="P17717">
        <v>1.9986216000000001</v>
      </c>
      <c r="R17717">
        <v>0.11535485099999999</v>
      </c>
      <c r="S17717">
        <v>0</v>
      </c>
    </row>
    <row r="17718" spans="1:19">
      <c r="A17718" s="5" t="s">
        <v>2980</v>
      </c>
      <c r="B17718" s="5" t="s">
        <v>717</v>
      </c>
      <c r="C17718" s="5"/>
      <c r="D17718" s="5">
        <v>2018</v>
      </c>
      <c r="E17718" s="5" t="s">
        <v>726</v>
      </c>
      <c r="F17718" s="5" t="s">
        <v>722</v>
      </c>
      <c r="G17718" s="5">
        <v>-20.325116999999999</v>
      </c>
      <c r="H17718" s="5">
        <v>-40.271532999999998</v>
      </c>
      <c r="I17718" s="5" t="s">
        <v>60</v>
      </c>
      <c r="J17718" s="5" t="s">
        <v>2728</v>
      </c>
      <c r="K17718">
        <v>0</v>
      </c>
      <c r="N17718">
        <v>10</v>
      </c>
      <c r="O17718">
        <v>0.74852222199999996</v>
      </c>
      <c r="P17718">
        <v>9.8079327000000003</v>
      </c>
      <c r="R17718">
        <v>2.51790856</v>
      </c>
      <c r="S17718">
        <v>5.7775082720000004</v>
      </c>
    </row>
    <row r="17719" spans="1:19">
      <c r="A17719" s="5" t="s">
        <v>2980</v>
      </c>
      <c r="B17719" s="5" t="s">
        <v>717</v>
      </c>
      <c r="C17719" s="5"/>
      <c r="D17719" s="5">
        <v>2018</v>
      </c>
      <c r="E17719" s="5" t="s">
        <v>726</v>
      </c>
      <c r="F17719" s="5" t="s">
        <v>722</v>
      </c>
      <c r="G17719" s="5">
        <v>-20.325116999999999</v>
      </c>
      <c r="H17719" s="5">
        <v>-40.271532999999998</v>
      </c>
      <c r="I17719" s="5" t="s">
        <v>60</v>
      </c>
      <c r="J17719" s="5" t="s">
        <v>2728</v>
      </c>
      <c r="K17719">
        <v>10</v>
      </c>
      <c r="N17719">
        <v>10</v>
      </c>
      <c r="O17719">
        <v>1.0699444440000001</v>
      </c>
      <c r="P17719">
        <v>9.9794660999999998</v>
      </c>
      <c r="R17719">
        <v>1.951165193</v>
      </c>
      <c r="S17719">
        <v>5.7463941639999998</v>
      </c>
    </row>
    <row r="17720" spans="1:19">
      <c r="A17720" s="5" t="s">
        <v>2980</v>
      </c>
      <c r="B17720" s="5" t="s">
        <v>717</v>
      </c>
      <c r="C17720" s="5"/>
      <c r="D17720" s="5">
        <v>2018</v>
      </c>
      <c r="E17720" s="5" t="s">
        <v>726</v>
      </c>
      <c r="F17720" s="5" t="s">
        <v>722</v>
      </c>
      <c r="G17720" s="5">
        <v>-20.325116999999999</v>
      </c>
      <c r="H17720" s="5">
        <v>-40.271532999999998</v>
      </c>
      <c r="I17720" s="5" t="s">
        <v>60</v>
      </c>
      <c r="J17720" s="5" t="s">
        <v>2728</v>
      </c>
      <c r="K17720">
        <v>20</v>
      </c>
      <c r="N17720">
        <v>10</v>
      </c>
      <c r="O17720">
        <v>0.54886666699999997</v>
      </c>
      <c r="P17720">
        <v>7.4560374999999999</v>
      </c>
      <c r="R17720">
        <v>2.6304556560000001</v>
      </c>
      <c r="S17720">
        <v>6.904268579</v>
      </c>
    </row>
    <row r="17721" spans="1:19">
      <c r="A17721" s="5" t="s">
        <v>2980</v>
      </c>
      <c r="B17721" s="5" t="s">
        <v>717</v>
      </c>
      <c r="C17721" s="5"/>
      <c r="D17721" s="5">
        <v>2018</v>
      </c>
      <c r="E17721" s="5" t="s">
        <v>726</v>
      </c>
      <c r="F17721" s="5" t="s">
        <v>722</v>
      </c>
      <c r="G17721" s="5">
        <v>-20.325116999999999</v>
      </c>
      <c r="H17721" s="5">
        <v>-40.271532999999998</v>
      </c>
      <c r="I17721" s="5" t="s">
        <v>60</v>
      </c>
      <c r="J17721" s="5" t="s">
        <v>2728</v>
      </c>
      <c r="K17721">
        <v>30</v>
      </c>
      <c r="N17721">
        <v>10</v>
      </c>
      <c r="O17721">
        <v>0.600533333</v>
      </c>
      <c r="P17721">
        <v>8.0121564000000003</v>
      </c>
      <c r="R17721">
        <v>2.2656493329999998</v>
      </c>
      <c r="S17721">
        <v>6.4962563370000002</v>
      </c>
    </row>
    <row r="17722" spans="1:19">
      <c r="A17722" s="5" t="s">
        <v>2980</v>
      </c>
      <c r="B17722" s="5" t="s">
        <v>717</v>
      </c>
      <c r="C17722" s="5"/>
      <c r="D17722" s="5">
        <v>2018</v>
      </c>
      <c r="E17722" s="5" t="s">
        <v>726</v>
      </c>
      <c r="F17722" s="5" t="s">
        <v>722</v>
      </c>
      <c r="G17722" s="5">
        <v>-20.325116999999999</v>
      </c>
      <c r="H17722" s="5">
        <v>-40.271532999999998</v>
      </c>
      <c r="I17722" s="5" t="s">
        <v>60</v>
      </c>
      <c r="J17722" s="5" t="s">
        <v>2728</v>
      </c>
      <c r="K17722">
        <v>40</v>
      </c>
      <c r="N17722">
        <v>10</v>
      </c>
      <c r="O17722">
        <v>0.53071111100000001</v>
      </c>
      <c r="P17722">
        <v>7.2841727000000001</v>
      </c>
      <c r="R17722">
        <v>2.5825290559999998</v>
      </c>
      <c r="S17722">
        <v>6.3762025949999996</v>
      </c>
    </row>
    <row r="17723" spans="1:19">
      <c r="A17723" s="5" t="s">
        <v>2980</v>
      </c>
      <c r="B17723" s="5" t="s">
        <v>717</v>
      </c>
      <c r="C17723" s="5"/>
      <c r="D17723" s="5">
        <v>2018</v>
      </c>
      <c r="E17723" s="5" t="s">
        <v>726</v>
      </c>
      <c r="F17723" s="5" t="s">
        <v>722</v>
      </c>
      <c r="G17723" s="5">
        <v>-20.325116999999999</v>
      </c>
      <c r="H17723" s="5">
        <v>-40.271532999999998</v>
      </c>
      <c r="I17723" s="5" t="s">
        <v>60</v>
      </c>
      <c r="J17723" s="5" t="s">
        <v>2728</v>
      </c>
      <c r="K17723">
        <v>50</v>
      </c>
      <c r="N17723">
        <v>10</v>
      </c>
      <c r="O17723">
        <v>1.087977778</v>
      </c>
      <c r="P17723">
        <v>6.4249209</v>
      </c>
      <c r="R17723">
        <v>1.470674885</v>
      </c>
      <c r="S17723">
        <v>5.5438314550000003</v>
      </c>
    </row>
    <row r="17724" spans="1:19">
      <c r="A17724" s="5" t="s">
        <v>2980</v>
      </c>
      <c r="B17724" s="5" t="s">
        <v>717</v>
      </c>
      <c r="C17724" s="5"/>
      <c r="D17724" s="5">
        <v>2018</v>
      </c>
      <c r="E17724" s="5" t="s">
        <v>726</v>
      </c>
      <c r="F17724" s="5" t="s">
        <v>722</v>
      </c>
      <c r="G17724" s="5">
        <v>-20.325116999999999</v>
      </c>
      <c r="H17724" s="5">
        <v>-40.271532999999998</v>
      </c>
      <c r="I17724" s="5" t="s">
        <v>60</v>
      </c>
      <c r="J17724" s="5" t="s">
        <v>2728</v>
      </c>
      <c r="K17724">
        <v>60</v>
      </c>
      <c r="N17724">
        <v>10</v>
      </c>
      <c r="O17724">
        <v>1.025655556</v>
      </c>
      <c r="P17724">
        <v>7.9371368000000002</v>
      </c>
      <c r="R17724">
        <v>2.03181645</v>
      </c>
      <c r="S17724">
        <v>5.064336333</v>
      </c>
    </row>
    <row r="17725" spans="1:19">
      <c r="A17725" s="5" t="s">
        <v>2980</v>
      </c>
      <c r="B17725" s="5" t="s">
        <v>717</v>
      </c>
      <c r="C17725" s="5"/>
      <c r="D17725" s="5">
        <v>2018</v>
      </c>
      <c r="E17725" s="5" t="s">
        <v>726</v>
      </c>
      <c r="F17725" s="5" t="s">
        <v>722</v>
      </c>
      <c r="G17725" s="5">
        <v>-20.325116999999999</v>
      </c>
      <c r="H17725" s="5">
        <v>-40.271532999999998</v>
      </c>
      <c r="I17725" s="5" t="s">
        <v>60</v>
      </c>
      <c r="J17725" s="5" t="s">
        <v>2728</v>
      </c>
      <c r="K17725">
        <v>70</v>
      </c>
      <c r="N17725">
        <v>10</v>
      </c>
      <c r="O17725">
        <v>1.0622666670000001</v>
      </c>
      <c r="P17725">
        <v>6.1946903000000004</v>
      </c>
      <c r="R17725">
        <v>1.5436992810000001</v>
      </c>
      <c r="S17725">
        <v>4.5981778929999999</v>
      </c>
    </row>
    <row r="17726" spans="1:19">
      <c r="A17726" s="5" t="s">
        <v>2980</v>
      </c>
      <c r="B17726" s="5" t="s">
        <v>717</v>
      </c>
      <c r="C17726" s="5"/>
      <c r="D17726" s="5">
        <v>2018</v>
      </c>
      <c r="E17726" s="5" t="s">
        <v>726</v>
      </c>
      <c r="F17726" s="5" t="s">
        <v>722</v>
      </c>
      <c r="G17726" s="5">
        <v>-20.325116999999999</v>
      </c>
      <c r="H17726" s="5">
        <v>-40.271532999999998</v>
      </c>
      <c r="I17726" s="5" t="s">
        <v>60</v>
      </c>
      <c r="J17726" s="5" t="s">
        <v>2728</v>
      </c>
      <c r="K17726">
        <v>80</v>
      </c>
      <c r="N17726">
        <v>10</v>
      </c>
      <c r="O17726">
        <v>1.086944444</v>
      </c>
      <c r="P17726">
        <v>6.534599</v>
      </c>
      <c r="R17726">
        <v>1.8304736660000001</v>
      </c>
      <c r="S17726">
        <v>4.7529523319999996</v>
      </c>
    </row>
    <row r="17727" spans="1:19">
      <c r="A17727" s="5" t="s">
        <v>2980</v>
      </c>
      <c r="B17727" s="5" t="s">
        <v>717</v>
      </c>
      <c r="C17727" s="5"/>
      <c r="D17727" s="5">
        <v>2018</v>
      </c>
      <c r="E17727" s="5" t="s">
        <v>726</v>
      </c>
      <c r="F17727" s="5" t="s">
        <v>722</v>
      </c>
      <c r="G17727" s="5">
        <v>-20.325116999999999</v>
      </c>
      <c r="H17727" s="5">
        <v>-40.271532999999998</v>
      </c>
      <c r="I17727" s="5" t="s">
        <v>60</v>
      </c>
      <c r="J17727" s="5" t="s">
        <v>2728</v>
      </c>
      <c r="K17727">
        <v>90</v>
      </c>
      <c r="N17727">
        <v>2</v>
      </c>
      <c r="O17727">
        <v>1.1026888889999999</v>
      </c>
      <c r="P17727">
        <v>5.0876101</v>
      </c>
      <c r="R17727">
        <v>0.84979040800000005</v>
      </c>
      <c r="S17727">
        <v>4.5223385550000001</v>
      </c>
    </row>
    <row r="17728" spans="1:19">
      <c r="A17728" s="5" t="s">
        <v>2980</v>
      </c>
      <c r="B17728" s="5" t="s">
        <v>717</v>
      </c>
      <c r="C17728" s="5"/>
      <c r="D17728" s="5">
        <v>2018</v>
      </c>
      <c r="E17728" s="5" t="s">
        <v>726</v>
      </c>
      <c r="F17728" s="5" t="s">
        <v>722</v>
      </c>
      <c r="G17728" s="5">
        <v>-20.325116999999999</v>
      </c>
      <c r="H17728" s="5">
        <v>-40.271532999999998</v>
      </c>
      <c r="I17728" s="5" t="s">
        <v>60</v>
      </c>
      <c r="J17728" s="5" t="s">
        <v>2727</v>
      </c>
      <c r="K17728">
        <v>0</v>
      </c>
      <c r="N17728">
        <v>10</v>
      </c>
      <c r="O17728">
        <v>1.036467407</v>
      </c>
      <c r="P17728">
        <v>6.2664515999999999</v>
      </c>
      <c r="R17728">
        <v>1.3837803289999999</v>
      </c>
      <c r="S17728">
        <v>6.9072944239999998</v>
      </c>
    </row>
    <row r="17729" spans="1:19">
      <c r="A17729" s="5" t="s">
        <v>2980</v>
      </c>
      <c r="B17729" s="5" t="s">
        <v>717</v>
      </c>
      <c r="C17729" s="5"/>
      <c r="D17729" s="5">
        <v>2018</v>
      </c>
      <c r="E17729" s="5" t="s">
        <v>726</v>
      </c>
      <c r="F17729" s="5" t="s">
        <v>722</v>
      </c>
      <c r="G17729" s="5">
        <v>-20.325116999999999</v>
      </c>
      <c r="H17729" s="5">
        <v>-40.271532999999998</v>
      </c>
      <c r="I17729" s="5" t="s">
        <v>60</v>
      </c>
      <c r="J17729" s="5" t="s">
        <v>2727</v>
      </c>
      <c r="K17729">
        <v>10</v>
      </c>
      <c r="N17729">
        <v>10</v>
      </c>
      <c r="O17729">
        <v>1.0432896300000001</v>
      </c>
      <c r="P17729">
        <v>9.7917114000000005</v>
      </c>
      <c r="R17729">
        <v>2.4323629969999998</v>
      </c>
      <c r="S17729">
        <v>5.7996516590000002</v>
      </c>
    </row>
    <row r="17730" spans="1:19">
      <c r="A17730" s="5" t="s">
        <v>2980</v>
      </c>
      <c r="B17730" s="5" t="s">
        <v>717</v>
      </c>
      <c r="C17730" s="5"/>
      <c r="D17730" s="5">
        <v>2018</v>
      </c>
      <c r="E17730" s="5" t="s">
        <v>726</v>
      </c>
      <c r="F17730" s="5" t="s">
        <v>722</v>
      </c>
      <c r="G17730" s="5">
        <v>-20.325116999999999</v>
      </c>
      <c r="H17730" s="5">
        <v>-40.271532999999998</v>
      </c>
      <c r="I17730" s="5" t="s">
        <v>60</v>
      </c>
      <c r="J17730" s="5" t="s">
        <v>2727</v>
      </c>
      <c r="K17730">
        <v>20</v>
      </c>
      <c r="N17730">
        <v>10</v>
      </c>
      <c r="O17730">
        <v>1.0501118519999999</v>
      </c>
      <c r="P17730">
        <v>7.7430358000000004</v>
      </c>
      <c r="R17730">
        <v>2.4366887199999998</v>
      </c>
      <c r="S17730">
        <v>5.637889565</v>
      </c>
    </row>
    <row r="17731" spans="1:19">
      <c r="A17731" s="5" t="s">
        <v>2980</v>
      </c>
      <c r="B17731" s="5" t="s">
        <v>717</v>
      </c>
      <c r="C17731" s="5"/>
      <c r="D17731" s="5">
        <v>2018</v>
      </c>
      <c r="E17731" s="5" t="s">
        <v>726</v>
      </c>
      <c r="F17731" s="5" t="s">
        <v>722</v>
      </c>
      <c r="G17731" s="5">
        <v>-20.325116999999999</v>
      </c>
      <c r="H17731" s="5">
        <v>-40.271532999999998</v>
      </c>
      <c r="I17731" s="5" t="s">
        <v>60</v>
      </c>
      <c r="J17731" s="5" t="s">
        <v>2727</v>
      </c>
      <c r="K17731">
        <v>30</v>
      </c>
      <c r="N17731">
        <v>10</v>
      </c>
      <c r="O17731">
        <v>0.64496740699999999</v>
      </c>
      <c r="P17731">
        <v>8.6274993999999996</v>
      </c>
      <c r="R17731">
        <v>2.616632895</v>
      </c>
      <c r="S17731">
        <v>6.403329415</v>
      </c>
    </row>
    <row r="17732" spans="1:19">
      <c r="A17732" s="5" t="s">
        <v>2980</v>
      </c>
      <c r="B17732" s="5" t="s">
        <v>717</v>
      </c>
      <c r="C17732" s="5"/>
      <c r="D17732" s="5">
        <v>2018</v>
      </c>
      <c r="E17732" s="5" t="s">
        <v>726</v>
      </c>
      <c r="F17732" s="5" t="s">
        <v>722</v>
      </c>
      <c r="G17732" s="5">
        <v>-20.325116999999999</v>
      </c>
      <c r="H17732" s="5">
        <v>-40.271532999999998</v>
      </c>
      <c r="I17732" s="5" t="s">
        <v>60</v>
      </c>
      <c r="J17732" s="5" t="s">
        <v>2727</v>
      </c>
      <c r="K17732">
        <v>40</v>
      </c>
      <c r="N17732">
        <v>10</v>
      </c>
      <c r="O17732">
        <v>0.76140074099999999</v>
      </c>
      <c r="P17732">
        <v>7.6139257999999996</v>
      </c>
      <c r="R17732">
        <v>2.2347775479999998</v>
      </c>
      <c r="S17732">
        <v>6.2969788529999997</v>
      </c>
    </row>
    <row r="17733" spans="1:19">
      <c r="A17733" s="5" t="s">
        <v>2980</v>
      </c>
      <c r="B17733" s="5" t="s">
        <v>717</v>
      </c>
      <c r="C17733" s="5"/>
      <c r="D17733" s="5">
        <v>2018</v>
      </c>
      <c r="E17733" s="5" t="s">
        <v>726</v>
      </c>
      <c r="F17733" s="5" t="s">
        <v>722</v>
      </c>
      <c r="G17733" s="5">
        <v>-20.325116999999999</v>
      </c>
      <c r="H17733" s="5">
        <v>-40.271532999999998</v>
      </c>
      <c r="I17733" s="5" t="s">
        <v>60</v>
      </c>
      <c r="J17733" s="5" t="s">
        <v>2727</v>
      </c>
      <c r="K17733">
        <v>50</v>
      </c>
      <c r="N17733">
        <v>10</v>
      </c>
      <c r="O17733">
        <v>0.81018962999999999</v>
      </c>
      <c r="P17733">
        <v>6.3159527999999998</v>
      </c>
      <c r="R17733">
        <v>1.7732733140000001</v>
      </c>
      <c r="S17733">
        <v>6.5813848129999997</v>
      </c>
    </row>
    <row r="17734" spans="1:19">
      <c r="A17734" s="5" t="s">
        <v>2980</v>
      </c>
      <c r="B17734" s="5" t="s">
        <v>717</v>
      </c>
      <c r="C17734" s="5"/>
      <c r="D17734" s="5">
        <v>2018</v>
      </c>
      <c r="E17734" s="5" t="s">
        <v>726</v>
      </c>
      <c r="F17734" s="5" t="s">
        <v>722</v>
      </c>
      <c r="G17734" s="5">
        <v>-20.325116999999999</v>
      </c>
      <c r="H17734" s="5">
        <v>-40.271532999999998</v>
      </c>
      <c r="I17734" s="5" t="s">
        <v>60</v>
      </c>
      <c r="J17734" s="5" t="s">
        <v>2727</v>
      </c>
      <c r="K17734">
        <v>60</v>
      </c>
      <c r="N17734">
        <v>10</v>
      </c>
      <c r="O17734">
        <v>0.79258963000000004</v>
      </c>
      <c r="P17734">
        <v>7.1399092</v>
      </c>
      <c r="R17734">
        <v>2.0668092059999998</v>
      </c>
      <c r="S17734">
        <v>5.4128842070000003</v>
      </c>
    </row>
    <row r="17735" spans="1:19">
      <c r="A17735" s="5" t="s">
        <v>2980</v>
      </c>
      <c r="B17735" s="5" t="s">
        <v>717</v>
      </c>
      <c r="C17735" s="5"/>
      <c r="D17735" s="5">
        <v>2018</v>
      </c>
      <c r="E17735" s="5" t="s">
        <v>726</v>
      </c>
      <c r="F17735" s="5" t="s">
        <v>722</v>
      </c>
      <c r="G17735" s="5">
        <v>-20.325116999999999</v>
      </c>
      <c r="H17735" s="5">
        <v>-40.271532999999998</v>
      </c>
      <c r="I17735" s="5" t="s">
        <v>60</v>
      </c>
      <c r="J17735" s="5" t="s">
        <v>2727</v>
      </c>
      <c r="K17735">
        <v>70</v>
      </c>
      <c r="N17735">
        <v>10</v>
      </c>
      <c r="O17735">
        <v>1.001356296</v>
      </c>
      <c r="P17735">
        <v>6.3151959</v>
      </c>
      <c r="R17735">
        <v>2.0778521080000001</v>
      </c>
      <c r="S17735">
        <v>4.9676405409999997</v>
      </c>
    </row>
    <row r="17736" spans="1:19">
      <c r="A17736" s="5" t="s">
        <v>2980</v>
      </c>
      <c r="B17736" s="5" t="s">
        <v>717</v>
      </c>
      <c r="C17736" s="5"/>
      <c r="D17736" s="5">
        <v>2018</v>
      </c>
      <c r="E17736" s="5" t="s">
        <v>726</v>
      </c>
      <c r="F17736" s="5" t="s">
        <v>722</v>
      </c>
      <c r="G17736" s="5">
        <v>-20.325116999999999</v>
      </c>
      <c r="H17736" s="5">
        <v>-40.271532999999998</v>
      </c>
      <c r="I17736" s="5" t="s">
        <v>60</v>
      </c>
      <c r="J17736" s="5" t="s">
        <v>2727</v>
      </c>
      <c r="K17736">
        <v>80</v>
      </c>
      <c r="N17736">
        <v>10</v>
      </c>
      <c r="O17736">
        <v>0.99278962999999998</v>
      </c>
      <c r="P17736">
        <v>5.7103184999999996</v>
      </c>
      <c r="R17736">
        <v>1.184821839</v>
      </c>
      <c r="S17736">
        <v>5.3653576420000002</v>
      </c>
    </row>
    <row r="17737" spans="1:19">
      <c r="A17737" s="5" t="s">
        <v>2980</v>
      </c>
      <c r="B17737" s="5" t="s">
        <v>717</v>
      </c>
      <c r="C17737" s="5"/>
      <c r="D17737" s="5">
        <v>2018</v>
      </c>
      <c r="E17737" s="5" t="s">
        <v>726</v>
      </c>
      <c r="F17737" s="5" t="s">
        <v>722</v>
      </c>
      <c r="G17737" s="5">
        <v>-20.325116999999999</v>
      </c>
      <c r="H17737" s="5">
        <v>-40.271532999999998</v>
      </c>
      <c r="I17737" s="5" t="s">
        <v>60</v>
      </c>
      <c r="J17737" s="5" t="s">
        <v>2727</v>
      </c>
      <c r="K17737">
        <v>90</v>
      </c>
      <c r="N17737">
        <v>2</v>
      </c>
      <c r="O17737">
        <v>0.97764518499999997</v>
      </c>
      <c r="P17737">
        <v>5.5548846999999997</v>
      </c>
      <c r="R17737">
        <v>0.95393739899999996</v>
      </c>
      <c r="S17737">
        <v>4.8107615839999998</v>
      </c>
    </row>
    <row r="17738" spans="1:19">
      <c r="A17738" s="5" t="s">
        <v>2980</v>
      </c>
      <c r="B17738" s="5" t="s">
        <v>717</v>
      </c>
      <c r="C17738" s="5"/>
      <c r="D17738" s="5">
        <v>2018</v>
      </c>
      <c r="E17738" s="5" t="s">
        <v>720</v>
      </c>
      <c r="F17738" s="5" t="s">
        <v>66</v>
      </c>
      <c r="G17738" s="5">
        <v>25.024799999999999</v>
      </c>
      <c r="H17738" s="5">
        <v>-80.680999999999997</v>
      </c>
      <c r="I17738" s="5" t="s">
        <v>47</v>
      </c>
      <c r="J17738" s="5" t="s">
        <v>2728</v>
      </c>
      <c r="K17738">
        <v>0</v>
      </c>
      <c r="N17738">
        <v>10</v>
      </c>
      <c r="O17738">
        <v>0.8538</v>
      </c>
      <c r="P17738">
        <v>7.5653923540000001</v>
      </c>
      <c r="R17738">
        <v>3.0054282250000002</v>
      </c>
      <c r="S17738">
        <v>9.6299958629999995</v>
      </c>
    </row>
    <row r="17739" spans="1:19">
      <c r="A17739" s="5" t="s">
        <v>2980</v>
      </c>
      <c r="B17739" s="5" t="s">
        <v>717</v>
      </c>
      <c r="C17739" s="5"/>
      <c r="D17739" s="5">
        <v>2018</v>
      </c>
      <c r="E17739" s="5" t="s">
        <v>720</v>
      </c>
      <c r="F17739" s="5" t="s">
        <v>66</v>
      </c>
      <c r="G17739" s="5">
        <v>25.024799999999999</v>
      </c>
      <c r="H17739" s="5">
        <v>-80.680999999999997</v>
      </c>
      <c r="I17739" s="5" t="s">
        <v>47</v>
      </c>
      <c r="J17739" s="5" t="s">
        <v>2728</v>
      </c>
      <c r="K17739">
        <v>10</v>
      </c>
      <c r="N17739">
        <v>10</v>
      </c>
      <c r="O17739">
        <v>0.68733333299999999</v>
      </c>
      <c r="P17739">
        <v>7.0606293170000001</v>
      </c>
      <c r="R17739">
        <v>2.5907043029999999</v>
      </c>
      <c r="S17739">
        <v>9.7973802269999997</v>
      </c>
    </row>
    <row r="17740" spans="1:19">
      <c r="A17740" s="5" t="s">
        <v>2980</v>
      </c>
      <c r="B17740" s="5" t="s">
        <v>717</v>
      </c>
      <c r="C17740" s="5"/>
      <c r="D17740" s="5">
        <v>2018</v>
      </c>
      <c r="E17740" s="5" t="s">
        <v>720</v>
      </c>
      <c r="F17740" s="5" t="s">
        <v>66</v>
      </c>
      <c r="G17740" s="5">
        <v>25.024799999999999</v>
      </c>
      <c r="H17740" s="5">
        <v>-80.680999999999997</v>
      </c>
      <c r="I17740" s="5" t="s">
        <v>47</v>
      </c>
      <c r="J17740" s="5" t="s">
        <v>2728</v>
      </c>
      <c r="K17740">
        <v>20</v>
      </c>
      <c r="N17740">
        <v>20</v>
      </c>
      <c r="O17740">
        <v>0.65349999999999997</v>
      </c>
      <c r="P17740">
        <v>6.0050041700000003</v>
      </c>
      <c r="R17740">
        <v>2.4432379850000001</v>
      </c>
      <c r="S17740">
        <v>10.098155390000001</v>
      </c>
    </row>
    <row r="17741" spans="1:19">
      <c r="A17741" s="5" t="s">
        <v>2980</v>
      </c>
      <c r="B17741" s="5" t="s">
        <v>717</v>
      </c>
      <c r="C17741" s="5"/>
      <c r="D17741" s="5">
        <v>2018</v>
      </c>
      <c r="E17741" s="5" t="s">
        <v>720</v>
      </c>
      <c r="F17741" s="5" t="s">
        <v>66</v>
      </c>
      <c r="G17741" s="5">
        <v>25.024799999999999</v>
      </c>
      <c r="H17741" s="5">
        <v>-80.680999999999997</v>
      </c>
      <c r="I17741" s="5" t="s">
        <v>47</v>
      </c>
      <c r="J17741" s="5" t="s">
        <v>2728</v>
      </c>
      <c r="K17741">
        <v>40</v>
      </c>
      <c r="N17741">
        <v>10</v>
      </c>
      <c r="O17741">
        <v>0.65349999999999997</v>
      </c>
      <c r="P17741">
        <v>5.8166409860000003</v>
      </c>
      <c r="R17741">
        <v>2.2042780930000001</v>
      </c>
      <c r="S17741">
        <v>10.13912006</v>
      </c>
    </row>
    <row r="17742" spans="1:19">
      <c r="A17742" s="5" t="s">
        <v>2980</v>
      </c>
      <c r="B17742" s="5" t="s">
        <v>717</v>
      </c>
      <c r="C17742" s="5"/>
      <c r="D17742" s="5">
        <v>2018</v>
      </c>
      <c r="E17742" s="5" t="s">
        <v>720</v>
      </c>
      <c r="F17742" s="5" t="s">
        <v>66</v>
      </c>
      <c r="G17742" s="5">
        <v>25.024799999999999</v>
      </c>
      <c r="H17742" s="5">
        <v>-80.680999999999997</v>
      </c>
      <c r="I17742" s="5" t="s">
        <v>47</v>
      </c>
      <c r="J17742" s="5" t="s">
        <v>2728</v>
      </c>
      <c r="K17742">
        <v>50</v>
      </c>
      <c r="N17742">
        <v>10</v>
      </c>
      <c r="O17742">
        <v>0.83166666700000003</v>
      </c>
      <c r="P17742">
        <v>5.4794520550000003</v>
      </c>
      <c r="R17742">
        <v>2.1043932729999999</v>
      </c>
      <c r="S17742">
        <v>10.16808642</v>
      </c>
    </row>
    <row r="17743" spans="1:19">
      <c r="A17743" s="5" t="s">
        <v>2980</v>
      </c>
      <c r="B17743" s="5" t="s">
        <v>717</v>
      </c>
      <c r="C17743" s="5"/>
      <c r="D17743" s="5">
        <v>2018</v>
      </c>
      <c r="E17743" s="5" t="s">
        <v>720</v>
      </c>
      <c r="F17743" s="5" t="s">
        <v>66</v>
      </c>
      <c r="G17743" s="5">
        <v>25.024799999999999</v>
      </c>
      <c r="H17743" s="5">
        <v>-80.680999999999997</v>
      </c>
      <c r="I17743" s="5" t="s">
        <v>47</v>
      </c>
      <c r="J17743" s="5" t="s">
        <v>2728</v>
      </c>
      <c r="K17743">
        <v>60</v>
      </c>
      <c r="N17743">
        <v>10</v>
      </c>
      <c r="O17743">
        <v>0.71166666700000003</v>
      </c>
      <c r="P17743">
        <v>5.2254404299999999</v>
      </c>
      <c r="R17743">
        <v>2.0628275020000002</v>
      </c>
      <c r="S17743">
        <v>10.13997928</v>
      </c>
    </row>
    <row r="17744" spans="1:19">
      <c r="A17744" s="5" t="s">
        <v>2980</v>
      </c>
      <c r="B17744" s="5" t="s">
        <v>717</v>
      </c>
      <c r="C17744" s="5"/>
      <c r="D17744" s="5">
        <v>2018</v>
      </c>
      <c r="E17744" s="5" t="s">
        <v>720</v>
      </c>
      <c r="F17744" s="5" t="s">
        <v>66</v>
      </c>
      <c r="G17744" s="5">
        <v>25.024799999999999</v>
      </c>
      <c r="H17744" s="5">
        <v>-80.680999999999997</v>
      </c>
      <c r="I17744" s="5" t="s">
        <v>47</v>
      </c>
      <c r="J17744" s="5" t="s">
        <v>2728</v>
      </c>
      <c r="K17744">
        <v>70</v>
      </c>
      <c r="N17744">
        <v>10</v>
      </c>
      <c r="O17744">
        <v>0.77766666699999998</v>
      </c>
      <c r="P17744">
        <v>6.1815336460000001</v>
      </c>
      <c r="R17744">
        <v>2.428402948</v>
      </c>
      <c r="S17744">
        <v>10.042297319999999</v>
      </c>
    </row>
    <row r="17745" spans="1:19">
      <c r="A17745" s="5" t="s">
        <v>2980</v>
      </c>
      <c r="B17745" s="5" t="s">
        <v>717</v>
      </c>
      <c r="C17745" s="5"/>
      <c r="D17745" s="5">
        <v>2018</v>
      </c>
      <c r="E17745" s="5" t="s">
        <v>720</v>
      </c>
      <c r="F17745" s="5" t="s">
        <v>66</v>
      </c>
      <c r="G17745" s="5">
        <v>25.024799999999999</v>
      </c>
      <c r="H17745" s="5">
        <v>-80.680999999999997</v>
      </c>
      <c r="I17745" s="5" t="s">
        <v>47</v>
      </c>
      <c r="J17745" s="5" t="s">
        <v>2728</v>
      </c>
      <c r="K17745">
        <v>80</v>
      </c>
      <c r="N17745">
        <v>10</v>
      </c>
      <c r="O17745">
        <v>0.77083333300000001</v>
      </c>
      <c r="P17745">
        <v>4.970544919</v>
      </c>
      <c r="R17745">
        <v>2.0295707630000002</v>
      </c>
      <c r="S17745">
        <v>10.270866509999999</v>
      </c>
    </row>
    <row r="17746" spans="1:19">
      <c r="A17746" s="5" t="s">
        <v>2980</v>
      </c>
      <c r="B17746" s="5" t="s">
        <v>717</v>
      </c>
      <c r="C17746" s="5"/>
      <c r="D17746" s="5">
        <v>2018</v>
      </c>
      <c r="E17746" s="5" t="s">
        <v>720</v>
      </c>
      <c r="F17746" s="5" t="s">
        <v>66</v>
      </c>
      <c r="G17746" s="5">
        <v>25.024799999999999</v>
      </c>
      <c r="H17746" s="5">
        <v>-80.680999999999997</v>
      </c>
      <c r="I17746" s="5" t="s">
        <v>47</v>
      </c>
      <c r="J17746" s="5" t="s">
        <v>2728</v>
      </c>
      <c r="K17746">
        <v>90</v>
      </c>
      <c r="N17746">
        <v>8</v>
      </c>
      <c r="O17746">
        <v>0.824333333</v>
      </c>
      <c r="P17746">
        <v>6.0984060979999999</v>
      </c>
      <c r="R17746">
        <v>2.2068653559999998</v>
      </c>
      <c r="S17746">
        <v>10.119342189999999</v>
      </c>
    </row>
    <row r="17747" spans="1:19">
      <c r="A17747" s="5" t="s">
        <v>2980</v>
      </c>
      <c r="B17747" s="5" t="s">
        <v>717</v>
      </c>
      <c r="C17747" s="5"/>
      <c r="D17747" s="5">
        <v>2018</v>
      </c>
      <c r="E17747" s="5" t="s">
        <v>720</v>
      </c>
      <c r="F17747" s="5" t="s">
        <v>66</v>
      </c>
      <c r="G17747" s="5">
        <v>25.024799999999999</v>
      </c>
      <c r="H17747" s="5">
        <v>-80.680999999999997</v>
      </c>
      <c r="I17747" s="5" t="s">
        <v>47</v>
      </c>
      <c r="J17747" s="5" t="s">
        <v>2728</v>
      </c>
      <c r="K17747">
        <v>98</v>
      </c>
      <c r="N17747">
        <v>2</v>
      </c>
      <c r="O17747">
        <v>0.85683333299999997</v>
      </c>
      <c r="P17747">
        <v>6.3106796120000004</v>
      </c>
      <c r="R17747">
        <v>2.3141887379999999</v>
      </c>
      <c r="S17747">
        <v>10.0160201</v>
      </c>
    </row>
    <row r="17748" spans="1:19">
      <c r="A17748" s="5" t="s">
        <v>2980</v>
      </c>
      <c r="B17748" s="5" t="s">
        <v>717</v>
      </c>
      <c r="C17748" s="5"/>
      <c r="D17748" s="5">
        <v>2018</v>
      </c>
      <c r="E17748" s="5" t="s">
        <v>720</v>
      </c>
      <c r="F17748" s="5" t="s">
        <v>66</v>
      </c>
      <c r="G17748" s="5">
        <v>25.024799999999999</v>
      </c>
      <c r="H17748" s="5">
        <v>-80.680999999999997</v>
      </c>
      <c r="I17748" s="5" t="s">
        <v>47</v>
      </c>
      <c r="J17748" s="5" t="s">
        <v>2727</v>
      </c>
      <c r="K17748">
        <v>0</v>
      </c>
      <c r="N17748">
        <v>10</v>
      </c>
      <c r="O17748">
        <v>0.55833333299999999</v>
      </c>
      <c r="P17748">
        <v>6.3707217890000001</v>
      </c>
      <c r="R17748">
        <v>2.5089778040000001</v>
      </c>
      <c r="S17748">
        <v>9.677522196</v>
      </c>
    </row>
    <row r="17749" spans="1:19">
      <c r="A17749" s="5" t="s">
        <v>2980</v>
      </c>
      <c r="B17749" s="5" t="s">
        <v>717</v>
      </c>
      <c r="C17749" s="5"/>
      <c r="D17749" s="5">
        <v>2018</v>
      </c>
      <c r="E17749" s="5" t="s">
        <v>720</v>
      </c>
      <c r="F17749" s="5" t="s">
        <v>66</v>
      </c>
      <c r="G17749" s="5">
        <v>25.024799999999999</v>
      </c>
      <c r="H17749" s="5">
        <v>-80.680999999999997</v>
      </c>
      <c r="I17749" s="5" t="s">
        <v>47</v>
      </c>
      <c r="J17749" s="5" t="s">
        <v>2727</v>
      </c>
      <c r="K17749">
        <v>10</v>
      </c>
      <c r="N17749">
        <v>10</v>
      </c>
      <c r="O17749">
        <v>0.68183333300000004</v>
      </c>
      <c r="P17749">
        <v>6.19047619</v>
      </c>
      <c r="R17749">
        <v>2.367514286</v>
      </c>
      <c r="S17749">
        <v>9.8274857139999998</v>
      </c>
    </row>
    <row r="17750" spans="1:19">
      <c r="A17750" s="5" t="s">
        <v>2980</v>
      </c>
      <c r="B17750" s="5" t="s">
        <v>717</v>
      </c>
      <c r="C17750" s="5"/>
      <c r="D17750" s="5">
        <v>2018</v>
      </c>
      <c r="E17750" s="5" t="s">
        <v>720</v>
      </c>
      <c r="F17750" s="5" t="s">
        <v>66</v>
      </c>
      <c r="G17750" s="5">
        <v>25.024799999999999</v>
      </c>
      <c r="H17750" s="5">
        <v>-80.680999999999997</v>
      </c>
      <c r="I17750" s="5" t="s">
        <v>47</v>
      </c>
      <c r="J17750" s="5" t="s">
        <v>2727</v>
      </c>
      <c r="K17750">
        <v>20</v>
      </c>
      <c r="N17750">
        <v>20</v>
      </c>
      <c r="O17750">
        <v>0.73399999999999999</v>
      </c>
      <c r="P17750">
        <v>6.1344969200000001</v>
      </c>
      <c r="R17750">
        <v>2.3118848820000002</v>
      </c>
      <c r="S17750">
        <v>10.07411512</v>
      </c>
    </row>
    <row r="17751" spans="1:19">
      <c r="A17751" s="5" t="s">
        <v>2980</v>
      </c>
      <c r="B17751" s="5" t="s">
        <v>717</v>
      </c>
      <c r="C17751" s="5"/>
      <c r="D17751" s="5">
        <v>2018</v>
      </c>
      <c r="E17751" s="5" t="s">
        <v>720</v>
      </c>
      <c r="F17751" s="5" t="s">
        <v>66</v>
      </c>
      <c r="G17751" s="5">
        <v>25.024799999999999</v>
      </c>
      <c r="H17751" s="5">
        <v>-80.680999999999997</v>
      </c>
      <c r="I17751" s="5" t="s">
        <v>47</v>
      </c>
      <c r="J17751" s="5" t="s">
        <v>2727</v>
      </c>
      <c r="K17751">
        <v>40</v>
      </c>
      <c r="N17751">
        <v>10</v>
      </c>
      <c r="O17751">
        <v>0.745166667</v>
      </c>
      <c r="P17751">
        <v>6.1712010619999997</v>
      </c>
      <c r="R17751">
        <v>2.2112196420000001</v>
      </c>
      <c r="S17751">
        <v>10.04578036</v>
      </c>
    </row>
    <row r="17752" spans="1:19">
      <c r="A17752" s="5" t="s">
        <v>2980</v>
      </c>
      <c r="B17752" s="5" t="s">
        <v>717</v>
      </c>
      <c r="C17752" s="5"/>
      <c r="D17752" s="5">
        <v>2018</v>
      </c>
      <c r="E17752" s="5" t="s">
        <v>720</v>
      </c>
      <c r="F17752" s="5" t="s">
        <v>66</v>
      </c>
      <c r="G17752" s="5">
        <v>25.024799999999999</v>
      </c>
      <c r="H17752" s="5">
        <v>-80.680999999999997</v>
      </c>
      <c r="I17752" s="5" t="s">
        <v>47</v>
      </c>
      <c r="J17752" s="5" t="s">
        <v>2727</v>
      </c>
      <c r="K17752">
        <v>50</v>
      </c>
      <c r="N17752">
        <v>10</v>
      </c>
      <c r="O17752">
        <v>0.78966666699999999</v>
      </c>
      <c r="P17752">
        <v>5.4696789539999999</v>
      </c>
      <c r="R17752">
        <v>1.68155648</v>
      </c>
      <c r="S17752">
        <v>10.51744352</v>
      </c>
    </row>
    <row r="17753" spans="1:19">
      <c r="A17753" s="5" t="s">
        <v>2980</v>
      </c>
      <c r="B17753" s="5" t="s">
        <v>717</v>
      </c>
      <c r="C17753" s="5"/>
      <c r="D17753" s="5">
        <v>2018</v>
      </c>
      <c r="E17753" s="5" t="s">
        <v>720</v>
      </c>
      <c r="F17753" s="5" t="s">
        <v>66</v>
      </c>
      <c r="G17753" s="5">
        <v>25.024799999999999</v>
      </c>
      <c r="H17753" s="5">
        <v>-80.680999999999997</v>
      </c>
      <c r="I17753" s="5" t="s">
        <v>47</v>
      </c>
      <c r="J17753" s="5" t="s">
        <v>2727</v>
      </c>
      <c r="K17753">
        <v>60</v>
      </c>
      <c r="N17753">
        <v>10</v>
      </c>
      <c r="O17753">
        <v>0.72950000000000004</v>
      </c>
      <c r="P17753">
        <v>5.8451472190000002</v>
      </c>
      <c r="R17753">
        <v>2.3484355510000001</v>
      </c>
      <c r="S17753">
        <v>9.9135644490000008</v>
      </c>
    </row>
    <row r="17754" spans="1:19">
      <c r="A17754" s="5" t="s">
        <v>2980</v>
      </c>
      <c r="B17754" s="5" t="s">
        <v>717</v>
      </c>
      <c r="C17754" s="5"/>
      <c r="D17754" s="5">
        <v>2018</v>
      </c>
      <c r="E17754" s="5" t="s">
        <v>720</v>
      </c>
      <c r="F17754" s="5" t="s">
        <v>66</v>
      </c>
      <c r="G17754" s="5">
        <v>25.024799999999999</v>
      </c>
      <c r="H17754" s="5">
        <v>-80.680999999999997</v>
      </c>
      <c r="I17754" s="5" t="s">
        <v>47</v>
      </c>
      <c r="J17754" s="5" t="s">
        <v>2727</v>
      </c>
      <c r="K17754">
        <v>70</v>
      </c>
      <c r="N17754">
        <v>10</v>
      </c>
      <c r="O17754">
        <v>0.72116666699999998</v>
      </c>
      <c r="P17754">
        <v>5.8177117000000003</v>
      </c>
      <c r="R17754">
        <v>2.380953458</v>
      </c>
      <c r="S17754">
        <v>10.05254654</v>
      </c>
    </row>
    <row r="17755" spans="1:19">
      <c r="A17755" s="5" t="s">
        <v>2980</v>
      </c>
      <c r="B17755" s="5" t="s">
        <v>717</v>
      </c>
      <c r="C17755" s="5"/>
      <c r="D17755" s="5">
        <v>2018</v>
      </c>
      <c r="E17755" s="5" t="s">
        <v>720</v>
      </c>
      <c r="F17755" s="5" t="s">
        <v>66</v>
      </c>
      <c r="G17755" s="5">
        <v>25.024799999999999</v>
      </c>
      <c r="H17755" s="5">
        <v>-80.680999999999997</v>
      </c>
      <c r="I17755" s="5" t="s">
        <v>47</v>
      </c>
      <c r="J17755" s="5" t="s">
        <v>2727</v>
      </c>
      <c r="K17755">
        <v>80</v>
      </c>
      <c r="N17755">
        <v>10</v>
      </c>
      <c r="O17755">
        <v>0.65283333300000002</v>
      </c>
      <c r="P17755">
        <v>5.2421367950000004</v>
      </c>
      <c r="R17755">
        <v>2.0997758360000001</v>
      </c>
      <c r="S17755">
        <v>10.26322416</v>
      </c>
    </row>
    <row r="17756" spans="1:19">
      <c r="A17756" s="5" t="s">
        <v>2980</v>
      </c>
      <c r="B17756" s="5" t="s">
        <v>717</v>
      </c>
      <c r="C17756" s="5"/>
      <c r="D17756" s="5">
        <v>2018</v>
      </c>
      <c r="E17756" s="5" t="s">
        <v>720</v>
      </c>
      <c r="F17756" s="5" t="s">
        <v>66</v>
      </c>
      <c r="G17756" s="5">
        <v>25.024799999999999</v>
      </c>
      <c r="H17756" s="5">
        <v>-80.680999999999997</v>
      </c>
      <c r="I17756" s="5" t="s">
        <v>47</v>
      </c>
      <c r="J17756" s="5" t="s">
        <v>2727</v>
      </c>
      <c r="K17756">
        <v>90</v>
      </c>
      <c r="N17756">
        <v>8</v>
      </c>
      <c r="O17756">
        <v>0.68716666699999995</v>
      </c>
      <c r="P17756">
        <v>6.04875805</v>
      </c>
      <c r="R17756">
        <v>2.5336444340000002</v>
      </c>
      <c r="S17756">
        <v>10.02835557</v>
      </c>
    </row>
    <row r="17757" spans="1:19">
      <c r="A17757" s="5" t="s">
        <v>2980</v>
      </c>
      <c r="B17757" s="5" t="s">
        <v>717</v>
      </c>
      <c r="C17757" s="5"/>
      <c r="D17757" s="5">
        <v>2018</v>
      </c>
      <c r="E17757" s="5" t="s">
        <v>720</v>
      </c>
      <c r="F17757" s="5" t="s">
        <v>66</v>
      </c>
      <c r="G17757" s="5">
        <v>25.024799999999999</v>
      </c>
      <c r="H17757" s="5">
        <v>-80.680999999999997</v>
      </c>
      <c r="I17757" s="5" t="s">
        <v>47</v>
      </c>
      <c r="J17757" s="5" t="s">
        <v>2727</v>
      </c>
      <c r="K17757">
        <v>98</v>
      </c>
      <c r="N17757">
        <v>2</v>
      </c>
      <c r="O17757">
        <v>0.70633333300000001</v>
      </c>
      <c r="P17757">
        <v>6.5743073049999996</v>
      </c>
      <c r="R17757">
        <v>2.1702360199999999</v>
      </c>
      <c r="S17757">
        <v>10.348763979999999</v>
      </c>
    </row>
    <row r="17758" spans="1:19">
      <c r="A17758" s="5" t="s">
        <v>2980</v>
      </c>
      <c r="B17758" s="5" t="s">
        <v>717</v>
      </c>
      <c r="C17758" s="5"/>
      <c r="D17758" s="5">
        <v>2018</v>
      </c>
      <c r="E17758" s="5" t="s">
        <v>719</v>
      </c>
      <c r="F17758" s="5" t="s">
        <v>66</v>
      </c>
      <c r="G17758" s="5">
        <v>25.034300000000002</v>
      </c>
      <c r="H17758" s="5">
        <v>-80.639700000000005</v>
      </c>
      <c r="I17758" s="5" t="s">
        <v>47</v>
      </c>
      <c r="J17758" s="5" t="s">
        <v>2728</v>
      </c>
      <c r="K17758">
        <v>0</v>
      </c>
      <c r="N17758">
        <v>10</v>
      </c>
      <c r="O17758">
        <v>0.7742</v>
      </c>
      <c r="P17758">
        <v>6.5825778479999997</v>
      </c>
      <c r="R17758">
        <v>2.3800965710000002</v>
      </c>
      <c r="S17758">
        <v>9.5949034290000004</v>
      </c>
    </row>
    <row r="17759" spans="1:19">
      <c r="A17759" s="5" t="s">
        <v>2980</v>
      </c>
      <c r="B17759" s="5" t="s">
        <v>717</v>
      </c>
      <c r="C17759" s="5"/>
      <c r="D17759" s="5">
        <v>2018</v>
      </c>
      <c r="E17759" s="5" t="s">
        <v>719</v>
      </c>
      <c r="F17759" s="5" t="s">
        <v>66</v>
      </c>
      <c r="G17759" s="5">
        <v>25.034300000000002</v>
      </c>
      <c r="H17759" s="5">
        <v>-80.639700000000005</v>
      </c>
      <c r="I17759" s="5" t="s">
        <v>47</v>
      </c>
      <c r="J17759" s="5" t="s">
        <v>2728</v>
      </c>
      <c r="K17759">
        <v>10</v>
      </c>
      <c r="N17759">
        <v>10</v>
      </c>
      <c r="O17759">
        <v>0.567333333</v>
      </c>
      <c r="P17759">
        <v>6.1565836300000001</v>
      </c>
      <c r="R17759">
        <v>2.2732192169999998</v>
      </c>
      <c r="S17759">
        <v>9.8882807830000008</v>
      </c>
    </row>
    <row r="17760" spans="1:19">
      <c r="A17760" s="5" t="s">
        <v>2980</v>
      </c>
      <c r="B17760" s="5" t="s">
        <v>717</v>
      </c>
      <c r="C17760" s="5"/>
      <c r="D17760" s="5">
        <v>2018</v>
      </c>
      <c r="E17760" s="5" t="s">
        <v>719</v>
      </c>
      <c r="F17760" s="5" t="s">
        <v>66</v>
      </c>
      <c r="G17760" s="5">
        <v>25.034300000000002</v>
      </c>
      <c r="H17760" s="5">
        <v>-80.639700000000005</v>
      </c>
      <c r="I17760" s="5" t="s">
        <v>47</v>
      </c>
      <c r="J17760" s="5" t="s">
        <v>2728</v>
      </c>
      <c r="K17760">
        <v>20</v>
      </c>
      <c r="N17760">
        <v>20</v>
      </c>
      <c r="O17760">
        <v>0.63749999999999996</v>
      </c>
      <c r="P17760">
        <v>5.904059041</v>
      </c>
      <c r="R17760">
        <v>2.1307306270000002</v>
      </c>
      <c r="S17760">
        <v>9.9247693730000002</v>
      </c>
    </row>
    <row r="17761" spans="1:19">
      <c r="A17761" s="5" t="s">
        <v>2980</v>
      </c>
      <c r="B17761" s="5" t="s">
        <v>717</v>
      </c>
      <c r="C17761" s="5"/>
      <c r="D17761" s="5">
        <v>2018</v>
      </c>
      <c r="E17761" s="5" t="s">
        <v>719</v>
      </c>
      <c r="F17761" s="5" t="s">
        <v>66</v>
      </c>
      <c r="G17761" s="5">
        <v>25.034300000000002</v>
      </c>
      <c r="H17761" s="5">
        <v>-80.639700000000005</v>
      </c>
      <c r="I17761" s="5" t="s">
        <v>47</v>
      </c>
      <c r="J17761" s="5" t="s">
        <v>2728</v>
      </c>
      <c r="K17761">
        <v>40</v>
      </c>
      <c r="N17761">
        <v>10</v>
      </c>
      <c r="O17761">
        <v>0.76783333300000001</v>
      </c>
      <c r="P17761">
        <v>4.8936170209999998</v>
      </c>
      <c r="R17761">
        <v>1.839829787</v>
      </c>
      <c r="S17761">
        <v>10.209670210000001</v>
      </c>
    </row>
    <row r="17762" spans="1:19">
      <c r="A17762" s="5" t="s">
        <v>2980</v>
      </c>
      <c r="B17762" s="5" t="s">
        <v>717</v>
      </c>
      <c r="C17762" s="5"/>
      <c r="D17762" s="5">
        <v>2018</v>
      </c>
      <c r="E17762" s="5" t="s">
        <v>719</v>
      </c>
      <c r="F17762" s="5" t="s">
        <v>66</v>
      </c>
      <c r="G17762" s="5">
        <v>25.034300000000002</v>
      </c>
      <c r="H17762" s="5">
        <v>-80.639700000000005</v>
      </c>
      <c r="I17762" s="5" t="s">
        <v>47</v>
      </c>
      <c r="J17762" s="5" t="s">
        <v>2728</v>
      </c>
      <c r="K17762">
        <v>50</v>
      </c>
      <c r="N17762">
        <v>10</v>
      </c>
      <c r="O17762">
        <v>0.88149999999999995</v>
      </c>
      <c r="P17762">
        <v>6.0474537039999996</v>
      </c>
      <c r="R17762">
        <v>2.2014059609999999</v>
      </c>
      <c r="S17762">
        <v>9.8715940389999997</v>
      </c>
    </row>
    <row r="17763" spans="1:19">
      <c r="A17763" s="5" t="s">
        <v>2980</v>
      </c>
      <c r="B17763" s="5" t="s">
        <v>717</v>
      </c>
      <c r="C17763" s="5"/>
      <c r="D17763" s="5">
        <v>2018</v>
      </c>
      <c r="E17763" s="5" t="s">
        <v>719</v>
      </c>
      <c r="F17763" s="5" t="s">
        <v>66</v>
      </c>
      <c r="G17763" s="5">
        <v>25.034300000000002</v>
      </c>
      <c r="H17763" s="5">
        <v>-80.639700000000005</v>
      </c>
      <c r="I17763" s="5" t="s">
        <v>47</v>
      </c>
      <c r="J17763" s="5" t="s">
        <v>2728</v>
      </c>
      <c r="K17763">
        <v>60</v>
      </c>
      <c r="N17763">
        <v>10</v>
      </c>
      <c r="O17763">
        <v>0.81950000000000001</v>
      </c>
      <c r="P17763">
        <v>4.9293083680000001</v>
      </c>
      <c r="R17763">
        <v>1.979158196</v>
      </c>
      <c r="S17763">
        <v>10.0418418</v>
      </c>
    </row>
    <row r="17764" spans="1:19">
      <c r="A17764" s="5" t="s">
        <v>2980</v>
      </c>
      <c r="B17764" s="5" t="s">
        <v>717</v>
      </c>
      <c r="C17764" s="5"/>
      <c r="D17764" s="5">
        <v>2018</v>
      </c>
      <c r="E17764" s="5" t="s">
        <v>719</v>
      </c>
      <c r="F17764" s="5" t="s">
        <v>66</v>
      </c>
      <c r="G17764" s="5">
        <v>25.034300000000002</v>
      </c>
      <c r="H17764" s="5">
        <v>-80.639700000000005</v>
      </c>
      <c r="I17764" s="5" t="s">
        <v>47</v>
      </c>
      <c r="J17764" s="5" t="s">
        <v>2728</v>
      </c>
      <c r="K17764">
        <v>70</v>
      </c>
      <c r="N17764">
        <v>10</v>
      </c>
      <c r="O17764">
        <v>0.93966666700000001</v>
      </c>
      <c r="P17764">
        <v>6.2867647059999996</v>
      </c>
      <c r="R17764">
        <v>2.284644669</v>
      </c>
      <c r="S17764">
        <v>9.8478553309999999</v>
      </c>
    </row>
    <row r="17765" spans="1:19">
      <c r="A17765" s="5" t="s">
        <v>2980</v>
      </c>
      <c r="B17765" s="5" t="s">
        <v>717</v>
      </c>
      <c r="C17765" s="5"/>
      <c r="D17765" s="5">
        <v>2018</v>
      </c>
      <c r="E17765" s="5" t="s">
        <v>719</v>
      </c>
      <c r="F17765" s="5" t="s">
        <v>66</v>
      </c>
      <c r="G17765" s="5">
        <v>25.034300000000002</v>
      </c>
      <c r="H17765" s="5">
        <v>-80.639700000000005</v>
      </c>
      <c r="I17765" s="5" t="s">
        <v>47</v>
      </c>
      <c r="J17765" s="5" t="s">
        <v>2728</v>
      </c>
      <c r="K17765">
        <v>80</v>
      </c>
      <c r="N17765">
        <v>10</v>
      </c>
      <c r="O17765">
        <v>0.86050000000000004</v>
      </c>
      <c r="P17765">
        <v>5.597269625</v>
      </c>
      <c r="R17765">
        <v>2.154786348</v>
      </c>
      <c r="S17765">
        <v>10.014713649999999</v>
      </c>
    </row>
    <row r="17766" spans="1:19">
      <c r="A17766" s="5" t="s">
        <v>2980</v>
      </c>
      <c r="B17766" s="5" t="s">
        <v>717</v>
      </c>
      <c r="C17766" s="5"/>
      <c r="D17766" s="5">
        <v>2018</v>
      </c>
      <c r="E17766" s="5" t="s">
        <v>719</v>
      </c>
      <c r="F17766" s="5" t="s">
        <v>66</v>
      </c>
      <c r="G17766" s="5">
        <v>25.034300000000002</v>
      </c>
      <c r="H17766" s="5">
        <v>-80.639700000000005</v>
      </c>
      <c r="I17766" s="5" t="s">
        <v>47</v>
      </c>
      <c r="J17766" s="5" t="s">
        <v>2728</v>
      </c>
      <c r="K17766">
        <v>90</v>
      </c>
      <c r="N17766">
        <v>8</v>
      </c>
      <c r="O17766">
        <v>0.81899999999999995</v>
      </c>
      <c r="P17766">
        <v>5.7926829270000004</v>
      </c>
      <c r="R17766">
        <v>2.2959253049999999</v>
      </c>
      <c r="S17766">
        <v>9.9355746949999997</v>
      </c>
    </row>
    <row r="17767" spans="1:19">
      <c r="A17767" s="5" t="s">
        <v>2980</v>
      </c>
      <c r="B17767" s="5" t="s">
        <v>717</v>
      </c>
      <c r="C17767" s="5"/>
      <c r="D17767" s="5">
        <v>2018</v>
      </c>
      <c r="E17767" s="5" t="s">
        <v>719</v>
      </c>
      <c r="F17767" s="5" t="s">
        <v>66</v>
      </c>
      <c r="G17767" s="5">
        <v>25.034300000000002</v>
      </c>
      <c r="H17767" s="5">
        <v>-80.639700000000005</v>
      </c>
      <c r="I17767" s="5" t="s">
        <v>47</v>
      </c>
      <c r="J17767" s="5" t="s">
        <v>2728</v>
      </c>
      <c r="K17767">
        <v>98</v>
      </c>
      <c r="N17767">
        <v>2</v>
      </c>
      <c r="O17767">
        <v>0.83716666699999998</v>
      </c>
      <c r="P17767">
        <v>4.924242424</v>
      </c>
      <c r="R17767">
        <v>2.0337026520000001</v>
      </c>
      <c r="S17767">
        <v>10.13079735</v>
      </c>
    </row>
    <row r="17768" spans="1:19">
      <c r="A17768" s="5" t="s">
        <v>2980</v>
      </c>
      <c r="B17768" s="5" t="s">
        <v>717</v>
      </c>
      <c r="C17768" s="5"/>
      <c r="D17768" s="5">
        <v>2018</v>
      </c>
      <c r="E17768" s="5" t="s">
        <v>719</v>
      </c>
      <c r="F17768" s="5" t="s">
        <v>66</v>
      </c>
      <c r="G17768" s="5">
        <v>25.034300000000002</v>
      </c>
      <c r="H17768" s="5">
        <v>-80.639700000000005</v>
      </c>
      <c r="I17768" s="5" t="s">
        <v>47</v>
      </c>
      <c r="J17768" s="5" t="s">
        <v>2727</v>
      </c>
      <c r="K17768">
        <v>0</v>
      </c>
      <c r="N17768">
        <v>10</v>
      </c>
      <c r="O17768">
        <v>0.439</v>
      </c>
      <c r="P17768">
        <v>7.9395487439999997</v>
      </c>
      <c r="R17768">
        <v>2.8204322350000002</v>
      </c>
      <c r="S17768">
        <v>9.2166320769999999</v>
      </c>
    </row>
    <row r="17769" spans="1:19">
      <c r="A17769" s="5" t="s">
        <v>2980</v>
      </c>
      <c r="B17769" s="5" t="s">
        <v>717</v>
      </c>
      <c r="C17769" s="5"/>
      <c r="D17769" s="5">
        <v>2018</v>
      </c>
      <c r="E17769" s="5" t="s">
        <v>719</v>
      </c>
      <c r="F17769" s="5" t="s">
        <v>66</v>
      </c>
      <c r="G17769" s="5">
        <v>25.034300000000002</v>
      </c>
      <c r="H17769" s="5">
        <v>-80.639700000000005</v>
      </c>
      <c r="I17769" s="5" t="s">
        <v>47</v>
      </c>
      <c r="J17769" s="5" t="s">
        <v>2727</v>
      </c>
      <c r="K17769">
        <v>10</v>
      </c>
      <c r="N17769">
        <v>10</v>
      </c>
      <c r="O17769">
        <v>0.74350000000000005</v>
      </c>
      <c r="P17769">
        <v>6.9247546350000002</v>
      </c>
      <c r="R17769">
        <v>2.4174703719999999</v>
      </c>
      <c r="S17769">
        <v>9.7738315159999996</v>
      </c>
    </row>
    <row r="17770" spans="1:19">
      <c r="A17770" s="5" t="s">
        <v>2980</v>
      </c>
      <c r="B17770" s="5" t="s">
        <v>717</v>
      </c>
      <c r="C17770" s="5"/>
      <c r="D17770" s="5">
        <v>2018</v>
      </c>
      <c r="E17770" s="5" t="s">
        <v>719</v>
      </c>
      <c r="F17770" s="5" t="s">
        <v>66</v>
      </c>
      <c r="G17770" s="5">
        <v>25.034300000000002</v>
      </c>
      <c r="H17770" s="5">
        <v>-80.639700000000005</v>
      </c>
      <c r="I17770" s="5" t="s">
        <v>47</v>
      </c>
      <c r="J17770" s="5" t="s">
        <v>2727</v>
      </c>
      <c r="K17770">
        <v>20</v>
      </c>
      <c r="N17770">
        <v>20</v>
      </c>
      <c r="O17770">
        <v>0.63466666699999996</v>
      </c>
      <c r="P17770">
        <v>7.6779026220000004</v>
      </c>
      <c r="R17770">
        <v>2.6944799420000001</v>
      </c>
      <c r="S17770">
        <v>9.6467359550000005</v>
      </c>
    </row>
    <row r="17771" spans="1:19">
      <c r="A17771" s="5" t="s">
        <v>2980</v>
      </c>
      <c r="B17771" s="5" t="s">
        <v>717</v>
      </c>
      <c r="C17771" s="5"/>
      <c r="D17771" s="5">
        <v>2018</v>
      </c>
      <c r="E17771" s="5" t="s">
        <v>719</v>
      </c>
      <c r="F17771" s="5" t="s">
        <v>66</v>
      </c>
      <c r="G17771" s="5">
        <v>25.034300000000002</v>
      </c>
      <c r="H17771" s="5">
        <v>-80.639700000000005</v>
      </c>
      <c r="I17771" s="5" t="s">
        <v>47</v>
      </c>
      <c r="J17771" s="5" t="s">
        <v>2727</v>
      </c>
      <c r="K17771">
        <v>40</v>
      </c>
      <c r="N17771">
        <v>10</v>
      </c>
      <c r="O17771">
        <v>0.65166666699999998</v>
      </c>
      <c r="P17771">
        <v>7.1428571429999996</v>
      </c>
      <c r="R17771">
        <v>2.6548905989999998</v>
      </c>
      <c r="S17771">
        <v>9.6724642860000003</v>
      </c>
    </row>
    <row r="17772" spans="1:19">
      <c r="A17772" s="5" t="s">
        <v>2980</v>
      </c>
      <c r="B17772" s="5" t="s">
        <v>717</v>
      </c>
      <c r="C17772" s="5"/>
      <c r="D17772" s="5">
        <v>2018</v>
      </c>
      <c r="E17772" s="5" t="s">
        <v>719</v>
      </c>
      <c r="F17772" s="5" t="s">
        <v>66</v>
      </c>
      <c r="G17772" s="5">
        <v>25.034300000000002</v>
      </c>
      <c r="H17772" s="5">
        <v>-80.639700000000005</v>
      </c>
      <c r="I17772" s="5" t="s">
        <v>47</v>
      </c>
      <c r="J17772" s="5" t="s">
        <v>2727</v>
      </c>
      <c r="K17772">
        <v>50</v>
      </c>
      <c r="N17772">
        <v>10</v>
      </c>
      <c r="O17772">
        <v>0.77183333300000001</v>
      </c>
      <c r="P17772">
        <v>6.3139329809999998</v>
      </c>
      <c r="R17772">
        <v>2.1312554650000002</v>
      </c>
      <c r="S17772">
        <v>9.9424338619999997</v>
      </c>
    </row>
    <row r="17773" spans="1:19">
      <c r="A17773" s="5" t="s">
        <v>2980</v>
      </c>
      <c r="B17773" s="5" t="s">
        <v>717</v>
      </c>
      <c r="C17773" s="5"/>
      <c r="D17773" s="5">
        <v>2018</v>
      </c>
      <c r="E17773" s="5" t="s">
        <v>719</v>
      </c>
      <c r="F17773" s="5" t="s">
        <v>66</v>
      </c>
      <c r="G17773" s="5">
        <v>25.034300000000002</v>
      </c>
      <c r="H17773" s="5">
        <v>-80.639700000000005</v>
      </c>
      <c r="I17773" s="5" t="s">
        <v>47</v>
      </c>
      <c r="J17773" s="5" t="s">
        <v>2727</v>
      </c>
      <c r="K17773">
        <v>60</v>
      </c>
      <c r="N17773">
        <v>10</v>
      </c>
      <c r="O17773">
        <v>0.72983333299999997</v>
      </c>
      <c r="P17773">
        <v>6.5420560749999996</v>
      </c>
      <c r="R17773">
        <v>2.1745299199999999</v>
      </c>
      <c r="S17773">
        <v>9.9327102800000002</v>
      </c>
    </row>
    <row r="17774" spans="1:19">
      <c r="A17774" s="5" t="s">
        <v>2980</v>
      </c>
      <c r="B17774" s="5" t="s">
        <v>717</v>
      </c>
      <c r="C17774" s="5"/>
      <c r="D17774" s="5">
        <v>2018</v>
      </c>
      <c r="E17774" s="5" t="s">
        <v>719</v>
      </c>
      <c r="F17774" s="5" t="s">
        <v>66</v>
      </c>
      <c r="G17774" s="5">
        <v>25.034300000000002</v>
      </c>
      <c r="H17774" s="5">
        <v>-80.639700000000005</v>
      </c>
      <c r="I17774" s="5" t="s">
        <v>47</v>
      </c>
      <c r="J17774" s="5" t="s">
        <v>2727</v>
      </c>
      <c r="K17774">
        <v>70</v>
      </c>
      <c r="N17774">
        <v>10</v>
      </c>
      <c r="O17774">
        <v>0.66</v>
      </c>
      <c r="P17774">
        <v>6.1887570910000003</v>
      </c>
      <c r="R17774">
        <v>2.150270742</v>
      </c>
      <c r="S17774">
        <v>9.9453989170000003</v>
      </c>
    </row>
    <row r="17775" spans="1:19">
      <c r="A17775" s="5" t="s">
        <v>2980</v>
      </c>
      <c r="B17775" s="5" t="s">
        <v>717</v>
      </c>
      <c r="C17775" s="5"/>
      <c r="D17775" s="5">
        <v>2018</v>
      </c>
      <c r="E17775" s="5" t="s">
        <v>719</v>
      </c>
      <c r="F17775" s="5" t="s">
        <v>66</v>
      </c>
      <c r="G17775" s="5">
        <v>25.034300000000002</v>
      </c>
      <c r="H17775" s="5">
        <v>-80.639700000000005</v>
      </c>
      <c r="I17775" s="5" t="s">
        <v>47</v>
      </c>
      <c r="J17775" s="5" t="s">
        <v>2727</v>
      </c>
      <c r="K17775">
        <v>80</v>
      </c>
      <c r="N17775">
        <v>10</v>
      </c>
      <c r="O17775">
        <v>0.84</v>
      </c>
      <c r="P17775">
        <v>6.0161408659999998</v>
      </c>
      <c r="R17775">
        <v>2.0960972359999999</v>
      </c>
      <c r="S17775">
        <v>10.04358511</v>
      </c>
    </row>
    <row r="17776" spans="1:19">
      <c r="A17776" s="5" t="s">
        <v>2980</v>
      </c>
      <c r="B17776" s="5" t="s">
        <v>717</v>
      </c>
      <c r="C17776" s="5"/>
      <c r="D17776" s="5">
        <v>2018</v>
      </c>
      <c r="E17776" s="5" t="s">
        <v>719</v>
      </c>
      <c r="F17776" s="5" t="s">
        <v>66</v>
      </c>
      <c r="G17776" s="5">
        <v>25.034300000000002</v>
      </c>
      <c r="H17776" s="5">
        <v>-80.639700000000005</v>
      </c>
      <c r="I17776" s="5" t="s">
        <v>47</v>
      </c>
      <c r="J17776" s="5" t="s">
        <v>2727</v>
      </c>
      <c r="K17776">
        <v>90</v>
      </c>
      <c r="N17776">
        <v>8</v>
      </c>
      <c r="O17776">
        <v>0.824333333</v>
      </c>
      <c r="P17776">
        <v>5.8739765039999998</v>
      </c>
      <c r="R17776">
        <v>2.0207269960000001</v>
      </c>
      <c r="S17776">
        <v>10.02112709</v>
      </c>
    </row>
    <row r="17777" spans="1:19">
      <c r="A17777" s="5" t="s">
        <v>2980</v>
      </c>
      <c r="B17777" s="5" t="s">
        <v>717</v>
      </c>
      <c r="C17777" s="5"/>
      <c r="D17777" s="5">
        <v>2018</v>
      </c>
      <c r="E17777" s="5" t="s">
        <v>719</v>
      </c>
      <c r="F17777" s="5" t="s">
        <v>66</v>
      </c>
      <c r="G17777" s="5">
        <v>25.034300000000002</v>
      </c>
      <c r="H17777" s="5">
        <v>-80.639700000000005</v>
      </c>
      <c r="I17777" s="5" t="s">
        <v>47</v>
      </c>
      <c r="J17777" s="5" t="s">
        <v>2727</v>
      </c>
      <c r="K17777">
        <v>98</v>
      </c>
      <c r="N17777">
        <v>2</v>
      </c>
      <c r="O17777">
        <v>0.863166667</v>
      </c>
      <c r="P17777">
        <v>5.083135392</v>
      </c>
      <c r="R17777">
        <v>1.6826782520000001</v>
      </c>
      <c r="S17777">
        <v>10.24152969</v>
      </c>
    </row>
    <row r="17778" spans="1:19">
      <c r="A17778" s="5" t="s">
        <v>2980</v>
      </c>
      <c r="B17778" s="5" t="s">
        <v>717</v>
      </c>
      <c r="C17778" s="5"/>
      <c r="D17778" s="5">
        <v>2018</v>
      </c>
      <c r="E17778" s="5" t="s">
        <v>721</v>
      </c>
      <c r="F17778" s="5" t="s">
        <v>66</v>
      </c>
      <c r="G17778" s="5">
        <v>24.941199999999998</v>
      </c>
      <c r="H17778" s="5">
        <v>-80.864199999999997</v>
      </c>
      <c r="I17778" s="5" t="s">
        <v>47</v>
      </c>
      <c r="J17778" s="5" t="s">
        <v>2728</v>
      </c>
      <c r="K17778">
        <v>0</v>
      </c>
      <c r="N17778">
        <v>10</v>
      </c>
      <c r="O17778">
        <v>0.45783333300000001</v>
      </c>
      <c r="P17778">
        <v>10.28368794</v>
      </c>
      <c r="R17778">
        <v>3.5451598980000001</v>
      </c>
      <c r="S17778">
        <v>8.5057348390000005</v>
      </c>
    </row>
    <row r="17779" spans="1:19">
      <c r="A17779" s="5" t="s">
        <v>2980</v>
      </c>
      <c r="B17779" s="5" t="s">
        <v>717</v>
      </c>
      <c r="C17779" s="5"/>
      <c r="D17779" s="5">
        <v>2018</v>
      </c>
      <c r="E17779" s="5" t="s">
        <v>721</v>
      </c>
      <c r="F17779" s="5" t="s">
        <v>66</v>
      </c>
      <c r="G17779" s="5">
        <v>24.941199999999998</v>
      </c>
      <c r="H17779" s="5">
        <v>-80.864199999999997</v>
      </c>
      <c r="I17779" s="5" t="s">
        <v>47</v>
      </c>
      <c r="J17779" s="5" t="s">
        <v>2728</v>
      </c>
      <c r="K17779">
        <v>10</v>
      </c>
      <c r="N17779">
        <v>10</v>
      </c>
      <c r="O17779">
        <v>0.53933333299999997</v>
      </c>
      <c r="P17779">
        <v>10.403726710000001</v>
      </c>
      <c r="R17779">
        <v>3.9953702299999998</v>
      </c>
      <c r="S17779">
        <v>8.4963041940000004</v>
      </c>
    </row>
    <row r="17780" spans="1:19">
      <c r="A17780" s="5" t="s">
        <v>2980</v>
      </c>
      <c r="B17780" s="5" t="s">
        <v>717</v>
      </c>
      <c r="C17780" s="5"/>
      <c r="D17780" s="5">
        <v>2018</v>
      </c>
      <c r="E17780" s="5" t="s">
        <v>721</v>
      </c>
      <c r="F17780" s="5" t="s">
        <v>66</v>
      </c>
      <c r="G17780" s="5">
        <v>24.941199999999998</v>
      </c>
      <c r="H17780" s="5">
        <v>-80.864199999999997</v>
      </c>
      <c r="I17780" s="5" t="s">
        <v>47</v>
      </c>
      <c r="J17780" s="5" t="s">
        <v>2728</v>
      </c>
      <c r="K17780">
        <v>20</v>
      </c>
      <c r="N17780">
        <v>10</v>
      </c>
      <c r="O17780">
        <v>0.53349999999999997</v>
      </c>
      <c r="P17780">
        <v>9.4915254240000007</v>
      </c>
      <c r="R17780">
        <v>3.259811204</v>
      </c>
      <c r="S17780">
        <v>8.7920715400000002</v>
      </c>
    </row>
    <row r="17781" spans="1:19">
      <c r="A17781" s="5" t="s">
        <v>2980</v>
      </c>
      <c r="B17781" s="5" t="s">
        <v>717</v>
      </c>
      <c r="C17781" s="5"/>
      <c r="D17781" s="5">
        <v>2018</v>
      </c>
      <c r="E17781" s="5" t="s">
        <v>721</v>
      </c>
      <c r="F17781" s="5" t="s">
        <v>66</v>
      </c>
      <c r="G17781" s="5">
        <v>24.941199999999998</v>
      </c>
      <c r="H17781" s="5">
        <v>-80.864199999999997</v>
      </c>
      <c r="I17781" s="5" t="s">
        <v>47</v>
      </c>
      <c r="J17781" s="5" t="s">
        <v>2728</v>
      </c>
      <c r="K17781">
        <v>30</v>
      </c>
      <c r="N17781">
        <v>10</v>
      </c>
      <c r="O17781">
        <v>0.70633333300000001</v>
      </c>
      <c r="P17781">
        <v>8.3838650149999996</v>
      </c>
      <c r="R17781">
        <v>2.74961375</v>
      </c>
      <c r="S17781">
        <v>9.3612156029999998</v>
      </c>
    </row>
    <row r="17782" spans="1:19">
      <c r="A17782" s="5" t="s">
        <v>2980</v>
      </c>
      <c r="B17782" s="5" t="s">
        <v>717</v>
      </c>
      <c r="C17782" s="5"/>
      <c r="D17782" s="5">
        <v>2018</v>
      </c>
      <c r="E17782" s="5" t="s">
        <v>721</v>
      </c>
      <c r="F17782" s="5" t="s">
        <v>66</v>
      </c>
      <c r="G17782" s="5">
        <v>24.941199999999998</v>
      </c>
      <c r="H17782" s="5">
        <v>-80.864199999999997</v>
      </c>
      <c r="I17782" s="5" t="s">
        <v>47</v>
      </c>
      <c r="J17782" s="5" t="s">
        <v>2728</v>
      </c>
      <c r="K17782">
        <v>40</v>
      </c>
      <c r="N17782">
        <v>10</v>
      </c>
      <c r="O17782">
        <v>0.58783333299999996</v>
      </c>
      <c r="P17782">
        <v>10.002841719999999</v>
      </c>
      <c r="R17782">
        <v>3.47672939</v>
      </c>
      <c r="S17782">
        <v>8.7587280310000004</v>
      </c>
    </row>
    <row r="17783" spans="1:19">
      <c r="A17783" s="5" t="s">
        <v>2980</v>
      </c>
      <c r="B17783" s="5" t="s">
        <v>717</v>
      </c>
      <c r="C17783" s="5"/>
      <c r="D17783" s="5">
        <v>2018</v>
      </c>
      <c r="E17783" s="5" t="s">
        <v>721</v>
      </c>
      <c r="F17783" s="5" t="s">
        <v>66</v>
      </c>
      <c r="G17783" s="5">
        <v>24.941199999999998</v>
      </c>
      <c r="H17783" s="5">
        <v>-80.864199999999997</v>
      </c>
      <c r="I17783" s="5" t="s">
        <v>47</v>
      </c>
      <c r="J17783" s="5" t="s">
        <v>2728</v>
      </c>
      <c r="K17783">
        <v>50</v>
      </c>
      <c r="N17783">
        <v>10</v>
      </c>
      <c r="O17783">
        <v>0.69399999999999995</v>
      </c>
      <c r="P17783">
        <v>8.9138576779999994</v>
      </c>
      <c r="R17783">
        <v>2.9954113609999999</v>
      </c>
      <c r="S17783">
        <v>8.9520078049999992</v>
      </c>
    </row>
    <row r="17784" spans="1:19">
      <c r="A17784" s="5" t="s">
        <v>2980</v>
      </c>
      <c r="B17784" s="5" t="s">
        <v>717</v>
      </c>
      <c r="C17784" s="5"/>
      <c r="D17784" s="5">
        <v>2018</v>
      </c>
      <c r="E17784" s="5" t="s">
        <v>721</v>
      </c>
      <c r="F17784" s="5" t="s">
        <v>66</v>
      </c>
      <c r="G17784" s="5">
        <v>24.941199999999998</v>
      </c>
      <c r="H17784" s="5">
        <v>-80.864199999999997</v>
      </c>
      <c r="I17784" s="5" t="s">
        <v>47</v>
      </c>
      <c r="J17784" s="5" t="s">
        <v>2728</v>
      </c>
      <c r="K17784">
        <v>60</v>
      </c>
      <c r="N17784">
        <v>10</v>
      </c>
      <c r="O17784">
        <v>0.77733333299999996</v>
      </c>
      <c r="P17784">
        <v>7.0278558650000003</v>
      </c>
      <c r="R17784">
        <v>2.3163526820000002</v>
      </c>
      <c r="S17784">
        <v>9.3881236739999991</v>
      </c>
    </row>
    <row r="17785" spans="1:19">
      <c r="A17785" s="5" t="s">
        <v>2980</v>
      </c>
      <c r="B17785" s="5" t="s">
        <v>717</v>
      </c>
      <c r="C17785" s="5"/>
      <c r="D17785" s="5">
        <v>2018</v>
      </c>
      <c r="E17785" s="5" t="s">
        <v>721</v>
      </c>
      <c r="F17785" s="5" t="s">
        <v>66</v>
      </c>
      <c r="G17785" s="5">
        <v>24.941199999999998</v>
      </c>
      <c r="H17785" s="5">
        <v>-80.864199999999997</v>
      </c>
      <c r="I17785" s="5" t="s">
        <v>47</v>
      </c>
      <c r="J17785" s="5" t="s">
        <v>2728</v>
      </c>
      <c r="K17785">
        <v>70</v>
      </c>
      <c r="N17785">
        <v>10</v>
      </c>
      <c r="O17785">
        <v>0.64533333299999995</v>
      </c>
      <c r="P17785">
        <v>8.1710914450000001</v>
      </c>
      <c r="R17785">
        <v>2.8799139930000002</v>
      </c>
      <c r="S17785">
        <v>9.1096213390000003</v>
      </c>
    </row>
    <row r="17786" spans="1:19">
      <c r="A17786" s="5" t="s">
        <v>2980</v>
      </c>
      <c r="B17786" s="5" t="s">
        <v>717</v>
      </c>
      <c r="C17786" s="5"/>
      <c r="D17786" s="5">
        <v>2018</v>
      </c>
      <c r="E17786" s="5" t="s">
        <v>721</v>
      </c>
      <c r="F17786" s="5" t="s">
        <v>66</v>
      </c>
      <c r="G17786" s="5">
        <v>24.941199999999998</v>
      </c>
      <c r="H17786" s="5">
        <v>-80.864199999999997</v>
      </c>
      <c r="I17786" s="5" t="s">
        <v>47</v>
      </c>
      <c r="J17786" s="5" t="s">
        <v>2728</v>
      </c>
      <c r="K17786">
        <v>80</v>
      </c>
      <c r="N17786">
        <v>10</v>
      </c>
      <c r="O17786">
        <v>0.79116666700000005</v>
      </c>
      <c r="P17786">
        <v>7.5294117649999999</v>
      </c>
      <c r="R17786">
        <v>2.410339198</v>
      </c>
      <c r="S17786">
        <v>9.3300029420000001</v>
      </c>
    </row>
    <row r="17787" spans="1:19">
      <c r="A17787" s="5" t="s">
        <v>2980</v>
      </c>
      <c r="B17787" s="5" t="s">
        <v>717</v>
      </c>
      <c r="C17787" s="5"/>
      <c r="D17787" s="5">
        <v>2018</v>
      </c>
      <c r="E17787" s="5" t="s">
        <v>721</v>
      </c>
      <c r="F17787" s="5" t="s">
        <v>66</v>
      </c>
      <c r="G17787" s="5">
        <v>24.941199999999998</v>
      </c>
      <c r="H17787" s="5">
        <v>-80.864199999999997</v>
      </c>
      <c r="I17787" s="5" t="s">
        <v>47</v>
      </c>
      <c r="J17787" s="5" t="s">
        <v>2728</v>
      </c>
      <c r="K17787">
        <v>90</v>
      </c>
      <c r="N17787">
        <v>10</v>
      </c>
      <c r="O17787">
        <v>0.83683333299999996</v>
      </c>
      <c r="P17787">
        <v>6.3271993950000001</v>
      </c>
      <c r="R17787">
        <v>1.9767083569999999</v>
      </c>
      <c r="S17787">
        <v>9.7542095740000008</v>
      </c>
    </row>
    <row r="17788" spans="1:19">
      <c r="A17788" s="5" t="s">
        <v>2980</v>
      </c>
      <c r="B17788" s="5" t="s">
        <v>717</v>
      </c>
      <c r="C17788" s="5"/>
      <c r="D17788" s="5">
        <v>2018</v>
      </c>
      <c r="E17788" s="5" t="s">
        <v>721</v>
      </c>
      <c r="F17788" s="5" t="s">
        <v>66</v>
      </c>
      <c r="G17788" s="5">
        <v>24.941199999999998</v>
      </c>
      <c r="H17788" s="5">
        <v>-80.864199999999997</v>
      </c>
      <c r="I17788" s="5" t="s">
        <v>47</v>
      </c>
      <c r="J17788" s="5" t="s">
        <v>2728</v>
      </c>
      <c r="K17788">
        <v>100</v>
      </c>
      <c r="N17788">
        <v>2</v>
      </c>
      <c r="O17788">
        <v>0.95016666699999996</v>
      </c>
      <c r="P17788">
        <v>8.0136402390000008</v>
      </c>
      <c r="R17788">
        <v>2.5267541640000002</v>
      </c>
      <c r="S17788">
        <v>9.2866899739999997</v>
      </c>
    </row>
    <row r="17789" spans="1:19">
      <c r="A17789" s="5" t="s">
        <v>2980</v>
      </c>
      <c r="B17789" s="5" t="s">
        <v>717</v>
      </c>
      <c r="C17789" s="5"/>
      <c r="D17789" s="5">
        <v>2018</v>
      </c>
      <c r="E17789" s="5" t="s">
        <v>721</v>
      </c>
      <c r="F17789" s="5" t="s">
        <v>66</v>
      </c>
      <c r="G17789" s="5">
        <v>24.941199999999998</v>
      </c>
      <c r="H17789" s="5">
        <v>-80.864199999999997</v>
      </c>
      <c r="I17789" s="5" t="s">
        <v>47</v>
      </c>
      <c r="J17789" s="5" t="s">
        <v>2727</v>
      </c>
      <c r="K17789">
        <v>0</v>
      </c>
      <c r="N17789">
        <v>10</v>
      </c>
      <c r="O17789">
        <v>0.52449999999999997</v>
      </c>
      <c r="P17789">
        <v>10.43723554</v>
      </c>
      <c r="R17789">
        <v>3.9621065020000001</v>
      </c>
      <c r="S17789">
        <v>8.5354191900000007</v>
      </c>
    </row>
    <row r="17790" spans="1:19">
      <c r="A17790" s="5" t="s">
        <v>2980</v>
      </c>
      <c r="B17790" s="5" t="s">
        <v>717</v>
      </c>
      <c r="C17790" s="5"/>
      <c r="D17790" s="5">
        <v>2018</v>
      </c>
      <c r="E17790" s="5" t="s">
        <v>721</v>
      </c>
      <c r="F17790" s="5" t="s">
        <v>66</v>
      </c>
      <c r="G17790" s="5">
        <v>24.941199999999998</v>
      </c>
      <c r="H17790" s="5">
        <v>-80.864199999999997</v>
      </c>
      <c r="I17790" s="5" t="s">
        <v>47</v>
      </c>
      <c r="J17790" s="5" t="s">
        <v>2727</v>
      </c>
      <c r="K17790">
        <v>10</v>
      </c>
      <c r="N17790">
        <v>10</v>
      </c>
      <c r="O17790">
        <v>0.59966666700000004</v>
      </c>
      <c r="P17790">
        <v>10.117647059999999</v>
      </c>
      <c r="R17790">
        <v>3.6574558490000002</v>
      </c>
      <c r="S17790">
        <v>8.8422489879999997</v>
      </c>
    </row>
    <row r="17791" spans="1:19">
      <c r="A17791" s="5" t="s">
        <v>2980</v>
      </c>
      <c r="B17791" s="5" t="s">
        <v>717</v>
      </c>
      <c r="C17791" s="5"/>
      <c r="D17791" s="5">
        <v>2018</v>
      </c>
      <c r="E17791" s="5" t="s">
        <v>721</v>
      </c>
      <c r="F17791" s="5" t="s">
        <v>66</v>
      </c>
      <c r="G17791" s="5">
        <v>24.941199999999998</v>
      </c>
      <c r="H17791" s="5">
        <v>-80.864199999999997</v>
      </c>
      <c r="I17791" s="5" t="s">
        <v>47</v>
      </c>
      <c r="J17791" s="5" t="s">
        <v>2727</v>
      </c>
      <c r="K17791">
        <v>20</v>
      </c>
      <c r="N17791">
        <v>10</v>
      </c>
      <c r="O17791">
        <v>0.76666666699999997</v>
      </c>
      <c r="P17791">
        <v>7.3009580439999997</v>
      </c>
      <c r="R17791">
        <v>2.842970717</v>
      </c>
      <c r="S17791">
        <v>9.2013441440000001</v>
      </c>
    </row>
    <row r="17792" spans="1:19">
      <c r="A17792" s="5" t="s">
        <v>2980</v>
      </c>
      <c r="B17792" s="5" t="s">
        <v>717</v>
      </c>
      <c r="C17792" s="5"/>
      <c r="D17792" s="5">
        <v>2018</v>
      </c>
      <c r="E17792" s="5" t="s">
        <v>721</v>
      </c>
      <c r="F17792" s="5" t="s">
        <v>66</v>
      </c>
      <c r="G17792" s="5">
        <v>24.941199999999998</v>
      </c>
      <c r="H17792" s="5">
        <v>-80.864199999999997</v>
      </c>
      <c r="I17792" s="5" t="s">
        <v>47</v>
      </c>
      <c r="J17792" s="5" t="s">
        <v>2727</v>
      </c>
      <c r="K17792">
        <v>30</v>
      </c>
      <c r="N17792">
        <v>10</v>
      </c>
      <c r="O17792">
        <v>0.46050000000000002</v>
      </c>
      <c r="P17792">
        <v>9.7244732579999997</v>
      </c>
      <c r="R17792">
        <v>3.8431375490000002</v>
      </c>
      <c r="S17792">
        <v>8.8481575980000002</v>
      </c>
    </row>
    <row r="17793" spans="1:19">
      <c r="A17793" s="5" t="s">
        <v>2980</v>
      </c>
      <c r="B17793" s="5" t="s">
        <v>717</v>
      </c>
      <c r="C17793" s="5"/>
      <c r="D17793" s="5">
        <v>2018</v>
      </c>
      <c r="E17793" s="5" t="s">
        <v>721</v>
      </c>
      <c r="F17793" s="5" t="s">
        <v>66</v>
      </c>
      <c r="G17793" s="5">
        <v>24.941199999999998</v>
      </c>
      <c r="H17793" s="5">
        <v>-80.864199999999997</v>
      </c>
      <c r="I17793" s="5" t="s">
        <v>47</v>
      </c>
      <c r="J17793" s="5" t="s">
        <v>2727</v>
      </c>
      <c r="K17793">
        <v>40</v>
      </c>
      <c r="N17793">
        <v>10</v>
      </c>
      <c r="O17793">
        <v>0.743166667</v>
      </c>
      <c r="P17793">
        <v>7.3374696520000002</v>
      </c>
      <c r="R17793">
        <v>2.8566875120000002</v>
      </c>
      <c r="S17793">
        <v>9.4434452390000008</v>
      </c>
    </row>
    <row r="17794" spans="1:19">
      <c r="A17794" s="5" t="s">
        <v>2980</v>
      </c>
      <c r="B17794" s="5" t="s">
        <v>717</v>
      </c>
      <c r="C17794" s="5"/>
      <c r="D17794" s="5">
        <v>2018</v>
      </c>
      <c r="E17794" s="5" t="s">
        <v>721</v>
      </c>
      <c r="F17794" s="5" t="s">
        <v>66</v>
      </c>
      <c r="G17794" s="5">
        <v>24.941199999999998</v>
      </c>
      <c r="H17794" s="5">
        <v>-80.864199999999997</v>
      </c>
      <c r="I17794" s="5" t="s">
        <v>47</v>
      </c>
      <c r="J17794" s="5" t="s">
        <v>2727</v>
      </c>
      <c r="K17794">
        <v>50</v>
      </c>
      <c r="N17794">
        <v>10</v>
      </c>
      <c r="O17794">
        <v>0.59083333299999996</v>
      </c>
      <c r="P17794">
        <v>12.29211858</v>
      </c>
      <c r="R17794">
        <v>4.8456126309999998</v>
      </c>
      <c r="S17794">
        <v>8.1389473809999995</v>
      </c>
    </row>
    <row r="17795" spans="1:19">
      <c r="A17795" s="5" t="s">
        <v>2980</v>
      </c>
      <c r="B17795" s="5" t="s">
        <v>717</v>
      </c>
      <c r="C17795" s="5"/>
      <c r="D17795" s="5">
        <v>2018</v>
      </c>
      <c r="E17795" s="5" t="s">
        <v>721</v>
      </c>
      <c r="F17795" s="5" t="s">
        <v>66</v>
      </c>
      <c r="G17795" s="5">
        <v>24.941199999999998</v>
      </c>
      <c r="H17795" s="5">
        <v>-80.864199999999997</v>
      </c>
      <c r="I17795" s="5" t="s">
        <v>47</v>
      </c>
      <c r="J17795" s="5" t="s">
        <v>2727</v>
      </c>
      <c r="K17795">
        <v>60</v>
      </c>
      <c r="N17795">
        <v>10</v>
      </c>
      <c r="O17795">
        <v>0.62866666699999996</v>
      </c>
      <c r="P17795">
        <v>9.1913074459999997</v>
      </c>
      <c r="R17795">
        <v>3.3657702309999999</v>
      </c>
      <c r="S17795">
        <v>8.7644115580000008</v>
      </c>
    </row>
    <row r="17796" spans="1:19">
      <c r="A17796" s="5" t="s">
        <v>2980</v>
      </c>
      <c r="B17796" s="5" t="s">
        <v>717</v>
      </c>
      <c r="C17796" s="5"/>
      <c r="D17796" s="5">
        <v>2018</v>
      </c>
      <c r="E17796" s="5" t="s">
        <v>721</v>
      </c>
      <c r="F17796" s="5" t="s">
        <v>66</v>
      </c>
      <c r="G17796" s="5">
        <v>24.941199999999998</v>
      </c>
      <c r="H17796" s="5">
        <v>-80.864199999999997</v>
      </c>
      <c r="I17796" s="5" t="s">
        <v>47</v>
      </c>
      <c r="J17796" s="5" t="s">
        <v>2727</v>
      </c>
      <c r="K17796">
        <v>70</v>
      </c>
      <c r="N17796">
        <v>10</v>
      </c>
      <c r="O17796">
        <v>0.78716666700000004</v>
      </c>
      <c r="P17796">
        <v>7.7103718199999998</v>
      </c>
      <c r="R17796">
        <v>2.9055938189999999</v>
      </c>
      <c r="S17796">
        <v>9.1881809759999999</v>
      </c>
    </row>
    <row r="17797" spans="1:19">
      <c r="A17797" s="5" t="s">
        <v>2980</v>
      </c>
      <c r="B17797" s="5" t="s">
        <v>717</v>
      </c>
      <c r="C17797" s="5"/>
      <c r="D17797" s="5">
        <v>2018</v>
      </c>
      <c r="E17797" s="5" t="s">
        <v>721</v>
      </c>
      <c r="F17797" s="5" t="s">
        <v>66</v>
      </c>
      <c r="G17797" s="5">
        <v>24.941199999999998</v>
      </c>
      <c r="H17797" s="5">
        <v>-80.864199999999997</v>
      </c>
      <c r="I17797" s="5" t="s">
        <v>47</v>
      </c>
      <c r="J17797" s="5" t="s">
        <v>2727</v>
      </c>
      <c r="K17797">
        <v>80</v>
      </c>
      <c r="N17797">
        <v>10</v>
      </c>
      <c r="O17797">
        <v>0.83266666700000003</v>
      </c>
      <c r="P17797">
        <v>7.7284218129999998</v>
      </c>
      <c r="R17797">
        <v>2.6112471890000002</v>
      </c>
      <c r="S17797">
        <v>9.0712684330000002</v>
      </c>
    </row>
    <row r="17798" spans="1:19">
      <c r="A17798" s="5" t="s">
        <v>2980</v>
      </c>
      <c r="B17798" s="5" t="s">
        <v>717</v>
      </c>
      <c r="C17798" s="5"/>
      <c r="D17798" s="5">
        <v>2018</v>
      </c>
      <c r="E17798" s="5" t="s">
        <v>721</v>
      </c>
      <c r="F17798" s="5" t="s">
        <v>66</v>
      </c>
      <c r="G17798" s="5">
        <v>24.941199999999998</v>
      </c>
      <c r="H17798" s="5">
        <v>-80.864199999999997</v>
      </c>
      <c r="I17798" s="5" t="s">
        <v>47</v>
      </c>
      <c r="J17798" s="5" t="s">
        <v>2727</v>
      </c>
      <c r="K17798">
        <v>90</v>
      </c>
      <c r="N17798">
        <v>10</v>
      </c>
      <c r="O17798">
        <v>0.78400000000000003</v>
      </c>
      <c r="P17798">
        <v>5.2208835340000004</v>
      </c>
      <c r="R17798">
        <v>1.949809766</v>
      </c>
      <c r="S17798">
        <v>9.7324350119999998</v>
      </c>
    </row>
    <row r="17799" spans="1:19">
      <c r="A17799" s="5" t="s">
        <v>2980</v>
      </c>
      <c r="B17799" s="5" t="s">
        <v>717</v>
      </c>
      <c r="C17799" s="5"/>
      <c r="D17799" s="5">
        <v>2018</v>
      </c>
      <c r="E17799" s="5" t="s">
        <v>721</v>
      </c>
      <c r="F17799" s="5" t="s">
        <v>66</v>
      </c>
      <c r="G17799" s="5">
        <v>24.941199999999998</v>
      </c>
      <c r="H17799" s="5">
        <v>-80.864199999999997</v>
      </c>
      <c r="I17799" s="5" t="s">
        <v>47</v>
      </c>
      <c r="J17799" s="5" t="s">
        <v>2727</v>
      </c>
      <c r="K17799">
        <v>100</v>
      </c>
      <c r="N17799">
        <v>2</v>
      </c>
      <c r="O17799">
        <v>0.9375</v>
      </c>
      <c r="P17799">
        <v>7.2311333160000002</v>
      </c>
      <c r="R17799">
        <v>2.5416670309999998</v>
      </c>
      <c r="S17799">
        <v>9.2257409760000009</v>
      </c>
    </row>
    <row r="17800" spans="1:19">
      <c r="A17800" s="5" t="s">
        <v>2980</v>
      </c>
      <c r="B17800" s="5" t="s">
        <v>717</v>
      </c>
      <c r="C17800" s="5"/>
      <c r="D17800" s="5">
        <v>2018</v>
      </c>
      <c r="E17800" s="5" t="s">
        <v>716</v>
      </c>
      <c r="F17800" s="5" t="s">
        <v>66</v>
      </c>
      <c r="G17800" s="5">
        <v>25.2148</v>
      </c>
      <c r="H17800" s="5">
        <v>-80.540400000000005</v>
      </c>
      <c r="I17800" s="5" t="s">
        <v>226</v>
      </c>
      <c r="J17800" s="5" t="s">
        <v>2728</v>
      </c>
      <c r="K17800">
        <v>0</v>
      </c>
      <c r="N17800">
        <v>10</v>
      </c>
      <c r="O17800">
        <v>0.67700000000000005</v>
      </c>
      <c r="P17800">
        <v>5.4430070779999999</v>
      </c>
      <c r="R17800">
        <v>1.421492067</v>
      </c>
      <c r="S17800">
        <v>10.718507929999999</v>
      </c>
    </row>
    <row r="17801" spans="1:19">
      <c r="A17801" s="5" t="s">
        <v>2980</v>
      </c>
      <c r="B17801" s="5" t="s">
        <v>717</v>
      </c>
      <c r="C17801" s="5"/>
      <c r="D17801" s="5">
        <v>2018</v>
      </c>
      <c r="E17801" s="5" t="s">
        <v>716</v>
      </c>
      <c r="F17801" s="5" t="s">
        <v>66</v>
      </c>
      <c r="G17801" s="5">
        <v>25.2148</v>
      </c>
      <c r="H17801" s="5">
        <v>-80.540400000000005</v>
      </c>
      <c r="I17801" s="5" t="s">
        <v>226</v>
      </c>
      <c r="J17801" s="5" t="s">
        <v>2728</v>
      </c>
      <c r="K17801">
        <v>10</v>
      </c>
      <c r="N17801">
        <v>10</v>
      </c>
      <c r="O17801">
        <v>0.85444444399999997</v>
      </c>
      <c r="P17801">
        <v>3.967391304</v>
      </c>
      <c r="R17801">
        <v>1.2723092389999999</v>
      </c>
      <c r="S17801">
        <v>10.63369076</v>
      </c>
    </row>
    <row r="17802" spans="1:19">
      <c r="A17802" s="5" t="s">
        <v>2980</v>
      </c>
      <c r="B17802" s="5" t="s">
        <v>717</v>
      </c>
      <c r="C17802" s="5"/>
      <c r="D17802" s="5">
        <v>2018</v>
      </c>
      <c r="E17802" s="5" t="s">
        <v>716</v>
      </c>
      <c r="F17802" s="5" t="s">
        <v>66</v>
      </c>
      <c r="G17802" s="5">
        <v>25.2148</v>
      </c>
      <c r="H17802" s="5">
        <v>-80.540400000000005</v>
      </c>
      <c r="I17802" s="5" t="s">
        <v>226</v>
      </c>
      <c r="J17802" s="5" t="s">
        <v>2728</v>
      </c>
      <c r="K17802">
        <v>20</v>
      </c>
      <c r="N17802">
        <v>10</v>
      </c>
      <c r="O17802">
        <v>0.432</v>
      </c>
      <c r="P17802">
        <v>4.1801443149999997</v>
      </c>
      <c r="R17802">
        <v>1.4397580240000001</v>
      </c>
      <c r="S17802">
        <v>10.573241980000001</v>
      </c>
    </row>
    <row r="17803" spans="1:19">
      <c r="A17803" s="5" t="s">
        <v>2980</v>
      </c>
      <c r="B17803" s="5" t="s">
        <v>717</v>
      </c>
      <c r="C17803" s="5"/>
      <c r="D17803" s="5">
        <v>2018</v>
      </c>
      <c r="E17803" s="5" t="s">
        <v>716</v>
      </c>
      <c r="F17803" s="5" t="s">
        <v>66</v>
      </c>
      <c r="G17803" s="5">
        <v>25.2148</v>
      </c>
      <c r="H17803" s="5">
        <v>-80.540400000000005</v>
      </c>
      <c r="I17803" s="5" t="s">
        <v>226</v>
      </c>
      <c r="J17803" s="5" t="s">
        <v>2728</v>
      </c>
      <c r="K17803">
        <v>30</v>
      </c>
      <c r="N17803">
        <v>10</v>
      </c>
      <c r="O17803">
        <v>0.63400000000000001</v>
      </c>
      <c r="P17803">
        <v>4.948939513</v>
      </c>
      <c r="R17803">
        <v>1.8920875880000001</v>
      </c>
      <c r="S17803">
        <v>10.07541241</v>
      </c>
    </row>
    <row r="17804" spans="1:19">
      <c r="A17804" s="5" t="s">
        <v>2980</v>
      </c>
      <c r="B17804" s="5" t="s">
        <v>717</v>
      </c>
      <c r="C17804" s="5"/>
      <c r="D17804" s="5">
        <v>2018</v>
      </c>
      <c r="E17804" s="5" t="s">
        <v>716</v>
      </c>
      <c r="F17804" s="5" t="s">
        <v>66</v>
      </c>
      <c r="G17804" s="5">
        <v>25.2148</v>
      </c>
      <c r="H17804" s="5">
        <v>-80.540400000000005</v>
      </c>
      <c r="I17804" s="5" t="s">
        <v>226</v>
      </c>
      <c r="J17804" s="5" t="s">
        <v>2728</v>
      </c>
      <c r="K17804">
        <v>40</v>
      </c>
      <c r="N17804">
        <v>10</v>
      </c>
      <c r="O17804">
        <v>0.76333333299999995</v>
      </c>
      <c r="P17804">
        <v>4.6795298289999998</v>
      </c>
      <c r="R17804">
        <v>2.3995728540000001</v>
      </c>
      <c r="S17804">
        <v>10.24742715</v>
      </c>
    </row>
    <row r="17805" spans="1:19">
      <c r="A17805" s="5" t="s">
        <v>2980</v>
      </c>
      <c r="B17805" s="5" t="s">
        <v>717</v>
      </c>
      <c r="C17805" s="5"/>
      <c r="D17805" s="5">
        <v>2018</v>
      </c>
      <c r="E17805" s="5" t="s">
        <v>716</v>
      </c>
      <c r="F17805" s="5" t="s">
        <v>66</v>
      </c>
      <c r="G17805" s="5">
        <v>25.2148</v>
      </c>
      <c r="H17805" s="5">
        <v>-80.540400000000005</v>
      </c>
      <c r="I17805" s="5" t="s">
        <v>226</v>
      </c>
      <c r="J17805" s="5" t="s">
        <v>2728</v>
      </c>
      <c r="K17805">
        <v>50</v>
      </c>
      <c r="N17805">
        <v>10</v>
      </c>
      <c r="O17805">
        <v>0.85950000000000004</v>
      </c>
      <c r="P17805">
        <v>4.2547351080000002</v>
      </c>
      <c r="R17805">
        <v>1.8408425749999999</v>
      </c>
      <c r="S17805">
        <v>10.111657429999999</v>
      </c>
    </row>
    <row r="17806" spans="1:19">
      <c r="A17806" s="5" t="s">
        <v>2980</v>
      </c>
      <c r="B17806" s="5" t="s">
        <v>717</v>
      </c>
      <c r="C17806" s="5"/>
      <c r="D17806" s="5">
        <v>2018</v>
      </c>
      <c r="E17806" s="5" t="s">
        <v>716</v>
      </c>
      <c r="F17806" s="5" t="s">
        <v>66</v>
      </c>
      <c r="G17806" s="5">
        <v>25.2148</v>
      </c>
      <c r="H17806" s="5">
        <v>-80.540400000000005</v>
      </c>
      <c r="I17806" s="5" t="s">
        <v>226</v>
      </c>
      <c r="J17806" s="5" t="s">
        <v>2728</v>
      </c>
      <c r="K17806">
        <v>60</v>
      </c>
      <c r="N17806">
        <v>10</v>
      </c>
      <c r="O17806">
        <v>0.92</v>
      </c>
      <c r="P17806">
        <v>3.6662925550000001</v>
      </c>
      <c r="R17806">
        <v>1.533432286</v>
      </c>
      <c r="S17806">
        <v>10.140567709999999</v>
      </c>
    </row>
    <row r="17807" spans="1:19">
      <c r="A17807" s="5" t="s">
        <v>2980</v>
      </c>
      <c r="B17807" s="5" t="s">
        <v>717</v>
      </c>
      <c r="C17807" s="5"/>
      <c r="D17807" s="5">
        <v>2018</v>
      </c>
      <c r="E17807" s="5" t="s">
        <v>716</v>
      </c>
      <c r="F17807" s="5" t="s">
        <v>66</v>
      </c>
      <c r="G17807" s="5">
        <v>25.2148</v>
      </c>
      <c r="H17807" s="5">
        <v>-80.540400000000005</v>
      </c>
      <c r="I17807" s="5" t="s">
        <v>226</v>
      </c>
      <c r="J17807" s="5" t="s">
        <v>2728</v>
      </c>
      <c r="K17807">
        <v>70</v>
      </c>
      <c r="N17807">
        <v>10</v>
      </c>
      <c r="O17807">
        <v>0.77400000000000002</v>
      </c>
      <c r="P17807">
        <v>3.6075586940000002</v>
      </c>
      <c r="R17807">
        <v>1.515883184</v>
      </c>
      <c r="S17807">
        <v>10.217116819999999</v>
      </c>
    </row>
    <row r="17808" spans="1:19">
      <c r="A17808" s="5" t="s">
        <v>2980</v>
      </c>
      <c r="B17808" s="5" t="s">
        <v>717</v>
      </c>
      <c r="C17808" s="5"/>
      <c r="D17808" s="5">
        <v>2018</v>
      </c>
      <c r="E17808" s="5" t="s">
        <v>716</v>
      </c>
      <c r="F17808" s="5" t="s">
        <v>66</v>
      </c>
      <c r="G17808" s="5">
        <v>25.2148</v>
      </c>
      <c r="H17808" s="5">
        <v>-80.540400000000005</v>
      </c>
      <c r="I17808" s="5" t="s">
        <v>226</v>
      </c>
      <c r="J17808" s="5" t="s">
        <v>2728</v>
      </c>
      <c r="K17808">
        <v>80</v>
      </c>
      <c r="N17808">
        <v>10</v>
      </c>
      <c r="O17808">
        <v>0.91833333299999997</v>
      </c>
      <c r="P17808">
        <v>3.3351658419999999</v>
      </c>
      <c r="R17808">
        <v>1.3341454100000001</v>
      </c>
      <c r="S17808">
        <v>10.30785459</v>
      </c>
    </row>
    <row r="17809" spans="1:30">
      <c r="A17809" s="5" t="s">
        <v>2980</v>
      </c>
      <c r="B17809" s="5" t="s">
        <v>717</v>
      </c>
      <c r="C17809" s="5"/>
      <c r="D17809" s="5">
        <v>2018</v>
      </c>
      <c r="E17809" s="5" t="s">
        <v>716</v>
      </c>
      <c r="F17809" s="5" t="s">
        <v>66</v>
      </c>
      <c r="G17809" s="5">
        <v>25.2148</v>
      </c>
      <c r="H17809" s="5">
        <v>-80.540400000000005</v>
      </c>
      <c r="I17809" s="5" t="s">
        <v>226</v>
      </c>
      <c r="J17809" s="5" t="s">
        <v>2728</v>
      </c>
      <c r="K17809">
        <v>90</v>
      </c>
      <c r="N17809">
        <v>2</v>
      </c>
      <c r="O17809">
        <v>0.97816666699999999</v>
      </c>
      <c r="P17809">
        <v>2.9541446210000002</v>
      </c>
      <c r="R17809">
        <v>1.1338401680000001</v>
      </c>
      <c r="S17809">
        <v>10.359159829999999</v>
      </c>
    </row>
    <row r="17810" spans="1:30">
      <c r="A17810" s="5" t="s">
        <v>2980</v>
      </c>
      <c r="B17810" s="5" t="s">
        <v>717</v>
      </c>
      <c r="C17810" s="5"/>
      <c r="D17810" s="5">
        <v>2018</v>
      </c>
      <c r="E17810" s="5" t="s">
        <v>716</v>
      </c>
      <c r="F17810" s="5" t="s">
        <v>66</v>
      </c>
      <c r="G17810" s="5">
        <v>25.2148</v>
      </c>
      <c r="H17810" s="5">
        <v>-80.540400000000005</v>
      </c>
      <c r="I17810" s="5" t="s">
        <v>226</v>
      </c>
      <c r="J17810" s="5" t="s">
        <v>2727</v>
      </c>
      <c r="K17810">
        <v>0</v>
      </c>
      <c r="N17810">
        <v>10</v>
      </c>
      <c r="O17810">
        <v>0.86460000000000004</v>
      </c>
      <c r="P17810">
        <v>5.887016848</v>
      </c>
      <c r="R17810">
        <v>2.4351865209999999</v>
      </c>
      <c r="S17810">
        <v>9.698813479</v>
      </c>
    </row>
    <row r="17811" spans="1:30">
      <c r="A17811" s="5" t="s">
        <v>2980</v>
      </c>
      <c r="B17811" s="5" t="s">
        <v>717</v>
      </c>
      <c r="C17811" s="5"/>
      <c r="D17811" s="5">
        <v>2018</v>
      </c>
      <c r="E17811" s="5" t="s">
        <v>716</v>
      </c>
      <c r="F17811" s="5" t="s">
        <v>66</v>
      </c>
      <c r="G17811" s="5">
        <v>25.2148</v>
      </c>
      <c r="H17811" s="5">
        <v>-80.540400000000005</v>
      </c>
      <c r="I17811" s="5" t="s">
        <v>226</v>
      </c>
      <c r="J17811" s="5" t="s">
        <v>2727</v>
      </c>
      <c r="K17811">
        <v>10</v>
      </c>
      <c r="N17811">
        <v>10</v>
      </c>
      <c r="O17811">
        <v>0.69499999999999995</v>
      </c>
      <c r="P17811">
        <v>4.396340103</v>
      </c>
      <c r="R17811">
        <v>1.8467761659999999</v>
      </c>
      <c r="S17811">
        <v>10.183223829999999</v>
      </c>
    </row>
    <row r="17812" spans="1:30">
      <c r="A17812" s="5" t="s">
        <v>2980</v>
      </c>
      <c r="B17812" s="5" t="s">
        <v>717</v>
      </c>
      <c r="C17812" s="5"/>
      <c r="D17812" s="5">
        <v>2018</v>
      </c>
      <c r="E17812" s="5" t="s">
        <v>716</v>
      </c>
      <c r="F17812" s="5" t="s">
        <v>66</v>
      </c>
      <c r="G17812" s="5">
        <v>25.2148</v>
      </c>
      <c r="H17812" s="5">
        <v>-80.540400000000005</v>
      </c>
      <c r="I17812" s="5" t="s">
        <v>226</v>
      </c>
      <c r="J17812" s="5" t="s">
        <v>2727</v>
      </c>
      <c r="K17812">
        <v>20</v>
      </c>
      <c r="N17812">
        <v>10</v>
      </c>
      <c r="O17812">
        <v>0.65585714299999998</v>
      </c>
      <c r="P17812">
        <v>3.2360589430000002</v>
      </c>
      <c r="R17812">
        <v>1.096118752</v>
      </c>
      <c r="S17812">
        <v>10.558881250000001</v>
      </c>
    </row>
    <row r="17813" spans="1:30">
      <c r="A17813" s="5" t="s">
        <v>2980</v>
      </c>
      <c r="B17813" s="5" t="s">
        <v>717</v>
      </c>
      <c r="C17813" s="5"/>
      <c r="D17813" s="5">
        <v>2018</v>
      </c>
      <c r="E17813" s="5" t="s">
        <v>716</v>
      </c>
      <c r="F17813" s="5" t="s">
        <v>66</v>
      </c>
      <c r="G17813" s="5">
        <v>25.2148</v>
      </c>
      <c r="H17813" s="5">
        <v>-80.540400000000005</v>
      </c>
      <c r="I17813" s="5" t="s">
        <v>226</v>
      </c>
      <c r="J17813" s="5" t="s">
        <v>2727</v>
      </c>
      <c r="K17813">
        <v>30</v>
      </c>
      <c r="N17813">
        <v>10</v>
      </c>
      <c r="O17813">
        <v>0.75049999999999994</v>
      </c>
      <c r="P17813">
        <v>3.8908659550000002</v>
      </c>
      <c r="R17813">
        <v>1.693336062</v>
      </c>
      <c r="S17813">
        <v>10.39516394</v>
      </c>
    </row>
    <row r="17814" spans="1:30">
      <c r="A17814" s="5" t="s">
        <v>2980</v>
      </c>
      <c r="B17814" s="5" t="s">
        <v>717</v>
      </c>
      <c r="C17814" s="5"/>
      <c r="D17814" s="5">
        <v>2018</v>
      </c>
      <c r="E17814" s="5" t="s">
        <v>716</v>
      </c>
      <c r="F17814" s="5" t="s">
        <v>66</v>
      </c>
      <c r="G17814" s="5">
        <v>25.2148</v>
      </c>
      <c r="H17814" s="5">
        <v>-80.540400000000005</v>
      </c>
      <c r="I17814" s="5" t="s">
        <v>226</v>
      </c>
      <c r="J17814" s="5" t="s">
        <v>2727</v>
      </c>
      <c r="K17814">
        <v>40</v>
      </c>
      <c r="N17814">
        <v>10</v>
      </c>
      <c r="O17814">
        <v>0.74166666699999995</v>
      </c>
      <c r="P17814">
        <v>4.8721804510000002</v>
      </c>
      <c r="R17814">
        <v>2.017690827</v>
      </c>
      <c r="S17814">
        <v>9.756309173</v>
      </c>
    </row>
    <row r="17815" spans="1:30">
      <c r="A17815" s="5" t="s">
        <v>2980</v>
      </c>
      <c r="B17815" s="5" t="s">
        <v>717</v>
      </c>
      <c r="C17815" s="5"/>
      <c r="D17815" s="5">
        <v>2018</v>
      </c>
      <c r="E17815" s="5" t="s">
        <v>716</v>
      </c>
      <c r="F17815" s="5" t="s">
        <v>66</v>
      </c>
      <c r="G17815" s="5">
        <v>25.2148</v>
      </c>
      <c r="H17815" s="5">
        <v>-80.540400000000005</v>
      </c>
      <c r="I17815" s="5" t="s">
        <v>226</v>
      </c>
      <c r="J17815" s="5" t="s">
        <v>2727</v>
      </c>
      <c r="K17815">
        <v>50</v>
      </c>
      <c r="N17815">
        <v>10</v>
      </c>
      <c r="O17815">
        <v>0.75216666700000001</v>
      </c>
      <c r="P17815">
        <v>3.9720279719999998</v>
      </c>
      <c r="R17815">
        <v>1.7286760839999999</v>
      </c>
      <c r="S17815">
        <v>9.8318239159999994</v>
      </c>
    </row>
    <row r="17816" spans="1:30">
      <c r="A17816" s="5" t="s">
        <v>2980</v>
      </c>
      <c r="B17816" s="5" t="s">
        <v>717</v>
      </c>
      <c r="C17816" s="5"/>
      <c r="D17816" s="5">
        <v>2018</v>
      </c>
      <c r="E17816" s="5" t="s">
        <v>716</v>
      </c>
      <c r="F17816" s="5" t="s">
        <v>66</v>
      </c>
      <c r="G17816" s="5">
        <v>25.2148</v>
      </c>
      <c r="H17816" s="5">
        <v>-80.540400000000005</v>
      </c>
      <c r="I17816" s="5" t="s">
        <v>226</v>
      </c>
      <c r="J17816" s="5" t="s">
        <v>2727</v>
      </c>
      <c r="K17816">
        <v>60</v>
      </c>
      <c r="N17816">
        <v>10</v>
      </c>
      <c r="O17816">
        <v>0.805666667</v>
      </c>
      <c r="P17816">
        <v>4.2735042740000004</v>
      </c>
      <c r="R17816">
        <v>1.600944444</v>
      </c>
      <c r="S17816">
        <v>10.067555560000001</v>
      </c>
    </row>
    <row r="17817" spans="1:30">
      <c r="A17817" s="5" t="s">
        <v>2980</v>
      </c>
      <c r="B17817" s="5" t="s">
        <v>717</v>
      </c>
      <c r="C17817" s="5"/>
      <c r="D17817" s="5">
        <v>2018</v>
      </c>
      <c r="E17817" s="5" t="s">
        <v>716</v>
      </c>
      <c r="F17817" s="5" t="s">
        <v>66</v>
      </c>
      <c r="G17817" s="5">
        <v>25.2148</v>
      </c>
      <c r="H17817" s="5">
        <v>-80.540400000000005</v>
      </c>
      <c r="I17817" s="5" t="s">
        <v>226</v>
      </c>
      <c r="J17817" s="5" t="s">
        <v>2727</v>
      </c>
      <c r="K17817">
        <v>70</v>
      </c>
      <c r="N17817">
        <v>10</v>
      </c>
      <c r="O17817">
        <v>0.94566666700000002</v>
      </c>
      <c r="P17817">
        <v>4.0389972140000001</v>
      </c>
      <c r="R17817">
        <v>1.5555501389999999</v>
      </c>
      <c r="S17817">
        <v>10.01544986</v>
      </c>
    </row>
    <row r="17818" spans="1:30">
      <c r="A17818" s="5" t="s">
        <v>2980</v>
      </c>
      <c r="B17818" s="5" t="s">
        <v>717</v>
      </c>
      <c r="C17818" s="5"/>
      <c r="D17818" s="5">
        <v>2018</v>
      </c>
      <c r="E17818" s="5" t="s">
        <v>716</v>
      </c>
      <c r="F17818" s="5" t="s">
        <v>66</v>
      </c>
      <c r="G17818" s="5">
        <v>25.2148</v>
      </c>
      <c r="H17818" s="5">
        <v>-80.540400000000005</v>
      </c>
      <c r="I17818" s="5" t="s">
        <v>226</v>
      </c>
      <c r="J17818" s="5" t="s">
        <v>2727</v>
      </c>
      <c r="K17818">
        <v>80</v>
      </c>
      <c r="N17818">
        <v>10</v>
      </c>
      <c r="O17818">
        <v>0.9425</v>
      </c>
      <c r="P17818">
        <v>2.879507968</v>
      </c>
      <c r="R17818">
        <v>0.998651803</v>
      </c>
      <c r="S17818">
        <v>10.460848199999999</v>
      </c>
    </row>
    <row r="17819" spans="1:30">
      <c r="A17819" s="5" t="s">
        <v>2980</v>
      </c>
      <c r="B17819" s="5" t="s">
        <v>717</v>
      </c>
      <c r="C17819" s="5"/>
      <c r="D17819" s="5">
        <v>2018</v>
      </c>
      <c r="E17819" s="5" t="s">
        <v>716</v>
      </c>
      <c r="F17819" s="5" t="s">
        <v>66</v>
      </c>
      <c r="G17819" s="5">
        <v>25.2148</v>
      </c>
      <c r="H17819" s="5">
        <v>-80.540400000000005</v>
      </c>
      <c r="I17819" s="5" t="s">
        <v>226</v>
      </c>
      <c r="J17819" s="5" t="s">
        <v>2727</v>
      </c>
      <c r="K17819">
        <v>90</v>
      </c>
      <c r="N17819">
        <v>2</v>
      </c>
      <c r="O17819">
        <v>1.0235000000000001</v>
      </c>
      <c r="P17819">
        <v>3.665931643</v>
      </c>
      <c r="R17819">
        <v>1.285978914</v>
      </c>
      <c r="S17819">
        <v>9.9720210859999998</v>
      </c>
    </row>
    <row r="17820" spans="1:30">
      <c r="A17820" s="5" t="s">
        <v>3023</v>
      </c>
      <c r="B17820" s="5" t="s">
        <v>3021</v>
      </c>
      <c r="D17820" s="5">
        <v>2019</v>
      </c>
      <c r="E17820" s="16" t="s">
        <v>3025</v>
      </c>
      <c r="F17820" s="5" t="s">
        <v>89</v>
      </c>
      <c r="G17820">
        <v>21.567302999999999</v>
      </c>
      <c r="H17820">
        <v>109.10012</v>
      </c>
      <c r="I17820" t="s">
        <v>57</v>
      </c>
      <c r="J17820" s="5" t="s">
        <v>3022</v>
      </c>
      <c r="K17820">
        <v>0</v>
      </c>
      <c r="L17820">
        <v>4</v>
      </c>
      <c r="M17820">
        <v>2</v>
      </c>
      <c r="N17820">
        <v>4</v>
      </c>
      <c r="O17820">
        <v>1.4519285714285712</v>
      </c>
      <c r="R17820">
        <v>0.23</v>
      </c>
      <c r="S17820">
        <v>0</v>
      </c>
      <c r="T17820">
        <f>S17820*O17820*N17820</f>
        <v>0</v>
      </c>
      <c r="U17820">
        <f>R17820*O17820*N17820</f>
        <v>1.3357742857142856</v>
      </c>
      <c r="W17820">
        <f>AVERAGE(O17820:O17844)</f>
        <v>1.5084392280248133</v>
      </c>
      <c r="Y17820">
        <f>AVERAGE(R17820:R17844)</f>
        <v>0.192</v>
      </c>
      <c r="Z17820">
        <f>AVERAGE(S17820:S17844)</f>
        <v>1.8000000000000006E-2</v>
      </c>
      <c r="AD17820">
        <v>100</v>
      </c>
    </row>
    <row r="17821" spans="1:30">
      <c r="A17821" s="5" t="s">
        <v>3023</v>
      </c>
      <c r="B17821" s="5" t="s">
        <v>3021</v>
      </c>
      <c r="D17821" s="5">
        <v>2019</v>
      </c>
      <c r="E17821" s="16" t="s">
        <v>3025</v>
      </c>
      <c r="F17821" s="5" t="s">
        <v>89</v>
      </c>
      <c r="G17821">
        <v>21.567302999999999</v>
      </c>
      <c r="H17821">
        <v>109.10012</v>
      </c>
      <c r="I17821" t="s">
        <v>57</v>
      </c>
      <c r="J17821" s="5" t="s">
        <v>3022</v>
      </c>
      <c r="K17821">
        <v>4</v>
      </c>
      <c r="L17821">
        <v>8</v>
      </c>
      <c r="M17821">
        <v>6</v>
      </c>
      <c r="N17821">
        <v>4</v>
      </c>
      <c r="O17821">
        <v>1.4673157894736841</v>
      </c>
      <c r="R17821">
        <v>0.21</v>
      </c>
      <c r="S17821">
        <v>4.0000000000000008E-2</v>
      </c>
      <c r="T17821">
        <f t="shared" ref="T17821:T17843" si="132">S17821*O17821*N17821</f>
        <v>0.23477052631578951</v>
      </c>
      <c r="U17821">
        <f t="shared" ref="U17821:U17842" si="133">R17821*O17821*N17821</f>
        <v>1.2325452631578946</v>
      </c>
    </row>
    <row r="17822" spans="1:30">
      <c r="A17822" s="5" t="s">
        <v>3023</v>
      </c>
      <c r="B17822" s="5" t="s">
        <v>3021</v>
      </c>
      <c r="D17822" s="5">
        <v>2019</v>
      </c>
      <c r="E17822" s="16" t="s">
        <v>3025</v>
      </c>
      <c r="F17822" s="5" t="s">
        <v>89</v>
      </c>
      <c r="G17822">
        <v>21.567302999999999</v>
      </c>
      <c r="H17822">
        <v>109.10012</v>
      </c>
      <c r="I17822" t="s">
        <v>57</v>
      </c>
      <c r="J17822" s="5" t="s">
        <v>3022</v>
      </c>
      <c r="K17822">
        <v>8</v>
      </c>
      <c r="L17822">
        <v>12</v>
      </c>
      <c r="M17822">
        <v>10</v>
      </c>
      <c r="N17822">
        <v>4</v>
      </c>
      <c r="O17822">
        <v>1.4989999999999999</v>
      </c>
      <c r="R17822">
        <v>0.22</v>
      </c>
      <c r="S17822">
        <v>1.0000000000000009E-2</v>
      </c>
      <c r="T17822">
        <f t="shared" si="132"/>
        <v>5.9960000000000048E-2</v>
      </c>
      <c r="U17822">
        <f t="shared" si="133"/>
        <v>1.3191199999999998</v>
      </c>
    </row>
    <row r="17823" spans="1:30">
      <c r="A17823" s="5" t="s">
        <v>3023</v>
      </c>
      <c r="B17823" s="5" t="s">
        <v>3021</v>
      </c>
      <c r="D17823" s="5">
        <v>2019</v>
      </c>
      <c r="E17823" s="16" t="s">
        <v>3025</v>
      </c>
      <c r="F17823" s="5" t="s">
        <v>89</v>
      </c>
      <c r="G17823">
        <v>21.567302999999999</v>
      </c>
      <c r="H17823">
        <v>109.10012</v>
      </c>
      <c r="I17823" t="s">
        <v>57</v>
      </c>
      <c r="J17823" s="5" t="s">
        <v>3022</v>
      </c>
      <c r="K17823">
        <v>12</v>
      </c>
      <c r="L17823">
        <v>16</v>
      </c>
      <c r="M17823">
        <v>14</v>
      </c>
      <c r="N17823">
        <v>4</v>
      </c>
      <c r="O17823">
        <v>1.3125555555555555</v>
      </c>
      <c r="R17823">
        <v>0.25</v>
      </c>
      <c r="S17823">
        <v>0</v>
      </c>
      <c r="T17823">
        <f t="shared" si="132"/>
        <v>0</v>
      </c>
      <c r="U17823">
        <f t="shared" si="133"/>
        <v>1.3125555555555555</v>
      </c>
      <c r="AA17823">
        <f>SUM(T17820:T17823)-(T17823/4)</f>
        <v>0.29473052631578955</v>
      </c>
      <c r="AB17823">
        <f>SUM(U17820:U17823)-(U17823/4)</f>
        <v>4.8718562155388465</v>
      </c>
    </row>
    <row r="17824" spans="1:30">
      <c r="A17824" s="5" t="s">
        <v>3023</v>
      </c>
      <c r="B17824" s="5" t="s">
        <v>3021</v>
      </c>
      <c r="D17824" s="5">
        <v>2019</v>
      </c>
      <c r="E17824" s="16" t="s">
        <v>3025</v>
      </c>
      <c r="F17824" s="5" t="s">
        <v>89</v>
      </c>
      <c r="G17824">
        <v>21.567302999999999</v>
      </c>
      <c r="H17824">
        <v>109.10012</v>
      </c>
      <c r="I17824" t="s">
        <v>57</v>
      </c>
      <c r="J17824" s="5" t="s">
        <v>3022</v>
      </c>
      <c r="K17824">
        <v>16</v>
      </c>
      <c r="L17824">
        <v>20</v>
      </c>
      <c r="M17824">
        <v>18</v>
      </c>
      <c r="N17824">
        <v>4</v>
      </c>
      <c r="O17824">
        <v>1.3442105263157895</v>
      </c>
      <c r="R17824">
        <v>0.24</v>
      </c>
      <c r="S17824">
        <v>4.0000000000000036E-2</v>
      </c>
      <c r="T17824">
        <f t="shared" si="132"/>
        <v>0.21507368421052653</v>
      </c>
      <c r="U17824">
        <f t="shared" si="133"/>
        <v>1.2904421052631578</v>
      </c>
    </row>
    <row r="17825" spans="1:28">
      <c r="A17825" s="5" t="s">
        <v>3023</v>
      </c>
      <c r="B17825" s="5" t="s">
        <v>3021</v>
      </c>
      <c r="D17825" s="5">
        <v>2019</v>
      </c>
      <c r="E17825" s="16" t="s">
        <v>3025</v>
      </c>
      <c r="F17825" s="5" t="s">
        <v>89</v>
      </c>
      <c r="G17825">
        <v>21.567302999999999</v>
      </c>
      <c r="H17825">
        <v>109.10012</v>
      </c>
      <c r="I17825" t="s">
        <v>57</v>
      </c>
      <c r="J17825" s="5" t="s">
        <v>3022</v>
      </c>
      <c r="K17825">
        <v>20</v>
      </c>
      <c r="L17825">
        <v>24</v>
      </c>
      <c r="M17825">
        <v>22</v>
      </c>
      <c r="N17825">
        <v>4</v>
      </c>
      <c r="O17825">
        <v>1.4470000000000003</v>
      </c>
      <c r="R17825">
        <v>0.21</v>
      </c>
      <c r="S17825">
        <v>2.0000000000000018E-2</v>
      </c>
      <c r="T17825">
        <f t="shared" si="132"/>
        <v>0.11576000000000013</v>
      </c>
      <c r="U17825">
        <f t="shared" si="133"/>
        <v>1.2154800000000001</v>
      </c>
    </row>
    <row r="17826" spans="1:28">
      <c r="A17826" s="5" t="s">
        <v>3023</v>
      </c>
      <c r="B17826" s="5" t="s">
        <v>3021</v>
      </c>
      <c r="D17826" s="5">
        <v>2019</v>
      </c>
      <c r="E17826" s="16" t="s">
        <v>3025</v>
      </c>
      <c r="F17826" s="5" t="s">
        <v>89</v>
      </c>
      <c r="G17826">
        <v>21.567302999999999</v>
      </c>
      <c r="H17826">
        <v>109.10012</v>
      </c>
      <c r="I17826" t="s">
        <v>57</v>
      </c>
      <c r="J17826" s="5" t="s">
        <v>3022</v>
      </c>
      <c r="K17826">
        <v>24</v>
      </c>
      <c r="L17826">
        <v>28</v>
      </c>
      <c r="M17826">
        <v>26</v>
      </c>
      <c r="N17826">
        <v>4</v>
      </c>
      <c r="O17826">
        <v>1.5187692307692306</v>
      </c>
      <c r="R17826">
        <v>0.21</v>
      </c>
      <c r="S17826">
        <v>1.0000000000000009E-2</v>
      </c>
      <c r="T17826">
        <f t="shared" si="132"/>
        <v>6.0750769230769282E-2</v>
      </c>
      <c r="U17826">
        <f t="shared" si="133"/>
        <v>1.2757661538461538</v>
      </c>
    </row>
    <row r="17827" spans="1:28">
      <c r="A17827" s="5" t="s">
        <v>3023</v>
      </c>
      <c r="B17827" s="5" t="s">
        <v>3021</v>
      </c>
      <c r="D17827" s="5">
        <v>2019</v>
      </c>
      <c r="E17827" s="16" t="s">
        <v>3025</v>
      </c>
      <c r="F17827" s="5" t="s">
        <v>89</v>
      </c>
      <c r="G17827">
        <v>21.567302999999999</v>
      </c>
      <c r="H17827">
        <v>109.10012</v>
      </c>
      <c r="I17827" t="s">
        <v>57</v>
      </c>
      <c r="J17827" s="5" t="s">
        <v>3022</v>
      </c>
      <c r="K17827">
        <v>28</v>
      </c>
      <c r="L17827">
        <v>32</v>
      </c>
      <c r="M17827">
        <v>30</v>
      </c>
      <c r="N17827">
        <v>4</v>
      </c>
      <c r="O17827">
        <v>1.4046666666666665</v>
      </c>
      <c r="R17827">
        <v>0.22</v>
      </c>
      <c r="S17827">
        <v>0.03</v>
      </c>
      <c r="T17827">
        <f t="shared" si="132"/>
        <v>0.16855999999999999</v>
      </c>
      <c r="U17827">
        <f t="shared" si="133"/>
        <v>1.2361066666666665</v>
      </c>
      <c r="AA17827">
        <f>SUM(T17820:T17827)-0.5*T17827</f>
        <v>0.77059497975708535</v>
      </c>
      <c r="AB17827">
        <f>SUM(U17820:U17827)-0.5*U17827</f>
        <v>9.5997366968703801</v>
      </c>
    </row>
    <row r="17828" spans="1:28">
      <c r="A17828" s="5" t="s">
        <v>3023</v>
      </c>
      <c r="B17828" s="5" t="s">
        <v>3021</v>
      </c>
      <c r="D17828" s="5">
        <v>2019</v>
      </c>
      <c r="E17828" s="16" t="s">
        <v>3025</v>
      </c>
      <c r="F17828" s="5" t="s">
        <v>89</v>
      </c>
      <c r="G17828">
        <v>21.567302999999999</v>
      </c>
      <c r="H17828">
        <v>109.10012</v>
      </c>
      <c r="I17828" t="s">
        <v>57</v>
      </c>
      <c r="J17828" s="5" t="s">
        <v>3022</v>
      </c>
      <c r="K17828">
        <v>32</v>
      </c>
      <c r="L17828">
        <v>36</v>
      </c>
      <c r="M17828">
        <v>34</v>
      </c>
      <c r="N17828">
        <v>4</v>
      </c>
      <c r="O17828">
        <v>1.5050588235294118</v>
      </c>
      <c r="R17828">
        <v>0.2</v>
      </c>
      <c r="S17828">
        <v>9.9999999999999811E-3</v>
      </c>
      <c r="T17828">
        <f t="shared" si="132"/>
        <v>6.020235294117636E-2</v>
      </c>
      <c r="U17828">
        <f t="shared" si="133"/>
        <v>1.2040470588235295</v>
      </c>
    </row>
    <row r="17829" spans="1:28">
      <c r="A17829" s="5" t="s">
        <v>3023</v>
      </c>
      <c r="B17829" s="5" t="s">
        <v>3021</v>
      </c>
      <c r="D17829" s="5">
        <v>2019</v>
      </c>
      <c r="E17829" s="16" t="s">
        <v>3025</v>
      </c>
      <c r="F17829" s="5" t="s">
        <v>89</v>
      </c>
      <c r="G17829">
        <v>21.567302999999999</v>
      </c>
      <c r="H17829">
        <v>109.10012</v>
      </c>
      <c r="I17829" t="s">
        <v>57</v>
      </c>
      <c r="J17829" s="5" t="s">
        <v>3022</v>
      </c>
      <c r="K17829">
        <v>36</v>
      </c>
      <c r="L17829">
        <v>40</v>
      </c>
      <c r="M17829">
        <v>38</v>
      </c>
      <c r="N17829">
        <v>4</v>
      </c>
      <c r="O17829">
        <v>1.5513529411764704</v>
      </c>
      <c r="R17829">
        <v>0.17</v>
      </c>
      <c r="S17829">
        <v>1.999999999999999E-2</v>
      </c>
      <c r="T17829">
        <f t="shared" si="132"/>
        <v>0.12410823529411757</v>
      </c>
      <c r="U17829">
        <f t="shared" si="133"/>
        <v>1.0549199999999999</v>
      </c>
    </row>
    <row r="17830" spans="1:28">
      <c r="A17830" s="5" t="s">
        <v>3023</v>
      </c>
      <c r="B17830" s="5" t="s">
        <v>3021</v>
      </c>
      <c r="D17830" s="5">
        <v>2019</v>
      </c>
      <c r="E17830" s="16" t="s">
        <v>3025</v>
      </c>
      <c r="F17830" s="5" t="s">
        <v>89</v>
      </c>
      <c r="G17830">
        <v>21.567302999999999</v>
      </c>
      <c r="H17830">
        <v>109.10012</v>
      </c>
      <c r="I17830" t="s">
        <v>57</v>
      </c>
      <c r="J17830" s="5" t="s">
        <v>3022</v>
      </c>
      <c r="K17830">
        <v>40</v>
      </c>
      <c r="L17830">
        <v>44</v>
      </c>
      <c r="M17830">
        <v>42</v>
      </c>
      <c r="N17830">
        <v>4</v>
      </c>
      <c r="O17830">
        <v>1.5099444444444445</v>
      </c>
      <c r="R17830">
        <v>0.19</v>
      </c>
      <c r="S17830">
        <v>1.999999999999999E-2</v>
      </c>
      <c r="T17830">
        <f t="shared" si="132"/>
        <v>0.1207955555555555</v>
      </c>
      <c r="U17830">
        <f t="shared" si="133"/>
        <v>1.1475577777777779</v>
      </c>
    </row>
    <row r="17831" spans="1:28">
      <c r="A17831" s="5" t="s">
        <v>3023</v>
      </c>
      <c r="B17831" s="5" t="s">
        <v>3021</v>
      </c>
      <c r="D17831" s="5">
        <v>2019</v>
      </c>
      <c r="E17831" s="16" t="s">
        <v>3025</v>
      </c>
      <c r="F17831" s="5" t="s">
        <v>89</v>
      </c>
      <c r="G17831">
        <v>21.567302999999999</v>
      </c>
      <c r="H17831">
        <v>109.10012</v>
      </c>
      <c r="I17831" t="s">
        <v>57</v>
      </c>
      <c r="J17831" s="5" t="s">
        <v>3022</v>
      </c>
      <c r="K17831">
        <v>44</v>
      </c>
      <c r="L17831">
        <v>48</v>
      </c>
      <c r="M17831">
        <v>46</v>
      </c>
      <c r="N17831">
        <v>4</v>
      </c>
      <c r="O17831">
        <v>1.5871428571428574</v>
      </c>
      <c r="R17831">
        <v>0.16</v>
      </c>
      <c r="S17831">
        <v>0.06</v>
      </c>
      <c r="T17831">
        <f t="shared" si="132"/>
        <v>0.38091428571428576</v>
      </c>
      <c r="U17831">
        <f t="shared" si="133"/>
        <v>1.0157714285714288</v>
      </c>
    </row>
    <row r="17832" spans="1:28">
      <c r="A17832" s="5" t="s">
        <v>3023</v>
      </c>
      <c r="B17832" s="5" t="s">
        <v>3021</v>
      </c>
      <c r="D17832" s="5">
        <v>2019</v>
      </c>
      <c r="E17832" s="16" t="s">
        <v>3025</v>
      </c>
      <c r="F17832" s="5" t="s">
        <v>89</v>
      </c>
      <c r="G17832">
        <v>21.567302999999999</v>
      </c>
      <c r="H17832">
        <v>109.10012</v>
      </c>
      <c r="I17832" t="s">
        <v>57</v>
      </c>
      <c r="J17832" s="5" t="s">
        <v>3022</v>
      </c>
      <c r="K17832">
        <v>48</v>
      </c>
      <c r="L17832">
        <v>52</v>
      </c>
      <c r="M17832">
        <v>50</v>
      </c>
      <c r="N17832">
        <v>4</v>
      </c>
      <c r="O17832">
        <v>1.5386470588235297</v>
      </c>
      <c r="R17832">
        <v>0.19</v>
      </c>
      <c r="S17832">
        <v>1.999999999999999E-2</v>
      </c>
      <c r="T17832">
        <f t="shared" si="132"/>
        <v>0.12309176470588232</v>
      </c>
      <c r="U17832">
        <f t="shared" si="133"/>
        <v>1.1693717647058826</v>
      </c>
      <c r="AA17832">
        <f>SUM(T17820:T17832)-0.5*T17832</f>
        <v>1.6024412916151618</v>
      </c>
      <c r="AB17832">
        <f>SUM(U17820:U17832)-0.5*U17832</f>
        <v>15.22477217772939</v>
      </c>
    </row>
    <row r="17833" spans="1:28">
      <c r="A17833" s="5" t="s">
        <v>3023</v>
      </c>
      <c r="B17833" s="5" t="s">
        <v>3021</v>
      </c>
      <c r="D17833" s="5">
        <v>2019</v>
      </c>
      <c r="E17833" s="16" t="s">
        <v>3025</v>
      </c>
      <c r="F17833" s="5" t="s">
        <v>89</v>
      </c>
      <c r="G17833">
        <v>21.567302999999999</v>
      </c>
      <c r="H17833">
        <v>109.10012</v>
      </c>
      <c r="I17833" t="s">
        <v>57</v>
      </c>
      <c r="J17833" s="5" t="s">
        <v>3022</v>
      </c>
      <c r="K17833">
        <v>52</v>
      </c>
      <c r="L17833">
        <v>56</v>
      </c>
      <c r="M17833">
        <v>54</v>
      </c>
      <c r="N17833">
        <v>4</v>
      </c>
      <c r="O17833">
        <v>1.4597222222222221</v>
      </c>
      <c r="R17833">
        <v>0.18</v>
      </c>
      <c r="S17833">
        <v>2.0000000000000018E-2</v>
      </c>
      <c r="T17833">
        <f t="shared" si="132"/>
        <v>0.11677777777777787</v>
      </c>
      <c r="U17833">
        <f t="shared" si="133"/>
        <v>1.0509999999999999</v>
      </c>
    </row>
    <row r="17834" spans="1:28">
      <c r="A17834" s="5" t="s">
        <v>3023</v>
      </c>
      <c r="B17834" s="5" t="s">
        <v>3021</v>
      </c>
      <c r="D17834" s="5">
        <v>2019</v>
      </c>
      <c r="E17834" s="16" t="s">
        <v>3025</v>
      </c>
      <c r="F17834" s="5" t="s">
        <v>89</v>
      </c>
      <c r="G17834">
        <v>21.567302999999999</v>
      </c>
      <c r="H17834">
        <v>109.10012</v>
      </c>
      <c r="I17834" t="s">
        <v>57</v>
      </c>
      <c r="J17834" s="5" t="s">
        <v>3022</v>
      </c>
      <c r="K17834">
        <v>56</v>
      </c>
      <c r="L17834">
        <v>60</v>
      </c>
      <c r="M17834">
        <v>58</v>
      </c>
      <c r="N17834">
        <v>4</v>
      </c>
      <c r="O17834">
        <v>1.5471333333333335</v>
      </c>
      <c r="R17834">
        <v>0.18</v>
      </c>
      <c r="S17834">
        <v>0.03</v>
      </c>
      <c r="T17834">
        <f t="shared" si="132"/>
        <v>0.18565600000000002</v>
      </c>
      <c r="U17834">
        <f t="shared" si="133"/>
        <v>1.113936</v>
      </c>
    </row>
    <row r="17835" spans="1:28">
      <c r="A17835" s="5" t="s">
        <v>3023</v>
      </c>
      <c r="B17835" s="5" t="s">
        <v>3021</v>
      </c>
      <c r="D17835" s="5">
        <v>2019</v>
      </c>
      <c r="E17835" s="16" t="s">
        <v>3025</v>
      </c>
      <c r="F17835" s="5" t="s">
        <v>89</v>
      </c>
      <c r="G17835">
        <v>21.567302999999999</v>
      </c>
      <c r="H17835">
        <v>109.10012</v>
      </c>
      <c r="I17835" t="s">
        <v>57</v>
      </c>
      <c r="J17835" s="5" t="s">
        <v>3022</v>
      </c>
      <c r="K17835">
        <v>60</v>
      </c>
      <c r="L17835">
        <v>64</v>
      </c>
      <c r="M17835">
        <v>62</v>
      </c>
      <c r="N17835">
        <v>4</v>
      </c>
      <c r="O17835">
        <v>1.5454999999999999</v>
      </c>
      <c r="R17835">
        <v>0.18</v>
      </c>
      <c r="S17835">
        <v>2.0000000000000018E-2</v>
      </c>
      <c r="T17835">
        <f t="shared" si="132"/>
        <v>0.1236400000000001</v>
      </c>
      <c r="U17835">
        <f t="shared" si="133"/>
        <v>1.11276</v>
      </c>
    </row>
    <row r="17836" spans="1:28">
      <c r="A17836" s="5" t="s">
        <v>3023</v>
      </c>
      <c r="B17836" s="5" t="s">
        <v>3021</v>
      </c>
      <c r="D17836" s="5">
        <v>2019</v>
      </c>
      <c r="E17836" s="16" t="s">
        <v>3025</v>
      </c>
      <c r="F17836" s="5" t="s">
        <v>89</v>
      </c>
      <c r="G17836">
        <v>21.567302999999999</v>
      </c>
      <c r="H17836">
        <v>109.10012</v>
      </c>
      <c r="I17836" t="s">
        <v>57</v>
      </c>
      <c r="J17836" s="5" t="s">
        <v>3022</v>
      </c>
      <c r="K17836">
        <v>64</v>
      </c>
      <c r="L17836">
        <v>68</v>
      </c>
      <c r="M17836">
        <v>66</v>
      </c>
      <c r="N17836">
        <v>4</v>
      </c>
      <c r="O17836">
        <v>1.5421764705882353</v>
      </c>
      <c r="R17836">
        <v>0.19</v>
      </c>
      <c r="S17836">
        <v>0.03</v>
      </c>
      <c r="T17836">
        <f t="shared" si="132"/>
        <v>0.18506117647058823</v>
      </c>
      <c r="U17836">
        <f>R17836*O17836*N17836</f>
        <v>1.1720541176470589</v>
      </c>
    </row>
    <row r="17837" spans="1:28">
      <c r="A17837" s="5" t="s">
        <v>3023</v>
      </c>
      <c r="B17837" s="5" t="s">
        <v>3021</v>
      </c>
      <c r="D17837" s="5">
        <v>2019</v>
      </c>
      <c r="E17837" s="16" t="s">
        <v>3025</v>
      </c>
      <c r="F17837" s="5" t="s">
        <v>89</v>
      </c>
      <c r="G17837">
        <v>21.567302999999999</v>
      </c>
      <c r="H17837">
        <v>109.10012</v>
      </c>
      <c r="I17837" t="s">
        <v>57</v>
      </c>
      <c r="J17837" s="5" t="s">
        <v>3022</v>
      </c>
      <c r="K17837">
        <v>68</v>
      </c>
      <c r="L17837">
        <v>72</v>
      </c>
      <c r="M17837">
        <v>70</v>
      </c>
      <c r="N17837">
        <v>4</v>
      </c>
      <c r="O17837">
        <v>1.5130000000000001</v>
      </c>
      <c r="R17837">
        <v>0.2</v>
      </c>
      <c r="S17837">
        <v>9.9999999999999811E-3</v>
      </c>
      <c r="T17837">
        <f t="shared" si="132"/>
        <v>6.0519999999999893E-2</v>
      </c>
      <c r="U17837">
        <f t="shared" si="133"/>
        <v>1.2104000000000001</v>
      </c>
    </row>
    <row r="17838" spans="1:28">
      <c r="A17838" s="5" t="s">
        <v>3023</v>
      </c>
      <c r="B17838" s="5" t="s">
        <v>3021</v>
      </c>
      <c r="D17838" s="5">
        <v>2019</v>
      </c>
      <c r="E17838" s="16" t="s">
        <v>3025</v>
      </c>
      <c r="F17838" s="5" t="s">
        <v>89</v>
      </c>
      <c r="G17838">
        <v>21.567302999999999</v>
      </c>
      <c r="H17838">
        <v>109.10012</v>
      </c>
      <c r="I17838" t="s">
        <v>57</v>
      </c>
      <c r="J17838" s="5" t="s">
        <v>3022</v>
      </c>
      <c r="K17838">
        <v>72</v>
      </c>
      <c r="L17838">
        <v>76</v>
      </c>
      <c r="M17838">
        <v>74</v>
      </c>
      <c r="N17838">
        <v>4</v>
      </c>
      <c r="O17838">
        <v>1.591</v>
      </c>
      <c r="R17838">
        <v>0.17</v>
      </c>
      <c r="S17838">
        <v>0</v>
      </c>
      <c r="T17838">
        <f t="shared" si="132"/>
        <v>0</v>
      </c>
      <c r="U17838">
        <f t="shared" si="133"/>
        <v>1.08188</v>
      </c>
    </row>
    <row r="17839" spans="1:28">
      <c r="A17839" s="5" t="s">
        <v>3023</v>
      </c>
      <c r="B17839" s="5" t="s">
        <v>3021</v>
      </c>
      <c r="D17839" s="5">
        <v>2019</v>
      </c>
      <c r="E17839" s="16" t="s">
        <v>3025</v>
      </c>
      <c r="F17839" s="5" t="s">
        <v>89</v>
      </c>
      <c r="G17839">
        <v>21.567302999999999</v>
      </c>
      <c r="H17839">
        <v>109.10012</v>
      </c>
      <c r="I17839" t="s">
        <v>57</v>
      </c>
      <c r="J17839" s="5" t="s">
        <v>3022</v>
      </c>
      <c r="K17839">
        <v>76</v>
      </c>
      <c r="L17839">
        <v>80</v>
      </c>
      <c r="M17839">
        <v>78</v>
      </c>
      <c r="N17839">
        <v>4</v>
      </c>
      <c r="O17839">
        <v>1.5485882352941176</v>
      </c>
      <c r="R17839">
        <v>0.17</v>
      </c>
      <c r="S17839">
        <v>9.9999999999999811E-3</v>
      </c>
      <c r="T17839">
        <f t="shared" si="132"/>
        <v>6.1943529411764585E-2</v>
      </c>
      <c r="U17839">
        <f t="shared" si="133"/>
        <v>1.05304</v>
      </c>
    </row>
    <row r="17840" spans="1:28">
      <c r="A17840" s="5" t="s">
        <v>3023</v>
      </c>
      <c r="B17840" s="5" t="s">
        <v>3021</v>
      </c>
      <c r="D17840" s="5">
        <v>2019</v>
      </c>
      <c r="E17840" s="16" t="s">
        <v>3025</v>
      </c>
      <c r="F17840" s="5" t="s">
        <v>89</v>
      </c>
      <c r="G17840">
        <v>21.567302999999999</v>
      </c>
      <c r="H17840">
        <v>109.10012</v>
      </c>
      <c r="I17840" t="s">
        <v>57</v>
      </c>
      <c r="J17840" s="5" t="s">
        <v>3022</v>
      </c>
      <c r="K17840">
        <v>80</v>
      </c>
      <c r="L17840">
        <v>84</v>
      </c>
      <c r="M17840">
        <v>82</v>
      </c>
      <c r="N17840">
        <v>4</v>
      </c>
      <c r="O17840">
        <v>1.5479999999999998</v>
      </c>
      <c r="R17840">
        <v>0.16</v>
      </c>
      <c r="S17840">
        <v>0</v>
      </c>
      <c r="T17840">
        <f t="shared" si="132"/>
        <v>0</v>
      </c>
      <c r="U17840">
        <f t="shared" si="133"/>
        <v>0.99071999999999993</v>
      </c>
    </row>
    <row r="17841" spans="1:30">
      <c r="A17841" s="5" t="s">
        <v>3023</v>
      </c>
      <c r="B17841" s="5" t="s">
        <v>3021</v>
      </c>
      <c r="D17841" s="5">
        <v>2019</v>
      </c>
      <c r="E17841" s="16" t="s">
        <v>3025</v>
      </c>
      <c r="F17841" s="5" t="s">
        <v>89</v>
      </c>
      <c r="G17841">
        <v>21.567302999999999</v>
      </c>
      <c r="H17841">
        <v>109.10012</v>
      </c>
      <c r="I17841" t="s">
        <v>57</v>
      </c>
      <c r="J17841" s="5" t="s">
        <v>3022</v>
      </c>
      <c r="K17841">
        <v>84</v>
      </c>
      <c r="L17841">
        <v>88</v>
      </c>
      <c r="M17841">
        <v>86</v>
      </c>
      <c r="N17841">
        <v>4</v>
      </c>
      <c r="O17841">
        <v>1.5264444444444445</v>
      </c>
      <c r="R17841">
        <v>0.17</v>
      </c>
      <c r="S17841">
        <v>0</v>
      </c>
      <c r="T17841">
        <f t="shared" si="132"/>
        <v>0</v>
      </c>
      <c r="U17841">
        <f t="shared" si="133"/>
        <v>1.0379822222222224</v>
      </c>
    </row>
    <row r="17842" spans="1:30">
      <c r="A17842" s="5" t="s">
        <v>3023</v>
      </c>
      <c r="B17842" s="5" t="s">
        <v>3021</v>
      </c>
      <c r="D17842" s="5">
        <v>2019</v>
      </c>
      <c r="E17842" s="16" t="s">
        <v>3025</v>
      </c>
      <c r="F17842" s="5" t="s">
        <v>89</v>
      </c>
      <c r="G17842">
        <v>21.567302999999999</v>
      </c>
      <c r="H17842">
        <v>109.10012</v>
      </c>
      <c r="I17842" t="s">
        <v>57</v>
      </c>
      <c r="J17842" s="5" t="s">
        <v>3022</v>
      </c>
      <c r="K17842">
        <v>88</v>
      </c>
      <c r="L17842">
        <v>92</v>
      </c>
      <c r="M17842">
        <v>90</v>
      </c>
      <c r="N17842">
        <v>4</v>
      </c>
      <c r="O17842">
        <v>1.5348235294117647</v>
      </c>
      <c r="R17842">
        <v>0.17</v>
      </c>
      <c r="S17842">
        <v>1.999999999999999E-2</v>
      </c>
      <c r="T17842">
        <f>S17842*O17842*N17842</f>
        <v>0.12278588235294112</v>
      </c>
      <c r="U17842">
        <f t="shared" si="133"/>
        <v>1.0436800000000002</v>
      </c>
    </row>
    <row r="17843" spans="1:30">
      <c r="A17843" s="5" t="s">
        <v>3023</v>
      </c>
      <c r="B17843" s="5" t="s">
        <v>3021</v>
      </c>
      <c r="D17843" s="5">
        <v>2019</v>
      </c>
      <c r="E17843" s="16" t="s">
        <v>3025</v>
      </c>
      <c r="F17843" s="5" t="s">
        <v>89</v>
      </c>
      <c r="G17843">
        <v>21.567302999999999</v>
      </c>
      <c r="H17843">
        <v>109.10012</v>
      </c>
      <c r="I17843" t="s">
        <v>57</v>
      </c>
      <c r="J17843" s="5" t="s">
        <v>3022</v>
      </c>
      <c r="K17843">
        <v>92</v>
      </c>
      <c r="L17843">
        <v>96</v>
      </c>
      <c r="M17843">
        <v>94</v>
      </c>
      <c r="N17843">
        <v>4</v>
      </c>
      <c r="O17843">
        <v>1.6109999999999998</v>
      </c>
      <c r="R17843">
        <v>0.18</v>
      </c>
      <c r="S17843">
        <v>0</v>
      </c>
      <c r="T17843">
        <f t="shared" si="132"/>
        <v>0</v>
      </c>
      <c r="U17843">
        <f>R17843*O17843*N17843</f>
        <v>1.1599199999999998</v>
      </c>
    </row>
    <row r="17844" spans="1:30">
      <c r="A17844" s="5" t="s">
        <v>3023</v>
      </c>
      <c r="B17844" s="5" t="s">
        <v>3021</v>
      </c>
      <c r="D17844" s="5">
        <v>2019</v>
      </c>
      <c r="E17844" s="16" t="s">
        <v>3025</v>
      </c>
      <c r="F17844" s="5" t="s">
        <v>89</v>
      </c>
      <c r="G17844">
        <v>21.567302999999999</v>
      </c>
      <c r="H17844">
        <v>109.10012</v>
      </c>
      <c r="I17844" t="s">
        <v>57</v>
      </c>
      <c r="J17844" s="5" t="s">
        <v>3022</v>
      </c>
      <c r="K17844">
        <v>96</v>
      </c>
      <c r="L17844">
        <v>100</v>
      </c>
      <c r="M17844">
        <v>98</v>
      </c>
      <c r="N17844">
        <v>4</v>
      </c>
      <c r="O17844">
        <v>1.6059999999999997</v>
      </c>
      <c r="R17844">
        <v>0.15</v>
      </c>
      <c r="S17844">
        <v>0.03</v>
      </c>
      <c r="T17844">
        <f t="shared" ref="T17844:T17853" si="134">S17844*O17844*N17844</f>
        <v>0.19271999999999995</v>
      </c>
      <c r="U17844">
        <f t="shared" ref="U17844:U17853" si="135">R17844*O17844*N17844</f>
        <v>0.96359999999999979</v>
      </c>
      <c r="AA17844">
        <f>SUM(T17820:T17844)</f>
        <v>2.7130915399811748</v>
      </c>
      <c r="AB17844">
        <f>SUM(U17820:U17844)</f>
        <v>28.800430399951608</v>
      </c>
    </row>
    <row r="17845" spans="1:30">
      <c r="A17845" s="5" t="s">
        <v>3023</v>
      </c>
      <c r="B17845" s="5" t="s">
        <v>3021</v>
      </c>
      <c r="D17845" s="5">
        <v>2019</v>
      </c>
      <c r="E17845" s="16" t="s">
        <v>3025</v>
      </c>
      <c r="F17845" s="5" t="s">
        <v>89</v>
      </c>
      <c r="G17845">
        <v>21.566400000000002</v>
      </c>
      <c r="H17845">
        <v>109.09729999999999</v>
      </c>
      <c r="I17845" s="5" t="s">
        <v>60</v>
      </c>
      <c r="J17845" s="5" t="s">
        <v>3024</v>
      </c>
      <c r="K17845">
        <v>0</v>
      </c>
      <c r="L17845">
        <v>4</v>
      </c>
      <c r="M17845">
        <v>2</v>
      </c>
      <c r="N17845">
        <v>4</v>
      </c>
      <c r="O17845">
        <v>1.5121647058823531</v>
      </c>
      <c r="R17845">
        <v>0.18</v>
      </c>
      <c r="S17845">
        <v>2.0000000000000018E-2</v>
      </c>
      <c r="T17845">
        <f t="shared" si="134"/>
        <v>0.12097317647058835</v>
      </c>
      <c r="U17845">
        <f t="shared" si="135"/>
        <v>1.0887585882352941</v>
      </c>
      <c r="W17845">
        <f>AVERAGE(O17845:O17869)</f>
        <v>1.3985206304675717</v>
      </c>
      <c r="Y17845">
        <f>AVERAGE(R17845:R17869)</f>
        <v>0.30480000000000007</v>
      </c>
      <c r="Z17845">
        <f>AVERAGE(S17845:S17869)</f>
        <v>2.6399999999999996E-2</v>
      </c>
      <c r="AD17845">
        <v>100</v>
      </c>
    </row>
    <row r="17846" spans="1:30">
      <c r="A17846" s="5" t="s">
        <v>3023</v>
      </c>
      <c r="B17846" s="5" t="s">
        <v>3021</v>
      </c>
      <c r="D17846" s="5">
        <v>2019</v>
      </c>
      <c r="E17846" s="16" t="s">
        <v>3025</v>
      </c>
      <c r="F17846" s="5" t="s">
        <v>89</v>
      </c>
      <c r="G17846">
        <v>21.566400000000002</v>
      </c>
      <c r="H17846">
        <v>109.09729999999999</v>
      </c>
      <c r="I17846" s="5" t="s">
        <v>60</v>
      </c>
      <c r="J17846" s="5" t="s">
        <v>3024</v>
      </c>
      <c r="K17846">
        <v>4</v>
      </c>
      <c r="L17846">
        <v>8</v>
      </c>
      <c r="M17846">
        <v>6</v>
      </c>
      <c r="N17846">
        <v>4</v>
      </c>
      <c r="O17846">
        <v>1.4868235294117644</v>
      </c>
      <c r="R17846">
        <v>0.17</v>
      </c>
      <c r="S17846">
        <v>0.03</v>
      </c>
      <c r="T17846">
        <f t="shared" si="134"/>
        <v>0.17841882352941171</v>
      </c>
      <c r="U17846">
        <f t="shared" si="135"/>
        <v>1.0110399999999999</v>
      </c>
    </row>
    <row r="17847" spans="1:30">
      <c r="A17847" s="5" t="s">
        <v>3023</v>
      </c>
      <c r="B17847" s="5" t="s">
        <v>3021</v>
      </c>
      <c r="D17847" s="5">
        <v>2019</v>
      </c>
      <c r="E17847" s="16" t="s">
        <v>3025</v>
      </c>
      <c r="F17847" s="5" t="s">
        <v>89</v>
      </c>
      <c r="G17847">
        <v>21.566400000000002</v>
      </c>
      <c r="H17847">
        <v>109.09729999999999</v>
      </c>
      <c r="I17847" s="5" t="s">
        <v>60</v>
      </c>
      <c r="J17847" s="5" t="s">
        <v>3024</v>
      </c>
      <c r="K17847">
        <v>8</v>
      </c>
      <c r="L17847">
        <v>12</v>
      </c>
      <c r="M17847">
        <v>10</v>
      </c>
      <c r="N17847">
        <v>4</v>
      </c>
      <c r="O17847">
        <v>1.498</v>
      </c>
      <c r="R17847">
        <v>0.22</v>
      </c>
      <c r="S17847">
        <v>1.0000000000000009E-2</v>
      </c>
      <c r="T17847">
        <f t="shared" si="134"/>
        <v>5.9920000000000057E-2</v>
      </c>
      <c r="U17847">
        <f t="shared" si="135"/>
        <v>1.3182400000000001</v>
      </c>
    </row>
    <row r="17848" spans="1:30">
      <c r="A17848" s="5" t="s">
        <v>3023</v>
      </c>
      <c r="B17848" s="5" t="s">
        <v>3021</v>
      </c>
      <c r="D17848" s="5">
        <v>2019</v>
      </c>
      <c r="E17848" s="16" t="s">
        <v>3025</v>
      </c>
      <c r="F17848" s="5" t="s">
        <v>89</v>
      </c>
      <c r="G17848">
        <v>21.566400000000002</v>
      </c>
      <c r="H17848">
        <v>109.09729999999999</v>
      </c>
      <c r="I17848" s="5" t="s">
        <v>60</v>
      </c>
      <c r="J17848" s="5" t="s">
        <v>3024</v>
      </c>
      <c r="K17848">
        <v>12</v>
      </c>
      <c r="L17848">
        <v>16</v>
      </c>
      <c r="M17848">
        <v>14</v>
      </c>
      <c r="N17848">
        <v>4</v>
      </c>
      <c r="O17848">
        <v>1.4843529411764707</v>
      </c>
      <c r="R17848">
        <v>0.27</v>
      </c>
      <c r="S17848">
        <v>2.9999999999999971E-2</v>
      </c>
      <c r="T17848">
        <f t="shared" si="134"/>
        <v>0.17812235294117632</v>
      </c>
      <c r="U17848">
        <f t="shared" si="135"/>
        <v>1.6031011764705885</v>
      </c>
      <c r="AA17848">
        <f>SUM(T17845:T17848)-(T17848/4)</f>
        <v>0.49290376470588226</v>
      </c>
      <c r="AB17848">
        <f>SUM(U17845:U17848)-(U17848/4)</f>
        <v>4.6203644705882354</v>
      </c>
    </row>
    <row r="17849" spans="1:30">
      <c r="A17849" s="5" t="s">
        <v>3023</v>
      </c>
      <c r="B17849" s="5" t="s">
        <v>3021</v>
      </c>
      <c r="D17849" s="5">
        <v>2019</v>
      </c>
      <c r="E17849" s="16" t="s">
        <v>3025</v>
      </c>
      <c r="F17849" s="5" t="s">
        <v>89</v>
      </c>
      <c r="G17849">
        <v>21.566400000000002</v>
      </c>
      <c r="H17849">
        <v>109.09729999999999</v>
      </c>
      <c r="I17849" s="5" t="s">
        <v>60</v>
      </c>
      <c r="J17849" s="5" t="s">
        <v>3024</v>
      </c>
      <c r="K17849">
        <v>16</v>
      </c>
      <c r="L17849">
        <v>20</v>
      </c>
      <c r="M17849">
        <v>18</v>
      </c>
      <c r="N17849">
        <v>4</v>
      </c>
      <c r="O17849">
        <v>1.4283333333333332</v>
      </c>
      <c r="R17849">
        <v>0.31</v>
      </c>
      <c r="S17849">
        <v>3.0000000000000027E-2</v>
      </c>
      <c r="T17849">
        <f t="shared" si="134"/>
        <v>0.17140000000000014</v>
      </c>
      <c r="U17849">
        <f t="shared" si="135"/>
        <v>1.7711333333333332</v>
      </c>
    </row>
    <row r="17850" spans="1:30">
      <c r="A17850" s="5" t="s">
        <v>3023</v>
      </c>
      <c r="B17850" s="5" t="s">
        <v>3021</v>
      </c>
      <c r="D17850" s="5">
        <v>2019</v>
      </c>
      <c r="E17850" s="16" t="s">
        <v>3025</v>
      </c>
      <c r="F17850" s="5" t="s">
        <v>89</v>
      </c>
      <c r="G17850">
        <v>21.566400000000002</v>
      </c>
      <c r="H17850">
        <v>109.09729999999999</v>
      </c>
      <c r="I17850" s="5" t="s">
        <v>60</v>
      </c>
      <c r="J17850" s="5" t="s">
        <v>3024</v>
      </c>
      <c r="K17850">
        <v>20</v>
      </c>
      <c r="L17850">
        <v>24</v>
      </c>
      <c r="M17850">
        <v>22</v>
      </c>
      <c r="N17850">
        <v>4</v>
      </c>
      <c r="O17850">
        <v>1.3643333333333336</v>
      </c>
      <c r="R17850">
        <v>0.37</v>
      </c>
      <c r="S17850">
        <v>3.999999999999998E-2</v>
      </c>
      <c r="T17850">
        <f t="shared" si="134"/>
        <v>0.21829333333333328</v>
      </c>
      <c r="U17850">
        <f t="shared" si="135"/>
        <v>2.0192133333333335</v>
      </c>
    </row>
    <row r="17851" spans="1:30">
      <c r="A17851" s="5" t="s">
        <v>3023</v>
      </c>
      <c r="B17851" s="5" t="s">
        <v>3021</v>
      </c>
      <c r="D17851" s="5">
        <v>2019</v>
      </c>
      <c r="E17851" s="16" t="s">
        <v>3025</v>
      </c>
      <c r="F17851" s="5" t="s">
        <v>89</v>
      </c>
      <c r="G17851">
        <v>21.566400000000002</v>
      </c>
      <c r="H17851">
        <v>109.09729999999999</v>
      </c>
      <c r="I17851" s="5" t="s">
        <v>60</v>
      </c>
      <c r="J17851" s="5" t="s">
        <v>3024</v>
      </c>
      <c r="K17851">
        <v>24</v>
      </c>
      <c r="L17851">
        <v>28</v>
      </c>
      <c r="M17851">
        <v>26</v>
      </c>
      <c r="N17851">
        <v>4</v>
      </c>
      <c r="O17851">
        <v>1.3342777777777775</v>
      </c>
      <c r="R17851">
        <v>0.35</v>
      </c>
      <c r="S17851">
        <v>3.0000000000000027E-2</v>
      </c>
      <c r="T17851">
        <f t="shared" si="134"/>
        <v>0.16011333333333344</v>
      </c>
      <c r="U17851">
        <f t="shared" si="135"/>
        <v>1.8679888888888883</v>
      </c>
    </row>
    <row r="17852" spans="1:30">
      <c r="A17852" s="5" t="s">
        <v>3023</v>
      </c>
      <c r="B17852" s="5" t="s">
        <v>3021</v>
      </c>
      <c r="D17852" s="5">
        <v>2019</v>
      </c>
      <c r="E17852" s="16" t="s">
        <v>3025</v>
      </c>
      <c r="F17852" s="5" t="s">
        <v>89</v>
      </c>
      <c r="G17852">
        <v>21.566400000000002</v>
      </c>
      <c r="H17852">
        <v>109.09729999999999</v>
      </c>
      <c r="I17852" s="5" t="s">
        <v>60</v>
      </c>
      <c r="J17852" s="5" t="s">
        <v>3024</v>
      </c>
      <c r="K17852">
        <v>28</v>
      </c>
      <c r="L17852">
        <v>32</v>
      </c>
      <c r="M17852">
        <v>30</v>
      </c>
      <c r="N17852">
        <v>4</v>
      </c>
      <c r="O17852">
        <v>1.4502352941176473</v>
      </c>
      <c r="R17852">
        <v>0.28999999999999998</v>
      </c>
      <c r="S17852">
        <v>3.0000000000000027E-2</v>
      </c>
      <c r="T17852">
        <f t="shared" si="134"/>
        <v>0.17402823529411782</v>
      </c>
      <c r="U17852">
        <f t="shared" si="135"/>
        <v>1.6822729411764707</v>
      </c>
      <c r="AA17852">
        <f>SUM(T17845:T17852)-0.5*T17852</f>
        <v>1.1742551372549019</v>
      </c>
      <c r="AB17852">
        <f>SUM(U17845:U17852)-0.5*U17852</f>
        <v>11.520611790849673</v>
      </c>
    </row>
    <row r="17853" spans="1:30">
      <c r="A17853" s="5" t="s">
        <v>3023</v>
      </c>
      <c r="B17853" s="5" t="s">
        <v>3021</v>
      </c>
      <c r="D17853" s="5">
        <v>2019</v>
      </c>
      <c r="E17853" s="16" t="s">
        <v>3025</v>
      </c>
      <c r="F17853" s="5" t="s">
        <v>89</v>
      </c>
      <c r="G17853">
        <v>21.566400000000002</v>
      </c>
      <c r="H17853">
        <v>109.09729999999999</v>
      </c>
      <c r="I17853" s="5" t="s">
        <v>60</v>
      </c>
      <c r="J17853" s="5" t="s">
        <v>3024</v>
      </c>
      <c r="K17853">
        <v>32</v>
      </c>
      <c r="L17853">
        <v>36</v>
      </c>
      <c r="M17853">
        <v>34</v>
      </c>
      <c r="N17853">
        <v>4</v>
      </c>
      <c r="O17853">
        <v>1.3801666666666668</v>
      </c>
      <c r="R17853">
        <v>0.38</v>
      </c>
      <c r="S17853">
        <v>2.9999999999999971E-2</v>
      </c>
      <c r="T17853">
        <f t="shared" si="134"/>
        <v>0.16561999999999985</v>
      </c>
      <c r="U17853">
        <f t="shared" si="135"/>
        <v>2.0978533333333336</v>
      </c>
    </row>
    <row r="17854" spans="1:30">
      <c r="A17854" s="5" t="s">
        <v>3023</v>
      </c>
      <c r="B17854" s="5" t="s">
        <v>3021</v>
      </c>
      <c r="D17854" s="5">
        <v>2019</v>
      </c>
      <c r="E17854" s="16" t="s">
        <v>3025</v>
      </c>
      <c r="F17854" s="5" t="s">
        <v>89</v>
      </c>
      <c r="G17854">
        <v>21.566400000000002</v>
      </c>
      <c r="H17854">
        <v>109.09729999999999</v>
      </c>
      <c r="I17854" s="5" t="s">
        <v>60</v>
      </c>
      <c r="J17854" s="5" t="s">
        <v>3024</v>
      </c>
      <c r="K17854">
        <v>36</v>
      </c>
      <c r="L17854">
        <v>40</v>
      </c>
      <c r="M17854">
        <v>38</v>
      </c>
      <c r="N17854">
        <v>4</v>
      </c>
      <c r="O17854">
        <v>1.3019444444444446</v>
      </c>
      <c r="R17854">
        <v>0.36</v>
      </c>
      <c r="S17854">
        <v>3.0000000000000027E-2</v>
      </c>
      <c r="T17854">
        <f t="shared" ref="T17854:T17887" si="136">S17854*O17854*N17854</f>
        <v>0.15623333333333347</v>
      </c>
      <c r="U17854">
        <f t="shared" ref="U17854:U17887" si="137">R17854*O17854*N17854</f>
        <v>1.8748</v>
      </c>
    </row>
    <row r="17855" spans="1:30">
      <c r="A17855" s="5" t="s">
        <v>3023</v>
      </c>
      <c r="B17855" s="5" t="s">
        <v>3021</v>
      </c>
      <c r="D17855" s="5">
        <v>2019</v>
      </c>
      <c r="E17855" s="16" t="s">
        <v>3025</v>
      </c>
      <c r="F17855" s="5" t="s">
        <v>89</v>
      </c>
      <c r="G17855">
        <v>21.566400000000002</v>
      </c>
      <c r="H17855">
        <v>109.09729999999999</v>
      </c>
      <c r="I17855" s="5" t="s">
        <v>60</v>
      </c>
      <c r="J17855" s="5" t="s">
        <v>3024</v>
      </c>
      <c r="K17855">
        <v>40</v>
      </c>
      <c r="L17855">
        <v>44</v>
      </c>
      <c r="M17855">
        <v>42</v>
      </c>
      <c r="N17855">
        <v>4</v>
      </c>
      <c r="O17855">
        <v>1.3235999999999997</v>
      </c>
      <c r="R17855">
        <v>0.3</v>
      </c>
      <c r="S17855">
        <v>3.0000000000000027E-2</v>
      </c>
      <c r="T17855">
        <f t="shared" si="136"/>
        <v>0.15883200000000011</v>
      </c>
      <c r="U17855">
        <f t="shared" si="137"/>
        <v>1.5883199999999995</v>
      </c>
    </row>
    <row r="17856" spans="1:30">
      <c r="A17856" s="5" t="s">
        <v>3023</v>
      </c>
      <c r="B17856" s="5" t="s">
        <v>3021</v>
      </c>
      <c r="D17856" s="5">
        <v>2019</v>
      </c>
      <c r="E17856" s="16" t="s">
        <v>3025</v>
      </c>
      <c r="F17856" s="5" t="s">
        <v>89</v>
      </c>
      <c r="G17856">
        <v>21.566400000000002</v>
      </c>
      <c r="H17856">
        <v>109.09729999999999</v>
      </c>
      <c r="I17856" s="5" t="s">
        <v>60</v>
      </c>
      <c r="J17856" s="5" t="s">
        <v>3024</v>
      </c>
      <c r="K17856">
        <v>44</v>
      </c>
      <c r="L17856">
        <v>48</v>
      </c>
      <c r="M17856">
        <v>46</v>
      </c>
      <c r="N17856">
        <v>4</v>
      </c>
      <c r="O17856">
        <v>1.4068461538461536</v>
      </c>
      <c r="R17856">
        <v>0.27</v>
      </c>
      <c r="S17856">
        <v>3.999999999999998E-2</v>
      </c>
      <c r="T17856">
        <f t="shared" si="136"/>
        <v>0.22509538461538448</v>
      </c>
      <c r="U17856">
        <f t="shared" si="137"/>
        <v>1.5193938461538461</v>
      </c>
    </row>
    <row r="17857" spans="1:30">
      <c r="A17857" s="5" t="s">
        <v>3023</v>
      </c>
      <c r="B17857" s="5" t="s">
        <v>3021</v>
      </c>
      <c r="D17857" s="5">
        <v>2019</v>
      </c>
      <c r="E17857" s="16" t="s">
        <v>3025</v>
      </c>
      <c r="F17857" s="5" t="s">
        <v>89</v>
      </c>
      <c r="G17857">
        <v>21.566400000000002</v>
      </c>
      <c r="H17857">
        <v>109.09729999999999</v>
      </c>
      <c r="I17857" s="5" t="s">
        <v>60</v>
      </c>
      <c r="J17857" s="5" t="s">
        <v>3024</v>
      </c>
      <c r="K17857">
        <v>48</v>
      </c>
      <c r="L17857">
        <v>52</v>
      </c>
      <c r="M17857">
        <v>50</v>
      </c>
      <c r="N17857">
        <v>4</v>
      </c>
      <c r="O17857">
        <v>1.2855500000000002</v>
      </c>
      <c r="R17857">
        <v>0.38</v>
      </c>
      <c r="S17857">
        <v>1.0000000000000009E-2</v>
      </c>
      <c r="T17857">
        <f t="shared" si="136"/>
        <v>5.1422000000000051E-2</v>
      </c>
      <c r="U17857">
        <f t="shared" si="137"/>
        <v>1.9540360000000003</v>
      </c>
      <c r="AA17857">
        <f>SUM(T17845:T17857)-0.5*T17857</f>
        <v>1.9927609728506785</v>
      </c>
      <c r="AB17857">
        <f>SUM(U17845:U17857)-0.5*U17857</f>
        <v>20.419133440925087</v>
      </c>
    </row>
    <row r="17858" spans="1:30">
      <c r="A17858" s="5" t="s">
        <v>3023</v>
      </c>
      <c r="B17858" s="5" t="s">
        <v>3021</v>
      </c>
      <c r="D17858" s="5">
        <v>2019</v>
      </c>
      <c r="E17858" s="16" t="s">
        <v>3025</v>
      </c>
      <c r="F17858" s="5" t="s">
        <v>89</v>
      </c>
      <c r="G17858">
        <v>21.566400000000002</v>
      </c>
      <c r="H17858">
        <v>109.09729999999999</v>
      </c>
      <c r="I17858" s="5" t="s">
        <v>60</v>
      </c>
      <c r="J17858" s="5" t="s">
        <v>3024</v>
      </c>
      <c r="K17858">
        <v>52</v>
      </c>
      <c r="L17858">
        <v>56</v>
      </c>
      <c r="M17858">
        <v>54</v>
      </c>
      <c r="N17858">
        <v>4</v>
      </c>
      <c r="O17858">
        <v>1.3288823529411766</v>
      </c>
      <c r="R17858">
        <v>0.34</v>
      </c>
      <c r="S17858">
        <v>9.9999999999999534E-3</v>
      </c>
      <c r="T17858">
        <f t="shared" si="136"/>
        <v>5.3155294117646815E-2</v>
      </c>
      <c r="U17858">
        <f t="shared" si="137"/>
        <v>1.8072800000000004</v>
      </c>
    </row>
    <row r="17859" spans="1:30">
      <c r="A17859" s="5" t="s">
        <v>3023</v>
      </c>
      <c r="B17859" s="5" t="s">
        <v>3021</v>
      </c>
      <c r="D17859" s="5">
        <v>2019</v>
      </c>
      <c r="E17859" s="16" t="s">
        <v>3025</v>
      </c>
      <c r="F17859" s="5" t="s">
        <v>89</v>
      </c>
      <c r="G17859">
        <v>21.566400000000002</v>
      </c>
      <c r="H17859">
        <v>109.09729999999999</v>
      </c>
      <c r="I17859" s="5" t="s">
        <v>60</v>
      </c>
      <c r="J17859" s="5" t="s">
        <v>3024</v>
      </c>
      <c r="K17859">
        <v>56</v>
      </c>
      <c r="L17859">
        <v>60</v>
      </c>
      <c r="M17859">
        <v>58</v>
      </c>
      <c r="N17859">
        <v>4</v>
      </c>
      <c r="O17859">
        <v>1.2398666666666669</v>
      </c>
      <c r="R17859">
        <v>0.41</v>
      </c>
      <c r="S17859">
        <v>3.0000000000000027E-2</v>
      </c>
      <c r="T17859">
        <f t="shared" si="136"/>
        <v>0.14878400000000017</v>
      </c>
      <c r="U17859">
        <f t="shared" si="137"/>
        <v>2.0333813333333337</v>
      </c>
    </row>
    <row r="17860" spans="1:30">
      <c r="A17860" s="5" t="s">
        <v>3023</v>
      </c>
      <c r="B17860" s="5" t="s">
        <v>3021</v>
      </c>
      <c r="D17860" s="5">
        <v>2019</v>
      </c>
      <c r="E17860" s="16" t="s">
        <v>3025</v>
      </c>
      <c r="F17860" s="5" t="s">
        <v>89</v>
      </c>
      <c r="G17860">
        <v>21.566400000000002</v>
      </c>
      <c r="H17860">
        <v>109.09729999999999</v>
      </c>
      <c r="I17860" s="5" t="s">
        <v>60</v>
      </c>
      <c r="J17860" s="5" t="s">
        <v>3024</v>
      </c>
      <c r="K17860">
        <v>60</v>
      </c>
      <c r="L17860">
        <v>64</v>
      </c>
      <c r="M17860">
        <v>62</v>
      </c>
      <c r="N17860">
        <v>4</v>
      </c>
      <c r="O17860">
        <v>0.99947058823529411</v>
      </c>
      <c r="R17860">
        <v>0.56000000000000005</v>
      </c>
      <c r="S17860">
        <v>3.9999999999999925E-2</v>
      </c>
      <c r="T17860">
        <f t="shared" si="136"/>
        <v>0.15991529411764677</v>
      </c>
      <c r="U17860">
        <f t="shared" si="137"/>
        <v>2.2388141176470588</v>
      </c>
    </row>
    <row r="17861" spans="1:30">
      <c r="A17861" s="5" t="s">
        <v>3023</v>
      </c>
      <c r="B17861" s="5" t="s">
        <v>3021</v>
      </c>
      <c r="D17861" s="5">
        <v>2019</v>
      </c>
      <c r="E17861" s="16" t="s">
        <v>3025</v>
      </c>
      <c r="F17861" s="5" t="s">
        <v>89</v>
      </c>
      <c r="G17861">
        <v>21.566400000000002</v>
      </c>
      <c r="H17861">
        <v>109.09729999999999</v>
      </c>
      <c r="I17861" s="5" t="s">
        <v>60</v>
      </c>
      <c r="J17861" s="5" t="s">
        <v>3024</v>
      </c>
      <c r="K17861">
        <v>64</v>
      </c>
      <c r="L17861">
        <v>68</v>
      </c>
      <c r="M17861">
        <v>66</v>
      </c>
      <c r="N17861">
        <v>4</v>
      </c>
      <c r="O17861">
        <v>1.2802352941176471</v>
      </c>
      <c r="R17861">
        <v>0.61</v>
      </c>
      <c r="S17861">
        <v>0</v>
      </c>
      <c r="T17861">
        <f t="shared" si="136"/>
        <v>0</v>
      </c>
      <c r="U17861">
        <f t="shared" si="137"/>
        <v>3.1237741176470588</v>
      </c>
    </row>
    <row r="17862" spans="1:30">
      <c r="A17862" s="5" t="s">
        <v>3023</v>
      </c>
      <c r="B17862" s="5" t="s">
        <v>3021</v>
      </c>
      <c r="D17862" s="5">
        <v>2019</v>
      </c>
      <c r="E17862" s="16" t="s">
        <v>3025</v>
      </c>
      <c r="F17862" s="5" t="s">
        <v>89</v>
      </c>
      <c r="G17862">
        <v>21.566400000000002</v>
      </c>
      <c r="H17862">
        <v>109.09729999999999</v>
      </c>
      <c r="I17862" s="5" t="s">
        <v>60</v>
      </c>
      <c r="J17862" s="5" t="s">
        <v>3024</v>
      </c>
      <c r="K17862">
        <v>68</v>
      </c>
      <c r="L17862">
        <v>72</v>
      </c>
      <c r="M17862">
        <v>70</v>
      </c>
      <c r="N17862">
        <v>4</v>
      </c>
      <c r="O17862">
        <v>1.2644444444444443</v>
      </c>
      <c r="R17862">
        <v>0.4</v>
      </c>
      <c r="S17862">
        <v>8.9999999999999969E-2</v>
      </c>
      <c r="T17862">
        <f t="shared" si="136"/>
        <v>0.45519999999999977</v>
      </c>
      <c r="U17862">
        <f t="shared" si="137"/>
        <v>2.0231111111111111</v>
      </c>
    </row>
    <row r="17863" spans="1:30">
      <c r="A17863" s="5" t="s">
        <v>3023</v>
      </c>
      <c r="B17863" s="5" t="s">
        <v>3021</v>
      </c>
      <c r="D17863" s="5">
        <v>2019</v>
      </c>
      <c r="E17863" s="16" t="s">
        <v>3025</v>
      </c>
      <c r="F17863" s="5" t="s">
        <v>89</v>
      </c>
      <c r="G17863">
        <v>21.566400000000002</v>
      </c>
      <c r="H17863">
        <v>109.09729999999999</v>
      </c>
      <c r="I17863" s="5" t="s">
        <v>60</v>
      </c>
      <c r="J17863" s="5" t="s">
        <v>3024</v>
      </c>
      <c r="K17863">
        <v>72</v>
      </c>
      <c r="L17863">
        <v>76</v>
      </c>
      <c r="M17863">
        <v>74</v>
      </c>
      <c r="N17863">
        <v>4</v>
      </c>
      <c r="O17863">
        <v>1.4181333333333332</v>
      </c>
      <c r="R17863">
        <v>0.28000000000000003</v>
      </c>
      <c r="S17863">
        <v>9.9999999999999534E-3</v>
      </c>
      <c r="T17863">
        <f t="shared" si="136"/>
        <v>5.6725333333333065E-2</v>
      </c>
      <c r="U17863">
        <f t="shared" si="137"/>
        <v>1.5883093333333334</v>
      </c>
    </row>
    <row r="17864" spans="1:30">
      <c r="A17864" s="5" t="s">
        <v>3023</v>
      </c>
      <c r="B17864" s="5" t="s">
        <v>3021</v>
      </c>
      <c r="D17864" s="5">
        <v>2019</v>
      </c>
      <c r="E17864" s="16" t="s">
        <v>3025</v>
      </c>
      <c r="F17864" s="5" t="s">
        <v>89</v>
      </c>
      <c r="G17864">
        <v>21.566400000000002</v>
      </c>
      <c r="H17864">
        <v>109.09729999999999</v>
      </c>
      <c r="I17864" s="5" t="s">
        <v>60</v>
      </c>
      <c r="J17864" s="5" t="s">
        <v>3024</v>
      </c>
      <c r="K17864">
        <v>76</v>
      </c>
      <c r="L17864">
        <v>80</v>
      </c>
      <c r="M17864">
        <v>78</v>
      </c>
      <c r="N17864">
        <v>4</v>
      </c>
      <c r="O17864">
        <v>1.5976000000000001</v>
      </c>
      <c r="R17864">
        <v>0.15</v>
      </c>
      <c r="S17864">
        <v>0.03</v>
      </c>
      <c r="T17864">
        <f t="shared" si="136"/>
        <v>0.19171200000000002</v>
      </c>
      <c r="U17864">
        <f t="shared" si="137"/>
        <v>0.95856000000000008</v>
      </c>
    </row>
    <row r="17865" spans="1:30">
      <c r="A17865" s="5" t="s">
        <v>3023</v>
      </c>
      <c r="B17865" s="5" t="s">
        <v>3021</v>
      </c>
      <c r="D17865" s="5">
        <v>2019</v>
      </c>
      <c r="E17865" s="16" t="s">
        <v>3025</v>
      </c>
      <c r="F17865" s="5" t="s">
        <v>89</v>
      </c>
      <c r="G17865">
        <v>21.566400000000002</v>
      </c>
      <c r="H17865">
        <v>109.09729999999999</v>
      </c>
      <c r="I17865" s="5" t="s">
        <v>60</v>
      </c>
      <c r="J17865" s="5" t="s">
        <v>3024</v>
      </c>
      <c r="K17865">
        <v>80</v>
      </c>
      <c r="L17865">
        <v>84</v>
      </c>
      <c r="M17865">
        <v>82</v>
      </c>
      <c r="N17865">
        <v>4</v>
      </c>
      <c r="O17865">
        <v>1.3645882352941177</v>
      </c>
      <c r="R17865">
        <v>0.24</v>
      </c>
      <c r="S17865">
        <v>3.0000000000000027E-2</v>
      </c>
      <c r="T17865">
        <f t="shared" si="136"/>
        <v>0.16375058823529426</v>
      </c>
      <c r="U17865">
        <f t="shared" si="137"/>
        <v>1.310004705882353</v>
      </c>
    </row>
    <row r="17866" spans="1:30">
      <c r="A17866" s="5" t="s">
        <v>3023</v>
      </c>
      <c r="B17866" s="5" t="s">
        <v>3021</v>
      </c>
      <c r="D17866" s="5">
        <v>2019</v>
      </c>
      <c r="E17866" s="16" t="s">
        <v>3025</v>
      </c>
      <c r="F17866" s="5" t="s">
        <v>89</v>
      </c>
      <c r="G17866">
        <v>21.566400000000002</v>
      </c>
      <c r="H17866">
        <v>109.09729999999999</v>
      </c>
      <c r="I17866" s="5" t="s">
        <v>60</v>
      </c>
      <c r="J17866" s="5" t="s">
        <v>3024</v>
      </c>
      <c r="K17866">
        <v>84</v>
      </c>
      <c r="L17866">
        <v>88</v>
      </c>
      <c r="M17866">
        <v>86</v>
      </c>
      <c r="N17866">
        <v>4</v>
      </c>
      <c r="O17866">
        <v>1.5395333333333334</v>
      </c>
      <c r="R17866">
        <v>0.24</v>
      </c>
      <c r="S17866">
        <v>2.0000000000000018E-2</v>
      </c>
      <c r="T17866">
        <f t="shared" si="136"/>
        <v>0.12316266666666678</v>
      </c>
      <c r="U17866">
        <f t="shared" si="137"/>
        <v>1.4779519999999999</v>
      </c>
    </row>
    <row r="17867" spans="1:30">
      <c r="A17867" s="5" t="s">
        <v>3023</v>
      </c>
      <c r="B17867" s="5" t="s">
        <v>3021</v>
      </c>
      <c r="D17867" s="5">
        <v>2019</v>
      </c>
      <c r="E17867" s="16" t="s">
        <v>3025</v>
      </c>
      <c r="F17867" s="5" t="s">
        <v>89</v>
      </c>
      <c r="G17867">
        <v>21.566400000000002</v>
      </c>
      <c r="H17867">
        <v>109.09729999999999</v>
      </c>
      <c r="I17867" s="5" t="s">
        <v>60</v>
      </c>
      <c r="J17867" s="5" t="s">
        <v>3024</v>
      </c>
      <c r="K17867">
        <v>88</v>
      </c>
      <c r="L17867">
        <v>92</v>
      </c>
      <c r="M17867">
        <v>90</v>
      </c>
      <c r="N17867">
        <v>4</v>
      </c>
      <c r="O17867">
        <v>1.5935333333333332</v>
      </c>
      <c r="R17867">
        <v>0.17</v>
      </c>
      <c r="S17867">
        <v>9.9999999999999811E-3</v>
      </c>
      <c r="T17867">
        <f t="shared" si="136"/>
        <v>6.3741333333333206E-2</v>
      </c>
      <c r="U17867">
        <f t="shared" si="137"/>
        <v>1.0836026666666667</v>
      </c>
    </row>
    <row r="17868" spans="1:30">
      <c r="A17868" s="5" t="s">
        <v>3023</v>
      </c>
      <c r="B17868" s="5" t="s">
        <v>3021</v>
      </c>
      <c r="D17868" s="5">
        <v>2019</v>
      </c>
      <c r="E17868" s="16" t="s">
        <v>3025</v>
      </c>
      <c r="F17868" s="5" t="s">
        <v>89</v>
      </c>
      <c r="G17868">
        <v>21.566400000000002</v>
      </c>
      <c r="H17868">
        <v>109.09729999999999</v>
      </c>
      <c r="I17868" s="5" t="s">
        <v>60</v>
      </c>
      <c r="J17868" s="5" t="s">
        <v>3024</v>
      </c>
      <c r="K17868">
        <v>92</v>
      </c>
      <c r="L17868">
        <v>96</v>
      </c>
      <c r="M17868">
        <v>94</v>
      </c>
      <c r="N17868">
        <v>4</v>
      </c>
      <c r="O17868">
        <v>1.5681999999999998</v>
      </c>
      <c r="R17868">
        <v>0.17</v>
      </c>
      <c r="S17868">
        <v>1.999999999999999E-2</v>
      </c>
      <c r="T17868">
        <f t="shared" si="136"/>
        <v>0.12545599999999993</v>
      </c>
      <c r="U17868">
        <f t="shared" si="137"/>
        <v>1.066376</v>
      </c>
    </row>
    <row r="17869" spans="1:30">
      <c r="A17869" s="5" t="s">
        <v>3023</v>
      </c>
      <c r="B17869" s="5" t="s">
        <v>3021</v>
      </c>
      <c r="D17869" s="5">
        <v>2019</v>
      </c>
      <c r="E17869" s="16" t="s">
        <v>3025</v>
      </c>
      <c r="F17869" s="5" t="s">
        <v>89</v>
      </c>
      <c r="G17869">
        <v>21.566400000000002</v>
      </c>
      <c r="H17869">
        <v>109.09729999999999</v>
      </c>
      <c r="I17869" s="5" t="s">
        <v>60</v>
      </c>
      <c r="J17869" s="5" t="s">
        <v>3024</v>
      </c>
      <c r="K17869">
        <v>96</v>
      </c>
      <c r="L17869">
        <v>100</v>
      </c>
      <c r="M17869">
        <v>98</v>
      </c>
      <c r="N17869">
        <v>4</v>
      </c>
      <c r="O17869">
        <v>1.5119</v>
      </c>
      <c r="R17869">
        <v>0.2</v>
      </c>
      <c r="S17869">
        <v>9.9999999999999811E-3</v>
      </c>
      <c r="T17869">
        <f t="shared" si="136"/>
        <v>6.0475999999999884E-2</v>
      </c>
      <c r="U17869">
        <f t="shared" si="137"/>
        <v>1.2095200000000002</v>
      </c>
      <c r="AA17869">
        <f>SUM(T17845:T17869)</f>
        <v>3.6205504826545991</v>
      </c>
      <c r="AB17869">
        <f>SUM(U17845:U17869)</f>
        <v>41.316836826546002</v>
      </c>
    </row>
    <row r="17870" spans="1:30">
      <c r="A17870" s="5" t="s">
        <v>3023</v>
      </c>
      <c r="B17870" s="5" t="s">
        <v>3021</v>
      </c>
      <c r="D17870" s="5">
        <v>2019</v>
      </c>
      <c r="E17870" s="16" t="s">
        <v>3027</v>
      </c>
      <c r="F17870" s="5" t="s">
        <v>89</v>
      </c>
      <c r="G17870">
        <v>21.574825000000001</v>
      </c>
      <c r="H17870">
        <v>108.19265833333334</v>
      </c>
      <c r="I17870" t="s">
        <v>57</v>
      </c>
      <c r="J17870" s="5" t="s">
        <v>3026</v>
      </c>
      <c r="K17870">
        <v>0</v>
      </c>
      <c r="L17870">
        <v>4</v>
      </c>
      <c r="M17870">
        <v>2</v>
      </c>
      <c r="N17870">
        <v>4</v>
      </c>
      <c r="O17870">
        <v>1.5052666666666668</v>
      </c>
      <c r="R17870">
        <v>0.14000000000000001</v>
      </c>
      <c r="S17870">
        <v>9.9999999999999811E-3</v>
      </c>
      <c r="T17870">
        <f t="shared" si="136"/>
        <v>6.0210666666666558E-2</v>
      </c>
      <c r="U17870">
        <f t="shared" si="137"/>
        <v>0.84294933333333344</v>
      </c>
      <c r="W17870">
        <f>AVERAGE(O17870:O17894)</f>
        <v>1.5513450126276371</v>
      </c>
      <c r="Y17870">
        <f>AVERAGE(R17870:R17894)</f>
        <v>0.1648</v>
      </c>
      <c r="Z17870">
        <f>AVERAGE(S17870:S17894)</f>
        <v>6.0400000000000009E-2</v>
      </c>
      <c r="AD17870">
        <v>100</v>
      </c>
    </row>
    <row r="17871" spans="1:30">
      <c r="A17871" s="5" t="s">
        <v>3023</v>
      </c>
      <c r="B17871" s="5" t="s">
        <v>3021</v>
      </c>
      <c r="D17871" s="5">
        <v>2019</v>
      </c>
      <c r="E17871" s="16" t="s">
        <v>3027</v>
      </c>
      <c r="F17871" s="5" t="s">
        <v>89</v>
      </c>
      <c r="G17871">
        <v>21.574825000000001</v>
      </c>
      <c r="H17871">
        <v>108.19265833333334</v>
      </c>
      <c r="I17871" t="s">
        <v>57</v>
      </c>
      <c r="J17871" s="5" t="s">
        <v>3026</v>
      </c>
      <c r="K17871">
        <v>4</v>
      </c>
      <c r="L17871">
        <v>8</v>
      </c>
      <c r="M17871">
        <v>6</v>
      </c>
      <c r="N17871">
        <v>4</v>
      </c>
      <c r="O17871">
        <v>1.5052666666666668</v>
      </c>
      <c r="R17871">
        <v>0.14000000000000001</v>
      </c>
      <c r="S17871">
        <v>9.9999999999999811E-3</v>
      </c>
      <c r="T17871">
        <f t="shared" si="136"/>
        <v>6.0210666666666558E-2</v>
      </c>
      <c r="U17871">
        <f t="shared" si="137"/>
        <v>0.84294933333333344</v>
      </c>
    </row>
    <row r="17872" spans="1:30">
      <c r="A17872" s="5" t="s">
        <v>3023</v>
      </c>
      <c r="B17872" s="5" t="s">
        <v>3021</v>
      </c>
      <c r="D17872" s="5">
        <v>2019</v>
      </c>
      <c r="E17872" s="16" t="s">
        <v>3027</v>
      </c>
      <c r="F17872" s="5" t="s">
        <v>89</v>
      </c>
      <c r="G17872">
        <v>21.574825000000001</v>
      </c>
      <c r="H17872">
        <v>108.19265833333334</v>
      </c>
      <c r="I17872" t="s">
        <v>57</v>
      </c>
      <c r="J17872" s="5" t="s">
        <v>3026</v>
      </c>
      <c r="K17872">
        <v>8</v>
      </c>
      <c r="L17872">
        <v>12</v>
      </c>
      <c r="M17872">
        <v>10</v>
      </c>
      <c r="N17872">
        <v>4</v>
      </c>
      <c r="O17872">
        <v>1.8666666666666667</v>
      </c>
      <c r="R17872">
        <v>0.16</v>
      </c>
      <c r="S17872">
        <v>0</v>
      </c>
      <c r="T17872">
        <f t="shared" si="136"/>
        <v>0</v>
      </c>
      <c r="U17872">
        <f t="shared" si="137"/>
        <v>1.1946666666666668</v>
      </c>
    </row>
    <row r="17873" spans="1:28">
      <c r="A17873" s="5" t="s">
        <v>3023</v>
      </c>
      <c r="B17873" s="5" t="s">
        <v>3021</v>
      </c>
      <c r="D17873" s="5">
        <v>2019</v>
      </c>
      <c r="E17873" s="16" t="s">
        <v>3027</v>
      </c>
      <c r="F17873" s="5" t="s">
        <v>89</v>
      </c>
      <c r="G17873">
        <v>21.574825000000001</v>
      </c>
      <c r="H17873">
        <v>108.19265833333334</v>
      </c>
      <c r="I17873" t="s">
        <v>57</v>
      </c>
      <c r="J17873" s="5" t="s">
        <v>3026</v>
      </c>
      <c r="K17873">
        <v>12</v>
      </c>
      <c r="L17873">
        <v>16</v>
      </c>
      <c r="M17873">
        <v>14</v>
      </c>
      <c r="N17873">
        <v>4</v>
      </c>
      <c r="O17873">
        <v>1.5562666666666667</v>
      </c>
      <c r="R17873">
        <v>0.13</v>
      </c>
      <c r="S17873">
        <v>0.06</v>
      </c>
      <c r="T17873">
        <f t="shared" si="136"/>
        <v>0.373504</v>
      </c>
      <c r="U17873">
        <f t="shared" si="137"/>
        <v>0.80925866666666668</v>
      </c>
      <c r="AA17873">
        <f>SUM(T17870:T17873)-(T17873/4)</f>
        <v>0.40054933333333309</v>
      </c>
      <c r="AB17873">
        <f>SUM(U17870:U17873)-(U17873/4)</f>
        <v>3.4875093333333336</v>
      </c>
    </row>
    <row r="17874" spans="1:28">
      <c r="A17874" s="5" t="s">
        <v>3023</v>
      </c>
      <c r="B17874" s="5" t="s">
        <v>3021</v>
      </c>
      <c r="D17874" s="5">
        <v>2019</v>
      </c>
      <c r="E17874" s="16" t="s">
        <v>3027</v>
      </c>
      <c r="F17874" s="5" t="s">
        <v>89</v>
      </c>
      <c r="G17874">
        <v>21.574825000000001</v>
      </c>
      <c r="H17874">
        <v>108.19265833333334</v>
      </c>
      <c r="I17874" t="s">
        <v>57</v>
      </c>
      <c r="J17874" s="5" t="s">
        <v>3026</v>
      </c>
      <c r="K17874">
        <v>16</v>
      </c>
      <c r="L17874">
        <v>20</v>
      </c>
      <c r="M17874">
        <v>18</v>
      </c>
      <c r="N17874">
        <v>4</v>
      </c>
      <c r="O17874">
        <v>1.5826470588235295</v>
      </c>
      <c r="R17874">
        <v>0.25</v>
      </c>
      <c r="S17874">
        <v>2.0000000000000018E-2</v>
      </c>
      <c r="T17874">
        <f t="shared" si="136"/>
        <v>0.12661176470588248</v>
      </c>
      <c r="U17874">
        <f t="shared" si="137"/>
        <v>1.5826470588235295</v>
      </c>
    </row>
    <row r="17875" spans="1:28">
      <c r="A17875" s="5" t="s">
        <v>3023</v>
      </c>
      <c r="B17875" s="5" t="s">
        <v>3021</v>
      </c>
      <c r="D17875" s="5">
        <v>2019</v>
      </c>
      <c r="E17875" s="16" t="s">
        <v>3027</v>
      </c>
      <c r="F17875" s="5" t="s">
        <v>89</v>
      </c>
      <c r="G17875">
        <v>21.574825000000001</v>
      </c>
      <c r="H17875">
        <v>108.19265833333334</v>
      </c>
      <c r="I17875" t="s">
        <v>57</v>
      </c>
      <c r="J17875" s="5" t="s">
        <v>3026</v>
      </c>
      <c r="K17875">
        <v>20</v>
      </c>
      <c r="L17875">
        <v>24</v>
      </c>
      <c r="M17875">
        <v>22</v>
      </c>
      <c r="N17875">
        <v>4</v>
      </c>
      <c r="O17875">
        <v>1.5060999999999998</v>
      </c>
      <c r="R17875">
        <v>0.25</v>
      </c>
      <c r="S17875">
        <v>2.0000000000000018E-2</v>
      </c>
      <c r="T17875">
        <f t="shared" si="136"/>
        <v>0.1204880000000001</v>
      </c>
      <c r="U17875">
        <f t="shared" si="137"/>
        <v>1.5060999999999998</v>
      </c>
    </row>
    <row r="17876" spans="1:28">
      <c r="A17876" s="5" t="s">
        <v>3023</v>
      </c>
      <c r="B17876" s="5" t="s">
        <v>3021</v>
      </c>
      <c r="D17876" s="5">
        <v>2019</v>
      </c>
      <c r="E17876" s="16" t="s">
        <v>3027</v>
      </c>
      <c r="F17876" s="5" t="s">
        <v>89</v>
      </c>
      <c r="G17876">
        <v>21.574825000000001</v>
      </c>
      <c r="H17876">
        <v>108.19265833333334</v>
      </c>
      <c r="I17876" t="s">
        <v>57</v>
      </c>
      <c r="J17876" s="5" t="s">
        <v>3026</v>
      </c>
      <c r="K17876">
        <v>24</v>
      </c>
      <c r="L17876">
        <v>28</v>
      </c>
      <c r="M17876">
        <v>26</v>
      </c>
      <c r="N17876">
        <v>4</v>
      </c>
      <c r="O17876">
        <v>1.5660769230769229</v>
      </c>
      <c r="R17876">
        <v>0.19</v>
      </c>
      <c r="S17876">
        <v>1.999999999999999E-2</v>
      </c>
      <c r="T17876">
        <f t="shared" si="136"/>
        <v>0.12528615384615377</v>
      </c>
      <c r="U17876">
        <f t="shared" si="137"/>
        <v>1.1902184615384614</v>
      </c>
    </row>
    <row r="17877" spans="1:28">
      <c r="A17877" s="5" t="s">
        <v>3023</v>
      </c>
      <c r="B17877" s="5" t="s">
        <v>3021</v>
      </c>
      <c r="D17877" s="5">
        <v>2019</v>
      </c>
      <c r="E17877" s="16" t="s">
        <v>3027</v>
      </c>
      <c r="F17877" s="5" t="s">
        <v>89</v>
      </c>
      <c r="G17877">
        <v>21.574825000000001</v>
      </c>
      <c r="H17877">
        <v>108.19265833333334</v>
      </c>
      <c r="I17877" t="s">
        <v>57</v>
      </c>
      <c r="J17877" s="5" t="s">
        <v>3026</v>
      </c>
      <c r="K17877">
        <v>28</v>
      </c>
      <c r="L17877">
        <v>32</v>
      </c>
      <c r="M17877">
        <v>30</v>
      </c>
      <c r="N17877">
        <v>4</v>
      </c>
      <c r="O17877">
        <v>1.5664000000000002</v>
      </c>
      <c r="R17877">
        <v>0.18</v>
      </c>
      <c r="S17877">
        <v>1.0000000000000009E-2</v>
      </c>
      <c r="T17877">
        <f t="shared" si="136"/>
        <v>6.2656000000000059E-2</v>
      </c>
      <c r="U17877">
        <f t="shared" si="137"/>
        <v>1.1278080000000001</v>
      </c>
      <c r="AA17877">
        <f>SUM(T17870:T17877)-0.5*T17877</f>
        <v>0.89763925188536953</v>
      </c>
      <c r="AB17877">
        <f>SUM(U17870:U17877)-0.5*U17877</f>
        <v>8.53269352036199</v>
      </c>
    </row>
    <row r="17878" spans="1:28">
      <c r="A17878" s="5" t="s">
        <v>3023</v>
      </c>
      <c r="B17878" s="5" t="s">
        <v>3021</v>
      </c>
      <c r="D17878" s="5">
        <v>2019</v>
      </c>
      <c r="E17878" s="16" t="s">
        <v>3027</v>
      </c>
      <c r="F17878" s="5" t="s">
        <v>89</v>
      </c>
      <c r="G17878">
        <v>21.574825000000001</v>
      </c>
      <c r="H17878">
        <v>108.19265833333334</v>
      </c>
      <c r="I17878" t="s">
        <v>57</v>
      </c>
      <c r="J17878" s="5" t="s">
        <v>3026</v>
      </c>
      <c r="K17878">
        <v>32</v>
      </c>
      <c r="L17878">
        <v>36</v>
      </c>
      <c r="M17878">
        <v>34</v>
      </c>
      <c r="N17878">
        <v>4</v>
      </c>
      <c r="O17878">
        <v>1.6157857142857139</v>
      </c>
      <c r="R17878">
        <v>0.16</v>
      </c>
      <c r="S17878">
        <v>4.9999999999999989E-2</v>
      </c>
      <c r="T17878">
        <f t="shared" si="136"/>
        <v>0.3231571428571427</v>
      </c>
      <c r="U17878">
        <f t="shared" si="137"/>
        <v>1.034102857142857</v>
      </c>
    </row>
    <row r="17879" spans="1:28">
      <c r="A17879" s="5" t="s">
        <v>3023</v>
      </c>
      <c r="B17879" s="5" t="s">
        <v>3021</v>
      </c>
      <c r="D17879" s="5">
        <v>2019</v>
      </c>
      <c r="E17879" s="16" t="s">
        <v>3027</v>
      </c>
      <c r="F17879" s="5" t="s">
        <v>89</v>
      </c>
      <c r="G17879">
        <v>21.574825000000001</v>
      </c>
      <c r="H17879">
        <v>108.19265833333334</v>
      </c>
      <c r="I17879" t="s">
        <v>57</v>
      </c>
      <c r="J17879" s="5" t="s">
        <v>3026</v>
      </c>
      <c r="K17879">
        <v>36</v>
      </c>
      <c r="L17879">
        <v>40</v>
      </c>
      <c r="M17879">
        <v>38</v>
      </c>
      <c r="N17879">
        <v>4</v>
      </c>
      <c r="O17879">
        <v>1.2697499999999997</v>
      </c>
      <c r="R17879">
        <v>0.15</v>
      </c>
      <c r="S17879">
        <v>0.18000000000000002</v>
      </c>
      <c r="T17879">
        <f t="shared" si="136"/>
        <v>0.91421999999999992</v>
      </c>
      <c r="U17879">
        <f t="shared" si="137"/>
        <v>0.76184999999999981</v>
      </c>
    </row>
    <row r="17880" spans="1:28">
      <c r="A17880" s="5" t="s">
        <v>3023</v>
      </c>
      <c r="B17880" s="5" t="s">
        <v>3021</v>
      </c>
      <c r="D17880" s="5">
        <v>2019</v>
      </c>
      <c r="E17880" s="16" t="s">
        <v>3027</v>
      </c>
      <c r="F17880" s="5" t="s">
        <v>89</v>
      </c>
      <c r="G17880">
        <v>21.574825000000001</v>
      </c>
      <c r="H17880">
        <v>108.19265833333334</v>
      </c>
      <c r="I17880" t="s">
        <v>57</v>
      </c>
      <c r="J17880" s="5" t="s">
        <v>3026</v>
      </c>
      <c r="K17880">
        <v>40</v>
      </c>
      <c r="L17880">
        <v>44</v>
      </c>
      <c r="M17880">
        <v>42</v>
      </c>
      <c r="N17880">
        <v>4</v>
      </c>
      <c r="O17880">
        <v>1.5868947368421051</v>
      </c>
      <c r="R17880">
        <v>0.14000000000000001</v>
      </c>
      <c r="S17880">
        <v>3.999999999999998E-2</v>
      </c>
      <c r="T17880">
        <f t="shared" si="136"/>
        <v>0.25390315789473672</v>
      </c>
      <c r="U17880">
        <f t="shared" si="137"/>
        <v>0.88866105263157891</v>
      </c>
    </row>
    <row r="17881" spans="1:28">
      <c r="A17881" s="5" t="s">
        <v>3023</v>
      </c>
      <c r="B17881" s="5" t="s">
        <v>3021</v>
      </c>
      <c r="D17881" s="5">
        <v>2019</v>
      </c>
      <c r="E17881" s="16" t="s">
        <v>3027</v>
      </c>
      <c r="F17881" s="5" t="s">
        <v>89</v>
      </c>
      <c r="G17881">
        <v>21.574825000000001</v>
      </c>
      <c r="H17881">
        <v>108.19265833333334</v>
      </c>
      <c r="I17881" t="s">
        <v>57</v>
      </c>
      <c r="J17881" s="5" t="s">
        <v>3026</v>
      </c>
      <c r="K17881">
        <v>44</v>
      </c>
      <c r="L17881">
        <v>48</v>
      </c>
      <c r="M17881">
        <v>46</v>
      </c>
      <c r="N17881">
        <v>4</v>
      </c>
      <c r="O17881">
        <v>1.5676153846153846</v>
      </c>
      <c r="R17881">
        <v>0.15</v>
      </c>
      <c r="S17881">
        <v>0.03</v>
      </c>
      <c r="T17881">
        <f t="shared" si="136"/>
        <v>0.18811384615384616</v>
      </c>
      <c r="U17881">
        <f t="shared" si="137"/>
        <v>0.94056923076923071</v>
      </c>
    </row>
    <row r="17882" spans="1:28">
      <c r="A17882" s="5" t="s">
        <v>3023</v>
      </c>
      <c r="B17882" s="5" t="s">
        <v>3021</v>
      </c>
      <c r="D17882" s="5">
        <v>2019</v>
      </c>
      <c r="E17882" s="16" t="s">
        <v>3027</v>
      </c>
      <c r="F17882" s="5" t="s">
        <v>89</v>
      </c>
      <c r="G17882">
        <v>21.574825000000001</v>
      </c>
      <c r="H17882">
        <v>108.19265833333334</v>
      </c>
      <c r="I17882" t="s">
        <v>57</v>
      </c>
      <c r="J17882" s="5" t="s">
        <v>3026</v>
      </c>
      <c r="K17882">
        <v>48</v>
      </c>
      <c r="L17882">
        <v>52</v>
      </c>
      <c r="M17882">
        <v>50</v>
      </c>
      <c r="N17882">
        <v>4</v>
      </c>
      <c r="O17882">
        <v>1.548</v>
      </c>
      <c r="R17882">
        <v>0.11</v>
      </c>
      <c r="S17882">
        <v>3.0000000000000013E-2</v>
      </c>
      <c r="T17882">
        <f t="shared" si="136"/>
        <v>0.18576000000000009</v>
      </c>
      <c r="U17882">
        <f t="shared" si="137"/>
        <v>0.68112000000000006</v>
      </c>
      <c r="AA17882">
        <f>SUM(T17870:T17882)-0.5*T17882</f>
        <v>2.7012413987910948</v>
      </c>
      <c r="AB17882">
        <f>SUM(U17870:U17882)-0.5*U17882</f>
        <v>13.062340660905656</v>
      </c>
    </row>
    <row r="17883" spans="1:28">
      <c r="A17883" s="5" t="s">
        <v>3023</v>
      </c>
      <c r="B17883" s="5" t="s">
        <v>3021</v>
      </c>
      <c r="D17883" s="5">
        <v>2019</v>
      </c>
      <c r="E17883" s="16" t="s">
        <v>3027</v>
      </c>
      <c r="F17883" s="5" t="s">
        <v>89</v>
      </c>
      <c r="G17883">
        <v>21.574825000000001</v>
      </c>
      <c r="H17883">
        <v>108.19265833333334</v>
      </c>
      <c r="I17883" t="s">
        <v>57</v>
      </c>
      <c r="J17883" s="5" t="s">
        <v>3026</v>
      </c>
      <c r="K17883">
        <v>52</v>
      </c>
      <c r="L17883">
        <v>56</v>
      </c>
      <c r="M17883">
        <v>54</v>
      </c>
      <c r="N17883">
        <v>4</v>
      </c>
      <c r="O17883">
        <v>1.5321666666666667</v>
      </c>
      <c r="R17883">
        <v>0.15</v>
      </c>
      <c r="S17883">
        <v>0.15</v>
      </c>
      <c r="T17883">
        <f t="shared" si="136"/>
        <v>0.91930000000000001</v>
      </c>
      <c r="U17883">
        <f t="shared" si="137"/>
        <v>0.91930000000000001</v>
      </c>
    </row>
    <row r="17884" spans="1:28">
      <c r="A17884" s="5" t="s">
        <v>3023</v>
      </c>
      <c r="B17884" s="5" t="s">
        <v>3021</v>
      </c>
      <c r="D17884" s="5">
        <v>2019</v>
      </c>
      <c r="E17884" s="16" t="s">
        <v>3027</v>
      </c>
      <c r="F17884" s="5" t="s">
        <v>89</v>
      </c>
      <c r="G17884">
        <v>21.574825000000001</v>
      </c>
      <c r="H17884">
        <v>108.19265833333334</v>
      </c>
      <c r="I17884" t="s">
        <v>57</v>
      </c>
      <c r="J17884" s="5" t="s">
        <v>3026</v>
      </c>
      <c r="K17884">
        <v>56</v>
      </c>
      <c r="L17884">
        <v>60</v>
      </c>
      <c r="M17884">
        <v>58</v>
      </c>
      <c r="N17884">
        <v>4</v>
      </c>
      <c r="O17884">
        <v>1.3780000000000001</v>
      </c>
      <c r="R17884">
        <v>0.19</v>
      </c>
      <c r="S17884">
        <v>0.24</v>
      </c>
      <c r="T17884">
        <f t="shared" si="136"/>
        <v>1.3228800000000001</v>
      </c>
      <c r="U17884">
        <f t="shared" si="137"/>
        <v>1.04728</v>
      </c>
    </row>
    <row r="17885" spans="1:28">
      <c r="A17885" s="5" t="s">
        <v>3023</v>
      </c>
      <c r="B17885" s="5" t="s">
        <v>3021</v>
      </c>
      <c r="D17885" s="5">
        <v>2019</v>
      </c>
      <c r="E17885" s="16" t="s">
        <v>3027</v>
      </c>
      <c r="F17885" s="5" t="s">
        <v>89</v>
      </c>
      <c r="G17885">
        <v>21.574825000000001</v>
      </c>
      <c r="H17885">
        <v>108.19265833333334</v>
      </c>
      <c r="I17885" t="s">
        <v>57</v>
      </c>
      <c r="J17885" s="5" t="s">
        <v>3026</v>
      </c>
      <c r="K17885">
        <v>60</v>
      </c>
      <c r="L17885">
        <v>64</v>
      </c>
      <c r="M17885">
        <v>62</v>
      </c>
      <c r="N17885">
        <v>4</v>
      </c>
      <c r="O17885">
        <v>1.5482222222222222</v>
      </c>
      <c r="R17885">
        <v>0.12</v>
      </c>
      <c r="S17885">
        <v>2.0000000000000018E-2</v>
      </c>
      <c r="T17885">
        <f t="shared" si="136"/>
        <v>0.12385777777777789</v>
      </c>
      <c r="U17885">
        <f t="shared" si="137"/>
        <v>0.74314666666666662</v>
      </c>
    </row>
    <row r="17886" spans="1:28">
      <c r="A17886" s="5" t="s">
        <v>3023</v>
      </c>
      <c r="B17886" s="5" t="s">
        <v>3021</v>
      </c>
      <c r="D17886" s="5">
        <v>2019</v>
      </c>
      <c r="E17886" s="16" t="s">
        <v>3027</v>
      </c>
      <c r="F17886" s="5" t="s">
        <v>89</v>
      </c>
      <c r="G17886">
        <v>21.574825000000001</v>
      </c>
      <c r="H17886">
        <v>108.19265833333334</v>
      </c>
      <c r="I17886" t="s">
        <v>57</v>
      </c>
      <c r="J17886" s="5" t="s">
        <v>3026</v>
      </c>
      <c r="K17886">
        <v>64</v>
      </c>
      <c r="L17886">
        <v>68</v>
      </c>
      <c r="M17886">
        <v>66</v>
      </c>
      <c r="N17886">
        <v>4</v>
      </c>
      <c r="O17886">
        <v>1.6192222222222223</v>
      </c>
      <c r="R17886">
        <v>0.2</v>
      </c>
      <c r="S17886">
        <v>9.9999999999999811E-3</v>
      </c>
      <c r="T17886">
        <f t="shared" si="136"/>
        <v>6.4768888888888765E-2</v>
      </c>
      <c r="U17886">
        <f t="shared" si="137"/>
        <v>1.295377777777778</v>
      </c>
    </row>
    <row r="17887" spans="1:28">
      <c r="A17887" s="5" t="s">
        <v>3023</v>
      </c>
      <c r="B17887" s="5" t="s">
        <v>3021</v>
      </c>
      <c r="D17887" s="5">
        <v>2019</v>
      </c>
      <c r="E17887" s="16" t="s">
        <v>3027</v>
      </c>
      <c r="F17887" s="5" t="s">
        <v>89</v>
      </c>
      <c r="G17887">
        <v>21.574825000000001</v>
      </c>
      <c r="H17887">
        <v>108.19265833333334</v>
      </c>
      <c r="I17887" t="s">
        <v>57</v>
      </c>
      <c r="J17887" s="5" t="s">
        <v>3026</v>
      </c>
      <c r="K17887">
        <v>68</v>
      </c>
      <c r="L17887">
        <v>72</v>
      </c>
      <c r="M17887">
        <v>70</v>
      </c>
      <c r="N17887">
        <v>4</v>
      </c>
      <c r="O17887">
        <v>1.5747673611111113</v>
      </c>
      <c r="R17887">
        <v>0.15</v>
      </c>
      <c r="S17887">
        <v>0.21</v>
      </c>
      <c r="T17887">
        <f t="shared" si="136"/>
        <v>1.3228045833333335</v>
      </c>
      <c r="U17887">
        <f t="shared" si="137"/>
        <v>0.94486041666666676</v>
      </c>
    </row>
    <row r="17888" spans="1:28">
      <c r="A17888" s="5" t="s">
        <v>3023</v>
      </c>
      <c r="B17888" s="5" t="s">
        <v>3021</v>
      </c>
      <c r="D17888" s="5">
        <v>2019</v>
      </c>
      <c r="E17888" s="16" t="s">
        <v>3027</v>
      </c>
      <c r="F17888" s="5" t="s">
        <v>89</v>
      </c>
      <c r="G17888">
        <v>21.574825000000001</v>
      </c>
      <c r="H17888">
        <v>108.19265833333334</v>
      </c>
      <c r="I17888" t="s">
        <v>57</v>
      </c>
      <c r="J17888" s="5" t="s">
        <v>3026</v>
      </c>
      <c r="K17888">
        <v>72</v>
      </c>
      <c r="L17888">
        <v>76</v>
      </c>
      <c r="M17888">
        <v>74</v>
      </c>
      <c r="N17888">
        <v>4</v>
      </c>
      <c r="O17888">
        <v>1.5303125</v>
      </c>
      <c r="R17888">
        <v>0.18</v>
      </c>
      <c r="S17888">
        <v>1.0000000000000009E-2</v>
      </c>
      <c r="T17888">
        <f t="shared" ref="T17888:T17913" si="138">S17888*O17888*N17888</f>
        <v>6.1212500000000052E-2</v>
      </c>
      <c r="U17888">
        <f t="shared" ref="U17888:U17913" si="139">R17888*O17888*N17888</f>
        <v>1.1018249999999998</v>
      </c>
    </row>
    <row r="17889" spans="1:30">
      <c r="A17889" s="5" t="s">
        <v>3023</v>
      </c>
      <c r="B17889" s="5" t="s">
        <v>3021</v>
      </c>
      <c r="D17889" s="5">
        <v>2019</v>
      </c>
      <c r="E17889" s="16" t="s">
        <v>3027</v>
      </c>
      <c r="F17889" s="5" t="s">
        <v>89</v>
      </c>
      <c r="G17889">
        <v>21.574825000000001</v>
      </c>
      <c r="H17889">
        <v>108.19265833333334</v>
      </c>
      <c r="I17889" t="s">
        <v>57</v>
      </c>
      <c r="J17889" s="5" t="s">
        <v>3026</v>
      </c>
      <c r="K17889">
        <v>76</v>
      </c>
      <c r="L17889">
        <v>80</v>
      </c>
      <c r="M17889">
        <v>78</v>
      </c>
      <c r="N17889">
        <v>4</v>
      </c>
      <c r="O17889">
        <v>1.4357692307692307</v>
      </c>
      <c r="R17889">
        <v>0.1</v>
      </c>
      <c r="S17889">
        <v>4.0000000000000008E-2</v>
      </c>
      <c r="T17889">
        <f t="shared" si="138"/>
        <v>0.22972307692307695</v>
      </c>
      <c r="U17889">
        <f t="shared" si="139"/>
        <v>0.5743076923076923</v>
      </c>
    </row>
    <row r="17890" spans="1:30">
      <c r="A17890" s="5" t="s">
        <v>3023</v>
      </c>
      <c r="B17890" s="5" t="s">
        <v>3021</v>
      </c>
      <c r="D17890" s="5">
        <v>2019</v>
      </c>
      <c r="E17890" s="16" t="s">
        <v>3027</v>
      </c>
      <c r="F17890" s="5" t="s">
        <v>89</v>
      </c>
      <c r="G17890">
        <v>21.574825000000001</v>
      </c>
      <c r="H17890">
        <v>108.19265833333334</v>
      </c>
      <c r="I17890" t="s">
        <v>57</v>
      </c>
      <c r="J17890" s="5" t="s">
        <v>3026</v>
      </c>
      <c r="K17890">
        <v>80</v>
      </c>
      <c r="L17890">
        <v>84</v>
      </c>
      <c r="M17890">
        <v>82</v>
      </c>
      <c r="N17890">
        <v>4</v>
      </c>
      <c r="O17890">
        <v>1.5669999999999999</v>
      </c>
      <c r="R17890">
        <v>0.18</v>
      </c>
      <c r="S17890">
        <v>0.03</v>
      </c>
      <c r="T17890">
        <f t="shared" si="138"/>
        <v>0.18803999999999998</v>
      </c>
      <c r="U17890">
        <f t="shared" si="139"/>
        <v>1.1282399999999999</v>
      </c>
    </row>
    <row r="17891" spans="1:30">
      <c r="A17891" s="5" t="s">
        <v>3023</v>
      </c>
      <c r="B17891" s="5" t="s">
        <v>3021</v>
      </c>
      <c r="D17891" s="5">
        <v>2019</v>
      </c>
      <c r="E17891" s="16" t="s">
        <v>3027</v>
      </c>
      <c r="F17891" s="5" t="s">
        <v>89</v>
      </c>
      <c r="G17891">
        <v>21.574825000000001</v>
      </c>
      <c r="H17891">
        <v>108.19265833333334</v>
      </c>
      <c r="I17891" t="s">
        <v>57</v>
      </c>
      <c r="J17891" s="5" t="s">
        <v>3026</v>
      </c>
      <c r="K17891">
        <v>84</v>
      </c>
      <c r="L17891">
        <v>88</v>
      </c>
      <c r="M17891">
        <v>86</v>
      </c>
      <c r="N17891">
        <v>4</v>
      </c>
      <c r="O17891">
        <v>1.5734166666666667</v>
      </c>
      <c r="R17891">
        <v>0.24</v>
      </c>
      <c r="S17891">
        <v>0.21000000000000002</v>
      </c>
      <c r="T17891">
        <f t="shared" si="138"/>
        <v>1.3216700000000001</v>
      </c>
      <c r="U17891">
        <f t="shared" si="139"/>
        <v>1.51048</v>
      </c>
    </row>
    <row r="17892" spans="1:30">
      <c r="A17892" s="5" t="s">
        <v>3023</v>
      </c>
      <c r="B17892" s="5" t="s">
        <v>3021</v>
      </c>
      <c r="D17892" s="5">
        <v>2019</v>
      </c>
      <c r="E17892" s="16" t="s">
        <v>3027</v>
      </c>
      <c r="F17892" s="5" t="s">
        <v>89</v>
      </c>
      <c r="G17892">
        <v>21.574825000000001</v>
      </c>
      <c r="H17892">
        <v>108.19265833333334</v>
      </c>
      <c r="I17892" t="s">
        <v>57</v>
      </c>
      <c r="J17892" s="5" t="s">
        <v>3026</v>
      </c>
      <c r="K17892">
        <v>88</v>
      </c>
      <c r="L17892">
        <v>92</v>
      </c>
      <c r="M17892">
        <v>90</v>
      </c>
      <c r="N17892">
        <v>4</v>
      </c>
      <c r="O17892">
        <v>1.6160909090909092</v>
      </c>
      <c r="R17892">
        <v>0.21</v>
      </c>
      <c r="S17892">
        <v>2.0000000000000018E-2</v>
      </c>
      <c r="T17892">
        <f t="shared" si="138"/>
        <v>0.12928727272727286</v>
      </c>
      <c r="U17892">
        <f t="shared" si="139"/>
        <v>1.3575163636363636</v>
      </c>
    </row>
    <row r="17893" spans="1:30">
      <c r="A17893" s="5" t="s">
        <v>3023</v>
      </c>
      <c r="B17893" s="5" t="s">
        <v>3021</v>
      </c>
      <c r="D17893" s="5">
        <v>2019</v>
      </c>
      <c r="E17893" s="16" t="s">
        <v>3027</v>
      </c>
      <c r="F17893" s="5" t="s">
        <v>89</v>
      </c>
      <c r="G17893">
        <v>21.574825000000001</v>
      </c>
      <c r="H17893">
        <v>108.19265833333334</v>
      </c>
      <c r="I17893" t="s">
        <v>57</v>
      </c>
      <c r="J17893" s="5" t="s">
        <v>3026</v>
      </c>
      <c r="K17893">
        <v>92</v>
      </c>
      <c r="L17893">
        <v>96</v>
      </c>
      <c r="M17893">
        <v>94</v>
      </c>
      <c r="N17893">
        <v>4</v>
      </c>
      <c r="O17893">
        <v>1.6315000000000002</v>
      </c>
      <c r="R17893">
        <v>0.14000000000000001</v>
      </c>
      <c r="S17893">
        <v>1.999999999999999E-2</v>
      </c>
      <c r="T17893">
        <f t="shared" si="138"/>
        <v>0.13051999999999994</v>
      </c>
      <c r="U17893">
        <f t="shared" si="139"/>
        <v>0.91364000000000023</v>
      </c>
    </row>
    <row r="17894" spans="1:30">
      <c r="A17894" s="5" t="s">
        <v>3023</v>
      </c>
      <c r="B17894" s="5" t="s">
        <v>3021</v>
      </c>
      <c r="D17894" s="5">
        <v>2019</v>
      </c>
      <c r="E17894" s="16" t="s">
        <v>3027</v>
      </c>
      <c r="F17894" s="5" t="s">
        <v>89</v>
      </c>
      <c r="G17894">
        <v>21.574825000000001</v>
      </c>
      <c r="H17894">
        <v>108.19265833333334</v>
      </c>
      <c r="I17894" t="s">
        <v>57</v>
      </c>
      <c r="J17894" s="5" t="s">
        <v>3026</v>
      </c>
      <c r="K17894">
        <v>96</v>
      </c>
      <c r="L17894">
        <v>100</v>
      </c>
      <c r="M17894">
        <v>98</v>
      </c>
      <c r="N17894">
        <v>4</v>
      </c>
      <c r="O17894">
        <v>1.5344210526315789</v>
      </c>
      <c r="R17894">
        <v>0.11</v>
      </c>
      <c r="S17894">
        <v>6.9999999999999993E-2</v>
      </c>
      <c r="T17894">
        <f t="shared" si="138"/>
        <v>0.42963789473684205</v>
      </c>
      <c r="U17894">
        <f t="shared" si="139"/>
        <v>0.67514526315789469</v>
      </c>
      <c r="AA17894">
        <f>SUM(T17870:T17894)</f>
        <v>9.0378233931782876</v>
      </c>
      <c r="AB17894">
        <f>SUM(U17870:U17894)</f>
        <v>25.614019841118719</v>
      </c>
    </row>
    <row r="17895" spans="1:30">
      <c r="A17895" s="5" t="s">
        <v>3023</v>
      </c>
      <c r="B17895" s="5" t="s">
        <v>3021</v>
      </c>
      <c r="D17895" s="5">
        <v>2019</v>
      </c>
      <c r="E17895" s="16" t="s">
        <v>3027</v>
      </c>
      <c r="F17895" s="5" t="s">
        <v>89</v>
      </c>
      <c r="G17895">
        <v>21.578775</v>
      </c>
      <c r="H17895">
        <v>108.18840555555556</v>
      </c>
      <c r="I17895" t="s">
        <v>62</v>
      </c>
      <c r="J17895" s="5" t="s">
        <v>3028</v>
      </c>
      <c r="K17895">
        <v>0</v>
      </c>
      <c r="L17895">
        <v>4</v>
      </c>
      <c r="M17895">
        <v>2</v>
      </c>
      <c r="N17895">
        <v>4</v>
      </c>
      <c r="O17895">
        <v>1.4935555555555555</v>
      </c>
      <c r="R17895">
        <v>0.19</v>
      </c>
      <c r="S17895">
        <v>1.999999999999999E-2</v>
      </c>
      <c r="T17895">
        <f t="shared" si="138"/>
        <v>0.11948444444444438</v>
      </c>
      <c r="U17895">
        <f t="shared" si="139"/>
        <v>1.1351022222222222</v>
      </c>
      <c r="W17895">
        <f>AVERAGE(O17895:O17913)</f>
        <v>1.4921341607372407</v>
      </c>
      <c r="Y17895">
        <f>AVERAGE(R17895:R17913)</f>
        <v>0.25578947368421057</v>
      </c>
      <c r="Z17895">
        <f>AVERAGE(S17895:S17913)</f>
        <v>0.15210526315789477</v>
      </c>
      <c r="AD17895">
        <v>100</v>
      </c>
    </row>
    <row r="17896" spans="1:30">
      <c r="A17896" s="5" t="s">
        <v>3023</v>
      </c>
      <c r="B17896" s="5" t="s">
        <v>3021</v>
      </c>
      <c r="D17896" s="5">
        <v>2019</v>
      </c>
      <c r="E17896" s="16" t="s">
        <v>3027</v>
      </c>
      <c r="F17896" s="5" t="s">
        <v>89</v>
      </c>
      <c r="G17896">
        <v>21.578775</v>
      </c>
      <c r="H17896">
        <v>108.18840555555556</v>
      </c>
      <c r="I17896" t="s">
        <v>62</v>
      </c>
      <c r="J17896" s="5" t="s">
        <v>3028</v>
      </c>
      <c r="K17896">
        <v>4</v>
      </c>
      <c r="L17896">
        <v>8</v>
      </c>
      <c r="M17896">
        <v>6</v>
      </c>
      <c r="N17896">
        <v>4</v>
      </c>
      <c r="O17896">
        <v>1.4731052631578947</v>
      </c>
      <c r="R17896">
        <v>0.22</v>
      </c>
      <c r="S17896">
        <v>0</v>
      </c>
      <c r="T17896">
        <f t="shared" si="138"/>
        <v>0</v>
      </c>
      <c r="U17896">
        <f t="shared" si="139"/>
        <v>1.2963326315789474</v>
      </c>
    </row>
    <row r="17897" spans="1:30">
      <c r="A17897" s="5" t="s">
        <v>3023</v>
      </c>
      <c r="B17897" s="5" t="s">
        <v>3021</v>
      </c>
      <c r="D17897" s="5">
        <v>2019</v>
      </c>
      <c r="E17897" s="16" t="s">
        <v>3027</v>
      </c>
      <c r="F17897" s="5" t="s">
        <v>89</v>
      </c>
      <c r="G17897">
        <v>21.578775</v>
      </c>
      <c r="H17897">
        <v>108.18840555555556</v>
      </c>
      <c r="I17897" t="s">
        <v>62</v>
      </c>
      <c r="J17897" s="5" t="s">
        <v>3028</v>
      </c>
      <c r="K17897">
        <v>8</v>
      </c>
      <c r="L17897">
        <v>12</v>
      </c>
      <c r="M17897">
        <v>10</v>
      </c>
      <c r="N17897">
        <v>4</v>
      </c>
      <c r="O17897">
        <v>1.5635882352941175</v>
      </c>
      <c r="R17897">
        <v>0.2</v>
      </c>
      <c r="S17897">
        <v>3.999999999999998E-2</v>
      </c>
      <c r="T17897">
        <f t="shared" si="138"/>
        <v>0.25017411764705866</v>
      </c>
      <c r="U17897">
        <f t="shared" si="139"/>
        <v>1.2508705882352942</v>
      </c>
    </row>
    <row r="17898" spans="1:30">
      <c r="A17898" s="5" t="s">
        <v>3023</v>
      </c>
      <c r="B17898" s="5" t="s">
        <v>3021</v>
      </c>
      <c r="D17898" s="5">
        <v>2019</v>
      </c>
      <c r="E17898" s="16" t="s">
        <v>3027</v>
      </c>
      <c r="F17898" s="5" t="s">
        <v>89</v>
      </c>
      <c r="G17898">
        <v>21.578775</v>
      </c>
      <c r="H17898">
        <v>108.18840555555556</v>
      </c>
      <c r="I17898" t="s">
        <v>62</v>
      </c>
      <c r="J17898" s="5" t="s">
        <v>3028</v>
      </c>
      <c r="K17898">
        <v>12</v>
      </c>
      <c r="L17898">
        <v>16</v>
      </c>
      <c r="M17898">
        <v>14</v>
      </c>
      <c r="N17898">
        <v>4</v>
      </c>
      <c r="O17898">
        <v>1.5580000000000003</v>
      </c>
      <c r="R17898">
        <v>0.2</v>
      </c>
      <c r="S17898">
        <v>9.9999999999999811E-3</v>
      </c>
      <c r="T17898">
        <f t="shared" si="138"/>
        <v>6.2319999999999896E-2</v>
      </c>
      <c r="U17898">
        <f t="shared" si="139"/>
        <v>1.2464000000000004</v>
      </c>
      <c r="AA17898">
        <f>SUM(T17895:T17898)-(T17898/4)</f>
        <v>0.41639856209150294</v>
      </c>
      <c r="AB17898">
        <f>SUM(U17895:U17898)-(U17898/4)</f>
        <v>4.6171054420364639</v>
      </c>
    </row>
    <row r="17899" spans="1:30">
      <c r="A17899" s="5" t="s">
        <v>3023</v>
      </c>
      <c r="B17899" s="5" t="s">
        <v>3021</v>
      </c>
      <c r="D17899" s="5">
        <v>2019</v>
      </c>
      <c r="E17899" s="16" t="s">
        <v>3027</v>
      </c>
      <c r="F17899" s="5" t="s">
        <v>89</v>
      </c>
      <c r="G17899">
        <v>21.578775</v>
      </c>
      <c r="H17899">
        <v>108.18840555555556</v>
      </c>
      <c r="I17899" t="s">
        <v>62</v>
      </c>
      <c r="J17899" s="5" t="s">
        <v>3028</v>
      </c>
      <c r="K17899">
        <v>16</v>
      </c>
      <c r="L17899">
        <v>20</v>
      </c>
      <c r="M17899">
        <v>18</v>
      </c>
      <c r="N17899">
        <v>4</v>
      </c>
      <c r="O17899">
        <v>1.5427</v>
      </c>
      <c r="R17899">
        <v>0.22</v>
      </c>
      <c r="S17899">
        <v>0</v>
      </c>
      <c r="T17899">
        <f t="shared" si="138"/>
        <v>0</v>
      </c>
      <c r="U17899">
        <f t="shared" si="139"/>
        <v>1.3575759999999999</v>
      </c>
    </row>
    <row r="17900" spans="1:30">
      <c r="A17900" s="5" t="s">
        <v>3023</v>
      </c>
      <c r="B17900" s="5" t="s">
        <v>3021</v>
      </c>
      <c r="D17900" s="5">
        <v>2019</v>
      </c>
      <c r="E17900" s="16" t="s">
        <v>3027</v>
      </c>
      <c r="F17900" s="5" t="s">
        <v>89</v>
      </c>
      <c r="G17900">
        <v>21.578775</v>
      </c>
      <c r="H17900">
        <v>108.18840555555556</v>
      </c>
      <c r="I17900" t="s">
        <v>62</v>
      </c>
      <c r="J17900" s="5" t="s">
        <v>3028</v>
      </c>
      <c r="K17900">
        <v>20</v>
      </c>
      <c r="L17900">
        <v>24</v>
      </c>
      <c r="M17900">
        <v>22</v>
      </c>
      <c r="N17900">
        <v>4</v>
      </c>
      <c r="O17900">
        <v>1.4817333333333333</v>
      </c>
      <c r="R17900">
        <v>0.21</v>
      </c>
      <c r="S17900">
        <v>0.09</v>
      </c>
      <c r="T17900">
        <f t="shared" si="138"/>
        <v>0.53342400000000001</v>
      </c>
      <c r="U17900">
        <f t="shared" si="139"/>
        <v>1.244656</v>
      </c>
    </row>
    <row r="17901" spans="1:30">
      <c r="A17901" s="5" t="s">
        <v>3023</v>
      </c>
      <c r="B17901" s="5" t="s">
        <v>3021</v>
      </c>
      <c r="D17901" s="5">
        <v>2019</v>
      </c>
      <c r="E17901" s="16" t="s">
        <v>3027</v>
      </c>
      <c r="F17901" s="5" t="s">
        <v>89</v>
      </c>
      <c r="G17901">
        <v>21.578775</v>
      </c>
      <c r="H17901">
        <v>108.18840555555556</v>
      </c>
      <c r="I17901" t="s">
        <v>62</v>
      </c>
      <c r="J17901" s="5" t="s">
        <v>3028</v>
      </c>
      <c r="K17901">
        <v>24</v>
      </c>
      <c r="L17901">
        <v>28</v>
      </c>
      <c r="M17901">
        <v>26</v>
      </c>
      <c r="N17901">
        <v>4</v>
      </c>
      <c r="O17901">
        <v>1.4937166666666668</v>
      </c>
      <c r="R17901">
        <v>0.37</v>
      </c>
      <c r="S17901">
        <v>3.0000000000000027E-2</v>
      </c>
      <c r="T17901">
        <f t="shared" si="138"/>
        <v>0.17924600000000018</v>
      </c>
      <c r="U17901">
        <f t="shared" si="139"/>
        <v>2.2107006666666669</v>
      </c>
    </row>
    <row r="17902" spans="1:30">
      <c r="A17902" s="5" t="s">
        <v>3023</v>
      </c>
      <c r="B17902" s="5" t="s">
        <v>3021</v>
      </c>
      <c r="D17902" s="5">
        <v>2019</v>
      </c>
      <c r="E17902" s="16" t="s">
        <v>3027</v>
      </c>
      <c r="F17902" s="5" t="s">
        <v>89</v>
      </c>
      <c r="G17902">
        <v>21.578775</v>
      </c>
      <c r="H17902">
        <v>108.18840555555556</v>
      </c>
      <c r="I17902" t="s">
        <v>62</v>
      </c>
      <c r="J17902" s="5" t="s">
        <v>3028</v>
      </c>
      <c r="K17902">
        <v>28</v>
      </c>
      <c r="L17902">
        <v>32</v>
      </c>
      <c r="M17902">
        <v>30</v>
      </c>
      <c r="N17902">
        <v>4</v>
      </c>
      <c r="O17902">
        <v>1.5057000000000003</v>
      </c>
      <c r="R17902">
        <v>0.32</v>
      </c>
      <c r="S17902">
        <v>0</v>
      </c>
      <c r="T17902">
        <f t="shared" si="138"/>
        <v>0</v>
      </c>
      <c r="U17902">
        <f t="shared" si="139"/>
        <v>1.9272960000000003</v>
      </c>
      <c r="AA17902">
        <f>SUM(T17895:T17902)-0.5*T17902</f>
        <v>1.1446485620915032</v>
      </c>
      <c r="AB17902">
        <f>SUM(U17895:U17902)-0.5*U17902</f>
        <v>10.705286108703131</v>
      </c>
    </row>
    <row r="17903" spans="1:30">
      <c r="A17903" s="5" t="s">
        <v>3023</v>
      </c>
      <c r="B17903" s="5" t="s">
        <v>3021</v>
      </c>
      <c r="D17903" s="5">
        <v>2019</v>
      </c>
      <c r="E17903" s="16" t="s">
        <v>3027</v>
      </c>
      <c r="F17903" s="5" t="s">
        <v>89</v>
      </c>
      <c r="G17903">
        <v>21.578775</v>
      </c>
      <c r="H17903">
        <v>108.18840555555556</v>
      </c>
      <c r="I17903" t="s">
        <v>62</v>
      </c>
      <c r="J17903" s="5" t="s">
        <v>3028</v>
      </c>
      <c r="K17903">
        <v>32</v>
      </c>
      <c r="L17903">
        <v>36</v>
      </c>
      <c r="M17903">
        <v>34</v>
      </c>
      <c r="N17903">
        <v>4</v>
      </c>
      <c r="O17903">
        <v>1.5419499999999999</v>
      </c>
      <c r="R17903">
        <v>0.25</v>
      </c>
      <c r="S17903">
        <v>7.0000000000000007E-2</v>
      </c>
      <c r="T17903">
        <f t="shared" si="138"/>
        <v>0.43174600000000002</v>
      </c>
      <c r="U17903">
        <f t="shared" si="139"/>
        <v>1.5419499999999999</v>
      </c>
    </row>
    <row r="17904" spans="1:30">
      <c r="A17904" s="5" t="s">
        <v>3023</v>
      </c>
      <c r="B17904" s="5" t="s">
        <v>3021</v>
      </c>
      <c r="D17904" s="5">
        <v>2019</v>
      </c>
      <c r="E17904" s="16" t="s">
        <v>3027</v>
      </c>
      <c r="F17904" s="5" t="s">
        <v>89</v>
      </c>
      <c r="G17904">
        <v>21.578775</v>
      </c>
      <c r="H17904">
        <v>108.18840555555556</v>
      </c>
      <c r="I17904" t="s">
        <v>62</v>
      </c>
      <c r="J17904" s="5" t="s">
        <v>3028</v>
      </c>
      <c r="K17904">
        <v>36</v>
      </c>
      <c r="L17904">
        <v>40</v>
      </c>
      <c r="M17904">
        <v>38</v>
      </c>
      <c r="N17904">
        <v>4</v>
      </c>
      <c r="O17904">
        <v>1.3535999999999997</v>
      </c>
      <c r="R17904">
        <v>0.27</v>
      </c>
      <c r="S17904">
        <v>0.28000000000000003</v>
      </c>
      <c r="T17904">
        <f t="shared" si="138"/>
        <v>1.5160319999999998</v>
      </c>
      <c r="U17904">
        <f t="shared" si="139"/>
        <v>1.4618879999999999</v>
      </c>
    </row>
    <row r="17905" spans="1:30">
      <c r="A17905" s="5" t="s">
        <v>3023</v>
      </c>
      <c r="B17905" s="5" t="s">
        <v>3021</v>
      </c>
      <c r="D17905" s="5">
        <v>2019</v>
      </c>
      <c r="E17905" s="16" t="s">
        <v>3027</v>
      </c>
      <c r="F17905" s="5" t="s">
        <v>89</v>
      </c>
      <c r="G17905">
        <v>21.578775</v>
      </c>
      <c r="H17905">
        <v>108.18840555555556</v>
      </c>
      <c r="I17905" t="s">
        <v>62</v>
      </c>
      <c r="J17905" s="5" t="s">
        <v>3028</v>
      </c>
      <c r="K17905">
        <v>40</v>
      </c>
      <c r="L17905">
        <v>44</v>
      </c>
      <c r="M17905">
        <v>42</v>
      </c>
      <c r="N17905">
        <v>4</v>
      </c>
      <c r="O17905">
        <v>1.5657999999999999</v>
      </c>
      <c r="R17905">
        <v>0.28000000000000003</v>
      </c>
      <c r="S17905">
        <v>0.06</v>
      </c>
      <c r="T17905">
        <f t="shared" si="138"/>
        <v>0.37579199999999996</v>
      </c>
      <c r="U17905">
        <f t="shared" si="139"/>
        <v>1.7536959999999999</v>
      </c>
    </row>
    <row r="17906" spans="1:30">
      <c r="A17906" s="5" t="s">
        <v>3023</v>
      </c>
      <c r="B17906" s="5" t="s">
        <v>3021</v>
      </c>
      <c r="D17906" s="5">
        <v>2019</v>
      </c>
      <c r="E17906" s="16" t="s">
        <v>3027</v>
      </c>
      <c r="F17906" s="5" t="s">
        <v>89</v>
      </c>
      <c r="G17906">
        <v>21.578775</v>
      </c>
      <c r="H17906">
        <v>108.18840555555556</v>
      </c>
      <c r="I17906" t="s">
        <v>62</v>
      </c>
      <c r="J17906" s="5" t="s">
        <v>3028</v>
      </c>
      <c r="K17906">
        <v>44</v>
      </c>
      <c r="L17906">
        <v>48</v>
      </c>
      <c r="M17906">
        <v>46</v>
      </c>
      <c r="N17906">
        <v>4</v>
      </c>
      <c r="O17906">
        <v>1.5146000000000002</v>
      </c>
      <c r="R17906">
        <v>0.33</v>
      </c>
      <c r="S17906">
        <v>3.999999999999998E-2</v>
      </c>
      <c r="T17906">
        <f t="shared" si="138"/>
        <v>0.24233599999999991</v>
      </c>
      <c r="U17906">
        <f t="shared" si="139"/>
        <v>1.9992720000000004</v>
      </c>
    </row>
    <row r="17907" spans="1:30">
      <c r="A17907" s="5" t="s">
        <v>3023</v>
      </c>
      <c r="B17907" s="5" t="s">
        <v>3021</v>
      </c>
      <c r="D17907" s="5">
        <v>2019</v>
      </c>
      <c r="E17907" s="16" t="s">
        <v>3027</v>
      </c>
      <c r="F17907" s="5" t="s">
        <v>89</v>
      </c>
      <c r="G17907">
        <v>21.578775</v>
      </c>
      <c r="H17907">
        <v>108.18840555555556</v>
      </c>
      <c r="I17907" t="s">
        <v>62</v>
      </c>
      <c r="J17907" s="5" t="s">
        <v>3028</v>
      </c>
      <c r="K17907">
        <v>48</v>
      </c>
      <c r="L17907">
        <v>52</v>
      </c>
      <c r="M17907">
        <v>50</v>
      </c>
      <c r="N17907">
        <v>4</v>
      </c>
      <c r="O17907">
        <v>1.5196666666666667</v>
      </c>
      <c r="R17907">
        <v>0.34</v>
      </c>
      <c r="S17907">
        <v>0.10999999999999999</v>
      </c>
      <c r="T17907">
        <f t="shared" si="138"/>
        <v>0.66865333333333332</v>
      </c>
      <c r="U17907">
        <f t="shared" si="139"/>
        <v>2.066746666666667</v>
      </c>
      <c r="AA17907">
        <f>SUM(T17895:T17907)-0.5*T17907</f>
        <v>4.044881228758169</v>
      </c>
      <c r="AB17907">
        <f>SUM(U17895:U17907)-0.5*U17907</f>
        <v>19.459113442036468</v>
      </c>
    </row>
    <row r="17908" spans="1:30">
      <c r="A17908" s="5" t="s">
        <v>3023</v>
      </c>
      <c r="B17908" s="5" t="s">
        <v>3021</v>
      </c>
      <c r="D17908" s="5">
        <v>2019</v>
      </c>
      <c r="E17908" s="16" t="s">
        <v>3027</v>
      </c>
      <c r="F17908" s="5" t="s">
        <v>89</v>
      </c>
      <c r="G17908">
        <v>21.578775</v>
      </c>
      <c r="H17908">
        <v>108.18840555555556</v>
      </c>
      <c r="I17908" t="s">
        <v>62</v>
      </c>
      <c r="J17908" s="5" t="s">
        <v>3028</v>
      </c>
      <c r="K17908">
        <v>52</v>
      </c>
      <c r="L17908">
        <v>56</v>
      </c>
      <c r="M17908">
        <v>54</v>
      </c>
      <c r="N17908">
        <v>4</v>
      </c>
      <c r="O17908">
        <v>1.4669333333333334</v>
      </c>
      <c r="R17908">
        <v>0.26</v>
      </c>
      <c r="S17908">
        <v>0.30999999999999994</v>
      </c>
      <c r="T17908">
        <f t="shared" si="138"/>
        <v>1.8189973333333331</v>
      </c>
      <c r="U17908">
        <f t="shared" si="139"/>
        <v>1.5256106666666669</v>
      </c>
    </row>
    <row r="17909" spans="1:30">
      <c r="A17909" s="5" t="s">
        <v>3023</v>
      </c>
      <c r="B17909" s="5" t="s">
        <v>3021</v>
      </c>
      <c r="D17909" s="5">
        <v>2019</v>
      </c>
      <c r="E17909" s="16" t="s">
        <v>3027</v>
      </c>
      <c r="F17909" s="5" t="s">
        <v>89</v>
      </c>
      <c r="G17909">
        <v>21.578775</v>
      </c>
      <c r="H17909">
        <v>108.18840555555556</v>
      </c>
      <c r="I17909" t="s">
        <v>62</v>
      </c>
      <c r="J17909" s="5" t="s">
        <v>3028</v>
      </c>
      <c r="K17909">
        <v>56</v>
      </c>
      <c r="L17909">
        <v>60</v>
      </c>
      <c r="M17909">
        <v>58</v>
      </c>
      <c r="N17909">
        <v>4</v>
      </c>
      <c r="O17909">
        <v>1.4141999999999999</v>
      </c>
      <c r="R17909">
        <v>0.24</v>
      </c>
      <c r="S17909">
        <v>0.29000000000000004</v>
      </c>
      <c r="T17909">
        <f t="shared" si="138"/>
        <v>1.6404720000000002</v>
      </c>
      <c r="U17909">
        <f t="shared" si="139"/>
        <v>1.3576319999999999</v>
      </c>
    </row>
    <row r="17910" spans="1:30">
      <c r="A17910" s="5" t="s">
        <v>3023</v>
      </c>
      <c r="B17910" s="5" t="s">
        <v>3021</v>
      </c>
      <c r="D17910" s="5">
        <v>2019</v>
      </c>
      <c r="E17910" s="16" t="s">
        <v>3027</v>
      </c>
      <c r="F17910" s="5" t="s">
        <v>89</v>
      </c>
      <c r="G17910">
        <v>21.578775</v>
      </c>
      <c r="H17910">
        <v>108.18840555555556</v>
      </c>
      <c r="I17910" t="s">
        <v>62</v>
      </c>
      <c r="J17910" s="5" t="s">
        <v>3028</v>
      </c>
      <c r="K17910">
        <v>60</v>
      </c>
      <c r="L17910">
        <v>64</v>
      </c>
      <c r="M17910">
        <v>62</v>
      </c>
      <c r="N17910">
        <v>4</v>
      </c>
      <c r="O17910">
        <v>1.4405000000000001</v>
      </c>
      <c r="R17910">
        <v>0.21</v>
      </c>
      <c r="S17910">
        <v>0.37</v>
      </c>
      <c r="T17910">
        <f t="shared" si="138"/>
        <v>2.1319400000000002</v>
      </c>
      <c r="U17910">
        <f t="shared" si="139"/>
        <v>1.2100200000000001</v>
      </c>
    </row>
    <row r="17911" spans="1:30">
      <c r="A17911" s="5" t="s">
        <v>3023</v>
      </c>
      <c r="B17911" s="5" t="s">
        <v>3021</v>
      </c>
      <c r="D17911" s="5">
        <v>2019</v>
      </c>
      <c r="E17911" s="16" t="s">
        <v>3027</v>
      </c>
      <c r="F17911" s="5" t="s">
        <v>89</v>
      </c>
      <c r="G17911">
        <v>21.578775</v>
      </c>
      <c r="H17911">
        <v>108.18840555555556</v>
      </c>
      <c r="I17911" t="s">
        <v>62</v>
      </c>
      <c r="J17911" s="5" t="s">
        <v>3028</v>
      </c>
      <c r="K17911">
        <v>64</v>
      </c>
      <c r="L17911">
        <v>68</v>
      </c>
      <c r="M17911">
        <v>66</v>
      </c>
      <c r="N17911">
        <v>4</v>
      </c>
      <c r="O17911">
        <v>1.3664999999999994</v>
      </c>
      <c r="R17911">
        <v>0.32</v>
      </c>
      <c r="S17911">
        <v>0.59000000000000008</v>
      </c>
      <c r="T17911">
        <f t="shared" si="138"/>
        <v>3.2249399999999988</v>
      </c>
      <c r="U17911">
        <f t="shared" si="139"/>
        <v>1.7491199999999993</v>
      </c>
    </row>
    <row r="17912" spans="1:30">
      <c r="A17912" s="5" t="s">
        <v>3023</v>
      </c>
      <c r="B17912" s="5" t="s">
        <v>3021</v>
      </c>
      <c r="D17912" s="5">
        <v>2019</v>
      </c>
      <c r="E17912" s="16" t="s">
        <v>3027</v>
      </c>
      <c r="F17912" s="5" t="s">
        <v>89</v>
      </c>
      <c r="G17912">
        <v>21.578775</v>
      </c>
      <c r="H17912">
        <v>108.18840555555556</v>
      </c>
      <c r="I17912" t="s">
        <v>62</v>
      </c>
      <c r="J17912" s="5" t="s">
        <v>3028</v>
      </c>
      <c r="K17912">
        <v>68</v>
      </c>
      <c r="L17912">
        <v>72</v>
      </c>
      <c r="M17912">
        <v>70</v>
      </c>
      <c r="N17912">
        <v>4</v>
      </c>
      <c r="O17912">
        <v>1.5602</v>
      </c>
      <c r="R17912">
        <v>0.23</v>
      </c>
      <c r="S17912">
        <v>0.27</v>
      </c>
      <c r="T17912">
        <f t="shared" si="138"/>
        <v>1.6850160000000001</v>
      </c>
      <c r="U17912">
        <f t="shared" si="139"/>
        <v>1.435384</v>
      </c>
    </row>
    <row r="17913" spans="1:30">
      <c r="A17913" s="5" t="s">
        <v>3023</v>
      </c>
      <c r="B17913" s="5" t="s">
        <v>3021</v>
      </c>
      <c r="D17913" s="5">
        <v>2019</v>
      </c>
      <c r="E17913" s="16" t="s">
        <v>3027</v>
      </c>
      <c r="F17913" s="5" t="s">
        <v>89</v>
      </c>
      <c r="G17913">
        <v>21.578775</v>
      </c>
      <c r="H17913">
        <v>108.18840555555556</v>
      </c>
      <c r="I17913" t="s">
        <v>62</v>
      </c>
      <c r="J17913" s="5" t="s">
        <v>3028</v>
      </c>
      <c r="K17913">
        <v>72</v>
      </c>
      <c r="L17913">
        <v>76</v>
      </c>
      <c r="M17913">
        <v>74</v>
      </c>
      <c r="N17913">
        <v>4</v>
      </c>
      <c r="O17913">
        <v>1.4945000000000013</v>
      </c>
      <c r="R17913">
        <v>0.2</v>
      </c>
      <c r="S17913">
        <v>0.31</v>
      </c>
      <c r="T17913">
        <f t="shared" si="138"/>
        <v>1.8531800000000016</v>
      </c>
      <c r="U17913">
        <f t="shared" si="139"/>
        <v>1.1956000000000011</v>
      </c>
      <c r="AA17913">
        <f>SUM(T17895:T17913)</f>
        <v>16.733753228758168</v>
      </c>
      <c r="AB17913">
        <f>SUM(U17895:U17913)</f>
        <v>28.965853442036465</v>
      </c>
    </row>
    <row r="17914" spans="1:30">
      <c r="A17914" s="5" t="s">
        <v>3023</v>
      </c>
      <c r="B17914" s="5" t="s">
        <v>3021</v>
      </c>
      <c r="D17914" s="5">
        <v>2019</v>
      </c>
      <c r="E17914" s="16" t="s">
        <v>3027</v>
      </c>
      <c r="F17914" s="5" t="s">
        <v>89</v>
      </c>
      <c r="G17914">
        <v>21.5825</v>
      </c>
      <c r="H17914">
        <v>108.19333333333334</v>
      </c>
      <c r="I17914" t="s">
        <v>62</v>
      </c>
      <c r="J17914" s="5" t="s">
        <v>3029</v>
      </c>
      <c r="K17914">
        <v>0</v>
      </c>
      <c r="L17914">
        <v>4</v>
      </c>
      <c r="M17914">
        <v>2</v>
      </c>
      <c r="N17914">
        <v>4</v>
      </c>
      <c r="O17914">
        <v>1.3337058823529413</v>
      </c>
      <c r="R17914">
        <v>0.18</v>
      </c>
      <c r="S17914">
        <v>1.0000000000000009E-2</v>
      </c>
      <c r="T17914">
        <f t="shared" ref="T17914:T17932" si="140">S17914*O17914*N17914</f>
        <v>5.3348235294117696E-2</v>
      </c>
      <c r="U17914">
        <f t="shared" ref="U17914:U17932" si="141">R17914*O17914*N17914</f>
        <v>0.96026823529411764</v>
      </c>
      <c r="W17914">
        <f>AVERAGE(O17914:O17932)</f>
        <v>1.4982480134158924</v>
      </c>
      <c r="Y17914">
        <f>AVERAGE(R17914:R17932)</f>
        <v>0.24999999999999994</v>
      </c>
      <c r="Z17914">
        <f>AVERAGE(S17914:S17932)</f>
        <v>0.12578947368421051</v>
      </c>
      <c r="AD17914">
        <v>100</v>
      </c>
    </row>
    <row r="17915" spans="1:30">
      <c r="A17915" s="5" t="s">
        <v>3023</v>
      </c>
      <c r="B17915" s="5" t="s">
        <v>3021</v>
      </c>
      <c r="D17915" s="5">
        <v>2019</v>
      </c>
      <c r="E17915" s="16" t="s">
        <v>3027</v>
      </c>
      <c r="F17915" s="5" t="s">
        <v>89</v>
      </c>
      <c r="G17915">
        <v>21.5825</v>
      </c>
      <c r="H17915">
        <v>108.19333333333334</v>
      </c>
      <c r="I17915" t="s">
        <v>62</v>
      </c>
      <c r="J17915" s="5" t="s">
        <v>3029</v>
      </c>
      <c r="K17915">
        <v>4</v>
      </c>
      <c r="L17915">
        <v>8</v>
      </c>
      <c r="M17915">
        <v>6</v>
      </c>
      <c r="N17915">
        <v>4</v>
      </c>
      <c r="O17915">
        <v>1.6187647058823531</v>
      </c>
      <c r="R17915">
        <v>0.13</v>
      </c>
      <c r="S17915">
        <v>0.03</v>
      </c>
      <c r="T17915">
        <f t="shared" si="140"/>
        <v>0.19425176470588237</v>
      </c>
      <c r="U17915">
        <f t="shared" si="141"/>
        <v>0.84175764705882361</v>
      </c>
    </row>
    <row r="17916" spans="1:30">
      <c r="A17916" s="5" t="s">
        <v>3023</v>
      </c>
      <c r="B17916" s="5" t="s">
        <v>3021</v>
      </c>
      <c r="D17916" s="5">
        <v>2019</v>
      </c>
      <c r="E17916" s="16" t="s">
        <v>3027</v>
      </c>
      <c r="F17916" s="5" t="s">
        <v>89</v>
      </c>
      <c r="G17916">
        <v>21.5825</v>
      </c>
      <c r="H17916">
        <v>108.19333333333334</v>
      </c>
      <c r="I17916" t="s">
        <v>62</v>
      </c>
      <c r="J17916" s="5" t="s">
        <v>3029</v>
      </c>
      <c r="K17916">
        <v>8</v>
      </c>
      <c r="L17916">
        <v>12</v>
      </c>
      <c r="M17916">
        <v>10</v>
      </c>
      <c r="N17916">
        <v>4</v>
      </c>
      <c r="O17916">
        <v>1.4202999999999999</v>
      </c>
      <c r="R17916">
        <v>0.14000000000000001</v>
      </c>
      <c r="S17916">
        <v>9.9999999999999811E-3</v>
      </c>
      <c r="T17916">
        <f t="shared" si="140"/>
        <v>5.681199999999989E-2</v>
      </c>
      <c r="U17916">
        <f t="shared" si="141"/>
        <v>0.79536799999999996</v>
      </c>
    </row>
    <row r="17917" spans="1:30">
      <c r="A17917" s="5" t="s">
        <v>3023</v>
      </c>
      <c r="B17917" s="5" t="s">
        <v>3021</v>
      </c>
      <c r="D17917" s="5">
        <v>2019</v>
      </c>
      <c r="E17917" s="16" t="s">
        <v>3027</v>
      </c>
      <c r="F17917" s="5" t="s">
        <v>89</v>
      </c>
      <c r="G17917">
        <v>21.5825</v>
      </c>
      <c r="H17917">
        <v>108.19333333333334</v>
      </c>
      <c r="I17917" t="s">
        <v>62</v>
      </c>
      <c r="J17917" s="5" t="s">
        <v>3029</v>
      </c>
      <c r="K17917">
        <v>12</v>
      </c>
      <c r="L17917">
        <v>16</v>
      </c>
      <c r="M17917">
        <v>14</v>
      </c>
      <c r="N17917">
        <v>4</v>
      </c>
      <c r="O17917">
        <v>1.4404999999999997</v>
      </c>
      <c r="R17917">
        <v>0.11</v>
      </c>
      <c r="S17917">
        <v>2.0000000000000004E-2</v>
      </c>
      <c r="T17917">
        <f t="shared" si="140"/>
        <v>0.11524</v>
      </c>
      <c r="U17917">
        <f t="shared" si="141"/>
        <v>0.63381999999999983</v>
      </c>
      <c r="AA17917">
        <f>SUM(T17914:T17917)-(T17917/4)</f>
        <v>0.39084199999999997</v>
      </c>
      <c r="AB17917">
        <f>SUM(U17914:U17917)-(U17917/4)</f>
        <v>3.0727588823529413</v>
      </c>
    </row>
    <row r="17918" spans="1:30">
      <c r="A17918" s="5" t="s">
        <v>3023</v>
      </c>
      <c r="B17918" s="5" t="s">
        <v>3021</v>
      </c>
      <c r="D17918" s="5">
        <v>2019</v>
      </c>
      <c r="E17918" s="16" t="s">
        <v>3027</v>
      </c>
      <c r="F17918" s="5" t="s">
        <v>89</v>
      </c>
      <c r="G17918">
        <v>21.5825</v>
      </c>
      <c r="H17918">
        <v>108.19333333333334</v>
      </c>
      <c r="I17918" t="s">
        <v>62</v>
      </c>
      <c r="J17918" s="5" t="s">
        <v>3029</v>
      </c>
      <c r="K17918">
        <v>16</v>
      </c>
      <c r="L17918">
        <v>20</v>
      </c>
      <c r="M17918">
        <v>18</v>
      </c>
      <c r="N17918">
        <v>4</v>
      </c>
      <c r="O17918">
        <v>1.4022999999999999</v>
      </c>
      <c r="R17918">
        <v>0.18</v>
      </c>
      <c r="S17918">
        <v>5.0000000000000017E-2</v>
      </c>
      <c r="T17918">
        <f t="shared" si="140"/>
        <v>0.28046000000000004</v>
      </c>
      <c r="U17918">
        <f t="shared" si="141"/>
        <v>1.0096559999999999</v>
      </c>
    </row>
    <row r="17919" spans="1:30">
      <c r="A17919" s="5" t="s">
        <v>3023</v>
      </c>
      <c r="B17919" s="5" t="s">
        <v>3021</v>
      </c>
      <c r="D17919" s="5">
        <v>2019</v>
      </c>
      <c r="E17919" s="16" t="s">
        <v>3027</v>
      </c>
      <c r="F17919" s="5" t="s">
        <v>89</v>
      </c>
      <c r="G17919">
        <v>21.5825</v>
      </c>
      <c r="H17919">
        <v>108.19333333333334</v>
      </c>
      <c r="I17919" t="s">
        <v>62</v>
      </c>
      <c r="J17919" s="5" t="s">
        <v>3029</v>
      </c>
      <c r="K17919">
        <v>20</v>
      </c>
      <c r="L17919">
        <v>24</v>
      </c>
      <c r="M17919">
        <v>22</v>
      </c>
      <c r="N17919">
        <v>4</v>
      </c>
      <c r="O17919">
        <v>1.4695555555555555</v>
      </c>
      <c r="R17919">
        <v>0.25</v>
      </c>
      <c r="S17919">
        <v>0.19</v>
      </c>
      <c r="T17919">
        <f t="shared" si="140"/>
        <v>1.1168622222222222</v>
      </c>
      <c r="U17919">
        <f t="shared" si="141"/>
        <v>1.4695555555555555</v>
      </c>
    </row>
    <row r="17920" spans="1:30">
      <c r="A17920" s="5" t="s">
        <v>3023</v>
      </c>
      <c r="B17920" s="5" t="s">
        <v>3021</v>
      </c>
      <c r="D17920" s="5">
        <v>2019</v>
      </c>
      <c r="E17920" s="16" t="s">
        <v>3027</v>
      </c>
      <c r="F17920" s="5" t="s">
        <v>89</v>
      </c>
      <c r="G17920">
        <v>21.5825</v>
      </c>
      <c r="H17920">
        <v>108.19333333333334</v>
      </c>
      <c r="I17920" t="s">
        <v>62</v>
      </c>
      <c r="J17920" s="5" t="s">
        <v>3029</v>
      </c>
      <c r="K17920">
        <v>24</v>
      </c>
      <c r="L17920">
        <v>28</v>
      </c>
      <c r="M17920">
        <v>26</v>
      </c>
      <c r="N17920">
        <v>4</v>
      </c>
      <c r="O17920">
        <v>1.4547499999999998</v>
      </c>
      <c r="R17920">
        <v>0.4</v>
      </c>
      <c r="S17920">
        <v>0.44999999999999996</v>
      </c>
      <c r="T17920">
        <f t="shared" si="140"/>
        <v>2.6185499999999995</v>
      </c>
      <c r="U17920">
        <f t="shared" si="141"/>
        <v>2.3275999999999999</v>
      </c>
    </row>
    <row r="17921" spans="1:30">
      <c r="A17921" s="5" t="s">
        <v>3023</v>
      </c>
      <c r="B17921" s="5" t="s">
        <v>3021</v>
      </c>
      <c r="D17921" s="5">
        <v>2019</v>
      </c>
      <c r="E17921" s="16" t="s">
        <v>3027</v>
      </c>
      <c r="F17921" s="5" t="s">
        <v>89</v>
      </c>
      <c r="G17921">
        <v>21.5825</v>
      </c>
      <c r="H17921">
        <v>108.19333333333334</v>
      </c>
      <c r="I17921" t="s">
        <v>62</v>
      </c>
      <c r="J17921" s="5" t="s">
        <v>3029</v>
      </c>
      <c r="K17921">
        <v>28</v>
      </c>
      <c r="L17921">
        <v>32</v>
      </c>
      <c r="M17921">
        <v>30</v>
      </c>
      <c r="N17921">
        <v>4</v>
      </c>
      <c r="O17921">
        <v>1.5699999999999998</v>
      </c>
      <c r="R17921">
        <v>0.19</v>
      </c>
      <c r="S17921">
        <v>9.9999999999999978E-2</v>
      </c>
      <c r="T17921">
        <f t="shared" si="140"/>
        <v>0.62799999999999978</v>
      </c>
      <c r="U17921">
        <f t="shared" si="141"/>
        <v>1.1931999999999998</v>
      </c>
      <c r="AA17921">
        <f>SUM(T17914:T17921)-0.5*T17921</f>
        <v>4.749524222222222</v>
      </c>
      <c r="AB17921">
        <f>SUM(U17914:U17921)-0.5*U17921</f>
        <v>8.634625437908495</v>
      </c>
    </row>
    <row r="17922" spans="1:30">
      <c r="A17922" s="5" t="s">
        <v>3023</v>
      </c>
      <c r="B17922" s="5" t="s">
        <v>3021</v>
      </c>
      <c r="D17922" s="5">
        <v>2019</v>
      </c>
      <c r="E17922" s="16" t="s">
        <v>3027</v>
      </c>
      <c r="F17922" s="5" t="s">
        <v>89</v>
      </c>
      <c r="G17922">
        <v>21.5825</v>
      </c>
      <c r="H17922">
        <v>108.19333333333334</v>
      </c>
      <c r="I17922" t="s">
        <v>62</v>
      </c>
      <c r="J17922" s="5" t="s">
        <v>3029</v>
      </c>
      <c r="K17922">
        <v>32</v>
      </c>
      <c r="L17922">
        <v>36</v>
      </c>
      <c r="M17922">
        <v>34</v>
      </c>
      <c r="N17922">
        <v>4</v>
      </c>
      <c r="O17922">
        <v>1.5313999999999999</v>
      </c>
      <c r="R17922">
        <v>0.36</v>
      </c>
      <c r="S17922">
        <v>0.06</v>
      </c>
      <c r="T17922">
        <f t="shared" si="140"/>
        <v>0.36753599999999997</v>
      </c>
      <c r="U17922">
        <f t="shared" si="141"/>
        <v>2.2052159999999996</v>
      </c>
    </row>
    <row r="17923" spans="1:30">
      <c r="A17923" s="5" t="s">
        <v>3023</v>
      </c>
      <c r="B17923" s="5" t="s">
        <v>3021</v>
      </c>
      <c r="D17923" s="5">
        <v>2019</v>
      </c>
      <c r="E17923" s="16" t="s">
        <v>3027</v>
      </c>
      <c r="F17923" s="5" t="s">
        <v>89</v>
      </c>
      <c r="G17923">
        <v>21.5825</v>
      </c>
      <c r="H17923">
        <v>108.19333333333334</v>
      </c>
      <c r="I17923" t="s">
        <v>62</v>
      </c>
      <c r="J17923" s="5" t="s">
        <v>3029</v>
      </c>
      <c r="K17923">
        <v>36</v>
      </c>
      <c r="L17923">
        <v>40</v>
      </c>
      <c r="M17923">
        <v>38</v>
      </c>
      <c r="N17923">
        <v>4</v>
      </c>
      <c r="O17923">
        <v>1.5265333333333331</v>
      </c>
      <c r="R17923">
        <v>0.32</v>
      </c>
      <c r="S17923">
        <v>9.9999999999999978E-2</v>
      </c>
      <c r="T17923">
        <f t="shared" si="140"/>
        <v>0.61061333333333312</v>
      </c>
      <c r="U17923">
        <f t="shared" si="141"/>
        <v>1.9539626666666663</v>
      </c>
    </row>
    <row r="17924" spans="1:30">
      <c r="A17924" s="5" t="s">
        <v>3023</v>
      </c>
      <c r="B17924" s="5" t="s">
        <v>3021</v>
      </c>
      <c r="D17924" s="5">
        <v>2019</v>
      </c>
      <c r="E17924" s="16" t="s">
        <v>3027</v>
      </c>
      <c r="F17924" s="5" t="s">
        <v>89</v>
      </c>
      <c r="G17924">
        <v>21.5825</v>
      </c>
      <c r="H17924">
        <v>108.19333333333334</v>
      </c>
      <c r="I17924" t="s">
        <v>62</v>
      </c>
      <c r="J17924" s="5" t="s">
        <v>3029</v>
      </c>
      <c r="K17924">
        <v>40</v>
      </c>
      <c r="L17924">
        <v>44</v>
      </c>
      <c r="M17924">
        <v>42</v>
      </c>
      <c r="N17924">
        <v>4</v>
      </c>
      <c r="O17924">
        <v>1.4195999999999998</v>
      </c>
      <c r="R17924">
        <v>0.27</v>
      </c>
      <c r="S17924">
        <v>8.9999999999999969E-2</v>
      </c>
      <c r="T17924">
        <f t="shared" si="140"/>
        <v>0.51105599999999973</v>
      </c>
      <c r="U17924">
        <f t="shared" si="141"/>
        <v>1.5331679999999999</v>
      </c>
    </row>
    <row r="17925" spans="1:30">
      <c r="A17925" s="5" t="s">
        <v>3023</v>
      </c>
      <c r="B17925" s="5" t="s">
        <v>3021</v>
      </c>
      <c r="D17925" s="5">
        <v>2019</v>
      </c>
      <c r="E17925" s="16" t="s">
        <v>3027</v>
      </c>
      <c r="F17925" s="5" t="s">
        <v>89</v>
      </c>
      <c r="G17925">
        <v>21.5825</v>
      </c>
      <c r="H17925">
        <v>108.19333333333334</v>
      </c>
      <c r="I17925" t="s">
        <v>62</v>
      </c>
      <c r="J17925" s="5" t="s">
        <v>3029</v>
      </c>
      <c r="K17925">
        <v>44</v>
      </c>
      <c r="L17925">
        <v>48</v>
      </c>
      <c r="M17925">
        <v>46</v>
      </c>
      <c r="N17925">
        <v>4</v>
      </c>
      <c r="O17925">
        <v>1.4620666666666664</v>
      </c>
      <c r="R17925">
        <v>0.44</v>
      </c>
      <c r="S17925">
        <v>0</v>
      </c>
      <c r="T17925">
        <f t="shared" si="140"/>
        <v>0</v>
      </c>
      <c r="U17925">
        <f t="shared" si="141"/>
        <v>2.5732373333333327</v>
      </c>
    </row>
    <row r="17926" spans="1:30">
      <c r="A17926" s="5" t="s">
        <v>3023</v>
      </c>
      <c r="B17926" s="5" t="s">
        <v>3021</v>
      </c>
      <c r="D17926" s="5">
        <v>2019</v>
      </c>
      <c r="E17926" s="16" t="s">
        <v>3027</v>
      </c>
      <c r="F17926" s="5" t="s">
        <v>89</v>
      </c>
      <c r="G17926">
        <v>21.5825</v>
      </c>
      <c r="H17926">
        <v>108.19333333333334</v>
      </c>
      <c r="I17926" t="s">
        <v>62</v>
      </c>
      <c r="J17926" s="5" t="s">
        <v>3029</v>
      </c>
      <c r="K17926">
        <v>48</v>
      </c>
      <c r="L17926">
        <v>52</v>
      </c>
      <c r="M17926">
        <v>50</v>
      </c>
      <c r="N17926">
        <v>4</v>
      </c>
      <c r="O17926">
        <v>1.5281</v>
      </c>
      <c r="R17926">
        <v>0.23</v>
      </c>
      <c r="S17926">
        <v>1.999999999999999E-2</v>
      </c>
      <c r="T17926">
        <f t="shared" si="140"/>
        <v>0.12224799999999994</v>
      </c>
      <c r="U17926">
        <f t="shared" si="141"/>
        <v>1.4058520000000001</v>
      </c>
      <c r="AA17926">
        <f>SUM(T17914:T17926)-0.5*T17926</f>
        <v>6.6138535555555551</v>
      </c>
      <c r="AB17926">
        <f>SUM(U17914:U17926)-0.5*U17926</f>
        <v>18.19973543790849</v>
      </c>
    </row>
    <row r="17927" spans="1:30">
      <c r="A17927" s="5" t="s">
        <v>3023</v>
      </c>
      <c r="B17927" s="5" t="s">
        <v>3021</v>
      </c>
      <c r="D17927" s="5">
        <v>2019</v>
      </c>
      <c r="E17927" s="16" t="s">
        <v>3027</v>
      </c>
      <c r="F17927" s="5" t="s">
        <v>89</v>
      </c>
      <c r="G17927">
        <v>21.5825</v>
      </c>
      <c r="H17927">
        <v>108.19333333333334</v>
      </c>
      <c r="I17927" t="s">
        <v>62</v>
      </c>
      <c r="J17927" s="5" t="s">
        <v>3029</v>
      </c>
      <c r="K17927">
        <v>52</v>
      </c>
      <c r="L17927">
        <v>56</v>
      </c>
      <c r="M17927">
        <v>54</v>
      </c>
      <c r="N17927">
        <v>4</v>
      </c>
      <c r="O17927">
        <v>1.5825999999999998</v>
      </c>
      <c r="R17927">
        <v>0.25</v>
      </c>
      <c r="S17927">
        <v>9.0000000000000024E-2</v>
      </c>
      <c r="T17927">
        <f t="shared" si="140"/>
        <v>0.56973600000000013</v>
      </c>
      <c r="U17927">
        <f t="shared" si="141"/>
        <v>1.5825999999999998</v>
      </c>
    </row>
    <row r="17928" spans="1:30">
      <c r="A17928" s="5" t="s">
        <v>3023</v>
      </c>
      <c r="B17928" s="5" t="s">
        <v>3021</v>
      </c>
      <c r="D17928" s="5">
        <v>2019</v>
      </c>
      <c r="E17928" s="16" t="s">
        <v>3027</v>
      </c>
      <c r="F17928" s="5" t="s">
        <v>89</v>
      </c>
      <c r="G17928">
        <v>21.5825</v>
      </c>
      <c r="H17928">
        <v>108.19333333333334</v>
      </c>
      <c r="I17928" t="s">
        <v>62</v>
      </c>
      <c r="J17928" s="5" t="s">
        <v>3029</v>
      </c>
      <c r="K17928">
        <v>56</v>
      </c>
      <c r="L17928">
        <v>60</v>
      </c>
      <c r="M17928">
        <v>58</v>
      </c>
      <c r="N17928">
        <v>4</v>
      </c>
      <c r="O17928">
        <v>1.4668333333333334</v>
      </c>
      <c r="R17928">
        <v>0.3</v>
      </c>
      <c r="S17928">
        <v>0.16999999999999998</v>
      </c>
      <c r="T17928">
        <f t="shared" si="140"/>
        <v>0.99744666666666659</v>
      </c>
      <c r="U17928">
        <f t="shared" si="141"/>
        <v>1.7602</v>
      </c>
    </row>
    <row r="17929" spans="1:30">
      <c r="A17929" s="5" t="s">
        <v>3023</v>
      </c>
      <c r="B17929" s="5" t="s">
        <v>3021</v>
      </c>
      <c r="D17929" s="5">
        <v>2019</v>
      </c>
      <c r="E17929" s="16" t="s">
        <v>3027</v>
      </c>
      <c r="F17929" s="5" t="s">
        <v>89</v>
      </c>
      <c r="G17929">
        <v>21.5825</v>
      </c>
      <c r="H17929">
        <v>108.19333333333334</v>
      </c>
      <c r="I17929" t="s">
        <v>62</v>
      </c>
      <c r="J17929" s="5" t="s">
        <v>3029</v>
      </c>
      <c r="K17929">
        <v>60</v>
      </c>
      <c r="L17929">
        <v>64</v>
      </c>
      <c r="M17929">
        <v>62</v>
      </c>
      <c r="N17929">
        <v>4</v>
      </c>
      <c r="O17929">
        <v>1.5930555555555557</v>
      </c>
      <c r="R17929">
        <v>0.26</v>
      </c>
      <c r="S17929">
        <v>2.0000000000000018E-2</v>
      </c>
      <c r="T17929">
        <f t="shared" si="140"/>
        <v>0.12744444444444455</v>
      </c>
      <c r="U17929">
        <f t="shared" si="141"/>
        <v>1.6567777777777779</v>
      </c>
    </row>
    <row r="17930" spans="1:30">
      <c r="A17930" s="5" t="s">
        <v>3023</v>
      </c>
      <c r="B17930" s="5" t="s">
        <v>3021</v>
      </c>
      <c r="D17930" s="5">
        <v>2019</v>
      </c>
      <c r="E17930" s="16" t="s">
        <v>3027</v>
      </c>
      <c r="F17930" s="5" t="s">
        <v>89</v>
      </c>
      <c r="G17930">
        <v>21.5825</v>
      </c>
      <c r="H17930">
        <v>108.19333333333334</v>
      </c>
      <c r="I17930" t="s">
        <v>62</v>
      </c>
      <c r="J17930" s="5" t="s">
        <v>3029</v>
      </c>
      <c r="K17930">
        <v>64</v>
      </c>
      <c r="L17930">
        <v>68</v>
      </c>
      <c r="M17930">
        <v>66</v>
      </c>
      <c r="N17930">
        <v>4</v>
      </c>
      <c r="O17930">
        <v>1.5387222222222223</v>
      </c>
      <c r="R17930">
        <v>0.3</v>
      </c>
      <c r="S17930">
        <v>8.0000000000000016E-2</v>
      </c>
      <c r="T17930">
        <f t="shared" si="140"/>
        <v>0.49239111111111122</v>
      </c>
      <c r="U17930">
        <f t="shared" si="141"/>
        <v>1.8464666666666667</v>
      </c>
    </row>
    <row r="17931" spans="1:30">
      <c r="A17931" s="5" t="s">
        <v>3023</v>
      </c>
      <c r="B17931" s="5" t="s">
        <v>3021</v>
      </c>
      <c r="D17931" s="5">
        <v>2019</v>
      </c>
      <c r="E17931" s="16" t="s">
        <v>3027</v>
      </c>
      <c r="F17931" s="5" t="s">
        <v>89</v>
      </c>
      <c r="G17931">
        <v>21.5825</v>
      </c>
      <c r="H17931">
        <v>108.19333333333334</v>
      </c>
      <c r="I17931" t="s">
        <v>62</v>
      </c>
      <c r="J17931" s="5" t="s">
        <v>3029</v>
      </c>
      <c r="K17931">
        <v>68</v>
      </c>
      <c r="L17931">
        <v>72</v>
      </c>
      <c r="M17931">
        <v>70</v>
      </c>
      <c r="N17931">
        <v>4</v>
      </c>
      <c r="O17931">
        <v>1.4877999999999996</v>
      </c>
      <c r="R17931">
        <v>0.22</v>
      </c>
      <c r="S17931">
        <v>0.85000000000000009</v>
      </c>
      <c r="T17931">
        <f t="shared" si="140"/>
        <v>5.0585199999999988</v>
      </c>
      <c r="U17931">
        <f t="shared" si="141"/>
        <v>1.3092639999999995</v>
      </c>
    </row>
    <row r="17932" spans="1:30">
      <c r="A17932" s="5" t="s">
        <v>3023</v>
      </c>
      <c r="B17932" s="5" t="s">
        <v>3021</v>
      </c>
      <c r="D17932" s="5">
        <v>2019</v>
      </c>
      <c r="E17932" s="16" t="s">
        <v>3027</v>
      </c>
      <c r="F17932" s="5" t="s">
        <v>89</v>
      </c>
      <c r="G17932">
        <v>21.5825</v>
      </c>
      <c r="H17932">
        <v>108.19333333333334</v>
      </c>
      <c r="I17932" t="s">
        <v>62</v>
      </c>
      <c r="J17932" s="5" t="s">
        <v>3029</v>
      </c>
      <c r="K17932">
        <v>72</v>
      </c>
      <c r="L17932">
        <v>76</v>
      </c>
      <c r="M17932">
        <v>74</v>
      </c>
      <c r="N17932">
        <v>4</v>
      </c>
      <c r="O17932">
        <v>1.6201249999999998</v>
      </c>
      <c r="R17932">
        <v>0.22</v>
      </c>
      <c r="S17932">
        <v>5.0000000000000017E-2</v>
      </c>
      <c r="T17932">
        <f t="shared" si="140"/>
        <v>0.32402500000000006</v>
      </c>
      <c r="U17932">
        <f t="shared" si="141"/>
        <v>1.4257099999999998</v>
      </c>
      <c r="AA17932">
        <f>SUM(T17914:T17932)</f>
        <v>14.244540777777777</v>
      </c>
      <c r="AB17932">
        <f>SUM(U17914:U17932)</f>
        <v>28.483679882352934</v>
      </c>
    </row>
    <row r="17933" spans="1:30">
      <c r="A17933" s="5" t="s">
        <v>3023</v>
      </c>
      <c r="B17933" s="5" t="s">
        <v>3021</v>
      </c>
      <c r="D17933" s="5">
        <v>2019</v>
      </c>
      <c r="E17933" s="16" t="s">
        <v>3027</v>
      </c>
      <c r="F17933" s="5" t="s">
        <v>89</v>
      </c>
      <c r="G17933">
        <v>21.586319444444442</v>
      </c>
      <c r="H17933">
        <v>108.19821666666667</v>
      </c>
      <c r="I17933" t="s">
        <v>62</v>
      </c>
      <c r="J17933" s="5" t="s">
        <v>3030</v>
      </c>
      <c r="K17933">
        <v>0</v>
      </c>
      <c r="L17933">
        <v>4</v>
      </c>
      <c r="M17933">
        <v>2</v>
      </c>
      <c r="N17933">
        <v>4</v>
      </c>
      <c r="O17933">
        <v>1.4183888888888889</v>
      </c>
      <c r="R17933">
        <v>0.19</v>
      </c>
      <c r="S17933">
        <v>4.9999999999999989E-2</v>
      </c>
      <c r="T17933">
        <f t="shared" ref="T17933:T17955" si="142">S17933*O17933*N17933</f>
        <v>0.2836777777777777</v>
      </c>
      <c r="U17933">
        <f t="shared" ref="U17933:U17955" si="143">R17933*O17933*N17933</f>
        <v>1.0779755555555557</v>
      </c>
      <c r="W17933">
        <f>AVERAGE(O17933:O17955)</f>
        <v>1.5053505211820524</v>
      </c>
      <c r="Y17933">
        <f>AVERAGE(R17933:R17955)</f>
        <v>0.24086956521739128</v>
      </c>
      <c r="Z17933">
        <f>AVERAGE(S17933:S17955)</f>
        <v>0.23782608695652172</v>
      </c>
      <c r="AD17933">
        <v>100</v>
      </c>
    </row>
    <row r="17934" spans="1:30">
      <c r="A17934" s="5" t="s">
        <v>3023</v>
      </c>
      <c r="B17934" s="5" t="s">
        <v>3021</v>
      </c>
      <c r="D17934" s="5">
        <v>2019</v>
      </c>
      <c r="E17934" s="16" t="s">
        <v>3027</v>
      </c>
      <c r="F17934" s="5" t="s">
        <v>89</v>
      </c>
      <c r="G17934">
        <v>21.586319444444442</v>
      </c>
      <c r="H17934">
        <v>108.19821666666667</v>
      </c>
      <c r="I17934" t="s">
        <v>62</v>
      </c>
      <c r="J17934" s="5" t="s">
        <v>3030</v>
      </c>
      <c r="K17934">
        <v>4</v>
      </c>
      <c r="L17934">
        <v>8</v>
      </c>
      <c r="M17934">
        <v>6</v>
      </c>
      <c r="N17934">
        <v>4</v>
      </c>
      <c r="O17934">
        <v>1.4643157894736845</v>
      </c>
      <c r="R17934">
        <v>0.17</v>
      </c>
      <c r="S17934">
        <v>4.9999999999999989E-2</v>
      </c>
      <c r="T17934">
        <f t="shared" si="142"/>
        <v>0.29286315789473683</v>
      </c>
      <c r="U17934">
        <f t="shared" si="143"/>
        <v>0.99573473684210545</v>
      </c>
    </row>
    <row r="17935" spans="1:30">
      <c r="A17935" s="5" t="s">
        <v>3023</v>
      </c>
      <c r="B17935" s="5" t="s">
        <v>3021</v>
      </c>
      <c r="D17935" s="5">
        <v>2019</v>
      </c>
      <c r="E17935" s="16" t="s">
        <v>3027</v>
      </c>
      <c r="F17935" s="5" t="s">
        <v>89</v>
      </c>
      <c r="G17935">
        <v>21.586319444444442</v>
      </c>
      <c r="H17935">
        <v>108.19821666666667</v>
      </c>
      <c r="I17935" t="s">
        <v>62</v>
      </c>
      <c r="J17935" s="5" t="s">
        <v>3030</v>
      </c>
      <c r="K17935">
        <v>8</v>
      </c>
      <c r="L17935">
        <v>12</v>
      </c>
      <c r="M17935">
        <v>10</v>
      </c>
      <c r="N17935">
        <v>4</v>
      </c>
      <c r="O17935">
        <v>1.5073888888888887</v>
      </c>
      <c r="R17935">
        <v>0.12</v>
      </c>
      <c r="S17935">
        <v>1.0000000000000009E-2</v>
      </c>
      <c r="T17935">
        <f t="shared" si="142"/>
        <v>6.0295555555555602E-2</v>
      </c>
      <c r="U17935">
        <f t="shared" si="143"/>
        <v>0.72354666666666656</v>
      </c>
    </row>
    <row r="17936" spans="1:30">
      <c r="A17936" s="5" t="s">
        <v>3023</v>
      </c>
      <c r="B17936" s="5" t="s">
        <v>3021</v>
      </c>
      <c r="D17936" s="5">
        <v>2019</v>
      </c>
      <c r="E17936" s="16" t="s">
        <v>3027</v>
      </c>
      <c r="F17936" s="5" t="s">
        <v>89</v>
      </c>
      <c r="G17936">
        <v>21.586319444444442</v>
      </c>
      <c r="H17936">
        <v>108.19821666666667</v>
      </c>
      <c r="I17936" t="s">
        <v>62</v>
      </c>
      <c r="J17936" s="5" t="s">
        <v>3030</v>
      </c>
      <c r="K17936">
        <v>12</v>
      </c>
      <c r="L17936">
        <v>16</v>
      </c>
      <c r="M17936">
        <v>14</v>
      </c>
      <c r="N17936">
        <v>4</v>
      </c>
      <c r="O17936">
        <v>1.6234666666666668</v>
      </c>
      <c r="R17936">
        <v>0.11</v>
      </c>
      <c r="S17936">
        <v>0.51</v>
      </c>
      <c r="T17936">
        <f t="shared" si="142"/>
        <v>3.3118720000000006</v>
      </c>
      <c r="U17936">
        <f t="shared" si="143"/>
        <v>0.71432533333333337</v>
      </c>
      <c r="AA17936">
        <f>SUM(T17933:T17936)-(T17936/4)</f>
        <v>3.1207404912280703</v>
      </c>
      <c r="AB17936">
        <f>SUM(U17933:U17936)-(U17936/4)</f>
        <v>3.3330009590643277</v>
      </c>
    </row>
    <row r="17937" spans="1:28">
      <c r="A17937" s="5" t="s">
        <v>3023</v>
      </c>
      <c r="B17937" s="5" t="s">
        <v>3021</v>
      </c>
      <c r="D17937" s="5">
        <v>2019</v>
      </c>
      <c r="E17937" s="16" t="s">
        <v>3027</v>
      </c>
      <c r="F17937" s="5" t="s">
        <v>89</v>
      </c>
      <c r="G17937">
        <v>21.586319444444442</v>
      </c>
      <c r="H17937">
        <v>108.19821666666667</v>
      </c>
      <c r="I17937" t="s">
        <v>62</v>
      </c>
      <c r="J17937" s="5" t="s">
        <v>3030</v>
      </c>
      <c r="K17937">
        <v>16</v>
      </c>
      <c r="L17937">
        <v>20</v>
      </c>
      <c r="M17937">
        <v>18</v>
      </c>
      <c r="N17937">
        <v>4</v>
      </c>
      <c r="O17937">
        <v>1.4435500000000001</v>
      </c>
      <c r="R17937">
        <v>0.13</v>
      </c>
      <c r="S17937">
        <v>0.27</v>
      </c>
      <c r="T17937">
        <f t="shared" si="142"/>
        <v>1.5590340000000003</v>
      </c>
      <c r="U17937">
        <f t="shared" si="143"/>
        <v>0.75064600000000004</v>
      </c>
    </row>
    <row r="17938" spans="1:28">
      <c r="A17938" s="5" t="s">
        <v>3023</v>
      </c>
      <c r="B17938" s="5" t="s">
        <v>3021</v>
      </c>
      <c r="D17938" s="5">
        <v>2019</v>
      </c>
      <c r="E17938" s="16" t="s">
        <v>3027</v>
      </c>
      <c r="F17938" s="5" t="s">
        <v>89</v>
      </c>
      <c r="G17938">
        <v>21.586319444444442</v>
      </c>
      <c r="H17938">
        <v>108.19821666666667</v>
      </c>
      <c r="I17938" t="s">
        <v>62</v>
      </c>
      <c r="J17938" s="5" t="s">
        <v>3030</v>
      </c>
      <c r="K17938">
        <v>20</v>
      </c>
      <c r="L17938">
        <v>24</v>
      </c>
      <c r="M17938">
        <v>22</v>
      </c>
      <c r="N17938">
        <v>4</v>
      </c>
      <c r="O17938">
        <v>1.5117894736842106</v>
      </c>
      <c r="R17938">
        <v>0.23</v>
      </c>
      <c r="S17938">
        <v>0</v>
      </c>
      <c r="T17938">
        <f t="shared" si="142"/>
        <v>0</v>
      </c>
      <c r="U17938">
        <f t="shared" si="143"/>
        <v>1.3908463157894737</v>
      </c>
    </row>
    <row r="17939" spans="1:28">
      <c r="A17939" s="5" t="s">
        <v>3023</v>
      </c>
      <c r="B17939" s="5" t="s">
        <v>3021</v>
      </c>
      <c r="D17939" s="5">
        <v>2019</v>
      </c>
      <c r="E17939" s="16" t="s">
        <v>3027</v>
      </c>
      <c r="F17939" s="5" t="s">
        <v>89</v>
      </c>
      <c r="G17939">
        <v>21.586319444444442</v>
      </c>
      <c r="H17939">
        <v>108.19821666666667</v>
      </c>
      <c r="I17939" t="s">
        <v>62</v>
      </c>
      <c r="J17939" s="5" t="s">
        <v>3030</v>
      </c>
      <c r="K17939">
        <v>24</v>
      </c>
      <c r="L17939">
        <v>28</v>
      </c>
      <c r="M17939">
        <v>26</v>
      </c>
      <c r="N17939">
        <v>4</v>
      </c>
      <c r="O17939">
        <v>1.5603157894736843</v>
      </c>
      <c r="R17939">
        <v>0.18</v>
      </c>
      <c r="S17939">
        <v>0.21000000000000002</v>
      </c>
      <c r="T17939">
        <f t="shared" si="142"/>
        <v>1.310665263157895</v>
      </c>
      <c r="U17939">
        <f t="shared" si="143"/>
        <v>1.1234273684210527</v>
      </c>
    </row>
    <row r="17940" spans="1:28">
      <c r="A17940" s="5" t="s">
        <v>3023</v>
      </c>
      <c r="B17940" s="5" t="s">
        <v>3021</v>
      </c>
      <c r="D17940" s="5">
        <v>2019</v>
      </c>
      <c r="E17940" s="16" t="s">
        <v>3027</v>
      </c>
      <c r="F17940" s="5" t="s">
        <v>89</v>
      </c>
      <c r="G17940">
        <v>21.586319444444442</v>
      </c>
      <c r="H17940">
        <v>108.19821666666667</v>
      </c>
      <c r="I17940" t="s">
        <v>62</v>
      </c>
      <c r="J17940" s="5" t="s">
        <v>3030</v>
      </c>
      <c r="K17940">
        <v>28</v>
      </c>
      <c r="L17940">
        <v>32</v>
      </c>
      <c r="M17940">
        <v>30</v>
      </c>
      <c r="N17940">
        <v>4</v>
      </c>
      <c r="O17940">
        <v>1.4738</v>
      </c>
      <c r="R17940">
        <v>0.35</v>
      </c>
      <c r="S17940">
        <v>0.44000000000000006</v>
      </c>
      <c r="T17940">
        <f t="shared" si="142"/>
        <v>2.5938880000000002</v>
      </c>
      <c r="U17940">
        <f t="shared" si="143"/>
        <v>2.06332</v>
      </c>
      <c r="AA17940">
        <f>SUM(T17933:T17940)-0.5*T17940</f>
        <v>8.1153517543859657</v>
      </c>
      <c r="AB17940">
        <f>SUM(U17933:U17940)-0.5*U17940</f>
        <v>7.8081619766081882</v>
      </c>
    </row>
    <row r="17941" spans="1:28">
      <c r="A17941" s="5" t="s">
        <v>3023</v>
      </c>
      <c r="B17941" s="5" t="s">
        <v>3021</v>
      </c>
      <c r="D17941" s="5">
        <v>2019</v>
      </c>
      <c r="E17941" s="16" t="s">
        <v>3027</v>
      </c>
      <c r="F17941" s="5" t="s">
        <v>89</v>
      </c>
      <c r="G17941">
        <v>21.586319444444442</v>
      </c>
      <c r="H17941">
        <v>108.19821666666667</v>
      </c>
      <c r="I17941" t="s">
        <v>62</v>
      </c>
      <c r="J17941" s="5" t="s">
        <v>3030</v>
      </c>
      <c r="K17941">
        <v>32</v>
      </c>
      <c r="L17941">
        <v>36</v>
      </c>
      <c r="M17941">
        <v>34</v>
      </c>
      <c r="N17941">
        <v>4</v>
      </c>
      <c r="O17941">
        <v>1.5988571428571425</v>
      </c>
      <c r="R17941">
        <v>0.26</v>
      </c>
      <c r="S17941">
        <v>0.24</v>
      </c>
      <c r="T17941">
        <f t="shared" si="142"/>
        <v>1.5349028571428567</v>
      </c>
      <c r="U17941">
        <f t="shared" si="143"/>
        <v>1.6628114285714284</v>
      </c>
    </row>
    <row r="17942" spans="1:28">
      <c r="A17942" s="5" t="s">
        <v>3023</v>
      </c>
      <c r="B17942" s="5" t="s">
        <v>3021</v>
      </c>
      <c r="D17942" s="5">
        <v>2019</v>
      </c>
      <c r="E17942" s="16" t="s">
        <v>3027</v>
      </c>
      <c r="F17942" s="5" t="s">
        <v>89</v>
      </c>
      <c r="G17942">
        <v>21.586319444444442</v>
      </c>
      <c r="H17942">
        <v>108.19821666666667</v>
      </c>
      <c r="I17942" t="s">
        <v>62</v>
      </c>
      <c r="J17942" s="5" t="s">
        <v>3030</v>
      </c>
      <c r="K17942">
        <v>36</v>
      </c>
      <c r="L17942">
        <v>40</v>
      </c>
      <c r="M17942">
        <v>38</v>
      </c>
      <c r="N17942">
        <v>4</v>
      </c>
      <c r="O17942">
        <v>1.6142857142857141</v>
      </c>
      <c r="R17942">
        <v>0.23</v>
      </c>
      <c r="S17942">
        <v>0.12999999999999998</v>
      </c>
      <c r="T17942">
        <f t="shared" si="142"/>
        <v>0.83942857142857119</v>
      </c>
      <c r="U17942">
        <f t="shared" si="143"/>
        <v>1.4851428571428571</v>
      </c>
    </row>
    <row r="17943" spans="1:28">
      <c r="A17943" s="5" t="s">
        <v>3023</v>
      </c>
      <c r="B17943" s="5" t="s">
        <v>3021</v>
      </c>
      <c r="D17943" s="5">
        <v>2019</v>
      </c>
      <c r="E17943" s="16" t="s">
        <v>3027</v>
      </c>
      <c r="F17943" s="5" t="s">
        <v>89</v>
      </c>
      <c r="G17943">
        <v>21.586319444444442</v>
      </c>
      <c r="H17943">
        <v>108.19821666666667</v>
      </c>
      <c r="I17943" t="s">
        <v>62</v>
      </c>
      <c r="J17943" s="5" t="s">
        <v>3030</v>
      </c>
      <c r="K17943">
        <v>40</v>
      </c>
      <c r="L17943">
        <v>44</v>
      </c>
      <c r="M17943">
        <v>42</v>
      </c>
      <c r="N17943">
        <v>4</v>
      </c>
      <c r="O17943">
        <v>1.5785714285714287</v>
      </c>
      <c r="R17943">
        <v>0.3</v>
      </c>
      <c r="S17943">
        <v>0</v>
      </c>
      <c r="T17943">
        <f t="shared" si="142"/>
        <v>0</v>
      </c>
      <c r="U17943">
        <f t="shared" si="143"/>
        <v>1.8942857142857144</v>
      </c>
    </row>
    <row r="17944" spans="1:28">
      <c r="A17944" s="5" t="s">
        <v>3023</v>
      </c>
      <c r="B17944" s="5" t="s">
        <v>3021</v>
      </c>
      <c r="D17944" s="5">
        <v>2019</v>
      </c>
      <c r="E17944" s="16" t="s">
        <v>3027</v>
      </c>
      <c r="F17944" s="5" t="s">
        <v>89</v>
      </c>
      <c r="G17944">
        <v>21.586319444444442</v>
      </c>
      <c r="H17944">
        <v>108.19821666666667</v>
      </c>
      <c r="I17944" t="s">
        <v>62</v>
      </c>
      <c r="J17944" s="5" t="s">
        <v>3030</v>
      </c>
      <c r="K17944">
        <v>44</v>
      </c>
      <c r="L17944">
        <v>48</v>
      </c>
      <c r="M17944">
        <v>46</v>
      </c>
      <c r="N17944">
        <v>4</v>
      </c>
      <c r="O17944">
        <v>1.5758888888888887</v>
      </c>
      <c r="R17944">
        <v>0.24</v>
      </c>
      <c r="S17944">
        <v>0.12</v>
      </c>
      <c r="T17944">
        <f t="shared" si="142"/>
        <v>0.75642666666666658</v>
      </c>
      <c r="U17944">
        <f t="shared" si="143"/>
        <v>1.5128533333333332</v>
      </c>
    </row>
    <row r="17945" spans="1:28">
      <c r="A17945" s="5" t="s">
        <v>3023</v>
      </c>
      <c r="B17945" s="5" t="s">
        <v>3021</v>
      </c>
      <c r="D17945" s="5">
        <v>2019</v>
      </c>
      <c r="E17945" s="16" t="s">
        <v>3027</v>
      </c>
      <c r="F17945" s="5" t="s">
        <v>89</v>
      </c>
      <c r="G17945">
        <v>21.586319444444442</v>
      </c>
      <c r="H17945">
        <v>108.19821666666667</v>
      </c>
      <c r="I17945" t="s">
        <v>62</v>
      </c>
      <c r="J17945" s="5" t="s">
        <v>3030</v>
      </c>
      <c r="K17945">
        <v>48</v>
      </c>
      <c r="L17945">
        <v>52</v>
      </c>
      <c r="M17945">
        <v>50</v>
      </c>
      <c r="N17945">
        <v>4</v>
      </c>
      <c r="O17945">
        <v>1.3946666666666669</v>
      </c>
      <c r="R17945">
        <v>0.2</v>
      </c>
      <c r="S17945">
        <v>8.0000000000000016E-2</v>
      </c>
      <c r="T17945">
        <f t="shared" si="142"/>
        <v>0.44629333333333349</v>
      </c>
      <c r="U17945">
        <f t="shared" si="143"/>
        <v>1.1157333333333337</v>
      </c>
      <c r="AA17945">
        <f>SUM(T17933:T17945)-0.5*T17945</f>
        <v>12.766200516290727</v>
      </c>
      <c r="AB17945">
        <f>SUM(U17933:U17945)-0.5*U17945</f>
        <v>15.952781976608192</v>
      </c>
    </row>
    <row r="17946" spans="1:28">
      <c r="A17946" s="5" t="s">
        <v>3023</v>
      </c>
      <c r="B17946" s="5" t="s">
        <v>3021</v>
      </c>
      <c r="D17946" s="5">
        <v>2019</v>
      </c>
      <c r="E17946" s="16" t="s">
        <v>3027</v>
      </c>
      <c r="F17946" s="5" t="s">
        <v>89</v>
      </c>
      <c r="G17946">
        <v>21.586319444444442</v>
      </c>
      <c r="H17946">
        <v>108.19821666666667</v>
      </c>
      <c r="I17946" t="s">
        <v>62</v>
      </c>
      <c r="J17946" s="5" t="s">
        <v>3030</v>
      </c>
      <c r="K17946">
        <v>52</v>
      </c>
      <c r="L17946">
        <v>56</v>
      </c>
      <c r="M17946">
        <v>54</v>
      </c>
      <c r="N17946">
        <v>4</v>
      </c>
      <c r="O17946">
        <v>1.8216000000000001</v>
      </c>
      <c r="R17946">
        <v>0.23</v>
      </c>
      <c r="S17946">
        <v>0.33999999999999997</v>
      </c>
      <c r="T17946">
        <f t="shared" si="142"/>
        <v>2.477376</v>
      </c>
      <c r="U17946">
        <f t="shared" si="143"/>
        <v>1.6758720000000003</v>
      </c>
    </row>
    <row r="17947" spans="1:28">
      <c r="A17947" s="5" t="s">
        <v>3023</v>
      </c>
      <c r="B17947" s="5" t="s">
        <v>3021</v>
      </c>
      <c r="D17947" s="5">
        <v>2019</v>
      </c>
      <c r="E17947" s="16" t="s">
        <v>3027</v>
      </c>
      <c r="F17947" s="5" t="s">
        <v>89</v>
      </c>
      <c r="G17947">
        <v>21.586319444444442</v>
      </c>
      <c r="H17947">
        <v>108.19821666666667</v>
      </c>
      <c r="I17947" t="s">
        <v>62</v>
      </c>
      <c r="J17947" s="5" t="s">
        <v>3030</v>
      </c>
      <c r="K17947">
        <v>56</v>
      </c>
      <c r="L17947">
        <v>60</v>
      </c>
      <c r="M17947">
        <v>58</v>
      </c>
      <c r="N17947">
        <v>4</v>
      </c>
      <c r="O17947">
        <v>1.5843000000000003</v>
      </c>
      <c r="R17947">
        <v>0.24</v>
      </c>
      <c r="S17947">
        <v>0.38</v>
      </c>
      <c r="T17947">
        <f t="shared" si="142"/>
        <v>2.4081360000000003</v>
      </c>
      <c r="U17947">
        <f t="shared" si="143"/>
        <v>1.5209280000000003</v>
      </c>
    </row>
    <row r="17948" spans="1:28">
      <c r="A17948" s="5" t="s">
        <v>3023</v>
      </c>
      <c r="B17948" s="5" t="s">
        <v>3021</v>
      </c>
      <c r="D17948" s="5">
        <v>2019</v>
      </c>
      <c r="E17948" s="16" t="s">
        <v>3027</v>
      </c>
      <c r="F17948" s="5" t="s">
        <v>89</v>
      </c>
      <c r="G17948">
        <v>21.586319444444442</v>
      </c>
      <c r="H17948">
        <v>108.19821666666667</v>
      </c>
      <c r="I17948" t="s">
        <v>62</v>
      </c>
      <c r="J17948" s="5" t="s">
        <v>3030</v>
      </c>
      <c r="K17948">
        <v>60</v>
      </c>
      <c r="L17948">
        <v>64</v>
      </c>
      <c r="M17948">
        <v>62</v>
      </c>
      <c r="N17948">
        <v>4</v>
      </c>
      <c r="O17948">
        <v>1.42</v>
      </c>
      <c r="R17948">
        <v>0.18</v>
      </c>
      <c r="S17948">
        <v>0.28000000000000003</v>
      </c>
      <c r="T17948">
        <f t="shared" si="142"/>
        <v>1.5904</v>
      </c>
      <c r="U17948">
        <f t="shared" si="143"/>
        <v>1.0224</v>
      </c>
    </row>
    <row r="17949" spans="1:28">
      <c r="A17949" s="5" t="s">
        <v>3023</v>
      </c>
      <c r="B17949" s="5" t="s">
        <v>3021</v>
      </c>
      <c r="D17949" s="5">
        <v>2019</v>
      </c>
      <c r="E17949" s="16" t="s">
        <v>3027</v>
      </c>
      <c r="F17949" s="5" t="s">
        <v>89</v>
      </c>
      <c r="G17949">
        <v>21.586319444444442</v>
      </c>
      <c r="H17949">
        <v>108.19821666666667</v>
      </c>
      <c r="I17949" t="s">
        <v>62</v>
      </c>
      <c r="J17949" s="5" t="s">
        <v>3030</v>
      </c>
      <c r="K17949">
        <v>64</v>
      </c>
      <c r="L17949">
        <v>68</v>
      </c>
      <c r="M17949">
        <v>66</v>
      </c>
      <c r="N17949">
        <v>4</v>
      </c>
      <c r="O17949">
        <v>1.4044000000000001</v>
      </c>
      <c r="R17949">
        <v>0.22</v>
      </c>
      <c r="S17949">
        <v>0.4</v>
      </c>
      <c r="T17949">
        <f t="shared" si="142"/>
        <v>2.2470400000000001</v>
      </c>
      <c r="U17949">
        <f t="shared" si="143"/>
        <v>1.2358720000000001</v>
      </c>
    </row>
    <row r="17950" spans="1:28">
      <c r="A17950" s="5" t="s">
        <v>3023</v>
      </c>
      <c r="B17950" s="5" t="s">
        <v>3021</v>
      </c>
      <c r="D17950" s="5">
        <v>2019</v>
      </c>
      <c r="E17950" s="16" t="s">
        <v>3027</v>
      </c>
      <c r="F17950" s="5" t="s">
        <v>89</v>
      </c>
      <c r="G17950">
        <v>21.586319444444442</v>
      </c>
      <c r="H17950">
        <v>108.19821666666667</v>
      </c>
      <c r="I17950" t="s">
        <v>62</v>
      </c>
      <c r="J17950" s="5" t="s">
        <v>3030</v>
      </c>
      <c r="K17950">
        <v>68</v>
      </c>
      <c r="L17950">
        <v>72</v>
      </c>
      <c r="M17950">
        <v>70</v>
      </c>
      <c r="N17950">
        <v>4</v>
      </c>
      <c r="O17950">
        <v>1.579470588235294</v>
      </c>
      <c r="R17950">
        <v>0.19</v>
      </c>
      <c r="S17950">
        <v>0.24</v>
      </c>
      <c r="T17950">
        <f t="shared" si="142"/>
        <v>1.5162917647058822</v>
      </c>
      <c r="U17950">
        <f t="shared" si="143"/>
        <v>1.2003976470588233</v>
      </c>
    </row>
    <row r="17951" spans="1:28">
      <c r="A17951" s="5" t="s">
        <v>3023</v>
      </c>
      <c r="B17951" s="5" t="s">
        <v>3021</v>
      </c>
      <c r="D17951" s="5">
        <v>2019</v>
      </c>
      <c r="E17951" s="16" t="s">
        <v>3027</v>
      </c>
      <c r="F17951" s="5" t="s">
        <v>89</v>
      </c>
      <c r="G17951">
        <v>21.586319444444442</v>
      </c>
      <c r="H17951">
        <v>108.19821666666667</v>
      </c>
      <c r="I17951" t="s">
        <v>62</v>
      </c>
      <c r="J17951" s="5" t="s">
        <v>3030</v>
      </c>
      <c r="K17951">
        <v>72</v>
      </c>
      <c r="L17951">
        <v>76</v>
      </c>
      <c r="M17951">
        <v>74</v>
      </c>
      <c r="N17951">
        <v>4</v>
      </c>
      <c r="O17951">
        <v>1.4601874999999997</v>
      </c>
      <c r="R17951">
        <v>0.31</v>
      </c>
      <c r="S17951">
        <v>0.12</v>
      </c>
      <c r="T17951">
        <f t="shared" si="142"/>
        <v>0.7008899999999999</v>
      </c>
      <c r="U17951">
        <f t="shared" si="143"/>
        <v>1.8106324999999996</v>
      </c>
    </row>
    <row r="17952" spans="1:28">
      <c r="A17952" s="5" t="s">
        <v>3023</v>
      </c>
      <c r="B17952" s="5" t="s">
        <v>3021</v>
      </c>
      <c r="D17952" s="5">
        <v>2019</v>
      </c>
      <c r="E17952" s="16" t="s">
        <v>3027</v>
      </c>
      <c r="F17952" s="5" t="s">
        <v>89</v>
      </c>
      <c r="G17952">
        <v>21.586319444444442</v>
      </c>
      <c r="H17952">
        <v>108.19821666666667</v>
      </c>
      <c r="I17952" t="s">
        <v>62</v>
      </c>
      <c r="J17952" s="5" t="s">
        <v>3030</v>
      </c>
      <c r="K17952">
        <v>76</v>
      </c>
      <c r="L17952">
        <v>80</v>
      </c>
      <c r="M17952">
        <v>78</v>
      </c>
      <c r="N17952">
        <v>4</v>
      </c>
      <c r="O17952">
        <v>1.4851874999999999</v>
      </c>
      <c r="R17952">
        <v>0.33</v>
      </c>
      <c r="S17952">
        <v>0.23999999999999994</v>
      </c>
      <c r="T17952">
        <f t="shared" si="142"/>
        <v>1.4257799999999996</v>
      </c>
      <c r="U17952">
        <f t="shared" si="143"/>
        <v>1.9604474999999999</v>
      </c>
    </row>
    <row r="17953" spans="1:30">
      <c r="A17953" s="5" t="s">
        <v>3023</v>
      </c>
      <c r="B17953" s="5" t="s">
        <v>3021</v>
      </c>
      <c r="D17953" s="5">
        <v>2019</v>
      </c>
      <c r="E17953" s="16" t="s">
        <v>3027</v>
      </c>
      <c r="F17953" s="5" t="s">
        <v>89</v>
      </c>
      <c r="G17953">
        <v>21.586319444444442</v>
      </c>
      <c r="H17953">
        <v>108.19821666666667</v>
      </c>
      <c r="I17953" t="s">
        <v>62</v>
      </c>
      <c r="J17953" s="5" t="s">
        <v>3030</v>
      </c>
      <c r="K17953">
        <v>80</v>
      </c>
      <c r="L17953">
        <v>84</v>
      </c>
      <c r="M17953">
        <v>82</v>
      </c>
      <c r="N17953">
        <v>4</v>
      </c>
      <c r="O17953">
        <v>1.4736250000000002</v>
      </c>
      <c r="R17953">
        <v>0.27</v>
      </c>
      <c r="S17953">
        <v>0.14999999999999997</v>
      </c>
      <c r="T17953">
        <f t="shared" si="142"/>
        <v>0.88417499999999993</v>
      </c>
      <c r="U17953">
        <f t="shared" si="143"/>
        <v>1.5915150000000002</v>
      </c>
    </row>
    <row r="17954" spans="1:30">
      <c r="A17954" s="5" t="s">
        <v>3023</v>
      </c>
      <c r="B17954" s="5" t="s">
        <v>3021</v>
      </c>
      <c r="D17954" s="5">
        <v>2019</v>
      </c>
      <c r="E17954" s="16" t="s">
        <v>3027</v>
      </c>
      <c r="F17954" s="5" t="s">
        <v>89</v>
      </c>
      <c r="G17954">
        <v>21.586319444444442</v>
      </c>
      <c r="H17954">
        <v>108.19821666666667</v>
      </c>
      <c r="I17954" t="s">
        <v>62</v>
      </c>
      <c r="J17954" s="5" t="s">
        <v>3030</v>
      </c>
      <c r="K17954">
        <v>84</v>
      </c>
      <c r="L17954">
        <v>88</v>
      </c>
      <c r="M17954">
        <v>86</v>
      </c>
      <c r="N17954">
        <v>4</v>
      </c>
      <c r="O17954">
        <v>1.4322727272727274</v>
      </c>
      <c r="R17954">
        <v>0.43</v>
      </c>
      <c r="S17954">
        <v>0.58000000000000007</v>
      </c>
      <c r="T17954">
        <f t="shared" si="142"/>
        <v>3.3228727272727281</v>
      </c>
      <c r="U17954">
        <f t="shared" si="143"/>
        <v>2.4635090909090911</v>
      </c>
    </row>
    <row r="17955" spans="1:30">
      <c r="A17955" s="5" t="s">
        <v>3023</v>
      </c>
      <c r="B17955" s="5" t="s">
        <v>3021</v>
      </c>
      <c r="D17955" s="5">
        <v>2019</v>
      </c>
      <c r="E17955" s="16" t="s">
        <v>3027</v>
      </c>
      <c r="F17955" s="5" t="s">
        <v>89</v>
      </c>
      <c r="G17955">
        <v>21.586319444444442</v>
      </c>
      <c r="H17955">
        <v>108.19821666666667</v>
      </c>
      <c r="I17955" t="s">
        <v>62</v>
      </c>
      <c r="J17955" s="5" t="s">
        <v>3030</v>
      </c>
      <c r="K17955">
        <v>88</v>
      </c>
      <c r="L17955">
        <v>92</v>
      </c>
      <c r="M17955">
        <v>90</v>
      </c>
      <c r="N17955">
        <v>4</v>
      </c>
      <c r="O17955">
        <v>1.1967333333333334</v>
      </c>
      <c r="R17955">
        <v>0.43</v>
      </c>
      <c r="S17955">
        <v>0.63000000000000012</v>
      </c>
      <c r="T17955">
        <f t="shared" si="142"/>
        <v>3.0157680000000009</v>
      </c>
      <c r="U17955">
        <f t="shared" si="143"/>
        <v>2.0583813333333336</v>
      </c>
      <c r="AA17955">
        <f>SUM(T17933:T17955)</f>
        <v>32.578076674936007</v>
      </c>
      <c r="AB17955">
        <f>SUM(U17933:U17955)</f>
        <v>33.05060371457612</v>
      </c>
    </row>
    <row r="17956" spans="1:30">
      <c r="A17956" s="5" t="s">
        <v>3023</v>
      </c>
      <c r="B17956" s="5" t="s">
        <v>3021</v>
      </c>
      <c r="D17956" s="5">
        <v>2019</v>
      </c>
      <c r="E17956" s="16" t="s">
        <v>3031</v>
      </c>
      <c r="F17956" s="5" t="s">
        <v>89</v>
      </c>
      <c r="G17956">
        <v>21.601083333333335</v>
      </c>
      <c r="H17956">
        <v>108.19933888888889</v>
      </c>
      <c r="I17956" t="s">
        <v>57</v>
      </c>
      <c r="J17956" s="5" t="s">
        <v>3032</v>
      </c>
      <c r="K17956">
        <v>0</v>
      </c>
      <c r="L17956">
        <v>4</v>
      </c>
      <c r="M17956">
        <v>2</v>
      </c>
      <c r="N17956">
        <v>4</v>
      </c>
      <c r="O17956">
        <v>1.5762666666666665</v>
      </c>
      <c r="R17956">
        <v>0.13</v>
      </c>
      <c r="S17956">
        <v>0</v>
      </c>
      <c r="T17956">
        <f t="shared" ref="T17956:T17980" si="144">S17956*O17956*N17956</f>
        <v>0</v>
      </c>
      <c r="U17956">
        <f t="shared" ref="U17956:U17980" si="145">R17956*O17956*N17956</f>
        <v>0.81965866666666665</v>
      </c>
      <c r="W17956">
        <f>AVERAGE(O17956:O17980)</f>
        <v>1.444803275893525</v>
      </c>
      <c r="Y17956">
        <f>AVERAGE(R17956:R17980)</f>
        <v>0.45539999999999997</v>
      </c>
      <c r="Z17956">
        <f>AVERAGE(S17956:S17980)</f>
        <v>8.7399999999999978E-2</v>
      </c>
      <c r="AD17956">
        <v>100</v>
      </c>
    </row>
    <row r="17957" spans="1:30">
      <c r="A17957" s="5" t="s">
        <v>3023</v>
      </c>
      <c r="B17957" s="5" t="s">
        <v>3021</v>
      </c>
      <c r="D17957" s="5">
        <v>2019</v>
      </c>
      <c r="E17957" s="16" t="s">
        <v>3031</v>
      </c>
      <c r="F17957" s="5" t="s">
        <v>89</v>
      </c>
      <c r="G17957">
        <v>21.601083333333335</v>
      </c>
      <c r="H17957">
        <v>108.19933888888889</v>
      </c>
      <c r="I17957" t="s">
        <v>57</v>
      </c>
      <c r="J17957" s="5" t="s">
        <v>3032</v>
      </c>
      <c r="K17957">
        <v>4</v>
      </c>
      <c r="L17957">
        <v>8</v>
      </c>
      <c r="M17957">
        <v>6</v>
      </c>
      <c r="N17957">
        <v>4</v>
      </c>
      <c r="O17957">
        <v>1.5244117647058824</v>
      </c>
      <c r="R17957">
        <v>0.1</v>
      </c>
      <c r="S17957">
        <v>0.03</v>
      </c>
      <c r="T17957">
        <f t="shared" si="144"/>
        <v>0.18292941176470587</v>
      </c>
      <c r="U17957">
        <f t="shared" si="145"/>
        <v>0.60976470588235299</v>
      </c>
    </row>
    <row r="17958" spans="1:30">
      <c r="A17958" s="5" t="s">
        <v>3023</v>
      </c>
      <c r="B17958" s="5" t="s">
        <v>3021</v>
      </c>
      <c r="D17958" s="5">
        <v>2019</v>
      </c>
      <c r="E17958" s="16" t="s">
        <v>3031</v>
      </c>
      <c r="F17958" s="5" t="s">
        <v>89</v>
      </c>
      <c r="G17958">
        <v>21.601083333333335</v>
      </c>
      <c r="H17958">
        <v>108.19933888888889</v>
      </c>
      <c r="I17958" t="s">
        <v>57</v>
      </c>
      <c r="J17958" s="5" t="s">
        <v>3032</v>
      </c>
      <c r="K17958">
        <v>8</v>
      </c>
      <c r="L17958">
        <v>12</v>
      </c>
      <c r="M17958">
        <v>10</v>
      </c>
      <c r="N17958">
        <v>4</v>
      </c>
      <c r="O17958">
        <v>1.5272999999999999</v>
      </c>
      <c r="R17958">
        <v>0.28000000000000003</v>
      </c>
      <c r="S17958">
        <v>0</v>
      </c>
      <c r="T17958">
        <f t="shared" si="144"/>
        <v>0</v>
      </c>
      <c r="U17958">
        <f t="shared" si="145"/>
        <v>1.7105760000000001</v>
      </c>
    </row>
    <row r="17959" spans="1:30">
      <c r="A17959" s="5" t="s">
        <v>3023</v>
      </c>
      <c r="B17959" s="5" t="s">
        <v>3021</v>
      </c>
      <c r="D17959" s="5">
        <v>2019</v>
      </c>
      <c r="E17959" s="16" t="s">
        <v>3031</v>
      </c>
      <c r="F17959" s="5" t="s">
        <v>89</v>
      </c>
      <c r="G17959">
        <v>21.601083333333335</v>
      </c>
      <c r="H17959">
        <v>108.19933888888889</v>
      </c>
      <c r="I17959" t="s">
        <v>57</v>
      </c>
      <c r="J17959" s="5" t="s">
        <v>3032</v>
      </c>
      <c r="K17959">
        <v>12</v>
      </c>
      <c r="L17959">
        <v>16</v>
      </c>
      <c r="M17959">
        <v>14</v>
      </c>
      <c r="N17959">
        <v>4</v>
      </c>
      <c r="O17959">
        <v>0.76039999999999996</v>
      </c>
      <c r="R17959">
        <v>0.28500000000000003</v>
      </c>
      <c r="S17959">
        <v>1.5000000000000013E-2</v>
      </c>
      <c r="T17959">
        <f t="shared" si="144"/>
        <v>4.562400000000004E-2</v>
      </c>
      <c r="U17959">
        <f t="shared" si="145"/>
        <v>0.86685600000000007</v>
      </c>
      <c r="AA17959">
        <f>SUM(T17956:T17959)-(T17959/4)</f>
        <v>0.21714741176470589</v>
      </c>
      <c r="AB17959">
        <f>SUM(U17956:U17959)-(U17959/4)</f>
        <v>3.7901413725490198</v>
      </c>
    </row>
    <row r="17960" spans="1:30">
      <c r="A17960" s="5" t="s">
        <v>3023</v>
      </c>
      <c r="B17960" s="5" t="s">
        <v>3021</v>
      </c>
      <c r="D17960" s="5">
        <v>2019</v>
      </c>
      <c r="E17960" s="16" t="s">
        <v>3031</v>
      </c>
      <c r="F17960" s="5" t="s">
        <v>89</v>
      </c>
      <c r="G17960">
        <v>21.601083333333335</v>
      </c>
      <c r="H17960">
        <v>108.19933888888889</v>
      </c>
      <c r="I17960" t="s">
        <v>57</v>
      </c>
      <c r="J17960" s="5" t="s">
        <v>3032</v>
      </c>
      <c r="K17960">
        <v>16</v>
      </c>
      <c r="L17960">
        <v>20</v>
      </c>
      <c r="M17960">
        <v>18</v>
      </c>
      <c r="N17960">
        <v>4</v>
      </c>
      <c r="O17960">
        <v>1.5218823529411762</v>
      </c>
      <c r="R17960">
        <v>0.28999999999999998</v>
      </c>
      <c r="S17960">
        <v>3.0000000000000027E-2</v>
      </c>
      <c r="T17960">
        <f t="shared" si="144"/>
        <v>0.1826258823529413</v>
      </c>
      <c r="U17960">
        <f t="shared" si="145"/>
        <v>1.7653835294117644</v>
      </c>
    </row>
    <row r="17961" spans="1:30">
      <c r="A17961" s="5" t="s">
        <v>3023</v>
      </c>
      <c r="B17961" s="5" t="s">
        <v>3021</v>
      </c>
      <c r="D17961" s="5">
        <v>2019</v>
      </c>
      <c r="E17961" s="16" t="s">
        <v>3031</v>
      </c>
      <c r="F17961" s="5" t="s">
        <v>89</v>
      </c>
      <c r="G17961">
        <v>21.601083333333335</v>
      </c>
      <c r="H17961">
        <v>108.19933888888889</v>
      </c>
      <c r="I17961" t="s">
        <v>57</v>
      </c>
      <c r="J17961" s="5" t="s">
        <v>3032</v>
      </c>
      <c r="K17961">
        <v>20</v>
      </c>
      <c r="L17961">
        <v>24</v>
      </c>
      <c r="M17961">
        <v>22</v>
      </c>
      <c r="N17961">
        <v>4</v>
      </c>
      <c r="O17961">
        <v>1.5576153846153842</v>
      </c>
      <c r="R17961">
        <v>0.23</v>
      </c>
      <c r="S17961">
        <v>1.999999999999999E-2</v>
      </c>
      <c r="T17961">
        <f t="shared" si="144"/>
        <v>0.12460923076923067</v>
      </c>
      <c r="U17961">
        <f t="shared" si="145"/>
        <v>1.4330061538461536</v>
      </c>
    </row>
    <row r="17962" spans="1:30">
      <c r="A17962" s="5" t="s">
        <v>3023</v>
      </c>
      <c r="B17962" s="5" t="s">
        <v>3021</v>
      </c>
      <c r="D17962" s="5">
        <v>2019</v>
      </c>
      <c r="E17962" s="16" t="s">
        <v>3031</v>
      </c>
      <c r="F17962" s="5" t="s">
        <v>89</v>
      </c>
      <c r="G17962">
        <v>21.601083333333335</v>
      </c>
      <c r="H17962">
        <v>108.19933888888889</v>
      </c>
      <c r="I17962" t="s">
        <v>57</v>
      </c>
      <c r="J17962" s="5" t="s">
        <v>3032</v>
      </c>
      <c r="K17962">
        <v>24</v>
      </c>
      <c r="L17962">
        <v>28</v>
      </c>
      <c r="M17962">
        <v>26</v>
      </c>
      <c r="N17962">
        <v>4</v>
      </c>
      <c r="O17962">
        <v>1.4932105263157893</v>
      </c>
      <c r="R17962">
        <v>0.2</v>
      </c>
      <c r="S17962">
        <v>1.999999999999999E-2</v>
      </c>
      <c r="T17962">
        <f t="shared" si="144"/>
        <v>0.11945684210526308</v>
      </c>
      <c r="U17962">
        <f t="shared" si="145"/>
        <v>1.1945684210526315</v>
      </c>
    </row>
    <row r="17963" spans="1:30">
      <c r="A17963" s="5" t="s">
        <v>3023</v>
      </c>
      <c r="B17963" s="5" t="s">
        <v>3021</v>
      </c>
      <c r="D17963" s="5">
        <v>2019</v>
      </c>
      <c r="E17963" s="16" t="s">
        <v>3031</v>
      </c>
      <c r="F17963" s="5" t="s">
        <v>89</v>
      </c>
      <c r="G17963">
        <v>21.601083333333335</v>
      </c>
      <c r="H17963">
        <v>108.19933888888889</v>
      </c>
      <c r="I17963" t="s">
        <v>57</v>
      </c>
      <c r="J17963" s="5" t="s">
        <v>3032</v>
      </c>
      <c r="K17963">
        <v>28</v>
      </c>
      <c r="L17963">
        <v>32</v>
      </c>
      <c r="M17963">
        <v>30</v>
      </c>
      <c r="N17963">
        <v>4</v>
      </c>
      <c r="O17963">
        <v>1.4693157894736844</v>
      </c>
      <c r="R17963">
        <v>0.34</v>
      </c>
      <c r="S17963">
        <v>2.9999999999999971E-2</v>
      </c>
      <c r="T17963">
        <f t="shared" si="144"/>
        <v>0.17631789473684195</v>
      </c>
      <c r="U17963">
        <f t="shared" si="145"/>
        <v>1.9982694736842108</v>
      </c>
      <c r="AA17963">
        <f>SUM(T17956:T17963)-0.5*T17963</f>
        <v>0.74340431436056198</v>
      </c>
      <c r="AB17963">
        <f>SUM(U17956:U17963)-0.5*U17963</f>
        <v>9.398948213701674</v>
      </c>
    </row>
    <row r="17964" spans="1:30">
      <c r="A17964" s="5" t="s">
        <v>3023</v>
      </c>
      <c r="B17964" s="5" t="s">
        <v>3021</v>
      </c>
      <c r="D17964" s="5">
        <v>2019</v>
      </c>
      <c r="E17964" s="16" t="s">
        <v>3031</v>
      </c>
      <c r="F17964" s="5" t="s">
        <v>89</v>
      </c>
      <c r="G17964">
        <v>21.601083333333335</v>
      </c>
      <c r="H17964">
        <v>108.19933888888889</v>
      </c>
      <c r="I17964" t="s">
        <v>57</v>
      </c>
      <c r="J17964" s="5" t="s">
        <v>3032</v>
      </c>
      <c r="K17964">
        <v>32</v>
      </c>
      <c r="L17964">
        <v>36</v>
      </c>
      <c r="M17964">
        <v>34</v>
      </c>
      <c r="N17964">
        <v>4</v>
      </c>
      <c r="O17964">
        <v>1.5236666666666667</v>
      </c>
      <c r="R17964">
        <v>0.54</v>
      </c>
      <c r="S17964">
        <v>2.0000000000000018E-2</v>
      </c>
      <c r="T17964">
        <f t="shared" si="144"/>
        <v>0.12189333333333345</v>
      </c>
      <c r="U17964">
        <f t="shared" si="145"/>
        <v>3.2911200000000003</v>
      </c>
    </row>
    <row r="17965" spans="1:30">
      <c r="A17965" s="5" t="s">
        <v>3023</v>
      </c>
      <c r="B17965" s="5" t="s">
        <v>3021</v>
      </c>
      <c r="D17965" s="5">
        <v>2019</v>
      </c>
      <c r="E17965" s="16" t="s">
        <v>3031</v>
      </c>
      <c r="F17965" s="5" t="s">
        <v>89</v>
      </c>
      <c r="G17965">
        <v>21.601083333333335</v>
      </c>
      <c r="H17965">
        <v>108.19933888888889</v>
      </c>
      <c r="I17965" t="s">
        <v>57</v>
      </c>
      <c r="J17965" s="5" t="s">
        <v>3032</v>
      </c>
      <c r="K17965">
        <v>36</v>
      </c>
      <c r="L17965">
        <v>40</v>
      </c>
      <c r="M17965">
        <v>38</v>
      </c>
      <c r="N17965">
        <v>4</v>
      </c>
      <c r="O17965">
        <v>1.3552222222222221</v>
      </c>
      <c r="R17965">
        <v>0.84</v>
      </c>
      <c r="S17965">
        <v>3.0000000000000027E-2</v>
      </c>
      <c r="T17965">
        <f t="shared" si="144"/>
        <v>0.16262666666666681</v>
      </c>
      <c r="U17965">
        <f t="shared" si="145"/>
        <v>4.5535466666666657</v>
      </c>
    </row>
    <row r="17966" spans="1:30">
      <c r="A17966" s="5" t="s">
        <v>3023</v>
      </c>
      <c r="B17966" s="5" t="s">
        <v>3021</v>
      </c>
      <c r="D17966" s="5">
        <v>2019</v>
      </c>
      <c r="E17966" s="16" t="s">
        <v>3031</v>
      </c>
      <c r="F17966" s="5" t="s">
        <v>89</v>
      </c>
      <c r="G17966">
        <v>21.601083333333335</v>
      </c>
      <c r="H17966">
        <v>108.19933888888889</v>
      </c>
      <c r="I17966" t="s">
        <v>57</v>
      </c>
      <c r="J17966" s="5" t="s">
        <v>3032</v>
      </c>
      <c r="K17966">
        <v>40</v>
      </c>
      <c r="L17966">
        <v>44</v>
      </c>
      <c r="M17966">
        <v>42</v>
      </c>
      <c r="N17966">
        <v>4</v>
      </c>
      <c r="O17966">
        <v>1.5202500000000001</v>
      </c>
      <c r="R17966">
        <v>0.37</v>
      </c>
      <c r="S17966">
        <v>8.0000000000000016E-2</v>
      </c>
      <c r="T17966">
        <f t="shared" si="144"/>
        <v>0.48648000000000013</v>
      </c>
      <c r="U17966">
        <f t="shared" si="145"/>
        <v>2.2499700000000002</v>
      </c>
    </row>
    <row r="17967" spans="1:30">
      <c r="A17967" s="5" t="s">
        <v>3023</v>
      </c>
      <c r="B17967" s="5" t="s">
        <v>3021</v>
      </c>
      <c r="D17967" s="5">
        <v>2019</v>
      </c>
      <c r="E17967" s="16" t="s">
        <v>3031</v>
      </c>
      <c r="F17967" s="5" t="s">
        <v>89</v>
      </c>
      <c r="G17967">
        <v>21.601083333333335</v>
      </c>
      <c r="H17967">
        <v>108.19933888888889</v>
      </c>
      <c r="I17967" t="s">
        <v>57</v>
      </c>
      <c r="J17967" s="5" t="s">
        <v>3032</v>
      </c>
      <c r="K17967">
        <v>44</v>
      </c>
      <c r="L17967">
        <v>48</v>
      </c>
      <c r="M17967">
        <v>46</v>
      </c>
      <c r="N17967">
        <v>4</v>
      </c>
      <c r="O17967">
        <v>1.4625384615384613</v>
      </c>
      <c r="R17967">
        <v>0.41</v>
      </c>
      <c r="S17967">
        <v>3.0000000000000027E-2</v>
      </c>
      <c r="T17967">
        <f t="shared" si="144"/>
        <v>0.17550461538461551</v>
      </c>
      <c r="U17967">
        <f t="shared" si="145"/>
        <v>2.3985630769230766</v>
      </c>
    </row>
    <row r="17968" spans="1:30">
      <c r="A17968" s="5" t="s">
        <v>3023</v>
      </c>
      <c r="B17968" s="5" t="s">
        <v>3021</v>
      </c>
      <c r="D17968" s="5">
        <v>2019</v>
      </c>
      <c r="E17968" s="16" t="s">
        <v>3031</v>
      </c>
      <c r="F17968" s="5" t="s">
        <v>89</v>
      </c>
      <c r="G17968">
        <v>21.601083333333335</v>
      </c>
      <c r="H17968">
        <v>108.19933888888889</v>
      </c>
      <c r="I17968" t="s">
        <v>57</v>
      </c>
      <c r="J17968" s="5" t="s">
        <v>3032</v>
      </c>
      <c r="K17968">
        <v>48</v>
      </c>
      <c r="L17968">
        <v>52</v>
      </c>
      <c r="M17968">
        <v>50</v>
      </c>
      <c r="N17968">
        <v>4</v>
      </c>
      <c r="O17968">
        <v>1.4888181818181818</v>
      </c>
      <c r="R17968">
        <v>0.4</v>
      </c>
      <c r="S17968">
        <v>1.9999999999999962E-2</v>
      </c>
      <c r="T17968">
        <f t="shared" si="144"/>
        <v>0.11910545454545432</v>
      </c>
      <c r="U17968">
        <f t="shared" si="145"/>
        <v>2.3821090909090912</v>
      </c>
      <c r="AA17968">
        <f>SUM(T17956:T17968)-0.5*T17968</f>
        <v>1.8376206043863261</v>
      </c>
      <c r="AB17968">
        <f>SUM(U17956:U17968)-0.5*U17968</f>
        <v>24.082337239588067</v>
      </c>
    </row>
    <row r="17969" spans="1:30">
      <c r="A17969" s="5" t="s">
        <v>3023</v>
      </c>
      <c r="B17969" s="5" t="s">
        <v>3021</v>
      </c>
      <c r="D17969" s="5">
        <v>2019</v>
      </c>
      <c r="E17969" s="16" t="s">
        <v>3031</v>
      </c>
      <c r="F17969" s="5" t="s">
        <v>89</v>
      </c>
      <c r="G17969">
        <v>21.601083333333335</v>
      </c>
      <c r="H17969">
        <v>108.19933888888889</v>
      </c>
      <c r="I17969" t="s">
        <v>57</v>
      </c>
      <c r="J17969" s="5" t="s">
        <v>3032</v>
      </c>
      <c r="K17969">
        <v>52</v>
      </c>
      <c r="L17969">
        <v>56</v>
      </c>
      <c r="M17969">
        <v>54</v>
      </c>
      <c r="N17969">
        <v>4</v>
      </c>
      <c r="O17969">
        <v>1.4392307692307693</v>
      </c>
      <c r="R17969">
        <v>0.33</v>
      </c>
      <c r="S17969">
        <v>7.0000000000000007E-2</v>
      </c>
      <c r="T17969">
        <f t="shared" si="144"/>
        <v>0.40298461538461544</v>
      </c>
      <c r="U17969">
        <f t="shared" si="145"/>
        <v>1.8997846153846156</v>
      </c>
    </row>
    <row r="17970" spans="1:30">
      <c r="A17970" s="5" t="s">
        <v>3023</v>
      </c>
      <c r="B17970" s="5" t="s">
        <v>3021</v>
      </c>
      <c r="D17970" s="5">
        <v>2019</v>
      </c>
      <c r="E17970" s="16" t="s">
        <v>3031</v>
      </c>
      <c r="F17970" s="5" t="s">
        <v>89</v>
      </c>
      <c r="G17970">
        <v>21.601083333333335</v>
      </c>
      <c r="H17970">
        <v>108.19933888888889</v>
      </c>
      <c r="I17970" t="s">
        <v>57</v>
      </c>
      <c r="J17970" s="5" t="s">
        <v>3032</v>
      </c>
      <c r="K17970">
        <v>56</v>
      </c>
      <c r="L17970">
        <v>60</v>
      </c>
      <c r="M17970">
        <v>58</v>
      </c>
      <c r="N17970">
        <v>4</v>
      </c>
      <c r="O17970">
        <v>1.5303571428571427</v>
      </c>
      <c r="R17970">
        <v>0.51</v>
      </c>
      <c r="S17970">
        <v>1.0000000000000009E-2</v>
      </c>
      <c r="T17970">
        <f t="shared" si="144"/>
        <v>6.1214285714285763E-2</v>
      </c>
      <c r="U17970">
        <f t="shared" si="145"/>
        <v>3.1219285714285712</v>
      </c>
    </row>
    <row r="17971" spans="1:30">
      <c r="A17971" s="5" t="s">
        <v>3023</v>
      </c>
      <c r="B17971" s="5" t="s">
        <v>3021</v>
      </c>
      <c r="D17971" s="5">
        <v>2019</v>
      </c>
      <c r="E17971" s="16" t="s">
        <v>3031</v>
      </c>
      <c r="F17971" s="5" t="s">
        <v>89</v>
      </c>
      <c r="G17971">
        <v>21.601083333333335</v>
      </c>
      <c r="H17971">
        <v>108.19933888888889</v>
      </c>
      <c r="I17971" t="s">
        <v>57</v>
      </c>
      <c r="J17971" s="5" t="s">
        <v>3032</v>
      </c>
      <c r="K17971">
        <v>60</v>
      </c>
      <c r="L17971">
        <v>64</v>
      </c>
      <c r="M17971">
        <v>62</v>
      </c>
      <c r="N17971">
        <v>4</v>
      </c>
      <c r="O17971">
        <v>1.5903</v>
      </c>
      <c r="R17971">
        <v>0.31</v>
      </c>
      <c r="S17971">
        <v>0.25000000000000006</v>
      </c>
      <c r="T17971">
        <f t="shared" si="144"/>
        <v>1.5903000000000005</v>
      </c>
      <c r="U17971">
        <f t="shared" si="145"/>
        <v>1.9719720000000001</v>
      </c>
    </row>
    <row r="17972" spans="1:30">
      <c r="A17972" s="5" t="s">
        <v>3023</v>
      </c>
      <c r="B17972" s="5" t="s">
        <v>3021</v>
      </c>
      <c r="D17972" s="5">
        <v>2019</v>
      </c>
      <c r="E17972" s="16" t="s">
        <v>3031</v>
      </c>
      <c r="F17972" s="5" t="s">
        <v>89</v>
      </c>
      <c r="G17972">
        <v>21.601083333333335</v>
      </c>
      <c r="H17972">
        <v>108.19933888888889</v>
      </c>
      <c r="I17972" t="s">
        <v>57</v>
      </c>
      <c r="J17972" s="5" t="s">
        <v>3032</v>
      </c>
      <c r="K17972">
        <v>64</v>
      </c>
      <c r="L17972">
        <v>68</v>
      </c>
      <c r="M17972">
        <v>66</v>
      </c>
      <c r="N17972">
        <v>4</v>
      </c>
      <c r="O17972">
        <v>1.5015999999999998</v>
      </c>
      <c r="R17972">
        <v>0.49</v>
      </c>
      <c r="S17972">
        <v>0.56000000000000005</v>
      </c>
      <c r="T17972">
        <f t="shared" si="144"/>
        <v>3.3635839999999999</v>
      </c>
      <c r="U17972">
        <f t="shared" si="145"/>
        <v>2.9431359999999995</v>
      </c>
    </row>
    <row r="17973" spans="1:30">
      <c r="A17973" s="5" t="s">
        <v>3023</v>
      </c>
      <c r="B17973" s="5" t="s">
        <v>3021</v>
      </c>
      <c r="D17973" s="5">
        <v>2019</v>
      </c>
      <c r="E17973" s="16" t="s">
        <v>3031</v>
      </c>
      <c r="F17973" s="5" t="s">
        <v>89</v>
      </c>
      <c r="G17973">
        <v>21.601083333333335</v>
      </c>
      <c r="H17973">
        <v>108.19933888888889</v>
      </c>
      <c r="I17973" t="s">
        <v>57</v>
      </c>
      <c r="J17973" s="5" t="s">
        <v>3032</v>
      </c>
      <c r="K17973">
        <v>68</v>
      </c>
      <c r="L17973">
        <v>72</v>
      </c>
      <c r="M17973">
        <v>70</v>
      </c>
      <c r="N17973">
        <v>4</v>
      </c>
      <c r="O17973">
        <v>1.5524615384615381</v>
      </c>
      <c r="R17973">
        <v>0.28999999999999998</v>
      </c>
      <c r="S17973">
        <v>0.43</v>
      </c>
      <c r="T17973">
        <f t="shared" si="144"/>
        <v>2.6702338461538457</v>
      </c>
      <c r="U17973">
        <f t="shared" si="145"/>
        <v>1.8008553846153841</v>
      </c>
    </row>
    <row r="17974" spans="1:30">
      <c r="A17974" s="5" t="s">
        <v>3023</v>
      </c>
      <c r="B17974" s="5" t="s">
        <v>3021</v>
      </c>
      <c r="D17974" s="5">
        <v>2019</v>
      </c>
      <c r="E17974" s="16" t="s">
        <v>3031</v>
      </c>
      <c r="F17974" s="5" t="s">
        <v>89</v>
      </c>
      <c r="G17974">
        <v>21.601083333333335</v>
      </c>
      <c r="H17974">
        <v>108.19933888888889</v>
      </c>
      <c r="I17974" t="s">
        <v>57</v>
      </c>
      <c r="J17974" s="5" t="s">
        <v>3032</v>
      </c>
      <c r="K17974">
        <v>72</v>
      </c>
      <c r="L17974">
        <v>76</v>
      </c>
      <c r="M17974">
        <v>74</v>
      </c>
      <c r="N17974">
        <v>4</v>
      </c>
      <c r="O17974">
        <v>1.5093999999999999</v>
      </c>
      <c r="R17974">
        <v>0.4</v>
      </c>
      <c r="S17974">
        <v>8.9999999999999969E-2</v>
      </c>
      <c r="T17974">
        <f t="shared" si="144"/>
        <v>0.54338399999999976</v>
      </c>
      <c r="U17974">
        <f t="shared" si="145"/>
        <v>2.4150399999999999</v>
      </c>
    </row>
    <row r="17975" spans="1:30">
      <c r="A17975" s="5" t="s">
        <v>3023</v>
      </c>
      <c r="B17975" s="5" t="s">
        <v>3021</v>
      </c>
      <c r="D17975" s="5">
        <v>2019</v>
      </c>
      <c r="E17975" s="16" t="s">
        <v>3031</v>
      </c>
      <c r="F17975" s="5" t="s">
        <v>89</v>
      </c>
      <c r="G17975">
        <v>21.601083333333335</v>
      </c>
      <c r="H17975">
        <v>108.19933888888889</v>
      </c>
      <c r="I17975" t="s">
        <v>57</v>
      </c>
      <c r="J17975" s="5" t="s">
        <v>3032</v>
      </c>
      <c r="K17975">
        <v>76</v>
      </c>
      <c r="L17975">
        <v>80</v>
      </c>
      <c r="M17975">
        <v>78</v>
      </c>
      <c r="N17975">
        <v>4</v>
      </c>
      <c r="O17975">
        <v>1.5484666666666664</v>
      </c>
      <c r="R17975">
        <v>0.57999999999999996</v>
      </c>
      <c r="S17975">
        <v>5.0000000000000044E-2</v>
      </c>
      <c r="T17975">
        <f t="shared" si="144"/>
        <v>0.30969333333333354</v>
      </c>
      <c r="U17975">
        <f t="shared" si="145"/>
        <v>3.592442666666666</v>
      </c>
    </row>
    <row r="17976" spans="1:30">
      <c r="A17976" s="5" t="s">
        <v>3023</v>
      </c>
      <c r="B17976" s="5" t="s">
        <v>3021</v>
      </c>
      <c r="D17976" s="5">
        <v>2019</v>
      </c>
      <c r="E17976" s="16" t="s">
        <v>3031</v>
      </c>
      <c r="F17976" s="5" t="s">
        <v>89</v>
      </c>
      <c r="G17976">
        <v>21.601083333333335</v>
      </c>
      <c r="H17976">
        <v>108.19933888888889</v>
      </c>
      <c r="I17976" t="s">
        <v>57</v>
      </c>
      <c r="J17976" s="5" t="s">
        <v>3032</v>
      </c>
      <c r="K17976">
        <v>80</v>
      </c>
      <c r="L17976">
        <v>84</v>
      </c>
      <c r="M17976">
        <v>82</v>
      </c>
      <c r="N17976">
        <v>4</v>
      </c>
      <c r="O17976">
        <v>1.5011052631578945</v>
      </c>
      <c r="R17976">
        <v>0.81</v>
      </c>
      <c r="S17976">
        <v>0</v>
      </c>
      <c r="T17976">
        <f t="shared" si="144"/>
        <v>0</v>
      </c>
      <c r="U17976">
        <f t="shared" si="145"/>
        <v>4.8635810526315781</v>
      </c>
    </row>
    <row r="17977" spans="1:30">
      <c r="A17977" s="5" t="s">
        <v>3023</v>
      </c>
      <c r="B17977" s="5" t="s">
        <v>3021</v>
      </c>
      <c r="D17977" s="5">
        <v>2019</v>
      </c>
      <c r="E17977" s="16" t="s">
        <v>3031</v>
      </c>
      <c r="F17977" s="5" t="s">
        <v>89</v>
      </c>
      <c r="G17977">
        <v>21.601083333333335</v>
      </c>
      <c r="H17977">
        <v>108.19933888888889</v>
      </c>
      <c r="I17977" t="s">
        <v>57</v>
      </c>
      <c r="J17977" s="5" t="s">
        <v>3032</v>
      </c>
      <c r="K17977">
        <v>84</v>
      </c>
      <c r="L17977">
        <v>88</v>
      </c>
      <c r="M17977">
        <v>86</v>
      </c>
      <c r="N17977">
        <v>4</v>
      </c>
      <c r="O17977">
        <v>1.5556874999999999</v>
      </c>
      <c r="R17977">
        <v>0.63</v>
      </c>
      <c r="S17977">
        <v>0</v>
      </c>
      <c r="T17977">
        <f t="shared" si="144"/>
        <v>0</v>
      </c>
      <c r="U17977">
        <f t="shared" si="145"/>
        <v>3.9203324999999998</v>
      </c>
    </row>
    <row r="17978" spans="1:30">
      <c r="A17978" s="5" t="s">
        <v>3023</v>
      </c>
      <c r="B17978" s="5" t="s">
        <v>3021</v>
      </c>
      <c r="D17978" s="5">
        <v>2019</v>
      </c>
      <c r="E17978" s="16" t="s">
        <v>3031</v>
      </c>
      <c r="F17978" s="5" t="s">
        <v>89</v>
      </c>
      <c r="G17978">
        <v>21.601083333333335</v>
      </c>
      <c r="H17978">
        <v>108.19933888888889</v>
      </c>
      <c r="I17978" t="s">
        <v>57</v>
      </c>
      <c r="J17978" s="5" t="s">
        <v>3032</v>
      </c>
      <c r="K17978">
        <v>88</v>
      </c>
      <c r="L17978">
        <v>92</v>
      </c>
      <c r="M17978">
        <v>90</v>
      </c>
      <c r="N17978">
        <v>4</v>
      </c>
      <c r="O17978">
        <v>1.2585333333333333</v>
      </c>
      <c r="R17978">
        <v>0.62</v>
      </c>
      <c r="S17978">
        <v>0.18000000000000005</v>
      </c>
      <c r="T17978">
        <f t="shared" si="144"/>
        <v>0.90614400000000017</v>
      </c>
      <c r="U17978">
        <f t="shared" si="145"/>
        <v>3.1211626666666663</v>
      </c>
    </row>
    <row r="17979" spans="1:30">
      <c r="A17979" s="5" t="s">
        <v>3023</v>
      </c>
      <c r="B17979" s="5" t="s">
        <v>3021</v>
      </c>
      <c r="D17979" s="5">
        <v>2019</v>
      </c>
      <c r="E17979" s="16" t="s">
        <v>3031</v>
      </c>
      <c r="F17979" s="5" t="s">
        <v>89</v>
      </c>
      <c r="G17979">
        <v>21.601083333333335</v>
      </c>
      <c r="H17979">
        <v>108.19933888888889</v>
      </c>
      <c r="I17979" t="s">
        <v>57</v>
      </c>
      <c r="J17979" s="5" t="s">
        <v>3032</v>
      </c>
      <c r="K17979">
        <v>92</v>
      </c>
      <c r="L17979">
        <v>96</v>
      </c>
      <c r="M17979">
        <v>94</v>
      </c>
      <c r="N17979">
        <v>4</v>
      </c>
      <c r="O17979">
        <v>1.3943750000000001</v>
      </c>
      <c r="R17979">
        <v>0.73</v>
      </c>
      <c r="S17979">
        <v>5.0000000000000044E-2</v>
      </c>
      <c r="T17979">
        <f t="shared" si="144"/>
        <v>0.27887500000000026</v>
      </c>
      <c r="U17979">
        <f t="shared" si="145"/>
        <v>4.0715750000000002</v>
      </c>
    </row>
    <row r="17980" spans="1:30">
      <c r="A17980" s="5" t="s">
        <v>3023</v>
      </c>
      <c r="B17980" s="5" t="s">
        <v>3021</v>
      </c>
      <c r="D17980" s="5">
        <v>2019</v>
      </c>
      <c r="E17980" s="16" t="s">
        <v>3031</v>
      </c>
      <c r="F17980" s="5" t="s">
        <v>89</v>
      </c>
      <c r="G17980">
        <v>21.601083333333335</v>
      </c>
      <c r="H17980">
        <v>108.19933888888889</v>
      </c>
      <c r="I17980" t="s">
        <v>57</v>
      </c>
      <c r="J17980" s="5" t="s">
        <v>3032</v>
      </c>
      <c r="K17980">
        <v>96</v>
      </c>
      <c r="L17980">
        <v>100</v>
      </c>
      <c r="M17980">
        <v>98</v>
      </c>
      <c r="N17980">
        <v>4</v>
      </c>
      <c r="O17980">
        <v>0.95766666666666678</v>
      </c>
      <c r="R17980">
        <v>1.27</v>
      </c>
      <c r="S17980">
        <v>0.16999999999999993</v>
      </c>
      <c r="T17980">
        <f t="shared" si="144"/>
        <v>0.65121333333333309</v>
      </c>
      <c r="U17980">
        <f t="shared" si="145"/>
        <v>4.8649466666666674</v>
      </c>
      <c r="AA17980">
        <f>SUM(T17956:T17980)</f>
        <v>12.674799745578467</v>
      </c>
      <c r="AB17980">
        <f>SUM(U17956:U17980)</f>
        <v>63.860148909102762</v>
      </c>
    </row>
    <row r="17981" spans="1:30">
      <c r="A17981" s="5" t="s">
        <v>3023</v>
      </c>
      <c r="B17981" s="5" t="s">
        <v>3021</v>
      </c>
      <c r="D17981" s="5">
        <v>2019</v>
      </c>
      <c r="E17981" s="16" t="s">
        <v>3031</v>
      </c>
      <c r="F17981" s="5" t="s">
        <v>89</v>
      </c>
      <c r="G17981">
        <v>21.602052777777779</v>
      </c>
      <c r="H17981">
        <v>108.19956666666667</v>
      </c>
      <c r="I17981" s="5" t="s">
        <v>60</v>
      </c>
      <c r="J17981" s="5" t="s">
        <v>3033</v>
      </c>
      <c r="K17981">
        <v>0</v>
      </c>
      <c r="L17981">
        <v>4</v>
      </c>
      <c r="M17981">
        <v>2</v>
      </c>
      <c r="N17981">
        <v>4</v>
      </c>
      <c r="O17981">
        <v>1.5008947368421055</v>
      </c>
      <c r="R17981">
        <v>0.1</v>
      </c>
      <c r="S17981">
        <v>7.0000000000000007E-2</v>
      </c>
      <c r="T17981">
        <f t="shared" ref="T17981:T17999" si="146">S17981*O17981*N17981</f>
        <v>0.42025052631578957</v>
      </c>
      <c r="U17981">
        <f t="shared" ref="U17981:U17999" si="147">R17981*O17981*N17981</f>
        <v>0.6003578947368422</v>
      </c>
      <c r="W17981">
        <f>AVERAGE(O17981:O17999)</f>
        <v>1.3656057055494972</v>
      </c>
      <c r="Y17981">
        <f>AVERAGE(R17981:R17999)</f>
        <v>0.87000000000000011</v>
      </c>
      <c r="Z17981">
        <f>AVERAGE(S17981:S17999)</f>
        <v>2.2631578947368423E-2</v>
      </c>
      <c r="AD17981">
        <v>100</v>
      </c>
    </row>
    <row r="17982" spans="1:30">
      <c r="A17982" s="5" t="s">
        <v>3023</v>
      </c>
      <c r="B17982" s="5" t="s">
        <v>3021</v>
      </c>
      <c r="D17982" s="5">
        <v>2019</v>
      </c>
      <c r="E17982" s="16" t="s">
        <v>3031</v>
      </c>
      <c r="F17982" s="5" t="s">
        <v>89</v>
      </c>
      <c r="G17982">
        <v>21.602052777777779</v>
      </c>
      <c r="H17982">
        <v>108.19956666666667</v>
      </c>
      <c r="I17982" s="5" t="s">
        <v>60</v>
      </c>
      <c r="J17982" s="5" t="s">
        <v>3033</v>
      </c>
      <c r="K17982">
        <v>4</v>
      </c>
      <c r="L17982">
        <v>8</v>
      </c>
      <c r="M17982">
        <v>6</v>
      </c>
      <c r="N17982">
        <v>4</v>
      </c>
      <c r="O17982">
        <v>1.5238666666666667</v>
      </c>
      <c r="R17982">
        <v>0.19</v>
      </c>
      <c r="S17982">
        <v>7.0000000000000007E-2</v>
      </c>
      <c r="T17982">
        <f t="shared" si="146"/>
        <v>0.42668266666666671</v>
      </c>
      <c r="U17982">
        <f t="shared" si="147"/>
        <v>1.1581386666666666</v>
      </c>
    </row>
    <row r="17983" spans="1:30">
      <c r="A17983" s="5" t="s">
        <v>3023</v>
      </c>
      <c r="B17983" s="5" t="s">
        <v>3021</v>
      </c>
      <c r="D17983" s="5">
        <v>2019</v>
      </c>
      <c r="E17983" s="16" t="s">
        <v>3031</v>
      </c>
      <c r="F17983" s="5" t="s">
        <v>89</v>
      </c>
      <c r="G17983">
        <v>21.602052777777779</v>
      </c>
      <c r="H17983">
        <v>108.19956666666667</v>
      </c>
      <c r="I17983" s="5" t="s">
        <v>60</v>
      </c>
      <c r="J17983" s="5" t="s">
        <v>3033</v>
      </c>
      <c r="K17983">
        <v>8</v>
      </c>
      <c r="L17983">
        <v>12</v>
      </c>
      <c r="M17983">
        <v>10</v>
      </c>
      <c r="N17983">
        <v>4</v>
      </c>
      <c r="O17983">
        <v>1.4658666666666667</v>
      </c>
      <c r="R17983">
        <v>0.26</v>
      </c>
      <c r="S17983">
        <v>2.0000000000000018E-2</v>
      </c>
      <c r="T17983">
        <f t="shared" si="146"/>
        <v>0.11726933333333343</v>
      </c>
      <c r="U17983">
        <f t="shared" si="147"/>
        <v>1.5245013333333333</v>
      </c>
    </row>
    <row r="17984" spans="1:30">
      <c r="A17984" s="5" t="s">
        <v>3023</v>
      </c>
      <c r="B17984" s="5" t="s">
        <v>3021</v>
      </c>
      <c r="D17984" s="5">
        <v>2019</v>
      </c>
      <c r="E17984" s="16" t="s">
        <v>3031</v>
      </c>
      <c r="F17984" s="5" t="s">
        <v>89</v>
      </c>
      <c r="G17984">
        <v>21.602052777777779</v>
      </c>
      <c r="H17984">
        <v>108.19956666666667</v>
      </c>
      <c r="I17984" s="5" t="s">
        <v>60</v>
      </c>
      <c r="J17984" s="5" t="s">
        <v>3033</v>
      </c>
      <c r="K17984">
        <v>12</v>
      </c>
      <c r="L17984">
        <v>16</v>
      </c>
      <c r="M17984">
        <v>14</v>
      </c>
      <c r="N17984">
        <v>4</v>
      </c>
      <c r="O17984">
        <v>1.6261000000000003</v>
      </c>
      <c r="R17984">
        <v>0.45</v>
      </c>
      <c r="S17984">
        <v>0</v>
      </c>
      <c r="T17984">
        <f t="shared" si="146"/>
        <v>0</v>
      </c>
      <c r="U17984">
        <f t="shared" si="147"/>
        <v>2.9269800000000008</v>
      </c>
    </row>
    <row r="17985" spans="1:30">
      <c r="A17985" s="5" t="s">
        <v>3023</v>
      </c>
      <c r="B17985" s="5" t="s">
        <v>3021</v>
      </c>
      <c r="D17985" s="5">
        <v>2019</v>
      </c>
      <c r="E17985" s="16" t="s">
        <v>3031</v>
      </c>
      <c r="F17985" s="5" t="s">
        <v>89</v>
      </c>
      <c r="G17985">
        <v>21.602052777777779</v>
      </c>
      <c r="H17985">
        <v>108.19956666666667</v>
      </c>
      <c r="I17985" s="5" t="s">
        <v>60</v>
      </c>
      <c r="J17985" s="5" t="s">
        <v>3033</v>
      </c>
      <c r="K17985">
        <v>16</v>
      </c>
      <c r="L17985">
        <v>20</v>
      </c>
      <c r="M17985">
        <v>18</v>
      </c>
      <c r="N17985">
        <v>4</v>
      </c>
      <c r="O17985">
        <v>1.4290555555555557</v>
      </c>
      <c r="R17985">
        <v>0.52</v>
      </c>
      <c r="S17985">
        <v>2.0000000000000018E-2</v>
      </c>
      <c r="T17985">
        <f t="shared" si="146"/>
        <v>0.11432444444444456</v>
      </c>
      <c r="U17985">
        <f t="shared" si="147"/>
        <v>2.9724355555555562</v>
      </c>
    </row>
    <row r="17986" spans="1:30">
      <c r="A17986" s="5" t="s">
        <v>3023</v>
      </c>
      <c r="B17986" s="5" t="s">
        <v>3021</v>
      </c>
      <c r="D17986" s="5">
        <v>2019</v>
      </c>
      <c r="E17986" s="16" t="s">
        <v>3031</v>
      </c>
      <c r="F17986" s="5" t="s">
        <v>89</v>
      </c>
      <c r="G17986">
        <v>21.602052777777779</v>
      </c>
      <c r="H17986">
        <v>108.19956666666667</v>
      </c>
      <c r="I17986" s="5" t="s">
        <v>60</v>
      </c>
      <c r="J17986" s="5" t="s">
        <v>3033</v>
      </c>
      <c r="K17986">
        <v>20</v>
      </c>
      <c r="L17986">
        <v>24</v>
      </c>
      <c r="M17986">
        <v>22</v>
      </c>
      <c r="N17986">
        <v>4</v>
      </c>
      <c r="O17986">
        <v>1.4611000000000001</v>
      </c>
      <c r="R17986">
        <v>0.95</v>
      </c>
      <c r="S17986">
        <v>0</v>
      </c>
      <c r="T17986">
        <f t="shared" si="146"/>
        <v>0</v>
      </c>
      <c r="U17986">
        <f t="shared" si="147"/>
        <v>5.5521799999999999</v>
      </c>
    </row>
    <row r="17987" spans="1:30">
      <c r="A17987" s="5" t="s">
        <v>3023</v>
      </c>
      <c r="B17987" s="5" t="s">
        <v>3021</v>
      </c>
      <c r="D17987" s="5">
        <v>2019</v>
      </c>
      <c r="E17987" s="16" t="s">
        <v>3031</v>
      </c>
      <c r="F17987" s="5" t="s">
        <v>89</v>
      </c>
      <c r="G17987">
        <v>21.602052777777779</v>
      </c>
      <c r="H17987">
        <v>108.19956666666667</v>
      </c>
      <c r="I17987" s="5" t="s">
        <v>60</v>
      </c>
      <c r="J17987" s="5" t="s">
        <v>3033</v>
      </c>
      <c r="K17987">
        <v>24</v>
      </c>
      <c r="L17987">
        <v>28</v>
      </c>
      <c r="M17987">
        <v>26</v>
      </c>
      <c r="N17987">
        <v>4</v>
      </c>
      <c r="O17987">
        <v>1.413</v>
      </c>
      <c r="R17987">
        <v>0.83</v>
      </c>
      <c r="S17987">
        <v>0</v>
      </c>
      <c r="T17987">
        <f t="shared" si="146"/>
        <v>0</v>
      </c>
      <c r="U17987">
        <f t="shared" si="147"/>
        <v>4.69116</v>
      </c>
    </row>
    <row r="17988" spans="1:30">
      <c r="A17988" s="5" t="s">
        <v>3023</v>
      </c>
      <c r="B17988" s="5" t="s">
        <v>3021</v>
      </c>
      <c r="D17988" s="5">
        <v>2019</v>
      </c>
      <c r="E17988" s="16" t="s">
        <v>3031</v>
      </c>
      <c r="F17988" s="5" t="s">
        <v>89</v>
      </c>
      <c r="G17988">
        <v>21.602052777777779</v>
      </c>
      <c r="H17988">
        <v>108.19956666666667</v>
      </c>
      <c r="I17988" s="5" t="s">
        <v>60</v>
      </c>
      <c r="J17988" s="5" t="s">
        <v>3033</v>
      </c>
      <c r="K17988">
        <v>28</v>
      </c>
      <c r="L17988">
        <v>32</v>
      </c>
      <c r="M17988">
        <v>30</v>
      </c>
      <c r="N17988">
        <v>4</v>
      </c>
      <c r="O17988">
        <v>1.4648666666666665</v>
      </c>
      <c r="R17988">
        <v>0.54</v>
      </c>
      <c r="S17988">
        <v>0</v>
      </c>
      <c r="T17988">
        <f t="shared" si="146"/>
        <v>0</v>
      </c>
      <c r="U17988">
        <f t="shared" si="147"/>
        <v>3.1641119999999998</v>
      </c>
      <c r="AA17988">
        <f>SUM(T17981:T17988)-0.5*T17988</f>
        <v>1.0785269707602343</v>
      </c>
      <c r="AB17988">
        <f>SUM(U17981:U17988)-0.5*U17988</f>
        <v>21.007809450292395</v>
      </c>
    </row>
    <row r="17989" spans="1:30">
      <c r="A17989" s="5" t="s">
        <v>3023</v>
      </c>
      <c r="B17989" s="5" t="s">
        <v>3021</v>
      </c>
      <c r="D17989" s="5">
        <v>2019</v>
      </c>
      <c r="E17989" s="16" t="s">
        <v>3031</v>
      </c>
      <c r="F17989" s="5" t="s">
        <v>89</v>
      </c>
      <c r="G17989">
        <v>21.602052777777779</v>
      </c>
      <c r="H17989">
        <v>108.19956666666667</v>
      </c>
      <c r="I17989" s="5" t="s">
        <v>60</v>
      </c>
      <c r="J17989" s="5" t="s">
        <v>3033</v>
      </c>
      <c r="K17989">
        <v>32</v>
      </c>
      <c r="L17989">
        <v>36</v>
      </c>
      <c r="M17989">
        <v>34</v>
      </c>
      <c r="N17989">
        <v>4</v>
      </c>
      <c r="O17989">
        <v>1.2902105263157897</v>
      </c>
      <c r="R17989">
        <v>1.06</v>
      </c>
      <c r="S17989">
        <v>0.25</v>
      </c>
      <c r="T17989">
        <f t="shared" si="146"/>
        <v>1.2902105263157897</v>
      </c>
      <c r="U17989">
        <f t="shared" si="147"/>
        <v>5.4704926315789484</v>
      </c>
    </row>
    <row r="17990" spans="1:30">
      <c r="A17990" s="5" t="s">
        <v>3023</v>
      </c>
      <c r="B17990" s="5" t="s">
        <v>3021</v>
      </c>
      <c r="D17990" s="5">
        <v>2019</v>
      </c>
      <c r="E17990" s="16" t="s">
        <v>3031</v>
      </c>
      <c r="F17990" s="5" t="s">
        <v>89</v>
      </c>
      <c r="G17990">
        <v>21.602052777777779</v>
      </c>
      <c r="H17990">
        <v>108.19956666666667</v>
      </c>
      <c r="I17990" s="5" t="s">
        <v>60</v>
      </c>
      <c r="J17990" s="5" t="s">
        <v>3033</v>
      </c>
      <c r="K17990">
        <v>36</v>
      </c>
      <c r="L17990">
        <v>40</v>
      </c>
      <c r="M17990">
        <v>38</v>
      </c>
      <c r="N17990">
        <v>4</v>
      </c>
      <c r="O17990">
        <v>1.1967777777777775</v>
      </c>
      <c r="R17990">
        <v>1.89</v>
      </c>
      <c r="S17990">
        <v>0</v>
      </c>
      <c r="T17990">
        <f t="shared" si="146"/>
        <v>0</v>
      </c>
      <c r="U17990">
        <f t="shared" si="147"/>
        <v>9.0476399999999977</v>
      </c>
    </row>
    <row r="17991" spans="1:30">
      <c r="A17991" s="5" t="s">
        <v>3023</v>
      </c>
      <c r="B17991" s="5" t="s">
        <v>3021</v>
      </c>
      <c r="D17991" s="5">
        <v>2019</v>
      </c>
      <c r="E17991" s="16" t="s">
        <v>3031</v>
      </c>
      <c r="F17991" s="5" t="s">
        <v>89</v>
      </c>
      <c r="G17991">
        <v>21.602052777777779</v>
      </c>
      <c r="H17991">
        <v>108.19956666666667</v>
      </c>
      <c r="I17991" s="5" t="s">
        <v>60</v>
      </c>
      <c r="J17991" s="5" t="s">
        <v>3033</v>
      </c>
      <c r="K17991">
        <v>40</v>
      </c>
      <c r="L17991">
        <v>44</v>
      </c>
      <c r="M17991">
        <v>42</v>
      </c>
      <c r="N17991">
        <v>4</v>
      </c>
      <c r="O17991">
        <v>1.3120555555555555</v>
      </c>
      <c r="R17991">
        <v>0.9</v>
      </c>
      <c r="S17991">
        <v>0</v>
      </c>
      <c r="T17991">
        <f t="shared" si="146"/>
        <v>0</v>
      </c>
      <c r="U17991">
        <f t="shared" si="147"/>
        <v>4.7233999999999998</v>
      </c>
    </row>
    <row r="17992" spans="1:30">
      <c r="A17992" s="5" t="s">
        <v>3023</v>
      </c>
      <c r="B17992" s="5" t="s">
        <v>3021</v>
      </c>
      <c r="D17992" s="5">
        <v>2019</v>
      </c>
      <c r="E17992" s="16" t="s">
        <v>3031</v>
      </c>
      <c r="F17992" s="5" t="s">
        <v>89</v>
      </c>
      <c r="G17992">
        <v>21.602052777777779</v>
      </c>
      <c r="H17992">
        <v>108.19956666666667</v>
      </c>
      <c r="I17992" s="5" t="s">
        <v>60</v>
      </c>
      <c r="J17992" s="5" t="s">
        <v>3033</v>
      </c>
      <c r="K17992">
        <v>44</v>
      </c>
      <c r="L17992">
        <v>48</v>
      </c>
      <c r="M17992">
        <v>46</v>
      </c>
      <c r="N17992">
        <v>4</v>
      </c>
      <c r="O17992">
        <v>1.2357999999999998</v>
      </c>
      <c r="R17992">
        <v>1.1299999999999999</v>
      </c>
      <c r="S17992">
        <v>0</v>
      </c>
      <c r="T17992">
        <f t="shared" si="146"/>
        <v>0</v>
      </c>
      <c r="U17992">
        <f t="shared" si="147"/>
        <v>5.5858159999999986</v>
      </c>
    </row>
    <row r="17993" spans="1:30">
      <c r="A17993" s="5" t="s">
        <v>3023</v>
      </c>
      <c r="B17993" s="5" t="s">
        <v>3021</v>
      </c>
      <c r="D17993" s="5">
        <v>2019</v>
      </c>
      <c r="E17993" s="16" t="s">
        <v>3031</v>
      </c>
      <c r="F17993" s="5" t="s">
        <v>89</v>
      </c>
      <c r="G17993">
        <v>21.602052777777779</v>
      </c>
      <c r="H17993">
        <v>108.19956666666667</v>
      </c>
      <c r="I17993" s="5" t="s">
        <v>60</v>
      </c>
      <c r="J17993" s="5" t="s">
        <v>3033</v>
      </c>
      <c r="K17993">
        <v>48</v>
      </c>
      <c r="L17993">
        <v>52</v>
      </c>
      <c r="M17993">
        <v>50</v>
      </c>
      <c r="N17993">
        <v>4</v>
      </c>
      <c r="O17993">
        <v>1.4499411764705883</v>
      </c>
      <c r="R17993">
        <v>0.74</v>
      </c>
      <c r="S17993">
        <v>0</v>
      </c>
      <c r="T17993">
        <f t="shared" si="146"/>
        <v>0</v>
      </c>
      <c r="U17993">
        <f t="shared" si="147"/>
        <v>4.2918258823529412</v>
      </c>
      <c r="AA17993">
        <f>SUM(T17981:T17993)-0.5*T17993</f>
        <v>2.3687374970760242</v>
      </c>
      <c r="AB17993">
        <f>SUM(U17981:U17993)-0.5*U17993</f>
        <v>49.563127023047812</v>
      </c>
    </row>
    <row r="17994" spans="1:30">
      <c r="A17994" s="5" t="s">
        <v>3023</v>
      </c>
      <c r="B17994" s="5" t="s">
        <v>3021</v>
      </c>
      <c r="D17994" s="5">
        <v>2019</v>
      </c>
      <c r="E17994" s="16" t="s">
        <v>3031</v>
      </c>
      <c r="F17994" s="5" t="s">
        <v>89</v>
      </c>
      <c r="G17994">
        <v>21.602052777777779</v>
      </c>
      <c r="H17994">
        <v>108.19956666666667</v>
      </c>
      <c r="I17994" s="5" t="s">
        <v>60</v>
      </c>
      <c r="J17994" s="5" t="s">
        <v>3033</v>
      </c>
      <c r="K17994">
        <v>52</v>
      </c>
      <c r="L17994">
        <v>56</v>
      </c>
      <c r="M17994">
        <v>54</v>
      </c>
      <c r="N17994">
        <v>4</v>
      </c>
      <c r="O17994">
        <v>1.1742000000000001</v>
      </c>
      <c r="R17994">
        <v>1.27</v>
      </c>
      <c r="S17994">
        <v>0</v>
      </c>
      <c r="T17994">
        <f t="shared" si="146"/>
        <v>0</v>
      </c>
      <c r="U17994">
        <f t="shared" si="147"/>
        <v>5.9649360000000007</v>
      </c>
    </row>
    <row r="17995" spans="1:30">
      <c r="A17995" s="5" t="s">
        <v>3023</v>
      </c>
      <c r="B17995" s="5" t="s">
        <v>3021</v>
      </c>
      <c r="D17995" s="5">
        <v>2019</v>
      </c>
      <c r="E17995" s="16" t="s">
        <v>3031</v>
      </c>
      <c r="F17995" s="5" t="s">
        <v>89</v>
      </c>
      <c r="G17995">
        <v>21.602052777777779</v>
      </c>
      <c r="H17995">
        <v>108.19956666666667</v>
      </c>
      <c r="I17995" s="5" t="s">
        <v>60</v>
      </c>
      <c r="J17995" s="5" t="s">
        <v>3033</v>
      </c>
      <c r="K17995">
        <v>56</v>
      </c>
      <c r="L17995">
        <v>60</v>
      </c>
      <c r="M17995">
        <v>58</v>
      </c>
      <c r="N17995">
        <v>4</v>
      </c>
      <c r="O17995">
        <v>1.2190999999999999</v>
      </c>
      <c r="R17995">
        <v>1.1100000000000001</v>
      </c>
      <c r="S17995">
        <v>0</v>
      </c>
      <c r="T17995">
        <f t="shared" si="146"/>
        <v>0</v>
      </c>
      <c r="U17995">
        <f t="shared" si="147"/>
        <v>5.4128039999999995</v>
      </c>
    </row>
    <row r="17996" spans="1:30">
      <c r="A17996" s="5" t="s">
        <v>3023</v>
      </c>
      <c r="B17996" s="5" t="s">
        <v>3021</v>
      </c>
      <c r="D17996" s="5">
        <v>2019</v>
      </c>
      <c r="E17996" s="16" t="s">
        <v>3031</v>
      </c>
      <c r="F17996" s="5" t="s">
        <v>89</v>
      </c>
      <c r="G17996">
        <v>21.602052777777779</v>
      </c>
      <c r="H17996">
        <v>108.19956666666667</v>
      </c>
      <c r="I17996" s="5" t="s">
        <v>60</v>
      </c>
      <c r="J17996" s="5" t="s">
        <v>3033</v>
      </c>
      <c r="K17996">
        <v>60</v>
      </c>
      <c r="L17996">
        <v>64</v>
      </c>
      <c r="M17996">
        <v>62</v>
      </c>
      <c r="N17996">
        <v>4</v>
      </c>
      <c r="O17996">
        <v>1.1246</v>
      </c>
      <c r="R17996">
        <v>1.69</v>
      </c>
      <c r="S17996">
        <v>0</v>
      </c>
      <c r="T17996">
        <f t="shared" si="146"/>
        <v>0</v>
      </c>
      <c r="U17996">
        <f t="shared" si="147"/>
        <v>7.6022959999999999</v>
      </c>
    </row>
    <row r="17997" spans="1:30">
      <c r="A17997" s="5" t="s">
        <v>3023</v>
      </c>
      <c r="B17997" s="5" t="s">
        <v>3021</v>
      </c>
      <c r="D17997" s="5">
        <v>2019</v>
      </c>
      <c r="E17997" s="16" t="s">
        <v>3031</v>
      </c>
      <c r="F17997" s="5" t="s">
        <v>89</v>
      </c>
      <c r="G17997">
        <v>21.602052777777779</v>
      </c>
      <c r="H17997">
        <v>108.19956666666667</v>
      </c>
      <c r="I17997" s="5" t="s">
        <v>60</v>
      </c>
      <c r="J17997" s="5" t="s">
        <v>3033</v>
      </c>
      <c r="K17997">
        <v>64</v>
      </c>
      <c r="L17997">
        <v>68</v>
      </c>
      <c r="M17997">
        <v>66</v>
      </c>
      <c r="N17997">
        <v>4</v>
      </c>
      <c r="O17997">
        <v>1.3070499999999998</v>
      </c>
      <c r="R17997">
        <v>0.97</v>
      </c>
      <c r="S17997">
        <v>0</v>
      </c>
      <c r="T17997">
        <f t="shared" si="146"/>
        <v>0</v>
      </c>
      <c r="U17997">
        <f t="shared" si="147"/>
        <v>5.0713539999999995</v>
      </c>
    </row>
    <row r="17998" spans="1:30">
      <c r="A17998" s="5" t="s">
        <v>3023</v>
      </c>
      <c r="B17998" s="5" t="s">
        <v>3021</v>
      </c>
      <c r="D17998" s="5">
        <v>2019</v>
      </c>
      <c r="E17998" s="16" t="s">
        <v>3031</v>
      </c>
      <c r="F17998" s="5" t="s">
        <v>89</v>
      </c>
      <c r="G17998">
        <v>21.602052777777779</v>
      </c>
      <c r="H17998">
        <v>108.19956666666667</v>
      </c>
      <c r="I17998" s="5" t="s">
        <v>60</v>
      </c>
      <c r="J17998" s="5" t="s">
        <v>3033</v>
      </c>
      <c r="K17998">
        <v>68</v>
      </c>
      <c r="L17998">
        <v>72</v>
      </c>
      <c r="M17998">
        <v>70</v>
      </c>
      <c r="N17998">
        <v>4</v>
      </c>
      <c r="O17998">
        <v>1.3229230769230771</v>
      </c>
      <c r="R17998">
        <v>1.05</v>
      </c>
      <c r="S17998">
        <v>0</v>
      </c>
      <c r="T17998">
        <f t="shared" si="146"/>
        <v>0</v>
      </c>
      <c r="U17998">
        <f t="shared" si="147"/>
        <v>5.5562769230769238</v>
      </c>
    </row>
    <row r="17999" spans="1:30">
      <c r="A17999" s="5" t="s">
        <v>3023</v>
      </c>
      <c r="B17999" s="5" t="s">
        <v>3021</v>
      </c>
      <c r="D17999" s="5">
        <v>2019</v>
      </c>
      <c r="E17999" s="16" t="s">
        <v>3031</v>
      </c>
      <c r="F17999" s="5" t="s">
        <v>89</v>
      </c>
      <c r="G17999">
        <v>21.602052777777779</v>
      </c>
      <c r="H17999">
        <v>108.19956666666667</v>
      </c>
      <c r="I17999" s="5" t="s">
        <v>60</v>
      </c>
      <c r="J17999" s="5" t="s">
        <v>3033</v>
      </c>
      <c r="K17999">
        <v>72</v>
      </c>
      <c r="L17999">
        <v>76</v>
      </c>
      <c r="M17999">
        <v>74</v>
      </c>
      <c r="N17999">
        <v>4</v>
      </c>
      <c r="O17999">
        <v>1.4291</v>
      </c>
      <c r="R17999">
        <v>0.88</v>
      </c>
      <c r="S17999">
        <v>0</v>
      </c>
      <c r="T17999">
        <f t="shared" si="146"/>
        <v>0</v>
      </c>
      <c r="U17999">
        <f t="shared" si="147"/>
        <v>5.0304320000000002</v>
      </c>
      <c r="AA17999">
        <f>SUM(T17981:T17999)</f>
        <v>2.3687374970760242</v>
      </c>
      <c r="AB17999">
        <f>SUM(U17981:U17999)</f>
        <v>86.347138887301213</v>
      </c>
    </row>
    <row r="18000" spans="1:30">
      <c r="A18000" s="5" t="s">
        <v>3023</v>
      </c>
      <c r="B18000" s="5" t="s">
        <v>3021</v>
      </c>
      <c r="D18000" s="5">
        <v>2019</v>
      </c>
      <c r="E18000" s="16" t="s">
        <v>3035</v>
      </c>
      <c r="F18000" s="5" t="s">
        <v>89</v>
      </c>
      <c r="G18000">
        <v>21.432500000000001</v>
      </c>
      <c r="H18000">
        <v>109.28305555555555</v>
      </c>
      <c r="I18000" t="s">
        <v>57</v>
      </c>
      <c r="J18000" s="5" t="s">
        <v>3034</v>
      </c>
      <c r="K18000">
        <v>0</v>
      </c>
      <c r="L18000">
        <v>4</v>
      </c>
      <c r="M18000">
        <v>2</v>
      </c>
      <c r="N18000">
        <v>4</v>
      </c>
      <c r="O18000">
        <v>1.5539333333333332</v>
      </c>
      <c r="R18000">
        <v>0.06</v>
      </c>
      <c r="S18000">
        <v>0.03</v>
      </c>
      <c r="T18000">
        <f t="shared" ref="T18000:T18048" si="148">S18000*O18000*N18000</f>
        <v>0.18647199999999997</v>
      </c>
      <c r="U18000">
        <f t="shared" ref="U18000:U18048" si="149">R18000*O18000*N18000</f>
        <v>0.37294399999999994</v>
      </c>
      <c r="W18000">
        <f>AVERAGE(O18000:O18023)</f>
        <v>1.5981923611111111</v>
      </c>
      <c r="Y18000">
        <f>AVERAGE(R18000:R18023)</f>
        <v>6.6666666666666693E-2</v>
      </c>
      <c r="Z18000">
        <f>AVERAGE(S18000:S18023)</f>
        <v>7.4166666666666672E-2</v>
      </c>
      <c r="AD18000">
        <v>100</v>
      </c>
    </row>
    <row r="18001" spans="1:28">
      <c r="A18001" s="5" t="s">
        <v>3023</v>
      </c>
      <c r="B18001" s="5" t="s">
        <v>3021</v>
      </c>
      <c r="D18001" s="5">
        <v>2019</v>
      </c>
      <c r="E18001" s="16" t="s">
        <v>3035</v>
      </c>
      <c r="F18001" s="5" t="s">
        <v>89</v>
      </c>
      <c r="G18001">
        <v>21.432500000000001</v>
      </c>
      <c r="H18001">
        <v>109.28305555555555</v>
      </c>
      <c r="I18001" t="s">
        <v>57</v>
      </c>
      <c r="J18001" s="5" t="s">
        <v>3034</v>
      </c>
      <c r="K18001">
        <v>4</v>
      </c>
      <c r="L18001">
        <v>8</v>
      </c>
      <c r="M18001">
        <v>6</v>
      </c>
      <c r="N18001">
        <v>4</v>
      </c>
      <c r="O18001">
        <v>1.5679333333333332</v>
      </c>
      <c r="R18001">
        <v>0.1</v>
      </c>
      <c r="S18001">
        <v>1.999999999999999E-2</v>
      </c>
      <c r="T18001">
        <f t="shared" si="148"/>
        <v>0.12543466666666658</v>
      </c>
      <c r="U18001">
        <f t="shared" si="149"/>
        <v>0.62717333333333336</v>
      </c>
    </row>
    <row r="18002" spans="1:28">
      <c r="A18002" s="5" t="s">
        <v>3023</v>
      </c>
      <c r="B18002" s="5" t="s">
        <v>3021</v>
      </c>
      <c r="D18002" s="5">
        <v>2019</v>
      </c>
      <c r="E18002" s="16" t="s">
        <v>3035</v>
      </c>
      <c r="F18002" s="5" t="s">
        <v>89</v>
      </c>
      <c r="G18002">
        <v>21.432500000000001</v>
      </c>
      <c r="H18002">
        <v>109.28305555555555</v>
      </c>
      <c r="I18002" t="s">
        <v>57</v>
      </c>
      <c r="J18002" s="5" t="s">
        <v>3034</v>
      </c>
      <c r="K18002">
        <v>8</v>
      </c>
      <c r="L18002">
        <v>12</v>
      </c>
      <c r="M18002">
        <v>10</v>
      </c>
      <c r="N18002">
        <v>4</v>
      </c>
      <c r="O18002">
        <v>1.4467999999999999</v>
      </c>
      <c r="R18002">
        <v>0.09</v>
      </c>
      <c r="S18002">
        <v>2.0000000000000004E-2</v>
      </c>
      <c r="T18002">
        <f t="shared" si="148"/>
        <v>0.11574400000000001</v>
      </c>
      <c r="U18002">
        <f t="shared" si="149"/>
        <v>0.52084799999999998</v>
      </c>
    </row>
    <row r="18003" spans="1:28">
      <c r="A18003" s="5" t="s">
        <v>3023</v>
      </c>
      <c r="B18003" s="5" t="s">
        <v>3021</v>
      </c>
      <c r="D18003" s="5">
        <v>2019</v>
      </c>
      <c r="E18003" s="16" t="s">
        <v>3035</v>
      </c>
      <c r="F18003" s="5" t="s">
        <v>89</v>
      </c>
      <c r="G18003">
        <v>21.432500000000001</v>
      </c>
      <c r="H18003">
        <v>109.28305555555555</v>
      </c>
      <c r="I18003" t="s">
        <v>57</v>
      </c>
      <c r="J18003" s="5" t="s">
        <v>3034</v>
      </c>
      <c r="K18003">
        <v>12</v>
      </c>
      <c r="L18003">
        <v>16</v>
      </c>
      <c r="M18003">
        <v>14</v>
      </c>
      <c r="N18003">
        <v>4</v>
      </c>
      <c r="O18003">
        <v>1.5280499999999999</v>
      </c>
      <c r="R18003">
        <v>7.0000000000000007E-2</v>
      </c>
      <c r="S18003">
        <v>0.06</v>
      </c>
      <c r="T18003">
        <f t="shared" si="148"/>
        <v>0.36673199999999995</v>
      </c>
      <c r="U18003">
        <f t="shared" si="149"/>
        <v>0.42785400000000001</v>
      </c>
      <c r="AA18003">
        <f>SUM(T18000:T18003)-(T18003/4)</f>
        <v>0.7026996666666665</v>
      </c>
      <c r="AB18003">
        <f>SUM(U18000:U18003)-(U18003/4)</f>
        <v>1.8418558333333332</v>
      </c>
    </row>
    <row r="18004" spans="1:28">
      <c r="A18004" s="5" t="s">
        <v>3023</v>
      </c>
      <c r="B18004" s="5" t="s">
        <v>3021</v>
      </c>
      <c r="D18004" s="5">
        <v>2019</v>
      </c>
      <c r="E18004" s="16" t="s">
        <v>3035</v>
      </c>
      <c r="F18004" s="5" t="s">
        <v>89</v>
      </c>
      <c r="G18004">
        <v>21.432500000000001</v>
      </c>
      <c r="H18004">
        <v>109.28305555555555</v>
      </c>
      <c r="I18004" t="s">
        <v>57</v>
      </c>
      <c r="J18004" s="5" t="s">
        <v>3034</v>
      </c>
      <c r="K18004">
        <v>16</v>
      </c>
      <c r="L18004">
        <v>20</v>
      </c>
      <c r="M18004">
        <v>18</v>
      </c>
      <c r="N18004">
        <v>4</v>
      </c>
      <c r="O18004">
        <v>1.5018499999999999</v>
      </c>
      <c r="R18004">
        <v>0.05</v>
      </c>
      <c r="S18004">
        <v>0.11</v>
      </c>
      <c r="T18004">
        <f t="shared" si="148"/>
        <v>0.66081400000000001</v>
      </c>
      <c r="U18004">
        <f t="shared" si="149"/>
        <v>0.30037000000000003</v>
      </c>
    </row>
    <row r="18005" spans="1:28">
      <c r="A18005" s="5" t="s">
        <v>3023</v>
      </c>
      <c r="B18005" s="5" t="s">
        <v>3021</v>
      </c>
      <c r="D18005" s="5">
        <v>2019</v>
      </c>
      <c r="E18005" s="16" t="s">
        <v>3035</v>
      </c>
      <c r="F18005" s="5" t="s">
        <v>89</v>
      </c>
      <c r="G18005">
        <v>21.432500000000001</v>
      </c>
      <c r="H18005">
        <v>109.28305555555555</v>
      </c>
      <c r="I18005" t="s">
        <v>57</v>
      </c>
      <c r="J18005" s="5" t="s">
        <v>3034</v>
      </c>
      <c r="K18005">
        <v>20</v>
      </c>
      <c r="L18005">
        <v>24</v>
      </c>
      <c r="M18005">
        <v>22</v>
      </c>
      <c r="N18005">
        <v>4</v>
      </c>
      <c r="O18005">
        <v>1.4552666666666667</v>
      </c>
      <c r="R18005">
        <v>0.04</v>
      </c>
      <c r="S18005">
        <v>0.16</v>
      </c>
      <c r="T18005">
        <f t="shared" si="148"/>
        <v>0.93137066666666668</v>
      </c>
      <c r="U18005">
        <f t="shared" si="149"/>
        <v>0.23284266666666667</v>
      </c>
    </row>
    <row r="18006" spans="1:28">
      <c r="A18006" s="5" t="s">
        <v>3023</v>
      </c>
      <c r="B18006" s="5" t="s">
        <v>3021</v>
      </c>
      <c r="D18006" s="5">
        <v>2019</v>
      </c>
      <c r="E18006" s="16" t="s">
        <v>3035</v>
      </c>
      <c r="F18006" s="5" t="s">
        <v>89</v>
      </c>
      <c r="G18006">
        <v>21.432500000000001</v>
      </c>
      <c r="H18006">
        <v>109.28305555555555</v>
      </c>
      <c r="I18006" t="s">
        <v>57</v>
      </c>
      <c r="J18006" s="5" t="s">
        <v>3034</v>
      </c>
      <c r="K18006">
        <v>24</v>
      </c>
      <c r="L18006">
        <v>28</v>
      </c>
      <c r="M18006">
        <v>26</v>
      </c>
      <c r="N18006">
        <v>4</v>
      </c>
      <c r="O18006">
        <v>1.5102666666666666</v>
      </c>
      <c r="R18006">
        <v>0.06</v>
      </c>
      <c r="S18006">
        <v>0.05</v>
      </c>
      <c r="T18006">
        <f t="shared" si="148"/>
        <v>0.30205333333333334</v>
      </c>
      <c r="U18006">
        <f t="shared" si="149"/>
        <v>0.36246400000000001</v>
      </c>
    </row>
    <row r="18007" spans="1:28">
      <c r="A18007" s="5" t="s">
        <v>3023</v>
      </c>
      <c r="B18007" s="5" t="s">
        <v>3021</v>
      </c>
      <c r="D18007" s="5">
        <v>2019</v>
      </c>
      <c r="E18007" s="16" t="s">
        <v>3035</v>
      </c>
      <c r="F18007" s="5" t="s">
        <v>89</v>
      </c>
      <c r="G18007">
        <v>21.432500000000001</v>
      </c>
      <c r="H18007">
        <v>109.28305555555555</v>
      </c>
      <c r="I18007" t="s">
        <v>57</v>
      </c>
      <c r="J18007" s="5" t="s">
        <v>3034</v>
      </c>
      <c r="K18007">
        <v>28</v>
      </c>
      <c r="L18007">
        <v>32</v>
      </c>
      <c r="M18007">
        <v>30</v>
      </c>
      <c r="N18007">
        <v>4</v>
      </c>
      <c r="O18007">
        <v>1.5362500000000001</v>
      </c>
      <c r="R18007">
        <v>0.11</v>
      </c>
      <c r="S18007">
        <v>2.0000000000000004E-2</v>
      </c>
      <c r="T18007">
        <f t="shared" si="148"/>
        <v>0.12290000000000004</v>
      </c>
      <c r="U18007">
        <f t="shared" si="149"/>
        <v>0.67595000000000005</v>
      </c>
      <c r="AA18007">
        <f>SUM(T18000:T18007)-0.5*T18007</f>
        <v>2.7500706666666663</v>
      </c>
      <c r="AB18007">
        <f>SUM(U18000:U18007)-0.5*U18007</f>
        <v>3.1824709999999996</v>
      </c>
    </row>
    <row r="18008" spans="1:28">
      <c r="A18008" s="5" t="s">
        <v>3023</v>
      </c>
      <c r="B18008" s="5" t="s">
        <v>3021</v>
      </c>
      <c r="D18008" s="5">
        <v>2019</v>
      </c>
      <c r="E18008" s="16" t="s">
        <v>3035</v>
      </c>
      <c r="F18008" s="5" t="s">
        <v>89</v>
      </c>
      <c r="G18008">
        <v>21.432500000000001</v>
      </c>
      <c r="H18008">
        <v>109.28305555555555</v>
      </c>
      <c r="I18008" t="s">
        <v>57</v>
      </c>
      <c r="J18008" s="5" t="s">
        <v>3034</v>
      </c>
      <c r="K18008">
        <v>32</v>
      </c>
      <c r="L18008">
        <v>36</v>
      </c>
      <c r="M18008">
        <v>34</v>
      </c>
      <c r="N18008">
        <v>4</v>
      </c>
      <c r="O18008">
        <v>1.543066666666667</v>
      </c>
      <c r="R18008">
        <v>0.17</v>
      </c>
      <c r="S18008">
        <v>0.12999999999999998</v>
      </c>
      <c r="T18008">
        <f t="shared" si="148"/>
        <v>0.8023946666666667</v>
      </c>
      <c r="U18008">
        <f t="shared" si="149"/>
        <v>1.0492853333333336</v>
      </c>
    </row>
    <row r="18009" spans="1:28">
      <c r="A18009" s="5" t="s">
        <v>3023</v>
      </c>
      <c r="B18009" s="5" t="s">
        <v>3021</v>
      </c>
      <c r="D18009" s="5">
        <v>2019</v>
      </c>
      <c r="E18009" s="16" t="s">
        <v>3035</v>
      </c>
      <c r="F18009" s="5" t="s">
        <v>89</v>
      </c>
      <c r="G18009">
        <v>21.432500000000001</v>
      </c>
      <c r="H18009">
        <v>109.28305555555555</v>
      </c>
      <c r="I18009" t="s">
        <v>57</v>
      </c>
      <c r="J18009" s="5" t="s">
        <v>3034</v>
      </c>
      <c r="K18009">
        <v>36</v>
      </c>
      <c r="L18009">
        <v>40</v>
      </c>
      <c r="M18009">
        <v>38</v>
      </c>
      <c r="N18009">
        <v>4</v>
      </c>
      <c r="O18009">
        <v>1.6383999999999999</v>
      </c>
      <c r="R18009">
        <v>0.09</v>
      </c>
      <c r="S18009">
        <v>0.03</v>
      </c>
      <c r="T18009">
        <f t="shared" si="148"/>
        <v>0.19660799999999998</v>
      </c>
      <c r="U18009">
        <f t="shared" si="149"/>
        <v>0.5898239999999999</v>
      </c>
    </row>
    <row r="18010" spans="1:28">
      <c r="A18010" s="5" t="s">
        <v>3023</v>
      </c>
      <c r="B18010" s="5" t="s">
        <v>3021</v>
      </c>
      <c r="D18010" s="5">
        <v>2019</v>
      </c>
      <c r="E18010" s="16" t="s">
        <v>3035</v>
      </c>
      <c r="F18010" s="5" t="s">
        <v>89</v>
      </c>
      <c r="G18010">
        <v>21.432500000000001</v>
      </c>
      <c r="H18010">
        <v>109.28305555555555</v>
      </c>
      <c r="I18010" t="s">
        <v>57</v>
      </c>
      <c r="J18010" s="5" t="s">
        <v>3034</v>
      </c>
      <c r="K18010">
        <v>40</v>
      </c>
      <c r="L18010">
        <v>44</v>
      </c>
      <c r="M18010">
        <v>42</v>
      </c>
      <c r="N18010">
        <v>4</v>
      </c>
      <c r="O18010">
        <v>1.6038666666666666</v>
      </c>
      <c r="R18010">
        <v>0.06</v>
      </c>
      <c r="S18010">
        <v>0.06</v>
      </c>
      <c r="T18010">
        <f t="shared" si="148"/>
        <v>0.38492799999999994</v>
      </c>
      <c r="U18010">
        <f t="shared" si="149"/>
        <v>0.38492799999999994</v>
      </c>
    </row>
    <row r="18011" spans="1:28">
      <c r="A18011" s="5" t="s">
        <v>3023</v>
      </c>
      <c r="B18011" s="5" t="s">
        <v>3021</v>
      </c>
      <c r="D18011" s="5">
        <v>2019</v>
      </c>
      <c r="E18011" s="16" t="s">
        <v>3035</v>
      </c>
      <c r="F18011" s="5" t="s">
        <v>89</v>
      </c>
      <c r="G18011">
        <v>21.432500000000001</v>
      </c>
      <c r="H18011">
        <v>109.28305555555555</v>
      </c>
      <c r="I18011" t="s">
        <v>57</v>
      </c>
      <c r="J18011" s="5" t="s">
        <v>3034</v>
      </c>
      <c r="K18011">
        <v>44</v>
      </c>
      <c r="L18011">
        <v>48</v>
      </c>
      <c r="M18011">
        <v>46</v>
      </c>
      <c r="N18011">
        <v>4</v>
      </c>
      <c r="O18011">
        <v>1.6545333333333334</v>
      </c>
      <c r="R18011">
        <v>7.0000000000000007E-2</v>
      </c>
      <c r="S18011">
        <v>7.0000000000000007E-2</v>
      </c>
      <c r="T18011">
        <f t="shared" si="148"/>
        <v>0.46326933333333342</v>
      </c>
      <c r="U18011">
        <f t="shared" si="149"/>
        <v>0.46326933333333342</v>
      </c>
    </row>
    <row r="18012" spans="1:28">
      <c r="A18012" s="5" t="s">
        <v>3023</v>
      </c>
      <c r="B18012" s="5" t="s">
        <v>3021</v>
      </c>
      <c r="D18012" s="5">
        <v>2019</v>
      </c>
      <c r="E18012" s="16" t="s">
        <v>3035</v>
      </c>
      <c r="F18012" s="5" t="s">
        <v>89</v>
      </c>
      <c r="G18012">
        <v>21.432500000000001</v>
      </c>
      <c r="H18012">
        <v>109.28305555555555</v>
      </c>
      <c r="I18012" t="s">
        <v>57</v>
      </c>
      <c r="J18012" s="5" t="s">
        <v>3034</v>
      </c>
      <c r="K18012">
        <v>48</v>
      </c>
      <c r="L18012">
        <v>52</v>
      </c>
      <c r="M18012">
        <v>50</v>
      </c>
      <c r="N18012">
        <v>4</v>
      </c>
      <c r="O18012">
        <v>1.597</v>
      </c>
      <c r="R18012">
        <v>7.0000000000000007E-2</v>
      </c>
      <c r="S18012">
        <v>1.999999999999999E-2</v>
      </c>
      <c r="T18012">
        <f t="shared" si="148"/>
        <v>0.12775999999999993</v>
      </c>
      <c r="U18012">
        <f t="shared" si="149"/>
        <v>0.44716000000000006</v>
      </c>
      <c r="AA18012">
        <f>SUM(T18000:T18012)-0.5*T18012</f>
        <v>4.7226006666666667</v>
      </c>
      <c r="AB18012">
        <f>SUM(U18000:U18012)-0.5*U18012</f>
        <v>6.2313326666666677</v>
      </c>
    </row>
    <row r="18013" spans="1:28">
      <c r="A18013" s="5" t="s">
        <v>3023</v>
      </c>
      <c r="B18013" s="5" t="s">
        <v>3021</v>
      </c>
      <c r="D18013" s="5">
        <v>2019</v>
      </c>
      <c r="E18013" s="16" t="s">
        <v>3035</v>
      </c>
      <c r="F18013" s="5" t="s">
        <v>89</v>
      </c>
      <c r="G18013">
        <v>21.432500000000001</v>
      </c>
      <c r="H18013">
        <v>109.28305555555555</v>
      </c>
      <c r="I18013" t="s">
        <v>57</v>
      </c>
      <c r="J18013" s="5" t="s">
        <v>3034</v>
      </c>
      <c r="K18013">
        <v>52</v>
      </c>
      <c r="L18013">
        <v>56</v>
      </c>
      <c r="M18013">
        <v>54</v>
      </c>
      <c r="N18013">
        <v>4</v>
      </c>
      <c r="O18013">
        <v>1.6787333333333336</v>
      </c>
      <c r="R18013">
        <v>0.06</v>
      </c>
      <c r="S18013">
        <v>0.03</v>
      </c>
      <c r="T18013">
        <f t="shared" si="148"/>
        <v>0.20144800000000002</v>
      </c>
      <c r="U18013">
        <f t="shared" si="149"/>
        <v>0.40289600000000003</v>
      </c>
    </row>
    <row r="18014" spans="1:28">
      <c r="A18014" s="5" t="s">
        <v>3023</v>
      </c>
      <c r="B18014" s="5" t="s">
        <v>3021</v>
      </c>
      <c r="D18014" s="5">
        <v>2019</v>
      </c>
      <c r="E18014" s="16" t="s">
        <v>3035</v>
      </c>
      <c r="F18014" s="5" t="s">
        <v>89</v>
      </c>
      <c r="G18014">
        <v>21.432500000000001</v>
      </c>
      <c r="H18014">
        <v>109.28305555555555</v>
      </c>
      <c r="I18014" t="s">
        <v>57</v>
      </c>
      <c r="J18014" s="5" t="s">
        <v>3034</v>
      </c>
      <c r="K18014">
        <v>56</v>
      </c>
      <c r="L18014">
        <v>60</v>
      </c>
      <c r="M18014">
        <v>58</v>
      </c>
      <c r="N18014">
        <v>4</v>
      </c>
      <c r="O18014">
        <v>1.5970000000000002</v>
      </c>
      <c r="R18014">
        <v>0.06</v>
      </c>
      <c r="S18014">
        <v>0.03</v>
      </c>
      <c r="T18014">
        <f t="shared" si="148"/>
        <v>0.19164</v>
      </c>
      <c r="U18014">
        <f t="shared" si="149"/>
        <v>0.38328000000000001</v>
      </c>
    </row>
    <row r="18015" spans="1:28">
      <c r="A18015" s="5" t="s">
        <v>3023</v>
      </c>
      <c r="B18015" s="5" t="s">
        <v>3021</v>
      </c>
      <c r="D18015" s="5">
        <v>2019</v>
      </c>
      <c r="E18015" s="16" t="s">
        <v>3035</v>
      </c>
      <c r="F18015" s="5" t="s">
        <v>89</v>
      </c>
      <c r="G18015">
        <v>21.432500000000001</v>
      </c>
      <c r="H18015">
        <v>109.28305555555555</v>
      </c>
      <c r="I18015" t="s">
        <v>57</v>
      </c>
      <c r="J18015" s="5" t="s">
        <v>3034</v>
      </c>
      <c r="K18015">
        <v>60</v>
      </c>
      <c r="L18015">
        <v>64</v>
      </c>
      <c r="M18015">
        <v>62</v>
      </c>
      <c r="N18015">
        <v>4</v>
      </c>
      <c r="O18015">
        <v>1.6682000000000001</v>
      </c>
      <c r="R18015">
        <v>0.08</v>
      </c>
      <c r="S18015">
        <v>0.12000000000000001</v>
      </c>
      <c r="T18015">
        <f t="shared" si="148"/>
        <v>0.80073600000000011</v>
      </c>
      <c r="U18015">
        <f t="shared" si="149"/>
        <v>0.53382400000000008</v>
      </c>
    </row>
    <row r="18016" spans="1:28">
      <c r="A18016" s="5" t="s">
        <v>3023</v>
      </c>
      <c r="B18016" s="5" t="s">
        <v>3021</v>
      </c>
      <c r="D18016" s="5">
        <v>2019</v>
      </c>
      <c r="E18016" s="16" t="s">
        <v>3035</v>
      </c>
      <c r="F18016" s="5" t="s">
        <v>89</v>
      </c>
      <c r="G18016">
        <v>21.432500000000001</v>
      </c>
      <c r="H18016">
        <v>109.28305555555555</v>
      </c>
      <c r="I18016" t="s">
        <v>57</v>
      </c>
      <c r="J18016" s="5" t="s">
        <v>3034</v>
      </c>
      <c r="K18016">
        <v>64</v>
      </c>
      <c r="L18016">
        <v>68</v>
      </c>
      <c r="M18016">
        <v>66</v>
      </c>
      <c r="N18016">
        <v>4</v>
      </c>
      <c r="O18016">
        <v>1.6886000000000001</v>
      </c>
      <c r="R18016">
        <v>0.04</v>
      </c>
      <c r="S18016">
        <v>0.15</v>
      </c>
      <c r="T18016">
        <f t="shared" si="148"/>
        <v>1.0131600000000001</v>
      </c>
      <c r="U18016">
        <f t="shared" si="149"/>
        <v>0.27017600000000003</v>
      </c>
    </row>
    <row r="18017" spans="1:30">
      <c r="A18017" s="5" t="s">
        <v>3023</v>
      </c>
      <c r="B18017" s="5" t="s">
        <v>3021</v>
      </c>
      <c r="D18017" s="5">
        <v>2019</v>
      </c>
      <c r="E18017" s="16" t="s">
        <v>3035</v>
      </c>
      <c r="F18017" s="5" t="s">
        <v>89</v>
      </c>
      <c r="G18017">
        <v>21.432500000000001</v>
      </c>
      <c r="H18017">
        <v>109.28305555555555</v>
      </c>
      <c r="I18017" t="s">
        <v>57</v>
      </c>
      <c r="J18017" s="5" t="s">
        <v>3034</v>
      </c>
      <c r="K18017">
        <v>68</v>
      </c>
      <c r="L18017">
        <v>72</v>
      </c>
      <c r="M18017">
        <v>70</v>
      </c>
      <c r="N18017">
        <v>4</v>
      </c>
      <c r="O18017">
        <v>1.624066666666667</v>
      </c>
      <c r="R18017">
        <v>0.04</v>
      </c>
      <c r="S18017">
        <v>0.19</v>
      </c>
      <c r="T18017">
        <f t="shared" si="148"/>
        <v>1.2342906666666669</v>
      </c>
      <c r="U18017">
        <f t="shared" si="149"/>
        <v>0.25985066666666673</v>
      </c>
    </row>
    <row r="18018" spans="1:30">
      <c r="A18018" s="5" t="s">
        <v>3023</v>
      </c>
      <c r="B18018" s="5" t="s">
        <v>3021</v>
      </c>
      <c r="D18018" s="5">
        <v>2019</v>
      </c>
      <c r="E18018" s="16" t="s">
        <v>3035</v>
      </c>
      <c r="F18018" s="5" t="s">
        <v>89</v>
      </c>
      <c r="G18018">
        <v>21.432500000000001</v>
      </c>
      <c r="H18018">
        <v>109.28305555555555</v>
      </c>
      <c r="I18018" t="s">
        <v>57</v>
      </c>
      <c r="J18018" s="5" t="s">
        <v>3034</v>
      </c>
      <c r="K18018">
        <v>72</v>
      </c>
      <c r="L18018">
        <v>76</v>
      </c>
      <c r="M18018">
        <v>74</v>
      </c>
      <c r="N18018">
        <v>4</v>
      </c>
      <c r="O18018">
        <v>1.6955333333333333</v>
      </c>
      <c r="R18018">
        <v>0.04</v>
      </c>
      <c r="S18018">
        <v>7.9999999999999988E-2</v>
      </c>
      <c r="T18018">
        <f t="shared" si="148"/>
        <v>0.54257066666666653</v>
      </c>
      <c r="U18018">
        <f t="shared" si="149"/>
        <v>0.27128533333333332</v>
      </c>
    </row>
    <row r="18019" spans="1:30">
      <c r="A18019" s="5" t="s">
        <v>3023</v>
      </c>
      <c r="B18019" s="5" t="s">
        <v>3021</v>
      </c>
      <c r="D18019" s="5">
        <v>2019</v>
      </c>
      <c r="E18019" s="16" t="s">
        <v>3035</v>
      </c>
      <c r="F18019" s="5" t="s">
        <v>89</v>
      </c>
      <c r="G18019">
        <v>21.432500000000001</v>
      </c>
      <c r="H18019">
        <v>109.28305555555555</v>
      </c>
      <c r="I18019" t="s">
        <v>57</v>
      </c>
      <c r="J18019" s="5" t="s">
        <v>3034</v>
      </c>
      <c r="K18019">
        <v>76</v>
      </c>
      <c r="L18019">
        <v>80</v>
      </c>
      <c r="M18019">
        <v>78</v>
      </c>
      <c r="N18019">
        <v>4</v>
      </c>
      <c r="O18019">
        <v>1.7240666666666669</v>
      </c>
      <c r="R18019">
        <v>0.04</v>
      </c>
      <c r="S18019">
        <v>7.0000000000000007E-2</v>
      </c>
      <c r="T18019">
        <f t="shared" si="148"/>
        <v>0.48273866666666676</v>
      </c>
      <c r="U18019">
        <f t="shared" si="149"/>
        <v>0.27585066666666669</v>
      </c>
    </row>
    <row r="18020" spans="1:30">
      <c r="A18020" s="5" t="s">
        <v>3023</v>
      </c>
      <c r="B18020" s="5" t="s">
        <v>3021</v>
      </c>
      <c r="D18020" s="5">
        <v>2019</v>
      </c>
      <c r="E18020" s="16" t="s">
        <v>3035</v>
      </c>
      <c r="F18020" s="5" t="s">
        <v>89</v>
      </c>
      <c r="G18020">
        <v>21.432500000000001</v>
      </c>
      <c r="H18020">
        <v>109.28305555555555</v>
      </c>
      <c r="I18020" t="s">
        <v>57</v>
      </c>
      <c r="J18020" s="5" t="s">
        <v>3034</v>
      </c>
      <c r="K18020">
        <v>80</v>
      </c>
      <c r="L18020">
        <v>84</v>
      </c>
      <c r="M18020">
        <v>82</v>
      </c>
      <c r="N18020">
        <v>4</v>
      </c>
      <c r="O18020">
        <v>1.5471999999999999</v>
      </c>
      <c r="R18020">
        <v>0.04</v>
      </c>
      <c r="S18020">
        <v>0.10999999999999999</v>
      </c>
      <c r="T18020">
        <f t="shared" si="148"/>
        <v>0.68076799999999993</v>
      </c>
      <c r="U18020">
        <f t="shared" si="149"/>
        <v>0.24755199999999999</v>
      </c>
    </row>
    <row r="18021" spans="1:30">
      <c r="A18021" s="5" t="s">
        <v>3023</v>
      </c>
      <c r="B18021" s="5" t="s">
        <v>3021</v>
      </c>
      <c r="D18021" s="5">
        <v>2019</v>
      </c>
      <c r="E18021" s="16" t="s">
        <v>3035</v>
      </c>
      <c r="F18021" s="5" t="s">
        <v>89</v>
      </c>
      <c r="G18021">
        <v>21.432500000000001</v>
      </c>
      <c r="H18021">
        <v>109.28305555555555</v>
      </c>
      <c r="I18021" t="s">
        <v>57</v>
      </c>
      <c r="J18021" s="5" t="s">
        <v>3034</v>
      </c>
      <c r="K18021">
        <v>84</v>
      </c>
      <c r="L18021">
        <v>88</v>
      </c>
      <c r="M18021">
        <v>86</v>
      </c>
      <c r="N18021">
        <v>4</v>
      </c>
      <c r="O18021">
        <v>1.6612</v>
      </c>
      <c r="R18021">
        <v>0.04</v>
      </c>
      <c r="S18021">
        <v>4.9999999999999996E-2</v>
      </c>
      <c r="T18021">
        <f t="shared" si="148"/>
        <v>0.33223999999999998</v>
      </c>
      <c r="U18021">
        <f t="shared" si="149"/>
        <v>0.26579200000000003</v>
      </c>
    </row>
    <row r="18022" spans="1:30">
      <c r="A18022" s="5" t="s">
        <v>3023</v>
      </c>
      <c r="B18022" s="5" t="s">
        <v>3021</v>
      </c>
      <c r="D18022" s="5">
        <v>2019</v>
      </c>
      <c r="E18022" s="16" t="s">
        <v>3035</v>
      </c>
      <c r="F18022" s="5" t="s">
        <v>89</v>
      </c>
      <c r="G18022">
        <v>21.432500000000001</v>
      </c>
      <c r="H18022">
        <v>109.28305555555555</v>
      </c>
      <c r="I18022" t="s">
        <v>57</v>
      </c>
      <c r="J18022" s="5" t="s">
        <v>3034</v>
      </c>
      <c r="K18022">
        <v>88</v>
      </c>
      <c r="L18022">
        <v>92</v>
      </c>
      <c r="M18022">
        <v>90</v>
      </c>
      <c r="N18022">
        <v>4</v>
      </c>
      <c r="O18022">
        <v>1.6930666666666665</v>
      </c>
      <c r="R18022">
        <v>0.04</v>
      </c>
      <c r="S18022">
        <v>6.0000000000000005E-2</v>
      </c>
      <c r="T18022">
        <f t="shared" si="148"/>
        <v>0.40633599999999997</v>
      </c>
      <c r="U18022">
        <f t="shared" si="149"/>
        <v>0.27089066666666667</v>
      </c>
    </row>
    <row r="18023" spans="1:30">
      <c r="A18023" s="5" t="s">
        <v>3023</v>
      </c>
      <c r="B18023" s="5" t="s">
        <v>3021</v>
      </c>
      <c r="D18023" s="5">
        <v>2019</v>
      </c>
      <c r="E18023" s="16" t="s">
        <v>3035</v>
      </c>
      <c r="F18023" s="5" t="s">
        <v>89</v>
      </c>
      <c r="G18023">
        <v>21.432500000000001</v>
      </c>
      <c r="H18023">
        <v>109.28305555555555</v>
      </c>
      <c r="I18023" t="s">
        <v>57</v>
      </c>
      <c r="J18023" s="5" t="s">
        <v>3034</v>
      </c>
      <c r="K18023">
        <v>92</v>
      </c>
      <c r="L18023">
        <v>96</v>
      </c>
      <c r="M18023">
        <v>94</v>
      </c>
      <c r="N18023">
        <v>4</v>
      </c>
      <c r="O18023">
        <v>1.6417333333333333</v>
      </c>
      <c r="R18023">
        <v>0.08</v>
      </c>
      <c r="S18023">
        <v>0.11</v>
      </c>
      <c r="T18023">
        <f t="shared" si="148"/>
        <v>0.7223626666666666</v>
      </c>
      <c r="U18023">
        <f t="shared" si="149"/>
        <v>0.52535466666666664</v>
      </c>
      <c r="AA18023">
        <f>SUM(T18000:T18023)</f>
        <v>11.394771333333335</v>
      </c>
      <c r="AB18023">
        <f>SUM(U18000:U18023)</f>
        <v>10.161664666666669</v>
      </c>
    </row>
    <row r="18024" spans="1:30">
      <c r="A18024" s="5" t="s">
        <v>3023</v>
      </c>
      <c r="B18024" s="5" t="s">
        <v>3021</v>
      </c>
      <c r="D18024" s="5">
        <v>2019</v>
      </c>
      <c r="E18024" s="16" t="s">
        <v>3035</v>
      </c>
      <c r="F18024" s="5" t="s">
        <v>89</v>
      </c>
      <c r="G18024">
        <v>21.432500000000001</v>
      </c>
      <c r="H18024">
        <v>109.28305555555555</v>
      </c>
      <c r="I18024" s="5" t="s">
        <v>60</v>
      </c>
      <c r="J18024" s="5" t="s">
        <v>3036</v>
      </c>
      <c r="K18024">
        <v>0</v>
      </c>
      <c r="L18024">
        <v>4</v>
      </c>
      <c r="M18024">
        <v>2</v>
      </c>
      <c r="N18024">
        <v>4</v>
      </c>
      <c r="O18024">
        <v>1.6070999999999998</v>
      </c>
      <c r="R18024">
        <v>0.18</v>
      </c>
      <c r="S18024">
        <v>0.21000000000000002</v>
      </c>
      <c r="T18024">
        <f t="shared" si="148"/>
        <v>1.3499639999999999</v>
      </c>
      <c r="U18024">
        <f t="shared" si="149"/>
        <v>1.1571119999999997</v>
      </c>
      <c r="W18024">
        <f>AVERAGE(O18024:O18048)</f>
        <v>1.6150483809523808</v>
      </c>
      <c r="Y18024">
        <f>AVERAGE(R18024:R18048)</f>
        <v>0.12119999999999999</v>
      </c>
      <c r="Z18024">
        <f>AVERAGE(S18024:S18048)</f>
        <v>8.9200000000000015E-2</v>
      </c>
      <c r="AD18024">
        <v>100</v>
      </c>
    </row>
    <row r="18025" spans="1:30">
      <c r="A18025" s="5" t="s">
        <v>3023</v>
      </c>
      <c r="B18025" s="5" t="s">
        <v>3021</v>
      </c>
      <c r="D18025" s="5">
        <v>2019</v>
      </c>
      <c r="E18025" s="16" t="s">
        <v>3035</v>
      </c>
      <c r="F18025" s="5" t="s">
        <v>89</v>
      </c>
      <c r="G18025">
        <v>21.432500000000001</v>
      </c>
      <c r="H18025">
        <v>109.28305555555555</v>
      </c>
      <c r="I18025" s="5" t="s">
        <v>60</v>
      </c>
      <c r="J18025" s="5" t="s">
        <v>3036</v>
      </c>
      <c r="K18025">
        <v>4</v>
      </c>
      <c r="L18025">
        <v>8</v>
      </c>
      <c r="M18025">
        <v>6</v>
      </c>
      <c r="N18025">
        <v>4</v>
      </c>
      <c r="O18025">
        <v>1.6026428571428573</v>
      </c>
      <c r="R18025">
        <v>0.23</v>
      </c>
      <c r="S18025">
        <v>0.39</v>
      </c>
      <c r="T18025">
        <f t="shared" si="148"/>
        <v>2.5001228571428573</v>
      </c>
      <c r="U18025">
        <f t="shared" si="149"/>
        <v>1.4744314285714288</v>
      </c>
    </row>
    <row r="18026" spans="1:30">
      <c r="A18026" s="5" t="s">
        <v>3023</v>
      </c>
      <c r="B18026" s="5" t="s">
        <v>3021</v>
      </c>
      <c r="D18026" s="5">
        <v>2019</v>
      </c>
      <c r="E18026" s="16" t="s">
        <v>3035</v>
      </c>
      <c r="F18026" s="5" t="s">
        <v>89</v>
      </c>
      <c r="G18026">
        <v>21.432500000000001</v>
      </c>
      <c r="H18026">
        <v>109.28305555555555</v>
      </c>
      <c r="I18026" s="5" t="s">
        <v>60</v>
      </c>
      <c r="J18026" s="5" t="s">
        <v>3036</v>
      </c>
      <c r="K18026">
        <v>8</v>
      </c>
      <c r="L18026">
        <v>12</v>
      </c>
      <c r="M18026">
        <v>10</v>
      </c>
      <c r="N18026">
        <v>4</v>
      </c>
      <c r="O18026">
        <v>1.5805333333333331</v>
      </c>
      <c r="R18026">
        <v>0.2</v>
      </c>
      <c r="S18026">
        <v>4.9999999999999989E-2</v>
      </c>
      <c r="T18026">
        <f t="shared" si="148"/>
        <v>0.31610666666666654</v>
      </c>
      <c r="U18026">
        <f t="shared" si="149"/>
        <v>1.2644266666666666</v>
      </c>
    </row>
    <row r="18027" spans="1:30">
      <c r="A18027" s="5" t="s">
        <v>3023</v>
      </c>
      <c r="B18027" s="5" t="s">
        <v>3021</v>
      </c>
      <c r="D18027" s="5">
        <v>2019</v>
      </c>
      <c r="E18027" s="16" t="s">
        <v>3035</v>
      </c>
      <c r="F18027" s="5" t="s">
        <v>89</v>
      </c>
      <c r="G18027">
        <v>21.432500000000001</v>
      </c>
      <c r="H18027">
        <v>109.28305555555555</v>
      </c>
      <c r="I18027" s="5" t="s">
        <v>60</v>
      </c>
      <c r="J18027" s="5" t="s">
        <v>3036</v>
      </c>
      <c r="K18027">
        <v>12</v>
      </c>
      <c r="L18027">
        <v>16</v>
      </c>
      <c r="M18027">
        <v>14</v>
      </c>
      <c r="N18027">
        <v>4</v>
      </c>
      <c r="O18027">
        <v>1.5915333333333337</v>
      </c>
      <c r="R18027">
        <v>0.18</v>
      </c>
      <c r="S18027">
        <v>4.0000000000000008E-2</v>
      </c>
      <c r="T18027">
        <f t="shared" si="148"/>
        <v>0.25464533333333345</v>
      </c>
      <c r="U18027">
        <f t="shared" si="149"/>
        <v>1.1459040000000003</v>
      </c>
      <c r="AA18027">
        <f>SUM(T18024:T18027)-(T18027/4)</f>
        <v>4.3571775238095238</v>
      </c>
      <c r="AB18027">
        <f>SUM(U18024:U18027)-(U18027/4)</f>
        <v>4.7553980952380952</v>
      </c>
    </row>
    <row r="18028" spans="1:30">
      <c r="A18028" s="5" t="s">
        <v>3023</v>
      </c>
      <c r="B18028" s="5" t="s">
        <v>3021</v>
      </c>
      <c r="D18028" s="5">
        <v>2019</v>
      </c>
      <c r="E18028" s="16" t="s">
        <v>3035</v>
      </c>
      <c r="F18028" s="5" t="s">
        <v>89</v>
      </c>
      <c r="G18028">
        <v>21.432500000000001</v>
      </c>
      <c r="H18028">
        <v>109.28305555555555</v>
      </c>
      <c r="I18028" s="5" t="s">
        <v>60</v>
      </c>
      <c r="J18028" s="5" t="s">
        <v>3036</v>
      </c>
      <c r="K18028">
        <v>16</v>
      </c>
      <c r="L18028">
        <v>20</v>
      </c>
      <c r="M18028">
        <v>18</v>
      </c>
      <c r="N18028">
        <v>4</v>
      </c>
      <c r="O18028">
        <v>1.6371000000000002</v>
      </c>
      <c r="R18028">
        <v>0.14000000000000001</v>
      </c>
      <c r="S18028">
        <v>7.9999999999999988E-2</v>
      </c>
      <c r="T18028">
        <f t="shared" si="148"/>
        <v>0.523872</v>
      </c>
      <c r="U18028">
        <f t="shared" si="149"/>
        <v>0.91677600000000026</v>
      </c>
    </row>
    <row r="18029" spans="1:30">
      <c r="A18029" s="5" t="s">
        <v>3023</v>
      </c>
      <c r="B18029" s="5" t="s">
        <v>3021</v>
      </c>
      <c r="D18029" s="5">
        <v>2019</v>
      </c>
      <c r="E18029" s="16" t="s">
        <v>3035</v>
      </c>
      <c r="F18029" s="5" t="s">
        <v>89</v>
      </c>
      <c r="G18029">
        <v>21.432500000000001</v>
      </c>
      <c r="H18029">
        <v>109.28305555555555</v>
      </c>
      <c r="I18029" s="5" t="s">
        <v>60</v>
      </c>
      <c r="J18029" s="5" t="s">
        <v>3036</v>
      </c>
      <c r="K18029">
        <v>20</v>
      </c>
      <c r="L18029">
        <v>24</v>
      </c>
      <c r="M18029">
        <v>22</v>
      </c>
      <c r="N18029">
        <v>4</v>
      </c>
      <c r="O18029">
        <v>1.6677333333333337</v>
      </c>
      <c r="R18029">
        <v>0.22</v>
      </c>
      <c r="S18029">
        <v>4.0000000000000008E-2</v>
      </c>
      <c r="T18029">
        <f t="shared" si="148"/>
        <v>0.26683733333333343</v>
      </c>
      <c r="U18029">
        <f t="shared" si="149"/>
        <v>1.4676053333333337</v>
      </c>
    </row>
    <row r="18030" spans="1:30">
      <c r="A18030" s="5" t="s">
        <v>3023</v>
      </c>
      <c r="B18030" s="5" t="s">
        <v>3021</v>
      </c>
      <c r="D18030" s="5">
        <v>2019</v>
      </c>
      <c r="E18030" s="16" t="s">
        <v>3035</v>
      </c>
      <c r="F18030" s="5" t="s">
        <v>89</v>
      </c>
      <c r="G18030">
        <v>21.432500000000001</v>
      </c>
      <c r="H18030">
        <v>109.28305555555555</v>
      </c>
      <c r="I18030" s="5" t="s">
        <v>60</v>
      </c>
      <c r="J18030" s="5" t="s">
        <v>3036</v>
      </c>
      <c r="K18030">
        <v>24</v>
      </c>
      <c r="L18030">
        <v>28</v>
      </c>
      <c r="M18030">
        <v>26</v>
      </c>
      <c r="N18030">
        <v>4</v>
      </c>
      <c r="O18030">
        <v>1.6815999999999998</v>
      </c>
      <c r="R18030">
        <v>0.22</v>
      </c>
      <c r="S18030">
        <v>7.9999999999999988E-2</v>
      </c>
      <c r="T18030">
        <f t="shared" si="148"/>
        <v>0.53811199999999981</v>
      </c>
      <c r="U18030">
        <f t="shared" si="149"/>
        <v>1.4798079999999998</v>
      </c>
    </row>
    <row r="18031" spans="1:30">
      <c r="A18031" s="5" t="s">
        <v>3023</v>
      </c>
      <c r="B18031" s="5" t="s">
        <v>3021</v>
      </c>
      <c r="D18031" s="5">
        <v>2019</v>
      </c>
      <c r="E18031" s="16" t="s">
        <v>3035</v>
      </c>
      <c r="F18031" s="5" t="s">
        <v>89</v>
      </c>
      <c r="G18031">
        <v>21.432500000000001</v>
      </c>
      <c r="H18031">
        <v>109.28305555555555</v>
      </c>
      <c r="I18031" s="5" t="s">
        <v>60</v>
      </c>
      <c r="J18031" s="5" t="s">
        <v>3036</v>
      </c>
      <c r="K18031">
        <v>28</v>
      </c>
      <c r="L18031">
        <v>32</v>
      </c>
      <c r="M18031">
        <v>30</v>
      </c>
      <c r="N18031">
        <v>4</v>
      </c>
      <c r="O18031">
        <v>1.7068999999999999</v>
      </c>
      <c r="R18031">
        <v>0.19</v>
      </c>
      <c r="S18031">
        <v>0.06</v>
      </c>
      <c r="T18031">
        <f t="shared" si="148"/>
        <v>0.40965599999999996</v>
      </c>
      <c r="U18031">
        <f t="shared" si="149"/>
        <v>1.2972439999999998</v>
      </c>
      <c r="AA18031">
        <f>SUM(T18024:T18031)-0.5*T18031</f>
        <v>5.9544881904761899</v>
      </c>
      <c r="AB18031">
        <f>SUM(U18024:U18031)-0.5*U18031</f>
        <v>9.55468542857143</v>
      </c>
    </row>
    <row r="18032" spans="1:30">
      <c r="A18032" s="5" t="s">
        <v>3023</v>
      </c>
      <c r="B18032" s="5" t="s">
        <v>3021</v>
      </c>
      <c r="D18032" s="5">
        <v>2019</v>
      </c>
      <c r="E18032" s="16" t="s">
        <v>3035</v>
      </c>
      <c r="F18032" s="5" t="s">
        <v>89</v>
      </c>
      <c r="G18032">
        <v>21.432500000000001</v>
      </c>
      <c r="H18032">
        <v>109.28305555555555</v>
      </c>
      <c r="I18032" s="5" t="s">
        <v>60</v>
      </c>
      <c r="J18032" s="5" t="s">
        <v>3036</v>
      </c>
      <c r="K18032">
        <v>32</v>
      </c>
      <c r="L18032">
        <v>36</v>
      </c>
      <c r="M18032">
        <v>34</v>
      </c>
      <c r="N18032">
        <v>4</v>
      </c>
      <c r="O18032">
        <v>1.6573999999999998</v>
      </c>
      <c r="R18032">
        <v>0.13</v>
      </c>
      <c r="S18032">
        <v>0.06</v>
      </c>
      <c r="T18032">
        <f t="shared" si="148"/>
        <v>0.39777599999999991</v>
      </c>
      <c r="U18032">
        <f t="shared" si="149"/>
        <v>0.86184799999999995</v>
      </c>
    </row>
    <row r="18033" spans="1:28">
      <c r="A18033" s="5" t="s">
        <v>3023</v>
      </c>
      <c r="B18033" s="5" t="s">
        <v>3021</v>
      </c>
      <c r="D18033" s="5">
        <v>2019</v>
      </c>
      <c r="E18033" s="16" t="s">
        <v>3035</v>
      </c>
      <c r="F18033" s="5" t="s">
        <v>89</v>
      </c>
      <c r="G18033">
        <v>21.432500000000001</v>
      </c>
      <c r="H18033">
        <v>109.28305555555555</v>
      </c>
      <c r="I18033" s="5" t="s">
        <v>60</v>
      </c>
      <c r="J18033" s="5" t="s">
        <v>3036</v>
      </c>
      <c r="K18033">
        <v>36</v>
      </c>
      <c r="L18033">
        <v>40</v>
      </c>
      <c r="M18033">
        <v>38</v>
      </c>
      <c r="N18033">
        <v>4</v>
      </c>
      <c r="O18033">
        <v>1.4666666666666668</v>
      </c>
      <c r="R18033">
        <v>0.11</v>
      </c>
      <c r="S18033">
        <v>3.0000000000000013E-2</v>
      </c>
      <c r="T18033">
        <f t="shared" si="148"/>
        <v>0.1760000000000001</v>
      </c>
      <c r="U18033">
        <f t="shared" si="149"/>
        <v>0.64533333333333343</v>
      </c>
    </row>
    <row r="18034" spans="1:28">
      <c r="A18034" s="5" t="s">
        <v>3023</v>
      </c>
      <c r="B18034" s="5" t="s">
        <v>3021</v>
      </c>
      <c r="D18034" s="5">
        <v>2019</v>
      </c>
      <c r="E18034" s="16" t="s">
        <v>3035</v>
      </c>
      <c r="F18034" s="5" t="s">
        <v>89</v>
      </c>
      <c r="G18034">
        <v>21.432500000000001</v>
      </c>
      <c r="H18034">
        <v>109.28305555555555</v>
      </c>
      <c r="I18034" s="5" t="s">
        <v>60</v>
      </c>
      <c r="J18034" s="5" t="s">
        <v>3036</v>
      </c>
      <c r="K18034">
        <v>40</v>
      </c>
      <c r="L18034">
        <v>44</v>
      </c>
      <c r="M18034">
        <v>42</v>
      </c>
      <c r="N18034">
        <v>4</v>
      </c>
      <c r="O18034">
        <v>1.5093999999999999</v>
      </c>
      <c r="R18034">
        <v>0.09</v>
      </c>
      <c r="S18034">
        <v>5.0000000000000017E-2</v>
      </c>
      <c r="T18034">
        <f t="shared" si="148"/>
        <v>0.30188000000000009</v>
      </c>
      <c r="U18034">
        <f t="shared" si="149"/>
        <v>0.54338399999999998</v>
      </c>
    </row>
    <row r="18035" spans="1:28">
      <c r="A18035" s="5" t="s">
        <v>3023</v>
      </c>
      <c r="B18035" s="5" t="s">
        <v>3021</v>
      </c>
      <c r="D18035" s="5">
        <v>2019</v>
      </c>
      <c r="E18035" s="16" t="s">
        <v>3035</v>
      </c>
      <c r="F18035" s="5" t="s">
        <v>89</v>
      </c>
      <c r="G18035">
        <v>21.432500000000001</v>
      </c>
      <c r="H18035">
        <v>109.28305555555555</v>
      </c>
      <c r="I18035" s="5" t="s">
        <v>60</v>
      </c>
      <c r="J18035" s="5" t="s">
        <v>3036</v>
      </c>
      <c r="K18035">
        <v>44</v>
      </c>
      <c r="L18035">
        <v>48</v>
      </c>
      <c r="M18035">
        <v>46</v>
      </c>
      <c r="N18035">
        <v>4</v>
      </c>
      <c r="O18035">
        <v>1.5750000000000002</v>
      </c>
      <c r="R18035">
        <v>0.08</v>
      </c>
      <c r="S18035">
        <v>0.08</v>
      </c>
      <c r="T18035">
        <f t="shared" si="148"/>
        <v>0.50400000000000011</v>
      </c>
      <c r="U18035">
        <f t="shared" si="149"/>
        <v>0.50400000000000011</v>
      </c>
    </row>
    <row r="18036" spans="1:28">
      <c r="A18036" s="5" t="s">
        <v>3023</v>
      </c>
      <c r="B18036" s="5" t="s">
        <v>3021</v>
      </c>
      <c r="D18036" s="5">
        <v>2019</v>
      </c>
      <c r="E18036" s="16" t="s">
        <v>3035</v>
      </c>
      <c r="F18036" s="5" t="s">
        <v>89</v>
      </c>
      <c r="G18036">
        <v>21.432500000000001</v>
      </c>
      <c r="H18036">
        <v>109.28305555555555</v>
      </c>
      <c r="I18036" s="5" t="s">
        <v>60</v>
      </c>
      <c r="J18036" s="5" t="s">
        <v>3036</v>
      </c>
      <c r="K18036">
        <v>48</v>
      </c>
      <c r="L18036">
        <v>52</v>
      </c>
      <c r="M18036">
        <v>50</v>
      </c>
      <c r="N18036">
        <v>4</v>
      </c>
      <c r="O18036">
        <v>1.5875999999999997</v>
      </c>
      <c r="R18036">
        <v>0.08</v>
      </c>
      <c r="S18036">
        <v>0.05</v>
      </c>
      <c r="T18036">
        <f t="shared" si="148"/>
        <v>0.31751999999999997</v>
      </c>
      <c r="U18036">
        <f t="shared" si="149"/>
        <v>0.50803199999999993</v>
      </c>
      <c r="AA18036">
        <f>SUM(T18024:T18036)-0.5*T18036</f>
        <v>7.6977321904761906</v>
      </c>
      <c r="AB18036">
        <f>SUM(U18024:U18036)-0.5*U18036</f>
        <v>13.011888761904762</v>
      </c>
    </row>
    <row r="18037" spans="1:28">
      <c r="A18037" s="5" t="s">
        <v>3023</v>
      </c>
      <c r="B18037" s="5" t="s">
        <v>3021</v>
      </c>
      <c r="D18037" s="5">
        <v>2019</v>
      </c>
      <c r="E18037" s="16" t="s">
        <v>3035</v>
      </c>
      <c r="F18037" s="5" t="s">
        <v>89</v>
      </c>
      <c r="G18037">
        <v>21.432500000000001</v>
      </c>
      <c r="H18037">
        <v>109.28305555555555</v>
      </c>
      <c r="I18037" s="5" t="s">
        <v>60</v>
      </c>
      <c r="J18037" s="5" t="s">
        <v>3036</v>
      </c>
      <c r="K18037">
        <v>52</v>
      </c>
      <c r="L18037">
        <v>56</v>
      </c>
      <c r="M18037">
        <v>54</v>
      </c>
      <c r="N18037">
        <v>4</v>
      </c>
      <c r="O18037">
        <v>1.5276000000000001</v>
      </c>
      <c r="R18037">
        <v>0.06</v>
      </c>
      <c r="S18037">
        <v>0.06</v>
      </c>
      <c r="T18037">
        <f t="shared" si="148"/>
        <v>0.36662400000000001</v>
      </c>
      <c r="U18037">
        <f t="shared" si="149"/>
        <v>0.36662400000000001</v>
      </c>
    </row>
    <row r="18038" spans="1:28">
      <c r="A18038" s="5" t="s">
        <v>3023</v>
      </c>
      <c r="B18038" s="5" t="s">
        <v>3021</v>
      </c>
      <c r="D18038" s="5">
        <v>2019</v>
      </c>
      <c r="E18038" s="16" t="s">
        <v>3035</v>
      </c>
      <c r="F18038" s="5" t="s">
        <v>89</v>
      </c>
      <c r="G18038">
        <v>21.432500000000001</v>
      </c>
      <c r="H18038">
        <v>109.28305555555555</v>
      </c>
      <c r="I18038" s="5" t="s">
        <v>60</v>
      </c>
      <c r="J18038" s="5" t="s">
        <v>3036</v>
      </c>
      <c r="K18038">
        <v>56</v>
      </c>
      <c r="L18038">
        <v>60</v>
      </c>
      <c r="M18038">
        <v>58</v>
      </c>
      <c r="N18038">
        <v>4</v>
      </c>
      <c r="O18038">
        <v>1.6587000000000003</v>
      </c>
      <c r="R18038">
        <v>0.15</v>
      </c>
      <c r="S18038">
        <v>4.0000000000000008E-2</v>
      </c>
      <c r="T18038">
        <f t="shared" si="148"/>
        <v>0.26539200000000007</v>
      </c>
      <c r="U18038">
        <f t="shared" si="149"/>
        <v>0.9952200000000001</v>
      </c>
    </row>
    <row r="18039" spans="1:28">
      <c r="A18039" s="5" t="s">
        <v>3023</v>
      </c>
      <c r="B18039" s="5" t="s">
        <v>3021</v>
      </c>
      <c r="D18039" s="5">
        <v>2019</v>
      </c>
      <c r="E18039" s="16" t="s">
        <v>3035</v>
      </c>
      <c r="F18039" s="5" t="s">
        <v>89</v>
      </c>
      <c r="G18039">
        <v>21.432500000000001</v>
      </c>
      <c r="H18039">
        <v>109.28305555555555</v>
      </c>
      <c r="I18039" s="5" t="s">
        <v>60</v>
      </c>
      <c r="J18039" s="5" t="s">
        <v>3036</v>
      </c>
      <c r="K18039">
        <v>60</v>
      </c>
      <c r="L18039">
        <v>64</v>
      </c>
      <c r="M18039">
        <v>62</v>
      </c>
      <c r="N18039">
        <v>4</v>
      </c>
      <c r="O18039">
        <v>1.6113</v>
      </c>
      <c r="R18039">
        <v>0.08</v>
      </c>
      <c r="S18039">
        <v>6.0000000000000012E-2</v>
      </c>
      <c r="T18039">
        <f t="shared" si="148"/>
        <v>0.38671200000000006</v>
      </c>
      <c r="U18039">
        <f t="shared" si="149"/>
        <v>0.51561599999999996</v>
      </c>
    </row>
    <row r="18040" spans="1:28">
      <c r="A18040" s="5" t="s">
        <v>3023</v>
      </c>
      <c r="B18040" s="5" t="s">
        <v>3021</v>
      </c>
      <c r="D18040" s="5">
        <v>2019</v>
      </c>
      <c r="E18040" s="16" t="s">
        <v>3035</v>
      </c>
      <c r="F18040" s="5" t="s">
        <v>89</v>
      </c>
      <c r="G18040">
        <v>21.432500000000001</v>
      </c>
      <c r="H18040">
        <v>109.28305555555555</v>
      </c>
      <c r="I18040" s="5" t="s">
        <v>60</v>
      </c>
      <c r="J18040" s="5" t="s">
        <v>3036</v>
      </c>
      <c r="K18040">
        <v>64</v>
      </c>
      <c r="L18040">
        <v>68</v>
      </c>
      <c r="M18040">
        <v>66</v>
      </c>
      <c r="N18040">
        <v>4</v>
      </c>
      <c r="O18040">
        <v>1.6194</v>
      </c>
      <c r="R18040">
        <v>0.09</v>
      </c>
      <c r="S18040">
        <v>0.03</v>
      </c>
      <c r="T18040">
        <f t="shared" si="148"/>
        <v>0.194328</v>
      </c>
      <c r="U18040">
        <f t="shared" si="149"/>
        <v>0.58298399999999995</v>
      </c>
    </row>
    <row r="18041" spans="1:28">
      <c r="A18041" s="5" t="s">
        <v>3023</v>
      </c>
      <c r="B18041" s="5" t="s">
        <v>3021</v>
      </c>
      <c r="D18041" s="5">
        <v>2019</v>
      </c>
      <c r="E18041" s="16" t="s">
        <v>3035</v>
      </c>
      <c r="F18041" s="5" t="s">
        <v>89</v>
      </c>
      <c r="G18041">
        <v>21.432500000000001</v>
      </c>
      <c r="H18041">
        <v>109.28305555555555</v>
      </c>
      <c r="I18041" s="5" t="s">
        <v>60</v>
      </c>
      <c r="J18041" s="5" t="s">
        <v>3036</v>
      </c>
      <c r="K18041">
        <v>68</v>
      </c>
      <c r="L18041">
        <v>72</v>
      </c>
      <c r="M18041">
        <v>70</v>
      </c>
      <c r="N18041">
        <v>4</v>
      </c>
      <c r="O18041">
        <v>1.6496</v>
      </c>
      <c r="R18041">
        <v>7.0000000000000007E-2</v>
      </c>
      <c r="S18041">
        <v>0.13</v>
      </c>
      <c r="T18041">
        <f t="shared" si="148"/>
        <v>0.857792</v>
      </c>
      <c r="U18041">
        <f t="shared" si="149"/>
        <v>0.46188800000000002</v>
      </c>
    </row>
    <row r="18042" spans="1:28">
      <c r="A18042" s="5" t="s">
        <v>3023</v>
      </c>
      <c r="B18042" s="5" t="s">
        <v>3021</v>
      </c>
      <c r="D18042" s="5">
        <v>2019</v>
      </c>
      <c r="E18042" s="16" t="s">
        <v>3035</v>
      </c>
      <c r="F18042" s="5" t="s">
        <v>89</v>
      </c>
      <c r="G18042">
        <v>21.432500000000001</v>
      </c>
      <c r="H18042">
        <v>109.28305555555555</v>
      </c>
      <c r="I18042" s="5" t="s">
        <v>60</v>
      </c>
      <c r="J18042" s="5" t="s">
        <v>3036</v>
      </c>
      <c r="K18042">
        <v>72</v>
      </c>
      <c r="L18042">
        <v>76</v>
      </c>
      <c r="M18042">
        <v>74</v>
      </c>
      <c r="N18042">
        <v>4</v>
      </c>
      <c r="O18042">
        <v>1.5862000000000001</v>
      </c>
      <c r="R18042">
        <v>0.06</v>
      </c>
      <c r="S18042">
        <v>0.16</v>
      </c>
      <c r="T18042">
        <f t="shared" si="148"/>
        <v>1.0151680000000001</v>
      </c>
      <c r="U18042">
        <f t="shared" si="149"/>
        <v>0.38068800000000003</v>
      </c>
    </row>
    <row r="18043" spans="1:28">
      <c r="A18043" s="5" t="s">
        <v>3023</v>
      </c>
      <c r="B18043" s="5" t="s">
        <v>3021</v>
      </c>
      <c r="D18043" s="5">
        <v>2019</v>
      </c>
      <c r="E18043" s="16" t="s">
        <v>3035</v>
      </c>
      <c r="F18043" s="5" t="s">
        <v>89</v>
      </c>
      <c r="G18043">
        <v>21.432500000000001</v>
      </c>
      <c r="H18043">
        <v>109.28305555555555</v>
      </c>
      <c r="I18043" s="5" t="s">
        <v>60</v>
      </c>
      <c r="J18043" s="5" t="s">
        <v>3036</v>
      </c>
      <c r="K18043">
        <v>76</v>
      </c>
      <c r="L18043">
        <v>80</v>
      </c>
      <c r="M18043">
        <v>78</v>
      </c>
      <c r="N18043">
        <v>4</v>
      </c>
      <c r="O18043">
        <v>1.6015000000000001</v>
      </c>
      <c r="R18043">
        <v>0.09</v>
      </c>
      <c r="S18043">
        <v>0.16</v>
      </c>
      <c r="T18043">
        <f t="shared" si="148"/>
        <v>1.0249600000000001</v>
      </c>
      <c r="U18043">
        <f t="shared" si="149"/>
        <v>0.57654000000000005</v>
      </c>
    </row>
    <row r="18044" spans="1:28">
      <c r="A18044" s="5" t="s">
        <v>3023</v>
      </c>
      <c r="B18044" s="5" t="s">
        <v>3021</v>
      </c>
      <c r="D18044" s="5">
        <v>2019</v>
      </c>
      <c r="E18044" s="16" t="s">
        <v>3035</v>
      </c>
      <c r="F18044" s="5" t="s">
        <v>89</v>
      </c>
      <c r="G18044">
        <v>21.432500000000001</v>
      </c>
      <c r="H18044">
        <v>109.28305555555555</v>
      </c>
      <c r="I18044" s="5" t="s">
        <v>60</v>
      </c>
      <c r="J18044" s="5" t="s">
        <v>3036</v>
      </c>
      <c r="K18044">
        <v>80</v>
      </c>
      <c r="L18044">
        <v>84</v>
      </c>
      <c r="M18044">
        <v>82</v>
      </c>
      <c r="N18044">
        <v>4</v>
      </c>
      <c r="O18044">
        <v>1.6067</v>
      </c>
      <c r="R18044">
        <v>0.06</v>
      </c>
      <c r="S18044">
        <v>0.14000000000000001</v>
      </c>
      <c r="T18044">
        <f t="shared" si="148"/>
        <v>0.89975200000000011</v>
      </c>
      <c r="U18044">
        <f t="shared" si="149"/>
        <v>0.38560800000000001</v>
      </c>
    </row>
    <row r="18045" spans="1:28">
      <c r="A18045" s="5" t="s">
        <v>3023</v>
      </c>
      <c r="B18045" s="5" t="s">
        <v>3021</v>
      </c>
      <c r="D18045" s="5">
        <v>2019</v>
      </c>
      <c r="E18045" s="16" t="s">
        <v>3035</v>
      </c>
      <c r="F18045" s="5" t="s">
        <v>89</v>
      </c>
      <c r="G18045">
        <v>21.432500000000001</v>
      </c>
      <c r="H18045">
        <v>109.28305555555555</v>
      </c>
      <c r="I18045" s="5" t="s">
        <v>60</v>
      </c>
      <c r="J18045" s="5" t="s">
        <v>3036</v>
      </c>
      <c r="K18045">
        <v>84</v>
      </c>
      <c r="L18045">
        <v>88</v>
      </c>
      <c r="M18045">
        <v>86</v>
      </c>
      <c r="N18045">
        <v>4</v>
      </c>
      <c r="O18045">
        <v>1.6839999999999999</v>
      </c>
      <c r="R18045">
        <v>0.08</v>
      </c>
      <c r="S18045">
        <v>6.0000000000000012E-2</v>
      </c>
      <c r="T18045">
        <f t="shared" si="148"/>
        <v>0.40416000000000007</v>
      </c>
      <c r="U18045">
        <f t="shared" si="149"/>
        <v>0.53888000000000003</v>
      </c>
    </row>
    <row r="18046" spans="1:28">
      <c r="A18046" s="5" t="s">
        <v>3023</v>
      </c>
      <c r="B18046" s="5" t="s">
        <v>3021</v>
      </c>
      <c r="D18046" s="5">
        <v>2019</v>
      </c>
      <c r="E18046" s="16" t="s">
        <v>3035</v>
      </c>
      <c r="F18046" s="5" t="s">
        <v>89</v>
      </c>
      <c r="G18046">
        <v>21.432500000000001</v>
      </c>
      <c r="H18046">
        <v>109.28305555555555</v>
      </c>
      <c r="I18046" s="5" t="s">
        <v>60</v>
      </c>
      <c r="J18046" s="5" t="s">
        <v>3036</v>
      </c>
      <c r="K18046">
        <v>88</v>
      </c>
      <c r="L18046">
        <v>92</v>
      </c>
      <c r="M18046">
        <v>90</v>
      </c>
      <c r="N18046">
        <v>4</v>
      </c>
      <c r="O18046">
        <v>1.6644666666666665</v>
      </c>
      <c r="R18046">
        <v>0.06</v>
      </c>
      <c r="S18046">
        <v>8.0000000000000016E-2</v>
      </c>
      <c r="T18046">
        <f t="shared" si="148"/>
        <v>0.5326293333333334</v>
      </c>
      <c r="U18046">
        <f t="shared" si="149"/>
        <v>0.39947199999999994</v>
      </c>
    </row>
    <row r="18047" spans="1:28">
      <c r="A18047" s="5" t="s">
        <v>3023</v>
      </c>
      <c r="B18047" s="5" t="s">
        <v>3021</v>
      </c>
      <c r="D18047" s="5">
        <v>2019</v>
      </c>
      <c r="E18047" s="16" t="s">
        <v>3035</v>
      </c>
      <c r="F18047" s="5" t="s">
        <v>89</v>
      </c>
      <c r="G18047">
        <v>21.432500000000001</v>
      </c>
      <c r="H18047">
        <v>109.28305555555555</v>
      </c>
      <c r="I18047" s="5" t="s">
        <v>60</v>
      </c>
      <c r="J18047" s="5" t="s">
        <v>3036</v>
      </c>
      <c r="K18047">
        <v>92</v>
      </c>
      <c r="L18047">
        <v>96</v>
      </c>
      <c r="M18047">
        <v>94</v>
      </c>
      <c r="N18047">
        <v>4</v>
      </c>
      <c r="O18047">
        <v>1.6837333333333333</v>
      </c>
      <c r="R18047">
        <v>0.09</v>
      </c>
      <c r="S18047">
        <v>0.06</v>
      </c>
      <c r="T18047">
        <f t="shared" si="148"/>
        <v>0.40409599999999996</v>
      </c>
      <c r="U18047">
        <f t="shared" si="149"/>
        <v>0.60614400000000002</v>
      </c>
    </row>
    <row r="18048" spans="1:28">
      <c r="A18048" s="5" t="s">
        <v>3023</v>
      </c>
      <c r="B18048" s="5" t="s">
        <v>3021</v>
      </c>
      <c r="D18048" s="5">
        <v>2019</v>
      </c>
      <c r="E18048" s="16" t="s">
        <v>3035</v>
      </c>
      <c r="F18048" s="5" t="s">
        <v>89</v>
      </c>
      <c r="G18048">
        <v>21.432500000000001</v>
      </c>
      <c r="H18048">
        <v>109.28305555555555</v>
      </c>
      <c r="I18048" s="5" t="s">
        <v>60</v>
      </c>
      <c r="J18048" s="5" t="s">
        <v>3036</v>
      </c>
      <c r="K18048">
        <v>96</v>
      </c>
      <c r="L18048">
        <v>100</v>
      </c>
      <c r="M18048">
        <v>98</v>
      </c>
      <c r="N18048">
        <v>4</v>
      </c>
      <c r="O18048">
        <v>1.6117999999999999</v>
      </c>
      <c r="R18048">
        <v>0.09</v>
      </c>
      <c r="S18048">
        <v>0.03</v>
      </c>
      <c r="T18048">
        <f t="shared" si="148"/>
        <v>0.19341599999999998</v>
      </c>
      <c r="U18048">
        <f t="shared" si="149"/>
        <v>0.58024799999999999</v>
      </c>
      <c r="AA18048">
        <f>SUM(T18024:T18048)</f>
        <v>14.401521523809521</v>
      </c>
      <c r="AB18048">
        <f>SUM(U18024:U18048)</f>
        <v>19.655816761904763</v>
      </c>
    </row>
    <row r="18049" spans="1:30">
      <c r="A18049" s="5" t="s">
        <v>3023</v>
      </c>
      <c r="B18049" s="5" t="s">
        <v>3021</v>
      </c>
      <c r="D18049" s="5">
        <v>2019</v>
      </c>
      <c r="E18049" s="16" t="s">
        <v>3057</v>
      </c>
      <c r="F18049" s="5" t="s">
        <v>89</v>
      </c>
      <c r="G18049">
        <v>20.655036111111109</v>
      </c>
      <c r="H18049">
        <v>110.35661111111111</v>
      </c>
      <c r="I18049" s="5" t="s">
        <v>226</v>
      </c>
      <c r="J18049" s="5" t="s">
        <v>3038</v>
      </c>
      <c r="K18049">
        <v>0</v>
      </c>
      <c r="L18049">
        <v>4</v>
      </c>
      <c r="M18049">
        <v>2</v>
      </c>
      <c r="N18049">
        <v>4</v>
      </c>
      <c r="O18049">
        <v>1.4375</v>
      </c>
      <c r="R18049">
        <v>0.25644147396087646</v>
      </c>
      <c r="S18049">
        <v>0</v>
      </c>
      <c r="T18049">
        <f t="shared" ref="T18049:T18096" si="150">S18049*O18049*N18049</f>
        <v>0</v>
      </c>
      <c r="U18049">
        <f t="shared" ref="U18049:U18096" si="151">R18049*O18049*N18049</f>
        <v>1.4745384752750397</v>
      </c>
      <c r="W18049">
        <f>AVERAGE(O18049:O18071)</f>
        <v>1.5713635368957179</v>
      </c>
      <c r="Y18049">
        <f>AVERAGE(R18049:R18071)</f>
        <v>0.28503552758194983</v>
      </c>
      <c r="Z18049">
        <f>AVERAGE(S18049:S18071)</f>
        <v>0</v>
      </c>
      <c r="AD18049">
        <v>100</v>
      </c>
    </row>
    <row r="18050" spans="1:30">
      <c r="A18050" s="5" t="s">
        <v>3023</v>
      </c>
      <c r="B18050" s="5" t="s">
        <v>3021</v>
      </c>
      <c r="D18050" s="5">
        <v>2019</v>
      </c>
      <c r="E18050" s="16" t="s">
        <v>3057</v>
      </c>
      <c r="F18050" s="5" t="s">
        <v>89</v>
      </c>
      <c r="G18050">
        <v>20.655036111111109</v>
      </c>
      <c r="H18050">
        <v>110.35661111111111</v>
      </c>
      <c r="I18050" s="5" t="s">
        <v>226</v>
      </c>
      <c r="J18050" s="5" t="s">
        <v>3038</v>
      </c>
      <c r="K18050">
        <v>4</v>
      </c>
      <c r="L18050">
        <v>8</v>
      </c>
      <c r="M18050">
        <v>6</v>
      </c>
      <c r="N18050">
        <v>4</v>
      </c>
      <c r="O18050">
        <v>1.447736842105263</v>
      </c>
      <c r="R18050">
        <v>0.29674017400000002</v>
      </c>
      <c r="S18050">
        <v>0</v>
      </c>
      <c r="T18050">
        <f t="shared" si="150"/>
        <v>0</v>
      </c>
      <c r="U18050">
        <f t="shared" si="151"/>
        <v>1.7184067297301051</v>
      </c>
    </row>
    <row r="18051" spans="1:30">
      <c r="A18051" s="5" t="s">
        <v>3023</v>
      </c>
      <c r="B18051" s="5" t="s">
        <v>3021</v>
      </c>
      <c r="D18051" s="5">
        <v>2019</v>
      </c>
      <c r="E18051" s="16" t="s">
        <v>3057</v>
      </c>
      <c r="F18051" s="5" t="s">
        <v>89</v>
      </c>
      <c r="G18051">
        <v>20.655036111111109</v>
      </c>
      <c r="H18051">
        <v>110.35661111111111</v>
      </c>
      <c r="I18051" s="5" t="s">
        <v>226</v>
      </c>
      <c r="J18051" s="5" t="s">
        <v>3038</v>
      </c>
      <c r="K18051">
        <v>8</v>
      </c>
      <c r="L18051">
        <v>12</v>
      </c>
      <c r="M18051">
        <v>10</v>
      </c>
      <c r="N18051">
        <v>4</v>
      </c>
      <c r="O18051">
        <v>1.4034444444444443</v>
      </c>
      <c r="R18051">
        <v>0.25861814618110657</v>
      </c>
      <c r="S18051">
        <v>0</v>
      </c>
      <c r="T18051">
        <f t="shared" si="150"/>
        <v>0</v>
      </c>
      <c r="U18051">
        <f t="shared" si="151"/>
        <v>1.4518248019615807</v>
      </c>
    </row>
    <row r="18052" spans="1:30">
      <c r="A18052" s="5" t="s">
        <v>3023</v>
      </c>
      <c r="B18052" s="5" t="s">
        <v>3021</v>
      </c>
      <c r="D18052" s="5">
        <v>2019</v>
      </c>
      <c r="E18052" s="16" t="s">
        <v>3057</v>
      </c>
      <c r="F18052" s="5" t="s">
        <v>89</v>
      </c>
      <c r="G18052">
        <v>20.655036111111109</v>
      </c>
      <c r="H18052">
        <v>110.35661111111111</v>
      </c>
      <c r="I18052" s="5" t="s">
        <v>226</v>
      </c>
      <c r="J18052" s="5" t="s">
        <v>3038</v>
      </c>
      <c r="K18052">
        <v>12</v>
      </c>
      <c r="L18052">
        <v>16</v>
      </c>
      <c r="M18052">
        <v>14</v>
      </c>
      <c r="N18052">
        <v>4</v>
      </c>
      <c r="O18052">
        <v>1.5901176470588236</v>
      </c>
      <c r="R18052">
        <v>0.2177385538816452</v>
      </c>
      <c r="S18052">
        <v>0</v>
      </c>
      <c r="T18052">
        <f t="shared" si="150"/>
        <v>0</v>
      </c>
      <c r="U18052">
        <f t="shared" si="151"/>
        <v>1.3849196678890903</v>
      </c>
      <c r="AA18052">
        <f>SUM(T18049:T18052)-(T18052/4)</f>
        <v>0</v>
      </c>
      <c r="AB18052">
        <f>SUM(U18049:U18052)-(U18052/4)</f>
        <v>5.6834597578835426</v>
      </c>
    </row>
    <row r="18053" spans="1:30">
      <c r="A18053" s="5" t="s">
        <v>3023</v>
      </c>
      <c r="B18053" s="5" t="s">
        <v>3021</v>
      </c>
      <c r="D18053" s="5">
        <v>2019</v>
      </c>
      <c r="E18053" s="16" t="s">
        <v>3057</v>
      </c>
      <c r="F18053" s="5" t="s">
        <v>89</v>
      </c>
      <c r="G18053">
        <v>20.655036111111109</v>
      </c>
      <c r="H18053">
        <v>110.35661111111111</v>
      </c>
      <c r="I18053" s="5" t="s">
        <v>226</v>
      </c>
      <c r="J18053" s="5" t="s">
        <v>3038</v>
      </c>
      <c r="K18053">
        <v>16</v>
      </c>
      <c r="L18053">
        <v>20</v>
      </c>
      <c r="M18053">
        <v>18</v>
      </c>
      <c r="N18053">
        <v>4</v>
      </c>
      <c r="O18053">
        <v>1.5208235294117647</v>
      </c>
      <c r="R18053">
        <v>0.34840279817581177</v>
      </c>
      <c r="S18053">
        <v>0</v>
      </c>
      <c r="T18053">
        <f t="shared" si="150"/>
        <v>0</v>
      </c>
      <c r="U18053">
        <f t="shared" si="151"/>
        <v>2.1194366927146913</v>
      </c>
    </row>
    <row r="18054" spans="1:30">
      <c r="A18054" s="5" t="s">
        <v>3023</v>
      </c>
      <c r="B18054" s="5" t="s">
        <v>3021</v>
      </c>
      <c r="D18054" s="5">
        <v>2019</v>
      </c>
      <c r="E18054" s="16" t="s">
        <v>3057</v>
      </c>
      <c r="F18054" s="5" t="s">
        <v>89</v>
      </c>
      <c r="G18054">
        <v>20.655036111111109</v>
      </c>
      <c r="H18054">
        <v>110.35661111111111</v>
      </c>
      <c r="I18054" s="5" t="s">
        <v>226</v>
      </c>
      <c r="J18054" s="5" t="s">
        <v>3038</v>
      </c>
      <c r="K18054">
        <v>20</v>
      </c>
      <c r="L18054">
        <v>24</v>
      </c>
      <c r="M18054">
        <v>22</v>
      </c>
      <c r="N18054">
        <v>4</v>
      </c>
      <c r="O18054">
        <v>1.4889375</v>
      </c>
      <c r="R18054">
        <v>0.43977943062782288</v>
      </c>
      <c r="S18054">
        <v>0</v>
      </c>
      <c r="T18054">
        <f t="shared" si="150"/>
        <v>0</v>
      </c>
      <c r="U18054">
        <f t="shared" si="151"/>
        <v>2.6192163439616563</v>
      </c>
    </row>
    <row r="18055" spans="1:30">
      <c r="A18055" s="5" t="s">
        <v>3023</v>
      </c>
      <c r="B18055" s="5" t="s">
        <v>3021</v>
      </c>
      <c r="D18055" s="5">
        <v>2019</v>
      </c>
      <c r="E18055" s="16" t="s">
        <v>3057</v>
      </c>
      <c r="F18055" s="5" t="s">
        <v>89</v>
      </c>
      <c r="G18055">
        <v>20.655036111111109</v>
      </c>
      <c r="H18055">
        <v>110.35661111111111</v>
      </c>
      <c r="I18055" s="5" t="s">
        <v>226</v>
      </c>
      <c r="J18055" s="5" t="s">
        <v>3038</v>
      </c>
      <c r="K18055">
        <v>24</v>
      </c>
      <c r="L18055">
        <v>28</v>
      </c>
      <c r="M18055">
        <v>26</v>
      </c>
      <c r="N18055">
        <v>4</v>
      </c>
      <c r="O18055">
        <v>1.4850000000000001</v>
      </c>
      <c r="R18055">
        <v>0.417115718126297</v>
      </c>
      <c r="S18055">
        <v>0</v>
      </c>
      <c r="T18055">
        <f t="shared" si="150"/>
        <v>0</v>
      </c>
      <c r="U18055">
        <f t="shared" si="151"/>
        <v>2.4776673656702042</v>
      </c>
    </row>
    <row r="18056" spans="1:30">
      <c r="A18056" s="5" t="s">
        <v>3023</v>
      </c>
      <c r="B18056" s="5" t="s">
        <v>3021</v>
      </c>
      <c r="D18056" s="5">
        <v>2019</v>
      </c>
      <c r="E18056" s="16" t="s">
        <v>3057</v>
      </c>
      <c r="F18056" s="5" t="s">
        <v>89</v>
      </c>
      <c r="G18056">
        <v>20.655036111111109</v>
      </c>
      <c r="H18056">
        <v>110.35661111111111</v>
      </c>
      <c r="I18056" s="5" t="s">
        <v>226</v>
      </c>
      <c r="J18056" s="5" t="s">
        <v>3038</v>
      </c>
      <c r="K18056">
        <v>28</v>
      </c>
      <c r="L18056">
        <v>32</v>
      </c>
      <c r="M18056">
        <v>30</v>
      </c>
      <c r="N18056">
        <v>4</v>
      </c>
      <c r="O18056">
        <v>1.391111111111111</v>
      </c>
      <c r="R18056">
        <v>0.70084947347640991</v>
      </c>
      <c r="S18056">
        <v>0</v>
      </c>
      <c r="T18056">
        <f t="shared" si="150"/>
        <v>0</v>
      </c>
      <c r="U18056">
        <f t="shared" si="151"/>
        <v>3.8998379590776229</v>
      </c>
      <c r="AA18056">
        <f>SUM(T18049:T18056)-0.5*T18056</f>
        <v>0</v>
      </c>
      <c r="AB18056">
        <f>SUM(U18049:U18056)-0.5*U18056</f>
        <v>15.195929056741178</v>
      </c>
    </row>
    <row r="18057" spans="1:30">
      <c r="A18057" s="5" t="s">
        <v>3023</v>
      </c>
      <c r="B18057" s="5" t="s">
        <v>3021</v>
      </c>
      <c r="D18057" s="5">
        <v>2019</v>
      </c>
      <c r="E18057" s="16" t="s">
        <v>3057</v>
      </c>
      <c r="F18057" s="5" t="s">
        <v>89</v>
      </c>
      <c r="G18057">
        <v>20.655036111111109</v>
      </c>
      <c r="H18057">
        <v>110.35661111111111</v>
      </c>
      <c r="I18057" s="5" t="s">
        <v>226</v>
      </c>
      <c r="J18057" s="5" t="s">
        <v>3038</v>
      </c>
      <c r="K18057">
        <v>32</v>
      </c>
      <c r="L18057">
        <v>36</v>
      </c>
      <c r="M18057">
        <v>34</v>
      </c>
      <c r="N18057">
        <v>4</v>
      </c>
      <c r="O18057">
        <v>1.4928333333333332</v>
      </c>
      <c r="R18057">
        <v>0.46661052107810974</v>
      </c>
      <c r="S18057">
        <v>0</v>
      </c>
      <c r="T18057">
        <f t="shared" si="150"/>
        <v>0</v>
      </c>
      <c r="U18057">
        <f t="shared" si="151"/>
        <v>2.7862869581977523</v>
      </c>
    </row>
    <row r="18058" spans="1:30">
      <c r="A18058" s="5" t="s">
        <v>3023</v>
      </c>
      <c r="B18058" s="5" t="s">
        <v>3021</v>
      </c>
      <c r="D18058" s="5">
        <v>2019</v>
      </c>
      <c r="E18058" s="16" t="s">
        <v>3057</v>
      </c>
      <c r="F18058" s="5" t="s">
        <v>89</v>
      </c>
      <c r="G18058">
        <v>20.655036111111109</v>
      </c>
      <c r="H18058">
        <v>110.35661111111111</v>
      </c>
      <c r="I18058" s="5" t="s">
        <v>226</v>
      </c>
      <c r="J18058" s="5" t="s">
        <v>3038</v>
      </c>
      <c r="K18058">
        <v>36</v>
      </c>
      <c r="L18058">
        <v>40</v>
      </c>
      <c r="M18058">
        <v>38</v>
      </c>
      <c r="N18058">
        <v>4</v>
      </c>
      <c r="O18058">
        <v>1.5409444444444444</v>
      </c>
      <c r="R18058">
        <v>0.50468999147415161</v>
      </c>
      <c r="S18058">
        <v>0</v>
      </c>
      <c r="T18058">
        <f t="shared" si="150"/>
        <v>0</v>
      </c>
      <c r="U18058">
        <f t="shared" si="151"/>
        <v>3.1107969541152318</v>
      </c>
    </row>
    <row r="18059" spans="1:30">
      <c r="A18059" s="5" t="s">
        <v>3023</v>
      </c>
      <c r="B18059" s="5" t="s">
        <v>3021</v>
      </c>
      <c r="D18059" s="5">
        <v>2019</v>
      </c>
      <c r="E18059" s="16" t="s">
        <v>3057</v>
      </c>
      <c r="F18059" s="5" t="s">
        <v>89</v>
      </c>
      <c r="G18059">
        <v>20.655036111111109</v>
      </c>
      <c r="H18059">
        <v>110.35661111111111</v>
      </c>
      <c r="I18059" s="5" t="s">
        <v>226</v>
      </c>
      <c r="J18059" s="5" t="s">
        <v>3038</v>
      </c>
      <c r="K18059">
        <v>40</v>
      </c>
      <c r="L18059">
        <v>44</v>
      </c>
      <c r="M18059">
        <v>42</v>
      </c>
      <c r="N18059">
        <v>4</v>
      </c>
      <c r="O18059">
        <v>1.6230555555555557</v>
      </c>
      <c r="R18059">
        <v>0.29694783687591553</v>
      </c>
      <c r="S18059">
        <v>0</v>
      </c>
      <c r="T18059">
        <f t="shared" si="150"/>
        <v>0</v>
      </c>
      <c r="U18059">
        <f t="shared" si="151"/>
        <v>1.9278513454066384</v>
      </c>
    </row>
    <row r="18060" spans="1:30">
      <c r="A18060" s="5" t="s">
        <v>3023</v>
      </c>
      <c r="B18060" s="5" t="s">
        <v>3021</v>
      </c>
      <c r="D18060" s="5">
        <v>2019</v>
      </c>
      <c r="E18060" s="16" t="s">
        <v>3057</v>
      </c>
      <c r="F18060" s="5" t="s">
        <v>89</v>
      </c>
      <c r="G18060">
        <v>20.655036111111109</v>
      </c>
      <c r="H18060">
        <v>110.35661111111111</v>
      </c>
      <c r="I18060" s="5" t="s">
        <v>226</v>
      </c>
      <c r="J18060" s="5" t="s">
        <v>3038</v>
      </c>
      <c r="K18060">
        <v>44</v>
      </c>
      <c r="L18060">
        <v>48</v>
      </c>
      <c r="M18060">
        <v>46</v>
      </c>
      <c r="N18060">
        <v>4</v>
      </c>
      <c r="O18060">
        <v>1.6146470588235293</v>
      </c>
      <c r="R18060">
        <v>0.23202770948410034</v>
      </c>
      <c r="S18060">
        <v>0</v>
      </c>
      <c r="T18060">
        <f t="shared" si="150"/>
        <v>0</v>
      </c>
      <c r="U18060">
        <f t="shared" si="151"/>
        <v>1.4985714347362518</v>
      </c>
    </row>
    <row r="18061" spans="1:30">
      <c r="A18061" s="5" t="s">
        <v>3023</v>
      </c>
      <c r="B18061" s="5" t="s">
        <v>3021</v>
      </c>
      <c r="D18061" s="5">
        <v>2019</v>
      </c>
      <c r="E18061" s="16" t="s">
        <v>3057</v>
      </c>
      <c r="F18061" s="5" t="s">
        <v>89</v>
      </c>
      <c r="G18061">
        <v>20.655036111111109</v>
      </c>
      <c r="H18061">
        <v>110.35661111111111</v>
      </c>
      <c r="I18061" s="5" t="s">
        <v>226</v>
      </c>
      <c r="J18061" s="5" t="s">
        <v>3038</v>
      </c>
      <c r="K18061">
        <v>48</v>
      </c>
      <c r="L18061">
        <v>52</v>
      </c>
      <c r="M18061">
        <v>50</v>
      </c>
      <c r="N18061">
        <v>4</v>
      </c>
      <c r="O18061">
        <v>1.5239333333333331</v>
      </c>
      <c r="R18061">
        <v>0.25138324499130249</v>
      </c>
      <c r="S18061">
        <v>0</v>
      </c>
      <c r="T18061">
        <f t="shared" si="150"/>
        <v>0</v>
      </c>
      <c r="U18061">
        <f t="shared" si="151"/>
        <v>1.532365225934982</v>
      </c>
      <c r="AA18061">
        <f>SUM(T18049:T18061)-0.5*T18061</f>
        <v>0</v>
      </c>
      <c r="AB18061">
        <f>SUM(U18049:U18061)-0.5*U18061</f>
        <v>27.235537341703353</v>
      </c>
    </row>
    <row r="18062" spans="1:30">
      <c r="A18062" s="5" t="s">
        <v>3023</v>
      </c>
      <c r="B18062" s="5" t="s">
        <v>3021</v>
      </c>
      <c r="D18062" s="5">
        <v>2019</v>
      </c>
      <c r="E18062" s="16" t="s">
        <v>3057</v>
      </c>
      <c r="F18062" s="5" t="s">
        <v>89</v>
      </c>
      <c r="G18062">
        <v>20.655036111111109</v>
      </c>
      <c r="H18062">
        <v>110.35661111111111</v>
      </c>
      <c r="I18062" s="5" t="s">
        <v>226</v>
      </c>
      <c r="J18062" s="5" t="s">
        <v>3038</v>
      </c>
      <c r="K18062">
        <v>52</v>
      </c>
      <c r="L18062">
        <v>56</v>
      </c>
      <c r="M18062">
        <v>54</v>
      </c>
      <c r="N18062">
        <v>4</v>
      </c>
      <c r="O18062">
        <v>1.5930769230769228</v>
      </c>
      <c r="R18062">
        <v>0.2259441465139389</v>
      </c>
      <c r="S18062">
        <v>0</v>
      </c>
      <c r="T18062">
        <f t="shared" si="150"/>
        <v>0</v>
      </c>
      <c r="U18062">
        <f t="shared" si="151"/>
        <v>1.4397856228626689</v>
      </c>
    </row>
    <row r="18063" spans="1:30">
      <c r="A18063" s="5" t="s">
        <v>3023</v>
      </c>
      <c r="B18063" s="5" t="s">
        <v>3021</v>
      </c>
      <c r="D18063" s="5">
        <v>2019</v>
      </c>
      <c r="E18063" s="16" t="s">
        <v>3057</v>
      </c>
      <c r="F18063" s="5" t="s">
        <v>89</v>
      </c>
      <c r="G18063">
        <v>20.655036111111109</v>
      </c>
      <c r="H18063">
        <v>110.35661111111111</v>
      </c>
      <c r="I18063" s="5" t="s">
        <v>226</v>
      </c>
      <c r="J18063" s="5" t="s">
        <v>3038</v>
      </c>
      <c r="K18063">
        <v>56</v>
      </c>
      <c r="L18063">
        <v>60</v>
      </c>
      <c r="M18063">
        <v>58</v>
      </c>
      <c r="N18063">
        <v>4</v>
      </c>
      <c r="O18063">
        <v>1.5464375000000001</v>
      </c>
      <c r="R18063">
        <v>0.24995742738246918</v>
      </c>
      <c r="S18063">
        <v>0</v>
      </c>
      <c r="T18063">
        <f t="shared" si="150"/>
        <v>0</v>
      </c>
      <c r="U18063">
        <f t="shared" si="151"/>
        <v>1.5461741564311089</v>
      </c>
    </row>
    <row r="18064" spans="1:30">
      <c r="A18064" s="5" t="s">
        <v>3023</v>
      </c>
      <c r="B18064" s="5" t="s">
        <v>3021</v>
      </c>
      <c r="D18064" s="5">
        <v>2019</v>
      </c>
      <c r="E18064" s="16" t="s">
        <v>3057</v>
      </c>
      <c r="F18064" s="5" t="s">
        <v>89</v>
      </c>
      <c r="G18064">
        <v>20.655036111111109</v>
      </c>
      <c r="H18064">
        <v>110.35661111111111</v>
      </c>
      <c r="I18064" s="5" t="s">
        <v>226</v>
      </c>
      <c r="J18064" s="5" t="s">
        <v>3038</v>
      </c>
      <c r="K18064">
        <v>60</v>
      </c>
      <c r="L18064">
        <v>64</v>
      </c>
      <c r="M18064">
        <v>62</v>
      </c>
      <c r="N18064">
        <v>4</v>
      </c>
      <c r="O18064">
        <v>1.5605555555555555</v>
      </c>
      <c r="R18064">
        <v>0.20658266544342041</v>
      </c>
      <c r="S18064">
        <v>0</v>
      </c>
      <c r="T18064">
        <f t="shared" si="150"/>
        <v>0</v>
      </c>
      <c r="U18064">
        <f t="shared" si="151"/>
        <v>1.2895349049568177</v>
      </c>
    </row>
    <row r="18065" spans="1:30">
      <c r="A18065" s="5" t="s">
        <v>3023</v>
      </c>
      <c r="B18065" s="5" t="s">
        <v>3021</v>
      </c>
      <c r="D18065" s="5">
        <v>2019</v>
      </c>
      <c r="E18065" s="16" t="s">
        <v>3057</v>
      </c>
      <c r="F18065" s="5" t="s">
        <v>89</v>
      </c>
      <c r="G18065">
        <v>20.655036111111109</v>
      </c>
      <c r="H18065">
        <v>110.35661111111111</v>
      </c>
      <c r="I18065" s="5" t="s">
        <v>226</v>
      </c>
      <c r="J18065" s="5" t="s">
        <v>3038</v>
      </c>
      <c r="K18065">
        <v>64</v>
      </c>
      <c r="L18065">
        <v>68</v>
      </c>
      <c r="M18065">
        <v>66</v>
      </c>
      <c r="N18065">
        <v>4</v>
      </c>
      <c r="O18065">
        <v>1.7987647058823528</v>
      </c>
      <c r="R18065">
        <v>0.20047330856323242</v>
      </c>
      <c r="S18065">
        <v>0</v>
      </c>
      <c r="T18065">
        <f t="shared" si="150"/>
        <v>0</v>
      </c>
      <c r="U18065">
        <f t="shared" si="151"/>
        <v>1.4424172476600197</v>
      </c>
    </row>
    <row r="18066" spans="1:30">
      <c r="A18066" s="5" t="s">
        <v>3023</v>
      </c>
      <c r="B18066" s="5" t="s">
        <v>3021</v>
      </c>
      <c r="D18066" s="5">
        <v>2019</v>
      </c>
      <c r="E18066" s="16" t="s">
        <v>3057</v>
      </c>
      <c r="F18066" s="5" t="s">
        <v>89</v>
      </c>
      <c r="G18066">
        <v>20.655036111111109</v>
      </c>
      <c r="H18066">
        <v>110.35661111111111</v>
      </c>
      <c r="I18066" s="5" t="s">
        <v>226</v>
      </c>
      <c r="J18066" s="5" t="s">
        <v>3038</v>
      </c>
      <c r="K18066">
        <v>68</v>
      </c>
      <c r="L18066">
        <v>72</v>
      </c>
      <c r="M18066">
        <v>70</v>
      </c>
      <c r="N18066">
        <v>4</v>
      </c>
      <c r="O18066">
        <v>1.6538333333333333</v>
      </c>
      <c r="R18066">
        <v>0.24598628282546997</v>
      </c>
      <c r="S18066">
        <v>0</v>
      </c>
      <c r="T18066">
        <f t="shared" si="150"/>
        <v>0</v>
      </c>
      <c r="U18066">
        <f t="shared" si="151"/>
        <v>1.6272812563180923</v>
      </c>
    </row>
    <row r="18067" spans="1:30">
      <c r="A18067" s="5" t="s">
        <v>3023</v>
      </c>
      <c r="B18067" s="5" t="s">
        <v>3021</v>
      </c>
      <c r="D18067" s="5">
        <v>2019</v>
      </c>
      <c r="E18067" s="16" t="s">
        <v>3057</v>
      </c>
      <c r="F18067" s="5" t="s">
        <v>89</v>
      </c>
      <c r="G18067">
        <v>20.655036111111109</v>
      </c>
      <c r="H18067">
        <v>110.35661111111111</v>
      </c>
      <c r="I18067" s="5" t="s">
        <v>226</v>
      </c>
      <c r="J18067" s="5" t="s">
        <v>3038</v>
      </c>
      <c r="K18067">
        <v>72</v>
      </c>
      <c r="L18067">
        <v>76</v>
      </c>
      <c r="M18067">
        <v>74</v>
      </c>
      <c r="N18067">
        <v>4</v>
      </c>
      <c r="O18067">
        <v>1.6557777777777778</v>
      </c>
      <c r="R18067">
        <v>0.16970923542976379</v>
      </c>
      <c r="S18067">
        <v>0</v>
      </c>
      <c r="T18067">
        <f t="shared" si="150"/>
        <v>0</v>
      </c>
      <c r="U18067">
        <f t="shared" si="151"/>
        <v>1.12400312283304</v>
      </c>
    </row>
    <row r="18068" spans="1:30">
      <c r="A18068" s="5" t="s">
        <v>3023</v>
      </c>
      <c r="B18068" s="5" t="s">
        <v>3021</v>
      </c>
      <c r="D18068" s="5">
        <v>2019</v>
      </c>
      <c r="E18068" s="16" t="s">
        <v>3057</v>
      </c>
      <c r="F18068" s="5" t="s">
        <v>89</v>
      </c>
      <c r="G18068">
        <v>20.655036111111109</v>
      </c>
      <c r="H18068">
        <v>110.35661111111111</v>
      </c>
      <c r="I18068" s="5" t="s">
        <v>226</v>
      </c>
      <c r="J18068" s="5" t="s">
        <v>3038</v>
      </c>
      <c r="K18068">
        <v>76</v>
      </c>
      <c r="L18068">
        <v>80</v>
      </c>
      <c r="M18068">
        <v>78</v>
      </c>
      <c r="N18068">
        <v>4</v>
      </c>
      <c r="O18068">
        <v>1.7021052631578946</v>
      </c>
      <c r="R18068">
        <v>0.13640138506889343</v>
      </c>
      <c r="S18068">
        <v>0</v>
      </c>
      <c r="T18068">
        <f t="shared" si="150"/>
        <v>0</v>
      </c>
      <c r="U18068">
        <f t="shared" si="151"/>
        <v>0.92867806171116063</v>
      </c>
    </row>
    <row r="18069" spans="1:30">
      <c r="A18069" s="5" t="s">
        <v>3023</v>
      </c>
      <c r="B18069" s="5" t="s">
        <v>3021</v>
      </c>
      <c r="D18069" s="5">
        <v>2019</v>
      </c>
      <c r="E18069" s="16" t="s">
        <v>3057</v>
      </c>
      <c r="F18069" s="5" t="s">
        <v>89</v>
      </c>
      <c r="G18069">
        <v>20.655036111111109</v>
      </c>
      <c r="H18069">
        <v>110.35661111111111</v>
      </c>
      <c r="I18069" s="5" t="s">
        <v>226</v>
      </c>
      <c r="J18069" s="5" t="s">
        <v>3038</v>
      </c>
      <c r="K18069">
        <v>80</v>
      </c>
      <c r="L18069">
        <v>84</v>
      </c>
      <c r="M18069">
        <v>82</v>
      </c>
      <c r="N18069">
        <v>4</v>
      </c>
      <c r="O18069">
        <v>1.6696666666666666</v>
      </c>
      <c r="R18069">
        <v>0.13693544268608093</v>
      </c>
      <c r="S18069">
        <v>0</v>
      </c>
      <c r="T18069">
        <f t="shared" si="150"/>
        <v>0</v>
      </c>
      <c r="U18069">
        <f t="shared" si="151"/>
        <v>0.91454617655277248</v>
      </c>
    </row>
    <row r="18070" spans="1:30">
      <c r="A18070" s="5" t="s">
        <v>3023</v>
      </c>
      <c r="B18070" s="5" t="s">
        <v>3021</v>
      </c>
      <c r="D18070" s="5">
        <v>2019</v>
      </c>
      <c r="E18070" s="16" t="s">
        <v>3057</v>
      </c>
      <c r="F18070" s="5" t="s">
        <v>89</v>
      </c>
      <c r="G18070">
        <v>20.655036111111109</v>
      </c>
      <c r="H18070">
        <v>110.35661111111111</v>
      </c>
      <c r="I18070" s="5" t="s">
        <v>226</v>
      </c>
      <c r="J18070" s="5" t="s">
        <v>3038</v>
      </c>
      <c r="K18070">
        <v>84</v>
      </c>
      <c r="L18070">
        <v>88</v>
      </c>
      <c r="M18070">
        <v>86</v>
      </c>
      <c r="N18070">
        <v>4</v>
      </c>
      <c r="O18070">
        <v>1.7005294117647058</v>
      </c>
      <c r="R18070">
        <v>0.17234712839126587</v>
      </c>
      <c r="S18070">
        <v>0</v>
      </c>
      <c r="T18070">
        <f t="shared" si="150"/>
        <v>0</v>
      </c>
      <c r="U18070">
        <f t="shared" si="151"/>
        <v>1.1723254434501422</v>
      </c>
    </row>
    <row r="18071" spans="1:30">
      <c r="A18071" s="5" t="s">
        <v>3023</v>
      </c>
      <c r="B18071" s="5" t="s">
        <v>3021</v>
      </c>
      <c r="D18071" s="5">
        <v>2019</v>
      </c>
      <c r="E18071" s="16" t="s">
        <v>3057</v>
      </c>
      <c r="F18071" s="5" t="s">
        <v>89</v>
      </c>
      <c r="G18071">
        <v>20.655036111111109</v>
      </c>
      <c r="H18071">
        <v>110.35661111111111</v>
      </c>
      <c r="I18071" s="5" t="s">
        <v>226</v>
      </c>
      <c r="J18071" s="5" t="s">
        <v>3038</v>
      </c>
      <c r="K18071">
        <v>88</v>
      </c>
      <c r="L18071">
        <v>92</v>
      </c>
      <c r="M18071">
        <v>90</v>
      </c>
      <c r="N18071">
        <v>4</v>
      </c>
      <c r="O18071">
        <v>1.7005294117647058</v>
      </c>
      <c r="R18071">
        <v>0.12413503974676132</v>
      </c>
      <c r="S18071">
        <v>0</v>
      </c>
      <c r="T18071">
        <f t="shared" si="150"/>
        <v>0</v>
      </c>
      <c r="U18071">
        <f t="shared" si="151"/>
        <v>0.84438114447979362</v>
      </c>
      <c r="AA18071">
        <f>SUM(T18049:T18071)</f>
        <v>0</v>
      </c>
      <c r="AB18071">
        <f>SUM(U18049:U18071)</f>
        <v>40.330847091926458</v>
      </c>
    </row>
    <row r="18072" spans="1:30">
      <c r="A18072" s="5" t="s">
        <v>3023</v>
      </c>
      <c r="B18072" s="5" t="s">
        <v>3021</v>
      </c>
      <c r="D18072" s="5">
        <v>2019</v>
      </c>
      <c r="E18072" s="16" t="s">
        <v>3057</v>
      </c>
      <c r="F18072" s="5" t="s">
        <v>89</v>
      </c>
      <c r="G18072">
        <v>20.653133333333333</v>
      </c>
      <c r="H18072">
        <v>110.35476944444444</v>
      </c>
      <c r="I18072" s="5" t="s">
        <v>226</v>
      </c>
      <c r="J18072" s="5" t="s">
        <v>3039</v>
      </c>
      <c r="K18072">
        <v>0</v>
      </c>
      <c r="L18072">
        <v>4</v>
      </c>
      <c r="M18072">
        <v>2</v>
      </c>
      <c r="N18072">
        <v>4</v>
      </c>
      <c r="O18072">
        <v>1.4979333333333333</v>
      </c>
      <c r="R18072">
        <v>0.70377451181411743</v>
      </c>
      <c r="S18072">
        <v>0</v>
      </c>
      <c r="T18072">
        <f t="shared" si="150"/>
        <v>0</v>
      </c>
      <c r="U18072">
        <f t="shared" si="151"/>
        <v>4.216829201587041</v>
      </c>
      <c r="W18072">
        <f>AVERAGE(O18072:O18096)</f>
        <v>1.3957687244135293</v>
      </c>
      <c r="Y18072">
        <f>AVERAGE(R18072:R18096)</f>
        <v>0.39175867771108941</v>
      </c>
      <c r="Z18072">
        <f>AVERAGE(S18072:S18096)</f>
        <v>0</v>
      </c>
      <c r="AD18072">
        <v>100</v>
      </c>
    </row>
    <row r="18073" spans="1:30">
      <c r="A18073" s="5" t="s">
        <v>3023</v>
      </c>
      <c r="B18073" s="5" t="s">
        <v>3021</v>
      </c>
      <c r="D18073" s="5">
        <v>2019</v>
      </c>
      <c r="E18073" s="16" t="s">
        <v>3057</v>
      </c>
      <c r="F18073" s="5" t="s">
        <v>89</v>
      </c>
      <c r="G18073">
        <v>20.653133333333333</v>
      </c>
      <c r="H18073">
        <v>110.35476944444444</v>
      </c>
      <c r="I18073" s="5" t="s">
        <v>226</v>
      </c>
      <c r="J18073" s="5" t="s">
        <v>3039</v>
      </c>
      <c r="K18073">
        <v>4</v>
      </c>
      <c r="L18073">
        <v>8</v>
      </c>
      <c r="M18073">
        <v>6</v>
      </c>
      <c r="N18073">
        <v>4</v>
      </c>
      <c r="O18073">
        <v>1.4708888888888889</v>
      </c>
      <c r="R18073">
        <v>0.63859987258911133</v>
      </c>
      <c r="S18073">
        <v>0</v>
      </c>
      <c r="T18073">
        <f t="shared" si="150"/>
        <v>0</v>
      </c>
      <c r="U18073">
        <f t="shared" si="151"/>
        <v>3.7572378281487357</v>
      </c>
    </row>
    <row r="18074" spans="1:30">
      <c r="A18074" s="5" t="s">
        <v>3023</v>
      </c>
      <c r="B18074" s="5" t="s">
        <v>3021</v>
      </c>
      <c r="D18074" s="5">
        <v>2019</v>
      </c>
      <c r="E18074" s="16" t="s">
        <v>3057</v>
      </c>
      <c r="F18074" s="5" t="s">
        <v>89</v>
      </c>
      <c r="G18074">
        <v>20.653133333333333</v>
      </c>
      <c r="H18074">
        <v>110.35476944444444</v>
      </c>
      <c r="I18074" s="5" t="s">
        <v>226</v>
      </c>
      <c r="J18074" s="5" t="s">
        <v>3039</v>
      </c>
      <c r="K18074">
        <v>8</v>
      </c>
      <c r="L18074">
        <v>12</v>
      </c>
      <c r="M18074">
        <v>10</v>
      </c>
      <c r="N18074">
        <v>4</v>
      </c>
      <c r="O18074">
        <v>1.3642777777777775</v>
      </c>
      <c r="R18074">
        <v>0.56548392772674561</v>
      </c>
      <c r="S18074">
        <v>0</v>
      </c>
      <c r="T18074">
        <f t="shared" si="150"/>
        <v>0</v>
      </c>
      <c r="U18074">
        <f t="shared" si="151"/>
        <v>3.0859086251523751</v>
      </c>
    </row>
    <row r="18075" spans="1:30">
      <c r="A18075" s="5" t="s">
        <v>3023</v>
      </c>
      <c r="B18075" s="5" t="s">
        <v>3021</v>
      </c>
      <c r="D18075" s="5">
        <v>2019</v>
      </c>
      <c r="E18075" s="16" t="s">
        <v>3057</v>
      </c>
      <c r="F18075" s="5" t="s">
        <v>89</v>
      </c>
      <c r="G18075">
        <v>20.653133333333333</v>
      </c>
      <c r="H18075">
        <v>110.35476944444444</v>
      </c>
      <c r="I18075" s="5" t="s">
        <v>226</v>
      </c>
      <c r="J18075" s="5" t="s">
        <v>3039</v>
      </c>
      <c r="K18075">
        <v>12</v>
      </c>
      <c r="L18075">
        <v>16</v>
      </c>
      <c r="M18075">
        <v>14</v>
      </c>
      <c r="N18075">
        <v>4</v>
      </c>
      <c r="O18075">
        <v>1.37575</v>
      </c>
      <c r="R18075">
        <v>0.47840559482574463</v>
      </c>
      <c r="S18075">
        <v>0</v>
      </c>
      <c r="T18075">
        <f t="shared" si="150"/>
        <v>0</v>
      </c>
      <c r="U18075">
        <f t="shared" si="151"/>
        <v>2.6326659883260728</v>
      </c>
      <c r="AA18075">
        <f>SUM(T18072:T18075)-(T18075/4)</f>
        <v>0</v>
      </c>
      <c r="AB18075">
        <f>SUM(U18072:U18075)-(U18075/4)</f>
        <v>13.034475146132706</v>
      </c>
    </row>
    <row r="18076" spans="1:30">
      <c r="A18076" s="5" t="s">
        <v>3023</v>
      </c>
      <c r="B18076" s="5" t="s">
        <v>3021</v>
      </c>
      <c r="D18076" s="5">
        <v>2019</v>
      </c>
      <c r="E18076" s="16" t="s">
        <v>3057</v>
      </c>
      <c r="F18076" s="5" t="s">
        <v>89</v>
      </c>
      <c r="G18076">
        <v>20.653133333333333</v>
      </c>
      <c r="H18076">
        <v>110.35476944444444</v>
      </c>
      <c r="I18076" s="5" t="s">
        <v>226</v>
      </c>
      <c r="J18076" s="5" t="s">
        <v>3039</v>
      </c>
      <c r="K18076">
        <v>16</v>
      </c>
      <c r="L18076">
        <v>20</v>
      </c>
      <c r="M18076">
        <v>18</v>
      </c>
      <c r="N18076">
        <v>4</v>
      </c>
      <c r="O18076">
        <v>1.2697142857142858</v>
      </c>
      <c r="R18076">
        <v>0.51751399040222168</v>
      </c>
      <c r="S18076">
        <v>0</v>
      </c>
      <c r="T18076">
        <f t="shared" si="150"/>
        <v>0</v>
      </c>
      <c r="U18076">
        <f t="shared" si="151"/>
        <v>2.6283796266828268</v>
      </c>
    </row>
    <row r="18077" spans="1:30">
      <c r="A18077" s="5" t="s">
        <v>3023</v>
      </c>
      <c r="B18077" s="5" t="s">
        <v>3021</v>
      </c>
      <c r="D18077" s="5">
        <v>2019</v>
      </c>
      <c r="E18077" s="16" t="s">
        <v>3057</v>
      </c>
      <c r="F18077" s="5" t="s">
        <v>89</v>
      </c>
      <c r="G18077">
        <v>20.653133333333333</v>
      </c>
      <c r="H18077">
        <v>110.35476944444444</v>
      </c>
      <c r="I18077" s="5" t="s">
        <v>226</v>
      </c>
      <c r="J18077" s="5" t="s">
        <v>3039</v>
      </c>
      <c r="K18077">
        <v>20</v>
      </c>
      <c r="L18077">
        <v>24</v>
      </c>
      <c r="M18077">
        <v>22</v>
      </c>
      <c r="N18077">
        <v>4</v>
      </c>
      <c r="O18077">
        <v>1.3562631578947368</v>
      </c>
      <c r="R18077">
        <v>0.63961541652679443</v>
      </c>
      <c r="S18077">
        <v>0</v>
      </c>
      <c r="T18077">
        <f t="shared" si="150"/>
        <v>0</v>
      </c>
      <c r="U18077">
        <f t="shared" si="151"/>
        <v>3.4699472986271505</v>
      </c>
    </row>
    <row r="18078" spans="1:30">
      <c r="A18078" s="5" t="s">
        <v>3023</v>
      </c>
      <c r="B18078" s="5" t="s">
        <v>3021</v>
      </c>
      <c r="D18078" s="5">
        <v>2019</v>
      </c>
      <c r="E18078" s="16" t="s">
        <v>3057</v>
      </c>
      <c r="F18078" s="5" t="s">
        <v>89</v>
      </c>
      <c r="G18078">
        <v>20.653133333333333</v>
      </c>
      <c r="H18078">
        <v>110.35476944444444</v>
      </c>
      <c r="I18078" s="5" t="s">
        <v>226</v>
      </c>
      <c r="J18078" s="5" t="s">
        <v>3039</v>
      </c>
      <c r="K18078">
        <v>24</v>
      </c>
      <c r="L18078">
        <v>28</v>
      </c>
      <c r="M18078">
        <v>26</v>
      </c>
      <c r="N18078">
        <v>4</v>
      </c>
      <c r="O18078">
        <v>1.2737500000000002</v>
      </c>
      <c r="R18078">
        <v>0.74197730422019958</v>
      </c>
      <c r="S18078">
        <v>0</v>
      </c>
      <c r="T18078">
        <f t="shared" si="150"/>
        <v>0</v>
      </c>
      <c r="U18078">
        <f t="shared" si="151"/>
        <v>3.7803743650019173</v>
      </c>
    </row>
    <row r="18079" spans="1:30">
      <c r="A18079" s="5" t="s">
        <v>3023</v>
      </c>
      <c r="B18079" s="5" t="s">
        <v>3021</v>
      </c>
      <c r="D18079" s="5">
        <v>2019</v>
      </c>
      <c r="E18079" s="16" t="s">
        <v>3057</v>
      </c>
      <c r="F18079" s="5" t="s">
        <v>89</v>
      </c>
      <c r="G18079">
        <v>20.653133333333333</v>
      </c>
      <c r="H18079">
        <v>110.35476944444444</v>
      </c>
      <c r="I18079" s="5" t="s">
        <v>226</v>
      </c>
      <c r="J18079" s="5" t="s">
        <v>3039</v>
      </c>
      <c r="K18079">
        <v>28</v>
      </c>
      <c r="L18079">
        <v>32</v>
      </c>
      <c r="M18079">
        <v>30</v>
      </c>
      <c r="N18079">
        <v>4</v>
      </c>
      <c r="O18079">
        <v>1.3496842105263156</v>
      </c>
      <c r="R18079">
        <v>0.43721634149551392</v>
      </c>
      <c r="S18079">
        <v>0</v>
      </c>
      <c r="T18079">
        <f t="shared" si="150"/>
        <v>0</v>
      </c>
      <c r="U18079">
        <f t="shared" si="151"/>
        <v>2.3604159708023067</v>
      </c>
      <c r="AA18079">
        <f>SUM(T18072:T18079)-0.5*T18079</f>
        <v>0</v>
      </c>
      <c r="AB18079">
        <f>SUM(U18072:U18079)-0.5*U18079</f>
        <v>24.751550918927276</v>
      </c>
    </row>
    <row r="18080" spans="1:30">
      <c r="A18080" s="5" t="s">
        <v>3023</v>
      </c>
      <c r="B18080" s="5" t="s">
        <v>3021</v>
      </c>
      <c r="D18080" s="5">
        <v>2019</v>
      </c>
      <c r="E18080" s="16" t="s">
        <v>3057</v>
      </c>
      <c r="F18080" s="5" t="s">
        <v>89</v>
      </c>
      <c r="G18080">
        <v>20.653133333333333</v>
      </c>
      <c r="H18080">
        <v>110.35476944444444</v>
      </c>
      <c r="I18080" s="5" t="s">
        <v>226</v>
      </c>
      <c r="J18080" s="5" t="s">
        <v>3039</v>
      </c>
      <c r="K18080">
        <v>32</v>
      </c>
      <c r="L18080">
        <v>36</v>
      </c>
      <c r="M18080">
        <v>34</v>
      </c>
      <c r="N18080">
        <v>4</v>
      </c>
      <c r="O18080">
        <v>1.3136470588235294</v>
      </c>
      <c r="R18080">
        <v>0.45514878630638123</v>
      </c>
      <c r="S18080">
        <v>0</v>
      </c>
      <c r="T18080">
        <f t="shared" si="150"/>
        <v>0</v>
      </c>
      <c r="U18080">
        <f t="shared" si="151"/>
        <v>2.3916194578339072</v>
      </c>
    </row>
    <row r="18081" spans="1:28">
      <c r="A18081" s="5" t="s">
        <v>3023</v>
      </c>
      <c r="B18081" s="5" t="s">
        <v>3021</v>
      </c>
      <c r="D18081" s="5">
        <v>2019</v>
      </c>
      <c r="E18081" s="16" t="s">
        <v>3057</v>
      </c>
      <c r="F18081" s="5" t="s">
        <v>89</v>
      </c>
      <c r="G18081">
        <v>20.653133333333333</v>
      </c>
      <c r="H18081">
        <v>110.35476944444444</v>
      </c>
      <c r="I18081" s="5" t="s">
        <v>226</v>
      </c>
      <c r="J18081" s="5" t="s">
        <v>3039</v>
      </c>
      <c r="K18081">
        <v>36</v>
      </c>
      <c r="L18081">
        <v>40</v>
      </c>
      <c r="M18081">
        <v>38</v>
      </c>
      <c r="N18081">
        <v>4</v>
      </c>
      <c r="O18081">
        <v>1.3230555555555554</v>
      </c>
      <c r="R18081">
        <v>0.35676932334899902</v>
      </c>
      <c r="S18081">
        <v>0</v>
      </c>
      <c r="T18081">
        <f t="shared" si="150"/>
        <v>0</v>
      </c>
      <c r="U18081">
        <f t="shared" si="151"/>
        <v>1.8881025412347581</v>
      </c>
    </row>
    <row r="18082" spans="1:28">
      <c r="A18082" s="5" t="s">
        <v>3023</v>
      </c>
      <c r="B18082" s="5" t="s">
        <v>3021</v>
      </c>
      <c r="D18082" s="5">
        <v>2019</v>
      </c>
      <c r="E18082" s="16" t="s">
        <v>3057</v>
      </c>
      <c r="F18082" s="5" t="s">
        <v>89</v>
      </c>
      <c r="G18082">
        <v>20.653133333333333</v>
      </c>
      <c r="H18082">
        <v>110.35476944444444</v>
      </c>
      <c r="I18082" s="5" t="s">
        <v>226</v>
      </c>
      <c r="J18082" s="5" t="s">
        <v>3039</v>
      </c>
      <c r="K18082">
        <v>40</v>
      </c>
      <c r="L18082">
        <v>44</v>
      </c>
      <c r="M18082">
        <v>42</v>
      </c>
      <c r="N18082">
        <v>4</v>
      </c>
      <c r="O18082">
        <v>1.3782727272727273</v>
      </c>
      <c r="R18082">
        <v>0.32409646113713581</v>
      </c>
      <c r="S18082">
        <v>0</v>
      </c>
      <c r="T18082">
        <f t="shared" si="150"/>
        <v>0</v>
      </c>
      <c r="U18082">
        <f t="shared" si="151"/>
        <v>1.7867732535636787</v>
      </c>
    </row>
    <row r="18083" spans="1:28">
      <c r="A18083" s="5" t="s">
        <v>3023</v>
      </c>
      <c r="B18083" s="5" t="s">
        <v>3021</v>
      </c>
      <c r="D18083" s="5">
        <v>2019</v>
      </c>
      <c r="E18083" s="16" t="s">
        <v>3057</v>
      </c>
      <c r="F18083" s="5" t="s">
        <v>89</v>
      </c>
      <c r="G18083">
        <v>20.653133333333333</v>
      </c>
      <c r="H18083">
        <v>110.35476944444444</v>
      </c>
      <c r="I18083" s="5" t="s">
        <v>226</v>
      </c>
      <c r="J18083" s="5" t="s">
        <v>3039</v>
      </c>
      <c r="K18083">
        <v>44</v>
      </c>
      <c r="L18083">
        <v>48</v>
      </c>
      <c r="M18083">
        <v>46</v>
      </c>
      <c r="N18083">
        <v>4</v>
      </c>
      <c r="O18083">
        <v>1.4070588235294119</v>
      </c>
      <c r="R18083">
        <v>0.4226239025592804</v>
      </c>
      <c r="S18083">
        <v>0</v>
      </c>
      <c r="T18083">
        <f t="shared" si="150"/>
        <v>0</v>
      </c>
      <c r="U18083">
        <f t="shared" si="151"/>
        <v>2.3786267645218797</v>
      </c>
    </row>
    <row r="18084" spans="1:28">
      <c r="A18084" s="5" t="s">
        <v>3023</v>
      </c>
      <c r="B18084" s="5" t="s">
        <v>3021</v>
      </c>
      <c r="D18084" s="5">
        <v>2019</v>
      </c>
      <c r="E18084" s="16" t="s">
        <v>3057</v>
      </c>
      <c r="F18084" s="5" t="s">
        <v>89</v>
      </c>
      <c r="G18084">
        <v>20.653133333333333</v>
      </c>
      <c r="H18084">
        <v>110.35476944444444</v>
      </c>
      <c r="I18084" s="5" t="s">
        <v>226</v>
      </c>
      <c r="J18084" s="5" t="s">
        <v>3039</v>
      </c>
      <c r="K18084">
        <v>48</v>
      </c>
      <c r="L18084">
        <v>52</v>
      </c>
      <c r="M18084">
        <v>50</v>
      </c>
      <c r="N18084">
        <v>4</v>
      </c>
      <c r="O18084">
        <v>1.347833333333333</v>
      </c>
      <c r="R18084">
        <v>0.44961643218994141</v>
      </c>
      <c r="S18084">
        <v>0</v>
      </c>
      <c r="T18084">
        <f t="shared" si="150"/>
        <v>0</v>
      </c>
      <c r="U18084">
        <f t="shared" si="151"/>
        <v>2.4240320580800367</v>
      </c>
      <c r="AA18084">
        <f>SUM(T18072:T18084)-0.5*T18084</f>
        <v>0</v>
      </c>
      <c r="AB18084">
        <f>SUM(U18072:U18084)-0.5*U18084</f>
        <v>35.588896950522681</v>
      </c>
    </row>
    <row r="18085" spans="1:28">
      <c r="A18085" s="5" t="s">
        <v>3023</v>
      </c>
      <c r="B18085" s="5" t="s">
        <v>3021</v>
      </c>
      <c r="D18085" s="5">
        <v>2019</v>
      </c>
      <c r="E18085" s="16" t="s">
        <v>3057</v>
      </c>
      <c r="F18085" s="5" t="s">
        <v>89</v>
      </c>
      <c r="G18085">
        <v>20.653133333333333</v>
      </c>
      <c r="H18085">
        <v>110.35476944444444</v>
      </c>
      <c r="I18085" s="5" t="s">
        <v>226</v>
      </c>
      <c r="J18085" s="5" t="s">
        <v>3039</v>
      </c>
      <c r="K18085">
        <v>52</v>
      </c>
      <c r="L18085">
        <v>56</v>
      </c>
      <c r="M18085">
        <v>54</v>
      </c>
      <c r="N18085">
        <v>4</v>
      </c>
      <c r="O18085">
        <v>1.3954117647058824</v>
      </c>
      <c r="R18085">
        <v>0.34692856669425964</v>
      </c>
      <c r="S18085">
        <v>0</v>
      </c>
      <c r="T18085">
        <f t="shared" si="150"/>
        <v>0</v>
      </c>
      <c r="U18085">
        <f t="shared" si="151"/>
        <v>1.9364328139108771</v>
      </c>
    </row>
    <row r="18086" spans="1:28">
      <c r="A18086" s="5" t="s">
        <v>3023</v>
      </c>
      <c r="B18086" s="5" t="s">
        <v>3021</v>
      </c>
      <c r="D18086" s="5">
        <v>2019</v>
      </c>
      <c r="E18086" s="16" t="s">
        <v>3057</v>
      </c>
      <c r="F18086" s="5" t="s">
        <v>89</v>
      </c>
      <c r="G18086">
        <v>20.653133333333333</v>
      </c>
      <c r="H18086">
        <v>110.35476944444444</v>
      </c>
      <c r="I18086" s="5" t="s">
        <v>226</v>
      </c>
      <c r="J18086" s="5" t="s">
        <v>3039</v>
      </c>
      <c r="K18086">
        <v>56</v>
      </c>
      <c r="L18086">
        <v>60</v>
      </c>
      <c r="M18086">
        <v>58</v>
      </c>
      <c r="N18086">
        <v>4</v>
      </c>
      <c r="O18086">
        <v>1.3931052631578948</v>
      </c>
      <c r="R18086">
        <v>0.36832141876220703</v>
      </c>
      <c r="S18086">
        <v>0</v>
      </c>
      <c r="T18086">
        <f t="shared" si="150"/>
        <v>0</v>
      </c>
      <c r="U18086">
        <f t="shared" si="151"/>
        <v>2.0524420280456543</v>
      </c>
    </row>
    <row r="18087" spans="1:28">
      <c r="A18087" s="5" t="s">
        <v>3023</v>
      </c>
      <c r="B18087" s="5" t="s">
        <v>3021</v>
      </c>
      <c r="D18087" s="5">
        <v>2019</v>
      </c>
      <c r="E18087" s="16" t="s">
        <v>3057</v>
      </c>
      <c r="F18087" s="5" t="s">
        <v>89</v>
      </c>
      <c r="G18087">
        <v>20.653133333333333</v>
      </c>
      <c r="H18087">
        <v>110.35476944444444</v>
      </c>
      <c r="I18087" s="5" t="s">
        <v>226</v>
      </c>
      <c r="J18087" s="5" t="s">
        <v>3039</v>
      </c>
      <c r="K18087">
        <v>60</v>
      </c>
      <c r="L18087">
        <v>64</v>
      </c>
      <c r="M18087">
        <v>62</v>
      </c>
      <c r="N18087">
        <v>4</v>
      </c>
      <c r="O18087">
        <v>1.367</v>
      </c>
      <c r="R18087">
        <v>0.37694129347801208</v>
      </c>
      <c r="S18087">
        <v>0</v>
      </c>
      <c r="T18087">
        <f t="shared" si="150"/>
        <v>0</v>
      </c>
      <c r="U18087">
        <f t="shared" si="151"/>
        <v>2.0611149927377701</v>
      </c>
    </row>
    <row r="18088" spans="1:28">
      <c r="A18088" s="5" t="s">
        <v>3023</v>
      </c>
      <c r="B18088" s="5" t="s">
        <v>3021</v>
      </c>
      <c r="D18088" s="5">
        <v>2019</v>
      </c>
      <c r="E18088" s="16" t="s">
        <v>3057</v>
      </c>
      <c r="F18088" s="5" t="s">
        <v>89</v>
      </c>
      <c r="G18088">
        <v>20.653133333333333</v>
      </c>
      <c r="H18088">
        <v>110.35476944444444</v>
      </c>
      <c r="I18088" s="5" t="s">
        <v>226</v>
      </c>
      <c r="J18088" s="5" t="s">
        <v>3039</v>
      </c>
      <c r="K18088">
        <v>64</v>
      </c>
      <c r="L18088">
        <v>68</v>
      </c>
      <c r="M18088">
        <v>66</v>
      </c>
      <c r="N18088">
        <v>4</v>
      </c>
      <c r="O18088">
        <v>1.3453999999999999</v>
      </c>
      <c r="R18088">
        <v>0.33052918314933777</v>
      </c>
      <c r="S18088">
        <v>0</v>
      </c>
      <c r="T18088">
        <f t="shared" si="150"/>
        <v>0</v>
      </c>
      <c r="U18088">
        <f t="shared" si="151"/>
        <v>1.778775852036476</v>
      </c>
    </row>
    <row r="18089" spans="1:28">
      <c r="A18089" s="5" t="s">
        <v>3023</v>
      </c>
      <c r="B18089" s="5" t="s">
        <v>3021</v>
      </c>
      <c r="D18089" s="5">
        <v>2019</v>
      </c>
      <c r="E18089" s="16" t="s">
        <v>3057</v>
      </c>
      <c r="F18089" s="5" t="s">
        <v>89</v>
      </c>
      <c r="G18089">
        <v>20.653133333333333</v>
      </c>
      <c r="H18089">
        <v>110.35476944444444</v>
      </c>
      <c r="I18089" s="5" t="s">
        <v>226</v>
      </c>
      <c r="J18089" s="5" t="s">
        <v>3039</v>
      </c>
      <c r="K18089">
        <v>68</v>
      </c>
      <c r="L18089">
        <v>72</v>
      </c>
      <c r="M18089">
        <v>70</v>
      </c>
      <c r="N18089">
        <v>4</v>
      </c>
      <c r="O18089">
        <v>1.5109166666666665</v>
      </c>
      <c r="R18089">
        <v>0.43106579780578613</v>
      </c>
      <c r="S18089">
        <v>0</v>
      </c>
      <c r="T18089">
        <f t="shared" si="150"/>
        <v>0</v>
      </c>
      <c r="U18089">
        <f t="shared" si="151"/>
        <v>2.6052179933389024</v>
      </c>
    </row>
    <row r="18090" spans="1:28">
      <c r="A18090" s="5" t="s">
        <v>3023</v>
      </c>
      <c r="B18090" s="5" t="s">
        <v>3021</v>
      </c>
      <c r="D18090" s="5">
        <v>2019</v>
      </c>
      <c r="E18090" s="16" t="s">
        <v>3057</v>
      </c>
      <c r="F18090" s="5" t="s">
        <v>89</v>
      </c>
      <c r="G18090">
        <v>20.653133333333333</v>
      </c>
      <c r="H18090">
        <v>110.35476944444444</v>
      </c>
      <c r="I18090" s="5" t="s">
        <v>226</v>
      </c>
      <c r="J18090" s="5" t="s">
        <v>3039</v>
      </c>
      <c r="K18090">
        <v>72</v>
      </c>
      <c r="L18090">
        <v>76</v>
      </c>
      <c r="M18090">
        <v>74</v>
      </c>
      <c r="N18090">
        <v>4</v>
      </c>
      <c r="O18090">
        <v>1.4248421052631579</v>
      </c>
      <c r="R18090">
        <v>0.30443692207336426</v>
      </c>
      <c r="S18090">
        <v>0</v>
      </c>
      <c r="T18090">
        <f t="shared" si="150"/>
        <v>0</v>
      </c>
      <c r="U18090">
        <f t="shared" si="151"/>
        <v>1.735098179867393</v>
      </c>
    </row>
    <row r="18091" spans="1:28">
      <c r="A18091" s="5" t="s">
        <v>3023</v>
      </c>
      <c r="B18091" s="5" t="s">
        <v>3021</v>
      </c>
      <c r="D18091" s="5">
        <v>2019</v>
      </c>
      <c r="E18091" s="16" t="s">
        <v>3057</v>
      </c>
      <c r="F18091" s="5" t="s">
        <v>89</v>
      </c>
      <c r="G18091">
        <v>20.653133333333333</v>
      </c>
      <c r="H18091">
        <v>110.35476944444444</v>
      </c>
      <c r="I18091" s="5" t="s">
        <v>226</v>
      </c>
      <c r="J18091" s="5" t="s">
        <v>3039</v>
      </c>
      <c r="K18091">
        <v>76</v>
      </c>
      <c r="L18091">
        <v>80</v>
      </c>
      <c r="M18091">
        <v>78</v>
      </c>
      <c r="N18091">
        <v>4</v>
      </c>
      <c r="O18091">
        <v>1.4100499999999998</v>
      </c>
      <c r="R18091">
        <v>0.33091700077056885</v>
      </c>
      <c r="S18091">
        <v>0</v>
      </c>
      <c r="T18091">
        <f t="shared" si="150"/>
        <v>0</v>
      </c>
      <c r="U18091">
        <f t="shared" si="151"/>
        <v>1.8664380677461621</v>
      </c>
    </row>
    <row r="18092" spans="1:28">
      <c r="A18092" s="5" t="s">
        <v>3023</v>
      </c>
      <c r="B18092" s="5" t="s">
        <v>3021</v>
      </c>
      <c r="D18092" s="5">
        <v>2019</v>
      </c>
      <c r="E18092" s="16" t="s">
        <v>3057</v>
      </c>
      <c r="F18092" s="5" t="s">
        <v>89</v>
      </c>
      <c r="G18092">
        <v>20.653133333333333</v>
      </c>
      <c r="H18092">
        <v>110.35476944444444</v>
      </c>
      <c r="I18092" s="5" t="s">
        <v>226</v>
      </c>
      <c r="J18092" s="5" t="s">
        <v>3039</v>
      </c>
      <c r="K18092">
        <v>80</v>
      </c>
      <c r="L18092">
        <v>84</v>
      </c>
      <c r="M18092">
        <v>82</v>
      </c>
      <c r="N18092">
        <v>4</v>
      </c>
      <c r="O18092">
        <v>1.4380999999999999</v>
      </c>
      <c r="R18092">
        <v>0.19298212230205536</v>
      </c>
      <c r="S18092">
        <v>0</v>
      </c>
      <c r="T18092">
        <f t="shared" si="150"/>
        <v>0</v>
      </c>
      <c r="U18092">
        <f t="shared" si="151"/>
        <v>1.1101103603303433</v>
      </c>
    </row>
    <row r="18093" spans="1:28">
      <c r="A18093" s="5" t="s">
        <v>3023</v>
      </c>
      <c r="B18093" s="5" t="s">
        <v>3021</v>
      </c>
      <c r="D18093" s="5">
        <v>2019</v>
      </c>
      <c r="E18093" s="16" t="s">
        <v>3057</v>
      </c>
      <c r="F18093" s="5" t="s">
        <v>89</v>
      </c>
      <c r="G18093">
        <v>20.653133333333333</v>
      </c>
      <c r="H18093">
        <v>110.35476944444444</v>
      </c>
      <c r="I18093" s="5" t="s">
        <v>226</v>
      </c>
      <c r="J18093" s="5" t="s">
        <v>3039</v>
      </c>
      <c r="K18093">
        <v>84</v>
      </c>
      <c r="L18093">
        <v>88</v>
      </c>
      <c r="M18093">
        <v>86</v>
      </c>
      <c r="N18093">
        <v>4</v>
      </c>
      <c r="O18093">
        <v>1.4884500000000001</v>
      </c>
      <c r="R18093">
        <v>0.10628049075603485</v>
      </c>
      <c r="S18093">
        <v>0</v>
      </c>
      <c r="T18093">
        <f t="shared" si="150"/>
        <v>0</v>
      </c>
      <c r="U18093">
        <f t="shared" si="151"/>
        <v>0.63277278586328034</v>
      </c>
    </row>
    <row r="18094" spans="1:28">
      <c r="A18094" s="5" t="s">
        <v>3023</v>
      </c>
      <c r="B18094" s="5" t="s">
        <v>3021</v>
      </c>
      <c r="D18094" s="5">
        <v>2019</v>
      </c>
      <c r="E18094" s="16" t="s">
        <v>3057</v>
      </c>
      <c r="F18094" s="5" t="s">
        <v>89</v>
      </c>
      <c r="G18094">
        <v>20.653133333333333</v>
      </c>
      <c r="H18094">
        <v>110.35476944444444</v>
      </c>
      <c r="I18094" s="5" t="s">
        <v>226</v>
      </c>
      <c r="J18094" s="5" t="s">
        <v>3039</v>
      </c>
      <c r="K18094">
        <v>88</v>
      </c>
      <c r="L18094">
        <v>92</v>
      </c>
      <c r="M18094">
        <v>90</v>
      </c>
      <c r="N18094">
        <v>4</v>
      </c>
      <c r="O18094">
        <v>1.4314500000000003</v>
      </c>
      <c r="R18094">
        <v>0.1109449490904808</v>
      </c>
      <c r="S18094">
        <v>0</v>
      </c>
      <c r="T18094">
        <f t="shared" si="150"/>
        <v>0</v>
      </c>
      <c r="U18094">
        <f t="shared" si="151"/>
        <v>0.63524858950227514</v>
      </c>
    </row>
    <row r="18095" spans="1:28">
      <c r="A18095" s="5" t="s">
        <v>3023</v>
      </c>
      <c r="B18095" s="5" t="s">
        <v>3021</v>
      </c>
      <c r="D18095" s="5">
        <v>2019</v>
      </c>
      <c r="E18095" s="16" t="s">
        <v>3057</v>
      </c>
      <c r="F18095" s="5" t="s">
        <v>89</v>
      </c>
      <c r="G18095">
        <v>20.653133333333333</v>
      </c>
      <c r="H18095">
        <v>110.35476944444444</v>
      </c>
      <c r="I18095" s="5" t="s">
        <v>226</v>
      </c>
      <c r="J18095" s="5" t="s">
        <v>3039</v>
      </c>
      <c r="K18095">
        <v>92</v>
      </c>
      <c r="L18095">
        <v>96</v>
      </c>
      <c r="M18095">
        <v>94</v>
      </c>
      <c r="N18095">
        <v>4</v>
      </c>
      <c r="O18095">
        <v>1.4552631578947368</v>
      </c>
      <c r="R18095">
        <v>4.5354109257459641E-2</v>
      </c>
      <c r="S18095">
        <v>0</v>
      </c>
      <c r="T18095">
        <f t="shared" si="150"/>
        <v>0</v>
      </c>
      <c r="U18095">
        <f t="shared" si="151"/>
        <v>0.26400865704605453</v>
      </c>
    </row>
    <row r="18096" spans="1:28">
      <c r="A18096" s="5" t="s">
        <v>3023</v>
      </c>
      <c r="B18096" s="5" t="s">
        <v>3021</v>
      </c>
      <c r="D18096" s="5">
        <v>2019</v>
      </c>
      <c r="E18096" s="16" t="s">
        <v>3057</v>
      </c>
      <c r="F18096" s="5" t="s">
        <v>89</v>
      </c>
      <c r="G18096">
        <v>20.653133333333333</v>
      </c>
      <c r="H18096">
        <v>110.35476944444444</v>
      </c>
      <c r="I18096" s="5" t="s">
        <v>226</v>
      </c>
      <c r="J18096" s="5" t="s">
        <v>3039</v>
      </c>
      <c r="K18096">
        <v>96</v>
      </c>
      <c r="L18096">
        <v>100</v>
      </c>
      <c r="M18096">
        <v>98</v>
      </c>
      <c r="N18096">
        <v>4</v>
      </c>
      <c r="O18096">
        <v>1.5061</v>
      </c>
      <c r="R18096">
        <v>0.1184232234954834</v>
      </c>
      <c r="S18096">
        <v>0</v>
      </c>
      <c r="T18096">
        <f t="shared" si="150"/>
        <v>0</v>
      </c>
      <c r="U18096">
        <f t="shared" si="151"/>
        <v>0.71342886762619018</v>
      </c>
      <c r="AA18096">
        <f>SUM(T18072:T18096)</f>
        <v>0</v>
      </c>
      <c r="AB18096">
        <f>SUM(U18072:U18096)</f>
        <v>54.192002167614078</v>
      </c>
    </row>
    <row r="18097" spans="1:30">
      <c r="A18097" s="5" t="s">
        <v>3023</v>
      </c>
      <c r="B18097" s="5" t="s">
        <v>3021</v>
      </c>
      <c r="D18097" s="5">
        <v>2019</v>
      </c>
      <c r="E18097" s="16" t="s">
        <v>3037</v>
      </c>
      <c r="F18097" s="5" t="s">
        <v>89</v>
      </c>
      <c r="G18097">
        <v>19.9330223785072</v>
      </c>
      <c r="H18097">
        <v>110.61035228774099</v>
      </c>
      <c r="I18097" s="5" t="s">
        <v>57</v>
      </c>
      <c r="J18097" s="5" t="s">
        <v>3040</v>
      </c>
      <c r="K18097">
        <v>0</v>
      </c>
      <c r="L18097">
        <v>4</v>
      </c>
      <c r="M18097">
        <v>2</v>
      </c>
      <c r="N18097">
        <v>4</v>
      </c>
      <c r="O18097">
        <v>1.1251875</v>
      </c>
      <c r="R18097">
        <v>0.4895687997341156</v>
      </c>
      <c r="S18097">
        <v>0</v>
      </c>
      <c r="T18097">
        <f t="shared" ref="T18097:T18121" si="152">S18097*O18097*N18097</f>
        <v>0</v>
      </c>
      <c r="U18097">
        <f t="shared" ref="U18097:U18121" si="153">R18097*O18097*N18097</f>
        <v>2.203426775403321</v>
      </c>
      <c r="W18097">
        <f>AVERAGE(O18097:O18121)</f>
        <v>1.2931086732347461</v>
      </c>
      <c r="Y18097">
        <f>AVERAGE(R18097:R18121)</f>
        <v>0.40866596311330794</v>
      </c>
      <c r="Z18097">
        <f>AVERAGE(S18097:S18121)</f>
        <v>0</v>
      </c>
      <c r="AD18097">
        <v>100</v>
      </c>
    </row>
    <row r="18098" spans="1:30">
      <c r="A18098" s="5" t="s">
        <v>3023</v>
      </c>
      <c r="B18098" s="5" t="s">
        <v>3021</v>
      </c>
      <c r="D18098" s="5">
        <v>2019</v>
      </c>
      <c r="E18098" s="16" t="s">
        <v>3037</v>
      </c>
      <c r="F18098" s="5" t="s">
        <v>89</v>
      </c>
      <c r="G18098">
        <v>19.9330223785072</v>
      </c>
      <c r="H18098">
        <v>110.61035228774099</v>
      </c>
      <c r="I18098" s="5" t="s">
        <v>57</v>
      </c>
      <c r="J18098" s="5" t="s">
        <v>3040</v>
      </c>
      <c r="K18098">
        <v>4</v>
      </c>
      <c r="L18098">
        <v>8</v>
      </c>
      <c r="M18098">
        <v>6</v>
      </c>
      <c r="N18098">
        <v>4</v>
      </c>
      <c r="O18098">
        <v>1.0881764705882355</v>
      </c>
      <c r="R18098">
        <v>0.56301200389862061</v>
      </c>
      <c r="S18098">
        <v>0</v>
      </c>
      <c r="T18098">
        <f t="shared" si="152"/>
        <v>0</v>
      </c>
      <c r="U18098">
        <f t="shared" si="153"/>
        <v>2.4506256612048434</v>
      </c>
    </row>
    <row r="18099" spans="1:30">
      <c r="A18099" s="5" t="s">
        <v>3023</v>
      </c>
      <c r="B18099" s="5" t="s">
        <v>3021</v>
      </c>
      <c r="D18099" s="5">
        <v>2019</v>
      </c>
      <c r="E18099" s="16" t="s">
        <v>3037</v>
      </c>
      <c r="F18099" s="5" t="s">
        <v>89</v>
      </c>
      <c r="G18099">
        <v>19.9330223785072</v>
      </c>
      <c r="H18099">
        <v>110.61035228774099</v>
      </c>
      <c r="I18099" s="5" t="s">
        <v>57</v>
      </c>
      <c r="J18099" s="5" t="s">
        <v>3040</v>
      </c>
      <c r="K18099">
        <v>8</v>
      </c>
      <c r="L18099">
        <v>12</v>
      </c>
      <c r="M18099">
        <v>10</v>
      </c>
      <c r="N18099">
        <v>4</v>
      </c>
      <c r="O18099">
        <v>1.090625</v>
      </c>
      <c r="R18099">
        <v>0.60213220119476318</v>
      </c>
      <c r="S18099">
        <v>0</v>
      </c>
      <c r="T18099">
        <f t="shared" si="152"/>
        <v>0</v>
      </c>
      <c r="U18099">
        <f t="shared" si="153"/>
        <v>2.6268017277121545</v>
      </c>
    </row>
    <row r="18100" spans="1:30">
      <c r="A18100" s="5" t="s">
        <v>3023</v>
      </c>
      <c r="B18100" s="5" t="s">
        <v>3021</v>
      </c>
      <c r="D18100" s="5">
        <v>2019</v>
      </c>
      <c r="E18100" s="16" t="s">
        <v>3037</v>
      </c>
      <c r="F18100" s="5" t="s">
        <v>89</v>
      </c>
      <c r="G18100">
        <v>19.9330223785072</v>
      </c>
      <c r="H18100">
        <v>110.61035228774099</v>
      </c>
      <c r="I18100" s="5" t="s">
        <v>57</v>
      </c>
      <c r="J18100" s="5" t="s">
        <v>3040</v>
      </c>
      <c r="K18100">
        <v>12</v>
      </c>
      <c r="L18100">
        <v>16</v>
      </c>
      <c r="M18100">
        <v>14</v>
      </c>
      <c r="N18100">
        <v>4</v>
      </c>
      <c r="O18100">
        <v>1.1592500000000001</v>
      </c>
      <c r="R18100">
        <v>0.59910273551940918</v>
      </c>
      <c r="S18100">
        <v>0</v>
      </c>
      <c r="T18100">
        <f t="shared" si="152"/>
        <v>0</v>
      </c>
      <c r="U18100">
        <f t="shared" si="153"/>
        <v>2.7780393846035007</v>
      </c>
      <c r="AA18100">
        <f>SUM(T18097:T18100)-(T18100/4)</f>
        <v>0</v>
      </c>
      <c r="AB18100">
        <f>SUM(U18097:U18100)-(U18100/4)</f>
        <v>9.364383702772944</v>
      </c>
    </row>
    <row r="18101" spans="1:30">
      <c r="A18101" s="5" t="s">
        <v>3023</v>
      </c>
      <c r="B18101" s="5" t="s">
        <v>3021</v>
      </c>
      <c r="D18101" s="5">
        <v>2019</v>
      </c>
      <c r="E18101" s="16" t="s">
        <v>3037</v>
      </c>
      <c r="F18101" s="5" t="s">
        <v>89</v>
      </c>
      <c r="G18101">
        <v>19.9330223785072</v>
      </c>
      <c r="H18101">
        <v>110.61035228774099</v>
      </c>
      <c r="I18101" s="5" t="s">
        <v>57</v>
      </c>
      <c r="J18101" s="5" t="s">
        <v>3040</v>
      </c>
      <c r="K18101">
        <v>16</v>
      </c>
      <c r="L18101">
        <v>20</v>
      </c>
      <c r="M18101">
        <v>18</v>
      </c>
      <c r="N18101">
        <v>4</v>
      </c>
      <c r="O18101">
        <v>1.1771875000000001</v>
      </c>
      <c r="R18101">
        <v>0.66795080900192261</v>
      </c>
      <c r="S18101">
        <v>0</v>
      </c>
      <c r="T18101">
        <f t="shared" si="152"/>
        <v>0</v>
      </c>
      <c r="U18101">
        <f t="shared" si="153"/>
        <v>3.1452133718878033</v>
      </c>
    </row>
    <row r="18102" spans="1:30">
      <c r="A18102" s="5" t="s">
        <v>3023</v>
      </c>
      <c r="B18102" s="5" t="s">
        <v>3021</v>
      </c>
      <c r="D18102" s="5">
        <v>2019</v>
      </c>
      <c r="E18102" s="16" t="s">
        <v>3037</v>
      </c>
      <c r="F18102" s="5" t="s">
        <v>89</v>
      </c>
      <c r="G18102">
        <v>19.9330223785072</v>
      </c>
      <c r="H18102">
        <v>110.61035228774099</v>
      </c>
      <c r="I18102" s="5" t="s">
        <v>57</v>
      </c>
      <c r="J18102" s="5" t="s">
        <v>3040</v>
      </c>
      <c r="K18102">
        <v>20</v>
      </c>
      <c r="L18102">
        <v>24</v>
      </c>
      <c r="M18102">
        <v>22</v>
      </c>
      <c r="N18102">
        <v>4</v>
      </c>
      <c r="O18102">
        <v>1.2063333333333333</v>
      </c>
      <c r="R18102">
        <v>0.49198058247566223</v>
      </c>
      <c r="S18102">
        <v>0</v>
      </c>
      <c r="T18102">
        <f t="shared" si="152"/>
        <v>0</v>
      </c>
      <c r="U18102">
        <f t="shared" si="153"/>
        <v>2.3739703039725621</v>
      </c>
    </row>
    <row r="18103" spans="1:30">
      <c r="A18103" s="5" t="s">
        <v>3023</v>
      </c>
      <c r="B18103" s="5" t="s">
        <v>3021</v>
      </c>
      <c r="D18103" s="5">
        <v>2019</v>
      </c>
      <c r="E18103" s="16" t="s">
        <v>3037</v>
      </c>
      <c r="F18103" s="5" t="s">
        <v>89</v>
      </c>
      <c r="G18103">
        <v>19.9330223785072</v>
      </c>
      <c r="H18103">
        <v>110.61035228774099</v>
      </c>
      <c r="I18103" s="5" t="s">
        <v>57</v>
      </c>
      <c r="J18103" s="5" t="s">
        <v>3040</v>
      </c>
      <c r="K18103">
        <v>24</v>
      </c>
      <c r="L18103">
        <v>28</v>
      </c>
      <c r="M18103">
        <v>26</v>
      </c>
      <c r="N18103">
        <v>4</v>
      </c>
      <c r="O18103">
        <v>1.3502777777777777</v>
      </c>
      <c r="R18103">
        <v>0.44135704636573792</v>
      </c>
      <c r="S18103">
        <v>0</v>
      </c>
      <c r="T18103">
        <f t="shared" si="152"/>
        <v>0</v>
      </c>
      <c r="U18103">
        <f t="shared" si="153"/>
        <v>2.3838184470931689</v>
      </c>
    </row>
    <row r="18104" spans="1:30">
      <c r="A18104" s="5" t="s">
        <v>3023</v>
      </c>
      <c r="B18104" s="5" t="s">
        <v>3021</v>
      </c>
      <c r="D18104" s="5">
        <v>2019</v>
      </c>
      <c r="E18104" s="16" t="s">
        <v>3037</v>
      </c>
      <c r="F18104" s="5" t="s">
        <v>89</v>
      </c>
      <c r="G18104">
        <v>19.9330223785072</v>
      </c>
      <c r="H18104">
        <v>110.61035228774099</v>
      </c>
      <c r="I18104" s="5" t="s">
        <v>57</v>
      </c>
      <c r="J18104" s="5" t="s">
        <v>3040</v>
      </c>
      <c r="K18104">
        <v>28</v>
      </c>
      <c r="L18104">
        <v>32</v>
      </c>
      <c r="M18104">
        <v>30</v>
      </c>
      <c r="N18104">
        <v>4</v>
      </c>
      <c r="O18104">
        <v>1.2929285714285716</v>
      </c>
      <c r="R18104">
        <v>0.45081007480621338</v>
      </c>
      <c r="S18104">
        <v>0</v>
      </c>
      <c r="T18104">
        <f t="shared" si="152"/>
        <v>0</v>
      </c>
      <c r="U18104">
        <f t="shared" si="153"/>
        <v>2.3314609040192198</v>
      </c>
      <c r="AA18104">
        <f>SUM(T18097:T18104)-0.5*T18104</f>
        <v>0</v>
      </c>
      <c r="AB18104">
        <f>SUM(U18097:U18104)-0.5*U18104</f>
        <v>19.127626123886966</v>
      </c>
    </row>
    <row r="18105" spans="1:30">
      <c r="A18105" s="5" t="s">
        <v>3023</v>
      </c>
      <c r="B18105" s="5" t="s">
        <v>3021</v>
      </c>
      <c r="D18105" s="5">
        <v>2019</v>
      </c>
      <c r="E18105" s="16" t="s">
        <v>3037</v>
      </c>
      <c r="F18105" s="5" t="s">
        <v>89</v>
      </c>
      <c r="G18105">
        <v>19.9330223785072</v>
      </c>
      <c r="H18105">
        <v>110.61035228774099</v>
      </c>
      <c r="I18105" s="5" t="s">
        <v>57</v>
      </c>
      <c r="J18105" s="5" t="s">
        <v>3040</v>
      </c>
      <c r="K18105">
        <v>32</v>
      </c>
      <c r="L18105">
        <v>36</v>
      </c>
      <c r="M18105">
        <v>34</v>
      </c>
      <c r="N18105">
        <v>4</v>
      </c>
      <c r="O18105">
        <v>1.3545000000000003</v>
      </c>
      <c r="R18105">
        <v>0.42921462655067444</v>
      </c>
      <c r="S18105">
        <v>0</v>
      </c>
      <c r="T18105">
        <f t="shared" si="152"/>
        <v>0</v>
      </c>
      <c r="U18105">
        <f t="shared" si="153"/>
        <v>2.3254848466515545</v>
      </c>
    </row>
    <row r="18106" spans="1:30">
      <c r="A18106" s="5" t="s">
        <v>3023</v>
      </c>
      <c r="B18106" s="5" t="s">
        <v>3021</v>
      </c>
      <c r="D18106" s="5">
        <v>2019</v>
      </c>
      <c r="E18106" s="16" t="s">
        <v>3037</v>
      </c>
      <c r="F18106" s="5" t="s">
        <v>89</v>
      </c>
      <c r="G18106">
        <v>19.9330223785072</v>
      </c>
      <c r="H18106">
        <v>110.61035228774099</v>
      </c>
      <c r="I18106" s="5" t="s">
        <v>57</v>
      </c>
      <c r="J18106" s="5" t="s">
        <v>3040</v>
      </c>
      <c r="K18106">
        <v>36</v>
      </c>
      <c r="L18106">
        <v>40</v>
      </c>
      <c r="M18106">
        <v>38</v>
      </c>
      <c r="N18106">
        <v>4</v>
      </c>
      <c r="O18106">
        <v>0.96327777777777768</v>
      </c>
      <c r="R18106">
        <v>0.59719312191009521</v>
      </c>
      <c r="S18106">
        <v>0</v>
      </c>
      <c r="T18106">
        <f t="shared" si="152"/>
        <v>0</v>
      </c>
      <c r="U18106">
        <f t="shared" si="153"/>
        <v>2.3010514535109201</v>
      </c>
    </row>
    <row r="18107" spans="1:30">
      <c r="A18107" s="5" t="s">
        <v>3023</v>
      </c>
      <c r="B18107" s="5" t="s">
        <v>3021</v>
      </c>
      <c r="D18107" s="5">
        <v>2019</v>
      </c>
      <c r="E18107" s="16" t="s">
        <v>3037</v>
      </c>
      <c r="F18107" s="5" t="s">
        <v>89</v>
      </c>
      <c r="G18107">
        <v>19.9330223785072</v>
      </c>
      <c r="H18107">
        <v>110.61035228774099</v>
      </c>
      <c r="I18107" s="5" t="s">
        <v>57</v>
      </c>
      <c r="J18107" s="5" t="s">
        <v>3040</v>
      </c>
      <c r="K18107">
        <v>40</v>
      </c>
      <c r="L18107">
        <v>44</v>
      </c>
      <c r="M18107">
        <v>42</v>
      </c>
      <c r="N18107">
        <v>4</v>
      </c>
      <c r="O18107">
        <v>1.3200526315789476</v>
      </c>
      <c r="R18107">
        <v>0.45258358120918274</v>
      </c>
      <c r="S18107">
        <v>0</v>
      </c>
      <c r="T18107">
        <f t="shared" si="152"/>
        <v>0</v>
      </c>
      <c r="U18107">
        <f t="shared" si="153"/>
        <v>2.3897365895384239</v>
      </c>
    </row>
    <row r="18108" spans="1:30">
      <c r="A18108" s="5" t="s">
        <v>3023</v>
      </c>
      <c r="B18108" s="5" t="s">
        <v>3021</v>
      </c>
      <c r="D18108" s="5">
        <v>2019</v>
      </c>
      <c r="E18108" s="16" t="s">
        <v>3037</v>
      </c>
      <c r="F18108" s="5" t="s">
        <v>89</v>
      </c>
      <c r="G18108">
        <v>19.9330223785072</v>
      </c>
      <c r="H18108">
        <v>110.61035228774099</v>
      </c>
      <c r="I18108" s="5" t="s">
        <v>57</v>
      </c>
      <c r="J18108" s="5" t="s">
        <v>3040</v>
      </c>
      <c r="K18108">
        <v>44</v>
      </c>
      <c r="L18108">
        <v>48</v>
      </c>
      <c r="M18108">
        <v>46</v>
      </c>
      <c r="N18108">
        <v>4</v>
      </c>
      <c r="O18108">
        <v>1.2810000000000001</v>
      </c>
      <c r="R18108">
        <v>0.51357114315032959</v>
      </c>
      <c r="S18108">
        <v>0</v>
      </c>
      <c r="T18108">
        <f t="shared" si="152"/>
        <v>0</v>
      </c>
      <c r="U18108">
        <f t="shared" si="153"/>
        <v>2.6315385375022893</v>
      </c>
    </row>
    <row r="18109" spans="1:30">
      <c r="A18109" s="5" t="s">
        <v>3023</v>
      </c>
      <c r="B18109" s="5" t="s">
        <v>3021</v>
      </c>
      <c r="D18109" s="5">
        <v>2019</v>
      </c>
      <c r="E18109" s="16" t="s">
        <v>3037</v>
      </c>
      <c r="F18109" s="5" t="s">
        <v>89</v>
      </c>
      <c r="G18109">
        <v>19.9330223785072</v>
      </c>
      <c r="H18109">
        <v>110.61035228774099</v>
      </c>
      <c r="I18109" s="5" t="s">
        <v>57</v>
      </c>
      <c r="J18109" s="5" t="s">
        <v>3040</v>
      </c>
      <c r="K18109">
        <v>48</v>
      </c>
      <c r="L18109">
        <v>52</v>
      </c>
      <c r="M18109">
        <v>50</v>
      </c>
      <c r="N18109">
        <v>4</v>
      </c>
      <c r="O18109">
        <v>1.3265789473684211</v>
      </c>
      <c r="R18109">
        <v>0.46198853850364685</v>
      </c>
      <c r="S18109">
        <v>0</v>
      </c>
      <c r="T18109">
        <f t="shared" si="152"/>
        <v>0</v>
      </c>
      <c r="U18109">
        <f t="shared" si="153"/>
        <v>2.4514570764177726</v>
      </c>
      <c r="AA18109">
        <f>SUM(T18097:T18109)-0.5*T18109</f>
        <v>0</v>
      </c>
      <c r="AB18109">
        <f>SUM(U18097:U18109)-0.5*U18109</f>
        <v>31.166896541308649</v>
      </c>
    </row>
    <row r="18110" spans="1:30">
      <c r="A18110" s="5" t="s">
        <v>3023</v>
      </c>
      <c r="B18110" s="5" t="s">
        <v>3021</v>
      </c>
      <c r="D18110" s="5">
        <v>2019</v>
      </c>
      <c r="E18110" s="16" t="s">
        <v>3037</v>
      </c>
      <c r="F18110" s="5" t="s">
        <v>89</v>
      </c>
      <c r="G18110">
        <v>19.9330223785072</v>
      </c>
      <c r="H18110">
        <v>110.61035228774099</v>
      </c>
      <c r="I18110" s="5" t="s">
        <v>57</v>
      </c>
      <c r="J18110" s="5" t="s">
        <v>3040</v>
      </c>
      <c r="K18110">
        <v>52</v>
      </c>
      <c r="L18110">
        <v>56</v>
      </c>
      <c r="M18110">
        <v>54</v>
      </c>
      <c r="N18110">
        <v>4</v>
      </c>
      <c r="O18110">
        <v>1.2180555555555559</v>
      </c>
      <c r="R18110">
        <v>0.49576699733734131</v>
      </c>
      <c r="S18110">
        <v>0</v>
      </c>
      <c r="T18110">
        <f t="shared" si="152"/>
        <v>0</v>
      </c>
      <c r="U18110">
        <f t="shared" si="153"/>
        <v>2.4154869814713802</v>
      </c>
    </row>
    <row r="18111" spans="1:30">
      <c r="A18111" s="5" t="s">
        <v>3023</v>
      </c>
      <c r="B18111" s="5" t="s">
        <v>3021</v>
      </c>
      <c r="D18111" s="5">
        <v>2019</v>
      </c>
      <c r="E18111" s="16" t="s">
        <v>3037</v>
      </c>
      <c r="F18111" s="5" t="s">
        <v>89</v>
      </c>
      <c r="G18111">
        <v>19.9330223785072</v>
      </c>
      <c r="H18111">
        <v>110.61035228774099</v>
      </c>
      <c r="I18111" s="5" t="s">
        <v>57</v>
      </c>
      <c r="J18111" s="5" t="s">
        <v>3040</v>
      </c>
      <c r="K18111">
        <v>56</v>
      </c>
      <c r="L18111">
        <v>60</v>
      </c>
      <c r="M18111">
        <v>58</v>
      </c>
      <c r="N18111">
        <v>4</v>
      </c>
      <c r="O18111">
        <v>1.2459500000000001</v>
      </c>
      <c r="R18111">
        <v>0.5151907205581665</v>
      </c>
      <c r="S18111">
        <v>0</v>
      </c>
      <c r="T18111">
        <f t="shared" si="152"/>
        <v>0</v>
      </c>
      <c r="U18111">
        <f t="shared" si="153"/>
        <v>2.5676075131177907</v>
      </c>
    </row>
    <row r="18112" spans="1:30">
      <c r="A18112" s="5" t="s">
        <v>3023</v>
      </c>
      <c r="B18112" s="5" t="s">
        <v>3021</v>
      </c>
      <c r="D18112" s="5">
        <v>2019</v>
      </c>
      <c r="E18112" s="16" t="s">
        <v>3037</v>
      </c>
      <c r="F18112" s="5" t="s">
        <v>89</v>
      </c>
      <c r="G18112">
        <v>19.9330223785072</v>
      </c>
      <c r="H18112">
        <v>110.61035228774099</v>
      </c>
      <c r="I18112" s="5" t="s">
        <v>57</v>
      </c>
      <c r="J18112" s="5" t="s">
        <v>3040</v>
      </c>
      <c r="K18112">
        <v>60</v>
      </c>
      <c r="L18112">
        <v>64</v>
      </c>
      <c r="M18112">
        <v>62</v>
      </c>
      <c r="N18112">
        <v>4</v>
      </c>
      <c r="O18112">
        <v>1.2689375000000001</v>
      </c>
      <c r="R18112">
        <v>0.59811633825302124</v>
      </c>
      <c r="S18112">
        <v>0</v>
      </c>
      <c r="T18112">
        <f t="shared" si="152"/>
        <v>0</v>
      </c>
      <c r="U18112">
        <f t="shared" si="153"/>
        <v>3.0358890038877728</v>
      </c>
    </row>
    <row r="18113" spans="1:30">
      <c r="A18113" s="5" t="s">
        <v>3023</v>
      </c>
      <c r="B18113" s="5" t="s">
        <v>3021</v>
      </c>
      <c r="D18113" s="5">
        <v>2019</v>
      </c>
      <c r="E18113" s="16" t="s">
        <v>3037</v>
      </c>
      <c r="F18113" s="5" t="s">
        <v>89</v>
      </c>
      <c r="G18113">
        <v>19.9330223785072</v>
      </c>
      <c r="H18113">
        <v>110.61035228774099</v>
      </c>
      <c r="I18113" s="5" t="s">
        <v>57</v>
      </c>
      <c r="J18113" s="5" t="s">
        <v>3040</v>
      </c>
      <c r="K18113">
        <v>64</v>
      </c>
      <c r="L18113">
        <v>68</v>
      </c>
      <c r="M18113">
        <v>66</v>
      </c>
      <c r="N18113">
        <v>4</v>
      </c>
      <c r="O18113">
        <v>1.1830588235294115</v>
      </c>
      <c r="R18113">
        <v>0.46425586938858032</v>
      </c>
      <c r="S18113">
        <v>0</v>
      </c>
      <c r="T18113">
        <f t="shared" si="152"/>
        <v>0</v>
      </c>
      <c r="U18113">
        <f t="shared" si="153"/>
        <v>2.1969680106219118</v>
      </c>
    </row>
    <row r="18114" spans="1:30">
      <c r="A18114" s="5" t="s">
        <v>3023</v>
      </c>
      <c r="B18114" s="5" t="s">
        <v>3021</v>
      </c>
      <c r="D18114" s="5">
        <v>2019</v>
      </c>
      <c r="E18114" s="16" t="s">
        <v>3037</v>
      </c>
      <c r="F18114" s="5" t="s">
        <v>89</v>
      </c>
      <c r="G18114">
        <v>19.9330223785072</v>
      </c>
      <c r="H18114">
        <v>110.61035228774099</v>
      </c>
      <c r="I18114" s="5" t="s">
        <v>57</v>
      </c>
      <c r="J18114" s="5" t="s">
        <v>3040</v>
      </c>
      <c r="K18114">
        <v>68</v>
      </c>
      <c r="L18114">
        <v>72</v>
      </c>
      <c r="M18114">
        <v>70</v>
      </c>
      <c r="N18114">
        <v>4</v>
      </c>
      <c r="O18114">
        <v>1.2921764705882355</v>
      </c>
      <c r="R18114">
        <v>0.4367699921131134</v>
      </c>
      <c r="S18114">
        <v>0</v>
      </c>
      <c r="T18114">
        <f t="shared" si="152"/>
        <v>0</v>
      </c>
      <c r="U18114">
        <f t="shared" si="153"/>
        <v>2.2575356274702973</v>
      </c>
    </row>
    <row r="18115" spans="1:30">
      <c r="A18115" s="5" t="s">
        <v>3023</v>
      </c>
      <c r="B18115" s="5" t="s">
        <v>3021</v>
      </c>
      <c r="D18115" s="5">
        <v>2019</v>
      </c>
      <c r="E18115" s="16" t="s">
        <v>3037</v>
      </c>
      <c r="F18115" s="5" t="s">
        <v>89</v>
      </c>
      <c r="G18115">
        <v>19.9330223785072</v>
      </c>
      <c r="H18115">
        <v>110.61035228774099</v>
      </c>
      <c r="I18115" s="5" t="s">
        <v>57</v>
      </c>
      <c r="J18115" s="5" t="s">
        <v>3040</v>
      </c>
      <c r="K18115">
        <v>72</v>
      </c>
      <c r="L18115">
        <v>76</v>
      </c>
      <c r="M18115">
        <v>74</v>
      </c>
      <c r="N18115">
        <v>4</v>
      </c>
      <c r="O18115">
        <v>1.415941176470588</v>
      </c>
      <c r="R18115">
        <v>0.26475533843040466</v>
      </c>
      <c r="S18115">
        <v>0</v>
      </c>
      <c r="T18115">
        <f t="shared" si="152"/>
        <v>0</v>
      </c>
      <c r="U18115">
        <f t="shared" si="153"/>
        <v>1.4995119414960634</v>
      </c>
    </row>
    <row r="18116" spans="1:30">
      <c r="A18116" s="5" t="s">
        <v>3023</v>
      </c>
      <c r="B18116" s="5" t="s">
        <v>3021</v>
      </c>
      <c r="D18116" s="5">
        <v>2019</v>
      </c>
      <c r="E18116" s="16" t="s">
        <v>3037</v>
      </c>
      <c r="F18116" s="5" t="s">
        <v>89</v>
      </c>
      <c r="G18116">
        <v>19.9330223785072</v>
      </c>
      <c r="H18116">
        <v>110.61035228774099</v>
      </c>
      <c r="I18116" s="5" t="s">
        <v>57</v>
      </c>
      <c r="J18116" s="5" t="s">
        <v>3040</v>
      </c>
      <c r="K18116">
        <v>76</v>
      </c>
      <c r="L18116">
        <v>80</v>
      </c>
      <c r="M18116">
        <v>78</v>
      </c>
      <c r="N18116">
        <v>4</v>
      </c>
      <c r="O18116">
        <v>1.5381333333333331</v>
      </c>
      <c r="R18116">
        <v>8.8986873626708984E-2</v>
      </c>
      <c r="S18116">
        <v>0</v>
      </c>
      <c r="T18116">
        <f t="shared" si="152"/>
        <v>0</v>
      </c>
      <c r="U18116">
        <f t="shared" si="153"/>
        <v>0.54749470621744789</v>
      </c>
    </row>
    <row r="18117" spans="1:30">
      <c r="A18117" s="5" t="s">
        <v>3023</v>
      </c>
      <c r="B18117" s="5" t="s">
        <v>3021</v>
      </c>
      <c r="D18117" s="5">
        <v>2019</v>
      </c>
      <c r="E18117" s="16" t="s">
        <v>3037</v>
      </c>
      <c r="F18117" s="5" t="s">
        <v>89</v>
      </c>
      <c r="G18117">
        <v>19.9330223785072</v>
      </c>
      <c r="H18117">
        <v>110.61035228774099</v>
      </c>
      <c r="I18117" s="5" t="s">
        <v>57</v>
      </c>
      <c r="J18117" s="5" t="s">
        <v>3040</v>
      </c>
      <c r="K18117">
        <v>80</v>
      </c>
      <c r="L18117">
        <v>84</v>
      </c>
      <c r="M18117">
        <v>82</v>
      </c>
      <c r="N18117">
        <v>4</v>
      </c>
      <c r="O18117">
        <v>1.5107999999999999</v>
      </c>
      <c r="R18117">
        <v>9.0762294828891754E-2</v>
      </c>
      <c r="S18117">
        <v>0</v>
      </c>
      <c r="T18117">
        <f t="shared" si="152"/>
        <v>0</v>
      </c>
      <c r="U18117">
        <f t="shared" si="153"/>
        <v>0.5484947001099586</v>
      </c>
    </row>
    <row r="18118" spans="1:30">
      <c r="A18118" s="5" t="s">
        <v>3023</v>
      </c>
      <c r="B18118" s="5" t="s">
        <v>3021</v>
      </c>
      <c r="D18118" s="5">
        <v>2019</v>
      </c>
      <c r="E18118" s="16" t="s">
        <v>3037</v>
      </c>
      <c r="F18118" s="5" t="s">
        <v>89</v>
      </c>
      <c r="G18118">
        <v>19.9330223785072</v>
      </c>
      <c r="H18118">
        <v>110.61035228774099</v>
      </c>
      <c r="I18118" s="5" t="s">
        <v>57</v>
      </c>
      <c r="J18118" s="5" t="s">
        <v>3040</v>
      </c>
      <c r="K18118">
        <v>84</v>
      </c>
      <c r="L18118">
        <v>88</v>
      </c>
      <c r="M18118">
        <v>86</v>
      </c>
      <c r="N18118">
        <v>4</v>
      </c>
      <c r="O18118">
        <v>1.5720000000000001</v>
      </c>
      <c r="R18118">
        <v>0.20720169693231583</v>
      </c>
      <c r="S18118">
        <v>0</v>
      </c>
      <c r="T18118">
        <f t="shared" si="152"/>
        <v>0</v>
      </c>
      <c r="U18118">
        <f t="shared" si="153"/>
        <v>1.302884270310402</v>
      </c>
    </row>
    <row r="18119" spans="1:30">
      <c r="A18119" s="5" t="s">
        <v>3023</v>
      </c>
      <c r="B18119" s="5" t="s">
        <v>3021</v>
      </c>
      <c r="D18119" s="5">
        <v>2019</v>
      </c>
      <c r="E18119" s="16" t="s">
        <v>3037</v>
      </c>
      <c r="F18119" s="5" t="s">
        <v>89</v>
      </c>
      <c r="G18119">
        <v>19.9330223785072</v>
      </c>
      <c r="H18119">
        <v>110.61035228774099</v>
      </c>
      <c r="I18119" s="5" t="s">
        <v>57</v>
      </c>
      <c r="J18119" s="5" t="s">
        <v>3040</v>
      </c>
      <c r="K18119">
        <v>88</v>
      </c>
      <c r="L18119">
        <v>92</v>
      </c>
      <c r="M18119">
        <v>90</v>
      </c>
      <c r="N18119">
        <v>4</v>
      </c>
      <c r="O18119">
        <v>1.4615384615384615</v>
      </c>
      <c r="R18119">
        <v>0.11271132528781891</v>
      </c>
      <c r="S18119">
        <v>0</v>
      </c>
      <c r="T18119">
        <f t="shared" si="152"/>
        <v>0</v>
      </c>
      <c r="U18119">
        <f t="shared" si="153"/>
        <v>0.65892774783647978</v>
      </c>
    </row>
    <row r="18120" spans="1:30">
      <c r="A18120" s="5" t="s">
        <v>3023</v>
      </c>
      <c r="B18120" s="5" t="s">
        <v>3021</v>
      </c>
      <c r="D18120" s="5">
        <v>2019</v>
      </c>
      <c r="E18120" s="16" t="s">
        <v>3037</v>
      </c>
      <c r="F18120" s="5" t="s">
        <v>89</v>
      </c>
      <c r="G18120">
        <v>19.9330223785072</v>
      </c>
      <c r="H18120">
        <v>110.61035228774099</v>
      </c>
      <c r="I18120" s="5" t="s">
        <v>57</v>
      </c>
      <c r="J18120" s="5" t="s">
        <v>3040</v>
      </c>
      <c r="K18120">
        <v>92</v>
      </c>
      <c r="L18120">
        <v>96</v>
      </c>
      <c r="M18120">
        <v>94</v>
      </c>
      <c r="N18120">
        <v>4</v>
      </c>
      <c r="O18120">
        <v>1.3247499999999999</v>
      </c>
      <c r="R18120">
        <v>0.12114039808511734</v>
      </c>
      <c r="S18120">
        <v>0</v>
      </c>
      <c r="T18120">
        <f t="shared" si="152"/>
        <v>0</v>
      </c>
      <c r="U18120">
        <f t="shared" si="153"/>
        <v>0.64192296945303673</v>
      </c>
    </row>
    <row r="18121" spans="1:30">
      <c r="A18121" s="5" t="s">
        <v>3023</v>
      </c>
      <c r="B18121" s="5" t="s">
        <v>3021</v>
      </c>
      <c r="D18121" s="5">
        <v>2019</v>
      </c>
      <c r="E18121" s="16" t="s">
        <v>3037</v>
      </c>
      <c r="F18121" s="5" t="s">
        <v>89</v>
      </c>
      <c r="G18121">
        <v>19.9330223785072</v>
      </c>
      <c r="H18121">
        <v>110.61035228774099</v>
      </c>
      <c r="I18121" s="5" t="s">
        <v>57</v>
      </c>
      <c r="J18121" s="5" t="s">
        <v>3040</v>
      </c>
      <c r="K18121">
        <v>96</v>
      </c>
      <c r="L18121">
        <v>100</v>
      </c>
      <c r="M18121">
        <v>98</v>
      </c>
      <c r="N18121">
        <v>4</v>
      </c>
      <c r="O18121">
        <v>1.5610000000000002</v>
      </c>
      <c r="R18121">
        <v>6.0525968670845032E-2</v>
      </c>
      <c r="S18121">
        <v>0</v>
      </c>
      <c r="T18121">
        <f t="shared" si="152"/>
        <v>0</v>
      </c>
      <c r="U18121">
        <f t="shared" si="153"/>
        <v>0.37792414838075644</v>
      </c>
      <c r="AA18121">
        <f>SUM(T18097:T18121)</f>
        <v>0</v>
      </c>
      <c r="AB18121">
        <f>SUM(U18097:U18121)</f>
        <v>50.443272699890834</v>
      </c>
    </row>
    <row r="18122" spans="1:30">
      <c r="A18122" s="5" t="s">
        <v>3023</v>
      </c>
      <c r="B18122" s="5" t="s">
        <v>3021</v>
      </c>
      <c r="D18122" s="5">
        <v>2019</v>
      </c>
      <c r="E18122" s="16" t="s">
        <v>3041</v>
      </c>
      <c r="F18122" s="5" t="s">
        <v>89</v>
      </c>
      <c r="G18122">
        <v>19.933347222222224</v>
      </c>
      <c r="H18122">
        <v>110.61311944444444</v>
      </c>
      <c r="I18122" s="5" t="s">
        <v>60</v>
      </c>
      <c r="J18122" s="5" t="s">
        <v>3042</v>
      </c>
      <c r="K18122">
        <v>0</v>
      </c>
      <c r="L18122">
        <v>4</v>
      </c>
      <c r="M18122">
        <v>2</v>
      </c>
      <c r="N18122">
        <v>4</v>
      </c>
      <c r="O18122">
        <v>0.99026666666666663</v>
      </c>
      <c r="R18122">
        <v>0.5033944845199585</v>
      </c>
      <c r="S18122">
        <v>0</v>
      </c>
      <c r="T18122">
        <f t="shared" ref="T18122:T18146" si="154">S18122*O18122*N18122</f>
        <v>0</v>
      </c>
      <c r="U18122">
        <f t="shared" ref="U18122:U18146" si="155">R18122*O18122*N18122</f>
        <v>1.9939791128158568</v>
      </c>
      <c r="W18122">
        <f>AVERAGE(O18122:O18146)</f>
        <v>1.2140709618385377</v>
      </c>
      <c r="Y18122">
        <f>AVERAGE(R18122:R18146)</f>
        <v>0.50547968595217596</v>
      </c>
      <c r="Z18122">
        <f>AVERAGE(S18122:S18146)</f>
        <v>8.1211419776082037E-4</v>
      </c>
      <c r="AD18122">
        <v>100</v>
      </c>
    </row>
    <row r="18123" spans="1:30">
      <c r="A18123" s="5" t="s">
        <v>3023</v>
      </c>
      <c r="B18123" s="5" t="s">
        <v>3021</v>
      </c>
      <c r="D18123" s="5">
        <v>2019</v>
      </c>
      <c r="E18123" s="16" t="s">
        <v>3041</v>
      </c>
      <c r="F18123" s="5" t="s">
        <v>89</v>
      </c>
      <c r="G18123">
        <v>19.933347222222224</v>
      </c>
      <c r="H18123">
        <v>110.61311944444444</v>
      </c>
      <c r="I18123" s="5" t="s">
        <v>60</v>
      </c>
      <c r="J18123" s="5" t="s">
        <v>3042</v>
      </c>
      <c r="K18123">
        <v>4</v>
      </c>
      <c r="L18123">
        <v>8</v>
      </c>
      <c r="M18123">
        <v>6</v>
      </c>
      <c r="N18123">
        <v>4</v>
      </c>
      <c r="O18123">
        <v>1.0843750000000001</v>
      </c>
      <c r="R18123">
        <v>0.51177245400000004</v>
      </c>
      <c r="S18123">
        <v>0</v>
      </c>
      <c r="T18123">
        <f t="shared" si="154"/>
        <v>0</v>
      </c>
      <c r="U18123">
        <f t="shared" si="155"/>
        <v>2.2198130192250005</v>
      </c>
    </row>
    <row r="18124" spans="1:30">
      <c r="A18124" s="5" t="s">
        <v>3023</v>
      </c>
      <c r="B18124" s="5" t="s">
        <v>3021</v>
      </c>
      <c r="D18124" s="5">
        <v>2019</v>
      </c>
      <c r="E18124" s="16" t="s">
        <v>3041</v>
      </c>
      <c r="F18124" s="5" t="s">
        <v>89</v>
      </c>
      <c r="G18124">
        <v>19.933347222222224</v>
      </c>
      <c r="H18124">
        <v>110.61311944444444</v>
      </c>
      <c r="I18124" s="5" t="s">
        <v>60</v>
      </c>
      <c r="J18124" s="5" t="s">
        <v>3042</v>
      </c>
      <c r="K18124">
        <v>8</v>
      </c>
      <c r="L18124">
        <v>12</v>
      </c>
      <c r="M18124">
        <v>10</v>
      </c>
      <c r="N18124">
        <v>4</v>
      </c>
      <c r="O18124">
        <v>1.0762666666666665</v>
      </c>
      <c r="R18124">
        <v>0.60818028450012207</v>
      </c>
      <c r="S18124">
        <v>0</v>
      </c>
      <c r="T18124">
        <f t="shared" si="154"/>
        <v>0</v>
      </c>
      <c r="U18124">
        <f t="shared" si="155"/>
        <v>2.6182566701253251</v>
      </c>
    </row>
    <row r="18125" spans="1:30">
      <c r="A18125" s="5" t="s">
        <v>3023</v>
      </c>
      <c r="B18125" s="5" t="s">
        <v>3021</v>
      </c>
      <c r="D18125" s="5">
        <v>2019</v>
      </c>
      <c r="E18125" s="16" t="s">
        <v>3041</v>
      </c>
      <c r="F18125" s="5" t="s">
        <v>89</v>
      </c>
      <c r="G18125">
        <v>19.933347222222224</v>
      </c>
      <c r="H18125">
        <v>110.61311944444444</v>
      </c>
      <c r="I18125" s="5" t="s">
        <v>60</v>
      </c>
      <c r="J18125" s="5" t="s">
        <v>3042</v>
      </c>
      <c r="K18125">
        <v>12</v>
      </c>
      <c r="L18125">
        <v>16</v>
      </c>
      <c r="M18125">
        <v>14</v>
      </c>
      <c r="N18125">
        <v>4</v>
      </c>
      <c r="O18125">
        <v>1.1162424242424243</v>
      </c>
      <c r="R18125">
        <v>0.67684715986251831</v>
      </c>
      <c r="S18125">
        <v>0</v>
      </c>
      <c r="T18125">
        <f t="shared" si="154"/>
        <v>0</v>
      </c>
      <c r="U18125">
        <f t="shared" si="155"/>
        <v>3.0221020582661486</v>
      </c>
      <c r="AA18125">
        <f>SUM(T18122:T18125)-(T18125/4)</f>
        <v>0</v>
      </c>
      <c r="AB18125">
        <f>SUM(U18122:U18125)-(U18125/4)</f>
        <v>9.0986253458657931</v>
      </c>
    </row>
    <row r="18126" spans="1:30">
      <c r="A18126" s="5" t="s">
        <v>3023</v>
      </c>
      <c r="B18126" s="5" t="s">
        <v>3021</v>
      </c>
      <c r="D18126" s="5">
        <v>2019</v>
      </c>
      <c r="E18126" s="16" t="s">
        <v>3041</v>
      </c>
      <c r="F18126" s="5" t="s">
        <v>89</v>
      </c>
      <c r="G18126">
        <v>19.933347222222224</v>
      </c>
      <c r="H18126">
        <v>110.61311944444444</v>
      </c>
      <c r="I18126" s="5" t="s">
        <v>60</v>
      </c>
      <c r="J18126" s="5" t="s">
        <v>3042</v>
      </c>
      <c r="K18126">
        <v>16</v>
      </c>
      <c r="L18126">
        <v>20</v>
      </c>
      <c r="M18126">
        <v>18</v>
      </c>
      <c r="N18126">
        <v>4</v>
      </c>
      <c r="O18126">
        <v>1.335866666666667</v>
      </c>
      <c r="R18126">
        <v>0.54668939113616943</v>
      </c>
      <c r="S18126">
        <v>0</v>
      </c>
      <c r="T18126">
        <f t="shared" si="154"/>
        <v>0</v>
      </c>
      <c r="U18126">
        <f t="shared" si="155"/>
        <v>2.9212165385564175</v>
      </c>
    </row>
    <row r="18127" spans="1:30">
      <c r="A18127" s="5" t="s">
        <v>3023</v>
      </c>
      <c r="B18127" s="5" t="s">
        <v>3021</v>
      </c>
      <c r="D18127" s="5">
        <v>2019</v>
      </c>
      <c r="E18127" s="16" t="s">
        <v>3041</v>
      </c>
      <c r="F18127" s="5" t="s">
        <v>89</v>
      </c>
      <c r="G18127">
        <v>19.933347222222224</v>
      </c>
      <c r="H18127">
        <v>110.61311944444444</v>
      </c>
      <c r="I18127" s="5" t="s">
        <v>60</v>
      </c>
      <c r="J18127" s="5" t="s">
        <v>3042</v>
      </c>
      <c r="K18127">
        <v>20</v>
      </c>
      <c r="L18127">
        <v>24</v>
      </c>
      <c r="M18127">
        <v>22</v>
      </c>
      <c r="N18127">
        <v>4</v>
      </c>
      <c r="O18127">
        <v>1.2520606060606063</v>
      </c>
      <c r="R18127">
        <v>0.55600345134735107</v>
      </c>
      <c r="S18127">
        <v>0</v>
      </c>
      <c r="T18127">
        <f t="shared" si="154"/>
        <v>0</v>
      </c>
      <c r="U18127">
        <f t="shared" si="155"/>
        <v>2.7846000730630127</v>
      </c>
    </row>
    <row r="18128" spans="1:30">
      <c r="A18128" s="5" t="s">
        <v>3023</v>
      </c>
      <c r="B18128" s="5" t="s">
        <v>3021</v>
      </c>
      <c r="D18128" s="5">
        <v>2019</v>
      </c>
      <c r="E18128" s="16" t="s">
        <v>3041</v>
      </c>
      <c r="F18128" s="5" t="s">
        <v>89</v>
      </c>
      <c r="G18128">
        <v>19.933347222222224</v>
      </c>
      <c r="H18128">
        <v>110.61311944444444</v>
      </c>
      <c r="I18128" s="5" t="s">
        <v>60</v>
      </c>
      <c r="J18128" s="5" t="s">
        <v>3042</v>
      </c>
      <c r="K18128">
        <v>24</v>
      </c>
      <c r="L18128">
        <v>28</v>
      </c>
      <c r="M18128">
        <v>26</v>
      </c>
      <c r="N18128">
        <v>4</v>
      </c>
      <c r="O18128">
        <v>1.3483333333333334</v>
      </c>
      <c r="R18128">
        <v>0.56052976846694946</v>
      </c>
      <c r="S18128">
        <v>0</v>
      </c>
      <c r="T18128">
        <f t="shared" si="154"/>
        <v>0</v>
      </c>
      <c r="U18128">
        <f t="shared" si="155"/>
        <v>3.0231238845984141</v>
      </c>
    </row>
    <row r="18129" spans="1:28">
      <c r="A18129" s="5" t="s">
        <v>3023</v>
      </c>
      <c r="B18129" s="5" t="s">
        <v>3021</v>
      </c>
      <c r="D18129" s="5">
        <v>2019</v>
      </c>
      <c r="E18129" s="16" t="s">
        <v>3041</v>
      </c>
      <c r="F18129" s="5" t="s">
        <v>89</v>
      </c>
      <c r="G18129">
        <v>19.933347222222224</v>
      </c>
      <c r="H18129">
        <v>110.61311944444444</v>
      </c>
      <c r="I18129" s="5" t="s">
        <v>60</v>
      </c>
      <c r="J18129" s="5" t="s">
        <v>3042</v>
      </c>
      <c r="K18129">
        <v>28</v>
      </c>
      <c r="L18129">
        <v>32</v>
      </c>
      <c r="M18129">
        <v>30</v>
      </c>
      <c r="N18129">
        <v>4</v>
      </c>
      <c r="O18129">
        <v>1.1466451612903228</v>
      </c>
      <c r="R18129">
        <v>0.54603612422943115</v>
      </c>
      <c r="S18129">
        <v>0</v>
      </c>
      <c r="T18129">
        <f t="shared" si="154"/>
        <v>0</v>
      </c>
      <c r="U18129">
        <f t="shared" si="155"/>
        <v>2.5044387189495954</v>
      </c>
      <c r="AA18129">
        <f>SUM(T18122:T18129)-0.5*T18129</f>
        <v>0</v>
      </c>
      <c r="AB18129">
        <f>SUM(U18122:U18129)-0.5*U18129</f>
        <v>19.835310716124976</v>
      </c>
    </row>
    <row r="18130" spans="1:28">
      <c r="A18130" s="5" t="s">
        <v>3023</v>
      </c>
      <c r="B18130" s="5" t="s">
        <v>3021</v>
      </c>
      <c r="D18130" s="5">
        <v>2019</v>
      </c>
      <c r="E18130" s="16" t="s">
        <v>3041</v>
      </c>
      <c r="F18130" s="5" t="s">
        <v>89</v>
      </c>
      <c r="G18130">
        <v>19.933347222222224</v>
      </c>
      <c r="H18130">
        <v>110.61311944444444</v>
      </c>
      <c r="I18130" s="5" t="s">
        <v>60</v>
      </c>
      <c r="J18130" s="5" t="s">
        <v>3042</v>
      </c>
      <c r="K18130">
        <v>32</v>
      </c>
      <c r="L18130">
        <v>36</v>
      </c>
      <c r="M18130">
        <v>34</v>
      </c>
      <c r="N18130">
        <v>4</v>
      </c>
      <c r="O18130">
        <v>1.3243749999999999</v>
      </c>
      <c r="R18130">
        <v>0.43816825747489929</v>
      </c>
      <c r="S18130">
        <v>0</v>
      </c>
      <c r="T18130">
        <f t="shared" si="154"/>
        <v>0</v>
      </c>
      <c r="U18130">
        <f t="shared" si="155"/>
        <v>2.3211963439732788</v>
      </c>
    </row>
    <row r="18131" spans="1:28">
      <c r="A18131" s="5" t="s">
        <v>3023</v>
      </c>
      <c r="B18131" s="5" t="s">
        <v>3021</v>
      </c>
      <c r="D18131" s="5">
        <v>2019</v>
      </c>
      <c r="E18131" s="16" t="s">
        <v>3041</v>
      </c>
      <c r="F18131" s="5" t="s">
        <v>89</v>
      </c>
      <c r="G18131">
        <v>19.933347222222224</v>
      </c>
      <c r="H18131">
        <v>110.61311944444444</v>
      </c>
      <c r="I18131" s="5" t="s">
        <v>60</v>
      </c>
      <c r="J18131" s="5" t="s">
        <v>3042</v>
      </c>
      <c r="K18131">
        <v>36</v>
      </c>
      <c r="L18131">
        <v>40</v>
      </c>
      <c r="M18131">
        <v>38</v>
      </c>
      <c r="N18131">
        <v>4</v>
      </c>
      <c r="O18131">
        <v>1.2888235294117647</v>
      </c>
      <c r="R18131">
        <v>0.49087432026863098</v>
      </c>
      <c r="S18131">
        <v>0</v>
      </c>
      <c r="T18131">
        <f t="shared" si="154"/>
        <v>0</v>
      </c>
      <c r="U18131">
        <f t="shared" si="155"/>
        <v>2.5306014957848717</v>
      </c>
    </row>
    <row r="18132" spans="1:28">
      <c r="A18132" s="5" t="s">
        <v>3023</v>
      </c>
      <c r="B18132" s="5" t="s">
        <v>3021</v>
      </c>
      <c r="D18132" s="5">
        <v>2019</v>
      </c>
      <c r="E18132" s="16" t="s">
        <v>3041</v>
      </c>
      <c r="F18132" s="5" t="s">
        <v>89</v>
      </c>
      <c r="G18132">
        <v>19.933347222222224</v>
      </c>
      <c r="H18132">
        <v>110.61311944444444</v>
      </c>
      <c r="I18132" s="5" t="s">
        <v>60</v>
      </c>
      <c r="J18132" s="5" t="s">
        <v>3042</v>
      </c>
      <c r="K18132">
        <v>40</v>
      </c>
      <c r="L18132">
        <v>44</v>
      </c>
      <c r="M18132">
        <v>42</v>
      </c>
      <c r="N18132">
        <v>4</v>
      </c>
      <c r="O18132">
        <v>1.1891176470588234</v>
      </c>
      <c r="R18132">
        <v>0.50708979368209839</v>
      </c>
      <c r="S18132">
        <v>0</v>
      </c>
      <c r="T18132">
        <f t="shared" si="154"/>
        <v>0</v>
      </c>
      <c r="U18132">
        <f t="shared" si="155"/>
        <v>2.411957689243204</v>
      </c>
    </row>
    <row r="18133" spans="1:28">
      <c r="A18133" s="5" t="s">
        <v>3023</v>
      </c>
      <c r="B18133" s="5" t="s">
        <v>3021</v>
      </c>
      <c r="D18133" s="5">
        <v>2019</v>
      </c>
      <c r="E18133" s="16" t="s">
        <v>3041</v>
      </c>
      <c r="F18133" s="5" t="s">
        <v>89</v>
      </c>
      <c r="G18133">
        <v>19.933347222222224</v>
      </c>
      <c r="H18133">
        <v>110.61311944444444</v>
      </c>
      <c r="I18133" s="5" t="s">
        <v>60</v>
      </c>
      <c r="J18133" s="5" t="s">
        <v>3042</v>
      </c>
      <c r="K18133">
        <v>44</v>
      </c>
      <c r="L18133">
        <v>48</v>
      </c>
      <c r="M18133">
        <v>46</v>
      </c>
      <c r="N18133">
        <v>4</v>
      </c>
      <c r="O18133">
        <v>1.2096499999999999</v>
      </c>
      <c r="R18133">
        <v>0.74814446456730366</v>
      </c>
      <c r="S18133">
        <v>1.4750940725207329E-2</v>
      </c>
      <c r="T18133">
        <f t="shared" si="154"/>
        <v>7.1373901792988179E-2</v>
      </c>
      <c r="U18133">
        <f t="shared" si="155"/>
        <v>3.619971806255355</v>
      </c>
    </row>
    <row r="18134" spans="1:28">
      <c r="A18134" s="5" t="s">
        <v>3023</v>
      </c>
      <c r="B18134" s="5" t="s">
        <v>3021</v>
      </c>
      <c r="D18134" s="5">
        <v>2019</v>
      </c>
      <c r="E18134" s="16" t="s">
        <v>3041</v>
      </c>
      <c r="F18134" s="5" t="s">
        <v>89</v>
      </c>
      <c r="G18134">
        <v>19.933347222222224</v>
      </c>
      <c r="H18134">
        <v>110.61311944444444</v>
      </c>
      <c r="I18134" s="5" t="s">
        <v>60</v>
      </c>
      <c r="J18134" s="5" t="s">
        <v>3042</v>
      </c>
      <c r="K18134">
        <v>48</v>
      </c>
      <c r="L18134">
        <v>52</v>
      </c>
      <c r="M18134">
        <v>50</v>
      </c>
      <c r="N18134">
        <v>4</v>
      </c>
      <c r="O18134">
        <v>1.2599333333333331</v>
      </c>
      <c r="R18134">
        <v>0.51708215475082397</v>
      </c>
      <c r="S18134">
        <v>0</v>
      </c>
      <c r="T18134">
        <f t="shared" si="154"/>
        <v>0</v>
      </c>
      <c r="U18134">
        <f t="shared" si="155"/>
        <v>2.6059561713695523</v>
      </c>
      <c r="AA18134">
        <f>SUM(T18122:T18134)-0.5*T18134</f>
        <v>7.1373901792988179E-2</v>
      </c>
      <c r="AB18134">
        <f>SUM(U18122:U18134)-0.5*U18134</f>
        <v>33.274235496541252</v>
      </c>
    </row>
    <row r="18135" spans="1:28">
      <c r="A18135" s="5" t="s">
        <v>3023</v>
      </c>
      <c r="B18135" s="5" t="s">
        <v>3021</v>
      </c>
      <c r="D18135" s="5">
        <v>2019</v>
      </c>
      <c r="E18135" s="16" t="s">
        <v>3041</v>
      </c>
      <c r="F18135" s="5" t="s">
        <v>89</v>
      </c>
      <c r="G18135">
        <v>19.933347222222224</v>
      </c>
      <c r="H18135">
        <v>110.61311944444444</v>
      </c>
      <c r="I18135" s="5" t="s">
        <v>60</v>
      </c>
      <c r="J18135" s="5" t="s">
        <v>3042</v>
      </c>
      <c r="K18135">
        <v>52</v>
      </c>
      <c r="L18135">
        <v>56</v>
      </c>
      <c r="M18135">
        <v>54</v>
      </c>
      <c r="N18135">
        <v>4</v>
      </c>
      <c r="O18135">
        <v>1.2189444444444446</v>
      </c>
      <c r="R18135">
        <v>0.50134360790252686</v>
      </c>
      <c r="S18135">
        <v>0</v>
      </c>
      <c r="T18135">
        <f t="shared" si="154"/>
        <v>0</v>
      </c>
      <c r="U18135">
        <f t="shared" si="155"/>
        <v>2.4444400224420764</v>
      </c>
    </row>
    <row r="18136" spans="1:28">
      <c r="A18136" s="5" t="s">
        <v>3023</v>
      </c>
      <c r="B18136" s="5" t="s">
        <v>3021</v>
      </c>
      <c r="D18136" s="5">
        <v>2019</v>
      </c>
      <c r="E18136" s="16" t="s">
        <v>3041</v>
      </c>
      <c r="F18136" s="5" t="s">
        <v>89</v>
      </c>
      <c r="G18136">
        <v>19.933347222222224</v>
      </c>
      <c r="H18136">
        <v>110.61311944444444</v>
      </c>
      <c r="I18136" s="5" t="s">
        <v>60</v>
      </c>
      <c r="J18136" s="5" t="s">
        <v>3042</v>
      </c>
      <c r="K18136">
        <v>56</v>
      </c>
      <c r="L18136">
        <v>60</v>
      </c>
      <c r="M18136">
        <v>58</v>
      </c>
      <c r="N18136">
        <v>4</v>
      </c>
      <c r="O18136">
        <v>1.1196111111111111</v>
      </c>
      <c r="R18136">
        <v>0.5075451135635376</v>
      </c>
      <c r="S18136">
        <v>0</v>
      </c>
      <c r="T18136">
        <f t="shared" si="154"/>
        <v>0</v>
      </c>
      <c r="U18136">
        <f t="shared" si="155"/>
        <v>2.2730125941435495</v>
      </c>
    </row>
    <row r="18137" spans="1:28">
      <c r="A18137" s="5" t="s">
        <v>3023</v>
      </c>
      <c r="B18137" s="5" t="s">
        <v>3021</v>
      </c>
      <c r="D18137" s="5">
        <v>2019</v>
      </c>
      <c r="E18137" s="16" t="s">
        <v>3041</v>
      </c>
      <c r="F18137" s="5" t="s">
        <v>89</v>
      </c>
      <c r="G18137">
        <v>19.933347222222224</v>
      </c>
      <c r="H18137">
        <v>110.61311944444444</v>
      </c>
      <c r="I18137" s="5" t="s">
        <v>60</v>
      </c>
      <c r="J18137" s="5" t="s">
        <v>3042</v>
      </c>
      <c r="K18137">
        <v>60</v>
      </c>
      <c r="L18137">
        <v>64</v>
      </c>
      <c r="M18137">
        <v>62</v>
      </c>
      <c r="N18137">
        <v>4</v>
      </c>
      <c r="O18137">
        <v>1.2558888888888886</v>
      </c>
      <c r="R18137">
        <v>0.48712253570556641</v>
      </c>
      <c r="S18137">
        <v>0</v>
      </c>
      <c r="T18137">
        <f t="shared" si="154"/>
        <v>0</v>
      </c>
      <c r="U18137">
        <f t="shared" si="155"/>
        <v>2.4470871204800071</v>
      </c>
    </row>
    <row r="18138" spans="1:28">
      <c r="A18138" s="5" t="s">
        <v>3023</v>
      </c>
      <c r="B18138" s="5" t="s">
        <v>3021</v>
      </c>
      <c r="D18138" s="5">
        <v>2019</v>
      </c>
      <c r="E18138" s="16" t="s">
        <v>3041</v>
      </c>
      <c r="F18138" s="5" t="s">
        <v>89</v>
      </c>
      <c r="G18138">
        <v>19.933347222222224</v>
      </c>
      <c r="H18138">
        <v>110.61311944444444</v>
      </c>
      <c r="I18138" s="5" t="s">
        <v>60</v>
      </c>
      <c r="J18138" s="5" t="s">
        <v>3042</v>
      </c>
      <c r="K18138">
        <v>64</v>
      </c>
      <c r="L18138">
        <v>68</v>
      </c>
      <c r="M18138">
        <v>66</v>
      </c>
      <c r="N18138">
        <v>4</v>
      </c>
      <c r="O18138">
        <v>1.2132941176470591</v>
      </c>
      <c r="R18138">
        <v>0.52462548017501831</v>
      </c>
      <c r="S18138">
        <v>0</v>
      </c>
      <c r="T18138">
        <f t="shared" si="154"/>
        <v>0</v>
      </c>
      <c r="U18138">
        <f t="shared" si="155"/>
        <v>2.5461000362564543</v>
      </c>
    </row>
    <row r="18139" spans="1:28">
      <c r="A18139" s="5" t="s">
        <v>3023</v>
      </c>
      <c r="B18139" s="5" t="s">
        <v>3021</v>
      </c>
      <c r="D18139" s="5">
        <v>2019</v>
      </c>
      <c r="E18139" s="16" t="s">
        <v>3041</v>
      </c>
      <c r="F18139" s="5" t="s">
        <v>89</v>
      </c>
      <c r="G18139">
        <v>19.933347222222224</v>
      </c>
      <c r="H18139">
        <v>110.61311944444444</v>
      </c>
      <c r="I18139" s="5" t="s">
        <v>60</v>
      </c>
      <c r="J18139" s="5" t="s">
        <v>3042</v>
      </c>
      <c r="K18139">
        <v>68</v>
      </c>
      <c r="L18139">
        <v>72</v>
      </c>
      <c r="M18139">
        <v>70</v>
      </c>
      <c r="N18139">
        <v>4</v>
      </c>
      <c r="O18139">
        <v>1.1112105263157894</v>
      </c>
      <c r="R18139">
        <v>0.53586816787719727</v>
      </c>
      <c r="S18139">
        <v>0</v>
      </c>
      <c r="T18139">
        <f t="shared" si="154"/>
        <v>0</v>
      </c>
      <c r="U18139">
        <f t="shared" si="155"/>
        <v>2.3818493954507929</v>
      </c>
    </row>
    <row r="18140" spans="1:28">
      <c r="A18140" s="5" t="s">
        <v>3023</v>
      </c>
      <c r="B18140" s="5" t="s">
        <v>3021</v>
      </c>
      <c r="D18140" s="5">
        <v>2019</v>
      </c>
      <c r="E18140" s="16" t="s">
        <v>3041</v>
      </c>
      <c r="F18140" s="5" t="s">
        <v>89</v>
      </c>
      <c r="G18140">
        <v>19.933347222222224</v>
      </c>
      <c r="H18140">
        <v>110.61311944444444</v>
      </c>
      <c r="I18140" s="5" t="s">
        <v>60</v>
      </c>
      <c r="J18140" s="5" t="s">
        <v>3042</v>
      </c>
      <c r="K18140">
        <v>72</v>
      </c>
      <c r="L18140">
        <v>76</v>
      </c>
      <c r="M18140">
        <v>74</v>
      </c>
      <c r="N18140">
        <v>4</v>
      </c>
      <c r="O18140">
        <v>1.1204444444444444</v>
      </c>
      <c r="R18140">
        <v>0.56905853748321533</v>
      </c>
      <c r="S18140">
        <v>0</v>
      </c>
      <c r="T18140">
        <f t="shared" si="154"/>
        <v>0</v>
      </c>
      <c r="U18140">
        <f t="shared" si="155"/>
        <v>2.5503939075469968</v>
      </c>
    </row>
    <row r="18141" spans="1:28">
      <c r="A18141" s="5" t="s">
        <v>3023</v>
      </c>
      <c r="B18141" s="5" t="s">
        <v>3021</v>
      </c>
      <c r="D18141" s="5">
        <v>2019</v>
      </c>
      <c r="E18141" s="16" t="s">
        <v>3041</v>
      </c>
      <c r="F18141" s="5" t="s">
        <v>89</v>
      </c>
      <c r="G18141">
        <v>19.933347222222224</v>
      </c>
      <c r="H18141">
        <v>110.61311944444444</v>
      </c>
      <c r="I18141" s="5" t="s">
        <v>60</v>
      </c>
      <c r="J18141" s="5" t="s">
        <v>3042</v>
      </c>
      <c r="K18141">
        <v>76</v>
      </c>
      <c r="L18141">
        <v>80</v>
      </c>
      <c r="M18141">
        <v>78</v>
      </c>
      <c r="N18141">
        <v>4</v>
      </c>
      <c r="O18141">
        <v>1.0585</v>
      </c>
      <c r="R18141">
        <v>0.58445793390274048</v>
      </c>
      <c r="S18141">
        <v>0</v>
      </c>
      <c r="T18141">
        <f t="shared" si="154"/>
        <v>0</v>
      </c>
      <c r="U18141">
        <f t="shared" si="155"/>
        <v>2.4745948921442031</v>
      </c>
    </row>
    <row r="18142" spans="1:28">
      <c r="A18142" s="5" t="s">
        <v>3023</v>
      </c>
      <c r="B18142" s="5" t="s">
        <v>3021</v>
      </c>
      <c r="D18142" s="5">
        <v>2019</v>
      </c>
      <c r="E18142" s="16" t="s">
        <v>3041</v>
      </c>
      <c r="F18142" s="5" t="s">
        <v>89</v>
      </c>
      <c r="G18142">
        <v>19.933347222222224</v>
      </c>
      <c r="H18142">
        <v>110.61311944444444</v>
      </c>
      <c r="I18142" s="5" t="s">
        <v>60</v>
      </c>
      <c r="J18142" s="5" t="s">
        <v>3042</v>
      </c>
      <c r="K18142">
        <v>80</v>
      </c>
      <c r="L18142">
        <v>84</v>
      </c>
      <c r="M18142">
        <v>82</v>
      </c>
      <c r="N18142">
        <v>4</v>
      </c>
      <c r="O18142">
        <v>1.0644117647058824</v>
      </c>
      <c r="R18142">
        <v>0.56142260646447539</v>
      </c>
      <c r="S18142">
        <v>5.5519142188131809E-3</v>
      </c>
      <c r="T18142">
        <f t="shared" si="154"/>
        <v>2.3638091244570475E-2</v>
      </c>
      <c r="U18142">
        <f t="shared" si="155"/>
        <v>2.3903393091705136</v>
      </c>
    </row>
    <row r="18143" spans="1:28">
      <c r="A18143" s="5" t="s">
        <v>3023</v>
      </c>
      <c r="B18143" s="5" t="s">
        <v>3021</v>
      </c>
      <c r="D18143" s="5">
        <v>2019</v>
      </c>
      <c r="E18143" s="16" t="s">
        <v>3041</v>
      </c>
      <c r="F18143" s="5" t="s">
        <v>89</v>
      </c>
      <c r="G18143">
        <v>19.933347222222224</v>
      </c>
      <c r="H18143">
        <v>110.61311944444444</v>
      </c>
      <c r="I18143" s="5" t="s">
        <v>60</v>
      </c>
      <c r="J18143" s="5" t="s">
        <v>3042</v>
      </c>
      <c r="K18143">
        <v>84</v>
      </c>
      <c r="L18143">
        <v>88</v>
      </c>
      <c r="M18143">
        <v>86</v>
      </c>
      <c r="N18143">
        <v>4</v>
      </c>
      <c r="O18143">
        <v>1.2074444444444445</v>
      </c>
      <c r="R18143">
        <v>0.51776701211929321</v>
      </c>
      <c r="S18143">
        <v>0</v>
      </c>
      <c r="T18143">
        <f t="shared" si="154"/>
        <v>0</v>
      </c>
      <c r="U18143">
        <f t="shared" si="155"/>
        <v>2.5006996092001601</v>
      </c>
    </row>
    <row r="18144" spans="1:28">
      <c r="A18144" s="5" t="s">
        <v>3023</v>
      </c>
      <c r="B18144" s="5" t="s">
        <v>3021</v>
      </c>
      <c r="D18144" s="5">
        <v>2019</v>
      </c>
      <c r="E18144" s="16" t="s">
        <v>3041</v>
      </c>
      <c r="F18144" s="5" t="s">
        <v>89</v>
      </c>
      <c r="G18144">
        <v>19.933347222222224</v>
      </c>
      <c r="H18144">
        <v>110.61311944444444</v>
      </c>
      <c r="I18144" s="5" t="s">
        <v>60</v>
      </c>
      <c r="J18144" s="5" t="s">
        <v>3042</v>
      </c>
      <c r="K18144">
        <v>88</v>
      </c>
      <c r="L18144">
        <v>92</v>
      </c>
      <c r="M18144">
        <v>90</v>
      </c>
      <c r="N18144">
        <v>4</v>
      </c>
      <c r="O18144">
        <v>1.3654375000000001</v>
      </c>
      <c r="R18144">
        <v>0.35797134041786194</v>
      </c>
      <c r="S18144">
        <v>0</v>
      </c>
      <c r="T18144">
        <f t="shared" si="154"/>
        <v>0</v>
      </c>
      <c r="U18144">
        <f t="shared" si="155"/>
        <v>1.9551499685272575</v>
      </c>
    </row>
    <row r="18145" spans="1:30">
      <c r="A18145" s="5" t="s">
        <v>3023</v>
      </c>
      <c r="B18145" s="5" t="s">
        <v>3021</v>
      </c>
      <c r="D18145" s="5">
        <v>2019</v>
      </c>
      <c r="E18145" s="16" t="s">
        <v>3041</v>
      </c>
      <c r="F18145" s="5" t="s">
        <v>89</v>
      </c>
      <c r="G18145">
        <v>19.933347222222224</v>
      </c>
      <c r="H18145">
        <v>110.61311944444444</v>
      </c>
      <c r="I18145" s="5" t="s">
        <v>60</v>
      </c>
      <c r="J18145" s="5" t="s">
        <v>3042</v>
      </c>
      <c r="K18145">
        <v>92</v>
      </c>
      <c r="L18145">
        <v>96</v>
      </c>
      <c r="M18145">
        <v>94</v>
      </c>
      <c r="N18145">
        <v>4</v>
      </c>
      <c r="O18145">
        <v>1.4742307692307695</v>
      </c>
      <c r="R18145">
        <v>0.15340098738670349</v>
      </c>
      <c r="S18145">
        <v>0</v>
      </c>
      <c r="T18145">
        <f t="shared" si="154"/>
        <v>0</v>
      </c>
      <c r="U18145">
        <f t="shared" si="155"/>
        <v>0.90459382254343779</v>
      </c>
    </row>
    <row r="18146" spans="1:30">
      <c r="A18146" s="5" t="s">
        <v>3023</v>
      </c>
      <c r="B18146" s="5" t="s">
        <v>3021</v>
      </c>
      <c r="D18146" s="5">
        <v>2019</v>
      </c>
      <c r="E18146" s="16" t="s">
        <v>3041</v>
      </c>
      <c r="F18146" s="5" t="s">
        <v>89</v>
      </c>
      <c r="G18146">
        <v>19.933347222222224</v>
      </c>
      <c r="H18146">
        <v>110.61311944444444</v>
      </c>
      <c r="I18146" s="5" t="s">
        <v>60</v>
      </c>
      <c r="J18146" s="5" t="s">
        <v>3042</v>
      </c>
      <c r="K18146">
        <v>96</v>
      </c>
      <c r="L18146">
        <v>100</v>
      </c>
      <c r="M18146">
        <v>98</v>
      </c>
      <c r="N18146">
        <v>4</v>
      </c>
      <c r="O18146">
        <v>1.5204</v>
      </c>
      <c r="R18146">
        <v>0.12559671700000763</v>
      </c>
      <c r="S18146">
        <v>0</v>
      </c>
      <c r="T18146">
        <f t="shared" si="154"/>
        <v>0</v>
      </c>
      <c r="U18146">
        <f t="shared" si="155"/>
        <v>0.76382899410724636</v>
      </c>
      <c r="AA18146">
        <f>SUM(T18122:T18146)</f>
        <v>9.5011993037558654E-2</v>
      </c>
      <c r="AB18146">
        <f>SUM(U18122:U18146)</f>
        <v>60.209303254238726</v>
      </c>
    </row>
    <row r="18147" spans="1:30">
      <c r="A18147" s="5" t="s">
        <v>3023</v>
      </c>
      <c r="B18147" s="5" t="s">
        <v>3021</v>
      </c>
      <c r="D18147" s="5">
        <v>2019</v>
      </c>
      <c r="E18147" s="6" t="s">
        <v>3055</v>
      </c>
      <c r="F18147" s="5" t="s">
        <v>89</v>
      </c>
      <c r="G18147">
        <v>20.441166666666668</v>
      </c>
      <c r="H18147">
        <v>109.95227777777778</v>
      </c>
      <c r="I18147" s="5" t="s">
        <v>60</v>
      </c>
      <c r="J18147" s="5" t="s">
        <v>3043</v>
      </c>
      <c r="K18147">
        <v>0</v>
      </c>
      <c r="L18147">
        <v>4</v>
      </c>
      <c r="M18147">
        <v>2</v>
      </c>
      <c r="N18147">
        <v>4</v>
      </c>
      <c r="O18147">
        <v>1.4368888888888887</v>
      </c>
      <c r="R18147">
        <v>0.22307690605521202</v>
      </c>
      <c r="S18147">
        <v>2.752825990319252E-2</v>
      </c>
      <c r="T18147">
        <f t="shared" ref="T18147:T18210" si="156">S18147*O18147*N18147</f>
        <v>0.15822020314137139</v>
      </c>
      <c r="U18147">
        <f t="shared" ref="U18147:U18210" si="157">R18147*O18147*N18147</f>
        <v>1.2821469107137784</v>
      </c>
      <c r="W18147">
        <f>AVERAGE(O18147:O18171)</f>
        <v>1.5264509767552703</v>
      </c>
      <c r="Y18147">
        <f>AVERAGE(R18147:R18171)</f>
        <v>0.15071287222206592</v>
      </c>
      <c r="Z18147">
        <f>AVERAGE(S18147:S18171)</f>
        <v>7.4507545679807661E-3</v>
      </c>
      <c r="AD18147">
        <v>100</v>
      </c>
    </row>
    <row r="18148" spans="1:30">
      <c r="A18148" s="5" t="s">
        <v>3023</v>
      </c>
      <c r="B18148" s="5" t="s">
        <v>3021</v>
      </c>
      <c r="D18148" s="5">
        <v>2019</v>
      </c>
      <c r="E18148" s="6" t="s">
        <v>3055</v>
      </c>
      <c r="F18148" s="5" t="s">
        <v>89</v>
      </c>
      <c r="G18148">
        <v>20.441166666666668</v>
      </c>
      <c r="H18148">
        <v>109.95227777777778</v>
      </c>
      <c r="I18148" s="5" t="s">
        <v>60</v>
      </c>
      <c r="J18148" s="5" t="s">
        <v>3043</v>
      </c>
      <c r="K18148">
        <v>4</v>
      </c>
      <c r="L18148">
        <v>8</v>
      </c>
      <c r="M18148">
        <v>6</v>
      </c>
      <c r="N18148">
        <v>4</v>
      </c>
      <c r="O18148">
        <v>1.2542666666666666</v>
      </c>
      <c r="R18148">
        <v>0.22904262505471706</v>
      </c>
      <c r="S18148">
        <v>1.7122188583016396E-2</v>
      </c>
      <c r="T18148">
        <f t="shared" si="156"/>
        <v>8.590316160023212E-2</v>
      </c>
      <c r="U18148">
        <f t="shared" si="157"/>
        <v>1.1491221194078525</v>
      </c>
    </row>
    <row r="18149" spans="1:30">
      <c r="A18149" s="5" t="s">
        <v>3023</v>
      </c>
      <c r="B18149" s="5" t="s">
        <v>3021</v>
      </c>
      <c r="D18149" s="5">
        <v>2019</v>
      </c>
      <c r="E18149" s="6" t="s">
        <v>3055</v>
      </c>
      <c r="F18149" s="5" t="s">
        <v>89</v>
      </c>
      <c r="G18149">
        <v>20.441166666666668</v>
      </c>
      <c r="H18149">
        <v>109.95227777777778</v>
      </c>
      <c r="I18149" s="5" t="s">
        <v>60</v>
      </c>
      <c r="J18149" s="5" t="s">
        <v>3043</v>
      </c>
      <c r="K18149">
        <v>8</v>
      </c>
      <c r="L18149">
        <v>12</v>
      </c>
      <c r="M18149">
        <v>10</v>
      </c>
      <c r="N18149">
        <v>4</v>
      </c>
      <c r="O18149">
        <v>1.4297647058823533</v>
      </c>
      <c r="R18149">
        <v>0.32849135994911194</v>
      </c>
      <c r="S18149">
        <v>0</v>
      </c>
      <c r="T18149">
        <f t="shared" si="156"/>
        <v>0</v>
      </c>
      <c r="U18149">
        <f t="shared" si="157"/>
        <v>1.8786614105701451</v>
      </c>
    </row>
    <row r="18150" spans="1:30">
      <c r="A18150" s="5" t="s">
        <v>3023</v>
      </c>
      <c r="B18150" s="5" t="s">
        <v>3021</v>
      </c>
      <c r="D18150" s="5">
        <v>2019</v>
      </c>
      <c r="E18150" s="6" t="s">
        <v>3055</v>
      </c>
      <c r="F18150" s="5" t="s">
        <v>89</v>
      </c>
      <c r="G18150">
        <v>20.441166666666668</v>
      </c>
      <c r="H18150">
        <v>109.95227777777778</v>
      </c>
      <c r="I18150" s="5" t="s">
        <v>60</v>
      </c>
      <c r="J18150" s="5" t="s">
        <v>3043</v>
      </c>
      <c r="K18150">
        <v>12</v>
      </c>
      <c r="L18150">
        <v>16</v>
      </c>
      <c r="M18150">
        <v>14</v>
      </c>
      <c r="N18150">
        <v>4</v>
      </c>
      <c r="O18150">
        <v>1.62175</v>
      </c>
      <c r="R18150">
        <v>0.39340174198150635</v>
      </c>
      <c r="S18150">
        <v>0.12692832946777344</v>
      </c>
      <c r="T18150">
        <f t="shared" si="156"/>
        <v>0.82338407325744634</v>
      </c>
      <c r="U18150">
        <f t="shared" si="157"/>
        <v>2.5519971002340318</v>
      </c>
      <c r="AA18150">
        <f>SUM(T18147:T18150)-(T18150/4)</f>
        <v>0.86166141968468835</v>
      </c>
      <c r="AB18150">
        <f>SUM(U18147:U18150)-(U18150/4)</f>
        <v>6.2239282658672996</v>
      </c>
    </row>
    <row r="18151" spans="1:30">
      <c r="A18151" s="5" t="s">
        <v>3023</v>
      </c>
      <c r="B18151" s="5" t="s">
        <v>3021</v>
      </c>
      <c r="D18151" s="5">
        <v>2019</v>
      </c>
      <c r="E18151" s="6" t="s">
        <v>3055</v>
      </c>
      <c r="F18151" s="5" t="s">
        <v>89</v>
      </c>
      <c r="G18151">
        <v>20.441166666666668</v>
      </c>
      <c r="H18151">
        <v>109.95227777777778</v>
      </c>
      <c r="I18151" s="5" t="s">
        <v>60</v>
      </c>
      <c r="J18151" s="5" t="s">
        <v>3043</v>
      </c>
      <c r="K18151">
        <v>16</v>
      </c>
      <c r="L18151">
        <v>20</v>
      </c>
      <c r="M18151">
        <v>18</v>
      </c>
      <c r="N18151">
        <v>4</v>
      </c>
      <c r="O18151">
        <v>1.3844285714285716</v>
      </c>
      <c r="R18151">
        <v>0.35335174202919006</v>
      </c>
      <c r="S18151">
        <v>0</v>
      </c>
      <c r="T18151">
        <f t="shared" si="156"/>
        <v>0</v>
      </c>
      <c r="U18151">
        <f t="shared" si="157"/>
        <v>1.956760989717075</v>
      </c>
    </row>
    <row r="18152" spans="1:30">
      <c r="A18152" s="5" t="s">
        <v>3023</v>
      </c>
      <c r="B18152" s="5" t="s">
        <v>3021</v>
      </c>
      <c r="D18152" s="5">
        <v>2019</v>
      </c>
      <c r="E18152" s="6" t="s">
        <v>3055</v>
      </c>
      <c r="F18152" s="5" t="s">
        <v>89</v>
      </c>
      <c r="G18152">
        <v>20.441166666666668</v>
      </c>
      <c r="H18152">
        <v>109.95227777777778</v>
      </c>
      <c r="I18152" s="5" t="s">
        <v>60</v>
      </c>
      <c r="J18152" s="5" t="s">
        <v>3043</v>
      </c>
      <c r="K18152">
        <v>20</v>
      </c>
      <c r="L18152">
        <v>24</v>
      </c>
      <c r="M18152">
        <v>22</v>
      </c>
      <c r="N18152">
        <v>4</v>
      </c>
      <c r="O18152">
        <v>1.3854285714285715</v>
      </c>
      <c r="R18152">
        <v>0.43173952400684357</v>
      </c>
      <c r="S18152">
        <v>1.4690086245536804E-2</v>
      </c>
      <c r="T18152">
        <f t="shared" si="156"/>
        <v>8.1408260805266239E-2</v>
      </c>
      <c r="U18152">
        <f t="shared" si="157"/>
        <v>2.3925770878962109</v>
      </c>
    </row>
    <row r="18153" spans="1:30">
      <c r="A18153" s="5" t="s">
        <v>3023</v>
      </c>
      <c r="B18153" s="5" t="s">
        <v>3021</v>
      </c>
      <c r="D18153" s="5">
        <v>2019</v>
      </c>
      <c r="E18153" s="6" t="s">
        <v>3055</v>
      </c>
      <c r="F18153" s="5" t="s">
        <v>89</v>
      </c>
      <c r="G18153">
        <v>20.441166666666668</v>
      </c>
      <c r="H18153">
        <v>109.95227777777778</v>
      </c>
      <c r="I18153" s="5" t="s">
        <v>60</v>
      </c>
      <c r="J18153" s="5" t="s">
        <v>3043</v>
      </c>
      <c r="K18153">
        <v>24</v>
      </c>
      <c r="L18153">
        <v>28</v>
      </c>
      <c r="M18153">
        <v>26</v>
      </c>
      <c r="N18153">
        <v>4</v>
      </c>
      <c r="O18153">
        <v>1.4967142857142859</v>
      </c>
      <c r="R18153">
        <v>0.31674736738204956</v>
      </c>
      <c r="S18153">
        <v>0</v>
      </c>
      <c r="T18153">
        <f t="shared" si="156"/>
        <v>0</v>
      </c>
      <c r="U18153">
        <f t="shared" si="157"/>
        <v>1.8963212388924193</v>
      </c>
    </row>
    <row r="18154" spans="1:30">
      <c r="A18154" s="5" t="s">
        <v>3023</v>
      </c>
      <c r="B18154" s="5" t="s">
        <v>3021</v>
      </c>
      <c r="D18154" s="5">
        <v>2019</v>
      </c>
      <c r="E18154" s="6" t="s">
        <v>3055</v>
      </c>
      <c r="F18154" s="5" t="s">
        <v>89</v>
      </c>
      <c r="G18154">
        <v>20.441166666666668</v>
      </c>
      <c r="H18154">
        <v>109.95227777777778</v>
      </c>
      <c r="I18154" s="5" t="s">
        <v>60</v>
      </c>
      <c r="J18154" s="5" t="s">
        <v>3043</v>
      </c>
      <c r="K18154">
        <v>28</v>
      </c>
      <c r="L18154">
        <v>32</v>
      </c>
      <c r="M18154">
        <v>30</v>
      </c>
      <c r="N18154">
        <v>4</v>
      </c>
      <c r="O18154">
        <v>1.6080000000000001</v>
      </c>
      <c r="R18154">
        <v>0.17205174267292023</v>
      </c>
      <c r="S18154">
        <v>0</v>
      </c>
      <c r="T18154">
        <f t="shared" si="156"/>
        <v>0</v>
      </c>
      <c r="U18154">
        <f t="shared" si="157"/>
        <v>1.1066368088722229</v>
      </c>
      <c r="AA18154">
        <f>SUM(T18147:T18154)-0.5*T18154</f>
        <v>1.1489156988043161</v>
      </c>
      <c r="AB18154">
        <f>SUM(U18147:U18154)-0.5*U18154</f>
        <v>13.660905261867622</v>
      </c>
    </row>
    <row r="18155" spans="1:30">
      <c r="A18155" s="5" t="s">
        <v>3023</v>
      </c>
      <c r="B18155" s="5" t="s">
        <v>3021</v>
      </c>
      <c r="D18155" s="5">
        <v>2019</v>
      </c>
      <c r="E18155" s="6" t="s">
        <v>3055</v>
      </c>
      <c r="F18155" s="5" t="s">
        <v>89</v>
      </c>
      <c r="G18155">
        <v>20.441166666666668</v>
      </c>
      <c r="H18155">
        <v>109.95227777777778</v>
      </c>
      <c r="I18155" s="5" t="s">
        <v>60</v>
      </c>
      <c r="J18155" s="5" t="s">
        <v>3043</v>
      </c>
      <c r="K18155">
        <v>32</v>
      </c>
      <c r="L18155">
        <v>36</v>
      </c>
      <c r="M18155">
        <v>34</v>
      </c>
      <c r="N18155">
        <v>4</v>
      </c>
      <c r="O18155">
        <v>1.6170555555555555</v>
      </c>
      <c r="R18155">
        <v>9.8917290568351746E-2</v>
      </c>
      <c r="S18155">
        <v>0</v>
      </c>
      <c r="T18155">
        <f t="shared" si="156"/>
        <v>0</v>
      </c>
      <c r="U18155">
        <f t="shared" si="157"/>
        <v>0.63981901701622534</v>
      </c>
    </row>
    <row r="18156" spans="1:30">
      <c r="A18156" s="5" t="s">
        <v>3023</v>
      </c>
      <c r="B18156" s="5" t="s">
        <v>3021</v>
      </c>
      <c r="D18156" s="5">
        <v>2019</v>
      </c>
      <c r="E18156" s="6" t="s">
        <v>3055</v>
      </c>
      <c r="F18156" s="5" t="s">
        <v>89</v>
      </c>
      <c r="G18156">
        <v>20.441166666666668</v>
      </c>
      <c r="H18156">
        <v>109.95227777777778</v>
      </c>
      <c r="I18156" s="5" t="s">
        <v>60</v>
      </c>
      <c r="J18156" s="5" t="s">
        <v>3043</v>
      </c>
      <c r="K18156">
        <v>36</v>
      </c>
      <c r="L18156">
        <v>40</v>
      </c>
      <c r="M18156">
        <v>38</v>
      </c>
      <c r="N18156">
        <v>4</v>
      </c>
      <c r="O18156">
        <v>1.5641000000000003</v>
      </c>
      <c r="R18156">
        <v>0.18250712752342224</v>
      </c>
      <c r="S18156">
        <v>0</v>
      </c>
      <c r="T18156">
        <f t="shared" si="156"/>
        <v>0</v>
      </c>
      <c r="U18156">
        <f t="shared" si="157"/>
        <v>1.141837592637539</v>
      </c>
    </row>
    <row r="18157" spans="1:30">
      <c r="A18157" s="5" t="s">
        <v>3023</v>
      </c>
      <c r="B18157" s="5" t="s">
        <v>3021</v>
      </c>
      <c r="D18157" s="5">
        <v>2019</v>
      </c>
      <c r="E18157" s="6" t="s">
        <v>3055</v>
      </c>
      <c r="F18157" s="5" t="s">
        <v>89</v>
      </c>
      <c r="G18157">
        <v>20.441166666666668</v>
      </c>
      <c r="H18157">
        <v>109.95227777777778</v>
      </c>
      <c r="I18157" s="5" t="s">
        <v>60</v>
      </c>
      <c r="J18157" s="5" t="s">
        <v>3043</v>
      </c>
      <c r="K18157">
        <v>40</v>
      </c>
      <c r="L18157">
        <v>44</v>
      </c>
      <c r="M18157">
        <v>42</v>
      </c>
      <c r="N18157">
        <v>4</v>
      </c>
      <c r="O18157">
        <v>1.5587692307692305</v>
      </c>
      <c r="R18157">
        <v>0.15986230969429016</v>
      </c>
      <c r="S18157">
        <v>0</v>
      </c>
      <c r="T18157">
        <f t="shared" si="156"/>
        <v>0</v>
      </c>
      <c r="U18157">
        <f t="shared" si="157"/>
        <v>0.9967537980446447</v>
      </c>
    </row>
    <row r="18158" spans="1:30">
      <c r="A18158" s="5" t="s">
        <v>3023</v>
      </c>
      <c r="B18158" s="5" t="s">
        <v>3021</v>
      </c>
      <c r="D18158" s="5">
        <v>2019</v>
      </c>
      <c r="E18158" s="6" t="s">
        <v>3055</v>
      </c>
      <c r="F18158" s="5" t="s">
        <v>89</v>
      </c>
      <c r="G18158">
        <v>20.441166666666668</v>
      </c>
      <c r="H18158">
        <v>109.95227777777778</v>
      </c>
      <c r="I18158" s="5" t="s">
        <v>60</v>
      </c>
      <c r="J18158" s="5" t="s">
        <v>3043</v>
      </c>
      <c r="K18158">
        <v>44</v>
      </c>
      <c r="L18158">
        <v>48</v>
      </c>
      <c r="M18158">
        <v>46</v>
      </c>
      <c r="N18158">
        <v>4</v>
      </c>
      <c r="O18158">
        <v>1.5753391608391607</v>
      </c>
      <c r="R18158">
        <v>8.4159605205059052E-2</v>
      </c>
      <c r="S18158">
        <v>0</v>
      </c>
      <c r="T18158">
        <f t="shared" si="156"/>
        <v>0</v>
      </c>
      <c r="U18158">
        <f t="shared" si="157"/>
        <v>0.53031968736117119</v>
      </c>
    </row>
    <row r="18159" spans="1:30">
      <c r="A18159" s="5" t="s">
        <v>3023</v>
      </c>
      <c r="B18159" s="5" t="s">
        <v>3021</v>
      </c>
      <c r="D18159" s="5">
        <v>2019</v>
      </c>
      <c r="E18159" s="6" t="s">
        <v>3055</v>
      </c>
      <c r="F18159" s="5" t="s">
        <v>89</v>
      </c>
      <c r="G18159">
        <v>20.441166666666668</v>
      </c>
      <c r="H18159">
        <v>109.95227777777778</v>
      </c>
      <c r="I18159" s="5" t="s">
        <v>60</v>
      </c>
      <c r="J18159" s="5" t="s">
        <v>3043</v>
      </c>
      <c r="K18159">
        <v>48</v>
      </c>
      <c r="L18159">
        <v>52</v>
      </c>
      <c r="M18159">
        <v>50</v>
      </c>
      <c r="N18159">
        <v>4</v>
      </c>
      <c r="O18159">
        <v>1.5919090909090909</v>
      </c>
      <c r="R18159">
        <v>5.0275653600692749E-2</v>
      </c>
      <c r="S18159">
        <v>0</v>
      </c>
      <c r="T18159">
        <f t="shared" si="156"/>
        <v>0</v>
      </c>
      <c r="U18159">
        <f t="shared" si="157"/>
        <v>0.32013708007335662</v>
      </c>
      <c r="AA18159">
        <f>SUM(T18147:T18159)-0.5*T18159</f>
        <v>1.1489156988043161</v>
      </c>
      <c r="AB18159">
        <f>SUM(U18147:U18159)-0.5*U18159</f>
        <v>17.683022301399991</v>
      </c>
    </row>
    <row r="18160" spans="1:30">
      <c r="A18160" s="5" t="s">
        <v>3023</v>
      </c>
      <c r="B18160" s="5" t="s">
        <v>3021</v>
      </c>
      <c r="D18160" s="5">
        <v>2019</v>
      </c>
      <c r="E18160" s="6" t="s">
        <v>3055</v>
      </c>
      <c r="F18160" s="5" t="s">
        <v>89</v>
      </c>
      <c r="G18160">
        <v>20.441166666666668</v>
      </c>
      <c r="H18160">
        <v>109.95227777777778</v>
      </c>
      <c r="I18160" s="5" t="s">
        <v>60</v>
      </c>
      <c r="J18160" s="5" t="s">
        <v>3043</v>
      </c>
      <c r="K18160">
        <v>52</v>
      </c>
      <c r="L18160">
        <v>56</v>
      </c>
      <c r="M18160">
        <v>54</v>
      </c>
      <c r="N18160">
        <v>4</v>
      </c>
      <c r="O18160">
        <v>1.6138750000000002</v>
      </c>
      <c r="R18160">
        <v>6.6001273691654205E-2</v>
      </c>
      <c r="S18160">
        <v>0</v>
      </c>
      <c r="T18160">
        <f t="shared" si="156"/>
        <v>0</v>
      </c>
      <c r="U18160">
        <f t="shared" si="157"/>
        <v>0.42607122231647376</v>
      </c>
    </row>
    <row r="18161" spans="1:30">
      <c r="A18161" s="5" t="s">
        <v>3023</v>
      </c>
      <c r="B18161" s="5" t="s">
        <v>3021</v>
      </c>
      <c r="D18161" s="5">
        <v>2019</v>
      </c>
      <c r="E18161" s="6" t="s">
        <v>3055</v>
      </c>
      <c r="F18161" s="5" t="s">
        <v>89</v>
      </c>
      <c r="G18161">
        <v>20.441166666666668</v>
      </c>
      <c r="H18161">
        <v>109.95227777777778</v>
      </c>
      <c r="I18161" s="5" t="s">
        <v>60</v>
      </c>
      <c r="J18161" s="5" t="s">
        <v>3043</v>
      </c>
      <c r="K18161">
        <v>56</v>
      </c>
      <c r="L18161">
        <v>60</v>
      </c>
      <c r="M18161">
        <v>58</v>
      </c>
      <c r="N18161">
        <v>4</v>
      </c>
      <c r="O18161">
        <v>1.5549166666666665</v>
      </c>
      <c r="R18161">
        <v>5.7184919714927673E-2</v>
      </c>
      <c r="S18161">
        <v>0</v>
      </c>
      <c r="T18161">
        <f t="shared" si="156"/>
        <v>0</v>
      </c>
      <c r="U18161">
        <f t="shared" si="157"/>
        <v>0.35567113898694513</v>
      </c>
    </row>
    <row r="18162" spans="1:30">
      <c r="A18162" s="5" t="s">
        <v>3023</v>
      </c>
      <c r="B18162" s="5" t="s">
        <v>3021</v>
      </c>
      <c r="D18162" s="5">
        <v>2019</v>
      </c>
      <c r="E18162" s="6" t="s">
        <v>3055</v>
      </c>
      <c r="F18162" s="5" t="s">
        <v>89</v>
      </c>
      <c r="G18162">
        <v>20.441166666666668</v>
      </c>
      <c r="H18162">
        <v>109.95227777777778</v>
      </c>
      <c r="I18162" s="5" t="s">
        <v>60</v>
      </c>
      <c r="J18162" s="5" t="s">
        <v>3043</v>
      </c>
      <c r="K18162">
        <v>60</v>
      </c>
      <c r="L18162">
        <v>64</v>
      </c>
      <c r="M18162">
        <v>62</v>
      </c>
      <c r="N18162">
        <v>4</v>
      </c>
      <c r="O18162">
        <v>1.4359999999999999</v>
      </c>
      <c r="R18162">
        <v>9.3585141003131866E-2</v>
      </c>
      <c r="S18162">
        <v>0</v>
      </c>
      <c r="T18162">
        <f t="shared" si="156"/>
        <v>0</v>
      </c>
      <c r="U18162">
        <f t="shared" si="157"/>
        <v>0.53755304992198938</v>
      </c>
    </row>
    <row r="18163" spans="1:30">
      <c r="A18163" s="5" t="s">
        <v>3023</v>
      </c>
      <c r="B18163" s="5" t="s">
        <v>3021</v>
      </c>
      <c r="D18163" s="5">
        <v>2019</v>
      </c>
      <c r="E18163" s="6" t="s">
        <v>3055</v>
      </c>
      <c r="F18163" s="5" t="s">
        <v>89</v>
      </c>
      <c r="G18163">
        <v>20.441166666666668</v>
      </c>
      <c r="H18163">
        <v>109.95227777777778</v>
      </c>
      <c r="I18163" s="5" t="s">
        <v>60</v>
      </c>
      <c r="J18163" s="5" t="s">
        <v>3043</v>
      </c>
      <c r="K18163">
        <v>64</v>
      </c>
      <c r="L18163">
        <v>68</v>
      </c>
      <c r="M18163">
        <v>66</v>
      </c>
      <c r="N18163">
        <v>4</v>
      </c>
      <c r="O18163">
        <v>1.5314999999999999</v>
      </c>
      <c r="R18163">
        <v>5.153263732790947E-2</v>
      </c>
      <c r="S18163">
        <v>0</v>
      </c>
      <c r="T18163">
        <f t="shared" si="156"/>
        <v>0</v>
      </c>
      <c r="U18163">
        <f t="shared" si="157"/>
        <v>0.31568893627077338</v>
      </c>
    </row>
    <row r="18164" spans="1:30">
      <c r="A18164" s="5" t="s">
        <v>3023</v>
      </c>
      <c r="B18164" s="5" t="s">
        <v>3021</v>
      </c>
      <c r="D18164" s="5">
        <v>2019</v>
      </c>
      <c r="E18164" s="6" t="s">
        <v>3055</v>
      </c>
      <c r="F18164" s="5" t="s">
        <v>89</v>
      </c>
      <c r="G18164">
        <v>20.441166666666668</v>
      </c>
      <c r="H18164">
        <v>109.95227777777778</v>
      </c>
      <c r="I18164" s="5" t="s">
        <v>60</v>
      </c>
      <c r="J18164" s="5" t="s">
        <v>3043</v>
      </c>
      <c r="K18164">
        <v>68</v>
      </c>
      <c r="L18164">
        <v>72</v>
      </c>
      <c r="M18164">
        <v>70</v>
      </c>
      <c r="N18164">
        <v>4</v>
      </c>
      <c r="O18164">
        <v>1.6358461538461542</v>
      </c>
      <c r="R18164">
        <v>8.4002912044525146E-2</v>
      </c>
      <c r="S18164">
        <v>0</v>
      </c>
      <c r="T18164">
        <f t="shared" si="156"/>
        <v>0</v>
      </c>
      <c r="U18164">
        <f t="shared" si="157"/>
        <v>0.54966336231965296</v>
      </c>
    </row>
    <row r="18165" spans="1:30">
      <c r="A18165" s="5" t="s">
        <v>3023</v>
      </c>
      <c r="B18165" s="5" t="s">
        <v>3021</v>
      </c>
      <c r="D18165" s="5">
        <v>2019</v>
      </c>
      <c r="E18165" s="6" t="s">
        <v>3055</v>
      </c>
      <c r="F18165" s="5" t="s">
        <v>89</v>
      </c>
      <c r="G18165">
        <v>20.441166666666668</v>
      </c>
      <c r="H18165">
        <v>109.95227777777778</v>
      </c>
      <c r="I18165" s="5" t="s">
        <v>60</v>
      </c>
      <c r="J18165" s="5" t="s">
        <v>3043</v>
      </c>
      <c r="K18165">
        <v>72</v>
      </c>
      <c r="L18165">
        <v>76</v>
      </c>
      <c r="M18165">
        <v>74</v>
      </c>
      <c r="N18165">
        <v>4</v>
      </c>
      <c r="O18165">
        <v>1.4849999999999999</v>
      </c>
      <c r="R18165">
        <v>4.2697835713624954E-2</v>
      </c>
      <c r="S18165">
        <v>0</v>
      </c>
      <c r="T18165">
        <f t="shared" si="156"/>
        <v>0</v>
      </c>
      <c r="U18165">
        <f t="shared" si="157"/>
        <v>0.25362514413893222</v>
      </c>
    </row>
    <row r="18166" spans="1:30">
      <c r="A18166" s="5" t="s">
        <v>3023</v>
      </c>
      <c r="B18166" s="5" t="s">
        <v>3021</v>
      </c>
      <c r="D18166" s="5">
        <v>2019</v>
      </c>
      <c r="E18166" s="6" t="s">
        <v>3055</v>
      </c>
      <c r="F18166" s="5" t="s">
        <v>89</v>
      </c>
      <c r="G18166">
        <v>20.441166666666668</v>
      </c>
      <c r="H18166">
        <v>109.95227777777778</v>
      </c>
      <c r="I18166" s="5" t="s">
        <v>60</v>
      </c>
      <c r="J18166" s="5" t="s">
        <v>3043</v>
      </c>
      <c r="K18166">
        <v>76</v>
      </c>
      <c r="L18166">
        <v>80</v>
      </c>
      <c r="M18166">
        <v>78</v>
      </c>
      <c r="N18166">
        <v>4</v>
      </c>
      <c r="O18166">
        <v>1.5185000000000002</v>
      </c>
      <c r="R18166">
        <v>6.3987769186496735E-2</v>
      </c>
      <c r="S18166">
        <v>0</v>
      </c>
      <c r="T18166">
        <f t="shared" si="156"/>
        <v>0</v>
      </c>
      <c r="U18166">
        <f t="shared" si="157"/>
        <v>0.38866171003878119</v>
      </c>
    </row>
    <row r="18167" spans="1:30">
      <c r="A18167" s="5" t="s">
        <v>3023</v>
      </c>
      <c r="B18167" s="5" t="s">
        <v>3021</v>
      </c>
      <c r="D18167" s="5">
        <v>2019</v>
      </c>
      <c r="E18167" s="6" t="s">
        <v>3055</v>
      </c>
      <c r="F18167" s="5" t="s">
        <v>89</v>
      </c>
      <c r="G18167">
        <v>20.441166666666668</v>
      </c>
      <c r="H18167">
        <v>109.95227777777778</v>
      </c>
      <c r="I18167" s="5" t="s">
        <v>60</v>
      </c>
      <c r="J18167" s="5" t="s">
        <v>3043</v>
      </c>
      <c r="K18167">
        <v>80</v>
      </c>
      <c r="L18167">
        <v>84</v>
      </c>
      <c r="M18167">
        <v>82</v>
      </c>
      <c r="N18167">
        <v>4</v>
      </c>
      <c r="O18167">
        <v>1.5263846153846155</v>
      </c>
      <c r="R18167">
        <v>4.1565250605344772E-2</v>
      </c>
      <c r="S18167">
        <v>0</v>
      </c>
      <c r="T18167">
        <f t="shared" si="156"/>
        <v>0</v>
      </c>
      <c r="U18167">
        <f t="shared" si="157"/>
        <v>0.25377823623441736</v>
      </c>
    </row>
    <row r="18168" spans="1:30">
      <c r="A18168" s="5" t="s">
        <v>3023</v>
      </c>
      <c r="B18168" s="5" t="s">
        <v>3021</v>
      </c>
      <c r="D18168" s="5">
        <v>2019</v>
      </c>
      <c r="E18168" s="6" t="s">
        <v>3055</v>
      </c>
      <c r="F18168" s="5" t="s">
        <v>89</v>
      </c>
      <c r="G18168">
        <v>20.441166666666668</v>
      </c>
      <c r="H18168">
        <v>109.95227777777778</v>
      </c>
      <c r="I18168" s="5" t="s">
        <v>60</v>
      </c>
      <c r="J18168" s="5" t="s">
        <v>3043</v>
      </c>
      <c r="K18168">
        <v>84</v>
      </c>
      <c r="L18168">
        <v>88</v>
      </c>
      <c r="M18168">
        <v>86</v>
      </c>
      <c r="N18168">
        <v>4</v>
      </c>
      <c r="O18168">
        <v>1.5368666666666668</v>
      </c>
      <c r="R18168">
        <v>4.9996763467788696E-2</v>
      </c>
      <c r="S18168">
        <v>0</v>
      </c>
      <c r="T18168">
        <f t="shared" si="156"/>
        <v>0</v>
      </c>
      <c r="U18168">
        <f t="shared" si="157"/>
        <v>0.30735343685944877</v>
      </c>
    </row>
    <row r="18169" spans="1:30">
      <c r="A18169" s="5" t="s">
        <v>3023</v>
      </c>
      <c r="B18169" s="5" t="s">
        <v>3021</v>
      </c>
      <c r="D18169" s="5">
        <v>2019</v>
      </c>
      <c r="E18169" s="6" t="s">
        <v>3055</v>
      </c>
      <c r="F18169" s="5" t="s">
        <v>89</v>
      </c>
      <c r="G18169">
        <v>20.441166666666668</v>
      </c>
      <c r="H18169">
        <v>109.95227777777778</v>
      </c>
      <c r="I18169" s="5" t="s">
        <v>60</v>
      </c>
      <c r="J18169" s="5" t="s">
        <v>3043</v>
      </c>
      <c r="K18169">
        <v>88</v>
      </c>
      <c r="L18169">
        <v>92</v>
      </c>
      <c r="M18169">
        <v>90</v>
      </c>
      <c r="N18169">
        <v>4</v>
      </c>
      <c r="O18169">
        <v>1.6114705882352942</v>
      </c>
      <c r="R18169">
        <v>7.4494963511824608E-2</v>
      </c>
      <c r="S18169">
        <v>0</v>
      </c>
      <c r="T18169">
        <f t="shared" si="156"/>
        <v>0</v>
      </c>
      <c r="U18169">
        <f t="shared" si="157"/>
        <v>0.48018577068386714</v>
      </c>
    </row>
    <row r="18170" spans="1:30">
      <c r="A18170" s="5" t="s">
        <v>3023</v>
      </c>
      <c r="B18170" s="5" t="s">
        <v>3021</v>
      </c>
      <c r="D18170" s="5">
        <v>2019</v>
      </c>
      <c r="E18170" s="6" t="s">
        <v>3055</v>
      </c>
      <c r="F18170" s="5" t="s">
        <v>89</v>
      </c>
      <c r="G18170">
        <v>20.441166666666668</v>
      </c>
      <c r="H18170">
        <v>109.95227777777778</v>
      </c>
      <c r="I18170" s="5" t="s">
        <v>60</v>
      </c>
      <c r="J18170" s="5" t="s">
        <v>3043</v>
      </c>
      <c r="K18170">
        <v>92</v>
      </c>
      <c r="L18170">
        <v>96</v>
      </c>
      <c r="M18170">
        <v>94</v>
      </c>
      <c r="N18170">
        <v>4</v>
      </c>
      <c r="O18170">
        <v>1.5860000000000003</v>
      </c>
      <c r="R18170">
        <v>8.977014571428299E-2</v>
      </c>
      <c r="S18170">
        <v>0</v>
      </c>
      <c r="T18170">
        <f t="shared" si="156"/>
        <v>0</v>
      </c>
      <c r="U18170">
        <f t="shared" si="157"/>
        <v>0.56950180441141141</v>
      </c>
    </row>
    <row r="18171" spans="1:30">
      <c r="A18171" s="5" t="s">
        <v>3023</v>
      </c>
      <c r="B18171" s="5" t="s">
        <v>3021</v>
      </c>
      <c r="D18171" s="5">
        <v>2019</v>
      </c>
      <c r="E18171" s="6" t="s">
        <v>3055</v>
      </c>
      <c r="F18171" s="5" t="s">
        <v>89</v>
      </c>
      <c r="G18171">
        <v>20.441166666666668</v>
      </c>
      <c r="H18171">
        <v>109.95227777777778</v>
      </c>
      <c r="I18171" s="5" t="s">
        <v>60</v>
      </c>
      <c r="J18171" s="5" t="s">
        <v>3043</v>
      </c>
      <c r="K18171">
        <v>96</v>
      </c>
      <c r="L18171">
        <v>100</v>
      </c>
      <c r="M18171">
        <v>98</v>
      </c>
      <c r="N18171">
        <v>4</v>
      </c>
      <c r="O18171">
        <v>1.6004999999999998</v>
      </c>
      <c r="R18171">
        <v>2.9377197846770287E-2</v>
      </c>
      <c r="S18171">
        <v>0</v>
      </c>
      <c r="T18171">
        <f t="shared" si="156"/>
        <v>0</v>
      </c>
      <c r="U18171">
        <f t="shared" si="157"/>
        <v>0.18807282061502334</v>
      </c>
      <c r="AA18171">
        <f>SUM(T18147:T18171)</f>
        <v>1.1489156988043161</v>
      </c>
      <c r="AB18171">
        <f>SUM(U18147:U18171)</f>
        <v>22.468917474234388</v>
      </c>
    </row>
    <row r="18172" spans="1:30">
      <c r="A18172" s="5" t="s">
        <v>3023</v>
      </c>
      <c r="B18172" s="5" t="s">
        <v>3021</v>
      </c>
      <c r="D18172" s="5">
        <v>2019</v>
      </c>
      <c r="E18172" s="6" t="s">
        <v>3055</v>
      </c>
      <c r="F18172" s="5" t="s">
        <v>89</v>
      </c>
      <c r="G18172">
        <v>20.440347222222222</v>
      </c>
      <c r="H18172">
        <v>109.95136388888889</v>
      </c>
      <c r="I18172" s="5" t="s">
        <v>60</v>
      </c>
      <c r="J18172" s="5" t="s">
        <v>3044</v>
      </c>
      <c r="K18172">
        <v>0</v>
      </c>
      <c r="L18172">
        <v>4</v>
      </c>
      <c r="M18172">
        <v>2</v>
      </c>
      <c r="N18172">
        <v>4</v>
      </c>
      <c r="O18172">
        <v>1.4386249999999998</v>
      </c>
      <c r="R18172">
        <v>0.42884045839309692</v>
      </c>
      <c r="S18172">
        <v>0</v>
      </c>
      <c r="T18172">
        <f t="shared" si="156"/>
        <v>0</v>
      </c>
      <c r="U18172">
        <f t="shared" si="157"/>
        <v>2.4677624178230761</v>
      </c>
      <c r="W18172">
        <f>AVERAGE(O18172:O18196)</f>
        <v>1.5241079633699632</v>
      </c>
      <c r="Y18172">
        <f>AVERAGE(R18172:R18196)</f>
        <v>0.13092961013317109</v>
      </c>
      <c r="Z18172">
        <f>AVERAGE(S18172:S18196)</f>
        <v>0</v>
      </c>
      <c r="AD18172">
        <v>100</v>
      </c>
    </row>
    <row r="18173" spans="1:30">
      <c r="A18173" s="5" t="s">
        <v>3023</v>
      </c>
      <c r="B18173" s="5" t="s">
        <v>3021</v>
      </c>
      <c r="D18173" s="5">
        <v>2019</v>
      </c>
      <c r="E18173" s="6" t="s">
        <v>3055</v>
      </c>
      <c r="F18173" s="5" t="s">
        <v>89</v>
      </c>
      <c r="G18173">
        <v>20.440347222222222</v>
      </c>
      <c r="H18173">
        <v>109.95136388888889</v>
      </c>
      <c r="I18173" s="5" t="s">
        <v>60</v>
      </c>
      <c r="J18173" s="5" t="s">
        <v>3044</v>
      </c>
      <c r="K18173">
        <v>4</v>
      </c>
      <c r="L18173">
        <v>8</v>
      </c>
      <c r="M18173">
        <v>6</v>
      </c>
      <c r="N18173">
        <v>4</v>
      </c>
      <c r="O18173">
        <v>1.4386249999999998</v>
      </c>
      <c r="R18173">
        <v>0.25615239143371582</v>
      </c>
      <c r="S18173">
        <v>0</v>
      </c>
      <c r="T18173">
        <f t="shared" si="156"/>
        <v>0</v>
      </c>
      <c r="U18173">
        <f t="shared" si="157"/>
        <v>1.4740289365053174</v>
      </c>
    </row>
    <row r="18174" spans="1:30">
      <c r="A18174" s="5" t="s">
        <v>3023</v>
      </c>
      <c r="B18174" s="5" t="s">
        <v>3021</v>
      </c>
      <c r="D18174" s="5">
        <v>2019</v>
      </c>
      <c r="E18174" s="6" t="s">
        <v>3055</v>
      </c>
      <c r="F18174" s="5" t="s">
        <v>89</v>
      </c>
      <c r="G18174">
        <v>20.440347222222222</v>
      </c>
      <c r="H18174">
        <v>109.95136388888889</v>
      </c>
      <c r="I18174" s="5" t="s">
        <v>60</v>
      </c>
      <c r="J18174" s="5" t="s">
        <v>3044</v>
      </c>
      <c r="K18174">
        <v>8</v>
      </c>
      <c r="L18174">
        <v>12</v>
      </c>
      <c r="M18174">
        <v>10</v>
      </c>
      <c r="N18174">
        <v>4</v>
      </c>
      <c r="O18174">
        <v>1.4649999999999999</v>
      </c>
      <c r="R18174">
        <v>0.30661007761955261</v>
      </c>
      <c r="S18174">
        <v>0</v>
      </c>
      <c r="T18174">
        <f t="shared" si="156"/>
        <v>0</v>
      </c>
      <c r="U18174">
        <f t="shared" si="157"/>
        <v>1.7967350548505781</v>
      </c>
    </row>
    <row r="18175" spans="1:30">
      <c r="A18175" s="5" t="s">
        <v>3023</v>
      </c>
      <c r="B18175" s="5" t="s">
        <v>3021</v>
      </c>
      <c r="D18175" s="5">
        <v>2019</v>
      </c>
      <c r="E18175" s="6" t="s">
        <v>3055</v>
      </c>
      <c r="F18175" s="5" t="s">
        <v>89</v>
      </c>
      <c r="G18175">
        <v>20.440347222222222</v>
      </c>
      <c r="H18175">
        <v>109.95136388888889</v>
      </c>
      <c r="I18175" s="5" t="s">
        <v>60</v>
      </c>
      <c r="J18175" s="5" t="s">
        <v>3044</v>
      </c>
      <c r="K18175">
        <v>12</v>
      </c>
      <c r="L18175">
        <v>16</v>
      </c>
      <c r="M18175">
        <v>14</v>
      </c>
      <c r="N18175">
        <v>4</v>
      </c>
      <c r="O18175">
        <v>1.4417999999999997</v>
      </c>
      <c r="R18175">
        <v>0.22008250653743744</v>
      </c>
      <c r="S18175">
        <v>0</v>
      </c>
      <c r="T18175">
        <f t="shared" si="156"/>
        <v>0</v>
      </c>
      <c r="U18175">
        <f t="shared" si="157"/>
        <v>1.2692598317027091</v>
      </c>
      <c r="AA18175">
        <f>SUM(T18172:T18175)-(T18175/4)</f>
        <v>0</v>
      </c>
      <c r="AB18175">
        <f>SUM(U18172:U18175)-(U18175/4)</f>
        <v>6.690471282956004</v>
      </c>
    </row>
    <row r="18176" spans="1:30">
      <c r="A18176" s="5" t="s">
        <v>3023</v>
      </c>
      <c r="B18176" s="5" t="s">
        <v>3021</v>
      </c>
      <c r="D18176" s="5">
        <v>2019</v>
      </c>
      <c r="E18176" s="6" t="s">
        <v>3055</v>
      </c>
      <c r="F18176" s="5" t="s">
        <v>89</v>
      </c>
      <c r="G18176">
        <v>20.440347222222222</v>
      </c>
      <c r="H18176">
        <v>109.95136388888889</v>
      </c>
      <c r="I18176" s="5" t="s">
        <v>60</v>
      </c>
      <c r="J18176" s="5" t="s">
        <v>3044</v>
      </c>
      <c r="K18176">
        <v>16</v>
      </c>
      <c r="L18176">
        <v>20</v>
      </c>
      <c r="M18176">
        <v>18</v>
      </c>
      <c r="N18176">
        <v>4</v>
      </c>
      <c r="O18176">
        <v>1.4645999999999999</v>
      </c>
      <c r="R18176">
        <v>0.17426399886608124</v>
      </c>
      <c r="S18176">
        <v>0</v>
      </c>
      <c r="T18176">
        <f t="shared" si="156"/>
        <v>0</v>
      </c>
      <c r="U18176">
        <f t="shared" si="157"/>
        <v>1.0209082109570502</v>
      </c>
    </row>
    <row r="18177" spans="1:28">
      <c r="A18177" s="5" t="s">
        <v>3023</v>
      </c>
      <c r="B18177" s="5" t="s">
        <v>3021</v>
      </c>
      <c r="D18177" s="5">
        <v>2019</v>
      </c>
      <c r="E18177" s="6" t="s">
        <v>3055</v>
      </c>
      <c r="F18177" s="5" t="s">
        <v>89</v>
      </c>
      <c r="G18177">
        <v>20.440347222222222</v>
      </c>
      <c r="H18177">
        <v>109.95136388888889</v>
      </c>
      <c r="I18177" s="5" t="s">
        <v>60</v>
      </c>
      <c r="J18177" s="5" t="s">
        <v>3044</v>
      </c>
      <c r="K18177">
        <v>20</v>
      </c>
      <c r="L18177">
        <v>24</v>
      </c>
      <c r="M18177">
        <v>22</v>
      </c>
      <c r="N18177">
        <v>4</v>
      </c>
      <c r="O18177">
        <v>1.4645999999999999</v>
      </c>
      <c r="R18177">
        <v>0.32917198538780212</v>
      </c>
      <c r="S18177">
        <v>0</v>
      </c>
      <c r="T18177">
        <f t="shared" si="156"/>
        <v>0</v>
      </c>
      <c r="U18177">
        <f t="shared" si="157"/>
        <v>1.9284211591958997</v>
      </c>
    </row>
    <row r="18178" spans="1:28">
      <c r="A18178" s="5" t="s">
        <v>3023</v>
      </c>
      <c r="B18178" s="5" t="s">
        <v>3021</v>
      </c>
      <c r="D18178" s="5">
        <v>2019</v>
      </c>
      <c r="E18178" s="6" t="s">
        <v>3055</v>
      </c>
      <c r="F18178" s="5" t="s">
        <v>89</v>
      </c>
      <c r="G18178">
        <v>20.440347222222222</v>
      </c>
      <c r="H18178">
        <v>109.95136388888889</v>
      </c>
      <c r="I18178" s="5" t="s">
        <v>60</v>
      </c>
      <c r="J18178" s="5" t="s">
        <v>3044</v>
      </c>
      <c r="K18178">
        <v>24</v>
      </c>
      <c r="L18178">
        <v>28</v>
      </c>
      <c r="M18178">
        <v>26</v>
      </c>
      <c r="N18178">
        <v>4</v>
      </c>
      <c r="O18178">
        <v>1.4873999999999998</v>
      </c>
      <c r="R18178">
        <v>0.15696175396442413</v>
      </c>
      <c r="S18178">
        <v>0</v>
      </c>
      <c r="T18178">
        <f t="shared" si="156"/>
        <v>0</v>
      </c>
      <c r="U18178">
        <f t="shared" si="157"/>
        <v>0.93385965138673777</v>
      </c>
    </row>
    <row r="18179" spans="1:28">
      <c r="A18179" s="5" t="s">
        <v>3023</v>
      </c>
      <c r="B18179" s="5" t="s">
        <v>3021</v>
      </c>
      <c r="D18179" s="5">
        <v>2019</v>
      </c>
      <c r="E18179" s="6" t="s">
        <v>3055</v>
      </c>
      <c r="F18179" s="5" t="s">
        <v>89</v>
      </c>
      <c r="G18179">
        <v>20.440347222222222</v>
      </c>
      <c r="H18179">
        <v>109.95136388888889</v>
      </c>
      <c r="I18179" s="5" t="s">
        <v>60</v>
      </c>
      <c r="J18179" s="5" t="s">
        <v>3044</v>
      </c>
      <c r="K18179">
        <v>28</v>
      </c>
      <c r="L18179">
        <v>32</v>
      </c>
      <c r="M18179">
        <v>30</v>
      </c>
      <c r="N18179">
        <v>4</v>
      </c>
      <c r="O18179">
        <v>1.5838666666666665</v>
      </c>
      <c r="R18179">
        <v>0.12338921427726746</v>
      </c>
      <c r="S18179">
        <v>0</v>
      </c>
      <c r="T18179">
        <f t="shared" si="156"/>
        <v>0</v>
      </c>
      <c r="U18179">
        <f t="shared" si="157"/>
        <v>0.78172825407981861</v>
      </c>
      <c r="AA18179">
        <f>SUM(T18172:T18179)-0.5*T18179</f>
        <v>0</v>
      </c>
      <c r="AB18179">
        <f>SUM(U18172:U18179)-0.5*U18179</f>
        <v>11.281839389461277</v>
      </c>
    </row>
    <row r="18180" spans="1:28">
      <c r="A18180" s="5" t="s">
        <v>3023</v>
      </c>
      <c r="B18180" s="5" t="s">
        <v>3021</v>
      </c>
      <c r="D18180" s="5">
        <v>2019</v>
      </c>
      <c r="E18180" s="6" t="s">
        <v>3055</v>
      </c>
      <c r="F18180" s="5" t="s">
        <v>89</v>
      </c>
      <c r="G18180">
        <v>20.440347222222222</v>
      </c>
      <c r="H18180">
        <v>109.95136388888889</v>
      </c>
      <c r="I18180" s="5" t="s">
        <v>60</v>
      </c>
      <c r="J18180" s="5" t="s">
        <v>3044</v>
      </c>
      <c r="K18180">
        <v>32</v>
      </c>
      <c r="L18180">
        <v>36</v>
      </c>
      <c r="M18180">
        <v>34</v>
      </c>
      <c r="N18180">
        <v>4</v>
      </c>
      <c r="O18180">
        <v>1.6285999999999998</v>
      </c>
      <c r="R18180">
        <v>6.5304197371006012E-2</v>
      </c>
      <c r="S18180">
        <v>0</v>
      </c>
      <c r="T18180">
        <f t="shared" si="156"/>
        <v>0</v>
      </c>
      <c r="U18180">
        <f t="shared" si="157"/>
        <v>0.42541766335368153</v>
      </c>
    </row>
    <row r="18181" spans="1:28">
      <c r="A18181" s="5" t="s">
        <v>3023</v>
      </c>
      <c r="B18181" s="5" t="s">
        <v>3021</v>
      </c>
      <c r="D18181" s="5">
        <v>2019</v>
      </c>
      <c r="E18181" s="6" t="s">
        <v>3055</v>
      </c>
      <c r="F18181" s="5" t="s">
        <v>89</v>
      </c>
      <c r="G18181">
        <v>20.440347222222222</v>
      </c>
      <c r="H18181">
        <v>109.95136388888889</v>
      </c>
      <c r="I18181" s="5" t="s">
        <v>60</v>
      </c>
      <c r="J18181" s="5" t="s">
        <v>3044</v>
      </c>
      <c r="K18181">
        <v>36</v>
      </c>
      <c r="L18181">
        <v>40</v>
      </c>
      <c r="M18181">
        <v>38</v>
      </c>
      <c r="N18181">
        <v>4</v>
      </c>
      <c r="O18181">
        <v>1.6733333333333331</v>
      </c>
      <c r="R18181">
        <v>0.11994781345129013</v>
      </c>
      <c r="S18181">
        <v>0</v>
      </c>
      <c r="T18181">
        <f t="shared" si="156"/>
        <v>0</v>
      </c>
      <c r="U18181">
        <f t="shared" si="157"/>
        <v>0.80285069803396847</v>
      </c>
    </row>
    <row r="18182" spans="1:28">
      <c r="A18182" s="5" t="s">
        <v>3023</v>
      </c>
      <c r="B18182" s="5" t="s">
        <v>3021</v>
      </c>
      <c r="D18182" s="5">
        <v>2019</v>
      </c>
      <c r="E18182" s="6" t="s">
        <v>3055</v>
      </c>
      <c r="F18182" s="5" t="s">
        <v>89</v>
      </c>
      <c r="G18182">
        <v>20.440347222222222</v>
      </c>
      <c r="H18182">
        <v>109.95136388888889</v>
      </c>
      <c r="I18182" s="5" t="s">
        <v>60</v>
      </c>
      <c r="J18182" s="5" t="s">
        <v>3044</v>
      </c>
      <c r="K18182">
        <v>40</v>
      </c>
      <c r="L18182">
        <v>44</v>
      </c>
      <c r="M18182">
        <v>42</v>
      </c>
      <c r="N18182">
        <v>4</v>
      </c>
      <c r="O18182">
        <v>1.5933666666666664</v>
      </c>
      <c r="R18182">
        <v>0.11449947208166122</v>
      </c>
      <c r="S18182">
        <v>0</v>
      </c>
      <c r="T18182">
        <f t="shared" si="156"/>
        <v>0</v>
      </c>
      <c r="U18182">
        <f t="shared" si="157"/>
        <v>0.72975856866339828</v>
      </c>
    </row>
    <row r="18183" spans="1:28">
      <c r="A18183" s="5" t="s">
        <v>3023</v>
      </c>
      <c r="B18183" s="5" t="s">
        <v>3021</v>
      </c>
      <c r="D18183" s="5">
        <v>2019</v>
      </c>
      <c r="E18183" s="6" t="s">
        <v>3055</v>
      </c>
      <c r="F18183" s="5" t="s">
        <v>89</v>
      </c>
      <c r="G18183">
        <v>20.440347222222222</v>
      </c>
      <c r="H18183">
        <v>109.95136388888889</v>
      </c>
      <c r="I18183" s="5" t="s">
        <v>60</v>
      </c>
      <c r="J18183" s="5" t="s">
        <v>3044</v>
      </c>
      <c r="K18183">
        <v>44</v>
      </c>
      <c r="L18183">
        <v>48</v>
      </c>
      <c r="M18183">
        <v>46</v>
      </c>
      <c r="N18183">
        <v>4</v>
      </c>
      <c r="O18183">
        <v>1.5133999999999999</v>
      </c>
      <c r="R18183">
        <v>9.399501234292984E-2</v>
      </c>
      <c r="S18183">
        <v>0</v>
      </c>
      <c r="T18183">
        <f t="shared" si="156"/>
        <v>0</v>
      </c>
      <c r="U18183">
        <f t="shared" si="157"/>
        <v>0.56900820671916008</v>
      </c>
    </row>
    <row r="18184" spans="1:28">
      <c r="A18184" s="5" t="s">
        <v>3023</v>
      </c>
      <c r="B18184" s="5" t="s">
        <v>3021</v>
      </c>
      <c r="D18184" s="5">
        <v>2019</v>
      </c>
      <c r="E18184" s="6" t="s">
        <v>3055</v>
      </c>
      <c r="F18184" s="5" t="s">
        <v>89</v>
      </c>
      <c r="G18184">
        <v>20.440347222222222</v>
      </c>
      <c r="H18184">
        <v>109.95136388888889</v>
      </c>
      <c r="I18184" s="5" t="s">
        <v>60</v>
      </c>
      <c r="J18184" s="5" t="s">
        <v>3044</v>
      </c>
      <c r="K18184">
        <v>48</v>
      </c>
      <c r="L18184">
        <v>52</v>
      </c>
      <c r="M18184">
        <v>50</v>
      </c>
      <c r="N18184">
        <v>4</v>
      </c>
      <c r="O18184">
        <v>1.570214285714286</v>
      </c>
      <c r="R18184">
        <v>0.11889427900314331</v>
      </c>
      <c r="S18184">
        <v>0</v>
      </c>
      <c r="T18184">
        <f t="shared" si="156"/>
        <v>0</v>
      </c>
      <c r="U18184">
        <f t="shared" si="157"/>
        <v>0.74675798152174278</v>
      </c>
      <c r="AA18184">
        <f>SUM(T18172:T18184)-0.5*T18184</f>
        <v>0</v>
      </c>
      <c r="AB18184">
        <f>SUM(U18172:U18184)-0.5*U18184</f>
        <v>14.573117644032264</v>
      </c>
    </row>
    <row r="18185" spans="1:28">
      <c r="A18185" s="5" t="s">
        <v>3023</v>
      </c>
      <c r="B18185" s="5" t="s">
        <v>3021</v>
      </c>
      <c r="D18185" s="5">
        <v>2019</v>
      </c>
      <c r="E18185" s="6" t="s">
        <v>3055</v>
      </c>
      <c r="F18185" s="5" t="s">
        <v>89</v>
      </c>
      <c r="G18185">
        <v>20.440347222222222</v>
      </c>
      <c r="H18185">
        <v>109.95136388888889</v>
      </c>
      <c r="I18185" s="5" t="s">
        <v>60</v>
      </c>
      <c r="J18185" s="5" t="s">
        <v>3044</v>
      </c>
      <c r="K18185">
        <v>52</v>
      </c>
      <c r="L18185">
        <v>56</v>
      </c>
      <c r="M18185">
        <v>54</v>
      </c>
      <c r="N18185">
        <v>4</v>
      </c>
      <c r="O18185">
        <v>1.6044615384615386</v>
      </c>
      <c r="R18185">
        <v>9.9199309945106506E-2</v>
      </c>
      <c r="S18185">
        <v>0</v>
      </c>
      <c r="T18185">
        <f t="shared" si="156"/>
        <v>0</v>
      </c>
      <c r="U18185">
        <f t="shared" si="157"/>
        <v>0.63664590979539437</v>
      </c>
    </row>
    <row r="18186" spans="1:28">
      <c r="A18186" s="5" t="s">
        <v>3023</v>
      </c>
      <c r="B18186" s="5" t="s">
        <v>3021</v>
      </c>
      <c r="D18186" s="5">
        <v>2019</v>
      </c>
      <c r="E18186" s="6" t="s">
        <v>3055</v>
      </c>
      <c r="F18186" s="5" t="s">
        <v>89</v>
      </c>
      <c r="G18186">
        <v>20.440347222222222</v>
      </c>
      <c r="H18186">
        <v>109.95136388888889</v>
      </c>
      <c r="I18186" s="5" t="s">
        <v>60</v>
      </c>
      <c r="J18186" s="5" t="s">
        <v>3044</v>
      </c>
      <c r="K18186">
        <v>56</v>
      </c>
      <c r="L18186">
        <v>60</v>
      </c>
      <c r="M18186">
        <v>58</v>
      </c>
      <c r="N18186">
        <v>4</v>
      </c>
      <c r="O18186">
        <v>1.4690000000000001</v>
      </c>
      <c r="R18186">
        <v>6.2695421278476715E-2</v>
      </c>
      <c r="S18186">
        <v>0</v>
      </c>
      <c r="T18186">
        <f t="shared" si="156"/>
        <v>0</v>
      </c>
      <c r="U18186">
        <f t="shared" si="157"/>
        <v>0.36839829543232921</v>
      </c>
    </row>
    <row r="18187" spans="1:28">
      <c r="A18187" s="5" t="s">
        <v>3023</v>
      </c>
      <c r="B18187" s="5" t="s">
        <v>3021</v>
      </c>
      <c r="D18187" s="5">
        <v>2019</v>
      </c>
      <c r="E18187" s="6" t="s">
        <v>3055</v>
      </c>
      <c r="F18187" s="5" t="s">
        <v>89</v>
      </c>
      <c r="G18187">
        <v>20.440347222222222</v>
      </c>
      <c r="H18187">
        <v>109.95136388888889</v>
      </c>
      <c r="I18187" s="5" t="s">
        <v>60</v>
      </c>
      <c r="J18187" s="5" t="s">
        <v>3044</v>
      </c>
      <c r="K18187">
        <v>60</v>
      </c>
      <c r="L18187">
        <v>64</v>
      </c>
      <c r="M18187">
        <v>62</v>
      </c>
      <c r="N18187">
        <v>4</v>
      </c>
      <c r="O18187">
        <v>1.5384583333333335</v>
      </c>
      <c r="R18187">
        <v>8.2434765994548798E-2</v>
      </c>
      <c r="S18187">
        <v>0</v>
      </c>
      <c r="T18187">
        <f t="shared" si="156"/>
        <v>0</v>
      </c>
      <c r="U18187">
        <f t="shared" si="157"/>
        <v>0.50728981080278757</v>
      </c>
    </row>
    <row r="18188" spans="1:28">
      <c r="A18188" s="5" t="s">
        <v>3023</v>
      </c>
      <c r="B18188" s="5" t="s">
        <v>3021</v>
      </c>
      <c r="D18188" s="5">
        <v>2019</v>
      </c>
      <c r="E18188" s="6" t="s">
        <v>3055</v>
      </c>
      <c r="F18188" s="5" t="s">
        <v>89</v>
      </c>
      <c r="G18188">
        <v>20.440347222222222</v>
      </c>
      <c r="H18188">
        <v>109.95136388888889</v>
      </c>
      <c r="I18188" s="5" t="s">
        <v>60</v>
      </c>
      <c r="J18188" s="5" t="s">
        <v>3044</v>
      </c>
      <c r="K18188">
        <v>64</v>
      </c>
      <c r="L18188">
        <v>68</v>
      </c>
      <c r="M18188">
        <v>66</v>
      </c>
      <c r="N18188">
        <v>4</v>
      </c>
      <c r="O18188">
        <v>1.6079166666666669</v>
      </c>
      <c r="R18188">
        <v>4.2352389544248581E-2</v>
      </c>
      <c r="S18188">
        <v>0</v>
      </c>
      <c r="T18188">
        <f t="shared" si="156"/>
        <v>0</v>
      </c>
      <c r="U18188">
        <f t="shared" si="157"/>
        <v>0.27239645208542551</v>
      </c>
    </row>
    <row r="18189" spans="1:28">
      <c r="A18189" s="5" t="s">
        <v>3023</v>
      </c>
      <c r="B18189" s="5" t="s">
        <v>3021</v>
      </c>
      <c r="D18189" s="5">
        <v>2019</v>
      </c>
      <c r="E18189" s="6" t="s">
        <v>3055</v>
      </c>
      <c r="F18189" s="5" t="s">
        <v>89</v>
      </c>
      <c r="G18189">
        <v>20.440347222222222</v>
      </c>
      <c r="H18189">
        <v>109.95136388888889</v>
      </c>
      <c r="I18189" s="5" t="s">
        <v>60</v>
      </c>
      <c r="J18189" s="5" t="s">
        <v>3044</v>
      </c>
      <c r="K18189">
        <v>68</v>
      </c>
      <c r="L18189">
        <v>72</v>
      </c>
      <c r="M18189">
        <v>70</v>
      </c>
      <c r="N18189">
        <v>4</v>
      </c>
      <c r="O18189">
        <v>1.5211999999999999</v>
      </c>
      <c r="R18189">
        <v>6.3131734728813171E-2</v>
      </c>
      <c r="S18189">
        <v>0</v>
      </c>
      <c r="T18189">
        <f t="shared" si="156"/>
        <v>0</v>
      </c>
      <c r="U18189">
        <f t="shared" si="157"/>
        <v>0.38414397947788237</v>
      </c>
    </row>
    <row r="18190" spans="1:28">
      <c r="A18190" s="5" t="s">
        <v>3023</v>
      </c>
      <c r="B18190" s="5" t="s">
        <v>3021</v>
      </c>
      <c r="D18190" s="5">
        <v>2019</v>
      </c>
      <c r="E18190" s="6" t="s">
        <v>3055</v>
      </c>
      <c r="F18190" s="5" t="s">
        <v>89</v>
      </c>
      <c r="G18190">
        <v>20.440347222222222</v>
      </c>
      <c r="H18190">
        <v>109.95136388888889</v>
      </c>
      <c r="I18190" s="5" t="s">
        <v>60</v>
      </c>
      <c r="J18190" s="5" t="s">
        <v>3044</v>
      </c>
      <c r="K18190">
        <v>72</v>
      </c>
      <c r="L18190">
        <v>76</v>
      </c>
      <c r="M18190">
        <v>74</v>
      </c>
      <c r="N18190">
        <v>4</v>
      </c>
      <c r="O18190">
        <v>1.5666923076923074</v>
      </c>
      <c r="R18190">
        <v>6.2591634690761566E-2</v>
      </c>
      <c r="S18190">
        <v>0</v>
      </c>
      <c r="T18190">
        <f t="shared" si="156"/>
        <v>0</v>
      </c>
      <c r="U18190">
        <f t="shared" si="157"/>
        <v>0.39224733038361248</v>
      </c>
    </row>
    <row r="18191" spans="1:28">
      <c r="A18191" s="5" t="s">
        <v>3023</v>
      </c>
      <c r="B18191" s="5" t="s">
        <v>3021</v>
      </c>
      <c r="D18191" s="5">
        <v>2019</v>
      </c>
      <c r="E18191" s="6" t="s">
        <v>3055</v>
      </c>
      <c r="F18191" s="5" t="s">
        <v>89</v>
      </c>
      <c r="G18191">
        <v>20.440347222222222</v>
      </c>
      <c r="H18191">
        <v>109.95136388888889</v>
      </c>
      <c r="I18191" s="5" t="s">
        <v>60</v>
      </c>
      <c r="J18191" s="5" t="s">
        <v>3044</v>
      </c>
      <c r="K18191">
        <v>76</v>
      </c>
      <c r="L18191">
        <v>80</v>
      </c>
      <c r="M18191">
        <v>78</v>
      </c>
      <c r="N18191">
        <v>4</v>
      </c>
      <c r="O18191">
        <v>1.4867142857142857</v>
      </c>
      <c r="R18191">
        <v>7.6156556606292725E-2</v>
      </c>
      <c r="S18191">
        <v>0</v>
      </c>
      <c r="T18191">
        <f t="shared" si="156"/>
        <v>0</v>
      </c>
      <c r="U18191">
        <f t="shared" si="157"/>
        <v>0.45289216262953619</v>
      </c>
    </row>
    <row r="18192" spans="1:28">
      <c r="A18192" s="5" t="s">
        <v>3023</v>
      </c>
      <c r="B18192" s="5" t="s">
        <v>3021</v>
      </c>
      <c r="D18192" s="5">
        <v>2019</v>
      </c>
      <c r="E18192" s="6" t="s">
        <v>3055</v>
      </c>
      <c r="F18192" s="5" t="s">
        <v>89</v>
      </c>
      <c r="G18192">
        <v>20.440347222222222</v>
      </c>
      <c r="H18192">
        <v>109.95136388888889</v>
      </c>
      <c r="I18192" s="5" t="s">
        <v>60</v>
      </c>
      <c r="J18192" s="5" t="s">
        <v>3044</v>
      </c>
      <c r="K18192">
        <v>80</v>
      </c>
      <c r="L18192">
        <v>84</v>
      </c>
      <c r="M18192">
        <v>82</v>
      </c>
      <c r="N18192">
        <v>4</v>
      </c>
      <c r="O18192">
        <v>1.4167500000000004</v>
      </c>
      <c r="R18192">
        <v>8.815290778875351E-2</v>
      </c>
      <c r="S18192">
        <v>0</v>
      </c>
      <c r="T18192">
        <f t="shared" si="156"/>
        <v>0</v>
      </c>
      <c r="U18192">
        <f t="shared" si="157"/>
        <v>0.49956252843886628</v>
      </c>
    </row>
    <row r="18193" spans="1:30">
      <c r="A18193" s="5" t="s">
        <v>3023</v>
      </c>
      <c r="B18193" s="5" t="s">
        <v>3021</v>
      </c>
      <c r="D18193" s="5">
        <v>2019</v>
      </c>
      <c r="E18193" s="6" t="s">
        <v>3055</v>
      </c>
      <c r="F18193" s="5" t="s">
        <v>89</v>
      </c>
      <c r="G18193">
        <v>20.440347222222222</v>
      </c>
      <c r="H18193">
        <v>109.95136388888889</v>
      </c>
      <c r="I18193" s="5" t="s">
        <v>60</v>
      </c>
      <c r="J18193" s="5" t="s">
        <v>3044</v>
      </c>
      <c r="K18193">
        <v>84</v>
      </c>
      <c r="L18193">
        <v>88</v>
      </c>
      <c r="M18193">
        <v>86</v>
      </c>
      <c r="N18193">
        <v>4</v>
      </c>
      <c r="O18193">
        <v>1.4771083333333335</v>
      </c>
      <c r="R18193">
        <v>5.3988426923751831E-2</v>
      </c>
      <c r="S18193">
        <v>0</v>
      </c>
      <c r="T18193">
        <f t="shared" si="156"/>
        <v>0</v>
      </c>
      <c r="U18193">
        <f t="shared" si="157"/>
        <v>0.31898702125052614</v>
      </c>
    </row>
    <row r="18194" spans="1:30">
      <c r="A18194" s="5" t="s">
        <v>3023</v>
      </c>
      <c r="B18194" s="5" t="s">
        <v>3021</v>
      </c>
      <c r="D18194" s="5">
        <v>2019</v>
      </c>
      <c r="E18194" s="6" t="s">
        <v>3055</v>
      </c>
      <c r="F18194" s="5" t="s">
        <v>89</v>
      </c>
      <c r="G18194">
        <v>20.440347222222222</v>
      </c>
      <c r="H18194">
        <v>109.95136388888889</v>
      </c>
      <c r="I18194" s="5" t="s">
        <v>60</v>
      </c>
      <c r="J18194" s="5" t="s">
        <v>3044</v>
      </c>
      <c r="K18194">
        <v>88</v>
      </c>
      <c r="L18194">
        <v>92</v>
      </c>
      <c r="M18194">
        <v>90</v>
      </c>
      <c r="N18194">
        <v>4</v>
      </c>
      <c r="O18194">
        <v>1.5374666666666665</v>
      </c>
      <c r="R18194">
        <v>4.1292879730463028E-2</v>
      </c>
      <c r="S18194">
        <v>0</v>
      </c>
      <c r="T18194">
        <f t="shared" si="156"/>
        <v>0</v>
      </c>
      <c r="U18194">
        <f t="shared" si="157"/>
        <v>0.25394570462505023</v>
      </c>
    </row>
    <row r="18195" spans="1:30">
      <c r="A18195" s="5" t="s">
        <v>3023</v>
      </c>
      <c r="B18195" s="5" t="s">
        <v>3021</v>
      </c>
      <c r="D18195" s="5">
        <v>2019</v>
      </c>
      <c r="E18195" s="6" t="s">
        <v>3055</v>
      </c>
      <c r="F18195" s="5" t="s">
        <v>89</v>
      </c>
      <c r="G18195">
        <v>20.440347222222222</v>
      </c>
      <c r="H18195">
        <v>109.95136388888889</v>
      </c>
      <c r="I18195" s="5" t="s">
        <v>60</v>
      </c>
      <c r="J18195" s="5" t="s">
        <v>3044</v>
      </c>
      <c r="K18195">
        <v>92</v>
      </c>
      <c r="L18195">
        <v>96</v>
      </c>
      <c r="M18195">
        <v>94</v>
      </c>
      <c r="N18195">
        <v>4</v>
      </c>
      <c r="O18195">
        <v>1.5529999999999999</v>
      </c>
      <c r="R18195">
        <v>4.3789185583591461E-2</v>
      </c>
      <c r="S18195">
        <v>0</v>
      </c>
      <c r="T18195">
        <f t="shared" si="156"/>
        <v>0</v>
      </c>
      <c r="U18195">
        <f t="shared" si="157"/>
        <v>0.27201842084527017</v>
      </c>
    </row>
    <row r="18196" spans="1:30">
      <c r="A18196" s="5" t="s">
        <v>3023</v>
      </c>
      <c r="B18196" s="5" t="s">
        <v>3021</v>
      </c>
      <c r="D18196" s="5">
        <v>2019</v>
      </c>
      <c r="E18196" s="6" t="s">
        <v>3055</v>
      </c>
      <c r="F18196" s="5" t="s">
        <v>89</v>
      </c>
      <c r="G18196">
        <v>20.440347222222222</v>
      </c>
      <c r="H18196">
        <v>109.95136388888889</v>
      </c>
      <c r="I18196" s="5" t="s">
        <v>60</v>
      </c>
      <c r="J18196" s="5" t="s">
        <v>3044</v>
      </c>
      <c r="K18196">
        <v>96</v>
      </c>
      <c r="L18196">
        <v>100</v>
      </c>
      <c r="M18196">
        <v>98</v>
      </c>
      <c r="N18196">
        <v>4</v>
      </c>
      <c r="O18196">
        <v>1.5604999999999998</v>
      </c>
      <c r="R18196">
        <v>4.9341879785060883E-2</v>
      </c>
      <c r="S18196">
        <v>0</v>
      </c>
      <c r="T18196">
        <f t="shared" si="156"/>
        <v>0</v>
      </c>
      <c r="U18196">
        <f t="shared" si="157"/>
        <v>0.30799201361834999</v>
      </c>
      <c r="AA18196">
        <f>SUM(T18172:T18196)</f>
        <v>0</v>
      </c>
      <c r="AB18196">
        <f>SUM(U18172:U18196)</f>
        <v>19.61301626417816</v>
      </c>
    </row>
    <row r="18197" spans="1:30">
      <c r="A18197" s="5" t="s">
        <v>3023</v>
      </c>
      <c r="B18197" s="5" t="s">
        <v>3021</v>
      </c>
      <c r="D18197" s="5">
        <v>2019</v>
      </c>
      <c r="F18197" s="5" t="s">
        <v>89</v>
      </c>
      <c r="G18197">
        <v>18.411549999999998</v>
      </c>
      <c r="H18197">
        <v>110.05566388888889</v>
      </c>
      <c r="I18197" s="5" t="s">
        <v>57</v>
      </c>
      <c r="J18197" s="5" t="s">
        <v>3045</v>
      </c>
      <c r="K18197">
        <v>0</v>
      </c>
      <c r="L18197">
        <v>4</v>
      </c>
      <c r="M18197">
        <v>2</v>
      </c>
      <c r="N18197">
        <v>4</v>
      </c>
      <c r="O18197">
        <v>1.462666666666667</v>
      </c>
      <c r="R18197">
        <v>0.34126481400000003</v>
      </c>
      <c r="S18197">
        <v>0</v>
      </c>
      <c r="T18197">
        <f t="shared" si="156"/>
        <v>0</v>
      </c>
      <c r="U18197">
        <f t="shared" si="157"/>
        <v>1.9966266717760006</v>
      </c>
      <c r="W18197">
        <f>AVERAGE(O18197:O18221)</f>
        <v>1.5129833498452012</v>
      </c>
      <c r="Y18197">
        <f>AVERAGE(R18197:R18221)</f>
        <v>0.29663621679692964</v>
      </c>
      <c r="Z18197">
        <f>AVERAGE(S18197:S18221)</f>
        <v>0.11586406871255849</v>
      </c>
      <c r="AD18197">
        <v>100</v>
      </c>
    </row>
    <row r="18198" spans="1:30">
      <c r="A18198" s="5" t="s">
        <v>3023</v>
      </c>
      <c r="B18198" s="5" t="s">
        <v>3021</v>
      </c>
      <c r="D18198" s="5">
        <v>2019</v>
      </c>
      <c r="F18198" s="5" t="s">
        <v>89</v>
      </c>
      <c r="G18198">
        <v>18.411549999999998</v>
      </c>
      <c r="H18198">
        <v>110.05566388888889</v>
      </c>
      <c r="I18198" s="5" t="s">
        <v>57</v>
      </c>
      <c r="J18198" s="5" t="s">
        <v>3045</v>
      </c>
      <c r="K18198">
        <v>4</v>
      </c>
      <c r="L18198">
        <v>8</v>
      </c>
      <c r="M18198">
        <v>6</v>
      </c>
      <c r="N18198">
        <v>4</v>
      </c>
      <c r="O18198">
        <v>1.5447499999999998</v>
      </c>
      <c r="R18198">
        <v>0.29025461292571514</v>
      </c>
      <c r="S18198">
        <v>0</v>
      </c>
      <c r="T18198">
        <f t="shared" si="156"/>
        <v>0</v>
      </c>
      <c r="U18198">
        <f t="shared" si="157"/>
        <v>1.7934832532679936</v>
      </c>
    </row>
    <row r="18199" spans="1:30">
      <c r="A18199" s="5" t="s">
        <v>3023</v>
      </c>
      <c r="B18199" s="5" t="s">
        <v>3021</v>
      </c>
      <c r="D18199" s="5">
        <v>2019</v>
      </c>
      <c r="F18199" s="5" t="s">
        <v>89</v>
      </c>
      <c r="G18199">
        <v>18.411549999999998</v>
      </c>
      <c r="H18199">
        <v>110.05566388888889</v>
      </c>
      <c r="I18199" s="5" t="s">
        <v>57</v>
      </c>
      <c r="J18199" s="5" t="s">
        <v>3045</v>
      </c>
      <c r="K18199">
        <v>8</v>
      </c>
      <c r="L18199">
        <v>12</v>
      </c>
      <c r="M18199">
        <v>10</v>
      </c>
      <c r="N18199">
        <v>4</v>
      </c>
      <c r="O18199">
        <v>1.5824444444444445</v>
      </c>
      <c r="R18199">
        <v>0.24293184300000001</v>
      </c>
      <c r="S18199">
        <v>0</v>
      </c>
      <c r="T18199">
        <f t="shared" si="156"/>
        <v>0</v>
      </c>
      <c r="U18199">
        <f t="shared" si="157"/>
        <v>1.5377045813360002</v>
      </c>
    </row>
    <row r="18200" spans="1:30">
      <c r="A18200" s="5" t="s">
        <v>3023</v>
      </c>
      <c r="B18200" s="5" t="s">
        <v>3021</v>
      </c>
      <c r="D18200" s="5">
        <v>2019</v>
      </c>
      <c r="F18200" s="5" t="s">
        <v>89</v>
      </c>
      <c r="G18200">
        <v>18.411549999999998</v>
      </c>
      <c r="H18200">
        <v>110.05566388888889</v>
      </c>
      <c r="I18200" s="5" t="s">
        <v>57</v>
      </c>
      <c r="J18200" s="5" t="s">
        <v>3045</v>
      </c>
      <c r="K18200">
        <v>12</v>
      </c>
      <c r="L18200">
        <v>16</v>
      </c>
      <c r="M18200">
        <v>14</v>
      </c>
      <c r="N18200">
        <v>4</v>
      </c>
      <c r="O18200">
        <v>1.4229999999999996</v>
      </c>
      <c r="R18200">
        <v>0.26082012100000002</v>
      </c>
      <c r="S18200">
        <v>0</v>
      </c>
      <c r="T18200">
        <f t="shared" si="156"/>
        <v>0</v>
      </c>
      <c r="U18200">
        <f t="shared" si="157"/>
        <v>1.4845881287319997</v>
      </c>
      <c r="AA18200">
        <f>SUM(T18197:T18200)-(T18200/4)</f>
        <v>0</v>
      </c>
      <c r="AB18200">
        <f>SUM(U18197:U18200)-(U18200/4)</f>
        <v>6.4412556029289947</v>
      </c>
    </row>
    <row r="18201" spans="1:30">
      <c r="A18201" s="5" t="s">
        <v>3023</v>
      </c>
      <c r="B18201" s="5" t="s">
        <v>3021</v>
      </c>
      <c r="D18201" s="5">
        <v>2019</v>
      </c>
      <c r="F18201" s="5" t="s">
        <v>89</v>
      </c>
      <c r="G18201">
        <v>18.411549999999998</v>
      </c>
      <c r="H18201">
        <v>110.05566388888889</v>
      </c>
      <c r="I18201" s="5" t="s">
        <v>57</v>
      </c>
      <c r="J18201" s="5" t="s">
        <v>3045</v>
      </c>
      <c r="K18201">
        <v>16</v>
      </c>
      <c r="L18201">
        <v>20</v>
      </c>
      <c r="M18201">
        <v>18</v>
      </c>
      <c r="N18201">
        <v>4</v>
      </c>
      <c r="O18201">
        <v>1.5543999999999998</v>
      </c>
      <c r="R18201">
        <v>0.31662943999999998</v>
      </c>
      <c r="S18201">
        <v>0</v>
      </c>
      <c r="T18201">
        <f t="shared" si="156"/>
        <v>0</v>
      </c>
      <c r="U18201">
        <f t="shared" si="157"/>
        <v>1.9686752061439996</v>
      </c>
    </row>
    <row r="18202" spans="1:30">
      <c r="A18202" s="5" t="s">
        <v>3023</v>
      </c>
      <c r="B18202" s="5" t="s">
        <v>3021</v>
      </c>
      <c r="D18202" s="5">
        <v>2019</v>
      </c>
      <c r="F18202" s="5" t="s">
        <v>89</v>
      </c>
      <c r="G18202">
        <v>18.411549999999998</v>
      </c>
      <c r="H18202">
        <v>110.05566388888889</v>
      </c>
      <c r="I18202" s="5" t="s">
        <v>57</v>
      </c>
      <c r="J18202" s="5" t="s">
        <v>3045</v>
      </c>
      <c r="K18202">
        <v>20</v>
      </c>
      <c r="L18202">
        <v>24</v>
      </c>
      <c r="M18202">
        <v>22</v>
      </c>
      <c r="N18202">
        <v>4</v>
      </c>
      <c r="O18202">
        <v>1.4785833333333336</v>
      </c>
      <c r="R18202">
        <v>0.33071534789885376</v>
      </c>
      <c r="S18202">
        <v>1.2622903101146221E-2</v>
      </c>
      <c r="T18202">
        <f t="shared" si="156"/>
        <v>7.4656056574545812E-2</v>
      </c>
      <c r="U18202">
        <f t="shared" si="157"/>
        <v>1.955960805923121</v>
      </c>
    </row>
    <row r="18203" spans="1:30">
      <c r="A18203" s="5" t="s">
        <v>3023</v>
      </c>
      <c r="B18203" s="5" t="s">
        <v>3021</v>
      </c>
      <c r="D18203" s="5">
        <v>2019</v>
      </c>
      <c r="F18203" s="5" t="s">
        <v>89</v>
      </c>
      <c r="G18203">
        <v>18.411549999999998</v>
      </c>
      <c r="H18203">
        <v>110.05566388888889</v>
      </c>
      <c r="I18203" s="5" t="s">
        <v>57</v>
      </c>
      <c r="J18203" s="5" t="s">
        <v>3045</v>
      </c>
      <c r="K18203">
        <v>24</v>
      </c>
      <c r="L18203">
        <v>28</v>
      </c>
      <c r="M18203">
        <v>26</v>
      </c>
      <c r="N18203">
        <v>4</v>
      </c>
      <c r="O18203">
        <v>1.3982916666666667</v>
      </c>
      <c r="R18203">
        <v>0.85566709935665131</v>
      </c>
      <c r="S18203">
        <v>0.23621989786624908</v>
      </c>
      <c r="T18203">
        <f t="shared" si="156"/>
        <v>1.3212172587489088</v>
      </c>
      <c r="U18203">
        <f t="shared" si="157"/>
        <v>4.7858886978849773</v>
      </c>
    </row>
    <row r="18204" spans="1:30">
      <c r="A18204" s="5" t="s">
        <v>3023</v>
      </c>
      <c r="B18204" s="5" t="s">
        <v>3021</v>
      </c>
      <c r="D18204" s="5">
        <v>2019</v>
      </c>
      <c r="F18204" s="5" t="s">
        <v>89</v>
      </c>
      <c r="G18204">
        <v>18.411549999999998</v>
      </c>
      <c r="H18204">
        <v>110.05566388888889</v>
      </c>
      <c r="I18204" s="5" t="s">
        <v>57</v>
      </c>
      <c r="J18204" s="5" t="s">
        <v>3045</v>
      </c>
      <c r="K18204">
        <v>28</v>
      </c>
      <c r="L18204">
        <v>32</v>
      </c>
      <c r="M18204">
        <v>30</v>
      </c>
      <c r="N18204">
        <v>4</v>
      </c>
      <c r="O18204">
        <v>1.3180000000000001</v>
      </c>
      <c r="R18204">
        <v>0.47616452059996273</v>
      </c>
      <c r="S18204">
        <v>8.4096184000372887E-3</v>
      </c>
      <c r="T18204">
        <f t="shared" si="156"/>
        <v>4.4335508204996585E-2</v>
      </c>
      <c r="U18204">
        <f t="shared" si="157"/>
        <v>2.5103393526030038</v>
      </c>
      <c r="AA18204">
        <f>SUM(T18197:T18204)-0.5*T18204</f>
        <v>1.4180410694259529</v>
      </c>
      <c r="AB18204">
        <f>SUM(U18197:U18204)-0.5*U18204</f>
        <v>16.778097021365596</v>
      </c>
    </row>
    <row r="18205" spans="1:30">
      <c r="A18205" s="5" t="s">
        <v>3023</v>
      </c>
      <c r="B18205" s="5" t="s">
        <v>3021</v>
      </c>
      <c r="D18205" s="5">
        <v>2019</v>
      </c>
      <c r="F18205" s="5" t="s">
        <v>89</v>
      </c>
      <c r="G18205">
        <v>18.411549999999998</v>
      </c>
      <c r="H18205">
        <v>110.05566388888889</v>
      </c>
      <c r="I18205" s="5" t="s">
        <v>57</v>
      </c>
      <c r="J18205" s="5" t="s">
        <v>3045</v>
      </c>
      <c r="K18205">
        <v>32</v>
      </c>
      <c r="L18205">
        <v>36</v>
      </c>
      <c r="M18205">
        <v>34</v>
      </c>
      <c r="N18205">
        <v>4</v>
      </c>
      <c r="O18205">
        <v>1.5944375000000002</v>
      </c>
      <c r="R18205">
        <v>0.39406543999999999</v>
      </c>
      <c r="S18205">
        <v>0</v>
      </c>
      <c r="T18205">
        <f t="shared" si="156"/>
        <v>0</v>
      </c>
      <c r="U18205">
        <f t="shared" si="157"/>
        <v>2.5132508599600003</v>
      </c>
    </row>
    <row r="18206" spans="1:30">
      <c r="A18206" s="5" t="s">
        <v>3023</v>
      </c>
      <c r="B18206" s="5" t="s">
        <v>3021</v>
      </c>
      <c r="D18206" s="5">
        <v>2019</v>
      </c>
      <c r="F18206" s="5" t="s">
        <v>89</v>
      </c>
      <c r="G18206">
        <v>18.411549999999998</v>
      </c>
      <c r="H18206">
        <v>110.05566388888889</v>
      </c>
      <c r="I18206" s="5" t="s">
        <v>57</v>
      </c>
      <c r="J18206" s="5" t="s">
        <v>3045</v>
      </c>
      <c r="K18206">
        <v>36</v>
      </c>
      <c r="L18206">
        <v>40</v>
      </c>
      <c r="M18206">
        <v>38</v>
      </c>
      <c r="N18206">
        <v>4</v>
      </c>
      <c r="O18206">
        <v>1.5502854166666669</v>
      </c>
      <c r="R18206">
        <v>0.52807748337884508</v>
      </c>
      <c r="S18206">
        <v>0.59376239776611328</v>
      </c>
      <c r="T18206">
        <f t="shared" si="156"/>
        <v>3.6820047448873523</v>
      </c>
      <c r="U18206">
        <f t="shared" si="157"/>
        <v>3.2746832854090306</v>
      </c>
    </row>
    <row r="18207" spans="1:30">
      <c r="A18207" s="5" t="s">
        <v>3023</v>
      </c>
      <c r="B18207" s="5" t="s">
        <v>3021</v>
      </c>
      <c r="D18207" s="5">
        <v>2019</v>
      </c>
      <c r="F18207" s="5" t="s">
        <v>89</v>
      </c>
      <c r="G18207">
        <v>18.411549999999998</v>
      </c>
      <c r="H18207">
        <v>110.05566388888889</v>
      </c>
      <c r="I18207" s="5" t="s">
        <v>57</v>
      </c>
      <c r="J18207" s="5" t="s">
        <v>3045</v>
      </c>
      <c r="K18207">
        <v>40</v>
      </c>
      <c r="L18207">
        <v>44</v>
      </c>
      <c r="M18207">
        <v>42</v>
      </c>
      <c r="N18207">
        <v>4</v>
      </c>
      <c r="O18207">
        <v>1.5502854166666669</v>
      </c>
      <c r="R18207">
        <v>0.47160768530191044</v>
      </c>
      <c r="S18207">
        <v>0.66569167375564575</v>
      </c>
      <c r="T18207">
        <f t="shared" si="156"/>
        <v>4.1280483752792083</v>
      </c>
      <c r="U18207">
        <f t="shared" si="157"/>
        <v>2.9245060676458983</v>
      </c>
    </row>
    <row r="18208" spans="1:30">
      <c r="A18208" s="5" t="s">
        <v>3023</v>
      </c>
      <c r="B18208" s="5" t="s">
        <v>3021</v>
      </c>
      <c r="D18208" s="5">
        <v>2019</v>
      </c>
      <c r="F18208" s="5" t="s">
        <v>89</v>
      </c>
      <c r="G18208">
        <v>18.411549999999998</v>
      </c>
      <c r="H18208">
        <v>110.05566388888889</v>
      </c>
      <c r="I18208" s="5" t="s">
        <v>57</v>
      </c>
      <c r="J18208" s="5" t="s">
        <v>3045</v>
      </c>
      <c r="K18208">
        <v>44</v>
      </c>
      <c r="L18208">
        <v>48</v>
      </c>
      <c r="M18208">
        <v>46</v>
      </c>
      <c r="N18208">
        <v>4</v>
      </c>
      <c r="O18208">
        <v>1.5061333333333335</v>
      </c>
      <c r="R18208">
        <v>0.53786802291870117</v>
      </c>
      <c r="S18208">
        <v>0.91439342498779297</v>
      </c>
      <c r="T18208">
        <f t="shared" si="156"/>
        <v>5.5087936686197922</v>
      </c>
      <c r="U18208">
        <f t="shared" si="157"/>
        <v>3.2404038330078131</v>
      </c>
    </row>
    <row r="18209" spans="1:30">
      <c r="A18209" s="5" t="s">
        <v>3023</v>
      </c>
      <c r="B18209" s="5" t="s">
        <v>3021</v>
      </c>
      <c r="D18209" s="5">
        <v>2019</v>
      </c>
      <c r="F18209" s="5" t="s">
        <v>89</v>
      </c>
      <c r="G18209">
        <v>18.411549999999998</v>
      </c>
      <c r="H18209">
        <v>110.05566388888889</v>
      </c>
      <c r="I18209" s="5" t="s">
        <v>57</v>
      </c>
      <c r="J18209" s="5" t="s">
        <v>3045</v>
      </c>
      <c r="K18209">
        <v>48</v>
      </c>
      <c r="L18209">
        <v>52</v>
      </c>
      <c r="M18209">
        <v>50</v>
      </c>
      <c r="N18209">
        <v>4</v>
      </c>
      <c r="O18209">
        <v>1.4779</v>
      </c>
      <c r="R18209">
        <v>0.47200109554572556</v>
      </c>
      <c r="S18209">
        <v>0.32196307182312012</v>
      </c>
      <c r="T18209">
        <f t="shared" si="156"/>
        <v>1.903316895389557</v>
      </c>
      <c r="U18209">
        <f t="shared" si="157"/>
        <v>2.7902816764281111</v>
      </c>
      <c r="AA18209">
        <f>SUM(T18197:T18209)-0.5*T18209</f>
        <v>15.710714060009582</v>
      </c>
      <c r="AB18209">
        <f>SUM(U18197:U18209)-0.5*U18209</f>
        <v>31.381251581903896</v>
      </c>
    </row>
    <row r="18210" spans="1:30">
      <c r="A18210" s="5" t="s">
        <v>3023</v>
      </c>
      <c r="B18210" s="5" t="s">
        <v>3021</v>
      </c>
      <c r="D18210" s="5">
        <v>2019</v>
      </c>
      <c r="F18210" s="5" t="s">
        <v>89</v>
      </c>
      <c r="G18210">
        <v>18.411549999999998</v>
      </c>
      <c r="H18210">
        <v>110.05566388888889</v>
      </c>
      <c r="I18210" s="5" t="s">
        <v>57</v>
      </c>
      <c r="J18210" s="5" t="s">
        <v>3045</v>
      </c>
      <c r="K18210">
        <v>52</v>
      </c>
      <c r="L18210">
        <v>56</v>
      </c>
      <c r="M18210">
        <v>54</v>
      </c>
      <c r="N18210">
        <v>4</v>
      </c>
      <c r="O18210">
        <v>1.6174444444444445</v>
      </c>
      <c r="R18210">
        <v>0.32169882249687576</v>
      </c>
      <c r="S18210">
        <v>6.2714986503124237E-2</v>
      </c>
      <c r="T18210">
        <f t="shared" si="156"/>
        <v>0.40575202601154647</v>
      </c>
      <c r="U18210">
        <f t="shared" si="157"/>
        <v>2.0813198929275645</v>
      </c>
    </row>
    <row r="18211" spans="1:30">
      <c r="A18211" s="5" t="s">
        <v>3023</v>
      </c>
      <c r="B18211" s="5" t="s">
        <v>3021</v>
      </c>
      <c r="D18211" s="5">
        <v>2019</v>
      </c>
      <c r="F18211" s="5" t="s">
        <v>89</v>
      </c>
      <c r="G18211">
        <v>18.411549999999998</v>
      </c>
      <c r="H18211">
        <v>110.05566388888889</v>
      </c>
      <c r="I18211" s="5" t="s">
        <v>57</v>
      </c>
      <c r="J18211" s="5" t="s">
        <v>3045</v>
      </c>
      <c r="K18211">
        <v>56</v>
      </c>
      <c r="L18211">
        <v>60</v>
      </c>
      <c r="M18211">
        <v>58</v>
      </c>
      <c r="N18211">
        <v>4</v>
      </c>
      <c r="O18211">
        <v>1.6642222222222225</v>
      </c>
      <c r="R18211">
        <v>0.295269489</v>
      </c>
      <c r="S18211">
        <v>0</v>
      </c>
      <c r="T18211">
        <f t="shared" ref="T18211:T18274" si="158">S18211*O18211*N18211</f>
        <v>0</v>
      </c>
      <c r="U18211">
        <f t="shared" ref="U18211:U18274" si="159">R18211*O18211*N18211</f>
        <v>1.9655761805520002</v>
      </c>
    </row>
    <row r="18212" spans="1:30">
      <c r="A18212" s="5" t="s">
        <v>3023</v>
      </c>
      <c r="B18212" s="5" t="s">
        <v>3021</v>
      </c>
      <c r="D18212" s="5">
        <v>2019</v>
      </c>
      <c r="F18212" s="5" t="s">
        <v>89</v>
      </c>
      <c r="G18212">
        <v>18.411549999999998</v>
      </c>
      <c r="H18212">
        <v>110.05566388888889</v>
      </c>
      <c r="I18212" s="5" t="s">
        <v>57</v>
      </c>
      <c r="J18212" s="5" t="s">
        <v>3045</v>
      </c>
      <c r="K18212">
        <v>60</v>
      </c>
      <c r="L18212">
        <v>64</v>
      </c>
      <c r="M18212">
        <v>62</v>
      </c>
      <c r="N18212">
        <v>4</v>
      </c>
      <c r="O18212">
        <v>1.46295</v>
      </c>
      <c r="R18212">
        <v>0.211978212</v>
      </c>
      <c r="S18212">
        <v>0</v>
      </c>
      <c r="T18212">
        <f t="shared" si="158"/>
        <v>0</v>
      </c>
      <c r="U18212">
        <f t="shared" si="159"/>
        <v>1.2404541009815999</v>
      </c>
    </row>
    <row r="18213" spans="1:30">
      <c r="A18213" s="5" t="s">
        <v>3023</v>
      </c>
      <c r="B18213" s="5" t="s">
        <v>3021</v>
      </c>
      <c r="D18213" s="5">
        <v>2019</v>
      </c>
      <c r="F18213" s="5" t="s">
        <v>89</v>
      </c>
      <c r="G18213">
        <v>18.411549999999998</v>
      </c>
      <c r="H18213">
        <v>110.05566388888889</v>
      </c>
      <c r="I18213" s="5" t="s">
        <v>57</v>
      </c>
      <c r="J18213" s="5" t="s">
        <v>3045</v>
      </c>
      <c r="K18213">
        <v>64</v>
      </c>
      <c r="L18213">
        <v>68</v>
      </c>
      <c r="M18213">
        <v>66</v>
      </c>
      <c r="N18213">
        <v>4</v>
      </c>
      <c r="O18213">
        <v>1.6113888888888885</v>
      </c>
      <c r="R18213">
        <v>0.23109497100000001</v>
      </c>
      <c r="S18213">
        <v>0</v>
      </c>
      <c r="T18213">
        <f t="shared" si="158"/>
        <v>0</v>
      </c>
      <c r="U18213">
        <f t="shared" si="159"/>
        <v>1.4895354741899998</v>
      </c>
    </row>
    <row r="18214" spans="1:30">
      <c r="A18214" s="5" t="s">
        <v>3023</v>
      </c>
      <c r="B18214" s="5" t="s">
        <v>3021</v>
      </c>
      <c r="D18214" s="5">
        <v>2019</v>
      </c>
      <c r="F18214" s="5" t="s">
        <v>89</v>
      </c>
      <c r="G18214">
        <v>18.411549999999998</v>
      </c>
      <c r="H18214">
        <v>110.05566388888889</v>
      </c>
      <c r="I18214" s="5" t="s">
        <v>57</v>
      </c>
      <c r="J18214" s="5" t="s">
        <v>3045</v>
      </c>
      <c r="K18214">
        <v>68</v>
      </c>
      <c r="L18214">
        <v>72</v>
      </c>
      <c r="M18214">
        <v>70</v>
      </c>
      <c r="N18214">
        <v>4</v>
      </c>
      <c r="O18214">
        <v>1.2762222222222221</v>
      </c>
      <c r="R18214">
        <v>0.19878579699999999</v>
      </c>
      <c r="S18214">
        <v>0</v>
      </c>
      <c r="T18214">
        <f t="shared" si="158"/>
        <v>0</v>
      </c>
      <c r="U18214">
        <f t="shared" si="159"/>
        <v>1.0147794063742221</v>
      </c>
    </row>
    <row r="18215" spans="1:30">
      <c r="A18215" s="5" t="s">
        <v>3023</v>
      </c>
      <c r="B18215" s="5" t="s">
        <v>3021</v>
      </c>
      <c r="D18215" s="5">
        <v>2019</v>
      </c>
      <c r="F18215" s="5" t="s">
        <v>89</v>
      </c>
      <c r="G18215">
        <v>18.411549999999998</v>
      </c>
      <c r="H18215">
        <v>110.05566388888889</v>
      </c>
      <c r="I18215" s="5" t="s">
        <v>57</v>
      </c>
      <c r="J18215" s="5" t="s">
        <v>3045</v>
      </c>
      <c r="K18215">
        <v>72</v>
      </c>
      <c r="L18215">
        <v>76</v>
      </c>
      <c r="M18215">
        <v>74</v>
      </c>
      <c r="N18215">
        <v>4</v>
      </c>
      <c r="O18215">
        <v>1.5564666666666664</v>
      </c>
      <c r="R18215">
        <v>0.17553448699999999</v>
      </c>
      <c r="S18215">
        <v>0</v>
      </c>
      <c r="T18215">
        <f t="shared" si="158"/>
        <v>0</v>
      </c>
      <c r="U18215">
        <f t="shared" si="159"/>
        <v>1.092854311463733</v>
      </c>
    </row>
    <row r="18216" spans="1:30">
      <c r="A18216" s="5" t="s">
        <v>3023</v>
      </c>
      <c r="B18216" s="5" t="s">
        <v>3021</v>
      </c>
      <c r="D18216" s="5">
        <v>2019</v>
      </c>
      <c r="F18216" s="5" t="s">
        <v>89</v>
      </c>
      <c r="G18216">
        <v>18.411549999999998</v>
      </c>
      <c r="H18216">
        <v>110.05566388888889</v>
      </c>
      <c r="I18216" s="5" t="s">
        <v>57</v>
      </c>
      <c r="J18216" s="5" t="s">
        <v>3045</v>
      </c>
      <c r="K18216">
        <v>76</v>
      </c>
      <c r="L18216">
        <v>80</v>
      </c>
      <c r="M18216">
        <v>78</v>
      </c>
      <c r="N18216">
        <v>4</v>
      </c>
      <c r="O18216">
        <v>1.7448666666666666</v>
      </c>
      <c r="R18216">
        <v>0.21241822799999999</v>
      </c>
      <c r="S18216">
        <v>0</v>
      </c>
      <c r="T18216">
        <f t="shared" si="158"/>
        <v>0</v>
      </c>
      <c r="U18216">
        <f t="shared" si="159"/>
        <v>1.4825659417183998</v>
      </c>
    </row>
    <row r="18217" spans="1:30">
      <c r="A18217" s="5" t="s">
        <v>3023</v>
      </c>
      <c r="B18217" s="5" t="s">
        <v>3021</v>
      </c>
      <c r="D18217" s="5">
        <v>2019</v>
      </c>
      <c r="F18217" s="5" t="s">
        <v>89</v>
      </c>
      <c r="G18217">
        <v>18.411549999999998</v>
      </c>
      <c r="H18217">
        <v>110.05566388888889</v>
      </c>
      <c r="I18217" s="5" t="s">
        <v>57</v>
      </c>
      <c r="J18217" s="5" t="s">
        <v>3045</v>
      </c>
      <c r="K18217">
        <v>80</v>
      </c>
      <c r="L18217">
        <v>84</v>
      </c>
      <c r="M18217">
        <v>82</v>
      </c>
      <c r="N18217">
        <v>4</v>
      </c>
      <c r="O18217">
        <v>1.5671111111111111</v>
      </c>
      <c r="R18217">
        <v>9.0459845999999997E-2</v>
      </c>
      <c r="S18217">
        <v>0</v>
      </c>
      <c r="T18217">
        <f t="shared" si="158"/>
        <v>0</v>
      </c>
      <c r="U18217">
        <f t="shared" si="159"/>
        <v>0.56704251910399994</v>
      </c>
    </row>
    <row r="18218" spans="1:30">
      <c r="A18218" s="5" t="s">
        <v>3023</v>
      </c>
      <c r="B18218" s="5" t="s">
        <v>3021</v>
      </c>
      <c r="D18218" s="5">
        <v>2019</v>
      </c>
      <c r="F18218" s="5" t="s">
        <v>89</v>
      </c>
      <c r="G18218">
        <v>18.411549999999998</v>
      </c>
      <c r="H18218">
        <v>110.05566388888889</v>
      </c>
      <c r="I18218" s="5" t="s">
        <v>57</v>
      </c>
      <c r="J18218" s="5" t="s">
        <v>3045</v>
      </c>
      <c r="K18218">
        <v>84</v>
      </c>
      <c r="L18218">
        <v>88</v>
      </c>
      <c r="M18218">
        <v>86</v>
      </c>
      <c r="N18218">
        <v>4</v>
      </c>
      <c r="O18218">
        <v>1.5242631578947368</v>
      </c>
      <c r="R18218">
        <v>5.4536169499999995E-2</v>
      </c>
      <c r="S18218">
        <v>8.0823743610733037E-2</v>
      </c>
      <c r="T18218">
        <f t="shared" si="158"/>
        <v>0.49278661867588197</v>
      </c>
      <c r="U18218">
        <f t="shared" si="159"/>
        <v>0.33250989576621048</v>
      </c>
    </row>
    <row r="18219" spans="1:30">
      <c r="A18219" s="5" t="s">
        <v>3023</v>
      </c>
      <c r="B18219" s="5" t="s">
        <v>3021</v>
      </c>
      <c r="D18219" s="5">
        <v>2019</v>
      </c>
      <c r="F18219" s="5" t="s">
        <v>89</v>
      </c>
      <c r="G18219">
        <v>18.411549999999998</v>
      </c>
      <c r="H18219">
        <v>110.05566388888889</v>
      </c>
      <c r="I18219" s="5" t="s">
        <v>57</v>
      </c>
      <c r="J18219" s="5" t="s">
        <v>3045</v>
      </c>
      <c r="K18219">
        <v>88</v>
      </c>
      <c r="L18219">
        <v>92</v>
      </c>
      <c r="M18219">
        <v>90</v>
      </c>
      <c r="N18219">
        <v>4</v>
      </c>
      <c r="O18219">
        <v>1.473529411764706</v>
      </c>
      <c r="R18219">
        <v>1.8612493000000001E-2</v>
      </c>
      <c r="S18219">
        <v>0</v>
      </c>
      <c r="T18219">
        <f t="shared" si="158"/>
        <v>0</v>
      </c>
      <c r="U18219">
        <f t="shared" si="159"/>
        <v>0.10970422344705884</v>
      </c>
    </row>
    <row r="18220" spans="1:30">
      <c r="A18220" s="5" t="s">
        <v>3023</v>
      </c>
      <c r="B18220" s="5" t="s">
        <v>3021</v>
      </c>
      <c r="D18220" s="5">
        <v>2019</v>
      </c>
      <c r="F18220" s="5" t="s">
        <v>89</v>
      </c>
      <c r="G18220">
        <v>18.411549999999998</v>
      </c>
      <c r="H18220">
        <v>110.05566388888889</v>
      </c>
      <c r="I18220" s="5" t="s">
        <v>57</v>
      </c>
      <c r="J18220" s="5" t="s">
        <v>3045</v>
      </c>
      <c r="K18220">
        <v>92</v>
      </c>
      <c r="L18220">
        <v>96</v>
      </c>
      <c r="M18220">
        <v>94</v>
      </c>
      <c r="N18220">
        <v>4</v>
      </c>
      <c r="O18220">
        <v>1.4572941176470586</v>
      </c>
      <c r="R18220">
        <v>3.0636101999999998E-2</v>
      </c>
      <c r="S18220">
        <v>0</v>
      </c>
      <c r="T18220">
        <f t="shared" si="158"/>
        <v>0</v>
      </c>
      <c r="U18220">
        <f t="shared" si="159"/>
        <v>0.17858324492894115</v>
      </c>
    </row>
    <row r="18221" spans="1:30">
      <c r="A18221" s="5" t="s">
        <v>3023</v>
      </c>
      <c r="B18221" s="5" t="s">
        <v>3021</v>
      </c>
      <c r="D18221" s="5">
        <v>2019</v>
      </c>
      <c r="F18221" s="5" t="s">
        <v>89</v>
      </c>
      <c r="G18221">
        <v>18.411549999999998</v>
      </c>
      <c r="H18221">
        <v>110.05566388888889</v>
      </c>
      <c r="I18221" s="5" t="s">
        <v>57</v>
      </c>
      <c r="J18221" s="5" t="s">
        <v>3045</v>
      </c>
      <c r="K18221">
        <v>96</v>
      </c>
      <c r="L18221">
        <v>100</v>
      </c>
      <c r="M18221">
        <v>98</v>
      </c>
      <c r="N18221">
        <v>4</v>
      </c>
      <c r="O18221">
        <v>1.4276470588235295</v>
      </c>
      <c r="R18221">
        <v>5.6813277000000002E-2</v>
      </c>
      <c r="S18221">
        <v>0</v>
      </c>
      <c r="T18221">
        <f t="shared" si="158"/>
        <v>0</v>
      </c>
      <c r="U18221">
        <f t="shared" si="159"/>
        <v>0.32443723124470591</v>
      </c>
      <c r="AA18221">
        <f>SUM(T18197:T18221)</f>
        <v>17.560911152391792</v>
      </c>
      <c r="AB18221">
        <f>SUM(U18197:U18221)</f>
        <v>44.655754842816393</v>
      </c>
    </row>
    <row r="18222" spans="1:30">
      <c r="A18222" s="5" t="s">
        <v>3023</v>
      </c>
      <c r="B18222" s="5" t="s">
        <v>3021</v>
      </c>
      <c r="D18222" s="5">
        <v>2019</v>
      </c>
      <c r="F18222" s="5" t="s">
        <v>89</v>
      </c>
      <c r="G18222">
        <v>18.411049999999999</v>
      </c>
      <c r="H18222">
        <v>110.05494722222222</v>
      </c>
      <c r="I18222" s="5" t="s">
        <v>226</v>
      </c>
      <c r="J18222" s="5" t="s">
        <v>3046</v>
      </c>
      <c r="K18222">
        <v>0</v>
      </c>
      <c r="L18222">
        <v>4</v>
      </c>
      <c r="M18222">
        <v>2</v>
      </c>
      <c r="N18222">
        <v>4</v>
      </c>
      <c r="O18222">
        <v>1.613733333333333</v>
      </c>
      <c r="R18222">
        <v>0.45484578609466553</v>
      </c>
      <c r="S18222">
        <v>0</v>
      </c>
      <c r="T18222">
        <f t="shared" si="158"/>
        <v>0</v>
      </c>
      <c r="U18222">
        <f t="shared" si="159"/>
        <v>2.9359992261886592</v>
      </c>
      <c r="W18222">
        <f>AVERAGE(O18222:O18246)</f>
        <v>1.5428626903586604</v>
      </c>
      <c r="Y18222">
        <f>AVERAGE(R18222:R18246)</f>
        <v>0.48592179279328762</v>
      </c>
      <c r="Z18222">
        <f>AVERAGE(S18222:S18246)</f>
        <v>9.0112579911947252E-2</v>
      </c>
      <c r="AD18222">
        <v>100</v>
      </c>
    </row>
    <row r="18223" spans="1:30">
      <c r="A18223" s="5" t="s">
        <v>3023</v>
      </c>
      <c r="B18223" s="5" t="s">
        <v>3021</v>
      </c>
      <c r="D18223" s="5">
        <v>2019</v>
      </c>
      <c r="F18223" s="5" t="s">
        <v>89</v>
      </c>
      <c r="G18223">
        <v>18.411049999999999</v>
      </c>
      <c r="H18223">
        <v>110.05494722222222</v>
      </c>
      <c r="I18223" s="5" t="s">
        <v>226</v>
      </c>
      <c r="J18223" s="5" t="s">
        <v>3046</v>
      </c>
      <c r="K18223">
        <v>4</v>
      </c>
      <c r="L18223">
        <v>8</v>
      </c>
      <c r="M18223">
        <v>6</v>
      </c>
      <c r="N18223">
        <v>4</v>
      </c>
      <c r="O18223">
        <v>1.5681333333333332</v>
      </c>
      <c r="R18223">
        <v>0.43099999999999999</v>
      </c>
      <c r="S18223">
        <v>0</v>
      </c>
      <c r="T18223">
        <f t="shared" si="158"/>
        <v>0</v>
      </c>
      <c r="U18223">
        <f t="shared" si="159"/>
        <v>2.7034618666666663</v>
      </c>
    </row>
    <row r="18224" spans="1:30">
      <c r="A18224" s="5" t="s">
        <v>3023</v>
      </c>
      <c r="B18224" s="5" t="s">
        <v>3021</v>
      </c>
      <c r="D18224" s="5">
        <v>2019</v>
      </c>
      <c r="F18224" s="5" t="s">
        <v>89</v>
      </c>
      <c r="G18224">
        <v>18.411049999999999</v>
      </c>
      <c r="H18224">
        <v>110.05494722222222</v>
      </c>
      <c r="I18224" s="5" t="s">
        <v>226</v>
      </c>
      <c r="J18224" s="5" t="s">
        <v>3046</v>
      </c>
      <c r="K18224">
        <v>8</v>
      </c>
      <c r="L18224">
        <v>12</v>
      </c>
      <c r="M18224">
        <v>10</v>
      </c>
      <c r="N18224">
        <v>4</v>
      </c>
      <c r="O18224">
        <v>1.5225333333333333</v>
      </c>
      <c r="R18224">
        <v>0.38725239038467407</v>
      </c>
      <c r="S18224">
        <v>0</v>
      </c>
      <c r="T18224">
        <f t="shared" si="158"/>
        <v>0</v>
      </c>
      <c r="U18224">
        <f t="shared" si="159"/>
        <v>2.3584186910947165</v>
      </c>
    </row>
    <row r="18225" spans="1:28">
      <c r="A18225" s="5" t="s">
        <v>3023</v>
      </c>
      <c r="B18225" s="5" t="s">
        <v>3021</v>
      </c>
      <c r="D18225" s="5">
        <v>2019</v>
      </c>
      <c r="F18225" s="5" t="s">
        <v>89</v>
      </c>
      <c r="G18225">
        <v>18.411049999999999</v>
      </c>
      <c r="H18225">
        <v>110.05494722222222</v>
      </c>
      <c r="I18225" s="5" t="s">
        <v>226</v>
      </c>
      <c r="J18225" s="5" t="s">
        <v>3046</v>
      </c>
      <c r="K18225">
        <v>12</v>
      </c>
      <c r="L18225">
        <v>16</v>
      </c>
      <c r="M18225">
        <v>14</v>
      </c>
      <c r="N18225">
        <v>4</v>
      </c>
      <c r="O18225">
        <v>1.5304666666666666</v>
      </c>
      <c r="R18225">
        <v>0.72316644589106238</v>
      </c>
      <c r="S18225">
        <v>0</v>
      </c>
      <c r="T18225">
        <f t="shared" si="158"/>
        <v>0</v>
      </c>
      <c r="U18225">
        <f t="shared" si="159"/>
        <v>4.4271285595522984</v>
      </c>
      <c r="AA18225">
        <f>SUM(T18222:T18225)-(T18225/4)</f>
        <v>0</v>
      </c>
      <c r="AB18225">
        <f>SUM(U18222:U18225)-(U18225/4)</f>
        <v>11.318226203614266</v>
      </c>
    </row>
    <row r="18226" spans="1:28">
      <c r="A18226" s="5" t="s">
        <v>3023</v>
      </c>
      <c r="B18226" s="5" t="s">
        <v>3021</v>
      </c>
      <c r="D18226" s="5">
        <v>2019</v>
      </c>
      <c r="F18226" s="5" t="s">
        <v>89</v>
      </c>
      <c r="G18226">
        <v>18.411049999999999</v>
      </c>
      <c r="H18226">
        <v>110.05494722222222</v>
      </c>
      <c r="I18226" s="5" t="s">
        <v>226</v>
      </c>
      <c r="J18226" s="5" t="s">
        <v>3046</v>
      </c>
      <c r="K18226">
        <v>16</v>
      </c>
      <c r="L18226">
        <v>20</v>
      </c>
      <c r="M18226">
        <v>18</v>
      </c>
      <c r="N18226">
        <v>4</v>
      </c>
      <c r="O18226">
        <v>1.5703750000000001</v>
      </c>
      <c r="R18226">
        <v>0.29454585909843445</v>
      </c>
      <c r="S18226">
        <v>0</v>
      </c>
      <c r="T18226">
        <f t="shared" si="158"/>
        <v>0</v>
      </c>
      <c r="U18226">
        <f t="shared" si="159"/>
        <v>1.850189813926816</v>
      </c>
    </row>
    <row r="18227" spans="1:28">
      <c r="A18227" s="5" t="s">
        <v>3023</v>
      </c>
      <c r="B18227" s="5" t="s">
        <v>3021</v>
      </c>
      <c r="D18227" s="5">
        <v>2019</v>
      </c>
      <c r="F18227" s="5" t="s">
        <v>89</v>
      </c>
      <c r="G18227">
        <v>18.411049999999999</v>
      </c>
      <c r="H18227">
        <v>110.05494722222222</v>
      </c>
      <c r="I18227" s="5" t="s">
        <v>226</v>
      </c>
      <c r="J18227" s="5" t="s">
        <v>3046</v>
      </c>
      <c r="K18227">
        <v>20</v>
      </c>
      <c r="L18227">
        <v>24</v>
      </c>
      <c r="M18227">
        <v>22</v>
      </c>
      <c r="N18227">
        <v>4</v>
      </c>
      <c r="O18227">
        <v>1.4835</v>
      </c>
      <c r="R18227">
        <v>0.29440209269523621</v>
      </c>
      <c r="S18227">
        <v>0</v>
      </c>
      <c r="T18227">
        <f t="shared" si="158"/>
        <v>0</v>
      </c>
      <c r="U18227">
        <f t="shared" si="159"/>
        <v>1.7469820180535316</v>
      </c>
    </row>
    <row r="18228" spans="1:28">
      <c r="A18228" s="5" t="s">
        <v>3023</v>
      </c>
      <c r="B18228" s="5" t="s">
        <v>3021</v>
      </c>
      <c r="D18228" s="5">
        <v>2019</v>
      </c>
      <c r="F18228" s="5" t="s">
        <v>89</v>
      </c>
      <c r="G18228">
        <v>18.411049999999999</v>
      </c>
      <c r="H18228">
        <v>110.05494722222222</v>
      </c>
      <c r="I18228" s="5" t="s">
        <v>226</v>
      </c>
      <c r="J18228" s="5" t="s">
        <v>3046</v>
      </c>
      <c r="K18228">
        <v>24</v>
      </c>
      <c r="L18228">
        <v>28</v>
      </c>
      <c r="M18228">
        <v>26</v>
      </c>
      <c r="N18228">
        <v>4</v>
      </c>
      <c r="O18228">
        <v>1.538142857142857</v>
      </c>
      <c r="R18228">
        <v>0.52512643113732338</v>
      </c>
      <c r="S18228">
        <v>4.29246686398983E-2</v>
      </c>
      <c r="T18228">
        <f t="shared" si="158"/>
        <v>0.26409708985473429</v>
      </c>
      <c r="U18228">
        <f t="shared" si="159"/>
        <v>3.2308778766031776</v>
      </c>
    </row>
    <row r="18229" spans="1:28">
      <c r="A18229" s="5" t="s">
        <v>3023</v>
      </c>
      <c r="B18229" s="5" t="s">
        <v>3021</v>
      </c>
      <c r="D18229" s="5">
        <v>2019</v>
      </c>
      <c r="F18229" s="5" t="s">
        <v>89</v>
      </c>
      <c r="G18229">
        <v>18.411049999999999</v>
      </c>
      <c r="H18229">
        <v>110.05494722222222</v>
      </c>
      <c r="I18229" s="5" t="s">
        <v>226</v>
      </c>
      <c r="J18229" s="5" t="s">
        <v>3046</v>
      </c>
      <c r="K18229">
        <v>28</v>
      </c>
      <c r="L18229">
        <v>32</v>
      </c>
      <c r="M18229">
        <v>30</v>
      </c>
      <c r="N18229">
        <v>4</v>
      </c>
      <c r="O18229">
        <v>1.5035714285714286</v>
      </c>
      <c r="R18229">
        <v>1.0873407125473022</v>
      </c>
      <c r="S18229">
        <v>0.36929881572723389</v>
      </c>
      <c r="T18229">
        <f t="shared" si="158"/>
        <v>2.2210685917309352</v>
      </c>
      <c r="U18229">
        <f t="shared" si="159"/>
        <v>6.5395777140344888</v>
      </c>
      <c r="AA18229">
        <f>SUM(T18222:T18229)-0.5*T18229</f>
        <v>1.3746313857202019</v>
      </c>
      <c r="AB18229">
        <f>SUM(U18222:U18229)-0.5*U18229</f>
        <v>22.522846909103112</v>
      </c>
    </row>
    <row r="18230" spans="1:28">
      <c r="A18230" s="5" t="s">
        <v>3023</v>
      </c>
      <c r="B18230" s="5" t="s">
        <v>3021</v>
      </c>
      <c r="D18230" s="5">
        <v>2019</v>
      </c>
      <c r="F18230" s="5" t="s">
        <v>89</v>
      </c>
      <c r="G18230">
        <v>18.411049999999999</v>
      </c>
      <c r="H18230">
        <v>110.05494722222222</v>
      </c>
      <c r="I18230" s="5" t="s">
        <v>226</v>
      </c>
      <c r="J18230" s="5" t="s">
        <v>3046</v>
      </c>
      <c r="K18230">
        <v>32</v>
      </c>
      <c r="L18230">
        <v>36</v>
      </c>
      <c r="M18230">
        <v>34</v>
      </c>
      <c r="N18230">
        <v>4</v>
      </c>
      <c r="O18230">
        <v>1.4690000000000001</v>
      </c>
      <c r="R18230">
        <v>0.3417816162109375</v>
      </c>
      <c r="S18230">
        <v>2.7593910694122314E-2</v>
      </c>
      <c r="T18230">
        <f t="shared" si="158"/>
        <v>0.16214181923866272</v>
      </c>
      <c r="U18230">
        <f t="shared" si="159"/>
        <v>2.0083087768554688</v>
      </c>
    </row>
    <row r="18231" spans="1:28">
      <c r="A18231" s="5" t="s">
        <v>3023</v>
      </c>
      <c r="B18231" s="5" t="s">
        <v>3021</v>
      </c>
      <c r="D18231" s="5">
        <v>2019</v>
      </c>
      <c r="F18231" s="5" t="s">
        <v>89</v>
      </c>
      <c r="G18231">
        <v>18.411049999999999</v>
      </c>
      <c r="H18231">
        <v>110.05494722222222</v>
      </c>
      <c r="I18231" s="5" t="s">
        <v>226</v>
      </c>
      <c r="J18231" s="5" t="s">
        <v>3046</v>
      </c>
      <c r="K18231">
        <v>36</v>
      </c>
      <c r="L18231">
        <v>40</v>
      </c>
      <c r="M18231">
        <v>38</v>
      </c>
      <c r="N18231">
        <v>4</v>
      </c>
      <c r="O18231">
        <v>1.4321874999999999</v>
      </c>
      <c r="R18231">
        <v>1.2619107762972515</v>
      </c>
      <c r="S18231">
        <v>0.5865364670753479</v>
      </c>
      <c r="T18231">
        <f t="shared" si="158"/>
        <v>3.360120785757899</v>
      </c>
      <c r="U18231">
        <f t="shared" si="159"/>
        <v>7.2291713597128791</v>
      </c>
    </row>
    <row r="18232" spans="1:28">
      <c r="A18232" s="5" t="s">
        <v>3023</v>
      </c>
      <c r="B18232" s="5" t="s">
        <v>3021</v>
      </c>
      <c r="D18232" s="5">
        <v>2019</v>
      </c>
      <c r="F18232" s="5" t="s">
        <v>89</v>
      </c>
      <c r="G18232">
        <v>18.411049999999999</v>
      </c>
      <c r="H18232">
        <v>110.05494722222222</v>
      </c>
      <c r="I18232" s="5" t="s">
        <v>226</v>
      </c>
      <c r="J18232" s="5" t="s">
        <v>3046</v>
      </c>
      <c r="K18232">
        <v>40</v>
      </c>
      <c r="L18232">
        <v>44</v>
      </c>
      <c r="M18232">
        <v>42</v>
      </c>
      <c r="N18232">
        <v>4</v>
      </c>
      <c r="O18232">
        <v>1.5890000000000002</v>
      </c>
      <c r="R18232">
        <v>0.23426084220409393</v>
      </c>
      <c r="S18232">
        <v>0</v>
      </c>
      <c r="T18232">
        <f t="shared" si="158"/>
        <v>0</v>
      </c>
      <c r="U18232">
        <f t="shared" si="159"/>
        <v>1.4889619130492213</v>
      </c>
    </row>
    <row r="18233" spans="1:28">
      <c r="A18233" s="5" t="s">
        <v>3023</v>
      </c>
      <c r="B18233" s="5" t="s">
        <v>3021</v>
      </c>
      <c r="D18233" s="5">
        <v>2019</v>
      </c>
      <c r="F18233" s="5" t="s">
        <v>89</v>
      </c>
      <c r="G18233">
        <v>18.411049999999999</v>
      </c>
      <c r="H18233">
        <v>110.05494722222222</v>
      </c>
      <c r="I18233" s="5" t="s">
        <v>226</v>
      </c>
      <c r="J18233" s="5" t="s">
        <v>3046</v>
      </c>
      <c r="K18233">
        <v>44</v>
      </c>
      <c r="L18233">
        <v>48</v>
      </c>
      <c r="M18233">
        <v>46</v>
      </c>
      <c r="N18233">
        <v>4</v>
      </c>
      <c r="O18233">
        <v>1.6075384615384611</v>
      </c>
      <c r="R18233">
        <v>0.27075356245040894</v>
      </c>
      <c r="S18233">
        <v>0</v>
      </c>
      <c r="T18233">
        <f t="shared" si="158"/>
        <v>0</v>
      </c>
      <c r="U18233">
        <f t="shared" si="159"/>
        <v>1.7409870609503522</v>
      </c>
    </row>
    <row r="18234" spans="1:28">
      <c r="A18234" s="5" t="s">
        <v>3023</v>
      </c>
      <c r="B18234" s="5" t="s">
        <v>3021</v>
      </c>
      <c r="D18234" s="5">
        <v>2019</v>
      </c>
      <c r="F18234" s="5" t="s">
        <v>89</v>
      </c>
      <c r="G18234">
        <v>18.411049999999999</v>
      </c>
      <c r="H18234">
        <v>110.05494722222222</v>
      </c>
      <c r="I18234" s="5" t="s">
        <v>226</v>
      </c>
      <c r="J18234" s="5" t="s">
        <v>3046</v>
      </c>
      <c r="K18234">
        <v>48</v>
      </c>
      <c r="L18234">
        <v>52</v>
      </c>
      <c r="M18234">
        <v>50</v>
      </c>
      <c r="N18234">
        <v>4</v>
      </c>
      <c r="O18234">
        <v>1.5765</v>
      </c>
      <c r="R18234">
        <v>0.29492858052253723</v>
      </c>
      <c r="S18234">
        <v>0</v>
      </c>
      <c r="T18234">
        <f t="shared" si="158"/>
        <v>0</v>
      </c>
      <c r="U18234">
        <f t="shared" si="159"/>
        <v>1.8598196287751199</v>
      </c>
      <c r="AA18234">
        <f>SUM(T18222:T18234)-0.5*T18234</f>
        <v>6.0074282865822308</v>
      </c>
      <c r="AB18234">
        <f>SUM(U18222:U18234)-0.5*U18234</f>
        <v>39.189974691075847</v>
      </c>
    </row>
    <row r="18235" spans="1:28">
      <c r="A18235" s="5" t="s">
        <v>3023</v>
      </c>
      <c r="B18235" s="5" t="s">
        <v>3021</v>
      </c>
      <c r="D18235" s="5">
        <v>2019</v>
      </c>
      <c r="F18235" s="5" t="s">
        <v>89</v>
      </c>
      <c r="G18235">
        <v>18.411049999999999</v>
      </c>
      <c r="H18235">
        <v>110.05494722222222</v>
      </c>
      <c r="I18235" s="5" t="s">
        <v>226</v>
      </c>
      <c r="J18235" s="5" t="s">
        <v>3046</v>
      </c>
      <c r="K18235">
        <v>52</v>
      </c>
      <c r="L18235">
        <v>56</v>
      </c>
      <c r="M18235">
        <v>54</v>
      </c>
      <c r="N18235">
        <v>4</v>
      </c>
      <c r="O18235">
        <v>1.5915454545454544</v>
      </c>
      <c r="R18235">
        <v>0.27424979209899902</v>
      </c>
      <c r="S18235">
        <v>0</v>
      </c>
      <c r="T18235">
        <f t="shared" si="158"/>
        <v>0</v>
      </c>
      <c r="U18235">
        <f t="shared" si="159"/>
        <v>1.7459240401007909</v>
      </c>
    </row>
    <row r="18236" spans="1:28">
      <c r="A18236" s="5" t="s">
        <v>3023</v>
      </c>
      <c r="B18236" s="5" t="s">
        <v>3021</v>
      </c>
      <c r="D18236" s="5">
        <v>2019</v>
      </c>
      <c r="F18236" s="5" t="s">
        <v>89</v>
      </c>
      <c r="G18236">
        <v>18.411049999999999</v>
      </c>
      <c r="H18236">
        <v>110.05494722222222</v>
      </c>
      <c r="I18236" s="5" t="s">
        <v>226</v>
      </c>
      <c r="J18236" s="5" t="s">
        <v>3046</v>
      </c>
      <c r="K18236">
        <v>56</v>
      </c>
      <c r="L18236">
        <v>60</v>
      </c>
      <c r="M18236">
        <v>58</v>
      </c>
      <c r="N18236">
        <v>4</v>
      </c>
      <c r="O18236">
        <v>1.498176470588235</v>
      </c>
      <c r="R18236">
        <v>0.53405171632766724</v>
      </c>
      <c r="S18236">
        <v>0</v>
      </c>
      <c r="T18236">
        <f t="shared" si="158"/>
        <v>0</v>
      </c>
      <c r="U18236">
        <f t="shared" si="159"/>
        <v>3.200414861917495</v>
      </c>
    </row>
    <row r="18237" spans="1:28">
      <c r="A18237" s="5" t="s">
        <v>3023</v>
      </c>
      <c r="B18237" s="5" t="s">
        <v>3021</v>
      </c>
      <c r="D18237" s="5">
        <v>2019</v>
      </c>
      <c r="F18237" s="5" t="s">
        <v>89</v>
      </c>
      <c r="G18237">
        <v>18.411049999999999</v>
      </c>
      <c r="H18237">
        <v>110.05494722222222</v>
      </c>
      <c r="I18237" s="5" t="s">
        <v>226</v>
      </c>
      <c r="J18237" s="5" t="s">
        <v>3046</v>
      </c>
      <c r="K18237">
        <v>60</v>
      </c>
      <c r="L18237">
        <v>64</v>
      </c>
      <c r="M18237">
        <v>62</v>
      </c>
      <c r="N18237">
        <v>4</v>
      </c>
      <c r="O18237">
        <v>1.5220833333333335</v>
      </c>
      <c r="R18237">
        <v>0.68310344199999995</v>
      </c>
      <c r="S18237">
        <v>0</v>
      </c>
      <c r="T18237">
        <f t="shared" si="158"/>
        <v>0</v>
      </c>
      <c r="U18237">
        <f t="shared" si="159"/>
        <v>4.1589614560433334</v>
      </c>
    </row>
    <row r="18238" spans="1:28">
      <c r="A18238" s="5" t="s">
        <v>3023</v>
      </c>
      <c r="B18238" s="5" t="s">
        <v>3021</v>
      </c>
      <c r="D18238" s="5">
        <v>2019</v>
      </c>
      <c r="F18238" s="5" t="s">
        <v>89</v>
      </c>
      <c r="G18238">
        <v>18.411049999999999</v>
      </c>
      <c r="H18238">
        <v>110.05494722222222</v>
      </c>
      <c r="I18238" s="5" t="s">
        <v>226</v>
      </c>
      <c r="J18238" s="5" t="s">
        <v>3046</v>
      </c>
      <c r="K18238">
        <v>64</v>
      </c>
      <c r="L18238">
        <v>68</v>
      </c>
      <c r="M18238">
        <v>66</v>
      </c>
      <c r="N18238">
        <v>4</v>
      </c>
      <c r="O18238">
        <v>1.3113333333333335</v>
      </c>
      <c r="R18238">
        <v>0.65782463599999996</v>
      </c>
      <c r="S18238">
        <v>0</v>
      </c>
      <c r="T18238">
        <f t="shared" si="158"/>
        <v>0</v>
      </c>
      <c r="U18238">
        <f t="shared" si="159"/>
        <v>3.4505094906986669</v>
      </c>
    </row>
    <row r="18239" spans="1:28">
      <c r="A18239" s="5" t="s">
        <v>3023</v>
      </c>
      <c r="B18239" s="5" t="s">
        <v>3021</v>
      </c>
      <c r="D18239" s="5">
        <v>2019</v>
      </c>
      <c r="F18239" s="5" t="s">
        <v>89</v>
      </c>
      <c r="G18239">
        <v>18.411049999999999</v>
      </c>
      <c r="H18239">
        <v>110.05494722222222</v>
      </c>
      <c r="I18239" s="5" t="s">
        <v>226</v>
      </c>
      <c r="J18239" s="5" t="s">
        <v>3046</v>
      </c>
      <c r="K18239">
        <v>68</v>
      </c>
      <c r="L18239">
        <v>72</v>
      </c>
      <c r="M18239">
        <v>70</v>
      </c>
      <c r="N18239">
        <v>4</v>
      </c>
      <c r="O18239">
        <v>1.5479285714285713</v>
      </c>
      <c r="R18239">
        <v>0.65572696900000005</v>
      </c>
      <c r="S18239">
        <v>0</v>
      </c>
      <c r="T18239">
        <f t="shared" si="158"/>
        <v>0</v>
      </c>
      <c r="U18239">
        <f t="shared" si="159"/>
        <v>4.0600740414854286</v>
      </c>
    </row>
    <row r="18240" spans="1:28">
      <c r="A18240" s="5" t="s">
        <v>3023</v>
      </c>
      <c r="B18240" s="5" t="s">
        <v>3021</v>
      </c>
      <c r="D18240" s="5">
        <v>2019</v>
      </c>
      <c r="F18240" s="5" t="s">
        <v>89</v>
      </c>
      <c r="G18240">
        <v>18.411049999999999</v>
      </c>
      <c r="H18240">
        <v>110.05494722222222</v>
      </c>
      <c r="I18240" s="5" t="s">
        <v>226</v>
      </c>
      <c r="J18240" s="5" t="s">
        <v>3046</v>
      </c>
      <c r="K18240">
        <v>72</v>
      </c>
      <c r="L18240">
        <v>76</v>
      </c>
      <c r="M18240">
        <v>74</v>
      </c>
      <c r="N18240">
        <v>4</v>
      </c>
      <c r="O18240">
        <v>1.5125</v>
      </c>
      <c r="R18240">
        <v>1.0210905968421935</v>
      </c>
      <c r="S18240">
        <v>0.29649990797042847</v>
      </c>
      <c r="T18240">
        <f t="shared" si="158"/>
        <v>1.7938244432210921</v>
      </c>
      <c r="U18240">
        <f t="shared" si="159"/>
        <v>6.1775981108952704</v>
      </c>
    </row>
    <row r="18241" spans="1:30">
      <c r="A18241" s="5" t="s">
        <v>3023</v>
      </c>
      <c r="B18241" s="5" t="s">
        <v>3021</v>
      </c>
      <c r="D18241" s="5">
        <v>2019</v>
      </c>
      <c r="F18241" s="5" t="s">
        <v>89</v>
      </c>
      <c r="G18241">
        <v>18.411049999999999</v>
      </c>
      <c r="H18241">
        <v>110.05494722222222</v>
      </c>
      <c r="I18241" s="5" t="s">
        <v>226</v>
      </c>
      <c r="J18241" s="5" t="s">
        <v>3046</v>
      </c>
      <c r="K18241">
        <v>76</v>
      </c>
      <c r="L18241">
        <v>80</v>
      </c>
      <c r="M18241">
        <v>78</v>
      </c>
      <c r="N18241">
        <v>4</v>
      </c>
      <c r="O18241">
        <v>1.5679090909090909</v>
      </c>
      <c r="R18241">
        <v>0.72884836802940356</v>
      </c>
      <c r="S18241">
        <v>0.92996072769165039</v>
      </c>
      <c r="T18241">
        <f t="shared" si="158"/>
        <v>5.8323755165446887</v>
      </c>
      <c r="U18241">
        <f t="shared" si="159"/>
        <v>4.5710719285102268</v>
      </c>
    </row>
    <row r="18242" spans="1:30">
      <c r="A18242" s="5" t="s">
        <v>3023</v>
      </c>
      <c r="B18242" s="5" t="s">
        <v>3021</v>
      </c>
      <c r="D18242" s="5">
        <v>2019</v>
      </c>
      <c r="F18242" s="5" t="s">
        <v>89</v>
      </c>
      <c r="G18242">
        <v>18.411049999999999</v>
      </c>
      <c r="H18242">
        <v>110.05494722222222</v>
      </c>
      <c r="I18242" s="5" t="s">
        <v>226</v>
      </c>
      <c r="J18242" s="5" t="s">
        <v>3046</v>
      </c>
      <c r="K18242">
        <v>80</v>
      </c>
      <c r="L18242">
        <v>84</v>
      </c>
      <c r="M18242">
        <v>82</v>
      </c>
      <c r="N18242">
        <v>4</v>
      </c>
      <c r="O18242">
        <v>1.5898920454545453</v>
      </c>
      <c r="R18242">
        <v>0.38881108199999997</v>
      </c>
      <c r="S18242">
        <v>0</v>
      </c>
      <c r="T18242">
        <f t="shared" si="158"/>
        <v>0</v>
      </c>
      <c r="U18242">
        <f t="shared" si="159"/>
        <v>2.4726705858254996</v>
      </c>
    </row>
    <row r="18243" spans="1:30">
      <c r="A18243" s="5" t="s">
        <v>3023</v>
      </c>
      <c r="B18243" s="5" t="s">
        <v>3021</v>
      </c>
      <c r="D18243" s="5">
        <v>2019</v>
      </c>
      <c r="F18243" s="5" t="s">
        <v>89</v>
      </c>
      <c r="G18243">
        <v>18.411049999999999</v>
      </c>
      <c r="H18243">
        <v>110.05494722222222</v>
      </c>
      <c r="I18243" s="5" t="s">
        <v>226</v>
      </c>
      <c r="J18243" s="5" t="s">
        <v>3046</v>
      </c>
      <c r="K18243">
        <v>84</v>
      </c>
      <c r="L18243">
        <v>88</v>
      </c>
      <c r="M18243">
        <v>86</v>
      </c>
      <c r="N18243">
        <v>4</v>
      </c>
      <c r="O18243">
        <v>1.5898920454545453</v>
      </c>
      <c r="R18243">
        <v>0.20645609500000001</v>
      </c>
      <c r="S18243">
        <v>0</v>
      </c>
      <c r="T18243">
        <f t="shared" si="158"/>
        <v>0</v>
      </c>
      <c r="U18243">
        <f t="shared" si="159"/>
        <v>1.3129716127044317</v>
      </c>
    </row>
    <row r="18244" spans="1:30">
      <c r="A18244" s="5" t="s">
        <v>3023</v>
      </c>
      <c r="B18244" s="5" t="s">
        <v>3021</v>
      </c>
      <c r="D18244" s="5">
        <v>2019</v>
      </c>
      <c r="F18244" s="5" t="s">
        <v>89</v>
      </c>
      <c r="G18244">
        <v>18.411049999999999</v>
      </c>
      <c r="H18244">
        <v>110.05494722222222</v>
      </c>
      <c r="I18244" s="5" t="s">
        <v>226</v>
      </c>
      <c r="J18244" s="5" t="s">
        <v>3046</v>
      </c>
      <c r="K18244">
        <v>88</v>
      </c>
      <c r="L18244">
        <v>92</v>
      </c>
      <c r="M18244">
        <v>90</v>
      </c>
      <c r="N18244">
        <v>4</v>
      </c>
      <c r="O18244">
        <v>1.6118749999999999</v>
      </c>
      <c r="R18244">
        <v>1.7449925000000002E-2</v>
      </c>
      <c r="S18244">
        <v>0</v>
      </c>
      <c r="T18244">
        <f t="shared" si="158"/>
        <v>0</v>
      </c>
      <c r="U18244">
        <f t="shared" si="159"/>
        <v>0.11250839143750001</v>
      </c>
    </row>
    <row r="18245" spans="1:30">
      <c r="A18245" s="5" t="s">
        <v>3023</v>
      </c>
      <c r="B18245" s="5" t="s">
        <v>3021</v>
      </c>
      <c r="D18245" s="5">
        <v>2019</v>
      </c>
      <c r="F18245" s="5" t="s">
        <v>89</v>
      </c>
      <c r="G18245">
        <v>18.411049999999999</v>
      </c>
      <c r="H18245">
        <v>110.05494722222222</v>
      </c>
      <c r="I18245" s="5" t="s">
        <v>226</v>
      </c>
      <c r="J18245" s="5" t="s">
        <v>3046</v>
      </c>
      <c r="K18245">
        <v>92</v>
      </c>
      <c r="L18245">
        <v>96</v>
      </c>
      <c r="M18245">
        <v>94</v>
      </c>
      <c r="N18245">
        <v>4</v>
      </c>
      <c r="O18245">
        <v>1.6118749999999999</v>
      </c>
      <c r="R18245">
        <v>0.158498943</v>
      </c>
      <c r="S18245">
        <v>0</v>
      </c>
      <c r="T18245">
        <f t="shared" si="158"/>
        <v>0</v>
      </c>
      <c r="U18245">
        <f t="shared" si="159"/>
        <v>1.0219219349924999</v>
      </c>
    </row>
    <row r="18246" spans="1:30">
      <c r="A18246" s="5" t="s">
        <v>3023</v>
      </c>
      <c r="B18246" s="5" t="s">
        <v>3021</v>
      </c>
      <c r="D18246" s="5">
        <v>2019</v>
      </c>
      <c r="F18246" s="5" t="s">
        <v>89</v>
      </c>
      <c r="G18246">
        <v>18.411049999999999</v>
      </c>
      <c r="H18246">
        <v>110.05494722222222</v>
      </c>
      <c r="I18246" s="5" t="s">
        <v>226</v>
      </c>
      <c r="J18246" s="5" t="s">
        <v>3046</v>
      </c>
      <c r="K18246">
        <v>96</v>
      </c>
      <c r="L18246">
        <v>100</v>
      </c>
      <c r="M18246">
        <v>98</v>
      </c>
      <c r="N18246">
        <v>4</v>
      </c>
      <c r="O18246">
        <v>1.6118749999999999</v>
      </c>
      <c r="R18246">
        <v>0.22061815900000001</v>
      </c>
      <c r="S18246">
        <v>0</v>
      </c>
      <c r="T18246">
        <f t="shared" si="158"/>
        <v>0</v>
      </c>
      <c r="U18246">
        <f t="shared" si="159"/>
        <v>1.4224355801524999</v>
      </c>
      <c r="AA18246">
        <f>SUM(T18222:T18246)</f>
        <v>13.633628246348012</v>
      </c>
      <c r="AB18246">
        <f>SUM(U18222:U18246)</f>
        <v>73.826946540227041</v>
      </c>
    </row>
    <row r="18247" spans="1:30">
      <c r="A18247" s="5" t="s">
        <v>3023</v>
      </c>
      <c r="B18247" s="5" t="s">
        <v>3021</v>
      </c>
      <c r="D18247" s="5">
        <v>2019</v>
      </c>
      <c r="F18247" s="5" t="s">
        <v>89</v>
      </c>
      <c r="G18247">
        <v>18.412266666666664</v>
      </c>
      <c r="H18247">
        <v>110.054575</v>
      </c>
      <c r="I18247" s="5" t="s">
        <v>226</v>
      </c>
      <c r="J18247" s="5" t="s">
        <v>3047</v>
      </c>
      <c r="K18247">
        <v>0</v>
      </c>
      <c r="L18247">
        <v>4</v>
      </c>
      <c r="M18247">
        <v>2</v>
      </c>
      <c r="N18247">
        <v>4</v>
      </c>
      <c r="O18247">
        <v>1.4351428571428573</v>
      </c>
      <c r="R18247">
        <v>0.53832209114868168</v>
      </c>
      <c r="S18247">
        <v>0.27547597885131836</v>
      </c>
      <c r="T18247">
        <f t="shared" si="158"/>
        <v>1.5813895334516255</v>
      </c>
      <c r="U18247">
        <f t="shared" si="159"/>
        <v>3.0902764158169465</v>
      </c>
      <c r="W18247">
        <f>AVERAGE(O18247:O18271)</f>
        <v>1.5510403377235509</v>
      </c>
      <c r="Y18247">
        <f>AVERAGE(R18247:R18271)</f>
        <v>0.47604026135380823</v>
      </c>
      <c r="Z18247">
        <f>AVERAGE(S18247:S18271)</f>
        <v>0.60258230388164524</v>
      </c>
      <c r="AD18247">
        <v>100</v>
      </c>
    </row>
    <row r="18248" spans="1:30">
      <c r="A18248" s="5" t="s">
        <v>3023</v>
      </c>
      <c r="B18248" s="5" t="s">
        <v>3021</v>
      </c>
      <c r="D18248" s="5">
        <v>2019</v>
      </c>
      <c r="F18248" s="5" t="s">
        <v>89</v>
      </c>
      <c r="G18248">
        <v>18.412266666666664</v>
      </c>
      <c r="H18248">
        <v>110.054575</v>
      </c>
      <c r="I18248" s="5" t="s">
        <v>226</v>
      </c>
      <c r="J18248" s="5" t="s">
        <v>3047</v>
      </c>
      <c r="K18248">
        <v>4</v>
      </c>
      <c r="L18248">
        <v>8</v>
      </c>
      <c r="M18248">
        <v>6</v>
      </c>
      <c r="N18248">
        <v>4</v>
      </c>
      <c r="O18248">
        <v>1.5459999999999998</v>
      </c>
      <c r="R18248">
        <v>0.50508375454865262</v>
      </c>
      <c r="S18248">
        <v>0.17813412845134735</v>
      </c>
      <c r="T18248">
        <f t="shared" si="158"/>
        <v>1.1015814503431318</v>
      </c>
      <c r="U18248">
        <f t="shared" si="159"/>
        <v>3.1234379381288675</v>
      </c>
    </row>
    <row r="18249" spans="1:30">
      <c r="A18249" s="5" t="s">
        <v>3023</v>
      </c>
      <c r="B18249" s="5" t="s">
        <v>3021</v>
      </c>
      <c r="D18249" s="5">
        <v>2019</v>
      </c>
      <c r="F18249" s="5" t="s">
        <v>89</v>
      </c>
      <c r="G18249">
        <v>18.412266666666664</v>
      </c>
      <c r="H18249">
        <v>110.054575</v>
      </c>
      <c r="I18249" s="5" t="s">
        <v>226</v>
      </c>
      <c r="J18249" s="5" t="s">
        <v>3047</v>
      </c>
      <c r="K18249">
        <v>8</v>
      </c>
      <c r="L18249">
        <v>12</v>
      </c>
      <c r="M18249">
        <v>10</v>
      </c>
      <c r="N18249">
        <v>4</v>
      </c>
      <c r="O18249">
        <v>1.5628235294117647</v>
      </c>
      <c r="R18249">
        <v>0.44537737988102721</v>
      </c>
      <c r="S18249">
        <v>0.34036114811897278</v>
      </c>
      <c r="T18249">
        <f t="shared" si="158"/>
        <v>2.127697643111734</v>
      </c>
      <c r="U18249">
        <f t="shared" si="159"/>
        <v>2.7841849949833248</v>
      </c>
    </row>
    <row r="18250" spans="1:30">
      <c r="A18250" s="5" t="s">
        <v>3023</v>
      </c>
      <c r="B18250" s="5" t="s">
        <v>3021</v>
      </c>
      <c r="D18250" s="5">
        <v>2019</v>
      </c>
      <c r="F18250" s="5" t="s">
        <v>89</v>
      </c>
      <c r="G18250">
        <v>18.412266666666664</v>
      </c>
      <c r="H18250">
        <v>110.054575</v>
      </c>
      <c r="I18250" s="5" t="s">
        <v>226</v>
      </c>
      <c r="J18250" s="5" t="s">
        <v>3047</v>
      </c>
      <c r="K18250">
        <v>12</v>
      </c>
      <c r="L18250">
        <v>16</v>
      </c>
      <c r="M18250">
        <v>14</v>
      </c>
      <c r="N18250">
        <v>4</v>
      </c>
      <c r="O18250">
        <v>1.6454285714285715</v>
      </c>
      <c r="R18250">
        <v>0.39974296086370853</v>
      </c>
      <c r="S18250">
        <v>0.4331899881362915</v>
      </c>
      <c r="T18250">
        <f t="shared" si="158"/>
        <v>2.8511327333450316</v>
      </c>
      <c r="U18250">
        <f t="shared" si="159"/>
        <v>2.6309939561303972</v>
      </c>
      <c r="AA18250">
        <f>SUM(T18247:T18250)-(T18250/4)</f>
        <v>6.9490181769152644</v>
      </c>
      <c r="AB18250">
        <f>SUM(U18247:U18250)-(U18250/4)</f>
        <v>10.971144816026936</v>
      </c>
    </row>
    <row r="18251" spans="1:30">
      <c r="A18251" s="5" t="s">
        <v>3023</v>
      </c>
      <c r="B18251" s="5" t="s">
        <v>3021</v>
      </c>
      <c r="D18251" s="5">
        <v>2019</v>
      </c>
      <c r="F18251" s="5" t="s">
        <v>89</v>
      </c>
      <c r="G18251">
        <v>18.412266666666664</v>
      </c>
      <c r="H18251">
        <v>110.054575</v>
      </c>
      <c r="I18251" s="5" t="s">
        <v>226</v>
      </c>
      <c r="J18251" s="5" t="s">
        <v>3047</v>
      </c>
      <c r="K18251">
        <v>16</v>
      </c>
      <c r="L18251">
        <v>20</v>
      </c>
      <c r="M18251">
        <v>18</v>
      </c>
      <c r="N18251">
        <v>4</v>
      </c>
      <c r="O18251">
        <v>1.4622666666666666</v>
      </c>
      <c r="R18251">
        <v>0.47658038178912343</v>
      </c>
      <c r="S18251">
        <v>0.64560163021087646</v>
      </c>
      <c r="T18251">
        <f t="shared" si="158"/>
        <v>3.7761669752120972</v>
      </c>
      <c r="U18251">
        <f t="shared" si="159"/>
        <v>2.7875504251100356</v>
      </c>
    </row>
    <row r="18252" spans="1:30">
      <c r="A18252" s="5" t="s">
        <v>3023</v>
      </c>
      <c r="B18252" s="5" t="s">
        <v>3021</v>
      </c>
      <c r="D18252" s="5">
        <v>2019</v>
      </c>
      <c r="F18252" s="5" t="s">
        <v>89</v>
      </c>
      <c r="G18252">
        <v>18.412266666666664</v>
      </c>
      <c r="H18252">
        <v>110.054575</v>
      </c>
      <c r="I18252" s="5" t="s">
        <v>226</v>
      </c>
      <c r="J18252" s="5" t="s">
        <v>3047</v>
      </c>
      <c r="K18252">
        <v>20</v>
      </c>
      <c r="L18252">
        <v>24</v>
      </c>
      <c r="M18252">
        <v>22</v>
      </c>
      <c r="N18252">
        <v>4</v>
      </c>
      <c r="O18252">
        <v>1.558846153846154</v>
      </c>
      <c r="R18252">
        <v>0.63688796719760132</v>
      </c>
      <c r="S18252">
        <v>0.84385782480239868</v>
      </c>
      <c r="T18252">
        <f t="shared" si="158"/>
        <v>5.261778098344803</v>
      </c>
      <c r="U18252">
        <f t="shared" si="159"/>
        <v>3.9712414323875054</v>
      </c>
    </row>
    <row r="18253" spans="1:30">
      <c r="A18253" s="5" t="s">
        <v>3023</v>
      </c>
      <c r="B18253" s="5" t="s">
        <v>3021</v>
      </c>
      <c r="D18253" s="5">
        <v>2019</v>
      </c>
      <c r="F18253" s="5" t="s">
        <v>89</v>
      </c>
      <c r="G18253">
        <v>18.412266666666664</v>
      </c>
      <c r="H18253">
        <v>110.054575</v>
      </c>
      <c r="I18253" s="5" t="s">
        <v>226</v>
      </c>
      <c r="J18253" s="5" t="s">
        <v>3047</v>
      </c>
      <c r="K18253">
        <v>24</v>
      </c>
      <c r="L18253">
        <v>28</v>
      </c>
      <c r="M18253">
        <v>26</v>
      </c>
      <c r="N18253">
        <v>4</v>
      </c>
      <c r="O18253">
        <v>1.597923076923077</v>
      </c>
      <c r="R18253">
        <v>0.61316589504571528</v>
      </c>
      <c r="S18253">
        <v>1.1939476728439331</v>
      </c>
      <c r="T18253">
        <f t="shared" si="158"/>
        <v>7.6313461563036995</v>
      </c>
      <c r="U18253">
        <f t="shared" si="159"/>
        <v>3.9191677347029676</v>
      </c>
    </row>
    <row r="18254" spans="1:30">
      <c r="A18254" s="5" t="s">
        <v>3023</v>
      </c>
      <c r="B18254" s="5" t="s">
        <v>3021</v>
      </c>
      <c r="D18254" s="5">
        <v>2019</v>
      </c>
      <c r="F18254" s="5" t="s">
        <v>89</v>
      </c>
      <c r="G18254">
        <v>18.412266666666664</v>
      </c>
      <c r="H18254">
        <v>110.054575</v>
      </c>
      <c r="I18254" s="5" t="s">
        <v>226</v>
      </c>
      <c r="J18254" s="5" t="s">
        <v>3047</v>
      </c>
      <c r="K18254">
        <v>28</v>
      </c>
      <c r="L18254">
        <v>32</v>
      </c>
      <c r="M18254">
        <v>30</v>
      </c>
      <c r="N18254">
        <v>4</v>
      </c>
      <c r="O18254">
        <v>1.597923076923077</v>
      </c>
      <c r="R18254">
        <v>0.63211381446266701</v>
      </c>
      <c r="S18254">
        <v>1.4154132604598999</v>
      </c>
      <c r="T18254">
        <f t="shared" si="158"/>
        <v>9.0468860490872309</v>
      </c>
      <c r="U18254">
        <f t="shared" si="159"/>
        <v>4.0402770054870718</v>
      </c>
      <c r="AA18254">
        <f>SUM(T18247:T18254)-0.5*T18254</f>
        <v>28.854535614655738</v>
      </c>
      <c r="AB18254">
        <f>SUM(U18247:U18254)-0.5*U18254</f>
        <v>24.326991400003578</v>
      </c>
    </row>
    <row r="18255" spans="1:30">
      <c r="A18255" s="5" t="s">
        <v>3023</v>
      </c>
      <c r="B18255" s="5" t="s">
        <v>3021</v>
      </c>
      <c r="D18255" s="5">
        <v>2019</v>
      </c>
      <c r="F18255" s="5" t="s">
        <v>89</v>
      </c>
      <c r="G18255">
        <v>18.412266666666664</v>
      </c>
      <c r="H18255">
        <v>110.054575</v>
      </c>
      <c r="I18255" s="5" t="s">
        <v>226</v>
      </c>
      <c r="J18255" s="5" t="s">
        <v>3047</v>
      </c>
      <c r="K18255">
        <v>32</v>
      </c>
      <c r="L18255">
        <v>36</v>
      </c>
      <c r="M18255">
        <v>34</v>
      </c>
      <c r="N18255">
        <v>4</v>
      </c>
      <c r="O18255">
        <v>1.597923076923077</v>
      </c>
      <c r="R18255">
        <v>0.52512534455464666</v>
      </c>
      <c r="S18255">
        <v>2.390134334564209</v>
      </c>
      <c r="T18255">
        <f t="shared" si="158"/>
        <v>15.277003240585328</v>
      </c>
      <c r="U18255">
        <f t="shared" si="159"/>
        <v>3.3564396253642079</v>
      </c>
    </row>
    <row r="18256" spans="1:30">
      <c r="A18256" s="5" t="s">
        <v>3023</v>
      </c>
      <c r="B18256" s="5" t="s">
        <v>3021</v>
      </c>
      <c r="D18256" s="5">
        <v>2019</v>
      </c>
      <c r="F18256" s="5" t="s">
        <v>89</v>
      </c>
      <c r="G18256">
        <v>18.412266666666664</v>
      </c>
      <c r="H18256">
        <v>110.054575</v>
      </c>
      <c r="I18256" s="5" t="s">
        <v>226</v>
      </c>
      <c r="J18256" s="5" t="s">
        <v>3047</v>
      </c>
      <c r="K18256">
        <v>36</v>
      </c>
      <c r="L18256">
        <v>40</v>
      </c>
      <c r="M18256">
        <v>38</v>
      </c>
      <c r="N18256">
        <v>4</v>
      </c>
      <c r="O18256">
        <v>1.637</v>
      </c>
      <c r="R18256">
        <v>0.67347627888034056</v>
      </c>
      <c r="S18256">
        <v>0.41945630311965942</v>
      </c>
      <c r="T18256">
        <f t="shared" si="158"/>
        <v>2.74659987282753</v>
      </c>
      <c r="U18256">
        <f t="shared" si="159"/>
        <v>4.4099226741084703</v>
      </c>
    </row>
    <row r="18257" spans="1:30">
      <c r="A18257" s="5" t="s">
        <v>3023</v>
      </c>
      <c r="B18257" s="5" t="s">
        <v>3021</v>
      </c>
      <c r="D18257" s="5">
        <v>2019</v>
      </c>
      <c r="F18257" s="5" t="s">
        <v>89</v>
      </c>
      <c r="G18257">
        <v>18.412266666666664</v>
      </c>
      <c r="H18257">
        <v>110.054575</v>
      </c>
      <c r="I18257" s="5" t="s">
        <v>226</v>
      </c>
      <c r="J18257" s="5" t="s">
        <v>3047</v>
      </c>
      <c r="K18257">
        <v>40</v>
      </c>
      <c r="L18257">
        <v>44</v>
      </c>
      <c r="M18257">
        <v>42</v>
      </c>
      <c r="N18257">
        <v>4</v>
      </c>
      <c r="O18257">
        <v>1.593</v>
      </c>
      <c r="R18257">
        <v>0.51488405442068474</v>
      </c>
      <c r="S18257">
        <v>0.53647774457931519</v>
      </c>
      <c r="T18257">
        <f t="shared" si="158"/>
        <v>3.4184361884593963</v>
      </c>
      <c r="U18257">
        <f t="shared" si="159"/>
        <v>3.2808411947686031</v>
      </c>
    </row>
    <row r="18258" spans="1:30">
      <c r="A18258" s="5" t="s">
        <v>3023</v>
      </c>
      <c r="B18258" s="5" t="s">
        <v>3021</v>
      </c>
      <c r="D18258" s="5">
        <v>2019</v>
      </c>
      <c r="F18258" s="5" t="s">
        <v>89</v>
      </c>
      <c r="G18258">
        <v>18.412266666666664</v>
      </c>
      <c r="H18258">
        <v>110.054575</v>
      </c>
      <c r="I18258" s="5" t="s">
        <v>226</v>
      </c>
      <c r="J18258" s="5" t="s">
        <v>3047</v>
      </c>
      <c r="K18258">
        <v>44</v>
      </c>
      <c r="L18258">
        <v>48</v>
      </c>
      <c r="M18258">
        <v>46</v>
      </c>
      <c r="N18258">
        <v>4</v>
      </c>
      <c r="O18258">
        <v>1.6021333333333336</v>
      </c>
      <c r="R18258">
        <v>0.51776236266073616</v>
      </c>
      <c r="S18258">
        <v>0.59926468133926392</v>
      </c>
      <c r="T18258">
        <f t="shared" si="158"/>
        <v>3.8404076858520515</v>
      </c>
      <c r="U18258">
        <f t="shared" si="159"/>
        <v>3.3180973598567505</v>
      </c>
    </row>
    <row r="18259" spans="1:30">
      <c r="A18259" s="5" t="s">
        <v>3023</v>
      </c>
      <c r="B18259" s="5" t="s">
        <v>3021</v>
      </c>
      <c r="D18259" s="5">
        <v>2019</v>
      </c>
      <c r="F18259" s="5" t="s">
        <v>89</v>
      </c>
      <c r="G18259">
        <v>18.412266666666664</v>
      </c>
      <c r="H18259">
        <v>110.054575</v>
      </c>
      <c r="I18259" s="5" t="s">
        <v>226</v>
      </c>
      <c r="J18259" s="5" t="s">
        <v>3047</v>
      </c>
      <c r="K18259">
        <v>48</v>
      </c>
      <c r="L18259">
        <v>52</v>
      </c>
      <c r="M18259">
        <v>50</v>
      </c>
      <c r="N18259">
        <v>4</v>
      </c>
      <c r="O18259">
        <v>1.6743999999999999</v>
      </c>
      <c r="R18259">
        <v>0.38228648902572637</v>
      </c>
      <c r="S18259">
        <v>0.43318277597427368</v>
      </c>
      <c r="T18259">
        <f t="shared" si="158"/>
        <v>2.9012849603652953</v>
      </c>
      <c r="U18259">
        <f t="shared" si="159"/>
        <v>2.5604019888987049</v>
      </c>
      <c r="AA18259">
        <f>SUM(T18247:T18259)-0.5*T18259</f>
        <v>60.111068107106306</v>
      </c>
      <c r="AB18259">
        <f>SUM(U18247:U18259)-0.5*U18259</f>
        <v>41.992631751294496</v>
      </c>
    </row>
    <row r="18260" spans="1:30">
      <c r="A18260" s="5" t="s">
        <v>3023</v>
      </c>
      <c r="B18260" s="5" t="s">
        <v>3021</v>
      </c>
      <c r="D18260" s="5">
        <v>2019</v>
      </c>
      <c r="F18260" s="5" t="s">
        <v>89</v>
      </c>
      <c r="G18260">
        <v>18.412266666666664</v>
      </c>
      <c r="H18260">
        <v>110.054575</v>
      </c>
      <c r="I18260" s="5" t="s">
        <v>226</v>
      </c>
      <c r="J18260" s="5" t="s">
        <v>3047</v>
      </c>
      <c r="K18260">
        <v>52</v>
      </c>
      <c r="L18260">
        <v>56</v>
      </c>
      <c r="M18260">
        <v>54</v>
      </c>
      <c r="N18260">
        <v>4</v>
      </c>
      <c r="O18260">
        <v>1.6767666666666665</v>
      </c>
      <c r="R18260">
        <v>0.44705897539819339</v>
      </c>
      <c r="S18260">
        <v>0.53192758560180664</v>
      </c>
      <c r="T18260">
        <f t="shared" si="158"/>
        <v>3.5676737784703572</v>
      </c>
      <c r="U18260">
        <f t="shared" si="159"/>
        <v>2.9984543519273759</v>
      </c>
    </row>
    <row r="18261" spans="1:30">
      <c r="A18261" s="5" t="s">
        <v>3023</v>
      </c>
      <c r="B18261" s="5" t="s">
        <v>3021</v>
      </c>
      <c r="D18261" s="5">
        <v>2019</v>
      </c>
      <c r="F18261" s="5" t="s">
        <v>89</v>
      </c>
      <c r="G18261">
        <v>18.412266666666664</v>
      </c>
      <c r="H18261">
        <v>110.054575</v>
      </c>
      <c r="I18261" s="5" t="s">
        <v>226</v>
      </c>
      <c r="J18261" s="5" t="s">
        <v>3047</v>
      </c>
      <c r="K18261">
        <v>56</v>
      </c>
      <c r="L18261">
        <v>60</v>
      </c>
      <c r="M18261">
        <v>58</v>
      </c>
      <c r="N18261">
        <v>4</v>
      </c>
      <c r="O18261">
        <v>1.6791333333333334</v>
      </c>
      <c r="R18261">
        <v>0.4597925545520325</v>
      </c>
      <c r="S18261">
        <v>0.52316349744796753</v>
      </c>
      <c r="T18261">
        <f t="shared" si="158"/>
        <v>3.5138450693925223</v>
      </c>
      <c r="U18261">
        <f t="shared" si="159"/>
        <v>3.0882120190672113</v>
      </c>
    </row>
    <row r="18262" spans="1:30">
      <c r="A18262" s="5" t="s">
        <v>3023</v>
      </c>
      <c r="B18262" s="5" t="s">
        <v>3021</v>
      </c>
      <c r="D18262" s="5">
        <v>2019</v>
      </c>
      <c r="F18262" s="5" t="s">
        <v>89</v>
      </c>
      <c r="G18262">
        <v>18.412266666666664</v>
      </c>
      <c r="H18262">
        <v>110.054575</v>
      </c>
      <c r="I18262" s="5" t="s">
        <v>226</v>
      </c>
      <c r="J18262" s="5" t="s">
        <v>3047</v>
      </c>
      <c r="K18262">
        <v>60</v>
      </c>
      <c r="L18262">
        <v>64</v>
      </c>
      <c r="M18262">
        <v>62</v>
      </c>
      <c r="N18262">
        <v>4</v>
      </c>
      <c r="O18262">
        <v>1.5856111111111109</v>
      </c>
      <c r="R18262">
        <v>0.39544162122105408</v>
      </c>
      <c r="S18262">
        <v>0.46658101677894592</v>
      </c>
      <c r="T18262">
        <f t="shared" si="158"/>
        <v>2.9592641777528654</v>
      </c>
      <c r="U18262">
        <f t="shared" si="159"/>
        <v>2.5080665136155784</v>
      </c>
    </row>
    <row r="18263" spans="1:30">
      <c r="A18263" s="5" t="s">
        <v>3023</v>
      </c>
      <c r="B18263" s="5" t="s">
        <v>3021</v>
      </c>
      <c r="D18263" s="5">
        <v>2019</v>
      </c>
      <c r="F18263" s="5" t="s">
        <v>89</v>
      </c>
      <c r="G18263">
        <v>18.412266666666664</v>
      </c>
      <c r="H18263">
        <v>110.054575</v>
      </c>
      <c r="I18263" s="5" t="s">
        <v>226</v>
      </c>
      <c r="J18263" s="5" t="s">
        <v>3047</v>
      </c>
      <c r="K18263">
        <v>64</v>
      </c>
      <c r="L18263">
        <v>68</v>
      </c>
      <c r="M18263">
        <v>66</v>
      </c>
      <c r="N18263">
        <v>4</v>
      </c>
      <c r="O18263">
        <v>1.5317647058823529</v>
      </c>
      <c r="R18263">
        <v>0.42565792828887938</v>
      </c>
      <c r="S18263">
        <v>0.33364188671112061</v>
      </c>
      <c r="T18263">
        <f t="shared" si="158"/>
        <v>2.044243465872372</v>
      </c>
      <c r="U18263">
        <f t="shared" si="159"/>
        <v>2.608031165327628</v>
      </c>
    </row>
    <row r="18264" spans="1:30">
      <c r="A18264" s="5" t="s">
        <v>3023</v>
      </c>
      <c r="B18264" s="5" t="s">
        <v>3021</v>
      </c>
      <c r="D18264" s="5">
        <v>2019</v>
      </c>
      <c r="F18264" s="5" t="s">
        <v>89</v>
      </c>
      <c r="G18264">
        <v>18.412266666666664</v>
      </c>
      <c r="H18264">
        <v>110.054575</v>
      </c>
      <c r="I18264" s="5" t="s">
        <v>226</v>
      </c>
      <c r="J18264" s="5" t="s">
        <v>3047</v>
      </c>
      <c r="K18264">
        <v>68</v>
      </c>
      <c r="L18264">
        <v>72</v>
      </c>
      <c r="M18264">
        <v>70</v>
      </c>
      <c r="N18264">
        <v>4</v>
      </c>
      <c r="O18264">
        <v>1.54725</v>
      </c>
      <c r="R18264">
        <v>0.59946146615602114</v>
      </c>
      <c r="S18264">
        <v>0.33119198679924011</v>
      </c>
      <c r="T18264">
        <f t="shared" si="158"/>
        <v>2.0497472063004971</v>
      </c>
      <c r="U18264">
        <f t="shared" si="159"/>
        <v>3.7100670140396148</v>
      </c>
    </row>
    <row r="18265" spans="1:30">
      <c r="A18265" s="5" t="s">
        <v>3023</v>
      </c>
      <c r="B18265" s="5" t="s">
        <v>3021</v>
      </c>
      <c r="D18265" s="5">
        <v>2019</v>
      </c>
      <c r="F18265" s="5" t="s">
        <v>89</v>
      </c>
      <c r="G18265">
        <v>18.412266666666664</v>
      </c>
      <c r="H18265">
        <v>110.054575</v>
      </c>
      <c r="I18265" s="5" t="s">
        <v>226</v>
      </c>
      <c r="J18265" s="5" t="s">
        <v>3047</v>
      </c>
      <c r="K18265">
        <v>72</v>
      </c>
      <c r="L18265">
        <v>76</v>
      </c>
      <c r="M18265">
        <v>74</v>
      </c>
      <c r="N18265">
        <v>4</v>
      </c>
      <c r="O18265">
        <v>1.5518823529411767</v>
      </c>
      <c r="R18265">
        <v>0.43493431820318607</v>
      </c>
      <c r="S18265">
        <v>0.37581098079681396</v>
      </c>
      <c r="T18265">
        <f t="shared" si="158"/>
        <v>2.3328577165603641</v>
      </c>
      <c r="U18265">
        <f t="shared" si="159"/>
        <v>2.6998675724321073</v>
      </c>
    </row>
    <row r="18266" spans="1:30">
      <c r="A18266" s="5" t="s">
        <v>3023</v>
      </c>
      <c r="B18266" s="5" t="s">
        <v>3021</v>
      </c>
      <c r="D18266" s="5">
        <v>2019</v>
      </c>
      <c r="F18266" s="5" t="s">
        <v>89</v>
      </c>
      <c r="G18266">
        <v>18.412266666666664</v>
      </c>
      <c r="H18266">
        <v>110.054575</v>
      </c>
      <c r="I18266" s="5" t="s">
        <v>226</v>
      </c>
      <c r="J18266" s="5" t="s">
        <v>3047</v>
      </c>
      <c r="K18266">
        <v>76</v>
      </c>
      <c r="L18266">
        <v>80</v>
      </c>
      <c r="M18266">
        <v>78</v>
      </c>
      <c r="N18266">
        <v>4</v>
      </c>
      <c r="O18266">
        <v>1.5285</v>
      </c>
      <c r="R18266">
        <v>0.39484995597631833</v>
      </c>
      <c r="S18266">
        <v>0.40689706802368164</v>
      </c>
      <c r="T18266">
        <f t="shared" si="158"/>
        <v>2.4877686738967895</v>
      </c>
      <c r="U18266">
        <f t="shared" si="159"/>
        <v>2.4141126308392105</v>
      </c>
    </row>
    <row r="18267" spans="1:30">
      <c r="A18267" s="5" t="s">
        <v>3023</v>
      </c>
      <c r="B18267" s="5" t="s">
        <v>3021</v>
      </c>
      <c r="D18267" s="5">
        <v>2019</v>
      </c>
      <c r="F18267" s="5" t="s">
        <v>89</v>
      </c>
      <c r="G18267">
        <v>18.412266666666664</v>
      </c>
      <c r="H18267">
        <v>110.054575</v>
      </c>
      <c r="I18267" s="5" t="s">
        <v>226</v>
      </c>
      <c r="J18267" s="5" t="s">
        <v>3047</v>
      </c>
      <c r="K18267">
        <v>80</v>
      </c>
      <c r="L18267">
        <v>84</v>
      </c>
      <c r="M18267">
        <v>82</v>
      </c>
      <c r="N18267">
        <v>4</v>
      </c>
      <c r="O18267">
        <v>1.5239781250000002</v>
      </c>
      <c r="R18267">
        <v>0.37649589745321654</v>
      </c>
      <c r="S18267">
        <v>0.36121708154678345</v>
      </c>
      <c r="T18267">
        <f t="shared" si="158"/>
        <v>2.2019477226145567</v>
      </c>
      <c r="U18267">
        <f t="shared" si="159"/>
        <v>2.2950860474837813</v>
      </c>
    </row>
    <row r="18268" spans="1:30">
      <c r="A18268" s="5" t="s">
        <v>3023</v>
      </c>
      <c r="B18268" s="5" t="s">
        <v>3021</v>
      </c>
      <c r="D18268" s="5">
        <v>2019</v>
      </c>
      <c r="F18268" s="5" t="s">
        <v>89</v>
      </c>
      <c r="G18268">
        <v>18.412266666666664</v>
      </c>
      <c r="H18268">
        <v>110.054575</v>
      </c>
      <c r="I18268" s="5" t="s">
        <v>226</v>
      </c>
      <c r="J18268" s="5" t="s">
        <v>3047</v>
      </c>
      <c r="K18268">
        <v>84</v>
      </c>
      <c r="L18268">
        <v>88</v>
      </c>
      <c r="M18268">
        <v>86</v>
      </c>
      <c r="N18268">
        <v>4</v>
      </c>
      <c r="O18268">
        <v>1.5194562500000002</v>
      </c>
      <c r="R18268">
        <v>0.2634893354245148</v>
      </c>
      <c r="S18268">
        <v>0.40684768557548523</v>
      </c>
      <c r="T18268">
        <f t="shared" si="158"/>
        <v>2.4727490345828236</v>
      </c>
      <c r="U18268">
        <f t="shared" si="159"/>
        <v>1.601442070076502</v>
      </c>
    </row>
    <row r="18269" spans="1:30">
      <c r="A18269" s="5" t="s">
        <v>3023</v>
      </c>
      <c r="B18269" s="5" t="s">
        <v>3021</v>
      </c>
      <c r="D18269" s="5">
        <v>2019</v>
      </c>
      <c r="F18269" s="5" t="s">
        <v>89</v>
      </c>
      <c r="G18269">
        <v>18.412266666666664</v>
      </c>
      <c r="H18269">
        <v>110.054575</v>
      </c>
      <c r="I18269" s="5" t="s">
        <v>226</v>
      </c>
      <c r="J18269" s="5" t="s">
        <v>3047</v>
      </c>
      <c r="K18269">
        <v>88</v>
      </c>
      <c r="L18269">
        <v>92</v>
      </c>
      <c r="M18269">
        <v>90</v>
      </c>
      <c r="N18269">
        <v>4</v>
      </c>
      <c r="O18269">
        <v>1.4947222222222221</v>
      </c>
      <c r="R18269">
        <v>0.31701838929153447</v>
      </c>
      <c r="S18269">
        <v>0.59668749570846558</v>
      </c>
      <c r="T18269">
        <f t="shared" si="158"/>
        <v>3.5675282382302811</v>
      </c>
      <c r="U18269">
        <f t="shared" si="159"/>
        <v>1.8954177253086075</v>
      </c>
    </row>
    <row r="18270" spans="1:30">
      <c r="A18270" s="5" t="s">
        <v>3023</v>
      </c>
      <c r="B18270" s="5" t="s">
        <v>3021</v>
      </c>
      <c r="D18270" s="5">
        <v>2019</v>
      </c>
      <c r="F18270" s="5" t="s">
        <v>89</v>
      </c>
      <c r="G18270">
        <v>18.412266666666664</v>
      </c>
      <c r="H18270">
        <v>110.054575</v>
      </c>
      <c r="I18270" s="5" t="s">
        <v>226</v>
      </c>
      <c r="J18270" s="5" t="s">
        <v>3047</v>
      </c>
      <c r="K18270">
        <v>92</v>
      </c>
      <c r="L18270">
        <v>96</v>
      </c>
      <c r="M18270">
        <v>94</v>
      </c>
      <c r="N18270">
        <v>4</v>
      </c>
      <c r="O18270">
        <v>1.3130666666666666</v>
      </c>
      <c r="R18270">
        <v>0.40124017038668824</v>
      </c>
      <c r="S18270">
        <v>0.59583932161331177</v>
      </c>
      <c r="T18270">
        <f t="shared" si="158"/>
        <v>3.1295070075988769</v>
      </c>
      <c r="U18270">
        <f t="shared" si="159"/>
        <v>2.1074203722496563</v>
      </c>
    </row>
    <row r="18271" spans="1:30">
      <c r="A18271" s="5" t="s">
        <v>3023</v>
      </c>
      <c r="B18271" s="5" t="s">
        <v>3021</v>
      </c>
      <c r="D18271" s="5">
        <v>2019</v>
      </c>
      <c r="F18271" s="5" t="s">
        <v>89</v>
      </c>
      <c r="G18271">
        <v>18.412266666666664</v>
      </c>
      <c r="H18271">
        <v>110.054575</v>
      </c>
      <c r="I18271" s="5" t="s">
        <v>226</v>
      </c>
      <c r="J18271" s="5" t="s">
        <v>3047</v>
      </c>
      <c r="K18271">
        <v>96</v>
      </c>
      <c r="L18271">
        <v>100</v>
      </c>
      <c r="M18271">
        <v>98</v>
      </c>
      <c r="N18271">
        <v>4</v>
      </c>
      <c r="O18271">
        <v>1.3130666666666666</v>
      </c>
      <c r="R18271">
        <v>0.52475714701425169</v>
      </c>
      <c r="S18271">
        <v>0.43025451898574829</v>
      </c>
      <c r="T18271">
        <f t="shared" si="158"/>
        <v>2.259811468251546</v>
      </c>
      <c r="U18271">
        <f t="shared" si="159"/>
        <v>2.7561644713580535</v>
      </c>
      <c r="AA18271">
        <f>SUM(T18247:T18271)</f>
        <v>94.148654146812802</v>
      </c>
      <c r="AB18271">
        <f>SUM(U18247:U18271)</f>
        <v>73.955174699469168</v>
      </c>
    </row>
    <row r="18272" spans="1:30">
      <c r="A18272" s="5" t="s">
        <v>3023</v>
      </c>
      <c r="B18272" s="5" t="s">
        <v>3021</v>
      </c>
      <c r="D18272" s="5">
        <v>2019</v>
      </c>
      <c r="F18272" s="5" t="s">
        <v>89</v>
      </c>
      <c r="G18272">
        <v>18.409486111111111</v>
      </c>
      <c r="H18272">
        <v>109.97915555555555</v>
      </c>
      <c r="I18272" s="5" t="s">
        <v>57</v>
      </c>
      <c r="J18272" s="5" t="s">
        <v>3048</v>
      </c>
      <c r="K18272">
        <v>0</v>
      </c>
      <c r="L18272">
        <v>4</v>
      </c>
      <c r="M18272">
        <v>2</v>
      </c>
      <c r="N18272">
        <v>4</v>
      </c>
      <c r="O18272">
        <v>1.4294285714285715</v>
      </c>
      <c r="R18272">
        <v>0.35075926780700684</v>
      </c>
      <c r="S18272">
        <v>1.3024071455001831</v>
      </c>
      <c r="T18272">
        <f t="shared" si="158"/>
        <v>7.4467919416427613</v>
      </c>
      <c r="U18272">
        <f t="shared" si="159"/>
        <v>2.0055412763868059</v>
      </c>
      <c r="W18272">
        <f>AVERAGE(O18272:O18290)</f>
        <v>1.4188437471884843</v>
      </c>
      <c r="Y18272">
        <f>AVERAGE(R18272:R18290)</f>
        <v>0.3092852501312312</v>
      </c>
      <c r="Z18272">
        <f>AVERAGE(S18272:S18290)</f>
        <v>1.3041806456289793</v>
      </c>
      <c r="AD18272">
        <v>100</v>
      </c>
    </row>
    <row r="18273" spans="1:28">
      <c r="A18273" s="5" t="s">
        <v>3023</v>
      </c>
      <c r="B18273" s="5" t="s">
        <v>3021</v>
      </c>
      <c r="D18273" s="5">
        <v>2019</v>
      </c>
      <c r="F18273" s="5" t="s">
        <v>89</v>
      </c>
      <c r="G18273">
        <v>18.409486111111111</v>
      </c>
      <c r="H18273">
        <v>109.97915555555555</v>
      </c>
      <c r="I18273" s="5" t="s">
        <v>57</v>
      </c>
      <c r="J18273" s="5" t="s">
        <v>3048</v>
      </c>
      <c r="K18273">
        <v>4</v>
      </c>
      <c r="L18273">
        <v>8</v>
      </c>
      <c r="M18273">
        <v>6</v>
      </c>
      <c r="N18273">
        <v>4</v>
      </c>
      <c r="O18273">
        <v>1.4708888888888889</v>
      </c>
      <c r="R18273">
        <v>0.29543006385852055</v>
      </c>
      <c r="S18273">
        <v>1.3506762981414795</v>
      </c>
      <c r="T18273">
        <f t="shared" si="158"/>
        <v>7.9467790376875138</v>
      </c>
      <c r="U18273">
        <f t="shared" si="159"/>
        <v>1.7381791934929312</v>
      </c>
    </row>
    <row r="18274" spans="1:28">
      <c r="A18274" s="5" t="s">
        <v>3023</v>
      </c>
      <c r="B18274" s="5" t="s">
        <v>3021</v>
      </c>
      <c r="D18274" s="5">
        <v>2019</v>
      </c>
      <c r="F18274" s="5" t="s">
        <v>89</v>
      </c>
      <c r="G18274">
        <v>18.409486111111111</v>
      </c>
      <c r="H18274">
        <v>109.97915555555555</v>
      </c>
      <c r="I18274" s="5" t="s">
        <v>57</v>
      </c>
      <c r="J18274" s="5" t="s">
        <v>3048</v>
      </c>
      <c r="K18274">
        <v>8</v>
      </c>
      <c r="L18274">
        <v>12</v>
      </c>
      <c r="M18274">
        <v>10</v>
      </c>
      <c r="N18274">
        <v>4</v>
      </c>
      <c r="O18274">
        <v>1.5275999999999998</v>
      </c>
      <c r="R18274">
        <v>0.24550056457519531</v>
      </c>
      <c r="S18274">
        <v>1.2458148002624512</v>
      </c>
      <c r="T18274">
        <f t="shared" si="158"/>
        <v>7.6124267555236811</v>
      </c>
      <c r="U18274">
        <f t="shared" si="159"/>
        <v>1.5001066497802733</v>
      </c>
    </row>
    <row r="18275" spans="1:28">
      <c r="A18275" s="5" t="s">
        <v>3023</v>
      </c>
      <c r="B18275" s="5" t="s">
        <v>3021</v>
      </c>
      <c r="D18275" s="5">
        <v>2019</v>
      </c>
      <c r="F18275" s="5" t="s">
        <v>89</v>
      </c>
      <c r="G18275">
        <v>18.409486111111111</v>
      </c>
      <c r="H18275">
        <v>109.97915555555555</v>
      </c>
      <c r="I18275" s="5" t="s">
        <v>57</v>
      </c>
      <c r="J18275" s="5" t="s">
        <v>3048</v>
      </c>
      <c r="K18275">
        <v>12</v>
      </c>
      <c r="L18275">
        <v>16</v>
      </c>
      <c r="M18275">
        <v>14</v>
      </c>
      <c r="N18275">
        <v>4</v>
      </c>
      <c r="O18275">
        <v>1.5110000000000001</v>
      </c>
      <c r="R18275">
        <v>0.1448676586151123</v>
      </c>
      <c r="S18275">
        <v>1.3841921091079712</v>
      </c>
      <c r="T18275">
        <f t="shared" ref="T18275:T18330" si="160">S18275*O18275*N18275</f>
        <v>8.3660571074485777</v>
      </c>
      <c r="U18275">
        <f t="shared" ref="U18275:U18330" si="161">R18275*O18275*N18275</f>
        <v>0.87558012866973889</v>
      </c>
      <c r="AA18275">
        <f>SUM(T18272:T18275)-(T18275/4)</f>
        <v>29.280540565440386</v>
      </c>
      <c r="AB18275">
        <f>SUM(U18272:U18275)-(U18275/4)</f>
        <v>5.9005122161623147</v>
      </c>
    </row>
    <row r="18276" spans="1:28">
      <c r="A18276" s="5" t="s">
        <v>3023</v>
      </c>
      <c r="B18276" s="5" t="s">
        <v>3021</v>
      </c>
      <c r="D18276" s="5">
        <v>2019</v>
      </c>
      <c r="F18276" s="5" t="s">
        <v>89</v>
      </c>
      <c r="G18276">
        <v>18.409486111111111</v>
      </c>
      <c r="H18276">
        <v>109.97915555555555</v>
      </c>
      <c r="I18276" s="5" t="s">
        <v>57</v>
      </c>
      <c r="J18276" s="5" t="s">
        <v>3048</v>
      </c>
      <c r="K18276">
        <v>16</v>
      </c>
      <c r="L18276">
        <v>20</v>
      </c>
      <c r="M18276">
        <v>18</v>
      </c>
      <c r="N18276">
        <v>4</v>
      </c>
      <c r="O18276">
        <v>1.3472857142857144</v>
      </c>
      <c r="R18276">
        <v>0.2507253885269165</v>
      </c>
      <c r="S18276">
        <v>1.3286603689193726</v>
      </c>
      <c r="T18276">
        <f t="shared" si="160"/>
        <v>7.1603405367306312</v>
      </c>
      <c r="U18276">
        <f t="shared" si="161"/>
        <v>1.3511949366841998</v>
      </c>
    </row>
    <row r="18277" spans="1:28">
      <c r="A18277" s="5" t="s">
        <v>3023</v>
      </c>
      <c r="B18277" s="5" t="s">
        <v>3021</v>
      </c>
      <c r="D18277" s="5">
        <v>2019</v>
      </c>
      <c r="F18277" s="5" t="s">
        <v>89</v>
      </c>
      <c r="G18277">
        <v>18.409486111111111</v>
      </c>
      <c r="H18277">
        <v>109.97915555555555</v>
      </c>
      <c r="I18277" s="5" t="s">
        <v>57</v>
      </c>
      <c r="J18277" s="5" t="s">
        <v>3048</v>
      </c>
      <c r="K18277">
        <v>20</v>
      </c>
      <c r="L18277">
        <v>24</v>
      </c>
      <c r="M18277">
        <v>22</v>
      </c>
      <c r="N18277">
        <v>4</v>
      </c>
      <c r="O18277">
        <v>1.4236923076923076</v>
      </c>
      <c r="R18277">
        <v>0.21894264221191406</v>
      </c>
      <c r="S18277">
        <v>1.5134203433990479</v>
      </c>
      <c r="T18277">
        <f t="shared" si="160"/>
        <v>8.618579604809101</v>
      </c>
      <c r="U18277">
        <f t="shared" si="161"/>
        <v>1.2468278221717246</v>
      </c>
    </row>
    <row r="18278" spans="1:28">
      <c r="A18278" s="5" t="s">
        <v>3023</v>
      </c>
      <c r="B18278" s="5" t="s">
        <v>3021</v>
      </c>
      <c r="D18278" s="5">
        <v>2019</v>
      </c>
      <c r="F18278" s="5" t="s">
        <v>89</v>
      </c>
      <c r="G18278">
        <v>18.409486111111111</v>
      </c>
      <c r="H18278">
        <v>109.97915555555555</v>
      </c>
      <c r="I18278" s="5" t="s">
        <v>57</v>
      </c>
      <c r="J18278" s="5" t="s">
        <v>3048</v>
      </c>
      <c r="K18278">
        <v>24</v>
      </c>
      <c r="L18278">
        <v>28</v>
      </c>
      <c r="M18278">
        <v>26</v>
      </c>
      <c r="N18278">
        <v>4</v>
      </c>
      <c r="O18278">
        <v>1.4801999999999997</v>
      </c>
      <c r="R18278">
        <v>0.20249879360198975</v>
      </c>
      <c r="S18278">
        <v>1.7129368782043457</v>
      </c>
      <c r="T18278">
        <f t="shared" si="160"/>
        <v>10.141956668472288</v>
      </c>
      <c r="U18278">
        <f t="shared" si="161"/>
        <v>1.1989548571586606</v>
      </c>
    </row>
    <row r="18279" spans="1:28">
      <c r="A18279" s="5" t="s">
        <v>3023</v>
      </c>
      <c r="B18279" s="5" t="s">
        <v>3021</v>
      </c>
      <c r="D18279" s="5">
        <v>2019</v>
      </c>
      <c r="F18279" s="5" t="s">
        <v>89</v>
      </c>
      <c r="G18279">
        <v>18.409486111111111</v>
      </c>
      <c r="H18279">
        <v>109.97915555555555</v>
      </c>
      <c r="I18279" s="5" t="s">
        <v>57</v>
      </c>
      <c r="J18279" s="5" t="s">
        <v>3048</v>
      </c>
      <c r="K18279">
        <v>28</v>
      </c>
      <c r="L18279">
        <v>32</v>
      </c>
      <c r="M18279">
        <v>30</v>
      </c>
      <c r="N18279">
        <v>4</v>
      </c>
      <c r="O18279">
        <v>1.5103999999999997</v>
      </c>
      <c r="R18279">
        <v>0.30761623382568359</v>
      </c>
      <c r="S18279">
        <v>1.743004322052002</v>
      </c>
      <c r="T18279">
        <f t="shared" si="160"/>
        <v>10.530534912109374</v>
      </c>
      <c r="U18279">
        <f t="shared" si="161"/>
        <v>1.8584942382812497</v>
      </c>
      <c r="AA18279">
        <f>SUM(T18272:T18279)-0.5*T18279</f>
        <v>62.558199108369237</v>
      </c>
      <c r="AB18279">
        <f>SUM(U18272:U18279)-0.5*U18279</f>
        <v>10.84563198348496</v>
      </c>
    </row>
    <row r="18280" spans="1:28">
      <c r="A18280" s="5" t="s">
        <v>3023</v>
      </c>
      <c r="B18280" s="5" t="s">
        <v>3021</v>
      </c>
      <c r="D18280" s="5">
        <v>2019</v>
      </c>
      <c r="F18280" s="5" t="s">
        <v>89</v>
      </c>
      <c r="G18280">
        <v>18.409486111111111</v>
      </c>
      <c r="H18280">
        <v>109.97915555555555</v>
      </c>
      <c r="I18280" s="5" t="s">
        <v>57</v>
      </c>
      <c r="J18280" s="5" t="s">
        <v>3048</v>
      </c>
      <c r="K18280">
        <v>32</v>
      </c>
      <c r="L18280">
        <v>36</v>
      </c>
      <c r="M18280">
        <v>34</v>
      </c>
      <c r="N18280">
        <v>4</v>
      </c>
      <c r="O18280">
        <v>1.5293000000000001</v>
      </c>
      <c r="R18280">
        <v>0.1931755542755127</v>
      </c>
      <c r="S18280">
        <v>1.7567217350006104</v>
      </c>
      <c r="T18280">
        <f t="shared" si="160"/>
        <v>10.746218197345735</v>
      </c>
      <c r="U18280">
        <f t="shared" si="161"/>
        <v>1.1816935006141664</v>
      </c>
    </row>
    <row r="18281" spans="1:28">
      <c r="A18281" s="5" t="s">
        <v>3023</v>
      </c>
      <c r="B18281" s="5" t="s">
        <v>3021</v>
      </c>
      <c r="D18281" s="5">
        <v>2019</v>
      </c>
      <c r="F18281" s="5" t="s">
        <v>89</v>
      </c>
      <c r="G18281">
        <v>18.409486111111111</v>
      </c>
      <c r="H18281">
        <v>109.97915555555555</v>
      </c>
      <c r="I18281" s="5" t="s">
        <v>57</v>
      </c>
      <c r="J18281" s="5" t="s">
        <v>3048</v>
      </c>
      <c r="K18281">
        <v>36</v>
      </c>
      <c r="L18281">
        <v>40</v>
      </c>
      <c r="M18281">
        <v>38</v>
      </c>
      <c r="N18281">
        <v>4</v>
      </c>
      <c r="O18281">
        <v>1.1971428571428571</v>
      </c>
      <c r="R18281">
        <v>0.19079995155334473</v>
      </c>
      <c r="S18281">
        <v>2.8080818653106689</v>
      </c>
      <c r="T18281">
        <f t="shared" si="160"/>
        <v>13.446700589316231</v>
      </c>
      <c r="U18281">
        <f t="shared" si="161"/>
        <v>0.91365919658115924</v>
      </c>
    </row>
    <row r="18282" spans="1:28">
      <c r="A18282" s="5" t="s">
        <v>3023</v>
      </c>
      <c r="B18282" s="5" t="s">
        <v>3021</v>
      </c>
      <c r="D18282" s="5">
        <v>2019</v>
      </c>
      <c r="F18282" s="5" t="s">
        <v>89</v>
      </c>
      <c r="G18282">
        <v>18.409486111111111</v>
      </c>
      <c r="H18282">
        <v>109.97915555555555</v>
      </c>
      <c r="I18282" s="5" t="s">
        <v>57</v>
      </c>
      <c r="J18282" s="5" t="s">
        <v>3048</v>
      </c>
      <c r="K18282">
        <v>40</v>
      </c>
      <c r="L18282">
        <v>44</v>
      </c>
      <c r="M18282">
        <v>42</v>
      </c>
      <c r="N18282">
        <v>4</v>
      </c>
      <c r="O18282">
        <v>1.3354285714285714</v>
      </c>
      <c r="R18282">
        <v>0.51655030250549316</v>
      </c>
      <c r="S18282">
        <v>2.7866649627685547</v>
      </c>
      <c r="T18282">
        <f t="shared" si="160"/>
        <v>14.885568041120257</v>
      </c>
      <c r="U18282">
        <f t="shared" si="161"/>
        <v>2.7592641301836287</v>
      </c>
    </row>
    <row r="18283" spans="1:28">
      <c r="A18283" s="5" t="s">
        <v>3023</v>
      </c>
      <c r="B18283" s="5" t="s">
        <v>3021</v>
      </c>
      <c r="D18283" s="5">
        <v>2019</v>
      </c>
      <c r="F18283" s="5" t="s">
        <v>89</v>
      </c>
      <c r="G18283">
        <v>18.409486111111111</v>
      </c>
      <c r="H18283">
        <v>109.97915555555555</v>
      </c>
      <c r="I18283" s="5" t="s">
        <v>57</v>
      </c>
      <c r="J18283" s="5" t="s">
        <v>3048</v>
      </c>
      <c r="K18283">
        <v>44</v>
      </c>
      <c r="L18283">
        <v>48</v>
      </c>
      <c r="M18283">
        <v>46</v>
      </c>
      <c r="N18283">
        <v>4</v>
      </c>
      <c r="O18283">
        <v>1.4737142857142855</v>
      </c>
      <c r="R18283">
        <v>0.29356110095977783</v>
      </c>
      <c r="S18283">
        <v>1.4812216758728027</v>
      </c>
      <c r="T18283">
        <f t="shared" si="160"/>
        <v>8.7315901761736185</v>
      </c>
      <c r="U18283">
        <f t="shared" si="161"/>
        <v>1.730500752857753</v>
      </c>
    </row>
    <row r="18284" spans="1:28">
      <c r="A18284" s="5" t="s">
        <v>3023</v>
      </c>
      <c r="B18284" s="5" t="s">
        <v>3021</v>
      </c>
      <c r="D18284" s="5">
        <v>2019</v>
      </c>
      <c r="F18284" s="5" t="s">
        <v>89</v>
      </c>
      <c r="G18284">
        <v>18.409486111111111</v>
      </c>
      <c r="H18284">
        <v>109.97915555555555</v>
      </c>
      <c r="I18284" s="5" t="s">
        <v>57</v>
      </c>
      <c r="J18284" s="5" t="s">
        <v>3048</v>
      </c>
      <c r="K18284">
        <v>48</v>
      </c>
      <c r="L18284">
        <v>52</v>
      </c>
      <c r="M18284">
        <v>50</v>
      </c>
      <c r="N18284">
        <v>4</v>
      </c>
      <c r="O18284">
        <v>1.3774</v>
      </c>
      <c r="R18284">
        <v>0.34874629974365234</v>
      </c>
      <c r="S18284">
        <v>1.0611979961395264</v>
      </c>
      <c r="T18284">
        <f t="shared" si="160"/>
        <v>5.8467764795303339</v>
      </c>
      <c r="U18284">
        <f t="shared" si="161"/>
        <v>1.9214526130676268</v>
      </c>
      <c r="AA18284">
        <f>SUM(T18272:T18284)-0.5*T18284</f>
        <v>118.55693180814492</v>
      </c>
      <c r="AB18284">
        <f>SUM(U18272:U18284)-0.5*U18284</f>
        <v>19.320722989396103</v>
      </c>
    </row>
    <row r="18285" spans="1:28">
      <c r="A18285" s="5" t="s">
        <v>3023</v>
      </c>
      <c r="B18285" s="5" t="s">
        <v>3021</v>
      </c>
      <c r="D18285" s="5">
        <v>2019</v>
      </c>
      <c r="F18285" s="5" t="s">
        <v>89</v>
      </c>
      <c r="G18285">
        <v>18.409486111111111</v>
      </c>
      <c r="H18285">
        <v>109.97915555555555</v>
      </c>
      <c r="I18285" s="5" t="s">
        <v>57</v>
      </c>
      <c r="J18285" s="5" t="s">
        <v>3048</v>
      </c>
      <c r="K18285">
        <v>52</v>
      </c>
      <c r="L18285">
        <v>56</v>
      </c>
      <c r="M18285">
        <v>54</v>
      </c>
      <c r="N18285">
        <v>4</v>
      </c>
      <c r="O18285">
        <v>1.4392</v>
      </c>
      <c r="R18285">
        <v>0.32851213216781616</v>
      </c>
      <c r="S18285">
        <v>0.60015809535980225</v>
      </c>
      <c r="T18285">
        <f t="shared" si="160"/>
        <v>3.4549901233673097</v>
      </c>
      <c r="U18285">
        <f t="shared" si="161"/>
        <v>1.8911786424636841</v>
      </c>
    </row>
    <row r="18286" spans="1:28">
      <c r="A18286" s="5" t="s">
        <v>3023</v>
      </c>
      <c r="B18286" s="5" t="s">
        <v>3021</v>
      </c>
      <c r="D18286" s="5">
        <v>2019</v>
      </c>
      <c r="F18286" s="5" t="s">
        <v>89</v>
      </c>
      <c r="G18286">
        <v>18.409486111111111</v>
      </c>
      <c r="H18286">
        <v>109.97915555555555</v>
      </c>
      <c r="I18286" s="5" t="s">
        <v>57</v>
      </c>
      <c r="J18286" s="5" t="s">
        <v>3048</v>
      </c>
      <c r="K18286">
        <v>56</v>
      </c>
      <c r="L18286">
        <v>60</v>
      </c>
      <c r="M18286">
        <v>58</v>
      </c>
      <c r="N18286">
        <v>4</v>
      </c>
      <c r="O18286">
        <v>1.3534000000000002</v>
      </c>
      <c r="R18286">
        <v>0.65354174375534058</v>
      </c>
      <c r="S18286">
        <v>0.39101654291152954</v>
      </c>
      <c r="T18286">
        <f t="shared" si="160"/>
        <v>2.1168071567058564</v>
      </c>
      <c r="U18286">
        <f t="shared" si="161"/>
        <v>3.5380135839939122</v>
      </c>
    </row>
    <row r="18287" spans="1:28">
      <c r="A18287" s="5" t="s">
        <v>3023</v>
      </c>
      <c r="B18287" s="5" t="s">
        <v>3021</v>
      </c>
      <c r="D18287" s="5">
        <v>2019</v>
      </c>
      <c r="F18287" s="5" t="s">
        <v>89</v>
      </c>
      <c r="G18287">
        <v>18.409486111111111</v>
      </c>
      <c r="H18287">
        <v>109.97915555555555</v>
      </c>
      <c r="I18287" s="5" t="s">
        <v>57</v>
      </c>
      <c r="J18287" s="5" t="s">
        <v>3048</v>
      </c>
      <c r="K18287">
        <v>60</v>
      </c>
      <c r="L18287">
        <v>64</v>
      </c>
      <c r="M18287">
        <v>62</v>
      </c>
      <c r="N18287">
        <v>4</v>
      </c>
      <c r="O18287">
        <v>1.4330666666666665</v>
      </c>
      <c r="R18287">
        <v>0.34599569439888</v>
      </c>
      <c r="S18287">
        <v>0.41776958107948303</v>
      </c>
      <c r="T18287">
        <f t="shared" si="160"/>
        <v>2.3947666439692177</v>
      </c>
      <c r="U18287">
        <f t="shared" si="161"/>
        <v>1.9833395858128864</v>
      </c>
    </row>
    <row r="18288" spans="1:28">
      <c r="A18288" s="5" t="s">
        <v>3023</v>
      </c>
      <c r="B18288" s="5" t="s">
        <v>3021</v>
      </c>
      <c r="D18288" s="5">
        <v>2019</v>
      </c>
      <c r="F18288" s="5" t="s">
        <v>89</v>
      </c>
      <c r="G18288">
        <v>18.409486111111111</v>
      </c>
      <c r="H18288">
        <v>109.97915555555555</v>
      </c>
      <c r="I18288" s="5" t="s">
        <v>57</v>
      </c>
      <c r="J18288" s="5" t="s">
        <v>3048</v>
      </c>
      <c r="K18288">
        <v>64</v>
      </c>
      <c r="L18288">
        <v>68</v>
      </c>
      <c r="M18288">
        <v>66</v>
      </c>
      <c r="N18288">
        <v>4</v>
      </c>
      <c r="O18288">
        <v>1.4077833333333334</v>
      </c>
      <c r="R18288">
        <v>0.29357320070266724</v>
      </c>
      <c r="S18288">
        <v>0.46428602933883667</v>
      </c>
      <c r="T18288">
        <f t="shared" si="160"/>
        <v>2.6144565360109011</v>
      </c>
      <c r="U18288">
        <f t="shared" si="161"/>
        <v>1.6531498362501462</v>
      </c>
    </row>
    <row r="18289" spans="1:30">
      <c r="A18289" s="5" t="s">
        <v>3023</v>
      </c>
      <c r="B18289" s="5" t="s">
        <v>3021</v>
      </c>
      <c r="D18289" s="5">
        <v>2019</v>
      </c>
      <c r="F18289" s="5" t="s">
        <v>89</v>
      </c>
      <c r="G18289">
        <v>18.409486111111111</v>
      </c>
      <c r="H18289">
        <v>109.97915555555555</v>
      </c>
      <c r="I18289" s="5" t="s">
        <v>57</v>
      </c>
      <c r="J18289" s="5" t="s">
        <v>3048</v>
      </c>
      <c r="K18289">
        <v>68</v>
      </c>
      <c r="L18289">
        <v>72</v>
      </c>
      <c r="M18289">
        <v>70</v>
      </c>
      <c r="N18289">
        <v>4</v>
      </c>
      <c r="O18289">
        <v>1.3825000000000003</v>
      </c>
      <c r="R18289">
        <v>0.42047154903411865</v>
      </c>
      <c r="S18289">
        <v>0.3666648268699646</v>
      </c>
      <c r="T18289">
        <f t="shared" si="160"/>
        <v>2.0276564925909049</v>
      </c>
      <c r="U18289">
        <f t="shared" si="161"/>
        <v>2.3252076661586765</v>
      </c>
    </row>
    <row r="18290" spans="1:30">
      <c r="A18290" s="5" t="s">
        <v>3023</v>
      </c>
      <c r="B18290" s="5" t="s">
        <v>3021</v>
      </c>
      <c r="D18290" s="5">
        <v>2019</v>
      </c>
      <c r="F18290" s="5" t="s">
        <v>89</v>
      </c>
      <c r="G18290">
        <v>18.409486111111111</v>
      </c>
      <c r="H18290">
        <v>109.97915555555555</v>
      </c>
      <c r="I18290" s="5" t="s">
        <v>57</v>
      </c>
      <c r="J18290" s="5" t="s">
        <v>3048</v>
      </c>
      <c r="K18290">
        <v>72</v>
      </c>
      <c r="L18290">
        <v>76</v>
      </c>
      <c r="M18290">
        <v>74</v>
      </c>
      <c r="N18290">
        <v>4</v>
      </c>
      <c r="O18290">
        <v>1.3285999999999998</v>
      </c>
      <c r="R18290">
        <v>0.27515161037445068</v>
      </c>
      <c r="S18290">
        <v>1.0645366907119751</v>
      </c>
      <c r="T18290">
        <f t="shared" si="160"/>
        <v>5.6573737891197196</v>
      </c>
      <c r="U18290">
        <f t="shared" si="161"/>
        <v>1.4622657181739804</v>
      </c>
      <c r="AA18290">
        <f>SUM(T18272:T18290)</f>
        <v>139.74637078967399</v>
      </c>
      <c r="AB18290">
        <f>SUM(U18272:U18290)</f>
        <v>33.134604328783205</v>
      </c>
    </row>
    <row r="18291" spans="1:30">
      <c r="A18291" s="5" t="s">
        <v>3023</v>
      </c>
      <c r="B18291" s="5" t="s">
        <v>3021</v>
      </c>
      <c r="D18291" s="5">
        <v>2019</v>
      </c>
      <c r="F18291" s="5" t="s">
        <v>89</v>
      </c>
      <c r="G18291">
        <v>18.400511111111111</v>
      </c>
      <c r="H18291">
        <v>109.9922</v>
      </c>
      <c r="I18291" s="5" t="s">
        <v>226</v>
      </c>
      <c r="J18291" s="5" t="s">
        <v>3049</v>
      </c>
      <c r="K18291">
        <v>0</v>
      </c>
      <c r="L18291">
        <v>4</v>
      </c>
      <c r="M18291">
        <v>2</v>
      </c>
      <c r="N18291">
        <v>4</v>
      </c>
      <c r="O18291">
        <v>1.42225</v>
      </c>
      <c r="R18291">
        <v>0.27729813754558563</v>
      </c>
      <c r="S18291">
        <v>0.21577377617359161</v>
      </c>
      <c r="T18291">
        <f t="shared" si="160"/>
        <v>1.2275370126515628</v>
      </c>
      <c r="U18291">
        <f t="shared" si="161"/>
        <v>1.5775491044968366</v>
      </c>
      <c r="W18291">
        <f>AVERAGE(O18291:O18313)</f>
        <v>1.5581817508525149</v>
      </c>
      <c r="Y18291">
        <f>AVERAGE(R18291:R18313)</f>
        <v>0.61537933120153088</v>
      </c>
      <c r="Z18291">
        <f>AVERAGE(S18291:S18313)</f>
        <v>0.19644772156101206</v>
      </c>
      <c r="AD18291">
        <v>100</v>
      </c>
    </row>
    <row r="18292" spans="1:30">
      <c r="A18292" s="5" t="s">
        <v>3023</v>
      </c>
      <c r="B18292" s="5" t="s">
        <v>3021</v>
      </c>
      <c r="D18292" s="5">
        <v>2019</v>
      </c>
      <c r="F18292" s="5" t="s">
        <v>89</v>
      </c>
      <c r="G18292">
        <v>18.400511111111111</v>
      </c>
      <c r="H18292">
        <v>109.9922</v>
      </c>
      <c r="I18292" s="5" t="s">
        <v>226</v>
      </c>
      <c r="J18292" s="5" t="s">
        <v>3049</v>
      </c>
      <c r="K18292">
        <v>4</v>
      </c>
      <c r="L18292">
        <v>8</v>
      </c>
      <c r="M18292">
        <v>6</v>
      </c>
      <c r="N18292">
        <v>4</v>
      </c>
      <c r="O18292">
        <v>1.42225</v>
      </c>
      <c r="R18292">
        <v>0.40869396924972534</v>
      </c>
      <c r="S18292">
        <v>0.19285696744918823</v>
      </c>
      <c r="T18292">
        <f t="shared" si="160"/>
        <v>1.0971632878184319</v>
      </c>
      <c r="U18292">
        <f t="shared" si="161"/>
        <v>2.3250599910616874</v>
      </c>
    </row>
    <row r="18293" spans="1:30">
      <c r="A18293" s="5" t="s">
        <v>3023</v>
      </c>
      <c r="B18293" s="5" t="s">
        <v>3021</v>
      </c>
      <c r="D18293" s="5">
        <v>2019</v>
      </c>
      <c r="F18293" s="5" t="s">
        <v>89</v>
      </c>
      <c r="G18293">
        <v>18.400511111111111</v>
      </c>
      <c r="H18293">
        <v>109.9922</v>
      </c>
      <c r="I18293" s="5" t="s">
        <v>226</v>
      </c>
      <c r="J18293" s="5" t="s">
        <v>3049</v>
      </c>
      <c r="K18293">
        <v>8</v>
      </c>
      <c r="L18293">
        <v>12</v>
      </c>
      <c r="M18293">
        <v>10</v>
      </c>
      <c r="N18293">
        <v>4</v>
      </c>
      <c r="O18293">
        <v>1.488</v>
      </c>
      <c r="R18293">
        <v>0.36574558168649673</v>
      </c>
      <c r="S18293">
        <v>7.4116311967372894E-2</v>
      </c>
      <c r="T18293">
        <f t="shared" si="160"/>
        <v>0.44114028882980344</v>
      </c>
      <c r="U18293">
        <f t="shared" si="161"/>
        <v>2.1769177021980286</v>
      </c>
    </row>
    <row r="18294" spans="1:30">
      <c r="A18294" s="5" t="s">
        <v>3023</v>
      </c>
      <c r="B18294" s="5" t="s">
        <v>3021</v>
      </c>
      <c r="D18294" s="5">
        <v>2019</v>
      </c>
      <c r="F18294" s="5" t="s">
        <v>89</v>
      </c>
      <c r="G18294">
        <v>18.400511111111111</v>
      </c>
      <c r="H18294">
        <v>109.9922</v>
      </c>
      <c r="I18294" s="5" t="s">
        <v>226</v>
      </c>
      <c r="J18294" s="5" t="s">
        <v>3049</v>
      </c>
      <c r="K18294">
        <v>12</v>
      </c>
      <c r="L18294">
        <v>16</v>
      </c>
      <c r="M18294">
        <v>14</v>
      </c>
      <c r="N18294">
        <v>4</v>
      </c>
      <c r="O18294">
        <v>1.5052000000000001</v>
      </c>
      <c r="R18294">
        <v>0.33587308786809444</v>
      </c>
      <c r="S18294">
        <v>1.999879814684391E-2</v>
      </c>
      <c r="T18294">
        <f t="shared" si="160"/>
        <v>0.12040876388251782</v>
      </c>
      <c r="U18294">
        <f t="shared" si="161"/>
        <v>2.0222246874362231</v>
      </c>
      <c r="AA18294">
        <f>SUM(T18291:T18294)-(T18294/4)</f>
        <v>2.8561471622116867</v>
      </c>
      <c r="AB18294">
        <f>SUM(U18291:U18294)-(U18294/4)</f>
        <v>7.5961953133337197</v>
      </c>
    </row>
    <row r="18295" spans="1:30">
      <c r="A18295" s="5" t="s">
        <v>3023</v>
      </c>
      <c r="B18295" s="5" t="s">
        <v>3021</v>
      </c>
      <c r="D18295" s="5">
        <v>2019</v>
      </c>
      <c r="F18295" s="5" t="s">
        <v>89</v>
      </c>
      <c r="G18295">
        <v>18.400511111111111</v>
      </c>
      <c r="H18295">
        <v>109.9922</v>
      </c>
      <c r="I18295" s="5" t="s">
        <v>226</v>
      </c>
      <c r="J18295" s="5" t="s">
        <v>3049</v>
      </c>
      <c r="K18295">
        <v>16</v>
      </c>
      <c r="L18295">
        <v>20</v>
      </c>
      <c r="M18295">
        <v>18</v>
      </c>
      <c r="N18295">
        <v>4</v>
      </c>
      <c r="O18295">
        <v>1.4896666666666667</v>
      </c>
      <c r="R18295">
        <v>0.32568016275763512</v>
      </c>
      <c r="S18295">
        <v>4.9751494079828262E-2</v>
      </c>
      <c r="T18295">
        <f t="shared" si="160"/>
        <v>0.29645256939033665</v>
      </c>
      <c r="U18295">
        <f t="shared" si="161"/>
        <v>1.9406195298184952</v>
      </c>
    </row>
    <row r="18296" spans="1:30">
      <c r="A18296" s="5" t="s">
        <v>3023</v>
      </c>
      <c r="B18296" s="5" t="s">
        <v>3021</v>
      </c>
      <c r="D18296" s="5">
        <v>2019</v>
      </c>
      <c r="F18296" s="5" t="s">
        <v>89</v>
      </c>
      <c r="G18296">
        <v>18.400511111111111</v>
      </c>
      <c r="H18296">
        <v>109.9922</v>
      </c>
      <c r="I18296" s="5" t="s">
        <v>226</v>
      </c>
      <c r="J18296" s="5" t="s">
        <v>3049</v>
      </c>
      <c r="K18296">
        <v>20</v>
      </c>
      <c r="L18296">
        <v>24</v>
      </c>
      <c r="M18296">
        <v>22</v>
      </c>
      <c r="N18296">
        <v>4</v>
      </c>
      <c r="O18296">
        <v>1.4522666666666666</v>
      </c>
      <c r="R18296">
        <v>0.35328681766986847</v>
      </c>
      <c r="S18296">
        <v>5.8228477835655212E-2</v>
      </c>
      <c r="T18296">
        <f t="shared" si="160"/>
        <v>0.33825310964584349</v>
      </c>
      <c r="U18296">
        <f t="shared" si="161"/>
        <v>2.0522666762987773</v>
      </c>
    </row>
    <row r="18297" spans="1:30">
      <c r="A18297" s="5" t="s">
        <v>3023</v>
      </c>
      <c r="B18297" s="5" t="s">
        <v>3021</v>
      </c>
      <c r="D18297" s="5">
        <v>2019</v>
      </c>
      <c r="F18297" s="5" t="s">
        <v>89</v>
      </c>
      <c r="G18297">
        <v>18.400511111111111</v>
      </c>
      <c r="H18297">
        <v>109.9922</v>
      </c>
      <c r="I18297" s="5" t="s">
        <v>226</v>
      </c>
      <c r="J18297" s="5" t="s">
        <v>3049</v>
      </c>
      <c r="K18297">
        <v>24</v>
      </c>
      <c r="L18297">
        <v>28</v>
      </c>
      <c r="M18297">
        <v>26</v>
      </c>
      <c r="N18297">
        <v>4</v>
      </c>
      <c r="O18297">
        <v>1.4348823529411765</v>
      </c>
      <c r="R18297">
        <v>0.29323793947696686</v>
      </c>
      <c r="S18297">
        <v>0.21492277085781097</v>
      </c>
      <c r="T18297">
        <f t="shared" si="160"/>
        <v>1.2335555645963725</v>
      </c>
      <c r="U18297">
        <f t="shared" si="161"/>
        <v>1.68304777827333</v>
      </c>
    </row>
    <row r="18298" spans="1:30">
      <c r="A18298" s="5" t="s">
        <v>3023</v>
      </c>
      <c r="B18298" s="5" t="s">
        <v>3021</v>
      </c>
      <c r="D18298" s="5">
        <v>2019</v>
      </c>
      <c r="F18298" s="5" t="s">
        <v>89</v>
      </c>
      <c r="G18298">
        <v>18.400511111111111</v>
      </c>
      <c r="H18298">
        <v>109.9922</v>
      </c>
      <c r="I18298" s="5" t="s">
        <v>226</v>
      </c>
      <c r="J18298" s="5" t="s">
        <v>3049</v>
      </c>
      <c r="K18298">
        <v>28</v>
      </c>
      <c r="L18298">
        <v>32</v>
      </c>
      <c r="M18298">
        <v>30</v>
      </c>
      <c r="N18298">
        <v>4</v>
      </c>
      <c r="O18298">
        <v>1.7581428571428572</v>
      </c>
      <c r="R18298">
        <v>0.32546913623809814</v>
      </c>
      <c r="S18298">
        <v>0.70697474479675293</v>
      </c>
      <c r="T18298">
        <f t="shared" si="160"/>
        <v>4.9718503909792222</v>
      </c>
      <c r="U18298">
        <f t="shared" si="161"/>
        <v>2.288884948389871</v>
      </c>
      <c r="AA18298">
        <f>SUM(T18291:T18298)-0.5*T18298</f>
        <v>7.2404357923044804</v>
      </c>
      <c r="AB18298">
        <f>SUM(U18291:U18298)-0.5*U18298</f>
        <v>14.922127943778314</v>
      </c>
    </row>
    <row r="18299" spans="1:30">
      <c r="A18299" s="5" t="s">
        <v>3023</v>
      </c>
      <c r="B18299" s="5" t="s">
        <v>3021</v>
      </c>
      <c r="D18299" s="5">
        <v>2019</v>
      </c>
      <c r="F18299" s="5" t="s">
        <v>89</v>
      </c>
      <c r="G18299">
        <v>18.400511111111111</v>
      </c>
      <c r="H18299">
        <v>109.9922</v>
      </c>
      <c r="I18299" s="5" t="s">
        <v>226</v>
      </c>
      <c r="J18299" s="5" t="s">
        <v>3049</v>
      </c>
      <c r="K18299">
        <v>32</v>
      </c>
      <c r="L18299">
        <v>36</v>
      </c>
      <c r="M18299">
        <v>34</v>
      </c>
      <c r="N18299">
        <v>4</v>
      </c>
      <c r="O18299">
        <v>1.6381547619047621</v>
      </c>
      <c r="R18299">
        <v>1.5188569128513336</v>
      </c>
      <c r="S18299">
        <v>0.46553662419319153</v>
      </c>
      <c r="T18299">
        <f t="shared" si="160"/>
        <v>3.0504841510525775</v>
      </c>
      <c r="U18299">
        <f t="shared" si="161"/>
        <v>9.9524907377575129</v>
      </c>
    </row>
    <row r="18300" spans="1:30">
      <c r="A18300" s="5" t="s">
        <v>3023</v>
      </c>
      <c r="B18300" s="5" t="s">
        <v>3021</v>
      </c>
      <c r="D18300" s="5">
        <v>2019</v>
      </c>
      <c r="F18300" s="5" t="s">
        <v>89</v>
      </c>
      <c r="G18300">
        <v>18.400511111111111</v>
      </c>
      <c r="H18300">
        <v>109.9922</v>
      </c>
      <c r="I18300" s="5" t="s">
        <v>226</v>
      </c>
      <c r="J18300" s="5" t="s">
        <v>3049</v>
      </c>
      <c r="K18300">
        <v>36</v>
      </c>
      <c r="L18300">
        <v>40</v>
      </c>
      <c r="M18300">
        <v>38</v>
      </c>
      <c r="N18300">
        <v>4</v>
      </c>
      <c r="O18300">
        <v>1.6381547619047621</v>
      </c>
      <c r="R18300">
        <v>2.4177725911140442</v>
      </c>
      <c r="S18300">
        <v>0.64493632316589355</v>
      </c>
      <c r="T18300">
        <f t="shared" si="160"/>
        <v>4.2260220356782279</v>
      </c>
      <c r="U18300">
        <f t="shared" si="161"/>
        <v>15.842742733345148</v>
      </c>
    </row>
    <row r="18301" spans="1:30">
      <c r="A18301" s="5" t="s">
        <v>3023</v>
      </c>
      <c r="B18301" s="5" t="s">
        <v>3021</v>
      </c>
      <c r="D18301" s="5">
        <v>2019</v>
      </c>
      <c r="F18301" s="5" t="s">
        <v>89</v>
      </c>
      <c r="G18301">
        <v>18.400511111111111</v>
      </c>
      <c r="H18301">
        <v>109.9922</v>
      </c>
      <c r="I18301" s="5" t="s">
        <v>226</v>
      </c>
      <c r="J18301" s="5" t="s">
        <v>3049</v>
      </c>
      <c r="K18301">
        <v>40</v>
      </c>
      <c r="L18301">
        <v>44</v>
      </c>
      <c r="M18301">
        <v>42</v>
      </c>
      <c r="N18301">
        <v>4</v>
      </c>
      <c r="O18301">
        <v>1.6381547619047621</v>
      </c>
      <c r="R18301">
        <v>2.2278404633204141</v>
      </c>
      <c r="S18301">
        <v>0.58593714237213135</v>
      </c>
      <c r="T18301">
        <f t="shared" si="160"/>
        <v>3.839422879815102</v>
      </c>
      <c r="U18301">
        <f t="shared" si="161"/>
        <v>14.598189855009791</v>
      </c>
    </row>
    <row r="18302" spans="1:30">
      <c r="A18302" s="5" t="s">
        <v>3023</v>
      </c>
      <c r="B18302" s="5" t="s">
        <v>3021</v>
      </c>
      <c r="D18302" s="5">
        <v>2019</v>
      </c>
      <c r="F18302" s="5" t="s">
        <v>89</v>
      </c>
      <c r="G18302">
        <v>18.400511111111111</v>
      </c>
      <c r="H18302">
        <v>109.9922</v>
      </c>
      <c r="I18302" s="5" t="s">
        <v>226</v>
      </c>
      <c r="J18302" s="5" t="s">
        <v>3049</v>
      </c>
      <c r="K18302">
        <v>44</v>
      </c>
      <c r="L18302">
        <v>48</v>
      </c>
      <c r="M18302">
        <v>46</v>
      </c>
      <c r="N18302">
        <v>4</v>
      </c>
      <c r="O18302">
        <v>1.6381547619047621</v>
      </c>
      <c r="R18302">
        <v>2.7695783178011575</v>
      </c>
      <c r="S18302">
        <v>0.68209964036941528</v>
      </c>
      <c r="T18302">
        <f t="shared" si="160"/>
        <v>4.4695390958587335</v>
      </c>
      <c r="U18302">
        <f t="shared" si="161"/>
        <v>18.147991639096585</v>
      </c>
    </row>
    <row r="18303" spans="1:30">
      <c r="A18303" s="5" t="s">
        <v>3023</v>
      </c>
      <c r="B18303" s="5" t="s">
        <v>3021</v>
      </c>
      <c r="D18303" s="5">
        <v>2019</v>
      </c>
      <c r="F18303" s="5" t="s">
        <v>89</v>
      </c>
      <c r="G18303">
        <v>18.400511111111111</v>
      </c>
      <c r="H18303">
        <v>109.9922</v>
      </c>
      <c r="I18303" s="5" t="s">
        <v>226</v>
      </c>
      <c r="J18303" s="5" t="s">
        <v>3049</v>
      </c>
      <c r="K18303">
        <v>48</v>
      </c>
      <c r="L18303">
        <v>52</v>
      </c>
      <c r="M18303">
        <v>50</v>
      </c>
      <c r="N18303">
        <v>4</v>
      </c>
      <c r="O18303">
        <v>1.6381547619047621</v>
      </c>
      <c r="R18303">
        <v>0.39340941607952118</v>
      </c>
      <c r="S18303">
        <v>0.22369427978992462</v>
      </c>
      <c r="T18303">
        <f t="shared" si="160"/>
        <v>1.4657833985948847</v>
      </c>
      <c r="U18303">
        <f t="shared" si="161"/>
        <v>2.5778620333153581</v>
      </c>
      <c r="AA18303">
        <f>SUM(T18291:T18303)-0.5*T18303</f>
        <v>26.044720849496173</v>
      </c>
      <c r="AB18303">
        <f>SUM(U18291:U18303)-0.5*U18303</f>
        <v>75.896916399839952</v>
      </c>
    </row>
    <row r="18304" spans="1:30">
      <c r="A18304" s="5" t="s">
        <v>3023</v>
      </c>
      <c r="B18304" s="5" t="s">
        <v>3021</v>
      </c>
      <c r="D18304" s="5">
        <v>2019</v>
      </c>
      <c r="F18304" s="5" t="s">
        <v>89</v>
      </c>
      <c r="G18304">
        <v>18.400511111111111</v>
      </c>
      <c r="H18304">
        <v>109.9922</v>
      </c>
      <c r="I18304" s="5" t="s">
        <v>226</v>
      </c>
      <c r="J18304" s="5" t="s">
        <v>3049</v>
      </c>
      <c r="K18304">
        <v>52</v>
      </c>
      <c r="L18304">
        <v>56</v>
      </c>
      <c r="M18304">
        <v>54</v>
      </c>
      <c r="N18304">
        <v>4</v>
      </c>
      <c r="O18304">
        <v>1.5181666666666667</v>
      </c>
      <c r="R18304">
        <v>0.2868320494890213</v>
      </c>
      <c r="S18304">
        <v>0.15224434435367584</v>
      </c>
      <c r="T18304">
        <f t="shared" si="160"/>
        <v>0.92452915514508882</v>
      </c>
      <c r="U18304">
        <f t="shared" si="161"/>
        <v>1.7418354258636632</v>
      </c>
    </row>
    <row r="18305" spans="1:30">
      <c r="A18305" s="5" t="s">
        <v>3023</v>
      </c>
      <c r="B18305" s="5" t="s">
        <v>3021</v>
      </c>
      <c r="D18305" s="5">
        <v>2019</v>
      </c>
      <c r="F18305" s="5" t="s">
        <v>89</v>
      </c>
      <c r="G18305">
        <v>18.400511111111111</v>
      </c>
      <c r="H18305">
        <v>109.9922</v>
      </c>
      <c r="I18305" s="5" t="s">
        <v>226</v>
      </c>
      <c r="J18305" s="5" t="s">
        <v>3049</v>
      </c>
      <c r="K18305">
        <v>56</v>
      </c>
      <c r="L18305">
        <v>60</v>
      </c>
      <c r="M18305">
        <v>58</v>
      </c>
      <c r="N18305">
        <v>4</v>
      </c>
      <c r="O18305">
        <v>1.5859000000000001</v>
      </c>
      <c r="R18305">
        <v>0.31605690717697144</v>
      </c>
      <c r="S18305">
        <v>8.5237026214599609E-2</v>
      </c>
      <c r="T18305">
        <f t="shared" si="160"/>
        <v>0.54070959949493413</v>
      </c>
      <c r="U18305">
        <f t="shared" si="161"/>
        <v>2.0049385963678361</v>
      </c>
    </row>
    <row r="18306" spans="1:30">
      <c r="A18306" s="5" t="s">
        <v>3023</v>
      </c>
      <c r="B18306" s="5" t="s">
        <v>3021</v>
      </c>
      <c r="D18306" s="5">
        <v>2019</v>
      </c>
      <c r="F18306" s="5" t="s">
        <v>89</v>
      </c>
      <c r="G18306">
        <v>18.400511111111111</v>
      </c>
      <c r="H18306">
        <v>109.9922</v>
      </c>
      <c r="I18306" s="5" t="s">
        <v>226</v>
      </c>
      <c r="J18306" s="5" t="s">
        <v>3049</v>
      </c>
      <c r="K18306">
        <v>60</v>
      </c>
      <c r="L18306">
        <v>64</v>
      </c>
      <c r="M18306">
        <v>62</v>
      </c>
      <c r="N18306">
        <v>4</v>
      </c>
      <c r="O18306">
        <v>1.5634000000000001</v>
      </c>
      <c r="R18306">
        <v>0.22404952999204397</v>
      </c>
      <c r="S18306">
        <v>9.4205373898148537E-3</v>
      </c>
      <c r="T18306">
        <f t="shared" si="160"/>
        <v>5.8912272620946171E-2</v>
      </c>
      <c r="U18306">
        <f t="shared" si="161"/>
        <v>1.4011161407582462</v>
      </c>
    </row>
    <row r="18307" spans="1:30">
      <c r="A18307" s="5" t="s">
        <v>3023</v>
      </c>
      <c r="B18307" s="5" t="s">
        <v>3021</v>
      </c>
      <c r="D18307" s="5">
        <v>2019</v>
      </c>
      <c r="F18307" s="5" t="s">
        <v>89</v>
      </c>
      <c r="G18307">
        <v>18.400511111111111</v>
      </c>
      <c r="H18307">
        <v>109.9922</v>
      </c>
      <c r="I18307" s="5" t="s">
        <v>226</v>
      </c>
      <c r="J18307" s="5" t="s">
        <v>3049</v>
      </c>
      <c r="K18307">
        <v>64</v>
      </c>
      <c r="L18307">
        <v>68</v>
      </c>
      <c r="M18307">
        <v>66</v>
      </c>
      <c r="N18307">
        <v>4</v>
      </c>
      <c r="O18307">
        <v>1.5996666666666668</v>
      </c>
      <c r="R18307">
        <v>0.1648353636264801</v>
      </c>
      <c r="S18307">
        <v>0</v>
      </c>
      <c r="T18307">
        <f t="shared" si="160"/>
        <v>0</v>
      </c>
      <c r="U18307">
        <f t="shared" si="161"/>
        <v>1.0547265467246374</v>
      </c>
    </row>
    <row r="18308" spans="1:30">
      <c r="A18308" s="5" t="s">
        <v>3023</v>
      </c>
      <c r="B18308" s="5" t="s">
        <v>3021</v>
      </c>
      <c r="D18308" s="5">
        <v>2019</v>
      </c>
      <c r="F18308" s="5" t="s">
        <v>89</v>
      </c>
      <c r="G18308">
        <v>18.400511111111111</v>
      </c>
      <c r="H18308">
        <v>109.9922</v>
      </c>
      <c r="I18308" s="5" t="s">
        <v>226</v>
      </c>
      <c r="J18308" s="5" t="s">
        <v>3049</v>
      </c>
      <c r="K18308">
        <v>68</v>
      </c>
      <c r="L18308">
        <v>72</v>
      </c>
      <c r="M18308">
        <v>70</v>
      </c>
      <c r="N18308">
        <v>4</v>
      </c>
      <c r="O18308">
        <v>1.5784270833333334</v>
      </c>
      <c r="R18308">
        <v>0.1892382213845849</v>
      </c>
      <c r="S18308">
        <v>1.1436893604695797E-2</v>
      </c>
      <c r="T18308">
        <f t="shared" si="160"/>
        <v>7.2209210459414558E-2</v>
      </c>
      <c r="U18308">
        <f t="shared" si="161"/>
        <v>1.1947949353410319</v>
      </c>
    </row>
    <row r="18309" spans="1:30">
      <c r="A18309" s="5" t="s">
        <v>3023</v>
      </c>
      <c r="B18309" s="5" t="s">
        <v>3021</v>
      </c>
      <c r="D18309" s="5">
        <v>2019</v>
      </c>
      <c r="F18309" s="5" t="s">
        <v>89</v>
      </c>
      <c r="G18309">
        <v>18.400511111111111</v>
      </c>
      <c r="H18309">
        <v>109.9922</v>
      </c>
      <c r="I18309" s="5" t="s">
        <v>226</v>
      </c>
      <c r="J18309" s="5" t="s">
        <v>3049</v>
      </c>
      <c r="K18309">
        <v>72</v>
      </c>
      <c r="L18309">
        <v>76</v>
      </c>
      <c r="M18309">
        <v>74</v>
      </c>
      <c r="N18309">
        <v>4</v>
      </c>
      <c r="O18309">
        <v>1.5571874999999999</v>
      </c>
      <c r="R18309">
        <v>0.20684255659580231</v>
      </c>
      <c r="S18309">
        <v>0.12513144314289093</v>
      </c>
      <c r="T18309">
        <f t="shared" si="160"/>
        <v>0.77941247647628187</v>
      </c>
      <c r="U18309">
        <f t="shared" si="161"/>
        <v>1.2883705743961036</v>
      </c>
    </row>
    <row r="18310" spans="1:30">
      <c r="A18310" s="5" t="s">
        <v>3023</v>
      </c>
      <c r="B18310" s="5" t="s">
        <v>3021</v>
      </c>
      <c r="D18310" s="5">
        <v>2019</v>
      </c>
      <c r="F18310" s="5" t="s">
        <v>89</v>
      </c>
      <c r="G18310">
        <v>18.400511111111111</v>
      </c>
      <c r="H18310">
        <v>109.9922</v>
      </c>
      <c r="I18310" s="5" t="s">
        <v>226</v>
      </c>
      <c r="J18310" s="5" t="s">
        <v>3049</v>
      </c>
      <c r="K18310">
        <v>76</v>
      </c>
      <c r="L18310">
        <v>80</v>
      </c>
      <c r="M18310">
        <v>78</v>
      </c>
      <c r="N18310">
        <v>4</v>
      </c>
      <c r="O18310">
        <v>1.5680000000000001</v>
      </c>
      <c r="R18310">
        <v>0.23595559597015381</v>
      </c>
      <c r="S18310">
        <v>0</v>
      </c>
      <c r="T18310">
        <f t="shared" si="160"/>
        <v>0</v>
      </c>
      <c r="U18310">
        <f t="shared" si="161"/>
        <v>1.4799134979248048</v>
      </c>
    </row>
    <row r="18311" spans="1:30">
      <c r="A18311" s="5" t="s">
        <v>3023</v>
      </c>
      <c r="B18311" s="5" t="s">
        <v>3021</v>
      </c>
      <c r="D18311" s="5">
        <v>2019</v>
      </c>
      <c r="F18311" s="5" t="s">
        <v>89</v>
      </c>
      <c r="G18311">
        <v>18.400511111111111</v>
      </c>
      <c r="H18311">
        <v>109.9922</v>
      </c>
      <c r="I18311" s="5" t="s">
        <v>226</v>
      </c>
      <c r="J18311" s="5" t="s">
        <v>3049</v>
      </c>
      <c r="K18311">
        <v>80</v>
      </c>
      <c r="L18311">
        <v>84</v>
      </c>
      <c r="M18311">
        <v>82</v>
      </c>
      <c r="N18311">
        <v>4</v>
      </c>
      <c r="O18311">
        <v>1.5680000000000001</v>
      </c>
      <c r="R18311">
        <v>0.12617947161197662</v>
      </c>
      <c r="S18311">
        <v>0</v>
      </c>
      <c r="T18311">
        <f t="shared" si="160"/>
        <v>0</v>
      </c>
      <c r="U18311">
        <f t="shared" si="161"/>
        <v>0.79139764595031736</v>
      </c>
    </row>
    <row r="18312" spans="1:30">
      <c r="A18312" s="5" t="s">
        <v>3023</v>
      </c>
      <c r="B18312" s="5" t="s">
        <v>3021</v>
      </c>
      <c r="D18312" s="5">
        <v>2019</v>
      </c>
      <c r="F18312" s="5" t="s">
        <v>89</v>
      </c>
      <c r="G18312">
        <v>18.400511111111111</v>
      </c>
      <c r="H18312">
        <v>109.9922</v>
      </c>
      <c r="I18312" s="5" t="s">
        <v>226</v>
      </c>
      <c r="J18312" s="5" t="s">
        <v>3049</v>
      </c>
      <c r="K18312">
        <v>84</v>
      </c>
      <c r="L18312">
        <v>88</v>
      </c>
      <c r="M18312">
        <v>86</v>
      </c>
      <c r="N18312">
        <v>4</v>
      </c>
      <c r="O18312">
        <v>1.5680000000000001</v>
      </c>
      <c r="R18312">
        <v>0.20857074856758118</v>
      </c>
      <c r="S18312">
        <v>0</v>
      </c>
      <c r="T18312">
        <f t="shared" si="160"/>
        <v>0</v>
      </c>
      <c r="U18312">
        <f t="shared" si="161"/>
        <v>1.3081557350158692</v>
      </c>
    </row>
    <row r="18313" spans="1:30">
      <c r="A18313" s="5" t="s">
        <v>3023</v>
      </c>
      <c r="B18313" s="5" t="s">
        <v>3021</v>
      </c>
      <c r="D18313" s="5">
        <v>2019</v>
      </c>
      <c r="F18313" s="5" t="s">
        <v>89</v>
      </c>
      <c r="G18313">
        <v>18.400511111111111</v>
      </c>
      <c r="H18313">
        <v>109.9922</v>
      </c>
      <c r="I18313" s="5" t="s">
        <v>226</v>
      </c>
      <c r="J18313" s="5" t="s">
        <v>3049</v>
      </c>
      <c r="K18313">
        <v>88</v>
      </c>
      <c r="L18313">
        <v>92</v>
      </c>
      <c r="M18313">
        <v>90</v>
      </c>
      <c r="N18313">
        <v>4</v>
      </c>
      <c r="O18313">
        <v>1.5680000000000001</v>
      </c>
      <c r="R18313">
        <v>0.18242163956165314</v>
      </c>
      <c r="S18313">
        <v>0</v>
      </c>
      <c r="T18313">
        <f t="shared" si="160"/>
        <v>0</v>
      </c>
      <c r="U18313">
        <f t="shared" si="161"/>
        <v>1.1441485233306885</v>
      </c>
      <c r="AA18313">
        <f>SUM(T18291:T18313)</f>
        <v>29.153385262990284</v>
      </c>
      <c r="AB18313">
        <f>SUM(U18291:U18313)</f>
        <v>90.59524503817083</v>
      </c>
    </row>
    <row r="18314" spans="1:30">
      <c r="A18314" s="5" t="s">
        <v>3023</v>
      </c>
      <c r="B18314" s="5" t="s">
        <v>3021</v>
      </c>
      <c r="D18314" s="5">
        <v>2019</v>
      </c>
      <c r="F18314" s="5" t="s">
        <v>89</v>
      </c>
      <c r="G18314">
        <v>18.401388888888889</v>
      </c>
      <c r="H18314">
        <v>109.98820000000001</v>
      </c>
      <c r="I18314" s="5" t="s">
        <v>226</v>
      </c>
      <c r="J18314" s="5" t="s">
        <v>3050</v>
      </c>
      <c r="K18314">
        <v>0</v>
      </c>
      <c r="L18314">
        <v>4</v>
      </c>
      <c r="M18314">
        <v>2</v>
      </c>
      <c r="N18314">
        <v>4</v>
      </c>
      <c r="O18314">
        <v>1.4456470588235293</v>
      </c>
      <c r="R18314">
        <v>0.59852434694766998</v>
      </c>
      <c r="S18314">
        <v>5.8707758784294128E-2</v>
      </c>
      <c r="T18314">
        <f t="shared" si="160"/>
        <v>0.33948279526654407</v>
      </c>
      <c r="U18314">
        <f t="shared" si="161"/>
        <v>3.4610198471966909</v>
      </c>
      <c r="W18314">
        <f>AVERAGE(O18314:O18338)</f>
        <v>1.4746421623931625</v>
      </c>
      <c r="Y18314">
        <f>AVERAGE(R18314:R18338)</f>
        <v>0.29686700850725173</v>
      </c>
      <c r="Z18314">
        <f>AVERAGE(S18314:S18338)</f>
        <v>0.98247344344854359</v>
      </c>
      <c r="AD18314">
        <v>100</v>
      </c>
    </row>
    <row r="18315" spans="1:30">
      <c r="A18315" s="5" t="s">
        <v>3023</v>
      </c>
      <c r="B18315" s="5" t="s">
        <v>3021</v>
      </c>
      <c r="D18315" s="5">
        <v>2019</v>
      </c>
      <c r="F18315" s="5" t="s">
        <v>89</v>
      </c>
      <c r="G18315">
        <v>18.401388888888889</v>
      </c>
      <c r="H18315">
        <v>109.98820000000001</v>
      </c>
      <c r="I18315" s="5" t="s">
        <v>226</v>
      </c>
      <c r="J18315" s="5" t="s">
        <v>3050</v>
      </c>
      <c r="K18315">
        <v>4</v>
      </c>
      <c r="L18315">
        <v>8</v>
      </c>
      <c r="M18315">
        <v>6</v>
      </c>
      <c r="N18315">
        <v>4</v>
      </c>
      <c r="O18315">
        <v>1.476294117647059</v>
      </c>
      <c r="R18315">
        <v>0.46400195360183716</v>
      </c>
      <c r="S18315">
        <v>0.11577135324478149</v>
      </c>
      <c r="T18315">
        <f t="shared" si="160"/>
        <v>0.68365027114924271</v>
      </c>
      <c r="U18315">
        <f t="shared" si="161"/>
        <v>2.740013418716543</v>
      </c>
    </row>
    <row r="18316" spans="1:30">
      <c r="A18316" s="5" t="s">
        <v>3023</v>
      </c>
      <c r="B18316" s="5" t="s">
        <v>3021</v>
      </c>
      <c r="D18316" s="5">
        <v>2019</v>
      </c>
      <c r="F18316" s="5" t="s">
        <v>89</v>
      </c>
      <c r="G18316">
        <v>18.401388888888889</v>
      </c>
      <c r="H18316">
        <v>109.98820000000001</v>
      </c>
      <c r="I18316" s="5" t="s">
        <v>226</v>
      </c>
      <c r="J18316" s="5" t="s">
        <v>3050</v>
      </c>
      <c r="K18316">
        <v>8</v>
      </c>
      <c r="L18316">
        <v>12</v>
      </c>
      <c r="M18316">
        <v>10</v>
      </c>
      <c r="N18316">
        <v>4</v>
      </c>
      <c r="O18316">
        <v>1.5311764705882354</v>
      </c>
      <c r="R18316">
        <v>0.39790451526641846</v>
      </c>
      <c r="S18316">
        <v>3.8546502590179443E-2</v>
      </c>
      <c r="T18316">
        <f t="shared" si="160"/>
        <v>0.23608599115820494</v>
      </c>
      <c r="U18316">
        <f t="shared" si="161"/>
        <v>2.4370481252670291</v>
      </c>
    </row>
    <row r="18317" spans="1:30">
      <c r="A18317" s="5" t="s">
        <v>3023</v>
      </c>
      <c r="B18317" s="5" t="s">
        <v>3021</v>
      </c>
      <c r="D18317" s="5">
        <v>2019</v>
      </c>
      <c r="F18317" s="5" t="s">
        <v>89</v>
      </c>
      <c r="G18317">
        <v>18.401388888888889</v>
      </c>
      <c r="H18317">
        <v>109.98820000000001</v>
      </c>
      <c r="I18317" s="5" t="s">
        <v>226</v>
      </c>
      <c r="J18317" s="5" t="s">
        <v>3050</v>
      </c>
      <c r="K18317">
        <v>12</v>
      </c>
      <c r="L18317">
        <v>16</v>
      </c>
      <c r="M18317">
        <v>14</v>
      </c>
      <c r="N18317">
        <v>4</v>
      </c>
      <c r="O18317">
        <v>1.5393333333333332</v>
      </c>
      <c r="R18317">
        <v>0.34233304113149643</v>
      </c>
      <c r="S18317">
        <v>7.5948603451251984E-2</v>
      </c>
      <c r="T18317">
        <f t="shared" si="160"/>
        <v>0.46764086765050883</v>
      </c>
      <c r="U18317">
        <f t="shared" si="161"/>
        <v>2.1078586452603338</v>
      </c>
      <c r="AA18317">
        <f>SUM(T18314:T18317)-(T18317/4)</f>
        <v>1.6099497083118732</v>
      </c>
      <c r="AB18317">
        <f>SUM(U18314:U18317)-(U18317/4)</f>
        <v>10.218975375125513</v>
      </c>
    </row>
    <row r="18318" spans="1:30">
      <c r="A18318" s="5" t="s">
        <v>3023</v>
      </c>
      <c r="B18318" s="5" t="s">
        <v>3021</v>
      </c>
      <c r="D18318" s="5">
        <v>2019</v>
      </c>
      <c r="F18318" s="5" t="s">
        <v>89</v>
      </c>
      <c r="G18318">
        <v>18.401388888888889</v>
      </c>
      <c r="H18318">
        <v>109.98820000000001</v>
      </c>
      <c r="I18318" s="5" t="s">
        <v>226</v>
      </c>
      <c r="J18318" s="5" t="s">
        <v>3050</v>
      </c>
      <c r="K18318">
        <v>16</v>
      </c>
      <c r="L18318">
        <v>20</v>
      </c>
      <c r="M18318">
        <v>18</v>
      </c>
      <c r="N18318">
        <v>4</v>
      </c>
      <c r="O18318">
        <v>1.4983749999999998</v>
      </c>
      <c r="R18318">
        <v>0.40853042900562286</v>
      </c>
      <c r="S18318">
        <v>0.12830089032649994</v>
      </c>
      <c r="T18318">
        <f t="shared" si="160"/>
        <v>0.76897138617187732</v>
      </c>
      <c r="U18318">
        <f t="shared" si="161"/>
        <v>2.4485271262452004</v>
      </c>
    </row>
    <row r="18319" spans="1:30">
      <c r="A18319" s="5" t="s">
        <v>3023</v>
      </c>
      <c r="B18319" s="5" t="s">
        <v>3021</v>
      </c>
      <c r="D18319" s="5">
        <v>2019</v>
      </c>
      <c r="F18319" s="5" t="s">
        <v>89</v>
      </c>
      <c r="G18319">
        <v>18.401388888888889</v>
      </c>
      <c r="H18319">
        <v>109.98820000000001</v>
      </c>
      <c r="I18319" s="5" t="s">
        <v>226</v>
      </c>
      <c r="J18319" s="5" t="s">
        <v>3050</v>
      </c>
      <c r="K18319">
        <v>20</v>
      </c>
      <c r="L18319">
        <v>24</v>
      </c>
      <c r="M18319">
        <v>22</v>
      </c>
      <c r="N18319">
        <v>4</v>
      </c>
      <c r="O18319">
        <v>1.4200625000000002</v>
      </c>
      <c r="R18319">
        <v>0.52216438949108124</v>
      </c>
      <c r="S18319">
        <v>0.20015735924243927</v>
      </c>
      <c r="T18319">
        <f t="shared" si="160"/>
        <v>1.1369438398368659</v>
      </c>
      <c r="U18319">
        <f t="shared" si="161"/>
        <v>2.9660242734067146</v>
      </c>
    </row>
    <row r="18320" spans="1:30">
      <c r="A18320" s="5" t="s">
        <v>3023</v>
      </c>
      <c r="B18320" s="5" t="s">
        <v>3021</v>
      </c>
      <c r="D18320" s="5">
        <v>2019</v>
      </c>
      <c r="F18320" s="5" t="s">
        <v>89</v>
      </c>
      <c r="G18320">
        <v>18.401388888888889</v>
      </c>
      <c r="H18320">
        <v>109.98820000000001</v>
      </c>
      <c r="I18320" s="5" t="s">
        <v>226</v>
      </c>
      <c r="J18320" s="5" t="s">
        <v>3050</v>
      </c>
      <c r="K18320">
        <v>24</v>
      </c>
      <c r="L18320">
        <v>28</v>
      </c>
      <c r="M18320">
        <v>26</v>
      </c>
      <c r="N18320">
        <v>4</v>
      </c>
      <c r="O18320">
        <v>1.4943529411764704</v>
      </c>
      <c r="R18320">
        <v>0.43869417905807495</v>
      </c>
      <c r="S18320">
        <v>0.25611782073974609</v>
      </c>
      <c r="T18320">
        <f t="shared" si="160"/>
        <v>1.5309216748405903</v>
      </c>
      <c r="U18320">
        <f t="shared" si="161"/>
        <v>2.6222557470097261</v>
      </c>
    </row>
    <row r="18321" spans="1:28">
      <c r="A18321" s="5" t="s">
        <v>3023</v>
      </c>
      <c r="B18321" s="5" t="s">
        <v>3021</v>
      </c>
      <c r="D18321" s="5">
        <v>2019</v>
      </c>
      <c r="F18321" s="5" t="s">
        <v>89</v>
      </c>
      <c r="G18321">
        <v>18.401388888888889</v>
      </c>
      <c r="H18321">
        <v>109.98820000000001</v>
      </c>
      <c r="I18321" s="5" t="s">
        <v>226</v>
      </c>
      <c r="J18321" s="5" t="s">
        <v>3050</v>
      </c>
      <c r="K18321">
        <v>28</v>
      </c>
      <c r="L18321">
        <v>32</v>
      </c>
      <c r="M18321">
        <v>30</v>
      </c>
      <c r="N18321">
        <v>4</v>
      </c>
      <c r="O18321">
        <v>1.4365294117647058</v>
      </c>
      <c r="R18321">
        <v>0.48083114624023438</v>
      </c>
      <c r="S18321">
        <v>0.32553654909133911</v>
      </c>
      <c r="T18321">
        <f t="shared" si="160"/>
        <v>1.8705713094963747</v>
      </c>
      <c r="U18321">
        <f t="shared" si="161"/>
        <v>2.7629123346665327</v>
      </c>
      <c r="AA18321">
        <f>SUM(T18314:T18321)-0.5*T18321</f>
        <v>6.0989824808220208</v>
      </c>
      <c r="AB18321">
        <f>SUM(U18314:U18321)-0.5*U18321</f>
        <v>20.164203350435503</v>
      </c>
    </row>
    <row r="18322" spans="1:28">
      <c r="A18322" s="5" t="s">
        <v>3023</v>
      </c>
      <c r="B18322" s="5" t="s">
        <v>3021</v>
      </c>
      <c r="D18322" s="5">
        <v>2019</v>
      </c>
      <c r="F18322" s="5" t="s">
        <v>89</v>
      </c>
      <c r="G18322">
        <v>18.401388888888889</v>
      </c>
      <c r="H18322">
        <v>109.98820000000001</v>
      </c>
      <c r="I18322" s="5" t="s">
        <v>226</v>
      </c>
      <c r="J18322" s="5" t="s">
        <v>3050</v>
      </c>
      <c r="K18322">
        <v>32</v>
      </c>
      <c r="L18322">
        <v>36</v>
      </c>
      <c r="M18322">
        <v>34</v>
      </c>
      <c r="N18322">
        <v>4</v>
      </c>
      <c r="O18322">
        <v>1.4176000000000002</v>
      </c>
      <c r="R18322">
        <v>0.54124593734741211</v>
      </c>
      <c r="S18322">
        <v>0.91504406929016113</v>
      </c>
      <c r="T18322">
        <f t="shared" si="160"/>
        <v>5.1886658905029304</v>
      </c>
      <c r="U18322">
        <f t="shared" si="161"/>
        <v>3.0690809631347662</v>
      </c>
    </row>
    <row r="18323" spans="1:28">
      <c r="A18323" s="5" t="s">
        <v>3023</v>
      </c>
      <c r="B18323" s="5" t="s">
        <v>3021</v>
      </c>
      <c r="D18323" s="5">
        <v>2019</v>
      </c>
      <c r="F18323" s="5" t="s">
        <v>89</v>
      </c>
      <c r="G18323">
        <v>18.401388888888889</v>
      </c>
      <c r="H18323">
        <v>109.98820000000001</v>
      </c>
      <c r="I18323" s="5" t="s">
        <v>226</v>
      </c>
      <c r="J18323" s="5" t="s">
        <v>3050</v>
      </c>
      <c r="K18323">
        <v>36</v>
      </c>
      <c r="L18323">
        <v>40</v>
      </c>
      <c r="M18323">
        <v>38</v>
      </c>
      <c r="N18323">
        <v>4</v>
      </c>
      <c r="O18323">
        <v>1.4499666666666666</v>
      </c>
      <c r="R18323">
        <v>0.32873380184173584</v>
      </c>
      <c r="S18323">
        <v>1.3761023283004761</v>
      </c>
      <c r="T18323">
        <f t="shared" si="160"/>
        <v>7.9812100238323209</v>
      </c>
      <c r="U18323">
        <f t="shared" si="161"/>
        <v>1.9066122195084889</v>
      </c>
    </row>
    <row r="18324" spans="1:28">
      <c r="A18324" s="5" t="s">
        <v>3023</v>
      </c>
      <c r="B18324" s="5" t="s">
        <v>3021</v>
      </c>
      <c r="D18324" s="5">
        <v>2019</v>
      </c>
      <c r="F18324" s="5" t="s">
        <v>89</v>
      </c>
      <c r="G18324">
        <v>18.401388888888889</v>
      </c>
      <c r="H18324">
        <v>109.98820000000001</v>
      </c>
      <c r="I18324" s="5" t="s">
        <v>226</v>
      </c>
      <c r="J18324" s="5" t="s">
        <v>3050</v>
      </c>
      <c r="K18324">
        <v>40</v>
      </c>
      <c r="L18324">
        <v>44</v>
      </c>
      <c r="M18324">
        <v>42</v>
      </c>
      <c r="N18324">
        <v>4</v>
      </c>
      <c r="O18324">
        <v>1.4499666666666666</v>
      </c>
      <c r="R18324">
        <v>0.33566713333129883</v>
      </c>
      <c r="S18324">
        <v>2.9114203453063965</v>
      </c>
      <c r="T18324">
        <f t="shared" si="160"/>
        <v>16.885849813397726</v>
      </c>
      <c r="U18324">
        <f t="shared" si="161"/>
        <v>1.9468246177037556</v>
      </c>
    </row>
    <row r="18325" spans="1:28">
      <c r="A18325" s="5" t="s">
        <v>3023</v>
      </c>
      <c r="B18325" s="5" t="s">
        <v>3021</v>
      </c>
      <c r="D18325" s="5">
        <v>2019</v>
      </c>
      <c r="F18325" s="5" t="s">
        <v>89</v>
      </c>
      <c r="G18325">
        <v>18.401388888888889</v>
      </c>
      <c r="H18325">
        <v>109.98820000000001</v>
      </c>
      <c r="I18325" s="5" t="s">
        <v>226</v>
      </c>
      <c r="J18325" s="5" t="s">
        <v>3050</v>
      </c>
      <c r="K18325">
        <v>44</v>
      </c>
      <c r="L18325">
        <v>48</v>
      </c>
      <c r="M18325">
        <v>46</v>
      </c>
      <c r="N18325">
        <v>4</v>
      </c>
      <c r="O18325">
        <v>1.4499666666666666</v>
      </c>
      <c r="R18325">
        <v>0.21550828218460083</v>
      </c>
      <c r="S18325">
        <v>2.799293041229248</v>
      </c>
      <c r="T18325">
        <f t="shared" si="160"/>
        <v>16.235526400057473</v>
      </c>
      <c r="U18325">
        <f t="shared" si="161"/>
        <v>1.2499193022330601</v>
      </c>
    </row>
    <row r="18326" spans="1:28">
      <c r="A18326" s="5" t="s">
        <v>3023</v>
      </c>
      <c r="B18326" s="5" t="s">
        <v>3021</v>
      </c>
      <c r="D18326" s="5">
        <v>2019</v>
      </c>
      <c r="F18326" s="5" t="s">
        <v>89</v>
      </c>
      <c r="G18326">
        <v>18.401388888888889</v>
      </c>
      <c r="H18326">
        <v>109.98820000000001</v>
      </c>
      <c r="I18326" s="5" t="s">
        <v>226</v>
      </c>
      <c r="J18326" s="5" t="s">
        <v>3050</v>
      </c>
      <c r="K18326">
        <v>48</v>
      </c>
      <c r="L18326">
        <v>52</v>
      </c>
      <c r="M18326">
        <v>50</v>
      </c>
      <c r="N18326">
        <v>4</v>
      </c>
      <c r="O18326">
        <v>1.4823333333333333</v>
      </c>
      <c r="R18326">
        <v>0.14394164085388184</v>
      </c>
      <c r="S18326">
        <v>2.0369248390197754</v>
      </c>
      <c r="T18326">
        <f t="shared" si="160"/>
        <v>12.077606345494587</v>
      </c>
      <c r="U18326">
        <f t="shared" si="161"/>
        <v>0.85347796916961671</v>
      </c>
      <c r="AA18326">
        <f>SUM(T18314:T18326)-0.5*T18326</f>
        <v>59.364323436107952</v>
      </c>
      <c r="AB18326">
        <f>SUM(U18314:U18326)-0.5*U18326</f>
        <v>30.144835604933647</v>
      </c>
    </row>
    <row r="18327" spans="1:28">
      <c r="A18327" s="5" t="s">
        <v>3023</v>
      </c>
      <c r="B18327" s="5" t="s">
        <v>3021</v>
      </c>
      <c r="D18327" s="5">
        <v>2019</v>
      </c>
      <c r="F18327" s="5" t="s">
        <v>89</v>
      </c>
      <c r="G18327">
        <v>18.401388888888889</v>
      </c>
      <c r="H18327">
        <v>109.98820000000001</v>
      </c>
      <c r="I18327" s="5" t="s">
        <v>226</v>
      </c>
      <c r="J18327" s="5" t="s">
        <v>3050</v>
      </c>
      <c r="K18327">
        <v>52</v>
      </c>
      <c r="L18327">
        <v>56</v>
      </c>
      <c r="M18327">
        <v>54</v>
      </c>
      <c r="N18327">
        <v>4</v>
      </c>
      <c r="O18327">
        <v>1.7894999999999999</v>
      </c>
      <c r="R18327">
        <v>0.12162661552429199</v>
      </c>
      <c r="S18327">
        <v>1.2836650609970093</v>
      </c>
      <c r="T18327">
        <f t="shared" si="160"/>
        <v>9.1884745066165916</v>
      </c>
      <c r="U18327">
        <f t="shared" si="161"/>
        <v>0.87060331392288204</v>
      </c>
    </row>
    <row r="18328" spans="1:28">
      <c r="A18328" s="5" t="s">
        <v>3023</v>
      </c>
      <c r="B18328" s="5" t="s">
        <v>3021</v>
      </c>
      <c r="D18328" s="5">
        <v>2019</v>
      </c>
      <c r="F18328" s="5" t="s">
        <v>89</v>
      </c>
      <c r="G18328">
        <v>18.401388888888889</v>
      </c>
      <c r="H18328">
        <v>109.98820000000001</v>
      </c>
      <c r="I18328" s="5" t="s">
        <v>226</v>
      </c>
      <c r="J18328" s="5" t="s">
        <v>3050</v>
      </c>
      <c r="K18328">
        <v>56</v>
      </c>
      <c r="L18328">
        <v>60</v>
      </c>
      <c r="M18328">
        <v>58</v>
      </c>
      <c r="N18328">
        <v>4</v>
      </c>
      <c r="O18328">
        <v>1.4562999999999999</v>
      </c>
      <c r="R18328">
        <v>7.0842146873474121E-2</v>
      </c>
      <c r="S18328">
        <v>1.7571907043457031</v>
      </c>
      <c r="T18328">
        <f t="shared" si="160"/>
        <v>10.23598729095459</v>
      </c>
      <c r="U18328">
        <f t="shared" si="161"/>
        <v>0.41266967396736143</v>
      </c>
    </row>
    <row r="18329" spans="1:28">
      <c r="A18329" s="5" t="s">
        <v>3023</v>
      </c>
      <c r="B18329" s="5" t="s">
        <v>3021</v>
      </c>
      <c r="D18329" s="5">
        <v>2019</v>
      </c>
      <c r="F18329" s="5" t="s">
        <v>89</v>
      </c>
      <c r="G18329">
        <v>18.401388888888889</v>
      </c>
      <c r="H18329">
        <v>109.98820000000001</v>
      </c>
      <c r="I18329" s="5" t="s">
        <v>226</v>
      </c>
      <c r="J18329" s="5" t="s">
        <v>3050</v>
      </c>
      <c r="K18329">
        <v>60</v>
      </c>
      <c r="L18329">
        <v>64</v>
      </c>
      <c r="M18329">
        <v>62</v>
      </c>
      <c r="N18329">
        <v>4</v>
      </c>
      <c r="O18329">
        <v>1.4110166666666666</v>
      </c>
      <c r="R18329">
        <v>0.2380327582359314</v>
      </c>
      <c r="S18329">
        <v>1.5987567901611328</v>
      </c>
      <c r="T18329">
        <f t="shared" si="160"/>
        <v>9.0234899074554438</v>
      </c>
      <c r="U18329">
        <f t="shared" si="161"/>
        <v>1.3434727563341458</v>
      </c>
    </row>
    <row r="18330" spans="1:28">
      <c r="A18330" s="5" t="s">
        <v>3023</v>
      </c>
      <c r="B18330" s="5" t="s">
        <v>3021</v>
      </c>
      <c r="D18330" s="5">
        <v>2019</v>
      </c>
      <c r="F18330" s="5" t="s">
        <v>89</v>
      </c>
      <c r="G18330">
        <v>18.401388888888889</v>
      </c>
      <c r="H18330">
        <v>109.98820000000001</v>
      </c>
      <c r="I18330" s="5" t="s">
        <v>226</v>
      </c>
      <c r="J18330" s="5" t="s">
        <v>3050</v>
      </c>
      <c r="K18330">
        <v>64</v>
      </c>
      <c r="L18330">
        <v>68</v>
      </c>
      <c r="M18330">
        <v>66</v>
      </c>
      <c r="N18330">
        <v>4</v>
      </c>
      <c r="O18330">
        <v>1.3657333333333332</v>
      </c>
      <c r="R18330">
        <v>0.40522336959838867</v>
      </c>
      <c r="S18330">
        <v>1.4403228759765625</v>
      </c>
      <c r="T18330">
        <f t="shared" si="160"/>
        <v>7.8683878499348952</v>
      </c>
      <c r="U18330">
        <f t="shared" si="161"/>
        <v>2.2137082532246906</v>
      </c>
    </row>
    <row r="18331" spans="1:28">
      <c r="A18331" s="5" t="s">
        <v>3023</v>
      </c>
      <c r="B18331" s="5" t="s">
        <v>3021</v>
      </c>
      <c r="D18331" s="5">
        <v>2019</v>
      </c>
      <c r="F18331" s="5" t="s">
        <v>89</v>
      </c>
      <c r="G18331">
        <v>18.401388888888889</v>
      </c>
      <c r="H18331">
        <v>109.98820000000001</v>
      </c>
      <c r="I18331" s="5" t="s">
        <v>226</v>
      </c>
      <c r="J18331" s="5" t="s">
        <v>3050</v>
      </c>
      <c r="K18331">
        <v>68</v>
      </c>
      <c r="L18331">
        <v>72</v>
      </c>
      <c r="M18331">
        <v>70</v>
      </c>
      <c r="N18331">
        <v>4</v>
      </c>
      <c r="O18331">
        <v>1.451111111111111</v>
      </c>
      <c r="R18331">
        <v>0.16264539957046509</v>
      </c>
      <c r="S18331">
        <v>0.60526418685913086</v>
      </c>
      <c r="T18331">
        <f t="shared" ref="T18331:T18394" si="162">S18331*O18331*N18331</f>
        <v>3.5132223468356658</v>
      </c>
      <c r="U18331">
        <f t="shared" ref="U18331:U18394" si="163">R18331*O18331*N18331</f>
        <v>0.94406618595123282</v>
      </c>
    </row>
    <row r="18332" spans="1:28">
      <c r="A18332" s="5" t="s">
        <v>3023</v>
      </c>
      <c r="B18332" s="5" t="s">
        <v>3021</v>
      </c>
      <c r="D18332" s="5">
        <v>2019</v>
      </c>
      <c r="F18332" s="5" t="s">
        <v>89</v>
      </c>
      <c r="G18332">
        <v>18.401388888888889</v>
      </c>
      <c r="H18332">
        <v>109.98820000000001</v>
      </c>
      <c r="I18332" s="5" t="s">
        <v>226</v>
      </c>
      <c r="J18332" s="5" t="s">
        <v>3050</v>
      </c>
      <c r="K18332">
        <v>72</v>
      </c>
      <c r="L18332">
        <v>76</v>
      </c>
      <c r="M18332">
        <v>74</v>
      </c>
      <c r="N18332">
        <v>4</v>
      </c>
      <c r="O18332">
        <v>1.4738125</v>
      </c>
      <c r="R18332">
        <v>0.27735340595245361</v>
      </c>
      <c r="S18332">
        <v>1.3747086524963379</v>
      </c>
      <c r="T18332">
        <f t="shared" si="162"/>
        <v>8.1042511836290352</v>
      </c>
      <c r="U18332">
        <f t="shared" si="163"/>
        <v>1.6350676664412021</v>
      </c>
    </row>
    <row r="18333" spans="1:28">
      <c r="A18333" s="5" t="s">
        <v>3023</v>
      </c>
      <c r="B18333" s="5" t="s">
        <v>3021</v>
      </c>
      <c r="D18333" s="5">
        <v>2019</v>
      </c>
      <c r="F18333" s="5" t="s">
        <v>89</v>
      </c>
      <c r="G18333">
        <v>18.401388888888889</v>
      </c>
      <c r="H18333">
        <v>109.98820000000001</v>
      </c>
      <c r="I18333" s="5" t="s">
        <v>226</v>
      </c>
      <c r="J18333" s="5" t="s">
        <v>3050</v>
      </c>
      <c r="K18333">
        <v>76</v>
      </c>
      <c r="L18333">
        <v>80</v>
      </c>
      <c r="M18333">
        <v>78</v>
      </c>
      <c r="N18333">
        <v>4</v>
      </c>
      <c r="O18333">
        <v>1.4521250000000001</v>
      </c>
      <c r="R18333">
        <v>0.16227376461029053</v>
      </c>
      <c r="S18333">
        <v>0.62289440631866455</v>
      </c>
      <c r="T18333">
        <f t="shared" si="162"/>
        <v>3.6180821591019634</v>
      </c>
      <c r="U18333">
        <f t="shared" si="163"/>
        <v>0.94256716173887256</v>
      </c>
    </row>
    <row r="18334" spans="1:28">
      <c r="A18334" s="5" t="s">
        <v>3023</v>
      </c>
      <c r="B18334" s="5" t="s">
        <v>3021</v>
      </c>
      <c r="D18334" s="5">
        <v>2019</v>
      </c>
      <c r="F18334" s="5" t="s">
        <v>89</v>
      </c>
      <c r="G18334">
        <v>18.401388888888889</v>
      </c>
      <c r="H18334">
        <v>109.98820000000001</v>
      </c>
      <c r="I18334" s="5" t="s">
        <v>226</v>
      </c>
      <c r="J18334" s="5" t="s">
        <v>3050</v>
      </c>
      <c r="K18334">
        <v>80</v>
      </c>
      <c r="L18334">
        <v>84</v>
      </c>
      <c r="M18334">
        <v>82</v>
      </c>
      <c r="N18334">
        <v>4</v>
      </c>
      <c r="O18334">
        <v>1.4794999999999998</v>
      </c>
      <c r="R18334">
        <v>9.059298038482666E-2</v>
      </c>
      <c r="S18334">
        <v>1.2096205949783325</v>
      </c>
      <c r="T18334">
        <f t="shared" si="162"/>
        <v>7.1585346810817709</v>
      </c>
      <c r="U18334">
        <f t="shared" si="163"/>
        <v>0.53612925791740407</v>
      </c>
    </row>
    <row r="18335" spans="1:28">
      <c r="A18335" s="5" t="s">
        <v>3023</v>
      </c>
      <c r="B18335" s="5" t="s">
        <v>3021</v>
      </c>
      <c r="D18335" s="5">
        <v>2019</v>
      </c>
      <c r="F18335" s="5" t="s">
        <v>89</v>
      </c>
      <c r="G18335">
        <v>18.401388888888889</v>
      </c>
      <c r="H18335">
        <v>109.98820000000001</v>
      </c>
      <c r="I18335" s="5" t="s">
        <v>226</v>
      </c>
      <c r="J18335" s="5" t="s">
        <v>3050</v>
      </c>
      <c r="K18335">
        <v>84</v>
      </c>
      <c r="L18335">
        <v>88</v>
      </c>
      <c r="M18335">
        <v>86</v>
      </c>
      <c r="N18335">
        <v>4</v>
      </c>
      <c r="O18335">
        <v>1.508384615384615</v>
      </c>
      <c r="R18335">
        <v>0.14216196537017822</v>
      </c>
      <c r="S18335">
        <v>1.1240168809890747</v>
      </c>
      <c r="T18335">
        <f t="shared" si="162"/>
        <v>6.7817990828660797</v>
      </c>
      <c r="U18335">
        <f t="shared" si="163"/>
        <v>0.85773968582886895</v>
      </c>
    </row>
    <row r="18336" spans="1:28">
      <c r="A18336" s="5" t="s">
        <v>3023</v>
      </c>
      <c r="B18336" s="5" t="s">
        <v>3021</v>
      </c>
      <c r="D18336" s="5">
        <v>2019</v>
      </c>
      <c r="F18336" s="5" t="s">
        <v>89</v>
      </c>
      <c r="G18336">
        <v>18.401388888888889</v>
      </c>
      <c r="H18336">
        <v>109.98820000000001</v>
      </c>
      <c r="I18336" s="5" t="s">
        <v>226</v>
      </c>
      <c r="J18336" s="5" t="s">
        <v>3050</v>
      </c>
      <c r="K18336">
        <v>88</v>
      </c>
      <c r="L18336">
        <v>92</v>
      </c>
      <c r="M18336">
        <v>90</v>
      </c>
      <c r="N18336">
        <v>4</v>
      </c>
      <c r="O18336">
        <v>1.4394666666666667</v>
      </c>
      <c r="R18336">
        <v>0.16518288850784302</v>
      </c>
      <c r="S18336">
        <v>0.97865790128707886</v>
      </c>
      <c r="T18336">
        <f t="shared" si="162"/>
        <v>5.6349817078908284</v>
      </c>
      <c r="U18336">
        <f t="shared" si="163"/>
        <v>0.95110104764302572</v>
      </c>
    </row>
    <row r="18337" spans="1:30">
      <c r="A18337" s="5" t="s">
        <v>3023</v>
      </c>
      <c r="B18337" s="5" t="s">
        <v>3021</v>
      </c>
      <c r="D18337" s="5">
        <v>2019</v>
      </c>
      <c r="F18337" s="5" t="s">
        <v>89</v>
      </c>
      <c r="G18337">
        <v>18.401388888888889</v>
      </c>
      <c r="H18337">
        <v>109.98820000000001</v>
      </c>
      <c r="I18337" s="5" t="s">
        <v>226</v>
      </c>
      <c r="J18337" s="5" t="s">
        <v>3050</v>
      </c>
      <c r="K18337">
        <v>92</v>
      </c>
      <c r="L18337">
        <v>96</v>
      </c>
      <c r="M18337">
        <v>94</v>
      </c>
      <c r="N18337">
        <v>4</v>
      </c>
      <c r="O18337">
        <v>1.4737500000000001</v>
      </c>
      <c r="R18337">
        <v>0.15986692905426025</v>
      </c>
      <c r="S18337">
        <v>0.87152862548828125</v>
      </c>
      <c r="T18337">
        <f t="shared" si="162"/>
        <v>5.1376612472534182</v>
      </c>
      <c r="U18337">
        <f t="shared" si="163"/>
        <v>0.94241554677486428</v>
      </c>
    </row>
    <row r="18338" spans="1:30">
      <c r="A18338" s="5" t="s">
        <v>3023</v>
      </c>
      <c r="B18338" s="5" t="s">
        <v>3021</v>
      </c>
      <c r="D18338" s="5">
        <v>2019</v>
      </c>
      <c r="F18338" s="5" t="s">
        <v>89</v>
      </c>
      <c r="G18338">
        <v>18.401388888888889</v>
      </c>
      <c r="H18338">
        <v>109.98820000000001</v>
      </c>
      <c r="I18338" s="5" t="s">
        <v>226</v>
      </c>
      <c r="J18338" s="5" t="s">
        <v>3050</v>
      </c>
      <c r="K18338">
        <v>96</v>
      </c>
      <c r="L18338">
        <v>100</v>
      </c>
      <c r="M18338">
        <v>98</v>
      </c>
      <c r="N18338">
        <v>4</v>
      </c>
      <c r="O18338">
        <v>1.4737500000000001</v>
      </c>
      <c r="R18338">
        <v>0.20779219269752502</v>
      </c>
      <c r="S18338">
        <v>0.45733794569969177</v>
      </c>
      <c r="T18338">
        <f t="shared" si="162"/>
        <v>2.6960071898996834</v>
      </c>
      <c r="U18338">
        <f t="shared" si="163"/>
        <v>1.2249349759519101</v>
      </c>
      <c r="AA18338">
        <f>SUM(T18314:T18338)</f>
        <v>144.3640057623752</v>
      </c>
      <c r="AB18338">
        <f>SUM(U18314:U18338)</f>
        <v>43.446050115214916</v>
      </c>
    </row>
    <row r="18339" spans="1:30">
      <c r="A18339" s="5" t="s">
        <v>3023</v>
      </c>
      <c r="B18339" s="5" t="s">
        <v>3021</v>
      </c>
      <c r="D18339" s="5">
        <v>2019</v>
      </c>
      <c r="F18339" s="5" t="s">
        <v>89</v>
      </c>
      <c r="G18339">
        <v>20.434586111111113</v>
      </c>
      <c r="H18339">
        <v>109.98236666666666</v>
      </c>
      <c r="I18339" s="5" t="s">
        <v>57</v>
      </c>
      <c r="J18339" s="5" t="s">
        <v>3051</v>
      </c>
      <c r="K18339">
        <v>0</v>
      </c>
      <c r="L18339">
        <v>4</v>
      </c>
      <c r="M18339">
        <v>2</v>
      </c>
      <c r="N18339">
        <v>4</v>
      </c>
      <c r="O18339">
        <v>1.2674666666666667</v>
      </c>
      <c r="R18339">
        <v>0.45226821303367615</v>
      </c>
      <c r="S18339">
        <v>0</v>
      </c>
      <c r="T18339">
        <f t="shared" si="162"/>
        <v>0</v>
      </c>
      <c r="U18339">
        <f t="shared" si="163"/>
        <v>2.2929395376523338</v>
      </c>
      <c r="W18339">
        <f>AVERAGE(O18339:O18363)</f>
        <v>1.5445810129282485</v>
      </c>
      <c r="Y18339">
        <f>AVERAGE(R18339:R18363)</f>
        <v>0.17791454063728451</v>
      </c>
      <c r="Z18339">
        <f>AVERAGE(S18339:S18363)</f>
        <v>5.7798530720174317E-3</v>
      </c>
      <c r="AD18339">
        <v>100</v>
      </c>
    </row>
    <row r="18340" spans="1:30">
      <c r="A18340" s="5" t="s">
        <v>3023</v>
      </c>
      <c r="B18340" s="5" t="s">
        <v>3021</v>
      </c>
      <c r="D18340" s="5">
        <v>2019</v>
      </c>
      <c r="F18340" s="5" t="s">
        <v>89</v>
      </c>
      <c r="G18340">
        <v>20.434586111111113</v>
      </c>
      <c r="H18340">
        <v>109.98236666666666</v>
      </c>
      <c r="I18340" s="5" t="s">
        <v>57</v>
      </c>
      <c r="J18340" s="5" t="s">
        <v>3051</v>
      </c>
      <c r="K18340">
        <v>4</v>
      </c>
      <c r="L18340">
        <v>8</v>
      </c>
      <c r="M18340">
        <v>6</v>
      </c>
      <c r="N18340">
        <v>4</v>
      </c>
      <c r="O18340">
        <v>1.3099411764705884</v>
      </c>
      <c r="R18340">
        <v>0.44876006245613098</v>
      </c>
      <c r="S18340">
        <v>0</v>
      </c>
      <c r="T18340">
        <f t="shared" si="162"/>
        <v>0</v>
      </c>
      <c r="U18340">
        <f t="shared" si="163"/>
        <v>2.3513971366671957</v>
      </c>
    </row>
    <row r="18341" spans="1:30">
      <c r="A18341" s="5" t="s">
        <v>3023</v>
      </c>
      <c r="B18341" s="5" t="s">
        <v>3021</v>
      </c>
      <c r="D18341" s="5">
        <v>2019</v>
      </c>
      <c r="F18341" s="5" t="s">
        <v>89</v>
      </c>
      <c r="G18341">
        <v>20.434586111111113</v>
      </c>
      <c r="H18341">
        <v>109.98236666666666</v>
      </c>
      <c r="I18341" s="5" t="s">
        <v>57</v>
      </c>
      <c r="J18341" s="5" t="s">
        <v>3051</v>
      </c>
      <c r="K18341">
        <v>8</v>
      </c>
      <c r="L18341">
        <v>12</v>
      </c>
      <c r="M18341">
        <v>10</v>
      </c>
      <c r="N18341">
        <v>4</v>
      </c>
      <c r="O18341">
        <v>1.4804666666666668</v>
      </c>
      <c r="R18341">
        <v>0.34204992651939392</v>
      </c>
      <c r="S18341">
        <v>0</v>
      </c>
      <c r="T18341">
        <f t="shared" si="162"/>
        <v>0</v>
      </c>
      <c r="U18341">
        <f t="shared" si="163"/>
        <v>2.0255740581909816</v>
      </c>
    </row>
    <row r="18342" spans="1:30">
      <c r="A18342" s="5" t="s">
        <v>3023</v>
      </c>
      <c r="B18342" s="5" t="s">
        <v>3021</v>
      </c>
      <c r="D18342" s="5">
        <v>2019</v>
      </c>
      <c r="F18342" s="5" t="s">
        <v>89</v>
      </c>
      <c r="G18342">
        <v>20.434586111111113</v>
      </c>
      <c r="H18342">
        <v>109.98236666666666</v>
      </c>
      <c r="I18342" s="5" t="s">
        <v>57</v>
      </c>
      <c r="J18342" s="5" t="s">
        <v>3051</v>
      </c>
      <c r="K18342">
        <v>12</v>
      </c>
      <c r="L18342">
        <v>16</v>
      </c>
      <c r="M18342">
        <v>14</v>
      </c>
      <c r="N18342">
        <v>4</v>
      </c>
      <c r="O18342">
        <v>1.4942333333333335</v>
      </c>
      <c r="R18342">
        <v>0.1231035590171814</v>
      </c>
      <c r="S18342">
        <v>0</v>
      </c>
      <c r="T18342">
        <f t="shared" si="162"/>
        <v>0</v>
      </c>
      <c r="U18342">
        <f t="shared" si="163"/>
        <v>0.73578176534175888</v>
      </c>
      <c r="AA18342">
        <f>SUM(T18339:T18342)-(T18342/4)</f>
        <v>0</v>
      </c>
      <c r="AB18342">
        <f>SUM(U18339:U18342)-(U18342/4)</f>
        <v>7.22174705651683</v>
      </c>
    </row>
    <row r="18343" spans="1:30">
      <c r="A18343" s="5" t="s">
        <v>3023</v>
      </c>
      <c r="B18343" s="5" t="s">
        <v>3021</v>
      </c>
      <c r="D18343" s="5">
        <v>2019</v>
      </c>
      <c r="F18343" s="5" t="s">
        <v>89</v>
      </c>
      <c r="G18343">
        <v>20.434586111111113</v>
      </c>
      <c r="H18343">
        <v>109.98236666666666</v>
      </c>
      <c r="I18343" s="5" t="s">
        <v>57</v>
      </c>
      <c r="J18343" s="5" t="s">
        <v>3051</v>
      </c>
      <c r="K18343">
        <v>16</v>
      </c>
      <c r="L18343">
        <v>20</v>
      </c>
      <c r="M18343">
        <v>18</v>
      </c>
      <c r="N18343">
        <v>4</v>
      </c>
      <c r="O18343">
        <v>1.5080000000000002</v>
      </c>
      <c r="R18343">
        <v>0.39213699102401733</v>
      </c>
      <c r="S18343">
        <v>7.6248973608016968E-2</v>
      </c>
      <c r="T18343">
        <f t="shared" si="162"/>
        <v>0.45993380880355844</v>
      </c>
      <c r="U18343">
        <f t="shared" si="163"/>
        <v>2.3653703298568729</v>
      </c>
    </row>
    <row r="18344" spans="1:30">
      <c r="A18344" s="5" t="s">
        <v>3023</v>
      </c>
      <c r="B18344" s="5" t="s">
        <v>3021</v>
      </c>
      <c r="D18344" s="5">
        <v>2019</v>
      </c>
      <c r="F18344" s="5" t="s">
        <v>89</v>
      </c>
      <c r="G18344">
        <v>20.434586111111113</v>
      </c>
      <c r="H18344">
        <v>109.98236666666666</v>
      </c>
      <c r="I18344" s="5" t="s">
        <v>57</v>
      </c>
      <c r="J18344" s="5" t="s">
        <v>3051</v>
      </c>
      <c r="K18344">
        <v>20</v>
      </c>
      <c r="L18344">
        <v>24</v>
      </c>
      <c r="M18344">
        <v>22</v>
      </c>
      <c r="N18344">
        <v>4</v>
      </c>
      <c r="O18344">
        <v>1.5510833333333334</v>
      </c>
      <c r="R18344">
        <v>0.16989195346832275</v>
      </c>
      <c r="S18344">
        <v>0</v>
      </c>
      <c r="T18344">
        <f t="shared" si="162"/>
        <v>0</v>
      </c>
      <c r="U18344">
        <f t="shared" si="163"/>
        <v>1.0540663099686305</v>
      </c>
    </row>
    <row r="18345" spans="1:30">
      <c r="A18345" s="5" t="s">
        <v>3023</v>
      </c>
      <c r="B18345" s="5" t="s">
        <v>3021</v>
      </c>
      <c r="D18345" s="5">
        <v>2019</v>
      </c>
      <c r="F18345" s="5" t="s">
        <v>89</v>
      </c>
      <c r="G18345">
        <v>20.434586111111113</v>
      </c>
      <c r="H18345">
        <v>109.98236666666666</v>
      </c>
      <c r="I18345" s="5" t="s">
        <v>57</v>
      </c>
      <c r="J18345" s="5" t="s">
        <v>3051</v>
      </c>
      <c r="K18345">
        <v>24</v>
      </c>
      <c r="L18345">
        <v>28</v>
      </c>
      <c r="M18345">
        <v>26</v>
      </c>
      <c r="N18345">
        <v>4</v>
      </c>
      <c r="O18345">
        <v>1.458</v>
      </c>
      <c r="R18345">
        <v>0.20109865069389343</v>
      </c>
      <c r="S18345">
        <v>0</v>
      </c>
      <c r="T18345">
        <f t="shared" si="162"/>
        <v>0</v>
      </c>
      <c r="U18345">
        <f t="shared" si="163"/>
        <v>1.1728073308467866</v>
      </c>
    </row>
    <row r="18346" spans="1:30">
      <c r="A18346" s="5" t="s">
        <v>3023</v>
      </c>
      <c r="B18346" s="5" t="s">
        <v>3021</v>
      </c>
      <c r="D18346" s="5">
        <v>2019</v>
      </c>
      <c r="F18346" s="5" t="s">
        <v>89</v>
      </c>
      <c r="G18346">
        <v>20.434586111111113</v>
      </c>
      <c r="H18346">
        <v>109.98236666666666</v>
      </c>
      <c r="I18346" s="5" t="s">
        <v>57</v>
      </c>
      <c r="J18346" s="5" t="s">
        <v>3051</v>
      </c>
      <c r="K18346">
        <v>28</v>
      </c>
      <c r="L18346">
        <v>32</v>
      </c>
      <c r="M18346">
        <v>30</v>
      </c>
      <c r="N18346">
        <v>4</v>
      </c>
      <c r="O18346">
        <v>1.5886666666666669</v>
      </c>
      <c r="R18346">
        <v>0.23471464216709137</v>
      </c>
      <c r="S18346">
        <v>0</v>
      </c>
      <c r="T18346">
        <f t="shared" si="162"/>
        <v>0</v>
      </c>
      <c r="U18346">
        <f t="shared" si="163"/>
        <v>1.4915333127578101</v>
      </c>
      <c r="AA18346">
        <f>SUM(T18339:T18346)-0.5*T18346</f>
        <v>0.45993380880355844</v>
      </c>
      <c r="AB18346">
        <f>SUM(U18339:U18346)-0.5*U18346</f>
        <v>12.743703124903465</v>
      </c>
    </row>
    <row r="18347" spans="1:30">
      <c r="A18347" s="5" t="s">
        <v>3023</v>
      </c>
      <c r="B18347" s="5" t="s">
        <v>3021</v>
      </c>
      <c r="D18347" s="5">
        <v>2019</v>
      </c>
      <c r="F18347" s="5" t="s">
        <v>89</v>
      </c>
      <c r="G18347">
        <v>20.434586111111113</v>
      </c>
      <c r="H18347">
        <v>109.98236666666666</v>
      </c>
      <c r="I18347" s="5" t="s">
        <v>57</v>
      </c>
      <c r="J18347" s="5" t="s">
        <v>3051</v>
      </c>
      <c r="K18347">
        <v>32</v>
      </c>
      <c r="L18347">
        <v>36</v>
      </c>
      <c r="M18347">
        <v>34</v>
      </c>
      <c r="N18347">
        <v>4</v>
      </c>
      <c r="O18347">
        <v>1.5373846153846151</v>
      </c>
      <c r="R18347">
        <v>0.20871855318546295</v>
      </c>
      <c r="S18347">
        <v>0</v>
      </c>
      <c r="T18347">
        <f t="shared" si="162"/>
        <v>0</v>
      </c>
      <c r="U18347">
        <f t="shared" si="163"/>
        <v>1.2835227704506651</v>
      </c>
    </row>
    <row r="18348" spans="1:30">
      <c r="A18348" s="5" t="s">
        <v>3023</v>
      </c>
      <c r="B18348" s="5" t="s">
        <v>3021</v>
      </c>
      <c r="D18348" s="5">
        <v>2019</v>
      </c>
      <c r="F18348" s="5" t="s">
        <v>89</v>
      </c>
      <c r="G18348">
        <v>20.434586111111113</v>
      </c>
      <c r="H18348">
        <v>109.98236666666666</v>
      </c>
      <c r="I18348" s="5" t="s">
        <v>57</v>
      </c>
      <c r="J18348" s="5" t="s">
        <v>3051</v>
      </c>
      <c r="K18348">
        <v>36</v>
      </c>
      <c r="L18348">
        <v>40</v>
      </c>
      <c r="M18348">
        <v>38</v>
      </c>
      <c r="N18348">
        <v>4</v>
      </c>
      <c r="O18348">
        <v>1.6011428571428572</v>
      </c>
      <c r="R18348">
        <v>0.13303789496421814</v>
      </c>
      <c r="S18348">
        <v>0</v>
      </c>
      <c r="T18348">
        <f t="shared" si="162"/>
        <v>0</v>
      </c>
      <c r="U18348">
        <f t="shared" si="163"/>
        <v>0.85205070100511826</v>
      </c>
    </row>
    <row r="18349" spans="1:30">
      <c r="A18349" s="5" t="s">
        <v>3023</v>
      </c>
      <c r="B18349" s="5" t="s">
        <v>3021</v>
      </c>
      <c r="D18349" s="5">
        <v>2019</v>
      </c>
      <c r="F18349" s="5" t="s">
        <v>89</v>
      </c>
      <c r="G18349">
        <v>20.434586111111113</v>
      </c>
      <c r="H18349">
        <v>109.98236666666666</v>
      </c>
      <c r="I18349" s="5" t="s">
        <v>57</v>
      </c>
      <c r="J18349" s="5" t="s">
        <v>3051</v>
      </c>
      <c r="K18349">
        <v>40</v>
      </c>
      <c r="L18349">
        <v>44</v>
      </c>
      <c r="M18349">
        <v>42</v>
      </c>
      <c r="N18349">
        <v>4</v>
      </c>
      <c r="O18349">
        <v>1.5776666666666668</v>
      </c>
      <c r="R18349">
        <v>9.5629014074802399E-2</v>
      </c>
      <c r="S18349">
        <v>0</v>
      </c>
      <c r="T18349">
        <f t="shared" si="162"/>
        <v>0</v>
      </c>
      <c r="U18349">
        <f t="shared" si="163"/>
        <v>0.60348283148805304</v>
      </c>
    </row>
    <row r="18350" spans="1:30">
      <c r="A18350" s="5" t="s">
        <v>3023</v>
      </c>
      <c r="B18350" s="5" t="s">
        <v>3021</v>
      </c>
      <c r="D18350" s="5">
        <v>2019</v>
      </c>
      <c r="F18350" s="5" t="s">
        <v>89</v>
      </c>
      <c r="G18350">
        <v>20.434586111111113</v>
      </c>
      <c r="H18350">
        <v>109.98236666666666</v>
      </c>
      <c r="I18350" s="5" t="s">
        <v>57</v>
      </c>
      <c r="J18350" s="5" t="s">
        <v>3051</v>
      </c>
      <c r="K18350">
        <v>44</v>
      </c>
      <c r="L18350">
        <v>48</v>
      </c>
      <c r="M18350">
        <v>46</v>
      </c>
      <c r="N18350">
        <v>4</v>
      </c>
      <c r="O18350">
        <v>1.587</v>
      </c>
      <c r="R18350">
        <v>0.10951033234596252</v>
      </c>
      <c r="S18350">
        <v>0</v>
      </c>
      <c r="T18350">
        <f t="shared" si="162"/>
        <v>0</v>
      </c>
      <c r="U18350">
        <f t="shared" si="163"/>
        <v>0.69517158973217008</v>
      </c>
    </row>
    <row r="18351" spans="1:30">
      <c r="A18351" s="5" t="s">
        <v>3023</v>
      </c>
      <c r="B18351" s="5" t="s">
        <v>3021</v>
      </c>
      <c r="D18351" s="5">
        <v>2019</v>
      </c>
      <c r="F18351" s="5" t="s">
        <v>89</v>
      </c>
      <c r="G18351">
        <v>20.434586111111113</v>
      </c>
      <c r="H18351">
        <v>109.98236666666666</v>
      </c>
      <c r="I18351" s="5" t="s">
        <v>57</v>
      </c>
      <c r="J18351" s="5" t="s">
        <v>3051</v>
      </c>
      <c r="K18351">
        <v>48</v>
      </c>
      <c r="L18351">
        <v>52</v>
      </c>
      <c r="M18351">
        <v>50</v>
      </c>
      <c r="N18351">
        <v>4</v>
      </c>
      <c r="O18351">
        <v>1.6512941176470586</v>
      </c>
      <c r="R18351">
        <v>8.4753647446632385E-2</v>
      </c>
      <c r="S18351">
        <v>0</v>
      </c>
      <c r="T18351">
        <f t="shared" si="162"/>
        <v>0</v>
      </c>
      <c r="U18351">
        <f t="shared" si="163"/>
        <v>0.55981279791102678</v>
      </c>
      <c r="AA18351">
        <f>SUM(T18339:T18351)-0.5*T18351</f>
        <v>0.45993380880355844</v>
      </c>
      <c r="AB18351">
        <f>SUM(U18339:U18351)-0.5*U18351</f>
        <v>17.203604072913887</v>
      </c>
    </row>
    <row r="18352" spans="1:30">
      <c r="A18352" s="5" t="s">
        <v>3023</v>
      </c>
      <c r="B18352" s="5" t="s">
        <v>3021</v>
      </c>
      <c r="D18352" s="5">
        <v>2019</v>
      </c>
      <c r="F18352" s="5" t="s">
        <v>89</v>
      </c>
      <c r="G18352">
        <v>20.434586111111113</v>
      </c>
      <c r="H18352">
        <v>109.98236666666666</v>
      </c>
      <c r="I18352" s="5" t="s">
        <v>57</v>
      </c>
      <c r="J18352" s="5" t="s">
        <v>3051</v>
      </c>
      <c r="K18352">
        <v>52</v>
      </c>
      <c r="L18352">
        <v>56</v>
      </c>
      <c r="M18352">
        <v>54</v>
      </c>
      <c r="N18352">
        <v>4</v>
      </c>
      <c r="O18352">
        <v>1.5139333333333336</v>
      </c>
      <c r="R18352">
        <v>7.6315075159072876E-2</v>
      </c>
      <c r="S18352">
        <v>0</v>
      </c>
      <c r="T18352">
        <f t="shared" si="162"/>
        <v>0</v>
      </c>
      <c r="U18352">
        <f t="shared" si="163"/>
        <v>0.46214374447663631</v>
      </c>
    </row>
    <row r="18353" spans="1:30">
      <c r="A18353" s="5" t="s">
        <v>3023</v>
      </c>
      <c r="B18353" s="5" t="s">
        <v>3021</v>
      </c>
      <c r="D18353" s="5">
        <v>2019</v>
      </c>
      <c r="F18353" s="5" t="s">
        <v>89</v>
      </c>
      <c r="G18353">
        <v>20.434586111111113</v>
      </c>
      <c r="H18353">
        <v>109.98236666666666</v>
      </c>
      <c r="I18353" s="5" t="s">
        <v>57</v>
      </c>
      <c r="J18353" s="5" t="s">
        <v>3051</v>
      </c>
      <c r="K18353">
        <v>56</v>
      </c>
      <c r="L18353">
        <v>60</v>
      </c>
      <c r="M18353">
        <v>58</v>
      </c>
      <c r="N18353">
        <v>4</v>
      </c>
      <c r="O18353">
        <v>1.5098666666666669</v>
      </c>
      <c r="R18353">
        <v>0.18804356455802917</v>
      </c>
      <c r="S18353">
        <v>0</v>
      </c>
      <c r="T18353">
        <f t="shared" si="162"/>
        <v>0</v>
      </c>
      <c r="U18353">
        <f t="shared" si="163"/>
        <v>1.1356828400293988</v>
      </c>
    </row>
    <row r="18354" spans="1:30">
      <c r="A18354" s="5" t="s">
        <v>3023</v>
      </c>
      <c r="B18354" s="5" t="s">
        <v>3021</v>
      </c>
      <c r="D18354" s="5">
        <v>2019</v>
      </c>
      <c r="F18354" s="5" t="s">
        <v>89</v>
      </c>
      <c r="G18354">
        <v>20.434586111111113</v>
      </c>
      <c r="H18354">
        <v>109.98236666666666</v>
      </c>
      <c r="I18354" s="5" t="s">
        <v>57</v>
      </c>
      <c r="J18354" s="5" t="s">
        <v>3051</v>
      </c>
      <c r="K18354">
        <v>60</v>
      </c>
      <c r="L18354">
        <v>64</v>
      </c>
      <c r="M18354">
        <v>62</v>
      </c>
      <c r="N18354">
        <v>4</v>
      </c>
      <c r="O18354">
        <v>1.5582352941176469</v>
      </c>
      <c r="R18354">
        <v>0.10708172619342804</v>
      </c>
      <c r="S18354">
        <v>0</v>
      </c>
      <c r="T18354">
        <f t="shared" si="162"/>
        <v>0</v>
      </c>
      <c r="U18354">
        <f t="shared" si="163"/>
        <v>0.66743410043856677</v>
      </c>
    </row>
    <row r="18355" spans="1:30">
      <c r="A18355" s="5" t="s">
        <v>3023</v>
      </c>
      <c r="B18355" s="5" t="s">
        <v>3021</v>
      </c>
      <c r="D18355" s="5">
        <v>2019</v>
      </c>
      <c r="F18355" s="5" t="s">
        <v>89</v>
      </c>
      <c r="G18355">
        <v>20.434586111111113</v>
      </c>
      <c r="H18355">
        <v>109.98236666666666</v>
      </c>
      <c r="I18355" s="5" t="s">
        <v>57</v>
      </c>
      <c r="J18355" s="5" t="s">
        <v>3051</v>
      </c>
      <c r="K18355">
        <v>64</v>
      </c>
      <c r="L18355">
        <v>68</v>
      </c>
      <c r="M18355">
        <v>66</v>
      </c>
      <c r="N18355">
        <v>4</v>
      </c>
      <c r="O18355">
        <v>1.6143749999999999</v>
      </c>
      <c r="R18355">
        <v>0.15392644703388214</v>
      </c>
      <c r="S18355">
        <v>0</v>
      </c>
      <c r="T18355">
        <f t="shared" si="162"/>
        <v>0</v>
      </c>
      <c r="U18355">
        <f t="shared" si="163"/>
        <v>0.9939800317212939</v>
      </c>
    </row>
    <row r="18356" spans="1:30">
      <c r="A18356" s="5" t="s">
        <v>3023</v>
      </c>
      <c r="B18356" s="5" t="s">
        <v>3021</v>
      </c>
      <c r="D18356" s="5">
        <v>2019</v>
      </c>
      <c r="F18356" s="5" t="s">
        <v>89</v>
      </c>
      <c r="G18356">
        <v>20.434586111111113</v>
      </c>
      <c r="H18356">
        <v>109.98236666666666</v>
      </c>
      <c r="I18356" s="5" t="s">
        <v>57</v>
      </c>
      <c r="J18356" s="5" t="s">
        <v>3051</v>
      </c>
      <c r="K18356">
        <v>68</v>
      </c>
      <c r="L18356">
        <v>72</v>
      </c>
      <c r="M18356">
        <v>70</v>
      </c>
      <c r="N18356">
        <v>4</v>
      </c>
      <c r="O18356">
        <v>1.5551999999999999</v>
      </c>
      <c r="R18356">
        <v>0.23154681362211704</v>
      </c>
      <c r="S18356">
        <v>2.4731075391173363E-2</v>
      </c>
      <c r="T18356">
        <f t="shared" si="162"/>
        <v>0.15384707379341125</v>
      </c>
      <c r="U18356">
        <f t="shared" si="163"/>
        <v>1.4404064181804657</v>
      </c>
    </row>
    <row r="18357" spans="1:30">
      <c r="A18357" s="5" t="s">
        <v>3023</v>
      </c>
      <c r="B18357" s="5" t="s">
        <v>3021</v>
      </c>
      <c r="D18357" s="5">
        <v>2019</v>
      </c>
      <c r="F18357" s="5" t="s">
        <v>89</v>
      </c>
      <c r="G18357">
        <v>20.434586111111113</v>
      </c>
      <c r="H18357">
        <v>109.98236666666666</v>
      </c>
      <c r="I18357" s="5" t="s">
        <v>57</v>
      </c>
      <c r="J18357" s="5" t="s">
        <v>3051</v>
      </c>
      <c r="K18357">
        <v>72</v>
      </c>
      <c r="L18357">
        <v>76</v>
      </c>
      <c r="M18357">
        <v>74</v>
      </c>
      <c r="N18357">
        <v>4</v>
      </c>
      <c r="O18357">
        <v>1.3881176470588237</v>
      </c>
      <c r="R18357">
        <v>0.19436338590458035</v>
      </c>
      <c r="S18357">
        <v>6.1917896382510662E-3</v>
      </c>
      <c r="T18357">
        <f t="shared" si="162"/>
        <v>3.4379729854929097E-2</v>
      </c>
      <c r="U18357">
        <f t="shared" si="163"/>
        <v>1.0791969836650088</v>
      </c>
    </row>
    <row r="18358" spans="1:30">
      <c r="A18358" s="5" t="s">
        <v>3023</v>
      </c>
      <c r="B18358" s="5" t="s">
        <v>3021</v>
      </c>
      <c r="D18358" s="5">
        <v>2019</v>
      </c>
      <c r="F18358" s="5" t="s">
        <v>89</v>
      </c>
      <c r="G18358">
        <v>20.434586111111113</v>
      </c>
      <c r="H18358">
        <v>109.98236666666666</v>
      </c>
      <c r="I18358" s="5" t="s">
        <v>57</v>
      </c>
      <c r="J18358" s="5" t="s">
        <v>3051</v>
      </c>
      <c r="K18358">
        <v>76</v>
      </c>
      <c r="L18358">
        <v>80</v>
      </c>
      <c r="M18358">
        <v>78</v>
      </c>
      <c r="N18358">
        <v>4</v>
      </c>
      <c r="O18358">
        <v>1.5702307692307693</v>
      </c>
      <c r="R18358">
        <v>5.4043460637331009E-2</v>
      </c>
      <c r="S18358">
        <v>0</v>
      </c>
      <c r="T18358">
        <f t="shared" si="162"/>
        <v>0</v>
      </c>
      <c r="U18358">
        <f t="shared" si="163"/>
        <v>0.33944281907379631</v>
      </c>
    </row>
    <row r="18359" spans="1:30">
      <c r="A18359" s="5" t="s">
        <v>3023</v>
      </c>
      <c r="B18359" s="5" t="s">
        <v>3021</v>
      </c>
      <c r="D18359" s="5">
        <v>2019</v>
      </c>
      <c r="F18359" s="5" t="s">
        <v>89</v>
      </c>
      <c r="G18359">
        <v>20.434586111111113</v>
      </c>
      <c r="H18359">
        <v>109.98236666666666</v>
      </c>
      <c r="I18359" s="5" t="s">
        <v>57</v>
      </c>
      <c r="J18359" s="5" t="s">
        <v>3051</v>
      </c>
      <c r="K18359">
        <v>80</v>
      </c>
      <c r="L18359">
        <v>84</v>
      </c>
      <c r="M18359">
        <v>82</v>
      </c>
      <c r="N18359">
        <v>4</v>
      </c>
      <c r="O18359">
        <v>1.6921538461538459</v>
      </c>
      <c r="R18359">
        <v>2.9346315190196037E-2</v>
      </c>
      <c r="S18359">
        <v>0</v>
      </c>
      <c r="T18359">
        <f t="shared" si="162"/>
        <v>0</v>
      </c>
      <c r="U18359">
        <f t="shared" si="163"/>
        <v>0.19863392047813302</v>
      </c>
    </row>
    <row r="18360" spans="1:30">
      <c r="A18360" s="5" t="s">
        <v>3023</v>
      </c>
      <c r="B18360" s="5" t="s">
        <v>3021</v>
      </c>
      <c r="D18360" s="5">
        <v>2019</v>
      </c>
      <c r="F18360" s="5" t="s">
        <v>89</v>
      </c>
      <c r="G18360">
        <v>20.434586111111113</v>
      </c>
      <c r="H18360">
        <v>109.98236666666666</v>
      </c>
      <c r="I18360" s="5" t="s">
        <v>57</v>
      </c>
      <c r="J18360" s="5" t="s">
        <v>3051</v>
      </c>
      <c r="K18360">
        <v>84</v>
      </c>
      <c r="L18360">
        <v>88</v>
      </c>
      <c r="M18360">
        <v>86</v>
      </c>
      <c r="N18360">
        <v>4</v>
      </c>
      <c r="O18360">
        <v>1.7538333333333336</v>
      </c>
      <c r="R18360">
        <v>3.8013555109500885E-2</v>
      </c>
      <c r="S18360">
        <v>0</v>
      </c>
      <c r="T18360">
        <f t="shared" si="162"/>
        <v>0</v>
      </c>
      <c r="U18360">
        <f t="shared" si="163"/>
        <v>0.26667776027818524</v>
      </c>
    </row>
    <row r="18361" spans="1:30">
      <c r="A18361" s="5" t="s">
        <v>3023</v>
      </c>
      <c r="B18361" s="5" t="s">
        <v>3021</v>
      </c>
      <c r="D18361" s="5">
        <v>2019</v>
      </c>
      <c r="F18361" s="5" t="s">
        <v>89</v>
      </c>
      <c r="G18361">
        <v>20.434586111111113</v>
      </c>
      <c r="H18361">
        <v>109.98236666666666</v>
      </c>
      <c r="I18361" s="5" t="s">
        <v>57</v>
      </c>
      <c r="J18361" s="5" t="s">
        <v>3051</v>
      </c>
      <c r="K18361">
        <v>88</v>
      </c>
      <c r="L18361">
        <v>92</v>
      </c>
      <c r="M18361">
        <v>90</v>
      </c>
      <c r="N18361">
        <v>4</v>
      </c>
      <c r="O18361">
        <v>1.63</v>
      </c>
      <c r="R18361">
        <v>0.19202899932861328</v>
      </c>
      <c r="S18361">
        <v>3.7324488162994385E-2</v>
      </c>
      <c r="T18361">
        <f t="shared" si="162"/>
        <v>0.24335566282272336</v>
      </c>
      <c r="U18361">
        <f t="shared" si="163"/>
        <v>1.2520290756225585</v>
      </c>
    </row>
    <row r="18362" spans="1:30">
      <c r="A18362" s="5" t="s">
        <v>3023</v>
      </c>
      <c r="B18362" s="5" t="s">
        <v>3021</v>
      </c>
      <c r="D18362" s="5">
        <v>2019</v>
      </c>
      <c r="F18362" s="5" t="s">
        <v>89</v>
      </c>
      <c r="G18362">
        <v>20.434586111111113</v>
      </c>
      <c r="H18362">
        <v>109.98236666666666</v>
      </c>
      <c r="I18362" s="5" t="s">
        <v>57</v>
      </c>
      <c r="J18362" s="5" t="s">
        <v>3051</v>
      </c>
      <c r="K18362">
        <v>92</v>
      </c>
      <c r="L18362">
        <v>96</v>
      </c>
      <c r="M18362">
        <v>94</v>
      </c>
      <c r="N18362">
        <v>4</v>
      </c>
      <c r="O18362">
        <v>1.5459000000000001</v>
      </c>
      <c r="R18362">
        <v>0.11330357193946838</v>
      </c>
      <c r="S18362">
        <v>0</v>
      </c>
      <c r="T18362">
        <f t="shared" si="162"/>
        <v>0</v>
      </c>
      <c r="U18362">
        <f t="shared" si="163"/>
        <v>0.70062396744489674</v>
      </c>
    </row>
    <row r="18363" spans="1:30">
      <c r="A18363" s="5" t="s">
        <v>3023</v>
      </c>
      <c r="B18363" s="5" t="s">
        <v>3021</v>
      </c>
      <c r="D18363" s="5">
        <v>2019</v>
      </c>
      <c r="F18363" s="5" t="s">
        <v>89</v>
      </c>
      <c r="G18363">
        <v>20.434586111111113</v>
      </c>
      <c r="H18363">
        <v>109.98236666666666</v>
      </c>
      <c r="I18363" s="5" t="s">
        <v>57</v>
      </c>
      <c r="J18363" s="5" t="s">
        <v>3051</v>
      </c>
      <c r="K18363">
        <v>96</v>
      </c>
      <c r="L18363">
        <v>100</v>
      </c>
      <c r="M18363">
        <v>98</v>
      </c>
      <c r="N18363">
        <v>4</v>
      </c>
      <c r="O18363">
        <v>1.6703333333333332</v>
      </c>
      <c r="R18363">
        <v>7.4177160859107971E-2</v>
      </c>
      <c r="S18363">
        <v>0</v>
      </c>
      <c r="T18363">
        <f t="shared" si="162"/>
        <v>0</v>
      </c>
      <c r="U18363">
        <f t="shared" si="163"/>
        <v>0.49560233741998672</v>
      </c>
      <c r="AA18363">
        <f>SUM(T18339:T18363)</f>
        <v>0.89151627527462218</v>
      </c>
      <c r="AB18363">
        <f>SUM(U18339:U18363)</f>
        <v>26.51536447069833</v>
      </c>
    </row>
    <row r="18364" spans="1:30">
      <c r="A18364" s="5" t="s">
        <v>3023</v>
      </c>
      <c r="B18364" s="5" t="s">
        <v>3021</v>
      </c>
      <c r="D18364" s="5">
        <v>2019</v>
      </c>
      <c r="F18364" s="5" t="s">
        <v>89</v>
      </c>
      <c r="G18364">
        <v>20.436663888888891</v>
      </c>
      <c r="H18364">
        <v>109.98206111111111</v>
      </c>
      <c r="I18364" s="5" t="s">
        <v>226</v>
      </c>
      <c r="J18364" s="5" t="s">
        <v>3052</v>
      </c>
      <c r="K18364">
        <v>0</v>
      </c>
      <c r="L18364">
        <v>4</v>
      </c>
      <c r="M18364">
        <v>2</v>
      </c>
      <c r="N18364">
        <v>4</v>
      </c>
      <c r="O18364">
        <v>1.4187500000000002</v>
      </c>
      <c r="R18364">
        <v>0.25182667374610901</v>
      </c>
      <c r="S18364">
        <v>0</v>
      </c>
      <c r="T18364">
        <f t="shared" si="162"/>
        <v>0</v>
      </c>
      <c r="U18364">
        <f t="shared" si="163"/>
        <v>1.4291163735091688</v>
      </c>
      <c r="W18364">
        <f>AVERAGE(O18364:O18388)</f>
        <v>1.464355353710445</v>
      </c>
      <c r="Y18364">
        <f>AVERAGE(R18364:R18388)</f>
        <v>0.55021820861846205</v>
      </c>
      <c r="Z18364">
        <f>AVERAGE(S18364:S18388)</f>
        <v>9.6241694502532477E-2</v>
      </c>
      <c r="AD18364">
        <v>100</v>
      </c>
    </row>
    <row r="18365" spans="1:30">
      <c r="A18365" s="5" t="s">
        <v>3023</v>
      </c>
      <c r="B18365" s="5" t="s">
        <v>3021</v>
      </c>
      <c r="D18365" s="5">
        <v>2019</v>
      </c>
      <c r="F18365" s="5" t="s">
        <v>89</v>
      </c>
      <c r="G18365">
        <v>20.436663888888891</v>
      </c>
      <c r="H18365">
        <v>109.98206111111111</v>
      </c>
      <c r="I18365" s="5" t="s">
        <v>226</v>
      </c>
      <c r="J18365" s="5" t="s">
        <v>3052</v>
      </c>
      <c r="K18365">
        <v>4</v>
      </c>
      <c r="L18365">
        <v>8</v>
      </c>
      <c r="M18365">
        <v>6</v>
      </c>
      <c r="N18365">
        <v>4</v>
      </c>
      <c r="O18365">
        <v>1.4187500000000002</v>
      </c>
      <c r="R18365">
        <v>0.29610833525657654</v>
      </c>
      <c r="S18365">
        <v>0</v>
      </c>
      <c r="T18365">
        <f t="shared" si="162"/>
        <v>0</v>
      </c>
      <c r="U18365">
        <f t="shared" si="163"/>
        <v>1.6804148025810721</v>
      </c>
    </row>
    <row r="18366" spans="1:30">
      <c r="A18366" s="5" t="s">
        <v>3023</v>
      </c>
      <c r="B18366" s="5" t="s">
        <v>3021</v>
      </c>
      <c r="D18366" s="5">
        <v>2019</v>
      </c>
      <c r="F18366" s="5" t="s">
        <v>89</v>
      </c>
      <c r="G18366">
        <v>20.436663888888891</v>
      </c>
      <c r="H18366">
        <v>109.98206111111111</v>
      </c>
      <c r="I18366" s="5" t="s">
        <v>226</v>
      </c>
      <c r="J18366" s="5" t="s">
        <v>3052</v>
      </c>
      <c r="K18366">
        <v>8</v>
      </c>
      <c r="L18366">
        <v>12</v>
      </c>
      <c r="M18366">
        <v>10</v>
      </c>
      <c r="N18366">
        <v>4</v>
      </c>
      <c r="O18366">
        <v>1.4738124999999997</v>
      </c>
      <c r="R18366">
        <v>0.34235411882400513</v>
      </c>
      <c r="S18366">
        <v>0</v>
      </c>
      <c r="T18366">
        <f t="shared" si="162"/>
        <v>0</v>
      </c>
      <c r="U18366">
        <f t="shared" si="163"/>
        <v>2.0182631189972158</v>
      </c>
    </row>
    <row r="18367" spans="1:30">
      <c r="A18367" s="5" t="s">
        <v>3023</v>
      </c>
      <c r="B18367" s="5" t="s">
        <v>3021</v>
      </c>
      <c r="D18367" s="5">
        <v>2019</v>
      </c>
      <c r="F18367" s="5" t="s">
        <v>89</v>
      </c>
      <c r="G18367">
        <v>20.436663888888891</v>
      </c>
      <c r="H18367">
        <v>109.98206111111111</v>
      </c>
      <c r="I18367" s="5" t="s">
        <v>226</v>
      </c>
      <c r="J18367" s="5" t="s">
        <v>3052</v>
      </c>
      <c r="K18367">
        <v>12</v>
      </c>
      <c r="L18367">
        <v>16</v>
      </c>
      <c r="M18367">
        <v>14</v>
      </c>
      <c r="N18367">
        <v>4</v>
      </c>
      <c r="O18367">
        <v>1.4782222222222225</v>
      </c>
      <c r="R18367">
        <v>0.40713599324226379</v>
      </c>
      <c r="S18367">
        <v>0</v>
      </c>
      <c r="T18367">
        <f t="shared" si="162"/>
        <v>0</v>
      </c>
      <c r="U18367">
        <f t="shared" si="163"/>
        <v>2.4073498907089239</v>
      </c>
      <c r="AA18367">
        <f>SUM(T18364:T18367)-(T18367/4)</f>
        <v>0</v>
      </c>
      <c r="AB18367">
        <f>SUM(U18364:U18367)-(U18367/4)</f>
        <v>6.9333067131191486</v>
      </c>
    </row>
    <row r="18368" spans="1:30">
      <c r="A18368" s="5" t="s">
        <v>3023</v>
      </c>
      <c r="B18368" s="5" t="s">
        <v>3021</v>
      </c>
      <c r="D18368" s="5">
        <v>2019</v>
      </c>
      <c r="F18368" s="5" t="s">
        <v>89</v>
      </c>
      <c r="G18368">
        <v>20.436663888888891</v>
      </c>
      <c r="H18368">
        <v>109.98206111111111</v>
      </c>
      <c r="I18368" s="5" t="s">
        <v>226</v>
      </c>
      <c r="J18368" s="5" t="s">
        <v>3052</v>
      </c>
      <c r="K18368">
        <v>16</v>
      </c>
      <c r="L18368">
        <v>20</v>
      </c>
      <c r="M18368">
        <v>18</v>
      </c>
      <c r="N18368">
        <v>4</v>
      </c>
      <c r="O18368">
        <v>1.4436666666666669</v>
      </c>
      <c r="R18368">
        <v>0.27829252160154283</v>
      </c>
      <c r="S18368">
        <v>6.8067037500441074E-4</v>
      </c>
      <c r="T18368">
        <f t="shared" si="162"/>
        <v>3.9306445255254709E-3</v>
      </c>
      <c r="U18368">
        <f t="shared" si="163"/>
        <v>1.6070465480750429</v>
      </c>
    </row>
    <row r="18369" spans="1:28">
      <c r="A18369" s="5" t="s">
        <v>3023</v>
      </c>
      <c r="B18369" s="5" t="s">
        <v>3021</v>
      </c>
      <c r="D18369" s="5">
        <v>2019</v>
      </c>
      <c r="F18369" s="5" t="s">
        <v>89</v>
      </c>
      <c r="G18369">
        <v>20.436663888888891</v>
      </c>
      <c r="H18369">
        <v>109.98206111111111</v>
      </c>
      <c r="I18369" s="5" t="s">
        <v>226</v>
      </c>
      <c r="J18369" s="5" t="s">
        <v>3052</v>
      </c>
      <c r="K18369">
        <v>20</v>
      </c>
      <c r="L18369">
        <v>24</v>
      </c>
      <c r="M18369">
        <v>22</v>
      </c>
      <c r="N18369">
        <v>4</v>
      </c>
      <c r="O18369">
        <v>1.3572499999999998</v>
      </c>
      <c r="R18369">
        <v>6.4707361161708832E-2</v>
      </c>
      <c r="S18369">
        <v>7.3431290686130524E-2</v>
      </c>
      <c r="T18369">
        <f t="shared" si="162"/>
        <v>0.39865847713500258</v>
      </c>
      <c r="U18369">
        <f t="shared" si="163"/>
        <v>0.35129626374691719</v>
      </c>
    </row>
    <row r="18370" spans="1:28">
      <c r="A18370" s="5" t="s">
        <v>3023</v>
      </c>
      <c r="B18370" s="5" t="s">
        <v>3021</v>
      </c>
      <c r="D18370" s="5">
        <v>2019</v>
      </c>
      <c r="F18370" s="5" t="s">
        <v>89</v>
      </c>
      <c r="G18370">
        <v>20.436663888888891</v>
      </c>
      <c r="H18370">
        <v>109.98206111111111</v>
      </c>
      <c r="I18370" s="5" t="s">
        <v>226</v>
      </c>
      <c r="J18370" s="5" t="s">
        <v>3052</v>
      </c>
      <c r="K18370">
        <v>24</v>
      </c>
      <c r="L18370">
        <v>28</v>
      </c>
      <c r="M18370">
        <v>26</v>
      </c>
      <c r="N18370">
        <v>4</v>
      </c>
      <c r="O18370">
        <v>1.3571</v>
      </c>
      <c r="R18370">
        <v>9.7211740911006927E-2</v>
      </c>
      <c r="S18370">
        <v>6.7939020693302155E-2</v>
      </c>
      <c r="T18370">
        <f t="shared" si="162"/>
        <v>0.36880017993152142</v>
      </c>
      <c r="U18370">
        <f t="shared" si="163"/>
        <v>0.52770421436130999</v>
      </c>
    </row>
    <row r="18371" spans="1:28">
      <c r="A18371" s="5" t="s">
        <v>3023</v>
      </c>
      <c r="B18371" s="5" t="s">
        <v>3021</v>
      </c>
      <c r="D18371" s="5">
        <v>2019</v>
      </c>
      <c r="F18371" s="5" t="s">
        <v>89</v>
      </c>
      <c r="G18371">
        <v>20.436663888888891</v>
      </c>
      <c r="H18371">
        <v>109.98206111111111</v>
      </c>
      <c r="I18371" s="5" t="s">
        <v>226</v>
      </c>
      <c r="J18371" s="5" t="s">
        <v>3052</v>
      </c>
      <c r="K18371">
        <v>28</v>
      </c>
      <c r="L18371">
        <v>32</v>
      </c>
      <c r="M18371">
        <v>30</v>
      </c>
      <c r="N18371">
        <v>4</v>
      </c>
      <c r="O18371">
        <v>1.2904166666666665</v>
      </c>
      <c r="R18371">
        <v>0.56952136382460594</v>
      </c>
      <c r="S18371">
        <v>3.2674316316843033E-2</v>
      </c>
      <c r="T18371">
        <f t="shared" si="162"/>
        <v>0.16865392938877144</v>
      </c>
      <c r="U18371">
        <f t="shared" si="163"/>
        <v>2.9396794396080073</v>
      </c>
      <c r="AA18371">
        <f>SUM(T18364:T18371)-0.5*T18371</f>
        <v>0.85571626628643516</v>
      </c>
      <c r="AB18371">
        <f>SUM(U18364:U18371)-0.5*U18371</f>
        <v>11.491030931783655</v>
      </c>
    </row>
    <row r="18372" spans="1:28">
      <c r="A18372" s="5" t="s">
        <v>3023</v>
      </c>
      <c r="B18372" s="5" t="s">
        <v>3021</v>
      </c>
      <c r="D18372" s="5">
        <v>2019</v>
      </c>
      <c r="F18372" s="5" t="s">
        <v>89</v>
      </c>
      <c r="G18372">
        <v>20.436663888888891</v>
      </c>
      <c r="H18372">
        <v>109.98206111111111</v>
      </c>
      <c r="I18372" s="5" t="s">
        <v>226</v>
      </c>
      <c r="J18372" s="5" t="s">
        <v>3052</v>
      </c>
      <c r="K18372">
        <v>32</v>
      </c>
      <c r="L18372">
        <v>36</v>
      </c>
      <c r="M18372">
        <v>34</v>
      </c>
      <c r="N18372">
        <v>4</v>
      </c>
      <c r="O18372">
        <v>1.4582941176470587</v>
      </c>
      <c r="R18372">
        <v>0.36023461818695068</v>
      </c>
      <c r="S18372">
        <v>0.19857722520828247</v>
      </c>
      <c r="T18372">
        <f t="shared" si="162"/>
        <v>1.1583359976796541</v>
      </c>
      <c r="U18372">
        <f t="shared" si="163"/>
        <v>2.1013120986994576</v>
      </c>
    </row>
    <row r="18373" spans="1:28">
      <c r="A18373" s="5" t="s">
        <v>3023</v>
      </c>
      <c r="B18373" s="5" t="s">
        <v>3021</v>
      </c>
      <c r="D18373" s="5">
        <v>2019</v>
      </c>
      <c r="F18373" s="5" t="s">
        <v>89</v>
      </c>
      <c r="G18373">
        <v>20.436663888888891</v>
      </c>
      <c r="H18373">
        <v>109.98206111111111</v>
      </c>
      <c r="I18373" s="5" t="s">
        <v>226</v>
      </c>
      <c r="J18373" s="5" t="s">
        <v>3052</v>
      </c>
      <c r="K18373">
        <v>36</v>
      </c>
      <c r="L18373">
        <v>40</v>
      </c>
      <c r="M18373">
        <v>38</v>
      </c>
      <c r="N18373">
        <v>4</v>
      </c>
      <c r="O18373">
        <v>1.3564736842105265</v>
      </c>
      <c r="R18373">
        <v>0.82024173438549042</v>
      </c>
      <c r="S18373">
        <v>0.10656572878360748</v>
      </c>
      <c r="T18373">
        <f t="shared" si="162"/>
        <v>0.57821442693471914</v>
      </c>
      <c r="U18373">
        <f t="shared" si="163"/>
        <v>4.4505453095404732</v>
      </c>
    </row>
    <row r="18374" spans="1:28">
      <c r="A18374" s="5" t="s">
        <v>3023</v>
      </c>
      <c r="B18374" s="5" t="s">
        <v>3021</v>
      </c>
      <c r="D18374" s="5">
        <v>2019</v>
      </c>
      <c r="F18374" s="5" t="s">
        <v>89</v>
      </c>
      <c r="G18374">
        <v>20.436663888888891</v>
      </c>
      <c r="H18374">
        <v>109.98206111111111</v>
      </c>
      <c r="I18374" s="5" t="s">
        <v>226</v>
      </c>
      <c r="J18374" s="5" t="s">
        <v>3052</v>
      </c>
      <c r="K18374">
        <v>40</v>
      </c>
      <c r="L18374">
        <v>44</v>
      </c>
      <c r="M18374">
        <v>42</v>
      </c>
      <c r="N18374">
        <v>4</v>
      </c>
      <c r="O18374">
        <v>1.4036874999999998</v>
      </c>
      <c r="R18374">
        <v>0.79878285527229309</v>
      </c>
      <c r="S18374">
        <v>0.16888239979743958</v>
      </c>
      <c r="T18374">
        <f t="shared" si="162"/>
        <v>0.94823245426267366</v>
      </c>
      <c r="U18374">
        <f t="shared" si="163"/>
        <v>4.484966036640107</v>
      </c>
    </row>
    <row r="18375" spans="1:28">
      <c r="A18375" s="5" t="s">
        <v>3023</v>
      </c>
      <c r="B18375" s="5" t="s">
        <v>3021</v>
      </c>
      <c r="D18375" s="5">
        <v>2019</v>
      </c>
      <c r="F18375" s="5" t="s">
        <v>89</v>
      </c>
      <c r="G18375">
        <v>20.436663888888891</v>
      </c>
      <c r="H18375">
        <v>109.98206111111111</v>
      </c>
      <c r="I18375" s="5" t="s">
        <v>226</v>
      </c>
      <c r="J18375" s="5" t="s">
        <v>3052</v>
      </c>
      <c r="K18375">
        <v>44</v>
      </c>
      <c r="L18375">
        <v>48</v>
      </c>
      <c r="M18375">
        <v>46</v>
      </c>
      <c r="N18375">
        <v>4</v>
      </c>
      <c r="O18375">
        <v>1.4687692307692308</v>
      </c>
      <c r="R18375">
        <v>0.87214679829776287</v>
      </c>
      <c r="S18375">
        <v>2.8347598388791084E-2</v>
      </c>
      <c r="T18375">
        <f t="shared" si="162"/>
        <v>0.16654432111863907</v>
      </c>
      <c r="U18375">
        <f t="shared" si="163"/>
        <v>5.1239295282146111</v>
      </c>
    </row>
    <row r="18376" spans="1:28">
      <c r="A18376" s="5" t="s">
        <v>3023</v>
      </c>
      <c r="B18376" s="5" t="s">
        <v>3021</v>
      </c>
      <c r="D18376" s="5">
        <v>2019</v>
      </c>
      <c r="F18376" s="5" t="s">
        <v>89</v>
      </c>
      <c r="G18376">
        <v>20.436663888888891</v>
      </c>
      <c r="H18376">
        <v>109.98206111111111</v>
      </c>
      <c r="I18376" s="5" t="s">
        <v>226</v>
      </c>
      <c r="J18376" s="5" t="s">
        <v>3052</v>
      </c>
      <c r="K18376">
        <v>48</v>
      </c>
      <c r="L18376">
        <v>52</v>
      </c>
      <c r="M18376">
        <v>50</v>
      </c>
      <c r="N18376">
        <v>4</v>
      </c>
      <c r="O18376">
        <v>1.4547333333333337</v>
      </c>
      <c r="R18376">
        <v>0.76021059229969978</v>
      </c>
      <c r="S18376">
        <v>3.5946052521467209E-2</v>
      </c>
      <c r="T18376">
        <f t="shared" si="162"/>
        <v>0.20916768321891629</v>
      </c>
      <c r="U18376">
        <f t="shared" si="163"/>
        <v>4.4236147558858008</v>
      </c>
      <c r="AA18376">
        <f>SUM(T18364:T18376)-0.5*T18376</f>
        <v>3.8959542725859655</v>
      </c>
      <c r="AB18376">
        <f>SUM(U18364:U18376)-0.5*U18376</f>
        <v>31.333431002625208</v>
      </c>
    </row>
    <row r="18377" spans="1:28">
      <c r="A18377" s="5" t="s">
        <v>3023</v>
      </c>
      <c r="B18377" s="5" t="s">
        <v>3021</v>
      </c>
      <c r="D18377" s="5">
        <v>2019</v>
      </c>
      <c r="F18377" s="5" t="s">
        <v>89</v>
      </c>
      <c r="G18377">
        <v>20.436663888888891</v>
      </c>
      <c r="H18377">
        <v>109.98206111111111</v>
      </c>
      <c r="I18377" s="5" t="s">
        <v>226</v>
      </c>
      <c r="J18377" s="5" t="s">
        <v>3052</v>
      </c>
      <c r="K18377">
        <v>52</v>
      </c>
      <c r="L18377">
        <v>56</v>
      </c>
      <c r="M18377">
        <v>54</v>
      </c>
      <c r="N18377">
        <v>4</v>
      </c>
      <c r="O18377">
        <v>1.5041523809523811</v>
      </c>
      <c r="R18377">
        <v>0.37296491861343384</v>
      </c>
      <c r="S18377">
        <v>0.20473143458366394</v>
      </c>
      <c r="T18377">
        <f t="shared" si="162"/>
        <v>1.231789099139259</v>
      </c>
      <c r="U18377">
        <f t="shared" si="163"/>
        <v>2.2439842813764304</v>
      </c>
    </row>
    <row r="18378" spans="1:28">
      <c r="A18378" s="5" t="s">
        <v>3023</v>
      </c>
      <c r="B18378" s="5" t="s">
        <v>3021</v>
      </c>
      <c r="D18378" s="5">
        <v>2019</v>
      </c>
      <c r="F18378" s="5" t="s">
        <v>89</v>
      </c>
      <c r="G18378">
        <v>20.436663888888891</v>
      </c>
      <c r="H18378">
        <v>109.98206111111111</v>
      </c>
      <c r="I18378" s="5" t="s">
        <v>226</v>
      </c>
      <c r="J18378" s="5" t="s">
        <v>3052</v>
      </c>
      <c r="K18378">
        <v>56</v>
      </c>
      <c r="L18378">
        <v>60</v>
      </c>
      <c r="M18378">
        <v>58</v>
      </c>
      <c r="N18378">
        <v>4</v>
      </c>
      <c r="O18378">
        <v>1.5041523809523811</v>
      </c>
      <c r="R18378">
        <v>0.66308204829692841</v>
      </c>
      <c r="S18378">
        <v>0.11415643990039825</v>
      </c>
      <c r="T18378">
        <f t="shared" si="162"/>
        <v>0.68683472350892572</v>
      </c>
      <c r="U18378">
        <f t="shared" si="163"/>
        <v>3.9895057668504266</v>
      </c>
    </row>
    <row r="18379" spans="1:28">
      <c r="A18379" s="5" t="s">
        <v>3023</v>
      </c>
      <c r="B18379" s="5" t="s">
        <v>3021</v>
      </c>
      <c r="D18379" s="5">
        <v>2019</v>
      </c>
      <c r="F18379" s="5" t="s">
        <v>89</v>
      </c>
      <c r="G18379">
        <v>20.436663888888891</v>
      </c>
      <c r="H18379">
        <v>109.98206111111111</v>
      </c>
      <c r="I18379" s="5" t="s">
        <v>226</v>
      </c>
      <c r="J18379" s="5" t="s">
        <v>3052</v>
      </c>
      <c r="K18379">
        <v>60</v>
      </c>
      <c r="L18379">
        <v>64</v>
      </c>
      <c r="M18379">
        <v>62</v>
      </c>
      <c r="N18379">
        <v>4</v>
      </c>
      <c r="O18379">
        <v>1.5535714285714286</v>
      </c>
      <c r="R18379">
        <v>0.71675592660903931</v>
      </c>
      <c r="S18379">
        <v>0.1341254711151123</v>
      </c>
      <c r="T18379">
        <f t="shared" si="162"/>
        <v>0.83349399907248367</v>
      </c>
      <c r="U18379">
        <f t="shared" si="163"/>
        <v>4.4541261153561731</v>
      </c>
    </row>
    <row r="18380" spans="1:28">
      <c r="A18380" s="5" t="s">
        <v>3023</v>
      </c>
      <c r="B18380" s="5" t="s">
        <v>3021</v>
      </c>
      <c r="D18380" s="5">
        <v>2019</v>
      </c>
      <c r="F18380" s="5" t="s">
        <v>89</v>
      </c>
      <c r="G18380">
        <v>20.436663888888891</v>
      </c>
      <c r="H18380">
        <v>109.98206111111111</v>
      </c>
      <c r="I18380" s="5" t="s">
        <v>226</v>
      </c>
      <c r="J18380" s="5" t="s">
        <v>3052</v>
      </c>
      <c r="K18380">
        <v>64</v>
      </c>
      <c r="L18380">
        <v>68</v>
      </c>
      <c r="M18380">
        <v>66</v>
      </c>
      <c r="N18380">
        <v>4</v>
      </c>
      <c r="O18380">
        <v>1.5590625</v>
      </c>
      <c r="R18380">
        <v>0.44378811120986938</v>
      </c>
      <c r="S18380">
        <v>0.18452286720275879</v>
      </c>
      <c r="T18380">
        <f t="shared" si="162"/>
        <v>1.1507307305932044</v>
      </c>
      <c r="U18380">
        <f t="shared" si="163"/>
        <v>2.767573608532548</v>
      </c>
    </row>
    <row r="18381" spans="1:28">
      <c r="A18381" s="5" t="s">
        <v>3023</v>
      </c>
      <c r="B18381" s="5" t="s">
        <v>3021</v>
      </c>
      <c r="D18381" s="5">
        <v>2019</v>
      </c>
      <c r="F18381" s="5" t="s">
        <v>89</v>
      </c>
      <c r="G18381">
        <v>20.436663888888891</v>
      </c>
      <c r="H18381">
        <v>109.98206111111111</v>
      </c>
      <c r="I18381" s="5" t="s">
        <v>226</v>
      </c>
      <c r="J18381" s="5" t="s">
        <v>3052</v>
      </c>
      <c r="K18381">
        <v>68</v>
      </c>
      <c r="L18381">
        <v>72</v>
      </c>
      <c r="M18381">
        <v>70</v>
      </c>
      <c r="N18381">
        <v>4</v>
      </c>
      <c r="O18381">
        <v>1.3987692307692305</v>
      </c>
      <c r="R18381">
        <v>0.7537306621670723</v>
      </c>
      <c r="S18381">
        <v>0.1217029020190239</v>
      </c>
      <c r="T18381">
        <f t="shared" si="162"/>
        <v>0.68093709855813234</v>
      </c>
      <c r="U18381">
        <f t="shared" si="163"/>
        <v>4.2171810341064742</v>
      </c>
    </row>
    <row r="18382" spans="1:28">
      <c r="A18382" s="5" t="s">
        <v>3023</v>
      </c>
      <c r="B18382" s="5" t="s">
        <v>3021</v>
      </c>
      <c r="D18382" s="5">
        <v>2019</v>
      </c>
      <c r="F18382" s="5" t="s">
        <v>89</v>
      </c>
      <c r="G18382">
        <v>20.436663888888891</v>
      </c>
      <c r="H18382">
        <v>109.98206111111111</v>
      </c>
      <c r="I18382" s="5" t="s">
        <v>226</v>
      </c>
      <c r="J18382" s="5" t="s">
        <v>3052</v>
      </c>
      <c r="K18382">
        <v>72</v>
      </c>
      <c r="L18382">
        <v>76</v>
      </c>
      <c r="M18382">
        <v>74</v>
      </c>
      <c r="N18382">
        <v>4</v>
      </c>
      <c r="O18382">
        <v>1.5163076923076924</v>
      </c>
      <c r="R18382">
        <v>0.65092045068740845</v>
      </c>
      <c r="S18382">
        <v>0.16362464427947998</v>
      </c>
      <c r="T18382">
        <f t="shared" si="162"/>
        <v>0.99242122708834135</v>
      </c>
      <c r="U18382">
        <f t="shared" si="163"/>
        <v>3.9479827458308296</v>
      </c>
    </row>
    <row r="18383" spans="1:28">
      <c r="A18383" s="5" t="s">
        <v>3023</v>
      </c>
      <c r="B18383" s="5" t="s">
        <v>3021</v>
      </c>
      <c r="D18383" s="5">
        <v>2019</v>
      </c>
      <c r="F18383" s="5" t="s">
        <v>89</v>
      </c>
      <c r="G18383">
        <v>20.436663888888891</v>
      </c>
      <c r="H18383">
        <v>109.98206111111111</v>
      </c>
      <c r="I18383" s="5" t="s">
        <v>226</v>
      </c>
      <c r="J18383" s="5" t="s">
        <v>3052</v>
      </c>
      <c r="K18383">
        <v>76</v>
      </c>
      <c r="L18383">
        <v>80</v>
      </c>
      <c r="M18383">
        <v>78</v>
      </c>
      <c r="N18383">
        <v>4</v>
      </c>
      <c r="O18383">
        <v>1.4852500000000002</v>
      </c>
      <c r="R18383">
        <v>0.77312532369978726</v>
      </c>
      <c r="S18383">
        <v>3.7774115335196257E-3</v>
      </c>
      <c r="T18383">
        <f t="shared" si="162"/>
        <v>2.2441601920640097E-2</v>
      </c>
      <c r="U18383">
        <f t="shared" si="163"/>
        <v>4.5931375481004366</v>
      </c>
    </row>
    <row r="18384" spans="1:28">
      <c r="A18384" s="5" t="s">
        <v>3023</v>
      </c>
      <c r="B18384" s="5" t="s">
        <v>3021</v>
      </c>
      <c r="D18384" s="5">
        <v>2019</v>
      </c>
      <c r="F18384" s="5" t="s">
        <v>89</v>
      </c>
      <c r="G18384">
        <v>20.436663888888891</v>
      </c>
      <c r="H18384">
        <v>109.98206111111111</v>
      </c>
      <c r="I18384" s="5" t="s">
        <v>226</v>
      </c>
      <c r="J18384" s="5" t="s">
        <v>3052</v>
      </c>
      <c r="K18384">
        <v>80</v>
      </c>
      <c r="L18384">
        <v>84</v>
      </c>
      <c r="M18384">
        <v>82</v>
      </c>
      <c r="N18384">
        <v>4</v>
      </c>
      <c r="O18384">
        <v>1.5116634615384617</v>
      </c>
      <c r="R18384">
        <v>1.424567386507988</v>
      </c>
      <c r="S18384">
        <v>0.22351433336734772</v>
      </c>
      <c r="T18384">
        <f t="shared" si="162"/>
        <v>1.3515138035261862</v>
      </c>
      <c r="U18384">
        <f t="shared" si="163"/>
        <v>8.6138658667338586</v>
      </c>
    </row>
    <row r="18385" spans="1:30">
      <c r="A18385" s="5" t="s">
        <v>3023</v>
      </c>
      <c r="B18385" s="5" t="s">
        <v>3021</v>
      </c>
      <c r="D18385" s="5">
        <v>2019</v>
      </c>
      <c r="F18385" s="5" t="s">
        <v>89</v>
      </c>
      <c r="G18385">
        <v>20.436663888888891</v>
      </c>
      <c r="H18385">
        <v>109.98206111111111</v>
      </c>
      <c r="I18385" s="5" t="s">
        <v>226</v>
      </c>
      <c r="J18385" s="5" t="s">
        <v>3052</v>
      </c>
      <c r="K18385">
        <v>84</v>
      </c>
      <c r="L18385">
        <v>88</v>
      </c>
      <c r="M18385">
        <v>86</v>
      </c>
      <c r="N18385">
        <v>4</v>
      </c>
      <c r="O18385">
        <v>1.5116634615384617</v>
      </c>
      <c r="R18385">
        <v>0.90618588030338287</v>
      </c>
      <c r="S18385">
        <v>0.16818951070308685</v>
      </c>
      <c r="T18385">
        <f t="shared" si="162"/>
        <v>1.0169837517755538</v>
      </c>
      <c r="U18385">
        <f t="shared" si="163"/>
        <v>5.4793923384667593</v>
      </c>
    </row>
    <row r="18386" spans="1:30">
      <c r="A18386" s="5" t="s">
        <v>3023</v>
      </c>
      <c r="B18386" s="5" t="s">
        <v>3021</v>
      </c>
      <c r="D18386" s="5">
        <v>2019</v>
      </c>
      <c r="F18386" s="5" t="s">
        <v>89</v>
      </c>
      <c r="G18386">
        <v>20.436663888888891</v>
      </c>
      <c r="H18386">
        <v>109.98206111111111</v>
      </c>
      <c r="I18386" s="5" t="s">
        <v>226</v>
      </c>
      <c r="J18386" s="5" t="s">
        <v>3052</v>
      </c>
      <c r="K18386">
        <v>88</v>
      </c>
      <c r="L18386">
        <v>92</v>
      </c>
      <c r="M18386">
        <v>90</v>
      </c>
      <c r="N18386">
        <v>4</v>
      </c>
      <c r="O18386">
        <v>1.5380769230769231</v>
      </c>
      <c r="R18386">
        <v>0.99646637961268425</v>
      </c>
      <c r="S18386">
        <v>1.9513744860887527E-2</v>
      </c>
      <c r="T18386">
        <f t="shared" si="162"/>
        <v>0.12005456261336804</v>
      </c>
      <c r="U18386">
        <f t="shared" si="163"/>
        <v>6.1305677724171144</v>
      </c>
    </row>
    <row r="18387" spans="1:30">
      <c r="A18387" s="5" t="s">
        <v>3023</v>
      </c>
      <c r="B18387" s="5" t="s">
        <v>3021</v>
      </c>
      <c r="D18387" s="5">
        <v>2019</v>
      </c>
      <c r="F18387" s="5" t="s">
        <v>89</v>
      </c>
      <c r="G18387">
        <v>20.436663888888891</v>
      </c>
      <c r="H18387">
        <v>109.98206111111111</v>
      </c>
      <c r="I18387" s="5" t="s">
        <v>226</v>
      </c>
      <c r="J18387" s="5" t="s">
        <v>3052</v>
      </c>
      <c r="K18387">
        <v>92</v>
      </c>
      <c r="L18387">
        <v>96</v>
      </c>
      <c r="M18387">
        <v>94</v>
      </c>
      <c r="N18387">
        <v>4</v>
      </c>
      <c r="O18387">
        <v>1.5614551282051283</v>
      </c>
      <c r="R18387">
        <v>0.10548742115497589</v>
      </c>
      <c r="S18387">
        <v>0.14181444048881531</v>
      </c>
      <c r="T18387">
        <f t="shared" si="162"/>
        <v>0.88574754141920664</v>
      </c>
      <c r="U18387">
        <f t="shared" si="163"/>
        <v>0.65885549889428496</v>
      </c>
    </row>
    <row r="18388" spans="1:30">
      <c r="A18388" s="5" t="s">
        <v>3023</v>
      </c>
      <c r="B18388" s="5" t="s">
        <v>3021</v>
      </c>
      <c r="D18388" s="5">
        <v>2019</v>
      </c>
      <c r="F18388" s="5" t="s">
        <v>89</v>
      </c>
      <c r="G18388">
        <v>20.436663888888891</v>
      </c>
      <c r="H18388">
        <v>109.98206111111111</v>
      </c>
      <c r="I18388" s="5" t="s">
        <v>226</v>
      </c>
      <c r="J18388" s="5" t="s">
        <v>3052</v>
      </c>
      <c r="K18388">
        <v>96</v>
      </c>
      <c r="L18388">
        <v>100</v>
      </c>
      <c r="M18388">
        <v>98</v>
      </c>
      <c r="N18388">
        <v>4</v>
      </c>
      <c r="O18388">
        <v>1.5848333333333333</v>
      </c>
      <c r="R18388">
        <v>2.960599958896637E-2</v>
      </c>
      <c r="S18388">
        <v>0.21332485973834991</v>
      </c>
      <c r="T18388">
        <f t="shared" si="162"/>
        <v>1.3523373941679795</v>
      </c>
      <c r="U18388">
        <f t="shared" si="163"/>
        <v>0.18768230006098746</v>
      </c>
      <c r="AA18388">
        <f>SUM(T18364:T18388)</f>
        <v>14.325823647578705</v>
      </c>
      <c r="AB18388">
        <f>SUM(U18364:U18388)</f>
        <v>80.829093257294417</v>
      </c>
    </row>
    <row r="18389" spans="1:30">
      <c r="A18389" s="5" t="s">
        <v>3023</v>
      </c>
      <c r="B18389" s="5" t="s">
        <v>3021</v>
      </c>
      <c r="D18389" s="5">
        <v>2019</v>
      </c>
      <c r="F18389" s="5" t="s">
        <v>89</v>
      </c>
      <c r="G18389">
        <v>20.437161111111113</v>
      </c>
      <c r="H18389">
        <v>109.981325</v>
      </c>
      <c r="I18389" s="5" t="s">
        <v>226</v>
      </c>
      <c r="J18389" s="5" t="s">
        <v>3053</v>
      </c>
      <c r="K18389">
        <v>0</v>
      </c>
      <c r="L18389">
        <v>4</v>
      </c>
      <c r="M18389">
        <v>2</v>
      </c>
      <c r="N18389">
        <v>4</v>
      </c>
      <c r="O18389">
        <v>1.4516470588235297</v>
      </c>
      <c r="R18389">
        <v>0.46623656153678894</v>
      </c>
      <c r="S18389">
        <v>0</v>
      </c>
      <c r="T18389">
        <f t="shared" si="162"/>
        <v>0</v>
      </c>
      <c r="U18389">
        <f t="shared" si="163"/>
        <v>2.7072437330835011</v>
      </c>
      <c r="W18389">
        <f>AVERAGE(O18389:O18411)</f>
        <v>1.4813914249508136</v>
      </c>
      <c r="Y18389">
        <f>AVERAGE(R18389:R18411)</f>
        <v>0.40997704501648474</v>
      </c>
      <c r="Z18389">
        <f>AVERAGE(S18389:S18411)</f>
        <v>0.16417372847765521</v>
      </c>
      <c r="AD18389">
        <v>100</v>
      </c>
    </row>
    <row r="18390" spans="1:30">
      <c r="A18390" s="5" t="s">
        <v>3023</v>
      </c>
      <c r="B18390" s="5" t="s">
        <v>3021</v>
      </c>
      <c r="D18390" s="5">
        <v>2019</v>
      </c>
      <c r="F18390" s="5" t="s">
        <v>89</v>
      </c>
      <c r="G18390">
        <v>20.437161111111113</v>
      </c>
      <c r="H18390">
        <v>109.981325</v>
      </c>
      <c r="I18390" s="5" t="s">
        <v>226</v>
      </c>
      <c r="J18390" s="5" t="s">
        <v>3053</v>
      </c>
      <c r="K18390">
        <v>4</v>
      </c>
      <c r="L18390">
        <v>8</v>
      </c>
      <c r="M18390">
        <v>6</v>
      </c>
      <c r="N18390">
        <v>4</v>
      </c>
      <c r="O18390">
        <v>2.145</v>
      </c>
      <c r="R18390">
        <v>0.45702147483825684</v>
      </c>
      <c r="S18390">
        <v>7.6695382595062256E-3</v>
      </c>
      <c r="T18390">
        <f t="shared" si="162"/>
        <v>6.5804638266563423E-2</v>
      </c>
      <c r="U18390">
        <f t="shared" si="163"/>
        <v>3.9212442541122439</v>
      </c>
    </row>
    <row r="18391" spans="1:30">
      <c r="A18391" s="5" t="s">
        <v>3023</v>
      </c>
      <c r="B18391" s="5" t="s">
        <v>3021</v>
      </c>
      <c r="D18391" s="5">
        <v>2019</v>
      </c>
      <c r="F18391" s="5" t="s">
        <v>89</v>
      </c>
      <c r="G18391">
        <v>20.437161111111113</v>
      </c>
      <c r="H18391">
        <v>109.981325</v>
      </c>
      <c r="I18391" s="5" t="s">
        <v>226</v>
      </c>
      <c r="J18391" s="5" t="s">
        <v>3053</v>
      </c>
      <c r="K18391">
        <v>8</v>
      </c>
      <c r="L18391">
        <v>12</v>
      </c>
      <c r="M18391">
        <v>10</v>
      </c>
      <c r="N18391">
        <v>4</v>
      </c>
      <c r="O18391">
        <v>1.5444000000000002</v>
      </c>
      <c r="R18391">
        <v>0.35444730392191559</v>
      </c>
      <c r="S18391">
        <v>1.6189826419577003E-3</v>
      </c>
      <c r="T18391">
        <f t="shared" si="162"/>
        <v>1.0001427168957891E-2</v>
      </c>
      <c r="U18391">
        <f t="shared" si="163"/>
        <v>2.1896336647080261</v>
      </c>
    </row>
    <row r="18392" spans="1:30">
      <c r="A18392" s="5" t="s">
        <v>3023</v>
      </c>
      <c r="B18392" s="5" t="s">
        <v>3021</v>
      </c>
      <c r="D18392" s="5">
        <v>2019</v>
      </c>
      <c r="F18392" s="5" t="s">
        <v>89</v>
      </c>
      <c r="G18392">
        <v>20.437161111111113</v>
      </c>
      <c r="H18392">
        <v>109.981325</v>
      </c>
      <c r="I18392" s="5" t="s">
        <v>226</v>
      </c>
      <c r="J18392" s="5" t="s">
        <v>3053</v>
      </c>
      <c r="K18392">
        <v>12</v>
      </c>
      <c r="L18392">
        <v>16</v>
      </c>
      <c r="M18392">
        <v>14</v>
      </c>
      <c r="N18392">
        <v>4</v>
      </c>
      <c r="O18392">
        <v>1.4908181818181818</v>
      </c>
      <c r="R18392">
        <v>0.61186392232775688</v>
      </c>
      <c r="S18392">
        <v>1.7853070050477982E-2</v>
      </c>
      <c r="T18392">
        <f t="shared" si="162"/>
        <v>0.10646272573010487</v>
      </c>
      <c r="U18392">
        <f t="shared" si="163"/>
        <v>3.6487114408192309</v>
      </c>
      <c r="AA18392">
        <f>SUM(T18389:T18392)-(T18392/4)</f>
        <v>0.15565310973309998</v>
      </c>
      <c r="AB18392">
        <f>SUM(U18389:U18392)-(U18392/4)</f>
        <v>11.554655232518193</v>
      </c>
    </row>
    <row r="18393" spans="1:30">
      <c r="A18393" s="5" t="s">
        <v>3023</v>
      </c>
      <c r="B18393" s="5" t="s">
        <v>3021</v>
      </c>
      <c r="D18393" s="5">
        <v>2019</v>
      </c>
      <c r="F18393" s="5" t="s">
        <v>89</v>
      </c>
      <c r="G18393">
        <v>20.437161111111113</v>
      </c>
      <c r="H18393">
        <v>109.981325</v>
      </c>
      <c r="I18393" s="5" t="s">
        <v>226</v>
      </c>
      <c r="J18393" s="5" t="s">
        <v>3053</v>
      </c>
      <c r="K18393">
        <v>16</v>
      </c>
      <c r="L18393">
        <v>20</v>
      </c>
      <c r="M18393">
        <v>18</v>
      </c>
      <c r="N18393">
        <v>4</v>
      </c>
      <c r="O18393">
        <v>1.4602222222222223</v>
      </c>
      <c r="R18393">
        <v>0.49406293407082558</v>
      </c>
      <c r="S18393">
        <v>1.0139372199773788E-2</v>
      </c>
      <c r="T18393">
        <f t="shared" si="162"/>
        <v>5.9222946421967619E-2</v>
      </c>
      <c r="U18393">
        <f t="shared" si="163"/>
        <v>2.8857667020261291</v>
      </c>
    </row>
    <row r="18394" spans="1:30">
      <c r="A18394" s="5" t="s">
        <v>3023</v>
      </c>
      <c r="B18394" s="5" t="s">
        <v>3021</v>
      </c>
      <c r="D18394" s="5">
        <v>2019</v>
      </c>
      <c r="F18394" s="5" t="s">
        <v>89</v>
      </c>
      <c r="G18394">
        <v>20.437161111111113</v>
      </c>
      <c r="H18394">
        <v>109.981325</v>
      </c>
      <c r="I18394" s="5" t="s">
        <v>226</v>
      </c>
      <c r="J18394" s="5" t="s">
        <v>3053</v>
      </c>
      <c r="K18394">
        <v>20</v>
      </c>
      <c r="L18394">
        <v>24</v>
      </c>
      <c r="M18394">
        <v>22</v>
      </c>
      <c r="N18394">
        <v>4</v>
      </c>
      <c r="O18394">
        <v>1.538</v>
      </c>
      <c r="R18394">
        <v>0.54960179328918457</v>
      </c>
      <c r="S18394">
        <v>0</v>
      </c>
      <c r="T18394">
        <f t="shared" si="162"/>
        <v>0</v>
      </c>
      <c r="U18394">
        <f t="shared" si="163"/>
        <v>3.3811502323150635</v>
      </c>
    </row>
    <row r="18395" spans="1:30">
      <c r="A18395" s="5" t="s">
        <v>3023</v>
      </c>
      <c r="B18395" s="5" t="s">
        <v>3021</v>
      </c>
      <c r="D18395" s="5">
        <v>2019</v>
      </c>
      <c r="F18395" s="5" t="s">
        <v>89</v>
      </c>
      <c r="G18395">
        <v>20.437161111111113</v>
      </c>
      <c r="H18395">
        <v>109.981325</v>
      </c>
      <c r="I18395" s="5" t="s">
        <v>226</v>
      </c>
      <c r="J18395" s="5" t="s">
        <v>3053</v>
      </c>
      <c r="K18395">
        <v>24</v>
      </c>
      <c r="L18395">
        <v>28</v>
      </c>
      <c r="M18395">
        <v>26</v>
      </c>
      <c r="N18395">
        <v>4</v>
      </c>
      <c r="O18395">
        <v>1.5355789473684207</v>
      </c>
      <c r="R18395">
        <v>0.33523386716842651</v>
      </c>
      <c r="S18395">
        <v>0</v>
      </c>
      <c r="T18395">
        <f t="shared" ref="T18395:T18411" si="164">S18395*O18395*N18395</f>
        <v>0</v>
      </c>
      <c r="U18395">
        <f t="shared" ref="U18395:U18411" si="165">R18395*O18395*N18395</f>
        <v>2.0591122754749493</v>
      </c>
    </row>
    <row r="18396" spans="1:30">
      <c r="A18396" s="5" t="s">
        <v>3023</v>
      </c>
      <c r="B18396" s="5" t="s">
        <v>3021</v>
      </c>
      <c r="D18396" s="5">
        <v>2019</v>
      </c>
      <c r="F18396" s="5" t="s">
        <v>89</v>
      </c>
      <c r="G18396">
        <v>20.437161111111113</v>
      </c>
      <c r="H18396">
        <v>109.981325</v>
      </c>
      <c r="I18396" s="5" t="s">
        <v>226</v>
      </c>
      <c r="J18396" s="5" t="s">
        <v>3053</v>
      </c>
      <c r="K18396">
        <v>28</v>
      </c>
      <c r="L18396">
        <v>32</v>
      </c>
      <c r="M18396">
        <v>30</v>
      </c>
      <c r="N18396">
        <v>4</v>
      </c>
      <c r="O18396">
        <v>1.4835</v>
      </c>
      <c r="R18396">
        <v>0.18863050639629364</v>
      </c>
      <c r="S18396">
        <v>0.14095123112201691</v>
      </c>
      <c r="T18396">
        <f t="shared" si="164"/>
        <v>0.8364046054780484</v>
      </c>
      <c r="U18396">
        <f t="shared" si="165"/>
        <v>1.1193334249556064</v>
      </c>
      <c r="AA18396">
        <f>SUM(T18389:T18396)-0.5*T18396</f>
        <v>0.65969404032661805</v>
      </c>
      <c r="AB18396">
        <f>SUM(U18389:U18396)-0.5*U18396</f>
        <v>21.352529015016948</v>
      </c>
    </row>
    <row r="18397" spans="1:30">
      <c r="A18397" s="5" t="s">
        <v>3023</v>
      </c>
      <c r="B18397" s="5" t="s">
        <v>3021</v>
      </c>
      <c r="D18397" s="5">
        <v>2019</v>
      </c>
      <c r="F18397" s="5" t="s">
        <v>89</v>
      </c>
      <c r="G18397">
        <v>20.437161111111113</v>
      </c>
      <c r="H18397">
        <v>109.981325</v>
      </c>
      <c r="I18397" s="5" t="s">
        <v>226</v>
      </c>
      <c r="J18397" s="5" t="s">
        <v>3053</v>
      </c>
      <c r="K18397">
        <v>32</v>
      </c>
      <c r="L18397">
        <v>36</v>
      </c>
      <c r="M18397">
        <v>34</v>
      </c>
      <c r="N18397">
        <v>4</v>
      </c>
      <c r="O18397">
        <v>1.4126000000000001</v>
      </c>
      <c r="R18397">
        <v>0.42876414954662323</v>
      </c>
      <c r="S18397">
        <v>0.14689441025257111</v>
      </c>
      <c r="T18397">
        <f t="shared" si="164"/>
        <v>0.83001217569112784</v>
      </c>
      <c r="U18397">
        <f t="shared" si="165"/>
        <v>2.4226889505982401</v>
      </c>
    </row>
    <row r="18398" spans="1:30">
      <c r="A18398" s="5" t="s">
        <v>3023</v>
      </c>
      <c r="B18398" s="5" t="s">
        <v>3021</v>
      </c>
      <c r="D18398" s="5">
        <v>2019</v>
      </c>
      <c r="F18398" s="5" t="s">
        <v>89</v>
      </c>
      <c r="G18398">
        <v>20.437161111111113</v>
      </c>
      <c r="H18398">
        <v>109.981325</v>
      </c>
      <c r="I18398" s="5" t="s">
        <v>226</v>
      </c>
      <c r="J18398" s="5" t="s">
        <v>3053</v>
      </c>
      <c r="K18398">
        <v>36</v>
      </c>
      <c r="L18398">
        <v>40</v>
      </c>
      <c r="M18398">
        <v>38</v>
      </c>
      <c r="N18398">
        <v>4</v>
      </c>
      <c r="O18398">
        <v>1.4733000000000001</v>
      </c>
      <c r="R18398">
        <v>0.1357276439666748</v>
      </c>
      <c r="S18398">
        <v>0.31824797391891479</v>
      </c>
      <c r="T18398">
        <f t="shared" si="164"/>
        <v>1.8754989598989487</v>
      </c>
      <c r="U18398">
        <f t="shared" si="165"/>
        <v>0.79987015142440798</v>
      </c>
    </row>
    <row r="18399" spans="1:30">
      <c r="A18399" s="5" t="s">
        <v>3023</v>
      </c>
      <c r="B18399" s="5" t="s">
        <v>3021</v>
      </c>
      <c r="D18399" s="5">
        <v>2019</v>
      </c>
      <c r="F18399" s="5" t="s">
        <v>89</v>
      </c>
      <c r="G18399">
        <v>20.437161111111113</v>
      </c>
      <c r="H18399">
        <v>109.981325</v>
      </c>
      <c r="I18399" s="5" t="s">
        <v>226</v>
      </c>
      <c r="J18399" s="5" t="s">
        <v>3053</v>
      </c>
      <c r="K18399">
        <v>40</v>
      </c>
      <c r="L18399">
        <v>44</v>
      </c>
      <c r="M18399">
        <v>42</v>
      </c>
      <c r="N18399">
        <v>4</v>
      </c>
      <c r="O18399">
        <v>1.4733000000000001</v>
      </c>
      <c r="R18399">
        <v>7.0865362882614136E-2</v>
      </c>
      <c r="S18399">
        <v>0.35846450924873352</v>
      </c>
      <c r="T18399">
        <f t="shared" si="164"/>
        <v>2.1125030459046363</v>
      </c>
      <c r="U18399">
        <f t="shared" si="165"/>
        <v>0.41762375653982164</v>
      </c>
    </row>
    <row r="18400" spans="1:30">
      <c r="A18400" s="5" t="s">
        <v>3023</v>
      </c>
      <c r="B18400" s="5" t="s">
        <v>3021</v>
      </c>
      <c r="D18400" s="5">
        <v>2019</v>
      </c>
      <c r="F18400" s="5" t="s">
        <v>89</v>
      </c>
      <c r="G18400">
        <v>20.437161111111113</v>
      </c>
      <c r="H18400">
        <v>109.981325</v>
      </c>
      <c r="I18400" s="5" t="s">
        <v>226</v>
      </c>
      <c r="J18400" s="5" t="s">
        <v>3053</v>
      </c>
      <c r="K18400">
        <v>44</v>
      </c>
      <c r="L18400">
        <v>48</v>
      </c>
      <c r="M18400">
        <v>46</v>
      </c>
      <c r="N18400">
        <v>4</v>
      </c>
      <c r="O18400">
        <v>1.5340000000000003</v>
      </c>
      <c r="R18400">
        <v>0.16572707891464233</v>
      </c>
      <c r="S18400">
        <v>0.35511666536331177</v>
      </c>
      <c r="T18400">
        <f t="shared" si="164"/>
        <v>2.1789958586692815</v>
      </c>
      <c r="U18400">
        <f t="shared" si="165"/>
        <v>1.0169013562202456</v>
      </c>
    </row>
    <row r="18401" spans="1:30">
      <c r="A18401" s="5" t="s">
        <v>3023</v>
      </c>
      <c r="B18401" s="5" t="s">
        <v>3021</v>
      </c>
      <c r="D18401" s="5">
        <v>2019</v>
      </c>
      <c r="F18401" s="5" t="s">
        <v>89</v>
      </c>
      <c r="G18401">
        <v>20.437161111111113</v>
      </c>
      <c r="H18401">
        <v>109.981325</v>
      </c>
      <c r="I18401" s="5" t="s">
        <v>226</v>
      </c>
      <c r="J18401" s="5" t="s">
        <v>3053</v>
      </c>
      <c r="K18401">
        <v>48</v>
      </c>
      <c r="L18401">
        <v>52</v>
      </c>
      <c r="M18401">
        <v>50</v>
      </c>
      <c r="N18401">
        <v>4</v>
      </c>
      <c r="O18401">
        <v>1.6010000000000002</v>
      </c>
      <c r="R18401">
        <v>9.114500880241394E-2</v>
      </c>
      <c r="S18401">
        <v>0.36532279849052429</v>
      </c>
      <c r="T18401">
        <f t="shared" si="164"/>
        <v>2.3395272015333179</v>
      </c>
      <c r="U18401">
        <f t="shared" si="165"/>
        <v>0.58369263637065893</v>
      </c>
      <c r="AA18401">
        <f>SUM(T18389:T18401)-0.5*T18401</f>
        <v>9.244669983996296</v>
      </c>
      <c r="AB18401">
        <f>SUM(U18389:U18401)-0.5*U18401</f>
        <v>26.861126260462797</v>
      </c>
    </row>
    <row r="18402" spans="1:30">
      <c r="A18402" s="5" t="s">
        <v>3023</v>
      </c>
      <c r="B18402" s="5" t="s">
        <v>3021</v>
      </c>
      <c r="D18402" s="5">
        <v>2019</v>
      </c>
      <c r="F18402" s="5" t="s">
        <v>89</v>
      </c>
      <c r="G18402">
        <v>20.437161111111113</v>
      </c>
      <c r="H18402">
        <v>109.981325</v>
      </c>
      <c r="I18402" s="5" t="s">
        <v>226</v>
      </c>
      <c r="J18402" s="5" t="s">
        <v>3053</v>
      </c>
      <c r="K18402">
        <v>52</v>
      </c>
      <c r="L18402">
        <v>56</v>
      </c>
      <c r="M18402">
        <v>54</v>
      </c>
      <c r="N18402">
        <v>4</v>
      </c>
      <c r="O18402">
        <v>1.4914545454545456</v>
      </c>
      <c r="R18402">
        <v>0.12602576613426208</v>
      </c>
      <c r="S18402">
        <v>0.29905110597610474</v>
      </c>
      <c r="T18402">
        <f t="shared" si="164"/>
        <v>1.7840845253250817</v>
      </c>
      <c r="U18402">
        <f t="shared" si="165"/>
        <v>0.75184680698134687</v>
      </c>
    </row>
    <row r="18403" spans="1:30">
      <c r="A18403" s="5" t="s">
        <v>3023</v>
      </c>
      <c r="B18403" s="5" t="s">
        <v>3021</v>
      </c>
      <c r="D18403" s="5">
        <v>2019</v>
      </c>
      <c r="F18403" s="5" t="s">
        <v>89</v>
      </c>
      <c r="G18403">
        <v>20.437161111111113</v>
      </c>
      <c r="H18403">
        <v>109.981325</v>
      </c>
      <c r="I18403" s="5" t="s">
        <v>226</v>
      </c>
      <c r="J18403" s="5" t="s">
        <v>3053</v>
      </c>
      <c r="K18403">
        <v>56</v>
      </c>
      <c r="L18403">
        <v>60</v>
      </c>
      <c r="M18403">
        <v>58</v>
      </c>
      <c r="N18403">
        <v>4</v>
      </c>
      <c r="O18403">
        <v>1.381909090909091</v>
      </c>
      <c r="R18403">
        <v>1.3042360544204712E-2</v>
      </c>
      <c r="S18403">
        <v>0.25183090567588806</v>
      </c>
      <c r="T18403">
        <f t="shared" si="164"/>
        <v>1.3920296717015181</v>
      </c>
      <c r="U18403">
        <f t="shared" si="165"/>
        <v>7.2093426411802122E-2</v>
      </c>
    </row>
    <row r="18404" spans="1:30">
      <c r="A18404" s="5" t="s">
        <v>3023</v>
      </c>
      <c r="B18404" s="5" t="s">
        <v>3021</v>
      </c>
      <c r="D18404" s="5">
        <v>2019</v>
      </c>
      <c r="F18404" s="5" t="s">
        <v>89</v>
      </c>
      <c r="G18404">
        <v>20.437161111111113</v>
      </c>
      <c r="H18404">
        <v>109.981325</v>
      </c>
      <c r="I18404" s="5" t="s">
        <v>226</v>
      </c>
      <c r="J18404" s="5" t="s">
        <v>3053</v>
      </c>
      <c r="K18404">
        <v>60</v>
      </c>
      <c r="L18404">
        <v>64</v>
      </c>
      <c r="M18404">
        <v>62</v>
      </c>
      <c r="N18404">
        <v>4</v>
      </c>
      <c r="O18404">
        <v>1.381909090909091</v>
      </c>
      <c r="R18404">
        <v>0.33294317126274109</v>
      </c>
      <c r="S18404">
        <v>0.22504398226737976</v>
      </c>
      <c r="T18404">
        <f t="shared" si="164"/>
        <v>1.2439612997987055</v>
      </c>
      <c r="U18404">
        <f t="shared" si="165"/>
        <v>1.8403887804963373</v>
      </c>
    </row>
    <row r="18405" spans="1:30">
      <c r="A18405" s="5" t="s">
        <v>3023</v>
      </c>
      <c r="B18405" s="5" t="s">
        <v>3021</v>
      </c>
      <c r="D18405" s="5">
        <v>2019</v>
      </c>
      <c r="F18405" s="5" t="s">
        <v>89</v>
      </c>
      <c r="G18405">
        <v>20.437161111111113</v>
      </c>
      <c r="H18405">
        <v>109.981325</v>
      </c>
      <c r="I18405" s="5" t="s">
        <v>226</v>
      </c>
      <c r="J18405" s="5" t="s">
        <v>3053</v>
      </c>
      <c r="K18405">
        <v>64</v>
      </c>
      <c r="L18405">
        <v>68</v>
      </c>
      <c r="M18405">
        <v>66</v>
      </c>
      <c r="N18405">
        <v>4</v>
      </c>
      <c r="O18405">
        <v>1.381909090909091</v>
      </c>
      <c r="R18405">
        <v>0.34542189538478851</v>
      </c>
      <c r="S18405">
        <v>9.8472461104393005E-2</v>
      </c>
      <c r="T18405">
        <f t="shared" si="164"/>
        <v>0.54431995681741019</v>
      </c>
      <c r="U18405">
        <f t="shared" si="165"/>
        <v>1.9093666297251528</v>
      </c>
    </row>
    <row r="18406" spans="1:30">
      <c r="A18406" s="5" t="s">
        <v>3023</v>
      </c>
      <c r="B18406" s="5" t="s">
        <v>3021</v>
      </c>
      <c r="D18406" s="5">
        <v>2019</v>
      </c>
      <c r="F18406" s="5" t="s">
        <v>89</v>
      </c>
      <c r="G18406">
        <v>20.437161111111113</v>
      </c>
      <c r="H18406">
        <v>109.981325</v>
      </c>
      <c r="I18406" s="5" t="s">
        <v>226</v>
      </c>
      <c r="J18406" s="5" t="s">
        <v>3053</v>
      </c>
      <c r="K18406">
        <v>68</v>
      </c>
      <c r="L18406">
        <v>72</v>
      </c>
      <c r="M18406">
        <v>70</v>
      </c>
      <c r="N18406">
        <v>4</v>
      </c>
      <c r="O18406">
        <v>1.381909090909091</v>
      </c>
      <c r="R18406">
        <v>9.3972094357013702E-2</v>
      </c>
      <c r="S18406">
        <v>0.11819147318601608</v>
      </c>
      <c r="T18406">
        <f t="shared" si="164"/>
        <v>0.65331948505477477</v>
      </c>
      <c r="U18406">
        <f t="shared" si="165"/>
        <v>0.51944356593489649</v>
      </c>
    </row>
    <row r="18407" spans="1:30">
      <c r="A18407" s="5" t="s">
        <v>3023</v>
      </c>
      <c r="B18407" s="5" t="s">
        <v>3021</v>
      </c>
      <c r="D18407" s="5">
        <v>2019</v>
      </c>
      <c r="F18407" s="5" t="s">
        <v>89</v>
      </c>
      <c r="G18407">
        <v>20.437161111111113</v>
      </c>
      <c r="H18407">
        <v>109.981325</v>
      </c>
      <c r="I18407" s="5" t="s">
        <v>226</v>
      </c>
      <c r="J18407" s="5" t="s">
        <v>3053</v>
      </c>
      <c r="K18407">
        <v>72</v>
      </c>
      <c r="L18407">
        <v>76</v>
      </c>
      <c r="M18407">
        <v>74</v>
      </c>
      <c r="N18407">
        <v>4</v>
      </c>
      <c r="O18407">
        <v>1.381909090909091</v>
      </c>
      <c r="R18407">
        <v>0.37278860807418823</v>
      </c>
      <c r="S18407">
        <v>7.1411490440368652E-2</v>
      </c>
      <c r="T18407">
        <f t="shared" si="164"/>
        <v>0.39473675133965236</v>
      </c>
      <c r="U18407">
        <f t="shared" si="165"/>
        <v>2.0606398659402676</v>
      </c>
    </row>
    <row r="18408" spans="1:30">
      <c r="A18408" s="5" t="s">
        <v>3023</v>
      </c>
      <c r="B18408" s="5" t="s">
        <v>3021</v>
      </c>
      <c r="D18408" s="5">
        <v>2019</v>
      </c>
      <c r="F18408" s="5" t="s">
        <v>89</v>
      </c>
      <c r="G18408">
        <v>20.437161111111113</v>
      </c>
      <c r="H18408">
        <v>109.981325</v>
      </c>
      <c r="I18408" s="5" t="s">
        <v>226</v>
      </c>
      <c r="J18408" s="5" t="s">
        <v>3053</v>
      </c>
      <c r="K18408">
        <v>76</v>
      </c>
      <c r="L18408">
        <v>80</v>
      </c>
      <c r="M18408">
        <v>78</v>
      </c>
      <c r="N18408">
        <v>4</v>
      </c>
      <c r="O18408">
        <v>1.381909090909091</v>
      </c>
      <c r="R18408">
        <v>0.98544172942638397</v>
      </c>
      <c r="S18408">
        <v>6.4066126942634583E-2</v>
      </c>
      <c r="T18408">
        <f t="shared" si="164"/>
        <v>0.35413425296545031</v>
      </c>
      <c r="U18408">
        <f t="shared" si="165"/>
        <v>5.4471635378219867</v>
      </c>
    </row>
    <row r="18409" spans="1:30">
      <c r="A18409" s="5" t="s">
        <v>3023</v>
      </c>
      <c r="B18409" s="5" t="s">
        <v>3021</v>
      </c>
      <c r="D18409" s="5">
        <v>2019</v>
      </c>
      <c r="F18409" s="5" t="s">
        <v>89</v>
      </c>
      <c r="G18409">
        <v>20.437161111111113</v>
      </c>
      <c r="H18409">
        <v>109.981325</v>
      </c>
      <c r="I18409" s="5" t="s">
        <v>226</v>
      </c>
      <c r="J18409" s="5" t="s">
        <v>3053</v>
      </c>
      <c r="K18409">
        <v>80</v>
      </c>
      <c r="L18409">
        <v>84</v>
      </c>
      <c r="M18409">
        <v>82</v>
      </c>
      <c r="N18409">
        <v>4</v>
      </c>
      <c r="O18409">
        <v>1.381909090909091</v>
      </c>
      <c r="R18409">
        <v>1.381405383348465</v>
      </c>
      <c r="S18409">
        <v>0.26606631278991699</v>
      </c>
      <c r="T18409">
        <f t="shared" si="164"/>
        <v>1.4707178257161921</v>
      </c>
      <c r="U18409">
        <f t="shared" si="165"/>
        <v>7.6359066299200062</v>
      </c>
    </row>
    <row r="18410" spans="1:30">
      <c r="A18410" s="5" t="s">
        <v>3023</v>
      </c>
      <c r="B18410" s="5" t="s">
        <v>3021</v>
      </c>
      <c r="D18410" s="5">
        <v>2019</v>
      </c>
      <c r="F18410" s="5" t="s">
        <v>89</v>
      </c>
      <c r="G18410">
        <v>20.437161111111113</v>
      </c>
      <c r="H18410">
        <v>109.981325</v>
      </c>
      <c r="I18410" s="5" t="s">
        <v>226</v>
      </c>
      <c r="J18410" s="5" t="s">
        <v>3053</v>
      </c>
      <c r="K18410">
        <v>84</v>
      </c>
      <c r="L18410">
        <v>88</v>
      </c>
      <c r="M18410">
        <v>86</v>
      </c>
      <c r="N18410">
        <v>4</v>
      </c>
      <c r="O18410">
        <v>1.381909090909091</v>
      </c>
      <c r="R18410">
        <v>0.88803227245807648</v>
      </c>
      <c r="S18410">
        <v>0.17656759917736053</v>
      </c>
      <c r="T18410">
        <f t="shared" si="164"/>
        <v>0.97600148185274826</v>
      </c>
      <c r="U18410">
        <f t="shared" si="165"/>
        <v>4.9087194813218984</v>
      </c>
    </row>
    <row r="18411" spans="1:30">
      <c r="A18411" s="5" t="s">
        <v>3023</v>
      </c>
      <c r="B18411" s="5" t="s">
        <v>3021</v>
      </c>
      <c r="D18411" s="5">
        <v>2019</v>
      </c>
      <c r="F18411" s="5" t="s">
        <v>89</v>
      </c>
      <c r="G18411">
        <v>20.437161111111113</v>
      </c>
      <c r="H18411">
        <v>109.981325</v>
      </c>
      <c r="I18411" s="5" t="s">
        <v>226</v>
      </c>
      <c r="J18411" s="5" t="s">
        <v>3053</v>
      </c>
      <c r="K18411">
        <v>88</v>
      </c>
      <c r="L18411">
        <v>92</v>
      </c>
      <c r="M18411">
        <v>90</v>
      </c>
      <c r="N18411">
        <v>4</v>
      </c>
      <c r="O18411">
        <v>1.381909090909091</v>
      </c>
      <c r="R18411">
        <v>0.54107114672660828</v>
      </c>
      <c r="S18411">
        <v>0.4830157458782196</v>
      </c>
      <c r="T18411">
        <f t="shared" si="164"/>
        <v>2.6699354011253877</v>
      </c>
      <c r="U18411">
        <f t="shared" si="165"/>
        <v>2.9908445459604263</v>
      </c>
      <c r="AA18411">
        <f>SUM(T18389:T18411)</f>
        <v>21.897674236459878</v>
      </c>
      <c r="AB18411">
        <f>SUM(U18389:U18411)</f>
        <v>55.289385849162244</v>
      </c>
    </row>
    <row r="18412" spans="1:30">
      <c r="A18412" s="5" t="s">
        <v>3060</v>
      </c>
      <c r="B18412" t="s">
        <v>3059</v>
      </c>
      <c r="D18412" s="5">
        <v>2021</v>
      </c>
      <c r="E18412" s="7" t="s">
        <v>3058</v>
      </c>
      <c r="F18412" s="5" t="s">
        <v>722</v>
      </c>
      <c r="G18412">
        <v>-2.9198330000000001</v>
      </c>
      <c r="H18412">
        <v>-41.453693999999999</v>
      </c>
      <c r="I18412" s="5" t="s">
        <v>55</v>
      </c>
      <c r="J18412">
        <v>1</v>
      </c>
      <c r="K18412">
        <v>0</v>
      </c>
      <c r="L18412">
        <v>5</v>
      </c>
      <c r="M18412">
        <f>AVERAGE(K18412:L18412)</f>
        <v>2.5</v>
      </c>
      <c r="N18412" s="17">
        <v>5</v>
      </c>
      <c r="O18412">
        <v>0.61706281296044918</v>
      </c>
      <c r="P18412">
        <v>7.28</v>
      </c>
      <c r="R18412">
        <v>1.255831445297511</v>
      </c>
      <c r="U18412">
        <f>N18412*O18412*R18412</f>
        <v>3.8746344211973427</v>
      </c>
      <c r="W18412">
        <f>AVERAGE(O18412:O18421)</f>
        <v>1.0490959088008949</v>
      </c>
      <c r="Y18412">
        <f>AVERAGE(R18412:R18421)</f>
        <v>0.64326518304775726</v>
      </c>
      <c r="AD18412">
        <v>50</v>
      </c>
    </row>
    <row r="18413" spans="1:30">
      <c r="A18413" s="5" t="s">
        <v>3060</v>
      </c>
      <c r="B18413" t="s">
        <v>3059</v>
      </c>
      <c r="D18413" s="5">
        <v>2021</v>
      </c>
      <c r="E18413" s="7" t="s">
        <v>3058</v>
      </c>
      <c r="F18413" s="5" t="s">
        <v>722</v>
      </c>
      <c r="G18413">
        <v>-2.9198330000000001</v>
      </c>
      <c r="H18413">
        <v>-41.453693999999999</v>
      </c>
      <c r="I18413" s="5" t="s">
        <v>55</v>
      </c>
      <c r="J18413">
        <v>1</v>
      </c>
      <c r="K18413">
        <v>5</v>
      </c>
      <c r="L18413">
        <v>10</v>
      </c>
      <c r="M18413">
        <f t="shared" ref="M18413:M18421" si="166">AVERAGE(K18413:L18413)</f>
        <v>7.5</v>
      </c>
      <c r="N18413" s="17">
        <v>5</v>
      </c>
      <c r="O18413">
        <v>1.0972269100709739</v>
      </c>
      <c r="P18413">
        <v>4.6900000000000004</v>
      </c>
      <c r="R18413">
        <v>0.94025078860886158</v>
      </c>
      <c r="U18413">
        <f t="shared" ref="U18413:U18476" si="167">N18413*O18413*R18413</f>
        <v>5.1583423373854886</v>
      </c>
    </row>
    <row r="18414" spans="1:30">
      <c r="A18414" s="5" t="s">
        <v>3060</v>
      </c>
      <c r="B18414" t="s">
        <v>3059</v>
      </c>
      <c r="D18414" s="5">
        <v>2021</v>
      </c>
      <c r="E18414" s="7" t="s">
        <v>3058</v>
      </c>
      <c r="F18414" s="5" t="s">
        <v>722</v>
      </c>
      <c r="G18414">
        <v>-2.9198330000000001</v>
      </c>
      <c r="H18414">
        <v>-41.453693999999999</v>
      </c>
      <c r="I18414" s="5" t="s">
        <v>55</v>
      </c>
      <c r="J18414">
        <v>1</v>
      </c>
      <c r="K18414">
        <v>10</v>
      </c>
      <c r="L18414">
        <v>15</v>
      </c>
      <c r="M18414">
        <f t="shared" si="166"/>
        <v>12.5</v>
      </c>
      <c r="N18414" s="17">
        <v>5</v>
      </c>
      <c r="O18414">
        <v>1.2903773490072981</v>
      </c>
      <c r="P18414">
        <v>4.3</v>
      </c>
      <c r="R18414">
        <v>0.5404545969710155</v>
      </c>
      <c r="U18414">
        <f t="shared" si="167"/>
        <v>3.4869518504913333</v>
      </c>
      <c r="AB18414">
        <f>SUM(U18412:U18414)</f>
        <v>12.519928609074165</v>
      </c>
    </row>
    <row r="18415" spans="1:30">
      <c r="A18415" s="5" t="s">
        <v>3060</v>
      </c>
      <c r="B18415" t="s">
        <v>3059</v>
      </c>
      <c r="D18415" s="5">
        <v>2021</v>
      </c>
      <c r="E18415" s="7" t="s">
        <v>3058</v>
      </c>
      <c r="F18415" s="5" t="s">
        <v>722</v>
      </c>
      <c r="G18415">
        <v>-2.9198330000000001</v>
      </c>
      <c r="H18415">
        <v>-41.453693999999999</v>
      </c>
      <c r="I18415" s="5" t="s">
        <v>55</v>
      </c>
      <c r="J18415">
        <v>1</v>
      </c>
      <c r="K18415">
        <v>15</v>
      </c>
      <c r="L18415">
        <v>20</v>
      </c>
      <c r="M18415">
        <f t="shared" si="166"/>
        <v>17.5</v>
      </c>
      <c r="N18415" s="17">
        <v>5</v>
      </c>
      <c r="O18415">
        <v>1.3086865336605897</v>
      </c>
      <c r="P18415">
        <v>2.3199999999999998</v>
      </c>
      <c r="R18415">
        <v>0.4301536506070181</v>
      </c>
      <c r="U18415">
        <f t="shared" si="167"/>
        <v>2.8146814497717347</v>
      </c>
    </row>
    <row r="18416" spans="1:30">
      <c r="A18416" s="5" t="s">
        <v>3060</v>
      </c>
      <c r="B18416" t="s">
        <v>3059</v>
      </c>
      <c r="D18416" s="5">
        <v>2021</v>
      </c>
      <c r="E18416" s="7" t="s">
        <v>3058</v>
      </c>
      <c r="F18416" s="5" t="s">
        <v>722</v>
      </c>
      <c r="G18416">
        <v>-2.9198330000000001</v>
      </c>
      <c r="H18416">
        <v>-41.453693999999999</v>
      </c>
      <c r="I18416" s="5" t="s">
        <v>55</v>
      </c>
      <c r="J18416">
        <v>1</v>
      </c>
      <c r="K18416">
        <v>20</v>
      </c>
      <c r="L18416">
        <v>25</v>
      </c>
      <c r="M18416">
        <f t="shared" si="166"/>
        <v>22.5</v>
      </c>
      <c r="N18416" s="17">
        <v>5</v>
      </c>
      <c r="O18416">
        <v>1.4780783226921557</v>
      </c>
      <c r="P18416">
        <v>2.61</v>
      </c>
      <c r="R18416">
        <v>0.36037285126526308</v>
      </c>
      <c r="U18416">
        <f t="shared" si="167"/>
        <v>2.6632964977097489</v>
      </c>
    </row>
    <row r="18417" spans="1:30">
      <c r="A18417" s="5" t="s">
        <v>3060</v>
      </c>
      <c r="B18417" t="s">
        <v>3059</v>
      </c>
      <c r="D18417" s="5">
        <v>2021</v>
      </c>
      <c r="E18417" s="7" t="s">
        <v>3058</v>
      </c>
      <c r="F18417" s="5" t="s">
        <v>722</v>
      </c>
      <c r="G18417">
        <v>-2.9198330000000001</v>
      </c>
      <c r="H18417">
        <v>-41.453693999999999</v>
      </c>
      <c r="I18417" s="5" t="s">
        <v>55</v>
      </c>
      <c r="J18417">
        <v>1</v>
      </c>
      <c r="K18417">
        <v>25</v>
      </c>
      <c r="L18417">
        <v>30</v>
      </c>
      <c r="M18417">
        <f t="shared" si="166"/>
        <v>27.5</v>
      </c>
      <c r="N18417" s="17">
        <v>5</v>
      </c>
      <c r="O18417">
        <v>0.99045304184948313</v>
      </c>
      <c r="P18417">
        <v>1.61</v>
      </c>
      <c r="R18417">
        <v>0.4043599804816097</v>
      </c>
      <c r="U18417">
        <f t="shared" si="167"/>
        <v>2.00249786335104</v>
      </c>
      <c r="AB18417">
        <f>SUM(U18412:U18417)</f>
        <v>20.000404419906687</v>
      </c>
    </row>
    <row r="18418" spans="1:30">
      <c r="A18418" s="5" t="s">
        <v>3060</v>
      </c>
      <c r="B18418" t="s">
        <v>3059</v>
      </c>
      <c r="D18418" s="5">
        <v>2021</v>
      </c>
      <c r="E18418" s="7" t="s">
        <v>3058</v>
      </c>
      <c r="F18418" s="5" t="s">
        <v>722</v>
      </c>
      <c r="G18418">
        <v>-2.9198330000000001</v>
      </c>
      <c r="H18418">
        <v>-41.453693999999999</v>
      </c>
      <c r="I18418" s="5" t="s">
        <v>55</v>
      </c>
      <c r="J18418">
        <v>1</v>
      </c>
      <c r="K18418">
        <v>30</v>
      </c>
      <c r="L18418">
        <v>35</v>
      </c>
      <c r="M18418">
        <f t="shared" si="166"/>
        <v>32.5</v>
      </c>
      <c r="N18418" s="17">
        <v>5</v>
      </c>
      <c r="O18418">
        <v>1.1897914249732202</v>
      </c>
      <c r="P18418">
        <v>2.98</v>
      </c>
      <c r="R18418">
        <v>0.45145857765908448</v>
      </c>
      <c r="U18418">
        <f t="shared" si="167"/>
        <v>2.685707722146927</v>
      </c>
    </row>
    <row r="18419" spans="1:30">
      <c r="A18419" s="5" t="s">
        <v>3060</v>
      </c>
      <c r="B18419" t="s">
        <v>3059</v>
      </c>
      <c r="D18419" s="5">
        <v>2021</v>
      </c>
      <c r="E18419" s="7" t="s">
        <v>3058</v>
      </c>
      <c r="F18419" s="5" t="s">
        <v>722</v>
      </c>
      <c r="G18419">
        <v>-2.9198330000000001</v>
      </c>
      <c r="H18419">
        <v>-41.453693999999999</v>
      </c>
      <c r="I18419" s="5" t="s">
        <v>55</v>
      </c>
      <c r="J18419">
        <v>1</v>
      </c>
      <c r="K18419">
        <v>35</v>
      </c>
      <c r="L18419">
        <v>40</v>
      </c>
      <c r="M18419">
        <f t="shared" si="166"/>
        <v>37.5</v>
      </c>
      <c r="N18419" s="17">
        <v>5</v>
      </c>
      <c r="O18419">
        <v>0.93567827663497627</v>
      </c>
      <c r="P18419">
        <v>5.0199999999999996</v>
      </c>
      <c r="R18419">
        <v>0.64024819798118182</v>
      </c>
      <c r="U18419">
        <f t="shared" si="167"/>
        <v>2.9953316525284066</v>
      </c>
    </row>
    <row r="18420" spans="1:30">
      <c r="A18420" s="5" t="s">
        <v>3060</v>
      </c>
      <c r="B18420" t="s">
        <v>3059</v>
      </c>
      <c r="D18420" s="5">
        <v>2021</v>
      </c>
      <c r="E18420" s="7" t="s">
        <v>3058</v>
      </c>
      <c r="F18420" s="5" t="s">
        <v>722</v>
      </c>
      <c r="G18420">
        <v>-2.9198330000000001</v>
      </c>
      <c r="H18420">
        <v>-41.453693999999999</v>
      </c>
      <c r="I18420" s="5" t="s">
        <v>55</v>
      </c>
      <c r="J18420">
        <v>1</v>
      </c>
      <c r="K18420">
        <v>40</v>
      </c>
      <c r="L18420">
        <v>45</v>
      </c>
      <c r="M18420">
        <f t="shared" si="166"/>
        <v>42.5</v>
      </c>
      <c r="N18420" s="17">
        <v>5</v>
      </c>
      <c r="O18420">
        <v>0.97884109720149826</v>
      </c>
      <c r="P18420">
        <v>2.86</v>
      </c>
      <c r="R18420">
        <v>0.58823934861536109</v>
      </c>
      <c r="U18420">
        <f t="shared" si="167"/>
        <v>2.8789642470787737</v>
      </c>
    </row>
    <row r="18421" spans="1:30">
      <c r="A18421" s="5" t="s">
        <v>3060</v>
      </c>
      <c r="B18421" t="s">
        <v>3059</v>
      </c>
      <c r="D18421" s="5">
        <v>2021</v>
      </c>
      <c r="E18421" s="7" t="s">
        <v>3058</v>
      </c>
      <c r="F18421" s="5" t="s">
        <v>722</v>
      </c>
      <c r="G18421">
        <v>-2.9198330000000001</v>
      </c>
      <c r="H18421">
        <v>-41.453693999999999</v>
      </c>
      <c r="I18421" s="5" t="s">
        <v>55</v>
      </c>
      <c r="J18421">
        <v>1</v>
      </c>
      <c r="K18421">
        <v>45</v>
      </c>
      <c r="L18421">
        <v>50</v>
      </c>
      <c r="M18421">
        <f t="shared" si="166"/>
        <v>47.5</v>
      </c>
      <c r="N18421" s="17">
        <v>5</v>
      </c>
      <c r="O18421">
        <v>0.60476331895830759</v>
      </c>
      <c r="P18421">
        <v>4.38</v>
      </c>
      <c r="R18421">
        <v>0.8212823929906663</v>
      </c>
      <c r="U18421">
        <f t="shared" si="167"/>
        <v>2.4834073289352823</v>
      </c>
      <c r="AB18421">
        <f>SUM(U18412:U18421)</f>
        <v>31.043815370596075</v>
      </c>
    </row>
    <row r="18422" spans="1:30">
      <c r="A18422" s="5" t="s">
        <v>3060</v>
      </c>
      <c r="B18422" t="s">
        <v>3059</v>
      </c>
      <c r="D18422" s="5">
        <v>2021</v>
      </c>
      <c r="E18422" s="7" t="s">
        <v>3058</v>
      </c>
      <c r="F18422" s="5" t="s">
        <v>722</v>
      </c>
      <c r="G18422">
        <v>-2.916528</v>
      </c>
      <c r="H18422">
        <v>-41.451194000000001</v>
      </c>
      <c r="I18422" s="5" t="s">
        <v>55</v>
      </c>
      <c r="J18422">
        <v>2</v>
      </c>
      <c r="K18422">
        <v>0</v>
      </c>
      <c r="L18422">
        <v>5</v>
      </c>
      <c r="M18422">
        <f>AVERAGE(K18422:L18422)</f>
        <v>2.5</v>
      </c>
      <c r="N18422" s="17">
        <v>5</v>
      </c>
      <c r="O18422">
        <v>0.51446517044568973</v>
      </c>
      <c r="P18422">
        <v>5.65</v>
      </c>
      <c r="R18422">
        <v>1.2932650000000001</v>
      </c>
      <c r="U18422">
        <f t="shared" si="167"/>
        <v>3.3266989932822253</v>
      </c>
      <c r="W18422">
        <f>AVERAGE(O18422:O18431)</f>
        <v>1.0447236042042747</v>
      </c>
      <c r="Y18422">
        <f>AVERAGE(R18422:R18431)</f>
        <v>0.76116951442941372</v>
      </c>
      <c r="AD18422">
        <v>50</v>
      </c>
    </row>
    <row r="18423" spans="1:30">
      <c r="A18423" s="5" t="s">
        <v>3060</v>
      </c>
      <c r="B18423" t="s">
        <v>3059</v>
      </c>
      <c r="D18423" s="5">
        <v>2021</v>
      </c>
      <c r="E18423" s="7" t="s">
        <v>3058</v>
      </c>
      <c r="F18423" s="5" t="s">
        <v>722</v>
      </c>
      <c r="G18423">
        <v>-2.916528</v>
      </c>
      <c r="H18423">
        <v>-41.451194000000001</v>
      </c>
      <c r="I18423" s="5" t="s">
        <v>55</v>
      </c>
      <c r="J18423">
        <v>2</v>
      </c>
      <c r="K18423">
        <v>5</v>
      </c>
      <c r="L18423">
        <v>10</v>
      </c>
      <c r="M18423">
        <f t="shared" ref="M18423:M18431" si="168">AVERAGE(K18423:L18423)</f>
        <v>7.5</v>
      </c>
      <c r="N18423" s="17">
        <v>5</v>
      </c>
      <c r="O18423">
        <v>0.67069166258469426</v>
      </c>
      <c r="P18423">
        <v>5.68</v>
      </c>
      <c r="R18423">
        <v>1.300168</v>
      </c>
      <c r="U18423">
        <f t="shared" si="167"/>
        <v>4.3600591877970842</v>
      </c>
    </row>
    <row r="18424" spans="1:30">
      <c r="A18424" s="5" t="s">
        <v>3060</v>
      </c>
      <c r="B18424" t="s">
        <v>3059</v>
      </c>
      <c r="D18424" s="5">
        <v>2021</v>
      </c>
      <c r="E18424" s="7" t="s">
        <v>3058</v>
      </c>
      <c r="F18424" s="5" t="s">
        <v>722</v>
      </c>
      <c r="G18424">
        <v>-2.916528</v>
      </c>
      <c r="H18424">
        <v>-41.451194000000001</v>
      </c>
      <c r="I18424" s="5" t="s">
        <v>55</v>
      </c>
      <c r="J18424">
        <v>2</v>
      </c>
      <c r="K18424">
        <v>10</v>
      </c>
      <c r="L18424">
        <v>15</v>
      </c>
      <c r="M18424">
        <f t="shared" si="168"/>
        <v>12.5</v>
      </c>
      <c r="N18424" s="17">
        <v>5</v>
      </c>
      <c r="O18424">
        <v>1.432394487827058</v>
      </c>
      <c r="P18424">
        <v>1.52</v>
      </c>
      <c r="R18424">
        <v>0.15782914429413658</v>
      </c>
      <c r="U18424">
        <f t="shared" si="167"/>
        <v>1.130367981526913</v>
      </c>
      <c r="AB18424">
        <f>SUM(U18422:U18424)</f>
        <v>8.8171261626062218</v>
      </c>
    </row>
    <row r="18425" spans="1:30">
      <c r="A18425" s="5" t="s">
        <v>3060</v>
      </c>
      <c r="B18425" t="s">
        <v>3059</v>
      </c>
      <c r="D18425" s="5">
        <v>2021</v>
      </c>
      <c r="E18425" s="7" t="s">
        <v>3058</v>
      </c>
      <c r="F18425" s="5" t="s">
        <v>722</v>
      </c>
      <c r="G18425">
        <v>-2.916528</v>
      </c>
      <c r="H18425">
        <v>-41.451194000000001</v>
      </c>
      <c r="I18425" s="5" t="s">
        <v>55</v>
      </c>
      <c r="J18425">
        <v>2</v>
      </c>
      <c r="K18425">
        <v>15</v>
      </c>
      <c r="L18425">
        <v>20</v>
      </c>
      <c r="M18425">
        <f t="shared" si="168"/>
        <v>17.5</v>
      </c>
      <c r="N18425" s="17">
        <v>5</v>
      </c>
      <c r="O18425">
        <v>1.2972783073397627</v>
      </c>
      <c r="P18425">
        <v>2.8</v>
      </c>
      <c r="R18425">
        <v>0.63747999999999994</v>
      </c>
      <c r="U18425">
        <f t="shared" si="167"/>
        <v>4.1349448768147594</v>
      </c>
    </row>
    <row r="18426" spans="1:30">
      <c r="A18426" s="5" t="s">
        <v>3060</v>
      </c>
      <c r="B18426" t="s">
        <v>3059</v>
      </c>
      <c r="D18426" s="5">
        <v>2021</v>
      </c>
      <c r="E18426" s="7" t="s">
        <v>3058</v>
      </c>
      <c r="F18426" s="5" t="s">
        <v>722</v>
      </c>
      <c r="G18426">
        <v>-2.916528</v>
      </c>
      <c r="H18426">
        <v>-41.451194000000001</v>
      </c>
      <c r="I18426" s="5" t="s">
        <v>55</v>
      </c>
      <c r="J18426">
        <v>2</v>
      </c>
      <c r="K18426">
        <v>20</v>
      </c>
      <c r="L18426">
        <v>25</v>
      </c>
      <c r="M18426">
        <f t="shared" si="168"/>
        <v>22.5</v>
      </c>
      <c r="N18426" s="17">
        <v>5</v>
      </c>
      <c r="O18426">
        <v>1.263257346704439</v>
      </c>
      <c r="P18426">
        <v>3.07</v>
      </c>
      <c r="R18426">
        <v>0.69960699999999998</v>
      </c>
      <c r="U18426">
        <f t="shared" si="167"/>
        <v>4.418918412779262</v>
      </c>
    </row>
    <row r="18427" spans="1:30">
      <c r="A18427" s="5" t="s">
        <v>3060</v>
      </c>
      <c r="B18427" t="s">
        <v>3059</v>
      </c>
      <c r="D18427" s="5">
        <v>2021</v>
      </c>
      <c r="E18427" s="7" t="s">
        <v>3058</v>
      </c>
      <c r="F18427" s="5" t="s">
        <v>722</v>
      </c>
      <c r="G18427">
        <v>-2.916528</v>
      </c>
      <c r="H18427">
        <v>-41.451194000000001</v>
      </c>
      <c r="I18427" s="5" t="s">
        <v>55</v>
      </c>
      <c r="J18427">
        <v>2</v>
      </c>
      <c r="K18427">
        <v>25</v>
      </c>
      <c r="L18427">
        <v>30</v>
      </c>
      <c r="M18427">
        <f t="shared" si="168"/>
        <v>27.5</v>
      </c>
      <c r="N18427" s="17">
        <v>5</v>
      </c>
      <c r="O18427">
        <v>0.94502385489333229</v>
      </c>
      <c r="P18427">
        <v>3.72</v>
      </c>
      <c r="R18427">
        <v>0.84917200000000004</v>
      </c>
      <c r="U18427">
        <f t="shared" si="167"/>
        <v>4.012438984537404</v>
      </c>
      <c r="AB18427">
        <f>SUM(U18422:U18427)</f>
        <v>21.383428436737649</v>
      </c>
    </row>
    <row r="18428" spans="1:30">
      <c r="A18428" s="5" t="s">
        <v>3060</v>
      </c>
      <c r="B18428" t="s">
        <v>3059</v>
      </c>
      <c r="D18428" s="5">
        <v>2021</v>
      </c>
      <c r="E18428" s="7" t="s">
        <v>3058</v>
      </c>
      <c r="F18428" s="5" t="s">
        <v>722</v>
      </c>
      <c r="G18428">
        <v>-2.916528</v>
      </c>
      <c r="H18428">
        <v>-41.451194000000001</v>
      </c>
      <c r="I18428" s="5" t="s">
        <v>55</v>
      </c>
      <c r="J18428">
        <v>2</v>
      </c>
      <c r="K18428">
        <v>30</v>
      </c>
      <c r="L18428">
        <v>35</v>
      </c>
      <c r="M18428">
        <f t="shared" si="168"/>
        <v>32.5</v>
      </c>
      <c r="N18428" s="17">
        <v>5</v>
      </c>
      <c r="O18428">
        <v>1.0954953042901339</v>
      </c>
      <c r="P18428">
        <v>3.71</v>
      </c>
      <c r="R18428">
        <v>0.84687099999999993</v>
      </c>
      <c r="U18428">
        <f t="shared" si="167"/>
        <v>4.6387160191974495</v>
      </c>
    </row>
    <row r="18429" spans="1:30">
      <c r="A18429" s="5" t="s">
        <v>3060</v>
      </c>
      <c r="B18429" t="s">
        <v>3059</v>
      </c>
      <c r="D18429" s="5">
        <v>2021</v>
      </c>
      <c r="E18429" s="7" t="s">
        <v>3058</v>
      </c>
      <c r="F18429" s="5" t="s">
        <v>722</v>
      </c>
      <c r="G18429">
        <v>-2.916528</v>
      </c>
      <c r="H18429">
        <v>-41.451194000000001</v>
      </c>
      <c r="I18429" s="5" t="s">
        <v>55</v>
      </c>
      <c r="J18429">
        <v>2</v>
      </c>
      <c r="K18429">
        <v>35</v>
      </c>
      <c r="L18429">
        <v>40</v>
      </c>
      <c r="M18429">
        <f t="shared" si="168"/>
        <v>37.5</v>
      </c>
      <c r="N18429" s="17">
        <v>5</v>
      </c>
      <c r="O18429">
        <v>1.1861244950843826</v>
      </c>
      <c r="P18429">
        <v>3.7</v>
      </c>
      <c r="R18429">
        <v>0.84457000000000004</v>
      </c>
      <c r="U18429">
        <f t="shared" si="167"/>
        <v>5.0088258240670855</v>
      </c>
    </row>
    <row r="18430" spans="1:30">
      <c r="A18430" s="5" t="s">
        <v>3060</v>
      </c>
      <c r="B18430" t="s">
        <v>3059</v>
      </c>
      <c r="D18430" s="5">
        <v>2021</v>
      </c>
      <c r="E18430" s="7" t="s">
        <v>3058</v>
      </c>
      <c r="F18430" s="5" t="s">
        <v>722</v>
      </c>
      <c r="G18430">
        <v>-2.916528</v>
      </c>
      <c r="H18430">
        <v>-41.451194000000001</v>
      </c>
      <c r="I18430" s="5" t="s">
        <v>55</v>
      </c>
      <c r="J18430">
        <v>2</v>
      </c>
      <c r="K18430">
        <v>40</v>
      </c>
      <c r="L18430">
        <v>45</v>
      </c>
      <c r="M18430">
        <f t="shared" si="168"/>
        <v>42.5</v>
      </c>
      <c r="N18430" s="17">
        <v>5</v>
      </c>
      <c r="O18430">
        <v>1.5350430599236069</v>
      </c>
      <c r="P18430">
        <v>3.04</v>
      </c>
      <c r="R18430">
        <v>0.69270399999999999</v>
      </c>
      <c r="U18430">
        <f t="shared" si="167"/>
        <v>5.3166523389066116</v>
      </c>
    </row>
    <row r="18431" spans="1:30">
      <c r="A18431" s="5" t="s">
        <v>3060</v>
      </c>
      <c r="B18431" t="s">
        <v>3059</v>
      </c>
      <c r="D18431" s="5">
        <v>2021</v>
      </c>
      <c r="E18431" s="7" t="s">
        <v>3058</v>
      </c>
      <c r="F18431" s="5" t="s">
        <v>722</v>
      </c>
      <c r="G18431">
        <v>-2.916528</v>
      </c>
      <c r="H18431">
        <v>-41.451194000000001</v>
      </c>
      <c r="I18431" s="5" t="s">
        <v>55</v>
      </c>
      <c r="J18431">
        <v>2</v>
      </c>
      <c r="K18431">
        <v>45</v>
      </c>
      <c r="L18431">
        <v>50</v>
      </c>
      <c r="M18431">
        <f t="shared" si="168"/>
        <v>47.5</v>
      </c>
      <c r="N18431" s="17">
        <v>5</v>
      </c>
      <c r="O18431">
        <v>0.50746235294964637</v>
      </c>
      <c r="P18431">
        <v>1.29</v>
      </c>
      <c r="R18431">
        <v>0.29002900000000004</v>
      </c>
      <c r="U18431">
        <f t="shared" si="167"/>
        <v>0.735893993818165</v>
      </c>
      <c r="AB18431">
        <f>SUM(U18422:U18431)</f>
        <v>37.08351661272696</v>
      </c>
    </row>
    <row r="18432" spans="1:30">
      <c r="A18432" s="5" t="s">
        <v>3060</v>
      </c>
      <c r="B18432" t="s">
        <v>3059</v>
      </c>
      <c r="D18432" s="5">
        <v>2021</v>
      </c>
      <c r="E18432" s="7" t="s">
        <v>3058</v>
      </c>
      <c r="F18432" s="5" t="s">
        <v>722</v>
      </c>
      <c r="G18432">
        <v>-2.9142779999999999</v>
      </c>
      <c r="H18432">
        <v>-41.450055999999996</v>
      </c>
      <c r="I18432" s="5" t="s">
        <v>55</v>
      </c>
      <c r="J18432">
        <v>3</v>
      </c>
      <c r="K18432">
        <v>0</v>
      </c>
      <c r="L18432">
        <v>5</v>
      </c>
      <c r="M18432">
        <f>AVERAGE(K18432:L18432)</f>
        <v>2.5</v>
      </c>
      <c r="N18432" s="17">
        <v>5</v>
      </c>
      <c r="O18432">
        <v>1.0042040289326226</v>
      </c>
      <c r="P18432">
        <v>2.56</v>
      </c>
      <c r="R18432">
        <v>0.582256</v>
      </c>
      <c r="U18432">
        <f t="shared" si="167"/>
        <v>2.9235191053509659</v>
      </c>
      <c r="W18432">
        <f>AVERAGE(O18432:O18441)</f>
        <v>0.99697457479761642</v>
      </c>
      <c r="Y18432">
        <f>AVERAGE(R18432:R18441)</f>
        <v>0.90518269543833729</v>
      </c>
      <c r="AD18432">
        <v>50</v>
      </c>
    </row>
    <row r="18433" spans="1:30">
      <c r="A18433" s="5" t="s">
        <v>3060</v>
      </c>
      <c r="B18433" t="s">
        <v>3059</v>
      </c>
      <c r="D18433" s="5">
        <v>2021</v>
      </c>
      <c r="E18433" s="7" t="s">
        <v>3058</v>
      </c>
      <c r="F18433" s="5" t="s">
        <v>722</v>
      </c>
      <c r="G18433">
        <v>-2.9142779999999999</v>
      </c>
      <c r="H18433">
        <v>-41.450055999999996</v>
      </c>
      <c r="I18433" s="5" t="s">
        <v>55</v>
      </c>
      <c r="J18433">
        <v>3</v>
      </c>
      <c r="K18433">
        <v>5</v>
      </c>
      <c r="L18433">
        <v>10</v>
      </c>
      <c r="M18433">
        <f t="shared" ref="M18433:M18496" si="169">AVERAGE(K18433:L18433)</f>
        <v>7.5</v>
      </c>
      <c r="N18433" s="17">
        <v>5</v>
      </c>
      <c r="O18433">
        <v>1.3840877794998059</v>
      </c>
      <c r="P18433">
        <v>1.82</v>
      </c>
      <c r="R18433">
        <v>0.24267195438337127</v>
      </c>
      <c r="U18433">
        <f t="shared" si="167"/>
        <v>1.6793964324467927</v>
      </c>
    </row>
    <row r="18434" spans="1:30">
      <c r="A18434" s="5" t="s">
        <v>3060</v>
      </c>
      <c r="B18434" t="s">
        <v>3059</v>
      </c>
      <c r="D18434" s="5">
        <v>2021</v>
      </c>
      <c r="E18434" s="7" t="s">
        <v>3058</v>
      </c>
      <c r="F18434" s="5" t="s">
        <v>722</v>
      </c>
      <c r="G18434">
        <v>-2.9142779999999999</v>
      </c>
      <c r="H18434">
        <v>-41.450055999999996</v>
      </c>
      <c r="I18434" s="5" t="s">
        <v>55</v>
      </c>
      <c r="J18434">
        <v>3</v>
      </c>
      <c r="K18434">
        <v>10</v>
      </c>
      <c r="L18434">
        <v>15</v>
      </c>
      <c r="M18434">
        <f t="shared" si="169"/>
        <v>12.5</v>
      </c>
      <c r="N18434" s="17">
        <v>5</v>
      </c>
      <c r="O18434">
        <v>1.0520778358146647</v>
      </c>
      <c r="P18434">
        <v>2.92</v>
      </c>
      <c r="R18434">
        <v>0.66509199999999991</v>
      </c>
      <c r="U18434">
        <f t="shared" si="167"/>
        <v>3.4986427598882344</v>
      </c>
      <c r="AB18434">
        <f>SUM(U18432:U18434)</f>
        <v>8.1015582976859939</v>
      </c>
    </row>
    <row r="18435" spans="1:30">
      <c r="A18435" s="5" t="s">
        <v>3060</v>
      </c>
      <c r="B18435" t="s">
        <v>3059</v>
      </c>
      <c r="D18435" s="5">
        <v>2021</v>
      </c>
      <c r="E18435" s="7" t="s">
        <v>3058</v>
      </c>
      <c r="F18435" s="5" t="s">
        <v>722</v>
      </c>
      <c r="G18435">
        <v>-2.9142779999999999</v>
      </c>
      <c r="H18435">
        <v>-41.450055999999996</v>
      </c>
      <c r="I18435" s="5" t="s">
        <v>55</v>
      </c>
      <c r="J18435">
        <v>3</v>
      </c>
      <c r="K18435">
        <v>15</v>
      </c>
      <c r="L18435">
        <v>20</v>
      </c>
      <c r="M18435">
        <f t="shared" si="169"/>
        <v>17.5</v>
      </c>
      <c r="N18435" s="17">
        <v>5</v>
      </c>
      <c r="O18435">
        <v>0.82679083076922522</v>
      </c>
      <c r="P18435">
        <v>4.45</v>
      </c>
      <c r="R18435">
        <v>1.0171450000000002</v>
      </c>
      <c r="U18435">
        <f t="shared" si="167"/>
        <v>4.2048307978138189</v>
      </c>
    </row>
    <row r="18436" spans="1:30">
      <c r="A18436" s="5" t="s">
        <v>3060</v>
      </c>
      <c r="B18436" t="s">
        <v>3059</v>
      </c>
      <c r="D18436" s="5">
        <v>2021</v>
      </c>
      <c r="E18436" s="7" t="s">
        <v>3058</v>
      </c>
      <c r="F18436" s="5" t="s">
        <v>722</v>
      </c>
      <c r="G18436">
        <v>-2.9142779999999999</v>
      </c>
      <c r="H18436">
        <v>-41.450055999999996</v>
      </c>
      <c r="I18436" s="5" t="s">
        <v>55</v>
      </c>
      <c r="J18436">
        <v>3</v>
      </c>
      <c r="K18436">
        <v>20</v>
      </c>
      <c r="L18436">
        <v>25</v>
      </c>
      <c r="M18436">
        <f t="shared" si="169"/>
        <v>22.5</v>
      </c>
      <c r="N18436" s="17">
        <v>5</v>
      </c>
      <c r="O18436">
        <v>0.71258124360648112</v>
      </c>
      <c r="P18436">
        <v>5.91</v>
      </c>
      <c r="R18436">
        <v>1.353091</v>
      </c>
      <c r="U18436">
        <f t="shared" si="167"/>
        <v>4.820936337463686</v>
      </c>
    </row>
    <row r="18437" spans="1:30">
      <c r="A18437" s="5" t="s">
        <v>3060</v>
      </c>
      <c r="B18437" t="s">
        <v>3059</v>
      </c>
      <c r="D18437" s="5">
        <v>2021</v>
      </c>
      <c r="E18437" s="7" t="s">
        <v>3058</v>
      </c>
      <c r="F18437" s="5" t="s">
        <v>722</v>
      </c>
      <c r="G18437">
        <v>-2.9142779999999999</v>
      </c>
      <c r="H18437">
        <v>-41.450055999999996</v>
      </c>
      <c r="I18437" s="5" t="s">
        <v>55</v>
      </c>
      <c r="J18437">
        <v>3</v>
      </c>
      <c r="K18437">
        <v>25</v>
      </c>
      <c r="L18437">
        <v>30</v>
      </c>
      <c r="M18437">
        <f t="shared" si="169"/>
        <v>27.5</v>
      </c>
      <c r="N18437" s="17">
        <v>5</v>
      </c>
      <c r="O18437">
        <v>0.83211297206621815</v>
      </c>
      <c r="P18437">
        <v>7.14</v>
      </c>
      <c r="R18437">
        <v>1.6361140000000001</v>
      </c>
      <c r="U18437">
        <f t="shared" si="167"/>
        <v>6.8071584158957421</v>
      </c>
      <c r="AB18437">
        <f>SUM(U18432:U18437)</f>
        <v>23.934483848859241</v>
      </c>
    </row>
    <row r="18438" spans="1:30">
      <c r="A18438" s="5" t="s">
        <v>3060</v>
      </c>
      <c r="B18438" t="s">
        <v>3059</v>
      </c>
      <c r="D18438" s="5">
        <v>2021</v>
      </c>
      <c r="E18438" s="7" t="s">
        <v>3058</v>
      </c>
      <c r="F18438" s="5" t="s">
        <v>722</v>
      </c>
      <c r="G18438">
        <v>-2.9142779999999999</v>
      </c>
      <c r="H18438">
        <v>-41.450055999999996</v>
      </c>
      <c r="I18438" s="5" t="s">
        <v>55</v>
      </c>
      <c r="J18438">
        <v>3</v>
      </c>
      <c r="K18438">
        <v>30</v>
      </c>
      <c r="L18438">
        <v>35</v>
      </c>
      <c r="M18438">
        <f t="shared" si="169"/>
        <v>32.5</v>
      </c>
      <c r="N18438" s="17">
        <v>5</v>
      </c>
      <c r="O18438">
        <v>1.2566110362809211</v>
      </c>
      <c r="P18438">
        <v>4.17</v>
      </c>
      <c r="R18438">
        <v>0.95271699999999993</v>
      </c>
      <c r="U18438">
        <f t="shared" si="167"/>
        <v>5.9859734832622511</v>
      </c>
    </row>
    <row r="18439" spans="1:30">
      <c r="A18439" s="5" t="s">
        <v>3060</v>
      </c>
      <c r="B18439" t="s">
        <v>3059</v>
      </c>
      <c r="D18439" s="5">
        <v>2021</v>
      </c>
      <c r="E18439" s="7" t="s">
        <v>3058</v>
      </c>
      <c r="F18439" s="5" t="s">
        <v>722</v>
      </c>
      <c r="G18439">
        <v>-2.9142779999999999</v>
      </c>
      <c r="H18439">
        <v>-41.450055999999996</v>
      </c>
      <c r="I18439" s="5" t="s">
        <v>55</v>
      </c>
      <c r="J18439">
        <v>3</v>
      </c>
      <c r="K18439">
        <v>35</v>
      </c>
      <c r="L18439">
        <v>40</v>
      </c>
      <c r="M18439">
        <f t="shared" si="169"/>
        <v>37.5</v>
      </c>
      <c r="N18439" s="17">
        <v>5</v>
      </c>
      <c r="O18439">
        <v>1.1348384062224504</v>
      </c>
      <c r="P18439">
        <v>3.7</v>
      </c>
      <c r="R18439">
        <v>0.84457000000000004</v>
      </c>
      <c r="U18439">
        <f t="shared" si="167"/>
        <v>4.7922523637164751</v>
      </c>
    </row>
    <row r="18440" spans="1:30">
      <c r="A18440" s="5" t="s">
        <v>3060</v>
      </c>
      <c r="B18440" t="s">
        <v>3059</v>
      </c>
      <c r="D18440" s="5">
        <v>2021</v>
      </c>
      <c r="E18440" s="7" t="s">
        <v>3058</v>
      </c>
      <c r="F18440" s="5" t="s">
        <v>722</v>
      </c>
      <c r="G18440">
        <v>-2.9142779999999999</v>
      </c>
      <c r="H18440">
        <v>-41.450055999999996</v>
      </c>
      <c r="I18440" s="5" t="s">
        <v>55</v>
      </c>
      <c r="J18440">
        <v>3</v>
      </c>
      <c r="K18440">
        <v>40</v>
      </c>
      <c r="L18440">
        <v>45</v>
      </c>
      <c r="M18440">
        <f t="shared" si="169"/>
        <v>42.5</v>
      </c>
      <c r="N18440" s="17">
        <v>5</v>
      </c>
      <c r="O18440">
        <v>0.7087360601813808</v>
      </c>
      <c r="P18440">
        <v>3.59</v>
      </c>
      <c r="R18440">
        <v>0.81925899999999996</v>
      </c>
      <c r="U18440">
        <f t="shared" si="167"/>
        <v>2.9031919796406891</v>
      </c>
    </row>
    <row r="18441" spans="1:30">
      <c r="A18441" s="5" t="s">
        <v>3060</v>
      </c>
      <c r="B18441" t="s">
        <v>3059</v>
      </c>
      <c r="D18441" s="5">
        <v>2021</v>
      </c>
      <c r="E18441" s="7" t="s">
        <v>3058</v>
      </c>
      <c r="F18441" s="5" t="s">
        <v>722</v>
      </c>
      <c r="G18441">
        <v>-2.9142779999999999</v>
      </c>
      <c r="H18441">
        <v>-41.450055999999996</v>
      </c>
      <c r="I18441" s="5" t="s">
        <v>55</v>
      </c>
      <c r="J18441">
        <v>3</v>
      </c>
      <c r="K18441">
        <v>45</v>
      </c>
      <c r="L18441">
        <v>50</v>
      </c>
      <c r="M18441">
        <f t="shared" si="169"/>
        <v>47.5</v>
      </c>
      <c r="N18441" s="17">
        <v>5</v>
      </c>
      <c r="O18441">
        <v>1.0577055546023943</v>
      </c>
      <c r="P18441">
        <v>4.1100000000000003</v>
      </c>
      <c r="R18441">
        <v>0.93891100000000005</v>
      </c>
      <c r="U18441">
        <f t="shared" si="167"/>
        <v>4.9654568998864441</v>
      </c>
      <c r="AB18441">
        <f>SUM(U18432:U18441)</f>
        <v>42.581358575365101</v>
      </c>
    </row>
    <row r="18442" spans="1:30">
      <c r="A18442" s="5" t="s">
        <v>3060</v>
      </c>
      <c r="B18442" t="s">
        <v>3067</v>
      </c>
      <c r="D18442" s="5">
        <v>2018</v>
      </c>
      <c r="E18442" s="8" t="s">
        <v>3068</v>
      </c>
      <c r="F18442" s="5" t="s">
        <v>722</v>
      </c>
      <c r="G18442">
        <v>-2.941357</v>
      </c>
      <c r="H18442">
        <v>-41.243037000000001</v>
      </c>
      <c r="I18442" s="5" t="s">
        <v>55</v>
      </c>
      <c r="J18442" t="s">
        <v>3061</v>
      </c>
      <c r="K18442">
        <v>0</v>
      </c>
      <c r="L18442">
        <v>10</v>
      </c>
      <c r="M18442">
        <f t="shared" si="169"/>
        <v>5</v>
      </c>
      <c r="N18442">
        <v>10</v>
      </c>
      <c r="O18442">
        <v>1.2175</v>
      </c>
      <c r="R18442">
        <v>3.5</v>
      </c>
      <c r="U18442">
        <f t="shared" si="167"/>
        <v>42.612500000000004</v>
      </c>
      <c r="W18442">
        <f>SUMPRODUCT(O18442:O18447, N18442:N18447)/SUM(N18442:N18447)</f>
        <v>1.3724775246066805</v>
      </c>
      <c r="Y18442">
        <f>SUMPRODUCT(R18442:R18447, N18442:N18447)/SUM(N18442:N18447)</f>
        <v>2.5789473684210527</v>
      </c>
      <c r="AD18442">
        <v>114</v>
      </c>
    </row>
    <row r="18443" spans="1:30">
      <c r="A18443" s="5" t="s">
        <v>3060</v>
      </c>
      <c r="B18443" t="s">
        <v>3067</v>
      </c>
      <c r="D18443" s="5">
        <v>2018</v>
      </c>
      <c r="E18443" s="8" t="s">
        <v>3068</v>
      </c>
      <c r="F18443" s="5" t="s">
        <v>722</v>
      </c>
      <c r="G18443">
        <v>-2.941357</v>
      </c>
      <c r="H18443">
        <v>-41.243037000000001</v>
      </c>
      <c r="I18443" s="5" t="s">
        <v>55</v>
      </c>
      <c r="J18443" t="s">
        <v>3061</v>
      </c>
      <c r="K18443">
        <v>10</v>
      </c>
      <c r="L18443">
        <v>26</v>
      </c>
      <c r="M18443">
        <f t="shared" si="169"/>
        <v>18</v>
      </c>
      <c r="N18443">
        <v>16</v>
      </c>
      <c r="O18443">
        <v>1.4455555555555555</v>
      </c>
      <c r="R18443">
        <v>1.8</v>
      </c>
      <c r="U18443">
        <f t="shared" si="167"/>
        <v>41.631999999999998</v>
      </c>
      <c r="AB18443">
        <f>U18442+(U18443*5/16)</f>
        <v>55.622500000000002</v>
      </c>
    </row>
    <row r="18444" spans="1:30">
      <c r="A18444" s="5" t="s">
        <v>3060</v>
      </c>
      <c r="B18444" t="s">
        <v>3067</v>
      </c>
      <c r="D18444" s="5">
        <v>2018</v>
      </c>
      <c r="E18444" s="8" t="s">
        <v>3068</v>
      </c>
      <c r="F18444" s="5" t="s">
        <v>722</v>
      </c>
      <c r="G18444">
        <v>-2.941357</v>
      </c>
      <c r="H18444">
        <v>-41.243037000000001</v>
      </c>
      <c r="I18444" s="5" t="s">
        <v>55</v>
      </c>
      <c r="J18444" t="s">
        <v>3061</v>
      </c>
      <c r="K18444">
        <v>26</v>
      </c>
      <c r="L18444">
        <v>37</v>
      </c>
      <c r="M18444">
        <f t="shared" si="169"/>
        <v>31.5</v>
      </c>
      <c r="N18444">
        <v>11</v>
      </c>
      <c r="O18444">
        <v>1.4455555555555555</v>
      </c>
      <c r="R18444">
        <v>1.2</v>
      </c>
      <c r="U18444">
        <f t="shared" si="167"/>
        <v>19.08133333333333</v>
      </c>
      <c r="AB18444">
        <f>SUM(U18442:U18443)+(U18444*4/11)</f>
        <v>91.183166666666665</v>
      </c>
    </row>
    <row r="18445" spans="1:30">
      <c r="A18445" s="5" t="s">
        <v>3060</v>
      </c>
      <c r="B18445" t="s">
        <v>3067</v>
      </c>
      <c r="D18445" s="5">
        <v>2018</v>
      </c>
      <c r="E18445" s="8" t="s">
        <v>3068</v>
      </c>
      <c r="F18445" s="5" t="s">
        <v>722</v>
      </c>
      <c r="G18445">
        <v>-2.941357</v>
      </c>
      <c r="H18445">
        <v>-41.243037000000001</v>
      </c>
      <c r="I18445" s="5" t="s">
        <v>55</v>
      </c>
      <c r="J18445" t="s">
        <v>3061</v>
      </c>
      <c r="K18445">
        <v>37</v>
      </c>
      <c r="L18445">
        <v>56</v>
      </c>
      <c r="M18445">
        <f t="shared" si="169"/>
        <v>46.5</v>
      </c>
      <c r="N18445">
        <v>19</v>
      </c>
      <c r="O18445">
        <v>1.3782608695652174</v>
      </c>
      <c r="R18445">
        <v>3.2</v>
      </c>
      <c r="U18445">
        <f t="shared" si="167"/>
        <v>83.798260869565226</v>
      </c>
      <c r="AB18445">
        <f>SUM(U18442:U18444)+(U18445*13/19)</f>
        <v>160.66148550724637</v>
      </c>
    </row>
    <row r="18446" spans="1:30">
      <c r="A18446" s="5" t="s">
        <v>3060</v>
      </c>
      <c r="B18446" t="s">
        <v>3067</v>
      </c>
      <c r="D18446" s="5">
        <v>2018</v>
      </c>
      <c r="E18446" s="8" t="s">
        <v>3068</v>
      </c>
      <c r="F18446" s="5" t="s">
        <v>722</v>
      </c>
      <c r="G18446">
        <v>-2.941357</v>
      </c>
      <c r="H18446">
        <v>-41.243037000000001</v>
      </c>
      <c r="I18446" s="5" t="s">
        <v>55</v>
      </c>
      <c r="J18446" t="s">
        <v>3061</v>
      </c>
      <c r="K18446">
        <v>56</v>
      </c>
      <c r="L18446">
        <v>84</v>
      </c>
      <c r="M18446">
        <f t="shared" si="169"/>
        <v>70</v>
      </c>
      <c r="N18446">
        <v>28</v>
      </c>
      <c r="O18446">
        <v>1.4027272727272726</v>
      </c>
      <c r="R18446">
        <v>2.9</v>
      </c>
      <c r="U18446">
        <f t="shared" si="167"/>
        <v>113.90145454545454</v>
      </c>
      <c r="AB18446">
        <f>SUM(U18442:U18446)+(U18447*16/30)</f>
        <v>354.08437227776488</v>
      </c>
    </row>
    <row r="18447" spans="1:30">
      <c r="A18447" s="5" t="s">
        <v>3060</v>
      </c>
      <c r="B18447" t="s">
        <v>3067</v>
      </c>
      <c r="D18447" s="5">
        <v>2018</v>
      </c>
      <c r="E18447" s="8" t="s">
        <v>3068</v>
      </c>
      <c r="F18447" s="5" t="s">
        <v>722</v>
      </c>
      <c r="G18447">
        <v>-2.941357</v>
      </c>
      <c r="H18447">
        <v>-41.243037000000001</v>
      </c>
      <c r="I18447" s="5" t="s">
        <v>55</v>
      </c>
      <c r="J18447" t="s">
        <v>3061</v>
      </c>
      <c r="K18447">
        <v>84</v>
      </c>
      <c r="L18447">
        <v>114</v>
      </c>
      <c r="M18447">
        <f t="shared" si="169"/>
        <v>99</v>
      </c>
      <c r="N18447">
        <v>30</v>
      </c>
      <c r="O18447">
        <v>1.3264705882352941</v>
      </c>
      <c r="R18447">
        <v>2.5</v>
      </c>
      <c r="U18447">
        <f t="shared" si="167"/>
        <v>99.485294117647044</v>
      </c>
      <c r="AB18447">
        <f>SUM(U18442:U18447)</f>
        <v>400.51084286600019</v>
      </c>
    </row>
    <row r="18448" spans="1:30">
      <c r="A18448" s="5" t="s">
        <v>3060</v>
      </c>
      <c r="B18448" t="s">
        <v>3067</v>
      </c>
      <c r="D18448" s="5">
        <v>2018</v>
      </c>
      <c r="E18448" s="8" t="s">
        <v>3068</v>
      </c>
      <c r="F18448" s="5" t="s">
        <v>722</v>
      </c>
      <c r="G18448">
        <v>-2.9341780000000002</v>
      </c>
      <c r="H18448">
        <v>-41.264173</v>
      </c>
      <c r="I18448" s="5" t="s">
        <v>55</v>
      </c>
      <c r="J18448" t="s">
        <v>3062</v>
      </c>
      <c r="K18448">
        <v>0</v>
      </c>
      <c r="L18448">
        <v>10</v>
      </c>
      <c r="M18448">
        <f t="shared" si="169"/>
        <v>5</v>
      </c>
      <c r="N18448">
        <v>10</v>
      </c>
      <c r="O18448">
        <v>1.2175</v>
      </c>
      <c r="R18448">
        <v>3.5</v>
      </c>
      <c r="U18448">
        <f t="shared" si="167"/>
        <v>42.612500000000004</v>
      </c>
      <c r="W18448">
        <f>SUMPRODUCT(O18448:O18453, N18448:N18453)/SUM(N18448:N18453)</f>
        <v>1.3878043336175048</v>
      </c>
      <c r="Y18448">
        <f>SUMPRODUCT(R18448:R18453, N18448:N18453)/SUM(N18448:N18453)</f>
        <v>2.4900000000000002</v>
      </c>
      <c r="AD18448">
        <v>100</v>
      </c>
    </row>
    <row r="18449" spans="1:30">
      <c r="A18449" s="5" t="s">
        <v>3060</v>
      </c>
      <c r="B18449" t="s">
        <v>3067</v>
      </c>
      <c r="D18449" s="5">
        <v>2018</v>
      </c>
      <c r="E18449" s="8" t="s">
        <v>3068</v>
      </c>
      <c r="F18449" s="5" t="s">
        <v>722</v>
      </c>
      <c r="G18449">
        <v>-2.9341780000000002</v>
      </c>
      <c r="H18449">
        <v>-41.264173</v>
      </c>
      <c r="I18449" s="5" t="s">
        <v>55</v>
      </c>
      <c r="J18449" t="s">
        <v>3062</v>
      </c>
      <c r="K18449">
        <v>10</v>
      </c>
      <c r="L18449">
        <v>39</v>
      </c>
      <c r="M18449">
        <f t="shared" si="169"/>
        <v>24.5</v>
      </c>
      <c r="N18449">
        <v>29</v>
      </c>
      <c r="O18449">
        <v>1.4455555555555555</v>
      </c>
      <c r="R18449">
        <v>1.1000000000000001</v>
      </c>
      <c r="U18449">
        <f t="shared" si="167"/>
        <v>46.113222222222227</v>
      </c>
      <c r="AB18449">
        <f>U18448+(U18449*5/29)</f>
        <v>50.563055555555557</v>
      </c>
    </row>
    <row r="18450" spans="1:30">
      <c r="A18450" s="5" t="s">
        <v>3060</v>
      </c>
      <c r="B18450" t="s">
        <v>3067</v>
      </c>
      <c r="D18450" s="5">
        <v>2018</v>
      </c>
      <c r="E18450" s="8" t="s">
        <v>3068</v>
      </c>
      <c r="F18450" s="5" t="s">
        <v>722</v>
      </c>
      <c r="G18450">
        <v>-2.9341780000000002</v>
      </c>
      <c r="H18450">
        <v>-41.264173</v>
      </c>
      <c r="I18450" s="5" t="s">
        <v>55</v>
      </c>
      <c r="J18450" t="s">
        <v>3062</v>
      </c>
      <c r="K18450">
        <v>39</v>
      </c>
      <c r="L18450">
        <v>47</v>
      </c>
      <c r="M18450">
        <f t="shared" si="169"/>
        <v>43</v>
      </c>
      <c r="N18450">
        <v>8</v>
      </c>
      <c r="O18450">
        <v>1.3782608695652174</v>
      </c>
      <c r="R18450">
        <v>1.9</v>
      </c>
      <c r="U18450">
        <f t="shared" si="167"/>
        <v>20.949565217391303</v>
      </c>
      <c r="AB18450">
        <f>SUM(U18448:U18449)-(U18449*9/29)</f>
        <v>74.414722222222224</v>
      </c>
    </row>
    <row r="18451" spans="1:30">
      <c r="A18451" s="5" t="s">
        <v>3060</v>
      </c>
      <c r="B18451" t="s">
        <v>3067</v>
      </c>
      <c r="D18451" s="5">
        <v>2018</v>
      </c>
      <c r="E18451" s="8" t="s">
        <v>3068</v>
      </c>
      <c r="F18451" s="5" t="s">
        <v>722</v>
      </c>
      <c r="G18451">
        <v>-2.9341780000000002</v>
      </c>
      <c r="H18451">
        <v>-41.264173</v>
      </c>
      <c r="I18451" s="5" t="s">
        <v>55</v>
      </c>
      <c r="J18451" t="s">
        <v>3062</v>
      </c>
      <c r="K18451">
        <v>47</v>
      </c>
      <c r="L18451">
        <v>50</v>
      </c>
      <c r="M18451">
        <f t="shared" si="169"/>
        <v>48.5</v>
      </c>
      <c r="N18451">
        <v>3</v>
      </c>
      <c r="O18451">
        <v>1.4027272727272726</v>
      </c>
      <c r="R18451">
        <v>3.2</v>
      </c>
      <c r="U18451">
        <f t="shared" si="167"/>
        <v>13.466181818181818</v>
      </c>
      <c r="AB18451">
        <f>SUM(U18448:U18451)</f>
        <v>123.14146925779535</v>
      </c>
    </row>
    <row r="18452" spans="1:30">
      <c r="A18452" s="5" t="s">
        <v>3060</v>
      </c>
      <c r="B18452" t="s">
        <v>3067</v>
      </c>
      <c r="D18452" s="5">
        <v>2018</v>
      </c>
      <c r="E18452" s="8" t="s">
        <v>3068</v>
      </c>
      <c r="F18452" s="5" t="s">
        <v>722</v>
      </c>
      <c r="G18452">
        <v>-2.9341780000000002</v>
      </c>
      <c r="H18452">
        <v>-41.264173</v>
      </c>
      <c r="I18452" s="5" t="s">
        <v>55</v>
      </c>
      <c r="J18452" t="s">
        <v>3062</v>
      </c>
      <c r="K18452">
        <v>50</v>
      </c>
      <c r="L18452">
        <v>91</v>
      </c>
      <c r="M18452">
        <f t="shared" si="169"/>
        <v>70.5</v>
      </c>
      <c r="N18452">
        <v>41</v>
      </c>
      <c r="O18452">
        <v>1.4027272727272726</v>
      </c>
      <c r="R18452">
        <v>3.2</v>
      </c>
      <c r="U18452">
        <f t="shared" si="167"/>
        <v>184.03781818181818</v>
      </c>
      <c r="AB18452">
        <f>SUM(U18448:U18453)</f>
        <v>341.8001697925547</v>
      </c>
    </row>
    <row r="18453" spans="1:30">
      <c r="A18453" s="5" t="s">
        <v>3060</v>
      </c>
      <c r="B18453" t="s">
        <v>3067</v>
      </c>
      <c r="D18453" s="5">
        <v>2018</v>
      </c>
      <c r="E18453" s="8" t="s">
        <v>3068</v>
      </c>
      <c r="F18453" s="5" t="s">
        <v>722</v>
      </c>
      <c r="G18453">
        <v>-2.9341780000000002</v>
      </c>
      <c r="H18453">
        <v>-41.264173</v>
      </c>
      <c r="I18453" s="5" t="s">
        <v>55</v>
      </c>
      <c r="J18453" t="s">
        <v>3062</v>
      </c>
      <c r="K18453">
        <v>91</v>
      </c>
      <c r="L18453">
        <v>100</v>
      </c>
      <c r="M18453">
        <f t="shared" si="169"/>
        <v>95.5</v>
      </c>
      <c r="N18453">
        <v>9</v>
      </c>
      <c r="O18453">
        <v>1.3264705882352941</v>
      </c>
      <c r="R18453">
        <v>2.9</v>
      </c>
      <c r="U18453">
        <f t="shared" si="167"/>
        <v>34.620882352941173</v>
      </c>
    </row>
    <row r="18454" spans="1:30">
      <c r="A18454" s="5" t="s">
        <v>3060</v>
      </c>
      <c r="B18454" t="s">
        <v>3067</v>
      </c>
      <c r="D18454" s="5">
        <v>2018</v>
      </c>
      <c r="E18454" s="8" t="s">
        <v>3068</v>
      </c>
      <c r="F18454" s="5" t="s">
        <v>722</v>
      </c>
      <c r="G18454">
        <v>-2.9341780000000002</v>
      </c>
      <c r="H18454">
        <v>-41.264173</v>
      </c>
      <c r="I18454" s="5" t="s">
        <v>55</v>
      </c>
      <c r="J18454" t="s">
        <v>3063</v>
      </c>
      <c r="K18454">
        <v>0</v>
      </c>
      <c r="L18454">
        <v>3</v>
      </c>
      <c r="M18454">
        <f t="shared" si="169"/>
        <v>1.5</v>
      </c>
      <c r="N18454">
        <v>3</v>
      </c>
      <c r="O18454">
        <v>1.2175</v>
      </c>
      <c r="P18454">
        <v>4.6583249999999996</v>
      </c>
      <c r="R18454">
        <v>4.3386699999999996</v>
      </c>
      <c r="U18454">
        <f t="shared" si="167"/>
        <v>15.846992174999999</v>
      </c>
      <c r="W18454">
        <f>SUMPRODUCT(O18454:O18474, N18454:N18474)/SUM(N18454:N18474)</f>
        <v>1.3513165827068636</v>
      </c>
      <c r="Y18454">
        <f>SUMPRODUCT(R18454:R18474, N18454:N18474)/SUM(N18454:N18474)</f>
        <v>2.1342016583333336</v>
      </c>
      <c r="AD18454">
        <v>100</v>
      </c>
    </row>
    <row r="18455" spans="1:30">
      <c r="A18455" s="5" t="s">
        <v>3060</v>
      </c>
      <c r="B18455" t="s">
        <v>3067</v>
      </c>
      <c r="D18455" s="5">
        <v>2018</v>
      </c>
      <c r="E18455" s="8" t="s">
        <v>3068</v>
      </c>
      <c r="F18455" s="5" t="s">
        <v>722</v>
      </c>
      <c r="G18455">
        <v>-2.9341780000000002</v>
      </c>
      <c r="H18455">
        <v>-41.264173</v>
      </c>
      <c r="I18455" s="5" t="s">
        <v>55</v>
      </c>
      <c r="J18455" t="s">
        <v>3063</v>
      </c>
      <c r="K18455">
        <v>3</v>
      </c>
      <c r="L18455">
        <v>6</v>
      </c>
      <c r="M18455">
        <f t="shared" si="169"/>
        <v>4.5</v>
      </c>
      <c r="N18455">
        <v>3</v>
      </c>
      <c r="O18455">
        <v>1.2175</v>
      </c>
      <c r="P18455">
        <v>4.5247000000000002</v>
      </c>
      <c r="R18455">
        <v>4.1912050000000001</v>
      </c>
      <c r="U18455">
        <f t="shared" si="167"/>
        <v>15.308376262499999</v>
      </c>
    </row>
    <row r="18456" spans="1:30">
      <c r="A18456" s="5" t="s">
        <v>3060</v>
      </c>
      <c r="B18456" t="s">
        <v>3067</v>
      </c>
      <c r="D18456" s="5">
        <v>2018</v>
      </c>
      <c r="E18456" s="8" t="s">
        <v>3068</v>
      </c>
      <c r="F18456" s="5" t="s">
        <v>722</v>
      </c>
      <c r="G18456">
        <v>-2.9341780000000002</v>
      </c>
      <c r="H18456">
        <v>-41.264173</v>
      </c>
      <c r="I18456" s="5" t="s">
        <v>55</v>
      </c>
      <c r="J18456" t="s">
        <v>3063</v>
      </c>
      <c r="K18456">
        <v>6</v>
      </c>
      <c r="L18456">
        <v>10</v>
      </c>
      <c r="M18456">
        <f t="shared" si="169"/>
        <v>8</v>
      </c>
      <c r="N18456">
        <v>4</v>
      </c>
      <c r="O18456">
        <v>1.2175</v>
      </c>
      <c r="P18456">
        <v>3.3685</v>
      </c>
      <c r="R18456">
        <v>1.8676333333333333</v>
      </c>
      <c r="U18456">
        <f t="shared" si="167"/>
        <v>9.0953743333333339</v>
      </c>
    </row>
    <row r="18457" spans="1:30">
      <c r="A18457" s="5" t="s">
        <v>3060</v>
      </c>
      <c r="B18457" t="s">
        <v>3067</v>
      </c>
      <c r="D18457" s="5">
        <v>2018</v>
      </c>
      <c r="E18457" s="8" t="s">
        <v>3068</v>
      </c>
      <c r="F18457" s="5" t="s">
        <v>722</v>
      </c>
      <c r="G18457">
        <v>-2.9341780000000002</v>
      </c>
      <c r="H18457">
        <v>-41.264173</v>
      </c>
      <c r="I18457" s="5" t="s">
        <v>55</v>
      </c>
      <c r="J18457" t="s">
        <v>3063</v>
      </c>
      <c r="K18457">
        <v>10</v>
      </c>
      <c r="L18457">
        <v>13</v>
      </c>
      <c r="M18457">
        <f t="shared" si="169"/>
        <v>11.5</v>
      </c>
      <c r="N18457">
        <v>3</v>
      </c>
      <c r="O18457">
        <v>1.2175</v>
      </c>
      <c r="P18457">
        <v>3.1314000000000002</v>
      </c>
      <c r="R18457">
        <v>1.1315500000000003</v>
      </c>
      <c r="U18457">
        <f t="shared" si="167"/>
        <v>4.1329863750000007</v>
      </c>
    </row>
    <row r="18458" spans="1:30">
      <c r="A18458" s="5" t="s">
        <v>3060</v>
      </c>
      <c r="B18458" t="s">
        <v>3067</v>
      </c>
      <c r="D18458" s="5">
        <v>2018</v>
      </c>
      <c r="E18458" s="8" t="s">
        <v>3068</v>
      </c>
      <c r="F18458" s="5" t="s">
        <v>722</v>
      </c>
      <c r="G18458">
        <v>-2.9341780000000002</v>
      </c>
      <c r="H18458">
        <v>-41.264173</v>
      </c>
      <c r="I18458" s="5" t="s">
        <v>55</v>
      </c>
      <c r="J18458" t="s">
        <v>3063</v>
      </c>
      <c r="K18458">
        <v>13</v>
      </c>
      <c r="L18458">
        <v>16</v>
      </c>
      <c r="M18458">
        <f t="shared" si="169"/>
        <v>14.5</v>
      </c>
      <c r="N18458">
        <v>3</v>
      </c>
      <c r="O18458">
        <v>1.2175</v>
      </c>
      <c r="P18458">
        <v>1.5909</v>
      </c>
      <c r="R18458">
        <v>0.76985500000000007</v>
      </c>
      <c r="U18458">
        <f t="shared" si="167"/>
        <v>2.8118953875000003</v>
      </c>
      <c r="AB18458">
        <f>SUM(U18454:U18458)-(U18458*1/3)</f>
        <v>46.258326070833334</v>
      </c>
    </row>
    <row r="18459" spans="1:30">
      <c r="A18459" s="5" t="s">
        <v>3060</v>
      </c>
      <c r="B18459" t="s">
        <v>3067</v>
      </c>
      <c r="D18459" s="5">
        <v>2018</v>
      </c>
      <c r="E18459" s="8" t="s">
        <v>3068</v>
      </c>
      <c r="F18459" s="5" t="s">
        <v>722</v>
      </c>
      <c r="G18459">
        <v>-2.9341780000000002</v>
      </c>
      <c r="H18459">
        <v>-41.264173</v>
      </c>
      <c r="I18459" s="5" t="s">
        <v>55</v>
      </c>
      <c r="J18459" t="s">
        <v>3063</v>
      </c>
      <c r="K18459">
        <v>16</v>
      </c>
      <c r="L18459">
        <v>20</v>
      </c>
      <c r="M18459">
        <f t="shared" si="169"/>
        <v>18</v>
      </c>
      <c r="N18459">
        <v>4</v>
      </c>
      <c r="O18459">
        <v>1.4455555555555555</v>
      </c>
      <c r="P18459">
        <v>1.2403999999999999</v>
      </c>
      <c r="R18459">
        <v>0.77419500000000008</v>
      </c>
      <c r="U18459">
        <f t="shared" si="167"/>
        <v>4.4765675333333332</v>
      </c>
    </row>
    <row r="18460" spans="1:30">
      <c r="A18460" s="5" t="s">
        <v>3060</v>
      </c>
      <c r="B18460" t="s">
        <v>3067</v>
      </c>
      <c r="D18460" s="5">
        <v>2018</v>
      </c>
      <c r="E18460" s="8" t="s">
        <v>3068</v>
      </c>
      <c r="F18460" s="5" t="s">
        <v>722</v>
      </c>
      <c r="G18460">
        <v>-2.9341780000000002</v>
      </c>
      <c r="H18460">
        <v>-41.264173</v>
      </c>
      <c r="I18460" s="5" t="s">
        <v>55</v>
      </c>
      <c r="J18460" t="s">
        <v>3063</v>
      </c>
      <c r="K18460">
        <v>20</v>
      </c>
      <c r="L18460">
        <v>25</v>
      </c>
      <c r="M18460">
        <f t="shared" si="169"/>
        <v>22.5</v>
      </c>
      <c r="N18460">
        <v>5</v>
      </c>
      <c r="O18460">
        <v>1.4455555555555555</v>
      </c>
      <c r="P18460">
        <v>0.87190999999999996</v>
      </c>
      <c r="R18460">
        <v>0.57643</v>
      </c>
      <c r="U18460">
        <f t="shared" si="167"/>
        <v>4.1663079444444442</v>
      </c>
    </row>
    <row r="18461" spans="1:30">
      <c r="A18461" s="5" t="s">
        <v>3060</v>
      </c>
      <c r="B18461" t="s">
        <v>3067</v>
      </c>
      <c r="D18461" s="5">
        <v>2018</v>
      </c>
      <c r="E18461" s="8" t="s">
        <v>3068</v>
      </c>
      <c r="F18461" s="5" t="s">
        <v>722</v>
      </c>
      <c r="G18461">
        <v>-2.9341780000000002</v>
      </c>
      <c r="H18461">
        <v>-41.264173</v>
      </c>
      <c r="I18461" s="5" t="s">
        <v>55</v>
      </c>
      <c r="J18461" t="s">
        <v>3063</v>
      </c>
      <c r="K18461">
        <v>25</v>
      </c>
      <c r="L18461">
        <v>30</v>
      </c>
      <c r="M18461">
        <f t="shared" si="169"/>
        <v>27.5</v>
      </c>
      <c r="N18461">
        <v>5</v>
      </c>
      <c r="O18461">
        <v>1.4455555555555555</v>
      </c>
      <c r="P18461">
        <v>1.7693000000000001</v>
      </c>
      <c r="R18461">
        <v>1.1725049999999999</v>
      </c>
      <c r="U18461">
        <f t="shared" si="167"/>
        <v>8.4746055833333322</v>
      </c>
      <c r="AB18461">
        <f>SUM(U18454:U18461)</f>
        <v>64.313105594444437</v>
      </c>
    </row>
    <row r="18462" spans="1:30">
      <c r="A18462" s="5" t="s">
        <v>3060</v>
      </c>
      <c r="B18462" t="s">
        <v>3067</v>
      </c>
      <c r="D18462" s="5">
        <v>2018</v>
      </c>
      <c r="E18462" s="8" t="s">
        <v>3068</v>
      </c>
      <c r="F18462" s="5" t="s">
        <v>722</v>
      </c>
      <c r="G18462">
        <v>-2.9341780000000002</v>
      </c>
      <c r="H18462">
        <v>-41.264173</v>
      </c>
      <c r="I18462" s="5" t="s">
        <v>55</v>
      </c>
      <c r="J18462" t="s">
        <v>3063</v>
      </c>
      <c r="K18462">
        <v>30</v>
      </c>
      <c r="L18462">
        <v>35</v>
      </c>
      <c r="M18462">
        <f t="shared" si="169"/>
        <v>32.5</v>
      </c>
      <c r="N18462">
        <v>5</v>
      </c>
      <c r="O18462">
        <v>1.3782608695652174</v>
      </c>
      <c r="P18462">
        <v>2.4907000000000004</v>
      </c>
      <c r="R18462">
        <v>0.64095000000000035</v>
      </c>
      <c r="U18462">
        <f t="shared" si="167"/>
        <v>4.4169815217391326</v>
      </c>
    </row>
    <row r="18463" spans="1:30">
      <c r="A18463" s="5" t="s">
        <v>3060</v>
      </c>
      <c r="B18463" t="s">
        <v>3067</v>
      </c>
      <c r="D18463" s="5">
        <v>2018</v>
      </c>
      <c r="E18463" s="8" t="s">
        <v>3068</v>
      </c>
      <c r="F18463" s="5" t="s">
        <v>722</v>
      </c>
      <c r="G18463">
        <v>-2.9341780000000002</v>
      </c>
      <c r="H18463">
        <v>-41.264173</v>
      </c>
      <c r="I18463" s="5" t="s">
        <v>55</v>
      </c>
      <c r="J18463" t="s">
        <v>3063</v>
      </c>
      <c r="K18463">
        <v>35</v>
      </c>
      <c r="L18463">
        <v>40</v>
      </c>
      <c r="M18463">
        <f t="shared" si="169"/>
        <v>37.5</v>
      </c>
      <c r="N18463">
        <v>5</v>
      </c>
      <c r="O18463">
        <v>1.3782608695652174</v>
      </c>
      <c r="P18463">
        <v>2.41</v>
      </c>
      <c r="R18463">
        <v>0.62350000000000017</v>
      </c>
      <c r="U18463">
        <f t="shared" si="167"/>
        <v>4.2967282608695667</v>
      </c>
    </row>
    <row r="18464" spans="1:30">
      <c r="A18464" s="5" t="s">
        <v>3060</v>
      </c>
      <c r="B18464" t="s">
        <v>3067</v>
      </c>
      <c r="D18464" s="5">
        <v>2018</v>
      </c>
      <c r="E18464" s="8" t="s">
        <v>3068</v>
      </c>
      <c r="F18464" s="5" t="s">
        <v>722</v>
      </c>
      <c r="G18464">
        <v>-2.9341780000000002</v>
      </c>
      <c r="H18464">
        <v>-41.264173</v>
      </c>
      <c r="I18464" s="5" t="s">
        <v>55</v>
      </c>
      <c r="J18464" t="s">
        <v>3063</v>
      </c>
      <c r="K18464">
        <v>40</v>
      </c>
      <c r="L18464">
        <v>45</v>
      </c>
      <c r="M18464">
        <f t="shared" si="169"/>
        <v>42.5</v>
      </c>
      <c r="N18464">
        <v>5</v>
      </c>
      <c r="O18464">
        <v>1.3782608695652174</v>
      </c>
      <c r="P18464">
        <v>2.9808500000000002</v>
      </c>
      <c r="R18464">
        <v>1.9948250000000003</v>
      </c>
      <c r="U18464">
        <f t="shared" si="167"/>
        <v>13.746946195652177</v>
      </c>
    </row>
    <row r="18465" spans="1:30">
      <c r="A18465" s="5" t="s">
        <v>3060</v>
      </c>
      <c r="B18465" t="s">
        <v>3067</v>
      </c>
      <c r="D18465" s="5">
        <v>2018</v>
      </c>
      <c r="E18465" s="8" t="s">
        <v>3068</v>
      </c>
      <c r="F18465" s="5" t="s">
        <v>722</v>
      </c>
      <c r="G18465">
        <v>-2.9341780000000002</v>
      </c>
      <c r="H18465">
        <v>-41.264173</v>
      </c>
      <c r="I18465" s="5" t="s">
        <v>55</v>
      </c>
      <c r="J18465" t="s">
        <v>3063</v>
      </c>
      <c r="K18465">
        <v>45</v>
      </c>
      <c r="L18465">
        <v>50</v>
      </c>
      <c r="M18465">
        <f t="shared" si="169"/>
        <v>47.5</v>
      </c>
      <c r="N18465">
        <v>5</v>
      </c>
      <c r="O18465">
        <v>1.3782608695652174</v>
      </c>
      <c r="P18465">
        <v>3.8963999999999999</v>
      </c>
      <c r="R18465">
        <v>3.6503799999999997</v>
      </c>
      <c r="U18465">
        <f t="shared" si="167"/>
        <v>25.15587956521739</v>
      </c>
      <c r="AB18465">
        <f>SUM(U18454:U18465)</f>
        <v>111.9296411379227</v>
      </c>
    </row>
    <row r="18466" spans="1:30">
      <c r="A18466" s="5" t="s">
        <v>3060</v>
      </c>
      <c r="B18466" t="s">
        <v>3067</v>
      </c>
      <c r="D18466" s="5">
        <v>2018</v>
      </c>
      <c r="E18466" s="8" t="s">
        <v>3068</v>
      </c>
      <c r="F18466" s="5" t="s">
        <v>722</v>
      </c>
      <c r="G18466">
        <v>-2.9341780000000002</v>
      </c>
      <c r="H18466">
        <v>-41.264173</v>
      </c>
      <c r="I18466" s="5" t="s">
        <v>55</v>
      </c>
      <c r="J18466" t="s">
        <v>3063</v>
      </c>
      <c r="K18466">
        <v>50</v>
      </c>
      <c r="L18466">
        <v>55</v>
      </c>
      <c r="M18466">
        <f t="shared" si="169"/>
        <v>52.5</v>
      </c>
      <c r="N18466">
        <v>5</v>
      </c>
      <c r="O18466">
        <v>1.4027272727272726</v>
      </c>
      <c r="P18466">
        <v>3.4078000000000004</v>
      </c>
      <c r="R18466">
        <v>3.1583333333333337</v>
      </c>
      <c r="U18466">
        <f t="shared" si="167"/>
        <v>22.151401515151516</v>
      </c>
    </row>
    <row r="18467" spans="1:30">
      <c r="A18467" s="5" t="s">
        <v>3060</v>
      </c>
      <c r="B18467" t="s">
        <v>3067</v>
      </c>
      <c r="D18467" s="5">
        <v>2018</v>
      </c>
      <c r="E18467" s="8" t="s">
        <v>3068</v>
      </c>
      <c r="F18467" s="5" t="s">
        <v>722</v>
      </c>
      <c r="G18467">
        <v>-2.9341780000000002</v>
      </c>
      <c r="H18467">
        <v>-41.264173</v>
      </c>
      <c r="I18467" s="5" t="s">
        <v>55</v>
      </c>
      <c r="J18467" t="s">
        <v>3063</v>
      </c>
      <c r="K18467">
        <v>55</v>
      </c>
      <c r="L18467">
        <v>60</v>
      </c>
      <c r="M18467">
        <f t="shared" si="169"/>
        <v>57.5</v>
      </c>
      <c r="N18467">
        <v>5</v>
      </c>
      <c r="O18467">
        <v>1.4027272727272726</v>
      </c>
      <c r="P18467">
        <v>3.31745</v>
      </c>
      <c r="R18467">
        <v>3.0948950000000002</v>
      </c>
      <c r="U18467">
        <f t="shared" si="167"/>
        <v>21.706468113636362</v>
      </c>
    </row>
    <row r="18468" spans="1:30">
      <c r="A18468" s="5" t="s">
        <v>3060</v>
      </c>
      <c r="B18468" t="s">
        <v>3067</v>
      </c>
      <c r="D18468" s="5">
        <v>2018</v>
      </c>
      <c r="E18468" s="8" t="s">
        <v>3068</v>
      </c>
      <c r="F18468" s="5" t="s">
        <v>722</v>
      </c>
      <c r="G18468">
        <v>-2.9341780000000002</v>
      </c>
      <c r="H18468">
        <v>-41.264173</v>
      </c>
      <c r="I18468" s="5" t="s">
        <v>55</v>
      </c>
      <c r="J18468" t="s">
        <v>3063</v>
      </c>
      <c r="K18468">
        <v>60</v>
      </c>
      <c r="L18468">
        <v>65</v>
      </c>
      <c r="M18468">
        <f t="shared" si="169"/>
        <v>62.5</v>
      </c>
      <c r="N18468">
        <v>5</v>
      </c>
      <c r="O18468">
        <v>1.4027272727272726</v>
      </c>
      <c r="P18468">
        <v>3.0007333333333333</v>
      </c>
      <c r="R18468">
        <v>2.7787666666666664</v>
      </c>
      <c r="U18468">
        <f t="shared" si="167"/>
        <v>19.489258939393935</v>
      </c>
    </row>
    <row r="18469" spans="1:30">
      <c r="A18469" s="5" t="s">
        <v>3060</v>
      </c>
      <c r="B18469" t="s">
        <v>3067</v>
      </c>
      <c r="D18469" s="5">
        <v>2018</v>
      </c>
      <c r="E18469" s="8" t="s">
        <v>3068</v>
      </c>
      <c r="F18469" s="5" t="s">
        <v>722</v>
      </c>
      <c r="G18469">
        <v>-2.9341780000000002</v>
      </c>
      <c r="H18469">
        <v>-41.264173</v>
      </c>
      <c r="I18469" s="5" t="s">
        <v>55</v>
      </c>
      <c r="J18469" t="s">
        <v>3063</v>
      </c>
      <c r="K18469">
        <v>65</v>
      </c>
      <c r="L18469">
        <v>70</v>
      </c>
      <c r="M18469">
        <f t="shared" si="169"/>
        <v>67.5</v>
      </c>
      <c r="N18469">
        <v>5</v>
      </c>
      <c r="O18469">
        <v>1.4027272727272726</v>
      </c>
      <c r="P18469">
        <v>2.88395</v>
      </c>
      <c r="R18469">
        <v>2.5687449999999998</v>
      </c>
      <c r="U18469">
        <f t="shared" si="167"/>
        <v>18.016243340909089</v>
      </c>
    </row>
    <row r="18470" spans="1:30">
      <c r="A18470" s="5" t="s">
        <v>3060</v>
      </c>
      <c r="B18470" t="s">
        <v>3067</v>
      </c>
      <c r="D18470" s="5">
        <v>2018</v>
      </c>
      <c r="E18470" s="8" t="s">
        <v>3068</v>
      </c>
      <c r="F18470" s="5" t="s">
        <v>722</v>
      </c>
      <c r="G18470">
        <v>-2.9341780000000002</v>
      </c>
      <c r="H18470">
        <v>-41.264173</v>
      </c>
      <c r="I18470" s="5" t="s">
        <v>55</v>
      </c>
      <c r="J18470" t="s">
        <v>3063</v>
      </c>
      <c r="K18470">
        <v>70</v>
      </c>
      <c r="L18470">
        <v>75</v>
      </c>
      <c r="M18470">
        <f t="shared" si="169"/>
        <v>72.5</v>
      </c>
      <c r="N18470">
        <v>5</v>
      </c>
      <c r="O18470">
        <v>1.3264705882352941</v>
      </c>
      <c r="P18470">
        <v>2.6320249999999996</v>
      </c>
      <c r="R18470">
        <v>2.3423899999999995</v>
      </c>
      <c r="U18470">
        <f t="shared" si="167"/>
        <v>15.535557205882348</v>
      </c>
    </row>
    <row r="18471" spans="1:30">
      <c r="A18471" s="5" t="s">
        <v>3060</v>
      </c>
      <c r="B18471" t="s">
        <v>3067</v>
      </c>
      <c r="D18471" s="5">
        <v>2018</v>
      </c>
      <c r="E18471" s="8" t="s">
        <v>3068</v>
      </c>
      <c r="F18471" s="5" t="s">
        <v>722</v>
      </c>
      <c r="G18471">
        <v>-2.9341780000000002</v>
      </c>
      <c r="H18471">
        <v>-41.264173</v>
      </c>
      <c r="I18471" s="5" t="s">
        <v>55</v>
      </c>
      <c r="J18471" t="s">
        <v>3063</v>
      </c>
      <c r="K18471">
        <v>75</v>
      </c>
      <c r="L18471">
        <v>80</v>
      </c>
      <c r="M18471">
        <f t="shared" si="169"/>
        <v>77.5</v>
      </c>
      <c r="N18471">
        <v>5</v>
      </c>
      <c r="O18471">
        <v>1.3264705882352941</v>
      </c>
      <c r="P18471">
        <v>2.8906458333333331</v>
      </c>
      <c r="R18471">
        <v>2.5354908333333332</v>
      </c>
      <c r="U18471">
        <f t="shared" si="167"/>
        <v>16.816270085784311</v>
      </c>
    </row>
    <row r="18472" spans="1:30">
      <c r="A18472" s="5" t="s">
        <v>3060</v>
      </c>
      <c r="B18472" t="s">
        <v>3067</v>
      </c>
      <c r="D18472" s="5">
        <v>2018</v>
      </c>
      <c r="E18472" s="8" t="s">
        <v>3068</v>
      </c>
      <c r="F18472" s="5" t="s">
        <v>722</v>
      </c>
      <c r="G18472">
        <v>-2.9341780000000002</v>
      </c>
      <c r="H18472">
        <v>-41.264173</v>
      </c>
      <c r="I18472" s="5" t="s">
        <v>55</v>
      </c>
      <c r="J18472" t="s">
        <v>3063</v>
      </c>
      <c r="K18472">
        <v>80</v>
      </c>
      <c r="L18472">
        <v>85</v>
      </c>
      <c r="M18472">
        <f t="shared" si="169"/>
        <v>82.5</v>
      </c>
      <c r="N18472">
        <v>5</v>
      </c>
      <c r="O18472">
        <v>1.3264705882352941</v>
      </c>
      <c r="P18472">
        <v>3.1492666666666671</v>
      </c>
      <c r="R18472">
        <v>2.728591666666667</v>
      </c>
      <c r="U18472">
        <f t="shared" si="167"/>
        <v>18.096982965686276</v>
      </c>
    </row>
    <row r="18473" spans="1:30">
      <c r="A18473" s="5" t="s">
        <v>3060</v>
      </c>
      <c r="B18473" t="s">
        <v>3067</v>
      </c>
      <c r="D18473" s="5">
        <v>2018</v>
      </c>
      <c r="E18473" s="8" t="s">
        <v>3068</v>
      </c>
      <c r="F18473" s="5" t="s">
        <v>722</v>
      </c>
      <c r="G18473">
        <v>-2.9341780000000002</v>
      </c>
      <c r="H18473">
        <v>-41.264173</v>
      </c>
      <c r="I18473" s="5" t="s">
        <v>55</v>
      </c>
      <c r="J18473" t="s">
        <v>3063</v>
      </c>
      <c r="K18473">
        <v>85</v>
      </c>
      <c r="L18473">
        <v>90</v>
      </c>
      <c r="M18473">
        <f t="shared" si="169"/>
        <v>87.5</v>
      </c>
      <c r="N18473">
        <v>5</v>
      </c>
      <c r="O18473">
        <v>1.3264705882352941</v>
      </c>
      <c r="P18473">
        <v>3.3826999999999998</v>
      </c>
      <c r="R18473">
        <v>2.9949699999999999</v>
      </c>
      <c r="U18473">
        <f t="shared" si="167"/>
        <v>19.863698088235292</v>
      </c>
    </row>
    <row r="18474" spans="1:30">
      <c r="A18474" s="5" t="s">
        <v>3060</v>
      </c>
      <c r="B18474" t="s">
        <v>3067</v>
      </c>
      <c r="D18474" s="5">
        <v>2018</v>
      </c>
      <c r="E18474" s="8" t="s">
        <v>3068</v>
      </c>
      <c r="F18474" s="5" t="s">
        <v>722</v>
      </c>
      <c r="G18474">
        <v>-2.9341780000000002</v>
      </c>
      <c r="H18474">
        <v>-41.264173</v>
      </c>
      <c r="I18474" s="5" t="s">
        <v>55</v>
      </c>
      <c r="J18474" t="s">
        <v>3063</v>
      </c>
      <c r="K18474">
        <v>90</v>
      </c>
      <c r="L18474">
        <v>100</v>
      </c>
      <c r="M18474">
        <f t="shared" si="169"/>
        <v>95</v>
      </c>
      <c r="N18474">
        <v>10</v>
      </c>
      <c r="O18474">
        <v>1.3264705882352941</v>
      </c>
      <c r="P18474">
        <v>2.4383499999999998</v>
      </c>
      <c r="R18474">
        <v>1.7255149999999997</v>
      </c>
      <c r="U18474">
        <f t="shared" si="167"/>
        <v>22.888448970588229</v>
      </c>
      <c r="AB18474">
        <f>SUM(U18454:U18474)</f>
        <v>286.49397036319004</v>
      </c>
    </row>
    <row r="18475" spans="1:30">
      <c r="A18475" s="5" t="s">
        <v>3060</v>
      </c>
      <c r="B18475" t="s">
        <v>3067</v>
      </c>
      <c r="D18475" s="5">
        <v>2018</v>
      </c>
      <c r="E18475" s="8" t="s">
        <v>3068</v>
      </c>
      <c r="F18475" s="5" t="s">
        <v>722</v>
      </c>
      <c r="G18475">
        <v>-2.941357</v>
      </c>
      <c r="H18475">
        <v>-41.243037000000001</v>
      </c>
      <c r="I18475" s="5" t="s">
        <v>55</v>
      </c>
      <c r="J18475" t="s">
        <v>3064</v>
      </c>
      <c r="K18475">
        <v>0</v>
      </c>
      <c r="L18475">
        <v>3</v>
      </c>
      <c r="M18475">
        <f t="shared" si="169"/>
        <v>1.5</v>
      </c>
      <c r="N18475">
        <v>3</v>
      </c>
      <c r="O18475">
        <v>1.2175</v>
      </c>
      <c r="P18475">
        <v>5.0728500000000007</v>
      </c>
      <c r="R18475">
        <v>3.2605000000000008</v>
      </c>
      <c r="U18475">
        <f t="shared" si="167"/>
        <v>11.908976250000002</v>
      </c>
      <c r="W18475">
        <f>SUMPRODUCT(O18475:O18493, N18475:N18493)/SUM(N18475:N18493)</f>
        <v>1.3546813170063807</v>
      </c>
      <c r="Y18475">
        <f>SUMPRODUCT(R18475:R18493, N18475:N18493)/SUM(N18475:N18493)</f>
        <v>2.6956983833333332</v>
      </c>
      <c r="AD18475">
        <v>100</v>
      </c>
    </row>
    <row r="18476" spans="1:30">
      <c r="A18476" s="5" t="s">
        <v>3060</v>
      </c>
      <c r="B18476" t="s">
        <v>3067</v>
      </c>
      <c r="D18476" s="5">
        <v>2018</v>
      </c>
      <c r="E18476" s="8" t="s">
        <v>3068</v>
      </c>
      <c r="F18476" s="5" t="s">
        <v>722</v>
      </c>
      <c r="G18476">
        <v>-2.941357</v>
      </c>
      <c r="H18476">
        <v>-41.243037000000001</v>
      </c>
      <c r="I18476" s="5" t="s">
        <v>55</v>
      </c>
      <c r="J18476" t="s">
        <v>3064</v>
      </c>
      <c r="K18476">
        <v>3</v>
      </c>
      <c r="L18476">
        <v>6</v>
      </c>
      <c r="M18476">
        <f t="shared" si="169"/>
        <v>4.5</v>
      </c>
      <c r="N18476">
        <v>3</v>
      </c>
      <c r="O18476">
        <v>1.2175</v>
      </c>
      <c r="P18476">
        <v>4.9869000000000003</v>
      </c>
      <c r="R18476">
        <v>4.4546650000000003</v>
      </c>
      <c r="U18476">
        <f t="shared" si="167"/>
        <v>16.270663912500002</v>
      </c>
    </row>
    <row r="18477" spans="1:30">
      <c r="A18477" s="5" t="s">
        <v>3060</v>
      </c>
      <c r="B18477" t="s">
        <v>3067</v>
      </c>
      <c r="D18477" s="5">
        <v>2018</v>
      </c>
      <c r="E18477" s="8" t="s">
        <v>3068</v>
      </c>
      <c r="F18477" s="5" t="s">
        <v>722</v>
      </c>
      <c r="G18477">
        <v>-2.941357</v>
      </c>
      <c r="H18477">
        <v>-41.243037000000001</v>
      </c>
      <c r="I18477" s="5" t="s">
        <v>55</v>
      </c>
      <c r="J18477" t="s">
        <v>3064</v>
      </c>
      <c r="K18477">
        <v>6</v>
      </c>
      <c r="L18477">
        <v>10</v>
      </c>
      <c r="M18477">
        <f t="shared" si="169"/>
        <v>8</v>
      </c>
      <c r="N18477">
        <v>4</v>
      </c>
      <c r="O18477">
        <v>1.2175</v>
      </c>
      <c r="P18477">
        <v>3.5484</v>
      </c>
      <c r="R18477">
        <v>2.9286066666666666</v>
      </c>
      <c r="U18477">
        <f t="shared" ref="U18477:U18540" si="170">N18477*O18477*R18477</f>
        <v>14.262314466666666</v>
      </c>
    </row>
    <row r="18478" spans="1:30">
      <c r="A18478" s="5" t="s">
        <v>3060</v>
      </c>
      <c r="B18478" t="s">
        <v>3067</v>
      </c>
      <c r="D18478" s="5">
        <v>2018</v>
      </c>
      <c r="E18478" s="8" t="s">
        <v>3068</v>
      </c>
      <c r="F18478" s="5" t="s">
        <v>722</v>
      </c>
      <c r="G18478">
        <v>-2.941357</v>
      </c>
      <c r="H18478">
        <v>-41.243037000000001</v>
      </c>
      <c r="I18478" s="5" t="s">
        <v>55</v>
      </c>
      <c r="J18478" t="s">
        <v>3064</v>
      </c>
      <c r="K18478">
        <v>10</v>
      </c>
      <c r="L18478">
        <v>13</v>
      </c>
      <c r="M18478">
        <f t="shared" si="169"/>
        <v>11.5</v>
      </c>
      <c r="N18478">
        <v>3</v>
      </c>
      <c r="O18478">
        <v>1.2175</v>
      </c>
      <c r="P18478">
        <v>2.6324999999999998</v>
      </c>
      <c r="R18478">
        <v>1.7930899999999999</v>
      </c>
      <c r="U18478">
        <f t="shared" si="170"/>
        <v>6.5492612249999995</v>
      </c>
    </row>
    <row r="18479" spans="1:30">
      <c r="A18479" s="5" t="s">
        <v>3060</v>
      </c>
      <c r="B18479" t="s">
        <v>3067</v>
      </c>
      <c r="D18479" s="5">
        <v>2018</v>
      </c>
      <c r="E18479" s="8" t="s">
        <v>3068</v>
      </c>
      <c r="F18479" s="5" t="s">
        <v>722</v>
      </c>
      <c r="G18479">
        <v>-2.941357</v>
      </c>
      <c r="H18479">
        <v>-41.243037000000001</v>
      </c>
      <c r="I18479" s="5" t="s">
        <v>55</v>
      </c>
      <c r="J18479" t="s">
        <v>3064</v>
      </c>
      <c r="K18479">
        <v>13</v>
      </c>
      <c r="L18479">
        <v>16</v>
      </c>
      <c r="M18479">
        <f t="shared" si="169"/>
        <v>14.5</v>
      </c>
      <c r="N18479">
        <v>3</v>
      </c>
      <c r="O18479">
        <v>1.2175</v>
      </c>
      <c r="P18479">
        <v>2.9333499999999999</v>
      </c>
      <c r="R18479">
        <v>1.6140833333333333</v>
      </c>
      <c r="U18479">
        <f t="shared" si="170"/>
        <v>5.8954393749999996</v>
      </c>
      <c r="AB18479">
        <f>SUM(U18475:U18479)-(U18479*1/3)</f>
        <v>52.921508770833341</v>
      </c>
    </row>
    <row r="18480" spans="1:30">
      <c r="A18480" s="5" t="s">
        <v>3060</v>
      </c>
      <c r="B18480" t="s">
        <v>3067</v>
      </c>
      <c r="D18480" s="5">
        <v>2018</v>
      </c>
      <c r="E18480" s="8" t="s">
        <v>3068</v>
      </c>
      <c r="F18480" s="5" t="s">
        <v>722</v>
      </c>
      <c r="G18480">
        <v>-2.941357</v>
      </c>
      <c r="H18480">
        <v>-41.243037000000001</v>
      </c>
      <c r="I18480" s="5" t="s">
        <v>55</v>
      </c>
      <c r="J18480" t="s">
        <v>3064</v>
      </c>
      <c r="K18480">
        <v>16</v>
      </c>
      <c r="L18480">
        <v>20</v>
      </c>
      <c r="M18480">
        <f t="shared" si="169"/>
        <v>18</v>
      </c>
      <c r="N18480">
        <v>4</v>
      </c>
      <c r="O18480">
        <v>1.4455555555555555</v>
      </c>
      <c r="P18480">
        <v>2.5352000000000001</v>
      </c>
      <c r="R18480">
        <v>1.8121450000000001</v>
      </c>
      <c r="U18480">
        <f t="shared" si="170"/>
        <v>10.478225088888889</v>
      </c>
    </row>
    <row r="18481" spans="1:30">
      <c r="A18481" s="5" t="s">
        <v>3060</v>
      </c>
      <c r="B18481" t="s">
        <v>3067</v>
      </c>
      <c r="D18481" s="5">
        <v>2018</v>
      </c>
      <c r="E18481" s="8" t="s">
        <v>3068</v>
      </c>
      <c r="F18481" s="5" t="s">
        <v>722</v>
      </c>
      <c r="G18481">
        <v>-2.941357</v>
      </c>
      <c r="H18481">
        <v>-41.243037000000001</v>
      </c>
      <c r="I18481" s="5" t="s">
        <v>55</v>
      </c>
      <c r="J18481" t="s">
        <v>3064</v>
      </c>
      <c r="K18481">
        <v>20</v>
      </c>
      <c r="L18481">
        <v>25</v>
      </c>
      <c r="M18481">
        <f t="shared" si="169"/>
        <v>22.5</v>
      </c>
      <c r="N18481">
        <v>5</v>
      </c>
      <c r="O18481">
        <v>1.4455555555555555</v>
      </c>
      <c r="P18481">
        <v>2.6291000000000002</v>
      </c>
      <c r="R18481">
        <v>1.9496150000000001</v>
      </c>
      <c r="U18481">
        <f t="shared" si="170"/>
        <v>14.091383972222223</v>
      </c>
    </row>
    <row r="18482" spans="1:30">
      <c r="A18482" s="5" t="s">
        <v>3060</v>
      </c>
      <c r="B18482" t="s">
        <v>3067</v>
      </c>
      <c r="D18482" s="5">
        <v>2018</v>
      </c>
      <c r="E18482" s="8" t="s">
        <v>3068</v>
      </c>
      <c r="F18482" s="5" t="s">
        <v>722</v>
      </c>
      <c r="G18482">
        <v>-2.941357</v>
      </c>
      <c r="H18482">
        <v>-41.243037000000001</v>
      </c>
      <c r="I18482" s="5" t="s">
        <v>55</v>
      </c>
      <c r="J18482" t="s">
        <v>3064</v>
      </c>
      <c r="K18482">
        <v>25</v>
      </c>
      <c r="L18482">
        <v>30</v>
      </c>
      <c r="M18482">
        <f t="shared" si="169"/>
        <v>27.5</v>
      </c>
      <c r="N18482">
        <v>5</v>
      </c>
      <c r="O18482">
        <v>1.4455555555555555</v>
      </c>
      <c r="P18482">
        <v>2.0274000000000001</v>
      </c>
      <c r="R18482">
        <v>1.6891400000000001</v>
      </c>
      <c r="U18482">
        <f t="shared" si="170"/>
        <v>12.208728555555556</v>
      </c>
      <c r="AB18482">
        <f>SUM(U18475:U18482)</f>
        <v>91.664992845833339</v>
      </c>
    </row>
    <row r="18483" spans="1:30">
      <c r="A18483" s="5" t="s">
        <v>3060</v>
      </c>
      <c r="B18483" t="s">
        <v>3067</v>
      </c>
      <c r="D18483" s="5">
        <v>2018</v>
      </c>
      <c r="E18483" s="8" t="s">
        <v>3068</v>
      </c>
      <c r="F18483" s="5" t="s">
        <v>722</v>
      </c>
      <c r="G18483">
        <v>-2.941357</v>
      </c>
      <c r="H18483">
        <v>-41.243037000000001</v>
      </c>
      <c r="I18483" s="5" t="s">
        <v>55</v>
      </c>
      <c r="J18483" t="s">
        <v>3064</v>
      </c>
      <c r="K18483">
        <v>30</v>
      </c>
      <c r="L18483">
        <v>35</v>
      </c>
      <c r="M18483">
        <f t="shared" si="169"/>
        <v>32.5</v>
      </c>
      <c r="N18483">
        <v>5</v>
      </c>
      <c r="O18483">
        <v>1.4455555555555555</v>
      </c>
      <c r="P18483">
        <v>2.4746999999999999</v>
      </c>
      <c r="R18483">
        <v>2.182245</v>
      </c>
      <c r="U18483">
        <f t="shared" si="170"/>
        <v>15.772781916666666</v>
      </c>
    </row>
    <row r="18484" spans="1:30">
      <c r="A18484" s="5" t="s">
        <v>3060</v>
      </c>
      <c r="B18484" t="s">
        <v>3067</v>
      </c>
      <c r="D18484" s="5">
        <v>2018</v>
      </c>
      <c r="E18484" s="8" t="s">
        <v>3068</v>
      </c>
      <c r="F18484" s="5" t="s">
        <v>722</v>
      </c>
      <c r="G18484">
        <v>-2.941357</v>
      </c>
      <c r="H18484">
        <v>-41.243037000000001</v>
      </c>
      <c r="I18484" s="5" t="s">
        <v>55</v>
      </c>
      <c r="J18484" t="s">
        <v>3064</v>
      </c>
      <c r="K18484">
        <v>35</v>
      </c>
      <c r="L18484">
        <v>40</v>
      </c>
      <c r="M18484">
        <f t="shared" si="169"/>
        <v>37.5</v>
      </c>
      <c r="N18484">
        <v>5</v>
      </c>
      <c r="O18484">
        <v>1.3782608695652174</v>
      </c>
      <c r="P18484">
        <v>2.27955</v>
      </c>
      <c r="R18484">
        <v>1.9924599999999999</v>
      </c>
      <c r="U18484">
        <f t="shared" si="170"/>
        <v>13.730648260869565</v>
      </c>
    </row>
    <row r="18485" spans="1:30">
      <c r="A18485" s="5" t="s">
        <v>3060</v>
      </c>
      <c r="B18485" t="s">
        <v>3067</v>
      </c>
      <c r="D18485" s="5">
        <v>2018</v>
      </c>
      <c r="E18485" s="8" t="s">
        <v>3068</v>
      </c>
      <c r="F18485" s="5" t="s">
        <v>722</v>
      </c>
      <c r="G18485">
        <v>-2.941357</v>
      </c>
      <c r="H18485">
        <v>-41.243037000000001</v>
      </c>
      <c r="I18485" s="5" t="s">
        <v>55</v>
      </c>
      <c r="J18485" t="s">
        <v>3064</v>
      </c>
      <c r="K18485">
        <v>40</v>
      </c>
      <c r="L18485">
        <v>45</v>
      </c>
      <c r="M18485">
        <f t="shared" si="169"/>
        <v>42.5</v>
      </c>
      <c r="N18485">
        <v>5</v>
      </c>
      <c r="O18485">
        <v>1.3782608695652174</v>
      </c>
      <c r="P18485">
        <v>3.6101000000000001</v>
      </c>
      <c r="R18485">
        <v>3.4063750000000002</v>
      </c>
      <c r="U18485">
        <f t="shared" si="170"/>
        <v>23.474366847826087</v>
      </c>
    </row>
    <row r="18486" spans="1:30">
      <c r="A18486" s="5" t="s">
        <v>3060</v>
      </c>
      <c r="B18486" t="s">
        <v>3067</v>
      </c>
      <c r="D18486" s="5">
        <v>2018</v>
      </c>
      <c r="E18486" s="8" t="s">
        <v>3068</v>
      </c>
      <c r="F18486" s="5" t="s">
        <v>722</v>
      </c>
      <c r="G18486">
        <v>-2.941357</v>
      </c>
      <c r="H18486">
        <v>-41.243037000000001</v>
      </c>
      <c r="I18486" s="5" t="s">
        <v>55</v>
      </c>
      <c r="J18486" t="s">
        <v>3064</v>
      </c>
      <c r="K18486">
        <v>45</v>
      </c>
      <c r="L18486">
        <v>50</v>
      </c>
      <c r="M18486">
        <f t="shared" si="169"/>
        <v>47.5</v>
      </c>
      <c r="N18486">
        <v>5</v>
      </c>
      <c r="O18486">
        <v>1.3782608695652174</v>
      </c>
      <c r="P18486">
        <v>3.3886000000000003</v>
      </c>
      <c r="R18486">
        <v>3.2028850000000002</v>
      </c>
      <c r="U18486">
        <f t="shared" si="170"/>
        <v>22.072055326086957</v>
      </c>
      <c r="AB18486">
        <f>SUM(U18475:U18486)</f>
        <v>166.71484519728261</v>
      </c>
    </row>
    <row r="18487" spans="1:30">
      <c r="A18487" s="5" t="s">
        <v>3060</v>
      </c>
      <c r="B18487" t="s">
        <v>3067</v>
      </c>
      <c r="D18487" s="5">
        <v>2018</v>
      </c>
      <c r="E18487" s="8" t="s">
        <v>3068</v>
      </c>
      <c r="F18487" s="5" t="s">
        <v>722</v>
      </c>
      <c r="G18487">
        <v>-2.941357</v>
      </c>
      <c r="H18487">
        <v>-41.243037000000001</v>
      </c>
      <c r="I18487" s="5" t="s">
        <v>55</v>
      </c>
      <c r="J18487" t="s">
        <v>3064</v>
      </c>
      <c r="K18487">
        <v>50</v>
      </c>
      <c r="L18487">
        <v>55</v>
      </c>
      <c r="M18487">
        <f t="shared" si="169"/>
        <v>52.5</v>
      </c>
      <c r="N18487">
        <v>5</v>
      </c>
      <c r="O18487">
        <v>1.4027272727272726</v>
      </c>
      <c r="P18487">
        <v>3.1478000000000002</v>
      </c>
      <c r="R18487">
        <v>2.9229799999999999</v>
      </c>
      <c r="U18487">
        <f t="shared" si="170"/>
        <v>20.500718818181817</v>
      </c>
    </row>
    <row r="18488" spans="1:30">
      <c r="A18488" s="5" t="s">
        <v>3060</v>
      </c>
      <c r="B18488" t="s">
        <v>3067</v>
      </c>
      <c r="D18488" s="5">
        <v>2018</v>
      </c>
      <c r="E18488" s="8" t="s">
        <v>3068</v>
      </c>
      <c r="F18488" s="5" t="s">
        <v>722</v>
      </c>
      <c r="G18488">
        <v>-2.941357</v>
      </c>
      <c r="H18488">
        <v>-41.243037000000001</v>
      </c>
      <c r="I18488" s="5" t="s">
        <v>55</v>
      </c>
      <c r="J18488" t="s">
        <v>3064</v>
      </c>
      <c r="K18488">
        <v>55</v>
      </c>
      <c r="L18488">
        <v>60</v>
      </c>
      <c r="M18488">
        <f t="shared" si="169"/>
        <v>57.5</v>
      </c>
      <c r="N18488">
        <v>5</v>
      </c>
      <c r="O18488">
        <v>1.4027272727272726</v>
      </c>
      <c r="P18488">
        <v>4.6047500000000001</v>
      </c>
      <c r="R18488">
        <v>4.4055249999999999</v>
      </c>
      <c r="U18488">
        <f t="shared" si="170"/>
        <v>30.898750340909086</v>
      </c>
    </row>
    <row r="18489" spans="1:30">
      <c r="A18489" s="5" t="s">
        <v>3060</v>
      </c>
      <c r="B18489" t="s">
        <v>3067</v>
      </c>
      <c r="D18489" s="5">
        <v>2018</v>
      </c>
      <c r="E18489" s="8" t="s">
        <v>3068</v>
      </c>
      <c r="F18489" s="5" t="s">
        <v>722</v>
      </c>
      <c r="G18489">
        <v>-2.941357</v>
      </c>
      <c r="H18489">
        <v>-41.243037000000001</v>
      </c>
      <c r="I18489" s="5" t="s">
        <v>55</v>
      </c>
      <c r="J18489" t="s">
        <v>3064</v>
      </c>
      <c r="K18489">
        <v>60</v>
      </c>
      <c r="L18489">
        <v>65</v>
      </c>
      <c r="M18489">
        <f t="shared" si="169"/>
        <v>62.5</v>
      </c>
      <c r="N18489">
        <v>5</v>
      </c>
      <c r="O18489">
        <v>1.4027272727272726</v>
      </c>
      <c r="P18489">
        <v>4.0079000000000002</v>
      </c>
      <c r="R18489">
        <v>3.7768133333333336</v>
      </c>
      <c r="U18489">
        <f t="shared" si="170"/>
        <v>26.489195333333331</v>
      </c>
    </row>
    <row r="18490" spans="1:30">
      <c r="A18490" s="5" t="s">
        <v>3060</v>
      </c>
      <c r="B18490" t="s">
        <v>3067</v>
      </c>
      <c r="D18490" s="5">
        <v>2018</v>
      </c>
      <c r="E18490" s="8" t="s">
        <v>3068</v>
      </c>
      <c r="F18490" s="5" t="s">
        <v>722</v>
      </c>
      <c r="G18490">
        <v>-2.941357</v>
      </c>
      <c r="H18490">
        <v>-41.243037000000001</v>
      </c>
      <c r="I18490" s="5" t="s">
        <v>55</v>
      </c>
      <c r="J18490" t="s">
        <v>3064</v>
      </c>
      <c r="K18490">
        <v>65</v>
      </c>
      <c r="L18490">
        <v>70</v>
      </c>
      <c r="M18490">
        <f t="shared" si="169"/>
        <v>67.5</v>
      </c>
      <c r="N18490">
        <v>5</v>
      </c>
      <c r="O18490">
        <v>1.4027272727272726</v>
      </c>
      <c r="P18490">
        <v>3.8614999999999999</v>
      </c>
      <c r="R18490">
        <v>3.669365</v>
      </c>
      <c r="U18490">
        <f t="shared" si="170"/>
        <v>25.735591795454543</v>
      </c>
    </row>
    <row r="18491" spans="1:30">
      <c r="A18491" s="5" t="s">
        <v>3060</v>
      </c>
      <c r="B18491" t="s">
        <v>3067</v>
      </c>
      <c r="D18491" s="5">
        <v>2018</v>
      </c>
      <c r="E18491" s="8" t="s">
        <v>3068</v>
      </c>
      <c r="F18491" s="5" t="s">
        <v>722</v>
      </c>
      <c r="G18491">
        <v>-2.941357</v>
      </c>
      <c r="H18491">
        <v>-41.243037000000001</v>
      </c>
      <c r="I18491" s="5" t="s">
        <v>55</v>
      </c>
      <c r="J18491" t="s">
        <v>3064</v>
      </c>
      <c r="K18491">
        <v>70</v>
      </c>
      <c r="L18491">
        <v>75</v>
      </c>
      <c r="M18491">
        <f t="shared" si="169"/>
        <v>72.5</v>
      </c>
      <c r="N18491">
        <v>5</v>
      </c>
      <c r="O18491">
        <v>1.3264705882352941</v>
      </c>
      <c r="P18491">
        <v>2.9726499999999998</v>
      </c>
      <c r="R18491">
        <v>2.7380699999999996</v>
      </c>
      <c r="U18491">
        <f t="shared" si="170"/>
        <v>18.159846617647055</v>
      </c>
    </row>
    <row r="18492" spans="1:30">
      <c r="A18492" s="5" t="s">
        <v>3060</v>
      </c>
      <c r="B18492" t="s">
        <v>3067</v>
      </c>
      <c r="D18492" s="5">
        <v>2018</v>
      </c>
      <c r="E18492" s="8" t="s">
        <v>3068</v>
      </c>
      <c r="F18492" s="5" t="s">
        <v>722</v>
      </c>
      <c r="G18492">
        <v>-2.941357</v>
      </c>
      <c r="H18492">
        <v>-41.243037000000001</v>
      </c>
      <c r="I18492" s="5" t="s">
        <v>55</v>
      </c>
      <c r="J18492" t="s">
        <v>3064</v>
      </c>
      <c r="K18492">
        <v>75</v>
      </c>
      <c r="L18492">
        <v>80</v>
      </c>
      <c r="M18492">
        <f t="shared" si="169"/>
        <v>77.5</v>
      </c>
      <c r="N18492">
        <v>5</v>
      </c>
      <c r="O18492">
        <v>1.3264705882352941</v>
      </c>
      <c r="P18492">
        <v>2.3051500000000003</v>
      </c>
      <c r="R18492">
        <v>2.1100300000000001</v>
      </c>
      <c r="U18492">
        <f t="shared" si="170"/>
        <v>13.994463676470588</v>
      </c>
    </row>
    <row r="18493" spans="1:30">
      <c r="A18493" s="5" t="s">
        <v>3060</v>
      </c>
      <c r="B18493" t="s">
        <v>3067</v>
      </c>
      <c r="D18493" s="5">
        <v>2018</v>
      </c>
      <c r="E18493" s="8" t="s">
        <v>3068</v>
      </c>
      <c r="F18493" s="5" t="s">
        <v>722</v>
      </c>
      <c r="G18493">
        <v>-2.941357</v>
      </c>
      <c r="H18493">
        <v>-41.243037000000001</v>
      </c>
      <c r="I18493" s="5" t="s">
        <v>55</v>
      </c>
      <c r="J18493" t="s">
        <v>3064</v>
      </c>
      <c r="K18493">
        <v>80</v>
      </c>
      <c r="L18493">
        <v>100</v>
      </c>
      <c r="M18493">
        <f t="shared" si="169"/>
        <v>90</v>
      </c>
      <c r="N18493">
        <v>20</v>
      </c>
      <c r="O18493">
        <v>1.3264705882352941</v>
      </c>
      <c r="P18493">
        <v>2.5608500000000003</v>
      </c>
      <c r="R18493">
        <v>2.3506150000000003</v>
      </c>
      <c r="U18493">
        <f t="shared" si="170"/>
        <v>62.360433235294124</v>
      </c>
      <c r="AB18493">
        <f>SUM(U18475:U18493)</f>
        <v>364.85384501457321</v>
      </c>
    </row>
    <row r="18494" spans="1:30">
      <c r="A18494" s="5" t="s">
        <v>3060</v>
      </c>
      <c r="B18494" t="s">
        <v>3067</v>
      </c>
      <c r="D18494" s="5">
        <v>2018</v>
      </c>
      <c r="E18494" s="8" t="s">
        <v>3068</v>
      </c>
      <c r="F18494" s="5" t="s">
        <v>722</v>
      </c>
      <c r="G18494">
        <v>-2.9341780000000002</v>
      </c>
      <c r="H18494">
        <v>-41.264173</v>
      </c>
      <c r="I18494" s="5" t="s">
        <v>55</v>
      </c>
      <c r="J18494" t="s">
        <v>3065</v>
      </c>
      <c r="K18494">
        <v>0</v>
      </c>
      <c r="L18494">
        <v>3</v>
      </c>
      <c r="M18494">
        <f t="shared" si="169"/>
        <v>1.5</v>
      </c>
      <c r="N18494">
        <v>3</v>
      </c>
      <c r="O18494">
        <v>1.32</v>
      </c>
      <c r="P18494">
        <v>1.4874000000000001</v>
      </c>
      <c r="R18494">
        <v>3.2610000000000001</v>
      </c>
      <c r="U18494">
        <f t="shared" si="170"/>
        <v>12.91356</v>
      </c>
      <c r="W18494">
        <f>SUMPRODUCT(O18494:O18509, N18494:N18509)/SUM(N18494:N18509)</f>
        <v>1.2549110440757503</v>
      </c>
      <c r="Y18494">
        <f>SUMPRODUCT(R18494:R18509, N18494:N18509)/SUM(N18494:N18509)</f>
        <v>1.5633976999999999</v>
      </c>
      <c r="AD18494">
        <v>100</v>
      </c>
    </row>
    <row r="18495" spans="1:30">
      <c r="A18495" s="5" t="s">
        <v>3060</v>
      </c>
      <c r="B18495" t="s">
        <v>3067</v>
      </c>
      <c r="D18495" s="5">
        <v>2018</v>
      </c>
      <c r="E18495" s="8" t="s">
        <v>3068</v>
      </c>
      <c r="F18495" s="5" t="s">
        <v>722</v>
      </c>
      <c r="G18495">
        <v>-2.9341780000000002</v>
      </c>
      <c r="H18495">
        <v>-41.264173</v>
      </c>
      <c r="I18495" s="5" t="s">
        <v>55</v>
      </c>
      <c r="J18495" t="s">
        <v>3065</v>
      </c>
      <c r="K18495">
        <v>3</v>
      </c>
      <c r="L18495">
        <v>6</v>
      </c>
      <c r="M18495">
        <f t="shared" si="169"/>
        <v>4.5</v>
      </c>
      <c r="N18495">
        <v>3</v>
      </c>
      <c r="O18495">
        <v>1.32</v>
      </c>
      <c r="P18495">
        <v>1.2170999999999998</v>
      </c>
      <c r="R18495">
        <v>4.4550000000000001</v>
      </c>
      <c r="U18495">
        <f t="shared" si="170"/>
        <v>17.6418</v>
      </c>
    </row>
    <row r="18496" spans="1:30">
      <c r="A18496" s="5" t="s">
        <v>3060</v>
      </c>
      <c r="B18496" t="s">
        <v>3067</v>
      </c>
      <c r="D18496" s="5">
        <v>2018</v>
      </c>
      <c r="E18496" s="8" t="s">
        <v>3068</v>
      </c>
      <c r="F18496" s="5" t="s">
        <v>722</v>
      </c>
      <c r="G18496">
        <v>-2.9341780000000002</v>
      </c>
      <c r="H18496">
        <v>-41.264173</v>
      </c>
      <c r="I18496" s="5" t="s">
        <v>55</v>
      </c>
      <c r="J18496" t="s">
        <v>3065</v>
      </c>
      <c r="K18496">
        <v>6</v>
      </c>
      <c r="L18496">
        <v>10</v>
      </c>
      <c r="M18496">
        <f t="shared" si="169"/>
        <v>8</v>
      </c>
      <c r="N18496">
        <v>4</v>
      </c>
      <c r="O18496">
        <v>1.32</v>
      </c>
      <c r="P18496">
        <v>1.3713</v>
      </c>
      <c r="R18496">
        <v>2.9289999999999998</v>
      </c>
      <c r="U18496">
        <f t="shared" si="170"/>
        <v>15.465120000000001</v>
      </c>
    </row>
    <row r="18497" spans="1:30">
      <c r="A18497" s="5" t="s">
        <v>3060</v>
      </c>
      <c r="B18497" t="s">
        <v>3067</v>
      </c>
      <c r="D18497" s="5">
        <v>2018</v>
      </c>
      <c r="E18497" s="8" t="s">
        <v>3068</v>
      </c>
      <c r="F18497" s="5" t="s">
        <v>722</v>
      </c>
      <c r="G18497">
        <v>-2.9341780000000002</v>
      </c>
      <c r="H18497">
        <v>-41.264173</v>
      </c>
      <c r="I18497" s="5" t="s">
        <v>55</v>
      </c>
      <c r="J18497" t="s">
        <v>3065</v>
      </c>
      <c r="K18497">
        <v>10</v>
      </c>
      <c r="L18497">
        <v>13</v>
      </c>
      <c r="M18497">
        <f t="shared" ref="M18497:M18560" si="171">AVERAGE(K18497:L18497)</f>
        <v>11.5</v>
      </c>
      <c r="N18497">
        <v>3</v>
      </c>
      <c r="O18497">
        <v>1.32</v>
      </c>
      <c r="P18497">
        <v>1.0656000000000001</v>
      </c>
      <c r="R18497">
        <v>0.76985500000000007</v>
      </c>
      <c r="U18497">
        <f t="shared" si="170"/>
        <v>3.0486258000000004</v>
      </c>
    </row>
    <row r="18498" spans="1:30">
      <c r="A18498" s="5" t="s">
        <v>3060</v>
      </c>
      <c r="B18498" t="s">
        <v>3067</v>
      </c>
      <c r="D18498" s="5">
        <v>2018</v>
      </c>
      <c r="E18498" s="8" t="s">
        <v>3068</v>
      </c>
      <c r="F18498" s="5" t="s">
        <v>722</v>
      </c>
      <c r="G18498">
        <v>-2.9341780000000002</v>
      </c>
      <c r="H18498">
        <v>-41.264173</v>
      </c>
      <c r="I18498" s="5" t="s">
        <v>55</v>
      </c>
      <c r="J18498" t="s">
        <v>3065</v>
      </c>
      <c r="K18498">
        <v>13</v>
      </c>
      <c r="L18498">
        <v>16</v>
      </c>
      <c r="M18498">
        <f t="shared" si="171"/>
        <v>14.5</v>
      </c>
      <c r="N18498">
        <v>3</v>
      </c>
      <c r="O18498">
        <v>1.32</v>
      </c>
      <c r="P18498">
        <v>1.038</v>
      </c>
      <c r="R18498">
        <v>0.77419500000000008</v>
      </c>
      <c r="U18498">
        <f t="shared" si="170"/>
        <v>3.0658122000000003</v>
      </c>
      <c r="AB18498">
        <f>SUM(U18494:U18498)-(U18498*1/3)</f>
        <v>51.112980600000007</v>
      </c>
    </row>
    <row r="18499" spans="1:30">
      <c r="A18499" s="5" t="s">
        <v>3060</v>
      </c>
      <c r="B18499" t="s">
        <v>3067</v>
      </c>
      <c r="D18499" s="5">
        <v>2018</v>
      </c>
      <c r="E18499" s="8" t="s">
        <v>3068</v>
      </c>
      <c r="F18499" s="5" t="s">
        <v>722</v>
      </c>
      <c r="G18499">
        <v>-2.9341780000000002</v>
      </c>
      <c r="H18499">
        <v>-41.264173</v>
      </c>
      <c r="I18499" s="5" t="s">
        <v>55</v>
      </c>
      <c r="J18499" t="s">
        <v>3065</v>
      </c>
      <c r="K18499">
        <v>16</v>
      </c>
      <c r="L18499">
        <v>20</v>
      </c>
      <c r="M18499">
        <f t="shared" si="171"/>
        <v>18</v>
      </c>
      <c r="N18499">
        <v>4</v>
      </c>
      <c r="O18499">
        <v>1.4276470588235295</v>
      </c>
      <c r="P18499">
        <v>0.84926000000000001</v>
      </c>
      <c r="R18499">
        <v>0.57643</v>
      </c>
      <c r="U18499">
        <f t="shared" si="170"/>
        <v>3.2917543764705886</v>
      </c>
    </row>
    <row r="18500" spans="1:30">
      <c r="A18500" s="5" t="s">
        <v>3060</v>
      </c>
      <c r="B18500" t="s">
        <v>3067</v>
      </c>
      <c r="D18500" s="5">
        <v>2018</v>
      </c>
      <c r="E18500" s="8" t="s">
        <v>3068</v>
      </c>
      <c r="F18500" s="5" t="s">
        <v>722</v>
      </c>
      <c r="G18500">
        <v>-2.9341780000000002</v>
      </c>
      <c r="H18500">
        <v>-41.264173</v>
      </c>
      <c r="I18500" s="5" t="s">
        <v>55</v>
      </c>
      <c r="J18500" t="s">
        <v>3065</v>
      </c>
      <c r="K18500">
        <v>20</v>
      </c>
      <c r="L18500">
        <v>25</v>
      </c>
      <c r="M18500">
        <f t="shared" si="171"/>
        <v>22.5</v>
      </c>
      <c r="N18500">
        <v>5</v>
      </c>
      <c r="O18500">
        <v>1.4276470588235295</v>
      </c>
      <c r="P18500">
        <v>1.4442999999999999</v>
      </c>
      <c r="R18500">
        <v>1.1725049999999999</v>
      </c>
      <c r="U18500">
        <f t="shared" si="170"/>
        <v>8.3696165735294112</v>
      </c>
    </row>
    <row r="18501" spans="1:30">
      <c r="A18501" s="5" t="s">
        <v>3060</v>
      </c>
      <c r="B18501" t="s">
        <v>3067</v>
      </c>
      <c r="D18501" s="5">
        <v>2018</v>
      </c>
      <c r="E18501" s="8" t="s">
        <v>3068</v>
      </c>
      <c r="F18501" s="5" t="s">
        <v>722</v>
      </c>
      <c r="G18501">
        <v>-2.9341780000000002</v>
      </c>
      <c r="H18501">
        <v>-41.264173</v>
      </c>
      <c r="I18501" s="5" t="s">
        <v>55</v>
      </c>
      <c r="J18501" t="s">
        <v>3065</v>
      </c>
      <c r="K18501">
        <v>25</v>
      </c>
      <c r="L18501">
        <v>30</v>
      </c>
      <c r="M18501">
        <f t="shared" si="171"/>
        <v>27.5</v>
      </c>
      <c r="N18501">
        <v>5</v>
      </c>
      <c r="O18501">
        <v>1.4276470588235295</v>
      </c>
      <c r="P18501">
        <v>0.52593000000000001</v>
      </c>
      <c r="R18501">
        <v>0.34511000000000003</v>
      </c>
      <c r="U18501">
        <f t="shared" si="170"/>
        <v>2.4634763823529413</v>
      </c>
      <c r="AB18501">
        <f>SUM(U18494:U18501)</f>
        <v>66.259765332352941</v>
      </c>
    </row>
    <row r="18502" spans="1:30">
      <c r="A18502" s="5" t="s">
        <v>3060</v>
      </c>
      <c r="B18502" t="s">
        <v>3067</v>
      </c>
      <c r="D18502" s="5">
        <v>2018</v>
      </c>
      <c r="E18502" s="8" t="s">
        <v>3068</v>
      </c>
      <c r="F18502" s="5" t="s">
        <v>722</v>
      </c>
      <c r="G18502">
        <v>-2.9341780000000002</v>
      </c>
      <c r="H18502">
        <v>-41.264173</v>
      </c>
      <c r="I18502" s="5" t="s">
        <v>55</v>
      </c>
      <c r="J18502" t="s">
        <v>3065</v>
      </c>
      <c r="K18502">
        <v>30</v>
      </c>
      <c r="L18502">
        <v>35</v>
      </c>
      <c r="M18502">
        <f t="shared" si="171"/>
        <v>32.5</v>
      </c>
      <c r="N18502">
        <v>5</v>
      </c>
      <c r="O18502">
        <v>1.1784615384615384</v>
      </c>
      <c r="P18502">
        <v>2.0503999999999998</v>
      </c>
      <c r="R18502">
        <v>1.8363099999999997</v>
      </c>
      <c r="U18502">
        <f t="shared" si="170"/>
        <v>10.820103538461538</v>
      </c>
    </row>
    <row r="18503" spans="1:30">
      <c r="A18503" s="5" t="s">
        <v>3060</v>
      </c>
      <c r="B18503" t="s">
        <v>3067</v>
      </c>
      <c r="D18503" s="5">
        <v>2018</v>
      </c>
      <c r="E18503" s="8" t="s">
        <v>3068</v>
      </c>
      <c r="F18503" s="5" t="s">
        <v>722</v>
      </c>
      <c r="G18503">
        <v>-2.9341780000000002</v>
      </c>
      <c r="H18503">
        <v>-41.264173</v>
      </c>
      <c r="I18503" s="5" t="s">
        <v>55</v>
      </c>
      <c r="J18503" t="s">
        <v>3065</v>
      </c>
      <c r="K18503">
        <v>35</v>
      </c>
      <c r="L18503">
        <v>40</v>
      </c>
      <c r="M18503">
        <f t="shared" si="171"/>
        <v>37.5</v>
      </c>
      <c r="N18503">
        <v>5</v>
      </c>
      <c r="O18503">
        <v>1.1784615384615384</v>
      </c>
      <c r="P18503">
        <v>3.4889000000000001</v>
      </c>
      <c r="R18503">
        <v>3.2929599999999999</v>
      </c>
      <c r="U18503">
        <f t="shared" si="170"/>
        <v>19.403133538461539</v>
      </c>
    </row>
    <row r="18504" spans="1:30">
      <c r="A18504" s="5" t="s">
        <v>3060</v>
      </c>
      <c r="B18504" t="s">
        <v>3067</v>
      </c>
      <c r="D18504" s="5">
        <v>2018</v>
      </c>
      <c r="E18504" s="8" t="s">
        <v>3068</v>
      </c>
      <c r="F18504" s="5" t="s">
        <v>722</v>
      </c>
      <c r="G18504">
        <v>-2.9341780000000002</v>
      </c>
      <c r="H18504">
        <v>-41.264173</v>
      </c>
      <c r="I18504" s="5" t="s">
        <v>55</v>
      </c>
      <c r="J18504" t="s">
        <v>3065</v>
      </c>
      <c r="K18504">
        <v>40</v>
      </c>
      <c r="L18504">
        <v>45</v>
      </c>
      <c r="M18504">
        <f t="shared" si="171"/>
        <v>42.5</v>
      </c>
      <c r="N18504">
        <v>5</v>
      </c>
      <c r="O18504">
        <v>1.1784615384615384</v>
      </c>
      <c r="P18504">
        <v>1.9872000000000001</v>
      </c>
      <c r="R18504">
        <v>1.8085250000000002</v>
      </c>
      <c r="U18504">
        <f t="shared" si="170"/>
        <v>10.656385769230772</v>
      </c>
    </row>
    <row r="18505" spans="1:30">
      <c r="A18505" s="5" t="s">
        <v>3060</v>
      </c>
      <c r="B18505" t="s">
        <v>3067</v>
      </c>
      <c r="D18505" s="5">
        <v>2018</v>
      </c>
      <c r="E18505" s="8" t="s">
        <v>3068</v>
      </c>
      <c r="F18505" s="5" t="s">
        <v>722</v>
      </c>
      <c r="G18505">
        <v>-2.9341780000000002</v>
      </c>
      <c r="H18505">
        <v>-41.264173</v>
      </c>
      <c r="I18505" s="5" t="s">
        <v>55</v>
      </c>
      <c r="J18505" t="s">
        <v>3065</v>
      </c>
      <c r="K18505">
        <v>45</v>
      </c>
      <c r="L18505">
        <v>50</v>
      </c>
      <c r="M18505">
        <f t="shared" si="171"/>
        <v>47.5</v>
      </c>
      <c r="N18505">
        <v>5</v>
      </c>
      <c r="O18505">
        <v>1.1784615384615384</v>
      </c>
      <c r="P18505">
        <v>2.1572333333333336</v>
      </c>
      <c r="R18505">
        <v>1.9426433333333335</v>
      </c>
      <c r="U18505">
        <f t="shared" si="170"/>
        <v>11.446652256410259</v>
      </c>
      <c r="AB18505">
        <f>SUM(U18494:U18505)</f>
        <v>118.58604043491705</v>
      </c>
    </row>
    <row r="18506" spans="1:30">
      <c r="A18506" s="5" t="s">
        <v>3060</v>
      </c>
      <c r="B18506" t="s">
        <v>3067</v>
      </c>
      <c r="D18506" s="5">
        <v>2018</v>
      </c>
      <c r="E18506" s="8" t="s">
        <v>3068</v>
      </c>
      <c r="F18506" s="5" t="s">
        <v>722</v>
      </c>
      <c r="G18506">
        <v>-2.9341780000000002</v>
      </c>
      <c r="H18506">
        <v>-41.264173</v>
      </c>
      <c r="I18506" s="5" t="s">
        <v>55</v>
      </c>
      <c r="J18506" t="s">
        <v>3065</v>
      </c>
      <c r="K18506">
        <v>50</v>
      </c>
      <c r="L18506">
        <v>55</v>
      </c>
      <c r="M18506">
        <f t="shared" si="171"/>
        <v>52.5</v>
      </c>
      <c r="N18506">
        <v>5</v>
      </c>
      <c r="O18506">
        <v>1.2162962962962964</v>
      </c>
      <c r="P18506">
        <v>2.1693666666666669</v>
      </c>
      <c r="R18506">
        <v>1.9485916666666669</v>
      </c>
      <c r="U18506">
        <f t="shared" si="170"/>
        <v>11.850324135802472</v>
      </c>
    </row>
    <row r="18507" spans="1:30">
      <c r="A18507" s="5" t="s">
        <v>3060</v>
      </c>
      <c r="B18507" t="s">
        <v>3067</v>
      </c>
      <c r="D18507" s="5">
        <v>2018</v>
      </c>
      <c r="E18507" s="8" t="s">
        <v>3068</v>
      </c>
      <c r="F18507" s="5" t="s">
        <v>722</v>
      </c>
      <c r="G18507">
        <v>-2.9341780000000002</v>
      </c>
      <c r="H18507">
        <v>-41.264173</v>
      </c>
      <c r="I18507" s="5" t="s">
        <v>55</v>
      </c>
      <c r="J18507" t="s">
        <v>3065</v>
      </c>
      <c r="K18507">
        <v>55</v>
      </c>
      <c r="L18507">
        <v>60</v>
      </c>
      <c r="M18507">
        <f t="shared" si="171"/>
        <v>57.5</v>
      </c>
      <c r="N18507">
        <v>5</v>
      </c>
      <c r="O18507">
        <v>1.2162962962962964</v>
      </c>
      <c r="P18507">
        <v>2.0387</v>
      </c>
      <c r="R18507">
        <v>1.818865</v>
      </c>
      <c r="U18507">
        <f t="shared" si="170"/>
        <v>11.061393814814815</v>
      </c>
    </row>
    <row r="18508" spans="1:30">
      <c r="A18508" s="5" t="s">
        <v>3060</v>
      </c>
      <c r="B18508" t="s">
        <v>3067</v>
      </c>
      <c r="D18508" s="5">
        <v>2018</v>
      </c>
      <c r="E18508" s="8" t="s">
        <v>3068</v>
      </c>
      <c r="F18508" s="5" t="s">
        <v>722</v>
      </c>
      <c r="G18508">
        <v>-2.9341780000000002</v>
      </c>
      <c r="H18508">
        <v>-41.264173</v>
      </c>
      <c r="I18508" s="5" t="s">
        <v>55</v>
      </c>
      <c r="J18508" t="s">
        <v>3065</v>
      </c>
      <c r="K18508">
        <v>60</v>
      </c>
      <c r="L18508">
        <v>65</v>
      </c>
      <c r="M18508">
        <f t="shared" si="171"/>
        <v>62.5</v>
      </c>
      <c r="N18508">
        <v>5</v>
      </c>
      <c r="O18508">
        <v>1.2162962962962964</v>
      </c>
      <c r="P18508">
        <v>1.6053500000000001</v>
      </c>
      <c r="R18508">
        <v>1.3886633333333334</v>
      </c>
      <c r="U18508">
        <f t="shared" si="170"/>
        <v>8.4451303456790132</v>
      </c>
    </row>
    <row r="18509" spans="1:30">
      <c r="A18509" s="5" t="s">
        <v>3060</v>
      </c>
      <c r="B18509" t="s">
        <v>3067</v>
      </c>
      <c r="D18509" s="5">
        <v>2018</v>
      </c>
      <c r="E18509" s="8" t="s">
        <v>3068</v>
      </c>
      <c r="F18509" s="5" t="s">
        <v>722</v>
      </c>
      <c r="G18509">
        <v>-2.9341780000000002</v>
      </c>
      <c r="H18509">
        <v>-41.264173</v>
      </c>
      <c r="I18509" s="5" t="s">
        <v>55</v>
      </c>
      <c r="J18509" t="s">
        <v>3065</v>
      </c>
      <c r="K18509">
        <v>65</v>
      </c>
      <c r="L18509">
        <v>100</v>
      </c>
      <c r="M18509">
        <f t="shared" si="171"/>
        <v>82.5</v>
      </c>
      <c r="N18509">
        <v>35</v>
      </c>
      <c r="O18509">
        <v>1.2162962962962964</v>
      </c>
      <c r="P18509">
        <v>1.27105</v>
      </c>
      <c r="R18509">
        <v>1.0504866666666666</v>
      </c>
      <c r="U18509">
        <f t="shared" si="170"/>
        <v>44.719606469135805</v>
      </c>
      <c r="AB18509">
        <f>SUM(U18494:U18509)</f>
        <v>194.66249520034916</v>
      </c>
    </row>
    <row r="18510" spans="1:30">
      <c r="A18510" s="5" t="s">
        <v>3060</v>
      </c>
      <c r="B18510" t="s">
        <v>3067</v>
      </c>
      <c r="D18510" s="5">
        <v>2018</v>
      </c>
      <c r="E18510" s="8" t="s">
        <v>3068</v>
      </c>
      <c r="F18510" s="5" t="s">
        <v>722</v>
      </c>
      <c r="G18510">
        <v>-2.941357</v>
      </c>
      <c r="H18510">
        <v>-41.243037000000001</v>
      </c>
      <c r="I18510" s="5" t="s">
        <v>55</v>
      </c>
      <c r="J18510" t="s">
        <v>3066</v>
      </c>
      <c r="K18510">
        <v>0</v>
      </c>
      <c r="L18510">
        <v>3</v>
      </c>
      <c r="M18510">
        <f t="shared" si="171"/>
        <v>1.5</v>
      </c>
      <c r="N18510">
        <v>3</v>
      </c>
      <c r="O18510">
        <v>1.2175</v>
      </c>
      <c r="R18510">
        <v>5.3018893760000001</v>
      </c>
      <c r="U18510">
        <f t="shared" si="170"/>
        <v>19.36515094584</v>
      </c>
      <c r="W18510">
        <f>SUMPRODUCT(O18510:O18528, N18510:N18528)/SUM(N18510:N18528)</f>
        <v>1.3557011699665527</v>
      </c>
      <c r="Y18510">
        <f>SUMPRODUCT(R18510:R18528, N18510:N18528)/SUM(N18510:N18528)</f>
        <v>1.6637377195764704</v>
      </c>
      <c r="AD18510">
        <v>85</v>
      </c>
    </row>
    <row r="18511" spans="1:30">
      <c r="A18511" s="5" t="s">
        <v>3060</v>
      </c>
      <c r="B18511" t="s">
        <v>3067</v>
      </c>
      <c r="D18511" s="5">
        <v>2018</v>
      </c>
      <c r="E18511" s="8" t="s">
        <v>3068</v>
      </c>
      <c r="F18511" s="5" t="s">
        <v>722</v>
      </c>
      <c r="G18511">
        <v>-2.941357</v>
      </c>
      <c r="H18511">
        <v>-41.243037000000001</v>
      </c>
      <c r="I18511" s="5" t="s">
        <v>55</v>
      </c>
      <c r="J18511" t="s">
        <v>3066</v>
      </c>
      <c r="K18511">
        <v>3</v>
      </c>
      <c r="L18511">
        <v>6</v>
      </c>
      <c r="M18511">
        <f t="shared" si="171"/>
        <v>4.5</v>
      </c>
      <c r="N18511">
        <v>3</v>
      </c>
      <c r="O18511">
        <v>1.2175</v>
      </c>
      <c r="R18511">
        <v>5.2690378159999991</v>
      </c>
      <c r="U18511">
        <f t="shared" si="170"/>
        <v>19.245160622939995</v>
      </c>
    </row>
    <row r="18512" spans="1:30">
      <c r="A18512" s="5" t="s">
        <v>3060</v>
      </c>
      <c r="B18512" t="s">
        <v>3067</v>
      </c>
      <c r="D18512" s="5">
        <v>2018</v>
      </c>
      <c r="E18512" s="8" t="s">
        <v>3068</v>
      </c>
      <c r="F18512" s="5" t="s">
        <v>722</v>
      </c>
      <c r="G18512">
        <v>-2.941357</v>
      </c>
      <c r="H18512">
        <v>-41.243037000000001</v>
      </c>
      <c r="I18512" s="5" t="s">
        <v>55</v>
      </c>
      <c r="J18512" t="s">
        <v>3066</v>
      </c>
      <c r="K18512">
        <v>6</v>
      </c>
      <c r="L18512">
        <v>10</v>
      </c>
      <c r="M18512">
        <f t="shared" si="171"/>
        <v>8</v>
      </c>
      <c r="N18512">
        <v>4</v>
      </c>
      <c r="O18512">
        <v>1.2175</v>
      </c>
      <c r="R18512">
        <v>3.4315020459999999</v>
      </c>
      <c r="U18512">
        <f t="shared" si="170"/>
        <v>16.711414964020001</v>
      </c>
    </row>
    <row r="18513" spans="1:28">
      <c r="A18513" s="5" t="s">
        <v>3060</v>
      </c>
      <c r="B18513" t="s">
        <v>3067</v>
      </c>
      <c r="D18513" s="5">
        <v>2018</v>
      </c>
      <c r="E18513" s="8" t="s">
        <v>3068</v>
      </c>
      <c r="F18513" s="5" t="s">
        <v>722</v>
      </c>
      <c r="G18513">
        <v>-2.941357</v>
      </c>
      <c r="H18513">
        <v>-41.243037000000001</v>
      </c>
      <c r="I18513" s="5" t="s">
        <v>55</v>
      </c>
      <c r="J18513" t="s">
        <v>3066</v>
      </c>
      <c r="K18513">
        <v>10</v>
      </c>
      <c r="L18513">
        <v>13</v>
      </c>
      <c r="M18513">
        <f t="shared" si="171"/>
        <v>11.5</v>
      </c>
      <c r="N18513">
        <v>3</v>
      </c>
      <c r="O18513">
        <v>1.2175</v>
      </c>
      <c r="R18513">
        <v>2.318024576</v>
      </c>
      <c r="U18513">
        <f t="shared" si="170"/>
        <v>8.4665847638400002</v>
      </c>
    </row>
    <row r="18514" spans="1:28">
      <c r="A18514" s="5" t="s">
        <v>3060</v>
      </c>
      <c r="B18514" t="s">
        <v>3067</v>
      </c>
      <c r="D18514" s="5">
        <v>2018</v>
      </c>
      <c r="E18514" s="8" t="s">
        <v>3068</v>
      </c>
      <c r="F18514" s="5" t="s">
        <v>722</v>
      </c>
      <c r="G18514">
        <v>-2.941357</v>
      </c>
      <c r="H18514">
        <v>-41.243037000000001</v>
      </c>
      <c r="I18514" s="5" t="s">
        <v>55</v>
      </c>
      <c r="J18514" t="s">
        <v>3066</v>
      </c>
      <c r="K18514">
        <v>13</v>
      </c>
      <c r="L18514">
        <v>16</v>
      </c>
      <c r="M18514">
        <f t="shared" si="171"/>
        <v>14.5</v>
      </c>
      <c r="N18514">
        <v>3</v>
      </c>
      <c r="O18514">
        <v>1.2175</v>
      </c>
      <c r="R18514">
        <v>1.558450782</v>
      </c>
      <c r="U18514">
        <f t="shared" si="170"/>
        <v>5.6922414812549995</v>
      </c>
      <c r="AB18514">
        <f>SUM(U18510:U18514)-(U18514*1/3)</f>
        <v>67.583138950809982</v>
      </c>
    </row>
    <row r="18515" spans="1:28">
      <c r="A18515" s="5" t="s">
        <v>3060</v>
      </c>
      <c r="B18515" t="s">
        <v>3067</v>
      </c>
      <c r="D18515" s="5">
        <v>2018</v>
      </c>
      <c r="E18515" s="8" t="s">
        <v>3068</v>
      </c>
      <c r="F18515" s="5" t="s">
        <v>722</v>
      </c>
      <c r="G18515">
        <v>-2.941357</v>
      </c>
      <c r="H18515">
        <v>-41.243037000000001</v>
      </c>
      <c r="I18515" s="5" t="s">
        <v>55</v>
      </c>
      <c r="J18515" t="s">
        <v>3066</v>
      </c>
      <c r="K18515">
        <v>16</v>
      </c>
      <c r="L18515">
        <v>20</v>
      </c>
      <c r="M18515">
        <f t="shared" si="171"/>
        <v>18</v>
      </c>
      <c r="N18515">
        <v>4</v>
      </c>
      <c r="O18515">
        <v>1.4455555555555555</v>
      </c>
      <c r="R18515">
        <v>1.0302642</v>
      </c>
      <c r="U18515">
        <f t="shared" si="170"/>
        <v>5.9572165519999993</v>
      </c>
    </row>
    <row r="18516" spans="1:28">
      <c r="A18516" s="5" t="s">
        <v>3060</v>
      </c>
      <c r="B18516" t="s">
        <v>3067</v>
      </c>
      <c r="D18516" s="5">
        <v>2018</v>
      </c>
      <c r="E18516" s="8" t="s">
        <v>3068</v>
      </c>
      <c r="F18516" s="5" t="s">
        <v>722</v>
      </c>
      <c r="G18516">
        <v>-2.941357</v>
      </c>
      <c r="H18516">
        <v>-41.243037000000001</v>
      </c>
      <c r="I18516" s="5" t="s">
        <v>55</v>
      </c>
      <c r="J18516" t="s">
        <v>3066</v>
      </c>
      <c r="K18516">
        <v>20</v>
      </c>
      <c r="L18516">
        <v>25</v>
      </c>
      <c r="M18516">
        <f t="shared" si="171"/>
        <v>22.5</v>
      </c>
      <c r="N18516">
        <v>5</v>
      </c>
      <c r="O18516">
        <v>1.4455555555555555</v>
      </c>
      <c r="R18516">
        <v>1.537093152</v>
      </c>
      <c r="U18516">
        <f t="shared" si="170"/>
        <v>11.109767726399999</v>
      </c>
    </row>
    <row r="18517" spans="1:28">
      <c r="A18517" s="5" t="s">
        <v>3060</v>
      </c>
      <c r="B18517" t="s">
        <v>3067</v>
      </c>
      <c r="D18517" s="5">
        <v>2018</v>
      </c>
      <c r="E18517" s="8" t="s">
        <v>3068</v>
      </c>
      <c r="F18517" s="5" t="s">
        <v>722</v>
      </c>
      <c r="G18517">
        <v>-2.941357</v>
      </c>
      <c r="H18517">
        <v>-41.243037000000001</v>
      </c>
      <c r="I18517" s="5" t="s">
        <v>55</v>
      </c>
      <c r="J18517" t="s">
        <v>3066</v>
      </c>
      <c r="K18517">
        <v>25</v>
      </c>
      <c r="L18517">
        <v>30</v>
      </c>
      <c r="M18517">
        <f t="shared" si="171"/>
        <v>27.5</v>
      </c>
      <c r="N18517">
        <v>5</v>
      </c>
      <c r="O18517">
        <v>1.4455555555555555</v>
      </c>
      <c r="R18517">
        <v>1.1134553220000001</v>
      </c>
      <c r="U18517">
        <f>N18517*O18517*R18517</f>
        <v>8.0478076329000015</v>
      </c>
      <c r="AB18517">
        <f>SUM(U18510:U18517)</f>
        <v>94.595344689194988</v>
      </c>
    </row>
    <row r="18518" spans="1:28">
      <c r="A18518" s="5" t="s">
        <v>3060</v>
      </c>
      <c r="B18518" t="s">
        <v>3067</v>
      </c>
      <c r="D18518" s="5">
        <v>2018</v>
      </c>
      <c r="E18518" s="8" t="s">
        <v>3068</v>
      </c>
      <c r="F18518" s="5" t="s">
        <v>722</v>
      </c>
      <c r="G18518">
        <v>-2.941357</v>
      </c>
      <c r="H18518">
        <v>-41.243037000000001</v>
      </c>
      <c r="I18518" s="5" t="s">
        <v>55</v>
      </c>
      <c r="J18518" t="s">
        <v>3066</v>
      </c>
      <c r="K18518">
        <v>30</v>
      </c>
      <c r="L18518">
        <v>35</v>
      </c>
      <c r="M18518">
        <f t="shared" si="171"/>
        <v>32.5</v>
      </c>
      <c r="N18518">
        <v>5</v>
      </c>
      <c r="O18518">
        <v>1.3782608695652174</v>
      </c>
      <c r="R18518">
        <v>0.50947740200000002</v>
      </c>
      <c r="U18518">
        <f t="shared" si="170"/>
        <v>3.5109638355217392</v>
      </c>
    </row>
    <row r="18519" spans="1:28">
      <c r="A18519" s="5" t="s">
        <v>3060</v>
      </c>
      <c r="B18519" t="s">
        <v>3067</v>
      </c>
      <c r="D18519" s="5">
        <v>2018</v>
      </c>
      <c r="E18519" s="8" t="s">
        <v>3068</v>
      </c>
      <c r="F18519" s="5" t="s">
        <v>722</v>
      </c>
      <c r="G18519">
        <v>-2.941357</v>
      </c>
      <c r="H18519">
        <v>-41.243037000000001</v>
      </c>
      <c r="I18519" s="5" t="s">
        <v>55</v>
      </c>
      <c r="J18519" t="s">
        <v>3066</v>
      </c>
      <c r="K18519">
        <v>35</v>
      </c>
      <c r="L18519">
        <v>40</v>
      </c>
      <c r="M18519">
        <f t="shared" si="171"/>
        <v>37.5</v>
      </c>
      <c r="N18519">
        <v>5</v>
      </c>
      <c r="O18519">
        <v>1.3782608695652174</v>
      </c>
      <c r="R18519">
        <v>0.33617234000000001</v>
      </c>
      <c r="U18519">
        <f t="shared" si="170"/>
        <v>2.3166659082608696</v>
      </c>
    </row>
    <row r="18520" spans="1:28">
      <c r="A18520" s="5" t="s">
        <v>3060</v>
      </c>
      <c r="B18520" t="s">
        <v>3067</v>
      </c>
      <c r="D18520" s="5">
        <v>2018</v>
      </c>
      <c r="E18520" s="8" t="s">
        <v>3068</v>
      </c>
      <c r="F18520" s="5" t="s">
        <v>722</v>
      </c>
      <c r="G18520">
        <v>-2.941357</v>
      </c>
      <c r="H18520">
        <v>-41.243037000000001</v>
      </c>
      <c r="I18520" s="5" t="s">
        <v>55</v>
      </c>
      <c r="J18520" t="s">
        <v>3066</v>
      </c>
      <c r="K18520">
        <v>40</v>
      </c>
      <c r="L18520">
        <v>45</v>
      </c>
      <c r="M18520">
        <f t="shared" si="171"/>
        <v>42.5</v>
      </c>
      <c r="N18520">
        <v>5</v>
      </c>
      <c r="O18520">
        <v>1.3782608695652174</v>
      </c>
      <c r="R18520">
        <v>0.29943527599999997</v>
      </c>
      <c r="U18520">
        <f t="shared" si="170"/>
        <v>2.0634996193913042</v>
      </c>
    </row>
    <row r="18521" spans="1:28">
      <c r="A18521" s="5" t="s">
        <v>3060</v>
      </c>
      <c r="B18521" t="s">
        <v>3067</v>
      </c>
      <c r="D18521" s="5">
        <v>2018</v>
      </c>
      <c r="E18521" s="8" t="s">
        <v>3068</v>
      </c>
      <c r="F18521" s="5" t="s">
        <v>722</v>
      </c>
      <c r="G18521">
        <v>-2.941357</v>
      </c>
      <c r="H18521">
        <v>-41.243037000000001</v>
      </c>
      <c r="I18521" s="5" t="s">
        <v>55</v>
      </c>
      <c r="J18521" t="s">
        <v>3066</v>
      </c>
      <c r="K18521">
        <v>45</v>
      </c>
      <c r="L18521">
        <v>50</v>
      </c>
      <c r="M18521">
        <f t="shared" si="171"/>
        <v>47.5</v>
      </c>
      <c r="N18521">
        <v>5</v>
      </c>
      <c r="O18521">
        <v>1.3782608695652174</v>
      </c>
      <c r="R18521">
        <v>0.41152944000000002</v>
      </c>
      <c r="U18521">
        <f t="shared" si="170"/>
        <v>2.8359746191304351</v>
      </c>
      <c r="AB18521">
        <f>SUM(U18510:U18521)</f>
        <v>105.32244867149934</v>
      </c>
    </row>
    <row r="18522" spans="1:28">
      <c r="A18522" s="5" t="s">
        <v>3060</v>
      </c>
      <c r="B18522" t="s">
        <v>3067</v>
      </c>
      <c r="D18522" s="5">
        <v>2018</v>
      </c>
      <c r="E18522" s="8" t="s">
        <v>3068</v>
      </c>
      <c r="F18522" s="5" t="s">
        <v>722</v>
      </c>
      <c r="G18522">
        <v>-2.941357</v>
      </c>
      <c r="H18522">
        <v>-41.243037000000001</v>
      </c>
      <c r="I18522" s="5" t="s">
        <v>55</v>
      </c>
      <c r="J18522" t="s">
        <v>3066</v>
      </c>
      <c r="K18522">
        <v>50</v>
      </c>
      <c r="L18522">
        <v>55</v>
      </c>
      <c r="M18522">
        <f t="shared" si="171"/>
        <v>52.5</v>
      </c>
      <c r="N18522">
        <v>5</v>
      </c>
      <c r="O18522">
        <v>1.4027272727272726</v>
      </c>
      <c r="R18522">
        <v>0.98578033399999987</v>
      </c>
      <c r="U18522">
        <f t="shared" si="170"/>
        <v>6.9139047970999981</v>
      </c>
    </row>
    <row r="18523" spans="1:28">
      <c r="A18523" s="5" t="s">
        <v>3060</v>
      </c>
      <c r="B18523" t="s">
        <v>3067</v>
      </c>
      <c r="D18523" s="5">
        <v>2018</v>
      </c>
      <c r="E18523" s="8" t="s">
        <v>3068</v>
      </c>
      <c r="F18523" s="5" t="s">
        <v>722</v>
      </c>
      <c r="G18523">
        <v>-2.941357</v>
      </c>
      <c r="H18523">
        <v>-41.243037000000001</v>
      </c>
      <c r="I18523" s="5" t="s">
        <v>55</v>
      </c>
      <c r="J18523" t="s">
        <v>3066</v>
      </c>
      <c r="K18523">
        <v>55</v>
      </c>
      <c r="L18523">
        <v>60</v>
      </c>
      <c r="M18523">
        <f t="shared" si="171"/>
        <v>57.5</v>
      </c>
      <c r="N18523">
        <v>5</v>
      </c>
      <c r="O18523">
        <v>1.4027272727272726</v>
      </c>
      <c r="R18523">
        <v>1.57409021</v>
      </c>
      <c r="U18523">
        <f t="shared" si="170"/>
        <v>11.0400963365</v>
      </c>
    </row>
    <row r="18524" spans="1:28">
      <c r="A18524" s="5" t="s">
        <v>3060</v>
      </c>
      <c r="B18524" t="s">
        <v>3067</v>
      </c>
      <c r="D18524" s="5">
        <v>2018</v>
      </c>
      <c r="E18524" s="8" t="s">
        <v>3068</v>
      </c>
      <c r="F18524" s="5" t="s">
        <v>722</v>
      </c>
      <c r="G18524">
        <v>-2.941357</v>
      </c>
      <c r="H18524">
        <v>-41.243037000000001</v>
      </c>
      <c r="I18524" s="5" t="s">
        <v>55</v>
      </c>
      <c r="J18524" t="s">
        <v>3066</v>
      </c>
      <c r="K18524">
        <v>60</v>
      </c>
      <c r="L18524">
        <v>65</v>
      </c>
      <c r="M18524">
        <f t="shared" si="171"/>
        <v>62.5</v>
      </c>
      <c r="N18524">
        <v>5</v>
      </c>
      <c r="O18524">
        <v>1.4027272727272726</v>
      </c>
      <c r="R18524">
        <v>1.7423670880000002</v>
      </c>
      <c r="U18524">
        <f t="shared" si="170"/>
        <v>12.220329167199999</v>
      </c>
    </row>
    <row r="18525" spans="1:28">
      <c r="A18525" s="5" t="s">
        <v>3060</v>
      </c>
      <c r="B18525" t="s">
        <v>3067</v>
      </c>
      <c r="D18525" s="5">
        <v>2018</v>
      </c>
      <c r="E18525" s="8" t="s">
        <v>3068</v>
      </c>
      <c r="F18525" s="5" t="s">
        <v>722</v>
      </c>
      <c r="G18525">
        <v>-2.941357</v>
      </c>
      <c r="H18525">
        <v>-41.243037000000001</v>
      </c>
      <c r="I18525" s="5" t="s">
        <v>55</v>
      </c>
      <c r="J18525" t="s">
        <v>3066</v>
      </c>
      <c r="K18525">
        <v>65</v>
      </c>
      <c r="L18525">
        <v>70</v>
      </c>
      <c r="M18525">
        <f t="shared" si="171"/>
        <v>67.5</v>
      </c>
      <c r="N18525">
        <v>5</v>
      </c>
      <c r="O18525">
        <v>1.4027272727272726</v>
      </c>
      <c r="R18525">
        <v>1.79526396</v>
      </c>
      <c r="U18525">
        <f t="shared" si="170"/>
        <v>12.591328592181817</v>
      </c>
    </row>
    <row r="18526" spans="1:28">
      <c r="A18526" s="5" t="s">
        <v>3060</v>
      </c>
      <c r="B18526" t="s">
        <v>3067</v>
      </c>
      <c r="D18526" s="5">
        <v>2018</v>
      </c>
      <c r="E18526" s="8" t="s">
        <v>3068</v>
      </c>
      <c r="F18526" s="5" t="s">
        <v>722</v>
      </c>
      <c r="G18526">
        <v>-2.941357</v>
      </c>
      <c r="H18526">
        <v>-41.243037000000001</v>
      </c>
      <c r="I18526" s="5" t="s">
        <v>55</v>
      </c>
      <c r="J18526" t="s">
        <v>3066</v>
      </c>
      <c r="K18526">
        <v>70</v>
      </c>
      <c r="L18526">
        <v>75</v>
      </c>
      <c r="M18526">
        <f t="shared" si="171"/>
        <v>72.5</v>
      </c>
      <c r="N18526">
        <v>5</v>
      </c>
      <c r="O18526">
        <v>1.3264705882352941</v>
      </c>
      <c r="R18526">
        <v>1.9449636639999999</v>
      </c>
      <c r="U18526">
        <f t="shared" si="170"/>
        <v>12.899685477411763</v>
      </c>
    </row>
    <row r="18527" spans="1:28">
      <c r="A18527" s="5" t="s">
        <v>3060</v>
      </c>
      <c r="B18527" t="s">
        <v>3067</v>
      </c>
      <c r="D18527" s="5">
        <v>2018</v>
      </c>
      <c r="E18527" s="8" t="s">
        <v>3068</v>
      </c>
      <c r="F18527" s="5" t="s">
        <v>722</v>
      </c>
      <c r="G18527">
        <v>-2.941357</v>
      </c>
      <c r="H18527">
        <v>-41.243037000000001</v>
      </c>
      <c r="I18527" s="5" t="s">
        <v>55</v>
      </c>
      <c r="J18527" t="s">
        <v>3066</v>
      </c>
      <c r="K18527">
        <v>75</v>
      </c>
      <c r="L18527">
        <v>80</v>
      </c>
      <c r="M18527">
        <f t="shared" si="171"/>
        <v>77.5</v>
      </c>
      <c r="N18527">
        <v>5</v>
      </c>
      <c r="O18527">
        <v>1.3264705882352941</v>
      </c>
      <c r="R18527">
        <v>1.94400591</v>
      </c>
      <c r="U18527">
        <f t="shared" si="170"/>
        <v>12.89333331485294</v>
      </c>
    </row>
    <row r="18528" spans="1:28">
      <c r="A18528" s="5" t="s">
        <v>3060</v>
      </c>
      <c r="B18528" t="s">
        <v>3067</v>
      </c>
      <c r="D18528" s="5">
        <v>2018</v>
      </c>
      <c r="E18528" s="8" t="s">
        <v>3068</v>
      </c>
      <c r="F18528" s="5" t="s">
        <v>722</v>
      </c>
      <c r="G18528">
        <v>-2.941357</v>
      </c>
      <c r="H18528">
        <v>-41.243037000000001</v>
      </c>
      <c r="I18528" s="5" t="s">
        <v>55</v>
      </c>
      <c r="J18528" t="s">
        <v>3066</v>
      </c>
      <c r="K18528">
        <v>80</v>
      </c>
      <c r="L18528">
        <v>85</v>
      </c>
      <c r="M18528">
        <f t="shared" si="171"/>
        <v>82.5</v>
      </c>
      <c r="N18528">
        <v>5</v>
      </c>
      <c r="O18528">
        <v>1.3264705882352941</v>
      </c>
      <c r="R18528">
        <v>1.8520526079999999</v>
      </c>
      <c r="U18528">
        <f t="shared" si="170"/>
        <v>12.283466561882351</v>
      </c>
      <c r="AB18528">
        <f>SUM(U18510:U18528)</f>
        <v>186.16459291862824</v>
      </c>
    </row>
    <row r="18529" spans="1:30" s="9" customFormat="1">
      <c r="A18529" s="18" t="s">
        <v>3060</v>
      </c>
      <c r="B18529" s="18" t="s">
        <v>3067</v>
      </c>
      <c r="C18529" s="18"/>
      <c r="D18529" s="18">
        <v>2018</v>
      </c>
      <c r="E18529" s="19" t="s">
        <v>3069</v>
      </c>
      <c r="F18529" s="18" t="s">
        <v>722</v>
      </c>
      <c r="G18529" s="18">
        <v>-23.791042999999998</v>
      </c>
      <c r="H18529" s="18">
        <v>-45.394885000000002</v>
      </c>
      <c r="I18529" s="18" t="s">
        <v>55</v>
      </c>
      <c r="J18529" s="18" t="s">
        <v>3070</v>
      </c>
      <c r="K18529" s="18">
        <v>0</v>
      </c>
      <c r="L18529" s="18">
        <v>6</v>
      </c>
      <c r="M18529" s="18">
        <f t="shared" si="171"/>
        <v>3</v>
      </c>
      <c r="N18529" s="20">
        <v>6</v>
      </c>
      <c r="O18529" s="18">
        <v>1.0982142857142858</v>
      </c>
      <c r="P18529" s="18"/>
      <c r="Q18529" s="18"/>
      <c r="R18529" s="18">
        <v>0.4</v>
      </c>
      <c r="S18529" s="18"/>
      <c r="T18529" s="18"/>
      <c r="U18529">
        <f t="shared" si="170"/>
        <v>2.6357142857142861</v>
      </c>
      <c r="V18529" s="18"/>
      <c r="W18529" s="18">
        <f>SUMPRODUCT(O18529:O18535, N18529:N18535)/SUM(N18529:N18535)</f>
        <v>1.2389928571428572</v>
      </c>
      <c r="X18529" s="18"/>
      <c r="Y18529" s="18">
        <f>SUMPRODUCT(R18529:R18535, N18529:N18535)/SUM(N18529:N18535)</f>
        <v>0.38000000000000006</v>
      </c>
      <c r="Z18529" s="18"/>
      <c r="AA18529" s="18"/>
      <c r="AB18529" s="18"/>
      <c r="AC18529" s="18"/>
      <c r="AD18529" s="18">
        <v>50</v>
      </c>
    </row>
    <row r="18530" spans="1:30">
      <c r="A18530" s="5" t="s">
        <v>3060</v>
      </c>
      <c r="B18530" t="s">
        <v>3067</v>
      </c>
      <c r="D18530" s="5">
        <v>2018</v>
      </c>
      <c r="E18530" s="8" t="s">
        <v>3069</v>
      </c>
      <c r="F18530" s="5" t="s">
        <v>722</v>
      </c>
      <c r="G18530">
        <v>-23.791042999999998</v>
      </c>
      <c r="H18530">
        <v>-45.394885000000002</v>
      </c>
      <c r="I18530" s="5" t="s">
        <v>55</v>
      </c>
      <c r="J18530" t="s">
        <v>3070</v>
      </c>
      <c r="K18530">
        <v>6</v>
      </c>
      <c r="L18530">
        <v>10</v>
      </c>
      <c r="M18530">
        <f t="shared" si="171"/>
        <v>8</v>
      </c>
      <c r="N18530" s="21">
        <v>4</v>
      </c>
      <c r="O18530">
        <v>1.0982142857142858</v>
      </c>
      <c r="R18530">
        <v>0.5</v>
      </c>
      <c r="U18530">
        <f t="shared" si="170"/>
        <v>2.1964285714285716</v>
      </c>
    </row>
    <row r="18531" spans="1:30">
      <c r="A18531" s="5" t="s">
        <v>3060</v>
      </c>
      <c r="B18531" t="s">
        <v>3067</v>
      </c>
      <c r="D18531" s="5">
        <v>2018</v>
      </c>
      <c r="E18531" s="8" t="s">
        <v>3069</v>
      </c>
      <c r="F18531" s="5" t="s">
        <v>722</v>
      </c>
      <c r="G18531">
        <v>-23.791042999999998</v>
      </c>
      <c r="H18531">
        <v>-45.394885000000002</v>
      </c>
      <c r="I18531" s="5" t="s">
        <v>55</v>
      </c>
      <c r="J18531" t="s">
        <v>3070</v>
      </c>
      <c r="K18531">
        <v>10</v>
      </c>
      <c r="L18531">
        <v>17</v>
      </c>
      <c r="M18531">
        <f t="shared" si="171"/>
        <v>13.5</v>
      </c>
      <c r="N18531" s="21">
        <v>7</v>
      </c>
      <c r="O18531">
        <v>1.0982142857142858</v>
      </c>
      <c r="R18531">
        <v>0.6</v>
      </c>
      <c r="U18531">
        <f t="shared" si="170"/>
        <v>4.6125000000000007</v>
      </c>
      <c r="AB18531">
        <f>SUM(U18529:U18531)-(U18531*2/7)</f>
        <v>8.1267857142857149</v>
      </c>
    </row>
    <row r="18532" spans="1:30">
      <c r="A18532" s="5" t="s">
        <v>3060</v>
      </c>
      <c r="B18532" t="s">
        <v>3067</v>
      </c>
      <c r="D18532" s="5">
        <v>2018</v>
      </c>
      <c r="E18532" s="8" t="s">
        <v>3069</v>
      </c>
      <c r="F18532" s="5" t="s">
        <v>722</v>
      </c>
      <c r="G18532">
        <v>-23.791042999999998</v>
      </c>
      <c r="H18532">
        <v>-45.394885000000002</v>
      </c>
      <c r="I18532" s="5" t="s">
        <v>55</v>
      </c>
      <c r="J18532" t="s">
        <v>3070</v>
      </c>
      <c r="K18532">
        <v>17</v>
      </c>
      <c r="L18532">
        <v>25</v>
      </c>
      <c r="M18532">
        <f t="shared" si="171"/>
        <v>21</v>
      </c>
      <c r="N18532" s="21">
        <v>8</v>
      </c>
      <c r="O18532">
        <v>1.1811764705882353</v>
      </c>
      <c r="R18532">
        <v>0.5</v>
      </c>
      <c r="U18532">
        <f t="shared" si="170"/>
        <v>4.7247058823529411</v>
      </c>
    </row>
    <row r="18533" spans="1:30">
      <c r="A18533" s="5" t="s">
        <v>3060</v>
      </c>
      <c r="B18533" t="s">
        <v>3067</v>
      </c>
      <c r="D18533" s="5">
        <v>2018</v>
      </c>
      <c r="E18533" s="8" t="s">
        <v>3069</v>
      </c>
      <c r="F18533" s="5" t="s">
        <v>722</v>
      </c>
      <c r="G18533">
        <v>-23.791042999999998</v>
      </c>
      <c r="H18533">
        <v>-45.394885000000002</v>
      </c>
      <c r="I18533" s="5" t="s">
        <v>55</v>
      </c>
      <c r="J18533" t="s">
        <v>3070</v>
      </c>
      <c r="K18533">
        <v>25</v>
      </c>
      <c r="L18533">
        <v>34</v>
      </c>
      <c r="M18533">
        <f t="shared" si="171"/>
        <v>29.5</v>
      </c>
      <c r="N18533" s="21">
        <v>9</v>
      </c>
      <c r="O18533">
        <v>1.1811764705882353</v>
      </c>
      <c r="R18533">
        <v>0.4</v>
      </c>
      <c r="U18533">
        <f t="shared" si="170"/>
        <v>4.2522352941176473</v>
      </c>
      <c r="AB18533">
        <f>SUM(U18529:U18533)-(U18533*5/9)</f>
        <v>16.059231092436974</v>
      </c>
    </row>
    <row r="18534" spans="1:30">
      <c r="A18534" s="5" t="s">
        <v>3060</v>
      </c>
      <c r="B18534" t="s">
        <v>3067</v>
      </c>
      <c r="D18534" s="5">
        <v>2018</v>
      </c>
      <c r="E18534" s="8" t="s">
        <v>3069</v>
      </c>
      <c r="F18534" s="5" t="s">
        <v>722</v>
      </c>
      <c r="G18534">
        <v>-23.791042999999998</v>
      </c>
      <c r="H18534">
        <v>-45.394885000000002</v>
      </c>
      <c r="I18534" s="5" t="s">
        <v>55</v>
      </c>
      <c r="J18534" t="s">
        <v>3070</v>
      </c>
      <c r="K18534">
        <v>34</v>
      </c>
      <c r="L18534">
        <v>40</v>
      </c>
      <c r="M18534">
        <f t="shared" si="171"/>
        <v>37</v>
      </c>
      <c r="N18534" s="21">
        <v>6</v>
      </c>
      <c r="O18534">
        <v>1.4500000000000002</v>
      </c>
      <c r="R18534">
        <v>0.3</v>
      </c>
      <c r="U18534">
        <f t="shared" si="170"/>
        <v>2.6100000000000003</v>
      </c>
    </row>
    <row r="18535" spans="1:30">
      <c r="A18535" s="5" t="s">
        <v>3060</v>
      </c>
      <c r="B18535" t="s">
        <v>3067</v>
      </c>
      <c r="D18535" s="5">
        <v>2018</v>
      </c>
      <c r="E18535" s="8" t="s">
        <v>3069</v>
      </c>
      <c r="F18535" s="5" t="s">
        <v>722</v>
      </c>
      <c r="G18535">
        <v>-23.791042999999998</v>
      </c>
      <c r="H18535">
        <v>-45.394885000000002</v>
      </c>
      <c r="I18535" s="5" t="s">
        <v>55</v>
      </c>
      <c r="J18535" t="s">
        <v>3070</v>
      </c>
      <c r="K18535">
        <v>40</v>
      </c>
      <c r="L18535">
        <v>50</v>
      </c>
      <c r="M18535">
        <v>45</v>
      </c>
      <c r="N18535" s="21">
        <v>10</v>
      </c>
      <c r="O18535">
        <v>1.4500000000000002</v>
      </c>
      <c r="R18535">
        <v>0.1</v>
      </c>
      <c r="U18535">
        <f t="shared" si="170"/>
        <v>1.4500000000000002</v>
      </c>
      <c r="AB18535">
        <f>SUM(U18529:U18535)</f>
        <v>22.481584033613444</v>
      </c>
    </row>
    <row r="18536" spans="1:30">
      <c r="A18536" s="5" t="s">
        <v>3060</v>
      </c>
      <c r="B18536" t="s">
        <v>3067</v>
      </c>
      <c r="D18536" s="5">
        <v>2018</v>
      </c>
      <c r="E18536" s="8" t="s">
        <v>3069</v>
      </c>
      <c r="F18536" s="5" t="s">
        <v>722</v>
      </c>
      <c r="G18536">
        <v>-23.784210000000002</v>
      </c>
      <c r="H18536">
        <v>-45.397074000000003</v>
      </c>
      <c r="I18536" s="5" t="s">
        <v>55</v>
      </c>
      <c r="J18536" t="s">
        <v>3071</v>
      </c>
      <c r="K18536">
        <v>0</v>
      </c>
      <c r="L18536">
        <v>5</v>
      </c>
      <c r="M18536">
        <f t="shared" si="171"/>
        <v>2.5</v>
      </c>
      <c r="N18536">
        <v>5</v>
      </c>
      <c r="O18536">
        <v>1.0982142857142858</v>
      </c>
      <c r="R18536">
        <v>0.2</v>
      </c>
      <c r="U18536">
        <f t="shared" si="170"/>
        <v>1.0982142857142858</v>
      </c>
      <c r="W18536">
        <f>SUMPRODUCT(O18536:O18542, N18536:N18542)/SUM(N18536:N18542)</f>
        <v>1.2526655462184875</v>
      </c>
      <c r="Y18536">
        <f>SUMPRODUCT(R18536:R18542, N18536:N18542)/SUM(N18536:N18542)</f>
        <v>0.34000000000000008</v>
      </c>
      <c r="AD18536">
        <v>50</v>
      </c>
    </row>
    <row r="18537" spans="1:30">
      <c r="A18537" s="5" t="s">
        <v>3060</v>
      </c>
      <c r="B18537" t="s">
        <v>3067</v>
      </c>
      <c r="D18537" s="5">
        <v>2018</v>
      </c>
      <c r="E18537" s="8" t="s">
        <v>3069</v>
      </c>
      <c r="F18537" s="5" t="s">
        <v>722</v>
      </c>
      <c r="G18537">
        <v>-23.784210000000002</v>
      </c>
      <c r="H18537">
        <v>-45.397074000000003</v>
      </c>
      <c r="I18537" s="5" t="s">
        <v>55</v>
      </c>
      <c r="J18537" t="s">
        <v>3071</v>
      </c>
      <c r="K18537">
        <v>5</v>
      </c>
      <c r="L18537">
        <v>12</v>
      </c>
      <c r="M18537">
        <f t="shared" si="171"/>
        <v>8.5</v>
      </c>
      <c r="N18537">
        <v>7</v>
      </c>
      <c r="O18537">
        <v>1.0982142857142858</v>
      </c>
      <c r="R18537">
        <v>0.4</v>
      </c>
      <c r="U18537">
        <f t="shared" si="170"/>
        <v>3.0750000000000006</v>
      </c>
    </row>
    <row r="18538" spans="1:30">
      <c r="A18538" s="5" t="s">
        <v>3060</v>
      </c>
      <c r="B18538" t="s">
        <v>3067</v>
      </c>
      <c r="D18538" s="5">
        <v>2018</v>
      </c>
      <c r="E18538" s="8" t="s">
        <v>3069</v>
      </c>
      <c r="F18538" s="5" t="s">
        <v>722</v>
      </c>
      <c r="G18538">
        <v>-23.784210000000002</v>
      </c>
      <c r="H18538">
        <v>-45.397074000000003</v>
      </c>
      <c r="I18538" s="5" t="s">
        <v>55</v>
      </c>
      <c r="J18538" t="s">
        <v>3071</v>
      </c>
      <c r="K18538">
        <v>12</v>
      </c>
      <c r="L18538">
        <v>26</v>
      </c>
      <c r="M18538">
        <f t="shared" si="171"/>
        <v>19</v>
      </c>
      <c r="N18538">
        <v>14</v>
      </c>
      <c r="O18538">
        <v>1.1811764705882353</v>
      </c>
      <c r="R18538">
        <v>0.5</v>
      </c>
      <c r="U18538">
        <f t="shared" si="170"/>
        <v>8.2682352941176465</v>
      </c>
      <c r="AB18538">
        <f>SUM(U18536:U18538)-(U18538*16/19)</f>
        <v>5.4787251216275985</v>
      </c>
    </row>
    <row r="18539" spans="1:30">
      <c r="A18539" s="5" t="s">
        <v>3060</v>
      </c>
      <c r="B18539" t="s">
        <v>3067</v>
      </c>
      <c r="D18539" s="5">
        <v>2018</v>
      </c>
      <c r="E18539" s="8" t="s">
        <v>3069</v>
      </c>
      <c r="F18539" s="5" t="s">
        <v>722</v>
      </c>
      <c r="G18539">
        <v>-23.784210000000002</v>
      </c>
      <c r="H18539">
        <v>-45.397074000000003</v>
      </c>
      <c r="I18539" s="5" t="s">
        <v>55</v>
      </c>
      <c r="J18539" t="s">
        <v>3071</v>
      </c>
      <c r="K18539">
        <v>26</v>
      </c>
      <c r="L18539">
        <v>33</v>
      </c>
      <c r="M18539">
        <f t="shared" si="171"/>
        <v>29.5</v>
      </c>
      <c r="N18539">
        <v>7</v>
      </c>
      <c r="O18539">
        <v>1.1811764705882353</v>
      </c>
      <c r="R18539">
        <v>0.4</v>
      </c>
      <c r="U18539">
        <f t="shared" si="170"/>
        <v>3.3072941176470589</v>
      </c>
      <c r="AB18539">
        <f>SUM(U18536:U18539)-(U18539*3/7)</f>
        <v>14.331331932773109</v>
      </c>
    </row>
    <row r="18540" spans="1:30">
      <c r="A18540" s="5" t="s">
        <v>3060</v>
      </c>
      <c r="B18540" t="s">
        <v>3067</v>
      </c>
      <c r="D18540" s="5">
        <v>2018</v>
      </c>
      <c r="E18540" s="8" t="s">
        <v>3069</v>
      </c>
      <c r="F18540" s="5" t="s">
        <v>722</v>
      </c>
      <c r="G18540">
        <v>-23.784210000000002</v>
      </c>
      <c r="H18540">
        <v>-45.397074000000003</v>
      </c>
      <c r="I18540" s="5" t="s">
        <v>55</v>
      </c>
      <c r="J18540" t="s">
        <v>3071</v>
      </c>
      <c r="K18540">
        <v>33</v>
      </c>
      <c r="L18540">
        <v>42</v>
      </c>
      <c r="M18540">
        <f t="shared" si="171"/>
        <v>37.5</v>
      </c>
      <c r="N18540">
        <v>9</v>
      </c>
      <c r="O18540">
        <v>1.4500000000000002</v>
      </c>
      <c r="R18540">
        <v>0.2</v>
      </c>
      <c r="U18540">
        <f t="shared" si="170"/>
        <v>2.6100000000000003</v>
      </c>
    </row>
    <row r="18541" spans="1:30">
      <c r="A18541" s="5" t="s">
        <v>3060</v>
      </c>
      <c r="B18541" t="s">
        <v>3067</v>
      </c>
      <c r="D18541" s="5">
        <v>2018</v>
      </c>
      <c r="E18541" s="8" t="s">
        <v>3069</v>
      </c>
      <c r="F18541" s="5" t="s">
        <v>722</v>
      </c>
      <c r="G18541">
        <v>-23.784210000000002</v>
      </c>
      <c r="H18541">
        <v>-45.397074000000003</v>
      </c>
      <c r="I18541" s="5" t="s">
        <v>55</v>
      </c>
      <c r="J18541" t="s">
        <v>3071</v>
      </c>
      <c r="K18541">
        <v>42</v>
      </c>
      <c r="L18541">
        <v>47</v>
      </c>
      <c r="M18541">
        <f t="shared" si="171"/>
        <v>44.5</v>
      </c>
      <c r="N18541">
        <v>5</v>
      </c>
      <c r="O18541">
        <v>1.4500000000000002</v>
      </c>
      <c r="R18541">
        <v>0.2</v>
      </c>
      <c r="U18541">
        <f t="shared" ref="U18541:U18604" si="172">N18541*O18541*R18541</f>
        <v>1.4500000000000002</v>
      </c>
    </row>
    <row r="18542" spans="1:30">
      <c r="A18542" s="5" t="s">
        <v>3060</v>
      </c>
      <c r="B18542" t="s">
        <v>3067</v>
      </c>
      <c r="D18542" s="5">
        <v>2018</v>
      </c>
      <c r="E18542" s="8" t="s">
        <v>3069</v>
      </c>
      <c r="F18542" s="5" t="s">
        <v>722</v>
      </c>
      <c r="G18542">
        <v>-23.784210000000002</v>
      </c>
      <c r="H18542">
        <v>-45.397074000000003</v>
      </c>
      <c r="I18542" s="5" t="s">
        <v>55</v>
      </c>
      <c r="J18542" t="s">
        <v>3071</v>
      </c>
      <c r="K18542">
        <v>47</v>
      </c>
      <c r="L18542">
        <v>50</v>
      </c>
      <c r="M18542">
        <f t="shared" si="171"/>
        <v>48.5</v>
      </c>
      <c r="N18542">
        <v>3</v>
      </c>
      <c r="O18542">
        <v>1.4500000000000002</v>
      </c>
      <c r="R18542">
        <v>0.2</v>
      </c>
      <c r="U18542">
        <f t="shared" si="172"/>
        <v>0.87000000000000011</v>
      </c>
      <c r="AB18542">
        <f>SUM(U18536:U18542)</f>
        <v>20.678743697478993</v>
      </c>
    </row>
    <row r="18543" spans="1:30">
      <c r="A18543" s="5" t="s">
        <v>3060</v>
      </c>
      <c r="B18543" t="s">
        <v>3067</v>
      </c>
      <c r="D18543" s="5">
        <v>2018</v>
      </c>
      <c r="E18543" s="8" t="s">
        <v>3069</v>
      </c>
      <c r="F18543" s="5" t="s">
        <v>722</v>
      </c>
      <c r="G18543">
        <v>-23.791042999999998</v>
      </c>
      <c r="H18543">
        <v>-45.394885000000002</v>
      </c>
      <c r="I18543" s="5" t="s">
        <v>55</v>
      </c>
      <c r="J18543" t="s">
        <v>3072</v>
      </c>
      <c r="K18543">
        <v>0</v>
      </c>
      <c r="L18543">
        <v>3</v>
      </c>
      <c r="M18543">
        <f t="shared" si="171"/>
        <v>1.5</v>
      </c>
      <c r="N18543">
        <v>3</v>
      </c>
      <c r="O18543">
        <v>1.0982142857142858</v>
      </c>
      <c r="R18543">
        <v>0.24782000000000001</v>
      </c>
      <c r="U18543">
        <f t="shared" si="172"/>
        <v>0.81647839285714308</v>
      </c>
      <c r="W18543">
        <f>SUMPRODUCT(O18543:O18552, N18543:N18552)/SUM(N18543:N18552)</f>
        <v>1.2618285714285715</v>
      </c>
      <c r="Y18543">
        <f>SUMPRODUCT(R18543:R18552, N18543:N18552)/SUM(N18543:N18552)</f>
        <v>0.37394550000000004</v>
      </c>
      <c r="AD18543">
        <v>50</v>
      </c>
    </row>
    <row r="18544" spans="1:30">
      <c r="A18544" s="5" t="s">
        <v>3060</v>
      </c>
      <c r="B18544" t="s">
        <v>3067</v>
      </c>
      <c r="D18544" s="5">
        <v>2018</v>
      </c>
      <c r="E18544" s="8" t="s">
        <v>3069</v>
      </c>
      <c r="F18544" s="5" t="s">
        <v>722</v>
      </c>
      <c r="G18544">
        <v>-23.791042999999998</v>
      </c>
      <c r="H18544">
        <v>-45.394885000000002</v>
      </c>
      <c r="I18544" s="5" t="s">
        <v>55</v>
      </c>
      <c r="J18544" t="s">
        <v>3072</v>
      </c>
      <c r="K18544">
        <v>3</v>
      </c>
      <c r="L18544">
        <v>6</v>
      </c>
      <c r="M18544">
        <f t="shared" si="171"/>
        <v>4.5</v>
      </c>
      <c r="N18544">
        <v>3</v>
      </c>
      <c r="O18544">
        <v>1.0982142857142858</v>
      </c>
      <c r="R18544">
        <v>0.58094999999999997</v>
      </c>
      <c r="U18544">
        <f t="shared" si="172"/>
        <v>1.9140227678571431</v>
      </c>
    </row>
    <row r="18545" spans="1:30">
      <c r="A18545" s="5" t="s">
        <v>3060</v>
      </c>
      <c r="B18545" t="s">
        <v>3067</v>
      </c>
      <c r="D18545" s="5">
        <v>2018</v>
      </c>
      <c r="E18545" s="8" t="s">
        <v>3069</v>
      </c>
      <c r="F18545" s="5" t="s">
        <v>722</v>
      </c>
      <c r="G18545">
        <v>-23.791042999999998</v>
      </c>
      <c r="H18545">
        <v>-45.394885000000002</v>
      </c>
      <c r="I18545" s="5" t="s">
        <v>55</v>
      </c>
      <c r="J18545" t="s">
        <v>3072</v>
      </c>
      <c r="K18545">
        <v>6</v>
      </c>
      <c r="L18545">
        <v>10</v>
      </c>
      <c r="M18545">
        <f t="shared" si="171"/>
        <v>8</v>
      </c>
      <c r="N18545">
        <v>4</v>
      </c>
      <c r="O18545">
        <v>1.0982142857142858</v>
      </c>
      <c r="R18545">
        <v>0.44447500000000001</v>
      </c>
      <c r="U18545">
        <f t="shared" si="172"/>
        <v>1.9525151785714288</v>
      </c>
    </row>
    <row r="18546" spans="1:30">
      <c r="A18546" s="5" t="s">
        <v>3060</v>
      </c>
      <c r="B18546" t="s">
        <v>3067</v>
      </c>
      <c r="D18546" s="5">
        <v>2018</v>
      </c>
      <c r="E18546" s="8" t="s">
        <v>3069</v>
      </c>
      <c r="F18546" s="5" t="s">
        <v>722</v>
      </c>
      <c r="G18546">
        <v>-23.791042999999998</v>
      </c>
      <c r="H18546">
        <v>-45.394885000000002</v>
      </c>
      <c r="I18546" s="5" t="s">
        <v>55</v>
      </c>
      <c r="J18546" t="s">
        <v>3072</v>
      </c>
      <c r="K18546">
        <v>10</v>
      </c>
      <c r="L18546">
        <v>13</v>
      </c>
      <c r="M18546">
        <f t="shared" si="171"/>
        <v>11.5</v>
      </c>
      <c r="N18546">
        <v>3</v>
      </c>
      <c r="O18546">
        <v>1.0982142857142858</v>
      </c>
      <c r="R18546">
        <v>0.49930000000000008</v>
      </c>
      <c r="U18546">
        <f t="shared" si="172"/>
        <v>1.6450151785714291</v>
      </c>
    </row>
    <row r="18547" spans="1:30">
      <c r="A18547" s="5" t="s">
        <v>3060</v>
      </c>
      <c r="B18547" t="s">
        <v>3067</v>
      </c>
      <c r="D18547" s="5">
        <v>2018</v>
      </c>
      <c r="E18547" s="8" t="s">
        <v>3069</v>
      </c>
      <c r="F18547" s="5" t="s">
        <v>722</v>
      </c>
      <c r="G18547">
        <v>-23.791042999999998</v>
      </c>
      <c r="H18547">
        <v>-45.394885000000002</v>
      </c>
      <c r="I18547" s="5" t="s">
        <v>55</v>
      </c>
      <c r="J18547" t="s">
        <v>3072</v>
      </c>
      <c r="K18547">
        <v>13</v>
      </c>
      <c r="L18547">
        <v>16</v>
      </c>
      <c r="M18547">
        <f t="shared" si="171"/>
        <v>14.5</v>
      </c>
      <c r="N18547">
        <v>3</v>
      </c>
      <c r="O18547">
        <v>1.0982142857142858</v>
      </c>
      <c r="R18547">
        <v>0.58165</v>
      </c>
      <c r="U18547">
        <f t="shared" si="172"/>
        <v>1.916329017857143</v>
      </c>
      <c r="AB18547">
        <f>SUM(U18543:U18547)-(U18547*1/3)</f>
        <v>7.6055841964285715</v>
      </c>
    </row>
    <row r="18548" spans="1:30">
      <c r="A18548" s="5" t="s">
        <v>3060</v>
      </c>
      <c r="B18548" t="s">
        <v>3067</v>
      </c>
      <c r="D18548" s="5">
        <v>2018</v>
      </c>
      <c r="E18548" s="8" t="s">
        <v>3069</v>
      </c>
      <c r="F18548" s="5" t="s">
        <v>722</v>
      </c>
      <c r="G18548">
        <v>-23.791042999999998</v>
      </c>
      <c r="H18548">
        <v>-45.394885000000002</v>
      </c>
      <c r="I18548" s="5" t="s">
        <v>55</v>
      </c>
      <c r="J18548" t="s">
        <v>3072</v>
      </c>
      <c r="K18548">
        <v>16</v>
      </c>
      <c r="L18548">
        <v>20</v>
      </c>
      <c r="M18548">
        <f t="shared" si="171"/>
        <v>18</v>
      </c>
      <c r="N18548">
        <v>4</v>
      </c>
      <c r="O18548">
        <v>1.18</v>
      </c>
      <c r="R18548">
        <v>0.57978499999999999</v>
      </c>
      <c r="U18548">
        <f t="shared" si="172"/>
        <v>2.7365851999999999</v>
      </c>
    </row>
    <row r="18549" spans="1:30">
      <c r="A18549" s="5" t="s">
        <v>3060</v>
      </c>
      <c r="B18549" t="s">
        <v>3067</v>
      </c>
      <c r="D18549" s="5">
        <v>2018</v>
      </c>
      <c r="E18549" s="8" t="s">
        <v>3069</v>
      </c>
      <c r="F18549" s="5" t="s">
        <v>722</v>
      </c>
      <c r="G18549">
        <v>-23.791042999999998</v>
      </c>
      <c r="H18549">
        <v>-45.394885000000002</v>
      </c>
      <c r="I18549" s="5" t="s">
        <v>55</v>
      </c>
      <c r="J18549" t="s">
        <v>3072</v>
      </c>
      <c r="K18549">
        <v>20</v>
      </c>
      <c r="L18549">
        <v>25</v>
      </c>
      <c r="M18549">
        <f t="shared" si="171"/>
        <v>22.5</v>
      </c>
      <c r="N18549">
        <v>5</v>
      </c>
      <c r="O18549">
        <v>1.18</v>
      </c>
      <c r="R18549">
        <v>0.54710000000000003</v>
      </c>
      <c r="U18549">
        <f t="shared" si="172"/>
        <v>3.2278899999999999</v>
      </c>
    </row>
    <row r="18550" spans="1:30">
      <c r="A18550" s="5" t="s">
        <v>3060</v>
      </c>
      <c r="B18550" t="s">
        <v>3067</v>
      </c>
      <c r="D18550" s="5">
        <v>2018</v>
      </c>
      <c r="E18550" s="8" t="s">
        <v>3069</v>
      </c>
      <c r="F18550" s="5" t="s">
        <v>722</v>
      </c>
      <c r="G18550">
        <v>-23.791042999999998</v>
      </c>
      <c r="H18550">
        <v>-45.394885000000002</v>
      </c>
      <c r="I18550" s="5" t="s">
        <v>55</v>
      </c>
      <c r="J18550" t="s">
        <v>3072</v>
      </c>
      <c r="K18550">
        <v>25</v>
      </c>
      <c r="L18550">
        <v>30</v>
      </c>
      <c r="M18550">
        <f t="shared" si="171"/>
        <v>27.5</v>
      </c>
      <c r="N18550">
        <v>5</v>
      </c>
      <c r="O18550">
        <v>1.18</v>
      </c>
      <c r="R18550">
        <v>0.55004000000000008</v>
      </c>
      <c r="U18550">
        <f t="shared" si="172"/>
        <v>3.2452360000000002</v>
      </c>
      <c r="AB18550">
        <f>SUM(U18543:U18550)</f>
        <v>17.454071735714287</v>
      </c>
    </row>
    <row r="18551" spans="1:30">
      <c r="A18551" s="5" t="s">
        <v>3060</v>
      </c>
      <c r="B18551" t="s">
        <v>3067</v>
      </c>
      <c r="D18551" s="5">
        <v>2018</v>
      </c>
      <c r="E18551" s="8" t="s">
        <v>3069</v>
      </c>
      <c r="F18551" s="5" t="s">
        <v>722</v>
      </c>
      <c r="G18551">
        <v>-23.791042999999998</v>
      </c>
      <c r="H18551">
        <v>-45.394885000000002</v>
      </c>
      <c r="I18551" s="5" t="s">
        <v>55</v>
      </c>
      <c r="J18551" t="s">
        <v>3072</v>
      </c>
      <c r="K18551">
        <v>30</v>
      </c>
      <c r="L18551">
        <v>35</v>
      </c>
      <c r="M18551">
        <f t="shared" si="171"/>
        <v>32.5</v>
      </c>
      <c r="N18551">
        <v>5</v>
      </c>
      <c r="O18551">
        <v>1.4500000000000002</v>
      </c>
      <c r="R18551">
        <v>0.27624499999999996</v>
      </c>
      <c r="U18551">
        <f t="shared" si="172"/>
        <v>2.0027762500000001</v>
      </c>
    </row>
    <row r="18552" spans="1:30">
      <c r="A18552" s="5" t="s">
        <v>3060</v>
      </c>
      <c r="B18552" t="s">
        <v>3067</v>
      </c>
      <c r="D18552" s="5">
        <v>2018</v>
      </c>
      <c r="E18552" s="8" t="s">
        <v>3069</v>
      </c>
      <c r="F18552" s="5" t="s">
        <v>722</v>
      </c>
      <c r="G18552">
        <v>-23.791042999999998</v>
      </c>
      <c r="H18552">
        <v>-45.394885000000002</v>
      </c>
      <c r="I18552" s="5" t="s">
        <v>55</v>
      </c>
      <c r="J18552" t="s">
        <v>3072</v>
      </c>
      <c r="K18552">
        <v>35</v>
      </c>
      <c r="L18552">
        <v>50</v>
      </c>
      <c r="M18552">
        <f t="shared" si="171"/>
        <v>42.5</v>
      </c>
      <c r="N18552">
        <v>15</v>
      </c>
      <c r="O18552">
        <v>1.45</v>
      </c>
      <c r="R18552">
        <v>0.13361000000000001</v>
      </c>
      <c r="U18552">
        <f t="shared" si="172"/>
        <v>2.9060174999999999</v>
      </c>
      <c r="AB18552">
        <f>SUM(U18543:U18552)</f>
        <v>22.362865485714288</v>
      </c>
    </row>
    <row r="18553" spans="1:30">
      <c r="A18553" s="5" t="s">
        <v>3060</v>
      </c>
      <c r="B18553" t="s">
        <v>3067</v>
      </c>
      <c r="D18553" s="5">
        <v>2018</v>
      </c>
      <c r="E18553" s="8" t="s">
        <v>3069</v>
      </c>
      <c r="F18553" s="5" t="s">
        <v>722</v>
      </c>
      <c r="G18553">
        <v>-23.784210000000002</v>
      </c>
      <c r="H18553">
        <v>-45.397074000000003</v>
      </c>
      <c r="I18553" s="5" t="s">
        <v>55</v>
      </c>
      <c r="J18553" t="s">
        <v>3073</v>
      </c>
      <c r="K18553">
        <v>0</v>
      </c>
      <c r="L18553">
        <v>3</v>
      </c>
      <c r="M18553">
        <f t="shared" si="171"/>
        <v>1.5</v>
      </c>
      <c r="N18553">
        <v>3</v>
      </c>
      <c r="O18553">
        <v>1.2033333333333334</v>
      </c>
      <c r="R18553">
        <v>0.24090999999999999</v>
      </c>
      <c r="U18553">
        <f t="shared" si="172"/>
        <v>0.86968509999999999</v>
      </c>
      <c r="W18553">
        <f>SUMPRODUCT(O18553:O18562, N18553:N18562)/SUM(N18553:N18562)</f>
        <v>1.2406039215686275</v>
      </c>
      <c r="Y18553">
        <f>SUMPRODUCT(R18553:R18562, N18553:N18562)/SUM(N18553:N18562)</f>
        <v>0.36920839999999999</v>
      </c>
      <c r="AD18553">
        <v>50</v>
      </c>
    </row>
    <row r="18554" spans="1:30">
      <c r="A18554" s="5" t="s">
        <v>3060</v>
      </c>
      <c r="B18554" t="s">
        <v>3067</v>
      </c>
      <c r="D18554" s="5">
        <v>2018</v>
      </c>
      <c r="E18554" s="8" t="s">
        <v>3069</v>
      </c>
      <c r="F18554" s="5" t="s">
        <v>722</v>
      </c>
      <c r="G18554">
        <v>-23.784210000000002</v>
      </c>
      <c r="H18554">
        <v>-45.397074000000003</v>
      </c>
      <c r="I18554" s="5" t="s">
        <v>55</v>
      </c>
      <c r="J18554" t="s">
        <v>3073</v>
      </c>
      <c r="K18554">
        <v>3</v>
      </c>
      <c r="L18554">
        <v>6</v>
      </c>
      <c r="M18554">
        <f t="shared" si="171"/>
        <v>4.5</v>
      </c>
      <c r="N18554">
        <v>3</v>
      </c>
      <c r="O18554">
        <v>1.2033333333333334</v>
      </c>
      <c r="R18554">
        <v>0.44494500000000003</v>
      </c>
      <c r="U18554">
        <f t="shared" si="172"/>
        <v>1.6062514500000002</v>
      </c>
    </row>
    <row r="18555" spans="1:30">
      <c r="A18555" s="5" t="s">
        <v>3060</v>
      </c>
      <c r="B18555" t="s">
        <v>3067</v>
      </c>
      <c r="D18555" s="5">
        <v>2018</v>
      </c>
      <c r="E18555" s="8" t="s">
        <v>3069</v>
      </c>
      <c r="F18555" s="5" t="s">
        <v>722</v>
      </c>
      <c r="G18555">
        <v>-23.784210000000002</v>
      </c>
      <c r="H18555">
        <v>-45.397074000000003</v>
      </c>
      <c r="I18555" s="5" t="s">
        <v>55</v>
      </c>
      <c r="J18555" t="s">
        <v>3073</v>
      </c>
      <c r="K18555">
        <v>6</v>
      </c>
      <c r="L18555">
        <v>10</v>
      </c>
      <c r="M18555">
        <f t="shared" si="171"/>
        <v>8</v>
      </c>
      <c r="N18555">
        <v>4</v>
      </c>
      <c r="O18555">
        <v>1.2033333333333334</v>
      </c>
      <c r="R18555">
        <v>0.46326000000000006</v>
      </c>
      <c r="U18555">
        <f t="shared" si="172"/>
        <v>2.2298248000000003</v>
      </c>
    </row>
    <row r="18556" spans="1:30">
      <c r="A18556" s="5" t="s">
        <v>3060</v>
      </c>
      <c r="B18556" t="s">
        <v>3067</v>
      </c>
      <c r="D18556" s="5">
        <v>2018</v>
      </c>
      <c r="E18556" s="8" t="s">
        <v>3069</v>
      </c>
      <c r="F18556" s="5" t="s">
        <v>722</v>
      </c>
      <c r="G18556">
        <v>-23.784210000000002</v>
      </c>
      <c r="H18556">
        <v>-45.397074000000003</v>
      </c>
      <c r="I18556" s="5" t="s">
        <v>55</v>
      </c>
      <c r="J18556" t="s">
        <v>3073</v>
      </c>
      <c r="K18556">
        <v>10</v>
      </c>
      <c r="L18556">
        <v>13</v>
      </c>
      <c r="M18556">
        <f t="shared" si="171"/>
        <v>11.5</v>
      </c>
      <c r="N18556">
        <v>3</v>
      </c>
      <c r="O18556">
        <v>1.2033333333333334</v>
      </c>
      <c r="R18556">
        <v>0.44822333333333331</v>
      </c>
      <c r="U18556">
        <f t="shared" si="172"/>
        <v>1.6180862333333335</v>
      </c>
    </row>
    <row r="18557" spans="1:30">
      <c r="A18557" s="5" t="s">
        <v>3060</v>
      </c>
      <c r="B18557" t="s">
        <v>3067</v>
      </c>
      <c r="D18557" s="5">
        <v>2018</v>
      </c>
      <c r="E18557" s="8" t="s">
        <v>3069</v>
      </c>
      <c r="F18557" s="5" t="s">
        <v>722</v>
      </c>
      <c r="G18557">
        <v>-23.784210000000002</v>
      </c>
      <c r="H18557">
        <v>-45.397074000000003</v>
      </c>
      <c r="I18557" s="5" t="s">
        <v>55</v>
      </c>
      <c r="J18557" t="s">
        <v>3073</v>
      </c>
      <c r="K18557">
        <v>13</v>
      </c>
      <c r="L18557">
        <v>16</v>
      </c>
      <c r="M18557">
        <f t="shared" si="171"/>
        <v>14.5</v>
      </c>
      <c r="N18557">
        <v>3</v>
      </c>
      <c r="O18557">
        <v>1.2033333333333334</v>
      </c>
      <c r="R18557">
        <v>0.54044499999999995</v>
      </c>
      <c r="U18557">
        <f t="shared" si="172"/>
        <v>1.9510064499999999</v>
      </c>
      <c r="AB18557">
        <f>SUM(U18553:U18557)-(U18557*1/3)</f>
        <v>7.6245185500000003</v>
      </c>
    </row>
    <row r="18558" spans="1:30">
      <c r="A18558" s="5" t="s">
        <v>3060</v>
      </c>
      <c r="B18558" t="s">
        <v>3067</v>
      </c>
      <c r="D18558" s="5">
        <v>2018</v>
      </c>
      <c r="E18558" s="8" t="s">
        <v>3069</v>
      </c>
      <c r="F18558" s="5" t="s">
        <v>722</v>
      </c>
      <c r="G18558">
        <v>-23.784210000000002</v>
      </c>
      <c r="H18558">
        <v>-45.397074000000003</v>
      </c>
      <c r="I18558" s="5" t="s">
        <v>55</v>
      </c>
      <c r="J18558" t="s">
        <v>3073</v>
      </c>
      <c r="K18558">
        <v>16</v>
      </c>
      <c r="L18558">
        <v>20</v>
      </c>
      <c r="M18558">
        <f t="shared" si="171"/>
        <v>18</v>
      </c>
      <c r="N18558">
        <v>4</v>
      </c>
      <c r="O18558">
        <v>1.1182352941176472</v>
      </c>
      <c r="R18558">
        <v>0.63379000000000008</v>
      </c>
      <c r="U18558">
        <f t="shared" si="172"/>
        <v>2.834905388235295</v>
      </c>
    </row>
    <row r="18559" spans="1:30">
      <c r="A18559" s="5" t="s">
        <v>3060</v>
      </c>
      <c r="B18559" t="s">
        <v>3067</v>
      </c>
      <c r="D18559" s="5">
        <v>2018</v>
      </c>
      <c r="E18559" s="8" t="s">
        <v>3069</v>
      </c>
      <c r="F18559" s="5" t="s">
        <v>722</v>
      </c>
      <c r="G18559">
        <v>-23.784210000000002</v>
      </c>
      <c r="H18559">
        <v>-45.397074000000003</v>
      </c>
      <c r="I18559" s="5" t="s">
        <v>55</v>
      </c>
      <c r="J18559" t="s">
        <v>3073</v>
      </c>
      <c r="K18559">
        <v>20</v>
      </c>
      <c r="L18559">
        <v>25</v>
      </c>
      <c r="M18559">
        <f t="shared" si="171"/>
        <v>22.5</v>
      </c>
      <c r="N18559">
        <v>5</v>
      </c>
      <c r="O18559">
        <v>1.1182352941176472</v>
      </c>
      <c r="R18559">
        <v>0.65249999999999997</v>
      </c>
      <c r="U18559">
        <f t="shared" si="172"/>
        <v>3.6482426470588236</v>
      </c>
    </row>
    <row r="18560" spans="1:30">
      <c r="A18560" s="5" t="s">
        <v>3060</v>
      </c>
      <c r="B18560" t="s">
        <v>3067</v>
      </c>
      <c r="D18560" s="5">
        <v>2018</v>
      </c>
      <c r="E18560" s="8" t="s">
        <v>3069</v>
      </c>
      <c r="F18560" s="5" t="s">
        <v>722</v>
      </c>
      <c r="G18560">
        <v>-23.784210000000002</v>
      </c>
      <c r="H18560">
        <v>-45.397074000000003</v>
      </c>
      <c r="I18560" s="5" t="s">
        <v>55</v>
      </c>
      <c r="J18560" t="s">
        <v>3073</v>
      </c>
      <c r="K18560">
        <v>25</v>
      </c>
      <c r="L18560">
        <v>30</v>
      </c>
      <c r="M18560">
        <f t="shared" si="171"/>
        <v>27.5</v>
      </c>
      <c r="N18560">
        <v>5</v>
      </c>
      <c r="O18560">
        <v>1.1182352941176472</v>
      </c>
      <c r="R18560">
        <v>0.44951000000000002</v>
      </c>
      <c r="U18560">
        <f t="shared" si="172"/>
        <v>2.5132897352941179</v>
      </c>
      <c r="AB18560">
        <f>SUM(U18553:U18560)</f>
        <v>17.271291803921571</v>
      </c>
    </row>
    <row r="18561" spans="1:30">
      <c r="A18561" s="5" t="s">
        <v>3060</v>
      </c>
      <c r="B18561" t="s">
        <v>3067</v>
      </c>
      <c r="D18561" s="5">
        <v>2018</v>
      </c>
      <c r="E18561" s="8" t="s">
        <v>3069</v>
      </c>
      <c r="F18561" s="5" t="s">
        <v>722</v>
      </c>
      <c r="G18561">
        <v>-23.784210000000002</v>
      </c>
      <c r="H18561">
        <v>-45.397074000000003</v>
      </c>
      <c r="I18561" s="5" t="s">
        <v>55</v>
      </c>
      <c r="J18561" t="s">
        <v>3073</v>
      </c>
      <c r="K18561">
        <v>30</v>
      </c>
      <c r="L18561">
        <v>35</v>
      </c>
      <c r="M18561">
        <f t="shared" ref="M18561:M18604" si="173">AVERAGE(K18561:L18561)</f>
        <v>32.5</v>
      </c>
      <c r="N18561">
        <v>5</v>
      </c>
      <c r="O18561">
        <v>1.3560784313725489</v>
      </c>
      <c r="R18561">
        <v>0.23678999999999997</v>
      </c>
      <c r="U18561">
        <f t="shared" si="172"/>
        <v>1.6055290588235289</v>
      </c>
    </row>
    <row r="18562" spans="1:30">
      <c r="A18562" s="5" t="s">
        <v>3060</v>
      </c>
      <c r="B18562" t="s">
        <v>3067</v>
      </c>
      <c r="D18562" s="5">
        <v>2018</v>
      </c>
      <c r="E18562" s="8" t="s">
        <v>3069</v>
      </c>
      <c r="F18562" s="5" t="s">
        <v>722</v>
      </c>
      <c r="G18562">
        <v>-23.784210000000002</v>
      </c>
      <c r="H18562">
        <v>-45.397074000000003</v>
      </c>
      <c r="I18562" s="5" t="s">
        <v>55</v>
      </c>
      <c r="J18562" t="s">
        <v>3073</v>
      </c>
      <c r="K18562">
        <v>35</v>
      </c>
      <c r="L18562">
        <v>50</v>
      </c>
      <c r="M18562">
        <f t="shared" si="173"/>
        <v>42.5</v>
      </c>
      <c r="N18562">
        <v>15</v>
      </c>
      <c r="O18562">
        <v>1.3560784313725489</v>
      </c>
      <c r="R18562">
        <v>0.15697666666666668</v>
      </c>
      <c r="U18562">
        <f t="shared" si="172"/>
        <v>3.1930900784313727</v>
      </c>
      <c r="AB18562">
        <f>SUM(U18553:U18562)</f>
        <v>22.06991094117647</v>
      </c>
    </row>
    <row r="18563" spans="1:30">
      <c r="A18563" s="5" t="s">
        <v>3060</v>
      </c>
      <c r="B18563" t="s">
        <v>3067</v>
      </c>
      <c r="D18563" s="5">
        <v>2018</v>
      </c>
      <c r="E18563" s="8" t="s">
        <v>3069</v>
      </c>
      <c r="F18563" s="5" t="s">
        <v>722</v>
      </c>
      <c r="G18563">
        <v>-23.791042999999998</v>
      </c>
      <c r="H18563">
        <v>-45.394885000000002</v>
      </c>
      <c r="I18563" s="5" t="s">
        <v>55</v>
      </c>
      <c r="J18563" t="s">
        <v>3074</v>
      </c>
      <c r="K18563">
        <v>0</v>
      </c>
      <c r="L18563">
        <v>3</v>
      </c>
      <c r="M18563">
        <f t="shared" si="173"/>
        <v>1.5</v>
      </c>
      <c r="N18563">
        <v>3</v>
      </c>
      <c r="O18563">
        <v>1.2033333333333334</v>
      </c>
      <c r="R18563">
        <v>0.23367499999999999</v>
      </c>
      <c r="U18563">
        <f t="shared" si="172"/>
        <v>0.84356675000000003</v>
      </c>
      <c r="W18563">
        <f>SUMPRODUCT(O18563:O18571, N18563:N18571)/SUM(N18563:N18571)</f>
        <v>1.1454666666666669</v>
      </c>
      <c r="Y18563">
        <f>SUMPRODUCT(R18563:R18571, N18563:N18571)/SUM(N18563:N18571)</f>
        <v>0.37976789999999999</v>
      </c>
      <c r="AD18563">
        <v>50</v>
      </c>
    </row>
    <row r="18564" spans="1:30">
      <c r="A18564" s="5" t="s">
        <v>3060</v>
      </c>
      <c r="B18564" t="s">
        <v>3067</v>
      </c>
      <c r="D18564" s="5">
        <v>2018</v>
      </c>
      <c r="E18564" s="8" t="s">
        <v>3069</v>
      </c>
      <c r="F18564" s="5" t="s">
        <v>722</v>
      </c>
      <c r="G18564">
        <v>-23.791042999999998</v>
      </c>
      <c r="H18564">
        <v>-45.394885000000002</v>
      </c>
      <c r="I18564" s="5" t="s">
        <v>55</v>
      </c>
      <c r="J18564" t="s">
        <v>3074</v>
      </c>
      <c r="K18564">
        <v>3</v>
      </c>
      <c r="L18564">
        <v>6</v>
      </c>
      <c r="M18564">
        <f t="shared" si="173"/>
        <v>4.5</v>
      </c>
      <c r="N18564">
        <v>3</v>
      </c>
      <c r="O18564">
        <v>1.2033333333333334</v>
      </c>
      <c r="R18564">
        <v>0.17002499999999998</v>
      </c>
      <c r="U18564">
        <f t="shared" si="172"/>
        <v>0.61379024999999998</v>
      </c>
    </row>
    <row r="18565" spans="1:30">
      <c r="A18565" s="5" t="s">
        <v>3060</v>
      </c>
      <c r="B18565" t="s">
        <v>3067</v>
      </c>
      <c r="D18565" s="5">
        <v>2018</v>
      </c>
      <c r="E18565" s="8" t="s">
        <v>3069</v>
      </c>
      <c r="F18565" s="5" t="s">
        <v>722</v>
      </c>
      <c r="G18565">
        <v>-23.791042999999998</v>
      </c>
      <c r="H18565">
        <v>-45.394885000000002</v>
      </c>
      <c r="I18565" s="5" t="s">
        <v>55</v>
      </c>
      <c r="J18565" t="s">
        <v>3074</v>
      </c>
      <c r="K18565">
        <v>6</v>
      </c>
      <c r="L18565">
        <v>10</v>
      </c>
      <c r="M18565">
        <f t="shared" si="173"/>
        <v>8</v>
      </c>
      <c r="N18565">
        <v>4</v>
      </c>
      <c r="O18565">
        <v>1.2033333333333334</v>
      </c>
      <c r="R18565">
        <v>0.38337500000000002</v>
      </c>
      <c r="U18565">
        <f t="shared" si="172"/>
        <v>1.8453116666666669</v>
      </c>
    </row>
    <row r="18566" spans="1:30">
      <c r="A18566" s="5" t="s">
        <v>3060</v>
      </c>
      <c r="B18566" t="s">
        <v>3067</v>
      </c>
      <c r="D18566" s="5">
        <v>2018</v>
      </c>
      <c r="E18566" s="8" t="s">
        <v>3069</v>
      </c>
      <c r="F18566" s="5" t="s">
        <v>722</v>
      </c>
      <c r="G18566">
        <v>-23.791042999999998</v>
      </c>
      <c r="H18566">
        <v>-45.394885000000002</v>
      </c>
      <c r="I18566" s="5" t="s">
        <v>55</v>
      </c>
      <c r="J18566" t="s">
        <v>3074</v>
      </c>
      <c r="K18566">
        <v>10</v>
      </c>
      <c r="L18566">
        <v>13</v>
      </c>
      <c r="M18566">
        <f t="shared" si="173"/>
        <v>11.5</v>
      </c>
      <c r="N18566">
        <v>3</v>
      </c>
      <c r="O18566">
        <v>1.2033333333333334</v>
      </c>
      <c r="R18566">
        <v>0.72755000000000003</v>
      </c>
      <c r="U18566">
        <f t="shared" si="172"/>
        <v>2.6264555000000005</v>
      </c>
    </row>
    <row r="18567" spans="1:30">
      <c r="A18567" s="5" t="s">
        <v>3060</v>
      </c>
      <c r="B18567" t="s">
        <v>3067</v>
      </c>
      <c r="D18567" s="5">
        <v>2018</v>
      </c>
      <c r="E18567" s="8" t="s">
        <v>3069</v>
      </c>
      <c r="F18567" s="5" t="s">
        <v>722</v>
      </c>
      <c r="G18567">
        <v>-23.791042999999998</v>
      </c>
      <c r="H18567">
        <v>-45.394885000000002</v>
      </c>
      <c r="I18567" s="5" t="s">
        <v>55</v>
      </c>
      <c r="J18567" t="s">
        <v>3074</v>
      </c>
      <c r="K18567">
        <v>13</v>
      </c>
      <c r="L18567">
        <v>16</v>
      </c>
      <c r="M18567">
        <f t="shared" si="173"/>
        <v>14.5</v>
      </c>
      <c r="N18567">
        <v>3</v>
      </c>
      <c r="O18567">
        <v>1.2033333333333334</v>
      </c>
      <c r="R18567">
        <v>0.40135999999999994</v>
      </c>
      <c r="U18567">
        <f t="shared" si="172"/>
        <v>1.4489095999999999</v>
      </c>
      <c r="AB18567">
        <f>SUM(U18563:U18567)-(U18567*1/3)</f>
        <v>6.895063900000002</v>
      </c>
    </row>
    <row r="18568" spans="1:30">
      <c r="A18568" s="5" t="s">
        <v>3060</v>
      </c>
      <c r="B18568" t="s">
        <v>3067</v>
      </c>
      <c r="D18568" s="5">
        <v>2018</v>
      </c>
      <c r="E18568" s="8" t="s">
        <v>3069</v>
      </c>
      <c r="F18568" s="5" t="s">
        <v>722</v>
      </c>
      <c r="G18568">
        <v>-23.791042999999998</v>
      </c>
      <c r="H18568">
        <v>-45.394885000000002</v>
      </c>
      <c r="I18568" s="5" t="s">
        <v>55</v>
      </c>
      <c r="J18568" t="s">
        <v>3074</v>
      </c>
      <c r="K18568">
        <v>16</v>
      </c>
      <c r="L18568">
        <v>20</v>
      </c>
      <c r="M18568">
        <f t="shared" si="173"/>
        <v>18</v>
      </c>
      <c r="N18568">
        <v>4</v>
      </c>
      <c r="O18568">
        <v>1.1182352941176472</v>
      </c>
      <c r="R18568">
        <v>0.34201000000000004</v>
      </c>
      <c r="U18568">
        <f t="shared" si="172"/>
        <v>1.5297906117647062</v>
      </c>
    </row>
    <row r="18569" spans="1:30">
      <c r="A18569" s="5" t="s">
        <v>3060</v>
      </c>
      <c r="B18569" t="s">
        <v>3067</v>
      </c>
      <c r="D18569" s="5">
        <v>2018</v>
      </c>
      <c r="E18569" s="8" t="s">
        <v>3069</v>
      </c>
      <c r="F18569" s="5" t="s">
        <v>722</v>
      </c>
      <c r="G18569">
        <v>-23.791042999999998</v>
      </c>
      <c r="H18569">
        <v>-45.394885000000002</v>
      </c>
      <c r="I18569" s="5" t="s">
        <v>55</v>
      </c>
      <c r="J18569" t="s">
        <v>3074</v>
      </c>
      <c r="K18569">
        <v>20</v>
      </c>
      <c r="L18569">
        <v>25</v>
      </c>
      <c r="M18569">
        <f t="shared" si="173"/>
        <v>22.5</v>
      </c>
      <c r="N18569">
        <v>5</v>
      </c>
      <c r="O18569">
        <v>1.1182352941176472</v>
      </c>
      <c r="R18569">
        <v>0.41693000000000002</v>
      </c>
      <c r="U18569">
        <f t="shared" si="172"/>
        <v>2.3311292058823532</v>
      </c>
    </row>
    <row r="18570" spans="1:30">
      <c r="A18570" s="5" t="s">
        <v>3060</v>
      </c>
      <c r="B18570" t="s">
        <v>3067</v>
      </c>
      <c r="D18570" s="5">
        <v>2018</v>
      </c>
      <c r="E18570" s="8" t="s">
        <v>3069</v>
      </c>
      <c r="F18570" s="5" t="s">
        <v>722</v>
      </c>
      <c r="G18570">
        <v>-23.791042999999998</v>
      </c>
      <c r="H18570">
        <v>-45.394885000000002</v>
      </c>
      <c r="I18570" s="5" t="s">
        <v>55</v>
      </c>
      <c r="J18570" t="s">
        <v>3074</v>
      </c>
      <c r="K18570">
        <v>25</v>
      </c>
      <c r="L18570">
        <v>30</v>
      </c>
      <c r="M18570">
        <f t="shared" si="173"/>
        <v>27.5</v>
      </c>
      <c r="N18570">
        <v>5</v>
      </c>
      <c r="O18570">
        <v>1.1182352941176472</v>
      </c>
      <c r="R18570">
        <v>0.32349499999999998</v>
      </c>
      <c r="U18570">
        <f t="shared" si="172"/>
        <v>1.8087176323529413</v>
      </c>
      <c r="AB18570">
        <f>SUM(U18563:U18570)</f>
        <v>13.04767121666667</v>
      </c>
    </row>
    <row r="18571" spans="1:30">
      <c r="A18571" s="5" t="s">
        <v>3060</v>
      </c>
      <c r="B18571" t="s">
        <v>3067</v>
      </c>
      <c r="D18571" s="5">
        <v>2018</v>
      </c>
      <c r="E18571" s="8" t="s">
        <v>3069</v>
      </c>
      <c r="F18571" s="5" t="s">
        <v>722</v>
      </c>
      <c r="G18571">
        <v>-23.791042999999998</v>
      </c>
      <c r="H18571">
        <v>-45.394885000000002</v>
      </c>
      <c r="I18571" s="5" t="s">
        <v>55</v>
      </c>
      <c r="J18571" t="s">
        <v>3074</v>
      </c>
      <c r="K18571">
        <v>30</v>
      </c>
      <c r="L18571">
        <v>50</v>
      </c>
      <c r="M18571">
        <f t="shared" si="173"/>
        <v>40</v>
      </c>
      <c r="N18571">
        <v>20</v>
      </c>
      <c r="O18571">
        <v>1.1182352941176472</v>
      </c>
      <c r="R18571">
        <v>0.389345</v>
      </c>
      <c r="U18571">
        <f t="shared" si="172"/>
        <v>8.7075864117647068</v>
      </c>
      <c r="AB18571">
        <f>SUM(U18563:U18571)</f>
        <v>21.755257628431377</v>
      </c>
    </row>
    <row r="18572" spans="1:30">
      <c r="A18572" s="5" t="s">
        <v>3060</v>
      </c>
      <c r="B18572" t="s">
        <v>3067</v>
      </c>
      <c r="D18572" s="5">
        <v>2018</v>
      </c>
      <c r="E18572" s="8" t="s">
        <v>3069</v>
      </c>
      <c r="F18572" s="5" t="s">
        <v>722</v>
      </c>
      <c r="G18572">
        <v>-23.784210000000002</v>
      </c>
      <c r="H18572">
        <v>-45.397074000000003</v>
      </c>
      <c r="I18572" s="5" t="s">
        <v>55</v>
      </c>
      <c r="J18572" t="s">
        <v>3075</v>
      </c>
      <c r="K18572">
        <v>0</v>
      </c>
      <c r="L18572">
        <v>3</v>
      </c>
      <c r="M18572">
        <f t="shared" si="173"/>
        <v>1.5</v>
      </c>
      <c r="N18572" s="22">
        <v>3</v>
      </c>
      <c r="O18572">
        <v>1.2033333333333334</v>
      </c>
      <c r="R18572">
        <v>0.18908776599999999</v>
      </c>
      <c r="U18572">
        <f t="shared" si="172"/>
        <v>0.68260683525999999</v>
      </c>
      <c r="W18572">
        <f>SUMPRODUCT(O18572:O18581, N18572:N18581)/SUM(N18572:N18581)</f>
        <v>1.2406039215686275</v>
      </c>
      <c r="Y18572">
        <f>SUMPRODUCT(R18572:R18581, N18572:N18581)/SUM(N18572:N18581)</f>
        <v>0.38262390291999998</v>
      </c>
      <c r="AD18572">
        <v>50</v>
      </c>
    </row>
    <row r="18573" spans="1:30">
      <c r="A18573" s="5" t="s">
        <v>3060</v>
      </c>
      <c r="B18573" t="s">
        <v>3067</v>
      </c>
      <c r="D18573" s="5">
        <v>2018</v>
      </c>
      <c r="E18573" s="8" t="s">
        <v>3069</v>
      </c>
      <c r="F18573" s="5" t="s">
        <v>722</v>
      </c>
      <c r="G18573">
        <v>-23.784210000000002</v>
      </c>
      <c r="H18573">
        <v>-45.397074000000003</v>
      </c>
      <c r="I18573" s="5" t="s">
        <v>55</v>
      </c>
      <c r="J18573" t="s">
        <v>3075</v>
      </c>
      <c r="K18573">
        <v>3</v>
      </c>
      <c r="L18573">
        <v>6</v>
      </c>
      <c r="M18573">
        <f t="shared" si="173"/>
        <v>4.5</v>
      </c>
      <c r="N18573" s="22">
        <v>3</v>
      </c>
      <c r="O18573">
        <v>1.2033333333333334</v>
      </c>
      <c r="R18573">
        <v>0.57802301199999995</v>
      </c>
      <c r="U18573">
        <f t="shared" si="172"/>
        <v>2.08666307332</v>
      </c>
    </row>
    <row r="18574" spans="1:30">
      <c r="A18574" s="5" t="s">
        <v>3060</v>
      </c>
      <c r="B18574" t="s">
        <v>3067</v>
      </c>
      <c r="D18574" s="5">
        <v>2018</v>
      </c>
      <c r="E18574" s="8" t="s">
        <v>3069</v>
      </c>
      <c r="F18574" s="5" t="s">
        <v>722</v>
      </c>
      <c r="G18574">
        <v>-23.784210000000002</v>
      </c>
      <c r="H18574">
        <v>-45.397074000000003</v>
      </c>
      <c r="I18574" s="5" t="s">
        <v>55</v>
      </c>
      <c r="J18574" t="s">
        <v>3075</v>
      </c>
      <c r="K18574">
        <v>6</v>
      </c>
      <c r="L18574">
        <v>10</v>
      </c>
      <c r="M18574">
        <f t="shared" si="173"/>
        <v>8</v>
      </c>
      <c r="N18574" s="22">
        <v>4</v>
      </c>
      <c r="O18574">
        <v>1.2033333333333334</v>
      </c>
      <c r="R18574">
        <v>0.49413932399999999</v>
      </c>
      <c r="U18574">
        <f t="shared" si="172"/>
        <v>2.3784572795200001</v>
      </c>
    </row>
    <row r="18575" spans="1:30">
      <c r="A18575" s="5" t="s">
        <v>3060</v>
      </c>
      <c r="B18575" t="s">
        <v>3067</v>
      </c>
      <c r="D18575" s="5">
        <v>2018</v>
      </c>
      <c r="E18575" s="8" t="s">
        <v>3069</v>
      </c>
      <c r="F18575" s="5" t="s">
        <v>722</v>
      </c>
      <c r="G18575">
        <v>-23.784210000000002</v>
      </c>
      <c r="H18575">
        <v>-45.397074000000003</v>
      </c>
      <c r="I18575" s="5" t="s">
        <v>55</v>
      </c>
      <c r="J18575" t="s">
        <v>3075</v>
      </c>
      <c r="K18575">
        <v>10</v>
      </c>
      <c r="L18575">
        <v>13</v>
      </c>
      <c r="M18575">
        <f t="shared" si="173"/>
        <v>11.5</v>
      </c>
      <c r="N18575" s="22">
        <v>3</v>
      </c>
      <c r="O18575">
        <v>1.2033333333333334</v>
      </c>
      <c r="R18575">
        <v>0.46210047799999998</v>
      </c>
      <c r="U18575">
        <f t="shared" si="172"/>
        <v>1.6681827255800001</v>
      </c>
    </row>
    <row r="18576" spans="1:30">
      <c r="A18576" s="5" t="s">
        <v>3060</v>
      </c>
      <c r="B18576" t="s">
        <v>3067</v>
      </c>
      <c r="D18576" s="5">
        <v>2018</v>
      </c>
      <c r="E18576" s="8" t="s">
        <v>3069</v>
      </c>
      <c r="F18576" s="5" t="s">
        <v>722</v>
      </c>
      <c r="G18576">
        <v>-23.784210000000002</v>
      </c>
      <c r="H18576">
        <v>-45.397074000000003</v>
      </c>
      <c r="I18576" s="5" t="s">
        <v>55</v>
      </c>
      <c r="J18576" t="s">
        <v>3075</v>
      </c>
      <c r="K18576">
        <v>13</v>
      </c>
      <c r="L18576">
        <v>16</v>
      </c>
      <c r="M18576">
        <f t="shared" si="173"/>
        <v>14.5</v>
      </c>
      <c r="N18576" s="22">
        <v>3</v>
      </c>
      <c r="O18576">
        <v>1.2033333333333334</v>
      </c>
      <c r="R18576">
        <v>0.72222275999999996</v>
      </c>
      <c r="U18576">
        <f t="shared" si="172"/>
        <v>2.6072241636000002</v>
      </c>
      <c r="AB18576">
        <f>SUM(U18572:U18576)-(U18576*1/3)</f>
        <v>8.5540593560799998</v>
      </c>
    </row>
    <row r="18577" spans="1:30">
      <c r="A18577" s="5" t="s">
        <v>3060</v>
      </c>
      <c r="B18577" t="s">
        <v>3067</v>
      </c>
      <c r="D18577" s="5">
        <v>2018</v>
      </c>
      <c r="E18577" s="8" t="s">
        <v>3069</v>
      </c>
      <c r="F18577" s="5" t="s">
        <v>722</v>
      </c>
      <c r="G18577">
        <v>-23.784210000000002</v>
      </c>
      <c r="H18577">
        <v>-45.397074000000003</v>
      </c>
      <c r="I18577" s="5" t="s">
        <v>55</v>
      </c>
      <c r="J18577" t="s">
        <v>3075</v>
      </c>
      <c r="K18577">
        <v>16</v>
      </c>
      <c r="L18577">
        <v>20</v>
      </c>
      <c r="M18577">
        <f t="shared" si="173"/>
        <v>18</v>
      </c>
      <c r="N18577" s="22">
        <v>4</v>
      </c>
      <c r="O18577">
        <v>1.1182352941176472</v>
      </c>
      <c r="R18577">
        <v>0.56516903800000007</v>
      </c>
      <c r="U18577">
        <f t="shared" si="172"/>
        <v>2.5279678617364714</v>
      </c>
    </row>
    <row r="18578" spans="1:30">
      <c r="A18578" s="5" t="s">
        <v>3060</v>
      </c>
      <c r="B18578" t="s">
        <v>3067</v>
      </c>
      <c r="D18578" s="5">
        <v>2018</v>
      </c>
      <c r="E18578" s="8" t="s">
        <v>3069</v>
      </c>
      <c r="F18578" s="5" t="s">
        <v>722</v>
      </c>
      <c r="G18578">
        <v>-23.784210000000002</v>
      </c>
      <c r="H18578">
        <v>-45.397074000000003</v>
      </c>
      <c r="I18578" s="5" t="s">
        <v>55</v>
      </c>
      <c r="J18578" t="s">
        <v>3075</v>
      </c>
      <c r="K18578">
        <v>20</v>
      </c>
      <c r="L18578">
        <v>25</v>
      </c>
      <c r="M18578">
        <f t="shared" si="173"/>
        <v>22.5</v>
      </c>
      <c r="N18578" s="22">
        <v>5</v>
      </c>
      <c r="O18578">
        <v>1.1182352941176472</v>
      </c>
      <c r="R18578">
        <v>0.48087708199999996</v>
      </c>
      <c r="U18578">
        <f t="shared" si="172"/>
        <v>2.6886686261235293</v>
      </c>
    </row>
    <row r="18579" spans="1:30">
      <c r="A18579" s="5" t="s">
        <v>3060</v>
      </c>
      <c r="B18579" t="s">
        <v>3067</v>
      </c>
      <c r="D18579" s="5">
        <v>2018</v>
      </c>
      <c r="E18579" s="8" t="s">
        <v>3069</v>
      </c>
      <c r="F18579" s="5" t="s">
        <v>722</v>
      </c>
      <c r="G18579">
        <v>-23.784210000000002</v>
      </c>
      <c r="H18579">
        <v>-45.397074000000003</v>
      </c>
      <c r="I18579" s="5" t="s">
        <v>55</v>
      </c>
      <c r="J18579" t="s">
        <v>3075</v>
      </c>
      <c r="K18579">
        <v>25</v>
      </c>
      <c r="L18579">
        <v>30</v>
      </c>
      <c r="M18579">
        <f t="shared" si="173"/>
        <v>27.5</v>
      </c>
      <c r="N18579" s="22">
        <v>5</v>
      </c>
      <c r="O18579">
        <v>1.1182352941176472</v>
      </c>
      <c r="R18579">
        <v>0.54701169599999999</v>
      </c>
      <c r="U18579">
        <f t="shared" si="172"/>
        <v>3.0584389238117651</v>
      </c>
      <c r="AB18579">
        <f>SUM(U18572:U18579)</f>
        <v>17.698209488951765</v>
      </c>
    </row>
    <row r="18580" spans="1:30">
      <c r="A18580" s="5" t="s">
        <v>3060</v>
      </c>
      <c r="B18580" t="s">
        <v>3067</v>
      </c>
      <c r="D18580" s="5">
        <v>2018</v>
      </c>
      <c r="E18580" s="8" t="s">
        <v>3069</v>
      </c>
      <c r="F18580" s="5" t="s">
        <v>722</v>
      </c>
      <c r="G18580">
        <v>-23.784210000000002</v>
      </c>
      <c r="H18580">
        <v>-45.397074000000003</v>
      </c>
      <c r="I18580" s="5" t="s">
        <v>55</v>
      </c>
      <c r="J18580" t="s">
        <v>3075</v>
      </c>
      <c r="K18580">
        <v>30</v>
      </c>
      <c r="L18580">
        <v>35</v>
      </c>
      <c r="M18580">
        <f t="shared" si="173"/>
        <v>32.5</v>
      </c>
      <c r="N18580" s="22">
        <v>5</v>
      </c>
      <c r="O18580">
        <v>1.3560784313725489</v>
      </c>
      <c r="R18580">
        <v>0.258348678</v>
      </c>
      <c r="U18580">
        <f t="shared" si="172"/>
        <v>1.7517053500470585</v>
      </c>
    </row>
    <row r="18581" spans="1:30">
      <c r="A18581" s="5" t="s">
        <v>3060</v>
      </c>
      <c r="B18581" t="s">
        <v>3067</v>
      </c>
      <c r="D18581" s="5">
        <v>2018</v>
      </c>
      <c r="E18581" s="8" t="s">
        <v>3069</v>
      </c>
      <c r="F18581" s="5" t="s">
        <v>722</v>
      </c>
      <c r="G18581">
        <v>-23.784210000000002</v>
      </c>
      <c r="H18581">
        <v>-45.397074000000003</v>
      </c>
      <c r="I18581" s="5" t="s">
        <v>55</v>
      </c>
      <c r="J18581" t="s">
        <v>3075</v>
      </c>
      <c r="K18581">
        <v>35</v>
      </c>
      <c r="L18581">
        <v>50</v>
      </c>
      <c r="M18581">
        <f t="shared" si="173"/>
        <v>42.5</v>
      </c>
      <c r="N18581" s="23">
        <v>15</v>
      </c>
      <c r="O18581">
        <v>1.3560784313725489</v>
      </c>
      <c r="R18581">
        <v>0.173898158</v>
      </c>
      <c r="U18581">
        <f t="shared" si="172"/>
        <v>3.5372931197882349</v>
      </c>
      <c r="AB18581">
        <f>SUM(U18572:U18581)</f>
        <v>22.987207958787057</v>
      </c>
    </row>
    <row r="18582" spans="1:30">
      <c r="A18582" s="5" t="s">
        <v>3060</v>
      </c>
      <c r="B18582" t="s">
        <v>3077</v>
      </c>
      <c r="D18582" s="5">
        <v>2023</v>
      </c>
      <c r="E18582" t="s">
        <v>3076</v>
      </c>
      <c r="F18582" s="5" t="s">
        <v>722</v>
      </c>
      <c r="G18582">
        <v>-29.986694</v>
      </c>
      <c r="H18582">
        <v>-50.174833</v>
      </c>
      <c r="I18582" s="5" t="s">
        <v>136</v>
      </c>
      <c r="J18582" t="s">
        <v>3078</v>
      </c>
      <c r="K18582">
        <v>0</v>
      </c>
      <c r="L18582">
        <v>2</v>
      </c>
      <c r="M18582">
        <f t="shared" si="173"/>
        <v>1</v>
      </c>
      <c r="N18582">
        <v>2</v>
      </c>
      <c r="O18582">
        <v>0.88662035697633057</v>
      </c>
      <c r="P18582">
        <v>2.62</v>
      </c>
      <c r="R18582">
        <v>0.59606199999999998</v>
      </c>
      <c r="U18582">
        <f t="shared" si="172"/>
        <v>1.056961406440051</v>
      </c>
      <c r="W18582">
        <f>SUMPRODUCT(O18582:O18589, N18582:N18589)/SUM(N18582:N18589)</f>
        <v>1.1770701703718849</v>
      </c>
      <c r="Y18582">
        <f>SUMPRODUCT(R18582:R18589, N18582:N18589)/SUM(N18582:N18589)</f>
        <v>0.21035687499999997</v>
      </c>
      <c r="AD18582">
        <v>16</v>
      </c>
    </row>
    <row r="18583" spans="1:30">
      <c r="A18583" s="5" t="s">
        <v>3060</v>
      </c>
      <c r="B18583" t="s">
        <v>3077</v>
      </c>
      <c r="D18583" s="5">
        <v>2023</v>
      </c>
      <c r="E18583" t="s">
        <v>3076</v>
      </c>
      <c r="F18583" s="5" t="s">
        <v>722</v>
      </c>
      <c r="G18583">
        <v>-29.986694</v>
      </c>
      <c r="H18583">
        <v>-50.174833</v>
      </c>
      <c r="I18583" s="5" t="s">
        <v>136</v>
      </c>
      <c r="J18583" t="s">
        <v>3078</v>
      </c>
      <c r="K18583">
        <v>2</v>
      </c>
      <c r="L18583">
        <v>4</v>
      </c>
      <c r="M18583">
        <f t="shared" si="173"/>
        <v>3</v>
      </c>
      <c r="N18583">
        <v>2</v>
      </c>
      <c r="O18583">
        <v>1.1279629126808806</v>
      </c>
      <c r="P18583">
        <v>0.67</v>
      </c>
      <c r="R18583">
        <v>0.147367</v>
      </c>
      <c r="U18583">
        <f t="shared" si="172"/>
        <v>0.33244902110608665</v>
      </c>
    </row>
    <row r="18584" spans="1:30">
      <c r="A18584" s="5" t="s">
        <v>3060</v>
      </c>
      <c r="B18584" t="s">
        <v>3077</v>
      </c>
      <c r="D18584" s="5">
        <v>2023</v>
      </c>
      <c r="E18584" t="s">
        <v>3076</v>
      </c>
      <c r="F18584" s="5" t="s">
        <v>722</v>
      </c>
      <c r="G18584">
        <v>-29.986694</v>
      </c>
      <c r="H18584">
        <v>-50.174833</v>
      </c>
      <c r="I18584" s="5" t="s">
        <v>136</v>
      </c>
      <c r="J18584" t="s">
        <v>3078</v>
      </c>
      <c r="K18584">
        <v>4</v>
      </c>
      <c r="L18584">
        <v>6</v>
      </c>
      <c r="M18584">
        <f t="shared" si="173"/>
        <v>5</v>
      </c>
      <c r="N18584">
        <v>2</v>
      </c>
      <c r="O18584">
        <v>0.9918536053486916</v>
      </c>
      <c r="P18584">
        <v>0.84</v>
      </c>
      <c r="R18584">
        <v>0.18648399999999998</v>
      </c>
      <c r="U18584">
        <f t="shared" si="172"/>
        <v>0.36992965547969076</v>
      </c>
    </row>
    <row r="18585" spans="1:30">
      <c r="A18585" s="5" t="s">
        <v>3060</v>
      </c>
      <c r="B18585" t="s">
        <v>3077</v>
      </c>
      <c r="D18585" s="5">
        <v>2023</v>
      </c>
      <c r="E18585" t="s">
        <v>3076</v>
      </c>
      <c r="F18585" s="5" t="s">
        <v>722</v>
      </c>
      <c r="G18585">
        <v>-29.986694</v>
      </c>
      <c r="H18585">
        <v>-50.174833</v>
      </c>
      <c r="I18585" s="5" t="s">
        <v>136</v>
      </c>
      <c r="J18585" t="s">
        <v>3078</v>
      </c>
      <c r="K18585">
        <v>6</v>
      </c>
      <c r="L18585">
        <v>8</v>
      </c>
      <c r="M18585">
        <f t="shared" si="173"/>
        <v>7</v>
      </c>
      <c r="N18585">
        <v>2</v>
      </c>
      <c r="O18585">
        <v>1.3760536379725272</v>
      </c>
      <c r="P18585">
        <v>0.91</v>
      </c>
      <c r="R18585">
        <v>0.20259099999999999</v>
      </c>
      <c r="U18585">
        <f t="shared" si="172"/>
        <v>0.55755216514098449</v>
      </c>
    </row>
    <row r="18586" spans="1:30">
      <c r="A18586" s="5" t="s">
        <v>3060</v>
      </c>
      <c r="B18586" t="s">
        <v>3077</v>
      </c>
      <c r="D18586" s="5">
        <v>2023</v>
      </c>
      <c r="E18586" t="s">
        <v>3076</v>
      </c>
      <c r="F18586" s="5" t="s">
        <v>722</v>
      </c>
      <c r="G18586">
        <v>-29.986694</v>
      </c>
      <c r="H18586">
        <v>-50.174833</v>
      </c>
      <c r="I18586" s="5" t="s">
        <v>136</v>
      </c>
      <c r="J18586" t="s">
        <v>3078</v>
      </c>
      <c r="K18586">
        <v>8</v>
      </c>
      <c r="L18586">
        <v>10</v>
      </c>
      <c r="M18586">
        <f t="shared" si="173"/>
        <v>9</v>
      </c>
      <c r="N18586">
        <v>2</v>
      </c>
      <c r="O18586">
        <v>1.5195477346641799</v>
      </c>
      <c r="P18586">
        <v>0.7</v>
      </c>
      <c r="R18586">
        <v>0.15426999999999999</v>
      </c>
      <c r="U18586">
        <f t="shared" si="172"/>
        <v>0.46884125805328603</v>
      </c>
    </row>
    <row r="18587" spans="1:30">
      <c r="A18587" s="5" t="s">
        <v>3060</v>
      </c>
      <c r="B18587" t="s">
        <v>3077</v>
      </c>
      <c r="D18587" s="5">
        <v>2023</v>
      </c>
      <c r="E18587" t="s">
        <v>3076</v>
      </c>
      <c r="F18587" s="5" t="s">
        <v>722</v>
      </c>
      <c r="G18587">
        <v>-29.986694</v>
      </c>
      <c r="H18587">
        <v>-50.174833</v>
      </c>
      <c r="I18587" s="5" t="s">
        <v>136</v>
      </c>
      <c r="J18587" t="s">
        <v>3078</v>
      </c>
      <c r="K18587">
        <v>10</v>
      </c>
      <c r="L18587">
        <v>12</v>
      </c>
      <c r="M18587">
        <f t="shared" si="173"/>
        <v>11</v>
      </c>
      <c r="N18587">
        <v>2</v>
      </c>
      <c r="O18587">
        <v>1.1655871412278047</v>
      </c>
      <c r="P18587">
        <v>0.69</v>
      </c>
      <c r="R18587">
        <v>0.15196899999999999</v>
      </c>
      <c r="U18587">
        <f t="shared" si="172"/>
        <v>0.3542662245304965</v>
      </c>
    </row>
    <row r="18588" spans="1:30">
      <c r="A18588" s="5" t="s">
        <v>3060</v>
      </c>
      <c r="B18588" t="s">
        <v>3077</v>
      </c>
      <c r="D18588" s="5">
        <v>2023</v>
      </c>
      <c r="E18588" t="s">
        <v>3076</v>
      </c>
      <c r="F18588" s="5" t="s">
        <v>722</v>
      </c>
      <c r="G18588">
        <v>-29.986694</v>
      </c>
      <c r="H18588">
        <v>-50.174833</v>
      </c>
      <c r="I18588" s="5" t="s">
        <v>136</v>
      </c>
      <c r="J18588" t="s">
        <v>3078</v>
      </c>
      <c r="K18588">
        <v>12</v>
      </c>
      <c r="L18588">
        <v>14</v>
      </c>
      <c r="M18588">
        <f t="shared" si="173"/>
        <v>13</v>
      </c>
      <c r="N18588">
        <v>2</v>
      </c>
      <c r="O18588">
        <v>1.0383905107087621</v>
      </c>
      <c r="P18588">
        <v>0.56000000000000005</v>
      </c>
      <c r="R18588">
        <v>0.122056</v>
      </c>
      <c r="U18588">
        <f t="shared" si="172"/>
        <v>0.25348358435013735</v>
      </c>
      <c r="AB18588">
        <f>SUM(U18582:U18589)-(U18589*1/2)</f>
        <v>3.5534432521809824</v>
      </c>
    </row>
    <row r="18589" spans="1:30">
      <c r="A18589" s="5" t="s">
        <v>3060</v>
      </c>
      <c r="B18589" t="s">
        <v>3077</v>
      </c>
      <c r="D18589" s="5">
        <v>2023</v>
      </c>
      <c r="E18589" t="s">
        <v>3076</v>
      </c>
      <c r="F18589" s="5" t="s">
        <v>722</v>
      </c>
      <c r="G18589">
        <v>-29.986694</v>
      </c>
      <c r="H18589">
        <v>-50.174833</v>
      </c>
      <c r="I18589" s="5" t="s">
        <v>136</v>
      </c>
      <c r="J18589" t="s">
        <v>3078</v>
      </c>
      <c r="K18589">
        <v>14</v>
      </c>
      <c r="L18589">
        <v>16</v>
      </c>
      <c r="M18589">
        <f t="shared" si="173"/>
        <v>15</v>
      </c>
      <c r="N18589">
        <v>2</v>
      </c>
      <c r="O18589">
        <v>1.3105454633959031</v>
      </c>
      <c r="P18589">
        <v>0.56000000000000005</v>
      </c>
      <c r="R18589">
        <v>0.122056</v>
      </c>
      <c r="U18589">
        <f t="shared" si="172"/>
        <v>0.31991987416050066</v>
      </c>
      <c r="AB18589">
        <f>SUM(U18582:U18589)</f>
        <v>3.7134031892612329</v>
      </c>
    </row>
    <row r="18590" spans="1:30">
      <c r="A18590" s="5" t="s">
        <v>3060</v>
      </c>
      <c r="B18590" t="s">
        <v>3077</v>
      </c>
      <c r="D18590" s="5">
        <v>2023</v>
      </c>
      <c r="E18590" t="s">
        <v>3076</v>
      </c>
      <c r="F18590" s="5" t="s">
        <v>722</v>
      </c>
      <c r="G18590">
        <v>-29.977806000000001</v>
      </c>
      <c r="H18590">
        <v>-50.168805999999996</v>
      </c>
      <c r="I18590" s="5" t="s">
        <v>136</v>
      </c>
      <c r="J18590" t="s">
        <v>3079</v>
      </c>
      <c r="K18590">
        <v>0</v>
      </c>
      <c r="L18590">
        <v>2</v>
      </c>
      <c r="M18590">
        <f t="shared" si="173"/>
        <v>1</v>
      </c>
      <c r="N18590">
        <v>2</v>
      </c>
      <c r="O18590">
        <v>1.7875646588309315</v>
      </c>
      <c r="P18590">
        <v>0.97</v>
      </c>
      <c r="R18590">
        <v>0.3016795414687255</v>
      </c>
      <c r="U18590">
        <f t="shared" si="172"/>
        <v>1.0785433732436283</v>
      </c>
      <c r="W18590">
        <f>SUMPRODUCT(O18590:O18604, N18590:N18604)/SUM(N18590:N18604)</f>
        <v>1.2178026949573935</v>
      </c>
      <c r="Y18590">
        <f>SUMPRODUCT(R18590:R18604, N18590:N18604)/SUM(N18590:N18604)</f>
        <v>0.67208518798042505</v>
      </c>
      <c r="AD18590">
        <v>30</v>
      </c>
    </row>
    <row r="18591" spans="1:30">
      <c r="A18591" s="5" t="s">
        <v>3060</v>
      </c>
      <c r="B18591" t="s">
        <v>3077</v>
      </c>
      <c r="D18591" s="5">
        <v>2023</v>
      </c>
      <c r="E18591" t="s">
        <v>3076</v>
      </c>
      <c r="F18591" s="5" t="s">
        <v>722</v>
      </c>
      <c r="G18591">
        <v>-29.977806000000001</v>
      </c>
      <c r="H18591">
        <v>-50.168805999999996</v>
      </c>
      <c r="I18591" s="5" t="s">
        <v>136</v>
      </c>
      <c r="J18591" t="s">
        <v>3079</v>
      </c>
      <c r="K18591">
        <v>2</v>
      </c>
      <c r="L18591">
        <v>4</v>
      </c>
      <c r="M18591">
        <f t="shared" si="173"/>
        <v>3</v>
      </c>
      <c r="N18591">
        <v>2</v>
      </c>
      <c r="O18591">
        <v>1.4926823802702682</v>
      </c>
      <c r="P18591">
        <v>0.82</v>
      </c>
      <c r="R18591">
        <v>0.30004934293143737</v>
      </c>
      <c r="U18591">
        <f t="shared" si="172"/>
        <v>0.89575673481085583</v>
      </c>
    </row>
    <row r="18592" spans="1:30">
      <c r="A18592" s="5" t="s">
        <v>3060</v>
      </c>
      <c r="B18592" t="s">
        <v>3077</v>
      </c>
      <c r="D18592" s="5">
        <v>2023</v>
      </c>
      <c r="E18592" t="s">
        <v>3076</v>
      </c>
      <c r="F18592" s="5" t="s">
        <v>722</v>
      </c>
      <c r="G18592">
        <v>-29.977806000000001</v>
      </c>
      <c r="H18592">
        <v>-50.168805999999996</v>
      </c>
      <c r="I18592" s="5" t="s">
        <v>136</v>
      </c>
      <c r="J18592" t="s">
        <v>3079</v>
      </c>
      <c r="K18592">
        <v>4</v>
      </c>
      <c r="L18592">
        <v>6</v>
      </c>
      <c r="M18592">
        <f t="shared" si="173"/>
        <v>5</v>
      </c>
      <c r="N18592">
        <v>2</v>
      </c>
      <c r="O18592">
        <v>1.2872451797272495</v>
      </c>
      <c r="P18592">
        <v>0.75</v>
      </c>
      <c r="R18592">
        <v>0.25394153668663055</v>
      </c>
      <c r="U18592">
        <f t="shared" si="172"/>
        <v>0.65377003806479139</v>
      </c>
    </row>
    <row r="18593" spans="1:30">
      <c r="A18593" s="5" t="s">
        <v>3060</v>
      </c>
      <c r="B18593" t="s">
        <v>3077</v>
      </c>
      <c r="D18593" s="5">
        <v>2023</v>
      </c>
      <c r="E18593" t="s">
        <v>3076</v>
      </c>
      <c r="F18593" s="5" t="s">
        <v>722</v>
      </c>
      <c r="G18593">
        <v>-29.977806000000001</v>
      </c>
      <c r="H18593">
        <v>-50.168805999999996</v>
      </c>
      <c r="I18593" s="5" t="s">
        <v>136</v>
      </c>
      <c r="J18593" t="s">
        <v>3079</v>
      </c>
      <c r="K18593">
        <v>6</v>
      </c>
      <c r="L18593">
        <v>8</v>
      </c>
      <c r="M18593">
        <f t="shared" si="173"/>
        <v>7</v>
      </c>
      <c r="N18593">
        <v>2</v>
      </c>
      <c r="O18593">
        <v>1.4288294171017994</v>
      </c>
      <c r="P18593">
        <v>1.0900000000000001</v>
      </c>
      <c r="R18593">
        <v>0.28016760783389888</v>
      </c>
      <c r="U18593">
        <f t="shared" si="172"/>
        <v>0.80062343958423055</v>
      </c>
    </row>
    <row r="18594" spans="1:30">
      <c r="A18594" s="5" t="s">
        <v>3060</v>
      </c>
      <c r="B18594" t="s">
        <v>3077</v>
      </c>
      <c r="D18594" s="5">
        <v>2023</v>
      </c>
      <c r="E18594" t="s">
        <v>3076</v>
      </c>
      <c r="F18594" s="5" t="s">
        <v>722</v>
      </c>
      <c r="G18594">
        <v>-29.977806000000001</v>
      </c>
      <c r="H18594">
        <v>-50.168805999999996</v>
      </c>
      <c r="I18594" s="5" t="s">
        <v>136</v>
      </c>
      <c r="J18594" t="s">
        <v>3079</v>
      </c>
      <c r="K18594">
        <v>8</v>
      </c>
      <c r="L18594">
        <v>10</v>
      </c>
      <c r="M18594">
        <f t="shared" si="173"/>
        <v>9</v>
      </c>
      <c r="N18594">
        <v>2</v>
      </c>
      <c r="O18594">
        <v>1.1117291084855072</v>
      </c>
      <c r="P18594">
        <v>1.44</v>
      </c>
      <c r="R18594">
        <v>0.50175651683589662</v>
      </c>
      <c r="U18594">
        <f t="shared" si="172"/>
        <v>1.1156346502775294</v>
      </c>
    </row>
    <row r="18595" spans="1:30">
      <c r="A18595" s="5" t="s">
        <v>3060</v>
      </c>
      <c r="B18595" t="s">
        <v>3077</v>
      </c>
      <c r="D18595" s="5">
        <v>2023</v>
      </c>
      <c r="E18595" t="s">
        <v>3076</v>
      </c>
      <c r="F18595" s="5" t="s">
        <v>722</v>
      </c>
      <c r="G18595">
        <v>-29.977806000000001</v>
      </c>
      <c r="H18595">
        <v>-50.168805999999996</v>
      </c>
      <c r="I18595" s="5" t="s">
        <v>136</v>
      </c>
      <c r="J18595" t="s">
        <v>3079</v>
      </c>
      <c r="K18595">
        <v>10</v>
      </c>
      <c r="L18595">
        <v>12</v>
      </c>
      <c r="M18595">
        <f t="shared" si="173"/>
        <v>11</v>
      </c>
      <c r="N18595">
        <v>2</v>
      </c>
      <c r="O18595">
        <v>1.3636395524113591</v>
      </c>
      <c r="P18595">
        <v>0.9</v>
      </c>
      <c r="R18595">
        <v>0.30854037767872416</v>
      </c>
      <c r="U18595">
        <f t="shared" si="172"/>
        <v>0.84147572503729429</v>
      </c>
    </row>
    <row r="18596" spans="1:30">
      <c r="A18596" s="5" t="s">
        <v>3060</v>
      </c>
      <c r="B18596" t="s">
        <v>3077</v>
      </c>
      <c r="D18596" s="5">
        <v>2023</v>
      </c>
      <c r="E18596" t="s">
        <v>3076</v>
      </c>
      <c r="F18596" s="5" t="s">
        <v>722</v>
      </c>
      <c r="G18596">
        <v>-29.977806000000001</v>
      </c>
      <c r="H18596">
        <v>-50.168805999999996</v>
      </c>
      <c r="I18596" s="5" t="s">
        <v>136</v>
      </c>
      <c r="J18596" t="s">
        <v>3079</v>
      </c>
      <c r="K18596">
        <v>12</v>
      </c>
      <c r="L18596">
        <v>14</v>
      </c>
      <c r="M18596">
        <f t="shared" si="173"/>
        <v>13</v>
      </c>
      <c r="N18596">
        <v>2</v>
      </c>
      <c r="O18596">
        <v>1.4676632232162219</v>
      </c>
      <c r="P18596">
        <v>1.1000000000000001</v>
      </c>
      <c r="R18596">
        <v>0.33240363395230305</v>
      </c>
      <c r="U18596">
        <f t="shared" si="172"/>
        <v>0.97571317763044452</v>
      </c>
      <c r="AB18596">
        <f>SUM(U18590:U18597)-(U18597*1/2)</f>
        <v>6.5894912016839609</v>
      </c>
    </row>
    <row r="18597" spans="1:30">
      <c r="A18597" s="5" t="s">
        <v>3060</v>
      </c>
      <c r="B18597" t="s">
        <v>3077</v>
      </c>
      <c r="D18597" s="5">
        <v>2023</v>
      </c>
      <c r="E18597" t="s">
        <v>3076</v>
      </c>
      <c r="F18597" s="5" t="s">
        <v>722</v>
      </c>
      <c r="G18597">
        <v>-29.977806000000001</v>
      </c>
      <c r="H18597">
        <v>-50.168805999999996</v>
      </c>
      <c r="I18597" s="5" t="s">
        <v>136</v>
      </c>
      <c r="J18597" t="s">
        <v>3079</v>
      </c>
      <c r="K18597">
        <v>14</v>
      </c>
      <c r="L18597">
        <v>16</v>
      </c>
      <c r="M18597">
        <f t="shared" si="173"/>
        <v>15</v>
      </c>
      <c r="N18597">
        <v>2</v>
      </c>
      <c r="O18597">
        <v>1.033106566598111</v>
      </c>
      <c r="P18597">
        <v>0.99</v>
      </c>
      <c r="R18597">
        <v>0.22066848707183834</v>
      </c>
      <c r="U18597">
        <f t="shared" si="172"/>
        <v>0.45594812607037311</v>
      </c>
    </row>
    <row r="18598" spans="1:30">
      <c r="A18598" s="5" t="s">
        <v>3060</v>
      </c>
      <c r="B18598" t="s">
        <v>3077</v>
      </c>
      <c r="D18598" s="5">
        <v>2023</v>
      </c>
      <c r="E18598" t="s">
        <v>3076</v>
      </c>
      <c r="F18598" s="5" t="s">
        <v>722</v>
      </c>
      <c r="G18598">
        <v>-29.977806000000001</v>
      </c>
      <c r="H18598">
        <v>-50.168805999999996</v>
      </c>
      <c r="I18598" s="5" t="s">
        <v>136</v>
      </c>
      <c r="J18598" t="s">
        <v>3079</v>
      </c>
      <c r="K18598">
        <v>16</v>
      </c>
      <c r="L18598">
        <v>18</v>
      </c>
      <c r="M18598">
        <f t="shared" si="173"/>
        <v>17</v>
      </c>
      <c r="N18598">
        <v>2</v>
      </c>
      <c r="O18598">
        <v>1.2566874306536058</v>
      </c>
      <c r="P18598">
        <v>1.04</v>
      </c>
      <c r="R18598">
        <v>0.31287253532252657</v>
      </c>
      <c r="U18598">
        <f t="shared" si="172"/>
        <v>0.78636596507309087</v>
      </c>
    </row>
    <row r="18599" spans="1:30">
      <c r="A18599" s="5" t="s">
        <v>3060</v>
      </c>
      <c r="B18599" t="s">
        <v>3077</v>
      </c>
      <c r="D18599" s="5">
        <v>2023</v>
      </c>
      <c r="E18599" t="s">
        <v>3076</v>
      </c>
      <c r="F18599" s="5" t="s">
        <v>722</v>
      </c>
      <c r="G18599">
        <v>-29.977806000000001</v>
      </c>
      <c r="H18599">
        <v>-50.168805999999996</v>
      </c>
      <c r="I18599" s="5" t="s">
        <v>136</v>
      </c>
      <c r="J18599" t="s">
        <v>3079</v>
      </c>
      <c r="K18599">
        <v>18</v>
      </c>
      <c r="L18599">
        <v>20</v>
      </c>
      <c r="M18599">
        <f t="shared" si="173"/>
        <v>19</v>
      </c>
      <c r="N18599">
        <v>2</v>
      </c>
      <c r="O18599">
        <v>0.67430766289174204</v>
      </c>
      <c r="P18599">
        <v>1.88</v>
      </c>
      <c r="R18599">
        <v>0.4781646714235428</v>
      </c>
      <c r="U18599">
        <f t="shared" si="172"/>
        <v>0.64486020413001377</v>
      </c>
    </row>
    <row r="18600" spans="1:30">
      <c r="A18600" s="5" t="s">
        <v>3060</v>
      </c>
      <c r="B18600" t="s">
        <v>3077</v>
      </c>
      <c r="D18600" s="5">
        <v>2023</v>
      </c>
      <c r="E18600" t="s">
        <v>3076</v>
      </c>
      <c r="F18600" s="5" t="s">
        <v>722</v>
      </c>
      <c r="G18600">
        <v>-29.977806000000001</v>
      </c>
      <c r="H18600">
        <v>-50.168805999999996</v>
      </c>
      <c r="I18600" s="5" t="s">
        <v>136</v>
      </c>
      <c r="J18600" t="s">
        <v>3079</v>
      </c>
      <c r="K18600">
        <v>20</v>
      </c>
      <c r="L18600">
        <v>22</v>
      </c>
      <c r="M18600">
        <f t="shared" si="173"/>
        <v>21</v>
      </c>
      <c r="N18600">
        <v>2</v>
      </c>
      <c r="O18600">
        <v>1.5768435141772621</v>
      </c>
      <c r="P18600">
        <v>4.3600000000000003</v>
      </c>
      <c r="R18600">
        <v>1.4863634023863848</v>
      </c>
      <c r="U18600">
        <f t="shared" si="172"/>
        <v>4.6875249815268374</v>
      </c>
    </row>
    <row r="18601" spans="1:30">
      <c r="A18601" s="5" t="s">
        <v>3060</v>
      </c>
      <c r="B18601" t="s">
        <v>3077</v>
      </c>
      <c r="D18601" s="5">
        <v>2023</v>
      </c>
      <c r="E18601" t="s">
        <v>3076</v>
      </c>
      <c r="F18601" s="5" t="s">
        <v>722</v>
      </c>
      <c r="G18601">
        <v>-29.977806000000001</v>
      </c>
      <c r="H18601">
        <v>-50.168805999999996</v>
      </c>
      <c r="I18601" s="5" t="s">
        <v>136</v>
      </c>
      <c r="J18601" t="s">
        <v>3079</v>
      </c>
      <c r="K18601">
        <v>22</v>
      </c>
      <c r="L18601">
        <v>24</v>
      </c>
      <c r="M18601">
        <f t="shared" si="173"/>
        <v>23</v>
      </c>
      <c r="N18601">
        <v>2</v>
      </c>
      <c r="O18601">
        <v>0.90138993569525849</v>
      </c>
      <c r="P18601">
        <v>5.32</v>
      </c>
      <c r="R18601">
        <v>1.5555804026632609</v>
      </c>
      <c r="U18601">
        <f t="shared" si="172"/>
        <v>2.8043690382508824</v>
      </c>
    </row>
    <row r="18602" spans="1:30">
      <c r="A18602" s="5" t="s">
        <v>3060</v>
      </c>
      <c r="B18602" t="s">
        <v>3077</v>
      </c>
      <c r="D18602" s="5">
        <v>2023</v>
      </c>
      <c r="E18602" t="s">
        <v>3076</v>
      </c>
      <c r="F18602" s="5" t="s">
        <v>722</v>
      </c>
      <c r="G18602">
        <v>-29.977806000000001</v>
      </c>
      <c r="H18602">
        <v>-50.168805999999996</v>
      </c>
      <c r="I18602" s="5" t="s">
        <v>136</v>
      </c>
      <c r="J18602" t="s">
        <v>3079</v>
      </c>
      <c r="K18602">
        <v>24</v>
      </c>
      <c r="L18602">
        <v>26</v>
      </c>
      <c r="M18602">
        <f t="shared" si="173"/>
        <v>25</v>
      </c>
      <c r="N18602">
        <v>2</v>
      </c>
      <c r="O18602">
        <v>1.0198012133556285</v>
      </c>
      <c r="P18602">
        <v>4.87</v>
      </c>
      <c r="R18602">
        <v>1.4807173173123633</v>
      </c>
      <c r="U18602">
        <f t="shared" si="172"/>
        <v>3.0200746336636786</v>
      </c>
    </row>
    <row r="18603" spans="1:30">
      <c r="A18603" s="5" t="s">
        <v>3060</v>
      </c>
      <c r="B18603" t="s">
        <v>3077</v>
      </c>
      <c r="D18603" s="5">
        <v>2023</v>
      </c>
      <c r="E18603" t="s">
        <v>3076</v>
      </c>
      <c r="F18603" s="5" t="s">
        <v>722</v>
      </c>
      <c r="G18603">
        <v>-29.977806000000001</v>
      </c>
      <c r="H18603">
        <v>-50.168805999999996</v>
      </c>
      <c r="I18603" s="5" t="s">
        <v>136</v>
      </c>
      <c r="J18603" t="s">
        <v>3079</v>
      </c>
      <c r="K18603">
        <v>26</v>
      </c>
      <c r="L18603">
        <v>28</v>
      </c>
      <c r="M18603">
        <f t="shared" si="173"/>
        <v>27</v>
      </c>
      <c r="N18603">
        <v>2</v>
      </c>
      <c r="O18603">
        <v>0.93277529047298002</v>
      </c>
      <c r="P18603">
        <v>5.17</v>
      </c>
      <c r="R18603">
        <v>1.232160971539338</v>
      </c>
      <c r="U18603">
        <f t="shared" si="172"/>
        <v>2.2986586162741505</v>
      </c>
    </row>
    <row r="18604" spans="1:30">
      <c r="A18604" s="5" t="s">
        <v>3060</v>
      </c>
      <c r="B18604" t="s">
        <v>3077</v>
      </c>
      <c r="D18604" s="5">
        <v>2023</v>
      </c>
      <c r="E18604" t="s">
        <v>3076</v>
      </c>
      <c r="F18604" s="5" t="s">
        <v>722</v>
      </c>
      <c r="G18604">
        <v>-29.977806000000001</v>
      </c>
      <c r="H18604">
        <v>-50.168805999999996</v>
      </c>
      <c r="I18604" s="5" t="s">
        <v>136</v>
      </c>
      <c r="J18604" t="s">
        <v>3079</v>
      </c>
      <c r="K18604">
        <v>28</v>
      </c>
      <c r="L18604">
        <v>30</v>
      </c>
      <c r="M18604">
        <f t="shared" si="173"/>
        <v>29</v>
      </c>
      <c r="N18604">
        <v>2</v>
      </c>
      <c r="O18604">
        <v>0.93277529047298002</v>
      </c>
      <c r="P18604">
        <v>3.68</v>
      </c>
      <c r="R18604">
        <v>1.036211474599505</v>
      </c>
      <c r="U18604">
        <f t="shared" si="172"/>
        <v>1.9331049184219766</v>
      </c>
      <c r="AB18604">
        <f>SUM(U18590:U18604)</f>
        <v>22.992423622059775</v>
      </c>
    </row>
    <row r="18605" spans="1:30">
      <c r="A18605" s="5" t="s">
        <v>3060</v>
      </c>
      <c r="B18605" t="s">
        <v>3077</v>
      </c>
      <c r="D18605" s="5">
        <v>2023</v>
      </c>
      <c r="E18605" t="s">
        <v>3076</v>
      </c>
      <c r="F18605" s="5" t="s">
        <v>722</v>
      </c>
      <c r="G18605">
        <v>-29.977305999999999</v>
      </c>
      <c r="H18605">
        <v>-50.175333000000002</v>
      </c>
      <c r="I18605" s="5" t="s">
        <v>136</v>
      </c>
      <c r="J18605" t="s">
        <v>3080</v>
      </c>
      <c r="K18605">
        <v>0</v>
      </c>
      <c r="L18605">
        <v>2</v>
      </c>
      <c r="M18605">
        <f t="shared" ref="M18605:M18618" si="174">AVERAGE(K18605:L18605)</f>
        <v>1</v>
      </c>
      <c r="N18605">
        <v>2</v>
      </c>
      <c r="O18605">
        <v>2.4091602045706377</v>
      </c>
      <c r="P18605">
        <v>2.0299999999999998</v>
      </c>
      <c r="R18605">
        <v>0.75701938561749227</v>
      </c>
      <c r="U18605">
        <f t="shared" ref="U18605:U18668" si="175">N18605*O18605*R18605</f>
        <v>3.6475619558363523</v>
      </c>
      <c r="W18605">
        <f>SUMPRODUCT(O18605:O18618, N18605:N18618)/SUM(N18605:N18618)</f>
        <v>1.1764454847295049</v>
      </c>
      <c r="Y18605">
        <f>SUMPRODUCT(R18605:R18618, N18605:N18618)/SUM(N18605:N18618)</f>
        <v>0.63871339257536541</v>
      </c>
      <c r="AD18605">
        <v>28</v>
      </c>
    </row>
    <row r="18606" spans="1:30">
      <c r="A18606" s="5" t="s">
        <v>3060</v>
      </c>
      <c r="B18606" t="s">
        <v>3077</v>
      </c>
      <c r="D18606" s="5">
        <v>2023</v>
      </c>
      <c r="E18606" t="s">
        <v>3076</v>
      </c>
      <c r="F18606" s="5" t="s">
        <v>722</v>
      </c>
      <c r="G18606">
        <v>-29.977305999999999</v>
      </c>
      <c r="H18606">
        <v>-50.175333000000002</v>
      </c>
      <c r="I18606" s="5" t="s">
        <v>136</v>
      </c>
      <c r="J18606" t="s">
        <v>3080</v>
      </c>
      <c r="K18606">
        <v>2</v>
      </c>
      <c r="L18606">
        <v>4</v>
      </c>
      <c r="M18606">
        <f t="shared" si="174"/>
        <v>3</v>
      </c>
      <c r="N18606">
        <v>2</v>
      </c>
      <c r="O18606">
        <v>1.3835020893092278</v>
      </c>
      <c r="P18606">
        <v>1.67</v>
      </c>
      <c r="R18606">
        <v>0.61475012368992077</v>
      </c>
      <c r="U18606">
        <f t="shared" si="175"/>
        <v>1.7010161610562231</v>
      </c>
    </row>
    <row r="18607" spans="1:30">
      <c r="A18607" s="5" t="s">
        <v>3060</v>
      </c>
      <c r="B18607" t="s">
        <v>3077</v>
      </c>
      <c r="D18607" s="5">
        <v>2023</v>
      </c>
      <c r="E18607" t="s">
        <v>3076</v>
      </c>
      <c r="F18607" s="5" t="s">
        <v>722</v>
      </c>
      <c r="G18607">
        <v>-29.977305999999999</v>
      </c>
      <c r="H18607">
        <v>-50.175333000000002</v>
      </c>
      <c r="I18607" s="5" t="s">
        <v>136</v>
      </c>
      <c r="J18607" t="s">
        <v>3080</v>
      </c>
      <c r="K18607">
        <v>4</v>
      </c>
      <c r="L18607">
        <v>6</v>
      </c>
      <c r="M18607">
        <f t="shared" si="174"/>
        <v>5</v>
      </c>
      <c r="N18607">
        <v>2</v>
      </c>
      <c r="O18607">
        <v>0.93748627678850027</v>
      </c>
      <c r="P18607">
        <v>2.81</v>
      </c>
      <c r="R18607">
        <v>1.0306302592965728</v>
      </c>
      <c r="U18607">
        <f t="shared" si="175"/>
        <v>1.9324034490670214</v>
      </c>
    </row>
    <row r="18608" spans="1:30">
      <c r="A18608" s="5" t="s">
        <v>3060</v>
      </c>
      <c r="B18608" t="s">
        <v>3077</v>
      </c>
      <c r="D18608" s="5">
        <v>2023</v>
      </c>
      <c r="E18608" t="s">
        <v>3076</v>
      </c>
      <c r="F18608" s="5" t="s">
        <v>722</v>
      </c>
      <c r="G18608">
        <v>-29.977305999999999</v>
      </c>
      <c r="H18608">
        <v>-50.175333000000002</v>
      </c>
      <c r="I18608" s="5" t="s">
        <v>136</v>
      </c>
      <c r="J18608" t="s">
        <v>3080</v>
      </c>
      <c r="K18608">
        <v>6</v>
      </c>
      <c r="L18608">
        <v>8</v>
      </c>
      <c r="M18608">
        <f t="shared" si="174"/>
        <v>7</v>
      </c>
      <c r="N18608">
        <v>2</v>
      </c>
      <c r="O18608">
        <v>1.0337431863704785</v>
      </c>
      <c r="P18608">
        <v>2.06</v>
      </c>
      <c r="R18608">
        <v>0.56138390791613391</v>
      </c>
      <c r="U18608">
        <f t="shared" si="175"/>
        <v>1.1606535794926711</v>
      </c>
    </row>
    <row r="18609" spans="1:30">
      <c r="A18609" s="5" t="s">
        <v>3060</v>
      </c>
      <c r="B18609" t="s">
        <v>3077</v>
      </c>
      <c r="D18609" s="5">
        <v>2023</v>
      </c>
      <c r="E18609" t="s">
        <v>3076</v>
      </c>
      <c r="F18609" s="5" t="s">
        <v>722</v>
      </c>
      <c r="G18609">
        <v>-29.977305999999999</v>
      </c>
      <c r="H18609">
        <v>-50.175333000000002</v>
      </c>
      <c r="I18609" s="5" t="s">
        <v>136</v>
      </c>
      <c r="J18609" t="s">
        <v>3080</v>
      </c>
      <c r="K18609">
        <v>8</v>
      </c>
      <c r="L18609">
        <v>10</v>
      </c>
      <c r="M18609">
        <f t="shared" si="174"/>
        <v>9</v>
      </c>
      <c r="N18609">
        <v>2</v>
      </c>
      <c r="O18609">
        <v>1.1475071396925653</v>
      </c>
      <c r="P18609">
        <v>1.65</v>
      </c>
      <c r="R18609">
        <v>0.47075615549318811</v>
      </c>
      <c r="U18609">
        <f t="shared" si="175"/>
        <v>1.0803920989653137</v>
      </c>
    </row>
    <row r="18610" spans="1:30">
      <c r="A18610" s="5" t="s">
        <v>3060</v>
      </c>
      <c r="B18610" t="s">
        <v>3077</v>
      </c>
      <c r="D18610" s="5">
        <v>2023</v>
      </c>
      <c r="E18610" t="s">
        <v>3076</v>
      </c>
      <c r="F18610" s="5" t="s">
        <v>722</v>
      </c>
      <c r="G18610">
        <v>-29.977305999999999</v>
      </c>
      <c r="H18610">
        <v>-50.175333000000002</v>
      </c>
      <c r="I18610" s="5" t="s">
        <v>136</v>
      </c>
      <c r="J18610" t="s">
        <v>3080</v>
      </c>
      <c r="K18610">
        <v>10</v>
      </c>
      <c r="L18610">
        <v>12</v>
      </c>
      <c r="M18610">
        <f t="shared" si="174"/>
        <v>11</v>
      </c>
      <c r="N18610">
        <v>2</v>
      </c>
      <c r="O18610">
        <v>1.0303691015769303</v>
      </c>
      <c r="P18610">
        <v>2.72</v>
      </c>
      <c r="R18610">
        <v>1.0797357603705733</v>
      </c>
      <c r="U18610">
        <f t="shared" si="175"/>
        <v>2.2250527307070227</v>
      </c>
    </row>
    <row r="18611" spans="1:30">
      <c r="A18611" s="5" t="s">
        <v>3060</v>
      </c>
      <c r="B18611" t="s">
        <v>3077</v>
      </c>
      <c r="D18611" s="5">
        <v>2023</v>
      </c>
      <c r="E18611" t="s">
        <v>3076</v>
      </c>
      <c r="F18611" s="5" t="s">
        <v>722</v>
      </c>
      <c r="G18611">
        <v>-29.977305999999999</v>
      </c>
      <c r="H18611">
        <v>-50.175333000000002</v>
      </c>
      <c r="I18611" s="5" t="s">
        <v>136</v>
      </c>
      <c r="J18611" t="s">
        <v>3080</v>
      </c>
      <c r="K18611">
        <v>12</v>
      </c>
      <c r="L18611">
        <v>14</v>
      </c>
      <c r="M18611">
        <f t="shared" si="174"/>
        <v>13</v>
      </c>
      <c r="N18611">
        <v>2</v>
      </c>
      <c r="O18611">
        <v>0.76305245915978304</v>
      </c>
      <c r="P18611">
        <v>2.38</v>
      </c>
      <c r="R18611">
        <v>0.86913500986658832</v>
      </c>
      <c r="U18611">
        <f t="shared" si="175"/>
        <v>1.3263912132411251</v>
      </c>
      <c r="AB18611">
        <f>SUM(U18605:U18612)-(U18612*1/2)</f>
        <v>14.270864572449932</v>
      </c>
    </row>
    <row r="18612" spans="1:30">
      <c r="A18612" s="5" t="s">
        <v>3060</v>
      </c>
      <c r="B18612" t="s">
        <v>3077</v>
      </c>
      <c r="D18612" s="5">
        <v>2023</v>
      </c>
      <c r="E18612" t="s">
        <v>3076</v>
      </c>
      <c r="F18612" s="5" t="s">
        <v>722</v>
      </c>
      <c r="G18612">
        <v>-29.977305999999999</v>
      </c>
      <c r="H18612">
        <v>-50.175333000000002</v>
      </c>
      <c r="I18612" s="5" t="s">
        <v>136</v>
      </c>
      <c r="J18612" t="s">
        <v>3080</v>
      </c>
      <c r="K18612">
        <v>14</v>
      </c>
      <c r="L18612">
        <v>16</v>
      </c>
      <c r="M18612">
        <f t="shared" si="174"/>
        <v>15</v>
      </c>
      <c r="N18612">
        <v>2</v>
      </c>
      <c r="O18612">
        <v>1.3581009603917611</v>
      </c>
      <c r="P18612">
        <v>2.37</v>
      </c>
      <c r="R18612">
        <v>0.88166743048233998</v>
      </c>
      <c r="U18612">
        <f t="shared" si="175"/>
        <v>2.3947867681684043</v>
      </c>
    </row>
    <row r="18613" spans="1:30">
      <c r="A18613" s="5" t="s">
        <v>3060</v>
      </c>
      <c r="B18613" t="s">
        <v>3077</v>
      </c>
      <c r="D18613" s="5">
        <v>2023</v>
      </c>
      <c r="E18613" t="s">
        <v>3076</v>
      </c>
      <c r="F18613" s="5" t="s">
        <v>722</v>
      </c>
      <c r="G18613">
        <v>-29.977305999999999</v>
      </c>
      <c r="H18613">
        <v>-50.175333000000002</v>
      </c>
      <c r="I18613" s="5" t="s">
        <v>136</v>
      </c>
      <c r="J18613" t="s">
        <v>3080</v>
      </c>
      <c r="K18613">
        <v>16</v>
      </c>
      <c r="L18613">
        <v>18</v>
      </c>
      <c r="M18613">
        <f t="shared" si="174"/>
        <v>17</v>
      </c>
      <c r="N18613">
        <v>2</v>
      </c>
      <c r="O18613">
        <v>0.4386946851385003</v>
      </c>
      <c r="P18613">
        <v>1.72</v>
      </c>
      <c r="R18613">
        <v>0.68590742888098211</v>
      </c>
      <c r="U18613">
        <f t="shared" si="175"/>
        <v>0.60180788709420141</v>
      </c>
    </row>
    <row r="18614" spans="1:30">
      <c r="A18614" s="5" t="s">
        <v>3060</v>
      </c>
      <c r="B18614" t="s">
        <v>3077</v>
      </c>
      <c r="D18614" s="5">
        <v>2023</v>
      </c>
      <c r="E18614" t="s">
        <v>3076</v>
      </c>
      <c r="F18614" s="5" t="s">
        <v>722</v>
      </c>
      <c r="G18614">
        <v>-29.977305999999999</v>
      </c>
      <c r="H18614">
        <v>-50.175333000000002</v>
      </c>
      <c r="I18614" s="5" t="s">
        <v>136</v>
      </c>
      <c r="J18614" t="s">
        <v>3080</v>
      </c>
      <c r="K18614">
        <v>18</v>
      </c>
      <c r="L18614">
        <v>20</v>
      </c>
      <c r="M18614">
        <f t="shared" si="174"/>
        <v>19</v>
      </c>
      <c r="N18614">
        <v>2</v>
      </c>
      <c r="O18614">
        <v>1.2792874325726549</v>
      </c>
      <c r="P18614">
        <v>1.71</v>
      </c>
      <c r="R18614">
        <v>0.67046900429165557</v>
      </c>
      <c r="U18614">
        <f t="shared" si="175"/>
        <v>1.7154451422396328</v>
      </c>
    </row>
    <row r="18615" spans="1:30">
      <c r="A18615" s="5" t="s">
        <v>3060</v>
      </c>
      <c r="B18615" t="s">
        <v>3077</v>
      </c>
      <c r="D18615" s="5">
        <v>2023</v>
      </c>
      <c r="E18615" t="s">
        <v>3076</v>
      </c>
      <c r="F18615" s="5" t="s">
        <v>722</v>
      </c>
      <c r="G18615">
        <v>-29.977305999999999</v>
      </c>
      <c r="H18615">
        <v>-50.175333000000002</v>
      </c>
      <c r="I18615" s="5" t="s">
        <v>136</v>
      </c>
      <c r="J18615" t="s">
        <v>3080</v>
      </c>
      <c r="K18615">
        <v>20</v>
      </c>
      <c r="L18615">
        <v>22</v>
      </c>
      <c r="M18615">
        <f t="shared" si="174"/>
        <v>21</v>
      </c>
      <c r="N18615">
        <v>2</v>
      </c>
      <c r="O18615">
        <v>0.90584627410183138</v>
      </c>
      <c r="P18615">
        <v>0.7</v>
      </c>
      <c r="R18615">
        <v>0.27</v>
      </c>
      <c r="U18615">
        <f t="shared" si="175"/>
        <v>0.48915698801498897</v>
      </c>
    </row>
    <row r="18616" spans="1:30">
      <c r="A18616" s="5" t="s">
        <v>3060</v>
      </c>
      <c r="B18616" t="s">
        <v>3077</v>
      </c>
      <c r="D18616" s="5">
        <v>2023</v>
      </c>
      <c r="E18616" t="s">
        <v>3076</v>
      </c>
      <c r="F18616" s="5" t="s">
        <v>722</v>
      </c>
      <c r="G18616">
        <v>-29.977305999999999</v>
      </c>
      <c r="H18616">
        <v>-50.175333000000002</v>
      </c>
      <c r="I18616" s="5" t="s">
        <v>136</v>
      </c>
      <c r="J18616" t="s">
        <v>3080</v>
      </c>
      <c r="K18616">
        <v>22</v>
      </c>
      <c r="L18616">
        <v>24</v>
      </c>
      <c r="M18616">
        <f t="shared" si="174"/>
        <v>23</v>
      </c>
      <c r="N18616">
        <v>2</v>
      </c>
      <c r="O18616">
        <v>0.96186881407017888</v>
      </c>
      <c r="P18616">
        <v>0.77</v>
      </c>
      <c r="R18616">
        <v>0.265356275637117</v>
      </c>
      <c r="U18616">
        <f t="shared" si="175"/>
        <v>0.51047585230630643</v>
      </c>
    </row>
    <row r="18617" spans="1:30">
      <c r="A18617" s="5" t="s">
        <v>3060</v>
      </c>
      <c r="B18617" t="s">
        <v>3077</v>
      </c>
      <c r="D18617" s="5">
        <v>2023</v>
      </c>
      <c r="E18617" t="s">
        <v>3076</v>
      </c>
      <c r="F18617" s="5" t="s">
        <v>722</v>
      </c>
      <c r="G18617">
        <v>-29.977305999999999</v>
      </c>
      <c r="H18617">
        <v>-50.175333000000002</v>
      </c>
      <c r="I18617" s="5" t="s">
        <v>136</v>
      </c>
      <c r="J18617" t="s">
        <v>3080</v>
      </c>
      <c r="K18617">
        <v>24</v>
      </c>
      <c r="L18617">
        <v>26</v>
      </c>
      <c r="M18617">
        <f t="shared" si="174"/>
        <v>25</v>
      </c>
      <c r="N18617">
        <v>2</v>
      </c>
      <c r="O18617">
        <v>1.581618162470019</v>
      </c>
      <c r="P18617">
        <v>0.82</v>
      </c>
      <c r="R18617">
        <v>0.27862120557856801</v>
      </c>
      <c r="U18617">
        <f t="shared" si="175"/>
        <v>0.88134471838471229</v>
      </c>
    </row>
    <row r="18618" spans="1:30">
      <c r="A18618" s="5" t="s">
        <v>3060</v>
      </c>
      <c r="B18618" t="s">
        <v>3077</v>
      </c>
      <c r="D18618" s="5">
        <v>2023</v>
      </c>
      <c r="E18618" t="s">
        <v>3076</v>
      </c>
      <c r="F18618" s="5" t="s">
        <v>722</v>
      </c>
      <c r="G18618">
        <v>-29.977305999999999</v>
      </c>
      <c r="H18618">
        <v>-50.175333000000002</v>
      </c>
      <c r="I18618" s="5" t="s">
        <v>136</v>
      </c>
      <c r="J18618" t="s">
        <v>3080</v>
      </c>
      <c r="K18618">
        <v>26</v>
      </c>
      <c r="L18618">
        <v>28</v>
      </c>
      <c r="M18618">
        <f t="shared" si="174"/>
        <v>27</v>
      </c>
      <c r="N18618">
        <v>2</v>
      </c>
      <c r="O18618">
        <v>1.24</v>
      </c>
      <c r="P18618">
        <v>1.99</v>
      </c>
      <c r="R18618">
        <v>0.50655554893398402</v>
      </c>
      <c r="U18618">
        <f t="shared" si="175"/>
        <v>1.2562577613562804</v>
      </c>
      <c r="AB18618">
        <f>SUM(U18605:U18618)</f>
        <v>20.922746305930261</v>
      </c>
    </row>
    <row r="18619" spans="1:30">
      <c r="A18619" s="5" t="s">
        <v>3060</v>
      </c>
      <c r="B18619" t="s">
        <v>3077</v>
      </c>
      <c r="D18619" s="5">
        <v>2023</v>
      </c>
      <c r="E18619" t="s">
        <v>3076</v>
      </c>
      <c r="F18619" s="5" t="s">
        <v>722</v>
      </c>
      <c r="G18619">
        <v>-29.985306000000001</v>
      </c>
      <c r="H18619">
        <v>-50.179471999999997</v>
      </c>
      <c r="I18619" s="5" t="s">
        <v>136</v>
      </c>
      <c r="J18619" t="s">
        <v>3081</v>
      </c>
      <c r="K18619">
        <v>0</v>
      </c>
      <c r="L18619">
        <v>2</v>
      </c>
      <c r="M18619">
        <f t="shared" ref="M18619:M18632" si="176">AVERAGE(K18619:L18619)</f>
        <v>1</v>
      </c>
      <c r="N18619" s="17">
        <v>2</v>
      </c>
      <c r="O18619">
        <v>1.239753344708628</v>
      </c>
      <c r="P18619">
        <v>1.95</v>
      </c>
      <c r="R18619">
        <v>0.44189500000000004</v>
      </c>
      <c r="U18619">
        <f t="shared" si="175"/>
        <v>1.0956816085200385</v>
      </c>
      <c r="W18619">
        <f>SUMPRODUCT(O18619:O18632, N18619:N18632)/SUM(N18619:N18632)</f>
        <v>1.3658337891303203</v>
      </c>
      <c r="Y18619">
        <f>SUMPRODUCT(R18619:R18632, N18619:N18632)/SUM(N18619:N18632)</f>
        <v>0.22247821428571429</v>
      </c>
      <c r="AD18619">
        <v>28</v>
      </c>
    </row>
    <row r="18620" spans="1:30">
      <c r="A18620" s="5" t="s">
        <v>3060</v>
      </c>
      <c r="B18620" t="s">
        <v>3077</v>
      </c>
      <c r="D18620" s="5">
        <v>2023</v>
      </c>
      <c r="E18620" t="s">
        <v>3076</v>
      </c>
      <c r="F18620" s="5" t="s">
        <v>722</v>
      </c>
      <c r="G18620">
        <v>-29.985306000000001</v>
      </c>
      <c r="H18620">
        <v>-50.179471999999997</v>
      </c>
      <c r="I18620" s="5" t="s">
        <v>136</v>
      </c>
      <c r="J18620" t="s">
        <v>3081</v>
      </c>
      <c r="K18620">
        <v>2</v>
      </c>
      <c r="L18620">
        <v>4</v>
      </c>
      <c r="M18620">
        <f t="shared" si="176"/>
        <v>3</v>
      </c>
      <c r="N18620" s="17">
        <v>2</v>
      </c>
      <c r="O18620">
        <v>1.1787015085385768</v>
      </c>
      <c r="P18620">
        <v>1.37</v>
      </c>
      <c r="R18620">
        <v>0.30843700000000007</v>
      </c>
      <c r="U18620">
        <f t="shared" si="175"/>
        <v>0.72711031437822615</v>
      </c>
    </row>
    <row r="18621" spans="1:30">
      <c r="A18621" s="5" t="s">
        <v>3060</v>
      </c>
      <c r="B18621" t="s">
        <v>3077</v>
      </c>
      <c r="D18621" s="5">
        <v>2023</v>
      </c>
      <c r="E18621" t="s">
        <v>3076</v>
      </c>
      <c r="F18621" s="5" t="s">
        <v>722</v>
      </c>
      <c r="G18621">
        <v>-29.985306000000001</v>
      </c>
      <c r="H18621">
        <v>-50.179471999999997</v>
      </c>
      <c r="I18621" s="5" t="s">
        <v>136</v>
      </c>
      <c r="J18621" t="s">
        <v>3081</v>
      </c>
      <c r="K18621">
        <v>4</v>
      </c>
      <c r="L18621">
        <v>6</v>
      </c>
      <c r="M18621">
        <f t="shared" si="176"/>
        <v>5</v>
      </c>
      <c r="N18621" s="17">
        <v>2</v>
      </c>
      <c r="O18621">
        <v>1.7657286006387236</v>
      </c>
      <c r="P18621">
        <v>0.92</v>
      </c>
      <c r="R18621">
        <v>0.20489200000000002</v>
      </c>
      <c r="U18621">
        <f t="shared" si="175"/>
        <v>0.72356732888413877</v>
      </c>
    </row>
    <row r="18622" spans="1:30">
      <c r="A18622" s="5" t="s">
        <v>3060</v>
      </c>
      <c r="B18622" t="s">
        <v>3077</v>
      </c>
      <c r="D18622" s="5">
        <v>2023</v>
      </c>
      <c r="E18622" t="s">
        <v>3076</v>
      </c>
      <c r="F18622" s="5" t="s">
        <v>722</v>
      </c>
      <c r="G18622">
        <v>-29.985306000000001</v>
      </c>
      <c r="H18622">
        <v>-50.179471999999997</v>
      </c>
      <c r="I18622" s="5" t="s">
        <v>136</v>
      </c>
      <c r="J18622" t="s">
        <v>3081</v>
      </c>
      <c r="K18622">
        <v>6</v>
      </c>
      <c r="L18622">
        <v>8</v>
      </c>
      <c r="M18622">
        <f t="shared" si="176"/>
        <v>7</v>
      </c>
      <c r="N18622" s="17">
        <v>2</v>
      </c>
      <c r="O18622">
        <v>1.1985003834592087</v>
      </c>
      <c r="P18622">
        <v>1.34</v>
      </c>
      <c r="R18622">
        <v>0.30153400000000002</v>
      </c>
      <c r="U18622">
        <f t="shared" si="175"/>
        <v>0.72277722925197818</v>
      </c>
    </row>
    <row r="18623" spans="1:30">
      <c r="A18623" s="5" t="s">
        <v>3060</v>
      </c>
      <c r="B18623" t="s">
        <v>3077</v>
      </c>
      <c r="D18623" s="5">
        <v>2023</v>
      </c>
      <c r="E18623" t="s">
        <v>3076</v>
      </c>
      <c r="F18623" s="5" t="s">
        <v>722</v>
      </c>
      <c r="G18623">
        <v>-29.985306000000001</v>
      </c>
      <c r="H18623">
        <v>-50.179471999999997</v>
      </c>
      <c r="I18623" s="5" t="s">
        <v>136</v>
      </c>
      <c r="J18623" t="s">
        <v>3081</v>
      </c>
      <c r="K18623">
        <v>8</v>
      </c>
      <c r="L18623">
        <v>10</v>
      </c>
      <c r="M18623">
        <f t="shared" si="176"/>
        <v>9</v>
      </c>
      <c r="N18623" s="17">
        <v>2</v>
      </c>
      <c r="O18623">
        <v>1.301059828787626</v>
      </c>
      <c r="P18623">
        <v>1.07</v>
      </c>
      <c r="R18623">
        <v>0.23940700000000001</v>
      </c>
      <c r="U18623">
        <f t="shared" si="175"/>
        <v>0.62296566086111838</v>
      </c>
    </row>
    <row r="18624" spans="1:30">
      <c r="A18624" s="5" t="s">
        <v>3060</v>
      </c>
      <c r="B18624" t="s">
        <v>3077</v>
      </c>
      <c r="D18624" s="5">
        <v>2023</v>
      </c>
      <c r="E18624" t="s">
        <v>3076</v>
      </c>
      <c r="F18624" s="5" t="s">
        <v>722</v>
      </c>
      <c r="G18624">
        <v>-29.985306000000001</v>
      </c>
      <c r="H18624">
        <v>-50.179471999999997</v>
      </c>
      <c r="I18624" s="5" t="s">
        <v>136</v>
      </c>
      <c r="J18624" t="s">
        <v>3081</v>
      </c>
      <c r="K18624">
        <v>10</v>
      </c>
      <c r="L18624">
        <v>12</v>
      </c>
      <c r="M18624">
        <f t="shared" si="176"/>
        <v>11</v>
      </c>
      <c r="N18624" s="17">
        <v>2</v>
      </c>
      <c r="O18624">
        <v>1.2566237686763688</v>
      </c>
      <c r="P18624">
        <v>0.85</v>
      </c>
      <c r="R18624">
        <v>0.18878499999999998</v>
      </c>
      <c r="U18624">
        <f t="shared" si="175"/>
        <v>0.47446343633913651</v>
      </c>
    </row>
    <row r="18625" spans="1:30">
      <c r="A18625" s="5" t="s">
        <v>3060</v>
      </c>
      <c r="B18625" t="s">
        <v>3077</v>
      </c>
      <c r="D18625" s="5">
        <v>2023</v>
      </c>
      <c r="E18625" t="s">
        <v>3076</v>
      </c>
      <c r="F18625" s="5" t="s">
        <v>722</v>
      </c>
      <c r="G18625">
        <v>-29.985306000000001</v>
      </c>
      <c r="H18625">
        <v>-50.179471999999997</v>
      </c>
      <c r="I18625" s="5" t="s">
        <v>136</v>
      </c>
      <c r="J18625" t="s">
        <v>3081</v>
      </c>
      <c r="K18625">
        <v>12</v>
      </c>
      <c r="L18625">
        <v>14</v>
      </c>
      <c r="M18625">
        <f t="shared" si="176"/>
        <v>13</v>
      </c>
      <c r="N18625" s="17">
        <v>2</v>
      </c>
      <c r="O18625">
        <v>1.4304209665327183</v>
      </c>
      <c r="P18625">
        <v>0.84</v>
      </c>
      <c r="R18625">
        <v>0.18648399999999998</v>
      </c>
      <c r="U18625">
        <f t="shared" si="175"/>
        <v>0.53350124704577484</v>
      </c>
      <c r="AB18625">
        <f>SUM(U18619:U18626)-(U18626*1/2)</f>
        <v>5.0970300156841528</v>
      </c>
    </row>
    <row r="18626" spans="1:30">
      <c r="A18626" s="5" t="s">
        <v>3060</v>
      </c>
      <c r="B18626" t="s">
        <v>3077</v>
      </c>
      <c r="D18626" s="5">
        <v>2023</v>
      </c>
      <c r="E18626" t="s">
        <v>3076</v>
      </c>
      <c r="F18626" s="5" t="s">
        <v>722</v>
      </c>
      <c r="G18626">
        <v>-29.985306000000001</v>
      </c>
      <c r="H18626">
        <v>-50.179471999999997</v>
      </c>
      <c r="I18626" s="5" t="s">
        <v>136</v>
      </c>
      <c r="J18626" t="s">
        <v>3081</v>
      </c>
      <c r="K18626">
        <v>14</v>
      </c>
      <c r="L18626">
        <v>16</v>
      </c>
      <c r="M18626">
        <f t="shared" si="176"/>
        <v>15</v>
      </c>
      <c r="N18626" s="17">
        <v>2</v>
      </c>
      <c r="O18626">
        <v>1.1110288267359028</v>
      </c>
      <c r="P18626">
        <v>0.8</v>
      </c>
      <c r="R18626">
        <v>0.17728000000000002</v>
      </c>
      <c r="U18626">
        <f t="shared" si="175"/>
        <v>0.39392638080748171</v>
      </c>
    </row>
    <row r="18627" spans="1:30">
      <c r="A18627" s="5" t="s">
        <v>3060</v>
      </c>
      <c r="B18627" t="s">
        <v>3077</v>
      </c>
      <c r="D18627" s="5">
        <v>2023</v>
      </c>
      <c r="E18627" t="s">
        <v>3076</v>
      </c>
      <c r="F18627" s="5" t="s">
        <v>722</v>
      </c>
      <c r="G18627">
        <v>-29.985306000000001</v>
      </c>
      <c r="H18627">
        <v>-50.179471999999997</v>
      </c>
      <c r="I18627" s="5" t="s">
        <v>136</v>
      </c>
      <c r="J18627" t="s">
        <v>3081</v>
      </c>
      <c r="K18627">
        <v>16</v>
      </c>
      <c r="L18627">
        <v>18</v>
      </c>
      <c r="M18627">
        <f t="shared" si="176"/>
        <v>17</v>
      </c>
      <c r="N18627" s="17">
        <v>2</v>
      </c>
      <c r="O18627">
        <v>1.5053511137403828</v>
      </c>
      <c r="P18627">
        <v>0.76</v>
      </c>
      <c r="R18627">
        <v>0.168076</v>
      </c>
      <c r="U18627">
        <f t="shared" si="175"/>
        <v>0.50602678758605713</v>
      </c>
    </row>
    <row r="18628" spans="1:30">
      <c r="A18628" s="5" t="s">
        <v>3060</v>
      </c>
      <c r="B18628" t="s">
        <v>3077</v>
      </c>
      <c r="D18628" s="5">
        <v>2023</v>
      </c>
      <c r="E18628" t="s">
        <v>3076</v>
      </c>
      <c r="F18628" s="5" t="s">
        <v>722</v>
      </c>
      <c r="G18628">
        <v>-29.985306000000001</v>
      </c>
      <c r="H18628">
        <v>-50.179471999999997</v>
      </c>
      <c r="I18628" s="5" t="s">
        <v>136</v>
      </c>
      <c r="J18628" t="s">
        <v>3081</v>
      </c>
      <c r="K18628">
        <v>18</v>
      </c>
      <c r="L18628">
        <v>20</v>
      </c>
      <c r="M18628">
        <f t="shared" si="176"/>
        <v>19</v>
      </c>
      <c r="N18628" s="17">
        <v>2</v>
      </c>
      <c r="O18628">
        <v>1.5534159065541351</v>
      </c>
      <c r="P18628">
        <v>0.89</v>
      </c>
      <c r="R18628">
        <v>0.197989</v>
      </c>
      <c r="U18628">
        <f t="shared" si="175"/>
        <v>0.61511852384549326</v>
      </c>
    </row>
    <row r="18629" spans="1:30">
      <c r="A18629" s="5" t="s">
        <v>3060</v>
      </c>
      <c r="B18629" t="s">
        <v>3077</v>
      </c>
      <c r="D18629" s="5">
        <v>2023</v>
      </c>
      <c r="E18629" t="s">
        <v>3076</v>
      </c>
      <c r="F18629" s="5" t="s">
        <v>722</v>
      </c>
      <c r="G18629">
        <v>-29.985306000000001</v>
      </c>
      <c r="H18629">
        <v>-50.179471999999997</v>
      </c>
      <c r="I18629" s="5" t="s">
        <v>136</v>
      </c>
      <c r="J18629" t="s">
        <v>3081</v>
      </c>
      <c r="K18629">
        <v>20</v>
      </c>
      <c r="L18629">
        <v>22</v>
      </c>
      <c r="M18629">
        <f t="shared" si="176"/>
        <v>21</v>
      </c>
      <c r="N18629" s="17">
        <v>2</v>
      </c>
      <c r="O18629">
        <v>1.3186305345049711</v>
      </c>
      <c r="P18629">
        <v>0.87</v>
      </c>
      <c r="R18629">
        <v>0.193387</v>
      </c>
      <c r="U18629">
        <f t="shared" si="175"/>
        <v>0.51001200635262567</v>
      </c>
    </row>
    <row r="18630" spans="1:30">
      <c r="A18630" s="5" t="s">
        <v>3060</v>
      </c>
      <c r="B18630" t="s">
        <v>3077</v>
      </c>
      <c r="D18630" s="5">
        <v>2023</v>
      </c>
      <c r="E18630" t="s">
        <v>3076</v>
      </c>
      <c r="F18630" s="5" t="s">
        <v>722</v>
      </c>
      <c r="G18630">
        <v>-29.985306000000001</v>
      </c>
      <c r="H18630">
        <v>-50.179471999999997</v>
      </c>
      <c r="I18630" s="5" t="s">
        <v>136</v>
      </c>
      <c r="J18630" t="s">
        <v>3081</v>
      </c>
      <c r="K18630">
        <v>22</v>
      </c>
      <c r="L18630">
        <v>24</v>
      </c>
      <c r="M18630">
        <f t="shared" si="176"/>
        <v>23</v>
      </c>
      <c r="N18630" s="17">
        <v>2</v>
      </c>
      <c r="O18630">
        <v>1.3146834919162922</v>
      </c>
      <c r="P18630">
        <v>1.08</v>
      </c>
      <c r="R18630">
        <v>0.24170800000000001</v>
      </c>
      <c r="U18630">
        <f t="shared" si="175"/>
        <v>0.63553903492820629</v>
      </c>
    </row>
    <row r="18631" spans="1:30">
      <c r="A18631" s="5" t="s">
        <v>3060</v>
      </c>
      <c r="B18631" t="s">
        <v>3077</v>
      </c>
      <c r="D18631" s="5">
        <v>2023</v>
      </c>
      <c r="E18631" t="s">
        <v>3076</v>
      </c>
      <c r="F18631" s="5" t="s">
        <v>722</v>
      </c>
      <c r="G18631">
        <v>-29.985306000000001</v>
      </c>
      <c r="H18631">
        <v>-50.179471999999997</v>
      </c>
      <c r="I18631" s="5" t="s">
        <v>136</v>
      </c>
      <c r="J18631" t="s">
        <v>3081</v>
      </c>
      <c r="K18631">
        <v>24</v>
      </c>
      <c r="L18631">
        <v>26</v>
      </c>
      <c r="M18631">
        <f t="shared" si="176"/>
        <v>25</v>
      </c>
      <c r="N18631" s="17">
        <v>2</v>
      </c>
      <c r="O18631">
        <v>1.4737747730309507</v>
      </c>
      <c r="P18631">
        <v>0.62</v>
      </c>
      <c r="R18631">
        <v>0.13586200000000001</v>
      </c>
      <c r="U18631">
        <f t="shared" si="175"/>
        <v>0.4004599764270621</v>
      </c>
    </row>
    <row r="18632" spans="1:30">
      <c r="A18632" s="5" t="s">
        <v>3060</v>
      </c>
      <c r="B18632" t="s">
        <v>3077</v>
      </c>
      <c r="D18632" s="5">
        <v>2023</v>
      </c>
      <c r="E18632" t="s">
        <v>3076</v>
      </c>
      <c r="F18632" s="5" t="s">
        <v>722</v>
      </c>
      <c r="G18632">
        <v>-29.985306000000001</v>
      </c>
      <c r="H18632">
        <v>-50.179471999999997</v>
      </c>
      <c r="I18632" s="5" t="s">
        <v>136</v>
      </c>
      <c r="J18632" t="s">
        <v>3081</v>
      </c>
      <c r="K18632">
        <v>26</v>
      </c>
      <c r="L18632">
        <v>28</v>
      </c>
      <c r="M18632">
        <f t="shared" si="176"/>
        <v>27</v>
      </c>
      <c r="N18632" s="17">
        <v>2</v>
      </c>
      <c r="O18632">
        <v>1.474</v>
      </c>
      <c r="P18632">
        <v>0.59</v>
      </c>
      <c r="R18632">
        <v>0.12895899999999999</v>
      </c>
      <c r="U18632">
        <f t="shared" si="175"/>
        <v>0.38017113199999997</v>
      </c>
      <c r="AB18632">
        <f>SUM(U18619:U18632)</f>
        <v>8.3413206672273379</v>
      </c>
    </row>
    <row r="18633" spans="1:30">
      <c r="A18633" s="5" t="s">
        <v>3060</v>
      </c>
      <c r="B18633" t="s">
        <v>3077</v>
      </c>
      <c r="D18633" s="5">
        <v>2023</v>
      </c>
      <c r="E18633" t="s">
        <v>3076</v>
      </c>
      <c r="F18633" s="5" t="s">
        <v>722</v>
      </c>
      <c r="G18633">
        <v>-29.986471999999999</v>
      </c>
      <c r="H18633">
        <v>-50.175611000000004</v>
      </c>
      <c r="I18633" s="5" t="s">
        <v>136</v>
      </c>
      <c r="J18633" t="s">
        <v>3082</v>
      </c>
      <c r="K18633">
        <v>0</v>
      </c>
      <c r="L18633">
        <v>2</v>
      </c>
      <c r="M18633">
        <f t="shared" ref="M18633:M18661" si="177">AVERAGE(K18633:L18633)</f>
        <v>1</v>
      </c>
      <c r="N18633" s="17">
        <v>2</v>
      </c>
      <c r="O18633">
        <v>0.52132793159181245</v>
      </c>
      <c r="P18633">
        <v>3.34</v>
      </c>
      <c r="R18633">
        <v>0.76173399999999991</v>
      </c>
      <c r="U18633">
        <f t="shared" si="175"/>
        <v>0.79422642128631527</v>
      </c>
      <c r="W18633">
        <f>SUMPRODUCT(O18633:O18646, N18633:N18646)/SUM(N18633:N18646)</f>
        <v>1.3532490082695026</v>
      </c>
      <c r="Y18633">
        <f>SUMPRODUCT(R18633:R18646, N18633:N18646)/SUM(N18633:N18646)</f>
        <v>0.24236542857142865</v>
      </c>
      <c r="AD18633">
        <v>28</v>
      </c>
    </row>
    <row r="18634" spans="1:30">
      <c r="A18634" s="5" t="s">
        <v>3060</v>
      </c>
      <c r="B18634" t="s">
        <v>3077</v>
      </c>
      <c r="D18634" s="5">
        <v>2023</v>
      </c>
      <c r="E18634" t="s">
        <v>3076</v>
      </c>
      <c r="F18634" s="5" t="s">
        <v>722</v>
      </c>
      <c r="G18634">
        <v>-29.986471999999999</v>
      </c>
      <c r="H18634">
        <v>-50.175611000000004</v>
      </c>
      <c r="I18634" s="5" t="s">
        <v>136</v>
      </c>
      <c r="J18634" t="s">
        <v>3082</v>
      </c>
      <c r="K18634">
        <v>2</v>
      </c>
      <c r="L18634">
        <v>4</v>
      </c>
      <c r="M18634">
        <f t="shared" si="177"/>
        <v>3</v>
      </c>
      <c r="N18634" s="17">
        <v>2</v>
      </c>
      <c r="O18634">
        <v>1.0930761491551371</v>
      </c>
      <c r="P18634">
        <v>1.1499999999999999</v>
      </c>
      <c r="R18634">
        <v>0.25781500000000002</v>
      </c>
      <c r="U18634">
        <f t="shared" si="175"/>
        <v>0.56362285478886331</v>
      </c>
    </row>
    <row r="18635" spans="1:30">
      <c r="A18635" s="5" t="s">
        <v>3060</v>
      </c>
      <c r="B18635" t="s">
        <v>3077</v>
      </c>
      <c r="D18635" s="5">
        <v>2023</v>
      </c>
      <c r="E18635" t="s">
        <v>3076</v>
      </c>
      <c r="F18635" s="5" t="s">
        <v>722</v>
      </c>
      <c r="G18635">
        <v>-29.986471999999999</v>
      </c>
      <c r="H18635">
        <v>-50.175611000000004</v>
      </c>
      <c r="I18635" s="5" t="s">
        <v>136</v>
      </c>
      <c r="J18635" t="s">
        <v>3082</v>
      </c>
      <c r="K18635">
        <v>4</v>
      </c>
      <c r="L18635">
        <v>6</v>
      </c>
      <c r="M18635">
        <f t="shared" si="177"/>
        <v>5</v>
      </c>
      <c r="N18635" s="17">
        <v>2</v>
      </c>
      <c r="O18635">
        <v>1.3655494117284619</v>
      </c>
      <c r="P18635">
        <v>0.9</v>
      </c>
      <c r="R18635">
        <v>0.20029</v>
      </c>
      <c r="U18635">
        <f t="shared" si="175"/>
        <v>0.5470117833501873</v>
      </c>
    </row>
    <row r="18636" spans="1:30">
      <c r="A18636" s="5" t="s">
        <v>3060</v>
      </c>
      <c r="B18636" t="s">
        <v>3077</v>
      </c>
      <c r="D18636" s="5">
        <v>2023</v>
      </c>
      <c r="E18636" t="s">
        <v>3076</v>
      </c>
      <c r="F18636" s="5" t="s">
        <v>722</v>
      </c>
      <c r="G18636">
        <v>-29.986471999999999</v>
      </c>
      <c r="H18636">
        <v>-50.175611000000004</v>
      </c>
      <c r="I18636" s="5" t="s">
        <v>136</v>
      </c>
      <c r="J18636" t="s">
        <v>3082</v>
      </c>
      <c r="K18636">
        <v>6</v>
      </c>
      <c r="L18636">
        <v>8</v>
      </c>
      <c r="M18636">
        <f t="shared" si="177"/>
        <v>7</v>
      </c>
      <c r="N18636" s="17">
        <v>2</v>
      </c>
      <c r="O18636">
        <v>1.2973674341078938</v>
      </c>
      <c r="P18636">
        <v>0.5</v>
      </c>
      <c r="R18636">
        <v>0.10825</v>
      </c>
      <c r="U18636">
        <f t="shared" si="175"/>
        <v>0.28088004948435902</v>
      </c>
    </row>
    <row r="18637" spans="1:30">
      <c r="A18637" s="5" t="s">
        <v>3060</v>
      </c>
      <c r="B18637" t="s">
        <v>3077</v>
      </c>
      <c r="D18637" s="5">
        <v>2023</v>
      </c>
      <c r="E18637" t="s">
        <v>3076</v>
      </c>
      <c r="F18637" s="5" t="s">
        <v>722</v>
      </c>
      <c r="G18637">
        <v>-29.986471999999999</v>
      </c>
      <c r="H18637">
        <v>-50.175611000000004</v>
      </c>
      <c r="I18637" s="5" t="s">
        <v>136</v>
      </c>
      <c r="J18637" t="s">
        <v>3082</v>
      </c>
      <c r="K18637">
        <v>8</v>
      </c>
      <c r="L18637">
        <v>10</v>
      </c>
      <c r="M18637">
        <f t="shared" si="177"/>
        <v>9</v>
      </c>
      <c r="N18637" s="17">
        <v>2</v>
      </c>
      <c r="O18637">
        <v>1.408457584386037</v>
      </c>
      <c r="P18637">
        <v>0.42</v>
      </c>
      <c r="R18637">
        <v>8.9841999999999991E-2</v>
      </c>
      <c r="U18637">
        <f t="shared" si="175"/>
        <v>0.25307729259282064</v>
      </c>
    </row>
    <row r="18638" spans="1:30">
      <c r="A18638" s="5" t="s">
        <v>3060</v>
      </c>
      <c r="B18638" t="s">
        <v>3077</v>
      </c>
      <c r="D18638" s="5">
        <v>2023</v>
      </c>
      <c r="E18638" t="s">
        <v>3076</v>
      </c>
      <c r="F18638" s="5" t="s">
        <v>722</v>
      </c>
      <c r="G18638">
        <v>-29.986471999999999</v>
      </c>
      <c r="H18638">
        <v>-50.175611000000004</v>
      </c>
      <c r="I18638" s="5" t="s">
        <v>136</v>
      </c>
      <c r="J18638" t="s">
        <v>3082</v>
      </c>
      <c r="K18638">
        <v>10</v>
      </c>
      <c r="L18638">
        <v>12</v>
      </c>
      <c r="M18638">
        <f t="shared" si="177"/>
        <v>11</v>
      </c>
      <c r="N18638" s="17">
        <v>2</v>
      </c>
      <c r="O18638">
        <v>1.4544215319509766</v>
      </c>
      <c r="P18638">
        <v>0.42</v>
      </c>
      <c r="R18638">
        <v>8.9841999999999991E-2</v>
      </c>
      <c r="U18638">
        <f t="shared" si="175"/>
        <v>0.26133627854707925</v>
      </c>
    </row>
    <row r="18639" spans="1:30">
      <c r="A18639" s="5" t="s">
        <v>3060</v>
      </c>
      <c r="B18639" t="s">
        <v>3077</v>
      </c>
      <c r="D18639" s="5">
        <v>2023</v>
      </c>
      <c r="E18639" t="s">
        <v>3076</v>
      </c>
      <c r="F18639" s="5" t="s">
        <v>722</v>
      </c>
      <c r="G18639">
        <v>-29.986471999999999</v>
      </c>
      <c r="H18639">
        <v>-50.175611000000004</v>
      </c>
      <c r="I18639" s="5" t="s">
        <v>136</v>
      </c>
      <c r="J18639" t="s">
        <v>3082</v>
      </c>
      <c r="K18639">
        <v>12</v>
      </c>
      <c r="L18639">
        <v>14</v>
      </c>
      <c r="M18639">
        <f t="shared" si="177"/>
        <v>13</v>
      </c>
      <c r="N18639" s="17">
        <v>2</v>
      </c>
      <c r="O18639">
        <v>1.6736097195771344</v>
      </c>
      <c r="P18639">
        <v>0.6</v>
      </c>
      <c r="R18639">
        <v>0.13125999999999999</v>
      </c>
      <c r="U18639">
        <f t="shared" si="175"/>
        <v>0.43935602358338932</v>
      </c>
      <c r="AB18639">
        <f>SUM(U18633:U18640)-(U18640*1/2)</f>
        <v>3.3312642091397331</v>
      </c>
    </row>
    <row r="18640" spans="1:30">
      <c r="A18640" s="5" t="s">
        <v>3060</v>
      </c>
      <c r="B18640" t="s">
        <v>3077</v>
      </c>
      <c r="D18640" s="5">
        <v>2023</v>
      </c>
      <c r="E18640" t="s">
        <v>3076</v>
      </c>
      <c r="F18640" s="5" t="s">
        <v>722</v>
      </c>
      <c r="G18640">
        <v>-29.986471999999999</v>
      </c>
      <c r="H18640">
        <v>-50.175611000000004</v>
      </c>
      <c r="I18640" s="5" t="s">
        <v>136</v>
      </c>
      <c r="J18640" t="s">
        <v>3082</v>
      </c>
      <c r="K18640">
        <v>14</v>
      </c>
      <c r="L18640">
        <v>16</v>
      </c>
      <c r="M18640">
        <f t="shared" si="177"/>
        <v>15</v>
      </c>
      <c r="N18640" s="17">
        <v>2</v>
      </c>
      <c r="O18640">
        <v>1.6652063385818825</v>
      </c>
      <c r="P18640">
        <v>0.53</v>
      </c>
      <c r="R18640">
        <v>0.11515300000000001</v>
      </c>
      <c r="U18640">
        <f t="shared" si="175"/>
        <v>0.38350701101343904</v>
      </c>
    </row>
    <row r="18641" spans="1:30">
      <c r="A18641" s="5" t="s">
        <v>3060</v>
      </c>
      <c r="B18641" t="s">
        <v>3077</v>
      </c>
      <c r="D18641" s="5">
        <v>2023</v>
      </c>
      <c r="E18641" t="s">
        <v>3076</v>
      </c>
      <c r="F18641" s="5" t="s">
        <v>722</v>
      </c>
      <c r="G18641">
        <v>-29.986471999999999</v>
      </c>
      <c r="H18641">
        <v>-50.175611000000004</v>
      </c>
      <c r="I18641" s="5" t="s">
        <v>136</v>
      </c>
      <c r="J18641" t="s">
        <v>3082</v>
      </c>
      <c r="K18641">
        <v>16</v>
      </c>
      <c r="L18641">
        <v>18</v>
      </c>
      <c r="M18641">
        <f t="shared" si="177"/>
        <v>17</v>
      </c>
      <c r="N18641" s="17">
        <v>2</v>
      </c>
      <c r="O18641">
        <v>1.388149413647511</v>
      </c>
      <c r="P18641">
        <v>0.88</v>
      </c>
      <c r="R18641">
        <v>0.195688</v>
      </c>
      <c r="U18641">
        <f t="shared" si="175"/>
        <v>0.54328836491570831</v>
      </c>
    </row>
    <row r="18642" spans="1:30">
      <c r="A18642" s="5" t="s">
        <v>3060</v>
      </c>
      <c r="B18642" t="s">
        <v>3077</v>
      </c>
      <c r="D18642" s="5">
        <v>2023</v>
      </c>
      <c r="E18642" t="s">
        <v>3076</v>
      </c>
      <c r="F18642" s="5" t="s">
        <v>722</v>
      </c>
      <c r="G18642">
        <v>-29.986471999999999</v>
      </c>
      <c r="H18642">
        <v>-50.175611000000004</v>
      </c>
      <c r="I18642" s="5" t="s">
        <v>136</v>
      </c>
      <c r="J18642" t="s">
        <v>3082</v>
      </c>
      <c r="K18642">
        <v>18</v>
      </c>
      <c r="L18642">
        <v>20</v>
      </c>
      <c r="M18642">
        <f t="shared" si="177"/>
        <v>19</v>
      </c>
      <c r="N18642" s="17">
        <v>2</v>
      </c>
      <c r="O18642">
        <v>1.2602525013788637</v>
      </c>
      <c r="P18642">
        <v>0.75</v>
      </c>
      <c r="R18642">
        <v>0.16577500000000001</v>
      </c>
      <c r="U18642">
        <f t="shared" si="175"/>
        <v>0.41783671683216228</v>
      </c>
    </row>
    <row r="18643" spans="1:30">
      <c r="A18643" s="5" t="s">
        <v>3060</v>
      </c>
      <c r="B18643" t="s">
        <v>3077</v>
      </c>
      <c r="D18643" s="5">
        <v>2023</v>
      </c>
      <c r="E18643" t="s">
        <v>3076</v>
      </c>
      <c r="F18643" s="5" t="s">
        <v>722</v>
      </c>
      <c r="G18643">
        <v>-29.986471999999999</v>
      </c>
      <c r="H18643">
        <v>-50.175611000000004</v>
      </c>
      <c r="I18643" s="5" t="s">
        <v>136</v>
      </c>
      <c r="J18643" t="s">
        <v>3082</v>
      </c>
      <c r="K18643">
        <v>20</v>
      </c>
      <c r="L18643">
        <v>22</v>
      </c>
      <c r="M18643">
        <f t="shared" si="177"/>
        <v>21</v>
      </c>
      <c r="N18643" s="17">
        <v>2</v>
      </c>
      <c r="O18643">
        <v>1.1330558708598213</v>
      </c>
      <c r="P18643">
        <v>2</v>
      </c>
      <c r="R18643">
        <v>0.45340000000000003</v>
      </c>
      <c r="U18643">
        <f t="shared" si="175"/>
        <v>1.0274550636956861</v>
      </c>
    </row>
    <row r="18644" spans="1:30">
      <c r="A18644" s="5" t="s">
        <v>3060</v>
      </c>
      <c r="B18644" t="s">
        <v>3077</v>
      </c>
      <c r="D18644" s="5">
        <v>2023</v>
      </c>
      <c r="E18644" t="s">
        <v>3076</v>
      </c>
      <c r="F18644" s="5" t="s">
        <v>722</v>
      </c>
      <c r="G18644">
        <v>-29.986471999999999</v>
      </c>
      <c r="H18644">
        <v>-50.175611000000004</v>
      </c>
      <c r="I18644" s="5" t="s">
        <v>136</v>
      </c>
      <c r="J18644" t="s">
        <v>3082</v>
      </c>
      <c r="K18644">
        <v>22</v>
      </c>
      <c r="L18644">
        <v>24</v>
      </c>
      <c r="M18644">
        <f t="shared" si="177"/>
        <v>23</v>
      </c>
      <c r="N18644" s="17">
        <v>2</v>
      </c>
      <c r="O18644">
        <v>1.1702344655660879</v>
      </c>
      <c r="P18644">
        <v>2.0299999999999998</v>
      </c>
      <c r="R18644">
        <v>0.46030299999999996</v>
      </c>
      <c r="U18644">
        <f t="shared" si="175"/>
        <v>1.0773248704069338</v>
      </c>
    </row>
    <row r="18645" spans="1:30">
      <c r="A18645" s="5" t="s">
        <v>3060</v>
      </c>
      <c r="B18645" t="s">
        <v>3077</v>
      </c>
      <c r="D18645" s="5">
        <v>2023</v>
      </c>
      <c r="E18645" t="s">
        <v>3076</v>
      </c>
      <c r="F18645" s="5" t="s">
        <v>722</v>
      </c>
      <c r="G18645">
        <v>-29.986471999999999</v>
      </c>
      <c r="H18645">
        <v>-50.175611000000004</v>
      </c>
      <c r="I18645" s="5" t="s">
        <v>136</v>
      </c>
      <c r="J18645" t="s">
        <v>3082</v>
      </c>
      <c r="K18645">
        <v>24</v>
      </c>
      <c r="L18645">
        <v>26</v>
      </c>
      <c r="M18645">
        <f t="shared" si="177"/>
        <v>25</v>
      </c>
      <c r="N18645" s="17">
        <v>2</v>
      </c>
      <c r="O18645">
        <v>1.3975077243013145</v>
      </c>
      <c r="P18645">
        <v>0.83</v>
      </c>
      <c r="R18645">
        <v>0.18418299999999999</v>
      </c>
      <c r="U18645">
        <f t="shared" si="175"/>
        <v>0.51479433036997801</v>
      </c>
    </row>
    <row r="18646" spans="1:30">
      <c r="A18646" s="5" t="s">
        <v>3060</v>
      </c>
      <c r="B18646" t="s">
        <v>3077</v>
      </c>
      <c r="D18646" s="5">
        <v>2023</v>
      </c>
      <c r="E18646" t="s">
        <v>3076</v>
      </c>
      <c r="F18646" s="5" t="s">
        <v>722</v>
      </c>
      <c r="G18646">
        <v>-29.986471999999999</v>
      </c>
      <c r="H18646">
        <v>-50.175611000000004</v>
      </c>
      <c r="I18646" s="5" t="s">
        <v>136</v>
      </c>
      <c r="J18646" t="s">
        <v>3082</v>
      </c>
      <c r="K18646">
        <v>26</v>
      </c>
      <c r="L18646">
        <v>28</v>
      </c>
      <c r="M18646">
        <f t="shared" si="177"/>
        <v>27</v>
      </c>
      <c r="N18646" s="17">
        <v>2</v>
      </c>
      <c r="O18646">
        <v>2.1172700389401018</v>
      </c>
      <c r="P18646">
        <v>0.81</v>
      </c>
      <c r="R18646">
        <v>0.17958100000000002</v>
      </c>
      <c r="U18646">
        <f t="shared" si="175"/>
        <v>0.76044294172580496</v>
      </c>
      <c r="AB18646">
        <f>SUM(U18633:U18646)</f>
        <v>7.8641600025927252</v>
      </c>
    </row>
    <row r="18647" spans="1:30">
      <c r="A18647" s="5" t="s">
        <v>3060</v>
      </c>
      <c r="B18647" t="s">
        <v>3067</v>
      </c>
      <c r="D18647" s="5">
        <v>2018</v>
      </c>
      <c r="E18647" t="s">
        <v>3083</v>
      </c>
      <c r="F18647" s="5" t="s">
        <v>722</v>
      </c>
      <c r="G18647">
        <v>-32.032826</v>
      </c>
      <c r="H18647">
        <v>-52.213056999999999</v>
      </c>
      <c r="I18647" s="5" t="s">
        <v>136</v>
      </c>
      <c r="J18647" t="s">
        <v>3084</v>
      </c>
      <c r="K18647">
        <v>0</v>
      </c>
      <c r="L18647">
        <v>3</v>
      </c>
      <c r="M18647">
        <f t="shared" si="177"/>
        <v>1.5</v>
      </c>
      <c r="N18647">
        <v>3</v>
      </c>
      <c r="O18647">
        <v>1.5757142857142856</v>
      </c>
      <c r="P18647">
        <v>0.64261499999999994</v>
      </c>
      <c r="R18647">
        <v>0.43680999999999992</v>
      </c>
      <c r="U18647">
        <f t="shared" si="175"/>
        <v>2.0648632714285711</v>
      </c>
      <c r="W18647">
        <f>SUMPRODUCT(O18647:O18661, N18647:N18661)/SUM(N18647:N18661)</f>
        <v>1.2753604913604919</v>
      </c>
      <c r="Y18647">
        <f>SUMPRODUCT(R18647:R18661, N18647:N18661)/SUM(N18647:N18661)</f>
        <v>0.68423538461538469</v>
      </c>
      <c r="AD18647">
        <v>65</v>
      </c>
    </row>
    <row r="18648" spans="1:30">
      <c r="A18648" s="5" t="s">
        <v>3060</v>
      </c>
      <c r="B18648" t="s">
        <v>3067</v>
      </c>
      <c r="D18648" s="5">
        <v>2018</v>
      </c>
      <c r="E18648" t="s">
        <v>3083</v>
      </c>
      <c r="F18648" s="5" t="s">
        <v>722</v>
      </c>
      <c r="G18648">
        <v>-32.032826</v>
      </c>
      <c r="H18648">
        <v>-52.213056999999999</v>
      </c>
      <c r="I18648" s="5" t="s">
        <v>136</v>
      </c>
      <c r="J18648" t="s">
        <v>3084</v>
      </c>
      <c r="K18648">
        <v>3</v>
      </c>
      <c r="L18648">
        <v>6</v>
      </c>
      <c r="M18648">
        <f t="shared" si="177"/>
        <v>4.5</v>
      </c>
      <c r="N18648">
        <v>3</v>
      </c>
      <c r="O18648">
        <v>1.5757142857142856</v>
      </c>
      <c r="P18648">
        <v>0.82801999999999998</v>
      </c>
      <c r="R18648">
        <v>0.58755000000000002</v>
      </c>
      <c r="U18648">
        <f t="shared" si="175"/>
        <v>2.7774327857142858</v>
      </c>
    </row>
    <row r="18649" spans="1:30">
      <c r="A18649" s="5" t="s">
        <v>3060</v>
      </c>
      <c r="B18649" t="s">
        <v>3067</v>
      </c>
      <c r="D18649" s="5">
        <v>2018</v>
      </c>
      <c r="E18649" t="s">
        <v>3083</v>
      </c>
      <c r="F18649" s="5" t="s">
        <v>722</v>
      </c>
      <c r="G18649">
        <v>-32.032826</v>
      </c>
      <c r="H18649">
        <v>-52.213056999999999</v>
      </c>
      <c r="I18649" s="5" t="s">
        <v>136</v>
      </c>
      <c r="J18649" t="s">
        <v>3084</v>
      </c>
      <c r="K18649">
        <v>6</v>
      </c>
      <c r="L18649">
        <v>10</v>
      </c>
      <c r="M18649">
        <f t="shared" si="177"/>
        <v>8</v>
      </c>
      <c r="N18649">
        <v>4</v>
      </c>
      <c r="O18649">
        <v>1.5757142857142856</v>
      </c>
      <c r="P18649">
        <v>0.30224499999999999</v>
      </c>
      <c r="R18649">
        <v>0.11674499999999999</v>
      </c>
      <c r="U18649">
        <f t="shared" si="175"/>
        <v>0.73582705714285701</v>
      </c>
    </row>
    <row r="18650" spans="1:30">
      <c r="A18650" s="5" t="s">
        <v>3060</v>
      </c>
      <c r="B18650" t="s">
        <v>3067</v>
      </c>
      <c r="D18650" s="5">
        <v>2018</v>
      </c>
      <c r="E18650" t="s">
        <v>3083</v>
      </c>
      <c r="F18650" s="5" t="s">
        <v>722</v>
      </c>
      <c r="G18650">
        <v>-32.032826</v>
      </c>
      <c r="H18650">
        <v>-52.213056999999999</v>
      </c>
      <c r="I18650" s="5" t="s">
        <v>136</v>
      </c>
      <c r="J18650" t="s">
        <v>3084</v>
      </c>
      <c r="K18650">
        <v>10</v>
      </c>
      <c r="L18650">
        <v>13</v>
      </c>
      <c r="M18650">
        <f t="shared" si="177"/>
        <v>11.5</v>
      </c>
      <c r="N18650">
        <v>3</v>
      </c>
      <c r="O18650">
        <v>1.5757142857142856</v>
      </c>
      <c r="P18650">
        <v>0.46672000000000002</v>
      </c>
      <c r="R18650">
        <v>0.24688500000000002</v>
      </c>
      <c r="U18650">
        <f t="shared" si="175"/>
        <v>1.1670606642857144</v>
      </c>
    </row>
    <row r="18651" spans="1:30">
      <c r="A18651" s="5" t="s">
        <v>3060</v>
      </c>
      <c r="B18651" t="s">
        <v>3067</v>
      </c>
      <c r="D18651" s="5">
        <v>2018</v>
      </c>
      <c r="E18651" t="s">
        <v>3083</v>
      </c>
      <c r="F18651" s="5" t="s">
        <v>722</v>
      </c>
      <c r="G18651">
        <v>-32.032826</v>
      </c>
      <c r="H18651">
        <v>-52.213056999999999</v>
      </c>
      <c r="I18651" s="5" t="s">
        <v>136</v>
      </c>
      <c r="J18651" t="s">
        <v>3084</v>
      </c>
      <c r="K18651">
        <v>13</v>
      </c>
      <c r="L18651">
        <v>16</v>
      </c>
      <c r="M18651">
        <f t="shared" si="177"/>
        <v>14.5</v>
      </c>
      <c r="N18651">
        <v>3</v>
      </c>
      <c r="O18651">
        <v>1.5757142857142856</v>
      </c>
      <c r="P18651">
        <v>0.87426000000000004</v>
      </c>
      <c r="R18651">
        <v>0.65226000000000006</v>
      </c>
      <c r="U18651">
        <f t="shared" si="175"/>
        <v>3.0833262000000001</v>
      </c>
    </row>
    <row r="18652" spans="1:30">
      <c r="A18652" s="5" t="s">
        <v>3060</v>
      </c>
      <c r="B18652" t="s">
        <v>3067</v>
      </c>
      <c r="D18652" s="5">
        <v>2018</v>
      </c>
      <c r="E18652" t="s">
        <v>3083</v>
      </c>
      <c r="F18652" s="5" t="s">
        <v>722</v>
      </c>
      <c r="G18652">
        <v>-32.032826</v>
      </c>
      <c r="H18652">
        <v>-52.213056999999999</v>
      </c>
      <c r="I18652" s="5" t="s">
        <v>136</v>
      </c>
      <c r="J18652" t="s">
        <v>3084</v>
      </c>
      <c r="K18652">
        <v>16</v>
      </c>
      <c r="L18652">
        <v>20</v>
      </c>
      <c r="M18652">
        <f t="shared" si="177"/>
        <v>18</v>
      </c>
      <c r="N18652">
        <v>4</v>
      </c>
      <c r="O18652">
        <v>1.1237037037037036</v>
      </c>
      <c r="P18652">
        <v>1.0279199999999999</v>
      </c>
      <c r="R18652">
        <v>0.79496999999999995</v>
      </c>
      <c r="U18652">
        <f t="shared" si="175"/>
        <v>3.5732429333333329</v>
      </c>
    </row>
    <row r="18653" spans="1:30">
      <c r="A18653" s="5" t="s">
        <v>3060</v>
      </c>
      <c r="B18653" t="s">
        <v>3067</v>
      </c>
      <c r="D18653" s="5">
        <v>2018</v>
      </c>
      <c r="E18653" t="s">
        <v>3083</v>
      </c>
      <c r="F18653" s="5" t="s">
        <v>722</v>
      </c>
      <c r="G18653">
        <v>-32.032826</v>
      </c>
      <c r="H18653">
        <v>-52.213056999999999</v>
      </c>
      <c r="I18653" s="5" t="s">
        <v>136</v>
      </c>
      <c r="J18653" t="s">
        <v>3084</v>
      </c>
      <c r="K18653">
        <v>20</v>
      </c>
      <c r="L18653">
        <v>25</v>
      </c>
      <c r="M18653">
        <f t="shared" si="177"/>
        <v>22.5</v>
      </c>
      <c r="N18653">
        <v>5</v>
      </c>
      <c r="O18653">
        <v>1.1237037037037036</v>
      </c>
      <c r="P18653">
        <v>0.90329999999999999</v>
      </c>
      <c r="R18653">
        <v>0.72025000000000006</v>
      </c>
      <c r="U18653">
        <f t="shared" si="175"/>
        <v>4.0467379629629638</v>
      </c>
      <c r="AB18653">
        <f>SUM(U18647:U18651)-(U18651*1/3)</f>
        <v>8.8007345785714293</v>
      </c>
    </row>
    <row r="18654" spans="1:30">
      <c r="A18654" s="5" t="s">
        <v>3060</v>
      </c>
      <c r="B18654" t="s">
        <v>3067</v>
      </c>
      <c r="D18654" s="5">
        <v>2018</v>
      </c>
      <c r="E18654" t="s">
        <v>3083</v>
      </c>
      <c r="F18654" s="5" t="s">
        <v>722</v>
      </c>
      <c r="G18654">
        <v>-32.032826</v>
      </c>
      <c r="H18654">
        <v>-52.213056999999999</v>
      </c>
      <c r="I18654" s="5" t="s">
        <v>136</v>
      </c>
      <c r="J18654" t="s">
        <v>3084</v>
      </c>
      <c r="K18654">
        <v>25</v>
      </c>
      <c r="L18654">
        <v>30</v>
      </c>
      <c r="M18654">
        <f t="shared" si="177"/>
        <v>27.5</v>
      </c>
      <c r="N18654">
        <v>5</v>
      </c>
      <c r="O18654">
        <v>1.1237037037037036</v>
      </c>
      <c r="P18654">
        <v>0.84133000000000002</v>
      </c>
      <c r="R18654">
        <v>0.64449000000000001</v>
      </c>
      <c r="U18654">
        <f t="shared" si="175"/>
        <v>3.6210789999999999</v>
      </c>
    </row>
    <row r="18655" spans="1:30">
      <c r="A18655" s="5" t="s">
        <v>3060</v>
      </c>
      <c r="B18655" t="s">
        <v>3067</v>
      </c>
      <c r="D18655" s="5">
        <v>2018</v>
      </c>
      <c r="E18655" t="s">
        <v>3083</v>
      </c>
      <c r="F18655" s="5" t="s">
        <v>722</v>
      </c>
      <c r="G18655">
        <v>-32.032826</v>
      </c>
      <c r="H18655">
        <v>-52.213056999999999</v>
      </c>
      <c r="I18655" s="5" t="s">
        <v>136</v>
      </c>
      <c r="J18655" t="s">
        <v>3084</v>
      </c>
      <c r="K18655">
        <v>30</v>
      </c>
      <c r="L18655">
        <v>35</v>
      </c>
      <c r="M18655">
        <f t="shared" si="177"/>
        <v>32.5</v>
      </c>
      <c r="N18655">
        <v>5</v>
      </c>
      <c r="O18655">
        <v>1.2386666666666666</v>
      </c>
      <c r="P18655">
        <v>1.2204999999999999</v>
      </c>
      <c r="R18655">
        <v>1.01657</v>
      </c>
      <c r="U18655">
        <f t="shared" si="175"/>
        <v>6.2959568666666668</v>
      </c>
    </row>
    <row r="18656" spans="1:30">
      <c r="A18656" s="5" t="s">
        <v>3060</v>
      </c>
      <c r="B18656" t="s">
        <v>3067</v>
      </c>
      <c r="D18656" s="5">
        <v>2018</v>
      </c>
      <c r="E18656" t="s">
        <v>3083</v>
      </c>
      <c r="F18656" s="5" t="s">
        <v>722</v>
      </c>
      <c r="G18656">
        <v>-32.032826</v>
      </c>
      <c r="H18656">
        <v>-52.213056999999999</v>
      </c>
      <c r="I18656" s="5" t="s">
        <v>136</v>
      </c>
      <c r="J18656" t="s">
        <v>3084</v>
      </c>
      <c r="K18656">
        <v>35</v>
      </c>
      <c r="L18656">
        <v>40</v>
      </c>
      <c r="M18656">
        <f t="shared" si="177"/>
        <v>37.5</v>
      </c>
      <c r="N18656">
        <v>5</v>
      </c>
      <c r="O18656">
        <v>1.2386666666666666</v>
      </c>
      <c r="P18656">
        <v>1.085</v>
      </c>
      <c r="R18656">
        <v>0.85138499999999995</v>
      </c>
      <c r="U18656">
        <f t="shared" si="175"/>
        <v>5.2729111</v>
      </c>
      <c r="AB18656">
        <f>SUM(U18647:U18654)</f>
        <v>21.069569874867724</v>
      </c>
    </row>
    <row r="18657" spans="1:30">
      <c r="A18657" s="5" t="s">
        <v>3060</v>
      </c>
      <c r="B18657" t="s">
        <v>3067</v>
      </c>
      <c r="D18657" s="5">
        <v>2018</v>
      </c>
      <c r="E18657" t="s">
        <v>3083</v>
      </c>
      <c r="F18657" s="5" t="s">
        <v>722</v>
      </c>
      <c r="G18657">
        <v>-32.032826</v>
      </c>
      <c r="H18657">
        <v>-52.213056999999999</v>
      </c>
      <c r="I18657" s="5" t="s">
        <v>136</v>
      </c>
      <c r="J18657" t="s">
        <v>3084</v>
      </c>
      <c r="K18657">
        <v>40</v>
      </c>
      <c r="L18657">
        <v>45</v>
      </c>
      <c r="M18657">
        <f t="shared" si="177"/>
        <v>42.5</v>
      </c>
      <c r="N18657">
        <v>5</v>
      </c>
      <c r="O18657">
        <v>1.2386666666666666</v>
      </c>
      <c r="P18657">
        <v>0.98704999999999998</v>
      </c>
      <c r="R18657">
        <v>0.76791999999999994</v>
      </c>
      <c r="U18657">
        <f t="shared" si="175"/>
        <v>4.7559845333333328</v>
      </c>
    </row>
    <row r="18658" spans="1:30">
      <c r="A18658" s="5" t="s">
        <v>3060</v>
      </c>
      <c r="B18658" t="s">
        <v>3067</v>
      </c>
      <c r="D18658" s="5">
        <v>2018</v>
      </c>
      <c r="E18658" t="s">
        <v>3083</v>
      </c>
      <c r="F18658" s="5" t="s">
        <v>722</v>
      </c>
      <c r="G18658">
        <v>-32.032826</v>
      </c>
      <c r="H18658">
        <v>-52.213056999999999</v>
      </c>
      <c r="I18658" s="5" t="s">
        <v>136</v>
      </c>
      <c r="J18658" t="s">
        <v>3084</v>
      </c>
      <c r="K18658">
        <v>45</v>
      </c>
      <c r="L18658">
        <v>50</v>
      </c>
      <c r="M18658">
        <f t="shared" si="177"/>
        <v>47.5</v>
      </c>
      <c r="N18658">
        <v>5</v>
      </c>
      <c r="O18658">
        <v>1.2386666666666666</v>
      </c>
      <c r="P18658">
        <v>1.0891500000000001</v>
      </c>
      <c r="R18658">
        <v>0.87668000000000013</v>
      </c>
      <c r="U18658">
        <f t="shared" si="175"/>
        <v>5.4295714666666672</v>
      </c>
      <c r="AB18658">
        <f>SUM(U18647:U18658)</f>
        <v>42.823993841534389</v>
      </c>
    </row>
    <row r="18659" spans="1:30">
      <c r="A18659" s="5" t="s">
        <v>3060</v>
      </c>
      <c r="B18659" t="s">
        <v>3067</v>
      </c>
      <c r="D18659" s="5">
        <v>2018</v>
      </c>
      <c r="E18659" t="s">
        <v>3083</v>
      </c>
      <c r="F18659" s="5" t="s">
        <v>722</v>
      </c>
      <c r="G18659">
        <v>-32.032826</v>
      </c>
      <c r="H18659">
        <v>-52.213056999999999</v>
      </c>
      <c r="I18659" s="5" t="s">
        <v>136</v>
      </c>
      <c r="J18659" t="s">
        <v>3084</v>
      </c>
      <c r="K18659">
        <v>50</v>
      </c>
      <c r="L18659">
        <v>55</v>
      </c>
      <c r="M18659">
        <f t="shared" si="177"/>
        <v>52.5</v>
      </c>
      <c r="N18659">
        <v>5</v>
      </c>
      <c r="O18659">
        <v>1.1454545454545455</v>
      </c>
      <c r="P18659">
        <v>0.78808</v>
      </c>
      <c r="R18659">
        <v>0.59773999999999994</v>
      </c>
      <c r="U18659">
        <f t="shared" si="175"/>
        <v>3.4234199999999997</v>
      </c>
    </row>
    <row r="18660" spans="1:30">
      <c r="A18660" s="5" t="s">
        <v>3060</v>
      </c>
      <c r="B18660" t="s">
        <v>3067</v>
      </c>
      <c r="D18660" s="5">
        <v>2018</v>
      </c>
      <c r="E18660" t="s">
        <v>3083</v>
      </c>
      <c r="F18660" s="5" t="s">
        <v>722</v>
      </c>
      <c r="G18660">
        <v>-32.032826</v>
      </c>
      <c r="H18660">
        <v>-52.213056999999999</v>
      </c>
      <c r="I18660" s="5" t="s">
        <v>136</v>
      </c>
      <c r="J18660" t="s">
        <v>3084</v>
      </c>
      <c r="K18660">
        <v>55</v>
      </c>
      <c r="L18660">
        <v>60</v>
      </c>
      <c r="M18660">
        <f t="shared" si="177"/>
        <v>57.5</v>
      </c>
      <c r="N18660">
        <v>5</v>
      </c>
      <c r="O18660">
        <v>1.1454545454545455</v>
      </c>
      <c r="P18660">
        <v>0.93630999999999998</v>
      </c>
      <c r="R18660">
        <v>0.72648999999999997</v>
      </c>
      <c r="U18660">
        <f t="shared" si="175"/>
        <v>4.1608063636363637</v>
      </c>
    </row>
    <row r="18661" spans="1:30">
      <c r="A18661" s="5" t="s">
        <v>3060</v>
      </c>
      <c r="B18661" t="s">
        <v>3067</v>
      </c>
      <c r="D18661" s="5">
        <v>2018</v>
      </c>
      <c r="E18661" t="s">
        <v>3083</v>
      </c>
      <c r="F18661" s="5" t="s">
        <v>722</v>
      </c>
      <c r="G18661">
        <v>-32.032826</v>
      </c>
      <c r="H18661">
        <v>-52.213056999999999</v>
      </c>
      <c r="I18661" s="5" t="s">
        <v>136</v>
      </c>
      <c r="J18661" t="s">
        <v>3084</v>
      </c>
      <c r="K18661">
        <v>60</v>
      </c>
      <c r="L18661">
        <v>65</v>
      </c>
      <c r="M18661">
        <f t="shared" si="177"/>
        <v>62.5</v>
      </c>
      <c r="N18661">
        <v>5</v>
      </c>
      <c r="O18661">
        <v>1.1454545454545455</v>
      </c>
      <c r="P18661">
        <v>1.0067900000000001</v>
      </c>
      <c r="R18661">
        <v>0.81006000000000011</v>
      </c>
      <c r="U18661">
        <f t="shared" si="175"/>
        <v>4.639434545454546</v>
      </c>
      <c r="AB18661">
        <f>SUM(U18647:U18661)</f>
        <v>55.047654750625298</v>
      </c>
    </row>
    <row r="18662" spans="1:30">
      <c r="A18662" s="5" t="s">
        <v>3060</v>
      </c>
      <c r="B18662" t="s">
        <v>3067</v>
      </c>
      <c r="D18662" s="5">
        <v>2018</v>
      </c>
      <c r="E18662" t="s">
        <v>3083</v>
      </c>
      <c r="F18662" s="5" t="s">
        <v>722</v>
      </c>
      <c r="G18662">
        <v>-32.032570999999997</v>
      </c>
      <c r="H18662">
        <v>-52.226447</v>
      </c>
      <c r="I18662" s="5" t="s">
        <v>136</v>
      </c>
      <c r="J18662" t="s">
        <v>3085</v>
      </c>
      <c r="K18662">
        <v>0</v>
      </c>
      <c r="L18662">
        <v>3</v>
      </c>
      <c r="M18662">
        <f t="shared" ref="M18662:M18676" si="178">AVERAGE(K18662:L18662)</f>
        <v>1.5</v>
      </c>
      <c r="N18662">
        <v>3</v>
      </c>
      <c r="O18662">
        <v>1.5757142857142856</v>
      </c>
      <c r="P18662">
        <v>1.03617</v>
      </c>
      <c r="R18662">
        <v>0.81279999999999997</v>
      </c>
      <c r="U18662">
        <f t="shared" si="175"/>
        <v>3.842221714285714</v>
      </c>
      <c r="W18662">
        <f>SUMPRODUCT(O18662:O18676, N18662:N18676)/SUM(N18662:N18676)</f>
        <v>1.2753604913604919</v>
      </c>
      <c r="Y18662">
        <f>SUMPRODUCT(R18662:R18676, N18662:N18676)/SUM(N18662:N18676)</f>
        <v>0.64939730769230763</v>
      </c>
      <c r="AD18662">
        <v>65</v>
      </c>
    </row>
    <row r="18663" spans="1:30">
      <c r="A18663" s="5" t="s">
        <v>3060</v>
      </c>
      <c r="B18663" t="s">
        <v>3067</v>
      </c>
      <c r="D18663" s="5">
        <v>2018</v>
      </c>
      <c r="E18663" t="s">
        <v>3083</v>
      </c>
      <c r="F18663" s="5" t="s">
        <v>722</v>
      </c>
      <c r="G18663">
        <v>-32.032570999999997</v>
      </c>
      <c r="H18663">
        <v>-52.226447</v>
      </c>
      <c r="I18663" s="5" t="s">
        <v>136</v>
      </c>
      <c r="J18663" t="s">
        <v>3085</v>
      </c>
      <c r="K18663">
        <v>3</v>
      </c>
      <c r="L18663">
        <v>6</v>
      </c>
      <c r="M18663">
        <f t="shared" si="178"/>
        <v>4.5</v>
      </c>
      <c r="N18663">
        <v>3</v>
      </c>
      <c r="O18663">
        <v>1.5757142857142856</v>
      </c>
      <c r="P18663">
        <v>0.35211666666666669</v>
      </c>
      <c r="R18663">
        <v>0.12048666666666669</v>
      </c>
      <c r="U18663">
        <f t="shared" si="175"/>
        <v>0.56955768571428578</v>
      </c>
    </row>
    <row r="18664" spans="1:30">
      <c r="A18664" s="5" t="s">
        <v>3060</v>
      </c>
      <c r="B18664" t="s">
        <v>3067</v>
      </c>
      <c r="D18664" s="5">
        <v>2018</v>
      </c>
      <c r="E18664" t="s">
        <v>3083</v>
      </c>
      <c r="F18664" s="5" t="s">
        <v>722</v>
      </c>
      <c r="G18664">
        <v>-32.032570999999997</v>
      </c>
      <c r="H18664">
        <v>-52.226447</v>
      </c>
      <c r="I18664" s="5" t="s">
        <v>136</v>
      </c>
      <c r="J18664" t="s">
        <v>3085</v>
      </c>
      <c r="K18664">
        <v>6</v>
      </c>
      <c r="L18664">
        <v>10</v>
      </c>
      <c r="M18664">
        <f t="shared" si="178"/>
        <v>8</v>
      </c>
      <c r="N18664">
        <v>4</v>
      </c>
      <c r="O18664">
        <v>1.5757142857142856</v>
      </c>
      <c r="P18664">
        <v>0.30819000000000002</v>
      </c>
      <c r="R18664">
        <v>9.5500000000000029E-3</v>
      </c>
      <c r="U18664">
        <f t="shared" si="175"/>
        <v>6.0192285714285726E-2</v>
      </c>
    </row>
    <row r="18665" spans="1:30">
      <c r="A18665" s="5" t="s">
        <v>3060</v>
      </c>
      <c r="B18665" t="s">
        <v>3067</v>
      </c>
      <c r="D18665" s="5">
        <v>2018</v>
      </c>
      <c r="E18665" t="s">
        <v>3083</v>
      </c>
      <c r="F18665" s="5" t="s">
        <v>722</v>
      </c>
      <c r="G18665">
        <v>-32.032570999999997</v>
      </c>
      <c r="H18665">
        <v>-52.226447</v>
      </c>
      <c r="I18665" s="5" t="s">
        <v>136</v>
      </c>
      <c r="J18665" t="s">
        <v>3085</v>
      </c>
      <c r="K18665">
        <v>10</v>
      </c>
      <c r="L18665">
        <v>13</v>
      </c>
      <c r="M18665">
        <f t="shared" si="178"/>
        <v>11.5</v>
      </c>
      <c r="N18665">
        <v>3</v>
      </c>
      <c r="O18665">
        <v>1.5757142857142856</v>
      </c>
      <c r="P18665">
        <v>0.96218999999999999</v>
      </c>
      <c r="R18665">
        <v>0.73551</v>
      </c>
      <c r="U18665">
        <f t="shared" si="175"/>
        <v>3.4768608428571426</v>
      </c>
    </row>
    <row r="18666" spans="1:30">
      <c r="A18666" s="5" t="s">
        <v>3060</v>
      </c>
      <c r="B18666" t="s">
        <v>3067</v>
      </c>
      <c r="D18666" s="5">
        <v>2018</v>
      </c>
      <c r="E18666" t="s">
        <v>3083</v>
      </c>
      <c r="F18666" s="5" t="s">
        <v>722</v>
      </c>
      <c r="G18666">
        <v>-32.032570999999997</v>
      </c>
      <c r="H18666">
        <v>-52.226447</v>
      </c>
      <c r="I18666" s="5" t="s">
        <v>136</v>
      </c>
      <c r="J18666" t="s">
        <v>3085</v>
      </c>
      <c r="K18666">
        <v>13</v>
      </c>
      <c r="L18666">
        <v>16</v>
      </c>
      <c r="M18666">
        <f t="shared" si="178"/>
        <v>14.5</v>
      </c>
      <c r="N18666">
        <v>3</v>
      </c>
      <c r="O18666">
        <v>1.5757142857142856</v>
      </c>
      <c r="P18666">
        <v>0.74400500000000003</v>
      </c>
      <c r="R18666">
        <v>0.50368500000000005</v>
      </c>
      <c r="U18666">
        <f t="shared" si="175"/>
        <v>2.3809909500000002</v>
      </c>
    </row>
    <row r="18667" spans="1:30">
      <c r="A18667" s="5" t="s">
        <v>3060</v>
      </c>
      <c r="B18667" t="s">
        <v>3067</v>
      </c>
      <c r="D18667" s="5">
        <v>2018</v>
      </c>
      <c r="E18667" t="s">
        <v>3083</v>
      </c>
      <c r="F18667" s="5" t="s">
        <v>722</v>
      </c>
      <c r="G18667">
        <v>-32.032570999999997</v>
      </c>
      <c r="H18667">
        <v>-52.226447</v>
      </c>
      <c r="I18667" s="5" t="s">
        <v>136</v>
      </c>
      <c r="J18667" t="s">
        <v>3085</v>
      </c>
      <c r="K18667">
        <v>16</v>
      </c>
      <c r="L18667">
        <v>20</v>
      </c>
      <c r="M18667">
        <f t="shared" si="178"/>
        <v>18</v>
      </c>
      <c r="N18667">
        <v>4</v>
      </c>
      <c r="O18667">
        <v>1.1237037037037036</v>
      </c>
      <c r="P18667">
        <v>1.16205</v>
      </c>
      <c r="R18667">
        <v>0.89637</v>
      </c>
      <c r="U18667">
        <f t="shared" si="175"/>
        <v>4.0290171555555556</v>
      </c>
    </row>
    <row r="18668" spans="1:30">
      <c r="A18668" s="5" t="s">
        <v>3060</v>
      </c>
      <c r="B18668" t="s">
        <v>3067</v>
      </c>
      <c r="D18668" s="5">
        <v>2018</v>
      </c>
      <c r="E18668" t="s">
        <v>3083</v>
      </c>
      <c r="F18668" s="5" t="s">
        <v>722</v>
      </c>
      <c r="G18668">
        <v>-32.032570999999997</v>
      </c>
      <c r="H18668">
        <v>-52.226447</v>
      </c>
      <c r="I18668" s="5" t="s">
        <v>136</v>
      </c>
      <c r="J18668" t="s">
        <v>3085</v>
      </c>
      <c r="K18668">
        <v>20</v>
      </c>
      <c r="L18668">
        <v>25</v>
      </c>
      <c r="M18668">
        <f t="shared" si="178"/>
        <v>22.5</v>
      </c>
      <c r="N18668">
        <v>5</v>
      </c>
      <c r="O18668">
        <v>1.1237037037037036</v>
      </c>
      <c r="P18668">
        <v>0.90976000000000001</v>
      </c>
      <c r="R18668">
        <v>0.70060500000000003</v>
      </c>
      <c r="U18668">
        <f t="shared" si="175"/>
        <v>3.9363621666666671</v>
      </c>
      <c r="AB18668">
        <f>SUM(U18662:U18666)-(U18666*1/3)</f>
        <v>9.536159828571428</v>
      </c>
    </row>
    <row r="18669" spans="1:30">
      <c r="A18669" s="5" t="s">
        <v>3060</v>
      </c>
      <c r="B18669" t="s">
        <v>3067</v>
      </c>
      <c r="D18669" s="5">
        <v>2018</v>
      </c>
      <c r="E18669" t="s">
        <v>3083</v>
      </c>
      <c r="F18669" s="5" t="s">
        <v>722</v>
      </c>
      <c r="G18669">
        <v>-32.032570999999997</v>
      </c>
      <c r="H18669">
        <v>-52.226447</v>
      </c>
      <c r="I18669" s="5" t="s">
        <v>136</v>
      </c>
      <c r="J18669" t="s">
        <v>3085</v>
      </c>
      <c r="K18669">
        <v>25</v>
      </c>
      <c r="L18669">
        <v>30</v>
      </c>
      <c r="M18669">
        <f t="shared" si="178"/>
        <v>27.5</v>
      </c>
      <c r="N18669">
        <v>5</v>
      </c>
      <c r="O18669">
        <v>1.1237037037037036</v>
      </c>
      <c r="P18669">
        <v>0.97445000000000004</v>
      </c>
      <c r="R18669">
        <v>0.77846000000000004</v>
      </c>
      <c r="U18669">
        <f t="shared" ref="U18669:U18732" si="179">N18669*O18669*R18669</f>
        <v>4.3737919259259259</v>
      </c>
    </row>
    <row r="18670" spans="1:30">
      <c r="A18670" s="5" t="s">
        <v>3060</v>
      </c>
      <c r="B18670" t="s">
        <v>3067</v>
      </c>
      <c r="D18670" s="5">
        <v>2018</v>
      </c>
      <c r="E18670" t="s">
        <v>3083</v>
      </c>
      <c r="F18670" s="5" t="s">
        <v>722</v>
      </c>
      <c r="G18670">
        <v>-32.032570999999997</v>
      </c>
      <c r="H18670">
        <v>-52.226447</v>
      </c>
      <c r="I18670" s="5" t="s">
        <v>136</v>
      </c>
      <c r="J18670" t="s">
        <v>3085</v>
      </c>
      <c r="K18670">
        <v>30</v>
      </c>
      <c r="L18670">
        <v>35</v>
      </c>
      <c r="M18670">
        <f t="shared" si="178"/>
        <v>32.5</v>
      </c>
      <c r="N18670">
        <v>5</v>
      </c>
      <c r="O18670">
        <v>1.2386666666666666</v>
      </c>
      <c r="P18670">
        <v>0.86853000000000002</v>
      </c>
      <c r="R18670">
        <v>0.66123500000000002</v>
      </c>
      <c r="U18670">
        <f t="shared" si="179"/>
        <v>4.0952487666666668</v>
      </c>
    </row>
    <row r="18671" spans="1:30">
      <c r="A18671" s="5" t="s">
        <v>3060</v>
      </c>
      <c r="B18671" t="s">
        <v>3067</v>
      </c>
      <c r="D18671" s="5">
        <v>2018</v>
      </c>
      <c r="E18671" t="s">
        <v>3083</v>
      </c>
      <c r="F18671" s="5" t="s">
        <v>722</v>
      </c>
      <c r="G18671">
        <v>-32.032570999999997</v>
      </c>
      <c r="H18671">
        <v>-52.226447</v>
      </c>
      <c r="I18671" s="5" t="s">
        <v>136</v>
      </c>
      <c r="J18671" t="s">
        <v>3085</v>
      </c>
      <c r="K18671">
        <v>35</v>
      </c>
      <c r="L18671">
        <v>40</v>
      </c>
      <c r="M18671">
        <f t="shared" si="178"/>
        <v>37.5</v>
      </c>
      <c r="N18671">
        <v>5</v>
      </c>
      <c r="O18671">
        <v>1.2386666666666666</v>
      </c>
      <c r="P18671">
        <v>0.99353999999999998</v>
      </c>
      <c r="R18671">
        <v>0.76521499999999998</v>
      </c>
      <c r="U18671">
        <f t="shared" si="179"/>
        <v>4.7392315666666667</v>
      </c>
      <c r="AB18671">
        <f>SUM(U18662:U18669)</f>
        <v>22.668994726719575</v>
      </c>
    </row>
    <row r="18672" spans="1:30">
      <c r="A18672" s="5" t="s">
        <v>3060</v>
      </c>
      <c r="B18672" t="s">
        <v>3067</v>
      </c>
      <c r="D18672" s="5">
        <v>2018</v>
      </c>
      <c r="E18672" t="s">
        <v>3083</v>
      </c>
      <c r="F18672" s="5" t="s">
        <v>722</v>
      </c>
      <c r="G18672">
        <v>-32.032570999999997</v>
      </c>
      <c r="H18672">
        <v>-52.226447</v>
      </c>
      <c r="I18672" s="5" t="s">
        <v>136</v>
      </c>
      <c r="J18672" t="s">
        <v>3085</v>
      </c>
      <c r="K18672">
        <v>40</v>
      </c>
      <c r="L18672">
        <v>45</v>
      </c>
      <c r="M18672">
        <f t="shared" si="178"/>
        <v>42.5</v>
      </c>
      <c r="N18672">
        <v>5</v>
      </c>
      <c r="O18672">
        <v>1.2386666666666666</v>
      </c>
      <c r="P18672">
        <v>1.184075</v>
      </c>
      <c r="R18672">
        <v>0.96531999999999996</v>
      </c>
      <c r="U18672">
        <f t="shared" si="179"/>
        <v>5.978548533333333</v>
      </c>
    </row>
    <row r="18673" spans="1:30">
      <c r="A18673" s="5" t="s">
        <v>3060</v>
      </c>
      <c r="B18673" t="s">
        <v>3067</v>
      </c>
      <c r="D18673" s="5">
        <v>2018</v>
      </c>
      <c r="E18673" t="s">
        <v>3083</v>
      </c>
      <c r="F18673" s="5" t="s">
        <v>722</v>
      </c>
      <c r="G18673">
        <v>-32.032570999999997</v>
      </c>
      <c r="H18673">
        <v>-52.226447</v>
      </c>
      <c r="I18673" s="5" t="s">
        <v>136</v>
      </c>
      <c r="J18673" t="s">
        <v>3085</v>
      </c>
      <c r="K18673">
        <v>45</v>
      </c>
      <c r="L18673">
        <v>50</v>
      </c>
      <c r="M18673">
        <f t="shared" si="178"/>
        <v>47.5</v>
      </c>
      <c r="N18673">
        <v>5</v>
      </c>
      <c r="O18673">
        <v>1.2386666666666666</v>
      </c>
      <c r="P18673">
        <v>0.90636000000000005</v>
      </c>
      <c r="R18673">
        <v>0.70926500000000003</v>
      </c>
      <c r="U18673">
        <f t="shared" si="179"/>
        <v>4.3927145666666672</v>
      </c>
      <c r="AB18673">
        <f>SUM(U18662:U18673)</f>
        <v>41.874738160052914</v>
      </c>
    </row>
    <row r="18674" spans="1:30">
      <c r="A18674" s="5" t="s">
        <v>3060</v>
      </c>
      <c r="B18674" t="s">
        <v>3067</v>
      </c>
      <c r="D18674" s="5">
        <v>2018</v>
      </c>
      <c r="E18674" t="s">
        <v>3083</v>
      </c>
      <c r="F18674" s="5" t="s">
        <v>722</v>
      </c>
      <c r="G18674">
        <v>-32.032570999999997</v>
      </c>
      <c r="H18674">
        <v>-52.226447</v>
      </c>
      <c r="I18674" s="5" t="s">
        <v>136</v>
      </c>
      <c r="J18674" t="s">
        <v>3085</v>
      </c>
      <c r="K18674">
        <v>50</v>
      </c>
      <c r="L18674">
        <v>55</v>
      </c>
      <c r="M18674">
        <f t="shared" si="178"/>
        <v>52.5</v>
      </c>
      <c r="N18674">
        <v>5</v>
      </c>
      <c r="O18674">
        <v>1.1454545454545455</v>
      </c>
      <c r="P18674">
        <v>0.76427</v>
      </c>
      <c r="R18674">
        <v>0.53794000000000008</v>
      </c>
      <c r="U18674">
        <f t="shared" si="179"/>
        <v>3.0809290909090916</v>
      </c>
    </row>
    <row r="18675" spans="1:30">
      <c r="A18675" s="5" t="s">
        <v>3060</v>
      </c>
      <c r="B18675" t="s">
        <v>3067</v>
      </c>
      <c r="D18675" s="5">
        <v>2018</v>
      </c>
      <c r="E18675" t="s">
        <v>3083</v>
      </c>
      <c r="F18675" s="5" t="s">
        <v>722</v>
      </c>
      <c r="G18675">
        <v>-32.032570999999997</v>
      </c>
      <c r="H18675">
        <v>-52.226447</v>
      </c>
      <c r="I18675" s="5" t="s">
        <v>136</v>
      </c>
      <c r="J18675" t="s">
        <v>3085</v>
      </c>
      <c r="K18675">
        <v>55</v>
      </c>
      <c r="L18675">
        <v>60</v>
      </c>
      <c r="M18675">
        <f t="shared" si="178"/>
        <v>57.5</v>
      </c>
      <c r="N18675">
        <v>5</v>
      </c>
      <c r="O18675">
        <v>1.1454545454545455</v>
      </c>
      <c r="P18675">
        <v>0.77273499999999995</v>
      </c>
      <c r="R18675">
        <v>0.58466999999999991</v>
      </c>
      <c r="U18675">
        <f t="shared" si="179"/>
        <v>3.3485645454545452</v>
      </c>
    </row>
    <row r="18676" spans="1:30">
      <c r="A18676" s="5" t="s">
        <v>3060</v>
      </c>
      <c r="B18676" t="s">
        <v>3067</v>
      </c>
      <c r="D18676" s="5">
        <v>2018</v>
      </c>
      <c r="E18676" t="s">
        <v>3083</v>
      </c>
      <c r="F18676" s="5" t="s">
        <v>722</v>
      </c>
      <c r="G18676">
        <v>-32.032570999999997</v>
      </c>
      <c r="H18676">
        <v>-52.226447</v>
      </c>
      <c r="I18676" s="5" t="s">
        <v>136</v>
      </c>
      <c r="J18676" t="s">
        <v>3085</v>
      </c>
      <c r="K18676">
        <v>60</v>
      </c>
      <c r="L18676">
        <v>65</v>
      </c>
      <c r="M18676">
        <f t="shared" si="178"/>
        <v>62.5</v>
      </c>
      <c r="N18676">
        <v>5</v>
      </c>
      <c r="O18676">
        <v>1.1454545454545455</v>
      </c>
      <c r="P18676">
        <v>0.92549999999999999</v>
      </c>
      <c r="R18676">
        <v>0.71123000000000003</v>
      </c>
      <c r="U18676">
        <f t="shared" si="179"/>
        <v>4.0734081818181824</v>
      </c>
      <c r="AB18676">
        <f>SUM(U18662:U18676)</f>
        <v>52.377639978234733</v>
      </c>
    </row>
    <row r="18677" spans="1:30">
      <c r="A18677" s="5" t="s">
        <v>3060</v>
      </c>
      <c r="B18677" t="s">
        <v>3067</v>
      </c>
      <c r="D18677" s="5">
        <v>2018</v>
      </c>
      <c r="E18677" t="s">
        <v>3083</v>
      </c>
      <c r="F18677" s="5" t="s">
        <v>722</v>
      </c>
      <c r="G18677">
        <v>-31.998657000000001</v>
      </c>
      <c r="H18677">
        <v>-52.201856999999997</v>
      </c>
      <c r="I18677" s="5" t="s">
        <v>136</v>
      </c>
      <c r="J18677" t="s">
        <v>3086</v>
      </c>
      <c r="K18677">
        <v>0</v>
      </c>
      <c r="L18677">
        <v>3</v>
      </c>
      <c r="M18677">
        <f t="shared" ref="M18677:M18740" si="180">AVERAGE(K18677:L18677)</f>
        <v>1.5</v>
      </c>
      <c r="N18677">
        <v>3</v>
      </c>
      <c r="O18677">
        <v>1.6307692307692307</v>
      </c>
      <c r="P18677">
        <v>0.37084</v>
      </c>
      <c r="R18677">
        <v>0.175265</v>
      </c>
      <c r="U18677">
        <f t="shared" si="179"/>
        <v>0.85745030769230779</v>
      </c>
      <c r="W18677">
        <f>SUMPRODUCT(O18677:O18688, N18677:N18688)/SUM(N18677:N18688)</f>
        <v>1.4852615384615384</v>
      </c>
      <c r="Y18677">
        <f>SUMPRODUCT(R18677:R18688, N18677:N18688)/SUM(N18677:N18688)</f>
        <v>0.3016219</v>
      </c>
      <c r="AD18677">
        <v>50</v>
      </c>
    </row>
    <row r="18678" spans="1:30">
      <c r="A18678" s="5" t="s">
        <v>3060</v>
      </c>
      <c r="B18678" t="s">
        <v>3067</v>
      </c>
      <c r="D18678" s="5">
        <v>2018</v>
      </c>
      <c r="E18678" t="s">
        <v>3083</v>
      </c>
      <c r="F18678" s="5" t="s">
        <v>722</v>
      </c>
      <c r="G18678">
        <v>-31.998657000000001</v>
      </c>
      <c r="H18678">
        <v>-52.201856999999997</v>
      </c>
      <c r="I18678" s="5" t="s">
        <v>136</v>
      </c>
      <c r="J18678" t="s">
        <v>3086</v>
      </c>
      <c r="K18678">
        <v>3</v>
      </c>
      <c r="L18678">
        <v>6</v>
      </c>
      <c r="M18678">
        <f t="shared" si="180"/>
        <v>4.5</v>
      </c>
      <c r="N18678">
        <v>3</v>
      </c>
      <c r="O18678">
        <v>1.6307692307692307</v>
      </c>
      <c r="P18678">
        <v>0.31923000000000001</v>
      </c>
      <c r="R18678">
        <v>0.11206000000000002</v>
      </c>
      <c r="U18678">
        <f t="shared" si="179"/>
        <v>0.54823200000000016</v>
      </c>
    </row>
    <row r="18679" spans="1:30">
      <c r="A18679" s="5" t="s">
        <v>3060</v>
      </c>
      <c r="B18679" t="s">
        <v>3067</v>
      </c>
      <c r="D18679" s="5">
        <v>2018</v>
      </c>
      <c r="E18679" t="s">
        <v>3083</v>
      </c>
      <c r="F18679" s="5" t="s">
        <v>722</v>
      </c>
      <c r="G18679">
        <v>-31.998657000000001</v>
      </c>
      <c r="H18679">
        <v>-52.201856999999997</v>
      </c>
      <c r="I18679" s="5" t="s">
        <v>136</v>
      </c>
      <c r="J18679" t="s">
        <v>3086</v>
      </c>
      <c r="K18679">
        <v>6</v>
      </c>
      <c r="L18679">
        <v>10</v>
      </c>
      <c r="M18679">
        <f t="shared" si="180"/>
        <v>8</v>
      </c>
      <c r="N18679">
        <v>4</v>
      </c>
      <c r="O18679">
        <v>1.6307692307692307</v>
      </c>
      <c r="P18679">
        <v>0.45362000000000002</v>
      </c>
      <c r="R18679">
        <v>0.24693000000000001</v>
      </c>
      <c r="U18679">
        <f t="shared" si="179"/>
        <v>1.6107433846153847</v>
      </c>
    </row>
    <row r="18680" spans="1:30">
      <c r="A18680" s="5" t="s">
        <v>3060</v>
      </c>
      <c r="B18680" t="s">
        <v>3067</v>
      </c>
      <c r="D18680" s="5">
        <v>2018</v>
      </c>
      <c r="E18680" t="s">
        <v>3083</v>
      </c>
      <c r="F18680" s="5" t="s">
        <v>722</v>
      </c>
      <c r="G18680">
        <v>-31.998657000000001</v>
      </c>
      <c r="H18680">
        <v>-52.201856999999997</v>
      </c>
      <c r="I18680" s="5" t="s">
        <v>136</v>
      </c>
      <c r="J18680" t="s">
        <v>3086</v>
      </c>
      <c r="K18680">
        <v>10</v>
      </c>
      <c r="L18680">
        <v>13</v>
      </c>
      <c r="M18680">
        <f t="shared" si="180"/>
        <v>11.5</v>
      </c>
      <c r="N18680">
        <v>3</v>
      </c>
      <c r="O18680">
        <v>1.6307692307692307</v>
      </c>
      <c r="P18680">
        <v>0.62480000000000002</v>
      </c>
      <c r="R18680">
        <v>0.41371000000000002</v>
      </c>
      <c r="U18680">
        <f t="shared" si="179"/>
        <v>2.0239966153846156</v>
      </c>
    </row>
    <row r="18681" spans="1:30">
      <c r="A18681" s="5" t="s">
        <v>3060</v>
      </c>
      <c r="B18681" t="s">
        <v>3067</v>
      </c>
      <c r="D18681" s="5">
        <v>2018</v>
      </c>
      <c r="E18681" t="s">
        <v>3083</v>
      </c>
      <c r="F18681" s="5" t="s">
        <v>722</v>
      </c>
      <c r="G18681">
        <v>-31.998657000000001</v>
      </c>
      <c r="H18681">
        <v>-52.201856999999997</v>
      </c>
      <c r="I18681" s="5" t="s">
        <v>136</v>
      </c>
      <c r="J18681" t="s">
        <v>3086</v>
      </c>
      <c r="K18681">
        <v>13</v>
      </c>
      <c r="L18681">
        <v>16</v>
      </c>
      <c r="M18681">
        <f t="shared" si="180"/>
        <v>14.5</v>
      </c>
      <c r="N18681">
        <v>3</v>
      </c>
      <c r="O18681">
        <v>1.6307692307692307</v>
      </c>
      <c r="P18681">
        <v>0.75948499999999997</v>
      </c>
      <c r="R18681">
        <v>0.56159499999999996</v>
      </c>
      <c r="U18681">
        <f t="shared" si="179"/>
        <v>2.7474955384615383</v>
      </c>
    </row>
    <row r="18682" spans="1:30">
      <c r="A18682" s="5" t="s">
        <v>3060</v>
      </c>
      <c r="B18682" t="s">
        <v>3067</v>
      </c>
      <c r="D18682" s="5">
        <v>2018</v>
      </c>
      <c r="E18682" t="s">
        <v>3083</v>
      </c>
      <c r="F18682" s="5" t="s">
        <v>722</v>
      </c>
      <c r="G18682">
        <v>-31.998657000000001</v>
      </c>
      <c r="H18682">
        <v>-52.201856999999997</v>
      </c>
      <c r="I18682" s="5" t="s">
        <v>136</v>
      </c>
      <c r="J18682" t="s">
        <v>3086</v>
      </c>
      <c r="K18682">
        <v>16</v>
      </c>
      <c r="L18682">
        <v>20</v>
      </c>
      <c r="M18682">
        <f t="shared" si="180"/>
        <v>18</v>
      </c>
      <c r="N18682">
        <v>4</v>
      </c>
      <c r="O18682">
        <v>1.3407692307692307</v>
      </c>
      <c r="P18682">
        <v>0.75079499999999999</v>
      </c>
      <c r="R18682">
        <v>0.544215</v>
      </c>
      <c r="U18682">
        <f t="shared" si="179"/>
        <v>2.9186669076923075</v>
      </c>
    </row>
    <row r="18683" spans="1:30">
      <c r="A18683" s="5" t="s">
        <v>3060</v>
      </c>
      <c r="B18683" t="s">
        <v>3067</v>
      </c>
      <c r="D18683" s="5">
        <v>2018</v>
      </c>
      <c r="E18683" t="s">
        <v>3083</v>
      </c>
      <c r="F18683" s="5" t="s">
        <v>722</v>
      </c>
      <c r="G18683">
        <v>-31.998657000000001</v>
      </c>
      <c r="H18683">
        <v>-52.201856999999997</v>
      </c>
      <c r="I18683" s="5" t="s">
        <v>136</v>
      </c>
      <c r="J18683" t="s">
        <v>3086</v>
      </c>
      <c r="K18683">
        <v>20</v>
      </c>
      <c r="L18683">
        <v>25</v>
      </c>
      <c r="M18683">
        <f t="shared" si="180"/>
        <v>22.5</v>
      </c>
      <c r="N18683">
        <v>5</v>
      </c>
      <c r="O18683">
        <v>1.3407692307692307</v>
      </c>
      <c r="P18683">
        <v>0.74009999999999998</v>
      </c>
      <c r="R18683">
        <v>0.54820000000000002</v>
      </c>
      <c r="U18683">
        <f t="shared" si="179"/>
        <v>3.675048461538462</v>
      </c>
      <c r="AB18683">
        <f>SUM(U18677:U18681)-(U18681*1/3)</f>
        <v>6.8720860000000004</v>
      </c>
    </row>
    <row r="18684" spans="1:30">
      <c r="A18684" s="5" t="s">
        <v>3060</v>
      </c>
      <c r="B18684" t="s">
        <v>3067</v>
      </c>
      <c r="D18684" s="5">
        <v>2018</v>
      </c>
      <c r="E18684" t="s">
        <v>3083</v>
      </c>
      <c r="F18684" s="5" t="s">
        <v>722</v>
      </c>
      <c r="G18684">
        <v>-31.998657000000001</v>
      </c>
      <c r="H18684">
        <v>-52.201856999999997</v>
      </c>
      <c r="I18684" s="5" t="s">
        <v>136</v>
      </c>
      <c r="J18684" t="s">
        <v>3086</v>
      </c>
      <c r="K18684">
        <v>25</v>
      </c>
      <c r="L18684">
        <v>30</v>
      </c>
      <c r="M18684">
        <f t="shared" si="180"/>
        <v>27.5</v>
      </c>
      <c r="N18684">
        <v>5</v>
      </c>
      <c r="O18684">
        <v>1.3407692307692307</v>
      </c>
      <c r="P18684">
        <v>0.57967999999999997</v>
      </c>
      <c r="R18684">
        <v>0.37329000000000001</v>
      </c>
      <c r="U18684">
        <f t="shared" si="179"/>
        <v>2.5024787307692309</v>
      </c>
    </row>
    <row r="18685" spans="1:30">
      <c r="A18685" s="5" t="s">
        <v>3060</v>
      </c>
      <c r="B18685" t="s">
        <v>3067</v>
      </c>
      <c r="D18685" s="5">
        <v>2018</v>
      </c>
      <c r="E18685" t="s">
        <v>3083</v>
      </c>
      <c r="F18685" s="5" t="s">
        <v>722</v>
      </c>
      <c r="G18685">
        <v>-31.998657000000001</v>
      </c>
      <c r="H18685">
        <v>-52.201856999999997</v>
      </c>
      <c r="I18685" s="5" t="s">
        <v>136</v>
      </c>
      <c r="J18685" t="s">
        <v>3086</v>
      </c>
      <c r="K18685">
        <v>30</v>
      </c>
      <c r="L18685">
        <v>35</v>
      </c>
      <c r="M18685">
        <f t="shared" si="180"/>
        <v>32.5</v>
      </c>
      <c r="N18685">
        <v>5</v>
      </c>
      <c r="O18685">
        <v>1.47</v>
      </c>
      <c r="P18685">
        <v>0.51148499999999997</v>
      </c>
      <c r="R18685">
        <v>0.32030499999999995</v>
      </c>
      <c r="U18685">
        <f t="shared" si="179"/>
        <v>2.3542417499999995</v>
      </c>
    </row>
    <row r="18686" spans="1:30">
      <c r="A18686" s="5" t="s">
        <v>3060</v>
      </c>
      <c r="B18686" t="s">
        <v>3067</v>
      </c>
      <c r="D18686" s="5">
        <v>2018</v>
      </c>
      <c r="E18686" t="s">
        <v>3083</v>
      </c>
      <c r="F18686" s="5" t="s">
        <v>722</v>
      </c>
      <c r="G18686">
        <v>-31.998657000000001</v>
      </c>
      <c r="H18686">
        <v>-52.201856999999997</v>
      </c>
      <c r="I18686" s="5" t="s">
        <v>136</v>
      </c>
      <c r="J18686" t="s">
        <v>3086</v>
      </c>
      <c r="K18686">
        <v>35</v>
      </c>
      <c r="L18686">
        <v>40</v>
      </c>
      <c r="M18686">
        <f t="shared" si="180"/>
        <v>37.5</v>
      </c>
      <c r="N18686">
        <v>5</v>
      </c>
      <c r="O18686">
        <v>1.47</v>
      </c>
      <c r="P18686">
        <v>0.39471500000000004</v>
      </c>
      <c r="R18686">
        <v>0.10713000000000006</v>
      </c>
      <c r="U18686">
        <f t="shared" si="179"/>
        <v>0.78740550000000042</v>
      </c>
      <c r="AB18686">
        <f>SUM(U18677:U18684)</f>
        <v>16.884111946153848</v>
      </c>
    </row>
    <row r="18687" spans="1:30">
      <c r="A18687" s="5" t="s">
        <v>3060</v>
      </c>
      <c r="B18687" t="s">
        <v>3067</v>
      </c>
      <c r="D18687" s="5">
        <v>2018</v>
      </c>
      <c r="E18687" t="s">
        <v>3083</v>
      </c>
      <c r="F18687" s="5" t="s">
        <v>722</v>
      </c>
      <c r="G18687">
        <v>-31.998657000000001</v>
      </c>
      <c r="H18687">
        <v>-52.201856999999997</v>
      </c>
      <c r="I18687" s="5" t="s">
        <v>136</v>
      </c>
      <c r="J18687" t="s">
        <v>3086</v>
      </c>
      <c r="K18687">
        <v>40</v>
      </c>
      <c r="L18687">
        <v>45</v>
      </c>
      <c r="M18687">
        <f t="shared" si="180"/>
        <v>42.5</v>
      </c>
      <c r="N18687">
        <v>5</v>
      </c>
      <c r="O18687">
        <v>1.47</v>
      </c>
      <c r="P18687">
        <v>0.38316</v>
      </c>
      <c r="R18687">
        <v>0.17374000000000001</v>
      </c>
      <c r="U18687">
        <f t="shared" si="179"/>
        <v>1.2769889999999999</v>
      </c>
    </row>
    <row r="18688" spans="1:30">
      <c r="A18688" s="5" t="s">
        <v>3060</v>
      </c>
      <c r="B18688" t="s">
        <v>3067</v>
      </c>
      <c r="D18688" s="5">
        <v>2018</v>
      </c>
      <c r="E18688" t="s">
        <v>3083</v>
      </c>
      <c r="F18688" s="5" t="s">
        <v>722</v>
      </c>
      <c r="G18688">
        <v>-31.998657000000001</v>
      </c>
      <c r="H18688">
        <v>-52.201856999999997</v>
      </c>
      <c r="I18688" s="5" t="s">
        <v>136</v>
      </c>
      <c r="J18688" t="s">
        <v>3086</v>
      </c>
      <c r="K18688">
        <v>45</v>
      </c>
      <c r="L18688">
        <v>50</v>
      </c>
      <c r="M18688">
        <f t="shared" si="180"/>
        <v>47.5</v>
      </c>
      <c r="N18688">
        <v>5</v>
      </c>
      <c r="O18688">
        <v>1.47</v>
      </c>
      <c r="P18688">
        <v>0.31553999999999999</v>
      </c>
      <c r="R18688">
        <v>0.10305999999999998</v>
      </c>
      <c r="U18688">
        <f t="shared" si="179"/>
        <v>0.7574909999999998</v>
      </c>
      <c r="AB18688">
        <f>SUM(U18677:U18688)</f>
        <v>22.060239196153848</v>
      </c>
    </row>
    <row r="18689" spans="1:30">
      <c r="A18689" s="5" t="s">
        <v>3060</v>
      </c>
      <c r="B18689" t="s">
        <v>3067</v>
      </c>
      <c r="D18689" s="5">
        <v>2018</v>
      </c>
      <c r="E18689" t="s">
        <v>3083</v>
      </c>
      <c r="F18689" s="5" t="s">
        <v>722</v>
      </c>
      <c r="G18689">
        <v>-31.998657000000001</v>
      </c>
      <c r="H18689">
        <v>-52.201856999999997</v>
      </c>
      <c r="I18689" s="5" t="s">
        <v>136</v>
      </c>
      <c r="J18689" t="s">
        <v>3087</v>
      </c>
      <c r="K18689">
        <v>0</v>
      </c>
      <c r="L18689">
        <v>3</v>
      </c>
      <c r="M18689">
        <f t="shared" si="180"/>
        <v>1.5</v>
      </c>
      <c r="N18689">
        <v>3</v>
      </c>
      <c r="O18689">
        <v>1.29</v>
      </c>
      <c r="R18689">
        <v>0.62449245599999992</v>
      </c>
      <c r="U18689">
        <f t="shared" si="179"/>
        <v>2.4167858047199999</v>
      </c>
      <c r="W18689">
        <f>SUMPRODUCT(O18689:O18703, N18689:N18703)/SUM(N18689:N18703)</f>
        <v>1.177033266328813</v>
      </c>
      <c r="Y18689">
        <f>SUMPRODUCT(R18689:R18703, N18689:N18703)/SUM(N18689:N18703)</f>
        <v>0.82301723678461525</v>
      </c>
      <c r="AD18689">
        <v>65</v>
      </c>
    </row>
    <row r="18690" spans="1:30">
      <c r="A18690" s="5" t="s">
        <v>3060</v>
      </c>
      <c r="B18690" t="s">
        <v>3067</v>
      </c>
      <c r="D18690" s="5">
        <v>2018</v>
      </c>
      <c r="E18690" t="s">
        <v>3083</v>
      </c>
      <c r="F18690" s="5" t="s">
        <v>722</v>
      </c>
      <c r="G18690">
        <v>-31.998657000000001</v>
      </c>
      <c r="H18690">
        <v>-52.201856999999997</v>
      </c>
      <c r="I18690" s="5" t="s">
        <v>136</v>
      </c>
      <c r="J18690" t="s">
        <v>3087</v>
      </c>
      <c r="K18690">
        <v>3</v>
      </c>
      <c r="L18690">
        <v>6</v>
      </c>
      <c r="M18690">
        <f t="shared" si="180"/>
        <v>4.5</v>
      </c>
      <c r="N18690">
        <v>3</v>
      </c>
      <c r="O18690">
        <v>1.29</v>
      </c>
      <c r="R18690">
        <v>0.71295411600000003</v>
      </c>
      <c r="U18690">
        <f t="shared" si="179"/>
        <v>2.7591324289200001</v>
      </c>
    </row>
    <row r="18691" spans="1:30">
      <c r="A18691" s="5" t="s">
        <v>3060</v>
      </c>
      <c r="B18691" t="s">
        <v>3067</v>
      </c>
      <c r="D18691" s="5">
        <v>2018</v>
      </c>
      <c r="E18691" t="s">
        <v>3083</v>
      </c>
      <c r="F18691" s="5" t="s">
        <v>722</v>
      </c>
      <c r="G18691">
        <v>-31.998657000000001</v>
      </c>
      <c r="H18691">
        <v>-52.201856999999997</v>
      </c>
      <c r="I18691" s="5" t="s">
        <v>136</v>
      </c>
      <c r="J18691" t="s">
        <v>3087</v>
      </c>
      <c r="K18691">
        <v>6</v>
      </c>
      <c r="L18691">
        <v>10</v>
      </c>
      <c r="M18691">
        <f t="shared" si="180"/>
        <v>8</v>
      </c>
      <c r="N18691">
        <v>4</v>
      </c>
      <c r="O18691">
        <v>1.29</v>
      </c>
      <c r="R18691">
        <v>0.188471052</v>
      </c>
      <c r="U18691">
        <f t="shared" si="179"/>
        <v>0.97251062832000001</v>
      </c>
    </row>
    <row r="18692" spans="1:30">
      <c r="A18692" s="5" t="s">
        <v>3060</v>
      </c>
      <c r="B18692" t="s">
        <v>3067</v>
      </c>
      <c r="D18692" s="5">
        <v>2018</v>
      </c>
      <c r="E18692" t="s">
        <v>3083</v>
      </c>
      <c r="F18692" s="5" t="s">
        <v>722</v>
      </c>
      <c r="G18692">
        <v>-31.998657000000001</v>
      </c>
      <c r="H18692">
        <v>-52.201856999999997</v>
      </c>
      <c r="I18692" s="5" t="s">
        <v>136</v>
      </c>
      <c r="J18692" t="s">
        <v>3087</v>
      </c>
      <c r="K18692">
        <v>10</v>
      </c>
      <c r="L18692">
        <v>13</v>
      </c>
      <c r="M18692">
        <f t="shared" si="180"/>
        <v>11.5</v>
      </c>
      <c r="N18692">
        <v>3</v>
      </c>
      <c r="O18692">
        <v>1.29</v>
      </c>
      <c r="R18692">
        <v>1.0531976699999999</v>
      </c>
      <c r="U18692">
        <f t="shared" si="179"/>
        <v>4.0758749828999994</v>
      </c>
    </row>
    <row r="18693" spans="1:30">
      <c r="A18693" s="5" t="s">
        <v>3060</v>
      </c>
      <c r="B18693" t="s">
        <v>3067</v>
      </c>
      <c r="D18693" s="5">
        <v>2018</v>
      </c>
      <c r="E18693" t="s">
        <v>3083</v>
      </c>
      <c r="F18693" s="5" t="s">
        <v>722</v>
      </c>
      <c r="G18693">
        <v>-31.998657000000001</v>
      </c>
      <c r="H18693">
        <v>-52.201856999999997</v>
      </c>
      <c r="I18693" s="5" t="s">
        <v>136</v>
      </c>
      <c r="J18693" t="s">
        <v>3087</v>
      </c>
      <c r="K18693">
        <v>13</v>
      </c>
      <c r="L18693">
        <v>16</v>
      </c>
      <c r="M18693">
        <f t="shared" si="180"/>
        <v>14.5</v>
      </c>
      <c r="N18693">
        <v>3</v>
      </c>
      <c r="O18693">
        <v>1.29</v>
      </c>
      <c r="R18693">
        <v>0.68929632799999996</v>
      </c>
      <c r="U18693">
        <f t="shared" si="179"/>
        <v>2.66757678936</v>
      </c>
    </row>
    <row r="18694" spans="1:30">
      <c r="A18694" s="5" t="s">
        <v>3060</v>
      </c>
      <c r="B18694" t="s">
        <v>3067</v>
      </c>
      <c r="D18694" s="5">
        <v>2018</v>
      </c>
      <c r="E18694" t="s">
        <v>3083</v>
      </c>
      <c r="F18694" s="5" t="s">
        <v>722</v>
      </c>
      <c r="G18694">
        <v>-31.998657000000001</v>
      </c>
      <c r="H18694">
        <v>-52.201856999999997</v>
      </c>
      <c r="I18694" s="5" t="s">
        <v>136</v>
      </c>
      <c r="J18694" t="s">
        <v>3087</v>
      </c>
      <c r="K18694">
        <v>16</v>
      </c>
      <c r="L18694">
        <v>20</v>
      </c>
      <c r="M18694">
        <f t="shared" si="180"/>
        <v>18</v>
      </c>
      <c r="N18694">
        <v>4</v>
      </c>
      <c r="O18694">
        <v>1.186923076923077</v>
      </c>
      <c r="R18694">
        <v>1.168134912</v>
      </c>
      <c r="U18694">
        <f t="shared" si="179"/>
        <v>5.5459451360492311</v>
      </c>
    </row>
    <row r="18695" spans="1:30">
      <c r="A18695" s="5" t="s">
        <v>3060</v>
      </c>
      <c r="B18695" t="s">
        <v>3067</v>
      </c>
      <c r="D18695" s="5">
        <v>2018</v>
      </c>
      <c r="E18695" t="s">
        <v>3083</v>
      </c>
      <c r="F18695" s="5" t="s">
        <v>722</v>
      </c>
      <c r="G18695">
        <v>-31.998657000000001</v>
      </c>
      <c r="H18695">
        <v>-52.201856999999997</v>
      </c>
      <c r="I18695" s="5" t="s">
        <v>136</v>
      </c>
      <c r="J18695" t="s">
        <v>3087</v>
      </c>
      <c r="K18695">
        <v>20</v>
      </c>
      <c r="L18695">
        <v>25</v>
      </c>
      <c r="M18695">
        <f t="shared" si="180"/>
        <v>22.5</v>
      </c>
      <c r="N18695">
        <v>5</v>
      </c>
      <c r="O18695">
        <v>1.186923076923077</v>
      </c>
      <c r="R18695">
        <v>0.86736448399999999</v>
      </c>
      <c r="U18695">
        <f t="shared" si="179"/>
        <v>5.1474746108153848</v>
      </c>
      <c r="AB18695">
        <f>SUM(U18689:U18693)-(U18693*1/3)</f>
        <v>12.0026883711</v>
      </c>
    </row>
    <row r="18696" spans="1:30">
      <c r="A18696" s="5" t="s">
        <v>3060</v>
      </c>
      <c r="B18696" t="s">
        <v>3067</v>
      </c>
      <c r="D18696" s="5">
        <v>2018</v>
      </c>
      <c r="E18696" t="s">
        <v>3083</v>
      </c>
      <c r="F18696" s="5" t="s">
        <v>722</v>
      </c>
      <c r="G18696">
        <v>-31.998657000000001</v>
      </c>
      <c r="H18696">
        <v>-52.201856999999997</v>
      </c>
      <c r="I18696" s="5" t="s">
        <v>136</v>
      </c>
      <c r="J18696" t="s">
        <v>3087</v>
      </c>
      <c r="K18696">
        <v>25</v>
      </c>
      <c r="L18696">
        <v>30</v>
      </c>
      <c r="M18696">
        <f t="shared" si="180"/>
        <v>27.5</v>
      </c>
      <c r="N18696">
        <v>5</v>
      </c>
      <c r="O18696">
        <v>1.186923076923077</v>
      </c>
      <c r="R18696">
        <v>1.02280591</v>
      </c>
      <c r="U18696">
        <f t="shared" si="179"/>
        <v>6.0699596889615384</v>
      </c>
    </row>
    <row r="18697" spans="1:30">
      <c r="A18697" s="5" t="s">
        <v>3060</v>
      </c>
      <c r="B18697" t="s">
        <v>3067</v>
      </c>
      <c r="D18697" s="5">
        <v>2018</v>
      </c>
      <c r="E18697" t="s">
        <v>3083</v>
      </c>
      <c r="F18697" s="5" t="s">
        <v>722</v>
      </c>
      <c r="G18697">
        <v>-31.998657000000001</v>
      </c>
      <c r="H18697">
        <v>-52.201856999999997</v>
      </c>
      <c r="I18697" s="5" t="s">
        <v>136</v>
      </c>
      <c r="J18697" t="s">
        <v>3087</v>
      </c>
      <c r="K18697">
        <v>30</v>
      </c>
      <c r="L18697">
        <v>35</v>
      </c>
      <c r="M18697">
        <f t="shared" si="180"/>
        <v>32.5</v>
      </c>
      <c r="N18697">
        <v>5</v>
      </c>
      <c r="O18697">
        <v>1.169090909090909</v>
      </c>
      <c r="R18697">
        <v>0.79250884999999993</v>
      </c>
      <c r="U18697">
        <f t="shared" si="179"/>
        <v>4.6325744595454532</v>
      </c>
    </row>
    <row r="18698" spans="1:30">
      <c r="A18698" s="5" t="s">
        <v>3060</v>
      </c>
      <c r="B18698" t="s">
        <v>3067</v>
      </c>
      <c r="D18698" s="5">
        <v>2018</v>
      </c>
      <c r="E18698" t="s">
        <v>3083</v>
      </c>
      <c r="F18698" s="5" t="s">
        <v>722</v>
      </c>
      <c r="G18698">
        <v>-31.998657000000001</v>
      </c>
      <c r="H18698">
        <v>-52.201856999999997</v>
      </c>
      <c r="I18698" s="5" t="s">
        <v>136</v>
      </c>
      <c r="J18698" t="s">
        <v>3087</v>
      </c>
      <c r="K18698">
        <v>35</v>
      </c>
      <c r="L18698">
        <v>40</v>
      </c>
      <c r="M18698">
        <f t="shared" si="180"/>
        <v>37.5</v>
      </c>
      <c r="N18698">
        <v>5</v>
      </c>
      <c r="O18698">
        <v>1.169090909090909</v>
      </c>
      <c r="R18698">
        <v>0.96218340400000002</v>
      </c>
      <c r="U18698">
        <f t="shared" si="179"/>
        <v>5.6243993524727269</v>
      </c>
      <c r="AB18698">
        <f>SUM(U18689:U18696)</f>
        <v>29.655260070046154</v>
      </c>
    </row>
    <row r="18699" spans="1:30">
      <c r="A18699" s="5" t="s">
        <v>3060</v>
      </c>
      <c r="B18699" t="s">
        <v>3067</v>
      </c>
      <c r="D18699" s="5">
        <v>2018</v>
      </c>
      <c r="E18699" t="s">
        <v>3083</v>
      </c>
      <c r="F18699" s="5" t="s">
        <v>722</v>
      </c>
      <c r="G18699">
        <v>-31.998657000000001</v>
      </c>
      <c r="H18699">
        <v>-52.201856999999997</v>
      </c>
      <c r="I18699" s="5" t="s">
        <v>136</v>
      </c>
      <c r="J18699" t="s">
        <v>3087</v>
      </c>
      <c r="K18699">
        <v>40</v>
      </c>
      <c r="L18699">
        <v>45</v>
      </c>
      <c r="M18699">
        <f t="shared" si="180"/>
        <v>42.5</v>
      </c>
      <c r="N18699">
        <v>5</v>
      </c>
      <c r="O18699">
        <v>1.169090909090909</v>
      </c>
      <c r="R18699">
        <v>0.85595238399999996</v>
      </c>
      <c r="U18699">
        <f t="shared" si="179"/>
        <v>5.0034307537454534</v>
      </c>
    </row>
    <row r="18700" spans="1:30">
      <c r="A18700" s="5" t="s">
        <v>3060</v>
      </c>
      <c r="B18700" t="s">
        <v>3067</v>
      </c>
      <c r="D18700" s="5">
        <v>2018</v>
      </c>
      <c r="E18700" t="s">
        <v>3083</v>
      </c>
      <c r="F18700" s="5" t="s">
        <v>722</v>
      </c>
      <c r="G18700">
        <v>-31.998657000000001</v>
      </c>
      <c r="H18700">
        <v>-52.201856999999997</v>
      </c>
      <c r="I18700" s="5" t="s">
        <v>136</v>
      </c>
      <c r="J18700" t="s">
        <v>3087</v>
      </c>
      <c r="K18700">
        <v>45</v>
      </c>
      <c r="L18700">
        <v>50</v>
      </c>
      <c r="M18700">
        <f t="shared" si="180"/>
        <v>47.5</v>
      </c>
      <c r="N18700">
        <v>5</v>
      </c>
      <c r="O18700">
        <v>1.169090909090909</v>
      </c>
      <c r="R18700">
        <v>0.84114213400000004</v>
      </c>
      <c r="U18700">
        <f t="shared" si="179"/>
        <v>4.916858110563636</v>
      </c>
      <c r="AB18700">
        <f>SUM(U18689:U18700)</f>
        <v>49.832522746373428</v>
      </c>
    </row>
    <row r="18701" spans="1:30">
      <c r="A18701" s="5" t="s">
        <v>3060</v>
      </c>
      <c r="B18701" t="s">
        <v>3067</v>
      </c>
      <c r="D18701" s="5">
        <v>2018</v>
      </c>
      <c r="E18701" t="s">
        <v>3083</v>
      </c>
      <c r="F18701" s="5" t="s">
        <v>722</v>
      </c>
      <c r="G18701">
        <v>-31.998657000000001</v>
      </c>
      <c r="H18701">
        <v>-52.201856999999997</v>
      </c>
      <c r="I18701" s="5" t="s">
        <v>136</v>
      </c>
      <c r="J18701" t="s">
        <v>3087</v>
      </c>
      <c r="K18701">
        <v>50</v>
      </c>
      <c r="L18701">
        <v>55</v>
      </c>
      <c r="M18701">
        <f t="shared" si="180"/>
        <v>52.5</v>
      </c>
      <c r="N18701">
        <v>5</v>
      </c>
      <c r="O18701">
        <v>1.0578947368421054</v>
      </c>
      <c r="R18701">
        <v>0.81566625000000004</v>
      </c>
      <c r="U18701">
        <f t="shared" si="179"/>
        <v>4.3144451644736854</v>
      </c>
    </row>
    <row r="18702" spans="1:30">
      <c r="A18702" s="5" t="s">
        <v>3060</v>
      </c>
      <c r="B18702" t="s">
        <v>3067</v>
      </c>
      <c r="D18702" s="5">
        <v>2018</v>
      </c>
      <c r="E18702" t="s">
        <v>3083</v>
      </c>
      <c r="F18702" s="5" t="s">
        <v>722</v>
      </c>
      <c r="G18702">
        <v>-31.998657000000001</v>
      </c>
      <c r="H18702">
        <v>-52.201856999999997</v>
      </c>
      <c r="I18702" s="5" t="s">
        <v>136</v>
      </c>
      <c r="J18702" t="s">
        <v>3087</v>
      </c>
      <c r="K18702">
        <v>55</v>
      </c>
      <c r="L18702">
        <v>60</v>
      </c>
      <c r="M18702">
        <f t="shared" si="180"/>
        <v>57.5</v>
      </c>
      <c r="N18702">
        <v>5</v>
      </c>
      <c r="O18702">
        <v>1.0578947368421054</v>
      </c>
      <c r="R18702">
        <v>0.70482232099999997</v>
      </c>
      <c r="U18702">
        <f t="shared" si="179"/>
        <v>3.7281391189736848</v>
      </c>
    </row>
    <row r="18703" spans="1:30">
      <c r="A18703" s="5" t="s">
        <v>3060</v>
      </c>
      <c r="B18703" t="s">
        <v>3067</v>
      </c>
      <c r="D18703" s="5">
        <v>2018</v>
      </c>
      <c r="E18703" t="s">
        <v>3083</v>
      </c>
      <c r="F18703" s="5" t="s">
        <v>722</v>
      </c>
      <c r="G18703">
        <v>-31.998657000000001</v>
      </c>
      <c r="H18703">
        <v>-52.201856999999997</v>
      </c>
      <c r="I18703" s="5" t="s">
        <v>136</v>
      </c>
      <c r="J18703" t="s">
        <v>3087</v>
      </c>
      <c r="K18703">
        <v>60</v>
      </c>
      <c r="L18703">
        <v>65</v>
      </c>
      <c r="M18703">
        <f t="shared" si="180"/>
        <v>62.5</v>
      </c>
      <c r="N18703">
        <v>5</v>
      </c>
      <c r="O18703">
        <v>1.0578947368421054</v>
      </c>
      <c r="R18703">
        <v>0.90352922800000002</v>
      </c>
      <c r="U18703">
        <f t="shared" si="179"/>
        <v>4.7791940744210537</v>
      </c>
      <c r="AB18703">
        <f>SUM(U18689:U18703)</f>
        <v>62.654301104241853</v>
      </c>
    </row>
    <row r="18704" spans="1:30">
      <c r="A18704" s="5" t="s">
        <v>3060</v>
      </c>
      <c r="B18704" t="s">
        <v>3067</v>
      </c>
      <c r="D18704" s="5">
        <v>2018</v>
      </c>
      <c r="E18704" t="s">
        <v>3083</v>
      </c>
      <c r="F18704" s="5" t="s">
        <v>722</v>
      </c>
      <c r="G18704">
        <v>-31.998657000000001</v>
      </c>
      <c r="H18704">
        <v>-52.201856999999997</v>
      </c>
      <c r="I18704" s="5" t="s">
        <v>136</v>
      </c>
      <c r="J18704" t="s">
        <v>3088</v>
      </c>
      <c r="K18704">
        <v>0</v>
      </c>
      <c r="L18704">
        <v>6</v>
      </c>
      <c r="M18704">
        <f t="shared" si="180"/>
        <v>3</v>
      </c>
      <c r="N18704">
        <v>6</v>
      </c>
      <c r="O18704">
        <v>1.4766666666666666</v>
      </c>
      <c r="R18704">
        <v>0.6</v>
      </c>
      <c r="U18704">
        <f t="shared" si="179"/>
        <v>5.3159999999999998</v>
      </c>
      <c r="W18704">
        <f>SUMPRODUCT(O18704:O18711, N18704:N18711)/SUM(N18704:N18711)</f>
        <v>1.4148789426396178</v>
      </c>
      <c r="Y18704">
        <f>SUMPRODUCT(R18704:R18711, N18704:N18711)/SUM(N18704:N18711)</f>
        <v>0.53773584905660377</v>
      </c>
      <c r="AD18704">
        <v>106</v>
      </c>
    </row>
    <row r="18705" spans="1:30">
      <c r="A18705" s="5" t="s">
        <v>3060</v>
      </c>
      <c r="B18705" t="s">
        <v>3067</v>
      </c>
      <c r="D18705" s="5">
        <v>2018</v>
      </c>
      <c r="E18705" t="s">
        <v>3083</v>
      </c>
      <c r="F18705" s="5" t="s">
        <v>722</v>
      </c>
      <c r="G18705">
        <v>-31.998657000000001</v>
      </c>
      <c r="H18705">
        <v>-52.201856999999997</v>
      </c>
      <c r="I18705" s="5" t="s">
        <v>136</v>
      </c>
      <c r="J18705" t="s">
        <v>3088</v>
      </c>
      <c r="K18705">
        <v>6</v>
      </c>
      <c r="L18705">
        <v>13</v>
      </c>
      <c r="M18705">
        <f t="shared" si="180"/>
        <v>9.5</v>
      </c>
      <c r="N18705">
        <v>7</v>
      </c>
      <c r="O18705">
        <v>1.4766666666666666</v>
      </c>
      <c r="R18705">
        <v>0.5</v>
      </c>
      <c r="U18705">
        <f t="shared" si="179"/>
        <v>5.168333333333333</v>
      </c>
    </row>
    <row r="18706" spans="1:30">
      <c r="A18706" s="5" t="s">
        <v>3060</v>
      </c>
      <c r="B18706" t="s">
        <v>3067</v>
      </c>
      <c r="D18706" s="5">
        <v>2018</v>
      </c>
      <c r="E18706" t="s">
        <v>3083</v>
      </c>
      <c r="F18706" s="5" t="s">
        <v>722</v>
      </c>
      <c r="G18706">
        <v>-31.998657000000001</v>
      </c>
      <c r="H18706">
        <v>-52.201856999999997</v>
      </c>
      <c r="I18706" s="5" t="s">
        <v>136</v>
      </c>
      <c r="J18706" t="s">
        <v>3088</v>
      </c>
      <c r="K18706">
        <v>13</v>
      </c>
      <c r="L18706">
        <v>30</v>
      </c>
      <c r="M18706">
        <f t="shared" si="180"/>
        <v>21.5</v>
      </c>
      <c r="N18706">
        <v>17</v>
      </c>
      <c r="O18706">
        <v>1.3176470588235294</v>
      </c>
      <c r="R18706">
        <v>0.6</v>
      </c>
      <c r="U18706">
        <f t="shared" si="179"/>
        <v>13.44</v>
      </c>
      <c r="AB18706">
        <f>SUM(U18704:U18706)-(U18706*15/17)</f>
        <v>12.065509803921564</v>
      </c>
    </row>
    <row r="18707" spans="1:30">
      <c r="A18707" s="5" t="s">
        <v>3060</v>
      </c>
      <c r="B18707" t="s">
        <v>3067</v>
      </c>
      <c r="D18707" s="5">
        <v>2018</v>
      </c>
      <c r="E18707" t="s">
        <v>3083</v>
      </c>
      <c r="F18707" s="5" t="s">
        <v>722</v>
      </c>
      <c r="G18707">
        <v>-31.998657000000001</v>
      </c>
      <c r="H18707">
        <v>-52.201856999999997</v>
      </c>
      <c r="I18707" s="5" t="s">
        <v>136</v>
      </c>
      <c r="J18707" t="s">
        <v>3088</v>
      </c>
      <c r="K18707">
        <v>30</v>
      </c>
      <c r="L18707">
        <v>44</v>
      </c>
      <c r="M18707">
        <f t="shared" si="180"/>
        <v>37</v>
      </c>
      <c r="N18707">
        <v>14</v>
      </c>
      <c r="O18707">
        <v>1.2589473684210528</v>
      </c>
      <c r="R18707">
        <v>0.6</v>
      </c>
      <c r="U18707">
        <f t="shared" si="179"/>
        <v>10.575157894736844</v>
      </c>
      <c r="AB18707">
        <f>SUM(U18704:U18706)</f>
        <v>23.92433333333333</v>
      </c>
    </row>
    <row r="18708" spans="1:30">
      <c r="A18708" s="5" t="s">
        <v>3060</v>
      </c>
      <c r="B18708" t="s">
        <v>3067</v>
      </c>
      <c r="D18708" s="5">
        <v>2018</v>
      </c>
      <c r="E18708" t="s">
        <v>3083</v>
      </c>
      <c r="F18708" s="5" t="s">
        <v>722</v>
      </c>
      <c r="G18708">
        <v>-31.998657000000001</v>
      </c>
      <c r="H18708">
        <v>-52.201856999999997</v>
      </c>
      <c r="I18708" s="5" t="s">
        <v>136</v>
      </c>
      <c r="J18708" t="s">
        <v>3088</v>
      </c>
      <c r="K18708">
        <v>44</v>
      </c>
      <c r="L18708">
        <v>50</v>
      </c>
      <c r="M18708">
        <f t="shared" si="180"/>
        <v>47</v>
      </c>
      <c r="N18708">
        <v>6</v>
      </c>
      <c r="O18708">
        <v>1.4433333333333334</v>
      </c>
      <c r="R18708">
        <v>0.6</v>
      </c>
      <c r="U18708">
        <f t="shared" si="179"/>
        <v>5.1959999999999997</v>
      </c>
      <c r="AB18708">
        <f>SUM(U18704:U18708)</f>
        <v>39.695491228070168</v>
      </c>
    </row>
    <row r="18709" spans="1:30">
      <c r="A18709" s="5" t="s">
        <v>3060</v>
      </c>
      <c r="B18709" t="s">
        <v>3067</v>
      </c>
      <c r="D18709" s="5">
        <v>2018</v>
      </c>
      <c r="E18709" t="s">
        <v>3083</v>
      </c>
      <c r="F18709" s="5" t="s">
        <v>722</v>
      </c>
      <c r="G18709">
        <v>-31.998657000000001</v>
      </c>
      <c r="H18709">
        <v>-52.201856999999997</v>
      </c>
      <c r="I18709" s="5" t="s">
        <v>136</v>
      </c>
      <c r="J18709" t="s">
        <v>3088</v>
      </c>
      <c r="K18709">
        <v>50</v>
      </c>
      <c r="L18709">
        <v>70</v>
      </c>
      <c r="M18709">
        <f t="shared" si="180"/>
        <v>60</v>
      </c>
      <c r="N18709">
        <v>20</v>
      </c>
      <c r="O18709">
        <v>1.4433333333333334</v>
      </c>
      <c r="R18709">
        <v>0.6</v>
      </c>
      <c r="U18709">
        <f t="shared" si="179"/>
        <v>17.32</v>
      </c>
    </row>
    <row r="18710" spans="1:30">
      <c r="A18710" s="5" t="s">
        <v>3060</v>
      </c>
      <c r="B18710" t="s">
        <v>3067</v>
      </c>
      <c r="D18710" s="5">
        <v>2018</v>
      </c>
      <c r="E18710" t="s">
        <v>3083</v>
      </c>
      <c r="F18710" s="5" t="s">
        <v>722</v>
      </c>
      <c r="G18710">
        <v>-31.998657000000001</v>
      </c>
      <c r="H18710">
        <v>-52.201856999999997</v>
      </c>
      <c r="I18710" s="5" t="s">
        <v>136</v>
      </c>
      <c r="J18710" t="s">
        <v>3088</v>
      </c>
      <c r="K18710">
        <v>70</v>
      </c>
      <c r="L18710">
        <v>93</v>
      </c>
      <c r="M18710">
        <f t="shared" si="180"/>
        <v>81.5</v>
      </c>
      <c r="N18710">
        <v>23</v>
      </c>
      <c r="O18710">
        <v>1.4785714285714286</v>
      </c>
      <c r="R18710">
        <v>0.4</v>
      </c>
      <c r="U18710">
        <f t="shared" si="179"/>
        <v>13.602857142857145</v>
      </c>
      <c r="AB18710">
        <f>SUM(U18704:U18711)-(U18711*(6/13))</f>
        <v>75.793348370927305</v>
      </c>
    </row>
    <row r="18711" spans="1:30">
      <c r="A18711" s="5" t="s">
        <v>3060</v>
      </c>
      <c r="B18711" t="s">
        <v>3067</v>
      </c>
      <c r="D18711" s="5">
        <v>2018</v>
      </c>
      <c r="E18711" t="s">
        <v>3083</v>
      </c>
      <c r="F18711" s="5" t="s">
        <v>722</v>
      </c>
      <c r="G18711">
        <v>-31.998657000000001</v>
      </c>
      <c r="H18711">
        <v>-52.201856999999997</v>
      </c>
      <c r="I18711" s="5" t="s">
        <v>136</v>
      </c>
      <c r="J18711" t="s">
        <v>3088</v>
      </c>
      <c r="K18711">
        <v>93</v>
      </c>
      <c r="L18711">
        <v>106</v>
      </c>
      <c r="M18711">
        <f t="shared" si="180"/>
        <v>99.5</v>
      </c>
      <c r="N18711">
        <v>13</v>
      </c>
      <c r="O18711">
        <v>1.4785714285714286</v>
      </c>
      <c r="R18711">
        <v>0.5</v>
      </c>
      <c r="U18711">
        <f t="shared" si="179"/>
        <v>9.6107142857142858</v>
      </c>
      <c r="AB18711">
        <f>SUM(U18704:U18711)</f>
        <v>80.229062656641588</v>
      </c>
    </row>
    <row r="18712" spans="1:30">
      <c r="A18712" s="5" t="s">
        <v>3060</v>
      </c>
      <c r="B18712" t="s">
        <v>3067</v>
      </c>
      <c r="D18712" s="5">
        <v>2018</v>
      </c>
      <c r="E18712" t="s">
        <v>3083</v>
      </c>
      <c r="F18712" s="5" t="s">
        <v>722</v>
      </c>
      <c r="G18712">
        <v>-31.998657000000001</v>
      </c>
      <c r="H18712">
        <v>-52.201856999999997</v>
      </c>
      <c r="I18712" s="5" t="s">
        <v>136</v>
      </c>
      <c r="J18712" t="s">
        <v>3089</v>
      </c>
      <c r="K18712">
        <v>0</v>
      </c>
      <c r="L18712">
        <v>12</v>
      </c>
      <c r="M18712">
        <f t="shared" si="180"/>
        <v>6</v>
      </c>
      <c r="N18712">
        <v>12</v>
      </c>
      <c r="O18712">
        <v>1.4766666666666666</v>
      </c>
      <c r="R18712">
        <v>0.5</v>
      </c>
      <c r="U18712">
        <f t="shared" si="179"/>
        <v>8.86</v>
      </c>
      <c r="W18712">
        <f>SUMPRODUCT(O18712:O18718, N18712:N18718)/SUM(N18712:N18718)</f>
        <v>1.38754053469092</v>
      </c>
      <c r="Y18712">
        <f>SUMPRODUCT(R18712:R18718, N18712:N18718)/SUM(N18712:N18718)</f>
        <v>0.67659574468085104</v>
      </c>
      <c r="AD18712">
        <v>94</v>
      </c>
    </row>
    <row r="18713" spans="1:30">
      <c r="A18713" s="5" t="s">
        <v>3060</v>
      </c>
      <c r="B18713" t="s">
        <v>3067</v>
      </c>
      <c r="D18713" s="5">
        <v>2018</v>
      </c>
      <c r="E18713" t="s">
        <v>3083</v>
      </c>
      <c r="F18713" s="5" t="s">
        <v>722</v>
      </c>
      <c r="G18713">
        <v>-31.998657000000001</v>
      </c>
      <c r="H18713">
        <v>-52.201856999999997</v>
      </c>
      <c r="I18713" s="5" t="s">
        <v>136</v>
      </c>
      <c r="J18713" t="s">
        <v>3089</v>
      </c>
      <c r="K18713">
        <v>12</v>
      </c>
      <c r="L18713">
        <v>25</v>
      </c>
      <c r="M18713">
        <f t="shared" si="180"/>
        <v>18.5</v>
      </c>
      <c r="N18713">
        <v>13</v>
      </c>
      <c r="O18713">
        <v>1.3176470588235294</v>
      </c>
      <c r="R18713">
        <v>0.7</v>
      </c>
      <c r="U18713">
        <f t="shared" si="179"/>
        <v>11.990588235294117</v>
      </c>
      <c r="AB18713">
        <f>SUM(U18712:U18713)-(U18713*10/13)</f>
        <v>11.627058823529413</v>
      </c>
    </row>
    <row r="18714" spans="1:30">
      <c r="A18714" s="5" t="s">
        <v>3060</v>
      </c>
      <c r="B18714" t="s">
        <v>3067</v>
      </c>
      <c r="D18714" s="5">
        <v>2018</v>
      </c>
      <c r="E18714" t="s">
        <v>3083</v>
      </c>
      <c r="F18714" s="5" t="s">
        <v>722</v>
      </c>
      <c r="G18714">
        <v>-31.998657000000001</v>
      </c>
      <c r="H18714">
        <v>-52.201856999999997</v>
      </c>
      <c r="I18714" s="5" t="s">
        <v>136</v>
      </c>
      <c r="J18714" t="s">
        <v>3089</v>
      </c>
      <c r="K18714">
        <v>25</v>
      </c>
      <c r="L18714">
        <v>42</v>
      </c>
      <c r="M18714">
        <f t="shared" si="180"/>
        <v>33.5</v>
      </c>
      <c r="N18714">
        <v>17</v>
      </c>
      <c r="O18714">
        <v>1.2589473684210528</v>
      </c>
      <c r="R18714">
        <v>0.6</v>
      </c>
      <c r="U18714">
        <f t="shared" si="179"/>
        <v>12.841263157894739</v>
      </c>
      <c r="AB18714">
        <f>SUM(U18712:U18714)-(U18714*(5/17))</f>
        <v>29.915009287925699</v>
      </c>
    </row>
    <row r="18715" spans="1:30">
      <c r="A18715" s="5" t="s">
        <v>3060</v>
      </c>
      <c r="B18715" t="s">
        <v>3067</v>
      </c>
      <c r="D18715" s="5">
        <v>2018</v>
      </c>
      <c r="E18715" t="s">
        <v>3083</v>
      </c>
      <c r="F18715" s="5" t="s">
        <v>722</v>
      </c>
      <c r="G18715">
        <v>-31.998657000000001</v>
      </c>
      <c r="H18715">
        <v>-52.201856999999997</v>
      </c>
      <c r="I18715" s="5" t="s">
        <v>136</v>
      </c>
      <c r="J18715" t="s">
        <v>3089</v>
      </c>
      <c r="K18715">
        <v>42</v>
      </c>
      <c r="L18715">
        <v>50</v>
      </c>
      <c r="M18715">
        <f t="shared" si="180"/>
        <v>46</v>
      </c>
      <c r="N18715">
        <v>8</v>
      </c>
      <c r="O18715">
        <v>1.2589473684210528</v>
      </c>
      <c r="R18715">
        <v>0.6</v>
      </c>
      <c r="U18715">
        <f t="shared" si="179"/>
        <v>6.0429473684210535</v>
      </c>
      <c r="AB18715">
        <f>SUM(U18712:U18715)</f>
        <v>39.734798761609909</v>
      </c>
    </row>
    <row r="18716" spans="1:30">
      <c r="A18716" s="5" t="s">
        <v>3060</v>
      </c>
      <c r="B18716" t="s">
        <v>3067</v>
      </c>
      <c r="D18716" s="5">
        <v>2018</v>
      </c>
      <c r="E18716" t="s">
        <v>3083</v>
      </c>
      <c r="F18716" s="5" t="s">
        <v>722</v>
      </c>
      <c r="G18716">
        <v>-31.998657000000001</v>
      </c>
      <c r="H18716">
        <v>-52.201856999999997</v>
      </c>
      <c r="I18716" s="5" t="s">
        <v>136</v>
      </c>
      <c r="J18716" t="s">
        <v>3089</v>
      </c>
      <c r="K18716">
        <v>50</v>
      </c>
      <c r="L18716">
        <v>77</v>
      </c>
      <c r="M18716">
        <f t="shared" si="180"/>
        <v>63.5</v>
      </c>
      <c r="N18716">
        <v>27</v>
      </c>
      <c r="O18716">
        <v>1.4433333333333334</v>
      </c>
      <c r="R18716">
        <v>0.8</v>
      </c>
      <c r="U18716">
        <f t="shared" si="179"/>
        <v>31.176000000000002</v>
      </c>
    </row>
    <row r="18717" spans="1:30">
      <c r="A18717" s="5" t="s">
        <v>3060</v>
      </c>
      <c r="B18717" t="s">
        <v>3067</v>
      </c>
      <c r="D18717" s="5">
        <v>2018</v>
      </c>
      <c r="E18717" t="s">
        <v>3083</v>
      </c>
      <c r="F18717" s="5" t="s">
        <v>722</v>
      </c>
      <c r="G18717">
        <v>-31.998657000000001</v>
      </c>
      <c r="H18717">
        <v>-52.201856999999997</v>
      </c>
      <c r="I18717" s="5" t="s">
        <v>136</v>
      </c>
      <c r="J18717" t="s">
        <v>3089</v>
      </c>
      <c r="K18717">
        <v>77</v>
      </c>
      <c r="L18717">
        <v>84</v>
      </c>
      <c r="M18717">
        <f t="shared" si="180"/>
        <v>80.5</v>
      </c>
      <c r="N18717">
        <v>7</v>
      </c>
      <c r="O18717">
        <v>1.4785714285714286</v>
      </c>
      <c r="R18717">
        <v>0.7</v>
      </c>
      <c r="U18717">
        <f t="shared" si="179"/>
        <v>7.2450000000000001</v>
      </c>
    </row>
    <row r="18718" spans="1:30">
      <c r="A18718" s="5" t="s">
        <v>3060</v>
      </c>
      <c r="B18718" t="s">
        <v>3067</v>
      </c>
      <c r="D18718" s="5">
        <v>2018</v>
      </c>
      <c r="E18718" t="s">
        <v>3083</v>
      </c>
      <c r="F18718" s="5" t="s">
        <v>722</v>
      </c>
      <c r="G18718">
        <v>-31.998657000000001</v>
      </c>
      <c r="H18718">
        <v>-52.201856999999997</v>
      </c>
      <c r="I18718" s="5" t="s">
        <v>136</v>
      </c>
      <c r="J18718" t="s">
        <v>3089</v>
      </c>
      <c r="K18718">
        <v>84</v>
      </c>
      <c r="L18718">
        <v>94</v>
      </c>
      <c r="M18718">
        <f t="shared" si="180"/>
        <v>89</v>
      </c>
      <c r="N18718">
        <v>10</v>
      </c>
      <c r="O18718">
        <v>1.4785714285714286</v>
      </c>
      <c r="R18718">
        <v>0.7</v>
      </c>
      <c r="U18718">
        <f t="shared" si="179"/>
        <v>10.35</v>
      </c>
      <c r="AB18718">
        <f>SUM(U18712:U18718)</f>
        <v>88.50579876160991</v>
      </c>
    </row>
    <row r="18719" spans="1:30">
      <c r="A18719" s="5" t="s">
        <v>3060</v>
      </c>
      <c r="B18719" t="s">
        <v>3091</v>
      </c>
      <c r="D18719" s="5">
        <v>2023</v>
      </c>
      <c r="E18719" t="s">
        <v>3102</v>
      </c>
      <c r="F18719" s="5" t="s">
        <v>722</v>
      </c>
      <c r="G18719">
        <v>-32.019576999999998</v>
      </c>
      <c r="H18719">
        <v>-52.101324200000001</v>
      </c>
      <c r="I18719" s="5" t="s">
        <v>136</v>
      </c>
      <c r="J18719" t="s">
        <v>3090</v>
      </c>
      <c r="K18719">
        <v>0</v>
      </c>
      <c r="L18719">
        <v>2</v>
      </c>
      <c r="M18719">
        <f t="shared" si="180"/>
        <v>1</v>
      </c>
      <c r="N18719">
        <v>2</v>
      </c>
      <c r="O18719">
        <v>1.2360226468506725</v>
      </c>
      <c r="R18719">
        <v>0.19163930000000001</v>
      </c>
      <c r="U18719">
        <f t="shared" si="179"/>
        <v>0.47374102965322024</v>
      </c>
      <c r="W18719">
        <f>SUMPRODUCT(O18719:O18734, N18719:N18734)/SUM(N18719:N18734)</f>
        <v>0.79851382390497694</v>
      </c>
      <c r="Y18719">
        <f>SUMPRODUCT(R18719:R18734, N18719:N18734)/SUM(N18719:N18734)</f>
        <v>0.25260526</v>
      </c>
      <c r="AD18719">
        <v>50</v>
      </c>
    </row>
    <row r="18720" spans="1:30">
      <c r="A18720" s="5" t="s">
        <v>3060</v>
      </c>
      <c r="B18720" t="s">
        <v>3091</v>
      </c>
      <c r="D18720" s="5">
        <v>2023</v>
      </c>
      <c r="E18720" t="s">
        <v>3102</v>
      </c>
      <c r="F18720" s="5" t="s">
        <v>722</v>
      </c>
      <c r="G18720">
        <v>-32.019576999999998</v>
      </c>
      <c r="H18720">
        <v>-52.101324200000001</v>
      </c>
      <c r="I18720" s="5" t="s">
        <v>136</v>
      </c>
      <c r="J18720" t="s">
        <v>3090</v>
      </c>
      <c r="K18720">
        <v>2</v>
      </c>
      <c r="L18720">
        <v>4</v>
      </c>
      <c r="M18720">
        <f t="shared" si="180"/>
        <v>3</v>
      </c>
      <c r="N18720">
        <v>2</v>
      </c>
      <c r="O18720">
        <v>0.97686208241258266</v>
      </c>
      <c r="R18720">
        <v>0.14855109999999999</v>
      </c>
      <c r="U18720">
        <f t="shared" si="179"/>
        <v>0.29022787378135961</v>
      </c>
    </row>
    <row r="18721" spans="1:30">
      <c r="A18721" s="5" t="s">
        <v>3060</v>
      </c>
      <c r="B18721" t="s">
        <v>3091</v>
      </c>
      <c r="D18721" s="5">
        <v>2023</v>
      </c>
      <c r="E18721" t="s">
        <v>3102</v>
      </c>
      <c r="F18721" s="5" t="s">
        <v>722</v>
      </c>
      <c r="G18721">
        <v>-32.019576999999998</v>
      </c>
      <c r="H18721">
        <v>-52.101324200000001</v>
      </c>
      <c r="I18721" s="5" t="s">
        <v>136</v>
      </c>
      <c r="J18721" t="s">
        <v>3090</v>
      </c>
      <c r="K18721">
        <v>4</v>
      </c>
      <c r="L18721">
        <v>6</v>
      </c>
      <c r="M18721">
        <f t="shared" si="180"/>
        <v>5</v>
      </c>
      <c r="N18721">
        <v>2</v>
      </c>
      <c r="O18721">
        <v>0.81822751736842736</v>
      </c>
      <c r="R18721">
        <v>0.15760099999999999</v>
      </c>
      <c r="U18721">
        <f t="shared" si="179"/>
        <v>0.25790694992956303</v>
      </c>
    </row>
    <row r="18722" spans="1:30">
      <c r="A18722" s="5" t="s">
        <v>3060</v>
      </c>
      <c r="B18722" t="s">
        <v>3091</v>
      </c>
      <c r="D18722" s="5">
        <v>2023</v>
      </c>
      <c r="E18722" t="s">
        <v>3102</v>
      </c>
      <c r="F18722" s="5" t="s">
        <v>722</v>
      </c>
      <c r="G18722">
        <v>-32.019576999999998</v>
      </c>
      <c r="H18722">
        <v>-52.101324200000001</v>
      </c>
      <c r="I18722" s="5" t="s">
        <v>136</v>
      </c>
      <c r="J18722" t="s">
        <v>3090</v>
      </c>
      <c r="K18722">
        <v>6</v>
      </c>
      <c r="L18722">
        <v>8</v>
      </c>
      <c r="M18722">
        <f t="shared" si="180"/>
        <v>7</v>
      </c>
      <c r="N18722">
        <v>2</v>
      </c>
      <c r="O18722">
        <v>0.78827676303083583</v>
      </c>
      <c r="R18722">
        <v>0.15019080000000001</v>
      </c>
      <c r="U18722">
        <f t="shared" si="179"/>
        <v>0.23678383532202332</v>
      </c>
    </row>
    <row r="18723" spans="1:30">
      <c r="A18723" s="5" t="s">
        <v>3060</v>
      </c>
      <c r="B18723" t="s">
        <v>3091</v>
      </c>
      <c r="D18723" s="5">
        <v>2023</v>
      </c>
      <c r="E18723" t="s">
        <v>3102</v>
      </c>
      <c r="F18723" s="5" t="s">
        <v>722</v>
      </c>
      <c r="G18723">
        <v>-32.019576999999998</v>
      </c>
      <c r="H18723">
        <v>-52.101324200000001</v>
      </c>
      <c r="I18723" s="5" t="s">
        <v>136</v>
      </c>
      <c r="J18723" t="s">
        <v>3090</v>
      </c>
      <c r="K18723">
        <v>8</v>
      </c>
      <c r="L18723">
        <v>10</v>
      </c>
      <c r="M18723">
        <f t="shared" si="180"/>
        <v>9</v>
      </c>
      <c r="N18723">
        <v>2</v>
      </c>
      <c r="O18723">
        <v>0.72062417974064763</v>
      </c>
      <c r="R18723">
        <v>0.12929199999999999</v>
      </c>
      <c r="U18723">
        <f t="shared" si="179"/>
        <v>0.18634188289405562</v>
      </c>
    </row>
    <row r="18724" spans="1:30">
      <c r="A18724" s="5" t="s">
        <v>3060</v>
      </c>
      <c r="B18724" t="s">
        <v>3091</v>
      </c>
      <c r="D18724" s="5">
        <v>2023</v>
      </c>
      <c r="E18724" t="s">
        <v>3102</v>
      </c>
      <c r="F18724" s="5" t="s">
        <v>722</v>
      </c>
      <c r="G18724">
        <v>-32.019576999999998</v>
      </c>
      <c r="H18724">
        <v>-52.101324200000001</v>
      </c>
      <c r="I18724" s="5" t="s">
        <v>136</v>
      </c>
      <c r="J18724" t="s">
        <v>3090</v>
      </c>
      <c r="K18724">
        <v>10</v>
      </c>
      <c r="L18724">
        <v>12</v>
      </c>
      <c r="M18724">
        <f t="shared" si="180"/>
        <v>11</v>
      </c>
      <c r="N18724">
        <v>2</v>
      </c>
      <c r="O18724">
        <v>0.85510156165340212</v>
      </c>
      <c r="R18724">
        <v>0.1190174</v>
      </c>
      <c r="U18724">
        <f t="shared" si="179"/>
        <v>0.20354392920785525</v>
      </c>
    </row>
    <row r="18725" spans="1:30">
      <c r="A18725" s="5" t="s">
        <v>3060</v>
      </c>
      <c r="B18725" t="s">
        <v>3091</v>
      </c>
      <c r="D18725" s="5">
        <v>2023</v>
      </c>
      <c r="E18725" t="s">
        <v>3102</v>
      </c>
      <c r="F18725" s="5" t="s">
        <v>722</v>
      </c>
      <c r="G18725">
        <v>-32.019576999999998</v>
      </c>
      <c r="H18725">
        <v>-52.101324200000001</v>
      </c>
      <c r="I18725" s="5" t="s">
        <v>136</v>
      </c>
      <c r="J18725" t="s">
        <v>3090</v>
      </c>
      <c r="K18725">
        <v>12</v>
      </c>
      <c r="L18725">
        <v>14</v>
      </c>
      <c r="M18725">
        <f t="shared" si="180"/>
        <v>13</v>
      </c>
      <c r="N18725">
        <v>2</v>
      </c>
      <c r="O18725">
        <v>0.84110447545543221</v>
      </c>
      <c r="R18725">
        <v>0.1126383</v>
      </c>
      <c r="U18725">
        <f t="shared" si="179"/>
        <v>0.18948115647538322</v>
      </c>
    </row>
    <row r="18726" spans="1:30">
      <c r="A18726" s="5" t="s">
        <v>3060</v>
      </c>
      <c r="B18726" t="s">
        <v>3091</v>
      </c>
      <c r="D18726" s="5">
        <v>2023</v>
      </c>
      <c r="E18726" t="s">
        <v>3102</v>
      </c>
      <c r="F18726" s="5" t="s">
        <v>722</v>
      </c>
      <c r="G18726">
        <v>-32.019576999999998</v>
      </c>
      <c r="H18726">
        <v>-52.101324200000001</v>
      </c>
      <c r="I18726" s="5" t="s">
        <v>136</v>
      </c>
      <c r="J18726" t="s">
        <v>3090</v>
      </c>
      <c r="K18726">
        <v>14</v>
      </c>
      <c r="L18726">
        <v>16</v>
      </c>
      <c r="M18726">
        <f t="shared" si="180"/>
        <v>15</v>
      </c>
      <c r="N18726">
        <v>2</v>
      </c>
      <c r="O18726">
        <v>0.93464414289670461</v>
      </c>
      <c r="R18726">
        <v>0.1305231</v>
      </c>
      <c r="U18726">
        <f t="shared" si="179"/>
        <v>0.24398530185544173</v>
      </c>
      <c r="AB18726">
        <f>SUM(U18719:U18726)-(U18726*1/2)</f>
        <v>1.9600193081911812</v>
      </c>
    </row>
    <row r="18727" spans="1:30">
      <c r="A18727" s="5" t="s">
        <v>3060</v>
      </c>
      <c r="B18727" t="s">
        <v>3091</v>
      </c>
      <c r="D18727" s="5">
        <v>2023</v>
      </c>
      <c r="E18727" t="s">
        <v>3102</v>
      </c>
      <c r="F18727" s="5" t="s">
        <v>722</v>
      </c>
      <c r="G18727">
        <v>-32.019576999999998</v>
      </c>
      <c r="H18727">
        <v>-52.101324200000001</v>
      </c>
      <c r="I18727" s="5" t="s">
        <v>136</v>
      </c>
      <c r="J18727" t="s">
        <v>3090</v>
      </c>
      <c r="K18727">
        <v>16</v>
      </c>
      <c r="L18727">
        <v>18</v>
      </c>
      <c r="M18727">
        <f t="shared" si="180"/>
        <v>17</v>
      </c>
      <c r="N18727">
        <v>2</v>
      </c>
      <c r="O18727">
        <v>0.69195272898028981</v>
      </c>
      <c r="R18727">
        <v>0.22348380000000001</v>
      </c>
      <c r="U18727">
        <f t="shared" si="179"/>
        <v>0.30928045058577058</v>
      </c>
    </row>
    <row r="18728" spans="1:30">
      <c r="A18728" s="5" t="s">
        <v>3060</v>
      </c>
      <c r="B18728" t="s">
        <v>3091</v>
      </c>
      <c r="D18728" s="5">
        <v>2023</v>
      </c>
      <c r="E18728" t="s">
        <v>3102</v>
      </c>
      <c r="F18728" s="5" t="s">
        <v>722</v>
      </c>
      <c r="G18728">
        <v>-32.019576999999998</v>
      </c>
      <c r="H18728">
        <v>-52.101324200000001</v>
      </c>
      <c r="I18728" s="5" t="s">
        <v>136</v>
      </c>
      <c r="J18728" t="s">
        <v>3090</v>
      </c>
      <c r="K18728">
        <v>18</v>
      </c>
      <c r="L18728">
        <v>20</v>
      </c>
      <c r="M18728">
        <f t="shared" si="180"/>
        <v>19</v>
      </c>
      <c r="N18728">
        <v>2</v>
      </c>
      <c r="O18728">
        <v>0.83094529998916367</v>
      </c>
      <c r="R18728">
        <v>0.25097219999999998</v>
      </c>
      <c r="U18728">
        <f t="shared" si="179"/>
        <v>0.41708834003588074</v>
      </c>
    </row>
    <row r="18729" spans="1:30">
      <c r="A18729" s="5" t="s">
        <v>3060</v>
      </c>
      <c r="B18729" t="s">
        <v>3091</v>
      </c>
      <c r="D18729" s="5">
        <v>2023</v>
      </c>
      <c r="E18729" t="s">
        <v>3102</v>
      </c>
      <c r="F18729" s="5" t="s">
        <v>722</v>
      </c>
      <c r="G18729">
        <v>-32.019576999999998</v>
      </c>
      <c r="H18729">
        <v>-52.101324200000001</v>
      </c>
      <c r="I18729" s="5" t="s">
        <v>136</v>
      </c>
      <c r="J18729" t="s">
        <v>3090</v>
      </c>
      <c r="K18729">
        <v>20</v>
      </c>
      <c r="L18729">
        <v>25</v>
      </c>
      <c r="M18729">
        <f t="shared" si="180"/>
        <v>22.5</v>
      </c>
      <c r="N18729">
        <v>5</v>
      </c>
      <c r="O18729">
        <v>0.69500800693533038</v>
      </c>
      <c r="R18729">
        <v>0.29005999999999998</v>
      </c>
      <c r="U18729">
        <f t="shared" si="179"/>
        <v>1.0079701124583096</v>
      </c>
    </row>
    <row r="18730" spans="1:30">
      <c r="A18730" s="5" t="s">
        <v>3060</v>
      </c>
      <c r="B18730" t="s">
        <v>3091</v>
      </c>
      <c r="D18730" s="5">
        <v>2023</v>
      </c>
      <c r="E18730" t="s">
        <v>3102</v>
      </c>
      <c r="F18730" s="5" t="s">
        <v>722</v>
      </c>
      <c r="G18730">
        <v>-32.019576999999998</v>
      </c>
      <c r="H18730">
        <v>-52.101324200000001</v>
      </c>
      <c r="I18730" s="5" t="s">
        <v>136</v>
      </c>
      <c r="J18730" t="s">
        <v>3090</v>
      </c>
      <c r="K18730">
        <v>25</v>
      </c>
      <c r="L18730">
        <v>30</v>
      </c>
      <c r="M18730">
        <f t="shared" si="180"/>
        <v>27.5</v>
      </c>
      <c r="N18730">
        <v>5</v>
      </c>
      <c r="O18730">
        <v>0.78067619471903471</v>
      </c>
      <c r="R18730">
        <v>0.4540476</v>
      </c>
      <c r="U18730">
        <f t="shared" si="179"/>
        <v>1.7723207629465521</v>
      </c>
      <c r="AB18730">
        <f>SUM(U18719:U18730)</f>
        <v>5.5886716251454152</v>
      </c>
    </row>
    <row r="18731" spans="1:30">
      <c r="A18731" s="5" t="s">
        <v>3060</v>
      </c>
      <c r="B18731" t="s">
        <v>3091</v>
      </c>
      <c r="D18731" s="5">
        <v>2023</v>
      </c>
      <c r="E18731" t="s">
        <v>3102</v>
      </c>
      <c r="F18731" s="5" t="s">
        <v>722</v>
      </c>
      <c r="G18731">
        <v>-32.019576999999998</v>
      </c>
      <c r="H18731">
        <v>-52.101324200000001</v>
      </c>
      <c r="I18731" s="5" t="s">
        <v>136</v>
      </c>
      <c r="J18731" t="s">
        <v>3090</v>
      </c>
      <c r="K18731">
        <v>30</v>
      </c>
      <c r="L18731">
        <v>35</v>
      </c>
      <c r="M18731">
        <f t="shared" si="180"/>
        <v>32.5</v>
      </c>
      <c r="N18731">
        <v>5</v>
      </c>
      <c r="O18731">
        <v>0.68098081947671973</v>
      </c>
      <c r="R18731">
        <v>0.3105135</v>
      </c>
      <c r="U18731">
        <f t="shared" si="179"/>
        <v>1.0572686884429221</v>
      </c>
    </row>
    <row r="18732" spans="1:30">
      <c r="A18732" s="5" t="s">
        <v>3060</v>
      </c>
      <c r="B18732" t="s">
        <v>3091</v>
      </c>
      <c r="D18732" s="5">
        <v>2023</v>
      </c>
      <c r="E18732" t="s">
        <v>3102</v>
      </c>
      <c r="F18732" s="5" t="s">
        <v>722</v>
      </c>
      <c r="G18732">
        <v>-32.019576999999998</v>
      </c>
      <c r="H18732">
        <v>-52.101324200000001</v>
      </c>
      <c r="I18732" s="5" t="s">
        <v>136</v>
      </c>
      <c r="J18732" t="s">
        <v>3090</v>
      </c>
      <c r="K18732">
        <v>35</v>
      </c>
      <c r="L18732">
        <v>40</v>
      </c>
      <c r="M18732">
        <f t="shared" si="180"/>
        <v>37.5</v>
      </c>
      <c r="N18732">
        <v>5</v>
      </c>
      <c r="O18732">
        <v>0.70400828386692837</v>
      </c>
      <c r="R18732">
        <v>0.28009400000000001</v>
      </c>
      <c r="U18732">
        <f t="shared" si="179"/>
        <v>0.98594248130711715</v>
      </c>
    </row>
    <row r="18733" spans="1:30">
      <c r="A18733" s="5" t="s">
        <v>3060</v>
      </c>
      <c r="B18733" t="s">
        <v>3091</v>
      </c>
      <c r="D18733" s="5">
        <v>2023</v>
      </c>
      <c r="E18733" t="s">
        <v>3102</v>
      </c>
      <c r="F18733" s="5" t="s">
        <v>722</v>
      </c>
      <c r="G18733">
        <v>-32.019576999999998</v>
      </c>
      <c r="H18733">
        <v>-52.101324200000001</v>
      </c>
      <c r="I18733" s="5" t="s">
        <v>136</v>
      </c>
      <c r="J18733" t="s">
        <v>3090</v>
      </c>
      <c r="K18733">
        <v>40</v>
      </c>
      <c r="L18733">
        <v>45</v>
      </c>
      <c r="M18733">
        <f t="shared" si="180"/>
        <v>42.5</v>
      </c>
      <c r="N18733">
        <v>5</v>
      </c>
      <c r="O18733">
        <v>0.76860558920207578</v>
      </c>
      <c r="R18733">
        <v>0.29671249999999999</v>
      </c>
      <c r="U18733">
        <f t="shared" ref="U18733:U18796" si="181">N18733*O18733*R18733</f>
        <v>1.1402744294306044</v>
      </c>
    </row>
    <row r="18734" spans="1:30">
      <c r="A18734" s="5" t="s">
        <v>3060</v>
      </c>
      <c r="B18734" t="s">
        <v>3091</v>
      </c>
      <c r="D18734" s="5">
        <v>2023</v>
      </c>
      <c r="E18734" t="s">
        <v>3102</v>
      </c>
      <c r="F18734" s="5" t="s">
        <v>722</v>
      </c>
      <c r="G18734">
        <v>-32.019576999999998</v>
      </c>
      <c r="H18734">
        <v>-52.101324200000001</v>
      </c>
      <c r="I18734" s="5" t="s">
        <v>136</v>
      </c>
      <c r="J18734" t="s">
        <v>3090</v>
      </c>
      <c r="K18734">
        <v>45</v>
      </c>
      <c r="L18734">
        <v>50</v>
      </c>
      <c r="M18734">
        <f t="shared" si="180"/>
        <v>47.5</v>
      </c>
      <c r="N18734">
        <v>5</v>
      </c>
      <c r="O18734">
        <v>0.87835478549841672</v>
      </c>
      <c r="R18734">
        <v>0.24906139999999999</v>
      </c>
      <c r="U18734">
        <f t="shared" si="181"/>
        <v>1.0938213628646769</v>
      </c>
      <c r="AB18734">
        <f>SUM(U18719:U18734)</f>
        <v>9.8659785871907353</v>
      </c>
    </row>
    <row r="18735" spans="1:30">
      <c r="A18735" s="5" t="s">
        <v>3060</v>
      </c>
      <c r="B18735" t="s">
        <v>3091</v>
      </c>
      <c r="D18735" s="5">
        <v>2023</v>
      </c>
      <c r="E18735" t="s">
        <v>3102</v>
      </c>
      <c r="F18735" s="5" t="s">
        <v>722</v>
      </c>
      <c r="G18735">
        <v>-32.018683000000003</v>
      </c>
      <c r="H18735">
        <v>-52.098950080000002</v>
      </c>
      <c r="I18735" s="5" t="s">
        <v>136</v>
      </c>
      <c r="J18735" t="s">
        <v>3092</v>
      </c>
      <c r="K18735">
        <v>0</v>
      </c>
      <c r="L18735">
        <v>2</v>
      </c>
      <c r="M18735">
        <f t="shared" si="180"/>
        <v>1</v>
      </c>
      <c r="N18735">
        <v>2</v>
      </c>
      <c r="O18735">
        <v>0.77581190532358257</v>
      </c>
      <c r="R18735">
        <v>0.40819220000000001</v>
      </c>
      <c r="U18735">
        <f t="shared" si="181"/>
        <v>0.6333607368404498</v>
      </c>
      <c r="W18735">
        <f>SUMPRODUCT(O18735:O18749, N18735:N18749)/SUM(N18735:N18749)</f>
        <v>0.68684123614059911</v>
      </c>
      <c r="Y18735">
        <f>SUMPRODUCT(R18735:R18749, N18735:N18749)/SUM(N18735:N18749)</f>
        <v>0.47116761600000001</v>
      </c>
      <c r="AD18735">
        <v>50</v>
      </c>
    </row>
    <row r="18736" spans="1:30">
      <c r="A18736" s="5" t="s">
        <v>3060</v>
      </c>
      <c r="B18736" t="s">
        <v>3091</v>
      </c>
      <c r="D18736" s="5">
        <v>2023</v>
      </c>
      <c r="E18736" t="s">
        <v>3102</v>
      </c>
      <c r="F18736" s="5" t="s">
        <v>722</v>
      </c>
      <c r="G18736">
        <v>-32.018683000000003</v>
      </c>
      <c r="H18736">
        <v>-52.098950080000002</v>
      </c>
      <c r="I18736" s="5" t="s">
        <v>136</v>
      </c>
      <c r="J18736" t="s">
        <v>3092</v>
      </c>
      <c r="K18736">
        <v>2</v>
      </c>
      <c r="L18736">
        <v>4</v>
      </c>
      <c r="M18736">
        <f t="shared" si="180"/>
        <v>3</v>
      </c>
      <c r="N18736">
        <v>2</v>
      </c>
      <c r="O18736">
        <v>0.7905166312809625</v>
      </c>
      <c r="R18736">
        <v>0.28571570000000002</v>
      </c>
      <c r="U18736">
        <f t="shared" si="181"/>
        <v>0.45172602533616424</v>
      </c>
    </row>
    <row r="18737" spans="1:30">
      <c r="A18737" s="5" t="s">
        <v>3060</v>
      </c>
      <c r="B18737" t="s">
        <v>3091</v>
      </c>
      <c r="D18737" s="5">
        <v>2023</v>
      </c>
      <c r="E18737" t="s">
        <v>3102</v>
      </c>
      <c r="F18737" s="5" t="s">
        <v>722</v>
      </c>
      <c r="G18737">
        <v>-32.018683000000003</v>
      </c>
      <c r="H18737">
        <v>-52.098950080000002</v>
      </c>
      <c r="I18737" s="5" t="s">
        <v>136</v>
      </c>
      <c r="J18737" t="s">
        <v>3092</v>
      </c>
      <c r="K18737">
        <v>4</v>
      </c>
      <c r="L18737">
        <v>6</v>
      </c>
      <c r="M18737">
        <f t="shared" si="180"/>
        <v>5</v>
      </c>
      <c r="N18737">
        <v>2</v>
      </c>
      <c r="O18737">
        <v>0.7739246677675552</v>
      </c>
      <c r="R18737">
        <v>0.30069099999999999</v>
      </c>
      <c r="U18737">
        <f t="shared" si="181"/>
        <v>0.46542436455138786</v>
      </c>
    </row>
    <row r="18738" spans="1:30">
      <c r="A18738" s="5" t="s">
        <v>3060</v>
      </c>
      <c r="B18738" t="s">
        <v>3091</v>
      </c>
      <c r="D18738" s="5">
        <v>2023</v>
      </c>
      <c r="E18738" t="s">
        <v>3102</v>
      </c>
      <c r="F18738" s="5" t="s">
        <v>722</v>
      </c>
      <c r="G18738">
        <v>-32.018683000000003</v>
      </c>
      <c r="H18738">
        <v>-52.098950080000002</v>
      </c>
      <c r="I18738" s="5" t="s">
        <v>136</v>
      </c>
      <c r="J18738" t="s">
        <v>3092</v>
      </c>
      <c r="K18738">
        <v>6</v>
      </c>
      <c r="L18738">
        <v>8</v>
      </c>
      <c r="M18738">
        <f t="shared" si="180"/>
        <v>7</v>
      </c>
      <c r="N18738">
        <v>2</v>
      </c>
      <c r="O18738">
        <v>0.80128961232995199</v>
      </c>
      <c r="R18738">
        <v>0.20994789999999999</v>
      </c>
      <c r="U18738">
        <f t="shared" si="181"/>
        <v>0.33645814280097502</v>
      </c>
    </row>
    <row r="18739" spans="1:30">
      <c r="A18739" s="5" t="s">
        <v>3060</v>
      </c>
      <c r="B18739" t="s">
        <v>3091</v>
      </c>
      <c r="D18739" s="5">
        <v>2023</v>
      </c>
      <c r="E18739" t="s">
        <v>3102</v>
      </c>
      <c r="F18739" s="5" t="s">
        <v>722</v>
      </c>
      <c r="G18739">
        <v>-32.018683000000003</v>
      </c>
      <c r="H18739">
        <v>-52.098950080000002</v>
      </c>
      <c r="I18739" s="5" t="s">
        <v>136</v>
      </c>
      <c r="J18739" t="s">
        <v>3092</v>
      </c>
      <c r="K18739">
        <v>8</v>
      </c>
      <c r="L18739">
        <v>10</v>
      </c>
      <c r="M18739">
        <f t="shared" si="180"/>
        <v>9</v>
      </c>
      <c r="N18739">
        <v>2</v>
      </c>
      <c r="O18739">
        <v>0.8114335141935991</v>
      </c>
      <c r="R18739">
        <v>0.197246</v>
      </c>
      <c r="U18739">
        <f t="shared" si="181"/>
        <v>0.3201040298812613</v>
      </c>
    </row>
    <row r="18740" spans="1:30">
      <c r="A18740" s="5" t="s">
        <v>3060</v>
      </c>
      <c r="B18740" t="s">
        <v>3091</v>
      </c>
      <c r="D18740" s="5">
        <v>2023</v>
      </c>
      <c r="E18740" t="s">
        <v>3102</v>
      </c>
      <c r="F18740" s="5" t="s">
        <v>722</v>
      </c>
      <c r="G18740">
        <v>-32.018683000000003</v>
      </c>
      <c r="H18740">
        <v>-52.098950080000002</v>
      </c>
      <c r="I18740" s="5" t="s">
        <v>136</v>
      </c>
      <c r="J18740" t="s">
        <v>3092</v>
      </c>
      <c r="K18740">
        <v>10</v>
      </c>
      <c r="L18740">
        <v>12</v>
      </c>
      <c r="M18740">
        <f t="shared" si="180"/>
        <v>11</v>
      </c>
      <c r="N18740">
        <v>2</v>
      </c>
      <c r="O18740">
        <v>0.94723598332940162</v>
      </c>
      <c r="R18740">
        <v>0.21821109999999999</v>
      </c>
      <c r="U18740">
        <f t="shared" si="181"/>
        <v>0.41339481176378079</v>
      </c>
    </row>
    <row r="18741" spans="1:30">
      <c r="A18741" s="5" t="s">
        <v>3060</v>
      </c>
      <c r="B18741" t="s">
        <v>3091</v>
      </c>
      <c r="D18741" s="5">
        <v>2023</v>
      </c>
      <c r="E18741" t="s">
        <v>3102</v>
      </c>
      <c r="F18741" s="5" t="s">
        <v>722</v>
      </c>
      <c r="G18741">
        <v>-32.018683000000003</v>
      </c>
      <c r="H18741">
        <v>-52.098950080000002</v>
      </c>
      <c r="I18741" s="5" t="s">
        <v>136</v>
      </c>
      <c r="J18741" t="s">
        <v>3092</v>
      </c>
      <c r="K18741">
        <v>12</v>
      </c>
      <c r="L18741">
        <v>14</v>
      </c>
      <c r="M18741">
        <f t="shared" ref="M18741:M18804" si="182">AVERAGE(K18741:L18741)</f>
        <v>13</v>
      </c>
      <c r="N18741">
        <v>2</v>
      </c>
      <c r="O18741">
        <v>0.87103876700479654</v>
      </c>
      <c r="R18741">
        <v>0.37998340000000003</v>
      </c>
      <c r="U18741">
        <f t="shared" si="181"/>
        <v>0.66196054443658081</v>
      </c>
    </row>
    <row r="18742" spans="1:30">
      <c r="A18742" s="5" t="s">
        <v>3060</v>
      </c>
      <c r="B18742" t="s">
        <v>3091</v>
      </c>
      <c r="D18742" s="5">
        <v>2023</v>
      </c>
      <c r="E18742" t="s">
        <v>3102</v>
      </c>
      <c r="F18742" s="5" t="s">
        <v>722</v>
      </c>
      <c r="G18742">
        <v>-32.018683000000003</v>
      </c>
      <c r="H18742">
        <v>-52.098950080000002</v>
      </c>
      <c r="I18742" s="5" t="s">
        <v>136</v>
      </c>
      <c r="J18742" t="s">
        <v>3092</v>
      </c>
      <c r="K18742">
        <v>14</v>
      </c>
      <c r="L18742">
        <v>16</v>
      </c>
      <c r="M18742">
        <f t="shared" si="182"/>
        <v>15</v>
      </c>
      <c r="N18742">
        <v>2</v>
      </c>
      <c r="O18742">
        <v>0.65841000235904701</v>
      </c>
      <c r="R18742">
        <v>0.41844019999999998</v>
      </c>
      <c r="U18742">
        <f t="shared" si="181"/>
        <v>0.55101042613824014</v>
      </c>
      <c r="AB18742">
        <f>SUM(U18735:U18742)-(U18742*1/2)</f>
        <v>3.5579338686797199</v>
      </c>
    </row>
    <row r="18743" spans="1:30">
      <c r="A18743" s="5" t="s">
        <v>3060</v>
      </c>
      <c r="B18743" t="s">
        <v>3091</v>
      </c>
      <c r="D18743" s="5">
        <v>2023</v>
      </c>
      <c r="E18743" t="s">
        <v>3102</v>
      </c>
      <c r="F18743" s="5" t="s">
        <v>722</v>
      </c>
      <c r="G18743">
        <v>-32.018683000000003</v>
      </c>
      <c r="H18743">
        <v>-52.098950080000002</v>
      </c>
      <c r="I18743" s="5" t="s">
        <v>136</v>
      </c>
      <c r="J18743" t="s">
        <v>3092</v>
      </c>
      <c r="K18743">
        <v>16</v>
      </c>
      <c r="L18743">
        <v>18</v>
      </c>
      <c r="M18743">
        <f t="shared" si="182"/>
        <v>17</v>
      </c>
      <c r="N18743">
        <v>2</v>
      </c>
      <c r="O18743">
        <v>0.65384917826531419</v>
      </c>
      <c r="R18743">
        <v>0.66902139999999999</v>
      </c>
      <c r="U18743">
        <f t="shared" si="181"/>
        <v>0.87487818526382011</v>
      </c>
    </row>
    <row r="18744" spans="1:30">
      <c r="A18744" s="5" t="s">
        <v>3060</v>
      </c>
      <c r="B18744" t="s">
        <v>3091</v>
      </c>
      <c r="D18744" s="5">
        <v>2023</v>
      </c>
      <c r="E18744" t="s">
        <v>3102</v>
      </c>
      <c r="F18744" s="5" t="s">
        <v>722</v>
      </c>
      <c r="G18744">
        <v>-32.018683000000003</v>
      </c>
      <c r="H18744">
        <v>-52.098950080000002</v>
      </c>
      <c r="I18744" s="5" t="s">
        <v>136</v>
      </c>
      <c r="J18744" t="s">
        <v>3092</v>
      </c>
      <c r="K18744">
        <v>18</v>
      </c>
      <c r="L18744">
        <v>20</v>
      </c>
      <c r="M18744">
        <f t="shared" si="182"/>
        <v>19</v>
      </c>
      <c r="N18744">
        <v>2</v>
      </c>
      <c r="O18744">
        <v>0.59188487850908234</v>
      </c>
      <c r="R18744">
        <v>0.58191599999999999</v>
      </c>
      <c r="U18744">
        <f t="shared" si="181"/>
        <v>0.68885456192498229</v>
      </c>
    </row>
    <row r="18745" spans="1:30">
      <c r="A18745" s="5" t="s">
        <v>3060</v>
      </c>
      <c r="B18745" t="s">
        <v>3091</v>
      </c>
      <c r="D18745" s="5">
        <v>2023</v>
      </c>
      <c r="E18745" t="s">
        <v>3102</v>
      </c>
      <c r="F18745" s="5" t="s">
        <v>722</v>
      </c>
      <c r="G18745">
        <v>-32.018683000000003</v>
      </c>
      <c r="H18745">
        <v>-52.098950080000002</v>
      </c>
      <c r="I18745" s="5" t="s">
        <v>136</v>
      </c>
      <c r="J18745" t="s">
        <v>3092</v>
      </c>
      <c r="K18745">
        <v>20</v>
      </c>
      <c r="L18745">
        <v>25</v>
      </c>
      <c r="M18745">
        <f t="shared" si="182"/>
        <v>22.5</v>
      </c>
      <c r="N18745">
        <v>5</v>
      </c>
      <c r="O18745">
        <v>0.64232130219391359</v>
      </c>
      <c r="R18745">
        <v>0.65391600000000005</v>
      </c>
      <c r="U18745">
        <f t="shared" si="181"/>
        <v>2.1001208832271758</v>
      </c>
    </row>
    <row r="18746" spans="1:30">
      <c r="A18746" s="5" t="s">
        <v>3060</v>
      </c>
      <c r="B18746" t="s">
        <v>3091</v>
      </c>
      <c r="D18746" s="5">
        <v>2023</v>
      </c>
      <c r="E18746" t="s">
        <v>3102</v>
      </c>
      <c r="F18746" s="5" t="s">
        <v>722</v>
      </c>
      <c r="G18746">
        <v>-32.018683000000003</v>
      </c>
      <c r="H18746">
        <v>-52.098950080000002</v>
      </c>
      <c r="I18746" s="5" t="s">
        <v>136</v>
      </c>
      <c r="J18746" t="s">
        <v>3092</v>
      </c>
      <c r="K18746">
        <v>25</v>
      </c>
      <c r="L18746">
        <v>30</v>
      </c>
      <c r="M18746">
        <f t="shared" si="182"/>
        <v>27.5</v>
      </c>
      <c r="N18746">
        <v>5</v>
      </c>
      <c r="O18746">
        <v>0.56897066918298334</v>
      </c>
      <c r="R18746">
        <v>0.52739060000000004</v>
      </c>
      <c r="U18746">
        <f t="shared" si="181"/>
        <v>1.5003489130140757</v>
      </c>
      <c r="AB18746">
        <f>SUM(U18735:U18746)</f>
        <v>8.9976416251788933</v>
      </c>
    </row>
    <row r="18747" spans="1:30">
      <c r="A18747" s="5" t="s">
        <v>3060</v>
      </c>
      <c r="B18747" t="s">
        <v>3091</v>
      </c>
      <c r="D18747" s="5">
        <v>2023</v>
      </c>
      <c r="E18747" t="s">
        <v>3102</v>
      </c>
      <c r="F18747" s="5" t="s">
        <v>722</v>
      </c>
      <c r="G18747">
        <v>-32.018683000000003</v>
      </c>
      <c r="H18747">
        <v>-52.098950080000002</v>
      </c>
      <c r="I18747" s="5" t="s">
        <v>136</v>
      </c>
      <c r="J18747" t="s">
        <v>3092</v>
      </c>
      <c r="K18747">
        <v>30</v>
      </c>
      <c r="L18747">
        <v>35</v>
      </c>
      <c r="M18747">
        <f t="shared" si="182"/>
        <v>32.5</v>
      </c>
      <c r="N18747">
        <v>5</v>
      </c>
      <c r="O18747">
        <v>0.56091845561059994</v>
      </c>
      <c r="R18747">
        <v>0.69092949999999997</v>
      </c>
      <c r="U18747">
        <f t="shared" si="181"/>
        <v>1.93777554037902</v>
      </c>
    </row>
    <row r="18748" spans="1:30">
      <c r="A18748" s="5" t="s">
        <v>3060</v>
      </c>
      <c r="B18748" t="s">
        <v>3091</v>
      </c>
      <c r="D18748" s="5">
        <v>2023</v>
      </c>
      <c r="E18748" t="s">
        <v>3102</v>
      </c>
      <c r="F18748" s="5" t="s">
        <v>722</v>
      </c>
      <c r="G18748">
        <v>-32.018683000000003</v>
      </c>
      <c r="H18748">
        <v>-52.098950080000002</v>
      </c>
      <c r="I18748" s="5" t="s">
        <v>136</v>
      </c>
      <c r="J18748" t="s">
        <v>3092</v>
      </c>
      <c r="K18748">
        <v>35</v>
      </c>
      <c r="L18748">
        <v>40</v>
      </c>
      <c r="M18748">
        <f t="shared" si="182"/>
        <v>37.5</v>
      </c>
      <c r="N18748">
        <v>5</v>
      </c>
      <c r="O18748">
        <v>0.68340017299677591</v>
      </c>
      <c r="R18748">
        <v>0.4858017</v>
      </c>
      <c r="U18748">
        <f t="shared" si="181"/>
        <v>1.6599848291106392</v>
      </c>
    </row>
    <row r="18749" spans="1:30">
      <c r="A18749" s="5" t="s">
        <v>3060</v>
      </c>
      <c r="B18749" t="s">
        <v>3091</v>
      </c>
      <c r="D18749" s="5">
        <v>2023</v>
      </c>
      <c r="E18749" t="s">
        <v>3102</v>
      </c>
      <c r="F18749" s="5" t="s">
        <v>722</v>
      </c>
      <c r="G18749">
        <v>-32.018683000000003</v>
      </c>
      <c r="H18749">
        <v>-52.098950080000002</v>
      </c>
      <c r="I18749" s="5" t="s">
        <v>136</v>
      </c>
      <c r="J18749" t="s">
        <v>3092</v>
      </c>
      <c r="K18749">
        <v>40</v>
      </c>
      <c r="L18749">
        <v>50</v>
      </c>
      <c r="M18749">
        <f t="shared" si="182"/>
        <v>45</v>
      </c>
      <c r="N18749">
        <v>10</v>
      </c>
      <c r="O18749">
        <v>0.67132185263820088</v>
      </c>
      <c r="R18749">
        <v>0.44294620000000001</v>
      </c>
      <c r="U18749">
        <f t="shared" si="181"/>
        <v>2.9735946360305103</v>
      </c>
      <c r="AB18749">
        <f>SUM(U18735:U18749)</f>
        <v>15.568996630699063</v>
      </c>
    </row>
    <row r="18750" spans="1:30">
      <c r="A18750" s="5" t="s">
        <v>3060</v>
      </c>
      <c r="B18750" t="s">
        <v>3091</v>
      </c>
      <c r="D18750" s="5">
        <v>2023</v>
      </c>
      <c r="E18750" t="s">
        <v>3101</v>
      </c>
      <c r="F18750" s="5" t="s">
        <v>722</v>
      </c>
      <c r="G18750">
        <v>-32.001379999999997</v>
      </c>
      <c r="H18750">
        <v>-52.193232000000002</v>
      </c>
      <c r="I18750" s="5" t="s">
        <v>136</v>
      </c>
      <c r="J18750" t="s">
        <v>3093</v>
      </c>
      <c r="K18750">
        <v>0</v>
      </c>
      <c r="L18750">
        <v>2</v>
      </c>
      <c r="M18750">
        <f t="shared" si="182"/>
        <v>1</v>
      </c>
      <c r="N18750">
        <v>2</v>
      </c>
      <c r="O18750">
        <v>2.8525577229299359</v>
      </c>
      <c r="R18750">
        <v>0.16098860000000001</v>
      </c>
      <c r="U18750">
        <f t="shared" si="181"/>
        <v>0.91845854846735664</v>
      </c>
      <c r="W18750">
        <f>SUMPRODUCT(O18750:O18765, N18750:N18765)/SUM(N18750:N18765)</f>
        <v>1.2987537678995138</v>
      </c>
      <c r="Y18750">
        <f>SUMPRODUCT(R18750:R18765, N18750:N18765)/SUM(N18750:N18765)</f>
        <v>0.94628475400000001</v>
      </c>
      <c r="AD18750">
        <v>50</v>
      </c>
    </row>
    <row r="18751" spans="1:30">
      <c r="A18751" s="5" t="s">
        <v>3060</v>
      </c>
      <c r="B18751" t="s">
        <v>3091</v>
      </c>
      <c r="D18751" s="5">
        <v>2023</v>
      </c>
      <c r="E18751" t="s">
        <v>3101</v>
      </c>
      <c r="F18751" s="5" t="s">
        <v>722</v>
      </c>
      <c r="G18751">
        <v>-32.001379999999997</v>
      </c>
      <c r="H18751">
        <v>-52.193232000000002</v>
      </c>
      <c r="I18751" s="5" t="s">
        <v>136</v>
      </c>
      <c r="J18751" t="s">
        <v>3093</v>
      </c>
      <c r="K18751">
        <v>2</v>
      </c>
      <c r="L18751">
        <v>4</v>
      </c>
      <c r="M18751">
        <f t="shared" si="182"/>
        <v>3</v>
      </c>
      <c r="N18751">
        <v>2</v>
      </c>
      <c r="O18751">
        <v>1.8828143430054254</v>
      </c>
      <c r="R18751">
        <v>0.1523468</v>
      </c>
      <c r="U18751">
        <f t="shared" si="181"/>
        <v>0.57368148030195787</v>
      </c>
    </row>
    <row r="18752" spans="1:30">
      <c r="A18752" s="5" t="s">
        <v>3060</v>
      </c>
      <c r="B18752" t="s">
        <v>3091</v>
      </c>
      <c r="D18752" s="5">
        <v>2023</v>
      </c>
      <c r="E18752" t="s">
        <v>3101</v>
      </c>
      <c r="F18752" s="5" t="s">
        <v>722</v>
      </c>
      <c r="G18752">
        <v>-32.001379999999997</v>
      </c>
      <c r="H18752">
        <v>-52.193232000000002</v>
      </c>
      <c r="I18752" s="5" t="s">
        <v>136</v>
      </c>
      <c r="J18752" t="s">
        <v>3093</v>
      </c>
      <c r="K18752">
        <v>4</v>
      </c>
      <c r="L18752">
        <v>6</v>
      </c>
      <c r="M18752">
        <f t="shared" si="182"/>
        <v>5</v>
      </c>
      <c r="N18752">
        <v>2</v>
      </c>
      <c r="O18752">
        <v>1.7652663337861918</v>
      </c>
      <c r="R18752">
        <v>0.21883179999999999</v>
      </c>
      <c r="U18752">
        <f t="shared" si="181"/>
        <v>0.77259281860366635</v>
      </c>
    </row>
    <row r="18753" spans="1:30">
      <c r="A18753" s="5" t="s">
        <v>3060</v>
      </c>
      <c r="B18753" t="s">
        <v>3091</v>
      </c>
      <c r="D18753" s="5">
        <v>2023</v>
      </c>
      <c r="E18753" t="s">
        <v>3101</v>
      </c>
      <c r="F18753" s="5" t="s">
        <v>722</v>
      </c>
      <c r="G18753">
        <v>-32.001379999999997</v>
      </c>
      <c r="H18753">
        <v>-52.193232000000002</v>
      </c>
      <c r="I18753" s="5" t="s">
        <v>136</v>
      </c>
      <c r="J18753" t="s">
        <v>3093</v>
      </c>
      <c r="K18753">
        <v>6</v>
      </c>
      <c r="L18753">
        <v>8</v>
      </c>
      <c r="M18753">
        <f t="shared" si="182"/>
        <v>7</v>
      </c>
      <c r="N18753">
        <v>2</v>
      </c>
      <c r="O18753">
        <v>1.5350142032923406</v>
      </c>
      <c r="R18753">
        <v>0.64215650000000002</v>
      </c>
      <c r="U18753">
        <f t="shared" si="181"/>
        <v>1.971438696472996</v>
      </c>
    </row>
    <row r="18754" spans="1:30">
      <c r="A18754" s="5" t="s">
        <v>3060</v>
      </c>
      <c r="B18754" t="s">
        <v>3091</v>
      </c>
      <c r="D18754" s="5">
        <v>2023</v>
      </c>
      <c r="E18754" t="s">
        <v>3101</v>
      </c>
      <c r="F18754" s="5" t="s">
        <v>722</v>
      </c>
      <c r="G18754">
        <v>-32.001379999999997</v>
      </c>
      <c r="H18754">
        <v>-52.193232000000002</v>
      </c>
      <c r="I18754" s="5" t="s">
        <v>136</v>
      </c>
      <c r="J18754" t="s">
        <v>3093</v>
      </c>
      <c r="K18754">
        <v>8</v>
      </c>
      <c r="L18754">
        <v>10</v>
      </c>
      <c r="M18754">
        <f t="shared" si="182"/>
        <v>9</v>
      </c>
      <c r="N18754">
        <v>2</v>
      </c>
      <c r="O18754">
        <v>1.1089154330680875</v>
      </c>
      <c r="R18754">
        <v>1.0583823000000001</v>
      </c>
      <c r="U18754">
        <f t="shared" si="181"/>
        <v>2.3473129331121974</v>
      </c>
    </row>
    <row r="18755" spans="1:30">
      <c r="A18755" s="5" t="s">
        <v>3060</v>
      </c>
      <c r="B18755" t="s">
        <v>3091</v>
      </c>
      <c r="D18755" s="5">
        <v>2023</v>
      </c>
      <c r="E18755" t="s">
        <v>3101</v>
      </c>
      <c r="F18755" s="5" t="s">
        <v>722</v>
      </c>
      <c r="G18755">
        <v>-32.001379999999997</v>
      </c>
      <c r="H18755">
        <v>-52.193232000000002</v>
      </c>
      <c r="I18755" s="5" t="s">
        <v>136</v>
      </c>
      <c r="J18755" t="s">
        <v>3093</v>
      </c>
      <c r="K18755">
        <v>10</v>
      </c>
      <c r="L18755">
        <v>12</v>
      </c>
      <c r="M18755">
        <f t="shared" si="182"/>
        <v>11</v>
      </c>
      <c r="N18755">
        <v>2</v>
      </c>
      <c r="O18755">
        <v>1.2310990348818744</v>
      </c>
      <c r="R18755">
        <v>1.2557027000000001</v>
      </c>
      <c r="U18755">
        <f t="shared" si="181"/>
        <v>3.091788764137128</v>
      </c>
    </row>
    <row r="18756" spans="1:30">
      <c r="A18756" s="5" t="s">
        <v>3060</v>
      </c>
      <c r="B18756" t="s">
        <v>3091</v>
      </c>
      <c r="D18756" s="5">
        <v>2023</v>
      </c>
      <c r="E18756" t="s">
        <v>3101</v>
      </c>
      <c r="F18756" s="5" t="s">
        <v>722</v>
      </c>
      <c r="G18756">
        <v>-32.001379999999997</v>
      </c>
      <c r="H18756">
        <v>-52.193232000000002</v>
      </c>
      <c r="I18756" s="5" t="s">
        <v>136</v>
      </c>
      <c r="J18756" t="s">
        <v>3093</v>
      </c>
      <c r="K18756">
        <v>12</v>
      </c>
      <c r="L18756">
        <v>14</v>
      </c>
      <c r="M18756">
        <f t="shared" si="182"/>
        <v>13</v>
      </c>
      <c r="N18756">
        <v>2</v>
      </c>
      <c r="O18756">
        <v>1.1208250260246659</v>
      </c>
      <c r="R18756">
        <v>1.3956995999999999</v>
      </c>
      <c r="U18756">
        <f t="shared" si="181"/>
        <v>3.1286700809852315</v>
      </c>
    </row>
    <row r="18757" spans="1:30">
      <c r="A18757" s="5" t="s">
        <v>3060</v>
      </c>
      <c r="B18757" t="s">
        <v>3091</v>
      </c>
      <c r="D18757" s="5">
        <v>2023</v>
      </c>
      <c r="E18757" t="s">
        <v>3101</v>
      </c>
      <c r="F18757" s="5" t="s">
        <v>722</v>
      </c>
      <c r="G18757">
        <v>-32.001379999999997</v>
      </c>
      <c r="H18757">
        <v>-52.193232000000002</v>
      </c>
      <c r="I18757" s="5" t="s">
        <v>136</v>
      </c>
      <c r="J18757" t="s">
        <v>3093</v>
      </c>
      <c r="K18757">
        <v>14</v>
      </c>
      <c r="L18757">
        <v>16</v>
      </c>
      <c r="M18757">
        <f t="shared" si="182"/>
        <v>15</v>
      </c>
      <c r="N18757">
        <v>2</v>
      </c>
      <c r="O18757">
        <v>1.1953702560121391</v>
      </c>
      <c r="R18757">
        <v>1.3236711999999999</v>
      </c>
      <c r="U18757">
        <f t="shared" si="181"/>
        <v>3.1645543624397905</v>
      </c>
      <c r="AB18757">
        <f>SUM(U18750:U18757)-(U18757*1/2)</f>
        <v>14.38622050330043</v>
      </c>
    </row>
    <row r="18758" spans="1:30">
      <c r="A18758" s="5" t="s">
        <v>3060</v>
      </c>
      <c r="B18758" t="s">
        <v>3091</v>
      </c>
      <c r="D18758" s="5">
        <v>2023</v>
      </c>
      <c r="E18758" t="s">
        <v>3101</v>
      </c>
      <c r="F18758" s="5" t="s">
        <v>722</v>
      </c>
      <c r="G18758">
        <v>-32.001379999999997</v>
      </c>
      <c r="H18758">
        <v>-52.193232000000002</v>
      </c>
      <c r="I18758" s="5" t="s">
        <v>136</v>
      </c>
      <c r="J18758" t="s">
        <v>3093</v>
      </c>
      <c r="K18758">
        <v>16</v>
      </c>
      <c r="L18758">
        <v>18</v>
      </c>
      <c r="M18758">
        <f t="shared" si="182"/>
        <v>17</v>
      </c>
      <c r="N18758">
        <v>2</v>
      </c>
      <c r="O18758">
        <v>1.1093565291035163</v>
      </c>
      <c r="R18758">
        <v>1.2585705</v>
      </c>
      <c r="U18758">
        <f t="shared" si="181"/>
        <v>2.7924068030241544</v>
      </c>
    </row>
    <row r="18759" spans="1:30">
      <c r="A18759" s="5" t="s">
        <v>3060</v>
      </c>
      <c r="B18759" t="s">
        <v>3091</v>
      </c>
      <c r="D18759" s="5">
        <v>2023</v>
      </c>
      <c r="E18759" t="s">
        <v>3101</v>
      </c>
      <c r="F18759" s="5" t="s">
        <v>722</v>
      </c>
      <c r="G18759">
        <v>-32.001379999999997</v>
      </c>
      <c r="H18759">
        <v>-52.193232000000002</v>
      </c>
      <c r="I18759" s="5" t="s">
        <v>136</v>
      </c>
      <c r="J18759" t="s">
        <v>3093</v>
      </c>
      <c r="K18759">
        <v>18</v>
      </c>
      <c r="L18759">
        <v>20</v>
      </c>
      <c r="M18759">
        <f t="shared" si="182"/>
        <v>19</v>
      </c>
      <c r="N18759">
        <v>2</v>
      </c>
      <c r="O18759">
        <v>1.2566826049367468</v>
      </c>
      <c r="R18759">
        <v>1.3984175999999999</v>
      </c>
      <c r="U18759">
        <f t="shared" si="181"/>
        <v>3.5147341447147871</v>
      </c>
    </row>
    <row r="18760" spans="1:30">
      <c r="A18760" s="5" t="s">
        <v>3060</v>
      </c>
      <c r="B18760" t="s">
        <v>3091</v>
      </c>
      <c r="D18760" s="5">
        <v>2023</v>
      </c>
      <c r="E18760" t="s">
        <v>3101</v>
      </c>
      <c r="F18760" s="5" t="s">
        <v>722</v>
      </c>
      <c r="G18760">
        <v>-32.001379999999997</v>
      </c>
      <c r="H18760">
        <v>-52.193232000000002</v>
      </c>
      <c r="I18760" s="5" t="s">
        <v>136</v>
      </c>
      <c r="J18760" t="s">
        <v>3093</v>
      </c>
      <c r="K18760">
        <v>20</v>
      </c>
      <c r="L18760">
        <v>25</v>
      </c>
      <c r="M18760">
        <f t="shared" si="182"/>
        <v>22.5</v>
      </c>
      <c r="N18760">
        <v>5</v>
      </c>
      <c r="O18760">
        <v>1.0596891155142298</v>
      </c>
      <c r="R18760">
        <v>1.5018805</v>
      </c>
      <c r="U18760">
        <f t="shared" si="181"/>
        <v>7.9576320932653459</v>
      </c>
    </row>
    <row r="18761" spans="1:30">
      <c r="A18761" s="5" t="s">
        <v>3060</v>
      </c>
      <c r="B18761" t="s">
        <v>3091</v>
      </c>
      <c r="D18761" s="5">
        <v>2023</v>
      </c>
      <c r="E18761" t="s">
        <v>3101</v>
      </c>
      <c r="F18761" s="5" t="s">
        <v>722</v>
      </c>
      <c r="G18761">
        <v>-32.001379999999997</v>
      </c>
      <c r="H18761">
        <v>-52.193232000000002</v>
      </c>
      <c r="I18761" s="5" t="s">
        <v>136</v>
      </c>
      <c r="J18761" t="s">
        <v>3093</v>
      </c>
      <c r="K18761">
        <v>25</v>
      </c>
      <c r="L18761">
        <v>30</v>
      </c>
      <c r="M18761">
        <f t="shared" si="182"/>
        <v>27.5</v>
      </c>
      <c r="N18761">
        <v>5</v>
      </c>
      <c r="O18761">
        <v>1.2181308114402669</v>
      </c>
      <c r="R18761">
        <v>1.2151869</v>
      </c>
      <c r="U18761">
        <f t="shared" si="181"/>
        <v>7.4012830227429118</v>
      </c>
      <c r="AB18761">
        <f>SUM(U18750:U18761)</f>
        <v>37.634553748267521</v>
      </c>
    </row>
    <row r="18762" spans="1:30">
      <c r="A18762" s="5" t="s">
        <v>3060</v>
      </c>
      <c r="B18762" t="s">
        <v>3091</v>
      </c>
      <c r="D18762" s="5">
        <v>2023</v>
      </c>
      <c r="E18762" t="s">
        <v>3101</v>
      </c>
      <c r="F18762" s="5" t="s">
        <v>722</v>
      </c>
      <c r="G18762">
        <v>-32.001379999999997</v>
      </c>
      <c r="H18762">
        <v>-52.193232000000002</v>
      </c>
      <c r="I18762" s="5" t="s">
        <v>136</v>
      </c>
      <c r="J18762" t="s">
        <v>3093</v>
      </c>
      <c r="K18762">
        <v>30</v>
      </c>
      <c r="L18762">
        <v>35</v>
      </c>
      <c r="M18762">
        <f t="shared" si="182"/>
        <v>32.5</v>
      </c>
      <c r="N18762">
        <v>5</v>
      </c>
      <c r="O18762">
        <v>1.2454787656368544</v>
      </c>
      <c r="R18762">
        <v>0.94749539999999999</v>
      </c>
      <c r="U18762">
        <f t="shared" si="181"/>
        <v>5.900427006192988</v>
      </c>
    </row>
    <row r="18763" spans="1:30">
      <c r="A18763" s="5" t="s">
        <v>3060</v>
      </c>
      <c r="B18763" t="s">
        <v>3091</v>
      </c>
      <c r="D18763" s="5">
        <v>2023</v>
      </c>
      <c r="E18763" t="s">
        <v>3101</v>
      </c>
      <c r="F18763" s="5" t="s">
        <v>722</v>
      </c>
      <c r="G18763">
        <v>-32.001379999999997</v>
      </c>
      <c r="H18763">
        <v>-52.193232000000002</v>
      </c>
      <c r="I18763" s="5" t="s">
        <v>136</v>
      </c>
      <c r="J18763" t="s">
        <v>3093</v>
      </c>
      <c r="K18763">
        <v>35</v>
      </c>
      <c r="L18763">
        <v>40</v>
      </c>
      <c r="M18763">
        <f t="shared" si="182"/>
        <v>37.5</v>
      </c>
      <c r="N18763">
        <v>5</v>
      </c>
      <c r="O18763">
        <v>1.2234239638654125</v>
      </c>
      <c r="R18763">
        <v>0.80284869999999997</v>
      </c>
      <c r="U18763">
        <f t="shared" si="181"/>
        <v>4.9111216946909675</v>
      </c>
    </row>
    <row r="18764" spans="1:30">
      <c r="A18764" s="5" t="s">
        <v>3060</v>
      </c>
      <c r="B18764" t="s">
        <v>3091</v>
      </c>
      <c r="D18764" s="5">
        <v>2023</v>
      </c>
      <c r="E18764" t="s">
        <v>3101</v>
      </c>
      <c r="F18764" s="5" t="s">
        <v>722</v>
      </c>
      <c r="G18764">
        <v>-32.001379999999997</v>
      </c>
      <c r="H18764">
        <v>-52.193232000000002</v>
      </c>
      <c r="I18764" s="5" t="s">
        <v>136</v>
      </c>
      <c r="J18764" t="s">
        <v>3093</v>
      </c>
      <c r="K18764">
        <v>40</v>
      </c>
      <c r="L18764">
        <v>45</v>
      </c>
      <c r="M18764">
        <f t="shared" si="182"/>
        <v>42.5</v>
      </c>
      <c r="N18764">
        <v>5</v>
      </c>
      <c r="O18764">
        <v>1.0621592533126316</v>
      </c>
      <c r="R18764">
        <v>0.81502300000000005</v>
      </c>
      <c r="U18764">
        <f t="shared" si="181"/>
        <v>4.3284211055631054</v>
      </c>
    </row>
    <row r="18765" spans="1:30">
      <c r="A18765" s="5" t="s">
        <v>3060</v>
      </c>
      <c r="B18765" t="s">
        <v>3091</v>
      </c>
      <c r="D18765" s="5">
        <v>2023</v>
      </c>
      <c r="E18765" t="s">
        <v>3101</v>
      </c>
      <c r="F18765" s="5" t="s">
        <v>722</v>
      </c>
      <c r="G18765">
        <v>-32.001379999999997</v>
      </c>
      <c r="H18765">
        <v>-52.193232000000002</v>
      </c>
      <c r="I18765" s="5" t="s">
        <v>136</v>
      </c>
      <c r="J18765" t="s">
        <v>3093</v>
      </c>
      <c r="K18765">
        <v>45</v>
      </c>
      <c r="L18765">
        <v>50</v>
      </c>
      <c r="M18765">
        <f t="shared" si="182"/>
        <v>47.5</v>
      </c>
      <c r="N18765">
        <v>5</v>
      </c>
      <c r="O18765">
        <v>1.1554951744093722</v>
      </c>
      <c r="R18765">
        <v>0.63450600000000001</v>
      </c>
      <c r="U18765">
        <f t="shared" si="181"/>
        <v>3.6658431056689658</v>
      </c>
      <c r="AB18765">
        <f>SUM(U18750:U18765)</f>
        <v>56.440366660383546</v>
      </c>
    </row>
    <row r="18766" spans="1:30">
      <c r="A18766" s="5" t="s">
        <v>3060</v>
      </c>
      <c r="B18766" t="s">
        <v>3091</v>
      </c>
      <c r="D18766" s="5">
        <v>2023</v>
      </c>
      <c r="E18766" t="s">
        <v>3101</v>
      </c>
      <c r="F18766" s="5" t="s">
        <v>722</v>
      </c>
      <c r="G18766">
        <v>-31.998657000000001</v>
      </c>
      <c r="H18766">
        <v>-52.201856999999997</v>
      </c>
      <c r="I18766" s="5" t="s">
        <v>136</v>
      </c>
      <c r="J18766" t="s">
        <v>3094</v>
      </c>
      <c r="K18766">
        <v>0</v>
      </c>
      <c r="L18766">
        <v>2</v>
      </c>
      <c r="M18766">
        <f t="shared" si="182"/>
        <v>1</v>
      </c>
      <c r="N18766">
        <v>2</v>
      </c>
      <c r="O18766">
        <v>1.9949593425480594</v>
      </c>
      <c r="R18766">
        <v>0.1376791</v>
      </c>
      <c r="U18766">
        <f t="shared" si="181"/>
        <v>0.54932841363721707</v>
      </c>
      <c r="W18766">
        <f>SUMPRODUCT(O18766:O18781, N18766:N18781)/SUM(N18766:N18781)</f>
        <v>1.5393214610685038</v>
      </c>
      <c r="Y18766">
        <f>SUMPRODUCT(R18766:R18781, N18766:N18781)/SUM(N18766:N18781)</f>
        <v>0.29714136799999996</v>
      </c>
      <c r="AD18766">
        <v>50</v>
      </c>
    </row>
    <row r="18767" spans="1:30">
      <c r="A18767" s="5" t="s">
        <v>3060</v>
      </c>
      <c r="B18767" t="s">
        <v>3091</v>
      </c>
      <c r="D18767" s="5">
        <v>2023</v>
      </c>
      <c r="E18767" t="s">
        <v>3101</v>
      </c>
      <c r="F18767" s="5" t="s">
        <v>722</v>
      </c>
      <c r="G18767">
        <v>-31.998657000000001</v>
      </c>
      <c r="H18767">
        <v>-52.201856999999997</v>
      </c>
      <c r="I18767" s="5" t="s">
        <v>136</v>
      </c>
      <c r="J18767" t="s">
        <v>3094</v>
      </c>
      <c r="K18767">
        <v>2</v>
      </c>
      <c r="L18767">
        <v>4</v>
      </c>
      <c r="M18767">
        <f t="shared" si="182"/>
        <v>3</v>
      </c>
      <c r="N18767">
        <v>2</v>
      </c>
      <c r="O18767">
        <v>1.8660542773372615</v>
      </c>
      <c r="R18767">
        <v>0.13278989999999999</v>
      </c>
      <c r="U18767">
        <f t="shared" si="181"/>
        <v>0.49558632176437439</v>
      </c>
    </row>
    <row r="18768" spans="1:30">
      <c r="A18768" s="5" t="s">
        <v>3060</v>
      </c>
      <c r="B18768" t="s">
        <v>3091</v>
      </c>
      <c r="D18768" s="5">
        <v>2023</v>
      </c>
      <c r="E18768" t="s">
        <v>3101</v>
      </c>
      <c r="F18768" s="5" t="s">
        <v>722</v>
      </c>
      <c r="G18768">
        <v>-31.998657000000001</v>
      </c>
      <c r="H18768">
        <v>-52.201856999999997</v>
      </c>
      <c r="I18768" s="5" t="s">
        <v>136</v>
      </c>
      <c r="J18768" t="s">
        <v>3094</v>
      </c>
      <c r="K18768">
        <v>4</v>
      </c>
      <c r="L18768">
        <v>6</v>
      </c>
      <c r="M18768">
        <f t="shared" si="182"/>
        <v>5</v>
      </c>
      <c r="N18768">
        <v>2</v>
      </c>
      <c r="O18768">
        <v>1.7292054826176755</v>
      </c>
      <c r="R18768">
        <v>0.18244769999999999</v>
      </c>
      <c r="U18768">
        <f t="shared" si="181"/>
        <v>0.63097912626196972</v>
      </c>
    </row>
    <row r="18769" spans="1:30">
      <c r="A18769" s="5" t="s">
        <v>3060</v>
      </c>
      <c r="B18769" t="s">
        <v>3091</v>
      </c>
      <c r="D18769" s="5">
        <v>2023</v>
      </c>
      <c r="E18769" t="s">
        <v>3101</v>
      </c>
      <c r="F18769" s="5" t="s">
        <v>722</v>
      </c>
      <c r="G18769">
        <v>-31.998657000000001</v>
      </c>
      <c r="H18769">
        <v>-52.201856999999997</v>
      </c>
      <c r="I18769" s="5" t="s">
        <v>136</v>
      </c>
      <c r="J18769" t="s">
        <v>3094</v>
      </c>
      <c r="K18769">
        <v>6</v>
      </c>
      <c r="L18769">
        <v>8</v>
      </c>
      <c r="M18769">
        <f t="shared" si="182"/>
        <v>7</v>
      </c>
      <c r="N18769">
        <v>2</v>
      </c>
      <c r="O18769">
        <v>1.761341479266866</v>
      </c>
      <c r="R18769">
        <v>0.17497960000000001</v>
      </c>
      <c r="U18769">
        <f t="shared" si="181"/>
        <v>0.61639765501104904</v>
      </c>
    </row>
    <row r="18770" spans="1:30">
      <c r="A18770" s="5" t="s">
        <v>3060</v>
      </c>
      <c r="B18770" t="s">
        <v>3091</v>
      </c>
      <c r="D18770" s="5">
        <v>2023</v>
      </c>
      <c r="E18770" t="s">
        <v>3101</v>
      </c>
      <c r="F18770" s="5" t="s">
        <v>722</v>
      </c>
      <c r="G18770">
        <v>-31.998657000000001</v>
      </c>
      <c r="H18770">
        <v>-52.201856999999997</v>
      </c>
      <c r="I18770" s="5" t="s">
        <v>136</v>
      </c>
      <c r="J18770" t="s">
        <v>3094</v>
      </c>
      <c r="K18770">
        <v>8</v>
      </c>
      <c r="L18770">
        <v>10</v>
      </c>
      <c r="M18770">
        <f t="shared" si="182"/>
        <v>9</v>
      </c>
      <c r="N18770">
        <v>2</v>
      </c>
      <c r="O18770">
        <v>1.8732758496179791</v>
      </c>
      <c r="R18770">
        <v>0.28047490000000003</v>
      </c>
      <c r="U18770">
        <f t="shared" si="181"/>
        <v>1.0508137131880355</v>
      </c>
    </row>
    <row r="18771" spans="1:30">
      <c r="A18771" s="5" t="s">
        <v>3060</v>
      </c>
      <c r="B18771" t="s">
        <v>3091</v>
      </c>
      <c r="D18771" s="5">
        <v>2023</v>
      </c>
      <c r="E18771" t="s">
        <v>3101</v>
      </c>
      <c r="F18771" s="5" t="s">
        <v>722</v>
      </c>
      <c r="G18771">
        <v>-31.998657000000001</v>
      </c>
      <c r="H18771">
        <v>-52.201856999999997</v>
      </c>
      <c r="I18771" s="5" t="s">
        <v>136</v>
      </c>
      <c r="J18771" t="s">
        <v>3094</v>
      </c>
      <c r="K18771">
        <v>10</v>
      </c>
      <c r="L18771">
        <v>12</v>
      </c>
      <c r="M18771">
        <f t="shared" si="182"/>
        <v>11</v>
      </c>
      <c r="N18771">
        <v>2</v>
      </c>
      <c r="O18771">
        <v>1.4869217325996213</v>
      </c>
      <c r="R18771">
        <v>0.29015449999999998</v>
      </c>
      <c r="U18771">
        <f t="shared" si="181"/>
        <v>0.86287406372315356</v>
      </c>
    </row>
    <row r="18772" spans="1:30">
      <c r="A18772" s="5" t="s">
        <v>3060</v>
      </c>
      <c r="B18772" t="s">
        <v>3091</v>
      </c>
      <c r="D18772" s="5">
        <v>2023</v>
      </c>
      <c r="E18772" t="s">
        <v>3101</v>
      </c>
      <c r="F18772" s="5" t="s">
        <v>722</v>
      </c>
      <c r="G18772">
        <v>-31.998657000000001</v>
      </c>
      <c r="H18772">
        <v>-52.201856999999997</v>
      </c>
      <c r="I18772" s="5" t="s">
        <v>136</v>
      </c>
      <c r="J18772" t="s">
        <v>3094</v>
      </c>
      <c r="K18772">
        <v>12</v>
      </c>
      <c r="L18772">
        <v>14</v>
      </c>
      <c r="M18772">
        <f t="shared" si="182"/>
        <v>13</v>
      </c>
      <c r="N18772">
        <v>2</v>
      </c>
      <c r="O18772">
        <v>1.5670811849155797</v>
      </c>
      <c r="R18772">
        <v>0.34090979999999999</v>
      </c>
      <c r="U18772">
        <f t="shared" si="181"/>
        <v>1.0684666666666665</v>
      </c>
    </row>
    <row r="18773" spans="1:30">
      <c r="A18773" s="5" t="s">
        <v>3060</v>
      </c>
      <c r="B18773" t="s">
        <v>3091</v>
      </c>
      <c r="D18773" s="5">
        <v>2023</v>
      </c>
      <c r="E18773" t="s">
        <v>3101</v>
      </c>
      <c r="F18773" s="5" t="s">
        <v>722</v>
      </c>
      <c r="G18773">
        <v>-31.998657000000001</v>
      </c>
      <c r="H18773">
        <v>-52.201856999999997</v>
      </c>
      <c r="I18773" s="5" t="s">
        <v>136</v>
      </c>
      <c r="J18773" t="s">
        <v>3094</v>
      </c>
      <c r="K18773">
        <v>14</v>
      </c>
      <c r="L18773">
        <v>16</v>
      </c>
      <c r="M18773">
        <f t="shared" si="182"/>
        <v>15</v>
      </c>
      <c r="N18773">
        <v>2</v>
      </c>
      <c r="O18773">
        <v>1.4605629937750046</v>
      </c>
      <c r="R18773">
        <v>0.46499309999999999</v>
      </c>
      <c r="U18773">
        <f t="shared" si="181"/>
        <v>1.3583034284414401</v>
      </c>
      <c r="AB18773">
        <f>SUM(U18766:U18773)-(U18773*1/2)</f>
        <v>5.953597674473186</v>
      </c>
    </row>
    <row r="18774" spans="1:30">
      <c r="A18774" s="5" t="s">
        <v>3060</v>
      </c>
      <c r="B18774" t="s">
        <v>3091</v>
      </c>
      <c r="D18774" s="5">
        <v>2023</v>
      </c>
      <c r="E18774" t="s">
        <v>3101</v>
      </c>
      <c r="F18774" s="5" t="s">
        <v>722</v>
      </c>
      <c r="G18774">
        <v>-31.998657000000001</v>
      </c>
      <c r="H18774">
        <v>-52.201856999999997</v>
      </c>
      <c r="I18774" s="5" t="s">
        <v>136</v>
      </c>
      <c r="J18774" t="s">
        <v>3094</v>
      </c>
      <c r="K18774">
        <v>16</v>
      </c>
      <c r="L18774">
        <v>18</v>
      </c>
      <c r="M18774">
        <f t="shared" si="182"/>
        <v>17</v>
      </c>
      <c r="N18774">
        <v>2</v>
      </c>
      <c r="O18774">
        <v>1.4952265407224459</v>
      </c>
      <c r="R18774">
        <v>0.40205239999999998</v>
      </c>
      <c r="U18774">
        <f t="shared" si="181"/>
        <v>1.202318838482314</v>
      </c>
    </row>
    <row r="18775" spans="1:30">
      <c r="A18775" s="5" t="s">
        <v>3060</v>
      </c>
      <c r="B18775" t="s">
        <v>3091</v>
      </c>
      <c r="D18775" s="5">
        <v>2023</v>
      </c>
      <c r="E18775" t="s">
        <v>3101</v>
      </c>
      <c r="F18775" s="5" t="s">
        <v>722</v>
      </c>
      <c r="G18775">
        <v>-31.998657000000001</v>
      </c>
      <c r="H18775">
        <v>-52.201856999999997</v>
      </c>
      <c r="I18775" s="5" t="s">
        <v>136</v>
      </c>
      <c r="J18775" t="s">
        <v>3094</v>
      </c>
      <c r="K18775">
        <v>18</v>
      </c>
      <c r="L18775">
        <v>20</v>
      </c>
      <c r="M18775">
        <f t="shared" si="182"/>
        <v>19</v>
      </c>
      <c r="N18775">
        <v>2</v>
      </c>
      <c r="O18775">
        <v>1.6454352441613591</v>
      </c>
      <c r="R18775">
        <v>0.45789469999999999</v>
      </c>
      <c r="U18775">
        <f t="shared" si="181"/>
        <v>1.5068721549893844</v>
      </c>
    </row>
    <row r="18776" spans="1:30">
      <c r="A18776" s="5" t="s">
        <v>3060</v>
      </c>
      <c r="B18776" t="s">
        <v>3091</v>
      </c>
      <c r="D18776" s="5">
        <v>2023</v>
      </c>
      <c r="E18776" t="s">
        <v>3101</v>
      </c>
      <c r="F18776" s="5" t="s">
        <v>722</v>
      </c>
      <c r="G18776">
        <v>-31.998657000000001</v>
      </c>
      <c r="H18776">
        <v>-52.201856999999997</v>
      </c>
      <c r="I18776" s="5" t="s">
        <v>136</v>
      </c>
      <c r="J18776" t="s">
        <v>3094</v>
      </c>
      <c r="K18776">
        <v>20</v>
      </c>
      <c r="L18776">
        <v>25</v>
      </c>
      <c r="M18776">
        <f t="shared" si="182"/>
        <v>22.5</v>
      </c>
      <c r="N18776">
        <v>5</v>
      </c>
      <c r="O18776">
        <v>1.5327065008593672</v>
      </c>
      <c r="R18776">
        <v>0.2409095</v>
      </c>
      <c r="U18776">
        <f t="shared" si="181"/>
        <v>1.8462177838438987</v>
      </c>
    </row>
    <row r="18777" spans="1:30">
      <c r="A18777" s="5" t="s">
        <v>3060</v>
      </c>
      <c r="B18777" t="s">
        <v>3091</v>
      </c>
      <c r="D18777" s="5">
        <v>2023</v>
      </c>
      <c r="E18777" t="s">
        <v>3101</v>
      </c>
      <c r="F18777" s="5" t="s">
        <v>722</v>
      </c>
      <c r="G18777">
        <v>-31.998657000000001</v>
      </c>
      <c r="H18777">
        <v>-52.201856999999997</v>
      </c>
      <c r="I18777" s="5" t="s">
        <v>136</v>
      </c>
      <c r="J18777" t="s">
        <v>3094</v>
      </c>
      <c r="K18777">
        <v>25</v>
      </c>
      <c r="L18777">
        <v>30</v>
      </c>
      <c r="M18777">
        <f t="shared" si="182"/>
        <v>27.5</v>
      </c>
      <c r="N18777">
        <v>5</v>
      </c>
      <c r="O18777">
        <v>1.6702052370842184</v>
      </c>
      <c r="R18777">
        <v>0.16444880000000001</v>
      </c>
      <c r="U18777">
        <f t="shared" si="181"/>
        <v>1.3733162349610764</v>
      </c>
      <c r="AB18777">
        <f>SUM(U18766:U18777)</f>
        <v>12.561474400970578</v>
      </c>
    </row>
    <row r="18778" spans="1:30">
      <c r="A18778" s="5" t="s">
        <v>3060</v>
      </c>
      <c r="B18778" t="s">
        <v>3091</v>
      </c>
      <c r="D18778" s="5">
        <v>2023</v>
      </c>
      <c r="E18778" t="s">
        <v>3101</v>
      </c>
      <c r="F18778" s="5" t="s">
        <v>722</v>
      </c>
      <c r="G18778">
        <v>-31.998657000000001</v>
      </c>
      <c r="H18778">
        <v>-52.201856999999997</v>
      </c>
      <c r="I18778" s="5" t="s">
        <v>136</v>
      </c>
      <c r="J18778" t="s">
        <v>3094</v>
      </c>
      <c r="K18778">
        <v>30</v>
      </c>
      <c r="L18778">
        <v>35</v>
      </c>
      <c r="M18778">
        <f t="shared" si="182"/>
        <v>32.5</v>
      </c>
      <c r="N18778">
        <v>5</v>
      </c>
      <c r="O18778">
        <v>1.557259846613805</v>
      </c>
      <c r="R18778">
        <v>0.21338570000000001</v>
      </c>
      <c r="U18778">
        <f t="shared" si="181"/>
        <v>1.6614849122578972</v>
      </c>
    </row>
    <row r="18779" spans="1:30">
      <c r="A18779" s="5" t="s">
        <v>3060</v>
      </c>
      <c r="B18779" t="s">
        <v>3091</v>
      </c>
      <c r="D18779" s="5">
        <v>2023</v>
      </c>
      <c r="E18779" t="s">
        <v>3101</v>
      </c>
      <c r="F18779" s="5" t="s">
        <v>722</v>
      </c>
      <c r="G18779">
        <v>-31.998657000000001</v>
      </c>
      <c r="H18779">
        <v>-52.201856999999997</v>
      </c>
      <c r="I18779" s="5" t="s">
        <v>136</v>
      </c>
      <c r="J18779" t="s">
        <v>3094</v>
      </c>
      <c r="K18779">
        <v>35</v>
      </c>
      <c r="L18779">
        <v>40</v>
      </c>
      <c r="M18779">
        <f t="shared" si="182"/>
        <v>37.5</v>
      </c>
      <c r="N18779">
        <v>5</v>
      </c>
      <c r="O18779">
        <v>1.4395482184381185</v>
      </c>
      <c r="R18779">
        <v>0.3361478</v>
      </c>
      <c r="U18779">
        <f t="shared" si="181"/>
        <v>2.4195048331094648</v>
      </c>
    </row>
    <row r="18780" spans="1:30">
      <c r="A18780" s="5" t="s">
        <v>3060</v>
      </c>
      <c r="B18780" t="s">
        <v>3091</v>
      </c>
      <c r="D18780" s="5">
        <v>2023</v>
      </c>
      <c r="E18780" t="s">
        <v>3101</v>
      </c>
      <c r="F18780" s="5" t="s">
        <v>722</v>
      </c>
      <c r="G18780">
        <v>-31.998657000000001</v>
      </c>
      <c r="H18780">
        <v>-52.201856999999997</v>
      </c>
      <c r="I18780" s="5" t="s">
        <v>136</v>
      </c>
      <c r="J18780" t="s">
        <v>3094</v>
      </c>
      <c r="K18780">
        <v>40</v>
      </c>
      <c r="L18780">
        <v>45</v>
      </c>
      <c r="M18780">
        <f t="shared" si="182"/>
        <v>42.5</v>
      </c>
      <c r="N18780">
        <v>5</v>
      </c>
      <c r="O18780">
        <v>1.3588110403397029</v>
      </c>
      <c r="R18780">
        <v>0.34853859999999998</v>
      </c>
      <c r="U18780">
        <f t="shared" si="181"/>
        <v>2.3679904883227176</v>
      </c>
    </row>
    <row r="18781" spans="1:30">
      <c r="A18781" s="5" t="s">
        <v>3060</v>
      </c>
      <c r="B18781" t="s">
        <v>3091</v>
      </c>
      <c r="D18781" s="5">
        <v>2023</v>
      </c>
      <c r="E18781" t="s">
        <v>3101</v>
      </c>
      <c r="F18781" s="5" t="s">
        <v>722</v>
      </c>
      <c r="G18781">
        <v>-31.998657000000001</v>
      </c>
      <c r="H18781">
        <v>-52.201856999999997</v>
      </c>
      <c r="I18781" s="5" t="s">
        <v>136</v>
      </c>
      <c r="J18781" t="s">
        <v>3094</v>
      </c>
      <c r="K18781">
        <v>45</v>
      </c>
      <c r="L18781">
        <v>50</v>
      </c>
      <c r="M18781">
        <f t="shared" si="182"/>
        <v>47.5</v>
      </c>
      <c r="N18781">
        <v>5</v>
      </c>
      <c r="O18781">
        <v>1.0826581163250864</v>
      </c>
      <c r="R18781">
        <v>0.52223299999999995</v>
      </c>
      <c r="U18781">
        <f t="shared" si="181"/>
        <v>2.8269989803139941</v>
      </c>
      <c r="AB18781">
        <f>SUM(U18766:U18781)</f>
        <v>21.837453614974653</v>
      </c>
    </row>
    <row r="18782" spans="1:30">
      <c r="A18782" s="5" t="s">
        <v>3060</v>
      </c>
      <c r="B18782" t="s">
        <v>3091</v>
      </c>
      <c r="D18782" s="5">
        <v>2023</v>
      </c>
      <c r="E18782" t="s">
        <v>3100</v>
      </c>
      <c r="F18782" s="5" t="s">
        <v>722</v>
      </c>
      <c r="G18782">
        <v>-32.025278</v>
      </c>
      <c r="H18782">
        <v>-52.236007999999998</v>
      </c>
      <c r="I18782" s="5" t="s">
        <v>136</v>
      </c>
      <c r="J18782" t="s">
        <v>3095</v>
      </c>
      <c r="K18782">
        <v>0</v>
      </c>
      <c r="L18782">
        <v>2</v>
      </c>
      <c r="M18782">
        <f t="shared" si="182"/>
        <v>1</v>
      </c>
      <c r="N18782">
        <v>2</v>
      </c>
      <c r="O18782">
        <v>1.545416468073429</v>
      </c>
      <c r="R18782">
        <v>0.47295399999999999</v>
      </c>
      <c r="U18782">
        <f t="shared" si="181"/>
        <v>1.4618218004824011</v>
      </c>
      <c r="W18782">
        <f>SUMPRODUCT(O18782:O18796, N18782:N18796)/SUM(N18782:N18796)</f>
        <v>1.8265577975851774</v>
      </c>
      <c r="Y18782">
        <f>SUMPRODUCT(R18782:R18796, N18782:N18796)/SUM(N18782:N18796)</f>
        <v>0.20805884200000002</v>
      </c>
      <c r="AD18782">
        <v>50</v>
      </c>
    </row>
    <row r="18783" spans="1:30">
      <c r="A18783" s="5" t="s">
        <v>3060</v>
      </c>
      <c r="B18783" t="s">
        <v>3091</v>
      </c>
      <c r="D18783" s="5">
        <v>2023</v>
      </c>
      <c r="E18783" t="s">
        <v>3100</v>
      </c>
      <c r="F18783" s="5" t="s">
        <v>722</v>
      </c>
      <c r="G18783">
        <v>-32.025278</v>
      </c>
      <c r="H18783">
        <v>-52.236007999999998</v>
      </c>
      <c r="I18783" s="5" t="s">
        <v>136</v>
      </c>
      <c r="J18783" t="s">
        <v>3095</v>
      </c>
      <c r="K18783">
        <v>2</v>
      </c>
      <c r="L18783">
        <v>4</v>
      </c>
      <c r="M18783">
        <f t="shared" si="182"/>
        <v>3</v>
      </c>
      <c r="N18783">
        <v>2</v>
      </c>
      <c r="O18783">
        <v>1.7176509669685287</v>
      </c>
      <c r="R18783">
        <v>0.22488230000000001</v>
      </c>
      <c r="U18783">
        <f t="shared" si="181"/>
        <v>0.77253860009821351</v>
      </c>
    </row>
    <row r="18784" spans="1:30">
      <c r="A18784" s="5" t="s">
        <v>3060</v>
      </c>
      <c r="B18784" t="s">
        <v>3091</v>
      </c>
      <c r="D18784" s="5">
        <v>2023</v>
      </c>
      <c r="E18784" t="s">
        <v>3100</v>
      </c>
      <c r="F18784" s="5" t="s">
        <v>722</v>
      </c>
      <c r="G18784">
        <v>-32.025278</v>
      </c>
      <c r="H18784">
        <v>-52.236007999999998</v>
      </c>
      <c r="I18784" s="5" t="s">
        <v>136</v>
      </c>
      <c r="J18784" t="s">
        <v>3095</v>
      </c>
      <c r="K18784">
        <v>4</v>
      </c>
      <c r="L18784">
        <v>6</v>
      </c>
      <c r="M18784">
        <f t="shared" si="182"/>
        <v>5</v>
      </c>
      <c r="N18784">
        <v>2</v>
      </c>
      <c r="O18784">
        <v>1.8963848809162731</v>
      </c>
      <c r="R18784">
        <v>0.15655839999999999</v>
      </c>
      <c r="U18784">
        <f t="shared" si="181"/>
        <v>0.59378996548088447</v>
      </c>
    </row>
    <row r="18785" spans="1:30">
      <c r="A18785" s="5" t="s">
        <v>3060</v>
      </c>
      <c r="B18785" t="s">
        <v>3091</v>
      </c>
      <c r="D18785" s="5">
        <v>2023</v>
      </c>
      <c r="E18785" t="s">
        <v>3100</v>
      </c>
      <c r="F18785" s="5" t="s">
        <v>722</v>
      </c>
      <c r="G18785">
        <v>-32.025278</v>
      </c>
      <c r="H18785">
        <v>-52.236007999999998</v>
      </c>
      <c r="I18785" s="5" t="s">
        <v>136</v>
      </c>
      <c r="J18785" t="s">
        <v>3095</v>
      </c>
      <c r="K18785">
        <v>6</v>
      </c>
      <c r="L18785">
        <v>8</v>
      </c>
      <c r="M18785">
        <f t="shared" si="182"/>
        <v>7</v>
      </c>
      <c r="N18785">
        <v>2</v>
      </c>
      <c r="O18785">
        <v>2.0563427069341533</v>
      </c>
      <c r="R18785">
        <v>0.14281959999999999</v>
      </c>
      <c r="U18785">
        <f t="shared" si="181"/>
        <v>0.58737208573450594</v>
      </c>
    </row>
    <row r="18786" spans="1:30">
      <c r="A18786" s="5" t="s">
        <v>3060</v>
      </c>
      <c r="B18786" t="s">
        <v>3091</v>
      </c>
      <c r="D18786" s="5">
        <v>2023</v>
      </c>
      <c r="E18786" t="s">
        <v>3100</v>
      </c>
      <c r="F18786" s="5" t="s">
        <v>722</v>
      </c>
      <c r="G18786">
        <v>-32.025278</v>
      </c>
      <c r="H18786">
        <v>-52.236007999999998</v>
      </c>
      <c r="I18786" s="5" t="s">
        <v>136</v>
      </c>
      <c r="J18786" t="s">
        <v>3095</v>
      </c>
      <c r="K18786">
        <v>8</v>
      </c>
      <c r="L18786">
        <v>10</v>
      </c>
      <c r="M18786">
        <f t="shared" si="182"/>
        <v>9</v>
      </c>
      <c r="N18786">
        <v>2</v>
      </c>
      <c r="O18786">
        <v>1.7927553186879845</v>
      </c>
      <c r="R18786">
        <v>0.15749450000000001</v>
      </c>
      <c r="U18786">
        <f t="shared" si="181"/>
        <v>0.56469820507820956</v>
      </c>
    </row>
    <row r="18787" spans="1:30">
      <c r="A18787" s="5" t="s">
        <v>3060</v>
      </c>
      <c r="B18787" t="s">
        <v>3091</v>
      </c>
      <c r="D18787" s="5">
        <v>2023</v>
      </c>
      <c r="E18787" t="s">
        <v>3100</v>
      </c>
      <c r="F18787" s="5" t="s">
        <v>722</v>
      </c>
      <c r="G18787">
        <v>-32.025278</v>
      </c>
      <c r="H18787">
        <v>-52.236007999999998</v>
      </c>
      <c r="I18787" s="5" t="s">
        <v>136</v>
      </c>
      <c r="J18787" t="s">
        <v>3095</v>
      </c>
      <c r="K18787">
        <v>10</v>
      </c>
      <c r="L18787">
        <v>12</v>
      </c>
      <c r="M18787">
        <f t="shared" si="182"/>
        <v>11</v>
      </c>
      <c r="N18787">
        <v>2</v>
      </c>
      <c r="O18787">
        <v>1.9512688302497216</v>
      </c>
      <c r="R18787">
        <v>0.10928450000000001</v>
      </c>
      <c r="U18787">
        <f t="shared" si="181"/>
        <v>0.42648687695885146</v>
      </c>
    </row>
    <row r="18788" spans="1:30">
      <c r="A18788" s="5" t="s">
        <v>3060</v>
      </c>
      <c r="B18788" t="s">
        <v>3091</v>
      </c>
      <c r="D18788" s="5">
        <v>2023</v>
      </c>
      <c r="E18788" t="s">
        <v>3100</v>
      </c>
      <c r="F18788" s="5" t="s">
        <v>722</v>
      </c>
      <c r="G18788">
        <v>-32.025278</v>
      </c>
      <c r="H18788">
        <v>-52.236007999999998</v>
      </c>
      <c r="I18788" s="5" t="s">
        <v>136</v>
      </c>
      <c r="J18788" t="s">
        <v>3095</v>
      </c>
      <c r="K18788">
        <v>12</v>
      </c>
      <c r="L18788">
        <v>14</v>
      </c>
      <c r="M18788">
        <f t="shared" si="182"/>
        <v>13</v>
      </c>
      <c r="N18788">
        <v>2</v>
      </c>
      <c r="O18788">
        <v>1.898912431214524</v>
      </c>
      <c r="R18788">
        <v>9.5884899999999995E-2</v>
      </c>
      <c r="U18788">
        <f t="shared" si="181"/>
        <v>0.36415405715152299</v>
      </c>
    </row>
    <row r="18789" spans="1:30">
      <c r="A18789" s="5" t="s">
        <v>3060</v>
      </c>
      <c r="B18789" t="s">
        <v>3091</v>
      </c>
      <c r="D18789" s="5">
        <v>2023</v>
      </c>
      <c r="E18789" t="s">
        <v>3100</v>
      </c>
      <c r="F18789" s="5" t="s">
        <v>722</v>
      </c>
      <c r="G18789">
        <v>-32.025278</v>
      </c>
      <c r="H18789">
        <v>-52.236007999999998</v>
      </c>
      <c r="I18789" s="5" t="s">
        <v>136</v>
      </c>
      <c r="J18789" t="s">
        <v>3095</v>
      </c>
      <c r="K18789">
        <v>14</v>
      </c>
      <c r="L18789">
        <v>16</v>
      </c>
      <c r="M18789">
        <f t="shared" si="182"/>
        <v>15</v>
      </c>
      <c r="N18789">
        <v>2</v>
      </c>
      <c r="O18789">
        <v>1.8956627236882013</v>
      </c>
      <c r="R18789">
        <v>8.2854200000000003E-2</v>
      </c>
      <c r="U18789">
        <f t="shared" si="181"/>
        <v>0.31412723688201394</v>
      </c>
      <c r="AB18789">
        <f>SUM(U18782:U18789)-(U18789*1/2)</f>
        <v>4.9279252094255952</v>
      </c>
    </row>
    <row r="18790" spans="1:30">
      <c r="A18790" s="5" t="s">
        <v>3060</v>
      </c>
      <c r="B18790" t="s">
        <v>3091</v>
      </c>
      <c r="D18790" s="5">
        <v>2023</v>
      </c>
      <c r="E18790" t="s">
        <v>3100</v>
      </c>
      <c r="F18790" s="5" t="s">
        <v>722</v>
      </c>
      <c r="G18790">
        <v>-32.025278</v>
      </c>
      <c r="H18790">
        <v>-52.236007999999998</v>
      </c>
      <c r="I18790" s="5" t="s">
        <v>136</v>
      </c>
      <c r="J18790" t="s">
        <v>3095</v>
      </c>
      <c r="K18790">
        <v>16</v>
      </c>
      <c r="L18790">
        <v>18</v>
      </c>
      <c r="M18790">
        <f t="shared" si="182"/>
        <v>17</v>
      </c>
      <c r="N18790">
        <v>2</v>
      </c>
      <c r="O18790">
        <v>1.9664341320392276</v>
      </c>
      <c r="R18790">
        <v>8.8993900000000001E-2</v>
      </c>
      <c r="U18790">
        <f t="shared" si="181"/>
        <v>0.35000128500657163</v>
      </c>
    </row>
    <row r="18791" spans="1:30">
      <c r="A18791" s="5" t="s">
        <v>3060</v>
      </c>
      <c r="B18791" t="s">
        <v>3091</v>
      </c>
      <c r="D18791" s="5">
        <v>2023</v>
      </c>
      <c r="E18791" t="s">
        <v>3100</v>
      </c>
      <c r="F18791" s="5" t="s">
        <v>722</v>
      </c>
      <c r="G18791">
        <v>-32.025278</v>
      </c>
      <c r="H18791">
        <v>-52.236007999999998</v>
      </c>
      <c r="I18791" s="5" t="s">
        <v>136</v>
      </c>
      <c r="J18791" t="s">
        <v>3095</v>
      </c>
      <c r="K18791">
        <v>18</v>
      </c>
      <c r="L18791">
        <v>20</v>
      </c>
      <c r="M18791">
        <f t="shared" si="182"/>
        <v>19</v>
      </c>
      <c r="N18791">
        <v>2</v>
      </c>
      <c r="O18791">
        <v>1.8624434911969032</v>
      </c>
      <c r="R18791">
        <v>0.11079849999999999</v>
      </c>
      <c r="U18791">
        <f t="shared" si="181"/>
        <v>0.41271189031876016</v>
      </c>
    </row>
    <row r="18792" spans="1:30">
      <c r="A18792" s="5" t="s">
        <v>3060</v>
      </c>
      <c r="B18792" t="s">
        <v>3091</v>
      </c>
      <c r="D18792" s="5">
        <v>2023</v>
      </c>
      <c r="E18792" t="s">
        <v>3100</v>
      </c>
      <c r="F18792" s="5" t="s">
        <v>722</v>
      </c>
      <c r="G18792">
        <v>-32.025278</v>
      </c>
      <c r="H18792">
        <v>-52.236007999999998</v>
      </c>
      <c r="I18792" s="5" t="s">
        <v>136</v>
      </c>
      <c r="J18792" t="s">
        <v>3095</v>
      </c>
      <c r="K18792">
        <v>20</v>
      </c>
      <c r="L18792">
        <v>25</v>
      </c>
      <c r="M18792">
        <f t="shared" si="182"/>
        <v>22.5</v>
      </c>
      <c r="N18792">
        <v>5</v>
      </c>
      <c r="O18792">
        <v>1.9660008377023848</v>
      </c>
      <c r="R18792">
        <v>0.12751760000000001</v>
      </c>
      <c r="U18792">
        <f t="shared" si="181"/>
        <v>1.2534985421089881</v>
      </c>
    </row>
    <row r="18793" spans="1:30">
      <c r="A18793" s="5" t="s">
        <v>3060</v>
      </c>
      <c r="B18793" t="s">
        <v>3091</v>
      </c>
      <c r="D18793" s="5">
        <v>2023</v>
      </c>
      <c r="E18793" t="s">
        <v>3100</v>
      </c>
      <c r="F18793" s="5" t="s">
        <v>722</v>
      </c>
      <c r="G18793">
        <v>-32.025278</v>
      </c>
      <c r="H18793">
        <v>-52.236007999999998</v>
      </c>
      <c r="I18793" s="5" t="s">
        <v>136</v>
      </c>
      <c r="J18793" t="s">
        <v>3095</v>
      </c>
      <c r="K18793">
        <v>25</v>
      </c>
      <c r="L18793">
        <v>30</v>
      </c>
      <c r="M18793">
        <f t="shared" si="182"/>
        <v>27.5</v>
      </c>
      <c r="N18793">
        <v>5</v>
      </c>
      <c r="O18793">
        <v>1.7365899878928246</v>
      </c>
      <c r="R18793">
        <v>0.23669229999999999</v>
      </c>
      <c r="U18793">
        <f t="shared" si="181"/>
        <v>2.0551873919566241</v>
      </c>
      <c r="AB18793">
        <f>SUM(U18782:U18793)</f>
        <v>9.1563879372575467</v>
      </c>
    </row>
    <row r="18794" spans="1:30">
      <c r="A18794" s="5" t="s">
        <v>3060</v>
      </c>
      <c r="B18794" t="s">
        <v>3091</v>
      </c>
      <c r="D18794" s="5">
        <v>2023</v>
      </c>
      <c r="E18794" t="s">
        <v>3100</v>
      </c>
      <c r="F18794" s="5" t="s">
        <v>722</v>
      </c>
      <c r="G18794">
        <v>-32.025278</v>
      </c>
      <c r="H18794">
        <v>-52.236007999999998</v>
      </c>
      <c r="I18794" s="5" t="s">
        <v>136</v>
      </c>
      <c r="J18794" t="s">
        <v>3095</v>
      </c>
      <c r="K18794">
        <v>30</v>
      </c>
      <c r="L18794">
        <v>35</v>
      </c>
      <c r="M18794">
        <f t="shared" si="182"/>
        <v>32.5</v>
      </c>
      <c r="N18794">
        <v>5</v>
      </c>
      <c r="O18794">
        <v>1.552876770016318</v>
      </c>
      <c r="R18794">
        <v>0.41268359999999998</v>
      </c>
      <c r="U18794">
        <f t="shared" si="181"/>
        <v>3.2042338790335307</v>
      </c>
    </row>
    <row r="18795" spans="1:30">
      <c r="A18795" s="5" t="s">
        <v>3060</v>
      </c>
      <c r="B18795" t="s">
        <v>3091</v>
      </c>
      <c r="D18795" s="5">
        <v>2023</v>
      </c>
      <c r="E18795" t="s">
        <v>3100</v>
      </c>
      <c r="F18795" s="5" t="s">
        <v>722</v>
      </c>
      <c r="G18795">
        <v>-32.025278</v>
      </c>
      <c r="H18795">
        <v>-52.236007999999998</v>
      </c>
      <c r="I18795" s="5" t="s">
        <v>136</v>
      </c>
      <c r="J18795" t="s">
        <v>3095</v>
      </c>
      <c r="K18795">
        <v>35</v>
      </c>
      <c r="L18795">
        <v>40</v>
      </c>
      <c r="M18795">
        <f t="shared" si="182"/>
        <v>37.5</v>
      </c>
      <c r="N18795">
        <v>5</v>
      </c>
      <c r="O18795">
        <v>1.7360635889877345</v>
      </c>
      <c r="R18795">
        <v>0.19902159999999999</v>
      </c>
      <c r="U18795">
        <f t="shared" si="181"/>
        <v>1.7275707659104063</v>
      </c>
    </row>
    <row r="18796" spans="1:30">
      <c r="A18796" s="5" t="s">
        <v>3060</v>
      </c>
      <c r="B18796" t="s">
        <v>3091</v>
      </c>
      <c r="D18796" s="5">
        <v>2023</v>
      </c>
      <c r="E18796" t="s">
        <v>3100</v>
      </c>
      <c r="F18796" s="5" t="s">
        <v>722</v>
      </c>
      <c r="G18796">
        <v>-32.025278</v>
      </c>
      <c r="H18796">
        <v>-52.236007999999998</v>
      </c>
      <c r="I18796" s="5" t="s">
        <v>136</v>
      </c>
      <c r="J18796" t="s">
        <v>3095</v>
      </c>
      <c r="K18796">
        <v>40</v>
      </c>
      <c r="L18796">
        <v>50</v>
      </c>
      <c r="M18796">
        <f t="shared" si="182"/>
        <v>45</v>
      </c>
      <c r="N18796">
        <v>10</v>
      </c>
      <c r="O18796">
        <v>1.9203690056324678</v>
      </c>
      <c r="R18796">
        <v>0.22383169999999999</v>
      </c>
      <c r="U18796">
        <f t="shared" si="181"/>
        <v>4.2983945915802479</v>
      </c>
      <c r="AB18796">
        <f>SUM(U18782:U18796)</f>
        <v>18.386587173781731</v>
      </c>
    </row>
    <row r="18797" spans="1:30">
      <c r="A18797" s="5" t="s">
        <v>3060</v>
      </c>
      <c r="B18797" t="s">
        <v>3091</v>
      </c>
      <c r="D18797" s="5">
        <v>2023</v>
      </c>
      <c r="E18797" t="s">
        <v>3100</v>
      </c>
      <c r="F18797" s="5" t="s">
        <v>722</v>
      </c>
      <c r="G18797">
        <v>-32.027678999999999</v>
      </c>
      <c r="H18797">
        <v>-52.23</v>
      </c>
      <c r="I18797" s="5" t="s">
        <v>136</v>
      </c>
      <c r="J18797" t="s">
        <v>3096</v>
      </c>
      <c r="K18797">
        <v>0</v>
      </c>
      <c r="L18797">
        <v>2</v>
      </c>
      <c r="M18797">
        <f t="shared" si="182"/>
        <v>1</v>
      </c>
      <c r="N18797">
        <v>2</v>
      </c>
      <c r="O18797">
        <v>1.4280254777070063</v>
      </c>
      <c r="R18797">
        <v>0.15073700000000001</v>
      </c>
      <c r="U18797">
        <f t="shared" ref="U18797:U18860" si="183">N18797*O18797*R18797</f>
        <v>0.43051255286624202</v>
      </c>
      <c r="W18797">
        <f>SUMPRODUCT(O18797:O18812, N18797:N18812)/SUM(N18797:N18812)</f>
        <v>0.50455380745177092</v>
      </c>
      <c r="Y18797">
        <f>SUMPRODUCT(R18797:R18812, N18797:N18812)/SUM(N18797:N18812)</f>
        <v>0.56464403799999996</v>
      </c>
      <c r="AD18797">
        <v>50</v>
      </c>
    </row>
    <row r="18798" spans="1:30">
      <c r="A18798" s="5" t="s">
        <v>3060</v>
      </c>
      <c r="B18798" t="s">
        <v>3091</v>
      </c>
      <c r="D18798" s="5">
        <v>2023</v>
      </c>
      <c r="E18798" t="s">
        <v>3100</v>
      </c>
      <c r="F18798" s="5" t="s">
        <v>722</v>
      </c>
      <c r="G18798">
        <v>-32.027678999999999</v>
      </c>
      <c r="H18798">
        <v>-52.23</v>
      </c>
      <c r="I18798" s="5" t="s">
        <v>136</v>
      </c>
      <c r="J18798" t="s">
        <v>3096</v>
      </c>
      <c r="K18798">
        <v>2</v>
      </c>
      <c r="L18798">
        <v>4</v>
      </c>
      <c r="M18798">
        <f t="shared" si="182"/>
        <v>3</v>
      </c>
      <c r="N18798">
        <v>2</v>
      </c>
      <c r="O18798">
        <v>1.4138991551117051</v>
      </c>
      <c r="R18798">
        <v>0.18276300000000001</v>
      </c>
      <c r="U18798">
        <f t="shared" si="183"/>
        <v>0.51681690257136115</v>
      </c>
    </row>
    <row r="18799" spans="1:30">
      <c r="A18799" s="5" t="s">
        <v>3060</v>
      </c>
      <c r="B18799" t="s">
        <v>3091</v>
      </c>
      <c r="D18799" s="5">
        <v>2023</v>
      </c>
      <c r="E18799" t="s">
        <v>3100</v>
      </c>
      <c r="F18799" s="5" t="s">
        <v>722</v>
      </c>
      <c r="G18799">
        <v>-32.027678999999999</v>
      </c>
      <c r="H18799">
        <v>-52.23</v>
      </c>
      <c r="I18799" s="5" t="s">
        <v>136</v>
      </c>
      <c r="J18799" t="s">
        <v>3096</v>
      </c>
      <c r="K18799">
        <v>4</v>
      </c>
      <c r="L18799">
        <v>6</v>
      </c>
      <c r="M18799">
        <f t="shared" si="182"/>
        <v>5</v>
      </c>
      <c r="N18799">
        <v>2</v>
      </c>
      <c r="O18799">
        <v>1.196823617622333</v>
      </c>
      <c r="R18799">
        <v>0.2220887</v>
      </c>
      <c r="U18799">
        <f t="shared" si="183"/>
        <v>0.53160200273408209</v>
      </c>
    </row>
    <row r="18800" spans="1:30">
      <c r="A18800" s="5" t="s">
        <v>3060</v>
      </c>
      <c r="B18800" t="s">
        <v>3091</v>
      </c>
      <c r="D18800" s="5">
        <v>2023</v>
      </c>
      <c r="E18800" t="s">
        <v>3100</v>
      </c>
      <c r="F18800" s="5" t="s">
        <v>722</v>
      </c>
      <c r="G18800">
        <v>-32.027678999999999</v>
      </c>
      <c r="H18800">
        <v>-52.23</v>
      </c>
      <c r="I18800" s="5" t="s">
        <v>136</v>
      </c>
      <c r="J18800" t="s">
        <v>3096</v>
      </c>
      <c r="K18800">
        <v>6</v>
      </c>
      <c r="L18800">
        <v>8</v>
      </c>
      <c r="M18800">
        <f t="shared" si="182"/>
        <v>7</v>
      </c>
      <c r="N18800">
        <v>2</v>
      </c>
      <c r="O18800">
        <v>0.9902105688739834</v>
      </c>
      <c r="R18800">
        <v>0.52347520000000003</v>
      </c>
      <c r="U18800">
        <f t="shared" si="183"/>
        <v>1.0367013511668446</v>
      </c>
    </row>
    <row r="18801" spans="1:30">
      <c r="A18801" s="5" t="s">
        <v>3060</v>
      </c>
      <c r="B18801" t="s">
        <v>3091</v>
      </c>
      <c r="D18801" s="5">
        <v>2023</v>
      </c>
      <c r="E18801" t="s">
        <v>3100</v>
      </c>
      <c r="F18801" s="5" t="s">
        <v>722</v>
      </c>
      <c r="G18801">
        <v>-32.027678999999999</v>
      </c>
      <c r="H18801">
        <v>-52.23</v>
      </c>
      <c r="I18801" s="5" t="s">
        <v>136</v>
      </c>
      <c r="J18801" t="s">
        <v>3096</v>
      </c>
      <c r="K18801">
        <v>8</v>
      </c>
      <c r="L18801">
        <v>10</v>
      </c>
      <c r="M18801">
        <f t="shared" si="182"/>
        <v>9</v>
      </c>
      <c r="N18801">
        <v>2</v>
      </c>
      <c r="O18801">
        <v>0.80041877957338314</v>
      </c>
      <c r="R18801">
        <v>0.58885679999999996</v>
      </c>
      <c r="U18801">
        <f t="shared" si="183"/>
        <v>0.94266408239897548</v>
      </c>
    </row>
    <row r="18802" spans="1:30">
      <c r="A18802" s="5" t="s">
        <v>3060</v>
      </c>
      <c r="B18802" t="s">
        <v>3091</v>
      </c>
      <c r="D18802" s="5">
        <v>2023</v>
      </c>
      <c r="E18802" t="s">
        <v>3100</v>
      </c>
      <c r="F18802" s="5" t="s">
        <v>722</v>
      </c>
      <c r="G18802">
        <v>-32.027678999999999</v>
      </c>
      <c r="H18802">
        <v>-52.23</v>
      </c>
      <c r="I18802" s="5" t="s">
        <v>136</v>
      </c>
      <c r="J18802" t="s">
        <v>3096</v>
      </c>
      <c r="K18802">
        <v>10</v>
      </c>
      <c r="L18802">
        <v>12</v>
      </c>
      <c r="M18802">
        <f t="shared" si="182"/>
        <v>11</v>
      </c>
      <c r="N18802">
        <v>2</v>
      </c>
      <c r="O18802">
        <v>0.63551280384765363</v>
      </c>
      <c r="R18802">
        <v>0.70789709999999995</v>
      </c>
      <c r="U18802">
        <f t="shared" si="183"/>
        <v>0.89975534171324567</v>
      </c>
    </row>
    <row r="18803" spans="1:30">
      <c r="A18803" s="5" t="s">
        <v>3060</v>
      </c>
      <c r="B18803" t="s">
        <v>3091</v>
      </c>
      <c r="D18803" s="5">
        <v>2023</v>
      </c>
      <c r="E18803" t="s">
        <v>3100</v>
      </c>
      <c r="F18803" s="5" t="s">
        <v>722</v>
      </c>
      <c r="G18803">
        <v>-32.027678999999999</v>
      </c>
      <c r="H18803">
        <v>-52.23</v>
      </c>
      <c r="I18803" s="5" t="s">
        <v>136</v>
      </c>
      <c r="J18803" t="s">
        <v>3096</v>
      </c>
      <c r="K18803">
        <v>12</v>
      </c>
      <c r="L18803">
        <v>14</v>
      </c>
      <c r="M18803">
        <f t="shared" si="182"/>
        <v>13</v>
      </c>
      <c r="N18803">
        <v>2</v>
      </c>
      <c r="O18803">
        <v>0.50946108787389566</v>
      </c>
      <c r="R18803">
        <v>0.84425720000000004</v>
      </c>
      <c r="U18803">
        <f t="shared" si="183"/>
        <v>0.86023238311473826</v>
      </c>
    </row>
    <row r="18804" spans="1:30">
      <c r="A18804" s="5" t="s">
        <v>3060</v>
      </c>
      <c r="B18804" t="s">
        <v>3091</v>
      </c>
      <c r="D18804" s="5">
        <v>2023</v>
      </c>
      <c r="E18804" t="s">
        <v>3100</v>
      </c>
      <c r="F18804" s="5" t="s">
        <v>722</v>
      </c>
      <c r="G18804">
        <v>-32.027678999999999</v>
      </c>
      <c r="H18804">
        <v>-52.23</v>
      </c>
      <c r="I18804" s="5" t="s">
        <v>136</v>
      </c>
      <c r="J18804" t="s">
        <v>3096</v>
      </c>
      <c r="K18804">
        <v>14</v>
      </c>
      <c r="L18804">
        <v>16</v>
      </c>
      <c r="M18804">
        <f t="shared" si="182"/>
        <v>15</v>
      </c>
      <c r="N18804">
        <v>2</v>
      </c>
      <c r="O18804">
        <v>0.50534554454201686</v>
      </c>
      <c r="R18804">
        <v>0.74733329999999998</v>
      </c>
      <c r="U18804">
        <f t="shared" si="183"/>
        <v>0.75532310688576487</v>
      </c>
      <c r="AB18804">
        <f>SUM(U18797:U18804)-(U18804*1/2)</f>
        <v>5.5959461700083715</v>
      </c>
    </row>
    <row r="18805" spans="1:30">
      <c r="A18805" s="5" t="s">
        <v>3060</v>
      </c>
      <c r="B18805" t="s">
        <v>3091</v>
      </c>
      <c r="D18805" s="5">
        <v>2023</v>
      </c>
      <c r="E18805" t="s">
        <v>3100</v>
      </c>
      <c r="F18805" s="5" t="s">
        <v>722</v>
      </c>
      <c r="G18805">
        <v>-32.027678999999999</v>
      </c>
      <c r="H18805">
        <v>-52.23</v>
      </c>
      <c r="I18805" s="5" t="s">
        <v>136</v>
      </c>
      <c r="J18805" t="s">
        <v>3096</v>
      </c>
      <c r="K18805">
        <v>16</v>
      </c>
      <c r="L18805">
        <v>18</v>
      </c>
      <c r="M18805">
        <f t="shared" ref="M18805:M18868" si="184">AVERAGE(K18805:L18805)</f>
        <v>17</v>
      </c>
      <c r="N18805">
        <v>2</v>
      </c>
      <c r="O18805">
        <v>0.46160345866314034</v>
      </c>
      <c r="R18805">
        <v>0.57983050000000003</v>
      </c>
      <c r="U18805">
        <f t="shared" si="183"/>
        <v>0.535303528476756</v>
      </c>
    </row>
    <row r="18806" spans="1:30">
      <c r="A18806" s="5" t="s">
        <v>3060</v>
      </c>
      <c r="B18806" t="s">
        <v>3091</v>
      </c>
      <c r="D18806" s="5">
        <v>2023</v>
      </c>
      <c r="E18806" t="s">
        <v>3100</v>
      </c>
      <c r="F18806" s="5" t="s">
        <v>722</v>
      </c>
      <c r="G18806">
        <v>-32.027678999999999</v>
      </c>
      <c r="H18806">
        <v>-52.23</v>
      </c>
      <c r="I18806" s="5" t="s">
        <v>136</v>
      </c>
      <c r="J18806" t="s">
        <v>3096</v>
      </c>
      <c r="K18806">
        <v>18</v>
      </c>
      <c r="L18806">
        <v>20</v>
      </c>
      <c r="M18806">
        <f t="shared" si="184"/>
        <v>19</v>
      </c>
      <c r="N18806">
        <v>2</v>
      </c>
      <c r="O18806">
        <v>0.4530767190390399</v>
      </c>
      <c r="R18806">
        <v>0.61798489999999995</v>
      </c>
      <c r="U18806">
        <f t="shared" si="183"/>
        <v>0.55998914181533832</v>
      </c>
    </row>
    <row r="18807" spans="1:30">
      <c r="A18807" s="5" t="s">
        <v>3060</v>
      </c>
      <c r="B18807" t="s">
        <v>3091</v>
      </c>
      <c r="D18807" s="5">
        <v>2023</v>
      </c>
      <c r="E18807" t="s">
        <v>3100</v>
      </c>
      <c r="F18807" s="5" t="s">
        <v>722</v>
      </c>
      <c r="G18807">
        <v>-32.027678999999999</v>
      </c>
      <c r="H18807">
        <v>-52.23</v>
      </c>
      <c r="I18807" s="5" t="s">
        <v>136</v>
      </c>
      <c r="J18807" t="s">
        <v>3096</v>
      </c>
      <c r="K18807">
        <v>20</v>
      </c>
      <c r="L18807">
        <v>25</v>
      </c>
      <c r="M18807">
        <f t="shared" si="184"/>
        <v>22.5</v>
      </c>
      <c r="N18807">
        <v>5</v>
      </c>
      <c r="O18807">
        <v>0.38678933710780844</v>
      </c>
      <c r="R18807">
        <v>0.4898769</v>
      </c>
      <c r="U18807">
        <f t="shared" si="183"/>
        <v>0.94739580707714077</v>
      </c>
    </row>
    <row r="18808" spans="1:30">
      <c r="A18808" s="5" t="s">
        <v>3060</v>
      </c>
      <c r="B18808" t="s">
        <v>3091</v>
      </c>
      <c r="D18808" s="5">
        <v>2023</v>
      </c>
      <c r="E18808" t="s">
        <v>3100</v>
      </c>
      <c r="F18808" s="5" t="s">
        <v>722</v>
      </c>
      <c r="G18808">
        <v>-32.027678999999999</v>
      </c>
      <c r="H18808">
        <v>-52.23</v>
      </c>
      <c r="I18808" s="5" t="s">
        <v>136</v>
      </c>
      <c r="J18808" t="s">
        <v>3096</v>
      </c>
      <c r="K18808">
        <v>25</v>
      </c>
      <c r="L18808">
        <v>30</v>
      </c>
      <c r="M18808">
        <f t="shared" si="184"/>
        <v>27.5</v>
      </c>
      <c r="N18808">
        <v>5</v>
      </c>
      <c r="O18808">
        <v>0.31691430252037833</v>
      </c>
      <c r="R18808">
        <v>0.61711159999999998</v>
      </c>
      <c r="U18808">
        <f t="shared" si="183"/>
        <v>0.97785746145617347</v>
      </c>
      <c r="AB18808">
        <f>SUM(U18797:U18808)</f>
        <v>8.9941536622766627</v>
      </c>
    </row>
    <row r="18809" spans="1:30">
      <c r="A18809" s="5" t="s">
        <v>3060</v>
      </c>
      <c r="B18809" t="s">
        <v>3091</v>
      </c>
      <c r="D18809" s="5">
        <v>2023</v>
      </c>
      <c r="E18809" t="s">
        <v>3100</v>
      </c>
      <c r="F18809" s="5" t="s">
        <v>722</v>
      </c>
      <c r="G18809">
        <v>-32.027678999999999</v>
      </c>
      <c r="H18809">
        <v>-52.23</v>
      </c>
      <c r="I18809" s="5" t="s">
        <v>136</v>
      </c>
      <c r="J18809" t="s">
        <v>3096</v>
      </c>
      <c r="K18809">
        <v>30</v>
      </c>
      <c r="L18809">
        <v>35</v>
      </c>
      <c r="M18809">
        <f t="shared" si="184"/>
        <v>32.5</v>
      </c>
      <c r="N18809">
        <v>5</v>
      </c>
      <c r="O18809">
        <v>0.25599736840010923</v>
      </c>
      <c r="R18809">
        <v>0.68762369999999995</v>
      </c>
      <c r="U18809">
        <f t="shared" si="183"/>
        <v>0.88014928824773098</v>
      </c>
    </row>
    <row r="18810" spans="1:30">
      <c r="A18810" s="5" t="s">
        <v>3060</v>
      </c>
      <c r="B18810" t="s">
        <v>3091</v>
      </c>
      <c r="D18810" s="5">
        <v>2023</v>
      </c>
      <c r="E18810" t="s">
        <v>3100</v>
      </c>
      <c r="F18810" s="5" t="s">
        <v>722</v>
      </c>
      <c r="G18810">
        <v>-32.027678999999999</v>
      </c>
      <c r="H18810">
        <v>-52.23</v>
      </c>
      <c r="I18810" s="5" t="s">
        <v>136</v>
      </c>
      <c r="J18810" t="s">
        <v>3096</v>
      </c>
      <c r="K18810">
        <v>35</v>
      </c>
      <c r="L18810">
        <v>40</v>
      </c>
      <c r="M18810">
        <f t="shared" si="184"/>
        <v>37.5</v>
      </c>
      <c r="N18810">
        <v>5</v>
      </c>
      <c r="O18810">
        <v>0.24635306851602887</v>
      </c>
      <c r="R18810">
        <v>0.75056999999999996</v>
      </c>
      <c r="U18810">
        <f t="shared" si="183"/>
        <v>0.92452611318037881</v>
      </c>
    </row>
    <row r="18811" spans="1:30">
      <c r="A18811" s="5" t="s">
        <v>3060</v>
      </c>
      <c r="B18811" t="s">
        <v>3091</v>
      </c>
      <c r="D18811" s="5">
        <v>2023</v>
      </c>
      <c r="E18811" t="s">
        <v>3100</v>
      </c>
      <c r="F18811" s="5" t="s">
        <v>722</v>
      </c>
      <c r="G18811">
        <v>-32.027678999999999</v>
      </c>
      <c r="H18811">
        <v>-52.23</v>
      </c>
      <c r="I18811" s="5" t="s">
        <v>136</v>
      </c>
      <c r="J18811" t="s">
        <v>3096</v>
      </c>
      <c r="K18811">
        <v>40</v>
      </c>
      <c r="L18811">
        <v>45</v>
      </c>
      <c r="M18811">
        <f t="shared" si="184"/>
        <v>42.5</v>
      </c>
      <c r="N18811">
        <v>5</v>
      </c>
      <c r="O18811">
        <v>0.24024235113250628</v>
      </c>
      <c r="R18811">
        <v>0.5829183</v>
      </c>
      <c r="U18811">
        <f t="shared" si="183"/>
        <v>0.70020831455081822</v>
      </c>
    </row>
    <row r="18812" spans="1:30">
      <c r="A18812" s="5" t="s">
        <v>3060</v>
      </c>
      <c r="B18812" t="s">
        <v>3091</v>
      </c>
      <c r="D18812" s="5">
        <v>2023</v>
      </c>
      <c r="E18812" t="s">
        <v>3100</v>
      </c>
      <c r="F18812" s="5" t="s">
        <v>722</v>
      </c>
      <c r="G18812">
        <v>-32.027678999999999</v>
      </c>
      <c r="H18812">
        <v>-52.23</v>
      </c>
      <c r="I18812" s="5" t="s">
        <v>136</v>
      </c>
      <c r="J18812" t="s">
        <v>3096</v>
      </c>
      <c r="K18812">
        <v>45</v>
      </c>
      <c r="L18812">
        <v>50</v>
      </c>
      <c r="M18812">
        <f t="shared" si="184"/>
        <v>47.5</v>
      </c>
      <c r="N18812">
        <v>5</v>
      </c>
      <c r="O18812">
        <v>0.24149076169921566</v>
      </c>
      <c r="R18812">
        <v>0.4522504</v>
      </c>
      <c r="U18812">
        <f t="shared" si="183"/>
        <v>0.54607146787387473</v>
      </c>
      <c r="AB18812">
        <f>SUM(U18797:U18812)</f>
        <v>12.045108846129464</v>
      </c>
    </row>
    <row r="18813" spans="1:30">
      <c r="A18813" s="5" t="s">
        <v>3060</v>
      </c>
      <c r="B18813" t="s">
        <v>3098</v>
      </c>
      <c r="D18813" s="5">
        <v>2022</v>
      </c>
      <c r="E18813" t="s">
        <v>3099</v>
      </c>
      <c r="F18813" s="5" t="s">
        <v>722</v>
      </c>
      <c r="G18813">
        <v>-32.008499999999998</v>
      </c>
      <c r="H18813">
        <v>-52.123472222222226</v>
      </c>
      <c r="I18813" s="5" t="s">
        <v>57</v>
      </c>
      <c r="J18813" t="s">
        <v>3097</v>
      </c>
      <c r="K18813">
        <v>0</v>
      </c>
      <c r="L18813">
        <v>2</v>
      </c>
      <c r="M18813">
        <f t="shared" si="184"/>
        <v>1</v>
      </c>
      <c r="N18813">
        <v>2</v>
      </c>
      <c r="O18813">
        <v>1.0649941436407004</v>
      </c>
      <c r="P18813">
        <v>2.0882766941484299</v>
      </c>
      <c r="R18813">
        <v>0.56795897848382482</v>
      </c>
      <c r="U18813">
        <f t="shared" si="183"/>
        <v>1.2097459718268559</v>
      </c>
      <c r="W18813">
        <f>SUMPRODUCT(O18813:O18829, N18813:N18829)/SUM(N18813:N18829)</f>
        <v>1.0878491602455207</v>
      </c>
      <c r="Y18813">
        <f>SUMPRODUCT(R18813:R18829, N18813:N18829)/SUM(N18813:N18829)</f>
        <v>1.8323214272113799</v>
      </c>
      <c r="AD18813">
        <v>90</v>
      </c>
    </row>
    <row r="18814" spans="1:30">
      <c r="A18814" s="5" t="s">
        <v>3060</v>
      </c>
      <c r="B18814" t="s">
        <v>3098</v>
      </c>
      <c r="D18814" s="5">
        <v>2022</v>
      </c>
      <c r="E18814" t="s">
        <v>3099</v>
      </c>
      <c r="F18814" s="5" t="s">
        <v>722</v>
      </c>
      <c r="G18814">
        <v>-32.008499999999998</v>
      </c>
      <c r="H18814">
        <v>-52.123472222222226</v>
      </c>
      <c r="I18814" s="5" t="s">
        <v>57</v>
      </c>
      <c r="J18814" t="s">
        <v>3097</v>
      </c>
      <c r="K18814">
        <v>2</v>
      </c>
      <c r="L18814">
        <v>4</v>
      </c>
      <c r="M18814">
        <f t="shared" si="184"/>
        <v>3</v>
      </c>
      <c r="N18814">
        <v>2</v>
      </c>
      <c r="O18814">
        <v>1.3800784896444955</v>
      </c>
      <c r="P18814">
        <v>1.8464509121628265</v>
      </c>
      <c r="R18814">
        <v>0.46397389223001534</v>
      </c>
      <c r="U18814">
        <f t="shared" si="183"/>
        <v>1.2806407768465551</v>
      </c>
    </row>
    <row r="18815" spans="1:30">
      <c r="A18815" s="5" t="s">
        <v>3060</v>
      </c>
      <c r="B18815" t="s">
        <v>3098</v>
      </c>
      <c r="D18815" s="5">
        <v>2022</v>
      </c>
      <c r="E18815" t="s">
        <v>3099</v>
      </c>
      <c r="F18815" s="5" t="s">
        <v>722</v>
      </c>
      <c r="G18815">
        <v>-32.008499999999998</v>
      </c>
      <c r="H18815">
        <v>-52.123472222222226</v>
      </c>
      <c r="I18815" s="5" t="s">
        <v>57</v>
      </c>
      <c r="J18815" t="s">
        <v>3097</v>
      </c>
      <c r="K18815">
        <v>4</v>
      </c>
      <c r="L18815">
        <v>6</v>
      </c>
      <c r="M18815">
        <f t="shared" si="184"/>
        <v>5</v>
      </c>
      <c r="N18815">
        <v>2</v>
      </c>
      <c r="O18815">
        <v>1.6913148228019796</v>
      </c>
      <c r="P18815">
        <v>1.3756592536146151</v>
      </c>
      <c r="R18815">
        <v>0.26153347905428442</v>
      </c>
      <c r="U18815">
        <f t="shared" si="183"/>
        <v>0.88467089956696465</v>
      </c>
    </row>
    <row r="18816" spans="1:30">
      <c r="A18816" s="5" t="s">
        <v>3060</v>
      </c>
      <c r="B18816" t="s">
        <v>3098</v>
      </c>
      <c r="D18816" s="5">
        <v>2022</v>
      </c>
      <c r="E18816" t="s">
        <v>3099</v>
      </c>
      <c r="F18816" s="5" t="s">
        <v>722</v>
      </c>
      <c r="G18816">
        <v>-32.008499999999998</v>
      </c>
      <c r="H18816">
        <v>-52.123472222222226</v>
      </c>
      <c r="I18816" s="5" t="s">
        <v>57</v>
      </c>
      <c r="J18816" t="s">
        <v>3097</v>
      </c>
      <c r="K18816">
        <v>6</v>
      </c>
      <c r="L18816">
        <v>8</v>
      </c>
      <c r="M18816">
        <f t="shared" si="184"/>
        <v>7</v>
      </c>
      <c r="N18816">
        <v>2</v>
      </c>
      <c r="O18816">
        <v>1.1856406640573836</v>
      </c>
      <c r="P18816">
        <v>1.2456567234421922</v>
      </c>
      <c r="R18816">
        <v>0.2056323910801427</v>
      </c>
      <c r="U18816">
        <f t="shared" si="183"/>
        <v>0.48761224942393594</v>
      </c>
    </row>
    <row r="18817" spans="1:30">
      <c r="A18817" s="5" t="s">
        <v>3060</v>
      </c>
      <c r="B18817" t="s">
        <v>3098</v>
      </c>
      <c r="D18817" s="5">
        <v>2022</v>
      </c>
      <c r="E18817" t="s">
        <v>3099</v>
      </c>
      <c r="F18817" s="5" t="s">
        <v>722</v>
      </c>
      <c r="G18817">
        <v>-32.008499999999998</v>
      </c>
      <c r="H18817">
        <v>-52.123472222222226</v>
      </c>
      <c r="I18817" s="5" t="s">
        <v>57</v>
      </c>
      <c r="J18817" t="s">
        <v>3097</v>
      </c>
      <c r="K18817">
        <v>8</v>
      </c>
      <c r="L18817">
        <v>10</v>
      </c>
      <c r="M18817">
        <f t="shared" si="184"/>
        <v>9</v>
      </c>
      <c r="N18817">
        <v>2</v>
      </c>
      <c r="O18817">
        <v>1.4355351453707381</v>
      </c>
      <c r="P18817">
        <v>1.296815541758463</v>
      </c>
      <c r="R18817">
        <v>0.22763068295613903</v>
      </c>
      <c r="U18817">
        <f t="shared" si="183"/>
        <v>0.65354369109656285</v>
      </c>
    </row>
    <row r="18818" spans="1:30">
      <c r="A18818" s="5" t="s">
        <v>3060</v>
      </c>
      <c r="B18818" t="s">
        <v>3098</v>
      </c>
      <c r="D18818" s="5">
        <v>2022</v>
      </c>
      <c r="E18818" t="s">
        <v>3099</v>
      </c>
      <c r="F18818" s="5" t="s">
        <v>722</v>
      </c>
      <c r="G18818">
        <v>-32.008499999999998</v>
      </c>
      <c r="H18818">
        <v>-52.123472222222226</v>
      </c>
      <c r="I18818" s="5" t="s">
        <v>57</v>
      </c>
      <c r="J18818" t="s">
        <v>3097</v>
      </c>
      <c r="K18818">
        <v>10</v>
      </c>
      <c r="L18818">
        <v>15</v>
      </c>
      <c r="M18818">
        <f t="shared" si="184"/>
        <v>12.5</v>
      </c>
      <c r="N18818">
        <v>5</v>
      </c>
      <c r="O18818">
        <v>1.2669469119629606</v>
      </c>
      <c r="P18818">
        <v>1.449101317000886</v>
      </c>
      <c r="R18818">
        <v>0.29311356631038094</v>
      </c>
      <c r="U18818">
        <f t="shared" si="183"/>
        <v>1.8567966384569381</v>
      </c>
      <c r="AB18818">
        <f>SUM(U18813:U18818)</f>
        <v>6.3730102272178133</v>
      </c>
    </row>
    <row r="18819" spans="1:30">
      <c r="A18819" s="5" t="s">
        <v>3060</v>
      </c>
      <c r="B18819" t="s">
        <v>3098</v>
      </c>
      <c r="D18819" s="5">
        <v>2022</v>
      </c>
      <c r="E18819" t="s">
        <v>3099</v>
      </c>
      <c r="F18819" s="5" t="s">
        <v>722</v>
      </c>
      <c r="G18819">
        <v>-32.008499999999998</v>
      </c>
      <c r="H18819">
        <v>-52.123472222222226</v>
      </c>
      <c r="I18819" s="5" t="s">
        <v>57</v>
      </c>
      <c r="J18819" t="s">
        <v>3097</v>
      </c>
      <c r="K18819">
        <v>15</v>
      </c>
      <c r="L18819">
        <v>20</v>
      </c>
      <c r="M18819">
        <f t="shared" si="184"/>
        <v>17.5</v>
      </c>
      <c r="N18819">
        <v>5</v>
      </c>
      <c r="O18819">
        <v>1.326251580535514</v>
      </c>
      <c r="P18819">
        <v>1.55056676581718</v>
      </c>
      <c r="R18819">
        <v>0.33674370930138736</v>
      </c>
      <c r="U18819">
        <f t="shared" si="183"/>
        <v>2.2330343834817832</v>
      </c>
    </row>
    <row r="18820" spans="1:30">
      <c r="A18820" s="5" t="s">
        <v>3060</v>
      </c>
      <c r="B18820" t="s">
        <v>3098</v>
      </c>
      <c r="D18820" s="5">
        <v>2022</v>
      </c>
      <c r="E18820" t="s">
        <v>3099</v>
      </c>
      <c r="F18820" s="5" t="s">
        <v>722</v>
      </c>
      <c r="G18820">
        <v>-32.008499999999998</v>
      </c>
      <c r="H18820">
        <v>-52.123472222222226</v>
      </c>
      <c r="I18820" s="5" t="s">
        <v>57</v>
      </c>
      <c r="J18820" t="s">
        <v>3097</v>
      </c>
      <c r="K18820">
        <v>20</v>
      </c>
      <c r="L18820">
        <v>25</v>
      </c>
      <c r="M18820">
        <f t="shared" si="184"/>
        <v>22.5</v>
      </c>
      <c r="N18820">
        <v>5</v>
      </c>
      <c r="O18820">
        <v>1.1496051555201681</v>
      </c>
      <c r="P18820">
        <v>2.5232510308709482</v>
      </c>
      <c r="R18820">
        <v>0.75499794327450753</v>
      </c>
      <c r="U18820">
        <f t="shared" si="183"/>
        <v>4.339747639977487</v>
      </c>
    </row>
    <row r="18821" spans="1:30">
      <c r="A18821" s="5" t="s">
        <v>3060</v>
      </c>
      <c r="B18821" t="s">
        <v>3098</v>
      </c>
      <c r="D18821" s="5">
        <v>2022</v>
      </c>
      <c r="E18821" t="s">
        <v>3099</v>
      </c>
      <c r="F18821" s="5" t="s">
        <v>722</v>
      </c>
      <c r="G18821">
        <v>-32.008499999999998</v>
      </c>
      <c r="H18821">
        <v>-52.123472222222226</v>
      </c>
      <c r="I18821" s="5" t="s">
        <v>57</v>
      </c>
      <c r="J18821" t="s">
        <v>3097</v>
      </c>
      <c r="K18821">
        <v>25</v>
      </c>
      <c r="L18821">
        <v>30</v>
      </c>
      <c r="M18821">
        <f t="shared" si="184"/>
        <v>27.5</v>
      </c>
      <c r="N18821">
        <v>5</v>
      </c>
      <c r="O18821">
        <v>1.2124409417634536</v>
      </c>
      <c r="P18821">
        <v>2.1214780740247212</v>
      </c>
      <c r="R18821">
        <v>0.58223557183063002</v>
      </c>
      <c r="U18821">
        <f t="shared" si="183"/>
        <v>3.5296312251925603</v>
      </c>
      <c r="AB18821">
        <f>SUM(U18813:U18821)</f>
        <v>16.475423475869643</v>
      </c>
    </row>
    <row r="18822" spans="1:30">
      <c r="A18822" s="5" t="s">
        <v>3060</v>
      </c>
      <c r="B18822" t="s">
        <v>3098</v>
      </c>
      <c r="D18822" s="5">
        <v>2022</v>
      </c>
      <c r="E18822" t="s">
        <v>3099</v>
      </c>
      <c r="F18822" s="5" t="s">
        <v>722</v>
      </c>
      <c r="G18822">
        <v>-32.008499999999998</v>
      </c>
      <c r="H18822">
        <v>-52.123472222222226</v>
      </c>
      <c r="I18822" s="5" t="s">
        <v>57</v>
      </c>
      <c r="J18822" t="s">
        <v>3097</v>
      </c>
      <c r="K18822">
        <v>30</v>
      </c>
      <c r="L18822">
        <v>35</v>
      </c>
      <c r="M18822">
        <f t="shared" si="184"/>
        <v>32.5</v>
      </c>
      <c r="N18822">
        <v>5</v>
      </c>
      <c r="O18822">
        <v>1.2014854228363101</v>
      </c>
      <c r="P18822">
        <v>1.8871342733778194</v>
      </c>
      <c r="R18822">
        <v>0.48146773755246225</v>
      </c>
      <c r="U18822">
        <f t="shared" si="183"/>
        <v>2.8923823411763081</v>
      </c>
    </row>
    <row r="18823" spans="1:30">
      <c r="A18823" s="5" t="s">
        <v>3060</v>
      </c>
      <c r="B18823" t="s">
        <v>3098</v>
      </c>
      <c r="D18823" s="5">
        <v>2022</v>
      </c>
      <c r="E18823" t="s">
        <v>3099</v>
      </c>
      <c r="F18823" s="5" t="s">
        <v>722</v>
      </c>
      <c r="G18823">
        <v>-32.008499999999998</v>
      </c>
      <c r="H18823">
        <v>-52.123472222222226</v>
      </c>
      <c r="I18823" s="5" t="s">
        <v>57</v>
      </c>
      <c r="J18823" t="s">
        <v>3097</v>
      </c>
      <c r="K18823">
        <v>35</v>
      </c>
      <c r="L18823">
        <v>40</v>
      </c>
      <c r="M18823">
        <f t="shared" si="184"/>
        <v>37.5</v>
      </c>
      <c r="N18823">
        <v>5</v>
      </c>
      <c r="O18823">
        <v>1.0936505216608734</v>
      </c>
      <c r="P18823">
        <v>1.7247257485510001</v>
      </c>
      <c r="R18823">
        <v>0.41163207187693002</v>
      </c>
      <c r="U18823">
        <f t="shared" si="183"/>
        <v>2.2509081507027529</v>
      </c>
    </row>
    <row r="18824" spans="1:30">
      <c r="A18824" s="5" t="s">
        <v>3060</v>
      </c>
      <c r="B18824" t="s">
        <v>3098</v>
      </c>
      <c r="D18824" s="5">
        <v>2022</v>
      </c>
      <c r="E18824" t="s">
        <v>3099</v>
      </c>
      <c r="F18824" s="5" t="s">
        <v>722</v>
      </c>
      <c r="G18824">
        <v>-32.008499999999998</v>
      </c>
      <c r="H18824">
        <v>-52.123472222222226</v>
      </c>
      <c r="I18824" s="5" t="s">
        <v>57</v>
      </c>
      <c r="J18824" t="s">
        <v>3097</v>
      </c>
      <c r="K18824">
        <v>40</v>
      </c>
      <c r="L18824">
        <v>45</v>
      </c>
      <c r="M18824">
        <f t="shared" si="184"/>
        <v>42.5</v>
      </c>
      <c r="N18824">
        <v>5</v>
      </c>
      <c r="O18824">
        <v>1.2487480747368793</v>
      </c>
      <c r="P18824">
        <v>1.4764235502648637</v>
      </c>
      <c r="R18824">
        <v>0.30486212661389139</v>
      </c>
      <c r="U18824">
        <f t="shared" si="183"/>
        <v>1.9034799683464378</v>
      </c>
    </row>
    <row r="18825" spans="1:30">
      <c r="A18825" s="5" t="s">
        <v>3060</v>
      </c>
      <c r="B18825" t="s">
        <v>3098</v>
      </c>
      <c r="D18825" s="5">
        <v>2022</v>
      </c>
      <c r="E18825" t="s">
        <v>3099</v>
      </c>
      <c r="F18825" s="5" t="s">
        <v>722</v>
      </c>
      <c r="G18825">
        <v>-32.008499999999998</v>
      </c>
      <c r="H18825">
        <v>-52.123472222222226</v>
      </c>
      <c r="I18825" s="5" t="s">
        <v>57</v>
      </c>
      <c r="J18825" t="s">
        <v>3097</v>
      </c>
      <c r="K18825">
        <v>45</v>
      </c>
      <c r="L18825">
        <v>50</v>
      </c>
      <c r="M18825">
        <f t="shared" si="184"/>
        <v>47.5</v>
      </c>
      <c r="N18825">
        <v>5</v>
      </c>
      <c r="O18825">
        <v>1.1892623232068524</v>
      </c>
      <c r="P18825">
        <v>1.893265057108025</v>
      </c>
      <c r="R18825">
        <v>0.48410397455645066</v>
      </c>
      <c r="U18825">
        <f t="shared" si="183"/>
        <v>2.8786330872733776</v>
      </c>
      <c r="AB18825">
        <f>SUM(U18813:U18825)</f>
        <v>26.400827023368521</v>
      </c>
    </row>
    <row r="18826" spans="1:30">
      <c r="A18826" s="5" t="s">
        <v>3060</v>
      </c>
      <c r="B18826" t="s">
        <v>3098</v>
      </c>
      <c r="D18826" s="5">
        <v>2022</v>
      </c>
      <c r="E18826" t="s">
        <v>3099</v>
      </c>
      <c r="F18826" s="5" t="s">
        <v>722</v>
      </c>
      <c r="G18826">
        <v>-32.008499999999998</v>
      </c>
      <c r="H18826">
        <v>-52.123472222222226</v>
      </c>
      <c r="I18826" s="5" t="s">
        <v>57</v>
      </c>
      <c r="J18826" t="s">
        <v>3097</v>
      </c>
      <c r="K18826">
        <v>50</v>
      </c>
      <c r="L18826">
        <v>60</v>
      </c>
      <c r="M18826">
        <f t="shared" si="184"/>
        <v>55</v>
      </c>
      <c r="N18826">
        <v>10</v>
      </c>
      <c r="O18826">
        <v>1.0983586785551829</v>
      </c>
      <c r="P18826">
        <v>2.4613617587200771</v>
      </c>
      <c r="R18826">
        <v>0.72838555624963308</v>
      </c>
      <c r="U18826">
        <f t="shared" si="183"/>
        <v>8.0002859704102889</v>
      </c>
    </row>
    <row r="18827" spans="1:30">
      <c r="A18827" s="5" t="s">
        <v>3060</v>
      </c>
      <c r="B18827" t="s">
        <v>3098</v>
      </c>
      <c r="D18827" s="5">
        <v>2022</v>
      </c>
      <c r="E18827" t="s">
        <v>3099</v>
      </c>
      <c r="F18827" s="5" t="s">
        <v>722</v>
      </c>
      <c r="G18827">
        <v>-32.008499999999998</v>
      </c>
      <c r="H18827">
        <v>-52.123472222222226</v>
      </c>
      <c r="I18827" s="5" t="s">
        <v>57</v>
      </c>
      <c r="J18827" t="s">
        <v>3097</v>
      </c>
      <c r="K18827">
        <v>60</v>
      </c>
      <c r="L18827">
        <v>70</v>
      </c>
      <c r="M18827">
        <f t="shared" si="184"/>
        <v>65</v>
      </c>
      <c r="N18827">
        <v>10</v>
      </c>
      <c r="O18827">
        <v>1.255221790466555</v>
      </c>
      <c r="P18827">
        <v>1.2306603296591869</v>
      </c>
      <c r="R18827">
        <v>0.19918394175345039</v>
      </c>
      <c r="U18827">
        <f t="shared" si="183"/>
        <v>2.5002002399995202</v>
      </c>
    </row>
    <row r="18828" spans="1:30">
      <c r="A18828" s="5" t="s">
        <v>3060</v>
      </c>
      <c r="B18828" t="s">
        <v>3098</v>
      </c>
      <c r="D18828" s="5">
        <v>2022</v>
      </c>
      <c r="E18828" t="s">
        <v>3099</v>
      </c>
      <c r="F18828" s="5" t="s">
        <v>722</v>
      </c>
      <c r="G18828">
        <v>-32.008499999999998</v>
      </c>
      <c r="H18828">
        <v>-52.123472222222226</v>
      </c>
      <c r="I18828" s="5" t="s">
        <v>57</v>
      </c>
      <c r="J18828" t="s">
        <v>3097</v>
      </c>
      <c r="K18828">
        <v>70</v>
      </c>
      <c r="L18828">
        <v>80</v>
      </c>
      <c r="M18828">
        <f t="shared" si="184"/>
        <v>75</v>
      </c>
      <c r="N18828">
        <v>10</v>
      </c>
      <c r="O18828">
        <v>0.84810203132688144</v>
      </c>
      <c r="P18828">
        <v>5.2205912501537171</v>
      </c>
      <c r="R18828">
        <v>1.9148542375660984</v>
      </c>
      <c r="U18828">
        <f t="shared" si="183"/>
        <v>16.239917685746949</v>
      </c>
    </row>
    <row r="18829" spans="1:30">
      <c r="A18829" s="5" t="s">
        <v>3060</v>
      </c>
      <c r="B18829" t="s">
        <v>3098</v>
      </c>
      <c r="D18829" s="5">
        <v>2022</v>
      </c>
      <c r="E18829" t="s">
        <v>3099</v>
      </c>
      <c r="F18829" s="5" t="s">
        <v>722</v>
      </c>
      <c r="G18829">
        <v>-32.008499999999998</v>
      </c>
      <c r="H18829">
        <v>-52.123472222222226</v>
      </c>
      <c r="I18829" s="5" t="s">
        <v>57</v>
      </c>
      <c r="J18829" t="s">
        <v>3097</v>
      </c>
      <c r="K18829">
        <v>80</v>
      </c>
      <c r="L18829">
        <v>90</v>
      </c>
      <c r="M18829">
        <f t="shared" si="184"/>
        <v>85</v>
      </c>
      <c r="N18829">
        <v>10</v>
      </c>
      <c r="O18829">
        <v>0.39325182264649899</v>
      </c>
      <c r="P18829">
        <v>11.478544873914036</v>
      </c>
      <c r="R18829">
        <v>11.478544873914036</v>
      </c>
      <c r="U18829">
        <f t="shared" si="183"/>
        <v>45.139586929963222</v>
      </c>
      <c r="AB18829">
        <f>SUM(U18813:U18829)</f>
        <v>98.2808178494885</v>
      </c>
    </row>
    <row r="18830" spans="1:30">
      <c r="A18830" s="5" t="s">
        <v>3060</v>
      </c>
      <c r="B18830" t="s">
        <v>3098</v>
      </c>
      <c r="D18830" s="5">
        <v>2022</v>
      </c>
      <c r="E18830" t="s">
        <v>3099</v>
      </c>
      <c r="F18830" s="5" t="s">
        <v>722</v>
      </c>
      <c r="G18830">
        <v>-32.024305555555557</v>
      </c>
      <c r="H18830">
        <v>-52.123777777777775</v>
      </c>
      <c r="I18830" s="5" t="s">
        <v>57</v>
      </c>
      <c r="J18830" t="s">
        <v>3103</v>
      </c>
      <c r="K18830">
        <v>0</v>
      </c>
      <c r="L18830">
        <v>2</v>
      </c>
      <c r="M18830">
        <f t="shared" si="184"/>
        <v>1</v>
      </c>
      <c r="N18830">
        <v>2</v>
      </c>
      <c r="O18830">
        <v>1.3402402390003376</v>
      </c>
      <c r="P18830">
        <v>2.4838434948149026</v>
      </c>
      <c r="R18830">
        <v>0.73805270277040802</v>
      </c>
      <c r="U18830">
        <f t="shared" si="183"/>
        <v>1.9783358615117135</v>
      </c>
      <c r="W18830">
        <f>SUMPRODUCT(O18830:O18845, N18830:N18845)/SUM(N18830:N18845)</f>
        <v>1.0456918321425155</v>
      </c>
      <c r="Y18830">
        <f>SUMPRODUCT(R18830:R18845, N18830:N18845)/SUM(N18830:N18845)</f>
        <v>0.93469151844172127</v>
      </c>
      <c r="AD18830">
        <v>80</v>
      </c>
    </row>
    <row r="18831" spans="1:30">
      <c r="A18831" s="5" t="s">
        <v>3060</v>
      </c>
      <c r="B18831" t="s">
        <v>3098</v>
      </c>
      <c r="D18831" s="5">
        <v>2022</v>
      </c>
      <c r="E18831" t="s">
        <v>3099</v>
      </c>
      <c r="F18831" s="5" t="s">
        <v>722</v>
      </c>
      <c r="G18831">
        <v>-32.024305555555557</v>
      </c>
      <c r="H18831">
        <v>-52.123777777777775</v>
      </c>
      <c r="I18831" s="5" t="s">
        <v>57</v>
      </c>
      <c r="J18831" t="s">
        <v>3103</v>
      </c>
      <c r="K18831">
        <v>2</v>
      </c>
      <c r="L18831">
        <v>4</v>
      </c>
      <c r="M18831">
        <f t="shared" si="184"/>
        <v>3</v>
      </c>
      <c r="N18831">
        <v>2</v>
      </c>
      <c r="O18831">
        <v>1.194468458234214</v>
      </c>
      <c r="P18831">
        <v>2.7041660400060183</v>
      </c>
      <c r="R18831">
        <v>0.83279139720258777</v>
      </c>
      <c r="U18831">
        <f t="shared" si="183"/>
        <v>1.9894861124945837</v>
      </c>
    </row>
    <row r="18832" spans="1:30">
      <c r="A18832" s="5" t="s">
        <v>3060</v>
      </c>
      <c r="B18832" t="s">
        <v>3098</v>
      </c>
      <c r="D18832" s="5">
        <v>2022</v>
      </c>
      <c r="E18832" t="s">
        <v>3099</v>
      </c>
      <c r="F18832" s="5" t="s">
        <v>722</v>
      </c>
      <c r="G18832">
        <v>-32.024305555555557</v>
      </c>
      <c r="H18832">
        <v>-52.123777777777775</v>
      </c>
      <c r="I18832" s="5" t="s">
        <v>57</v>
      </c>
      <c r="J18832" t="s">
        <v>3103</v>
      </c>
      <c r="K18832">
        <v>4</v>
      </c>
      <c r="L18832">
        <v>6</v>
      </c>
      <c r="M18832">
        <f t="shared" si="184"/>
        <v>5</v>
      </c>
      <c r="N18832">
        <v>2</v>
      </c>
      <c r="O18832">
        <v>0.9201277776619442</v>
      </c>
      <c r="P18832">
        <v>2.1141097772562607</v>
      </c>
      <c r="R18832">
        <v>0.57906720422019209</v>
      </c>
      <c r="U18832">
        <f t="shared" si="183"/>
        <v>1.0656316394720811</v>
      </c>
    </row>
    <row r="18833" spans="1:30">
      <c r="A18833" s="5" t="s">
        <v>3060</v>
      </c>
      <c r="B18833" t="s">
        <v>3098</v>
      </c>
      <c r="D18833" s="5">
        <v>2022</v>
      </c>
      <c r="E18833" t="s">
        <v>3099</v>
      </c>
      <c r="F18833" s="5" t="s">
        <v>722</v>
      </c>
      <c r="G18833">
        <v>-32.024305555555557</v>
      </c>
      <c r="H18833">
        <v>-52.123777777777775</v>
      </c>
      <c r="I18833" s="5" t="s">
        <v>57</v>
      </c>
      <c r="J18833" t="s">
        <v>3103</v>
      </c>
      <c r="K18833">
        <v>6</v>
      </c>
      <c r="L18833">
        <v>8</v>
      </c>
      <c r="M18833">
        <f t="shared" si="184"/>
        <v>7</v>
      </c>
      <c r="N18833">
        <v>2</v>
      </c>
      <c r="O18833">
        <v>1.0670313269122769</v>
      </c>
      <c r="P18833">
        <v>1.7801057627663455</v>
      </c>
      <c r="R18833">
        <v>0.43544547798952854</v>
      </c>
      <c r="U18833">
        <f t="shared" si="183"/>
        <v>0.92926793235423455</v>
      </c>
    </row>
    <row r="18834" spans="1:30">
      <c r="A18834" s="5" t="s">
        <v>3060</v>
      </c>
      <c r="B18834" t="s">
        <v>3098</v>
      </c>
      <c r="D18834" s="5">
        <v>2022</v>
      </c>
      <c r="E18834" t="s">
        <v>3099</v>
      </c>
      <c r="F18834" s="5" t="s">
        <v>722</v>
      </c>
      <c r="G18834">
        <v>-32.024305555555557</v>
      </c>
      <c r="H18834">
        <v>-52.123777777777775</v>
      </c>
      <c r="I18834" s="5" t="s">
        <v>57</v>
      </c>
      <c r="J18834" t="s">
        <v>3103</v>
      </c>
      <c r="K18834">
        <v>8</v>
      </c>
      <c r="L18834">
        <v>10</v>
      </c>
      <c r="M18834">
        <f t="shared" si="184"/>
        <v>9</v>
      </c>
      <c r="N18834">
        <v>2</v>
      </c>
      <c r="O18834">
        <v>1.1344847285711352</v>
      </c>
      <c r="P18834">
        <v>1.3429814187496274</v>
      </c>
      <c r="R18834">
        <v>0.24748201006233977</v>
      </c>
      <c r="U18834">
        <f t="shared" si="183"/>
        <v>0.56152912202362504</v>
      </c>
    </row>
    <row r="18835" spans="1:30">
      <c r="A18835" s="5" t="s">
        <v>3060</v>
      </c>
      <c r="B18835" t="s">
        <v>3098</v>
      </c>
      <c r="D18835" s="5">
        <v>2022</v>
      </c>
      <c r="E18835" t="s">
        <v>3099</v>
      </c>
      <c r="F18835" s="5" t="s">
        <v>722</v>
      </c>
      <c r="G18835">
        <v>-32.024305555555557</v>
      </c>
      <c r="H18835">
        <v>-52.123777777777775</v>
      </c>
      <c r="I18835" s="5" t="s">
        <v>57</v>
      </c>
      <c r="J18835" t="s">
        <v>3103</v>
      </c>
      <c r="K18835">
        <v>10</v>
      </c>
      <c r="L18835">
        <v>15</v>
      </c>
      <c r="M18835">
        <f t="shared" si="184"/>
        <v>12.5</v>
      </c>
      <c r="N18835">
        <v>5</v>
      </c>
      <c r="O18835">
        <v>1.3089581580967999</v>
      </c>
      <c r="P18835">
        <v>1.3482515801388213</v>
      </c>
      <c r="R18835">
        <v>0.24974817945969313</v>
      </c>
      <c r="U18835">
        <f t="shared" si="183"/>
        <v>1.6345495848679448</v>
      </c>
      <c r="AB18835">
        <f>SUM(U18830:U18835)</f>
        <v>8.1588002527241823</v>
      </c>
    </row>
    <row r="18836" spans="1:30">
      <c r="A18836" s="5" t="s">
        <v>3060</v>
      </c>
      <c r="B18836" t="s">
        <v>3098</v>
      </c>
      <c r="D18836" s="5">
        <v>2022</v>
      </c>
      <c r="E18836" t="s">
        <v>3099</v>
      </c>
      <c r="F18836" s="5" t="s">
        <v>722</v>
      </c>
      <c r="G18836">
        <v>-32.024305555555557</v>
      </c>
      <c r="H18836">
        <v>-52.123777777777775</v>
      </c>
      <c r="I18836" s="5" t="s">
        <v>57</v>
      </c>
      <c r="J18836" t="s">
        <v>3103</v>
      </c>
      <c r="K18836">
        <v>15</v>
      </c>
      <c r="L18836">
        <v>20</v>
      </c>
      <c r="M18836">
        <f t="shared" si="184"/>
        <v>17.5</v>
      </c>
      <c r="N18836">
        <v>5</v>
      </c>
      <c r="O18836">
        <v>1.1248873318250427</v>
      </c>
      <c r="P18836">
        <v>2.4632371392723069</v>
      </c>
      <c r="R18836">
        <v>0.7291919698870919</v>
      </c>
      <c r="U18836">
        <f t="shared" si="183"/>
        <v>4.1012940469726891</v>
      </c>
    </row>
    <row r="18837" spans="1:30">
      <c r="A18837" s="5" t="s">
        <v>3060</v>
      </c>
      <c r="B18837" t="s">
        <v>3098</v>
      </c>
      <c r="D18837" s="5">
        <v>2022</v>
      </c>
      <c r="E18837" t="s">
        <v>3099</v>
      </c>
      <c r="F18837" s="5" t="s">
        <v>722</v>
      </c>
      <c r="G18837">
        <v>-32.024305555555557</v>
      </c>
      <c r="H18837">
        <v>-52.123777777777775</v>
      </c>
      <c r="I18837" s="5" t="s">
        <v>57</v>
      </c>
      <c r="J18837" t="s">
        <v>3103</v>
      </c>
      <c r="K18837">
        <v>20</v>
      </c>
      <c r="L18837">
        <v>25</v>
      </c>
      <c r="M18837">
        <f t="shared" si="184"/>
        <v>22.5</v>
      </c>
      <c r="N18837">
        <v>5</v>
      </c>
      <c r="O18837">
        <v>1.0989924689063399</v>
      </c>
      <c r="P18837">
        <v>2.8685402718197572</v>
      </c>
      <c r="R18837">
        <v>0.90347231688249563</v>
      </c>
      <c r="U18837">
        <f t="shared" si="183"/>
        <v>4.9645463605961258</v>
      </c>
    </row>
    <row r="18838" spans="1:30">
      <c r="A18838" s="5" t="s">
        <v>3060</v>
      </c>
      <c r="B18838" t="s">
        <v>3098</v>
      </c>
      <c r="D18838" s="5">
        <v>2022</v>
      </c>
      <c r="E18838" t="s">
        <v>3099</v>
      </c>
      <c r="F18838" s="5" t="s">
        <v>722</v>
      </c>
      <c r="G18838">
        <v>-32.024305555555557</v>
      </c>
      <c r="H18838">
        <v>-52.123777777777775</v>
      </c>
      <c r="I18838" s="5" t="s">
        <v>57</v>
      </c>
      <c r="J18838" t="s">
        <v>3103</v>
      </c>
      <c r="K18838">
        <v>25</v>
      </c>
      <c r="L18838">
        <v>30</v>
      </c>
      <c r="M18838">
        <f t="shared" si="184"/>
        <v>27.5</v>
      </c>
      <c r="N18838">
        <v>5</v>
      </c>
      <c r="O18838">
        <v>1.0384202196314725</v>
      </c>
      <c r="P18838">
        <v>3.4786623308843705</v>
      </c>
      <c r="R18838">
        <v>1.1658248022802793</v>
      </c>
      <c r="U18838">
        <f t="shared" si="183"/>
        <v>6.0530802361785279</v>
      </c>
      <c r="AB18838">
        <f>SUM(U18830:U18838)</f>
        <v>23.277720896471525</v>
      </c>
    </row>
    <row r="18839" spans="1:30">
      <c r="A18839" s="5" t="s">
        <v>3060</v>
      </c>
      <c r="B18839" t="s">
        <v>3098</v>
      </c>
      <c r="D18839" s="5">
        <v>2022</v>
      </c>
      <c r="E18839" t="s">
        <v>3099</v>
      </c>
      <c r="F18839" s="5" t="s">
        <v>722</v>
      </c>
      <c r="G18839">
        <v>-32.024305555555557</v>
      </c>
      <c r="H18839">
        <v>-52.123777777777775</v>
      </c>
      <c r="I18839" s="5" t="s">
        <v>57</v>
      </c>
      <c r="J18839" t="s">
        <v>3103</v>
      </c>
      <c r="K18839">
        <v>30</v>
      </c>
      <c r="L18839">
        <v>35</v>
      </c>
      <c r="M18839">
        <f t="shared" si="184"/>
        <v>32.5</v>
      </c>
      <c r="N18839">
        <v>5</v>
      </c>
      <c r="O18839">
        <v>0.93293939690319061</v>
      </c>
      <c r="P18839">
        <v>2.5015302180435794</v>
      </c>
      <c r="R18839">
        <v>0.74565799375873909</v>
      </c>
      <c r="U18839">
        <f t="shared" si="183"/>
        <v>3.4782685949666057</v>
      </c>
    </row>
    <row r="18840" spans="1:30">
      <c r="A18840" s="5" t="s">
        <v>3060</v>
      </c>
      <c r="B18840" t="s">
        <v>3098</v>
      </c>
      <c r="D18840" s="5">
        <v>2022</v>
      </c>
      <c r="E18840" t="s">
        <v>3099</v>
      </c>
      <c r="F18840" s="5" t="s">
        <v>722</v>
      </c>
      <c r="G18840">
        <v>-32.024305555555557</v>
      </c>
      <c r="H18840">
        <v>-52.123777777777775</v>
      </c>
      <c r="I18840" s="5" t="s">
        <v>57</v>
      </c>
      <c r="J18840" t="s">
        <v>3103</v>
      </c>
      <c r="K18840">
        <v>35</v>
      </c>
      <c r="L18840">
        <v>40</v>
      </c>
      <c r="M18840">
        <f t="shared" si="184"/>
        <v>37.5</v>
      </c>
      <c r="N18840">
        <v>5</v>
      </c>
      <c r="O18840">
        <v>1.1246157073888325</v>
      </c>
      <c r="P18840">
        <v>2.4576569332059615</v>
      </c>
      <c r="R18840">
        <v>0.72679248127856333</v>
      </c>
      <c r="U18840">
        <f t="shared" si="183"/>
        <v>4.0868112022898817</v>
      </c>
    </row>
    <row r="18841" spans="1:30">
      <c r="A18841" s="5" t="s">
        <v>3060</v>
      </c>
      <c r="B18841" t="s">
        <v>3098</v>
      </c>
      <c r="D18841" s="5">
        <v>2022</v>
      </c>
      <c r="E18841" t="s">
        <v>3099</v>
      </c>
      <c r="F18841" s="5" t="s">
        <v>722</v>
      </c>
      <c r="G18841">
        <v>-32.024305555555557</v>
      </c>
      <c r="H18841">
        <v>-52.123777777777775</v>
      </c>
      <c r="I18841" s="5" t="s">
        <v>57</v>
      </c>
      <c r="J18841" t="s">
        <v>3103</v>
      </c>
      <c r="K18841">
        <v>40</v>
      </c>
      <c r="L18841">
        <v>45</v>
      </c>
      <c r="M18841">
        <f t="shared" si="184"/>
        <v>42.5</v>
      </c>
      <c r="N18841">
        <v>5</v>
      </c>
      <c r="O18841">
        <v>1.1064168701627513</v>
      </c>
      <c r="P18841">
        <v>2.0134363182878281</v>
      </c>
      <c r="R18841">
        <v>0.53577761686376602</v>
      </c>
      <c r="U18841">
        <f t="shared" si="183"/>
        <v>2.9639669697683284</v>
      </c>
    </row>
    <row r="18842" spans="1:30">
      <c r="A18842" s="5" t="s">
        <v>3060</v>
      </c>
      <c r="B18842" t="s">
        <v>3098</v>
      </c>
      <c r="D18842" s="5">
        <v>2022</v>
      </c>
      <c r="E18842" t="s">
        <v>3099</v>
      </c>
      <c r="F18842" s="5" t="s">
        <v>722</v>
      </c>
      <c r="G18842">
        <v>-32.024305555555557</v>
      </c>
      <c r="H18842">
        <v>-52.123777777777775</v>
      </c>
      <c r="I18842" s="5" t="s">
        <v>57</v>
      </c>
      <c r="J18842" t="s">
        <v>3103</v>
      </c>
      <c r="K18842">
        <v>45</v>
      </c>
      <c r="L18842">
        <v>50</v>
      </c>
      <c r="M18842">
        <f t="shared" si="184"/>
        <v>47.5</v>
      </c>
      <c r="N18842">
        <v>5</v>
      </c>
      <c r="O18842">
        <v>1.096095141586765</v>
      </c>
      <c r="P18842">
        <v>3.2537349494624084</v>
      </c>
      <c r="R18842">
        <v>1.0691060282688356</v>
      </c>
      <c r="U18842">
        <f t="shared" si="183"/>
        <v>5.8592096171329677</v>
      </c>
      <c r="AB18842">
        <f>SUM(U18830:U18842)</f>
        <v>39.665977280629306</v>
      </c>
    </row>
    <row r="18843" spans="1:30">
      <c r="A18843" s="5" t="s">
        <v>3060</v>
      </c>
      <c r="B18843" t="s">
        <v>3098</v>
      </c>
      <c r="D18843" s="5">
        <v>2022</v>
      </c>
      <c r="E18843" t="s">
        <v>3099</v>
      </c>
      <c r="F18843" s="5" t="s">
        <v>722</v>
      </c>
      <c r="G18843">
        <v>-32.024305555555557</v>
      </c>
      <c r="H18843">
        <v>-52.123777777777775</v>
      </c>
      <c r="I18843" s="5" t="s">
        <v>57</v>
      </c>
      <c r="J18843" t="s">
        <v>3103</v>
      </c>
      <c r="K18843">
        <v>50</v>
      </c>
      <c r="L18843">
        <v>60</v>
      </c>
      <c r="M18843">
        <f t="shared" si="184"/>
        <v>55</v>
      </c>
      <c r="N18843">
        <v>10</v>
      </c>
      <c r="O18843">
        <v>1.0606934234007064</v>
      </c>
      <c r="P18843">
        <v>2.8206279232102185</v>
      </c>
      <c r="R18843">
        <v>0.88287000698039386</v>
      </c>
      <c r="U18843">
        <f t="shared" si="183"/>
        <v>9.3645441012183941</v>
      </c>
    </row>
    <row r="18844" spans="1:30">
      <c r="A18844" s="5" t="s">
        <v>3060</v>
      </c>
      <c r="B18844" t="s">
        <v>3098</v>
      </c>
      <c r="D18844" s="5">
        <v>2022</v>
      </c>
      <c r="E18844" t="s">
        <v>3099</v>
      </c>
      <c r="F18844" s="5" t="s">
        <v>722</v>
      </c>
      <c r="G18844">
        <v>-32.024305555555557</v>
      </c>
      <c r="H18844">
        <v>-52.123777777777775</v>
      </c>
      <c r="I18844" s="5" t="s">
        <v>57</v>
      </c>
      <c r="J18844" t="s">
        <v>3103</v>
      </c>
      <c r="K18844">
        <v>60</v>
      </c>
      <c r="L18844">
        <v>70</v>
      </c>
      <c r="M18844">
        <f t="shared" si="184"/>
        <v>65</v>
      </c>
      <c r="N18844">
        <v>10</v>
      </c>
      <c r="O18844">
        <v>0.89273898034408572</v>
      </c>
      <c r="P18844">
        <v>4.0166768354687425</v>
      </c>
      <c r="R18844">
        <v>1.3971710392515593</v>
      </c>
      <c r="U18844">
        <f t="shared" si="183"/>
        <v>12.473090489477235</v>
      </c>
    </row>
    <row r="18845" spans="1:30">
      <c r="A18845" s="5" t="s">
        <v>3060</v>
      </c>
      <c r="B18845" t="s">
        <v>3098</v>
      </c>
      <c r="D18845" s="5">
        <v>2022</v>
      </c>
      <c r="E18845" t="s">
        <v>3099</v>
      </c>
      <c r="F18845" s="5" t="s">
        <v>722</v>
      </c>
      <c r="G18845">
        <v>-32.024305555555557</v>
      </c>
      <c r="H18845">
        <v>-52.123777777777775</v>
      </c>
      <c r="I18845" s="5" t="s">
        <v>57</v>
      </c>
      <c r="J18845" t="s">
        <v>3103</v>
      </c>
      <c r="K18845">
        <v>70</v>
      </c>
      <c r="L18845">
        <v>80</v>
      </c>
      <c r="M18845">
        <f t="shared" si="184"/>
        <v>75</v>
      </c>
      <c r="N18845">
        <v>10</v>
      </c>
      <c r="O18845">
        <v>0.86516910006875369</v>
      </c>
      <c r="P18845">
        <v>4.4142736011931953</v>
      </c>
      <c r="R18845">
        <v>1.5681376485130738</v>
      </c>
      <c r="U18845">
        <f t="shared" si="183"/>
        <v>13.567042381479876</v>
      </c>
      <c r="AB18845">
        <f>SUM(U18830:U18845)</f>
        <v>75.070654252804815</v>
      </c>
    </row>
    <row r="18846" spans="1:30">
      <c r="A18846" s="5" t="s">
        <v>3060</v>
      </c>
      <c r="B18846" t="s">
        <v>3098</v>
      </c>
      <c r="D18846" s="5">
        <v>2022</v>
      </c>
      <c r="E18846" t="s">
        <v>3099</v>
      </c>
      <c r="F18846" s="5" t="s">
        <v>722</v>
      </c>
      <c r="G18846">
        <v>-32.023777777777774</v>
      </c>
      <c r="H18846">
        <v>-52.123666666666665</v>
      </c>
      <c r="I18846" s="5" t="s">
        <v>57</v>
      </c>
      <c r="J18846" t="s">
        <v>3104</v>
      </c>
      <c r="K18846">
        <v>0</v>
      </c>
      <c r="L18846">
        <v>2</v>
      </c>
      <c r="M18846">
        <f t="shared" si="184"/>
        <v>1</v>
      </c>
      <c r="N18846">
        <v>2</v>
      </c>
      <c r="O18846">
        <v>1.1319948379058753</v>
      </c>
      <c r="P18846">
        <v>3.0814446733729541</v>
      </c>
      <c r="R18846">
        <v>0.9950212095503701</v>
      </c>
      <c r="U18846">
        <f t="shared" si="183"/>
        <v>2.2527177456357586</v>
      </c>
      <c r="W18846">
        <f>SUMPRODUCT(O18846:O18862, N18846:N18862)/SUM(N18846:N18862)</f>
        <v>1.2697687880502551</v>
      </c>
      <c r="Y18846">
        <f>SUMPRODUCT(R18846:R18862, N18846:N18862)/SUM(N18846:N18862)</f>
        <v>0.77860034596637773</v>
      </c>
      <c r="AD18846">
        <v>90</v>
      </c>
    </row>
    <row r="18847" spans="1:30">
      <c r="A18847" s="5" t="s">
        <v>3060</v>
      </c>
      <c r="B18847" t="s">
        <v>3098</v>
      </c>
      <c r="D18847" s="5">
        <v>2022</v>
      </c>
      <c r="E18847" t="s">
        <v>3099</v>
      </c>
      <c r="F18847" s="5" t="s">
        <v>722</v>
      </c>
      <c r="G18847">
        <v>-32.023777777777774</v>
      </c>
      <c r="H18847">
        <v>-52.123666666666665</v>
      </c>
      <c r="I18847" s="5" t="s">
        <v>57</v>
      </c>
      <c r="J18847" t="s">
        <v>3104</v>
      </c>
      <c r="K18847">
        <v>2</v>
      </c>
      <c r="L18847">
        <v>4</v>
      </c>
      <c r="M18847">
        <f t="shared" si="184"/>
        <v>3</v>
      </c>
      <c r="N18847">
        <v>2</v>
      </c>
      <c r="O18847">
        <v>1.5197387205958903</v>
      </c>
      <c r="P18847">
        <v>2.5641399681334631</v>
      </c>
      <c r="R18847">
        <v>0.77258018629738912</v>
      </c>
      <c r="U18847">
        <f t="shared" si="183"/>
        <v>2.3482400477626575</v>
      </c>
    </row>
    <row r="18848" spans="1:30">
      <c r="A18848" s="5" t="s">
        <v>3060</v>
      </c>
      <c r="B18848" t="s">
        <v>3098</v>
      </c>
      <c r="D18848" s="5">
        <v>2022</v>
      </c>
      <c r="E18848" t="s">
        <v>3099</v>
      </c>
      <c r="F18848" s="5" t="s">
        <v>722</v>
      </c>
      <c r="G18848">
        <v>-32.023777777777774</v>
      </c>
      <c r="H18848">
        <v>-52.123666666666665</v>
      </c>
      <c r="I18848" s="5" t="s">
        <v>57</v>
      </c>
      <c r="J18848" t="s">
        <v>3104</v>
      </c>
      <c r="K18848">
        <v>4</v>
      </c>
      <c r="L18848">
        <v>6</v>
      </c>
      <c r="M18848">
        <f t="shared" si="184"/>
        <v>5</v>
      </c>
      <c r="N18848">
        <v>2</v>
      </c>
      <c r="O18848">
        <v>1.1729648570342424</v>
      </c>
      <c r="P18848">
        <v>1.6026059941887734</v>
      </c>
      <c r="R18848">
        <v>0.35912057750117249</v>
      </c>
      <c r="U18848">
        <f t="shared" si="183"/>
        <v>0.8424716336934347</v>
      </c>
    </row>
    <row r="18849" spans="1:30">
      <c r="A18849" s="5" t="s">
        <v>3060</v>
      </c>
      <c r="B18849" t="s">
        <v>3098</v>
      </c>
      <c r="D18849" s="5">
        <v>2022</v>
      </c>
      <c r="E18849" t="s">
        <v>3099</v>
      </c>
      <c r="F18849" s="5" t="s">
        <v>722</v>
      </c>
      <c r="G18849">
        <v>-32.023777777777774</v>
      </c>
      <c r="H18849">
        <v>-52.123666666666665</v>
      </c>
      <c r="I18849" s="5" t="s">
        <v>57</v>
      </c>
      <c r="J18849" t="s">
        <v>3104</v>
      </c>
      <c r="K18849">
        <v>6</v>
      </c>
      <c r="L18849">
        <v>8</v>
      </c>
      <c r="M18849">
        <f t="shared" si="184"/>
        <v>7</v>
      </c>
      <c r="N18849">
        <v>2</v>
      </c>
      <c r="O18849">
        <v>1.4577178076612354</v>
      </c>
      <c r="P18849">
        <v>1.0855824219926116</v>
      </c>
      <c r="R18849">
        <v>0.13680044145682296</v>
      </c>
      <c r="U18849">
        <f t="shared" si="183"/>
        <v>0.39883287921505828</v>
      </c>
    </row>
    <row r="18850" spans="1:30">
      <c r="A18850" s="5" t="s">
        <v>3060</v>
      </c>
      <c r="B18850" t="s">
        <v>3098</v>
      </c>
      <c r="D18850" s="5">
        <v>2022</v>
      </c>
      <c r="E18850" t="s">
        <v>3099</v>
      </c>
      <c r="F18850" s="5" t="s">
        <v>722</v>
      </c>
      <c r="G18850">
        <v>-32.023777777777774</v>
      </c>
      <c r="H18850">
        <v>-52.123666666666665</v>
      </c>
      <c r="I18850" s="5" t="s">
        <v>57</v>
      </c>
      <c r="J18850" t="s">
        <v>3104</v>
      </c>
      <c r="K18850">
        <v>8</v>
      </c>
      <c r="L18850">
        <v>10</v>
      </c>
      <c r="M18850">
        <f t="shared" si="184"/>
        <v>9</v>
      </c>
      <c r="N18850">
        <v>2</v>
      </c>
      <c r="O18850">
        <v>2.0412576381194132</v>
      </c>
      <c r="P18850">
        <v>1.2005607289476441</v>
      </c>
      <c r="R18850">
        <v>0.18624111344748689</v>
      </c>
      <c r="U18850">
        <f t="shared" si="183"/>
        <v>0.76033219071309355</v>
      </c>
    </row>
    <row r="18851" spans="1:30">
      <c r="A18851" s="5" t="s">
        <v>3060</v>
      </c>
      <c r="B18851" t="s">
        <v>3098</v>
      </c>
      <c r="D18851" s="5">
        <v>2022</v>
      </c>
      <c r="E18851" t="s">
        <v>3099</v>
      </c>
      <c r="F18851" s="5" t="s">
        <v>722</v>
      </c>
      <c r="G18851">
        <v>-32.023777777777774</v>
      </c>
      <c r="H18851">
        <v>-52.123666666666665</v>
      </c>
      <c r="I18851" s="5" t="s">
        <v>57</v>
      </c>
      <c r="J18851" t="s">
        <v>3104</v>
      </c>
      <c r="K18851">
        <v>10</v>
      </c>
      <c r="L18851">
        <v>15</v>
      </c>
      <c r="M18851">
        <f t="shared" si="184"/>
        <v>12.5</v>
      </c>
      <c r="N18851">
        <v>5</v>
      </c>
      <c r="O18851">
        <v>1.4211390502515995</v>
      </c>
      <c r="P18851">
        <v>2.2143146467297443</v>
      </c>
      <c r="R18851">
        <v>0.62215529809379011</v>
      </c>
      <c r="U18851">
        <f t="shared" si="183"/>
        <v>4.4208459472100481</v>
      </c>
      <c r="AB18851">
        <f>SUM(U18846:U18851)</f>
        <v>11.023440444230051</v>
      </c>
    </row>
    <row r="18852" spans="1:30">
      <c r="A18852" s="5" t="s">
        <v>3060</v>
      </c>
      <c r="B18852" t="s">
        <v>3098</v>
      </c>
      <c r="D18852" s="5">
        <v>2022</v>
      </c>
      <c r="E18852" t="s">
        <v>3099</v>
      </c>
      <c r="F18852" s="5" t="s">
        <v>722</v>
      </c>
      <c r="G18852">
        <v>-32.023777777777774</v>
      </c>
      <c r="H18852">
        <v>-52.123666666666665</v>
      </c>
      <c r="I18852" s="5" t="s">
        <v>57</v>
      </c>
      <c r="J18852" t="s">
        <v>3104</v>
      </c>
      <c r="K18852">
        <v>15</v>
      </c>
      <c r="L18852">
        <v>20</v>
      </c>
      <c r="M18852">
        <f t="shared" si="184"/>
        <v>17.5</v>
      </c>
      <c r="N18852">
        <v>5</v>
      </c>
      <c r="O18852">
        <v>1.3378408898138143</v>
      </c>
      <c r="P18852">
        <v>2.24612623874668</v>
      </c>
      <c r="R18852">
        <v>0.63583428266107234</v>
      </c>
      <c r="U18852">
        <f t="shared" si="183"/>
        <v>4.253225512447087</v>
      </c>
    </row>
    <row r="18853" spans="1:30">
      <c r="A18853" s="5" t="s">
        <v>3060</v>
      </c>
      <c r="B18853" t="s">
        <v>3098</v>
      </c>
      <c r="D18853" s="5">
        <v>2022</v>
      </c>
      <c r="E18853" t="s">
        <v>3099</v>
      </c>
      <c r="F18853" s="5" t="s">
        <v>722</v>
      </c>
      <c r="G18853">
        <v>-32.023777777777774</v>
      </c>
      <c r="H18853">
        <v>-52.123666666666665</v>
      </c>
      <c r="I18853" s="5" t="s">
        <v>57</v>
      </c>
      <c r="J18853" t="s">
        <v>3104</v>
      </c>
      <c r="K18853">
        <v>20</v>
      </c>
      <c r="L18853">
        <v>25</v>
      </c>
      <c r="M18853">
        <f t="shared" si="184"/>
        <v>22.5</v>
      </c>
      <c r="N18853">
        <v>5</v>
      </c>
      <c r="O18853">
        <v>1.5147589392653706</v>
      </c>
      <c r="P18853">
        <v>1.9015570065294105</v>
      </c>
      <c r="R18853">
        <v>0.48766951280764653</v>
      </c>
      <c r="U18853">
        <f t="shared" si="183"/>
        <v>3.6935087696628539</v>
      </c>
    </row>
    <row r="18854" spans="1:30">
      <c r="A18854" s="5" t="s">
        <v>3060</v>
      </c>
      <c r="B18854" t="s">
        <v>3098</v>
      </c>
      <c r="D18854" s="5">
        <v>2022</v>
      </c>
      <c r="E18854" t="s">
        <v>3099</v>
      </c>
      <c r="F18854" s="5" t="s">
        <v>722</v>
      </c>
      <c r="G18854">
        <v>-32.023777777777774</v>
      </c>
      <c r="H18854">
        <v>-52.123666666666665</v>
      </c>
      <c r="I18854" s="5" t="s">
        <v>57</v>
      </c>
      <c r="J18854" t="s">
        <v>3104</v>
      </c>
      <c r="K18854">
        <v>25</v>
      </c>
      <c r="L18854">
        <v>30</v>
      </c>
      <c r="M18854">
        <f t="shared" si="184"/>
        <v>27.5</v>
      </c>
      <c r="N18854">
        <v>5</v>
      </c>
      <c r="O18854">
        <v>1.3478909939535908</v>
      </c>
      <c r="P18854">
        <v>2.1143706172849113</v>
      </c>
      <c r="R18854">
        <v>0.57917936543251192</v>
      </c>
      <c r="U18854">
        <f t="shared" si="183"/>
        <v>3.9033532527511925</v>
      </c>
      <c r="AB18854">
        <f>SUM(U18846:U18854)</f>
        <v>22.873527979091183</v>
      </c>
    </row>
    <row r="18855" spans="1:30">
      <c r="A18855" s="5" t="s">
        <v>3060</v>
      </c>
      <c r="B18855" t="s">
        <v>3098</v>
      </c>
      <c r="D18855" s="5">
        <v>2022</v>
      </c>
      <c r="E18855" t="s">
        <v>3099</v>
      </c>
      <c r="F18855" s="5" t="s">
        <v>722</v>
      </c>
      <c r="G18855">
        <v>-32.023777777777774</v>
      </c>
      <c r="H18855">
        <v>-52.123666666666665</v>
      </c>
      <c r="I18855" s="5" t="s">
        <v>57</v>
      </c>
      <c r="J18855" t="s">
        <v>3104</v>
      </c>
      <c r="K18855">
        <v>30</v>
      </c>
      <c r="L18855">
        <v>35</v>
      </c>
      <c r="M18855">
        <f t="shared" si="184"/>
        <v>32.5</v>
      </c>
      <c r="N18855">
        <v>5</v>
      </c>
      <c r="O18855">
        <v>1.4749206886212127</v>
      </c>
      <c r="P18855">
        <v>1.6733877050251507</v>
      </c>
      <c r="R18855">
        <v>0.3895567131608148</v>
      </c>
      <c r="U18855">
        <f t="shared" si="183"/>
        <v>2.8728262781608258</v>
      </c>
    </row>
    <row r="18856" spans="1:30">
      <c r="A18856" s="5" t="s">
        <v>3060</v>
      </c>
      <c r="B18856" t="s">
        <v>3098</v>
      </c>
      <c r="D18856" s="5">
        <v>2022</v>
      </c>
      <c r="E18856" t="s">
        <v>3099</v>
      </c>
      <c r="F18856" s="5" t="s">
        <v>722</v>
      </c>
      <c r="G18856">
        <v>-32.023777777777774</v>
      </c>
      <c r="H18856">
        <v>-52.123666666666665</v>
      </c>
      <c r="I18856" s="5" t="s">
        <v>57</v>
      </c>
      <c r="J18856" t="s">
        <v>3104</v>
      </c>
      <c r="K18856">
        <v>35</v>
      </c>
      <c r="L18856">
        <v>40</v>
      </c>
      <c r="M18856">
        <f t="shared" si="184"/>
        <v>37.5</v>
      </c>
      <c r="N18856">
        <v>5</v>
      </c>
      <c r="O18856">
        <v>1.2949242288926079</v>
      </c>
      <c r="P18856">
        <v>1.8457814312370759</v>
      </c>
      <c r="R18856">
        <v>0.4636860154319426</v>
      </c>
      <c r="U18856">
        <f t="shared" si="183"/>
        <v>3.0021912799074708</v>
      </c>
    </row>
    <row r="18857" spans="1:30">
      <c r="A18857" s="5" t="s">
        <v>3060</v>
      </c>
      <c r="B18857" t="s">
        <v>3098</v>
      </c>
      <c r="D18857" s="5">
        <v>2022</v>
      </c>
      <c r="E18857" t="s">
        <v>3099</v>
      </c>
      <c r="F18857" s="5" t="s">
        <v>722</v>
      </c>
      <c r="G18857">
        <v>-32.023777777777774</v>
      </c>
      <c r="H18857">
        <v>-52.123666666666665</v>
      </c>
      <c r="I18857" s="5" t="s">
        <v>57</v>
      </c>
      <c r="J18857" t="s">
        <v>3104</v>
      </c>
      <c r="K18857">
        <v>40</v>
      </c>
      <c r="L18857">
        <v>45</v>
      </c>
      <c r="M18857">
        <f t="shared" si="184"/>
        <v>42.5</v>
      </c>
      <c r="N18857">
        <v>5</v>
      </c>
      <c r="O18857">
        <v>1.5363983526834473</v>
      </c>
      <c r="P18857">
        <v>1.7023160351731841</v>
      </c>
      <c r="R18857">
        <v>0.40199589512446915</v>
      </c>
      <c r="U18857">
        <f t="shared" si="183"/>
        <v>3.0881291552737111</v>
      </c>
    </row>
    <row r="18858" spans="1:30">
      <c r="A18858" s="5" t="s">
        <v>3060</v>
      </c>
      <c r="B18858" t="s">
        <v>3098</v>
      </c>
      <c r="D18858" s="5">
        <v>2022</v>
      </c>
      <c r="E18858" t="s">
        <v>3099</v>
      </c>
      <c r="F18858" s="5" t="s">
        <v>722</v>
      </c>
      <c r="G18858">
        <v>-32.023777777777774</v>
      </c>
      <c r="H18858">
        <v>-52.123666666666665</v>
      </c>
      <c r="I18858" s="5" t="s">
        <v>57</v>
      </c>
      <c r="J18858" t="s">
        <v>3104</v>
      </c>
      <c r="K18858">
        <v>45</v>
      </c>
      <c r="L18858">
        <v>50</v>
      </c>
      <c r="M18858">
        <f t="shared" si="184"/>
        <v>47.5</v>
      </c>
      <c r="N18858">
        <v>5</v>
      </c>
      <c r="O18858">
        <v>1.3059702892984881</v>
      </c>
      <c r="P18858">
        <v>1.5025713796885829</v>
      </c>
      <c r="R18858">
        <v>0.31610569326609067</v>
      </c>
      <c r="U18858">
        <f t="shared" si="183"/>
        <v>2.0641232184180778</v>
      </c>
      <c r="AB18858">
        <f>SUM(U18846:U18858)</f>
        <v>33.900797910851267</v>
      </c>
    </row>
    <row r="18859" spans="1:30">
      <c r="A18859" s="5" t="s">
        <v>3060</v>
      </c>
      <c r="B18859" t="s">
        <v>3098</v>
      </c>
      <c r="D18859" s="5">
        <v>2022</v>
      </c>
      <c r="E18859" t="s">
        <v>3099</v>
      </c>
      <c r="F18859" s="5" t="s">
        <v>722</v>
      </c>
      <c r="G18859">
        <v>-32.023777777777774</v>
      </c>
      <c r="H18859">
        <v>-52.123666666666665</v>
      </c>
      <c r="I18859" s="5" t="s">
        <v>57</v>
      </c>
      <c r="J18859" t="s">
        <v>3104</v>
      </c>
      <c r="K18859">
        <v>50</v>
      </c>
      <c r="L18859">
        <v>60</v>
      </c>
      <c r="M18859">
        <f t="shared" si="184"/>
        <v>55</v>
      </c>
      <c r="N18859">
        <v>10</v>
      </c>
      <c r="O18859">
        <v>1.2966445169886058</v>
      </c>
      <c r="P18859">
        <v>4.1102548080260419</v>
      </c>
      <c r="R18859">
        <v>1.437409567451198</v>
      </c>
      <c r="U18859">
        <f t="shared" si="183"/>
        <v>18.638092343025594</v>
      </c>
    </row>
    <row r="18860" spans="1:30">
      <c r="A18860" s="5" t="s">
        <v>3060</v>
      </c>
      <c r="B18860" t="s">
        <v>3098</v>
      </c>
      <c r="D18860" s="5">
        <v>2022</v>
      </c>
      <c r="E18860" t="s">
        <v>3099</v>
      </c>
      <c r="F18860" s="5" t="s">
        <v>722</v>
      </c>
      <c r="G18860">
        <v>-32.023777777777774</v>
      </c>
      <c r="H18860">
        <v>-52.123666666666665</v>
      </c>
      <c r="I18860" s="5" t="s">
        <v>57</v>
      </c>
      <c r="J18860" t="s">
        <v>3104</v>
      </c>
      <c r="K18860">
        <v>60</v>
      </c>
      <c r="L18860">
        <v>70</v>
      </c>
      <c r="M18860">
        <f t="shared" si="184"/>
        <v>65</v>
      </c>
      <c r="N18860">
        <v>10</v>
      </c>
      <c r="O18860">
        <v>1.0564832446394488</v>
      </c>
      <c r="P18860">
        <v>3.7199059011962632</v>
      </c>
      <c r="R18860">
        <v>1.2695595375143931</v>
      </c>
      <c r="U18860">
        <f t="shared" si="183"/>
        <v>13.412683794561639</v>
      </c>
    </row>
    <row r="18861" spans="1:30">
      <c r="A18861" s="5" t="s">
        <v>3060</v>
      </c>
      <c r="B18861" t="s">
        <v>3098</v>
      </c>
      <c r="D18861" s="5">
        <v>2022</v>
      </c>
      <c r="E18861" t="s">
        <v>3099</v>
      </c>
      <c r="F18861" s="5" t="s">
        <v>722</v>
      </c>
      <c r="G18861">
        <v>-32.023777777777774</v>
      </c>
      <c r="H18861">
        <v>-52.123666666666665</v>
      </c>
      <c r="I18861" s="5" t="s">
        <v>57</v>
      </c>
      <c r="J18861" t="s">
        <v>3104</v>
      </c>
      <c r="K18861">
        <v>70</v>
      </c>
      <c r="L18861">
        <v>80</v>
      </c>
      <c r="M18861">
        <f t="shared" si="184"/>
        <v>75</v>
      </c>
      <c r="N18861">
        <v>10</v>
      </c>
      <c r="O18861">
        <v>0.91944871657141891</v>
      </c>
      <c r="P18861">
        <v>4.5023412174330231</v>
      </c>
      <c r="R18861">
        <v>1.6060067234961999</v>
      </c>
      <c r="U18861">
        <f t="shared" ref="U18861:U18924" si="185">N18861*O18861*R18861</f>
        <v>14.766408207236507</v>
      </c>
    </row>
    <row r="18862" spans="1:30">
      <c r="A18862" s="5" t="s">
        <v>3060</v>
      </c>
      <c r="B18862" t="s">
        <v>3098</v>
      </c>
      <c r="D18862" s="5">
        <v>2022</v>
      </c>
      <c r="E18862" t="s">
        <v>3099</v>
      </c>
      <c r="F18862" s="5" t="s">
        <v>722</v>
      </c>
      <c r="G18862">
        <v>-32.023777777777774</v>
      </c>
      <c r="H18862">
        <v>-52.123666666666665</v>
      </c>
      <c r="I18862" s="5" t="s">
        <v>57</v>
      </c>
      <c r="J18862" t="s">
        <v>3104</v>
      </c>
      <c r="K18862">
        <v>80</v>
      </c>
      <c r="L18862">
        <v>90</v>
      </c>
      <c r="M18862">
        <f t="shared" si="184"/>
        <v>85</v>
      </c>
      <c r="N18862">
        <v>10</v>
      </c>
      <c r="O18862">
        <v>1.0736861255994259</v>
      </c>
      <c r="P18862">
        <v>1.3636818409204459</v>
      </c>
      <c r="R18862">
        <v>0.25638319159579165</v>
      </c>
      <c r="U18862">
        <f t="shared" si="185"/>
        <v>2.7527507565330085</v>
      </c>
      <c r="AB18862">
        <f>SUM(U18846:U18862)</f>
        <v>83.470733012208015</v>
      </c>
    </row>
    <row r="18863" spans="1:30">
      <c r="A18863" s="5" t="s">
        <v>3060</v>
      </c>
      <c r="B18863" t="s">
        <v>3098</v>
      </c>
      <c r="D18863" s="5">
        <v>2022</v>
      </c>
      <c r="E18863" t="s">
        <v>3099</v>
      </c>
      <c r="F18863" s="5" t="s">
        <v>722</v>
      </c>
      <c r="G18863">
        <v>-32.023611111111109</v>
      </c>
      <c r="H18863">
        <v>-52.124305555555559</v>
      </c>
      <c r="I18863" s="5" t="s">
        <v>57</v>
      </c>
      <c r="J18863" t="s">
        <v>3105</v>
      </c>
      <c r="K18863">
        <v>0</v>
      </c>
      <c r="L18863">
        <v>2</v>
      </c>
      <c r="M18863">
        <f t="shared" si="184"/>
        <v>1</v>
      </c>
      <c r="N18863">
        <v>2</v>
      </c>
      <c r="O18863">
        <v>1.0206288190597066</v>
      </c>
      <c r="P18863">
        <v>3.1631854571720988</v>
      </c>
      <c r="R18863">
        <v>1.0301697465840023</v>
      </c>
      <c r="U18863">
        <f t="shared" si="185"/>
        <v>2.1028418637741351</v>
      </c>
      <c r="W18863">
        <f>SUMPRODUCT(O18863:O18877, N18863:N18877)/SUM(N18863:N18877)</f>
        <v>1.2908999835251846</v>
      </c>
      <c r="Y18863">
        <f>SUMPRODUCT(R18863:R18877, N18863:N18877)/SUM(N18863:N18877)</f>
        <v>0.48964458033025349</v>
      </c>
      <c r="AD18863">
        <v>70</v>
      </c>
    </row>
    <row r="18864" spans="1:30">
      <c r="A18864" s="5" t="s">
        <v>3060</v>
      </c>
      <c r="B18864" t="s">
        <v>3098</v>
      </c>
      <c r="D18864" s="5">
        <v>2022</v>
      </c>
      <c r="E18864" t="s">
        <v>3099</v>
      </c>
      <c r="F18864" s="5" t="s">
        <v>722</v>
      </c>
      <c r="G18864">
        <v>-32.023611111111109</v>
      </c>
      <c r="H18864">
        <v>-52.124305555555559</v>
      </c>
      <c r="I18864" s="5" t="s">
        <v>57</v>
      </c>
      <c r="J18864" t="s">
        <v>3105</v>
      </c>
      <c r="K18864">
        <v>2</v>
      </c>
      <c r="L18864">
        <v>4</v>
      </c>
      <c r="M18864">
        <f t="shared" si="184"/>
        <v>3</v>
      </c>
      <c r="N18864">
        <v>2</v>
      </c>
      <c r="O18864">
        <v>1.1185267929437879</v>
      </c>
      <c r="P18864">
        <v>2.0934702949480331</v>
      </c>
      <c r="R18864">
        <v>0.57019222682765425</v>
      </c>
      <c r="U18864">
        <f t="shared" si="185"/>
        <v>1.2755505656700259</v>
      </c>
    </row>
    <row r="18865" spans="1:30">
      <c r="A18865" s="5" t="s">
        <v>3060</v>
      </c>
      <c r="B18865" t="s">
        <v>3098</v>
      </c>
      <c r="D18865" s="5">
        <v>2022</v>
      </c>
      <c r="E18865" t="s">
        <v>3099</v>
      </c>
      <c r="F18865" s="5" t="s">
        <v>722</v>
      </c>
      <c r="G18865">
        <v>-32.023611111111109</v>
      </c>
      <c r="H18865">
        <v>-52.124305555555559</v>
      </c>
      <c r="I18865" s="5" t="s">
        <v>57</v>
      </c>
      <c r="J18865" t="s">
        <v>3105</v>
      </c>
      <c r="K18865">
        <v>4</v>
      </c>
      <c r="L18865">
        <v>6</v>
      </c>
      <c r="M18865">
        <f t="shared" si="184"/>
        <v>5</v>
      </c>
      <c r="N18865">
        <v>2</v>
      </c>
      <c r="O18865">
        <v>1.4853329586759358</v>
      </c>
      <c r="P18865">
        <v>1.5810553719835587</v>
      </c>
      <c r="R18865">
        <v>0.34985380995293019</v>
      </c>
      <c r="U18865">
        <f t="shared" si="185"/>
        <v>1.0392987892828687</v>
      </c>
    </row>
    <row r="18866" spans="1:30">
      <c r="A18866" s="5" t="s">
        <v>3060</v>
      </c>
      <c r="B18866" t="s">
        <v>3098</v>
      </c>
      <c r="D18866" s="5">
        <v>2022</v>
      </c>
      <c r="E18866" t="s">
        <v>3099</v>
      </c>
      <c r="F18866" s="5" t="s">
        <v>722</v>
      </c>
      <c r="G18866">
        <v>-32.023611111111109</v>
      </c>
      <c r="H18866">
        <v>-52.124305555555559</v>
      </c>
      <c r="I18866" s="5" t="s">
        <v>57</v>
      </c>
      <c r="J18866" t="s">
        <v>3105</v>
      </c>
      <c r="K18866">
        <v>6</v>
      </c>
      <c r="L18866">
        <v>8</v>
      </c>
      <c r="M18866">
        <f t="shared" si="184"/>
        <v>7</v>
      </c>
      <c r="N18866">
        <v>2</v>
      </c>
      <c r="O18866">
        <v>1.1800949984847593</v>
      </c>
      <c r="P18866">
        <v>1.0214525094820217</v>
      </c>
      <c r="R18866">
        <v>0.10922457907726929</v>
      </c>
      <c r="U18866">
        <f t="shared" si="185"/>
        <v>0.25779075896137715</v>
      </c>
    </row>
    <row r="18867" spans="1:30">
      <c r="A18867" s="5" t="s">
        <v>3060</v>
      </c>
      <c r="B18867" t="s">
        <v>3098</v>
      </c>
      <c r="D18867" s="5">
        <v>2022</v>
      </c>
      <c r="E18867" t="s">
        <v>3099</v>
      </c>
      <c r="F18867" s="5" t="s">
        <v>722</v>
      </c>
      <c r="G18867">
        <v>-32.023611111111109</v>
      </c>
      <c r="H18867">
        <v>-52.124305555555559</v>
      </c>
      <c r="I18867" s="5" t="s">
        <v>57</v>
      </c>
      <c r="J18867" t="s">
        <v>3105</v>
      </c>
      <c r="K18867">
        <v>8</v>
      </c>
      <c r="L18867">
        <v>10</v>
      </c>
      <c r="M18867">
        <f t="shared" si="184"/>
        <v>9</v>
      </c>
      <c r="N18867">
        <v>2</v>
      </c>
      <c r="O18867">
        <v>1.3451068434824363</v>
      </c>
      <c r="P18867">
        <v>1.0019155743212558</v>
      </c>
      <c r="R18867">
        <v>0.10082369695813997</v>
      </c>
      <c r="U18867">
        <f t="shared" si="185"/>
        <v>0.27123728952718673</v>
      </c>
    </row>
    <row r="18868" spans="1:30">
      <c r="A18868" s="5" t="s">
        <v>3060</v>
      </c>
      <c r="B18868" t="s">
        <v>3098</v>
      </c>
      <c r="D18868" s="5">
        <v>2022</v>
      </c>
      <c r="E18868" t="s">
        <v>3099</v>
      </c>
      <c r="F18868" s="5" t="s">
        <v>722</v>
      </c>
      <c r="G18868">
        <v>-32.023611111111109</v>
      </c>
      <c r="H18868">
        <v>-52.124305555555559</v>
      </c>
      <c r="I18868" s="5" t="s">
        <v>57</v>
      </c>
      <c r="J18868" t="s">
        <v>3105</v>
      </c>
      <c r="K18868">
        <v>10</v>
      </c>
      <c r="L18868">
        <v>15</v>
      </c>
      <c r="M18868">
        <f t="shared" si="184"/>
        <v>12.5</v>
      </c>
      <c r="N18868">
        <v>5</v>
      </c>
      <c r="O18868">
        <v>1.3770000793674471</v>
      </c>
      <c r="P18868">
        <v>1.6313738096194612</v>
      </c>
      <c r="R18868">
        <v>0.37149073813636829</v>
      </c>
      <c r="U18868">
        <f t="shared" si="185"/>
        <v>2.5577138794902532</v>
      </c>
      <c r="AB18868">
        <f>SUM(U18863:U18868)</f>
        <v>7.5044331467058463</v>
      </c>
    </row>
    <row r="18869" spans="1:30">
      <c r="A18869" s="5" t="s">
        <v>3060</v>
      </c>
      <c r="B18869" t="s">
        <v>3098</v>
      </c>
      <c r="D18869" s="5">
        <v>2022</v>
      </c>
      <c r="E18869" t="s">
        <v>3099</v>
      </c>
      <c r="F18869" s="5" t="s">
        <v>722</v>
      </c>
      <c r="G18869">
        <v>-32.023611111111109</v>
      </c>
      <c r="H18869">
        <v>-52.124305555555559</v>
      </c>
      <c r="I18869" s="5" t="s">
        <v>57</v>
      </c>
      <c r="J18869" t="s">
        <v>3105</v>
      </c>
      <c r="K18869">
        <v>15</v>
      </c>
      <c r="L18869">
        <v>20</v>
      </c>
      <c r="M18869">
        <f t="shared" ref="M18869:M18932" si="186">AVERAGE(K18869:L18869)</f>
        <v>17.5</v>
      </c>
      <c r="N18869">
        <v>5</v>
      </c>
      <c r="O18869">
        <v>1.2660867679149619</v>
      </c>
      <c r="P18869">
        <v>2.1425211900449517</v>
      </c>
      <c r="R18869">
        <v>0.59128411171932926</v>
      </c>
      <c r="U18869">
        <f t="shared" si="185"/>
        <v>3.7430849496309739</v>
      </c>
    </row>
    <row r="18870" spans="1:30">
      <c r="A18870" s="5" t="s">
        <v>3060</v>
      </c>
      <c r="B18870" t="s">
        <v>3098</v>
      </c>
      <c r="D18870" s="5">
        <v>2022</v>
      </c>
      <c r="E18870" t="s">
        <v>3099</v>
      </c>
      <c r="F18870" s="5" t="s">
        <v>722</v>
      </c>
      <c r="G18870">
        <v>-32.023611111111109</v>
      </c>
      <c r="H18870">
        <v>-52.124305555555559</v>
      </c>
      <c r="I18870" s="5" t="s">
        <v>57</v>
      </c>
      <c r="J18870" t="s">
        <v>3105</v>
      </c>
      <c r="K18870">
        <v>20</v>
      </c>
      <c r="L18870">
        <v>25</v>
      </c>
      <c r="M18870">
        <f t="shared" si="186"/>
        <v>22.5</v>
      </c>
      <c r="N18870">
        <v>5</v>
      </c>
      <c r="O18870">
        <v>1.3149338956934236</v>
      </c>
      <c r="P18870">
        <v>2.7058811704042229</v>
      </c>
      <c r="R18870">
        <v>0.83352890327381579</v>
      </c>
      <c r="U18870">
        <f t="shared" si="185"/>
        <v>5.4801770397745271</v>
      </c>
    </row>
    <row r="18871" spans="1:30">
      <c r="A18871" s="5" t="s">
        <v>3060</v>
      </c>
      <c r="B18871" t="s">
        <v>3098</v>
      </c>
      <c r="D18871" s="5">
        <v>2022</v>
      </c>
      <c r="E18871" t="s">
        <v>3099</v>
      </c>
      <c r="F18871" s="5" t="s">
        <v>722</v>
      </c>
      <c r="G18871">
        <v>-32.023611111111109</v>
      </c>
      <c r="H18871">
        <v>-52.124305555555559</v>
      </c>
      <c r="I18871" s="5" t="s">
        <v>57</v>
      </c>
      <c r="J18871" t="s">
        <v>3105</v>
      </c>
      <c r="K18871">
        <v>25</v>
      </c>
      <c r="L18871">
        <v>30</v>
      </c>
      <c r="M18871">
        <f t="shared" si="186"/>
        <v>27.5</v>
      </c>
      <c r="N18871">
        <v>5</v>
      </c>
      <c r="O18871">
        <v>1.423221504262544</v>
      </c>
      <c r="P18871">
        <v>2.6592641763723974</v>
      </c>
      <c r="R18871">
        <v>0.81348359584013075</v>
      </c>
      <c r="U18871">
        <f t="shared" si="185"/>
        <v>5.7888367348224721</v>
      </c>
      <c r="AB18871">
        <f>SUM(U18863:U18871)</f>
        <v>22.516531870933818</v>
      </c>
    </row>
    <row r="18872" spans="1:30">
      <c r="A18872" s="5" t="s">
        <v>3060</v>
      </c>
      <c r="B18872" t="s">
        <v>3098</v>
      </c>
      <c r="D18872" s="5">
        <v>2022</v>
      </c>
      <c r="E18872" t="s">
        <v>3099</v>
      </c>
      <c r="F18872" s="5" t="s">
        <v>722</v>
      </c>
      <c r="G18872">
        <v>-32.023611111111109</v>
      </c>
      <c r="H18872">
        <v>-52.124305555555559</v>
      </c>
      <c r="I18872" s="5" t="s">
        <v>57</v>
      </c>
      <c r="J18872" t="s">
        <v>3105</v>
      </c>
      <c r="K18872">
        <v>30</v>
      </c>
      <c r="L18872">
        <v>35</v>
      </c>
      <c r="M18872">
        <f t="shared" si="186"/>
        <v>32.5</v>
      </c>
      <c r="N18872">
        <v>5</v>
      </c>
      <c r="O18872">
        <v>1.3690324292386156</v>
      </c>
      <c r="P18872">
        <v>2.1423683786830288</v>
      </c>
      <c r="R18872">
        <v>0.59121840283370242</v>
      </c>
      <c r="U18872">
        <f t="shared" si="185"/>
        <v>4.04698583120999</v>
      </c>
    </row>
    <row r="18873" spans="1:30">
      <c r="A18873" s="5" t="s">
        <v>3060</v>
      </c>
      <c r="B18873" t="s">
        <v>3098</v>
      </c>
      <c r="D18873" s="5">
        <v>2022</v>
      </c>
      <c r="E18873" t="s">
        <v>3099</v>
      </c>
      <c r="F18873" s="5" t="s">
        <v>722</v>
      </c>
      <c r="G18873">
        <v>-32.023611111111109</v>
      </c>
      <c r="H18873">
        <v>-52.124305555555559</v>
      </c>
      <c r="I18873" s="5" t="s">
        <v>57</v>
      </c>
      <c r="J18873" t="s">
        <v>3105</v>
      </c>
      <c r="K18873">
        <v>35</v>
      </c>
      <c r="L18873">
        <v>40</v>
      </c>
      <c r="M18873">
        <f t="shared" si="186"/>
        <v>37.5</v>
      </c>
      <c r="N18873">
        <v>5</v>
      </c>
      <c r="O18873">
        <v>1.3441335225860169</v>
      </c>
      <c r="P18873">
        <v>1.8968935223853327</v>
      </c>
      <c r="R18873">
        <v>0.48566421462569304</v>
      </c>
      <c r="U18873">
        <f t="shared" si="185"/>
        <v>3.2639877579940206</v>
      </c>
    </row>
    <row r="18874" spans="1:30">
      <c r="A18874" s="5" t="s">
        <v>3060</v>
      </c>
      <c r="B18874" t="s">
        <v>3098</v>
      </c>
      <c r="D18874" s="5">
        <v>2022</v>
      </c>
      <c r="E18874" t="s">
        <v>3099</v>
      </c>
      <c r="F18874" s="5" t="s">
        <v>722</v>
      </c>
      <c r="G18874">
        <v>-32.023611111111109</v>
      </c>
      <c r="H18874">
        <v>-52.124305555555559</v>
      </c>
      <c r="I18874" s="5" t="s">
        <v>57</v>
      </c>
      <c r="J18874" t="s">
        <v>3105</v>
      </c>
      <c r="K18874">
        <v>40</v>
      </c>
      <c r="L18874">
        <v>45</v>
      </c>
      <c r="M18874">
        <f t="shared" si="186"/>
        <v>42.5</v>
      </c>
      <c r="N18874">
        <v>5</v>
      </c>
      <c r="O18874">
        <v>1.275774706139791</v>
      </c>
      <c r="P18874">
        <v>2.1722921914357176</v>
      </c>
      <c r="R18874">
        <v>0.60408564231735862</v>
      </c>
      <c r="U18874">
        <f t="shared" si="185"/>
        <v>3.8533859140534759</v>
      </c>
    </row>
    <row r="18875" spans="1:30">
      <c r="A18875" s="5" t="s">
        <v>3060</v>
      </c>
      <c r="B18875" t="s">
        <v>3098</v>
      </c>
      <c r="D18875" s="5">
        <v>2022</v>
      </c>
      <c r="E18875" t="s">
        <v>3099</v>
      </c>
      <c r="F18875" s="5" t="s">
        <v>722</v>
      </c>
      <c r="G18875">
        <v>-32.023611111111109</v>
      </c>
      <c r="H18875">
        <v>-52.124305555555559</v>
      </c>
      <c r="I18875" s="5" t="s">
        <v>57</v>
      </c>
      <c r="J18875" t="s">
        <v>3105</v>
      </c>
      <c r="K18875">
        <v>45</v>
      </c>
      <c r="L18875">
        <v>50</v>
      </c>
      <c r="M18875">
        <f t="shared" si="186"/>
        <v>47.5</v>
      </c>
      <c r="N18875">
        <v>5</v>
      </c>
      <c r="O18875">
        <v>0.6683545606648027</v>
      </c>
      <c r="P18875">
        <v>2.3763990659473424</v>
      </c>
      <c r="R18875">
        <v>0.69185159835735721</v>
      </c>
      <c r="U18875">
        <f t="shared" si="185"/>
        <v>2.3120108553268648</v>
      </c>
      <c r="AB18875">
        <f>SUM(U18863:U18875)</f>
        <v>35.992902229518172</v>
      </c>
    </row>
    <row r="18876" spans="1:30">
      <c r="A18876" s="5" t="s">
        <v>3060</v>
      </c>
      <c r="B18876" t="s">
        <v>3098</v>
      </c>
      <c r="D18876" s="5">
        <v>2022</v>
      </c>
      <c r="E18876" t="s">
        <v>3099</v>
      </c>
      <c r="F18876" s="5" t="s">
        <v>722</v>
      </c>
      <c r="G18876">
        <v>-32.023611111111109</v>
      </c>
      <c r="H18876">
        <v>-52.124305555555559</v>
      </c>
      <c r="I18876" s="5" t="s">
        <v>57</v>
      </c>
      <c r="J18876" t="s">
        <v>3105</v>
      </c>
      <c r="K18876">
        <v>50</v>
      </c>
      <c r="L18876">
        <v>60</v>
      </c>
      <c r="M18876">
        <f t="shared" si="186"/>
        <v>55</v>
      </c>
      <c r="N18876">
        <v>10</v>
      </c>
      <c r="O18876">
        <v>1.4265036328667502</v>
      </c>
      <c r="P18876">
        <v>1.6810262685429456</v>
      </c>
      <c r="R18876">
        <v>0.39284129547346652</v>
      </c>
      <c r="U18876">
        <f t="shared" si="185"/>
        <v>5.603895351329804</v>
      </c>
    </row>
    <row r="18877" spans="1:30">
      <c r="A18877" s="5" t="s">
        <v>3060</v>
      </c>
      <c r="B18877" t="s">
        <v>3098</v>
      </c>
      <c r="D18877" s="5">
        <v>2022</v>
      </c>
      <c r="E18877" t="s">
        <v>3099</v>
      </c>
      <c r="F18877" s="5" t="s">
        <v>722</v>
      </c>
      <c r="G18877">
        <v>-32.023611111111109</v>
      </c>
      <c r="H18877">
        <v>-52.124305555555559</v>
      </c>
      <c r="I18877" s="5" t="s">
        <v>57</v>
      </c>
      <c r="J18877" t="s">
        <v>3105</v>
      </c>
      <c r="K18877">
        <v>60</v>
      </c>
      <c r="L18877">
        <v>70</v>
      </c>
      <c r="M18877">
        <f t="shared" si="186"/>
        <v>65</v>
      </c>
      <c r="N18877">
        <v>10</v>
      </c>
      <c r="O18877">
        <v>1.3605894363464162</v>
      </c>
      <c r="P18877">
        <v>1.0263124451312358</v>
      </c>
      <c r="R18877">
        <v>0.11131435140643137</v>
      </c>
      <c r="U18877">
        <f t="shared" si="185"/>
        <v>1.5145313063734334</v>
      </c>
      <c r="AB18877">
        <f>SUM(U18863:U18877)</f>
        <v>43.111328887221411</v>
      </c>
    </row>
    <row r="18878" spans="1:30">
      <c r="A18878" s="5" t="s">
        <v>3060</v>
      </c>
      <c r="B18878" t="s">
        <v>3098</v>
      </c>
      <c r="D18878" s="5">
        <v>2022</v>
      </c>
      <c r="E18878" t="s">
        <v>3099</v>
      </c>
      <c r="F18878" s="5" t="s">
        <v>722</v>
      </c>
      <c r="G18878">
        <v>-32.023111111111113</v>
      </c>
      <c r="H18878">
        <v>-52.124583333333334</v>
      </c>
      <c r="I18878" s="5" t="s">
        <v>57</v>
      </c>
      <c r="J18878" t="s">
        <v>3106</v>
      </c>
      <c r="K18878">
        <v>0</v>
      </c>
      <c r="L18878">
        <v>2</v>
      </c>
      <c r="M18878">
        <f t="shared" si="186"/>
        <v>1</v>
      </c>
      <c r="N18878">
        <v>2</v>
      </c>
      <c r="O18878">
        <v>1.5070629135727491</v>
      </c>
      <c r="P18878">
        <v>1.2499873162614765</v>
      </c>
      <c r="R18878">
        <v>0.20749454599243483</v>
      </c>
      <c r="U18878">
        <f t="shared" si="185"/>
        <v>0.6254146700676273</v>
      </c>
      <c r="W18878">
        <f>SUMPRODUCT(O18878:O18894, N18878:N18894)/SUM(N18878:N18894)</f>
        <v>1.2481847055358506</v>
      </c>
      <c r="Y18878">
        <f>SUMPRODUCT(R18878:R18894, N18878:N18894)/SUM(N18878:N18894)</f>
        <v>1.0549252295506955</v>
      </c>
      <c r="AD18878">
        <v>90</v>
      </c>
    </row>
    <row r="18879" spans="1:30">
      <c r="A18879" s="5" t="s">
        <v>3060</v>
      </c>
      <c r="B18879" t="s">
        <v>3098</v>
      </c>
      <c r="D18879" s="5">
        <v>2022</v>
      </c>
      <c r="E18879" t="s">
        <v>3099</v>
      </c>
      <c r="F18879" s="5" t="s">
        <v>722</v>
      </c>
      <c r="G18879">
        <v>-32.023111111111113</v>
      </c>
      <c r="H18879">
        <v>-52.124583333333334</v>
      </c>
      <c r="I18879" s="5" t="s">
        <v>57</v>
      </c>
      <c r="J18879" t="s">
        <v>3106</v>
      </c>
      <c r="K18879">
        <v>2</v>
      </c>
      <c r="L18879">
        <v>4</v>
      </c>
      <c r="M18879">
        <f t="shared" si="186"/>
        <v>3</v>
      </c>
      <c r="N18879">
        <v>2</v>
      </c>
      <c r="O18879">
        <v>1.3051554159898575</v>
      </c>
      <c r="P18879">
        <v>0.82879326492176841</v>
      </c>
      <c r="R18879">
        <v>2.6381103916360393E-2</v>
      </c>
      <c r="U18879">
        <f t="shared" si="185"/>
        <v>6.8862881312458019E-2</v>
      </c>
    </row>
    <row r="18880" spans="1:30">
      <c r="A18880" s="5" t="s">
        <v>3060</v>
      </c>
      <c r="B18880" t="s">
        <v>3098</v>
      </c>
      <c r="D18880" s="5">
        <v>2022</v>
      </c>
      <c r="E18880" t="s">
        <v>3099</v>
      </c>
      <c r="F18880" s="5" t="s">
        <v>722</v>
      </c>
      <c r="G18880">
        <v>-32.023111111111113</v>
      </c>
      <c r="H18880">
        <v>-52.124583333333334</v>
      </c>
      <c r="I18880" s="5" t="s">
        <v>57</v>
      </c>
      <c r="J18880" t="s">
        <v>3106</v>
      </c>
      <c r="K18880">
        <v>4</v>
      </c>
      <c r="L18880">
        <v>6</v>
      </c>
      <c r="M18880">
        <f t="shared" si="186"/>
        <v>5</v>
      </c>
      <c r="N18880">
        <v>2</v>
      </c>
      <c r="O18880">
        <v>1.43327160840232</v>
      </c>
      <c r="P18880">
        <v>0.87390511314661712</v>
      </c>
      <c r="R18880">
        <v>4.5779198653045361E-2</v>
      </c>
      <c r="U18880">
        <f t="shared" si="185"/>
        <v>0.1312280513696393</v>
      </c>
    </row>
    <row r="18881" spans="1:30">
      <c r="A18881" s="5" t="s">
        <v>3060</v>
      </c>
      <c r="B18881" t="s">
        <v>3098</v>
      </c>
      <c r="D18881" s="5">
        <v>2022</v>
      </c>
      <c r="E18881" t="s">
        <v>3099</v>
      </c>
      <c r="F18881" s="5" t="s">
        <v>722</v>
      </c>
      <c r="G18881">
        <v>-32.023111111111113</v>
      </c>
      <c r="H18881">
        <v>-52.124583333333334</v>
      </c>
      <c r="I18881" s="5" t="s">
        <v>57</v>
      </c>
      <c r="J18881" t="s">
        <v>3106</v>
      </c>
      <c r="K18881">
        <v>6</v>
      </c>
      <c r="L18881">
        <v>8</v>
      </c>
      <c r="M18881">
        <f t="shared" si="186"/>
        <v>7</v>
      </c>
      <c r="N18881">
        <v>2</v>
      </c>
      <c r="O18881">
        <v>1.6514765721578217</v>
      </c>
      <c r="P18881">
        <v>0.64787006438525085</v>
      </c>
      <c r="R18881">
        <v>0</v>
      </c>
      <c r="U18881">
        <f t="shared" si="185"/>
        <v>0</v>
      </c>
    </row>
    <row r="18882" spans="1:30">
      <c r="A18882" s="5" t="s">
        <v>3060</v>
      </c>
      <c r="B18882" t="s">
        <v>3098</v>
      </c>
      <c r="D18882" s="5">
        <v>2022</v>
      </c>
      <c r="E18882" t="s">
        <v>3099</v>
      </c>
      <c r="F18882" s="5" t="s">
        <v>722</v>
      </c>
      <c r="G18882">
        <v>-32.023111111111113</v>
      </c>
      <c r="H18882">
        <v>-52.124583333333334</v>
      </c>
      <c r="I18882" s="5" t="s">
        <v>57</v>
      </c>
      <c r="J18882" t="s">
        <v>3106</v>
      </c>
      <c r="K18882">
        <v>8</v>
      </c>
      <c r="L18882">
        <v>10</v>
      </c>
      <c r="M18882">
        <f t="shared" si="186"/>
        <v>9</v>
      </c>
      <c r="N18882">
        <v>2</v>
      </c>
      <c r="O18882">
        <v>0.98690211823027729</v>
      </c>
      <c r="P18882">
        <v>0.86027974131447338</v>
      </c>
      <c r="R18882">
        <v>3.9920288765223522E-2</v>
      </c>
      <c r="U18882">
        <f t="shared" si="185"/>
        <v>7.8794835085526871E-2</v>
      </c>
    </row>
    <row r="18883" spans="1:30">
      <c r="A18883" s="5" t="s">
        <v>3060</v>
      </c>
      <c r="B18883" t="s">
        <v>3098</v>
      </c>
      <c r="D18883" s="5">
        <v>2022</v>
      </c>
      <c r="E18883" t="s">
        <v>3099</v>
      </c>
      <c r="F18883" s="5" t="s">
        <v>722</v>
      </c>
      <c r="G18883">
        <v>-32.023111111111113</v>
      </c>
      <c r="H18883">
        <v>-52.124583333333334</v>
      </c>
      <c r="I18883" s="5" t="s">
        <v>57</v>
      </c>
      <c r="J18883" t="s">
        <v>3106</v>
      </c>
      <c r="K18883">
        <v>10</v>
      </c>
      <c r="L18883">
        <v>15</v>
      </c>
      <c r="M18883">
        <f t="shared" si="186"/>
        <v>12.5</v>
      </c>
      <c r="N18883">
        <v>5</v>
      </c>
      <c r="O18883">
        <v>1.3628303379451501</v>
      </c>
      <c r="P18883">
        <v>0.89605529850770049</v>
      </c>
      <c r="R18883">
        <v>5.5303778358311184E-2</v>
      </c>
      <c r="U18883">
        <f t="shared" si="185"/>
        <v>0.37684833474850454</v>
      </c>
      <c r="AB18883">
        <f>SUM(U18878:U18883)</f>
        <v>1.281148772583756</v>
      </c>
    </row>
    <row r="18884" spans="1:30">
      <c r="A18884" s="5" t="s">
        <v>3060</v>
      </c>
      <c r="B18884" t="s">
        <v>3098</v>
      </c>
      <c r="D18884" s="5">
        <v>2022</v>
      </c>
      <c r="E18884" t="s">
        <v>3099</v>
      </c>
      <c r="F18884" s="5" t="s">
        <v>722</v>
      </c>
      <c r="G18884">
        <v>-32.023111111111113</v>
      </c>
      <c r="H18884">
        <v>-52.124583333333334</v>
      </c>
      <c r="I18884" s="5" t="s">
        <v>57</v>
      </c>
      <c r="J18884" t="s">
        <v>3106</v>
      </c>
      <c r="K18884">
        <v>15</v>
      </c>
      <c r="L18884">
        <v>20</v>
      </c>
      <c r="M18884">
        <f t="shared" si="186"/>
        <v>17.5</v>
      </c>
      <c r="N18884">
        <v>5</v>
      </c>
      <c r="O18884">
        <v>1.5502511989301659</v>
      </c>
      <c r="P18884">
        <v>1.0645878174992853</v>
      </c>
      <c r="R18884">
        <v>0.12777276152469269</v>
      </c>
      <c r="U18884">
        <f t="shared" si="185"/>
        <v>0.99039938372136516</v>
      </c>
    </row>
    <row r="18885" spans="1:30">
      <c r="A18885" s="5" t="s">
        <v>3060</v>
      </c>
      <c r="B18885" t="s">
        <v>3098</v>
      </c>
      <c r="D18885" s="5">
        <v>2022</v>
      </c>
      <c r="E18885" t="s">
        <v>3099</v>
      </c>
      <c r="F18885" s="5" t="s">
        <v>722</v>
      </c>
      <c r="G18885">
        <v>-32.023111111111113</v>
      </c>
      <c r="H18885">
        <v>-52.124583333333334</v>
      </c>
      <c r="I18885" s="5" t="s">
        <v>57</v>
      </c>
      <c r="J18885" t="s">
        <v>3106</v>
      </c>
      <c r="K18885">
        <v>20</v>
      </c>
      <c r="L18885">
        <v>25</v>
      </c>
      <c r="M18885">
        <f t="shared" si="186"/>
        <v>22.5</v>
      </c>
      <c r="N18885">
        <v>5</v>
      </c>
      <c r="O18885">
        <v>1.4754639374936331</v>
      </c>
      <c r="P18885">
        <v>1.322753989938195</v>
      </c>
      <c r="R18885">
        <v>0.23878421567342384</v>
      </c>
      <c r="U18885">
        <f t="shared" si="185"/>
        <v>1.7615874953441943</v>
      </c>
    </row>
    <row r="18886" spans="1:30">
      <c r="A18886" s="5" t="s">
        <v>3060</v>
      </c>
      <c r="B18886" t="s">
        <v>3098</v>
      </c>
      <c r="D18886" s="5">
        <v>2022</v>
      </c>
      <c r="E18886" t="s">
        <v>3099</v>
      </c>
      <c r="F18886" s="5" t="s">
        <v>722</v>
      </c>
      <c r="G18886">
        <v>-32.023111111111113</v>
      </c>
      <c r="H18886">
        <v>-52.124583333333334</v>
      </c>
      <c r="I18886" s="5" t="s">
        <v>57</v>
      </c>
      <c r="J18886" t="s">
        <v>3106</v>
      </c>
      <c r="K18886">
        <v>25</v>
      </c>
      <c r="L18886">
        <v>30</v>
      </c>
      <c r="M18886">
        <f t="shared" si="186"/>
        <v>27.5</v>
      </c>
      <c r="N18886">
        <v>5</v>
      </c>
      <c r="O18886">
        <v>1.3403760512184426</v>
      </c>
      <c r="P18886">
        <v>2.1445607793993084</v>
      </c>
      <c r="R18886">
        <v>0.59216113514170265</v>
      </c>
      <c r="U18886">
        <f t="shared" si="185"/>
        <v>3.9685930200313297</v>
      </c>
      <c r="AB18886">
        <f>SUM(U18878:U18886)</f>
        <v>8.0017286716806453</v>
      </c>
    </row>
    <row r="18887" spans="1:30">
      <c r="A18887" s="5" t="s">
        <v>3060</v>
      </c>
      <c r="B18887" t="s">
        <v>3098</v>
      </c>
      <c r="D18887" s="5">
        <v>2022</v>
      </c>
      <c r="E18887" t="s">
        <v>3099</v>
      </c>
      <c r="F18887" s="5" t="s">
        <v>722</v>
      </c>
      <c r="G18887">
        <v>-32.023111111111113</v>
      </c>
      <c r="H18887">
        <v>-52.124583333333334</v>
      </c>
      <c r="I18887" s="5" t="s">
        <v>57</v>
      </c>
      <c r="J18887" t="s">
        <v>3106</v>
      </c>
      <c r="K18887">
        <v>30</v>
      </c>
      <c r="L18887">
        <v>35</v>
      </c>
      <c r="M18887">
        <f t="shared" si="186"/>
        <v>32.5</v>
      </c>
      <c r="N18887">
        <v>5</v>
      </c>
      <c r="O18887">
        <v>1.4004955930996266</v>
      </c>
      <c r="P18887">
        <v>2.6762408616775675</v>
      </c>
      <c r="R18887">
        <v>0.82078357052135398</v>
      </c>
      <c r="U18887">
        <f t="shared" si="185"/>
        <v>5.7475188670186643</v>
      </c>
    </row>
    <row r="18888" spans="1:30">
      <c r="A18888" s="5" t="s">
        <v>3060</v>
      </c>
      <c r="B18888" t="s">
        <v>3098</v>
      </c>
      <c r="D18888" s="5">
        <v>2022</v>
      </c>
      <c r="E18888" t="s">
        <v>3099</v>
      </c>
      <c r="F18888" s="5" t="s">
        <v>722</v>
      </c>
      <c r="G18888">
        <v>-32.023111111111113</v>
      </c>
      <c r="H18888">
        <v>-52.124583333333334</v>
      </c>
      <c r="I18888" s="5" t="s">
        <v>57</v>
      </c>
      <c r="J18888" t="s">
        <v>3106</v>
      </c>
      <c r="K18888">
        <v>35</v>
      </c>
      <c r="L18888">
        <v>40</v>
      </c>
      <c r="M18888">
        <f t="shared" si="186"/>
        <v>37.5</v>
      </c>
      <c r="N18888">
        <v>5</v>
      </c>
      <c r="O18888">
        <v>1.3016242983191253</v>
      </c>
      <c r="P18888">
        <v>2.7794519447122932</v>
      </c>
      <c r="R18888">
        <v>0.86516433622628597</v>
      </c>
      <c r="U18888">
        <f t="shared" si="185"/>
        <v>5.630594610356356</v>
      </c>
    </row>
    <row r="18889" spans="1:30">
      <c r="A18889" s="5" t="s">
        <v>3060</v>
      </c>
      <c r="B18889" t="s">
        <v>3098</v>
      </c>
      <c r="D18889" s="5">
        <v>2022</v>
      </c>
      <c r="E18889" t="s">
        <v>3099</v>
      </c>
      <c r="F18889" s="5" t="s">
        <v>722</v>
      </c>
      <c r="G18889">
        <v>-32.023111111111113</v>
      </c>
      <c r="H18889">
        <v>-52.124583333333334</v>
      </c>
      <c r="I18889" s="5" t="s">
        <v>57</v>
      </c>
      <c r="J18889" t="s">
        <v>3106</v>
      </c>
      <c r="K18889">
        <v>40</v>
      </c>
      <c r="L18889">
        <v>45</v>
      </c>
      <c r="M18889">
        <f t="shared" si="186"/>
        <v>42.5</v>
      </c>
      <c r="N18889">
        <v>5</v>
      </c>
      <c r="O18889">
        <v>1.2854173736252521</v>
      </c>
      <c r="P18889">
        <v>2.2886651797375968</v>
      </c>
      <c r="R18889">
        <v>0.65412602728716651</v>
      </c>
      <c r="U18889">
        <f t="shared" si="185"/>
        <v>4.204124800076948</v>
      </c>
    </row>
    <row r="18890" spans="1:30">
      <c r="A18890" s="5" t="s">
        <v>3060</v>
      </c>
      <c r="B18890" t="s">
        <v>3098</v>
      </c>
      <c r="D18890" s="5">
        <v>2022</v>
      </c>
      <c r="E18890" t="s">
        <v>3099</v>
      </c>
      <c r="F18890" s="5" t="s">
        <v>722</v>
      </c>
      <c r="G18890">
        <v>-32.023111111111113</v>
      </c>
      <c r="H18890">
        <v>-52.124583333333334</v>
      </c>
      <c r="I18890" s="5" t="s">
        <v>57</v>
      </c>
      <c r="J18890" t="s">
        <v>3106</v>
      </c>
      <c r="K18890">
        <v>45</v>
      </c>
      <c r="L18890">
        <v>50</v>
      </c>
      <c r="M18890">
        <f t="shared" si="186"/>
        <v>47.5</v>
      </c>
      <c r="N18890">
        <v>5</v>
      </c>
      <c r="O18890">
        <v>1.2640495846433857</v>
      </c>
      <c r="P18890">
        <v>2.2601823830446293</v>
      </c>
      <c r="R18890">
        <v>0.64187842470919065</v>
      </c>
      <c r="U18890">
        <f t="shared" si="185"/>
        <v>4.056830780726016</v>
      </c>
      <c r="AB18890">
        <f>SUM(U18878:U18890)</f>
        <v>27.64079772985863</v>
      </c>
    </row>
    <row r="18891" spans="1:30">
      <c r="A18891" s="5" t="s">
        <v>3060</v>
      </c>
      <c r="B18891" t="s">
        <v>3098</v>
      </c>
      <c r="D18891" s="5">
        <v>2022</v>
      </c>
      <c r="E18891" t="s">
        <v>3099</v>
      </c>
      <c r="F18891" s="5" t="s">
        <v>722</v>
      </c>
      <c r="G18891">
        <v>-32.023111111111113</v>
      </c>
      <c r="H18891">
        <v>-52.124583333333334</v>
      </c>
      <c r="I18891" s="5" t="s">
        <v>57</v>
      </c>
      <c r="J18891" t="s">
        <v>3106</v>
      </c>
      <c r="K18891">
        <v>50</v>
      </c>
      <c r="L18891">
        <v>60</v>
      </c>
      <c r="M18891">
        <f t="shared" si="186"/>
        <v>55</v>
      </c>
      <c r="N18891">
        <v>10</v>
      </c>
      <c r="O18891">
        <v>1.2488838869549845</v>
      </c>
      <c r="P18891">
        <v>2.0823915860530646</v>
      </c>
      <c r="R18891">
        <v>0.56542838200281786</v>
      </c>
      <c r="U18891">
        <f t="shared" si="185"/>
        <v>7.0615439551034695</v>
      </c>
    </row>
    <row r="18892" spans="1:30">
      <c r="A18892" s="5" t="s">
        <v>3060</v>
      </c>
      <c r="B18892" t="s">
        <v>3098</v>
      </c>
      <c r="D18892" s="5">
        <v>2022</v>
      </c>
      <c r="E18892" t="s">
        <v>3099</v>
      </c>
      <c r="F18892" s="5" t="s">
        <v>722</v>
      </c>
      <c r="G18892">
        <v>-32.023111111111113</v>
      </c>
      <c r="H18892">
        <v>-52.124583333333334</v>
      </c>
      <c r="I18892" s="5" t="s">
        <v>57</v>
      </c>
      <c r="J18892" t="s">
        <v>3106</v>
      </c>
      <c r="K18892">
        <v>60</v>
      </c>
      <c r="L18892">
        <v>70</v>
      </c>
      <c r="M18892">
        <f t="shared" si="186"/>
        <v>65</v>
      </c>
      <c r="N18892">
        <v>10</v>
      </c>
      <c r="O18892">
        <v>1.2423649004859405</v>
      </c>
      <c r="P18892">
        <v>2.427326608709639</v>
      </c>
      <c r="R18892">
        <v>0.71375044174514479</v>
      </c>
      <c r="U18892">
        <f t="shared" si="185"/>
        <v>8.8673849653050283</v>
      </c>
    </row>
    <row r="18893" spans="1:30">
      <c r="A18893" s="5" t="s">
        <v>3060</v>
      </c>
      <c r="B18893" t="s">
        <v>3098</v>
      </c>
      <c r="D18893" s="5">
        <v>2022</v>
      </c>
      <c r="E18893" t="s">
        <v>3099</v>
      </c>
      <c r="F18893" s="5" t="s">
        <v>722</v>
      </c>
      <c r="G18893">
        <v>-32.023111111111113</v>
      </c>
      <c r="H18893">
        <v>-52.124583333333334</v>
      </c>
      <c r="I18893" s="5" t="s">
        <v>57</v>
      </c>
      <c r="J18893" t="s">
        <v>3106</v>
      </c>
      <c r="K18893">
        <v>70</v>
      </c>
      <c r="L18893">
        <v>80</v>
      </c>
      <c r="M18893">
        <f t="shared" si="186"/>
        <v>75</v>
      </c>
      <c r="N18893">
        <v>10</v>
      </c>
      <c r="O18893">
        <v>1.0374242633653685</v>
      </c>
      <c r="P18893">
        <v>3.6736199009338586</v>
      </c>
      <c r="R18893">
        <v>1.249656557401559</v>
      </c>
      <c r="U18893">
        <f t="shared" si="185"/>
        <v>12.964240335220147</v>
      </c>
    </row>
    <row r="18894" spans="1:30">
      <c r="A18894" s="5" t="s">
        <v>3060</v>
      </c>
      <c r="B18894" t="s">
        <v>3098</v>
      </c>
      <c r="D18894" s="5">
        <v>2022</v>
      </c>
      <c r="E18894" t="s">
        <v>3099</v>
      </c>
      <c r="F18894" s="5" t="s">
        <v>722</v>
      </c>
      <c r="G18894">
        <v>-32.023111111111113</v>
      </c>
      <c r="H18894">
        <v>-52.124583333333334</v>
      </c>
      <c r="I18894" s="5" t="s">
        <v>57</v>
      </c>
      <c r="J18894" t="s">
        <v>3106</v>
      </c>
      <c r="K18894">
        <v>80</v>
      </c>
      <c r="L18894">
        <v>90</v>
      </c>
      <c r="M18894">
        <f t="shared" si="186"/>
        <v>85</v>
      </c>
      <c r="N18894">
        <v>10</v>
      </c>
      <c r="O18894">
        <v>0.83796138570836842</v>
      </c>
      <c r="P18894">
        <v>12.171138447954094</v>
      </c>
      <c r="R18894">
        <v>4.9035895326202601</v>
      </c>
      <c r="U18894">
        <f t="shared" si="185"/>
        <v>41.090186796995241</v>
      </c>
      <c r="AB18894">
        <f>SUM(U18878:U18894)</f>
        <v>97.624153782482523</v>
      </c>
    </row>
    <row r="18895" spans="1:30">
      <c r="A18895" s="5" t="s">
        <v>3060</v>
      </c>
      <c r="B18895" t="s">
        <v>3098</v>
      </c>
      <c r="D18895" s="5">
        <v>2022</v>
      </c>
      <c r="E18895" t="s">
        <v>3099</v>
      </c>
      <c r="F18895" s="5" t="s">
        <v>722</v>
      </c>
      <c r="G18895">
        <v>-32.022194444444445</v>
      </c>
      <c r="H18895">
        <v>-52.123777777777775</v>
      </c>
      <c r="I18895" s="5" t="s">
        <v>57</v>
      </c>
      <c r="J18895" t="s">
        <v>3107</v>
      </c>
      <c r="K18895">
        <v>0</v>
      </c>
      <c r="L18895">
        <v>2</v>
      </c>
      <c r="M18895">
        <f t="shared" si="186"/>
        <v>1</v>
      </c>
      <c r="N18895">
        <v>2</v>
      </c>
      <c r="O18895">
        <v>1.3323178596108742</v>
      </c>
      <c r="P18895">
        <v>1.5218225516531063</v>
      </c>
      <c r="R18895">
        <v>0.32438369721083565</v>
      </c>
      <c r="U18895">
        <f t="shared" si="185"/>
        <v>0.86436438632120494</v>
      </c>
      <c r="W18895">
        <f>SUMPRODUCT(O18895:O18910, N18895:N18910)/SUM(N18895:N18910)</f>
        <v>0.93652144415571215</v>
      </c>
      <c r="Y18895">
        <f>SUMPRODUCT(R18895:R18910, N18895:N18910)/SUM(N18895:N18910)</f>
        <v>1.0299919336910872</v>
      </c>
      <c r="AD18895">
        <v>80</v>
      </c>
    </row>
    <row r="18896" spans="1:30">
      <c r="A18896" s="5" t="s">
        <v>3060</v>
      </c>
      <c r="B18896" t="s">
        <v>3098</v>
      </c>
      <c r="D18896" s="5">
        <v>2022</v>
      </c>
      <c r="E18896" t="s">
        <v>3099</v>
      </c>
      <c r="F18896" s="5" t="s">
        <v>722</v>
      </c>
      <c r="G18896">
        <v>-32.022194444444445</v>
      </c>
      <c r="H18896">
        <v>-52.123777777777775</v>
      </c>
      <c r="I18896" s="5" t="s">
        <v>57</v>
      </c>
      <c r="J18896" t="s">
        <v>3107</v>
      </c>
      <c r="K18896">
        <v>2</v>
      </c>
      <c r="L18896">
        <v>4</v>
      </c>
      <c r="M18896">
        <f t="shared" si="186"/>
        <v>3</v>
      </c>
      <c r="N18896">
        <v>2</v>
      </c>
      <c r="O18896">
        <v>1.1220352752448359</v>
      </c>
      <c r="P18896">
        <v>1.1876917469092694</v>
      </c>
      <c r="R18896">
        <v>0.1807074511709858</v>
      </c>
      <c r="U18896">
        <f t="shared" si="185"/>
        <v>0.40552026942685959</v>
      </c>
    </row>
    <row r="18897" spans="1:30">
      <c r="A18897" s="5" t="s">
        <v>3060</v>
      </c>
      <c r="B18897" t="s">
        <v>3098</v>
      </c>
      <c r="D18897" s="5">
        <v>2022</v>
      </c>
      <c r="E18897" t="s">
        <v>3099</v>
      </c>
      <c r="F18897" s="5" t="s">
        <v>722</v>
      </c>
      <c r="G18897">
        <v>-32.022194444444445</v>
      </c>
      <c r="H18897">
        <v>-52.123777777777775</v>
      </c>
      <c r="I18897" s="5" t="s">
        <v>57</v>
      </c>
      <c r="J18897" t="s">
        <v>3107</v>
      </c>
      <c r="K18897">
        <v>4</v>
      </c>
      <c r="L18897">
        <v>6</v>
      </c>
      <c r="M18897">
        <f t="shared" si="186"/>
        <v>5</v>
      </c>
      <c r="N18897">
        <v>2</v>
      </c>
      <c r="O18897">
        <v>1.0131591470639267</v>
      </c>
      <c r="P18897">
        <v>1.3341766052282795</v>
      </c>
      <c r="R18897">
        <v>0.24369594024816016</v>
      </c>
      <c r="U18897">
        <f t="shared" si="185"/>
        <v>0.49380554192953519</v>
      </c>
    </row>
    <row r="18898" spans="1:30">
      <c r="A18898" s="5" t="s">
        <v>3060</v>
      </c>
      <c r="B18898" t="s">
        <v>3098</v>
      </c>
      <c r="D18898" s="5">
        <v>2022</v>
      </c>
      <c r="E18898" t="s">
        <v>3099</v>
      </c>
      <c r="F18898" s="5" t="s">
        <v>722</v>
      </c>
      <c r="G18898">
        <v>-32.022194444444445</v>
      </c>
      <c r="H18898">
        <v>-52.123777777777775</v>
      </c>
      <c r="I18898" s="5" t="s">
        <v>57</v>
      </c>
      <c r="J18898" t="s">
        <v>3107</v>
      </c>
      <c r="K18898">
        <v>6</v>
      </c>
      <c r="L18898">
        <v>8</v>
      </c>
      <c r="M18898">
        <f t="shared" si="186"/>
        <v>7</v>
      </c>
      <c r="N18898">
        <v>2</v>
      </c>
      <c r="O18898">
        <v>1.2580738470467616</v>
      </c>
      <c r="P18898">
        <v>0.90169607125304763</v>
      </c>
      <c r="R18898">
        <v>5.7729310638810483E-2</v>
      </c>
      <c r="U18898">
        <f t="shared" si="185"/>
        <v>0.14525547184545171</v>
      </c>
    </row>
    <row r="18899" spans="1:30">
      <c r="A18899" s="5" t="s">
        <v>3060</v>
      </c>
      <c r="B18899" t="s">
        <v>3098</v>
      </c>
      <c r="D18899" s="5">
        <v>2022</v>
      </c>
      <c r="E18899" t="s">
        <v>3099</v>
      </c>
      <c r="F18899" s="5" t="s">
        <v>722</v>
      </c>
      <c r="G18899">
        <v>-32.022194444444445</v>
      </c>
      <c r="H18899">
        <v>-52.123777777777775</v>
      </c>
      <c r="I18899" s="5" t="s">
        <v>57</v>
      </c>
      <c r="J18899" t="s">
        <v>3107</v>
      </c>
      <c r="K18899">
        <v>8</v>
      </c>
      <c r="L18899">
        <v>10</v>
      </c>
      <c r="M18899">
        <f t="shared" si="186"/>
        <v>9</v>
      </c>
      <c r="N18899">
        <v>2</v>
      </c>
      <c r="O18899">
        <v>1.042132420259678</v>
      </c>
      <c r="P18899">
        <v>0.71151163607536339</v>
      </c>
      <c r="R18899">
        <v>0</v>
      </c>
      <c r="U18899">
        <f t="shared" si="185"/>
        <v>0</v>
      </c>
    </row>
    <row r="18900" spans="1:30">
      <c r="A18900" s="5" t="s">
        <v>3060</v>
      </c>
      <c r="B18900" t="s">
        <v>3098</v>
      </c>
      <c r="D18900" s="5">
        <v>2022</v>
      </c>
      <c r="E18900" t="s">
        <v>3099</v>
      </c>
      <c r="F18900" s="5" t="s">
        <v>722</v>
      </c>
      <c r="G18900">
        <v>-32.022194444444445</v>
      </c>
      <c r="H18900">
        <v>-52.123777777777775</v>
      </c>
      <c r="I18900" s="5" t="s">
        <v>57</v>
      </c>
      <c r="J18900" t="s">
        <v>3107</v>
      </c>
      <c r="K18900">
        <v>10</v>
      </c>
      <c r="L18900">
        <v>15</v>
      </c>
      <c r="M18900">
        <f t="shared" si="186"/>
        <v>12.5</v>
      </c>
      <c r="N18900">
        <v>5</v>
      </c>
      <c r="O18900">
        <v>1.170520237108351</v>
      </c>
      <c r="P18900">
        <v>1.0014190964079654</v>
      </c>
      <c r="R18900">
        <v>0.10061021145542515</v>
      </c>
      <c r="U18900">
        <f t="shared" si="185"/>
        <v>0.58883144284162781</v>
      </c>
      <c r="AB18900">
        <f>SUM(U18895:U18900)</f>
        <v>2.497777112364679</v>
      </c>
    </row>
    <row r="18901" spans="1:30">
      <c r="A18901" s="5" t="s">
        <v>3060</v>
      </c>
      <c r="B18901" t="s">
        <v>3098</v>
      </c>
      <c r="D18901" s="5">
        <v>2022</v>
      </c>
      <c r="E18901" t="s">
        <v>3099</v>
      </c>
      <c r="F18901" s="5" t="s">
        <v>722</v>
      </c>
      <c r="G18901">
        <v>-32.022194444444445</v>
      </c>
      <c r="H18901">
        <v>-52.123777777777775</v>
      </c>
      <c r="I18901" s="5" t="s">
        <v>57</v>
      </c>
      <c r="J18901" t="s">
        <v>3107</v>
      </c>
      <c r="K18901">
        <v>15</v>
      </c>
      <c r="L18901">
        <v>20</v>
      </c>
      <c r="M18901">
        <f t="shared" si="186"/>
        <v>17.5</v>
      </c>
      <c r="N18901">
        <v>5</v>
      </c>
      <c r="O18901">
        <v>1.3023486301490192</v>
      </c>
      <c r="P18901">
        <v>1.3454773361368217</v>
      </c>
      <c r="R18901">
        <v>0.24855525453883337</v>
      </c>
      <c r="U18901">
        <f t="shared" si="185"/>
        <v>1.6185279763249523</v>
      </c>
    </row>
    <row r="18902" spans="1:30">
      <c r="A18902" s="5" t="s">
        <v>3060</v>
      </c>
      <c r="B18902" t="s">
        <v>3098</v>
      </c>
      <c r="D18902" s="5">
        <v>2022</v>
      </c>
      <c r="E18902" t="s">
        <v>3099</v>
      </c>
      <c r="F18902" s="5" t="s">
        <v>722</v>
      </c>
      <c r="G18902">
        <v>-32.022194444444445</v>
      </c>
      <c r="H18902">
        <v>-52.123777777777775</v>
      </c>
      <c r="I18902" s="5" t="s">
        <v>57</v>
      </c>
      <c r="J18902" t="s">
        <v>3107</v>
      </c>
      <c r="K18902">
        <v>20</v>
      </c>
      <c r="L18902">
        <v>25</v>
      </c>
      <c r="M18902">
        <f t="shared" si="186"/>
        <v>22.5</v>
      </c>
      <c r="N18902">
        <v>5</v>
      </c>
      <c r="O18902">
        <v>1.2043827501558853</v>
      </c>
      <c r="P18902">
        <v>2.7472134530705872</v>
      </c>
      <c r="R18902">
        <v>0.85130178482035235</v>
      </c>
      <c r="U18902">
        <f t="shared" si="185"/>
        <v>5.1264659240727477</v>
      </c>
    </row>
    <row r="18903" spans="1:30">
      <c r="A18903" s="5" t="s">
        <v>3060</v>
      </c>
      <c r="B18903" t="s">
        <v>3098</v>
      </c>
      <c r="D18903" s="5">
        <v>2022</v>
      </c>
      <c r="E18903" t="s">
        <v>3099</v>
      </c>
      <c r="F18903" s="5" t="s">
        <v>722</v>
      </c>
      <c r="G18903">
        <v>-32.022194444444445</v>
      </c>
      <c r="H18903">
        <v>-52.123777777777775</v>
      </c>
      <c r="I18903" s="5" t="s">
        <v>57</v>
      </c>
      <c r="J18903" t="s">
        <v>3107</v>
      </c>
      <c r="K18903">
        <v>25</v>
      </c>
      <c r="L18903">
        <v>30</v>
      </c>
      <c r="M18903">
        <f t="shared" si="186"/>
        <v>27.5</v>
      </c>
      <c r="N18903">
        <v>5</v>
      </c>
      <c r="O18903">
        <v>1.0034712088390976</v>
      </c>
      <c r="P18903">
        <v>2.4995179573570363</v>
      </c>
      <c r="R18903">
        <v>0.7447927216635255</v>
      </c>
      <c r="U18903">
        <f t="shared" si="185"/>
        <v>3.7368902637112971</v>
      </c>
      <c r="AB18903">
        <f>SUM(U18895:U18903)</f>
        <v>12.979661276473676</v>
      </c>
    </row>
    <row r="18904" spans="1:30">
      <c r="A18904" s="5" t="s">
        <v>3060</v>
      </c>
      <c r="B18904" t="s">
        <v>3098</v>
      </c>
      <c r="D18904" s="5">
        <v>2022</v>
      </c>
      <c r="E18904" t="s">
        <v>3099</v>
      </c>
      <c r="F18904" s="5" t="s">
        <v>722</v>
      </c>
      <c r="G18904">
        <v>-32.022194444444445</v>
      </c>
      <c r="H18904">
        <v>-52.123777777777775</v>
      </c>
      <c r="I18904" s="5" t="s">
        <v>57</v>
      </c>
      <c r="J18904" t="s">
        <v>3107</v>
      </c>
      <c r="K18904">
        <v>30</v>
      </c>
      <c r="L18904">
        <v>35</v>
      </c>
      <c r="M18904">
        <f t="shared" si="186"/>
        <v>32.5</v>
      </c>
      <c r="N18904">
        <v>5</v>
      </c>
      <c r="O18904">
        <v>1.190077196515483</v>
      </c>
      <c r="P18904">
        <v>2.5855048859934633</v>
      </c>
      <c r="R18904">
        <v>0.78176710097718916</v>
      </c>
      <c r="U18904">
        <f t="shared" si="185"/>
        <v>4.6518159992948496</v>
      </c>
    </row>
    <row r="18905" spans="1:30">
      <c r="A18905" s="5" t="s">
        <v>3060</v>
      </c>
      <c r="B18905" t="s">
        <v>3098</v>
      </c>
      <c r="D18905" s="5">
        <v>2022</v>
      </c>
      <c r="E18905" t="s">
        <v>3099</v>
      </c>
      <c r="F18905" s="5" t="s">
        <v>722</v>
      </c>
      <c r="G18905">
        <v>-32.022194444444445</v>
      </c>
      <c r="H18905">
        <v>-52.123777777777775</v>
      </c>
      <c r="I18905" s="5" t="s">
        <v>57</v>
      </c>
      <c r="J18905" t="s">
        <v>3107</v>
      </c>
      <c r="K18905">
        <v>35</v>
      </c>
      <c r="L18905">
        <v>40</v>
      </c>
      <c r="M18905">
        <f t="shared" si="186"/>
        <v>37.5</v>
      </c>
      <c r="N18905">
        <v>5</v>
      </c>
      <c r="O18905">
        <v>0.95539368362989785</v>
      </c>
      <c r="P18905">
        <v>1.9578449620201641</v>
      </c>
      <c r="R18905">
        <v>0.51187333366867049</v>
      </c>
      <c r="U18905">
        <f t="shared" si="185"/>
        <v>2.4452027490281347</v>
      </c>
    </row>
    <row r="18906" spans="1:30">
      <c r="A18906" s="5" t="s">
        <v>3060</v>
      </c>
      <c r="B18906" t="s">
        <v>3098</v>
      </c>
      <c r="D18906" s="5">
        <v>2022</v>
      </c>
      <c r="E18906" t="s">
        <v>3099</v>
      </c>
      <c r="F18906" s="5" t="s">
        <v>722</v>
      </c>
      <c r="G18906">
        <v>-32.022194444444445</v>
      </c>
      <c r="H18906">
        <v>-52.123777777777775</v>
      </c>
      <c r="I18906" s="5" t="s">
        <v>57</v>
      </c>
      <c r="J18906" t="s">
        <v>3107</v>
      </c>
      <c r="K18906">
        <v>40</v>
      </c>
      <c r="L18906">
        <v>45</v>
      </c>
      <c r="M18906">
        <f t="shared" si="186"/>
        <v>42.5</v>
      </c>
      <c r="N18906">
        <v>5</v>
      </c>
      <c r="O18906">
        <v>1.0397783418125235</v>
      </c>
      <c r="P18906">
        <v>2.4782582253846841</v>
      </c>
      <c r="R18906">
        <v>0.73565103691541411</v>
      </c>
      <c r="U18906">
        <f t="shared" si="185"/>
        <v>3.8245700765828636</v>
      </c>
    </row>
    <row r="18907" spans="1:30">
      <c r="A18907" s="5" t="s">
        <v>3060</v>
      </c>
      <c r="B18907" t="s">
        <v>3098</v>
      </c>
      <c r="D18907" s="5">
        <v>2022</v>
      </c>
      <c r="E18907" t="s">
        <v>3099</v>
      </c>
      <c r="F18907" s="5" t="s">
        <v>722</v>
      </c>
      <c r="G18907">
        <v>-32.022194444444445</v>
      </c>
      <c r="H18907">
        <v>-52.123777777777775</v>
      </c>
      <c r="I18907" s="5" t="s">
        <v>57</v>
      </c>
      <c r="J18907" t="s">
        <v>3107</v>
      </c>
      <c r="K18907">
        <v>45</v>
      </c>
      <c r="L18907">
        <v>50</v>
      </c>
      <c r="M18907">
        <f t="shared" si="186"/>
        <v>47.5</v>
      </c>
      <c r="N18907">
        <v>5</v>
      </c>
      <c r="O18907">
        <v>0.88621999387504169</v>
      </c>
      <c r="P18907">
        <v>3.6383616383616064</v>
      </c>
      <c r="R18907">
        <v>1.2344955044954906</v>
      </c>
      <c r="U18907">
        <f t="shared" si="185"/>
        <v>5.4701729921638007</v>
      </c>
      <c r="AB18907">
        <f>SUM(U18895:U18907)</f>
        <v>29.371423093543321</v>
      </c>
    </row>
    <row r="18908" spans="1:30">
      <c r="A18908" s="5" t="s">
        <v>3060</v>
      </c>
      <c r="B18908" t="s">
        <v>3098</v>
      </c>
      <c r="D18908" s="5">
        <v>2022</v>
      </c>
      <c r="E18908" t="s">
        <v>3099</v>
      </c>
      <c r="F18908" s="5" t="s">
        <v>722</v>
      </c>
      <c r="G18908">
        <v>-32.022194444444445</v>
      </c>
      <c r="H18908">
        <v>-52.123777777777775</v>
      </c>
      <c r="I18908" s="5" t="s">
        <v>57</v>
      </c>
      <c r="J18908" t="s">
        <v>3107</v>
      </c>
      <c r="K18908">
        <v>50</v>
      </c>
      <c r="L18908">
        <v>60</v>
      </c>
      <c r="M18908">
        <f t="shared" si="186"/>
        <v>55</v>
      </c>
      <c r="N18908">
        <v>10</v>
      </c>
      <c r="O18908">
        <v>0.70332620682686198</v>
      </c>
      <c r="P18908">
        <v>5.1426223264577402</v>
      </c>
      <c r="R18908">
        <v>1.881327600376828</v>
      </c>
      <c r="U18908">
        <f t="shared" si="185"/>
        <v>13.231870049717168</v>
      </c>
    </row>
    <row r="18909" spans="1:30">
      <c r="A18909" s="5" t="s">
        <v>3060</v>
      </c>
      <c r="B18909" t="s">
        <v>3098</v>
      </c>
      <c r="D18909" s="5">
        <v>2022</v>
      </c>
      <c r="E18909" t="s">
        <v>3099</v>
      </c>
      <c r="F18909" s="5" t="s">
        <v>722</v>
      </c>
      <c r="G18909">
        <v>-32.022194444444445</v>
      </c>
      <c r="H18909">
        <v>-52.123777777777775</v>
      </c>
      <c r="I18909" s="5" t="s">
        <v>57</v>
      </c>
      <c r="J18909" t="s">
        <v>3107</v>
      </c>
      <c r="K18909">
        <v>60</v>
      </c>
      <c r="L18909">
        <v>70</v>
      </c>
      <c r="M18909">
        <f t="shared" si="186"/>
        <v>65</v>
      </c>
      <c r="N18909">
        <v>10</v>
      </c>
      <c r="O18909">
        <v>0.65882507002776269</v>
      </c>
      <c r="P18909">
        <v>3.1369548584545308</v>
      </c>
      <c r="R18909">
        <v>1.0188905891354481</v>
      </c>
      <c r="U18909">
        <f t="shared" si="185"/>
        <v>6.7127066373778987</v>
      </c>
    </row>
    <row r="18910" spans="1:30">
      <c r="A18910" s="5" t="s">
        <v>3060</v>
      </c>
      <c r="B18910" t="s">
        <v>3098</v>
      </c>
      <c r="D18910" s="5">
        <v>2022</v>
      </c>
      <c r="E18910" t="s">
        <v>3099</v>
      </c>
      <c r="F18910" s="5" t="s">
        <v>722</v>
      </c>
      <c r="G18910">
        <v>-32.022194444444445</v>
      </c>
      <c r="H18910">
        <v>-52.123777777777775</v>
      </c>
      <c r="I18910" s="5" t="s">
        <v>57</v>
      </c>
      <c r="J18910" t="s">
        <v>3107</v>
      </c>
      <c r="K18910">
        <v>70</v>
      </c>
      <c r="L18910">
        <v>80</v>
      </c>
      <c r="M18910">
        <f t="shared" si="186"/>
        <v>75</v>
      </c>
      <c r="N18910">
        <v>10</v>
      </c>
      <c r="O18910">
        <v>0.60038054550320819</v>
      </c>
      <c r="P18910">
        <v>6.7532337811516587</v>
      </c>
      <c r="R18910">
        <v>2.5738905258952132</v>
      </c>
      <c r="U18910">
        <f t="shared" si="185"/>
        <v>15.453137980025076</v>
      </c>
      <c r="AB18910">
        <f>SUM(U18895:U18910)</f>
        <v>64.769137760663455</v>
      </c>
    </row>
    <row r="18911" spans="1:30">
      <c r="A18911" s="5" t="s">
        <v>3060</v>
      </c>
      <c r="B18911" t="s">
        <v>3098</v>
      </c>
      <c r="D18911" s="5">
        <v>2022</v>
      </c>
      <c r="E18911" s="5" t="s">
        <v>3109</v>
      </c>
      <c r="F18911" s="5" t="s">
        <v>722</v>
      </c>
      <c r="G18911">
        <v>-32.062027777777772</v>
      </c>
      <c r="H18911">
        <v>-52.094500000000004</v>
      </c>
      <c r="I18911" s="5" t="s">
        <v>57</v>
      </c>
      <c r="J18911" t="s">
        <v>3108</v>
      </c>
      <c r="K18911">
        <v>0</v>
      </c>
      <c r="L18911">
        <v>2</v>
      </c>
      <c r="M18911">
        <f t="shared" si="186"/>
        <v>1</v>
      </c>
      <c r="N18911">
        <v>2</v>
      </c>
      <c r="O18911">
        <v>1.6378953503473133</v>
      </c>
      <c r="P18911">
        <v>6.509999999999394E-2</v>
      </c>
      <c r="R18911">
        <v>0</v>
      </c>
      <c r="U18911">
        <f t="shared" si="185"/>
        <v>0</v>
      </c>
      <c r="W18911">
        <f>SUMPRODUCT(O18911:O18927, N18911:N18927)/SUM(N18911:N18927)</f>
        <v>0.978477031337043</v>
      </c>
      <c r="Y18911">
        <f>SUMPRODUCT(R18911:R18927, N18911:N18927)/SUM(N18911:N18927)</f>
        <v>1.6132738317256914</v>
      </c>
      <c r="AD18911">
        <v>90</v>
      </c>
    </row>
    <row r="18912" spans="1:30">
      <c r="A18912" s="5" t="s">
        <v>3060</v>
      </c>
      <c r="B18912" t="s">
        <v>3098</v>
      </c>
      <c r="D18912" s="5">
        <v>2022</v>
      </c>
      <c r="E18912" s="5" t="s">
        <v>3109</v>
      </c>
      <c r="F18912" s="5" t="s">
        <v>722</v>
      </c>
      <c r="G18912">
        <v>-32.062027777777772</v>
      </c>
      <c r="H18912">
        <v>-52.094500000000004</v>
      </c>
      <c r="I18912" s="5" t="s">
        <v>57</v>
      </c>
      <c r="J18912" t="s">
        <v>3108</v>
      </c>
      <c r="K18912">
        <v>2</v>
      </c>
      <c r="L18912">
        <v>4</v>
      </c>
      <c r="M18912">
        <f t="shared" si="186"/>
        <v>3</v>
      </c>
      <c r="N18912">
        <v>2</v>
      </c>
      <c r="O18912">
        <v>1.1623262332826776</v>
      </c>
      <c r="P18912">
        <v>0.113900000000001</v>
      </c>
      <c r="R18912">
        <v>0</v>
      </c>
      <c r="U18912">
        <f t="shared" si="185"/>
        <v>0</v>
      </c>
    </row>
    <row r="18913" spans="1:30">
      <c r="A18913" s="5" t="s">
        <v>3060</v>
      </c>
      <c r="B18913" t="s">
        <v>3098</v>
      </c>
      <c r="D18913" s="5">
        <v>2022</v>
      </c>
      <c r="E18913" s="5" t="s">
        <v>3109</v>
      </c>
      <c r="F18913" s="5" t="s">
        <v>722</v>
      </c>
      <c r="G18913">
        <v>-32.062027777777772</v>
      </c>
      <c r="H18913">
        <v>-52.094500000000004</v>
      </c>
      <c r="I18913" s="5" t="s">
        <v>57</v>
      </c>
      <c r="J18913" t="s">
        <v>3108</v>
      </c>
      <c r="K18913">
        <v>4</v>
      </c>
      <c r="L18913">
        <v>6</v>
      </c>
      <c r="M18913">
        <f t="shared" si="186"/>
        <v>5</v>
      </c>
      <c r="N18913">
        <v>2</v>
      </c>
      <c r="O18913">
        <v>1.5645567525705681</v>
      </c>
      <c r="P18913">
        <v>6.4700000000001978E-2</v>
      </c>
      <c r="R18913">
        <v>0</v>
      </c>
      <c r="U18913">
        <f t="shared" si="185"/>
        <v>0</v>
      </c>
    </row>
    <row r="18914" spans="1:30">
      <c r="A18914" s="5" t="s">
        <v>3060</v>
      </c>
      <c r="B18914" t="s">
        <v>3098</v>
      </c>
      <c r="D18914" s="5">
        <v>2022</v>
      </c>
      <c r="E18914" s="5" t="s">
        <v>3109</v>
      </c>
      <c r="F18914" s="5" t="s">
        <v>722</v>
      </c>
      <c r="G18914">
        <v>-32.062027777777772</v>
      </c>
      <c r="H18914">
        <v>-52.094500000000004</v>
      </c>
      <c r="I18914" s="5" t="s">
        <v>57</v>
      </c>
      <c r="J18914" t="s">
        <v>3108</v>
      </c>
      <c r="K18914">
        <v>6</v>
      </c>
      <c r="L18914">
        <v>8</v>
      </c>
      <c r="M18914">
        <f t="shared" si="186"/>
        <v>7</v>
      </c>
      <c r="N18914">
        <v>2</v>
      </c>
      <c r="O18914">
        <v>1.7012743854630192</v>
      </c>
      <c r="P18914">
        <v>9.3400000000002592E-2</v>
      </c>
      <c r="R18914">
        <v>0</v>
      </c>
      <c r="U18914">
        <f t="shared" si="185"/>
        <v>0</v>
      </c>
    </row>
    <row r="18915" spans="1:30">
      <c r="A18915" s="5" t="s">
        <v>3060</v>
      </c>
      <c r="B18915" t="s">
        <v>3098</v>
      </c>
      <c r="D18915" s="5">
        <v>2022</v>
      </c>
      <c r="E18915" s="5" t="s">
        <v>3109</v>
      </c>
      <c r="F18915" s="5" t="s">
        <v>722</v>
      </c>
      <c r="G18915">
        <v>-32.062027777777772</v>
      </c>
      <c r="H18915">
        <v>-52.094500000000004</v>
      </c>
      <c r="I18915" s="5" t="s">
        <v>57</v>
      </c>
      <c r="J18915" t="s">
        <v>3108</v>
      </c>
      <c r="K18915">
        <v>8</v>
      </c>
      <c r="L18915">
        <v>10</v>
      </c>
      <c r="M18915">
        <f t="shared" si="186"/>
        <v>9</v>
      </c>
      <c r="N18915">
        <v>2</v>
      </c>
      <c r="O18915">
        <v>1.4722044442591109</v>
      </c>
      <c r="P18915">
        <v>1.3562540602668529</v>
      </c>
      <c r="R18915">
        <v>0</v>
      </c>
      <c r="U18915">
        <f t="shared" si="185"/>
        <v>0</v>
      </c>
    </row>
    <row r="18916" spans="1:30">
      <c r="A18916" s="5" t="s">
        <v>3060</v>
      </c>
      <c r="B18916" t="s">
        <v>3098</v>
      </c>
      <c r="D18916" s="5">
        <v>2022</v>
      </c>
      <c r="E18916" s="5" t="s">
        <v>3109</v>
      </c>
      <c r="F18916" s="5" t="s">
        <v>722</v>
      </c>
      <c r="G18916">
        <v>-32.062027777777772</v>
      </c>
      <c r="H18916">
        <v>-52.094500000000004</v>
      </c>
      <c r="I18916" s="5" t="s">
        <v>57</v>
      </c>
      <c r="J18916" t="s">
        <v>3108</v>
      </c>
      <c r="K18916">
        <v>10</v>
      </c>
      <c r="L18916">
        <v>15</v>
      </c>
      <c r="M18916">
        <f t="shared" si="186"/>
        <v>12.5</v>
      </c>
      <c r="N18916">
        <v>5</v>
      </c>
      <c r="O18916">
        <v>1.5210063012982045</v>
      </c>
      <c r="P18916">
        <v>0.14009999999999678</v>
      </c>
      <c r="R18916">
        <v>0</v>
      </c>
      <c r="U18916">
        <f t="shared" si="185"/>
        <v>0</v>
      </c>
      <c r="AB18916">
        <f>SUM(U18911:U18916)</f>
        <v>0</v>
      </c>
    </row>
    <row r="18917" spans="1:30">
      <c r="A18917" s="5" t="s">
        <v>3060</v>
      </c>
      <c r="B18917" t="s">
        <v>3098</v>
      </c>
      <c r="D18917" s="5">
        <v>2022</v>
      </c>
      <c r="E18917" s="5" t="s">
        <v>3109</v>
      </c>
      <c r="F18917" s="5" t="s">
        <v>722</v>
      </c>
      <c r="G18917">
        <v>-32.062027777777772</v>
      </c>
      <c r="H18917">
        <v>-52.094500000000004</v>
      </c>
      <c r="I18917" s="5" t="s">
        <v>57</v>
      </c>
      <c r="J18917" t="s">
        <v>3108</v>
      </c>
      <c r="K18917">
        <v>15</v>
      </c>
      <c r="L18917">
        <v>20</v>
      </c>
      <c r="M18917">
        <f t="shared" si="186"/>
        <v>17.5</v>
      </c>
      <c r="N18917">
        <v>5</v>
      </c>
      <c r="O18917">
        <v>1.0926545653947695</v>
      </c>
      <c r="P18917">
        <v>0.37959999999999638</v>
      </c>
      <c r="R18917">
        <v>0</v>
      </c>
      <c r="U18917">
        <f t="shared" si="185"/>
        <v>0</v>
      </c>
    </row>
    <row r="18918" spans="1:30">
      <c r="A18918" s="5" t="s">
        <v>3060</v>
      </c>
      <c r="B18918" t="s">
        <v>3098</v>
      </c>
      <c r="D18918" s="5">
        <v>2022</v>
      </c>
      <c r="E18918" s="5" t="s">
        <v>3109</v>
      </c>
      <c r="F18918" s="5" t="s">
        <v>722</v>
      </c>
      <c r="G18918">
        <v>-32.062027777777772</v>
      </c>
      <c r="H18918">
        <v>-52.094500000000004</v>
      </c>
      <c r="I18918" s="5" t="s">
        <v>57</v>
      </c>
      <c r="J18918" t="s">
        <v>3108</v>
      </c>
      <c r="K18918">
        <v>20</v>
      </c>
      <c r="L18918">
        <v>25</v>
      </c>
      <c r="M18918">
        <f t="shared" si="186"/>
        <v>22.5</v>
      </c>
      <c r="N18918">
        <v>5</v>
      </c>
      <c r="O18918">
        <v>1.1419091298275466</v>
      </c>
      <c r="P18918">
        <v>0.37140000000000128</v>
      </c>
      <c r="R18918">
        <v>0</v>
      </c>
      <c r="U18918">
        <f t="shared" si="185"/>
        <v>0</v>
      </c>
    </row>
    <row r="18919" spans="1:30">
      <c r="A18919" s="5" t="s">
        <v>3060</v>
      </c>
      <c r="B18919" t="s">
        <v>3098</v>
      </c>
      <c r="D18919" s="5">
        <v>2022</v>
      </c>
      <c r="E18919" s="5" t="s">
        <v>3109</v>
      </c>
      <c r="F18919" s="5" t="s">
        <v>722</v>
      </c>
      <c r="G18919">
        <v>-32.062027777777772</v>
      </c>
      <c r="H18919">
        <v>-52.094500000000004</v>
      </c>
      <c r="I18919" s="5" t="s">
        <v>57</v>
      </c>
      <c r="J18919" t="s">
        <v>3108</v>
      </c>
      <c r="K18919">
        <v>25</v>
      </c>
      <c r="L18919">
        <v>30</v>
      </c>
      <c r="M18919">
        <f t="shared" si="186"/>
        <v>27.5</v>
      </c>
      <c r="N18919">
        <v>5</v>
      </c>
      <c r="O18919">
        <v>0.86657249298917283</v>
      </c>
      <c r="P18919">
        <v>0.77139999999999986</v>
      </c>
      <c r="R18919">
        <v>1.7019999999999258E-3</v>
      </c>
      <c r="U18919">
        <f t="shared" si="185"/>
        <v>7.3745319153375394E-3</v>
      </c>
      <c r="AB18919">
        <f>SUM(U18911:U18919)</f>
        <v>7.3745319153375394E-3</v>
      </c>
    </row>
    <row r="18920" spans="1:30">
      <c r="A18920" s="5" t="s">
        <v>3060</v>
      </c>
      <c r="B18920" t="s">
        <v>3098</v>
      </c>
      <c r="D18920" s="5">
        <v>2022</v>
      </c>
      <c r="E18920" s="5" t="s">
        <v>3109</v>
      </c>
      <c r="F18920" s="5" t="s">
        <v>722</v>
      </c>
      <c r="G18920">
        <v>-32.062027777777772</v>
      </c>
      <c r="H18920">
        <v>-52.094500000000004</v>
      </c>
      <c r="I18920" s="5" t="s">
        <v>57</v>
      </c>
      <c r="J18920" t="s">
        <v>3108</v>
      </c>
      <c r="K18920">
        <v>30</v>
      </c>
      <c r="L18920">
        <v>35</v>
      </c>
      <c r="M18920">
        <f t="shared" si="186"/>
        <v>32.5</v>
      </c>
      <c r="N18920">
        <v>5</v>
      </c>
      <c r="O18920">
        <v>0.8385951760595256</v>
      </c>
      <c r="P18920">
        <v>7.6590346040118291</v>
      </c>
      <c r="R18920">
        <v>2.9633848797250866</v>
      </c>
      <c r="U18920">
        <f t="shared" si="185"/>
        <v>12.425401324725977</v>
      </c>
    </row>
    <row r="18921" spans="1:30">
      <c r="A18921" s="5" t="s">
        <v>3060</v>
      </c>
      <c r="B18921" t="s">
        <v>3098</v>
      </c>
      <c r="D18921" s="5">
        <v>2022</v>
      </c>
      <c r="E18921" s="5" t="s">
        <v>3109</v>
      </c>
      <c r="F18921" s="5" t="s">
        <v>722</v>
      </c>
      <c r="G18921">
        <v>-32.062027777777772</v>
      </c>
      <c r="H18921">
        <v>-52.094500000000004</v>
      </c>
      <c r="I18921" s="5" t="s">
        <v>57</v>
      </c>
      <c r="J18921" t="s">
        <v>3108</v>
      </c>
      <c r="K18921">
        <v>35</v>
      </c>
      <c r="L18921">
        <v>40</v>
      </c>
      <c r="M18921">
        <f t="shared" si="186"/>
        <v>37.5</v>
      </c>
      <c r="N18921">
        <v>5</v>
      </c>
      <c r="O18921">
        <v>1.0173240550858162</v>
      </c>
      <c r="P18921">
        <v>4.3846000398963261</v>
      </c>
      <c r="R18921">
        <v>1.5553780171554201</v>
      </c>
      <c r="U18921">
        <f t="shared" si="185"/>
        <v>7.9116173580194413</v>
      </c>
    </row>
    <row r="18922" spans="1:30">
      <c r="A18922" s="5" t="s">
        <v>3060</v>
      </c>
      <c r="B18922" t="s">
        <v>3098</v>
      </c>
      <c r="D18922" s="5">
        <v>2022</v>
      </c>
      <c r="E18922" s="5" t="s">
        <v>3109</v>
      </c>
      <c r="F18922" s="5" t="s">
        <v>722</v>
      </c>
      <c r="G18922">
        <v>-32.062027777777772</v>
      </c>
      <c r="H18922">
        <v>-52.094500000000004</v>
      </c>
      <c r="I18922" s="5" t="s">
        <v>57</v>
      </c>
      <c r="J18922" t="s">
        <v>3108</v>
      </c>
      <c r="K18922">
        <v>40</v>
      </c>
      <c r="L18922">
        <v>45</v>
      </c>
      <c r="M18922">
        <f t="shared" si="186"/>
        <v>42.5</v>
      </c>
      <c r="N18922">
        <v>5</v>
      </c>
      <c r="O18922">
        <v>0.91419731080468902</v>
      </c>
      <c r="P18922">
        <v>5.8571714342868537</v>
      </c>
      <c r="R18922">
        <v>2.1885837167433468</v>
      </c>
      <c r="U18922">
        <f t="shared" si="185"/>
        <v>10.003986741588495</v>
      </c>
    </row>
    <row r="18923" spans="1:30">
      <c r="A18923" s="5" t="s">
        <v>3060</v>
      </c>
      <c r="B18923" t="s">
        <v>3098</v>
      </c>
      <c r="D18923" s="5">
        <v>2022</v>
      </c>
      <c r="E18923" s="5" t="s">
        <v>3109</v>
      </c>
      <c r="F18923" s="5" t="s">
        <v>722</v>
      </c>
      <c r="G18923">
        <v>-32.062027777777772</v>
      </c>
      <c r="H18923">
        <v>-52.094500000000004</v>
      </c>
      <c r="I18923" s="5" t="s">
        <v>57</v>
      </c>
      <c r="J18923" t="s">
        <v>3108</v>
      </c>
      <c r="K18923">
        <v>45</v>
      </c>
      <c r="L18923">
        <v>50</v>
      </c>
      <c r="M18923">
        <f t="shared" si="186"/>
        <v>47.5</v>
      </c>
      <c r="N18923">
        <v>5</v>
      </c>
      <c r="O18923">
        <v>1.157120098255316</v>
      </c>
      <c r="P18923">
        <v>3.0083910908418336</v>
      </c>
      <c r="R18923">
        <v>0.96360816906198843</v>
      </c>
      <c r="U18923">
        <f t="shared" si="185"/>
        <v>5.5750518963231661</v>
      </c>
      <c r="AB18923">
        <f>SUM(U18911:U18923)</f>
        <v>35.923431852572413</v>
      </c>
    </row>
    <row r="18924" spans="1:30">
      <c r="A18924" s="5" t="s">
        <v>3060</v>
      </c>
      <c r="B18924" t="s">
        <v>3098</v>
      </c>
      <c r="D18924" s="5">
        <v>2022</v>
      </c>
      <c r="E18924" s="5" t="s">
        <v>3109</v>
      </c>
      <c r="F18924" s="5" t="s">
        <v>722</v>
      </c>
      <c r="G18924">
        <v>-32.062027777777772</v>
      </c>
      <c r="H18924">
        <v>-52.094500000000004</v>
      </c>
      <c r="I18924" s="5" t="s">
        <v>57</v>
      </c>
      <c r="J18924" t="s">
        <v>3108</v>
      </c>
      <c r="K18924">
        <v>50</v>
      </c>
      <c r="L18924">
        <v>60</v>
      </c>
      <c r="M18924">
        <f t="shared" si="186"/>
        <v>55</v>
      </c>
      <c r="N18924">
        <v>10</v>
      </c>
      <c r="O18924">
        <v>0.91220539827248115</v>
      </c>
      <c r="P18924">
        <v>5.9067264394899963</v>
      </c>
      <c r="R18924">
        <v>2.2098923689806984</v>
      </c>
      <c r="U18924">
        <f t="shared" si="185"/>
        <v>20.158757485853549</v>
      </c>
    </row>
    <row r="18925" spans="1:30">
      <c r="A18925" s="5" t="s">
        <v>3060</v>
      </c>
      <c r="B18925" t="s">
        <v>3098</v>
      </c>
      <c r="D18925" s="5">
        <v>2022</v>
      </c>
      <c r="E18925" s="5" t="s">
        <v>3109</v>
      </c>
      <c r="F18925" s="5" t="s">
        <v>722</v>
      </c>
      <c r="G18925">
        <v>-32.062027777777772</v>
      </c>
      <c r="H18925">
        <v>-52.094500000000004</v>
      </c>
      <c r="I18925" s="5" t="s">
        <v>57</v>
      </c>
      <c r="J18925" t="s">
        <v>3108</v>
      </c>
      <c r="K18925">
        <v>60</v>
      </c>
      <c r="L18925">
        <v>70</v>
      </c>
      <c r="M18925">
        <f t="shared" si="186"/>
        <v>65</v>
      </c>
      <c r="N18925">
        <v>10</v>
      </c>
      <c r="O18925">
        <v>0.61744761424508032</v>
      </c>
      <c r="P18925">
        <v>9.8051539912005499</v>
      </c>
      <c r="R18925">
        <v>3.8862162162162361</v>
      </c>
      <c r="U18925">
        <f t="shared" ref="U18925:U18988" si="187">N18925*O18925*R18925</f>
        <v>23.995349311432584</v>
      </c>
    </row>
    <row r="18926" spans="1:30">
      <c r="A18926" s="5" t="s">
        <v>3060</v>
      </c>
      <c r="B18926" t="s">
        <v>3098</v>
      </c>
      <c r="D18926" s="5">
        <v>2022</v>
      </c>
      <c r="E18926" s="5" t="s">
        <v>3109</v>
      </c>
      <c r="F18926" s="5" t="s">
        <v>722</v>
      </c>
      <c r="G18926">
        <v>-32.062027777777772</v>
      </c>
      <c r="H18926">
        <v>-52.094500000000004</v>
      </c>
      <c r="I18926" s="5" t="s">
        <v>57</v>
      </c>
      <c r="J18926" t="s">
        <v>3108</v>
      </c>
      <c r="K18926">
        <v>70</v>
      </c>
      <c r="L18926">
        <v>80</v>
      </c>
      <c r="M18926">
        <f t="shared" si="186"/>
        <v>75</v>
      </c>
      <c r="N18926">
        <v>10</v>
      </c>
      <c r="O18926">
        <v>0.87404216498495246</v>
      </c>
      <c r="P18926">
        <v>3.2326746034125975</v>
      </c>
      <c r="R18926">
        <v>1.0600500794674168</v>
      </c>
      <c r="U18926">
        <f t="shared" si="187"/>
        <v>9.2652846645017188</v>
      </c>
    </row>
    <row r="18927" spans="1:30">
      <c r="A18927" s="5" t="s">
        <v>3060</v>
      </c>
      <c r="B18927" t="s">
        <v>3098</v>
      </c>
      <c r="D18927" s="5">
        <v>2022</v>
      </c>
      <c r="E18927" s="5" t="s">
        <v>3109</v>
      </c>
      <c r="F18927" s="5" t="s">
        <v>722</v>
      </c>
      <c r="G18927">
        <v>-32.062027777777772</v>
      </c>
      <c r="H18927">
        <v>-52.094500000000004</v>
      </c>
      <c r="I18927" s="5" t="s">
        <v>57</v>
      </c>
      <c r="J18927" t="s">
        <v>3108</v>
      </c>
      <c r="K18927">
        <v>80</v>
      </c>
      <c r="L18927">
        <v>90</v>
      </c>
      <c r="M18927">
        <f t="shared" si="186"/>
        <v>85</v>
      </c>
      <c r="N18927">
        <v>10</v>
      </c>
      <c r="O18927">
        <v>0.62025710648881582</v>
      </c>
      <c r="P18927">
        <v>8.9697149523812811</v>
      </c>
      <c r="R18927">
        <v>3.5269774295239507</v>
      </c>
      <c r="U18927">
        <f t="shared" si="187"/>
        <v>21.876328150878869</v>
      </c>
      <c r="AB18927">
        <f>SUM(U18911:U18927)</f>
        <v>111.21915146523915</v>
      </c>
    </row>
    <row r="18928" spans="1:30">
      <c r="A18928" s="5" t="s">
        <v>3060</v>
      </c>
      <c r="B18928" t="s">
        <v>3098</v>
      </c>
      <c r="D18928" s="5">
        <v>2022</v>
      </c>
      <c r="E18928" s="5" t="s">
        <v>3109</v>
      </c>
      <c r="F18928" s="5" t="s">
        <v>722</v>
      </c>
      <c r="G18928">
        <v>-32.062194444444444</v>
      </c>
      <c r="H18928">
        <v>-52.094999999999999</v>
      </c>
      <c r="I18928" s="5" t="s">
        <v>57</v>
      </c>
      <c r="J18928" t="s">
        <v>3110</v>
      </c>
      <c r="K18928">
        <v>0</v>
      </c>
      <c r="L18928">
        <v>2</v>
      </c>
      <c r="M18928">
        <f t="shared" si="186"/>
        <v>1</v>
      </c>
      <c r="N18928">
        <v>2</v>
      </c>
      <c r="O18928">
        <v>1.3520106312361113</v>
      </c>
      <c r="P18928">
        <v>0.65749372982799104</v>
      </c>
      <c r="R18928">
        <v>0</v>
      </c>
      <c r="U18928">
        <f t="shared" si="187"/>
        <v>0</v>
      </c>
      <c r="W18928">
        <f>SUMPRODUCT(O18928:O18944, N18928:N18944)/SUM(N18928:N18944)</f>
        <v>1.263848381357304</v>
      </c>
      <c r="Y18928">
        <f>SUMPRODUCT(R18928:R18944, N18928:N18944)/SUM(N18928:N18944)</f>
        <v>0.22116391475744362</v>
      </c>
      <c r="AD18928">
        <v>90</v>
      </c>
    </row>
    <row r="18929" spans="1:28">
      <c r="A18929" s="5" t="s">
        <v>3060</v>
      </c>
      <c r="B18929" t="s">
        <v>3098</v>
      </c>
      <c r="D18929" s="5">
        <v>2022</v>
      </c>
      <c r="E18929" s="5" t="s">
        <v>3109</v>
      </c>
      <c r="F18929" s="5" t="s">
        <v>722</v>
      </c>
      <c r="G18929">
        <v>-32.062194444444444</v>
      </c>
      <c r="H18929">
        <v>-52.094999999999999</v>
      </c>
      <c r="I18929" s="5" t="s">
        <v>57</v>
      </c>
      <c r="J18929" t="s">
        <v>3110</v>
      </c>
      <c r="K18929">
        <v>2</v>
      </c>
      <c r="L18929">
        <v>4</v>
      </c>
      <c r="M18929">
        <f t="shared" si="186"/>
        <v>3</v>
      </c>
      <c r="N18929">
        <v>2</v>
      </c>
      <c r="O18929">
        <v>1.1797554679394966</v>
      </c>
      <c r="P18929">
        <v>0.81542919956032434</v>
      </c>
      <c r="R18929">
        <v>2.0634555810939426E-2</v>
      </c>
      <c r="U18929">
        <f t="shared" si="187"/>
        <v>4.8687460092917002E-2</v>
      </c>
    </row>
    <row r="18930" spans="1:28">
      <c r="A18930" s="5" t="s">
        <v>3060</v>
      </c>
      <c r="B18930" t="s">
        <v>3098</v>
      </c>
      <c r="D18930" s="5">
        <v>2022</v>
      </c>
      <c r="E18930" s="5" t="s">
        <v>3109</v>
      </c>
      <c r="F18930" s="5" t="s">
        <v>722</v>
      </c>
      <c r="G18930">
        <v>-32.062194444444444</v>
      </c>
      <c r="H18930">
        <v>-52.094999999999999</v>
      </c>
      <c r="I18930" s="5" t="s">
        <v>57</v>
      </c>
      <c r="J18930" t="s">
        <v>3110</v>
      </c>
      <c r="K18930">
        <v>4</v>
      </c>
      <c r="L18930">
        <v>6</v>
      </c>
      <c r="M18930">
        <f t="shared" si="186"/>
        <v>5</v>
      </c>
      <c r="N18930">
        <v>2</v>
      </c>
      <c r="O18930">
        <v>1.2159720594341856</v>
      </c>
      <c r="P18930">
        <v>0.7305625331505301</v>
      </c>
      <c r="R18930">
        <v>0</v>
      </c>
      <c r="U18930">
        <f t="shared" si="187"/>
        <v>0</v>
      </c>
    </row>
    <row r="18931" spans="1:28">
      <c r="A18931" s="5" t="s">
        <v>3060</v>
      </c>
      <c r="B18931" t="s">
        <v>3098</v>
      </c>
      <c r="D18931" s="5">
        <v>2022</v>
      </c>
      <c r="E18931" s="5" t="s">
        <v>3109</v>
      </c>
      <c r="F18931" s="5" t="s">
        <v>722</v>
      </c>
      <c r="G18931">
        <v>-32.062194444444444</v>
      </c>
      <c r="H18931">
        <v>-52.094999999999999</v>
      </c>
      <c r="I18931" s="5" t="s">
        <v>57</v>
      </c>
      <c r="J18931" t="s">
        <v>3110</v>
      </c>
      <c r="K18931">
        <v>6</v>
      </c>
      <c r="L18931">
        <v>8</v>
      </c>
      <c r="M18931">
        <f t="shared" si="186"/>
        <v>7</v>
      </c>
      <c r="N18931">
        <v>2</v>
      </c>
      <c r="O18931">
        <v>1.2429081493583605</v>
      </c>
      <c r="P18931">
        <v>0.89746913703359921</v>
      </c>
      <c r="R18931">
        <v>5.5911728924447623E-2</v>
      </c>
      <c r="U18931">
        <f t="shared" si="187"/>
        <v>0.13898628704982302</v>
      </c>
    </row>
    <row r="18932" spans="1:28">
      <c r="A18932" s="5" t="s">
        <v>3060</v>
      </c>
      <c r="B18932" t="s">
        <v>3098</v>
      </c>
      <c r="D18932" s="5">
        <v>2022</v>
      </c>
      <c r="E18932" s="5" t="s">
        <v>3109</v>
      </c>
      <c r="F18932" s="5" t="s">
        <v>722</v>
      </c>
      <c r="G18932">
        <v>-32.062194444444444</v>
      </c>
      <c r="H18932">
        <v>-52.094999999999999</v>
      </c>
      <c r="I18932" s="5" t="s">
        <v>57</v>
      </c>
      <c r="J18932" t="s">
        <v>3110</v>
      </c>
      <c r="K18932">
        <v>8</v>
      </c>
      <c r="L18932">
        <v>10</v>
      </c>
      <c r="M18932">
        <f t="shared" si="186"/>
        <v>9</v>
      </c>
      <c r="N18932">
        <v>2</v>
      </c>
      <c r="O18932">
        <v>1.491897215884348</v>
      </c>
      <c r="P18932">
        <v>0.99589045205022686</v>
      </c>
      <c r="R18932">
        <v>9.8232894381597546E-2</v>
      </c>
      <c r="U18932">
        <f t="shared" si="187"/>
        <v>0.2931067632723332</v>
      </c>
    </row>
    <row r="18933" spans="1:28">
      <c r="A18933" s="5" t="s">
        <v>3060</v>
      </c>
      <c r="B18933" t="s">
        <v>3098</v>
      </c>
      <c r="D18933" s="5">
        <v>2022</v>
      </c>
      <c r="E18933" s="5" t="s">
        <v>3109</v>
      </c>
      <c r="F18933" s="5" t="s">
        <v>722</v>
      </c>
      <c r="G18933">
        <v>-32.062194444444444</v>
      </c>
      <c r="H18933">
        <v>-52.094999999999999</v>
      </c>
      <c r="I18933" s="5" t="s">
        <v>57</v>
      </c>
      <c r="J18933" t="s">
        <v>3110</v>
      </c>
      <c r="K18933">
        <v>10</v>
      </c>
      <c r="L18933">
        <v>15</v>
      </c>
      <c r="M18933">
        <f t="shared" ref="M18933:M18996" si="188">AVERAGE(K18933:L18933)</f>
        <v>12.5</v>
      </c>
      <c r="N18933">
        <v>5</v>
      </c>
      <c r="O18933">
        <v>1.4414203414886251</v>
      </c>
      <c r="P18933">
        <v>0.87298733469171008</v>
      </c>
      <c r="R18933">
        <v>4.5384553917435289E-2</v>
      </c>
      <c r="U18933">
        <f t="shared" si="187"/>
        <v>0.32709109602989245</v>
      </c>
      <c r="AB18933">
        <f>SUM(U18928:U18933)</f>
        <v>0.80787160644496558</v>
      </c>
    </row>
    <row r="18934" spans="1:28">
      <c r="A18934" s="5" t="s">
        <v>3060</v>
      </c>
      <c r="B18934" t="s">
        <v>3098</v>
      </c>
      <c r="D18934" s="5">
        <v>2022</v>
      </c>
      <c r="E18934" s="5" t="s">
        <v>3109</v>
      </c>
      <c r="F18934" s="5" t="s">
        <v>722</v>
      </c>
      <c r="G18934">
        <v>-32.062194444444444</v>
      </c>
      <c r="H18934">
        <v>-52.094999999999999</v>
      </c>
      <c r="I18934" s="5" t="s">
        <v>57</v>
      </c>
      <c r="J18934" t="s">
        <v>3110</v>
      </c>
      <c r="K18934">
        <v>15</v>
      </c>
      <c r="L18934">
        <v>20</v>
      </c>
      <c r="M18934">
        <f t="shared" si="188"/>
        <v>17.5</v>
      </c>
      <c r="N18934">
        <v>5</v>
      </c>
      <c r="O18934">
        <v>1.3930711918432155</v>
      </c>
      <c r="P18934">
        <v>1.389706395841912</v>
      </c>
      <c r="R18934">
        <v>0.26757375021202218</v>
      </c>
      <c r="U18934">
        <f t="shared" si="187"/>
        <v>1.863746415569103</v>
      </c>
    </row>
    <row r="18935" spans="1:28">
      <c r="A18935" s="5" t="s">
        <v>3060</v>
      </c>
      <c r="B18935" t="s">
        <v>3098</v>
      </c>
      <c r="D18935" s="5">
        <v>2022</v>
      </c>
      <c r="E18935" s="5" t="s">
        <v>3109</v>
      </c>
      <c r="F18935" s="5" t="s">
        <v>722</v>
      </c>
      <c r="G18935">
        <v>-32.062194444444444</v>
      </c>
      <c r="H18935">
        <v>-52.094999999999999</v>
      </c>
      <c r="I18935" s="5" t="s">
        <v>57</v>
      </c>
      <c r="J18935" t="s">
        <v>3110</v>
      </c>
      <c r="K18935">
        <v>20</v>
      </c>
      <c r="L18935">
        <v>25</v>
      </c>
      <c r="M18935">
        <f t="shared" si="188"/>
        <v>22.5</v>
      </c>
      <c r="N18935">
        <v>5</v>
      </c>
      <c r="O18935">
        <v>1.3335854403131884</v>
      </c>
      <c r="P18935">
        <v>1.6847196130940278</v>
      </c>
      <c r="R18935">
        <v>0.39442943363043198</v>
      </c>
      <c r="U18935">
        <f t="shared" si="187"/>
        <v>2.6300267496026057</v>
      </c>
    </row>
    <row r="18936" spans="1:28">
      <c r="A18936" s="5" t="s">
        <v>3060</v>
      </c>
      <c r="B18936" t="s">
        <v>3098</v>
      </c>
      <c r="D18936" s="5">
        <v>2022</v>
      </c>
      <c r="E18936" s="5" t="s">
        <v>3109</v>
      </c>
      <c r="F18936" s="5" t="s">
        <v>722</v>
      </c>
      <c r="G18936">
        <v>-32.062194444444444</v>
      </c>
      <c r="H18936">
        <v>-52.094999999999999</v>
      </c>
      <c r="I18936" s="5" t="s">
        <v>57</v>
      </c>
      <c r="J18936" t="s">
        <v>3110</v>
      </c>
      <c r="K18936">
        <v>25</v>
      </c>
      <c r="L18936">
        <v>30</v>
      </c>
      <c r="M18936">
        <f t="shared" si="188"/>
        <v>27.5</v>
      </c>
      <c r="N18936">
        <v>5</v>
      </c>
      <c r="O18936">
        <v>1.2043827501558853</v>
      </c>
      <c r="P18936">
        <v>1.7215538947284275</v>
      </c>
      <c r="R18936">
        <v>0.4102681747332238</v>
      </c>
      <c r="U18936">
        <f t="shared" si="187"/>
        <v>2.4705995629331765</v>
      </c>
      <c r="AB18936">
        <f>SUM(U18928:U18936)</f>
        <v>7.7722443345498506</v>
      </c>
    </row>
    <row r="18937" spans="1:28">
      <c r="A18937" s="5" t="s">
        <v>3060</v>
      </c>
      <c r="B18937" t="s">
        <v>3098</v>
      </c>
      <c r="D18937" s="5">
        <v>2022</v>
      </c>
      <c r="E18937" s="5" t="s">
        <v>3109</v>
      </c>
      <c r="F18937" s="5" t="s">
        <v>722</v>
      </c>
      <c r="G18937">
        <v>-32.062194444444444</v>
      </c>
      <c r="H18937">
        <v>-52.094999999999999</v>
      </c>
      <c r="I18937" s="5" t="s">
        <v>57</v>
      </c>
      <c r="J18937" t="s">
        <v>3110</v>
      </c>
      <c r="K18937">
        <v>30</v>
      </c>
      <c r="L18937">
        <v>35</v>
      </c>
      <c r="M18937">
        <f t="shared" si="188"/>
        <v>32.5</v>
      </c>
      <c r="N18937">
        <v>5</v>
      </c>
      <c r="O18937">
        <v>1.1760432673112908</v>
      </c>
      <c r="P18937">
        <v>1.3779724405511755</v>
      </c>
      <c r="R18937">
        <v>0.26252814943700548</v>
      </c>
      <c r="U18937">
        <f t="shared" si="187"/>
        <v>1.5437223131254139</v>
      </c>
    </row>
    <row r="18938" spans="1:28">
      <c r="A18938" s="5" t="s">
        <v>3060</v>
      </c>
      <c r="B18938" t="s">
        <v>3098</v>
      </c>
      <c r="D18938" s="5">
        <v>2022</v>
      </c>
      <c r="E18938" s="5" t="s">
        <v>3109</v>
      </c>
      <c r="F18938" s="5" t="s">
        <v>722</v>
      </c>
      <c r="G18938">
        <v>-32.062194444444444</v>
      </c>
      <c r="H18938">
        <v>-52.094999999999999</v>
      </c>
      <c r="I18938" s="5" t="s">
        <v>57</v>
      </c>
      <c r="J18938" t="s">
        <v>3110</v>
      </c>
      <c r="K18938">
        <v>35</v>
      </c>
      <c r="L18938">
        <v>40</v>
      </c>
      <c r="M18938">
        <f t="shared" si="188"/>
        <v>37.5</v>
      </c>
      <c r="N18938">
        <v>5</v>
      </c>
      <c r="O18938">
        <v>1.3029824205001763</v>
      </c>
      <c r="P18938">
        <v>1.1549720748533867</v>
      </c>
      <c r="R18938">
        <v>0.16663799218695624</v>
      </c>
      <c r="U18938">
        <f t="shared" si="187"/>
        <v>1.0856318720352485</v>
      </c>
    </row>
    <row r="18939" spans="1:28">
      <c r="A18939" s="5" t="s">
        <v>3060</v>
      </c>
      <c r="B18939" t="s">
        <v>3098</v>
      </c>
      <c r="D18939" s="5">
        <v>2022</v>
      </c>
      <c r="E18939" s="5" t="s">
        <v>3109</v>
      </c>
      <c r="F18939" s="5" t="s">
        <v>722</v>
      </c>
      <c r="G18939">
        <v>-32.062194444444444</v>
      </c>
      <c r="H18939">
        <v>-52.094999999999999</v>
      </c>
      <c r="I18939" s="5" t="s">
        <v>57</v>
      </c>
      <c r="J18939" t="s">
        <v>3110</v>
      </c>
      <c r="K18939">
        <v>40</v>
      </c>
      <c r="L18939">
        <v>45</v>
      </c>
      <c r="M18939">
        <f t="shared" si="188"/>
        <v>42.5</v>
      </c>
      <c r="N18939">
        <v>5</v>
      </c>
      <c r="O18939">
        <v>1.3987753050036289</v>
      </c>
      <c r="P18939">
        <v>1.1128553288072545</v>
      </c>
      <c r="R18939">
        <v>0.14852779138711941</v>
      </c>
      <c r="U18939">
        <f t="shared" si="187"/>
        <v>1.0387850334951667</v>
      </c>
    </row>
    <row r="18940" spans="1:28">
      <c r="A18940" s="5" t="s">
        <v>3060</v>
      </c>
      <c r="B18940" t="s">
        <v>3098</v>
      </c>
      <c r="D18940" s="5">
        <v>2022</v>
      </c>
      <c r="E18940" s="5" t="s">
        <v>3109</v>
      </c>
      <c r="F18940" s="5" t="s">
        <v>722</v>
      </c>
      <c r="G18940">
        <v>-32.062194444444444</v>
      </c>
      <c r="H18940">
        <v>-52.094999999999999</v>
      </c>
      <c r="I18940" s="5" t="s">
        <v>57</v>
      </c>
      <c r="J18940" t="s">
        <v>3110</v>
      </c>
      <c r="K18940">
        <v>45</v>
      </c>
      <c r="L18940">
        <v>50</v>
      </c>
      <c r="M18940">
        <f t="shared" si="188"/>
        <v>47.5</v>
      </c>
      <c r="N18940">
        <v>5</v>
      </c>
      <c r="O18940">
        <v>1.2952863948075548</v>
      </c>
      <c r="P18940">
        <v>1.1301301301301632</v>
      </c>
      <c r="R18940">
        <v>0.15595595595597012</v>
      </c>
      <c r="U18940">
        <f t="shared" si="187"/>
        <v>1.0100381396948717</v>
      </c>
      <c r="AB18940">
        <f>SUM(U18928:U18940)</f>
        <v>12.450421692900552</v>
      </c>
    </row>
    <row r="18941" spans="1:28">
      <c r="A18941" s="5" t="s">
        <v>3060</v>
      </c>
      <c r="B18941" t="s">
        <v>3098</v>
      </c>
      <c r="D18941" s="5">
        <v>2022</v>
      </c>
      <c r="E18941" s="5" t="s">
        <v>3109</v>
      </c>
      <c r="F18941" s="5" t="s">
        <v>722</v>
      </c>
      <c r="G18941">
        <v>-32.062194444444444</v>
      </c>
      <c r="H18941">
        <v>-52.094999999999999</v>
      </c>
      <c r="I18941" s="5" t="s">
        <v>57</v>
      </c>
      <c r="J18941" t="s">
        <v>3110</v>
      </c>
      <c r="K18941">
        <v>50</v>
      </c>
      <c r="L18941">
        <v>60</v>
      </c>
      <c r="M18941">
        <f t="shared" si="188"/>
        <v>55</v>
      </c>
      <c r="N18941">
        <v>10</v>
      </c>
      <c r="O18941">
        <v>1.0192254261392872</v>
      </c>
      <c r="P18941">
        <v>2.5203714231570697</v>
      </c>
      <c r="R18941">
        <v>0.75375971195753988</v>
      </c>
      <c r="U18941">
        <f t="shared" si="187"/>
        <v>7.6825106362654996</v>
      </c>
    </row>
    <row r="18942" spans="1:28">
      <c r="A18942" s="5" t="s">
        <v>3060</v>
      </c>
      <c r="B18942" t="s">
        <v>3098</v>
      </c>
      <c r="D18942" s="5">
        <v>2022</v>
      </c>
      <c r="E18942" s="5" t="s">
        <v>3109</v>
      </c>
      <c r="F18942" s="5" t="s">
        <v>722</v>
      </c>
      <c r="G18942">
        <v>-32.062194444444444</v>
      </c>
      <c r="H18942">
        <v>-52.094999999999999</v>
      </c>
      <c r="I18942" s="5" t="s">
        <v>57</v>
      </c>
      <c r="J18942" t="s">
        <v>3110</v>
      </c>
      <c r="K18942">
        <v>60</v>
      </c>
      <c r="L18942">
        <v>70</v>
      </c>
      <c r="M18942">
        <f t="shared" si="188"/>
        <v>65</v>
      </c>
      <c r="N18942">
        <v>10</v>
      </c>
      <c r="O18942">
        <v>1.2738280643469515</v>
      </c>
      <c r="P18942">
        <v>1.0122812802909418</v>
      </c>
      <c r="R18942">
        <v>0.10528095052510494</v>
      </c>
      <c r="U18942">
        <f t="shared" si="187"/>
        <v>1.341098294200016</v>
      </c>
    </row>
    <row r="18943" spans="1:28">
      <c r="A18943" s="5" t="s">
        <v>3060</v>
      </c>
      <c r="B18943" t="s">
        <v>3098</v>
      </c>
      <c r="D18943" s="5">
        <v>2022</v>
      </c>
      <c r="E18943" s="5" t="s">
        <v>3109</v>
      </c>
      <c r="F18943" s="5" t="s">
        <v>722</v>
      </c>
      <c r="G18943">
        <v>-32.062194444444444</v>
      </c>
      <c r="H18943">
        <v>-52.094999999999999</v>
      </c>
      <c r="I18943" s="5" t="s">
        <v>57</v>
      </c>
      <c r="J18943" t="s">
        <v>3110</v>
      </c>
      <c r="K18943">
        <v>70</v>
      </c>
      <c r="L18943">
        <v>80</v>
      </c>
      <c r="M18943">
        <f t="shared" si="188"/>
        <v>75</v>
      </c>
      <c r="N18943">
        <v>10</v>
      </c>
      <c r="O18943">
        <v>1.2851457491890419</v>
      </c>
      <c r="P18943">
        <v>0.77862961188304425</v>
      </c>
      <c r="R18943">
        <v>4.8107331097090311E-3</v>
      </c>
      <c r="U18943">
        <f t="shared" si="187"/>
        <v>6.182493206425542E-2</v>
      </c>
    </row>
    <row r="18944" spans="1:28">
      <c r="A18944" s="5" t="s">
        <v>3060</v>
      </c>
      <c r="B18944" t="s">
        <v>3098</v>
      </c>
      <c r="D18944" s="5">
        <v>2022</v>
      </c>
      <c r="E18944" s="5" t="s">
        <v>3109</v>
      </c>
      <c r="F18944" s="5" t="s">
        <v>722</v>
      </c>
      <c r="G18944">
        <v>-32.062194444444444</v>
      </c>
      <c r="H18944">
        <v>-52.094999999999999</v>
      </c>
      <c r="I18944" s="5" t="s">
        <v>57</v>
      </c>
      <c r="J18944" t="s">
        <v>3110</v>
      </c>
      <c r="K18944">
        <v>80</v>
      </c>
      <c r="L18944">
        <v>90</v>
      </c>
      <c r="M18944">
        <f t="shared" si="188"/>
        <v>85</v>
      </c>
      <c r="N18944">
        <v>10</v>
      </c>
      <c r="O18944">
        <v>1.227153932058171</v>
      </c>
      <c r="P18944">
        <v>1.1535234899329294</v>
      </c>
      <c r="R18944">
        <v>0.1660151006711596</v>
      </c>
      <c r="U18944">
        <f t="shared" si="187"/>
        <v>2.0372608356964661</v>
      </c>
      <c r="AB18944">
        <f>SUM(U18928:U18944)</f>
        <v>23.573116391126788</v>
      </c>
    </row>
    <row r="18945" spans="1:30">
      <c r="A18945" s="5" t="s">
        <v>3060</v>
      </c>
      <c r="B18945" t="s">
        <v>3098</v>
      </c>
      <c r="D18945" s="5">
        <v>2022</v>
      </c>
      <c r="E18945" s="5" t="s">
        <v>3109</v>
      </c>
      <c r="F18945" s="5" t="s">
        <v>722</v>
      </c>
      <c r="G18945">
        <v>-32.062444444444445</v>
      </c>
      <c r="H18945">
        <v>-52.095500000000001</v>
      </c>
      <c r="I18945" s="5" t="s">
        <v>57</v>
      </c>
      <c r="J18945" t="s">
        <v>3111</v>
      </c>
      <c r="K18945">
        <v>0</v>
      </c>
      <c r="L18945">
        <v>2</v>
      </c>
      <c r="M18945">
        <f t="shared" si="188"/>
        <v>1</v>
      </c>
      <c r="N18945">
        <v>2</v>
      </c>
      <c r="O18945">
        <v>1.2229890240362817</v>
      </c>
      <c r="P18945">
        <v>0.65786846623813311</v>
      </c>
      <c r="R18945">
        <v>0</v>
      </c>
      <c r="U18945">
        <f t="shared" si="187"/>
        <v>0</v>
      </c>
      <c r="W18945">
        <f>SUMPRODUCT(O18945:O18960, N18945:N18960)/SUM(N18945:N18960)</f>
        <v>1.2437739522487807</v>
      </c>
      <c r="Y18945">
        <f>SUMPRODUCT(R18945:R18960, N18945:N18960)/SUM(N18945:N18960)</f>
        <v>0.37195029196369761</v>
      </c>
      <c r="AD18945">
        <v>80</v>
      </c>
    </row>
    <row r="18946" spans="1:30">
      <c r="A18946" s="5" t="s">
        <v>3060</v>
      </c>
      <c r="B18946" t="s">
        <v>3098</v>
      </c>
      <c r="D18946" s="5">
        <v>2022</v>
      </c>
      <c r="E18946" s="5" t="s">
        <v>3109</v>
      </c>
      <c r="F18946" s="5" t="s">
        <v>722</v>
      </c>
      <c r="G18946">
        <v>-32.062444444444445</v>
      </c>
      <c r="H18946">
        <v>-52.095500000000001</v>
      </c>
      <c r="I18946" s="5" t="s">
        <v>57</v>
      </c>
      <c r="J18946" t="s">
        <v>3111</v>
      </c>
      <c r="K18946">
        <v>2</v>
      </c>
      <c r="L18946">
        <v>4</v>
      </c>
      <c r="M18946">
        <f t="shared" si="188"/>
        <v>3</v>
      </c>
      <c r="N18946">
        <v>2</v>
      </c>
      <c r="O18946">
        <v>1.3182839304066822</v>
      </c>
      <c r="P18946">
        <v>1.0332044325869141</v>
      </c>
      <c r="R18946">
        <v>0.11427790601237303</v>
      </c>
      <c r="U18946">
        <f t="shared" si="187"/>
        <v>0.30130145419327309</v>
      </c>
    </row>
    <row r="18947" spans="1:30">
      <c r="A18947" s="5" t="s">
        <v>3060</v>
      </c>
      <c r="B18947" t="s">
        <v>3098</v>
      </c>
      <c r="D18947" s="5">
        <v>2022</v>
      </c>
      <c r="E18947" s="5" t="s">
        <v>3109</v>
      </c>
      <c r="F18947" s="5" t="s">
        <v>722</v>
      </c>
      <c r="G18947">
        <v>-32.062444444444445</v>
      </c>
      <c r="H18947">
        <v>-52.095500000000001</v>
      </c>
      <c r="I18947" s="5" t="s">
        <v>57</v>
      </c>
      <c r="J18947" t="s">
        <v>3111</v>
      </c>
      <c r="K18947">
        <v>4</v>
      </c>
      <c r="L18947">
        <v>6</v>
      </c>
      <c r="M18947">
        <f t="shared" si="188"/>
        <v>5</v>
      </c>
      <c r="N18947">
        <v>2</v>
      </c>
      <c r="O18947">
        <v>1.1340320211774517</v>
      </c>
      <c r="P18947">
        <v>0.80352591970741694</v>
      </c>
      <c r="R18947">
        <v>1.551614547418928E-2</v>
      </c>
      <c r="U18947">
        <f t="shared" si="187"/>
        <v>3.5191611625956479E-2</v>
      </c>
    </row>
    <row r="18948" spans="1:30">
      <c r="A18948" s="5" t="s">
        <v>3060</v>
      </c>
      <c r="B18948" t="s">
        <v>3098</v>
      </c>
      <c r="D18948" s="5">
        <v>2022</v>
      </c>
      <c r="E18948" s="5" t="s">
        <v>3109</v>
      </c>
      <c r="F18948" s="5" t="s">
        <v>722</v>
      </c>
      <c r="G18948">
        <v>-32.062444444444445</v>
      </c>
      <c r="H18948">
        <v>-52.095500000000001</v>
      </c>
      <c r="I18948" s="5" t="s">
        <v>57</v>
      </c>
      <c r="J18948" t="s">
        <v>3111</v>
      </c>
      <c r="K18948">
        <v>6</v>
      </c>
      <c r="L18948">
        <v>8</v>
      </c>
      <c r="M18948">
        <f t="shared" si="188"/>
        <v>7</v>
      </c>
      <c r="N18948">
        <v>2</v>
      </c>
      <c r="O18948">
        <v>1.7139501924861604</v>
      </c>
      <c r="P18948">
        <v>0.6674636381749367</v>
      </c>
      <c r="R18948">
        <v>0</v>
      </c>
      <c r="U18948">
        <f t="shared" si="187"/>
        <v>0</v>
      </c>
    </row>
    <row r="18949" spans="1:30">
      <c r="A18949" s="5" t="s">
        <v>3060</v>
      </c>
      <c r="B18949" t="s">
        <v>3098</v>
      </c>
      <c r="D18949" s="5">
        <v>2022</v>
      </c>
      <c r="E18949" s="5" t="s">
        <v>3109</v>
      </c>
      <c r="F18949" s="5" t="s">
        <v>722</v>
      </c>
      <c r="G18949">
        <v>-32.062444444444445</v>
      </c>
      <c r="H18949">
        <v>-52.095500000000001</v>
      </c>
      <c r="I18949" s="5" t="s">
        <v>57</v>
      </c>
      <c r="J18949" t="s">
        <v>3111</v>
      </c>
      <c r="K18949">
        <v>8</v>
      </c>
      <c r="L18949">
        <v>10</v>
      </c>
      <c r="M18949">
        <f t="shared" si="188"/>
        <v>9</v>
      </c>
      <c r="N18949">
        <v>2</v>
      </c>
      <c r="O18949">
        <v>1.2270633905794341</v>
      </c>
      <c r="P18949">
        <v>0.56801704051124158</v>
      </c>
      <c r="R18949">
        <v>0</v>
      </c>
      <c r="U18949">
        <f t="shared" si="187"/>
        <v>0</v>
      </c>
    </row>
    <row r="18950" spans="1:30">
      <c r="A18950" s="5" t="s">
        <v>3060</v>
      </c>
      <c r="B18950" t="s">
        <v>3098</v>
      </c>
      <c r="D18950" s="5">
        <v>2022</v>
      </c>
      <c r="E18950" s="5" t="s">
        <v>3109</v>
      </c>
      <c r="F18950" s="5" t="s">
        <v>722</v>
      </c>
      <c r="G18950">
        <v>-32.062444444444445</v>
      </c>
      <c r="H18950">
        <v>-52.095500000000001</v>
      </c>
      <c r="I18950" s="5" t="s">
        <v>57</v>
      </c>
      <c r="J18950" t="s">
        <v>3111</v>
      </c>
      <c r="K18950">
        <v>10</v>
      </c>
      <c r="L18950">
        <v>15</v>
      </c>
      <c r="M18950">
        <f t="shared" si="188"/>
        <v>12.5</v>
      </c>
      <c r="N18950">
        <v>5</v>
      </c>
      <c r="O18950">
        <v>1.4234931286987542</v>
      </c>
      <c r="P18950">
        <v>0.67482580310258933</v>
      </c>
      <c r="R18950">
        <v>0</v>
      </c>
      <c r="U18950">
        <f t="shared" si="187"/>
        <v>0</v>
      </c>
      <c r="AB18950">
        <f>SUM(U18945:U18950)</f>
        <v>0.33649306581922955</v>
      </c>
    </row>
    <row r="18951" spans="1:30">
      <c r="A18951" s="5" t="s">
        <v>3060</v>
      </c>
      <c r="B18951" t="s">
        <v>3098</v>
      </c>
      <c r="D18951" s="5">
        <v>2022</v>
      </c>
      <c r="E18951" s="5" t="s">
        <v>3109</v>
      </c>
      <c r="F18951" s="5" t="s">
        <v>722</v>
      </c>
      <c r="G18951">
        <v>-32.062444444444445</v>
      </c>
      <c r="H18951">
        <v>-52.095500000000001</v>
      </c>
      <c r="I18951" s="5" t="s">
        <v>57</v>
      </c>
      <c r="J18951" t="s">
        <v>3111</v>
      </c>
      <c r="K18951">
        <v>15</v>
      </c>
      <c r="L18951">
        <v>20</v>
      </c>
      <c r="M18951">
        <f t="shared" si="188"/>
        <v>17.5</v>
      </c>
      <c r="N18951">
        <v>5</v>
      </c>
      <c r="O18951">
        <v>1.2728321080808478</v>
      </c>
      <c r="P18951">
        <v>1.60104541781798</v>
      </c>
      <c r="R18951">
        <v>0.35844952966173144</v>
      </c>
      <c r="U18951">
        <f t="shared" si="187"/>
        <v>2.2812303523996498</v>
      </c>
    </row>
    <row r="18952" spans="1:30">
      <c r="A18952" s="5" t="s">
        <v>3060</v>
      </c>
      <c r="B18952" t="s">
        <v>3098</v>
      </c>
      <c r="D18952" s="5">
        <v>2022</v>
      </c>
      <c r="E18952" s="5" t="s">
        <v>3109</v>
      </c>
      <c r="F18952" s="5" t="s">
        <v>722</v>
      </c>
      <c r="G18952">
        <v>-32.062444444444445</v>
      </c>
      <c r="H18952">
        <v>-52.095500000000001</v>
      </c>
      <c r="I18952" s="5" t="s">
        <v>57</v>
      </c>
      <c r="J18952" t="s">
        <v>3111</v>
      </c>
      <c r="K18952">
        <v>20</v>
      </c>
      <c r="L18952">
        <v>25</v>
      </c>
      <c r="M18952">
        <f t="shared" si="188"/>
        <v>22.5</v>
      </c>
      <c r="N18952">
        <v>5</v>
      </c>
      <c r="O18952">
        <v>1.4236742116562278</v>
      </c>
      <c r="P18952">
        <v>1.5209011564041295</v>
      </c>
      <c r="R18952">
        <v>0.32398749725377568</v>
      </c>
      <c r="U18952">
        <f t="shared" si="187"/>
        <v>2.3062632236962166</v>
      </c>
    </row>
    <row r="18953" spans="1:30">
      <c r="A18953" s="5" t="s">
        <v>3060</v>
      </c>
      <c r="B18953" t="s">
        <v>3098</v>
      </c>
      <c r="D18953" s="5">
        <v>2022</v>
      </c>
      <c r="E18953" s="5" t="s">
        <v>3109</v>
      </c>
      <c r="F18953" s="5" t="s">
        <v>722</v>
      </c>
      <c r="G18953">
        <v>-32.062444444444445</v>
      </c>
      <c r="H18953">
        <v>-52.095500000000001</v>
      </c>
      <c r="I18953" s="5" t="s">
        <v>57</v>
      </c>
      <c r="J18953" t="s">
        <v>3111</v>
      </c>
      <c r="K18953">
        <v>25</v>
      </c>
      <c r="L18953">
        <v>30</v>
      </c>
      <c r="M18953">
        <f t="shared" si="188"/>
        <v>27.5</v>
      </c>
      <c r="N18953">
        <v>5</v>
      </c>
      <c r="O18953">
        <v>1.4384324726903135</v>
      </c>
      <c r="P18953">
        <v>2.01851298895189</v>
      </c>
      <c r="R18953">
        <v>0.53796058524931278</v>
      </c>
      <c r="U18953">
        <f t="shared" si="187"/>
        <v>3.8690998742504856</v>
      </c>
      <c r="AB18953">
        <f>SUM(U18945:U18953)</f>
        <v>8.793086516165582</v>
      </c>
    </row>
    <row r="18954" spans="1:30">
      <c r="A18954" s="5" t="s">
        <v>3060</v>
      </c>
      <c r="B18954" t="s">
        <v>3098</v>
      </c>
      <c r="D18954" s="5">
        <v>2022</v>
      </c>
      <c r="E18954" s="5" t="s">
        <v>3109</v>
      </c>
      <c r="F18954" s="5" t="s">
        <v>722</v>
      </c>
      <c r="G18954">
        <v>-32.062444444444445</v>
      </c>
      <c r="H18954">
        <v>-52.095500000000001</v>
      </c>
      <c r="I18954" s="5" t="s">
        <v>57</v>
      </c>
      <c r="J18954" t="s">
        <v>3111</v>
      </c>
      <c r="K18954">
        <v>30</v>
      </c>
      <c r="L18954">
        <v>35</v>
      </c>
      <c r="M18954">
        <f t="shared" si="188"/>
        <v>32.5</v>
      </c>
      <c r="N18954">
        <v>5</v>
      </c>
      <c r="O18954">
        <v>1.3066946211283819</v>
      </c>
      <c r="P18954">
        <v>1.7895526118470584</v>
      </c>
      <c r="R18954">
        <v>0.43950762309423502</v>
      </c>
      <c r="U18954">
        <f t="shared" si="187"/>
        <v>2.8715112352107854</v>
      </c>
    </row>
    <row r="18955" spans="1:30">
      <c r="A18955" s="5" t="s">
        <v>3060</v>
      </c>
      <c r="B18955" t="s">
        <v>3098</v>
      </c>
      <c r="D18955" s="5">
        <v>2022</v>
      </c>
      <c r="E18955" s="5" t="s">
        <v>3109</v>
      </c>
      <c r="F18955" s="5" t="s">
        <v>722</v>
      </c>
      <c r="G18955">
        <v>-32.062444444444445</v>
      </c>
      <c r="H18955">
        <v>-52.095500000000001</v>
      </c>
      <c r="I18955" s="5" t="s">
        <v>57</v>
      </c>
      <c r="J18955" t="s">
        <v>3111</v>
      </c>
      <c r="K18955">
        <v>35</v>
      </c>
      <c r="L18955">
        <v>40</v>
      </c>
      <c r="M18955">
        <f t="shared" si="188"/>
        <v>37.5</v>
      </c>
      <c r="N18955">
        <v>5</v>
      </c>
      <c r="O18955">
        <v>1.2641401261221223</v>
      </c>
      <c r="P18955">
        <v>2.5626196553924494</v>
      </c>
      <c r="R18955">
        <v>0.77192645181875319</v>
      </c>
      <c r="U18955">
        <f t="shared" si="187"/>
        <v>4.8791160107958049</v>
      </c>
    </row>
    <row r="18956" spans="1:30">
      <c r="A18956" s="5" t="s">
        <v>3060</v>
      </c>
      <c r="B18956" t="s">
        <v>3098</v>
      </c>
      <c r="D18956" s="5">
        <v>2022</v>
      </c>
      <c r="E18956" s="5" t="s">
        <v>3109</v>
      </c>
      <c r="F18956" s="5" t="s">
        <v>722</v>
      </c>
      <c r="G18956">
        <v>-32.062444444444445</v>
      </c>
      <c r="H18956">
        <v>-52.095500000000001</v>
      </c>
      <c r="I18956" s="5" t="s">
        <v>57</v>
      </c>
      <c r="J18956" t="s">
        <v>3111</v>
      </c>
      <c r="K18956">
        <v>40</v>
      </c>
      <c r="L18956">
        <v>45</v>
      </c>
      <c r="M18956">
        <f t="shared" si="188"/>
        <v>42.5</v>
      </c>
      <c r="N18956">
        <v>5</v>
      </c>
      <c r="O18956">
        <v>1.0878558670217231</v>
      </c>
      <c r="P18956">
        <v>2.2833956559789743</v>
      </c>
      <c r="R18956">
        <v>0.65186013207095894</v>
      </c>
      <c r="U18956">
        <f t="shared" si="187"/>
        <v>3.54564934575474</v>
      </c>
    </row>
    <row r="18957" spans="1:30">
      <c r="A18957" s="5" t="s">
        <v>3060</v>
      </c>
      <c r="B18957" t="s">
        <v>3098</v>
      </c>
      <c r="D18957" s="5">
        <v>2022</v>
      </c>
      <c r="E18957" s="5" t="s">
        <v>3109</v>
      </c>
      <c r="F18957" s="5" t="s">
        <v>722</v>
      </c>
      <c r="G18957">
        <v>-32.062444444444445</v>
      </c>
      <c r="H18957">
        <v>-52.095500000000001</v>
      </c>
      <c r="I18957" s="5" t="s">
        <v>57</v>
      </c>
      <c r="J18957" t="s">
        <v>3111</v>
      </c>
      <c r="K18957">
        <v>45</v>
      </c>
      <c r="L18957">
        <v>50</v>
      </c>
      <c r="M18957">
        <f t="shared" si="188"/>
        <v>47.5</v>
      </c>
      <c r="N18957">
        <v>5</v>
      </c>
      <c r="O18957">
        <v>1.3530518582415838</v>
      </c>
      <c r="P18957">
        <v>1.8578327950484494</v>
      </c>
      <c r="R18957">
        <v>0.46886810187083322</v>
      </c>
      <c r="U18957">
        <f t="shared" si="187"/>
        <v>3.1720142825326754</v>
      </c>
      <c r="AB18957">
        <f>SUM(U18945:U18957)</f>
        <v>23.26137739045959</v>
      </c>
    </row>
    <row r="18958" spans="1:30">
      <c r="A18958" s="5" t="s">
        <v>3060</v>
      </c>
      <c r="B18958" t="s">
        <v>3098</v>
      </c>
      <c r="D18958" s="5">
        <v>2022</v>
      </c>
      <c r="E18958" s="5" t="s">
        <v>3109</v>
      </c>
      <c r="F18958" s="5" t="s">
        <v>722</v>
      </c>
      <c r="G18958">
        <v>-32.062444444444445</v>
      </c>
      <c r="H18958">
        <v>-52.095500000000001</v>
      </c>
      <c r="I18958" s="5" t="s">
        <v>57</v>
      </c>
      <c r="J18958" t="s">
        <v>3111</v>
      </c>
      <c r="K18958">
        <v>50</v>
      </c>
      <c r="L18958">
        <v>60</v>
      </c>
      <c r="M18958">
        <f t="shared" si="188"/>
        <v>55</v>
      </c>
      <c r="N18958">
        <v>10</v>
      </c>
      <c r="O18958">
        <v>1.1091783852642212</v>
      </c>
      <c r="P18958">
        <v>2.9743650817280636</v>
      </c>
      <c r="R18958">
        <v>0.94897698514306716</v>
      </c>
      <c r="U18958">
        <f t="shared" si="187"/>
        <v>10.525847600338961</v>
      </c>
    </row>
    <row r="18959" spans="1:30">
      <c r="A18959" s="5" t="s">
        <v>3060</v>
      </c>
      <c r="B18959" t="s">
        <v>3098</v>
      </c>
      <c r="D18959" s="5">
        <v>2022</v>
      </c>
      <c r="E18959" s="5" t="s">
        <v>3109</v>
      </c>
      <c r="F18959" s="5" t="s">
        <v>722</v>
      </c>
      <c r="G18959">
        <v>-32.062444444444445</v>
      </c>
      <c r="H18959">
        <v>-52.095500000000001</v>
      </c>
      <c r="I18959" s="5" t="s">
        <v>57</v>
      </c>
      <c r="J18959" t="s">
        <v>3111</v>
      </c>
      <c r="K18959">
        <v>60</v>
      </c>
      <c r="L18959">
        <v>70</v>
      </c>
      <c r="M18959">
        <f t="shared" si="188"/>
        <v>65</v>
      </c>
      <c r="N18959">
        <v>10</v>
      </c>
      <c r="O18959">
        <v>1.3846961050600686</v>
      </c>
      <c r="P18959">
        <v>0.87284407513440354</v>
      </c>
      <c r="R18959">
        <v>4.5322952307793485E-2</v>
      </c>
      <c r="U18959">
        <f t="shared" si="187"/>
        <v>0.62758515530424885</v>
      </c>
    </row>
    <row r="18960" spans="1:30">
      <c r="A18960" s="5" t="s">
        <v>3060</v>
      </c>
      <c r="B18960" t="s">
        <v>3098</v>
      </c>
      <c r="D18960" s="5">
        <v>2022</v>
      </c>
      <c r="E18960" s="5" t="s">
        <v>3109</v>
      </c>
      <c r="F18960" s="5" t="s">
        <v>722</v>
      </c>
      <c r="G18960">
        <v>-32.062444444444445</v>
      </c>
      <c r="H18960">
        <v>-52.095500000000001</v>
      </c>
      <c r="I18960" s="5" t="s">
        <v>57</v>
      </c>
      <c r="J18960" t="s">
        <v>3111</v>
      </c>
      <c r="K18960">
        <v>70</v>
      </c>
      <c r="L18960">
        <v>80</v>
      </c>
      <c r="M18960">
        <f t="shared" si="188"/>
        <v>75</v>
      </c>
      <c r="N18960">
        <v>10</v>
      </c>
      <c r="O18960">
        <v>0.84796621910877634</v>
      </c>
      <c r="P18960">
        <v>1.1838689010502508</v>
      </c>
      <c r="R18960">
        <v>0.17906362745160781</v>
      </c>
      <c r="U18960">
        <f t="shared" si="187"/>
        <v>1.5183990715004236</v>
      </c>
      <c r="AB18960">
        <f>SUM(U18945:U18960)</f>
        <v>35.933209217603221</v>
      </c>
    </row>
    <row r="18961" spans="1:30">
      <c r="A18961" s="5" t="s">
        <v>3060</v>
      </c>
      <c r="B18961" t="s">
        <v>3098</v>
      </c>
      <c r="D18961" s="5">
        <v>2022</v>
      </c>
      <c r="E18961" s="5" t="s">
        <v>3109</v>
      </c>
      <c r="F18961" s="5" t="s">
        <v>722</v>
      </c>
      <c r="G18961">
        <v>-32.062638888888884</v>
      </c>
      <c r="H18961">
        <v>-52.096027777777778</v>
      </c>
      <c r="I18961" s="5" t="s">
        <v>57</v>
      </c>
      <c r="J18961" t="s">
        <v>3112</v>
      </c>
      <c r="K18961">
        <v>0</v>
      </c>
      <c r="L18961">
        <v>2</v>
      </c>
      <c r="M18961">
        <f t="shared" si="188"/>
        <v>1</v>
      </c>
      <c r="N18961">
        <v>2</v>
      </c>
      <c r="O18961">
        <v>1.5183805984148393</v>
      </c>
      <c r="P18961">
        <v>0.51551017559257584</v>
      </c>
      <c r="R18961">
        <v>0</v>
      </c>
      <c r="U18961">
        <f t="shared" si="187"/>
        <v>0</v>
      </c>
      <c r="W18961">
        <f>SUMPRODUCT(O18961:O18977, N18961:N18977)/SUM(N18961:N18977)</f>
        <v>1.4045598994784751</v>
      </c>
      <c r="Y18961">
        <f>SUMPRODUCT(R18961:R18977, N18961:N18977)/SUM(N18961:N18977)</f>
        <v>0.21891076331918705</v>
      </c>
      <c r="AD18961">
        <v>90</v>
      </c>
    </row>
    <row r="18962" spans="1:30">
      <c r="A18962" s="5" t="s">
        <v>3060</v>
      </c>
      <c r="B18962" t="s">
        <v>3098</v>
      </c>
      <c r="D18962" s="5">
        <v>2022</v>
      </c>
      <c r="E18962" s="5" t="s">
        <v>3109</v>
      </c>
      <c r="F18962" s="5" t="s">
        <v>722</v>
      </c>
      <c r="G18962">
        <v>-32.062638888888884</v>
      </c>
      <c r="H18962">
        <v>-52.096027777777778</v>
      </c>
      <c r="I18962" s="5" t="s">
        <v>57</v>
      </c>
      <c r="J18962" t="s">
        <v>3112</v>
      </c>
      <c r="K18962">
        <v>2</v>
      </c>
      <c r="L18962">
        <v>4</v>
      </c>
      <c r="M18962">
        <f t="shared" si="188"/>
        <v>3</v>
      </c>
      <c r="N18962">
        <v>2</v>
      </c>
      <c r="O18962">
        <v>1.6154863343599746</v>
      </c>
      <c r="P18962">
        <v>0.43883708173337593</v>
      </c>
      <c r="R18962">
        <v>0</v>
      </c>
      <c r="U18962">
        <f t="shared" si="187"/>
        <v>0</v>
      </c>
    </row>
    <row r="18963" spans="1:30">
      <c r="A18963" s="5" t="s">
        <v>3060</v>
      </c>
      <c r="B18963" t="s">
        <v>3098</v>
      </c>
      <c r="D18963" s="5">
        <v>2022</v>
      </c>
      <c r="E18963" s="5" t="s">
        <v>3109</v>
      </c>
      <c r="F18963" s="5" t="s">
        <v>722</v>
      </c>
      <c r="G18963">
        <v>-32.062638888888884</v>
      </c>
      <c r="H18963">
        <v>-52.096027777777778</v>
      </c>
      <c r="I18963" s="5" t="s">
        <v>57</v>
      </c>
      <c r="J18963" t="s">
        <v>3112</v>
      </c>
      <c r="K18963">
        <v>4</v>
      </c>
      <c r="L18963">
        <v>6</v>
      </c>
      <c r="M18963">
        <f t="shared" si="188"/>
        <v>5</v>
      </c>
      <c r="N18963">
        <v>2</v>
      </c>
      <c r="O18963">
        <v>1.6424224242841496</v>
      </c>
      <c r="P18963">
        <v>0.5015918784165363</v>
      </c>
      <c r="R18963">
        <v>0</v>
      </c>
      <c r="U18963">
        <f t="shared" si="187"/>
        <v>0</v>
      </c>
    </row>
    <row r="18964" spans="1:30">
      <c r="A18964" s="5" t="s">
        <v>3060</v>
      </c>
      <c r="B18964" t="s">
        <v>3098</v>
      </c>
      <c r="D18964" s="5">
        <v>2022</v>
      </c>
      <c r="E18964" s="5" t="s">
        <v>3109</v>
      </c>
      <c r="F18964" s="5" t="s">
        <v>722</v>
      </c>
      <c r="G18964">
        <v>-32.062638888888884</v>
      </c>
      <c r="H18964">
        <v>-52.096027777777778</v>
      </c>
      <c r="I18964" s="5" t="s">
        <v>57</v>
      </c>
      <c r="J18964" t="s">
        <v>3112</v>
      </c>
      <c r="K18964">
        <v>6</v>
      </c>
      <c r="L18964">
        <v>8</v>
      </c>
      <c r="M18964">
        <f t="shared" si="188"/>
        <v>7</v>
      </c>
      <c r="N18964">
        <v>2</v>
      </c>
      <c r="O18964">
        <v>1.5781379743810764</v>
      </c>
      <c r="P18964">
        <v>0.45586324102769477</v>
      </c>
      <c r="R18964">
        <v>0</v>
      </c>
      <c r="U18964">
        <f t="shared" si="187"/>
        <v>0</v>
      </c>
    </row>
    <row r="18965" spans="1:30">
      <c r="A18965" s="5" t="s">
        <v>3060</v>
      </c>
      <c r="B18965" t="s">
        <v>3098</v>
      </c>
      <c r="D18965" s="5">
        <v>2022</v>
      </c>
      <c r="E18965" s="5" t="s">
        <v>3109</v>
      </c>
      <c r="F18965" s="5" t="s">
        <v>722</v>
      </c>
      <c r="G18965">
        <v>-32.062638888888884</v>
      </c>
      <c r="H18965">
        <v>-52.096027777777778</v>
      </c>
      <c r="I18965" s="5" t="s">
        <v>57</v>
      </c>
      <c r="J18965" t="s">
        <v>3112</v>
      </c>
      <c r="K18965">
        <v>8</v>
      </c>
      <c r="L18965">
        <v>10</v>
      </c>
      <c r="M18965">
        <f t="shared" si="188"/>
        <v>9</v>
      </c>
      <c r="N18965">
        <v>2</v>
      </c>
      <c r="O18965">
        <v>1.6503448036736126</v>
      </c>
      <c r="P18965">
        <v>0.68087215064419959</v>
      </c>
      <c r="R18965">
        <v>0</v>
      </c>
      <c r="U18965">
        <f t="shared" si="187"/>
        <v>0</v>
      </c>
    </row>
    <row r="18966" spans="1:30">
      <c r="A18966" s="5" t="s">
        <v>3060</v>
      </c>
      <c r="B18966" t="s">
        <v>3098</v>
      </c>
      <c r="D18966" s="5">
        <v>2022</v>
      </c>
      <c r="E18966" s="5" t="s">
        <v>3109</v>
      </c>
      <c r="F18966" s="5" t="s">
        <v>722</v>
      </c>
      <c r="G18966">
        <v>-32.062638888888884</v>
      </c>
      <c r="H18966">
        <v>-52.096027777777778</v>
      </c>
      <c r="I18966" s="5" t="s">
        <v>57</v>
      </c>
      <c r="J18966" t="s">
        <v>3112</v>
      </c>
      <c r="K18966">
        <v>10</v>
      </c>
      <c r="L18966">
        <v>15</v>
      </c>
      <c r="M18966">
        <f t="shared" si="188"/>
        <v>12.5</v>
      </c>
      <c r="N18966">
        <v>5</v>
      </c>
      <c r="O18966">
        <v>1.2924796089667163</v>
      </c>
      <c r="P18966">
        <v>0.91856456851374158</v>
      </c>
      <c r="R18966">
        <v>6.4982764460908837E-2</v>
      </c>
      <c r="U18966">
        <f t="shared" si="187"/>
        <v>0.4199444900000584</v>
      </c>
      <c r="AB18966">
        <f>SUM(U18961:U18966)</f>
        <v>0.4199444900000584</v>
      </c>
    </row>
    <row r="18967" spans="1:30">
      <c r="A18967" s="5" t="s">
        <v>3060</v>
      </c>
      <c r="B18967" t="s">
        <v>3098</v>
      </c>
      <c r="D18967" s="5">
        <v>2022</v>
      </c>
      <c r="E18967" s="5" t="s">
        <v>3109</v>
      </c>
      <c r="F18967" s="5" t="s">
        <v>722</v>
      </c>
      <c r="G18967">
        <v>-32.062638888888884</v>
      </c>
      <c r="H18967">
        <v>-52.096027777777778</v>
      </c>
      <c r="I18967" s="5" t="s">
        <v>57</v>
      </c>
      <c r="J18967" t="s">
        <v>3112</v>
      </c>
      <c r="K18967">
        <v>15</v>
      </c>
      <c r="L18967">
        <v>20</v>
      </c>
      <c r="M18967">
        <f t="shared" si="188"/>
        <v>17.5</v>
      </c>
      <c r="N18967">
        <v>5</v>
      </c>
      <c r="O18967">
        <v>1.4808964262178363</v>
      </c>
      <c r="P18967">
        <v>0.81163004028232599</v>
      </c>
      <c r="R18967">
        <v>1.9000917321400135E-2</v>
      </c>
      <c r="U18967">
        <f t="shared" si="187"/>
        <v>0.14069195278061022</v>
      </c>
    </row>
    <row r="18968" spans="1:30">
      <c r="A18968" s="5" t="s">
        <v>3060</v>
      </c>
      <c r="B18968" t="s">
        <v>3098</v>
      </c>
      <c r="D18968" s="5">
        <v>2022</v>
      </c>
      <c r="E18968" s="5" t="s">
        <v>3109</v>
      </c>
      <c r="F18968" s="5" t="s">
        <v>722</v>
      </c>
      <c r="G18968">
        <v>-32.062638888888884</v>
      </c>
      <c r="H18968">
        <v>-52.096027777777778</v>
      </c>
      <c r="I18968" s="5" t="s">
        <v>57</v>
      </c>
      <c r="J18968" t="s">
        <v>3112</v>
      </c>
      <c r="K18968">
        <v>20</v>
      </c>
      <c r="L18968">
        <v>25</v>
      </c>
      <c r="M18968">
        <f t="shared" si="188"/>
        <v>22.5</v>
      </c>
      <c r="N18968">
        <v>5</v>
      </c>
      <c r="O18968">
        <v>1.4759166448873164</v>
      </c>
      <c r="P18968">
        <v>0.67500199409742179</v>
      </c>
      <c r="R18968">
        <v>0</v>
      </c>
      <c r="U18968">
        <f t="shared" si="187"/>
        <v>0</v>
      </c>
    </row>
    <row r="18969" spans="1:30">
      <c r="A18969" s="5" t="s">
        <v>3060</v>
      </c>
      <c r="B18969" t="s">
        <v>3098</v>
      </c>
      <c r="D18969" s="5">
        <v>2022</v>
      </c>
      <c r="E18969" s="5" t="s">
        <v>3109</v>
      </c>
      <c r="F18969" s="5" t="s">
        <v>722</v>
      </c>
      <c r="G18969">
        <v>-32.062638888888884</v>
      </c>
      <c r="H18969">
        <v>-52.096027777777778</v>
      </c>
      <c r="I18969" s="5" t="s">
        <v>57</v>
      </c>
      <c r="J18969" t="s">
        <v>3112</v>
      </c>
      <c r="K18969">
        <v>25</v>
      </c>
      <c r="L18969">
        <v>30</v>
      </c>
      <c r="M18969">
        <f t="shared" si="188"/>
        <v>27.5</v>
      </c>
      <c r="N18969">
        <v>5</v>
      </c>
      <c r="O18969">
        <v>1.5626553815170969</v>
      </c>
      <c r="P18969">
        <v>0.59771309771312486</v>
      </c>
      <c r="R18969">
        <v>0</v>
      </c>
      <c r="U18969">
        <f t="shared" si="187"/>
        <v>0</v>
      </c>
      <c r="AB18969">
        <f>SUM(U18961:U18969)</f>
        <v>0.5606364427806686</v>
      </c>
    </row>
    <row r="18970" spans="1:30">
      <c r="A18970" s="5" t="s">
        <v>3060</v>
      </c>
      <c r="B18970" t="s">
        <v>3098</v>
      </c>
      <c r="D18970" s="5">
        <v>2022</v>
      </c>
      <c r="E18970" s="5" t="s">
        <v>3109</v>
      </c>
      <c r="F18970" s="5" t="s">
        <v>722</v>
      </c>
      <c r="G18970">
        <v>-32.062638888888884</v>
      </c>
      <c r="H18970">
        <v>-52.096027777777778</v>
      </c>
      <c r="I18970" s="5" t="s">
        <v>57</v>
      </c>
      <c r="J18970" t="s">
        <v>3112</v>
      </c>
      <c r="K18970">
        <v>30</v>
      </c>
      <c r="L18970">
        <v>35</v>
      </c>
      <c r="M18970">
        <f t="shared" si="188"/>
        <v>32.5</v>
      </c>
      <c r="N18970">
        <v>5</v>
      </c>
      <c r="O18970">
        <v>1.4479393279576691</v>
      </c>
      <c r="P18970">
        <v>0.66052442241584763</v>
      </c>
      <c r="R18970">
        <v>0</v>
      </c>
      <c r="U18970">
        <f t="shared" si="187"/>
        <v>0</v>
      </c>
    </row>
    <row r="18971" spans="1:30">
      <c r="A18971" s="5" t="s">
        <v>3060</v>
      </c>
      <c r="B18971" t="s">
        <v>3098</v>
      </c>
      <c r="D18971" s="5">
        <v>2022</v>
      </c>
      <c r="E18971" s="5" t="s">
        <v>3109</v>
      </c>
      <c r="F18971" s="5" t="s">
        <v>722</v>
      </c>
      <c r="G18971">
        <v>-32.062638888888884</v>
      </c>
      <c r="H18971">
        <v>-52.096027777777778</v>
      </c>
      <c r="I18971" s="5" t="s">
        <v>57</v>
      </c>
      <c r="J18971" t="s">
        <v>3112</v>
      </c>
      <c r="K18971">
        <v>35</v>
      </c>
      <c r="L18971">
        <v>40</v>
      </c>
      <c r="M18971">
        <f t="shared" si="188"/>
        <v>37.5</v>
      </c>
      <c r="N18971">
        <v>5</v>
      </c>
      <c r="O18971">
        <v>1.4388851800839968</v>
      </c>
      <c r="P18971">
        <v>0.63846767757382339</v>
      </c>
      <c r="R18971">
        <v>0</v>
      </c>
      <c r="U18971">
        <f t="shared" si="187"/>
        <v>0</v>
      </c>
    </row>
    <row r="18972" spans="1:30">
      <c r="A18972" s="5" t="s">
        <v>3060</v>
      </c>
      <c r="B18972" t="s">
        <v>3098</v>
      </c>
      <c r="D18972" s="5">
        <v>2022</v>
      </c>
      <c r="E18972" s="5" t="s">
        <v>3109</v>
      </c>
      <c r="F18972" s="5" t="s">
        <v>722</v>
      </c>
      <c r="G18972">
        <v>-32.062638888888884</v>
      </c>
      <c r="H18972">
        <v>-52.096027777777778</v>
      </c>
      <c r="I18972" s="5" t="s">
        <v>57</v>
      </c>
      <c r="J18972" t="s">
        <v>3112</v>
      </c>
      <c r="K18972">
        <v>40</v>
      </c>
      <c r="L18972">
        <v>45</v>
      </c>
      <c r="M18972">
        <f t="shared" si="188"/>
        <v>42.5</v>
      </c>
      <c r="N18972">
        <v>5</v>
      </c>
      <c r="O18972">
        <v>1.4556353536502908</v>
      </c>
      <c r="P18972">
        <v>0.91154524352699628</v>
      </c>
      <c r="R18972">
        <v>6.1964454716608386E-2</v>
      </c>
      <c r="U18972">
        <f t="shared" si="187"/>
        <v>0.45098825477578836</v>
      </c>
    </row>
    <row r="18973" spans="1:30">
      <c r="A18973" s="5" t="s">
        <v>3060</v>
      </c>
      <c r="B18973" t="s">
        <v>3098</v>
      </c>
      <c r="D18973" s="5">
        <v>2022</v>
      </c>
      <c r="E18973" s="5" t="s">
        <v>3109</v>
      </c>
      <c r="F18973" s="5" t="s">
        <v>722</v>
      </c>
      <c r="G18973">
        <v>-32.062638888888884</v>
      </c>
      <c r="H18973">
        <v>-52.096027777777778</v>
      </c>
      <c r="I18973" s="5" t="s">
        <v>57</v>
      </c>
      <c r="J18973" t="s">
        <v>3112</v>
      </c>
      <c r="K18973">
        <v>45</v>
      </c>
      <c r="L18973">
        <v>50</v>
      </c>
      <c r="M18973">
        <f t="shared" si="188"/>
        <v>47.5</v>
      </c>
      <c r="N18973">
        <v>5</v>
      </c>
      <c r="O18973">
        <v>1.348434242826011</v>
      </c>
      <c r="P18973">
        <v>1.5729122891276544</v>
      </c>
      <c r="R18973">
        <v>0.34635228432489135</v>
      </c>
      <c r="U18973">
        <f t="shared" si="187"/>
        <v>2.3351664013234705</v>
      </c>
      <c r="AB18973">
        <f>SUM(U18961:U18973)</f>
        <v>3.3467910988799274</v>
      </c>
    </row>
    <row r="18974" spans="1:30">
      <c r="A18974" s="5" t="s">
        <v>3060</v>
      </c>
      <c r="B18974" t="s">
        <v>3098</v>
      </c>
      <c r="D18974" s="5">
        <v>2022</v>
      </c>
      <c r="E18974" s="5" t="s">
        <v>3109</v>
      </c>
      <c r="F18974" s="5" t="s">
        <v>722</v>
      </c>
      <c r="G18974">
        <v>-32.062638888888884</v>
      </c>
      <c r="H18974">
        <v>-52.096027777777778</v>
      </c>
      <c r="I18974" s="5" t="s">
        <v>57</v>
      </c>
      <c r="J18974" t="s">
        <v>3112</v>
      </c>
      <c r="K18974">
        <v>50</v>
      </c>
      <c r="L18974">
        <v>60</v>
      </c>
      <c r="M18974">
        <f t="shared" si="188"/>
        <v>55</v>
      </c>
      <c r="N18974">
        <v>10</v>
      </c>
      <c r="O18974">
        <v>1.4444082102869371</v>
      </c>
      <c r="P18974">
        <v>0.9978524696598724</v>
      </c>
      <c r="R18974">
        <v>9.907656195374509E-2</v>
      </c>
      <c r="U18974">
        <f t="shared" si="187"/>
        <v>1.431069995329918</v>
      </c>
    </row>
    <row r="18975" spans="1:30">
      <c r="A18975" s="5" t="s">
        <v>3060</v>
      </c>
      <c r="B18975" t="s">
        <v>3098</v>
      </c>
      <c r="D18975" s="5">
        <v>2022</v>
      </c>
      <c r="E18975" s="5" t="s">
        <v>3109</v>
      </c>
      <c r="F18975" s="5" t="s">
        <v>722</v>
      </c>
      <c r="G18975">
        <v>-32.062638888888884</v>
      </c>
      <c r="H18975">
        <v>-52.096027777777778</v>
      </c>
      <c r="I18975" s="5" t="s">
        <v>57</v>
      </c>
      <c r="J18975" t="s">
        <v>3112</v>
      </c>
      <c r="K18975">
        <v>60</v>
      </c>
      <c r="L18975">
        <v>70</v>
      </c>
      <c r="M18975">
        <f t="shared" si="188"/>
        <v>65</v>
      </c>
      <c r="N18975">
        <v>10</v>
      </c>
      <c r="O18975">
        <v>1.3798068652082855</v>
      </c>
      <c r="P18975">
        <v>2.1563905584524443</v>
      </c>
      <c r="R18975">
        <v>0.59724794013455096</v>
      </c>
      <c r="U18975">
        <f t="shared" si="187"/>
        <v>8.2408680802916052</v>
      </c>
    </row>
    <row r="18976" spans="1:30">
      <c r="A18976" s="5" t="s">
        <v>3060</v>
      </c>
      <c r="B18976" t="s">
        <v>3098</v>
      </c>
      <c r="D18976" s="5">
        <v>2022</v>
      </c>
      <c r="E18976" s="5" t="s">
        <v>3109</v>
      </c>
      <c r="F18976" s="5" t="s">
        <v>722</v>
      </c>
      <c r="G18976">
        <v>-32.062638888888884</v>
      </c>
      <c r="H18976">
        <v>-52.096027777777778</v>
      </c>
      <c r="I18976" s="5" t="s">
        <v>57</v>
      </c>
      <c r="J18976" t="s">
        <v>3112</v>
      </c>
      <c r="K18976">
        <v>70</v>
      </c>
      <c r="L18976">
        <v>80</v>
      </c>
      <c r="M18976">
        <f t="shared" si="188"/>
        <v>75</v>
      </c>
      <c r="N18976">
        <v>10</v>
      </c>
      <c r="O18976">
        <v>1.1895339476430626</v>
      </c>
      <c r="P18976">
        <v>2.2417591180486838</v>
      </c>
      <c r="R18976">
        <v>0.63395642076093406</v>
      </c>
      <c r="U18976">
        <f t="shared" si="187"/>
        <v>7.5411268382142032</v>
      </c>
    </row>
    <row r="18977" spans="1:30">
      <c r="A18977" s="5" t="s">
        <v>3060</v>
      </c>
      <c r="B18977" t="s">
        <v>3098</v>
      </c>
      <c r="D18977" s="5">
        <v>2022</v>
      </c>
      <c r="E18977" s="5" t="s">
        <v>3109</v>
      </c>
      <c r="F18977" s="5" t="s">
        <v>722</v>
      </c>
      <c r="G18977">
        <v>-32.062638888888884</v>
      </c>
      <c r="H18977">
        <v>-52.096027777777778</v>
      </c>
      <c r="I18977" s="5" t="s">
        <v>57</v>
      </c>
      <c r="J18977" t="s">
        <v>3112</v>
      </c>
      <c r="K18977">
        <v>80</v>
      </c>
      <c r="L18977">
        <v>90</v>
      </c>
      <c r="M18977">
        <f t="shared" si="188"/>
        <v>85</v>
      </c>
      <c r="N18977">
        <v>10</v>
      </c>
      <c r="O18977">
        <v>1.2749145620917923</v>
      </c>
      <c r="P18977">
        <v>1.6831761316547651</v>
      </c>
      <c r="R18977">
        <v>0.39376573661154896</v>
      </c>
      <c r="U18977">
        <f t="shared" si="187"/>
        <v>5.0201767165886499</v>
      </c>
      <c r="AB18977">
        <f>SUM(U18961:U18977)</f>
        <v>25.580032729304303</v>
      </c>
    </row>
    <row r="18978" spans="1:30">
      <c r="A18978" s="5" t="s">
        <v>3060</v>
      </c>
      <c r="B18978" t="s">
        <v>3098</v>
      </c>
      <c r="D18978" s="5">
        <v>2022</v>
      </c>
      <c r="E18978" s="5" t="s">
        <v>3109</v>
      </c>
      <c r="F18978" s="5" t="s">
        <v>722</v>
      </c>
      <c r="G18978">
        <v>-32.062861111111111</v>
      </c>
      <c r="H18978">
        <v>-52.096499999999999</v>
      </c>
      <c r="I18978" s="5" t="s">
        <v>57</v>
      </c>
      <c r="J18978" t="s">
        <v>3113</v>
      </c>
      <c r="K18978">
        <v>0</v>
      </c>
      <c r="L18978">
        <v>2</v>
      </c>
      <c r="M18978">
        <f t="shared" si="188"/>
        <v>1</v>
      </c>
      <c r="N18978">
        <v>2</v>
      </c>
      <c r="O18978">
        <v>1.582212340924229</v>
      </c>
      <c r="P18978">
        <v>0.86022793046322621</v>
      </c>
      <c r="R18978">
        <v>3.9898010099187253E-2</v>
      </c>
      <c r="U18978">
        <f t="shared" si="187"/>
        <v>0.12625424791450718</v>
      </c>
      <c r="W18978">
        <f>SUMPRODUCT(O18978:O18993, N18978:N18993)/SUM(N18978:N18993)</f>
        <v>1.2880940060904063</v>
      </c>
      <c r="Y18978">
        <f>SUMPRODUCT(R18978:R18993, N18978:N18993)/SUM(N18978:N18993)</f>
        <v>0.69033764050663804</v>
      </c>
      <c r="AD18978">
        <v>80</v>
      </c>
    </row>
    <row r="18979" spans="1:30">
      <c r="A18979" s="5" t="s">
        <v>3060</v>
      </c>
      <c r="B18979" t="s">
        <v>3098</v>
      </c>
      <c r="D18979" s="5">
        <v>2022</v>
      </c>
      <c r="E18979" s="5" t="s">
        <v>3109</v>
      </c>
      <c r="F18979" s="5" t="s">
        <v>722</v>
      </c>
      <c r="G18979">
        <v>-32.062861111111111</v>
      </c>
      <c r="H18979">
        <v>-52.096499999999999</v>
      </c>
      <c r="I18979" s="5" t="s">
        <v>57</v>
      </c>
      <c r="J18979" t="s">
        <v>3113</v>
      </c>
      <c r="K18979">
        <v>2</v>
      </c>
      <c r="L18979">
        <v>4</v>
      </c>
      <c r="M18979">
        <f t="shared" si="188"/>
        <v>3</v>
      </c>
      <c r="N18979">
        <v>2</v>
      </c>
      <c r="O18979">
        <v>1.4294235955560093</v>
      </c>
      <c r="P18979">
        <v>0.61743813130049729</v>
      </c>
      <c r="R18979">
        <v>0</v>
      </c>
      <c r="U18979">
        <f t="shared" si="187"/>
        <v>0</v>
      </c>
    </row>
    <row r="18980" spans="1:30">
      <c r="A18980" s="5" t="s">
        <v>3060</v>
      </c>
      <c r="B18980" t="s">
        <v>3098</v>
      </c>
      <c r="D18980" s="5">
        <v>2022</v>
      </c>
      <c r="E18980" s="5" t="s">
        <v>3109</v>
      </c>
      <c r="F18980" s="5" t="s">
        <v>722</v>
      </c>
      <c r="G18980">
        <v>-32.062861111111111</v>
      </c>
      <c r="H18980">
        <v>-52.096499999999999</v>
      </c>
      <c r="I18980" s="5" t="s">
        <v>57</v>
      </c>
      <c r="J18980" t="s">
        <v>3113</v>
      </c>
      <c r="K18980">
        <v>4</v>
      </c>
      <c r="L18980">
        <v>6</v>
      </c>
      <c r="M18980">
        <f t="shared" si="188"/>
        <v>5</v>
      </c>
      <c r="N18980">
        <v>2</v>
      </c>
      <c r="O18980">
        <v>1.471978090562269</v>
      </c>
      <c r="P18980">
        <v>0.48785354417123006</v>
      </c>
      <c r="R18980">
        <v>0</v>
      </c>
      <c r="U18980">
        <f t="shared" si="187"/>
        <v>0</v>
      </c>
    </row>
    <row r="18981" spans="1:30">
      <c r="A18981" s="5" t="s">
        <v>3060</v>
      </c>
      <c r="B18981" t="s">
        <v>3098</v>
      </c>
      <c r="D18981" s="5">
        <v>2022</v>
      </c>
      <c r="E18981" s="5" t="s">
        <v>3109</v>
      </c>
      <c r="F18981" s="5" t="s">
        <v>722</v>
      </c>
      <c r="G18981">
        <v>-32.062861111111111</v>
      </c>
      <c r="H18981">
        <v>-52.096499999999999</v>
      </c>
      <c r="I18981" s="5" t="s">
        <v>57</v>
      </c>
      <c r="J18981" t="s">
        <v>3113</v>
      </c>
      <c r="K18981">
        <v>6</v>
      </c>
      <c r="L18981">
        <v>8</v>
      </c>
      <c r="M18981">
        <f t="shared" si="188"/>
        <v>7</v>
      </c>
      <c r="N18981">
        <v>2</v>
      </c>
      <c r="O18981">
        <v>1.3610647791097839</v>
      </c>
      <c r="P18981">
        <v>1.2093673540719871</v>
      </c>
      <c r="R18981">
        <v>0.19002796225095447</v>
      </c>
      <c r="U18981">
        <f t="shared" si="187"/>
        <v>0.51728073293155541</v>
      </c>
    </row>
    <row r="18982" spans="1:30">
      <c r="A18982" s="5" t="s">
        <v>3060</v>
      </c>
      <c r="B18982" t="s">
        <v>3098</v>
      </c>
      <c r="D18982" s="5">
        <v>2022</v>
      </c>
      <c r="E18982" s="5" t="s">
        <v>3109</v>
      </c>
      <c r="F18982" s="5" t="s">
        <v>722</v>
      </c>
      <c r="G18982">
        <v>-32.062861111111111</v>
      </c>
      <c r="H18982">
        <v>-52.096499999999999</v>
      </c>
      <c r="I18982" s="5" t="s">
        <v>57</v>
      </c>
      <c r="J18982" t="s">
        <v>3113</v>
      </c>
      <c r="K18982">
        <v>8</v>
      </c>
      <c r="L18982">
        <v>10</v>
      </c>
      <c r="M18982">
        <f t="shared" si="188"/>
        <v>9</v>
      </c>
      <c r="N18982">
        <v>2</v>
      </c>
      <c r="O18982">
        <v>1.4203694476823372</v>
      </c>
      <c r="P18982">
        <v>1.0059497025148743</v>
      </c>
      <c r="R18982">
        <v>0.1025583720813959</v>
      </c>
      <c r="U18982">
        <f t="shared" si="187"/>
        <v>0.29134155661690386</v>
      </c>
    </row>
    <row r="18983" spans="1:30">
      <c r="A18983" s="5" t="s">
        <v>3060</v>
      </c>
      <c r="B18983" t="s">
        <v>3098</v>
      </c>
      <c r="D18983" s="5">
        <v>2022</v>
      </c>
      <c r="E18983" s="5" t="s">
        <v>3109</v>
      </c>
      <c r="F18983" s="5" t="s">
        <v>722</v>
      </c>
      <c r="G18983">
        <v>-32.062861111111111</v>
      </c>
      <c r="H18983">
        <v>-52.096499999999999</v>
      </c>
      <c r="I18983" s="5" t="s">
        <v>57</v>
      </c>
      <c r="J18983" t="s">
        <v>3113</v>
      </c>
      <c r="K18983">
        <v>10</v>
      </c>
      <c r="L18983">
        <v>15</v>
      </c>
      <c r="M18983">
        <f t="shared" si="188"/>
        <v>12.5</v>
      </c>
      <c r="N18983">
        <v>5</v>
      </c>
      <c r="O18983">
        <v>0.64619453374398983</v>
      </c>
      <c r="P18983">
        <v>0.81099573371975353</v>
      </c>
      <c r="R18983">
        <v>1.8728165499494021E-2</v>
      </c>
      <c r="U18983">
        <f t="shared" si="187"/>
        <v>6.0510190864129072E-2</v>
      </c>
      <c r="AB18983">
        <f>SUM(U18978:U18983)</f>
        <v>0.99538672832709563</v>
      </c>
    </row>
    <row r="18984" spans="1:30">
      <c r="A18984" s="5" t="s">
        <v>3060</v>
      </c>
      <c r="B18984" t="s">
        <v>3098</v>
      </c>
      <c r="D18984" s="5">
        <v>2022</v>
      </c>
      <c r="E18984" s="5" t="s">
        <v>3109</v>
      </c>
      <c r="F18984" s="5" t="s">
        <v>722</v>
      </c>
      <c r="G18984">
        <v>-32.062861111111111</v>
      </c>
      <c r="H18984">
        <v>-52.096499999999999</v>
      </c>
      <c r="I18984" s="5" t="s">
        <v>57</v>
      </c>
      <c r="J18984" t="s">
        <v>3113</v>
      </c>
      <c r="K18984">
        <v>15</v>
      </c>
      <c r="L18984">
        <v>20</v>
      </c>
      <c r="M18984">
        <f t="shared" si="188"/>
        <v>17.5</v>
      </c>
      <c r="N18984">
        <v>5</v>
      </c>
      <c r="O18984">
        <v>1.6578144756693924</v>
      </c>
      <c r="P18984">
        <v>1.19776630071021</v>
      </c>
      <c r="R18984">
        <v>0.1850395093053902</v>
      </c>
      <c r="U18984">
        <f t="shared" si="187"/>
        <v>1.5338058854861856</v>
      </c>
    </row>
    <row r="18985" spans="1:30">
      <c r="A18985" s="5" t="s">
        <v>3060</v>
      </c>
      <c r="B18985" t="s">
        <v>3098</v>
      </c>
      <c r="D18985" s="5">
        <v>2022</v>
      </c>
      <c r="E18985" s="5" t="s">
        <v>3109</v>
      </c>
      <c r="F18985" s="5" t="s">
        <v>722</v>
      </c>
      <c r="G18985">
        <v>-32.062861111111111</v>
      </c>
      <c r="H18985">
        <v>-52.096499999999999</v>
      </c>
      <c r="I18985" s="5" t="s">
        <v>57</v>
      </c>
      <c r="J18985" t="s">
        <v>3113</v>
      </c>
      <c r="K18985">
        <v>20</v>
      </c>
      <c r="L18985">
        <v>25</v>
      </c>
      <c r="M18985">
        <f t="shared" si="188"/>
        <v>22.5</v>
      </c>
      <c r="N18985">
        <v>5</v>
      </c>
      <c r="O18985">
        <v>1.4341770231896875</v>
      </c>
      <c r="P18985">
        <v>0.98868789554987013</v>
      </c>
      <c r="R18985">
        <v>9.5135795086444153E-2</v>
      </c>
      <c r="U18985">
        <f t="shared" si="187"/>
        <v>0.68220785697930286</v>
      </c>
    </row>
    <row r="18986" spans="1:30">
      <c r="A18986" s="5" t="s">
        <v>3060</v>
      </c>
      <c r="B18986" t="s">
        <v>3098</v>
      </c>
      <c r="D18986" s="5">
        <v>2022</v>
      </c>
      <c r="E18986" s="5" t="s">
        <v>3109</v>
      </c>
      <c r="F18986" s="5" t="s">
        <v>722</v>
      </c>
      <c r="G18986">
        <v>-32.062861111111111</v>
      </c>
      <c r="H18986">
        <v>-52.096499999999999</v>
      </c>
      <c r="I18986" s="5" t="s">
        <v>57</v>
      </c>
      <c r="J18986" t="s">
        <v>3113</v>
      </c>
      <c r="K18986">
        <v>25</v>
      </c>
      <c r="L18986">
        <v>30</v>
      </c>
      <c r="M18986">
        <f t="shared" si="188"/>
        <v>27.5</v>
      </c>
      <c r="N18986">
        <v>5</v>
      </c>
      <c r="O18986">
        <v>1.4658665407475404</v>
      </c>
      <c r="P18986">
        <v>1.0089831404101601</v>
      </c>
      <c r="R18986">
        <v>0.10386275037636883</v>
      </c>
      <c r="U18986">
        <f t="shared" si="187"/>
        <v>0.7612446530336654</v>
      </c>
      <c r="AB18986">
        <f>SUM(U18978:U18986)</f>
        <v>3.9726451238262492</v>
      </c>
    </row>
    <row r="18987" spans="1:30">
      <c r="A18987" s="5" t="s">
        <v>3060</v>
      </c>
      <c r="B18987" t="s">
        <v>3098</v>
      </c>
      <c r="D18987" s="5">
        <v>2022</v>
      </c>
      <c r="E18987" s="5" t="s">
        <v>3109</v>
      </c>
      <c r="F18987" s="5" t="s">
        <v>722</v>
      </c>
      <c r="G18987">
        <v>-32.062861111111111</v>
      </c>
      <c r="H18987">
        <v>-52.096499999999999</v>
      </c>
      <c r="I18987" s="5" t="s">
        <v>57</v>
      </c>
      <c r="J18987" t="s">
        <v>3113</v>
      </c>
      <c r="K18987">
        <v>30</v>
      </c>
      <c r="L18987">
        <v>35</v>
      </c>
      <c r="M18987">
        <f t="shared" si="188"/>
        <v>32.5</v>
      </c>
      <c r="N18987">
        <v>5</v>
      </c>
      <c r="O18987">
        <v>1.3932522748006888</v>
      </c>
      <c r="P18987">
        <v>1.7230548326303028</v>
      </c>
      <c r="R18987">
        <v>0.41091357803103018</v>
      </c>
      <c r="U18987">
        <f t="shared" si="187"/>
        <v>2.8625313866911157</v>
      </c>
    </row>
    <row r="18988" spans="1:30">
      <c r="A18988" s="5" t="s">
        <v>3060</v>
      </c>
      <c r="B18988" t="s">
        <v>3098</v>
      </c>
      <c r="D18988" s="5">
        <v>2022</v>
      </c>
      <c r="E18988" s="5" t="s">
        <v>3109</v>
      </c>
      <c r="F18988" s="5" t="s">
        <v>722</v>
      </c>
      <c r="G18988">
        <v>-32.062861111111111</v>
      </c>
      <c r="H18988">
        <v>-52.096499999999999</v>
      </c>
      <c r="I18988" s="5" t="s">
        <v>57</v>
      </c>
      <c r="J18988" t="s">
        <v>3113</v>
      </c>
      <c r="K18988">
        <v>35</v>
      </c>
      <c r="L18988">
        <v>40</v>
      </c>
      <c r="M18988">
        <f t="shared" si="188"/>
        <v>37.5</v>
      </c>
      <c r="N18988">
        <v>5</v>
      </c>
      <c r="O18988">
        <v>1.1718783592894018</v>
      </c>
      <c r="P18988">
        <v>2.2515365012742139</v>
      </c>
      <c r="R18988">
        <v>0.63816069554791199</v>
      </c>
      <c r="U18988">
        <f t="shared" si="187"/>
        <v>3.7392335443083526</v>
      </c>
    </row>
    <row r="18989" spans="1:30">
      <c r="A18989" s="5" t="s">
        <v>3060</v>
      </c>
      <c r="B18989" t="s">
        <v>3098</v>
      </c>
      <c r="D18989" s="5">
        <v>2022</v>
      </c>
      <c r="E18989" s="5" t="s">
        <v>3109</v>
      </c>
      <c r="F18989" s="5" t="s">
        <v>722</v>
      </c>
      <c r="G18989">
        <v>-32.062861111111111</v>
      </c>
      <c r="H18989">
        <v>-52.096499999999999</v>
      </c>
      <c r="I18989" s="5" t="s">
        <v>57</v>
      </c>
      <c r="J18989" t="s">
        <v>3113</v>
      </c>
      <c r="K18989">
        <v>40</v>
      </c>
      <c r="L18989">
        <v>45</v>
      </c>
      <c r="M18989">
        <f t="shared" si="188"/>
        <v>42.5</v>
      </c>
      <c r="N18989">
        <v>5</v>
      </c>
      <c r="O18989">
        <v>1.449387991617457</v>
      </c>
      <c r="P18989">
        <v>2.2413104274870435</v>
      </c>
      <c r="R18989">
        <v>0.6337634838194286</v>
      </c>
      <c r="U18989">
        <f t="shared" ref="U18989:U19052" si="189">N18989*O18989*R18989</f>
        <v>4.5928459148676222</v>
      </c>
    </row>
    <row r="18990" spans="1:30">
      <c r="A18990" s="5" t="s">
        <v>3060</v>
      </c>
      <c r="B18990" t="s">
        <v>3098</v>
      </c>
      <c r="D18990" s="5">
        <v>2022</v>
      </c>
      <c r="E18990" s="5" t="s">
        <v>3109</v>
      </c>
      <c r="F18990" s="5" t="s">
        <v>722</v>
      </c>
      <c r="G18990">
        <v>-32.062861111111111</v>
      </c>
      <c r="H18990">
        <v>-52.096499999999999</v>
      </c>
      <c r="I18990" s="5" t="s">
        <v>57</v>
      </c>
      <c r="J18990" t="s">
        <v>3113</v>
      </c>
      <c r="K18990">
        <v>45</v>
      </c>
      <c r="L18990">
        <v>50</v>
      </c>
      <c r="M18990">
        <f t="shared" si="188"/>
        <v>47.5</v>
      </c>
      <c r="N18990">
        <v>5</v>
      </c>
      <c r="O18990">
        <v>1.494115482113398</v>
      </c>
      <c r="P18990">
        <v>2.3161211202728111</v>
      </c>
      <c r="R18990">
        <v>0.66593208171730867</v>
      </c>
      <c r="U18990">
        <f t="shared" si="189"/>
        <v>4.9748971666491766</v>
      </c>
      <c r="AB18990">
        <f>SUM(U18978:U18990)</f>
        <v>20.142153136342515</v>
      </c>
    </row>
    <row r="18991" spans="1:30">
      <c r="A18991" s="5" t="s">
        <v>3060</v>
      </c>
      <c r="B18991" t="s">
        <v>3098</v>
      </c>
      <c r="D18991" s="5">
        <v>2022</v>
      </c>
      <c r="E18991" s="5" t="s">
        <v>3109</v>
      </c>
      <c r="F18991" s="5" t="s">
        <v>722</v>
      </c>
      <c r="G18991">
        <v>-32.062861111111111</v>
      </c>
      <c r="H18991">
        <v>-52.096499999999999</v>
      </c>
      <c r="I18991" s="5" t="s">
        <v>57</v>
      </c>
      <c r="J18991" t="s">
        <v>3113</v>
      </c>
      <c r="K18991">
        <v>50</v>
      </c>
      <c r="L18991">
        <v>60</v>
      </c>
      <c r="M18991">
        <f t="shared" si="188"/>
        <v>55</v>
      </c>
      <c r="N18991">
        <v>10</v>
      </c>
      <c r="O18991">
        <v>1.3344455843611873</v>
      </c>
      <c r="P18991">
        <v>3.0805805059035296</v>
      </c>
      <c r="R18991">
        <v>0.99464961753851755</v>
      </c>
      <c r="U18991">
        <f t="shared" si="189"/>
        <v>13.273057901108185</v>
      </c>
    </row>
    <row r="18992" spans="1:30">
      <c r="A18992" s="5" t="s">
        <v>3060</v>
      </c>
      <c r="B18992" t="s">
        <v>3098</v>
      </c>
      <c r="D18992" s="5">
        <v>2022</v>
      </c>
      <c r="E18992" s="5" t="s">
        <v>3109</v>
      </c>
      <c r="F18992" s="5" t="s">
        <v>722</v>
      </c>
      <c r="G18992">
        <v>-32.062861111111111</v>
      </c>
      <c r="H18992">
        <v>-52.096499999999999</v>
      </c>
      <c r="I18992" s="5" t="s">
        <v>57</v>
      </c>
      <c r="J18992" t="s">
        <v>3113</v>
      </c>
      <c r="K18992">
        <v>60</v>
      </c>
      <c r="L18992">
        <v>70</v>
      </c>
      <c r="M18992">
        <f t="shared" si="188"/>
        <v>65</v>
      </c>
      <c r="N18992">
        <v>10</v>
      </c>
      <c r="O18992">
        <v>1.0804767365046801</v>
      </c>
      <c r="P18992">
        <v>4.4285999202233635</v>
      </c>
      <c r="R18992">
        <v>1.5742979656960463</v>
      </c>
      <c r="U18992">
        <f t="shared" si="189"/>
        <v>17.00992328261221</v>
      </c>
    </row>
    <row r="18993" spans="1:30">
      <c r="A18993" s="5" t="s">
        <v>3060</v>
      </c>
      <c r="B18993" t="s">
        <v>3098</v>
      </c>
      <c r="D18993" s="5">
        <v>2022</v>
      </c>
      <c r="E18993" s="5" t="s">
        <v>3109</v>
      </c>
      <c r="F18993" s="5" t="s">
        <v>722</v>
      </c>
      <c r="G18993">
        <v>-32.062861111111111</v>
      </c>
      <c r="H18993">
        <v>-52.096499999999999</v>
      </c>
      <c r="I18993" s="5" t="s">
        <v>57</v>
      </c>
      <c r="J18993" t="s">
        <v>3113</v>
      </c>
      <c r="K18993">
        <v>70</v>
      </c>
      <c r="L18993">
        <v>80</v>
      </c>
      <c r="M18993">
        <f t="shared" si="188"/>
        <v>75</v>
      </c>
      <c r="N18993">
        <v>10</v>
      </c>
      <c r="O18993">
        <v>1.0804767365046801</v>
      </c>
      <c r="P18993">
        <v>4.2825317261408014</v>
      </c>
      <c r="R18993">
        <v>1.5114886422405445</v>
      </c>
      <c r="U18993">
        <f t="shared" si="189"/>
        <v>16.331283154319536</v>
      </c>
      <c r="AB18993">
        <f>SUM(U18978:U18993)</f>
        <v>66.756417474382445</v>
      </c>
    </row>
    <row r="18994" spans="1:30">
      <c r="A18994" s="5" t="s">
        <v>3060</v>
      </c>
      <c r="B18994" t="s">
        <v>3098</v>
      </c>
      <c r="D18994" s="5">
        <v>2022</v>
      </c>
      <c r="E18994" s="5" t="s">
        <v>3109</v>
      </c>
      <c r="F18994" s="5" t="s">
        <v>722</v>
      </c>
      <c r="G18994">
        <v>-32.063111111111105</v>
      </c>
      <c r="H18994">
        <v>-52.096944444444446</v>
      </c>
      <c r="I18994" s="5" t="s">
        <v>57</v>
      </c>
      <c r="J18994" t="s">
        <v>3114</v>
      </c>
      <c r="K18994">
        <v>0</v>
      </c>
      <c r="L18994">
        <v>2</v>
      </c>
      <c r="M18994">
        <f t="shared" si="188"/>
        <v>1</v>
      </c>
      <c r="N18994">
        <v>2</v>
      </c>
      <c r="O18994">
        <v>0.87870505113989361</v>
      </c>
      <c r="P18994">
        <v>0.34907330539413645</v>
      </c>
      <c r="R18994">
        <v>0</v>
      </c>
      <c r="U18994">
        <f t="shared" si="189"/>
        <v>0</v>
      </c>
      <c r="W18994">
        <f>SUMPRODUCT(O18994:O19006, N18994:N19006)/SUM(N18994:N19006)</f>
        <v>1.3581538705683982</v>
      </c>
      <c r="Y18994">
        <f>SUMPRODUCT(R18994:R19006, N18994:N19006)/SUM(N18994:N19006)</f>
        <v>1.8406085735029332E-3</v>
      </c>
      <c r="AD18994">
        <v>50</v>
      </c>
    </row>
    <row r="18995" spans="1:30">
      <c r="A18995" s="5" t="s">
        <v>3060</v>
      </c>
      <c r="B18995" t="s">
        <v>3098</v>
      </c>
      <c r="D18995" s="5">
        <v>2022</v>
      </c>
      <c r="E18995" s="5" t="s">
        <v>3109</v>
      </c>
      <c r="F18995" s="5" t="s">
        <v>722</v>
      </c>
      <c r="G18995">
        <v>-32.063111111111105</v>
      </c>
      <c r="H18995">
        <v>-52.096944444444446</v>
      </c>
      <c r="I18995" s="5" t="s">
        <v>57</v>
      </c>
      <c r="J18995" t="s">
        <v>3114</v>
      </c>
      <c r="K18995">
        <v>2</v>
      </c>
      <c r="L18995">
        <v>4</v>
      </c>
      <c r="M18995">
        <f t="shared" si="188"/>
        <v>3</v>
      </c>
      <c r="N18995">
        <v>2</v>
      </c>
      <c r="O18995">
        <v>0.93767018916718436</v>
      </c>
      <c r="P18995">
        <v>0.32285471537807325</v>
      </c>
      <c r="R18995">
        <v>0</v>
      </c>
      <c r="U18995">
        <f t="shared" si="189"/>
        <v>0</v>
      </c>
    </row>
    <row r="18996" spans="1:30">
      <c r="A18996" s="5" t="s">
        <v>3060</v>
      </c>
      <c r="B18996" t="s">
        <v>3098</v>
      </c>
      <c r="D18996" s="5">
        <v>2022</v>
      </c>
      <c r="E18996" s="5" t="s">
        <v>3109</v>
      </c>
      <c r="F18996" s="5" t="s">
        <v>722</v>
      </c>
      <c r="G18996">
        <v>-32.063111111111105</v>
      </c>
      <c r="H18996">
        <v>-52.096944444444446</v>
      </c>
      <c r="I18996" s="5" t="s">
        <v>57</v>
      </c>
      <c r="J18996" t="s">
        <v>3114</v>
      </c>
      <c r="K18996">
        <v>4</v>
      </c>
      <c r="L18996">
        <v>6</v>
      </c>
      <c r="M18996">
        <f t="shared" si="188"/>
        <v>5</v>
      </c>
      <c r="N18996">
        <v>2</v>
      </c>
      <c r="O18996">
        <v>1.3023259947793349</v>
      </c>
      <c r="P18996">
        <v>0.35441167661687667</v>
      </c>
      <c r="R18996">
        <v>0</v>
      </c>
      <c r="U18996">
        <f t="shared" si="189"/>
        <v>0</v>
      </c>
    </row>
    <row r="18997" spans="1:30">
      <c r="A18997" s="5" t="s">
        <v>3060</v>
      </c>
      <c r="B18997" t="s">
        <v>3098</v>
      </c>
      <c r="D18997" s="5">
        <v>2022</v>
      </c>
      <c r="E18997" s="5" t="s">
        <v>3109</v>
      </c>
      <c r="F18997" s="5" t="s">
        <v>722</v>
      </c>
      <c r="G18997">
        <v>-32.063111111111105</v>
      </c>
      <c r="H18997">
        <v>-52.096944444444446</v>
      </c>
      <c r="I18997" s="5" t="s">
        <v>57</v>
      </c>
      <c r="J18997" t="s">
        <v>3114</v>
      </c>
      <c r="K18997">
        <v>6</v>
      </c>
      <c r="L18997">
        <v>8</v>
      </c>
      <c r="M18997">
        <f t="shared" ref="M18997:M19009" si="190">AVERAGE(K18997:L18997)</f>
        <v>7</v>
      </c>
      <c r="N18997">
        <v>2</v>
      </c>
      <c r="O18997">
        <v>1.6615493116672821</v>
      </c>
      <c r="P18997">
        <v>0.41309944321375291</v>
      </c>
      <c r="R18997">
        <v>0</v>
      </c>
      <c r="U18997">
        <f t="shared" si="189"/>
        <v>0</v>
      </c>
    </row>
    <row r="18998" spans="1:30">
      <c r="A18998" s="5" t="s">
        <v>3060</v>
      </c>
      <c r="B18998" t="s">
        <v>3098</v>
      </c>
      <c r="D18998" s="5">
        <v>2022</v>
      </c>
      <c r="E18998" s="5" t="s">
        <v>3109</v>
      </c>
      <c r="F18998" s="5" t="s">
        <v>722</v>
      </c>
      <c r="G18998">
        <v>-32.063111111111105</v>
      </c>
      <c r="H18998">
        <v>-52.096944444444446</v>
      </c>
      <c r="I18998" s="5" t="s">
        <v>57</v>
      </c>
      <c r="J18998" t="s">
        <v>3114</v>
      </c>
      <c r="K18998">
        <v>8</v>
      </c>
      <c r="L18998">
        <v>10</v>
      </c>
      <c r="M18998">
        <f t="shared" si="190"/>
        <v>9</v>
      </c>
      <c r="N18998">
        <v>2</v>
      </c>
      <c r="O18998">
        <v>2.021338512797334</v>
      </c>
      <c r="P18998">
        <v>0.58037724520938438</v>
      </c>
      <c r="R18998">
        <v>0</v>
      </c>
      <c r="U18998">
        <f t="shared" si="189"/>
        <v>0</v>
      </c>
    </row>
    <row r="18999" spans="1:30">
      <c r="A18999" s="5" t="s">
        <v>3060</v>
      </c>
      <c r="B18999" t="s">
        <v>3098</v>
      </c>
      <c r="D18999" s="5">
        <v>2022</v>
      </c>
      <c r="E18999" s="5" t="s">
        <v>3109</v>
      </c>
      <c r="F18999" s="5" t="s">
        <v>722</v>
      </c>
      <c r="G18999">
        <v>-32.063111111111105</v>
      </c>
      <c r="H18999">
        <v>-52.096944444444446</v>
      </c>
      <c r="I18999" s="5" t="s">
        <v>57</v>
      </c>
      <c r="J18999" t="s">
        <v>3114</v>
      </c>
      <c r="K18999">
        <v>10</v>
      </c>
      <c r="L18999">
        <v>15</v>
      </c>
      <c r="M18999">
        <f t="shared" si="190"/>
        <v>12.5</v>
      </c>
      <c r="N18999">
        <v>5</v>
      </c>
      <c r="O18999">
        <v>1.6148072732694492</v>
      </c>
      <c r="P18999">
        <v>0.78055508360233861</v>
      </c>
      <c r="R18999">
        <v>5.638685949005573E-3</v>
      </c>
      <c r="U18999">
        <f t="shared" si="189"/>
        <v>4.5526955410682225E-2</v>
      </c>
      <c r="AB18999">
        <f>SUM(U18994:U18999)</f>
        <v>4.5526955410682225E-2</v>
      </c>
    </row>
    <row r="19000" spans="1:30">
      <c r="A19000" s="5" t="s">
        <v>3060</v>
      </c>
      <c r="B19000" t="s">
        <v>3098</v>
      </c>
      <c r="D19000" s="5">
        <v>2022</v>
      </c>
      <c r="E19000" s="5" t="s">
        <v>3109</v>
      </c>
      <c r="F19000" s="5" t="s">
        <v>722</v>
      </c>
      <c r="G19000">
        <v>-32.063111111111105</v>
      </c>
      <c r="H19000">
        <v>-52.096944444444446</v>
      </c>
      <c r="I19000" s="5" t="s">
        <v>57</v>
      </c>
      <c r="J19000" t="s">
        <v>3114</v>
      </c>
      <c r="K19000">
        <v>15</v>
      </c>
      <c r="L19000">
        <v>20</v>
      </c>
      <c r="M19000">
        <f t="shared" si="190"/>
        <v>17.5</v>
      </c>
      <c r="N19000">
        <v>5</v>
      </c>
      <c r="O19000">
        <v>1.4712537587323753</v>
      </c>
      <c r="P19000">
        <v>0.78155412486897924</v>
      </c>
      <c r="R19000">
        <v>6.0682736936610304E-3</v>
      </c>
      <c r="U19000">
        <f t="shared" si="189"/>
        <v>4.4639852404077932E-2</v>
      </c>
    </row>
    <row r="19001" spans="1:30">
      <c r="A19001" s="5" t="s">
        <v>3060</v>
      </c>
      <c r="B19001" t="s">
        <v>3098</v>
      </c>
      <c r="D19001" s="5">
        <v>2022</v>
      </c>
      <c r="E19001" s="5" t="s">
        <v>3109</v>
      </c>
      <c r="F19001" s="5" t="s">
        <v>722</v>
      </c>
      <c r="G19001">
        <v>-32.063111111111105</v>
      </c>
      <c r="H19001">
        <v>-52.096944444444446</v>
      </c>
      <c r="I19001" s="5" t="s">
        <v>57</v>
      </c>
      <c r="J19001" t="s">
        <v>3114</v>
      </c>
      <c r="K19001">
        <v>20</v>
      </c>
      <c r="L19001">
        <v>25</v>
      </c>
      <c r="M19001">
        <f t="shared" si="190"/>
        <v>22.5</v>
      </c>
      <c r="N19001">
        <v>5</v>
      </c>
      <c r="O19001">
        <v>1.589591471441272</v>
      </c>
      <c r="P19001">
        <v>0.64348521183052665</v>
      </c>
      <c r="R19001">
        <v>0</v>
      </c>
      <c r="U19001">
        <f t="shared" si="189"/>
        <v>0</v>
      </c>
    </row>
    <row r="19002" spans="1:30">
      <c r="A19002" s="5" t="s">
        <v>3060</v>
      </c>
      <c r="B19002" t="s">
        <v>3098</v>
      </c>
      <c r="D19002" s="5">
        <v>2022</v>
      </c>
      <c r="E19002" s="5" t="s">
        <v>3109</v>
      </c>
      <c r="F19002" s="5" t="s">
        <v>722</v>
      </c>
      <c r="G19002">
        <v>-32.063111111111105</v>
      </c>
      <c r="H19002">
        <v>-52.096944444444446</v>
      </c>
      <c r="I19002" s="5" t="s">
        <v>57</v>
      </c>
      <c r="J19002" t="s">
        <v>3114</v>
      </c>
      <c r="K19002">
        <v>25</v>
      </c>
      <c r="L19002">
        <v>30</v>
      </c>
      <c r="M19002">
        <f t="shared" si="190"/>
        <v>27.5</v>
      </c>
      <c r="N19002">
        <v>5</v>
      </c>
      <c r="O19002">
        <v>1.4912181547938228</v>
      </c>
      <c r="P19002">
        <v>0.57332347829562336</v>
      </c>
      <c r="R19002">
        <v>0</v>
      </c>
      <c r="U19002">
        <f t="shared" si="189"/>
        <v>0</v>
      </c>
      <c r="AB19002">
        <f>SUM(U18994:U19002)</f>
        <v>9.0166807814760164E-2</v>
      </c>
    </row>
    <row r="19003" spans="1:30">
      <c r="A19003" s="5" t="s">
        <v>3060</v>
      </c>
      <c r="B19003" t="s">
        <v>3098</v>
      </c>
      <c r="D19003" s="5">
        <v>2022</v>
      </c>
      <c r="E19003" s="5" t="s">
        <v>3109</v>
      </c>
      <c r="F19003" s="5" t="s">
        <v>722</v>
      </c>
      <c r="G19003">
        <v>-32.063111111111105</v>
      </c>
      <c r="H19003">
        <v>-52.096944444444446</v>
      </c>
      <c r="I19003" s="5" t="s">
        <v>57</v>
      </c>
      <c r="J19003" t="s">
        <v>3114</v>
      </c>
      <c r="K19003">
        <v>30</v>
      </c>
      <c r="L19003">
        <v>35</v>
      </c>
      <c r="M19003">
        <f t="shared" si="190"/>
        <v>32.5</v>
      </c>
      <c r="N19003">
        <v>5</v>
      </c>
      <c r="O19003">
        <v>1.2941998970627142</v>
      </c>
      <c r="P19003">
        <v>0.62959705788297882</v>
      </c>
      <c r="R19003">
        <v>0</v>
      </c>
      <c r="U19003">
        <f t="shared" si="189"/>
        <v>0</v>
      </c>
    </row>
    <row r="19004" spans="1:30">
      <c r="A19004" s="5" t="s">
        <v>3060</v>
      </c>
      <c r="B19004" t="s">
        <v>3098</v>
      </c>
      <c r="D19004" s="5">
        <v>2022</v>
      </c>
      <c r="E19004" s="5" t="s">
        <v>3109</v>
      </c>
      <c r="F19004" s="5" t="s">
        <v>722</v>
      </c>
      <c r="G19004">
        <v>-32.063111111111105</v>
      </c>
      <c r="H19004">
        <v>-52.096944444444446</v>
      </c>
      <c r="I19004" s="5" t="s">
        <v>57</v>
      </c>
      <c r="J19004" t="s">
        <v>3114</v>
      </c>
      <c r="K19004">
        <v>35</v>
      </c>
      <c r="L19004">
        <v>40</v>
      </c>
      <c r="M19004">
        <f t="shared" si="190"/>
        <v>37.5</v>
      </c>
      <c r="N19004">
        <v>5</v>
      </c>
      <c r="O19004">
        <v>1.5656432503154087</v>
      </c>
      <c r="P19004">
        <v>0.75494367959944753</v>
      </c>
      <c r="R19004">
        <v>0</v>
      </c>
      <c r="U19004">
        <f t="shared" si="189"/>
        <v>0</v>
      </c>
    </row>
    <row r="19005" spans="1:30">
      <c r="A19005" s="5" t="s">
        <v>3060</v>
      </c>
      <c r="B19005" t="s">
        <v>3098</v>
      </c>
      <c r="D19005" s="5">
        <v>2022</v>
      </c>
      <c r="E19005" s="5" t="s">
        <v>3109</v>
      </c>
      <c r="F19005" s="5" t="s">
        <v>722</v>
      </c>
      <c r="G19005">
        <v>-32.063111111111105</v>
      </c>
      <c r="H19005">
        <v>-52.096944444444446</v>
      </c>
      <c r="I19005" s="5" t="s">
        <v>57</v>
      </c>
      <c r="J19005" t="s">
        <v>3114</v>
      </c>
      <c r="K19005">
        <v>40</v>
      </c>
      <c r="L19005">
        <v>45</v>
      </c>
      <c r="M19005">
        <f t="shared" si="190"/>
        <v>42.5</v>
      </c>
      <c r="N19005">
        <v>5</v>
      </c>
      <c r="O19005">
        <v>0.8832773958160981</v>
      </c>
      <c r="P19005">
        <v>0.7392459691115576</v>
      </c>
      <c r="R19005">
        <v>0</v>
      </c>
      <c r="U19005">
        <f t="shared" si="189"/>
        <v>0</v>
      </c>
    </row>
    <row r="19006" spans="1:30">
      <c r="A19006" s="5" t="s">
        <v>3060</v>
      </c>
      <c r="B19006" t="s">
        <v>3098</v>
      </c>
      <c r="D19006" s="5">
        <v>2022</v>
      </c>
      <c r="E19006" s="5" t="s">
        <v>3109</v>
      </c>
      <c r="F19006" s="5" t="s">
        <v>722</v>
      </c>
      <c r="G19006">
        <v>-32.063111111111105</v>
      </c>
      <c r="H19006">
        <v>-52.096944444444446</v>
      </c>
      <c r="I19006" s="5" t="s">
        <v>57</v>
      </c>
      <c r="J19006" t="s">
        <v>3114</v>
      </c>
      <c r="K19006">
        <v>45</v>
      </c>
      <c r="L19006">
        <v>50</v>
      </c>
      <c r="M19006">
        <f t="shared" si="190"/>
        <v>47.5</v>
      </c>
      <c r="N19006">
        <v>5</v>
      </c>
      <c r="O19006">
        <v>0.95091188043243013</v>
      </c>
      <c r="P19006">
        <v>0.78302122347061098</v>
      </c>
      <c r="R19006">
        <v>6.6991260923627283E-3</v>
      </c>
      <c r="U19006">
        <f t="shared" si="189"/>
        <v>3.1851392948713003E-2</v>
      </c>
      <c r="AB19006">
        <f>SUM(U18994:U19006)</f>
        <v>0.12201820076347317</v>
      </c>
    </row>
    <row r="19007" spans="1:30">
      <c r="A19007" s="5" t="s">
        <v>3060</v>
      </c>
      <c r="B19007" t="s">
        <v>3098</v>
      </c>
      <c r="D19007" s="5">
        <v>2022</v>
      </c>
      <c r="E19007" s="5" t="s">
        <v>3102</v>
      </c>
      <c r="F19007" s="5" t="s">
        <v>722</v>
      </c>
      <c r="G19007">
        <v>-32.020888888888891</v>
      </c>
      <c r="H19007">
        <v>-52.099388888888889</v>
      </c>
      <c r="I19007" s="5" t="s">
        <v>57</v>
      </c>
      <c r="J19007" t="s">
        <v>3115</v>
      </c>
      <c r="K19007">
        <v>0</v>
      </c>
      <c r="L19007">
        <v>2</v>
      </c>
      <c r="M19007">
        <f t="shared" si="190"/>
        <v>1</v>
      </c>
      <c r="N19007">
        <v>2</v>
      </c>
      <c r="O19007">
        <v>1.0543555198891357</v>
      </c>
      <c r="P19007">
        <v>1.5691539995391186</v>
      </c>
      <c r="R19007">
        <v>0.34473621980182095</v>
      </c>
      <c r="U19007">
        <f t="shared" si="189"/>
        <v>0.7269490725075286</v>
      </c>
      <c r="W19007">
        <f>SUMPRODUCT(O19007:O19023, N19007:N19023)/SUM(N19007:N19023)</f>
        <v>0.92980062564031762</v>
      </c>
      <c r="Y19007">
        <f>SUMPRODUCT(R19007:R19023, N19007:N19023)/SUM(N19007:N19023)</f>
        <v>1.4753588469989567</v>
      </c>
      <c r="AD19007">
        <v>90</v>
      </c>
    </row>
    <row r="19008" spans="1:30">
      <c r="A19008" s="5" t="s">
        <v>3060</v>
      </c>
      <c r="B19008" t="s">
        <v>3098</v>
      </c>
      <c r="D19008" s="5">
        <v>2022</v>
      </c>
      <c r="E19008" s="5" t="s">
        <v>3102</v>
      </c>
      <c r="F19008" s="5" t="s">
        <v>722</v>
      </c>
      <c r="G19008">
        <v>-32.020888888888891</v>
      </c>
      <c r="H19008">
        <v>-52.099388888888889</v>
      </c>
      <c r="I19008" s="5" t="s">
        <v>57</v>
      </c>
      <c r="J19008" t="s">
        <v>3115</v>
      </c>
      <c r="K19008">
        <v>2</v>
      </c>
      <c r="L19008">
        <v>4</v>
      </c>
      <c r="M19008">
        <f t="shared" si="190"/>
        <v>3</v>
      </c>
      <c r="N19008">
        <v>2</v>
      </c>
      <c r="O19008">
        <v>1.0677103880028023</v>
      </c>
      <c r="P19008">
        <v>1.5705859300421197</v>
      </c>
      <c r="R19008">
        <v>0.34535194991811141</v>
      </c>
      <c r="U19008">
        <f t="shared" si="189"/>
        <v>0.73747172888918211</v>
      </c>
    </row>
    <row r="19009" spans="1:30">
      <c r="A19009" s="5" t="s">
        <v>3060</v>
      </c>
      <c r="B19009" t="s">
        <v>3098</v>
      </c>
      <c r="D19009" s="5">
        <v>2022</v>
      </c>
      <c r="E19009" s="5" t="s">
        <v>3102</v>
      </c>
      <c r="F19009" s="5" t="s">
        <v>722</v>
      </c>
      <c r="G19009">
        <v>-32.020888888888891</v>
      </c>
      <c r="H19009">
        <v>-52.099388888888889</v>
      </c>
      <c r="I19009" s="5" t="s">
        <v>57</v>
      </c>
      <c r="J19009" t="s">
        <v>3115</v>
      </c>
      <c r="K19009">
        <v>4</v>
      </c>
      <c r="L19009">
        <v>6</v>
      </c>
      <c r="M19009">
        <f t="shared" si="190"/>
        <v>5</v>
      </c>
      <c r="N19009">
        <v>2</v>
      </c>
      <c r="O19009">
        <v>1.2555839563815019</v>
      </c>
      <c r="P19009">
        <v>0.93310724713291715</v>
      </c>
      <c r="R19009">
        <v>7.123611626715437E-2</v>
      </c>
      <c r="U19009">
        <f t="shared" si="189"/>
        <v>0.17888584939993271</v>
      </c>
    </row>
    <row r="19010" spans="1:30">
      <c r="A19010" s="5" t="s">
        <v>3060</v>
      </c>
      <c r="B19010" t="s">
        <v>3098</v>
      </c>
      <c r="D19010" s="5">
        <v>2022</v>
      </c>
      <c r="E19010" s="5" t="s">
        <v>3102</v>
      </c>
      <c r="F19010" s="5" t="s">
        <v>722</v>
      </c>
      <c r="G19010">
        <v>-32.020888888888891</v>
      </c>
      <c r="H19010">
        <v>-52.099388888888889</v>
      </c>
      <c r="I19010" s="5" t="s">
        <v>57</v>
      </c>
      <c r="J19010" t="s">
        <v>3115</v>
      </c>
      <c r="K19010">
        <v>6</v>
      </c>
      <c r="L19010">
        <v>8</v>
      </c>
      <c r="M19010">
        <f t="shared" ref="M19010:M19057" si="191">AVERAGE(K19010:L19010)</f>
        <v>7</v>
      </c>
      <c r="N19010">
        <v>2</v>
      </c>
      <c r="O19010">
        <v>1.2899897183014566</v>
      </c>
      <c r="P19010">
        <v>1.2134732545692619</v>
      </c>
      <c r="R19010">
        <v>0.19179349946478258</v>
      </c>
      <c r="U19010">
        <f t="shared" si="189"/>
        <v>0.49482328469325088</v>
      </c>
    </row>
    <row r="19011" spans="1:30">
      <c r="A19011" s="5" t="s">
        <v>3060</v>
      </c>
      <c r="B19011" t="s">
        <v>3098</v>
      </c>
      <c r="D19011" s="5">
        <v>2022</v>
      </c>
      <c r="E19011" s="5" t="s">
        <v>3102</v>
      </c>
      <c r="F19011" s="5" t="s">
        <v>722</v>
      </c>
      <c r="G19011">
        <v>-32.020888888888891</v>
      </c>
      <c r="H19011">
        <v>-52.099388888888889</v>
      </c>
      <c r="I19011" s="5" t="s">
        <v>57</v>
      </c>
      <c r="J19011" t="s">
        <v>3115</v>
      </c>
      <c r="K19011">
        <v>8</v>
      </c>
      <c r="L19011">
        <v>10</v>
      </c>
      <c r="M19011">
        <f t="shared" si="191"/>
        <v>9</v>
      </c>
      <c r="N19011">
        <v>2</v>
      </c>
      <c r="O19011">
        <v>1.2422290882678353</v>
      </c>
      <c r="P19011">
        <v>1.1395041454719996</v>
      </c>
      <c r="R19011">
        <v>0.15998678255295984</v>
      </c>
      <c r="U19011">
        <f t="shared" si="189"/>
        <v>0.39748047005133541</v>
      </c>
    </row>
    <row r="19012" spans="1:30">
      <c r="A19012" s="5" t="s">
        <v>3060</v>
      </c>
      <c r="B19012" t="s">
        <v>3098</v>
      </c>
      <c r="D19012" s="5">
        <v>2022</v>
      </c>
      <c r="E19012" s="5" t="s">
        <v>3102</v>
      </c>
      <c r="F19012" s="5" t="s">
        <v>722</v>
      </c>
      <c r="G19012">
        <v>-32.020888888888891</v>
      </c>
      <c r="H19012">
        <v>-52.099388888888889</v>
      </c>
      <c r="I19012" s="5" t="s">
        <v>57</v>
      </c>
      <c r="J19012" t="s">
        <v>3115</v>
      </c>
      <c r="K19012">
        <v>10</v>
      </c>
      <c r="L19012">
        <v>15</v>
      </c>
      <c r="M19012">
        <f t="shared" si="191"/>
        <v>12.5</v>
      </c>
      <c r="N19012">
        <v>5</v>
      </c>
      <c r="O19012">
        <v>1.2185977623175508</v>
      </c>
      <c r="P19012">
        <v>1.1698783928983358</v>
      </c>
      <c r="R19012">
        <v>0.17304770894628435</v>
      </c>
      <c r="U19012">
        <f t="shared" si="189"/>
        <v>1.0543777544806046</v>
      </c>
      <c r="AB19012">
        <f>SUM(U19007:U19012)</f>
        <v>3.5899881600218349</v>
      </c>
    </row>
    <row r="19013" spans="1:30">
      <c r="A19013" s="5" t="s">
        <v>3060</v>
      </c>
      <c r="B19013" t="s">
        <v>3098</v>
      </c>
      <c r="D19013" s="5">
        <v>2022</v>
      </c>
      <c r="E19013" s="5" t="s">
        <v>3102</v>
      </c>
      <c r="F19013" s="5" t="s">
        <v>722</v>
      </c>
      <c r="G19013">
        <v>-32.020888888888891</v>
      </c>
      <c r="H19013">
        <v>-52.099388888888889</v>
      </c>
      <c r="I19013" s="5" t="s">
        <v>57</v>
      </c>
      <c r="J19013" t="s">
        <v>3115</v>
      </c>
      <c r="K19013">
        <v>15</v>
      </c>
      <c r="L19013">
        <v>20</v>
      </c>
      <c r="M19013">
        <f t="shared" si="191"/>
        <v>17.5</v>
      </c>
      <c r="N19013">
        <v>5</v>
      </c>
      <c r="O19013">
        <v>1.103610084321913</v>
      </c>
      <c r="P19013">
        <v>1.9875988281093597</v>
      </c>
      <c r="R19013">
        <v>0.52466749608702457</v>
      </c>
      <c r="U19013">
        <f t="shared" si="189"/>
        <v>2.8951416979878406</v>
      </c>
    </row>
    <row r="19014" spans="1:30">
      <c r="A19014" s="5" t="s">
        <v>3060</v>
      </c>
      <c r="B19014" t="s">
        <v>3098</v>
      </c>
      <c r="D19014" s="5">
        <v>2022</v>
      </c>
      <c r="E19014" s="5" t="s">
        <v>3102</v>
      </c>
      <c r="F19014" s="5" t="s">
        <v>722</v>
      </c>
      <c r="G19014">
        <v>-32.020888888888891</v>
      </c>
      <c r="H19014">
        <v>-52.099388888888889</v>
      </c>
      <c r="I19014" s="5" t="s">
        <v>57</v>
      </c>
      <c r="J19014" t="s">
        <v>3115</v>
      </c>
      <c r="K19014">
        <v>20</v>
      </c>
      <c r="L19014">
        <v>25</v>
      </c>
      <c r="M19014">
        <f t="shared" si="191"/>
        <v>22.5</v>
      </c>
      <c r="N19014">
        <v>5</v>
      </c>
      <c r="O19014">
        <v>1.0354323508331607</v>
      </c>
      <c r="P19014">
        <v>3.4734844701887497</v>
      </c>
      <c r="R19014">
        <v>1.1635983221811623</v>
      </c>
      <c r="U19014">
        <f t="shared" si="189"/>
        <v>6.024136730807812</v>
      </c>
    </row>
    <row r="19015" spans="1:30">
      <c r="A19015" s="5" t="s">
        <v>3060</v>
      </c>
      <c r="B19015" t="s">
        <v>3098</v>
      </c>
      <c r="D19015" s="5">
        <v>2022</v>
      </c>
      <c r="E19015" s="5" t="s">
        <v>3102</v>
      </c>
      <c r="F19015" s="5" t="s">
        <v>722</v>
      </c>
      <c r="G19015">
        <v>-32.020888888888891</v>
      </c>
      <c r="H19015">
        <v>-52.099388888888889</v>
      </c>
      <c r="I19015" s="5" t="s">
        <v>57</v>
      </c>
      <c r="J19015" t="s">
        <v>3115</v>
      </c>
      <c r="K19015">
        <v>25</v>
      </c>
      <c r="L19015">
        <v>30</v>
      </c>
      <c r="M19015">
        <f t="shared" si="191"/>
        <v>27.5</v>
      </c>
      <c r="N19015">
        <v>5</v>
      </c>
      <c r="O19015">
        <v>1.035341809354424</v>
      </c>
      <c r="P19015">
        <v>4.4740270314280917</v>
      </c>
      <c r="R19015">
        <v>1.5938316235140793</v>
      </c>
      <c r="U19015">
        <f t="shared" si="189"/>
        <v>8.2508025844768298</v>
      </c>
      <c r="AB19015">
        <f>SUM(U19007:U19015)</f>
        <v>20.760069173294319</v>
      </c>
    </row>
    <row r="19016" spans="1:30">
      <c r="A19016" s="5" t="s">
        <v>3060</v>
      </c>
      <c r="B19016" t="s">
        <v>3098</v>
      </c>
      <c r="D19016" s="5">
        <v>2022</v>
      </c>
      <c r="E19016" s="5" t="s">
        <v>3102</v>
      </c>
      <c r="F19016" s="5" t="s">
        <v>722</v>
      </c>
      <c r="G19016">
        <v>-32.020888888888891</v>
      </c>
      <c r="H19016">
        <v>-52.099388888888889</v>
      </c>
      <c r="I19016" s="5" t="s">
        <v>57</v>
      </c>
      <c r="J19016" t="s">
        <v>3115</v>
      </c>
      <c r="K19016">
        <v>30</v>
      </c>
      <c r="L19016">
        <v>35</v>
      </c>
      <c r="M19016">
        <f t="shared" si="191"/>
        <v>32.5</v>
      </c>
      <c r="N19016">
        <v>5</v>
      </c>
      <c r="O19016">
        <v>1.0674840343059606</v>
      </c>
      <c r="P19016">
        <v>2.4130631992743008</v>
      </c>
      <c r="R19016">
        <v>0.70761717568794924</v>
      </c>
      <c r="U19016">
        <f t="shared" si="189"/>
        <v>3.7768501872378093</v>
      </c>
    </row>
    <row r="19017" spans="1:30">
      <c r="A19017" s="5" t="s">
        <v>3060</v>
      </c>
      <c r="B19017" t="s">
        <v>3098</v>
      </c>
      <c r="D19017" s="5">
        <v>2022</v>
      </c>
      <c r="E19017" s="5" t="s">
        <v>3102</v>
      </c>
      <c r="F19017" s="5" t="s">
        <v>722</v>
      </c>
      <c r="G19017">
        <v>-32.020888888888891</v>
      </c>
      <c r="H19017">
        <v>-52.099388888888889</v>
      </c>
      <c r="I19017" s="5" t="s">
        <v>57</v>
      </c>
      <c r="J19017" t="s">
        <v>3115</v>
      </c>
      <c r="K19017">
        <v>35</v>
      </c>
      <c r="L19017">
        <v>40</v>
      </c>
      <c r="M19017">
        <f t="shared" si="191"/>
        <v>37.5</v>
      </c>
      <c r="N19017">
        <v>5</v>
      </c>
      <c r="O19017">
        <v>0.95466935180000401</v>
      </c>
      <c r="P19017">
        <v>3.2741487213324589</v>
      </c>
      <c r="R19017">
        <v>1.0778839501729574</v>
      </c>
      <c r="U19017">
        <f t="shared" si="189"/>
        <v>5.1451138601362256</v>
      </c>
    </row>
    <row r="19018" spans="1:30">
      <c r="A19018" s="5" t="s">
        <v>3060</v>
      </c>
      <c r="B19018" t="s">
        <v>3098</v>
      </c>
      <c r="D19018" s="5">
        <v>2022</v>
      </c>
      <c r="E19018" s="5" t="s">
        <v>3102</v>
      </c>
      <c r="F19018" s="5" t="s">
        <v>722</v>
      </c>
      <c r="G19018">
        <v>-32.020888888888891</v>
      </c>
      <c r="H19018">
        <v>-52.099388888888889</v>
      </c>
      <c r="I19018" s="5" t="s">
        <v>57</v>
      </c>
      <c r="J19018" t="s">
        <v>3115</v>
      </c>
      <c r="K19018">
        <v>40</v>
      </c>
      <c r="L19018">
        <v>45</v>
      </c>
      <c r="M19018">
        <f t="shared" si="191"/>
        <v>42.5</v>
      </c>
      <c r="N19018">
        <v>5</v>
      </c>
      <c r="O19018">
        <v>1.0583393449535516</v>
      </c>
      <c r="P19018">
        <v>3.2262903661329658</v>
      </c>
      <c r="R19018">
        <v>1.0573048574371753</v>
      </c>
      <c r="U19018">
        <f t="shared" si="189"/>
        <v>5.5949366511813423</v>
      </c>
    </row>
    <row r="19019" spans="1:30">
      <c r="A19019" s="5" t="s">
        <v>3060</v>
      </c>
      <c r="B19019" t="s">
        <v>3098</v>
      </c>
      <c r="D19019" s="5">
        <v>2022</v>
      </c>
      <c r="E19019" s="5" t="s">
        <v>3102</v>
      </c>
      <c r="F19019" s="5" t="s">
        <v>722</v>
      </c>
      <c r="G19019">
        <v>-32.020888888888891</v>
      </c>
      <c r="H19019">
        <v>-52.099388888888889</v>
      </c>
      <c r="I19019" s="5" t="s">
        <v>57</v>
      </c>
      <c r="J19019" t="s">
        <v>3115</v>
      </c>
      <c r="K19019">
        <v>45</v>
      </c>
      <c r="L19019">
        <v>50</v>
      </c>
      <c r="M19019">
        <f t="shared" si="191"/>
        <v>47.5</v>
      </c>
      <c r="N19019">
        <v>5</v>
      </c>
      <c r="O19019">
        <v>0.89853363498323591</v>
      </c>
      <c r="P19019">
        <v>3.5755639848273466</v>
      </c>
      <c r="R19019">
        <v>1.207492513475759</v>
      </c>
      <c r="U19019">
        <f t="shared" si="189"/>
        <v>5.4248631867420887</v>
      </c>
      <c r="AB19019">
        <f>SUM(U19007:U19019)</f>
        <v>40.701833058591781</v>
      </c>
    </row>
    <row r="19020" spans="1:30">
      <c r="A19020" s="5" t="s">
        <v>3060</v>
      </c>
      <c r="B19020" t="s">
        <v>3098</v>
      </c>
      <c r="D19020" s="5">
        <v>2022</v>
      </c>
      <c r="E19020" s="5" t="s">
        <v>3102</v>
      </c>
      <c r="F19020" s="5" t="s">
        <v>722</v>
      </c>
      <c r="G19020">
        <v>-32.020888888888891</v>
      </c>
      <c r="H19020">
        <v>-52.099388888888889</v>
      </c>
      <c r="I19020" s="5" t="s">
        <v>57</v>
      </c>
      <c r="J19020" t="s">
        <v>3115</v>
      </c>
      <c r="K19020">
        <v>50</v>
      </c>
      <c r="L19020">
        <v>60</v>
      </c>
      <c r="M19020">
        <f t="shared" si="191"/>
        <v>55</v>
      </c>
      <c r="N19020">
        <v>10</v>
      </c>
      <c r="O19020">
        <v>0.87816180226747331</v>
      </c>
      <c r="P19020">
        <v>4.0581042199488326</v>
      </c>
      <c r="R19020">
        <v>1.414984814577998</v>
      </c>
      <c r="U19020">
        <f t="shared" si="189"/>
        <v>12.425856149509212</v>
      </c>
    </row>
    <row r="19021" spans="1:30">
      <c r="A19021" s="5" t="s">
        <v>3060</v>
      </c>
      <c r="B19021" t="s">
        <v>3098</v>
      </c>
      <c r="D19021" s="5">
        <v>2022</v>
      </c>
      <c r="E19021" s="5" t="s">
        <v>3102</v>
      </c>
      <c r="F19021" s="5" t="s">
        <v>722</v>
      </c>
      <c r="G19021">
        <v>-32.020888888888891</v>
      </c>
      <c r="H19021">
        <v>-52.099388888888889</v>
      </c>
      <c r="I19021" s="5" t="s">
        <v>57</v>
      </c>
      <c r="J19021" t="s">
        <v>3115</v>
      </c>
      <c r="K19021">
        <v>60</v>
      </c>
      <c r="L19021">
        <v>70</v>
      </c>
      <c r="M19021">
        <f t="shared" si="191"/>
        <v>65</v>
      </c>
      <c r="N19021">
        <v>10</v>
      </c>
      <c r="O19021">
        <v>0.81672940894460699</v>
      </c>
      <c r="P19021">
        <v>4.203404757853809</v>
      </c>
      <c r="R19021">
        <v>1.4774640458771378</v>
      </c>
      <c r="U19021">
        <f t="shared" si="189"/>
        <v>12.066883369261424</v>
      </c>
    </row>
    <row r="19022" spans="1:30">
      <c r="A19022" s="5" t="s">
        <v>3060</v>
      </c>
      <c r="B19022" t="s">
        <v>3098</v>
      </c>
      <c r="D19022" s="5">
        <v>2022</v>
      </c>
      <c r="E19022" s="5" t="s">
        <v>3102</v>
      </c>
      <c r="F19022" s="5" t="s">
        <v>722</v>
      </c>
      <c r="G19022">
        <v>-32.020888888888891</v>
      </c>
      <c r="H19022">
        <v>-52.099388888888889</v>
      </c>
      <c r="I19022" s="5" t="s">
        <v>57</v>
      </c>
      <c r="J19022" t="s">
        <v>3115</v>
      </c>
      <c r="K19022">
        <v>70</v>
      </c>
      <c r="L19022">
        <v>80</v>
      </c>
      <c r="M19022">
        <f t="shared" si="191"/>
        <v>75</v>
      </c>
      <c r="N19022">
        <v>10</v>
      </c>
      <c r="O19022">
        <v>0.69685249109718617</v>
      </c>
      <c r="P19022">
        <v>7.8514381793070438</v>
      </c>
      <c r="R19022">
        <v>3.0461184171020288</v>
      </c>
      <c r="U19022">
        <f t="shared" si="189"/>
        <v>21.226952071345664</v>
      </c>
    </row>
    <row r="19023" spans="1:30">
      <c r="A19023" s="5" t="s">
        <v>3060</v>
      </c>
      <c r="B19023" t="s">
        <v>3098</v>
      </c>
      <c r="D19023" s="5">
        <v>2022</v>
      </c>
      <c r="E19023" s="5" t="s">
        <v>3102</v>
      </c>
      <c r="F19023" s="5" t="s">
        <v>722</v>
      </c>
      <c r="G19023">
        <v>-32.020888888888891</v>
      </c>
      <c r="H19023">
        <v>-52.099388888888889</v>
      </c>
      <c r="I19023" s="5" t="s">
        <v>57</v>
      </c>
      <c r="J19023" t="s">
        <v>3115</v>
      </c>
      <c r="K19023">
        <v>80</v>
      </c>
      <c r="L19023">
        <v>90</v>
      </c>
      <c r="M19023">
        <f t="shared" si="191"/>
        <v>85</v>
      </c>
      <c r="N19023">
        <v>10</v>
      </c>
      <c r="O19023">
        <v>0.60848400785014478</v>
      </c>
      <c r="P19023">
        <v>8.5914409490262447</v>
      </c>
      <c r="R19023">
        <v>3.3643196080812849</v>
      </c>
      <c r="U19023">
        <f t="shared" si="189"/>
        <v>20.471346788141286</v>
      </c>
      <c r="AB19023">
        <f>SUM(U19007:U19023)</f>
        <v>106.89287143684936</v>
      </c>
    </row>
    <row r="19024" spans="1:30">
      <c r="A19024" s="5" t="s">
        <v>3060</v>
      </c>
      <c r="B19024" t="s">
        <v>3098</v>
      </c>
      <c r="D19024" s="5">
        <v>2022</v>
      </c>
      <c r="E19024" s="5" t="s">
        <v>3102</v>
      </c>
      <c r="F19024" s="5" t="s">
        <v>722</v>
      </c>
      <c r="G19024">
        <v>-32.020694444444445</v>
      </c>
      <c r="H19024">
        <v>-52.100111111111111</v>
      </c>
      <c r="I19024" s="5" t="s">
        <v>57</v>
      </c>
      <c r="J19024" t="s">
        <v>3116</v>
      </c>
      <c r="K19024">
        <v>0</v>
      </c>
      <c r="L19024">
        <v>2</v>
      </c>
      <c r="M19024">
        <f t="shared" si="191"/>
        <v>1</v>
      </c>
      <c r="N19024">
        <v>2</v>
      </c>
      <c r="O19024">
        <v>1.5507491770632178</v>
      </c>
      <c r="P19024">
        <v>1.8011928429423156</v>
      </c>
      <c r="R19024">
        <v>0.44451292246519575</v>
      </c>
      <c r="U19024">
        <f t="shared" si="189"/>
        <v>1.3786560974137365</v>
      </c>
      <c r="W19024">
        <f>SUMPRODUCT(O19024:O19040, N19024:N19040)/SUM(N19024:N19040)</f>
        <v>1.0991182209601409</v>
      </c>
      <c r="Y19024">
        <f>SUMPRODUCT(R19024:R19040, N19024:N19040)/SUM(N19024:N19040)</f>
        <v>0.79695496229118401</v>
      </c>
      <c r="AD19024">
        <v>90</v>
      </c>
    </row>
    <row r="19025" spans="1:28">
      <c r="A19025" s="5" t="s">
        <v>3060</v>
      </c>
      <c r="B19025" t="s">
        <v>3098</v>
      </c>
      <c r="D19025" s="5">
        <v>2022</v>
      </c>
      <c r="E19025" s="5" t="s">
        <v>3102</v>
      </c>
      <c r="F19025" s="5" t="s">
        <v>722</v>
      </c>
      <c r="G19025">
        <v>-32.020694444444445</v>
      </c>
      <c r="H19025">
        <v>-52.100111111111111</v>
      </c>
      <c r="I19025" s="5" t="s">
        <v>57</v>
      </c>
      <c r="J19025" t="s">
        <v>3116</v>
      </c>
      <c r="K19025">
        <v>2</v>
      </c>
      <c r="L19025">
        <v>4</v>
      </c>
      <c r="M19025">
        <f t="shared" si="191"/>
        <v>3</v>
      </c>
      <c r="N19025">
        <v>2</v>
      </c>
      <c r="O19025">
        <v>1.4887282641285626</v>
      </c>
      <c r="P19025">
        <v>1.5763912581027091</v>
      </c>
      <c r="R19025">
        <v>0.34784824098416484</v>
      </c>
      <c r="U19025">
        <f t="shared" si="189"/>
        <v>1.0357030159610594</v>
      </c>
    </row>
    <row r="19026" spans="1:28">
      <c r="A19026" s="5" t="s">
        <v>3060</v>
      </c>
      <c r="B19026" t="s">
        <v>3098</v>
      </c>
      <c r="D19026" s="5">
        <v>2022</v>
      </c>
      <c r="E19026" s="5" t="s">
        <v>3102</v>
      </c>
      <c r="F19026" s="5" t="s">
        <v>722</v>
      </c>
      <c r="G19026">
        <v>-32.020694444444445</v>
      </c>
      <c r="H19026">
        <v>-52.100111111111111</v>
      </c>
      <c r="I19026" s="5" t="s">
        <v>57</v>
      </c>
      <c r="J19026" t="s">
        <v>3116</v>
      </c>
      <c r="K19026">
        <v>4</v>
      </c>
      <c r="L19026">
        <v>6</v>
      </c>
      <c r="M19026">
        <f t="shared" si="191"/>
        <v>5</v>
      </c>
      <c r="N19026">
        <v>2</v>
      </c>
      <c r="O19026">
        <v>1.2023908376236772</v>
      </c>
      <c r="P19026">
        <v>1.1595649136812611</v>
      </c>
      <c r="R19026">
        <v>0.16861291288294228</v>
      </c>
      <c r="U19026">
        <f t="shared" si="189"/>
        <v>0.40547724311097816</v>
      </c>
    </row>
    <row r="19027" spans="1:28">
      <c r="A19027" s="5" t="s">
        <v>3060</v>
      </c>
      <c r="B19027" t="s">
        <v>3098</v>
      </c>
      <c r="D19027" s="5">
        <v>2022</v>
      </c>
      <c r="E19027" s="5" t="s">
        <v>3102</v>
      </c>
      <c r="F19027" s="5" t="s">
        <v>722</v>
      </c>
      <c r="G19027">
        <v>-32.020694444444445</v>
      </c>
      <c r="H19027">
        <v>-52.100111111111111</v>
      </c>
      <c r="I19027" s="5" t="s">
        <v>57</v>
      </c>
      <c r="J19027" t="s">
        <v>3116</v>
      </c>
      <c r="K19027">
        <v>6</v>
      </c>
      <c r="L19027">
        <v>8</v>
      </c>
      <c r="M19027">
        <f t="shared" si="191"/>
        <v>7</v>
      </c>
      <c r="N19027">
        <v>2</v>
      </c>
      <c r="O19027">
        <v>1.1847352492700165</v>
      </c>
      <c r="P19027">
        <v>1.1678451954087283</v>
      </c>
      <c r="R19027">
        <v>0.17217343402575319</v>
      </c>
      <c r="U19027">
        <f t="shared" si="189"/>
        <v>0.40795987255635091</v>
      </c>
    </row>
    <row r="19028" spans="1:28">
      <c r="A19028" s="5" t="s">
        <v>3060</v>
      </c>
      <c r="B19028" t="s">
        <v>3098</v>
      </c>
      <c r="D19028" s="5">
        <v>2022</v>
      </c>
      <c r="E19028" s="5" t="s">
        <v>3102</v>
      </c>
      <c r="F19028" s="5" t="s">
        <v>722</v>
      </c>
      <c r="G19028">
        <v>-32.020694444444445</v>
      </c>
      <c r="H19028">
        <v>-52.100111111111111</v>
      </c>
      <c r="I19028" s="5" t="s">
        <v>57</v>
      </c>
      <c r="J19028" t="s">
        <v>3116</v>
      </c>
      <c r="K19028">
        <v>8</v>
      </c>
      <c r="L19028">
        <v>10</v>
      </c>
      <c r="M19028">
        <f t="shared" si="191"/>
        <v>9</v>
      </c>
      <c r="N19028">
        <v>2</v>
      </c>
      <c r="O19028">
        <v>1.5263029778043029</v>
      </c>
      <c r="P19028">
        <v>1.1968895889703774</v>
      </c>
      <c r="R19028">
        <v>0.18466252325726223</v>
      </c>
      <c r="U19028">
        <f t="shared" si="189"/>
        <v>0.56370191827283134</v>
      </c>
    </row>
    <row r="19029" spans="1:28">
      <c r="A19029" s="5" t="s">
        <v>3060</v>
      </c>
      <c r="B19029" t="s">
        <v>3098</v>
      </c>
      <c r="D19029" s="5">
        <v>2022</v>
      </c>
      <c r="E19029" s="5" t="s">
        <v>3102</v>
      </c>
      <c r="F19029" s="5" t="s">
        <v>722</v>
      </c>
      <c r="G19029">
        <v>-32.020694444444445</v>
      </c>
      <c r="H19029">
        <v>-52.100111111111111</v>
      </c>
      <c r="I19029" s="5" t="s">
        <v>57</v>
      </c>
      <c r="J19029" t="s">
        <v>3116</v>
      </c>
      <c r="K19029">
        <v>10</v>
      </c>
      <c r="L19029">
        <v>15</v>
      </c>
      <c r="M19029">
        <f t="shared" si="191"/>
        <v>12.5</v>
      </c>
      <c r="N19029">
        <v>5</v>
      </c>
      <c r="O19029">
        <v>1.3068757040858554</v>
      </c>
      <c r="P19029">
        <v>1.4206078043517605</v>
      </c>
      <c r="R19029">
        <v>0.28086135587125699</v>
      </c>
      <c r="U19029">
        <f t="shared" si="189"/>
        <v>1.8352544110237847</v>
      </c>
      <c r="AB19029">
        <f>SUM(U19024:U19029)</f>
        <v>5.6267525583387412</v>
      </c>
    </row>
    <row r="19030" spans="1:28">
      <c r="A19030" s="5" t="s">
        <v>3060</v>
      </c>
      <c r="B19030" t="s">
        <v>3098</v>
      </c>
      <c r="D19030" s="5">
        <v>2022</v>
      </c>
      <c r="E19030" s="5" t="s">
        <v>3102</v>
      </c>
      <c r="F19030" s="5" t="s">
        <v>722</v>
      </c>
      <c r="G19030">
        <v>-32.020694444444445</v>
      </c>
      <c r="H19030">
        <v>-52.100111111111111</v>
      </c>
      <c r="I19030" s="5" t="s">
        <v>57</v>
      </c>
      <c r="J19030" t="s">
        <v>3116</v>
      </c>
      <c r="K19030">
        <v>15</v>
      </c>
      <c r="L19030">
        <v>20</v>
      </c>
      <c r="M19030">
        <f t="shared" si="191"/>
        <v>17.5</v>
      </c>
      <c r="N19030">
        <v>5</v>
      </c>
      <c r="O19030">
        <v>1.1205413408456801</v>
      </c>
      <c r="P19030">
        <v>2.1252479455936615</v>
      </c>
      <c r="R19030">
        <v>0.58385661660527433</v>
      </c>
      <c r="U19030">
        <f t="shared" si="189"/>
        <v>3.2711773801624813</v>
      </c>
    </row>
    <row r="19031" spans="1:28">
      <c r="A19031" s="5" t="s">
        <v>3060</v>
      </c>
      <c r="B19031" t="s">
        <v>3098</v>
      </c>
      <c r="D19031" s="5">
        <v>2022</v>
      </c>
      <c r="E19031" s="5" t="s">
        <v>3102</v>
      </c>
      <c r="F19031" s="5" t="s">
        <v>722</v>
      </c>
      <c r="G19031">
        <v>-32.020694444444445</v>
      </c>
      <c r="H19031">
        <v>-52.100111111111111</v>
      </c>
      <c r="I19031" s="5" t="s">
        <v>57</v>
      </c>
      <c r="J19031" t="s">
        <v>3116</v>
      </c>
      <c r="K19031">
        <v>20</v>
      </c>
      <c r="L19031">
        <v>25</v>
      </c>
      <c r="M19031">
        <f t="shared" si="191"/>
        <v>22.5</v>
      </c>
      <c r="N19031">
        <v>5</v>
      </c>
      <c r="O19031">
        <v>1.0654015802950159</v>
      </c>
      <c r="P19031">
        <v>3.0683319919316965</v>
      </c>
      <c r="R19031">
        <v>0.98938275653062946</v>
      </c>
      <c r="U19031">
        <f t="shared" si="189"/>
        <v>5.2704497616218582</v>
      </c>
    </row>
    <row r="19032" spans="1:28">
      <c r="A19032" s="5" t="s">
        <v>3060</v>
      </c>
      <c r="B19032" t="s">
        <v>3098</v>
      </c>
      <c r="D19032" s="5">
        <v>2022</v>
      </c>
      <c r="E19032" s="5" t="s">
        <v>3102</v>
      </c>
      <c r="F19032" s="5" t="s">
        <v>722</v>
      </c>
      <c r="G19032">
        <v>-32.020694444444445</v>
      </c>
      <c r="H19032">
        <v>-52.100111111111111</v>
      </c>
      <c r="I19032" s="5" t="s">
        <v>57</v>
      </c>
      <c r="J19032" t="s">
        <v>3116</v>
      </c>
      <c r="K19032">
        <v>25</v>
      </c>
      <c r="L19032">
        <v>30</v>
      </c>
      <c r="M19032">
        <f t="shared" si="191"/>
        <v>27.5</v>
      </c>
      <c r="N19032">
        <v>5</v>
      </c>
      <c r="O19032">
        <v>1.1373820558907104</v>
      </c>
      <c r="P19032">
        <v>3.259947082022824</v>
      </c>
      <c r="R19032">
        <v>1.0717772452698142</v>
      </c>
      <c r="U19032">
        <f t="shared" si="189"/>
        <v>6.0951010334093176</v>
      </c>
      <c r="AB19032">
        <f>SUM(U19024:U19032)</f>
        <v>20.263480733532397</v>
      </c>
    </row>
    <row r="19033" spans="1:28">
      <c r="A19033" s="5" t="s">
        <v>3060</v>
      </c>
      <c r="B19033" t="s">
        <v>3098</v>
      </c>
      <c r="D19033" s="5">
        <v>2022</v>
      </c>
      <c r="E19033" s="5" t="s">
        <v>3102</v>
      </c>
      <c r="F19033" s="5" t="s">
        <v>722</v>
      </c>
      <c r="G19033">
        <v>-32.020694444444445</v>
      </c>
      <c r="H19033">
        <v>-52.100111111111111</v>
      </c>
      <c r="I19033" s="5" t="s">
        <v>57</v>
      </c>
      <c r="J19033" t="s">
        <v>3116</v>
      </c>
      <c r="K19033">
        <v>30</v>
      </c>
      <c r="L19033">
        <v>35</v>
      </c>
      <c r="M19033">
        <f t="shared" si="191"/>
        <v>32.5</v>
      </c>
      <c r="N19033">
        <v>5</v>
      </c>
      <c r="O19033">
        <v>1.1490619066477477</v>
      </c>
      <c r="P19033">
        <v>2.7451215611004431</v>
      </c>
      <c r="R19033">
        <v>0.85040227127319046</v>
      </c>
      <c r="U19033">
        <f t="shared" si="189"/>
        <v>4.8858242762337367</v>
      </c>
    </row>
    <row r="19034" spans="1:28">
      <c r="A19034" s="5" t="s">
        <v>3060</v>
      </c>
      <c r="B19034" t="s">
        <v>3098</v>
      </c>
      <c r="D19034" s="5">
        <v>2022</v>
      </c>
      <c r="E19034" s="5" t="s">
        <v>3102</v>
      </c>
      <c r="F19034" s="5" t="s">
        <v>722</v>
      </c>
      <c r="G19034">
        <v>-32.020694444444445</v>
      </c>
      <c r="H19034">
        <v>-52.100111111111111</v>
      </c>
      <c r="I19034" s="5" t="s">
        <v>57</v>
      </c>
      <c r="J19034" t="s">
        <v>3116</v>
      </c>
      <c r="K19034">
        <v>35</v>
      </c>
      <c r="L19034">
        <v>40</v>
      </c>
      <c r="M19034">
        <f t="shared" si="191"/>
        <v>37.5</v>
      </c>
      <c r="N19034">
        <v>5</v>
      </c>
      <c r="O19034">
        <v>1.1648161239479375</v>
      </c>
      <c r="P19034">
        <v>2.7986773848651492</v>
      </c>
      <c r="R19034">
        <v>0.87343127549201416</v>
      </c>
      <c r="U19034">
        <f t="shared" si="189"/>
        <v>5.0869341642675554</v>
      </c>
    </row>
    <row r="19035" spans="1:28">
      <c r="A19035" s="5" t="s">
        <v>3060</v>
      </c>
      <c r="B19035" t="s">
        <v>3098</v>
      </c>
      <c r="D19035" s="5">
        <v>2022</v>
      </c>
      <c r="E19035" s="5" t="s">
        <v>3102</v>
      </c>
      <c r="F19035" s="5" t="s">
        <v>722</v>
      </c>
      <c r="G19035">
        <v>-32.020694444444445</v>
      </c>
      <c r="H19035">
        <v>-52.100111111111111</v>
      </c>
      <c r="I19035" s="5" t="s">
        <v>57</v>
      </c>
      <c r="J19035" t="s">
        <v>3116</v>
      </c>
      <c r="K19035">
        <v>40</v>
      </c>
      <c r="L19035">
        <v>45</v>
      </c>
      <c r="M19035">
        <f t="shared" si="191"/>
        <v>42.5</v>
      </c>
      <c r="N19035">
        <v>5</v>
      </c>
      <c r="O19035">
        <v>1.1949664363672661</v>
      </c>
      <c r="P19035">
        <v>2.2277277177279773</v>
      </c>
      <c r="R19035">
        <v>0.62792291862303018</v>
      </c>
      <c r="U19035">
        <f t="shared" si="189"/>
        <v>3.7517340619014758</v>
      </c>
    </row>
    <row r="19036" spans="1:28">
      <c r="A19036" s="5" t="s">
        <v>3060</v>
      </c>
      <c r="B19036" t="s">
        <v>3098</v>
      </c>
      <c r="D19036" s="5">
        <v>2022</v>
      </c>
      <c r="E19036" s="5" t="s">
        <v>3102</v>
      </c>
      <c r="F19036" s="5" t="s">
        <v>722</v>
      </c>
      <c r="G19036">
        <v>-32.020694444444445</v>
      </c>
      <c r="H19036">
        <v>-52.100111111111111</v>
      </c>
      <c r="I19036" s="5" t="s">
        <v>57</v>
      </c>
      <c r="J19036" t="s">
        <v>3116</v>
      </c>
      <c r="K19036">
        <v>45</v>
      </c>
      <c r="L19036">
        <v>50</v>
      </c>
      <c r="M19036">
        <f t="shared" si="191"/>
        <v>47.5</v>
      </c>
      <c r="N19036">
        <v>5</v>
      </c>
      <c r="O19036">
        <v>0.90351341631375581</v>
      </c>
      <c r="P19036">
        <v>3.6268446451587071</v>
      </c>
      <c r="R19036">
        <v>1.229543197418244</v>
      </c>
      <c r="U19036">
        <f t="shared" si="189"/>
        <v>5.5545438740234818</v>
      </c>
      <c r="AB19036">
        <f>SUM(U19024:U19036)</f>
        <v>39.542517109958645</v>
      </c>
    </row>
    <row r="19037" spans="1:28">
      <c r="A19037" s="5" t="s">
        <v>3060</v>
      </c>
      <c r="B19037" t="s">
        <v>3098</v>
      </c>
      <c r="D19037" s="5">
        <v>2022</v>
      </c>
      <c r="E19037" s="5" t="s">
        <v>3102</v>
      </c>
      <c r="F19037" s="5" t="s">
        <v>722</v>
      </c>
      <c r="G19037">
        <v>-32.020694444444445</v>
      </c>
      <c r="H19037">
        <v>-52.100111111111111</v>
      </c>
      <c r="I19037" s="5" t="s">
        <v>57</v>
      </c>
      <c r="J19037" t="s">
        <v>3116</v>
      </c>
      <c r="K19037">
        <v>50</v>
      </c>
      <c r="L19037">
        <v>60</v>
      </c>
      <c r="M19037">
        <f t="shared" si="191"/>
        <v>55</v>
      </c>
      <c r="N19037">
        <v>10</v>
      </c>
      <c r="O19037">
        <v>1.0620062748423889</v>
      </c>
      <c r="P19037">
        <v>3.0087798175333185</v>
      </c>
      <c r="R19037">
        <v>0.96377532153932677</v>
      </c>
      <c r="U19037">
        <f t="shared" si="189"/>
        <v>10.235354390130061</v>
      </c>
    </row>
    <row r="19038" spans="1:28">
      <c r="A19038" s="5" t="s">
        <v>3060</v>
      </c>
      <c r="B19038" t="s">
        <v>3098</v>
      </c>
      <c r="D19038" s="5">
        <v>2022</v>
      </c>
      <c r="E19038" s="5" t="s">
        <v>3102</v>
      </c>
      <c r="F19038" s="5" t="s">
        <v>722</v>
      </c>
      <c r="G19038">
        <v>-32.020694444444445</v>
      </c>
      <c r="H19038">
        <v>-52.100111111111111</v>
      </c>
      <c r="I19038" s="5" t="s">
        <v>57</v>
      </c>
      <c r="J19038" t="s">
        <v>3116</v>
      </c>
      <c r="K19038">
        <v>60</v>
      </c>
      <c r="L19038">
        <v>70</v>
      </c>
      <c r="M19038">
        <f t="shared" si="191"/>
        <v>65</v>
      </c>
      <c r="N19038">
        <v>10</v>
      </c>
      <c r="O19038">
        <v>0.97608241152123898</v>
      </c>
      <c r="P19038">
        <v>1.7833666188292361</v>
      </c>
      <c r="R19038">
        <v>0.43684764609657151</v>
      </c>
      <c r="U19038">
        <f t="shared" si="189"/>
        <v>4.263993038693183</v>
      </c>
    </row>
    <row r="19039" spans="1:28">
      <c r="A19039" s="5" t="s">
        <v>3060</v>
      </c>
      <c r="B19039" t="s">
        <v>3098</v>
      </c>
      <c r="D19039" s="5">
        <v>2022</v>
      </c>
      <c r="E19039" s="5" t="s">
        <v>3102</v>
      </c>
      <c r="F19039" s="5" t="s">
        <v>722</v>
      </c>
      <c r="G19039">
        <v>-32.020694444444445</v>
      </c>
      <c r="H19039">
        <v>-52.100111111111111</v>
      </c>
      <c r="I19039" s="5" t="s">
        <v>57</v>
      </c>
      <c r="J19039" t="s">
        <v>3116</v>
      </c>
      <c r="K19039">
        <v>70</v>
      </c>
      <c r="L19039">
        <v>80</v>
      </c>
      <c r="M19039">
        <f t="shared" si="191"/>
        <v>75</v>
      </c>
      <c r="N19039">
        <v>10</v>
      </c>
      <c r="O19039">
        <v>0.93452387278108329</v>
      </c>
      <c r="P19039">
        <v>3.5244940306138264</v>
      </c>
      <c r="R19039">
        <v>1.1855324331639452</v>
      </c>
      <c r="U19039">
        <f t="shared" si="189"/>
        <v>11.079083607479507</v>
      </c>
    </row>
    <row r="19040" spans="1:28">
      <c r="A19040" s="5" t="s">
        <v>3060</v>
      </c>
      <c r="B19040" t="s">
        <v>3098</v>
      </c>
      <c r="D19040" s="5">
        <v>2022</v>
      </c>
      <c r="E19040" s="5" t="s">
        <v>3102</v>
      </c>
      <c r="F19040" s="5" t="s">
        <v>722</v>
      </c>
      <c r="G19040">
        <v>-32.020694444444445</v>
      </c>
      <c r="H19040">
        <v>-52.100111111111111</v>
      </c>
      <c r="I19040" s="5" t="s">
        <v>57</v>
      </c>
      <c r="J19040" t="s">
        <v>3116</v>
      </c>
      <c r="K19040">
        <v>80</v>
      </c>
      <c r="L19040">
        <v>90</v>
      </c>
      <c r="M19040">
        <f t="shared" si="191"/>
        <v>85</v>
      </c>
      <c r="N19040">
        <v>10</v>
      </c>
      <c r="O19040">
        <v>1.0075908461216185</v>
      </c>
      <c r="P19040">
        <v>3.2541591501302847</v>
      </c>
      <c r="R19040">
        <v>1.0692884345560223</v>
      </c>
      <c r="U19040">
        <f t="shared" si="189"/>
        <v>10.774052385223634</v>
      </c>
      <c r="AB19040">
        <f>SUM(U19024:U19040)</f>
        <v>75.895000531485039</v>
      </c>
    </row>
    <row r="19041" spans="1:30">
      <c r="A19041" s="5" t="s">
        <v>3060</v>
      </c>
      <c r="B19041" t="s">
        <v>3098</v>
      </c>
      <c r="D19041" s="5">
        <v>2022</v>
      </c>
      <c r="E19041" s="5" t="s">
        <v>3102</v>
      </c>
      <c r="F19041" s="5" t="s">
        <v>722</v>
      </c>
      <c r="G19041">
        <v>-32.020194444444442</v>
      </c>
      <c r="H19041">
        <v>-52.100305555555558</v>
      </c>
      <c r="I19041" s="5" t="s">
        <v>57</v>
      </c>
      <c r="J19041" t="s">
        <v>3117</v>
      </c>
      <c r="K19041">
        <v>0</v>
      </c>
      <c r="L19041">
        <v>2</v>
      </c>
      <c r="M19041">
        <f t="shared" si="191"/>
        <v>1</v>
      </c>
      <c r="N19041">
        <v>2</v>
      </c>
      <c r="O19041">
        <v>2.333706614439027</v>
      </c>
      <c r="P19041">
        <v>1.7948207171314674</v>
      </c>
      <c r="R19041">
        <v>0.44177290836653099</v>
      </c>
      <c r="U19041">
        <f t="shared" si="189"/>
        <v>2.0619367166698792</v>
      </c>
      <c r="W19041">
        <f>SUMPRODUCT(O19041:O19057, N19041:N19057)/SUM(N19041:N19057)</f>
        <v>1.3728653518384699</v>
      </c>
      <c r="Y19041">
        <f>SUMPRODUCT(R19041:R19057, N19041:N19057)/SUM(N19041:N19057)</f>
        <v>0.78138737179079765</v>
      </c>
      <c r="AD19041">
        <v>90</v>
      </c>
    </row>
    <row r="19042" spans="1:30">
      <c r="A19042" s="5" t="s">
        <v>3060</v>
      </c>
      <c r="B19042" t="s">
        <v>3098</v>
      </c>
      <c r="D19042" s="5">
        <v>2022</v>
      </c>
      <c r="E19042" s="5" t="s">
        <v>3102</v>
      </c>
      <c r="F19042" s="5" t="s">
        <v>722</v>
      </c>
      <c r="G19042">
        <v>-32.020194444444442</v>
      </c>
      <c r="H19042">
        <v>-52.100305555555558</v>
      </c>
      <c r="I19042" s="5" t="s">
        <v>57</v>
      </c>
      <c r="J19042" t="s">
        <v>3117</v>
      </c>
      <c r="K19042">
        <v>2</v>
      </c>
      <c r="L19042">
        <v>4</v>
      </c>
      <c r="M19042">
        <f t="shared" si="191"/>
        <v>3</v>
      </c>
      <c r="N19042">
        <v>2</v>
      </c>
      <c r="O19042">
        <v>1.4835221291012013</v>
      </c>
      <c r="P19042">
        <v>1.3544289827736506</v>
      </c>
      <c r="R19042">
        <v>0.25240446259266974</v>
      </c>
      <c r="U19042">
        <f t="shared" si="189"/>
        <v>0.74889521148024385</v>
      </c>
    </row>
    <row r="19043" spans="1:30">
      <c r="A19043" s="5" t="s">
        <v>3060</v>
      </c>
      <c r="B19043" t="s">
        <v>3098</v>
      </c>
      <c r="D19043" s="5">
        <v>2022</v>
      </c>
      <c r="E19043" s="5" t="s">
        <v>3102</v>
      </c>
      <c r="F19043" s="5" t="s">
        <v>722</v>
      </c>
      <c r="G19043">
        <v>-32.020194444444442</v>
      </c>
      <c r="H19043">
        <v>-52.100305555555558</v>
      </c>
      <c r="I19043" s="5" t="s">
        <v>57</v>
      </c>
      <c r="J19043" t="s">
        <v>3117</v>
      </c>
      <c r="K19043">
        <v>4</v>
      </c>
      <c r="L19043">
        <v>6</v>
      </c>
      <c r="M19043">
        <f t="shared" si="191"/>
        <v>5</v>
      </c>
      <c r="N19043">
        <v>2</v>
      </c>
      <c r="O19043">
        <v>1.5290192221664043</v>
      </c>
      <c r="P19043">
        <v>1.1146243487253429</v>
      </c>
      <c r="R19043">
        <v>0.14928846995189743</v>
      </c>
      <c r="U19043">
        <f t="shared" si="189"/>
        <v>0.45652988040852566</v>
      </c>
    </row>
    <row r="19044" spans="1:30">
      <c r="A19044" s="5" t="s">
        <v>3060</v>
      </c>
      <c r="B19044" t="s">
        <v>3098</v>
      </c>
      <c r="D19044" s="5">
        <v>2022</v>
      </c>
      <c r="E19044" s="5" t="s">
        <v>3102</v>
      </c>
      <c r="F19044" s="5" t="s">
        <v>722</v>
      </c>
      <c r="G19044">
        <v>-32.020194444444442</v>
      </c>
      <c r="H19044">
        <v>-52.100305555555558</v>
      </c>
      <c r="I19044" s="5" t="s">
        <v>57</v>
      </c>
      <c r="J19044" t="s">
        <v>3117</v>
      </c>
      <c r="K19044">
        <v>6</v>
      </c>
      <c r="L19044">
        <v>8</v>
      </c>
      <c r="M19044">
        <f t="shared" si="191"/>
        <v>7</v>
      </c>
      <c r="N19044">
        <v>2</v>
      </c>
      <c r="O19044">
        <v>1.7015007391598611</v>
      </c>
      <c r="P19044">
        <v>0.76667569818673809</v>
      </c>
      <c r="R19044">
        <v>0</v>
      </c>
      <c r="U19044">
        <f t="shared" si="189"/>
        <v>0</v>
      </c>
    </row>
    <row r="19045" spans="1:30">
      <c r="A19045" s="5" t="s">
        <v>3060</v>
      </c>
      <c r="B19045" t="s">
        <v>3098</v>
      </c>
      <c r="D19045" s="5">
        <v>2022</v>
      </c>
      <c r="E19045" s="5" t="s">
        <v>3102</v>
      </c>
      <c r="F19045" s="5" t="s">
        <v>722</v>
      </c>
      <c r="G19045">
        <v>-32.020194444444442</v>
      </c>
      <c r="H19045">
        <v>-52.100305555555558</v>
      </c>
      <c r="I19045" s="5" t="s">
        <v>57</v>
      </c>
      <c r="J19045" t="s">
        <v>3117</v>
      </c>
      <c r="K19045">
        <v>8</v>
      </c>
      <c r="L19045">
        <v>10</v>
      </c>
      <c r="M19045">
        <f t="shared" si="191"/>
        <v>9</v>
      </c>
      <c r="N19045">
        <v>2</v>
      </c>
      <c r="O19045">
        <v>1.4977824120022349</v>
      </c>
      <c r="P19045">
        <v>0.95241906438831492</v>
      </c>
      <c r="R19045">
        <v>7.95401976869754E-2</v>
      </c>
      <c r="U19045">
        <f t="shared" si="189"/>
        <v>0.2382678182854652</v>
      </c>
    </row>
    <row r="19046" spans="1:30">
      <c r="A19046" s="5" t="s">
        <v>3060</v>
      </c>
      <c r="B19046" t="s">
        <v>3098</v>
      </c>
      <c r="D19046" s="5">
        <v>2022</v>
      </c>
      <c r="E19046" s="5" t="s">
        <v>3102</v>
      </c>
      <c r="F19046" s="5" t="s">
        <v>722</v>
      </c>
      <c r="G19046">
        <v>-32.020194444444442</v>
      </c>
      <c r="H19046">
        <v>-52.100305555555558</v>
      </c>
      <c r="I19046" s="5" t="s">
        <v>57</v>
      </c>
      <c r="J19046" t="s">
        <v>3117</v>
      </c>
      <c r="K19046">
        <v>10</v>
      </c>
      <c r="L19046">
        <v>15</v>
      </c>
      <c r="M19046">
        <f t="shared" si="191"/>
        <v>12.5</v>
      </c>
      <c r="N19046">
        <v>5</v>
      </c>
      <c r="O19046">
        <v>1.6528346943388728</v>
      </c>
      <c r="P19046">
        <v>1.3012681595633651</v>
      </c>
      <c r="R19046">
        <v>0.22954530861224692</v>
      </c>
      <c r="U19046">
        <f t="shared" si="189"/>
        <v>1.8970022499852266</v>
      </c>
      <c r="AB19046">
        <f>SUM(U19041:U19046)</f>
        <v>5.4026318768293411</v>
      </c>
    </row>
    <row r="19047" spans="1:30">
      <c r="A19047" s="5" t="s">
        <v>3060</v>
      </c>
      <c r="B19047" t="s">
        <v>3098</v>
      </c>
      <c r="D19047" s="5">
        <v>2022</v>
      </c>
      <c r="E19047" s="5" t="s">
        <v>3102</v>
      </c>
      <c r="F19047" s="5" t="s">
        <v>722</v>
      </c>
      <c r="G19047">
        <v>-32.020194444444442</v>
      </c>
      <c r="H19047">
        <v>-52.100305555555558</v>
      </c>
      <c r="I19047" s="5" t="s">
        <v>57</v>
      </c>
      <c r="J19047" t="s">
        <v>3117</v>
      </c>
      <c r="K19047">
        <v>15</v>
      </c>
      <c r="L19047">
        <v>20</v>
      </c>
      <c r="M19047">
        <f t="shared" si="191"/>
        <v>17.5</v>
      </c>
      <c r="N19047">
        <v>5</v>
      </c>
      <c r="O19047">
        <v>1.3206380088538372</v>
      </c>
      <c r="P19047">
        <v>2.9514613260217413</v>
      </c>
      <c r="R19047">
        <v>0.93912837018934869</v>
      </c>
      <c r="U19047">
        <f t="shared" si="189"/>
        <v>6.2012431043250542</v>
      </c>
    </row>
    <row r="19048" spans="1:30">
      <c r="A19048" s="5" t="s">
        <v>3060</v>
      </c>
      <c r="B19048" t="s">
        <v>3098</v>
      </c>
      <c r="D19048" s="5">
        <v>2022</v>
      </c>
      <c r="E19048" s="5" t="s">
        <v>3102</v>
      </c>
      <c r="F19048" s="5" t="s">
        <v>722</v>
      </c>
      <c r="G19048">
        <v>-32.020194444444442</v>
      </c>
      <c r="H19048">
        <v>-52.100305555555558</v>
      </c>
      <c r="I19048" s="5" t="s">
        <v>57</v>
      </c>
      <c r="J19048" t="s">
        <v>3117</v>
      </c>
      <c r="K19048">
        <v>20</v>
      </c>
      <c r="L19048">
        <v>25</v>
      </c>
      <c r="M19048">
        <f t="shared" si="191"/>
        <v>22.5</v>
      </c>
      <c r="N19048">
        <v>5</v>
      </c>
      <c r="O19048">
        <v>1.2757294354004227</v>
      </c>
      <c r="P19048">
        <v>3.2910028630428254</v>
      </c>
      <c r="R19048">
        <v>1.0851312311084149</v>
      </c>
      <c r="U19048">
        <f t="shared" si="189"/>
        <v>6.9216692639865185</v>
      </c>
    </row>
    <row r="19049" spans="1:30">
      <c r="A19049" s="5" t="s">
        <v>3060</v>
      </c>
      <c r="B19049" t="s">
        <v>3098</v>
      </c>
      <c r="D19049" s="5">
        <v>2022</v>
      </c>
      <c r="E19049" s="5" t="s">
        <v>3102</v>
      </c>
      <c r="F19049" s="5" t="s">
        <v>722</v>
      </c>
      <c r="G19049">
        <v>-32.020194444444442</v>
      </c>
      <c r="H19049">
        <v>-52.100305555555558</v>
      </c>
      <c r="I19049" s="5" t="s">
        <v>57</v>
      </c>
      <c r="J19049" t="s">
        <v>3117</v>
      </c>
      <c r="K19049">
        <v>25</v>
      </c>
      <c r="L19049">
        <v>30</v>
      </c>
      <c r="M19049">
        <f t="shared" si="191"/>
        <v>27.5</v>
      </c>
      <c r="N19049">
        <v>5</v>
      </c>
      <c r="O19049">
        <v>1.3461707058575931</v>
      </c>
      <c r="P19049">
        <v>3.1589525211923677</v>
      </c>
      <c r="R19049">
        <v>1.0283495841127179</v>
      </c>
      <c r="U19049">
        <f t="shared" si="189"/>
        <v>6.9216704275668999</v>
      </c>
      <c r="AB19049">
        <f>SUM(U19041:U19049)</f>
        <v>25.447214672707815</v>
      </c>
    </row>
    <row r="19050" spans="1:30">
      <c r="A19050" s="5" t="s">
        <v>3060</v>
      </c>
      <c r="B19050" t="s">
        <v>3098</v>
      </c>
      <c r="D19050" s="5">
        <v>2022</v>
      </c>
      <c r="E19050" s="5" t="s">
        <v>3102</v>
      </c>
      <c r="F19050" s="5" t="s">
        <v>722</v>
      </c>
      <c r="G19050">
        <v>-32.020194444444442</v>
      </c>
      <c r="H19050">
        <v>-52.100305555555558</v>
      </c>
      <c r="I19050" s="5" t="s">
        <v>57</v>
      </c>
      <c r="J19050" t="s">
        <v>3117</v>
      </c>
      <c r="K19050">
        <v>30</v>
      </c>
      <c r="L19050">
        <v>35</v>
      </c>
      <c r="M19050">
        <f t="shared" si="191"/>
        <v>32.5</v>
      </c>
      <c r="N19050">
        <v>5</v>
      </c>
      <c r="O19050">
        <v>1.3219055895561513</v>
      </c>
      <c r="P19050">
        <v>3.2159523975362929</v>
      </c>
      <c r="R19050">
        <v>1.0528595309406059</v>
      </c>
      <c r="U19050">
        <f t="shared" si="189"/>
        <v>6.9589044948392731</v>
      </c>
    </row>
    <row r="19051" spans="1:30">
      <c r="A19051" s="5" t="s">
        <v>3060</v>
      </c>
      <c r="B19051" t="s">
        <v>3098</v>
      </c>
      <c r="D19051" s="5">
        <v>2022</v>
      </c>
      <c r="E19051" s="5" t="s">
        <v>3102</v>
      </c>
      <c r="F19051" s="5" t="s">
        <v>722</v>
      </c>
      <c r="G19051">
        <v>-32.020194444444442</v>
      </c>
      <c r="H19051">
        <v>-52.100305555555558</v>
      </c>
      <c r="I19051" s="5" t="s">
        <v>57</v>
      </c>
      <c r="J19051" t="s">
        <v>3117</v>
      </c>
      <c r="K19051">
        <v>35</v>
      </c>
      <c r="L19051">
        <v>40</v>
      </c>
      <c r="M19051">
        <f t="shared" si="191"/>
        <v>37.5</v>
      </c>
      <c r="N19051">
        <v>5</v>
      </c>
      <c r="O19051">
        <v>1.4203241769429689</v>
      </c>
      <c r="P19051">
        <v>2.1430654585315749</v>
      </c>
      <c r="R19051">
        <v>0.59151814716857709</v>
      </c>
      <c r="U19051">
        <f t="shared" si="189"/>
        <v>4.200737627620196</v>
      </c>
    </row>
    <row r="19052" spans="1:30">
      <c r="A19052" s="5" t="s">
        <v>3060</v>
      </c>
      <c r="B19052" t="s">
        <v>3098</v>
      </c>
      <c r="D19052" s="5">
        <v>2022</v>
      </c>
      <c r="E19052" s="5" t="s">
        <v>3102</v>
      </c>
      <c r="F19052" s="5" t="s">
        <v>722</v>
      </c>
      <c r="G19052">
        <v>-32.020194444444442</v>
      </c>
      <c r="H19052">
        <v>-52.100305555555558</v>
      </c>
      <c r="I19052" s="5" t="s">
        <v>57</v>
      </c>
      <c r="J19052" t="s">
        <v>3117</v>
      </c>
      <c r="K19052">
        <v>40</v>
      </c>
      <c r="L19052">
        <v>45</v>
      </c>
      <c r="M19052">
        <f t="shared" si="191"/>
        <v>42.5</v>
      </c>
      <c r="N19052">
        <v>5</v>
      </c>
      <c r="O19052">
        <v>1.5728865686143465</v>
      </c>
      <c r="P19052">
        <v>2.9842718117796876</v>
      </c>
      <c r="R19052">
        <v>0.95323687906526566</v>
      </c>
      <c r="U19052">
        <f t="shared" si="189"/>
        <v>7.4966674189480722</v>
      </c>
    </row>
    <row r="19053" spans="1:30">
      <c r="A19053" s="5" t="s">
        <v>3060</v>
      </c>
      <c r="B19053" t="s">
        <v>3098</v>
      </c>
      <c r="D19053" s="5">
        <v>2022</v>
      </c>
      <c r="E19053" s="5" t="s">
        <v>3102</v>
      </c>
      <c r="F19053" s="5" t="s">
        <v>722</v>
      </c>
      <c r="G19053">
        <v>-32.020194444444442</v>
      </c>
      <c r="H19053">
        <v>-52.100305555555558</v>
      </c>
      <c r="I19053" s="5" t="s">
        <v>57</v>
      </c>
      <c r="J19053" t="s">
        <v>3117</v>
      </c>
      <c r="K19053">
        <v>45</v>
      </c>
      <c r="L19053">
        <v>50</v>
      </c>
      <c r="M19053">
        <f t="shared" si="191"/>
        <v>47.5</v>
      </c>
      <c r="N19053">
        <v>5</v>
      </c>
      <c r="O19053">
        <v>1.3888157423425893</v>
      </c>
      <c r="P19053">
        <v>3.9786457438096239</v>
      </c>
      <c r="R19053">
        <v>1.3808176698381383</v>
      </c>
      <c r="U19053">
        <f t="shared" ref="U19053:U19116" si="192">N19053*O19053*R19053</f>
        <v>9.5885065858800917</v>
      </c>
      <c r="AB19053">
        <f>SUM(U19041:U19053)</f>
        <v>53.69203079999545</v>
      </c>
    </row>
    <row r="19054" spans="1:30">
      <c r="A19054" s="5" t="s">
        <v>3060</v>
      </c>
      <c r="B19054" t="s">
        <v>3098</v>
      </c>
      <c r="D19054" s="5">
        <v>2022</v>
      </c>
      <c r="E19054" s="5" t="s">
        <v>3102</v>
      </c>
      <c r="F19054" s="5" t="s">
        <v>722</v>
      </c>
      <c r="G19054">
        <v>-32.020194444444442</v>
      </c>
      <c r="H19054">
        <v>-52.100305555555558</v>
      </c>
      <c r="I19054" s="5" t="s">
        <v>57</v>
      </c>
      <c r="J19054" t="s">
        <v>3117</v>
      </c>
      <c r="K19054">
        <v>50</v>
      </c>
      <c r="L19054">
        <v>60</v>
      </c>
      <c r="M19054">
        <f t="shared" si="191"/>
        <v>55</v>
      </c>
      <c r="N19054">
        <v>10</v>
      </c>
      <c r="O19054">
        <v>1.5030790885083334</v>
      </c>
      <c r="P19054">
        <v>1.8936406834496051</v>
      </c>
      <c r="R19054">
        <v>0.48426549388333012</v>
      </c>
      <c r="U19054">
        <f t="shared" si="192"/>
        <v>7.2788933714219377</v>
      </c>
    </row>
    <row r="19055" spans="1:30">
      <c r="A19055" s="5" t="s">
        <v>3060</v>
      </c>
      <c r="B19055" t="s">
        <v>3098</v>
      </c>
      <c r="D19055" s="5">
        <v>2022</v>
      </c>
      <c r="E19055" s="5" t="s">
        <v>3102</v>
      </c>
      <c r="F19055" s="5" t="s">
        <v>722</v>
      </c>
      <c r="G19055">
        <v>-32.020194444444442</v>
      </c>
      <c r="H19055">
        <v>-52.100305555555558</v>
      </c>
      <c r="I19055" s="5" t="s">
        <v>57</v>
      </c>
      <c r="J19055" t="s">
        <v>3117</v>
      </c>
      <c r="K19055">
        <v>60</v>
      </c>
      <c r="L19055">
        <v>70</v>
      </c>
      <c r="M19055">
        <f t="shared" si="191"/>
        <v>65</v>
      </c>
      <c r="N19055">
        <v>10</v>
      </c>
      <c r="O19055">
        <v>0.98486493495870109</v>
      </c>
      <c r="P19055">
        <v>3.4623422554457006</v>
      </c>
      <c r="R19055">
        <v>1.1588071698416511</v>
      </c>
      <c r="U19055">
        <f t="shared" si="192"/>
        <v>11.412685479557741</v>
      </c>
    </row>
    <row r="19056" spans="1:30">
      <c r="A19056" s="5" t="s">
        <v>3060</v>
      </c>
      <c r="B19056" t="s">
        <v>3098</v>
      </c>
      <c r="D19056" s="5">
        <v>2022</v>
      </c>
      <c r="E19056" s="5" t="s">
        <v>3102</v>
      </c>
      <c r="F19056" s="5" t="s">
        <v>722</v>
      </c>
      <c r="G19056">
        <v>-32.020194444444442</v>
      </c>
      <c r="H19056">
        <v>-52.100305555555558</v>
      </c>
      <c r="I19056" s="5" t="s">
        <v>57</v>
      </c>
      <c r="J19056" t="s">
        <v>3117</v>
      </c>
      <c r="K19056">
        <v>70</v>
      </c>
      <c r="L19056">
        <v>80</v>
      </c>
      <c r="M19056">
        <f t="shared" si="191"/>
        <v>75</v>
      </c>
      <c r="N19056">
        <v>10</v>
      </c>
      <c r="O19056">
        <v>1.3569904125666312</v>
      </c>
      <c r="P19056">
        <v>2.7378412331252822</v>
      </c>
      <c r="R19056">
        <v>0.84727173024387126</v>
      </c>
      <c r="U19056">
        <f t="shared" si="192"/>
        <v>11.497396147796744</v>
      </c>
    </row>
    <row r="19057" spans="1:30">
      <c r="A19057" s="5" t="s">
        <v>3060</v>
      </c>
      <c r="B19057" t="s">
        <v>3098</v>
      </c>
      <c r="D19057" s="5">
        <v>2022</v>
      </c>
      <c r="E19057" s="5" t="s">
        <v>3102</v>
      </c>
      <c r="F19057" s="5" t="s">
        <v>722</v>
      </c>
      <c r="G19057">
        <v>-32.020194444444442</v>
      </c>
      <c r="H19057">
        <v>-52.100305555555558</v>
      </c>
      <c r="I19057" s="5" t="s">
        <v>57</v>
      </c>
      <c r="J19057" t="s">
        <v>3117</v>
      </c>
      <c r="K19057">
        <v>80</v>
      </c>
      <c r="L19057">
        <v>90</v>
      </c>
      <c r="M19057">
        <f t="shared" si="191"/>
        <v>85</v>
      </c>
      <c r="N19057">
        <v>10</v>
      </c>
      <c r="O19057">
        <v>1.152095046185428</v>
      </c>
      <c r="P19057">
        <v>2.4587148463047797</v>
      </c>
      <c r="R19057">
        <v>0.72724738391105515</v>
      </c>
      <c r="U19057">
        <f t="shared" si="192"/>
        <v>8.3785810835523886</v>
      </c>
      <c r="AB19057">
        <f>SUM(U19041:U19057)</f>
        <v>92.259586882324271</v>
      </c>
    </row>
    <row r="19058" spans="1:30">
      <c r="A19058" s="5" t="s">
        <v>3060</v>
      </c>
      <c r="B19058" t="s">
        <v>3098</v>
      </c>
      <c r="D19058" s="5">
        <v>2022</v>
      </c>
      <c r="E19058" s="5" t="s">
        <v>3102</v>
      </c>
      <c r="F19058" s="5" t="s">
        <v>722</v>
      </c>
      <c r="G19058">
        <v>-32.019944444444441</v>
      </c>
      <c r="H19058">
        <v>-52.101055555555554</v>
      </c>
      <c r="I19058" s="5" t="s">
        <v>57</v>
      </c>
      <c r="J19058" t="s">
        <v>3118</v>
      </c>
      <c r="K19058">
        <v>0</v>
      </c>
      <c r="L19058">
        <v>2</v>
      </c>
      <c r="M19058">
        <f t="shared" ref="M19058:M19074" si="193">AVERAGE(K19058:L19058)</f>
        <v>1</v>
      </c>
      <c r="N19058">
        <v>2</v>
      </c>
      <c r="O19058">
        <v>1.8517995938628207</v>
      </c>
      <c r="P19058">
        <v>2.5819454332153535</v>
      </c>
      <c r="R19058">
        <v>0.78023653628260203</v>
      </c>
      <c r="U19058">
        <f t="shared" si="192"/>
        <v>2.889683402010113</v>
      </c>
      <c r="W19058">
        <f>SUMPRODUCT(O19058:O19074, N19058:N19074)/SUM(N19058:N19074)</f>
        <v>1.0202012620767831</v>
      </c>
      <c r="Y19058">
        <f>SUMPRODUCT(R19058:R19074, N19058:N19074)/SUM(N19058:N19074)</f>
        <v>1.6493510523922128</v>
      </c>
      <c r="AD19058">
        <v>90</v>
      </c>
    </row>
    <row r="19059" spans="1:30">
      <c r="A19059" s="5" t="s">
        <v>3060</v>
      </c>
      <c r="B19059" t="s">
        <v>3098</v>
      </c>
      <c r="D19059" s="5">
        <v>2022</v>
      </c>
      <c r="E19059" s="5" t="s">
        <v>3102</v>
      </c>
      <c r="F19059" s="5" t="s">
        <v>722</v>
      </c>
      <c r="G19059">
        <v>-32.019944444444441</v>
      </c>
      <c r="H19059">
        <v>-52.101055555555554</v>
      </c>
      <c r="I19059" s="5" t="s">
        <v>57</v>
      </c>
      <c r="J19059" t="s">
        <v>3118</v>
      </c>
      <c r="K19059">
        <v>2</v>
      </c>
      <c r="L19059">
        <v>4</v>
      </c>
      <c r="M19059">
        <f t="shared" si="193"/>
        <v>3</v>
      </c>
      <c r="N19059">
        <v>2</v>
      </c>
      <c r="O19059">
        <v>1.2669016412235921</v>
      </c>
      <c r="P19059">
        <v>1.5119440570666125</v>
      </c>
      <c r="R19059">
        <v>0.3201359445386433</v>
      </c>
      <c r="U19059">
        <f t="shared" si="192"/>
        <v>0.81116150710134405</v>
      </c>
    </row>
    <row r="19060" spans="1:30">
      <c r="A19060" s="5" t="s">
        <v>3060</v>
      </c>
      <c r="B19060" t="s">
        <v>3098</v>
      </c>
      <c r="D19060" s="5">
        <v>2022</v>
      </c>
      <c r="E19060" s="5" t="s">
        <v>3102</v>
      </c>
      <c r="F19060" s="5" t="s">
        <v>722</v>
      </c>
      <c r="G19060">
        <v>-32.019944444444441</v>
      </c>
      <c r="H19060">
        <v>-52.101055555555554</v>
      </c>
      <c r="I19060" s="5" t="s">
        <v>57</v>
      </c>
      <c r="J19060" t="s">
        <v>3118</v>
      </c>
      <c r="K19060">
        <v>4</v>
      </c>
      <c r="L19060">
        <v>6</v>
      </c>
      <c r="M19060">
        <f t="shared" si="193"/>
        <v>5</v>
      </c>
      <c r="N19060">
        <v>2</v>
      </c>
      <c r="O19060">
        <v>1.3155676860445806</v>
      </c>
      <c r="P19060">
        <v>1.5782065743634217</v>
      </c>
      <c r="R19060">
        <v>0.34862882697627134</v>
      </c>
      <c r="U19060">
        <f t="shared" si="192"/>
        <v>0.91728963838721955</v>
      </c>
    </row>
    <row r="19061" spans="1:30">
      <c r="A19061" s="5" t="s">
        <v>3060</v>
      </c>
      <c r="B19061" t="s">
        <v>3098</v>
      </c>
      <c r="D19061" s="5">
        <v>2022</v>
      </c>
      <c r="E19061" s="5" t="s">
        <v>3102</v>
      </c>
      <c r="F19061" s="5" t="s">
        <v>722</v>
      </c>
      <c r="G19061">
        <v>-32.019944444444441</v>
      </c>
      <c r="H19061">
        <v>-52.101055555555554</v>
      </c>
      <c r="I19061" s="5" t="s">
        <v>57</v>
      </c>
      <c r="J19061" t="s">
        <v>3118</v>
      </c>
      <c r="K19061">
        <v>6</v>
      </c>
      <c r="L19061">
        <v>8</v>
      </c>
      <c r="M19061">
        <f t="shared" si="193"/>
        <v>7</v>
      </c>
      <c r="N19061">
        <v>2</v>
      </c>
      <c r="O19061">
        <v>1.3298279689456145</v>
      </c>
      <c r="P19061">
        <v>1.4890047336569414</v>
      </c>
      <c r="R19061">
        <v>0.31027203547248478</v>
      </c>
      <c r="U19061">
        <f t="shared" si="192"/>
        <v>0.82521686150599216</v>
      </c>
    </row>
    <row r="19062" spans="1:30">
      <c r="A19062" s="5" t="s">
        <v>3060</v>
      </c>
      <c r="B19062" t="s">
        <v>3098</v>
      </c>
      <c r="D19062" s="5">
        <v>2022</v>
      </c>
      <c r="E19062" s="5" t="s">
        <v>3102</v>
      </c>
      <c r="F19062" s="5" t="s">
        <v>722</v>
      </c>
      <c r="G19062">
        <v>-32.019944444444441</v>
      </c>
      <c r="H19062">
        <v>-52.101055555555554</v>
      </c>
      <c r="I19062" s="5" t="s">
        <v>57</v>
      </c>
      <c r="J19062" t="s">
        <v>3118</v>
      </c>
      <c r="K19062">
        <v>8</v>
      </c>
      <c r="L19062">
        <v>10</v>
      </c>
      <c r="M19062">
        <f t="shared" si="193"/>
        <v>9</v>
      </c>
      <c r="N19062">
        <v>2</v>
      </c>
      <c r="O19062">
        <v>1.3694398658929305</v>
      </c>
      <c r="P19062">
        <v>1.9669230922137784</v>
      </c>
      <c r="R19062">
        <v>0.51577692965192456</v>
      </c>
      <c r="U19062">
        <f t="shared" si="192"/>
        <v>1.4126509787463981</v>
      </c>
    </row>
    <row r="19063" spans="1:30">
      <c r="A19063" s="5" t="s">
        <v>3060</v>
      </c>
      <c r="B19063" t="s">
        <v>3098</v>
      </c>
      <c r="D19063" s="5">
        <v>2022</v>
      </c>
      <c r="E19063" s="5" t="s">
        <v>3102</v>
      </c>
      <c r="F19063" s="5" t="s">
        <v>722</v>
      </c>
      <c r="G19063">
        <v>-32.019944444444441</v>
      </c>
      <c r="H19063">
        <v>-52.101055555555554</v>
      </c>
      <c r="I19063" s="5" t="s">
        <v>57</v>
      </c>
      <c r="J19063" t="s">
        <v>3118</v>
      </c>
      <c r="K19063">
        <v>10</v>
      </c>
      <c r="L19063">
        <v>15</v>
      </c>
      <c r="M19063">
        <f t="shared" si="193"/>
        <v>12.5</v>
      </c>
      <c r="N19063">
        <v>5</v>
      </c>
      <c r="O19063">
        <v>1.3139379394273196</v>
      </c>
      <c r="P19063">
        <v>2.5368863271974504</v>
      </c>
      <c r="R19063">
        <v>0.76086112069490364</v>
      </c>
      <c r="U19063">
        <f t="shared" si="192"/>
        <v>4.9986214655811141</v>
      </c>
      <c r="AB19063">
        <f>SUM(U19058:U19063)</f>
        <v>11.854623853332182</v>
      </c>
    </row>
    <row r="19064" spans="1:30">
      <c r="A19064" s="5" t="s">
        <v>3060</v>
      </c>
      <c r="B19064" t="s">
        <v>3098</v>
      </c>
      <c r="D19064" s="5">
        <v>2022</v>
      </c>
      <c r="E19064" s="5" t="s">
        <v>3102</v>
      </c>
      <c r="F19064" s="5" t="s">
        <v>722</v>
      </c>
      <c r="G19064">
        <v>-32.019944444444441</v>
      </c>
      <c r="H19064">
        <v>-52.101055555555554</v>
      </c>
      <c r="I19064" s="5" t="s">
        <v>57</v>
      </c>
      <c r="J19064" t="s">
        <v>3118</v>
      </c>
      <c r="K19064">
        <v>15</v>
      </c>
      <c r="L19064">
        <v>20</v>
      </c>
      <c r="M19064">
        <f t="shared" si="193"/>
        <v>17.5</v>
      </c>
      <c r="N19064">
        <v>5</v>
      </c>
      <c r="O19064">
        <v>1.2162436838703961</v>
      </c>
      <c r="P19064">
        <v>3.3809609573552426</v>
      </c>
      <c r="R19064">
        <v>1.1238132116627542</v>
      </c>
      <c r="U19064">
        <f t="shared" si="192"/>
        <v>6.8341536026746468</v>
      </c>
    </row>
    <row r="19065" spans="1:30">
      <c r="A19065" s="5" t="s">
        <v>3060</v>
      </c>
      <c r="B19065" t="s">
        <v>3098</v>
      </c>
      <c r="D19065" s="5">
        <v>2022</v>
      </c>
      <c r="E19065" s="5" t="s">
        <v>3102</v>
      </c>
      <c r="F19065" s="5" t="s">
        <v>722</v>
      </c>
      <c r="G19065">
        <v>-32.019944444444441</v>
      </c>
      <c r="H19065">
        <v>-52.101055555555554</v>
      </c>
      <c r="I19065" s="5" t="s">
        <v>57</v>
      </c>
      <c r="J19065" t="s">
        <v>3118</v>
      </c>
      <c r="K19065">
        <v>20</v>
      </c>
      <c r="L19065">
        <v>25</v>
      </c>
      <c r="M19065">
        <f t="shared" si="193"/>
        <v>22.5</v>
      </c>
      <c r="N19065">
        <v>5</v>
      </c>
      <c r="O19065">
        <v>1.1488808236902743</v>
      </c>
      <c r="P19065">
        <v>4.3703496279702163</v>
      </c>
      <c r="R19065">
        <v>1.5492503400271929</v>
      </c>
      <c r="U19065">
        <f t="shared" si="192"/>
        <v>8.8995200337643947</v>
      </c>
    </row>
    <row r="19066" spans="1:30">
      <c r="A19066" s="5" t="s">
        <v>3060</v>
      </c>
      <c r="B19066" t="s">
        <v>3098</v>
      </c>
      <c r="D19066" s="5">
        <v>2022</v>
      </c>
      <c r="E19066" s="5" t="s">
        <v>3102</v>
      </c>
      <c r="F19066" s="5" t="s">
        <v>722</v>
      </c>
      <c r="G19066">
        <v>-32.019944444444441</v>
      </c>
      <c r="H19066">
        <v>-52.101055555555554</v>
      </c>
      <c r="I19066" s="5" t="s">
        <v>57</v>
      </c>
      <c r="J19066" t="s">
        <v>3118</v>
      </c>
      <c r="K19066">
        <v>25</v>
      </c>
      <c r="L19066">
        <v>30</v>
      </c>
      <c r="M19066">
        <f t="shared" si="193"/>
        <v>27.5</v>
      </c>
      <c r="N19066">
        <v>5</v>
      </c>
      <c r="O19066">
        <v>1.1574822641702629</v>
      </c>
      <c r="P19066">
        <v>4.3000615286902599</v>
      </c>
      <c r="R19066">
        <v>1.5190264573368117</v>
      </c>
      <c r="U19066">
        <f t="shared" si="192"/>
        <v>8.7912309158637303</v>
      </c>
      <c r="AB19066">
        <f>SUM(U19058:U19066)</f>
        <v>36.37952840563495</v>
      </c>
    </row>
    <row r="19067" spans="1:30">
      <c r="A19067" s="5" t="s">
        <v>3060</v>
      </c>
      <c r="B19067" t="s">
        <v>3098</v>
      </c>
      <c r="D19067" s="5">
        <v>2022</v>
      </c>
      <c r="E19067" s="5" t="s">
        <v>3102</v>
      </c>
      <c r="F19067" s="5" t="s">
        <v>722</v>
      </c>
      <c r="G19067">
        <v>-32.019944444444441</v>
      </c>
      <c r="H19067">
        <v>-52.101055555555554</v>
      </c>
      <c r="I19067" s="5" t="s">
        <v>57</v>
      </c>
      <c r="J19067" t="s">
        <v>3118</v>
      </c>
      <c r="K19067">
        <v>30</v>
      </c>
      <c r="L19067">
        <v>35</v>
      </c>
      <c r="M19067">
        <f t="shared" si="193"/>
        <v>32.5</v>
      </c>
      <c r="N19067">
        <v>5</v>
      </c>
      <c r="O19067">
        <v>1.1409131735614426</v>
      </c>
      <c r="P19067">
        <v>2.9367257172834047</v>
      </c>
      <c r="R19067">
        <v>0.93279205843186386</v>
      </c>
      <c r="U19067">
        <f t="shared" si="192"/>
        <v>5.3211737382920425</v>
      </c>
    </row>
    <row r="19068" spans="1:30">
      <c r="A19068" s="5" t="s">
        <v>3060</v>
      </c>
      <c r="B19068" t="s">
        <v>3098</v>
      </c>
      <c r="D19068" s="5">
        <v>2022</v>
      </c>
      <c r="E19068" s="5" t="s">
        <v>3102</v>
      </c>
      <c r="F19068" s="5" t="s">
        <v>722</v>
      </c>
      <c r="G19068">
        <v>-32.019944444444441</v>
      </c>
      <c r="H19068">
        <v>-52.101055555555554</v>
      </c>
      <c r="I19068" s="5" t="s">
        <v>57</v>
      </c>
      <c r="J19068" t="s">
        <v>3118</v>
      </c>
      <c r="K19068">
        <v>35</v>
      </c>
      <c r="L19068">
        <v>40</v>
      </c>
      <c r="M19068">
        <f t="shared" si="193"/>
        <v>37.5</v>
      </c>
      <c r="N19068">
        <v>5</v>
      </c>
      <c r="O19068">
        <v>1.1287806154107218</v>
      </c>
      <c r="P19068">
        <v>3.3842003543243484</v>
      </c>
      <c r="R19068">
        <v>1.1252061523594696</v>
      </c>
      <c r="U19068">
        <f t="shared" si="192"/>
        <v>6.3505544656212631</v>
      </c>
    </row>
    <row r="19069" spans="1:30">
      <c r="A19069" s="5" t="s">
        <v>3060</v>
      </c>
      <c r="B19069" t="s">
        <v>3098</v>
      </c>
      <c r="D19069" s="5">
        <v>2022</v>
      </c>
      <c r="E19069" s="5" t="s">
        <v>3102</v>
      </c>
      <c r="F19069" s="5" t="s">
        <v>722</v>
      </c>
      <c r="G19069">
        <v>-32.019944444444441</v>
      </c>
      <c r="H19069">
        <v>-52.101055555555554</v>
      </c>
      <c r="I19069" s="5" t="s">
        <v>57</v>
      </c>
      <c r="J19069" t="s">
        <v>3118</v>
      </c>
      <c r="K19069">
        <v>40</v>
      </c>
      <c r="L19069">
        <v>45</v>
      </c>
      <c r="M19069">
        <f t="shared" si="193"/>
        <v>42.5</v>
      </c>
      <c r="N19069">
        <v>5</v>
      </c>
      <c r="O19069">
        <v>0.97639930669681751</v>
      </c>
      <c r="P19069">
        <v>6.2850662528351302</v>
      </c>
      <c r="R19069">
        <v>2.3725784887191059</v>
      </c>
      <c r="U19069">
        <f t="shared" si="192"/>
        <v>11.582919957345592</v>
      </c>
    </row>
    <row r="19070" spans="1:30">
      <c r="A19070" s="5" t="s">
        <v>3060</v>
      </c>
      <c r="B19070" t="s">
        <v>3098</v>
      </c>
      <c r="D19070" s="5">
        <v>2022</v>
      </c>
      <c r="E19070" s="5" t="s">
        <v>3102</v>
      </c>
      <c r="F19070" s="5" t="s">
        <v>722</v>
      </c>
      <c r="G19070">
        <v>-32.019944444444441</v>
      </c>
      <c r="H19070">
        <v>-52.101055555555554</v>
      </c>
      <c r="I19070" s="5" t="s">
        <v>57</v>
      </c>
      <c r="J19070" t="s">
        <v>3118</v>
      </c>
      <c r="K19070">
        <v>45</v>
      </c>
      <c r="L19070">
        <v>50</v>
      </c>
      <c r="M19070">
        <f t="shared" si="193"/>
        <v>47.5</v>
      </c>
      <c r="N19070">
        <v>5</v>
      </c>
      <c r="O19070">
        <v>0.78608111839222639</v>
      </c>
      <c r="P19070">
        <v>5.5993351290189857</v>
      </c>
      <c r="R19070">
        <v>2.0777141054781638</v>
      </c>
      <c r="U19070">
        <f t="shared" si="192"/>
        <v>8.1662591386678969</v>
      </c>
      <c r="AB19070">
        <f>SUM(U19058:U19070)</f>
        <v>67.800435705561739</v>
      </c>
    </row>
    <row r="19071" spans="1:30">
      <c r="A19071" s="5" t="s">
        <v>3060</v>
      </c>
      <c r="B19071" t="s">
        <v>3098</v>
      </c>
      <c r="D19071" s="5">
        <v>2022</v>
      </c>
      <c r="E19071" s="5" t="s">
        <v>3102</v>
      </c>
      <c r="F19071" s="5" t="s">
        <v>722</v>
      </c>
      <c r="G19071">
        <v>-32.019944444444441</v>
      </c>
      <c r="H19071">
        <v>-52.101055555555554</v>
      </c>
      <c r="I19071" s="5" t="s">
        <v>57</v>
      </c>
      <c r="J19071" t="s">
        <v>3118</v>
      </c>
      <c r="K19071">
        <v>50</v>
      </c>
      <c r="L19071">
        <v>60</v>
      </c>
      <c r="M19071">
        <f t="shared" si="193"/>
        <v>55</v>
      </c>
      <c r="N19071">
        <v>10</v>
      </c>
      <c r="O19071">
        <v>0.9078141365537501</v>
      </c>
      <c r="P19071">
        <v>4.8083651558470288</v>
      </c>
      <c r="R19071">
        <v>1.7375970170142221</v>
      </c>
      <c r="U19071">
        <f t="shared" si="192"/>
        <v>15.774151356791378</v>
      </c>
    </row>
    <row r="19072" spans="1:30">
      <c r="A19072" s="5" t="s">
        <v>3060</v>
      </c>
      <c r="B19072" t="s">
        <v>3098</v>
      </c>
      <c r="D19072" s="5">
        <v>2022</v>
      </c>
      <c r="E19072" s="5" t="s">
        <v>3102</v>
      </c>
      <c r="F19072" s="5" t="s">
        <v>722</v>
      </c>
      <c r="G19072">
        <v>-32.019944444444441</v>
      </c>
      <c r="H19072">
        <v>-52.101055555555554</v>
      </c>
      <c r="I19072" s="5" t="s">
        <v>57</v>
      </c>
      <c r="J19072" t="s">
        <v>3118</v>
      </c>
      <c r="K19072">
        <v>60</v>
      </c>
      <c r="L19072">
        <v>70</v>
      </c>
      <c r="M19072">
        <f t="shared" si="193"/>
        <v>65</v>
      </c>
      <c r="N19072">
        <v>10</v>
      </c>
      <c r="O19072">
        <v>0.80437049709704445</v>
      </c>
      <c r="P19072">
        <v>4.8081549194129796</v>
      </c>
      <c r="R19072">
        <v>1.7375066153475811</v>
      </c>
      <c r="U19072">
        <f t="shared" si="192"/>
        <v>13.975990598965371</v>
      </c>
    </row>
    <row r="19073" spans="1:30">
      <c r="A19073" s="5" t="s">
        <v>3060</v>
      </c>
      <c r="B19073" t="s">
        <v>3098</v>
      </c>
      <c r="D19073" s="5">
        <v>2022</v>
      </c>
      <c r="E19073" s="5" t="s">
        <v>3102</v>
      </c>
      <c r="F19073" s="5" t="s">
        <v>722</v>
      </c>
      <c r="G19073">
        <v>-32.019944444444441</v>
      </c>
      <c r="H19073">
        <v>-52.101055555555554</v>
      </c>
      <c r="I19073" s="5" t="s">
        <v>57</v>
      </c>
      <c r="J19073" t="s">
        <v>3118</v>
      </c>
      <c r="K19073">
        <v>70</v>
      </c>
      <c r="L19073">
        <v>80</v>
      </c>
      <c r="M19073">
        <f t="shared" si="193"/>
        <v>75</v>
      </c>
      <c r="N19073">
        <v>10</v>
      </c>
      <c r="O19073">
        <v>0.82243352210502052</v>
      </c>
      <c r="P19073">
        <v>6.2998908286008826</v>
      </c>
      <c r="R19073">
        <v>2.3789530562983794</v>
      </c>
      <c r="U19073">
        <f t="shared" si="192"/>
        <v>19.565307410139795</v>
      </c>
    </row>
    <row r="19074" spans="1:30">
      <c r="A19074" s="5" t="s">
        <v>3060</v>
      </c>
      <c r="B19074" t="s">
        <v>3098</v>
      </c>
      <c r="D19074" s="5">
        <v>2022</v>
      </c>
      <c r="E19074" s="5" t="s">
        <v>3102</v>
      </c>
      <c r="F19074" s="5" t="s">
        <v>722</v>
      </c>
      <c r="G19074">
        <v>-32.019944444444441</v>
      </c>
      <c r="H19074">
        <v>-52.101055555555554</v>
      </c>
      <c r="I19074" s="5" t="s">
        <v>57</v>
      </c>
      <c r="J19074" t="s">
        <v>3118</v>
      </c>
      <c r="K19074">
        <v>80</v>
      </c>
      <c r="L19074">
        <v>90</v>
      </c>
      <c r="M19074">
        <f t="shared" si="193"/>
        <v>85</v>
      </c>
      <c r="N19074">
        <v>10</v>
      </c>
      <c r="O19074">
        <v>0.78612638913159483</v>
      </c>
      <c r="P19074">
        <v>7.2894692114656188</v>
      </c>
      <c r="R19074">
        <v>2.8044717609302161</v>
      </c>
      <c r="U19074">
        <f t="shared" si="192"/>
        <v>22.046692588415961</v>
      </c>
      <c r="AB19074">
        <f>SUM(U19058:U19074)</f>
        <v>139.16257765987424</v>
      </c>
    </row>
    <row r="19075" spans="1:30">
      <c r="A19075" s="5" t="s">
        <v>3060</v>
      </c>
      <c r="B19075" t="s">
        <v>3098</v>
      </c>
      <c r="D19075" s="5">
        <v>2022</v>
      </c>
      <c r="E19075" s="5" t="s">
        <v>3102</v>
      </c>
      <c r="F19075" s="5" t="s">
        <v>722</v>
      </c>
      <c r="G19075">
        <v>-32.019416666666665</v>
      </c>
      <c r="H19075">
        <v>-52.100888888888889</v>
      </c>
      <c r="I19075" s="5" t="s">
        <v>57</v>
      </c>
      <c r="J19075" t="s">
        <v>3119</v>
      </c>
      <c r="K19075">
        <v>0</v>
      </c>
      <c r="L19075">
        <v>2</v>
      </c>
      <c r="M19075">
        <f t="shared" ref="M19075:M19138" si="194">AVERAGE(K19075:L19075)</f>
        <v>1</v>
      </c>
      <c r="N19075">
        <v>2</v>
      </c>
      <c r="O19075">
        <v>1.2225363166425982</v>
      </c>
      <c r="P19075">
        <v>1.359844132487376</v>
      </c>
      <c r="R19075">
        <v>0.2547329769695717</v>
      </c>
      <c r="U19075">
        <f t="shared" si="192"/>
        <v>0.62284063078356799</v>
      </c>
      <c r="W19075">
        <f>SUMPRODUCT(O19075:O19091, N19075:N19091)/SUM(N19075:N19091)</f>
        <v>1.0541895271781183</v>
      </c>
      <c r="Y19075">
        <f>SUMPRODUCT(R19075:R19091, N19075:N19091)/SUM(N19075:N19091)</f>
        <v>1.1115672968225958</v>
      </c>
      <c r="AD19075">
        <v>90</v>
      </c>
    </row>
    <row r="19076" spans="1:30">
      <c r="A19076" s="5" t="s">
        <v>3060</v>
      </c>
      <c r="B19076" t="s">
        <v>3098</v>
      </c>
      <c r="D19076" s="5">
        <v>2022</v>
      </c>
      <c r="E19076" s="5" t="s">
        <v>3102</v>
      </c>
      <c r="F19076" s="5" t="s">
        <v>722</v>
      </c>
      <c r="G19076">
        <v>-32.019416666666665</v>
      </c>
      <c r="H19076">
        <v>-52.100888888888889</v>
      </c>
      <c r="I19076" s="5" t="s">
        <v>57</v>
      </c>
      <c r="J19076" t="s">
        <v>3119</v>
      </c>
      <c r="K19076">
        <v>2</v>
      </c>
      <c r="L19076">
        <v>4</v>
      </c>
      <c r="M19076">
        <f t="shared" si="194"/>
        <v>3</v>
      </c>
      <c r="N19076">
        <v>2</v>
      </c>
      <c r="O19076">
        <v>1.1949211656278977</v>
      </c>
      <c r="P19076">
        <v>1.358451365443422</v>
      </c>
      <c r="R19076">
        <v>0.25413408714067148</v>
      </c>
      <c r="U19076">
        <f t="shared" si="192"/>
        <v>0.60734039926382577</v>
      </c>
    </row>
    <row r="19077" spans="1:30">
      <c r="A19077" s="5" t="s">
        <v>3060</v>
      </c>
      <c r="B19077" t="s">
        <v>3098</v>
      </c>
      <c r="D19077" s="5">
        <v>2022</v>
      </c>
      <c r="E19077" s="5" t="s">
        <v>3102</v>
      </c>
      <c r="F19077" s="5" t="s">
        <v>722</v>
      </c>
      <c r="G19077">
        <v>-32.019416666666665</v>
      </c>
      <c r="H19077">
        <v>-52.100888888888889</v>
      </c>
      <c r="I19077" s="5" t="s">
        <v>57</v>
      </c>
      <c r="J19077" t="s">
        <v>3119</v>
      </c>
      <c r="K19077">
        <v>4</v>
      </c>
      <c r="L19077">
        <v>6</v>
      </c>
      <c r="M19077">
        <f t="shared" si="194"/>
        <v>5</v>
      </c>
      <c r="N19077">
        <v>2</v>
      </c>
      <c r="O19077">
        <v>1.3214528821624676</v>
      </c>
      <c r="P19077">
        <v>1.3698767011051312</v>
      </c>
      <c r="R19077">
        <v>0.25904698147520638</v>
      </c>
      <c r="U19077">
        <f t="shared" si="192"/>
        <v>0.68463676057179768</v>
      </c>
    </row>
    <row r="19078" spans="1:30">
      <c r="A19078" s="5" t="s">
        <v>3060</v>
      </c>
      <c r="B19078" t="s">
        <v>3098</v>
      </c>
      <c r="D19078" s="5">
        <v>2022</v>
      </c>
      <c r="E19078" s="5" t="s">
        <v>3102</v>
      </c>
      <c r="F19078" s="5" t="s">
        <v>722</v>
      </c>
      <c r="G19078">
        <v>-32.019416666666665</v>
      </c>
      <c r="H19078">
        <v>-52.100888888888889</v>
      </c>
      <c r="I19078" s="5" t="s">
        <v>57</v>
      </c>
      <c r="J19078" t="s">
        <v>3119</v>
      </c>
      <c r="K19078">
        <v>6</v>
      </c>
      <c r="L19078">
        <v>8</v>
      </c>
      <c r="M19078">
        <f t="shared" si="194"/>
        <v>7</v>
      </c>
      <c r="N19078">
        <v>2</v>
      </c>
      <c r="O19078">
        <v>1.2415500271773101</v>
      </c>
      <c r="P19078">
        <v>0.88797882435201891</v>
      </c>
      <c r="R19078">
        <v>5.1830894471368127E-2</v>
      </c>
      <c r="U19078">
        <f t="shared" si="192"/>
        <v>0.12870129687910278</v>
      </c>
    </row>
    <row r="19079" spans="1:30">
      <c r="A19079" s="5" t="s">
        <v>3060</v>
      </c>
      <c r="B19079" t="s">
        <v>3098</v>
      </c>
      <c r="D19079" s="5">
        <v>2022</v>
      </c>
      <c r="E19079" s="5" t="s">
        <v>3102</v>
      </c>
      <c r="F19079" s="5" t="s">
        <v>722</v>
      </c>
      <c r="G19079">
        <v>-32.019416666666665</v>
      </c>
      <c r="H19079">
        <v>-52.100888888888889</v>
      </c>
      <c r="I19079" s="5" t="s">
        <v>57</v>
      </c>
      <c r="J19079" t="s">
        <v>3119</v>
      </c>
      <c r="K19079">
        <v>8</v>
      </c>
      <c r="L19079">
        <v>10</v>
      </c>
      <c r="M19079">
        <f t="shared" si="194"/>
        <v>9</v>
      </c>
      <c r="N19079">
        <v>2</v>
      </c>
      <c r="O19079">
        <v>1.4540961485117665</v>
      </c>
      <c r="P19079">
        <v>1.0191031891934772</v>
      </c>
      <c r="R19079">
        <v>0.10821437135319517</v>
      </c>
      <c r="U19079">
        <f t="shared" si="192"/>
        <v>0.31470820119660625</v>
      </c>
    </row>
    <row r="19080" spans="1:30">
      <c r="A19080" s="5" t="s">
        <v>3060</v>
      </c>
      <c r="B19080" t="s">
        <v>3098</v>
      </c>
      <c r="D19080" s="5">
        <v>2022</v>
      </c>
      <c r="E19080" s="5" t="s">
        <v>3102</v>
      </c>
      <c r="F19080" s="5" t="s">
        <v>722</v>
      </c>
      <c r="G19080">
        <v>-32.019416666666665</v>
      </c>
      <c r="H19080">
        <v>-52.100888888888889</v>
      </c>
      <c r="I19080" s="5" t="s">
        <v>57</v>
      </c>
      <c r="J19080" t="s">
        <v>3119</v>
      </c>
      <c r="K19080">
        <v>10</v>
      </c>
      <c r="L19080">
        <v>15</v>
      </c>
      <c r="M19080">
        <f t="shared" si="194"/>
        <v>12.5</v>
      </c>
      <c r="N19080">
        <v>5</v>
      </c>
      <c r="O19080">
        <v>1.2783551382837877</v>
      </c>
      <c r="P19080">
        <v>2.5661780136103909</v>
      </c>
      <c r="R19080">
        <v>0.77345654585246804</v>
      </c>
      <c r="U19080">
        <f t="shared" si="192"/>
        <v>4.9437607481486623</v>
      </c>
      <c r="AB19080">
        <f>SUM(U19075:U19080)</f>
        <v>7.3019880368435626</v>
      </c>
    </row>
    <row r="19081" spans="1:30">
      <c r="A19081" s="5" t="s">
        <v>3060</v>
      </c>
      <c r="B19081" t="s">
        <v>3098</v>
      </c>
      <c r="D19081" s="5">
        <v>2022</v>
      </c>
      <c r="E19081" s="5" t="s">
        <v>3102</v>
      </c>
      <c r="F19081" s="5" t="s">
        <v>722</v>
      </c>
      <c r="G19081">
        <v>-32.019416666666665</v>
      </c>
      <c r="H19081">
        <v>-52.100888888888889</v>
      </c>
      <c r="I19081" s="5" t="s">
        <v>57</v>
      </c>
      <c r="J19081" t="s">
        <v>3119</v>
      </c>
      <c r="K19081">
        <v>15</v>
      </c>
      <c r="L19081">
        <v>20</v>
      </c>
      <c r="M19081">
        <f t="shared" si="194"/>
        <v>17.5</v>
      </c>
      <c r="N19081">
        <v>5</v>
      </c>
      <c r="O19081">
        <v>1.0848679982234113</v>
      </c>
      <c r="P19081">
        <v>2.4944102850754279</v>
      </c>
      <c r="R19081">
        <v>0.74259642258243397</v>
      </c>
      <c r="U19081">
        <f t="shared" si="192"/>
        <v>4.0280954722743578</v>
      </c>
    </row>
    <row r="19082" spans="1:30">
      <c r="A19082" s="5" t="s">
        <v>3060</v>
      </c>
      <c r="B19082" t="s">
        <v>3098</v>
      </c>
      <c r="D19082" s="5">
        <v>2022</v>
      </c>
      <c r="E19082" s="5" t="s">
        <v>3102</v>
      </c>
      <c r="F19082" s="5" t="s">
        <v>722</v>
      </c>
      <c r="G19082">
        <v>-32.019416666666665</v>
      </c>
      <c r="H19082">
        <v>-52.100888888888889</v>
      </c>
      <c r="I19082" s="5" t="s">
        <v>57</v>
      </c>
      <c r="J19082" t="s">
        <v>3119</v>
      </c>
      <c r="K19082">
        <v>20</v>
      </c>
      <c r="L19082">
        <v>25</v>
      </c>
      <c r="M19082">
        <f t="shared" si="194"/>
        <v>22.5</v>
      </c>
      <c r="N19082">
        <v>5</v>
      </c>
      <c r="O19082">
        <v>1.0957329756718182</v>
      </c>
      <c r="P19082">
        <v>3.2684443644579919</v>
      </c>
      <c r="R19082">
        <v>1.0754310767169364</v>
      </c>
      <c r="U19082">
        <f t="shared" si="192"/>
        <v>5.8919264691049804</v>
      </c>
    </row>
    <row r="19083" spans="1:30">
      <c r="A19083" s="5" t="s">
        <v>3060</v>
      </c>
      <c r="B19083" t="s">
        <v>3098</v>
      </c>
      <c r="D19083" s="5">
        <v>2022</v>
      </c>
      <c r="E19083" s="5" t="s">
        <v>3102</v>
      </c>
      <c r="F19083" s="5" t="s">
        <v>722</v>
      </c>
      <c r="G19083">
        <v>-32.019416666666665</v>
      </c>
      <c r="H19083">
        <v>-52.100888888888889</v>
      </c>
      <c r="I19083" s="5" t="s">
        <v>57</v>
      </c>
      <c r="J19083" t="s">
        <v>3119</v>
      </c>
      <c r="K19083">
        <v>25</v>
      </c>
      <c r="L19083">
        <v>30</v>
      </c>
      <c r="M19083">
        <f t="shared" si="194"/>
        <v>27.5</v>
      </c>
      <c r="N19083">
        <v>5</v>
      </c>
      <c r="O19083">
        <v>1.1472510770730133</v>
      </c>
      <c r="P19083">
        <v>3.7217669398360878</v>
      </c>
      <c r="R19083">
        <v>1.2703597841295176</v>
      </c>
      <c r="U19083">
        <f t="shared" si="192"/>
        <v>7.2871081530641488</v>
      </c>
      <c r="AB19083">
        <f>SUM(U19075:U19083)</f>
        <v>24.50911813128705</v>
      </c>
    </row>
    <row r="19084" spans="1:30">
      <c r="A19084" s="5" t="s">
        <v>3060</v>
      </c>
      <c r="B19084" t="s">
        <v>3098</v>
      </c>
      <c r="D19084" s="5">
        <v>2022</v>
      </c>
      <c r="E19084" s="5" t="s">
        <v>3102</v>
      </c>
      <c r="F19084" s="5" t="s">
        <v>722</v>
      </c>
      <c r="G19084">
        <v>-32.019416666666665</v>
      </c>
      <c r="H19084">
        <v>-52.100888888888889</v>
      </c>
      <c r="I19084" s="5" t="s">
        <v>57</v>
      </c>
      <c r="J19084" t="s">
        <v>3119</v>
      </c>
      <c r="K19084">
        <v>30</v>
      </c>
      <c r="L19084">
        <v>35</v>
      </c>
      <c r="M19084">
        <f t="shared" si="194"/>
        <v>32.5</v>
      </c>
      <c r="N19084">
        <v>5</v>
      </c>
      <c r="O19084">
        <v>1.0889423647665639</v>
      </c>
      <c r="P19084">
        <v>3.6115802412383338</v>
      </c>
      <c r="R19084">
        <v>1.2229795037324833</v>
      </c>
      <c r="U19084">
        <f t="shared" si="192"/>
        <v>6.658770964277446</v>
      </c>
    </row>
    <row r="19085" spans="1:30">
      <c r="A19085" s="5" t="s">
        <v>3060</v>
      </c>
      <c r="B19085" t="s">
        <v>3098</v>
      </c>
      <c r="D19085" s="5">
        <v>2022</v>
      </c>
      <c r="E19085" s="5" t="s">
        <v>3102</v>
      </c>
      <c r="F19085" s="5" t="s">
        <v>722</v>
      </c>
      <c r="G19085">
        <v>-32.019416666666665</v>
      </c>
      <c r="H19085">
        <v>-52.100888888888889</v>
      </c>
      <c r="I19085" s="5" t="s">
        <v>57</v>
      </c>
      <c r="J19085" t="s">
        <v>3119</v>
      </c>
      <c r="K19085">
        <v>35</v>
      </c>
      <c r="L19085">
        <v>40</v>
      </c>
      <c r="M19085">
        <f t="shared" si="194"/>
        <v>37.5</v>
      </c>
      <c r="N19085">
        <v>5</v>
      </c>
      <c r="O19085">
        <v>1.0753611429560554</v>
      </c>
      <c r="P19085">
        <v>2.865260714714478</v>
      </c>
      <c r="R19085">
        <v>0.90206210732722547</v>
      </c>
      <c r="U19085">
        <f t="shared" si="192"/>
        <v>4.8502126937637655</v>
      </c>
    </row>
    <row r="19086" spans="1:30">
      <c r="A19086" s="5" t="s">
        <v>3060</v>
      </c>
      <c r="B19086" t="s">
        <v>3098</v>
      </c>
      <c r="D19086" s="5">
        <v>2022</v>
      </c>
      <c r="E19086" s="5" t="s">
        <v>3102</v>
      </c>
      <c r="F19086" s="5" t="s">
        <v>722</v>
      </c>
      <c r="G19086">
        <v>-32.019416666666665</v>
      </c>
      <c r="H19086">
        <v>-52.100888888888889</v>
      </c>
      <c r="I19086" s="5" t="s">
        <v>57</v>
      </c>
      <c r="J19086" t="s">
        <v>3119</v>
      </c>
      <c r="K19086">
        <v>40</v>
      </c>
      <c r="L19086">
        <v>45</v>
      </c>
      <c r="M19086">
        <f t="shared" si="194"/>
        <v>42.5</v>
      </c>
      <c r="N19086">
        <v>5</v>
      </c>
      <c r="O19086">
        <v>1.0341647701308467</v>
      </c>
      <c r="P19086">
        <v>2.7442798386774978</v>
      </c>
      <c r="R19086">
        <v>0.850040330631324</v>
      </c>
      <c r="U19086">
        <f t="shared" si="192"/>
        <v>4.3954088156464604</v>
      </c>
    </row>
    <row r="19087" spans="1:30">
      <c r="A19087" s="5" t="s">
        <v>3060</v>
      </c>
      <c r="B19087" t="s">
        <v>3098</v>
      </c>
      <c r="D19087" s="5">
        <v>2022</v>
      </c>
      <c r="E19087" s="5" t="s">
        <v>3102</v>
      </c>
      <c r="F19087" s="5" t="s">
        <v>722</v>
      </c>
      <c r="G19087">
        <v>-32.019416666666665</v>
      </c>
      <c r="H19087">
        <v>-52.100888888888889</v>
      </c>
      <c r="I19087" s="5" t="s">
        <v>57</v>
      </c>
      <c r="J19087" t="s">
        <v>3119</v>
      </c>
      <c r="K19087">
        <v>45</v>
      </c>
      <c r="L19087">
        <v>50</v>
      </c>
      <c r="M19087">
        <f t="shared" si="194"/>
        <v>47.5</v>
      </c>
      <c r="N19087">
        <v>5</v>
      </c>
      <c r="O19087">
        <v>0.98346154203828173</v>
      </c>
      <c r="P19087">
        <v>2.8961650504808847</v>
      </c>
      <c r="R19087">
        <v>0.91535097170678026</v>
      </c>
      <c r="U19087">
        <f t="shared" si="192"/>
        <v>4.5010623907049485</v>
      </c>
      <c r="AB19087">
        <f>SUM(U19075:U19087)</f>
        <v>44.914572995679677</v>
      </c>
    </row>
    <row r="19088" spans="1:30">
      <c r="A19088" s="5" t="s">
        <v>3060</v>
      </c>
      <c r="B19088" t="s">
        <v>3098</v>
      </c>
      <c r="D19088" s="5">
        <v>2022</v>
      </c>
      <c r="E19088" s="5" t="s">
        <v>3102</v>
      </c>
      <c r="F19088" s="5" t="s">
        <v>722</v>
      </c>
      <c r="G19088">
        <v>-32.019416666666665</v>
      </c>
      <c r="H19088">
        <v>-52.100888888888889</v>
      </c>
      <c r="I19088" s="5" t="s">
        <v>57</v>
      </c>
      <c r="J19088" t="s">
        <v>3119</v>
      </c>
      <c r="K19088">
        <v>50</v>
      </c>
      <c r="L19088">
        <v>60</v>
      </c>
      <c r="M19088">
        <f t="shared" si="194"/>
        <v>55</v>
      </c>
      <c r="N19088">
        <v>10</v>
      </c>
      <c r="O19088">
        <v>0.99464341466226702</v>
      </c>
      <c r="P19088">
        <v>3.3286133104645259</v>
      </c>
      <c r="R19088">
        <v>1.101303723499746</v>
      </c>
      <c r="U19088">
        <f t="shared" si="192"/>
        <v>10.954044961220564</v>
      </c>
    </row>
    <row r="19089" spans="1:30">
      <c r="A19089" s="5" t="s">
        <v>3060</v>
      </c>
      <c r="B19089" t="s">
        <v>3098</v>
      </c>
      <c r="D19089" s="5">
        <v>2022</v>
      </c>
      <c r="E19089" s="5" t="s">
        <v>3102</v>
      </c>
      <c r="F19089" s="5" t="s">
        <v>722</v>
      </c>
      <c r="G19089">
        <v>-32.019416666666665</v>
      </c>
      <c r="H19089">
        <v>-52.100888888888889</v>
      </c>
      <c r="I19089" s="5" t="s">
        <v>57</v>
      </c>
      <c r="J19089" t="s">
        <v>3119</v>
      </c>
      <c r="K19089">
        <v>60</v>
      </c>
      <c r="L19089">
        <v>70</v>
      </c>
      <c r="M19089">
        <f t="shared" si="194"/>
        <v>65</v>
      </c>
      <c r="N19089">
        <v>10</v>
      </c>
      <c r="O19089">
        <v>0.96164104566273179</v>
      </c>
      <c r="P19089">
        <v>3.007961958421975</v>
      </c>
      <c r="R19089">
        <v>0.96342364212144926</v>
      </c>
      <c r="U19089">
        <f t="shared" si="192"/>
        <v>9.2646771862586785</v>
      </c>
    </row>
    <row r="19090" spans="1:30">
      <c r="A19090" s="5" t="s">
        <v>3060</v>
      </c>
      <c r="B19090" t="s">
        <v>3098</v>
      </c>
      <c r="D19090" s="5">
        <v>2022</v>
      </c>
      <c r="E19090" s="5" t="s">
        <v>3102</v>
      </c>
      <c r="F19090" s="5" t="s">
        <v>722</v>
      </c>
      <c r="G19090">
        <v>-32.019416666666665</v>
      </c>
      <c r="H19090">
        <v>-52.100888888888889</v>
      </c>
      <c r="I19090" s="5" t="s">
        <v>57</v>
      </c>
      <c r="J19090" t="s">
        <v>3119</v>
      </c>
      <c r="K19090">
        <v>70</v>
      </c>
      <c r="L19090">
        <v>80</v>
      </c>
      <c r="M19090">
        <f t="shared" si="194"/>
        <v>75</v>
      </c>
      <c r="N19090">
        <v>10</v>
      </c>
      <c r="O19090">
        <v>1.0290491765822218</v>
      </c>
      <c r="P19090">
        <v>4.6430928618572516</v>
      </c>
      <c r="R19090">
        <v>1.6665299305986181</v>
      </c>
      <c r="U19090">
        <f t="shared" si="192"/>
        <v>17.149412528321353</v>
      </c>
    </row>
    <row r="19091" spans="1:30">
      <c r="A19091" s="5" t="s">
        <v>3060</v>
      </c>
      <c r="B19091" t="s">
        <v>3098</v>
      </c>
      <c r="D19091" s="5">
        <v>2022</v>
      </c>
      <c r="E19091" s="5" t="s">
        <v>3102</v>
      </c>
      <c r="F19091" s="5" t="s">
        <v>722</v>
      </c>
      <c r="G19091">
        <v>-32.019416666666665</v>
      </c>
      <c r="H19091">
        <v>-52.100888888888889</v>
      </c>
      <c r="I19091" s="5" t="s">
        <v>57</v>
      </c>
      <c r="J19091" t="s">
        <v>3119</v>
      </c>
      <c r="K19091">
        <v>80</v>
      </c>
      <c r="L19091">
        <v>90</v>
      </c>
      <c r="M19091">
        <f t="shared" si="194"/>
        <v>85</v>
      </c>
      <c r="N19091">
        <v>10</v>
      </c>
      <c r="O19091">
        <v>0.82139229509954825</v>
      </c>
      <c r="P19091">
        <v>5.9095770733999116</v>
      </c>
      <c r="R19091">
        <v>2.2111181415619621</v>
      </c>
      <c r="U19091">
        <f t="shared" si="192"/>
        <v>18.161954050338277</v>
      </c>
      <c r="AB19091">
        <f>SUM(U19075:U19091)</f>
        <v>100.44466172181855</v>
      </c>
    </row>
    <row r="19092" spans="1:30">
      <c r="A19092" s="5" t="s">
        <v>3060</v>
      </c>
      <c r="B19092" t="s">
        <v>3098</v>
      </c>
      <c r="D19092" s="5">
        <v>2022</v>
      </c>
      <c r="E19092" s="5" t="s">
        <v>3102</v>
      </c>
      <c r="F19092" s="5" t="s">
        <v>722</v>
      </c>
      <c r="G19092">
        <v>-32.018833333333333</v>
      </c>
      <c r="H19092">
        <v>-52.100777777777779</v>
      </c>
      <c r="I19092" s="5" t="s">
        <v>57</v>
      </c>
      <c r="J19092" t="s">
        <v>3120</v>
      </c>
      <c r="K19092">
        <v>0</v>
      </c>
      <c r="L19092">
        <v>2</v>
      </c>
      <c r="M19092">
        <f t="shared" si="194"/>
        <v>1</v>
      </c>
      <c r="N19092">
        <v>2</v>
      </c>
      <c r="O19092">
        <v>1.1082276997374856</v>
      </c>
      <c r="P19092">
        <v>3.0771379822994609</v>
      </c>
      <c r="R19092">
        <v>0.99316933238876803</v>
      </c>
      <c r="U19092">
        <f t="shared" si="192"/>
        <v>2.2013155293660374</v>
      </c>
      <c r="W19092">
        <f>SUMPRODUCT(O19092:O19108, N19092:N19108)/SUM(N19092:N19108)</f>
        <v>1.1907663177703127</v>
      </c>
      <c r="Y19092">
        <f>SUMPRODUCT(R19092:R19108, N19092:N19108)/SUM(N19092:N19108)</f>
        <v>1.1444432706564083</v>
      </c>
      <c r="AD19092">
        <v>90</v>
      </c>
    </row>
    <row r="19093" spans="1:30">
      <c r="A19093" s="5" t="s">
        <v>3060</v>
      </c>
      <c r="B19093" t="s">
        <v>3098</v>
      </c>
      <c r="D19093" s="5">
        <v>2022</v>
      </c>
      <c r="E19093" s="5" t="s">
        <v>3102</v>
      </c>
      <c r="F19093" s="5" t="s">
        <v>722</v>
      </c>
      <c r="G19093">
        <v>-32.018833333333333</v>
      </c>
      <c r="H19093">
        <v>-52.100777777777779</v>
      </c>
      <c r="I19093" s="5" t="s">
        <v>57</v>
      </c>
      <c r="J19093" t="s">
        <v>3120</v>
      </c>
      <c r="K19093">
        <v>2</v>
      </c>
      <c r="L19093">
        <v>4</v>
      </c>
      <c r="M19093">
        <f t="shared" si="194"/>
        <v>3</v>
      </c>
      <c r="N19093">
        <v>2</v>
      </c>
      <c r="O19093">
        <v>1.0394161758975764</v>
      </c>
      <c r="P19093">
        <v>2.0187203129365847</v>
      </c>
      <c r="R19093">
        <v>0.53804973456273131</v>
      </c>
      <c r="U19093">
        <f t="shared" si="192"/>
        <v>1.1185151950838004</v>
      </c>
    </row>
    <row r="19094" spans="1:30">
      <c r="A19094" s="5" t="s">
        <v>3060</v>
      </c>
      <c r="B19094" t="s">
        <v>3098</v>
      </c>
      <c r="D19094" s="5">
        <v>2022</v>
      </c>
      <c r="E19094" s="5" t="s">
        <v>3102</v>
      </c>
      <c r="F19094" s="5" t="s">
        <v>722</v>
      </c>
      <c r="G19094">
        <v>-32.018833333333333</v>
      </c>
      <c r="H19094">
        <v>-52.100777777777779</v>
      </c>
      <c r="I19094" s="5" t="s">
        <v>57</v>
      </c>
      <c r="J19094" t="s">
        <v>3120</v>
      </c>
      <c r="K19094">
        <v>4</v>
      </c>
      <c r="L19094">
        <v>6</v>
      </c>
      <c r="M19094">
        <f t="shared" si="194"/>
        <v>5</v>
      </c>
      <c r="N19094">
        <v>2</v>
      </c>
      <c r="O19094">
        <v>1.2838781684867278</v>
      </c>
      <c r="P19094">
        <v>2.1177057356608371</v>
      </c>
      <c r="R19094">
        <v>0.58061346633416</v>
      </c>
      <c r="U19094">
        <f t="shared" si="192"/>
        <v>1.4908739075116635</v>
      </c>
    </row>
    <row r="19095" spans="1:30">
      <c r="A19095" s="5" t="s">
        <v>3060</v>
      </c>
      <c r="B19095" t="s">
        <v>3098</v>
      </c>
      <c r="D19095" s="5">
        <v>2022</v>
      </c>
      <c r="E19095" s="5" t="s">
        <v>3102</v>
      </c>
      <c r="F19095" s="5" t="s">
        <v>722</v>
      </c>
      <c r="G19095">
        <v>-32.018833333333333</v>
      </c>
      <c r="H19095">
        <v>-52.100777777777779</v>
      </c>
      <c r="I19095" s="5" t="s">
        <v>57</v>
      </c>
      <c r="J19095" t="s">
        <v>3120</v>
      </c>
      <c r="K19095">
        <v>6</v>
      </c>
      <c r="L19095">
        <v>8</v>
      </c>
      <c r="M19095">
        <f t="shared" si="194"/>
        <v>7</v>
      </c>
      <c r="N19095">
        <v>2</v>
      </c>
      <c r="O19095">
        <v>1.2596583229246541</v>
      </c>
      <c r="P19095">
        <v>1.7324552624204843</v>
      </c>
      <c r="R19095">
        <v>0.41495576284080821</v>
      </c>
      <c r="U19095">
        <f t="shared" si="192"/>
        <v>1.0454049606159459</v>
      </c>
    </row>
    <row r="19096" spans="1:30">
      <c r="A19096" s="5" t="s">
        <v>3060</v>
      </c>
      <c r="B19096" t="s">
        <v>3098</v>
      </c>
      <c r="D19096" s="5">
        <v>2022</v>
      </c>
      <c r="E19096" s="5" t="s">
        <v>3102</v>
      </c>
      <c r="F19096" s="5" t="s">
        <v>722</v>
      </c>
      <c r="G19096">
        <v>-32.018833333333333</v>
      </c>
      <c r="H19096">
        <v>-52.100777777777779</v>
      </c>
      <c r="I19096" s="5" t="s">
        <v>57</v>
      </c>
      <c r="J19096" t="s">
        <v>3120</v>
      </c>
      <c r="K19096">
        <v>8</v>
      </c>
      <c r="L19096">
        <v>10</v>
      </c>
      <c r="M19096">
        <f t="shared" si="194"/>
        <v>9</v>
      </c>
      <c r="N19096">
        <v>2</v>
      </c>
      <c r="O19096">
        <v>1.455680624389659</v>
      </c>
      <c r="P19096">
        <v>1.3047959255145096</v>
      </c>
      <c r="R19096">
        <v>0.23106224797123914</v>
      </c>
      <c r="U19096">
        <f t="shared" si="192"/>
        <v>0.67270567479930321</v>
      </c>
    </row>
    <row r="19097" spans="1:30">
      <c r="A19097" s="5" t="s">
        <v>3060</v>
      </c>
      <c r="B19097" t="s">
        <v>3098</v>
      </c>
      <c r="D19097" s="5">
        <v>2022</v>
      </c>
      <c r="E19097" s="5" t="s">
        <v>3102</v>
      </c>
      <c r="F19097" s="5" t="s">
        <v>722</v>
      </c>
      <c r="G19097">
        <v>-32.018833333333333</v>
      </c>
      <c r="H19097">
        <v>-52.100777777777779</v>
      </c>
      <c r="I19097" s="5" t="s">
        <v>57</v>
      </c>
      <c r="J19097" t="s">
        <v>3120</v>
      </c>
      <c r="K19097">
        <v>10</v>
      </c>
      <c r="L19097">
        <v>15</v>
      </c>
      <c r="M19097">
        <f t="shared" si="194"/>
        <v>12.5</v>
      </c>
      <c r="N19097">
        <v>5</v>
      </c>
      <c r="O19097">
        <v>1.334400313621819</v>
      </c>
      <c r="P19097">
        <v>1.4222364268306802</v>
      </c>
      <c r="R19097">
        <v>0.28156166353719242</v>
      </c>
      <c r="U19097">
        <f t="shared" si="192"/>
        <v>1.8785798606395532</v>
      </c>
      <c r="AB19097">
        <f>SUM(U19092:U19097)</f>
        <v>8.4073951280163026</v>
      </c>
    </row>
    <row r="19098" spans="1:30">
      <c r="A19098" s="5" t="s">
        <v>3060</v>
      </c>
      <c r="B19098" t="s">
        <v>3098</v>
      </c>
      <c r="D19098" s="5">
        <v>2022</v>
      </c>
      <c r="E19098" s="5" t="s">
        <v>3102</v>
      </c>
      <c r="F19098" s="5" t="s">
        <v>722</v>
      </c>
      <c r="G19098">
        <v>-32.018833333333333</v>
      </c>
      <c r="H19098">
        <v>-52.100777777777779</v>
      </c>
      <c r="I19098" s="5" t="s">
        <v>57</v>
      </c>
      <c r="J19098" t="s">
        <v>3120</v>
      </c>
      <c r="K19098">
        <v>15</v>
      </c>
      <c r="L19098">
        <v>20</v>
      </c>
      <c r="M19098">
        <f t="shared" si="194"/>
        <v>17.5</v>
      </c>
      <c r="N19098">
        <v>5</v>
      </c>
      <c r="O19098">
        <v>1.2480237429069856</v>
      </c>
      <c r="P19098">
        <v>2.5396793667293123</v>
      </c>
      <c r="R19098">
        <v>0.76206212769360415</v>
      </c>
      <c r="U19098">
        <f t="shared" si="192"/>
        <v>4.7553581446591648</v>
      </c>
    </row>
    <row r="19099" spans="1:30">
      <c r="A19099" s="5" t="s">
        <v>3060</v>
      </c>
      <c r="B19099" t="s">
        <v>3098</v>
      </c>
      <c r="D19099" s="5">
        <v>2022</v>
      </c>
      <c r="E19099" s="5" t="s">
        <v>3102</v>
      </c>
      <c r="F19099" s="5" t="s">
        <v>722</v>
      </c>
      <c r="G19099">
        <v>-32.018833333333333</v>
      </c>
      <c r="H19099">
        <v>-52.100777777777779</v>
      </c>
      <c r="I19099" s="5" t="s">
        <v>57</v>
      </c>
      <c r="J19099" t="s">
        <v>3120</v>
      </c>
      <c r="K19099">
        <v>20</v>
      </c>
      <c r="L19099">
        <v>25</v>
      </c>
      <c r="M19099">
        <f t="shared" si="194"/>
        <v>22.5</v>
      </c>
      <c r="N19099">
        <v>5</v>
      </c>
      <c r="O19099">
        <v>1.1462551208069092</v>
      </c>
      <c r="P19099">
        <v>3.630528031355952</v>
      </c>
      <c r="R19099">
        <v>1.2311270534830592</v>
      </c>
      <c r="U19099">
        <f t="shared" si="192"/>
        <v>7.0559284470943906</v>
      </c>
    </row>
    <row r="19100" spans="1:30">
      <c r="A19100" s="5" t="s">
        <v>3060</v>
      </c>
      <c r="B19100" t="s">
        <v>3098</v>
      </c>
      <c r="D19100" s="5">
        <v>2022</v>
      </c>
      <c r="E19100" s="5" t="s">
        <v>3102</v>
      </c>
      <c r="F19100" s="5" t="s">
        <v>722</v>
      </c>
      <c r="G19100">
        <v>-32.018833333333333</v>
      </c>
      <c r="H19100">
        <v>-52.100777777777779</v>
      </c>
      <c r="I19100" s="5" t="s">
        <v>57</v>
      </c>
      <c r="J19100" t="s">
        <v>3120</v>
      </c>
      <c r="K19100">
        <v>25</v>
      </c>
      <c r="L19100">
        <v>30</v>
      </c>
      <c r="M19100">
        <f t="shared" si="194"/>
        <v>27.5</v>
      </c>
      <c r="N19100">
        <v>5</v>
      </c>
      <c r="O19100">
        <v>1.1128453151530586</v>
      </c>
      <c r="P19100">
        <v>4.469625747604657</v>
      </c>
      <c r="R19100">
        <v>1.5919390714700024</v>
      </c>
      <c r="U19100">
        <f t="shared" si="192"/>
        <v>8.8579096884725104</v>
      </c>
      <c r="AB19100">
        <f>SUM(U19092:U19100)</f>
        <v>29.076591408242368</v>
      </c>
    </row>
    <row r="19101" spans="1:30">
      <c r="A19101" s="5" t="s">
        <v>3060</v>
      </c>
      <c r="B19101" t="s">
        <v>3098</v>
      </c>
      <c r="D19101" s="5">
        <v>2022</v>
      </c>
      <c r="E19101" s="5" t="s">
        <v>3102</v>
      </c>
      <c r="F19101" s="5" t="s">
        <v>722</v>
      </c>
      <c r="G19101">
        <v>-32.018833333333333</v>
      </c>
      <c r="H19101">
        <v>-52.100777777777779</v>
      </c>
      <c r="I19101" s="5" t="s">
        <v>57</v>
      </c>
      <c r="J19101" t="s">
        <v>3120</v>
      </c>
      <c r="K19101">
        <v>30</v>
      </c>
      <c r="L19101">
        <v>35</v>
      </c>
      <c r="M19101">
        <f t="shared" si="194"/>
        <v>32.5</v>
      </c>
      <c r="N19101">
        <v>5</v>
      </c>
      <c r="O19101">
        <v>1.1301387375917726</v>
      </c>
      <c r="P19101">
        <v>4.8108626581139937</v>
      </c>
      <c r="R19101">
        <v>1.738670942989017</v>
      </c>
      <c r="U19101">
        <f t="shared" si="192"/>
        <v>9.8246969229855239</v>
      </c>
    </row>
    <row r="19102" spans="1:30">
      <c r="A19102" s="5" t="s">
        <v>3060</v>
      </c>
      <c r="B19102" t="s">
        <v>3098</v>
      </c>
      <c r="D19102" s="5">
        <v>2022</v>
      </c>
      <c r="E19102" s="5" t="s">
        <v>3102</v>
      </c>
      <c r="F19102" s="5" t="s">
        <v>722</v>
      </c>
      <c r="G19102">
        <v>-32.018833333333333</v>
      </c>
      <c r="H19102">
        <v>-52.100777777777779</v>
      </c>
      <c r="I19102" s="5" t="s">
        <v>57</v>
      </c>
      <c r="J19102" t="s">
        <v>3120</v>
      </c>
      <c r="K19102">
        <v>35</v>
      </c>
      <c r="L19102">
        <v>40</v>
      </c>
      <c r="M19102">
        <f t="shared" si="194"/>
        <v>37.5</v>
      </c>
      <c r="N19102">
        <v>5</v>
      </c>
      <c r="O19102">
        <v>1.063681292199018</v>
      </c>
      <c r="P19102">
        <v>5.0727459732581988</v>
      </c>
      <c r="R19102">
        <v>1.8512807685010255</v>
      </c>
      <c r="U19102">
        <f t="shared" si="192"/>
        <v>9.8458636003118087</v>
      </c>
    </row>
    <row r="19103" spans="1:30">
      <c r="A19103" s="5" t="s">
        <v>3060</v>
      </c>
      <c r="B19103" t="s">
        <v>3098</v>
      </c>
      <c r="D19103" s="5">
        <v>2022</v>
      </c>
      <c r="E19103" s="5" t="s">
        <v>3102</v>
      </c>
      <c r="F19103" s="5" t="s">
        <v>722</v>
      </c>
      <c r="G19103">
        <v>-32.018833333333333</v>
      </c>
      <c r="H19103">
        <v>-52.100777777777779</v>
      </c>
      <c r="I19103" s="5" t="s">
        <v>57</v>
      </c>
      <c r="J19103" t="s">
        <v>3120</v>
      </c>
      <c r="K19103">
        <v>40</v>
      </c>
      <c r="L19103">
        <v>45</v>
      </c>
      <c r="M19103">
        <f t="shared" si="194"/>
        <v>42.5</v>
      </c>
      <c r="N19103">
        <v>5</v>
      </c>
      <c r="O19103">
        <v>0.95376393701263684</v>
      </c>
      <c r="P19103">
        <v>5.4262172284644388</v>
      </c>
      <c r="R19103">
        <v>2.0032734082397083</v>
      </c>
      <c r="U19103">
        <f t="shared" si="192"/>
        <v>9.5532496637771391</v>
      </c>
    </row>
    <row r="19104" spans="1:30">
      <c r="A19104" s="5" t="s">
        <v>3060</v>
      </c>
      <c r="B19104" t="s">
        <v>3098</v>
      </c>
      <c r="D19104" s="5">
        <v>2022</v>
      </c>
      <c r="E19104" s="5" t="s">
        <v>3102</v>
      </c>
      <c r="F19104" s="5" t="s">
        <v>722</v>
      </c>
      <c r="G19104">
        <v>-32.018833333333333</v>
      </c>
      <c r="H19104">
        <v>-52.100777777777779</v>
      </c>
      <c r="I19104" s="5" t="s">
        <v>57</v>
      </c>
      <c r="J19104" t="s">
        <v>3120</v>
      </c>
      <c r="K19104">
        <v>45</v>
      </c>
      <c r="L19104">
        <v>50</v>
      </c>
      <c r="M19104">
        <f t="shared" si="194"/>
        <v>47.5</v>
      </c>
      <c r="N19104">
        <v>5</v>
      </c>
      <c r="O19104">
        <v>1.0281890325342229</v>
      </c>
      <c r="P19104">
        <v>4.9089801583735095</v>
      </c>
      <c r="R19104">
        <v>1.7808614681006092</v>
      </c>
      <c r="U19104">
        <f t="shared" si="192"/>
        <v>9.1553111498192052</v>
      </c>
      <c r="AB19104">
        <f>SUM(U19092:U19104)</f>
        <v>67.45571274513604</v>
      </c>
    </row>
    <row r="19105" spans="1:30">
      <c r="A19105" s="5" t="s">
        <v>3060</v>
      </c>
      <c r="B19105" t="s">
        <v>3098</v>
      </c>
      <c r="D19105" s="5">
        <v>2022</v>
      </c>
      <c r="E19105" s="5" t="s">
        <v>3102</v>
      </c>
      <c r="F19105" s="5" t="s">
        <v>722</v>
      </c>
      <c r="G19105">
        <v>-32.018833333333333</v>
      </c>
      <c r="H19105">
        <v>-52.100777777777779</v>
      </c>
      <c r="I19105" s="5" t="s">
        <v>57</v>
      </c>
      <c r="J19105" t="s">
        <v>3120</v>
      </c>
      <c r="K19105">
        <v>50</v>
      </c>
      <c r="L19105">
        <v>60</v>
      </c>
      <c r="M19105">
        <f t="shared" si="194"/>
        <v>55</v>
      </c>
      <c r="N19105">
        <v>10</v>
      </c>
      <c r="O19105">
        <v>1.0587015108684985</v>
      </c>
      <c r="P19105">
        <v>4.7077986968861163</v>
      </c>
      <c r="R19105">
        <v>1.6943534396610298</v>
      </c>
      <c r="U19105">
        <f t="shared" si="192"/>
        <v>17.938145465143698</v>
      </c>
    </row>
    <row r="19106" spans="1:30">
      <c r="A19106" s="5" t="s">
        <v>3060</v>
      </c>
      <c r="B19106" t="s">
        <v>3098</v>
      </c>
      <c r="D19106" s="5">
        <v>2022</v>
      </c>
      <c r="E19106" s="5" t="s">
        <v>3102</v>
      </c>
      <c r="F19106" s="5" t="s">
        <v>722</v>
      </c>
      <c r="G19106">
        <v>-32.018833333333333</v>
      </c>
      <c r="H19106">
        <v>-52.100777777777779</v>
      </c>
      <c r="I19106" s="5" t="s">
        <v>57</v>
      </c>
      <c r="J19106" t="s">
        <v>3120</v>
      </c>
      <c r="K19106">
        <v>60</v>
      </c>
      <c r="L19106">
        <v>70</v>
      </c>
      <c r="M19106">
        <f t="shared" si="194"/>
        <v>65</v>
      </c>
      <c r="N19106">
        <v>10</v>
      </c>
      <c r="O19106">
        <v>1.1575275349096312</v>
      </c>
      <c r="P19106">
        <v>3.4249657503425066</v>
      </c>
      <c r="R19106">
        <v>1.1427352726472777</v>
      </c>
      <c r="U19106">
        <f t="shared" si="192"/>
        <v>13.227475432016886</v>
      </c>
    </row>
    <row r="19107" spans="1:30">
      <c r="A19107" s="5" t="s">
        <v>3060</v>
      </c>
      <c r="B19107" t="s">
        <v>3098</v>
      </c>
      <c r="D19107" s="5">
        <v>2022</v>
      </c>
      <c r="E19107" s="5" t="s">
        <v>3102</v>
      </c>
      <c r="F19107" s="5" t="s">
        <v>722</v>
      </c>
      <c r="G19107">
        <v>-32.018833333333333</v>
      </c>
      <c r="H19107">
        <v>-52.100777777777779</v>
      </c>
      <c r="I19107" s="5" t="s">
        <v>57</v>
      </c>
      <c r="J19107" t="s">
        <v>3120</v>
      </c>
      <c r="K19107">
        <v>70</v>
      </c>
      <c r="L19107">
        <v>80</v>
      </c>
      <c r="M19107">
        <f t="shared" si="194"/>
        <v>75</v>
      </c>
      <c r="N19107">
        <v>10</v>
      </c>
      <c r="O19107">
        <v>1.348570055044116</v>
      </c>
      <c r="P19107">
        <v>2.2196903826742678</v>
      </c>
      <c r="R19107">
        <v>0.62446686454993516</v>
      </c>
      <c r="U19107">
        <f t="shared" si="192"/>
        <v>8.4213731389933244</v>
      </c>
    </row>
    <row r="19108" spans="1:30">
      <c r="A19108" s="5" t="s">
        <v>3060</v>
      </c>
      <c r="B19108" t="s">
        <v>3098</v>
      </c>
      <c r="D19108" s="5">
        <v>2022</v>
      </c>
      <c r="E19108" s="5" t="s">
        <v>3102</v>
      </c>
      <c r="F19108" s="5" t="s">
        <v>722</v>
      </c>
      <c r="G19108">
        <v>-32.018833333333333</v>
      </c>
      <c r="H19108">
        <v>-52.100777777777779</v>
      </c>
      <c r="I19108" s="5" t="s">
        <v>57</v>
      </c>
      <c r="J19108" t="s">
        <v>3120</v>
      </c>
      <c r="K19108">
        <v>80</v>
      </c>
      <c r="L19108">
        <v>90</v>
      </c>
      <c r="M19108">
        <f t="shared" si="194"/>
        <v>85</v>
      </c>
      <c r="N19108">
        <v>10</v>
      </c>
      <c r="O19108">
        <v>1.414076814910135</v>
      </c>
      <c r="P19108">
        <v>2.3173848795878689</v>
      </c>
      <c r="R19108">
        <v>0.66647549822278362</v>
      </c>
      <c r="U19108">
        <f t="shared" si="192"/>
        <v>9.4244754974251936</v>
      </c>
      <c r="AB19108">
        <f>SUM(U19092:U19108)</f>
        <v>116.46718227871514</v>
      </c>
    </row>
    <row r="19109" spans="1:30">
      <c r="A19109" s="5" t="s">
        <v>3060</v>
      </c>
      <c r="B19109" t="s">
        <v>3098</v>
      </c>
      <c r="D19109" s="5">
        <v>2022</v>
      </c>
      <c r="E19109" s="5" t="s">
        <v>3122</v>
      </c>
      <c r="F19109" s="5" t="s">
        <v>722</v>
      </c>
      <c r="G19109">
        <v>-32.069361111111114</v>
      </c>
      <c r="H19109">
        <v>-52.222472222222223</v>
      </c>
      <c r="I19109" s="5" t="s">
        <v>136</v>
      </c>
      <c r="J19109" t="s">
        <v>3121</v>
      </c>
      <c r="K19109">
        <v>0</v>
      </c>
      <c r="L19109">
        <v>2</v>
      </c>
      <c r="M19109">
        <f t="shared" si="194"/>
        <v>1</v>
      </c>
      <c r="N19109">
        <v>2</v>
      </c>
      <c r="O19109">
        <v>1.0998526129543389</v>
      </c>
      <c r="P19109">
        <v>1.0733470455498704</v>
      </c>
      <c r="R19109">
        <v>0.13153922958644426</v>
      </c>
      <c r="U19109">
        <f t="shared" si="192"/>
        <v>0.28934753073330283</v>
      </c>
      <c r="W19109">
        <f>SUMPRODUCT(O19109:O19125, N19109:N19125)/SUM(N19109:N19125)</f>
        <v>0.91835215866227415</v>
      </c>
      <c r="Y19109">
        <f>SUMPRODUCT(R19109:R19125, N19109:N19125)/SUM(N19109:N19125)</f>
        <v>2.0812054519933798</v>
      </c>
      <c r="AD19109">
        <v>90</v>
      </c>
    </row>
    <row r="19110" spans="1:30">
      <c r="A19110" s="5" t="s">
        <v>3060</v>
      </c>
      <c r="B19110" t="s">
        <v>3098</v>
      </c>
      <c r="D19110" s="5">
        <v>2022</v>
      </c>
      <c r="E19110" s="5" t="s">
        <v>3122</v>
      </c>
      <c r="F19110" s="5" t="s">
        <v>722</v>
      </c>
      <c r="G19110">
        <v>-32.069361111111114</v>
      </c>
      <c r="H19110">
        <v>-52.222472222222223</v>
      </c>
      <c r="I19110" s="5" t="s">
        <v>136</v>
      </c>
      <c r="J19110" t="s">
        <v>3121</v>
      </c>
      <c r="K19110">
        <v>2</v>
      </c>
      <c r="L19110">
        <v>4</v>
      </c>
      <c r="M19110">
        <f t="shared" si="194"/>
        <v>3</v>
      </c>
      <c r="N19110">
        <v>2</v>
      </c>
      <c r="O19110">
        <v>1.0016151085249947</v>
      </c>
      <c r="P19110">
        <v>1.0513913712020577</v>
      </c>
      <c r="R19110">
        <v>0.12209828961688479</v>
      </c>
      <c r="U19110">
        <f t="shared" si="192"/>
        <v>0.24459098321066458</v>
      </c>
    </row>
    <row r="19111" spans="1:30">
      <c r="A19111" s="5" t="s">
        <v>3060</v>
      </c>
      <c r="B19111" t="s">
        <v>3098</v>
      </c>
      <c r="D19111" s="5">
        <v>2022</v>
      </c>
      <c r="E19111" s="5" t="s">
        <v>3122</v>
      </c>
      <c r="F19111" s="5" t="s">
        <v>722</v>
      </c>
      <c r="G19111">
        <v>-32.069361111111114</v>
      </c>
      <c r="H19111">
        <v>-52.222472222222223</v>
      </c>
      <c r="I19111" s="5" t="s">
        <v>136</v>
      </c>
      <c r="J19111" t="s">
        <v>3121</v>
      </c>
      <c r="K19111">
        <v>4</v>
      </c>
      <c r="L19111">
        <v>6</v>
      </c>
      <c r="M19111">
        <f t="shared" si="194"/>
        <v>5</v>
      </c>
      <c r="N19111">
        <v>2</v>
      </c>
      <c r="O19111">
        <v>0.79699136658000147</v>
      </c>
      <c r="P19111">
        <v>0.9937352107089007</v>
      </c>
      <c r="R19111">
        <v>9.7306140604827285E-2</v>
      </c>
      <c r="U19111">
        <f t="shared" si="192"/>
        <v>0.15510430795453414</v>
      </c>
    </row>
    <row r="19112" spans="1:30">
      <c r="A19112" s="5" t="s">
        <v>3060</v>
      </c>
      <c r="B19112" t="s">
        <v>3098</v>
      </c>
      <c r="D19112" s="5">
        <v>2022</v>
      </c>
      <c r="E19112" s="5" t="s">
        <v>3122</v>
      </c>
      <c r="F19112" s="5" t="s">
        <v>722</v>
      </c>
      <c r="G19112">
        <v>-32.069361111111114</v>
      </c>
      <c r="H19112">
        <v>-52.222472222222223</v>
      </c>
      <c r="I19112" s="5" t="s">
        <v>136</v>
      </c>
      <c r="J19112" t="s">
        <v>3121</v>
      </c>
      <c r="K19112">
        <v>6</v>
      </c>
      <c r="L19112">
        <v>8</v>
      </c>
      <c r="M19112">
        <f t="shared" si="194"/>
        <v>7</v>
      </c>
      <c r="N19112">
        <v>2</v>
      </c>
      <c r="O19112">
        <v>1.3809839044318628</v>
      </c>
      <c r="P19112">
        <v>0.82690077190739797</v>
      </c>
      <c r="R19112">
        <v>2.5567331920181124E-2</v>
      </c>
      <c r="U19112">
        <f t="shared" si="192"/>
        <v>7.0616147722074252E-2</v>
      </c>
    </row>
    <row r="19113" spans="1:30">
      <c r="A19113" s="5" t="s">
        <v>3060</v>
      </c>
      <c r="B19113" t="s">
        <v>3098</v>
      </c>
      <c r="D19113" s="5">
        <v>2022</v>
      </c>
      <c r="E19113" s="5" t="s">
        <v>3122</v>
      </c>
      <c r="F19113" s="5" t="s">
        <v>722</v>
      </c>
      <c r="G19113">
        <v>-32.069361111111114</v>
      </c>
      <c r="H19113">
        <v>-52.222472222222223</v>
      </c>
      <c r="I19113" s="5" t="s">
        <v>136</v>
      </c>
      <c r="J19113" t="s">
        <v>3121</v>
      </c>
      <c r="K19113">
        <v>8</v>
      </c>
      <c r="L19113">
        <v>10</v>
      </c>
      <c r="M19113">
        <f t="shared" si="194"/>
        <v>9</v>
      </c>
      <c r="N19113">
        <v>2</v>
      </c>
      <c r="O19113">
        <v>1.5034412544232802</v>
      </c>
      <c r="P19113">
        <v>1.2918244397598244</v>
      </c>
      <c r="R19113">
        <v>0.22548450909672452</v>
      </c>
      <c r="U19113">
        <f t="shared" si="192"/>
        <v>0.67800542641879413</v>
      </c>
    </row>
    <row r="19114" spans="1:30">
      <c r="A19114" s="5" t="s">
        <v>3060</v>
      </c>
      <c r="B19114" t="s">
        <v>3098</v>
      </c>
      <c r="D19114" s="5">
        <v>2022</v>
      </c>
      <c r="E19114" s="5" t="s">
        <v>3122</v>
      </c>
      <c r="F19114" s="5" t="s">
        <v>722</v>
      </c>
      <c r="G19114">
        <v>-32.069361111111114</v>
      </c>
      <c r="H19114">
        <v>-52.222472222222223</v>
      </c>
      <c r="I19114" s="5" t="s">
        <v>136</v>
      </c>
      <c r="J19114" t="s">
        <v>3121</v>
      </c>
      <c r="K19114">
        <v>10</v>
      </c>
      <c r="L19114">
        <v>15</v>
      </c>
      <c r="M19114">
        <f t="shared" si="194"/>
        <v>12.5</v>
      </c>
      <c r="N19114">
        <v>5</v>
      </c>
      <c r="O19114">
        <v>1.2344425210964771</v>
      </c>
      <c r="P19114">
        <v>3.1084629769625578</v>
      </c>
      <c r="R19114">
        <v>1.0066390800938998</v>
      </c>
      <c r="U19114">
        <f t="shared" si="192"/>
        <v>6.2131904193267617</v>
      </c>
      <c r="AB19114">
        <f>SUM(U19109:U19114)</f>
        <v>7.6508548153661318</v>
      </c>
    </row>
    <row r="19115" spans="1:30">
      <c r="A19115" s="5" t="s">
        <v>3060</v>
      </c>
      <c r="B19115" t="s">
        <v>3098</v>
      </c>
      <c r="D19115" s="5">
        <v>2022</v>
      </c>
      <c r="E19115" s="5" t="s">
        <v>3122</v>
      </c>
      <c r="F19115" s="5" t="s">
        <v>722</v>
      </c>
      <c r="G19115">
        <v>-32.069361111111114</v>
      </c>
      <c r="H19115">
        <v>-52.222472222222223</v>
      </c>
      <c r="I19115" s="5" t="s">
        <v>136</v>
      </c>
      <c r="J19115" t="s">
        <v>3121</v>
      </c>
      <c r="K19115">
        <v>15</v>
      </c>
      <c r="L19115">
        <v>20</v>
      </c>
      <c r="M19115">
        <f t="shared" si="194"/>
        <v>17.5</v>
      </c>
      <c r="N19115">
        <v>5</v>
      </c>
      <c r="O19115">
        <v>1.1563052249466854</v>
      </c>
      <c r="P19115">
        <v>3.7888471678516913</v>
      </c>
      <c r="R19115">
        <v>1.2992042821762271</v>
      </c>
      <c r="U19115">
        <f t="shared" si="192"/>
        <v>7.5113834987673957</v>
      </c>
    </row>
    <row r="19116" spans="1:30">
      <c r="A19116" s="5" t="s">
        <v>3060</v>
      </c>
      <c r="B19116" t="s">
        <v>3098</v>
      </c>
      <c r="D19116" s="5">
        <v>2022</v>
      </c>
      <c r="E19116" s="5" t="s">
        <v>3122</v>
      </c>
      <c r="F19116" s="5" t="s">
        <v>722</v>
      </c>
      <c r="G19116">
        <v>-32.069361111111114</v>
      </c>
      <c r="H19116">
        <v>-52.222472222222223</v>
      </c>
      <c r="I19116" s="5" t="s">
        <v>136</v>
      </c>
      <c r="J19116" t="s">
        <v>3121</v>
      </c>
      <c r="K19116">
        <v>20</v>
      </c>
      <c r="L19116">
        <v>25</v>
      </c>
      <c r="M19116">
        <f t="shared" si="194"/>
        <v>22.5</v>
      </c>
      <c r="N19116">
        <v>5</v>
      </c>
      <c r="O19116">
        <v>1.1317684842090336</v>
      </c>
      <c r="P19116">
        <v>3.9807851714254503</v>
      </c>
      <c r="R19116">
        <v>1.3817376237129435</v>
      </c>
      <c r="U19116">
        <f t="shared" si="192"/>
        <v>7.8190354798209514</v>
      </c>
    </row>
    <row r="19117" spans="1:30">
      <c r="A19117" s="5" t="s">
        <v>3060</v>
      </c>
      <c r="B19117" t="s">
        <v>3098</v>
      </c>
      <c r="D19117" s="5">
        <v>2022</v>
      </c>
      <c r="E19117" s="5" t="s">
        <v>3122</v>
      </c>
      <c r="F19117" s="5" t="s">
        <v>722</v>
      </c>
      <c r="G19117">
        <v>-32.069361111111114</v>
      </c>
      <c r="H19117">
        <v>-52.222472222222223</v>
      </c>
      <c r="I19117" s="5" t="s">
        <v>136</v>
      </c>
      <c r="J19117" t="s">
        <v>3121</v>
      </c>
      <c r="K19117">
        <v>25</v>
      </c>
      <c r="L19117">
        <v>30</v>
      </c>
      <c r="M19117">
        <f t="shared" si="194"/>
        <v>27.5</v>
      </c>
      <c r="N19117">
        <v>5</v>
      </c>
      <c r="O19117">
        <v>0.87951992444852423</v>
      </c>
      <c r="P19117">
        <v>7.1119505151342581</v>
      </c>
      <c r="R19117">
        <v>2.7281387215077308</v>
      </c>
      <c r="U19117">
        <f t="shared" ref="U19117:U19180" si="195">N19117*O19117*R19117</f>
        <v>11.997261811127865</v>
      </c>
      <c r="AB19117">
        <f>SUM(U19109:U19117)</f>
        <v>34.978535605082342</v>
      </c>
    </row>
    <row r="19118" spans="1:30">
      <c r="A19118" s="5" t="s">
        <v>3060</v>
      </c>
      <c r="B19118" t="s">
        <v>3098</v>
      </c>
      <c r="D19118" s="5">
        <v>2022</v>
      </c>
      <c r="E19118" s="5" t="s">
        <v>3122</v>
      </c>
      <c r="F19118" s="5" t="s">
        <v>722</v>
      </c>
      <c r="G19118">
        <v>-32.069361111111114</v>
      </c>
      <c r="H19118">
        <v>-52.222472222222223</v>
      </c>
      <c r="I19118" s="5" t="s">
        <v>136</v>
      </c>
      <c r="J19118" t="s">
        <v>3121</v>
      </c>
      <c r="K19118">
        <v>30</v>
      </c>
      <c r="L19118">
        <v>35</v>
      </c>
      <c r="M19118">
        <f t="shared" si="194"/>
        <v>32.5</v>
      </c>
      <c r="N19118">
        <v>5</v>
      </c>
      <c r="O19118">
        <v>0.7882541138819078</v>
      </c>
      <c r="P19118">
        <v>8.2161052012402553</v>
      </c>
      <c r="R19118">
        <v>3.2029252365333098</v>
      </c>
      <c r="U19118">
        <f t="shared" si="195"/>
        <v>12.623594970767821</v>
      </c>
    </row>
    <row r="19119" spans="1:30">
      <c r="A19119" s="5" t="s">
        <v>3060</v>
      </c>
      <c r="B19119" t="s">
        <v>3098</v>
      </c>
      <c r="D19119" s="5">
        <v>2022</v>
      </c>
      <c r="E19119" s="5" t="s">
        <v>3122</v>
      </c>
      <c r="F19119" s="5" t="s">
        <v>722</v>
      </c>
      <c r="G19119">
        <v>-32.069361111111114</v>
      </c>
      <c r="H19119">
        <v>-52.222472222222223</v>
      </c>
      <c r="I19119" s="5" t="s">
        <v>136</v>
      </c>
      <c r="J19119" t="s">
        <v>3121</v>
      </c>
      <c r="K19119">
        <v>35</v>
      </c>
      <c r="L19119">
        <v>40</v>
      </c>
      <c r="M19119">
        <f t="shared" si="194"/>
        <v>37.5</v>
      </c>
      <c r="N19119">
        <v>5</v>
      </c>
      <c r="O19119">
        <v>0.79540689070210879</v>
      </c>
      <c r="P19119">
        <v>6.1273532227185683</v>
      </c>
      <c r="R19119">
        <v>2.3047618857689844</v>
      </c>
      <c r="U19119">
        <f t="shared" si="195"/>
        <v>9.1661174268411845</v>
      </c>
    </row>
    <row r="19120" spans="1:30">
      <c r="A19120" s="5" t="s">
        <v>3060</v>
      </c>
      <c r="B19120" t="s">
        <v>3098</v>
      </c>
      <c r="D19120" s="5">
        <v>2022</v>
      </c>
      <c r="E19120" s="5" t="s">
        <v>3122</v>
      </c>
      <c r="F19120" s="5" t="s">
        <v>722</v>
      </c>
      <c r="G19120">
        <v>-32.069361111111114</v>
      </c>
      <c r="H19120">
        <v>-52.222472222222223</v>
      </c>
      <c r="I19120" s="5" t="s">
        <v>136</v>
      </c>
      <c r="J19120" t="s">
        <v>3121</v>
      </c>
      <c r="K19120">
        <v>40</v>
      </c>
      <c r="L19120">
        <v>45</v>
      </c>
      <c r="M19120">
        <f t="shared" si="194"/>
        <v>42.5</v>
      </c>
      <c r="N19120">
        <v>5</v>
      </c>
      <c r="O19120">
        <v>0.75258077125963907</v>
      </c>
      <c r="P19120">
        <v>8.965462231793893</v>
      </c>
      <c r="R19120">
        <v>3.525148759671374</v>
      </c>
      <c r="U19120">
        <f t="shared" si="195"/>
        <v>13.264795861792214</v>
      </c>
    </row>
    <row r="19121" spans="1:30">
      <c r="A19121" s="5" t="s">
        <v>3060</v>
      </c>
      <c r="B19121" t="s">
        <v>3098</v>
      </c>
      <c r="D19121" s="5">
        <v>2022</v>
      </c>
      <c r="E19121" s="5" t="s">
        <v>3122</v>
      </c>
      <c r="F19121" s="5" t="s">
        <v>722</v>
      </c>
      <c r="G19121">
        <v>-32.069361111111114</v>
      </c>
      <c r="H19121">
        <v>-52.222472222222223</v>
      </c>
      <c r="I19121" s="5" t="s">
        <v>136</v>
      </c>
      <c r="J19121" t="s">
        <v>3121</v>
      </c>
      <c r="K19121">
        <v>45</v>
      </c>
      <c r="L19121">
        <v>50</v>
      </c>
      <c r="M19121">
        <f t="shared" si="194"/>
        <v>47.5</v>
      </c>
      <c r="N19121">
        <v>5</v>
      </c>
      <c r="O19121">
        <v>0.99070486033721972</v>
      </c>
      <c r="P19121">
        <v>4.2399688663147606</v>
      </c>
      <c r="R19121">
        <v>1.493186612515347</v>
      </c>
      <c r="U19121">
        <f t="shared" si="195"/>
        <v>7.3965361720471146</v>
      </c>
      <c r="AB19121">
        <f>SUM(U19109:U19121)</f>
        <v>77.42958003653068</v>
      </c>
    </row>
    <row r="19122" spans="1:30">
      <c r="A19122" s="5" t="s">
        <v>3060</v>
      </c>
      <c r="B19122" t="s">
        <v>3098</v>
      </c>
      <c r="D19122" s="5">
        <v>2022</v>
      </c>
      <c r="E19122" s="5" t="s">
        <v>3122</v>
      </c>
      <c r="F19122" s="5" t="s">
        <v>722</v>
      </c>
      <c r="G19122">
        <v>-32.069361111111114</v>
      </c>
      <c r="H19122">
        <v>-52.222472222222223</v>
      </c>
      <c r="I19122" s="5" t="s">
        <v>136</v>
      </c>
      <c r="J19122" t="s">
        <v>3121</v>
      </c>
      <c r="K19122">
        <v>50</v>
      </c>
      <c r="L19122">
        <v>60</v>
      </c>
      <c r="M19122">
        <f t="shared" si="194"/>
        <v>55</v>
      </c>
      <c r="N19122">
        <v>10</v>
      </c>
      <c r="O19122">
        <v>0.98260139799028301</v>
      </c>
      <c r="P19122">
        <v>5.7003030061398547</v>
      </c>
      <c r="R19122">
        <v>2.1211302926401374</v>
      </c>
      <c r="U19122">
        <f t="shared" si="195"/>
        <v>20.842255908677373</v>
      </c>
    </row>
    <row r="19123" spans="1:30">
      <c r="A19123" s="5" t="s">
        <v>3060</v>
      </c>
      <c r="B19123" t="s">
        <v>3098</v>
      </c>
      <c r="D19123" s="5">
        <v>2022</v>
      </c>
      <c r="E19123" s="5" t="s">
        <v>3122</v>
      </c>
      <c r="F19123" s="5" t="s">
        <v>722</v>
      </c>
      <c r="G19123">
        <v>-32.069361111111114</v>
      </c>
      <c r="H19123">
        <v>-52.222472222222223</v>
      </c>
      <c r="I19123" s="5" t="s">
        <v>136</v>
      </c>
      <c r="J19123" t="s">
        <v>3121</v>
      </c>
      <c r="K19123">
        <v>60</v>
      </c>
      <c r="L19123">
        <v>70</v>
      </c>
      <c r="M19123">
        <f t="shared" si="194"/>
        <v>65</v>
      </c>
      <c r="N19123">
        <v>10</v>
      </c>
      <c r="O19123">
        <v>0.86177379461612658</v>
      </c>
      <c r="P19123">
        <v>6.1969388975248467</v>
      </c>
      <c r="R19123">
        <v>2.3346837259356841</v>
      </c>
      <c r="U19123">
        <f t="shared" si="195"/>
        <v>20.119692537281114</v>
      </c>
    </row>
    <row r="19124" spans="1:30">
      <c r="A19124" s="5" t="s">
        <v>3060</v>
      </c>
      <c r="B19124" t="s">
        <v>3098</v>
      </c>
      <c r="D19124" s="5">
        <v>2022</v>
      </c>
      <c r="E19124" s="5" t="s">
        <v>3122</v>
      </c>
      <c r="F19124" s="5" t="s">
        <v>722</v>
      </c>
      <c r="G19124">
        <v>-32.069361111111114</v>
      </c>
      <c r="H19124">
        <v>-52.222472222222223</v>
      </c>
      <c r="I19124" s="5" t="s">
        <v>136</v>
      </c>
      <c r="J19124" t="s">
        <v>3121</v>
      </c>
      <c r="K19124">
        <v>70</v>
      </c>
      <c r="L19124">
        <v>80</v>
      </c>
      <c r="M19124">
        <f t="shared" si="194"/>
        <v>75</v>
      </c>
      <c r="N19124">
        <v>10</v>
      </c>
      <c r="O19124">
        <v>0.74307391599228301</v>
      </c>
      <c r="P19124">
        <v>6.4879169163171824</v>
      </c>
      <c r="R19124">
        <v>2.4598042740163883</v>
      </c>
      <c r="U19124">
        <f t="shared" si="195"/>
        <v>18.278163944679122</v>
      </c>
    </row>
    <row r="19125" spans="1:30">
      <c r="A19125" s="5" t="s">
        <v>3060</v>
      </c>
      <c r="B19125" t="s">
        <v>3098</v>
      </c>
      <c r="D19125" s="5">
        <v>2022</v>
      </c>
      <c r="E19125" s="5" t="s">
        <v>3122</v>
      </c>
      <c r="F19125" s="5" t="s">
        <v>722</v>
      </c>
      <c r="G19125">
        <v>-32.069361111111114</v>
      </c>
      <c r="H19125">
        <v>-52.222472222222223</v>
      </c>
      <c r="I19125" s="5" t="s">
        <v>136</v>
      </c>
      <c r="J19125" t="s">
        <v>3121</v>
      </c>
      <c r="K19125">
        <v>80</v>
      </c>
      <c r="L19125">
        <v>90</v>
      </c>
      <c r="M19125">
        <f t="shared" si="194"/>
        <v>85</v>
      </c>
      <c r="N19125">
        <v>10</v>
      </c>
      <c r="O19125">
        <v>0.65665207453808139</v>
      </c>
      <c r="P19125">
        <v>8.2650245911471742</v>
      </c>
      <c r="R19125">
        <v>3.2239605741932849</v>
      </c>
      <c r="U19125">
        <f t="shared" si="195"/>
        <v>21.170203992730045</v>
      </c>
      <c r="AB19125">
        <f>SUM(U19109:U19125)</f>
        <v>157.83989641989834</v>
      </c>
    </row>
    <row r="19126" spans="1:30">
      <c r="A19126" s="5" t="s">
        <v>3060</v>
      </c>
      <c r="B19126" t="s">
        <v>3098</v>
      </c>
      <c r="D19126" s="5">
        <v>2022</v>
      </c>
      <c r="E19126" s="5" t="s">
        <v>3122</v>
      </c>
      <c r="F19126" s="5" t="s">
        <v>722</v>
      </c>
      <c r="G19126">
        <v>-32.069500000000005</v>
      </c>
      <c r="H19126">
        <v>-52.222083333333337</v>
      </c>
      <c r="I19126" s="5" t="s">
        <v>136</v>
      </c>
      <c r="J19126" t="s">
        <v>3123</v>
      </c>
      <c r="K19126">
        <v>0</v>
      </c>
      <c r="L19126">
        <v>2</v>
      </c>
      <c r="M19126">
        <f t="shared" si="194"/>
        <v>1</v>
      </c>
      <c r="N19126">
        <v>2</v>
      </c>
      <c r="O19126">
        <v>1.5240394408358846</v>
      </c>
      <c r="P19126">
        <v>1.0516128388558277</v>
      </c>
      <c r="R19126">
        <v>0.12219352070800588</v>
      </c>
      <c r="U19126">
        <f t="shared" si="195"/>
        <v>0.37245548994719474</v>
      </c>
      <c r="W19126">
        <f>SUMPRODUCT(O19126:O19142, N19126:N19142)/SUM(N19126:N19142)</f>
        <v>1.2046191640170307</v>
      </c>
      <c r="Y19126">
        <f>SUMPRODUCT(R19126:R19142, N19126:N19142)/SUM(N19126:N19142)</f>
        <v>1.5118684838661589</v>
      </c>
      <c r="AD19126">
        <v>90</v>
      </c>
    </row>
    <row r="19127" spans="1:30">
      <c r="A19127" s="5" t="s">
        <v>3060</v>
      </c>
      <c r="B19127" t="s">
        <v>3098</v>
      </c>
      <c r="D19127" s="5">
        <v>2022</v>
      </c>
      <c r="E19127" s="5" t="s">
        <v>3122</v>
      </c>
      <c r="F19127" s="5" t="s">
        <v>722</v>
      </c>
      <c r="G19127">
        <v>-32.069500000000005</v>
      </c>
      <c r="H19127">
        <v>-52.222083333333337</v>
      </c>
      <c r="I19127" s="5" t="s">
        <v>136</v>
      </c>
      <c r="J19127" t="s">
        <v>3123</v>
      </c>
      <c r="K19127">
        <v>2</v>
      </c>
      <c r="L19127">
        <v>4</v>
      </c>
      <c r="M19127">
        <f t="shared" si="194"/>
        <v>3</v>
      </c>
      <c r="N19127">
        <v>2</v>
      </c>
      <c r="O19127">
        <v>1.0355681630512656</v>
      </c>
      <c r="P19127">
        <v>0.96610643139448482</v>
      </c>
      <c r="R19127">
        <v>8.5425765499628437E-2</v>
      </c>
      <c r="U19127">
        <f t="shared" si="195"/>
        <v>0.17692840611139682</v>
      </c>
    </row>
    <row r="19128" spans="1:30">
      <c r="A19128" s="5" t="s">
        <v>3060</v>
      </c>
      <c r="B19128" t="s">
        <v>3098</v>
      </c>
      <c r="D19128" s="5">
        <v>2022</v>
      </c>
      <c r="E19128" s="5" t="s">
        <v>3122</v>
      </c>
      <c r="F19128" s="5" t="s">
        <v>722</v>
      </c>
      <c r="G19128">
        <v>-32.069500000000005</v>
      </c>
      <c r="H19128">
        <v>-52.222083333333337</v>
      </c>
      <c r="I19128" s="5" t="s">
        <v>136</v>
      </c>
      <c r="J19128" t="s">
        <v>3123</v>
      </c>
      <c r="K19128">
        <v>4</v>
      </c>
      <c r="L19128">
        <v>6</v>
      </c>
      <c r="M19128">
        <f t="shared" si="194"/>
        <v>5</v>
      </c>
      <c r="N19128">
        <v>2</v>
      </c>
      <c r="O19128">
        <v>1.6584935367599176</v>
      </c>
      <c r="P19128">
        <v>0.67956611549624368</v>
      </c>
      <c r="R19128">
        <v>0</v>
      </c>
      <c r="U19128">
        <f t="shared" si="195"/>
        <v>0</v>
      </c>
    </row>
    <row r="19129" spans="1:30">
      <c r="A19129" s="5" t="s">
        <v>3060</v>
      </c>
      <c r="B19129" t="s">
        <v>3098</v>
      </c>
      <c r="D19129" s="5">
        <v>2022</v>
      </c>
      <c r="E19129" s="5" t="s">
        <v>3122</v>
      </c>
      <c r="F19129" s="5" t="s">
        <v>722</v>
      </c>
      <c r="G19129">
        <v>-32.069500000000005</v>
      </c>
      <c r="H19129">
        <v>-52.222083333333337</v>
      </c>
      <c r="I19129" s="5" t="s">
        <v>136</v>
      </c>
      <c r="J19129" t="s">
        <v>3123</v>
      </c>
      <c r="K19129">
        <v>6</v>
      </c>
      <c r="L19129">
        <v>8</v>
      </c>
      <c r="M19129">
        <f t="shared" si="194"/>
        <v>7</v>
      </c>
      <c r="N19129">
        <v>2</v>
      </c>
      <c r="O19129">
        <v>1.4604340520233368</v>
      </c>
      <c r="P19129">
        <v>0.81087288668745949</v>
      </c>
      <c r="R19129">
        <v>1.8675341275607549E-2</v>
      </c>
      <c r="U19129">
        <f t="shared" si="195"/>
        <v>5.4548208664108408E-2</v>
      </c>
    </row>
    <row r="19130" spans="1:30">
      <c r="A19130" s="5" t="s">
        <v>3060</v>
      </c>
      <c r="B19130" t="s">
        <v>3098</v>
      </c>
      <c r="D19130" s="5">
        <v>2022</v>
      </c>
      <c r="E19130" s="5" t="s">
        <v>3122</v>
      </c>
      <c r="F19130" s="5" t="s">
        <v>722</v>
      </c>
      <c r="G19130">
        <v>-32.069500000000005</v>
      </c>
      <c r="H19130">
        <v>-52.222083333333337</v>
      </c>
      <c r="I19130" s="5" t="s">
        <v>136</v>
      </c>
      <c r="J19130" t="s">
        <v>3123</v>
      </c>
      <c r="K19130">
        <v>8</v>
      </c>
      <c r="L19130">
        <v>10</v>
      </c>
      <c r="M19130">
        <f t="shared" si="194"/>
        <v>9</v>
      </c>
      <c r="N19130">
        <v>2</v>
      </c>
      <c r="O19130">
        <v>1.3481626183898008</v>
      </c>
      <c r="P19130">
        <v>0.87308730873086338</v>
      </c>
      <c r="R19130">
        <v>4.5427542754271244E-2</v>
      </c>
      <c r="U19130">
        <f t="shared" si="195"/>
        <v>0.12248742997322588</v>
      </c>
    </row>
    <row r="19131" spans="1:30">
      <c r="A19131" s="5" t="s">
        <v>3060</v>
      </c>
      <c r="B19131" t="s">
        <v>3098</v>
      </c>
      <c r="D19131" s="5">
        <v>2022</v>
      </c>
      <c r="E19131" s="5" t="s">
        <v>3122</v>
      </c>
      <c r="F19131" s="5" t="s">
        <v>722</v>
      </c>
      <c r="G19131">
        <v>-32.069500000000005</v>
      </c>
      <c r="H19131">
        <v>-52.222083333333337</v>
      </c>
      <c r="I19131" s="5" t="s">
        <v>136</v>
      </c>
      <c r="J19131" t="s">
        <v>3123</v>
      </c>
      <c r="K19131">
        <v>10</v>
      </c>
      <c r="L19131">
        <v>15</v>
      </c>
      <c r="M19131">
        <f t="shared" si="194"/>
        <v>12.5</v>
      </c>
      <c r="N19131">
        <v>5</v>
      </c>
      <c r="O19131">
        <v>1.330144864121193</v>
      </c>
      <c r="P19131">
        <v>2.6457349873751626</v>
      </c>
      <c r="R19131">
        <v>0.80766604457131974</v>
      </c>
      <c r="U19131">
        <f t="shared" si="195"/>
        <v>5.3715642055580979</v>
      </c>
      <c r="AB19131">
        <f>SUM(U19126:U19131)</f>
        <v>6.0979837402540236</v>
      </c>
    </row>
    <row r="19132" spans="1:30">
      <c r="A19132" s="5" t="s">
        <v>3060</v>
      </c>
      <c r="B19132" t="s">
        <v>3098</v>
      </c>
      <c r="D19132" s="5">
        <v>2022</v>
      </c>
      <c r="E19132" s="5" t="s">
        <v>3122</v>
      </c>
      <c r="F19132" s="5" t="s">
        <v>722</v>
      </c>
      <c r="G19132">
        <v>-32.069500000000005</v>
      </c>
      <c r="H19132">
        <v>-52.222083333333337</v>
      </c>
      <c r="I19132" s="5" t="s">
        <v>136</v>
      </c>
      <c r="J19132" t="s">
        <v>3123</v>
      </c>
      <c r="K19132">
        <v>15</v>
      </c>
      <c r="L19132">
        <v>20</v>
      </c>
      <c r="M19132">
        <f t="shared" si="194"/>
        <v>17.5</v>
      </c>
      <c r="N19132">
        <v>5</v>
      </c>
      <c r="O19132">
        <v>1.2884957839023006</v>
      </c>
      <c r="P19132">
        <v>2.5700724456657249</v>
      </c>
      <c r="R19132">
        <v>0.77513115163626156</v>
      </c>
      <c r="U19132">
        <f t="shared" si="195"/>
        <v>4.9937661042732895</v>
      </c>
    </row>
    <row r="19133" spans="1:30">
      <c r="A19133" s="5" t="s">
        <v>3060</v>
      </c>
      <c r="B19133" t="s">
        <v>3098</v>
      </c>
      <c r="D19133" s="5">
        <v>2022</v>
      </c>
      <c r="E19133" s="5" t="s">
        <v>3122</v>
      </c>
      <c r="F19133" s="5" t="s">
        <v>722</v>
      </c>
      <c r="G19133">
        <v>-32.069500000000005</v>
      </c>
      <c r="H19133">
        <v>-52.222083333333337</v>
      </c>
      <c r="I19133" s="5" t="s">
        <v>136</v>
      </c>
      <c r="J19133" t="s">
        <v>3123</v>
      </c>
      <c r="K19133">
        <v>20</v>
      </c>
      <c r="L19133">
        <v>25</v>
      </c>
      <c r="M19133">
        <f t="shared" si="194"/>
        <v>22.5</v>
      </c>
      <c r="N19133">
        <v>5</v>
      </c>
      <c r="O19133">
        <v>1.2651360823882261</v>
      </c>
      <c r="P19133">
        <v>4.6551379448220525</v>
      </c>
      <c r="R19133">
        <v>1.6717093162734824</v>
      </c>
      <c r="U19133">
        <f t="shared" si="195"/>
        <v>10.574698876410668</v>
      </c>
    </row>
    <row r="19134" spans="1:30">
      <c r="A19134" s="5" t="s">
        <v>3060</v>
      </c>
      <c r="B19134" t="s">
        <v>3098</v>
      </c>
      <c r="D19134" s="5">
        <v>2022</v>
      </c>
      <c r="E19134" s="5" t="s">
        <v>3122</v>
      </c>
      <c r="F19134" s="5" t="s">
        <v>722</v>
      </c>
      <c r="G19134">
        <v>-32.069500000000005</v>
      </c>
      <c r="H19134">
        <v>-52.222083333333337</v>
      </c>
      <c r="I19134" s="5" t="s">
        <v>136</v>
      </c>
      <c r="J19134" t="s">
        <v>3123</v>
      </c>
      <c r="K19134">
        <v>25</v>
      </c>
      <c r="L19134">
        <v>30</v>
      </c>
      <c r="M19134">
        <f t="shared" si="194"/>
        <v>27.5</v>
      </c>
      <c r="N19134">
        <v>5</v>
      </c>
      <c r="O19134">
        <v>1.4230404213050705</v>
      </c>
      <c r="P19134">
        <v>1.0960548027401402</v>
      </c>
      <c r="R19134">
        <v>0.14130356517826026</v>
      </c>
      <c r="U19134">
        <f t="shared" si="195"/>
        <v>1.0054034246158998</v>
      </c>
      <c r="AB19134">
        <f>SUM(U19126:U19134)</f>
        <v>22.671852145553881</v>
      </c>
    </row>
    <row r="19135" spans="1:30">
      <c r="A19135" s="5" t="s">
        <v>3060</v>
      </c>
      <c r="B19135" t="s">
        <v>3098</v>
      </c>
      <c r="D19135" s="5">
        <v>2022</v>
      </c>
      <c r="E19135" s="5" t="s">
        <v>3122</v>
      </c>
      <c r="F19135" s="5" t="s">
        <v>722</v>
      </c>
      <c r="G19135">
        <v>-32.069500000000005</v>
      </c>
      <c r="H19135">
        <v>-52.222083333333337</v>
      </c>
      <c r="I19135" s="5" t="s">
        <v>136</v>
      </c>
      <c r="J19135" t="s">
        <v>3123</v>
      </c>
      <c r="K19135">
        <v>30</v>
      </c>
      <c r="L19135">
        <v>35</v>
      </c>
      <c r="M19135">
        <f t="shared" si="194"/>
        <v>32.5</v>
      </c>
      <c r="N19135">
        <v>5</v>
      </c>
      <c r="O19135">
        <v>1.3529613167628471</v>
      </c>
      <c r="P19135">
        <v>3.6627332847894509</v>
      </c>
      <c r="R19135">
        <v>1.2449753124594638</v>
      </c>
      <c r="U19135">
        <f t="shared" si="195"/>
        <v>8.4220171904119674</v>
      </c>
    </row>
    <row r="19136" spans="1:30">
      <c r="A19136" s="5" t="s">
        <v>3060</v>
      </c>
      <c r="B19136" t="s">
        <v>3098</v>
      </c>
      <c r="D19136" s="5">
        <v>2022</v>
      </c>
      <c r="E19136" s="5" t="s">
        <v>3122</v>
      </c>
      <c r="F19136" s="5" t="s">
        <v>722</v>
      </c>
      <c r="G19136">
        <v>-32.069500000000005</v>
      </c>
      <c r="H19136">
        <v>-52.222083333333337</v>
      </c>
      <c r="I19136" s="5" t="s">
        <v>136</v>
      </c>
      <c r="J19136" t="s">
        <v>3123</v>
      </c>
      <c r="K19136">
        <v>35</v>
      </c>
      <c r="L19136">
        <v>40</v>
      </c>
      <c r="M19136">
        <f t="shared" si="194"/>
        <v>37.5</v>
      </c>
      <c r="N19136">
        <v>5</v>
      </c>
      <c r="O19136">
        <v>1.1855501225786469</v>
      </c>
      <c r="P19136">
        <v>5.5421710835423736</v>
      </c>
      <c r="R19136">
        <v>2.0531335659232206</v>
      </c>
      <c r="U19136">
        <f t="shared" si="195"/>
        <v>12.170463753753044</v>
      </c>
    </row>
    <row r="19137" spans="1:30">
      <c r="A19137" s="5" t="s">
        <v>3060</v>
      </c>
      <c r="B19137" t="s">
        <v>3098</v>
      </c>
      <c r="D19137" s="5">
        <v>2022</v>
      </c>
      <c r="E19137" s="5" t="s">
        <v>3122</v>
      </c>
      <c r="F19137" s="5" t="s">
        <v>722</v>
      </c>
      <c r="G19137">
        <v>-32.069500000000005</v>
      </c>
      <c r="H19137">
        <v>-52.222083333333337</v>
      </c>
      <c r="I19137" s="5" t="s">
        <v>136</v>
      </c>
      <c r="J19137" t="s">
        <v>3123</v>
      </c>
      <c r="K19137">
        <v>40</v>
      </c>
      <c r="L19137">
        <v>45</v>
      </c>
      <c r="M19137">
        <f t="shared" si="194"/>
        <v>42.5</v>
      </c>
      <c r="N19137">
        <v>5</v>
      </c>
      <c r="O19137">
        <v>1.0844152908297275</v>
      </c>
      <c r="P19137">
        <v>4.8365306673871915</v>
      </c>
      <c r="R19137">
        <v>1.7497081869764921</v>
      </c>
      <c r="U19137">
        <f t="shared" si="195"/>
        <v>9.4870515622363403</v>
      </c>
    </row>
    <row r="19138" spans="1:30">
      <c r="A19138" s="5" t="s">
        <v>3060</v>
      </c>
      <c r="B19138" t="s">
        <v>3098</v>
      </c>
      <c r="D19138" s="5">
        <v>2022</v>
      </c>
      <c r="E19138" s="5" t="s">
        <v>3122</v>
      </c>
      <c r="F19138" s="5" t="s">
        <v>722</v>
      </c>
      <c r="G19138">
        <v>-32.069500000000005</v>
      </c>
      <c r="H19138">
        <v>-52.222083333333337</v>
      </c>
      <c r="I19138" s="5" t="s">
        <v>136</v>
      </c>
      <c r="J19138" t="s">
        <v>3123</v>
      </c>
      <c r="K19138">
        <v>45</v>
      </c>
      <c r="L19138">
        <v>50</v>
      </c>
      <c r="M19138">
        <f t="shared" si="194"/>
        <v>47.5</v>
      </c>
      <c r="N19138">
        <v>5</v>
      </c>
      <c r="O19138">
        <v>0.98771699153890791</v>
      </c>
      <c r="P19138">
        <v>5.8926080892607748</v>
      </c>
      <c r="R19138">
        <v>2.203821478382133</v>
      </c>
      <c r="U19138">
        <f t="shared" si="195"/>
        <v>10.883759602582144</v>
      </c>
      <c r="AB19138">
        <f>SUM(U19126:U19138)</f>
        <v>63.635144254537373</v>
      </c>
    </row>
    <row r="19139" spans="1:30">
      <c r="A19139" s="5" t="s">
        <v>3060</v>
      </c>
      <c r="B19139" t="s">
        <v>3098</v>
      </c>
      <c r="D19139" s="5">
        <v>2022</v>
      </c>
      <c r="E19139" s="5" t="s">
        <v>3122</v>
      </c>
      <c r="F19139" s="5" t="s">
        <v>722</v>
      </c>
      <c r="G19139">
        <v>-32.069500000000005</v>
      </c>
      <c r="H19139">
        <v>-52.222083333333337</v>
      </c>
      <c r="I19139" s="5" t="s">
        <v>136</v>
      </c>
      <c r="J19139" t="s">
        <v>3123</v>
      </c>
      <c r="K19139">
        <v>50</v>
      </c>
      <c r="L19139">
        <v>60</v>
      </c>
      <c r="M19139">
        <f t="shared" ref="M19139:M19202" si="196">AVERAGE(K19139:L19139)</f>
        <v>55</v>
      </c>
      <c r="N19139">
        <v>10</v>
      </c>
      <c r="O19139">
        <v>0.81143273243850877</v>
      </c>
      <c r="P19139">
        <v>7.7831342136519392</v>
      </c>
      <c r="R19139">
        <v>3.0167477118703339</v>
      </c>
      <c r="U19139">
        <f t="shared" si="195"/>
        <v>24.47887838920564</v>
      </c>
    </row>
    <row r="19140" spans="1:30">
      <c r="A19140" s="5" t="s">
        <v>3060</v>
      </c>
      <c r="B19140" t="s">
        <v>3098</v>
      </c>
      <c r="D19140" s="5">
        <v>2022</v>
      </c>
      <c r="E19140" s="5" t="s">
        <v>3122</v>
      </c>
      <c r="F19140" s="5" t="s">
        <v>722</v>
      </c>
      <c r="G19140">
        <v>-32.069500000000005</v>
      </c>
      <c r="H19140">
        <v>-52.222083333333337</v>
      </c>
      <c r="I19140" s="5" t="s">
        <v>136</v>
      </c>
      <c r="J19140" t="s">
        <v>3123</v>
      </c>
      <c r="K19140">
        <v>60</v>
      </c>
      <c r="L19140">
        <v>70</v>
      </c>
      <c r="M19140">
        <f t="shared" si="196"/>
        <v>65</v>
      </c>
      <c r="N19140">
        <v>10</v>
      </c>
      <c r="O19140">
        <v>1.3381577849893929</v>
      </c>
      <c r="P19140">
        <v>4.3677907942256864</v>
      </c>
      <c r="R19140">
        <v>1.5481500415170451</v>
      </c>
      <c r="U19140">
        <f t="shared" si="195"/>
        <v>20.716690303876856</v>
      </c>
    </row>
    <row r="19141" spans="1:30">
      <c r="A19141" s="5" t="s">
        <v>3060</v>
      </c>
      <c r="B19141" t="s">
        <v>3098</v>
      </c>
      <c r="D19141" s="5">
        <v>2022</v>
      </c>
      <c r="E19141" s="5" t="s">
        <v>3122</v>
      </c>
      <c r="F19141" s="5" t="s">
        <v>722</v>
      </c>
      <c r="G19141">
        <v>-32.069500000000005</v>
      </c>
      <c r="H19141">
        <v>-52.222083333333337</v>
      </c>
      <c r="I19141" s="5" t="s">
        <v>136</v>
      </c>
      <c r="J19141" t="s">
        <v>3123</v>
      </c>
      <c r="K19141">
        <v>70</v>
      </c>
      <c r="L19141">
        <v>80</v>
      </c>
      <c r="M19141">
        <f t="shared" si="196"/>
        <v>75</v>
      </c>
      <c r="N19141">
        <v>10</v>
      </c>
      <c r="O19141">
        <v>1.1477490552060652</v>
      </c>
      <c r="P19141">
        <v>6.0297611355751961</v>
      </c>
      <c r="R19141">
        <v>2.2627972882973344</v>
      </c>
      <c r="U19141">
        <f t="shared" si="195"/>
        <v>25.971234497661115</v>
      </c>
    </row>
    <row r="19142" spans="1:30">
      <c r="A19142" s="5" t="s">
        <v>3060</v>
      </c>
      <c r="B19142" t="s">
        <v>3098</v>
      </c>
      <c r="D19142" s="5">
        <v>2022</v>
      </c>
      <c r="E19142" s="5" t="s">
        <v>3122</v>
      </c>
      <c r="F19142" s="5" t="s">
        <v>722</v>
      </c>
      <c r="G19142">
        <v>-32.069500000000005</v>
      </c>
      <c r="H19142">
        <v>-52.222083333333337</v>
      </c>
      <c r="I19142" s="5" t="s">
        <v>136</v>
      </c>
      <c r="J19142" t="s">
        <v>3123</v>
      </c>
      <c r="K19142">
        <v>80</v>
      </c>
      <c r="L19142">
        <v>90</v>
      </c>
      <c r="M19142">
        <f t="shared" si="196"/>
        <v>85</v>
      </c>
      <c r="N19142">
        <v>10</v>
      </c>
      <c r="O19142">
        <v>1.1801629045938118</v>
      </c>
      <c r="P19142">
        <v>4.0257036473555727</v>
      </c>
      <c r="R19142">
        <v>1.4010525683628963</v>
      </c>
      <c r="U19142">
        <f t="shared" si="195"/>
        <v>16.534702685677757</v>
      </c>
      <c r="AB19142">
        <f>SUM(U19126:U19142)</f>
        <v>151.33665013095873</v>
      </c>
    </row>
    <row r="19143" spans="1:30">
      <c r="A19143" s="5" t="s">
        <v>3060</v>
      </c>
      <c r="B19143" t="s">
        <v>3098</v>
      </c>
      <c r="D19143" s="5">
        <v>2022</v>
      </c>
      <c r="E19143" s="5" t="s">
        <v>3122</v>
      </c>
      <c r="F19143" s="5" t="s">
        <v>722</v>
      </c>
      <c r="G19143">
        <v>-32.069166666666668</v>
      </c>
      <c r="H19143">
        <v>-52.222861111111115</v>
      </c>
      <c r="I19143" s="5" t="s">
        <v>136</v>
      </c>
      <c r="J19143" t="s">
        <v>3124</v>
      </c>
      <c r="K19143">
        <v>0</v>
      </c>
      <c r="L19143">
        <v>2</v>
      </c>
      <c r="M19143">
        <f t="shared" si="196"/>
        <v>1</v>
      </c>
      <c r="N19143">
        <v>2</v>
      </c>
      <c r="O19143">
        <v>1.4011293834507834</v>
      </c>
      <c r="P19143">
        <v>0.89036783883444703</v>
      </c>
      <c r="R19143">
        <v>5.2858170698812212E-2</v>
      </c>
      <c r="U19143">
        <f t="shared" si="195"/>
        <v>0.14812227224312605</v>
      </c>
      <c r="W19143">
        <f>SUMPRODUCT(O19143:O19159, N19143:N19159)/SUM(N19143:N19159)</f>
        <v>1.1556010134453998</v>
      </c>
      <c r="Y19143">
        <f>SUMPRODUCT(R19143:R19159, N19143:N19159)/SUM(N19143:N19159)</f>
        <v>1.5245969435980966</v>
      </c>
      <c r="AD19143">
        <v>90</v>
      </c>
    </row>
    <row r="19144" spans="1:30">
      <c r="A19144" s="5" t="s">
        <v>3060</v>
      </c>
      <c r="B19144" t="s">
        <v>3098</v>
      </c>
      <c r="D19144" s="5">
        <v>2022</v>
      </c>
      <c r="E19144" s="5" t="s">
        <v>3122</v>
      </c>
      <c r="F19144" s="5" t="s">
        <v>722</v>
      </c>
      <c r="G19144">
        <v>-32.069166666666668</v>
      </c>
      <c r="H19144">
        <v>-52.222861111111115</v>
      </c>
      <c r="I19144" s="5" t="s">
        <v>136</v>
      </c>
      <c r="J19144" t="s">
        <v>3124</v>
      </c>
      <c r="K19144">
        <v>2</v>
      </c>
      <c r="L19144">
        <v>4</v>
      </c>
      <c r="M19144">
        <f t="shared" si="196"/>
        <v>3</v>
      </c>
      <c r="N19144">
        <v>2</v>
      </c>
      <c r="O19144">
        <v>1.429876302949693</v>
      </c>
      <c r="P19144">
        <v>0.8651124646204098</v>
      </c>
      <c r="R19144">
        <v>4.1998359786776185E-2</v>
      </c>
      <c r="U19144">
        <f t="shared" si="195"/>
        <v>0.12010491884373319</v>
      </c>
    </row>
    <row r="19145" spans="1:30">
      <c r="A19145" s="5" t="s">
        <v>3060</v>
      </c>
      <c r="B19145" t="s">
        <v>3098</v>
      </c>
      <c r="D19145" s="5">
        <v>2022</v>
      </c>
      <c r="E19145" s="5" t="s">
        <v>3122</v>
      </c>
      <c r="F19145" s="5" t="s">
        <v>722</v>
      </c>
      <c r="G19145">
        <v>-32.069166666666668</v>
      </c>
      <c r="H19145">
        <v>-52.222861111111115</v>
      </c>
      <c r="I19145" s="5" t="s">
        <v>136</v>
      </c>
      <c r="J19145" t="s">
        <v>3124</v>
      </c>
      <c r="K19145">
        <v>4</v>
      </c>
      <c r="L19145">
        <v>6</v>
      </c>
      <c r="M19145">
        <f t="shared" si="196"/>
        <v>5</v>
      </c>
      <c r="N19145">
        <v>2</v>
      </c>
      <c r="O19145">
        <v>1.5765534985031839</v>
      </c>
      <c r="P19145">
        <v>0.73721854833874656</v>
      </c>
      <c r="R19145">
        <v>0</v>
      </c>
      <c r="U19145">
        <f t="shared" si="195"/>
        <v>0</v>
      </c>
    </row>
    <row r="19146" spans="1:30">
      <c r="A19146" s="5" t="s">
        <v>3060</v>
      </c>
      <c r="B19146" t="s">
        <v>3098</v>
      </c>
      <c r="D19146" s="5">
        <v>2022</v>
      </c>
      <c r="E19146" s="5" t="s">
        <v>3122</v>
      </c>
      <c r="F19146" s="5" t="s">
        <v>722</v>
      </c>
      <c r="G19146">
        <v>-32.069166666666668</v>
      </c>
      <c r="H19146">
        <v>-52.222861111111115</v>
      </c>
      <c r="I19146" s="5" t="s">
        <v>136</v>
      </c>
      <c r="J19146" t="s">
        <v>3124</v>
      </c>
      <c r="K19146">
        <v>6</v>
      </c>
      <c r="L19146">
        <v>8</v>
      </c>
      <c r="M19146">
        <f t="shared" si="196"/>
        <v>7</v>
      </c>
      <c r="N19146">
        <v>2</v>
      </c>
      <c r="O19146">
        <v>1.4160687274423429</v>
      </c>
      <c r="P19146">
        <v>0.83679501517810884</v>
      </c>
      <c r="R19146">
        <v>2.9821856526586754E-2</v>
      </c>
      <c r="U19146">
        <f t="shared" si="195"/>
        <v>8.4459596843143664E-2</v>
      </c>
    </row>
    <row r="19147" spans="1:30">
      <c r="A19147" s="5" t="s">
        <v>3060</v>
      </c>
      <c r="B19147" t="s">
        <v>3098</v>
      </c>
      <c r="D19147" s="5">
        <v>2022</v>
      </c>
      <c r="E19147" s="5" t="s">
        <v>3122</v>
      </c>
      <c r="F19147" s="5" t="s">
        <v>722</v>
      </c>
      <c r="G19147">
        <v>-32.069166666666668</v>
      </c>
      <c r="H19147">
        <v>-52.222861111111115</v>
      </c>
      <c r="I19147" s="5" t="s">
        <v>136</v>
      </c>
      <c r="J19147" t="s">
        <v>3124</v>
      </c>
      <c r="K19147">
        <v>8</v>
      </c>
      <c r="L19147">
        <v>10</v>
      </c>
      <c r="M19147">
        <f t="shared" si="196"/>
        <v>9</v>
      </c>
      <c r="N19147">
        <v>2</v>
      </c>
      <c r="O19147">
        <v>1.4588495761454443</v>
      </c>
      <c r="P19147">
        <v>1.1490584104692139</v>
      </c>
      <c r="R19147">
        <v>0.16409511650176195</v>
      </c>
      <c r="U19147">
        <f t="shared" si="195"/>
        <v>0.47878018231226543</v>
      </c>
    </row>
    <row r="19148" spans="1:30">
      <c r="A19148" s="5" t="s">
        <v>3060</v>
      </c>
      <c r="B19148" t="s">
        <v>3098</v>
      </c>
      <c r="D19148" s="5">
        <v>2022</v>
      </c>
      <c r="E19148" s="5" t="s">
        <v>3122</v>
      </c>
      <c r="F19148" s="5" t="s">
        <v>722</v>
      </c>
      <c r="G19148">
        <v>-32.069166666666668</v>
      </c>
      <c r="H19148">
        <v>-52.222861111111115</v>
      </c>
      <c r="I19148" s="5" t="s">
        <v>136</v>
      </c>
      <c r="J19148" t="s">
        <v>3124</v>
      </c>
      <c r="K19148">
        <v>10</v>
      </c>
      <c r="L19148">
        <v>15</v>
      </c>
      <c r="M19148">
        <f t="shared" si="196"/>
        <v>12.5</v>
      </c>
      <c r="N19148">
        <v>5</v>
      </c>
      <c r="O19148">
        <v>1.1981353881230514</v>
      </c>
      <c r="P19148">
        <v>2.8093865624157903</v>
      </c>
      <c r="R19148">
        <v>0.87803622183878982</v>
      </c>
      <c r="U19148">
        <f t="shared" si="195"/>
        <v>5.2600313471945812</v>
      </c>
      <c r="AB19148">
        <f>SUM(U19143:U19148)</f>
        <v>6.0914983174368498</v>
      </c>
    </row>
    <row r="19149" spans="1:30">
      <c r="A19149" s="5" t="s">
        <v>3060</v>
      </c>
      <c r="B19149" t="s">
        <v>3098</v>
      </c>
      <c r="D19149" s="5">
        <v>2022</v>
      </c>
      <c r="E19149" s="5" t="s">
        <v>3122</v>
      </c>
      <c r="F19149" s="5" t="s">
        <v>722</v>
      </c>
      <c r="G19149">
        <v>-32.069166666666668</v>
      </c>
      <c r="H19149">
        <v>-52.222861111111115</v>
      </c>
      <c r="I19149" s="5" t="s">
        <v>136</v>
      </c>
      <c r="J19149" t="s">
        <v>3124</v>
      </c>
      <c r="K19149">
        <v>15</v>
      </c>
      <c r="L19149">
        <v>20</v>
      </c>
      <c r="M19149">
        <f t="shared" si="196"/>
        <v>17.5</v>
      </c>
      <c r="N19149">
        <v>5</v>
      </c>
      <c r="O19149">
        <v>1.2473899525558285</v>
      </c>
      <c r="P19149">
        <v>3.0149149498678023</v>
      </c>
      <c r="R19149">
        <v>0.96641342844315492</v>
      </c>
      <c r="U19149">
        <f t="shared" si="195"/>
        <v>6.0274720032751121</v>
      </c>
    </row>
    <row r="19150" spans="1:30">
      <c r="A19150" s="5" t="s">
        <v>3060</v>
      </c>
      <c r="B19150" t="s">
        <v>3098</v>
      </c>
      <c r="D19150" s="5">
        <v>2022</v>
      </c>
      <c r="E19150" s="5" t="s">
        <v>3122</v>
      </c>
      <c r="F19150" s="5" t="s">
        <v>722</v>
      </c>
      <c r="G19150">
        <v>-32.069166666666668</v>
      </c>
      <c r="H19150">
        <v>-52.222861111111115</v>
      </c>
      <c r="I19150" s="5" t="s">
        <v>136</v>
      </c>
      <c r="J19150" t="s">
        <v>3124</v>
      </c>
      <c r="K19150">
        <v>20</v>
      </c>
      <c r="L19150">
        <v>25</v>
      </c>
      <c r="M19150">
        <f t="shared" si="196"/>
        <v>22.5</v>
      </c>
      <c r="N19150">
        <v>5</v>
      </c>
      <c r="O19150">
        <v>1.1830149611740186</v>
      </c>
      <c r="P19150">
        <v>4.6597670116494276</v>
      </c>
      <c r="R19150">
        <v>1.6736998150092539</v>
      </c>
      <c r="U19150">
        <f t="shared" si="195"/>
        <v>9.9000596083506736</v>
      </c>
    </row>
    <row r="19151" spans="1:30">
      <c r="A19151" s="5" t="s">
        <v>3060</v>
      </c>
      <c r="B19151" t="s">
        <v>3098</v>
      </c>
      <c r="D19151" s="5">
        <v>2022</v>
      </c>
      <c r="E19151" s="5" t="s">
        <v>3122</v>
      </c>
      <c r="F19151" s="5" t="s">
        <v>722</v>
      </c>
      <c r="G19151">
        <v>-32.069166666666668</v>
      </c>
      <c r="H19151">
        <v>-52.222861111111115</v>
      </c>
      <c r="I19151" s="5" t="s">
        <v>136</v>
      </c>
      <c r="J19151" t="s">
        <v>3124</v>
      </c>
      <c r="K19151">
        <v>25</v>
      </c>
      <c r="L19151">
        <v>30</v>
      </c>
      <c r="M19151">
        <f t="shared" si="196"/>
        <v>27.5</v>
      </c>
      <c r="N19151">
        <v>5</v>
      </c>
      <c r="O19151">
        <v>1.2488386162156162</v>
      </c>
      <c r="P19151">
        <v>3.4612693653173343</v>
      </c>
      <c r="R19151">
        <v>1.1583458270864537</v>
      </c>
      <c r="U19151">
        <f t="shared" si="195"/>
        <v>7.2329349989889016</v>
      </c>
      <c r="AB19151">
        <f>SUM(U19143:U19151)</f>
        <v>29.251964928051539</v>
      </c>
    </row>
    <row r="19152" spans="1:30">
      <c r="A19152" s="5" t="s">
        <v>3060</v>
      </c>
      <c r="B19152" t="s">
        <v>3098</v>
      </c>
      <c r="D19152" s="5">
        <v>2022</v>
      </c>
      <c r="E19152" s="5" t="s">
        <v>3122</v>
      </c>
      <c r="F19152" s="5" t="s">
        <v>722</v>
      </c>
      <c r="G19152">
        <v>-32.069166666666668</v>
      </c>
      <c r="H19152">
        <v>-52.222861111111115</v>
      </c>
      <c r="I19152" s="5" t="s">
        <v>136</v>
      </c>
      <c r="J19152" t="s">
        <v>3124</v>
      </c>
      <c r="K19152">
        <v>30</v>
      </c>
      <c r="L19152">
        <v>35</v>
      </c>
      <c r="M19152">
        <f t="shared" si="196"/>
        <v>32.5</v>
      </c>
      <c r="N19152">
        <v>5</v>
      </c>
      <c r="O19152">
        <v>1.2104490292312455</v>
      </c>
      <c r="P19152">
        <v>2.869407593322975</v>
      </c>
      <c r="R19152">
        <v>0.90384526512887908</v>
      </c>
      <c r="U19152">
        <f t="shared" si="195"/>
        <v>5.4702931187525472</v>
      </c>
    </row>
    <row r="19153" spans="1:30">
      <c r="A19153" s="5" t="s">
        <v>3060</v>
      </c>
      <c r="B19153" t="s">
        <v>3098</v>
      </c>
      <c r="D19153" s="5">
        <v>2022</v>
      </c>
      <c r="E19153" s="5" t="s">
        <v>3122</v>
      </c>
      <c r="F19153" s="5" t="s">
        <v>722</v>
      </c>
      <c r="G19153">
        <v>-32.069166666666668</v>
      </c>
      <c r="H19153">
        <v>-52.222861111111115</v>
      </c>
      <c r="I19153" s="5" t="s">
        <v>136</v>
      </c>
      <c r="J19153" t="s">
        <v>3124</v>
      </c>
      <c r="K19153">
        <v>35</v>
      </c>
      <c r="L19153">
        <v>40</v>
      </c>
      <c r="M19153">
        <f t="shared" si="196"/>
        <v>37.5</v>
      </c>
      <c r="N19153">
        <v>5</v>
      </c>
      <c r="O19153">
        <v>1.0916586091286655</v>
      </c>
      <c r="P19153">
        <v>4.1847560306196767</v>
      </c>
      <c r="R19153">
        <v>1.4694450931664609</v>
      </c>
      <c r="U19153">
        <f t="shared" si="195"/>
        <v>8.0206619329852042</v>
      </c>
    </row>
    <row r="19154" spans="1:30">
      <c r="A19154" s="5" t="s">
        <v>3060</v>
      </c>
      <c r="B19154" t="s">
        <v>3098</v>
      </c>
      <c r="D19154" s="5">
        <v>2022</v>
      </c>
      <c r="E19154" s="5" t="s">
        <v>3122</v>
      </c>
      <c r="F19154" s="5" t="s">
        <v>722</v>
      </c>
      <c r="G19154">
        <v>-32.069166666666668</v>
      </c>
      <c r="H19154">
        <v>-52.222861111111115</v>
      </c>
      <c r="I19154" s="5" t="s">
        <v>136</v>
      </c>
      <c r="J19154" t="s">
        <v>3124</v>
      </c>
      <c r="K19154">
        <v>40</v>
      </c>
      <c r="L19154">
        <v>45</v>
      </c>
      <c r="M19154">
        <f t="shared" si="196"/>
        <v>42.5</v>
      </c>
      <c r="N19154">
        <v>5</v>
      </c>
      <c r="O19154">
        <v>1.3535951071140042</v>
      </c>
      <c r="P19154">
        <v>3.1150839330937572</v>
      </c>
      <c r="R19154">
        <v>1.0094860912303154</v>
      </c>
      <c r="U19154">
        <f t="shared" si="195"/>
        <v>6.8321771689449813</v>
      </c>
    </row>
    <row r="19155" spans="1:30">
      <c r="A19155" s="5" t="s">
        <v>3060</v>
      </c>
      <c r="B19155" t="s">
        <v>3098</v>
      </c>
      <c r="D19155" s="5">
        <v>2022</v>
      </c>
      <c r="E19155" s="5" t="s">
        <v>3122</v>
      </c>
      <c r="F19155" s="5" t="s">
        <v>722</v>
      </c>
      <c r="G19155">
        <v>-32.069166666666668</v>
      </c>
      <c r="H19155">
        <v>-52.222861111111115</v>
      </c>
      <c r="I19155" s="5" t="s">
        <v>136</v>
      </c>
      <c r="J19155" t="s">
        <v>3124</v>
      </c>
      <c r="K19155">
        <v>45</v>
      </c>
      <c r="L19155">
        <v>50</v>
      </c>
      <c r="M19155">
        <f t="shared" si="196"/>
        <v>47.5</v>
      </c>
      <c r="N19155">
        <v>5</v>
      </c>
      <c r="O19155">
        <v>1.2980931806483933</v>
      </c>
      <c r="P19155">
        <v>3.6310567421103621</v>
      </c>
      <c r="R19155">
        <v>1.2313543991074556</v>
      </c>
      <c r="U19155">
        <f t="shared" si="195"/>
        <v>7.9920637422139409</v>
      </c>
      <c r="AB19155">
        <f>SUM(U19143:U19155)</f>
        <v>57.567160890948216</v>
      </c>
    </row>
    <row r="19156" spans="1:30">
      <c r="A19156" s="5" t="s">
        <v>3060</v>
      </c>
      <c r="B19156" t="s">
        <v>3098</v>
      </c>
      <c r="D19156" s="5">
        <v>2022</v>
      </c>
      <c r="E19156" s="5" t="s">
        <v>3122</v>
      </c>
      <c r="F19156" s="5" t="s">
        <v>722</v>
      </c>
      <c r="G19156">
        <v>-32.069166666666668</v>
      </c>
      <c r="H19156">
        <v>-52.222861111111115</v>
      </c>
      <c r="I19156" s="5" t="s">
        <v>136</v>
      </c>
      <c r="J19156" t="s">
        <v>3124</v>
      </c>
      <c r="K19156">
        <v>50</v>
      </c>
      <c r="L19156">
        <v>60</v>
      </c>
      <c r="M19156">
        <f t="shared" si="196"/>
        <v>55</v>
      </c>
      <c r="N19156">
        <v>10</v>
      </c>
      <c r="O19156">
        <v>1.0374242633653685</v>
      </c>
      <c r="P19156">
        <v>7.974668347439823</v>
      </c>
      <c r="R19156">
        <v>3.0991073893991237</v>
      </c>
      <c r="U19156">
        <f t="shared" si="195"/>
        <v>32.15089200537556</v>
      </c>
    </row>
    <row r="19157" spans="1:30">
      <c r="A19157" s="5" t="s">
        <v>3060</v>
      </c>
      <c r="B19157" t="s">
        <v>3098</v>
      </c>
      <c r="D19157" s="5">
        <v>2022</v>
      </c>
      <c r="E19157" s="5" t="s">
        <v>3122</v>
      </c>
      <c r="F19157" s="5" t="s">
        <v>722</v>
      </c>
      <c r="G19157">
        <v>-32.069166666666668</v>
      </c>
      <c r="H19157">
        <v>-52.222861111111115</v>
      </c>
      <c r="I19157" s="5" t="s">
        <v>136</v>
      </c>
      <c r="J19157" t="s">
        <v>3124</v>
      </c>
      <c r="K19157">
        <v>60</v>
      </c>
      <c r="L19157">
        <v>70</v>
      </c>
      <c r="M19157">
        <f t="shared" si="196"/>
        <v>65</v>
      </c>
      <c r="N19157">
        <v>10</v>
      </c>
      <c r="O19157">
        <v>1.0940579583151886</v>
      </c>
      <c r="P19157">
        <v>5.1945070956667374</v>
      </c>
      <c r="R19157">
        <v>1.903638051136697</v>
      </c>
      <c r="U19157">
        <f t="shared" si="195"/>
        <v>20.826903595977193</v>
      </c>
    </row>
    <row r="19158" spans="1:30">
      <c r="A19158" s="5" t="s">
        <v>3060</v>
      </c>
      <c r="B19158" t="s">
        <v>3098</v>
      </c>
      <c r="D19158" s="5">
        <v>2022</v>
      </c>
      <c r="E19158" s="5" t="s">
        <v>3122</v>
      </c>
      <c r="F19158" s="5" t="s">
        <v>722</v>
      </c>
      <c r="G19158">
        <v>-32.069166666666668</v>
      </c>
      <c r="H19158">
        <v>-52.222861111111115</v>
      </c>
      <c r="I19158" s="5" t="s">
        <v>136</v>
      </c>
      <c r="J19158" t="s">
        <v>3124</v>
      </c>
      <c r="K19158">
        <v>70</v>
      </c>
      <c r="L19158">
        <v>80</v>
      </c>
      <c r="M19158">
        <f t="shared" si="196"/>
        <v>75</v>
      </c>
      <c r="N19158">
        <v>10</v>
      </c>
      <c r="O19158">
        <v>0.72446764211188663</v>
      </c>
      <c r="P19158">
        <v>4.386560664775744</v>
      </c>
      <c r="R19158">
        <v>1.5562210858535699</v>
      </c>
      <c r="U19158">
        <f t="shared" si="195"/>
        <v>11.274318206731357</v>
      </c>
    </row>
    <row r="19159" spans="1:30">
      <c r="A19159" s="5" t="s">
        <v>3060</v>
      </c>
      <c r="B19159" t="s">
        <v>3098</v>
      </c>
      <c r="D19159" s="5">
        <v>2022</v>
      </c>
      <c r="E19159" s="5" t="s">
        <v>3122</v>
      </c>
      <c r="F19159" s="5" t="s">
        <v>722</v>
      </c>
      <c r="G19159">
        <v>-32.069166666666668</v>
      </c>
      <c r="H19159">
        <v>-52.222861111111115</v>
      </c>
      <c r="I19159" s="5" t="s">
        <v>136</v>
      </c>
      <c r="J19159" t="s">
        <v>3124</v>
      </c>
      <c r="K19159">
        <v>80</v>
      </c>
      <c r="L19159">
        <v>90</v>
      </c>
      <c r="M19159">
        <f t="shared" si="196"/>
        <v>85</v>
      </c>
      <c r="N19159">
        <v>10</v>
      </c>
      <c r="O19159">
        <v>1.1723763374224538</v>
      </c>
      <c r="P19159">
        <v>6.4868330111286241</v>
      </c>
      <c r="R19159">
        <v>2.4593381947853081</v>
      </c>
      <c r="U19159">
        <f t="shared" si="195"/>
        <v>28.832699052855492</v>
      </c>
      <c r="AB19159">
        <f>SUM(U19143:U19159)</f>
        <v>150.65197375188782</v>
      </c>
    </row>
    <row r="19160" spans="1:30">
      <c r="A19160" s="5" t="s">
        <v>3060</v>
      </c>
      <c r="B19160" t="s">
        <v>3098</v>
      </c>
      <c r="D19160" s="5">
        <v>2022</v>
      </c>
      <c r="E19160" s="5" t="s">
        <v>3122</v>
      </c>
      <c r="F19160" s="5" t="s">
        <v>722</v>
      </c>
      <c r="G19160">
        <v>-32.06988888888889</v>
      </c>
      <c r="H19160">
        <v>-52.223166666666671</v>
      </c>
      <c r="I19160" s="5" t="s">
        <v>136</v>
      </c>
      <c r="J19160" t="s">
        <v>3125</v>
      </c>
      <c r="K19160">
        <v>0</v>
      </c>
      <c r="L19160">
        <v>2</v>
      </c>
      <c r="M19160">
        <f t="shared" si="196"/>
        <v>1</v>
      </c>
      <c r="N19160">
        <v>2</v>
      </c>
      <c r="O19160">
        <v>1.2569420785625527</v>
      </c>
      <c r="P19160">
        <v>1.0393370607029</v>
      </c>
      <c r="R19160">
        <v>0.11691493610224696</v>
      </c>
      <c r="U19160">
        <f t="shared" si="195"/>
        <v>0.29391060559873267</v>
      </c>
      <c r="W19160">
        <f>SUMPRODUCT(O19160:O19176, N19160:N19176)/SUM(N19160:N19176)</f>
        <v>1.014406607437633</v>
      </c>
      <c r="Y19160">
        <f>SUMPRODUCT(R19160:R19176, N19160:N19176)/SUM(N19160:N19176)</f>
        <v>1.5856133594286133</v>
      </c>
      <c r="AD19160">
        <v>90</v>
      </c>
    </row>
    <row r="19161" spans="1:30">
      <c r="A19161" s="5" t="s">
        <v>3060</v>
      </c>
      <c r="B19161" t="s">
        <v>3098</v>
      </c>
      <c r="D19161" s="5">
        <v>2022</v>
      </c>
      <c r="E19161" s="5" t="s">
        <v>3122</v>
      </c>
      <c r="F19161" s="5" t="s">
        <v>722</v>
      </c>
      <c r="G19161">
        <v>-32.06988888888889</v>
      </c>
      <c r="H19161">
        <v>-52.223166666666671</v>
      </c>
      <c r="I19161" s="5" t="s">
        <v>136</v>
      </c>
      <c r="J19161" t="s">
        <v>3125</v>
      </c>
      <c r="K19161">
        <v>2</v>
      </c>
      <c r="L19161">
        <v>4</v>
      </c>
      <c r="M19161">
        <f t="shared" si="196"/>
        <v>3</v>
      </c>
      <c r="N19161">
        <v>2</v>
      </c>
      <c r="O19161">
        <v>1.3841528561876479</v>
      </c>
      <c r="P19161">
        <v>0.8133168138762944</v>
      </c>
      <c r="R19161">
        <v>1.9726229966806563E-2</v>
      </c>
      <c r="U19161">
        <f t="shared" si="195"/>
        <v>5.4608235100739352E-2</v>
      </c>
    </row>
    <row r="19162" spans="1:30">
      <c r="A19162" s="5" t="s">
        <v>3060</v>
      </c>
      <c r="B19162" t="s">
        <v>3098</v>
      </c>
      <c r="D19162" s="5">
        <v>2022</v>
      </c>
      <c r="E19162" s="5" t="s">
        <v>3122</v>
      </c>
      <c r="F19162" s="5" t="s">
        <v>722</v>
      </c>
      <c r="G19162">
        <v>-32.06988888888889</v>
      </c>
      <c r="H19162">
        <v>-52.223166666666671</v>
      </c>
      <c r="I19162" s="5" t="s">
        <v>136</v>
      </c>
      <c r="J19162" t="s">
        <v>3125</v>
      </c>
      <c r="K19162">
        <v>4</v>
      </c>
      <c r="L19162">
        <v>6</v>
      </c>
      <c r="M19162">
        <f t="shared" si="196"/>
        <v>5</v>
      </c>
      <c r="N19162">
        <v>2</v>
      </c>
      <c r="O19162">
        <v>1.4796741162548905</v>
      </c>
      <c r="P19162">
        <v>0.71343875486998243</v>
      </c>
      <c r="R19162">
        <v>0</v>
      </c>
      <c r="U19162">
        <f t="shared" si="195"/>
        <v>0</v>
      </c>
    </row>
    <row r="19163" spans="1:30">
      <c r="A19163" s="5" t="s">
        <v>3060</v>
      </c>
      <c r="B19163" t="s">
        <v>3098</v>
      </c>
      <c r="D19163" s="5">
        <v>2022</v>
      </c>
      <c r="E19163" s="5" t="s">
        <v>3122</v>
      </c>
      <c r="F19163" s="5" t="s">
        <v>722</v>
      </c>
      <c r="G19163">
        <v>-32.06988888888889</v>
      </c>
      <c r="H19163">
        <v>-52.223166666666671</v>
      </c>
      <c r="I19163" s="5" t="s">
        <v>136</v>
      </c>
      <c r="J19163" t="s">
        <v>3125</v>
      </c>
      <c r="K19163">
        <v>6</v>
      </c>
      <c r="L19163">
        <v>8</v>
      </c>
      <c r="M19163">
        <f t="shared" si="196"/>
        <v>7</v>
      </c>
      <c r="N19163">
        <v>2</v>
      </c>
      <c r="O19163">
        <v>1.265996226436225</v>
      </c>
      <c r="P19163">
        <v>0.70997160113593416</v>
      </c>
      <c r="R19163">
        <v>0</v>
      </c>
      <c r="U19163">
        <f t="shared" si="195"/>
        <v>0</v>
      </c>
    </row>
    <row r="19164" spans="1:30">
      <c r="A19164" s="5" t="s">
        <v>3060</v>
      </c>
      <c r="B19164" t="s">
        <v>3098</v>
      </c>
      <c r="D19164" s="5">
        <v>2022</v>
      </c>
      <c r="E19164" s="5" t="s">
        <v>3122</v>
      </c>
      <c r="F19164" s="5" t="s">
        <v>722</v>
      </c>
      <c r="G19164">
        <v>-32.06988888888889</v>
      </c>
      <c r="H19164">
        <v>-52.223166666666671</v>
      </c>
      <c r="I19164" s="5" t="s">
        <v>136</v>
      </c>
      <c r="J19164" t="s">
        <v>3125</v>
      </c>
      <c r="K19164">
        <v>8</v>
      </c>
      <c r="L19164">
        <v>10</v>
      </c>
      <c r="M19164">
        <f t="shared" si="196"/>
        <v>9</v>
      </c>
      <c r="N19164">
        <v>2</v>
      </c>
      <c r="O19164">
        <v>1.4488900134844049</v>
      </c>
      <c r="P19164">
        <v>1.2145223743563542</v>
      </c>
      <c r="R19164">
        <v>0.19224462097323231</v>
      </c>
      <c r="U19164">
        <f t="shared" si="195"/>
        <v>0.5570826229484217</v>
      </c>
    </row>
    <row r="19165" spans="1:30">
      <c r="A19165" s="5" t="s">
        <v>3060</v>
      </c>
      <c r="B19165" t="s">
        <v>3098</v>
      </c>
      <c r="D19165" s="5">
        <v>2022</v>
      </c>
      <c r="E19165" s="5" t="s">
        <v>3122</v>
      </c>
      <c r="F19165" s="5" t="s">
        <v>722</v>
      </c>
      <c r="G19165">
        <v>-32.06988888888889</v>
      </c>
      <c r="H19165">
        <v>-52.223166666666671</v>
      </c>
      <c r="I19165" s="5" t="s">
        <v>136</v>
      </c>
      <c r="J19165" t="s">
        <v>3125</v>
      </c>
      <c r="K19165">
        <v>10</v>
      </c>
      <c r="L19165">
        <v>15</v>
      </c>
      <c r="M19165">
        <f t="shared" si="196"/>
        <v>12.5</v>
      </c>
      <c r="N19165">
        <v>5</v>
      </c>
      <c r="O19165">
        <v>1.0157848499472919</v>
      </c>
      <c r="P19165">
        <v>3.2927973801393668</v>
      </c>
      <c r="R19165">
        <v>1.0859028734599276</v>
      </c>
      <c r="U19165">
        <f t="shared" si="195"/>
        <v>5.5152184368741288</v>
      </c>
      <c r="AB19165">
        <f>SUM(U19160:U19165)</f>
        <v>6.420819900522023</v>
      </c>
    </row>
    <row r="19166" spans="1:30">
      <c r="A19166" s="5" t="s">
        <v>3060</v>
      </c>
      <c r="B19166" t="s">
        <v>3098</v>
      </c>
      <c r="D19166" s="5">
        <v>2022</v>
      </c>
      <c r="E19166" s="5" t="s">
        <v>3122</v>
      </c>
      <c r="F19166" s="5" t="s">
        <v>722</v>
      </c>
      <c r="G19166">
        <v>-32.06988888888889</v>
      </c>
      <c r="H19166">
        <v>-52.223166666666671</v>
      </c>
      <c r="I19166" s="5" t="s">
        <v>136</v>
      </c>
      <c r="J19166" t="s">
        <v>3125</v>
      </c>
      <c r="K19166">
        <v>15</v>
      </c>
      <c r="L19166">
        <v>20</v>
      </c>
      <c r="M19166">
        <f t="shared" si="196"/>
        <v>17.5</v>
      </c>
      <c r="N19166">
        <v>5</v>
      </c>
      <c r="O19166">
        <v>1.032716106471059</v>
      </c>
      <c r="P19166">
        <v>5.0623536241167484</v>
      </c>
      <c r="R19166">
        <v>1.8468120583702019</v>
      </c>
      <c r="U19166">
        <f t="shared" si="195"/>
        <v>9.5361627915193861</v>
      </c>
    </row>
    <row r="19167" spans="1:30">
      <c r="A19167" s="5" t="s">
        <v>3060</v>
      </c>
      <c r="B19167" t="s">
        <v>3098</v>
      </c>
      <c r="D19167" s="5">
        <v>2022</v>
      </c>
      <c r="E19167" s="5" t="s">
        <v>3122</v>
      </c>
      <c r="F19167" s="5" t="s">
        <v>722</v>
      </c>
      <c r="G19167">
        <v>-32.06988888888889</v>
      </c>
      <c r="H19167">
        <v>-52.223166666666671</v>
      </c>
      <c r="I19167" s="5" t="s">
        <v>136</v>
      </c>
      <c r="J19167" t="s">
        <v>3125</v>
      </c>
      <c r="K19167">
        <v>20</v>
      </c>
      <c r="L19167">
        <v>25</v>
      </c>
      <c r="M19167">
        <f t="shared" si="196"/>
        <v>22.5</v>
      </c>
      <c r="N19167">
        <v>5</v>
      </c>
      <c r="O19167">
        <v>1.0118010248828762</v>
      </c>
      <c r="P19167">
        <v>4.0623249859989334</v>
      </c>
      <c r="R19167">
        <v>1.4167997439795412</v>
      </c>
      <c r="U19167">
        <f t="shared" si="195"/>
        <v>7.1675971650614825</v>
      </c>
    </row>
    <row r="19168" spans="1:30">
      <c r="A19168" s="5" t="s">
        <v>3060</v>
      </c>
      <c r="B19168" t="s">
        <v>3098</v>
      </c>
      <c r="D19168" s="5">
        <v>2022</v>
      </c>
      <c r="E19168" s="5" t="s">
        <v>3122</v>
      </c>
      <c r="F19168" s="5" t="s">
        <v>722</v>
      </c>
      <c r="G19168">
        <v>-32.06988888888889</v>
      </c>
      <c r="H19168">
        <v>-52.223166666666671</v>
      </c>
      <c r="I19168" s="5" t="s">
        <v>136</v>
      </c>
      <c r="J19168" t="s">
        <v>3125</v>
      </c>
      <c r="K19168">
        <v>25</v>
      </c>
      <c r="L19168">
        <v>30</v>
      </c>
      <c r="M19168">
        <f t="shared" si="196"/>
        <v>27.5</v>
      </c>
      <c r="N19168">
        <v>5</v>
      </c>
      <c r="O19168">
        <v>0.98816969893259143</v>
      </c>
      <c r="P19168">
        <v>5.078753133645594</v>
      </c>
      <c r="R19168">
        <v>1.8538638474676055</v>
      </c>
      <c r="U19168">
        <f t="shared" si="195"/>
        <v>9.1596604000703952</v>
      </c>
      <c r="AB19168">
        <f>SUM(U19160:U19168)</f>
        <v>32.284240257173288</v>
      </c>
    </row>
    <row r="19169" spans="1:30">
      <c r="A19169" s="5" t="s">
        <v>3060</v>
      </c>
      <c r="B19169" t="s">
        <v>3098</v>
      </c>
      <c r="D19169" s="5">
        <v>2022</v>
      </c>
      <c r="E19169" s="5" t="s">
        <v>3122</v>
      </c>
      <c r="F19169" s="5" t="s">
        <v>722</v>
      </c>
      <c r="G19169">
        <v>-32.06988888888889</v>
      </c>
      <c r="H19169">
        <v>-52.223166666666671</v>
      </c>
      <c r="I19169" s="5" t="s">
        <v>136</v>
      </c>
      <c r="J19169" t="s">
        <v>3125</v>
      </c>
      <c r="K19169">
        <v>30</v>
      </c>
      <c r="L19169">
        <v>35</v>
      </c>
      <c r="M19169">
        <f t="shared" si="196"/>
        <v>32.5</v>
      </c>
      <c r="N19169">
        <v>5</v>
      </c>
      <c r="O19169">
        <v>1.0903004869476147</v>
      </c>
      <c r="P19169">
        <v>4.4470057629666728</v>
      </c>
      <c r="R19169">
        <v>1.5822124780756692</v>
      </c>
      <c r="U19169">
        <f t="shared" si="195"/>
        <v>8.6254351765024708</v>
      </c>
    </row>
    <row r="19170" spans="1:30">
      <c r="A19170" s="5" t="s">
        <v>3060</v>
      </c>
      <c r="B19170" t="s">
        <v>3098</v>
      </c>
      <c r="D19170" s="5">
        <v>2022</v>
      </c>
      <c r="E19170" s="5" t="s">
        <v>3122</v>
      </c>
      <c r="F19170" s="5" t="s">
        <v>722</v>
      </c>
      <c r="G19170">
        <v>-32.06988888888889</v>
      </c>
      <c r="H19170">
        <v>-52.223166666666671</v>
      </c>
      <c r="I19170" s="5" t="s">
        <v>136</v>
      </c>
      <c r="J19170" t="s">
        <v>3125</v>
      </c>
      <c r="K19170">
        <v>35</v>
      </c>
      <c r="L19170">
        <v>40</v>
      </c>
      <c r="M19170">
        <f t="shared" si="196"/>
        <v>37.5</v>
      </c>
      <c r="N19170">
        <v>5</v>
      </c>
      <c r="O19170">
        <v>0.93945838337223464</v>
      </c>
      <c r="P19170">
        <v>6.1572507159593748</v>
      </c>
      <c r="R19170">
        <v>2.3176178078625309</v>
      </c>
      <c r="U19170">
        <f t="shared" si="195"/>
        <v>10.886527395246178</v>
      </c>
    </row>
    <row r="19171" spans="1:30">
      <c r="A19171" s="5" t="s">
        <v>3060</v>
      </c>
      <c r="B19171" t="s">
        <v>3098</v>
      </c>
      <c r="D19171" s="5">
        <v>2022</v>
      </c>
      <c r="E19171" s="5" t="s">
        <v>3122</v>
      </c>
      <c r="F19171" s="5" t="s">
        <v>722</v>
      </c>
      <c r="G19171">
        <v>-32.06988888888889</v>
      </c>
      <c r="H19171">
        <v>-52.223166666666671</v>
      </c>
      <c r="I19171" s="5" t="s">
        <v>136</v>
      </c>
      <c r="J19171" t="s">
        <v>3125</v>
      </c>
      <c r="K19171">
        <v>40</v>
      </c>
      <c r="L19171">
        <v>45</v>
      </c>
      <c r="M19171">
        <f t="shared" si="196"/>
        <v>42.5</v>
      </c>
      <c r="N19171">
        <v>5</v>
      </c>
      <c r="O19171">
        <v>1.021307880150232</v>
      </c>
      <c r="P19171">
        <v>3.9705529806616666</v>
      </c>
      <c r="R19171">
        <v>1.3773377816845165</v>
      </c>
      <c r="U19171">
        <f t="shared" si="195"/>
        <v>7.033429650315183</v>
      </c>
    </row>
    <row r="19172" spans="1:30">
      <c r="A19172" s="5" t="s">
        <v>3060</v>
      </c>
      <c r="B19172" t="s">
        <v>3098</v>
      </c>
      <c r="D19172" s="5">
        <v>2022</v>
      </c>
      <c r="E19172" s="5" t="s">
        <v>3122</v>
      </c>
      <c r="F19172" s="5" t="s">
        <v>722</v>
      </c>
      <c r="G19172">
        <v>-32.06988888888889</v>
      </c>
      <c r="H19172">
        <v>-52.223166666666671</v>
      </c>
      <c r="I19172" s="5" t="s">
        <v>136</v>
      </c>
      <c r="J19172" t="s">
        <v>3125</v>
      </c>
      <c r="K19172">
        <v>45</v>
      </c>
      <c r="L19172">
        <v>50</v>
      </c>
      <c r="M19172">
        <f t="shared" si="196"/>
        <v>47.5</v>
      </c>
      <c r="N19172">
        <v>5</v>
      </c>
      <c r="O19172">
        <v>1.129052239846932</v>
      </c>
      <c r="P19172">
        <v>3.6184506943540868</v>
      </c>
      <c r="R19172">
        <v>1.2259337985722571</v>
      </c>
      <c r="U19172">
        <f t="shared" si="195"/>
        <v>6.9207165059103231</v>
      </c>
      <c r="AB19172">
        <f>SUM(U19160:U19172)</f>
        <v>65.75034898514744</v>
      </c>
    </row>
    <row r="19173" spans="1:30">
      <c r="A19173" s="5" t="s">
        <v>3060</v>
      </c>
      <c r="B19173" t="s">
        <v>3098</v>
      </c>
      <c r="D19173" s="5">
        <v>2022</v>
      </c>
      <c r="E19173" s="5" t="s">
        <v>3122</v>
      </c>
      <c r="F19173" s="5" t="s">
        <v>722</v>
      </c>
      <c r="G19173">
        <v>-32.06988888888889</v>
      </c>
      <c r="H19173">
        <v>-52.223166666666671</v>
      </c>
      <c r="I19173" s="5" t="s">
        <v>136</v>
      </c>
      <c r="J19173" t="s">
        <v>3125</v>
      </c>
      <c r="K19173">
        <v>50</v>
      </c>
      <c r="L19173">
        <v>60</v>
      </c>
      <c r="M19173">
        <f t="shared" si="196"/>
        <v>55</v>
      </c>
      <c r="N19173">
        <v>10</v>
      </c>
      <c r="O19173">
        <v>1.1328549819538742</v>
      </c>
      <c r="P19173">
        <v>3.5973669994597293</v>
      </c>
      <c r="R19173">
        <v>1.2168678097676835</v>
      </c>
      <c r="U19173">
        <f t="shared" si="195"/>
        <v>13.785347606746196</v>
      </c>
    </row>
    <row r="19174" spans="1:30">
      <c r="A19174" s="5" t="s">
        <v>3060</v>
      </c>
      <c r="B19174" t="s">
        <v>3098</v>
      </c>
      <c r="D19174" s="5">
        <v>2022</v>
      </c>
      <c r="E19174" s="5" t="s">
        <v>3122</v>
      </c>
      <c r="F19174" s="5" t="s">
        <v>722</v>
      </c>
      <c r="G19174">
        <v>-32.06988888888889</v>
      </c>
      <c r="H19174">
        <v>-52.223166666666671</v>
      </c>
      <c r="I19174" s="5" t="s">
        <v>136</v>
      </c>
      <c r="J19174" t="s">
        <v>3125</v>
      </c>
      <c r="K19174">
        <v>60</v>
      </c>
      <c r="L19174">
        <v>70</v>
      </c>
      <c r="M19174">
        <f t="shared" si="196"/>
        <v>65</v>
      </c>
      <c r="N19174">
        <v>10</v>
      </c>
      <c r="O19174">
        <v>0.84837365576309165</v>
      </c>
      <c r="P19174">
        <v>6.7960873739798124</v>
      </c>
      <c r="R19174">
        <v>2.5923175708113191</v>
      </c>
      <c r="U19174">
        <f t="shared" si="195"/>
        <v>21.99253934448096</v>
      </c>
    </row>
    <row r="19175" spans="1:30">
      <c r="A19175" s="5" t="s">
        <v>3060</v>
      </c>
      <c r="B19175" t="s">
        <v>3098</v>
      </c>
      <c r="D19175" s="5">
        <v>2022</v>
      </c>
      <c r="E19175" s="5" t="s">
        <v>3122</v>
      </c>
      <c r="F19175" s="5" t="s">
        <v>722</v>
      </c>
      <c r="G19175">
        <v>-32.06988888888889</v>
      </c>
      <c r="H19175">
        <v>-52.223166666666671</v>
      </c>
      <c r="I19175" s="5" t="s">
        <v>136</v>
      </c>
      <c r="J19175" t="s">
        <v>3125</v>
      </c>
      <c r="K19175">
        <v>70</v>
      </c>
      <c r="L19175">
        <v>80</v>
      </c>
      <c r="M19175">
        <f t="shared" si="196"/>
        <v>75</v>
      </c>
      <c r="N19175">
        <v>10</v>
      </c>
      <c r="O19175">
        <v>0.76566401493709546</v>
      </c>
      <c r="P19175">
        <v>5.7015092230296718</v>
      </c>
      <c r="R19175">
        <v>2.1216489659027586</v>
      </c>
      <c r="U19175">
        <f t="shared" si="195"/>
        <v>16.244702655202428</v>
      </c>
    </row>
    <row r="19176" spans="1:30">
      <c r="A19176" s="5" t="s">
        <v>3060</v>
      </c>
      <c r="B19176" t="s">
        <v>3098</v>
      </c>
      <c r="D19176" s="5">
        <v>2022</v>
      </c>
      <c r="E19176" s="5" t="s">
        <v>3122</v>
      </c>
      <c r="F19176" s="5" t="s">
        <v>722</v>
      </c>
      <c r="G19176">
        <v>-32.06988888888889</v>
      </c>
      <c r="H19176">
        <v>-52.223166666666671</v>
      </c>
      <c r="I19176" s="5" t="s">
        <v>136</v>
      </c>
      <c r="J19176" t="s">
        <v>3125</v>
      </c>
      <c r="K19176">
        <v>80</v>
      </c>
      <c r="L19176">
        <v>90</v>
      </c>
      <c r="M19176">
        <f t="shared" si="196"/>
        <v>85</v>
      </c>
      <c r="N19176">
        <v>10</v>
      </c>
      <c r="O19176">
        <v>0.9013404208240744</v>
      </c>
      <c r="P19176">
        <v>5.2341128749562218</v>
      </c>
      <c r="R19176">
        <v>1.9206685362311751</v>
      </c>
      <c r="U19176">
        <f t="shared" si="195"/>
        <v>17.311761867101662</v>
      </c>
      <c r="AB19176">
        <f>SUM(U19160:U19176)</f>
        <v>135.0847004586787</v>
      </c>
    </row>
    <row r="19177" spans="1:30">
      <c r="A19177" s="5" t="s">
        <v>3060</v>
      </c>
      <c r="B19177" t="s">
        <v>3098</v>
      </c>
      <c r="D19177" s="5">
        <v>2022</v>
      </c>
      <c r="E19177" s="5" t="s">
        <v>3122</v>
      </c>
      <c r="F19177" s="5" t="s">
        <v>722</v>
      </c>
      <c r="G19177">
        <v>-32.070138888888891</v>
      </c>
      <c r="H19177">
        <v>-52.22302777777778</v>
      </c>
      <c r="I19177" s="5" t="s">
        <v>136</v>
      </c>
      <c r="J19177" t="s">
        <v>3126</v>
      </c>
      <c r="K19177">
        <v>0</v>
      </c>
      <c r="L19177">
        <v>2</v>
      </c>
      <c r="M19177">
        <f t="shared" si="196"/>
        <v>1</v>
      </c>
      <c r="N19177">
        <v>2</v>
      </c>
      <c r="O19177">
        <v>1.4737889201370036</v>
      </c>
      <c r="P19177">
        <v>1.0100707049493376</v>
      </c>
      <c r="R19177">
        <v>0.10433040312821512</v>
      </c>
      <c r="U19177">
        <f t="shared" si="195"/>
        <v>0.30752198432758082</v>
      </c>
      <c r="W19177">
        <f>SUMPRODUCT(O19177:O19193, N19177:N19193)/SUM(N19177:N19193)</f>
        <v>1.1144297910309513</v>
      </c>
      <c r="Y19177">
        <f>SUMPRODUCT(R19177:R19193, N19177:N19193)/SUM(N19177:N19193)</f>
        <v>1.5617121167681935</v>
      </c>
      <c r="AD19177">
        <v>90</v>
      </c>
    </row>
    <row r="19178" spans="1:30">
      <c r="A19178" s="5" t="s">
        <v>3060</v>
      </c>
      <c r="B19178" t="s">
        <v>3098</v>
      </c>
      <c r="D19178" s="5">
        <v>2022</v>
      </c>
      <c r="E19178" s="5" t="s">
        <v>3122</v>
      </c>
      <c r="F19178" s="5" t="s">
        <v>722</v>
      </c>
      <c r="G19178">
        <v>-32.070138888888891</v>
      </c>
      <c r="H19178">
        <v>-52.22302777777778</v>
      </c>
      <c r="I19178" s="5" t="s">
        <v>136</v>
      </c>
      <c r="J19178" t="s">
        <v>3126</v>
      </c>
      <c r="K19178">
        <v>2</v>
      </c>
      <c r="L19178">
        <v>4</v>
      </c>
      <c r="M19178">
        <f t="shared" si="196"/>
        <v>3</v>
      </c>
      <c r="N19178">
        <v>2</v>
      </c>
      <c r="O19178">
        <v>1.2499251139604566</v>
      </c>
      <c r="P19178">
        <v>0.70681227663236768</v>
      </c>
      <c r="R19178">
        <v>0</v>
      </c>
      <c r="U19178">
        <f t="shared" si="195"/>
        <v>0</v>
      </c>
    </row>
    <row r="19179" spans="1:30">
      <c r="A19179" s="5" t="s">
        <v>3060</v>
      </c>
      <c r="B19179" t="s">
        <v>3098</v>
      </c>
      <c r="D19179" s="5">
        <v>2022</v>
      </c>
      <c r="E19179" s="5" t="s">
        <v>3122</v>
      </c>
      <c r="F19179" s="5" t="s">
        <v>722</v>
      </c>
      <c r="G19179">
        <v>-32.070138888888891</v>
      </c>
      <c r="H19179">
        <v>-52.22302777777778</v>
      </c>
      <c r="I19179" s="5" t="s">
        <v>136</v>
      </c>
      <c r="J19179" t="s">
        <v>3126</v>
      </c>
      <c r="K19179">
        <v>4</v>
      </c>
      <c r="L19179">
        <v>6</v>
      </c>
      <c r="M19179">
        <f t="shared" si="196"/>
        <v>5</v>
      </c>
      <c r="N19179">
        <v>2</v>
      </c>
      <c r="O19179">
        <v>1.0337573334765313</v>
      </c>
      <c r="P19179">
        <v>0.78920849671250171</v>
      </c>
      <c r="R19179">
        <v>9.3596535863756936E-3</v>
      </c>
      <c r="U19179">
        <f t="shared" si="195"/>
        <v>1.9351221067431579E-2</v>
      </c>
    </row>
    <row r="19180" spans="1:30">
      <c r="A19180" s="5" t="s">
        <v>3060</v>
      </c>
      <c r="B19180" t="s">
        <v>3098</v>
      </c>
      <c r="D19180" s="5">
        <v>2022</v>
      </c>
      <c r="E19180" s="5" t="s">
        <v>3122</v>
      </c>
      <c r="F19180" s="5" t="s">
        <v>722</v>
      </c>
      <c r="G19180">
        <v>-32.070138888888891</v>
      </c>
      <c r="H19180">
        <v>-52.22302777777778</v>
      </c>
      <c r="I19180" s="5" t="s">
        <v>136</v>
      </c>
      <c r="J19180" t="s">
        <v>3126</v>
      </c>
      <c r="K19180">
        <v>6</v>
      </c>
      <c r="L19180">
        <v>8</v>
      </c>
      <c r="M19180">
        <f t="shared" si="196"/>
        <v>7</v>
      </c>
      <c r="N19180">
        <v>2</v>
      </c>
      <c r="O19180">
        <v>1.5174751836274722</v>
      </c>
      <c r="P19180">
        <v>0.83490627278262508</v>
      </c>
      <c r="R19180">
        <v>2.9009697296528747E-2</v>
      </c>
      <c r="U19180">
        <f t="shared" si="195"/>
        <v>8.8042991464054685E-2</v>
      </c>
    </row>
    <row r="19181" spans="1:30">
      <c r="A19181" s="5" t="s">
        <v>3060</v>
      </c>
      <c r="B19181" t="s">
        <v>3098</v>
      </c>
      <c r="D19181" s="5">
        <v>2022</v>
      </c>
      <c r="E19181" s="5" t="s">
        <v>3122</v>
      </c>
      <c r="F19181" s="5" t="s">
        <v>722</v>
      </c>
      <c r="G19181">
        <v>-32.070138888888891</v>
      </c>
      <c r="H19181">
        <v>-52.22302777777778</v>
      </c>
      <c r="I19181" s="5" t="s">
        <v>136</v>
      </c>
      <c r="J19181" t="s">
        <v>3126</v>
      </c>
      <c r="K19181">
        <v>8</v>
      </c>
      <c r="L19181">
        <v>10</v>
      </c>
      <c r="M19181">
        <f t="shared" si="196"/>
        <v>9</v>
      </c>
      <c r="N19181">
        <v>2</v>
      </c>
      <c r="O19181">
        <v>1.3377503483350777</v>
      </c>
      <c r="P19181">
        <v>1.1618497687289833</v>
      </c>
      <c r="R19181">
        <v>0.16959540055346278</v>
      </c>
      <c r="U19181">
        <f t="shared" ref="U19181:U19244" si="197">N19181*O19181*R19181</f>
        <v>0.4537526123328437</v>
      </c>
    </row>
    <row r="19182" spans="1:30">
      <c r="A19182" s="5" t="s">
        <v>3060</v>
      </c>
      <c r="B19182" t="s">
        <v>3098</v>
      </c>
      <c r="D19182" s="5">
        <v>2022</v>
      </c>
      <c r="E19182" s="5" t="s">
        <v>3122</v>
      </c>
      <c r="F19182" s="5" t="s">
        <v>722</v>
      </c>
      <c r="G19182">
        <v>-32.070138888888891</v>
      </c>
      <c r="H19182">
        <v>-52.22302777777778</v>
      </c>
      <c r="I19182" s="5" t="s">
        <v>136</v>
      </c>
      <c r="J19182" t="s">
        <v>3126</v>
      </c>
      <c r="K19182">
        <v>10</v>
      </c>
      <c r="L19182">
        <v>15</v>
      </c>
      <c r="M19182">
        <f t="shared" si="196"/>
        <v>12.5</v>
      </c>
      <c r="N19182">
        <v>5</v>
      </c>
      <c r="O19182">
        <v>1.1593836352237341</v>
      </c>
      <c r="P19182">
        <v>1.5591892216048242</v>
      </c>
      <c r="R19182">
        <v>0.34045136529007441</v>
      </c>
      <c r="U19182">
        <f t="shared" si="197"/>
        <v>1.9735687075344495</v>
      </c>
      <c r="AB19182">
        <f>SUM(U19177:U19182)</f>
        <v>2.8422375167263603</v>
      </c>
    </row>
    <row r="19183" spans="1:30">
      <c r="A19183" s="5" t="s">
        <v>3060</v>
      </c>
      <c r="B19183" t="s">
        <v>3098</v>
      </c>
      <c r="D19183" s="5">
        <v>2022</v>
      </c>
      <c r="E19183" s="5" t="s">
        <v>3122</v>
      </c>
      <c r="F19183" s="5" t="s">
        <v>722</v>
      </c>
      <c r="G19183">
        <v>-32.070138888888891</v>
      </c>
      <c r="H19183">
        <v>-52.22302777777778</v>
      </c>
      <c r="I19183" s="5" t="s">
        <v>136</v>
      </c>
      <c r="J19183" t="s">
        <v>3126</v>
      </c>
      <c r="K19183">
        <v>15</v>
      </c>
      <c r="L19183">
        <v>20</v>
      </c>
      <c r="M19183">
        <f t="shared" si="196"/>
        <v>17.5</v>
      </c>
      <c r="N19183">
        <v>5</v>
      </c>
      <c r="O19183">
        <v>1.2098152388800887</v>
      </c>
      <c r="P19183">
        <v>2.240848954237352</v>
      </c>
      <c r="R19183">
        <v>0.63356505032206134</v>
      </c>
      <c r="U19183">
        <f t="shared" si="197"/>
        <v>3.8324832635073003</v>
      </c>
    </row>
    <row r="19184" spans="1:30">
      <c r="A19184" s="5" t="s">
        <v>3060</v>
      </c>
      <c r="B19184" t="s">
        <v>3098</v>
      </c>
      <c r="D19184" s="5">
        <v>2022</v>
      </c>
      <c r="E19184" s="5" t="s">
        <v>3122</v>
      </c>
      <c r="F19184" s="5" t="s">
        <v>722</v>
      </c>
      <c r="G19184">
        <v>-32.070138888888891</v>
      </c>
      <c r="H19184">
        <v>-52.22302777777778</v>
      </c>
      <c r="I19184" s="5" t="s">
        <v>136</v>
      </c>
      <c r="J19184" t="s">
        <v>3126</v>
      </c>
      <c r="K19184">
        <v>20</v>
      </c>
      <c r="L19184">
        <v>25</v>
      </c>
      <c r="M19184">
        <f t="shared" si="196"/>
        <v>22.5</v>
      </c>
      <c r="N19184">
        <v>5</v>
      </c>
      <c r="O19184">
        <v>1.2143423128169248</v>
      </c>
      <c r="P19184">
        <v>3.1631021387167477</v>
      </c>
      <c r="R19184">
        <v>1.0301339196482013</v>
      </c>
      <c r="U19184">
        <f t="shared" si="197"/>
        <v>6.2546760324838049</v>
      </c>
    </row>
    <row r="19185" spans="1:30">
      <c r="A19185" s="5" t="s">
        <v>3060</v>
      </c>
      <c r="B19185" t="s">
        <v>3098</v>
      </c>
      <c r="D19185" s="5">
        <v>2022</v>
      </c>
      <c r="E19185" s="5" t="s">
        <v>3122</v>
      </c>
      <c r="F19185" s="5" t="s">
        <v>722</v>
      </c>
      <c r="G19185">
        <v>-32.070138888888891</v>
      </c>
      <c r="H19185">
        <v>-52.22302777777778</v>
      </c>
      <c r="I19185" s="5" t="s">
        <v>136</v>
      </c>
      <c r="J19185" t="s">
        <v>3126</v>
      </c>
      <c r="K19185">
        <v>25</v>
      </c>
      <c r="L19185">
        <v>30</v>
      </c>
      <c r="M19185">
        <f t="shared" si="196"/>
        <v>27.5</v>
      </c>
      <c r="N19185">
        <v>5</v>
      </c>
      <c r="O19185">
        <v>1.706616332708486</v>
      </c>
      <c r="P19185">
        <v>3.4693042428113725</v>
      </c>
      <c r="R19185">
        <v>1.16180082440889</v>
      </c>
      <c r="U19185">
        <f t="shared" si="197"/>
        <v>9.913741311451977</v>
      </c>
      <c r="AB19185">
        <f>SUM(U19177:U19185)</f>
        <v>22.843138124169442</v>
      </c>
    </row>
    <row r="19186" spans="1:30">
      <c r="A19186" s="5" t="s">
        <v>3060</v>
      </c>
      <c r="B19186" t="s">
        <v>3098</v>
      </c>
      <c r="D19186" s="5">
        <v>2022</v>
      </c>
      <c r="E19186" s="5" t="s">
        <v>3122</v>
      </c>
      <c r="F19186" s="5" t="s">
        <v>722</v>
      </c>
      <c r="G19186">
        <v>-32.070138888888891</v>
      </c>
      <c r="H19186">
        <v>-52.22302777777778</v>
      </c>
      <c r="I19186" s="5" t="s">
        <v>136</v>
      </c>
      <c r="J19186" t="s">
        <v>3126</v>
      </c>
      <c r="K19186">
        <v>30</v>
      </c>
      <c r="L19186">
        <v>35</v>
      </c>
      <c r="M19186">
        <f t="shared" si="196"/>
        <v>32.5</v>
      </c>
      <c r="N19186">
        <v>5</v>
      </c>
      <c r="O19186">
        <v>0.93348264577561091</v>
      </c>
      <c r="P19186">
        <v>4.4385614385614227</v>
      </c>
      <c r="R19186">
        <v>1.5785814185814118</v>
      </c>
      <c r="U19186">
        <f t="shared" si="197"/>
        <v>7.3678917959479664</v>
      </c>
    </row>
    <row r="19187" spans="1:30">
      <c r="A19187" s="5" t="s">
        <v>3060</v>
      </c>
      <c r="B19187" t="s">
        <v>3098</v>
      </c>
      <c r="D19187" s="5">
        <v>2022</v>
      </c>
      <c r="E19187" s="5" t="s">
        <v>3122</v>
      </c>
      <c r="F19187" s="5" t="s">
        <v>722</v>
      </c>
      <c r="G19187">
        <v>-32.070138888888891</v>
      </c>
      <c r="H19187">
        <v>-52.22302777777778</v>
      </c>
      <c r="I19187" s="5" t="s">
        <v>136</v>
      </c>
      <c r="J19187" t="s">
        <v>3126</v>
      </c>
      <c r="K19187">
        <v>35</v>
      </c>
      <c r="L19187">
        <v>40</v>
      </c>
      <c r="M19187">
        <f t="shared" si="196"/>
        <v>37.5</v>
      </c>
      <c r="N19187">
        <v>5</v>
      </c>
      <c r="O19187">
        <v>1.1156521009938969</v>
      </c>
      <c r="P19187">
        <v>5.9034400119826325</v>
      </c>
      <c r="R19187">
        <v>2.2084792051525319</v>
      </c>
      <c r="U19187">
        <f t="shared" si="197"/>
        <v>12.319472326148768</v>
      </c>
    </row>
    <row r="19188" spans="1:30">
      <c r="A19188" s="5" t="s">
        <v>3060</v>
      </c>
      <c r="B19188" t="s">
        <v>3098</v>
      </c>
      <c r="D19188" s="5">
        <v>2022</v>
      </c>
      <c r="E19188" s="5" t="s">
        <v>3122</v>
      </c>
      <c r="F19188" s="5" t="s">
        <v>722</v>
      </c>
      <c r="G19188">
        <v>-32.070138888888891</v>
      </c>
      <c r="H19188">
        <v>-52.22302777777778</v>
      </c>
      <c r="I19188" s="5" t="s">
        <v>136</v>
      </c>
      <c r="J19188" t="s">
        <v>3126</v>
      </c>
      <c r="K19188">
        <v>40</v>
      </c>
      <c r="L19188">
        <v>45</v>
      </c>
      <c r="M19188">
        <f t="shared" si="196"/>
        <v>42.5</v>
      </c>
      <c r="N19188">
        <v>5</v>
      </c>
      <c r="O19188">
        <v>0.96861273952545934</v>
      </c>
      <c r="P19188">
        <v>5.637500501022048</v>
      </c>
      <c r="R19188">
        <v>2.0941252154394805</v>
      </c>
      <c r="U19188">
        <f t="shared" si="197"/>
        <v>10.141981809180891</v>
      </c>
    </row>
    <row r="19189" spans="1:30">
      <c r="A19189" s="5" t="s">
        <v>3060</v>
      </c>
      <c r="B19189" t="s">
        <v>3098</v>
      </c>
      <c r="D19189" s="5">
        <v>2022</v>
      </c>
      <c r="E19189" s="5" t="s">
        <v>3122</v>
      </c>
      <c r="F19189" s="5" t="s">
        <v>722</v>
      </c>
      <c r="G19189">
        <v>-32.070138888888891</v>
      </c>
      <c r="H19189">
        <v>-52.22302777777778</v>
      </c>
      <c r="I19189" s="5" t="s">
        <v>136</v>
      </c>
      <c r="J19189" t="s">
        <v>3126</v>
      </c>
      <c r="K19189">
        <v>45</v>
      </c>
      <c r="L19189">
        <v>50</v>
      </c>
      <c r="M19189">
        <f t="shared" si="196"/>
        <v>47.5</v>
      </c>
      <c r="N19189">
        <v>5</v>
      </c>
      <c r="O19189">
        <v>1.0655826632524894</v>
      </c>
      <c r="P19189">
        <v>5.6466703357181762</v>
      </c>
      <c r="R19189">
        <v>2.0980682443588154</v>
      </c>
      <c r="U19189">
        <f t="shared" si="197"/>
        <v>11.178325737546707</v>
      </c>
      <c r="AB19189">
        <f>SUM(U19177:U19189)</f>
        <v>63.850809792993772</v>
      </c>
    </row>
    <row r="19190" spans="1:30">
      <c r="A19190" s="5" t="s">
        <v>3060</v>
      </c>
      <c r="B19190" t="s">
        <v>3098</v>
      </c>
      <c r="D19190" s="5">
        <v>2022</v>
      </c>
      <c r="E19190" s="5" t="s">
        <v>3122</v>
      </c>
      <c r="F19190" s="5" t="s">
        <v>722</v>
      </c>
      <c r="G19190">
        <v>-32.070138888888891</v>
      </c>
      <c r="H19190">
        <v>-52.22302777777778</v>
      </c>
      <c r="I19190" s="5" t="s">
        <v>136</v>
      </c>
      <c r="J19190" t="s">
        <v>3126</v>
      </c>
      <c r="K19190">
        <v>50</v>
      </c>
      <c r="L19190">
        <v>60</v>
      </c>
      <c r="M19190">
        <f t="shared" si="196"/>
        <v>55</v>
      </c>
      <c r="N19190">
        <v>10</v>
      </c>
      <c r="O19190">
        <v>0.94317058400044029</v>
      </c>
      <c r="P19190">
        <v>5.174346451018887</v>
      </c>
      <c r="R19190">
        <v>1.8949689739381212</v>
      </c>
      <c r="U19190">
        <f t="shared" si="197"/>
        <v>17.872789938119329</v>
      </c>
    </row>
    <row r="19191" spans="1:30">
      <c r="A19191" s="5" t="s">
        <v>3060</v>
      </c>
      <c r="B19191" t="s">
        <v>3098</v>
      </c>
      <c r="D19191" s="5">
        <v>2022</v>
      </c>
      <c r="E19191" s="5" t="s">
        <v>3122</v>
      </c>
      <c r="F19191" s="5" t="s">
        <v>722</v>
      </c>
      <c r="G19191">
        <v>-32.070138888888891</v>
      </c>
      <c r="H19191">
        <v>-52.22302777777778</v>
      </c>
      <c r="I19191" s="5" t="s">
        <v>136</v>
      </c>
      <c r="J19191" t="s">
        <v>3126</v>
      </c>
      <c r="K19191">
        <v>60</v>
      </c>
      <c r="L19191">
        <v>70</v>
      </c>
      <c r="M19191">
        <f t="shared" si="196"/>
        <v>65</v>
      </c>
      <c r="N19191">
        <v>10</v>
      </c>
      <c r="O19191">
        <v>0.9743621234252412</v>
      </c>
      <c r="P19191">
        <v>6.9295993022917752</v>
      </c>
      <c r="R19191">
        <v>2.6497276999854633</v>
      </c>
      <c r="U19191">
        <f t="shared" si="197"/>
        <v>25.817943082565165</v>
      </c>
    </row>
    <row r="19192" spans="1:30">
      <c r="A19192" s="5" t="s">
        <v>3060</v>
      </c>
      <c r="B19192" t="s">
        <v>3098</v>
      </c>
      <c r="D19192" s="5">
        <v>2022</v>
      </c>
      <c r="E19192" s="5" t="s">
        <v>3122</v>
      </c>
      <c r="F19192" s="5" t="s">
        <v>722</v>
      </c>
      <c r="G19192">
        <v>-32.070138888888891</v>
      </c>
      <c r="H19192">
        <v>-52.22302777777778</v>
      </c>
      <c r="I19192" s="5" t="s">
        <v>136</v>
      </c>
      <c r="J19192" t="s">
        <v>3126</v>
      </c>
      <c r="K19192">
        <v>70</v>
      </c>
      <c r="L19192">
        <v>80</v>
      </c>
      <c r="M19192">
        <f t="shared" si="196"/>
        <v>75</v>
      </c>
      <c r="N19192">
        <v>10</v>
      </c>
      <c r="O19192">
        <v>1.0533595636230317</v>
      </c>
      <c r="P19192">
        <v>6.1893847647453386</v>
      </c>
      <c r="R19192">
        <v>2.3314354488404954</v>
      </c>
      <c r="U19192">
        <f t="shared" si="197"/>
        <v>24.558398270058913</v>
      </c>
    </row>
    <row r="19193" spans="1:30">
      <c r="A19193" s="5" t="s">
        <v>3060</v>
      </c>
      <c r="B19193" t="s">
        <v>3098</v>
      </c>
      <c r="D19193" s="5">
        <v>2022</v>
      </c>
      <c r="E19193" s="5" t="s">
        <v>3122</v>
      </c>
      <c r="F19193" s="5" t="s">
        <v>722</v>
      </c>
      <c r="G19193">
        <v>-32.070138888888891</v>
      </c>
      <c r="H19193">
        <v>-52.22302777777778</v>
      </c>
      <c r="I19193" s="5" t="s">
        <v>136</v>
      </c>
      <c r="J19193" t="s">
        <v>3126</v>
      </c>
      <c r="K19193">
        <v>80</v>
      </c>
      <c r="L19193">
        <v>90</v>
      </c>
      <c r="M19193">
        <f t="shared" si="196"/>
        <v>85</v>
      </c>
      <c r="N19193">
        <v>10</v>
      </c>
      <c r="O19193">
        <v>1.0496926337341945</v>
      </c>
      <c r="P19193">
        <v>4.3586401758976994</v>
      </c>
      <c r="R19193">
        <v>1.5442152756360106</v>
      </c>
      <c r="U19193">
        <f t="shared" si="197"/>
        <v>16.20951399734939</v>
      </c>
      <c r="AB19193">
        <f>SUM(U19177:U19193)</f>
        <v>148.30945508108658</v>
      </c>
    </row>
    <row r="19194" spans="1:30">
      <c r="A19194" s="5" t="s">
        <v>3060</v>
      </c>
      <c r="B19194" t="s">
        <v>3098</v>
      </c>
      <c r="D19194" s="5">
        <v>2022</v>
      </c>
      <c r="E19194" s="5" t="s">
        <v>3122</v>
      </c>
      <c r="F19194" s="5" t="s">
        <v>722</v>
      </c>
      <c r="G19194">
        <v>-32.06977777777778</v>
      </c>
      <c r="H19194">
        <v>-52.223666666666666</v>
      </c>
      <c r="I19194" s="5" t="s">
        <v>136</v>
      </c>
      <c r="J19194" t="s">
        <v>3127</v>
      </c>
      <c r="K19194">
        <v>0</v>
      </c>
      <c r="L19194">
        <v>2</v>
      </c>
      <c r="M19194">
        <f t="shared" si="196"/>
        <v>1</v>
      </c>
      <c r="N19194">
        <v>2</v>
      </c>
      <c r="O19194">
        <v>1.3723824639518742</v>
      </c>
      <c r="P19194">
        <v>1.0327916337884737</v>
      </c>
      <c r="R19194">
        <v>0.11410040252904369</v>
      </c>
      <c r="U19194">
        <f t="shared" si="197"/>
        <v>0.31317878312141928</v>
      </c>
      <c r="W19194">
        <f>SUMPRODUCT(O19194:O19210, N19194:N19210)/SUM(N19194:N19210)</f>
        <v>1.0932229646779499</v>
      </c>
      <c r="Y19194">
        <f>SUMPRODUCT(R19194:R19210, N19194:N19210)/SUM(N19194:N19210)</f>
        <v>1.9082166878343452</v>
      </c>
      <c r="AD19194">
        <v>90</v>
      </c>
    </row>
    <row r="19195" spans="1:30">
      <c r="A19195" s="5" t="s">
        <v>3060</v>
      </c>
      <c r="B19195" t="s">
        <v>3098</v>
      </c>
      <c r="D19195" s="5">
        <v>2022</v>
      </c>
      <c r="E19195" s="5" t="s">
        <v>3122</v>
      </c>
      <c r="F19195" s="5" t="s">
        <v>722</v>
      </c>
      <c r="G19195">
        <v>-32.06977777777778</v>
      </c>
      <c r="H19195">
        <v>-52.223666666666666</v>
      </c>
      <c r="I19195" s="5" t="s">
        <v>136</v>
      </c>
      <c r="J19195" t="s">
        <v>3127</v>
      </c>
      <c r="K19195">
        <v>2</v>
      </c>
      <c r="L19195">
        <v>4</v>
      </c>
      <c r="M19195">
        <f t="shared" si="196"/>
        <v>3</v>
      </c>
      <c r="N19195">
        <v>2</v>
      </c>
      <c r="O19195">
        <v>1.1496504262595362</v>
      </c>
      <c r="P19195">
        <v>0.83894293190583058</v>
      </c>
      <c r="R19195">
        <v>3.0745460719507123E-2</v>
      </c>
      <c r="U19195">
        <f t="shared" si="197"/>
        <v>7.0693064043454379E-2</v>
      </c>
    </row>
    <row r="19196" spans="1:30">
      <c r="A19196" s="5" t="s">
        <v>3060</v>
      </c>
      <c r="B19196" t="s">
        <v>3098</v>
      </c>
      <c r="D19196" s="5">
        <v>2022</v>
      </c>
      <c r="E19196" s="5" t="s">
        <v>3122</v>
      </c>
      <c r="F19196" s="5" t="s">
        <v>722</v>
      </c>
      <c r="G19196">
        <v>-32.06977777777778</v>
      </c>
      <c r="H19196">
        <v>-52.223666666666666</v>
      </c>
      <c r="I19196" s="5" t="s">
        <v>136</v>
      </c>
      <c r="J19196" t="s">
        <v>3127</v>
      </c>
      <c r="K19196">
        <v>4</v>
      </c>
      <c r="L19196">
        <v>6</v>
      </c>
      <c r="M19196">
        <f t="shared" si="196"/>
        <v>5</v>
      </c>
      <c r="N19196">
        <v>2</v>
      </c>
      <c r="O19196">
        <v>1.5197387205958903</v>
      </c>
      <c r="P19196">
        <v>0.94556758964952792</v>
      </c>
      <c r="R19196">
        <v>7.6594063549296987E-2</v>
      </c>
      <c r="U19196">
        <f t="shared" si="197"/>
        <v>0.23280592828729785</v>
      </c>
    </row>
    <row r="19197" spans="1:30">
      <c r="A19197" s="5" t="s">
        <v>3060</v>
      </c>
      <c r="B19197" t="s">
        <v>3098</v>
      </c>
      <c r="D19197" s="5">
        <v>2022</v>
      </c>
      <c r="E19197" s="5" t="s">
        <v>3122</v>
      </c>
      <c r="F19197" s="5" t="s">
        <v>722</v>
      </c>
      <c r="G19197">
        <v>-32.06977777777778</v>
      </c>
      <c r="H19197">
        <v>-52.223666666666666</v>
      </c>
      <c r="I19197" s="5" t="s">
        <v>136</v>
      </c>
      <c r="J19197" t="s">
        <v>3127</v>
      </c>
      <c r="K19197">
        <v>6</v>
      </c>
      <c r="L19197">
        <v>8</v>
      </c>
      <c r="M19197">
        <f t="shared" si="196"/>
        <v>7</v>
      </c>
      <c r="N19197">
        <v>2</v>
      </c>
      <c r="O19197">
        <v>1.354953229295055</v>
      </c>
      <c r="P19197">
        <v>0.84907260518626859</v>
      </c>
      <c r="R19197">
        <v>3.5101220230095487E-2</v>
      </c>
      <c r="U19197">
        <f t="shared" si="197"/>
        <v>9.5121023405929594E-2</v>
      </c>
    </row>
    <row r="19198" spans="1:30">
      <c r="A19198" s="5" t="s">
        <v>3060</v>
      </c>
      <c r="B19198" t="s">
        <v>3098</v>
      </c>
      <c r="D19198" s="5">
        <v>2022</v>
      </c>
      <c r="E19198" s="5" t="s">
        <v>3122</v>
      </c>
      <c r="F19198" s="5" t="s">
        <v>722</v>
      </c>
      <c r="G19198">
        <v>-32.06977777777778</v>
      </c>
      <c r="H19198">
        <v>-52.223666666666666</v>
      </c>
      <c r="I19198" s="5" t="s">
        <v>136</v>
      </c>
      <c r="J19198" t="s">
        <v>3127</v>
      </c>
      <c r="K19198">
        <v>8</v>
      </c>
      <c r="L19198">
        <v>10</v>
      </c>
      <c r="M19198">
        <f t="shared" si="196"/>
        <v>9</v>
      </c>
      <c r="N19198">
        <v>2</v>
      </c>
      <c r="O19198">
        <v>1.4305553640402184</v>
      </c>
      <c r="P19198">
        <v>1.0404670585525182</v>
      </c>
      <c r="R19198">
        <v>0.11740083517758282</v>
      </c>
      <c r="U19198">
        <f t="shared" si="197"/>
        <v>0.33589678901218534</v>
      </c>
    </row>
    <row r="19199" spans="1:30">
      <c r="A19199" s="5" t="s">
        <v>3060</v>
      </c>
      <c r="B19199" t="s">
        <v>3098</v>
      </c>
      <c r="D19199" s="5">
        <v>2022</v>
      </c>
      <c r="E19199" s="5" t="s">
        <v>3122</v>
      </c>
      <c r="F19199" s="5" t="s">
        <v>722</v>
      </c>
      <c r="G19199">
        <v>-32.06977777777778</v>
      </c>
      <c r="H19199">
        <v>-52.223666666666666</v>
      </c>
      <c r="I19199" s="5" t="s">
        <v>136</v>
      </c>
      <c r="J19199" t="s">
        <v>3127</v>
      </c>
      <c r="K19199">
        <v>10</v>
      </c>
      <c r="L19199">
        <v>15</v>
      </c>
      <c r="M19199">
        <f t="shared" si="196"/>
        <v>12.5</v>
      </c>
      <c r="N19199">
        <v>5</v>
      </c>
      <c r="O19199">
        <v>1.2827916707418872</v>
      </c>
      <c r="P19199">
        <v>3.2561671345928769</v>
      </c>
      <c r="R19199">
        <v>1.0701518678749369</v>
      </c>
      <c r="U19199">
        <f t="shared" si="197"/>
        <v>6.8639095126942085</v>
      </c>
      <c r="AB19199">
        <f>SUM(U19194:U19199)</f>
        <v>7.9116051005644952</v>
      </c>
    </row>
    <row r="19200" spans="1:30">
      <c r="A19200" s="5" t="s">
        <v>3060</v>
      </c>
      <c r="B19200" t="s">
        <v>3098</v>
      </c>
      <c r="D19200" s="5">
        <v>2022</v>
      </c>
      <c r="E19200" s="5" t="s">
        <v>3122</v>
      </c>
      <c r="F19200" s="5" t="s">
        <v>722</v>
      </c>
      <c r="G19200">
        <v>-32.06977777777778</v>
      </c>
      <c r="H19200">
        <v>-52.223666666666666</v>
      </c>
      <c r="I19200" s="5" t="s">
        <v>136</v>
      </c>
      <c r="J19200" t="s">
        <v>3127</v>
      </c>
      <c r="K19200">
        <v>15</v>
      </c>
      <c r="L19200">
        <v>20</v>
      </c>
      <c r="M19200">
        <f t="shared" si="196"/>
        <v>17.5</v>
      </c>
      <c r="N19200">
        <v>5</v>
      </c>
      <c r="O19200">
        <v>1.1113966514932709</v>
      </c>
      <c r="P19200">
        <v>5.5044865403788235</v>
      </c>
      <c r="R19200">
        <v>2.0369292123628941</v>
      </c>
      <c r="U19200">
        <f t="shared" si="197"/>
        <v>11.319181529744732</v>
      </c>
    </row>
    <row r="19201" spans="1:30">
      <c r="A19201" s="5" t="s">
        <v>3060</v>
      </c>
      <c r="B19201" t="s">
        <v>3098</v>
      </c>
      <c r="D19201" s="5">
        <v>2022</v>
      </c>
      <c r="E19201" s="5" t="s">
        <v>3122</v>
      </c>
      <c r="F19201" s="5" t="s">
        <v>722</v>
      </c>
      <c r="G19201">
        <v>-32.06977777777778</v>
      </c>
      <c r="H19201">
        <v>-52.223666666666666</v>
      </c>
      <c r="I19201" s="5" t="s">
        <v>136</v>
      </c>
      <c r="J19201" t="s">
        <v>3127</v>
      </c>
      <c r="K19201">
        <v>20</v>
      </c>
      <c r="L19201">
        <v>25</v>
      </c>
      <c r="M19201">
        <f t="shared" si="196"/>
        <v>22.5</v>
      </c>
      <c r="N19201">
        <v>5</v>
      </c>
      <c r="O19201">
        <v>1.2816146315183099</v>
      </c>
      <c r="P19201">
        <v>4.1413214734448349</v>
      </c>
      <c r="R19201">
        <v>1.4507682335812788</v>
      </c>
      <c r="U19201">
        <f t="shared" si="197"/>
        <v>9.2966289754987006</v>
      </c>
    </row>
    <row r="19202" spans="1:30">
      <c r="A19202" s="5" t="s">
        <v>3060</v>
      </c>
      <c r="B19202" t="s">
        <v>3098</v>
      </c>
      <c r="D19202" s="5">
        <v>2022</v>
      </c>
      <c r="E19202" s="5" t="s">
        <v>3122</v>
      </c>
      <c r="F19202" s="5" t="s">
        <v>722</v>
      </c>
      <c r="G19202">
        <v>-32.06977777777778</v>
      </c>
      <c r="H19202">
        <v>-52.223666666666666</v>
      </c>
      <c r="I19202" s="5" t="s">
        <v>136</v>
      </c>
      <c r="J19202" t="s">
        <v>3127</v>
      </c>
      <c r="K19202">
        <v>25</v>
      </c>
      <c r="L19202">
        <v>30</v>
      </c>
      <c r="M19202">
        <f t="shared" si="196"/>
        <v>27.5</v>
      </c>
      <c r="N19202">
        <v>5</v>
      </c>
      <c r="O19202">
        <v>1.3720655687762955</v>
      </c>
      <c r="P19202">
        <v>3.1200718634594597</v>
      </c>
      <c r="R19202">
        <v>1.0116309012875675</v>
      </c>
      <c r="U19202">
        <f t="shared" si="197"/>
        <v>6.9401196398340135</v>
      </c>
      <c r="AB19202">
        <f>SUM(U19194:U19202)</f>
        <v>35.46753524564194</v>
      </c>
    </row>
    <row r="19203" spans="1:30">
      <c r="A19203" s="5" t="s">
        <v>3060</v>
      </c>
      <c r="B19203" t="s">
        <v>3098</v>
      </c>
      <c r="D19203" s="5">
        <v>2022</v>
      </c>
      <c r="E19203" s="5" t="s">
        <v>3122</v>
      </c>
      <c r="F19203" s="5" t="s">
        <v>722</v>
      </c>
      <c r="G19203">
        <v>-32.06977777777778</v>
      </c>
      <c r="H19203">
        <v>-52.223666666666666</v>
      </c>
      <c r="I19203" s="5" t="s">
        <v>136</v>
      </c>
      <c r="J19203" t="s">
        <v>3127</v>
      </c>
      <c r="K19203">
        <v>30</v>
      </c>
      <c r="L19203">
        <v>35</v>
      </c>
      <c r="M19203">
        <f t="shared" ref="M19203:M19266" si="198">AVERAGE(K19203:L19203)</f>
        <v>32.5</v>
      </c>
      <c r="N19203">
        <v>5</v>
      </c>
      <c r="O19203">
        <v>1.2685766585802218</v>
      </c>
      <c r="P19203">
        <v>3.4931835445568225</v>
      </c>
      <c r="R19203">
        <v>1.1720689241594335</v>
      </c>
      <c r="U19203">
        <f t="shared" si="197"/>
        <v>7.4342963971794482</v>
      </c>
    </row>
    <row r="19204" spans="1:30">
      <c r="A19204" s="5" t="s">
        <v>3060</v>
      </c>
      <c r="B19204" t="s">
        <v>3098</v>
      </c>
      <c r="D19204" s="5">
        <v>2022</v>
      </c>
      <c r="E19204" s="5" t="s">
        <v>3122</v>
      </c>
      <c r="F19204" s="5" t="s">
        <v>722</v>
      </c>
      <c r="G19204">
        <v>-32.06977777777778</v>
      </c>
      <c r="H19204">
        <v>-52.223666666666666</v>
      </c>
      <c r="I19204" s="5" t="s">
        <v>136</v>
      </c>
      <c r="J19204" t="s">
        <v>3127</v>
      </c>
      <c r="K19204">
        <v>35</v>
      </c>
      <c r="L19204">
        <v>40</v>
      </c>
      <c r="M19204">
        <f t="shared" si="198"/>
        <v>37.5</v>
      </c>
      <c r="N19204">
        <v>5</v>
      </c>
      <c r="O19204">
        <v>1.1501484043925883</v>
      </c>
      <c r="P19204">
        <v>5.3790588400308872</v>
      </c>
      <c r="R19204">
        <v>1.9829953012132813</v>
      </c>
      <c r="U19204">
        <f t="shared" si="197"/>
        <v>11.403694408042277</v>
      </c>
    </row>
    <row r="19205" spans="1:30">
      <c r="A19205" s="5" t="s">
        <v>3060</v>
      </c>
      <c r="B19205" t="s">
        <v>3098</v>
      </c>
      <c r="D19205" s="5">
        <v>2022</v>
      </c>
      <c r="E19205" s="5" t="s">
        <v>3122</v>
      </c>
      <c r="F19205" s="5" t="s">
        <v>722</v>
      </c>
      <c r="G19205">
        <v>-32.06977777777778</v>
      </c>
      <c r="H19205">
        <v>-52.223666666666666</v>
      </c>
      <c r="I19205" s="5" t="s">
        <v>136</v>
      </c>
      <c r="J19205" t="s">
        <v>3127</v>
      </c>
      <c r="K19205">
        <v>40</v>
      </c>
      <c r="L19205">
        <v>45</v>
      </c>
      <c r="M19205">
        <f t="shared" si="198"/>
        <v>42.5</v>
      </c>
      <c r="N19205">
        <v>5</v>
      </c>
      <c r="O19205">
        <v>0.94217462773433636</v>
      </c>
      <c r="P19205">
        <v>6.6444368165547196</v>
      </c>
      <c r="R19205">
        <v>2.5271078311185295</v>
      </c>
      <c r="U19205">
        <f t="shared" si="197"/>
        <v>11.904884400143134</v>
      </c>
    </row>
    <row r="19206" spans="1:30">
      <c r="A19206" s="5" t="s">
        <v>3060</v>
      </c>
      <c r="B19206" t="s">
        <v>3098</v>
      </c>
      <c r="D19206" s="5">
        <v>2022</v>
      </c>
      <c r="E19206" s="5" t="s">
        <v>3122</v>
      </c>
      <c r="F19206" s="5" t="s">
        <v>722</v>
      </c>
      <c r="G19206">
        <v>-32.06977777777778</v>
      </c>
      <c r="H19206">
        <v>-52.223666666666666</v>
      </c>
      <c r="I19206" s="5" t="s">
        <v>136</v>
      </c>
      <c r="J19206" t="s">
        <v>3127</v>
      </c>
      <c r="K19206">
        <v>45</v>
      </c>
      <c r="L19206">
        <v>50</v>
      </c>
      <c r="M19206">
        <f t="shared" si="198"/>
        <v>47.5</v>
      </c>
      <c r="N19206">
        <v>5</v>
      </c>
      <c r="O19206">
        <v>0.96354241671620289</v>
      </c>
      <c r="P19206">
        <v>7.2514198864090957</v>
      </c>
      <c r="R19206">
        <v>2.7881105511559112</v>
      </c>
      <c r="U19206">
        <f t="shared" si="197"/>
        <v>13.432313892663556</v>
      </c>
      <c r="AB19206">
        <f>SUM(U19194:U19206)</f>
        <v>79.642724343670366</v>
      </c>
    </row>
    <row r="19207" spans="1:30">
      <c r="A19207" s="5" t="s">
        <v>3060</v>
      </c>
      <c r="B19207" t="s">
        <v>3098</v>
      </c>
      <c r="D19207" s="5">
        <v>2022</v>
      </c>
      <c r="E19207" s="5" t="s">
        <v>3122</v>
      </c>
      <c r="F19207" s="5" t="s">
        <v>722</v>
      </c>
      <c r="G19207">
        <v>-32.06977777777778</v>
      </c>
      <c r="H19207">
        <v>-52.223666666666666</v>
      </c>
      <c r="I19207" s="5" t="s">
        <v>136</v>
      </c>
      <c r="J19207" t="s">
        <v>3127</v>
      </c>
      <c r="K19207">
        <v>50</v>
      </c>
      <c r="L19207">
        <v>60</v>
      </c>
      <c r="M19207">
        <f t="shared" si="198"/>
        <v>55</v>
      </c>
      <c r="N19207">
        <v>10</v>
      </c>
      <c r="O19207">
        <v>1.1128453151530586</v>
      </c>
      <c r="P19207">
        <v>4.3606725425364194</v>
      </c>
      <c r="R19207">
        <v>1.5450891932906603</v>
      </c>
      <c r="U19207">
        <f t="shared" si="197"/>
        <v>17.194452702471299</v>
      </c>
    </row>
    <row r="19208" spans="1:30">
      <c r="A19208" s="5" t="s">
        <v>3060</v>
      </c>
      <c r="B19208" t="s">
        <v>3098</v>
      </c>
      <c r="D19208" s="5">
        <v>2022</v>
      </c>
      <c r="E19208" s="5" t="s">
        <v>3122</v>
      </c>
      <c r="F19208" s="5" t="s">
        <v>722</v>
      </c>
      <c r="G19208">
        <v>-32.06977777777778</v>
      </c>
      <c r="H19208">
        <v>-52.223666666666666</v>
      </c>
      <c r="I19208" s="5" t="s">
        <v>136</v>
      </c>
      <c r="J19208" t="s">
        <v>3127</v>
      </c>
      <c r="K19208">
        <v>60</v>
      </c>
      <c r="L19208">
        <v>70</v>
      </c>
      <c r="M19208">
        <f t="shared" si="198"/>
        <v>65</v>
      </c>
      <c r="N19208">
        <v>10</v>
      </c>
      <c r="O19208">
        <v>0.9087648220804857</v>
      </c>
      <c r="P19208">
        <v>3.4582935370900971</v>
      </c>
      <c r="R19208">
        <v>1.1570662209487417</v>
      </c>
      <c r="U19208">
        <f t="shared" si="197"/>
        <v>10.515010784158232</v>
      </c>
    </row>
    <row r="19209" spans="1:30">
      <c r="A19209" s="5" t="s">
        <v>3060</v>
      </c>
      <c r="B19209" t="s">
        <v>3098</v>
      </c>
      <c r="D19209" s="5">
        <v>2022</v>
      </c>
      <c r="E19209" s="5" t="s">
        <v>3122</v>
      </c>
      <c r="F19209" s="5" t="s">
        <v>722</v>
      </c>
      <c r="G19209">
        <v>-32.06977777777778</v>
      </c>
      <c r="H19209">
        <v>-52.223666666666666</v>
      </c>
      <c r="I19209" s="5" t="s">
        <v>136</v>
      </c>
      <c r="J19209" t="s">
        <v>3127</v>
      </c>
      <c r="K19209">
        <v>70</v>
      </c>
      <c r="L19209">
        <v>80</v>
      </c>
      <c r="M19209">
        <f t="shared" si="198"/>
        <v>75</v>
      </c>
      <c r="N19209">
        <v>10</v>
      </c>
      <c r="O19209">
        <v>0.9226629390665726</v>
      </c>
      <c r="P19209">
        <v>5.960053792897293</v>
      </c>
      <c r="R19209">
        <v>2.2328231309458357</v>
      </c>
      <c r="U19209">
        <f t="shared" si="197"/>
        <v>20.601431524143116</v>
      </c>
    </row>
    <row r="19210" spans="1:30">
      <c r="A19210" s="5" t="s">
        <v>3060</v>
      </c>
      <c r="B19210" t="s">
        <v>3098</v>
      </c>
      <c r="D19210" s="5">
        <v>2022</v>
      </c>
      <c r="E19210" s="5" t="s">
        <v>3122</v>
      </c>
      <c r="F19210" s="5" t="s">
        <v>722</v>
      </c>
      <c r="G19210">
        <v>-32.06977777777778</v>
      </c>
      <c r="H19210">
        <v>-52.223666666666666</v>
      </c>
      <c r="I19210" s="5" t="s">
        <v>136</v>
      </c>
      <c r="J19210" t="s">
        <v>3127</v>
      </c>
      <c r="K19210">
        <v>80</v>
      </c>
      <c r="L19210">
        <v>90</v>
      </c>
      <c r="M19210">
        <f t="shared" si="198"/>
        <v>85</v>
      </c>
      <c r="N19210">
        <v>10</v>
      </c>
      <c r="O19210">
        <v>0.84312224999636176</v>
      </c>
      <c r="P19210">
        <v>12.73093450582755</v>
      </c>
      <c r="R19210">
        <v>5.1443018375058465</v>
      </c>
      <c r="U19210">
        <f t="shared" si="197"/>
        <v>43.37275339898347</v>
      </c>
      <c r="AB19210">
        <f>SUM(U19194:U19210)</f>
        <v>171.32637275342648</v>
      </c>
    </row>
    <row r="19211" spans="1:30">
      <c r="A19211" s="5" t="s">
        <v>3060</v>
      </c>
      <c r="B19211" t="s">
        <v>3098</v>
      </c>
      <c r="D19211" s="5">
        <v>2022</v>
      </c>
      <c r="E19211" s="5" t="s">
        <v>3128</v>
      </c>
      <c r="F19211" s="5" t="s">
        <v>722</v>
      </c>
      <c r="G19211">
        <v>-31.984111111111112</v>
      </c>
      <c r="H19211">
        <v>-52.238277777777782</v>
      </c>
      <c r="I19211" s="5" t="s">
        <v>136</v>
      </c>
      <c r="J19211" t="s">
        <v>3129</v>
      </c>
      <c r="K19211">
        <v>0</v>
      </c>
      <c r="L19211">
        <v>2</v>
      </c>
      <c r="M19211">
        <f t="shared" si="198"/>
        <v>1</v>
      </c>
      <c r="N19211">
        <v>2</v>
      </c>
      <c r="O19211">
        <v>1.2388337828152078</v>
      </c>
      <c r="P19211">
        <v>0.93925579349368704</v>
      </c>
      <c r="R19211">
        <v>7.3879991202285389E-2</v>
      </c>
      <c r="U19211">
        <f t="shared" si="197"/>
        <v>0.18305005795096296</v>
      </c>
      <c r="W19211">
        <f>SUMPRODUCT(O19211:O19227, N19211:N19227)/SUM(N19211:N19227)</f>
        <v>1.3144937635051201</v>
      </c>
      <c r="Y19211">
        <f>SUMPRODUCT(R19211:R19227, N19211:N19227)/SUM(N19211:N19227)</f>
        <v>0.3452655057093047</v>
      </c>
      <c r="AD19211">
        <v>90</v>
      </c>
    </row>
    <row r="19212" spans="1:30">
      <c r="A19212" s="5" t="s">
        <v>3060</v>
      </c>
      <c r="B19212" t="s">
        <v>3098</v>
      </c>
      <c r="D19212" s="5">
        <v>2022</v>
      </c>
      <c r="E19212" s="5" t="s">
        <v>3128</v>
      </c>
      <c r="F19212" s="5" t="s">
        <v>722</v>
      </c>
      <c r="G19212">
        <v>-31.984111111111112</v>
      </c>
      <c r="H19212">
        <v>-52.238277777777782</v>
      </c>
      <c r="I19212" s="5" t="s">
        <v>136</v>
      </c>
      <c r="J19212" t="s">
        <v>3129</v>
      </c>
      <c r="K19212">
        <v>2</v>
      </c>
      <c r="L19212">
        <v>4</v>
      </c>
      <c r="M19212">
        <f t="shared" si="198"/>
        <v>3</v>
      </c>
      <c r="N19212">
        <v>2</v>
      </c>
      <c r="O19212">
        <v>1.069408040729116</v>
      </c>
      <c r="P19212">
        <v>0.7560350384513832</v>
      </c>
      <c r="R19212">
        <v>0</v>
      </c>
      <c r="U19212">
        <f t="shared" si="197"/>
        <v>0</v>
      </c>
    </row>
    <row r="19213" spans="1:30">
      <c r="A19213" s="5" t="s">
        <v>3060</v>
      </c>
      <c r="B19213" t="s">
        <v>3098</v>
      </c>
      <c r="D19213" s="5">
        <v>2022</v>
      </c>
      <c r="E19213" s="5" t="s">
        <v>3128</v>
      </c>
      <c r="F19213" s="5" t="s">
        <v>722</v>
      </c>
      <c r="G19213">
        <v>-31.984111111111112</v>
      </c>
      <c r="H19213">
        <v>-52.238277777777782</v>
      </c>
      <c r="I19213" s="5" t="s">
        <v>136</v>
      </c>
      <c r="J19213" t="s">
        <v>3129</v>
      </c>
      <c r="K19213">
        <v>4</v>
      </c>
      <c r="L19213">
        <v>6</v>
      </c>
      <c r="M19213">
        <f t="shared" si="198"/>
        <v>5</v>
      </c>
      <c r="N19213">
        <v>2</v>
      </c>
      <c r="O19213">
        <v>1.3644600845624109</v>
      </c>
      <c r="P19213">
        <v>0.69921338494201413</v>
      </c>
      <c r="R19213">
        <v>0</v>
      </c>
      <c r="U19213">
        <f t="shared" si="197"/>
        <v>0</v>
      </c>
    </row>
    <row r="19214" spans="1:30">
      <c r="A19214" s="5" t="s">
        <v>3060</v>
      </c>
      <c r="B19214" t="s">
        <v>3098</v>
      </c>
      <c r="D19214" s="5">
        <v>2022</v>
      </c>
      <c r="E19214" s="5" t="s">
        <v>3128</v>
      </c>
      <c r="F19214" s="5" t="s">
        <v>722</v>
      </c>
      <c r="G19214">
        <v>-31.984111111111112</v>
      </c>
      <c r="H19214">
        <v>-52.238277777777782</v>
      </c>
      <c r="I19214" s="5" t="s">
        <v>136</v>
      </c>
      <c r="J19214" t="s">
        <v>3129</v>
      </c>
      <c r="K19214">
        <v>6</v>
      </c>
      <c r="L19214">
        <v>8</v>
      </c>
      <c r="M19214">
        <f t="shared" si="198"/>
        <v>7</v>
      </c>
      <c r="N19214">
        <v>2</v>
      </c>
      <c r="O19214">
        <v>1.425122875316015</v>
      </c>
      <c r="P19214">
        <v>0.61472237619415437</v>
      </c>
      <c r="R19214">
        <v>0</v>
      </c>
      <c r="U19214">
        <f t="shared" si="197"/>
        <v>0</v>
      </c>
    </row>
    <row r="19215" spans="1:30">
      <c r="A19215" s="5" t="s">
        <v>3060</v>
      </c>
      <c r="B19215" t="s">
        <v>3098</v>
      </c>
      <c r="D19215" s="5">
        <v>2022</v>
      </c>
      <c r="E19215" s="5" t="s">
        <v>3128</v>
      </c>
      <c r="F19215" s="5" t="s">
        <v>722</v>
      </c>
      <c r="G19215">
        <v>-31.984111111111112</v>
      </c>
      <c r="H19215">
        <v>-52.238277777777782</v>
      </c>
      <c r="I19215" s="5" t="s">
        <v>136</v>
      </c>
      <c r="J19215" t="s">
        <v>3129</v>
      </c>
      <c r="K19215">
        <v>8</v>
      </c>
      <c r="L19215">
        <v>10</v>
      </c>
      <c r="M19215">
        <f t="shared" si="198"/>
        <v>9</v>
      </c>
      <c r="N19215">
        <v>2</v>
      </c>
      <c r="O19215">
        <v>1.4503613125138763</v>
      </c>
      <c r="P19215">
        <v>0.55460793408542863</v>
      </c>
      <c r="R19215">
        <v>0</v>
      </c>
      <c r="U19215">
        <f t="shared" si="197"/>
        <v>0</v>
      </c>
    </row>
    <row r="19216" spans="1:30">
      <c r="A19216" s="5" t="s">
        <v>3060</v>
      </c>
      <c r="B19216" t="s">
        <v>3098</v>
      </c>
      <c r="D19216" s="5">
        <v>2022</v>
      </c>
      <c r="E19216" s="5" t="s">
        <v>3128</v>
      </c>
      <c r="F19216" s="5" t="s">
        <v>722</v>
      </c>
      <c r="G19216">
        <v>-31.984111111111112</v>
      </c>
      <c r="H19216">
        <v>-52.238277777777782</v>
      </c>
      <c r="I19216" s="5" t="s">
        <v>136</v>
      </c>
      <c r="J19216" t="s">
        <v>3129</v>
      </c>
      <c r="K19216">
        <v>10</v>
      </c>
      <c r="L19216">
        <v>15</v>
      </c>
      <c r="M19216">
        <f t="shared" si="198"/>
        <v>12.5</v>
      </c>
      <c r="N19216">
        <v>5</v>
      </c>
      <c r="O19216">
        <v>1.5390693263061808</v>
      </c>
      <c r="P19216">
        <v>0.62847208344989269</v>
      </c>
      <c r="R19216">
        <v>0</v>
      </c>
      <c r="U19216">
        <f t="shared" si="197"/>
        <v>0</v>
      </c>
      <c r="AB19216">
        <f>SUM(U19211:U19216)</f>
        <v>0.18305005795096296</v>
      </c>
    </row>
    <row r="19217" spans="1:30">
      <c r="A19217" s="5" t="s">
        <v>3060</v>
      </c>
      <c r="B19217" t="s">
        <v>3098</v>
      </c>
      <c r="D19217" s="5">
        <v>2022</v>
      </c>
      <c r="E19217" s="5" t="s">
        <v>3128</v>
      </c>
      <c r="F19217" s="5" t="s">
        <v>722</v>
      </c>
      <c r="G19217">
        <v>-31.984111111111112</v>
      </c>
      <c r="H19217">
        <v>-52.238277777777782</v>
      </c>
      <c r="I19217" s="5" t="s">
        <v>136</v>
      </c>
      <c r="J19217" t="s">
        <v>3129</v>
      </c>
      <c r="K19217">
        <v>15</v>
      </c>
      <c r="L19217">
        <v>20</v>
      </c>
      <c r="M19217">
        <f t="shared" si="198"/>
        <v>17.5</v>
      </c>
      <c r="N19217">
        <v>5</v>
      </c>
      <c r="O19217">
        <v>1.1657215387353046</v>
      </c>
      <c r="P19217">
        <v>1.5486316798945301</v>
      </c>
      <c r="R19217">
        <v>0.33591162235464794</v>
      </c>
      <c r="U19217">
        <f t="shared" si="197"/>
        <v>1.9578970664516637</v>
      </c>
    </row>
    <row r="19218" spans="1:30">
      <c r="A19218" s="5" t="s">
        <v>3060</v>
      </c>
      <c r="B19218" t="s">
        <v>3098</v>
      </c>
      <c r="D19218" s="5">
        <v>2022</v>
      </c>
      <c r="E19218" s="5" t="s">
        <v>3128</v>
      </c>
      <c r="F19218" s="5" t="s">
        <v>722</v>
      </c>
      <c r="G19218">
        <v>-31.984111111111112</v>
      </c>
      <c r="H19218">
        <v>-52.238277777777782</v>
      </c>
      <c r="I19218" s="5" t="s">
        <v>136</v>
      </c>
      <c r="J19218" t="s">
        <v>3129</v>
      </c>
      <c r="K19218">
        <v>20</v>
      </c>
      <c r="L19218">
        <v>25</v>
      </c>
      <c r="M19218">
        <f t="shared" si="198"/>
        <v>22.5</v>
      </c>
      <c r="N19218">
        <v>5</v>
      </c>
      <c r="O19218">
        <v>1.1114419222326393</v>
      </c>
      <c r="P19218">
        <v>2.4488245642092239</v>
      </c>
      <c r="R19218">
        <v>0.72299456260996608</v>
      </c>
      <c r="U19218">
        <f t="shared" si="197"/>
        <v>4.0178323321548355</v>
      </c>
    </row>
    <row r="19219" spans="1:30">
      <c r="A19219" s="5" t="s">
        <v>3060</v>
      </c>
      <c r="B19219" t="s">
        <v>3098</v>
      </c>
      <c r="D19219" s="5">
        <v>2022</v>
      </c>
      <c r="E19219" s="5" t="s">
        <v>3128</v>
      </c>
      <c r="F19219" s="5" t="s">
        <v>722</v>
      </c>
      <c r="G19219">
        <v>-31.984111111111112</v>
      </c>
      <c r="H19219">
        <v>-52.238277777777782</v>
      </c>
      <c r="I19219" s="5" t="s">
        <v>136</v>
      </c>
      <c r="J19219" t="s">
        <v>3129</v>
      </c>
      <c r="K19219">
        <v>25</v>
      </c>
      <c r="L19219">
        <v>30</v>
      </c>
      <c r="M19219">
        <f t="shared" si="198"/>
        <v>27.5</v>
      </c>
      <c r="N19219">
        <v>5</v>
      </c>
      <c r="O19219">
        <v>1.4635577330397538</v>
      </c>
      <c r="P19219">
        <v>1.9730955154193404</v>
      </c>
      <c r="R19219">
        <v>0.51843107163031643</v>
      </c>
      <c r="U19219">
        <f t="shared" si="197"/>
        <v>3.7937690196631806</v>
      </c>
      <c r="AB19219">
        <f>SUM(U19211:U19219)</f>
        <v>9.9525484762206418</v>
      </c>
    </row>
    <row r="19220" spans="1:30">
      <c r="A19220" s="5" t="s">
        <v>3060</v>
      </c>
      <c r="B19220" t="s">
        <v>3098</v>
      </c>
      <c r="D19220" s="5">
        <v>2022</v>
      </c>
      <c r="E19220" s="5" t="s">
        <v>3128</v>
      </c>
      <c r="F19220" s="5" t="s">
        <v>722</v>
      </c>
      <c r="G19220">
        <v>-31.984111111111112</v>
      </c>
      <c r="H19220">
        <v>-52.238277777777782</v>
      </c>
      <c r="I19220" s="5" t="s">
        <v>136</v>
      </c>
      <c r="J19220" t="s">
        <v>3129</v>
      </c>
      <c r="K19220">
        <v>30</v>
      </c>
      <c r="L19220">
        <v>35</v>
      </c>
      <c r="M19220">
        <f t="shared" si="198"/>
        <v>32.5</v>
      </c>
      <c r="N19220">
        <v>5</v>
      </c>
      <c r="O19220">
        <v>1.2773591820176835</v>
      </c>
      <c r="P19220">
        <v>2.0217038792566187</v>
      </c>
      <c r="R19220">
        <v>0.53933266808034608</v>
      </c>
      <c r="U19220">
        <f t="shared" si="197"/>
        <v>3.4446076786726283</v>
      </c>
    </row>
    <row r="19221" spans="1:30">
      <c r="A19221" s="5" t="s">
        <v>3060</v>
      </c>
      <c r="B19221" t="s">
        <v>3098</v>
      </c>
      <c r="D19221" s="5">
        <v>2022</v>
      </c>
      <c r="E19221" s="5" t="s">
        <v>3128</v>
      </c>
      <c r="F19221" s="5" t="s">
        <v>722</v>
      </c>
      <c r="G19221">
        <v>-31.984111111111112</v>
      </c>
      <c r="H19221">
        <v>-52.238277777777782</v>
      </c>
      <c r="I19221" s="5" t="s">
        <v>136</v>
      </c>
      <c r="J19221" t="s">
        <v>3129</v>
      </c>
      <c r="K19221">
        <v>35</v>
      </c>
      <c r="L19221">
        <v>40</v>
      </c>
      <c r="M19221">
        <f t="shared" si="198"/>
        <v>37.5</v>
      </c>
      <c r="N19221">
        <v>5</v>
      </c>
      <c r="O19221">
        <v>1.4100024483669826</v>
      </c>
      <c r="P19221">
        <v>2.8584988135382017</v>
      </c>
      <c r="R19221">
        <v>0.89915448982142654</v>
      </c>
      <c r="U19221">
        <f t="shared" si="197"/>
        <v>6.3390501605418832</v>
      </c>
    </row>
    <row r="19222" spans="1:30">
      <c r="A19222" s="5" t="s">
        <v>3060</v>
      </c>
      <c r="B19222" t="s">
        <v>3098</v>
      </c>
      <c r="D19222" s="5">
        <v>2022</v>
      </c>
      <c r="E19222" s="5" t="s">
        <v>3128</v>
      </c>
      <c r="F19222" s="5" t="s">
        <v>722</v>
      </c>
      <c r="G19222">
        <v>-31.984111111111112</v>
      </c>
      <c r="H19222">
        <v>-52.238277777777782</v>
      </c>
      <c r="I19222" s="5" t="s">
        <v>136</v>
      </c>
      <c r="J19222" t="s">
        <v>3129</v>
      </c>
      <c r="K19222">
        <v>40</v>
      </c>
      <c r="L19222">
        <v>45</v>
      </c>
      <c r="M19222">
        <f t="shared" si="198"/>
        <v>42.5</v>
      </c>
      <c r="N19222">
        <v>5</v>
      </c>
      <c r="O19222">
        <v>1.3085054507031162</v>
      </c>
      <c r="P19222">
        <v>2.3041509170166092</v>
      </c>
      <c r="R19222">
        <v>0.66078489431714194</v>
      </c>
      <c r="U19222">
        <f t="shared" si="197"/>
        <v>4.3232031797813137</v>
      </c>
    </row>
    <row r="19223" spans="1:30">
      <c r="A19223" s="5" t="s">
        <v>3060</v>
      </c>
      <c r="B19223" t="s">
        <v>3098</v>
      </c>
      <c r="D19223" s="5">
        <v>2022</v>
      </c>
      <c r="E19223" s="5" t="s">
        <v>3128</v>
      </c>
      <c r="F19223" s="5" t="s">
        <v>722</v>
      </c>
      <c r="G19223">
        <v>-31.984111111111112</v>
      </c>
      <c r="H19223">
        <v>-52.238277777777782</v>
      </c>
      <c r="I19223" s="5" t="s">
        <v>136</v>
      </c>
      <c r="J19223" t="s">
        <v>3129</v>
      </c>
      <c r="K19223">
        <v>45</v>
      </c>
      <c r="L19223">
        <v>50</v>
      </c>
      <c r="M19223">
        <f t="shared" si="198"/>
        <v>47.5</v>
      </c>
      <c r="N19223">
        <v>5</v>
      </c>
      <c r="O19223">
        <v>1.3662709141371452</v>
      </c>
      <c r="P19223">
        <v>2.4262340931337443</v>
      </c>
      <c r="R19223">
        <v>0.7132806600475099</v>
      </c>
      <c r="U19223">
        <f t="shared" si="197"/>
        <v>4.8726730971972883</v>
      </c>
      <c r="AB19223">
        <f>SUM(U19211:U19223)</f>
        <v>28.932082592413757</v>
      </c>
    </row>
    <row r="19224" spans="1:30">
      <c r="A19224" s="5" t="s">
        <v>3060</v>
      </c>
      <c r="B19224" t="s">
        <v>3098</v>
      </c>
      <c r="D19224" s="5">
        <v>2022</v>
      </c>
      <c r="E19224" s="5" t="s">
        <v>3128</v>
      </c>
      <c r="F19224" s="5" t="s">
        <v>722</v>
      </c>
      <c r="G19224">
        <v>-31.984111111111112</v>
      </c>
      <c r="H19224">
        <v>-52.238277777777782</v>
      </c>
      <c r="I19224" s="5" t="s">
        <v>136</v>
      </c>
      <c r="J19224" t="s">
        <v>3129</v>
      </c>
      <c r="K19224">
        <v>50</v>
      </c>
      <c r="L19224">
        <v>60</v>
      </c>
      <c r="M19224">
        <f t="shared" si="198"/>
        <v>55</v>
      </c>
      <c r="N19224">
        <v>10</v>
      </c>
      <c r="O19224">
        <v>1.4340185756018982</v>
      </c>
      <c r="P19224">
        <v>1.8019188486907403</v>
      </c>
      <c r="R19224">
        <v>0.44482510493701827</v>
      </c>
      <c r="U19224">
        <f t="shared" si="197"/>
        <v>6.3788746337374782</v>
      </c>
    </row>
    <row r="19225" spans="1:30">
      <c r="A19225" s="5" t="s">
        <v>3060</v>
      </c>
      <c r="B19225" t="s">
        <v>3098</v>
      </c>
      <c r="D19225" s="5">
        <v>2022</v>
      </c>
      <c r="E19225" s="5" t="s">
        <v>3128</v>
      </c>
      <c r="F19225" s="5" t="s">
        <v>722</v>
      </c>
      <c r="G19225">
        <v>-31.984111111111112</v>
      </c>
      <c r="H19225">
        <v>-52.238277777777782</v>
      </c>
      <c r="I19225" s="5" t="s">
        <v>136</v>
      </c>
      <c r="J19225" t="s">
        <v>3129</v>
      </c>
      <c r="K19225">
        <v>60</v>
      </c>
      <c r="L19225">
        <v>70</v>
      </c>
      <c r="M19225">
        <f t="shared" si="198"/>
        <v>65</v>
      </c>
      <c r="N19225">
        <v>10</v>
      </c>
      <c r="O19225">
        <v>1.3811876227590205</v>
      </c>
      <c r="P19225">
        <v>1.4664077514414153</v>
      </c>
      <c r="R19225">
        <v>0.30055533311980859</v>
      </c>
      <c r="U19225">
        <f t="shared" si="197"/>
        <v>4.1512330605929391</v>
      </c>
    </row>
    <row r="19226" spans="1:30">
      <c r="A19226" s="5" t="s">
        <v>3060</v>
      </c>
      <c r="B19226" t="s">
        <v>3098</v>
      </c>
      <c r="D19226" s="5">
        <v>2022</v>
      </c>
      <c r="E19226" s="5" t="s">
        <v>3128</v>
      </c>
      <c r="F19226" s="5" t="s">
        <v>722</v>
      </c>
      <c r="G19226">
        <v>-31.984111111111112</v>
      </c>
      <c r="H19226">
        <v>-52.238277777777782</v>
      </c>
      <c r="I19226" s="5" t="s">
        <v>136</v>
      </c>
      <c r="J19226" t="s">
        <v>3129</v>
      </c>
      <c r="K19226">
        <v>70</v>
      </c>
      <c r="L19226">
        <v>80</v>
      </c>
      <c r="M19226">
        <f t="shared" si="198"/>
        <v>75</v>
      </c>
      <c r="N19226">
        <v>10</v>
      </c>
      <c r="O19226">
        <v>1.3811876227590205</v>
      </c>
      <c r="P19226">
        <v>1.0365231993282724</v>
      </c>
      <c r="R19226">
        <v>0.11570497571115712</v>
      </c>
      <c r="U19226">
        <f t="shared" si="197"/>
        <v>1.5981028034388329</v>
      </c>
    </row>
    <row r="19227" spans="1:30">
      <c r="A19227" s="5" t="s">
        <v>3060</v>
      </c>
      <c r="B19227" t="s">
        <v>3098</v>
      </c>
      <c r="D19227" s="5">
        <v>2022</v>
      </c>
      <c r="E19227" s="5" t="s">
        <v>3128</v>
      </c>
      <c r="F19227" s="5" t="s">
        <v>722</v>
      </c>
      <c r="G19227">
        <v>-31.984111111111112</v>
      </c>
      <c r="H19227">
        <v>-52.238277777777782</v>
      </c>
      <c r="I19227" s="5" t="s">
        <v>136</v>
      </c>
      <c r="J19227" t="s">
        <v>3129</v>
      </c>
      <c r="K19227">
        <v>80</v>
      </c>
      <c r="L19227">
        <v>90</v>
      </c>
      <c r="M19227">
        <f t="shared" si="198"/>
        <v>85</v>
      </c>
      <c r="N19227">
        <v>10</v>
      </c>
      <c r="O19227">
        <v>1.0034485734694132</v>
      </c>
      <c r="P19227">
        <v>0.85251896498749746</v>
      </c>
      <c r="R19227">
        <v>3.6583154944623886E-2</v>
      </c>
      <c r="U19227">
        <f t="shared" si="197"/>
        <v>0.36709314642193347</v>
      </c>
      <c r="AB19227">
        <f>SUM(U19211:U19227)</f>
        <v>41.427386236604939</v>
      </c>
    </row>
    <row r="19228" spans="1:30">
      <c r="A19228" s="5" t="s">
        <v>3060</v>
      </c>
      <c r="B19228" t="s">
        <v>3098</v>
      </c>
      <c r="D19228" s="5">
        <v>2022</v>
      </c>
      <c r="E19228" s="5" t="s">
        <v>3128</v>
      </c>
      <c r="F19228" s="5" t="s">
        <v>722</v>
      </c>
      <c r="G19228">
        <v>-31.983499999999999</v>
      </c>
      <c r="H19228">
        <v>-52.236916666666666</v>
      </c>
      <c r="I19228" s="5" t="s">
        <v>136</v>
      </c>
      <c r="J19228" t="s">
        <v>3130</v>
      </c>
      <c r="K19228">
        <v>0</v>
      </c>
      <c r="L19228">
        <v>2</v>
      </c>
      <c r="M19228">
        <f t="shared" si="198"/>
        <v>1</v>
      </c>
      <c r="N19228">
        <v>2</v>
      </c>
      <c r="O19228">
        <v>0.74764626066848761</v>
      </c>
      <c r="P19228">
        <v>2.164134346261529</v>
      </c>
      <c r="R19228">
        <v>0.6005777688924574</v>
      </c>
      <c r="U19228">
        <f t="shared" si="197"/>
        <v>0.89803944630613786</v>
      </c>
      <c r="W19228">
        <f>SUMPRODUCT(O19228:O19241, N19228:N19241)/SUM(N19228:N19241)</f>
        <v>1.4928177209181717</v>
      </c>
      <c r="Y19228">
        <f>SUMPRODUCT(R19228:R19241, N19228:N19241)/SUM(N19228:N19241)</f>
        <v>0.27172067076542067</v>
      </c>
      <c r="AD19228">
        <v>60</v>
      </c>
    </row>
    <row r="19229" spans="1:30">
      <c r="A19229" s="5" t="s">
        <v>3060</v>
      </c>
      <c r="B19229" t="s">
        <v>3098</v>
      </c>
      <c r="D19229" s="5">
        <v>2022</v>
      </c>
      <c r="E19229" s="5" t="s">
        <v>3128</v>
      </c>
      <c r="F19229" s="5" t="s">
        <v>722</v>
      </c>
      <c r="G19229">
        <v>-31.983499999999999</v>
      </c>
      <c r="H19229">
        <v>-52.236916666666666</v>
      </c>
      <c r="I19229" s="5" t="s">
        <v>136</v>
      </c>
      <c r="J19229" t="s">
        <v>3130</v>
      </c>
      <c r="K19229">
        <v>2</v>
      </c>
      <c r="L19229">
        <v>4</v>
      </c>
      <c r="M19229">
        <f t="shared" si="198"/>
        <v>3</v>
      </c>
      <c r="N19229">
        <v>2</v>
      </c>
      <c r="O19229">
        <v>1.6960682504356575</v>
      </c>
      <c r="P19229">
        <v>0.7276030022356782</v>
      </c>
      <c r="R19229">
        <v>0</v>
      </c>
      <c r="U19229">
        <f t="shared" si="197"/>
        <v>0</v>
      </c>
    </row>
    <row r="19230" spans="1:30">
      <c r="A19230" s="5" t="s">
        <v>3060</v>
      </c>
      <c r="B19230" t="s">
        <v>3098</v>
      </c>
      <c r="D19230" s="5">
        <v>2022</v>
      </c>
      <c r="E19230" s="5" t="s">
        <v>3128</v>
      </c>
      <c r="F19230" s="5" t="s">
        <v>722</v>
      </c>
      <c r="G19230">
        <v>-31.983499999999999</v>
      </c>
      <c r="H19230">
        <v>-52.236916666666666</v>
      </c>
      <c r="I19230" s="5" t="s">
        <v>136</v>
      </c>
      <c r="J19230" t="s">
        <v>3130</v>
      </c>
      <c r="K19230">
        <v>4</v>
      </c>
      <c r="L19230">
        <v>6</v>
      </c>
      <c r="M19230">
        <f t="shared" si="198"/>
        <v>5</v>
      </c>
      <c r="N19230">
        <v>2</v>
      </c>
      <c r="O19230">
        <v>1.4799004699517324</v>
      </c>
      <c r="P19230">
        <v>0.77294878964605385</v>
      </c>
      <c r="R19230">
        <v>2.3679795478031562E-3</v>
      </c>
      <c r="U19230">
        <f t="shared" si="197"/>
        <v>7.0087480912599635E-3</v>
      </c>
    </row>
    <row r="19231" spans="1:30">
      <c r="A19231" s="5" t="s">
        <v>3060</v>
      </c>
      <c r="B19231" t="s">
        <v>3098</v>
      </c>
      <c r="D19231" s="5">
        <v>2022</v>
      </c>
      <c r="E19231" s="5" t="s">
        <v>3128</v>
      </c>
      <c r="F19231" s="5" t="s">
        <v>722</v>
      </c>
      <c r="G19231">
        <v>-31.983499999999999</v>
      </c>
      <c r="H19231">
        <v>-52.236916666666666</v>
      </c>
      <c r="I19231" s="5" t="s">
        <v>136</v>
      </c>
      <c r="J19231" t="s">
        <v>3130</v>
      </c>
      <c r="K19231">
        <v>6</v>
      </c>
      <c r="L19231">
        <v>8</v>
      </c>
      <c r="M19231">
        <f t="shared" si="198"/>
        <v>7</v>
      </c>
      <c r="N19231">
        <v>2</v>
      </c>
      <c r="O19231">
        <v>1.6306520320483753</v>
      </c>
      <c r="P19231">
        <v>0.67662109218839539</v>
      </c>
      <c r="R19231">
        <v>0</v>
      </c>
      <c r="U19231">
        <f t="shared" si="197"/>
        <v>0</v>
      </c>
    </row>
    <row r="19232" spans="1:30">
      <c r="A19232" s="5" t="s">
        <v>3060</v>
      </c>
      <c r="B19232" t="s">
        <v>3098</v>
      </c>
      <c r="D19232" s="5">
        <v>2022</v>
      </c>
      <c r="E19232" s="5" t="s">
        <v>3128</v>
      </c>
      <c r="F19232" s="5" t="s">
        <v>722</v>
      </c>
      <c r="G19232">
        <v>-31.983499999999999</v>
      </c>
      <c r="H19232">
        <v>-52.236916666666666</v>
      </c>
      <c r="I19232" s="5" t="s">
        <v>136</v>
      </c>
      <c r="J19232" t="s">
        <v>3130</v>
      </c>
      <c r="K19232">
        <v>8</v>
      </c>
      <c r="L19232">
        <v>10</v>
      </c>
      <c r="M19232">
        <f t="shared" si="198"/>
        <v>9</v>
      </c>
      <c r="N19232">
        <v>2</v>
      </c>
      <c r="O19232">
        <v>1.6589462441536016</v>
      </c>
      <c r="P19232">
        <v>0.67741065273210632</v>
      </c>
      <c r="R19232">
        <v>0</v>
      </c>
      <c r="U19232">
        <f t="shared" si="197"/>
        <v>0</v>
      </c>
    </row>
    <row r="19233" spans="1:30">
      <c r="A19233" s="5" t="s">
        <v>3060</v>
      </c>
      <c r="B19233" t="s">
        <v>3098</v>
      </c>
      <c r="D19233" s="5">
        <v>2022</v>
      </c>
      <c r="E19233" s="5" t="s">
        <v>3128</v>
      </c>
      <c r="F19233" s="5" t="s">
        <v>722</v>
      </c>
      <c r="G19233">
        <v>-31.983499999999999</v>
      </c>
      <c r="H19233">
        <v>-52.236916666666666</v>
      </c>
      <c r="I19233" s="5" t="s">
        <v>136</v>
      </c>
      <c r="J19233" t="s">
        <v>3130</v>
      </c>
      <c r="K19233">
        <v>10</v>
      </c>
      <c r="L19233">
        <v>15</v>
      </c>
      <c r="M19233">
        <f t="shared" si="198"/>
        <v>12.5</v>
      </c>
      <c r="N19233">
        <v>5</v>
      </c>
      <c r="O19233">
        <v>1.6110950726412436</v>
      </c>
      <c r="P19233">
        <v>0.56434083793642664</v>
      </c>
      <c r="R19233">
        <v>0</v>
      </c>
      <c r="U19233">
        <f t="shared" si="197"/>
        <v>0</v>
      </c>
      <c r="AB19233">
        <f>SUM(U19228:U19233)</f>
        <v>0.90504819439739781</v>
      </c>
    </row>
    <row r="19234" spans="1:30">
      <c r="A19234" s="5" t="s">
        <v>3060</v>
      </c>
      <c r="B19234" t="s">
        <v>3098</v>
      </c>
      <c r="D19234" s="5">
        <v>2022</v>
      </c>
      <c r="E19234" s="5" t="s">
        <v>3128</v>
      </c>
      <c r="F19234" s="5" t="s">
        <v>722</v>
      </c>
      <c r="G19234">
        <v>-31.983499999999999</v>
      </c>
      <c r="H19234">
        <v>-52.236916666666666</v>
      </c>
      <c r="I19234" s="5" t="s">
        <v>136</v>
      </c>
      <c r="J19234" t="s">
        <v>3130</v>
      </c>
      <c r="K19234">
        <v>15</v>
      </c>
      <c r="L19234">
        <v>20</v>
      </c>
      <c r="M19234">
        <f t="shared" si="198"/>
        <v>17.5</v>
      </c>
      <c r="N19234">
        <v>5</v>
      </c>
      <c r="O19234">
        <v>1.6468589567422489</v>
      </c>
      <c r="P19234">
        <v>0.6817409384434362</v>
      </c>
      <c r="R19234">
        <v>0</v>
      </c>
      <c r="U19234">
        <f t="shared" si="197"/>
        <v>0</v>
      </c>
    </row>
    <row r="19235" spans="1:30">
      <c r="A19235" s="5" t="s">
        <v>3060</v>
      </c>
      <c r="B19235" t="s">
        <v>3098</v>
      </c>
      <c r="D19235" s="5">
        <v>2022</v>
      </c>
      <c r="E19235" s="5" t="s">
        <v>3128</v>
      </c>
      <c r="F19235" s="5" t="s">
        <v>722</v>
      </c>
      <c r="G19235">
        <v>-31.983499999999999</v>
      </c>
      <c r="H19235">
        <v>-52.236916666666666</v>
      </c>
      <c r="I19235" s="5" t="s">
        <v>136</v>
      </c>
      <c r="J19235" t="s">
        <v>3130</v>
      </c>
      <c r="K19235">
        <v>20</v>
      </c>
      <c r="L19235">
        <v>25</v>
      </c>
      <c r="M19235">
        <f t="shared" si="198"/>
        <v>22.5</v>
      </c>
      <c r="N19235">
        <v>5</v>
      </c>
      <c r="O19235">
        <v>1.5549593558244756</v>
      </c>
      <c r="P19235">
        <v>1.3546182893449048</v>
      </c>
      <c r="R19235">
        <v>0.25248586441830906</v>
      </c>
      <c r="U19235">
        <f t="shared" si="197"/>
        <v>1.9630262854533989</v>
      </c>
    </row>
    <row r="19236" spans="1:30">
      <c r="A19236" s="5" t="s">
        <v>3060</v>
      </c>
      <c r="B19236" t="s">
        <v>3098</v>
      </c>
      <c r="D19236" s="5">
        <v>2022</v>
      </c>
      <c r="E19236" s="5" t="s">
        <v>3128</v>
      </c>
      <c r="F19236" s="5" t="s">
        <v>722</v>
      </c>
      <c r="G19236">
        <v>-31.983499999999999</v>
      </c>
      <c r="H19236">
        <v>-52.236916666666666</v>
      </c>
      <c r="I19236" s="5" t="s">
        <v>136</v>
      </c>
      <c r="J19236" t="s">
        <v>3130</v>
      </c>
      <c r="K19236">
        <v>25</v>
      </c>
      <c r="L19236">
        <v>30</v>
      </c>
      <c r="M19236">
        <f t="shared" si="198"/>
        <v>27.5</v>
      </c>
      <c r="N19236">
        <v>5</v>
      </c>
      <c r="O19236">
        <v>1.5268009559373548</v>
      </c>
      <c r="P19236">
        <v>1.5562103580882616</v>
      </c>
      <c r="R19236">
        <v>0.33917045397795248</v>
      </c>
      <c r="U19236">
        <f t="shared" si="197"/>
        <v>2.5892288667962222</v>
      </c>
      <c r="AB19236">
        <f>SUM(U19228:U19236)</f>
        <v>5.4573033466470182</v>
      </c>
    </row>
    <row r="19237" spans="1:30">
      <c r="A19237" s="5" t="s">
        <v>3060</v>
      </c>
      <c r="B19237" t="s">
        <v>3098</v>
      </c>
      <c r="D19237" s="5">
        <v>2022</v>
      </c>
      <c r="E19237" s="5" t="s">
        <v>3128</v>
      </c>
      <c r="F19237" s="5" t="s">
        <v>722</v>
      </c>
      <c r="G19237">
        <v>-31.983499999999999</v>
      </c>
      <c r="H19237">
        <v>-52.236916666666666</v>
      </c>
      <c r="I19237" s="5" t="s">
        <v>136</v>
      </c>
      <c r="J19237" t="s">
        <v>3130</v>
      </c>
      <c r="K19237">
        <v>30</v>
      </c>
      <c r="L19237">
        <v>35</v>
      </c>
      <c r="M19237">
        <f t="shared" si="198"/>
        <v>32.5</v>
      </c>
      <c r="N19237">
        <v>5</v>
      </c>
      <c r="O19237">
        <v>1.526348248543671</v>
      </c>
      <c r="P19237">
        <v>1.6068345359641643</v>
      </c>
      <c r="R19237">
        <v>0.36093885046459057</v>
      </c>
      <c r="U19237">
        <f t="shared" si="197"/>
        <v>2.7545919111899693</v>
      </c>
    </row>
    <row r="19238" spans="1:30">
      <c r="A19238" s="5" t="s">
        <v>3060</v>
      </c>
      <c r="B19238" t="s">
        <v>3098</v>
      </c>
      <c r="D19238" s="5">
        <v>2022</v>
      </c>
      <c r="E19238" s="5" t="s">
        <v>3128</v>
      </c>
      <c r="F19238" s="5" t="s">
        <v>722</v>
      </c>
      <c r="G19238">
        <v>-31.983499999999999</v>
      </c>
      <c r="H19238">
        <v>-52.236916666666666</v>
      </c>
      <c r="I19238" s="5" t="s">
        <v>136</v>
      </c>
      <c r="J19238" t="s">
        <v>3130</v>
      </c>
      <c r="K19238">
        <v>35</v>
      </c>
      <c r="L19238">
        <v>40</v>
      </c>
      <c r="M19238">
        <f t="shared" si="198"/>
        <v>37.5</v>
      </c>
      <c r="N19238">
        <v>5</v>
      </c>
      <c r="O19238">
        <v>1.5320523617040847</v>
      </c>
      <c r="P19238">
        <v>1.3010130101300885</v>
      </c>
      <c r="R19238">
        <v>0.22943559435593802</v>
      </c>
      <c r="U19238">
        <f t="shared" si="197"/>
        <v>1.7575367209599759</v>
      </c>
    </row>
    <row r="19239" spans="1:30">
      <c r="A19239" s="5" t="s">
        <v>3060</v>
      </c>
      <c r="B19239" t="s">
        <v>3098</v>
      </c>
      <c r="D19239" s="5">
        <v>2022</v>
      </c>
      <c r="E19239" s="5" t="s">
        <v>3128</v>
      </c>
      <c r="F19239" s="5" t="s">
        <v>722</v>
      </c>
      <c r="G19239">
        <v>-31.983499999999999</v>
      </c>
      <c r="H19239">
        <v>-52.236916666666666</v>
      </c>
      <c r="I19239" s="5" t="s">
        <v>136</v>
      </c>
      <c r="J19239" t="s">
        <v>3130</v>
      </c>
      <c r="K19239">
        <v>40</v>
      </c>
      <c r="L19239">
        <v>45</v>
      </c>
      <c r="M19239">
        <f t="shared" si="198"/>
        <v>42.5</v>
      </c>
      <c r="N19239">
        <v>5</v>
      </c>
      <c r="O19239">
        <v>1.493391150283504</v>
      </c>
      <c r="P19239">
        <v>1.772741353638903</v>
      </c>
      <c r="R19239">
        <v>0.4322787820647282</v>
      </c>
      <c r="U19239">
        <f t="shared" si="197"/>
        <v>3.2278065379539829</v>
      </c>
    </row>
    <row r="19240" spans="1:30">
      <c r="A19240" s="5" t="s">
        <v>3060</v>
      </c>
      <c r="B19240" t="s">
        <v>3098</v>
      </c>
      <c r="D19240" s="5">
        <v>2022</v>
      </c>
      <c r="E19240" s="5" t="s">
        <v>3128</v>
      </c>
      <c r="F19240" s="5" t="s">
        <v>722</v>
      </c>
      <c r="G19240">
        <v>-31.983499999999999</v>
      </c>
      <c r="H19240">
        <v>-52.236916666666666</v>
      </c>
      <c r="I19240" s="5" t="s">
        <v>136</v>
      </c>
      <c r="J19240" t="s">
        <v>3130</v>
      </c>
      <c r="K19240">
        <v>45</v>
      </c>
      <c r="L19240">
        <v>50</v>
      </c>
      <c r="M19240">
        <f t="shared" si="198"/>
        <v>47.5</v>
      </c>
      <c r="N19240">
        <v>5</v>
      </c>
      <c r="O19240">
        <v>1.6163464784079733</v>
      </c>
      <c r="P19240">
        <v>2.0801186348970897</v>
      </c>
      <c r="R19240">
        <v>0.56445101300574851</v>
      </c>
      <c r="U19240">
        <f t="shared" si="197"/>
        <v>4.5617420355282734</v>
      </c>
      <c r="AB19240">
        <f>SUM(U19228:U19240)</f>
        <v>17.758980552279219</v>
      </c>
    </row>
    <row r="19241" spans="1:30">
      <c r="A19241" s="5" t="s">
        <v>3060</v>
      </c>
      <c r="B19241" t="s">
        <v>3098</v>
      </c>
      <c r="D19241" s="5">
        <v>2022</v>
      </c>
      <c r="E19241" s="5" t="s">
        <v>3128</v>
      </c>
      <c r="F19241" s="5" t="s">
        <v>722</v>
      </c>
      <c r="G19241">
        <v>-31.983499999999999</v>
      </c>
      <c r="H19241">
        <v>-52.236916666666666</v>
      </c>
      <c r="I19241" s="5" t="s">
        <v>136</v>
      </c>
      <c r="J19241" t="s">
        <v>3130</v>
      </c>
      <c r="K19241">
        <v>50</v>
      </c>
      <c r="L19241">
        <v>60</v>
      </c>
      <c r="M19241">
        <f t="shared" si="198"/>
        <v>55</v>
      </c>
      <c r="N19241">
        <v>10</v>
      </c>
      <c r="O19241">
        <v>1.2603373840151797</v>
      </c>
      <c r="P19241">
        <v>1.7450106878159037</v>
      </c>
      <c r="R19241">
        <v>0.42035459576083861</v>
      </c>
      <c r="U19241">
        <f t="shared" si="197"/>
        <v>5.297886115799737</v>
      </c>
      <c r="AB19241">
        <f>SUM(U19228:U19241)</f>
        <v>23.056866668078957</v>
      </c>
    </row>
    <row r="19242" spans="1:30">
      <c r="A19242" s="5" t="s">
        <v>3060</v>
      </c>
      <c r="B19242" t="s">
        <v>3098</v>
      </c>
      <c r="D19242" s="5">
        <v>2022</v>
      </c>
      <c r="E19242" s="5" t="s">
        <v>3128</v>
      </c>
      <c r="F19242" s="5" t="s">
        <v>722</v>
      </c>
      <c r="G19242">
        <v>-31.983027777777775</v>
      </c>
      <c r="H19242">
        <v>-52.235638888888893</v>
      </c>
      <c r="I19242" s="5" t="s">
        <v>136</v>
      </c>
      <c r="J19242" t="s">
        <v>3131</v>
      </c>
      <c r="K19242">
        <v>0</v>
      </c>
      <c r="L19242">
        <v>2</v>
      </c>
      <c r="M19242">
        <f t="shared" si="198"/>
        <v>1</v>
      </c>
      <c r="N19242">
        <v>2</v>
      </c>
      <c r="O19242">
        <v>1.1999009469584172</v>
      </c>
      <c r="P19242">
        <v>0.83268358023952171</v>
      </c>
      <c r="R19242">
        <v>2.8053939502994341E-2</v>
      </c>
      <c r="U19242">
        <f t="shared" si="197"/>
        <v>6.7323897151114115E-2</v>
      </c>
      <c r="W19242">
        <f>SUMPRODUCT(O19242:O19255, N19242:N19255)/SUM(N19242:N19255)</f>
        <v>1.3534819302655832</v>
      </c>
      <c r="Y19242">
        <f>SUMPRODUCT(R19242:R19255, N19242:N19255)/SUM(N19242:N19255)</f>
        <v>0.62365591473998871</v>
      </c>
      <c r="AD19242">
        <v>60</v>
      </c>
    </row>
    <row r="19243" spans="1:30">
      <c r="A19243" s="5" t="s">
        <v>3060</v>
      </c>
      <c r="B19243" t="s">
        <v>3098</v>
      </c>
      <c r="D19243" s="5">
        <v>2022</v>
      </c>
      <c r="E19243" s="5" t="s">
        <v>3128</v>
      </c>
      <c r="F19243" s="5" t="s">
        <v>722</v>
      </c>
      <c r="G19243">
        <v>-31.983027777777775</v>
      </c>
      <c r="H19243">
        <v>-52.235638888888893</v>
      </c>
      <c r="I19243" s="5" t="s">
        <v>136</v>
      </c>
      <c r="J19243" t="s">
        <v>3131</v>
      </c>
      <c r="K19243">
        <v>2</v>
      </c>
      <c r="L19243">
        <v>4</v>
      </c>
      <c r="M19243">
        <f t="shared" si="198"/>
        <v>3</v>
      </c>
      <c r="N19243">
        <v>2</v>
      </c>
      <c r="O19243">
        <v>1.2576211396530781</v>
      </c>
      <c r="P19243">
        <v>0.71359325184641798</v>
      </c>
      <c r="R19243">
        <v>0</v>
      </c>
      <c r="U19243">
        <f t="shared" si="197"/>
        <v>0</v>
      </c>
    </row>
    <row r="19244" spans="1:30">
      <c r="A19244" s="5" t="s">
        <v>3060</v>
      </c>
      <c r="B19244" t="s">
        <v>3098</v>
      </c>
      <c r="D19244" s="5">
        <v>2022</v>
      </c>
      <c r="E19244" s="5" t="s">
        <v>3128</v>
      </c>
      <c r="F19244" s="5" t="s">
        <v>722</v>
      </c>
      <c r="G19244">
        <v>-31.983027777777775</v>
      </c>
      <c r="H19244">
        <v>-52.235638888888893</v>
      </c>
      <c r="I19244" s="5" t="s">
        <v>136</v>
      </c>
      <c r="J19244" t="s">
        <v>3131</v>
      </c>
      <c r="K19244">
        <v>4</v>
      </c>
      <c r="L19244">
        <v>6</v>
      </c>
      <c r="M19244">
        <f t="shared" si="198"/>
        <v>5</v>
      </c>
      <c r="N19244">
        <v>2</v>
      </c>
      <c r="O19244">
        <v>1.2460771011141458</v>
      </c>
      <c r="P19244">
        <v>0.93057621838590021</v>
      </c>
      <c r="R19244">
        <v>7.0147773905937072E-2</v>
      </c>
      <c r="U19244">
        <f t="shared" si="197"/>
        <v>0.17481906951664117</v>
      </c>
    </row>
    <row r="19245" spans="1:30">
      <c r="A19245" s="5" t="s">
        <v>3060</v>
      </c>
      <c r="B19245" t="s">
        <v>3098</v>
      </c>
      <c r="D19245" s="5">
        <v>2022</v>
      </c>
      <c r="E19245" s="5" t="s">
        <v>3128</v>
      </c>
      <c r="F19245" s="5" t="s">
        <v>722</v>
      </c>
      <c r="G19245">
        <v>-31.983027777777775</v>
      </c>
      <c r="H19245">
        <v>-52.235638888888893</v>
      </c>
      <c r="I19245" s="5" t="s">
        <v>136</v>
      </c>
      <c r="J19245" t="s">
        <v>3131</v>
      </c>
      <c r="K19245">
        <v>6</v>
      </c>
      <c r="L19245">
        <v>8</v>
      </c>
      <c r="M19245">
        <f t="shared" si="198"/>
        <v>7</v>
      </c>
      <c r="N19245">
        <v>2</v>
      </c>
      <c r="O19245">
        <v>1.2757294354004227</v>
      </c>
      <c r="P19245">
        <v>0.82057220436440881</v>
      </c>
      <c r="R19245">
        <v>2.2846047876695752E-2</v>
      </c>
      <c r="U19245">
        <f t="shared" ref="U19245:U19298" si="199">N19245*O19245*R19245</f>
        <v>5.8290751517736196E-2</v>
      </c>
    </row>
    <row r="19246" spans="1:30">
      <c r="A19246" s="5" t="s">
        <v>3060</v>
      </c>
      <c r="B19246" t="s">
        <v>3098</v>
      </c>
      <c r="D19246" s="5">
        <v>2022</v>
      </c>
      <c r="E19246" s="5" t="s">
        <v>3128</v>
      </c>
      <c r="F19246" s="5" t="s">
        <v>722</v>
      </c>
      <c r="G19246">
        <v>-31.983027777777775</v>
      </c>
      <c r="H19246">
        <v>-52.235638888888893</v>
      </c>
      <c r="I19246" s="5" t="s">
        <v>136</v>
      </c>
      <c r="J19246" t="s">
        <v>3131</v>
      </c>
      <c r="K19246">
        <v>8</v>
      </c>
      <c r="L19246">
        <v>10</v>
      </c>
      <c r="M19246">
        <f t="shared" si="198"/>
        <v>9</v>
      </c>
      <c r="N19246">
        <v>2</v>
      </c>
      <c r="O19246">
        <v>1.4375723286423143</v>
      </c>
      <c r="P19246">
        <v>0.55179708236047986</v>
      </c>
      <c r="R19246">
        <v>0</v>
      </c>
      <c r="U19246">
        <f t="shared" si="199"/>
        <v>0</v>
      </c>
    </row>
    <row r="19247" spans="1:30">
      <c r="A19247" s="5" t="s">
        <v>3060</v>
      </c>
      <c r="B19247" t="s">
        <v>3098</v>
      </c>
      <c r="D19247" s="5">
        <v>2022</v>
      </c>
      <c r="E19247" s="5" t="s">
        <v>3128</v>
      </c>
      <c r="F19247" s="5" t="s">
        <v>722</v>
      </c>
      <c r="G19247">
        <v>-31.983027777777775</v>
      </c>
      <c r="H19247">
        <v>-52.235638888888893</v>
      </c>
      <c r="I19247" s="5" t="s">
        <v>136</v>
      </c>
      <c r="J19247" t="s">
        <v>3131</v>
      </c>
      <c r="K19247">
        <v>10</v>
      </c>
      <c r="L19247">
        <v>15</v>
      </c>
      <c r="M19247">
        <f t="shared" si="198"/>
        <v>12.5</v>
      </c>
      <c r="N19247">
        <v>5</v>
      </c>
      <c r="O19247">
        <v>1.5369416015558677</v>
      </c>
      <c r="P19247">
        <v>0.59346885036605446</v>
      </c>
      <c r="R19247">
        <v>0</v>
      </c>
      <c r="U19247">
        <f t="shared" si="199"/>
        <v>0</v>
      </c>
      <c r="AB19247">
        <f>SUM(U19242:U19247)</f>
        <v>0.30043371818549147</v>
      </c>
    </row>
    <row r="19248" spans="1:30">
      <c r="A19248" s="5" t="s">
        <v>3060</v>
      </c>
      <c r="B19248" t="s">
        <v>3098</v>
      </c>
      <c r="D19248" s="5">
        <v>2022</v>
      </c>
      <c r="E19248" s="5" t="s">
        <v>3128</v>
      </c>
      <c r="F19248" s="5" t="s">
        <v>722</v>
      </c>
      <c r="G19248">
        <v>-31.983027777777775</v>
      </c>
      <c r="H19248">
        <v>-52.235638888888893</v>
      </c>
      <c r="I19248" s="5" t="s">
        <v>136</v>
      </c>
      <c r="J19248" t="s">
        <v>3131</v>
      </c>
      <c r="K19248">
        <v>15</v>
      </c>
      <c r="L19248">
        <v>20</v>
      </c>
      <c r="M19248">
        <f t="shared" si="198"/>
        <v>17.5</v>
      </c>
      <c r="N19248">
        <v>5</v>
      </c>
      <c r="O19248">
        <v>1.5059764158279085</v>
      </c>
      <c r="P19248">
        <v>1.0370134014039489</v>
      </c>
      <c r="R19248">
        <v>0.11591576260369801</v>
      </c>
      <c r="U19248">
        <f t="shared" si="199"/>
        <v>0.87283202351937927</v>
      </c>
    </row>
    <row r="19249" spans="1:30">
      <c r="A19249" s="5" t="s">
        <v>3060</v>
      </c>
      <c r="B19249" t="s">
        <v>3098</v>
      </c>
      <c r="D19249" s="5">
        <v>2022</v>
      </c>
      <c r="E19249" s="5" t="s">
        <v>3128</v>
      </c>
      <c r="F19249" s="5" t="s">
        <v>722</v>
      </c>
      <c r="G19249">
        <v>-31.983027777777775</v>
      </c>
      <c r="H19249">
        <v>-52.235638888888893</v>
      </c>
      <c r="I19249" s="5" t="s">
        <v>136</v>
      </c>
      <c r="J19249" t="s">
        <v>3131</v>
      </c>
      <c r="K19249">
        <v>20</v>
      </c>
      <c r="L19249">
        <v>25</v>
      </c>
      <c r="M19249">
        <f t="shared" si="198"/>
        <v>22.5</v>
      </c>
      <c r="N19249">
        <v>5</v>
      </c>
      <c r="O19249">
        <v>1.1756811013963437</v>
      </c>
      <c r="P19249">
        <v>1.8898972773511058</v>
      </c>
      <c r="R19249">
        <v>0.48265582926097544</v>
      </c>
      <c r="U19249">
        <f t="shared" si="199"/>
        <v>2.8372466847045463</v>
      </c>
    </row>
    <row r="19250" spans="1:30">
      <c r="A19250" s="5" t="s">
        <v>3060</v>
      </c>
      <c r="B19250" t="s">
        <v>3098</v>
      </c>
      <c r="D19250" s="5">
        <v>2022</v>
      </c>
      <c r="E19250" s="5" t="s">
        <v>3128</v>
      </c>
      <c r="F19250" s="5" t="s">
        <v>722</v>
      </c>
      <c r="G19250">
        <v>-31.983027777777775</v>
      </c>
      <c r="H19250">
        <v>-52.235638888888893</v>
      </c>
      <c r="I19250" s="5" t="s">
        <v>136</v>
      </c>
      <c r="J19250" t="s">
        <v>3131</v>
      </c>
      <c r="K19250">
        <v>25</v>
      </c>
      <c r="L19250">
        <v>30</v>
      </c>
      <c r="M19250">
        <f t="shared" si="198"/>
        <v>27.5</v>
      </c>
      <c r="N19250">
        <v>5</v>
      </c>
      <c r="O19250">
        <v>1.5959746456922108</v>
      </c>
      <c r="P19250">
        <v>1.8489523600570583</v>
      </c>
      <c r="R19250">
        <v>0.4650495148245351</v>
      </c>
      <c r="U19250">
        <f t="shared" si="199"/>
        <v>3.7110361732571095</v>
      </c>
      <c r="AB19250">
        <f>SUM(U19242:U19250)</f>
        <v>7.7215485996665265</v>
      </c>
    </row>
    <row r="19251" spans="1:30">
      <c r="A19251" s="5" t="s">
        <v>3060</v>
      </c>
      <c r="B19251" t="s">
        <v>3098</v>
      </c>
      <c r="D19251" s="5">
        <v>2022</v>
      </c>
      <c r="E19251" s="5" t="s">
        <v>3128</v>
      </c>
      <c r="F19251" s="5" t="s">
        <v>722</v>
      </c>
      <c r="G19251">
        <v>-31.983027777777775</v>
      </c>
      <c r="H19251">
        <v>-52.235638888888893</v>
      </c>
      <c r="I19251" s="5" t="s">
        <v>136</v>
      </c>
      <c r="J19251" t="s">
        <v>3131</v>
      </c>
      <c r="K19251">
        <v>30</v>
      </c>
      <c r="L19251">
        <v>35</v>
      </c>
      <c r="M19251">
        <f t="shared" si="198"/>
        <v>32.5</v>
      </c>
      <c r="N19251">
        <v>5</v>
      </c>
      <c r="O19251">
        <v>1.4875964956443537</v>
      </c>
      <c r="P19251">
        <v>1.906101319608593</v>
      </c>
      <c r="R19251">
        <v>0.48962356743169494</v>
      </c>
      <c r="U19251">
        <f t="shared" si="199"/>
        <v>3.6418115154813817</v>
      </c>
    </row>
    <row r="19252" spans="1:30">
      <c r="A19252" s="5" t="s">
        <v>3060</v>
      </c>
      <c r="B19252" t="s">
        <v>3098</v>
      </c>
      <c r="D19252" s="5">
        <v>2022</v>
      </c>
      <c r="E19252" s="5" t="s">
        <v>3128</v>
      </c>
      <c r="F19252" s="5" t="s">
        <v>722</v>
      </c>
      <c r="G19252">
        <v>-31.983027777777775</v>
      </c>
      <c r="H19252">
        <v>-52.235638888888893</v>
      </c>
      <c r="I19252" s="5" t="s">
        <v>136</v>
      </c>
      <c r="J19252" t="s">
        <v>3131</v>
      </c>
      <c r="K19252">
        <v>35</v>
      </c>
      <c r="L19252">
        <v>40</v>
      </c>
      <c r="M19252">
        <f t="shared" si="198"/>
        <v>37.5</v>
      </c>
      <c r="N19252">
        <v>5</v>
      </c>
      <c r="O19252">
        <v>1.5430984221099648</v>
      </c>
      <c r="P19252">
        <v>1.9026619307978476</v>
      </c>
      <c r="R19252">
        <v>0.48814463024307447</v>
      </c>
      <c r="U19252">
        <f t="shared" si="199"/>
        <v>3.7662760434477023</v>
      </c>
    </row>
    <row r="19253" spans="1:30">
      <c r="A19253" s="5" t="s">
        <v>3060</v>
      </c>
      <c r="B19253" t="s">
        <v>3098</v>
      </c>
      <c r="D19253" s="5">
        <v>2022</v>
      </c>
      <c r="E19253" s="5" t="s">
        <v>3128</v>
      </c>
      <c r="F19253" s="5" t="s">
        <v>722</v>
      </c>
      <c r="G19253">
        <v>-31.983027777777775</v>
      </c>
      <c r="H19253">
        <v>-52.235638888888893</v>
      </c>
      <c r="I19253" s="5" t="s">
        <v>136</v>
      </c>
      <c r="J19253" t="s">
        <v>3131</v>
      </c>
      <c r="K19253">
        <v>40</v>
      </c>
      <c r="L19253">
        <v>45</v>
      </c>
      <c r="M19253">
        <f t="shared" si="198"/>
        <v>42.5</v>
      </c>
      <c r="N19253">
        <v>5</v>
      </c>
      <c r="O19253">
        <v>1.49764659978413</v>
      </c>
      <c r="P19253">
        <v>2.1052736755860466</v>
      </c>
      <c r="R19253">
        <v>0.57526768050200006</v>
      </c>
      <c r="U19253">
        <f t="shared" si="199"/>
        <v>4.3077384283476174</v>
      </c>
    </row>
    <row r="19254" spans="1:30">
      <c r="A19254" s="5" t="s">
        <v>3060</v>
      </c>
      <c r="B19254" t="s">
        <v>3098</v>
      </c>
      <c r="D19254" s="5">
        <v>2022</v>
      </c>
      <c r="E19254" s="5" t="s">
        <v>3128</v>
      </c>
      <c r="F19254" s="5" t="s">
        <v>722</v>
      </c>
      <c r="G19254">
        <v>-31.983027777777775</v>
      </c>
      <c r="H19254">
        <v>-52.235638888888893</v>
      </c>
      <c r="I19254" s="5" t="s">
        <v>136</v>
      </c>
      <c r="J19254" t="s">
        <v>3131</v>
      </c>
      <c r="K19254">
        <v>45</v>
      </c>
      <c r="L19254">
        <v>50</v>
      </c>
      <c r="M19254">
        <f t="shared" si="198"/>
        <v>47.5</v>
      </c>
      <c r="N19254">
        <v>5</v>
      </c>
      <c r="O19254">
        <v>1.4578988906187089</v>
      </c>
      <c r="P19254">
        <v>2.6454155490786144</v>
      </c>
      <c r="R19254">
        <v>0.80752868610380402</v>
      </c>
      <c r="U19254">
        <f t="shared" si="199"/>
        <v>5.8864758780675972</v>
      </c>
      <c r="AB19254">
        <f>SUM(U19242:U19254)</f>
        <v>25.323850465010825</v>
      </c>
    </row>
    <row r="19255" spans="1:30">
      <c r="A19255" s="5" t="s">
        <v>3060</v>
      </c>
      <c r="B19255" t="s">
        <v>3098</v>
      </c>
      <c r="D19255" s="5">
        <v>2022</v>
      </c>
      <c r="E19255" s="5" t="s">
        <v>3128</v>
      </c>
      <c r="F19255" s="5" t="s">
        <v>722</v>
      </c>
      <c r="G19255">
        <v>-31.983027777777775</v>
      </c>
      <c r="H19255">
        <v>-52.235638888888893</v>
      </c>
      <c r="I19255" s="5" t="s">
        <v>136</v>
      </c>
      <c r="J19255" t="s">
        <v>3131</v>
      </c>
      <c r="K19255">
        <v>50</v>
      </c>
      <c r="L19255">
        <v>60</v>
      </c>
      <c r="M19255">
        <f t="shared" si="198"/>
        <v>55</v>
      </c>
      <c r="N19255">
        <v>10</v>
      </c>
      <c r="O19255">
        <v>0.9371043049250799</v>
      </c>
      <c r="P19255">
        <v>5.4317048853439891</v>
      </c>
      <c r="R19255">
        <v>2.0056331006979153</v>
      </c>
      <c r="U19255">
        <f t="shared" si="199"/>
        <v>18.79487412764253</v>
      </c>
      <c r="AB19255">
        <f>SUM(U19242:U19255)</f>
        <v>44.118724592653351</v>
      </c>
    </row>
    <row r="19256" spans="1:30">
      <c r="A19256" s="5" t="s">
        <v>3060</v>
      </c>
      <c r="B19256" t="s">
        <v>3098</v>
      </c>
      <c r="D19256" s="5">
        <v>2022</v>
      </c>
      <c r="E19256" s="5" t="s">
        <v>3128</v>
      </c>
      <c r="F19256" s="5" t="s">
        <v>722</v>
      </c>
      <c r="G19256">
        <v>-31.983694444444446</v>
      </c>
      <c r="H19256">
        <v>-52.236111111111114</v>
      </c>
      <c r="I19256" s="5" t="s">
        <v>136</v>
      </c>
      <c r="J19256" t="s">
        <v>3132</v>
      </c>
      <c r="K19256">
        <v>0</v>
      </c>
      <c r="L19256">
        <v>2</v>
      </c>
      <c r="M19256">
        <f t="shared" si="198"/>
        <v>1</v>
      </c>
      <c r="N19256">
        <v>2</v>
      </c>
      <c r="O19256">
        <v>0.8562960351525547</v>
      </c>
      <c r="P19256">
        <v>0.8544278527509328</v>
      </c>
      <c r="R19256">
        <v>3.7403976682901074E-2</v>
      </c>
      <c r="U19256">
        <f t="shared" si="199"/>
        <v>6.4057753865013584E-2</v>
      </c>
      <c r="W19256">
        <f>SUMPRODUCT(O19256:O19266, N19256:N19266)/SUM(N19256:N19266)</f>
        <v>1.2350989468173184</v>
      </c>
      <c r="Y19256">
        <f>SUMPRODUCT(R19256:R19266, N19256:N19266)/SUM(N19256:N19266)</f>
        <v>0.16080894965105796</v>
      </c>
      <c r="AD19256">
        <v>40</v>
      </c>
    </row>
    <row r="19257" spans="1:30">
      <c r="A19257" s="5" t="s">
        <v>3060</v>
      </c>
      <c r="B19257" t="s">
        <v>3098</v>
      </c>
      <c r="D19257" s="5">
        <v>2022</v>
      </c>
      <c r="E19257" s="5" t="s">
        <v>3128</v>
      </c>
      <c r="F19257" s="5" t="s">
        <v>722</v>
      </c>
      <c r="G19257">
        <v>-31.983694444444446</v>
      </c>
      <c r="H19257">
        <v>-52.236111111111114</v>
      </c>
      <c r="I19257" s="5" t="s">
        <v>136</v>
      </c>
      <c r="J19257" t="s">
        <v>3132</v>
      </c>
      <c r="K19257">
        <v>2</v>
      </c>
      <c r="L19257">
        <v>4</v>
      </c>
      <c r="M19257">
        <f t="shared" si="198"/>
        <v>3</v>
      </c>
      <c r="N19257">
        <v>2</v>
      </c>
      <c r="O19257">
        <v>0.81906085202207768</v>
      </c>
      <c r="P19257">
        <v>0.80389549358580747</v>
      </c>
      <c r="R19257">
        <v>1.5675062241897186E-2</v>
      </c>
      <c r="U19257">
        <f t="shared" si="199"/>
        <v>2.5677659670694818E-2</v>
      </c>
    </row>
    <row r="19258" spans="1:30">
      <c r="A19258" s="5" t="s">
        <v>3060</v>
      </c>
      <c r="B19258" t="s">
        <v>3098</v>
      </c>
      <c r="D19258" s="5">
        <v>2022</v>
      </c>
      <c r="E19258" s="5" t="s">
        <v>3128</v>
      </c>
      <c r="F19258" s="5" t="s">
        <v>722</v>
      </c>
      <c r="G19258">
        <v>-31.983694444444446</v>
      </c>
      <c r="H19258">
        <v>-52.236111111111114</v>
      </c>
      <c r="I19258" s="5" t="s">
        <v>136</v>
      </c>
      <c r="J19258" t="s">
        <v>3132</v>
      </c>
      <c r="K19258">
        <v>4</v>
      </c>
      <c r="L19258">
        <v>6</v>
      </c>
      <c r="M19258">
        <f t="shared" si="198"/>
        <v>5</v>
      </c>
      <c r="N19258">
        <v>2</v>
      </c>
      <c r="O19258">
        <v>1.348954856328747</v>
      </c>
      <c r="P19258">
        <v>0.76050954139273841</v>
      </c>
      <c r="R19258">
        <v>0</v>
      </c>
      <c r="U19258">
        <f t="shared" si="199"/>
        <v>0</v>
      </c>
    </row>
    <row r="19259" spans="1:30">
      <c r="A19259" s="5" t="s">
        <v>3060</v>
      </c>
      <c r="B19259" t="s">
        <v>3098</v>
      </c>
      <c r="D19259" s="5">
        <v>2022</v>
      </c>
      <c r="E19259" s="5" t="s">
        <v>3128</v>
      </c>
      <c r="F19259" s="5" t="s">
        <v>722</v>
      </c>
      <c r="G19259">
        <v>-31.983694444444446</v>
      </c>
      <c r="H19259">
        <v>-52.236111111111114</v>
      </c>
      <c r="I19259" s="5" t="s">
        <v>136</v>
      </c>
      <c r="J19259" t="s">
        <v>3132</v>
      </c>
      <c r="K19259">
        <v>6</v>
      </c>
      <c r="L19259">
        <v>8</v>
      </c>
      <c r="M19259">
        <f t="shared" si="198"/>
        <v>7</v>
      </c>
      <c r="N19259">
        <v>2</v>
      </c>
      <c r="O19259">
        <v>1.415842373745501</v>
      </c>
      <c r="P19259">
        <v>0.70434495918791118</v>
      </c>
      <c r="R19259">
        <v>0</v>
      </c>
      <c r="U19259">
        <f t="shared" si="199"/>
        <v>0</v>
      </c>
    </row>
    <row r="19260" spans="1:30">
      <c r="A19260" s="5" t="s">
        <v>3060</v>
      </c>
      <c r="B19260" t="s">
        <v>3098</v>
      </c>
      <c r="D19260" s="5">
        <v>2022</v>
      </c>
      <c r="E19260" s="5" t="s">
        <v>3128</v>
      </c>
      <c r="F19260" s="5" t="s">
        <v>722</v>
      </c>
      <c r="G19260">
        <v>-31.983694444444446</v>
      </c>
      <c r="H19260">
        <v>-52.236111111111114</v>
      </c>
      <c r="I19260" s="5" t="s">
        <v>136</v>
      </c>
      <c r="J19260" t="s">
        <v>3132</v>
      </c>
      <c r="K19260">
        <v>8</v>
      </c>
      <c r="L19260">
        <v>10</v>
      </c>
      <c r="M19260">
        <f t="shared" si="198"/>
        <v>9</v>
      </c>
      <c r="N19260">
        <v>2</v>
      </c>
      <c r="O19260">
        <v>1.5742899615347659</v>
      </c>
      <c r="P19260">
        <v>0.73790789631340381</v>
      </c>
      <c r="R19260">
        <v>0</v>
      </c>
      <c r="U19260">
        <f t="shared" si="199"/>
        <v>0</v>
      </c>
    </row>
    <row r="19261" spans="1:30">
      <c r="A19261" s="5" t="s">
        <v>3060</v>
      </c>
      <c r="B19261" t="s">
        <v>3098</v>
      </c>
      <c r="D19261" s="5">
        <v>2022</v>
      </c>
      <c r="E19261" s="5" t="s">
        <v>3128</v>
      </c>
      <c r="F19261" s="5" t="s">
        <v>722</v>
      </c>
      <c r="G19261">
        <v>-31.983694444444446</v>
      </c>
      <c r="H19261">
        <v>-52.236111111111114</v>
      </c>
      <c r="I19261" s="5" t="s">
        <v>136</v>
      </c>
      <c r="J19261" t="s">
        <v>3132</v>
      </c>
      <c r="K19261">
        <v>10</v>
      </c>
      <c r="L19261">
        <v>15</v>
      </c>
      <c r="M19261">
        <f t="shared" si="198"/>
        <v>12.5</v>
      </c>
      <c r="N19261">
        <v>5</v>
      </c>
      <c r="O19261">
        <v>1.2995418443081808</v>
      </c>
      <c r="P19261">
        <v>0.56248251608520405</v>
      </c>
      <c r="R19261">
        <v>0</v>
      </c>
      <c r="U19261">
        <f t="shared" si="199"/>
        <v>0</v>
      </c>
      <c r="AB19261">
        <f>SUM(U19256:U19261)</f>
        <v>8.9735413535708408E-2</v>
      </c>
    </row>
    <row r="19262" spans="1:30">
      <c r="A19262" s="5" t="s">
        <v>3060</v>
      </c>
      <c r="B19262" t="s">
        <v>3098</v>
      </c>
      <c r="D19262" s="5">
        <v>2022</v>
      </c>
      <c r="E19262" s="5" t="s">
        <v>3128</v>
      </c>
      <c r="F19262" s="5" t="s">
        <v>722</v>
      </c>
      <c r="G19262">
        <v>-31.983694444444446</v>
      </c>
      <c r="H19262">
        <v>-52.236111111111114</v>
      </c>
      <c r="I19262" s="5" t="s">
        <v>136</v>
      </c>
      <c r="J19262" t="s">
        <v>3132</v>
      </c>
      <c r="K19262">
        <v>15</v>
      </c>
      <c r="L19262">
        <v>20</v>
      </c>
      <c r="M19262">
        <f t="shared" si="198"/>
        <v>17.5</v>
      </c>
      <c r="N19262">
        <v>5</v>
      </c>
      <c r="O19262">
        <v>1.1602890500111014</v>
      </c>
      <c r="P19262">
        <v>0.93995664812056035</v>
      </c>
      <c r="R19262">
        <v>7.4181358691840948E-2</v>
      </c>
      <c r="U19262">
        <f t="shared" si="199"/>
        <v>0.43035909102544451</v>
      </c>
    </row>
    <row r="19263" spans="1:30">
      <c r="A19263" s="5" t="s">
        <v>3060</v>
      </c>
      <c r="B19263" t="s">
        <v>3098</v>
      </c>
      <c r="D19263" s="5">
        <v>2022</v>
      </c>
      <c r="E19263" s="5" t="s">
        <v>3128</v>
      </c>
      <c r="F19263" s="5" t="s">
        <v>722</v>
      </c>
      <c r="G19263">
        <v>-31.983694444444446</v>
      </c>
      <c r="H19263">
        <v>-52.236111111111114</v>
      </c>
      <c r="I19263" s="5" t="s">
        <v>136</v>
      </c>
      <c r="J19263" t="s">
        <v>3132</v>
      </c>
      <c r="K19263">
        <v>20</v>
      </c>
      <c r="L19263">
        <v>25</v>
      </c>
      <c r="M19263">
        <f t="shared" si="198"/>
        <v>22.5</v>
      </c>
      <c r="N19263">
        <v>5</v>
      </c>
      <c r="O19263">
        <v>1.459573907975338</v>
      </c>
      <c r="P19263">
        <v>1.7310306228512167</v>
      </c>
      <c r="R19263">
        <v>0.41434316782602315</v>
      </c>
      <c r="U19263">
        <f t="shared" si="199"/>
        <v>3.0238223835335498</v>
      </c>
    </row>
    <row r="19264" spans="1:30">
      <c r="A19264" s="5" t="s">
        <v>3060</v>
      </c>
      <c r="B19264" t="s">
        <v>3098</v>
      </c>
      <c r="D19264" s="5">
        <v>2022</v>
      </c>
      <c r="E19264" s="5" t="s">
        <v>3128</v>
      </c>
      <c r="F19264" s="5" t="s">
        <v>722</v>
      </c>
      <c r="G19264">
        <v>-31.983694444444446</v>
      </c>
      <c r="H19264">
        <v>-52.236111111111114</v>
      </c>
      <c r="I19264" s="5" t="s">
        <v>136</v>
      </c>
      <c r="J19264" t="s">
        <v>3132</v>
      </c>
      <c r="K19264">
        <v>25</v>
      </c>
      <c r="L19264">
        <v>30</v>
      </c>
      <c r="M19264">
        <f t="shared" si="198"/>
        <v>27.5</v>
      </c>
      <c r="N19264">
        <v>5</v>
      </c>
      <c r="O19264">
        <v>1.4301026566465347</v>
      </c>
      <c r="P19264">
        <v>1.5830897682723282</v>
      </c>
      <c r="R19264">
        <v>0.35072860035710113</v>
      </c>
      <c r="U19264">
        <f t="shared" si="199"/>
        <v>2.5078895156630554</v>
      </c>
      <c r="AB19264">
        <f>SUM(U19256:U19264)</f>
        <v>6.0518064037577588</v>
      </c>
    </row>
    <row r="19265" spans="1:30">
      <c r="A19265" s="5" t="s">
        <v>3060</v>
      </c>
      <c r="B19265" t="s">
        <v>3098</v>
      </c>
      <c r="D19265" s="5">
        <v>2022</v>
      </c>
      <c r="E19265" s="5" t="s">
        <v>3128</v>
      </c>
      <c r="F19265" s="5" t="s">
        <v>722</v>
      </c>
      <c r="G19265">
        <v>-31.983694444444446</v>
      </c>
      <c r="H19265">
        <v>-52.236111111111114</v>
      </c>
      <c r="I19265" s="5" t="s">
        <v>136</v>
      </c>
      <c r="J19265" t="s">
        <v>3132</v>
      </c>
      <c r="K19265">
        <v>30</v>
      </c>
      <c r="L19265">
        <v>35</v>
      </c>
      <c r="M19265">
        <f t="shared" si="198"/>
        <v>32.5</v>
      </c>
      <c r="N19265">
        <v>5</v>
      </c>
      <c r="O19265">
        <v>0.80224277234673147</v>
      </c>
      <c r="P19265">
        <v>1.3534419946301155</v>
      </c>
      <c r="R19265">
        <v>0.25198005769094961</v>
      </c>
      <c r="U19265">
        <f t="shared" si="199"/>
        <v>1.0107459002903838</v>
      </c>
    </row>
    <row r="19266" spans="1:30">
      <c r="A19266" s="5" t="s">
        <v>3060</v>
      </c>
      <c r="B19266" t="s">
        <v>3098</v>
      </c>
      <c r="D19266" s="5">
        <v>2022</v>
      </c>
      <c r="E19266" s="5" t="s">
        <v>3128</v>
      </c>
      <c r="F19266" s="5" t="s">
        <v>722</v>
      </c>
      <c r="G19266">
        <v>-31.983694444444446</v>
      </c>
      <c r="H19266">
        <v>-52.236111111111114</v>
      </c>
      <c r="I19266" s="5" t="s">
        <v>136</v>
      </c>
      <c r="J19266" t="s">
        <v>3132</v>
      </c>
      <c r="K19266">
        <v>35</v>
      </c>
      <c r="L19266">
        <v>40</v>
      </c>
      <c r="M19266">
        <f t="shared" si="198"/>
        <v>37.5</v>
      </c>
      <c r="N19266">
        <v>5</v>
      </c>
      <c r="O19266">
        <v>1.3232637117372019</v>
      </c>
      <c r="P19266">
        <v>1.1721088304014642</v>
      </c>
      <c r="R19266">
        <v>0.17400679707262962</v>
      </c>
      <c r="U19266">
        <f t="shared" si="199"/>
        <v>1.1512844008091496</v>
      </c>
      <c r="AB19266">
        <f>SUM(U19256:U19266)</f>
        <v>8.2138367048572913</v>
      </c>
    </row>
    <row r="19267" spans="1:30">
      <c r="A19267" s="5" t="s">
        <v>3060</v>
      </c>
      <c r="B19267" t="s">
        <v>3098</v>
      </c>
      <c r="D19267" s="5">
        <v>2022</v>
      </c>
      <c r="E19267" s="5" t="s">
        <v>3128</v>
      </c>
      <c r="F19267" s="5" t="s">
        <v>722</v>
      </c>
      <c r="G19267">
        <v>-31.984527777777778</v>
      </c>
      <c r="H19267">
        <v>-52.236444444444444</v>
      </c>
      <c r="I19267" s="5" t="s">
        <v>136</v>
      </c>
      <c r="J19267" t="s">
        <v>3133</v>
      </c>
      <c r="K19267">
        <v>0</v>
      </c>
      <c r="L19267">
        <v>2</v>
      </c>
      <c r="M19267">
        <f t="shared" ref="M19267:M19301" si="200">AVERAGE(K19267:L19267)</f>
        <v>1</v>
      </c>
      <c r="N19267">
        <v>2</v>
      </c>
      <c r="O19267">
        <v>0.83071806740943066</v>
      </c>
      <c r="P19267">
        <v>0.72624249316654554</v>
      </c>
      <c r="R19267">
        <v>0</v>
      </c>
      <c r="U19267">
        <f t="shared" si="199"/>
        <v>0</v>
      </c>
      <c r="W19267">
        <f>SUMPRODUCT(O19267:O19281, N19267:N19281)/SUM(N19267:N19281)</f>
        <v>1.3454205050337746</v>
      </c>
      <c r="Y19267">
        <f>SUMPRODUCT(R19267:R19281, N19267:N19281)/SUM(N19267:N19281)</f>
        <v>0.36524794146989531</v>
      </c>
      <c r="AD19267">
        <v>70</v>
      </c>
    </row>
    <row r="19268" spans="1:30">
      <c r="A19268" s="5" t="s">
        <v>3060</v>
      </c>
      <c r="B19268" t="s">
        <v>3098</v>
      </c>
      <c r="D19268" s="5">
        <v>2022</v>
      </c>
      <c r="E19268" s="5" t="s">
        <v>3128</v>
      </c>
      <c r="F19268" s="5" t="s">
        <v>722</v>
      </c>
      <c r="G19268">
        <v>-31.984527777777778</v>
      </c>
      <c r="H19268">
        <v>-52.236444444444444</v>
      </c>
      <c r="I19268" s="5" t="s">
        <v>136</v>
      </c>
      <c r="J19268" t="s">
        <v>3133</v>
      </c>
      <c r="K19268">
        <v>2</v>
      </c>
      <c r="L19268">
        <v>4</v>
      </c>
      <c r="M19268">
        <f t="shared" si="200"/>
        <v>3</v>
      </c>
      <c r="N19268">
        <v>2</v>
      </c>
      <c r="O19268">
        <v>1.1575728056489996</v>
      </c>
      <c r="P19268">
        <v>0.86758583508880527</v>
      </c>
      <c r="R19268">
        <v>4.3061909088186245E-2</v>
      </c>
      <c r="U19268">
        <f t="shared" si="199"/>
        <v>9.9694589839627812E-2</v>
      </c>
    </row>
    <row r="19269" spans="1:30">
      <c r="A19269" s="5" t="s">
        <v>3060</v>
      </c>
      <c r="B19269" t="s">
        <v>3098</v>
      </c>
      <c r="D19269" s="5">
        <v>2022</v>
      </c>
      <c r="E19269" s="5" t="s">
        <v>3128</v>
      </c>
      <c r="F19269" s="5" t="s">
        <v>722</v>
      </c>
      <c r="G19269">
        <v>-31.984527777777778</v>
      </c>
      <c r="H19269">
        <v>-52.236444444444444</v>
      </c>
      <c r="I19269" s="5" t="s">
        <v>136</v>
      </c>
      <c r="J19269" t="s">
        <v>3133</v>
      </c>
      <c r="K19269">
        <v>4</v>
      </c>
      <c r="L19269">
        <v>6</v>
      </c>
      <c r="M19269">
        <f t="shared" si="200"/>
        <v>5</v>
      </c>
      <c r="N19269">
        <v>2</v>
      </c>
      <c r="O19269">
        <v>1.407693640659196</v>
      </c>
      <c r="P19269">
        <v>0.74428548593350818</v>
      </c>
      <c r="R19269">
        <v>0</v>
      </c>
      <c r="U19269">
        <f t="shared" si="199"/>
        <v>0</v>
      </c>
    </row>
    <row r="19270" spans="1:30">
      <c r="A19270" s="5" t="s">
        <v>3060</v>
      </c>
      <c r="B19270" t="s">
        <v>3098</v>
      </c>
      <c r="D19270" s="5">
        <v>2022</v>
      </c>
      <c r="E19270" s="5" t="s">
        <v>3128</v>
      </c>
      <c r="F19270" s="5" t="s">
        <v>722</v>
      </c>
      <c r="G19270">
        <v>-31.984527777777778</v>
      </c>
      <c r="H19270">
        <v>-52.236444444444444</v>
      </c>
      <c r="I19270" s="5" t="s">
        <v>136</v>
      </c>
      <c r="J19270" t="s">
        <v>3133</v>
      </c>
      <c r="K19270">
        <v>6</v>
      </c>
      <c r="L19270">
        <v>8</v>
      </c>
      <c r="M19270">
        <f t="shared" si="200"/>
        <v>7</v>
      </c>
      <c r="N19270">
        <v>2</v>
      </c>
      <c r="O19270">
        <v>1.3990922001792074</v>
      </c>
      <c r="P19270">
        <v>0.67453793653168004</v>
      </c>
      <c r="R19270">
        <v>0</v>
      </c>
      <c r="U19270">
        <f t="shared" si="199"/>
        <v>0</v>
      </c>
    </row>
    <row r="19271" spans="1:30">
      <c r="A19271" s="5" t="s">
        <v>3060</v>
      </c>
      <c r="B19271" t="s">
        <v>3098</v>
      </c>
      <c r="D19271" s="5">
        <v>2022</v>
      </c>
      <c r="E19271" s="5" t="s">
        <v>3128</v>
      </c>
      <c r="F19271" s="5" t="s">
        <v>722</v>
      </c>
      <c r="G19271">
        <v>-31.984527777777778</v>
      </c>
      <c r="H19271">
        <v>-52.236444444444444</v>
      </c>
      <c r="I19271" s="5" t="s">
        <v>136</v>
      </c>
      <c r="J19271" t="s">
        <v>3133</v>
      </c>
      <c r="K19271">
        <v>8</v>
      </c>
      <c r="L19271">
        <v>10</v>
      </c>
      <c r="M19271">
        <f t="shared" si="200"/>
        <v>9</v>
      </c>
      <c r="N19271">
        <v>2</v>
      </c>
      <c r="O19271">
        <v>1.3753250620108175</v>
      </c>
      <c r="P19271">
        <v>0.590374203344463</v>
      </c>
      <c r="R19271">
        <v>0</v>
      </c>
      <c r="U19271">
        <f t="shared" si="199"/>
        <v>0</v>
      </c>
    </row>
    <row r="19272" spans="1:30">
      <c r="A19272" s="5" t="s">
        <v>3060</v>
      </c>
      <c r="B19272" t="s">
        <v>3098</v>
      </c>
      <c r="D19272" s="5">
        <v>2022</v>
      </c>
      <c r="E19272" s="5" t="s">
        <v>3128</v>
      </c>
      <c r="F19272" s="5" t="s">
        <v>722</v>
      </c>
      <c r="G19272">
        <v>-31.984527777777778</v>
      </c>
      <c r="H19272">
        <v>-52.236444444444444</v>
      </c>
      <c r="I19272" s="5" t="s">
        <v>136</v>
      </c>
      <c r="J19272" t="s">
        <v>3133</v>
      </c>
      <c r="K19272">
        <v>10</v>
      </c>
      <c r="L19272">
        <v>15</v>
      </c>
      <c r="M19272">
        <f t="shared" si="200"/>
        <v>12.5</v>
      </c>
      <c r="N19272">
        <v>5</v>
      </c>
      <c r="O19272">
        <v>1.6234992552281746</v>
      </c>
      <c r="P19272">
        <v>0.50668402343159025</v>
      </c>
      <c r="R19272">
        <v>0</v>
      </c>
      <c r="U19272">
        <f t="shared" si="199"/>
        <v>0</v>
      </c>
      <c r="AB19272">
        <f>SUM(U19267:U19272)</f>
        <v>9.9694589839627812E-2</v>
      </c>
    </row>
    <row r="19273" spans="1:30">
      <c r="A19273" s="5" t="s">
        <v>3060</v>
      </c>
      <c r="B19273" t="s">
        <v>3098</v>
      </c>
      <c r="D19273" s="5">
        <v>2022</v>
      </c>
      <c r="E19273" s="5" t="s">
        <v>3128</v>
      </c>
      <c r="F19273" s="5" t="s">
        <v>722</v>
      </c>
      <c r="G19273">
        <v>-31.984527777777778</v>
      </c>
      <c r="H19273">
        <v>-52.236444444444444</v>
      </c>
      <c r="I19273" s="5" t="s">
        <v>136</v>
      </c>
      <c r="J19273" t="s">
        <v>3133</v>
      </c>
      <c r="K19273">
        <v>15</v>
      </c>
      <c r="L19273">
        <v>20</v>
      </c>
      <c r="M19273">
        <f t="shared" si="200"/>
        <v>17.5</v>
      </c>
      <c r="N19273">
        <v>5</v>
      </c>
      <c r="O19273">
        <v>1.4176984740596039</v>
      </c>
      <c r="P19273">
        <v>0.83003715689794511</v>
      </c>
      <c r="R19273">
        <v>2.6915977466116348E-2</v>
      </c>
      <c r="U19273">
        <f t="shared" si="199"/>
        <v>0.19079370090767914</v>
      </c>
    </row>
    <row r="19274" spans="1:30">
      <c r="A19274" s="5" t="s">
        <v>3060</v>
      </c>
      <c r="B19274" t="s">
        <v>3098</v>
      </c>
      <c r="D19274" s="5">
        <v>2022</v>
      </c>
      <c r="E19274" s="5" t="s">
        <v>3128</v>
      </c>
      <c r="F19274" s="5" t="s">
        <v>722</v>
      </c>
      <c r="G19274">
        <v>-31.984527777777778</v>
      </c>
      <c r="H19274">
        <v>-52.236444444444444</v>
      </c>
      <c r="I19274" s="5" t="s">
        <v>136</v>
      </c>
      <c r="J19274" t="s">
        <v>3133</v>
      </c>
      <c r="K19274">
        <v>20</v>
      </c>
      <c r="L19274">
        <v>25</v>
      </c>
      <c r="M19274">
        <f t="shared" si="200"/>
        <v>22.5</v>
      </c>
      <c r="N19274">
        <v>5</v>
      </c>
      <c r="O19274">
        <v>1.4514704456284016</v>
      </c>
      <c r="P19274">
        <v>1.1026140850702479</v>
      </c>
      <c r="R19274">
        <v>0.14412405658020661</v>
      </c>
      <c r="U19274">
        <f t="shared" si="199"/>
        <v>1.0459590431512271</v>
      </c>
    </row>
    <row r="19275" spans="1:30">
      <c r="A19275" s="5" t="s">
        <v>3060</v>
      </c>
      <c r="B19275" t="s">
        <v>3098</v>
      </c>
      <c r="D19275" s="5">
        <v>2022</v>
      </c>
      <c r="E19275" s="5" t="s">
        <v>3128</v>
      </c>
      <c r="F19275" s="5" t="s">
        <v>722</v>
      </c>
      <c r="G19275">
        <v>-31.984527777777778</v>
      </c>
      <c r="H19275">
        <v>-52.236444444444444</v>
      </c>
      <c r="I19275" s="5" t="s">
        <v>136</v>
      </c>
      <c r="J19275" t="s">
        <v>3133</v>
      </c>
      <c r="K19275">
        <v>25</v>
      </c>
      <c r="L19275">
        <v>30</v>
      </c>
      <c r="M19275">
        <f t="shared" si="200"/>
        <v>27.5</v>
      </c>
      <c r="N19275">
        <v>5</v>
      </c>
      <c r="O19275">
        <v>1.4689449510245891</v>
      </c>
      <c r="P19275">
        <v>1.410688060104081</v>
      </c>
      <c r="R19275">
        <v>0.27659586584475476</v>
      </c>
      <c r="U19275">
        <f t="shared" si="199"/>
        <v>2.0315205030346357</v>
      </c>
      <c r="AB19275">
        <f>SUM(U19267:U19275)</f>
        <v>3.36796783693317</v>
      </c>
    </row>
    <row r="19276" spans="1:30">
      <c r="A19276" s="5" t="s">
        <v>3060</v>
      </c>
      <c r="B19276" t="s">
        <v>3098</v>
      </c>
      <c r="D19276" s="5">
        <v>2022</v>
      </c>
      <c r="E19276" s="5" t="s">
        <v>3128</v>
      </c>
      <c r="F19276" s="5" t="s">
        <v>722</v>
      </c>
      <c r="G19276">
        <v>-31.984527777777778</v>
      </c>
      <c r="H19276">
        <v>-52.236444444444444</v>
      </c>
      <c r="I19276" s="5" t="s">
        <v>136</v>
      </c>
      <c r="J19276" t="s">
        <v>3133</v>
      </c>
      <c r="K19276">
        <v>30</v>
      </c>
      <c r="L19276">
        <v>35</v>
      </c>
      <c r="M19276">
        <f t="shared" si="200"/>
        <v>32.5</v>
      </c>
      <c r="N19276">
        <v>5</v>
      </c>
      <c r="O19276">
        <v>1.4522853189370319</v>
      </c>
      <c r="P19276">
        <v>1.4844804318488387</v>
      </c>
      <c r="R19276">
        <v>0.30832658569500065</v>
      </c>
      <c r="U19276">
        <f t="shared" si="199"/>
        <v>2.2388908692141509</v>
      </c>
    </row>
    <row r="19277" spans="1:30">
      <c r="A19277" s="5" t="s">
        <v>3060</v>
      </c>
      <c r="B19277" t="s">
        <v>3098</v>
      </c>
      <c r="D19277" s="5">
        <v>2022</v>
      </c>
      <c r="E19277" s="5" t="s">
        <v>3128</v>
      </c>
      <c r="F19277" s="5" t="s">
        <v>722</v>
      </c>
      <c r="G19277">
        <v>-31.984527777777778</v>
      </c>
      <c r="H19277">
        <v>-52.236444444444444</v>
      </c>
      <c r="I19277" s="5" t="s">
        <v>136</v>
      </c>
      <c r="J19277" t="s">
        <v>3133</v>
      </c>
      <c r="K19277">
        <v>35</v>
      </c>
      <c r="L19277">
        <v>40</v>
      </c>
      <c r="M19277">
        <f t="shared" si="200"/>
        <v>37.5</v>
      </c>
      <c r="N19277">
        <v>5</v>
      </c>
      <c r="O19277">
        <v>1.4508366552772445</v>
      </c>
      <c r="P19277">
        <v>1.5160309010126758</v>
      </c>
      <c r="R19277">
        <v>0.32189328743545059</v>
      </c>
      <c r="U19277">
        <f t="shared" si="199"/>
        <v>2.335072902495229</v>
      </c>
    </row>
    <row r="19278" spans="1:30">
      <c r="A19278" s="5" t="s">
        <v>3060</v>
      </c>
      <c r="B19278" t="s">
        <v>3098</v>
      </c>
      <c r="D19278" s="5">
        <v>2022</v>
      </c>
      <c r="E19278" s="5" t="s">
        <v>3128</v>
      </c>
      <c r="F19278" s="5" t="s">
        <v>722</v>
      </c>
      <c r="G19278">
        <v>-31.984527777777778</v>
      </c>
      <c r="H19278">
        <v>-52.236444444444444</v>
      </c>
      <c r="I19278" s="5" t="s">
        <v>136</v>
      </c>
      <c r="J19278" t="s">
        <v>3133</v>
      </c>
      <c r="K19278">
        <v>40</v>
      </c>
      <c r="L19278">
        <v>45</v>
      </c>
      <c r="M19278">
        <f t="shared" si="200"/>
        <v>42.5</v>
      </c>
      <c r="N19278">
        <v>5</v>
      </c>
      <c r="O19278">
        <v>1.4077389113985646</v>
      </c>
      <c r="P19278">
        <v>1.239640574044391</v>
      </c>
      <c r="R19278">
        <v>0.20304544683908815</v>
      </c>
      <c r="U19278">
        <f t="shared" si="199"/>
        <v>1.4291748814884653</v>
      </c>
    </row>
    <row r="19279" spans="1:30">
      <c r="A19279" s="5" t="s">
        <v>3060</v>
      </c>
      <c r="B19279" t="s">
        <v>3098</v>
      </c>
      <c r="D19279" s="5">
        <v>2022</v>
      </c>
      <c r="E19279" s="5" t="s">
        <v>3128</v>
      </c>
      <c r="F19279" s="5" t="s">
        <v>722</v>
      </c>
      <c r="G19279">
        <v>-31.984527777777778</v>
      </c>
      <c r="H19279">
        <v>-52.236444444444444</v>
      </c>
      <c r="I19279" s="5" t="s">
        <v>136</v>
      </c>
      <c r="J19279" t="s">
        <v>3133</v>
      </c>
      <c r="K19279">
        <v>45</v>
      </c>
      <c r="L19279">
        <v>50</v>
      </c>
      <c r="M19279">
        <f t="shared" si="200"/>
        <v>47.5</v>
      </c>
      <c r="N19279">
        <v>5</v>
      </c>
      <c r="O19279">
        <v>1.2607900914088634</v>
      </c>
      <c r="P19279">
        <v>2.1563665823189431</v>
      </c>
      <c r="R19279">
        <v>0.59723763039714539</v>
      </c>
      <c r="U19279">
        <f t="shared" si="199"/>
        <v>3.7649564331061498</v>
      </c>
      <c r="AB19279">
        <f>SUM(U19267:U19279)</f>
        <v>13.136062923237166</v>
      </c>
    </row>
    <row r="19280" spans="1:30">
      <c r="A19280" s="5" t="s">
        <v>3060</v>
      </c>
      <c r="B19280" t="s">
        <v>3098</v>
      </c>
      <c r="D19280" s="5">
        <v>2022</v>
      </c>
      <c r="E19280" s="5" t="s">
        <v>3128</v>
      </c>
      <c r="F19280" s="5" t="s">
        <v>722</v>
      </c>
      <c r="G19280">
        <v>-31.984527777777778</v>
      </c>
      <c r="H19280">
        <v>-52.236444444444444</v>
      </c>
      <c r="I19280" s="5" t="s">
        <v>136</v>
      </c>
      <c r="J19280" t="s">
        <v>3133</v>
      </c>
      <c r="K19280">
        <v>50</v>
      </c>
      <c r="L19280">
        <v>60</v>
      </c>
      <c r="M19280">
        <f t="shared" si="200"/>
        <v>55</v>
      </c>
      <c r="N19280">
        <v>10</v>
      </c>
      <c r="O19280">
        <v>1.256987349301921</v>
      </c>
      <c r="P19280">
        <v>2.9024509364192137</v>
      </c>
      <c r="R19280">
        <v>0.91805390266026188</v>
      </c>
      <c r="U19280">
        <f t="shared" si="199"/>
        <v>11.539821416212064</v>
      </c>
    </row>
    <row r="19281" spans="1:30">
      <c r="A19281" s="5" t="s">
        <v>3060</v>
      </c>
      <c r="B19281" t="s">
        <v>3098</v>
      </c>
      <c r="D19281" s="5">
        <v>2022</v>
      </c>
      <c r="E19281" s="5" t="s">
        <v>3128</v>
      </c>
      <c r="F19281" s="5" t="s">
        <v>722</v>
      </c>
      <c r="G19281">
        <v>-31.984527777777778</v>
      </c>
      <c r="H19281">
        <v>-52.236444444444444</v>
      </c>
      <c r="I19281" s="5" t="s">
        <v>136</v>
      </c>
      <c r="J19281" t="s">
        <v>3133</v>
      </c>
      <c r="K19281">
        <v>60</v>
      </c>
      <c r="L19281">
        <v>70</v>
      </c>
      <c r="M19281">
        <f t="shared" si="200"/>
        <v>65</v>
      </c>
      <c r="N19281">
        <v>10</v>
      </c>
      <c r="O19281">
        <v>1.1602437792717331</v>
      </c>
      <c r="P19281">
        <v>2.3744183271685739</v>
      </c>
      <c r="R19281">
        <v>0.69099988068248663</v>
      </c>
      <c r="U19281">
        <f t="shared" si="199"/>
        <v>8.0172831303936487</v>
      </c>
      <c r="AB19281">
        <f>SUM(U19267:U19281)</f>
        <v>32.693167469842876</v>
      </c>
    </row>
    <row r="19282" spans="1:30">
      <c r="A19282" s="5" t="s">
        <v>3060</v>
      </c>
      <c r="B19282" t="s">
        <v>3098</v>
      </c>
      <c r="D19282" s="5">
        <v>2022</v>
      </c>
      <c r="E19282" s="5" t="s">
        <v>3128</v>
      </c>
      <c r="F19282" s="5" t="s">
        <v>722</v>
      </c>
      <c r="G19282">
        <v>-31.985166666666668</v>
      </c>
      <c r="H19282">
        <v>-52.236777777777782</v>
      </c>
      <c r="I19282" s="5" t="s">
        <v>136</v>
      </c>
      <c r="J19282" t="s">
        <v>3134</v>
      </c>
      <c r="K19282">
        <v>0</v>
      </c>
      <c r="L19282">
        <v>2</v>
      </c>
      <c r="M19282">
        <f t="shared" si="200"/>
        <v>1</v>
      </c>
      <c r="N19282">
        <v>2</v>
      </c>
      <c r="O19282">
        <v>1.4701672609875343</v>
      </c>
      <c r="P19282">
        <v>0.65272585514084636</v>
      </c>
      <c r="R19282">
        <v>0</v>
      </c>
      <c r="U19282">
        <f t="shared" si="199"/>
        <v>0</v>
      </c>
      <c r="W19282">
        <f>SUMPRODUCT(O19282:O19298, N19282:N19298)/SUM(N19282:N19298)</f>
        <v>1.4080859870670552</v>
      </c>
      <c r="Y19282">
        <f>SUMPRODUCT(R19282:R19298, N19282:N19298)/SUM(N19282:N19298)</f>
        <v>0.57032847575802603</v>
      </c>
      <c r="AD19282">
        <v>90</v>
      </c>
    </row>
    <row r="19283" spans="1:30">
      <c r="A19283" s="5" t="s">
        <v>3060</v>
      </c>
      <c r="B19283" t="s">
        <v>3098</v>
      </c>
      <c r="D19283" s="5">
        <v>2022</v>
      </c>
      <c r="E19283" s="5" t="s">
        <v>3128</v>
      </c>
      <c r="F19283" s="5" t="s">
        <v>722</v>
      </c>
      <c r="G19283">
        <v>-31.985166666666668</v>
      </c>
      <c r="H19283">
        <v>-52.236777777777782</v>
      </c>
      <c r="I19283" s="5" t="s">
        <v>136</v>
      </c>
      <c r="J19283" t="s">
        <v>3134</v>
      </c>
      <c r="K19283">
        <v>2</v>
      </c>
      <c r="L19283">
        <v>4</v>
      </c>
      <c r="M19283">
        <f t="shared" si="200"/>
        <v>3</v>
      </c>
      <c r="N19283">
        <v>2</v>
      </c>
      <c r="O19283">
        <v>1.4142578978676084</v>
      </c>
      <c r="P19283">
        <v>0.55801788851615253</v>
      </c>
      <c r="R19283">
        <v>0</v>
      </c>
      <c r="U19283">
        <f t="shared" si="199"/>
        <v>0</v>
      </c>
    </row>
    <row r="19284" spans="1:30">
      <c r="A19284" s="5" t="s">
        <v>3060</v>
      </c>
      <c r="B19284" t="s">
        <v>3098</v>
      </c>
      <c r="D19284" s="5">
        <v>2022</v>
      </c>
      <c r="E19284" s="5" t="s">
        <v>3128</v>
      </c>
      <c r="F19284" s="5" t="s">
        <v>722</v>
      </c>
      <c r="G19284">
        <v>-31.985166666666668</v>
      </c>
      <c r="H19284">
        <v>-52.236777777777782</v>
      </c>
      <c r="I19284" s="5" t="s">
        <v>136</v>
      </c>
      <c r="J19284" t="s">
        <v>3134</v>
      </c>
      <c r="K19284">
        <v>4</v>
      </c>
      <c r="L19284">
        <v>6</v>
      </c>
      <c r="M19284">
        <f t="shared" si="200"/>
        <v>5</v>
      </c>
      <c r="N19284">
        <v>2</v>
      </c>
      <c r="O19284">
        <v>1.4604340520233372</v>
      </c>
      <c r="P19284">
        <v>0.58604688375075531</v>
      </c>
      <c r="R19284">
        <v>0</v>
      </c>
      <c r="U19284">
        <f t="shared" si="199"/>
        <v>0</v>
      </c>
    </row>
    <row r="19285" spans="1:30">
      <c r="A19285" s="5" t="s">
        <v>3060</v>
      </c>
      <c r="B19285" t="s">
        <v>3098</v>
      </c>
      <c r="D19285" s="5">
        <v>2022</v>
      </c>
      <c r="E19285" s="5" t="s">
        <v>3128</v>
      </c>
      <c r="F19285" s="5" t="s">
        <v>722</v>
      </c>
      <c r="G19285">
        <v>-31.985166666666668</v>
      </c>
      <c r="H19285">
        <v>-52.236777777777782</v>
      </c>
      <c r="I19285" s="5" t="s">
        <v>136</v>
      </c>
      <c r="J19285" t="s">
        <v>3134</v>
      </c>
      <c r="K19285">
        <v>6</v>
      </c>
      <c r="L19285">
        <v>8</v>
      </c>
      <c r="M19285">
        <f t="shared" si="200"/>
        <v>7</v>
      </c>
      <c r="N19285">
        <v>2</v>
      </c>
      <c r="O19285">
        <v>0.95883425982189319</v>
      </c>
      <c r="P19285">
        <v>0.56030754444980946</v>
      </c>
      <c r="R19285">
        <v>0</v>
      </c>
      <c r="U19285">
        <f t="shared" si="199"/>
        <v>0</v>
      </c>
    </row>
    <row r="19286" spans="1:30">
      <c r="A19286" s="5" t="s">
        <v>3060</v>
      </c>
      <c r="B19286" t="s">
        <v>3098</v>
      </c>
      <c r="D19286" s="5">
        <v>2022</v>
      </c>
      <c r="E19286" s="5" t="s">
        <v>3128</v>
      </c>
      <c r="F19286" s="5" t="s">
        <v>722</v>
      </c>
      <c r="G19286">
        <v>-31.985166666666668</v>
      </c>
      <c r="H19286">
        <v>-52.236777777777782</v>
      </c>
      <c r="I19286" s="5" t="s">
        <v>136</v>
      </c>
      <c r="J19286" t="s">
        <v>3134</v>
      </c>
      <c r="K19286">
        <v>8</v>
      </c>
      <c r="L19286">
        <v>10</v>
      </c>
      <c r="M19286">
        <f t="shared" si="200"/>
        <v>9</v>
      </c>
      <c r="N19286">
        <v>2</v>
      </c>
      <c r="O19286">
        <v>1.4982351193959185</v>
      </c>
      <c r="P19286">
        <v>0.63286077063044277</v>
      </c>
      <c r="R19286">
        <v>0</v>
      </c>
      <c r="U19286">
        <f t="shared" si="199"/>
        <v>0</v>
      </c>
    </row>
    <row r="19287" spans="1:30">
      <c r="A19287" s="5" t="s">
        <v>3060</v>
      </c>
      <c r="B19287" t="s">
        <v>3098</v>
      </c>
      <c r="D19287" s="5">
        <v>2022</v>
      </c>
      <c r="E19287" s="5" t="s">
        <v>3128</v>
      </c>
      <c r="F19287" s="5" t="s">
        <v>722</v>
      </c>
      <c r="G19287">
        <v>-31.985166666666668</v>
      </c>
      <c r="H19287">
        <v>-52.236777777777782</v>
      </c>
      <c r="I19287" s="5" t="s">
        <v>136</v>
      </c>
      <c r="J19287" t="s">
        <v>3134</v>
      </c>
      <c r="K19287">
        <v>10</v>
      </c>
      <c r="L19287">
        <v>15</v>
      </c>
      <c r="M19287">
        <f t="shared" si="200"/>
        <v>12.5</v>
      </c>
      <c r="N19287">
        <v>5</v>
      </c>
      <c r="O19287">
        <v>1.6076544964492483</v>
      </c>
      <c r="P19287">
        <v>1.231802911534196</v>
      </c>
      <c r="R19287">
        <v>0.1996752519597042</v>
      </c>
      <c r="U19287">
        <f t="shared" si="199"/>
        <v>1.6050440832132753</v>
      </c>
      <c r="AB19287">
        <f>SUM(U19282:U19287)</f>
        <v>1.6050440832132753</v>
      </c>
    </row>
    <row r="19288" spans="1:30">
      <c r="A19288" s="5" t="s">
        <v>3060</v>
      </c>
      <c r="B19288" t="s">
        <v>3098</v>
      </c>
      <c r="D19288" s="5">
        <v>2022</v>
      </c>
      <c r="E19288" s="5" t="s">
        <v>3128</v>
      </c>
      <c r="F19288" s="5" t="s">
        <v>722</v>
      </c>
      <c r="G19288">
        <v>-31.985166666666668</v>
      </c>
      <c r="H19288">
        <v>-52.236777777777782</v>
      </c>
      <c r="I19288" s="5" t="s">
        <v>136</v>
      </c>
      <c r="J19288" t="s">
        <v>3134</v>
      </c>
      <c r="K19288">
        <v>15</v>
      </c>
      <c r="L19288">
        <v>20</v>
      </c>
      <c r="M19288">
        <f t="shared" si="200"/>
        <v>17.5</v>
      </c>
      <c r="N19288">
        <v>5</v>
      </c>
      <c r="O19288">
        <v>1.8813613866703607</v>
      </c>
      <c r="P19288">
        <v>1.9976815301900708</v>
      </c>
      <c r="R19288">
        <v>0.52900305798173042</v>
      </c>
      <c r="U19288">
        <f t="shared" si="199"/>
        <v>4.976229633586847</v>
      </c>
    </row>
    <row r="19289" spans="1:30">
      <c r="A19289" s="5" t="s">
        <v>3060</v>
      </c>
      <c r="B19289" t="s">
        <v>3098</v>
      </c>
      <c r="D19289" s="5">
        <v>2022</v>
      </c>
      <c r="E19289" s="5" t="s">
        <v>3128</v>
      </c>
      <c r="F19289" s="5" t="s">
        <v>722</v>
      </c>
      <c r="G19289">
        <v>-31.985166666666668</v>
      </c>
      <c r="H19289">
        <v>-52.236777777777782</v>
      </c>
      <c r="I19289" s="5" t="s">
        <v>136</v>
      </c>
      <c r="J19289" t="s">
        <v>3134</v>
      </c>
      <c r="K19289">
        <v>20</v>
      </c>
      <c r="L19289">
        <v>25</v>
      </c>
      <c r="M19289">
        <f t="shared" si="200"/>
        <v>22.5</v>
      </c>
      <c r="N19289">
        <v>5</v>
      </c>
      <c r="O19289">
        <v>1.2970066829035525</v>
      </c>
      <c r="P19289">
        <v>2.8609660378866177</v>
      </c>
      <c r="R19289">
        <v>0.90021539629124558</v>
      </c>
      <c r="U19289">
        <f t="shared" si="199"/>
        <v>5.8379269252120762</v>
      </c>
    </row>
    <row r="19290" spans="1:30">
      <c r="A19290" s="5" t="s">
        <v>3060</v>
      </c>
      <c r="B19290" t="s">
        <v>3098</v>
      </c>
      <c r="D19290" s="5">
        <v>2022</v>
      </c>
      <c r="E19290" s="5" t="s">
        <v>3128</v>
      </c>
      <c r="F19290" s="5" t="s">
        <v>722</v>
      </c>
      <c r="G19290">
        <v>-31.985166666666668</v>
      </c>
      <c r="H19290">
        <v>-52.236777777777782</v>
      </c>
      <c r="I19290" s="5" t="s">
        <v>136</v>
      </c>
      <c r="J19290" t="s">
        <v>3134</v>
      </c>
      <c r="K19290">
        <v>25</v>
      </c>
      <c r="L19290">
        <v>30</v>
      </c>
      <c r="M19290">
        <f t="shared" si="200"/>
        <v>27.5</v>
      </c>
      <c r="N19290">
        <v>5</v>
      </c>
      <c r="O19290">
        <v>1.3983225976099452</v>
      </c>
      <c r="P19290">
        <v>2.1180166479910407</v>
      </c>
      <c r="R19290">
        <v>0.58074715863614745</v>
      </c>
      <c r="U19290">
        <f t="shared" si="199"/>
        <v>4.0603593770934632</v>
      </c>
      <c r="AB19290">
        <f>SUM(U19282:U19290)</f>
        <v>16.479560019105662</v>
      </c>
    </row>
    <row r="19291" spans="1:30">
      <c r="A19291" s="5" t="s">
        <v>3060</v>
      </c>
      <c r="B19291" t="s">
        <v>3098</v>
      </c>
      <c r="D19291" s="5">
        <v>2022</v>
      </c>
      <c r="E19291" s="5" t="s">
        <v>3128</v>
      </c>
      <c r="F19291" s="5" t="s">
        <v>722</v>
      </c>
      <c r="G19291">
        <v>-31.985166666666668</v>
      </c>
      <c r="H19291">
        <v>-52.236777777777782</v>
      </c>
      <c r="I19291" s="5" t="s">
        <v>136</v>
      </c>
      <c r="J19291" t="s">
        <v>3134</v>
      </c>
      <c r="K19291">
        <v>30</v>
      </c>
      <c r="L19291">
        <v>35</v>
      </c>
      <c r="M19291">
        <f t="shared" si="200"/>
        <v>32.5</v>
      </c>
      <c r="N19291">
        <v>5</v>
      </c>
      <c r="O19291">
        <v>1.2989985954357604</v>
      </c>
      <c r="P19291">
        <v>3.3565566806273197</v>
      </c>
      <c r="R19291">
        <v>1.1133193726697475</v>
      </c>
      <c r="U19291">
        <f t="shared" si="199"/>
        <v>7.231001506847119</v>
      </c>
    </row>
    <row r="19292" spans="1:30">
      <c r="A19292" s="5" t="s">
        <v>3060</v>
      </c>
      <c r="B19292" t="s">
        <v>3098</v>
      </c>
      <c r="D19292" s="5">
        <v>2022</v>
      </c>
      <c r="E19292" s="5" t="s">
        <v>3128</v>
      </c>
      <c r="F19292" s="5" t="s">
        <v>722</v>
      </c>
      <c r="G19292">
        <v>-31.985166666666668</v>
      </c>
      <c r="H19292">
        <v>-52.236777777777782</v>
      </c>
      <c r="I19292" s="5" t="s">
        <v>136</v>
      </c>
      <c r="J19292" t="s">
        <v>3134</v>
      </c>
      <c r="K19292">
        <v>35</v>
      </c>
      <c r="L19292">
        <v>40</v>
      </c>
      <c r="M19292">
        <f t="shared" si="200"/>
        <v>37.5</v>
      </c>
      <c r="N19292">
        <v>5</v>
      </c>
      <c r="O19292">
        <v>1.2965539755098687</v>
      </c>
      <c r="P19292">
        <v>3.0493533491914664</v>
      </c>
      <c r="R19292">
        <v>0.98122194015233055</v>
      </c>
      <c r="U19292">
        <f t="shared" si="199"/>
        <v>6.3610360368100531</v>
      </c>
    </row>
    <row r="19293" spans="1:30">
      <c r="A19293" s="5" t="s">
        <v>3060</v>
      </c>
      <c r="B19293" t="s">
        <v>3098</v>
      </c>
      <c r="D19293" s="5">
        <v>2022</v>
      </c>
      <c r="E19293" s="5" t="s">
        <v>3128</v>
      </c>
      <c r="F19293" s="5" t="s">
        <v>722</v>
      </c>
      <c r="G19293">
        <v>-31.985166666666668</v>
      </c>
      <c r="H19293">
        <v>-52.236777777777782</v>
      </c>
      <c r="I19293" s="5" t="s">
        <v>136</v>
      </c>
      <c r="J19293" t="s">
        <v>3134</v>
      </c>
      <c r="K19293">
        <v>40</v>
      </c>
      <c r="L19293">
        <v>45</v>
      </c>
      <c r="M19293">
        <f t="shared" si="200"/>
        <v>42.5</v>
      </c>
      <c r="N19293">
        <v>5</v>
      </c>
      <c r="O19293">
        <v>1.3175595985767887</v>
      </c>
      <c r="P19293">
        <v>3.3809001097695446</v>
      </c>
      <c r="R19293">
        <v>1.1237870472009042</v>
      </c>
      <c r="U19293">
        <f t="shared" si="199"/>
        <v>7.4032820539790904</v>
      </c>
    </row>
    <row r="19294" spans="1:30">
      <c r="A19294" s="5" t="s">
        <v>3060</v>
      </c>
      <c r="B19294" t="s">
        <v>3098</v>
      </c>
      <c r="D19294" s="5">
        <v>2022</v>
      </c>
      <c r="E19294" s="5" t="s">
        <v>3128</v>
      </c>
      <c r="F19294" s="5" t="s">
        <v>722</v>
      </c>
      <c r="G19294">
        <v>-31.985166666666668</v>
      </c>
      <c r="H19294">
        <v>-52.236777777777782</v>
      </c>
      <c r="I19294" s="5" t="s">
        <v>136</v>
      </c>
      <c r="J19294" t="s">
        <v>3134</v>
      </c>
      <c r="K19294">
        <v>45</v>
      </c>
      <c r="L19294">
        <v>50</v>
      </c>
      <c r="M19294">
        <f t="shared" si="200"/>
        <v>47.5</v>
      </c>
      <c r="N19294">
        <v>5</v>
      </c>
      <c r="O19294">
        <v>1.3133041490761628</v>
      </c>
      <c r="P19294">
        <v>3.5020582710523533</v>
      </c>
      <c r="R19294">
        <v>1.1758850565525119</v>
      </c>
      <c r="U19294">
        <f t="shared" si="199"/>
        <v>7.7214736180353603</v>
      </c>
      <c r="AB19294">
        <f>SUM(U19282:U19294)</f>
        <v>45.196353234777284</v>
      </c>
    </row>
    <row r="19295" spans="1:30">
      <c r="A19295" s="5" t="s">
        <v>3060</v>
      </c>
      <c r="B19295" t="s">
        <v>3098</v>
      </c>
      <c r="D19295" s="5">
        <v>2022</v>
      </c>
      <c r="E19295" s="5" t="s">
        <v>3128</v>
      </c>
      <c r="F19295" s="5" t="s">
        <v>722</v>
      </c>
      <c r="G19295">
        <v>-31.985166666666668</v>
      </c>
      <c r="H19295">
        <v>-52.236777777777782</v>
      </c>
      <c r="I19295" s="5" t="s">
        <v>136</v>
      </c>
      <c r="J19295" t="s">
        <v>3134</v>
      </c>
      <c r="K19295">
        <v>50</v>
      </c>
      <c r="L19295">
        <v>60</v>
      </c>
      <c r="M19295">
        <f t="shared" si="200"/>
        <v>55</v>
      </c>
      <c r="N19295">
        <v>10</v>
      </c>
      <c r="O19295">
        <v>1.3649127919560946</v>
      </c>
      <c r="P19295">
        <v>2.5103139640584629</v>
      </c>
      <c r="R19295">
        <v>0.74943500454513901</v>
      </c>
      <c r="U19295">
        <f t="shared" si="199"/>
        <v>10.229134244433341</v>
      </c>
    </row>
    <row r="19296" spans="1:30">
      <c r="A19296" s="5" t="s">
        <v>3060</v>
      </c>
      <c r="B19296" t="s">
        <v>3098</v>
      </c>
      <c r="D19296" s="5">
        <v>2022</v>
      </c>
      <c r="E19296" s="5" t="s">
        <v>3128</v>
      </c>
      <c r="F19296" s="5" t="s">
        <v>722</v>
      </c>
      <c r="G19296">
        <v>-31.985166666666668</v>
      </c>
      <c r="H19296">
        <v>-52.236777777777782</v>
      </c>
      <c r="I19296" s="5" t="s">
        <v>136</v>
      </c>
      <c r="J19296" t="s">
        <v>3134</v>
      </c>
      <c r="K19296">
        <v>60</v>
      </c>
      <c r="L19296">
        <v>70</v>
      </c>
      <c r="M19296">
        <f t="shared" si="200"/>
        <v>65</v>
      </c>
      <c r="N19296">
        <v>10</v>
      </c>
      <c r="O19296">
        <v>1.4048868548183575</v>
      </c>
      <c r="P19296">
        <v>2.243644004501272</v>
      </c>
      <c r="R19296">
        <v>0.63476692193554696</v>
      </c>
      <c r="U19296">
        <f t="shared" si="199"/>
        <v>8.9177570450076047</v>
      </c>
    </row>
    <row r="19297" spans="1:30">
      <c r="A19297" s="5" t="s">
        <v>3060</v>
      </c>
      <c r="B19297" t="s">
        <v>3098</v>
      </c>
      <c r="D19297" s="5">
        <v>2022</v>
      </c>
      <c r="E19297" s="5" t="s">
        <v>3128</v>
      </c>
      <c r="F19297" s="5" t="s">
        <v>722</v>
      </c>
      <c r="G19297">
        <v>-31.985166666666668</v>
      </c>
      <c r="H19297">
        <v>-52.236777777777782</v>
      </c>
      <c r="I19297" s="5" t="s">
        <v>136</v>
      </c>
      <c r="J19297" t="s">
        <v>3134</v>
      </c>
      <c r="K19297">
        <v>70</v>
      </c>
      <c r="L19297">
        <v>80</v>
      </c>
      <c r="M19297">
        <f t="shared" si="200"/>
        <v>75</v>
      </c>
      <c r="N19297">
        <v>10</v>
      </c>
      <c r="O19297">
        <v>1.5051162717799098</v>
      </c>
      <c r="P19297">
        <v>1.6673314718787509</v>
      </c>
      <c r="R19297">
        <v>0.38695253290786286</v>
      </c>
      <c r="U19297">
        <f t="shared" si="199"/>
        <v>5.8240855368607543</v>
      </c>
    </row>
    <row r="19298" spans="1:30">
      <c r="A19298" s="5" t="s">
        <v>3060</v>
      </c>
      <c r="B19298" t="s">
        <v>3098</v>
      </c>
      <c r="D19298" s="5">
        <v>2022</v>
      </c>
      <c r="E19298" s="5" t="s">
        <v>3128</v>
      </c>
      <c r="F19298" s="5" t="s">
        <v>722</v>
      </c>
      <c r="G19298">
        <v>-31.985166666666668</v>
      </c>
      <c r="H19298">
        <v>-52.236777777777782</v>
      </c>
      <c r="I19298" s="5" t="s">
        <v>136</v>
      </c>
      <c r="J19298" t="s">
        <v>3134</v>
      </c>
      <c r="K19298">
        <v>80</v>
      </c>
      <c r="L19298">
        <v>90</v>
      </c>
      <c r="M19298">
        <f t="shared" si="200"/>
        <v>85</v>
      </c>
      <c r="N19298">
        <v>10</v>
      </c>
      <c r="O19298">
        <v>1.3320915059140326</v>
      </c>
      <c r="P19298">
        <v>0.90668530630587174</v>
      </c>
      <c r="R19298">
        <v>5.9874681711524824E-2</v>
      </c>
      <c r="U19298">
        <f t="shared" si="199"/>
        <v>0.79758554927228487</v>
      </c>
      <c r="AB19298">
        <f>SUM(U19282:U19298)</f>
        <v>70.964915610351255</v>
      </c>
    </row>
    <row r="19299" spans="1:30">
      <c r="A19299" t="s">
        <v>424</v>
      </c>
      <c r="B19299" t="s">
        <v>423</v>
      </c>
      <c r="D19299" s="5">
        <v>2020</v>
      </c>
      <c r="E19299" s="5" t="s">
        <v>3136</v>
      </c>
      <c r="F19299" s="5" t="s">
        <v>51</v>
      </c>
      <c r="G19299">
        <v>-38.2654</v>
      </c>
      <c r="H19299">
        <v>144.49678333333333</v>
      </c>
      <c r="I19299" s="5" t="s">
        <v>62</v>
      </c>
      <c r="J19299" t="s">
        <v>3135</v>
      </c>
      <c r="K19299">
        <v>0</v>
      </c>
      <c r="L19299">
        <v>2</v>
      </c>
      <c r="M19299">
        <f t="shared" si="200"/>
        <v>1</v>
      </c>
      <c r="N19299">
        <v>10</v>
      </c>
      <c r="O19299">
        <v>1.2548067259755982</v>
      </c>
      <c r="R19299">
        <v>0.41168166520359994</v>
      </c>
      <c r="S19299">
        <v>5.3928064406329002</v>
      </c>
      <c r="T19299">
        <f>S19299*O19299*N19299</f>
        <v>67.669297935906883</v>
      </c>
      <c r="U19299">
        <f>R19299*O19299*N19299</f>
        <v>5.165809224583116</v>
      </c>
      <c r="V19299">
        <f>U19299+T19299</f>
        <v>72.835107160489997</v>
      </c>
      <c r="W19299">
        <f>AVERAGE(O19299:O19301)</f>
        <v>1.4510214280829183</v>
      </c>
      <c r="Y19299">
        <f>AVERAGE(R19299:R19301)</f>
        <v>0.45521780737886669</v>
      </c>
      <c r="Z19299">
        <f>AVERAGE(S19299:S19301)</f>
        <v>5.3366000655551327</v>
      </c>
      <c r="AD19299">
        <v>30</v>
      </c>
    </row>
    <row r="19300" spans="1:30">
      <c r="A19300" t="s">
        <v>424</v>
      </c>
      <c r="B19300" t="s">
        <v>423</v>
      </c>
      <c r="D19300" s="5">
        <v>2020</v>
      </c>
      <c r="E19300" s="5" t="s">
        <v>3136</v>
      </c>
      <c r="F19300" s="5" t="s">
        <v>51</v>
      </c>
      <c r="G19300">
        <v>-38.2654</v>
      </c>
      <c r="H19300">
        <v>144.49678333333333</v>
      </c>
      <c r="I19300" s="5" t="s">
        <v>62</v>
      </c>
      <c r="J19300" t="s">
        <v>3135</v>
      </c>
      <c r="K19300">
        <v>14</v>
      </c>
      <c r="L19300">
        <v>16</v>
      </c>
      <c r="M19300">
        <f t="shared" si="200"/>
        <v>15</v>
      </c>
      <c r="N19300">
        <v>10</v>
      </c>
      <c r="O19300">
        <v>1.5401651727416428</v>
      </c>
      <c r="R19300">
        <v>0.56231063734810005</v>
      </c>
      <c r="S19300">
        <v>4.4649351188289002</v>
      </c>
      <c r="T19300">
        <f t="shared" ref="T19300:T19362" si="201">S19300*O19300*N19300</f>
        <v>68.767375685713404</v>
      </c>
      <c r="U19300">
        <f t="shared" ref="U19300:U19363" si="202">R19300*O19300*N19300</f>
        <v>8.6605125990569967</v>
      </c>
      <c r="V19300">
        <f t="shared" ref="V19300:V19362" si="203">U19300+T19300</f>
        <v>77.427888284770404</v>
      </c>
      <c r="AA19300">
        <f>SUM(T19299:T19300)-(O19300*S19300)</f>
        <v>129.55993605304894</v>
      </c>
      <c r="AB19300">
        <f>SUM(U19299:U19300)-(O19300*R19300)</f>
        <v>12.960270563734413</v>
      </c>
    </row>
    <row r="19301" spans="1:30">
      <c r="A19301" t="s">
        <v>424</v>
      </c>
      <c r="B19301" t="s">
        <v>423</v>
      </c>
      <c r="D19301" s="5">
        <v>2020</v>
      </c>
      <c r="E19301" s="5" t="s">
        <v>3136</v>
      </c>
      <c r="F19301" s="5" t="s">
        <v>51</v>
      </c>
      <c r="G19301">
        <v>-38.2654</v>
      </c>
      <c r="H19301">
        <v>144.49678333333333</v>
      </c>
      <c r="I19301" s="5" t="s">
        <v>62</v>
      </c>
      <c r="J19301" t="s">
        <v>3135</v>
      </c>
      <c r="K19301">
        <v>28</v>
      </c>
      <c r="L19301">
        <v>30</v>
      </c>
      <c r="M19301">
        <f t="shared" si="200"/>
        <v>29</v>
      </c>
      <c r="N19301">
        <v>10</v>
      </c>
      <c r="O19301">
        <v>1.5580923855315139</v>
      </c>
      <c r="R19301">
        <v>0.39166111958490007</v>
      </c>
      <c r="S19301">
        <v>6.1520586372035995</v>
      </c>
      <c r="T19301">
        <f t="shared" si="201"/>
        <v>95.8547571797031</v>
      </c>
      <c r="U19301">
        <f t="shared" si="202"/>
        <v>6.102442081339805</v>
      </c>
      <c r="V19301">
        <f t="shared" si="203"/>
        <v>101.9571992610429</v>
      </c>
      <c r="AA19301">
        <f>SUM(T19299:T19301)</f>
        <v>232.29143080132337</v>
      </c>
      <c r="AB19301">
        <f>SUM(U19299:U19301)</f>
        <v>19.928763904979917</v>
      </c>
    </row>
    <row r="19302" spans="1:30">
      <c r="A19302" t="s">
        <v>424</v>
      </c>
      <c r="B19302" t="s">
        <v>423</v>
      </c>
      <c r="D19302" s="5">
        <v>2020</v>
      </c>
      <c r="E19302" s="5" t="s">
        <v>3136</v>
      </c>
      <c r="F19302" s="5" t="s">
        <v>51</v>
      </c>
      <c r="G19302">
        <v>-38.265283333333336</v>
      </c>
      <c r="H19302">
        <v>144.49598333333333</v>
      </c>
      <c r="I19302" s="5" t="s">
        <v>62</v>
      </c>
      <c r="J19302" t="s">
        <v>3137</v>
      </c>
      <c r="K19302">
        <v>0</v>
      </c>
      <c r="L19302">
        <v>2</v>
      </c>
      <c r="M19302">
        <f t="shared" ref="M19302:M19322" si="204">AVERAGE(K19302:L19302)</f>
        <v>1</v>
      </c>
      <c r="N19302">
        <v>10</v>
      </c>
      <c r="O19302">
        <v>1.0925960079763384</v>
      </c>
      <c r="R19302">
        <v>0.94226283369000008</v>
      </c>
      <c r="S19302">
        <v>3.11752489104</v>
      </c>
      <c r="T19302">
        <f t="shared" si="201"/>
        <v>34.061952507171732</v>
      </c>
      <c r="U19302">
        <f t="shared" si="202"/>
        <v>10.295126105541666</v>
      </c>
      <c r="V19302">
        <f t="shared" si="203"/>
        <v>44.357078612713394</v>
      </c>
      <c r="W19302">
        <f>AVERAGE(O19302:O19304)</f>
        <v>0.75813295610167419</v>
      </c>
      <c r="Y19302">
        <f>AVERAGE(R19302:R19304)</f>
        <v>1.3953067165983333</v>
      </c>
      <c r="Z19302">
        <f>AVERAGE(S19302:S19304)</f>
        <v>1.4334759629856333</v>
      </c>
      <c r="AD19302">
        <v>30</v>
      </c>
    </row>
    <row r="19303" spans="1:30">
      <c r="A19303" t="s">
        <v>424</v>
      </c>
      <c r="B19303" t="s">
        <v>423</v>
      </c>
      <c r="D19303" s="5">
        <v>2020</v>
      </c>
      <c r="E19303" s="5" t="s">
        <v>3136</v>
      </c>
      <c r="F19303" s="5" t="s">
        <v>51</v>
      </c>
      <c r="G19303">
        <v>-38.265283333333336</v>
      </c>
      <c r="H19303">
        <v>144.49598333333333</v>
      </c>
      <c r="I19303" s="5" t="s">
        <v>62</v>
      </c>
      <c r="J19303" t="s">
        <v>3137</v>
      </c>
      <c r="K19303">
        <v>14</v>
      </c>
      <c r="L19303">
        <v>16</v>
      </c>
      <c r="M19303">
        <f t="shared" si="204"/>
        <v>15</v>
      </c>
      <c r="N19303">
        <v>10</v>
      </c>
      <c r="O19303">
        <v>0.58080464057459236</v>
      </c>
      <c r="R19303">
        <v>1.7011937449808998</v>
      </c>
      <c r="S19303">
        <v>0.55764697170249999</v>
      </c>
      <c r="T19303">
        <f t="shared" si="201"/>
        <v>3.2388394896718036</v>
      </c>
      <c r="U19303">
        <f t="shared" si="202"/>
        <v>9.8806122160137626</v>
      </c>
      <c r="V19303">
        <f t="shared" si="203"/>
        <v>13.119451705685567</v>
      </c>
      <c r="AA19303">
        <f>SUM(T19302:T19303)-(O19303*S19303)</f>
        <v>36.976908047876357</v>
      </c>
      <c r="AB19303">
        <f>SUM(U19302:U19303)-(O19303*R19303)</f>
        <v>19.187677099954051</v>
      </c>
    </row>
    <row r="19304" spans="1:30">
      <c r="A19304" t="s">
        <v>424</v>
      </c>
      <c r="B19304" t="s">
        <v>423</v>
      </c>
      <c r="D19304" s="5">
        <v>2020</v>
      </c>
      <c r="E19304" s="5" t="s">
        <v>3136</v>
      </c>
      <c r="F19304" s="5" t="s">
        <v>51</v>
      </c>
      <c r="G19304">
        <v>-38.265283333333336</v>
      </c>
      <c r="H19304">
        <v>144.49598333333333</v>
      </c>
      <c r="I19304" s="5" t="s">
        <v>62</v>
      </c>
      <c r="J19304" t="s">
        <v>3137</v>
      </c>
      <c r="K19304">
        <v>28</v>
      </c>
      <c r="L19304">
        <v>30</v>
      </c>
      <c r="M19304">
        <f t="shared" si="204"/>
        <v>29</v>
      </c>
      <c r="N19304">
        <v>10</v>
      </c>
      <c r="O19304">
        <v>0.60099821975409196</v>
      </c>
      <c r="R19304">
        <v>1.5424635711240999</v>
      </c>
      <c r="S19304">
        <v>0.62525602621440013</v>
      </c>
      <c r="T19304">
        <f t="shared" si="201"/>
        <v>3.7577775864537233</v>
      </c>
      <c r="U19304">
        <f t="shared" si="202"/>
        <v>9.2701786028112316</v>
      </c>
      <c r="V19304">
        <f t="shared" si="203"/>
        <v>13.027956189264955</v>
      </c>
      <c r="AA19304">
        <f>SUM(T19302:T19304)</f>
        <v>41.058569583297256</v>
      </c>
      <c r="AB19304">
        <f>SUM(U19302:U19304)</f>
        <v>29.44591692436666</v>
      </c>
    </row>
    <row r="19305" spans="1:30">
      <c r="A19305" t="s">
        <v>424</v>
      </c>
      <c r="B19305" t="s">
        <v>423</v>
      </c>
      <c r="D19305" s="5">
        <v>2020</v>
      </c>
      <c r="E19305" s="5" t="s">
        <v>3136</v>
      </c>
      <c r="F19305" s="5" t="s">
        <v>51</v>
      </c>
      <c r="G19305">
        <v>-38.264916666666664</v>
      </c>
      <c r="H19305">
        <v>144.49491666666665</v>
      </c>
      <c r="I19305" s="5" t="s">
        <v>62</v>
      </c>
      <c r="J19305" t="s">
        <v>3138</v>
      </c>
      <c r="K19305">
        <v>0</v>
      </c>
      <c r="L19305">
        <v>2</v>
      </c>
      <c r="M19305">
        <f t="shared" si="204"/>
        <v>1</v>
      </c>
      <c r="N19305">
        <v>10</v>
      </c>
      <c r="O19305">
        <v>1.2076677591108835</v>
      </c>
      <c r="R19305">
        <v>0.48774104121960016</v>
      </c>
      <c r="S19305">
        <v>2.5819426763524</v>
      </c>
      <c r="T19305">
        <f t="shared" si="201"/>
        <v>31.181289261032603</v>
      </c>
      <c r="U19305">
        <f t="shared" si="202"/>
        <v>5.8902913027608363</v>
      </c>
      <c r="V19305">
        <f t="shared" si="203"/>
        <v>37.071580563793439</v>
      </c>
      <c r="W19305">
        <f>AVERAGE(O19305:O19307)</f>
        <v>1.4258755522875957</v>
      </c>
      <c r="Y19305">
        <f>AVERAGE(R19305:R19307)</f>
        <v>0.58273897892773341</v>
      </c>
      <c r="Z19305">
        <f>AVERAGE(S19305:S19307)</f>
        <v>3.1857260649123003</v>
      </c>
      <c r="AD19305">
        <v>30</v>
      </c>
    </row>
    <row r="19306" spans="1:30">
      <c r="A19306" t="s">
        <v>424</v>
      </c>
      <c r="B19306" t="s">
        <v>423</v>
      </c>
      <c r="D19306" s="5">
        <v>2020</v>
      </c>
      <c r="E19306" s="5" t="s">
        <v>3136</v>
      </c>
      <c r="F19306" s="5" t="s">
        <v>51</v>
      </c>
      <c r="G19306">
        <v>-38.264916666666664</v>
      </c>
      <c r="H19306">
        <v>144.49491666666665</v>
      </c>
      <c r="I19306" s="5" t="s">
        <v>62</v>
      </c>
      <c r="J19306" t="s">
        <v>3138</v>
      </c>
      <c r="K19306">
        <v>14</v>
      </c>
      <c r="L19306">
        <v>16</v>
      </c>
      <c r="M19306">
        <f t="shared" si="204"/>
        <v>15</v>
      </c>
      <c r="N19306">
        <v>10</v>
      </c>
      <c r="O19306">
        <v>1.6397543310122082</v>
      </c>
      <c r="R19306">
        <v>0.40095657121000006</v>
      </c>
      <c r="S19306">
        <v>3.3283691716804</v>
      </c>
      <c r="T19306">
        <f t="shared" si="201"/>
        <v>54.577077644704524</v>
      </c>
      <c r="U19306">
        <f t="shared" si="202"/>
        <v>6.5747027418940256</v>
      </c>
      <c r="V19306">
        <f t="shared" si="203"/>
        <v>61.151780386598546</v>
      </c>
      <c r="AA19306">
        <f>SUM(T19305:T19306)-(O19306*S19306)</f>
        <v>80.300659141266664</v>
      </c>
      <c r="AB19306">
        <f>SUM(U19305:U19306)-(O19306*R19306)</f>
        <v>11.80752377046546</v>
      </c>
    </row>
    <row r="19307" spans="1:30">
      <c r="A19307" t="s">
        <v>424</v>
      </c>
      <c r="B19307" t="s">
        <v>423</v>
      </c>
      <c r="D19307" s="5">
        <v>2020</v>
      </c>
      <c r="E19307" s="5" t="s">
        <v>3136</v>
      </c>
      <c r="F19307" s="5" t="s">
        <v>51</v>
      </c>
      <c r="G19307">
        <v>-38.264916666666664</v>
      </c>
      <c r="H19307">
        <v>144.49491666666665</v>
      </c>
      <c r="I19307" s="5" t="s">
        <v>62</v>
      </c>
      <c r="J19307" t="s">
        <v>3138</v>
      </c>
      <c r="K19307">
        <v>28</v>
      </c>
      <c r="L19307">
        <v>30</v>
      </c>
      <c r="M19307">
        <f t="shared" si="204"/>
        <v>29</v>
      </c>
      <c r="N19307">
        <v>10</v>
      </c>
      <c r="O19307">
        <v>1.4302045667396952</v>
      </c>
      <c r="R19307">
        <v>0.85951932435360012</v>
      </c>
      <c r="S19307">
        <v>3.6468663467041007</v>
      </c>
      <c r="T19307">
        <f t="shared" si="201"/>
        <v>52.157649033455129</v>
      </c>
      <c r="U19307">
        <f t="shared" si="202"/>
        <v>12.292884628915361</v>
      </c>
      <c r="V19307">
        <f t="shared" si="203"/>
        <v>64.450533662370489</v>
      </c>
      <c r="AA19307">
        <f>SUM(T19305:T19307)</f>
        <v>137.91601593919225</v>
      </c>
      <c r="AB19307">
        <f>SUM(U19305:U19307)</f>
        <v>24.757878673570225</v>
      </c>
    </row>
    <row r="19308" spans="1:30">
      <c r="A19308" t="s">
        <v>424</v>
      </c>
      <c r="B19308" t="s">
        <v>423</v>
      </c>
      <c r="D19308" s="5">
        <v>2020</v>
      </c>
      <c r="E19308" s="5" t="s">
        <v>3139</v>
      </c>
      <c r="F19308" s="5" t="s">
        <v>51</v>
      </c>
      <c r="G19308">
        <v>-38.258933333333331</v>
      </c>
      <c r="H19308">
        <v>144.48486666666668</v>
      </c>
      <c r="I19308" s="5" t="s">
        <v>62</v>
      </c>
      <c r="J19308" t="s">
        <v>3140</v>
      </c>
      <c r="K19308">
        <v>0</v>
      </c>
      <c r="L19308">
        <v>2</v>
      </c>
      <c r="M19308">
        <f t="shared" si="204"/>
        <v>1</v>
      </c>
      <c r="N19308">
        <v>10</v>
      </c>
      <c r="O19308">
        <v>1.0929525150488641</v>
      </c>
      <c r="R19308">
        <v>1.2118286963689</v>
      </c>
      <c r="S19308">
        <v>5.0611670899344006</v>
      </c>
      <c r="T19308">
        <f t="shared" si="201"/>
        <v>55.316153000263441</v>
      </c>
      <c r="U19308">
        <f t="shared" si="202"/>
        <v>13.244712215047755</v>
      </c>
      <c r="V19308">
        <f t="shared" si="203"/>
        <v>68.560865215311196</v>
      </c>
      <c r="W19308">
        <f>AVERAGE(O19308:O19310)</f>
        <v>1.2499599274419728</v>
      </c>
      <c r="Y19308">
        <f>AVERAGE(R19308:R19310)</f>
        <v>0.70826156419339992</v>
      </c>
      <c r="Z19308">
        <f>AVERAGE(S19308:S19310)</f>
        <v>5.6578013726249674</v>
      </c>
      <c r="AD19308">
        <v>30</v>
      </c>
    </row>
    <row r="19309" spans="1:30">
      <c r="A19309" t="s">
        <v>424</v>
      </c>
      <c r="B19309" t="s">
        <v>423</v>
      </c>
      <c r="D19309" s="5">
        <v>2020</v>
      </c>
      <c r="E19309" s="5" t="s">
        <v>3139</v>
      </c>
      <c r="F19309" s="5" t="s">
        <v>51</v>
      </c>
      <c r="G19309">
        <v>-38.258933333333331</v>
      </c>
      <c r="H19309">
        <v>144.48486666666668</v>
      </c>
      <c r="I19309" s="5" t="s">
        <v>62</v>
      </c>
      <c r="J19309" t="s">
        <v>3140</v>
      </c>
      <c r="K19309">
        <v>14</v>
      </c>
      <c r="L19309">
        <v>16</v>
      </c>
      <c r="M19309">
        <f t="shared" si="204"/>
        <v>15</v>
      </c>
      <c r="N19309">
        <v>10</v>
      </c>
      <c r="O19309">
        <v>1.3823598635671668</v>
      </c>
      <c r="R19309">
        <v>0.21619820554239999</v>
      </c>
      <c r="S19309">
        <v>7.253578003843602</v>
      </c>
      <c r="T19309">
        <f t="shared" si="201"/>
        <v>100.27055099767043</v>
      </c>
      <c r="U19309">
        <f t="shared" si="202"/>
        <v>2.9886372191705837</v>
      </c>
      <c r="V19309">
        <f t="shared" si="203"/>
        <v>103.25918821684101</v>
      </c>
      <c r="AA19309">
        <f>SUM(T19308:T19309)-(O19309*S19309)</f>
        <v>145.55964889816681</v>
      </c>
      <c r="AB19309">
        <f>SUM(U19308:U19309)-(O19309*R19309)</f>
        <v>15.934485712301282</v>
      </c>
    </row>
    <row r="19310" spans="1:30">
      <c r="A19310" t="s">
        <v>424</v>
      </c>
      <c r="B19310" t="s">
        <v>423</v>
      </c>
      <c r="D19310" s="5">
        <v>2020</v>
      </c>
      <c r="E19310" s="5" t="s">
        <v>3139</v>
      </c>
      <c r="F19310" s="5" t="s">
        <v>51</v>
      </c>
      <c r="G19310">
        <v>-38.258933333333331</v>
      </c>
      <c r="H19310">
        <v>144.48486666666668</v>
      </c>
      <c r="I19310" s="5" t="s">
        <v>62</v>
      </c>
      <c r="J19310" t="s">
        <v>3140</v>
      </c>
      <c r="K19310">
        <v>28</v>
      </c>
      <c r="L19310">
        <v>30</v>
      </c>
      <c r="M19310">
        <f t="shared" si="204"/>
        <v>29</v>
      </c>
      <c r="N19310">
        <v>10</v>
      </c>
      <c r="O19310">
        <v>1.2745674037098877</v>
      </c>
      <c r="R19310">
        <v>0.69675779066889998</v>
      </c>
      <c r="S19310">
        <v>4.6586590240969006</v>
      </c>
      <c r="T19310">
        <f t="shared" si="201"/>
        <v>59.37774937112826</v>
      </c>
      <c r="U19310">
        <f t="shared" si="202"/>
        <v>8.8806476826749723</v>
      </c>
      <c r="V19310">
        <f t="shared" si="203"/>
        <v>68.258397053803236</v>
      </c>
      <c r="AA19310">
        <f>SUM(T19308:T19310)</f>
        <v>214.96445336906211</v>
      </c>
      <c r="AB19310">
        <f>SUM(U19308:U19310)</f>
        <v>25.113997116893312</v>
      </c>
    </row>
    <row r="19311" spans="1:30">
      <c r="A19311" t="s">
        <v>424</v>
      </c>
      <c r="B19311" t="s">
        <v>423</v>
      </c>
      <c r="D19311" s="5">
        <v>2020</v>
      </c>
      <c r="E19311" s="5" t="s">
        <v>3139</v>
      </c>
      <c r="F19311" s="5" t="s">
        <v>51</v>
      </c>
      <c r="G19311">
        <v>-38.258416666666669</v>
      </c>
      <c r="H19311">
        <v>144.48396666666667</v>
      </c>
      <c r="I19311" s="5" t="s">
        <v>62</v>
      </c>
      <c r="J19311" t="s">
        <v>3141</v>
      </c>
      <c r="K19311">
        <v>0</v>
      </c>
      <c r="L19311">
        <v>2</v>
      </c>
      <c r="M19311">
        <f t="shared" si="204"/>
        <v>1</v>
      </c>
      <c r="N19311">
        <v>10</v>
      </c>
      <c r="O19311">
        <v>0.92906112085055403</v>
      </c>
      <c r="R19311">
        <v>0.65081520276640015</v>
      </c>
      <c r="S19311">
        <v>4.4652692259289006</v>
      </c>
      <c r="T19311">
        <f t="shared" si="201"/>
        <v>41.485080319409903</v>
      </c>
      <c r="U19311">
        <f t="shared" si="202"/>
        <v>6.0464710174873222</v>
      </c>
      <c r="V19311">
        <f t="shared" si="203"/>
        <v>47.531551336897223</v>
      </c>
      <c r="W19311">
        <f>AVERAGE(O19311:O19313)</f>
        <v>1.1729374232491272</v>
      </c>
      <c r="Y19311">
        <f>AVERAGE(R19311:R19313)</f>
        <v>1.0326937775078668</v>
      </c>
      <c r="Z19311">
        <f>AVERAGE(S19311:S19313)</f>
        <v>3.2532325441540664</v>
      </c>
      <c r="AD19311">
        <v>30</v>
      </c>
    </row>
    <row r="19312" spans="1:30">
      <c r="A19312" t="s">
        <v>424</v>
      </c>
      <c r="B19312" t="s">
        <v>423</v>
      </c>
      <c r="D19312" s="5">
        <v>2020</v>
      </c>
      <c r="E19312" s="5" t="s">
        <v>3139</v>
      </c>
      <c r="F19312" s="5" t="s">
        <v>51</v>
      </c>
      <c r="G19312">
        <v>-38.258416666666669</v>
      </c>
      <c r="H19312">
        <v>144.48396666666667</v>
      </c>
      <c r="I19312" s="5" t="s">
        <v>62</v>
      </c>
      <c r="J19312" t="s">
        <v>3141</v>
      </c>
      <c r="K19312">
        <v>14</v>
      </c>
      <c r="L19312">
        <v>16</v>
      </c>
      <c r="M19312">
        <f t="shared" si="204"/>
        <v>15</v>
      </c>
      <c r="N19312">
        <v>10</v>
      </c>
      <c r="O19312">
        <v>1.124885362830822</v>
      </c>
      <c r="R19312">
        <v>1.2881251190116003</v>
      </c>
      <c r="S19312">
        <v>3.1894741936848998</v>
      </c>
      <c r="T19312">
        <f t="shared" si="201"/>
        <v>35.877928356027823</v>
      </c>
      <c r="U19312">
        <f t="shared" si="202"/>
        <v>14.489930918708598</v>
      </c>
      <c r="V19312">
        <f t="shared" si="203"/>
        <v>50.367859274736418</v>
      </c>
      <c r="AA19312">
        <f>SUM(T19311:T19312)-(O19312*S19312)</f>
        <v>73.775215839834942</v>
      </c>
      <c r="AB19312">
        <f>SUM(U19311:U19312)-(O19312*R19312)</f>
        <v>19.087408844325061</v>
      </c>
    </row>
    <row r="19313" spans="1:30">
      <c r="A19313" t="s">
        <v>424</v>
      </c>
      <c r="B19313" t="s">
        <v>423</v>
      </c>
      <c r="D19313" s="5">
        <v>2020</v>
      </c>
      <c r="E19313" s="5" t="s">
        <v>3139</v>
      </c>
      <c r="F19313" s="5" t="s">
        <v>51</v>
      </c>
      <c r="G19313">
        <v>-38.258416666666669</v>
      </c>
      <c r="H19313">
        <v>144.48396666666667</v>
      </c>
      <c r="I19313" s="5" t="s">
        <v>62</v>
      </c>
      <c r="J19313" t="s">
        <v>3141</v>
      </c>
      <c r="K19313">
        <v>28</v>
      </c>
      <c r="L19313">
        <v>30</v>
      </c>
      <c r="M19313">
        <f t="shared" si="204"/>
        <v>29</v>
      </c>
      <c r="N19313">
        <v>10</v>
      </c>
      <c r="O19313">
        <v>1.464865786066005</v>
      </c>
      <c r="R19313">
        <v>1.1591410107455999</v>
      </c>
      <c r="S19313">
        <v>2.1049542128483996</v>
      </c>
      <c r="T19313">
        <f t="shared" si="201"/>
        <v>30.834754076371198</v>
      </c>
      <c r="U19313">
        <f t="shared" si="202"/>
        <v>16.979860078671969</v>
      </c>
      <c r="V19313">
        <f t="shared" si="203"/>
        <v>47.814614155043166</v>
      </c>
      <c r="AA19313">
        <f>SUM(T19311:T19313)</f>
        <v>108.19776275180892</v>
      </c>
      <c r="AB19313">
        <f>SUM(U19311:U19313)</f>
        <v>37.516262014867891</v>
      </c>
    </row>
    <row r="19314" spans="1:30">
      <c r="A19314" t="s">
        <v>424</v>
      </c>
      <c r="B19314" t="s">
        <v>423</v>
      </c>
      <c r="D19314" s="5">
        <v>2020</v>
      </c>
      <c r="E19314" s="5" t="s">
        <v>3142</v>
      </c>
      <c r="F19314" s="5" t="s">
        <v>51</v>
      </c>
      <c r="G19314">
        <v>-38.136616666666669</v>
      </c>
      <c r="H19314">
        <v>144.3562</v>
      </c>
      <c r="I19314" s="5" t="s">
        <v>62</v>
      </c>
      <c r="J19314" t="s">
        <v>3143</v>
      </c>
      <c r="K19314">
        <v>0</v>
      </c>
      <c r="L19314">
        <v>2</v>
      </c>
      <c r="M19314">
        <f t="shared" si="204"/>
        <v>1</v>
      </c>
      <c r="N19314">
        <v>10</v>
      </c>
      <c r="O19314">
        <v>1.3268720842076083</v>
      </c>
      <c r="R19314">
        <v>1.7032186778048999</v>
      </c>
      <c r="S19314">
        <v>1.0512515774600999</v>
      </c>
      <c r="T19314">
        <f t="shared" si="201"/>
        <v>13.948763716110186</v>
      </c>
      <c r="U19314">
        <f t="shared" si="202"/>
        <v>22.599533168803141</v>
      </c>
      <c r="V19314">
        <f t="shared" si="203"/>
        <v>36.548296884913327</v>
      </c>
      <c r="W19314">
        <f>AVERAGE(O19314:O19316)</f>
        <v>1.4207353034454844</v>
      </c>
      <c r="Y19314">
        <f>AVERAGE(R19314:R19316)</f>
        <v>1.6163518757067665</v>
      </c>
      <c r="Z19314">
        <f>AVERAGE(S19314:S19316)</f>
        <v>1.2084244133247</v>
      </c>
      <c r="AD19314">
        <v>30</v>
      </c>
    </row>
    <row r="19315" spans="1:30">
      <c r="A19315" t="s">
        <v>424</v>
      </c>
      <c r="B19315" t="s">
        <v>423</v>
      </c>
      <c r="D19315" s="5">
        <v>2020</v>
      </c>
      <c r="E19315" s="5" t="s">
        <v>3142</v>
      </c>
      <c r="F19315" s="5" t="s">
        <v>51</v>
      </c>
      <c r="G19315">
        <v>-38.136616666666669</v>
      </c>
      <c r="H19315">
        <v>144.3562</v>
      </c>
      <c r="I19315" s="5" t="s">
        <v>62</v>
      </c>
      <c r="J19315" t="s">
        <v>3143</v>
      </c>
      <c r="K19315">
        <v>14</v>
      </c>
      <c r="L19315">
        <v>16</v>
      </c>
      <c r="M19315">
        <f t="shared" si="204"/>
        <v>15</v>
      </c>
      <c r="N19315">
        <v>10</v>
      </c>
      <c r="O19315">
        <v>1.4224414444354296</v>
      </c>
      <c r="R19315">
        <v>1.6760140027224999</v>
      </c>
      <c r="S19315">
        <v>1.1966424399504001</v>
      </c>
      <c r="T19315">
        <f t="shared" si="201"/>
        <v>17.02153800755784</v>
      </c>
      <c r="U19315">
        <f t="shared" si="202"/>
        <v>23.840317789265988</v>
      </c>
      <c r="V19315">
        <f t="shared" si="203"/>
        <v>40.861855796823832</v>
      </c>
      <c r="AA19315">
        <f>SUM(T19314:T19315)-(O19315*S19315)</f>
        <v>29.268147922912242</v>
      </c>
      <c r="AB19315">
        <f>SUM(U19314:U19315)-(O19315*R19315)</f>
        <v>44.055819179142532</v>
      </c>
    </row>
    <row r="19316" spans="1:30">
      <c r="A19316" t="s">
        <v>424</v>
      </c>
      <c r="B19316" t="s">
        <v>423</v>
      </c>
      <c r="D19316" s="5">
        <v>2020</v>
      </c>
      <c r="E19316" s="5" t="s">
        <v>3142</v>
      </c>
      <c r="F19316" s="5" t="s">
        <v>51</v>
      </c>
      <c r="G19316">
        <v>-38.136616666666669</v>
      </c>
      <c r="H19316">
        <v>144.3562</v>
      </c>
      <c r="I19316" s="5" t="s">
        <v>62</v>
      </c>
      <c r="J19316" t="s">
        <v>3143</v>
      </c>
      <c r="K19316">
        <v>28</v>
      </c>
      <c r="L19316">
        <v>30</v>
      </c>
      <c r="M19316">
        <f t="shared" si="204"/>
        <v>29</v>
      </c>
      <c r="N19316">
        <v>10</v>
      </c>
      <c r="O19316">
        <v>1.5128923816934157</v>
      </c>
      <c r="R19316">
        <v>1.4698229465929</v>
      </c>
      <c r="S19316">
        <v>1.3773792225636001</v>
      </c>
      <c r="T19316">
        <f t="shared" si="201"/>
        <v>20.838265325192701</v>
      </c>
      <c r="U19316">
        <f t="shared" si="202"/>
        <v>22.236839383385668</v>
      </c>
      <c r="V19316">
        <f t="shared" si="203"/>
        <v>43.075104708578365</v>
      </c>
      <c r="AA19316">
        <f>SUM(T19314:T19316)</f>
        <v>51.808567048860724</v>
      </c>
      <c r="AB19316">
        <f>SUM(U19314:U19316)</f>
        <v>68.676690341454801</v>
      </c>
    </row>
    <row r="19317" spans="1:30">
      <c r="A19317" t="s">
        <v>424</v>
      </c>
      <c r="B19317" t="s">
        <v>423</v>
      </c>
      <c r="D19317" s="5">
        <v>2020</v>
      </c>
      <c r="E19317" s="5" t="s">
        <v>3142</v>
      </c>
      <c r="F19317" s="5" t="s">
        <v>51</v>
      </c>
      <c r="G19317">
        <v>-38.136933333333332</v>
      </c>
      <c r="H19317">
        <v>144.35634999999999</v>
      </c>
      <c r="I19317" s="5" t="s">
        <v>62</v>
      </c>
      <c r="J19317" t="s">
        <v>3144</v>
      </c>
      <c r="K19317">
        <v>0</v>
      </c>
      <c r="L19317">
        <v>2</v>
      </c>
      <c r="M19317">
        <f t="shared" si="204"/>
        <v>1</v>
      </c>
      <c r="N19317">
        <v>10</v>
      </c>
      <c r="O19317">
        <v>0.61848889218013436</v>
      </c>
      <c r="R19317">
        <v>4.4038314282768996</v>
      </c>
      <c r="S19317">
        <v>1.7081928714840999</v>
      </c>
      <c r="T19317">
        <f t="shared" si="201"/>
        <v>10.564983167142037</v>
      </c>
      <c r="U19317">
        <f t="shared" si="202"/>
        <v>27.237208214230385</v>
      </c>
      <c r="V19317">
        <f t="shared" si="203"/>
        <v>37.802191381372424</v>
      </c>
      <c r="W19317">
        <f>AVERAGE(O19317:O19319)</f>
        <v>1.1997482091426308</v>
      </c>
      <c r="Y19317">
        <f>AVERAGE(R19317:R19319)</f>
        <v>1.7755288291853415</v>
      </c>
      <c r="Z19317">
        <f>AVERAGE(S19317:S19319)</f>
        <v>1.2127478130189999</v>
      </c>
      <c r="AD19317">
        <v>30</v>
      </c>
    </row>
    <row r="19318" spans="1:30">
      <c r="A19318" t="s">
        <v>424</v>
      </c>
      <c r="B19318" t="s">
        <v>423</v>
      </c>
      <c r="D19318" s="5">
        <v>2020</v>
      </c>
      <c r="E19318" s="5" t="s">
        <v>3142</v>
      </c>
      <c r="F19318" s="5" t="s">
        <v>51</v>
      </c>
      <c r="G19318">
        <v>-38.136933333333332</v>
      </c>
      <c r="H19318">
        <v>144.35634999999999</v>
      </c>
      <c r="I19318" s="5" t="s">
        <v>62</v>
      </c>
      <c r="J19318" t="s">
        <v>3144</v>
      </c>
      <c r="K19318">
        <v>14</v>
      </c>
      <c r="L19318">
        <v>16</v>
      </c>
      <c r="M19318">
        <f t="shared" si="204"/>
        <v>15</v>
      </c>
      <c r="N19318">
        <v>10</v>
      </c>
      <c r="O19318">
        <v>1.3065730069459112</v>
      </c>
      <c r="R19318">
        <v>0.9124646614209001</v>
      </c>
      <c r="S19318">
        <v>1.0798190323600001</v>
      </c>
      <c r="T19318">
        <f t="shared" si="201"/>
        <v>14.108624000680294</v>
      </c>
      <c r="U19318">
        <f t="shared" si="202"/>
        <v>11.922016964045882</v>
      </c>
      <c r="V19318">
        <f t="shared" si="203"/>
        <v>26.030640964726175</v>
      </c>
      <c r="AA19318">
        <f>SUM(T19317:T19318)-(O19318*S19318)</f>
        <v>23.262744767754302</v>
      </c>
      <c r="AB19318">
        <f>SUM(U19317:U19318)-(O19318*R19318)</f>
        <v>37.967023481871678</v>
      </c>
    </row>
    <row r="19319" spans="1:30">
      <c r="A19319" t="s">
        <v>424</v>
      </c>
      <c r="B19319" t="s">
        <v>423</v>
      </c>
      <c r="D19319" s="5">
        <v>2020</v>
      </c>
      <c r="E19319" s="5" t="s">
        <v>3142</v>
      </c>
      <c r="F19319" s="5" t="s">
        <v>51</v>
      </c>
      <c r="G19319">
        <v>-38.136933333333332</v>
      </c>
      <c r="H19319">
        <v>144.35634999999999</v>
      </c>
      <c r="I19319" s="5" t="s">
        <v>62</v>
      </c>
      <c r="J19319" t="s">
        <v>3144</v>
      </c>
      <c r="K19319">
        <v>28</v>
      </c>
      <c r="L19319">
        <v>30</v>
      </c>
      <c r="M19319">
        <f t="shared" si="204"/>
        <v>29</v>
      </c>
      <c r="N19319">
        <v>10</v>
      </c>
      <c r="O19319">
        <v>1.6741827283018471</v>
      </c>
      <c r="R19319">
        <v>1.0290397858224998E-2</v>
      </c>
      <c r="S19319">
        <v>0.85023153521289996</v>
      </c>
      <c r="T19319">
        <f t="shared" si="201"/>
        <v>14.234429513110008</v>
      </c>
      <c r="U19319">
        <f t="shared" si="202"/>
        <v>0.17228006361594611</v>
      </c>
      <c r="V19319">
        <f t="shared" si="203"/>
        <v>14.406709576725955</v>
      </c>
      <c r="AA19319">
        <f>SUM(T19317:T19319)</f>
        <v>38.908036680932341</v>
      </c>
      <c r="AB19319">
        <f>SUM(U19317:U19319)</f>
        <v>39.331505241892209</v>
      </c>
    </row>
    <row r="19320" spans="1:30">
      <c r="A19320" t="s">
        <v>424</v>
      </c>
      <c r="B19320" t="s">
        <v>423</v>
      </c>
      <c r="D19320" s="5">
        <v>2020</v>
      </c>
      <c r="E19320" s="5" t="s">
        <v>3142</v>
      </c>
      <c r="F19320" s="5" t="s">
        <v>51</v>
      </c>
      <c r="G19320">
        <v>-38.135599999999997</v>
      </c>
      <c r="H19320">
        <v>144.35591666666667</v>
      </c>
      <c r="I19320" s="5" t="s">
        <v>62</v>
      </c>
      <c r="J19320" t="s">
        <v>3145</v>
      </c>
      <c r="K19320">
        <v>0</v>
      </c>
      <c r="L19320">
        <v>2</v>
      </c>
      <c r="M19320">
        <f t="shared" si="204"/>
        <v>1</v>
      </c>
      <c r="N19320">
        <v>10</v>
      </c>
      <c r="O19320">
        <v>0.78047406597996061</v>
      </c>
      <c r="R19320">
        <v>2.0446440107075996</v>
      </c>
      <c r="S19320">
        <v>2.3627532185855999</v>
      </c>
      <c r="T19320">
        <f t="shared" si="201"/>
        <v>18.440676114167417</v>
      </c>
      <c r="U19320">
        <f t="shared" si="202"/>
        <v>15.957916245185345</v>
      </c>
      <c r="V19320">
        <f t="shared" si="203"/>
        <v>34.398592359352762</v>
      </c>
      <c r="W19320">
        <f>AVERAGE(O19320:O19322)</f>
        <v>1.0092752121688695</v>
      </c>
      <c r="Y19320">
        <f>AVERAGE(R19320:R19322)</f>
        <v>1.0776016284545664</v>
      </c>
      <c r="Z19320">
        <f>AVERAGE(S19320:S19322)</f>
        <v>2.0144353716288665</v>
      </c>
      <c r="AD19320">
        <v>30</v>
      </c>
    </row>
    <row r="19321" spans="1:30">
      <c r="A19321" t="s">
        <v>424</v>
      </c>
      <c r="B19321" t="s">
        <v>423</v>
      </c>
      <c r="D19321" s="5">
        <v>2020</v>
      </c>
      <c r="E19321" s="5" t="s">
        <v>3142</v>
      </c>
      <c r="F19321" s="5" t="s">
        <v>51</v>
      </c>
      <c r="G19321">
        <v>-38.135599999999997</v>
      </c>
      <c r="H19321">
        <v>144.35591666666667</v>
      </c>
      <c r="I19321" s="5" t="s">
        <v>62</v>
      </c>
      <c r="J19321" t="s">
        <v>3145</v>
      </c>
      <c r="K19321">
        <v>14</v>
      </c>
      <c r="L19321">
        <v>16</v>
      </c>
      <c r="M19321">
        <f t="shared" si="204"/>
        <v>15</v>
      </c>
      <c r="N19321">
        <v>10</v>
      </c>
      <c r="O19321">
        <v>1.2203783286859593</v>
      </c>
      <c r="R19321">
        <v>0.65364080895999999</v>
      </c>
      <c r="S19321">
        <v>1.6599667884361002</v>
      </c>
      <c r="T19321">
        <f t="shared" si="201"/>
        <v>20.257874949458472</v>
      </c>
      <c r="U19321">
        <f t="shared" si="202"/>
        <v>7.9768907799954309</v>
      </c>
      <c r="V19321">
        <f t="shared" si="203"/>
        <v>28.234765729453905</v>
      </c>
      <c r="AA19321">
        <f>SUM(T19320:T19321)-(O19321*S19321)</f>
        <v>36.67276356868004</v>
      </c>
      <c r="AB19321">
        <f>SUM(U19320:U19321)-(O19321*R19321)</f>
        <v>23.137117947181231</v>
      </c>
    </row>
    <row r="19322" spans="1:30">
      <c r="A19322" t="s">
        <v>424</v>
      </c>
      <c r="B19322" t="s">
        <v>423</v>
      </c>
      <c r="D19322" s="5">
        <v>2020</v>
      </c>
      <c r="E19322" s="5" t="s">
        <v>3142</v>
      </c>
      <c r="F19322" s="5" t="s">
        <v>51</v>
      </c>
      <c r="G19322">
        <v>-38.135599999999997</v>
      </c>
      <c r="H19322">
        <v>144.35591666666667</v>
      </c>
      <c r="I19322" s="5" t="s">
        <v>62</v>
      </c>
      <c r="J19322" t="s">
        <v>3145</v>
      </c>
      <c r="K19322">
        <v>28</v>
      </c>
      <c r="L19322">
        <v>30</v>
      </c>
      <c r="M19322">
        <f t="shared" si="204"/>
        <v>29</v>
      </c>
      <c r="N19322">
        <v>10</v>
      </c>
      <c r="O19322">
        <v>1.0269732418406881</v>
      </c>
      <c r="R19322">
        <v>0.5345200656961</v>
      </c>
      <c r="S19322">
        <v>2.0205861078648999</v>
      </c>
      <c r="T19322">
        <f t="shared" si="201"/>
        <v>20.750878656122747</v>
      </c>
      <c r="U19322">
        <f t="shared" si="202"/>
        <v>5.4893780469682145</v>
      </c>
      <c r="V19322">
        <f t="shared" si="203"/>
        <v>26.240256703090964</v>
      </c>
      <c r="AA19322">
        <f>SUM(T19320:T19322)</f>
        <v>59.449429719748636</v>
      </c>
      <c r="AB19322">
        <f>SUM(U19320:U19322)</f>
        <v>29.424185072148987</v>
      </c>
    </row>
    <row r="19323" spans="1:30">
      <c r="A19323" t="s">
        <v>424</v>
      </c>
      <c r="B19323" t="s">
        <v>423</v>
      </c>
      <c r="D19323" s="5">
        <v>2020</v>
      </c>
      <c r="E19323" s="5" t="s">
        <v>3146</v>
      </c>
      <c r="F19323" s="5" t="s">
        <v>51</v>
      </c>
      <c r="G19323">
        <v>-38.076583333333332</v>
      </c>
      <c r="H19323">
        <v>144.39003333333332</v>
      </c>
      <c r="I19323" s="5" t="s">
        <v>62</v>
      </c>
      <c r="J19323" t="s">
        <v>3147</v>
      </c>
      <c r="K19323">
        <v>0</v>
      </c>
      <c r="L19323">
        <v>2</v>
      </c>
      <c r="M19323">
        <f t="shared" ref="M19323:M19382" si="205">AVERAGE(K19323:L19323)</f>
        <v>1</v>
      </c>
      <c r="N19323">
        <v>10</v>
      </c>
      <c r="O19323">
        <v>1.1883690865313172</v>
      </c>
      <c r="R19323">
        <v>0.57937260242560007</v>
      </c>
      <c r="S19323">
        <v>3.1098043739844003</v>
      </c>
      <c r="T19323">
        <f t="shared" si="201"/>
        <v>36.955953832029365</v>
      </c>
      <c r="U19323">
        <f t="shared" si="202"/>
        <v>6.8850849030578241</v>
      </c>
      <c r="V19323">
        <f t="shared" si="203"/>
        <v>43.841038735087189</v>
      </c>
      <c r="W19323">
        <f>AVERAGE(O19323:O19325)</f>
        <v>1.547796121746422</v>
      </c>
      <c r="Y19323">
        <f>AVERAGE(R19323:R19325)</f>
        <v>0.45137772265936671</v>
      </c>
      <c r="Z19323">
        <f>AVERAGE(S19323:S19325)</f>
        <v>4.8228820396236332</v>
      </c>
      <c r="AD19323">
        <v>30</v>
      </c>
    </row>
    <row r="19324" spans="1:30">
      <c r="A19324" t="s">
        <v>424</v>
      </c>
      <c r="B19324" t="s">
        <v>423</v>
      </c>
      <c r="D19324" s="5">
        <v>2020</v>
      </c>
      <c r="E19324" s="5" t="s">
        <v>3146</v>
      </c>
      <c r="F19324" s="5" t="s">
        <v>51</v>
      </c>
      <c r="G19324">
        <v>-38.076583333333332</v>
      </c>
      <c r="H19324">
        <v>144.39003333333332</v>
      </c>
      <c r="I19324" s="5" t="s">
        <v>62</v>
      </c>
      <c r="J19324" t="s">
        <v>3147</v>
      </c>
      <c r="K19324">
        <v>14</v>
      </c>
      <c r="L19324">
        <v>16</v>
      </c>
      <c r="M19324">
        <f t="shared" si="205"/>
        <v>15</v>
      </c>
      <c r="N19324">
        <v>10</v>
      </c>
      <c r="O19324">
        <v>2.0961634171365935</v>
      </c>
      <c r="R19324">
        <v>0.31158215985609999</v>
      </c>
      <c r="S19324">
        <v>3.2669900946081003</v>
      </c>
      <c r="T19324">
        <f t="shared" si="201"/>
        <v>68.481451204651179</v>
      </c>
      <c r="U19324">
        <f t="shared" si="202"/>
        <v>6.531271249227629</v>
      </c>
      <c r="V19324">
        <f t="shared" si="203"/>
        <v>75.012722453878808</v>
      </c>
      <c r="AA19324">
        <f>SUM(T19323:T19324)-(O19324*S19324)</f>
        <v>98.589259916215426</v>
      </c>
      <c r="AB19324">
        <f>SUM(U19323:U19324)-(O19324*R19324)</f>
        <v>12.763229027362689</v>
      </c>
    </row>
    <row r="19325" spans="1:30">
      <c r="A19325" t="s">
        <v>424</v>
      </c>
      <c r="B19325" t="s">
        <v>423</v>
      </c>
      <c r="D19325" s="5">
        <v>2020</v>
      </c>
      <c r="E19325" s="5" t="s">
        <v>3146</v>
      </c>
      <c r="F19325" s="5" t="s">
        <v>51</v>
      </c>
      <c r="G19325">
        <v>-38.076583333333332</v>
      </c>
      <c r="H19325">
        <v>144.39003333333332</v>
      </c>
      <c r="I19325" s="5" t="s">
        <v>62</v>
      </c>
      <c r="J19325" t="s">
        <v>3147</v>
      </c>
      <c r="K19325">
        <v>28</v>
      </c>
      <c r="L19325">
        <v>30</v>
      </c>
      <c r="M19325">
        <f t="shared" si="205"/>
        <v>29</v>
      </c>
      <c r="N19325">
        <v>10</v>
      </c>
      <c r="O19325">
        <v>1.3588558615713555</v>
      </c>
      <c r="R19325">
        <v>0.46317840569640006</v>
      </c>
      <c r="S19325">
        <v>8.0918516502783984</v>
      </c>
      <c r="T19325">
        <f t="shared" si="201"/>
        <v>109.95660045946649</v>
      </c>
      <c r="U19325">
        <f t="shared" si="202"/>
        <v>6.293926915338286</v>
      </c>
      <c r="V19325">
        <f t="shared" si="203"/>
        <v>116.25052737480478</v>
      </c>
      <c r="AA19325">
        <f>SUM(T19323:T19325)</f>
        <v>215.39400549614703</v>
      </c>
      <c r="AB19325">
        <f>SUM(U19323:U19325)</f>
        <v>19.710283067623738</v>
      </c>
    </row>
    <row r="19326" spans="1:30">
      <c r="A19326" t="s">
        <v>424</v>
      </c>
      <c r="B19326" t="s">
        <v>423</v>
      </c>
      <c r="D19326" s="5">
        <v>2020</v>
      </c>
      <c r="E19326" s="5" t="s">
        <v>3146</v>
      </c>
      <c r="F19326" s="5" t="s">
        <v>51</v>
      </c>
      <c r="G19326">
        <v>-38.07685</v>
      </c>
      <c r="H19326">
        <v>144.38956666666667</v>
      </c>
      <c r="I19326" s="5" t="s">
        <v>62</v>
      </c>
      <c r="J19326" t="s">
        <v>3148</v>
      </c>
      <c r="K19326">
        <v>0</v>
      </c>
      <c r="L19326">
        <v>2</v>
      </c>
      <c r="M19326">
        <f t="shared" si="205"/>
        <v>1</v>
      </c>
      <c r="N19326">
        <v>10</v>
      </c>
      <c r="O19326">
        <v>1.3764520320795957</v>
      </c>
      <c r="R19326">
        <v>0.47731631490489995</v>
      </c>
      <c r="S19326">
        <v>3.7711598514529001</v>
      </c>
      <c r="T19326">
        <f t="shared" si="201"/>
        <v>51.908206408293303</v>
      </c>
      <c r="U19326">
        <f t="shared" si="202"/>
        <v>6.5700301159559373</v>
      </c>
      <c r="V19326">
        <f t="shared" si="203"/>
        <v>58.47823652424924</v>
      </c>
      <c r="W19326">
        <f>AVERAGE(O19326:O19328)</f>
        <v>1.5960434122282532</v>
      </c>
      <c r="Y19326">
        <f>AVERAGE(R19326:R19328)</f>
        <v>0.31941288003830004</v>
      </c>
      <c r="Z19326">
        <f>AVERAGE(S19326:S19328)</f>
        <v>3.7968168425572668</v>
      </c>
      <c r="AD19326">
        <v>30</v>
      </c>
    </row>
    <row r="19327" spans="1:30">
      <c r="A19327" t="s">
        <v>424</v>
      </c>
      <c r="B19327" t="s">
        <v>423</v>
      </c>
      <c r="D19327" s="5">
        <v>2020</v>
      </c>
      <c r="E19327" s="5" t="s">
        <v>3146</v>
      </c>
      <c r="F19327" s="5" t="s">
        <v>51</v>
      </c>
      <c r="G19327">
        <v>-38.07685</v>
      </c>
      <c r="H19327">
        <v>144.38956666666667</v>
      </c>
      <c r="I19327" s="5" t="s">
        <v>62</v>
      </c>
      <c r="J19327" t="s">
        <v>3148</v>
      </c>
      <c r="K19327">
        <v>14</v>
      </c>
      <c r="L19327">
        <v>16</v>
      </c>
      <c r="M19327">
        <f t="shared" si="205"/>
        <v>15</v>
      </c>
      <c r="N19327">
        <v>10</v>
      </c>
      <c r="O19327">
        <v>1.9329341075015458</v>
      </c>
      <c r="R19327">
        <v>0.11053536441639999</v>
      </c>
      <c r="S19327">
        <v>5.8325800459689008</v>
      </c>
      <c r="T19327">
        <f t="shared" si="201"/>
        <v>112.73992905586223</v>
      </c>
      <c r="U19327">
        <f t="shared" si="202"/>
        <v>2.1365757596557224</v>
      </c>
      <c r="V19327">
        <f t="shared" si="203"/>
        <v>114.87650481551796</v>
      </c>
      <c r="AA19327">
        <f>SUM(T19326:T19327)-(O19327*S19327)</f>
        <v>153.3741425585693</v>
      </c>
      <c r="AB19327">
        <f>SUM(U19326:U19327)-(O19327*R19327)</f>
        <v>8.4929482996460877</v>
      </c>
    </row>
    <row r="19328" spans="1:30">
      <c r="A19328" t="s">
        <v>424</v>
      </c>
      <c r="B19328" t="s">
        <v>423</v>
      </c>
      <c r="D19328" s="5">
        <v>2020</v>
      </c>
      <c r="E19328" s="5" t="s">
        <v>3146</v>
      </c>
      <c r="F19328" s="5" t="s">
        <v>51</v>
      </c>
      <c r="G19328">
        <v>-38.07685</v>
      </c>
      <c r="H19328">
        <v>144.38956666666667</v>
      </c>
      <c r="I19328" s="5" t="s">
        <v>62</v>
      </c>
      <c r="J19328" t="s">
        <v>3148</v>
      </c>
      <c r="K19328">
        <v>28</v>
      </c>
      <c r="L19328">
        <v>30</v>
      </c>
      <c r="M19328">
        <f t="shared" si="205"/>
        <v>29</v>
      </c>
      <c r="N19328">
        <v>10</v>
      </c>
      <c r="O19328">
        <v>1.4787440971036185</v>
      </c>
      <c r="R19328">
        <v>0.37038696079360006</v>
      </c>
      <c r="S19328">
        <v>1.7867106302500007</v>
      </c>
      <c r="T19328">
        <f t="shared" si="201"/>
        <v>26.420877977144745</v>
      </c>
      <c r="U19328">
        <f t="shared" si="202"/>
        <v>5.4770753191768549</v>
      </c>
      <c r="V19328">
        <f t="shared" si="203"/>
        <v>31.897953296321599</v>
      </c>
      <c r="AA19328">
        <f>SUM(T19326:T19328)</f>
        <v>191.06901344130029</v>
      </c>
      <c r="AB19328">
        <f>SUM(U19326:U19328)</f>
        <v>14.183681194788514</v>
      </c>
    </row>
    <row r="19329" spans="1:30">
      <c r="A19329" t="s">
        <v>424</v>
      </c>
      <c r="B19329" t="s">
        <v>423</v>
      </c>
      <c r="D19329" s="5">
        <v>2020</v>
      </c>
      <c r="E19329" s="5" t="s">
        <v>3146</v>
      </c>
      <c r="F19329" s="5" t="s">
        <v>51</v>
      </c>
      <c r="G19329">
        <v>-38.075966666666666</v>
      </c>
      <c r="H19329">
        <v>144.39108333333334</v>
      </c>
      <c r="I19329" s="5" t="s">
        <v>62</v>
      </c>
      <c r="J19329" t="s">
        <v>3149</v>
      </c>
      <c r="K19329">
        <v>0</v>
      </c>
      <c r="L19329">
        <v>2</v>
      </c>
      <c r="M19329">
        <f t="shared" si="205"/>
        <v>1</v>
      </c>
      <c r="N19329">
        <v>10</v>
      </c>
      <c r="O19329">
        <v>0.93552917773780864</v>
      </c>
      <c r="R19329">
        <v>0.76317432787209993</v>
      </c>
      <c r="S19329">
        <v>2.3236034422128999</v>
      </c>
      <c r="T19329">
        <f t="shared" si="201"/>
        <v>21.737988176821759</v>
      </c>
      <c r="U19329">
        <f t="shared" si="202"/>
        <v>7.1397185142479049</v>
      </c>
      <c r="V19329">
        <f t="shared" si="203"/>
        <v>28.877706691069662</v>
      </c>
      <c r="W19329">
        <f>AVERAGE(O19329:O19331)</f>
        <v>1.3397742449275913</v>
      </c>
      <c r="Y19329">
        <f>AVERAGE(R19329:R19331)</f>
        <v>0.49471257015620002</v>
      </c>
      <c r="Z19329">
        <f>AVERAGE(S19329:S19331)</f>
        <v>2.889513089343533</v>
      </c>
      <c r="AD19329">
        <v>30</v>
      </c>
    </row>
    <row r="19330" spans="1:30">
      <c r="A19330" t="s">
        <v>424</v>
      </c>
      <c r="B19330" t="s">
        <v>423</v>
      </c>
      <c r="D19330" s="5">
        <v>2020</v>
      </c>
      <c r="E19330" s="5" t="s">
        <v>3146</v>
      </c>
      <c r="F19330" s="5" t="s">
        <v>51</v>
      </c>
      <c r="G19330">
        <v>-38.075966666666666</v>
      </c>
      <c r="H19330">
        <v>144.39108333333334</v>
      </c>
      <c r="I19330" s="5" t="s">
        <v>62</v>
      </c>
      <c r="J19330" t="s">
        <v>3149</v>
      </c>
      <c r="K19330">
        <v>14</v>
      </c>
      <c r="L19330">
        <v>16</v>
      </c>
      <c r="M19330">
        <f t="shared" si="205"/>
        <v>15</v>
      </c>
      <c r="N19330">
        <v>10</v>
      </c>
      <c r="O19330">
        <v>1.437771248554041</v>
      </c>
      <c r="R19330">
        <v>0.30039926392090005</v>
      </c>
      <c r="S19330">
        <v>5.9359381886016003</v>
      </c>
      <c r="T19330">
        <f t="shared" si="201"/>
        <v>85.345212607653366</v>
      </c>
      <c r="U19330">
        <f t="shared" si="202"/>
        <v>4.3190542475226739</v>
      </c>
      <c r="V19330">
        <f t="shared" si="203"/>
        <v>89.664266855176038</v>
      </c>
      <c r="AA19330">
        <f>SUM(T19329:T19330)-(O19330*S19330)</f>
        <v>98.548679523709794</v>
      </c>
      <c r="AB19330">
        <f>SUM(U19329:U19330)-(O19330*R19330)</f>
        <v>11.026867337018311</v>
      </c>
    </row>
    <row r="19331" spans="1:30">
      <c r="A19331" t="s">
        <v>424</v>
      </c>
      <c r="B19331" t="s">
        <v>423</v>
      </c>
      <c r="D19331" s="5">
        <v>2020</v>
      </c>
      <c r="E19331" s="5" t="s">
        <v>3146</v>
      </c>
      <c r="F19331" s="5" t="s">
        <v>51</v>
      </c>
      <c r="G19331">
        <v>-38.075966666666666</v>
      </c>
      <c r="H19331">
        <v>144.39108333333334</v>
      </c>
      <c r="I19331" s="5" t="s">
        <v>62</v>
      </c>
      <c r="J19331" t="s">
        <v>3149</v>
      </c>
      <c r="K19331">
        <v>28</v>
      </c>
      <c r="L19331">
        <v>30</v>
      </c>
      <c r="M19331">
        <f t="shared" si="205"/>
        <v>29</v>
      </c>
      <c r="N19331">
        <v>10</v>
      </c>
      <c r="O19331">
        <v>1.6460223084909245</v>
      </c>
      <c r="R19331">
        <v>0.42056411867559995</v>
      </c>
      <c r="S19331">
        <v>0.4089976372161</v>
      </c>
      <c r="T19331">
        <f t="shared" si="201"/>
        <v>6.7321923497777858</v>
      </c>
      <c r="U19331">
        <f t="shared" si="202"/>
        <v>6.9225792149086214</v>
      </c>
      <c r="V19331">
        <f t="shared" si="203"/>
        <v>13.654771564686406</v>
      </c>
      <c r="AA19331">
        <f>SUM(T19329:T19331)</f>
        <v>113.81539313425291</v>
      </c>
      <c r="AB19331">
        <f>SUM(U19329:U19331)</f>
        <v>18.381351976679198</v>
      </c>
    </row>
    <row r="19332" spans="1:30">
      <c r="A19332" t="s">
        <v>424</v>
      </c>
      <c r="B19332" t="s">
        <v>423</v>
      </c>
      <c r="D19332" s="5">
        <v>2020</v>
      </c>
      <c r="E19332" s="5" t="s">
        <v>3150</v>
      </c>
      <c r="F19332" s="5" t="s">
        <v>51</v>
      </c>
      <c r="G19332">
        <v>-38.227933333333333</v>
      </c>
      <c r="H19332">
        <v>144.65236666666667</v>
      </c>
      <c r="I19332" s="5" t="s">
        <v>62</v>
      </c>
      <c r="J19332" t="s">
        <v>3151</v>
      </c>
      <c r="K19332">
        <v>0</v>
      </c>
      <c r="L19332">
        <v>2</v>
      </c>
      <c r="M19332">
        <f t="shared" si="205"/>
        <v>1</v>
      </c>
      <c r="N19332">
        <v>10</v>
      </c>
      <c r="O19332">
        <v>1.1117164270196418</v>
      </c>
      <c r="R19332">
        <v>1.2909972372025003</v>
      </c>
      <c r="S19332">
        <v>1.2076945536100001</v>
      </c>
      <c r="T19332">
        <f t="shared" si="201"/>
        <v>13.426138740703905</v>
      </c>
      <c r="U19332">
        <f t="shared" si="202"/>
        <v>14.352228358349926</v>
      </c>
      <c r="V19332">
        <f t="shared" si="203"/>
        <v>27.778367099053831</v>
      </c>
      <c r="W19332">
        <f>AVERAGE(O19332:O19334)</f>
        <v>1.2332004561146392</v>
      </c>
      <c r="Y19332">
        <f>AVERAGE(R19332:R19334)</f>
        <v>0.82953573491316679</v>
      </c>
      <c r="Z19332">
        <f>AVERAGE(S19332:S19334)</f>
        <v>3.5022298279410666</v>
      </c>
      <c r="AD19332">
        <v>30</v>
      </c>
    </row>
    <row r="19333" spans="1:30">
      <c r="A19333" t="s">
        <v>424</v>
      </c>
      <c r="B19333" t="s">
        <v>423</v>
      </c>
      <c r="D19333" s="5">
        <v>2020</v>
      </c>
      <c r="E19333" s="5" t="s">
        <v>3150</v>
      </c>
      <c r="F19333" s="5" t="s">
        <v>51</v>
      </c>
      <c r="G19333">
        <v>-38.227933333333333</v>
      </c>
      <c r="H19333">
        <v>144.65236666666667</v>
      </c>
      <c r="I19333" s="5" t="s">
        <v>62</v>
      </c>
      <c r="J19333" t="s">
        <v>3151</v>
      </c>
      <c r="K19333">
        <v>14</v>
      </c>
      <c r="L19333">
        <v>16</v>
      </c>
      <c r="M19333">
        <f t="shared" si="205"/>
        <v>15</v>
      </c>
      <c r="N19333">
        <v>10</v>
      </c>
      <c r="O19333">
        <v>1.2756587507997412</v>
      </c>
      <c r="R19333">
        <v>0.63002556209610017</v>
      </c>
      <c r="S19333">
        <v>2.5737419118435998</v>
      </c>
      <c r="T19333">
        <f t="shared" si="201"/>
        <v>32.832163921433441</v>
      </c>
      <c r="U19333">
        <f t="shared" si="202"/>
        <v>8.0369762151541586</v>
      </c>
      <c r="V19333">
        <f t="shared" si="203"/>
        <v>40.869140136587603</v>
      </c>
      <c r="AA19333">
        <f>SUM(T19332:T19333)-(O19333*S19333)</f>
        <v>42.975086269994001</v>
      </c>
      <c r="AB19333">
        <f>SUM(U19332:U19333)-(O19333*R19333)</f>
        <v>21.58550695198867</v>
      </c>
    </row>
    <row r="19334" spans="1:30">
      <c r="A19334" t="s">
        <v>424</v>
      </c>
      <c r="B19334" t="s">
        <v>423</v>
      </c>
      <c r="D19334" s="5">
        <v>2020</v>
      </c>
      <c r="E19334" s="5" t="s">
        <v>3150</v>
      </c>
      <c r="F19334" s="5" t="s">
        <v>51</v>
      </c>
      <c r="G19334">
        <v>-38.227933333333333</v>
      </c>
      <c r="H19334">
        <v>144.65236666666667</v>
      </c>
      <c r="I19334" s="5" t="s">
        <v>62</v>
      </c>
      <c r="J19334" t="s">
        <v>3151</v>
      </c>
      <c r="K19334">
        <v>28</v>
      </c>
      <c r="L19334">
        <v>30</v>
      </c>
      <c r="M19334">
        <f t="shared" si="205"/>
        <v>29</v>
      </c>
      <c r="N19334">
        <v>10</v>
      </c>
      <c r="O19334">
        <v>1.3122261905245352</v>
      </c>
      <c r="R19334">
        <v>0.56758440544090005</v>
      </c>
      <c r="S19334">
        <v>6.7252530183695995</v>
      </c>
      <c r="T19334">
        <f t="shared" si="201"/>
        <v>88.250531486087723</v>
      </c>
      <c r="U19334">
        <f t="shared" si="202"/>
        <v>7.4479912215284552</v>
      </c>
      <c r="V19334">
        <f t="shared" si="203"/>
        <v>95.698522707616178</v>
      </c>
      <c r="AA19334">
        <f>SUM(T19332:T19334)</f>
        <v>134.50883414822508</v>
      </c>
      <c r="AB19334">
        <f>SUM(U19332:U19334)</f>
        <v>29.837195795032539</v>
      </c>
    </row>
    <row r="19335" spans="1:30">
      <c r="A19335" t="s">
        <v>424</v>
      </c>
      <c r="B19335" t="s">
        <v>423</v>
      </c>
      <c r="D19335" s="5">
        <v>2020</v>
      </c>
      <c r="E19335" s="5" t="s">
        <v>3150</v>
      </c>
      <c r="F19335" s="5" t="s">
        <v>51</v>
      </c>
      <c r="G19335">
        <v>-38.22761666666667</v>
      </c>
      <c r="H19335">
        <v>144.65283333333332</v>
      </c>
      <c r="I19335" s="5" t="s">
        <v>62</v>
      </c>
      <c r="J19335" t="s">
        <v>3152</v>
      </c>
      <c r="K19335">
        <v>0</v>
      </c>
      <c r="L19335">
        <v>2</v>
      </c>
      <c r="M19335">
        <f t="shared" si="205"/>
        <v>1</v>
      </c>
      <c r="N19335">
        <v>10</v>
      </c>
      <c r="O19335">
        <v>0.58936081031521281</v>
      </c>
      <c r="R19335">
        <v>2.3607898569615999</v>
      </c>
      <c r="S19335">
        <v>0.76360203222250012</v>
      </c>
      <c r="T19335">
        <f t="shared" si="201"/>
        <v>4.5003711246899591</v>
      </c>
      <c r="U19335">
        <f t="shared" si="202"/>
        <v>13.913570230828238</v>
      </c>
      <c r="V19335">
        <f t="shared" si="203"/>
        <v>18.413941355518197</v>
      </c>
      <c r="W19335">
        <f>AVERAGE(O19335:O19337)</f>
        <v>0.95490788360867807</v>
      </c>
      <c r="Y19335">
        <f>AVERAGE(R19335:R19337)</f>
        <v>1.7039784994023002</v>
      </c>
      <c r="Z19335">
        <f>AVERAGE(S19335:S19337)</f>
        <v>2.2089555042079336</v>
      </c>
      <c r="AD19335">
        <v>30</v>
      </c>
    </row>
    <row r="19336" spans="1:30">
      <c r="A19336" t="s">
        <v>424</v>
      </c>
      <c r="B19336" t="s">
        <v>423</v>
      </c>
      <c r="D19336" s="5">
        <v>2020</v>
      </c>
      <c r="E19336" s="5" t="s">
        <v>3150</v>
      </c>
      <c r="F19336" s="5" t="s">
        <v>51</v>
      </c>
      <c r="G19336">
        <v>-38.22761666666667</v>
      </c>
      <c r="H19336">
        <v>144.65283333333332</v>
      </c>
      <c r="I19336" s="5" t="s">
        <v>62</v>
      </c>
      <c r="J19336" t="s">
        <v>3152</v>
      </c>
      <c r="K19336">
        <v>14</v>
      </c>
      <c r="L19336">
        <v>16</v>
      </c>
      <c r="M19336">
        <f t="shared" si="205"/>
        <v>15</v>
      </c>
      <c r="N19336">
        <v>10</v>
      </c>
      <c r="O19336">
        <v>1.3927494982522057</v>
      </c>
      <c r="R19336">
        <v>0.3150845103844</v>
      </c>
      <c r="S19336">
        <v>1.8460410647364001</v>
      </c>
      <c r="T19336">
        <f t="shared" si="201"/>
        <v>25.710727666645887</v>
      </c>
      <c r="U19336">
        <f t="shared" si="202"/>
        <v>4.3883379374491502</v>
      </c>
      <c r="V19336">
        <f t="shared" si="203"/>
        <v>30.099065604095038</v>
      </c>
      <c r="AA19336">
        <f>SUM(T19335:T19336)-(O19336*S19336)</f>
        <v>27.640026024671258</v>
      </c>
      <c r="AB19336">
        <f>SUM(U19335:U19336)-(O19336*R19336)</f>
        <v>17.863074374532474</v>
      </c>
    </row>
    <row r="19337" spans="1:30">
      <c r="A19337" t="s">
        <v>424</v>
      </c>
      <c r="B19337" t="s">
        <v>423</v>
      </c>
      <c r="D19337" s="5">
        <v>2020</v>
      </c>
      <c r="E19337" s="5" t="s">
        <v>3150</v>
      </c>
      <c r="F19337" s="5" t="s">
        <v>51</v>
      </c>
      <c r="G19337">
        <v>-38.22761666666667</v>
      </c>
      <c r="H19337">
        <v>144.65283333333332</v>
      </c>
      <c r="I19337" s="5" t="s">
        <v>62</v>
      </c>
      <c r="J19337" t="s">
        <v>3152</v>
      </c>
      <c r="K19337">
        <v>28</v>
      </c>
      <c r="L19337">
        <v>30</v>
      </c>
      <c r="M19337">
        <f t="shared" si="205"/>
        <v>29</v>
      </c>
      <c r="N19337">
        <v>10</v>
      </c>
      <c r="O19337">
        <v>0.88261334225861543</v>
      </c>
      <c r="R19337">
        <v>2.4360611308609004</v>
      </c>
      <c r="S19337">
        <v>4.0172234156649003</v>
      </c>
      <c r="T19337">
        <f t="shared" si="201"/>
        <v>35.456549854995686</v>
      </c>
      <c r="U19337">
        <f t="shared" si="202"/>
        <v>21.501000566554417</v>
      </c>
      <c r="V19337">
        <f t="shared" si="203"/>
        <v>56.957550421550103</v>
      </c>
      <c r="AA19337">
        <f>SUM(T19335:T19337)</f>
        <v>65.667648646331529</v>
      </c>
      <c r="AB19337">
        <f>SUM(U19335:U19337)</f>
        <v>39.802908734831803</v>
      </c>
    </row>
    <row r="19338" spans="1:30">
      <c r="A19338" t="s">
        <v>424</v>
      </c>
      <c r="B19338" t="s">
        <v>423</v>
      </c>
      <c r="D19338" s="5">
        <v>2020</v>
      </c>
      <c r="E19338" s="5" t="s">
        <v>3150</v>
      </c>
      <c r="F19338" s="5" t="s">
        <v>51</v>
      </c>
      <c r="G19338">
        <v>-38.227316666666667</v>
      </c>
      <c r="H19338">
        <v>144.65308333333334</v>
      </c>
      <c r="I19338" s="5" t="s">
        <v>62</v>
      </c>
      <c r="J19338" t="s">
        <v>3153</v>
      </c>
      <c r="K19338">
        <v>0</v>
      </c>
      <c r="L19338">
        <v>2</v>
      </c>
      <c r="M19338">
        <f t="shared" si="205"/>
        <v>1</v>
      </c>
      <c r="N19338">
        <v>10</v>
      </c>
      <c r="O19338">
        <v>0.24061686009363284</v>
      </c>
      <c r="R19338">
        <v>5.0735305528384007</v>
      </c>
      <c r="S19338">
        <v>2.4416663107684009</v>
      </c>
      <c r="T19338">
        <f t="shared" si="201"/>
        <v>5.8750608109349702</v>
      </c>
      <c r="U19338">
        <f t="shared" si="202"/>
        <v>12.207769912130892</v>
      </c>
      <c r="V19338">
        <f t="shared" si="203"/>
        <v>18.082830723065861</v>
      </c>
      <c r="W19338">
        <f>AVERAGE(O19338:O19340)</f>
        <v>0.8215451347744982</v>
      </c>
      <c r="Y19338">
        <f>AVERAGE(R19338:R19340)</f>
        <v>2.9373253365061665</v>
      </c>
      <c r="Z19338">
        <f>AVERAGE(S19338:S19340)</f>
        <v>2.5574898401996671</v>
      </c>
      <c r="AD19338">
        <v>30</v>
      </c>
    </row>
    <row r="19339" spans="1:30">
      <c r="A19339" t="s">
        <v>424</v>
      </c>
      <c r="B19339" t="s">
        <v>423</v>
      </c>
      <c r="D19339" s="5">
        <v>2020</v>
      </c>
      <c r="E19339" s="5" t="s">
        <v>3150</v>
      </c>
      <c r="F19339" s="5" t="s">
        <v>51</v>
      </c>
      <c r="G19339">
        <v>-38.227316666666667</v>
      </c>
      <c r="H19339">
        <v>144.65308333333334</v>
      </c>
      <c r="I19339" s="5" t="s">
        <v>62</v>
      </c>
      <c r="J19339" t="s">
        <v>3153</v>
      </c>
      <c r="K19339">
        <v>14</v>
      </c>
      <c r="L19339">
        <v>16</v>
      </c>
      <c r="M19339">
        <f t="shared" si="205"/>
        <v>15</v>
      </c>
      <c r="N19339">
        <v>10</v>
      </c>
      <c r="O19339">
        <v>1.5894104394133801</v>
      </c>
      <c r="R19339">
        <v>0.25534473984009998</v>
      </c>
      <c r="S19339">
        <v>1.4890453204225</v>
      </c>
      <c r="T19339">
        <f t="shared" si="201"/>
        <v>23.667041770391634</v>
      </c>
      <c r="U19339">
        <f t="shared" si="202"/>
        <v>4.0584759515114852</v>
      </c>
      <c r="V19339">
        <f t="shared" si="203"/>
        <v>27.72551772190312</v>
      </c>
      <c r="AA19339">
        <f>SUM(T19338:T19339)-(O19339*S19339)</f>
        <v>27.175398404287439</v>
      </c>
      <c r="AB19339">
        <f>SUM(U19338:U19339)-(O19339*R19339)</f>
        <v>15.860398268491229</v>
      </c>
    </row>
    <row r="19340" spans="1:30">
      <c r="A19340" t="s">
        <v>424</v>
      </c>
      <c r="B19340" t="s">
        <v>423</v>
      </c>
      <c r="D19340" s="5">
        <v>2020</v>
      </c>
      <c r="E19340" s="5" t="s">
        <v>3150</v>
      </c>
      <c r="F19340" s="5" t="s">
        <v>51</v>
      </c>
      <c r="G19340">
        <v>-38.227316666666667</v>
      </c>
      <c r="H19340">
        <v>144.65308333333334</v>
      </c>
      <c r="I19340" s="5" t="s">
        <v>62</v>
      </c>
      <c r="J19340" t="s">
        <v>3153</v>
      </c>
      <c r="K19340">
        <v>28</v>
      </c>
      <c r="L19340">
        <v>30</v>
      </c>
      <c r="M19340">
        <f t="shared" si="205"/>
        <v>29</v>
      </c>
      <c r="N19340">
        <v>10</v>
      </c>
      <c r="O19340">
        <v>0.63460810481648156</v>
      </c>
      <c r="R19340">
        <v>3.4831007168399992</v>
      </c>
      <c r="S19340">
        <v>3.7417578894080998</v>
      </c>
      <c r="T19340">
        <f t="shared" si="201"/>
        <v>23.745498828793924</v>
      </c>
      <c r="U19340">
        <f t="shared" si="202"/>
        <v>22.104039447987603</v>
      </c>
      <c r="V19340">
        <f t="shared" si="203"/>
        <v>45.84953827678153</v>
      </c>
      <c r="AA19340">
        <f>SUM(T19338:T19340)</f>
        <v>53.28760141012053</v>
      </c>
      <c r="AB19340">
        <f>SUM(U19338:U19340)</f>
        <v>38.370285311629985</v>
      </c>
    </row>
    <row r="19341" spans="1:30">
      <c r="A19341" t="s">
        <v>424</v>
      </c>
      <c r="B19341" t="s">
        <v>423</v>
      </c>
      <c r="D19341" s="5">
        <v>2020</v>
      </c>
      <c r="E19341" s="5" t="s">
        <v>3157</v>
      </c>
      <c r="F19341" s="5" t="s">
        <v>51</v>
      </c>
      <c r="G19341">
        <v>-38.197000000000003</v>
      </c>
      <c r="H19341">
        <v>144.69726666666668</v>
      </c>
      <c r="I19341" s="5" t="s">
        <v>62</v>
      </c>
      <c r="J19341" t="s">
        <v>3154</v>
      </c>
      <c r="K19341">
        <v>0</v>
      </c>
      <c r="L19341">
        <v>2</v>
      </c>
      <c r="M19341">
        <f t="shared" si="205"/>
        <v>1</v>
      </c>
      <c r="N19341">
        <v>10</v>
      </c>
      <c r="O19341">
        <v>0.5052251411991131</v>
      </c>
      <c r="R19341">
        <v>4.6278768122500002</v>
      </c>
      <c r="S19341">
        <v>3.6522103395904</v>
      </c>
      <c r="T19341">
        <f t="shared" si="201"/>
        <v>18.451884845084205</v>
      </c>
      <c r="U19341">
        <f t="shared" si="202"/>
        <v>23.38119715921108</v>
      </c>
      <c r="V19341">
        <f t="shared" si="203"/>
        <v>41.833082004295285</v>
      </c>
      <c r="W19341">
        <f>AVERAGE(O19341:O19343)</f>
        <v>1.0045387610624545</v>
      </c>
      <c r="Y19341">
        <f>AVERAGE(R19341:R19343)</f>
        <v>1.8014467783041666</v>
      </c>
      <c r="Z19341">
        <f>AVERAGE(S19341:S19343)</f>
        <v>3.4906199403129672</v>
      </c>
      <c r="AD19341">
        <v>30</v>
      </c>
    </row>
    <row r="19342" spans="1:30">
      <c r="A19342" t="s">
        <v>424</v>
      </c>
      <c r="B19342" t="s">
        <v>423</v>
      </c>
      <c r="D19342" s="5">
        <v>2020</v>
      </c>
      <c r="E19342" s="5" t="s">
        <v>3157</v>
      </c>
      <c r="F19342" s="5" t="s">
        <v>51</v>
      </c>
      <c r="G19342">
        <v>-38.197000000000003</v>
      </c>
      <c r="H19342">
        <v>144.69726666666668</v>
      </c>
      <c r="I19342" s="5" t="s">
        <v>62</v>
      </c>
      <c r="J19342" t="s">
        <v>3154</v>
      </c>
      <c r="K19342">
        <v>14</v>
      </c>
      <c r="L19342">
        <v>16</v>
      </c>
      <c r="M19342">
        <f t="shared" si="205"/>
        <v>15</v>
      </c>
      <c r="N19342">
        <v>10</v>
      </c>
      <c r="O19342">
        <v>1.2488479649062376</v>
      </c>
      <c r="R19342">
        <v>0.32105042369440001</v>
      </c>
      <c r="S19342">
        <v>3.5222646307689001</v>
      </c>
      <c r="T19342">
        <f t="shared" si="201"/>
        <v>43.987730159969615</v>
      </c>
      <c r="U19342">
        <f t="shared" si="202"/>
        <v>4.0094316826303675</v>
      </c>
      <c r="V19342">
        <f t="shared" si="203"/>
        <v>47.997161842599979</v>
      </c>
      <c r="AA19342">
        <f>SUM(T19341:T19342)-(O19342*S19342)</f>
        <v>58.040841989056865</v>
      </c>
      <c r="AB19342">
        <f>SUM(U19341:U19342)-(O19342*R19342)</f>
        <v>26.989685673578411</v>
      </c>
    </row>
    <row r="19343" spans="1:30">
      <c r="A19343" t="s">
        <v>424</v>
      </c>
      <c r="B19343" t="s">
        <v>423</v>
      </c>
      <c r="D19343" s="5">
        <v>2020</v>
      </c>
      <c r="E19343" s="5" t="s">
        <v>3157</v>
      </c>
      <c r="F19343" s="5" t="s">
        <v>51</v>
      </c>
      <c r="G19343">
        <v>-38.197000000000003</v>
      </c>
      <c r="H19343">
        <v>144.69726666666668</v>
      </c>
      <c r="I19343" s="5" t="s">
        <v>62</v>
      </c>
      <c r="J19343" t="s">
        <v>3154</v>
      </c>
      <c r="K19343">
        <v>28</v>
      </c>
      <c r="L19343">
        <v>30</v>
      </c>
      <c r="M19343">
        <f t="shared" si="205"/>
        <v>29</v>
      </c>
      <c r="N19343">
        <v>10</v>
      </c>
      <c r="O19343">
        <v>1.2595431770820129</v>
      </c>
      <c r="R19343">
        <v>0.45541309896809995</v>
      </c>
      <c r="S19343">
        <v>3.2973848505796002</v>
      </c>
      <c r="T19343">
        <f t="shared" si="201"/>
        <v>41.531985907611279</v>
      </c>
      <c r="U19343">
        <f t="shared" si="202"/>
        <v>5.7361246155904579</v>
      </c>
      <c r="V19343">
        <f t="shared" si="203"/>
        <v>47.268110523201734</v>
      </c>
      <c r="AA19343">
        <f>SUM(T19341:T19343)</f>
        <v>103.97160091266511</v>
      </c>
      <c r="AB19343">
        <f>SUM(U19341:U19343)</f>
        <v>33.126753457431903</v>
      </c>
    </row>
    <row r="19344" spans="1:30">
      <c r="A19344" t="s">
        <v>424</v>
      </c>
      <c r="B19344" t="s">
        <v>423</v>
      </c>
      <c r="D19344" s="5">
        <v>2020</v>
      </c>
      <c r="E19344" s="5" t="s">
        <v>3157</v>
      </c>
      <c r="F19344" s="5" t="s">
        <v>51</v>
      </c>
      <c r="G19344">
        <v>-38.197366666666667</v>
      </c>
      <c r="H19344">
        <v>144.69713333333334</v>
      </c>
      <c r="I19344" s="5" t="s">
        <v>62</v>
      </c>
      <c r="J19344" t="s">
        <v>3155</v>
      </c>
      <c r="K19344">
        <v>0</v>
      </c>
      <c r="L19344">
        <v>2</v>
      </c>
      <c r="M19344">
        <f t="shared" si="205"/>
        <v>1</v>
      </c>
      <c r="N19344">
        <v>10</v>
      </c>
      <c r="O19344">
        <v>0.82467730405454664</v>
      </c>
      <c r="R19344">
        <v>1.9929420920643999</v>
      </c>
      <c r="S19344">
        <v>1.7691967017124002</v>
      </c>
      <c r="T19344">
        <f t="shared" si="201"/>
        <v>14.59016366310378</v>
      </c>
      <c r="U19344">
        <f t="shared" si="202"/>
        <v>16.435341116204974</v>
      </c>
      <c r="V19344">
        <f t="shared" si="203"/>
        <v>31.025504779308754</v>
      </c>
      <c r="W19344">
        <f>AVERAGE(O19344:O19346)</f>
        <v>1.1501088434252227</v>
      </c>
      <c r="Y19344">
        <f>AVERAGE(R19344:R19346)</f>
        <v>0.93727542627920002</v>
      </c>
      <c r="Z19344">
        <f>AVERAGE(S19344:S19346)</f>
        <v>2.7287025120437671</v>
      </c>
      <c r="AD19344">
        <v>30</v>
      </c>
    </row>
    <row r="19345" spans="1:30">
      <c r="A19345" t="s">
        <v>424</v>
      </c>
      <c r="B19345" t="s">
        <v>423</v>
      </c>
      <c r="D19345" s="5">
        <v>2020</v>
      </c>
      <c r="E19345" s="5" t="s">
        <v>3157</v>
      </c>
      <c r="F19345" s="5" t="s">
        <v>51</v>
      </c>
      <c r="G19345">
        <v>-38.197366666666667</v>
      </c>
      <c r="H19345">
        <v>144.69713333333334</v>
      </c>
      <c r="I19345" s="5" t="s">
        <v>62</v>
      </c>
      <c r="J19345" t="s">
        <v>3155</v>
      </c>
      <c r="K19345">
        <v>14</v>
      </c>
      <c r="L19345">
        <v>16</v>
      </c>
      <c r="M19345">
        <f t="shared" si="205"/>
        <v>15</v>
      </c>
      <c r="N19345">
        <v>10</v>
      </c>
      <c r="O19345">
        <v>1.3866852391006472</v>
      </c>
      <c r="R19345">
        <v>0.38015094645160002</v>
      </c>
      <c r="S19345">
        <v>3.7993145444164003</v>
      </c>
      <c r="T19345">
        <f t="shared" si="201"/>
        <v>52.68453397442623</v>
      </c>
      <c r="U19345">
        <f t="shared" si="202"/>
        <v>5.2714970607457436</v>
      </c>
      <c r="V19345">
        <f t="shared" si="203"/>
        <v>57.956031035171975</v>
      </c>
      <c r="AA19345">
        <f>SUM(T19344:T19345)-(O19345*S19345)</f>
        <v>62.006244240087391</v>
      </c>
      <c r="AB19345">
        <f>SUM(U19344:U19345)-(O19345*R19345)</f>
        <v>21.179688470876144</v>
      </c>
    </row>
    <row r="19346" spans="1:30">
      <c r="A19346" t="s">
        <v>424</v>
      </c>
      <c r="B19346" t="s">
        <v>423</v>
      </c>
      <c r="D19346" s="5">
        <v>2020</v>
      </c>
      <c r="E19346" s="5" t="s">
        <v>3157</v>
      </c>
      <c r="F19346" s="5" t="s">
        <v>51</v>
      </c>
      <c r="G19346">
        <v>-38.197366666666667</v>
      </c>
      <c r="H19346">
        <v>144.69713333333334</v>
      </c>
      <c r="I19346" s="5" t="s">
        <v>62</v>
      </c>
      <c r="J19346" t="s">
        <v>3155</v>
      </c>
      <c r="K19346">
        <v>28</v>
      </c>
      <c r="L19346">
        <v>30</v>
      </c>
      <c r="M19346">
        <f t="shared" si="205"/>
        <v>29</v>
      </c>
      <c r="N19346">
        <v>10</v>
      </c>
      <c r="O19346">
        <v>1.2389639871204738</v>
      </c>
      <c r="R19346">
        <v>0.4387332403216001</v>
      </c>
      <c r="S19346">
        <v>2.6175962900025005</v>
      </c>
      <c r="T19346">
        <f t="shared" si="201"/>
        <v>32.431075361332582</v>
      </c>
      <c r="U19346">
        <f t="shared" si="202"/>
        <v>5.4357468471113464</v>
      </c>
      <c r="V19346">
        <f t="shared" si="203"/>
        <v>37.866822208443928</v>
      </c>
      <c r="AA19346">
        <f>SUM(T19344:T19346)</f>
        <v>99.705772998862585</v>
      </c>
      <c r="AB19346">
        <f>SUM(U19344:U19346)</f>
        <v>27.142585024062065</v>
      </c>
    </row>
    <row r="19347" spans="1:30">
      <c r="A19347" t="s">
        <v>424</v>
      </c>
      <c r="B19347" t="s">
        <v>423</v>
      </c>
      <c r="D19347" s="5">
        <v>2020</v>
      </c>
      <c r="E19347" s="5" t="s">
        <v>3157</v>
      </c>
      <c r="F19347" s="5" t="s">
        <v>51</v>
      </c>
      <c r="G19347">
        <v>-38.197949999999999</v>
      </c>
      <c r="H19347">
        <v>144.69665000000001</v>
      </c>
      <c r="I19347" s="5" t="s">
        <v>62</v>
      </c>
      <c r="J19347" t="s">
        <v>3156</v>
      </c>
      <c r="K19347">
        <v>0</v>
      </c>
      <c r="L19347">
        <v>2</v>
      </c>
      <c r="M19347">
        <f t="shared" si="205"/>
        <v>1</v>
      </c>
      <c r="N19347">
        <v>10</v>
      </c>
      <c r="O19347">
        <v>0.49529387275017889</v>
      </c>
      <c r="R19347">
        <v>3.1573868997968999</v>
      </c>
      <c r="S19347">
        <v>3.9791520034704</v>
      </c>
      <c r="T19347">
        <f t="shared" si="201"/>
        <v>19.708496060604876</v>
      </c>
      <c r="U19347">
        <f t="shared" si="202"/>
        <v>15.638343853710877</v>
      </c>
      <c r="V19347">
        <f t="shared" si="203"/>
        <v>35.346839914315751</v>
      </c>
      <c r="W19347">
        <f>AVERAGE(O19347:O19349)</f>
        <v>1.1816548699987475</v>
      </c>
      <c r="Y19347">
        <f>AVERAGE(R19347:R19349)</f>
        <v>1.2826106670739665</v>
      </c>
      <c r="Z19347">
        <f>AVERAGE(S19347:S19349)</f>
        <v>4.1832413311561671</v>
      </c>
      <c r="AD19347">
        <v>30</v>
      </c>
    </row>
    <row r="19348" spans="1:30">
      <c r="A19348" t="s">
        <v>424</v>
      </c>
      <c r="B19348" t="s">
        <v>423</v>
      </c>
      <c r="D19348" s="5">
        <v>2020</v>
      </c>
      <c r="E19348" s="5" t="s">
        <v>3157</v>
      </c>
      <c r="F19348" s="5" t="s">
        <v>51</v>
      </c>
      <c r="G19348">
        <v>-38.197949999999999</v>
      </c>
      <c r="H19348">
        <v>144.69665000000001</v>
      </c>
      <c r="I19348" s="5" t="s">
        <v>62</v>
      </c>
      <c r="J19348" t="s">
        <v>3156</v>
      </c>
      <c r="K19348">
        <v>14</v>
      </c>
      <c r="L19348">
        <v>16</v>
      </c>
      <c r="M19348">
        <f t="shared" si="205"/>
        <v>15</v>
      </c>
      <c r="N19348">
        <v>10</v>
      </c>
      <c r="O19348">
        <v>1.6205320528053262</v>
      </c>
      <c r="R19348">
        <v>0.35497913599209996</v>
      </c>
      <c r="S19348">
        <v>4.9473639062500006</v>
      </c>
      <c r="T19348">
        <f t="shared" si="201"/>
        <v>80.173617869702909</v>
      </c>
      <c r="U19348">
        <f t="shared" si="202"/>
        <v>5.7525506795233881</v>
      </c>
      <c r="V19348">
        <f t="shared" si="203"/>
        <v>85.926168549226304</v>
      </c>
      <c r="AA19348">
        <f>SUM(T19347:T19348)-(O19348*S19348)</f>
        <v>91.864752143337483</v>
      </c>
      <c r="AB19348">
        <f>SUM(U19347:U19348)-(O19348*R19348)</f>
        <v>20.815639465281929</v>
      </c>
    </row>
    <row r="19349" spans="1:30">
      <c r="A19349" t="s">
        <v>424</v>
      </c>
      <c r="B19349" t="s">
        <v>423</v>
      </c>
      <c r="D19349" s="5">
        <v>2020</v>
      </c>
      <c r="E19349" s="5" t="s">
        <v>3157</v>
      </c>
      <c r="F19349" s="5" t="s">
        <v>51</v>
      </c>
      <c r="G19349">
        <v>-38.197949999999999</v>
      </c>
      <c r="H19349">
        <v>144.69665000000001</v>
      </c>
      <c r="I19349" s="5" t="s">
        <v>62</v>
      </c>
      <c r="J19349" t="s">
        <v>3156</v>
      </c>
      <c r="K19349">
        <v>28</v>
      </c>
      <c r="L19349">
        <v>30</v>
      </c>
      <c r="M19349">
        <f t="shared" si="205"/>
        <v>29</v>
      </c>
      <c r="N19349">
        <v>10</v>
      </c>
      <c r="O19349">
        <v>1.4291386844407368</v>
      </c>
      <c r="R19349">
        <v>0.33546596543289997</v>
      </c>
      <c r="S19349">
        <v>3.6232080837481</v>
      </c>
      <c r="T19349">
        <f t="shared" si="201"/>
        <v>51.780668342628019</v>
      </c>
      <c r="U19349">
        <f t="shared" si="202"/>
        <v>4.7942738851341629</v>
      </c>
      <c r="V19349">
        <f t="shared" si="203"/>
        <v>56.574942227762179</v>
      </c>
      <c r="AA19349">
        <f>SUM(T19347:T19349)</f>
        <v>151.6627822729358</v>
      </c>
      <c r="AB19349">
        <f>SUM(U19347:U19349)</f>
        <v>26.185168418368431</v>
      </c>
    </row>
    <row r="19350" spans="1:30">
      <c r="A19350" t="s">
        <v>424</v>
      </c>
      <c r="B19350" t="s">
        <v>423</v>
      </c>
      <c r="D19350" s="5">
        <v>2020</v>
      </c>
      <c r="E19350" s="5" t="s">
        <v>3158</v>
      </c>
      <c r="F19350" s="5" t="s">
        <v>51</v>
      </c>
      <c r="G19350">
        <v>-38.266350000000003</v>
      </c>
      <c r="H19350">
        <v>144.63395</v>
      </c>
      <c r="I19350" s="5" t="s">
        <v>62</v>
      </c>
      <c r="J19350" t="s">
        <v>3159</v>
      </c>
      <c r="K19350">
        <v>0</v>
      </c>
      <c r="L19350">
        <v>2</v>
      </c>
      <c r="M19350">
        <f t="shared" si="205"/>
        <v>1</v>
      </c>
      <c r="N19350">
        <v>10</v>
      </c>
      <c r="O19350">
        <v>1.0634097186923896</v>
      </c>
      <c r="R19350">
        <v>1.1591212640569</v>
      </c>
      <c r="S19350">
        <v>1.6491452975088998</v>
      </c>
      <c r="T19350">
        <f t="shared" si="201"/>
        <v>17.537171369068162</v>
      </c>
      <c r="U19350">
        <f t="shared" si="202"/>
        <v>12.32620817341115</v>
      </c>
      <c r="V19350">
        <f t="shared" si="203"/>
        <v>29.863379542479311</v>
      </c>
      <c r="W19350">
        <f>AVERAGE(O19350:O19352)</f>
        <v>1.2520528896403516</v>
      </c>
      <c r="Y19350">
        <f>AVERAGE(R19350:R19352)</f>
        <v>0.92775674077370007</v>
      </c>
      <c r="Z19350">
        <f>AVERAGE(S19350:S19352)</f>
        <v>3.1578017403417999</v>
      </c>
      <c r="AD19350">
        <v>30</v>
      </c>
    </row>
    <row r="19351" spans="1:30">
      <c r="A19351" t="s">
        <v>424</v>
      </c>
      <c r="B19351" t="s">
        <v>423</v>
      </c>
      <c r="D19351" s="5">
        <v>2020</v>
      </c>
      <c r="E19351" s="5" t="s">
        <v>3158</v>
      </c>
      <c r="F19351" s="5" t="s">
        <v>51</v>
      </c>
      <c r="G19351">
        <v>-38.266350000000003</v>
      </c>
      <c r="H19351">
        <v>144.63395</v>
      </c>
      <c r="I19351" s="5" t="s">
        <v>62</v>
      </c>
      <c r="J19351" t="s">
        <v>3159</v>
      </c>
      <c r="K19351">
        <v>14</v>
      </c>
      <c r="L19351">
        <v>16</v>
      </c>
      <c r="M19351">
        <f t="shared" si="205"/>
        <v>15</v>
      </c>
      <c r="N19351">
        <v>10</v>
      </c>
      <c r="O19351">
        <v>1.4670011895825417</v>
      </c>
      <c r="R19351">
        <v>0.40455328452009998</v>
      </c>
      <c r="S19351">
        <v>4.3501029171961001</v>
      </c>
      <c r="T19351">
        <f t="shared" si="201"/>
        <v>63.816061543331635</v>
      </c>
      <c r="U19351">
        <f t="shared" si="202"/>
        <v>5.934801496405111</v>
      </c>
      <c r="V19351">
        <f t="shared" si="203"/>
        <v>69.750863039736743</v>
      </c>
      <c r="AA19351">
        <f>SUM(T19350:T19351)-(O19351*S19351)</f>
        <v>74.97162675806662</v>
      </c>
      <c r="AB19351">
        <f>SUM(U19350:U19351)-(O19351*R19351)</f>
        <v>17.667529520175748</v>
      </c>
    </row>
    <row r="19352" spans="1:30">
      <c r="A19352" t="s">
        <v>424</v>
      </c>
      <c r="B19352" t="s">
        <v>423</v>
      </c>
      <c r="D19352" s="5">
        <v>2020</v>
      </c>
      <c r="E19352" s="5" t="s">
        <v>3158</v>
      </c>
      <c r="F19352" s="5" t="s">
        <v>51</v>
      </c>
      <c r="G19352">
        <v>-38.266350000000003</v>
      </c>
      <c r="H19352">
        <v>144.63395</v>
      </c>
      <c r="I19352" s="5" t="s">
        <v>62</v>
      </c>
      <c r="J19352" t="s">
        <v>3159</v>
      </c>
      <c r="K19352">
        <v>28</v>
      </c>
      <c r="L19352">
        <v>30</v>
      </c>
      <c r="M19352">
        <f t="shared" si="205"/>
        <v>29</v>
      </c>
      <c r="N19352">
        <v>10</v>
      </c>
      <c r="O19352">
        <v>1.2257477606461229</v>
      </c>
      <c r="R19352">
        <v>1.2195956737441003</v>
      </c>
      <c r="S19352">
        <v>3.4741570063204001</v>
      </c>
      <c r="T19352">
        <f t="shared" si="201"/>
        <v>42.584401706302685</v>
      </c>
      <c r="U19352">
        <f t="shared" si="202"/>
        <v>14.949166659855305</v>
      </c>
      <c r="V19352">
        <f t="shared" si="203"/>
        <v>57.533568366157994</v>
      </c>
      <c r="AA19352">
        <f>SUM(T19350:T19352)</f>
        <v>123.93763461870248</v>
      </c>
      <c r="AB19352">
        <f>SUM(U19350:U19352)</f>
        <v>33.210176329671569</v>
      </c>
    </row>
    <row r="19353" spans="1:30">
      <c r="A19353" t="s">
        <v>424</v>
      </c>
      <c r="B19353" t="s">
        <v>423</v>
      </c>
      <c r="D19353" s="5">
        <v>2020</v>
      </c>
      <c r="E19353" s="5" t="s">
        <v>3158</v>
      </c>
      <c r="F19353" s="5" t="s">
        <v>51</v>
      </c>
      <c r="G19353">
        <v>-38.266783333333336</v>
      </c>
      <c r="H19353">
        <v>144.63480000000001</v>
      </c>
      <c r="I19353" s="5" t="s">
        <v>62</v>
      </c>
      <c r="J19353" t="s">
        <v>3160</v>
      </c>
      <c r="K19353">
        <v>0</v>
      </c>
      <c r="L19353">
        <v>2</v>
      </c>
      <c r="M19353">
        <f t="shared" si="205"/>
        <v>1</v>
      </c>
      <c r="N19353">
        <v>10</v>
      </c>
      <c r="O19353">
        <v>0.40978310492576542</v>
      </c>
      <c r="R19353">
        <v>3.7210390401023994</v>
      </c>
      <c r="S19353">
        <v>4.4745731100625008</v>
      </c>
      <c r="T19353">
        <f t="shared" si="201"/>
        <v>18.336044622587501</v>
      </c>
      <c r="U19353">
        <f t="shared" si="202"/>
        <v>15.24818931403151</v>
      </c>
      <c r="V19353">
        <f t="shared" si="203"/>
        <v>33.584233936619015</v>
      </c>
      <c r="W19353">
        <f>AVERAGE(O19353:O19355)</f>
        <v>0.70910474536573886</v>
      </c>
      <c r="Y19353">
        <f>AVERAGE(R19353:R19355)</f>
        <v>1.8794547516040332</v>
      </c>
      <c r="Z19353">
        <f>AVERAGE(S19353:S19355)</f>
        <v>4.9032411900987674</v>
      </c>
      <c r="AD19353">
        <v>30</v>
      </c>
    </row>
    <row r="19354" spans="1:30">
      <c r="A19354" t="s">
        <v>424</v>
      </c>
      <c r="B19354" t="s">
        <v>423</v>
      </c>
      <c r="D19354" s="5">
        <v>2020</v>
      </c>
      <c r="E19354" s="5" t="s">
        <v>3158</v>
      </c>
      <c r="F19354" s="5" t="s">
        <v>51</v>
      </c>
      <c r="G19354">
        <v>-38.266783333333336</v>
      </c>
      <c r="H19354">
        <v>144.63480000000001</v>
      </c>
      <c r="I19354" s="5" t="s">
        <v>62</v>
      </c>
      <c r="J19354" t="s">
        <v>3160</v>
      </c>
      <c r="K19354">
        <v>14</v>
      </c>
      <c r="L19354">
        <v>16</v>
      </c>
      <c r="M19354">
        <f t="shared" si="205"/>
        <v>15</v>
      </c>
      <c r="N19354">
        <v>10</v>
      </c>
      <c r="O19354">
        <v>1.0001588170285656</v>
      </c>
      <c r="R19354">
        <v>1.0771944100096</v>
      </c>
      <c r="S19354">
        <v>3.0143097614529002</v>
      </c>
      <c r="T19354">
        <f t="shared" si="201"/>
        <v>30.147884851723905</v>
      </c>
      <c r="U19354">
        <f t="shared" si="202"/>
        <v>10.773654868249851</v>
      </c>
      <c r="V19354">
        <f t="shared" si="203"/>
        <v>40.921539719973758</v>
      </c>
      <c r="AA19354">
        <f>SUM(T19353:T19354)-(O19354*S19354)</f>
        <v>45.469140989139021</v>
      </c>
      <c r="AB19354">
        <f>SUM(U19353:U19354)-(O19354*R19354)</f>
        <v>24.944478695456379</v>
      </c>
    </row>
    <row r="19355" spans="1:30">
      <c r="A19355" t="s">
        <v>424</v>
      </c>
      <c r="B19355" t="s">
        <v>423</v>
      </c>
      <c r="D19355" s="5">
        <v>2020</v>
      </c>
      <c r="E19355" s="5" t="s">
        <v>3158</v>
      </c>
      <c r="F19355" s="5" t="s">
        <v>51</v>
      </c>
      <c r="G19355">
        <v>-38.266783333333336</v>
      </c>
      <c r="H19355">
        <v>144.63480000000001</v>
      </c>
      <c r="I19355" s="5" t="s">
        <v>62</v>
      </c>
      <c r="J19355" t="s">
        <v>3160</v>
      </c>
      <c r="K19355">
        <v>28</v>
      </c>
      <c r="L19355">
        <v>30</v>
      </c>
      <c r="M19355">
        <f t="shared" si="205"/>
        <v>29</v>
      </c>
      <c r="N19355">
        <v>10</v>
      </c>
      <c r="O19355">
        <v>0.71737231414288583</v>
      </c>
      <c r="R19355">
        <v>0.84013080470010015</v>
      </c>
      <c r="S19355">
        <v>7.2208406987809006</v>
      </c>
      <c r="T19355">
        <f t="shared" si="201"/>
        <v>51.800312021415877</v>
      </c>
      <c r="U19355">
        <f t="shared" si="202"/>
        <v>6.0268657955043565</v>
      </c>
      <c r="V19355">
        <f t="shared" si="203"/>
        <v>57.827177816920234</v>
      </c>
      <c r="AA19355">
        <f>SUM(T19353:T19355)</f>
        <v>100.28424149572729</v>
      </c>
      <c r="AB19355">
        <f>SUM(U19353:U19355)</f>
        <v>32.04870997778572</v>
      </c>
    </row>
    <row r="19356" spans="1:30">
      <c r="A19356" t="s">
        <v>424</v>
      </c>
      <c r="B19356" t="s">
        <v>423</v>
      </c>
      <c r="D19356" s="5">
        <v>2020</v>
      </c>
      <c r="E19356" s="5" t="s">
        <v>3164</v>
      </c>
      <c r="F19356" s="5" t="s">
        <v>51</v>
      </c>
      <c r="G19356">
        <v>-37.761233333333337</v>
      </c>
      <c r="H19356">
        <v>148.97059999999999</v>
      </c>
      <c r="I19356" s="5" t="s">
        <v>62</v>
      </c>
      <c r="J19356" t="s">
        <v>3161</v>
      </c>
      <c r="K19356">
        <v>0</v>
      </c>
      <c r="L19356">
        <v>2</v>
      </c>
      <c r="M19356">
        <f t="shared" si="205"/>
        <v>1</v>
      </c>
      <c r="N19356">
        <v>10</v>
      </c>
      <c r="O19356">
        <v>1.2766555165632534</v>
      </c>
      <c r="R19356">
        <v>0.14503481244160002</v>
      </c>
      <c r="U19356">
        <f t="shared" si="202"/>
        <v>1.8515949339728544</v>
      </c>
      <c r="W19356">
        <f>AVERAGE(O19356:O19357)</f>
        <v>1.3944301744512559</v>
      </c>
      <c r="Y19356">
        <f>AVERAGE(R19356:R19357)</f>
        <v>0.12738535159085002</v>
      </c>
      <c r="AB19356">
        <f>SUM(U19356:U19357)-(O19357*R19357)</f>
        <v>3.3450832322969442</v>
      </c>
      <c r="AD19356">
        <v>16</v>
      </c>
    </row>
    <row r="19357" spans="1:30">
      <c r="A19357" t="s">
        <v>424</v>
      </c>
      <c r="B19357" t="s">
        <v>423</v>
      </c>
      <c r="D19357" s="5">
        <v>2020</v>
      </c>
      <c r="E19357" s="5" t="s">
        <v>3164</v>
      </c>
      <c r="F19357" s="5" t="s">
        <v>51</v>
      </c>
      <c r="G19357">
        <v>-37.761233333333337</v>
      </c>
      <c r="H19357">
        <v>148.97059999999999</v>
      </c>
      <c r="I19357" s="5" t="s">
        <v>62</v>
      </c>
      <c r="J19357" t="s">
        <v>3161</v>
      </c>
      <c r="K19357">
        <v>14</v>
      </c>
      <c r="L19357">
        <v>16</v>
      </c>
      <c r="M19357">
        <f t="shared" si="205"/>
        <v>15</v>
      </c>
      <c r="N19357">
        <v>10</v>
      </c>
      <c r="O19357">
        <v>1.5122048323392587</v>
      </c>
      <c r="R19357">
        <v>0.10973589074010003</v>
      </c>
      <c r="U19357">
        <f t="shared" si="202"/>
        <v>1.6594314425823218</v>
      </c>
      <c r="AB19357">
        <f>SUM(U19356:U19357)</f>
        <v>3.5110263765551761</v>
      </c>
    </row>
    <row r="19358" spans="1:30">
      <c r="A19358" t="s">
        <v>424</v>
      </c>
      <c r="B19358" t="s">
        <v>423</v>
      </c>
      <c r="D19358" s="5">
        <v>2020</v>
      </c>
      <c r="E19358" s="5" t="s">
        <v>3164</v>
      </c>
      <c r="F19358" s="5" t="s">
        <v>51</v>
      </c>
      <c r="G19358">
        <v>-37.761283333333331</v>
      </c>
      <c r="H19358">
        <v>148.97011666666666</v>
      </c>
      <c r="I19358" s="5" t="s">
        <v>62</v>
      </c>
      <c r="J19358" t="s">
        <v>3162</v>
      </c>
      <c r="K19358">
        <v>0</v>
      </c>
      <c r="L19358">
        <v>2</v>
      </c>
      <c r="M19358">
        <f>AVERAGE(K19358:L19358)</f>
        <v>1</v>
      </c>
      <c r="N19358">
        <v>10</v>
      </c>
      <c r="O19358">
        <v>1.4666228566377397</v>
      </c>
      <c r="R19358">
        <v>8.8566488094529008E-2</v>
      </c>
      <c r="U19358">
        <f t="shared" si="202"/>
        <v>1.2989363577157051</v>
      </c>
      <c r="W19358">
        <f>AVERAGE(O19358:O19359)</f>
        <v>1.3441372124342172</v>
      </c>
      <c r="Y19358">
        <f>AVERAGE(R19358:R19359)</f>
        <v>0.19376670566506449</v>
      </c>
      <c r="AB19358">
        <f>SUM(U19358:U19359)-(O19359*R19359)</f>
        <v>4.5860370532945929</v>
      </c>
      <c r="AD19358">
        <v>16</v>
      </c>
    </row>
    <row r="19359" spans="1:30">
      <c r="A19359" t="s">
        <v>424</v>
      </c>
      <c r="B19359" t="s">
        <v>423</v>
      </c>
      <c r="D19359" s="5">
        <v>2020</v>
      </c>
      <c r="E19359" s="5" t="s">
        <v>3164</v>
      </c>
      <c r="F19359" s="5" t="s">
        <v>51</v>
      </c>
      <c r="G19359">
        <v>-37.761283333333331</v>
      </c>
      <c r="H19359">
        <v>148.97011666666666</v>
      </c>
      <c r="I19359" s="5" t="s">
        <v>62</v>
      </c>
      <c r="J19359" t="s">
        <v>3162</v>
      </c>
      <c r="K19359">
        <v>14</v>
      </c>
      <c r="L19359">
        <v>16</v>
      </c>
      <c r="M19359">
        <f>AVERAGE(K19359:L19359)</f>
        <v>15</v>
      </c>
      <c r="N19359">
        <v>10</v>
      </c>
      <c r="O19359">
        <v>1.2216515682306945</v>
      </c>
      <c r="R19359">
        <v>0.29896692323559998</v>
      </c>
      <c r="U19359">
        <f t="shared" si="202"/>
        <v>3.6523341061987642</v>
      </c>
      <c r="AB19359">
        <f>SUM(U19358:U19359)</f>
        <v>4.9512704639144696</v>
      </c>
    </row>
    <row r="19360" spans="1:30">
      <c r="A19360" t="s">
        <v>424</v>
      </c>
      <c r="B19360" t="s">
        <v>423</v>
      </c>
      <c r="D19360" s="5">
        <v>2020</v>
      </c>
      <c r="E19360" s="5" t="s">
        <v>3164</v>
      </c>
      <c r="F19360" s="5" t="s">
        <v>51</v>
      </c>
      <c r="G19360">
        <v>-37.762066666666669</v>
      </c>
      <c r="H19360">
        <v>148.96801666666667</v>
      </c>
      <c r="I19360" s="5" t="s">
        <v>62</v>
      </c>
      <c r="J19360" t="s">
        <v>3163</v>
      </c>
      <c r="K19360">
        <v>0</v>
      </c>
      <c r="L19360">
        <v>2</v>
      </c>
      <c r="M19360">
        <f>AVERAGE(K19360:L19360)</f>
        <v>1</v>
      </c>
      <c r="N19360">
        <v>10</v>
      </c>
      <c r="O19360">
        <v>1.3487208747952637</v>
      </c>
      <c r="R19360">
        <v>0.26535888722560003</v>
      </c>
      <c r="U19360">
        <f t="shared" si="202"/>
        <v>3.5789507051360898</v>
      </c>
      <c r="W19360">
        <f>AVERAGE(O19360:O19361)</f>
        <v>1.3061946740011092</v>
      </c>
      <c r="Y19360">
        <f>AVERAGE(R19360:R19361)</f>
        <v>0.37351023926484994</v>
      </c>
      <c r="AB19360">
        <f>SUM(U19360:U19361)-(O19361*R19361)</f>
        <v>9.0568958143072482</v>
      </c>
      <c r="AD19360">
        <v>16</v>
      </c>
    </row>
    <row r="19361" spans="1:30">
      <c r="A19361" t="s">
        <v>424</v>
      </c>
      <c r="B19361" t="s">
        <v>423</v>
      </c>
      <c r="D19361" s="5">
        <v>2020</v>
      </c>
      <c r="E19361" s="5" t="s">
        <v>3164</v>
      </c>
      <c r="F19361" s="5" t="s">
        <v>51</v>
      </c>
      <c r="G19361">
        <v>-37.762066666666669</v>
      </c>
      <c r="H19361">
        <v>148.96801666666667</v>
      </c>
      <c r="I19361" s="5" t="s">
        <v>62</v>
      </c>
      <c r="J19361" t="s">
        <v>3163</v>
      </c>
      <c r="K19361">
        <v>14</v>
      </c>
      <c r="L19361">
        <v>16</v>
      </c>
      <c r="M19361">
        <f>AVERAGE(K19361:L19361)</f>
        <v>15</v>
      </c>
      <c r="N19361">
        <v>10</v>
      </c>
      <c r="O19361">
        <v>1.2636684732069547</v>
      </c>
      <c r="R19361">
        <v>0.48166159130409991</v>
      </c>
      <c r="U19361">
        <f t="shared" si="202"/>
        <v>6.0866056768568422</v>
      </c>
      <c r="AB19361">
        <f>SUM(U19360:U19361)</f>
        <v>9.665556381992932</v>
      </c>
    </row>
    <row r="19362" spans="1:30">
      <c r="A19362" t="s">
        <v>424</v>
      </c>
      <c r="B19362" t="s">
        <v>423</v>
      </c>
      <c r="D19362" s="5">
        <v>2020</v>
      </c>
      <c r="E19362" s="5" t="s">
        <v>3165</v>
      </c>
      <c r="F19362" s="5" t="s">
        <v>51</v>
      </c>
      <c r="G19362">
        <v>-37.874400000000001</v>
      </c>
      <c r="H19362">
        <v>147.98750000000001</v>
      </c>
      <c r="I19362" s="5" t="s">
        <v>62</v>
      </c>
      <c r="J19362" t="s">
        <v>3166</v>
      </c>
      <c r="K19362">
        <v>0</v>
      </c>
      <c r="L19362">
        <v>2</v>
      </c>
      <c r="M19362">
        <f t="shared" si="205"/>
        <v>1</v>
      </c>
      <c r="N19362">
        <v>10</v>
      </c>
      <c r="O19362">
        <v>1.8176767740639181</v>
      </c>
      <c r="R19362">
        <v>0.37044046504889999</v>
      </c>
      <c r="S19362">
        <v>0.62208590472250014</v>
      </c>
      <c r="T19362">
        <f t="shared" si="201"/>
        <v>11.30751100486628</v>
      </c>
      <c r="U19362">
        <f t="shared" si="202"/>
        <v>6.7334102949282215</v>
      </c>
      <c r="V19362">
        <f t="shared" si="203"/>
        <v>18.040921299794501</v>
      </c>
      <c r="W19362">
        <f>AVERAGE(O19362:O19364)</f>
        <v>1.5415535581290192</v>
      </c>
      <c r="Y19362">
        <f>AVERAGE(R19362:R19364)</f>
        <v>0.22121943876446667</v>
      </c>
      <c r="AD19362">
        <v>30</v>
      </c>
    </row>
    <row r="19363" spans="1:30">
      <c r="A19363" t="s">
        <v>424</v>
      </c>
      <c r="B19363" t="s">
        <v>423</v>
      </c>
      <c r="D19363" s="5">
        <v>2020</v>
      </c>
      <c r="E19363" s="5" t="s">
        <v>3165</v>
      </c>
      <c r="F19363" s="5" t="s">
        <v>51</v>
      </c>
      <c r="G19363">
        <v>-37.874400000000001</v>
      </c>
      <c r="H19363">
        <v>147.98750000000001</v>
      </c>
      <c r="I19363" s="5" t="s">
        <v>62</v>
      </c>
      <c r="J19363" t="s">
        <v>3166</v>
      </c>
      <c r="K19363">
        <v>14</v>
      </c>
      <c r="L19363">
        <v>16</v>
      </c>
      <c r="M19363">
        <f t="shared" si="205"/>
        <v>15</v>
      </c>
      <c r="N19363">
        <v>10</v>
      </c>
      <c r="O19363">
        <v>1.5492778780337459</v>
      </c>
      <c r="R19363">
        <v>0.13025679726009998</v>
      </c>
      <c r="U19363">
        <f t="shared" si="202"/>
        <v>2.0180397445859954</v>
      </c>
      <c r="AB19363">
        <f>SUM(U19362:U19363)-(O19363*R19363)</f>
        <v>8.5496460650556187</v>
      </c>
    </row>
    <row r="19364" spans="1:30">
      <c r="A19364" t="s">
        <v>424</v>
      </c>
      <c r="B19364" t="s">
        <v>423</v>
      </c>
      <c r="D19364" s="5">
        <v>2020</v>
      </c>
      <c r="E19364" s="5" t="s">
        <v>3165</v>
      </c>
      <c r="F19364" s="5" t="s">
        <v>51</v>
      </c>
      <c r="G19364">
        <v>-37.874400000000001</v>
      </c>
      <c r="H19364">
        <v>147.98750000000001</v>
      </c>
      <c r="I19364" s="5" t="s">
        <v>62</v>
      </c>
      <c r="J19364" t="s">
        <v>3166</v>
      </c>
      <c r="K19364">
        <v>28</v>
      </c>
      <c r="L19364">
        <v>30</v>
      </c>
      <c r="M19364">
        <f t="shared" si="205"/>
        <v>29</v>
      </c>
      <c r="N19364">
        <v>10</v>
      </c>
      <c r="O19364">
        <v>1.2577060222893937</v>
      </c>
      <c r="R19364">
        <v>0.1629610539844</v>
      </c>
      <c r="U19364">
        <f t="shared" ref="U19364:U19423" si="206">R19364*O19364*N19364</f>
        <v>2.049570989948069</v>
      </c>
      <c r="AB19364">
        <f>SUM(U19362:U19364)</f>
        <v>10.801021029462287</v>
      </c>
    </row>
    <row r="19365" spans="1:30">
      <c r="A19365" t="s">
        <v>424</v>
      </c>
      <c r="B19365" t="s">
        <v>423</v>
      </c>
      <c r="D19365" s="5">
        <v>2020</v>
      </c>
      <c r="E19365" s="5" t="s">
        <v>3165</v>
      </c>
      <c r="F19365" s="5" t="s">
        <v>51</v>
      </c>
      <c r="G19365">
        <v>-37.874316666666665</v>
      </c>
      <c r="H19365">
        <v>147.98753333333335</v>
      </c>
      <c r="I19365" s="5" t="s">
        <v>62</v>
      </c>
      <c r="J19365" t="s">
        <v>3167</v>
      </c>
      <c r="K19365">
        <v>0</v>
      </c>
      <c r="L19365">
        <v>2</v>
      </c>
      <c r="M19365">
        <f t="shared" si="205"/>
        <v>1</v>
      </c>
      <c r="N19365">
        <v>10</v>
      </c>
      <c r="O19365">
        <v>1.8911278662977653</v>
      </c>
      <c r="R19365">
        <v>0.20045547673290001</v>
      </c>
      <c r="S19365">
        <v>0.19284682482490001</v>
      </c>
      <c r="T19365">
        <f t="shared" ref="T19365:T19423" si="207">S19365*O19365*N19365</f>
        <v>3.6469800435341209</v>
      </c>
      <c r="U19365">
        <f t="shared" si="206"/>
        <v>3.7908693800159057</v>
      </c>
      <c r="V19365">
        <f t="shared" ref="V19365:V19423" si="208">U19365+T19365</f>
        <v>7.437849423550027</v>
      </c>
      <c r="W19365">
        <f>AVERAGE(O19365:O19366)</f>
        <v>1.5367089066252855</v>
      </c>
      <c r="Y19365">
        <f>AVERAGE(R19365:R19366)</f>
        <v>0.19626451040825002</v>
      </c>
      <c r="AB19365">
        <f>SUM(U19365:U19366)-(O19366*R19366)</f>
        <v>5.8346489622266375</v>
      </c>
      <c r="AD19365">
        <v>16</v>
      </c>
    </row>
    <row r="19366" spans="1:30">
      <c r="A19366" t="s">
        <v>424</v>
      </c>
      <c r="B19366" t="s">
        <v>423</v>
      </c>
      <c r="D19366" s="5">
        <v>2020</v>
      </c>
      <c r="E19366" s="5" t="s">
        <v>3165</v>
      </c>
      <c r="F19366" s="5" t="s">
        <v>51</v>
      </c>
      <c r="G19366">
        <v>-37.874316666666665</v>
      </c>
      <c r="H19366">
        <v>147.98753333333335</v>
      </c>
      <c r="I19366" s="5" t="s">
        <v>62</v>
      </c>
      <c r="J19366" t="s">
        <v>3167</v>
      </c>
      <c r="K19366">
        <v>14</v>
      </c>
      <c r="L19366">
        <v>16</v>
      </c>
      <c r="M19366">
        <f t="shared" si="205"/>
        <v>15</v>
      </c>
      <c r="N19366">
        <v>10</v>
      </c>
      <c r="O19366">
        <v>1.1822899469528056</v>
      </c>
      <c r="R19366">
        <v>0.19207354408360003</v>
      </c>
      <c r="S19366">
        <v>4.4828568631395997E-2</v>
      </c>
      <c r="T19366">
        <f t="shared" si="207"/>
        <v>0.53000366029183377</v>
      </c>
      <c r="U19366">
        <f t="shared" si="206"/>
        <v>2.2708662024563688</v>
      </c>
      <c r="V19366">
        <f t="shared" si="208"/>
        <v>2.8008698627482027</v>
      </c>
      <c r="AB19366">
        <f>SUM(U19365:U19366)</f>
        <v>6.0617355824722745</v>
      </c>
    </row>
    <row r="19367" spans="1:30">
      <c r="A19367" t="s">
        <v>424</v>
      </c>
      <c r="B19367" t="s">
        <v>423</v>
      </c>
      <c r="D19367" s="5">
        <v>2020</v>
      </c>
      <c r="E19367" s="5" t="s">
        <v>3165</v>
      </c>
      <c r="F19367" s="5" t="s">
        <v>51</v>
      </c>
      <c r="G19367">
        <v>-37.878450000000001</v>
      </c>
      <c r="H19367">
        <v>147.99863333333334</v>
      </c>
      <c r="I19367" s="5" t="s">
        <v>62</v>
      </c>
      <c r="J19367" t="s">
        <v>3168</v>
      </c>
      <c r="K19367">
        <v>0</v>
      </c>
      <c r="L19367">
        <v>2</v>
      </c>
      <c r="M19367">
        <f t="shared" si="205"/>
        <v>1</v>
      </c>
      <c r="N19367">
        <v>10</v>
      </c>
      <c r="O19367">
        <v>0.4177281196849128</v>
      </c>
      <c r="R19367">
        <v>3.2690480918480995</v>
      </c>
      <c r="U19367">
        <f t="shared" si="206"/>
        <v>13.655733125672587</v>
      </c>
      <c r="W19367">
        <f>AVERAGE(O19367:O19369)</f>
        <v>1.0163204709830704</v>
      </c>
      <c r="Y19367">
        <f>AVERAGE(R19367:R19369)</f>
        <v>1.367776481919533</v>
      </c>
      <c r="Z19367">
        <f>AVERAGE(S19367:S19369)</f>
        <v>0.14667001955543049</v>
      </c>
      <c r="AD19367">
        <v>30</v>
      </c>
    </row>
    <row r="19368" spans="1:30">
      <c r="A19368" t="s">
        <v>424</v>
      </c>
      <c r="B19368" t="s">
        <v>423</v>
      </c>
      <c r="D19368" s="5">
        <v>2020</v>
      </c>
      <c r="E19368" s="5" t="s">
        <v>3165</v>
      </c>
      <c r="F19368" s="5" t="s">
        <v>51</v>
      </c>
      <c r="G19368">
        <v>-37.878450000000001</v>
      </c>
      <c r="H19368">
        <v>147.99863333333334</v>
      </c>
      <c r="I19368" s="5" t="s">
        <v>62</v>
      </c>
      <c r="J19368" t="s">
        <v>3168</v>
      </c>
      <c r="K19368">
        <v>14</v>
      </c>
      <c r="L19368">
        <v>16</v>
      </c>
      <c r="M19368">
        <f t="shared" si="205"/>
        <v>15</v>
      </c>
      <c r="N19368">
        <v>10</v>
      </c>
      <c r="O19368">
        <v>1.0642791605014283</v>
      </c>
      <c r="R19368">
        <v>0.71689366351690009</v>
      </c>
      <c r="S19368">
        <v>0.22715825093289999</v>
      </c>
      <c r="T19368">
        <f t="shared" si="207"/>
        <v>2.417597926038396</v>
      </c>
      <c r="U19368">
        <f t="shared" si="206"/>
        <v>7.6297498637655989</v>
      </c>
      <c r="V19368">
        <f t="shared" si="208"/>
        <v>10.047347789803995</v>
      </c>
      <c r="AA19368">
        <f>SUM(T19367:T19368)-(O19368*S19368)</f>
        <v>2.1758381334345565</v>
      </c>
      <c r="AB19368">
        <f>SUM(U19367:U19368)-(O19368*R19368)</f>
        <v>20.522508003061628</v>
      </c>
    </row>
    <row r="19369" spans="1:30">
      <c r="A19369" t="s">
        <v>424</v>
      </c>
      <c r="B19369" t="s">
        <v>423</v>
      </c>
      <c r="D19369" s="5">
        <v>2020</v>
      </c>
      <c r="E19369" s="5" t="s">
        <v>3165</v>
      </c>
      <c r="F19369" s="5" t="s">
        <v>51</v>
      </c>
      <c r="G19369">
        <v>-37.878450000000001</v>
      </c>
      <c r="H19369">
        <v>147.99863333333334</v>
      </c>
      <c r="I19369" s="5" t="s">
        <v>62</v>
      </c>
      <c r="J19369" t="s">
        <v>3168</v>
      </c>
      <c r="K19369">
        <v>28</v>
      </c>
      <c r="L19369">
        <v>30</v>
      </c>
      <c r="M19369">
        <f t="shared" si="205"/>
        <v>29</v>
      </c>
      <c r="N19369">
        <v>10</v>
      </c>
      <c r="O19369">
        <v>1.5669541327628704</v>
      </c>
      <c r="R19369">
        <v>0.1173876903936</v>
      </c>
      <c r="S19369">
        <v>6.6181788177960998E-2</v>
      </c>
      <c r="T19369">
        <f t="shared" si="207"/>
        <v>1.0370382649909287</v>
      </c>
      <c r="U19369">
        <f t="shared" si="206"/>
        <v>1.8394112659773985</v>
      </c>
      <c r="V19369">
        <f t="shared" si="208"/>
        <v>2.8764495309683271</v>
      </c>
      <c r="AA19369">
        <f>SUM(T19367:T19369)</f>
        <v>3.4546361910293246</v>
      </c>
      <c r="AB19369">
        <f>SUM(U19367:U19369)</f>
        <v>23.124894255415583</v>
      </c>
    </row>
    <row r="19370" spans="1:30">
      <c r="A19370" t="s">
        <v>424</v>
      </c>
      <c r="B19370" t="s">
        <v>423</v>
      </c>
      <c r="D19370" s="5">
        <v>2020</v>
      </c>
      <c r="E19370" s="5" t="s">
        <v>3165</v>
      </c>
      <c r="F19370" s="5" t="s">
        <v>51</v>
      </c>
      <c r="G19370">
        <v>-37.878816666666665</v>
      </c>
      <c r="H19370">
        <v>147.99751666666666</v>
      </c>
      <c r="I19370" s="5" t="s">
        <v>62</v>
      </c>
      <c r="J19370" t="s">
        <v>3169</v>
      </c>
      <c r="K19370">
        <v>0</v>
      </c>
      <c r="L19370">
        <v>2</v>
      </c>
      <c r="M19370">
        <f t="shared" si="205"/>
        <v>1</v>
      </c>
      <c r="N19370">
        <v>10</v>
      </c>
      <c r="O19370">
        <v>1.0881720798059824</v>
      </c>
      <c r="R19370">
        <v>1.2117911004241</v>
      </c>
      <c r="S19370">
        <v>0.28911221088999994</v>
      </c>
      <c r="T19370">
        <f t="shared" si="207"/>
        <v>3.1460383582147706</v>
      </c>
      <c r="U19370">
        <f t="shared" si="206"/>
        <v>13.18637242038873</v>
      </c>
      <c r="V19370">
        <f t="shared" si="208"/>
        <v>16.332410778603503</v>
      </c>
      <c r="W19370">
        <f>AVERAGE(O19370:O19372)</f>
        <v>1.7666135270862979</v>
      </c>
      <c r="Y19370">
        <f>AVERAGE(R19370:R19372)</f>
        <v>0.60529396195750007</v>
      </c>
      <c r="Z19370">
        <f>AVERAGE(S19370:S19372)</f>
        <v>0.19364060791349999</v>
      </c>
      <c r="AD19370">
        <v>30</v>
      </c>
    </row>
    <row r="19371" spans="1:30">
      <c r="A19371" t="s">
        <v>424</v>
      </c>
      <c r="B19371" t="s">
        <v>423</v>
      </c>
      <c r="D19371" s="5">
        <v>2020</v>
      </c>
      <c r="E19371" s="5" t="s">
        <v>3165</v>
      </c>
      <c r="F19371" s="5" t="s">
        <v>51</v>
      </c>
      <c r="G19371">
        <v>-37.878816666666665</v>
      </c>
      <c r="H19371">
        <v>147.99751666666666</v>
      </c>
      <c r="I19371" s="5" t="s">
        <v>62</v>
      </c>
      <c r="J19371" t="s">
        <v>3169</v>
      </c>
      <c r="K19371">
        <v>14</v>
      </c>
      <c r="L19371">
        <v>16</v>
      </c>
      <c r="M19371">
        <f t="shared" si="205"/>
        <v>15</v>
      </c>
      <c r="N19371">
        <v>10</v>
      </c>
      <c r="O19371">
        <v>1.9395618985794909</v>
      </c>
      <c r="R19371">
        <v>0.44758818343840007</v>
      </c>
      <c r="S19371">
        <v>0.1034622602896</v>
      </c>
      <c r="T19371">
        <f t="shared" si="207"/>
        <v>2.0067145799862205</v>
      </c>
      <c r="U19371">
        <f t="shared" si="206"/>
        <v>8.6812498685152875</v>
      </c>
      <c r="V19371">
        <f t="shared" si="208"/>
        <v>10.687964448501507</v>
      </c>
      <c r="AA19371">
        <f>SUM(T19370:T19371)-(O19371*S19371)</f>
        <v>4.9520814802023692</v>
      </c>
      <c r="AB19371">
        <f>SUM(U19370:U19371)-(O19371*R19371)</f>
        <v>20.999497302052486</v>
      </c>
    </row>
    <row r="19372" spans="1:30">
      <c r="A19372" t="s">
        <v>424</v>
      </c>
      <c r="B19372" t="s">
        <v>423</v>
      </c>
      <c r="D19372" s="5">
        <v>2020</v>
      </c>
      <c r="E19372" s="5" t="s">
        <v>3165</v>
      </c>
      <c r="F19372" s="5" t="s">
        <v>51</v>
      </c>
      <c r="G19372">
        <v>-37.878816666666665</v>
      </c>
      <c r="H19372">
        <v>147.99751666666666</v>
      </c>
      <c r="I19372" s="5" t="s">
        <v>62</v>
      </c>
      <c r="J19372" t="s">
        <v>3169</v>
      </c>
      <c r="K19372">
        <v>28</v>
      </c>
      <c r="L19372">
        <v>30</v>
      </c>
      <c r="M19372">
        <f t="shared" si="205"/>
        <v>29</v>
      </c>
      <c r="N19372">
        <v>10</v>
      </c>
      <c r="O19372">
        <v>2.2721066028734205</v>
      </c>
      <c r="R19372">
        <v>0.15650260200999999</v>
      </c>
      <c r="S19372">
        <v>0.18834735256090004</v>
      </c>
      <c r="T19372">
        <f t="shared" si="207"/>
        <v>4.2794526338734897</v>
      </c>
      <c r="U19372">
        <f t="shared" si="206"/>
        <v>3.5559059539379199</v>
      </c>
      <c r="V19372">
        <f t="shared" si="208"/>
        <v>7.8353585878114096</v>
      </c>
      <c r="AA19372">
        <f>SUM(T19370:T19372)</f>
        <v>9.43220557207448</v>
      </c>
      <c r="AB19372">
        <f>SUM(U19370:U19372)</f>
        <v>25.423528242841936</v>
      </c>
    </row>
    <row r="19373" spans="1:30">
      <c r="A19373" t="s">
        <v>424</v>
      </c>
      <c r="B19373" t="s">
        <v>423</v>
      </c>
      <c r="D19373" s="5">
        <v>2020</v>
      </c>
      <c r="E19373" s="5" t="s">
        <v>3165</v>
      </c>
      <c r="F19373" s="5" t="s">
        <v>51</v>
      </c>
      <c r="G19373">
        <v>-37.878766666666664</v>
      </c>
      <c r="H19373">
        <v>147.99771666666666</v>
      </c>
      <c r="I19373" s="5" t="s">
        <v>62</v>
      </c>
      <c r="J19373" t="s">
        <v>3170</v>
      </c>
      <c r="K19373">
        <v>0</v>
      </c>
      <c r="L19373">
        <v>2</v>
      </c>
      <c r="M19373">
        <f t="shared" si="205"/>
        <v>1</v>
      </c>
      <c r="N19373">
        <v>10</v>
      </c>
      <c r="O19373">
        <v>0.56873432969050308</v>
      </c>
      <c r="R19373">
        <v>2.0761045232040996</v>
      </c>
      <c r="U19373">
        <f t="shared" si="206"/>
        <v>11.80751914371905</v>
      </c>
      <c r="W19373">
        <f>AVERAGE(O19373:O19375)</f>
        <v>1.2286119444085803</v>
      </c>
      <c r="Y19373">
        <f>AVERAGE(R19373:R19375)</f>
        <v>1.0544813996684665</v>
      </c>
      <c r="AD19373">
        <v>30</v>
      </c>
    </row>
    <row r="19374" spans="1:30">
      <c r="A19374" t="s">
        <v>424</v>
      </c>
      <c r="B19374" t="s">
        <v>423</v>
      </c>
      <c r="D19374" s="5">
        <v>2020</v>
      </c>
      <c r="E19374" s="5" t="s">
        <v>3165</v>
      </c>
      <c r="F19374" s="5" t="s">
        <v>51</v>
      </c>
      <c r="G19374">
        <v>-37.878766666666664</v>
      </c>
      <c r="H19374">
        <v>147.99771666666666</v>
      </c>
      <c r="I19374" s="5" t="s">
        <v>62</v>
      </c>
      <c r="J19374" t="s">
        <v>3170</v>
      </c>
      <c r="K19374">
        <v>14</v>
      </c>
      <c r="L19374">
        <v>16</v>
      </c>
      <c r="M19374">
        <f t="shared" si="205"/>
        <v>15</v>
      </c>
      <c r="N19374">
        <v>10</v>
      </c>
      <c r="O19374">
        <v>1.2702893188395776</v>
      </c>
      <c r="R19374">
        <v>0.73996947766440013</v>
      </c>
      <c r="S19374">
        <v>0.37552975038810005</v>
      </c>
      <c r="T19374">
        <f t="shared" si="207"/>
        <v>4.7703143082449619</v>
      </c>
      <c r="U19374">
        <f t="shared" si="206"/>
        <v>9.399753237443889</v>
      </c>
      <c r="V19374">
        <f t="shared" si="208"/>
        <v>14.170067545688852</v>
      </c>
      <c r="AB19374">
        <f>SUM(U19373:U19374)-(O19374*R19374)</f>
        <v>20.267297057418549</v>
      </c>
    </row>
    <row r="19375" spans="1:30">
      <c r="A19375" t="s">
        <v>424</v>
      </c>
      <c r="B19375" t="s">
        <v>423</v>
      </c>
      <c r="D19375" s="5">
        <v>2020</v>
      </c>
      <c r="E19375" s="5" t="s">
        <v>3165</v>
      </c>
      <c r="F19375" s="5" t="s">
        <v>51</v>
      </c>
      <c r="G19375">
        <v>-37.878766666666664</v>
      </c>
      <c r="H19375">
        <v>147.99771666666666</v>
      </c>
      <c r="I19375" s="5" t="s">
        <v>62</v>
      </c>
      <c r="J19375" t="s">
        <v>3170</v>
      </c>
      <c r="K19375">
        <v>28</v>
      </c>
      <c r="L19375">
        <v>30</v>
      </c>
      <c r="M19375">
        <f t="shared" si="205"/>
        <v>29</v>
      </c>
      <c r="N19375">
        <v>10</v>
      </c>
      <c r="O19375">
        <v>1.8468121846956598</v>
      </c>
      <c r="R19375">
        <v>0.34737019813690007</v>
      </c>
      <c r="S19375">
        <v>0.13190867052249999</v>
      </c>
      <c r="T19375">
        <f t="shared" si="207"/>
        <v>2.4361053998795819</v>
      </c>
      <c r="U19375">
        <f t="shared" si="206"/>
        <v>6.4152751451937267</v>
      </c>
      <c r="V19375">
        <f t="shared" si="208"/>
        <v>8.8513805450733081</v>
      </c>
      <c r="AB19375">
        <f>SUM(U19373:U19375)</f>
        <v>27.622547526356662</v>
      </c>
    </row>
    <row r="19376" spans="1:30">
      <c r="A19376" t="s">
        <v>424</v>
      </c>
      <c r="B19376" t="s">
        <v>423</v>
      </c>
      <c r="D19376" s="5">
        <v>2020</v>
      </c>
      <c r="E19376" s="5" t="s">
        <v>3171</v>
      </c>
      <c r="F19376" s="5" t="s">
        <v>51</v>
      </c>
      <c r="G19376">
        <v>-37.532666666666664</v>
      </c>
      <c r="H19376">
        <v>149.7424</v>
      </c>
      <c r="I19376" s="5" t="s">
        <v>136</v>
      </c>
      <c r="J19376" t="s">
        <v>3172</v>
      </c>
      <c r="K19376">
        <v>0</v>
      </c>
      <c r="L19376">
        <v>2</v>
      </c>
      <c r="M19376">
        <f t="shared" si="205"/>
        <v>1</v>
      </c>
      <c r="N19376">
        <v>10</v>
      </c>
      <c r="O19376">
        <v>1.4829166838917311</v>
      </c>
      <c r="R19376">
        <v>0.10578780750240001</v>
      </c>
      <c r="U19376">
        <f t="shared" si="206"/>
        <v>1.5687450469763582</v>
      </c>
      <c r="W19376">
        <f>AVERAGE(O19376:O19378)</f>
        <v>1.5811428706362332</v>
      </c>
      <c r="Y19376">
        <f>AVERAGE(R19376:R19378)</f>
        <v>0.15917168629283332</v>
      </c>
      <c r="AD19376">
        <v>30</v>
      </c>
    </row>
    <row r="19377" spans="1:30">
      <c r="A19377" t="s">
        <v>424</v>
      </c>
      <c r="B19377" t="s">
        <v>423</v>
      </c>
      <c r="D19377" s="5">
        <v>2020</v>
      </c>
      <c r="E19377" s="5" t="s">
        <v>3171</v>
      </c>
      <c r="F19377" s="5" t="s">
        <v>51</v>
      </c>
      <c r="G19377">
        <v>-37.532666666666664</v>
      </c>
      <c r="H19377">
        <v>149.7424</v>
      </c>
      <c r="I19377" s="5" t="s">
        <v>136</v>
      </c>
      <c r="J19377" t="s">
        <v>3172</v>
      </c>
      <c r="K19377">
        <v>14</v>
      </c>
      <c r="L19377">
        <v>16</v>
      </c>
      <c r="M19377">
        <f t="shared" si="205"/>
        <v>15</v>
      </c>
      <c r="N19377">
        <v>10</v>
      </c>
      <c r="O19377">
        <v>1.7639970457874656</v>
      </c>
      <c r="R19377">
        <v>0.13676249970249998</v>
      </c>
      <c r="S19377">
        <v>1.8937519179076004E-2</v>
      </c>
      <c r="T19377">
        <f t="shared" si="207"/>
        <v>0.33405727886433539</v>
      </c>
      <c r="U19377">
        <f t="shared" si="206"/>
        <v>2.4124864544971909</v>
      </c>
      <c r="V19377">
        <f t="shared" si="208"/>
        <v>2.7465437333615261</v>
      </c>
      <c r="AB19377">
        <f>SUM(U19376:U19377)-(O19377*R19377)</f>
        <v>3.73998285602383</v>
      </c>
    </row>
    <row r="19378" spans="1:30">
      <c r="A19378" t="s">
        <v>424</v>
      </c>
      <c r="B19378" t="s">
        <v>423</v>
      </c>
      <c r="D19378" s="5">
        <v>2020</v>
      </c>
      <c r="E19378" s="5" t="s">
        <v>3171</v>
      </c>
      <c r="F19378" s="5" t="s">
        <v>51</v>
      </c>
      <c r="G19378">
        <v>-37.532666666666664</v>
      </c>
      <c r="H19378">
        <v>149.7424</v>
      </c>
      <c r="I19378" s="5" t="s">
        <v>136</v>
      </c>
      <c r="J19378" t="s">
        <v>3172</v>
      </c>
      <c r="K19378">
        <v>28</v>
      </c>
      <c r="L19378">
        <v>30</v>
      </c>
      <c r="M19378">
        <f t="shared" si="205"/>
        <v>29</v>
      </c>
      <c r="N19378">
        <v>10</v>
      </c>
      <c r="O19378">
        <v>1.4965148822295025</v>
      </c>
      <c r="R19378">
        <v>0.23496475167359998</v>
      </c>
      <c r="S19378">
        <v>6.0070715280900001E-2</v>
      </c>
      <c r="T19378">
        <f t="shared" si="207"/>
        <v>0.89896719404038039</v>
      </c>
      <c r="U19378">
        <f t="shared" si="206"/>
        <v>3.5162824767890175</v>
      </c>
      <c r="V19378">
        <f t="shared" si="208"/>
        <v>4.4152496708293976</v>
      </c>
      <c r="AB19378">
        <f>SUM(U19376:U19378)</f>
        <v>7.4975139782625666</v>
      </c>
    </row>
    <row r="19379" spans="1:30">
      <c r="A19379" t="s">
        <v>424</v>
      </c>
      <c r="B19379" t="s">
        <v>423</v>
      </c>
      <c r="D19379" s="5">
        <v>2020</v>
      </c>
      <c r="E19379" s="5" t="s">
        <v>3171</v>
      </c>
      <c r="F19379" s="5" t="s">
        <v>51</v>
      </c>
      <c r="G19379">
        <v>-37.536566666666666</v>
      </c>
      <c r="H19379">
        <v>149.74424999999999</v>
      </c>
      <c r="I19379" s="5" t="s">
        <v>136</v>
      </c>
      <c r="J19379" t="s">
        <v>3173</v>
      </c>
      <c r="K19379">
        <v>0</v>
      </c>
      <c r="L19379">
        <v>2</v>
      </c>
      <c r="M19379">
        <f t="shared" si="205"/>
        <v>1</v>
      </c>
      <c r="N19379">
        <v>10</v>
      </c>
      <c r="O19379">
        <v>1.1847749120965454</v>
      </c>
      <c r="R19379">
        <v>0.16773332241609998</v>
      </c>
      <c r="S19379">
        <v>2.4254955204624003E-2</v>
      </c>
      <c r="T19379">
        <f t="shared" si="207"/>
        <v>0.28736662420464049</v>
      </c>
      <c r="U19379">
        <f t="shared" si="206"/>
        <v>1.9872623232119635</v>
      </c>
      <c r="V19379">
        <f t="shared" si="208"/>
        <v>2.2746289474166042</v>
      </c>
      <c r="W19379">
        <f>AVERAGE(O19379:O19381)</f>
        <v>1.5464088958558577</v>
      </c>
      <c r="Y19379">
        <f>AVERAGE(R19379:R19381)</f>
        <v>0.22801724341219998</v>
      </c>
      <c r="AD19379">
        <v>30</v>
      </c>
    </row>
    <row r="19380" spans="1:30">
      <c r="A19380" t="s">
        <v>424</v>
      </c>
      <c r="B19380" t="s">
        <v>423</v>
      </c>
      <c r="D19380" s="5">
        <v>2020</v>
      </c>
      <c r="E19380" s="5" t="s">
        <v>3171</v>
      </c>
      <c r="F19380" s="5" t="s">
        <v>51</v>
      </c>
      <c r="G19380">
        <v>-37.536566666666666</v>
      </c>
      <c r="H19380">
        <v>149.74424999999999</v>
      </c>
      <c r="I19380" s="5" t="s">
        <v>136</v>
      </c>
      <c r="J19380" t="s">
        <v>3173</v>
      </c>
      <c r="K19380">
        <v>14</v>
      </c>
      <c r="L19380">
        <v>16</v>
      </c>
      <c r="M19380">
        <f t="shared" si="205"/>
        <v>15</v>
      </c>
      <c r="N19380">
        <v>10</v>
      </c>
      <c r="O19380">
        <v>1.5544982110967418</v>
      </c>
      <c r="R19380">
        <v>0.27152547268089994</v>
      </c>
      <c r="S19380">
        <v>0.10509366231040002</v>
      </c>
      <c r="T19380">
        <f t="shared" si="207"/>
        <v>1.633679100591219</v>
      </c>
      <c r="U19380">
        <f t="shared" si="206"/>
        <v>4.2208586154965619</v>
      </c>
      <c r="V19380">
        <f t="shared" si="208"/>
        <v>5.8545377160877807</v>
      </c>
      <c r="AB19380">
        <f>SUM(U19379:U19380)-(O19380*R19380)</f>
        <v>5.7860350771588687</v>
      </c>
    </row>
    <row r="19381" spans="1:30">
      <c r="A19381" t="s">
        <v>424</v>
      </c>
      <c r="B19381" t="s">
        <v>423</v>
      </c>
      <c r="D19381" s="5">
        <v>2020</v>
      </c>
      <c r="E19381" s="5" t="s">
        <v>3171</v>
      </c>
      <c r="F19381" s="5" t="s">
        <v>51</v>
      </c>
      <c r="G19381">
        <v>-37.536566666666666</v>
      </c>
      <c r="H19381">
        <v>149.74424999999999</v>
      </c>
      <c r="I19381" s="5" t="s">
        <v>136</v>
      </c>
      <c r="J19381" t="s">
        <v>3173</v>
      </c>
      <c r="K19381">
        <v>28</v>
      </c>
      <c r="L19381">
        <v>30</v>
      </c>
      <c r="M19381">
        <f t="shared" si="205"/>
        <v>29</v>
      </c>
      <c r="N19381">
        <v>10</v>
      </c>
      <c r="O19381">
        <v>1.8999535643742862</v>
      </c>
      <c r="R19381">
        <v>0.24479293513960002</v>
      </c>
      <c r="U19381">
        <f t="shared" si="206"/>
        <v>4.650952096521265</v>
      </c>
      <c r="AB19381">
        <f>SUM(U19379:U19381)</f>
        <v>10.859073035229791</v>
      </c>
    </row>
    <row r="19382" spans="1:30">
      <c r="A19382" t="s">
        <v>424</v>
      </c>
      <c r="B19382" t="s">
        <v>423</v>
      </c>
      <c r="D19382" s="5">
        <v>2020</v>
      </c>
      <c r="E19382" s="5" t="s">
        <v>3171</v>
      </c>
      <c r="F19382" s="5" t="s">
        <v>51</v>
      </c>
      <c r="G19382">
        <v>-37.539366666666666</v>
      </c>
      <c r="H19382">
        <v>149.74555000000001</v>
      </c>
      <c r="I19382" s="5" t="s">
        <v>136</v>
      </c>
      <c r="J19382" t="s">
        <v>3174</v>
      </c>
      <c r="K19382">
        <v>0</v>
      </c>
      <c r="L19382">
        <v>2</v>
      </c>
      <c r="M19382">
        <f t="shared" si="205"/>
        <v>1</v>
      </c>
      <c r="N19382">
        <v>10</v>
      </c>
      <c r="O19382">
        <v>1.5567682164049894</v>
      </c>
      <c r="R19382">
        <v>0.25256964915360003</v>
      </c>
      <c r="U19382">
        <f t="shared" si="206"/>
        <v>3.9319240223088388</v>
      </c>
      <c r="W19382">
        <f>AVERAGE(O19382:O19384)</f>
        <v>1.5269744110581864</v>
      </c>
      <c r="Y19382">
        <f>AVERAGE(R19382:R19384)</f>
        <v>0.59405568582016677</v>
      </c>
      <c r="AD19382">
        <v>30</v>
      </c>
    </row>
    <row r="19383" spans="1:30">
      <c r="A19383" t="s">
        <v>424</v>
      </c>
      <c r="B19383" t="s">
        <v>423</v>
      </c>
      <c r="D19383" s="5">
        <v>2020</v>
      </c>
      <c r="E19383" s="5" t="s">
        <v>3171</v>
      </c>
      <c r="F19383" s="5" t="s">
        <v>51</v>
      </c>
      <c r="G19383">
        <v>-37.539366666666666</v>
      </c>
      <c r="H19383">
        <v>149.74555000000001</v>
      </c>
      <c r="I19383" s="5" t="s">
        <v>136</v>
      </c>
      <c r="J19383" t="s">
        <v>3174</v>
      </c>
      <c r="K19383">
        <v>14</v>
      </c>
      <c r="L19383">
        <v>16</v>
      </c>
      <c r="M19383">
        <f t="shared" ref="M19383:M19445" si="209">AVERAGE(K19383:L19383)</f>
        <v>15</v>
      </c>
      <c r="N19383">
        <v>10</v>
      </c>
      <c r="O19383">
        <v>1.5740842742133874</v>
      </c>
      <c r="R19383">
        <v>0.73875783601</v>
      </c>
      <c r="U19383">
        <f t="shared" si="206"/>
        <v>11.628670921152535</v>
      </c>
      <c r="AB19383">
        <f>SUM(U19382:U19383)-(O19383*R19383)</f>
        <v>14.397727851346122</v>
      </c>
    </row>
    <row r="19384" spans="1:30">
      <c r="A19384" t="s">
        <v>424</v>
      </c>
      <c r="B19384" t="s">
        <v>423</v>
      </c>
      <c r="D19384" s="5">
        <v>2020</v>
      </c>
      <c r="E19384" s="5" t="s">
        <v>3171</v>
      </c>
      <c r="F19384" s="5" t="s">
        <v>51</v>
      </c>
      <c r="G19384">
        <v>-37.539366666666666</v>
      </c>
      <c r="H19384">
        <v>149.74555000000001</v>
      </c>
      <c r="I19384" s="5" t="s">
        <v>136</v>
      </c>
      <c r="J19384" t="s">
        <v>3174</v>
      </c>
      <c r="K19384">
        <v>28</v>
      </c>
      <c r="L19384">
        <v>30</v>
      </c>
      <c r="M19384">
        <f t="shared" si="209"/>
        <v>29</v>
      </c>
      <c r="N19384">
        <v>10</v>
      </c>
      <c r="O19384">
        <v>1.4500707425561825</v>
      </c>
      <c r="R19384">
        <v>0.79083957229690016</v>
      </c>
      <c r="U19384">
        <f t="shared" si="206"/>
        <v>11.4677332584338</v>
      </c>
      <c r="AB19384">
        <f>SUM(U19382:U19384)</f>
        <v>27.028328201895174</v>
      </c>
    </row>
    <row r="19385" spans="1:30">
      <c r="A19385" t="s">
        <v>424</v>
      </c>
      <c r="B19385" t="s">
        <v>423</v>
      </c>
      <c r="D19385" s="5">
        <v>2020</v>
      </c>
      <c r="E19385" s="5" t="s">
        <v>3178</v>
      </c>
      <c r="F19385" s="5" t="s">
        <v>51</v>
      </c>
      <c r="G19385">
        <v>-38.055633333333333</v>
      </c>
      <c r="H19385">
        <v>140.99588333333332</v>
      </c>
      <c r="I19385" s="5" t="s">
        <v>62</v>
      </c>
      <c r="J19385" t="s">
        <v>3175</v>
      </c>
      <c r="K19385">
        <v>0</v>
      </c>
      <c r="L19385">
        <v>2</v>
      </c>
      <c r="M19385">
        <f t="shared" si="209"/>
        <v>1</v>
      </c>
      <c r="N19385">
        <v>10</v>
      </c>
      <c r="O19385">
        <v>1.2971750221478935</v>
      </c>
      <c r="R19385">
        <v>0.54106528185609992</v>
      </c>
      <c r="S19385">
        <v>9.0997595818756007</v>
      </c>
      <c r="T19385">
        <f t="shared" si="207"/>
        <v>118.03980837159989</v>
      </c>
      <c r="U19385">
        <f t="shared" si="206"/>
        <v>7.018563689751427</v>
      </c>
      <c r="V19385">
        <f t="shared" si="208"/>
        <v>125.05837206135132</v>
      </c>
      <c r="W19385">
        <f>AVERAGE(O19385:O19387)</f>
        <v>0.87969675195649677</v>
      </c>
      <c r="Y19385">
        <f>AVERAGE(R19385:R19387)</f>
        <v>1.5843890557185667</v>
      </c>
      <c r="Z19385">
        <f>AVERAGE(S19385:S19387)</f>
        <v>4.4031204030362003</v>
      </c>
      <c r="AD19385">
        <v>30</v>
      </c>
    </row>
    <row r="19386" spans="1:30">
      <c r="A19386" t="s">
        <v>424</v>
      </c>
      <c r="B19386" t="s">
        <v>423</v>
      </c>
      <c r="D19386" s="5">
        <v>2020</v>
      </c>
      <c r="E19386" s="5" t="s">
        <v>3178</v>
      </c>
      <c r="F19386" s="5" t="s">
        <v>51</v>
      </c>
      <c r="G19386">
        <v>-38.055633333333333</v>
      </c>
      <c r="H19386">
        <v>140.99588333333332</v>
      </c>
      <c r="I19386" s="5" t="s">
        <v>62</v>
      </c>
      <c r="J19386" t="s">
        <v>3175</v>
      </c>
      <c r="K19386">
        <v>14</v>
      </c>
      <c r="L19386">
        <v>16</v>
      </c>
      <c r="M19386">
        <f t="shared" si="209"/>
        <v>15</v>
      </c>
      <c r="N19386">
        <v>10</v>
      </c>
      <c r="O19386">
        <v>0.68533249132085849</v>
      </c>
      <c r="R19386">
        <v>1.9233750496900002</v>
      </c>
      <c r="S19386">
        <v>2.7739045303369001</v>
      </c>
      <c r="T19386">
        <f t="shared" si="207"/>
        <v>19.010469024620036</v>
      </c>
      <c r="U19386">
        <f t="shared" si="206"/>
        <v>13.181514145484279</v>
      </c>
      <c r="V19386">
        <f t="shared" si="208"/>
        <v>32.191983170104315</v>
      </c>
      <c r="AA19386">
        <f>SUM(T19385:T19386)-(O19386*S19386)</f>
        <v>135.14923049375793</v>
      </c>
      <c r="AB19386">
        <f>SUM(U19385:U19386)-(O19386*R19386)</f>
        <v>18.881926420687279</v>
      </c>
    </row>
    <row r="19387" spans="1:30">
      <c r="A19387" t="s">
        <v>424</v>
      </c>
      <c r="B19387" t="s">
        <v>423</v>
      </c>
      <c r="D19387" s="5">
        <v>2020</v>
      </c>
      <c r="E19387" s="5" t="s">
        <v>3178</v>
      </c>
      <c r="F19387" s="5" t="s">
        <v>51</v>
      </c>
      <c r="G19387">
        <v>-38.055633333333333</v>
      </c>
      <c r="H19387">
        <v>140.99588333333332</v>
      </c>
      <c r="I19387" s="5" t="s">
        <v>62</v>
      </c>
      <c r="J19387" t="s">
        <v>3175</v>
      </c>
      <c r="K19387">
        <v>28</v>
      </c>
      <c r="L19387">
        <v>30</v>
      </c>
      <c r="M19387">
        <f t="shared" si="209"/>
        <v>29</v>
      </c>
      <c r="N19387">
        <v>10</v>
      </c>
      <c r="O19387">
        <v>0.65658274240073866</v>
      </c>
      <c r="R19387">
        <v>2.2887268356095998</v>
      </c>
      <c r="S19387">
        <v>1.3356970968961002</v>
      </c>
      <c r="T19387">
        <f t="shared" si="207"/>
        <v>8.7699566289674653</v>
      </c>
      <c r="U19387">
        <f t="shared" si="206"/>
        <v>15.027385423307155</v>
      </c>
      <c r="V19387">
        <f t="shared" si="208"/>
        <v>23.797342052274622</v>
      </c>
      <c r="AA19387">
        <f>SUM(T19385:T19387)</f>
        <v>145.8202340251874</v>
      </c>
      <c r="AB19387">
        <f>SUM(U19385:U19387)</f>
        <v>35.227463258542862</v>
      </c>
    </row>
    <row r="19388" spans="1:30">
      <c r="A19388" t="s">
        <v>424</v>
      </c>
      <c r="B19388" t="s">
        <v>423</v>
      </c>
      <c r="D19388" s="5">
        <v>2020</v>
      </c>
      <c r="E19388" s="5" t="s">
        <v>3178</v>
      </c>
      <c r="F19388" s="5" t="s">
        <v>51</v>
      </c>
      <c r="G19388">
        <v>-38.055349999999997</v>
      </c>
      <c r="H19388">
        <v>140.99590000000001</v>
      </c>
      <c r="I19388" s="5" t="s">
        <v>62</v>
      </c>
      <c r="J19388" t="s">
        <v>3176</v>
      </c>
      <c r="K19388">
        <v>0</v>
      </c>
      <c r="L19388">
        <v>2</v>
      </c>
      <c r="M19388">
        <f t="shared" si="209"/>
        <v>1</v>
      </c>
      <c r="N19388">
        <v>10</v>
      </c>
      <c r="O19388">
        <v>0.93129690657279729</v>
      </c>
      <c r="R19388">
        <v>0.59847212841609998</v>
      </c>
      <c r="S19388">
        <v>7.0364600266320991</v>
      </c>
      <c r="T19388">
        <f t="shared" si="207"/>
        <v>65.530334560256165</v>
      </c>
      <c r="U19388">
        <f t="shared" si="206"/>
        <v>5.573552418639518</v>
      </c>
      <c r="V19388">
        <f t="shared" si="208"/>
        <v>71.103886978895687</v>
      </c>
      <c r="W19388">
        <f>AVERAGE(O19388:O19390)</f>
        <v>0.61154401557164018</v>
      </c>
      <c r="Y19388">
        <f>AVERAGE(R19388:R19390)</f>
        <v>1.9565425698273</v>
      </c>
      <c r="Z19388">
        <f>AVERAGE(S19388:S19390)</f>
        <v>3.3629337503616998</v>
      </c>
      <c r="AD19388">
        <v>30</v>
      </c>
    </row>
    <row r="19389" spans="1:30">
      <c r="A19389" t="s">
        <v>424</v>
      </c>
      <c r="B19389" t="s">
        <v>423</v>
      </c>
      <c r="D19389" s="5">
        <v>2020</v>
      </c>
      <c r="E19389" s="5" t="s">
        <v>3178</v>
      </c>
      <c r="F19389" s="5" t="s">
        <v>51</v>
      </c>
      <c r="G19389">
        <v>-38.055349999999997</v>
      </c>
      <c r="H19389">
        <v>140.99590000000001</v>
      </c>
      <c r="I19389" s="5" t="s">
        <v>62</v>
      </c>
      <c r="J19389" t="s">
        <v>3176</v>
      </c>
      <c r="K19389">
        <v>14</v>
      </c>
      <c r="L19389">
        <v>16</v>
      </c>
      <c r="M19389">
        <f t="shared" si="209"/>
        <v>15</v>
      </c>
      <c r="N19389">
        <v>10</v>
      </c>
      <c r="O19389">
        <v>0.38976266340603788</v>
      </c>
      <c r="R19389">
        <v>2.2380023947009002</v>
      </c>
      <c r="S19389">
        <v>2.0862449056848997</v>
      </c>
      <c r="T19389">
        <f t="shared" si="207"/>
        <v>8.1314037095702485</v>
      </c>
      <c r="U19389">
        <f t="shared" si="206"/>
        <v>8.7228977406771371</v>
      </c>
      <c r="V19389">
        <f t="shared" si="208"/>
        <v>16.854301450247384</v>
      </c>
      <c r="AA19389">
        <f>SUM(T19388:T19389)-(O19389*S19389)</f>
        <v>72.848597898869386</v>
      </c>
      <c r="AB19389">
        <f>SUM(U19388:U19389)-(O19389*R19389)</f>
        <v>13.424160385248943</v>
      </c>
    </row>
    <row r="19390" spans="1:30">
      <c r="A19390" t="s">
        <v>424</v>
      </c>
      <c r="B19390" t="s">
        <v>423</v>
      </c>
      <c r="D19390" s="5">
        <v>2020</v>
      </c>
      <c r="E19390" s="5" t="s">
        <v>3178</v>
      </c>
      <c r="F19390" s="5" t="s">
        <v>51</v>
      </c>
      <c r="G19390">
        <v>-38.055349999999997</v>
      </c>
      <c r="H19390">
        <v>140.99590000000001</v>
      </c>
      <c r="I19390" s="5" t="s">
        <v>62</v>
      </c>
      <c r="J19390" t="s">
        <v>3176</v>
      </c>
      <c r="K19390">
        <v>28</v>
      </c>
      <c r="L19390">
        <v>30</v>
      </c>
      <c r="M19390">
        <f t="shared" si="209"/>
        <v>29</v>
      </c>
      <c r="N19390">
        <v>10</v>
      </c>
      <c r="O19390">
        <v>0.51357247673608519</v>
      </c>
      <c r="R19390">
        <v>3.0331531863648999</v>
      </c>
      <c r="S19390">
        <v>0.96609631876810009</v>
      </c>
      <c r="T19390">
        <f t="shared" si="207"/>
        <v>4.9616047919534765</v>
      </c>
      <c r="U19390">
        <f t="shared" si="206"/>
        <v>15.577439942413703</v>
      </c>
      <c r="V19390">
        <f t="shared" si="208"/>
        <v>20.539044734367181</v>
      </c>
      <c r="AA19390">
        <f>SUM(T19388:T19390)</f>
        <v>78.623343061779892</v>
      </c>
      <c r="AB19390">
        <f>SUM(U19388:U19390)</f>
        <v>29.87389010173036</v>
      </c>
    </row>
    <row r="19391" spans="1:30">
      <c r="A19391" t="s">
        <v>424</v>
      </c>
      <c r="B19391" t="s">
        <v>423</v>
      </c>
      <c r="D19391" s="5">
        <v>2020</v>
      </c>
      <c r="E19391" s="5" t="s">
        <v>3178</v>
      </c>
      <c r="F19391" s="5" t="s">
        <v>51</v>
      </c>
      <c r="G19391">
        <v>-38.055</v>
      </c>
      <c r="H19391">
        <v>140.99639999999999</v>
      </c>
      <c r="I19391" s="5" t="s">
        <v>62</v>
      </c>
      <c r="J19391" t="s">
        <v>3177</v>
      </c>
      <c r="K19391">
        <v>0</v>
      </c>
      <c r="L19391">
        <v>2</v>
      </c>
      <c r="M19391">
        <f t="shared" si="209"/>
        <v>1</v>
      </c>
      <c r="N19391">
        <v>10</v>
      </c>
      <c r="O19391">
        <v>0.94211944270304615</v>
      </c>
      <c r="R19391">
        <v>0.5571639226624</v>
      </c>
      <c r="S19391">
        <v>7.9507984725625001</v>
      </c>
      <c r="T19391">
        <f t="shared" si="207"/>
        <v>74.90601826014813</v>
      </c>
      <c r="U19391">
        <f t="shared" si="206"/>
        <v>5.2491496431294333</v>
      </c>
      <c r="V19391">
        <f t="shared" si="208"/>
        <v>80.155167903277558</v>
      </c>
      <c r="W19391">
        <f>AVERAGE(O19391:O19393)</f>
        <v>0.67433170165434675</v>
      </c>
      <c r="Y19391">
        <f>AVERAGE(R19391:R19393)</f>
        <v>1.6044442424606</v>
      </c>
      <c r="Z19391">
        <f>AVERAGE(S19391:S19393)</f>
        <v>3.9215763978734999</v>
      </c>
      <c r="AD19391">
        <v>30</v>
      </c>
    </row>
    <row r="19392" spans="1:30">
      <c r="A19392" t="s">
        <v>424</v>
      </c>
      <c r="B19392" t="s">
        <v>423</v>
      </c>
      <c r="D19392" s="5">
        <v>2020</v>
      </c>
      <c r="E19392" s="5" t="s">
        <v>3178</v>
      </c>
      <c r="F19392" s="5" t="s">
        <v>51</v>
      </c>
      <c r="G19392">
        <v>-38.055</v>
      </c>
      <c r="H19392">
        <v>140.99639999999999</v>
      </c>
      <c r="I19392" s="5" t="s">
        <v>62</v>
      </c>
      <c r="J19392" t="s">
        <v>3177</v>
      </c>
      <c r="K19392">
        <v>14</v>
      </c>
      <c r="L19392">
        <v>16</v>
      </c>
      <c r="M19392">
        <f t="shared" si="209"/>
        <v>15</v>
      </c>
      <c r="N19392">
        <v>10</v>
      </c>
      <c r="O19392">
        <v>0.53824785911305262</v>
      </c>
      <c r="R19392">
        <v>2.4520966978224998</v>
      </c>
      <c r="S19392">
        <v>1.4128562404804001</v>
      </c>
      <c r="T19392">
        <f t="shared" si="207"/>
        <v>7.6046684667309163</v>
      </c>
      <c r="U19392">
        <f t="shared" si="206"/>
        <v>13.198357979411464</v>
      </c>
      <c r="V19392">
        <f t="shared" si="208"/>
        <v>20.803026446142379</v>
      </c>
      <c r="AA19392">
        <f>SUM(T19391:T19392)-(O19392*S19392)</f>
        <v>81.750219880205947</v>
      </c>
      <c r="AB19392">
        <f>SUM(U19391:U19392)-(O19392*R19392)</f>
        <v>17.127671824599751</v>
      </c>
    </row>
    <row r="19393" spans="1:30">
      <c r="A19393" t="s">
        <v>424</v>
      </c>
      <c r="B19393" t="s">
        <v>423</v>
      </c>
      <c r="D19393" s="5">
        <v>2020</v>
      </c>
      <c r="E19393" s="5" t="s">
        <v>3178</v>
      </c>
      <c r="F19393" s="5" t="s">
        <v>51</v>
      </c>
      <c r="G19393">
        <v>-38.055</v>
      </c>
      <c r="H19393">
        <v>140.99639999999999</v>
      </c>
      <c r="I19393" s="5" t="s">
        <v>62</v>
      </c>
      <c r="J19393" t="s">
        <v>3177</v>
      </c>
      <c r="K19393">
        <v>28</v>
      </c>
      <c r="L19393">
        <v>30</v>
      </c>
      <c r="M19393">
        <f t="shared" si="209"/>
        <v>29</v>
      </c>
      <c r="N19393">
        <v>10</v>
      </c>
      <c r="O19393">
        <v>0.54262780314694159</v>
      </c>
      <c r="R19393">
        <v>1.8040721068968999</v>
      </c>
      <c r="S19393">
        <v>2.4010744805776003</v>
      </c>
      <c r="T19393">
        <f t="shared" si="207"/>
        <v>13.028897705880071</v>
      </c>
      <c r="U19393">
        <f t="shared" si="206"/>
        <v>9.7893968408413912</v>
      </c>
      <c r="V19393">
        <f t="shared" si="208"/>
        <v>22.818294546721461</v>
      </c>
      <c r="AA19393">
        <f>SUM(T19391:T19393)</f>
        <v>95.539584432759113</v>
      </c>
      <c r="AB19393">
        <f>SUM(U19391:U19393)</f>
        <v>28.236904463382288</v>
      </c>
    </row>
    <row r="19394" spans="1:30">
      <c r="A19394" t="s">
        <v>424</v>
      </c>
      <c r="B19394" t="s">
        <v>423</v>
      </c>
      <c r="D19394" s="5">
        <v>2020</v>
      </c>
      <c r="E19394" s="5" t="s">
        <v>3179</v>
      </c>
      <c r="F19394" s="5" t="s">
        <v>51</v>
      </c>
      <c r="G19394">
        <v>-38.602683333333331</v>
      </c>
      <c r="H19394">
        <v>142.88399999999999</v>
      </c>
      <c r="I19394" s="5" t="s">
        <v>62</v>
      </c>
      <c r="J19394" t="s">
        <v>3180</v>
      </c>
      <c r="K19394">
        <v>0</v>
      </c>
      <c r="L19394">
        <v>2</v>
      </c>
      <c r="M19394">
        <f t="shared" si="209"/>
        <v>1</v>
      </c>
      <c r="N19394">
        <v>10</v>
      </c>
      <c r="O19394">
        <v>0.68250737648941839</v>
      </c>
      <c r="R19394">
        <v>2.2343413441924</v>
      </c>
      <c r="S19394">
        <v>7.112159462304402</v>
      </c>
      <c r="T19394">
        <f t="shared" si="207"/>
        <v>48.541012957917701</v>
      </c>
      <c r="U19394">
        <f t="shared" si="206"/>
        <v>15.249544490065956</v>
      </c>
      <c r="V19394">
        <f t="shared" si="208"/>
        <v>63.790557447983659</v>
      </c>
      <c r="W19394">
        <f>AVERAGE(O19394:O19396)</f>
        <v>1.0934496836845078</v>
      </c>
      <c r="Y19394">
        <f>AVERAGE(R19394:R19396)</f>
        <v>1.0977704168722668</v>
      </c>
      <c r="Z19394">
        <f>AVERAGE(S19394:S19396)</f>
        <v>8.598729683878668</v>
      </c>
      <c r="AD19394">
        <v>30</v>
      </c>
    </row>
    <row r="19395" spans="1:30">
      <c r="A19395" t="s">
        <v>424</v>
      </c>
      <c r="B19395" t="s">
        <v>423</v>
      </c>
      <c r="D19395" s="5">
        <v>2020</v>
      </c>
      <c r="E19395" s="5" t="s">
        <v>3179</v>
      </c>
      <c r="F19395" s="5" t="s">
        <v>51</v>
      </c>
      <c r="G19395">
        <v>-38.602683333333331</v>
      </c>
      <c r="H19395">
        <v>142.88399999999999</v>
      </c>
      <c r="I19395" s="5" t="s">
        <v>62</v>
      </c>
      <c r="J19395" t="s">
        <v>3180</v>
      </c>
      <c r="K19395">
        <v>14</v>
      </c>
      <c r="L19395">
        <v>16</v>
      </c>
      <c r="M19395">
        <f t="shared" si="209"/>
        <v>15</v>
      </c>
      <c r="N19395">
        <v>10</v>
      </c>
      <c r="O19395">
        <v>1.2658548063052806</v>
      </c>
      <c r="R19395">
        <v>0.39766342225000006</v>
      </c>
      <c r="S19395">
        <v>10.078955236000002</v>
      </c>
      <c r="T19395">
        <f t="shared" si="207"/>
        <v>127.58493928026377</v>
      </c>
      <c r="U19395">
        <f t="shared" si="206"/>
        <v>5.0338415434696877</v>
      </c>
      <c r="V19395">
        <f t="shared" si="208"/>
        <v>132.61878082373346</v>
      </c>
      <c r="AA19395">
        <f>SUM(T19394:T19395)-(O19395*S19395)</f>
        <v>163.36745831015509</v>
      </c>
      <c r="AB19395">
        <f>SUM(U19394:U19395)-(O19395*R19395)</f>
        <v>19.780001879188674</v>
      </c>
    </row>
    <row r="19396" spans="1:30">
      <c r="A19396" t="s">
        <v>424</v>
      </c>
      <c r="B19396" t="s">
        <v>423</v>
      </c>
      <c r="D19396" s="5">
        <v>2020</v>
      </c>
      <c r="E19396" s="5" t="s">
        <v>3179</v>
      </c>
      <c r="F19396" s="5" t="s">
        <v>51</v>
      </c>
      <c r="G19396">
        <v>-38.602683333333331</v>
      </c>
      <c r="H19396">
        <v>142.88399999999999</v>
      </c>
      <c r="I19396" s="5" t="s">
        <v>62</v>
      </c>
      <c r="J19396" t="s">
        <v>3180</v>
      </c>
      <c r="K19396">
        <v>28</v>
      </c>
      <c r="L19396">
        <v>30</v>
      </c>
      <c r="M19396">
        <f t="shared" si="209"/>
        <v>29</v>
      </c>
      <c r="N19396">
        <v>10</v>
      </c>
      <c r="O19396">
        <v>1.3319868682588247</v>
      </c>
      <c r="R19396">
        <v>0.66130648417440019</v>
      </c>
      <c r="S19396">
        <v>8.6050743533316005</v>
      </c>
      <c r="T19396">
        <f t="shared" si="207"/>
        <v>114.61846039028489</v>
      </c>
      <c r="U19396">
        <f t="shared" si="206"/>
        <v>8.808515528147133</v>
      </c>
      <c r="V19396">
        <f t="shared" si="208"/>
        <v>123.42697591843202</v>
      </c>
      <c r="AA19396">
        <f>SUM(T19394:T19396)</f>
        <v>290.74441262846636</v>
      </c>
      <c r="AB19396">
        <f>SUM(U19394:U19396)</f>
        <v>29.091901561682775</v>
      </c>
    </row>
    <row r="19397" spans="1:30">
      <c r="A19397" t="s">
        <v>424</v>
      </c>
      <c r="B19397" t="s">
        <v>423</v>
      </c>
      <c r="D19397" s="5">
        <v>2020</v>
      </c>
      <c r="E19397" s="5" t="s">
        <v>3179</v>
      </c>
      <c r="F19397" s="5" t="s">
        <v>51</v>
      </c>
      <c r="G19397">
        <v>-38.603299999999997</v>
      </c>
      <c r="H19397">
        <v>142.88355000000001</v>
      </c>
      <c r="I19397" s="5" t="s">
        <v>62</v>
      </c>
      <c r="J19397" t="s">
        <v>3181</v>
      </c>
      <c r="K19397">
        <v>0</v>
      </c>
      <c r="L19397">
        <v>2</v>
      </c>
      <c r="M19397">
        <f t="shared" si="209"/>
        <v>1</v>
      </c>
      <c r="N19397">
        <v>10</v>
      </c>
      <c r="O19397">
        <v>0.87980857634157916</v>
      </c>
      <c r="R19397">
        <v>1.7457388665616003</v>
      </c>
      <c r="S19397">
        <v>7.5340820248281011</v>
      </c>
      <c r="T19397">
        <f t="shared" si="207"/>
        <v>66.285499803046946</v>
      </c>
      <c r="U19397">
        <f t="shared" si="206"/>
        <v>15.359160268537234</v>
      </c>
      <c r="V19397">
        <f t="shared" si="208"/>
        <v>81.644660071584184</v>
      </c>
      <c r="W19397">
        <f>AVERAGE(O19397:O19399)</f>
        <v>1.0174882124456082</v>
      </c>
      <c r="Y19397">
        <f>AVERAGE(R19397:R19399)</f>
        <v>1.0667801775792667</v>
      </c>
      <c r="Z19397">
        <f>AVERAGE(S19397:S19399)</f>
        <v>7.8686051829950996</v>
      </c>
      <c r="AD19397">
        <v>30</v>
      </c>
    </row>
    <row r="19398" spans="1:30">
      <c r="A19398" t="s">
        <v>424</v>
      </c>
      <c r="B19398" t="s">
        <v>423</v>
      </c>
      <c r="D19398" s="5">
        <v>2020</v>
      </c>
      <c r="E19398" s="5" t="s">
        <v>3179</v>
      </c>
      <c r="F19398" s="5" t="s">
        <v>51</v>
      </c>
      <c r="G19398">
        <v>-38.603299999999997</v>
      </c>
      <c r="H19398">
        <v>142.88355000000001</v>
      </c>
      <c r="I19398" s="5" t="s">
        <v>62</v>
      </c>
      <c r="J19398" t="s">
        <v>3181</v>
      </c>
      <c r="K19398">
        <v>14</v>
      </c>
      <c r="L19398">
        <v>16</v>
      </c>
      <c r="M19398">
        <f t="shared" si="209"/>
        <v>15</v>
      </c>
      <c r="N19398">
        <v>10</v>
      </c>
      <c r="O19398">
        <v>1.3097306410168543</v>
      </c>
      <c r="R19398">
        <v>0.27374397394409999</v>
      </c>
      <c r="S19398">
        <v>9.3818905952256006</v>
      </c>
      <c r="T19398">
        <f t="shared" si="207"/>
        <v>122.87749583234822</v>
      </c>
      <c r="U19398">
        <f t="shared" si="206"/>
        <v>3.5853087046830718</v>
      </c>
      <c r="V19398">
        <f t="shared" si="208"/>
        <v>126.46280453703129</v>
      </c>
      <c r="AA19398">
        <f>SUM(T19397:T19398)-(O19398*S19398)</f>
        <v>176.87524605216035</v>
      </c>
      <c r="AB19398">
        <f>SUM(U19397:U19398)-(O19398*R19398)</f>
        <v>18.585938102751999</v>
      </c>
    </row>
    <row r="19399" spans="1:30">
      <c r="A19399" t="s">
        <v>424</v>
      </c>
      <c r="B19399" t="s">
        <v>423</v>
      </c>
      <c r="D19399" s="5">
        <v>2020</v>
      </c>
      <c r="E19399" s="5" t="s">
        <v>3179</v>
      </c>
      <c r="F19399" s="5" t="s">
        <v>51</v>
      </c>
      <c r="G19399">
        <v>-38.603299999999997</v>
      </c>
      <c r="H19399">
        <v>142.88355000000001</v>
      </c>
      <c r="I19399" s="5" t="s">
        <v>62</v>
      </c>
      <c r="J19399" t="s">
        <v>3181</v>
      </c>
      <c r="K19399">
        <v>28</v>
      </c>
      <c r="L19399">
        <v>30</v>
      </c>
      <c r="M19399">
        <f t="shared" si="209"/>
        <v>29</v>
      </c>
      <c r="N19399">
        <v>10</v>
      </c>
      <c r="O19399">
        <v>0.86292541997839101</v>
      </c>
      <c r="R19399">
        <v>1.1808576922321004</v>
      </c>
      <c r="S19399">
        <v>6.6898429289315988</v>
      </c>
      <c r="T19399">
        <f t="shared" si="207"/>
        <v>57.728355190377691</v>
      </c>
      <c r="U19399">
        <f t="shared" si="206"/>
        <v>10.189921200040988</v>
      </c>
      <c r="V19399">
        <f t="shared" si="208"/>
        <v>67.918276390418683</v>
      </c>
      <c r="AA19399">
        <f>SUM(T19397:T19399)</f>
        <v>246.89135082577286</v>
      </c>
      <c r="AB19399">
        <f>SUM(U19397:U19399)</f>
        <v>29.134390173261295</v>
      </c>
    </row>
    <row r="19400" spans="1:30">
      <c r="A19400" t="s">
        <v>424</v>
      </c>
      <c r="B19400" t="s">
        <v>423</v>
      </c>
      <c r="D19400" s="5">
        <v>2020</v>
      </c>
      <c r="E19400" s="5" t="s">
        <v>3179</v>
      </c>
      <c r="F19400" s="5" t="s">
        <v>51</v>
      </c>
      <c r="G19400">
        <v>-38.603700000000003</v>
      </c>
      <c r="H19400">
        <v>142.88303333333334</v>
      </c>
      <c r="I19400" s="5" t="s">
        <v>62</v>
      </c>
      <c r="J19400" t="s">
        <v>3182</v>
      </c>
      <c r="K19400">
        <v>0</v>
      </c>
      <c r="L19400">
        <v>2</v>
      </c>
      <c r="M19400">
        <f t="shared" si="209"/>
        <v>1</v>
      </c>
      <c r="N19400">
        <v>10</v>
      </c>
      <c r="O19400">
        <v>0.86014975777086833</v>
      </c>
      <c r="R19400">
        <v>1.7120354405624998</v>
      </c>
      <c r="S19400">
        <v>7.0896618920169026</v>
      </c>
      <c r="T19400">
        <f t="shared" si="207"/>
        <v>60.981709590956953</v>
      </c>
      <c r="U19400">
        <f t="shared" si="206"/>
        <v>14.726068694949761</v>
      </c>
      <c r="V19400">
        <f t="shared" si="208"/>
        <v>75.707778285906713</v>
      </c>
      <c r="W19400">
        <f>AVERAGE(O19400:O19402)</f>
        <v>1.2095097123189336</v>
      </c>
      <c r="Y19400">
        <f>AVERAGE(R19400:R19402)</f>
        <v>0.7900471092900333</v>
      </c>
      <c r="Z19400">
        <f>AVERAGE(S19400:S19402)</f>
        <v>8.533584728580168</v>
      </c>
      <c r="AD19400">
        <v>30</v>
      </c>
    </row>
    <row r="19401" spans="1:30">
      <c r="A19401" t="s">
        <v>424</v>
      </c>
      <c r="B19401" t="s">
        <v>423</v>
      </c>
      <c r="D19401" s="5">
        <v>2020</v>
      </c>
      <c r="E19401" s="5" t="s">
        <v>3179</v>
      </c>
      <c r="F19401" s="5" t="s">
        <v>51</v>
      </c>
      <c r="G19401">
        <v>-38.603700000000003</v>
      </c>
      <c r="H19401">
        <v>142.88303333333334</v>
      </c>
      <c r="I19401" s="5" t="s">
        <v>62</v>
      </c>
      <c r="J19401" t="s">
        <v>3182</v>
      </c>
      <c r="K19401">
        <v>14</v>
      </c>
      <c r="L19401">
        <v>16</v>
      </c>
      <c r="M19401">
        <f t="shared" si="209"/>
        <v>15</v>
      </c>
      <c r="N19401">
        <v>10</v>
      </c>
      <c r="O19401">
        <v>1.4294660878037488</v>
      </c>
      <c r="R19401">
        <v>0.26610548630759995</v>
      </c>
      <c r="S19401">
        <v>8.7292770163599993</v>
      </c>
      <c r="T19401">
        <f t="shared" si="207"/>
        <v>124.78205465931309</v>
      </c>
      <c r="U19401">
        <f t="shared" si="206"/>
        <v>3.8038876845523895</v>
      </c>
      <c r="V19401">
        <f t="shared" si="208"/>
        <v>128.58594234386547</v>
      </c>
      <c r="AA19401">
        <f>SUM(T19400:T19401)-(O19401*S19401)</f>
        <v>173.28555878433875</v>
      </c>
      <c r="AB19401">
        <f>SUM(U19400:U19401)-(O19401*R19401)</f>
        <v>18.149567611046912</v>
      </c>
    </row>
    <row r="19402" spans="1:30">
      <c r="A19402" t="s">
        <v>424</v>
      </c>
      <c r="B19402" t="s">
        <v>423</v>
      </c>
      <c r="D19402" s="5">
        <v>2020</v>
      </c>
      <c r="E19402" s="5" t="s">
        <v>3179</v>
      </c>
      <c r="F19402" s="5" t="s">
        <v>51</v>
      </c>
      <c r="G19402">
        <v>-38.603700000000003</v>
      </c>
      <c r="H19402">
        <v>142.88303333333334</v>
      </c>
      <c r="I19402" s="5" t="s">
        <v>62</v>
      </c>
      <c r="J19402" t="s">
        <v>3182</v>
      </c>
      <c r="K19402">
        <v>28</v>
      </c>
      <c r="L19402">
        <v>30</v>
      </c>
      <c r="M19402">
        <f t="shared" si="209"/>
        <v>29</v>
      </c>
      <c r="N19402">
        <v>10</v>
      </c>
      <c r="O19402">
        <v>1.3389132913821842</v>
      </c>
      <c r="R19402">
        <v>0.392000401</v>
      </c>
      <c r="S19402">
        <v>9.7818152773636022</v>
      </c>
      <c r="T19402">
        <f t="shared" si="207"/>
        <v>130.97002488707435</v>
      </c>
      <c r="U19402">
        <f t="shared" si="206"/>
        <v>5.2485454712604609</v>
      </c>
      <c r="V19402">
        <f t="shared" si="208"/>
        <v>136.2185703583348</v>
      </c>
      <c r="AA19402">
        <f>SUM(T19400:T19402)</f>
        <v>316.73378913734439</v>
      </c>
      <c r="AB19402">
        <f>SUM(U19400:U19402)</f>
        <v>23.778501850762613</v>
      </c>
    </row>
    <row r="19403" spans="1:30">
      <c r="A19403" t="s">
        <v>424</v>
      </c>
      <c r="B19403" t="s">
        <v>423</v>
      </c>
      <c r="D19403" s="5">
        <v>2020</v>
      </c>
      <c r="E19403" s="5" t="s">
        <v>3184</v>
      </c>
      <c r="F19403" s="5" t="s">
        <v>51</v>
      </c>
      <c r="G19403">
        <v>-38.380566666666667</v>
      </c>
      <c r="H19403">
        <v>142.24056666666667</v>
      </c>
      <c r="I19403" s="5" t="s">
        <v>62</v>
      </c>
      <c r="J19403" t="s">
        <v>3183</v>
      </c>
      <c r="K19403">
        <v>0</v>
      </c>
      <c r="L19403">
        <v>2</v>
      </c>
      <c r="M19403">
        <f t="shared" si="209"/>
        <v>1</v>
      </c>
      <c r="N19403">
        <v>10</v>
      </c>
      <c r="O19403">
        <v>1.3792989727833114</v>
      </c>
      <c r="R19403">
        <v>0.8664745636836001</v>
      </c>
      <c r="S19403">
        <v>1.8762212782369003</v>
      </c>
      <c r="T19403">
        <f t="shared" si="207"/>
        <v>25.878700817863482</v>
      </c>
      <c r="U19403">
        <f t="shared" si="206"/>
        <v>11.951274756316575</v>
      </c>
      <c r="V19403">
        <f t="shared" si="208"/>
        <v>37.829975574180054</v>
      </c>
      <c r="W19403">
        <f>AVERAGE(O19403:O19405)</f>
        <v>1.4778731783367078</v>
      </c>
      <c r="Y19403">
        <f>AVERAGE(R19403:R19405)</f>
        <v>0.51222134611586678</v>
      </c>
      <c r="Z19403">
        <f>AVERAGE(S19403:S19405)</f>
        <v>3.9299712739530004</v>
      </c>
      <c r="AD19403">
        <v>30</v>
      </c>
    </row>
    <row r="19404" spans="1:30">
      <c r="A19404" t="s">
        <v>424</v>
      </c>
      <c r="B19404" t="s">
        <v>423</v>
      </c>
      <c r="D19404" s="5">
        <v>2020</v>
      </c>
      <c r="E19404" s="5" t="s">
        <v>3184</v>
      </c>
      <c r="F19404" s="5" t="s">
        <v>51</v>
      </c>
      <c r="G19404">
        <v>-38.380566666666667</v>
      </c>
      <c r="H19404">
        <v>142.24056666666667</v>
      </c>
      <c r="I19404" s="5" t="s">
        <v>62</v>
      </c>
      <c r="J19404" t="s">
        <v>3183</v>
      </c>
      <c r="K19404">
        <v>14</v>
      </c>
      <c r="L19404">
        <v>16</v>
      </c>
      <c r="M19404">
        <f t="shared" si="209"/>
        <v>15</v>
      </c>
      <c r="N19404">
        <v>10</v>
      </c>
      <c r="O19404">
        <v>1.7158161844568149</v>
      </c>
      <c r="R19404">
        <v>0.26414440635039999</v>
      </c>
      <c r="S19404">
        <v>5.7428190703321</v>
      </c>
      <c r="T19404">
        <f t="shared" si="207"/>
        <v>98.536219052830575</v>
      </c>
      <c r="U19404">
        <f t="shared" si="206"/>
        <v>4.5322324744975377</v>
      </c>
      <c r="V19404">
        <f t="shared" si="208"/>
        <v>103.06845152732811</v>
      </c>
      <c r="AA19404">
        <f>SUM(T19403:T19404)-(O19404*S19404)</f>
        <v>114.561297965411</v>
      </c>
      <c r="AB19404">
        <f>SUM(U19403:U19404)-(O19404*R19404)</f>
        <v>16.03028398336436</v>
      </c>
    </row>
    <row r="19405" spans="1:30">
      <c r="A19405" t="s">
        <v>424</v>
      </c>
      <c r="B19405" t="s">
        <v>423</v>
      </c>
      <c r="D19405" s="5">
        <v>2020</v>
      </c>
      <c r="E19405" s="5" t="s">
        <v>3184</v>
      </c>
      <c r="F19405" s="5" t="s">
        <v>51</v>
      </c>
      <c r="G19405">
        <v>-38.380566666666667</v>
      </c>
      <c r="H19405">
        <v>142.24056666666667</v>
      </c>
      <c r="I19405" s="5" t="s">
        <v>62</v>
      </c>
      <c r="J19405" t="s">
        <v>3183</v>
      </c>
      <c r="K19405">
        <v>28</v>
      </c>
      <c r="L19405">
        <v>30</v>
      </c>
      <c r="M19405">
        <f t="shared" si="209"/>
        <v>29</v>
      </c>
      <c r="N19405">
        <v>10</v>
      </c>
      <c r="O19405">
        <v>1.338504377769997</v>
      </c>
      <c r="R19405">
        <v>0.40604506831359999</v>
      </c>
      <c r="S19405">
        <v>4.1708734732900004</v>
      </c>
      <c r="T19405">
        <f t="shared" si="207"/>
        <v>55.827324031234184</v>
      </c>
      <c r="U19405">
        <f t="shared" si="206"/>
        <v>5.4349310150967112</v>
      </c>
      <c r="V19405">
        <f t="shared" si="208"/>
        <v>61.262255046330893</v>
      </c>
      <c r="AA19405">
        <f>SUM(T19403:T19405)</f>
        <v>180.24224390192825</v>
      </c>
      <c r="AB19405">
        <f>SUM(U19403:U19405)</f>
        <v>21.918438245910824</v>
      </c>
    </row>
    <row r="19406" spans="1:30">
      <c r="A19406" t="s">
        <v>424</v>
      </c>
      <c r="B19406" t="s">
        <v>423</v>
      </c>
      <c r="D19406" s="5">
        <v>2020</v>
      </c>
      <c r="E19406" s="5" t="s">
        <v>3184</v>
      </c>
      <c r="F19406" s="5" t="s">
        <v>51</v>
      </c>
      <c r="G19406">
        <v>-38.379966666666668</v>
      </c>
      <c r="H19406">
        <v>142.24039999999999</v>
      </c>
      <c r="I19406" s="5" t="s">
        <v>62</v>
      </c>
      <c r="J19406" t="s">
        <v>3186</v>
      </c>
      <c r="K19406">
        <v>0</v>
      </c>
      <c r="L19406">
        <v>2</v>
      </c>
      <c r="M19406">
        <f t="shared" si="209"/>
        <v>1</v>
      </c>
      <c r="N19406">
        <v>10</v>
      </c>
      <c r="O19406">
        <v>1.1530697704747677</v>
      </c>
      <c r="R19406">
        <v>1.7650703223075999</v>
      </c>
      <c r="S19406">
        <v>2.2817694043369001</v>
      </c>
      <c r="T19406">
        <f t="shared" si="207"/>
        <v>26.310393233350968</v>
      </c>
      <c r="U19406">
        <f t="shared" si="206"/>
        <v>20.352492314150481</v>
      </c>
      <c r="V19406">
        <f t="shared" si="208"/>
        <v>46.662885547501446</v>
      </c>
      <c r="W19406">
        <f>AVERAGE(O19406:O19408)</f>
        <v>1.3670504083629591</v>
      </c>
      <c r="Y19406">
        <f>AVERAGE(R19406:R19408)</f>
        <v>0.88757537053723323</v>
      </c>
      <c r="Z19406">
        <f>AVERAGE(S19406:S19408)</f>
        <v>2.9558381174907336</v>
      </c>
      <c r="AD19406">
        <v>30</v>
      </c>
    </row>
    <row r="19407" spans="1:30">
      <c r="A19407" t="s">
        <v>424</v>
      </c>
      <c r="B19407" t="s">
        <v>423</v>
      </c>
      <c r="D19407" s="5">
        <v>2020</v>
      </c>
      <c r="E19407" s="5" t="s">
        <v>3184</v>
      </c>
      <c r="F19407" s="5" t="s">
        <v>51</v>
      </c>
      <c r="G19407">
        <v>-38.379966666666668</v>
      </c>
      <c r="H19407">
        <v>142.24039999999999</v>
      </c>
      <c r="I19407" s="5" t="s">
        <v>62</v>
      </c>
      <c r="J19407" t="s">
        <v>3186</v>
      </c>
      <c r="K19407">
        <v>14</v>
      </c>
      <c r="L19407">
        <v>16</v>
      </c>
      <c r="M19407">
        <f t="shared" si="209"/>
        <v>15</v>
      </c>
      <c r="N19407">
        <v>10</v>
      </c>
      <c r="O19407">
        <v>1.3921332273942419</v>
      </c>
      <c r="R19407">
        <v>0.2793895535025</v>
      </c>
      <c r="S19407">
        <v>1.4600254976784002</v>
      </c>
      <c r="T19407">
        <f t="shared" si="207"/>
        <v>20.325500081609157</v>
      </c>
      <c r="U19407">
        <f t="shared" si="206"/>
        <v>3.8894748081767156</v>
      </c>
      <c r="V19407">
        <f t="shared" si="208"/>
        <v>24.214974889785871</v>
      </c>
      <c r="AA19407">
        <f>SUM(T19406:T19407)-(O19407*S19407)</f>
        <v>44.603343306799211</v>
      </c>
      <c r="AB19407">
        <f>SUM(U19406:U19407)-(O19407*R19407)</f>
        <v>23.853019641509526</v>
      </c>
    </row>
    <row r="19408" spans="1:30">
      <c r="A19408" t="s">
        <v>424</v>
      </c>
      <c r="B19408" t="s">
        <v>423</v>
      </c>
      <c r="D19408" s="5">
        <v>2020</v>
      </c>
      <c r="E19408" s="5" t="s">
        <v>3184</v>
      </c>
      <c r="F19408" s="5" t="s">
        <v>51</v>
      </c>
      <c r="G19408">
        <v>-38.379966666666668</v>
      </c>
      <c r="H19408">
        <v>142.24039999999999</v>
      </c>
      <c r="I19408" s="5" t="s">
        <v>62</v>
      </c>
      <c r="J19408" t="s">
        <v>3186</v>
      </c>
      <c r="K19408">
        <v>28</v>
      </c>
      <c r="L19408">
        <v>30</v>
      </c>
      <c r="M19408">
        <f t="shared" si="209"/>
        <v>29</v>
      </c>
      <c r="N19408">
        <v>10</v>
      </c>
      <c r="O19408">
        <v>1.5559482272198681</v>
      </c>
      <c r="R19408">
        <v>0.61826623580159989</v>
      </c>
      <c r="S19408">
        <v>5.1257194504569004</v>
      </c>
      <c r="T19408">
        <f t="shared" si="207"/>
        <v>79.75354092164811</v>
      </c>
      <c r="U19408">
        <f t="shared" si="206"/>
        <v>9.6199025354540026</v>
      </c>
      <c r="V19408">
        <f t="shared" si="208"/>
        <v>89.373443457102113</v>
      </c>
      <c r="AA19408">
        <f>SUM(T19406:T19408)</f>
        <v>126.38943423660824</v>
      </c>
      <c r="AB19408">
        <f>SUM(U19406:U19408)</f>
        <v>33.861869657781199</v>
      </c>
    </row>
    <row r="19409" spans="1:30">
      <c r="A19409" t="s">
        <v>424</v>
      </c>
      <c r="B19409" t="s">
        <v>423</v>
      </c>
      <c r="D19409" s="5">
        <v>2020</v>
      </c>
      <c r="E19409" s="5" t="s">
        <v>3184</v>
      </c>
      <c r="F19409" s="5" t="s">
        <v>51</v>
      </c>
      <c r="G19409">
        <v>-38.379433333333331</v>
      </c>
      <c r="H19409">
        <v>142.23981666666666</v>
      </c>
      <c r="I19409" s="5" t="s">
        <v>62</v>
      </c>
      <c r="J19409" t="s">
        <v>3187</v>
      </c>
      <c r="K19409">
        <v>0</v>
      </c>
      <c r="L19409">
        <v>2</v>
      </c>
      <c r="M19409">
        <f t="shared" si="209"/>
        <v>1</v>
      </c>
      <c r="N19409">
        <v>10</v>
      </c>
      <c r="O19409">
        <v>1.1239940951495075</v>
      </c>
      <c r="R19409">
        <v>0.49659492904810004</v>
      </c>
      <c r="S19409">
        <v>4.9040076191044015</v>
      </c>
      <c r="T19409">
        <f t="shared" si="207"/>
        <v>55.120756064415424</v>
      </c>
      <c r="U19409">
        <f t="shared" si="206"/>
        <v>5.5816976793125308</v>
      </c>
      <c r="V19409">
        <f t="shared" si="208"/>
        <v>60.702453743727958</v>
      </c>
      <c r="W19409">
        <f>AVERAGE(O19409:O19411)</f>
        <v>1.127813813783713</v>
      </c>
      <c r="Y19409">
        <f>AVERAGE(R19409:R19411)</f>
        <v>1.0739671083580669</v>
      </c>
      <c r="Z19409">
        <f>AVERAGE(S19409:S19411)</f>
        <v>2.7056891632898008</v>
      </c>
      <c r="AD19409">
        <v>30</v>
      </c>
    </row>
    <row r="19410" spans="1:30">
      <c r="A19410" t="s">
        <v>424</v>
      </c>
      <c r="B19410" t="s">
        <v>423</v>
      </c>
      <c r="D19410" s="5">
        <v>2020</v>
      </c>
      <c r="E19410" s="5" t="s">
        <v>3184</v>
      </c>
      <c r="F19410" s="5" t="s">
        <v>51</v>
      </c>
      <c r="G19410">
        <v>-38.379433333333331</v>
      </c>
      <c r="H19410">
        <v>142.23981666666666</v>
      </c>
      <c r="I19410" s="5" t="s">
        <v>62</v>
      </c>
      <c r="J19410" t="s">
        <v>3187</v>
      </c>
      <c r="K19410">
        <v>14</v>
      </c>
      <c r="L19410">
        <v>16</v>
      </c>
      <c r="M19410">
        <f t="shared" si="209"/>
        <v>15</v>
      </c>
      <c r="N19410">
        <v>10</v>
      </c>
      <c r="O19410">
        <v>1.0068051274520831</v>
      </c>
      <c r="R19410">
        <v>1.9364796297025002</v>
      </c>
      <c r="S19410">
        <v>1.6760631300625004</v>
      </c>
      <c r="T19410">
        <f t="shared" si="207"/>
        <v>16.874689532803128</v>
      </c>
      <c r="U19410">
        <f t="shared" si="206"/>
        <v>19.496576203909882</v>
      </c>
      <c r="V19410">
        <f t="shared" si="208"/>
        <v>36.371265736713013</v>
      </c>
      <c r="AA19410">
        <f>SUM(T19409:T19410)-(O19410*S19410)</f>
        <v>70.307976643938233</v>
      </c>
      <c r="AB19410">
        <f>SUM(U19409:U19410)-(O19410*R19410)</f>
        <v>23.128616262831425</v>
      </c>
    </row>
    <row r="19411" spans="1:30">
      <c r="A19411" t="s">
        <v>424</v>
      </c>
      <c r="B19411" t="s">
        <v>423</v>
      </c>
      <c r="D19411" s="5">
        <v>2020</v>
      </c>
      <c r="E19411" s="5" t="s">
        <v>3184</v>
      </c>
      <c r="F19411" s="5" t="s">
        <v>51</v>
      </c>
      <c r="G19411">
        <v>-38.379433333333331</v>
      </c>
      <c r="H19411">
        <v>142.23981666666666</v>
      </c>
      <c r="I19411" s="5" t="s">
        <v>62</v>
      </c>
      <c r="J19411" t="s">
        <v>3187</v>
      </c>
      <c r="K19411">
        <v>28</v>
      </c>
      <c r="L19411">
        <v>30</v>
      </c>
      <c r="M19411">
        <f t="shared" si="209"/>
        <v>29</v>
      </c>
      <c r="N19411">
        <v>10</v>
      </c>
      <c r="O19411">
        <v>1.2526422187495483</v>
      </c>
      <c r="R19411">
        <v>0.78882676632360016</v>
      </c>
      <c r="S19411">
        <v>1.5369967407025</v>
      </c>
      <c r="T19411">
        <f t="shared" si="207"/>
        <v>19.25307007484404</v>
      </c>
      <c r="U19411">
        <f t="shared" si="206"/>
        <v>9.8811771077662591</v>
      </c>
      <c r="V19411">
        <f t="shared" si="208"/>
        <v>29.134247182610299</v>
      </c>
      <c r="AA19411">
        <f>SUM(T19409:T19411)</f>
        <v>91.248515672062581</v>
      </c>
      <c r="AB19411">
        <f>SUM(U19409:U19411)</f>
        <v>34.959450990988671</v>
      </c>
    </row>
    <row r="19412" spans="1:30">
      <c r="A19412" t="s">
        <v>424</v>
      </c>
      <c r="B19412" t="s">
        <v>423</v>
      </c>
      <c r="D19412" s="5">
        <v>2020</v>
      </c>
      <c r="E19412" s="5" t="s">
        <v>3185</v>
      </c>
      <c r="F19412" s="5" t="s">
        <v>51</v>
      </c>
      <c r="G19412">
        <v>-38.354466666666667</v>
      </c>
      <c r="H19412">
        <v>141.60248333333334</v>
      </c>
      <c r="I19412" s="5" t="s">
        <v>62</v>
      </c>
      <c r="J19412" t="s">
        <v>3188</v>
      </c>
      <c r="K19412">
        <v>0</v>
      </c>
      <c r="L19412">
        <v>2</v>
      </c>
      <c r="M19412">
        <f t="shared" si="209"/>
        <v>1</v>
      </c>
      <c r="N19412">
        <v>10</v>
      </c>
      <c r="O19412">
        <v>1.0219021095340233</v>
      </c>
      <c r="R19412">
        <v>1.2733621296400002</v>
      </c>
      <c r="S19412">
        <v>6.6016242501444005</v>
      </c>
      <c r="T19412">
        <f t="shared" si="207"/>
        <v>67.462137475735275</v>
      </c>
      <c r="U19412">
        <f t="shared" si="206"/>
        <v>13.012514464798526</v>
      </c>
      <c r="V19412">
        <f t="shared" si="208"/>
        <v>80.474651940533803</v>
      </c>
      <c r="W19412">
        <f>AVERAGE(O19412:O19414)</f>
        <v>0.9190243543194222</v>
      </c>
      <c r="Y19412">
        <f>AVERAGE(R19412:R19414)</f>
        <v>1.2739425313696666</v>
      </c>
      <c r="Z19412">
        <f>AVERAGE(S19412:S19414)</f>
        <v>5.4652184339351342</v>
      </c>
      <c r="AD19412">
        <v>30</v>
      </c>
    </row>
    <row r="19413" spans="1:30">
      <c r="A19413" t="s">
        <v>424</v>
      </c>
      <c r="B19413" t="s">
        <v>423</v>
      </c>
      <c r="D19413" s="5">
        <v>2020</v>
      </c>
      <c r="E19413" s="5" t="s">
        <v>3185</v>
      </c>
      <c r="F19413" s="5" t="s">
        <v>51</v>
      </c>
      <c r="G19413">
        <v>-38.354466666666667</v>
      </c>
      <c r="H19413">
        <v>141.60248333333334</v>
      </c>
      <c r="I19413" s="5" t="s">
        <v>62</v>
      </c>
      <c r="J19413" t="s">
        <v>3188</v>
      </c>
      <c r="K19413">
        <v>14</v>
      </c>
      <c r="L19413">
        <v>16</v>
      </c>
      <c r="M19413">
        <f t="shared" si="209"/>
        <v>15</v>
      </c>
      <c r="N19413">
        <v>10</v>
      </c>
      <c r="O19413">
        <v>1.0434198578400478</v>
      </c>
      <c r="R19413">
        <v>0.96834174887610003</v>
      </c>
      <c r="S19413">
        <v>7.0454082178249013</v>
      </c>
      <c r="T19413">
        <f t="shared" si="207"/>
        <v>73.513188410679632</v>
      </c>
      <c r="U19413">
        <f t="shared" si="206"/>
        <v>10.103870099528836</v>
      </c>
      <c r="V19413">
        <f t="shared" si="208"/>
        <v>83.617058510208466</v>
      </c>
      <c r="AA19413">
        <f>SUM(T19412:T19413)-(O19413*S19413)</f>
        <v>133.62400704534696</v>
      </c>
      <c r="AB19413">
        <f>SUM(U19412:U19413)-(O19413*R19413)</f>
        <v>22.105997554374479</v>
      </c>
    </row>
    <row r="19414" spans="1:30">
      <c r="A19414" t="s">
        <v>424</v>
      </c>
      <c r="B19414" t="s">
        <v>423</v>
      </c>
      <c r="D19414" s="5">
        <v>2020</v>
      </c>
      <c r="E19414" s="5" t="s">
        <v>3185</v>
      </c>
      <c r="F19414" s="5" t="s">
        <v>51</v>
      </c>
      <c r="G19414">
        <v>-38.354466666666667</v>
      </c>
      <c r="H19414">
        <v>141.60248333333334</v>
      </c>
      <c r="I19414" s="5" t="s">
        <v>62</v>
      </c>
      <c r="J19414" t="s">
        <v>3188</v>
      </c>
      <c r="K19414">
        <v>28</v>
      </c>
      <c r="L19414">
        <v>30</v>
      </c>
      <c r="M19414">
        <f t="shared" si="209"/>
        <v>29</v>
      </c>
      <c r="N19414">
        <v>10</v>
      </c>
      <c r="O19414">
        <v>0.69175109558419567</v>
      </c>
      <c r="R19414">
        <v>1.5801237155929002</v>
      </c>
      <c r="S19414">
        <v>2.7486228338361003</v>
      </c>
      <c r="T19414">
        <f t="shared" si="207"/>
        <v>19.013628566538589</v>
      </c>
      <c r="U19414">
        <f t="shared" si="206"/>
        <v>10.930523114199588</v>
      </c>
      <c r="V19414">
        <f t="shared" si="208"/>
        <v>29.944151680738177</v>
      </c>
      <c r="AA19414">
        <f>SUM(T19412:T19414)</f>
        <v>159.98895445295349</v>
      </c>
      <c r="AB19414">
        <f>SUM(U19412:U19414)</f>
        <v>34.046907678526949</v>
      </c>
    </row>
    <row r="19415" spans="1:30">
      <c r="A19415" t="s">
        <v>424</v>
      </c>
      <c r="B19415" t="s">
        <v>423</v>
      </c>
      <c r="D19415" s="5">
        <v>2020</v>
      </c>
      <c r="E19415" s="5" t="s">
        <v>3185</v>
      </c>
      <c r="F19415" s="5" t="s">
        <v>51</v>
      </c>
      <c r="G19415">
        <v>-38.354349999999997</v>
      </c>
      <c r="H19415">
        <v>141.60163333333333</v>
      </c>
      <c r="I19415" s="5" t="s">
        <v>62</v>
      </c>
      <c r="J19415" t="s">
        <v>3189</v>
      </c>
      <c r="K19415">
        <v>0</v>
      </c>
      <c r="L19415">
        <v>2</v>
      </c>
      <c r="M19415">
        <f t="shared" si="209"/>
        <v>1</v>
      </c>
      <c r="N19415">
        <v>10</v>
      </c>
      <c r="O19415">
        <v>1.0169859279334736</v>
      </c>
      <c r="R19415">
        <v>1.2913141632196001</v>
      </c>
      <c r="S19415">
        <v>6.485088953002502</v>
      </c>
      <c r="T19415">
        <f t="shared" si="207"/>
        <v>65.952442066003684</v>
      </c>
      <c r="U19415">
        <f t="shared" si="206"/>
        <v>13.132483325355221</v>
      </c>
      <c r="V19415">
        <f t="shared" si="208"/>
        <v>79.084925391358908</v>
      </c>
      <c r="W19415">
        <f>AVERAGE(O19415:O19417)</f>
        <v>1.0046015512950162</v>
      </c>
      <c r="Y19415">
        <f>AVERAGE(R19415:R19417)</f>
        <v>1.1368429383712335</v>
      </c>
      <c r="Z19415">
        <f>AVERAGE(S19415:S19417)</f>
        <v>7.8547263332870356</v>
      </c>
      <c r="AD19415">
        <v>30</v>
      </c>
    </row>
    <row r="19416" spans="1:30">
      <c r="A19416" t="s">
        <v>424</v>
      </c>
      <c r="B19416" t="s">
        <v>423</v>
      </c>
      <c r="D19416" s="5">
        <v>2020</v>
      </c>
      <c r="E19416" s="5" t="s">
        <v>3185</v>
      </c>
      <c r="F19416" s="5" t="s">
        <v>51</v>
      </c>
      <c r="G19416">
        <v>-38.354349999999997</v>
      </c>
      <c r="H19416">
        <v>141.60163333333333</v>
      </c>
      <c r="I19416" s="5" t="s">
        <v>62</v>
      </c>
      <c r="J19416" t="s">
        <v>3189</v>
      </c>
      <c r="K19416">
        <v>14</v>
      </c>
      <c r="L19416">
        <v>16</v>
      </c>
      <c r="M19416">
        <f t="shared" si="209"/>
        <v>15</v>
      </c>
      <c r="N19416">
        <v>10</v>
      </c>
      <c r="O19416">
        <v>0.93809600574168295</v>
      </c>
      <c r="R19416">
        <v>1.0215349253316002</v>
      </c>
      <c r="S19416">
        <v>8.4378352121361004</v>
      </c>
      <c r="T19416">
        <f t="shared" si="207"/>
        <v>79.154995096114021</v>
      </c>
      <c r="U19416">
        <f t="shared" si="206"/>
        <v>9.5829783317920239</v>
      </c>
      <c r="V19416">
        <f t="shared" si="208"/>
        <v>88.737973427906041</v>
      </c>
      <c r="AA19416">
        <f>SUM(T19415:T19416)-(O19416*S19416)</f>
        <v>137.19193765250631</v>
      </c>
      <c r="AB19416">
        <f>SUM(U19415:U19416)-(O19416*R19416)</f>
        <v>21.757163823968042</v>
      </c>
    </row>
    <row r="19417" spans="1:30">
      <c r="A19417" t="s">
        <v>424</v>
      </c>
      <c r="B19417" t="s">
        <v>423</v>
      </c>
      <c r="D19417" s="5">
        <v>2020</v>
      </c>
      <c r="E19417" s="5" t="s">
        <v>3185</v>
      </c>
      <c r="F19417" s="5" t="s">
        <v>51</v>
      </c>
      <c r="G19417">
        <v>-38.354349999999997</v>
      </c>
      <c r="H19417">
        <v>141.60163333333333</v>
      </c>
      <c r="I19417" s="5" t="s">
        <v>62</v>
      </c>
      <c r="J19417" t="s">
        <v>3189</v>
      </c>
      <c r="K19417">
        <v>28</v>
      </c>
      <c r="L19417">
        <v>30</v>
      </c>
      <c r="M19417">
        <f t="shared" si="209"/>
        <v>29</v>
      </c>
      <c r="N19417">
        <v>10</v>
      </c>
      <c r="O19417">
        <v>1.0587227202098921</v>
      </c>
      <c r="R19417">
        <v>1.0976797265625</v>
      </c>
      <c r="S19417">
        <v>8.6412548347225009</v>
      </c>
      <c r="T19417">
        <f t="shared" si="207"/>
        <v>91.486928246442872</v>
      </c>
      <c r="U19417">
        <f t="shared" si="206"/>
        <v>11.621384660255005</v>
      </c>
      <c r="V19417">
        <f t="shared" si="208"/>
        <v>103.10831290669788</v>
      </c>
      <c r="AA19417">
        <f>SUM(T19415:T19417)</f>
        <v>236.59436540856058</v>
      </c>
      <c r="AB19417">
        <f>SUM(U19415:U19417)</f>
        <v>34.336846317402248</v>
      </c>
    </row>
    <row r="19418" spans="1:30">
      <c r="A19418" t="s">
        <v>424</v>
      </c>
      <c r="B19418" t="s">
        <v>423</v>
      </c>
      <c r="D19418" s="5">
        <v>2020</v>
      </c>
      <c r="E19418" s="5" t="s">
        <v>3185</v>
      </c>
      <c r="F19418" s="5" t="s">
        <v>51</v>
      </c>
      <c r="G19418">
        <v>-38.354383333333331</v>
      </c>
      <c r="H19418">
        <v>141.60204999999999</v>
      </c>
      <c r="I19418" s="5" t="s">
        <v>62</v>
      </c>
      <c r="J19418" t="s">
        <v>3190</v>
      </c>
      <c r="K19418">
        <v>0</v>
      </c>
      <c r="L19418">
        <v>2</v>
      </c>
      <c r="M19418">
        <f t="shared" si="209"/>
        <v>1</v>
      </c>
      <c r="N19418">
        <v>10</v>
      </c>
      <c r="O19418">
        <v>0.56600448118827906</v>
      </c>
      <c r="R19418">
        <v>2.0202382026436001</v>
      </c>
      <c r="S19418">
        <v>5.2311819101481003</v>
      </c>
      <c r="T19418">
        <f t="shared" si="207"/>
        <v>29.60872403054886</v>
      </c>
      <c r="U19418">
        <f t="shared" si="206"/>
        <v>11.434638757640323</v>
      </c>
      <c r="V19418">
        <f t="shared" si="208"/>
        <v>41.043362788189185</v>
      </c>
      <c r="W19418">
        <f>AVERAGE(O19418:O19420)</f>
        <v>0.72193388410017867</v>
      </c>
      <c r="Y19418">
        <f>AVERAGE(R19418:R19420)</f>
        <v>1.6450253363893665</v>
      </c>
      <c r="Z19418">
        <f>AVERAGE(S19418:S19420)</f>
        <v>5.4592190882279352</v>
      </c>
      <c r="AD19418">
        <v>30</v>
      </c>
    </row>
    <row r="19419" spans="1:30">
      <c r="A19419" t="s">
        <v>424</v>
      </c>
      <c r="B19419" t="s">
        <v>423</v>
      </c>
      <c r="D19419" s="5">
        <v>2020</v>
      </c>
      <c r="E19419" s="5" t="s">
        <v>3185</v>
      </c>
      <c r="F19419" s="5" t="s">
        <v>51</v>
      </c>
      <c r="G19419">
        <v>-38.354383333333331</v>
      </c>
      <c r="H19419">
        <v>141.60204999999999</v>
      </c>
      <c r="I19419" s="5" t="s">
        <v>62</v>
      </c>
      <c r="J19419" t="s">
        <v>3190</v>
      </c>
      <c r="K19419">
        <v>14</v>
      </c>
      <c r="L19419">
        <v>16</v>
      </c>
      <c r="M19419">
        <f t="shared" si="209"/>
        <v>15</v>
      </c>
      <c r="N19419">
        <v>10</v>
      </c>
      <c r="O19419">
        <v>0.97145488181374429</v>
      </c>
      <c r="R19419">
        <v>0.91227799152360012</v>
      </c>
      <c r="S19419">
        <v>7.7728009689801016</v>
      </c>
      <c r="T19419">
        <f t="shared" si="207"/>
        <v>75.509254466823222</v>
      </c>
      <c r="U19419">
        <f t="shared" si="206"/>
        <v>8.8623690843683907</v>
      </c>
      <c r="V19419">
        <f t="shared" si="208"/>
        <v>84.371623551191618</v>
      </c>
      <c r="AA19419">
        <f>SUM(T19418:T19419)-(O19419*S19419)</f>
        <v>97.567053050689751</v>
      </c>
      <c r="AB19419">
        <f>SUM(U19418:U19419)-(O19419*R19419)</f>
        <v>19.410770933571875</v>
      </c>
    </row>
    <row r="19420" spans="1:30">
      <c r="A19420" t="s">
        <v>424</v>
      </c>
      <c r="B19420" t="s">
        <v>423</v>
      </c>
      <c r="D19420" s="5">
        <v>2020</v>
      </c>
      <c r="E19420" s="5" t="s">
        <v>3185</v>
      </c>
      <c r="F19420" s="5" t="s">
        <v>51</v>
      </c>
      <c r="G19420">
        <v>-38.354383333333331</v>
      </c>
      <c r="H19420">
        <v>141.60204999999999</v>
      </c>
      <c r="I19420" s="5" t="s">
        <v>62</v>
      </c>
      <c r="J19420" t="s">
        <v>3190</v>
      </c>
      <c r="K19420">
        <v>28</v>
      </c>
      <c r="L19420">
        <v>30</v>
      </c>
      <c r="M19420">
        <f t="shared" si="209"/>
        <v>29</v>
      </c>
      <c r="N19420">
        <v>10</v>
      </c>
      <c r="O19420">
        <v>0.62834228929851266</v>
      </c>
      <c r="R19420">
        <v>2.0025598150008999</v>
      </c>
      <c r="S19420">
        <v>3.3736743855556011</v>
      </c>
      <c r="T19420">
        <f t="shared" si="207"/>
        <v>21.198222867677593</v>
      </c>
      <c r="U19420">
        <f t="shared" si="206"/>
        <v>12.582930186148714</v>
      </c>
      <c r="V19420">
        <f t="shared" si="208"/>
        <v>33.781153053826309</v>
      </c>
      <c r="AA19420">
        <f>SUM(T19418:T19420)</f>
        <v>126.31620136504966</v>
      </c>
      <c r="AB19420">
        <f>SUM(U19418:U19420)</f>
        <v>32.879938028157426</v>
      </c>
    </row>
    <row r="19421" spans="1:30">
      <c r="A19421" t="s">
        <v>424</v>
      </c>
      <c r="B19421" t="s">
        <v>423</v>
      </c>
      <c r="D19421" s="5">
        <v>2020</v>
      </c>
      <c r="E19421" s="5" t="s">
        <v>3191</v>
      </c>
      <c r="F19421" s="5" t="s">
        <v>51</v>
      </c>
      <c r="G19421">
        <v>-38.260233333333332</v>
      </c>
      <c r="H19421">
        <v>141.84774999999999</v>
      </c>
      <c r="I19421" s="5" t="s">
        <v>62</v>
      </c>
      <c r="J19421" t="s">
        <v>3192</v>
      </c>
      <c r="K19421">
        <v>0</v>
      </c>
      <c r="L19421">
        <v>2</v>
      </c>
      <c r="M19421">
        <f t="shared" si="209"/>
        <v>1</v>
      </c>
      <c r="N19421">
        <v>10</v>
      </c>
      <c r="O19421">
        <v>0.78441599269214901</v>
      </c>
      <c r="R19421">
        <v>0.78077660006440008</v>
      </c>
      <c r="S19421">
        <v>9.9515089275625019</v>
      </c>
      <c r="T19421">
        <f t="shared" si="207"/>
        <v>78.061227541987236</v>
      </c>
      <c r="U19421">
        <f t="shared" si="206"/>
        <v>6.1245365181031737</v>
      </c>
      <c r="V19421">
        <f t="shared" si="208"/>
        <v>84.185764060090406</v>
      </c>
      <c r="W19421">
        <f>AVERAGE(O19421:O19423)</f>
        <v>1.0807158112792845</v>
      </c>
      <c r="Y19421">
        <f>AVERAGE(R19421:R19423)</f>
        <v>0.50442955403230005</v>
      </c>
      <c r="Z19421">
        <f>AVERAGE(S19421:S19423)</f>
        <v>10.230557516004168</v>
      </c>
      <c r="AD19421">
        <v>30</v>
      </c>
    </row>
    <row r="19422" spans="1:30">
      <c r="A19422" t="s">
        <v>424</v>
      </c>
      <c r="B19422" t="s">
        <v>423</v>
      </c>
      <c r="D19422" s="5">
        <v>2020</v>
      </c>
      <c r="E19422" s="5" t="s">
        <v>3191</v>
      </c>
      <c r="F19422" s="5" t="s">
        <v>51</v>
      </c>
      <c r="G19422">
        <v>-38.260233333333332</v>
      </c>
      <c r="H19422">
        <v>141.84774999999999</v>
      </c>
      <c r="I19422" s="5" t="s">
        <v>62</v>
      </c>
      <c r="J19422" t="s">
        <v>3192</v>
      </c>
      <c r="K19422">
        <v>14</v>
      </c>
      <c r="L19422">
        <v>16</v>
      </c>
      <c r="M19422">
        <f t="shared" si="209"/>
        <v>15</v>
      </c>
      <c r="N19422">
        <v>10</v>
      </c>
      <c r="O19422">
        <v>1.2895610496703775</v>
      </c>
      <c r="R19422">
        <v>0.36187833360999999</v>
      </c>
      <c r="S19422">
        <v>10.280560727610002</v>
      </c>
      <c r="T19422">
        <f t="shared" si="207"/>
        <v>132.57410683096816</v>
      </c>
      <c r="U19422">
        <f t="shared" si="206"/>
        <v>4.6666420374307869</v>
      </c>
      <c r="V19422">
        <f t="shared" si="208"/>
        <v>137.24074886839895</v>
      </c>
      <c r="AA19422">
        <f>SUM(T19421:T19422)-(O19422*S19422)</f>
        <v>197.37792368985859</v>
      </c>
      <c r="AB19422">
        <f>SUM(U19421:U19422)-(O19422*R19422)</f>
        <v>10.324514351790882</v>
      </c>
    </row>
    <row r="19423" spans="1:30">
      <c r="A19423" t="s">
        <v>424</v>
      </c>
      <c r="B19423" t="s">
        <v>423</v>
      </c>
      <c r="D19423" s="5">
        <v>2020</v>
      </c>
      <c r="E19423" s="5" t="s">
        <v>3191</v>
      </c>
      <c r="F19423" s="5" t="s">
        <v>51</v>
      </c>
      <c r="G19423">
        <v>-38.260233333333332</v>
      </c>
      <c r="H19423">
        <v>141.84774999999999</v>
      </c>
      <c r="I19423" s="5" t="s">
        <v>62</v>
      </c>
      <c r="J19423" t="s">
        <v>3192</v>
      </c>
      <c r="K19423">
        <v>28</v>
      </c>
      <c r="L19423">
        <v>30</v>
      </c>
      <c r="M19423">
        <f t="shared" si="209"/>
        <v>29</v>
      </c>
      <c r="N19423">
        <v>10</v>
      </c>
      <c r="O19423">
        <v>1.1681703914753268</v>
      </c>
      <c r="R19423">
        <v>0.37063372842249998</v>
      </c>
      <c r="S19423">
        <v>10.459602892840003</v>
      </c>
      <c r="T19423">
        <f t="shared" si="207"/>
        <v>122.18598406005367</v>
      </c>
      <c r="U19423">
        <f t="shared" si="206"/>
        <v>4.3296334762527175</v>
      </c>
      <c r="V19423">
        <f t="shared" si="208"/>
        <v>126.51561753630639</v>
      </c>
      <c r="AA19423">
        <f>SUM(T19421:T19423)</f>
        <v>332.82131843300908</v>
      </c>
      <c r="AB19423">
        <f>SUM(U19421:U19423)</f>
        <v>15.120812031786677</v>
      </c>
    </row>
    <row r="19424" spans="1:30">
      <c r="A19424" t="s">
        <v>424</v>
      </c>
      <c r="B19424" t="s">
        <v>423</v>
      </c>
      <c r="D19424" s="5">
        <v>2020</v>
      </c>
      <c r="E19424" s="5" t="s">
        <v>3191</v>
      </c>
      <c r="F19424" s="5" t="s">
        <v>51</v>
      </c>
      <c r="G19424">
        <v>-38.259816666666666</v>
      </c>
      <c r="H19424">
        <v>141.84748333333334</v>
      </c>
      <c r="I19424" s="5" t="s">
        <v>62</v>
      </c>
      <c r="J19424" t="s">
        <v>3193</v>
      </c>
      <c r="K19424">
        <v>0</v>
      </c>
      <c r="L19424">
        <v>2</v>
      </c>
      <c r="M19424">
        <f t="shared" si="209"/>
        <v>1</v>
      </c>
      <c r="N19424">
        <v>10</v>
      </c>
      <c r="O19424">
        <v>1.0297437881717202</v>
      </c>
      <c r="R19424">
        <v>0.51956598012010013</v>
      </c>
      <c r="S19424">
        <v>10.462343967360001</v>
      </c>
      <c r="T19424">
        <f t="shared" ref="T19424:T19485" si="210">S19424*O19424*N19424</f>
        <v>107.7353371010483</v>
      </c>
      <c r="U19424">
        <f t="shared" ref="U19424:U19486" si="211">R19424*O19424*N19424</f>
        <v>5.3501984057402465</v>
      </c>
      <c r="V19424">
        <f t="shared" ref="V19424:V19485" si="212">U19424+T19424</f>
        <v>113.08553550678855</v>
      </c>
      <c r="W19424">
        <f>AVERAGE(O19424:O19426)</f>
        <v>1.3618046614386505</v>
      </c>
      <c r="Y19424">
        <f>AVERAGE(R19424:R19426)</f>
        <v>0.56454522652380013</v>
      </c>
      <c r="Z19424">
        <f>AVERAGE(S19424:S19426)</f>
        <v>9.8707423789896325</v>
      </c>
      <c r="AD19424">
        <v>30</v>
      </c>
    </row>
    <row r="19425" spans="1:30">
      <c r="A19425" t="s">
        <v>424</v>
      </c>
      <c r="B19425" t="s">
        <v>423</v>
      </c>
      <c r="D19425" s="5">
        <v>2020</v>
      </c>
      <c r="E19425" s="5" t="s">
        <v>3191</v>
      </c>
      <c r="F19425" s="5" t="s">
        <v>51</v>
      </c>
      <c r="G19425">
        <v>-38.259816666666666</v>
      </c>
      <c r="H19425">
        <v>141.84748333333334</v>
      </c>
      <c r="I19425" s="5" t="s">
        <v>62</v>
      </c>
      <c r="J19425" t="s">
        <v>3193</v>
      </c>
      <c r="K19425">
        <v>14</v>
      </c>
      <c r="L19425">
        <v>16</v>
      </c>
      <c r="M19425">
        <f t="shared" si="209"/>
        <v>15</v>
      </c>
      <c r="N19425">
        <v>10</v>
      </c>
      <c r="O19425">
        <v>1.3807504658643095</v>
      </c>
      <c r="R19425">
        <v>0.38653604667039998</v>
      </c>
      <c r="S19425">
        <v>10.396534939559999</v>
      </c>
      <c r="T19425">
        <f t="shared" si="210"/>
        <v>143.5502046117204</v>
      </c>
      <c r="U19425">
        <f t="shared" si="211"/>
        <v>5.3370982651350332</v>
      </c>
      <c r="V19425">
        <f t="shared" si="212"/>
        <v>148.88730287685544</v>
      </c>
      <c r="AA19425">
        <f>SUM(T19424:T19425)-(O19425*S19425)</f>
        <v>236.93052125159664</v>
      </c>
      <c r="AB19425">
        <f>SUM(U19424:U19425)-(O19425*R19425)</f>
        <v>10.153586844361778</v>
      </c>
    </row>
    <row r="19426" spans="1:30">
      <c r="A19426" t="s">
        <v>424</v>
      </c>
      <c r="B19426" t="s">
        <v>423</v>
      </c>
      <c r="D19426" s="5">
        <v>2020</v>
      </c>
      <c r="E19426" s="5" t="s">
        <v>3191</v>
      </c>
      <c r="F19426" s="5" t="s">
        <v>51</v>
      </c>
      <c r="G19426">
        <v>-38.259816666666666</v>
      </c>
      <c r="H19426">
        <v>141.84748333333334</v>
      </c>
      <c r="I19426" s="5" t="s">
        <v>62</v>
      </c>
      <c r="J19426" t="s">
        <v>3193</v>
      </c>
      <c r="K19426">
        <v>28</v>
      </c>
      <c r="L19426">
        <v>30</v>
      </c>
      <c r="M19426">
        <f t="shared" si="209"/>
        <v>29</v>
      </c>
      <c r="N19426">
        <v>10</v>
      </c>
      <c r="O19426">
        <v>1.6749197302799217</v>
      </c>
      <c r="R19426">
        <v>0.78753365278090015</v>
      </c>
      <c r="S19426">
        <v>8.7533482300488998</v>
      </c>
      <c r="T19426">
        <f t="shared" si="210"/>
        <v>146.61155656519733</v>
      </c>
      <c r="U19426">
        <f t="shared" si="211"/>
        <v>13.190556533021468</v>
      </c>
      <c r="V19426">
        <f t="shared" si="212"/>
        <v>159.8021130982188</v>
      </c>
      <c r="AA19426">
        <f>SUM(T19424:T19426)</f>
        <v>397.89709827796605</v>
      </c>
      <c r="AB19426">
        <f>SUM(U19424:U19426)</f>
        <v>23.877853203896748</v>
      </c>
    </row>
    <row r="19427" spans="1:30">
      <c r="A19427" t="s">
        <v>424</v>
      </c>
      <c r="B19427" t="s">
        <v>423</v>
      </c>
      <c r="D19427" s="5">
        <v>2020</v>
      </c>
      <c r="E19427" s="5" t="s">
        <v>3191</v>
      </c>
      <c r="F19427" s="5" t="s">
        <v>51</v>
      </c>
      <c r="G19427">
        <v>-38.259616666666666</v>
      </c>
      <c r="H19427">
        <v>141.84701666666666</v>
      </c>
      <c r="I19427" s="5" t="s">
        <v>62</v>
      </c>
      <c r="J19427" t="s">
        <v>3194</v>
      </c>
      <c r="K19427">
        <v>0</v>
      </c>
      <c r="L19427">
        <v>2</v>
      </c>
      <c r="M19427">
        <f t="shared" si="209"/>
        <v>1</v>
      </c>
      <c r="N19427">
        <v>10</v>
      </c>
      <c r="O19427">
        <v>1.382940437881254</v>
      </c>
      <c r="R19427">
        <v>0.53075313008640002</v>
      </c>
      <c r="S19427">
        <v>10.276322932839999</v>
      </c>
      <c r="T19427">
        <f t="shared" si="210"/>
        <v>142.1154253655092</v>
      </c>
      <c r="U19427">
        <f t="shared" si="211"/>
        <v>7.3399996612853222</v>
      </c>
      <c r="V19427">
        <f t="shared" si="212"/>
        <v>149.45542502679453</v>
      </c>
      <c r="W19427">
        <f>AVERAGE(O19427:O19428)</f>
        <v>1.4489706406712197</v>
      </c>
      <c r="Y19427">
        <f>AVERAGE(R19427:R19428)</f>
        <v>0.40115660386639995</v>
      </c>
      <c r="AB19427">
        <f>SUM(U19427:U19428)-(O19428*R19428)</f>
        <v>11.04272338144745</v>
      </c>
      <c r="AD19427">
        <v>16</v>
      </c>
    </row>
    <row r="19428" spans="1:30">
      <c r="A19428" t="s">
        <v>424</v>
      </c>
      <c r="B19428" t="s">
        <v>423</v>
      </c>
      <c r="D19428" s="5">
        <v>2020</v>
      </c>
      <c r="E19428" s="5" t="s">
        <v>3191</v>
      </c>
      <c r="F19428" s="5" t="s">
        <v>51</v>
      </c>
      <c r="G19428">
        <v>-38.259616666666666</v>
      </c>
      <c r="H19428">
        <v>141.84701666666666</v>
      </c>
      <c r="I19428" s="5" t="s">
        <v>62</v>
      </c>
      <c r="J19428" t="s">
        <v>3194</v>
      </c>
      <c r="K19428">
        <v>14</v>
      </c>
      <c r="L19428">
        <v>16</v>
      </c>
      <c r="M19428">
        <f t="shared" si="209"/>
        <v>15</v>
      </c>
      <c r="N19428">
        <v>10</v>
      </c>
      <c r="O19428">
        <v>1.5150008434611852</v>
      </c>
      <c r="R19428">
        <v>0.27156007764639994</v>
      </c>
      <c r="S19428">
        <v>10.372668823690001</v>
      </c>
      <c r="T19428">
        <f t="shared" si="210"/>
        <v>157.14602016833891</v>
      </c>
      <c r="U19428">
        <f t="shared" si="211"/>
        <v>4.1141374668468087</v>
      </c>
      <c r="V19428">
        <f t="shared" si="212"/>
        <v>161.26015763518572</v>
      </c>
      <c r="AB19428">
        <f>SUM(U19427:U19428)</f>
        <v>11.454137128132132</v>
      </c>
    </row>
    <row r="19429" spans="1:30">
      <c r="A19429" t="s">
        <v>424</v>
      </c>
      <c r="B19429" t="s">
        <v>423</v>
      </c>
      <c r="D19429" s="5">
        <v>2020</v>
      </c>
      <c r="E19429" s="5" t="s">
        <v>3191</v>
      </c>
      <c r="F19429" s="5" t="s">
        <v>51</v>
      </c>
      <c r="G19429">
        <v>-38.259950000000003</v>
      </c>
      <c r="H19429">
        <v>141.84715</v>
      </c>
      <c r="I19429" s="5" t="s">
        <v>62</v>
      </c>
      <c r="J19429" t="s">
        <v>3195</v>
      </c>
      <c r="K19429">
        <v>0</v>
      </c>
      <c r="L19429">
        <v>2</v>
      </c>
      <c r="M19429">
        <f t="shared" si="209"/>
        <v>1</v>
      </c>
      <c r="N19429">
        <v>10</v>
      </c>
      <c r="O19429">
        <v>0.82047413659904866</v>
      </c>
      <c r="R19429">
        <v>0.74774847810010003</v>
      </c>
      <c r="S19429">
        <v>9.1976884649763999</v>
      </c>
      <c r="T19429">
        <f t="shared" si="210"/>
        <v>75.464655020085416</v>
      </c>
      <c r="U19429">
        <f t="shared" si="211"/>
        <v>6.1350828696243216</v>
      </c>
      <c r="V19429">
        <f t="shared" si="212"/>
        <v>81.599737889709743</v>
      </c>
      <c r="W19429">
        <f>AVERAGE(O19429:O19431)</f>
        <v>1.1407617882089947</v>
      </c>
      <c r="Y19429">
        <f>AVERAGE(R19429:R19431)</f>
        <v>0.67113618580806678</v>
      </c>
      <c r="Z19429">
        <f>AVERAGE(S19429:S19431)</f>
        <v>9.2610695274050006</v>
      </c>
      <c r="AD19429">
        <v>30</v>
      </c>
    </row>
    <row r="19430" spans="1:30">
      <c r="A19430" t="s">
        <v>424</v>
      </c>
      <c r="B19430" t="s">
        <v>423</v>
      </c>
      <c r="D19430" s="5">
        <v>2020</v>
      </c>
      <c r="E19430" s="5" t="s">
        <v>3191</v>
      </c>
      <c r="F19430" s="5" t="s">
        <v>51</v>
      </c>
      <c r="G19430">
        <v>-38.259950000000003</v>
      </c>
      <c r="H19430">
        <v>141.84715</v>
      </c>
      <c r="I19430" s="5" t="s">
        <v>62</v>
      </c>
      <c r="J19430" t="s">
        <v>3195</v>
      </c>
      <c r="K19430">
        <v>14</v>
      </c>
      <c r="L19430">
        <v>16</v>
      </c>
      <c r="M19430">
        <f t="shared" si="209"/>
        <v>15</v>
      </c>
      <c r="N19430">
        <v>10</v>
      </c>
      <c r="O19430">
        <v>1.4038724959967002</v>
      </c>
      <c r="R19430">
        <v>0.42456437660160007</v>
      </c>
      <c r="S19430">
        <v>8.8539047811360998</v>
      </c>
      <c r="T19430">
        <f t="shared" si="210"/>
        <v>124.29753404410654</v>
      </c>
      <c r="U19430">
        <f t="shared" si="211"/>
        <v>5.9603425109097135</v>
      </c>
      <c r="V19430">
        <f t="shared" si="212"/>
        <v>130.25787655501625</v>
      </c>
      <c r="AA19430">
        <f>SUM(T19429:T19430)-(O19430*S19430)</f>
        <v>187.33243565978128</v>
      </c>
      <c r="AB19430">
        <f>SUM(U19429:U19430)-(O19430*R19430)</f>
        <v>11.499391129443064</v>
      </c>
    </row>
    <row r="19431" spans="1:30">
      <c r="A19431" t="s">
        <v>424</v>
      </c>
      <c r="B19431" t="s">
        <v>423</v>
      </c>
      <c r="D19431" s="5">
        <v>2020</v>
      </c>
      <c r="E19431" s="5" t="s">
        <v>3191</v>
      </c>
      <c r="F19431" s="5" t="s">
        <v>51</v>
      </c>
      <c r="G19431">
        <v>-38.259950000000003</v>
      </c>
      <c r="H19431">
        <v>141.84715</v>
      </c>
      <c r="I19431" s="5" t="s">
        <v>62</v>
      </c>
      <c r="J19431" t="s">
        <v>3195</v>
      </c>
      <c r="K19431">
        <v>28</v>
      </c>
      <c r="L19431">
        <v>30</v>
      </c>
      <c r="M19431">
        <f t="shared" si="209"/>
        <v>29</v>
      </c>
      <c r="N19431">
        <v>10</v>
      </c>
      <c r="O19431">
        <v>1.1979387320312349</v>
      </c>
      <c r="R19431">
        <v>0.84109570272249989</v>
      </c>
      <c r="S19431">
        <v>9.731615336102502</v>
      </c>
      <c r="T19431">
        <f t="shared" si="210"/>
        <v>116.57878936346351</v>
      </c>
      <c r="U19431">
        <f t="shared" si="211"/>
        <v>10.075811196363119</v>
      </c>
      <c r="V19431">
        <f t="shared" si="212"/>
        <v>126.65460055982663</v>
      </c>
      <c r="AA19431">
        <f>SUM(T19429:T19431)</f>
        <v>316.34097842765544</v>
      </c>
      <c r="AB19431">
        <f>SUM(U19429:U19431)</f>
        <v>22.171236576897154</v>
      </c>
    </row>
    <row r="19432" spans="1:30">
      <c r="A19432" t="s">
        <v>424</v>
      </c>
      <c r="B19432" t="s">
        <v>423</v>
      </c>
      <c r="D19432" s="5">
        <v>2020</v>
      </c>
      <c r="E19432" s="5" t="s">
        <v>3196</v>
      </c>
      <c r="F19432" s="5" t="s">
        <v>51</v>
      </c>
      <c r="G19432">
        <v>-38.399516666666663</v>
      </c>
      <c r="H19432">
        <v>142.51185000000001</v>
      </c>
      <c r="I19432" s="5" t="s">
        <v>62</v>
      </c>
      <c r="J19432" t="s">
        <v>3197</v>
      </c>
      <c r="K19432">
        <v>0</v>
      </c>
      <c r="L19432">
        <v>2</v>
      </c>
      <c r="M19432">
        <f t="shared" si="209"/>
        <v>1</v>
      </c>
      <c r="N19432">
        <v>10</v>
      </c>
      <c r="O19432">
        <v>1.3421458428679396</v>
      </c>
      <c r="R19432">
        <v>0.28812787894890002</v>
      </c>
      <c r="S19432">
        <v>9.8919474713928999</v>
      </c>
      <c r="T19432">
        <f t="shared" si="210"/>
        <v>132.76436176598008</v>
      </c>
      <c r="U19432">
        <f t="shared" si="211"/>
        <v>3.8670963494562312</v>
      </c>
      <c r="V19432">
        <f t="shared" si="212"/>
        <v>136.63145811543632</v>
      </c>
      <c r="W19432">
        <f>AVERAGE(O19432:O19434)</f>
        <v>1.4257807044297766</v>
      </c>
      <c r="Y19432">
        <f>AVERAGE(R19432:R19434)</f>
        <v>0.4051416891222</v>
      </c>
      <c r="Z19432">
        <f>AVERAGE(S19432:S19434)</f>
        <v>10.077549001480968</v>
      </c>
      <c r="AD19432">
        <v>30</v>
      </c>
    </row>
    <row r="19433" spans="1:30">
      <c r="A19433" t="s">
        <v>424</v>
      </c>
      <c r="B19433" t="s">
        <v>423</v>
      </c>
      <c r="D19433" s="5">
        <v>2020</v>
      </c>
      <c r="E19433" s="5" t="s">
        <v>3196</v>
      </c>
      <c r="F19433" s="5" t="s">
        <v>51</v>
      </c>
      <c r="G19433">
        <v>-38.399516666666663</v>
      </c>
      <c r="H19433">
        <v>142.51185000000001</v>
      </c>
      <c r="I19433" s="5" t="s">
        <v>62</v>
      </c>
      <c r="J19433" t="s">
        <v>3197</v>
      </c>
      <c r="K19433">
        <v>14</v>
      </c>
      <c r="L19433">
        <v>16</v>
      </c>
      <c r="M19433">
        <f t="shared" si="209"/>
        <v>15</v>
      </c>
      <c r="N19433">
        <v>10</v>
      </c>
      <c r="O19433">
        <v>1.5220545905390181</v>
      </c>
      <c r="R19433">
        <v>0.47636729170559999</v>
      </c>
      <c r="S19433">
        <v>10.04218439449</v>
      </c>
      <c r="T19433">
        <f t="shared" si="210"/>
        <v>152.84752856672796</v>
      </c>
      <c r="U19433">
        <f t="shared" si="211"/>
        <v>7.2505702312314799</v>
      </c>
      <c r="V19433">
        <f t="shared" si="212"/>
        <v>160.09809879795944</v>
      </c>
      <c r="AA19433">
        <f>SUM(T19432:T19433)-(O19433*S19433)</f>
        <v>270.32713747603526</v>
      </c>
      <c r="AB19433">
        <f>SUM(U19432:U19433)-(O19433*R19433)</f>
        <v>10.392609557564564</v>
      </c>
    </row>
    <row r="19434" spans="1:30">
      <c r="A19434" t="s">
        <v>424</v>
      </c>
      <c r="B19434" t="s">
        <v>423</v>
      </c>
      <c r="D19434" s="5">
        <v>2020</v>
      </c>
      <c r="E19434" s="5" t="s">
        <v>3196</v>
      </c>
      <c r="F19434" s="5" t="s">
        <v>51</v>
      </c>
      <c r="G19434">
        <v>-38.399516666666663</v>
      </c>
      <c r="H19434">
        <v>142.51185000000001</v>
      </c>
      <c r="I19434" s="5" t="s">
        <v>62</v>
      </c>
      <c r="J19434" t="s">
        <v>3197</v>
      </c>
      <c r="K19434">
        <v>28</v>
      </c>
      <c r="L19434">
        <v>30</v>
      </c>
      <c r="M19434">
        <f t="shared" si="209"/>
        <v>29</v>
      </c>
      <c r="N19434">
        <v>10</v>
      </c>
      <c r="O19434">
        <v>1.4131416798823722</v>
      </c>
      <c r="R19434">
        <v>0.45092989671210004</v>
      </c>
      <c r="S19434">
        <v>10.298515138560003</v>
      </c>
      <c r="T19434">
        <f t="shared" si="210"/>
        <v>145.53260983198723</v>
      </c>
      <c r="U19434">
        <f t="shared" si="211"/>
        <v>6.3722783174892159</v>
      </c>
      <c r="V19434">
        <f t="shared" si="212"/>
        <v>151.90488814947645</v>
      </c>
      <c r="AA19434">
        <f>SUM(T19432:T19434)</f>
        <v>431.14450016469527</v>
      </c>
      <c r="AB19434">
        <f>SUM(U19432:U19434)</f>
        <v>17.489944898176926</v>
      </c>
    </row>
    <row r="19435" spans="1:30">
      <c r="A19435" t="s">
        <v>424</v>
      </c>
      <c r="B19435" t="s">
        <v>423</v>
      </c>
      <c r="D19435" s="5">
        <v>2020</v>
      </c>
      <c r="E19435" s="5" t="s">
        <v>3196</v>
      </c>
      <c r="F19435" s="5" t="s">
        <v>51</v>
      </c>
      <c r="G19435">
        <v>-38.398949999999999</v>
      </c>
      <c r="H19435">
        <v>142.51113333333333</v>
      </c>
      <c r="I19435" s="5" t="s">
        <v>62</v>
      </c>
      <c r="J19435" t="s">
        <v>3198</v>
      </c>
      <c r="K19435">
        <v>0</v>
      </c>
      <c r="L19435">
        <v>2</v>
      </c>
      <c r="M19435">
        <f t="shared" si="209"/>
        <v>1</v>
      </c>
      <c r="N19435">
        <v>10</v>
      </c>
      <c r="O19435">
        <v>1.0368230000404477</v>
      </c>
      <c r="R19435">
        <v>0.46766571033640009</v>
      </c>
      <c r="S19435">
        <v>9.800748541612899</v>
      </c>
      <c r="T19435">
        <f t="shared" si="210"/>
        <v>101.61641505557128</v>
      </c>
      <c r="U19435">
        <f t="shared" si="211"/>
        <v>4.8488656480703334</v>
      </c>
      <c r="V19435">
        <f t="shared" si="212"/>
        <v>106.46528070364161</v>
      </c>
      <c r="W19435">
        <f>AVERAGE(O19435:O19437)</f>
        <v>1.3162481505280264</v>
      </c>
      <c r="Y19435">
        <f>AVERAGE(R19435:R19437)</f>
        <v>0.49141157119380008</v>
      </c>
      <c r="Z19435">
        <f>AVERAGE(S19435:S19437)</f>
        <v>9.9129723327011003</v>
      </c>
      <c r="AD19435">
        <v>30</v>
      </c>
    </row>
    <row r="19436" spans="1:30">
      <c r="A19436" t="s">
        <v>424</v>
      </c>
      <c r="B19436" t="s">
        <v>423</v>
      </c>
      <c r="D19436" s="5">
        <v>2020</v>
      </c>
      <c r="E19436" s="5" t="s">
        <v>3196</v>
      </c>
      <c r="F19436" s="5" t="s">
        <v>51</v>
      </c>
      <c r="G19436">
        <v>-38.398949999999999</v>
      </c>
      <c r="H19436">
        <v>142.51113333333333</v>
      </c>
      <c r="I19436" s="5" t="s">
        <v>62</v>
      </c>
      <c r="J19436" t="s">
        <v>3198</v>
      </c>
      <c r="K19436">
        <v>14</v>
      </c>
      <c r="L19436">
        <v>16</v>
      </c>
      <c r="M19436">
        <f t="shared" si="209"/>
        <v>15</v>
      </c>
      <c r="N19436">
        <v>10</v>
      </c>
      <c r="O19436">
        <v>1.380623141909836</v>
      </c>
      <c r="R19436">
        <v>0.61183753962249998</v>
      </c>
      <c r="S19436">
        <v>10.25069176849</v>
      </c>
      <c r="T19436">
        <f t="shared" si="210"/>
        <v>141.52342276161957</v>
      </c>
      <c r="U19436">
        <f t="shared" si="211"/>
        <v>8.4471706629199979</v>
      </c>
      <c r="V19436">
        <f t="shared" si="212"/>
        <v>149.97059342453957</v>
      </c>
      <c r="AA19436">
        <f>SUM(T19435:T19436)-(O19436*S19436)</f>
        <v>228.98749554102889</v>
      </c>
      <c r="AB19436">
        <f>SUM(U19435:U19436)-(O19436*R19436)</f>
        <v>12.451319244698331</v>
      </c>
    </row>
    <row r="19437" spans="1:30">
      <c r="A19437" t="s">
        <v>424</v>
      </c>
      <c r="B19437" t="s">
        <v>423</v>
      </c>
      <c r="D19437" s="5">
        <v>2020</v>
      </c>
      <c r="E19437" s="5" t="s">
        <v>3196</v>
      </c>
      <c r="F19437" s="5" t="s">
        <v>51</v>
      </c>
      <c r="G19437">
        <v>-38.398949999999999</v>
      </c>
      <c r="H19437">
        <v>142.51113333333333</v>
      </c>
      <c r="I19437" s="5" t="s">
        <v>62</v>
      </c>
      <c r="J19437" t="s">
        <v>3198</v>
      </c>
      <c r="K19437">
        <v>28</v>
      </c>
      <c r="L19437">
        <v>30</v>
      </c>
      <c r="M19437">
        <f t="shared" si="209"/>
        <v>29</v>
      </c>
      <c r="N19437">
        <v>10</v>
      </c>
      <c r="O19437">
        <v>1.5312983096337953</v>
      </c>
      <c r="R19437">
        <v>0.39473146362250006</v>
      </c>
      <c r="S19437">
        <v>9.6874766880004017</v>
      </c>
      <c r="T19437">
        <f t="shared" si="210"/>
        <v>148.34416676951813</v>
      </c>
      <c r="U19437">
        <f t="shared" si="211"/>
        <v>6.0445162300440831</v>
      </c>
      <c r="V19437">
        <f t="shared" si="212"/>
        <v>154.38868299956221</v>
      </c>
      <c r="AA19437">
        <f>SUM(T19435:T19437)</f>
        <v>391.48400458670898</v>
      </c>
      <c r="AB19437">
        <f>SUM(U19435:U19437)</f>
        <v>19.340552541034413</v>
      </c>
    </row>
    <row r="19438" spans="1:30">
      <c r="A19438" t="s">
        <v>424</v>
      </c>
      <c r="B19438" t="s">
        <v>423</v>
      </c>
      <c r="D19438" s="5">
        <v>2020</v>
      </c>
      <c r="E19438" s="5" t="s">
        <v>3196</v>
      </c>
      <c r="F19438" s="5" t="s">
        <v>51</v>
      </c>
      <c r="G19438">
        <v>-38.398833333333336</v>
      </c>
      <c r="H19438">
        <v>142.51111666666668</v>
      </c>
      <c r="I19438" s="5" t="s">
        <v>62</v>
      </c>
      <c r="J19438" t="s">
        <v>3199</v>
      </c>
      <c r="K19438">
        <v>0</v>
      </c>
      <c r="L19438">
        <v>2</v>
      </c>
      <c r="M19438">
        <f t="shared" si="209"/>
        <v>1</v>
      </c>
      <c r="N19438">
        <v>10</v>
      </c>
      <c r="O19438">
        <v>1.0258986047466201</v>
      </c>
      <c r="R19438">
        <v>0.75344156223210013</v>
      </c>
      <c r="S19438">
        <v>9.1071311110641009</v>
      </c>
      <c r="T19438">
        <f t="shared" si="210"/>
        <v>93.429931000851965</v>
      </c>
      <c r="U19438">
        <f t="shared" si="211"/>
        <v>7.7295464745202525</v>
      </c>
      <c r="V19438">
        <f t="shared" si="212"/>
        <v>101.15947747537221</v>
      </c>
      <c r="W19438">
        <f>AVERAGE(O19438:O19440)</f>
        <v>1.101087643995047</v>
      </c>
      <c r="Y19438">
        <f>AVERAGE(R19438:R19440)</f>
        <v>0.81679590111636668</v>
      </c>
      <c r="Z19438">
        <f>AVERAGE(S19438:S19440)</f>
        <v>9.012187010802867</v>
      </c>
      <c r="AD19438">
        <v>30</v>
      </c>
    </row>
    <row r="19439" spans="1:30">
      <c r="A19439" t="s">
        <v>424</v>
      </c>
      <c r="B19439" t="s">
        <v>423</v>
      </c>
      <c r="D19439" s="5">
        <v>2020</v>
      </c>
      <c r="E19439" s="5" t="s">
        <v>3196</v>
      </c>
      <c r="F19439" s="5" t="s">
        <v>51</v>
      </c>
      <c r="G19439">
        <v>-38.398833333333336</v>
      </c>
      <c r="H19439">
        <v>142.51111666666668</v>
      </c>
      <c r="I19439" s="5" t="s">
        <v>62</v>
      </c>
      <c r="J19439" t="s">
        <v>3199</v>
      </c>
      <c r="K19439">
        <v>14</v>
      </c>
      <c r="L19439">
        <v>16</v>
      </c>
      <c r="M19439">
        <f t="shared" si="209"/>
        <v>15</v>
      </c>
      <c r="N19439">
        <v>10</v>
      </c>
      <c r="O19439">
        <v>1.2262301147152503</v>
      </c>
      <c r="R19439">
        <v>0.84801109159689991</v>
      </c>
      <c r="S19439">
        <v>8.5427983911075991</v>
      </c>
      <c r="T19439">
        <f t="shared" si="210"/>
        <v>104.75436651117127</v>
      </c>
      <c r="U19439">
        <f t="shared" si="211"/>
        <v>10.398567381286712</v>
      </c>
      <c r="V19439">
        <f t="shared" si="212"/>
        <v>115.15293389245798</v>
      </c>
      <c r="AA19439">
        <f>SUM(T19438:T19439)-(O19439*S19439)</f>
        <v>187.70886086090613</v>
      </c>
      <c r="AB19439">
        <f>SUM(U19438:U19439)-(O19439*R19439)</f>
        <v>17.088257117678296</v>
      </c>
    </row>
    <row r="19440" spans="1:30">
      <c r="A19440" t="s">
        <v>424</v>
      </c>
      <c r="B19440" t="s">
        <v>423</v>
      </c>
      <c r="D19440" s="5">
        <v>2020</v>
      </c>
      <c r="E19440" s="5" t="s">
        <v>3196</v>
      </c>
      <c r="F19440" s="5" t="s">
        <v>51</v>
      </c>
      <c r="G19440">
        <v>-38.398833333333336</v>
      </c>
      <c r="H19440">
        <v>142.51111666666668</v>
      </c>
      <c r="I19440" s="5" t="s">
        <v>62</v>
      </c>
      <c r="J19440" t="s">
        <v>3199</v>
      </c>
      <c r="K19440">
        <v>28</v>
      </c>
      <c r="L19440">
        <v>30</v>
      </c>
      <c r="M19440">
        <f t="shared" si="209"/>
        <v>29</v>
      </c>
      <c r="N19440">
        <v>10</v>
      </c>
      <c r="O19440">
        <v>1.0511342125232706</v>
      </c>
      <c r="R19440">
        <v>0.84893504952010002</v>
      </c>
      <c r="S19440">
        <v>9.386631530236901</v>
      </c>
      <c r="T19440">
        <f t="shared" si="210"/>
        <v>98.666095417816678</v>
      </c>
      <c r="U19440">
        <f t="shared" si="211"/>
        <v>8.9234467476071408</v>
      </c>
      <c r="V19440">
        <f t="shared" si="212"/>
        <v>107.58954216542382</v>
      </c>
      <c r="AA19440">
        <f>SUM(T19438:T19440)</f>
        <v>296.85039292983993</v>
      </c>
      <c r="AB19440">
        <f>SUM(U19438:U19440)</f>
        <v>27.051560603414107</v>
      </c>
    </row>
    <row r="19441" spans="1:30">
      <c r="A19441" t="s">
        <v>424</v>
      </c>
      <c r="B19441" t="s">
        <v>423</v>
      </c>
      <c r="D19441" s="5">
        <v>2020</v>
      </c>
      <c r="E19441" s="5" t="s">
        <v>3200</v>
      </c>
      <c r="F19441" s="5" t="s">
        <v>51</v>
      </c>
      <c r="G19441">
        <v>-38.339950000000002</v>
      </c>
      <c r="H19441">
        <v>142.05289999999999</v>
      </c>
      <c r="I19441" s="5" t="s">
        <v>62</v>
      </c>
      <c r="J19441" t="s">
        <v>3201</v>
      </c>
      <c r="K19441">
        <v>0</v>
      </c>
      <c r="L19441">
        <v>2</v>
      </c>
      <c r="M19441">
        <f t="shared" si="209"/>
        <v>1</v>
      </c>
      <c r="N19441">
        <v>10</v>
      </c>
      <c r="O19441">
        <v>1.4247041719064395</v>
      </c>
      <c r="R19441">
        <v>0.63553552862890017</v>
      </c>
      <c r="S19441">
        <v>8.4980871309049011</v>
      </c>
      <c r="T19441">
        <f t="shared" si="210"/>
        <v>121.07260188624637</v>
      </c>
      <c r="U19441">
        <f t="shared" si="211"/>
        <v>9.0545011903235846</v>
      </c>
      <c r="V19441">
        <f t="shared" si="212"/>
        <v>130.12710307656997</v>
      </c>
      <c r="W19441">
        <f>AVERAGE(O19441:O19443)</f>
        <v>1.5288551666657757</v>
      </c>
      <c r="Y19441">
        <f>AVERAGE(R19441:R19443)</f>
        <v>0.42625208939876674</v>
      </c>
      <c r="Z19441">
        <f>AVERAGE(S19441:S19443)</f>
        <v>9.2466902260137669</v>
      </c>
      <c r="AD19441">
        <v>30</v>
      </c>
    </row>
    <row r="19442" spans="1:30">
      <c r="A19442" t="s">
        <v>424</v>
      </c>
      <c r="B19442" t="s">
        <v>423</v>
      </c>
      <c r="D19442" s="5">
        <v>2020</v>
      </c>
      <c r="E19442" s="5" t="s">
        <v>3200</v>
      </c>
      <c r="F19442" s="5" t="s">
        <v>51</v>
      </c>
      <c r="G19442">
        <v>-38.339950000000002</v>
      </c>
      <c r="H19442">
        <v>142.05289999999999</v>
      </c>
      <c r="I19442" s="5" t="s">
        <v>62</v>
      </c>
      <c r="J19442" t="s">
        <v>3201</v>
      </c>
      <c r="K19442">
        <v>14</v>
      </c>
      <c r="L19442">
        <v>16</v>
      </c>
      <c r="M19442">
        <f t="shared" si="209"/>
        <v>15</v>
      </c>
      <c r="N19442">
        <v>10</v>
      </c>
      <c r="O19442">
        <v>1.5040524603343348</v>
      </c>
      <c r="R19442">
        <v>0.41052554564489996</v>
      </c>
      <c r="S19442">
        <v>9.1643133133763985</v>
      </c>
      <c r="T19442">
        <f t="shared" si="210"/>
        <v>137.83607986258471</v>
      </c>
      <c r="U19442">
        <f t="shared" si="211"/>
        <v>6.1745195695730706</v>
      </c>
      <c r="V19442">
        <f t="shared" si="212"/>
        <v>144.01059943215779</v>
      </c>
      <c r="AA19442">
        <f>SUM(T19441:T19442)-(O19442*S19442)</f>
        <v>245.12507376257264</v>
      </c>
      <c r="AB19442">
        <f>SUM(U19441:U19442)-(O19442*R19442)</f>
        <v>14.611568802939349</v>
      </c>
    </row>
    <row r="19443" spans="1:30">
      <c r="A19443" t="s">
        <v>424</v>
      </c>
      <c r="B19443" t="s">
        <v>423</v>
      </c>
      <c r="D19443" s="5">
        <v>2020</v>
      </c>
      <c r="E19443" s="5" t="s">
        <v>3200</v>
      </c>
      <c r="F19443" s="5" t="s">
        <v>51</v>
      </c>
      <c r="G19443">
        <v>-38.339950000000002</v>
      </c>
      <c r="H19443">
        <v>142.05289999999999</v>
      </c>
      <c r="I19443" s="5" t="s">
        <v>62</v>
      </c>
      <c r="J19443" t="s">
        <v>3201</v>
      </c>
      <c r="K19443">
        <v>28</v>
      </c>
      <c r="L19443">
        <v>30</v>
      </c>
      <c r="M19443">
        <f t="shared" si="209"/>
        <v>29</v>
      </c>
      <c r="N19443">
        <v>10</v>
      </c>
      <c r="O19443">
        <v>1.657808867756553</v>
      </c>
      <c r="R19443">
        <v>0.23269519392250004</v>
      </c>
      <c r="S19443">
        <v>10.077670233760001</v>
      </c>
      <c r="T19443">
        <f t="shared" si="210"/>
        <v>167.06851079853584</v>
      </c>
      <c r="U19443">
        <f t="shared" si="211"/>
        <v>3.8576415596905136</v>
      </c>
      <c r="V19443">
        <f t="shared" si="212"/>
        <v>170.92615235822635</v>
      </c>
      <c r="AA19443">
        <f>SUM(T19441:T19443)</f>
        <v>425.97719254736694</v>
      </c>
      <c r="AB19443">
        <f>SUM(U19441:U19443)</f>
        <v>19.08666231958717</v>
      </c>
    </row>
    <row r="19444" spans="1:30">
      <c r="A19444" t="s">
        <v>424</v>
      </c>
      <c r="B19444" t="s">
        <v>423</v>
      </c>
      <c r="D19444" s="5">
        <v>2020</v>
      </c>
      <c r="E19444" s="5" t="s">
        <v>3200</v>
      </c>
      <c r="F19444" s="5" t="s">
        <v>51</v>
      </c>
      <c r="G19444">
        <v>-38.339666666666666</v>
      </c>
      <c r="H19444">
        <v>142.05334999999999</v>
      </c>
      <c r="I19444" s="5" t="s">
        <v>62</v>
      </c>
      <c r="J19444" t="s">
        <v>3202</v>
      </c>
      <c r="K19444">
        <v>0</v>
      </c>
      <c r="L19444">
        <v>2</v>
      </c>
      <c r="M19444">
        <f t="shared" si="209"/>
        <v>1</v>
      </c>
      <c r="N19444">
        <v>10</v>
      </c>
      <c r="O19444">
        <v>0.96781341671580179</v>
      </c>
      <c r="R19444">
        <v>0.84001602798089992</v>
      </c>
      <c r="S19444">
        <v>8.6864096248280998</v>
      </c>
      <c r="T19444">
        <f t="shared" si="210"/>
        <v>84.068237779979086</v>
      </c>
      <c r="U19444">
        <f t="shared" si="211"/>
        <v>8.1297878213623136</v>
      </c>
      <c r="V19444">
        <f t="shared" si="212"/>
        <v>92.198025601341399</v>
      </c>
      <c r="W19444">
        <f>AVERAGE(O19444:O19446)</f>
        <v>1.3784161933656287</v>
      </c>
      <c r="Y19444">
        <f>AVERAGE(R19444:R19446)</f>
        <v>0.49867985923763331</v>
      </c>
      <c r="Z19444">
        <f>AVERAGE(S19444:S19446)</f>
        <v>9.2474853927173992</v>
      </c>
      <c r="AD19444">
        <v>30</v>
      </c>
    </row>
    <row r="19445" spans="1:30">
      <c r="A19445" t="s">
        <v>424</v>
      </c>
      <c r="B19445" t="s">
        <v>423</v>
      </c>
      <c r="D19445" s="5">
        <v>2020</v>
      </c>
      <c r="E19445" s="5" t="s">
        <v>3200</v>
      </c>
      <c r="F19445" s="5" t="s">
        <v>51</v>
      </c>
      <c r="G19445">
        <v>-38.339666666666666</v>
      </c>
      <c r="H19445">
        <v>142.05334999999999</v>
      </c>
      <c r="I19445" s="5" t="s">
        <v>62</v>
      </c>
      <c r="J19445" t="s">
        <v>3202</v>
      </c>
      <c r="K19445">
        <v>14</v>
      </c>
      <c r="L19445">
        <v>16</v>
      </c>
      <c r="M19445">
        <f t="shared" si="209"/>
        <v>15</v>
      </c>
      <c r="N19445">
        <v>10</v>
      </c>
      <c r="O19445">
        <v>1.6042804003380149</v>
      </c>
      <c r="R19445">
        <v>0.37018298721959997</v>
      </c>
      <c r="S19445">
        <v>9.6318521639999997</v>
      </c>
      <c r="T19445">
        <f t="shared" si="210"/>
        <v>154.52191645658496</v>
      </c>
      <c r="U19445">
        <f t="shared" si="211"/>
        <v>5.9387731093498211</v>
      </c>
      <c r="V19445">
        <f t="shared" si="212"/>
        <v>160.46068956593479</v>
      </c>
      <c r="AA19445">
        <f>SUM(T19444:T19445)-(O19445*S19445)</f>
        <v>223.13796259090554</v>
      </c>
      <c r="AB19445">
        <f>SUM(U19444:U19445)-(O19445*R19445)</f>
        <v>13.474683619777153</v>
      </c>
    </row>
    <row r="19446" spans="1:30">
      <c r="A19446" t="s">
        <v>424</v>
      </c>
      <c r="B19446" t="s">
        <v>423</v>
      </c>
      <c r="D19446" s="5">
        <v>2020</v>
      </c>
      <c r="E19446" s="5" t="s">
        <v>3200</v>
      </c>
      <c r="F19446" s="5" t="s">
        <v>51</v>
      </c>
      <c r="G19446">
        <v>-38.339666666666666</v>
      </c>
      <c r="H19446">
        <v>142.05334999999999</v>
      </c>
      <c r="I19446" s="5" t="s">
        <v>62</v>
      </c>
      <c r="J19446" t="s">
        <v>3202</v>
      </c>
      <c r="K19446">
        <v>28</v>
      </c>
      <c r="L19446">
        <v>30</v>
      </c>
      <c r="M19446">
        <f t="shared" ref="M19446:M19509" si="213">AVERAGE(K19446:L19446)</f>
        <v>29</v>
      </c>
      <c r="N19446">
        <v>10</v>
      </c>
      <c r="O19446">
        <v>1.5631547630430693</v>
      </c>
      <c r="R19446">
        <v>0.28584056251240003</v>
      </c>
      <c r="S19446">
        <v>9.4241943893241</v>
      </c>
      <c r="T19446">
        <f t="shared" si="210"/>
        <v>147.31474347515737</v>
      </c>
      <c r="U19446">
        <f t="shared" si="211"/>
        <v>4.4681303676216828</v>
      </c>
      <c r="V19446">
        <f t="shared" si="212"/>
        <v>151.78287384277905</v>
      </c>
      <c r="AA19446">
        <f>SUM(T19444:T19446)</f>
        <v>385.90489771172145</v>
      </c>
      <c r="AB19446">
        <f>SUM(U19444:U19446)</f>
        <v>18.536691298333817</v>
      </c>
    </row>
    <row r="19447" spans="1:30">
      <c r="A19447" t="s">
        <v>424</v>
      </c>
      <c r="B19447" t="s">
        <v>423</v>
      </c>
      <c r="D19447" s="5">
        <v>2020</v>
      </c>
      <c r="E19447" s="5" t="s">
        <v>3200</v>
      </c>
      <c r="F19447" s="5" t="s">
        <v>51</v>
      </c>
      <c r="G19447">
        <v>-38.33925</v>
      </c>
      <c r="H19447">
        <v>142.05361666666667</v>
      </c>
      <c r="I19447" s="5" t="s">
        <v>62</v>
      </c>
      <c r="J19447" t="s">
        <v>3203</v>
      </c>
      <c r="K19447">
        <v>0</v>
      </c>
      <c r="L19447">
        <v>2</v>
      </c>
      <c r="M19447">
        <f t="shared" si="213"/>
        <v>1</v>
      </c>
      <c r="N19447">
        <v>10</v>
      </c>
      <c r="O19447">
        <v>1.2453541726771726</v>
      </c>
      <c r="R19447">
        <v>0.41994706461210002</v>
      </c>
      <c r="S19447">
        <v>7.5719704713849012</v>
      </c>
      <c r="T19447">
        <f t="shared" si="210"/>
        <v>94.297850219275233</v>
      </c>
      <c r="U19447">
        <f t="shared" si="211"/>
        <v>5.2298282921820896</v>
      </c>
      <c r="V19447">
        <f t="shared" si="212"/>
        <v>99.527678511457324</v>
      </c>
      <c r="W19447">
        <f>AVERAGE(O19447:O19449)</f>
        <v>1.4952062126723693</v>
      </c>
      <c r="Y19447">
        <f>AVERAGE(R19447:R19449)</f>
        <v>0.28980092448286665</v>
      </c>
      <c r="Z19447">
        <f>AVERAGE(S19447:S19449)</f>
        <v>8.1546524327212655</v>
      </c>
      <c r="AD19447">
        <v>30</v>
      </c>
    </row>
    <row r="19448" spans="1:30">
      <c r="A19448" t="s">
        <v>424</v>
      </c>
      <c r="B19448" t="s">
        <v>423</v>
      </c>
      <c r="D19448" s="5">
        <v>2020</v>
      </c>
      <c r="E19448" s="5" t="s">
        <v>3200</v>
      </c>
      <c r="F19448" s="5" t="s">
        <v>51</v>
      </c>
      <c r="G19448">
        <v>-38.33925</v>
      </c>
      <c r="H19448">
        <v>142.05361666666667</v>
      </c>
      <c r="I19448" s="5" t="s">
        <v>62</v>
      </c>
      <c r="J19448" t="s">
        <v>3203</v>
      </c>
      <c r="K19448">
        <v>14</v>
      </c>
      <c r="L19448">
        <v>16</v>
      </c>
      <c r="M19448">
        <f t="shared" si="213"/>
        <v>15</v>
      </c>
      <c r="N19448">
        <v>10</v>
      </c>
      <c r="O19448">
        <v>1.5984489632231278</v>
      </c>
      <c r="R19448">
        <v>0.27730608930010003</v>
      </c>
      <c r="S19448">
        <v>8.6094088116099989</v>
      </c>
      <c r="T19448">
        <f t="shared" si="210"/>
        <v>137.61700588882064</v>
      </c>
      <c r="U19448">
        <f t="shared" si="211"/>
        <v>4.43259630937205</v>
      </c>
      <c r="V19448">
        <f t="shared" si="212"/>
        <v>142.0496021981927</v>
      </c>
      <c r="AA19448">
        <f>SUM(T19447:T19448)-(O19448*S19448)</f>
        <v>218.15315551921381</v>
      </c>
      <c r="AB19448">
        <f>SUM(U19447:U19448)-(O19448*R19448)</f>
        <v>9.2191649706169336</v>
      </c>
    </row>
    <row r="19449" spans="1:30">
      <c r="A19449" t="s">
        <v>424</v>
      </c>
      <c r="B19449" t="s">
        <v>423</v>
      </c>
      <c r="D19449" s="5">
        <v>2020</v>
      </c>
      <c r="E19449" s="5" t="s">
        <v>3200</v>
      </c>
      <c r="F19449" s="5" t="s">
        <v>51</v>
      </c>
      <c r="G19449">
        <v>-38.33925</v>
      </c>
      <c r="H19449">
        <v>142.05361666666667</v>
      </c>
      <c r="I19449" s="5" t="s">
        <v>62</v>
      </c>
      <c r="J19449" t="s">
        <v>3203</v>
      </c>
      <c r="K19449">
        <v>28</v>
      </c>
      <c r="L19449">
        <v>30</v>
      </c>
      <c r="M19449">
        <f t="shared" si="213"/>
        <v>29</v>
      </c>
      <c r="N19449">
        <v>10</v>
      </c>
      <c r="O19449">
        <v>1.6418155021168075</v>
      </c>
      <c r="R19449">
        <v>0.17214961953639998</v>
      </c>
      <c r="S19449">
        <v>8.2825780151688999</v>
      </c>
      <c r="T19449">
        <f t="shared" si="210"/>
        <v>135.98464982796159</v>
      </c>
      <c r="U19449">
        <f t="shared" si="211"/>
        <v>2.8263791403837191</v>
      </c>
      <c r="V19449">
        <f t="shared" si="212"/>
        <v>138.81102896834531</v>
      </c>
      <c r="AA19449">
        <f>SUM(T19447:T19449)</f>
        <v>367.89950593605749</v>
      </c>
      <c r="AB19449">
        <f>SUM(U19447:U19449)</f>
        <v>12.488803741937858</v>
      </c>
    </row>
    <row r="19450" spans="1:30">
      <c r="A19450" t="s">
        <v>424</v>
      </c>
      <c r="B19450" t="s">
        <v>423</v>
      </c>
      <c r="D19450" s="5">
        <v>2020</v>
      </c>
      <c r="E19450" s="5" t="s">
        <v>3204</v>
      </c>
      <c r="F19450" s="5" t="s">
        <v>51</v>
      </c>
      <c r="G19450">
        <v>-38.509300000000003</v>
      </c>
      <c r="H19450">
        <v>145.34444999999999</v>
      </c>
      <c r="I19450" s="5" t="s">
        <v>62</v>
      </c>
      <c r="J19450" t="s">
        <v>3205</v>
      </c>
      <c r="K19450">
        <v>0</v>
      </c>
      <c r="L19450">
        <v>2</v>
      </c>
      <c r="M19450">
        <f t="shared" si="213"/>
        <v>1</v>
      </c>
      <c r="N19450">
        <v>10</v>
      </c>
      <c r="O19450">
        <v>0.67186673281405118</v>
      </c>
      <c r="R19450">
        <v>1.3355085200521</v>
      </c>
      <c r="S19450">
        <v>0.54123602967040008</v>
      </c>
      <c r="T19450">
        <f t="shared" si="210"/>
        <v>3.6363848293590055</v>
      </c>
      <c r="U19450">
        <f t="shared" si="211"/>
        <v>8.972837460127332</v>
      </c>
      <c r="V19450">
        <f t="shared" si="212"/>
        <v>12.609222289486338</v>
      </c>
      <c r="W19450">
        <f>AVERAGE(O19450:O19452)</f>
        <v>0.61957902884359395</v>
      </c>
      <c r="Y19450">
        <f>AVERAGE(R19450:R19452)</f>
        <v>1.7229371590779667</v>
      </c>
      <c r="AD19450">
        <v>30</v>
      </c>
    </row>
    <row r="19451" spans="1:30">
      <c r="A19451" t="s">
        <v>424</v>
      </c>
      <c r="B19451" t="s">
        <v>423</v>
      </c>
      <c r="D19451" s="5">
        <v>2020</v>
      </c>
      <c r="E19451" s="5" t="s">
        <v>3204</v>
      </c>
      <c r="F19451" s="5" t="s">
        <v>51</v>
      </c>
      <c r="G19451">
        <v>-38.509300000000003</v>
      </c>
      <c r="H19451">
        <v>145.34444999999999</v>
      </c>
      <c r="I19451" s="5" t="s">
        <v>62</v>
      </c>
      <c r="J19451" t="s">
        <v>3205</v>
      </c>
      <c r="K19451">
        <v>14</v>
      </c>
      <c r="L19451">
        <v>16</v>
      </c>
      <c r="M19451">
        <f t="shared" si="213"/>
        <v>15</v>
      </c>
      <c r="N19451">
        <v>10</v>
      </c>
      <c r="O19451">
        <v>0.54632531370316417</v>
      </c>
      <c r="R19451">
        <v>2.0272119036849001</v>
      </c>
      <c r="U19451">
        <f t="shared" si="211"/>
        <v>11.075171792234418</v>
      </c>
      <c r="AB19451">
        <f>SUM(U19450:U19451)-(O19451*R19451)</f>
        <v>18.940492073138309</v>
      </c>
    </row>
    <row r="19452" spans="1:30">
      <c r="A19452" t="s">
        <v>424</v>
      </c>
      <c r="B19452" t="s">
        <v>423</v>
      </c>
      <c r="D19452" s="5">
        <v>2020</v>
      </c>
      <c r="E19452" s="5" t="s">
        <v>3204</v>
      </c>
      <c r="F19452" s="5" t="s">
        <v>51</v>
      </c>
      <c r="G19452">
        <v>-38.509300000000003</v>
      </c>
      <c r="H19452">
        <v>145.34444999999999</v>
      </c>
      <c r="I19452" s="5" t="s">
        <v>62</v>
      </c>
      <c r="J19452" t="s">
        <v>3205</v>
      </c>
      <c r="K19452">
        <v>28</v>
      </c>
      <c r="L19452">
        <v>30</v>
      </c>
      <c r="M19452">
        <f t="shared" si="213"/>
        <v>29</v>
      </c>
      <c r="N19452">
        <v>10</v>
      </c>
      <c r="O19452">
        <v>0.64054504001356627</v>
      </c>
      <c r="R19452">
        <v>1.8060910534968997</v>
      </c>
      <c r="U19452">
        <f t="shared" si="211"/>
        <v>11.568826661303158</v>
      </c>
      <c r="AB19452">
        <f>SUM(U19450:U19452)</f>
        <v>31.616835913664907</v>
      </c>
    </row>
    <row r="19453" spans="1:30">
      <c r="A19453" t="s">
        <v>424</v>
      </c>
      <c r="B19453" t="s">
        <v>423</v>
      </c>
      <c r="D19453" s="5">
        <v>2020</v>
      </c>
      <c r="E19453" s="5" t="s">
        <v>3204</v>
      </c>
      <c r="F19453" s="5" t="s">
        <v>51</v>
      </c>
      <c r="G19453">
        <v>-38.509466666666668</v>
      </c>
      <c r="H19453">
        <v>145.34436666666667</v>
      </c>
      <c r="I19453" s="5" t="s">
        <v>62</v>
      </c>
      <c r="J19453" t="s">
        <v>3206</v>
      </c>
      <c r="K19453">
        <v>0</v>
      </c>
      <c r="L19453">
        <v>2</v>
      </c>
      <c r="M19453">
        <f t="shared" si="213"/>
        <v>1</v>
      </c>
      <c r="N19453">
        <v>10</v>
      </c>
      <c r="O19453">
        <v>0.64767518146408321</v>
      </c>
      <c r="R19453">
        <v>1.5022639569025</v>
      </c>
      <c r="U19453">
        <f t="shared" si="211"/>
        <v>9.7297908089377838</v>
      </c>
      <c r="W19453">
        <f>AVERAGE(O19453:O19455)</f>
        <v>0.61686278448149223</v>
      </c>
      <c r="Y19453">
        <f>AVERAGE(R19453:R19455)</f>
        <v>1.7054954653849002</v>
      </c>
      <c r="AD19453">
        <v>30</v>
      </c>
    </row>
    <row r="19454" spans="1:30">
      <c r="A19454" t="s">
        <v>424</v>
      </c>
      <c r="B19454" t="s">
        <v>423</v>
      </c>
      <c r="D19454" s="5">
        <v>2020</v>
      </c>
      <c r="E19454" s="5" t="s">
        <v>3204</v>
      </c>
      <c r="F19454" s="5" t="s">
        <v>51</v>
      </c>
      <c r="G19454">
        <v>-38.509466666666668</v>
      </c>
      <c r="H19454">
        <v>145.34436666666667</v>
      </c>
      <c r="I19454" s="5" t="s">
        <v>62</v>
      </c>
      <c r="J19454" t="s">
        <v>3206</v>
      </c>
      <c r="K19454">
        <v>14</v>
      </c>
      <c r="L19454">
        <v>16</v>
      </c>
      <c r="M19454">
        <f t="shared" si="213"/>
        <v>15</v>
      </c>
      <c r="N19454">
        <v>10</v>
      </c>
      <c r="O19454">
        <v>0.61457095330096889</v>
      </c>
      <c r="R19454">
        <v>1.7786218151641</v>
      </c>
      <c r="U19454">
        <f t="shared" si="211"/>
        <v>10.930893045073006</v>
      </c>
      <c r="AB19454">
        <f>SUM(U19453:U19454)-(O19454*R19454)</f>
        <v>19.56759454950349</v>
      </c>
    </row>
    <row r="19455" spans="1:30">
      <c r="A19455" t="s">
        <v>424</v>
      </c>
      <c r="B19455" t="s">
        <v>423</v>
      </c>
      <c r="D19455" s="5">
        <v>2020</v>
      </c>
      <c r="E19455" s="5" t="s">
        <v>3204</v>
      </c>
      <c r="F19455" s="5" t="s">
        <v>51</v>
      </c>
      <c r="G19455">
        <v>-38.509466666666668</v>
      </c>
      <c r="H19455">
        <v>145.34436666666667</v>
      </c>
      <c r="I19455" s="5" t="s">
        <v>62</v>
      </c>
      <c r="J19455" t="s">
        <v>3206</v>
      </c>
      <c r="K19455">
        <v>28</v>
      </c>
      <c r="L19455">
        <v>30</v>
      </c>
      <c r="M19455">
        <f t="shared" si="213"/>
        <v>29</v>
      </c>
      <c r="N19455">
        <v>10</v>
      </c>
      <c r="O19455">
        <v>0.58834221867942449</v>
      </c>
      <c r="R19455">
        <v>1.8356006240881002</v>
      </c>
      <c r="U19455">
        <f t="shared" si="211"/>
        <v>10.79961343785329</v>
      </c>
      <c r="AB19455">
        <f>SUM(U19453:U19455)</f>
        <v>31.46029729186408</v>
      </c>
    </row>
    <row r="19456" spans="1:30">
      <c r="A19456" t="s">
        <v>424</v>
      </c>
      <c r="B19456" t="s">
        <v>423</v>
      </c>
      <c r="D19456" s="5">
        <v>2020</v>
      </c>
      <c r="E19456" s="5" t="s">
        <v>3204</v>
      </c>
      <c r="F19456" s="5" t="s">
        <v>51</v>
      </c>
      <c r="G19456">
        <v>-38.509316666666663</v>
      </c>
      <c r="H19456">
        <v>145.34438333333333</v>
      </c>
      <c r="I19456" s="5" t="s">
        <v>62</v>
      </c>
      <c r="J19456" t="s">
        <v>3207</v>
      </c>
      <c r="K19456">
        <v>0</v>
      </c>
      <c r="L19456">
        <v>2</v>
      </c>
      <c r="M19456">
        <f t="shared" si="213"/>
        <v>1</v>
      </c>
      <c r="N19456">
        <v>10</v>
      </c>
      <c r="O19456">
        <v>0.72699436618246505</v>
      </c>
      <c r="R19456">
        <v>1.8224113398841</v>
      </c>
      <c r="U19456">
        <f t="shared" si="211"/>
        <v>13.248827769627782</v>
      </c>
      <c r="W19456">
        <f>AVERAGE(O19456:O19458)</f>
        <v>0.61606124878150614</v>
      </c>
      <c r="Y19456">
        <f>AVERAGE(R19456:R19458)</f>
        <v>1.8667127677756665</v>
      </c>
      <c r="AD19456">
        <v>30</v>
      </c>
    </row>
    <row r="19457" spans="1:30">
      <c r="A19457" t="s">
        <v>424</v>
      </c>
      <c r="B19457" t="s">
        <v>423</v>
      </c>
      <c r="D19457" s="5">
        <v>2020</v>
      </c>
      <c r="E19457" s="5" t="s">
        <v>3204</v>
      </c>
      <c r="F19457" s="5" t="s">
        <v>51</v>
      </c>
      <c r="G19457">
        <v>-38.509316666666663</v>
      </c>
      <c r="H19457">
        <v>145.34438333333333</v>
      </c>
      <c r="I19457" s="5" t="s">
        <v>62</v>
      </c>
      <c r="J19457" t="s">
        <v>3207</v>
      </c>
      <c r="K19457">
        <v>14</v>
      </c>
      <c r="L19457">
        <v>16</v>
      </c>
      <c r="M19457">
        <f t="shared" si="213"/>
        <v>15</v>
      </c>
      <c r="N19457">
        <v>10</v>
      </c>
      <c r="O19457">
        <v>0.48912775443504192</v>
      </c>
      <c r="R19457">
        <v>1.8348586425625002</v>
      </c>
      <c r="U19457">
        <f t="shared" si="211"/>
        <v>8.9748028754232489</v>
      </c>
      <c r="AB19457">
        <f>SUM(U19456:U19457)-(O19457*R19457)</f>
        <v>21.326150357508705</v>
      </c>
    </row>
    <row r="19458" spans="1:30">
      <c r="A19458" t="s">
        <v>424</v>
      </c>
      <c r="B19458" t="s">
        <v>423</v>
      </c>
      <c r="D19458" s="5">
        <v>2020</v>
      </c>
      <c r="E19458" s="5" t="s">
        <v>3204</v>
      </c>
      <c r="F19458" s="5" t="s">
        <v>51</v>
      </c>
      <c r="G19458">
        <v>-38.509316666666663</v>
      </c>
      <c r="H19458">
        <v>145.34438333333333</v>
      </c>
      <c r="I19458" s="5" t="s">
        <v>62</v>
      </c>
      <c r="J19458" t="s">
        <v>3207</v>
      </c>
      <c r="K19458">
        <v>28</v>
      </c>
      <c r="L19458">
        <v>30</v>
      </c>
      <c r="M19458">
        <f t="shared" si="213"/>
        <v>29</v>
      </c>
      <c r="N19458">
        <v>10</v>
      </c>
      <c r="O19458">
        <v>0.6320616257270113</v>
      </c>
      <c r="R19458">
        <v>1.9428683208803996</v>
      </c>
      <c r="U19458">
        <f t="shared" si="211"/>
        <v>12.280125094691741</v>
      </c>
      <c r="AB19458">
        <f>SUM(U19456:U19458)</f>
        <v>34.503755739742772</v>
      </c>
    </row>
    <row r="19459" spans="1:30">
      <c r="A19459" t="s">
        <v>424</v>
      </c>
      <c r="B19459" t="s">
        <v>423</v>
      </c>
      <c r="D19459" s="5">
        <v>2020</v>
      </c>
      <c r="E19459" s="5" t="s">
        <v>3208</v>
      </c>
      <c r="F19459" s="5" t="s">
        <v>51</v>
      </c>
      <c r="G19459">
        <v>-37.867249999999999</v>
      </c>
      <c r="H19459">
        <v>144.87816666666666</v>
      </c>
      <c r="I19459" s="5" t="s">
        <v>62</v>
      </c>
      <c r="J19459" t="s">
        <v>3210</v>
      </c>
      <c r="K19459">
        <v>0</v>
      </c>
      <c r="L19459">
        <v>2</v>
      </c>
      <c r="M19459">
        <f t="shared" si="213"/>
        <v>1</v>
      </c>
      <c r="N19459">
        <v>10</v>
      </c>
      <c r="O19459">
        <v>1.1191506690030231</v>
      </c>
      <c r="R19459">
        <v>0.3686588162401</v>
      </c>
      <c r="S19459">
        <v>8.3760897801604006E-2</v>
      </c>
      <c r="T19459">
        <f t="shared" si="210"/>
        <v>0.93741064810958963</v>
      </c>
      <c r="U19459">
        <f t="shared" si="211"/>
        <v>4.1258476082897042</v>
      </c>
      <c r="V19459">
        <f t="shared" si="212"/>
        <v>5.0632582563992941</v>
      </c>
      <c r="W19459">
        <f>AVERAGE(O19459:O19461)</f>
        <v>1.3024207690722025</v>
      </c>
      <c r="Y19459">
        <f>AVERAGE(R19459:R19461)</f>
        <v>0.38868103356726663</v>
      </c>
      <c r="Z19459">
        <f>AVERAGE(S19459:S19461)</f>
        <v>1.1845049779809347</v>
      </c>
      <c r="AD19459">
        <v>30</v>
      </c>
    </row>
    <row r="19460" spans="1:30">
      <c r="A19460" t="s">
        <v>424</v>
      </c>
      <c r="B19460" t="s">
        <v>423</v>
      </c>
      <c r="D19460" s="5">
        <v>2020</v>
      </c>
      <c r="E19460" s="5" t="s">
        <v>3208</v>
      </c>
      <c r="F19460" s="5" t="s">
        <v>51</v>
      </c>
      <c r="G19460">
        <v>-37.867249999999999</v>
      </c>
      <c r="H19460">
        <v>144.87816666666666</v>
      </c>
      <c r="I19460" s="5" t="s">
        <v>62</v>
      </c>
      <c r="J19460" t="s">
        <v>3210</v>
      </c>
      <c r="K19460">
        <v>14</v>
      </c>
      <c r="L19460">
        <v>16</v>
      </c>
      <c r="M19460">
        <f t="shared" si="213"/>
        <v>15</v>
      </c>
      <c r="N19460">
        <v>10</v>
      </c>
      <c r="O19460">
        <v>1.407157454022117</v>
      </c>
      <c r="R19460">
        <v>0.35308702417210003</v>
      </c>
      <c r="S19460">
        <v>0.37862310389760001</v>
      </c>
      <c r="T19460">
        <f t="shared" si="210"/>
        <v>5.3278232291449834</v>
      </c>
      <c r="U19460">
        <f t="shared" si="211"/>
        <v>4.9684903798225797</v>
      </c>
      <c r="V19460">
        <f t="shared" si="212"/>
        <v>10.296313608967562</v>
      </c>
      <c r="AA19460">
        <f>SUM(T19459:T19460)-(O19460*S19460)</f>
        <v>5.7324515543400754</v>
      </c>
      <c r="AB19460">
        <f>SUM(U19459:U19460)-(O19460*R19460)</f>
        <v>8.5974889501300247</v>
      </c>
    </row>
    <row r="19461" spans="1:30">
      <c r="A19461" t="s">
        <v>424</v>
      </c>
      <c r="B19461" t="s">
        <v>423</v>
      </c>
      <c r="D19461" s="5">
        <v>2020</v>
      </c>
      <c r="E19461" s="5" t="s">
        <v>3208</v>
      </c>
      <c r="F19461" s="5" t="s">
        <v>51</v>
      </c>
      <c r="G19461">
        <v>-37.867249999999999</v>
      </c>
      <c r="H19461">
        <v>144.87816666666666</v>
      </c>
      <c r="I19461" s="5" t="s">
        <v>62</v>
      </c>
      <c r="J19461" t="s">
        <v>3210</v>
      </c>
      <c r="K19461">
        <v>28</v>
      </c>
      <c r="L19461">
        <v>30</v>
      </c>
      <c r="M19461">
        <f t="shared" si="213"/>
        <v>29</v>
      </c>
      <c r="N19461">
        <v>10</v>
      </c>
      <c r="O19461">
        <v>1.3809541841914674</v>
      </c>
      <c r="R19461">
        <v>0.44429726028959993</v>
      </c>
      <c r="S19461">
        <v>3.0911309322436002</v>
      </c>
      <c r="T19461">
        <f t="shared" si="210"/>
        <v>42.68710194765471</v>
      </c>
      <c r="U19461">
        <f t="shared" si="211"/>
        <v>6.1355416062172852</v>
      </c>
      <c r="V19461">
        <f t="shared" si="212"/>
        <v>48.822643553871998</v>
      </c>
      <c r="AA19461">
        <f>SUM(T19459:T19461)</f>
        <v>48.952335824909284</v>
      </c>
      <c r="AB19461">
        <f>SUM(U19459:U19461)</f>
        <v>15.229879594329567</v>
      </c>
    </row>
    <row r="19462" spans="1:30">
      <c r="A19462" t="s">
        <v>424</v>
      </c>
      <c r="B19462" t="s">
        <v>423</v>
      </c>
      <c r="D19462" s="5">
        <v>2020</v>
      </c>
      <c r="E19462" s="5" t="s">
        <v>3208</v>
      </c>
      <c r="F19462" s="5" t="s">
        <v>51</v>
      </c>
      <c r="G19462">
        <v>-37.867216666666664</v>
      </c>
      <c r="H19462">
        <v>144.87801666666667</v>
      </c>
      <c r="I19462" s="5" t="s">
        <v>62</v>
      </c>
      <c r="J19462" t="s">
        <v>3209</v>
      </c>
      <c r="K19462">
        <v>0</v>
      </c>
      <c r="L19462">
        <v>2</v>
      </c>
      <c r="M19462">
        <f t="shared" si="213"/>
        <v>1</v>
      </c>
      <c r="N19462">
        <v>10</v>
      </c>
      <c r="O19462">
        <v>1.2663626251653028</v>
      </c>
      <c r="R19462">
        <v>0.65217361053610001</v>
      </c>
      <c r="S19462">
        <v>0.16750830624999999</v>
      </c>
      <c r="T19462">
        <f t="shared" si="210"/>
        <v>2.1212625843974351</v>
      </c>
      <c r="U19462">
        <f t="shared" si="211"/>
        <v>8.2588828550202944</v>
      </c>
      <c r="V19462">
        <f t="shared" si="212"/>
        <v>10.380145439417729</v>
      </c>
      <c r="W19462">
        <f>AVERAGE(O19462:O19464)</f>
        <v>1.3170036059912358</v>
      </c>
      <c r="Y19462">
        <f>AVERAGE(R19462:R19464)</f>
        <v>0.47472445700836668</v>
      </c>
      <c r="Z19462">
        <f>AVERAGE(S19462:S19464)</f>
        <v>1.4953354236829668</v>
      </c>
      <c r="AD19462">
        <v>30</v>
      </c>
    </row>
    <row r="19463" spans="1:30">
      <c r="A19463" t="s">
        <v>424</v>
      </c>
      <c r="B19463" t="s">
        <v>423</v>
      </c>
      <c r="D19463" s="5">
        <v>2020</v>
      </c>
      <c r="E19463" s="5" t="s">
        <v>3208</v>
      </c>
      <c r="F19463" s="5" t="s">
        <v>51</v>
      </c>
      <c r="G19463">
        <v>-37.867216666666664</v>
      </c>
      <c r="H19463">
        <v>144.87801666666667</v>
      </c>
      <c r="I19463" s="5" t="s">
        <v>62</v>
      </c>
      <c r="J19463" t="s">
        <v>3209</v>
      </c>
      <c r="K19463">
        <v>14</v>
      </c>
      <c r="L19463">
        <v>16</v>
      </c>
      <c r="M19463">
        <f t="shared" si="213"/>
        <v>15</v>
      </c>
      <c r="N19463">
        <v>10</v>
      </c>
      <c r="O19463">
        <v>1.2066222257263288</v>
      </c>
      <c r="R19463">
        <v>0.42907269596490005</v>
      </c>
      <c r="S19463">
        <v>1.3879722802500003</v>
      </c>
      <c r="T19463">
        <f t="shared" si="210"/>
        <v>16.747582020417031</v>
      </c>
      <c r="U19463">
        <f t="shared" si="211"/>
        <v>5.1772865140356403</v>
      </c>
      <c r="V19463">
        <f t="shared" si="212"/>
        <v>21.924868534452671</v>
      </c>
      <c r="AA19463">
        <f>SUM(T19462:T19463)-(O19463*S19463)</f>
        <v>17.194086402772761</v>
      </c>
      <c r="AB19463">
        <f>SUM(U19462:U19463)-(O19463*R19463)</f>
        <v>12.918440717652372</v>
      </c>
    </row>
    <row r="19464" spans="1:30">
      <c r="A19464" t="s">
        <v>424</v>
      </c>
      <c r="B19464" t="s">
        <v>423</v>
      </c>
      <c r="D19464" s="5">
        <v>2020</v>
      </c>
      <c r="E19464" s="5" t="s">
        <v>3208</v>
      </c>
      <c r="F19464" s="5" t="s">
        <v>51</v>
      </c>
      <c r="G19464">
        <v>-37.867216666666664</v>
      </c>
      <c r="H19464">
        <v>144.87801666666667</v>
      </c>
      <c r="I19464" s="5" t="s">
        <v>62</v>
      </c>
      <c r="J19464" t="s">
        <v>3209</v>
      </c>
      <c r="K19464">
        <v>28</v>
      </c>
      <c r="L19464">
        <v>30</v>
      </c>
      <c r="M19464">
        <f t="shared" si="213"/>
        <v>29</v>
      </c>
      <c r="N19464">
        <v>10</v>
      </c>
      <c r="O19464">
        <v>1.4780259670820761</v>
      </c>
      <c r="R19464">
        <v>0.34292706452410004</v>
      </c>
      <c r="S19464">
        <v>2.9305256845489005</v>
      </c>
      <c r="T19464">
        <f t="shared" si="210"/>
        <v>43.313930589642517</v>
      </c>
      <c r="U19464">
        <f t="shared" si="211"/>
        <v>5.0685510618185052</v>
      </c>
      <c r="V19464">
        <f t="shared" si="212"/>
        <v>48.382481651461021</v>
      </c>
      <c r="AA19464">
        <f>SUM(T19462:T19464)</f>
        <v>62.18277519445698</v>
      </c>
      <c r="AB19464">
        <f>SUM(U19462:U19464)</f>
        <v>18.504720430874443</v>
      </c>
    </row>
    <row r="19465" spans="1:30">
      <c r="A19465" t="s">
        <v>424</v>
      </c>
      <c r="B19465" t="s">
        <v>423</v>
      </c>
      <c r="D19465" s="5">
        <v>2020</v>
      </c>
      <c r="E19465" s="5" t="s">
        <v>3208</v>
      </c>
      <c r="F19465" s="5" t="s">
        <v>51</v>
      </c>
      <c r="G19465">
        <v>-37.86716666666667</v>
      </c>
      <c r="H19465">
        <v>144.87783333333334</v>
      </c>
      <c r="I19465" s="5" t="s">
        <v>62</v>
      </c>
      <c r="J19465" t="s">
        <v>3211</v>
      </c>
      <c r="K19465">
        <v>0</v>
      </c>
      <c r="L19465">
        <v>2</v>
      </c>
      <c r="M19465">
        <f t="shared" si="213"/>
        <v>1</v>
      </c>
      <c r="N19465">
        <v>10</v>
      </c>
      <c r="O19465">
        <v>1.1152814977449002</v>
      </c>
      <c r="R19465">
        <v>0.6208274872881</v>
      </c>
      <c r="S19465">
        <v>0.35629922329210001</v>
      </c>
      <c r="T19465">
        <f t="shared" si="210"/>
        <v>3.973739313985579</v>
      </c>
      <c r="U19465">
        <f t="shared" si="211"/>
        <v>6.9239740986387508</v>
      </c>
      <c r="V19465">
        <f t="shared" si="212"/>
        <v>10.897713412624331</v>
      </c>
      <c r="W19465">
        <f>AVERAGE(O19465:O19467)</f>
        <v>1.3327847650401923</v>
      </c>
      <c r="Y19465">
        <f>AVERAGE(R19465:R19467)</f>
        <v>0.37263244883113328</v>
      </c>
      <c r="Z19465">
        <f>AVERAGE(S19465:S19467)</f>
        <v>2.8591463811384998</v>
      </c>
      <c r="AD19465">
        <v>30</v>
      </c>
    </row>
    <row r="19466" spans="1:30">
      <c r="A19466" t="s">
        <v>424</v>
      </c>
      <c r="B19466" t="s">
        <v>423</v>
      </c>
      <c r="D19466" s="5">
        <v>2020</v>
      </c>
      <c r="E19466" s="5" t="s">
        <v>3208</v>
      </c>
      <c r="F19466" s="5" t="s">
        <v>51</v>
      </c>
      <c r="G19466">
        <v>-37.86716666666667</v>
      </c>
      <c r="H19466">
        <v>144.87783333333334</v>
      </c>
      <c r="I19466" s="5" t="s">
        <v>62</v>
      </c>
      <c r="J19466" t="s">
        <v>3211</v>
      </c>
      <c r="K19466">
        <v>14</v>
      </c>
      <c r="L19466">
        <v>16</v>
      </c>
      <c r="M19466">
        <f t="shared" si="213"/>
        <v>15</v>
      </c>
      <c r="N19466">
        <v>10</v>
      </c>
      <c r="O19466">
        <v>1.4423512719964688</v>
      </c>
      <c r="R19466">
        <v>0.28639537516840002</v>
      </c>
      <c r="S19466">
        <v>3.2632690525008998</v>
      </c>
      <c r="T19466">
        <f t="shared" si="210"/>
        <v>47.067802687413845</v>
      </c>
      <c r="U19466">
        <f t="shared" si="211"/>
        <v>4.1308273366804773</v>
      </c>
      <c r="V19466">
        <f t="shared" si="212"/>
        <v>51.198630024094321</v>
      </c>
      <c r="AA19466">
        <f>SUM(T19465:T19466)-(O19466*S19466)</f>
        <v>46.334761732658038</v>
      </c>
      <c r="AB19466">
        <f>SUM(U19465:U19466)-(O19466*R19466)</f>
        <v>10.641718701651179</v>
      </c>
    </row>
    <row r="19467" spans="1:30">
      <c r="A19467" t="s">
        <v>424</v>
      </c>
      <c r="B19467" t="s">
        <v>423</v>
      </c>
      <c r="D19467" s="5">
        <v>2020</v>
      </c>
      <c r="E19467" s="5" t="s">
        <v>3208</v>
      </c>
      <c r="F19467" s="5" t="s">
        <v>51</v>
      </c>
      <c r="G19467">
        <v>-37.86716666666667</v>
      </c>
      <c r="H19467">
        <v>144.87783333333334</v>
      </c>
      <c r="I19467" s="5" t="s">
        <v>62</v>
      </c>
      <c r="J19467" t="s">
        <v>3211</v>
      </c>
      <c r="K19467">
        <v>28</v>
      </c>
      <c r="L19467">
        <v>30</v>
      </c>
      <c r="M19467">
        <f t="shared" si="213"/>
        <v>29</v>
      </c>
      <c r="N19467">
        <v>10</v>
      </c>
      <c r="O19467">
        <v>1.4407215253792076</v>
      </c>
      <c r="R19467">
        <v>0.21067448403689998</v>
      </c>
      <c r="S19467">
        <v>4.9578708676225007</v>
      </c>
      <c r="T19467">
        <f t="shared" si="210"/>
        <v>71.429112790342245</v>
      </c>
      <c r="U19467">
        <f t="shared" si="211"/>
        <v>3.0352326400012011</v>
      </c>
      <c r="V19467">
        <f t="shared" si="212"/>
        <v>74.464345430343442</v>
      </c>
      <c r="AA19467">
        <f>SUM(T19465:T19467)</f>
        <v>122.47065479174167</v>
      </c>
      <c r="AB19467">
        <f>SUM(U19465:U19467)</f>
        <v>14.090034075320428</v>
      </c>
    </row>
    <row r="19468" spans="1:30">
      <c r="A19468" t="s">
        <v>424</v>
      </c>
      <c r="B19468" t="s">
        <v>423</v>
      </c>
      <c r="D19468" s="5">
        <v>2020</v>
      </c>
      <c r="E19468" s="5" t="s">
        <v>3212</v>
      </c>
      <c r="F19468" s="5" t="s">
        <v>51</v>
      </c>
      <c r="G19468">
        <v>-38.463516666666663</v>
      </c>
      <c r="H19468">
        <v>145.31020000000001</v>
      </c>
      <c r="I19468" s="5" t="s">
        <v>62</v>
      </c>
      <c r="J19468" t="s">
        <v>3213</v>
      </c>
      <c r="K19468">
        <v>0</v>
      </c>
      <c r="L19468">
        <v>2</v>
      </c>
      <c r="M19468">
        <f t="shared" si="213"/>
        <v>1</v>
      </c>
      <c r="N19468">
        <v>10</v>
      </c>
      <c r="O19468">
        <v>1.3640321595683027</v>
      </c>
      <c r="R19468">
        <v>0.79622787060010003</v>
      </c>
      <c r="U19468">
        <f t="shared" si="211"/>
        <v>10.860804218431255</v>
      </c>
      <c r="W19468">
        <f>AVERAGE(O19468:O19470)</f>
        <v>1.6951763003630236</v>
      </c>
      <c r="Y19468">
        <f>AVERAGE(R19468:R19470)</f>
        <v>0.66490712453616674</v>
      </c>
      <c r="AD19468">
        <v>30</v>
      </c>
    </row>
    <row r="19469" spans="1:30">
      <c r="A19469" t="s">
        <v>424</v>
      </c>
      <c r="B19469" t="s">
        <v>423</v>
      </c>
      <c r="D19469" s="5">
        <v>2020</v>
      </c>
      <c r="E19469" s="5" t="s">
        <v>3212</v>
      </c>
      <c r="F19469" s="5" t="s">
        <v>51</v>
      </c>
      <c r="G19469">
        <v>-38.463516666666663</v>
      </c>
      <c r="H19469">
        <v>145.31020000000001</v>
      </c>
      <c r="I19469" s="5" t="s">
        <v>62</v>
      </c>
      <c r="J19469" t="s">
        <v>3213</v>
      </c>
      <c r="K19469">
        <v>14</v>
      </c>
      <c r="L19469">
        <v>16</v>
      </c>
      <c r="M19469">
        <f t="shared" si="213"/>
        <v>15</v>
      </c>
      <c r="N19469">
        <v>10</v>
      </c>
      <c r="O19469">
        <v>1.6953290891083919</v>
      </c>
      <c r="R19469">
        <v>0.44019061171840007</v>
      </c>
      <c r="S19469">
        <v>0.69857767358440004</v>
      </c>
      <c r="T19469">
        <f t="shared" si="210"/>
        <v>11.843190510293004</v>
      </c>
      <c r="U19469">
        <f t="shared" si="211"/>
        <v>7.4626794879862102</v>
      </c>
      <c r="V19469">
        <f t="shared" si="212"/>
        <v>19.305869998279213</v>
      </c>
      <c r="AB19469">
        <f>SUM(U19468:U19469)-(O19469*R19469)</f>
        <v>17.577215757618845</v>
      </c>
    </row>
    <row r="19470" spans="1:30">
      <c r="A19470" t="s">
        <v>424</v>
      </c>
      <c r="B19470" t="s">
        <v>423</v>
      </c>
      <c r="D19470" s="5">
        <v>2020</v>
      </c>
      <c r="E19470" s="5" t="s">
        <v>3212</v>
      </c>
      <c r="F19470" s="5" t="s">
        <v>51</v>
      </c>
      <c r="G19470">
        <v>-38.463516666666663</v>
      </c>
      <c r="H19470">
        <v>145.31020000000001</v>
      </c>
      <c r="I19470" s="5" t="s">
        <v>62</v>
      </c>
      <c r="J19470" t="s">
        <v>3213</v>
      </c>
      <c r="K19470">
        <v>28</v>
      </c>
      <c r="L19470">
        <v>30</v>
      </c>
      <c r="M19470">
        <f t="shared" si="213"/>
        <v>29</v>
      </c>
      <c r="N19470">
        <v>10</v>
      </c>
      <c r="O19470">
        <v>2.0261676524123766</v>
      </c>
      <c r="R19470">
        <v>0.75830289129000006</v>
      </c>
      <c r="U19470">
        <f t="shared" si="211"/>
        <v>15.364487890625771</v>
      </c>
      <c r="AB19470">
        <f>SUM(U19468:U19470)</f>
        <v>33.687971597043237</v>
      </c>
    </row>
    <row r="19471" spans="1:30">
      <c r="A19471" t="s">
        <v>424</v>
      </c>
      <c r="B19471" t="s">
        <v>423</v>
      </c>
      <c r="D19471" s="5">
        <v>2020</v>
      </c>
      <c r="E19471" s="5" t="s">
        <v>3212</v>
      </c>
      <c r="F19471" s="5" t="s">
        <v>51</v>
      </c>
      <c r="G19471">
        <v>-38.464483333333334</v>
      </c>
      <c r="H19471">
        <v>145.31020000000001</v>
      </c>
      <c r="I19471" s="5" t="s">
        <v>62</v>
      </c>
      <c r="J19471" t="s">
        <v>3214</v>
      </c>
      <c r="K19471">
        <v>0</v>
      </c>
      <c r="L19471">
        <v>2</v>
      </c>
      <c r="M19471">
        <f t="shared" si="213"/>
        <v>1</v>
      </c>
      <c r="N19471">
        <v>10</v>
      </c>
      <c r="O19471">
        <v>1.120958669156547</v>
      </c>
      <c r="R19471">
        <v>0.9073860921225001</v>
      </c>
      <c r="U19471">
        <f t="shared" si="211"/>
        <v>10.171423062367976</v>
      </c>
      <c r="W19471">
        <f>AVERAGE(O19471:O19473)</f>
        <v>1.542265146245781</v>
      </c>
      <c r="Y19471">
        <f>AVERAGE(R19471:R19473)</f>
        <v>0.55656257252783337</v>
      </c>
      <c r="AD19471">
        <v>30</v>
      </c>
    </row>
    <row r="19472" spans="1:30">
      <c r="A19472" t="s">
        <v>424</v>
      </c>
      <c r="B19472" t="s">
        <v>423</v>
      </c>
      <c r="D19472" s="5">
        <v>2020</v>
      </c>
      <c r="E19472" s="5" t="s">
        <v>3212</v>
      </c>
      <c r="F19472" s="5" t="s">
        <v>51</v>
      </c>
      <c r="G19472">
        <v>-38.464483333333334</v>
      </c>
      <c r="H19472">
        <v>145.31020000000001</v>
      </c>
      <c r="I19472" s="5" t="s">
        <v>62</v>
      </c>
      <c r="J19472" t="s">
        <v>3214</v>
      </c>
      <c r="K19472">
        <v>14</v>
      </c>
      <c r="L19472">
        <v>16</v>
      </c>
      <c r="M19472">
        <f t="shared" si="213"/>
        <v>15</v>
      </c>
      <c r="N19472">
        <v>10</v>
      </c>
      <c r="O19472">
        <v>1.7109524093959265</v>
      </c>
      <c r="R19472">
        <v>0.34021322931690001</v>
      </c>
      <c r="S19472">
        <v>0.26414310615039999</v>
      </c>
      <c r="T19472">
        <f t="shared" si="210"/>
        <v>4.5193628389335085</v>
      </c>
      <c r="U19472">
        <f t="shared" si="211"/>
        <v>5.8208864440811894</v>
      </c>
      <c r="V19472">
        <f t="shared" si="212"/>
        <v>10.340249283014698</v>
      </c>
      <c r="AB19472">
        <f>SUM(U19471:U19472)-(O19472*R19472)</f>
        <v>15.410220862041047</v>
      </c>
    </row>
    <row r="19473" spans="1:30">
      <c r="A19473" t="s">
        <v>424</v>
      </c>
      <c r="B19473" t="s">
        <v>423</v>
      </c>
      <c r="D19473" s="5">
        <v>2020</v>
      </c>
      <c r="E19473" s="5" t="s">
        <v>3212</v>
      </c>
      <c r="F19473" s="5" t="s">
        <v>51</v>
      </c>
      <c r="G19473">
        <v>-38.464483333333334</v>
      </c>
      <c r="H19473">
        <v>145.31020000000001</v>
      </c>
      <c r="I19473" s="5" t="s">
        <v>62</v>
      </c>
      <c r="J19473" t="s">
        <v>3214</v>
      </c>
      <c r="K19473">
        <v>28</v>
      </c>
      <c r="L19473">
        <v>30</v>
      </c>
      <c r="M19473">
        <f t="shared" si="213"/>
        <v>29</v>
      </c>
      <c r="N19473">
        <v>10</v>
      </c>
      <c r="O19473">
        <v>1.7948843601848687</v>
      </c>
      <c r="R19473">
        <v>0.42208839614410004</v>
      </c>
      <c r="S19473">
        <v>0.36872794124410002</v>
      </c>
      <c r="T19473">
        <f t="shared" si="210"/>
        <v>6.6182401490220037</v>
      </c>
      <c r="U19473">
        <f t="shared" si="211"/>
        <v>7.5759986085456044</v>
      </c>
      <c r="V19473">
        <f t="shared" si="212"/>
        <v>14.194238757567607</v>
      </c>
      <c r="AB19473">
        <f>SUM(U19471:U19473)</f>
        <v>23.568308114994771</v>
      </c>
    </row>
    <row r="19474" spans="1:30">
      <c r="A19474" t="s">
        <v>424</v>
      </c>
      <c r="B19474" t="s">
        <v>423</v>
      </c>
      <c r="D19474" s="5">
        <v>2020</v>
      </c>
      <c r="E19474" s="5" t="s">
        <v>3212</v>
      </c>
      <c r="F19474" s="5" t="s">
        <v>51</v>
      </c>
      <c r="G19474">
        <v>-38.464016666666666</v>
      </c>
      <c r="H19474">
        <v>145.31023333333334</v>
      </c>
      <c r="I19474" s="5" t="s">
        <v>62</v>
      </c>
      <c r="J19474" t="s">
        <v>3215</v>
      </c>
      <c r="K19474">
        <v>0</v>
      </c>
      <c r="L19474">
        <v>2</v>
      </c>
      <c r="M19474">
        <f t="shared" si="213"/>
        <v>1</v>
      </c>
      <c r="N19474">
        <v>10</v>
      </c>
      <c r="O19474">
        <v>1.3359884793479122</v>
      </c>
      <c r="R19474">
        <v>0.6413611965121</v>
      </c>
      <c r="U19474">
        <f t="shared" si="211"/>
        <v>8.5685116964095798</v>
      </c>
      <c r="W19474">
        <f>AVERAGE(O19474:O19476)</f>
        <v>1.4583043582788033</v>
      </c>
      <c r="Y19474">
        <f>AVERAGE(R19474:R19476)</f>
        <v>0.48880444609849993</v>
      </c>
      <c r="AD19474">
        <v>30</v>
      </c>
    </row>
    <row r="19475" spans="1:30">
      <c r="A19475" t="s">
        <v>424</v>
      </c>
      <c r="B19475" t="s">
        <v>423</v>
      </c>
      <c r="D19475" s="5">
        <v>2020</v>
      </c>
      <c r="E19475" s="5" t="s">
        <v>3212</v>
      </c>
      <c r="F19475" s="5" t="s">
        <v>51</v>
      </c>
      <c r="G19475">
        <v>-38.464016666666666</v>
      </c>
      <c r="H19475">
        <v>145.31023333333334</v>
      </c>
      <c r="I19475" s="5" t="s">
        <v>62</v>
      </c>
      <c r="J19475" t="s">
        <v>3215</v>
      </c>
      <c r="K19475">
        <v>14</v>
      </c>
      <c r="L19475">
        <v>16</v>
      </c>
      <c r="M19475">
        <f t="shared" si="213"/>
        <v>15</v>
      </c>
      <c r="N19475">
        <v>10</v>
      </c>
      <c r="O19475">
        <v>1.3843715820478482</v>
      </c>
      <c r="R19475">
        <v>0.22769210488090003</v>
      </c>
      <c r="S19475">
        <v>1.6322844343716003</v>
      </c>
      <c r="T19475">
        <f t="shared" si="210"/>
        <v>22.596881847630893</v>
      </c>
      <c r="U19475">
        <f t="shared" si="211"/>
        <v>3.1521047945377614</v>
      </c>
      <c r="V19475">
        <f t="shared" si="212"/>
        <v>25.748986642168653</v>
      </c>
      <c r="AB19475">
        <f>SUM(U19474:U19475)-(O19475*R19475)</f>
        <v>11.405406011493564</v>
      </c>
    </row>
    <row r="19476" spans="1:30">
      <c r="A19476" t="s">
        <v>424</v>
      </c>
      <c r="B19476" t="s">
        <v>423</v>
      </c>
      <c r="D19476" s="5">
        <v>2020</v>
      </c>
      <c r="E19476" s="5" t="s">
        <v>3212</v>
      </c>
      <c r="F19476" s="5" t="s">
        <v>51</v>
      </c>
      <c r="G19476">
        <v>-38.464016666666666</v>
      </c>
      <c r="H19476">
        <v>145.31023333333334</v>
      </c>
      <c r="I19476" s="5" t="s">
        <v>62</v>
      </c>
      <c r="J19476" t="s">
        <v>3215</v>
      </c>
      <c r="K19476">
        <v>28</v>
      </c>
      <c r="L19476">
        <v>30</v>
      </c>
      <c r="M19476">
        <f t="shared" si="213"/>
        <v>29</v>
      </c>
      <c r="N19476">
        <v>10</v>
      </c>
      <c r="O19476">
        <v>1.6545530134406499</v>
      </c>
      <c r="R19476">
        <v>0.59736003690249995</v>
      </c>
      <c r="S19476">
        <v>2.1790877524900001</v>
      </c>
      <c r="T19476">
        <f t="shared" si="210"/>
        <v>36.054162074339423</v>
      </c>
      <c r="U19476">
        <f t="shared" si="211"/>
        <v>9.8836384916604914</v>
      </c>
      <c r="V19476">
        <f t="shared" si="212"/>
        <v>45.937800565999915</v>
      </c>
      <c r="AB19476">
        <f>SUM(U19474:U19476)</f>
        <v>21.604254982607834</v>
      </c>
    </row>
    <row r="19477" spans="1:30">
      <c r="A19477" t="s">
        <v>424</v>
      </c>
      <c r="B19477" t="s">
        <v>423</v>
      </c>
      <c r="D19477" s="5">
        <v>2020</v>
      </c>
      <c r="E19477" s="5" t="s">
        <v>3216</v>
      </c>
      <c r="F19477" s="5" t="s">
        <v>51</v>
      </c>
      <c r="G19477">
        <v>-38.456800000000001</v>
      </c>
      <c r="H19477">
        <v>145.28995</v>
      </c>
      <c r="I19477" s="5" t="s">
        <v>62</v>
      </c>
      <c r="J19477" t="s">
        <v>3217</v>
      </c>
      <c r="K19477">
        <v>0</v>
      </c>
      <c r="L19477">
        <v>2</v>
      </c>
      <c r="M19477">
        <f t="shared" si="213"/>
        <v>1</v>
      </c>
      <c r="N19477">
        <v>10</v>
      </c>
      <c r="O19477">
        <v>1.3059400260921621</v>
      </c>
      <c r="R19477">
        <v>0.87661708359839996</v>
      </c>
      <c r="U19477">
        <f t="shared" si="211"/>
        <v>11.448093370273295</v>
      </c>
      <c r="W19477">
        <f>AVERAGE(O19477:O19479)</f>
        <v>1.3140038765421516</v>
      </c>
      <c r="Y19477">
        <f>AVERAGE(R19477:R19479)</f>
        <v>0.70224605346273339</v>
      </c>
      <c r="AD19477">
        <v>30</v>
      </c>
    </row>
    <row r="19478" spans="1:30">
      <c r="A19478" t="s">
        <v>424</v>
      </c>
      <c r="B19478" t="s">
        <v>423</v>
      </c>
      <c r="D19478" s="5">
        <v>2020</v>
      </c>
      <c r="E19478" s="5" t="s">
        <v>3216</v>
      </c>
      <c r="F19478" s="5" t="s">
        <v>51</v>
      </c>
      <c r="G19478">
        <v>-38.456800000000001</v>
      </c>
      <c r="H19478">
        <v>145.28995</v>
      </c>
      <c r="I19478" s="5" t="s">
        <v>62</v>
      </c>
      <c r="J19478" t="s">
        <v>3217</v>
      </c>
      <c r="K19478">
        <v>14</v>
      </c>
      <c r="L19478">
        <v>16</v>
      </c>
      <c r="M19478">
        <f t="shared" si="213"/>
        <v>15</v>
      </c>
      <c r="N19478">
        <v>10</v>
      </c>
      <c r="O19478">
        <v>1.3639997493320857</v>
      </c>
      <c r="R19478">
        <v>0.60340139549290006</v>
      </c>
      <c r="S19478">
        <v>0.75416309172090001</v>
      </c>
      <c r="T19478">
        <f t="shared" si="210"/>
        <v>10.286782680628184</v>
      </c>
      <c r="U19478">
        <f t="shared" si="211"/>
        <v>8.2303935219894644</v>
      </c>
      <c r="V19478">
        <f t="shared" si="212"/>
        <v>18.517176202617648</v>
      </c>
      <c r="AB19478">
        <f>SUM(U19477:U19478)-(O19478*R19478)</f>
        <v>18.855447540063814</v>
      </c>
    </row>
    <row r="19479" spans="1:30">
      <c r="A19479" t="s">
        <v>424</v>
      </c>
      <c r="B19479" t="s">
        <v>423</v>
      </c>
      <c r="D19479" s="5">
        <v>2020</v>
      </c>
      <c r="E19479" s="5" t="s">
        <v>3216</v>
      </c>
      <c r="F19479" s="5" t="s">
        <v>51</v>
      </c>
      <c r="G19479">
        <v>-38.456800000000001</v>
      </c>
      <c r="H19479">
        <v>145.28995</v>
      </c>
      <c r="I19479" s="5" t="s">
        <v>62</v>
      </c>
      <c r="J19479" t="s">
        <v>3217</v>
      </c>
      <c r="K19479">
        <v>28</v>
      </c>
      <c r="L19479">
        <v>30</v>
      </c>
      <c r="M19479">
        <f t="shared" si="213"/>
        <v>29</v>
      </c>
      <c r="N19479">
        <v>10</v>
      </c>
      <c r="O19479">
        <v>1.2720718542022069</v>
      </c>
      <c r="R19479">
        <v>0.62671968129690003</v>
      </c>
      <c r="S19479">
        <v>0.29349583015839997</v>
      </c>
      <c r="T19479">
        <f t="shared" si="210"/>
        <v>3.7334778487021185</v>
      </c>
      <c r="U19479">
        <f t="shared" si="211"/>
        <v>7.9723246705236388</v>
      </c>
      <c r="V19479">
        <f t="shared" si="212"/>
        <v>11.705802519225758</v>
      </c>
      <c r="AB19479">
        <f>SUM(U19477:U19479)</f>
        <v>27.650811562786402</v>
      </c>
    </row>
    <row r="19480" spans="1:30">
      <c r="A19480" t="s">
        <v>424</v>
      </c>
      <c r="B19480" t="s">
        <v>423</v>
      </c>
      <c r="D19480" s="5">
        <v>2020</v>
      </c>
      <c r="E19480" s="5" t="s">
        <v>3216</v>
      </c>
      <c r="F19480" s="5" t="s">
        <v>51</v>
      </c>
      <c r="G19480">
        <v>-38.456716666666665</v>
      </c>
      <c r="H19480">
        <v>145.28970000000001</v>
      </c>
      <c r="I19480" s="5" t="s">
        <v>62</v>
      </c>
      <c r="J19480" t="s">
        <v>3218</v>
      </c>
      <c r="K19480">
        <v>0</v>
      </c>
      <c r="L19480">
        <v>2</v>
      </c>
      <c r="M19480">
        <f t="shared" si="213"/>
        <v>1</v>
      </c>
      <c r="N19480">
        <v>10</v>
      </c>
      <c r="O19480">
        <v>1.5996833345078862</v>
      </c>
      <c r="R19480">
        <v>0.21161957312250002</v>
      </c>
      <c r="U19480">
        <f t="shared" si="211"/>
        <v>3.3852430437973631</v>
      </c>
      <c r="W19480">
        <f>AVERAGE(O19480:O19482)</f>
        <v>1.7154717387061018</v>
      </c>
      <c r="Y19480">
        <f>AVERAGE(R19480:R19482)</f>
        <v>0.29621510800856665</v>
      </c>
      <c r="AD19480">
        <v>30</v>
      </c>
    </row>
    <row r="19481" spans="1:30">
      <c r="A19481" t="s">
        <v>424</v>
      </c>
      <c r="B19481" t="s">
        <v>423</v>
      </c>
      <c r="D19481" s="5">
        <v>2020</v>
      </c>
      <c r="E19481" s="5" t="s">
        <v>3216</v>
      </c>
      <c r="F19481" s="5" t="s">
        <v>51</v>
      </c>
      <c r="G19481">
        <v>-38.456716666666665</v>
      </c>
      <c r="H19481">
        <v>145.28970000000001</v>
      </c>
      <c r="I19481" s="5" t="s">
        <v>62</v>
      </c>
      <c r="J19481" t="s">
        <v>3218</v>
      </c>
      <c r="K19481">
        <v>14</v>
      </c>
      <c r="L19481">
        <v>16</v>
      </c>
      <c r="M19481">
        <f t="shared" si="213"/>
        <v>15</v>
      </c>
      <c r="N19481">
        <v>10</v>
      </c>
      <c r="O19481">
        <v>2.0309804978914752</v>
      </c>
      <c r="R19481">
        <v>0.2151308626756</v>
      </c>
      <c r="U19481">
        <f t="shared" si="211"/>
        <v>4.369265865887126</v>
      </c>
      <c r="AB19481">
        <f>SUM(U19480:U19481)-(O19481*R19481)</f>
        <v>7.3175823230957766</v>
      </c>
    </row>
    <row r="19482" spans="1:30">
      <c r="A19482" t="s">
        <v>424</v>
      </c>
      <c r="B19482" t="s">
        <v>423</v>
      </c>
      <c r="D19482" s="5">
        <v>2020</v>
      </c>
      <c r="E19482" s="5" t="s">
        <v>3216</v>
      </c>
      <c r="F19482" s="5" t="s">
        <v>51</v>
      </c>
      <c r="G19482">
        <v>-38.456716666666665</v>
      </c>
      <c r="H19482">
        <v>145.28970000000001</v>
      </c>
      <c r="I19482" s="5" t="s">
        <v>62</v>
      </c>
      <c r="J19482" t="s">
        <v>3218</v>
      </c>
      <c r="K19482">
        <v>28</v>
      </c>
      <c r="L19482">
        <v>30</v>
      </c>
      <c r="M19482">
        <f t="shared" si="213"/>
        <v>29</v>
      </c>
      <c r="N19482">
        <v>10</v>
      </c>
      <c r="O19482">
        <v>1.5157513837189447</v>
      </c>
      <c r="R19482">
        <v>0.46189488822759994</v>
      </c>
      <c r="S19482">
        <v>0.5238211773796001</v>
      </c>
      <c r="T19482">
        <f t="shared" si="210"/>
        <v>7.9398267443441561</v>
      </c>
      <c r="U19482">
        <f t="shared" si="211"/>
        <v>7.0011781596369191</v>
      </c>
      <c r="V19482">
        <f t="shared" si="212"/>
        <v>14.941004903981074</v>
      </c>
      <c r="AB19482">
        <f>SUM(U19480:U19482)</f>
        <v>14.755687069321407</v>
      </c>
    </row>
    <row r="19483" spans="1:30">
      <c r="A19483" t="s">
        <v>424</v>
      </c>
      <c r="B19483" t="s">
        <v>423</v>
      </c>
      <c r="D19483" s="5">
        <v>2020</v>
      </c>
      <c r="E19483" s="5" t="s">
        <v>3216</v>
      </c>
      <c r="F19483" s="5" t="s">
        <v>51</v>
      </c>
      <c r="G19483">
        <v>-38.456783333333334</v>
      </c>
      <c r="H19483">
        <v>145.29088333333334</v>
      </c>
      <c r="I19483" s="5" t="s">
        <v>62</v>
      </c>
      <c r="J19483" t="s">
        <v>3219</v>
      </c>
      <c r="K19483">
        <v>0</v>
      </c>
      <c r="L19483">
        <v>2</v>
      </c>
      <c r="M19483">
        <f t="shared" si="213"/>
        <v>1</v>
      </c>
      <c r="N19483">
        <v>10</v>
      </c>
      <c r="O19483">
        <v>1.5287569464208157</v>
      </c>
      <c r="R19483">
        <v>0.23212046024999999</v>
      </c>
      <c r="U19483">
        <f t="shared" si="211"/>
        <v>3.5485576601358431</v>
      </c>
      <c r="W19483">
        <f>AVERAGE(O19483:O19485)</f>
        <v>1.841634343880403</v>
      </c>
      <c r="Y19483">
        <f>AVERAGE(R19483:R19485)</f>
        <v>0.39089290626900003</v>
      </c>
      <c r="AD19483">
        <v>30</v>
      </c>
    </row>
    <row r="19484" spans="1:30">
      <c r="A19484" t="s">
        <v>424</v>
      </c>
      <c r="B19484" t="s">
        <v>423</v>
      </c>
      <c r="D19484" s="5">
        <v>2020</v>
      </c>
      <c r="E19484" s="5" t="s">
        <v>3216</v>
      </c>
      <c r="F19484" s="5" t="s">
        <v>51</v>
      </c>
      <c r="G19484">
        <v>-38.456783333333334</v>
      </c>
      <c r="H19484">
        <v>145.29088333333334</v>
      </c>
      <c r="I19484" s="5" t="s">
        <v>62</v>
      </c>
      <c r="J19484" t="s">
        <v>3219</v>
      </c>
      <c r="K19484">
        <v>14</v>
      </c>
      <c r="L19484">
        <v>16</v>
      </c>
      <c r="M19484">
        <f t="shared" si="213"/>
        <v>15</v>
      </c>
      <c r="N19484">
        <v>10</v>
      </c>
      <c r="O19484">
        <v>1.4724797585435216</v>
      </c>
      <c r="R19484">
        <v>0.7738082991080999</v>
      </c>
      <c r="S19484">
        <v>0.51795478430440001</v>
      </c>
      <c r="T19484">
        <f t="shared" si="210"/>
        <v>7.6267793572900473</v>
      </c>
      <c r="U19484">
        <f t="shared" si="211"/>
        <v>11.39417057429668</v>
      </c>
      <c r="V19484">
        <f t="shared" si="212"/>
        <v>19.020949931586728</v>
      </c>
      <c r="AB19484">
        <f>SUM(U19483:U19484)-(O19484*R19484)</f>
        <v>13.803311177002856</v>
      </c>
    </row>
    <row r="19485" spans="1:30">
      <c r="A19485" t="s">
        <v>424</v>
      </c>
      <c r="B19485" t="s">
        <v>423</v>
      </c>
      <c r="D19485" s="5">
        <v>2020</v>
      </c>
      <c r="E19485" s="5" t="s">
        <v>3216</v>
      </c>
      <c r="F19485" s="5" t="s">
        <v>51</v>
      </c>
      <c r="G19485">
        <v>-38.456783333333334</v>
      </c>
      <c r="H19485">
        <v>145.29088333333334</v>
      </c>
      <c r="I19485" s="5" t="s">
        <v>62</v>
      </c>
      <c r="J19485" t="s">
        <v>3219</v>
      </c>
      <c r="K19485">
        <v>28</v>
      </c>
      <c r="L19485">
        <v>30</v>
      </c>
      <c r="M19485">
        <f t="shared" si="213"/>
        <v>29</v>
      </c>
      <c r="N19485">
        <v>10</v>
      </c>
      <c r="O19485">
        <v>2.5236663266768722</v>
      </c>
      <c r="R19485">
        <v>0.16674995944890003</v>
      </c>
      <c r="S19485">
        <v>1.0957046680449001</v>
      </c>
      <c r="T19485">
        <f t="shared" si="210"/>
        <v>27.651929747275744</v>
      </c>
      <c r="U19485">
        <f t="shared" si="211"/>
        <v>4.2082125763592293</v>
      </c>
      <c r="V19485">
        <f t="shared" si="212"/>
        <v>31.860142323634975</v>
      </c>
      <c r="AB19485">
        <f>SUM(U19483:U19485)</f>
        <v>19.150940810791752</v>
      </c>
    </row>
    <row r="19486" spans="1:30">
      <c r="A19486" t="s">
        <v>424</v>
      </c>
      <c r="B19486" t="s">
        <v>423</v>
      </c>
      <c r="D19486" s="5">
        <v>2020</v>
      </c>
      <c r="E19486" s="5" t="s">
        <v>3220</v>
      </c>
      <c r="F19486" s="5" t="s">
        <v>51</v>
      </c>
      <c r="G19486">
        <v>-38.227183333333301</v>
      </c>
      <c r="H19486">
        <v>145.31056666666666</v>
      </c>
      <c r="I19486" s="5" t="s">
        <v>3224</v>
      </c>
      <c r="J19486" t="s">
        <v>3221</v>
      </c>
      <c r="K19486">
        <v>0</v>
      </c>
      <c r="L19486">
        <v>2</v>
      </c>
      <c r="M19486">
        <f t="shared" si="213"/>
        <v>1</v>
      </c>
      <c r="N19486">
        <v>10</v>
      </c>
      <c r="O19486">
        <v>0.8228474780287468</v>
      </c>
      <c r="R19486">
        <v>14.171807261160001</v>
      </c>
      <c r="U19486">
        <f t="shared" si="211"/>
        <v>116.61235863954988</v>
      </c>
      <c r="W19486">
        <f>AVERAGE(O19486:O19488)</f>
        <v>1.4834975247372963</v>
      </c>
      <c r="Y19486">
        <f>AVERAGE(R19486:R19488)</f>
        <v>5.0071477252995003</v>
      </c>
      <c r="AD19486">
        <v>30</v>
      </c>
    </row>
    <row r="19487" spans="1:30">
      <c r="A19487" t="s">
        <v>424</v>
      </c>
      <c r="B19487" t="s">
        <v>423</v>
      </c>
      <c r="D19487" s="5">
        <v>2020</v>
      </c>
      <c r="E19487" s="5" t="s">
        <v>3220</v>
      </c>
      <c r="F19487" s="5" t="s">
        <v>51</v>
      </c>
      <c r="G19487">
        <v>-38.227183333333301</v>
      </c>
      <c r="H19487">
        <v>145.31056666666666</v>
      </c>
      <c r="I19487" s="5" t="s">
        <v>3224</v>
      </c>
      <c r="J19487" t="s">
        <v>3221</v>
      </c>
      <c r="K19487">
        <v>14</v>
      </c>
      <c r="L19487">
        <v>16</v>
      </c>
      <c r="M19487">
        <f t="shared" si="213"/>
        <v>15</v>
      </c>
      <c r="N19487">
        <v>10</v>
      </c>
      <c r="O19487">
        <v>2.0860538951513967</v>
      </c>
      <c r="R19487">
        <v>0.60068715956640006</v>
      </c>
      <c r="U19487">
        <f t="shared" ref="U19487:U19550" si="214">R19487*O19487*N19487</f>
        <v>12.530657889809174</v>
      </c>
      <c r="AB19487">
        <f>SUM(U19486:U19487)-(O19487*R19487)</f>
        <v>127.88995074037813</v>
      </c>
    </row>
    <row r="19488" spans="1:30">
      <c r="A19488" t="s">
        <v>424</v>
      </c>
      <c r="B19488" t="s">
        <v>423</v>
      </c>
      <c r="D19488" s="5">
        <v>2020</v>
      </c>
      <c r="E19488" s="5" t="s">
        <v>3220</v>
      </c>
      <c r="F19488" s="5" t="s">
        <v>51</v>
      </c>
      <c r="G19488">
        <v>-38.227183333333301</v>
      </c>
      <c r="H19488">
        <v>145.31056666666666</v>
      </c>
      <c r="I19488" s="5" t="s">
        <v>3224</v>
      </c>
      <c r="J19488" t="s">
        <v>3221</v>
      </c>
      <c r="K19488">
        <v>28</v>
      </c>
      <c r="L19488">
        <v>30</v>
      </c>
      <c r="M19488">
        <f t="shared" si="213"/>
        <v>29</v>
      </c>
      <c r="N19488">
        <v>10</v>
      </c>
      <c r="O19488">
        <v>1.5415912010317461</v>
      </c>
      <c r="R19488">
        <v>0.24894875517210005</v>
      </c>
      <c r="U19488">
        <f t="shared" si="214"/>
        <v>3.8377721048111586</v>
      </c>
      <c r="AB19488">
        <f>SUM(U19486:U19488)</f>
        <v>132.98078863417021</v>
      </c>
    </row>
    <row r="19489" spans="1:30">
      <c r="A19489" t="s">
        <v>424</v>
      </c>
      <c r="B19489" t="s">
        <v>423</v>
      </c>
      <c r="D19489" s="5">
        <v>2020</v>
      </c>
      <c r="E19489" s="5" t="s">
        <v>3220</v>
      </c>
      <c r="F19489" s="5" t="s">
        <v>51</v>
      </c>
      <c r="G19489">
        <v>-38.2271</v>
      </c>
      <c r="H19489">
        <v>145.31086666666667</v>
      </c>
      <c r="I19489" s="5" t="s">
        <v>3224</v>
      </c>
      <c r="J19489" t="s">
        <v>3222</v>
      </c>
      <c r="K19489">
        <v>0</v>
      </c>
      <c r="L19489">
        <v>2</v>
      </c>
      <c r="M19489">
        <f t="shared" si="213"/>
        <v>1</v>
      </c>
      <c r="N19489">
        <v>10</v>
      </c>
      <c r="O19489">
        <v>0.79572747572588787</v>
      </c>
      <c r="R19489">
        <v>9.4183880606244017</v>
      </c>
      <c r="U19489">
        <f t="shared" si="214"/>
        <v>74.944701568874962</v>
      </c>
      <c r="W19489">
        <f>AVERAGE(O19489:O19491)</f>
        <v>1.4183840544195403</v>
      </c>
      <c r="Y19489">
        <f>AVERAGE(R19489:R19491)</f>
        <v>3.5382665899877672</v>
      </c>
      <c r="AD19489">
        <v>30</v>
      </c>
    </row>
    <row r="19490" spans="1:30">
      <c r="A19490" t="s">
        <v>424</v>
      </c>
      <c r="B19490" t="s">
        <v>423</v>
      </c>
      <c r="D19490" s="5">
        <v>2020</v>
      </c>
      <c r="E19490" s="5" t="s">
        <v>3220</v>
      </c>
      <c r="F19490" s="5" t="s">
        <v>51</v>
      </c>
      <c r="G19490">
        <v>-38.2271</v>
      </c>
      <c r="H19490">
        <v>145.31086666666667</v>
      </c>
      <c r="I19490" s="5" t="s">
        <v>3224</v>
      </c>
      <c r="J19490" t="s">
        <v>3222</v>
      </c>
      <c r="K19490">
        <v>14</v>
      </c>
      <c r="L19490">
        <v>16</v>
      </c>
      <c r="M19490">
        <f t="shared" si="213"/>
        <v>15</v>
      </c>
      <c r="N19490">
        <v>10</v>
      </c>
      <c r="O19490">
        <v>1.5094037053408413</v>
      </c>
      <c r="R19490">
        <v>0.29847572460250005</v>
      </c>
      <c r="U19490">
        <f t="shared" si="214"/>
        <v>4.5052036466930616</v>
      </c>
      <c r="AB19490">
        <f>SUM(U19489:U19490)-(O19490*R19490)</f>
        <v>78.999384850898721</v>
      </c>
    </row>
    <row r="19491" spans="1:30">
      <c r="A19491" t="s">
        <v>424</v>
      </c>
      <c r="B19491" t="s">
        <v>423</v>
      </c>
      <c r="D19491" s="5">
        <v>2020</v>
      </c>
      <c r="E19491" s="5" t="s">
        <v>3220</v>
      </c>
      <c r="F19491" s="5" t="s">
        <v>51</v>
      </c>
      <c r="G19491">
        <v>-38.2271</v>
      </c>
      <c r="H19491">
        <v>145.31086666666667</v>
      </c>
      <c r="I19491" s="5" t="s">
        <v>3224</v>
      </c>
      <c r="J19491" t="s">
        <v>3222</v>
      </c>
      <c r="K19491">
        <v>28</v>
      </c>
      <c r="L19491">
        <v>30</v>
      </c>
      <c r="M19491">
        <f t="shared" si="213"/>
        <v>29</v>
      </c>
      <c r="N19491">
        <v>10</v>
      </c>
      <c r="O19491">
        <v>1.9500209821918919</v>
      </c>
      <c r="R19491">
        <v>0.89793598473639991</v>
      </c>
      <c r="U19491">
        <f t="shared" si="214"/>
        <v>17.509940109011183</v>
      </c>
      <c r="AB19491">
        <f>SUM(U19489:U19491)</f>
        <v>96.959845324579206</v>
      </c>
    </row>
    <row r="19492" spans="1:30">
      <c r="A19492" t="s">
        <v>424</v>
      </c>
      <c r="B19492" t="s">
        <v>423</v>
      </c>
      <c r="D19492" s="5">
        <v>2020</v>
      </c>
      <c r="E19492" s="5" t="s">
        <v>3220</v>
      </c>
      <c r="F19492" s="5" t="s">
        <v>51</v>
      </c>
      <c r="G19492">
        <v>-38.227266666666701</v>
      </c>
      <c r="H19492">
        <v>145.31006666666667</v>
      </c>
      <c r="I19492" s="5" t="s">
        <v>3224</v>
      </c>
      <c r="J19492" t="s">
        <v>3223</v>
      </c>
      <c r="K19492">
        <v>0</v>
      </c>
      <c r="L19492">
        <v>2</v>
      </c>
      <c r="M19492">
        <f t="shared" si="213"/>
        <v>1</v>
      </c>
      <c r="N19492">
        <v>10</v>
      </c>
      <c r="O19492">
        <v>1.1707219864412879</v>
      </c>
      <c r="R19492">
        <v>11.934448176010001</v>
      </c>
      <c r="U19492">
        <f t="shared" si="214"/>
        <v>139.71920875699033</v>
      </c>
      <c r="W19492">
        <f>AVERAGE(O19492:O19494)</f>
        <v>1.5264651152402926</v>
      </c>
      <c r="Y19492">
        <f>AVERAGE(R19492:R19494)</f>
        <v>4.0948835398172667</v>
      </c>
      <c r="AD19492">
        <v>30</v>
      </c>
    </row>
    <row r="19493" spans="1:30">
      <c r="A19493" t="s">
        <v>424</v>
      </c>
      <c r="B19493" t="s">
        <v>423</v>
      </c>
      <c r="D19493" s="5">
        <v>2020</v>
      </c>
      <c r="E19493" s="5" t="s">
        <v>3220</v>
      </c>
      <c r="F19493" s="5" t="s">
        <v>51</v>
      </c>
      <c r="G19493">
        <v>-38.227266666666701</v>
      </c>
      <c r="H19493">
        <v>145.31006666666667</v>
      </c>
      <c r="I19493" s="5" t="s">
        <v>3224</v>
      </c>
      <c r="J19493" t="s">
        <v>3223</v>
      </c>
      <c r="K19493">
        <v>14</v>
      </c>
      <c r="L19493">
        <v>16</v>
      </c>
      <c r="M19493">
        <f t="shared" si="213"/>
        <v>15</v>
      </c>
      <c r="N19493">
        <v>10</v>
      </c>
      <c r="O19493">
        <v>1.8152358439862275</v>
      </c>
      <c r="R19493">
        <v>0.16410455470890004</v>
      </c>
      <c r="U19493">
        <f t="shared" si="214"/>
        <v>2.9788846986899422</v>
      </c>
      <c r="AB19493">
        <f>SUM(U19492:U19493)-(O19493*R19493)</f>
        <v>142.40020498581126</v>
      </c>
    </row>
    <row r="19494" spans="1:30">
      <c r="A19494" t="s">
        <v>424</v>
      </c>
      <c r="B19494" t="s">
        <v>423</v>
      </c>
      <c r="D19494" s="5">
        <v>2020</v>
      </c>
      <c r="E19494" s="5" t="s">
        <v>3220</v>
      </c>
      <c r="F19494" s="5" t="s">
        <v>51</v>
      </c>
      <c r="G19494">
        <v>-38.227266666666701</v>
      </c>
      <c r="H19494">
        <v>145.31006666666667</v>
      </c>
      <c r="I19494" s="5" t="s">
        <v>3224</v>
      </c>
      <c r="J19494" t="s">
        <v>3223</v>
      </c>
      <c r="K19494">
        <v>28</v>
      </c>
      <c r="L19494">
        <v>30</v>
      </c>
      <c r="M19494">
        <f t="shared" si="213"/>
        <v>29</v>
      </c>
      <c r="N19494">
        <v>10</v>
      </c>
      <c r="O19494">
        <v>1.593437515293362</v>
      </c>
      <c r="R19494">
        <v>0.18609788873290001</v>
      </c>
      <c r="U19494">
        <f t="shared" si="214"/>
        <v>2.9653535742389274</v>
      </c>
      <c r="AB19494">
        <f>SUM(U19492:U19494)</f>
        <v>145.66344702991918</v>
      </c>
    </row>
    <row r="19495" spans="1:30">
      <c r="A19495" t="s">
        <v>424</v>
      </c>
      <c r="B19495" t="s">
        <v>423</v>
      </c>
      <c r="D19495" s="5">
        <v>2020</v>
      </c>
      <c r="E19495" s="5" t="s">
        <v>3225</v>
      </c>
      <c r="F19495" s="5" t="s">
        <v>51</v>
      </c>
      <c r="G19495">
        <v>-37.972149999999999</v>
      </c>
      <c r="H19495">
        <v>144.68436666666668</v>
      </c>
      <c r="I19495" s="5" t="s">
        <v>62</v>
      </c>
      <c r="J19495" t="s">
        <v>3226</v>
      </c>
      <c r="K19495">
        <v>0</v>
      </c>
      <c r="L19495">
        <v>2</v>
      </c>
      <c r="M19495">
        <f t="shared" si="213"/>
        <v>1</v>
      </c>
      <c r="N19495">
        <v>10</v>
      </c>
      <c r="O19495">
        <v>1.1805462798501527</v>
      </c>
      <c r="R19495">
        <v>0.7266512748609002</v>
      </c>
      <c r="S19495">
        <v>0.83933506483839992</v>
      </c>
      <c r="T19495">
        <f t="shared" ref="T19495:T19548" si="215">S19495*O19495*N19495</f>
        <v>9.9087388834275973</v>
      </c>
      <c r="U19495">
        <f t="shared" si="214"/>
        <v>8.5784545928540652</v>
      </c>
      <c r="V19495">
        <f t="shared" ref="V19495:V19548" si="216">U19495+T19495</f>
        <v>18.487193476281661</v>
      </c>
      <c r="W19495">
        <f>AVERAGE(O19495:O19497)</f>
        <v>1.4074375667219587</v>
      </c>
      <c r="Y19495">
        <f>AVERAGE(R19495:R19497)</f>
        <v>0.51258969144686672</v>
      </c>
      <c r="AD19495">
        <v>30</v>
      </c>
    </row>
    <row r="19496" spans="1:30">
      <c r="A19496" t="s">
        <v>424</v>
      </c>
      <c r="B19496" t="s">
        <v>423</v>
      </c>
      <c r="D19496" s="5">
        <v>2020</v>
      </c>
      <c r="E19496" s="5" t="s">
        <v>3225</v>
      </c>
      <c r="F19496" s="5" t="s">
        <v>51</v>
      </c>
      <c r="G19496">
        <v>-37.972149999999999</v>
      </c>
      <c r="H19496">
        <v>144.68436666666668</v>
      </c>
      <c r="I19496" s="5" t="s">
        <v>62</v>
      </c>
      <c r="J19496" t="s">
        <v>3226</v>
      </c>
      <c r="K19496">
        <v>14</v>
      </c>
      <c r="L19496">
        <v>16</v>
      </c>
      <c r="M19496">
        <f t="shared" si="213"/>
        <v>15</v>
      </c>
      <c r="N19496">
        <v>10</v>
      </c>
      <c r="O19496">
        <v>1.6589787711798374</v>
      </c>
      <c r="R19496">
        <v>0.4557930374761</v>
      </c>
      <c r="U19496">
        <f t="shared" si="214"/>
        <v>7.561509732244259</v>
      </c>
      <c r="AB19496">
        <f>SUM(U19495:U19496)-(O19496*R19496)</f>
        <v>15.383813351873901</v>
      </c>
    </row>
    <row r="19497" spans="1:30">
      <c r="A19497" t="s">
        <v>424</v>
      </c>
      <c r="B19497" t="s">
        <v>423</v>
      </c>
      <c r="D19497" s="5">
        <v>2020</v>
      </c>
      <c r="E19497" s="5" t="s">
        <v>3225</v>
      </c>
      <c r="F19497" s="5" t="s">
        <v>51</v>
      </c>
      <c r="G19497">
        <v>-37.972149999999999</v>
      </c>
      <c r="H19497">
        <v>144.68436666666668</v>
      </c>
      <c r="I19497" s="5" t="s">
        <v>62</v>
      </c>
      <c r="J19497" t="s">
        <v>3226</v>
      </c>
      <c r="K19497">
        <v>28</v>
      </c>
      <c r="L19497">
        <v>30</v>
      </c>
      <c r="M19497">
        <f t="shared" si="213"/>
        <v>29</v>
      </c>
      <c r="N19497">
        <v>10</v>
      </c>
      <c r="O19497">
        <v>1.3827876491358857</v>
      </c>
      <c r="R19497">
        <v>0.35532476200359997</v>
      </c>
      <c r="U19497">
        <f t="shared" si="214"/>
        <v>4.9133869233072609</v>
      </c>
      <c r="AB19497">
        <f>SUM(U19495:U19497)</f>
        <v>21.053351248405587</v>
      </c>
    </row>
    <row r="19498" spans="1:30">
      <c r="A19498" t="s">
        <v>424</v>
      </c>
      <c r="B19498" t="s">
        <v>423</v>
      </c>
      <c r="D19498" s="5">
        <v>2020</v>
      </c>
      <c r="E19498" s="5" t="s">
        <v>3225</v>
      </c>
      <c r="F19498" s="5" t="s">
        <v>51</v>
      </c>
      <c r="G19498">
        <v>-37.972149999999999</v>
      </c>
      <c r="H19498">
        <v>144.68363333333335</v>
      </c>
      <c r="I19498" s="5" t="s">
        <v>62</v>
      </c>
      <c r="J19498" t="s">
        <v>3227</v>
      </c>
      <c r="K19498">
        <v>0</v>
      </c>
      <c r="L19498">
        <v>2</v>
      </c>
      <c r="M19498">
        <f t="shared" si="213"/>
        <v>1</v>
      </c>
      <c r="N19498">
        <v>10</v>
      </c>
      <c r="O19498">
        <v>1.2701823437995081</v>
      </c>
      <c r="R19498">
        <v>0.53955066893290005</v>
      </c>
      <c r="S19498">
        <v>0.22224220268410005</v>
      </c>
      <c r="T19498">
        <f t="shared" si="215"/>
        <v>2.8228812189645551</v>
      </c>
      <c r="U19498">
        <f t="shared" si="214"/>
        <v>6.853277332637834</v>
      </c>
      <c r="V19498">
        <f t="shared" si="216"/>
        <v>9.6761585516023896</v>
      </c>
      <c r="W19498">
        <f>AVERAGE(O19498:O19500)</f>
        <v>1.6545648740914221</v>
      </c>
      <c r="Y19498">
        <f>AVERAGE(R19498:R19500)</f>
        <v>0.4340354766874</v>
      </c>
      <c r="AD19498">
        <v>30</v>
      </c>
    </row>
    <row r="19499" spans="1:30">
      <c r="A19499" t="s">
        <v>424</v>
      </c>
      <c r="B19499" t="s">
        <v>423</v>
      </c>
      <c r="D19499" s="5">
        <v>2020</v>
      </c>
      <c r="E19499" s="5" t="s">
        <v>3225</v>
      </c>
      <c r="F19499" s="5" t="s">
        <v>51</v>
      </c>
      <c r="G19499">
        <v>-37.972149999999999</v>
      </c>
      <c r="H19499">
        <v>144.68363333333335</v>
      </c>
      <c r="I19499" s="5" t="s">
        <v>62</v>
      </c>
      <c r="J19499" t="s">
        <v>3227</v>
      </c>
      <c r="K19499">
        <v>14</v>
      </c>
      <c r="L19499">
        <v>16</v>
      </c>
      <c r="M19499">
        <f t="shared" si="213"/>
        <v>15</v>
      </c>
      <c r="N19499">
        <v>10</v>
      </c>
      <c r="O19499">
        <v>1.7333359605923708</v>
      </c>
      <c r="R19499">
        <v>0.36586010860090001</v>
      </c>
      <c r="U19499">
        <f t="shared" si="214"/>
        <v>6.3415848278417011</v>
      </c>
      <c r="AB19499">
        <f>SUM(U19498:U19499)-(O19499*R19499)</f>
        <v>12.560703677695365</v>
      </c>
    </row>
    <row r="19500" spans="1:30">
      <c r="A19500" t="s">
        <v>424</v>
      </c>
      <c r="B19500" t="s">
        <v>423</v>
      </c>
      <c r="D19500" s="5">
        <v>2020</v>
      </c>
      <c r="E19500" s="5" t="s">
        <v>3225</v>
      </c>
      <c r="F19500" s="5" t="s">
        <v>51</v>
      </c>
      <c r="G19500">
        <v>-37.972149999999999</v>
      </c>
      <c r="H19500">
        <v>144.68363333333335</v>
      </c>
      <c r="I19500" s="5" t="s">
        <v>62</v>
      </c>
      <c r="J19500" t="s">
        <v>3227</v>
      </c>
      <c r="K19500">
        <v>28</v>
      </c>
      <c r="L19500">
        <v>30</v>
      </c>
      <c r="M19500">
        <f t="shared" si="213"/>
        <v>29</v>
      </c>
      <c r="N19500">
        <v>10</v>
      </c>
      <c r="O19500">
        <v>1.9601763178823874</v>
      </c>
      <c r="R19500">
        <v>0.3966956525284</v>
      </c>
      <c r="U19500">
        <f t="shared" si="214"/>
        <v>7.7759342349307019</v>
      </c>
      <c r="AB19500">
        <f>SUM(U19498:U19500)</f>
        <v>20.970796395410236</v>
      </c>
    </row>
    <row r="19501" spans="1:30">
      <c r="A19501" t="s">
        <v>424</v>
      </c>
      <c r="B19501" t="s">
        <v>423</v>
      </c>
      <c r="D19501" s="5">
        <v>2020</v>
      </c>
      <c r="E19501" s="5" t="s">
        <v>3225</v>
      </c>
      <c r="F19501" s="5" t="s">
        <v>51</v>
      </c>
      <c r="G19501">
        <v>-37.972233333333335</v>
      </c>
      <c r="H19501">
        <v>144.68510000000001</v>
      </c>
      <c r="I19501" s="5" t="s">
        <v>62</v>
      </c>
      <c r="J19501" t="s">
        <v>3228</v>
      </c>
      <c r="K19501">
        <v>0</v>
      </c>
      <c r="L19501">
        <v>2</v>
      </c>
      <c r="M19501">
        <f t="shared" si="213"/>
        <v>1</v>
      </c>
      <c r="N19501">
        <v>10</v>
      </c>
      <c r="O19501">
        <v>0.99875461461073811</v>
      </c>
      <c r="R19501">
        <v>0.93583314213210012</v>
      </c>
      <c r="S19501">
        <v>0.66883580265960008</v>
      </c>
      <c r="T19501">
        <f t="shared" si="215"/>
        <v>6.6800284432315262</v>
      </c>
      <c r="U19501">
        <f t="shared" si="214"/>
        <v>9.3466766921010187</v>
      </c>
      <c r="V19501">
        <f t="shared" si="216"/>
        <v>16.026705135332545</v>
      </c>
      <c r="W19501">
        <f>AVERAGE(O19501:O19503)</f>
        <v>1.4081350812976192</v>
      </c>
      <c r="Y19501">
        <f>AVERAGE(R19501:R19503)</f>
        <v>0.61267120683006671</v>
      </c>
      <c r="AD19501">
        <v>30</v>
      </c>
    </row>
    <row r="19502" spans="1:30">
      <c r="A19502" t="s">
        <v>424</v>
      </c>
      <c r="B19502" t="s">
        <v>423</v>
      </c>
      <c r="D19502" s="5">
        <v>2020</v>
      </c>
      <c r="E19502" s="5" t="s">
        <v>3225</v>
      </c>
      <c r="F19502" s="5" t="s">
        <v>51</v>
      </c>
      <c r="G19502">
        <v>-37.972233333333335</v>
      </c>
      <c r="H19502">
        <v>144.68510000000001</v>
      </c>
      <c r="I19502" s="5" t="s">
        <v>62</v>
      </c>
      <c r="J19502" t="s">
        <v>3228</v>
      </c>
      <c r="K19502">
        <v>14</v>
      </c>
      <c r="L19502">
        <v>16</v>
      </c>
      <c r="M19502">
        <f t="shared" si="213"/>
        <v>15</v>
      </c>
      <c r="N19502">
        <v>10</v>
      </c>
      <c r="O19502">
        <v>1.6010733136431543</v>
      </c>
      <c r="R19502">
        <v>0.47788845563559995</v>
      </c>
      <c r="U19502">
        <f t="shared" si="214"/>
        <v>7.6513445321629963</v>
      </c>
      <c r="AB19502">
        <f>SUM(U19501:U19502)-(O19502*R19502)</f>
        <v>16.232886771047717</v>
      </c>
    </row>
    <row r="19503" spans="1:30">
      <c r="A19503" t="s">
        <v>424</v>
      </c>
      <c r="B19503" t="s">
        <v>423</v>
      </c>
      <c r="D19503" s="5">
        <v>2020</v>
      </c>
      <c r="E19503" s="5" t="s">
        <v>3225</v>
      </c>
      <c r="F19503" s="5" t="s">
        <v>51</v>
      </c>
      <c r="G19503">
        <v>-37.972233333333335</v>
      </c>
      <c r="H19503">
        <v>144.68510000000001</v>
      </c>
      <c r="I19503" s="5" t="s">
        <v>62</v>
      </c>
      <c r="J19503" t="s">
        <v>3228</v>
      </c>
      <c r="K19503">
        <v>28</v>
      </c>
      <c r="L19503">
        <v>30</v>
      </c>
      <c r="M19503">
        <f t="shared" si="213"/>
        <v>29</v>
      </c>
      <c r="N19503">
        <v>10</v>
      </c>
      <c r="O19503">
        <v>1.6245773156389653</v>
      </c>
      <c r="R19503">
        <v>0.42429202272250005</v>
      </c>
      <c r="U19503">
        <f t="shared" si="214"/>
        <v>6.8929519532154604</v>
      </c>
      <c r="AB19503">
        <f>SUM(U19501:U19503)</f>
        <v>23.890973177479474</v>
      </c>
    </row>
    <row r="19504" spans="1:30">
      <c r="A19504" t="s">
        <v>424</v>
      </c>
      <c r="B19504" t="s">
        <v>423</v>
      </c>
      <c r="D19504" s="5">
        <v>2020</v>
      </c>
      <c r="E19504" s="5" t="s">
        <v>3229</v>
      </c>
      <c r="F19504" s="5" t="s">
        <v>51</v>
      </c>
      <c r="G19504">
        <v>-38.247833333333297</v>
      </c>
      <c r="H19504">
        <v>145.25263333333334</v>
      </c>
      <c r="I19504" s="5" t="s">
        <v>62</v>
      </c>
      <c r="J19504" t="s">
        <v>3230</v>
      </c>
      <c r="K19504">
        <v>0</v>
      </c>
      <c r="L19504">
        <v>2</v>
      </c>
      <c r="M19504">
        <f t="shared" si="213"/>
        <v>1</v>
      </c>
      <c r="N19504">
        <v>10</v>
      </c>
      <c r="O19504">
        <v>1.3623663128666241</v>
      </c>
      <c r="R19504">
        <v>0.31810291999360002</v>
      </c>
      <c r="U19504">
        <f t="shared" si="214"/>
        <v>4.3337270222378761</v>
      </c>
      <c r="W19504">
        <f>AVERAGE(O19504:O19506)</f>
        <v>1.3734010555876621</v>
      </c>
      <c r="Y19504">
        <f>AVERAGE(R19504:R19506)</f>
        <v>0.23212523974136667</v>
      </c>
      <c r="AD19504">
        <v>30</v>
      </c>
    </row>
    <row r="19505" spans="1:30">
      <c r="A19505" t="s">
        <v>424</v>
      </c>
      <c r="B19505" t="s">
        <v>423</v>
      </c>
      <c r="D19505" s="5">
        <v>2020</v>
      </c>
      <c r="E19505" s="5" t="s">
        <v>3229</v>
      </c>
      <c r="F19505" s="5" t="s">
        <v>51</v>
      </c>
      <c r="G19505">
        <v>-38.247833333333297</v>
      </c>
      <c r="H19505">
        <v>145.25263333333334</v>
      </c>
      <c r="I19505" s="5" t="s">
        <v>62</v>
      </c>
      <c r="J19505" t="s">
        <v>3230</v>
      </c>
      <c r="K19505">
        <v>14</v>
      </c>
      <c r="L19505">
        <v>16</v>
      </c>
      <c r="M19505">
        <f t="shared" si="213"/>
        <v>15</v>
      </c>
      <c r="N19505">
        <v>10</v>
      </c>
      <c r="O19505">
        <v>1.3521803965087429</v>
      </c>
      <c r="R19505">
        <v>0.17942923981440001</v>
      </c>
      <c r="U19505">
        <f t="shared" si="214"/>
        <v>2.4262070063749772</v>
      </c>
      <c r="AB19505">
        <f>SUM(U19504:U19505)-(O19505*R19505)</f>
        <v>6.5173133279753559</v>
      </c>
    </row>
    <row r="19506" spans="1:30">
      <c r="A19506" t="s">
        <v>424</v>
      </c>
      <c r="B19506" t="s">
        <v>423</v>
      </c>
      <c r="D19506" s="5">
        <v>2020</v>
      </c>
      <c r="E19506" s="5" t="s">
        <v>3229</v>
      </c>
      <c r="F19506" s="5" t="s">
        <v>51</v>
      </c>
      <c r="G19506">
        <v>-38.247833333333297</v>
      </c>
      <c r="H19506">
        <v>145.25263333333334</v>
      </c>
      <c r="I19506" s="5" t="s">
        <v>62</v>
      </c>
      <c r="J19506" t="s">
        <v>3230</v>
      </c>
      <c r="K19506">
        <v>28</v>
      </c>
      <c r="L19506">
        <v>30</v>
      </c>
      <c r="M19506">
        <f t="shared" si="213"/>
        <v>29</v>
      </c>
      <c r="N19506">
        <v>10</v>
      </c>
      <c r="O19506">
        <v>1.4056564573876196</v>
      </c>
      <c r="R19506">
        <v>0.19884355941609999</v>
      </c>
      <c r="S19506">
        <v>2.4066638162176006</v>
      </c>
      <c r="T19506">
        <f t="shared" si="215"/>
        <v>33.829425340274014</v>
      </c>
      <c r="U19506">
        <f t="shared" si="214"/>
        <v>2.7950573330317976</v>
      </c>
      <c r="V19506">
        <f t="shared" si="216"/>
        <v>36.624482673305813</v>
      </c>
      <c r="AB19506">
        <f>SUM(U19504:U19506)</f>
        <v>9.5549913616446513</v>
      </c>
    </row>
    <row r="19507" spans="1:30">
      <c r="A19507" t="s">
        <v>424</v>
      </c>
      <c r="B19507" t="s">
        <v>423</v>
      </c>
      <c r="D19507" s="5">
        <v>2020</v>
      </c>
      <c r="E19507" s="5" t="s">
        <v>3229</v>
      </c>
      <c r="F19507" s="5" t="s">
        <v>51</v>
      </c>
      <c r="G19507">
        <v>-38.248883333333303</v>
      </c>
      <c r="H19507">
        <v>145.25096666666667</v>
      </c>
      <c r="I19507" s="5" t="s">
        <v>62</v>
      </c>
      <c r="J19507" t="s">
        <v>3231</v>
      </c>
      <c r="K19507">
        <v>0</v>
      </c>
      <c r="L19507">
        <v>2</v>
      </c>
      <c r="M19507">
        <f t="shared" si="213"/>
        <v>1</v>
      </c>
      <c r="N19507">
        <v>10</v>
      </c>
      <c r="O19507">
        <v>1.3244598745179337</v>
      </c>
      <c r="R19507">
        <v>0.16209491172250004</v>
      </c>
      <c r="U19507">
        <f t="shared" si="214"/>
        <v>2.1468820643997795</v>
      </c>
      <c r="W19507">
        <f>AVERAGE(O19507:O19509)</f>
        <v>1.4787765073398351</v>
      </c>
      <c r="Y19507">
        <f>AVERAGE(R19507:R19509)</f>
        <v>0.18025241464510003</v>
      </c>
      <c r="AD19507">
        <v>30</v>
      </c>
    </row>
    <row r="19508" spans="1:30">
      <c r="A19508" t="s">
        <v>424</v>
      </c>
      <c r="B19508" t="s">
        <v>423</v>
      </c>
      <c r="D19508" s="5">
        <v>2020</v>
      </c>
      <c r="E19508" s="5" t="s">
        <v>3229</v>
      </c>
      <c r="F19508" s="5" t="s">
        <v>51</v>
      </c>
      <c r="G19508">
        <v>-38.248883333333303</v>
      </c>
      <c r="H19508">
        <v>145.25096666666667</v>
      </c>
      <c r="I19508" s="5" t="s">
        <v>62</v>
      </c>
      <c r="J19508" t="s">
        <v>3231</v>
      </c>
      <c r="K19508">
        <v>14</v>
      </c>
      <c r="L19508">
        <v>16</v>
      </c>
      <c r="M19508">
        <f t="shared" si="213"/>
        <v>15</v>
      </c>
      <c r="N19508">
        <v>10</v>
      </c>
      <c r="O19508">
        <v>1.5676740923532446</v>
      </c>
      <c r="R19508">
        <v>0.1262045534464</v>
      </c>
      <c r="U19508">
        <f t="shared" si="214"/>
        <v>1.9784760877493166</v>
      </c>
      <c r="AB19508">
        <f>SUM(U19507:U19508)-(O19508*R19508)</f>
        <v>3.9275105433741646</v>
      </c>
    </row>
    <row r="19509" spans="1:30">
      <c r="A19509" t="s">
        <v>424</v>
      </c>
      <c r="B19509" t="s">
        <v>423</v>
      </c>
      <c r="D19509" s="5">
        <v>2020</v>
      </c>
      <c r="E19509" s="5" t="s">
        <v>3229</v>
      </c>
      <c r="F19509" s="5" t="s">
        <v>51</v>
      </c>
      <c r="G19509">
        <v>-38.248883333333303</v>
      </c>
      <c r="H19509">
        <v>145.25096666666667</v>
      </c>
      <c r="I19509" s="5" t="s">
        <v>62</v>
      </c>
      <c r="J19509" t="s">
        <v>3231</v>
      </c>
      <c r="K19509">
        <v>28</v>
      </c>
      <c r="L19509">
        <v>30</v>
      </c>
      <c r="M19509">
        <f t="shared" si="213"/>
        <v>29</v>
      </c>
      <c r="N19509">
        <v>10</v>
      </c>
      <c r="O19509">
        <v>1.544195555148328</v>
      </c>
      <c r="R19509">
        <v>0.25245777876640002</v>
      </c>
      <c r="U19509">
        <f t="shared" si="214"/>
        <v>3.8984417983369486</v>
      </c>
      <c r="AB19509">
        <f>SUM(U19507:U19509)</f>
        <v>8.023799950486044</v>
      </c>
    </row>
    <row r="19510" spans="1:30">
      <c r="A19510" t="s">
        <v>424</v>
      </c>
      <c r="B19510" t="s">
        <v>423</v>
      </c>
      <c r="D19510" s="5">
        <v>2020</v>
      </c>
      <c r="E19510" s="5" t="s">
        <v>3229</v>
      </c>
      <c r="F19510" s="5" t="s">
        <v>51</v>
      </c>
      <c r="G19510">
        <v>-38.248849999999997</v>
      </c>
      <c r="H19510">
        <v>145.25106666666667</v>
      </c>
      <c r="I19510" s="5" t="s">
        <v>62</v>
      </c>
      <c r="J19510" t="s">
        <v>3232</v>
      </c>
      <c r="K19510">
        <v>0</v>
      </c>
      <c r="L19510">
        <v>2</v>
      </c>
      <c r="M19510">
        <f t="shared" ref="M19510:M19573" si="217">AVERAGE(K19510:L19510)</f>
        <v>1</v>
      </c>
      <c r="N19510">
        <v>10</v>
      </c>
      <c r="O19510">
        <v>1.4360651075640958</v>
      </c>
      <c r="R19510">
        <v>0.44649929808089994</v>
      </c>
      <c r="U19510">
        <f t="shared" si="214"/>
        <v>6.4120206252584087</v>
      </c>
      <c r="W19510">
        <f>AVERAGE(O19510:O19512)</f>
        <v>1.2843798364679802</v>
      </c>
      <c r="Y19510">
        <f>AVERAGE(R19510:R19512)</f>
        <v>0.70410402528313343</v>
      </c>
      <c r="AD19510">
        <v>30</v>
      </c>
    </row>
    <row r="19511" spans="1:30">
      <c r="A19511" t="s">
        <v>424</v>
      </c>
      <c r="B19511" t="s">
        <v>423</v>
      </c>
      <c r="D19511" s="5">
        <v>2020</v>
      </c>
      <c r="E19511" s="5" t="s">
        <v>3229</v>
      </c>
      <c r="F19511" s="5" t="s">
        <v>51</v>
      </c>
      <c r="G19511">
        <v>-38.248849999999997</v>
      </c>
      <c r="H19511">
        <v>145.25106666666667</v>
      </c>
      <c r="I19511" s="5" t="s">
        <v>62</v>
      </c>
      <c r="J19511" t="s">
        <v>3232</v>
      </c>
      <c r="K19511">
        <v>14</v>
      </c>
      <c r="L19511">
        <v>16</v>
      </c>
      <c r="M19511">
        <f t="shared" si="217"/>
        <v>15</v>
      </c>
      <c r="N19511">
        <v>10</v>
      </c>
      <c r="O19511">
        <v>1.0263366220683205</v>
      </c>
      <c r="R19511">
        <v>0.94590324069160003</v>
      </c>
      <c r="U19511">
        <f t="shared" si="214"/>
        <v>9.7081513685489433</v>
      </c>
      <c r="AB19511">
        <f>SUM(U19510:U19511)-(O19511*R19511)</f>
        <v>15.14935685695246</v>
      </c>
    </row>
    <row r="19512" spans="1:30">
      <c r="A19512" t="s">
        <v>424</v>
      </c>
      <c r="B19512" t="s">
        <v>423</v>
      </c>
      <c r="D19512" s="5">
        <v>2020</v>
      </c>
      <c r="E19512" s="5" t="s">
        <v>3229</v>
      </c>
      <c r="F19512" s="5" t="s">
        <v>51</v>
      </c>
      <c r="G19512">
        <v>-38.248849999999997</v>
      </c>
      <c r="H19512">
        <v>145.25106666666667</v>
      </c>
      <c r="I19512" s="5" t="s">
        <v>62</v>
      </c>
      <c r="J19512" t="s">
        <v>3232</v>
      </c>
      <c r="K19512">
        <v>28</v>
      </c>
      <c r="L19512">
        <v>30</v>
      </c>
      <c r="M19512">
        <f t="shared" si="217"/>
        <v>29</v>
      </c>
      <c r="N19512">
        <v>10</v>
      </c>
      <c r="O19512">
        <v>1.3907377797715239</v>
      </c>
      <c r="R19512">
        <v>0.71990953707690009</v>
      </c>
      <c r="U19512">
        <f t="shared" si="214"/>
        <v>10.012053912306735</v>
      </c>
      <c r="AB19512">
        <f>SUM(U19510:U19512)</f>
        <v>26.132225906114087</v>
      </c>
    </row>
    <row r="19513" spans="1:30">
      <c r="A19513" t="s">
        <v>424</v>
      </c>
      <c r="B19513" t="s">
        <v>423</v>
      </c>
      <c r="D19513" s="5">
        <v>2020</v>
      </c>
      <c r="E19513" s="5" t="s">
        <v>3233</v>
      </c>
      <c r="F19513" s="5" t="s">
        <v>51</v>
      </c>
      <c r="G19513">
        <v>-38.697249999999997</v>
      </c>
      <c r="H19513">
        <v>146.24573333333333</v>
      </c>
      <c r="I19513" s="5" t="s">
        <v>62</v>
      </c>
      <c r="J19513" t="s">
        <v>3234</v>
      </c>
      <c r="K19513">
        <v>0</v>
      </c>
      <c r="L19513">
        <v>2</v>
      </c>
      <c r="M19513">
        <f t="shared" si="217"/>
        <v>1</v>
      </c>
      <c r="N19513">
        <v>10</v>
      </c>
      <c r="O19513">
        <v>1.4076936406591958</v>
      </c>
      <c r="R19513">
        <v>0.4117206228100001</v>
      </c>
      <c r="S19513">
        <v>0.13969017928359997</v>
      </c>
      <c r="T19513">
        <f t="shared" si="215"/>
        <v>1.966409770400666</v>
      </c>
      <c r="U19513">
        <f t="shared" si="214"/>
        <v>5.7957650245788059</v>
      </c>
      <c r="V19513">
        <f t="shared" si="216"/>
        <v>7.7621747949794724</v>
      </c>
      <c r="W19513">
        <f>AVERAGE(O19513:O19515)</f>
        <v>1.5390919616758645</v>
      </c>
      <c r="Y19513">
        <f>AVERAGE(R19513:R19515)</f>
        <v>0.38277768744083335</v>
      </c>
      <c r="Z19513">
        <f>AVERAGE(S19513:S19515)</f>
        <v>0.54309479292149998</v>
      </c>
      <c r="AD19513">
        <v>30</v>
      </c>
    </row>
    <row r="19514" spans="1:30">
      <c r="A19514" t="s">
        <v>424</v>
      </c>
      <c r="B19514" t="s">
        <v>423</v>
      </c>
      <c r="D19514" s="5">
        <v>2020</v>
      </c>
      <c r="E19514" s="5" t="s">
        <v>3233</v>
      </c>
      <c r="F19514" s="5" t="s">
        <v>51</v>
      </c>
      <c r="G19514">
        <v>-38.697249999999997</v>
      </c>
      <c r="H19514">
        <v>146.24573333333333</v>
      </c>
      <c r="I19514" s="5" t="s">
        <v>62</v>
      </c>
      <c r="J19514" t="s">
        <v>3234</v>
      </c>
      <c r="K19514">
        <v>14</v>
      </c>
      <c r="L19514">
        <v>16</v>
      </c>
      <c r="M19514">
        <f t="shared" si="217"/>
        <v>15</v>
      </c>
      <c r="N19514">
        <v>10</v>
      </c>
      <c r="O19514">
        <v>1.6009714035499936</v>
      </c>
      <c r="R19514">
        <v>0.34977041462250003</v>
      </c>
      <c r="S19514">
        <v>0.66716823615999998</v>
      </c>
      <c r="T19514">
        <f t="shared" si="215"/>
        <v>10.681172674490487</v>
      </c>
      <c r="U19514">
        <f t="shared" si="214"/>
        <v>5.5997243161844699</v>
      </c>
      <c r="V19514">
        <f t="shared" si="216"/>
        <v>16.280896990674957</v>
      </c>
      <c r="AA19514">
        <f>SUM(T19513:T19514)-(O19514*S19514)</f>
        <v>11.579465177442104</v>
      </c>
      <c r="AB19514">
        <f>SUM(U19513:U19514)-(O19514*R19514)</f>
        <v>10.835516909144829</v>
      </c>
    </row>
    <row r="19515" spans="1:30">
      <c r="A19515" t="s">
        <v>424</v>
      </c>
      <c r="B19515" t="s">
        <v>423</v>
      </c>
      <c r="D19515" s="5">
        <v>2020</v>
      </c>
      <c r="E19515" s="5" t="s">
        <v>3233</v>
      </c>
      <c r="F19515" s="5" t="s">
        <v>51</v>
      </c>
      <c r="G19515">
        <v>-38.697249999999997</v>
      </c>
      <c r="H19515">
        <v>146.24573333333333</v>
      </c>
      <c r="I19515" s="5" t="s">
        <v>62</v>
      </c>
      <c r="J19515" t="s">
        <v>3234</v>
      </c>
      <c r="K19515">
        <v>28</v>
      </c>
      <c r="L19515">
        <v>30</v>
      </c>
      <c r="M19515">
        <f t="shared" si="217"/>
        <v>29</v>
      </c>
      <c r="N19515">
        <v>10</v>
      </c>
      <c r="O19515">
        <v>1.6086108408184046</v>
      </c>
      <c r="R19515">
        <v>0.38684202489000002</v>
      </c>
      <c r="S19515">
        <v>0.82242596332090001</v>
      </c>
      <c r="T19515">
        <f t="shared" si="215"/>
        <v>13.229633203685193</v>
      </c>
      <c r="U19515">
        <f t="shared" si="214"/>
        <v>6.2227827492219712</v>
      </c>
      <c r="V19515">
        <f t="shared" si="216"/>
        <v>19.452415952907163</v>
      </c>
      <c r="AA19515">
        <f>SUM(T19513:T19515)</f>
        <v>25.877215648576346</v>
      </c>
      <c r="AB19515">
        <f>SUM(U19513:U19515)</f>
        <v>17.618272089985247</v>
      </c>
    </row>
    <row r="19516" spans="1:30">
      <c r="A19516" t="s">
        <v>424</v>
      </c>
      <c r="B19516" t="s">
        <v>423</v>
      </c>
      <c r="D19516" s="5">
        <v>2020</v>
      </c>
      <c r="E19516" s="5" t="s">
        <v>3233</v>
      </c>
      <c r="F19516" s="5" t="s">
        <v>51</v>
      </c>
      <c r="G19516">
        <v>-38.697166666666668</v>
      </c>
      <c r="H19516">
        <v>146.24458333333334</v>
      </c>
      <c r="I19516" s="5" t="s">
        <v>62</v>
      </c>
      <c r="J19516" t="s">
        <v>3235</v>
      </c>
      <c r="K19516">
        <v>0</v>
      </c>
      <c r="L19516">
        <v>2</v>
      </c>
      <c r="M19516">
        <f t="shared" si="217"/>
        <v>1</v>
      </c>
      <c r="N19516">
        <v>10</v>
      </c>
      <c r="O19516">
        <v>1.4624429410828079</v>
      </c>
      <c r="R19516">
        <v>0.30555669283240006</v>
      </c>
      <c r="U19516">
        <f t="shared" si="214"/>
        <v>4.4685922853335125</v>
      </c>
      <c r="W19516">
        <f>AVERAGE(O19516:O19518)</f>
        <v>1.5278025710458796</v>
      </c>
      <c r="Y19516">
        <f>AVERAGE(R19516:R19518)</f>
        <v>0.33222402942500007</v>
      </c>
      <c r="AD19516">
        <v>30</v>
      </c>
    </row>
    <row r="19517" spans="1:30">
      <c r="A19517" t="s">
        <v>424</v>
      </c>
      <c r="B19517" t="s">
        <v>423</v>
      </c>
      <c r="D19517" s="5">
        <v>2020</v>
      </c>
      <c r="E19517" s="5" t="s">
        <v>3233</v>
      </c>
      <c r="F19517" s="5" t="s">
        <v>51</v>
      </c>
      <c r="G19517">
        <v>-38.697166666666668</v>
      </c>
      <c r="H19517">
        <v>146.24458333333334</v>
      </c>
      <c r="I19517" s="5" t="s">
        <v>62</v>
      </c>
      <c r="J19517" t="s">
        <v>3235</v>
      </c>
      <c r="K19517">
        <v>14</v>
      </c>
      <c r="L19517">
        <v>16</v>
      </c>
      <c r="M19517">
        <f t="shared" si="217"/>
        <v>15</v>
      </c>
      <c r="N19517">
        <v>10</v>
      </c>
      <c r="O19517">
        <v>1.5350175951327121</v>
      </c>
      <c r="R19517">
        <v>0.26514748722250003</v>
      </c>
      <c r="U19517">
        <f t="shared" si="214"/>
        <v>4.0700605819176348</v>
      </c>
      <c r="AB19517">
        <f>SUM(U19516:U19517)-(O19517*R19517)</f>
        <v>8.1316468090593848</v>
      </c>
    </row>
    <row r="19518" spans="1:30">
      <c r="A19518" t="s">
        <v>424</v>
      </c>
      <c r="B19518" t="s">
        <v>423</v>
      </c>
      <c r="D19518" s="5">
        <v>2020</v>
      </c>
      <c r="E19518" s="5" t="s">
        <v>3233</v>
      </c>
      <c r="F19518" s="5" t="s">
        <v>51</v>
      </c>
      <c r="G19518">
        <v>-38.697166666666668</v>
      </c>
      <c r="H19518">
        <v>146.24458333333334</v>
      </c>
      <c r="I19518" s="5" t="s">
        <v>62</v>
      </c>
      <c r="J19518" t="s">
        <v>3235</v>
      </c>
      <c r="K19518">
        <v>28</v>
      </c>
      <c r="L19518">
        <v>30</v>
      </c>
      <c r="M19518">
        <f t="shared" si="217"/>
        <v>29</v>
      </c>
      <c r="N19518">
        <v>10</v>
      </c>
      <c r="O19518">
        <v>1.5859471769221187</v>
      </c>
      <c r="R19518">
        <v>0.42596790822010011</v>
      </c>
      <c r="U19518">
        <f t="shared" si="214"/>
        <v>6.7556260150108791</v>
      </c>
      <c r="AB19518">
        <f>SUM(U19516:U19518)</f>
        <v>15.294278882262027</v>
      </c>
    </row>
    <row r="19519" spans="1:30">
      <c r="A19519" t="s">
        <v>424</v>
      </c>
      <c r="B19519" t="s">
        <v>423</v>
      </c>
      <c r="D19519" s="5">
        <v>2020</v>
      </c>
      <c r="E19519" s="5" t="s">
        <v>3233</v>
      </c>
      <c r="F19519" s="5" t="s">
        <v>51</v>
      </c>
      <c r="G19519">
        <v>-38.696816666666699</v>
      </c>
      <c r="H19519">
        <v>146.24315000000001</v>
      </c>
      <c r="I19519" s="5" t="s">
        <v>62</v>
      </c>
      <c r="J19519" t="s">
        <v>3236</v>
      </c>
      <c r="K19519">
        <v>0</v>
      </c>
      <c r="L19519">
        <v>2</v>
      </c>
      <c r="M19519">
        <f t="shared" si="217"/>
        <v>1</v>
      </c>
      <c r="N19519">
        <v>10</v>
      </c>
      <c r="O19519">
        <v>1.0336158624160052</v>
      </c>
      <c r="R19519">
        <v>0.49890270337690001</v>
      </c>
      <c r="U19519">
        <f t="shared" si="214"/>
        <v>5.1567374801259094</v>
      </c>
      <c r="W19519">
        <f>AVERAGE(O19519:O19521)</f>
        <v>1.3363922261540269</v>
      </c>
      <c r="Y19519">
        <f>AVERAGE(R19519:R19521)</f>
        <v>0.33950962814020008</v>
      </c>
      <c r="AD19519">
        <v>30</v>
      </c>
    </row>
    <row r="19520" spans="1:30">
      <c r="A19520" t="s">
        <v>424</v>
      </c>
      <c r="B19520" t="s">
        <v>423</v>
      </c>
      <c r="D19520" s="5">
        <v>2020</v>
      </c>
      <c r="E19520" s="5" t="s">
        <v>3233</v>
      </c>
      <c r="F19520" s="5" t="s">
        <v>51</v>
      </c>
      <c r="G19520">
        <v>-38.696816666666663</v>
      </c>
      <c r="H19520">
        <v>146.24315000000001</v>
      </c>
      <c r="I19520" s="5" t="s">
        <v>62</v>
      </c>
      <c r="J19520" t="s">
        <v>3236</v>
      </c>
      <c r="K19520">
        <v>14</v>
      </c>
      <c r="L19520">
        <v>16</v>
      </c>
      <c r="M19520">
        <f t="shared" si="217"/>
        <v>15</v>
      </c>
      <c r="N19520">
        <v>10</v>
      </c>
      <c r="O19520">
        <v>1.5940959100084238</v>
      </c>
      <c r="R19520">
        <v>0.16341378155560005</v>
      </c>
      <c r="S19520">
        <v>0.20006065671840001</v>
      </c>
      <c r="T19520">
        <f t="shared" si="215"/>
        <v>3.1891587462840079</v>
      </c>
      <c r="U19520">
        <f t="shared" si="214"/>
        <v>2.6049724081679204</v>
      </c>
      <c r="V19520">
        <f t="shared" si="216"/>
        <v>5.7941311544519287</v>
      </c>
      <c r="AB19520">
        <f>SUM(U19519:U19520)-(O19520*R19520)</f>
        <v>7.5012126474770371</v>
      </c>
    </row>
    <row r="19521" spans="1:30">
      <c r="A19521" t="s">
        <v>424</v>
      </c>
      <c r="B19521" t="s">
        <v>423</v>
      </c>
      <c r="D19521" s="5">
        <v>2020</v>
      </c>
      <c r="E19521" s="5" t="s">
        <v>3233</v>
      </c>
      <c r="F19521" s="5" t="s">
        <v>51</v>
      </c>
      <c r="G19521">
        <v>-38.696816666666663</v>
      </c>
      <c r="H19521">
        <v>146.24315000000001</v>
      </c>
      <c r="I19521" s="5" t="s">
        <v>62</v>
      </c>
      <c r="J19521" t="s">
        <v>3236</v>
      </c>
      <c r="K19521">
        <v>28</v>
      </c>
      <c r="L19521">
        <v>30</v>
      </c>
      <c r="M19521">
        <f t="shared" si="217"/>
        <v>29</v>
      </c>
      <c r="N19521">
        <v>10</v>
      </c>
      <c r="O19521">
        <v>1.3814649060376516</v>
      </c>
      <c r="R19521">
        <v>0.35621239948810002</v>
      </c>
      <c r="U19521">
        <f t="shared" si="214"/>
        <v>4.9209492898827447</v>
      </c>
      <c r="AB19521">
        <f>SUM(U19519:U19521)</f>
        <v>12.682659178176575</v>
      </c>
    </row>
    <row r="19522" spans="1:30">
      <c r="A19522" t="s">
        <v>424</v>
      </c>
      <c r="B19522" t="s">
        <v>423</v>
      </c>
      <c r="D19522" s="5">
        <v>2020</v>
      </c>
      <c r="E19522" s="5" t="s">
        <v>3237</v>
      </c>
      <c r="F19522" s="5" t="s">
        <v>51</v>
      </c>
      <c r="G19522">
        <v>-38.612116666666665</v>
      </c>
      <c r="H19522">
        <v>146.89060000000001</v>
      </c>
      <c r="I19522" s="5" t="s">
        <v>62</v>
      </c>
      <c r="J19522" t="s">
        <v>3238</v>
      </c>
      <c r="K19522">
        <v>0</v>
      </c>
      <c r="L19522">
        <v>2</v>
      </c>
      <c r="M19522">
        <f t="shared" si="217"/>
        <v>1</v>
      </c>
      <c r="N19522">
        <v>10</v>
      </c>
      <c r="O19522">
        <v>0.3435746485995369</v>
      </c>
      <c r="R19522">
        <v>3.6772059616008996</v>
      </c>
      <c r="S19522">
        <v>0.76396683600250004</v>
      </c>
      <c r="T19522">
        <f t="shared" si="215"/>
        <v>2.62479637221259</v>
      </c>
      <c r="U19522">
        <f t="shared" si="214"/>
        <v>12.633947460851513</v>
      </c>
      <c r="V19522">
        <f t="shared" si="216"/>
        <v>15.258743833064102</v>
      </c>
      <c r="W19522">
        <f>AVERAGE(O19522:O19524)</f>
        <v>0.9980622159115683</v>
      </c>
      <c r="Y19522">
        <f>AVERAGE(R19522:R19524)</f>
        <v>1.7208948213608997</v>
      </c>
      <c r="Z19522">
        <f>AVERAGE(S19522:S19524)</f>
        <v>1.2330733661973665</v>
      </c>
      <c r="AD19522">
        <v>30</v>
      </c>
    </row>
    <row r="19523" spans="1:30">
      <c r="A19523" t="s">
        <v>424</v>
      </c>
      <c r="B19523" t="s">
        <v>423</v>
      </c>
      <c r="D19523" s="5">
        <v>2020</v>
      </c>
      <c r="E19523" s="5" t="s">
        <v>3237</v>
      </c>
      <c r="F19523" s="5" t="s">
        <v>51</v>
      </c>
      <c r="G19523">
        <v>-38.612116666666665</v>
      </c>
      <c r="H19523">
        <v>146.89060000000001</v>
      </c>
      <c r="I19523" s="5" t="s">
        <v>62</v>
      </c>
      <c r="J19523" t="s">
        <v>3238</v>
      </c>
      <c r="K19523">
        <v>14</v>
      </c>
      <c r="L19523">
        <v>16</v>
      </c>
      <c r="M19523">
        <f t="shared" si="217"/>
        <v>15</v>
      </c>
      <c r="N19523">
        <v>10</v>
      </c>
      <c r="O19523">
        <v>1.0983255859276466</v>
      </c>
      <c r="R19523">
        <v>0.91296616700889988</v>
      </c>
      <c r="S19523">
        <v>0.69740887225000003</v>
      </c>
      <c r="T19523">
        <f t="shared" si="215"/>
        <v>7.6598200824512048</v>
      </c>
      <c r="U19523">
        <f t="shared" si="214"/>
        <v>10.027341003121677</v>
      </c>
      <c r="V19523">
        <f t="shared" si="216"/>
        <v>17.687161085572882</v>
      </c>
      <c r="AA19523">
        <f>SUM(T19522:T19523)-(O19523*S19523)</f>
        <v>9.5186344464186732</v>
      </c>
      <c r="AB19523">
        <f>SUM(U19522:U19523)-(O19523*R19523)</f>
        <v>21.658554363661022</v>
      </c>
    </row>
    <row r="19524" spans="1:30">
      <c r="A19524" t="s">
        <v>424</v>
      </c>
      <c r="B19524" t="s">
        <v>423</v>
      </c>
      <c r="D19524" s="5">
        <v>2020</v>
      </c>
      <c r="E19524" s="5" t="s">
        <v>3237</v>
      </c>
      <c r="F19524" s="5" t="s">
        <v>51</v>
      </c>
      <c r="G19524">
        <v>-38.612116666666665</v>
      </c>
      <c r="H19524">
        <v>146.89060000000001</v>
      </c>
      <c r="I19524" s="5" t="s">
        <v>62</v>
      </c>
      <c r="J19524" t="s">
        <v>3238</v>
      </c>
      <c r="K19524">
        <v>28</v>
      </c>
      <c r="L19524">
        <v>30</v>
      </c>
      <c r="M19524">
        <f t="shared" si="217"/>
        <v>29</v>
      </c>
      <c r="N19524">
        <v>10</v>
      </c>
      <c r="O19524">
        <v>1.5522864132075216</v>
      </c>
      <c r="R19524">
        <v>0.57251233547290015</v>
      </c>
      <c r="S19524">
        <v>2.2378443903395997</v>
      </c>
      <c r="T19524">
        <f t="shared" si="215"/>
        <v>34.737754419968297</v>
      </c>
      <c r="U19524">
        <f t="shared" si="214"/>
        <v>8.8870311974828944</v>
      </c>
      <c r="V19524">
        <f t="shared" si="216"/>
        <v>43.624785617451195</v>
      </c>
      <c r="AA19524">
        <f>SUM(T19522:T19524)</f>
        <v>45.022370874632088</v>
      </c>
      <c r="AB19524">
        <f>SUM(U19522:U19524)</f>
        <v>31.548319661456084</v>
      </c>
    </row>
    <row r="19525" spans="1:30">
      <c r="A19525" t="s">
        <v>424</v>
      </c>
      <c r="B19525" t="s">
        <v>423</v>
      </c>
      <c r="D19525" s="5">
        <v>2020</v>
      </c>
      <c r="E19525" s="5" t="s">
        <v>3237</v>
      </c>
      <c r="F19525" s="5" t="s">
        <v>51</v>
      </c>
      <c r="G19525">
        <v>-38.611966666666667</v>
      </c>
      <c r="H19525">
        <v>146.89123333333333</v>
      </c>
      <c r="I19525" s="5" t="s">
        <v>62</v>
      </c>
      <c r="J19525" t="s">
        <v>3239</v>
      </c>
      <c r="K19525">
        <v>0</v>
      </c>
      <c r="L19525">
        <v>2</v>
      </c>
      <c r="M19525">
        <f t="shared" si="217"/>
        <v>1</v>
      </c>
      <c r="N19525">
        <v>10</v>
      </c>
      <c r="O19525">
        <v>0.59626176864767721</v>
      </c>
      <c r="R19525">
        <v>2.0261296575024996</v>
      </c>
      <c r="U19525">
        <f t="shared" si="214"/>
        <v>12.08103653091953</v>
      </c>
      <c r="W19525">
        <f>AVERAGE(O19525:O19527)</f>
        <v>1.1332208377170216</v>
      </c>
      <c r="Y19525">
        <f>AVERAGE(R19525:R19527)</f>
        <v>1.0158137832781999</v>
      </c>
      <c r="AD19525">
        <v>30</v>
      </c>
    </row>
    <row r="19526" spans="1:30">
      <c r="A19526" t="s">
        <v>424</v>
      </c>
      <c r="B19526" t="s">
        <v>423</v>
      </c>
      <c r="D19526" s="5">
        <v>2020</v>
      </c>
      <c r="E19526" s="5" t="s">
        <v>3237</v>
      </c>
      <c r="F19526" s="5" t="s">
        <v>51</v>
      </c>
      <c r="G19526">
        <v>-38.611966666666667</v>
      </c>
      <c r="H19526">
        <v>146.89123333333333</v>
      </c>
      <c r="I19526" s="5" t="s">
        <v>62</v>
      </c>
      <c r="J19526" t="s">
        <v>3239</v>
      </c>
      <c r="K19526">
        <v>14</v>
      </c>
      <c r="L19526">
        <v>16</v>
      </c>
      <c r="M19526">
        <f t="shared" si="217"/>
        <v>15</v>
      </c>
      <c r="N19526">
        <v>10</v>
      </c>
      <c r="O19526">
        <v>1.5416675954044303</v>
      </c>
      <c r="R19526">
        <v>0.33230956600959999</v>
      </c>
      <c r="S19526">
        <v>0.48967272510249993</v>
      </c>
      <c r="T19526">
        <f t="shared" si="215"/>
        <v>7.5491257264390565</v>
      </c>
      <c r="U19526">
        <f t="shared" si="214"/>
        <v>5.1231088955990973</v>
      </c>
      <c r="V19526">
        <f t="shared" si="216"/>
        <v>12.672234622038154</v>
      </c>
      <c r="AB19526">
        <f>SUM(U19525:U19526)-(O19526*R19526)</f>
        <v>16.691834536958719</v>
      </c>
    </row>
    <row r="19527" spans="1:30">
      <c r="A19527" t="s">
        <v>424</v>
      </c>
      <c r="B19527" t="s">
        <v>423</v>
      </c>
      <c r="D19527" s="5">
        <v>2020</v>
      </c>
      <c r="E19527" s="5" t="s">
        <v>3237</v>
      </c>
      <c r="F19527" s="5" t="s">
        <v>51</v>
      </c>
      <c r="G19527">
        <v>-38.611966666666667</v>
      </c>
      <c r="H19527">
        <v>146.89123333333333</v>
      </c>
      <c r="I19527" s="5" t="s">
        <v>62</v>
      </c>
      <c r="J19527" t="s">
        <v>3239</v>
      </c>
      <c r="K19527">
        <v>28</v>
      </c>
      <c r="L19527">
        <v>30</v>
      </c>
      <c r="M19527">
        <f t="shared" si="217"/>
        <v>29</v>
      </c>
      <c r="N19527">
        <v>10</v>
      </c>
      <c r="O19527">
        <v>1.2617331490989574</v>
      </c>
      <c r="R19527">
        <v>0.68900212632250002</v>
      </c>
      <c r="S19527">
        <v>1.0399625274025002</v>
      </c>
      <c r="T19527">
        <f t="shared" si="215"/>
        <v>13.121551946444674</v>
      </c>
      <c r="U19527">
        <f t="shared" si="214"/>
        <v>8.6933682258076566</v>
      </c>
      <c r="V19527">
        <f t="shared" si="216"/>
        <v>21.814920172252329</v>
      </c>
      <c r="AB19527">
        <f>SUM(U19525:U19527)</f>
        <v>25.897513652326285</v>
      </c>
    </row>
    <row r="19528" spans="1:30">
      <c r="A19528" t="s">
        <v>424</v>
      </c>
      <c r="B19528" t="s">
        <v>423</v>
      </c>
      <c r="D19528" s="5">
        <v>2020</v>
      </c>
      <c r="E19528" s="5" t="s">
        <v>3237</v>
      </c>
      <c r="F19528" s="5" t="s">
        <v>51</v>
      </c>
      <c r="G19528">
        <v>-38.61228333333333</v>
      </c>
      <c r="H19528">
        <v>146.89016666666666</v>
      </c>
      <c r="I19528" s="5" t="s">
        <v>62</v>
      </c>
      <c r="J19528" t="s">
        <v>3240</v>
      </c>
      <c r="K19528">
        <v>0</v>
      </c>
      <c r="L19528">
        <v>2</v>
      </c>
      <c r="M19528">
        <f t="shared" si="217"/>
        <v>1</v>
      </c>
      <c r="N19528">
        <v>10</v>
      </c>
      <c r="O19528">
        <v>0.71263222411785243</v>
      </c>
      <c r="R19528">
        <v>1.4390983667024999</v>
      </c>
      <c r="S19528">
        <v>0.44623351557759999</v>
      </c>
      <c r="T19528">
        <f t="shared" si="215"/>
        <v>3.1800038268199344</v>
      </c>
      <c r="U19528">
        <f t="shared" si="214"/>
        <v>10.255478697875713</v>
      </c>
      <c r="V19528">
        <f t="shared" si="216"/>
        <v>13.435482524695647</v>
      </c>
      <c r="W19528">
        <f>AVERAGE(O19528:O19530)</f>
        <v>1.3579270019168961</v>
      </c>
      <c r="Y19528">
        <f>AVERAGE(R19528:R19530)</f>
        <v>0.76409298152046679</v>
      </c>
      <c r="Z19528">
        <f>AVERAGE(S19528:S19530)</f>
        <v>1.1018066604693666</v>
      </c>
      <c r="AD19528">
        <v>30</v>
      </c>
    </row>
    <row r="19529" spans="1:30">
      <c r="A19529" t="s">
        <v>424</v>
      </c>
      <c r="B19529" t="s">
        <v>423</v>
      </c>
      <c r="D19529" s="5">
        <v>2020</v>
      </c>
      <c r="E19529" s="5" t="s">
        <v>3237</v>
      </c>
      <c r="F19529" s="5" t="s">
        <v>51</v>
      </c>
      <c r="G19529">
        <v>-38.61228333333333</v>
      </c>
      <c r="H19529">
        <v>146.89016666666666</v>
      </c>
      <c r="I19529" s="5" t="s">
        <v>62</v>
      </c>
      <c r="J19529" t="s">
        <v>3240</v>
      </c>
      <c r="K19529">
        <v>14</v>
      </c>
      <c r="L19529">
        <v>16</v>
      </c>
      <c r="M19529">
        <f t="shared" si="217"/>
        <v>15</v>
      </c>
      <c r="N19529">
        <v>10</v>
      </c>
      <c r="O19529">
        <v>1.3935607326422175</v>
      </c>
      <c r="R19529">
        <v>0.40379696808999999</v>
      </c>
      <c r="S19529">
        <v>0.3043601246464</v>
      </c>
      <c r="T19529">
        <f t="shared" si="215"/>
        <v>4.2414431828931383</v>
      </c>
      <c r="U19529">
        <f t="shared" si="214"/>
        <v>5.6271559869020651</v>
      </c>
      <c r="V19529">
        <f t="shared" si="216"/>
        <v>9.8685991697952034</v>
      </c>
      <c r="AA19529">
        <f>SUM(T19528:T19529)-(O19529*S19529)</f>
        <v>6.9973026914237586</v>
      </c>
      <c r="AB19529">
        <f>SUM(U19528:U19529)-(O19529*R19529)</f>
        <v>15.319919086087571</v>
      </c>
    </row>
    <row r="19530" spans="1:30">
      <c r="A19530" t="s">
        <v>424</v>
      </c>
      <c r="B19530" t="s">
        <v>423</v>
      </c>
      <c r="D19530" s="5">
        <v>2020</v>
      </c>
      <c r="E19530" s="5" t="s">
        <v>3237</v>
      </c>
      <c r="F19530" s="5" t="s">
        <v>51</v>
      </c>
      <c r="G19530">
        <v>-38.61228333333333</v>
      </c>
      <c r="H19530">
        <v>146.89016666666666</v>
      </c>
      <c r="I19530" s="5" t="s">
        <v>62</v>
      </c>
      <c r="J19530" t="s">
        <v>3240</v>
      </c>
      <c r="K19530">
        <v>28</v>
      </c>
      <c r="L19530">
        <v>30</v>
      </c>
      <c r="M19530">
        <f t="shared" si="217"/>
        <v>29</v>
      </c>
      <c r="N19530">
        <v>10</v>
      </c>
      <c r="O19530">
        <v>1.9675880489906181</v>
      </c>
      <c r="R19530">
        <v>0.44938360976890013</v>
      </c>
      <c r="S19530">
        <v>2.5548263411840999</v>
      </c>
      <c r="T19530">
        <f t="shared" si="215"/>
        <v>50.268457761602619</v>
      </c>
      <c r="U19530">
        <f t="shared" si="214"/>
        <v>8.8420181999355147</v>
      </c>
      <c r="V19530">
        <f t="shared" si="216"/>
        <v>59.110475961538135</v>
      </c>
      <c r="AA19530">
        <f>SUM(T19528:T19530)</f>
        <v>57.689904771315689</v>
      </c>
      <c r="AB19530">
        <f>SUM(U19528:U19530)</f>
        <v>24.724652884713294</v>
      </c>
    </row>
    <row r="19531" spans="1:30">
      <c r="A19531" t="s">
        <v>424</v>
      </c>
      <c r="B19531" t="s">
        <v>423</v>
      </c>
      <c r="D19531" s="5">
        <v>2020</v>
      </c>
      <c r="E19531" s="5" t="s">
        <v>3241</v>
      </c>
      <c r="F19531" s="5" t="s">
        <v>51</v>
      </c>
      <c r="G19531">
        <v>-38.646933333333337</v>
      </c>
      <c r="H19531">
        <v>146.78596666666667</v>
      </c>
      <c r="I19531" s="5" t="s">
        <v>62</v>
      </c>
      <c r="J19531" t="s">
        <v>3242</v>
      </c>
      <c r="K19531">
        <v>0</v>
      </c>
      <c r="L19531">
        <v>2</v>
      </c>
      <c r="M19531">
        <f t="shared" si="217"/>
        <v>1</v>
      </c>
      <c r="N19531">
        <v>10</v>
      </c>
      <c r="O19531">
        <v>1.5505002389262734</v>
      </c>
      <c r="R19531">
        <v>0.21880089728640001</v>
      </c>
      <c r="S19531">
        <v>2.4553452060736003E-2</v>
      </c>
      <c r="T19531">
        <f t="shared" si="215"/>
        <v>0.38070133286635971</v>
      </c>
      <c r="U19531">
        <f t="shared" si="214"/>
        <v>3.3925084351984625</v>
      </c>
      <c r="V19531">
        <f t="shared" si="216"/>
        <v>3.773209768064822</v>
      </c>
      <c r="W19531">
        <f>AVERAGE(O19531:O19533)</f>
        <v>1.5413583789950749</v>
      </c>
      <c r="Y19531">
        <f>AVERAGE(R19531:R19533)</f>
        <v>0.21962104167213334</v>
      </c>
      <c r="Z19531">
        <f>AVERAGE(S19531:S19533)</f>
        <v>7.8212726057057341E-2</v>
      </c>
      <c r="AD19531">
        <v>30</v>
      </c>
    </row>
    <row r="19532" spans="1:30">
      <c r="A19532" t="s">
        <v>424</v>
      </c>
      <c r="B19532" t="s">
        <v>423</v>
      </c>
      <c r="D19532" s="5">
        <v>2020</v>
      </c>
      <c r="E19532" s="5" t="s">
        <v>3241</v>
      </c>
      <c r="F19532" s="5" t="s">
        <v>51</v>
      </c>
      <c r="G19532">
        <v>-38.646933333333337</v>
      </c>
      <c r="H19532">
        <v>146.78596666666667</v>
      </c>
      <c r="I19532" s="5" t="s">
        <v>62</v>
      </c>
      <c r="J19532" t="s">
        <v>3242</v>
      </c>
      <c r="K19532">
        <v>14</v>
      </c>
      <c r="L19532">
        <v>16</v>
      </c>
      <c r="M19532">
        <f t="shared" si="217"/>
        <v>15</v>
      </c>
      <c r="N19532">
        <v>10</v>
      </c>
      <c r="O19532">
        <v>1.4882897547705134</v>
      </c>
      <c r="R19532">
        <v>0.20357011683999998</v>
      </c>
      <c r="S19532">
        <v>0.15158756016810002</v>
      </c>
      <c r="T19532">
        <f t="shared" si="215"/>
        <v>2.2560621274884203</v>
      </c>
      <c r="U19532">
        <f t="shared" si="214"/>
        <v>3.029713192704083</v>
      </c>
      <c r="V19532">
        <f t="shared" si="216"/>
        <v>5.2857753201925028</v>
      </c>
      <c r="AA19532">
        <f>SUM(T19531:T19532)-(O19532*S19532)</f>
        <v>2.4111572476059377</v>
      </c>
      <c r="AB19532">
        <f>SUM(U19531:U19532)-(O19532*R19532)</f>
        <v>6.1192503086321368</v>
      </c>
    </row>
    <row r="19533" spans="1:30">
      <c r="A19533" t="s">
        <v>424</v>
      </c>
      <c r="B19533" t="s">
        <v>423</v>
      </c>
      <c r="D19533" s="5">
        <v>2020</v>
      </c>
      <c r="E19533" s="5" t="s">
        <v>3241</v>
      </c>
      <c r="F19533" s="5" t="s">
        <v>51</v>
      </c>
      <c r="G19533">
        <v>-38.646933333333337</v>
      </c>
      <c r="H19533">
        <v>146.78596666666667</v>
      </c>
      <c r="I19533" s="5" t="s">
        <v>62</v>
      </c>
      <c r="J19533" t="s">
        <v>3242</v>
      </c>
      <c r="K19533">
        <v>28</v>
      </c>
      <c r="L19533">
        <v>30</v>
      </c>
      <c r="M19533">
        <f t="shared" si="217"/>
        <v>29</v>
      </c>
      <c r="N19533">
        <v>10</v>
      </c>
      <c r="O19533">
        <v>1.5852851432884381</v>
      </c>
      <c r="R19533">
        <v>0.23649211089</v>
      </c>
      <c r="S19533">
        <v>5.8497165942336005E-2</v>
      </c>
      <c r="T19533">
        <f t="shared" si="215"/>
        <v>0.92734688092863671</v>
      </c>
      <c r="U19533">
        <f t="shared" si="214"/>
        <v>3.7490742989883885</v>
      </c>
      <c r="V19533">
        <f t="shared" si="216"/>
        <v>4.6764211799170248</v>
      </c>
      <c r="AA19533">
        <f>SUM(T19531:T19533)</f>
        <v>3.5641103412834165</v>
      </c>
      <c r="AB19533">
        <f>SUM(U19531:U19533)</f>
        <v>10.171295926890934</v>
      </c>
    </row>
    <row r="19534" spans="1:30">
      <c r="A19534" t="s">
        <v>424</v>
      </c>
      <c r="B19534" t="s">
        <v>423</v>
      </c>
      <c r="D19534" s="5">
        <v>2020</v>
      </c>
      <c r="E19534" s="5" t="s">
        <v>3241</v>
      </c>
      <c r="F19534" s="5" t="s">
        <v>51</v>
      </c>
      <c r="G19534">
        <v>-38.647133333333336</v>
      </c>
      <c r="H19534">
        <v>146.78583333333333</v>
      </c>
      <c r="I19534" s="5" t="s">
        <v>62</v>
      </c>
      <c r="J19534" t="s">
        <v>3243</v>
      </c>
      <c r="K19534">
        <v>0</v>
      </c>
      <c r="L19534">
        <v>2</v>
      </c>
      <c r="M19534">
        <f t="shared" si="217"/>
        <v>1</v>
      </c>
      <c r="N19534">
        <v>10</v>
      </c>
      <c r="O19534">
        <v>1.2138153580804483</v>
      </c>
      <c r="R19534">
        <v>0.30186491054760001</v>
      </c>
      <c r="S19534">
        <v>3.724458283155601E-2</v>
      </c>
      <c r="T19534">
        <f t="shared" si="215"/>
        <v>0.45208046646242073</v>
      </c>
      <c r="U19534">
        <f t="shared" si="214"/>
        <v>3.6640826448825758</v>
      </c>
      <c r="V19534">
        <f t="shared" si="216"/>
        <v>4.1161631113449966</v>
      </c>
      <c r="W19534">
        <f>AVERAGE(O19534:O19536)</f>
        <v>1.7021706295954357</v>
      </c>
      <c r="Y19534">
        <f>AVERAGE(R19534:R19536)</f>
        <v>0.2398862461497667</v>
      </c>
      <c r="Z19534">
        <f>AVERAGE(S19534:S19536)</f>
        <v>0.15798397231942668</v>
      </c>
      <c r="AD19534">
        <v>30</v>
      </c>
    </row>
    <row r="19535" spans="1:30">
      <c r="A19535" t="s">
        <v>424</v>
      </c>
      <c r="B19535" t="s">
        <v>423</v>
      </c>
      <c r="D19535" s="5">
        <v>2020</v>
      </c>
      <c r="E19535" s="5" t="s">
        <v>3241</v>
      </c>
      <c r="F19535" s="5" t="s">
        <v>51</v>
      </c>
      <c r="G19535">
        <v>-38.647133333333336</v>
      </c>
      <c r="H19535">
        <v>146.78583333333333</v>
      </c>
      <c r="I19535" s="5" t="s">
        <v>62</v>
      </c>
      <c r="J19535" t="s">
        <v>3243</v>
      </c>
      <c r="K19535">
        <v>14</v>
      </c>
      <c r="L19535">
        <v>16</v>
      </c>
      <c r="M19535">
        <f t="shared" si="217"/>
        <v>15</v>
      </c>
      <c r="N19535">
        <v>10</v>
      </c>
      <c r="O19535">
        <v>2.0138426936193401</v>
      </c>
      <c r="R19535">
        <v>0.25862557778560002</v>
      </c>
      <c r="S19535">
        <v>5.7347572461124E-2</v>
      </c>
      <c r="T19535">
        <f t="shared" si="215"/>
        <v>1.1548898979764024</v>
      </c>
      <c r="U19535">
        <f t="shared" si="214"/>
        <v>5.2083123020661093</v>
      </c>
      <c r="V19535">
        <f t="shared" si="216"/>
        <v>6.3632022000425117</v>
      </c>
      <c r="AA19535">
        <f>SUM(T19534:T19535)-(O19535*S19535)</f>
        <v>1.4914813746411828</v>
      </c>
      <c r="AB19535">
        <f>SUM(U19534:U19535)-(O19535*R19535)</f>
        <v>8.3515637167420742</v>
      </c>
    </row>
    <row r="19536" spans="1:30">
      <c r="A19536" t="s">
        <v>424</v>
      </c>
      <c r="B19536" t="s">
        <v>423</v>
      </c>
      <c r="D19536" s="5">
        <v>2020</v>
      </c>
      <c r="E19536" s="5" t="s">
        <v>3241</v>
      </c>
      <c r="F19536" s="5" t="s">
        <v>51</v>
      </c>
      <c r="G19536">
        <v>-38.647133333333336</v>
      </c>
      <c r="H19536">
        <v>146.78583333333333</v>
      </c>
      <c r="I19536" s="5" t="s">
        <v>62</v>
      </c>
      <c r="J19536" t="s">
        <v>3243</v>
      </c>
      <c r="K19536">
        <v>28</v>
      </c>
      <c r="L19536">
        <v>30</v>
      </c>
      <c r="M19536">
        <f t="shared" si="217"/>
        <v>29</v>
      </c>
      <c r="N19536">
        <v>10</v>
      </c>
      <c r="O19536">
        <v>1.8788538370865184</v>
      </c>
      <c r="R19536">
        <v>0.15916825011610003</v>
      </c>
      <c r="S19536">
        <v>0.37935976166560004</v>
      </c>
      <c r="T19536">
        <f t="shared" si="215"/>
        <v>7.127615438416397</v>
      </c>
      <c r="U19536">
        <f t="shared" si="214"/>
        <v>2.9905387747298122</v>
      </c>
      <c r="V19536">
        <f t="shared" si="216"/>
        <v>10.118154213146209</v>
      </c>
      <c r="AA19536">
        <f>SUM(T19534:T19536)</f>
        <v>8.7345858028552197</v>
      </c>
      <c r="AB19536">
        <f>SUM(U19534:U19536)</f>
        <v>11.862933721678496</v>
      </c>
    </row>
    <row r="19537" spans="1:30">
      <c r="A19537" t="s">
        <v>424</v>
      </c>
      <c r="B19537" t="s">
        <v>423</v>
      </c>
      <c r="D19537" s="5">
        <v>2020</v>
      </c>
      <c r="E19537" s="5" t="s">
        <v>3241</v>
      </c>
      <c r="F19537" s="5" t="s">
        <v>51</v>
      </c>
      <c r="G19537">
        <v>-38.647283333333334</v>
      </c>
      <c r="H19537">
        <v>146.78540000000001</v>
      </c>
      <c r="I19537" s="5" t="s">
        <v>62</v>
      </c>
      <c r="J19537" t="s">
        <v>3244</v>
      </c>
      <c r="K19537">
        <v>0</v>
      </c>
      <c r="L19537">
        <v>2</v>
      </c>
      <c r="M19537">
        <f t="shared" si="217"/>
        <v>1</v>
      </c>
      <c r="N19537">
        <v>10</v>
      </c>
      <c r="O19537">
        <v>1.5164282977795787</v>
      </c>
      <c r="R19537">
        <v>0.27850703356090001</v>
      </c>
      <c r="S19537">
        <v>5.4744801454729E-2</v>
      </c>
      <c r="T19537">
        <f t="shared" si="215"/>
        <v>0.830165660822757</v>
      </c>
      <c r="U19537">
        <f t="shared" si="214"/>
        <v>4.2233594682239559</v>
      </c>
      <c r="V19537">
        <f t="shared" si="216"/>
        <v>5.0535251290467134</v>
      </c>
      <c r="W19537">
        <f>AVERAGE(O19537:O19539)</f>
        <v>1.5323862334069263</v>
      </c>
      <c r="Y19537">
        <f>AVERAGE(R19537:R19539)</f>
        <v>0.24800953990246666</v>
      </c>
      <c r="Z19537">
        <f>AVERAGE(S19537:S19539)</f>
        <v>0.9418497166452432</v>
      </c>
      <c r="AD19537">
        <v>30</v>
      </c>
    </row>
    <row r="19538" spans="1:30">
      <c r="A19538" t="s">
        <v>424</v>
      </c>
      <c r="B19538" t="s">
        <v>423</v>
      </c>
      <c r="D19538" s="5">
        <v>2020</v>
      </c>
      <c r="E19538" s="5" t="s">
        <v>3241</v>
      </c>
      <c r="F19538" s="5" t="s">
        <v>51</v>
      </c>
      <c r="G19538">
        <v>-38.647283333333334</v>
      </c>
      <c r="H19538">
        <v>146.78540000000001</v>
      </c>
      <c r="I19538" s="5" t="s">
        <v>62</v>
      </c>
      <c r="J19538" t="s">
        <v>3244</v>
      </c>
      <c r="K19538">
        <v>14</v>
      </c>
      <c r="L19538">
        <v>16</v>
      </c>
      <c r="M19538">
        <f t="shared" si="217"/>
        <v>15</v>
      </c>
      <c r="N19538">
        <v>10</v>
      </c>
      <c r="O19538">
        <v>1.5238130871390427</v>
      </c>
      <c r="R19538">
        <v>0.1909503895104</v>
      </c>
      <c r="S19538">
        <v>0.21471421879690006</v>
      </c>
      <c r="T19538">
        <f t="shared" si="215"/>
        <v>3.2718433659755215</v>
      </c>
      <c r="U19538">
        <f t="shared" si="214"/>
        <v>2.9097270253024532</v>
      </c>
      <c r="V19538">
        <f t="shared" si="216"/>
        <v>6.1815703912779743</v>
      </c>
      <c r="AA19538">
        <f>SUM(T19537:T19538)-(O19538*S19538)</f>
        <v>3.7748246902007261</v>
      </c>
      <c r="AB19538">
        <f>SUM(U19537:U19538)-(O19538*R19538)</f>
        <v>6.842113790996164</v>
      </c>
    </row>
    <row r="19539" spans="1:30">
      <c r="A19539" t="s">
        <v>424</v>
      </c>
      <c r="B19539" t="s">
        <v>423</v>
      </c>
      <c r="D19539" s="5">
        <v>2020</v>
      </c>
      <c r="E19539" s="5" t="s">
        <v>3241</v>
      </c>
      <c r="F19539" s="5" t="s">
        <v>51</v>
      </c>
      <c r="G19539">
        <v>-38.647283333333334</v>
      </c>
      <c r="H19539">
        <v>146.78540000000001</v>
      </c>
      <c r="I19539" s="5" t="s">
        <v>62</v>
      </c>
      <c r="J19539" t="s">
        <v>3244</v>
      </c>
      <c r="K19539">
        <v>28</v>
      </c>
      <c r="L19539">
        <v>30</v>
      </c>
      <c r="M19539">
        <f t="shared" si="217"/>
        <v>29</v>
      </c>
      <c r="N19539">
        <v>10</v>
      </c>
      <c r="O19539">
        <v>1.5569173153021569</v>
      </c>
      <c r="R19539">
        <v>0.27457119663610002</v>
      </c>
      <c r="S19539">
        <v>2.5560901296841005</v>
      </c>
      <c r="T19539">
        <f t="shared" si="215"/>
        <v>39.796209823781119</v>
      </c>
      <c r="U19539">
        <f t="shared" si="214"/>
        <v>4.2748465032597753</v>
      </c>
      <c r="V19539">
        <f t="shared" si="216"/>
        <v>44.071056327040893</v>
      </c>
      <c r="AA19539">
        <f>SUM(T19537:T19539)</f>
        <v>43.898218850579397</v>
      </c>
      <c r="AB19539">
        <f>SUM(U19537:U19539)</f>
        <v>11.407932996786185</v>
      </c>
    </row>
    <row r="19540" spans="1:30">
      <c r="A19540" t="s">
        <v>424</v>
      </c>
      <c r="B19540" t="s">
        <v>423</v>
      </c>
      <c r="D19540" s="5">
        <v>2020</v>
      </c>
      <c r="E19540" s="5" t="s">
        <v>3245</v>
      </c>
      <c r="F19540" s="5" t="s">
        <v>51</v>
      </c>
      <c r="G19540">
        <v>-38.697510000000001</v>
      </c>
      <c r="H19540">
        <v>146.68080800000001</v>
      </c>
      <c r="I19540" s="5" t="s">
        <v>62</v>
      </c>
      <c r="J19540" t="s">
        <v>3246</v>
      </c>
      <c r="K19540">
        <v>0</v>
      </c>
      <c r="L19540">
        <v>2</v>
      </c>
      <c r="M19540">
        <f t="shared" si="217"/>
        <v>1</v>
      </c>
      <c r="N19540">
        <v>10</v>
      </c>
      <c r="O19540">
        <v>1.5992638365317582</v>
      </c>
      <c r="R19540">
        <v>0.2830456300816</v>
      </c>
      <c r="S19540">
        <v>0.72547213846809999</v>
      </c>
      <c r="T19540">
        <f t="shared" si="215"/>
        <v>11.602213554633924</v>
      </c>
      <c r="U19540">
        <f t="shared" si="214"/>
        <v>4.5266464027784838</v>
      </c>
      <c r="V19540">
        <f t="shared" si="216"/>
        <v>16.128859957412409</v>
      </c>
      <c r="W19540">
        <f>AVERAGE(O19540:O19542)</f>
        <v>1.5831276473681479</v>
      </c>
      <c r="Y19540">
        <f>AVERAGE(R19540:R19542)</f>
        <v>0.32514302741579998</v>
      </c>
      <c r="Z19540">
        <f>AVERAGE(S19540:S19542)</f>
        <v>2.1008618137573669</v>
      </c>
      <c r="AD19540">
        <v>30</v>
      </c>
    </row>
    <row r="19541" spans="1:30">
      <c r="A19541" t="s">
        <v>424</v>
      </c>
      <c r="B19541" t="s">
        <v>423</v>
      </c>
      <c r="D19541" s="5">
        <v>2020</v>
      </c>
      <c r="E19541" s="5" t="s">
        <v>3245</v>
      </c>
      <c r="F19541" s="5" t="s">
        <v>51</v>
      </c>
      <c r="G19541">
        <v>-38.697510000000001</v>
      </c>
      <c r="H19541">
        <v>146.68080800000001</v>
      </c>
      <c r="I19541" s="5" t="s">
        <v>62</v>
      </c>
      <c r="J19541" t="s">
        <v>3246</v>
      </c>
      <c r="K19541">
        <v>14</v>
      </c>
      <c r="L19541">
        <v>16</v>
      </c>
      <c r="M19541">
        <f t="shared" si="217"/>
        <v>15</v>
      </c>
      <c r="N19541">
        <v>10</v>
      </c>
      <c r="O19541">
        <v>1.4714051214494532</v>
      </c>
      <c r="R19541">
        <v>0.32650574608090005</v>
      </c>
      <c r="S19541">
        <v>4.1330266615043998</v>
      </c>
      <c r="T19541">
        <f t="shared" si="215"/>
        <v>60.81356596824709</v>
      </c>
      <c r="U19541">
        <f t="shared" si="214"/>
        <v>4.8042222696611105</v>
      </c>
      <c r="V19541">
        <f t="shared" si="216"/>
        <v>65.617788237908201</v>
      </c>
      <c r="AA19541">
        <f>SUM(T19540:T19541)-(O19541*S19541)</f>
        <v>66.334422926056305</v>
      </c>
      <c r="AB19541">
        <f>SUM(U19540:U19541)-(O19541*R19541)</f>
        <v>8.8504464454734837</v>
      </c>
    </row>
    <row r="19542" spans="1:30">
      <c r="A19542" t="s">
        <v>424</v>
      </c>
      <c r="B19542" t="s">
        <v>423</v>
      </c>
      <c r="D19542" s="5">
        <v>2020</v>
      </c>
      <c r="E19542" s="5" t="s">
        <v>3245</v>
      </c>
      <c r="F19542" s="5" t="s">
        <v>51</v>
      </c>
      <c r="G19542">
        <v>-38.697510000000001</v>
      </c>
      <c r="H19542">
        <v>146.68080800000001</v>
      </c>
      <c r="I19542" s="5" t="s">
        <v>62</v>
      </c>
      <c r="J19542" t="s">
        <v>3246</v>
      </c>
      <c r="K19542">
        <v>28</v>
      </c>
      <c r="L19542">
        <v>30</v>
      </c>
      <c r="M19542">
        <f t="shared" si="217"/>
        <v>29</v>
      </c>
      <c r="N19542">
        <v>10</v>
      </c>
      <c r="O19542">
        <v>1.6787139841232326</v>
      </c>
      <c r="R19542">
        <v>0.3658777060849</v>
      </c>
      <c r="S19542">
        <v>1.4440866412996003</v>
      </c>
      <c r="T19542">
        <f t="shared" si="215"/>
        <v>24.242084390351899</v>
      </c>
      <c r="U19542">
        <f t="shared" si="214"/>
        <v>6.1420402168365165</v>
      </c>
      <c r="V19542">
        <f t="shared" si="216"/>
        <v>30.384124607188415</v>
      </c>
      <c r="AA19542">
        <f>SUM(T19540:T19542)</f>
        <v>96.657863913232916</v>
      </c>
      <c r="AB19542">
        <f>SUM(U19540:U19542)</f>
        <v>15.472908889276111</v>
      </c>
    </row>
    <row r="19543" spans="1:30">
      <c r="A19543" t="s">
        <v>424</v>
      </c>
      <c r="B19543" t="s">
        <v>423</v>
      </c>
      <c r="D19543" s="5">
        <v>2020</v>
      </c>
      <c r="E19543" s="5" t="s">
        <v>3245</v>
      </c>
      <c r="F19543" s="5" t="s">
        <v>51</v>
      </c>
      <c r="G19543">
        <v>-38.697339999999997</v>
      </c>
      <c r="H19543">
        <v>146.680848</v>
      </c>
      <c r="I19543" s="5" t="s">
        <v>62</v>
      </c>
      <c r="J19543" t="s">
        <v>3247</v>
      </c>
      <c r="K19543">
        <v>0</v>
      </c>
      <c r="L19543">
        <v>2</v>
      </c>
      <c r="M19543">
        <f t="shared" si="217"/>
        <v>1</v>
      </c>
      <c r="N19543">
        <v>10</v>
      </c>
      <c r="O19543">
        <v>1.6069796681728532</v>
      </c>
      <c r="R19543">
        <v>0.33960924368009998</v>
      </c>
      <c r="S19543">
        <v>0.7784691491236001</v>
      </c>
      <c r="T19543">
        <f t="shared" si="215"/>
        <v>12.509840949414464</v>
      </c>
      <c r="U19543">
        <f t="shared" si="214"/>
        <v>5.4574514971748069</v>
      </c>
      <c r="V19543">
        <f t="shared" si="216"/>
        <v>17.967292446589269</v>
      </c>
      <c r="W19543">
        <f>AVERAGE(O19543:O19545)</f>
        <v>1.613558072487318</v>
      </c>
      <c r="Y19543">
        <f>AVERAGE(R19543:R19545)</f>
        <v>0.23133420888536668</v>
      </c>
      <c r="Z19543">
        <f>AVERAGE(S19543:S19545)</f>
        <v>2.9831027519202009</v>
      </c>
      <c r="AD19543">
        <v>30</v>
      </c>
    </row>
    <row r="19544" spans="1:30">
      <c r="A19544" t="s">
        <v>424</v>
      </c>
      <c r="B19544" t="s">
        <v>423</v>
      </c>
      <c r="D19544" s="5">
        <v>2020</v>
      </c>
      <c r="E19544" s="5" t="s">
        <v>3245</v>
      </c>
      <c r="F19544" s="5" t="s">
        <v>51</v>
      </c>
      <c r="G19544">
        <v>-38.697339999999997</v>
      </c>
      <c r="H19544">
        <v>146.680848</v>
      </c>
      <c r="I19544" s="5" t="s">
        <v>62</v>
      </c>
      <c r="J19544" t="s">
        <v>3247</v>
      </c>
      <c r="K19544">
        <v>14</v>
      </c>
      <c r="L19544">
        <v>16</v>
      </c>
      <c r="M19544">
        <f t="shared" si="217"/>
        <v>15</v>
      </c>
      <c r="N19544">
        <v>10</v>
      </c>
      <c r="O19544">
        <v>1.5904784836730856</v>
      </c>
      <c r="R19544">
        <v>0.14960812447360003</v>
      </c>
      <c r="S19544">
        <v>4.8598758780961013</v>
      </c>
      <c r="T19544">
        <f t="shared" si="215"/>
        <v>77.295280174336924</v>
      </c>
      <c r="U19544">
        <f t="shared" si="214"/>
        <v>2.3794850295794561</v>
      </c>
      <c r="V19544">
        <f t="shared" si="216"/>
        <v>79.67476520391638</v>
      </c>
      <c r="AA19544">
        <f>SUM(T19543:T19544)-(O19544*S19544)</f>
        <v>82.075593106317697</v>
      </c>
      <c r="AB19544">
        <f>SUM(U19543:U19544)-(O19544*R19544)</f>
        <v>7.5989880237963172</v>
      </c>
    </row>
    <row r="19545" spans="1:30">
      <c r="A19545" t="s">
        <v>424</v>
      </c>
      <c r="B19545" t="s">
        <v>423</v>
      </c>
      <c r="D19545" s="5">
        <v>2020</v>
      </c>
      <c r="E19545" s="5" t="s">
        <v>3245</v>
      </c>
      <c r="F19545" s="5" t="s">
        <v>51</v>
      </c>
      <c r="G19545">
        <v>-38.697339999999997</v>
      </c>
      <c r="H19545">
        <v>146.680848</v>
      </c>
      <c r="I19545" s="5" t="s">
        <v>62</v>
      </c>
      <c r="J19545" t="s">
        <v>3247</v>
      </c>
      <c r="K19545">
        <v>28</v>
      </c>
      <c r="L19545">
        <v>30</v>
      </c>
      <c r="M19545">
        <f t="shared" si="217"/>
        <v>29</v>
      </c>
      <c r="N19545">
        <v>10</v>
      </c>
      <c r="O19545">
        <v>1.643216065616016</v>
      </c>
      <c r="R19545">
        <v>0.20478525850240004</v>
      </c>
      <c r="S19545">
        <v>3.3109632285409001</v>
      </c>
      <c r="T19545">
        <f t="shared" si="215"/>
        <v>54.406279698022793</v>
      </c>
      <c r="U19545">
        <f t="shared" si="214"/>
        <v>3.3650642677247253</v>
      </c>
      <c r="V19545">
        <f t="shared" si="216"/>
        <v>57.771343965747519</v>
      </c>
      <c r="AA19545">
        <f>SUM(T19543:T19545)</f>
        <v>144.21140082177419</v>
      </c>
      <c r="AB19545">
        <f>SUM(U19543:U19545)</f>
        <v>11.202000794478987</v>
      </c>
    </row>
    <row r="19546" spans="1:30">
      <c r="A19546" t="s">
        <v>424</v>
      </c>
      <c r="B19546" t="s">
        <v>423</v>
      </c>
      <c r="D19546" s="5">
        <v>2020</v>
      </c>
      <c r="E19546" s="5" t="s">
        <v>3245</v>
      </c>
      <c r="F19546" s="5" t="s">
        <v>51</v>
      </c>
      <c r="G19546">
        <v>-38.697659999999999</v>
      </c>
      <c r="H19546">
        <v>146.68075200000001</v>
      </c>
      <c r="I19546" s="5" t="s">
        <v>62</v>
      </c>
      <c r="J19546" t="s">
        <v>3248</v>
      </c>
      <c r="K19546">
        <v>0</v>
      </c>
      <c r="L19546">
        <v>2</v>
      </c>
      <c r="M19546">
        <f t="shared" si="217"/>
        <v>1</v>
      </c>
      <c r="N19546">
        <v>10</v>
      </c>
      <c r="O19546">
        <v>1.3707173382517968</v>
      </c>
      <c r="R19546">
        <v>0.31404589139560007</v>
      </c>
      <c r="S19546">
        <v>0.81271290593440004</v>
      </c>
      <c r="T19546">
        <f t="shared" si="215"/>
        <v>11.139996711852838</v>
      </c>
      <c r="U19546">
        <f t="shared" si="214"/>
        <v>4.3046814834268972</v>
      </c>
      <c r="V19546">
        <f t="shared" si="216"/>
        <v>15.444678195279735</v>
      </c>
      <c r="W19546">
        <f>AVERAGE(O19546:O19548)</f>
        <v>1.4312471462085063</v>
      </c>
      <c r="Y19546">
        <f>AVERAGE(R19546:R19548)</f>
        <v>0.39630974894019994</v>
      </c>
      <c r="Z19546">
        <f>AVERAGE(S19546:S19548)</f>
        <v>1.6817979603969671</v>
      </c>
      <c r="AD19546">
        <v>30</v>
      </c>
    </row>
    <row r="19547" spans="1:30">
      <c r="A19547" t="s">
        <v>424</v>
      </c>
      <c r="B19547" t="s">
        <v>423</v>
      </c>
      <c r="D19547" s="5">
        <v>2020</v>
      </c>
      <c r="E19547" s="5" t="s">
        <v>3245</v>
      </c>
      <c r="F19547" s="5" t="s">
        <v>51</v>
      </c>
      <c r="G19547">
        <v>-38.697659999999999</v>
      </c>
      <c r="H19547">
        <v>146.68075200000001</v>
      </c>
      <c r="I19547" s="5" t="s">
        <v>62</v>
      </c>
      <c r="J19547" t="s">
        <v>3248</v>
      </c>
      <c r="K19547">
        <v>14</v>
      </c>
      <c r="L19547">
        <v>16</v>
      </c>
      <c r="M19547">
        <f t="shared" si="217"/>
        <v>15</v>
      </c>
      <c r="N19547">
        <v>10</v>
      </c>
      <c r="O19547">
        <v>1.3178269675634982</v>
      </c>
      <c r="R19547">
        <v>0.54866737932249998</v>
      </c>
      <c r="S19547">
        <v>2.5772994577521007</v>
      </c>
      <c r="T19547">
        <f t="shared" si="215"/>
        <v>33.964347289124987</v>
      </c>
      <c r="U19547">
        <f t="shared" si="214"/>
        <v>7.2304866869358175</v>
      </c>
      <c r="V19547">
        <f t="shared" si="216"/>
        <v>41.194833976060806</v>
      </c>
      <c r="AA19547">
        <f>SUM(T19546:T19547)-(O19547*S19547)</f>
        <v>41.707909272065329</v>
      </c>
      <c r="AB19547">
        <f>SUM(U19546:U19547)-(O19547*R19547)</f>
        <v>10.812119501669134</v>
      </c>
    </row>
    <row r="19548" spans="1:30">
      <c r="A19548" t="s">
        <v>424</v>
      </c>
      <c r="B19548" t="s">
        <v>423</v>
      </c>
      <c r="D19548" s="5">
        <v>2020</v>
      </c>
      <c r="E19548" s="5" t="s">
        <v>3245</v>
      </c>
      <c r="F19548" s="5" t="s">
        <v>51</v>
      </c>
      <c r="G19548">
        <v>-38.697659999999999</v>
      </c>
      <c r="H19548">
        <v>146.68075200000001</v>
      </c>
      <c r="I19548" s="5" t="s">
        <v>62</v>
      </c>
      <c r="J19548" t="s">
        <v>3248</v>
      </c>
      <c r="K19548">
        <v>28</v>
      </c>
      <c r="L19548">
        <v>30</v>
      </c>
      <c r="M19548">
        <f t="shared" si="217"/>
        <v>29</v>
      </c>
      <c r="N19548">
        <v>10</v>
      </c>
      <c r="O19548">
        <v>1.6051971328102241</v>
      </c>
      <c r="R19548">
        <v>0.32621597610249997</v>
      </c>
      <c r="S19548">
        <v>1.6553815175044002</v>
      </c>
      <c r="T19548">
        <f t="shared" si="215"/>
        <v>26.572136656051008</v>
      </c>
      <c r="U19548">
        <f t="shared" si="214"/>
        <v>5.2364094951662157</v>
      </c>
      <c r="V19548">
        <f t="shared" si="216"/>
        <v>31.808546151217222</v>
      </c>
      <c r="AA19548">
        <f>SUM(T19546:T19548)</f>
        <v>71.676480657028833</v>
      </c>
      <c r="AB19548">
        <f>SUM(U19546:U19548)</f>
        <v>16.77157766552893</v>
      </c>
    </row>
    <row r="19549" spans="1:30">
      <c r="A19549" t="s">
        <v>424</v>
      </c>
      <c r="B19549" t="s">
        <v>423</v>
      </c>
      <c r="D19549" s="5">
        <v>2020</v>
      </c>
      <c r="E19549" s="5" t="s">
        <v>3249</v>
      </c>
      <c r="F19549" s="5" t="s">
        <v>51</v>
      </c>
      <c r="G19549">
        <v>-38.669816666666669</v>
      </c>
      <c r="H19549">
        <v>146.69756666666666</v>
      </c>
      <c r="I19549" s="5" t="s">
        <v>62</v>
      </c>
      <c r="J19549" t="s">
        <v>3250</v>
      </c>
      <c r="K19549">
        <v>0</v>
      </c>
      <c r="L19549">
        <v>2</v>
      </c>
      <c r="M19549">
        <f t="shared" si="217"/>
        <v>1</v>
      </c>
      <c r="N19549">
        <v>10</v>
      </c>
      <c r="O19549">
        <v>1.0596954981403819</v>
      </c>
      <c r="R19549">
        <v>0.26496091286439999</v>
      </c>
      <c r="U19549">
        <f t="shared" si="214"/>
        <v>2.807778865455707</v>
      </c>
      <c r="W19549">
        <f>AVERAGE(O19549:O19551)</f>
        <v>1.4024515835830875</v>
      </c>
      <c r="Y19549">
        <f>AVERAGE(R19549:R19551)</f>
        <v>0.27511273110310003</v>
      </c>
      <c r="AD19549">
        <v>30</v>
      </c>
    </row>
    <row r="19550" spans="1:30">
      <c r="A19550" t="s">
        <v>424</v>
      </c>
      <c r="B19550" t="s">
        <v>423</v>
      </c>
      <c r="D19550" s="5">
        <v>2020</v>
      </c>
      <c r="E19550" s="5" t="s">
        <v>3249</v>
      </c>
      <c r="F19550" s="5" t="s">
        <v>51</v>
      </c>
      <c r="G19550">
        <v>-38.669816666666669</v>
      </c>
      <c r="H19550">
        <v>146.69756666666666</v>
      </c>
      <c r="I19550" s="5" t="s">
        <v>62</v>
      </c>
      <c r="J19550" t="s">
        <v>3250</v>
      </c>
      <c r="K19550">
        <v>14</v>
      </c>
      <c r="L19550">
        <v>16</v>
      </c>
      <c r="M19550">
        <f t="shared" si="217"/>
        <v>15</v>
      </c>
      <c r="N19550">
        <v>10</v>
      </c>
      <c r="O19550">
        <v>1.5753575137581226</v>
      </c>
      <c r="R19550">
        <v>0.30604878306250005</v>
      </c>
      <c r="U19550">
        <f t="shared" si="214"/>
        <v>4.821362499740391</v>
      </c>
      <c r="AB19550">
        <f>SUM(U19549:U19550)-(O19550*R19550)</f>
        <v>7.1470051152220586</v>
      </c>
    </row>
    <row r="19551" spans="1:30">
      <c r="A19551" t="s">
        <v>424</v>
      </c>
      <c r="B19551" t="s">
        <v>423</v>
      </c>
      <c r="D19551" s="5">
        <v>2020</v>
      </c>
      <c r="E19551" s="5" t="s">
        <v>3249</v>
      </c>
      <c r="F19551" s="5" t="s">
        <v>51</v>
      </c>
      <c r="G19551">
        <v>-38.669816666666669</v>
      </c>
      <c r="H19551">
        <v>146.69756666666666</v>
      </c>
      <c r="I19551" s="5" t="s">
        <v>62</v>
      </c>
      <c r="J19551" t="s">
        <v>3250</v>
      </c>
      <c r="K19551">
        <v>28</v>
      </c>
      <c r="L19551">
        <v>30</v>
      </c>
      <c r="M19551">
        <f t="shared" si="217"/>
        <v>29</v>
      </c>
      <c r="N19551">
        <v>10</v>
      </c>
      <c r="O19551">
        <v>1.5723017388507583</v>
      </c>
      <c r="R19551">
        <v>0.25432849738239999</v>
      </c>
      <c r="S19551">
        <v>0.11530528828090002</v>
      </c>
      <c r="T19551">
        <f t="shared" ref="T19551:T19596" si="218">S19551*O19551*N19551</f>
        <v>1.8129470526274707</v>
      </c>
      <c r="U19551">
        <f t="shared" ref="U19551:U19596" si="219">R19551*O19551*N19551</f>
        <v>3.9988113867364805</v>
      </c>
      <c r="V19551">
        <f t="shared" ref="V19551:V19596" si="220">U19551+T19551</f>
        <v>5.8117584393639508</v>
      </c>
      <c r="AB19551">
        <f>SUM(U19549:U19551)</f>
        <v>11.627952751932579</v>
      </c>
    </row>
    <row r="19552" spans="1:30">
      <c r="A19552" t="s">
        <v>424</v>
      </c>
      <c r="B19552" t="s">
        <v>423</v>
      </c>
      <c r="D19552" s="5">
        <v>2020</v>
      </c>
      <c r="E19552" s="5" t="s">
        <v>3249</v>
      </c>
      <c r="F19552" s="5" t="s">
        <v>51</v>
      </c>
      <c r="G19552">
        <v>-38.669816666666669</v>
      </c>
      <c r="H19552">
        <v>146.6979</v>
      </c>
      <c r="I19552" s="5" t="s">
        <v>62</v>
      </c>
      <c r="J19552" t="s">
        <v>3251</v>
      </c>
      <c r="K19552">
        <v>0</v>
      </c>
      <c r="L19552">
        <v>2</v>
      </c>
      <c r="M19552">
        <f t="shared" si="217"/>
        <v>1</v>
      </c>
      <c r="N19552">
        <v>10</v>
      </c>
      <c r="O19552">
        <v>1.1503501537255252</v>
      </c>
      <c r="R19552">
        <v>0.35793310157440006</v>
      </c>
      <c r="U19552">
        <f t="shared" si="219"/>
        <v>4.1174839841956512</v>
      </c>
      <c r="W19552">
        <f>AVERAGE(O19552:O19554)</f>
        <v>1.4729890543614157</v>
      </c>
      <c r="Y19552">
        <f>AVERAGE(R19552:R19554)</f>
        <v>0.21520217746696671</v>
      </c>
      <c r="AD19552">
        <v>30</v>
      </c>
    </row>
    <row r="19553" spans="1:30">
      <c r="A19553" t="s">
        <v>424</v>
      </c>
      <c r="B19553" t="s">
        <v>423</v>
      </c>
      <c r="D19553" s="5">
        <v>2020</v>
      </c>
      <c r="E19553" s="5" t="s">
        <v>3249</v>
      </c>
      <c r="F19553" s="5" t="s">
        <v>51</v>
      </c>
      <c r="G19553">
        <v>-38.669816666666669</v>
      </c>
      <c r="H19553">
        <v>146.6979</v>
      </c>
      <c r="I19553" s="5" t="s">
        <v>62</v>
      </c>
      <c r="J19553" t="s">
        <v>3251</v>
      </c>
      <c r="K19553">
        <v>14</v>
      </c>
      <c r="L19553">
        <v>16</v>
      </c>
      <c r="M19553">
        <f t="shared" si="217"/>
        <v>15</v>
      </c>
      <c r="N19553">
        <v>10</v>
      </c>
      <c r="O19553">
        <v>1.4475242634667123</v>
      </c>
      <c r="R19553">
        <v>0.16090744910490004</v>
      </c>
      <c r="U19553">
        <f t="shared" si="219"/>
        <v>2.329174367518779</v>
      </c>
      <c r="AB19553">
        <f>SUM(U19552:U19553)-(O19553*R19553)</f>
        <v>6.2137409149625524</v>
      </c>
    </row>
    <row r="19554" spans="1:30">
      <c r="A19554" t="s">
        <v>424</v>
      </c>
      <c r="B19554" t="s">
        <v>423</v>
      </c>
      <c r="D19554" s="5">
        <v>2020</v>
      </c>
      <c r="E19554" s="5" t="s">
        <v>3249</v>
      </c>
      <c r="F19554" s="5" t="s">
        <v>51</v>
      </c>
      <c r="G19554">
        <v>-38.669816666666669</v>
      </c>
      <c r="H19554">
        <v>146.6979</v>
      </c>
      <c r="I19554" s="5" t="s">
        <v>62</v>
      </c>
      <c r="J19554" t="s">
        <v>3251</v>
      </c>
      <c r="K19554">
        <v>28</v>
      </c>
      <c r="L19554">
        <v>30</v>
      </c>
      <c r="M19554">
        <f t="shared" si="217"/>
        <v>29</v>
      </c>
      <c r="N19554">
        <v>10</v>
      </c>
      <c r="O19554">
        <v>1.8210927458920092</v>
      </c>
      <c r="R19554">
        <v>0.1267659817216</v>
      </c>
      <c r="S19554">
        <v>3.8326363707241004E-2</v>
      </c>
      <c r="T19554">
        <f t="shared" si="218"/>
        <v>0.69795862923675356</v>
      </c>
      <c r="U19554">
        <f t="shared" si="219"/>
        <v>2.3085260973908479</v>
      </c>
      <c r="V19554">
        <f t="shared" si="220"/>
        <v>3.0064847266276016</v>
      </c>
      <c r="AB19554">
        <f>SUM(U19552:U19554)</f>
        <v>8.755184449105279</v>
      </c>
    </row>
    <row r="19555" spans="1:30">
      <c r="A19555" t="s">
        <v>424</v>
      </c>
      <c r="B19555" t="s">
        <v>423</v>
      </c>
      <c r="D19555" s="5">
        <v>2020</v>
      </c>
      <c r="E19555" s="5" t="s">
        <v>3249</v>
      </c>
      <c r="F19555" s="5" t="s">
        <v>51</v>
      </c>
      <c r="G19555">
        <v>-38.669750000000001</v>
      </c>
      <c r="H19555">
        <v>146.69831666666667</v>
      </c>
      <c r="I19555" s="5" t="s">
        <v>62</v>
      </c>
      <c r="J19555" t="s">
        <v>3252</v>
      </c>
      <c r="K19555">
        <v>0</v>
      </c>
      <c r="L19555">
        <v>2</v>
      </c>
      <c r="M19555">
        <f t="shared" si="217"/>
        <v>1</v>
      </c>
      <c r="N19555">
        <v>10</v>
      </c>
      <c r="O19555">
        <v>1.11648198183557</v>
      </c>
      <c r="R19555">
        <v>0.45396395934490008</v>
      </c>
      <c r="U19555">
        <f t="shared" si="219"/>
        <v>5.0684258101131618</v>
      </c>
      <c r="W19555">
        <f>AVERAGE(O19555:O19557)</f>
        <v>1.2421931662190884</v>
      </c>
      <c r="Y19555">
        <f>AVERAGE(R19555:R19557)</f>
        <v>0.34597774370846673</v>
      </c>
      <c r="AD19555">
        <v>30</v>
      </c>
    </row>
    <row r="19556" spans="1:30">
      <c r="A19556" t="s">
        <v>424</v>
      </c>
      <c r="B19556" t="s">
        <v>423</v>
      </c>
      <c r="D19556" s="5">
        <v>2020</v>
      </c>
      <c r="E19556" s="5" t="s">
        <v>3249</v>
      </c>
      <c r="F19556" s="5" t="s">
        <v>51</v>
      </c>
      <c r="G19556">
        <v>-38.669750000000001</v>
      </c>
      <c r="H19556">
        <v>146.69831666666667</v>
      </c>
      <c r="I19556" s="5" t="s">
        <v>62</v>
      </c>
      <c r="J19556" t="s">
        <v>3252</v>
      </c>
      <c r="K19556">
        <v>14</v>
      </c>
      <c r="L19556">
        <v>16</v>
      </c>
      <c r="M19556">
        <f t="shared" si="217"/>
        <v>15</v>
      </c>
      <c r="N19556">
        <v>10</v>
      </c>
      <c r="O19556">
        <v>1.2970273492790161</v>
      </c>
      <c r="R19556">
        <v>0.35274136158810004</v>
      </c>
      <c r="U19556">
        <f t="shared" si="219"/>
        <v>4.5751519320168432</v>
      </c>
      <c r="AB19556">
        <f>SUM(U19555:U19556)-(O19556*R19556)</f>
        <v>9.1860625489283212</v>
      </c>
    </row>
    <row r="19557" spans="1:30">
      <c r="A19557" t="s">
        <v>424</v>
      </c>
      <c r="B19557" t="s">
        <v>423</v>
      </c>
      <c r="D19557" s="5">
        <v>2020</v>
      </c>
      <c r="E19557" s="5" t="s">
        <v>3249</v>
      </c>
      <c r="F19557" s="5" t="s">
        <v>51</v>
      </c>
      <c r="G19557">
        <v>-38.669750000000001</v>
      </c>
      <c r="H19557">
        <v>146.69831666666667</v>
      </c>
      <c r="I19557" s="5" t="s">
        <v>62</v>
      </c>
      <c r="J19557" t="s">
        <v>3252</v>
      </c>
      <c r="K19557">
        <v>28</v>
      </c>
      <c r="L19557">
        <v>30</v>
      </c>
      <c r="M19557">
        <f t="shared" si="217"/>
        <v>29</v>
      </c>
      <c r="N19557">
        <v>10</v>
      </c>
      <c r="O19557">
        <v>1.313070167542679</v>
      </c>
      <c r="R19557">
        <v>0.23122791019240002</v>
      </c>
      <c r="U19557">
        <f t="shared" si="219"/>
        <v>3.0361847077687827</v>
      </c>
      <c r="AB19557">
        <f>SUM(U19555:U19557)</f>
        <v>12.679762449898789</v>
      </c>
    </row>
    <row r="19558" spans="1:30">
      <c r="A19558" t="s">
        <v>424</v>
      </c>
      <c r="B19558" t="s">
        <v>423</v>
      </c>
      <c r="D19558" s="5">
        <v>2020</v>
      </c>
      <c r="E19558" s="5" t="s">
        <v>3253</v>
      </c>
      <c r="F19558" s="5" t="s">
        <v>51</v>
      </c>
      <c r="G19558">
        <v>-38.699116666666669</v>
      </c>
      <c r="H19558">
        <v>146.46976666666666</v>
      </c>
      <c r="I19558" s="5" t="s">
        <v>62</v>
      </c>
      <c r="J19558" t="s">
        <v>3254</v>
      </c>
      <c r="K19558">
        <v>0</v>
      </c>
      <c r="L19558">
        <v>2</v>
      </c>
      <c r="M19558">
        <f t="shared" si="217"/>
        <v>1</v>
      </c>
      <c r="N19558">
        <v>10</v>
      </c>
      <c r="O19558">
        <v>1.6873516641130279</v>
      </c>
      <c r="R19558">
        <v>0.26834600681290005</v>
      </c>
      <c r="U19558">
        <f t="shared" si="219"/>
        <v>4.5279408115383282</v>
      </c>
      <c r="W19558">
        <f>AVERAGE(O19558:O19560)</f>
        <v>1.1298497840824164</v>
      </c>
      <c r="Y19558">
        <f>AVERAGE(R19558:R19560)</f>
        <v>1.9202149291430004</v>
      </c>
      <c r="AD19558">
        <v>30</v>
      </c>
    </row>
    <row r="19559" spans="1:30">
      <c r="A19559" t="s">
        <v>424</v>
      </c>
      <c r="B19559" t="s">
        <v>423</v>
      </c>
      <c r="D19559" s="5">
        <v>2020</v>
      </c>
      <c r="E19559" s="5" t="s">
        <v>3253</v>
      </c>
      <c r="F19559" s="5" t="s">
        <v>51</v>
      </c>
      <c r="G19559">
        <v>-38.699116666666669</v>
      </c>
      <c r="H19559">
        <v>146.46976666666666</v>
      </c>
      <c r="I19559" s="5" t="s">
        <v>62</v>
      </c>
      <c r="J19559" t="s">
        <v>3254</v>
      </c>
      <c r="K19559">
        <v>14</v>
      </c>
      <c r="L19559">
        <v>16</v>
      </c>
      <c r="M19559">
        <f t="shared" si="217"/>
        <v>15</v>
      </c>
      <c r="N19559">
        <v>10</v>
      </c>
      <c r="O19559">
        <v>0.96850244302783073</v>
      </c>
      <c r="R19559">
        <v>2.6482962745600003</v>
      </c>
      <c r="U19559">
        <f t="shared" si="219"/>
        <v>25.64881411772863</v>
      </c>
      <c r="AB19559">
        <f>SUM(U19558:U19559)-(O19559*R19559)</f>
        <v>27.611873517494097</v>
      </c>
    </row>
    <row r="19560" spans="1:30">
      <c r="A19560" t="s">
        <v>424</v>
      </c>
      <c r="B19560" t="s">
        <v>423</v>
      </c>
      <c r="D19560" s="5">
        <v>2020</v>
      </c>
      <c r="E19560" s="5" t="s">
        <v>3253</v>
      </c>
      <c r="F19560" s="5" t="s">
        <v>51</v>
      </c>
      <c r="G19560">
        <v>-38.699116666666669</v>
      </c>
      <c r="H19560">
        <v>146.46976666666666</v>
      </c>
      <c r="I19560" s="5" t="s">
        <v>62</v>
      </c>
      <c r="J19560" t="s">
        <v>3254</v>
      </c>
      <c r="K19560">
        <v>28</v>
      </c>
      <c r="L19560">
        <v>30</v>
      </c>
      <c r="M19560">
        <f t="shared" si="217"/>
        <v>29</v>
      </c>
      <c r="N19560">
        <v>10</v>
      </c>
      <c r="O19560">
        <v>0.73369524510639073</v>
      </c>
      <c r="R19560">
        <v>2.8440025060561007</v>
      </c>
      <c r="U19560">
        <f t="shared" si="219"/>
        <v>20.866311157640204</v>
      </c>
      <c r="AB19560">
        <f>SUM(U19558:U19560)</f>
        <v>51.04306608690716</v>
      </c>
    </row>
    <row r="19561" spans="1:30">
      <c r="A19561" t="s">
        <v>424</v>
      </c>
      <c r="B19561" t="s">
        <v>423</v>
      </c>
      <c r="D19561" s="5">
        <v>2020</v>
      </c>
      <c r="E19561" s="5" t="s">
        <v>3253</v>
      </c>
      <c r="F19561" s="5" t="s">
        <v>51</v>
      </c>
      <c r="G19561">
        <v>-38.698916666666669</v>
      </c>
      <c r="H19561">
        <v>146.47024999999999</v>
      </c>
      <c r="I19561" s="5" t="s">
        <v>62</v>
      </c>
      <c r="J19561" t="s">
        <v>3255</v>
      </c>
      <c r="K19561">
        <v>0</v>
      </c>
      <c r="L19561">
        <v>2</v>
      </c>
      <c r="M19561">
        <f t="shared" si="217"/>
        <v>1</v>
      </c>
      <c r="N19561">
        <v>10</v>
      </c>
      <c r="O19561">
        <v>1.4383278350351056</v>
      </c>
      <c r="R19561">
        <v>0.24081763489000002</v>
      </c>
      <c r="U19561">
        <f t="shared" si="219"/>
        <v>3.4637470742960823</v>
      </c>
      <c r="W19561">
        <f>AVERAGE(O19561:O19563)</f>
        <v>1.4913455296778781</v>
      </c>
      <c r="Y19561">
        <f>AVERAGE(R19561:R19563)</f>
        <v>0.45615583066816673</v>
      </c>
      <c r="AD19561">
        <v>30</v>
      </c>
    </row>
    <row r="19562" spans="1:30">
      <c r="A19562" t="s">
        <v>424</v>
      </c>
      <c r="B19562" t="s">
        <v>423</v>
      </c>
      <c r="D19562" s="5">
        <v>2020</v>
      </c>
      <c r="E19562" s="5" t="s">
        <v>3253</v>
      </c>
      <c r="F19562" s="5" t="s">
        <v>51</v>
      </c>
      <c r="G19562">
        <v>-38.698916666666669</v>
      </c>
      <c r="H19562">
        <v>146.47024999999999</v>
      </c>
      <c r="I19562" s="5" t="s">
        <v>62</v>
      </c>
      <c r="J19562" t="s">
        <v>3255</v>
      </c>
      <c r="K19562">
        <v>14</v>
      </c>
      <c r="L19562">
        <v>16</v>
      </c>
      <c r="M19562">
        <f t="shared" si="217"/>
        <v>15</v>
      </c>
      <c r="N19562">
        <v>10</v>
      </c>
      <c r="O19562">
        <v>1.4720941477614824</v>
      </c>
      <c r="R19562">
        <v>0.74496079836090012</v>
      </c>
      <c r="U19562">
        <f t="shared" si="219"/>
        <v>10.966524315788028</v>
      </c>
      <c r="AB19562">
        <f>SUM(U19561:U19562)-(O19562*R19562)</f>
        <v>13.333618958505307</v>
      </c>
    </row>
    <row r="19563" spans="1:30">
      <c r="A19563" t="s">
        <v>424</v>
      </c>
      <c r="B19563" t="s">
        <v>423</v>
      </c>
      <c r="D19563" s="5">
        <v>2020</v>
      </c>
      <c r="E19563" s="5" t="s">
        <v>3253</v>
      </c>
      <c r="F19563" s="5" t="s">
        <v>51</v>
      </c>
      <c r="G19563">
        <v>-38.698916666666669</v>
      </c>
      <c r="H19563">
        <v>146.47024999999999</v>
      </c>
      <c r="I19563" s="5" t="s">
        <v>62</v>
      </c>
      <c r="J19563" t="s">
        <v>3255</v>
      </c>
      <c r="K19563">
        <v>28</v>
      </c>
      <c r="L19563">
        <v>30</v>
      </c>
      <c r="M19563">
        <f t="shared" si="217"/>
        <v>29</v>
      </c>
      <c r="N19563">
        <v>10</v>
      </c>
      <c r="O19563">
        <v>1.5636146062370457</v>
      </c>
      <c r="R19563">
        <v>0.38268905875360004</v>
      </c>
      <c r="U19563">
        <f t="shared" si="219"/>
        <v>5.9837820191423594</v>
      </c>
      <c r="AB19563">
        <f>SUM(U19561:U19563)</f>
        <v>20.414053409226469</v>
      </c>
    </row>
    <row r="19564" spans="1:30">
      <c r="A19564" t="s">
        <v>424</v>
      </c>
      <c r="B19564" t="s">
        <v>423</v>
      </c>
      <c r="D19564" s="5">
        <v>2020</v>
      </c>
      <c r="E19564" s="5" t="s">
        <v>3256</v>
      </c>
      <c r="F19564" s="5" t="s">
        <v>51</v>
      </c>
      <c r="G19564">
        <v>-38.837049999999998</v>
      </c>
      <c r="H19564">
        <v>146.15270000000001</v>
      </c>
      <c r="I19564" s="5" t="s">
        <v>62</v>
      </c>
      <c r="J19564" t="s">
        <v>3257</v>
      </c>
      <c r="K19564">
        <v>0</v>
      </c>
      <c r="L19564">
        <v>2</v>
      </c>
      <c r="M19564">
        <f t="shared" si="217"/>
        <v>1</v>
      </c>
      <c r="N19564">
        <v>10</v>
      </c>
      <c r="O19564">
        <v>1.1553375628926865</v>
      </c>
      <c r="R19564">
        <v>0.37521665766010004</v>
      </c>
      <c r="S19564">
        <v>2.8544539458681002</v>
      </c>
      <c r="T19564">
        <f t="shared" si="218"/>
        <v>32.978578652086632</v>
      </c>
      <c r="U19564">
        <f t="shared" si="219"/>
        <v>4.3350189881775947</v>
      </c>
      <c r="V19564">
        <f t="shared" si="220"/>
        <v>37.313597640264227</v>
      </c>
      <c r="W19564">
        <f>AVERAGE(O19564:O19566)</f>
        <v>1.4224632193781239</v>
      </c>
      <c r="Y19564">
        <f>AVERAGE(R19564:R19566)</f>
        <v>0.32113252536456671</v>
      </c>
      <c r="Z19564">
        <f>AVERAGE(S19564:S19566)</f>
        <v>3.0054522099353669</v>
      </c>
      <c r="AD19564">
        <v>30</v>
      </c>
    </row>
    <row r="19565" spans="1:30">
      <c r="A19565" t="s">
        <v>424</v>
      </c>
      <c r="B19565" t="s">
        <v>423</v>
      </c>
      <c r="D19565" s="5">
        <v>2020</v>
      </c>
      <c r="E19565" s="5" t="s">
        <v>3256</v>
      </c>
      <c r="F19565" s="5" t="s">
        <v>51</v>
      </c>
      <c r="G19565">
        <v>-38.837049999999998</v>
      </c>
      <c r="H19565">
        <v>146.15270000000001</v>
      </c>
      <c r="I19565" s="5" t="s">
        <v>62</v>
      </c>
      <c r="J19565" t="s">
        <v>3257</v>
      </c>
      <c r="K19565">
        <v>14</v>
      </c>
      <c r="L19565">
        <v>16</v>
      </c>
      <c r="M19565">
        <f t="shared" si="217"/>
        <v>15</v>
      </c>
      <c r="N19565">
        <v>10</v>
      </c>
      <c r="O19565">
        <v>1.6284733777162732</v>
      </c>
      <c r="R19565">
        <v>0.26258776479359996</v>
      </c>
      <c r="S19565">
        <v>3.0597669258255999</v>
      </c>
      <c r="T19565">
        <f t="shared" si="218"/>
        <v>49.827489807237519</v>
      </c>
      <c r="U19565">
        <f t="shared" si="219"/>
        <v>4.2761718428040005</v>
      </c>
      <c r="V19565">
        <f t="shared" si="220"/>
        <v>54.103661650041516</v>
      </c>
      <c r="AA19565">
        <f>SUM(T19564:T19565)-(O19565*S19565)</f>
        <v>77.823319478600396</v>
      </c>
      <c r="AB19565">
        <f>SUM(U19564:U19565)-(O19565*R19565)</f>
        <v>8.1835736467011948</v>
      </c>
    </row>
    <row r="19566" spans="1:30">
      <c r="A19566" t="s">
        <v>424</v>
      </c>
      <c r="B19566" t="s">
        <v>423</v>
      </c>
      <c r="D19566" s="5">
        <v>2020</v>
      </c>
      <c r="E19566" s="5" t="s">
        <v>3256</v>
      </c>
      <c r="F19566" s="5" t="s">
        <v>51</v>
      </c>
      <c r="G19566">
        <v>-38.837049999999998</v>
      </c>
      <c r="H19566">
        <v>146.15270000000001</v>
      </c>
      <c r="I19566" s="5" t="s">
        <v>62</v>
      </c>
      <c r="J19566" t="s">
        <v>3257</v>
      </c>
      <c r="K19566">
        <v>28</v>
      </c>
      <c r="L19566">
        <v>30</v>
      </c>
      <c r="M19566">
        <f t="shared" si="217"/>
        <v>29</v>
      </c>
      <c r="N19566">
        <v>10</v>
      </c>
      <c r="O19566">
        <v>1.4835787175254116</v>
      </c>
      <c r="R19566">
        <v>0.32559315364000002</v>
      </c>
      <c r="S19566">
        <v>3.1021357581124005</v>
      </c>
      <c r="T19566">
        <f t="shared" si="218"/>
        <v>46.022625896101161</v>
      </c>
      <c r="U19566">
        <f t="shared" si="219"/>
        <v>4.8304307331228555</v>
      </c>
      <c r="V19566">
        <f t="shared" si="220"/>
        <v>50.853056629224014</v>
      </c>
      <c r="AA19566">
        <f>SUM(T19564:T19566)</f>
        <v>128.82869435542531</v>
      </c>
      <c r="AB19566">
        <f>SUM(U19564:U19566)</f>
        <v>13.441621564104452</v>
      </c>
    </row>
    <row r="19567" spans="1:30">
      <c r="A19567" t="s">
        <v>424</v>
      </c>
      <c r="B19567" t="s">
        <v>423</v>
      </c>
      <c r="D19567" s="5">
        <v>2020</v>
      </c>
      <c r="E19567" s="5" t="s">
        <v>3256</v>
      </c>
      <c r="F19567" s="5" t="s">
        <v>51</v>
      </c>
      <c r="G19567">
        <v>-38.836466666666666</v>
      </c>
      <c r="H19567">
        <v>146.15288333333334</v>
      </c>
      <c r="I19567" s="5" t="s">
        <v>62</v>
      </c>
      <c r="J19567" t="s">
        <v>3258</v>
      </c>
      <c r="K19567">
        <v>0</v>
      </c>
      <c r="L19567">
        <v>2</v>
      </c>
      <c r="M19567">
        <f t="shared" si="217"/>
        <v>1</v>
      </c>
      <c r="N19567">
        <v>10</v>
      </c>
      <c r="O19567">
        <v>1.6488743650711311</v>
      </c>
      <c r="R19567">
        <v>0.2944748664729</v>
      </c>
      <c r="S19567">
        <v>3.1979828015041005</v>
      </c>
      <c r="T19567">
        <f t="shared" si="218"/>
        <v>52.73071861338471</v>
      </c>
      <c r="U19567">
        <f t="shared" si="219"/>
        <v>4.8555205848490903</v>
      </c>
      <c r="V19567">
        <f t="shared" si="220"/>
        <v>57.586239198233798</v>
      </c>
      <c r="W19567">
        <f>AVERAGE(O19567:O19569)</f>
        <v>1.6119673948010744</v>
      </c>
      <c r="Y19567">
        <f>AVERAGE(R19567:R19569)</f>
        <v>0.29548211742303332</v>
      </c>
      <c r="Z19567">
        <f>AVERAGE(S19567:S19569)</f>
        <v>3.2150800961259667</v>
      </c>
      <c r="AD19567">
        <v>30</v>
      </c>
    </row>
    <row r="19568" spans="1:30">
      <c r="A19568" t="s">
        <v>424</v>
      </c>
      <c r="B19568" t="s">
        <v>423</v>
      </c>
      <c r="D19568" s="5">
        <v>2020</v>
      </c>
      <c r="E19568" s="5" t="s">
        <v>3256</v>
      </c>
      <c r="F19568" s="5" t="s">
        <v>51</v>
      </c>
      <c r="G19568">
        <v>-38.836466666666666</v>
      </c>
      <c r="H19568">
        <v>146.15288333333334</v>
      </c>
      <c r="I19568" s="5" t="s">
        <v>62</v>
      </c>
      <c r="J19568" t="s">
        <v>3258</v>
      </c>
      <c r="K19568">
        <v>14</v>
      </c>
      <c r="L19568">
        <v>16</v>
      </c>
      <c r="M19568">
        <f t="shared" si="217"/>
        <v>15</v>
      </c>
      <c r="N19568">
        <v>10</v>
      </c>
      <c r="O19568">
        <v>1.5488232016458416</v>
      </c>
      <c r="R19568">
        <v>0.30043600894810002</v>
      </c>
      <c r="S19568">
        <v>2.9780628008569003</v>
      </c>
      <c r="T19568">
        <f t="shared" si="218"/>
        <v>46.124927619255665</v>
      </c>
      <c r="U19568">
        <f t="shared" si="219"/>
        <v>4.6532226126869505</v>
      </c>
      <c r="V19568">
        <f t="shared" si="220"/>
        <v>50.778150231942618</v>
      </c>
      <c r="AA19568">
        <f>SUM(T19567:T19568)-(O19568*S19568)</f>
        <v>94.243153470714802</v>
      </c>
      <c r="AB19568">
        <f>SUM(U19567:U19568)-(O19568*R19568)</f>
        <v>9.0434209362673474</v>
      </c>
    </row>
    <row r="19569" spans="1:30">
      <c r="A19569" t="s">
        <v>424</v>
      </c>
      <c r="B19569" t="s">
        <v>423</v>
      </c>
      <c r="D19569" s="5">
        <v>2020</v>
      </c>
      <c r="E19569" s="5" t="s">
        <v>3256</v>
      </c>
      <c r="F19569" s="5" t="s">
        <v>51</v>
      </c>
      <c r="G19569">
        <v>-38.836466666666666</v>
      </c>
      <c r="H19569">
        <v>146.15288333333334</v>
      </c>
      <c r="I19569" s="5" t="s">
        <v>62</v>
      </c>
      <c r="J19569" t="s">
        <v>3258</v>
      </c>
      <c r="K19569">
        <v>28</v>
      </c>
      <c r="L19569">
        <v>30</v>
      </c>
      <c r="M19569">
        <f t="shared" si="217"/>
        <v>29</v>
      </c>
      <c r="N19569">
        <v>10</v>
      </c>
      <c r="O19569">
        <v>1.6382046176862504</v>
      </c>
      <c r="R19569">
        <v>0.29153547684809999</v>
      </c>
      <c r="S19569">
        <v>3.4691946860169001</v>
      </c>
      <c r="T19569">
        <f t="shared" si="218"/>
        <v>56.832507542854877</v>
      </c>
      <c r="U19569">
        <f t="shared" si="219"/>
        <v>4.7759476439192037</v>
      </c>
      <c r="V19569">
        <f t="shared" si="220"/>
        <v>61.60845518677408</v>
      </c>
      <c r="AA19569">
        <f>SUM(T19567:T19569)</f>
        <v>155.68815377549524</v>
      </c>
      <c r="AB19569">
        <f>SUM(U19567:U19569)</f>
        <v>14.284690841455244</v>
      </c>
    </row>
    <row r="19570" spans="1:30">
      <c r="A19570" t="s">
        <v>424</v>
      </c>
      <c r="B19570" t="s">
        <v>423</v>
      </c>
      <c r="D19570" s="5">
        <v>2020</v>
      </c>
      <c r="E19570" s="5" t="s">
        <v>3256</v>
      </c>
      <c r="F19570" s="5" t="s">
        <v>51</v>
      </c>
      <c r="G19570">
        <v>-38.83591666666667</v>
      </c>
      <c r="H19570">
        <v>146.1532</v>
      </c>
      <c r="I19570" s="5" t="s">
        <v>62</v>
      </c>
      <c r="J19570" t="s">
        <v>3259</v>
      </c>
      <c r="K19570">
        <v>0</v>
      </c>
      <c r="L19570">
        <v>2</v>
      </c>
      <c r="M19570">
        <f t="shared" si="217"/>
        <v>1</v>
      </c>
      <c r="N19570">
        <v>10</v>
      </c>
      <c r="O19570">
        <v>1.4626975889917548</v>
      </c>
      <c r="R19570">
        <v>0.33051058200250005</v>
      </c>
      <c r="S19570">
        <v>2.5619905915321004</v>
      </c>
      <c r="T19570">
        <f t="shared" si="218"/>
        <v>37.474174612535627</v>
      </c>
      <c r="U19570">
        <f t="shared" si="219"/>
        <v>4.8343703143131851</v>
      </c>
      <c r="V19570">
        <f t="shared" si="220"/>
        <v>42.308544926848811</v>
      </c>
      <c r="W19570">
        <f>AVERAGE(O19570:O19572)</f>
        <v>1.4384211550054709</v>
      </c>
      <c r="Y19570">
        <f>AVERAGE(R19570:R19572)</f>
        <v>0.35163745129486673</v>
      </c>
      <c r="Z19570">
        <f>AVERAGE(S19570:S19572)</f>
        <v>2.9286722918418007</v>
      </c>
      <c r="AD19570">
        <v>30</v>
      </c>
    </row>
    <row r="19571" spans="1:30">
      <c r="A19571" t="s">
        <v>424</v>
      </c>
      <c r="B19571" t="s">
        <v>423</v>
      </c>
      <c r="D19571" s="5">
        <v>2020</v>
      </c>
      <c r="E19571" s="5" t="s">
        <v>3256</v>
      </c>
      <c r="F19571" s="5" t="s">
        <v>51</v>
      </c>
      <c r="G19571">
        <v>-38.83591666666667</v>
      </c>
      <c r="H19571">
        <v>146.1532</v>
      </c>
      <c r="I19571" s="5" t="s">
        <v>62</v>
      </c>
      <c r="J19571" t="s">
        <v>3259</v>
      </c>
      <c r="K19571">
        <v>14</v>
      </c>
      <c r="L19571">
        <v>16</v>
      </c>
      <c r="M19571">
        <f t="shared" si="217"/>
        <v>15</v>
      </c>
      <c r="N19571">
        <v>10</v>
      </c>
      <c r="O19571">
        <v>1.346832790420855</v>
      </c>
      <c r="R19571">
        <v>0.34352361267210002</v>
      </c>
      <c r="S19571">
        <v>2.9405219784964007</v>
      </c>
      <c r="T19571">
        <f t="shared" si="218"/>
        <v>39.603914215921606</v>
      </c>
      <c r="U19571">
        <f t="shared" si="219"/>
        <v>4.6266886583061746</v>
      </c>
      <c r="V19571">
        <f t="shared" si="220"/>
        <v>44.230602874227777</v>
      </c>
      <c r="AA19571">
        <f>SUM(T19570:T19571)-(O19571*S19571)</f>
        <v>73.117697406865062</v>
      </c>
      <c r="AB19571">
        <f>SUM(U19570:U19571)-(O19571*R19571)</f>
        <v>8.998390106788742</v>
      </c>
    </row>
    <row r="19572" spans="1:30">
      <c r="A19572" t="s">
        <v>424</v>
      </c>
      <c r="B19572" t="s">
        <v>423</v>
      </c>
      <c r="D19572" s="5">
        <v>2020</v>
      </c>
      <c r="E19572" s="5" t="s">
        <v>3256</v>
      </c>
      <c r="F19572" s="5" t="s">
        <v>51</v>
      </c>
      <c r="G19572">
        <v>-38.83591666666667</v>
      </c>
      <c r="H19572">
        <v>146.1532</v>
      </c>
      <c r="I19572" s="5" t="s">
        <v>62</v>
      </c>
      <c r="J19572" t="s">
        <v>3259</v>
      </c>
      <c r="K19572">
        <v>28</v>
      </c>
      <c r="L19572">
        <v>30</v>
      </c>
      <c r="M19572">
        <f t="shared" si="217"/>
        <v>29</v>
      </c>
      <c r="N19572">
        <v>10</v>
      </c>
      <c r="O19572">
        <v>1.5057330856038034</v>
      </c>
      <c r="R19572">
        <v>0.38087815921000007</v>
      </c>
      <c r="S19572">
        <v>3.2835043054969</v>
      </c>
      <c r="T19572">
        <f t="shared" si="218"/>
        <v>49.440810695092203</v>
      </c>
      <c r="U19572">
        <f t="shared" si="219"/>
        <v>5.7350084590637005</v>
      </c>
      <c r="V19572">
        <f t="shared" si="220"/>
        <v>55.175819154155903</v>
      </c>
      <c r="AA19572">
        <f>SUM(T19570:T19572)</f>
        <v>126.51889952354944</v>
      </c>
      <c r="AB19572">
        <f>SUM(U19570:U19572)</f>
        <v>15.196067431683058</v>
      </c>
    </row>
    <row r="19573" spans="1:30">
      <c r="A19573" t="s">
        <v>424</v>
      </c>
      <c r="B19573" t="s">
        <v>423</v>
      </c>
      <c r="D19573" s="5">
        <v>2020</v>
      </c>
      <c r="E19573" s="5" t="s">
        <v>3260</v>
      </c>
      <c r="F19573" s="5" t="s">
        <v>51</v>
      </c>
      <c r="G19573">
        <v>-38.736654000000001</v>
      </c>
      <c r="H19573">
        <v>146.626879</v>
      </c>
      <c r="I19573" s="5" t="s">
        <v>165</v>
      </c>
      <c r="J19573" t="s">
        <v>3261</v>
      </c>
      <c r="K19573">
        <v>0</v>
      </c>
      <c r="L19573">
        <v>2</v>
      </c>
      <c r="M19573">
        <f t="shared" si="217"/>
        <v>1</v>
      </c>
      <c r="N19573">
        <v>10</v>
      </c>
      <c r="O19573">
        <v>1.6477997279770629</v>
      </c>
      <c r="R19573">
        <v>0.38440033357689996</v>
      </c>
      <c r="S19573">
        <v>0.39941821170250003</v>
      </c>
      <c r="T19573">
        <f t="shared" si="218"/>
        <v>6.5816122059246442</v>
      </c>
      <c r="U19573">
        <f t="shared" si="219"/>
        <v>6.3341476510230796</v>
      </c>
      <c r="V19573">
        <f t="shared" si="220"/>
        <v>12.915759856947723</v>
      </c>
      <c r="W19573">
        <f>AVERAGE(O19573:O19575)</f>
        <v>1.5414163198826241</v>
      </c>
      <c r="Y19573">
        <f>AVERAGE(R19573:R19575)</f>
        <v>0.34247261109470001</v>
      </c>
      <c r="Z19573">
        <f>AVERAGE(S19573:S19575)</f>
        <v>0.43503426763566666</v>
      </c>
      <c r="AD19573">
        <v>30</v>
      </c>
    </row>
    <row r="19574" spans="1:30">
      <c r="A19574" t="s">
        <v>424</v>
      </c>
      <c r="B19574" t="s">
        <v>423</v>
      </c>
      <c r="D19574" s="5">
        <v>2020</v>
      </c>
      <c r="E19574" s="5" t="s">
        <v>3260</v>
      </c>
      <c r="F19574" s="5" t="s">
        <v>51</v>
      </c>
      <c r="G19574">
        <v>-38.736654000000001</v>
      </c>
      <c r="H19574">
        <v>146.626879</v>
      </c>
      <c r="I19574" s="5" t="s">
        <v>165</v>
      </c>
      <c r="J19574" t="s">
        <v>3261</v>
      </c>
      <c r="K19574">
        <v>14</v>
      </c>
      <c r="L19574">
        <v>16</v>
      </c>
      <c r="M19574">
        <f t="shared" ref="M19574:M19596" si="221">AVERAGE(K19574:L19574)</f>
        <v>15</v>
      </c>
      <c r="N19574">
        <v>10</v>
      </c>
      <c r="O19574">
        <v>1.5956987658064998</v>
      </c>
      <c r="R19574">
        <v>0.34155623193760004</v>
      </c>
      <c r="S19574">
        <v>0.48335825286810002</v>
      </c>
      <c r="T19574">
        <f t="shared" si="218"/>
        <v>7.712941675440133</v>
      </c>
      <c r="U19574">
        <f t="shared" si="219"/>
        <v>5.4502085775634699</v>
      </c>
      <c r="V19574">
        <f t="shared" si="220"/>
        <v>13.163150253003604</v>
      </c>
      <c r="AA19574">
        <f>SUM(T19573:T19574)-(O19574*S19574)</f>
        <v>13.523259713820764</v>
      </c>
      <c r="AB19574">
        <f>SUM(U19573:U19574)-(O19574*R19574)</f>
        <v>11.239335370830203</v>
      </c>
    </row>
    <row r="19575" spans="1:30">
      <c r="A19575" t="s">
        <v>424</v>
      </c>
      <c r="B19575" t="s">
        <v>423</v>
      </c>
      <c r="D19575" s="5">
        <v>2020</v>
      </c>
      <c r="E19575" s="5" t="s">
        <v>3260</v>
      </c>
      <c r="F19575" s="5" t="s">
        <v>51</v>
      </c>
      <c r="G19575">
        <v>-38.736654000000001</v>
      </c>
      <c r="H19575">
        <v>146.626879</v>
      </c>
      <c r="I19575" s="5" t="s">
        <v>165</v>
      </c>
      <c r="J19575" t="s">
        <v>3261</v>
      </c>
      <c r="K19575">
        <v>28</v>
      </c>
      <c r="L19575">
        <v>30</v>
      </c>
      <c r="M19575">
        <f t="shared" si="221"/>
        <v>29</v>
      </c>
      <c r="N19575">
        <v>10</v>
      </c>
      <c r="O19575">
        <v>1.3807504658643095</v>
      </c>
      <c r="R19575">
        <v>0.30146126776960003</v>
      </c>
      <c r="S19575">
        <v>0.42232633833639999</v>
      </c>
      <c r="T19575">
        <f t="shared" si="218"/>
        <v>5.8312728840475225</v>
      </c>
      <c r="U19575">
        <f t="shared" si="219"/>
        <v>4.1624278591292061</v>
      </c>
      <c r="V19575">
        <f t="shared" si="220"/>
        <v>9.9937007431767277</v>
      </c>
      <c r="AA19575">
        <f>SUM(T19573:T19575)</f>
        <v>20.125826765412299</v>
      </c>
      <c r="AB19575">
        <f>SUM(U19573:U19575)</f>
        <v>15.946784087715756</v>
      </c>
    </row>
    <row r="19576" spans="1:30">
      <c r="A19576" t="s">
        <v>424</v>
      </c>
      <c r="B19576" t="s">
        <v>423</v>
      </c>
      <c r="D19576" s="5">
        <v>2020</v>
      </c>
      <c r="E19576" s="5" t="s">
        <v>3260</v>
      </c>
      <c r="F19576" s="5" t="s">
        <v>51</v>
      </c>
      <c r="G19576">
        <v>-38.736741000000002</v>
      </c>
      <c r="H19576">
        <v>146.62734499999999</v>
      </c>
      <c r="I19576" s="5" t="s">
        <v>165</v>
      </c>
      <c r="J19576" t="s">
        <v>3262</v>
      </c>
      <c r="K19576">
        <v>0</v>
      </c>
      <c r="L19576">
        <v>2</v>
      </c>
      <c r="M19576">
        <f t="shared" si="221"/>
        <v>1</v>
      </c>
      <c r="N19576">
        <v>10</v>
      </c>
      <c r="O19576">
        <v>1.0877780466207487</v>
      </c>
      <c r="R19576">
        <v>0.4812284590864</v>
      </c>
      <c r="S19576">
        <v>0.69796303262010007</v>
      </c>
      <c r="T19576">
        <f t="shared" si="218"/>
        <v>7.592288642369863</v>
      </c>
      <c r="U19576">
        <f t="shared" si="219"/>
        <v>5.234697532033171</v>
      </c>
      <c r="V19576">
        <f t="shared" si="220"/>
        <v>12.826986174403034</v>
      </c>
      <c r="W19576">
        <f>AVERAGE(O19576:O19578)</f>
        <v>1.4267653430110385</v>
      </c>
      <c r="Y19576">
        <f>AVERAGE(R19576:R19578)</f>
        <v>0.44115689163533339</v>
      </c>
      <c r="Z19576">
        <f>AVERAGE(S19576:S19578)</f>
        <v>0.49366378419816676</v>
      </c>
      <c r="AD19576">
        <v>30</v>
      </c>
    </row>
    <row r="19577" spans="1:30">
      <c r="A19577" t="s">
        <v>424</v>
      </c>
      <c r="B19577" t="s">
        <v>423</v>
      </c>
      <c r="D19577" s="5">
        <v>2020</v>
      </c>
      <c r="E19577" s="5" t="s">
        <v>3260</v>
      </c>
      <c r="F19577" s="5" t="s">
        <v>51</v>
      </c>
      <c r="G19577">
        <v>-38.736741000000002</v>
      </c>
      <c r="H19577">
        <v>146.62734499999999</v>
      </c>
      <c r="I19577" s="5" t="s">
        <v>165</v>
      </c>
      <c r="J19577" t="s">
        <v>3262</v>
      </c>
      <c r="K19577">
        <v>14</v>
      </c>
      <c r="L19577">
        <v>16</v>
      </c>
      <c r="M19577">
        <f t="shared" si="221"/>
        <v>15</v>
      </c>
      <c r="N19577">
        <v>10</v>
      </c>
      <c r="O19577">
        <v>1.5825589337048331</v>
      </c>
      <c r="R19577">
        <v>0.34651822500000001</v>
      </c>
      <c r="S19577">
        <v>0.34280078141440007</v>
      </c>
      <c r="T19577">
        <f t="shared" si="218"/>
        <v>5.425024391083566</v>
      </c>
      <c r="U19577">
        <f t="shared" si="219"/>
        <v>5.4838551266529141</v>
      </c>
      <c r="V19577">
        <f t="shared" si="220"/>
        <v>10.90887951773648</v>
      </c>
      <c r="AA19577">
        <f>SUM(T19576:T19577)-(O19577*S19577)</f>
        <v>12.474810594345072</v>
      </c>
      <c r="AB19577">
        <f>SUM(U19576:U19577)-(O19577*R19577)</f>
        <v>10.170167146020795</v>
      </c>
    </row>
    <row r="19578" spans="1:30">
      <c r="A19578" t="s">
        <v>424</v>
      </c>
      <c r="B19578" t="s">
        <v>423</v>
      </c>
      <c r="D19578" s="5">
        <v>2020</v>
      </c>
      <c r="E19578" s="5" t="s">
        <v>3260</v>
      </c>
      <c r="F19578" s="5" t="s">
        <v>51</v>
      </c>
      <c r="G19578">
        <v>-38.736741000000002</v>
      </c>
      <c r="H19578">
        <v>146.62734499999999</v>
      </c>
      <c r="I19578" s="5" t="s">
        <v>165</v>
      </c>
      <c r="J19578" t="s">
        <v>3262</v>
      </c>
      <c r="K19578">
        <v>28</v>
      </c>
      <c r="L19578">
        <v>30</v>
      </c>
      <c r="M19578">
        <f t="shared" si="221"/>
        <v>29</v>
      </c>
      <c r="N19578">
        <v>10</v>
      </c>
      <c r="O19578">
        <v>1.6099590487075337</v>
      </c>
      <c r="R19578">
        <v>0.4957239908196</v>
      </c>
      <c r="S19578">
        <v>0.44022753856000008</v>
      </c>
      <c r="T19578">
        <f t="shared" si="218"/>
        <v>7.087483091949168</v>
      </c>
      <c r="U19578">
        <f t="shared" si="219"/>
        <v>7.9809532468142539</v>
      </c>
      <c r="V19578">
        <f t="shared" si="220"/>
        <v>15.068436338763423</v>
      </c>
      <c r="AA19578">
        <f>SUM(T19576:T19578)</f>
        <v>20.104796125402597</v>
      </c>
      <c r="AB19578">
        <f>SUM(U19576:U19578)</f>
        <v>18.699505905500338</v>
      </c>
    </row>
    <row r="19579" spans="1:30">
      <c r="A19579" t="s">
        <v>424</v>
      </c>
      <c r="B19579" t="s">
        <v>423</v>
      </c>
      <c r="D19579" s="5">
        <v>2020</v>
      </c>
      <c r="E19579" s="5" t="s">
        <v>3260</v>
      </c>
      <c r="F19579" s="5" t="s">
        <v>51</v>
      </c>
      <c r="G19579">
        <v>-38.736749000000003</v>
      </c>
      <c r="H19579">
        <v>146.627466</v>
      </c>
      <c r="I19579" s="5" t="s">
        <v>165</v>
      </c>
      <c r="J19579" t="s">
        <v>3263</v>
      </c>
      <c r="K19579">
        <v>0</v>
      </c>
      <c r="L19579">
        <v>2</v>
      </c>
      <c r="M19579">
        <f t="shared" si="221"/>
        <v>1</v>
      </c>
      <c r="N19579">
        <v>10</v>
      </c>
      <c r="O19579">
        <v>1.7616018784854914</v>
      </c>
      <c r="R19579">
        <v>0.3977778946969</v>
      </c>
      <c r="S19579">
        <v>0.51006325377640005</v>
      </c>
      <c r="T19579">
        <f t="shared" si="218"/>
        <v>8.9852838599892824</v>
      </c>
      <c r="U19579">
        <f t="shared" si="219"/>
        <v>7.0072628651806301</v>
      </c>
      <c r="V19579">
        <f t="shared" si="220"/>
        <v>15.992546725169912</v>
      </c>
      <c r="W19579">
        <f>AVERAGE(O19579:O19581)</f>
        <v>1.7588177280143373</v>
      </c>
      <c r="Y19579">
        <f>AVERAGE(R19579:R19581)</f>
        <v>0.37737863584216669</v>
      </c>
      <c r="Z19579">
        <f>AVERAGE(S19579:S19581)</f>
        <v>0.4680276676763</v>
      </c>
      <c r="AD19579">
        <v>30</v>
      </c>
    </row>
    <row r="19580" spans="1:30">
      <c r="A19580" t="s">
        <v>424</v>
      </c>
      <c r="B19580" t="s">
        <v>423</v>
      </c>
      <c r="D19580" s="5">
        <v>2020</v>
      </c>
      <c r="E19580" s="5" t="s">
        <v>3260</v>
      </c>
      <c r="F19580" s="5" t="s">
        <v>51</v>
      </c>
      <c r="G19580">
        <v>-38.736749000000003</v>
      </c>
      <c r="H19580">
        <v>146.627466</v>
      </c>
      <c r="I19580" s="5" t="s">
        <v>165</v>
      </c>
      <c r="J19580" t="s">
        <v>3263</v>
      </c>
      <c r="K19580">
        <v>14</v>
      </c>
      <c r="L19580">
        <v>16</v>
      </c>
      <c r="M19580">
        <f t="shared" si="221"/>
        <v>15</v>
      </c>
      <c r="N19580">
        <v>10</v>
      </c>
      <c r="O19580">
        <v>1.5968701461876562</v>
      </c>
      <c r="R19580">
        <v>0.41931326257960005</v>
      </c>
      <c r="S19580">
        <v>0.47068994725209995</v>
      </c>
      <c r="T19580">
        <f t="shared" si="218"/>
        <v>7.5163072487752105</v>
      </c>
      <c r="U19580">
        <f t="shared" si="219"/>
        <v>6.6958883091390895</v>
      </c>
      <c r="V19580">
        <f t="shared" si="220"/>
        <v>14.212195557914299</v>
      </c>
      <c r="AA19580">
        <f>SUM(T19579:T19580)-(O19580*S19580)</f>
        <v>15.749960383886974</v>
      </c>
      <c r="AB19580">
        <f>SUM(U19579:U19580)-(O19580*R19580)</f>
        <v>13.03356234340581</v>
      </c>
    </row>
    <row r="19581" spans="1:30">
      <c r="A19581" t="s">
        <v>424</v>
      </c>
      <c r="B19581" t="s">
        <v>423</v>
      </c>
      <c r="D19581" s="5">
        <v>2020</v>
      </c>
      <c r="E19581" s="5" t="s">
        <v>3260</v>
      </c>
      <c r="F19581" s="5" t="s">
        <v>51</v>
      </c>
      <c r="G19581">
        <v>-38.736749000000003</v>
      </c>
      <c r="H19581">
        <v>146.627466</v>
      </c>
      <c r="I19581" s="5" t="s">
        <v>165</v>
      </c>
      <c r="J19581" t="s">
        <v>3263</v>
      </c>
      <c r="K19581">
        <v>28</v>
      </c>
      <c r="L19581">
        <v>30</v>
      </c>
      <c r="M19581">
        <f t="shared" si="221"/>
        <v>29</v>
      </c>
      <c r="N19581">
        <v>10</v>
      </c>
      <c r="O19581">
        <v>1.9179811593698644</v>
      </c>
      <c r="R19581">
        <v>0.31504475025000001</v>
      </c>
      <c r="S19581">
        <v>0.42332980200039994</v>
      </c>
      <c r="T19581">
        <f t="shared" si="218"/>
        <v>8.1193858443654214</v>
      </c>
      <c r="U19581">
        <f t="shared" si="219"/>
        <v>6.0424989533788445</v>
      </c>
      <c r="V19581">
        <f t="shared" si="220"/>
        <v>14.161884797744266</v>
      </c>
      <c r="AA19581">
        <f>SUM(T19579:T19581)</f>
        <v>24.620976953129915</v>
      </c>
      <c r="AB19581">
        <f>SUM(U19579:U19581)</f>
        <v>19.745650127698564</v>
      </c>
    </row>
    <row r="19582" spans="1:30">
      <c r="A19582" t="s">
        <v>424</v>
      </c>
      <c r="B19582" t="s">
        <v>423</v>
      </c>
      <c r="D19582" s="5">
        <v>2020</v>
      </c>
      <c r="E19582" s="5" t="s">
        <v>3260</v>
      </c>
      <c r="F19582" s="5" t="s">
        <v>51</v>
      </c>
      <c r="G19582">
        <v>-38.737174000000003</v>
      </c>
      <c r="H19582">
        <v>146.62794700000001</v>
      </c>
      <c r="I19582" s="5" t="s">
        <v>165</v>
      </c>
      <c r="J19582" t="s">
        <v>3264</v>
      </c>
      <c r="K19582">
        <v>0</v>
      </c>
      <c r="L19582">
        <v>2</v>
      </c>
      <c r="M19582">
        <f t="shared" si="221"/>
        <v>1</v>
      </c>
      <c r="N19582">
        <v>10</v>
      </c>
      <c r="O19582">
        <v>1.564682650496751</v>
      </c>
      <c r="R19582">
        <v>0.3241627404304</v>
      </c>
      <c r="S19582">
        <v>0.39332091658240009</v>
      </c>
      <c r="T19582">
        <f t="shared" si="218"/>
        <v>6.1542241425396131</v>
      </c>
      <c r="U19582">
        <f t="shared" si="219"/>
        <v>5.0721181588892863</v>
      </c>
      <c r="V19582">
        <f t="shared" si="220"/>
        <v>11.2263423014289</v>
      </c>
      <c r="W19582">
        <f>AVERAGE(O19582:O19584)</f>
        <v>1.458800049956575</v>
      </c>
      <c r="Y19582">
        <f>AVERAGE(R19582:R19584)</f>
        <v>0.3901058187901334</v>
      </c>
      <c r="Z19582">
        <f>AVERAGE(S19582:S19584)</f>
        <v>0.45665314392006673</v>
      </c>
      <c r="AD19582">
        <v>30</v>
      </c>
    </row>
    <row r="19583" spans="1:30">
      <c r="A19583" t="s">
        <v>424</v>
      </c>
      <c r="B19583" t="s">
        <v>423</v>
      </c>
      <c r="D19583" s="5">
        <v>2020</v>
      </c>
      <c r="E19583" s="5" t="s">
        <v>3260</v>
      </c>
      <c r="F19583" s="5" t="s">
        <v>51</v>
      </c>
      <c r="G19583">
        <v>-38.737174000000003</v>
      </c>
      <c r="H19583">
        <v>146.62794700000001</v>
      </c>
      <c r="I19583" s="5" t="s">
        <v>165</v>
      </c>
      <c r="J19583" t="s">
        <v>3264</v>
      </c>
      <c r="K19583">
        <v>14</v>
      </c>
      <c r="L19583">
        <v>16</v>
      </c>
      <c r="M19583">
        <f t="shared" si="221"/>
        <v>15</v>
      </c>
      <c r="N19583">
        <v>10</v>
      </c>
      <c r="O19583">
        <v>1.3702589720156919</v>
      </c>
      <c r="R19583">
        <v>0.55044198225000007</v>
      </c>
      <c r="S19583">
        <v>0.52267881710890007</v>
      </c>
      <c r="T19583">
        <f t="shared" si="218"/>
        <v>7.1620533862601921</v>
      </c>
      <c r="U19583">
        <f t="shared" si="219"/>
        <v>7.542480647521649</v>
      </c>
      <c r="V19583">
        <f t="shared" si="220"/>
        <v>14.70453403378184</v>
      </c>
      <c r="AA19583">
        <f>SUM(T19582:T19583)-(O19583*S19583)</f>
        <v>12.600072190173787</v>
      </c>
      <c r="AB19583">
        <f>SUM(U19582:U19583)-(O19583*R19583)</f>
        <v>11.86035074165877</v>
      </c>
    </row>
    <row r="19584" spans="1:30">
      <c r="A19584" t="s">
        <v>424</v>
      </c>
      <c r="B19584" t="s">
        <v>423</v>
      </c>
      <c r="D19584" s="5">
        <v>2020</v>
      </c>
      <c r="E19584" s="5" t="s">
        <v>3260</v>
      </c>
      <c r="F19584" s="5" t="s">
        <v>51</v>
      </c>
      <c r="G19584">
        <v>-38.737174000000003</v>
      </c>
      <c r="H19584">
        <v>146.62794700000001</v>
      </c>
      <c r="I19584" s="5" t="s">
        <v>165</v>
      </c>
      <c r="J19584" t="s">
        <v>3264</v>
      </c>
      <c r="K19584">
        <v>28</v>
      </c>
      <c r="L19584">
        <v>30</v>
      </c>
      <c r="M19584">
        <f t="shared" si="221"/>
        <v>29</v>
      </c>
      <c r="N19584">
        <v>10</v>
      </c>
      <c r="O19584">
        <v>1.4414585273572822</v>
      </c>
      <c r="R19584">
        <v>0.29571273369000001</v>
      </c>
      <c r="S19584">
        <v>0.45395969806890002</v>
      </c>
      <c r="T19584">
        <f t="shared" si="218"/>
        <v>6.5436407785795305</v>
      </c>
      <c r="U19584">
        <f t="shared" si="219"/>
        <v>4.2625764162558362</v>
      </c>
      <c r="V19584">
        <f t="shared" si="220"/>
        <v>10.806217194835366</v>
      </c>
      <c r="AA19584">
        <f>SUM(T19582:T19584)</f>
        <v>19.859918307379335</v>
      </c>
      <c r="AB19584">
        <f>SUM(U19582:U19584)</f>
        <v>16.877175222666772</v>
      </c>
    </row>
    <row r="19585" spans="1:30">
      <c r="A19585" t="s">
        <v>424</v>
      </c>
      <c r="B19585" t="s">
        <v>423</v>
      </c>
      <c r="D19585" s="5">
        <v>2020</v>
      </c>
      <c r="E19585" s="5" t="s">
        <v>3260</v>
      </c>
      <c r="F19585" s="5" t="s">
        <v>51</v>
      </c>
      <c r="G19585">
        <v>-38.736910000000002</v>
      </c>
      <c r="H19585">
        <v>146.62774400000001</v>
      </c>
      <c r="I19585" s="5" t="s">
        <v>165</v>
      </c>
      <c r="J19585" t="s">
        <v>3265</v>
      </c>
      <c r="K19585">
        <v>0</v>
      </c>
      <c r="L19585">
        <v>2</v>
      </c>
      <c r="M19585">
        <f t="shared" si="221"/>
        <v>1</v>
      </c>
      <c r="N19585">
        <v>10</v>
      </c>
      <c r="O19585">
        <v>1.6821771956849121</v>
      </c>
      <c r="R19585">
        <v>0.62564416589440019</v>
      </c>
      <c r="S19585">
        <v>0.62950057302250007</v>
      </c>
      <c r="T19585">
        <f t="shared" si="218"/>
        <v>10.589315086090343</v>
      </c>
      <c r="U19585">
        <f t="shared" si="219"/>
        <v>10.524443484808682</v>
      </c>
      <c r="V19585">
        <f t="shared" si="220"/>
        <v>21.113758570899023</v>
      </c>
      <c r="W19585">
        <f>AVERAGE(O19585:O19587)</f>
        <v>1.7466710227575639</v>
      </c>
      <c r="Y19585">
        <f>AVERAGE(R19585:R19587)</f>
        <v>0.42798903924326676</v>
      </c>
      <c r="Z19585">
        <f>AVERAGE(S19585:S19587)</f>
        <v>0.74375365259176673</v>
      </c>
      <c r="AD19585">
        <v>30</v>
      </c>
    </row>
    <row r="19586" spans="1:30">
      <c r="A19586" t="s">
        <v>424</v>
      </c>
      <c r="B19586" t="s">
        <v>423</v>
      </c>
      <c r="D19586" s="5">
        <v>2020</v>
      </c>
      <c r="E19586" s="5" t="s">
        <v>3260</v>
      </c>
      <c r="F19586" s="5" t="s">
        <v>51</v>
      </c>
      <c r="G19586">
        <v>-38.736910000000002</v>
      </c>
      <c r="H19586">
        <v>146.62774400000001</v>
      </c>
      <c r="I19586" s="5" t="s">
        <v>165</v>
      </c>
      <c r="J19586" t="s">
        <v>3265</v>
      </c>
      <c r="K19586">
        <v>14</v>
      </c>
      <c r="L19586">
        <v>16</v>
      </c>
      <c r="M19586">
        <f t="shared" si="221"/>
        <v>15</v>
      </c>
      <c r="N19586">
        <v>10</v>
      </c>
      <c r="O19586">
        <v>1.6371554453830768</v>
      </c>
      <c r="R19586">
        <v>0.36171361231290006</v>
      </c>
      <c r="S19586">
        <v>0.30059861532840004</v>
      </c>
      <c r="T19586">
        <f t="shared" si="218"/>
        <v>4.9212665995950298</v>
      </c>
      <c r="U19586">
        <f t="shared" si="219"/>
        <v>5.9218141006724743</v>
      </c>
      <c r="V19586">
        <f t="shared" si="220"/>
        <v>10.843080700267503</v>
      </c>
      <c r="AA19586">
        <f>SUM(T19585:T19586)-(O19586*S19586)</f>
        <v>15.018455025725871</v>
      </c>
      <c r="AB19586">
        <f>SUM(U19585:U19586)-(O19586*R19586)</f>
        <v>15.854076175413908</v>
      </c>
    </row>
    <row r="19587" spans="1:30">
      <c r="A19587" t="s">
        <v>424</v>
      </c>
      <c r="B19587" t="s">
        <v>423</v>
      </c>
      <c r="D19587" s="5">
        <v>2020</v>
      </c>
      <c r="E19587" s="5" t="s">
        <v>3260</v>
      </c>
      <c r="F19587" s="5" t="s">
        <v>51</v>
      </c>
      <c r="G19587">
        <v>-38.736910000000002</v>
      </c>
      <c r="H19587">
        <v>146.62774400000001</v>
      </c>
      <c r="I19587" s="5" t="s">
        <v>165</v>
      </c>
      <c r="J19587" t="s">
        <v>3265</v>
      </c>
      <c r="K19587">
        <v>28</v>
      </c>
      <c r="L19587">
        <v>30</v>
      </c>
      <c r="M19587">
        <f t="shared" si="221"/>
        <v>29</v>
      </c>
      <c r="N19587">
        <v>10</v>
      </c>
      <c r="O19587">
        <v>1.9206804272047027</v>
      </c>
      <c r="R19587">
        <v>0.29660933952249996</v>
      </c>
      <c r="S19587">
        <v>1.3011617694244002</v>
      </c>
      <c r="T19587">
        <f t="shared" si="218"/>
        <v>24.991159431604835</v>
      </c>
      <c r="U19587">
        <f t="shared" si="219"/>
        <v>5.6969175294697996</v>
      </c>
      <c r="V19587">
        <f t="shared" si="220"/>
        <v>30.688076961074636</v>
      </c>
      <c r="AA19587">
        <f>SUM(T19585:T19587)</f>
        <v>40.501741117290209</v>
      </c>
      <c r="AB19587">
        <f>SUM(U19585:U19587)</f>
        <v>22.143175114950957</v>
      </c>
    </row>
    <row r="19588" spans="1:30">
      <c r="A19588" t="s">
        <v>424</v>
      </c>
      <c r="B19588" t="s">
        <v>423</v>
      </c>
      <c r="D19588" s="5">
        <v>2020</v>
      </c>
      <c r="E19588" s="5" t="s">
        <v>3266</v>
      </c>
      <c r="F19588" s="5" t="s">
        <v>51</v>
      </c>
      <c r="G19588">
        <v>-38.65945</v>
      </c>
      <c r="H19588">
        <v>145.78495000000001</v>
      </c>
      <c r="I19588" s="5" t="s">
        <v>62</v>
      </c>
      <c r="J19588" t="s">
        <v>3267</v>
      </c>
      <c r="K19588">
        <v>0</v>
      </c>
      <c r="L19588">
        <v>2</v>
      </c>
      <c r="M19588">
        <f t="shared" si="221"/>
        <v>1</v>
      </c>
      <c r="N19588">
        <v>10</v>
      </c>
      <c r="O19588">
        <v>1.7812658129326933</v>
      </c>
      <c r="R19588">
        <v>0.30216590772640001</v>
      </c>
      <c r="S19588">
        <v>0.24341803545960003</v>
      </c>
      <c r="T19588">
        <f t="shared" si="218"/>
        <v>4.3359222481542359</v>
      </c>
      <c r="U19588">
        <f t="shared" si="219"/>
        <v>5.3823780126681111</v>
      </c>
      <c r="V19588">
        <f t="shared" si="220"/>
        <v>9.7183002608223461</v>
      </c>
      <c r="W19588">
        <f>AVERAGE(O19588:O19590)</f>
        <v>1.4822157969289298</v>
      </c>
      <c r="Y19588">
        <f>AVERAGE(R19588:R19590)</f>
        <v>2.0015797098629671</v>
      </c>
      <c r="AD19588">
        <v>30</v>
      </c>
    </row>
    <row r="19589" spans="1:30">
      <c r="A19589" t="s">
        <v>424</v>
      </c>
      <c r="B19589" t="s">
        <v>423</v>
      </c>
      <c r="D19589" s="5">
        <v>2020</v>
      </c>
      <c r="E19589" s="5" t="s">
        <v>3266</v>
      </c>
      <c r="F19589" s="5" t="s">
        <v>51</v>
      </c>
      <c r="G19589">
        <v>-38.65945</v>
      </c>
      <c r="H19589">
        <v>145.78495000000001</v>
      </c>
      <c r="I19589" s="5" t="s">
        <v>62</v>
      </c>
      <c r="J19589" t="s">
        <v>3267</v>
      </c>
      <c r="K19589">
        <v>14</v>
      </c>
      <c r="L19589">
        <v>16</v>
      </c>
      <c r="M19589">
        <f t="shared" si="221"/>
        <v>15</v>
      </c>
      <c r="N19589">
        <v>10</v>
      </c>
      <c r="O19589">
        <v>0.92440106411682332</v>
      </c>
      <c r="R19589">
        <v>5.4786761668864008</v>
      </c>
      <c r="U19589">
        <f t="shared" si="219"/>
        <v>50.644940786212672</v>
      </c>
      <c r="AB19589">
        <f>SUM(U19588:U19589)-(O19589*R19589)</f>
        <v>50.962824720259519</v>
      </c>
    </row>
    <row r="19590" spans="1:30">
      <c r="A19590" t="s">
        <v>424</v>
      </c>
      <c r="B19590" t="s">
        <v>423</v>
      </c>
      <c r="D19590" s="5">
        <v>2020</v>
      </c>
      <c r="E19590" s="5" t="s">
        <v>3266</v>
      </c>
      <c r="F19590" s="5" t="s">
        <v>51</v>
      </c>
      <c r="G19590">
        <v>-38.65945</v>
      </c>
      <c r="H19590">
        <v>145.78495000000001</v>
      </c>
      <c r="I19590" s="5" t="s">
        <v>62</v>
      </c>
      <c r="J19590" t="s">
        <v>3267</v>
      </c>
      <c r="K19590">
        <v>28</v>
      </c>
      <c r="L19590">
        <v>30</v>
      </c>
      <c r="M19590">
        <f t="shared" si="221"/>
        <v>29</v>
      </c>
      <c r="N19590">
        <v>10</v>
      </c>
      <c r="O19590">
        <v>1.7409805137372727</v>
      </c>
      <c r="R19590">
        <v>0.22389705497610002</v>
      </c>
      <c r="U19590">
        <f t="shared" si="219"/>
        <v>3.8980040979655302</v>
      </c>
      <c r="AB19590">
        <f>SUM(U19588:U19590)</f>
        <v>59.925322896846318</v>
      </c>
    </row>
    <row r="19591" spans="1:30">
      <c r="A19591" t="s">
        <v>424</v>
      </c>
      <c r="B19591" t="s">
        <v>423</v>
      </c>
      <c r="D19591" s="5">
        <v>2020</v>
      </c>
      <c r="E19591" s="5" t="s">
        <v>3266</v>
      </c>
      <c r="F19591" s="5" t="s">
        <v>51</v>
      </c>
      <c r="G19591">
        <v>-38.65945</v>
      </c>
      <c r="H19591">
        <v>145.78431666666665</v>
      </c>
      <c r="I19591" s="5" t="s">
        <v>62</v>
      </c>
      <c r="J19591" t="s">
        <v>3268</v>
      </c>
      <c r="K19591">
        <v>0</v>
      </c>
      <c r="L19591">
        <v>2</v>
      </c>
      <c r="M19591">
        <f t="shared" si="221"/>
        <v>1</v>
      </c>
      <c r="N19591">
        <v>10</v>
      </c>
      <c r="O19591">
        <v>1.8615053690419034</v>
      </c>
      <c r="R19591">
        <v>0.26605361432250002</v>
      </c>
      <c r="S19591">
        <v>1.507070041</v>
      </c>
      <c r="T19591">
        <f t="shared" si="218"/>
        <v>28.054189728437017</v>
      </c>
      <c r="U19591">
        <f t="shared" si="219"/>
        <v>4.952602315143376</v>
      </c>
      <c r="V19591">
        <f t="shared" si="220"/>
        <v>33.00679204358039</v>
      </c>
      <c r="W19591">
        <f>AVERAGE(O19591:O19593)</f>
        <v>1.690059420211498</v>
      </c>
      <c r="Y19591">
        <f>AVERAGE(R19591:R19593)</f>
        <v>0.2984358114848667</v>
      </c>
      <c r="Z19591">
        <f>AVERAGE(S19591:S19593)</f>
        <v>1.1840209964245665</v>
      </c>
      <c r="AD19591">
        <v>30</v>
      </c>
    </row>
    <row r="19592" spans="1:30">
      <c r="A19592" t="s">
        <v>424</v>
      </c>
      <c r="B19592" t="s">
        <v>423</v>
      </c>
      <c r="D19592" s="5">
        <v>2020</v>
      </c>
      <c r="E19592" s="5" t="s">
        <v>3266</v>
      </c>
      <c r="F19592" s="5" t="s">
        <v>51</v>
      </c>
      <c r="G19592">
        <v>-38.65945</v>
      </c>
      <c r="H19592">
        <v>145.78431666666665</v>
      </c>
      <c r="I19592" s="5" t="s">
        <v>62</v>
      </c>
      <c r="J19592" t="s">
        <v>3268</v>
      </c>
      <c r="K19592">
        <v>14</v>
      </c>
      <c r="L19592">
        <v>16</v>
      </c>
      <c r="M19592">
        <f t="shared" si="221"/>
        <v>15</v>
      </c>
      <c r="N19592">
        <v>10</v>
      </c>
      <c r="O19592">
        <v>1.5597475969396695</v>
      </c>
      <c r="R19592">
        <v>0.35625618756250005</v>
      </c>
      <c r="S19592">
        <v>1.3067617687056001</v>
      </c>
      <c r="T19592">
        <f t="shared" si="218"/>
        <v>20.382185285111916</v>
      </c>
      <c r="U19592">
        <f t="shared" si="219"/>
        <v>5.5566973244549764</v>
      </c>
      <c r="V19592">
        <f t="shared" si="220"/>
        <v>25.938882609566893</v>
      </c>
      <c r="AA19592">
        <f>SUM(T19591:T19592)-(O19592*S19592)</f>
        <v>46.398156485037738</v>
      </c>
      <c r="AB19592">
        <f>SUM(U19591:U19592)-(O19592*R19592)</f>
        <v>9.9536299071528553</v>
      </c>
    </row>
    <row r="19593" spans="1:30">
      <c r="A19593" t="s">
        <v>424</v>
      </c>
      <c r="B19593" t="s">
        <v>423</v>
      </c>
      <c r="D19593" s="5">
        <v>2020</v>
      </c>
      <c r="E19593" s="5" t="s">
        <v>3266</v>
      </c>
      <c r="F19593" s="5" t="s">
        <v>51</v>
      </c>
      <c r="G19593">
        <v>-38.65945</v>
      </c>
      <c r="H19593">
        <v>145.78431666666665</v>
      </c>
      <c r="I19593" s="5" t="s">
        <v>62</v>
      </c>
      <c r="J19593" t="s">
        <v>3268</v>
      </c>
      <c r="K19593">
        <v>28</v>
      </c>
      <c r="L19593">
        <v>30</v>
      </c>
      <c r="M19593">
        <f t="shared" si="221"/>
        <v>29</v>
      </c>
      <c r="N19593">
        <v>10</v>
      </c>
      <c r="O19593">
        <v>1.6489252946529207</v>
      </c>
      <c r="R19593">
        <v>0.27299763256959997</v>
      </c>
      <c r="S19593">
        <v>0.73823117956810003</v>
      </c>
      <c r="T19593">
        <f t="shared" si="218"/>
        <v>12.172880652913026</v>
      </c>
      <c r="U19593">
        <f t="shared" si="219"/>
        <v>4.5015270172437747</v>
      </c>
      <c r="V19593">
        <f t="shared" si="220"/>
        <v>16.6744076701568</v>
      </c>
      <c r="AA19593">
        <f>SUM(T19591:T19593)</f>
        <v>60.609255666461962</v>
      </c>
      <c r="AB19593">
        <f>SUM(U19591:U19593)</f>
        <v>15.010826656842127</v>
      </c>
    </row>
    <row r="19594" spans="1:30">
      <c r="A19594" t="s">
        <v>424</v>
      </c>
      <c r="B19594" t="s">
        <v>423</v>
      </c>
      <c r="D19594" s="5">
        <v>2020</v>
      </c>
      <c r="E19594" s="5" t="s">
        <v>3266</v>
      </c>
      <c r="F19594" s="5" t="s">
        <v>51</v>
      </c>
      <c r="G19594">
        <v>-38.659466666666667</v>
      </c>
      <c r="H19594">
        <v>145.78376666666668</v>
      </c>
      <c r="I19594" s="5" t="s">
        <v>62</v>
      </c>
      <c r="J19594" t="s">
        <v>3269</v>
      </c>
      <c r="K19594">
        <v>0</v>
      </c>
      <c r="L19594">
        <v>2</v>
      </c>
      <c r="M19594">
        <f t="shared" si="221"/>
        <v>1</v>
      </c>
      <c r="N19594">
        <v>10</v>
      </c>
      <c r="O19594">
        <v>1.6577870418842773</v>
      </c>
      <c r="R19594">
        <v>0.4245808607296</v>
      </c>
      <c r="S19594">
        <v>3.2432922490080998</v>
      </c>
      <c r="T19594">
        <f t="shared" si="218"/>
        <v>53.766878634493423</v>
      </c>
      <c r="U19594">
        <f t="shared" si="219"/>
        <v>7.0386464914960385</v>
      </c>
      <c r="V19594">
        <f t="shared" si="220"/>
        <v>60.805525125989462</v>
      </c>
      <c r="W19594">
        <f>AVERAGE(O19594:O19596)</f>
        <v>1.7089203420008416</v>
      </c>
      <c r="Y19594">
        <f>AVERAGE(R19594:R19596)</f>
        <v>0.34721318863430001</v>
      </c>
      <c r="Z19594">
        <f>AVERAGE(S19594:S19596)</f>
        <v>2.0955605420226</v>
      </c>
      <c r="AD19594">
        <v>30</v>
      </c>
    </row>
    <row r="19595" spans="1:30">
      <c r="A19595" t="s">
        <v>424</v>
      </c>
      <c r="B19595" t="s">
        <v>423</v>
      </c>
      <c r="D19595" s="5">
        <v>2020</v>
      </c>
      <c r="E19595" s="5" t="s">
        <v>3266</v>
      </c>
      <c r="F19595" s="5" t="s">
        <v>51</v>
      </c>
      <c r="G19595">
        <v>-38.659466666666667</v>
      </c>
      <c r="H19595">
        <v>145.78376666666668</v>
      </c>
      <c r="I19595" s="5" t="s">
        <v>62</v>
      </c>
      <c r="J19595" t="s">
        <v>3269</v>
      </c>
      <c r="K19595">
        <v>14</v>
      </c>
      <c r="L19595">
        <v>16</v>
      </c>
      <c r="M19595">
        <f t="shared" si="221"/>
        <v>15</v>
      </c>
      <c r="N19595">
        <v>10</v>
      </c>
      <c r="O19595">
        <v>1.7233843432290328</v>
      </c>
      <c r="R19595">
        <v>0.31463025835239999</v>
      </c>
      <c r="S19595">
        <v>2.0082578486881002</v>
      </c>
      <c r="T19595">
        <f t="shared" si="218"/>
        <v>34.61000133595892</v>
      </c>
      <c r="U19595">
        <f t="shared" si="219"/>
        <v>5.4222886115063176</v>
      </c>
      <c r="V19595">
        <f t="shared" si="220"/>
        <v>40.032289947465237</v>
      </c>
      <c r="AA19595">
        <f>SUM(T19594:T19595)-(O19595*S19595)</f>
        <v>84.915879836856448</v>
      </c>
      <c r="AB19595">
        <f>SUM(U19594:U19595)-(O19595*R19595)</f>
        <v>11.918706241851725</v>
      </c>
    </row>
    <row r="19596" spans="1:30">
      <c r="A19596" t="s">
        <v>424</v>
      </c>
      <c r="B19596" t="s">
        <v>423</v>
      </c>
      <c r="D19596" s="5">
        <v>2020</v>
      </c>
      <c r="E19596" s="5" t="s">
        <v>3266</v>
      </c>
      <c r="F19596" s="5" t="s">
        <v>51</v>
      </c>
      <c r="G19596">
        <v>-38.659466666666667</v>
      </c>
      <c r="H19596">
        <v>145.78376666666668</v>
      </c>
      <c r="I19596" s="5" t="s">
        <v>62</v>
      </c>
      <c r="J19596" t="s">
        <v>3269</v>
      </c>
      <c r="K19596">
        <v>28</v>
      </c>
      <c r="L19596">
        <v>30</v>
      </c>
      <c r="M19596">
        <f t="shared" si="221"/>
        <v>29</v>
      </c>
      <c r="N19596">
        <v>10</v>
      </c>
      <c r="O19596">
        <v>1.745589640889214</v>
      </c>
      <c r="R19596">
        <v>0.30242844682090003</v>
      </c>
      <c r="S19596">
        <v>1.0351315283716001</v>
      </c>
      <c r="T19596">
        <f t="shared" si="218"/>
        <v>18.069148728832843</v>
      </c>
      <c r="U19596">
        <f t="shared" si="219"/>
        <v>5.2791596388077764</v>
      </c>
      <c r="V19596">
        <f t="shared" si="220"/>
        <v>23.34830836764062</v>
      </c>
      <c r="AA19596">
        <f>SUM(T19594:T19596)</f>
        <v>106.44602869928518</v>
      </c>
      <c r="AB19596">
        <f>SUM(U19594:U19596)</f>
        <v>17.740094741810132</v>
      </c>
    </row>
  </sheetData>
  <sortState xmlns:xlrd2="http://schemas.microsoft.com/office/spreadsheetml/2017/richdata2" ref="A2:AD16322">
    <sortCondition ref="A1:A16322"/>
  </sortState>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FC384-666A-C74A-950E-CDF53D9D530E}">
  <dimension ref="A1:AR2611"/>
  <sheetViews>
    <sheetView tabSelected="1" zoomScale="75" zoomScaleNormal="70" workbookViewId="0">
      <pane ySplit="1" topLeftCell="A2" activePane="bottomLeft" state="frozen"/>
      <selection activeCell="AG1" sqref="AG1"/>
      <selection pane="bottomLeft" activeCell="R55" sqref="R55"/>
    </sheetView>
  </sheetViews>
  <sheetFormatPr baseColWidth="10" defaultRowHeight="16"/>
  <cols>
    <col min="5" max="5" width="22.5" customWidth="1"/>
    <col min="12" max="12" width="21.1640625" customWidth="1"/>
    <col min="14" max="14" width="13.83203125" customWidth="1"/>
  </cols>
  <sheetData>
    <row r="1" spans="1:44" s="4" customFormat="1">
      <c r="A1" s="4" t="s">
        <v>44</v>
      </c>
      <c r="B1" s="4" t="s">
        <v>42</v>
      </c>
      <c r="C1" s="4" t="s">
        <v>40</v>
      </c>
      <c r="D1" s="4" t="s">
        <v>38</v>
      </c>
      <c r="E1" s="4" t="s">
        <v>28</v>
      </c>
      <c r="F1" s="4" t="s">
        <v>26</v>
      </c>
      <c r="G1" s="4" t="s">
        <v>24</v>
      </c>
      <c r="H1" s="4" t="s">
        <v>22</v>
      </c>
      <c r="I1" s="4" t="s">
        <v>20</v>
      </c>
      <c r="J1" s="4" t="s">
        <v>18</v>
      </c>
      <c r="K1" s="4" t="s">
        <v>2919</v>
      </c>
      <c r="L1" s="4" t="s">
        <v>2809</v>
      </c>
      <c r="M1" s="4" t="s">
        <v>15</v>
      </c>
      <c r="N1" s="4" t="s">
        <v>2764</v>
      </c>
      <c r="O1" s="4" t="s">
        <v>12</v>
      </c>
      <c r="P1" s="4" t="s">
        <v>2810</v>
      </c>
      <c r="Q1" s="4" t="s">
        <v>2811</v>
      </c>
      <c r="R1" s="4" t="s">
        <v>2812</v>
      </c>
      <c r="S1" s="4" t="s">
        <v>2848</v>
      </c>
      <c r="T1" s="4" t="s">
        <v>2814</v>
      </c>
      <c r="U1" s="4" t="s">
        <v>2813</v>
      </c>
      <c r="V1" s="4" t="s">
        <v>2815</v>
      </c>
      <c r="W1" s="4" t="s">
        <v>2816</v>
      </c>
      <c r="X1" s="4" t="s">
        <v>2817</v>
      </c>
      <c r="Y1" s="4" t="s">
        <v>2818</v>
      </c>
      <c r="Z1" s="4" t="s">
        <v>2819</v>
      </c>
      <c r="AA1" s="4" t="s">
        <v>2820</v>
      </c>
      <c r="AB1" s="4" t="s">
        <v>2821</v>
      </c>
      <c r="AC1" s="4" t="s">
        <v>2822</v>
      </c>
      <c r="AD1" s="4" t="s">
        <v>2823</v>
      </c>
      <c r="AE1" s="4" t="s">
        <v>2824</v>
      </c>
      <c r="AF1" s="4" t="s">
        <v>2825</v>
      </c>
      <c r="AG1" s="4" t="s">
        <v>2826</v>
      </c>
      <c r="AH1" s="4" t="s">
        <v>2827</v>
      </c>
      <c r="AI1" s="4" t="s">
        <v>2828</v>
      </c>
      <c r="AJ1" s="4" t="s">
        <v>2829</v>
      </c>
      <c r="AK1" s="4" t="s">
        <v>2830</v>
      </c>
      <c r="AL1" s="4" t="s">
        <v>2782</v>
      </c>
      <c r="AM1" s="4" t="s">
        <v>2837</v>
      </c>
      <c r="AN1" s="4" t="s">
        <v>2831</v>
      </c>
      <c r="AO1" s="4" t="s">
        <v>2776</v>
      </c>
      <c r="AP1" s="4" t="s">
        <v>2834</v>
      </c>
      <c r="AQ1" s="4" t="s">
        <v>2835</v>
      </c>
      <c r="AR1" s="4" t="s">
        <v>2300</v>
      </c>
    </row>
    <row r="2" spans="1:44">
      <c r="A2" s="5" t="s">
        <v>2980</v>
      </c>
      <c r="B2" s="5" t="s">
        <v>717</v>
      </c>
      <c r="C2" s="5"/>
      <c r="D2" s="5">
        <v>2018</v>
      </c>
      <c r="E2" s="5" t="s">
        <v>726</v>
      </c>
      <c r="F2" s="5" t="s">
        <v>722</v>
      </c>
      <c r="G2" s="5">
        <v>-20.325116999999999</v>
      </c>
      <c r="H2" s="5">
        <v>-40.271532999999998</v>
      </c>
      <c r="I2" s="5" t="s">
        <v>88</v>
      </c>
      <c r="J2" s="5" t="s">
        <v>217</v>
      </c>
      <c r="K2" t="s">
        <v>217</v>
      </c>
      <c r="L2" s="5" t="s">
        <v>61</v>
      </c>
      <c r="M2" s="5" t="s">
        <v>724</v>
      </c>
      <c r="N2" s="5" t="s">
        <v>60</v>
      </c>
      <c r="O2" s="5" t="s">
        <v>2728</v>
      </c>
      <c r="P2" s="5">
        <v>2E-3</v>
      </c>
      <c r="Q2" s="5">
        <v>2.7E-2</v>
      </c>
      <c r="R2" s="5">
        <v>2.9000000000000001E-2</v>
      </c>
      <c r="S2" s="5">
        <v>92</v>
      </c>
      <c r="T2" s="5">
        <f>V2+X2</f>
        <v>594.69594499999994</v>
      </c>
      <c r="U2" s="5">
        <f>W2+Y2</f>
        <v>7.5456429009999999</v>
      </c>
      <c r="V2" s="5">
        <v>156.4815289</v>
      </c>
      <c r="W2" s="5">
        <v>1.967416249</v>
      </c>
      <c r="X2" s="5">
        <v>438.21441609999999</v>
      </c>
      <c r="Y2" s="5">
        <v>5.5782266519999997</v>
      </c>
      <c r="Z2" s="5">
        <f>AA2+AB2</f>
        <v>103.27284272999999</v>
      </c>
      <c r="AA2" s="5">
        <v>29.285296890000001</v>
      </c>
      <c r="AB2" s="5">
        <v>73.987545839999996</v>
      </c>
      <c r="AC2" s="5">
        <f>AD2+AE2</f>
        <v>196.78557015999999</v>
      </c>
      <c r="AD2" s="5">
        <v>54.161182959999998</v>
      </c>
      <c r="AE2" s="5">
        <v>142.6243872</v>
      </c>
      <c r="AF2" s="5">
        <f>AG2+AH2</f>
        <v>296.94871855999997</v>
      </c>
      <c r="AG2" s="5">
        <v>81.472931059999993</v>
      </c>
      <c r="AH2" s="5">
        <v>215.4757875</v>
      </c>
      <c r="AI2" s="5"/>
      <c r="AJ2" s="5"/>
      <c r="AK2" s="5"/>
      <c r="AL2" s="5"/>
      <c r="AM2" s="5">
        <v>92</v>
      </c>
      <c r="AN2" s="5"/>
      <c r="AO2" s="5">
        <v>0.88641111100000003</v>
      </c>
      <c r="AP2" s="5">
        <f t="shared" ref="AP2:AQ2" si="0">COUNT(AP3:AP3000)</f>
        <v>184</v>
      </c>
      <c r="AQ2" s="5">
        <f t="shared" si="0"/>
        <v>164</v>
      </c>
      <c r="AR2" s="5"/>
    </row>
    <row r="3" spans="1:44">
      <c r="A3" s="5" t="s">
        <v>2980</v>
      </c>
      <c r="B3" s="5" t="s">
        <v>717</v>
      </c>
      <c r="C3" s="5"/>
      <c r="D3" s="5">
        <v>2018</v>
      </c>
      <c r="E3" s="5" t="s">
        <v>726</v>
      </c>
      <c r="F3" s="5" t="s">
        <v>722</v>
      </c>
      <c r="G3" s="5">
        <v>-20.325116999999999</v>
      </c>
      <c r="H3" s="5">
        <v>-40.271532999999998</v>
      </c>
      <c r="I3" s="5" t="s">
        <v>88</v>
      </c>
      <c r="J3" s="5" t="s">
        <v>217</v>
      </c>
      <c r="K3" t="s">
        <v>217</v>
      </c>
      <c r="L3" s="5" t="s">
        <v>61</v>
      </c>
      <c r="M3" s="5" t="s">
        <v>724</v>
      </c>
      <c r="N3" s="5" t="s">
        <v>60</v>
      </c>
      <c r="O3" s="5" t="s">
        <v>2727</v>
      </c>
      <c r="P3" s="5">
        <v>2E-3</v>
      </c>
      <c r="Q3" s="5">
        <v>2.7E-2</v>
      </c>
      <c r="R3" s="5">
        <v>2.9000000000000001E-2</v>
      </c>
      <c r="S3" s="5">
        <v>92</v>
      </c>
      <c r="T3" s="5">
        <f>V3+X3</f>
        <v>653.5703152000001</v>
      </c>
      <c r="U3" s="5">
        <f>W3+Y3</f>
        <v>7.7344109059999999</v>
      </c>
      <c r="V3" s="5">
        <v>164.38193000000001</v>
      </c>
      <c r="W3" s="5">
        <v>1.916093636</v>
      </c>
      <c r="X3" s="5">
        <v>489.18838520000003</v>
      </c>
      <c r="Y3" s="5">
        <v>5.8183172699999997</v>
      </c>
      <c r="Z3" s="5">
        <f>AA3+AB3</f>
        <v>128.87616514999999</v>
      </c>
      <c r="AA3" s="5">
        <v>27.030727550000002</v>
      </c>
      <c r="AB3" s="5">
        <v>101.8454376</v>
      </c>
      <c r="AC3" s="5">
        <f>AD3+AE3</f>
        <v>256.61014634999998</v>
      </c>
      <c r="AD3" s="5">
        <v>65.306980050000007</v>
      </c>
      <c r="AE3" s="5">
        <v>191.30316629999999</v>
      </c>
      <c r="AF3" s="5">
        <f>AG3+AH3</f>
        <v>379.74681980000003</v>
      </c>
      <c r="AG3" s="5">
        <v>99.199022200000002</v>
      </c>
      <c r="AH3" s="5">
        <v>280.54779760000002</v>
      </c>
      <c r="AI3" s="5"/>
      <c r="AJ3" s="5"/>
      <c r="AK3" s="5"/>
      <c r="AL3" s="5"/>
      <c r="AM3" s="5">
        <v>92</v>
      </c>
      <c r="AN3" s="5"/>
      <c r="AO3" s="5">
        <v>0.91108074100000003</v>
      </c>
      <c r="AP3" s="5"/>
      <c r="AQ3" s="5"/>
      <c r="AR3" s="5"/>
    </row>
    <row r="4" spans="1:44">
      <c r="A4" t="s">
        <v>940</v>
      </c>
      <c r="B4" t="s">
        <v>939</v>
      </c>
      <c r="D4">
        <v>2022</v>
      </c>
      <c r="E4" t="s">
        <v>938</v>
      </c>
      <c r="F4" t="s">
        <v>832</v>
      </c>
      <c r="G4">
        <v>1.2222</v>
      </c>
      <c r="H4">
        <v>103.8472</v>
      </c>
      <c r="I4" t="s">
        <v>2912</v>
      </c>
      <c r="J4" t="s">
        <v>49</v>
      </c>
      <c r="K4" t="s">
        <v>2923</v>
      </c>
      <c r="L4" t="s">
        <v>61</v>
      </c>
      <c r="M4" t="s">
        <v>108</v>
      </c>
      <c r="N4" t="s">
        <v>60</v>
      </c>
      <c r="P4">
        <v>0.01</v>
      </c>
      <c r="Q4">
        <v>0.02</v>
      </c>
      <c r="R4">
        <v>0.03</v>
      </c>
      <c r="S4">
        <v>15</v>
      </c>
      <c r="V4">
        <v>9.89</v>
      </c>
      <c r="W4">
        <v>1.4</v>
      </c>
      <c r="AA4">
        <v>9.89</v>
      </c>
      <c r="AL4">
        <v>4.1900000000000004</v>
      </c>
      <c r="AM4">
        <v>15</v>
      </c>
      <c r="AO4">
        <v>1.54</v>
      </c>
      <c r="AP4">
        <v>53.75</v>
      </c>
    </row>
    <row r="5" spans="1:44">
      <c r="A5" t="s">
        <v>684</v>
      </c>
      <c r="B5" t="s">
        <v>683</v>
      </c>
      <c r="D5">
        <v>2020</v>
      </c>
      <c r="E5" t="s">
        <v>685</v>
      </c>
      <c r="F5" t="s">
        <v>661</v>
      </c>
      <c r="G5">
        <v>8.6724669999999993</v>
      </c>
      <c r="H5">
        <v>-83.323120000000003</v>
      </c>
      <c r="I5" t="s">
        <v>2912</v>
      </c>
      <c r="J5" t="s">
        <v>660</v>
      </c>
      <c r="K5" t="s">
        <v>217</v>
      </c>
      <c r="L5" t="s">
        <v>61</v>
      </c>
      <c r="M5" t="s">
        <v>669</v>
      </c>
      <c r="N5" t="s">
        <v>60</v>
      </c>
      <c r="P5">
        <v>1.0999999999999999E-2</v>
      </c>
      <c r="Q5">
        <v>6.0000000000000001E-3</v>
      </c>
      <c r="R5">
        <v>1.6E-2</v>
      </c>
      <c r="S5">
        <v>10</v>
      </c>
      <c r="V5">
        <v>24</v>
      </c>
      <c r="W5">
        <v>2</v>
      </c>
      <c r="X5">
        <v>21.2</v>
      </c>
      <c r="Y5">
        <v>1.8</v>
      </c>
      <c r="AA5">
        <v>36</v>
      </c>
      <c r="AM5">
        <v>10</v>
      </c>
      <c r="AO5">
        <v>1.2</v>
      </c>
    </row>
    <row r="6" spans="1:44">
      <c r="A6" s="5" t="s">
        <v>3023</v>
      </c>
      <c r="B6" s="5" t="s">
        <v>3021</v>
      </c>
      <c r="D6" s="5">
        <v>2019</v>
      </c>
      <c r="E6" s="24" t="s">
        <v>3025</v>
      </c>
      <c r="F6" s="5" t="s">
        <v>89</v>
      </c>
      <c r="G6">
        <v>21.566400000000002</v>
      </c>
      <c r="H6">
        <v>109.09729999999999</v>
      </c>
      <c r="I6" t="s">
        <v>88</v>
      </c>
      <c r="J6" t="s">
        <v>49</v>
      </c>
      <c r="K6" s="5" t="s">
        <v>2923</v>
      </c>
      <c r="L6" s="5" t="s">
        <v>61</v>
      </c>
      <c r="M6" t="s">
        <v>87</v>
      </c>
      <c r="N6" t="s">
        <v>60</v>
      </c>
      <c r="O6" s="5" t="s">
        <v>3024</v>
      </c>
      <c r="P6">
        <v>1.1233333333333333E-2</v>
      </c>
      <c r="Q6">
        <v>1.8933333333333333E-2</v>
      </c>
      <c r="R6">
        <v>3.0166666666666665E-2</v>
      </c>
      <c r="S6">
        <v>100</v>
      </c>
      <c r="T6">
        <f>X6+V6</f>
        <v>44.937387309200602</v>
      </c>
      <c r="U6">
        <f>W6+Y6</f>
        <v>0.33120000000000005</v>
      </c>
      <c r="V6">
        <v>41.316836826546002</v>
      </c>
      <c r="W6">
        <v>0.30480000000000007</v>
      </c>
      <c r="X6">
        <v>3.6205504826545991</v>
      </c>
      <c r="Y6">
        <v>2.6399999999999996E-2</v>
      </c>
      <c r="Z6">
        <f>AB6+AA6</f>
        <v>5.1132682352941181</v>
      </c>
      <c r="AA6">
        <v>4.6203644705882354</v>
      </c>
      <c r="AB6">
        <v>0.49290376470588226</v>
      </c>
      <c r="AC6">
        <f>AE6+AD6</f>
        <v>12.694866928104574</v>
      </c>
      <c r="AD6">
        <v>11.520611790849673</v>
      </c>
      <c r="AE6">
        <v>1.1742551372549019</v>
      </c>
      <c r="AF6">
        <f>AH6+AG6</f>
        <v>22.411894413775766</v>
      </c>
      <c r="AG6">
        <v>20.419133440925087</v>
      </c>
      <c r="AH6">
        <v>1.9927609728506785</v>
      </c>
      <c r="AI6">
        <f>AK6+AJ6</f>
        <v>44.937387309200602</v>
      </c>
      <c r="AJ6">
        <v>41.316836826546002</v>
      </c>
      <c r="AK6">
        <v>3.6205504826545991</v>
      </c>
      <c r="AM6">
        <v>100</v>
      </c>
      <c r="AO6">
        <v>1.3985206304675717</v>
      </c>
    </row>
    <row r="7" spans="1:44">
      <c r="A7" t="s">
        <v>684</v>
      </c>
      <c r="B7" t="s">
        <v>683</v>
      </c>
      <c r="D7">
        <v>2020</v>
      </c>
      <c r="E7" t="s">
        <v>682</v>
      </c>
      <c r="F7" t="s">
        <v>661</v>
      </c>
      <c r="G7">
        <v>8.6059999999999999</v>
      </c>
      <c r="H7">
        <v>-83.140749999999997</v>
      </c>
      <c r="I7" t="s">
        <v>2912</v>
      </c>
      <c r="J7" t="s">
        <v>660</v>
      </c>
      <c r="K7" t="s">
        <v>217</v>
      </c>
      <c r="L7" t="s">
        <v>61</v>
      </c>
      <c r="M7" t="s">
        <v>669</v>
      </c>
      <c r="N7" t="s">
        <v>60</v>
      </c>
      <c r="P7">
        <v>1.2999999999999999E-2</v>
      </c>
      <c r="Q7">
        <v>8.0000000000000002E-3</v>
      </c>
      <c r="R7">
        <v>2.1000000000000001E-2</v>
      </c>
      <c r="S7">
        <v>10</v>
      </c>
      <c r="V7">
        <v>24.3</v>
      </c>
      <c r="W7">
        <v>2.7</v>
      </c>
      <c r="X7">
        <v>23.7</v>
      </c>
      <c r="Y7">
        <v>2.7</v>
      </c>
      <c r="AA7">
        <v>36.450000000000003</v>
      </c>
      <c r="AM7">
        <v>10</v>
      </c>
      <c r="AO7">
        <v>0.9</v>
      </c>
    </row>
    <row r="8" spans="1:44">
      <c r="A8" t="s">
        <v>672</v>
      </c>
      <c r="B8" t="s">
        <v>671</v>
      </c>
      <c r="D8">
        <v>2020</v>
      </c>
      <c r="E8" t="s">
        <v>674</v>
      </c>
      <c r="F8" t="s">
        <v>661</v>
      </c>
      <c r="G8">
        <v>11.03619</v>
      </c>
      <c r="H8">
        <v>-85.736710000000002</v>
      </c>
      <c r="I8" t="s">
        <v>2912</v>
      </c>
      <c r="J8" t="s">
        <v>660</v>
      </c>
      <c r="K8" t="s">
        <v>217</v>
      </c>
      <c r="L8" t="s">
        <v>61</v>
      </c>
      <c r="M8" t="s">
        <v>669</v>
      </c>
      <c r="N8" t="s">
        <v>60</v>
      </c>
      <c r="O8" t="s">
        <v>673</v>
      </c>
      <c r="P8">
        <v>1.7000000000000001E-2</v>
      </c>
      <c r="Q8">
        <v>0.02</v>
      </c>
      <c r="R8">
        <v>3.6999999999999998E-2</v>
      </c>
      <c r="S8">
        <v>10</v>
      </c>
      <c r="T8">
        <v>144.6</v>
      </c>
      <c r="V8">
        <v>15.7</v>
      </c>
      <c r="W8">
        <v>1.2</v>
      </c>
      <c r="X8">
        <v>128.9</v>
      </c>
      <c r="Y8">
        <v>18.3</v>
      </c>
      <c r="Z8">
        <v>216.9</v>
      </c>
      <c r="AA8">
        <v>23.55</v>
      </c>
      <c r="AB8">
        <v>193.35</v>
      </c>
      <c r="AM8">
        <v>10</v>
      </c>
      <c r="AO8">
        <v>1.1000000000000001</v>
      </c>
    </row>
    <row r="9" spans="1:44">
      <c r="A9" t="s">
        <v>92</v>
      </c>
      <c r="B9" t="s">
        <v>91</v>
      </c>
      <c r="D9">
        <v>2020</v>
      </c>
      <c r="E9" t="s">
        <v>90</v>
      </c>
      <c r="F9" t="s">
        <v>89</v>
      </c>
      <c r="G9">
        <v>22.655705560000001</v>
      </c>
      <c r="H9">
        <v>113.72402219999999</v>
      </c>
      <c r="I9" t="s">
        <v>88</v>
      </c>
      <c r="J9" t="s">
        <v>49</v>
      </c>
      <c r="K9" t="s">
        <v>2923</v>
      </c>
      <c r="L9" t="s">
        <v>61</v>
      </c>
      <c r="M9" t="s">
        <v>87</v>
      </c>
      <c r="N9" t="s">
        <v>60</v>
      </c>
      <c r="P9">
        <v>0.02</v>
      </c>
      <c r="Q9">
        <v>0.03</v>
      </c>
      <c r="R9">
        <v>4.9799999999999997E-2</v>
      </c>
      <c r="S9">
        <v>60</v>
      </c>
      <c r="V9">
        <v>19</v>
      </c>
      <c r="AA9">
        <v>4.75</v>
      </c>
      <c r="AD9">
        <v>9.5</v>
      </c>
      <c r="AG9">
        <v>15.83</v>
      </c>
      <c r="AM9">
        <v>60</v>
      </c>
    </row>
    <row r="10" spans="1:44">
      <c r="A10" t="s">
        <v>672</v>
      </c>
      <c r="B10" t="s">
        <v>671</v>
      </c>
      <c r="D10">
        <v>2020</v>
      </c>
      <c r="E10" t="s">
        <v>670</v>
      </c>
      <c r="F10" t="s">
        <v>661</v>
      </c>
      <c r="G10">
        <v>10.933249999999999</v>
      </c>
      <c r="H10">
        <v>-85.793260000000004</v>
      </c>
      <c r="I10" t="s">
        <v>2912</v>
      </c>
      <c r="J10" t="s">
        <v>660</v>
      </c>
      <c r="K10" t="s">
        <v>217</v>
      </c>
      <c r="L10" t="s">
        <v>61</v>
      </c>
      <c r="M10" t="s">
        <v>669</v>
      </c>
      <c r="N10" t="s">
        <v>60</v>
      </c>
      <c r="P10">
        <v>0.02</v>
      </c>
      <c r="Q10">
        <v>1.9E-2</v>
      </c>
      <c r="R10">
        <v>3.9E-2</v>
      </c>
      <c r="S10">
        <v>10</v>
      </c>
      <c r="W10">
        <v>1.8</v>
      </c>
      <c r="Y10">
        <v>45.5</v>
      </c>
      <c r="AM10">
        <v>10</v>
      </c>
    </row>
    <row r="11" spans="1:44">
      <c r="A11" s="5" t="s">
        <v>3023</v>
      </c>
      <c r="B11" s="5" t="s">
        <v>3021</v>
      </c>
      <c r="D11" s="5">
        <v>2019</v>
      </c>
      <c r="E11" s="6" t="s">
        <v>3055</v>
      </c>
      <c r="F11" s="5" t="s">
        <v>89</v>
      </c>
      <c r="G11">
        <v>20.440347222222222</v>
      </c>
      <c r="H11">
        <v>109.95136388888889</v>
      </c>
      <c r="I11" t="s">
        <v>88</v>
      </c>
      <c r="J11" t="s">
        <v>49</v>
      </c>
      <c r="K11" s="5" t="s">
        <v>2923</v>
      </c>
      <c r="L11" s="5" t="s">
        <v>61</v>
      </c>
      <c r="M11" t="s">
        <v>108</v>
      </c>
      <c r="N11" t="s">
        <v>60</v>
      </c>
      <c r="O11" s="5" t="s">
        <v>3044</v>
      </c>
      <c r="P11">
        <v>2.9583333333333333E-2</v>
      </c>
      <c r="Q11">
        <v>6.2066666666666666E-2</v>
      </c>
      <c r="R11">
        <v>9.1650000000000009E-2</v>
      </c>
      <c r="S11">
        <v>100</v>
      </c>
      <c r="T11">
        <f>X11+V11</f>
        <v>19.61301626417816</v>
      </c>
      <c r="U11">
        <f>W11+Y11</f>
        <v>0.13092961013317109</v>
      </c>
      <c r="V11">
        <v>19.61301626417816</v>
      </c>
      <c r="W11">
        <v>0.13092961013317109</v>
      </c>
      <c r="X11">
        <v>0</v>
      </c>
      <c r="Y11">
        <v>0</v>
      </c>
      <c r="Z11">
        <f>AB11+AA11</f>
        <v>6.690471282956004</v>
      </c>
      <c r="AA11">
        <v>6.690471282956004</v>
      </c>
      <c r="AB11">
        <v>0</v>
      </c>
      <c r="AC11">
        <f>AE11+AD11</f>
        <v>11.281839389461277</v>
      </c>
      <c r="AD11">
        <v>11.281839389461277</v>
      </c>
      <c r="AE11">
        <v>0</v>
      </c>
      <c r="AF11">
        <f>AH11+AG11</f>
        <v>14.573117644032264</v>
      </c>
      <c r="AG11">
        <v>14.573117644032264</v>
      </c>
      <c r="AH11">
        <v>0</v>
      </c>
      <c r="AI11">
        <f>AK11+AJ11</f>
        <v>19.61301626417816</v>
      </c>
      <c r="AJ11">
        <v>19.61301626417816</v>
      </c>
      <c r="AK11">
        <v>0</v>
      </c>
      <c r="AM11">
        <v>100</v>
      </c>
      <c r="AO11">
        <v>1.5241079633699632</v>
      </c>
    </row>
    <row r="12" spans="1:44">
      <c r="A12" s="5" t="s">
        <v>1490</v>
      </c>
      <c r="B12" s="5" t="s">
        <v>1489</v>
      </c>
      <c r="C12" s="5" t="s">
        <v>1597</v>
      </c>
      <c r="D12" s="5">
        <v>2012</v>
      </c>
      <c r="E12" s="5" t="s">
        <v>1596</v>
      </c>
      <c r="F12" s="5" t="s">
        <v>304</v>
      </c>
      <c r="G12" s="5">
        <v>2.306298</v>
      </c>
      <c r="H12" s="5">
        <v>104.09312300000001</v>
      </c>
      <c r="I12" s="5" t="s">
        <v>50</v>
      </c>
      <c r="J12" s="5" t="s">
        <v>49</v>
      </c>
      <c r="K12" s="5" t="s">
        <v>2923</v>
      </c>
      <c r="L12" s="5" t="s">
        <v>61</v>
      </c>
      <c r="M12" s="5" t="s">
        <v>108</v>
      </c>
      <c r="N12" s="5" t="s">
        <v>60</v>
      </c>
      <c r="O12" s="5">
        <v>622</v>
      </c>
      <c r="P12" s="5">
        <v>0.03</v>
      </c>
      <c r="Q12" s="5">
        <v>0.03</v>
      </c>
      <c r="R12" s="5">
        <v>0.06</v>
      </c>
      <c r="S12" s="5">
        <v>10</v>
      </c>
      <c r="T12" s="5">
        <v>108.07</v>
      </c>
      <c r="U12" s="5">
        <v>9.91</v>
      </c>
      <c r="V12" s="5">
        <v>1.65</v>
      </c>
      <c r="W12" s="5">
        <v>0.15</v>
      </c>
      <c r="X12" s="5">
        <v>106.42</v>
      </c>
      <c r="Y12" s="5">
        <v>9.75</v>
      </c>
      <c r="Z12" s="5"/>
      <c r="AA12" s="5"/>
      <c r="AB12" s="5"/>
      <c r="AC12" s="5"/>
      <c r="AD12" s="5"/>
      <c r="AE12" s="5"/>
      <c r="AF12" s="5"/>
      <c r="AG12" s="5"/>
      <c r="AH12" s="5"/>
      <c r="AI12" s="5"/>
      <c r="AJ12" s="5"/>
      <c r="AK12" s="5"/>
      <c r="AL12" s="5"/>
      <c r="AM12" s="5">
        <v>10</v>
      </c>
      <c r="AN12" s="5"/>
      <c r="AO12" s="5">
        <f>1.30938*0.8146^W12</f>
        <v>1.2697182559769351</v>
      </c>
      <c r="AP12" s="5"/>
      <c r="AQ12" s="5"/>
      <c r="AR12" s="5" t="s">
        <v>2910</v>
      </c>
    </row>
    <row r="13" spans="1:44">
      <c r="A13" t="s">
        <v>940</v>
      </c>
      <c r="B13" t="s">
        <v>939</v>
      </c>
      <c r="D13">
        <v>2022</v>
      </c>
      <c r="E13" t="s">
        <v>946</v>
      </c>
      <c r="F13" t="s">
        <v>832</v>
      </c>
      <c r="G13">
        <v>1.2198</v>
      </c>
      <c r="H13">
        <v>103.8509</v>
      </c>
      <c r="I13" t="s">
        <v>2912</v>
      </c>
      <c r="J13" t="s">
        <v>49</v>
      </c>
      <c r="K13" t="s">
        <v>2923</v>
      </c>
      <c r="L13" t="s">
        <v>61</v>
      </c>
      <c r="M13" t="s">
        <v>108</v>
      </c>
      <c r="N13" t="s">
        <v>60</v>
      </c>
      <c r="P13">
        <v>0.03</v>
      </c>
      <c r="Q13">
        <v>7.0000000000000007E-2</v>
      </c>
      <c r="R13">
        <v>0.1</v>
      </c>
      <c r="S13">
        <v>15</v>
      </c>
      <c r="V13">
        <v>28.56</v>
      </c>
      <c r="W13">
        <v>1.5</v>
      </c>
      <c r="AA13">
        <v>28.56</v>
      </c>
      <c r="AL13">
        <v>0.9</v>
      </c>
      <c r="AM13">
        <v>15</v>
      </c>
      <c r="AO13">
        <v>2.72</v>
      </c>
      <c r="AP13">
        <v>1.72</v>
      </c>
    </row>
    <row r="14" spans="1:44">
      <c r="A14" s="5" t="s">
        <v>2980</v>
      </c>
      <c r="B14" s="5" t="s">
        <v>717</v>
      </c>
      <c r="C14" s="5"/>
      <c r="D14" s="5">
        <v>2018</v>
      </c>
      <c r="E14" s="5" t="s">
        <v>725</v>
      </c>
      <c r="F14" s="5" t="s">
        <v>722</v>
      </c>
      <c r="G14" s="5">
        <v>-20.301767000000002</v>
      </c>
      <c r="H14" s="5">
        <v>-40.285966999999999</v>
      </c>
      <c r="I14" s="5" t="s">
        <v>88</v>
      </c>
      <c r="J14" s="5" t="s">
        <v>217</v>
      </c>
      <c r="K14" t="s">
        <v>217</v>
      </c>
      <c r="L14" s="5" t="s">
        <v>61</v>
      </c>
      <c r="M14" s="5" t="s">
        <v>724</v>
      </c>
      <c r="N14" s="5" t="s">
        <v>60</v>
      </c>
      <c r="O14" s="5" t="s">
        <v>2728</v>
      </c>
      <c r="P14" s="5">
        <v>3.1E-2</v>
      </c>
      <c r="Q14" s="5">
        <v>4.7E-2</v>
      </c>
      <c r="R14" s="5">
        <v>7.8E-2</v>
      </c>
      <c r="S14" s="5">
        <v>92</v>
      </c>
      <c r="T14" s="5">
        <f>V14+X14</f>
        <v>137.57802662</v>
      </c>
      <c r="U14" s="5">
        <f>W14+Y14</f>
        <v>1.5582973330000001</v>
      </c>
      <c r="V14" s="5">
        <v>97.273735290000005</v>
      </c>
      <c r="W14" s="5">
        <v>1.065375502</v>
      </c>
      <c r="X14" s="5">
        <v>40.304291329999998</v>
      </c>
      <c r="Y14" s="5">
        <v>0.49292183099999998</v>
      </c>
      <c r="Z14" s="5">
        <f>AA14+AB14</f>
        <v>16.781764849999998</v>
      </c>
      <c r="AA14" s="5">
        <v>12.97202366</v>
      </c>
      <c r="AB14" s="5">
        <v>3.80974119</v>
      </c>
      <c r="AC14" s="5">
        <f>AD14+AE14</f>
        <v>40.635791830000002</v>
      </c>
      <c r="AD14" s="5">
        <v>30.301626949999999</v>
      </c>
      <c r="AE14" s="5">
        <v>10.334164879999999</v>
      </c>
      <c r="AF14" s="5">
        <f>AG14+AH14</f>
        <v>79.713221360000006</v>
      </c>
      <c r="AG14" s="5">
        <v>54.65179655</v>
      </c>
      <c r="AH14" s="5">
        <v>25.061424809999998</v>
      </c>
      <c r="AI14" s="5"/>
      <c r="AJ14" s="5"/>
      <c r="AK14" s="5"/>
      <c r="AL14" s="5"/>
      <c r="AM14" s="5">
        <v>92</v>
      </c>
      <c r="AN14" s="5"/>
      <c r="AO14" s="5">
        <v>1.0426500000000001</v>
      </c>
      <c r="AP14" s="5"/>
      <c r="AQ14" s="5"/>
      <c r="AR14" s="5"/>
    </row>
    <row r="15" spans="1:44">
      <c r="A15" s="5" t="s">
        <v>2980</v>
      </c>
      <c r="B15" s="5" t="s">
        <v>717</v>
      </c>
      <c r="C15" s="5"/>
      <c r="D15" s="5">
        <v>2018</v>
      </c>
      <c r="E15" s="5" t="s">
        <v>725</v>
      </c>
      <c r="F15" s="5" t="s">
        <v>722</v>
      </c>
      <c r="G15" s="5">
        <v>-20.301767000000002</v>
      </c>
      <c r="H15" s="5">
        <v>-40.285966999999999</v>
      </c>
      <c r="I15" s="5" t="s">
        <v>88</v>
      </c>
      <c r="J15" s="5" t="s">
        <v>217</v>
      </c>
      <c r="K15" t="s">
        <v>217</v>
      </c>
      <c r="L15" s="5" t="s">
        <v>61</v>
      </c>
      <c r="M15" s="5" t="s">
        <v>724</v>
      </c>
      <c r="N15" s="5" t="s">
        <v>60</v>
      </c>
      <c r="O15" s="5" t="s">
        <v>2727</v>
      </c>
      <c r="P15" s="5">
        <v>3.1E-2</v>
      </c>
      <c r="Q15" s="5">
        <v>4.7E-2</v>
      </c>
      <c r="R15" s="5">
        <v>7.8E-2</v>
      </c>
      <c r="S15" s="5">
        <v>92</v>
      </c>
      <c r="T15" s="5">
        <f>V15+X15</f>
        <v>155.79336556999999</v>
      </c>
      <c r="U15" s="5">
        <f>W15+Y15</f>
        <v>1.5334536540000001</v>
      </c>
      <c r="V15" s="5">
        <v>105.67308679999999</v>
      </c>
      <c r="W15" s="5">
        <v>1.009423999</v>
      </c>
      <c r="X15" s="5">
        <v>50.120278769999999</v>
      </c>
      <c r="Y15" s="5">
        <v>0.52402965499999998</v>
      </c>
      <c r="Z15" s="5">
        <f>AA15+AB15</f>
        <v>15.481501815</v>
      </c>
      <c r="AA15" s="5">
        <v>12.905282189999999</v>
      </c>
      <c r="AB15" s="5">
        <v>2.5762196249999998</v>
      </c>
      <c r="AC15" s="5">
        <f>AD15+AE15</f>
        <v>44.245384935000004</v>
      </c>
      <c r="AD15" s="5">
        <v>35.403696680000003</v>
      </c>
      <c r="AE15" s="5">
        <v>8.8416882549999993</v>
      </c>
      <c r="AF15" s="5">
        <f>AG15+AH15</f>
        <v>100.18200979</v>
      </c>
      <c r="AG15" s="5">
        <v>69.845826590000001</v>
      </c>
      <c r="AH15" s="5">
        <v>30.336183200000001</v>
      </c>
      <c r="AI15" s="5"/>
      <c r="AJ15" s="5"/>
      <c r="AK15" s="5"/>
      <c r="AL15" s="5"/>
      <c r="AM15" s="5">
        <v>92</v>
      </c>
      <c r="AN15" s="5"/>
      <c r="AO15" s="5">
        <v>1.127844445</v>
      </c>
      <c r="AP15" s="5"/>
      <c r="AQ15" s="5"/>
      <c r="AR15" s="5"/>
    </row>
    <row r="16" spans="1:44">
      <c r="A16" s="5" t="s">
        <v>3023</v>
      </c>
      <c r="B16" s="5" t="s">
        <v>3021</v>
      </c>
      <c r="D16" s="5">
        <v>2019</v>
      </c>
      <c r="E16" s="24" t="s">
        <v>3031</v>
      </c>
      <c r="F16" s="5" t="s">
        <v>89</v>
      </c>
      <c r="G16">
        <v>21.602052777777779</v>
      </c>
      <c r="H16">
        <v>108.19956666666667</v>
      </c>
      <c r="I16" t="s">
        <v>88</v>
      </c>
      <c r="J16" t="s">
        <v>49</v>
      </c>
      <c r="K16" s="5" t="s">
        <v>2923</v>
      </c>
      <c r="L16" s="5" t="s">
        <v>61</v>
      </c>
      <c r="M16" t="s">
        <v>87</v>
      </c>
      <c r="N16" t="s">
        <v>60</v>
      </c>
      <c r="O16" s="5" t="s">
        <v>3033</v>
      </c>
      <c r="P16">
        <v>3.4217666666666667E-2</v>
      </c>
      <c r="Q16">
        <v>4.5972333333333337E-2</v>
      </c>
      <c r="R16">
        <v>8.0189999999999997E-2</v>
      </c>
      <c r="S16">
        <v>76</v>
      </c>
      <c r="T16">
        <f>X16+V16</f>
        <v>88.715876384377239</v>
      </c>
      <c r="U16">
        <f>W16+Y16</f>
        <v>0.89263157894736855</v>
      </c>
      <c r="V16">
        <v>86.347138887301213</v>
      </c>
      <c r="W16">
        <v>0.87000000000000011</v>
      </c>
      <c r="X16">
        <v>2.3687374970760242</v>
      </c>
      <c r="Y16">
        <v>2.2631578947368423E-2</v>
      </c>
      <c r="Z16">
        <f>AB16+AA16</f>
        <v>6.4424354210526324</v>
      </c>
      <c r="AA16">
        <f>SUM('Core data'!U17981:U17984)-('Core data'!U17984/4)</f>
        <v>5.4782328947368431</v>
      </c>
      <c r="AB16">
        <f>SUM('Core data'!T17981:T17984)-('Core data'!T17984/4)</f>
        <v>0.96420252631578973</v>
      </c>
      <c r="AC16">
        <f>AE16+AD16</f>
        <v>22.086336421052629</v>
      </c>
      <c r="AD16">
        <v>21.007809450292395</v>
      </c>
      <c r="AE16">
        <v>1.0785269707602343</v>
      </c>
      <c r="AF16">
        <f>AH16+AG16</f>
        <v>51.931864520123838</v>
      </c>
      <c r="AG16">
        <v>49.563127023047812</v>
      </c>
      <c r="AH16">
        <v>2.3687374970760242</v>
      </c>
      <c r="AM16">
        <v>76</v>
      </c>
      <c r="AO16">
        <v>1.3656057055494972</v>
      </c>
    </row>
    <row r="17" spans="1:44">
      <c r="A17" s="5" t="s">
        <v>3023</v>
      </c>
      <c r="B17" s="5" t="s">
        <v>3021</v>
      </c>
      <c r="D17" s="5">
        <v>2019</v>
      </c>
      <c r="E17" s="24" t="s">
        <v>3041</v>
      </c>
      <c r="F17" s="5" t="s">
        <v>89</v>
      </c>
      <c r="G17">
        <v>19.933347222222224</v>
      </c>
      <c r="H17">
        <v>110.61311944444444</v>
      </c>
      <c r="I17" t="s">
        <v>88</v>
      </c>
      <c r="J17" t="s">
        <v>49</v>
      </c>
      <c r="K17" s="5" t="s">
        <v>2923</v>
      </c>
      <c r="L17" s="5" t="s">
        <v>61</v>
      </c>
      <c r="M17" t="s">
        <v>87</v>
      </c>
      <c r="N17" t="s">
        <v>60</v>
      </c>
      <c r="O17" s="5" t="s">
        <v>3042</v>
      </c>
      <c r="P17">
        <v>3.4866666666666664E-2</v>
      </c>
      <c r="Q17">
        <v>5.0733333333333332E-2</v>
      </c>
      <c r="R17">
        <v>8.5600000000000009E-2</v>
      </c>
      <c r="S17">
        <v>100</v>
      </c>
      <c r="T17">
        <f>X17+V17</f>
        <v>60.304315247276286</v>
      </c>
      <c r="U17">
        <f>W17+Y17</f>
        <v>0.5062918001499368</v>
      </c>
      <c r="V17">
        <v>60.209303254238726</v>
      </c>
      <c r="W17">
        <v>0.50547968595217596</v>
      </c>
      <c r="X17">
        <v>9.5011993037558654E-2</v>
      </c>
      <c r="Y17">
        <v>8.1211419776082037E-4</v>
      </c>
      <c r="Z17">
        <f>AB17+AA17</f>
        <v>9.0986253458657931</v>
      </c>
      <c r="AA17">
        <v>9.0986253458657931</v>
      </c>
      <c r="AB17">
        <v>0</v>
      </c>
      <c r="AC17">
        <f>AE17+AD17</f>
        <v>19.835310716124976</v>
      </c>
      <c r="AD17">
        <v>19.835310716124976</v>
      </c>
      <c r="AE17">
        <v>0</v>
      </c>
      <c r="AF17">
        <f>AH17+AG17</f>
        <v>33.34560939833424</v>
      </c>
      <c r="AG17">
        <v>33.274235496541252</v>
      </c>
      <c r="AH17">
        <v>7.1373901792988179E-2</v>
      </c>
      <c r="AI17">
        <f>AK17+AJ17</f>
        <v>60.304315247276286</v>
      </c>
      <c r="AJ17">
        <v>60.209303254238726</v>
      </c>
      <c r="AK17">
        <v>9.5011993037558654E-2</v>
      </c>
      <c r="AM17">
        <v>100</v>
      </c>
      <c r="AO17">
        <v>1.2140709618385377</v>
      </c>
    </row>
    <row r="18" spans="1:44">
      <c r="A18" s="5" t="s">
        <v>3023</v>
      </c>
      <c r="B18" s="5" t="s">
        <v>3021</v>
      </c>
      <c r="D18" s="5">
        <v>2019</v>
      </c>
      <c r="E18" s="24" t="s">
        <v>3035</v>
      </c>
      <c r="F18" s="5" t="s">
        <v>89</v>
      </c>
      <c r="G18">
        <v>21.434894444444446</v>
      </c>
      <c r="H18">
        <v>109.28021771109999</v>
      </c>
      <c r="I18" t="s">
        <v>88</v>
      </c>
      <c r="J18" t="s">
        <v>49</v>
      </c>
      <c r="K18" s="5" t="s">
        <v>2923</v>
      </c>
      <c r="L18" s="5" t="s">
        <v>61</v>
      </c>
      <c r="M18" t="s">
        <v>108</v>
      </c>
      <c r="N18" t="s">
        <v>60</v>
      </c>
      <c r="O18" s="5" t="s">
        <v>3036</v>
      </c>
      <c r="P18">
        <v>3.5287980329129241E-2</v>
      </c>
      <c r="Q18">
        <v>2.7946469977795995E-2</v>
      </c>
      <c r="R18">
        <v>6.3234450306925233E-2</v>
      </c>
      <c r="S18">
        <v>100</v>
      </c>
      <c r="T18">
        <f>X18+V18</f>
        <v>34.05733828571428</v>
      </c>
      <c r="U18">
        <f>W18+Y18</f>
        <v>0.2104</v>
      </c>
      <c r="V18">
        <v>19.655816761904763</v>
      </c>
      <c r="W18">
        <v>0.12119999999999999</v>
      </c>
      <c r="X18">
        <v>14.401521523809521</v>
      </c>
      <c r="Y18">
        <v>8.9200000000000015E-2</v>
      </c>
      <c r="Z18">
        <f>AB18+AA18</f>
        <v>9.1125756190476181</v>
      </c>
      <c r="AA18">
        <v>4.7553980952380952</v>
      </c>
      <c r="AB18">
        <v>4.3571775238095238</v>
      </c>
      <c r="AC18">
        <f>AE18+AD18</f>
        <v>15.509173619047619</v>
      </c>
      <c r="AD18">
        <v>9.55468542857143</v>
      </c>
      <c r="AE18">
        <v>5.9544881904761899</v>
      </c>
      <c r="AF18">
        <f>AH18+AG18</f>
        <v>20.709620952380952</v>
      </c>
      <c r="AG18">
        <v>13.011888761904762</v>
      </c>
      <c r="AH18">
        <v>7.6977321904761906</v>
      </c>
      <c r="AI18">
        <f>AK18+AJ18</f>
        <v>34.05733828571428</v>
      </c>
      <c r="AJ18">
        <v>19.655816761904763</v>
      </c>
      <c r="AK18">
        <v>14.401521523809521</v>
      </c>
      <c r="AM18">
        <v>100</v>
      </c>
      <c r="AO18">
        <v>1.6150483809523808</v>
      </c>
    </row>
    <row r="19" spans="1:44">
      <c r="A19" s="5" t="s">
        <v>3023</v>
      </c>
      <c r="B19" s="5" t="s">
        <v>3021</v>
      </c>
      <c r="D19" s="5">
        <v>2019</v>
      </c>
      <c r="E19" s="6" t="s">
        <v>3055</v>
      </c>
      <c r="F19" s="5" t="s">
        <v>89</v>
      </c>
      <c r="G19">
        <v>20.441166666666668</v>
      </c>
      <c r="H19">
        <v>109.95227777777778</v>
      </c>
      <c r="I19" t="s">
        <v>88</v>
      </c>
      <c r="J19" t="s">
        <v>49</v>
      </c>
      <c r="K19" s="5" t="s">
        <v>2923</v>
      </c>
      <c r="L19" s="5" t="s">
        <v>61</v>
      </c>
      <c r="M19" t="s">
        <v>87</v>
      </c>
      <c r="N19" t="s">
        <v>60</v>
      </c>
      <c r="O19" s="5" t="s">
        <v>3043</v>
      </c>
      <c r="P19">
        <v>3.5466666666666667E-2</v>
      </c>
      <c r="Q19">
        <v>4.4399999999999995E-2</v>
      </c>
      <c r="R19">
        <v>7.9866666666666655E-2</v>
      </c>
      <c r="S19">
        <v>100</v>
      </c>
      <c r="T19">
        <f>X19+V19</f>
        <v>23.617833173038704</v>
      </c>
      <c r="U19">
        <f>W19+Y19</f>
        <v>0.1581636267900467</v>
      </c>
      <c r="V19">
        <v>22.468917474234388</v>
      </c>
      <c r="W19">
        <v>0.15071287222206592</v>
      </c>
      <c r="X19">
        <v>1.1489156988043161</v>
      </c>
      <c r="Y19">
        <v>7.4507545679807661E-3</v>
      </c>
      <c r="Z19">
        <f>AB19+AA19</f>
        <v>7.0855896855519882</v>
      </c>
      <c r="AA19">
        <v>6.2239282658672996</v>
      </c>
      <c r="AB19">
        <v>0.86166141968468835</v>
      </c>
      <c r="AC19">
        <f>AE19+AD19</f>
        <v>14.809820960671939</v>
      </c>
      <c r="AD19">
        <v>13.660905261867622</v>
      </c>
      <c r="AE19">
        <v>1.1489156988043161</v>
      </c>
      <c r="AF19">
        <f>AH19+AG19</f>
        <v>18.831938000204307</v>
      </c>
      <c r="AG19">
        <v>17.683022301399991</v>
      </c>
      <c r="AH19">
        <v>1.1489156988043161</v>
      </c>
      <c r="AI19">
        <f>AK19+AJ19</f>
        <v>23.617833173038704</v>
      </c>
      <c r="AJ19">
        <v>22.468917474234388</v>
      </c>
      <c r="AK19">
        <v>1.1489156988043161</v>
      </c>
      <c r="AM19">
        <v>100</v>
      </c>
      <c r="AO19">
        <v>1.5264509767552703</v>
      </c>
    </row>
    <row r="20" spans="1:44">
      <c r="A20" s="5" t="s">
        <v>1490</v>
      </c>
      <c r="B20" s="5" t="s">
        <v>1489</v>
      </c>
      <c r="C20" s="5" t="s">
        <v>1597</v>
      </c>
      <c r="D20" s="5">
        <v>2012</v>
      </c>
      <c r="E20" s="5" t="s">
        <v>1596</v>
      </c>
      <c r="F20" s="5" t="s">
        <v>304</v>
      </c>
      <c r="G20" s="5">
        <v>2.2645970000000002</v>
      </c>
      <c r="H20" s="5">
        <v>104.14909</v>
      </c>
      <c r="I20" s="5" t="s">
        <v>50</v>
      </c>
      <c r="J20" s="5" t="s">
        <v>49</v>
      </c>
      <c r="K20" s="5" t="s">
        <v>2923</v>
      </c>
      <c r="L20" s="5" t="s">
        <v>61</v>
      </c>
      <c r="M20" s="5" t="s">
        <v>108</v>
      </c>
      <c r="N20" s="5" t="s">
        <v>60</v>
      </c>
      <c r="O20" s="5">
        <v>642</v>
      </c>
      <c r="P20" s="5">
        <v>0.04</v>
      </c>
      <c r="Q20" s="5">
        <v>7.0000000000000007E-2</v>
      </c>
      <c r="R20" s="5">
        <v>0.11</v>
      </c>
      <c r="S20" s="5">
        <v>10</v>
      </c>
      <c r="T20" s="5">
        <v>90.24</v>
      </c>
      <c r="U20" s="5">
        <v>8.27</v>
      </c>
      <c r="V20" s="5">
        <v>1.07</v>
      </c>
      <c r="W20" s="5">
        <v>0.1</v>
      </c>
      <c r="X20" s="5">
        <v>89.17</v>
      </c>
      <c r="Y20" s="5">
        <v>8.17</v>
      </c>
      <c r="Z20" s="5"/>
      <c r="AA20" s="5"/>
      <c r="AB20" s="5"/>
      <c r="AC20" s="5"/>
      <c r="AD20" s="5"/>
      <c r="AE20" s="5"/>
      <c r="AF20" s="5"/>
      <c r="AG20" s="5"/>
      <c r="AH20" s="5"/>
      <c r="AI20" s="5"/>
      <c r="AJ20" s="5"/>
      <c r="AK20" s="5"/>
      <c r="AL20" s="5"/>
      <c r="AM20" s="5">
        <v>10</v>
      </c>
      <c r="AN20" s="5"/>
      <c r="AO20" s="5">
        <f>1.30938*0.8146^W20</f>
        <v>1.2828035219619716</v>
      </c>
      <c r="AP20" s="5"/>
      <c r="AQ20" s="5"/>
      <c r="AR20" s="5" t="s">
        <v>2910</v>
      </c>
    </row>
    <row r="21" spans="1:44">
      <c r="A21" t="s">
        <v>1490</v>
      </c>
      <c r="B21" t="s">
        <v>1489</v>
      </c>
      <c r="C21" t="s">
        <v>1595</v>
      </c>
      <c r="D21" s="5">
        <v>2012</v>
      </c>
      <c r="E21" t="s">
        <v>228</v>
      </c>
      <c r="F21" t="s">
        <v>228</v>
      </c>
      <c r="G21">
        <v>7.5076499999999999</v>
      </c>
      <c r="H21">
        <v>99.303299999999993</v>
      </c>
      <c r="I21" t="s">
        <v>50</v>
      </c>
      <c r="J21" t="s">
        <v>155</v>
      </c>
      <c r="K21" s="5" t="s">
        <v>2923</v>
      </c>
      <c r="L21" t="s">
        <v>61</v>
      </c>
      <c r="M21" t="s">
        <v>108</v>
      </c>
      <c r="N21" t="s">
        <v>60</v>
      </c>
      <c r="O21">
        <v>657</v>
      </c>
      <c r="P21">
        <v>0.04</v>
      </c>
      <c r="Q21">
        <v>0.01</v>
      </c>
      <c r="R21">
        <v>0.05</v>
      </c>
      <c r="S21">
        <v>15</v>
      </c>
      <c r="V21">
        <v>6.62</v>
      </c>
      <c r="W21">
        <v>0.34</v>
      </c>
      <c r="AA21">
        <v>6.6241245199999996</v>
      </c>
      <c r="AM21">
        <v>15</v>
      </c>
      <c r="AO21">
        <v>1.33</v>
      </c>
      <c r="AP21">
        <v>36.94</v>
      </c>
    </row>
    <row r="22" spans="1:44">
      <c r="A22" t="s">
        <v>1490</v>
      </c>
      <c r="B22" t="s">
        <v>1489</v>
      </c>
      <c r="C22" t="s">
        <v>1595</v>
      </c>
      <c r="D22" s="5">
        <v>2012</v>
      </c>
      <c r="E22" t="s">
        <v>228</v>
      </c>
      <c r="F22" t="s">
        <v>228</v>
      </c>
      <c r="G22">
        <v>7.5076499999999999</v>
      </c>
      <c r="H22">
        <v>99.303299999999993</v>
      </c>
      <c r="I22" t="s">
        <v>50</v>
      </c>
      <c r="J22" t="s">
        <v>155</v>
      </c>
      <c r="K22" s="5" t="s">
        <v>2923</v>
      </c>
      <c r="L22" t="s">
        <v>61</v>
      </c>
      <c r="M22" t="s">
        <v>108</v>
      </c>
      <c r="N22" t="s">
        <v>60</v>
      </c>
      <c r="O22">
        <v>653</v>
      </c>
      <c r="P22">
        <v>0.05</v>
      </c>
      <c r="Q22">
        <v>0.03</v>
      </c>
      <c r="R22">
        <v>0.08</v>
      </c>
      <c r="S22">
        <v>15</v>
      </c>
      <c r="V22">
        <v>5.32</v>
      </c>
      <c r="W22">
        <v>0.3</v>
      </c>
      <c r="AA22">
        <v>5.3231549100000004</v>
      </c>
      <c r="AM22">
        <v>15</v>
      </c>
      <c r="AO22">
        <v>1.33</v>
      </c>
      <c r="AP22">
        <v>39.549999999999997</v>
      </c>
    </row>
    <row r="23" spans="1:44">
      <c r="A23" t="s">
        <v>1020</v>
      </c>
      <c r="B23" t="s">
        <v>1019</v>
      </c>
      <c r="C23" t="s">
        <v>1018</v>
      </c>
      <c r="D23">
        <v>2017</v>
      </c>
      <c r="E23" t="s">
        <v>1025</v>
      </c>
      <c r="F23" t="s">
        <v>89</v>
      </c>
      <c r="G23">
        <v>19.737507999999998</v>
      </c>
      <c r="H23">
        <v>109.253788</v>
      </c>
      <c r="I23" t="s">
        <v>2912</v>
      </c>
      <c r="J23" t="s">
        <v>49</v>
      </c>
      <c r="K23" t="s">
        <v>2923</v>
      </c>
      <c r="L23" t="s">
        <v>61</v>
      </c>
      <c r="M23" t="s">
        <v>87</v>
      </c>
      <c r="N23" t="s">
        <v>60</v>
      </c>
      <c r="O23" t="s">
        <v>87</v>
      </c>
      <c r="P23">
        <v>0.05</v>
      </c>
      <c r="Q23">
        <v>0.06</v>
      </c>
      <c r="R23">
        <v>0.11</v>
      </c>
      <c r="S23">
        <v>5</v>
      </c>
      <c r="V23">
        <v>4.3094999999999999</v>
      </c>
      <c r="W23">
        <v>0.51</v>
      </c>
      <c r="AA23">
        <v>12.9</v>
      </c>
      <c r="AM23">
        <v>5</v>
      </c>
      <c r="AN23">
        <v>20.43</v>
      </c>
      <c r="AO23">
        <v>1.69</v>
      </c>
      <c r="AQ23">
        <v>18.489999999999998</v>
      </c>
    </row>
    <row r="24" spans="1:44">
      <c r="A24" s="5" t="s">
        <v>1490</v>
      </c>
      <c r="B24" s="5" t="s">
        <v>1489</v>
      </c>
      <c r="C24" s="5" t="s">
        <v>1597</v>
      </c>
      <c r="D24" s="5">
        <v>2012</v>
      </c>
      <c r="E24" s="5" t="s">
        <v>1596</v>
      </c>
      <c r="F24" s="5" t="s">
        <v>304</v>
      </c>
      <c r="G24" s="5">
        <v>2.3036479999999999</v>
      </c>
      <c r="H24" s="5">
        <v>104.093509</v>
      </c>
      <c r="I24" s="5" t="s">
        <v>50</v>
      </c>
      <c r="J24" s="5" t="s">
        <v>49</v>
      </c>
      <c r="K24" s="5" t="s">
        <v>2923</v>
      </c>
      <c r="L24" s="5" t="s">
        <v>61</v>
      </c>
      <c r="M24" s="5" t="s">
        <v>108</v>
      </c>
      <c r="N24" s="5" t="s">
        <v>60</v>
      </c>
      <c r="O24" s="5">
        <v>623</v>
      </c>
      <c r="P24" s="5">
        <v>0.06</v>
      </c>
      <c r="Q24" s="5">
        <v>0.05</v>
      </c>
      <c r="R24" s="5">
        <v>0.11</v>
      </c>
      <c r="S24" s="5">
        <v>10</v>
      </c>
      <c r="T24" s="5">
        <v>103.99</v>
      </c>
      <c r="U24" s="5">
        <v>9.5299999999999994</v>
      </c>
      <c r="V24" s="5">
        <v>1.5</v>
      </c>
      <c r="W24" s="5">
        <v>0.14000000000000001</v>
      </c>
      <c r="X24" s="5">
        <v>102.49</v>
      </c>
      <c r="Y24" s="5">
        <v>9.39</v>
      </c>
      <c r="Z24" s="5"/>
      <c r="AA24" s="5"/>
      <c r="AB24" s="5"/>
      <c r="AC24" s="5"/>
      <c r="AD24" s="5"/>
      <c r="AE24" s="5"/>
      <c r="AF24" s="5"/>
      <c r="AG24" s="5"/>
      <c r="AH24" s="5"/>
      <c r="AI24" s="5"/>
      <c r="AJ24" s="5"/>
      <c r="AK24" s="5"/>
      <c r="AL24" s="5"/>
      <c r="AM24" s="5">
        <v>10</v>
      </c>
      <c r="AN24" s="5"/>
      <c r="AO24" s="5">
        <f>1.30938*0.8146^W24</f>
        <v>1.2723245872350828</v>
      </c>
      <c r="AP24" s="5"/>
      <c r="AQ24" s="5"/>
      <c r="AR24" s="5" t="s">
        <v>2910</v>
      </c>
    </row>
    <row r="25" spans="1:44">
      <c r="A25" s="5" t="s">
        <v>3023</v>
      </c>
      <c r="B25" s="5" t="s">
        <v>3021</v>
      </c>
      <c r="D25" s="5">
        <v>2019</v>
      </c>
      <c r="E25" s="24" t="s">
        <v>3057</v>
      </c>
      <c r="F25" s="5" t="s">
        <v>89</v>
      </c>
      <c r="G25">
        <v>20.655036111111109</v>
      </c>
      <c r="H25">
        <v>110.35661111111111</v>
      </c>
      <c r="I25" t="s">
        <v>88</v>
      </c>
      <c r="J25" t="s">
        <v>49</v>
      </c>
      <c r="K25" s="5" t="s">
        <v>2923</v>
      </c>
      <c r="L25" s="5" t="s">
        <v>61</v>
      </c>
      <c r="M25" t="s">
        <v>87</v>
      </c>
      <c r="N25" t="s">
        <v>60</v>
      </c>
      <c r="O25" s="5" t="s">
        <v>3038</v>
      </c>
      <c r="P25">
        <v>6.2633333333333333E-2</v>
      </c>
      <c r="Q25">
        <v>4.8933333333333329E-2</v>
      </c>
      <c r="R25">
        <v>0.11156666666666669</v>
      </c>
      <c r="S25">
        <v>92</v>
      </c>
      <c r="T25">
        <f>X25+V25</f>
        <v>40.330847091926458</v>
      </c>
      <c r="U25">
        <f>W25+Y25</f>
        <v>0.28503552758194983</v>
      </c>
      <c r="V25">
        <v>40.330847091926458</v>
      </c>
      <c r="W25">
        <v>0.28503552758194983</v>
      </c>
      <c r="X25">
        <v>0</v>
      </c>
      <c r="Y25">
        <v>0</v>
      </c>
      <c r="Z25">
        <f>AB25+AA25</f>
        <v>5.6834597578835426</v>
      </c>
      <c r="AA25">
        <v>5.6834597578835426</v>
      </c>
      <c r="AB25">
        <v>0</v>
      </c>
      <c r="AC25">
        <f>AE25+AD25</f>
        <v>15.195929056741178</v>
      </c>
      <c r="AD25">
        <v>15.195929056741178</v>
      </c>
      <c r="AE25">
        <v>0</v>
      </c>
      <c r="AF25">
        <f>AH25+AG25</f>
        <v>27.235537341703353</v>
      </c>
      <c r="AG25">
        <v>27.235537341703353</v>
      </c>
      <c r="AH25">
        <v>0</v>
      </c>
      <c r="AM25">
        <v>92</v>
      </c>
      <c r="AO25">
        <v>1.5713635368957179</v>
      </c>
    </row>
    <row r="26" spans="1:44">
      <c r="A26" s="5" t="s">
        <v>3023</v>
      </c>
      <c r="B26" s="5" t="s">
        <v>3021</v>
      </c>
      <c r="D26" s="5">
        <v>2019</v>
      </c>
      <c r="E26" s="24" t="s">
        <v>3057</v>
      </c>
      <c r="F26" s="5" t="s">
        <v>89</v>
      </c>
      <c r="G26">
        <v>20.653133333333333</v>
      </c>
      <c r="H26">
        <v>110.35476944444444</v>
      </c>
      <c r="I26" t="s">
        <v>88</v>
      </c>
      <c r="J26" t="s">
        <v>49</v>
      </c>
      <c r="K26" s="5" t="s">
        <v>2923</v>
      </c>
      <c r="L26" s="5" t="s">
        <v>61</v>
      </c>
      <c r="M26" t="s">
        <v>87</v>
      </c>
      <c r="N26" t="s">
        <v>60</v>
      </c>
      <c r="O26" s="5" t="s">
        <v>3039</v>
      </c>
      <c r="P26">
        <v>6.2633333333333333E-2</v>
      </c>
      <c r="Q26">
        <v>4.8933333333333329E-2</v>
      </c>
      <c r="R26">
        <v>0.11156666666666669</v>
      </c>
      <c r="S26">
        <v>100</v>
      </c>
      <c r="T26">
        <f>X26+V26</f>
        <v>54.192002167614078</v>
      </c>
      <c r="U26">
        <f>W26+Y26</f>
        <v>0.39175867771108941</v>
      </c>
      <c r="V26">
        <v>54.192002167614078</v>
      </c>
      <c r="W26">
        <v>0.39175867771108941</v>
      </c>
      <c r="X26">
        <v>0</v>
      </c>
      <c r="Y26">
        <v>0</v>
      </c>
      <c r="Z26">
        <f>AB26+AA26</f>
        <v>13.034475146132706</v>
      </c>
      <c r="AA26">
        <v>13.034475146132706</v>
      </c>
      <c r="AB26">
        <v>0</v>
      </c>
      <c r="AC26">
        <f>AE26+AD26</f>
        <v>24.751550918927276</v>
      </c>
      <c r="AD26">
        <v>24.751550918927276</v>
      </c>
      <c r="AE26">
        <v>0</v>
      </c>
      <c r="AF26">
        <f>AH26+AG26</f>
        <v>35.588896950522681</v>
      </c>
      <c r="AG26">
        <v>35.588896950522681</v>
      </c>
      <c r="AH26">
        <v>0</v>
      </c>
      <c r="AM26">
        <v>100</v>
      </c>
      <c r="AO26">
        <v>1.3957687244135293</v>
      </c>
    </row>
    <row r="27" spans="1:44">
      <c r="A27" t="s">
        <v>1020</v>
      </c>
      <c r="B27" t="s">
        <v>1019</v>
      </c>
      <c r="C27" t="s">
        <v>1018</v>
      </c>
      <c r="D27">
        <v>2017</v>
      </c>
      <c r="E27" t="s">
        <v>1034</v>
      </c>
      <c r="F27" t="s">
        <v>89</v>
      </c>
      <c r="G27">
        <v>19.971616999999998</v>
      </c>
      <c r="H27">
        <v>110.03634099999999</v>
      </c>
      <c r="I27" t="s">
        <v>2912</v>
      </c>
      <c r="J27" t="s">
        <v>49</v>
      </c>
      <c r="K27" t="s">
        <v>2923</v>
      </c>
      <c r="L27" t="s">
        <v>61</v>
      </c>
      <c r="M27" t="s">
        <v>87</v>
      </c>
      <c r="N27" t="s">
        <v>60</v>
      </c>
      <c r="O27" t="s">
        <v>87</v>
      </c>
      <c r="P27">
        <v>6.8000000000000005E-2</v>
      </c>
      <c r="Q27">
        <v>6.7000000000000004E-2</v>
      </c>
      <c r="R27">
        <v>0.13500000000000001</v>
      </c>
      <c r="S27">
        <v>5</v>
      </c>
      <c r="V27">
        <v>11.16</v>
      </c>
      <c r="W27">
        <v>1.2</v>
      </c>
      <c r="AA27">
        <v>33.5</v>
      </c>
      <c r="AM27">
        <v>5</v>
      </c>
      <c r="AN27">
        <v>21.76</v>
      </c>
      <c r="AO27">
        <v>1.86</v>
      </c>
      <c r="AQ27">
        <v>20.36</v>
      </c>
      <c r="AR27" t="s">
        <v>1033</v>
      </c>
    </row>
    <row r="28" spans="1:44">
      <c r="A28" t="s">
        <v>940</v>
      </c>
      <c r="B28" t="s">
        <v>939</v>
      </c>
      <c r="D28">
        <v>2022</v>
      </c>
      <c r="E28" t="s">
        <v>948</v>
      </c>
      <c r="F28" t="s">
        <v>832</v>
      </c>
      <c r="G28">
        <v>1.4106000000000001</v>
      </c>
      <c r="H28">
        <v>103.9915</v>
      </c>
      <c r="I28" t="s">
        <v>2912</v>
      </c>
      <c r="J28" t="s">
        <v>49</v>
      </c>
      <c r="K28" t="s">
        <v>2923</v>
      </c>
      <c r="L28" t="s">
        <v>61</v>
      </c>
      <c r="M28" t="s">
        <v>108</v>
      </c>
      <c r="N28" t="s">
        <v>60</v>
      </c>
      <c r="P28">
        <v>0.08</v>
      </c>
      <c r="Q28">
        <v>7.0000000000000007E-2</v>
      </c>
      <c r="R28">
        <v>0.15</v>
      </c>
      <c r="S28">
        <v>15</v>
      </c>
      <c r="V28">
        <v>11.28</v>
      </c>
      <c r="W28">
        <v>2.54</v>
      </c>
      <c r="AA28">
        <v>11.28</v>
      </c>
      <c r="AL28">
        <v>4.99</v>
      </c>
      <c r="AM28">
        <v>15</v>
      </c>
      <c r="AO28">
        <v>0.96</v>
      </c>
      <c r="AP28">
        <v>47</v>
      </c>
    </row>
    <row r="29" spans="1:44">
      <c r="A29" t="s">
        <v>1490</v>
      </c>
      <c r="B29" t="s">
        <v>1489</v>
      </c>
      <c r="C29" t="s">
        <v>1595</v>
      </c>
      <c r="D29" s="5">
        <v>2012</v>
      </c>
      <c r="E29" t="s">
        <v>228</v>
      </c>
      <c r="F29" t="s">
        <v>228</v>
      </c>
      <c r="G29">
        <v>7.5076499999999999</v>
      </c>
      <c r="H29">
        <v>99.303299999999993</v>
      </c>
      <c r="I29" t="s">
        <v>50</v>
      </c>
      <c r="J29" t="s">
        <v>155</v>
      </c>
      <c r="K29" s="5" t="s">
        <v>2923</v>
      </c>
      <c r="L29" t="s">
        <v>61</v>
      </c>
      <c r="M29" t="s">
        <v>108</v>
      </c>
      <c r="N29" t="s">
        <v>60</v>
      </c>
      <c r="O29">
        <v>648</v>
      </c>
      <c r="P29">
        <v>0.09</v>
      </c>
      <c r="Q29">
        <v>0.01</v>
      </c>
      <c r="R29">
        <v>0.1</v>
      </c>
      <c r="S29">
        <v>15</v>
      </c>
      <c r="V29">
        <v>9.7200000000000006</v>
      </c>
      <c r="W29">
        <v>0.51</v>
      </c>
      <c r="AA29">
        <v>9.7172330000000002</v>
      </c>
      <c r="AM29">
        <v>15</v>
      </c>
      <c r="AO29">
        <v>1.31</v>
      </c>
      <c r="AP29">
        <v>35.74</v>
      </c>
    </row>
    <row r="30" spans="1:44">
      <c r="A30" t="s">
        <v>940</v>
      </c>
      <c r="B30" t="s">
        <v>939</v>
      </c>
      <c r="D30">
        <v>2022</v>
      </c>
      <c r="E30" t="s">
        <v>950</v>
      </c>
      <c r="F30" t="s">
        <v>832</v>
      </c>
      <c r="G30">
        <v>1.3751</v>
      </c>
      <c r="H30">
        <v>104.0061</v>
      </c>
      <c r="I30" t="s">
        <v>2912</v>
      </c>
      <c r="J30" t="s">
        <v>49</v>
      </c>
      <c r="K30" t="s">
        <v>2923</v>
      </c>
      <c r="L30" t="s">
        <v>61</v>
      </c>
      <c r="M30" t="s">
        <v>108</v>
      </c>
      <c r="N30" t="s">
        <v>60</v>
      </c>
      <c r="P30">
        <v>0.12</v>
      </c>
      <c r="Q30">
        <v>0.26</v>
      </c>
      <c r="R30">
        <v>0.37</v>
      </c>
      <c r="S30">
        <v>15</v>
      </c>
      <c r="V30">
        <v>19.62</v>
      </c>
      <c r="W30">
        <v>0.96</v>
      </c>
      <c r="AA30">
        <v>19.62</v>
      </c>
      <c r="AL30">
        <v>3.54</v>
      </c>
      <c r="AM30">
        <v>15</v>
      </c>
      <c r="AO30">
        <v>1.5</v>
      </c>
      <c r="AP30">
        <v>70</v>
      </c>
      <c r="AR30" t="s">
        <v>949</v>
      </c>
    </row>
    <row r="31" spans="1:44">
      <c r="A31" t="s">
        <v>1020</v>
      </c>
      <c r="B31" t="s">
        <v>1019</v>
      </c>
      <c r="C31" t="s">
        <v>1018</v>
      </c>
      <c r="D31">
        <v>2017</v>
      </c>
      <c r="E31" t="s">
        <v>1027</v>
      </c>
      <c r="F31" t="s">
        <v>89</v>
      </c>
      <c r="G31">
        <v>19.919203</v>
      </c>
      <c r="H31">
        <v>109.527725</v>
      </c>
      <c r="I31" t="s">
        <v>2912</v>
      </c>
      <c r="J31" t="s">
        <v>49</v>
      </c>
      <c r="K31" t="s">
        <v>2923</v>
      </c>
      <c r="L31" t="s">
        <v>61</v>
      </c>
      <c r="M31" t="s">
        <v>108</v>
      </c>
      <c r="N31" t="s">
        <v>60</v>
      </c>
      <c r="O31" t="s">
        <v>1026</v>
      </c>
      <c r="P31">
        <v>0.17199999999999999</v>
      </c>
      <c r="Q31">
        <v>0.11</v>
      </c>
      <c r="R31">
        <v>0.28199999999999997</v>
      </c>
      <c r="S31">
        <v>5</v>
      </c>
      <c r="V31">
        <v>6.6124999999999998</v>
      </c>
      <c r="W31">
        <v>1.1499999999999999</v>
      </c>
      <c r="AA31">
        <v>19.8</v>
      </c>
      <c r="AM31">
        <v>5</v>
      </c>
      <c r="AN31">
        <v>58.88</v>
      </c>
      <c r="AO31">
        <v>1.1499999999999999</v>
      </c>
      <c r="AQ31">
        <v>59.86</v>
      </c>
    </row>
    <row r="32" spans="1:44">
      <c r="A32" s="5" t="s">
        <v>1490</v>
      </c>
      <c r="B32" s="5" t="s">
        <v>1489</v>
      </c>
      <c r="C32" s="5" t="s">
        <v>1806</v>
      </c>
      <c r="D32" s="5">
        <v>2012</v>
      </c>
      <c r="E32" s="5" t="s">
        <v>1802</v>
      </c>
      <c r="F32" s="5" t="s">
        <v>51</v>
      </c>
      <c r="G32" s="5">
        <v>-34.32</v>
      </c>
      <c r="H32" s="5">
        <v>150.5</v>
      </c>
      <c r="I32" s="5" t="s">
        <v>88</v>
      </c>
      <c r="J32" s="5" t="s">
        <v>412</v>
      </c>
      <c r="K32" t="s">
        <v>2922</v>
      </c>
      <c r="L32" s="5" t="s">
        <v>61</v>
      </c>
      <c r="M32" s="5" t="s">
        <v>425</v>
      </c>
      <c r="N32" s="5" t="s">
        <v>136</v>
      </c>
      <c r="O32" s="5">
        <v>318</v>
      </c>
      <c r="P32" s="5">
        <v>0.23</v>
      </c>
      <c r="Q32" s="5">
        <v>0.3</v>
      </c>
      <c r="R32" s="5">
        <v>0.53</v>
      </c>
      <c r="S32" s="5">
        <v>2</v>
      </c>
      <c r="T32" s="5"/>
      <c r="U32" s="5"/>
      <c r="V32" s="5">
        <v>1.1599999999999999</v>
      </c>
      <c r="W32" s="5">
        <v>0.53</v>
      </c>
      <c r="X32" s="5"/>
      <c r="Y32" s="5"/>
      <c r="Z32" s="5"/>
      <c r="AA32" s="5"/>
      <c r="AB32" s="5"/>
      <c r="AC32" s="5"/>
      <c r="AD32" s="5"/>
      <c r="AE32" s="5"/>
      <c r="AF32" s="5"/>
      <c r="AG32" s="5"/>
      <c r="AH32" s="5"/>
      <c r="AI32" s="5"/>
      <c r="AJ32" s="5"/>
      <c r="AK32" s="5"/>
      <c r="AL32" s="5"/>
      <c r="AM32" s="5">
        <v>2</v>
      </c>
      <c r="AN32" s="5"/>
      <c r="AO32" s="5">
        <f>1.44279*0.83407^W32</f>
        <v>1.3105103309869883</v>
      </c>
      <c r="AP32" s="5"/>
      <c r="AQ32" s="5"/>
      <c r="AR32" s="5" t="s">
        <v>2910</v>
      </c>
    </row>
    <row r="33" spans="1:44">
      <c r="A33" t="s">
        <v>1490</v>
      </c>
      <c r="B33" t="s">
        <v>1489</v>
      </c>
      <c r="C33" t="s">
        <v>1488</v>
      </c>
      <c r="D33" s="5">
        <v>2012</v>
      </c>
      <c r="E33" t="s">
        <v>1487</v>
      </c>
      <c r="F33" t="s">
        <v>722</v>
      </c>
      <c r="G33">
        <v>-31.930833</v>
      </c>
      <c r="H33">
        <v>-52.017221999999997</v>
      </c>
      <c r="I33" t="s">
        <v>96</v>
      </c>
      <c r="J33" t="s">
        <v>138</v>
      </c>
      <c r="K33" t="s">
        <v>2922</v>
      </c>
      <c r="L33" t="s">
        <v>61</v>
      </c>
      <c r="M33" t="s">
        <v>1441</v>
      </c>
      <c r="N33" t="s">
        <v>136</v>
      </c>
      <c r="O33">
        <v>942</v>
      </c>
      <c r="P33">
        <v>0.28000000000000003</v>
      </c>
      <c r="Q33">
        <v>0.09</v>
      </c>
      <c r="R33">
        <v>0.38</v>
      </c>
      <c r="S33">
        <v>25</v>
      </c>
      <c r="V33">
        <v>63.71</v>
      </c>
      <c r="W33">
        <v>1.77</v>
      </c>
      <c r="AA33">
        <v>49.7971</v>
      </c>
      <c r="AM33">
        <v>25</v>
      </c>
      <c r="AO33">
        <v>1.52</v>
      </c>
    </row>
    <row r="34" spans="1:44">
      <c r="A34" t="s">
        <v>1490</v>
      </c>
      <c r="B34" t="s">
        <v>1489</v>
      </c>
      <c r="C34" t="s">
        <v>1488</v>
      </c>
      <c r="D34" s="5">
        <v>2012</v>
      </c>
      <c r="E34" t="s">
        <v>1487</v>
      </c>
      <c r="F34" t="s">
        <v>722</v>
      </c>
      <c r="G34">
        <v>-32.071389000000003</v>
      </c>
      <c r="H34">
        <v>-52.21875</v>
      </c>
      <c r="I34" t="s">
        <v>96</v>
      </c>
      <c r="J34" t="s">
        <v>138</v>
      </c>
      <c r="K34" t="s">
        <v>2922</v>
      </c>
      <c r="L34" t="s">
        <v>61</v>
      </c>
      <c r="M34" t="s">
        <v>1441</v>
      </c>
      <c r="N34" t="s">
        <v>136</v>
      </c>
      <c r="O34">
        <v>932</v>
      </c>
      <c r="P34">
        <v>0.62</v>
      </c>
      <c r="Q34">
        <v>0.14000000000000001</v>
      </c>
      <c r="R34">
        <v>0.76</v>
      </c>
      <c r="S34">
        <v>25</v>
      </c>
      <c r="V34">
        <v>97.97</v>
      </c>
      <c r="W34">
        <v>2.42</v>
      </c>
      <c r="AA34">
        <v>75.746200000000002</v>
      </c>
      <c r="AM34">
        <v>25</v>
      </c>
      <c r="AO34">
        <v>1.57</v>
      </c>
    </row>
    <row r="35" spans="1:44">
      <c r="A35" t="s">
        <v>1490</v>
      </c>
      <c r="B35" t="s">
        <v>1489</v>
      </c>
      <c r="C35" t="s">
        <v>1488</v>
      </c>
      <c r="D35" s="5">
        <v>2012</v>
      </c>
      <c r="E35" t="s">
        <v>1487</v>
      </c>
      <c r="F35" t="s">
        <v>722</v>
      </c>
      <c r="G35">
        <v>-31.971357999999999</v>
      </c>
      <c r="H35">
        <v>-52.186427999999999</v>
      </c>
      <c r="I35" t="s">
        <v>96</v>
      </c>
      <c r="J35" t="s">
        <v>138</v>
      </c>
      <c r="K35" t="s">
        <v>2922</v>
      </c>
      <c r="L35" t="s">
        <v>61</v>
      </c>
      <c r="M35" t="s">
        <v>1441</v>
      </c>
      <c r="N35" t="s">
        <v>136</v>
      </c>
      <c r="O35">
        <v>927</v>
      </c>
      <c r="P35">
        <v>0.87</v>
      </c>
      <c r="Q35">
        <v>0.18</v>
      </c>
      <c r="R35">
        <v>1.06</v>
      </c>
      <c r="S35">
        <v>25</v>
      </c>
      <c r="V35">
        <v>77.89</v>
      </c>
      <c r="W35">
        <v>3.7</v>
      </c>
      <c r="AA35">
        <v>59.460500000000003</v>
      </c>
      <c r="AM35">
        <v>25</v>
      </c>
      <c r="AO35">
        <v>0.87</v>
      </c>
    </row>
    <row r="36" spans="1:44">
      <c r="A36" t="s">
        <v>1490</v>
      </c>
      <c r="B36" t="s">
        <v>1489</v>
      </c>
      <c r="C36" t="s">
        <v>1488</v>
      </c>
      <c r="D36" s="5">
        <v>2012</v>
      </c>
      <c r="E36" t="s">
        <v>1487</v>
      </c>
      <c r="F36" t="s">
        <v>722</v>
      </c>
      <c r="G36">
        <v>-32.028950000000002</v>
      </c>
      <c r="H36">
        <v>-52.129969000000003</v>
      </c>
      <c r="I36" t="s">
        <v>96</v>
      </c>
      <c r="J36" t="s">
        <v>138</v>
      </c>
      <c r="K36" t="s">
        <v>2922</v>
      </c>
      <c r="L36" t="s">
        <v>61</v>
      </c>
      <c r="M36" t="s">
        <v>1441</v>
      </c>
      <c r="N36" t="s">
        <v>136</v>
      </c>
      <c r="O36">
        <v>937</v>
      </c>
      <c r="P36">
        <v>1.02</v>
      </c>
      <c r="Q36">
        <v>0.16</v>
      </c>
      <c r="R36">
        <v>1.18</v>
      </c>
      <c r="S36">
        <v>25</v>
      </c>
      <c r="V36">
        <v>69.27</v>
      </c>
      <c r="W36">
        <v>2.2200000000000002</v>
      </c>
      <c r="AA36">
        <v>51.8827</v>
      </c>
      <c r="AM36">
        <v>25</v>
      </c>
      <c r="AO36">
        <v>1.28</v>
      </c>
    </row>
    <row r="37" spans="1:44">
      <c r="A37" t="s">
        <v>207</v>
      </c>
      <c r="B37" t="s">
        <v>206</v>
      </c>
      <c r="D37">
        <v>2018</v>
      </c>
      <c r="E37" t="s">
        <v>212</v>
      </c>
      <c r="F37" t="s">
        <v>204</v>
      </c>
      <c r="G37">
        <v>19.590555999999999</v>
      </c>
      <c r="H37">
        <v>85.223889</v>
      </c>
      <c r="I37" t="s">
        <v>96</v>
      </c>
      <c r="J37" t="s">
        <v>155</v>
      </c>
      <c r="K37" t="s">
        <v>2923</v>
      </c>
      <c r="L37" t="s">
        <v>61</v>
      </c>
      <c r="M37" t="s">
        <v>108</v>
      </c>
      <c r="N37" t="s">
        <v>60</v>
      </c>
      <c r="P37">
        <v>1.44</v>
      </c>
      <c r="Q37">
        <v>2.71</v>
      </c>
      <c r="R37">
        <v>4.1399999999999997</v>
      </c>
      <c r="S37">
        <v>100</v>
      </c>
      <c r="V37">
        <v>107.32</v>
      </c>
      <c r="AA37">
        <v>16.100000000000001</v>
      </c>
      <c r="AD37">
        <v>32.200000000000003</v>
      </c>
      <c r="AG37">
        <v>53.7</v>
      </c>
      <c r="AJ37">
        <v>107.32</v>
      </c>
      <c r="AM37">
        <v>100</v>
      </c>
    </row>
    <row r="38" spans="1:44">
      <c r="A38" t="s">
        <v>1490</v>
      </c>
      <c r="B38" t="s">
        <v>1489</v>
      </c>
      <c r="C38" t="s">
        <v>1488</v>
      </c>
      <c r="D38" s="5">
        <v>2012</v>
      </c>
      <c r="E38" t="s">
        <v>1487</v>
      </c>
      <c r="F38" t="s">
        <v>722</v>
      </c>
      <c r="G38">
        <v>-32.072510999999999</v>
      </c>
      <c r="H38">
        <v>-52.110452000000002</v>
      </c>
      <c r="I38" t="s">
        <v>96</v>
      </c>
      <c r="J38" t="s">
        <v>138</v>
      </c>
      <c r="K38" t="s">
        <v>2922</v>
      </c>
      <c r="L38" t="s">
        <v>61</v>
      </c>
      <c r="M38" t="s">
        <v>1441</v>
      </c>
      <c r="N38" t="s">
        <v>136</v>
      </c>
      <c r="O38">
        <v>922</v>
      </c>
      <c r="P38">
        <v>1.47</v>
      </c>
      <c r="Q38">
        <v>0.47</v>
      </c>
      <c r="R38">
        <v>1.94</v>
      </c>
      <c r="S38">
        <v>25</v>
      </c>
      <c r="V38">
        <v>90.81</v>
      </c>
      <c r="W38">
        <v>3.35</v>
      </c>
      <c r="AA38">
        <v>66.053700000000006</v>
      </c>
      <c r="AM38">
        <v>25</v>
      </c>
      <c r="AO38">
        <v>1.07</v>
      </c>
    </row>
    <row r="39" spans="1:44">
      <c r="A39" t="s">
        <v>2083</v>
      </c>
      <c r="B39" t="s">
        <v>2082</v>
      </c>
      <c r="D39">
        <v>2021</v>
      </c>
      <c r="E39" t="s">
        <v>2262</v>
      </c>
      <c r="F39" t="s">
        <v>51</v>
      </c>
      <c r="G39">
        <v>-32.022852780000001</v>
      </c>
      <c r="H39">
        <v>115.5314111</v>
      </c>
      <c r="I39" t="s">
        <v>2912</v>
      </c>
      <c r="J39" t="s">
        <v>412</v>
      </c>
      <c r="K39" t="s">
        <v>2922</v>
      </c>
      <c r="L39" t="s">
        <v>61</v>
      </c>
      <c r="M39" t="s">
        <v>60</v>
      </c>
      <c r="N39" t="s">
        <v>60</v>
      </c>
      <c r="O39" t="s">
        <v>2263</v>
      </c>
      <c r="S39">
        <v>33</v>
      </c>
      <c r="V39">
        <v>7.3176549800000004</v>
      </c>
      <c r="W39">
        <v>0.21674242399999999</v>
      </c>
      <c r="AA39">
        <v>2.9567740499999999</v>
      </c>
      <c r="AD39">
        <v>6.2917053999999997</v>
      </c>
      <c r="AM39">
        <v>30</v>
      </c>
      <c r="AO39">
        <v>1.069072727</v>
      </c>
      <c r="AQ39">
        <v>2.9</v>
      </c>
      <c r="AR39">
        <v>37</v>
      </c>
    </row>
    <row r="40" spans="1:44">
      <c r="A40" t="s">
        <v>2083</v>
      </c>
      <c r="B40" t="s">
        <v>2082</v>
      </c>
      <c r="D40">
        <v>2021</v>
      </c>
      <c r="E40" t="s">
        <v>2262</v>
      </c>
      <c r="F40" t="s">
        <v>51</v>
      </c>
      <c r="G40">
        <v>-32.025352769999998</v>
      </c>
      <c r="H40">
        <v>115.5300111</v>
      </c>
      <c r="I40" t="s">
        <v>2912</v>
      </c>
      <c r="J40" t="s">
        <v>412</v>
      </c>
      <c r="K40" t="s">
        <v>2922</v>
      </c>
      <c r="L40" t="s">
        <v>61</v>
      </c>
      <c r="M40" t="s">
        <v>60</v>
      </c>
      <c r="N40" t="s">
        <v>60</v>
      </c>
      <c r="O40" t="s">
        <v>2261</v>
      </c>
      <c r="S40">
        <v>29</v>
      </c>
      <c r="V40">
        <v>5.2579196000000001</v>
      </c>
      <c r="W40">
        <v>0.16476551724137931</v>
      </c>
      <c r="AA40">
        <v>3.1075413300000001</v>
      </c>
      <c r="AM40">
        <v>30</v>
      </c>
      <c r="AO40">
        <v>1.0827758620000001</v>
      </c>
      <c r="AR40">
        <v>38</v>
      </c>
    </row>
    <row r="41" spans="1:44">
      <c r="A41" t="s">
        <v>2083</v>
      </c>
      <c r="B41" t="s">
        <v>2082</v>
      </c>
      <c r="D41">
        <v>2021</v>
      </c>
      <c r="E41" t="s">
        <v>2258</v>
      </c>
      <c r="F41" t="s">
        <v>51</v>
      </c>
      <c r="G41">
        <v>-31.989072</v>
      </c>
      <c r="H41">
        <v>115.51912</v>
      </c>
      <c r="I41" t="s">
        <v>2912</v>
      </c>
      <c r="J41" t="s">
        <v>412</v>
      </c>
      <c r="K41" t="s">
        <v>2922</v>
      </c>
      <c r="L41" t="s">
        <v>61</v>
      </c>
      <c r="M41" t="s">
        <v>60</v>
      </c>
      <c r="N41" t="s">
        <v>60</v>
      </c>
      <c r="O41" t="s">
        <v>2257</v>
      </c>
      <c r="S41">
        <v>37</v>
      </c>
      <c r="V41">
        <v>3.85600188</v>
      </c>
      <c r="W41">
        <v>9.7910811E-2</v>
      </c>
      <c r="AA41">
        <v>0.86737955999999994</v>
      </c>
      <c r="AD41" s="5">
        <v>1.87962396</v>
      </c>
      <c r="AM41">
        <v>30</v>
      </c>
      <c r="AO41">
        <v>1.0644</v>
      </c>
      <c r="AR41">
        <v>40</v>
      </c>
    </row>
    <row r="42" spans="1:44">
      <c r="A42" t="s">
        <v>2083</v>
      </c>
      <c r="B42" t="s">
        <v>2082</v>
      </c>
      <c r="D42">
        <v>2021</v>
      </c>
      <c r="E42" t="s">
        <v>2235</v>
      </c>
      <c r="F42" t="s">
        <v>51</v>
      </c>
      <c r="G42">
        <v>-32.013061999999998</v>
      </c>
      <c r="H42">
        <v>115.79578619999999</v>
      </c>
      <c r="I42" t="s">
        <v>2912</v>
      </c>
      <c r="J42" t="s">
        <v>412</v>
      </c>
      <c r="K42" t="s">
        <v>2922</v>
      </c>
      <c r="L42" t="s">
        <v>61</v>
      </c>
      <c r="M42" t="s">
        <v>60</v>
      </c>
      <c r="N42" t="s">
        <v>60</v>
      </c>
      <c r="O42" t="s">
        <v>2237</v>
      </c>
      <c r="S42">
        <v>60</v>
      </c>
      <c r="V42">
        <v>8.9332401699999995</v>
      </c>
      <c r="W42">
        <v>0.111268333</v>
      </c>
      <c r="AA42">
        <v>3.2429723199999998</v>
      </c>
      <c r="AD42">
        <v>5.1377941700000003</v>
      </c>
      <c r="AG42">
        <v>7.4267681699999999</v>
      </c>
      <c r="AM42">
        <v>30</v>
      </c>
      <c r="AO42">
        <v>1.3553649999999999</v>
      </c>
      <c r="AR42">
        <v>59</v>
      </c>
    </row>
    <row r="43" spans="1:44">
      <c r="A43" t="s">
        <v>2083</v>
      </c>
      <c r="B43" t="s">
        <v>2082</v>
      </c>
      <c r="D43">
        <v>2021</v>
      </c>
      <c r="E43" t="s">
        <v>2235</v>
      </c>
      <c r="F43" t="s">
        <v>51</v>
      </c>
      <c r="G43">
        <v>-32.012762639999998</v>
      </c>
      <c r="H43">
        <v>115.7961129</v>
      </c>
      <c r="I43" t="s">
        <v>2912</v>
      </c>
      <c r="J43" t="s">
        <v>412</v>
      </c>
      <c r="K43" t="s">
        <v>2922</v>
      </c>
      <c r="L43" t="s">
        <v>61</v>
      </c>
      <c r="M43" t="s">
        <v>60</v>
      </c>
      <c r="N43" t="s">
        <v>60</v>
      </c>
      <c r="O43" t="s">
        <v>2236</v>
      </c>
      <c r="S43">
        <v>50</v>
      </c>
      <c r="V43">
        <v>8.1104213000000005</v>
      </c>
      <c r="W43">
        <v>0.10933</v>
      </c>
      <c r="AA43">
        <v>2.9845343500000001</v>
      </c>
      <c r="AD43">
        <v>5.2580882999999998</v>
      </c>
      <c r="AG43">
        <v>8.1104213000000005</v>
      </c>
      <c r="AM43">
        <v>30</v>
      </c>
      <c r="AO43">
        <v>1.5517000000000001</v>
      </c>
      <c r="AR43">
        <v>60</v>
      </c>
    </row>
    <row r="44" spans="1:44">
      <c r="A44" t="s">
        <v>2083</v>
      </c>
      <c r="B44" t="s">
        <v>2082</v>
      </c>
      <c r="D44">
        <v>2021</v>
      </c>
      <c r="E44" t="s">
        <v>2235</v>
      </c>
      <c r="F44" t="s">
        <v>51</v>
      </c>
      <c r="G44">
        <v>-32.013138439999999</v>
      </c>
      <c r="H44">
        <v>115.796182</v>
      </c>
      <c r="I44" t="s">
        <v>2912</v>
      </c>
      <c r="J44" t="s">
        <v>412</v>
      </c>
      <c r="K44" t="s">
        <v>2922</v>
      </c>
      <c r="L44" t="s">
        <v>61</v>
      </c>
      <c r="M44" t="s">
        <v>60</v>
      </c>
      <c r="N44" t="s">
        <v>60</v>
      </c>
      <c r="O44" t="s">
        <v>2234</v>
      </c>
      <c r="S44">
        <v>40</v>
      </c>
      <c r="V44">
        <v>8.1352529400000009</v>
      </c>
      <c r="W44">
        <v>0.16783500000000001</v>
      </c>
      <c r="AA44">
        <v>4.8648502799999997</v>
      </c>
      <c r="AD44">
        <v>6.8104840900000001</v>
      </c>
      <c r="AM44">
        <v>30</v>
      </c>
      <c r="AO44">
        <v>1.3629875</v>
      </c>
      <c r="AQ44">
        <v>2.6</v>
      </c>
      <c r="AR44">
        <v>61</v>
      </c>
    </row>
    <row r="45" spans="1:44">
      <c r="A45" t="s">
        <v>2083</v>
      </c>
      <c r="B45" t="s">
        <v>2082</v>
      </c>
      <c r="D45">
        <v>2021</v>
      </c>
      <c r="E45" t="s">
        <v>2231</v>
      </c>
      <c r="F45" t="s">
        <v>51</v>
      </c>
      <c r="G45">
        <v>-33.27230556</v>
      </c>
      <c r="H45">
        <v>115.6956778</v>
      </c>
      <c r="I45" t="s">
        <v>2912</v>
      </c>
      <c r="J45" t="s">
        <v>412</v>
      </c>
      <c r="K45" t="s">
        <v>2922</v>
      </c>
      <c r="L45" t="s">
        <v>61</v>
      </c>
      <c r="M45" t="s">
        <v>60</v>
      </c>
      <c r="N45" t="s">
        <v>60</v>
      </c>
      <c r="O45" t="s">
        <v>2233</v>
      </c>
      <c r="S45">
        <v>70</v>
      </c>
      <c r="V45">
        <v>84.422668380000005</v>
      </c>
      <c r="W45">
        <v>3.301825714</v>
      </c>
      <c r="AA45">
        <v>13.412898780000001</v>
      </c>
      <c r="AD45">
        <v>31.559847179999998</v>
      </c>
      <c r="AG45">
        <v>56.192225180000001</v>
      </c>
      <c r="AM45">
        <v>30</v>
      </c>
      <c r="AO45">
        <v>0.39278714300000001</v>
      </c>
      <c r="AQ45">
        <v>84.7</v>
      </c>
      <c r="AR45">
        <v>62</v>
      </c>
    </row>
    <row r="46" spans="1:44">
      <c r="A46" t="s">
        <v>2083</v>
      </c>
      <c r="B46" t="s">
        <v>2082</v>
      </c>
      <c r="D46">
        <v>2021</v>
      </c>
      <c r="E46" t="s">
        <v>2231</v>
      </c>
      <c r="F46" t="s">
        <v>51</v>
      </c>
      <c r="G46">
        <v>-33.273322219999997</v>
      </c>
      <c r="H46">
        <v>115.6911944</v>
      </c>
      <c r="I46" t="s">
        <v>2912</v>
      </c>
      <c r="J46" t="s">
        <v>412</v>
      </c>
      <c r="K46" t="s">
        <v>2922</v>
      </c>
      <c r="L46" t="s">
        <v>61</v>
      </c>
      <c r="M46" t="s">
        <v>60</v>
      </c>
      <c r="N46" t="s">
        <v>60</v>
      </c>
      <c r="O46" t="s">
        <v>2232</v>
      </c>
      <c r="S46">
        <v>70</v>
      </c>
      <c r="V46">
        <v>19.026568050000002</v>
      </c>
      <c r="W46">
        <v>0.18198571399999999</v>
      </c>
      <c r="AA46">
        <v>7.982075</v>
      </c>
      <c r="AD46">
        <v>11.744893749999999</v>
      </c>
      <c r="AG46">
        <v>15.92345795</v>
      </c>
      <c r="AM46">
        <v>30</v>
      </c>
      <c r="AO46">
        <v>1.583157143</v>
      </c>
      <c r="AR46">
        <v>63</v>
      </c>
    </row>
    <row r="47" spans="1:44">
      <c r="A47" t="s">
        <v>2083</v>
      </c>
      <c r="B47" t="s">
        <v>2082</v>
      </c>
      <c r="D47">
        <v>2021</v>
      </c>
      <c r="E47" t="s">
        <v>2231</v>
      </c>
      <c r="F47" t="s">
        <v>51</v>
      </c>
      <c r="G47">
        <v>-33.273374939999997</v>
      </c>
      <c r="H47">
        <v>115.69150550000001</v>
      </c>
      <c r="I47" t="s">
        <v>2912</v>
      </c>
      <c r="J47" t="s">
        <v>412</v>
      </c>
      <c r="K47" t="s">
        <v>2922</v>
      </c>
      <c r="L47" t="s">
        <v>61</v>
      </c>
      <c r="M47" t="s">
        <v>60</v>
      </c>
      <c r="N47" t="s">
        <v>60</v>
      </c>
      <c r="O47" t="s">
        <v>2230</v>
      </c>
      <c r="S47">
        <v>70</v>
      </c>
      <c r="V47">
        <v>45.588858020000004</v>
      </c>
      <c r="W47">
        <v>0.80643142899999998</v>
      </c>
      <c r="AA47">
        <v>4.1289616200000001</v>
      </c>
      <c r="AD47">
        <v>10.285742620000001</v>
      </c>
      <c r="AG47">
        <v>27.233247720000001</v>
      </c>
      <c r="AM47">
        <v>30</v>
      </c>
      <c r="AO47">
        <v>1.244391429</v>
      </c>
      <c r="AR47">
        <v>64</v>
      </c>
    </row>
    <row r="48" spans="1:44">
      <c r="A48" t="s">
        <v>2083</v>
      </c>
      <c r="B48" t="s">
        <v>2082</v>
      </c>
      <c r="D48">
        <v>2021</v>
      </c>
      <c r="E48" t="s">
        <v>2227</v>
      </c>
      <c r="F48" t="s">
        <v>51</v>
      </c>
      <c r="G48">
        <v>-32.633425000000003</v>
      </c>
      <c r="H48">
        <v>115.6477</v>
      </c>
      <c r="I48" t="s">
        <v>2912</v>
      </c>
      <c r="J48" t="s">
        <v>412</v>
      </c>
      <c r="K48" t="s">
        <v>2922</v>
      </c>
      <c r="L48" t="s">
        <v>61</v>
      </c>
      <c r="M48" t="s">
        <v>60</v>
      </c>
      <c r="N48" t="s">
        <v>60</v>
      </c>
      <c r="O48" t="s">
        <v>2229</v>
      </c>
      <c r="S48">
        <v>70</v>
      </c>
      <c r="V48">
        <v>22.375793259999998</v>
      </c>
      <c r="W48">
        <v>0.1774</v>
      </c>
      <c r="AA48">
        <v>5.85263826</v>
      </c>
      <c r="AD48">
        <v>8.9533080599999995</v>
      </c>
      <c r="AG48">
        <v>13.601126560000001</v>
      </c>
      <c r="AM48">
        <v>30</v>
      </c>
      <c r="AO48">
        <v>1.8924057139999999</v>
      </c>
      <c r="AR48">
        <v>65</v>
      </c>
    </row>
    <row r="49" spans="1:44">
      <c r="A49" t="s">
        <v>2083</v>
      </c>
      <c r="B49" t="s">
        <v>2082</v>
      </c>
      <c r="D49">
        <v>2021</v>
      </c>
      <c r="E49" t="s">
        <v>2227</v>
      </c>
      <c r="F49" t="s">
        <v>51</v>
      </c>
      <c r="G49">
        <v>-32.633639840000001</v>
      </c>
      <c r="H49">
        <v>115.6478501</v>
      </c>
      <c r="I49" t="s">
        <v>2912</v>
      </c>
      <c r="J49" t="s">
        <v>412</v>
      </c>
      <c r="K49" t="s">
        <v>2922</v>
      </c>
      <c r="L49" t="s">
        <v>61</v>
      </c>
      <c r="M49" t="s">
        <v>60</v>
      </c>
      <c r="N49" t="s">
        <v>60</v>
      </c>
      <c r="O49" t="s">
        <v>2228</v>
      </c>
      <c r="S49">
        <v>80</v>
      </c>
      <c r="V49">
        <v>16.974006079999999</v>
      </c>
      <c r="W49">
        <v>0.13225375</v>
      </c>
      <c r="AA49">
        <v>3.8781958799999998</v>
      </c>
      <c r="AD49">
        <v>7.0311525799999997</v>
      </c>
      <c r="AG49">
        <v>9.8628045800000006</v>
      </c>
      <c r="AM49">
        <v>30</v>
      </c>
      <c r="AO49">
        <v>1.6688000000000001</v>
      </c>
      <c r="AR49">
        <v>66</v>
      </c>
    </row>
    <row r="50" spans="1:44">
      <c r="A50" t="s">
        <v>2083</v>
      </c>
      <c r="B50" t="s">
        <v>2082</v>
      </c>
      <c r="D50">
        <v>2021</v>
      </c>
      <c r="E50" t="s">
        <v>2227</v>
      </c>
      <c r="F50" t="s">
        <v>51</v>
      </c>
      <c r="G50">
        <v>-32.660786109999997</v>
      </c>
      <c r="H50">
        <v>115.6580472</v>
      </c>
      <c r="I50" t="s">
        <v>2912</v>
      </c>
      <c r="J50" t="s">
        <v>412</v>
      </c>
      <c r="K50" t="s">
        <v>2922</v>
      </c>
      <c r="L50" t="s">
        <v>61</v>
      </c>
      <c r="M50" t="s">
        <v>60</v>
      </c>
      <c r="N50" t="s">
        <v>60</v>
      </c>
      <c r="O50" t="s">
        <v>2226</v>
      </c>
      <c r="S50">
        <v>80</v>
      </c>
      <c r="V50">
        <v>66.837738680000001</v>
      </c>
      <c r="W50">
        <v>0.91178000000000003</v>
      </c>
      <c r="AA50">
        <v>3.2755413799999999</v>
      </c>
      <c r="AD50">
        <v>16.55925178</v>
      </c>
      <c r="AG50">
        <v>34.08420958</v>
      </c>
      <c r="AM50">
        <v>30</v>
      </c>
      <c r="AO50">
        <v>1.13463125</v>
      </c>
      <c r="AR50">
        <v>67</v>
      </c>
    </row>
    <row r="51" spans="1:44">
      <c r="A51" t="s">
        <v>2083</v>
      </c>
      <c r="B51" t="s">
        <v>2082</v>
      </c>
      <c r="D51">
        <v>2021</v>
      </c>
      <c r="E51" t="s">
        <v>2193</v>
      </c>
      <c r="F51" t="s">
        <v>51</v>
      </c>
      <c r="G51">
        <v>-23.970366670000001</v>
      </c>
      <c r="H51">
        <v>113.61113330000001</v>
      </c>
      <c r="I51" t="s">
        <v>2912</v>
      </c>
      <c r="J51" t="s">
        <v>49</v>
      </c>
      <c r="K51" t="s">
        <v>2922</v>
      </c>
      <c r="L51" t="s">
        <v>61</v>
      </c>
      <c r="M51" t="s">
        <v>136</v>
      </c>
      <c r="N51" t="s">
        <v>136</v>
      </c>
      <c r="O51" t="s">
        <v>2197</v>
      </c>
      <c r="S51">
        <v>72</v>
      </c>
      <c r="V51">
        <v>62.307635300000001</v>
      </c>
      <c r="W51">
        <v>1.061604167</v>
      </c>
      <c r="AA51">
        <v>20.435269009999999</v>
      </c>
      <c r="AD51">
        <v>32.474383240000002</v>
      </c>
      <c r="AG51">
        <v>44.838230090000003</v>
      </c>
      <c r="AM51">
        <v>30</v>
      </c>
      <c r="AO51">
        <v>1.0046916669999999</v>
      </c>
      <c r="AQ51">
        <v>16.5</v>
      </c>
      <c r="AR51">
        <v>104</v>
      </c>
    </row>
    <row r="52" spans="1:44">
      <c r="A52" t="s">
        <v>2083</v>
      </c>
      <c r="B52" t="s">
        <v>2082</v>
      </c>
      <c r="D52">
        <v>2021</v>
      </c>
      <c r="E52" t="s">
        <v>2193</v>
      </c>
      <c r="F52" t="s">
        <v>51</v>
      </c>
      <c r="G52">
        <v>-23.974119439999999</v>
      </c>
      <c r="H52">
        <v>113.6180806</v>
      </c>
      <c r="I52" t="s">
        <v>2912</v>
      </c>
      <c r="J52" t="s">
        <v>49</v>
      </c>
      <c r="K52" t="s">
        <v>2922</v>
      </c>
      <c r="L52" t="s">
        <v>61</v>
      </c>
      <c r="M52" t="s">
        <v>136</v>
      </c>
      <c r="N52" t="s">
        <v>136</v>
      </c>
      <c r="O52" t="s">
        <v>2194</v>
      </c>
      <c r="S52">
        <v>85</v>
      </c>
      <c r="V52">
        <v>57.910747659999998</v>
      </c>
      <c r="W52">
        <v>0.90385176499999997</v>
      </c>
      <c r="AA52">
        <v>18.163286339999999</v>
      </c>
      <c r="AD52">
        <v>27.62852328</v>
      </c>
      <c r="AG52">
        <v>39.269713359999997</v>
      </c>
      <c r="AM52">
        <v>30</v>
      </c>
      <c r="AO52">
        <v>0.92609529400000001</v>
      </c>
      <c r="AQ52">
        <v>29.4</v>
      </c>
      <c r="AR52">
        <v>107</v>
      </c>
    </row>
    <row r="53" spans="1:44">
      <c r="A53" t="s">
        <v>2083</v>
      </c>
      <c r="B53" t="s">
        <v>2082</v>
      </c>
      <c r="D53">
        <v>2021</v>
      </c>
      <c r="E53" t="s">
        <v>2193</v>
      </c>
      <c r="F53" t="s">
        <v>51</v>
      </c>
      <c r="G53">
        <v>-23.959816669999999</v>
      </c>
      <c r="H53">
        <v>113.6362833</v>
      </c>
      <c r="I53" t="s">
        <v>2912</v>
      </c>
      <c r="J53" t="s">
        <v>49</v>
      </c>
      <c r="K53" t="s">
        <v>2922</v>
      </c>
      <c r="L53" t="s">
        <v>61</v>
      </c>
      <c r="M53" t="s">
        <v>136</v>
      </c>
      <c r="N53" t="s">
        <v>136</v>
      </c>
      <c r="O53" t="s">
        <v>2192</v>
      </c>
      <c r="S53">
        <v>80</v>
      </c>
      <c r="V53">
        <v>59.855382800000001</v>
      </c>
      <c r="W53">
        <v>0.98801375000000002</v>
      </c>
      <c r="AA53">
        <v>19.954034149999998</v>
      </c>
      <c r="AD53">
        <v>32.115696360000001</v>
      </c>
      <c r="AG53">
        <v>45.281729130000002</v>
      </c>
      <c r="AM53">
        <v>30</v>
      </c>
      <c r="AO53">
        <v>0.84140999999999999</v>
      </c>
      <c r="AQ53">
        <v>28.6</v>
      </c>
      <c r="AR53">
        <v>108</v>
      </c>
    </row>
    <row r="54" spans="1:44">
      <c r="A54" t="s">
        <v>2083</v>
      </c>
      <c r="B54" t="s">
        <v>2082</v>
      </c>
      <c r="D54">
        <v>2021</v>
      </c>
      <c r="E54" t="s">
        <v>2168</v>
      </c>
      <c r="F54" t="s">
        <v>51</v>
      </c>
      <c r="G54">
        <v>-16.91366713</v>
      </c>
      <c r="H54">
        <v>145.7808617</v>
      </c>
      <c r="I54" t="s">
        <v>2912</v>
      </c>
      <c r="J54" t="s">
        <v>49</v>
      </c>
      <c r="K54" t="s">
        <v>2923</v>
      </c>
      <c r="L54" t="s">
        <v>61</v>
      </c>
      <c r="M54" t="s">
        <v>60</v>
      </c>
      <c r="N54" t="s">
        <v>60</v>
      </c>
      <c r="O54">
        <v>10</v>
      </c>
      <c r="S54">
        <v>24</v>
      </c>
      <c r="V54">
        <v>24.226214429999999</v>
      </c>
      <c r="W54">
        <v>1.1141000000000001</v>
      </c>
      <c r="AA54">
        <v>13.12941702</v>
      </c>
      <c r="AM54">
        <v>30</v>
      </c>
      <c r="AO54">
        <v>0.90503750000000005</v>
      </c>
      <c r="AR54">
        <v>135</v>
      </c>
    </row>
    <row r="55" spans="1:44">
      <c r="A55" t="s">
        <v>2083</v>
      </c>
      <c r="B55" t="s">
        <v>2082</v>
      </c>
      <c r="D55">
        <v>2021</v>
      </c>
      <c r="E55" t="s">
        <v>2168</v>
      </c>
      <c r="F55" t="s">
        <v>51</v>
      </c>
      <c r="G55">
        <v>-16.91366713</v>
      </c>
      <c r="H55">
        <v>145.7808617</v>
      </c>
      <c r="I55" t="s">
        <v>2912</v>
      </c>
      <c r="J55" t="s">
        <v>49</v>
      </c>
      <c r="K55" t="s">
        <v>2923</v>
      </c>
      <c r="L55" t="s">
        <v>61</v>
      </c>
      <c r="M55" t="s">
        <v>60</v>
      </c>
      <c r="N55" t="s">
        <v>60</v>
      </c>
      <c r="O55">
        <v>11</v>
      </c>
      <c r="S55">
        <v>24</v>
      </c>
      <c r="V55">
        <v>29.416022940000001</v>
      </c>
      <c r="W55">
        <v>1.4467749999999999</v>
      </c>
      <c r="AA55">
        <v>17.760928679999999</v>
      </c>
      <c r="AM55">
        <v>30</v>
      </c>
      <c r="AO55">
        <v>0.85004999999999997</v>
      </c>
      <c r="AR55">
        <v>136</v>
      </c>
    </row>
    <row r="56" spans="1:44">
      <c r="A56" t="s">
        <v>2083</v>
      </c>
      <c r="B56" t="s">
        <v>2082</v>
      </c>
      <c r="D56">
        <v>2021</v>
      </c>
      <c r="E56" t="s">
        <v>2168</v>
      </c>
      <c r="F56" t="s">
        <v>51</v>
      </c>
      <c r="G56">
        <v>-16.91366713</v>
      </c>
      <c r="H56">
        <v>145.7808617</v>
      </c>
      <c r="I56" t="s">
        <v>2912</v>
      </c>
      <c r="J56" t="s">
        <v>49</v>
      </c>
      <c r="K56" t="s">
        <v>2923</v>
      </c>
      <c r="L56" t="s">
        <v>61</v>
      </c>
      <c r="M56" t="s">
        <v>60</v>
      </c>
      <c r="N56" t="s">
        <v>60</v>
      </c>
      <c r="O56">
        <v>12</v>
      </c>
      <c r="S56">
        <v>24</v>
      </c>
      <c r="V56">
        <v>20.048457719999998</v>
      </c>
      <c r="W56">
        <v>1.0975999999999999</v>
      </c>
      <c r="AA56">
        <v>14.42884785</v>
      </c>
      <c r="AM56">
        <v>30</v>
      </c>
      <c r="AO56">
        <v>0.79952500000000004</v>
      </c>
      <c r="AR56">
        <v>137</v>
      </c>
    </row>
    <row r="57" spans="1:44">
      <c r="A57" t="s">
        <v>2083</v>
      </c>
      <c r="B57" t="s">
        <v>2082</v>
      </c>
      <c r="D57">
        <v>2021</v>
      </c>
      <c r="E57" t="s">
        <v>2134</v>
      </c>
      <c r="F57" t="s">
        <v>51</v>
      </c>
      <c r="G57">
        <v>-33.65139722</v>
      </c>
      <c r="H57">
        <v>115.3694528</v>
      </c>
      <c r="I57" t="s">
        <v>2912</v>
      </c>
      <c r="J57" t="s">
        <v>412</v>
      </c>
      <c r="K57" t="s">
        <v>2922</v>
      </c>
      <c r="L57" t="s">
        <v>61</v>
      </c>
      <c r="M57" t="s">
        <v>136</v>
      </c>
      <c r="N57" t="s">
        <v>136</v>
      </c>
      <c r="O57" t="s">
        <v>2140</v>
      </c>
      <c r="S57">
        <v>65</v>
      </c>
      <c r="V57">
        <v>15.24539712</v>
      </c>
      <c r="W57">
        <v>0.26579076899999998</v>
      </c>
      <c r="AA57">
        <v>3.0706197049999999</v>
      </c>
      <c r="AD57">
        <v>8.1162783950000001</v>
      </c>
      <c r="AG57">
        <v>11.56986612</v>
      </c>
      <c r="AM57">
        <v>30</v>
      </c>
      <c r="AO57">
        <v>0.89663692299999997</v>
      </c>
      <c r="AQ57">
        <v>8</v>
      </c>
      <c r="AR57">
        <v>191</v>
      </c>
    </row>
    <row r="58" spans="1:44">
      <c r="A58" t="s">
        <v>2083</v>
      </c>
      <c r="B58" t="s">
        <v>2082</v>
      </c>
      <c r="D58">
        <v>2021</v>
      </c>
      <c r="E58" t="s">
        <v>2134</v>
      </c>
      <c r="F58" t="s">
        <v>51</v>
      </c>
      <c r="G58">
        <v>-33.629759589999999</v>
      </c>
      <c r="H58">
        <v>115.40518160000001</v>
      </c>
      <c r="I58" t="s">
        <v>2912</v>
      </c>
      <c r="J58" t="s">
        <v>412</v>
      </c>
      <c r="K58" t="s">
        <v>2922</v>
      </c>
      <c r="L58" t="s">
        <v>61</v>
      </c>
      <c r="M58" t="s">
        <v>136</v>
      </c>
      <c r="N58" t="s">
        <v>136</v>
      </c>
      <c r="O58" t="s">
        <v>2139</v>
      </c>
      <c r="S58">
        <v>87</v>
      </c>
      <c r="V58">
        <v>225.25604720000001</v>
      </c>
      <c r="W58">
        <v>3.6294465520000001</v>
      </c>
      <c r="AA58">
        <v>13.14546964</v>
      </c>
      <c r="AD58">
        <v>32.557170900000003</v>
      </c>
      <c r="AG58">
        <v>93.967968729999996</v>
      </c>
      <c r="AM58">
        <v>30</v>
      </c>
      <c r="AO58">
        <v>0.92394770100000001</v>
      </c>
      <c r="AQ58">
        <v>9.9</v>
      </c>
      <c r="AR58">
        <v>192</v>
      </c>
    </row>
    <row r="59" spans="1:44">
      <c r="A59" t="s">
        <v>2083</v>
      </c>
      <c r="B59" t="s">
        <v>2082</v>
      </c>
      <c r="D59">
        <v>2021</v>
      </c>
      <c r="E59" t="s">
        <v>2134</v>
      </c>
      <c r="F59" t="s">
        <v>51</v>
      </c>
      <c r="G59">
        <v>-33.622200280000001</v>
      </c>
      <c r="H59">
        <v>115.4106424</v>
      </c>
      <c r="I59" t="s">
        <v>2912</v>
      </c>
      <c r="J59" t="s">
        <v>412</v>
      </c>
      <c r="K59" t="s">
        <v>2922</v>
      </c>
      <c r="L59" t="s">
        <v>61</v>
      </c>
      <c r="M59" t="s">
        <v>136</v>
      </c>
      <c r="N59" t="s">
        <v>136</v>
      </c>
      <c r="O59" t="s">
        <v>2138</v>
      </c>
      <c r="S59">
        <v>93</v>
      </c>
      <c r="V59">
        <v>83.202741459999999</v>
      </c>
      <c r="W59">
        <v>1.8268500000000001</v>
      </c>
      <c r="AA59">
        <v>14.56279638</v>
      </c>
      <c r="AD59">
        <v>56.008717339999997</v>
      </c>
      <c r="AG59">
        <v>69.495245350000005</v>
      </c>
      <c r="AM59">
        <v>30</v>
      </c>
      <c r="AO59">
        <v>1.208855376</v>
      </c>
      <c r="AQ59">
        <v>12</v>
      </c>
      <c r="AR59">
        <v>193</v>
      </c>
    </row>
    <row r="60" spans="1:44">
      <c r="A60" t="s">
        <v>2083</v>
      </c>
      <c r="B60" t="s">
        <v>2082</v>
      </c>
      <c r="D60">
        <v>2021</v>
      </c>
      <c r="E60" t="s">
        <v>2134</v>
      </c>
      <c r="F60" t="s">
        <v>51</v>
      </c>
      <c r="G60">
        <v>-33.598608970000001</v>
      </c>
      <c r="H60">
        <v>115.4485608</v>
      </c>
      <c r="I60" t="s">
        <v>2912</v>
      </c>
      <c r="J60" t="s">
        <v>412</v>
      </c>
      <c r="K60" t="s">
        <v>2922</v>
      </c>
      <c r="L60" t="s">
        <v>61</v>
      </c>
      <c r="M60" t="s">
        <v>136</v>
      </c>
      <c r="N60" t="s">
        <v>136</v>
      </c>
      <c r="O60" t="s">
        <v>2137</v>
      </c>
      <c r="S60">
        <v>60</v>
      </c>
      <c r="V60">
        <v>118.574996</v>
      </c>
      <c r="W60">
        <v>2.3638208330000001</v>
      </c>
      <c r="AA60">
        <v>8.2240810399999997</v>
      </c>
      <c r="AD60">
        <v>31.871358560000001</v>
      </c>
      <c r="AG60">
        <v>104.24140800000001</v>
      </c>
      <c r="AM60">
        <v>30</v>
      </c>
      <c r="AO60">
        <v>1.0452025</v>
      </c>
      <c r="AQ60">
        <v>6.1</v>
      </c>
      <c r="AR60">
        <v>194</v>
      </c>
    </row>
    <row r="61" spans="1:44">
      <c r="A61" t="s">
        <v>2083</v>
      </c>
      <c r="B61" t="s">
        <v>2082</v>
      </c>
      <c r="D61">
        <v>2021</v>
      </c>
      <c r="E61" t="s">
        <v>2134</v>
      </c>
      <c r="F61" t="s">
        <v>51</v>
      </c>
      <c r="G61">
        <v>-33.613081680000001</v>
      </c>
      <c r="H61">
        <v>115.44129390000001</v>
      </c>
      <c r="I61" t="s">
        <v>2912</v>
      </c>
      <c r="J61" t="s">
        <v>412</v>
      </c>
      <c r="K61" t="s">
        <v>2922</v>
      </c>
      <c r="L61" t="s">
        <v>61</v>
      </c>
      <c r="M61" t="s">
        <v>136</v>
      </c>
      <c r="N61" t="s">
        <v>136</v>
      </c>
      <c r="O61" t="s">
        <v>2136</v>
      </c>
      <c r="S61">
        <v>78</v>
      </c>
      <c r="V61">
        <v>172.0630726</v>
      </c>
      <c r="W61">
        <v>3.7723788460000001</v>
      </c>
      <c r="AA61">
        <v>16.067820520000001</v>
      </c>
      <c r="AD61">
        <v>39.621582179999997</v>
      </c>
      <c r="AG61">
        <v>92.795441449999998</v>
      </c>
      <c r="AM61">
        <v>30</v>
      </c>
      <c r="AO61">
        <v>0.73913782100000003</v>
      </c>
      <c r="AQ61">
        <v>11.5</v>
      </c>
      <c r="AR61">
        <v>195</v>
      </c>
    </row>
    <row r="62" spans="1:44">
      <c r="A62" t="s">
        <v>2083</v>
      </c>
      <c r="B62" t="s">
        <v>2082</v>
      </c>
      <c r="D62">
        <v>2021</v>
      </c>
      <c r="E62" t="s">
        <v>2121</v>
      </c>
      <c r="F62" t="s">
        <v>51</v>
      </c>
      <c r="G62">
        <v>-27.428333330000001</v>
      </c>
      <c r="H62">
        <v>153.35499999999999</v>
      </c>
      <c r="I62" t="s">
        <v>2912</v>
      </c>
      <c r="J62" t="s">
        <v>49</v>
      </c>
      <c r="K62" t="s">
        <v>2922</v>
      </c>
      <c r="L62" t="s">
        <v>61</v>
      </c>
      <c r="M62" t="s">
        <v>60</v>
      </c>
      <c r="N62" t="s">
        <v>60</v>
      </c>
      <c r="O62" t="s">
        <v>2123</v>
      </c>
      <c r="S62">
        <v>80</v>
      </c>
      <c r="V62">
        <v>46.555250000000001</v>
      </c>
      <c r="W62">
        <v>0.35593750000000002</v>
      </c>
      <c r="AA62">
        <v>6.7282500000000001</v>
      </c>
      <c r="AD62">
        <v>14.19825</v>
      </c>
      <c r="AG62">
        <v>28.30725</v>
      </c>
      <c r="AM62">
        <v>30</v>
      </c>
      <c r="AO62">
        <v>1.619375</v>
      </c>
      <c r="AR62">
        <v>204</v>
      </c>
    </row>
    <row r="63" spans="1:44">
      <c r="A63" t="s">
        <v>2083</v>
      </c>
      <c r="B63" t="s">
        <v>2082</v>
      </c>
      <c r="D63">
        <v>2021</v>
      </c>
      <c r="E63" t="s">
        <v>2121</v>
      </c>
      <c r="F63" t="s">
        <v>51</v>
      </c>
      <c r="G63">
        <v>-27.428333330000001</v>
      </c>
      <c r="H63">
        <v>153.35499999999999</v>
      </c>
      <c r="I63" t="s">
        <v>2912</v>
      </c>
      <c r="J63" t="s">
        <v>49</v>
      </c>
      <c r="K63" t="s">
        <v>2922</v>
      </c>
      <c r="L63" t="s">
        <v>61</v>
      </c>
      <c r="M63" t="s">
        <v>60</v>
      </c>
      <c r="N63" t="s">
        <v>60</v>
      </c>
      <c r="O63" t="s">
        <v>2122</v>
      </c>
      <c r="S63">
        <v>80</v>
      </c>
      <c r="V63">
        <v>28.835999999999999</v>
      </c>
      <c r="W63">
        <v>0.26724999999999999</v>
      </c>
      <c r="AA63">
        <v>4.5869999999999997</v>
      </c>
      <c r="AD63">
        <v>10.881</v>
      </c>
      <c r="AG63">
        <v>18.616</v>
      </c>
      <c r="AM63">
        <v>30</v>
      </c>
      <c r="AO63">
        <v>1.3518749999999999</v>
      </c>
      <c r="AR63">
        <v>205</v>
      </c>
    </row>
    <row r="64" spans="1:44">
      <c r="A64" t="s">
        <v>2083</v>
      </c>
      <c r="B64" t="s">
        <v>2082</v>
      </c>
      <c r="D64">
        <v>2021</v>
      </c>
      <c r="E64" t="s">
        <v>2121</v>
      </c>
      <c r="F64" t="s">
        <v>51</v>
      </c>
      <c r="G64">
        <v>-27.428333330000001</v>
      </c>
      <c r="H64">
        <v>153.35499999999999</v>
      </c>
      <c r="I64" t="s">
        <v>2912</v>
      </c>
      <c r="J64" t="s">
        <v>49</v>
      </c>
      <c r="K64" t="s">
        <v>2922</v>
      </c>
      <c r="L64" t="s">
        <v>61</v>
      </c>
      <c r="M64" t="s">
        <v>60</v>
      </c>
      <c r="N64" t="s">
        <v>60</v>
      </c>
      <c r="O64" t="s">
        <v>2120</v>
      </c>
      <c r="S64">
        <v>50</v>
      </c>
      <c r="V64">
        <v>29.129081500000002</v>
      </c>
      <c r="W64">
        <v>0.36930000000000002</v>
      </c>
      <c r="AA64">
        <v>7.3063785000000001</v>
      </c>
      <c r="AD64">
        <v>16.341782500000001</v>
      </c>
      <c r="AG64">
        <v>29.129081500000002</v>
      </c>
      <c r="AM64">
        <v>30</v>
      </c>
      <c r="AO64">
        <v>1.5848720000000001</v>
      </c>
      <c r="AR64">
        <v>206</v>
      </c>
    </row>
    <row r="65" spans="1:44">
      <c r="A65" s="5" t="s">
        <v>1490</v>
      </c>
      <c r="B65" s="5" t="s">
        <v>1489</v>
      </c>
      <c r="C65" s="5" t="s">
        <v>1994</v>
      </c>
      <c r="D65" s="5">
        <v>2012</v>
      </c>
      <c r="E65" s="5" t="s">
        <v>1997</v>
      </c>
      <c r="F65" s="5" t="s">
        <v>51</v>
      </c>
      <c r="G65" s="5">
        <v>-19.148700000000002</v>
      </c>
      <c r="H65" s="5">
        <v>146.79089999999999</v>
      </c>
      <c r="I65" s="5" t="s">
        <v>2912</v>
      </c>
      <c r="J65" s="5" t="s">
        <v>49</v>
      </c>
      <c r="K65" t="s">
        <v>2923</v>
      </c>
      <c r="L65" s="5" t="s">
        <v>61</v>
      </c>
      <c r="M65" s="5" t="s">
        <v>1996</v>
      </c>
      <c r="N65" s="5" t="s">
        <v>60</v>
      </c>
      <c r="O65" s="5">
        <v>76</v>
      </c>
      <c r="P65" s="5"/>
      <c r="Q65" s="5"/>
      <c r="R65" s="5"/>
      <c r="S65" s="5">
        <v>2</v>
      </c>
      <c r="T65" s="5">
        <v>4.45</v>
      </c>
      <c r="U65" s="5">
        <v>2.04</v>
      </c>
      <c r="V65" s="5">
        <v>1.1302760000000001</v>
      </c>
      <c r="W65" s="5">
        <v>0.52</v>
      </c>
      <c r="X65" s="5">
        <v>3.31</v>
      </c>
      <c r="Y65" s="5">
        <v>1.52</v>
      </c>
      <c r="Z65" s="5"/>
      <c r="AA65" s="5"/>
      <c r="AB65" s="5"/>
      <c r="AC65" s="5"/>
      <c r="AD65" s="5"/>
      <c r="AE65" s="5"/>
      <c r="AF65" s="5"/>
      <c r="AG65" s="5"/>
      <c r="AH65" s="5"/>
      <c r="AI65" s="5"/>
      <c r="AJ65" s="5"/>
      <c r="AK65" s="5"/>
      <c r="AL65" s="5"/>
      <c r="AM65" s="5">
        <v>2</v>
      </c>
      <c r="AN65" s="5"/>
      <c r="AO65" s="5">
        <f>1.37689*0.89689^W65</f>
        <v>1.3011387777771639</v>
      </c>
      <c r="AP65" s="5"/>
      <c r="AQ65" s="5"/>
      <c r="AR65" s="5" t="s">
        <v>2910</v>
      </c>
    </row>
    <row r="66" spans="1:44">
      <c r="A66" s="5" t="s">
        <v>1490</v>
      </c>
      <c r="B66" s="5" t="s">
        <v>1489</v>
      </c>
      <c r="C66" s="5" t="s">
        <v>1894</v>
      </c>
      <c r="D66" s="5">
        <v>2012</v>
      </c>
      <c r="E66" s="5" t="s">
        <v>1897</v>
      </c>
      <c r="F66" s="5" t="s">
        <v>51</v>
      </c>
      <c r="G66" s="5">
        <v>-31.25</v>
      </c>
      <c r="H66" s="5">
        <v>152.5</v>
      </c>
      <c r="I66" s="5" t="s">
        <v>2912</v>
      </c>
      <c r="J66" s="5" t="s">
        <v>412</v>
      </c>
      <c r="K66" t="s">
        <v>2922</v>
      </c>
      <c r="L66" s="5" t="s">
        <v>61</v>
      </c>
      <c r="M66" s="5" t="s">
        <v>1895</v>
      </c>
      <c r="N66" s="5" t="s">
        <v>60</v>
      </c>
      <c r="O66" s="5">
        <v>222</v>
      </c>
      <c r="P66" s="5"/>
      <c r="Q66" s="5"/>
      <c r="R66" s="5"/>
      <c r="S66" s="5">
        <v>0.5</v>
      </c>
      <c r="T66" s="5"/>
      <c r="U66" s="5"/>
      <c r="V66" s="5">
        <v>0.89200000000000002</v>
      </c>
      <c r="W66" s="5">
        <v>1.64</v>
      </c>
      <c r="X66" s="5"/>
      <c r="Y66" s="5"/>
      <c r="Z66" s="5"/>
      <c r="AA66" s="5"/>
      <c r="AB66" s="5"/>
      <c r="AC66" s="5"/>
      <c r="AD66" s="5"/>
      <c r="AE66" s="5"/>
      <c r="AF66" s="5"/>
      <c r="AG66" s="5"/>
      <c r="AH66" s="5"/>
      <c r="AI66" s="5"/>
      <c r="AJ66" s="5"/>
      <c r="AK66" s="5"/>
      <c r="AL66" s="5"/>
      <c r="AM66" s="5">
        <v>0.5</v>
      </c>
      <c r="AN66" s="5"/>
      <c r="AO66" s="5">
        <f>1.37689*0.89689^W66</f>
        <v>1.1518382700498802</v>
      </c>
      <c r="AP66" s="5"/>
      <c r="AQ66" s="5"/>
      <c r="AR66" s="5" t="s">
        <v>2910</v>
      </c>
    </row>
    <row r="67" spans="1:44">
      <c r="A67" s="5" t="s">
        <v>1490</v>
      </c>
      <c r="B67" s="5" t="s">
        <v>1489</v>
      </c>
      <c r="C67" s="5" t="s">
        <v>1894</v>
      </c>
      <c r="D67" s="5">
        <v>2012</v>
      </c>
      <c r="E67" s="5" t="s">
        <v>1896</v>
      </c>
      <c r="F67" s="5" t="s">
        <v>51</v>
      </c>
      <c r="G67" s="5">
        <v>-31.39</v>
      </c>
      <c r="H67" s="5">
        <v>152.47</v>
      </c>
      <c r="I67" s="5" t="s">
        <v>88</v>
      </c>
      <c r="J67" s="5" t="s">
        <v>412</v>
      </c>
      <c r="K67" t="s">
        <v>2922</v>
      </c>
      <c r="L67" s="5" t="s">
        <v>61</v>
      </c>
      <c r="M67" s="5" t="s">
        <v>1895</v>
      </c>
      <c r="N67" s="5" t="s">
        <v>60</v>
      </c>
      <c r="O67" s="5">
        <v>228</v>
      </c>
      <c r="P67" s="5"/>
      <c r="Q67" s="5"/>
      <c r="R67" s="5"/>
      <c r="S67" s="5">
        <v>0.5</v>
      </c>
      <c r="T67" s="5"/>
      <c r="U67" s="5"/>
      <c r="V67" s="5">
        <v>2.1869999999999998</v>
      </c>
      <c r="W67" s="5">
        <v>4.01</v>
      </c>
      <c r="X67" s="5"/>
      <c r="Y67" s="5"/>
      <c r="Z67" s="5"/>
      <c r="AA67" s="5"/>
      <c r="AB67" s="5"/>
      <c r="AC67" s="5"/>
      <c r="AD67" s="5"/>
      <c r="AE67" s="5"/>
      <c r="AF67" s="5"/>
      <c r="AG67" s="5"/>
      <c r="AH67" s="5"/>
      <c r="AI67" s="5"/>
      <c r="AJ67" s="5"/>
      <c r="AK67" s="5"/>
      <c r="AL67" s="5"/>
      <c r="AM67" s="5">
        <v>0.5</v>
      </c>
      <c r="AN67" s="5"/>
      <c r="AO67" s="5">
        <f>1.44279*0.83407^W67</f>
        <v>0.69698775983747097</v>
      </c>
      <c r="AP67" s="5"/>
      <c r="AQ67" s="5"/>
      <c r="AR67" s="5" t="s">
        <v>2910</v>
      </c>
    </row>
    <row r="68" spans="1:44">
      <c r="A68" s="5" t="s">
        <v>1490</v>
      </c>
      <c r="B68" s="5" t="s">
        <v>1489</v>
      </c>
      <c r="C68" s="5" t="s">
        <v>1894</v>
      </c>
      <c r="D68" s="5">
        <v>2012</v>
      </c>
      <c r="E68" s="5" t="s">
        <v>1896</v>
      </c>
      <c r="F68" s="5" t="s">
        <v>51</v>
      </c>
      <c r="G68" s="5">
        <v>-31.39</v>
      </c>
      <c r="H68" s="5">
        <v>152.47</v>
      </c>
      <c r="I68" s="5" t="s">
        <v>88</v>
      </c>
      <c r="J68" s="5" t="s">
        <v>412</v>
      </c>
      <c r="K68" t="s">
        <v>2922</v>
      </c>
      <c r="L68" s="5" t="s">
        <v>61</v>
      </c>
      <c r="M68" s="5" t="s">
        <v>425</v>
      </c>
      <c r="N68" s="5" t="s">
        <v>136</v>
      </c>
      <c r="O68" s="5">
        <v>229</v>
      </c>
      <c r="P68" s="5"/>
      <c r="Q68" s="5"/>
      <c r="R68" s="5"/>
      <c r="S68" s="5">
        <v>0.5</v>
      </c>
      <c r="T68" s="5"/>
      <c r="U68" s="5"/>
      <c r="V68" s="5">
        <v>1.429</v>
      </c>
      <c r="W68" s="5">
        <v>2.62</v>
      </c>
      <c r="X68" s="5"/>
      <c r="Y68" s="5"/>
      <c r="Z68" s="5"/>
      <c r="AA68" s="5"/>
      <c r="AB68" s="5"/>
      <c r="AC68" s="5"/>
      <c r="AD68" s="5"/>
      <c r="AE68" s="5"/>
      <c r="AF68" s="5"/>
      <c r="AG68" s="5"/>
      <c r="AH68" s="5"/>
      <c r="AI68" s="5"/>
      <c r="AJ68" s="5"/>
      <c r="AK68" s="5"/>
      <c r="AL68" s="5"/>
      <c r="AM68" s="5">
        <v>0.5</v>
      </c>
      <c r="AN68" s="5"/>
      <c r="AO68" s="5">
        <f>1.44279*0.83407^W68</f>
        <v>0.89691993203845088</v>
      </c>
      <c r="AP68" s="5"/>
      <c r="AQ68" s="5"/>
      <c r="AR68" s="5" t="s">
        <v>2910</v>
      </c>
    </row>
    <row r="69" spans="1:44">
      <c r="A69" s="5" t="s">
        <v>1490</v>
      </c>
      <c r="B69" s="5" t="s">
        <v>1489</v>
      </c>
      <c r="C69" s="5" t="s">
        <v>1894</v>
      </c>
      <c r="D69" s="5">
        <v>2012</v>
      </c>
      <c r="E69" s="5" t="s">
        <v>1893</v>
      </c>
      <c r="F69" s="5" t="s">
        <v>51</v>
      </c>
      <c r="G69" s="5">
        <v>-32.15</v>
      </c>
      <c r="H69" s="5">
        <v>152.28</v>
      </c>
      <c r="I69" s="5" t="s">
        <v>88</v>
      </c>
      <c r="J69" s="5" t="s">
        <v>412</v>
      </c>
      <c r="K69" t="s">
        <v>2922</v>
      </c>
      <c r="L69" s="5" t="s">
        <v>61</v>
      </c>
      <c r="M69" s="5" t="s">
        <v>1895</v>
      </c>
      <c r="N69" s="5" t="s">
        <v>60</v>
      </c>
      <c r="O69" s="5">
        <v>239</v>
      </c>
      <c r="P69" s="5"/>
      <c r="Q69" s="5"/>
      <c r="R69" s="5"/>
      <c r="S69" s="5">
        <v>0.5</v>
      </c>
      <c r="T69" s="5"/>
      <c r="U69" s="5"/>
      <c r="V69" s="5">
        <v>1.669</v>
      </c>
      <c r="W69" s="5">
        <v>3.06</v>
      </c>
      <c r="X69" s="5"/>
      <c r="Y69" s="5"/>
      <c r="Z69" s="5"/>
      <c r="AA69" s="5"/>
      <c r="AB69" s="5"/>
      <c r="AC69" s="5"/>
      <c r="AD69" s="5"/>
      <c r="AE69" s="5"/>
      <c r="AF69" s="5"/>
      <c r="AG69" s="5"/>
      <c r="AH69" s="5"/>
      <c r="AI69" s="5"/>
      <c r="AJ69" s="5"/>
      <c r="AK69" s="5"/>
      <c r="AL69" s="5"/>
      <c r="AM69" s="5">
        <v>0.5</v>
      </c>
      <c r="AN69" s="5"/>
      <c r="AO69" s="5">
        <f>1.44279*0.83407^W69</f>
        <v>0.82809998284600994</v>
      </c>
      <c r="AP69" s="5"/>
      <c r="AQ69" s="5"/>
      <c r="AR69" s="5" t="s">
        <v>2910</v>
      </c>
    </row>
    <row r="70" spans="1:44">
      <c r="A70" s="5" t="s">
        <v>1490</v>
      </c>
      <c r="B70" s="5" t="s">
        <v>1489</v>
      </c>
      <c r="C70" s="5" t="s">
        <v>1894</v>
      </c>
      <c r="D70" s="5">
        <v>2012</v>
      </c>
      <c r="E70" s="5" t="s">
        <v>1893</v>
      </c>
      <c r="F70" s="5" t="s">
        <v>51</v>
      </c>
      <c r="G70" s="5">
        <v>-32.15</v>
      </c>
      <c r="H70" s="5">
        <v>152.28</v>
      </c>
      <c r="I70" s="5" t="s">
        <v>88</v>
      </c>
      <c r="J70" s="5" t="s">
        <v>412</v>
      </c>
      <c r="K70" t="s">
        <v>2922</v>
      </c>
      <c r="L70" s="5" t="s">
        <v>61</v>
      </c>
      <c r="M70" s="5" t="s">
        <v>425</v>
      </c>
      <c r="N70" s="5" t="s">
        <v>136</v>
      </c>
      <c r="O70" s="5">
        <v>240</v>
      </c>
      <c r="P70" s="5"/>
      <c r="Q70" s="5"/>
      <c r="R70" s="5"/>
      <c r="S70" s="5">
        <v>0.5</v>
      </c>
      <c r="T70" s="5"/>
      <c r="U70" s="5"/>
      <c r="V70" s="5">
        <v>2.0510000000000002</v>
      </c>
      <c r="W70" s="5">
        <v>3.76</v>
      </c>
      <c r="X70" s="5"/>
      <c r="Y70" s="5"/>
      <c r="Z70" s="5"/>
      <c r="AA70" s="5"/>
      <c r="AB70" s="5"/>
      <c r="AC70" s="5"/>
      <c r="AD70" s="5"/>
      <c r="AE70" s="5"/>
      <c r="AF70" s="5"/>
      <c r="AG70" s="5"/>
      <c r="AH70" s="5"/>
      <c r="AI70" s="5"/>
      <c r="AJ70" s="5"/>
      <c r="AK70" s="5"/>
      <c r="AL70" s="5"/>
      <c r="AM70" s="5">
        <v>0.5</v>
      </c>
      <c r="AN70" s="5"/>
      <c r="AO70" s="5">
        <f>1.44279*0.83407^W70</f>
        <v>0.72933075248011325</v>
      </c>
      <c r="AP70" s="5"/>
      <c r="AQ70" s="5"/>
      <c r="AR70" s="5" t="s">
        <v>2910</v>
      </c>
    </row>
    <row r="71" spans="1:44">
      <c r="A71" s="5" t="s">
        <v>1490</v>
      </c>
      <c r="B71" s="5" t="s">
        <v>1489</v>
      </c>
      <c r="C71" s="5" t="s">
        <v>1629</v>
      </c>
      <c r="D71" s="5">
        <v>2012</v>
      </c>
      <c r="E71" s="5" t="s">
        <v>1628</v>
      </c>
      <c r="F71" s="5" t="s">
        <v>1627</v>
      </c>
      <c r="G71" s="5">
        <v>29.53</v>
      </c>
      <c r="H71" s="5">
        <v>34.979999999999997</v>
      </c>
      <c r="I71" s="5" t="s">
        <v>156</v>
      </c>
      <c r="J71" s="5" t="s">
        <v>95</v>
      </c>
      <c r="K71" s="5" t="s">
        <v>2923</v>
      </c>
      <c r="L71" s="5" t="s">
        <v>61</v>
      </c>
      <c r="M71" s="5" t="s">
        <v>769</v>
      </c>
      <c r="N71" s="5" t="s">
        <v>60</v>
      </c>
      <c r="O71" s="5">
        <v>563</v>
      </c>
      <c r="P71" s="5"/>
      <c r="Q71" s="5"/>
      <c r="R71" s="5"/>
      <c r="S71" s="5">
        <v>5</v>
      </c>
      <c r="T71" s="5">
        <v>3.46</v>
      </c>
      <c r="U71" s="5">
        <v>0.63</v>
      </c>
      <c r="V71" s="5">
        <v>0.55000000000000004</v>
      </c>
      <c r="W71" s="5">
        <v>0.1</v>
      </c>
      <c r="X71" s="5">
        <v>2.91</v>
      </c>
      <c r="Y71" s="5">
        <v>0.53</v>
      </c>
      <c r="Z71" s="5"/>
      <c r="AA71" s="5"/>
      <c r="AB71" s="5"/>
      <c r="AC71" s="5"/>
      <c r="AD71" s="5"/>
      <c r="AE71" s="5"/>
      <c r="AF71" s="5"/>
      <c r="AG71" s="5"/>
      <c r="AH71" s="5"/>
      <c r="AI71" s="5"/>
      <c r="AJ71" s="5"/>
      <c r="AK71" s="5"/>
      <c r="AL71" s="5"/>
      <c r="AM71" s="5">
        <v>5</v>
      </c>
      <c r="AN71" s="5"/>
      <c r="AO71" s="5">
        <f t="shared" ref="AO71:AO79" si="1">1.27746*0.8345^W71</f>
        <v>1.2545556897939214</v>
      </c>
      <c r="AP71" s="5"/>
      <c r="AQ71" s="5"/>
      <c r="AR71" s="5" t="s">
        <v>2910</v>
      </c>
    </row>
    <row r="72" spans="1:44">
      <c r="A72" s="5" t="s">
        <v>1490</v>
      </c>
      <c r="B72" s="5" t="s">
        <v>1489</v>
      </c>
      <c r="C72" s="5" t="s">
        <v>1629</v>
      </c>
      <c r="D72" s="5">
        <v>2012</v>
      </c>
      <c r="E72" s="5" t="s">
        <v>1628</v>
      </c>
      <c r="F72" s="5" t="s">
        <v>1627</v>
      </c>
      <c r="G72" s="5">
        <v>29.53</v>
      </c>
      <c r="H72" s="5">
        <v>34.979999999999997</v>
      </c>
      <c r="I72" s="5" t="s">
        <v>156</v>
      </c>
      <c r="J72" s="5" t="s">
        <v>95</v>
      </c>
      <c r="K72" s="5" t="s">
        <v>2923</v>
      </c>
      <c r="L72" s="5" t="s">
        <v>61</v>
      </c>
      <c r="M72" s="5" t="s">
        <v>769</v>
      </c>
      <c r="N72" s="5" t="s">
        <v>60</v>
      </c>
      <c r="O72" s="5">
        <v>564</v>
      </c>
      <c r="P72" s="5"/>
      <c r="Q72" s="5"/>
      <c r="R72" s="5"/>
      <c r="S72" s="5">
        <v>5</v>
      </c>
      <c r="T72" s="5">
        <v>5.89</v>
      </c>
      <c r="U72" s="5">
        <v>1.08</v>
      </c>
      <c r="V72" s="5">
        <v>0.9</v>
      </c>
      <c r="W72" s="5">
        <v>0.17</v>
      </c>
      <c r="X72" s="5">
        <v>4.99</v>
      </c>
      <c r="Y72" s="5">
        <v>0.91</v>
      </c>
      <c r="Z72" s="5"/>
      <c r="AA72" s="5"/>
      <c r="AB72" s="5"/>
      <c r="AC72" s="5"/>
      <c r="AD72" s="5"/>
      <c r="AE72" s="5"/>
      <c r="AF72" s="5"/>
      <c r="AG72" s="5"/>
      <c r="AH72" s="5"/>
      <c r="AI72" s="5"/>
      <c r="AJ72" s="5"/>
      <c r="AK72" s="5"/>
      <c r="AL72" s="5"/>
      <c r="AM72" s="5">
        <v>5</v>
      </c>
      <c r="AN72" s="5"/>
      <c r="AO72" s="5">
        <f t="shared" si="1"/>
        <v>1.2387674586805453</v>
      </c>
      <c r="AP72" s="5"/>
      <c r="AQ72" s="5"/>
      <c r="AR72" s="5" t="s">
        <v>2910</v>
      </c>
    </row>
    <row r="73" spans="1:44">
      <c r="A73" s="5" t="s">
        <v>1490</v>
      </c>
      <c r="B73" s="5" t="s">
        <v>1489</v>
      </c>
      <c r="C73" s="5" t="s">
        <v>1629</v>
      </c>
      <c r="D73" s="5">
        <v>2012</v>
      </c>
      <c r="E73" s="5" t="s">
        <v>1628</v>
      </c>
      <c r="F73" s="5" t="s">
        <v>1627</v>
      </c>
      <c r="G73" s="5">
        <v>29.53</v>
      </c>
      <c r="H73" s="5">
        <v>34.979999999999997</v>
      </c>
      <c r="I73" s="5" t="s">
        <v>156</v>
      </c>
      <c r="J73" s="5" t="s">
        <v>95</v>
      </c>
      <c r="K73" s="5" t="s">
        <v>2923</v>
      </c>
      <c r="L73" s="5" t="s">
        <v>61</v>
      </c>
      <c r="M73" s="5" t="s">
        <v>769</v>
      </c>
      <c r="N73" s="5" t="s">
        <v>60</v>
      </c>
      <c r="O73" s="5">
        <v>565</v>
      </c>
      <c r="P73" s="5"/>
      <c r="Q73" s="5"/>
      <c r="R73" s="5"/>
      <c r="S73" s="5">
        <v>5</v>
      </c>
      <c r="T73" s="5">
        <v>7.53</v>
      </c>
      <c r="U73" s="5">
        <v>1.38</v>
      </c>
      <c r="V73" s="5">
        <v>0.88</v>
      </c>
      <c r="W73" s="5">
        <v>0.16</v>
      </c>
      <c r="X73" s="5">
        <v>6.65</v>
      </c>
      <c r="Y73" s="5">
        <v>1.22</v>
      </c>
      <c r="Z73" s="5"/>
      <c r="AA73" s="5"/>
      <c r="AB73" s="5"/>
      <c r="AC73" s="5"/>
      <c r="AD73" s="5"/>
      <c r="AE73" s="5"/>
      <c r="AF73" s="5"/>
      <c r="AG73" s="5"/>
      <c r="AH73" s="5"/>
      <c r="AI73" s="5"/>
      <c r="AJ73" s="5"/>
      <c r="AK73" s="5"/>
      <c r="AL73" s="5"/>
      <c r="AM73" s="5">
        <v>5</v>
      </c>
      <c r="AN73" s="5"/>
      <c r="AO73" s="5">
        <f t="shared" si="1"/>
        <v>1.2410106968302239</v>
      </c>
      <c r="AP73" s="5"/>
      <c r="AQ73" s="5"/>
      <c r="AR73" s="5" t="s">
        <v>2910</v>
      </c>
    </row>
    <row r="74" spans="1:44">
      <c r="A74" s="5" t="s">
        <v>1490</v>
      </c>
      <c r="B74" s="5" t="s">
        <v>1489</v>
      </c>
      <c r="C74" s="5" t="s">
        <v>1629</v>
      </c>
      <c r="D74" s="5">
        <v>2012</v>
      </c>
      <c r="E74" s="5" t="s">
        <v>1628</v>
      </c>
      <c r="F74" s="5" t="s">
        <v>1627</v>
      </c>
      <c r="G74" s="5">
        <v>29.53</v>
      </c>
      <c r="H74" s="5">
        <v>34.979999999999997</v>
      </c>
      <c r="I74" s="5" t="s">
        <v>156</v>
      </c>
      <c r="J74" s="5" t="s">
        <v>95</v>
      </c>
      <c r="K74" s="5" t="s">
        <v>2923</v>
      </c>
      <c r="L74" s="5" t="s">
        <v>61</v>
      </c>
      <c r="M74" s="5" t="s">
        <v>769</v>
      </c>
      <c r="N74" s="5" t="s">
        <v>60</v>
      </c>
      <c r="O74" s="5">
        <v>566</v>
      </c>
      <c r="P74" s="5"/>
      <c r="Q74" s="5"/>
      <c r="R74" s="5"/>
      <c r="S74" s="5">
        <v>5</v>
      </c>
      <c r="T74" s="5">
        <v>2.4300000000000002</v>
      </c>
      <c r="U74" s="5">
        <v>0.45</v>
      </c>
      <c r="V74" s="5">
        <v>0.77</v>
      </c>
      <c r="W74" s="5">
        <v>0.14000000000000001</v>
      </c>
      <c r="X74" s="5">
        <v>1.66</v>
      </c>
      <c r="Y74" s="5">
        <v>0.3</v>
      </c>
      <c r="Z74" s="5"/>
      <c r="AA74" s="5"/>
      <c r="AB74" s="5"/>
      <c r="AC74" s="5"/>
      <c r="AD74" s="5"/>
      <c r="AE74" s="5"/>
      <c r="AF74" s="5"/>
      <c r="AG74" s="5"/>
      <c r="AH74" s="5"/>
      <c r="AI74" s="5"/>
      <c r="AJ74" s="5"/>
      <c r="AK74" s="5"/>
      <c r="AL74" s="5"/>
      <c r="AM74" s="5">
        <v>5</v>
      </c>
      <c r="AN74" s="5"/>
      <c r="AO74" s="5">
        <f t="shared" si="1"/>
        <v>1.2455093670765225</v>
      </c>
      <c r="AP74" s="5"/>
      <c r="AQ74" s="5"/>
      <c r="AR74" s="5" t="s">
        <v>2910</v>
      </c>
    </row>
    <row r="75" spans="1:44">
      <c r="A75" s="5" t="s">
        <v>1490</v>
      </c>
      <c r="B75" s="5" t="s">
        <v>1489</v>
      </c>
      <c r="C75" s="5" t="s">
        <v>1629</v>
      </c>
      <c r="D75" s="5">
        <v>2012</v>
      </c>
      <c r="E75" s="5" t="s">
        <v>1628</v>
      </c>
      <c r="F75" s="5" t="s">
        <v>1627</v>
      </c>
      <c r="G75" s="5">
        <v>29.53</v>
      </c>
      <c r="H75" s="5">
        <v>34.979999999999997</v>
      </c>
      <c r="I75" s="5" t="s">
        <v>156</v>
      </c>
      <c r="J75" s="5" t="s">
        <v>95</v>
      </c>
      <c r="K75" s="5" t="s">
        <v>2923</v>
      </c>
      <c r="L75" s="5" t="s">
        <v>61</v>
      </c>
      <c r="M75" s="5" t="s">
        <v>769</v>
      </c>
      <c r="N75" s="5" t="s">
        <v>60</v>
      </c>
      <c r="O75" s="5">
        <v>567</v>
      </c>
      <c r="P75" s="5"/>
      <c r="Q75" s="5"/>
      <c r="R75" s="5"/>
      <c r="S75" s="5">
        <v>5</v>
      </c>
      <c r="T75" s="5">
        <v>6.34</v>
      </c>
      <c r="U75" s="5">
        <v>1.1599999999999999</v>
      </c>
      <c r="V75" s="5">
        <v>0.93</v>
      </c>
      <c r="W75" s="5">
        <v>0.17</v>
      </c>
      <c r="X75" s="5">
        <v>5.4</v>
      </c>
      <c r="Y75" s="5">
        <v>0.99</v>
      </c>
      <c r="Z75" s="5"/>
      <c r="AA75" s="5"/>
      <c r="AB75" s="5"/>
      <c r="AC75" s="5"/>
      <c r="AD75" s="5"/>
      <c r="AE75" s="5"/>
      <c r="AF75" s="5"/>
      <c r="AG75" s="5"/>
      <c r="AH75" s="5"/>
      <c r="AI75" s="5"/>
      <c r="AJ75" s="5"/>
      <c r="AK75" s="5"/>
      <c r="AL75" s="5"/>
      <c r="AM75" s="5">
        <v>5</v>
      </c>
      <c r="AN75" s="5"/>
      <c r="AO75" s="5">
        <f t="shared" si="1"/>
        <v>1.2387674586805453</v>
      </c>
      <c r="AP75" s="5"/>
      <c r="AQ75" s="5"/>
      <c r="AR75" s="5" t="s">
        <v>2910</v>
      </c>
    </row>
    <row r="76" spans="1:44">
      <c r="A76" s="5" t="s">
        <v>1490</v>
      </c>
      <c r="B76" s="5" t="s">
        <v>1489</v>
      </c>
      <c r="C76" s="5" t="s">
        <v>1629</v>
      </c>
      <c r="D76" s="5">
        <v>2012</v>
      </c>
      <c r="E76" s="5" t="s">
        <v>1628</v>
      </c>
      <c r="F76" s="5" t="s">
        <v>1627</v>
      </c>
      <c r="G76" s="5">
        <v>29.53</v>
      </c>
      <c r="H76" s="5">
        <v>34.979999999999997</v>
      </c>
      <c r="I76" s="5" t="s">
        <v>156</v>
      </c>
      <c r="J76" s="5" t="s">
        <v>95</v>
      </c>
      <c r="K76" s="5" t="s">
        <v>2923</v>
      </c>
      <c r="L76" s="5" t="s">
        <v>61</v>
      </c>
      <c r="M76" s="5" t="s">
        <v>769</v>
      </c>
      <c r="N76" s="5" t="s">
        <v>60</v>
      </c>
      <c r="O76" s="5">
        <v>568</v>
      </c>
      <c r="P76" s="5"/>
      <c r="Q76" s="5"/>
      <c r="R76" s="5"/>
      <c r="S76" s="5">
        <v>5</v>
      </c>
      <c r="T76" s="5">
        <v>3.7</v>
      </c>
      <c r="U76" s="5">
        <v>0.68</v>
      </c>
      <c r="V76" s="5">
        <v>0.79</v>
      </c>
      <c r="W76" s="5">
        <v>0.15</v>
      </c>
      <c r="X76" s="5">
        <v>2.91</v>
      </c>
      <c r="Y76" s="5">
        <v>0.53</v>
      </c>
      <c r="Z76" s="5"/>
      <c r="AA76" s="5"/>
      <c r="AB76" s="5"/>
      <c r="AC76" s="5"/>
      <c r="AD76" s="5"/>
      <c r="AE76" s="5"/>
      <c r="AF76" s="5"/>
      <c r="AG76" s="5"/>
      <c r="AH76" s="5"/>
      <c r="AI76" s="5"/>
      <c r="AJ76" s="5"/>
      <c r="AK76" s="5"/>
      <c r="AL76" s="5"/>
      <c r="AM76" s="5">
        <v>5</v>
      </c>
      <c r="AN76" s="5"/>
      <c r="AO76" s="5">
        <f t="shared" si="1"/>
        <v>1.2432579971768556</v>
      </c>
      <c r="AP76" s="5"/>
      <c r="AQ76" s="5"/>
      <c r="AR76" s="5" t="s">
        <v>2910</v>
      </c>
    </row>
    <row r="77" spans="1:44">
      <c r="A77" s="5" t="s">
        <v>1490</v>
      </c>
      <c r="B77" s="5" t="s">
        <v>1489</v>
      </c>
      <c r="C77" s="5" t="s">
        <v>1629</v>
      </c>
      <c r="D77" s="5">
        <v>2012</v>
      </c>
      <c r="E77" s="5" t="s">
        <v>1628</v>
      </c>
      <c r="F77" s="5" t="s">
        <v>1627</v>
      </c>
      <c r="G77" s="5">
        <v>29.53</v>
      </c>
      <c r="H77" s="5">
        <v>34.979999999999997</v>
      </c>
      <c r="I77" s="5" t="s">
        <v>156</v>
      </c>
      <c r="J77" s="5" t="s">
        <v>95</v>
      </c>
      <c r="K77" s="5" t="s">
        <v>2923</v>
      </c>
      <c r="L77" s="5" t="s">
        <v>61</v>
      </c>
      <c r="M77" s="5" t="s">
        <v>769</v>
      </c>
      <c r="N77" s="5" t="s">
        <v>60</v>
      </c>
      <c r="O77" s="5">
        <v>569</v>
      </c>
      <c r="P77" s="5"/>
      <c r="Q77" s="5"/>
      <c r="R77" s="5"/>
      <c r="S77" s="5">
        <v>5</v>
      </c>
      <c r="T77" s="5">
        <v>3.18</v>
      </c>
      <c r="U77" s="5">
        <v>0.57999999999999996</v>
      </c>
      <c r="V77" s="5">
        <v>0.68</v>
      </c>
      <c r="W77" s="5">
        <v>0.13</v>
      </c>
      <c r="X77" s="5">
        <v>2.4900000000000002</v>
      </c>
      <c r="Y77" s="5">
        <v>0.46</v>
      </c>
      <c r="Z77" s="5"/>
      <c r="AA77" s="5"/>
      <c r="AB77" s="5"/>
      <c r="AC77" s="5"/>
      <c r="AD77" s="5"/>
      <c r="AE77" s="5"/>
      <c r="AF77" s="5"/>
      <c r="AG77" s="5"/>
      <c r="AH77" s="5"/>
      <c r="AI77" s="5"/>
      <c r="AJ77" s="5"/>
      <c r="AK77" s="5"/>
      <c r="AL77" s="5"/>
      <c r="AM77" s="5">
        <v>5</v>
      </c>
      <c r="AN77" s="5"/>
      <c r="AO77" s="5">
        <f t="shared" si="1"/>
        <v>1.2477648138986277</v>
      </c>
      <c r="AP77" s="5"/>
      <c r="AQ77" s="5"/>
      <c r="AR77" s="5" t="s">
        <v>2910</v>
      </c>
    </row>
    <row r="78" spans="1:44">
      <c r="A78" s="5" t="s">
        <v>1490</v>
      </c>
      <c r="B78" s="5" t="s">
        <v>1489</v>
      </c>
      <c r="C78" s="5" t="s">
        <v>1629</v>
      </c>
      <c r="D78" s="5">
        <v>2012</v>
      </c>
      <c r="E78" s="5" t="s">
        <v>1628</v>
      </c>
      <c r="F78" s="5" t="s">
        <v>1627</v>
      </c>
      <c r="G78" s="5">
        <v>29.46</v>
      </c>
      <c r="H78" s="5">
        <v>34.97</v>
      </c>
      <c r="I78" s="5" t="s">
        <v>156</v>
      </c>
      <c r="J78" s="5" t="s">
        <v>95</v>
      </c>
      <c r="K78" s="5" t="s">
        <v>2923</v>
      </c>
      <c r="L78" s="5" t="s">
        <v>61</v>
      </c>
      <c r="M78" s="5" t="s">
        <v>769</v>
      </c>
      <c r="N78" s="5" t="s">
        <v>60</v>
      </c>
      <c r="O78" s="5">
        <v>570</v>
      </c>
      <c r="P78" s="5"/>
      <c r="Q78" s="5"/>
      <c r="R78" s="5"/>
      <c r="S78" s="5">
        <v>5</v>
      </c>
      <c r="T78" s="5">
        <v>45.07</v>
      </c>
      <c r="U78" s="5">
        <v>8.26</v>
      </c>
      <c r="V78" s="5">
        <v>1.01</v>
      </c>
      <c r="W78" s="5">
        <v>0.19</v>
      </c>
      <c r="X78" s="5">
        <v>44.06</v>
      </c>
      <c r="Y78" s="5">
        <v>8.08</v>
      </c>
      <c r="Z78" s="5"/>
      <c r="AA78" s="5"/>
      <c r="AB78" s="5"/>
      <c r="AC78" s="5"/>
      <c r="AD78" s="5"/>
      <c r="AE78" s="5"/>
      <c r="AF78" s="5"/>
      <c r="AG78" s="5"/>
      <c r="AH78" s="5"/>
      <c r="AI78" s="5"/>
      <c r="AJ78" s="5"/>
      <c r="AK78" s="5"/>
      <c r="AL78" s="5"/>
      <c r="AM78" s="5">
        <v>5</v>
      </c>
      <c r="AN78" s="5"/>
      <c r="AO78" s="5">
        <f t="shared" si="1"/>
        <v>1.2342931396141783</v>
      </c>
      <c r="AP78" s="5"/>
      <c r="AQ78" s="5"/>
      <c r="AR78" s="5" t="s">
        <v>2910</v>
      </c>
    </row>
    <row r="79" spans="1:44">
      <c r="A79" s="5" t="s">
        <v>1490</v>
      </c>
      <c r="B79" s="5" t="s">
        <v>1489</v>
      </c>
      <c r="C79" s="5" t="s">
        <v>1629</v>
      </c>
      <c r="D79" s="5">
        <v>2012</v>
      </c>
      <c r="E79" s="5" t="s">
        <v>1628</v>
      </c>
      <c r="F79" s="5" t="s">
        <v>1627</v>
      </c>
      <c r="G79" s="5">
        <v>29.46</v>
      </c>
      <c r="H79" s="5">
        <v>34.97</v>
      </c>
      <c r="I79" s="5" t="s">
        <v>156</v>
      </c>
      <c r="J79" s="5" t="s">
        <v>95</v>
      </c>
      <c r="K79" s="5" t="s">
        <v>2923</v>
      </c>
      <c r="L79" s="5" t="s">
        <v>61</v>
      </c>
      <c r="M79" s="5" t="s">
        <v>769</v>
      </c>
      <c r="N79" s="5" t="s">
        <v>60</v>
      </c>
      <c r="O79" s="5">
        <v>571</v>
      </c>
      <c r="P79" s="5"/>
      <c r="Q79" s="5"/>
      <c r="R79" s="5"/>
      <c r="S79" s="5">
        <v>5</v>
      </c>
      <c r="T79" s="5">
        <v>15.79</v>
      </c>
      <c r="U79" s="5">
        <v>2.89</v>
      </c>
      <c r="V79" s="5">
        <v>0.82</v>
      </c>
      <c r="W79" s="5">
        <v>0.15</v>
      </c>
      <c r="X79" s="5">
        <v>14.96</v>
      </c>
      <c r="Y79" s="5">
        <v>2.74</v>
      </c>
      <c r="Z79" s="5"/>
      <c r="AA79" s="5"/>
      <c r="AB79" s="5"/>
      <c r="AC79" s="5"/>
      <c r="AD79" s="5"/>
      <c r="AE79" s="5"/>
      <c r="AF79" s="5"/>
      <c r="AG79" s="5"/>
      <c r="AH79" s="5"/>
      <c r="AI79" s="5"/>
      <c r="AJ79" s="5"/>
      <c r="AK79" s="5"/>
      <c r="AL79" s="5"/>
      <c r="AM79" s="5">
        <v>5</v>
      </c>
      <c r="AN79" s="5"/>
      <c r="AO79" s="5">
        <f t="shared" si="1"/>
        <v>1.2432579971768556</v>
      </c>
      <c r="AP79" s="5"/>
      <c r="AQ79" s="5"/>
      <c r="AR79" s="5" t="s">
        <v>2910</v>
      </c>
    </row>
    <row r="80" spans="1:44">
      <c r="A80" t="s">
        <v>1490</v>
      </c>
      <c r="B80" t="s">
        <v>1489</v>
      </c>
      <c r="C80" t="s">
        <v>1499</v>
      </c>
      <c r="D80" s="5">
        <v>2012</v>
      </c>
      <c r="E80" t="s">
        <v>1498</v>
      </c>
      <c r="F80" t="s">
        <v>51</v>
      </c>
      <c r="G80">
        <v>-34.33</v>
      </c>
      <c r="H80">
        <v>117.41</v>
      </c>
      <c r="I80" t="s">
        <v>2912</v>
      </c>
      <c r="J80" t="s">
        <v>412</v>
      </c>
      <c r="K80" t="s">
        <v>2922</v>
      </c>
      <c r="L80" t="s">
        <v>61</v>
      </c>
      <c r="M80" t="s">
        <v>425</v>
      </c>
      <c r="N80" t="s">
        <v>136</v>
      </c>
      <c r="O80">
        <v>893</v>
      </c>
      <c r="S80">
        <v>1</v>
      </c>
      <c r="W80">
        <v>1.6</v>
      </c>
    </row>
    <row r="81" spans="1:41">
      <c r="A81" t="s">
        <v>1277</v>
      </c>
      <c r="B81" t="s">
        <v>562</v>
      </c>
      <c r="D81">
        <v>2018</v>
      </c>
      <c r="E81" t="s">
        <v>1306</v>
      </c>
      <c r="F81" t="s">
        <v>332</v>
      </c>
      <c r="G81">
        <v>22.27522222</v>
      </c>
      <c r="H81">
        <v>39.082886109999997</v>
      </c>
      <c r="I81" t="s">
        <v>156</v>
      </c>
      <c r="J81" t="s">
        <v>155</v>
      </c>
      <c r="K81" t="s">
        <v>2923</v>
      </c>
      <c r="L81" t="s">
        <v>61</v>
      </c>
      <c r="M81" t="s">
        <v>769</v>
      </c>
      <c r="N81" t="s">
        <v>60</v>
      </c>
      <c r="O81" t="s">
        <v>1308</v>
      </c>
      <c r="S81">
        <v>131</v>
      </c>
      <c r="V81">
        <v>34.643000000000001</v>
      </c>
      <c r="W81">
        <v>0.25</v>
      </c>
      <c r="AA81">
        <v>3.12</v>
      </c>
      <c r="AD81">
        <v>6.9509999999999996</v>
      </c>
      <c r="AG81">
        <v>10.427</v>
      </c>
      <c r="AJ81">
        <v>26.731865760000002</v>
      </c>
      <c r="AM81">
        <v>131</v>
      </c>
      <c r="AO81">
        <v>1.26</v>
      </c>
    </row>
    <row r="82" spans="1:41">
      <c r="A82" t="s">
        <v>1277</v>
      </c>
      <c r="B82" t="s">
        <v>562</v>
      </c>
      <c r="D82" s="5">
        <v>2018</v>
      </c>
      <c r="E82" t="s">
        <v>1306</v>
      </c>
      <c r="F82" t="s">
        <v>332</v>
      </c>
      <c r="G82">
        <v>22.27522222</v>
      </c>
      <c r="H82">
        <v>39.082886109999997</v>
      </c>
      <c r="I82" t="s">
        <v>156</v>
      </c>
      <c r="J82" t="s">
        <v>155</v>
      </c>
      <c r="K82" t="s">
        <v>2923</v>
      </c>
      <c r="L82" t="s">
        <v>61</v>
      </c>
      <c r="M82" t="s">
        <v>769</v>
      </c>
      <c r="N82" t="s">
        <v>60</v>
      </c>
      <c r="O82" t="s">
        <v>1307</v>
      </c>
      <c r="S82">
        <v>118</v>
      </c>
      <c r="V82">
        <v>34.64</v>
      </c>
      <c r="W82">
        <v>0.24</v>
      </c>
      <c r="AA82">
        <v>2.9516936999999999</v>
      </c>
      <c r="AD82">
        <v>6.2892648720000004</v>
      </c>
      <c r="AG82">
        <v>10.423330480000001</v>
      </c>
      <c r="AJ82">
        <v>28.5370645</v>
      </c>
      <c r="AM82">
        <v>118</v>
      </c>
      <c r="AO82">
        <v>1.18</v>
      </c>
    </row>
    <row r="83" spans="1:41">
      <c r="A83" t="s">
        <v>1277</v>
      </c>
      <c r="B83" t="s">
        <v>562</v>
      </c>
      <c r="D83" s="5">
        <v>2018</v>
      </c>
      <c r="E83" t="s">
        <v>1306</v>
      </c>
      <c r="F83" t="s">
        <v>332</v>
      </c>
      <c r="G83">
        <v>22.27522222</v>
      </c>
      <c r="H83">
        <v>39.082886109999997</v>
      </c>
      <c r="I83" t="s">
        <v>156</v>
      </c>
      <c r="J83" t="s">
        <v>155</v>
      </c>
      <c r="K83" t="s">
        <v>2923</v>
      </c>
      <c r="L83" t="s">
        <v>61</v>
      </c>
      <c r="M83" t="s">
        <v>769</v>
      </c>
      <c r="N83" t="s">
        <v>60</v>
      </c>
      <c r="O83" t="s">
        <v>1305</v>
      </c>
      <c r="S83">
        <v>136</v>
      </c>
      <c r="V83">
        <v>37.69</v>
      </c>
      <c r="W83">
        <v>0.27</v>
      </c>
      <c r="AA83">
        <v>3.9770219199999999</v>
      </c>
      <c r="AD83">
        <v>6.6552764800000004</v>
      </c>
      <c r="AG83">
        <v>11.4419448</v>
      </c>
      <c r="AJ83">
        <v>25.091510400000001</v>
      </c>
      <c r="AM83">
        <v>136</v>
      </c>
      <c r="AO83">
        <v>1.05</v>
      </c>
    </row>
    <row r="84" spans="1:41">
      <c r="A84" t="s">
        <v>1277</v>
      </c>
      <c r="B84" t="s">
        <v>562</v>
      </c>
      <c r="D84" s="5">
        <v>2018</v>
      </c>
      <c r="E84" t="s">
        <v>1279</v>
      </c>
      <c r="F84" t="s">
        <v>332</v>
      </c>
      <c r="G84">
        <v>21.504024999999999</v>
      </c>
      <c r="H84">
        <v>39.135422220000002</v>
      </c>
      <c r="I84" t="s">
        <v>156</v>
      </c>
      <c r="J84" t="s">
        <v>155</v>
      </c>
      <c r="K84" t="s">
        <v>2923</v>
      </c>
      <c r="L84" t="s">
        <v>61</v>
      </c>
      <c r="M84" t="s">
        <v>769</v>
      </c>
      <c r="N84" t="s">
        <v>60</v>
      </c>
      <c r="O84" t="s">
        <v>1285</v>
      </c>
      <c r="S84">
        <v>47</v>
      </c>
      <c r="V84">
        <v>10.91</v>
      </c>
      <c r="W84">
        <v>0.28999999999999998</v>
      </c>
      <c r="AA84">
        <v>5.7857672000000004</v>
      </c>
      <c r="AD84">
        <v>8.7089999999999996</v>
      </c>
      <c r="AM84">
        <v>47</v>
      </c>
      <c r="AO84">
        <v>0.8</v>
      </c>
    </row>
    <row r="85" spans="1:41">
      <c r="A85" t="s">
        <v>1277</v>
      </c>
      <c r="B85" t="s">
        <v>562</v>
      </c>
      <c r="D85" s="5">
        <v>2018</v>
      </c>
      <c r="E85" t="s">
        <v>1279</v>
      </c>
      <c r="F85" t="s">
        <v>332</v>
      </c>
      <c r="G85">
        <v>21.504024999999999</v>
      </c>
      <c r="H85">
        <v>39.135422220000002</v>
      </c>
      <c r="I85" t="s">
        <v>156</v>
      </c>
      <c r="J85" t="s">
        <v>155</v>
      </c>
      <c r="K85" t="s">
        <v>2923</v>
      </c>
      <c r="L85" t="s">
        <v>61</v>
      </c>
      <c r="M85" t="s">
        <v>769</v>
      </c>
      <c r="N85" t="s">
        <v>60</v>
      </c>
      <c r="O85" t="s">
        <v>1284</v>
      </c>
      <c r="S85">
        <v>59</v>
      </c>
      <c r="V85">
        <v>21.05</v>
      </c>
      <c r="W85">
        <v>0.38</v>
      </c>
      <c r="AA85">
        <v>8.2460000000000004</v>
      </c>
      <c r="AD85">
        <v>13.898076980000001</v>
      </c>
      <c r="AG85">
        <v>19.515084649999999</v>
      </c>
      <c r="AM85">
        <v>59</v>
      </c>
      <c r="AO85">
        <v>0.95</v>
      </c>
    </row>
    <row r="86" spans="1:41">
      <c r="A86" t="s">
        <v>1277</v>
      </c>
      <c r="B86" t="s">
        <v>562</v>
      </c>
      <c r="D86" s="5">
        <v>2018</v>
      </c>
      <c r="E86" t="s">
        <v>1279</v>
      </c>
      <c r="F86" t="s">
        <v>332</v>
      </c>
      <c r="G86">
        <v>21.504024999999999</v>
      </c>
      <c r="H86">
        <v>39.135422220000002</v>
      </c>
      <c r="I86" t="s">
        <v>156</v>
      </c>
      <c r="J86" t="s">
        <v>155</v>
      </c>
      <c r="K86" t="s">
        <v>2923</v>
      </c>
      <c r="L86" t="s">
        <v>61</v>
      </c>
      <c r="M86" t="s">
        <v>769</v>
      </c>
      <c r="N86" t="s">
        <v>60</v>
      </c>
      <c r="O86" t="s">
        <v>1283</v>
      </c>
      <c r="S86">
        <v>54</v>
      </c>
      <c r="V86">
        <v>16.75</v>
      </c>
      <c r="W86">
        <v>0.39</v>
      </c>
      <c r="AA86">
        <v>6.9589999999999996</v>
      </c>
      <c r="AD86">
        <v>11.813153420000001</v>
      </c>
      <c r="AG86">
        <v>16.501640299999998</v>
      </c>
      <c r="AM86">
        <v>54</v>
      </c>
      <c r="AO86">
        <v>0.85</v>
      </c>
    </row>
    <row r="87" spans="1:41">
      <c r="A87" t="s">
        <v>1277</v>
      </c>
      <c r="B87" t="s">
        <v>562</v>
      </c>
      <c r="D87" s="5">
        <v>2018</v>
      </c>
      <c r="E87" t="s">
        <v>1279</v>
      </c>
      <c r="F87" t="s">
        <v>332</v>
      </c>
      <c r="G87">
        <v>21.504024999999999</v>
      </c>
      <c r="H87">
        <v>39.135422220000002</v>
      </c>
      <c r="I87" t="s">
        <v>156</v>
      </c>
      <c r="J87" t="s">
        <v>155</v>
      </c>
      <c r="K87" t="s">
        <v>2923</v>
      </c>
      <c r="L87" t="s">
        <v>61</v>
      </c>
      <c r="M87" t="s">
        <v>769</v>
      </c>
      <c r="N87" t="s">
        <v>60</v>
      </c>
      <c r="O87" t="s">
        <v>1282</v>
      </c>
      <c r="S87">
        <v>62</v>
      </c>
      <c r="V87">
        <v>19.96</v>
      </c>
      <c r="W87">
        <v>0.34</v>
      </c>
      <c r="AA87">
        <v>6.1079999999999997</v>
      </c>
      <c r="AD87">
        <v>10.602</v>
      </c>
      <c r="AG87">
        <v>16.457000000000001</v>
      </c>
      <c r="AM87">
        <v>62</v>
      </c>
      <c r="AO87">
        <v>0.96</v>
      </c>
    </row>
    <row r="88" spans="1:41">
      <c r="A88" t="s">
        <v>1277</v>
      </c>
      <c r="B88" t="s">
        <v>562</v>
      </c>
      <c r="D88" s="5">
        <v>2018</v>
      </c>
      <c r="E88" t="s">
        <v>1279</v>
      </c>
      <c r="F88" t="s">
        <v>332</v>
      </c>
      <c r="G88">
        <v>21.504024999999999</v>
      </c>
      <c r="H88">
        <v>39.135422220000002</v>
      </c>
      <c r="I88" t="s">
        <v>156</v>
      </c>
      <c r="J88" t="s">
        <v>155</v>
      </c>
      <c r="K88" t="s">
        <v>2923</v>
      </c>
      <c r="L88" t="s">
        <v>61</v>
      </c>
      <c r="M88" t="s">
        <v>769</v>
      </c>
      <c r="N88" t="s">
        <v>60</v>
      </c>
      <c r="O88" t="s">
        <v>1281</v>
      </c>
      <c r="S88">
        <v>59</v>
      </c>
      <c r="V88">
        <v>22.92</v>
      </c>
      <c r="W88">
        <v>0.42</v>
      </c>
      <c r="AA88">
        <v>8.1010000000000009</v>
      </c>
      <c r="AD88">
        <v>12.849255319999999</v>
      </c>
      <c r="AG88">
        <v>20.429709840000001</v>
      </c>
      <c r="AM88">
        <v>59</v>
      </c>
      <c r="AO88">
        <v>0.96</v>
      </c>
    </row>
    <row r="89" spans="1:41">
      <c r="A89" t="s">
        <v>1277</v>
      </c>
      <c r="B89" t="s">
        <v>562</v>
      </c>
      <c r="D89" s="5">
        <v>2018</v>
      </c>
      <c r="E89" t="s">
        <v>1279</v>
      </c>
      <c r="F89" t="s">
        <v>332</v>
      </c>
      <c r="G89">
        <v>21.504024999999999</v>
      </c>
      <c r="H89">
        <v>39.135422220000002</v>
      </c>
      <c r="I89" t="s">
        <v>156</v>
      </c>
      <c r="J89" t="s">
        <v>155</v>
      </c>
      <c r="K89" t="s">
        <v>2923</v>
      </c>
      <c r="L89" t="s">
        <v>61</v>
      </c>
      <c r="M89" t="s">
        <v>769</v>
      </c>
      <c r="N89" t="s">
        <v>60</v>
      </c>
      <c r="O89" t="s">
        <v>1280</v>
      </c>
      <c r="S89">
        <v>64</v>
      </c>
      <c r="V89">
        <v>23.42</v>
      </c>
      <c r="W89">
        <v>0.43</v>
      </c>
      <c r="AA89">
        <v>6.0330000000000004</v>
      </c>
      <c r="AD89">
        <v>11.784000000000001</v>
      </c>
      <c r="AG89">
        <v>18.623999999999999</v>
      </c>
      <c r="AM89">
        <v>64</v>
      </c>
      <c r="AO89">
        <v>0.86</v>
      </c>
    </row>
    <row r="90" spans="1:41">
      <c r="A90" t="s">
        <v>1072</v>
      </c>
      <c r="B90" t="s">
        <v>1071</v>
      </c>
      <c r="C90" t="s">
        <v>918</v>
      </c>
      <c r="D90" s="5">
        <v>2015</v>
      </c>
      <c r="E90" t="s">
        <v>1087</v>
      </c>
      <c r="F90" t="s">
        <v>157</v>
      </c>
      <c r="G90">
        <v>24.21</v>
      </c>
      <c r="H90">
        <v>51.87</v>
      </c>
      <c r="I90" t="s">
        <v>156</v>
      </c>
      <c r="J90" t="s">
        <v>155</v>
      </c>
      <c r="K90" s="5" t="s">
        <v>2923</v>
      </c>
      <c r="L90" t="s">
        <v>61</v>
      </c>
      <c r="M90" t="s">
        <v>769</v>
      </c>
      <c r="N90" t="s">
        <v>60</v>
      </c>
      <c r="O90">
        <v>357</v>
      </c>
      <c r="S90">
        <v>49</v>
      </c>
      <c r="T90">
        <v>850.68</v>
      </c>
      <c r="U90">
        <f>W90+Y90</f>
        <v>11.709999999999999</v>
      </c>
      <c r="V90">
        <v>54.42</v>
      </c>
      <c r="W90">
        <v>0.84</v>
      </c>
      <c r="X90">
        <v>796.27</v>
      </c>
      <c r="Y90">
        <v>10.87</v>
      </c>
      <c r="Z90">
        <f>SUM(AA90:AB90)</f>
        <v>263.09117123999999</v>
      </c>
      <c r="AA90">
        <v>23.230979240000003</v>
      </c>
      <c r="AB90">
        <v>239.86019199999998</v>
      </c>
      <c r="AC90">
        <f>SUM(AD90:AE90)</f>
        <v>534.98296519999997</v>
      </c>
      <c r="AD90">
        <v>42.346645200000005</v>
      </c>
      <c r="AE90">
        <v>492.63631999999996</v>
      </c>
      <c r="AF90">
        <f>SUM(AG90:AH90)</f>
        <v>866.26333920000002</v>
      </c>
      <c r="AG90" s="5">
        <v>55.060411199999997</v>
      </c>
      <c r="AH90" s="5">
        <v>811.20292800000004</v>
      </c>
      <c r="AM90">
        <v>49</v>
      </c>
      <c r="AO90">
        <v>1.482713333</v>
      </c>
    </row>
    <row r="91" spans="1:41">
      <c r="A91" t="s">
        <v>446</v>
      </c>
      <c r="B91" t="s">
        <v>445</v>
      </c>
      <c r="D91">
        <v>2019</v>
      </c>
      <c r="E91" t="s">
        <v>449</v>
      </c>
      <c r="F91" t="s">
        <v>51</v>
      </c>
      <c r="G91">
        <v>-32.265855559999999</v>
      </c>
      <c r="H91">
        <v>152.4856389</v>
      </c>
      <c r="I91" t="s">
        <v>88</v>
      </c>
      <c r="J91" t="s">
        <v>412</v>
      </c>
      <c r="K91" t="s">
        <v>2922</v>
      </c>
      <c r="L91" t="s">
        <v>61</v>
      </c>
      <c r="M91" t="s">
        <v>425</v>
      </c>
      <c r="N91" t="s">
        <v>136</v>
      </c>
      <c r="S91">
        <v>30</v>
      </c>
      <c r="V91">
        <v>88.2</v>
      </c>
      <c r="W91">
        <v>4.9000000000000004</v>
      </c>
      <c r="X91">
        <v>66.599999999999994</v>
      </c>
      <c r="Y91">
        <v>3.7</v>
      </c>
      <c r="Z91">
        <v>77.400000000000006</v>
      </c>
      <c r="AA91">
        <v>44.1</v>
      </c>
      <c r="AB91">
        <v>33.299999999999997</v>
      </c>
      <c r="AC91">
        <v>154.80000000000001</v>
      </c>
      <c r="AD91">
        <v>88.2</v>
      </c>
      <c r="AE91">
        <v>66.599999999999994</v>
      </c>
      <c r="AM91">
        <v>30</v>
      </c>
      <c r="AO91">
        <v>0.6</v>
      </c>
    </row>
    <row r="92" spans="1:41">
      <c r="A92" t="s">
        <v>446</v>
      </c>
      <c r="B92" t="s">
        <v>445</v>
      </c>
      <c r="D92">
        <v>2019</v>
      </c>
      <c r="E92" t="s">
        <v>449</v>
      </c>
      <c r="F92" t="s">
        <v>51</v>
      </c>
      <c r="G92">
        <v>-32.265855559999999</v>
      </c>
      <c r="H92">
        <v>152.4856389</v>
      </c>
      <c r="I92" t="s">
        <v>88</v>
      </c>
      <c r="J92" t="s">
        <v>412</v>
      </c>
      <c r="K92" t="s">
        <v>2922</v>
      </c>
      <c r="L92" t="s">
        <v>61</v>
      </c>
      <c r="M92" t="s">
        <v>108</v>
      </c>
      <c r="N92" t="s">
        <v>60</v>
      </c>
      <c r="S92">
        <v>30</v>
      </c>
      <c r="V92">
        <v>16.8</v>
      </c>
      <c r="W92">
        <v>0.4</v>
      </c>
      <c r="X92">
        <v>54.6</v>
      </c>
      <c r="Y92">
        <v>1.3</v>
      </c>
      <c r="Z92">
        <v>35.700000000000003</v>
      </c>
      <c r="AA92">
        <v>8.4</v>
      </c>
      <c r="AB92">
        <v>27.3</v>
      </c>
      <c r="AC92">
        <v>71.400000000000006</v>
      </c>
      <c r="AD92">
        <v>16.8</v>
      </c>
      <c r="AE92">
        <v>54.6</v>
      </c>
      <c r="AM92">
        <v>30</v>
      </c>
      <c r="AO92">
        <v>1.4</v>
      </c>
    </row>
    <row r="93" spans="1:41">
      <c r="A93" t="s">
        <v>446</v>
      </c>
      <c r="B93" t="s">
        <v>445</v>
      </c>
      <c r="D93">
        <v>2019</v>
      </c>
      <c r="E93" t="s">
        <v>447</v>
      </c>
      <c r="F93" t="s">
        <v>51</v>
      </c>
      <c r="G93">
        <v>-31.647066670000001</v>
      </c>
      <c r="H93">
        <v>152.80896390000001</v>
      </c>
      <c r="I93" t="s">
        <v>88</v>
      </c>
      <c r="J93" t="s">
        <v>412</v>
      </c>
      <c r="K93" t="s">
        <v>2922</v>
      </c>
      <c r="L93" t="s">
        <v>61</v>
      </c>
      <c r="M93" t="s">
        <v>425</v>
      </c>
      <c r="N93" t="s">
        <v>136</v>
      </c>
      <c r="S93">
        <v>30</v>
      </c>
      <c r="V93">
        <v>52.8</v>
      </c>
      <c r="W93">
        <v>2.2000000000000002</v>
      </c>
      <c r="X93">
        <v>28.8</v>
      </c>
      <c r="Y93">
        <v>1.2</v>
      </c>
      <c r="Z93">
        <v>40.799999999999997</v>
      </c>
      <c r="AA93">
        <v>26.4</v>
      </c>
      <c r="AB93">
        <v>14.4</v>
      </c>
      <c r="AC93">
        <v>81.599999999999994</v>
      </c>
      <c r="AD93">
        <v>52.8</v>
      </c>
      <c r="AE93">
        <v>28.8</v>
      </c>
      <c r="AM93">
        <v>30</v>
      </c>
      <c r="AO93">
        <v>0.8</v>
      </c>
    </row>
    <row r="94" spans="1:41">
      <c r="A94" t="s">
        <v>446</v>
      </c>
      <c r="B94" t="s">
        <v>445</v>
      </c>
      <c r="D94">
        <v>2019</v>
      </c>
      <c r="E94" t="s">
        <v>447</v>
      </c>
      <c r="F94" t="s">
        <v>51</v>
      </c>
      <c r="G94">
        <v>-31.647066670000001</v>
      </c>
      <c r="H94">
        <v>152.80896390000001</v>
      </c>
      <c r="I94" t="s">
        <v>88</v>
      </c>
      <c r="J94" t="s">
        <v>412</v>
      </c>
      <c r="K94" t="s">
        <v>2922</v>
      </c>
      <c r="L94" t="s">
        <v>61</v>
      </c>
      <c r="M94" t="s">
        <v>108</v>
      </c>
      <c r="N94" t="s">
        <v>60</v>
      </c>
      <c r="S94">
        <v>30</v>
      </c>
      <c r="V94">
        <v>41.4</v>
      </c>
      <c r="W94">
        <v>2.2999999999999998</v>
      </c>
      <c r="X94">
        <v>340.2</v>
      </c>
      <c r="Y94">
        <v>18.899999999999999</v>
      </c>
      <c r="Z94">
        <v>190.8</v>
      </c>
      <c r="AA94">
        <v>20.7</v>
      </c>
      <c r="AB94">
        <v>170.1</v>
      </c>
      <c r="AC94">
        <v>381.6</v>
      </c>
      <c r="AD94">
        <v>41.4</v>
      </c>
      <c r="AE94">
        <v>340.2</v>
      </c>
      <c r="AM94">
        <v>30</v>
      </c>
      <c r="AO94">
        <v>0.6</v>
      </c>
    </row>
    <row r="95" spans="1:41">
      <c r="A95" t="s">
        <v>446</v>
      </c>
      <c r="B95" t="s">
        <v>445</v>
      </c>
      <c r="D95">
        <v>2019</v>
      </c>
      <c r="E95" t="s">
        <v>444</v>
      </c>
      <c r="F95" t="s">
        <v>51</v>
      </c>
      <c r="G95">
        <v>-31.647066670000001</v>
      </c>
      <c r="H95">
        <v>152.80896390000001</v>
      </c>
      <c r="I95" t="s">
        <v>88</v>
      </c>
      <c r="J95" t="s">
        <v>412</v>
      </c>
      <c r="K95" t="s">
        <v>2922</v>
      </c>
      <c r="L95" t="s">
        <v>61</v>
      </c>
      <c r="M95" t="s">
        <v>108</v>
      </c>
      <c r="N95" t="s">
        <v>60</v>
      </c>
      <c r="S95">
        <v>30</v>
      </c>
      <c r="V95">
        <v>62.7</v>
      </c>
      <c r="W95">
        <v>1.9</v>
      </c>
      <c r="X95">
        <v>19.8</v>
      </c>
      <c r="Y95">
        <v>0.6</v>
      </c>
      <c r="Z95">
        <v>41.25</v>
      </c>
      <c r="AA95">
        <v>31.35</v>
      </c>
      <c r="AB95">
        <v>9.9</v>
      </c>
      <c r="AC95">
        <v>82.5</v>
      </c>
      <c r="AD95">
        <v>62.7</v>
      </c>
      <c r="AE95">
        <v>19.8</v>
      </c>
      <c r="AM95">
        <v>30</v>
      </c>
      <c r="AO95">
        <v>1.1000000000000001</v>
      </c>
    </row>
    <row r="96" spans="1:41">
      <c r="A96" t="s">
        <v>307</v>
      </c>
      <c r="B96" t="s">
        <v>306</v>
      </c>
      <c r="D96">
        <v>2019</v>
      </c>
      <c r="E96" t="s">
        <v>318</v>
      </c>
      <c r="F96" t="s">
        <v>304</v>
      </c>
      <c r="G96">
        <v>1.325141667</v>
      </c>
      <c r="H96">
        <v>103.5505028</v>
      </c>
      <c r="I96" t="s">
        <v>88</v>
      </c>
      <c r="J96" t="s">
        <v>49</v>
      </c>
      <c r="K96" s="5" t="s">
        <v>2923</v>
      </c>
      <c r="L96" t="s">
        <v>61</v>
      </c>
      <c r="M96" t="s">
        <v>108</v>
      </c>
      <c r="N96" t="s">
        <v>60</v>
      </c>
      <c r="O96" t="s">
        <v>327</v>
      </c>
      <c r="S96">
        <v>30</v>
      </c>
      <c r="T96">
        <v>36.5</v>
      </c>
      <c r="V96">
        <v>22.3</v>
      </c>
      <c r="X96">
        <v>14.2</v>
      </c>
      <c r="Z96">
        <v>18.25</v>
      </c>
      <c r="AA96">
        <v>11.15</v>
      </c>
      <c r="AB96">
        <v>7.1</v>
      </c>
      <c r="AC96">
        <v>36.5</v>
      </c>
      <c r="AD96">
        <v>22.3</v>
      </c>
      <c r="AE96">
        <v>14.2</v>
      </c>
      <c r="AM96">
        <v>30</v>
      </c>
    </row>
    <row r="97" spans="1:44">
      <c r="A97" t="s">
        <v>307</v>
      </c>
      <c r="B97" t="s">
        <v>306</v>
      </c>
      <c r="D97">
        <v>2019</v>
      </c>
      <c r="E97" t="s">
        <v>318</v>
      </c>
      <c r="F97" t="s">
        <v>304</v>
      </c>
      <c r="G97">
        <v>1.325141667</v>
      </c>
      <c r="H97">
        <v>103.5505028</v>
      </c>
      <c r="I97" t="s">
        <v>88</v>
      </c>
      <c r="J97" t="s">
        <v>49</v>
      </c>
      <c r="K97" s="5" t="s">
        <v>2923</v>
      </c>
      <c r="L97" t="s">
        <v>61</v>
      </c>
      <c r="M97" t="s">
        <v>108</v>
      </c>
      <c r="N97" t="s">
        <v>60</v>
      </c>
      <c r="O97" t="s">
        <v>326</v>
      </c>
      <c r="S97">
        <v>30</v>
      </c>
      <c r="T97">
        <v>33.4</v>
      </c>
      <c r="V97">
        <v>17</v>
      </c>
      <c r="X97">
        <v>16.399999999999999</v>
      </c>
      <c r="Z97">
        <v>16.7</v>
      </c>
      <c r="AA97">
        <v>8.5</v>
      </c>
      <c r="AB97">
        <v>8.1999999999999993</v>
      </c>
      <c r="AC97">
        <v>33.4</v>
      </c>
      <c r="AD97">
        <v>17</v>
      </c>
      <c r="AE97">
        <v>16.399999999999999</v>
      </c>
      <c r="AM97">
        <v>30</v>
      </c>
    </row>
    <row r="98" spans="1:44">
      <c r="A98" t="s">
        <v>307</v>
      </c>
      <c r="B98" t="s">
        <v>306</v>
      </c>
      <c r="D98">
        <v>2019</v>
      </c>
      <c r="E98" t="s">
        <v>318</v>
      </c>
      <c r="F98" t="s">
        <v>304</v>
      </c>
      <c r="G98">
        <v>1.325141667</v>
      </c>
      <c r="H98">
        <v>103.5505028</v>
      </c>
      <c r="I98" t="s">
        <v>88</v>
      </c>
      <c r="J98" t="s">
        <v>49</v>
      </c>
      <c r="K98" s="5" t="s">
        <v>2923</v>
      </c>
      <c r="L98" t="s">
        <v>61</v>
      </c>
      <c r="M98" t="s">
        <v>108</v>
      </c>
      <c r="N98" t="s">
        <v>60</v>
      </c>
      <c r="O98" t="s">
        <v>325</v>
      </c>
      <c r="S98">
        <v>30</v>
      </c>
      <c r="T98">
        <v>52.1</v>
      </c>
      <c r="V98">
        <v>25.5</v>
      </c>
      <c r="X98">
        <v>26.6</v>
      </c>
      <c r="Z98">
        <v>26.05</v>
      </c>
      <c r="AA98">
        <v>12.75</v>
      </c>
      <c r="AB98">
        <v>13.3</v>
      </c>
      <c r="AC98">
        <v>52.1</v>
      </c>
      <c r="AD98">
        <v>25.5</v>
      </c>
      <c r="AE98">
        <v>26.6</v>
      </c>
      <c r="AM98">
        <v>30</v>
      </c>
    </row>
    <row r="99" spans="1:44">
      <c r="A99" t="s">
        <v>105</v>
      </c>
      <c r="B99" t="s">
        <v>104</v>
      </c>
      <c r="D99">
        <v>2022</v>
      </c>
      <c r="E99" t="s">
        <v>109</v>
      </c>
      <c r="F99" t="s">
        <v>102</v>
      </c>
      <c r="G99">
        <v>-18.15777778</v>
      </c>
      <c r="H99">
        <v>178.44638889999999</v>
      </c>
      <c r="I99" t="s">
        <v>88</v>
      </c>
      <c r="J99" t="s">
        <v>101</v>
      </c>
      <c r="K99" t="s">
        <v>2923</v>
      </c>
      <c r="L99" t="s">
        <v>61</v>
      </c>
      <c r="M99" t="s">
        <v>108</v>
      </c>
      <c r="N99" t="s">
        <v>60</v>
      </c>
      <c r="R99">
        <v>0.04</v>
      </c>
      <c r="S99">
        <v>10</v>
      </c>
      <c r="V99">
        <v>4.2</v>
      </c>
      <c r="W99">
        <v>0.56000000000000005</v>
      </c>
      <c r="AA99">
        <v>6.3</v>
      </c>
      <c r="AM99">
        <v>10</v>
      </c>
      <c r="AO99">
        <v>0.75</v>
      </c>
    </row>
    <row r="100" spans="1:44">
      <c r="A100" t="s">
        <v>105</v>
      </c>
      <c r="B100" t="s">
        <v>104</v>
      </c>
      <c r="D100">
        <v>2022</v>
      </c>
      <c r="E100" t="s">
        <v>103</v>
      </c>
      <c r="F100" t="s">
        <v>102</v>
      </c>
      <c r="G100">
        <v>-18.170000000000002</v>
      </c>
      <c r="H100">
        <v>177.5313889</v>
      </c>
      <c r="I100" t="s">
        <v>88</v>
      </c>
      <c r="J100" t="s">
        <v>101</v>
      </c>
      <c r="K100" t="s">
        <v>2923</v>
      </c>
      <c r="L100" t="s">
        <v>61</v>
      </c>
      <c r="M100" t="s">
        <v>108</v>
      </c>
      <c r="N100" t="s">
        <v>60</v>
      </c>
      <c r="R100">
        <v>1.6E-2</v>
      </c>
      <c r="S100">
        <v>10</v>
      </c>
      <c r="V100">
        <v>2.2999999999999998</v>
      </c>
      <c r="W100">
        <v>0.5</v>
      </c>
      <c r="AA100">
        <v>3.45</v>
      </c>
      <c r="AM100">
        <v>10</v>
      </c>
      <c r="AO100">
        <v>0.46</v>
      </c>
    </row>
    <row r="101" spans="1:44">
      <c r="A101" t="s">
        <v>54</v>
      </c>
      <c r="B101" t="s">
        <v>53</v>
      </c>
      <c r="D101">
        <v>2018</v>
      </c>
      <c r="E101" t="s">
        <v>52</v>
      </c>
      <c r="F101" t="s">
        <v>51</v>
      </c>
      <c r="G101">
        <v>-14.685252780000001</v>
      </c>
      <c r="H101">
        <v>145.45010830000001</v>
      </c>
      <c r="I101" t="s">
        <v>50</v>
      </c>
      <c r="J101" t="s">
        <v>49</v>
      </c>
      <c r="K101" t="s">
        <v>2923</v>
      </c>
      <c r="L101" t="s">
        <v>61</v>
      </c>
      <c r="M101" t="s">
        <v>60</v>
      </c>
      <c r="N101" t="s">
        <v>60</v>
      </c>
      <c r="O101" t="s">
        <v>59</v>
      </c>
      <c r="S101">
        <v>30</v>
      </c>
      <c r="V101">
        <v>9</v>
      </c>
      <c r="W101">
        <v>0.65</v>
      </c>
      <c r="Y101">
        <v>8.1999999999999993</v>
      </c>
      <c r="AA101">
        <v>4.5</v>
      </c>
      <c r="AD101">
        <v>9</v>
      </c>
      <c r="AM101">
        <v>30</v>
      </c>
    </row>
    <row r="102" spans="1:44">
      <c r="A102" t="s">
        <v>54</v>
      </c>
      <c r="B102" t="s">
        <v>53</v>
      </c>
      <c r="D102">
        <v>2018</v>
      </c>
      <c r="E102" t="s">
        <v>52</v>
      </c>
      <c r="F102" t="s">
        <v>51</v>
      </c>
      <c r="G102">
        <v>-14.685252780000001</v>
      </c>
      <c r="H102">
        <v>145.45010830000001</v>
      </c>
      <c r="I102" t="s">
        <v>50</v>
      </c>
      <c r="J102" t="s">
        <v>49</v>
      </c>
      <c r="K102" t="s">
        <v>2923</v>
      </c>
      <c r="L102" t="s">
        <v>61</v>
      </c>
      <c r="M102" t="s">
        <v>60</v>
      </c>
      <c r="N102" t="s">
        <v>60</v>
      </c>
      <c r="O102" t="s">
        <v>58</v>
      </c>
      <c r="S102">
        <v>30</v>
      </c>
      <c r="V102">
        <v>8.1999999999999993</v>
      </c>
      <c r="W102">
        <v>0.57999999999999996</v>
      </c>
      <c r="Y102">
        <v>4</v>
      </c>
      <c r="AA102">
        <v>4.0999999999999996</v>
      </c>
      <c r="AD102">
        <v>8.1999999999999993</v>
      </c>
      <c r="AM102">
        <v>30</v>
      </c>
    </row>
    <row r="103" spans="1:44">
      <c r="A103" t="s">
        <v>54</v>
      </c>
      <c r="B103" t="s">
        <v>53</v>
      </c>
      <c r="D103">
        <v>2018</v>
      </c>
      <c r="E103" t="s">
        <v>52</v>
      </c>
      <c r="F103" t="s">
        <v>51</v>
      </c>
      <c r="G103">
        <v>-14.685252780000001</v>
      </c>
      <c r="H103">
        <v>145.45010830000001</v>
      </c>
      <c r="I103" t="s">
        <v>50</v>
      </c>
      <c r="J103" t="s">
        <v>49</v>
      </c>
      <c r="K103" t="s">
        <v>2923</v>
      </c>
      <c r="L103" t="s">
        <v>61</v>
      </c>
      <c r="M103" t="s">
        <v>60</v>
      </c>
      <c r="N103" t="s">
        <v>60</v>
      </c>
      <c r="O103" t="s">
        <v>46</v>
      </c>
      <c r="S103">
        <v>30</v>
      </c>
      <c r="V103">
        <v>10.7</v>
      </c>
      <c r="W103">
        <v>0.69</v>
      </c>
      <c r="Y103">
        <v>5.0999999999999996</v>
      </c>
      <c r="AA103">
        <v>5.35</v>
      </c>
      <c r="AD103">
        <v>10.7</v>
      </c>
      <c r="AM103">
        <v>30</v>
      </c>
    </row>
    <row r="104" spans="1:44">
      <c r="A104" t="s">
        <v>798</v>
      </c>
      <c r="B104" t="s">
        <v>797</v>
      </c>
      <c r="D104">
        <v>2021</v>
      </c>
      <c r="E104" t="s">
        <v>808</v>
      </c>
      <c r="F104" t="s">
        <v>89</v>
      </c>
      <c r="G104">
        <v>20.436299999999999</v>
      </c>
      <c r="H104">
        <v>109.95</v>
      </c>
      <c r="I104" t="s">
        <v>88</v>
      </c>
      <c r="J104" t="s">
        <v>64</v>
      </c>
      <c r="K104" t="s">
        <v>2923</v>
      </c>
      <c r="L104" t="s">
        <v>61</v>
      </c>
      <c r="M104" t="s">
        <v>108</v>
      </c>
      <c r="N104" t="s">
        <v>60</v>
      </c>
      <c r="S104">
        <v>52</v>
      </c>
      <c r="V104">
        <v>37.9</v>
      </c>
      <c r="AA104">
        <v>10.93</v>
      </c>
      <c r="AD104">
        <v>21.87</v>
      </c>
      <c r="AG104">
        <v>36.44</v>
      </c>
      <c r="AM104">
        <v>52</v>
      </c>
    </row>
    <row r="105" spans="1:44">
      <c r="A105" t="s">
        <v>798</v>
      </c>
      <c r="B105" t="s">
        <v>797</v>
      </c>
      <c r="D105">
        <v>2021</v>
      </c>
      <c r="E105" t="s">
        <v>807</v>
      </c>
      <c r="F105" t="s">
        <v>89</v>
      </c>
      <c r="G105">
        <v>21.536000000000001</v>
      </c>
      <c r="H105">
        <v>109.6366</v>
      </c>
      <c r="I105" t="s">
        <v>88</v>
      </c>
      <c r="J105" t="s">
        <v>64</v>
      </c>
      <c r="K105" t="s">
        <v>2923</v>
      </c>
      <c r="L105" t="s">
        <v>61</v>
      </c>
      <c r="M105" t="s">
        <v>108</v>
      </c>
      <c r="N105" t="s">
        <v>60</v>
      </c>
      <c r="S105">
        <v>63</v>
      </c>
      <c r="V105">
        <v>30.7</v>
      </c>
      <c r="AA105">
        <v>7.31</v>
      </c>
      <c r="AD105">
        <v>14.62</v>
      </c>
      <c r="AG105">
        <v>24.37</v>
      </c>
      <c r="AM105">
        <v>63</v>
      </c>
    </row>
    <row r="106" spans="1:44">
      <c r="A106" t="s">
        <v>798</v>
      </c>
      <c r="B106" t="s">
        <v>797</v>
      </c>
      <c r="C106" t="s">
        <v>800</v>
      </c>
      <c r="D106">
        <v>2018</v>
      </c>
      <c r="E106" t="s">
        <v>803</v>
      </c>
      <c r="F106" t="s">
        <v>89</v>
      </c>
      <c r="G106">
        <v>21.434899999999999</v>
      </c>
      <c r="H106">
        <v>109.2791</v>
      </c>
      <c r="I106" t="s">
        <v>88</v>
      </c>
      <c r="J106" t="s">
        <v>64</v>
      </c>
      <c r="K106" t="s">
        <v>2923</v>
      </c>
      <c r="L106" t="s">
        <v>61</v>
      </c>
      <c r="M106" t="s">
        <v>108</v>
      </c>
      <c r="N106" t="s">
        <v>60</v>
      </c>
      <c r="S106">
        <v>100</v>
      </c>
      <c r="V106">
        <v>20</v>
      </c>
      <c r="W106">
        <v>0.12</v>
      </c>
      <c r="AA106">
        <v>3</v>
      </c>
      <c r="AD106">
        <v>6</v>
      </c>
      <c r="AG106">
        <v>10</v>
      </c>
      <c r="AI106">
        <v>20</v>
      </c>
      <c r="AM106">
        <v>100</v>
      </c>
      <c r="AO106">
        <v>1.67</v>
      </c>
    </row>
    <row r="107" spans="1:44">
      <c r="A107" t="s">
        <v>798</v>
      </c>
      <c r="B107" t="s">
        <v>797</v>
      </c>
      <c r="C107" t="s">
        <v>800</v>
      </c>
      <c r="D107">
        <v>2018</v>
      </c>
      <c r="E107" t="s">
        <v>802</v>
      </c>
      <c r="F107" t="s">
        <v>89</v>
      </c>
      <c r="G107">
        <v>21.566400000000002</v>
      </c>
      <c r="H107">
        <v>109.0973</v>
      </c>
      <c r="I107" t="s">
        <v>88</v>
      </c>
      <c r="J107" t="s">
        <v>64</v>
      </c>
      <c r="K107" t="s">
        <v>2923</v>
      </c>
      <c r="L107" t="s">
        <v>61</v>
      </c>
      <c r="M107" t="s">
        <v>87</v>
      </c>
      <c r="N107" t="s">
        <v>60</v>
      </c>
      <c r="S107">
        <v>100</v>
      </c>
      <c r="V107">
        <v>48.7</v>
      </c>
      <c r="W107">
        <v>0.31</v>
      </c>
      <c r="AA107">
        <v>7.31</v>
      </c>
      <c r="AD107">
        <v>14.61</v>
      </c>
      <c r="AG107">
        <v>24.35</v>
      </c>
      <c r="AI107">
        <v>48.7</v>
      </c>
      <c r="AM107">
        <v>100</v>
      </c>
      <c r="AO107">
        <v>1.61</v>
      </c>
    </row>
    <row r="108" spans="1:44">
      <c r="A108" t="s">
        <v>798</v>
      </c>
      <c r="B108" t="s">
        <v>797</v>
      </c>
      <c r="C108" t="s">
        <v>800</v>
      </c>
      <c r="D108">
        <v>2018</v>
      </c>
      <c r="E108" t="s">
        <v>801</v>
      </c>
      <c r="F108" t="s">
        <v>89</v>
      </c>
      <c r="G108">
        <v>21.6021</v>
      </c>
      <c r="H108">
        <v>108.1996</v>
      </c>
      <c r="I108" t="s">
        <v>88</v>
      </c>
      <c r="J108" t="s">
        <v>64</v>
      </c>
      <c r="K108" t="s">
        <v>2923</v>
      </c>
      <c r="L108" t="s">
        <v>61</v>
      </c>
      <c r="M108" t="s">
        <v>87</v>
      </c>
      <c r="N108" t="s">
        <v>60</v>
      </c>
      <c r="S108">
        <v>100</v>
      </c>
      <c r="V108">
        <v>126.2</v>
      </c>
      <c r="W108">
        <v>0.92</v>
      </c>
      <c r="AA108">
        <v>18.93</v>
      </c>
      <c r="AD108">
        <v>37.86</v>
      </c>
      <c r="AG108">
        <v>63.1</v>
      </c>
      <c r="AI108">
        <v>126.2</v>
      </c>
      <c r="AM108">
        <v>100</v>
      </c>
      <c r="AO108">
        <v>1.43</v>
      </c>
    </row>
    <row r="109" spans="1:44">
      <c r="A109" t="s">
        <v>767</v>
      </c>
      <c r="B109" t="s">
        <v>766</v>
      </c>
      <c r="D109">
        <v>2020</v>
      </c>
      <c r="E109" t="s">
        <v>770</v>
      </c>
      <c r="F109" t="s">
        <v>332</v>
      </c>
      <c r="G109">
        <v>22.946249999999999</v>
      </c>
      <c r="H109">
        <v>38.877940000000002</v>
      </c>
      <c r="I109" t="s">
        <v>156</v>
      </c>
      <c r="J109" t="s">
        <v>155</v>
      </c>
      <c r="K109" t="s">
        <v>2923</v>
      </c>
      <c r="L109" t="s">
        <v>61</v>
      </c>
      <c r="M109" t="s">
        <v>769</v>
      </c>
      <c r="N109" t="s">
        <v>60</v>
      </c>
      <c r="O109" t="s">
        <v>768</v>
      </c>
      <c r="R109">
        <v>0.21299999999999999</v>
      </c>
      <c r="S109">
        <v>10</v>
      </c>
      <c r="V109">
        <v>4.9450000000000003</v>
      </c>
      <c r="W109">
        <v>0.43</v>
      </c>
      <c r="AA109">
        <v>7.4</v>
      </c>
      <c r="AM109">
        <v>10</v>
      </c>
      <c r="AO109">
        <v>1.1499999999999999</v>
      </c>
      <c r="AR109" t="s">
        <v>763</v>
      </c>
    </row>
    <row r="110" spans="1:44">
      <c r="A110" t="s">
        <v>767</v>
      </c>
      <c r="B110" t="s">
        <v>766</v>
      </c>
      <c r="D110">
        <v>2020</v>
      </c>
      <c r="E110" t="s">
        <v>765</v>
      </c>
      <c r="F110" t="s">
        <v>332</v>
      </c>
      <c r="G110">
        <v>22.91236</v>
      </c>
      <c r="H110">
        <v>38.897469999999998</v>
      </c>
      <c r="I110" t="s">
        <v>156</v>
      </c>
      <c r="J110" t="s">
        <v>155</v>
      </c>
      <c r="K110" t="s">
        <v>2923</v>
      </c>
      <c r="L110" t="s">
        <v>61</v>
      </c>
      <c r="M110" t="s">
        <v>769</v>
      </c>
      <c r="N110" t="s">
        <v>60</v>
      </c>
      <c r="O110" t="s">
        <v>768</v>
      </c>
      <c r="R110">
        <v>0.57599999999999996</v>
      </c>
      <c r="S110">
        <v>10</v>
      </c>
      <c r="V110">
        <v>6.05</v>
      </c>
      <c r="W110">
        <v>0.55000000000000004</v>
      </c>
      <c r="AA110">
        <v>9.1</v>
      </c>
      <c r="AM110">
        <v>10</v>
      </c>
      <c r="AO110">
        <v>1.1000000000000001</v>
      </c>
      <c r="AR110" t="s">
        <v>763</v>
      </c>
    </row>
    <row r="111" spans="1:44">
      <c r="A111" s="5" t="s">
        <v>3060</v>
      </c>
      <c r="B111" t="s">
        <v>3077</v>
      </c>
      <c r="D111" s="5">
        <v>2023</v>
      </c>
      <c r="E111" t="s">
        <v>3076</v>
      </c>
      <c r="F111" s="5" t="s">
        <v>722</v>
      </c>
      <c r="G111">
        <v>-29.986694</v>
      </c>
      <c r="H111">
        <v>-50.174833</v>
      </c>
      <c r="I111" t="s">
        <v>88</v>
      </c>
      <c r="J111" s="5" t="s">
        <v>138</v>
      </c>
      <c r="K111" t="s">
        <v>2922</v>
      </c>
      <c r="L111" t="s">
        <v>61</v>
      </c>
      <c r="M111" t="s">
        <v>1441</v>
      </c>
      <c r="N111" t="s">
        <v>136</v>
      </c>
      <c r="O111" t="s">
        <v>3078</v>
      </c>
      <c r="S111">
        <v>16</v>
      </c>
      <c r="V111">
        <v>3.7134031892612329</v>
      </c>
      <c r="W111">
        <v>0.21035687499999997</v>
      </c>
      <c r="AA111">
        <v>3.5534432521809824</v>
      </c>
      <c r="AM111">
        <v>16</v>
      </c>
      <c r="AO111">
        <v>1.1770701703718849</v>
      </c>
    </row>
    <row r="112" spans="1:44">
      <c r="A112" s="5" t="s">
        <v>3060</v>
      </c>
      <c r="B112" t="s">
        <v>3077</v>
      </c>
      <c r="D112" s="5">
        <v>2023</v>
      </c>
      <c r="E112" t="s">
        <v>3076</v>
      </c>
      <c r="F112" s="5" t="s">
        <v>722</v>
      </c>
      <c r="G112">
        <v>-29.977806000000001</v>
      </c>
      <c r="H112">
        <v>-50.168805999999996</v>
      </c>
      <c r="I112" t="s">
        <v>88</v>
      </c>
      <c r="J112" s="5" t="s">
        <v>138</v>
      </c>
      <c r="K112" t="s">
        <v>2922</v>
      </c>
      <c r="L112" t="s">
        <v>61</v>
      </c>
      <c r="M112" t="s">
        <v>1441</v>
      </c>
      <c r="N112" t="s">
        <v>136</v>
      </c>
      <c r="O112" t="s">
        <v>3079</v>
      </c>
      <c r="S112">
        <v>30</v>
      </c>
      <c r="V112">
        <v>22.992423622059775</v>
      </c>
      <c r="W112">
        <v>0.67208518798042505</v>
      </c>
      <c r="AA112">
        <v>6.5894912016839609</v>
      </c>
      <c r="AM112">
        <v>30</v>
      </c>
      <c r="AO112">
        <v>1.2178026949573935</v>
      </c>
    </row>
    <row r="113" spans="1:41">
      <c r="A113" s="5" t="s">
        <v>3060</v>
      </c>
      <c r="B113" t="s">
        <v>3077</v>
      </c>
      <c r="D113" s="5">
        <v>2023</v>
      </c>
      <c r="E113" t="s">
        <v>3076</v>
      </c>
      <c r="F113" s="5" t="s">
        <v>722</v>
      </c>
      <c r="G113">
        <v>-29.977305999999999</v>
      </c>
      <c r="H113">
        <v>-50.175333000000002</v>
      </c>
      <c r="I113" t="s">
        <v>88</v>
      </c>
      <c r="J113" s="5" t="s">
        <v>138</v>
      </c>
      <c r="K113" t="s">
        <v>2922</v>
      </c>
      <c r="L113" t="s">
        <v>61</v>
      </c>
      <c r="M113" t="s">
        <v>1441</v>
      </c>
      <c r="N113" t="s">
        <v>136</v>
      </c>
      <c r="O113" t="s">
        <v>3080</v>
      </c>
      <c r="S113">
        <v>28</v>
      </c>
      <c r="V113">
        <v>20.922746305930261</v>
      </c>
      <c r="W113">
        <v>0.63871339257536541</v>
      </c>
      <c r="AA113">
        <v>14.270864572449932</v>
      </c>
      <c r="AM113">
        <v>28</v>
      </c>
      <c r="AO113">
        <v>1.1764454847295049</v>
      </c>
    </row>
    <row r="114" spans="1:41">
      <c r="A114" s="5" t="s">
        <v>3060</v>
      </c>
      <c r="B114" t="s">
        <v>3077</v>
      </c>
      <c r="D114" s="5">
        <v>2023</v>
      </c>
      <c r="E114" t="s">
        <v>3076</v>
      </c>
      <c r="F114" s="5" t="s">
        <v>722</v>
      </c>
      <c r="G114">
        <v>-29.985306000000001</v>
      </c>
      <c r="H114">
        <v>-50.179471999999997</v>
      </c>
      <c r="I114" t="s">
        <v>88</v>
      </c>
      <c r="J114" s="5" t="s">
        <v>138</v>
      </c>
      <c r="K114" t="s">
        <v>2922</v>
      </c>
      <c r="L114" t="s">
        <v>61</v>
      </c>
      <c r="M114" t="s">
        <v>1441</v>
      </c>
      <c r="N114" t="s">
        <v>136</v>
      </c>
      <c r="O114" t="s">
        <v>3081</v>
      </c>
      <c r="S114">
        <v>28</v>
      </c>
      <c r="V114">
        <v>8.3413206672273379</v>
      </c>
      <c r="W114">
        <v>0.22247821428571429</v>
      </c>
      <c r="AA114">
        <v>5.0970300156841528</v>
      </c>
      <c r="AM114">
        <v>28</v>
      </c>
      <c r="AO114">
        <v>1.3658337891303203</v>
      </c>
    </row>
    <row r="115" spans="1:41">
      <c r="A115" s="5" t="s">
        <v>3060</v>
      </c>
      <c r="B115" t="s">
        <v>3077</v>
      </c>
      <c r="D115" s="5">
        <v>2023</v>
      </c>
      <c r="E115" t="s">
        <v>3076</v>
      </c>
      <c r="F115" s="5" t="s">
        <v>722</v>
      </c>
      <c r="G115">
        <v>-29.986471999999999</v>
      </c>
      <c r="H115">
        <v>-50.175611000000004</v>
      </c>
      <c r="I115" t="s">
        <v>88</v>
      </c>
      <c r="J115" s="5" t="s">
        <v>138</v>
      </c>
      <c r="K115" t="s">
        <v>2922</v>
      </c>
      <c r="L115" t="s">
        <v>61</v>
      </c>
      <c r="M115" t="s">
        <v>1441</v>
      </c>
      <c r="N115" t="s">
        <v>136</v>
      </c>
      <c r="O115" t="s">
        <v>3082</v>
      </c>
      <c r="S115">
        <v>28</v>
      </c>
      <c r="V115">
        <v>7.8641600025927252</v>
      </c>
      <c r="W115">
        <v>0.24236542857142865</v>
      </c>
      <c r="AA115">
        <v>3.3312642091397331</v>
      </c>
      <c r="AM115">
        <v>28</v>
      </c>
      <c r="AO115">
        <v>1.3532490082695026</v>
      </c>
    </row>
    <row r="116" spans="1:41">
      <c r="A116" s="5" t="s">
        <v>3060</v>
      </c>
      <c r="B116" t="s">
        <v>3067</v>
      </c>
      <c r="D116" s="5">
        <v>2018</v>
      </c>
      <c r="E116" t="s">
        <v>3083</v>
      </c>
      <c r="F116" s="5" t="s">
        <v>722</v>
      </c>
      <c r="G116">
        <v>-32.032826</v>
      </c>
      <c r="H116">
        <v>-52.213056999999999</v>
      </c>
      <c r="I116" s="5" t="s">
        <v>96</v>
      </c>
      <c r="J116" s="5" t="s">
        <v>138</v>
      </c>
      <c r="K116" t="s">
        <v>2922</v>
      </c>
      <c r="L116" t="s">
        <v>61</v>
      </c>
      <c r="M116" t="s">
        <v>1441</v>
      </c>
      <c r="N116" t="s">
        <v>136</v>
      </c>
      <c r="O116" t="s">
        <v>3084</v>
      </c>
      <c r="S116">
        <v>65</v>
      </c>
      <c r="V116">
        <v>55.047654750625298</v>
      </c>
      <c r="W116">
        <v>0.68423538461538469</v>
      </c>
      <c r="AA116">
        <v>8.8007345785714293</v>
      </c>
      <c r="AD116">
        <v>21.069569874867724</v>
      </c>
      <c r="AG116">
        <v>42.823993841534389</v>
      </c>
      <c r="AM116">
        <v>65</v>
      </c>
      <c r="AO116">
        <v>1.2753604913604919</v>
      </c>
    </row>
    <row r="117" spans="1:41">
      <c r="A117" s="5" t="s">
        <v>3060</v>
      </c>
      <c r="B117" t="s">
        <v>3067</v>
      </c>
      <c r="D117" s="5">
        <v>2018</v>
      </c>
      <c r="E117" t="s">
        <v>3083</v>
      </c>
      <c r="F117" s="5" t="s">
        <v>722</v>
      </c>
      <c r="G117">
        <v>-32.032570999999997</v>
      </c>
      <c r="H117">
        <v>-52.226447</v>
      </c>
      <c r="I117" s="5" t="s">
        <v>96</v>
      </c>
      <c r="J117" s="5" t="s">
        <v>138</v>
      </c>
      <c r="K117" t="s">
        <v>2922</v>
      </c>
      <c r="L117" t="s">
        <v>61</v>
      </c>
      <c r="M117" t="s">
        <v>1441</v>
      </c>
      <c r="N117" t="s">
        <v>136</v>
      </c>
      <c r="O117" t="s">
        <v>3085</v>
      </c>
      <c r="S117">
        <v>65</v>
      </c>
      <c r="V117">
        <v>52.377639978234733</v>
      </c>
      <c r="W117">
        <v>0.64939730769230763</v>
      </c>
      <c r="AA117">
        <v>9.536159828571428</v>
      </c>
      <c r="AD117">
        <v>22.668994726719575</v>
      </c>
      <c r="AG117">
        <v>41.874738160052914</v>
      </c>
      <c r="AM117">
        <v>65</v>
      </c>
      <c r="AO117">
        <v>1.2753604913604919</v>
      </c>
    </row>
    <row r="118" spans="1:41">
      <c r="A118" s="5" t="s">
        <v>3060</v>
      </c>
      <c r="B118" t="s">
        <v>3067</v>
      </c>
      <c r="D118" s="5">
        <v>2018</v>
      </c>
      <c r="E118" t="s">
        <v>3083</v>
      </c>
      <c r="F118" s="5" t="s">
        <v>722</v>
      </c>
      <c r="G118">
        <v>-31.998657000000001</v>
      </c>
      <c r="H118">
        <v>-52.201856999999997</v>
      </c>
      <c r="I118" s="5" t="s">
        <v>96</v>
      </c>
      <c r="J118" s="5" t="s">
        <v>138</v>
      </c>
      <c r="K118" t="s">
        <v>2922</v>
      </c>
      <c r="L118" t="s">
        <v>61</v>
      </c>
      <c r="M118" t="s">
        <v>1441</v>
      </c>
      <c r="N118" t="s">
        <v>136</v>
      </c>
      <c r="O118" t="s">
        <v>3086</v>
      </c>
      <c r="S118">
        <v>50</v>
      </c>
      <c r="V118">
        <v>22.060239196153848</v>
      </c>
      <c r="W118">
        <v>0.3016219</v>
      </c>
      <c r="AA118">
        <v>6.8720860000000004</v>
      </c>
      <c r="AD118">
        <v>16.884111946153848</v>
      </c>
      <c r="AG118">
        <v>22.060239196153848</v>
      </c>
      <c r="AM118">
        <v>50</v>
      </c>
      <c r="AO118">
        <v>1.4852615384615384</v>
      </c>
    </row>
    <row r="119" spans="1:41">
      <c r="A119" s="5" t="s">
        <v>3060</v>
      </c>
      <c r="B119" t="s">
        <v>3067</v>
      </c>
      <c r="D119" s="5">
        <v>2018</v>
      </c>
      <c r="E119" t="s">
        <v>3083</v>
      </c>
      <c r="F119" s="5" t="s">
        <v>722</v>
      </c>
      <c r="G119">
        <v>-31.998657000000001</v>
      </c>
      <c r="H119">
        <v>-52.201856999999997</v>
      </c>
      <c r="I119" s="5" t="s">
        <v>96</v>
      </c>
      <c r="J119" s="5" t="s">
        <v>138</v>
      </c>
      <c r="K119" t="s">
        <v>2922</v>
      </c>
      <c r="L119" t="s">
        <v>61</v>
      </c>
      <c r="M119" t="s">
        <v>1441</v>
      </c>
      <c r="N119" t="s">
        <v>136</v>
      </c>
      <c r="O119" t="s">
        <v>3087</v>
      </c>
      <c r="S119">
        <v>65</v>
      </c>
      <c r="V119">
        <v>62.654301104241853</v>
      </c>
      <c r="W119">
        <v>0.82301723678461525</v>
      </c>
      <c r="AA119">
        <v>12.0026883711</v>
      </c>
      <c r="AD119">
        <v>29.655260070046154</v>
      </c>
      <c r="AG119">
        <v>49.832522746373428</v>
      </c>
      <c r="AM119">
        <v>65</v>
      </c>
      <c r="AO119">
        <v>1.177033266328813</v>
      </c>
    </row>
    <row r="120" spans="1:41">
      <c r="A120" s="5" t="s">
        <v>3060</v>
      </c>
      <c r="B120" t="s">
        <v>3067</v>
      </c>
      <c r="D120" s="5">
        <v>2018</v>
      </c>
      <c r="E120" t="s">
        <v>3083</v>
      </c>
      <c r="F120" s="5" t="s">
        <v>722</v>
      </c>
      <c r="G120">
        <v>-31.998657000000001</v>
      </c>
      <c r="H120">
        <v>-52.201856999999997</v>
      </c>
      <c r="I120" s="5" t="s">
        <v>96</v>
      </c>
      <c r="J120" s="5" t="s">
        <v>138</v>
      </c>
      <c r="K120" t="s">
        <v>2922</v>
      </c>
      <c r="L120" t="s">
        <v>61</v>
      </c>
      <c r="M120" t="s">
        <v>1441</v>
      </c>
      <c r="N120" t="s">
        <v>136</v>
      </c>
      <c r="O120" t="s">
        <v>3088</v>
      </c>
      <c r="S120">
        <v>106</v>
      </c>
      <c r="V120">
        <v>80.229062656641588</v>
      </c>
      <c r="W120">
        <v>0.53773584905660377</v>
      </c>
      <c r="AA120">
        <v>12.065509803921564</v>
      </c>
      <c r="AD120">
        <v>23.92433333333333</v>
      </c>
      <c r="AG120">
        <v>39.695491228070168</v>
      </c>
      <c r="AJ120">
        <v>75.793348370927305</v>
      </c>
      <c r="AM120">
        <v>106</v>
      </c>
      <c r="AO120">
        <v>1.4148789426396178</v>
      </c>
    </row>
    <row r="121" spans="1:41">
      <c r="A121" s="5" t="s">
        <v>3060</v>
      </c>
      <c r="B121" t="s">
        <v>3067</v>
      </c>
      <c r="D121" s="5">
        <v>2018</v>
      </c>
      <c r="E121" t="s">
        <v>3083</v>
      </c>
      <c r="F121" s="5" t="s">
        <v>722</v>
      </c>
      <c r="G121">
        <v>-31.998657000000001</v>
      </c>
      <c r="H121">
        <v>-52.201856999999997</v>
      </c>
      <c r="I121" s="5" t="s">
        <v>96</v>
      </c>
      <c r="J121" s="5" t="s">
        <v>138</v>
      </c>
      <c r="K121" t="s">
        <v>2922</v>
      </c>
      <c r="L121" t="s">
        <v>61</v>
      </c>
      <c r="M121" t="s">
        <v>1441</v>
      </c>
      <c r="N121" t="s">
        <v>136</v>
      </c>
      <c r="O121" t="s">
        <v>3089</v>
      </c>
      <c r="S121">
        <v>94</v>
      </c>
      <c r="V121">
        <v>88.50579876160991</v>
      </c>
      <c r="W121">
        <v>0.67659574468085104</v>
      </c>
      <c r="AA121">
        <v>11.627058823529413</v>
      </c>
      <c r="AD121">
        <v>29.915009287925699</v>
      </c>
      <c r="AG121">
        <v>39.734798761609909</v>
      </c>
      <c r="AM121">
        <v>94</v>
      </c>
      <c r="AO121">
        <v>1.38754053469092</v>
      </c>
    </row>
    <row r="122" spans="1:41">
      <c r="A122" s="5" t="s">
        <v>3060</v>
      </c>
      <c r="B122" t="s">
        <v>3091</v>
      </c>
      <c r="D122" s="5">
        <v>2023</v>
      </c>
      <c r="E122" t="s">
        <v>3102</v>
      </c>
      <c r="F122" s="5" t="s">
        <v>722</v>
      </c>
      <c r="G122">
        <v>-32.019576999999998</v>
      </c>
      <c r="H122">
        <v>-52.101324200000001</v>
      </c>
      <c r="I122" s="5" t="s">
        <v>96</v>
      </c>
      <c r="J122" s="5" t="s">
        <v>138</v>
      </c>
      <c r="K122" t="s">
        <v>2922</v>
      </c>
      <c r="L122" t="s">
        <v>61</v>
      </c>
      <c r="M122" t="s">
        <v>1441</v>
      </c>
      <c r="N122" t="s">
        <v>136</v>
      </c>
      <c r="O122" t="s">
        <v>3090</v>
      </c>
      <c r="S122">
        <v>50</v>
      </c>
      <c r="V122">
        <v>9.8659785871907353</v>
      </c>
      <c r="W122">
        <v>0.25260526</v>
      </c>
      <c r="AA122">
        <v>1.9600193081911812</v>
      </c>
      <c r="AD122">
        <v>5.5886716251454152</v>
      </c>
      <c r="AG122">
        <v>9.8659785871907353</v>
      </c>
      <c r="AM122">
        <v>50</v>
      </c>
      <c r="AO122">
        <v>0.79851382390497694</v>
      </c>
    </row>
    <row r="123" spans="1:41">
      <c r="A123" s="5" t="s">
        <v>3060</v>
      </c>
      <c r="B123" t="s">
        <v>3091</v>
      </c>
      <c r="D123" s="5">
        <v>2023</v>
      </c>
      <c r="E123" t="s">
        <v>3102</v>
      </c>
      <c r="F123" s="5" t="s">
        <v>722</v>
      </c>
      <c r="G123">
        <v>-32.018683000000003</v>
      </c>
      <c r="H123">
        <v>-52.098950080000002</v>
      </c>
      <c r="I123" s="5" t="s">
        <v>96</v>
      </c>
      <c r="J123" s="5" t="s">
        <v>138</v>
      </c>
      <c r="K123" t="s">
        <v>2922</v>
      </c>
      <c r="L123" t="s">
        <v>61</v>
      </c>
      <c r="M123" t="s">
        <v>1441</v>
      </c>
      <c r="N123" t="s">
        <v>136</v>
      </c>
      <c r="O123" t="s">
        <v>3092</v>
      </c>
      <c r="S123">
        <v>50</v>
      </c>
      <c r="V123">
        <v>15.568996630699063</v>
      </c>
      <c r="W123">
        <v>0.47116761600000001</v>
      </c>
      <c r="AA123">
        <v>3.5579338686797199</v>
      </c>
      <c r="AD123">
        <v>8.9976416251788933</v>
      </c>
      <c r="AG123">
        <v>15.568996630699063</v>
      </c>
      <c r="AM123">
        <v>50</v>
      </c>
      <c r="AO123">
        <v>0.68684123614059911</v>
      </c>
    </row>
    <row r="124" spans="1:41">
      <c r="A124" s="5" t="s">
        <v>3060</v>
      </c>
      <c r="B124" t="s">
        <v>3091</v>
      </c>
      <c r="D124" s="5">
        <v>2023</v>
      </c>
      <c r="E124" t="s">
        <v>3101</v>
      </c>
      <c r="F124" s="5" t="s">
        <v>722</v>
      </c>
      <c r="G124">
        <v>-32.001379999999997</v>
      </c>
      <c r="H124">
        <v>-52.193232000000002</v>
      </c>
      <c r="I124" s="5" t="s">
        <v>96</v>
      </c>
      <c r="J124" s="5" t="s">
        <v>138</v>
      </c>
      <c r="K124" t="s">
        <v>2922</v>
      </c>
      <c r="L124" t="s">
        <v>61</v>
      </c>
      <c r="M124" t="s">
        <v>1441</v>
      </c>
      <c r="N124" t="s">
        <v>136</v>
      </c>
      <c r="O124" t="s">
        <v>3093</v>
      </c>
      <c r="S124">
        <v>50</v>
      </c>
      <c r="V124">
        <v>56.440366660383546</v>
      </c>
      <c r="W124">
        <v>0.94628475400000001</v>
      </c>
      <c r="AA124">
        <v>14.38622050330043</v>
      </c>
      <c r="AD124">
        <v>37.634553748267521</v>
      </c>
      <c r="AG124">
        <v>56.440366660383546</v>
      </c>
      <c r="AM124">
        <v>50</v>
      </c>
      <c r="AO124">
        <v>1.2987537678995138</v>
      </c>
    </row>
    <row r="125" spans="1:41">
      <c r="A125" s="5" t="s">
        <v>3060</v>
      </c>
      <c r="B125" t="s">
        <v>3091</v>
      </c>
      <c r="D125" s="5">
        <v>2023</v>
      </c>
      <c r="E125" t="s">
        <v>3101</v>
      </c>
      <c r="F125" s="5" t="s">
        <v>722</v>
      </c>
      <c r="G125">
        <v>-31.998657000000001</v>
      </c>
      <c r="H125">
        <v>-52.201856999999997</v>
      </c>
      <c r="I125" s="5" t="s">
        <v>96</v>
      </c>
      <c r="J125" s="5" t="s">
        <v>138</v>
      </c>
      <c r="K125" t="s">
        <v>2922</v>
      </c>
      <c r="L125" t="s">
        <v>61</v>
      </c>
      <c r="M125" t="s">
        <v>1441</v>
      </c>
      <c r="N125" t="s">
        <v>136</v>
      </c>
      <c r="O125" t="s">
        <v>3094</v>
      </c>
      <c r="S125">
        <v>50</v>
      </c>
      <c r="V125">
        <v>21.837453614974653</v>
      </c>
      <c r="W125">
        <v>0.29714136799999996</v>
      </c>
      <c r="AA125">
        <v>5.953597674473186</v>
      </c>
      <c r="AD125">
        <v>12.561474400970578</v>
      </c>
      <c r="AG125">
        <v>21.837453614974653</v>
      </c>
      <c r="AM125">
        <v>50</v>
      </c>
      <c r="AO125">
        <v>1.5393214610685038</v>
      </c>
    </row>
    <row r="126" spans="1:41">
      <c r="A126" s="5" t="s">
        <v>3060</v>
      </c>
      <c r="B126" t="s">
        <v>3091</v>
      </c>
      <c r="D126" s="5">
        <v>2023</v>
      </c>
      <c r="E126" t="s">
        <v>3100</v>
      </c>
      <c r="F126" s="5" t="s">
        <v>722</v>
      </c>
      <c r="G126">
        <v>-32.025278</v>
      </c>
      <c r="H126">
        <v>-52.236007999999998</v>
      </c>
      <c r="I126" s="5" t="s">
        <v>96</v>
      </c>
      <c r="J126" s="5" t="s">
        <v>138</v>
      </c>
      <c r="K126" t="s">
        <v>2922</v>
      </c>
      <c r="L126" t="s">
        <v>61</v>
      </c>
      <c r="M126" t="s">
        <v>1441</v>
      </c>
      <c r="N126" t="s">
        <v>136</v>
      </c>
      <c r="O126" t="s">
        <v>3095</v>
      </c>
      <c r="S126">
        <v>50</v>
      </c>
      <c r="V126">
        <v>18.386587173781731</v>
      </c>
      <c r="W126">
        <v>0.20805884200000002</v>
      </c>
      <c r="AA126">
        <v>4.9279252094255952</v>
      </c>
      <c r="AD126">
        <v>9.1563879372575467</v>
      </c>
      <c r="AG126">
        <v>18.386587173781731</v>
      </c>
      <c r="AM126">
        <v>50</v>
      </c>
      <c r="AO126">
        <v>1.8265577975851774</v>
      </c>
    </row>
    <row r="127" spans="1:41">
      <c r="A127" s="5" t="s">
        <v>3060</v>
      </c>
      <c r="B127" t="s">
        <v>3091</v>
      </c>
      <c r="D127" s="5">
        <v>2023</v>
      </c>
      <c r="E127" t="s">
        <v>3100</v>
      </c>
      <c r="F127" s="5" t="s">
        <v>722</v>
      </c>
      <c r="G127">
        <v>-32.027678999999999</v>
      </c>
      <c r="H127">
        <v>-52.23</v>
      </c>
      <c r="I127" s="5" t="s">
        <v>96</v>
      </c>
      <c r="J127" s="5" t="s">
        <v>138</v>
      </c>
      <c r="K127" t="s">
        <v>2922</v>
      </c>
      <c r="L127" t="s">
        <v>61</v>
      </c>
      <c r="M127" t="s">
        <v>1441</v>
      </c>
      <c r="N127" t="s">
        <v>136</v>
      </c>
      <c r="O127" t="s">
        <v>3096</v>
      </c>
      <c r="S127">
        <v>50</v>
      </c>
      <c r="V127">
        <v>12.045108846129464</v>
      </c>
      <c r="W127">
        <v>0.56464403799999996</v>
      </c>
      <c r="AA127">
        <v>5.5959461700083715</v>
      </c>
      <c r="AD127">
        <v>8.9941536622766627</v>
      </c>
      <c r="AG127">
        <v>12.045108846129464</v>
      </c>
      <c r="AM127">
        <v>50</v>
      </c>
      <c r="AO127">
        <v>0.50455380745177092</v>
      </c>
    </row>
    <row r="128" spans="1:41">
      <c r="A128" s="5" t="s">
        <v>3060</v>
      </c>
      <c r="B128" t="s">
        <v>3098</v>
      </c>
      <c r="D128" s="5">
        <v>2022</v>
      </c>
      <c r="E128" s="5" t="s">
        <v>3122</v>
      </c>
      <c r="F128" s="5" t="s">
        <v>722</v>
      </c>
      <c r="G128">
        <v>-32.069361111111114</v>
      </c>
      <c r="H128">
        <v>-52.222472222222223</v>
      </c>
      <c r="I128" s="5" t="s">
        <v>96</v>
      </c>
      <c r="J128" s="5" t="s">
        <v>138</v>
      </c>
      <c r="K128" t="s">
        <v>2922</v>
      </c>
      <c r="L128" t="s">
        <v>61</v>
      </c>
      <c r="M128" t="s">
        <v>1441</v>
      </c>
      <c r="N128" t="s">
        <v>136</v>
      </c>
      <c r="O128" t="s">
        <v>3121</v>
      </c>
      <c r="S128">
        <v>90</v>
      </c>
      <c r="V128">
        <v>157.83989641989834</v>
      </c>
      <c r="W128">
        <v>2.0812054519933798</v>
      </c>
      <c r="AA128">
        <v>7.6508548153661318</v>
      </c>
      <c r="AD128">
        <v>34.978535605082342</v>
      </c>
      <c r="AG128">
        <v>77.42958003653068</v>
      </c>
      <c r="AM128">
        <v>90</v>
      </c>
      <c r="AO128">
        <v>0.91835215866227415</v>
      </c>
    </row>
    <row r="129" spans="1:41">
      <c r="A129" s="5" t="s">
        <v>3060</v>
      </c>
      <c r="B129" t="s">
        <v>3098</v>
      </c>
      <c r="D129" s="5">
        <v>2022</v>
      </c>
      <c r="E129" s="5" t="s">
        <v>3122</v>
      </c>
      <c r="F129" s="5" t="s">
        <v>722</v>
      </c>
      <c r="G129">
        <v>-32.069500000000005</v>
      </c>
      <c r="H129">
        <v>-52.222083333333337</v>
      </c>
      <c r="I129" s="5" t="s">
        <v>96</v>
      </c>
      <c r="J129" s="5" t="s">
        <v>138</v>
      </c>
      <c r="K129" t="s">
        <v>2922</v>
      </c>
      <c r="L129" t="s">
        <v>61</v>
      </c>
      <c r="M129" t="s">
        <v>1441</v>
      </c>
      <c r="N129" t="s">
        <v>136</v>
      </c>
      <c r="O129" t="s">
        <v>3123</v>
      </c>
      <c r="S129">
        <v>90</v>
      </c>
      <c r="V129">
        <v>151.33665013095873</v>
      </c>
      <c r="W129">
        <v>1.5118684838661589</v>
      </c>
      <c r="AA129">
        <v>6.0979837402540236</v>
      </c>
      <c r="AD129">
        <v>22.671852145553881</v>
      </c>
      <c r="AG129">
        <v>63.635144254537373</v>
      </c>
      <c r="AM129">
        <v>90</v>
      </c>
      <c r="AO129">
        <v>1.2046191640170307</v>
      </c>
    </row>
    <row r="130" spans="1:41">
      <c r="A130" s="5" t="s">
        <v>3060</v>
      </c>
      <c r="B130" t="s">
        <v>3098</v>
      </c>
      <c r="D130" s="5">
        <v>2022</v>
      </c>
      <c r="E130" s="5" t="s">
        <v>3122</v>
      </c>
      <c r="F130" s="5" t="s">
        <v>722</v>
      </c>
      <c r="G130">
        <v>-32.069166666666668</v>
      </c>
      <c r="H130">
        <v>-52.222861111111115</v>
      </c>
      <c r="I130" s="5" t="s">
        <v>96</v>
      </c>
      <c r="J130" s="5" t="s">
        <v>138</v>
      </c>
      <c r="K130" t="s">
        <v>2922</v>
      </c>
      <c r="L130" t="s">
        <v>61</v>
      </c>
      <c r="M130" t="s">
        <v>1441</v>
      </c>
      <c r="N130" t="s">
        <v>136</v>
      </c>
      <c r="O130" t="s">
        <v>3124</v>
      </c>
      <c r="S130">
        <v>90</v>
      </c>
      <c r="V130">
        <v>150.65197375188782</v>
      </c>
      <c r="W130">
        <v>1.5245969435980966</v>
      </c>
      <c r="AA130">
        <v>6.0914983174368498</v>
      </c>
      <c r="AD130">
        <v>29.251964928051539</v>
      </c>
      <c r="AG130">
        <v>57.567160890948216</v>
      </c>
      <c r="AM130">
        <v>90</v>
      </c>
      <c r="AO130">
        <v>1.1556010134453998</v>
      </c>
    </row>
    <row r="131" spans="1:41">
      <c r="A131" s="5" t="s">
        <v>3060</v>
      </c>
      <c r="B131" t="s">
        <v>3098</v>
      </c>
      <c r="D131" s="5">
        <v>2022</v>
      </c>
      <c r="E131" s="5" t="s">
        <v>3122</v>
      </c>
      <c r="F131" s="5" t="s">
        <v>722</v>
      </c>
      <c r="G131">
        <v>-32.06988888888889</v>
      </c>
      <c r="H131">
        <v>-52.223166666666671</v>
      </c>
      <c r="I131" s="5" t="s">
        <v>96</v>
      </c>
      <c r="J131" s="5" t="s">
        <v>138</v>
      </c>
      <c r="K131" t="s">
        <v>2922</v>
      </c>
      <c r="L131" t="s">
        <v>61</v>
      </c>
      <c r="M131" t="s">
        <v>1441</v>
      </c>
      <c r="N131" t="s">
        <v>136</v>
      </c>
      <c r="O131" t="s">
        <v>3125</v>
      </c>
      <c r="S131">
        <v>90</v>
      </c>
      <c r="V131">
        <v>134.95340930774768</v>
      </c>
      <c r="W131">
        <v>1.5845481694971142</v>
      </c>
      <c r="AA131">
        <v>6.2895287495910051</v>
      </c>
      <c r="AD131">
        <v>32.152949106242268</v>
      </c>
      <c r="AG131">
        <v>65.61905783421642</v>
      </c>
      <c r="AM131">
        <v>90</v>
      </c>
      <c r="AO131">
        <v>1.014406607437633</v>
      </c>
    </row>
    <row r="132" spans="1:41">
      <c r="A132" s="5" t="s">
        <v>3060</v>
      </c>
      <c r="B132" t="s">
        <v>3098</v>
      </c>
      <c r="D132" s="5">
        <v>2022</v>
      </c>
      <c r="E132" s="5" t="s">
        <v>3122</v>
      </c>
      <c r="F132" s="5" t="s">
        <v>722</v>
      </c>
      <c r="G132">
        <v>-32.070138888888891</v>
      </c>
      <c r="H132">
        <v>-52.22302777777778</v>
      </c>
      <c r="I132" s="5" t="s">
        <v>96</v>
      </c>
      <c r="J132" s="5" t="s">
        <v>138</v>
      </c>
      <c r="K132" t="s">
        <v>2922</v>
      </c>
      <c r="L132" t="s">
        <v>61</v>
      </c>
      <c r="M132" t="s">
        <v>1441</v>
      </c>
      <c r="N132" t="s">
        <v>136</v>
      </c>
      <c r="O132" t="s">
        <v>3126</v>
      </c>
      <c r="S132">
        <v>90</v>
      </c>
      <c r="V132">
        <v>148.24428218313244</v>
      </c>
      <c r="W132">
        <v>1.5611327674115694</v>
      </c>
      <c r="AA132">
        <v>2.7770646187722501</v>
      </c>
      <c r="AD132">
        <v>22.777965226215329</v>
      </c>
      <c r="AG132">
        <v>63.785636895039659</v>
      </c>
      <c r="AM132">
        <v>90</v>
      </c>
      <c r="AO132">
        <v>1.1144297910309513</v>
      </c>
    </row>
    <row r="133" spans="1:41">
      <c r="A133" s="5" t="s">
        <v>3060</v>
      </c>
      <c r="B133" t="s">
        <v>3098</v>
      </c>
      <c r="D133" s="5">
        <v>2022</v>
      </c>
      <c r="E133" s="5" t="s">
        <v>3122</v>
      </c>
      <c r="F133" s="5" t="s">
        <v>722</v>
      </c>
      <c r="G133">
        <v>-32.06977777777778</v>
      </c>
      <c r="H133">
        <v>-52.223666666666666</v>
      </c>
      <c r="I133" s="5" t="s">
        <v>96</v>
      </c>
      <c r="J133" s="5" t="s">
        <v>138</v>
      </c>
      <c r="K133" t="s">
        <v>2922</v>
      </c>
      <c r="L133" t="s">
        <v>61</v>
      </c>
      <c r="M133" t="s">
        <v>1441</v>
      </c>
      <c r="N133" t="s">
        <v>136</v>
      </c>
      <c r="O133" t="s">
        <v>3127</v>
      </c>
      <c r="S133">
        <v>90</v>
      </c>
      <c r="V133">
        <v>171.32637275342648</v>
      </c>
      <c r="W133">
        <v>1.9082166878343452</v>
      </c>
      <c r="AA133">
        <v>7.9116051005644952</v>
      </c>
      <c r="AD133">
        <v>35.46753524564194</v>
      </c>
      <c r="AG133">
        <v>79.642724343670366</v>
      </c>
      <c r="AM133">
        <v>90</v>
      </c>
      <c r="AO133">
        <v>1.0932229646779499</v>
      </c>
    </row>
    <row r="134" spans="1:41">
      <c r="A134" s="5" t="s">
        <v>3060</v>
      </c>
      <c r="B134" t="s">
        <v>3098</v>
      </c>
      <c r="D134" s="5">
        <v>2022</v>
      </c>
      <c r="E134" s="5" t="s">
        <v>3128</v>
      </c>
      <c r="F134" s="5" t="s">
        <v>722</v>
      </c>
      <c r="G134">
        <v>-31.984111111111112</v>
      </c>
      <c r="H134">
        <v>-52.238277777777782</v>
      </c>
      <c r="I134" s="5" t="s">
        <v>96</v>
      </c>
      <c r="J134" s="5" t="s">
        <v>138</v>
      </c>
      <c r="K134" t="s">
        <v>2922</v>
      </c>
      <c r="L134" t="s">
        <v>61</v>
      </c>
      <c r="M134" t="s">
        <v>1441</v>
      </c>
      <c r="N134" t="s">
        <v>136</v>
      </c>
      <c r="O134" t="s">
        <v>3129</v>
      </c>
      <c r="S134">
        <v>90</v>
      </c>
      <c r="V134">
        <v>41.427386236604939</v>
      </c>
      <c r="W134">
        <v>0.3452655057093047</v>
      </c>
      <c r="AA134">
        <v>0.18305005795096296</v>
      </c>
      <c r="AD134">
        <v>9.9525484762206418</v>
      </c>
      <c r="AG134">
        <v>28.932082592413757</v>
      </c>
      <c r="AM134">
        <v>90</v>
      </c>
      <c r="AO134">
        <v>1.3144937635051201</v>
      </c>
    </row>
    <row r="135" spans="1:41">
      <c r="A135" s="5" t="s">
        <v>3060</v>
      </c>
      <c r="B135" t="s">
        <v>3098</v>
      </c>
      <c r="D135" s="5">
        <v>2022</v>
      </c>
      <c r="E135" s="5" t="s">
        <v>3128</v>
      </c>
      <c r="F135" s="5" t="s">
        <v>722</v>
      </c>
      <c r="G135">
        <v>-31.983499999999999</v>
      </c>
      <c r="H135">
        <v>-52.236916666666666</v>
      </c>
      <c r="I135" s="5" t="s">
        <v>96</v>
      </c>
      <c r="J135" s="5" t="s">
        <v>138</v>
      </c>
      <c r="K135" t="s">
        <v>2922</v>
      </c>
      <c r="L135" t="s">
        <v>61</v>
      </c>
      <c r="M135" t="s">
        <v>1441</v>
      </c>
      <c r="N135" t="s">
        <v>136</v>
      </c>
      <c r="O135" t="s">
        <v>3130</v>
      </c>
      <c r="S135">
        <v>60</v>
      </c>
      <c r="V135">
        <v>23.056866668078957</v>
      </c>
      <c r="W135">
        <v>0.27172067076542067</v>
      </c>
      <c r="AA135">
        <v>0.90504819439739781</v>
      </c>
      <c r="AD135">
        <v>5.4573033466470182</v>
      </c>
      <c r="AG135">
        <v>17.758980552279219</v>
      </c>
      <c r="AM135">
        <v>60</v>
      </c>
      <c r="AO135">
        <v>1.4928177209181717</v>
      </c>
    </row>
    <row r="136" spans="1:41">
      <c r="A136" s="5" t="s">
        <v>3060</v>
      </c>
      <c r="B136" t="s">
        <v>3098</v>
      </c>
      <c r="D136" s="5">
        <v>2022</v>
      </c>
      <c r="E136" s="5" t="s">
        <v>3128</v>
      </c>
      <c r="F136" s="5" t="s">
        <v>722</v>
      </c>
      <c r="G136">
        <v>-31.983027777777775</v>
      </c>
      <c r="H136">
        <v>-52.235638888888893</v>
      </c>
      <c r="I136" s="5" t="s">
        <v>96</v>
      </c>
      <c r="J136" s="5" t="s">
        <v>138</v>
      </c>
      <c r="K136" t="s">
        <v>2922</v>
      </c>
      <c r="L136" t="s">
        <v>61</v>
      </c>
      <c r="M136" t="s">
        <v>1441</v>
      </c>
      <c r="N136" t="s">
        <v>136</v>
      </c>
      <c r="O136" t="s">
        <v>3131</v>
      </c>
      <c r="S136">
        <v>60</v>
      </c>
      <c r="V136">
        <v>44.118724592653351</v>
      </c>
      <c r="W136">
        <v>0.62365591473998871</v>
      </c>
      <c r="AA136">
        <v>0.30043371818549147</v>
      </c>
      <c r="AD136">
        <v>7.7215485996665265</v>
      </c>
      <c r="AG136">
        <v>25.323850465010825</v>
      </c>
      <c r="AM136">
        <v>60</v>
      </c>
      <c r="AO136">
        <v>1.3534819302655832</v>
      </c>
    </row>
    <row r="137" spans="1:41">
      <c r="A137" s="5" t="s">
        <v>3060</v>
      </c>
      <c r="B137" t="s">
        <v>3098</v>
      </c>
      <c r="D137" s="5">
        <v>2022</v>
      </c>
      <c r="E137" s="5" t="s">
        <v>3128</v>
      </c>
      <c r="F137" s="5" t="s">
        <v>722</v>
      </c>
      <c r="G137">
        <v>-31.983694444444446</v>
      </c>
      <c r="H137">
        <v>-52.236111111111114</v>
      </c>
      <c r="I137" s="5" t="s">
        <v>96</v>
      </c>
      <c r="J137" s="5" t="s">
        <v>138</v>
      </c>
      <c r="K137" t="s">
        <v>2922</v>
      </c>
      <c r="L137" t="s">
        <v>61</v>
      </c>
      <c r="M137" t="s">
        <v>1441</v>
      </c>
      <c r="N137" t="s">
        <v>136</v>
      </c>
      <c r="O137" t="s">
        <v>3132</v>
      </c>
      <c r="S137">
        <v>40</v>
      </c>
      <c r="V137">
        <v>8.2138367048572913</v>
      </c>
      <c r="W137">
        <v>0.16080894965105796</v>
      </c>
      <c r="AA137">
        <v>8.9735413535708408E-2</v>
      </c>
      <c r="AD137">
        <v>6.0518064037577588</v>
      </c>
      <c r="AM137">
        <v>40</v>
      </c>
      <c r="AO137">
        <v>1.2350989468173184</v>
      </c>
    </row>
    <row r="138" spans="1:41">
      <c r="A138" s="5" t="s">
        <v>3060</v>
      </c>
      <c r="B138" t="s">
        <v>3098</v>
      </c>
      <c r="D138" s="5">
        <v>2022</v>
      </c>
      <c r="E138" s="5" t="s">
        <v>3128</v>
      </c>
      <c r="F138" s="5" t="s">
        <v>722</v>
      </c>
      <c r="G138">
        <v>-31.984527777777778</v>
      </c>
      <c r="H138">
        <v>-52.236444444444444</v>
      </c>
      <c r="I138" s="5" t="s">
        <v>96</v>
      </c>
      <c r="J138" s="5" t="s">
        <v>138</v>
      </c>
      <c r="K138" t="s">
        <v>2922</v>
      </c>
      <c r="L138" t="s">
        <v>61</v>
      </c>
      <c r="M138" t="s">
        <v>1441</v>
      </c>
      <c r="N138" t="s">
        <v>136</v>
      </c>
      <c r="O138" t="s">
        <v>3133</v>
      </c>
      <c r="S138">
        <v>70</v>
      </c>
      <c r="V138">
        <v>32.693167469842876</v>
      </c>
      <c r="W138">
        <v>0.36524794146989531</v>
      </c>
      <c r="AA138">
        <v>9.9694589839627812E-2</v>
      </c>
      <c r="AD138">
        <v>3.36796783693317</v>
      </c>
      <c r="AG138">
        <v>13.136062923237166</v>
      </c>
      <c r="AM138">
        <v>70</v>
      </c>
      <c r="AO138">
        <v>1.3454205050337746</v>
      </c>
    </row>
    <row r="139" spans="1:41">
      <c r="A139" s="5" t="s">
        <v>3060</v>
      </c>
      <c r="B139" t="s">
        <v>3098</v>
      </c>
      <c r="D139" s="5">
        <v>2022</v>
      </c>
      <c r="E139" s="5" t="s">
        <v>3128</v>
      </c>
      <c r="F139" s="5" t="s">
        <v>722</v>
      </c>
      <c r="G139">
        <v>-31.985166666666668</v>
      </c>
      <c r="H139">
        <v>-52.236777777777782</v>
      </c>
      <c r="I139" s="5" t="s">
        <v>96</v>
      </c>
      <c r="J139" s="5" t="s">
        <v>138</v>
      </c>
      <c r="K139" t="s">
        <v>2922</v>
      </c>
      <c r="L139" t="s">
        <v>61</v>
      </c>
      <c r="M139" t="s">
        <v>1441</v>
      </c>
      <c r="N139" t="s">
        <v>136</v>
      </c>
      <c r="O139" t="s">
        <v>3134</v>
      </c>
      <c r="S139">
        <v>90</v>
      </c>
      <c r="V139">
        <v>70.964915610351255</v>
      </c>
      <c r="W139">
        <v>0.57032847575802603</v>
      </c>
      <c r="AA139">
        <v>1.6050440832132753</v>
      </c>
      <c r="AD139">
        <v>16.479560019105662</v>
      </c>
      <c r="AG139">
        <v>45.196353234777284</v>
      </c>
      <c r="AM139">
        <v>90</v>
      </c>
      <c r="AO139">
        <v>1.4080859870670552</v>
      </c>
    </row>
    <row r="140" spans="1:41">
      <c r="A140" t="s">
        <v>424</v>
      </c>
      <c r="B140" t="s">
        <v>423</v>
      </c>
      <c r="D140" s="5">
        <v>2020</v>
      </c>
      <c r="E140" s="5" t="s">
        <v>3171</v>
      </c>
      <c r="F140" s="5" t="s">
        <v>51</v>
      </c>
      <c r="G140">
        <v>-37.532666666666664</v>
      </c>
      <c r="H140">
        <v>149.7424</v>
      </c>
      <c r="I140" t="s">
        <v>88</v>
      </c>
      <c r="J140" s="5" t="s">
        <v>412</v>
      </c>
      <c r="K140" t="s">
        <v>2922</v>
      </c>
      <c r="L140" t="s">
        <v>61</v>
      </c>
      <c r="M140" t="s">
        <v>425</v>
      </c>
      <c r="N140" s="5" t="s">
        <v>136</v>
      </c>
      <c r="O140" t="s">
        <v>3172</v>
      </c>
      <c r="S140">
        <v>30</v>
      </c>
      <c r="V140">
        <v>7.4975139782625666</v>
      </c>
      <c r="W140">
        <v>0.15917168629283332</v>
      </c>
      <c r="AA140">
        <v>3.73998285602383</v>
      </c>
      <c r="AD140">
        <v>7.4975139782625666</v>
      </c>
      <c r="AM140">
        <v>30</v>
      </c>
      <c r="AO140">
        <v>1.5811428706362332</v>
      </c>
    </row>
    <row r="141" spans="1:41">
      <c r="A141" t="s">
        <v>424</v>
      </c>
      <c r="B141" t="s">
        <v>423</v>
      </c>
      <c r="D141" s="5">
        <v>2020</v>
      </c>
      <c r="E141" s="5" t="s">
        <v>3171</v>
      </c>
      <c r="F141" s="5" t="s">
        <v>51</v>
      </c>
      <c r="G141">
        <v>-37.536566666666666</v>
      </c>
      <c r="H141">
        <v>149.74424999999999</v>
      </c>
      <c r="I141" t="s">
        <v>88</v>
      </c>
      <c r="J141" s="5" t="s">
        <v>412</v>
      </c>
      <c r="K141" t="s">
        <v>2922</v>
      </c>
      <c r="L141" t="s">
        <v>61</v>
      </c>
      <c r="M141" t="s">
        <v>425</v>
      </c>
      <c r="N141" s="5" t="s">
        <v>136</v>
      </c>
      <c r="O141" t="s">
        <v>3173</v>
      </c>
      <c r="S141">
        <v>30</v>
      </c>
      <c r="V141">
        <v>10.859073035229791</v>
      </c>
      <c r="W141">
        <v>0.22801724341219998</v>
      </c>
      <c r="AA141">
        <v>5.7860350771588687</v>
      </c>
      <c r="AD141">
        <v>10.859073035229791</v>
      </c>
      <c r="AM141">
        <v>30</v>
      </c>
      <c r="AO141">
        <v>1.5464088958558577</v>
      </c>
    </row>
    <row r="142" spans="1:41">
      <c r="A142" t="s">
        <v>424</v>
      </c>
      <c r="B142" t="s">
        <v>423</v>
      </c>
      <c r="D142" s="5">
        <v>2020</v>
      </c>
      <c r="E142" s="5" t="s">
        <v>3171</v>
      </c>
      <c r="F142" s="5" t="s">
        <v>51</v>
      </c>
      <c r="G142">
        <v>-37.539366666666666</v>
      </c>
      <c r="H142">
        <v>149.74555000000001</v>
      </c>
      <c r="I142" t="s">
        <v>88</v>
      </c>
      <c r="J142" s="5" t="s">
        <v>412</v>
      </c>
      <c r="K142" t="s">
        <v>2922</v>
      </c>
      <c r="L142" t="s">
        <v>61</v>
      </c>
      <c r="M142" t="s">
        <v>425</v>
      </c>
      <c r="N142" s="5" t="s">
        <v>136</v>
      </c>
      <c r="O142" t="s">
        <v>3174</v>
      </c>
      <c r="S142">
        <v>30</v>
      </c>
      <c r="V142">
        <v>27.028328201895174</v>
      </c>
      <c r="W142">
        <v>0.59405568582016677</v>
      </c>
      <c r="AA142">
        <v>14.397727851346122</v>
      </c>
      <c r="AD142">
        <v>27.028328201895174</v>
      </c>
      <c r="AM142">
        <v>30</v>
      </c>
      <c r="AO142">
        <v>1.5269744110581864</v>
      </c>
    </row>
    <row r="143" spans="1:41">
      <c r="A143" t="s">
        <v>1342</v>
      </c>
      <c r="B143" t="s">
        <v>1341</v>
      </c>
      <c r="C143" t="s">
        <v>1437</v>
      </c>
      <c r="E143" t="s">
        <v>1436</v>
      </c>
      <c r="F143" t="s">
        <v>81</v>
      </c>
      <c r="I143" t="s">
        <v>2912</v>
      </c>
      <c r="J143" t="s">
        <v>49</v>
      </c>
      <c r="L143" t="s">
        <v>61</v>
      </c>
      <c r="M143" t="s">
        <v>108</v>
      </c>
      <c r="N143" t="s">
        <v>60</v>
      </c>
      <c r="O143">
        <v>78</v>
      </c>
      <c r="P143">
        <v>7.3999999999999996E-2</v>
      </c>
    </row>
    <row r="144" spans="1:41">
      <c r="A144" t="s">
        <v>1342</v>
      </c>
      <c r="B144" t="s">
        <v>1341</v>
      </c>
      <c r="C144" t="s">
        <v>1355</v>
      </c>
      <c r="E144" t="s">
        <v>1354</v>
      </c>
      <c r="F144" t="s">
        <v>66</v>
      </c>
      <c r="I144" t="s">
        <v>88</v>
      </c>
      <c r="J144" t="s">
        <v>95</v>
      </c>
      <c r="L144" t="s">
        <v>61</v>
      </c>
      <c r="M144" t="s">
        <v>1441</v>
      </c>
      <c r="N144" t="s">
        <v>136</v>
      </c>
      <c r="O144">
        <v>130</v>
      </c>
      <c r="P144">
        <v>9.5000000000000001E-2</v>
      </c>
    </row>
    <row r="145" spans="1:18">
      <c r="A145" t="s">
        <v>1342</v>
      </c>
      <c r="B145" t="s">
        <v>1341</v>
      </c>
      <c r="C145" t="s">
        <v>1355</v>
      </c>
      <c r="E145" t="s">
        <v>1354</v>
      </c>
      <c r="F145" t="s">
        <v>66</v>
      </c>
      <c r="I145" t="s">
        <v>88</v>
      </c>
      <c r="J145" t="s">
        <v>95</v>
      </c>
      <c r="L145" t="s">
        <v>61</v>
      </c>
      <c r="M145" t="s">
        <v>1441</v>
      </c>
      <c r="N145" t="s">
        <v>136</v>
      </c>
      <c r="O145">
        <v>131</v>
      </c>
      <c r="P145">
        <v>0.28000000000000003</v>
      </c>
    </row>
    <row r="146" spans="1:18">
      <c r="A146" t="s">
        <v>1342</v>
      </c>
      <c r="B146" t="s">
        <v>1341</v>
      </c>
      <c r="C146" t="s">
        <v>1355</v>
      </c>
      <c r="E146" t="s">
        <v>1354</v>
      </c>
      <c r="F146" t="s">
        <v>66</v>
      </c>
      <c r="I146" t="s">
        <v>88</v>
      </c>
      <c r="J146" t="s">
        <v>95</v>
      </c>
      <c r="L146" t="s">
        <v>61</v>
      </c>
      <c r="M146" t="s">
        <v>1441</v>
      </c>
      <c r="N146" t="s">
        <v>136</v>
      </c>
      <c r="O146">
        <v>132</v>
      </c>
      <c r="P146">
        <v>0.29599999999999999</v>
      </c>
    </row>
    <row r="147" spans="1:18">
      <c r="A147" t="s">
        <v>1342</v>
      </c>
      <c r="B147" t="s">
        <v>1341</v>
      </c>
      <c r="C147" t="s">
        <v>1355</v>
      </c>
      <c r="E147" t="s">
        <v>1354</v>
      </c>
      <c r="F147" t="s">
        <v>66</v>
      </c>
      <c r="I147" t="s">
        <v>88</v>
      </c>
      <c r="J147" t="s">
        <v>95</v>
      </c>
      <c r="L147" t="s">
        <v>61</v>
      </c>
      <c r="M147" t="s">
        <v>1441</v>
      </c>
      <c r="N147" t="s">
        <v>136</v>
      </c>
      <c r="O147">
        <v>133</v>
      </c>
      <c r="P147">
        <v>0.214</v>
      </c>
    </row>
    <row r="148" spans="1:18">
      <c r="A148" t="s">
        <v>1342</v>
      </c>
      <c r="B148" t="s">
        <v>1341</v>
      </c>
      <c r="C148" t="s">
        <v>1355</v>
      </c>
      <c r="E148" t="s">
        <v>1354</v>
      </c>
      <c r="F148" t="s">
        <v>66</v>
      </c>
      <c r="I148" t="s">
        <v>88</v>
      </c>
      <c r="J148" t="s">
        <v>95</v>
      </c>
      <c r="L148" t="s">
        <v>61</v>
      </c>
      <c r="M148" t="s">
        <v>1441</v>
      </c>
      <c r="N148" t="s">
        <v>136</v>
      </c>
      <c r="O148">
        <v>134</v>
      </c>
      <c r="P148">
        <v>0.245</v>
      </c>
    </row>
    <row r="149" spans="1:18">
      <c r="A149" t="s">
        <v>877</v>
      </c>
      <c r="B149" t="s">
        <v>876</v>
      </c>
      <c r="C149" t="s">
        <v>879</v>
      </c>
      <c r="D149">
        <v>2020</v>
      </c>
      <c r="E149" t="s">
        <v>878</v>
      </c>
      <c r="F149" t="s">
        <v>89</v>
      </c>
      <c r="G149">
        <v>21.500908330000001</v>
      </c>
      <c r="H149">
        <v>109.10734170000001</v>
      </c>
      <c r="I149" t="s">
        <v>88</v>
      </c>
      <c r="J149" t="s">
        <v>49</v>
      </c>
      <c r="L149" t="s">
        <v>61</v>
      </c>
      <c r="M149" t="s">
        <v>87</v>
      </c>
      <c r="N149" t="s">
        <v>60</v>
      </c>
      <c r="P149">
        <v>6.8699999999999997E-2</v>
      </c>
      <c r="Q149">
        <v>5.4699999999999999E-2</v>
      </c>
      <c r="R149">
        <v>0.1234</v>
      </c>
    </row>
    <row r="150" spans="1:18">
      <c r="A150" t="s">
        <v>868</v>
      </c>
      <c r="B150" t="s">
        <v>867</v>
      </c>
      <c r="D150">
        <v>2021</v>
      </c>
      <c r="E150" t="s">
        <v>866</v>
      </c>
      <c r="F150" t="s">
        <v>51</v>
      </c>
      <c r="J150" t="s">
        <v>49</v>
      </c>
      <c r="L150" t="s">
        <v>61</v>
      </c>
      <c r="M150" t="s">
        <v>337</v>
      </c>
      <c r="N150" t="s">
        <v>60</v>
      </c>
      <c r="P150">
        <v>1.0999999999999999E-2</v>
      </c>
      <c r="Q150">
        <v>0.01</v>
      </c>
      <c r="R150">
        <v>2.1000000000000001E-2</v>
      </c>
    </row>
    <row r="151" spans="1:18">
      <c r="A151" t="s">
        <v>868</v>
      </c>
      <c r="B151" t="s">
        <v>867</v>
      </c>
      <c r="D151">
        <v>2021</v>
      </c>
      <c r="E151" t="s">
        <v>866</v>
      </c>
      <c r="F151" t="s">
        <v>51</v>
      </c>
      <c r="J151" t="s">
        <v>49</v>
      </c>
      <c r="L151" t="s">
        <v>61</v>
      </c>
      <c r="M151" t="s">
        <v>873</v>
      </c>
      <c r="N151" t="s">
        <v>60</v>
      </c>
      <c r="P151">
        <v>1.0999999999999999E-2</v>
      </c>
      <c r="Q151">
        <v>0.01</v>
      </c>
      <c r="R151">
        <v>2.1000000000000001E-2</v>
      </c>
    </row>
    <row r="152" spans="1:18">
      <c r="A152" t="s">
        <v>868</v>
      </c>
      <c r="B152" t="s">
        <v>867</v>
      </c>
      <c r="D152">
        <v>2021</v>
      </c>
      <c r="E152" t="s">
        <v>866</v>
      </c>
      <c r="F152" t="s">
        <v>51</v>
      </c>
      <c r="J152" t="s">
        <v>49</v>
      </c>
      <c r="L152" t="s">
        <v>61</v>
      </c>
      <c r="M152" t="s">
        <v>108</v>
      </c>
      <c r="N152" t="s">
        <v>60</v>
      </c>
      <c r="P152">
        <v>3.5999999999999997E-2</v>
      </c>
      <c r="Q152">
        <v>3.1E-2</v>
      </c>
      <c r="R152">
        <v>6.7000000000000004E-2</v>
      </c>
    </row>
    <row r="153" spans="1:18">
      <c r="A153" t="s">
        <v>868</v>
      </c>
      <c r="B153" t="s">
        <v>867</v>
      </c>
      <c r="D153">
        <v>2021</v>
      </c>
      <c r="E153" t="s">
        <v>866</v>
      </c>
      <c r="F153" t="s">
        <v>51</v>
      </c>
      <c r="J153" t="s">
        <v>49</v>
      </c>
      <c r="L153" t="s">
        <v>61</v>
      </c>
      <c r="M153" t="s">
        <v>872</v>
      </c>
      <c r="N153" t="s">
        <v>60</v>
      </c>
      <c r="P153">
        <v>0.11899999999999999</v>
      </c>
      <c r="Q153">
        <v>0.10100000000000001</v>
      </c>
      <c r="R153">
        <v>0.221</v>
      </c>
    </row>
    <row r="154" spans="1:18">
      <c r="A154" t="s">
        <v>761</v>
      </c>
      <c r="B154" t="s">
        <v>760</v>
      </c>
      <c r="D154">
        <v>2001</v>
      </c>
      <c r="E154" t="s">
        <v>762</v>
      </c>
      <c r="F154" t="s">
        <v>758</v>
      </c>
      <c r="G154">
        <v>-26.067919440000001</v>
      </c>
      <c r="H154">
        <v>32.888969439999997</v>
      </c>
      <c r="I154" t="s">
        <v>96</v>
      </c>
      <c r="J154" t="s">
        <v>155</v>
      </c>
      <c r="L154" t="s">
        <v>61</v>
      </c>
      <c r="M154" t="s">
        <v>108</v>
      </c>
      <c r="N154" t="s">
        <v>60</v>
      </c>
      <c r="R154">
        <v>2.0999999999999999E-3</v>
      </c>
    </row>
    <row r="155" spans="1:18">
      <c r="A155" t="s">
        <v>718</v>
      </c>
      <c r="B155" t="s">
        <v>717</v>
      </c>
      <c r="D155">
        <v>2018</v>
      </c>
      <c r="E155" t="s">
        <v>723</v>
      </c>
      <c r="F155" t="s">
        <v>722</v>
      </c>
      <c r="G155">
        <v>-19.95365</v>
      </c>
      <c r="H155">
        <v>-40.152067000000002</v>
      </c>
      <c r="I155" t="s">
        <v>88</v>
      </c>
      <c r="J155" t="s">
        <v>217</v>
      </c>
      <c r="L155" t="s">
        <v>61</v>
      </c>
      <c r="M155" t="s">
        <v>337</v>
      </c>
      <c r="N155" t="s">
        <v>60</v>
      </c>
      <c r="P155">
        <v>6.0000000000000001E-3</v>
      </c>
      <c r="Q155">
        <v>1.2E-2</v>
      </c>
      <c r="R155">
        <v>1.7000000000000001E-2</v>
      </c>
    </row>
    <row r="156" spans="1:18">
      <c r="A156" t="s">
        <v>678</v>
      </c>
      <c r="B156" t="s">
        <v>677</v>
      </c>
      <c r="C156" t="s">
        <v>676</v>
      </c>
      <c r="D156">
        <v>2014</v>
      </c>
      <c r="E156" t="s">
        <v>675</v>
      </c>
      <c r="F156" t="s">
        <v>661</v>
      </c>
      <c r="G156">
        <v>8.6059999999999999</v>
      </c>
      <c r="H156">
        <v>-83.140749999999997</v>
      </c>
      <c r="I156" t="s">
        <v>2912</v>
      </c>
      <c r="J156" t="s">
        <v>660</v>
      </c>
      <c r="L156" t="s">
        <v>61</v>
      </c>
      <c r="M156" t="s">
        <v>669</v>
      </c>
      <c r="N156" t="s">
        <v>60</v>
      </c>
      <c r="P156">
        <v>3.2000000000000001E-2</v>
      </c>
      <c r="Q156">
        <v>7.5999999999999998E-2</v>
      </c>
      <c r="R156">
        <v>0.108</v>
      </c>
    </row>
    <row r="157" spans="1:18">
      <c r="A157" t="s">
        <v>664</v>
      </c>
      <c r="B157" t="s">
        <v>663</v>
      </c>
      <c r="D157">
        <v>2022</v>
      </c>
      <c r="E157" t="s">
        <v>662</v>
      </c>
      <c r="F157" t="s">
        <v>661</v>
      </c>
      <c r="G157">
        <v>9.8783666669999999</v>
      </c>
      <c r="H157">
        <v>-80.558333329999996</v>
      </c>
      <c r="I157" t="s">
        <v>2912</v>
      </c>
      <c r="J157" t="s">
        <v>660</v>
      </c>
      <c r="L157" t="s">
        <v>61</v>
      </c>
      <c r="M157" t="s">
        <v>669</v>
      </c>
      <c r="N157" t="s">
        <v>60</v>
      </c>
      <c r="O157" t="s">
        <v>667</v>
      </c>
      <c r="P157">
        <v>5.0000000000000001E-3</v>
      </c>
      <c r="Q157">
        <v>6.0000000000000001E-3</v>
      </c>
      <c r="R157">
        <v>1.0999999999999999E-2</v>
      </c>
    </row>
    <row r="158" spans="1:18">
      <c r="A158" t="s">
        <v>664</v>
      </c>
      <c r="B158" t="s">
        <v>663</v>
      </c>
      <c r="D158">
        <v>2022</v>
      </c>
      <c r="E158" t="s">
        <v>662</v>
      </c>
      <c r="F158" t="s">
        <v>661</v>
      </c>
      <c r="G158">
        <v>9.8783666669999999</v>
      </c>
      <c r="H158">
        <v>-80.558333329999996</v>
      </c>
      <c r="I158" t="s">
        <v>2912</v>
      </c>
      <c r="J158" t="s">
        <v>660</v>
      </c>
      <c r="L158" t="s">
        <v>61</v>
      </c>
      <c r="M158" t="s">
        <v>669</v>
      </c>
      <c r="N158" t="s">
        <v>60</v>
      </c>
      <c r="O158" t="s">
        <v>668</v>
      </c>
      <c r="P158">
        <v>1.4E-2</v>
      </c>
      <c r="Q158">
        <v>2.5999999999999999E-2</v>
      </c>
      <c r="R158">
        <v>0.04</v>
      </c>
    </row>
    <row r="159" spans="1:18">
      <c r="A159" t="s">
        <v>335</v>
      </c>
      <c r="B159" t="s">
        <v>334</v>
      </c>
      <c r="D159">
        <v>2017</v>
      </c>
      <c r="E159" t="s">
        <v>333</v>
      </c>
      <c r="F159" t="s">
        <v>332</v>
      </c>
      <c r="G159">
        <v>25.989367000000001</v>
      </c>
      <c r="H159">
        <v>36.699333000000003</v>
      </c>
      <c r="I159" t="s">
        <v>156</v>
      </c>
      <c r="J159" t="s">
        <v>155</v>
      </c>
      <c r="L159" t="s">
        <v>61</v>
      </c>
      <c r="M159" t="s">
        <v>337</v>
      </c>
      <c r="N159" t="s">
        <v>60</v>
      </c>
      <c r="O159" t="s">
        <v>248</v>
      </c>
      <c r="P159">
        <v>7.5999999999999998E-2</v>
      </c>
    </row>
    <row r="160" spans="1:18">
      <c r="A160" t="s">
        <v>296</v>
      </c>
      <c r="B160" t="s">
        <v>295</v>
      </c>
      <c r="D160">
        <v>2019</v>
      </c>
      <c r="E160" t="s">
        <v>300</v>
      </c>
      <c r="F160" t="s">
        <v>89</v>
      </c>
      <c r="G160">
        <v>16.93351389</v>
      </c>
      <c r="H160">
        <v>112.3067056</v>
      </c>
      <c r="I160" t="s">
        <v>50</v>
      </c>
      <c r="J160" t="s">
        <v>49</v>
      </c>
      <c r="L160" t="s">
        <v>61</v>
      </c>
      <c r="M160" t="s">
        <v>108</v>
      </c>
      <c r="N160" t="s">
        <v>60</v>
      </c>
      <c r="O160" t="s">
        <v>293</v>
      </c>
      <c r="P160">
        <v>2.1999999999999999E-2</v>
      </c>
      <c r="Q160">
        <v>4.4999999999999998E-2</v>
      </c>
      <c r="R160">
        <v>6.7000000000000004E-2</v>
      </c>
    </row>
    <row r="161" spans="1:44">
      <c r="A161" t="s">
        <v>296</v>
      </c>
      <c r="B161" t="s">
        <v>295</v>
      </c>
      <c r="D161">
        <v>2019</v>
      </c>
      <c r="E161" t="s">
        <v>299</v>
      </c>
      <c r="F161" t="s">
        <v>89</v>
      </c>
      <c r="G161">
        <v>16.93351389</v>
      </c>
      <c r="H161">
        <v>112.3067056</v>
      </c>
      <c r="I161" t="s">
        <v>50</v>
      </c>
      <c r="J161" t="s">
        <v>49</v>
      </c>
      <c r="L161" t="s">
        <v>61</v>
      </c>
      <c r="M161" t="s">
        <v>108</v>
      </c>
      <c r="N161" t="s">
        <v>60</v>
      </c>
      <c r="O161" t="s">
        <v>293</v>
      </c>
      <c r="P161">
        <v>5.3999999999999999E-2</v>
      </c>
      <c r="Q161">
        <v>8.4000000000000005E-2</v>
      </c>
      <c r="R161">
        <v>0.13800000000000001</v>
      </c>
    </row>
    <row r="162" spans="1:44">
      <c r="A162" t="s">
        <v>296</v>
      </c>
      <c r="B162" t="s">
        <v>295</v>
      </c>
      <c r="D162">
        <v>2019</v>
      </c>
      <c r="E162" t="s">
        <v>294</v>
      </c>
      <c r="F162" t="s">
        <v>89</v>
      </c>
      <c r="G162">
        <v>18.312361110000001</v>
      </c>
      <c r="H162">
        <v>109.2148028</v>
      </c>
      <c r="I162" t="s">
        <v>2912</v>
      </c>
      <c r="J162" t="s">
        <v>49</v>
      </c>
      <c r="L162" t="s">
        <v>61</v>
      </c>
      <c r="M162" t="s">
        <v>108</v>
      </c>
      <c r="N162" t="s">
        <v>60</v>
      </c>
      <c r="O162" t="s">
        <v>293</v>
      </c>
      <c r="P162">
        <v>4.1000000000000002E-2</v>
      </c>
      <c r="Q162">
        <v>3.5000000000000003E-2</v>
      </c>
      <c r="R162">
        <v>7.5999999999999998E-2</v>
      </c>
    </row>
    <row r="163" spans="1:44">
      <c r="A163" t="s">
        <v>142</v>
      </c>
      <c r="B163" t="s">
        <v>141</v>
      </c>
      <c r="D163">
        <v>2015</v>
      </c>
      <c r="E163" t="s">
        <v>140</v>
      </c>
      <c r="F163" t="s">
        <v>139</v>
      </c>
      <c r="G163">
        <v>-52.652866670000002</v>
      </c>
      <c r="H163">
        <v>-72.119249999999994</v>
      </c>
      <c r="I163" t="s">
        <v>115</v>
      </c>
      <c r="J163" t="s">
        <v>138</v>
      </c>
      <c r="L163" t="s">
        <v>61</v>
      </c>
      <c r="M163" t="s">
        <v>137</v>
      </c>
      <c r="N163" t="s">
        <v>136</v>
      </c>
      <c r="O163" t="s">
        <v>144</v>
      </c>
      <c r="R163">
        <v>1.02</v>
      </c>
    </row>
    <row r="164" spans="1:44">
      <c r="A164" t="s">
        <v>142</v>
      </c>
      <c r="B164" t="s">
        <v>141</v>
      </c>
      <c r="D164">
        <v>2015</v>
      </c>
      <c r="E164" t="s">
        <v>140</v>
      </c>
      <c r="F164" t="s">
        <v>139</v>
      </c>
      <c r="G164">
        <v>-52.652866670000002</v>
      </c>
      <c r="H164">
        <v>-72.119249999999994</v>
      </c>
      <c r="I164" t="s">
        <v>115</v>
      </c>
      <c r="J164" t="s">
        <v>138</v>
      </c>
      <c r="L164" t="s">
        <v>61</v>
      </c>
      <c r="M164" t="s">
        <v>137</v>
      </c>
      <c r="N164" t="s">
        <v>136</v>
      </c>
      <c r="O164" t="s">
        <v>143</v>
      </c>
      <c r="R164">
        <v>0.51</v>
      </c>
    </row>
    <row r="165" spans="1:44">
      <c r="A165" t="s">
        <v>142</v>
      </c>
      <c r="B165" t="s">
        <v>141</v>
      </c>
      <c r="D165">
        <v>2015</v>
      </c>
      <c r="E165" t="s">
        <v>140</v>
      </c>
      <c r="F165" t="s">
        <v>139</v>
      </c>
      <c r="G165">
        <v>-52.652866670000002</v>
      </c>
      <c r="H165">
        <v>-72.119249999999994</v>
      </c>
      <c r="I165" t="s">
        <v>115</v>
      </c>
      <c r="J165" t="s">
        <v>138</v>
      </c>
      <c r="L165" t="s">
        <v>61</v>
      </c>
      <c r="M165" t="s">
        <v>137</v>
      </c>
      <c r="N165" t="s">
        <v>136</v>
      </c>
      <c r="O165" t="s">
        <v>135</v>
      </c>
      <c r="R165">
        <v>0.87</v>
      </c>
    </row>
    <row r="166" spans="1:44">
      <c r="A166" t="s">
        <v>1490</v>
      </c>
      <c r="B166" t="s">
        <v>1489</v>
      </c>
      <c r="C166" t="s">
        <v>1691</v>
      </c>
      <c r="D166" s="5">
        <v>2012</v>
      </c>
      <c r="E166" t="s">
        <v>1690</v>
      </c>
      <c r="F166" t="s">
        <v>51</v>
      </c>
      <c r="G166">
        <v>-25.951750000000001</v>
      </c>
      <c r="H166">
        <v>114.2332</v>
      </c>
      <c r="I166" t="s">
        <v>156</v>
      </c>
      <c r="J166" t="s">
        <v>49</v>
      </c>
      <c r="K166" t="s">
        <v>2922</v>
      </c>
      <c r="L166" t="s">
        <v>56</v>
      </c>
      <c r="M166" t="s">
        <v>106</v>
      </c>
      <c r="N166" t="s">
        <v>55</v>
      </c>
      <c r="O166">
        <v>429</v>
      </c>
      <c r="P166">
        <v>0</v>
      </c>
      <c r="Q166">
        <v>0.02</v>
      </c>
      <c r="R166">
        <v>0.03</v>
      </c>
      <c r="S166">
        <v>5</v>
      </c>
      <c r="T166">
        <v>26.97</v>
      </c>
      <c r="U166">
        <v>9.91</v>
      </c>
      <c r="V166">
        <v>10.46</v>
      </c>
      <c r="W166">
        <v>3.84</v>
      </c>
      <c r="X166">
        <v>16.510000000000002</v>
      </c>
      <c r="Y166">
        <v>6.07</v>
      </c>
      <c r="AM166">
        <v>5</v>
      </c>
      <c r="AN166">
        <v>79.435189690000001</v>
      </c>
      <c r="AO166">
        <v>0.54</v>
      </c>
    </row>
    <row r="167" spans="1:44">
      <c r="A167" s="5" t="s">
        <v>2980</v>
      </c>
      <c r="B167" s="5" t="s">
        <v>717</v>
      </c>
      <c r="C167" s="5"/>
      <c r="D167" s="5">
        <v>2018</v>
      </c>
      <c r="E167" s="5" t="s">
        <v>736</v>
      </c>
      <c r="F167" s="5" t="s">
        <v>722</v>
      </c>
      <c r="G167" s="5">
        <v>-22.957267000000002</v>
      </c>
      <c r="H167" s="5">
        <v>-44.381132999999998</v>
      </c>
      <c r="I167" s="5" t="s">
        <v>96</v>
      </c>
      <c r="J167" s="5" t="s">
        <v>138</v>
      </c>
      <c r="K167" t="s">
        <v>217</v>
      </c>
      <c r="L167" s="5" t="s">
        <v>56</v>
      </c>
      <c r="M167" s="5" t="s">
        <v>489</v>
      </c>
      <c r="N167" s="5" t="s">
        <v>55</v>
      </c>
      <c r="O167" s="5" t="s">
        <v>2728</v>
      </c>
      <c r="P167" s="5">
        <v>3.0000000000000001E-3</v>
      </c>
      <c r="Q167" s="5">
        <v>1.4999999999999999E-2</v>
      </c>
      <c r="R167" s="5">
        <v>1.9E-2</v>
      </c>
      <c r="S167" s="5">
        <v>101</v>
      </c>
      <c r="T167" s="5">
        <f>V167+X167</f>
        <v>58.252779414999999</v>
      </c>
      <c r="U167" s="5">
        <f>W167+Y167</f>
        <v>0.58164508199999998</v>
      </c>
      <c r="V167" s="5">
        <v>56.092626289999998</v>
      </c>
      <c r="W167" s="5">
        <v>0.55959073699999995</v>
      </c>
      <c r="X167" s="5">
        <v>2.1601531249999999</v>
      </c>
      <c r="Y167" s="5">
        <v>2.2054345E-2</v>
      </c>
      <c r="Z167" s="5">
        <f>AA167+AB167</f>
        <v>6.8209922120000002</v>
      </c>
      <c r="AA167" s="5">
        <v>6.4366059939999998</v>
      </c>
      <c r="AB167" s="5">
        <v>0.384386218</v>
      </c>
      <c r="AC167" s="5">
        <f>AD167+AE167</f>
        <v>11.773467399000001</v>
      </c>
      <c r="AD167" s="5">
        <v>10.99663952</v>
      </c>
      <c r="AE167" s="5">
        <v>0.77682787900000005</v>
      </c>
      <c r="AF167" s="5"/>
      <c r="AG167" s="5">
        <v>24.876464039999998</v>
      </c>
      <c r="AH167" s="5">
        <v>1.2080194710000001</v>
      </c>
      <c r="AI167" s="5"/>
      <c r="AJ167" s="5">
        <v>55.860756090000002</v>
      </c>
      <c r="AK167" s="5">
        <v>2.1332097029999999</v>
      </c>
      <c r="AL167" s="5"/>
      <c r="AM167" s="5">
        <v>101</v>
      </c>
      <c r="AN167" s="5"/>
      <c r="AO167" s="5">
        <v>1.026098889</v>
      </c>
      <c r="AP167" s="5"/>
      <c r="AQ167" s="5"/>
      <c r="AR167" s="5"/>
    </row>
    <row r="168" spans="1:44">
      <c r="A168" s="5" t="s">
        <v>2980</v>
      </c>
      <c r="B168" s="5" t="s">
        <v>717</v>
      </c>
      <c r="C168" s="5"/>
      <c r="D168" s="5">
        <v>2018</v>
      </c>
      <c r="E168" s="5" t="s">
        <v>736</v>
      </c>
      <c r="F168" s="5" t="s">
        <v>722</v>
      </c>
      <c r="G168" s="5">
        <v>-22.957267000000002</v>
      </c>
      <c r="H168" s="5">
        <v>-44.381132999999998</v>
      </c>
      <c r="I168" s="5" t="s">
        <v>96</v>
      </c>
      <c r="J168" s="5" t="s">
        <v>138</v>
      </c>
      <c r="K168" t="s">
        <v>217</v>
      </c>
      <c r="L168" s="5" t="s">
        <v>56</v>
      </c>
      <c r="M168" s="5" t="s">
        <v>489</v>
      </c>
      <c r="N168" s="5" t="s">
        <v>55</v>
      </c>
      <c r="O168" s="5" t="s">
        <v>2727</v>
      </c>
      <c r="P168" s="5">
        <v>3.0000000000000001E-3</v>
      </c>
      <c r="Q168" s="5">
        <v>1.4999999999999999E-2</v>
      </c>
      <c r="R168" s="5">
        <v>1.9E-2</v>
      </c>
      <c r="S168" s="5">
        <v>101</v>
      </c>
      <c r="T168" s="5"/>
      <c r="U168" s="5"/>
      <c r="V168" s="5">
        <v>71.728445100000002</v>
      </c>
      <c r="W168" s="5">
        <v>0.83276650900000004</v>
      </c>
      <c r="X168" s="5"/>
      <c r="Y168" s="5"/>
      <c r="Z168" s="5"/>
      <c r="AA168" s="5">
        <v>9.6129224440000005</v>
      </c>
      <c r="AB168" s="5"/>
      <c r="AC168" s="5"/>
      <c r="AD168" s="5">
        <v>15.016351070000001</v>
      </c>
      <c r="AE168" s="5"/>
      <c r="AF168" s="5"/>
      <c r="AG168" s="5">
        <v>26.53987699</v>
      </c>
      <c r="AH168" s="5"/>
      <c r="AI168" s="5"/>
      <c r="AJ168" s="5">
        <v>69.749675780000004</v>
      </c>
      <c r="AK168" s="5"/>
      <c r="AL168" s="5"/>
      <c r="AM168" s="5">
        <v>101</v>
      </c>
      <c r="AN168" s="5"/>
      <c r="AO168" s="5">
        <v>0.923666667</v>
      </c>
      <c r="AP168" s="5"/>
      <c r="AQ168" s="5"/>
      <c r="AR168" s="5"/>
    </row>
    <row r="169" spans="1:44">
      <c r="A169" s="5" t="s">
        <v>2980</v>
      </c>
      <c r="B169" s="5" t="s">
        <v>717</v>
      </c>
      <c r="C169" s="5"/>
      <c r="D169" s="5">
        <v>2018</v>
      </c>
      <c r="E169" s="5" t="s">
        <v>737</v>
      </c>
      <c r="F169" s="5" t="s">
        <v>722</v>
      </c>
      <c r="G169" s="5">
        <v>-22.957100000000001</v>
      </c>
      <c r="H169" s="5">
        <v>-44.384566999999997</v>
      </c>
      <c r="I169" s="5" t="s">
        <v>96</v>
      </c>
      <c r="J169" s="5" t="s">
        <v>138</v>
      </c>
      <c r="K169" t="s">
        <v>217</v>
      </c>
      <c r="L169" s="5" t="s">
        <v>56</v>
      </c>
      <c r="M169" s="5" t="s">
        <v>489</v>
      </c>
      <c r="N169" s="5" t="s">
        <v>55</v>
      </c>
      <c r="O169" s="5" t="s">
        <v>2728</v>
      </c>
      <c r="P169" s="5">
        <v>4.0000000000000001E-3</v>
      </c>
      <c r="Q169" s="5">
        <v>2.3E-2</v>
      </c>
      <c r="R169" s="5">
        <v>2.7E-2</v>
      </c>
      <c r="S169" s="5">
        <v>86</v>
      </c>
      <c r="T169" s="5">
        <f>V169+X169</f>
        <v>49.97705483</v>
      </c>
      <c r="U169" s="5">
        <f>W169+Y169</f>
        <v>0.507831268</v>
      </c>
      <c r="V169" s="5">
        <v>47.843160169999997</v>
      </c>
      <c r="W169" s="5">
        <v>0.48360100700000003</v>
      </c>
      <c r="X169" s="5">
        <v>2.1338946600000002</v>
      </c>
      <c r="Y169" s="5">
        <v>2.4230260999999999E-2</v>
      </c>
      <c r="Z169" s="5">
        <f>AA169+AB169</f>
        <v>2.0907270269999998</v>
      </c>
      <c r="AA169" s="5">
        <v>1.650716909</v>
      </c>
      <c r="AB169" s="5">
        <v>0.44001011800000001</v>
      </c>
      <c r="AC169" s="5">
        <f>AD169+AE169</f>
        <v>3.8795394009999997</v>
      </c>
      <c r="AD169" s="5">
        <v>3.0750754329999999</v>
      </c>
      <c r="AE169" s="5">
        <v>0.80446396799999997</v>
      </c>
      <c r="AF169" s="5">
        <f>AG169+AH169</f>
        <v>18.901686732999998</v>
      </c>
      <c r="AG169" s="5">
        <v>17.612260039999999</v>
      </c>
      <c r="AH169" s="5">
        <v>1.289426693</v>
      </c>
      <c r="AI169" s="5"/>
      <c r="AJ169" s="5"/>
      <c r="AK169" s="5"/>
      <c r="AL169" s="5"/>
      <c r="AM169" s="5">
        <v>86</v>
      </c>
      <c r="AN169" s="5"/>
      <c r="AO169" s="5">
        <v>1.0565407410000001</v>
      </c>
      <c r="AP169" s="5"/>
      <c r="AQ169" s="5"/>
      <c r="AR169" s="5"/>
    </row>
    <row r="170" spans="1:44">
      <c r="A170" s="5" t="s">
        <v>2980</v>
      </c>
      <c r="B170" s="5" t="s">
        <v>717</v>
      </c>
      <c r="C170" s="5"/>
      <c r="D170" s="5">
        <v>2018</v>
      </c>
      <c r="E170" s="5" t="s">
        <v>737</v>
      </c>
      <c r="F170" s="5" t="s">
        <v>722</v>
      </c>
      <c r="G170" s="5">
        <v>-22.957100000000001</v>
      </c>
      <c r="H170" s="5">
        <v>-44.384566999999997</v>
      </c>
      <c r="I170" s="5" t="s">
        <v>96</v>
      </c>
      <c r="J170" s="5" t="s">
        <v>138</v>
      </c>
      <c r="K170" t="s">
        <v>217</v>
      </c>
      <c r="L170" s="5" t="s">
        <v>56</v>
      </c>
      <c r="M170" s="5" t="s">
        <v>489</v>
      </c>
      <c r="N170" s="5" t="s">
        <v>55</v>
      </c>
      <c r="O170" s="5" t="s">
        <v>2727</v>
      </c>
      <c r="P170" s="5">
        <v>4.0000000000000001E-3</v>
      </c>
      <c r="Q170" s="5">
        <v>2.3E-2</v>
      </c>
      <c r="R170" s="5">
        <v>2.7E-2</v>
      </c>
      <c r="S170" s="5">
        <v>101</v>
      </c>
      <c r="T170" s="5"/>
      <c r="U170" s="5"/>
      <c r="V170" s="5">
        <v>55.089938060000001</v>
      </c>
      <c r="W170" s="5">
        <v>0.51188702600000002</v>
      </c>
      <c r="X170" s="5"/>
      <c r="Y170" s="5"/>
      <c r="Z170" s="5"/>
      <c r="AA170" s="5">
        <v>1.575551471</v>
      </c>
      <c r="AB170" s="5"/>
      <c r="AC170" s="5"/>
      <c r="AD170" s="5">
        <v>3.3704717089999998</v>
      </c>
      <c r="AE170" s="5"/>
      <c r="AF170" s="5"/>
      <c r="AG170" s="5">
        <v>13.39744245</v>
      </c>
      <c r="AH170" s="5"/>
      <c r="AI170" s="5"/>
      <c r="AJ170" s="5">
        <v>54.181212719999998</v>
      </c>
      <c r="AK170" s="5"/>
      <c r="AL170" s="5"/>
      <c r="AM170" s="5">
        <v>101</v>
      </c>
      <c r="AN170" s="5"/>
      <c r="AO170" s="5">
        <v>1.0310866670000001</v>
      </c>
      <c r="AP170" s="5"/>
      <c r="AQ170" s="5"/>
      <c r="AR170" s="5"/>
    </row>
    <row r="171" spans="1:44">
      <c r="A171" s="5" t="s">
        <v>2980</v>
      </c>
      <c r="B171" s="5" t="s">
        <v>717</v>
      </c>
      <c r="C171" s="5"/>
      <c r="D171" s="5">
        <v>2018</v>
      </c>
      <c r="E171" s="5" t="s">
        <v>723</v>
      </c>
      <c r="F171" s="5" t="s">
        <v>722</v>
      </c>
      <c r="G171" s="5">
        <v>-19.95365</v>
      </c>
      <c r="H171" s="5">
        <v>-40.152067000000002</v>
      </c>
      <c r="I171" s="5" t="s">
        <v>88</v>
      </c>
      <c r="J171" s="5" t="s">
        <v>217</v>
      </c>
      <c r="K171" t="s">
        <v>217</v>
      </c>
      <c r="L171" s="5" t="s">
        <v>56</v>
      </c>
      <c r="M171" s="5" t="s">
        <v>489</v>
      </c>
      <c r="N171" s="5" t="s">
        <v>55</v>
      </c>
      <c r="O171" s="5" t="s">
        <v>2728</v>
      </c>
      <c r="P171" s="5">
        <v>5.0000000000000001E-3</v>
      </c>
      <c r="Q171" s="5">
        <v>0.10199999999999999</v>
      </c>
      <c r="R171" s="5">
        <v>0.107</v>
      </c>
      <c r="S171" s="5">
        <v>92</v>
      </c>
      <c r="T171" s="5">
        <f t="shared" ref="T171:U175" si="2">V171+X171</f>
        <v>636.59433030000002</v>
      </c>
      <c r="U171" s="5">
        <f t="shared" si="2"/>
        <v>7.1390715130000002</v>
      </c>
      <c r="V171" s="5">
        <v>120.4113313</v>
      </c>
      <c r="W171" s="5">
        <v>1.328302847</v>
      </c>
      <c r="X171" s="5">
        <v>516.182999</v>
      </c>
      <c r="Y171" s="5">
        <v>5.8107686660000004</v>
      </c>
      <c r="Z171" s="5">
        <f>AA171+AB171</f>
        <v>103.23427618000001</v>
      </c>
      <c r="AA171" s="5">
        <v>23.018066319999999</v>
      </c>
      <c r="AB171" s="5">
        <v>80.216209860000006</v>
      </c>
      <c r="AC171" s="5">
        <f>AD171+AE171</f>
        <v>191.13706811999998</v>
      </c>
      <c r="AD171" s="5">
        <v>38.304240919999998</v>
      </c>
      <c r="AE171" s="5">
        <v>152.8328272</v>
      </c>
      <c r="AF171" s="5">
        <f>AG171+AH171</f>
        <v>328.39402702000001</v>
      </c>
      <c r="AG171" s="5">
        <v>62.47554512</v>
      </c>
      <c r="AH171" s="5">
        <v>265.91848190000002</v>
      </c>
      <c r="AI171" s="5"/>
      <c r="AJ171" s="5"/>
      <c r="AK171" s="5"/>
      <c r="AL171" s="5"/>
      <c r="AM171" s="5">
        <v>92</v>
      </c>
      <c r="AN171" s="5"/>
      <c r="AO171" s="5">
        <v>1.0045588889999999</v>
      </c>
      <c r="AP171" s="5"/>
      <c r="AQ171" s="5"/>
      <c r="AR171" s="5"/>
    </row>
    <row r="172" spans="1:44">
      <c r="A172" s="5" t="s">
        <v>2980</v>
      </c>
      <c r="B172" s="5" t="s">
        <v>717</v>
      </c>
      <c r="C172" s="5"/>
      <c r="D172" s="5">
        <v>2018</v>
      </c>
      <c r="E172" s="5" t="s">
        <v>723</v>
      </c>
      <c r="F172" s="5" t="s">
        <v>722</v>
      </c>
      <c r="G172" s="5">
        <v>-19.95365</v>
      </c>
      <c r="H172" s="5">
        <v>-40.152067000000002</v>
      </c>
      <c r="I172" s="5" t="s">
        <v>88</v>
      </c>
      <c r="J172" s="5" t="s">
        <v>217</v>
      </c>
      <c r="K172" t="s">
        <v>217</v>
      </c>
      <c r="L172" s="5" t="s">
        <v>56</v>
      </c>
      <c r="M172" s="5" t="s">
        <v>489</v>
      </c>
      <c r="N172" s="5" t="s">
        <v>55</v>
      </c>
      <c r="O172" s="5" t="s">
        <v>2727</v>
      </c>
      <c r="P172" s="5">
        <v>5.0000000000000001E-3</v>
      </c>
      <c r="Q172" s="5">
        <v>0.10199999999999999</v>
      </c>
      <c r="R172" s="5">
        <v>0.107</v>
      </c>
      <c r="S172" s="5">
        <v>92</v>
      </c>
      <c r="T172" s="5">
        <f t="shared" si="2"/>
        <v>572.01262120000001</v>
      </c>
      <c r="U172" s="5">
        <f t="shared" si="2"/>
        <v>6.5307702540000001</v>
      </c>
      <c r="V172" s="5">
        <v>176.14357480000001</v>
      </c>
      <c r="W172" s="5">
        <v>2.032581226</v>
      </c>
      <c r="X172" s="5">
        <v>395.8690464</v>
      </c>
      <c r="Y172" s="5">
        <v>4.4981890279999996</v>
      </c>
      <c r="Z172" s="5">
        <f>AA172+AB172</f>
        <v>97.57491023</v>
      </c>
      <c r="AA172" s="5">
        <v>33.21204693</v>
      </c>
      <c r="AB172" s="5">
        <v>64.362863300000001</v>
      </c>
      <c r="AC172" s="5">
        <f>AD172+AE172</f>
        <v>166.27308298</v>
      </c>
      <c r="AD172" s="5">
        <v>59.206145480000004</v>
      </c>
      <c r="AE172" s="5">
        <v>107.06693749999999</v>
      </c>
      <c r="AF172" s="5">
        <f>AG172+AH172</f>
        <v>294.33336873000002</v>
      </c>
      <c r="AG172" s="5">
        <v>91.545042230000007</v>
      </c>
      <c r="AH172" s="5">
        <v>202.78832650000001</v>
      </c>
      <c r="AI172" s="5"/>
      <c r="AJ172" s="5"/>
      <c r="AK172" s="5"/>
      <c r="AL172" s="5"/>
      <c r="AM172" s="5">
        <v>92</v>
      </c>
      <c r="AN172" s="5"/>
      <c r="AO172" s="5">
        <v>0.939204445</v>
      </c>
      <c r="AP172" s="5"/>
      <c r="AQ172" s="5"/>
      <c r="AR172" s="5"/>
    </row>
    <row r="173" spans="1:44">
      <c r="A173" s="5" t="s">
        <v>2980</v>
      </c>
      <c r="B173" s="5" t="s">
        <v>717</v>
      </c>
      <c r="C173" s="5"/>
      <c r="D173" s="5">
        <v>2018</v>
      </c>
      <c r="E173" s="5" t="s">
        <v>723</v>
      </c>
      <c r="F173" s="5" t="s">
        <v>722</v>
      </c>
      <c r="G173" s="5">
        <v>-19.95365</v>
      </c>
      <c r="H173" s="5">
        <v>-40.152067000000002</v>
      </c>
      <c r="I173" s="5" t="s">
        <v>88</v>
      </c>
      <c r="J173" s="5" t="s">
        <v>217</v>
      </c>
      <c r="K173" t="s">
        <v>217</v>
      </c>
      <c r="L173" s="5" t="s">
        <v>56</v>
      </c>
      <c r="M173" s="5" t="s">
        <v>489</v>
      </c>
      <c r="N173" s="5" t="s">
        <v>55</v>
      </c>
      <c r="O173" s="5" t="s">
        <v>2726</v>
      </c>
      <c r="P173" s="5">
        <v>5.0000000000000001E-3</v>
      </c>
      <c r="Q173" s="5">
        <v>0.10199999999999999</v>
      </c>
      <c r="R173" s="5">
        <v>0.107</v>
      </c>
      <c r="S173" s="5">
        <v>92</v>
      </c>
      <c r="T173" s="5">
        <f t="shared" si="2"/>
        <v>501.76985260000004</v>
      </c>
      <c r="U173" s="5">
        <f t="shared" si="2"/>
        <v>6.253737235</v>
      </c>
      <c r="V173" s="5">
        <v>142.71195180000001</v>
      </c>
      <c r="W173" s="5">
        <v>1.8521960319999999</v>
      </c>
      <c r="X173" s="5">
        <v>359.05790080000003</v>
      </c>
      <c r="Y173" s="5">
        <v>4.4015412029999998</v>
      </c>
      <c r="Z173" s="5">
        <f>AA173+AB173</f>
        <v>101.11275856</v>
      </c>
      <c r="AA173" s="5">
        <v>19.122834220000001</v>
      </c>
      <c r="AB173" s="5">
        <v>81.989924340000002</v>
      </c>
      <c r="AC173" s="5">
        <f>AD173+AE173</f>
        <v>193.22926716000001</v>
      </c>
      <c r="AD173" s="5">
        <v>38.075282860000002</v>
      </c>
      <c r="AE173" s="5">
        <v>155.15398429999999</v>
      </c>
      <c r="AF173" s="5">
        <f>AG173+AH173</f>
        <v>334.60768186000001</v>
      </c>
      <c r="AG173" s="5">
        <v>69.916758860000002</v>
      </c>
      <c r="AH173" s="5">
        <v>264.690923</v>
      </c>
      <c r="AI173" s="5"/>
      <c r="AJ173" s="5"/>
      <c r="AK173" s="5"/>
      <c r="AL173" s="5"/>
      <c r="AM173" s="5">
        <v>92</v>
      </c>
      <c r="AN173" s="5"/>
      <c r="AO173" s="5">
        <v>0.86505444399999998</v>
      </c>
      <c r="AP173" s="5"/>
      <c r="AQ173" s="5"/>
      <c r="AR173" s="5"/>
    </row>
    <row r="174" spans="1:44">
      <c r="A174" s="5" t="s">
        <v>2980</v>
      </c>
      <c r="B174" s="5" t="s">
        <v>717</v>
      </c>
      <c r="C174" s="5"/>
      <c r="D174" s="5">
        <v>2018</v>
      </c>
      <c r="E174" s="5" t="s">
        <v>734</v>
      </c>
      <c r="F174" s="5" t="s">
        <v>722</v>
      </c>
      <c r="G174" s="5">
        <v>-23.133783000000001</v>
      </c>
      <c r="H174" s="5">
        <v>-44.151083</v>
      </c>
      <c r="I174" s="5" t="s">
        <v>96</v>
      </c>
      <c r="J174" s="5" t="s">
        <v>138</v>
      </c>
      <c r="K174" t="s">
        <v>217</v>
      </c>
      <c r="L174" s="5" t="s">
        <v>56</v>
      </c>
      <c r="M174" s="5" t="s">
        <v>489</v>
      </c>
      <c r="N174" s="5" t="s">
        <v>55</v>
      </c>
      <c r="O174" s="5" t="s">
        <v>2728</v>
      </c>
      <c r="P174" s="5">
        <v>6.0000000000000001E-3</v>
      </c>
      <c r="Q174" s="5">
        <v>5.8999999999999997E-2</v>
      </c>
      <c r="R174" s="5">
        <v>6.4000000000000001E-2</v>
      </c>
      <c r="S174" s="5">
        <v>92</v>
      </c>
      <c r="T174" s="5">
        <f t="shared" si="2"/>
        <v>125.04350312</v>
      </c>
      <c r="U174" s="5">
        <f t="shared" si="2"/>
        <v>1.620953423</v>
      </c>
      <c r="V174" s="5">
        <v>91.37974706</v>
      </c>
      <c r="W174" s="5">
        <v>1.1599208409999999</v>
      </c>
      <c r="X174" s="5">
        <v>33.663756059999997</v>
      </c>
      <c r="Y174" s="5">
        <v>0.46103258200000002</v>
      </c>
      <c r="Z174" s="5">
        <f>AA174+AB174</f>
        <v>5.5822899760000002</v>
      </c>
      <c r="AA174" s="5">
        <v>5.4161308320000003</v>
      </c>
      <c r="AB174" s="5">
        <v>0.16615914400000001</v>
      </c>
      <c r="AC174" s="5">
        <f>AD174+AE174</f>
        <v>13.760945028999998</v>
      </c>
      <c r="AD174" s="5">
        <v>11.595020699999999</v>
      </c>
      <c r="AE174" s="5">
        <v>2.1659243290000001</v>
      </c>
      <c r="AF174" s="5">
        <f>AG174+AH174</f>
        <v>45.52786021</v>
      </c>
      <c r="AG174" s="5">
        <v>26.588072749999998</v>
      </c>
      <c r="AH174" s="5">
        <v>18.939787460000002</v>
      </c>
      <c r="AI174" s="5"/>
      <c r="AJ174" s="5"/>
      <c r="AK174" s="5"/>
      <c r="AL174" s="5"/>
      <c r="AM174" s="5">
        <v>92</v>
      </c>
      <c r="AN174" s="5"/>
      <c r="AO174" s="5">
        <v>0.93261666700000001</v>
      </c>
      <c r="AP174" s="5"/>
      <c r="AQ174" s="5"/>
      <c r="AR174" s="5"/>
    </row>
    <row r="175" spans="1:44">
      <c r="A175" s="5" t="s">
        <v>2980</v>
      </c>
      <c r="B175" s="5" t="s">
        <v>717</v>
      </c>
      <c r="C175" s="5"/>
      <c r="D175" s="5">
        <v>2018</v>
      </c>
      <c r="E175" s="5" t="s">
        <v>734</v>
      </c>
      <c r="F175" s="5" t="s">
        <v>722</v>
      </c>
      <c r="G175" s="5">
        <v>-23.133783000000001</v>
      </c>
      <c r="H175" s="5">
        <v>-44.151083</v>
      </c>
      <c r="I175" s="5" t="s">
        <v>96</v>
      </c>
      <c r="J175" s="5" t="s">
        <v>138</v>
      </c>
      <c r="K175" t="s">
        <v>217</v>
      </c>
      <c r="L175" s="5" t="s">
        <v>56</v>
      </c>
      <c r="M175" s="5" t="s">
        <v>489</v>
      </c>
      <c r="N175" s="5" t="s">
        <v>55</v>
      </c>
      <c r="O175" s="5" t="s">
        <v>2727</v>
      </c>
      <c r="P175" s="5">
        <v>6.0000000000000001E-3</v>
      </c>
      <c r="Q175" s="5">
        <v>5.8999999999999997E-2</v>
      </c>
      <c r="R175" s="5">
        <v>6.4000000000000001E-2</v>
      </c>
      <c r="S175" s="5">
        <v>92</v>
      </c>
      <c r="T175" s="5">
        <f t="shared" si="2"/>
        <v>118.7179132</v>
      </c>
      <c r="U175" s="5">
        <f t="shared" si="2"/>
        <v>1.6984246060000001</v>
      </c>
      <c r="V175" s="5">
        <v>107.5406579</v>
      </c>
      <c r="W175" s="5">
        <v>1.5450217980000001</v>
      </c>
      <c r="X175" s="5">
        <v>11.177255300000001</v>
      </c>
      <c r="Y175" s="5">
        <v>0.153402808</v>
      </c>
      <c r="Z175" s="5">
        <f>AA175+AB175</f>
        <v>4.9296491950000005</v>
      </c>
      <c r="AA175" s="5">
        <v>4.4172245290000003</v>
      </c>
      <c r="AB175" s="5">
        <v>0.51242466600000003</v>
      </c>
      <c r="AC175" s="5">
        <f>AD175+AE175</f>
        <v>11.658684040999999</v>
      </c>
      <c r="AD175" s="5">
        <v>10.80601353</v>
      </c>
      <c r="AE175" s="5">
        <v>0.85267051100000002</v>
      </c>
      <c r="AF175" s="5">
        <f>AG175+AH175</f>
        <v>53.139643755999998</v>
      </c>
      <c r="AG175" s="5">
        <v>47.43428119</v>
      </c>
      <c r="AH175" s="5">
        <v>5.7053625659999998</v>
      </c>
      <c r="AI175" s="5"/>
      <c r="AJ175" s="5"/>
      <c r="AK175" s="5"/>
      <c r="AL175" s="5"/>
      <c r="AM175" s="5">
        <v>92</v>
      </c>
      <c r="AN175" s="5"/>
      <c r="AO175" s="5">
        <v>0.86511111100000004</v>
      </c>
      <c r="AP175" s="5"/>
      <c r="AQ175" s="5"/>
      <c r="AR175" s="5"/>
    </row>
    <row r="176" spans="1:44">
      <c r="A176" s="5" t="s">
        <v>1490</v>
      </c>
      <c r="B176" s="5" t="s">
        <v>1489</v>
      </c>
      <c r="C176" s="5" t="s">
        <v>1994</v>
      </c>
      <c r="D176" s="5">
        <v>2012</v>
      </c>
      <c r="E176" s="5" t="s">
        <v>1999</v>
      </c>
      <c r="F176" s="5" t="s">
        <v>51</v>
      </c>
      <c r="G176" s="5">
        <v>-19.113299999999999</v>
      </c>
      <c r="H176" s="5">
        <v>146.85140000000001</v>
      </c>
      <c r="I176" s="5" t="s">
        <v>2912</v>
      </c>
      <c r="J176" s="5" t="s">
        <v>49</v>
      </c>
      <c r="K176" t="s">
        <v>2923</v>
      </c>
      <c r="L176" s="5" t="s">
        <v>56</v>
      </c>
      <c r="M176" s="5" t="s">
        <v>106</v>
      </c>
      <c r="N176" s="5" t="s">
        <v>55</v>
      </c>
      <c r="O176" s="5">
        <v>74</v>
      </c>
      <c r="P176" s="5">
        <v>0.01</v>
      </c>
      <c r="Q176" s="5">
        <v>0.02</v>
      </c>
      <c r="R176" s="5">
        <v>0.03</v>
      </c>
      <c r="S176" s="5">
        <v>10</v>
      </c>
      <c r="T176" s="5">
        <v>20.74</v>
      </c>
      <c r="U176" s="5">
        <v>1.9</v>
      </c>
      <c r="V176" s="5">
        <v>1.8983399999999999</v>
      </c>
      <c r="W176" s="5">
        <v>0.17</v>
      </c>
      <c r="X176" s="5">
        <v>18.84</v>
      </c>
      <c r="Y176" s="5">
        <v>1.73</v>
      </c>
      <c r="Z176" s="5"/>
      <c r="AA176" s="5"/>
      <c r="AB176" s="5"/>
      <c r="AC176" s="5"/>
      <c r="AD176" s="5"/>
      <c r="AE176" s="5"/>
      <c r="AF176" s="5"/>
      <c r="AG176" s="5"/>
      <c r="AH176" s="5"/>
      <c r="AI176" s="5"/>
      <c r="AJ176" s="5"/>
      <c r="AK176" s="5"/>
      <c r="AL176" s="5"/>
      <c r="AM176" s="5">
        <v>10</v>
      </c>
      <c r="AN176" s="5"/>
      <c r="AO176" s="5">
        <f>1.37689*0.89689^W176</f>
        <v>1.351652047696204</v>
      </c>
      <c r="AP176" s="5"/>
      <c r="AQ176" s="5"/>
      <c r="AR176" s="5" t="s">
        <v>2910</v>
      </c>
    </row>
    <row r="177" spans="1:44">
      <c r="A177" t="s">
        <v>1490</v>
      </c>
      <c r="B177" t="s">
        <v>1489</v>
      </c>
      <c r="C177" t="s">
        <v>1924</v>
      </c>
      <c r="D177" s="5">
        <v>2012</v>
      </c>
      <c r="E177" t="s">
        <v>1923</v>
      </c>
      <c r="F177" t="s">
        <v>518</v>
      </c>
      <c r="G177">
        <v>40.6</v>
      </c>
      <c r="H177">
        <v>0.71666666700000003</v>
      </c>
      <c r="I177" t="s">
        <v>2912</v>
      </c>
      <c r="J177" t="s">
        <v>95</v>
      </c>
      <c r="K177" t="s">
        <v>846</v>
      </c>
      <c r="L177" t="s">
        <v>56</v>
      </c>
      <c r="M177" t="s">
        <v>1481</v>
      </c>
      <c r="N177" t="s">
        <v>210</v>
      </c>
      <c r="O177">
        <v>175</v>
      </c>
      <c r="P177">
        <v>0.01</v>
      </c>
      <c r="Q177">
        <v>0.01</v>
      </c>
      <c r="R177">
        <v>0.01</v>
      </c>
      <c r="S177">
        <v>10</v>
      </c>
      <c r="V177">
        <v>0.75</v>
      </c>
      <c r="W177">
        <v>0.11</v>
      </c>
      <c r="AM177">
        <v>10</v>
      </c>
      <c r="AO177">
        <v>0.67</v>
      </c>
    </row>
    <row r="178" spans="1:44">
      <c r="A178" t="s">
        <v>1490</v>
      </c>
      <c r="B178" t="s">
        <v>1489</v>
      </c>
      <c r="C178" t="s">
        <v>1691</v>
      </c>
      <c r="D178" s="5">
        <v>2012</v>
      </c>
      <c r="E178" t="s">
        <v>1690</v>
      </c>
      <c r="F178" t="s">
        <v>51</v>
      </c>
      <c r="G178">
        <v>-25.924029999999998</v>
      </c>
      <c r="H178">
        <v>114.16412</v>
      </c>
      <c r="I178" t="s">
        <v>156</v>
      </c>
      <c r="J178" t="s">
        <v>49</v>
      </c>
      <c r="K178" t="s">
        <v>2922</v>
      </c>
      <c r="L178" t="s">
        <v>56</v>
      </c>
      <c r="M178" t="s">
        <v>106</v>
      </c>
      <c r="N178" t="s">
        <v>55</v>
      </c>
      <c r="O178">
        <v>394</v>
      </c>
      <c r="P178">
        <v>0.01</v>
      </c>
      <c r="Q178">
        <v>0.04</v>
      </c>
      <c r="R178">
        <v>0.05</v>
      </c>
      <c r="S178">
        <v>5</v>
      </c>
      <c r="T178">
        <v>53.99</v>
      </c>
      <c r="U178">
        <v>11.61</v>
      </c>
      <c r="V178">
        <v>7.13</v>
      </c>
      <c r="W178">
        <v>1.53</v>
      </c>
      <c r="X178">
        <v>46.87</v>
      </c>
      <c r="Y178">
        <v>10.07</v>
      </c>
      <c r="AM178">
        <v>5</v>
      </c>
      <c r="AN178">
        <v>64.63095817</v>
      </c>
      <c r="AO178">
        <v>0.93</v>
      </c>
    </row>
    <row r="179" spans="1:44">
      <c r="A179" t="s">
        <v>1490</v>
      </c>
      <c r="B179" t="s">
        <v>1489</v>
      </c>
      <c r="C179" t="s">
        <v>1691</v>
      </c>
      <c r="D179" s="5">
        <v>2012</v>
      </c>
      <c r="E179" t="s">
        <v>1690</v>
      </c>
      <c r="F179" t="s">
        <v>51</v>
      </c>
      <c r="G179">
        <v>-25.979109999999999</v>
      </c>
      <c r="H179">
        <v>114.23478</v>
      </c>
      <c r="I179" t="s">
        <v>156</v>
      </c>
      <c r="J179" t="s">
        <v>49</v>
      </c>
      <c r="K179" t="s">
        <v>2922</v>
      </c>
      <c r="L179" t="s">
        <v>56</v>
      </c>
      <c r="M179" t="s">
        <v>106</v>
      </c>
      <c r="N179" t="s">
        <v>55</v>
      </c>
      <c r="O179">
        <v>425</v>
      </c>
      <c r="P179">
        <v>0.01</v>
      </c>
      <c r="Q179">
        <v>0.04</v>
      </c>
      <c r="R179">
        <v>0.05</v>
      </c>
      <c r="S179">
        <v>5</v>
      </c>
      <c r="T179">
        <v>33.43</v>
      </c>
      <c r="U179">
        <v>10.050000000000001</v>
      </c>
      <c r="V179">
        <v>7.59</v>
      </c>
      <c r="W179">
        <v>2.2799999999999998</v>
      </c>
      <c r="X179">
        <v>25.84</v>
      </c>
      <c r="Y179">
        <v>7.77</v>
      </c>
      <c r="AM179">
        <v>5</v>
      </c>
      <c r="AN179">
        <v>73.806845820000007</v>
      </c>
      <c r="AO179">
        <v>0.67</v>
      </c>
    </row>
    <row r="180" spans="1:44">
      <c r="A180" s="5" t="s">
        <v>2980</v>
      </c>
      <c r="B180" s="5" t="s">
        <v>717</v>
      </c>
      <c r="C180" s="5"/>
      <c r="D180" s="5">
        <v>2018</v>
      </c>
      <c r="E180" s="5" t="s">
        <v>729</v>
      </c>
      <c r="F180" s="5" t="s">
        <v>722</v>
      </c>
      <c r="G180" s="5">
        <v>-22.769126</v>
      </c>
      <c r="H180" s="5">
        <v>-41.912171999999998</v>
      </c>
      <c r="I180" s="5" t="s">
        <v>96</v>
      </c>
      <c r="J180" s="5" t="s">
        <v>217</v>
      </c>
      <c r="K180" t="s">
        <v>217</v>
      </c>
      <c r="L180" s="5" t="s">
        <v>56</v>
      </c>
      <c r="M180" s="5" t="s">
        <v>489</v>
      </c>
      <c r="N180" s="5" t="s">
        <v>55</v>
      </c>
      <c r="O180" s="5" t="s">
        <v>2728</v>
      </c>
      <c r="P180" s="5">
        <v>1.6E-2</v>
      </c>
      <c r="Q180" s="5">
        <v>0.18099999999999999</v>
      </c>
      <c r="R180" s="5">
        <v>0.19700000000000001</v>
      </c>
      <c r="S180" s="5">
        <v>35</v>
      </c>
      <c r="T180" s="5">
        <f>V180+X180</f>
        <v>31.74743213</v>
      </c>
      <c r="U180" s="5">
        <f>W180+Y180</f>
        <v>0.77130692300000003</v>
      </c>
      <c r="V180" s="5">
        <v>21.37282544</v>
      </c>
      <c r="W180" s="5">
        <v>0.55110339200000003</v>
      </c>
      <c r="X180" s="5">
        <v>10.37460669</v>
      </c>
      <c r="Y180" s="5">
        <v>0.22020353100000001</v>
      </c>
      <c r="Z180" s="5">
        <f>AA180+AB180</f>
        <v>16.514444673</v>
      </c>
      <c r="AA180" s="5">
        <v>12.296834909999999</v>
      </c>
      <c r="AB180" s="5">
        <v>4.2176097629999996</v>
      </c>
      <c r="AC180" s="5">
        <f>AD180+AE180</f>
        <v>30.69046221</v>
      </c>
      <c r="AD180" s="5">
        <v>20.432620480000001</v>
      </c>
      <c r="AE180" s="5">
        <v>10.257841730000001</v>
      </c>
      <c r="AF180" s="5"/>
      <c r="AG180" s="5"/>
      <c r="AH180" s="5"/>
      <c r="AI180" s="5"/>
      <c r="AJ180" s="5"/>
      <c r="AK180" s="5"/>
      <c r="AL180" s="5"/>
      <c r="AM180" s="5">
        <v>35</v>
      </c>
      <c r="AN180" s="5"/>
      <c r="AO180" s="5">
        <v>1.0634025010000001</v>
      </c>
      <c r="AP180" s="5"/>
      <c r="AQ180" s="5"/>
      <c r="AR180" s="5"/>
    </row>
    <row r="181" spans="1:44">
      <c r="A181" s="5" t="s">
        <v>2980</v>
      </c>
      <c r="B181" s="5" t="s">
        <v>717</v>
      </c>
      <c r="C181" s="5"/>
      <c r="D181" s="5">
        <v>2018</v>
      </c>
      <c r="E181" s="5" t="s">
        <v>729</v>
      </c>
      <c r="F181" s="5" t="s">
        <v>722</v>
      </c>
      <c r="G181" s="5">
        <v>-22.769126</v>
      </c>
      <c r="H181" s="5">
        <v>-41.912171999999998</v>
      </c>
      <c r="I181" s="5" t="s">
        <v>96</v>
      </c>
      <c r="J181" s="5" t="s">
        <v>217</v>
      </c>
      <c r="K181" t="s">
        <v>217</v>
      </c>
      <c r="L181" s="5" t="s">
        <v>56</v>
      </c>
      <c r="M181" s="5" t="s">
        <v>489</v>
      </c>
      <c r="N181" s="5" t="s">
        <v>55</v>
      </c>
      <c r="O181" s="5" t="s">
        <v>2727</v>
      </c>
      <c r="P181" s="5">
        <v>1.6E-2</v>
      </c>
      <c r="Q181" s="5">
        <v>0.18099999999999999</v>
      </c>
      <c r="R181" s="5">
        <v>0.19700000000000001</v>
      </c>
      <c r="S181" s="5">
        <v>41</v>
      </c>
      <c r="T181" s="5">
        <f>V181+X181</f>
        <v>32.280104833999999</v>
      </c>
      <c r="U181" s="5">
        <f>W181+Y181</f>
        <v>0.657821349</v>
      </c>
      <c r="V181" s="5">
        <v>25.18413937</v>
      </c>
      <c r="W181" s="5">
        <v>0.53339768200000004</v>
      </c>
      <c r="X181" s="5">
        <v>7.0959654639999998</v>
      </c>
      <c r="Y181" s="5">
        <v>0.124423667</v>
      </c>
      <c r="Z181" s="5">
        <f>AA181+AB181</f>
        <v>12.424986729</v>
      </c>
      <c r="AA181" s="5">
        <v>10.926941080000001</v>
      </c>
      <c r="AB181" s="5">
        <v>1.498045649</v>
      </c>
      <c r="AC181" s="5">
        <f>AD181+AE181</f>
        <v>26.333336742</v>
      </c>
      <c r="AD181" s="5">
        <v>20.625738689999999</v>
      </c>
      <c r="AE181" s="5">
        <v>5.7075980519999998</v>
      </c>
      <c r="AF181" s="5"/>
      <c r="AG181" s="5"/>
      <c r="AH181" s="5"/>
      <c r="AI181" s="5"/>
      <c r="AJ181" s="5"/>
      <c r="AK181" s="5"/>
      <c r="AL181" s="5"/>
      <c r="AM181" s="5">
        <v>41</v>
      </c>
      <c r="AN181" s="5"/>
      <c r="AO181" s="5">
        <v>1.2304034930000001</v>
      </c>
      <c r="AP181" s="5"/>
      <c r="AQ181" s="5"/>
      <c r="AR181" s="5"/>
    </row>
    <row r="182" spans="1:44">
      <c r="A182" t="s">
        <v>684</v>
      </c>
      <c r="B182" t="s">
        <v>683</v>
      </c>
      <c r="D182">
        <v>2020</v>
      </c>
      <c r="E182" t="s">
        <v>686</v>
      </c>
      <c r="F182" t="s">
        <v>661</v>
      </c>
      <c r="G182">
        <v>8.6667830000000006</v>
      </c>
      <c r="H182">
        <v>-83.438599999999994</v>
      </c>
      <c r="I182" t="s">
        <v>2912</v>
      </c>
      <c r="J182" t="s">
        <v>660</v>
      </c>
      <c r="K182" t="s">
        <v>217</v>
      </c>
      <c r="L182" t="s">
        <v>56</v>
      </c>
      <c r="M182" t="s">
        <v>489</v>
      </c>
      <c r="N182" t="s">
        <v>55</v>
      </c>
      <c r="P182">
        <v>1.6E-2</v>
      </c>
      <c r="Q182">
        <v>5.8000000000000003E-2</v>
      </c>
      <c r="R182">
        <v>7.4999999999999997E-2</v>
      </c>
      <c r="S182">
        <v>10</v>
      </c>
      <c r="V182">
        <v>16.8</v>
      </c>
      <c r="W182">
        <v>1.2</v>
      </c>
      <c r="X182">
        <v>34.299999999999997</v>
      </c>
      <c r="Y182">
        <v>2.4</v>
      </c>
      <c r="AA182">
        <v>25.2</v>
      </c>
      <c r="AM182">
        <v>10</v>
      </c>
      <c r="AO182">
        <v>1.4</v>
      </c>
    </row>
    <row r="183" spans="1:44">
      <c r="A183" s="5" t="s">
        <v>1490</v>
      </c>
      <c r="B183" s="5" t="s">
        <v>1489</v>
      </c>
      <c r="C183" s="5" t="s">
        <v>1994</v>
      </c>
      <c r="D183" s="5">
        <v>2012</v>
      </c>
      <c r="E183" s="5" t="s">
        <v>2001</v>
      </c>
      <c r="F183" s="5" t="s">
        <v>51</v>
      </c>
      <c r="G183" s="5">
        <v>-17.948599999999999</v>
      </c>
      <c r="H183" s="5">
        <v>146.10560000000001</v>
      </c>
      <c r="I183" s="5" t="s">
        <v>2912</v>
      </c>
      <c r="J183" s="5" t="s">
        <v>49</v>
      </c>
      <c r="K183" t="s">
        <v>2923</v>
      </c>
      <c r="L183" s="5" t="s">
        <v>56</v>
      </c>
      <c r="M183" s="5" t="s">
        <v>106</v>
      </c>
      <c r="N183" s="5" t="s">
        <v>55</v>
      </c>
      <c r="O183" s="5">
        <v>72</v>
      </c>
      <c r="P183" s="5">
        <v>0.02</v>
      </c>
      <c r="Q183" s="5">
        <v>0.04</v>
      </c>
      <c r="R183" s="5">
        <v>0.06</v>
      </c>
      <c r="S183" s="5">
        <v>10</v>
      </c>
      <c r="T183" s="5">
        <v>2.65</v>
      </c>
      <c r="U183" s="5">
        <v>0.24</v>
      </c>
      <c r="V183" s="5">
        <v>0.1091</v>
      </c>
      <c r="W183" s="5">
        <v>0.01</v>
      </c>
      <c r="X183" s="5">
        <v>2.54</v>
      </c>
      <c r="Y183" s="5">
        <v>0.23</v>
      </c>
      <c r="Z183" s="5"/>
      <c r="AA183" s="5"/>
      <c r="AB183" s="5"/>
      <c r="AC183" s="5"/>
      <c r="AD183" s="5"/>
      <c r="AE183" s="5"/>
      <c r="AF183" s="5"/>
      <c r="AG183" s="5"/>
      <c r="AH183" s="5"/>
      <c r="AI183" s="5"/>
      <c r="AJ183" s="5"/>
      <c r="AK183" s="5"/>
      <c r="AL183" s="5"/>
      <c r="AM183" s="5">
        <v>10</v>
      </c>
      <c r="AN183" s="5"/>
      <c r="AO183" s="5">
        <f>1.37689*0.89689^W183</f>
        <v>1.375392454978339</v>
      </c>
      <c r="AP183" s="5"/>
      <c r="AQ183" s="5"/>
      <c r="AR183" s="5" t="s">
        <v>2910</v>
      </c>
    </row>
    <row r="184" spans="1:44">
      <c r="A184" s="5" t="s">
        <v>1490</v>
      </c>
      <c r="B184" s="5" t="s">
        <v>1489</v>
      </c>
      <c r="C184" s="5" t="s">
        <v>1994</v>
      </c>
      <c r="D184" s="5">
        <v>2012</v>
      </c>
      <c r="E184" s="5" t="s">
        <v>2000</v>
      </c>
      <c r="F184" s="5" t="s">
        <v>51</v>
      </c>
      <c r="G184" s="5">
        <v>-18.263400000000001</v>
      </c>
      <c r="H184" s="5">
        <v>146.03579999999999</v>
      </c>
      <c r="I184" s="5" t="s">
        <v>2912</v>
      </c>
      <c r="J184" s="5" t="s">
        <v>49</v>
      </c>
      <c r="K184" t="s">
        <v>2923</v>
      </c>
      <c r="L184" s="5" t="s">
        <v>56</v>
      </c>
      <c r="M184" s="5" t="s">
        <v>106</v>
      </c>
      <c r="N184" s="5" t="s">
        <v>55</v>
      </c>
      <c r="O184" s="5">
        <v>73</v>
      </c>
      <c r="P184" s="5">
        <v>0.02</v>
      </c>
      <c r="Q184" s="5">
        <v>0.04</v>
      </c>
      <c r="R184" s="5">
        <v>0.06</v>
      </c>
      <c r="S184" s="5">
        <v>10</v>
      </c>
      <c r="T184" s="5">
        <v>9.08</v>
      </c>
      <c r="U184" s="5">
        <v>0.83</v>
      </c>
      <c r="V184" s="5">
        <v>6.6551</v>
      </c>
      <c r="W184" s="5">
        <v>0.61</v>
      </c>
      <c r="X184" s="5">
        <v>2.42</v>
      </c>
      <c r="Y184" s="5">
        <v>0.22</v>
      </c>
      <c r="Z184" s="5"/>
      <c r="AA184" s="5"/>
      <c r="AB184" s="5"/>
      <c r="AC184" s="5"/>
      <c r="AD184" s="5"/>
      <c r="AE184" s="5"/>
      <c r="AF184" s="5"/>
      <c r="AG184" s="5"/>
      <c r="AH184" s="5"/>
      <c r="AI184" s="5"/>
      <c r="AJ184" s="5"/>
      <c r="AK184" s="5"/>
      <c r="AL184" s="5"/>
      <c r="AM184" s="5">
        <v>10</v>
      </c>
      <c r="AN184" s="5"/>
      <c r="AO184" s="5">
        <f>1.37689*0.89689^W184</f>
        <v>1.2884576448979306</v>
      </c>
      <c r="AP184" s="5"/>
      <c r="AQ184" s="5"/>
      <c r="AR184" s="5" t="s">
        <v>2910</v>
      </c>
    </row>
    <row r="185" spans="1:44">
      <c r="A185" s="5" t="s">
        <v>1490</v>
      </c>
      <c r="B185" s="5" t="s">
        <v>1489</v>
      </c>
      <c r="C185" s="5" t="s">
        <v>1982</v>
      </c>
      <c r="D185" s="5">
        <v>2012</v>
      </c>
      <c r="E185" s="5" t="s">
        <v>1983</v>
      </c>
      <c r="F185" s="5" t="s">
        <v>3000</v>
      </c>
      <c r="G185" s="5">
        <v>52.93</v>
      </c>
      <c r="H185" s="5">
        <v>-4.57</v>
      </c>
      <c r="I185" s="5" t="s">
        <v>88</v>
      </c>
      <c r="J185" s="5" t="s">
        <v>95</v>
      </c>
      <c r="K185" s="5" t="s">
        <v>2925</v>
      </c>
      <c r="L185" s="5" t="s">
        <v>56</v>
      </c>
      <c r="M185" s="5" t="s">
        <v>63</v>
      </c>
      <c r="N185" s="5" t="s">
        <v>62</v>
      </c>
      <c r="O185" s="5">
        <v>86</v>
      </c>
      <c r="P185" s="5">
        <v>0.02</v>
      </c>
      <c r="Q185" s="5">
        <v>0.01</v>
      </c>
      <c r="R185" s="5">
        <v>0.02</v>
      </c>
      <c r="S185" s="5">
        <v>18</v>
      </c>
      <c r="T185" s="5"/>
      <c r="U185" s="5"/>
      <c r="V185" s="5">
        <v>6.0110000000000001</v>
      </c>
      <c r="W185" s="5">
        <v>0.31</v>
      </c>
      <c r="X185" s="5"/>
      <c r="Y185" s="5"/>
      <c r="Z185" s="5"/>
      <c r="AA185" s="5">
        <v>4.5834999999999999</v>
      </c>
      <c r="AB185" s="5"/>
      <c r="AC185" s="5"/>
      <c r="AD185" s="5"/>
      <c r="AE185" s="5"/>
      <c r="AF185" s="5"/>
      <c r="AG185" s="5"/>
      <c r="AH185" s="5"/>
      <c r="AI185" s="5"/>
      <c r="AJ185" s="5"/>
      <c r="AK185" s="5"/>
      <c r="AL185" s="5"/>
      <c r="AM185" s="5">
        <v>18</v>
      </c>
      <c r="AN185" s="5">
        <v>43.4</v>
      </c>
      <c r="AO185" s="5">
        <f>1.44279*0.83407^W185</f>
        <v>1.3638791767400174</v>
      </c>
      <c r="AP185" s="5"/>
      <c r="AQ185" s="5"/>
      <c r="AR185" s="5" t="s">
        <v>2910</v>
      </c>
    </row>
    <row r="186" spans="1:44">
      <c r="A186" t="s">
        <v>1490</v>
      </c>
      <c r="B186" t="s">
        <v>1489</v>
      </c>
      <c r="C186" t="s">
        <v>1691</v>
      </c>
      <c r="D186" s="5">
        <v>2012</v>
      </c>
      <c r="E186" t="s">
        <v>1690</v>
      </c>
      <c r="F186" t="s">
        <v>51</v>
      </c>
      <c r="G186">
        <v>-25.933440000000001</v>
      </c>
      <c r="H186">
        <v>114.21532000000001</v>
      </c>
      <c r="I186" t="s">
        <v>156</v>
      </c>
      <c r="J186" t="s">
        <v>49</v>
      </c>
      <c r="K186" t="s">
        <v>2922</v>
      </c>
      <c r="L186" t="s">
        <v>56</v>
      </c>
      <c r="M186" t="s">
        <v>106</v>
      </c>
      <c r="N186" t="s">
        <v>55</v>
      </c>
      <c r="O186">
        <v>423</v>
      </c>
      <c r="P186">
        <v>0.02</v>
      </c>
      <c r="Q186">
        <v>0.04</v>
      </c>
      <c r="R186">
        <v>7.0000000000000007E-2</v>
      </c>
      <c r="S186">
        <v>5</v>
      </c>
      <c r="T186">
        <v>23.98</v>
      </c>
      <c r="U186">
        <v>8.34</v>
      </c>
      <c r="V186">
        <v>8.92</v>
      </c>
      <c r="W186">
        <v>3.1</v>
      </c>
      <c r="X186">
        <v>15.06</v>
      </c>
      <c r="Y186">
        <v>5.24</v>
      </c>
      <c r="AM186">
        <v>5</v>
      </c>
      <c r="AN186">
        <v>72.996716930000005</v>
      </c>
      <c r="AO186">
        <v>0.56999999999999995</v>
      </c>
    </row>
    <row r="187" spans="1:44">
      <c r="A187" s="5" t="s">
        <v>1490</v>
      </c>
      <c r="B187" s="5" t="s">
        <v>1489</v>
      </c>
      <c r="C187" s="5" t="s">
        <v>1994</v>
      </c>
      <c r="D187" s="5">
        <v>2012</v>
      </c>
      <c r="E187" s="5" t="s">
        <v>1998</v>
      </c>
      <c r="F187" s="5" t="s">
        <v>51</v>
      </c>
      <c r="G187" s="5">
        <v>-19.167449999999999</v>
      </c>
      <c r="H187" s="5">
        <v>146.86019999999999</v>
      </c>
      <c r="I187" s="5" t="s">
        <v>2912</v>
      </c>
      <c r="J187" s="5" t="s">
        <v>49</v>
      </c>
      <c r="K187" t="s">
        <v>2923</v>
      </c>
      <c r="L187" s="5" t="s">
        <v>56</v>
      </c>
      <c r="M187" s="5" t="s">
        <v>106</v>
      </c>
      <c r="N187" s="5" t="s">
        <v>55</v>
      </c>
      <c r="O187" s="5">
        <v>75</v>
      </c>
      <c r="P187" s="5">
        <v>0.04</v>
      </c>
      <c r="Q187" s="5">
        <v>0.09</v>
      </c>
      <c r="R187" s="5">
        <v>0.14000000000000001</v>
      </c>
      <c r="S187" s="5">
        <v>10</v>
      </c>
      <c r="T187" s="5">
        <v>105.9</v>
      </c>
      <c r="U187" s="5">
        <v>9.7100000000000009</v>
      </c>
      <c r="V187" s="5">
        <v>6.4368999999999996</v>
      </c>
      <c r="W187" s="5">
        <v>0.59</v>
      </c>
      <c r="X187" s="5">
        <v>99.46</v>
      </c>
      <c r="Y187" s="5">
        <v>9.1199999999999992</v>
      </c>
      <c r="Z187" s="5"/>
      <c r="AA187" s="5"/>
      <c r="AB187" s="5"/>
      <c r="AC187" s="5"/>
      <c r="AD187" s="5"/>
      <c r="AE187" s="5"/>
      <c r="AF187" s="5"/>
      <c r="AG187" s="5"/>
      <c r="AH187" s="5"/>
      <c r="AI187" s="5"/>
      <c r="AJ187" s="5"/>
      <c r="AK187" s="5"/>
      <c r="AL187" s="5"/>
      <c r="AM187" s="5">
        <v>10</v>
      </c>
      <c r="AN187" s="5"/>
      <c r="AO187" s="5">
        <f>1.37689*0.89689^W187</f>
        <v>1.2912649509430949</v>
      </c>
      <c r="AP187" s="5"/>
      <c r="AQ187" s="5"/>
      <c r="AR187" s="5" t="s">
        <v>2910</v>
      </c>
    </row>
    <row r="188" spans="1:44">
      <c r="A188" s="5" t="s">
        <v>1490</v>
      </c>
      <c r="B188" s="5" t="s">
        <v>1489</v>
      </c>
      <c r="C188" s="5" t="s">
        <v>1597</v>
      </c>
      <c r="D188" s="5">
        <v>2012</v>
      </c>
      <c r="E188" s="5" t="s">
        <v>1596</v>
      </c>
      <c r="F188" s="5" t="s">
        <v>304</v>
      </c>
      <c r="G188" s="5">
        <v>2.2787380000000002</v>
      </c>
      <c r="H188" s="5">
        <v>104.128694</v>
      </c>
      <c r="I188" s="5" t="s">
        <v>50</v>
      </c>
      <c r="J188" s="5" t="s">
        <v>49</v>
      </c>
      <c r="K188" s="5" t="s">
        <v>2923</v>
      </c>
      <c r="L188" s="5" t="s">
        <v>56</v>
      </c>
      <c r="M188" s="5" t="s">
        <v>106</v>
      </c>
      <c r="N188" s="5" t="s">
        <v>55</v>
      </c>
      <c r="O188" s="5">
        <v>637</v>
      </c>
      <c r="P188" s="5">
        <v>0.04</v>
      </c>
      <c r="Q188" s="5">
        <v>0.23</v>
      </c>
      <c r="R188" s="5">
        <v>0.26</v>
      </c>
      <c r="S188" s="5">
        <v>10</v>
      </c>
      <c r="T188" s="5">
        <v>110.8</v>
      </c>
      <c r="U188" s="5">
        <v>10.16</v>
      </c>
      <c r="V188" s="5">
        <v>1.04</v>
      </c>
      <c r="W188" s="5">
        <v>0.1</v>
      </c>
      <c r="X188" s="5">
        <v>109.76</v>
      </c>
      <c r="Y188" s="5">
        <v>10.06</v>
      </c>
      <c r="Z188" s="5"/>
      <c r="AA188" s="5"/>
      <c r="AB188" s="5"/>
      <c r="AC188" s="5"/>
      <c r="AD188" s="5"/>
      <c r="AE188" s="5"/>
      <c r="AF188" s="5"/>
      <c r="AG188" s="5"/>
      <c r="AH188" s="5"/>
      <c r="AI188" s="5"/>
      <c r="AJ188" s="5"/>
      <c r="AK188" s="5"/>
      <c r="AL188" s="5"/>
      <c r="AM188" s="5">
        <v>10</v>
      </c>
      <c r="AN188" s="5"/>
      <c r="AO188" s="5">
        <f>1.30938*0.8146^W188</f>
        <v>1.2828035219619716</v>
      </c>
      <c r="AP188" s="5"/>
      <c r="AQ188" s="5"/>
      <c r="AR188" s="5" t="s">
        <v>2910</v>
      </c>
    </row>
    <row r="189" spans="1:44">
      <c r="A189" s="5" t="s">
        <v>2980</v>
      </c>
      <c r="B189" s="5" t="s">
        <v>717</v>
      </c>
      <c r="C189" s="5"/>
      <c r="D189" s="5">
        <v>2018</v>
      </c>
      <c r="E189" s="5" t="s">
        <v>733</v>
      </c>
      <c r="F189" s="5" t="s">
        <v>722</v>
      </c>
      <c r="G189" s="5">
        <v>-22.947603000000001</v>
      </c>
      <c r="H189" s="5">
        <v>-43.163558000000002</v>
      </c>
      <c r="I189" s="5" t="s">
        <v>96</v>
      </c>
      <c r="J189" s="5" t="s">
        <v>138</v>
      </c>
      <c r="K189" t="s">
        <v>217</v>
      </c>
      <c r="L189" s="5" t="s">
        <v>56</v>
      </c>
      <c r="M189" s="5" t="s">
        <v>337</v>
      </c>
      <c r="N189" s="5" t="s">
        <v>55</v>
      </c>
      <c r="O189" s="5" t="s">
        <v>2728</v>
      </c>
      <c r="P189" s="5">
        <v>4.9000000000000002E-2</v>
      </c>
      <c r="Q189" s="5">
        <v>7.5999999999999998E-2</v>
      </c>
      <c r="R189" s="5">
        <v>0.125</v>
      </c>
      <c r="S189" s="5">
        <v>72</v>
      </c>
      <c r="T189" s="5">
        <f t="shared" ref="T189:U191" si="3">V189+X189</f>
        <v>133.29190428999999</v>
      </c>
      <c r="U189" s="5">
        <f t="shared" si="3"/>
        <v>1.3007033899999998</v>
      </c>
      <c r="V189" s="5">
        <v>46.38079613</v>
      </c>
      <c r="W189" s="5">
        <v>0.52222253799999996</v>
      </c>
      <c r="X189" s="5">
        <v>86.911108159999998</v>
      </c>
      <c r="Y189" s="5">
        <v>0.77848085199999995</v>
      </c>
      <c r="Z189" s="5">
        <f>AA189+AB189</f>
        <v>26.865276799</v>
      </c>
      <c r="AA189" s="5">
        <v>18.575319180000001</v>
      </c>
      <c r="AB189" s="5">
        <v>8.2899576190000008</v>
      </c>
      <c r="AC189" s="5">
        <f>AD189+AE189</f>
        <v>58.777278199999998</v>
      </c>
      <c r="AD189" s="5">
        <v>23.792733330000001</v>
      </c>
      <c r="AE189" s="5">
        <v>34.984544870000001</v>
      </c>
      <c r="AF189" s="5">
        <f>AG189+AH189</f>
        <v>92.419757090000004</v>
      </c>
      <c r="AG189" s="5">
        <v>29.293751570000001</v>
      </c>
      <c r="AH189" s="5">
        <v>63.12600552</v>
      </c>
      <c r="AI189" s="5"/>
      <c r="AJ189" s="5"/>
      <c r="AK189" s="5"/>
      <c r="AL189" s="5"/>
      <c r="AM189" s="5">
        <v>72</v>
      </c>
      <c r="AN189" s="5"/>
      <c r="AO189" s="5">
        <v>1.368564444</v>
      </c>
      <c r="AP189" s="5"/>
      <c r="AQ189" s="5"/>
      <c r="AR189" s="5"/>
    </row>
    <row r="190" spans="1:44">
      <c r="A190" s="5" t="s">
        <v>2980</v>
      </c>
      <c r="B190" s="5" t="s">
        <v>717</v>
      </c>
      <c r="C190" s="5"/>
      <c r="D190" s="5">
        <v>2018</v>
      </c>
      <c r="E190" s="5" t="s">
        <v>733</v>
      </c>
      <c r="F190" s="5" t="s">
        <v>722</v>
      </c>
      <c r="G190" s="5">
        <v>-22.947603000000001</v>
      </c>
      <c r="H190" s="5">
        <v>-43.163558000000002</v>
      </c>
      <c r="I190" s="5" t="s">
        <v>96</v>
      </c>
      <c r="J190" s="5" t="s">
        <v>138</v>
      </c>
      <c r="K190" t="s">
        <v>217</v>
      </c>
      <c r="L190" s="5" t="s">
        <v>56</v>
      </c>
      <c r="M190" s="5" t="s">
        <v>337</v>
      </c>
      <c r="N190" s="5" t="s">
        <v>55</v>
      </c>
      <c r="O190" s="5" t="s">
        <v>2727</v>
      </c>
      <c r="P190" s="5">
        <v>4.9000000000000002E-2</v>
      </c>
      <c r="Q190" s="5">
        <v>7.5999999999999998E-2</v>
      </c>
      <c r="R190" s="5">
        <v>0.125</v>
      </c>
      <c r="S190" s="5">
        <v>93</v>
      </c>
      <c r="T190" s="5">
        <f t="shared" si="3"/>
        <v>138.27738592</v>
      </c>
      <c r="U190" s="5">
        <f t="shared" si="3"/>
        <v>0.89496413799999996</v>
      </c>
      <c r="V190" s="5">
        <v>81.089634149999995</v>
      </c>
      <c r="W190" s="5">
        <v>0.54398307300000004</v>
      </c>
      <c r="X190" s="5">
        <v>57.187751769999998</v>
      </c>
      <c r="Y190" s="5">
        <v>0.35098106499999998</v>
      </c>
      <c r="Z190" s="5">
        <f>AA190+AB190</f>
        <v>44.160385070000004</v>
      </c>
      <c r="AA190" s="5">
        <v>21.992950459999999</v>
      </c>
      <c r="AB190" s="5">
        <v>22.167434610000001</v>
      </c>
      <c r="AC190" s="5">
        <f>AD190+AE190</f>
        <v>86.147702850000002</v>
      </c>
      <c r="AD190" s="5">
        <v>41.476310150000003</v>
      </c>
      <c r="AE190" s="5">
        <v>44.671392699999998</v>
      </c>
      <c r="AF190" s="5">
        <f>AG190+AH190</f>
        <v>110.47726234999999</v>
      </c>
      <c r="AG190" s="5">
        <v>54.495285099999997</v>
      </c>
      <c r="AH190" s="5">
        <v>55.98197725</v>
      </c>
      <c r="AI190" s="5"/>
      <c r="AJ190" s="5"/>
      <c r="AK190" s="5"/>
      <c r="AL190" s="5"/>
      <c r="AM190" s="5">
        <v>93</v>
      </c>
      <c r="AN190" s="5"/>
      <c r="AO190" s="5">
        <v>1.4541866670000001</v>
      </c>
      <c r="AP190" s="5"/>
      <c r="AQ190" s="5"/>
      <c r="AR190" s="5"/>
    </row>
    <row r="191" spans="1:44">
      <c r="A191" s="5" t="s">
        <v>2980</v>
      </c>
      <c r="B191" s="5" t="s">
        <v>717</v>
      </c>
      <c r="C191" s="5"/>
      <c r="D191" s="5">
        <v>2018</v>
      </c>
      <c r="E191" s="5" t="s">
        <v>733</v>
      </c>
      <c r="F191" s="5" t="s">
        <v>722</v>
      </c>
      <c r="G191" s="5">
        <v>-22.947603000000001</v>
      </c>
      <c r="H191" s="5">
        <v>-43.163558000000002</v>
      </c>
      <c r="I191" s="5" t="s">
        <v>96</v>
      </c>
      <c r="J191" s="5" t="s">
        <v>138</v>
      </c>
      <c r="K191" t="s">
        <v>217</v>
      </c>
      <c r="L191" s="5" t="s">
        <v>56</v>
      </c>
      <c r="M191" s="5" t="s">
        <v>337</v>
      </c>
      <c r="N191" s="5" t="s">
        <v>55</v>
      </c>
      <c r="O191" s="5" t="s">
        <v>2726</v>
      </c>
      <c r="P191" s="5">
        <v>4.9000000000000002E-2</v>
      </c>
      <c r="Q191" s="5">
        <v>7.5999999999999998E-2</v>
      </c>
      <c r="R191" s="5">
        <v>0.125</v>
      </c>
      <c r="S191" s="5">
        <v>93</v>
      </c>
      <c r="T191" s="5">
        <f t="shared" si="3"/>
        <v>69.314809049999994</v>
      </c>
      <c r="U191" s="5">
        <f t="shared" si="3"/>
        <v>0.63636801300000001</v>
      </c>
      <c r="V191" s="5">
        <v>48.775437459999999</v>
      </c>
      <c r="W191" s="5">
        <v>0.44947876799999997</v>
      </c>
      <c r="X191" s="5">
        <v>20.539371589999998</v>
      </c>
      <c r="Y191" s="5">
        <v>0.18688924500000001</v>
      </c>
      <c r="Z191" s="5">
        <f>AA191+AB191</f>
        <v>25.166229346000001</v>
      </c>
      <c r="AA191" s="5">
        <v>17.72648044</v>
      </c>
      <c r="AB191" s="5">
        <v>7.4397489060000002</v>
      </c>
      <c r="AC191" s="5">
        <f>AD191+AE191</f>
        <v>32.910573499999998</v>
      </c>
      <c r="AD191" s="5">
        <v>21.978505259999999</v>
      </c>
      <c r="AE191" s="5">
        <v>10.93206824</v>
      </c>
      <c r="AF191" s="5">
        <f>AG191+AH191</f>
        <v>41.56706415</v>
      </c>
      <c r="AG191" s="5">
        <v>27.622631309999999</v>
      </c>
      <c r="AH191" s="5">
        <v>13.944432839999999</v>
      </c>
      <c r="AI191" s="5"/>
      <c r="AJ191" s="5"/>
      <c r="AK191" s="5"/>
      <c r="AL191" s="5"/>
      <c r="AM191" s="5">
        <v>93</v>
      </c>
      <c r="AN191" s="5"/>
      <c r="AO191" s="5">
        <v>1.328942222</v>
      </c>
      <c r="AP191" s="5"/>
      <c r="AQ191" s="5"/>
      <c r="AR191" s="5"/>
    </row>
    <row r="192" spans="1:44">
      <c r="A192" t="s">
        <v>1490</v>
      </c>
      <c r="B192" t="s">
        <v>1489</v>
      </c>
      <c r="C192" t="s">
        <v>1946</v>
      </c>
      <c r="D192" s="5">
        <v>2012</v>
      </c>
      <c r="E192" t="s">
        <v>1947</v>
      </c>
      <c r="F192" t="s">
        <v>1146</v>
      </c>
      <c r="G192">
        <v>55.28</v>
      </c>
      <c r="H192">
        <v>11.05</v>
      </c>
      <c r="I192" t="s">
        <v>115</v>
      </c>
      <c r="J192" t="s">
        <v>95</v>
      </c>
      <c r="K192" t="s">
        <v>2925</v>
      </c>
      <c r="L192" t="s">
        <v>56</v>
      </c>
      <c r="M192" t="s">
        <v>63</v>
      </c>
      <c r="N192" t="s">
        <v>62</v>
      </c>
      <c r="O192">
        <v>140</v>
      </c>
      <c r="P192">
        <v>0.05</v>
      </c>
      <c r="Q192">
        <v>0.11</v>
      </c>
      <c r="R192">
        <v>0.16</v>
      </c>
      <c r="S192">
        <v>10</v>
      </c>
      <c r="V192">
        <v>3.52</v>
      </c>
      <c r="W192">
        <v>0.88</v>
      </c>
      <c r="AM192">
        <v>10</v>
      </c>
      <c r="AN192">
        <v>70</v>
      </c>
      <c r="AO192">
        <v>0.4</v>
      </c>
    </row>
    <row r="193" spans="1:44">
      <c r="A193" t="s">
        <v>1490</v>
      </c>
      <c r="B193" t="s">
        <v>1489</v>
      </c>
      <c r="C193" t="s">
        <v>1595</v>
      </c>
      <c r="D193" s="5">
        <v>2012</v>
      </c>
      <c r="E193" t="s">
        <v>228</v>
      </c>
      <c r="F193" t="s">
        <v>228</v>
      </c>
      <c r="G193">
        <v>7.5076499999999999</v>
      </c>
      <c r="H193">
        <v>99.303299999999993</v>
      </c>
      <c r="I193" t="s">
        <v>50</v>
      </c>
      <c r="J193" t="s">
        <v>155</v>
      </c>
      <c r="K193" s="5" t="s">
        <v>2923</v>
      </c>
      <c r="L193" t="s">
        <v>56</v>
      </c>
      <c r="M193" t="s">
        <v>297</v>
      </c>
      <c r="N193" t="s">
        <v>210</v>
      </c>
      <c r="O193">
        <v>651</v>
      </c>
      <c r="P193">
        <v>0.05</v>
      </c>
      <c r="Q193">
        <v>0.11</v>
      </c>
      <c r="R193">
        <v>0.16</v>
      </c>
      <c r="S193">
        <v>20</v>
      </c>
      <c r="V193">
        <v>6.02</v>
      </c>
      <c r="W193">
        <v>0.26</v>
      </c>
      <c r="AA193">
        <v>5.0658299600000003</v>
      </c>
      <c r="AM193">
        <v>20</v>
      </c>
      <c r="AO193">
        <v>1.38</v>
      </c>
      <c r="AP193">
        <v>40.18</v>
      </c>
    </row>
    <row r="194" spans="1:44">
      <c r="A194" s="5" t="s">
        <v>2980</v>
      </c>
      <c r="B194" s="5" t="s">
        <v>717</v>
      </c>
      <c r="C194" s="5"/>
      <c r="D194" s="5">
        <v>2018</v>
      </c>
      <c r="E194" s="5" t="s">
        <v>735</v>
      </c>
      <c r="F194" s="5" t="s">
        <v>722</v>
      </c>
      <c r="G194" s="5">
        <v>-23.104932999999999</v>
      </c>
      <c r="H194" s="5">
        <v>-44.213233000000002</v>
      </c>
      <c r="I194" s="5" t="s">
        <v>96</v>
      </c>
      <c r="J194" s="5" t="s">
        <v>138</v>
      </c>
      <c r="K194" t="s">
        <v>217</v>
      </c>
      <c r="L194" s="5" t="s">
        <v>56</v>
      </c>
      <c r="M194" s="5" t="s">
        <v>489</v>
      </c>
      <c r="N194" s="5" t="s">
        <v>55</v>
      </c>
      <c r="O194" s="5" t="s">
        <v>2728</v>
      </c>
      <c r="P194" s="5">
        <v>5.3999999999999999E-2</v>
      </c>
      <c r="Q194" s="5">
        <v>3.5000000000000003E-2</v>
      </c>
      <c r="R194" s="5">
        <v>8.8999999999999996E-2</v>
      </c>
      <c r="S194" s="5">
        <v>92</v>
      </c>
      <c r="T194" s="5">
        <f>V194+X194</f>
        <v>84.557175185000006</v>
      </c>
      <c r="U194" s="5">
        <f>W194+Y194</f>
        <v>0.93993462900000002</v>
      </c>
      <c r="V194" s="5">
        <v>76.829865400000003</v>
      </c>
      <c r="W194" s="5">
        <v>0.86243530400000001</v>
      </c>
      <c r="X194" s="5">
        <v>7.7273097850000001</v>
      </c>
      <c r="Y194" s="5">
        <v>7.7499324999999994E-2</v>
      </c>
      <c r="Z194" s="5">
        <f>AA194+AB194</f>
        <v>11.518609077000001</v>
      </c>
      <c r="AA194" s="5">
        <v>10.21008939</v>
      </c>
      <c r="AB194" s="5">
        <v>1.308519687</v>
      </c>
      <c r="AC194" s="5">
        <f>AD194+AE194</f>
        <v>28.647826605999999</v>
      </c>
      <c r="AD194" s="5">
        <v>26.104293139999999</v>
      </c>
      <c r="AE194" s="5">
        <v>2.543533466</v>
      </c>
      <c r="AF194" s="5">
        <f>AG194+AH194</f>
        <v>46.144329984999999</v>
      </c>
      <c r="AG194" s="5">
        <v>41.428238800000003</v>
      </c>
      <c r="AH194" s="5">
        <v>4.7160911849999998</v>
      </c>
      <c r="AI194" s="5"/>
      <c r="AJ194" s="5"/>
      <c r="AK194" s="5"/>
      <c r="AL194" s="5"/>
      <c r="AM194" s="5">
        <v>92</v>
      </c>
      <c r="AN194" s="5"/>
      <c r="AO194" s="5">
        <v>1.0149922220000001</v>
      </c>
      <c r="AP194" s="5"/>
      <c r="AQ194" s="5"/>
      <c r="AR194" s="5"/>
    </row>
    <row r="195" spans="1:44">
      <c r="A195" s="5" t="s">
        <v>2980</v>
      </c>
      <c r="B195" s="5" t="s">
        <v>717</v>
      </c>
      <c r="C195" s="5"/>
      <c r="D195" s="5">
        <v>2018</v>
      </c>
      <c r="E195" s="5" t="s">
        <v>735</v>
      </c>
      <c r="F195" s="5" t="s">
        <v>722</v>
      </c>
      <c r="G195" s="5">
        <v>-23.104932999999999</v>
      </c>
      <c r="H195" s="5">
        <v>-44.213233000000002</v>
      </c>
      <c r="I195" s="5" t="s">
        <v>96</v>
      </c>
      <c r="J195" s="5" t="s">
        <v>138</v>
      </c>
      <c r="K195" t="s">
        <v>217</v>
      </c>
      <c r="L195" s="5" t="s">
        <v>56</v>
      </c>
      <c r="M195" s="5" t="s">
        <v>489</v>
      </c>
      <c r="N195" s="5" t="s">
        <v>55</v>
      </c>
      <c r="O195" s="5" t="s">
        <v>2727</v>
      </c>
      <c r="P195" s="5">
        <v>5.3999999999999999E-2</v>
      </c>
      <c r="Q195" s="5">
        <v>3.5000000000000003E-2</v>
      </c>
      <c r="R195" s="5">
        <v>8.8999999999999996E-2</v>
      </c>
      <c r="S195" s="5">
        <v>92</v>
      </c>
      <c r="T195" s="5">
        <f>V195+X195</f>
        <v>89.939855915999999</v>
      </c>
      <c r="U195" s="5">
        <f>W195+Y195</f>
        <v>1.1926922740000001</v>
      </c>
      <c r="V195" s="5">
        <v>84.976895839999997</v>
      </c>
      <c r="W195" s="5">
        <v>1.106979817</v>
      </c>
      <c r="X195" s="5">
        <v>4.9629600759999999</v>
      </c>
      <c r="Y195" s="5">
        <v>8.5712457000000006E-2</v>
      </c>
      <c r="Z195" s="5">
        <f>AA195+AB195</f>
        <v>11.014827361</v>
      </c>
      <c r="AA195" s="5">
        <v>10.942719479999999</v>
      </c>
      <c r="AB195" s="5">
        <v>7.2107880999999999E-2</v>
      </c>
      <c r="AC195" s="5">
        <f>AD195+AE195</f>
        <v>28.316222980999999</v>
      </c>
      <c r="AD195" s="5">
        <v>28.16231316</v>
      </c>
      <c r="AE195" s="5">
        <v>0.153909821</v>
      </c>
      <c r="AF195" s="5">
        <f>AG195+AH195</f>
        <v>62.555279939000002</v>
      </c>
      <c r="AG195" s="5">
        <v>62.271682009999999</v>
      </c>
      <c r="AH195" s="5">
        <v>0.28359792900000003</v>
      </c>
      <c r="AI195" s="5"/>
      <c r="AJ195" s="5"/>
      <c r="AK195" s="5"/>
      <c r="AL195" s="5"/>
      <c r="AM195" s="5">
        <v>92</v>
      </c>
      <c r="AN195" s="5"/>
      <c r="AO195" s="5">
        <v>0.80147666699999998</v>
      </c>
      <c r="AP195" s="5"/>
      <c r="AQ195" s="5"/>
      <c r="AR195" s="5"/>
    </row>
    <row r="196" spans="1:44">
      <c r="A196" t="s">
        <v>274</v>
      </c>
      <c r="B196" t="s">
        <v>273</v>
      </c>
      <c r="D196">
        <v>2020</v>
      </c>
      <c r="E196" t="s">
        <v>272</v>
      </c>
      <c r="F196" t="s">
        <v>3000</v>
      </c>
      <c r="G196">
        <v>50.758169440000003</v>
      </c>
      <c r="H196">
        <v>-1.164280556</v>
      </c>
      <c r="I196" t="s">
        <v>88</v>
      </c>
      <c r="J196" t="s">
        <v>95</v>
      </c>
      <c r="K196" t="s">
        <v>2925</v>
      </c>
      <c r="L196" t="s">
        <v>56</v>
      </c>
      <c r="M196" t="s">
        <v>271</v>
      </c>
      <c r="N196" t="s">
        <v>62</v>
      </c>
      <c r="O196" t="s">
        <v>270</v>
      </c>
      <c r="P196">
        <v>7.0000000000000007E-2</v>
      </c>
      <c r="S196">
        <v>30</v>
      </c>
      <c r="V196">
        <v>6.65</v>
      </c>
      <c r="AA196">
        <v>3.3250000000000002</v>
      </c>
      <c r="AD196">
        <v>6.65</v>
      </c>
      <c r="AM196">
        <v>30</v>
      </c>
      <c r="AO196">
        <v>1.46</v>
      </c>
      <c r="AP196">
        <v>0.22500999999999999</v>
      </c>
      <c r="AQ196">
        <v>1.1399999999999999</v>
      </c>
    </row>
    <row r="197" spans="1:44">
      <c r="A197" t="s">
        <v>1490</v>
      </c>
      <c r="B197" t="s">
        <v>1489</v>
      </c>
      <c r="C197" t="s">
        <v>1925</v>
      </c>
      <c r="D197" s="5">
        <v>2012</v>
      </c>
      <c r="E197" t="s">
        <v>1923</v>
      </c>
      <c r="F197" t="s">
        <v>518</v>
      </c>
      <c r="G197">
        <v>40.6</v>
      </c>
      <c r="H197">
        <v>0.71666666700000003</v>
      </c>
      <c r="I197" t="s">
        <v>2912</v>
      </c>
      <c r="J197" t="s">
        <v>95</v>
      </c>
      <c r="K197" t="s">
        <v>846</v>
      </c>
      <c r="L197" t="s">
        <v>56</v>
      </c>
      <c r="M197" t="s">
        <v>1481</v>
      </c>
      <c r="N197" t="s">
        <v>210</v>
      </c>
      <c r="O197">
        <v>173</v>
      </c>
      <c r="P197">
        <v>0.08</v>
      </c>
      <c r="Q197">
        <v>0.16</v>
      </c>
      <c r="R197">
        <v>0.24</v>
      </c>
    </row>
    <row r="198" spans="1:44">
      <c r="A198" t="s">
        <v>940</v>
      </c>
      <c r="B198" t="s">
        <v>939</v>
      </c>
      <c r="D198">
        <v>2022</v>
      </c>
      <c r="E198" t="s">
        <v>941</v>
      </c>
      <c r="F198" t="s">
        <v>832</v>
      </c>
      <c r="G198">
        <v>1.2060999999999999</v>
      </c>
      <c r="H198">
        <v>103.75709999999999</v>
      </c>
      <c r="I198" t="s">
        <v>2912</v>
      </c>
      <c r="J198" t="s">
        <v>49</v>
      </c>
      <c r="K198" t="s">
        <v>2923</v>
      </c>
      <c r="L198" t="s">
        <v>56</v>
      </c>
      <c r="M198" t="s">
        <v>297</v>
      </c>
      <c r="N198" t="s">
        <v>210</v>
      </c>
      <c r="P198">
        <v>0.08</v>
      </c>
      <c r="Q198">
        <v>0.16</v>
      </c>
      <c r="R198">
        <v>0.25</v>
      </c>
      <c r="S198">
        <v>15</v>
      </c>
      <c r="V198">
        <v>83.64</v>
      </c>
      <c r="W198">
        <v>1</v>
      </c>
      <c r="AA198">
        <v>83.64</v>
      </c>
      <c r="AL198">
        <v>2.46</v>
      </c>
      <c r="AM198">
        <v>15</v>
      </c>
      <c r="AO198">
        <v>1.4</v>
      </c>
      <c r="AP198">
        <v>33.75</v>
      </c>
    </row>
    <row r="199" spans="1:44">
      <c r="A199" s="5" t="s">
        <v>2980</v>
      </c>
      <c r="B199" s="5" t="s">
        <v>717</v>
      </c>
      <c r="C199" s="5"/>
      <c r="D199" s="5">
        <v>2018</v>
      </c>
      <c r="E199" s="5" t="s">
        <v>728</v>
      </c>
      <c r="F199" s="5" t="s">
        <v>722</v>
      </c>
      <c r="G199" s="5">
        <v>-22.772383000000001</v>
      </c>
      <c r="H199" s="5">
        <v>-41.888983000000003</v>
      </c>
      <c r="I199" s="5" t="s">
        <v>96</v>
      </c>
      <c r="J199" s="5" t="s">
        <v>217</v>
      </c>
      <c r="K199" t="s">
        <v>217</v>
      </c>
      <c r="L199" s="5" t="s">
        <v>56</v>
      </c>
      <c r="M199" s="5" t="s">
        <v>489</v>
      </c>
      <c r="N199" s="5" t="s">
        <v>55</v>
      </c>
      <c r="O199" s="5" t="s">
        <v>2728</v>
      </c>
      <c r="P199" s="5">
        <v>8.5999999999999993E-2</v>
      </c>
      <c r="Q199" s="5">
        <v>0.153</v>
      </c>
      <c r="R199" s="5">
        <v>0.23899999999999999</v>
      </c>
      <c r="S199" s="5">
        <v>56</v>
      </c>
      <c r="T199" s="5">
        <f t="shared" ref="T199:U202" si="4">V199+X199</f>
        <v>407.48598415999999</v>
      </c>
      <c r="U199" s="5">
        <f t="shared" si="4"/>
        <v>5.3806252480000003</v>
      </c>
      <c r="V199" s="5">
        <v>43.525694960000003</v>
      </c>
      <c r="W199" s="5">
        <v>0.63589957900000005</v>
      </c>
      <c r="X199" s="5">
        <v>363.96028919999998</v>
      </c>
      <c r="Y199" s="5">
        <v>4.7447256690000001</v>
      </c>
      <c r="Z199" s="5">
        <f>AA199+AB199</f>
        <v>81.732391747999998</v>
      </c>
      <c r="AA199" s="5">
        <v>8.7822399180000001</v>
      </c>
      <c r="AB199" s="5">
        <v>72.950151829999996</v>
      </c>
      <c r="AC199" s="5">
        <f>AD199+AE199</f>
        <v>201.68624502</v>
      </c>
      <c r="AD199" s="5">
        <v>18.285210920000001</v>
      </c>
      <c r="AE199" s="5">
        <v>183.4010341</v>
      </c>
      <c r="AF199" s="5">
        <f>AG199+AH199</f>
        <v>359.90445945000005</v>
      </c>
      <c r="AG199" s="5">
        <v>39.185696450000002</v>
      </c>
      <c r="AH199" s="5">
        <v>320.71876300000002</v>
      </c>
      <c r="AI199" s="5"/>
      <c r="AJ199" s="5"/>
      <c r="AK199" s="5"/>
      <c r="AL199" s="5"/>
      <c r="AM199" s="5">
        <v>56</v>
      </c>
      <c r="AN199" s="5"/>
      <c r="AO199" s="5">
        <v>1.338896152</v>
      </c>
      <c r="AP199" s="5"/>
      <c r="AQ199" s="5"/>
      <c r="AR199" s="5"/>
    </row>
    <row r="200" spans="1:44">
      <c r="A200" s="5" t="s">
        <v>2980</v>
      </c>
      <c r="B200" s="5" t="s">
        <v>717</v>
      </c>
      <c r="C200" s="5"/>
      <c r="D200" s="5">
        <v>2018</v>
      </c>
      <c r="E200" s="5" t="s">
        <v>728</v>
      </c>
      <c r="F200" s="5" t="s">
        <v>722</v>
      </c>
      <c r="G200" s="5">
        <v>-22.772383000000001</v>
      </c>
      <c r="H200" s="5">
        <v>-41.888983000000003</v>
      </c>
      <c r="I200" s="5" t="s">
        <v>96</v>
      </c>
      <c r="J200" s="5" t="s">
        <v>217</v>
      </c>
      <c r="K200" t="s">
        <v>217</v>
      </c>
      <c r="L200" s="5" t="s">
        <v>56</v>
      </c>
      <c r="M200" s="5" t="s">
        <v>489</v>
      </c>
      <c r="N200" s="5" t="s">
        <v>55</v>
      </c>
      <c r="O200" s="5" t="s">
        <v>2727</v>
      </c>
      <c r="P200" s="5">
        <v>8.5999999999999993E-2</v>
      </c>
      <c r="Q200" s="5">
        <v>0.153</v>
      </c>
      <c r="R200" s="5">
        <v>0.23899999999999999</v>
      </c>
      <c r="S200" s="5">
        <v>92</v>
      </c>
      <c r="T200" s="5">
        <f t="shared" si="4"/>
        <v>582.05800175000002</v>
      </c>
      <c r="U200" s="5">
        <f t="shared" si="4"/>
        <v>5.4587658880000003</v>
      </c>
      <c r="V200" s="5">
        <v>65.945191249999993</v>
      </c>
      <c r="W200" s="5">
        <v>0.65376076500000002</v>
      </c>
      <c r="X200" s="5">
        <v>516.11281050000002</v>
      </c>
      <c r="Y200" s="5">
        <v>4.8050051229999999</v>
      </c>
      <c r="Z200" s="5">
        <f>AA200+AB200</f>
        <v>116.78314326</v>
      </c>
      <c r="AA200" s="5">
        <v>14.51617886</v>
      </c>
      <c r="AB200" s="5">
        <v>102.26696440000001</v>
      </c>
      <c r="AC200" s="5">
        <f>AD200+AE200</f>
        <v>228.73287325999999</v>
      </c>
      <c r="AD200" s="5">
        <v>19.456613659999999</v>
      </c>
      <c r="AE200" s="5">
        <v>209.2762596</v>
      </c>
      <c r="AF200" s="5">
        <f>AG200+AH200</f>
        <v>363.40216548000001</v>
      </c>
      <c r="AG200" s="5">
        <v>47.38166768</v>
      </c>
      <c r="AH200" s="5">
        <v>316.02049779999999</v>
      </c>
      <c r="AI200" s="5"/>
      <c r="AJ200" s="5"/>
      <c r="AK200" s="5"/>
      <c r="AL200" s="5"/>
      <c r="AM200" s="5">
        <v>92</v>
      </c>
      <c r="AN200" s="5"/>
      <c r="AO200" s="5">
        <v>1.1837493269999999</v>
      </c>
      <c r="AP200" s="5"/>
      <c r="AQ200" s="5"/>
      <c r="AR200" s="5"/>
    </row>
    <row r="201" spans="1:44">
      <c r="A201" s="5" t="s">
        <v>2980</v>
      </c>
      <c r="B201" s="5" t="s">
        <v>717</v>
      </c>
      <c r="C201" s="5"/>
      <c r="D201" s="5">
        <v>2018</v>
      </c>
      <c r="E201" s="5" t="s">
        <v>730</v>
      </c>
      <c r="F201" s="5" t="s">
        <v>722</v>
      </c>
      <c r="G201" s="5">
        <v>-22.878931999999999</v>
      </c>
      <c r="H201" s="5">
        <v>-42.003653</v>
      </c>
      <c r="I201" s="5" t="s">
        <v>96</v>
      </c>
      <c r="J201" s="5" t="s">
        <v>217</v>
      </c>
      <c r="K201" t="s">
        <v>217</v>
      </c>
      <c r="L201" s="5" t="s">
        <v>56</v>
      </c>
      <c r="M201" s="5" t="s">
        <v>489</v>
      </c>
      <c r="N201" s="5" t="s">
        <v>55</v>
      </c>
      <c r="O201" s="5" t="s">
        <v>2728</v>
      </c>
      <c r="P201" s="5">
        <v>8.8999999999999996E-2</v>
      </c>
      <c r="Q201" s="5">
        <v>0.108</v>
      </c>
      <c r="R201" s="5">
        <v>0.19700000000000001</v>
      </c>
      <c r="S201" s="5">
        <v>92</v>
      </c>
      <c r="T201" s="5">
        <f t="shared" si="4"/>
        <v>59.774600020000001</v>
      </c>
      <c r="U201" s="5">
        <f t="shared" si="4"/>
        <v>0.52867136599999998</v>
      </c>
      <c r="V201" s="5">
        <v>49.744200640000003</v>
      </c>
      <c r="W201" s="5">
        <v>0.43701157299999999</v>
      </c>
      <c r="X201" s="5">
        <v>10.03039938</v>
      </c>
      <c r="Y201" s="5">
        <v>9.1659793000000003E-2</v>
      </c>
      <c r="Z201" s="5">
        <f>AA201+AB201</f>
        <v>20.047922447000001</v>
      </c>
      <c r="AA201" s="5">
        <v>17.656573080000001</v>
      </c>
      <c r="AB201" s="5">
        <v>2.3913493670000001</v>
      </c>
      <c r="AC201" s="5">
        <f>AD201+AE201</f>
        <v>33.223831216000001</v>
      </c>
      <c r="AD201" s="5">
        <v>28.680089250000002</v>
      </c>
      <c r="AE201" s="5">
        <v>4.5437419659999998</v>
      </c>
      <c r="AF201" s="5">
        <f>AG201+AH201</f>
        <v>47.074333166000002</v>
      </c>
      <c r="AG201" s="5">
        <v>40.117354200000001</v>
      </c>
      <c r="AH201" s="5">
        <v>6.9569789660000003</v>
      </c>
      <c r="AI201" s="5"/>
      <c r="AJ201" s="5"/>
      <c r="AK201" s="5"/>
      <c r="AL201" s="5"/>
      <c r="AM201" s="5">
        <v>92</v>
      </c>
      <c r="AN201" s="5"/>
      <c r="AO201" s="5">
        <v>1.2824133339999999</v>
      </c>
      <c r="AP201" s="5"/>
      <c r="AQ201" s="5"/>
      <c r="AR201" s="5"/>
    </row>
    <row r="202" spans="1:44">
      <c r="A202" s="5" t="s">
        <v>2980</v>
      </c>
      <c r="B202" s="5" t="s">
        <v>717</v>
      </c>
      <c r="C202" s="5"/>
      <c r="D202" s="5">
        <v>2018</v>
      </c>
      <c r="E202" s="5" t="s">
        <v>730</v>
      </c>
      <c r="F202" s="5" t="s">
        <v>722</v>
      </c>
      <c r="G202" s="5">
        <v>-22.878931999999999</v>
      </c>
      <c r="H202" s="5">
        <v>-42.003653</v>
      </c>
      <c r="I202" s="5" t="s">
        <v>96</v>
      </c>
      <c r="J202" s="5" t="s">
        <v>217</v>
      </c>
      <c r="K202" t="s">
        <v>217</v>
      </c>
      <c r="L202" s="5" t="s">
        <v>56</v>
      </c>
      <c r="M202" s="5" t="s">
        <v>489</v>
      </c>
      <c r="N202" s="5" t="s">
        <v>55</v>
      </c>
      <c r="O202" s="5" t="s">
        <v>2727</v>
      </c>
      <c r="P202" s="5">
        <v>8.8999999999999996E-2</v>
      </c>
      <c r="Q202" s="5">
        <v>0.108</v>
      </c>
      <c r="R202" s="5">
        <v>0.19700000000000001</v>
      </c>
      <c r="S202" s="5">
        <v>92</v>
      </c>
      <c r="T202" s="5">
        <f t="shared" si="4"/>
        <v>92.728868470000009</v>
      </c>
      <c r="U202" s="5">
        <f t="shared" si="4"/>
        <v>0.82548127100000013</v>
      </c>
      <c r="V202" s="5">
        <v>33.875928690000002</v>
      </c>
      <c r="W202" s="5">
        <v>0.31168188000000002</v>
      </c>
      <c r="X202" s="5">
        <v>58.85293978</v>
      </c>
      <c r="Y202" s="5">
        <v>0.51379939100000005</v>
      </c>
      <c r="Z202" s="5">
        <f>AA202+AB202</f>
        <v>21.702966797999999</v>
      </c>
      <c r="AA202" s="5">
        <v>9.2139565379999997</v>
      </c>
      <c r="AB202" s="5">
        <v>12.489010260000001</v>
      </c>
      <c r="AC202" s="5">
        <f>AD202+AE202</f>
        <v>40.912455919999999</v>
      </c>
      <c r="AD202" s="5">
        <v>18.106539659999999</v>
      </c>
      <c r="AE202" s="5">
        <v>22.80591626</v>
      </c>
      <c r="AF202" s="5">
        <f>AG202+AH202</f>
        <v>63.482309100000002</v>
      </c>
      <c r="AG202" s="5">
        <v>27.269282189999998</v>
      </c>
      <c r="AH202" s="5">
        <v>36.213026910000004</v>
      </c>
      <c r="AI202" s="5"/>
      <c r="AJ202" s="5"/>
      <c r="AK202" s="5"/>
      <c r="AL202" s="5"/>
      <c r="AM202" s="5">
        <v>92</v>
      </c>
      <c r="AN202" s="5"/>
      <c r="AO202" s="5">
        <v>1.1933111110000001</v>
      </c>
      <c r="AP202" s="5"/>
      <c r="AQ202" s="5"/>
      <c r="AR202" s="5"/>
    </row>
    <row r="203" spans="1:44">
      <c r="A203" s="5" t="s">
        <v>1490</v>
      </c>
      <c r="B203" s="5" t="s">
        <v>1489</v>
      </c>
      <c r="C203" s="5" t="s">
        <v>1994</v>
      </c>
      <c r="D203" s="5">
        <v>2012</v>
      </c>
      <c r="E203" s="5" t="s">
        <v>1993</v>
      </c>
      <c r="F203" s="5" t="s">
        <v>51</v>
      </c>
      <c r="G203" s="5">
        <v>-20.026</v>
      </c>
      <c r="H203" s="5">
        <v>148.255</v>
      </c>
      <c r="I203" s="5" t="s">
        <v>2912</v>
      </c>
      <c r="J203" s="5" t="s">
        <v>49</v>
      </c>
      <c r="K203" t="s">
        <v>2923</v>
      </c>
      <c r="L203" s="5" t="s">
        <v>56</v>
      </c>
      <c r="M203" s="5" t="s">
        <v>106</v>
      </c>
      <c r="N203" s="5" t="s">
        <v>55</v>
      </c>
      <c r="O203" s="5">
        <v>78</v>
      </c>
      <c r="P203" s="5">
        <v>0.09</v>
      </c>
      <c r="Q203" s="5">
        <v>0.2</v>
      </c>
      <c r="R203" s="5">
        <v>0.28999999999999998</v>
      </c>
      <c r="S203" s="5">
        <v>10</v>
      </c>
      <c r="T203" s="5">
        <v>5.83</v>
      </c>
      <c r="U203" s="5">
        <v>0.53</v>
      </c>
      <c r="V203" s="5"/>
      <c r="W203" s="5"/>
      <c r="X203" s="5">
        <v>5.83</v>
      </c>
      <c r="Y203" s="5">
        <v>0.53</v>
      </c>
      <c r="Z203" s="5"/>
      <c r="AA203" s="5"/>
      <c r="AB203" s="5"/>
      <c r="AC203" s="5"/>
      <c r="AD203" s="5"/>
      <c r="AE203" s="5"/>
      <c r="AF203" s="5"/>
      <c r="AG203" s="5"/>
      <c r="AH203" s="5"/>
      <c r="AI203" s="5"/>
      <c r="AJ203" s="5"/>
      <c r="AK203" s="5"/>
      <c r="AL203" s="5"/>
      <c r="AM203" s="5">
        <v>10</v>
      </c>
      <c r="AN203" s="5"/>
      <c r="AO203" s="5"/>
      <c r="AP203" s="5"/>
      <c r="AQ203" s="5"/>
      <c r="AR203" s="5" t="s">
        <v>2910</v>
      </c>
    </row>
    <row r="204" spans="1:44">
      <c r="A204" s="5" t="s">
        <v>2980</v>
      </c>
      <c r="B204" s="5" t="s">
        <v>717</v>
      </c>
      <c r="C204" s="5"/>
      <c r="D204" s="5">
        <v>2018</v>
      </c>
      <c r="E204" s="5" t="s">
        <v>727</v>
      </c>
      <c r="F204" s="5" t="s">
        <v>722</v>
      </c>
      <c r="G204" s="5">
        <v>-22.745867000000001</v>
      </c>
      <c r="H204" s="5">
        <v>-41.881450000000001</v>
      </c>
      <c r="I204" s="5" t="s">
        <v>96</v>
      </c>
      <c r="J204" s="5" t="s">
        <v>217</v>
      </c>
      <c r="K204" t="s">
        <v>217</v>
      </c>
      <c r="L204" s="5" t="s">
        <v>56</v>
      </c>
      <c r="M204" s="5" t="s">
        <v>489</v>
      </c>
      <c r="N204" s="5" t="s">
        <v>55</v>
      </c>
      <c r="O204" s="5" t="s">
        <v>2728</v>
      </c>
      <c r="P204" s="5">
        <v>9.4E-2</v>
      </c>
      <c r="Q204" s="5">
        <v>0.15</v>
      </c>
      <c r="R204" s="5">
        <v>0.24399999999999999</v>
      </c>
      <c r="S204" s="5">
        <v>41</v>
      </c>
      <c r="T204" s="5">
        <f>V204+X204</f>
        <v>101.02005349000001</v>
      </c>
      <c r="U204" s="5">
        <f>W204+Y204</f>
        <v>3.184871674</v>
      </c>
      <c r="V204" s="5">
        <v>40.36570751</v>
      </c>
      <c r="W204" s="5">
        <v>1.1481216839999999</v>
      </c>
      <c r="X204" s="5">
        <v>60.654345980000002</v>
      </c>
      <c r="Y204" s="5">
        <v>2.0367499900000001</v>
      </c>
      <c r="Z204" s="5">
        <f>AA204+AB204</f>
        <v>29.66869221</v>
      </c>
      <c r="AA204" s="5">
        <v>13.695299629999999</v>
      </c>
      <c r="AB204" s="5">
        <v>15.973392580000001</v>
      </c>
      <c r="AC204" s="5">
        <f>AD204+AE204</f>
        <v>73.307985430000002</v>
      </c>
      <c r="AD204" s="5">
        <v>33.424090159999999</v>
      </c>
      <c r="AE204" s="5">
        <v>39.883895269999996</v>
      </c>
      <c r="AF204" s="5"/>
      <c r="AG204" s="5"/>
      <c r="AH204" s="5"/>
      <c r="AI204" s="5"/>
      <c r="AJ204" s="5"/>
      <c r="AK204" s="5"/>
      <c r="AL204" s="5"/>
      <c r="AM204" s="5">
        <v>41</v>
      </c>
      <c r="AN204" s="5"/>
      <c r="AO204" s="5">
        <v>0.854541667</v>
      </c>
      <c r="AP204" s="5"/>
      <c r="AQ204" s="5"/>
      <c r="AR204" s="5"/>
    </row>
    <row r="205" spans="1:44">
      <c r="A205" s="5" t="s">
        <v>2980</v>
      </c>
      <c r="B205" s="5" t="s">
        <v>717</v>
      </c>
      <c r="C205" s="5"/>
      <c r="D205" s="5">
        <v>2018</v>
      </c>
      <c r="E205" s="5" t="s">
        <v>727</v>
      </c>
      <c r="F205" s="5" t="s">
        <v>722</v>
      </c>
      <c r="G205" s="5">
        <v>-22.745867000000001</v>
      </c>
      <c r="H205" s="5">
        <v>-41.881450000000001</v>
      </c>
      <c r="I205" s="5" t="s">
        <v>96</v>
      </c>
      <c r="J205" s="5" t="s">
        <v>217</v>
      </c>
      <c r="K205" t="s">
        <v>217</v>
      </c>
      <c r="L205" s="5" t="s">
        <v>56</v>
      </c>
      <c r="M205" s="5" t="s">
        <v>489</v>
      </c>
      <c r="N205" s="5" t="s">
        <v>55</v>
      </c>
      <c r="O205" s="5" t="s">
        <v>2727</v>
      </c>
      <c r="P205" s="5">
        <v>9.4E-2</v>
      </c>
      <c r="Q205" s="5">
        <v>0.15</v>
      </c>
      <c r="R205" s="5">
        <v>0.24399999999999999</v>
      </c>
      <c r="S205" s="5">
        <v>35</v>
      </c>
      <c r="T205" s="5">
        <f>V205+X205</f>
        <v>66.595532980000002</v>
      </c>
      <c r="U205" s="5">
        <f>W205+Y205</f>
        <v>1.893830452</v>
      </c>
      <c r="V205" s="5">
        <v>35.027335950000001</v>
      </c>
      <c r="W205" s="5">
        <v>0.982387699</v>
      </c>
      <c r="X205" s="5">
        <v>31.56819703</v>
      </c>
      <c r="Y205" s="5">
        <v>0.91144275299999999</v>
      </c>
      <c r="Z205" s="5">
        <f>AA205+AB205</f>
        <v>29.75647721</v>
      </c>
      <c r="AA205" s="5">
        <v>15.4703556</v>
      </c>
      <c r="AB205" s="5">
        <v>14.28612161</v>
      </c>
      <c r="AC205" s="5">
        <f>AD205+AE205</f>
        <v>52.756942499999994</v>
      </c>
      <c r="AD205" s="5">
        <v>28.657619619999998</v>
      </c>
      <c r="AE205" s="5">
        <v>24.099322879999999</v>
      </c>
      <c r="AF205" s="5"/>
      <c r="AG205" s="5"/>
      <c r="AH205" s="5"/>
      <c r="AI205" s="5"/>
      <c r="AJ205" s="5"/>
      <c r="AK205" s="5"/>
      <c r="AL205" s="5"/>
      <c r="AM205" s="5">
        <v>35</v>
      </c>
      <c r="AN205" s="5"/>
      <c r="AO205" s="5">
        <v>1.074603175</v>
      </c>
      <c r="AP205" s="5"/>
      <c r="AQ205" s="5"/>
      <c r="AR205" s="5"/>
    </row>
    <row r="206" spans="1:44">
      <c r="A206" s="5" t="s">
        <v>1490</v>
      </c>
      <c r="B206" s="5" t="s">
        <v>1489</v>
      </c>
      <c r="C206" s="5" t="s">
        <v>1754</v>
      </c>
      <c r="D206" s="5">
        <v>2012</v>
      </c>
      <c r="E206" s="5" t="s">
        <v>1638</v>
      </c>
      <c r="F206" s="5" t="s">
        <v>66</v>
      </c>
      <c r="G206" s="5">
        <v>44.6</v>
      </c>
      <c r="H206" s="5">
        <v>-124</v>
      </c>
      <c r="I206" s="5" t="s">
        <v>2912</v>
      </c>
      <c r="J206" s="5" t="s">
        <v>64</v>
      </c>
      <c r="K206" s="5" t="s">
        <v>2924</v>
      </c>
      <c r="L206" s="5" t="s">
        <v>56</v>
      </c>
      <c r="M206" s="5" t="s">
        <v>195</v>
      </c>
      <c r="N206" s="5" t="s">
        <v>62</v>
      </c>
      <c r="O206" s="5">
        <v>662</v>
      </c>
      <c r="P206" s="5">
        <v>0.1</v>
      </c>
      <c r="Q206" s="5">
        <v>0.08</v>
      </c>
      <c r="R206" s="5">
        <v>0.18</v>
      </c>
      <c r="S206" s="5">
        <v>15</v>
      </c>
      <c r="T206" s="5"/>
      <c r="U206" s="5"/>
      <c r="V206" s="5">
        <v>23.4</v>
      </c>
      <c r="W206" s="5">
        <v>1.43</v>
      </c>
      <c r="X206" s="5"/>
      <c r="Y206" s="5"/>
      <c r="Z206" s="5"/>
      <c r="AA206" s="5">
        <v>23.4</v>
      </c>
      <c r="AB206" s="5"/>
      <c r="AC206" s="5"/>
      <c r="AD206" s="5"/>
      <c r="AE206" s="5"/>
      <c r="AF206" s="5"/>
      <c r="AG206" s="5"/>
      <c r="AH206" s="5"/>
      <c r="AI206" s="5"/>
      <c r="AJ206" s="5"/>
      <c r="AK206" s="5"/>
      <c r="AL206" s="5"/>
      <c r="AM206" s="5">
        <v>15</v>
      </c>
      <c r="AN206" s="5"/>
      <c r="AO206" s="5">
        <f>1.37689*0.89689^W206</f>
        <v>1.1784638796271736</v>
      </c>
      <c r="AP206" s="5"/>
      <c r="AQ206" s="5"/>
      <c r="AR206" s="5" t="s">
        <v>2910</v>
      </c>
    </row>
    <row r="207" spans="1:44">
      <c r="A207" s="5" t="s">
        <v>2980</v>
      </c>
      <c r="B207" s="5" t="s">
        <v>717</v>
      </c>
      <c r="C207" s="5"/>
      <c r="D207" s="5">
        <v>2018</v>
      </c>
      <c r="E207" s="5" t="s">
        <v>731</v>
      </c>
      <c r="F207" s="5" t="s">
        <v>722</v>
      </c>
      <c r="G207" s="5">
        <v>-22.881841000000001</v>
      </c>
      <c r="H207" s="5">
        <v>-42.002751000000004</v>
      </c>
      <c r="I207" s="5" t="s">
        <v>96</v>
      </c>
      <c r="J207" s="5" t="s">
        <v>217</v>
      </c>
      <c r="K207" t="s">
        <v>217</v>
      </c>
      <c r="L207" s="5" t="s">
        <v>56</v>
      </c>
      <c r="M207" s="5" t="s">
        <v>489</v>
      </c>
      <c r="N207" s="5" t="s">
        <v>55</v>
      </c>
      <c r="O207" s="5" t="s">
        <v>2728</v>
      </c>
      <c r="P207" s="5">
        <v>0.10100000000000001</v>
      </c>
      <c r="Q207" s="5">
        <v>0.11799999999999999</v>
      </c>
      <c r="R207" s="5">
        <v>0.219</v>
      </c>
      <c r="S207" s="5">
        <v>80</v>
      </c>
      <c r="T207" s="5">
        <f t="shared" ref="T207:U210" si="5">V207+X207</f>
        <v>56.172975559999998</v>
      </c>
      <c r="U207" s="5">
        <f t="shared" si="5"/>
        <v>0.55313415499999996</v>
      </c>
      <c r="V207" s="5">
        <v>28.694036910000001</v>
      </c>
      <c r="W207" s="5">
        <v>0.285108113</v>
      </c>
      <c r="X207" s="5">
        <v>27.47893865</v>
      </c>
      <c r="Y207" s="5">
        <v>0.26802604200000002</v>
      </c>
      <c r="Z207" s="5">
        <f>AA207+AB207</f>
        <v>22.919976069999997</v>
      </c>
      <c r="AA207" s="5">
        <v>16.594908929999999</v>
      </c>
      <c r="AB207" s="5">
        <v>6.3250671399999998</v>
      </c>
      <c r="AC207" s="5">
        <f>AD207+AE207</f>
        <v>34.597325720000001</v>
      </c>
      <c r="AD207" s="5">
        <v>18.187822990000001</v>
      </c>
      <c r="AE207" s="5">
        <v>16.40950273</v>
      </c>
      <c r="AF207" s="5">
        <f>AG207+AH207</f>
        <v>48.392894740000003</v>
      </c>
      <c r="AG207" s="5">
        <v>25.17923609</v>
      </c>
      <c r="AH207" s="5">
        <v>23.213658649999999</v>
      </c>
      <c r="AI207" s="5"/>
      <c r="AJ207" s="5"/>
      <c r="AK207" s="5"/>
      <c r="AL207" s="5"/>
      <c r="AM207" s="5">
        <v>80</v>
      </c>
      <c r="AN207" s="5"/>
      <c r="AO207" s="5">
        <v>1.3007844449999999</v>
      </c>
      <c r="AP207" s="5"/>
      <c r="AQ207" s="5"/>
      <c r="AR207" s="5"/>
    </row>
    <row r="208" spans="1:44">
      <c r="A208" s="5" t="s">
        <v>2980</v>
      </c>
      <c r="B208" s="5" t="s">
        <v>717</v>
      </c>
      <c r="C208" s="5"/>
      <c r="D208" s="5">
        <v>2018</v>
      </c>
      <c r="E208" s="5" t="s">
        <v>731</v>
      </c>
      <c r="F208" s="5" t="s">
        <v>722</v>
      </c>
      <c r="G208" s="5">
        <v>-22.881841000000001</v>
      </c>
      <c r="H208" s="5">
        <v>-42.002751000000004</v>
      </c>
      <c r="I208" s="5" t="s">
        <v>96</v>
      </c>
      <c r="J208" s="5" t="s">
        <v>217</v>
      </c>
      <c r="K208" t="s">
        <v>217</v>
      </c>
      <c r="L208" s="5" t="s">
        <v>56</v>
      </c>
      <c r="M208" s="5" t="s">
        <v>489</v>
      </c>
      <c r="N208" s="5" t="s">
        <v>55</v>
      </c>
      <c r="O208" s="5" t="s">
        <v>2727</v>
      </c>
      <c r="P208" s="5">
        <v>0.10100000000000001</v>
      </c>
      <c r="Q208" s="5">
        <v>0.11799999999999999</v>
      </c>
      <c r="R208" s="5">
        <v>0.219</v>
      </c>
      <c r="S208" s="5">
        <v>90</v>
      </c>
      <c r="T208" s="5">
        <f t="shared" si="5"/>
        <v>41.7250595</v>
      </c>
      <c r="U208" s="5">
        <f t="shared" si="5"/>
        <v>0.419982089</v>
      </c>
      <c r="V208" s="5">
        <v>19.74640222</v>
      </c>
      <c r="W208" s="5">
        <v>0.17228705699999999</v>
      </c>
      <c r="X208" s="5">
        <v>21.97865728</v>
      </c>
      <c r="Y208" s="5">
        <v>0.24769503200000001</v>
      </c>
      <c r="Z208" s="5">
        <f>AA208+AB208</f>
        <v>12.534984705999999</v>
      </c>
      <c r="AA208" s="5">
        <v>8.144267202</v>
      </c>
      <c r="AB208" s="5">
        <v>4.3907175040000004</v>
      </c>
      <c r="AC208" s="5">
        <f>AD208+AE208</f>
        <v>15.428179286999999</v>
      </c>
      <c r="AD208" s="5">
        <v>10.510512739999999</v>
      </c>
      <c r="AE208" s="5">
        <v>4.9176665469999996</v>
      </c>
      <c r="AF208" s="5">
        <f>AG208+AH208</f>
        <v>18.399337444</v>
      </c>
      <c r="AG208" s="5">
        <v>12.569349320000001</v>
      </c>
      <c r="AH208" s="5">
        <v>5.8299881239999998</v>
      </c>
      <c r="AI208" s="5"/>
      <c r="AJ208" s="5"/>
      <c r="AK208" s="5"/>
      <c r="AL208" s="5"/>
      <c r="AM208" s="5">
        <v>92</v>
      </c>
      <c r="AN208" s="5"/>
      <c r="AO208" s="5">
        <v>1.326464445</v>
      </c>
      <c r="AP208" s="5"/>
      <c r="AQ208" s="5"/>
      <c r="AR208" s="5"/>
    </row>
    <row r="209" spans="1:44">
      <c r="A209" s="5" t="s">
        <v>2980</v>
      </c>
      <c r="B209" s="5" t="s">
        <v>717</v>
      </c>
      <c r="C209" s="5"/>
      <c r="D209" s="5">
        <v>2018</v>
      </c>
      <c r="E209" s="5" t="s">
        <v>732</v>
      </c>
      <c r="F209" s="5" t="s">
        <v>722</v>
      </c>
      <c r="G209" s="5">
        <v>-22.973434000000001</v>
      </c>
      <c r="H209" s="5">
        <v>-42.020277999999998</v>
      </c>
      <c r="I209" s="5" t="s">
        <v>96</v>
      </c>
      <c r="J209" s="5" t="s">
        <v>138</v>
      </c>
      <c r="K209" t="s">
        <v>217</v>
      </c>
      <c r="L209" s="5" t="s">
        <v>56</v>
      </c>
      <c r="M209" s="5" t="s">
        <v>489</v>
      </c>
      <c r="N209" s="5" t="s">
        <v>55</v>
      </c>
      <c r="O209" s="5" t="s">
        <v>2728</v>
      </c>
      <c r="P209" s="5">
        <v>0.10199999999999999</v>
      </c>
      <c r="Q209" s="5">
        <v>0.217</v>
      </c>
      <c r="R209" s="5">
        <v>0.31900000000000001</v>
      </c>
      <c r="S209" s="5">
        <v>30</v>
      </c>
      <c r="T209" s="5">
        <f t="shared" si="5"/>
        <v>18.755185947000001</v>
      </c>
      <c r="U209" s="5">
        <f t="shared" si="5"/>
        <v>0.59623131699999998</v>
      </c>
      <c r="V209" s="5">
        <v>13.07218157</v>
      </c>
      <c r="W209" s="5">
        <v>0.408082526</v>
      </c>
      <c r="X209" s="5">
        <v>5.6830043769999996</v>
      </c>
      <c r="Y209" s="5">
        <v>0.18814879100000001</v>
      </c>
      <c r="Z209" s="5">
        <f>AA209+AB209</f>
        <v>9.5402857350000012</v>
      </c>
      <c r="AA209" s="5">
        <v>6.9208873090000003</v>
      </c>
      <c r="AB209" s="5">
        <v>2.6193984260000001</v>
      </c>
      <c r="AC209" s="5">
        <f>AD209+AE209</f>
        <v>18.755185947000001</v>
      </c>
      <c r="AD209" s="5">
        <v>13.07218157</v>
      </c>
      <c r="AE209" s="5">
        <v>5.6830043769999996</v>
      </c>
      <c r="AF209" s="5"/>
      <c r="AG209" s="5"/>
      <c r="AH209" s="5"/>
      <c r="AI209" s="5"/>
      <c r="AJ209" s="5"/>
      <c r="AK209" s="5"/>
      <c r="AL209" s="5"/>
      <c r="AM209" s="5">
        <v>30</v>
      </c>
      <c r="AN209" s="5"/>
      <c r="AO209" s="5">
        <v>1.2130129629999999</v>
      </c>
      <c r="AP209" s="5"/>
      <c r="AQ209" s="5"/>
      <c r="AR209" s="5"/>
    </row>
    <row r="210" spans="1:44">
      <c r="A210" s="5" t="s">
        <v>2980</v>
      </c>
      <c r="B210" s="5" t="s">
        <v>717</v>
      </c>
      <c r="C210" s="5"/>
      <c r="D210" s="5">
        <v>2018</v>
      </c>
      <c r="E210" s="5" t="s">
        <v>732</v>
      </c>
      <c r="F210" s="5" t="s">
        <v>722</v>
      </c>
      <c r="G210" s="5">
        <v>-22.973434000000001</v>
      </c>
      <c r="H210" s="5">
        <v>-42.020277999999998</v>
      </c>
      <c r="I210" s="5" t="s">
        <v>96</v>
      </c>
      <c r="J210" s="5" t="s">
        <v>138</v>
      </c>
      <c r="K210" t="s">
        <v>217</v>
      </c>
      <c r="L210" s="5" t="s">
        <v>56</v>
      </c>
      <c r="M210" s="5" t="s">
        <v>489</v>
      </c>
      <c r="N210" s="5" t="s">
        <v>55</v>
      </c>
      <c r="O210" s="5" t="s">
        <v>2727</v>
      </c>
      <c r="P210" s="5">
        <v>0.10199999999999999</v>
      </c>
      <c r="Q210" s="5">
        <v>0.217</v>
      </c>
      <c r="R210" s="5">
        <v>0.31900000000000001</v>
      </c>
      <c r="S210" s="5">
        <v>40</v>
      </c>
      <c r="T210" s="5">
        <f t="shared" si="5"/>
        <v>24.834933079999999</v>
      </c>
      <c r="U210" s="5">
        <f t="shared" si="5"/>
        <v>0.51509797899999998</v>
      </c>
      <c r="V210" s="5">
        <v>13.10113978</v>
      </c>
      <c r="W210" s="5">
        <v>0.28322593400000001</v>
      </c>
      <c r="X210" s="5">
        <v>11.7337933</v>
      </c>
      <c r="Y210" s="5">
        <v>0.231872045</v>
      </c>
      <c r="Z210" s="5">
        <f>AA210+AB210</f>
        <v>10.115490806</v>
      </c>
      <c r="AA210" s="5">
        <v>7.257179378</v>
      </c>
      <c r="AB210" s="5">
        <v>2.8583114279999999</v>
      </c>
      <c r="AC210" s="5">
        <f>AD210+AE210</f>
        <v>17.296998136999999</v>
      </c>
      <c r="AD210" s="5">
        <v>10.08873185</v>
      </c>
      <c r="AE210" s="5">
        <v>7.2082662869999998</v>
      </c>
      <c r="AF210" s="5"/>
      <c r="AG210" s="5"/>
      <c r="AH210" s="5"/>
      <c r="AI210" s="5"/>
      <c r="AJ210" s="5"/>
      <c r="AK210" s="5"/>
      <c r="AL210" s="5"/>
      <c r="AM210" s="5">
        <v>40</v>
      </c>
      <c r="AN210" s="5"/>
      <c r="AO210" s="5">
        <v>1.188247222</v>
      </c>
      <c r="AP210" s="5"/>
      <c r="AQ210" s="5"/>
      <c r="AR210" s="5"/>
    </row>
    <row r="211" spans="1:44">
      <c r="A211" s="5" t="s">
        <v>1490</v>
      </c>
      <c r="B211" s="5" t="s">
        <v>1489</v>
      </c>
      <c r="C211" s="5" t="s">
        <v>1982</v>
      </c>
      <c r="D211" s="5">
        <v>2012</v>
      </c>
      <c r="E211" s="5" t="s">
        <v>1981</v>
      </c>
      <c r="F211" s="5" t="s">
        <v>3000</v>
      </c>
      <c r="G211" s="5">
        <v>53.27</v>
      </c>
      <c r="H211" s="5">
        <v>-4.58</v>
      </c>
      <c r="I211" s="5" t="s">
        <v>88</v>
      </c>
      <c r="J211" s="5" t="s">
        <v>95</v>
      </c>
      <c r="K211" s="5" t="s">
        <v>2925</v>
      </c>
      <c r="L211" s="5" t="s">
        <v>56</v>
      </c>
      <c r="M211" s="5" t="s">
        <v>94</v>
      </c>
      <c r="N211" s="5" t="s">
        <v>62</v>
      </c>
      <c r="O211" s="5">
        <v>206</v>
      </c>
      <c r="P211" s="5">
        <v>0.11</v>
      </c>
      <c r="Q211" s="5">
        <v>0.06</v>
      </c>
      <c r="R211" s="5">
        <v>0.17</v>
      </c>
      <c r="S211" s="5">
        <v>9</v>
      </c>
      <c r="T211" s="5"/>
      <c r="U211" s="5"/>
      <c r="V211" s="5">
        <v>7.8730000000000002</v>
      </c>
      <c r="W211" s="5">
        <v>0.8</v>
      </c>
      <c r="X211" s="5"/>
      <c r="Y211" s="5"/>
      <c r="Z211" s="5"/>
      <c r="AA211" s="5"/>
      <c r="AB211" s="5"/>
      <c r="AC211" s="5"/>
      <c r="AD211" s="5"/>
      <c r="AE211" s="5"/>
      <c r="AF211" s="5"/>
      <c r="AG211" s="5"/>
      <c r="AH211" s="5"/>
      <c r="AI211" s="5"/>
      <c r="AJ211" s="5"/>
      <c r="AK211" s="5"/>
      <c r="AL211" s="5"/>
      <c r="AM211" s="5">
        <v>9</v>
      </c>
      <c r="AN211" s="5">
        <v>55.7</v>
      </c>
      <c r="AO211" s="5">
        <f>1.44279*0.83407^W211</f>
        <v>1.2478578749645208</v>
      </c>
      <c r="AP211" s="5"/>
      <c r="AQ211" s="5"/>
      <c r="AR211" s="5" t="s">
        <v>2910</v>
      </c>
    </row>
    <row r="212" spans="1:44">
      <c r="A212" s="5" t="s">
        <v>1490</v>
      </c>
      <c r="B212" s="5" t="s">
        <v>1489</v>
      </c>
      <c r="C212" s="5" t="s">
        <v>1758</v>
      </c>
      <c r="D212" s="5">
        <v>2012</v>
      </c>
      <c r="E212" s="5" t="s">
        <v>1638</v>
      </c>
      <c r="F212" s="5" t="s">
        <v>66</v>
      </c>
      <c r="G212" s="5">
        <v>44.6</v>
      </c>
      <c r="H212" s="5">
        <v>-124</v>
      </c>
      <c r="I212" s="5" t="s">
        <v>2912</v>
      </c>
      <c r="J212" s="5" t="s">
        <v>64</v>
      </c>
      <c r="K212" s="5" t="s">
        <v>2924</v>
      </c>
      <c r="L212" s="5" t="s">
        <v>56</v>
      </c>
      <c r="M212" s="5" t="s">
        <v>195</v>
      </c>
      <c r="N212" s="5" t="s">
        <v>62</v>
      </c>
      <c r="O212" s="5">
        <v>366</v>
      </c>
      <c r="P212" s="5">
        <v>0.11</v>
      </c>
      <c r="Q212" s="5">
        <v>0.15</v>
      </c>
      <c r="R212" s="5">
        <v>0.26</v>
      </c>
      <c r="S212" s="5">
        <v>15</v>
      </c>
      <c r="T212" s="5"/>
      <c r="U212" s="5"/>
      <c r="V212" s="5">
        <v>19.64</v>
      </c>
      <c r="W212" s="5">
        <v>1.2</v>
      </c>
      <c r="X212" s="5"/>
      <c r="Y212" s="5"/>
      <c r="Z212" s="5"/>
      <c r="AA212" s="5">
        <v>19.64</v>
      </c>
      <c r="AB212" s="5"/>
      <c r="AC212" s="5"/>
      <c r="AD212" s="5"/>
      <c r="AE212" s="5"/>
      <c r="AF212" s="5"/>
      <c r="AG212" s="5"/>
      <c r="AH212" s="5"/>
      <c r="AI212" s="5"/>
      <c r="AJ212" s="5"/>
      <c r="AK212" s="5"/>
      <c r="AL212" s="5"/>
      <c r="AM212" s="5">
        <v>15</v>
      </c>
      <c r="AN212" s="5"/>
      <c r="AO212" s="5">
        <f>1.37689*0.89689^W212</f>
        <v>1.2083319637962235</v>
      </c>
      <c r="AP212" s="5"/>
      <c r="AQ212" s="5"/>
      <c r="AR212" s="5" t="s">
        <v>2910</v>
      </c>
    </row>
    <row r="213" spans="1:44">
      <c r="A213" t="s">
        <v>1490</v>
      </c>
      <c r="B213" t="s">
        <v>1489</v>
      </c>
      <c r="C213" t="s">
        <v>2029</v>
      </c>
      <c r="D213" s="5">
        <v>2012</v>
      </c>
      <c r="E213" t="s">
        <v>2028</v>
      </c>
      <c r="F213" t="s">
        <v>97</v>
      </c>
      <c r="G213">
        <v>40.826999999999998</v>
      </c>
      <c r="H213">
        <v>-8.6639999999999997</v>
      </c>
      <c r="I213" t="s">
        <v>88</v>
      </c>
      <c r="J213" t="s">
        <v>95</v>
      </c>
      <c r="K213" t="s">
        <v>2925</v>
      </c>
      <c r="L213" t="s">
        <v>56</v>
      </c>
      <c r="M213" t="s">
        <v>2027</v>
      </c>
      <c r="N213" t="s">
        <v>62</v>
      </c>
      <c r="O213">
        <v>36</v>
      </c>
      <c r="P213">
        <v>0.12</v>
      </c>
      <c r="Q213">
        <v>0.09</v>
      </c>
      <c r="R213">
        <v>0.21</v>
      </c>
      <c r="S213">
        <v>3</v>
      </c>
      <c r="T213">
        <v>8.91</v>
      </c>
      <c r="V213">
        <v>8.91</v>
      </c>
      <c r="W213">
        <v>3.35</v>
      </c>
      <c r="AM213">
        <v>3</v>
      </c>
      <c r="AN213">
        <v>64.5</v>
      </c>
      <c r="AO213">
        <v>0.88800000000000001</v>
      </c>
    </row>
    <row r="214" spans="1:44">
      <c r="A214" t="s">
        <v>1490</v>
      </c>
      <c r="B214" t="s">
        <v>1489</v>
      </c>
      <c r="C214" t="s">
        <v>1595</v>
      </c>
      <c r="D214" s="5">
        <v>2012</v>
      </c>
      <c r="E214" t="s">
        <v>228</v>
      </c>
      <c r="F214" t="s">
        <v>228</v>
      </c>
      <c r="G214">
        <v>7.5076499999999999</v>
      </c>
      <c r="H214">
        <v>99.303299999999993</v>
      </c>
      <c r="I214" t="s">
        <v>50</v>
      </c>
      <c r="J214" t="s">
        <v>155</v>
      </c>
      <c r="K214" s="5" t="s">
        <v>2923</v>
      </c>
      <c r="L214" t="s">
        <v>56</v>
      </c>
      <c r="M214" t="s">
        <v>297</v>
      </c>
      <c r="N214" t="s">
        <v>210</v>
      </c>
      <c r="O214">
        <v>655</v>
      </c>
      <c r="P214">
        <v>0.12</v>
      </c>
      <c r="Q214">
        <v>0.05</v>
      </c>
      <c r="R214">
        <v>0.18</v>
      </c>
      <c r="S214">
        <v>20</v>
      </c>
      <c r="V214">
        <v>9.4700000000000006</v>
      </c>
      <c r="W214">
        <v>0.31</v>
      </c>
      <c r="AA214">
        <v>6.0298945399999999</v>
      </c>
      <c r="AM214">
        <v>20</v>
      </c>
      <c r="AO214">
        <v>1.39</v>
      </c>
      <c r="AP214">
        <v>39.380000000000003</v>
      </c>
    </row>
    <row r="215" spans="1:44">
      <c r="A215" t="s">
        <v>1490</v>
      </c>
      <c r="B215" t="s">
        <v>1489</v>
      </c>
      <c r="C215" t="s">
        <v>1595</v>
      </c>
      <c r="D215" s="5">
        <v>2012</v>
      </c>
      <c r="E215" t="s">
        <v>228</v>
      </c>
      <c r="F215" t="s">
        <v>228</v>
      </c>
      <c r="G215">
        <v>7.5076499999999999</v>
      </c>
      <c r="H215">
        <v>99.303299999999993</v>
      </c>
      <c r="I215" t="s">
        <v>50</v>
      </c>
      <c r="J215" t="s">
        <v>155</v>
      </c>
      <c r="K215" s="5" t="s">
        <v>2923</v>
      </c>
      <c r="L215" t="s">
        <v>56</v>
      </c>
      <c r="M215" t="s">
        <v>211</v>
      </c>
      <c r="N215" t="s">
        <v>210</v>
      </c>
      <c r="O215">
        <v>646</v>
      </c>
      <c r="P215">
        <v>0.13</v>
      </c>
      <c r="Q215">
        <v>0.17</v>
      </c>
      <c r="R215">
        <v>0.31</v>
      </c>
      <c r="S215">
        <v>20</v>
      </c>
      <c r="V215">
        <v>19.510000000000002</v>
      </c>
      <c r="W215">
        <v>0.81</v>
      </c>
      <c r="AA215">
        <v>15.838927529999999</v>
      </c>
      <c r="AM215">
        <v>20</v>
      </c>
      <c r="AO215">
        <v>1.26</v>
      </c>
      <c r="AP215">
        <v>38.01</v>
      </c>
    </row>
    <row r="216" spans="1:44">
      <c r="A216" t="s">
        <v>1490</v>
      </c>
      <c r="B216" t="s">
        <v>1489</v>
      </c>
      <c r="C216" t="s">
        <v>2029</v>
      </c>
      <c r="D216" s="5">
        <v>2012</v>
      </c>
      <c r="E216" t="s">
        <v>2028</v>
      </c>
      <c r="F216" t="s">
        <v>97</v>
      </c>
      <c r="G216">
        <v>40.790999999999997</v>
      </c>
      <c r="H216">
        <v>-8.6620000000000008</v>
      </c>
      <c r="I216" t="s">
        <v>88</v>
      </c>
      <c r="J216" t="s">
        <v>95</v>
      </c>
      <c r="K216" t="s">
        <v>2925</v>
      </c>
      <c r="L216" t="s">
        <v>56</v>
      </c>
      <c r="M216" t="s">
        <v>2027</v>
      </c>
      <c r="N216" t="s">
        <v>62</v>
      </c>
      <c r="O216">
        <v>34</v>
      </c>
      <c r="P216">
        <v>0.14000000000000001</v>
      </c>
      <c r="Q216">
        <v>0.12</v>
      </c>
      <c r="R216">
        <v>0.26</v>
      </c>
      <c r="S216">
        <v>3</v>
      </c>
      <c r="T216">
        <v>6.28</v>
      </c>
      <c r="V216">
        <v>6.28</v>
      </c>
      <c r="W216">
        <v>2.36</v>
      </c>
      <c r="AM216">
        <v>3</v>
      </c>
      <c r="AN216">
        <v>64.5</v>
      </c>
      <c r="AO216">
        <v>0.88800000000000001</v>
      </c>
    </row>
    <row r="217" spans="1:44">
      <c r="A217" t="s">
        <v>1490</v>
      </c>
      <c r="B217" t="s">
        <v>1489</v>
      </c>
      <c r="C217" t="s">
        <v>2029</v>
      </c>
      <c r="D217" s="5">
        <v>2012</v>
      </c>
      <c r="E217" t="s">
        <v>2028</v>
      </c>
      <c r="F217" t="s">
        <v>97</v>
      </c>
      <c r="G217">
        <v>40.755000000000003</v>
      </c>
      <c r="H217">
        <v>-8.6989999999999998</v>
      </c>
      <c r="I217" t="s">
        <v>88</v>
      </c>
      <c r="J217" t="s">
        <v>95</v>
      </c>
      <c r="K217" t="s">
        <v>2925</v>
      </c>
      <c r="L217" t="s">
        <v>56</v>
      </c>
      <c r="M217" t="s">
        <v>2027</v>
      </c>
      <c r="N217" t="s">
        <v>62</v>
      </c>
      <c r="O217">
        <v>31</v>
      </c>
      <c r="P217">
        <v>0.15</v>
      </c>
      <c r="Q217">
        <v>0.12</v>
      </c>
      <c r="R217">
        <v>0.26</v>
      </c>
      <c r="S217">
        <v>3</v>
      </c>
      <c r="T217">
        <v>4.38</v>
      </c>
      <c r="V217">
        <v>4.38</v>
      </c>
      <c r="W217">
        <v>1.65</v>
      </c>
      <c r="AM217">
        <v>3</v>
      </c>
      <c r="AN217">
        <v>64.5</v>
      </c>
      <c r="AO217">
        <v>0.88800000000000001</v>
      </c>
    </row>
    <row r="218" spans="1:44">
      <c r="A218" s="5" t="s">
        <v>1490</v>
      </c>
      <c r="B218" s="5" t="s">
        <v>1489</v>
      </c>
      <c r="C218" s="5" t="s">
        <v>1982</v>
      </c>
      <c r="D218" s="5">
        <v>2012</v>
      </c>
      <c r="E218" s="5" t="s">
        <v>1981</v>
      </c>
      <c r="F218" s="5" t="s">
        <v>3000</v>
      </c>
      <c r="G218" s="5">
        <v>53.27</v>
      </c>
      <c r="H218" s="5">
        <v>-4.58</v>
      </c>
      <c r="I218" s="5" t="s">
        <v>88</v>
      </c>
      <c r="J218" s="5" t="s">
        <v>95</v>
      </c>
      <c r="K218" s="5" t="s">
        <v>2925</v>
      </c>
      <c r="L218" s="5" t="s">
        <v>56</v>
      </c>
      <c r="M218" s="5" t="s">
        <v>94</v>
      </c>
      <c r="N218" s="5" t="s">
        <v>62</v>
      </c>
      <c r="O218" s="5">
        <v>88</v>
      </c>
      <c r="P218" s="5">
        <v>0.16</v>
      </c>
      <c r="Q218" s="5">
        <v>7.0000000000000007E-2</v>
      </c>
      <c r="R218" s="5">
        <v>0.24</v>
      </c>
      <c r="S218" s="5">
        <v>7</v>
      </c>
      <c r="T218" s="5"/>
      <c r="U218" s="5"/>
      <c r="V218" s="5">
        <v>6.5830000000000002</v>
      </c>
      <c r="W218" s="5">
        <v>0.87</v>
      </c>
      <c r="X218" s="5"/>
      <c r="Y218" s="5"/>
      <c r="Z218" s="5"/>
      <c r="AA218" s="5"/>
      <c r="AB218" s="5"/>
      <c r="AC218" s="5"/>
      <c r="AD218" s="5"/>
      <c r="AE218" s="5"/>
      <c r="AF218" s="5"/>
      <c r="AG218" s="5"/>
      <c r="AH218" s="5"/>
      <c r="AI218" s="5"/>
      <c r="AJ218" s="5"/>
      <c r="AK218" s="5"/>
      <c r="AL218" s="5"/>
      <c r="AM218" s="5">
        <v>7</v>
      </c>
      <c r="AN218" s="5">
        <v>46.75</v>
      </c>
      <c r="AO218" s="5">
        <f>1.44279*0.83407^W218</f>
        <v>1.2321094801382584</v>
      </c>
      <c r="AP218" s="5"/>
      <c r="AQ218" s="5"/>
      <c r="AR218" s="5" t="s">
        <v>2910</v>
      </c>
    </row>
    <row r="219" spans="1:44">
      <c r="A219" t="s">
        <v>1490</v>
      </c>
      <c r="B219" t="s">
        <v>1489</v>
      </c>
      <c r="C219" t="s">
        <v>1937</v>
      </c>
      <c r="D219" s="5">
        <v>2012</v>
      </c>
      <c r="E219" t="s">
        <v>1939</v>
      </c>
      <c r="F219" t="s">
        <v>1146</v>
      </c>
      <c r="G219">
        <v>55.289549999999998</v>
      </c>
      <c r="H219">
        <v>9.4395600000000002</v>
      </c>
      <c r="I219" t="s">
        <v>115</v>
      </c>
      <c r="J219" t="s">
        <v>95</v>
      </c>
      <c r="K219" t="s">
        <v>2925</v>
      </c>
      <c r="L219" t="s">
        <v>56</v>
      </c>
      <c r="M219" t="s">
        <v>63</v>
      </c>
      <c r="N219" t="s">
        <v>62</v>
      </c>
      <c r="O219">
        <v>154</v>
      </c>
      <c r="P219">
        <v>0.17</v>
      </c>
      <c r="Q219">
        <v>0.08</v>
      </c>
      <c r="R219">
        <v>0.25</v>
      </c>
      <c r="S219">
        <v>15</v>
      </c>
      <c r="V219">
        <v>0.65</v>
      </c>
      <c r="W219">
        <v>0.03</v>
      </c>
      <c r="AA219">
        <v>0.65</v>
      </c>
      <c r="AM219">
        <v>15</v>
      </c>
      <c r="AN219">
        <v>35.869999999999997</v>
      </c>
      <c r="AO219">
        <v>1.5</v>
      </c>
    </row>
    <row r="220" spans="1:44">
      <c r="A220" s="5" t="s">
        <v>3023</v>
      </c>
      <c r="B220" s="5" t="s">
        <v>3021</v>
      </c>
      <c r="D220" s="5">
        <v>2019</v>
      </c>
      <c r="E220" s="24" t="s">
        <v>3027</v>
      </c>
      <c r="F220" s="5" t="s">
        <v>89</v>
      </c>
      <c r="G220">
        <v>21.5825</v>
      </c>
      <c r="H220">
        <v>108.19333333333334</v>
      </c>
      <c r="I220" t="s">
        <v>88</v>
      </c>
      <c r="J220" t="s">
        <v>49</v>
      </c>
      <c r="K220" s="5" t="s">
        <v>2923</v>
      </c>
      <c r="L220" t="s">
        <v>56</v>
      </c>
      <c r="M220" t="s">
        <v>195</v>
      </c>
      <c r="N220" t="s">
        <v>62</v>
      </c>
      <c r="O220" s="5" t="s">
        <v>3028</v>
      </c>
      <c r="P220">
        <v>0.17303333333333334</v>
      </c>
      <c r="Q220">
        <v>0.12123333333333333</v>
      </c>
      <c r="R220">
        <v>0.29426666666666668</v>
      </c>
      <c r="S220">
        <v>76</v>
      </c>
      <c r="T220">
        <f>X220+V220</f>
        <v>45.699606670794637</v>
      </c>
      <c r="U220">
        <f>W220+Y220</f>
        <v>0.40789473684210531</v>
      </c>
      <c r="V220">
        <v>28.965853442036465</v>
      </c>
      <c r="W220">
        <v>0.25578947368421057</v>
      </c>
      <c r="X220">
        <v>16.733753228758168</v>
      </c>
      <c r="Y220">
        <v>0.15210526315789477</v>
      </c>
      <c r="Z220">
        <f>AB220+AA220</f>
        <v>5.0335040041279671</v>
      </c>
      <c r="AA220">
        <v>4.6171054420364639</v>
      </c>
      <c r="AB220">
        <v>0.41639856209150294</v>
      </c>
      <c r="AC220">
        <f>AE220+AD220</f>
        <v>11.849934670794635</v>
      </c>
      <c r="AD220">
        <v>10.705286108703131</v>
      </c>
      <c r="AE220">
        <v>1.1446485620915032</v>
      </c>
      <c r="AF220">
        <f>AH220+AG220</f>
        <v>23.503994670794636</v>
      </c>
      <c r="AG220">
        <v>19.459113442036468</v>
      </c>
      <c r="AH220">
        <v>4.044881228758169</v>
      </c>
      <c r="AM220">
        <v>76</v>
      </c>
      <c r="AO220">
        <v>1.4921341607372407</v>
      </c>
    </row>
    <row r="221" spans="1:44">
      <c r="A221" s="5" t="s">
        <v>3023</v>
      </c>
      <c r="B221" s="5" t="s">
        <v>3021</v>
      </c>
      <c r="D221" s="5">
        <v>2019</v>
      </c>
      <c r="E221" s="24" t="s">
        <v>3027</v>
      </c>
      <c r="F221" s="5" t="s">
        <v>89</v>
      </c>
      <c r="G221">
        <v>21.5825</v>
      </c>
      <c r="H221">
        <v>108.19333333333334</v>
      </c>
      <c r="I221" t="s">
        <v>88</v>
      </c>
      <c r="J221" t="s">
        <v>49</v>
      </c>
      <c r="K221" s="5" t="s">
        <v>2923</v>
      </c>
      <c r="L221" t="s">
        <v>56</v>
      </c>
      <c r="M221" t="s">
        <v>195</v>
      </c>
      <c r="N221" t="s">
        <v>62</v>
      </c>
      <c r="O221" s="5" t="s">
        <v>3029</v>
      </c>
      <c r="P221">
        <v>0.17303333333333334</v>
      </c>
      <c r="Q221">
        <v>0.12123333333333333</v>
      </c>
      <c r="R221">
        <v>0.29426666666666668</v>
      </c>
      <c r="S221">
        <v>76</v>
      </c>
      <c r="T221">
        <f>X221+V221</f>
        <v>42.72822066013071</v>
      </c>
      <c r="U221">
        <f>W221+Y221</f>
        <v>0.37578947368421045</v>
      </c>
      <c r="V221">
        <v>28.483679882352934</v>
      </c>
      <c r="W221">
        <v>0.24999999999999994</v>
      </c>
      <c r="X221">
        <v>14.244540777777777</v>
      </c>
      <c r="Y221">
        <v>0.12578947368421051</v>
      </c>
      <c r="Z221">
        <f>AB221+AA221</f>
        <v>3.4636008823529414</v>
      </c>
      <c r="AA221">
        <v>3.0727588823529413</v>
      </c>
      <c r="AB221">
        <v>0.39084199999999997</v>
      </c>
      <c r="AC221">
        <f>AE221+AD221</f>
        <v>13.384149660130717</v>
      </c>
      <c r="AD221">
        <v>8.634625437908495</v>
      </c>
      <c r="AE221">
        <v>4.749524222222222</v>
      </c>
      <c r="AF221">
        <f>AH221+AG221</f>
        <v>24.813588993464045</v>
      </c>
      <c r="AG221">
        <v>18.19973543790849</v>
      </c>
      <c r="AH221">
        <v>6.6138535555555551</v>
      </c>
      <c r="AM221">
        <v>76</v>
      </c>
      <c r="AO221">
        <v>1.4982480134158924</v>
      </c>
    </row>
    <row r="222" spans="1:44">
      <c r="A222" s="5" t="s">
        <v>3023</v>
      </c>
      <c r="B222" s="5" t="s">
        <v>3021</v>
      </c>
      <c r="D222" s="5">
        <v>2019</v>
      </c>
      <c r="E222" s="24" t="s">
        <v>3027</v>
      </c>
      <c r="F222" s="5" t="s">
        <v>89</v>
      </c>
      <c r="G222">
        <v>21.586319444444442</v>
      </c>
      <c r="H222">
        <v>108.19821666666667</v>
      </c>
      <c r="I222" t="s">
        <v>88</v>
      </c>
      <c r="J222" t="s">
        <v>49</v>
      </c>
      <c r="K222" s="5" t="s">
        <v>2923</v>
      </c>
      <c r="L222" t="s">
        <v>56</v>
      </c>
      <c r="M222" t="s">
        <v>195</v>
      </c>
      <c r="N222" t="s">
        <v>62</v>
      </c>
      <c r="O222" s="5" t="s">
        <v>3030</v>
      </c>
      <c r="P222">
        <v>0.17303333333333334</v>
      </c>
      <c r="Q222">
        <v>0.12123333333333333</v>
      </c>
      <c r="R222">
        <v>0.29426666666666668</v>
      </c>
      <c r="S222">
        <v>92</v>
      </c>
      <c r="T222">
        <f>X222+V222</f>
        <v>65.628680389512127</v>
      </c>
      <c r="U222">
        <f>W222+Y222</f>
        <v>0.47869565217391297</v>
      </c>
      <c r="V222">
        <v>33.05060371457612</v>
      </c>
      <c r="W222">
        <v>0.24086956521739128</v>
      </c>
      <c r="X222">
        <v>32.578076674936007</v>
      </c>
      <c r="Y222">
        <v>0.23782608695652172</v>
      </c>
      <c r="Z222">
        <f>AB222+AA222</f>
        <v>6.453741450292398</v>
      </c>
      <c r="AA222">
        <v>3.3330009590643277</v>
      </c>
      <c r="AB222">
        <v>3.1207404912280703</v>
      </c>
      <c r="AC222">
        <f>AE222+AD222</f>
        <v>15.923513730994154</v>
      </c>
      <c r="AD222">
        <v>7.8081619766081882</v>
      </c>
      <c r="AE222">
        <v>8.1153517543859657</v>
      </c>
      <c r="AF222">
        <f>AH222+AG222</f>
        <v>28.718982492898917</v>
      </c>
      <c r="AG222">
        <v>15.952781976608192</v>
      </c>
      <c r="AH222">
        <v>12.766200516290727</v>
      </c>
      <c r="AI222">
        <f>AK222+AJ222</f>
        <v>75.776979056178803</v>
      </c>
      <c r="AJ222">
        <v>37.167366381242793</v>
      </c>
      <c r="AK222">
        <v>38.60961267493601</v>
      </c>
      <c r="AM222">
        <v>92</v>
      </c>
      <c r="AO222">
        <v>1.5053505211820524</v>
      </c>
    </row>
    <row r="223" spans="1:44">
      <c r="A223" s="5" t="s">
        <v>1490</v>
      </c>
      <c r="B223" s="5" t="s">
        <v>1489</v>
      </c>
      <c r="C223" s="5" t="s">
        <v>1633</v>
      </c>
      <c r="D223" s="5">
        <v>2012</v>
      </c>
      <c r="E223" s="5" t="s">
        <v>1632</v>
      </c>
      <c r="F223" s="5" t="s">
        <v>97</v>
      </c>
      <c r="G223" s="5">
        <v>40.133299999999998</v>
      </c>
      <c r="H223" s="5">
        <v>8.8332999999999995</v>
      </c>
      <c r="I223" s="5" t="s">
        <v>88</v>
      </c>
      <c r="J223" s="5" t="s">
        <v>95</v>
      </c>
      <c r="K223" t="s">
        <v>2925</v>
      </c>
      <c r="L223" s="5" t="s">
        <v>56</v>
      </c>
      <c r="M223" s="5" t="s">
        <v>94</v>
      </c>
      <c r="N223" s="5" t="s">
        <v>62</v>
      </c>
      <c r="O223" s="5">
        <v>557</v>
      </c>
      <c r="P223" s="5">
        <v>0.18</v>
      </c>
      <c r="Q223" s="5">
        <v>0.09</v>
      </c>
      <c r="R223" s="5">
        <v>0.27</v>
      </c>
      <c r="S223" s="5">
        <v>10</v>
      </c>
      <c r="T223" s="5"/>
      <c r="U223" s="5"/>
      <c r="V223" s="5">
        <v>7.86</v>
      </c>
      <c r="W223" s="5">
        <v>0.72</v>
      </c>
      <c r="X223" s="5"/>
      <c r="Y223" s="5"/>
      <c r="Z223" s="5"/>
      <c r="AA223" s="5"/>
      <c r="AB223" s="5"/>
      <c r="AC223" s="5"/>
      <c r="AD223" s="5"/>
      <c r="AE223" s="5"/>
      <c r="AF223" s="5"/>
      <c r="AG223" s="5"/>
      <c r="AH223" s="5"/>
      <c r="AI223" s="5"/>
      <c r="AJ223" s="5"/>
      <c r="AK223" s="5"/>
      <c r="AL223" s="5"/>
      <c r="AM223" s="5">
        <v>10</v>
      </c>
      <c r="AN223" s="5"/>
      <c r="AO223" s="5">
        <f>1.44279*0.83407^W223</f>
        <v>1.2661026682597796</v>
      </c>
      <c r="AP223" s="5"/>
      <c r="AQ223" s="5"/>
      <c r="AR223" s="5" t="s">
        <v>2910</v>
      </c>
    </row>
    <row r="224" spans="1:44">
      <c r="A224" t="s">
        <v>1490</v>
      </c>
      <c r="B224" t="s">
        <v>1489</v>
      </c>
      <c r="C224" t="s">
        <v>1937</v>
      </c>
      <c r="D224" s="5">
        <v>2012</v>
      </c>
      <c r="E224" t="s">
        <v>1941</v>
      </c>
      <c r="F224" t="s">
        <v>1146</v>
      </c>
      <c r="G224">
        <v>55.289549999999998</v>
      </c>
      <c r="H224">
        <v>9.4395600000000002</v>
      </c>
      <c r="I224" t="s">
        <v>115</v>
      </c>
      <c r="J224" t="s">
        <v>95</v>
      </c>
      <c r="K224" t="s">
        <v>2925</v>
      </c>
      <c r="L224" t="s">
        <v>56</v>
      </c>
      <c r="M224" t="s">
        <v>63</v>
      </c>
      <c r="N224" t="s">
        <v>62</v>
      </c>
      <c r="O224">
        <v>150</v>
      </c>
      <c r="P224">
        <v>0.19</v>
      </c>
      <c r="Q224">
        <v>0.09</v>
      </c>
      <c r="R224">
        <v>0.28000000000000003</v>
      </c>
      <c r="S224">
        <v>15</v>
      </c>
      <c r="V224">
        <v>0.47</v>
      </c>
      <c r="W224">
        <v>0.02</v>
      </c>
      <c r="AA224">
        <v>0.47</v>
      </c>
      <c r="AM224">
        <v>15</v>
      </c>
      <c r="AN224">
        <v>34.74</v>
      </c>
      <c r="AO224">
        <v>1.43</v>
      </c>
    </row>
    <row r="225" spans="1:44">
      <c r="A225" t="s">
        <v>1490</v>
      </c>
      <c r="B225" t="s">
        <v>1489</v>
      </c>
      <c r="C225" t="s">
        <v>1924</v>
      </c>
      <c r="D225" s="5">
        <v>2012</v>
      </c>
      <c r="E225" t="s">
        <v>1923</v>
      </c>
      <c r="F225" t="s">
        <v>518</v>
      </c>
      <c r="G225">
        <v>40.6</v>
      </c>
      <c r="H225">
        <v>0.71666666700000003</v>
      </c>
      <c r="I225" t="s">
        <v>2912</v>
      </c>
      <c r="J225" t="s">
        <v>95</v>
      </c>
      <c r="K225" t="s">
        <v>846</v>
      </c>
      <c r="L225" t="s">
        <v>56</v>
      </c>
      <c r="M225" t="s">
        <v>1481</v>
      </c>
      <c r="N225" t="s">
        <v>210</v>
      </c>
      <c r="O225">
        <v>179</v>
      </c>
      <c r="P225">
        <v>0.19</v>
      </c>
      <c r="Q225">
        <v>0.56000000000000005</v>
      </c>
      <c r="R225">
        <v>0.75</v>
      </c>
      <c r="S225">
        <v>10</v>
      </c>
      <c r="V225">
        <v>0.79</v>
      </c>
      <c r="W225">
        <v>0.12</v>
      </c>
      <c r="AM225">
        <v>10</v>
      </c>
      <c r="AO225">
        <v>0.68</v>
      </c>
    </row>
    <row r="226" spans="1:44">
      <c r="A226" t="s">
        <v>1490</v>
      </c>
      <c r="B226" t="s">
        <v>1489</v>
      </c>
      <c r="C226" t="s">
        <v>1595</v>
      </c>
      <c r="D226" s="5">
        <v>2012</v>
      </c>
      <c r="E226" t="s">
        <v>228</v>
      </c>
      <c r="F226" t="s">
        <v>228</v>
      </c>
      <c r="G226">
        <v>7.5076499999999999</v>
      </c>
      <c r="H226">
        <v>99.303299999999993</v>
      </c>
      <c r="I226" t="s">
        <v>50</v>
      </c>
      <c r="J226" t="s">
        <v>155</v>
      </c>
      <c r="K226" s="5" t="s">
        <v>2923</v>
      </c>
      <c r="L226" t="s">
        <v>56</v>
      </c>
      <c r="M226" t="s">
        <v>211</v>
      </c>
      <c r="N226" t="s">
        <v>210</v>
      </c>
      <c r="O226">
        <v>650</v>
      </c>
      <c r="P226">
        <v>0.19</v>
      </c>
      <c r="Q226">
        <v>0.51</v>
      </c>
      <c r="R226">
        <v>0.7</v>
      </c>
      <c r="S226">
        <v>20</v>
      </c>
      <c r="V226">
        <v>8.7100000000000009</v>
      </c>
      <c r="W226">
        <v>0.43</v>
      </c>
      <c r="AA226">
        <v>6.5947743399999998</v>
      </c>
      <c r="AM226">
        <v>20</v>
      </c>
      <c r="AO226">
        <v>1.35</v>
      </c>
      <c r="AP226">
        <v>36.94</v>
      </c>
    </row>
    <row r="227" spans="1:44">
      <c r="A227" t="s">
        <v>1490</v>
      </c>
      <c r="B227" t="s">
        <v>1489</v>
      </c>
      <c r="C227" t="s">
        <v>2029</v>
      </c>
      <c r="D227" s="5">
        <v>2012</v>
      </c>
      <c r="E227" t="s">
        <v>2028</v>
      </c>
      <c r="F227" t="s">
        <v>97</v>
      </c>
      <c r="G227">
        <v>40.722999999999999</v>
      </c>
      <c r="H227">
        <v>-8.6910000000000007</v>
      </c>
      <c r="I227" t="s">
        <v>88</v>
      </c>
      <c r="J227" t="s">
        <v>95</v>
      </c>
      <c r="K227" t="s">
        <v>2925</v>
      </c>
      <c r="L227" t="s">
        <v>56</v>
      </c>
      <c r="M227" t="s">
        <v>2027</v>
      </c>
      <c r="N227" t="s">
        <v>62</v>
      </c>
      <c r="O227">
        <v>26</v>
      </c>
      <c r="P227">
        <v>0.2</v>
      </c>
      <c r="Q227">
        <v>0.16</v>
      </c>
      <c r="R227">
        <v>0.36</v>
      </c>
      <c r="S227">
        <v>3</v>
      </c>
      <c r="T227">
        <v>7.51</v>
      </c>
      <c r="V227">
        <v>7.51</v>
      </c>
      <c r="W227">
        <v>2.82</v>
      </c>
      <c r="AM227">
        <v>3</v>
      </c>
      <c r="AN227">
        <v>64.5</v>
      </c>
      <c r="AO227">
        <v>0.88800000000000001</v>
      </c>
    </row>
    <row r="228" spans="1:44">
      <c r="A228" s="5" t="s">
        <v>1490</v>
      </c>
      <c r="B228" s="5" t="s">
        <v>1489</v>
      </c>
      <c r="C228" s="5" t="s">
        <v>1887</v>
      </c>
      <c r="D228" s="5">
        <v>2012</v>
      </c>
      <c r="E228" s="5" t="s">
        <v>1647</v>
      </c>
      <c r="F228" s="5" t="s">
        <v>66</v>
      </c>
      <c r="G228" s="5">
        <v>37.226599999999998</v>
      </c>
      <c r="H228" s="5">
        <v>-76.388800000000003</v>
      </c>
      <c r="I228" s="5" t="s">
        <v>96</v>
      </c>
      <c r="J228" s="5" t="s">
        <v>95</v>
      </c>
      <c r="K228" s="5" t="s">
        <v>2925</v>
      </c>
      <c r="L228" s="5" t="s">
        <v>56</v>
      </c>
      <c r="M228" s="5" t="s">
        <v>63</v>
      </c>
      <c r="N228" s="5" t="s">
        <v>62</v>
      </c>
      <c r="O228" s="5">
        <v>270</v>
      </c>
      <c r="P228" s="5">
        <v>0.2</v>
      </c>
      <c r="Q228" s="5">
        <v>0.1</v>
      </c>
      <c r="R228" s="5">
        <v>0.28999999999999998</v>
      </c>
      <c r="S228" s="5">
        <v>1</v>
      </c>
      <c r="T228" s="5"/>
      <c r="U228" s="5"/>
      <c r="V228" s="5">
        <v>0.56000000000000005</v>
      </c>
      <c r="W228" s="5">
        <v>0.51</v>
      </c>
      <c r="X228" s="5"/>
      <c r="Y228" s="5"/>
      <c r="Z228" s="5"/>
      <c r="AA228" s="5"/>
      <c r="AB228" s="5"/>
      <c r="AC228" s="5"/>
      <c r="AD228" s="5"/>
      <c r="AE228" s="5"/>
      <c r="AF228" s="5"/>
      <c r="AG228" s="5"/>
      <c r="AH228" s="5"/>
      <c r="AI228" s="5"/>
      <c r="AJ228" s="5"/>
      <c r="AK228" s="5"/>
      <c r="AL228" s="5"/>
      <c r="AM228" s="5">
        <v>1</v>
      </c>
      <c r="AN228" s="5"/>
      <c r="AO228" s="5">
        <f>1.40155*0.77675^W228</f>
        <v>1.2321172541259422</v>
      </c>
      <c r="AP228" s="5"/>
      <c r="AQ228" s="5"/>
      <c r="AR228" s="5" t="s">
        <v>2910</v>
      </c>
    </row>
    <row r="229" spans="1:44">
      <c r="A229" s="5" t="s">
        <v>1490</v>
      </c>
      <c r="B229" s="5" t="s">
        <v>1489</v>
      </c>
      <c r="C229" s="5" t="s">
        <v>1652</v>
      </c>
      <c r="D229" s="5">
        <v>2012</v>
      </c>
      <c r="E229" s="5" t="s">
        <v>1651</v>
      </c>
      <c r="F229" s="5" t="s">
        <v>66</v>
      </c>
      <c r="G229" s="5">
        <v>34.732999999999997</v>
      </c>
      <c r="H229" s="5">
        <v>-76.4482</v>
      </c>
      <c r="I229" s="5" t="s">
        <v>96</v>
      </c>
      <c r="J229" s="5" t="s">
        <v>95</v>
      </c>
      <c r="K229" s="5" t="s">
        <v>2925</v>
      </c>
      <c r="L229" s="5" t="s">
        <v>56</v>
      </c>
      <c r="M229" s="5" t="s">
        <v>489</v>
      </c>
      <c r="N229" s="5" t="s">
        <v>55</v>
      </c>
      <c r="O229" s="5">
        <v>501</v>
      </c>
      <c r="P229" s="5">
        <v>0.2</v>
      </c>
      <c r="Q229" s="5">
        <v>1.26</v>
      </c>
      <c r="R229" s="5">
        <v>1.46</v>
      </c>
      <c r="S229" s="5">
        <v>3</v>
      </c>
      <c r="T229" s="5"/>
      <c r="U229" s="5"/>
      <c r="V229" s="5">
        <v>3.9276</v>
      </c>
      <c r="W229" s="5">
        <v>1.2</v>
      </c>
      <c r="X229" s="5"/>
      <c r="Y229" s="5"/>
      <c r="Z229" s="5"/>
      <c r="AA229" s="5"/>
      <c r="AB229" s="5"/>
      <c r="AC229" s="5"/>
      <c r="AD229" s="5"/>
      <c r="AE229" s="5"/>
      <c r="AF229" s="5"/>
      <c r="AG229" s="5"/>
      <c r="AH229" s="5"/>
      <c r="AI229" s="5"/>
      <c r="AJ229" s="5"/>
      <c r="AK229" s="5"/>
      <c r="AL229" s="5"/>
      <c r="AM229" s="5">
        <v>3</v>
      </c>
      <c r="AN229" s="5"/>
      <c r="AO229" s="5">
        <f>1.40155*0.77675^W229</f>
        <v>1.035013727792409</v>
      </c>
      <c r="AP229" s="5"/>
      <c r="AQ229" s="5"/>
      <c r="AR229" s="5" t="s">
        <v>2910</v>
      </c>
    </row>
    <row r="230" spans="1:44">
      <c r="A230" t="s">
        <v>1490</v>
      </c>
      <c r="B230" t="s">
        <v>1489</v>
      </c>
      <c r="C230" t="s">
        <v>2029</v>
      </c>
      <c r="D230" s="5">
        <v>2012</v>
      </c>
      <c r="E230" t="s">
        <v>2028</v>
      </c>
      <c r="F230" t="s">
        <v>97</v>
      </c>
      <c r="G230">
        <v>40.655000000000001</v>
      </c>
      <c r="H230">
        <v>-8.6989999999999998</v>
      </c>
      <c r="I230" t="s">
        <v>88</v>
      </c>
      <c r="J230" t="s">
        <v>95</v>
      </c>
      <c r="K230" t="s">
        <v>2925</v>
      </c>
      <c r="L230" t="s">
        <v>56</v>
      </c>
      <c r="M230" t="s">
        <v>2027</v>
      </c>
      <c r="N230" t="s">
        <v>62</v>
      </c>
      <c r="O230">
        <v>20</v>
      </c>
      <c r="P230">
        <v>0.21</v>
      </c>
      <c r="Q230">
        <v>0.17</v>
      </c>
      <c r="R230">
        <v>0.39</v>
      </c>
      <c r="S230">
        <v>3</v>
      </c>
      <c r="T230">
        <v>5.7</v>
      </c>
      <c r="V230">
        <v>5.7</v>
      </c>
      <c r="W230">
        <v>2.14</v>
      </c>
      <c r="AM230">
        <v>3</v>
      </c>
      <c r="AN230">
        <v>64.5</v>
      </c>
      <c r="AO230">
        <v>0.88800000000000001</v>
      </c>
    </row>
    <row r="231" spans="1:44">
      <c r="A231" t="s">
        <v>940</v>
      </c>
      <c r="B231" t="s">
        <v>939</v>
      </c>
      <c r="D231">
        <v>2022</v>
      </c>
      <c r="E231" t="s">
        <v>943</v>
      </c>
      <c r="F231" t="s">
        <v>832</v>
      </c>
      <c r="G231">
        <v>1.2587999999999999</v>
      </c>
      <c r="H231">
        <v>103.75620000000001</v>
      </c>
      <c r="I231" t="s">
        <v>2912</v>
      </c>
      <c r="J231" t="s">
        <v>49</v>
      </c>
      <c r="K231" t="s">
        <v>2923</v>
      </c>
      <c r="L231" t="s">
        <v>56</v>
      </c>
      <c r="M231" t="s">
        <v>297</v>
      </c>
      <c r="N231" t="s">
        <v>210</v>
      </c>
      <c r="P231">
        <v>0.21</v>
      </c>
      <c r="Q231">
        <v>0.19</v>
      </c>
      <c r="R231">
        <v>0.39</v>
      </c>
      <c r="S231">
        <v>15</v>
      </c>
      <c r="V231">
        <v>5.0199999999999996</v>
      </c>
      <c r="W231">
        <v>1.32</v>
      </c>
      <c r="AA231">
        <v>5.0199999999999996</v>
      </c>
      <c r="AL231">
        <v>3.75</v>
      </c>
      <c r="AM231">
        <v>15</v>
      </c>
      <c r="AO231">
        <v>1.17</v>
      </c>
      <c r="AP231">
        <v>81.67</v>
      </c>
    </row>
    <row r="232" spans="1:44">
      <c r="A232" t="s">
        <v>1490</v>
      </c>
      <c r="B232" t="s">
        <v>1489</v>
      </c>
      <c r="C232" t="s">
        <v>1937</v>
      </c>
      <c r="D232" s="5">
        <v>2012</v>
      </c>
      <c r="E232" t="s">
        <v>1943</v>
      </c>
      <c r="F232" t="s">
        <v>1146</v>
      </c>
      <c r="G232">
        <v>55.289549999999998</v>
      </c>
      <c r="H232">
        <v>9.4395600000000002</v>
      </c>
      <c r="I232" t="s">
        <v>115</v>
      </c>
      <c r="J232" t="s">
        <v>95</v>
      </c>
      <c r="K232" t="s">
        <v>2925</v>
      </c>
      <c r="L232" t="s">
        <v>56</v>
      </c>
      <c r="M232" t="s">
        <v>63</v>
      </c>
      <c r="N232" t="s">
        <v>62</v>
      </c>
      <c r="O232">
        <v>146</v>
      </c>
      <c r="P232">
        <v>0.22</v>
      </c>
      <c r="Q232">
        <v>0.11</v>
      </c>
      <c r="R232">
        <v>0.34</v>
      </c>
      <c r="S232">
        <v>15</v>
      </c>
      <c r="V232">
        <v>0.79</v>
      </c>
      <c r="W232">
        <v>3.5000000000000003E-2</v>
      </c>
      <c r="AA232">
        <v>0.79</v>
      </c>
      <c r="AM232">
        <v>15</v>
      </c>
      <c r="AN232">
        <v>35</v>
      </c>
      <c r="AO232">
        <v>1.38</v>
      </c>
    </row>
    <row r="233" spans="1:44">
      <c r="A233" t="s">
        <v>1490</v>
      </c>
      <c r="B233" t="s">
        <v>1489</v>
      </c>
      <c r="C233" t="s">
        <v>1925</v>
      </c>
      <c r="D233" s="5">
        <v>2012</v>
      </c>
      <c r="E233" t="s">
        <v>1923</v>
      </c>
      <c r="F233" t="s">
        <v>518</v>
      </c>
      <c r="G233">
        <v>40.6</v>
      </c>
      <c r="H233">
        <v>0.71666666700000003</v>
      </c>
      <c r="I233" t="s">
        <v>2912</v>
      </c>
      <c r="J233" t="s">
        <v>95</v>
      </c>
      <c r="K233" t="s">
        <v>846</v>
      </c>
      <c r="L233" t="s">
        <v>56</v>
      </c>
      <c r="M233" t="s">
        <v>1481</v>
      </c>
      <c r="N233" t="s">
        <v>210</v>
      </c>
      <c r="O233">
        <v>174</v>
      </c>
      <c r="P233">
        <v>0.22</v>
      </c>
      <c r="Q233">
        <v>0.42</v>
      </c>
      <c r="R233">
        <v>0.64</v>
      </c>
    </row>
    <row r="234" spans="1:44">
      <c r="A234" t="s">
        <v>1490</v>
      </c>
      <c r="B234" t="s">
        <v>1489</v>
      </c>
      <c r="C234" t="s">
        <v>1924</v>
      </c>
      <c r="D234" s="5">
        <v>2012</v>
      </c>
      <c r="E234" t="s">
        <v>1923</v>
      </c>
      <c r="F234" t="s">
        <v>518</v>
      </c>
      <c r="G234">
        <v>40.6</v>
      </c>
      <c r="H234">
        <v>0.71666666700000003</v>
      </c>
      <c r="I234" t="s">
        <v>2912</v>
      </c>
      <c r="J234" t="s">
        <v>95</v>
      </c>
      <c r="K234" t="s">
        <v>846</v>
      </c>
      <c r="L234" t="s">
        <v>56</v>
      </c>
      <c r="M234" t="s">
        <v>1481</v>
      </c>
      <c r="N234" t="s">
        <v>210</v>
      </c>
      <c r="O234">
        <v>176</v>
      </c>
      <c r="P234">
        <v>0.22</v>
      </c>
      <c r="Q234">
        <v>0.76</v>
      </c>
      <c r="R234">
        <v>0.97</v>
      </c>
      <c r="S234">
        <v>10</v>
      </c>
      <c r="V234">
        <v>0.38</v>
      </c>
      <c r="W234">
        <v>0.04</v>
      </c>
      <c r="AM234">
        <v>10</v>
      </c>
      <c r="AO234">
        <v>0.92</v>
      </c>
    </row>
    <row r="235" spans="1:44">
      <c r="A235" t="s">
        <v>940</v>
      </c>
      <c r="B235" t="s">
        <v>939</v>
      </c>
      <c r="D235">
        <v>2022</v>
      </c>
      <c r="E235" t="s">
        <v>947</v>
      </c>
      <c r="F235" t="s">
        <v>832</v>
      </c>
      <c r="G235">
        <v>1.4095</v>
      </c>
      <c r="H235">
        <v>103.9919</v>
      </c>
      <c r="I235" t="s">
        <v>2912</v>
      </c>
      <c r="J235" t="s">
        <v>49</v>
      </c>
      <c r="K235" t="s">
        <v>2923</v>
      </c>
      <c r="L235" t="s">
        <v>56</v>
      </c>
      <c r="M235" t="s">
        <v>297</v>
      </c>
      <c r="N235" t="s">
        <v>210</v>
      </c>
      <c r="P235">
        <v>0.22</v>
      </c>
      <c r="Q235">
        <v>0.2</v>
      </c>
      <c r="R235">
        <v>0.42</v>
      </c>
      <c r="S235">
        <v>15</v>
      </c>
      <c r="V235">
        <v>4</v>
      </c>
      <c r="W235">
        <v>2.72</v>
      </c>
      <c r="AA235">
        <v>4</v>
      </c>
      <c r="AL235">
        <v>1.1499999999999999</v>
      </c>
      <c r="AM235">
        <v>15</v>
      </c>
      <c r="AO235">
        <v>2.5299999999999998</v>
      </c>
      <c r="AP235">
        <v>1.6</v>
      </c>
    </row>
    <row r="236" spans="1:44">
      <c r="A236" t="s">
        <v>1490</v>
      </c>
      <c r="B236" t="s">
        <v>1489</v>
      </c>
      <c r="C236" t="s">
        <v>2029</v>
      </c>
      <c r="D236" s="5">
        <v>2012</v>
      </c>
      <c r="E236" t="s">
        <v>2028</v>
      </c>
      <c r="F236" t="s">
        <v>97</v>
      </c>
      <c r="G236">
        <v>40.713000000000001</v>
      </c>
      <c r="H236">
        <v>-8.6820000000000004</v>
      </c>
      <c r="I236" t="s">
        <v>88</v>
      </c>
      <c r="J236" t="s">
        <v>95</v>
      </c>
      <c r="K236" t="s">
        <v>2925</v>
      </c>
      <c r="L236" t="s">
        <v>56</v>
      </c>
      <c r="M236" t="s">
        <v>2027</v>
      </c>
      <c r="N236" t="s">
        <v>62</v>
      </c>
      <c r="O236">
        <v>24</v>
      </c>
      <c r="P236">
        <v>0.23</v>
      </c>
      <c r="Q236">
        <v>0.18</v>
      </c>
      <c r="R236">
        <v>0.41</v>
      </c>
      <c r="S236">
        <v>3</v>
      </c>
      <c r="T236">
        <v>9.32</v>
      </c>
      <c r="V236">
        <v>9.32</v>
      </c>
      <c r="W236">
        <v>3.5</v>
      </c>
      <c r="AM236">
        <v>3</v>
      </c>
      <c r="AN236">
        <v>64.5</v>
      </c>
      <c r="AO236">
        <v>0.88800000000000001</v>
      </c>
    </row>
    <row r="237" spans="1:44">
      <c r="A237" t="s">
        <v>1490</v>
      </c>
      <c r="B237" t="s">
        <v>1489</v>
      </c>
      <c r="C237" t="s">
        <v>1937</v>
      </c>
      <c r="D237" s="5">
        <v>2012</v>
      </c>
      <c r="E237" t="s">
        <v>1942</v>
      </c>
      <c r="F237" t="s">
        <v>1146</v>
      </c>
      <c r="G237">
        <v>55.289549999999998</v>
      </c>
      <c r="H237">
        <v>9.4395600000000002</v>
      </c>
      <c r="I237" t="s">
        <v>115</v>
      </c>
      <c r="J237" t="s">
        <v>95</v>
      </c>
      <c r="K237" t="s">
        <v>2925</v>
      </c>
      <c r="L237" t="s">
        <v>56</v>
      </c>
      <c r="M237" t="s">
        <v>63</v>
      </c>
      <c r="N237" t="s">
        <v>62</v>
      </c>
      <c r="O237">
        <v>148</v>
      </c>
      <c r="P237">
        <v>0.24</v>
      </c>
      <c r="Q237">
        <v>0.12</v>
      </c>
      <c r="R237">
        <v>0.36</v>
      </c>
      <c r="S237">
        <v>15</v>
      </c>
      <c r="V237">
        <v>26.9</v>
      </c>
      <c r="W237">
        <v>1.554</v>
      </c>
      <c r="AA237">
        <v>26.9</v>
      </c>
      <c r="AM237">
        <v>15</v>
      </c>
      <c r="AN237">
        <v>53.8</v>
      </c>
      <c r="AO237">
        <v>1.1399999999999999</v>
      </c>
    </row>
    <row r="238" spans="1:44">
      <c r="A238" s="5" t="s">
        <v>1490</v>
      </c>
      <c r="B238" s="5" t="s">
        <v>1489</v>
      </c>
      <c r="C238" s="5" t="s">
        <v>1994</v>
      </c>
      <c r="D238" s="5">
        <v>2012</v>
      </c>
      <c r="E238" s="5" t="s">
        <v>1995</v>
      </c>
      <c r="F238" s="5" t="s">
        <v>51</v>
      </c>
      <c r="G238" s="5">
        <v>-19.784300000000002</v>
      </c>
      <c r="H238" s="5">
        <v>147.7543</v>
      </c>
      <c r="I238" s="5" t="s">
        <v>2912</v>
      </c>
      <c r="J238" s="5" t="s">
        <v>49</v>
      </c>
      <c r="K238" t="s">
        <v>2923</v>
      </c>
      <c r="L238" s="5" t="s">
        <v>56</v>
      </c>
      <c r="M238" s="5" t="s">
        <v>448</v>
      </c>
      <c r="N238" s="5" t="s">
        <v>62</v>
      </c>
      <c r="O238" s="5">
        <v>77</v>
      </c>
      <c r="P238" s="5">
        <v>0.25</v>
      </c>
      <c r="Q238" s="5">
        <v>0.23</v>
      </c>
      <c r="R238" s="5">
        <v>0.49</v>
      </c>
      <c r="S238" s="5">
        <v>10</v>
      </c>
      <c r="T238" s="5">
        <v>25.9</v>
      </c>
      <c r="U238" s="5">
        <v>2.37</v>
      </c>
      <c r="V238" s="5">
        <v>7.04786</v>
      </c>
      <c r="W238" s="5">
        <v>0.65</v>
      </c>
      <c r="X238" s="5">
        <v>18.850000000000001</v>
      </c>
      <c r="Y238" s="5">
        <v>1.73</v>
      </c>
      <c r="Z238" s="5"/>
      <c r="AA238" s="5"/>
      <c r="AB238" s="5"/>
      <c r="AC238" s="5"/>
      <c r="AD238" s="5"/>
      <c r="AE238" s="5"/>
      <c r="AF238" s="5"/>
      <c r="AG238" s="5"/>
      <c r="AH238" s="5"/>
      <c r="AI238" s="5"/>
      <c r="AJ238" s="5"/>
      <c r="AK238" s="5"/>
      <c r="AL238" s="5"/>
      <c r="AM238" s="5">
        <v>10</v>
      </c>
      <c r="AN238" s="5"/>
      <c r="AO238" s="5">
        <f>1.37689*0.89689^W238</f>
        <v>1.2828613294150237</v>
      </c>
      <c r="AP238" s="5"/>
      <c r="AQ238" s="5"/>
      <c r="AR238" s="5" t="s">
        <v>2910</v>
      </c>
    </row>
    <row r="239" spans="1:44">
      <c r="A239" s="5" t="s">
        <v>1490</v>
      </c>
      <c r="B239" s="5" t="s">
        <v>1489</v>
      </c>
      <c r="C239" s="5" t="s">
        <v>1982</v>
      </c>
      <c r="D239" s="5">
        <v>2012</v>
      </c>
      <c r="E239" s="5" t="s">
        <v>1981</v>
      </c>
      <c r="F239" s="5" t="s">
        <v>3000</v>
      </c>
      <c r="G239" s="5">
        <v>53.27</v>
      </c>
      <c r="H239" s="5">
        <v>-4.58</v>
      </c>
      <c r="I239" s="5" t="s">
        <v>88</v>
      </c>
      <c r="J239" s="5" t="s">
        <v>95</v>
      </c>
      <c r="K239" s="5" t="s">
        <v>2925</v>
      </c>
      <c r="L239" s="5" t="s">
        <v>56</v>
      </c>
      <c r="M239" s="5" t="s">
        <v>94</v>
      </c>
      <c r="N239" s="5" t="s">
        <v>62</v>
      </c>
      <c r="O239" s="5">
        <v>87</v>
      </c>
      <c r="P239" s="5">
        <v>0.25</v>
      </c>
      <c r="Q239" s="5">
        <v>7.0000000000000007E-2</v>
      </c>
      <c r="R239" s="5">
        <v>0.32</v>
      </c>
      <c r="S239" s="5">
        <v>7</v>
      </c>
      <c r="T239" s="5"/>
      <c r="U239" s="5"/>
      <c r="V239" s="5">
        <v>6.8810000000000002</v>
      </c>
      <c r="W239" s="5">
        <v>0.9</v>
      </c>
      <c r="X239" s="5"/>
      <c r="Y239" s="5"/>
      <c r="Z239" s="5"/>
      <c r="AA239" s="5"/>
      <c r="AB239" s="5"/>
      <c r="AC239" s="5"/>
      <c r="AD239" s="5"/>
      <c r="AE239" s="5"/>
      <c r="AF239" s="5"/>
      <c r="AG239" s="5"/>
      <c r="AH239" s="5"/>
      <c r="AI239" s="5"/>
      <c r="AJ239" s="5"/>
      <c r="AK239" s="5"/>
      <c r="AL239" s="5"/>
      <c r="AM239" s="5">
        <v>7</v>
      </c>
      <c r="AN239" s="5">
        <v>50.9</v>
      </c>
      <c r="AO239" s="5">
        <f>1.44279*0.83407^W239</f>
        <v>1.2254211569386135</v>
      </c>
      <c r="AP239" s="5"/>
      <c r="AQ239" s="5"/>
      <c r="AR239" s="5" t="s">
        <v>2910</v>
      </c>
    </row>
    <row r="240" spans="1:44">
      <c r="A240" t="s">
        <v>1490</v>
      </c>
      <c r="B240" t="s">
        <v>1489</v>
      </c>
      <c r="C240" t="s">
        <v>1937</v>
      </c>
      <c r="D240" s="5">
        <v>2012</v>
      </c>
      <c r="E240" t="s">
        <v>1936</v>
      </c>
      <c r="F240" t="s">
        <v>1146</v>
      </c>
      <c r="G240">
        <v>55.289549999999998</v>
      </c>
      <c r="H240">
        <v>9.4395600000000002</v>
      </c>
      <c r="I240" t="s">
        <v>115</v>
      </c>
      <c r="J240" t="s">
        <v>95</v>
      </c>
      <c r="K240" t="s">
        <v>2925</v>
      </c>
      <c r="L240" t="s">
        <v>56</v>
      </c>
      <c r="M240" t="s">
        <v>63</v>
      </c>
      <c r="N240" t="s">
        <v>62</v>
      </c>
      <c r="O240">
        <v>158</v>
      </c>
      <c r="P240">
        <v>0.25</v>
      </c>
      <c r="Q240">
        <v>0.91</v>
      </c>
      <c r="R240">
        <v>1.1499999999999999</v>
      </c>
      <c r="S240">
        <v>15</v>
      </c>
      <c r="V240">
        <v>0.76</v>
      </c>
      <c r="W240">
        <v>0.03</v>
      </c>
      <c r="AA240">
        <v>0.76</v>
      </c>
      <c r="AM240">
        <v>15</v>
      </c>
      <c r="AN240">
        <v>34.33</v>
      </c>
      <c r="AO240">
        <v>1.49</v>
      </c>
    </row>
    <row r="241" spans="1:44">
      <c r="A241" t="s">
        <v>274</v>
      </c>
      <c r="B241" t="s">
        <v>273</v>
      </c>
      <c r="D241">
        <v>2020</v>
      </c>
      <c r="E241" t="s">
        <v>272</v>
      </c>
      <c r="F241" t="s">
        <v>3000</v>
      </c>
      <c r="G241">
        <v>50.758169440000003</v>
      </c>
      <c r="H241">
        <v>-1.164280556</v>
      </c>
      <c r="I241" t="s">
        <v>88</v>
      </c>
      <c r="J241" t="s">
        <v>95</v>
      </c>
      <c r="K241" t="s">
        <v>2925</v>
      </c>
      <c r="L241" t="s">
        <v>56</v>
      </c>
      <c r="M241" t="s">
        <v>271</v>
      </c>
      <c r="N241" t="s">
        <v>62</v>
      </c>
      <c r="O241" t="s">
        <v>276</v>
      </c>
      <c r="P241">
        <v>0.25</v>
      </c>
      <c r="S241">
        <v>30</v>
      </c>
      <c r="V241">
        <v>40.229999999999997</v>
      </c>
      <c r="AA241">
        <v>20.114999999999998</v>
      </c>
      <c r="AD241">
        <v>40.229999999999997</v>
      </c>
      <c r="AM241">
        <v>30</v>
      </c>
      <c r="AO241">
        <v>0.94</v>
      </c>
      <c r="AP241">
        <v>4.8710000000000003E-2</v>
      </c>
      <c r="AQ241">
        <v>79.7</v>
      </c>
    </row>
    <row r="242" spans="1:44">
      <c r="A242" t="s">
        <v>186</v>
      </c>
      <c r="B242" t="s">
        <v>185</v>
      </c>
      <c r="D242">
        <v>2020</v>
      </c>
      <c r="E242" t="s">
        <v>190</v>
      </c>
      <c r="F242" t="s">
        <v>66</v>
      </c>
      <c r="G242">
        <v>43.313699999999997</v>
      </c>
      <c r="H242">
        <v>-124.31910000000001</v>
      </c>
      <c r="I242" t="s">
        <v>2912</v>
      </c>
      <c r="J242" t="s">
        <v>64</v>
      </c>
      <c r="K242" s="5" t="s">
        <v>2925</v>
      </c>
      <c r="L242" t="s">
        <v>56</v>
      </c>
      <c r="M242" t="s">
        <v>63</v>
      </c>
      <c r="N242" t="s">
        <v>62</v>
      </c>
      <c r="P242">
        <v>0.25</v>
      </c>
      <c r="S242">
        <v>288.7</v>
      </c>
      <c r="V242">
        <v>288.26</v>
      </c>
      <c r="W242">
        <v>0.72199999999999998</v>
      </c>
      <c r="AA242">
        <v>15.12</v>
      </c>
      <c r="AD242">
        <v>32.4</v>
      </c>
      <c r="AG242">
        <v>49.23</v>
      </c>
      <c r="AJ242">
        <v>100.67</v>
      </c>
      <c r="AM242">
        <v>288.7</v>
      </c>
      <c r="AO242">
        <v>1.4016</v>
      </c>
    </row>
    <row r="243" spans="1:44">
      <c r="A243" s="5" t="s">
        <v>1490</v>
      </c>
      <c r="B243" s="5" t="s">
        <v>1489</v>
      </c>
      <c r="C243" s="5" t="s">
        <v>1753</v>
      </c>
      <c r="D243" s="5">
        <v>2012</v>
      </c>
      <c r="E243" s="5" t="s">
        <v>1638</v>
      </c>
      <c r="F243" s="5" t="s">
        <v>66</v>
      </c>
      <c r="G243" s="5">
        <v>44.6</v>
      </c>
      <c r="H243" s="5">
        <v>-124</v>
      </c>
      <c r="I243" s="5" t="s">
        <v>2912</v>
      </c>
      <c r="J243" s="5" t="s">
        <v>64</v>
      </c>
      <c r="K243" s="5" t="s">
        <v>2924</v>
      </c>
      <c r="L243" s="5" t="s">
        <v>56</v>
      </c>
      <c r="M243" s="5" t="s">
        <v>63</v>
      </c>
      <c r="N243" s="5" t="s">
        <v>62</v>
      </c>
      <c r="O243" s="5">
        <v>663</v>
      </c>
      <c r="P243" s="5">
        <v>0.26</v>
      </c>
      <c r="Q243" s="5">
        <v>0.13</v>
      </c>
      <c r="R243" s="5">
        <v>0.4</v>
      </c>
      <c r="S243" s="5">
        <v>15</v>
      </c>
      <c r="T243" s="5"/>
      <c r="U243" s="5"/>
      <c r="V243" s="5">
        <v>27.98</v>
      </c>
      <c r="W243" s="5">
        <v>1.71</v>
      </c>
      <c r="X243" s="5"/>
      <c r="Y243" s="5"/>
      <c r="Z243" s="5"/>
      <c r="AA243" s="5">
        <v>27.98</v>
      </c>
      <c r="AB243" s="5"/>
      <c r="AC243" s="5"/>
      <c r="AD243" s="5"/>
      <c r="AE243" s="5"/>
      <c r="AF243" s="5"/>
      <c r="AG243" s="5"/>
      <c r="AH243" s="5"/>
      <c r="AI243" s="5"/>
      <c r="AJ243" s="5"/>
      <c r="AK243" s="5"/>
      <c r="AL243" s="5"/>
      <c r="AM243" s="5">
        <v>15</v>
      </c>
      <c r="AN243" s="5"/>
      <c r="AO243" s="5">
        <f>1.37689*0.89689^W243</f>
        <v>1.1430974256345323</v>
      </c>
      <c r="AP243" s="5"/>
      <c r="AQ243" s="5"/>
      <c r="AR243" s="5" t="s">
        <v>2910</v>
      </c>
    </row>
    <row r="244" spans="1:44">
      <c r="A244" t="s">
        <v>1490</v>
      </c>
      <c r="B244" t="s">
        <v>1489</v>
      </c>
      <c r="C244" t="s">
        <v>2029</v>
      </c>
      <c r="D244" s="5">
        <v>2012</v>
      </c>
      <c r="E244" t="s">
        <v>2028</v>
      </c>
      <c r="F244" t="s">
        <v>97</v>
      </c>
      <c r="G244">
        <v>40.695999999999998</v>
      </c>
      <c r="H244">
        <v>-8.6769999999999996</v>
      </c>
      <c r="I244" t="s">
        <v>88</v>
      </c>
      <c r="J244" t="s">
        <v>95</v>
      </c>
      <c r="K244" t="s">
        <v>2925</v>
      </c>
      <c r="L244" t="s">
        <v>56</v>
      </c>
      <c r="M244" t="s">
        <v>2027</v>
      </c>
      <c r="N244" t="s">
        <v>62</v>
      </c>
      <c r="O244">
        <v>22</v>
      </c>
      <c r="P244">
        <v>0.27</v>
      </c>
      <c r="Q244">
        <v>0.21</v>
      </c>
      <c r="R244">
        <v>0.48</v>
      </c>
      <c r="S244">
        <v>3</v>
      </c>
      <c r="T244">
        <v>8.66</v>
      </c>
      <c r="V244">
        <v>8.66</v>
      </c>
      <c r="W244">
        <v>3.25</v>
      </c>
      <c r="AM244">
        <v>3</v>
      </c>
      <c r="AN244">
        <v>64.5</v>
      </c>
      <c r="AO244">
        <v>0.88800000000000001</v>
      </c>
    </row>
    <row r="245" spans="1:44">
      <c r="A245" t="s">
        <v>1490</v>
      </c>
      <c r="B245" t="s">
        <v>1489</v>
      </c>
      <c r="C245" t="s">
        <v>2029</v>
      </c>
      <c r="D245" s="5">
        <v>2012</v>
      </c>
      <c r="E245" t="s">
        <v>2028</v>
      </c>
      <c r="F245" t="s">
        <v>97</v>
      </c>
      <c r="G245">
        <v>40.725000000000001</v>
      </c>
      <c r="H245">
        <v>-8.6560000000000006</v>
      </c>
      <c r="I245" t="s">
        <v>88</v>
      </c>
      <c r="J245" t="s">
        <v>95</v>
      </c>
      <c r="K245" t="s">
        <v>2925</v>
      </c>
      <c r="L245" t="s">
        <v>56</v>
      </c>
      <c r="M245" t="s">
        <v>2027</v>
      </c>
      <c r="N245" t="s">
        <v>62</v>
      </c>
      <c r="O245">
        <v>29</v>
      </c>
      <c r="P245">
        <v>0.27</v>
      </c>
      <c r="Q245">
        <v>0.21</v>
      </c>
      <c r="R245">
        <v>0.48</v>
      </c>
      <c r="S245">
        <v>3</v>
      </c>
      <c r="T245">
        <v>9.98</v>
      </c>
      <c r="V245">
        <v>9.98</v>
      </c>
      <c r="W245">
        <v>3.75</v>
      </c>
      <c r="AM245">
        <v>3</v>
      </c>
      <c r="AN245">
        <v>64.5</v>
      </c>
      <c r="AO245">
        <v>0.88800000000000001</v>
      </c>
    </row>
    <row r="246" spans="1:44">
      <c r="A246" t="s">
        <v>186</v>
      </c>
      <c r="B246" t="s">
        <v>185</v>
      </c>
      <c r="D246">
        <v>2020</v>
      </c>
      <c r="E246" t="s">
        <v>194</v>
      </c>
      <c r="F246" t="s">
        <v>66</v>
      </c>
      <c r="G246">
        <v>48.510199999999998</v>
      </c>
      <c r="H246">
        <v>-122.4909</v>
      </c>
      <c r="I246" t="s">
        <v>115</v>
      </c>
      <c r="J246" t="s">
        <v>64</v>
      </c>
      <c r="K246" s="5" t="s">
        <v>2925</v>
      </c>
      <c r="L246" t="s">
        <v>56</v>
      </c>
      <c r="M246" t="s">
        <v>63</v>
      </c>
      <c r="N246" t="s">
        <v>62</v>
      </c>
      <c r="P246">
        <v>0.27</v>
      </c>
      <c r="S246">
        <v>136.19999999999999</v>
      </c>
      <c r="V246">
        <v>68.19</v>
      </c>
      <c r="W246">
        <v>0.36</v>
      </c>
      <c r="AA246">
        <v>7.97</v>
      </c>
      <c r="AD246">
        <v>14.9</v>
      </c>
      <c r="AG246">
        <v>26.04</v>
      </c>
      <c r="AJ246">
        <v>48.37</v>
      </c>
      <c r="AM246">
        <v>136.19999999999999</v>
      </c>
      <c r="AO246">
        <v>1.4518</v>
      </c>
    </row>
    <row r="247" spans="1:44">
      <c r="A247" t="s">
        <v>1490</v>
      </c>
      <c r="B247" t="s">
        <v>1489</v>
      </c>
      <c r="C247" t="s">
        <v>1946</v>
      </c>
      <c r="D247" s="5">
        <v>2012</v>
      </c>
      <c r="E247" t="s">
        <v>1945</v>
      </c>
      <c r="F247" t="s">
        <v>1146</v>
      </c>
      <c r="G247">
        <v>55.28</v>
      </c>
      <c r="H247">
        <v>11.05</v>
      </c>
      <c r="I247" t="s">
        <v>115</v>
      </c>
      <c r="J247" t="s">
        <v>95</v>
      </c>
      <c r="K247" t="s">
        <v>2925</v>
      </c>
      <c r="L247" t="s">
        <v>56</v>
      </c>
      <c r="M247" t="s">
        <v>63</v>
      </c>
      <c r="N247" t="s">
        <v>62</v>
      </c>
      <c r="O247">
        <v>141</v>
      </c>
      <c r="P247">
        <v>0.28000000000000003</v>
      </c>
      <c r="Q247">
        <v>0.85</v>
      </c>
      <c r="R247">
        <v>1.1200000000000001</v>
      </c>
      <c r="S247">
        <v>10</v>
      </c>
      <c r="V247">
        <v>2.76</v>
      </c>
      <c r="W247">
        <v>0.23</v>
      </c>
      <c r="AM247">
        <v>10</v>
      </c>
      <c r="AN247">
        <v>40</v>
      </c>
      <c r="AO247">
        <v>1.2</v>
      </c>
    </row>
    <row r="248" spans="1:44">
      <c r="A248" t="s">
        <v>1490</v>
      </c>
      <c r="B248" t="s">
        <v>1489</v>
      </c>
      <c r="C248" t="s">
        <v>1937</v>
      </c>
      <c r="D248" s="5">
        <v>2012</v>
      </c>
      <c r="E248" t="s">
        <v>1944</v>
      </c>
      <c r="F248" t="s">
        <v>1146</v>
      </c>
      <c r="G248">
        <v>55.289549999999998</v>
      </c>
      <c r="H248">
        <v>9.4395600000000002</v>
      </c>
      <c r="I248" t="s">
        <v>115</v>
      </c>
      <c r="J248" t="s">
        <v>95</v>
      </c>
      <c r="K248" t="s">
        <v>2925</v>
      </c>
      <c r="L248" t="s">
        <v>56</v>
      </c>
      <c r="M248" t="s">
        <v>63</v>
      </c>
      <c r="N248" t="s">
        <v>62</v>
      </c>
      <c r="O248">
        <v>144</v>
      </c>
      <c r="P248">
        <v>0.28000000000000003</v>
      </c>
      <c r="Q248">
        <v>0.14000000000000001</v>
      </c>
      <c r="R248">
        <v>0.43</v>
      </c>
      <c r="S248">
        <v>15</v>
      </c>
      <c r="V248">
        <v>9.06</v>
      </c>
      <c r="W248">
        <v>0.53700000000000003</v>
      </c>
      <c r="AA248">
        <v>9.06</v>
      </c>
      <c r="AM248">
        <v>15</v>
      </c>
      <c r="AN248">
        <v>37.1</v>
      </c>
      <c r="AO248">
        <v>1.4</v>
      </c>
    </row>
    <row r="249" spans="1:44">
      <c r="A249" t="s">
        <v>1490</v>
      </c>
      <c r="B249" t="s">
        <v>1489</v>
      </c>
      <c r="C249" t="s">
        <v>1924</v>
      </c>
      <c r="D249" s="5">
        <v>2012</v>
      </c>
      <c r="E249" t="s">
        <v>1923</v>
      </c>
      <c r="F249" t="s">
        <v>518</v>
      </c>
      <c r="G249">
        <v>40.6</v>
      </c>
      <c r="H249">
        <v>0.71666666700000003</v>
      </c>
      <c r="I249" t="s">
        <v>2912</v>
      </c>
      <c r="J249" t="s">
        <v>95</v>
      </c>
      <c r="K249" t="s">
        <v>846</v>
      </c>
      <c r="L249" t="s">
        <v>56</v>
      </c>
      <c r="M249" t="s">
        <v>1481</v>
      </c>
      <c r="N249" t="s">
        <v>210</v>
      </c>
      <c r="O249">
        <v>182</v>
      </c>
      <c r="P249">
        <v>0.28000000000000003</v>
      </c>
      <c r="Q249">
        <v>1.23</v>
      </c>
      <c r="R249">
        <v>1.51</v>
      </c>
      <c r="S249">
        <v>10</v>
      </c>
      <c r="V249">
        <v>0.49</v>
      </c>
      <c r="W249">
        <v>0.06</v>
      </c>
      <c r="AM249">
        <v>10</v>
      </c>
      <c r="AO249">
        <v>0.88</v>
      </c>
    </row>
    <row r="250" spans="1:44">
      <c r="A250" t="s">
        <v>1490</v>
      </c>
      <c r="B250" t="s">
        <v>1489</v>
      </c>
      <c r="C250" t="s">
        <v>2029</v>
      </c>
      <c r="D250" s="5">
        <v>2012</v>
      </c>
      <c r="E250" t="s">
        <v>2028</v>
      </c>
      <c r="F250" t="s">
        <v>97</v>
      </c>
      <c r="G250">
        <v>40.637999999999998</v>
      </c>
      <c r="H250">
        <v>-8.7370000000000001</v>
      </c>
      <c r="I250" t="s">
        <v>88</v>
      </c>
      <c r="J250" t="s">
        <v>95</v>
      </c>
      <c r="K250" t="s">
        <v>2925</v>
      </c>
      <c r="L250" t="s">
        <v>56</v>
      </c>
      <c r="M250" t="s">
        <v>2027</v>
      </c>
      <c r="N250" t="s">
        <v>62</v>
      </c>
      <c r="O250">
        <v>18</v>
      </c>
      <c r="P250">
        <v>0.3</v>
      </c>
      <c r="Q250">
        <v>0.24</v>
      </c>
      <c r="R250">
        <v>0.54</v>
      </c>
      <c r="S250">
        <v>3</v>
      </c>
      <c r="T250">
        <v>7.1</v>
      </c>
      <c r="V250">
        <v>7.1</v>
      </c>
      <c r="W250">
        <v>2.67</v>
      </c>
      <c r="AM250">
        <v>3</v>
      </c>
      <c r="AN250">
        <v>64.5</v>
      </c>
      <c r="AO250">
        <v>0.88800000000000001</v>
      </c>
    </row>
    <row r="251" spans="1:44">
      <c r="A251" t="s">
        <v>1490</v>
      </c>
      <c r="B251" t="s">
        <v>1489</v>
      </c>
      <c r="C251" t="s">
        <v>2029</v>
      </c>
      <c r="D251" s="5">
        <v>2012</v>
      </c>
      <c r="E251" t="s">
        <v>2028</v>
      </c>
      <c r="F251" t="s">
        <v>97</v>
      </c>
      <c r="G251">
        <v>40.607999999999997</v>
      </c>
      <c r="H251">
        <v>-8.7460000000000004</v>
      </c>
      <c r="I251" t="s">
        <v>88</v>
      </c>
      <c r="J251" t="s">
        <v>95</v>
      </c>
      <c r="K251" t="s">
        <v>2925</v>
      </c>
      <c r="L251" t="s">
        <v>56</v>
      </c>
      <c r="M251" t="s">
        <v>2027</v>
      </c>
      <c r="N251" t="s">
        <v>62</v>
      </c>
      <c r="O251">
        <v>16</v>
      </c>
      <c r="P251">
        <v>0.31</v>
      </c>
      <c r="Q251">
        <v>0.25</v>
      </c>
      <c r="R251">
        <v>0.56000000000000005</v>
      </c>
      <c r="S251">
        <v>3</v>
      </c>
      <c r="T251">
        <v>6.6</v>
      </c>
      <c r="V251">
        <v>6.6</v>
      </c>
      <c r="W251">
        <v>2.48</v>
      </c>
      <c r="AM251">
        <v>3</v>
      </c>
      <c r="AN251">
        <v>64.5</v>
      </c>
      <c r="AO251">
        <v>0.88800000000000001</v>
      </c>
    </row>
    <row r="252" spans="1:44">
      <c r="A252" t="s">
        <v>940</v>
      </c>
      <c r="B252" t="s">
        <v>939</v>
      </c>
      <c r="D252">
        <v>2022</v>
      </c>
      <c r="E252" t="s">
        <v>944</v>
      </c>
      <c r="F252" t="s">
        <v>832</v>
      </c>
      <c r="G252">
        <v>1.3166</v>
      </c>
      <c r="H252">
        <v>103.9834</v>
      </c>
      <c r="I252" t="s">
        <v>2912</v>
      </c>
      <c r="J252" t="s">
        <v>49</v>
      </c>
      <c r="K252" t="s">
        <v>2923</v>
      </c>
      <c r="L252" t="s">
        <v>56</v>
      </c>
      <c r="M252" t="s">
        <v>297</v>
      </c>
      <c r="N252" t="s">
        <v>210</v>
      </c>
      <c r="P252">
        <v>0.31</v>
      </c>
      <c r="Q252">
        <v>0.45</v>
      </c>
      <c r="R252">
        <v>0.76</v>
      </c>
      <c r="S252">
        <v>15</v>
      </c>
      <c r="V252">
        <v>46.05</v>
      </c>
      <c r="W252">
        <v>1.54</v>
      </c>
      <c r="AA252">
        <v>46.05</v>
      </c>
      <c r="AL252">
        <v>3.23</v>
      </c>
      <c r="AM252">
        <v>15</v>
      </c>
      <c r="AO252">
        <v>1.18</v>
      </c>
      <c r="AP252">
        <v>70</v>
      </c>
    </row>
    <row r="253" spans="1:44">
      <c r="A253" s="5" t="s">
        <v>1490</v>
      </c>
      <c r="B253" s="5" t="s">
        <v>1489</v>
      </c>
      <c r="C253" s="5" t="s">
        <v>1652</v>
      </c>
      <c r="D253" s="5">
        <v>2012</v>
      </c>
      <c r="E253" s="5" t="s">
        <v>1651</v>
      </c>
      <c r="F253" s="5" t="s">
        <v>66</v>
      </c>
      <c r="G253" s="5">
        <v>34.692500000000003</v>
      </c>
      <c r="H253" s="5">
        <v>-76.618799999999993</v>
      </c>
      <c r="I253" s="5" t="s">
        <v>96</v>
      </c>
      <c r="J253" s="5" t="s">
        <v>95</v>
      </c>
      <c r="K253" s="5" t="s">
        <v>2925</v>
      </c>
      <c r="L253" s="5" t="s">
        <v>56</v>
      </c>
      <c r="M253" s="5" t="s">
        <v>63</v>
      </c>
      <c r="N253" s="5" t="s">
        <v>62</v>
      </c>
      <c r="O253" s="5">
        <v>510</v>
      </c>
      <c r="P253" s="5">
        <v>0.32</v>
      </c>
      <c r="Q253" s="5">
        <v>0.32</v>
      </c>
      <c r="R253" s="5">
        <v>0.63</v>
      </c>
      <c r="S253" s="5">
        <v>3</v>
      </c>
      <c r="T253" s="5"/>
      <c r="U253" s="5"/>
      <c r="V253" s="5">
        <v>11.455500000000001</v>
      </c>
      <c r="W253" s="5">
        <v>3.5</v>
      </c>
      <c r="X253" s="5"/>
      <c r="Y253" s="5"/>
      <c r="Z253" s="5"/>
      <c r="AA253" s="5"/>
      <c r="AB253" s="5"/>
      <c r="AC253" s="5"/>
      <c r="AD253" s="5"/>
      <c r="AE253" s="5"/>
      <c r="AF253" s="5"/>
      <c r="AG253" s="5"/>
      <c r="AH253" s="5"/>
      <c r="AI253" s="5"/>
      <c r="AJ253" s="5"/>
      <c r="AK253" s="5"/>
      <c r="AL253" s="5"/>
      <c r="AM253" s="5">
        <v>3</v>
      </c>
      <c r="AN253" s="5"/>
      <c r="AO253" s="5">
        <f>1.40155*0.77675^W253</f>
        <v>0.5788859545879752</v>
      </c>
      <c r="AP253" s="5"/>
      <c r="AQ253" s="5"/>
      <c r="AR253" s="5" t="s">
        <v>2910</v>
      </c>
    </row>
    <row r="254" spans="1:44">
      <c r="A254" t="s">
        <v>186</v>
      </c>
      <c r="B254" t="s">
        <v>185</v>
      </c>
      <c r="D254">
        <v>2020</v>
      </c>
      <c r="E254" t="s">
        <v>188</v>
      </c>
      <c r="F254" t="s">
        <v>66</v>
      </c>
      <c r="G254">
        <v>44.625399999999999</v>
      </c>
      <c r="H254">
        <v>-124.02119999999999</v>
      </c>
      <c r="I254" t="s">
        <v>2912</v>
      </c>
      <c r="J254" t="s">
        <v>64</v>
      </c>
      <c r="K254" s="5" t="s">
        <v>2925</v>
      </c>
      <c r="L254" t="s">
        <v>56</v>
      </c>
      <c r="M254" t="s">
        <v>63</v>
      </c>
      <c r="N254" t="s">
        <v>62</v>
      </c>
      <c r="P254">
        <v>0.32</v>
      </c>
      <c r="S254">
        <v>300</v>
      </c>
      <c r="V254">
        <v>355.83</v>
      </c>
      <c r="W254">
        <v>0.94599999999999995</v>
      </c>
      <c r="AA254">
        <v>17.989999999999998</v>
      </c>
      <c r="AD254">
        <v>32.5</v>
      </c>
      <c r="AG254">
        <v>55.39</v>
      </c>
      <c r="AJ254">
        <v>110.62</v>
      </c>
      <c r="AM254">
        <v>300</v>
      </c>
      <c r="AO254">
        <v>1.1990000000000001</v>
      </c>
    </row>
    <row r="255" spans="1:44">
      <c r="A255" t="s">
        <v>1490</v>
      </c>
      <c r="B255" t="s">
        <v>1489</v>
      </c>
      <c r="C255" t="s">
        <v>1937</v>
      </c>
      <c r="D255" s="5">
        <v>2012</v>
      </c>
      <c r="E255" t="s">
        <v>1940</v>
      </c>
      <c r="F255" t="s">
        <v>1146</v>
      </c>
      <c r="G255">
        <v>55.289549999999998</v>
      </c>
      <c r="H255">
        <v>9.4395600000000002</v>
      </c>
      <c r="I255" t="s">
        <v>115</v>
      </c>
      <c r="J255" t="s">
        <v>95</v>
      </c>
      <c r="K255" t="s">
        <v>2925</v>
      </c>
      <c r="L255" t="s">
        <v>56</v>
      </c>
      <c r="M255" t="s">
        <v>63</v>
      </c>
      <c r="N255" t="s">
        <v>62</v>
      </c>
      <c r="O255">
        <v>152</v>
      </c>
      <c r="P255">
        <v>0.34</v>
      </c>
      <c r="Q255">
        <v>0.17</v>
      </c>
      <c r="R255">
        <v>0.51</v>
      </c>
      <c r="S255">
        <v>15</v>
      </c>
      <c r="V255">
        <v>7.97</v>
      </c>
      <c r="W255">
        <v>0.41</v>
      </c>
      <c r="AA255">
        <v>7.97</v>
      </c>
      <c r="AM255">
        <v>15</v>
      </c>
      <c r="AN255">
        <v>41.54</v>
      </c>
      <c r="AO255">
        <v>1.44</v>
      </c>
    </row>
    <row r="256" spans="1:44">
      <c r="A256" t="s">
        <v>100</v>
      </c>
      <c r="B256" t="s">
        <v>99</v>
      </c>
      <c r="D256">
        <v>2019</v>
      </c>
      <c r="E256" t="s">
        <v>98</v>
      </c>
      <c r="F256" t="s">
        <v>97</v>
      </c>
      <c r="G256">
        <v>40.702633329999998</v>
      </c>
      <c r="H256">
        <v>-8.6937111110000007</v>
      </c>
      <c r="I256" t="s">
        <v>96</v>
      </c>
      <c r="J256" t="s">
        <v>95</v>
      </c>
      <c r="K256" t="s">
        <v>2925</v>
      </c>
      <c r="L256" t="s">
        <v>56</v>
      </c>
      <c r="M256" t="s">
        <v>94</v>
      </c>
      <c r="N256" t="s">
        <v>62</v>
      </c>
      <c r="O256" t="s">
        <v>93</v>
      </c>
      <c r="P256">
        <v>0.376</v>
      </c>
      <c r="Q256">
        <v>0.251</v>
      </c>
      <c r="R256">
        <v>0.627</v>
      </c>
      <c r="S256">
        <v>10</v>
      </c>
      <c r="V256">
        <v>1.6279999999999999</v>
      </c>
      <c r="AA256">
        <v>2.4420000000000002</v>
      </c>
      <c r="AM256">
        <v>10</v>
      </c>
    </row>
    <row r="257" spans="1:44">
      <c r="A257" t="s">
        <v>694</v>
      </c>
      <c r="B257" t="s">
        <v>693</v>
      </c>
      <c r="D257">
        <v>2022</v>
      </c>
      <c r="E257" t="s">
        <v>692</v>
      </c>
      <c r="F257" t="s">
        <v>691</v>
      </c>
      <c r="G257">
        <v>-33.865000000000002</v>
      </c>
      <c r="H257">
        <v>25.633330000000001</v>
      </c>
      <c r="I257" t="s">
        <v>2912</v>
      </c>
      <c r="J257" t="s">
        <v>690</v>
      </c>
      <c r="K257" t="s">
        <v>2922</v>
      </c>
      <c r="L257" t="s">
        <v>56</v>
      </c>
      <c r="M257" t="s">
        <v>689</v>
      </c>
      <c r="N257" t="s">
        <v>62</v>
      </c>
      <c r="O257" t="s">
        <v>700</v>
      </c>
      <c r="P257">
        <v>0.433</v>
      </c>
      <c r="Q257">
        <v>0.53</v>
      </c>
      <c r="R257">
        <v>0.96299999999999997</v>
      </c>
      <c r="S257">
        <v>50</v>
      </c>
      <c r="V257">
        <v>226.86</v>
      </c>
      <c r="AA257">
        <v>68.058000000000007</v>
      </c>
      <c r="AD257">
        <v>136.11600000000001</v>
      </c>
      <c r="AG257">
        <v>226.86</v>
      </c>
      <c r="AM257">
        <v>50</v>
      </c>
    </row>
    <row r="258" spans="1:44">
      <c r="A258" t="s">
        <v>1490</v>
      </c>
      <c r="B258" t="s">
        <v>1489</v>
      </c>
      <c r="C258" t="s">
        <v>1924</v>
      </c>
      <c r="D258" s="5">
        <v>2012</v>
      </c>
      <c r="E258" t="s">
        <v>1923</v>
      </c>
      <c r="F258" t="s">
        <v>518</v>
      </c>
      <c r="G258">
        <v>40.6</v>
      </c>
      <c r="H258">
        <v>0.71666666700000003</v>
      </c>
      <c r="I258" t="s">
        <v>2912</v>
      </c>
      <c r="J258" t="s">
        <v>95</v>
      </c>
      <c r="K258" t="s">
        <v>846</v>
      </c>
      <c r="L258" t="s">
        <v>56</v>
      </c>
      <c r="M258" t="s">
        <v>1481</v>
      </c>
      <c r="N258" t="s">
        <v>210</v>
      </c>
      <c r="O258">
        <v>181</v>
      </c>
      <c r="P258">
        <v>0.44</v>
      </c>
      <c r="Q258">
        <v>1.1100000000000001</v>
      </c>
      <c r="R258">
        <v>1.55</v>
      </c>
      <c r="S258">
        <v>10</v>
      </c>
      <c r="V258">
        <v>0.74</v>
      </c>
      <c r="W258">
        <v>0.14000000000000001</v>
      </c>
      <c r="AM258">
        <v>10</v>
      </c>
      <c r="AO258">
        <v>0.55000000000000004</v>
      </c>
    </row>
    <row r="259" spans="1:44">
      <c r="A259" t="s">
        <v>1490</v>
      </c>
      <c r="B259" t="s">
        <v>1489</v>
      </c>
      <c r="C259" t="s">
        <v>1924</v>
      </c>
      <c r="D259" s="5">
        <v>2012</v>
      </c>
      <c r="E259" t="s">
        <v>1923</v>
      </c>
      <c r="F259" t="s">
        <v>518</v>
      </c>
      <c r="G259">
        <v>40.6</v>
      </c>
      <c r="H259">
        <v>0.71666666700000003</v>
      </c>
      <c r="I259" t="s">
        <v>2912</v>
      </c>
      <c r="J259" t="s">
        <v>95</v>
      </c>
      <c r="K259" t="s">
        <v>846</v>
      </c>
      <c r="L259" t="s">
        <v>56</v>
      </c>
      <c r="M259" t="s">
        <v>1481</v>
      </c>
      <c r="N259" t="s">
        <v>210</v>
      </c>
      <c r="O259">
        <v>177</v>
      </c>
      <c r="P259">
        <v>0.46</v>
      </c>
      <c r="Q259">
        <v>0.82</v>
      </c>
      <c r="R259">
        <v>1.28</v>
      </c>
      <c r="S259">
        <v>10</v>
      </c>
      <c r="V259">
        <v>0.96</v>
      </c>
      <c r="W259">
        <v>0.17</v>
      </c>
      <c r="AM259">
        <v>10</v>
      </c>
      <c r="AO259">
        <v>0.57999999999999996</v>
      </c>
    </row>
    <row r="260" spans="1:44">
      <c r="A260" t="s">
        <v>1490</v>
      </c>
      <c r="B260" t="s">
        <v>1489</v>
      </c>
      <c r="C260" t="s">
        <v>1924</v>
      </c>
      <c r="D260" s="5">
        <v>2012</v>
      </c>
      <c r="E260" t="s">
        <v>1923</v>
      </c>
      <c r="F260" t="s">
        <v>518</v>
      </c>
      <c r="G260">
        <v>40.6</v>
      </c>
      <c r="H260">
        <v>0.71666666700000003</v>
      </c>
      <c r="I260" t="s">
        <v>2912</v>
      </c>
      <c r="J260" t="s">
        <v>95</v>
      </c>
      <c r="K260" t="s">
        <v>846</v>
      </c>
      <c r="L260" t="s">
        <v>56</v>
      </c>
      <c r="M260" t="s">
        <v>1481</v>
      </c>
      <c r="N260" t="s">
        <v>210</v>
      </c>
      <c r="O260">
        <v>178</v>
      </c>
      <c r="P260">
        <v>0.52</v>
      </c>
      <c r="Q260">
        <v>1.3</v>
      </c>
      <c r="R260">
        <v>1.81</v>
      </c>
      <c r="S260">
        <v>10</v>
      </c>
      <c r="V260">
        <v>0.73</v>
      </c>
      <c r="W260">
        <v>0.09</v>
      </c>
      <c r="AM260">
        <v>10</v>
      </c>
      <c r="AO260">
        <v>0.81</v>
      </c>
    </row>
    <row r="261" spans="1:44">
      <c r="A261" t="s">
        <v>1490</v>
      </c>
      <c r="B261" t="s">
        <v>1489</v>
      </c>
      <c r="C261" t="s">
        <v>1937</v>
      </c>
      <c r="D261" s="5">
        <v>2012</v>
      </c>
      <c r="E261" t="s">
        <v>1938</v>
      </c>
      <c r="F261" t="s">
        <v>1146</v>
      </c>
      <c r="G261">
        <v>55.289549999999998</v>
      </c>
      <c r="H261">
        <v>9.4395600000000002</v>
      </c>
      <c r="I261" t="s">
        <v>115</v>
      </c>
      <c r="J261" t="s">
        <v>95</v>
      </c>
      <c r="K261" t="s">
        <v>2925</v>
      </c>
      <c r="L261" t="s">
        <v>56</v>
      </c>
      <c r="M261" t="s">
        <v>63</v>
      </c>
      <c r="N261" t="s">
        <v>62</v>
      </c>
      <c r="O261">
        <v>156</v>
      </c>
      <c r="P261">
        <v>0.56000000000000005</v>
      </c>
      <c r="Q261">
        <v>0.56999999999999995</v>
      </c>
      <c r="R261">
        <v>1.1299999999999999</v>
      </c>
      <c r="S261">
        <v>15</v>
      </c>
      <c r="V261">
        <v>6.9</v>
      </c>
      <c r="W261">
        <v>0.36</v>
      </c>
      <c r="AA261">
        <v>6.9</v>
      </c>
      <c r="AM261">
        <v>15</v>
      </c>
      <c r="AN261">
        <v>39.659999999999997</v>
      </c>
      <c r="AO261">
        <v>1.44</v>
      </c>
    </row>
    <row r="262" spans="1:44">
      <c r="A262" t="s">
        <v>1490</v>
      </c>
      <c r="B262" t="s">
        <v>1489</v>
      </c>
      <c r="C262" t="s">
        <v>1924</v>
      </c>
      <c r="D262" s="5">
        <v>2012</v>
      </c>
      <c r="E262" t="s">
        <v>1923</v>
      </c>
      <c r="F262" t="s">
        <v>518</v>
      </c>
      <c r="G262">
        <v>40.6</v>
      </c>
      <c r="H262">
        <v>0.71666666700000003</v>
      </c>
      <c r="I262" t="s">
        <v>2912</v>
      </c>
      <c r="J262" t="s">
        <v>95</v>
      </c>
      <c r="K262" t="s">
        <v>846</v>
      </c>
      <c r="L262" t="s">
        <v>56</v>
      </c>
      <c r="M262" t="s">
        <v>1481</v>
      </c>
      <c r="N262" t="s">
        <v>210</v>
      </c>
      <c r="O262">
        <v>180</v>
      </c>
      <c r="P262">
        <v>0.59</v>
      </c>
      <c r="Q262">
        <v>1.34</v>
      </c>
      <c r="R262">
        <v>1.93</v>
      </c>
      <c r="S262">
        <v>10</v>
      </c>
      <c r="V262">
        <v>1.7</v>
      </c>
      <c r="W262">
        <v>0.26</v>
      </c>
      <c r="AM262">
        <v>10</v>
      </c>
      <c r="AO262">
        <v>0.65</v>
      </c>
    </row>
    <row r="263" spans="1:44">
      <c r="A263" s="5" t="s">
        <v>1490</v>
      </c>
      <c r="B263" s="5" t="s">
        <v>1489</v>
      </c>
      <c r="C263" s="5" t="s">
        <v>1631</v>
      </c>
      <c r="D263" s="5">
        <v>2012</v>
      </c>
      <c r="E263" s="5" t="s">
        <v>1630</v>
      </c>
      <c r="F263" s="5" t="s">
        <v>1147</v>
      </c>
      <c r="G263" s="5">
        <v>37.15</v>
      </c>
      <c r="H263" s="5">
        <v>126.2833</v>
      </c>
      <c r="I263" s="5" t="s">
        <v>88</v>
      </c>
      <c r="J263" s="5" t="s">
        <v>64</v>
      </c>
      <c r="K263" s="5" t="s">
        <v>2924</v>
      </c>
      <c r="L263" s="5" t="s">
        <v>56</v>
      </c>
      <c r="M263" s="5" t="s">
        <v>195</v>
      </c>
      <c r="N263" s="5" t="s">
        <v>62</v>
      </c>
      <c r="O263" s="5">
        <v>562</v>
      </c>
      <c r="P263" s="5">
        <v>0.7</v>
      </c>
      <c r="Q263" s="5">
        <v>0.53</v>
      </c>
      <c r="R263" s="5">
        <v>1.23</v>
      </c>
      <c r="S263" s="5">
        <v>10</v>
      </c>
      <c r="T263" s="5"/>
      <c r="U263" s="5"/>
      <c r="V263" s="5">
        <v>0.98</v>
      </c>
      <c r="W263" s="5">
        <v>0.09</v>
      </c>
      <c r="X263" s="5"/>
      <c r="Y263" s="5"/>
      <c r="Z263" s="5"/>
      <c r="AA263" s="5"/>
      <c r="AB263" s="5"/>
      <c r="AC263" s="5"/>
      <c r="AD263" s="5"/>
      <c r="AE263" s="5"/>
      <c r="AF263" s="5"/>
      <c r="AG263" s="5"/>
      <c r="AH263" s="5"/>
      <c r="AI263" s="5"/>
      <c r="AJ263" s="5"/>
      <c r="AK263" s="5"/>
      <c r="AL263" s="5"/>
      <c r="AM263" s="5">
        <v>10</v>
      </c>
      <c r="AN263" s="5"/>
      <c r="AO263" s="5">
        <f>1.44279*0.83407^W263</f>
        <v>1.4194214000160341</v>
      </c>
      <c r="AP263" s="5"/>
      <c r="AQ263" s="5"/>
      <c r="AR263" s="5" t="s">
        <v>2910</v>
      </c>
    </row>
    <row r="264" spans="1:44">
      <c r="A264" t="s">
        <v>1490</v>
      </c>
      <c r="B264" t="s">
        <v>1489</v>
      </c>
      <c r="C264" t="s">
        <v>1648</v>
      </c>
      <c r="D264" s="5">
        <v>2012</v>
      </c>
      <c r="E264" t="s">
        <v>1647</v>
      </c>
      <c r="F264" t="s">
        <v>66</v>
      </c>
      <c r="G264">
        <v>37.212611109999997</v>
      </c>
      <c r="H264">
        <v>-75.603944440000006</v>
      </c>
      <c r="I264" t="s">
        <v>96</v>
      </c>
      <c r="J264" t="s">
        <v>95</v>
      </c>
      <c r="K264" s="5" t="s">
        <v>2925</v>
      </c>
      <c r="L264" t="s">
        <v>56</v>
      </c>
      <c r="M264" t="s">
        <v>63</v>
      </c>
      <c r="N264" t="s">
        <v>62</v>
      </c>
      <c r="O264">
        <v>523</v>
      </c>
      <c r="P264">
        <v>0.81</v>
      </c>
      <c r="Q264">
        <v>0.46</v>
      </c>
      <c r="R264">
        <v>1.26</v>
      </c>
      <c r="S264">
        <v>15</v>
      </c>
      <c r="V264">
        <v>5.65</v>
      </c>
      <c r="W264">
        <v>0.24</v>
      </c>
      <c r="AM264">
        <v>15</v>
      </c>
      <c r="AO264">
        <v>1.56</v>
      </c>
      <c r="AP264">
        <v>25.36</v>
      </c>
    </row>
    <row r="265" spans="1:44">
      <c r="A265" t="s">
        <v>1490</v>
      </c>
      <c r="B265" t="s">
        <v>1489</v>
      </c>
      <c r="C265" t="s">
        <v>1648</v>
      </c>
      <c r="D265" s="5">
        <v>2012</v>
      </c>
      <c r="E265" t="s">
        <v>1647</v>
      </c>
      <c r="F265" t="s">
        <v>66</v>
      </c>
      <c r="G265">
        <v>37.212611109999997</v>
      </c>
      <c r="H265">
        <v>-75.603944440000006</v>
      </c>
      <c r="I265" t="s">
        <v>96</v>
      </c>
      <c r="J265" t="s">
        <v>95</v>
      </c>
      <c r="K265" s="5" t="s">
        <v>2925</v>
      </c>
      <c r="L265" t="s">
        <v>56</v>
      </c>
      <c r="M265" t="s">
        <v>63</v>
      </c>
      <c r="N265" t="s">
        <v>62</v>
      </c>
      <c r="O265">
        <v>524</v>
      </c>
      <c r="P265">
        <v>0.81</v>
      </c>
      <c r="Q265">
        <v>0.46</v>
      </c>
      <c r="R265">
        <v>1.26</v>
      </c>
      <c r="S265">
        <v>15</v>
      </c>
      <c r="V265">
        <v>2.64</v>
      </c>
      <c r="W265">
        <v>0.11</v>
      </c>
      <c r="AM265">
        <v>15</v>
      </c>
      <c r="AO265">
        <v>1.6</v>
      </c>
      <c r="AP265">
        <v>22.82</v>
      </c>
    </row>
    <row r="266" spans="1:44">
      <c r="A266" s="5" t="s">
        <v>1490</v>
      </c>
      <c r="B266" s="5" t="s">
        <v>1489</v>
      </c>
      <c r="C266" s="5" t="s">
        <v>1639</v>
      </c>
      <c r="D266" s="5">
        <v>2012</v>
      </c>
      <c r="E266" s="5" t="s">
        <v>1638</v>
      </c>
      <c r="F266" s="5" t="s">
        <v>66</v>
      </c>
      <c r="G266" s="5">
        <v>44.618749999999999</v>
      </c>
      <c r="H266" s="5">
        <v>-124.03077999999999</v>
      </c>
      <c r="I266" s="5" t="s">
        <v>2912</v>
      </c>
      <c r="J266" s="5" t="s">
        <v>64</v>
      </c>
      <c r="K266" s="5" t="s">
        <v>2924</v>
      </c>
      <c r="L266" s="5" t="s">
        <v>56</v>
      </c>
      <c r="M266" s="5" t="s">
        <v>63</v>
      </c>
      <c r="N266" s="5" t="s">
        <v>62</v>
      </c>
      <c r="O266" s="5">
        <v>551</v>
      </c>
      <c r="P266" s="5">
        <v>0.86</v>
      </c>
      <c r="Q266" s="5">
        <v>0.21</v>
      </c>
      <c r="R266" s="5">
        <v>1.07</v>
      </c>
      <c r="S266" s="5">
        <v>20</v>
      </c>
      <c r="T266" s="5"/>
      <c r="U266" s="5"/>
      <c r="V266" s="5">
        <v>29.755600000000001</v>
      </c>
      <c r="W266" s="5">
        <v>1.6914499999999999</v>
      </c>
      <c r="X266" s="5"/>
      <c r="Y266" s="5"/>
      <c r="Z266" s="5"/>
      <c r="AA266" s="5">
        <v>28.279536700000001</v>
      </c>
      <c r="AB266" s="5"/>
      <c r="AC266" s="5"/>
      <c r="AD266" s="5"/>
      <c r="AE266" s="5"/>
      <c r="AF266" s="5"/>
      <c r="AG266" s="5"/>
      <c r="AH266" s="5"/>
      <c r="AI266" s="5"/>
      <c r="AJ266" s="5"/>
      <c r="AK266" s="5"/>
      <c r="AL266" s="5"/>
      <c r="AM266" s="5">
        <v>20</v>
      </c>
      <c r="AN266" s="5"/>
      <c r="AO266" s="5">
        <f>1.37689*0.89689^W266</f>
        <v>1.1454072688535071</v>
      </c>
      <c r="AP266" s="5"/>
      <c r="AQ266" s="5"/>
      <c r="AR266" s="5" t="s">
        <v>2910</v>
      </c>
    </row>
    <row r="267" spans="1:44">
      <c r="A267" s="5" t="s">
        <v>1490</v>
      </c>
      <c r="B267" s="5" t="s">
        <v>1489</v>
      </c>
      <c r="C267" s="5" t="s">
        <v>1994</v>
      </c>
      <c r="D267" s="5">
        <v>2012</v>
      </c>
      <c r="E267" s="5" t="s">
        <v>2002</v>
      </c>
      <c r="F267" s="5" t="s">
        <v>51</v>
      </c>
      <c r="G267" s="5">
        <v>-16.877300000000002</v>
      </c>
      <c r="H267" s="5">
        <v>145.78530000000001</v>
      </c>
      <c r="I267" s="5" t="s">
        <v>2912</v>
      </c>
      <c r="J267" s="5" t="s">
        <v>49</v>
      </c>
      <c r="K267" t="s">
        <v>2923</v>
      </c>
      <c r="L267" s="5" t="s">
        <v>56</v>
      </c>
      <c r="M267" s="5" t="s">
        <v>448</v>
      </c>
      <c r="N267" s="5" t="s">
        <v>62</v>
      </c>
      <c r="O267" s="5">
        <v>71</v>
      </c>
      <c r="P267" s="5">
        <v>0.88</v>
      </c>
      <c r="Q267" s="5">
        <v>0.81</v>
      </c>
      <c r="R267" s="5">
        <v>1.69</v>
      </c>
      <c r="S267" s="5">
        <v>10</v>
      </c>
      <c r="T267" s="5">
        <v>5.27</v>
      </c>
      <c r="U267" s="5">
        <v>0.48</v>
      </c>
      <c r="V267" s="5">
        <v>3.3820999999999999</v>
      </c>
      <c r="W267" s="5">
        <v>0.31</v>
      </c>
      <c r="X267" s="5">
        <v>1.89</v>
      </c>
      <c r="Y267" s="5">
        <v>0.17</v>
      </c>
      <c r="Z267" s="5"/>
      <c r="AA267" s="5"/>
      <c r="AB267" s="5"/>
      <c r="AC267" s="5"/>
      <c r="AD267" s="5"/>
      <c r="AE267" s="5"/>
      <c r="AF267" s="5"/>
      <c r="AG267" s="5"/>
      <c r="AH267" s="5"/>
      <c r="AI267" s="5"/>
      <c r="AJ267" s="5"/>
      <c r="AK267" s="5"/>
      <c r="AL267" s="5"/>
      <c r="AM267" s="5">
        <v>10</v>
      </c>
      <c r="AN267" s="5"/>
      <c r="AO267" s="5">
        <f>1.37689*0.89689^W267</f>
        <v>1.3312155810956292</v>
      </c>
      <c r="AP267" s="5"/>
      <c r="AQ267" s="5"/>
      <c r="AR267" s="5" t="s">
        <v>2910</v>
      </c>
    </row>
    <row r="268" spans="1:44">
      <c r="A268" t="s">
        <v>1490</v>
      </c>
      <c r="B268" t="s">
        <v>1489</v>
      </c>
      <c r="C268" t="s">
        <v>1924</v>
      </c>
      <c r="D268" s="5">
        <v>2012</v>
      </c>
      <c r="E268" t="s">
        <v>1923</v>
      </c>
      <c r="F268" t="s">
        <v>518</v>
      </c>
      <c r="G268">
        <v>40.6</v>
      </c>
      <c r="H268">
        <v>0.71666666700000003</v>
      </c>
      <c r="I268" t="s">
        <v>2912</v>
      </c>
      <c r="J268" t="s">
        <v>95</v>
      </c>
      <c r="K268" t="s">
        <v>846</v>
      </c>
      <c r="L268" t="s">
        <v>56</v>
      </c>
      <c r="M268" t="s">
        <v>1481</v>
      </c>
      <c r="N268" t="s">
        <v>210</v>
      </c>
      <c r="O268">
        <v>185</v>
      </c>
      <c r="P268">
        <v>0.89</v>
      </c>
      <c r="Q268">
        <v>1.66</v>
      </c>
      <c r="R268">
        <v>2.5499999999999998</v>
      </c>
      <c r="S268">
        <v>10</v>
      </c>
      <c r="V268">
        <v>0.63</v>
      </c>
      <c r="W268">
        <v>0.08</v>
      </c>
      <c r="AM268">
        <v>10</v>
      </c>
      <c r="AO268">
        <v>0.78</v>
      </c>
    </row>
    <row r="269" spans="1:44">
      <c r="A269" t="s">
        <v>1490</v>
      </c>
      <c r="B269" t="s">
        <v>1489</v>
      </c>
      <c r="C269" t="s">
        <v>1643</v>
      </c>
      <c r="D269" s="5">
        <v>2012</v>
      </c>
      <c r="E269" t="s">
        <v>1642</v>
      </c>
      <c r="F269" t="s">
        <v>66</v>
      </c>
      <c r="G269">
        <v>37.265748719999998</v>
      </c>
      <c r="H269">
        <v>-75.812666969999995</v>
      </c>
      <c r="I269" t="s">
        <v>96</v>
      </c>
      <c r="J269" t="s">
        <v>95</v>
      </c>
      <c r="K269" s="5" t="s">
        <v>2925</v>
      </c>
      <c r="L269" t="s">
        <v>56</v>
      </c>
      <c r="M269" t="s">
        <v>63</v>
      </c>
      <c r="N269" t="s">
        <v>62</v>
      </c>
      <c r="O269">
        <v>544</v>
      </c>
      <c r="P269">
        <v>0.95</v>
      </c>
      <c r="Q269">
        <v>0.56999999999999995</v>
      </c>
      <c r="R269">
        <v>1.52</v>
      </c>
      <c r="S269">
        <v>5</v>
      </c>
      <c r="V269">
        <v>2.42</v>
      </c>
      <c r="W269">
        <v>0.46</v>
      </c>
      <c r="AM269">
        <v>5</v>
      </c>
      <c r="AO269">
        <v>1.06</v>
      </c>
      <c r="AP269">
        <v>46.07</v>
      </c>
    </row>
    <row r="270" spans="1:44">
      <c r="A270" t="s">
        <v>341</v>
      </c>
      <c r="B270" t="s">
        <v>346</v>
      </c>
      <c r="D270">
        <v>2017</v>
      </c>
      <c r="E270" t="s">
        <v>344</v>
      </c>
      <c r="F270" t="s">
        <v>204</v>
      </c>
      <c r="G270">
        <v>9.2913305600000005</v>
      </c>
      <c r="H270">
        <v>79.128744440000006</v>
      </c>
      <c r="I270" t="s">
        <v>96</v>
      </c>
      <c r="J270" t="s">
        <v>155</v>
      </c>
      <c r="K270" t="s">
        <v>2923</v>
      </c>
      <c r="L270" t="s">
        <v>56</v>
      </c>
      <c r="M270" t="s">
        <v>211</v>
      </c>
      <c r="N270" t="s">
        <v>210</v>
      </c>
      <c r="O270" t="s">
        <v>345</v>
      </c>
      <c r="P270">
        <v>0.97299999999999998</v>
      </c>
      <c r="Q270">
        <v>2.5095000000000001</v>
      </c>
      <c r="R270">
        <v>3.4824999999999999</v>
      </c>
      <c r="S270">
        <v>60</v>
      </c>
      <c r="V270">
        <v>82.42</v>
      </c>
      <c r="W270">
        <v>1.01</v>
      </c>
      <c r="AA270">
        <v>20.603999999999999</v>
      </c>
      <c r="AD270">
        <v>41.207999999999998</v>
      </c>
      <c r="AG270">
        <v>68.680000000000007</v>
      </c>
      <c r="AM270">
        <v>60</v>
      </c>
      <c r="AO270">
        <v>1.36</v>
      </c>
    </row>
    <row r="271" spans="1:44">
      <c r="A271" s="5" t="s">
        <v>1490</v>
      </c>
      <c r="B271" s="5" t="s">
        <v>1489</v>
      </c>
      <c r="C271" s="5" t="s">
        <v>1631</v>
      </c>
      <c r="D271" s="5">
        <v>2012</v>
      </c>
      <c r="E271" s="5" t="s">
        <v>1630</v>
      </c>
      <c r="F271" s="5" t="s">
        <v>1147</v>
      </c>
      <c r="G271" s="5">
        <v>37.15</v>
      </c>
      <c r="H271" s="5">
        <v>126.2833</v>
      </c>
      <c r="I271" s="5" t="s">
        <v>88</v>
      </c>
      <c r="J271" s="5" t="s">
        <v>64</v>
      </c>
      <c r="K271" s="5" t="s">
        <v>2924</v>
      </c>
      <c r="L271" s="5" t="s">
        <v>56</v>
      </c>
      <c r="M271" s="5" t="s">
        <v>195</v>
      </c>
      <c r="N271" s="5" t="s">
        <v>62</v>
      </c>
      <c r="O271" s="5">
        <v>561</v>
      </c>
      <c r="P271" s="5">
        <v>0.98</v>
      </c>
      <c r="Q271" s="5">
        <v>0.53</v>
      </c>
      <c r="R271" s="5">
        <v>1.51</v>
      </c>
      <c r="S271" s="5">
        <v>10</v>
      </c>
      <c r="T271" s="5"/>
      <c r="U271" s="5"/>
      <c r="V271" s="5">
        <v>1.69</v>
      </c>
      <c r="W271" s="5">
        <v>0.16</v>
      </c>
      <c r="X271" s="5"/>
      <c r="Y271" s="5"/>
      <c r="Z271" s="5"/>
      <c r="AA271" s="5"/>
      <c r="AB271" s="5"/>
      <c r="AC271" s="5"/>
      <c r="AD271" s="5"/>
      <c r="AE271" s="5"/>
      <c r="AF271" s="5"/>
      <c r="AG271" s="5"/>
      <c r="AH271" s="5"/>
      <c r="AI271" s="5"/>
      <c r="AJ271" s="5"/>
      <c r="AK271" s="5"/>
      <c r="AL271" s="5"/>
      <c r="AM271" s="5">
        <v>10</v>
      </c>
      <c r="AN271" s="5"/>
      <c r="AO271" s="5">
        <f>1.44279*0.83407^W271</f>
        <v>1.4015078145983562</v>
      </c>
      <c r="AP271" s="5"/>
      <c r="AQ271" s="5"/>
      <c r="AR271" s="5" t="s">
        <v>2910</v>
      </c>
    </row>
    <row r="272" spans="1:44">
      <c r="A272" s="5" t="s">
        <v>1490</v>
      </c>
      <c r="B272" s="5" t="s">
        <v>1489</v>
      </c>
      <c r="C272" s="5" t="s">
        <v>1927</v>
      </c>
      <c r="D272" s="5">
        <v>2012</v>
      </c>
      <c r="E272" s="5" t="s">
        <v>1928</v>
      </c>
      <c r="F272" s="5" t="s">
        <v>102</v>
      </c>
      <c r="G272" s="5">
        <v>-18.75</v>
      </c>
      <c r="H272" s="5">
        <v>178.5</v>
      </c>
      <c r="I272" s="5" t="s">
        <v>88</v>
      </c>
      <c r="J272" s="5" t="s">
        <v>101</v>
      </c>
      <c r="K272" t="s">
        <v>2923</v>
      </c>
      <c r="L272" s="5" t="s">
        <v>56</v>
      </c>
      <c r="M272" s="5" t="s">
        <v>208</v>
      </c>
      <c r="N272" s="5" t="s">
        <v>209</v>
      </c>
      <c r="O272" s="5">
        <v>171</v>
      </c>
      <c r="P272" s="5">
        <v>0.99</v>
      </c>
      <c r="Q272" s="5">
        <v>1.52</v>
      </c>
      <c r="R272" s="5">
        <v>2.5</v>
      </c>
      <c r="S272" s="5">
        <v>20</v>
      </c>
      <c r="T272" s="5"/>
      <c r="U272" s="5"/>
      <c r="V272" s="5">
        <v>5.8550000000000004</v>
      </c>
      <c r="W272" s="5">
        <v>5.1999999999999998E-2</v>
      </c>
      <c r="X272" s="5"/>
      <c r="Y272" s="5"/>
      <c r="Z272" s="5"/>
      <c r="AA272" s="5">
        <v>4.6116000000000001</v>
      </c>
      <c r="AB272" s="5"/>
      <c r="AC272" s="5"/>
      <c r="AD272" s="5"/>
      <c r="AE272" s="5"/>
      <c r="AF272" s="5"/>
      <c r="AG272" s="5"/>
      <c r="AH272" s="5"/>
      <c r="AI272" s="5"/>
      <c r="AJ272" s="5"/>
      <c r="AK272" s="5"/>
      <c r="AL272" s="5"/>
      <c r="AM272" s="5">
        <v>20</v>
      </c>
      <c r="AN272" s="5"/>
      <c r="AO272" s="5">
        <f>1.44279*0.83407^W272</f>
        <v>1.4292416169510087</v>
      </c>
      <c r="AP272" s="5"/>
      <c r="AQ272" s="5"/>
      <c r="AR272" s="5" t="s">
        <v>2910</v>
      </c>
    </row>
    <row r="273" spans="1:44">
      <c r="A273" t="s">
        <v>1490</v>
      </c>
      <c r="B273" t="s">
        <v>1489</v>
      </c>
      <c r="C273" t="s">
        <v>1924</v>
      </c>
      <c r="D273" s="5">
        <v>2012</v>
      </c>
      <c r="E273" t="s">
        <v>1923</v>
      </c>
      <c r="F273" t="s">
        <v>518</v>
      </c>
      <c r="G273">
        <v>40.6</v>
      </c>
      <c r="H273">
        <v>0.71666666700000003</v>
      </c>
      <c r="I273" t="s">
        <v>2912</v>
      </c>
      <c r="J273" t="s">
        <v>95</v>
      </c>
      <c r="K273" t="s">
        <v>846</v>
      </c>
      <c r="L273" t="s">
        <v>56</v>
      </c>
      <c r="M273" t="s">
        <v>1481</v>
      </c>
      <c r="N273" t="s">
        <v>210</v>
      </c>
      <c r="O273">
        <v>184</v>
      </c>
      <c r="P273">
        <v>1</v>
      </c>
      <c r="Q273">
        <v>2.81</v>
      </c>
      <c r="R273">
        <v>3.81</v>
      </c>
      <c r="S273">
        <v>10</v>
      </c>
      <c r="V273">
        <v>0.75</v>
      </c>
      <c r="W273">
        <v>0.09</v>
      </c>
      <c r="AM273">
        <v>10</v>
      </c>
      <c r="AO273">
        <v>0.85</v>
      </c>
    </row>
    <row r="274" spans="1:44">
      <c r="A274" t="s">
        <v>1490</v>
      </c>
      <c r="B274" t="s">
        <v>1489</v>
      </c>
      <c r="C274" t="s">
        <v>1643</v>
      </c>
      <c r="D274" s="5">
        <v>2012</v>
      </c>
      <c r="E274" t="s">
        <v>1642</v>
      </c>
      <c r="F274" t="s">
        <v>66</v>
      </c>
      <c r="G274">
        <v>37.266822269999999</v>
      </c>
      <c r="H274">
        <v>-75.81253194</v>
      </c>
      <c r="I274" t="s">
        <v>96</v>
      </c>
      <c r="J274" t="s">
        <v>95</v>
      </c>
      <c r="K274" s="5" t="s">
        <v>2925</v>
      </c>
      <c r="L274" t="s">
        <v>56</v>
      </c>
      <c r="M274" t="s">
        <v>63</v>
      </c>
      <c r="N274" t="s">
        <v>62</v>
      </c>
      <c r="O274">
        <v>543</v>
      </c>
      <c r="P274">
        <v>1</v>
      </c>
      <c r="Q274">
        <v>0.56999999999999995</v>
      </c>
      <c r="R274">
        <v>1.57</v>
      </c>
      <c r="S274">
        <v>5</v>
      </c>
      <c r="V274">
        <v>3.05</v>
      </c>
      <c r="W274">
        <v>0.48</v>
      </c>
      <c r="AM274">
        <v>5</v>
      </c>
      <c r="AO274">
        <v>1.28</v>
      </c>
      <c r="AP274">
        <v>37.340000000000003</v>
      </c>
    </row>
    <row r="275" spans="1:44">
      <c r="A275" t="s">
        <v>1490</v>
      </c>
      <c r="B275" t="s">
        <v>1489</v>
      </c>
      <c r="C275" t="s">
        <v>1643</v>
      </c>
      <c r="D275" s="5">
        <v>2012</v>
      </c>
      <c r="E275" t="s">
        <v>1642</v>
      </c>
      <c r="F275" t="s">
        <v>66</v>
      </c>
      <c r="G275">
        <v>37.262527970000001</v>
      </c>
      <c r="H275">
        <v>-75.813072239999997</v>
      </c>
      <c r="I275" t="s">
        <v>96</v>
      </c>
      <c r="J275" t="s">
        <v>95</v>
      </c>
      <c r="K275" s="5" t="s">
        <v>2925</v>
      </c>
      <c r="L275" t="s">
        <v>56</v>
      </c>
      <c r="M275" t="s">
        <v>63</v>
      </c>
      <c r="N275" t="s">
        <v>62</v>
      </c>
      <c r="O275">
        <v>546</v>
      </c>
      <c r="P275">
        <v>1</v>
      </c>
      <c r="Q275">
        <v>0.28999999999999998</v>
      </c>
      <c r="R275">
        <v>1.29</v>
      </c>
      <c r="S275">
        <v>5</v>
      </c>
      <c r="V275">
        <v>2.4</v>
      </c>
      <c r="W275">
        <v>0.42</v>
      </c>
      <c r="AM275">
        <v>5</v>
      </c>
      <c r="AO275">
        <v>1.1499999999999999</v>
      </c>
      <c r="AP275">
        <v>45.82</v>
      </c>
    </row>
    <row r="276" spans="1:44">
      <c r="A276" t="s">
        <v>1490</v>
      </c>
      <c r="B276" t="s">
        <v>1489</v>
      </c>
      <c r="C276" t="s">
        <v>1924</v>
      </c>
      <c r="D276" s="5">
        <v>2012</v>
      </c>
      <c r="E276" t="s">
        <v>1923</v>
      </c>
      <c r="F276" t="s">
        <v>518</v>
      </c>
      <c r="G276">
        <v>40.6</v>
      </c>
      <c r="H276">
        <v>0.71666666700000003</v>
      </c>
      <c r="I276" t="s">
        <v>2912</v>
      </c>
      <c r="J276" t="s">
        <v>95</v>
      </c>
      <c r="K276" t="s">
        <v>846</v>
      </c>
      <c r="L276" t="s">
        <v>56</v>
      </c>
      <c r="M276" t="s">
        <v>1481</v>
      </c>
      <c r="N276" t="s">
        <v>210</v>
      </c>
      <c r="O276">
        <v>183</v>
      </c>
      <c r="P276">
        <v>1.02</v>
      </c>
      <c r="Q276">
        <v>2.48</v>
      </c>
      <c r="R276">
        <v>3.51</v>
      </c>
      <c r="S276">
        <v>10</v>
      </c>
      <c r="V276">
        <v>1.89</v>
      </c>
      <c r="W276">
        <v>0.24</v>
      </c>
      <c r="AM276">
        <v>10</v>
      </c>
      <c r="AO276">
        <v>0.8</v>
      </c>
    </row>
    <row r="277" spans="1:44">
      <c r="A277" s="5" t="s">
        <v>1490</v>
      </c>
      <c r="B277" s="5" t="s">
        <v>1489</v>
      </c>
      <c r="C277" s="5" t="s">
        <v>1631</v>
      </c>
      <c r="D277" s="5">
        <v>2012</v>
      </c>
      <c r="E277" s="5" t="s">
        <v>1630</v>
      </c>
      <c r="F277" s="5" t="s">
        <v>1147</v>
      </c>
      <c r="G277" s="5">
        <v>37.15</v>
      </c>
      <c r="H277" s="5">
        <v>126.2833</v>
      </c>
      <c r="I277" s="5" t="s">
        <v>88</v>
      </c>
      <c r="J277" s="5" t="s">
        <v>64</v>
      </c>
      <c r="K277" s="5" t="s">
        <v>2924</v>
      </c>
      <c r="L277" s="5" t="s">
        <v>56</v>
      </c>
      <c r="M277" s="5" t="s">
        <v>195</v>
      </c>
      <c r="N277" s="5" t="s">
        <v>62</v>
      </c>
      <c r="O277" s="5">
        <v>560</v>
      </c>
      <c r="P277" s="5">
        <v>1.05</v>
      </c>
      <c r="Q277" s="5">
        <v>0.53</v>
      </c>
      <c r="R277" s="5">
        <v>1.58</v>
      </c>
      <c r="S277" s="5">
        <v>10</v>
      </c>
      <c r="T277" s="5"/>
      <c r="U277" s="5"/>
      <c r="V277" s="5">
        <v>3.26</v>
      </c>
      <c r="W277" s="5">
        <v>0.3</v>
      </c>
      <c r="X277" s="5"/>
      <c r="Y277" s="5"/>
      <c r="Z277" s="5"/>
      <c r="AA277" s="5"/>
      <c r="AB277" s="5"/>
      <c r="AC277" s="5"/>
      <c r="AD277" s="5"/>
      <c r="AE277" s="5"/>
      <c r="AF277" s="5"/>
      <c r="AG277" s="5"/>
      <c r="AH277" s="5"/>
      <c r="AI277" s="5"/>
      <c r="AJ277" s="5"/>
      <c r="AK277" s="5"/>
      <c r="AL277" s="5"/>
      <c r="AM277" s="5">
        <v>10</v>
      </c>
      <c r="AN277" s="5"/>
      <c r="AO277" s="5">
        <f>1.44279*0.83407^W277</f>
        <v>1.3663560174067926</v>
      </c>
      <c r="AP277" s="5"/>
      <c r="AQ277" s="5"/>
      <c r="AR277" s="5" t="s">
        <v>2910</v>
      </c>
    </row>
    <row r="278" spans="1:44">
      <c r="A278" t="s">
        <v>1490</v>
      </c>
      <c r="B278" t="s">
        <v>1489</v>
      </c>
      <c r="C278" t="s">
        <v>1643</v>
      </c>
      <c r="D278" s="5">
        <v>2012</v>
      </c>
      <c r="E278" t="s">
        <v>1642</v>
      </c>
      <c r="F278" t="s">
        <v>66</v>
      </c>
      <c r="G278">
        <v>37.2641834</v>
      </c>
      <c r="H278">
        <v>-75.813529889999998</v>
      </c>
      <c r="I278" t="s">
        <v>96</v>
      </c>
      <c r="J278" t="s">
        <v>95</v>
      </c>
      <c r="K278" s="5" t="s">
        <v>2925</v>
      </c>
      <c r="L278" t="s">
        <v>56</v>
      </c>
      <c r="M278" t="s">
        <v>63</v>
      </c>
      <c r="N278" t="s">
        <v>62</v>
      </c>
      <c r="O278">
        <v>545</v>
      </c>
      <c r="P278">
        <v>1.06</v>
      </c>
      <c r="Q278">
        <v>0.54</v>
      </c>
      <c r="R278">
        <v>1.59</v>
      </c>
      <c r="S278">
        <v>5</v>
      </c>
      <c r="V278">
        <v>3.28</v>
      </c>
      <c r="W278">
        <v>0.52</v>
      </c>
      <c r="AM278">
        <v>5</v>
      </c>
      <c r="AO278">
        <v>1.27</v>
      </c>
      <c r="AP278">
        <v>47.57</v>
      </c>
    </row>
    <row r="279" spans="1:44">
      <c r="A279" t="s">
        <v>694</v>
      </c>
      <c r="B279" t="s">
        <v>693</v>
      </c>
      <c r="D279">
        <v>2022</v>
      </c>
      <c r="E279" t="s">
        <v>692</v>
      </c>
      <c r="F279" t="s">
        <v>691</v>
      </c>
      <c r="G279">
        <v>-33.865000000000002</v>
      </c>
      <c r="H279">
        <v>25.633330000000001</v>
      </c>
      <c r="I279" t="s">
        <v>2912</v>
      </c>
      <c r="J279" t="s">
        <v>690</v>
      </c>
      <c r="K279" t="s">
        <v>2922</v>
      </c>
      <c r="L279" t="s">
        <v>56</v>
      </c>
      <c r="M279" t="s">
        <v>689</v>
      </c>
      <c r="N279" t="s">
        <v>62</v>
      </c>
      <c r="O279" t="s">
        <v>688</v>
      </c>
      <c r="P279">
        <v>1.093</v>
      </c>
      <c r="Q279">
        <v>0.48199999999999998</v>
      </c>
      <c r="R279">
        <v>1.5760000000000001</v>
      </c>
      <c r="S279">
        <v>50</v>
      </c>
      <c r="V279">
        <v>195.87</v>
      </c>
      <c r="AA279">
        <v>58.76</v>
      </c>
      <c r="AD279">
        <v>117.521</v>
      </c>
      <c r="AG279">
        <v>195.86799999999999</v>
      </c>
      <c r="AM279">
        <v>50</v>
      </c>
    </row>
    <row r="280" spans="1:44">
      <c r="A280" t="s">
        <v>1490</v>
      </c>
      <c r="B280" t="s">
        <v>1489</v>
      </c>
      <c r="C280" t="s">
        <v>1924</v>
      </c>
      <c r="D280" s="5">
        <v>2012</v>
      </c>
      <c r="E280" t="s">
        <v>1923</v>
      </c>
      <c r="F280" t="s">
        <v>518</v>
      </c>
      <c r="G280">
        <v>40.6</v>
      </c>
      <c r="H280">
        <v>0.71666666700000003</v>
      </c>
      <c r="I280" t="s">
        <v>2912</v>
      </c>
      <c r="J280" t="s">
        <v>95</v>
      </c>
      <c r="K280" t="s">
        <v>846</v>
      </c>
      <c r="L280" t="s">
        <v>56</v>
      </c>
      <c r="M280" t="s">
        <v>1481</v>
      </c>
      <c r="N280" t="s">
        <v>210</v>
      </c>
      <c r="O280">
        <v>186</v>
      </c>
      <c r="P280">
        <v>1.18</v>
      </c>
      <c r="Q280">
        <v>2.3199999999999998</v>
      </c>
      <c r="R280">
        <v>3.5</v>
      </c>
      <c r="S280">
        <v>10</v>
      </c>
      <c r="V280">
        <v>2.29</v>
      </c>
      <c r="W280">
        <v>0.26</v>
      </c>
      <c r="AM280">
        <v>10</v>
      </c>
      <c r="AO280">
        <v>0.86</v>
      </c>
    </row>
    <row r="281" spans="1:44">
      <c r="A281" t="s">
        <v>186</v>
      </c>
      <c r="B281" t="s">
        <v>185</v>
      </c>
      <c r="D281">
        <v>2020</v>
      </c>
      <c r="E281" t="s">
        <v>184</v>
      </c>
      <c r="F281" t="s">
        <v>66</v>
      </c>
      <c r="G281">
        <v>40.717199999999998</v>
      </c>
      <c r="H281">
        <v>-124.2265</v>
      </c>
      <c r="I281" t="s">
        <v>2912</v>
      </c>
      <c r="J281" t="s">
        <v>64</v>
      </c>
      <c r="K281" s="5" t="s">
        <v>2925</v>
      </c>
      <c r="L281" t="s">
        <v>56</v>
      </c>
      <c r="M281" t="s">
        <v>63</v>
      </c>
      <c r="N281" t="s">
        <v>62</v>
      </c>
      <c r="P281">
        <v>1.18</v>
      </c>
      <c r="S281">
        <v>300</v>
      </c>
      <c r="V281">
        <v>387.32</v>
      </c>
      <c r="W281">
        <v>0.90200000000000002</v>
      </c>
      <c r="AA281">
        <v>13.74</v>
      </c>
      <c r="AD281">
        <v>25.2</v>
      </c>
      <c r="AG281">
        <v>39.520000000000003</v>
      </c>
      <c r="AJ281">
        <v>83.46</v>
      </c>
      <c r="AM281">
        <v>300</v>
      </c>
      <c r="AO281">
        <v>1.0648</v>
      </c>
    </row>
    <row r="282" spans="1:44">
      <c r="A282" t="s">
        <v>186</v>
      </c>
      <c r="B282" t="s">
        <v>185</v>
      </c>
      <c r="D282">
        <v>2020</v>
      </c>
      <c r="E282" t="s">
        <v>197</v>
      </c>
      <c r="F282" t="s">
        <v>66</v>
      </c>
      <c r="G282">
        <v>48.549199999999999</v>
      </c>
      <c r="H282">
        <v>-122.53230000000001</v>
      </c>
      <c r="I282" t="s">
        <v>115</v>
      </c>
      <c r="J282" t="s">
        <v>64</v>
      </c>
      <c r="K282" s="5" t="s">
        <v>2925</v>
      </c>
      <c r="L282" t="s">
        <v>56</v>
      </c>
      <c r="M282" t="s">
        <v>195</v>
      </c>
      <c r="N282" t="s">
        <v>62</v>
      </c>
      <c r="P282">
        <v>1.23</v>
      </c>
      <c r="S282">
        <v>111.2</v>
      </c>
      <c r="V282">
        <v>44.48</v>
      </c>
      <c r="W282">
        <v>0.28399999999999997</v>
      </c>
      <c r="AA282">
        <v>6.65</v>
      </c>
      <c r="AD282">
        <v>12.3</v>
      </c>
      <c r="AG282">
        <v>20.239999999999998</v>
      </c>
      <c r="AJ282">
        <v>40.049999999999997</v>
      </c>
      <c r="AM282">
        <v>111.2</v>
      </c>
      <c r="AO282">
        <v>1.4363999999999999</v>
      </c>
    </row>
    <row r="283" spans="1:44">
      <c r="A283" t="s">
        <v>694</v>
      </c>
      <c r="B283" t="s">
        <v>693</v>
      </c>
      <c r="D283">
        <v>2022</v>
      </c>
      <c r="E283" t="s">
        <v>692</v>
      </c>
      <c r="F283" t="s">
        <v>691</v>
      </c>
      <c r="G283">
        <v>-33.865000000000002</v>
      </c>
      <c r="H283">
        <v>25.633330000000001</v>
      </c>
      <c r="I283" t="s">
        <v>2912</v>
      </c>
      <c r="J283" t="s">
        <v>690</v>
      </c>
      <c r="K283" t="s">
        <v>2922</v>
      </c>
      <c r="L283" t="s">
        <v>56</v>
      </c>
      <c r="M283" t="s">
        <v>689</v>
      </c>
      <c r="N283" t="s">
        <v>62</v>
      </c>
      <c r="O283" t="s">
        <v>703</v>
      </c>
      <c r="P283">
        <v>1.3</v>
      </c>
      <c r="Q283">
        <v>0.73799999999999999</v>
      </c>
      <c r="R283">
        <v>2.0390000000000001</v>
      </c>
      <c r="S283">
        <v>50</v>
      </c>
      <c r="V283">
        <v>190.91</v>
      </c>
      <c r="AA283">
        <v>57.273000000000003</v>
      </c>
      <c r="AD283">
        <v>114.545</v>
      </c>
      <c r="AG283">
        <v>190.90899999999999</v>
      </c>
      <c r="AM283">
        <v>50</v>
      </c>
    </row>
    <row r="284" spans="1:44">
      <c r="A284" t="s">
        <v>186</v>
      </c>
      <c r="B284" t="s">
        <v>185</v>
      </c>
      <c r="D284">
        <v>2020</v>
      </c>
      <c r="E284" t="s">
        <v>192</v>
      </c>
      <c r="F284" t="s">
        <v>66</v>
      </c>
      <c r="G284">
        <v>43.345700000000001</v>
      </c>
      <c r="H284">
        <v>-124.3186</v>
      </c>
      <c r="I284" t="s">
        <v>2912</v>
      </c>
      <c r="J284" t="s">
        <v>64</v>
      </c>
      <c r="K284" s="5" t="s">
        <v>2925</v>
      </c>
      <c r="L284" t="s">
        <v>56</v>
      </c>
      <c r="M284" t="s">
        <v>63</v>
      </c>
      <c r="N284" t="s">
        <v>62</v>
      </c>
      <c r="P284">
        <v>1.57</v>
      </c>
      <c r="S284">
        <v>176.3</v>
      </c>
      <c r="V284">
        <v>153.77000000000001</v>
      </c>
      <c r="W284">
        <v>0.69599999999999995</v>
      </c>
      <c r="AA284">
        <v>12.78</v>
      </c>
      <c r="AD284">
        <v>24.2</v>
      </c>
      <c r="AG284">
        <v>50.08</v>
      </c>
      <c r="AJ284">
        <v>96.47</v>
      </c>
      <c r="AM284">
        <v>176.3</v>
      </c>
      <c r="AO284">
        <v>1.3648</v>
      </c>
    </row>
    <row r="285" spans="1:44">
      <c r="A285" t="s">
        <v>694</v>
      </c>
      <c r="B285" t="s">
        <v>693</v>
      </c>
      <c r="D285">
        <v>2022</v>
      </c>
      <c r="E285" t="s">
        <v>692</v>
      </c>
      <c r="F285" t="s">
        <v>691</v>
      </c>
      <c r="G285">
        <v>-33.865000000000002</v>
      </c>
      <c r="H285">
        <v>25.633330000000001</v>
      </c>
      <c r="I285" t="s">
        <v>2912</v>
      </c>
      <c r="J285" t="s">
        <v>690</v>
      </c>
      <c r="K285" t="s">
        <v>2922</v>
      </c>
      <c r="L285" t="s">
        <v>56</v>
      </c>
      <c r="M285" t="s">
        <v>689</v>
      </c>
      <c r="N285" t="s">
        <v>62</v>
      </c>
      <c r="O285" t="s">
        <v>708</v>
      </c>
      <c r="P285">
        <v>1.8080000000000001</v>
      </c>
      <c r="Q285">
        <v>0.82899999999999996</v>
      </c>
      <c r="R285">
        <v>2.6379999999999999</v>
      </c>
      <c r="S285">
        <v>50</v>
      </c>
      <c r="V285">
        <v>194.01</v>
      </c>
      <c r="AA285">
        <v>58.201999999999998</v>
      </c>
      <c r="AD285">
        <v>116.405</v>
      </c>
      <c r="AG285">
        <v>194.00800000000001</v>
      </c>
      <c r="AM285">
        <v>50</v>
      </c>
    </row>
    <row r="286" spans="1:44">
      <c r="A286" t="s">
        <v>694</v>
      </c>
      <c r="B286" t="s">
        <v>693</v>
      </c>
      <c r="D286">
        <v>2022</v>
      </c>
      <c r="E286" t="s">
        <v>692</v>
      </c>
      <c r="F286" t="s">
        <v>691</v>
      </c>
      <c r="G286">
        <v>-33.865000000000002</v>
      </c>
      <c r="H286">
        <v>25.633330000000001</v>
      </c>
      <c r="I286" t="s">
        <v>2912</v>
      </c>
      <c r="J286" t="s">
        <v>690</v>
      </c>
      <c r="K286" t="s">
        <v>2922</v>
      </c>
      <c r="L286" t="s">
        <v>56</v>
      </c>
      <c r="M286" t="s">
        <v>689</v>
      </c>
      <c r="N286" t="s">
        <v>62</v>
      </c>
      <c r="O286" t="s">
        <v>697</v>
      </c>
      <c r="P286">
        <v>1.849</v>
      </c>
      <c r="Q286">
        <v>1.0449999999999999</v>
      </c>
      <c r="R286">
        <v>2.8940000000000001</v>
      </c>
      <c r="S286">
        <v>50</v>
      </c>
      <c r="V286">
        <v>176.03</v>
      </c>
      <c r="AA286">
        <v>52.81</v>
      </c>
      <c r="AD286">
        <v>105.62</v>
      </c>
      <c r="AG286">
        <v>176.03299999999999</v>
      </c>
      <c r="AM286">
        <v>50</v>
      </c>
    </row>
    <row r="287" spans="1:44">
      <c r="A287" t="s">
        <v>207</v>
      </c>
      <c r="B287" t="s">
        <v>206</v>
      </c>
      <c r="D287">
        <v>2018</v>
      </c>
      <c r="E287" t="s">
        <v>212</v>
      </c>
      <c r="F287" t="s">
        <v>204</v>
      </c>
      <c r="G287">
        <v>19.688056</v>
      </c>
      <c r="H287">
        <v>85.296389000000005</v>
      </c>
      <c r="I287" t="s">
        <v>96</v>
      </c>
      <c r="J287" t="s">
        <v>155</v>
      </c>
      <c r="K287" t="s">
        <v>2923</v>
      </c>
      <c r="L287" t="s">
        <v>56</v>
      </c>
      <c r="M287" t="s">
        <v>106</v>
      </c>
      <c r="N287" t="s">
        <v>55</v>
      </c>
      <c r="P287">
        <v>1.86</v>
      </c>
      <c r="Q287">
        <v>3.98</v>
      </c>
      <c r="R287">
        <v>5.84</v>
      </c>
      <c r="S287">
        <v>100</v>
      </c>
      <c r="V287">
        <v>135.27000000000001</v>
      </c>
      <c r="AA287">
        <v>20.29</v>
      </c>
      <c r="AD287">
        <v>40.6</v>
      </c>
      <c r="AG287">
        <v>67.599999999999994</v>
      </c>
      <c r="AJ287">
        <v>135.27000000000001</v>
      </c>
      <c r="AM287">
        <v>100</v>
      </c>
    </row>
    <row r="288" spans="1:44">
      <c r="A288" t="s">
        <v>694</v>
      </c>
      <c r="B288" t="s">
        <v>693</v>
      </c>
      <c r="D288">
        <v>2022</v>
      </c>
      <c r="E288" t="s">
        <v>692</v>
      </c>
      <c r="F288" t="s">
        <v>691</v>
      </c>
      <c r="G288">
        <v>-33.865000000000002</v>
      </c>
      <c r="H288">
        <v>25.633330000000001</v>
      </c>
      <c r="I288" t="s">
        <v>2912</v>
      </c>
      <c r="J288" t="s">
        <v>690</v>
      </c>
      <c r="K288" t="s">
        <v>2922</v>
      </c>
      <c r="L288" t="s">
        <v>56</v>
      </c>
      <c r="M288" t="s">
        <v>689</v>
      </c>
      <c r="N288" t="s">
        <v>62</v>
      </c>
      <c r="O288" t="s">
        <v>702</v>
      </c>
      <c r="P288">
        <v>1.974</v>
      </c>
      <c r="Q288">
        <v>1.075</v>
      </c>
      <c r="R288">
        <v>3.05</v>
      </c>
      <c r="S288">
        <v>50</v>
      </c>
      <c r="V288">
        <v>244.21</v>
      </c>
      <c r="AA288">
        <v>73.263999999999996</v>
      </c>
      <c r="AD288">
        <v>146.529</v>
      </c>
      <c r="AG288">
        <v>244.215</v>
      </c>
      <c r="AM288">
        <v>50</v>
      </c>
    </row>
    <row r="289" spans="1:44">
      <c r="A289" t="s">
        <v>694</v>
      </c>
      <c r="B289" t="s">
        <v>693</v>
      </c>
      <c r="D289">
        <v>2022</v>
      </c>
      <c r="E289" t="s">
        <v>692</v>
      </c>
      <c r="F289" t="s">
        <v>691</v>
      </c>
      <c r="G289">
        <v>-33.865000000000002</v>
      </c>
      <c r="H289">
        <v>25.633330000000001</v>
      </c>
      <c r="I289" t="s">
        <v>2912</v>
      </c>
      <c r="J289" t="s">
        <v>690</v>
      </c>
      <c r="K289" t="s">
        <v>2922</v>
      </c>
      <c r="L289" t="s">
        <v>56</v>
      </c>
      <c r="M289" t="s">
        <v>689</v>
      </c>
      <c r="N289" t="s">
        <v>62</v>
      </c>
      <c r="O289" t="s">
        <v>701</v>
      </c>
      <c r="P289">
        <v>1.974</v>
      </c>
      <c r="Q289">
        <v>0.626</v>
      </c>
      <c r="R289">
        <v>2.6</v>
      </c>
      <c r="S289">
        <v>50</v>
      </c>
      <c r="V289">
        <v>152.47999999999999</v>
      </c>
      <c r="AA289">
        <v>45.744</v>
      </c>
      <c r="AD289">
        <v>91.488</v>
      </c>
      <c r="AG289">
        <v>152.47900000000001</v>
      </c>
      <c r="AM289">
        <v>50</v>
      </c>
    </row>
    <row r="290" spans="1:44">
      <c r="A290" t="s">
        <v>694</v>
      </c>
      <c r="B290" t="s">
        <v>693</v>
      </c>
      <c r="D290">
        <v>2022</v>
      </c>
      <c r="E290" t="s">
        <v>692</v>
      </c>
      <c r="F290" t="s">
        <v>691</v>
      </c>
      <c r="G290">
        <v>-33.865000000000002</v>
      </c>
      <c r="H290">
        <v>25.633330000000001</v>
      </c>
      <c r="I290" t="s">
        <v>2912</v>
      </c>
      <c r="J290" t="s">
        <v>690</v>
      </c>
      <c r="K290" t="s">
        <v>2922</v>
      </c>
      <c r="L290" t="s">
        <v>56</v>
      </c>
      <c r="M290" t="s">
        <v>689</v>
      </c>
      <c r="N290" t="s">
        <v>62</v>
      </c>
      <c r="O290" t="s">
        <v>704</v>
      </c>
      <c r="P290">
        <v>2.3759999999999999</v>
      </c>
      <c r="Q290">
        <v>1.3</v>
      </c>
      <c r="R290">
        <v>3.6760000000000002</v>
      </c>
      <c r="S290">
        <v>50</v>
      </c>
      <c r="V290">
        <v>202.07</v>
      </c>
      <c r="AA290">
        <v>60.62</v>
      </c>
      <c r="AD290">
        <v>121.24</v>
      </c>
      <c r="AG290">
        <v>202.066</v>
      </c>
      <c r="AM290">
        <v>50</v>
      </c>
    </row>
    <row r="291" spans="1:44">
      <c r="A291" t="s">
        <v>694</v>
      </c>
      <c r="B291" t="s">
        <v>693</v>
      </c>
      <c r="D291">
        <v>2022</v>
      </c>
      <c r="E291" t="s">
        <v>692</v>
      </c>
      <c r="F291" t="s">
        <v>691</v>
      </c>
      <c r="G291">
        <v>-33.865000000000002</v>
      </c>
      <c r="H291">
        <v>25.633330000000001</v>
      </c>
      <c r="I291" t="s">
        <v>2912</v>
      </c>
      <c r="J291" t="s">
        <v>690</v>
      </c>
      <c r="K291" t="s">
        <v>2922</v>
      </c>
      <c r="L291" t="s">
        <v>56</v>
      </c>
      <c r="M291" t="s">
        <v>689</v>
      </c>
      <c r="N291" t="s">
        <v>62</v>
      </c>
      <c r="O291" t="s">
        <v>706</v>
      </c>
      <c r="P291">
        <v>2.4319999999999999</v>
      </c>
      <c r="Q291">
        <v>0.81799999999999995</v>
      </c>
      <c r="R291">
        <v>3.2490000000000001</v>
      </c>
      <c r="S291">
        <v>50</v>
      </c>
      <c r="V291">
        <v>181.4</v>
      </c>
      <c r="W291">
        <v>2.94</v>
      </c>
      <c r="AA291">
        <v>54.420999999999999</v>
      </c>
      <c r="AD291">
        <v>108.843</v>
      </c>
      <c r="AG291">
        <v>181.405</v>
      </c>
      <c r="AM291">
        <v>50</v>
      </c>
    </row>
    <row r="292" spans="1:44">
      <c r="A292" s="5" t="s">
        <v>1490</v>
      </c>
      <c r="B292" s="5" t="s">
        <v>1489</v>
      </c>
      <c r="C292" s="5" t="s">
        <v>1639</v>
      </c>
      <c r="D292" s="5">
        <v>2012</v>
      </c>
      <c r="E292" s="5" t="s">
        <v>1638</v>
      </c>
      <c r="F292" s="5" t="s">
        <v>66</v>
      </c>
      <c r="G292" s="5">
        <v>44.618749999999999</v>
      </c>
      <c r="H292" s="5">
        <v>-124.03077999999999</v>
      </c>
      <c r="I292" s="5" t="s">
        <v>2912</v>
      </c>
      <c r="J292" s="5" t="s">
        <v>64</v>
      </c>
      <c r="K292" s="5" t="s">
        <v>2924</v>
      </c>
      <c r="L292" s="5" t="s">
        <v>56</v>
      </c>
      <c r="M292" s="5" t="s">
        <v>63</v>
      </c>
      <c r="N292" s="5" t="s">
        <v>62</v>
      </c>
      <c r="O292" s="5">
        <v>552</v>
      </c>
      <c r="P292" s="5">
        <v>2.58</v>
      </c>
      <c r="Q292" s="5">
        <v>0.37</v>
      </c>
      <c r="R292" s="5">
        <v>2.95</v>
      </c>
      <c r="S292" s="5">
        <v>20</v>
      </c>
      <c r="T292" s="5"/>
      <c r="U292" s="5"/>
      <c r="V292" s="5">
        <v>27.2759</v>
      </c>
      <c r="W292" s="5">
        <v>1.32</v>
      </c>
      <c r="X292" s="5"/>
      <c r="Y292" s="5"/>
      <c r="Z292" s="5"/>
      <c r="AA292" s="5">
        <v>21.7551101</v>
      </c>
      <c r="AB292" s="5"/>
      <c r="AC292" s="5"/>
      <c r="AD292" s="5"/>
      <c r="AE292" s="5"/>
      <c r="AF292" s="5"/>
      <c r="AG292" s="5"/>
      <c r="AH292" s="5"/>
      <c r="AI292" s="5"/>
      <c r="AJ292" s="5"/>
      <c r="AK292" s="5"/>
      <c r="AL292" s="5"/>
      <c r="AM292" s="5">
        <v>20</v>
      </c>
      <c r="AN292" s="5"/>
      <c r="AO292" s="5">
        <f>1.37689*0.89689^W292</f>
        <v>1.1926553640057185</v>
      </c>
      <c r="AP292" s="5"/>
      <c r="AQ292" s="5"/>
      <c r="AR292" s="5" t="s">
        <v>2910</v>
      </c>
    </row>
    <row r="293" spans="1:44">
      <c r="A293" t="s">
        <v>207</v>
      </c>
      <c r="B293" t="s">
        <v>206</v>
      </c>
      <c r="D293">
        <v>2018</v>
      </c>
      <c r="E293" t="s">
        <v>205</v>
      </c>
      <c r="F293" t="s">
        <v>204</v>
      </c>
      <c r="G293">
        <v>9.4847219999999997</v>
      </c>
      <c r="H293">
        <v>78.901111</v>
      </c>
      <c r="I293" t="s">
        <v>96</v>
      </c>
      <c r="J293" t="s">
        <v>155</v>
      </c>
      <c r="K293" t="s">
        <v>2923</v>
      </c>
      <c r="L293" t="s">
        <v>56</v>
      </c>
      <c r="M293" t="s">
        <v>208</v>
      </c>
      <c r="N293" t="s">
        <v>209</v>
      </c>
      <c r="O293" t="s">
        <v>208</v>
      </c>
      <c r="P293">
        <v>2.71</v>
      </c>
      <c r="Q293">
        <v>3.98</v>
      </c>
      <c r="R293">
        <v>6.68</v>
      </c>
      <c r="S293">
        <v>100</v>
      </c>
      <c r="V293">
        <v>126.38</v>
      </c>
      <c r="AA293">
        <v>18.96</v>
      </c>
      <c r="AD293">
        <v>37.9</v>
      </c>
      <c r="AG293">
        <v>63.2</v>
      </c>
      <c r="AJ293">
        <v>126.38</v>
      </c>
      <c r="AM293">
        <v>100</v>
      </c>
    </row>
    <row r="294" spans="1:44">
      <c r="A294" t="s">
        <v>694</v>
      </c>
      <c r="B294" t="s">
        <v>693</v>
      </c>
      <c r="D294">
        <v>2022</v>
      </c>
      <c r="E294" t="s">
        <v>692</v>
      </c>
      <c r="F294" t="s">
        <v>691</v>
      </c>
      <c r="G294">
        <v>-33.865000000000002</v>
      </c>
      <c r="H294">
        <v>25.633330000000001</v>
      </c>
      <c r="I294" t="s">
        <v>2912</v>
      </c>
      <c r="J294" t="s">
        <v>690</v>
      </c>
      <c r="K294" t="s">
        <v>2922</v>
      </c>
      <c r="L294" t="s">
        <v>56</v>
      </c>
      <c r="M294" t="s">
        <v>689</v>
      </c>
      <c r="N294" t="s">
        <v>62</v>
      </c>
      <c r="O294" t="s">
        <v>705</v>
      </c>
      <c r="P294">
        <v>2.7930000000000001</v>
      </c>
      <c r="Q294">
        <v>0.70599999999999996</v>
      </c>
      <c r="R294">
        <v>3.4990000000000001</v>
      </c>
      <c r="S294">
        <v>50</v>
      </c>
      <c r="V294">
        <v>147.52000000000001</v>
      </c>
      <c r="AA294">
        <v>44.256</v>
      </c>
      <c r="AD294">
        <v>88.512</v>
      </c>
      <c r="AG294">
        <v>147.52099999999999</v>
      </c>
      <c r="AM294">
        <v>50</v>
      </c>
    </row>
    <row r="295" spans="1:44">
      <c r="A295" t="s">
        <v>694</v>
      </c>
      <c r="B295" t="s">
        <v>693</v>
      </c>
      <c r="D295">
        <v>2022</v>
      </c>
      <c r="E295" t="s">
        <v>692</v>
      </c>
      <c r="F295" t="s">
        <v>691</v>
      </c>
      <c r="G295">
        <v>-33.865000000000002</v>
      </c>
      <c r="H295">
        <v>25.633330000000001</v>
      </c>
      <c r="I295" t="s">
        <v>2912</v>
      </c>
      <c r="J295" t="s">
        <v>690</v>
      </c>
      <c r="K295" t="s">
        <v>2922</v>
      </c>
      <c r="L295" t="s">
        <v>56</v>
      </c>
      <c r="M295" t="s">
        <v>689</v>
      </c>
      <c r="N295" t="s">
        <v>62</v>
      </c>
      <c r="O295" t="s">
        <v>707</v>
      </c>
      <c r="P295">
        <v>3.0550000000000002</v>
      </c>
      <c r="Q295">
        <v>0.80700000000000005</v>
      </c>
      <c r="R295">
        <v>3.8610000000000002</v>
      </c>
      <c r="S295">
        <v>50</v>
      </c>
      <c r="V295">
        <v>168.8</v>
      </c>
      <c r="AA295">
        <v>50.64</v>
      </c>
      <c r="AD295">
        <v>101.28100000000001</v>
      </c>
      <c r="AG295">
        <v>168.80199999999999</v>
      </c>
      <c r="AM295">
        <v>50</v>
      </c>
    </row>
    <row r="296" spans="1:44">
      <c r="A296" t="s">
        <v>694</v>
      </c>
      <c r="B296" t="s">
        <v>693</v>
      </c>
      <c r="D296">
        <v>2022</v>
      </c>
      <c r="E296" t="s">
        <v>692</v>
      </c>
      <c r="F296" t="s">
        <v>691</v>
      </c>
      <c r="G296">
        <v>-33.865000000000002</v>
      </c>
      <c r="H296">
        <v>25.633330000000001</v>
      </c>
      <c r="I296" t="s">
        <v>2912</v>
      </c>
      <c r="J296" t="s">
        <v>690</v>
      </c>
      <c r="K296" t="s">
        <v>2922</v>
      </c>
      <c r="L296" t="s">
        <v>56</v>
      </c>
      <c r="M296" t="s">
        <v>689</v>
      </c>
      <c r="N296" t="s">
        <v>62</v>
      </c>
      <c r="O296" t="s">
        <v>695</v>
      </c>
      <c r="P296">
        <v>3.3439999999999999</v>
      </c>
      <c r="Q296">
        <v>0.46600000000000003</v>
      </c>
      <c r="R296">
        <v>3.81</v>
      </c>
      <c r="S296">
        <v>50</v>
      </c>
      <c r="V296">
        <v>169.83</v>
      </c>
      <c r="AA296">
        <v>50.95</v>
      </c>
      <c r="AD296">
        <v>101.901</v>
      </c>
      <c r="AG296">
        <v>169.83500000000001</v>
      </c>
      <c r="AM296">
        <v>50</v>
      </c>
    </row>
    <row r="297" spans="1:44">
      <c r="A297" t="s">
        <v>694</v>
      </c>
      <c r="B297" t="s">
        <v>693</v>
      </c>
      <c r="D297">
        <v>2022</v>
      </c>
      <c r="E297" t="s">
        <v>692</v>
      </c>
      <c r="F297" t="s">
        <v>691</v>
      </c>
      <c r="G297">
        <v>-33.865000000000002</v>
      </c>
      <c r="H297">
        <v>25.633330000000001</v>
      </c>
      <c r="I297" t="s">
        <v>2912</v>
      </c>
      <c r="J297" t="s">
        <v>690</v>
      </c>
      <c r="K297" t="s">
        <v>2922</v>
      </c>
      <c r="L297" t="s">
        <v>56</v>
      </c>
      <c r="M297" t="s">
        <v>689</v>
      </c>
      <c r="N297" t="s">
        <v>62</v>
      </c>
      <c r="O297" t="s">
        <v>699</v>
      </c>
      <c r="P297">
        <v>3.794</v>
      </c>
      <c r="Q297">
        <v>0.48199999999999998</v>
      </c>
      <c r="R297">
        <v>4.2770000000000001</v>
      </c>
      <c r="S297">
        <v>50</v>
      </c>
      <c r="V297">
        <v>123.97</v>
      </c>
      <c r="AA297">
        <v>37.19</v>
      </c>
      <c r="AD297">
        <v>74.38</v>
      </c>
      <c r="AG297">
        <v>123.967</v>
      </c>
      <c r="AM297">
        <v>50</v>
      </c>
    </row>
    <row r="298" spans="1:44">
      <c r="A298" t="s">
        <v>694</v>
      </c>
      <c r="B298" t="s">
        <v>693</v>
      </c>
      <c r="D298">
        <v>2022</v>
      </c>
      <c r="E298" t="s">
        <v>692</v>
      </c>
      <c r="F298" t="s">
        <v>691</v>
      </c>
      <c r="G298">
        <v>-33.865000000000002</v>
      </c>
      <c r="H298">
        <v>25.633330000000001</v>
      </c>
      <c r="I298" t="s">
        <v>2912</v>
      </c>
      <c r="J298" t="s">
        <v>690</v>
      </c>
      <c r="K298" t="s">
        <v>2922</v>
      </c>
      <c r="L298" t="s">
        <v>56</v>
      </c>
      <c r="M298" t="s">
        <v>689</v>
      </c>
      <c r="N298" t="s">
        <v>62</v>
      </c>
      <c r="O298" t="s">
        <v>698</v>
      </c>
      <c r="P298">
        <v>4.0510000000000002</v>
      </c>
      <c r="Q298">
        <v>1.125</v>
      </c>
      <c r="R298">
        <v>5.1769999999999996</v>
      </c>
      <c r="S298">
        <v>50</v>
      </c>
      <c r="V298">
        <v>177.27</v>
      </c>
      <c r="AA298">
        <v>53.182000000000002</v>
      </c>
      <c r="AD298">
        <v>106.364</v>
      </c>
      <c r="AG298">
        <v>177.273</v>
      </c>
      <c r="AM298">
        <v>50</v>
      </c>
    </row>
    <row r="299" spans="1:44">
      <c r="A299" t="s">
        <v>694</v>
      </c>
      <c r="B299" t="s">
        <v>693</v>
      </c>
      <c r="D299">
        <v>2022</v>
      </c>
      <c r="E299" t="s">
        <v>692</v>
      </c>
      <c r="F299" t="s">
        <v>691</v>
      </c>
      <c r="G299">
        <v>-33.865000000000002</v>
      </c>
      <c r="H299">
        <v>25.633330000000001</v>
      </c>
      <c r="I299" t="s">
        <v>2912</v>
      </c>
      <c r="J299" t="s">
        <v>690</v>
      </c>
      <c r="K299" t="s">
        <v>2922</v>
      </c>
      <c r="L299" t="s">
        <v>56</v>
      </c>
      <c r="M299" t="s">
        <v>689</v>
      </c>
      <c r="N299" t="s">
        <v>62</v>
      </c>
      <c r="O299" t="s">
        <v>696</v>
      </c>
      <c r="P299">
        <v>4.1959999999999997</v>
      </c>
      <c r="Q299">
        <v>1.238</v>
      </c>
      <c r="R299">
        <v>5.4340000000000002</v>
      </c>
      <c r="S299">
        <v>50</v>
      </c>
      <c r="V299">
        <v>169.83</v>
      </c>
      <c r="AA299">
        <v>50.95</v>
      </c>
      <c r="AD299">
        <v>101.901</v>
      </c>
      <c r="AG299">
        <v>169.83500000000001</v>
      </c>
      <c r="AM299">
        <v>50</v>
      </c>
    </row>
    <row r="300" spans="1:44">
      <c r="A300" t="s">
        <v>207</v>
      </c>
      <c r="B300" t="s">
        <v>206</v>
      </c>
      <c r="D300">
        <v>2018</v>
      </c>
      <c r="E300" t="s">
        <v>205</v>
      </c>
      <c r="F300" t="s">
        <v>204</v>
      </c>
      <c r="G300">
        <v>9.2913890000000006</v>
      </c>
      <c r="H300">
        <v>79.128889000000001</v>
      </c>
      <c r="I300" t="s">
        <v>96</v>
      </c>
      <c r="J300" t="s">
        <v>155</v>
      </c>
      <c r="K300" t="s">
        <v>2923</v>
      </c>
      <c r="L300" t="s">
        <v>56</v>
      </c>
      <c r="M300" t="s">
        <v>211</v>
      </c>
      <c r="N300" t="s">
        <v>210</v>
      </c>
      <c r="P300">
        <v>8.64</v>
      </c>
      <c r="Q300">
        <v>23.46</v>
      </c>
      <c r="R300">
        <v>32.090000000000003</v>
      </c>
      <c r="S300">
        <v>100</v>
      </c>
      <c r="V300">
        <v>139.51</v>
      </c>
      <c r="AA300">
        <v>20.93</v>
      </c>
      <c r="AD300">
        <v>41.9</v>
      </c>
      <c r="AG300">
        <v>69.8</v>
      </c>
      <c r="AJ300">
        <v>139.51</v>
      </c>
      <c r="AM300">
        <v>100</v>
      </c>
    </row>
    <row r="301" spans="1:44">
      <c r="A301" t="s">
        <v>2083</v>
      </c>
      <c r="B301" t="s">
        <v>2082</v>
      </c>
      <c r="D301">
        <v>2021</v>
      </c>
      <c r="E301" t="s">
        <v>2273</v>
      </c>
      <c r="F301" t="s">
        <v>51</v>
      </c>
      <c r="G301">
        <v>-40.720033999999998</v>
      </c>
      <c r="H301">
        <v>145.048742</v>
      </c>
      <c r="I301" t="s">
        <v>88</v>
      </c>
      <c r="J301" t="s">
        <v>412</v>
      </c>
      <c r="K301" t="s">
        <v>2922</v>
      </c>
      <c r="L301" t="s">
        <v>56</v>
      </c>
      <c r="M301" t="s">
        <v>1333</v>
      </c>
      <c r="N301" t="s">
        <v>62</v>
      </c>
      <c r="O301" t="s">
        <v>2272</v>
      </c>
      <c r="S301">
        <v>82</v>
      </c>
      <c r="V301">
        <v>98.69326602000001</v>
      </c>
      <c r="W301">
        <v>1.536964285714286</v>
      </c>
      <c r="AA301">
        <v>25.292216599999996</v>
      </c>
      <c r="AD301">
        <v>40.694315189999998</v>
      </c>
      <c r="AG301">
        <v>64.77159764000001</v>
      </c>
      <c r="AM301">
        <v>30</v>
      </c>
      <c r="AO301">
        <v>0.79418928571428571</v>
      </c>
      <c r="AQ301">
        <v>3.6</v>
      </c>
      <c r="AR301">
        <v>28</v>
      </c>
    </row>
    <row r="302" spans="1:44">
      <c r="A302" t="s">
        <v>2083</v>
      </c>
      <c r="B302" t="s">
        <v>2082</v>
      </c>
      <c r="D302">
        <v>2021</v>
      </c>
      <c r="E302" t="s">
        <v>2193</v>
      </c>
      <c r="F302" t="s">
        <v>51</v>
      </c>
      <c r="G302">
        <v>-23.95986667</v>
      </c>
      <c r="H302">
        <v>113.6362</v>
      </c>
      <c r="I302" t="s">
        <v>2912</v>
      </c>
      <c r="J302" t="s">
        <v>49</v>
      </c>
      <c r="K302" t="s">
        <v>2922</v>
      </c>
      <c r="L302" t="s">
        <v>56</v>
      </c>
      <c r="M302" t="s">
        <v>55</v>
      </c>
      <c r="N302" t="s">
        <v>55</v>
      </c>
      <c r="O302" t="s">
        <v>2195</v>
      </c>
      <c r="S302">
        <v>73</v>
      </c>
      <c r="V302">
        <v>53.848100000000002</v>
      </c>
      <c r="W302">
        <v>1.0499287669999999</v>
      </c>
      <c r="AA302">
        <v>18.16829529</v>
      </c>
      <c r="AD302">
        <v>29.3059704</v>
      </c>
      <c r="AG302">
        <v>41.39314684</v>
      </c>
      <c r="AM302">
        <v>30</v>
      </c>
      <c r="AO302">
        <v>0.82110274000000005</v>
      </c>
      <c r="AQ302">
        <v>29</v>
      </c>
      <c r="AR302">
        <v>106</v>
      </c>
    </row>
    <row r="303" spans="1:44">
      <c r="A303" t="s">
        <v>2083</v>
      </c>
      <c r="B303" t="s">
        <v>2082</v>
      </c>
      <c r="D303">
        <v>2021</v>
      </c>
      <c r="E303" t="s">
        <v>2190</v>
      </c>
      <c r="F303" t="s">
        <v>51</v>
      </c>
      <c r="G303">
        <v>-24.901578990000001</v>
      </c>
      <c r="H303">
        <v>113.6418307</v>
      </c>
      <c r="I303" t="s">
        <v>2912</v>
      </c>
      <c r="J303" t="s">
        <v>49</v>
      </c>
      <c r="K303" t="s">
        <v>2922</v>
      </c>
      <c r="L303" t="s">
        <v>56</v>
      </c>
      <c r="M303" t="s">
        <v>55</v>
      </c>
      <c r="N303" t="s">
        <v>55</v>
      </c>
      <c r="O303" t="s">
        <v>2189</v>
      </c>
      <c r="S303">
        <v>89</v>
      </c>
      <c r="V303">
        <v>83.809022920000004</v>
      </c>
      <c r="W303">
        <v>0.76406966300000001</v>
      </c>
      <c r="AA303">
        <v>18.28068206</v>
      </c>
      <c r="AD303">
        <v>40.610414689999999</v>
      </c>
      <c r="AG303">
        <v>62.409034730000002</v>
      </c>
      <c r="AM303">
        <v>30</v>
      </c>
      <c r="AO303">
        <v>1.3523921350000001</v>
      </c>
      <c r="AQ303">
        <v>35.9</v>
      </c>
      <c r="AR303">
        <v>110</v>
      </c>
    </row>
    <row r="304" spans="1:44">
      <c r="A304" t="s">
        <v>2083</v>
      </c>
      <c r="B304" t="s">
        <v>2082</v>
      </c>
      <c r="D304">
        <v>2021</v>
      </c>
      <c r="E304" t="s">
        <v>2166</v>
      </c>
      <c r="F304" t="s">
        <v>51</v>
      </c>
      <c r="G304">
        <v>-16.885833000000002</v>
      </c>
      <c r="H304">
        <v>145.775902</v>
      </c>
      <c r="I304" t="s">
        <v>2912</v>
      </c>
      <c r="J304" t="s">
        <v>49</v>
      </c>
      <c r="K304" t="s">
        <v>2923</v>
      </c>
      <c r="L304" t="s">
        <v>56</v>
      </c>
      <c r="M304" t="s">
        <v>210</v>
      </c>
      <c r="N304" t="s">
        <v>210</v>
      </c>
      <c r="O304">
        <v>1</v>
      </c>
      <c r="S304">
        <v>24</v>
      </c>
      <c r="V304">
        <v>17.569574880000001</v>
      </c>
      <c r="W304">
        <v>0.70958750000000004</v>
      </c>
      <c r="AA304">
        <v>10.11273078</v>
      </c>
      <c r="AM304">
        <v>30</v>
      </c>
      <c r="AO304">
        <v>1.0289999999999999</v>
      </c>
      <c r="AR304">
        <v>129</v>
      </c>
    </row>
    <row r="305" spans="1:44">
      <c r="A305" t="s">
        <v>2083</v>
      </c>
      <c r="B305" t="s">
        <v>2082</v>
      </c>
      <c r="D305">
        <v>2021</v>
      </c>
      <c r="E305" t="s">
        <v>2166</v>
      </c>
      <c r="F305" t="s">
        <v>51</v>
      </c>
      <c r="G305">
        <v>-16.885833000000002</v>
      </c>
      <c r="H305">
        <v>145.775902</v>
      </c>
      <c r="I305" t="s">
        <v>2912</v>
      </c>
      <c r="J305" t="s">
        <v>49</v>
      </c>
      <c r="K305" t="s">
        <v>2923</v>
      </c>
      <c r="L305" t="s">
        <v>56</v>
      </c>
      <c r="M305" t="s">
        <v>210</v>
      </c>
      <c r="N305" t="s">
        <v>210</v>
      </c>
      <c r="O305">
        <v>2</v>
      </c>
      <c r="S305">
        <v>24</v>
      </c>
      <c r="V305">
        <v>17.646480149999999</v>
      </c>
      <c r="W305">
        <v>0.71617500000000001</v>
      </c>
      <c r="AA305">
        <v>9.1565131199999996</v>
      </c>
      <c r="AM305">
        <v>30</v>
      </c>
      <c r="AO305">
        <v>1.027525</v>
      </c>
      <c r="AR305">
        <v>130</v>
      </c>
    </row>
    <row r="306" spans="1:44">
      <c r="A306" t="s">
        <v>2083</v>
      </c>
      <c r="B306" t="s">
        <v>2082</v>
      </c>
      <c r="D306">
        <v>2021</v>
      </c>
      <c r="E306" t="s">
        <v>2166</v>
      </c>
      <c r="F306" t="s">
        <v>51</v>
      </c>
      <c r="G306">
        <v>-16.885833000000002</v>
      </c>
      <c r="H306">
        <v>145.775902</v>
      </c>
      <c r="I306" t="s">
        <v>2912</v>
      </c>
      <c r="J306" t="s">
        <v>49</v>
      </c>
      <c r="K306" t="s">
        <v>2923</v>
      </c>
      <c r="L306" t="s">
        <v>56</v>
      </c>
      <c r="M306" t="s">
        <v>210</v>
      </c>
      <c r="N306" t="s">
        <v>210</v>
      </c>
      <c r="O306">
        <v>3</v>
      </c>
      <c r="S306">
        <v>24</v>
      </c>
      <c r="V306">
        <v>17.845461390000001</v>
      </c>
      <c r="W306">
        <v>0.66544999999999999</v>
      </c>
      <c r="AA306">
        <v>9.9599498700000009</v>
      </c>
      <c r="AM306">
        <v>30</v>
      </c>
      <c r="AO306">
        <v>1.1166750000000001</v>
      </c>
      <c r="AR306">
        <v>131</v>
      </c>
    </row>
    <row r="307" spans="1:44">
      <c r="A307" t="s">
        <v>2083</v>
      </c>
      <c r="B307" t="s">
        <v>2082</v>
      </c>
      <c r="D307">
        <v>2021</v>
      </c>
      <c r="E307" t="s">
        <v>2169</v>
      </c>
      <c r="F307" t="s">
        <v>51</v>
      </c>
      <c r="G307">
        <v>-16.897362999999999</v>
      </c>
      <c r="H307">
        <v>145.81238300000001</v>
      </c>
      <c r="I307" t="s">
        <v>2912</v>
      </c>
      <c r="J307" t="s">
        <v>49</v>
      </c>
      <c r="K307" t="s">
        <v>2923</v>
      </c>
      <c r="L307" t="s">
        <v>56</v>
      </c>
      <c r="M307" t="s">
        <v>55</v>
      </c>
      <c r="N307" t="s">
        <v>55</v>
      </c>
      <c r="O307">
        <v>5</v>
      </c>
      <c r="S307">
        <v>24</v>
      </c>
      <c r="V307">
        <v>12.26488149</v>
      </c>
      <c r="W307">
        <v>0.51802499999999996</v>
      </c>
      <c r="AA307">
        <v>6.78301686</v>
      </c>
      <c r="AM307">
        <v>30</v>
      </c>
      <c r="AO307">
        <v>1.0002124999999999</v>
      </c>
      <c r="AR307">
        <v>132</v>
      </c>
    </row>
    <row r="308" spans="1:44">
      <c r="A308" t="s">
        <v>2083</v>
      </c>
      <c r="B308" t="s">
        <v>2082</v>
      </c>
      <c r="D308">
        <v>2021</v>
      </c>
      <c r="E308" t="s">
        <v>2169</v>
      </c>
      <c r="F308" t="s">
        <v>51</v>
      </c>
      <c r="G308">
        <v>-16.897362999999999</v>
      </c>
      <c r="H308">
        <v>145.81227000000001</v>
      </c>
      <c r="I308" t="s">
        <v>2912</v>
      </c>
      <c r="J308" t="s">
        <v>49</v>
      </c>
      <c r="K308" t="s">
        <v>2923</v>
      </c>
      <c r="L308" t="s">
        <v>56</v>
      </c>
      <c r="M308" t="s">
        <v>55</v>
      </c>
      <c r="N308" t="s">
        <v>55</v>
      </c>
      <c r="O308">
        <v>7</v>
      </c>
      <c r="S308">
        <v>24</v>
      </c>
      <c r="V308">
        <v>14.067760890000001</v>
      </c>
      <c r="W308">
        <v>0.80058750000000001</v>
      </c>
      <c r="AA308">
        <v>9.0143640600000001</v>
      </c>
      <c r="AM308">
        <v>30</v>
      </c>
      <c r="AO308">
        <v>0.75051250000000003</v>
      </c>
      <c r="AR308">
        <v>133</v>
      </c>
    </row>
    <row r="309" spans="1:44">
      <c r="A309" t="s">
        <v>2083</v>
      </c>
      <c r="B309" t="s">
        <v>2082</v>
      </c>
      <c r="D309">
        <v>2021</v>
      </c>
      <c r="E309" t="s">
        <v>2169</v>
      </c>
      <c r="F309" t="s">
        <v>51</v>
      </c>
      <c r="G309">
        <v>-16.897362999999999</v>
      </c>
      <c r="H309">
        <v>145.81227000000001</v>
      </c>
      <c r="I309" t="s">
        <v>2912</v>
      </c>
      <c r="J309" t="s">
        <v>49</v>
      </c>
      <c r="K309" t="s">
        <v>2923</v>
      </c>
      <c r="L309" t="s">
        <v>56</v>
      </c>
      <c r="M309" t="s">
        <v>55</v>
      </c>
      <c r="N309" t="s">
        <v>55</v>
      </c>
      <c r="O309">
        <v>9</v>
      </c>
      <c r="S309">
        <v>24</v>
      </c>
      <c r="V309">
        <v>12.885485129999999</v>
      </c>
      <c r="W309">
        <v>0.81542499999999996</v>
      </c>
      <c r="AA309">
        <v>9.6536677500000003</v>
      </c>
      <c r="AM309">
        <v>30</v>
      </c>
      <c r="AO309">
        <v>0.64223750000000002</v>
      </c>
      <c r="AR309">
        <v>134</v>
      </c>
    </row>
    <row r="310" spans="1:44">
      <c r="A310" t="s">
        <v>2083</v>
      </c>
      <c r="B310" t="s">
        <v>2082</v>
      </c>
      <c r="D310">
        <v>2021</v>
      </c>
      <c r="E310" t="s">
        <v>2166</v>
      </c>
      <c r="F310" t="s">
        <v>51</v>
      </c>
      <c r="G310">
        <v>-16.898357000000001</v>
      </c>
      <c r="H310">
        <v>145.812264</v>
      </c>
      <c r="I310" t="s">
        <v>2912</v>
      </c>
      <c r="J310" t="s">
        <v>49</v>
      </c>
      <c r="K310" t="s">
        <v>2923</v>
      </c>
      <c r="L310" t="s">
        <v>56</v>
      </c>
      <c r="M310" t="s">
        <v>1333</v>
      </c>
      <c r="N310" t="s">
        <v>62</v>
      </c>
      <c r="O310">
        <v>13</v>
      </c>
      <c r="S310">
        <v>24</v>
      </c>
      <c r="V310">
        <v>20.467072259999998</v>
      </c>
      <c r="W310">
        <v>1.1993499999999999</v>
      </c>
      <c r="AA310">
        <v>12.35191227</v>
      </c>
      <c r="AM310">
        <v>30</v>
      </c>
      <c r="AO310">
        <v>0.72609999999999997</v>
      </c>
      <c r="AR310">
        <v>144</v>
      </c>
    </row>
    <row r="311" spans="1:44">
      <c r="A311" t="s">
        <v>2083</v>
      </c>
      <c r="B311" t="s">
        <v>2082</v>
      </c>
      <c r="D311">
        <v>2021</v>
      </c>
      <c r="E311" t="s">
        <v>2166</v>
      </c>
      <c r="F311" t="s">
        <v>51</v>
      </c>
      <c r="G311">
        <v>-16.898357000000001</v>
      </c>
      <c r="H311">
        <v>145.812264</v>
      </c>
      <c r="I311" t="s">
        <v>2912</v>
      </c>
      <c r="J311" t="s">
        <v>49</v>
      </c>
      <c r="K311" t="s">
        <v>2923</v>
      </c>
      <c r="L311" t="s">
        <v>56</v>
      </c>
      <c r="M311" t="s">
        <v>1333</v>
      </c>
      <c r="N311" t="s">
        <v>62</v>
      </c>
      <c r="O311">
        <v>14</v>
      </c>
      <c r="S311">
        <v>24</v>
      </c>
      <c r="V311">
        <v>22.29886239</v>
      </c>
      <c r="W311">
        <v>1.2200375000000001</v>
      </c>
      <c r="AA311">
        <v>13.52334153</v>
      </c>
      <c r="AM311">
        <v>30</v>
      </c>
      <c r="AO311">
        <v>0.78633750000000002</v>
      </c>
      <c r="AR311">
        <v>145</v>
      </c>
    </row>
    <row r="312" spans="1:44">
      <c r="A312" t="s">
        <v>2083</v>
      </c>
      <c r="B312" t="s">
        <v>2082</v>
      </c>
      <c r="D312">
        <v>2021</v>
      </c>
      <c r="E312" t="s">
        <v>2166</v>
      </c>
      <c r="F312" t="s">
        <v>51</v>
      </c>
      <c r="G312">
        <v>-16.898357000000001</v>
      </c>
      <c r="H312">
        <v>145.812264</v>
      </c>
      <c r="I312" t="s">
        <v>2912</v>
      </c>
      <c r="J312" t="s">
        <v>49</v>
      </c>
      <c r="K312" t="s">
        <v>2923</v>
      </c>
      <c r="L312" t="s">
        <v>56</v>
      </c>
      <c r="M312" t="s">
        <v>1333</v>
      </c>
      <c r="N312" t="s">
        <v>62</v>
      </c>
      <c r="O312">
        <v>15</v>
      </c>
      <c r="S312">
        <v>24</v>
      </c>
      <c r="V312">
        <v>21.470096340000001</v>
      </c>
      <c r="W312">
        <v>1.34785</v>
      </c>
      <c r="AA312">
        <v>14.23094388</v>
      </c>
      <c r="AM312">
        <v>30</v>
      </c>
      <c r="AO312">
        <v>0.72612500000000002</v>
      </c>
      <c r="AR312">
        <v>146</v>
      </c>
    </row>
    <row r="313" spans="1:44">
      <c r="A313" t="s">
        <v>2083</v>
      </c>
      <c r="B313" t="s">
        <v>2082</v>
      </c>
      <c r="D313">
        <v>2021</v>
      </c>
      <c r="E313" t="s">
        <v>2156</v>
      </c>
      <c r="F313" t="s">
        <v>51</v>
      </c>
      <c r="G313">
        <v>-34.716666670000002</v>
      </c>
      <c r="H313">
        <v>138.44999999999999</v>
      </c>
      <c r="I313" t="s">
        <v>96</v>
      </c>
      <c r="J313" t="s">
        <v>412</v>
      </c>
      <c r="K313" t="s">
        <v>2922</v>
      </c>
      <c r="L313" t="s">
        <v>56</v>
      </c>
      <c r="M313" t="s">
        <v>1333</v>
      </c>
      <c r="N313" t="s">
        <v>62</v>
      </c>
      <c r="O313" t="s">
        <v>2158</v>
      </c>
      <c r="S313">
        <v>70</v>
      </c>
      <c r="V313">
        <v>74.460066749999996</v>
      </c>
      <c r="W313">
        <v>0.97636571400000005</v>
      </c>
      <c r="AA313">
        <v>16.376251</v>
      </c>
      <c r="AD313">
        <v>27.046234299999998</v>
      </c>
      <c r="AG313">
        <v>47.054892279999997</v>
      </c>
      <c r="AM313">
        <v>30</v>
      </c>
      <c r="AO313">
        <v>1.1393721429999999</v>
      </c>
      <c r="AQ313">
        <v>28.1</v>
      </c>
      <c r="AR313">
        <v>174</v>
      </c>
    </row>
    <row r="314" spans="1:44">
      <c r="A314" t="s">
        <v>2083</v>
      </c>
      <c r="B314" t="s">
        <v>2082</v>
      </c>
      <c r="D314">
        <v>2021</v>
      </c>
      <c r="E314" t="s">
        <v>2125</v>
      </c>
      <c r="F314" t="s">
        <v>51</v>
      </c>
      <c r="G314">
        <v>-27.43638</v>
      </c>
      <c r="H314">
        <v>153.42259000000001</v>
      </c>
      <c r="I314" t="s">
        <v>2912</v>
      </c>
      <c r="J314" t="s">
        <v>49</v>
      </c>
      <c r="K314" t="s">
        <v>2922</v>
      </c>
      <c r="L314" t="s">
        <v>56</v>
      </c>
      <c r="M314" t="s">
        <v>210</v>
      </c>
      <c r="N314" t="s">
        <v>210</v>
      </c>
      <c r="O314" t="s">
        <v>2126</v>
      </c>
      <c r="S314">
        <v>90</v>
      </c>
      <c r="V314">
        <v>68.761499999999998</v>
      </c>
      <c r="W314">
        <v>0.47644444400000002</v>
      </c>
      <c r="AA314">
        <v>13.7875</v>
      </c>
      <c r="AD314">
        <v>23.069500000000001</v>
      </c>
      <c r="AG314">
        <v>36.979500000000002</v>
      </c>
      <c r="AM314">
        <v>30</v>
      </c>
      <c r="AO314">
        <v>1.618333333</v>
      </c>
      <c r="AR314">
        <v>202</v>
      </c>
    </row>
    <row r="315" spans="1:44">
      <c r="A315" t="s">
        <v>2083</v>
      </c>
      <c r="B315" t="s">
        <v>2082</v>
      </c>
      <c r="D315">
        <v>2021</v>
      </c>
      <c r="E315" t="s">
        <v>2125</v>
      </c>
      <c r="F315" t="s">
        <v>51</v>
      </c>
      <c r="G315">
        <v>-27.43638</v>
      </c>
      <c r="H315">
        <v>153.42259000000001</v>
      </c>
      <c r="I315" t="s">
        <v>2912</v>
      </c>
      <c r="J315" t="s">
        <v>49</v>
      </c>
      <c r="K315" t="s">
        <v>2922</v>
      </c>
      <c r="L315" t="s">
        <v>56</v>
      </c>
      <c r="M315" t="s">
        <v>210</v>
      </c>
      <c r="N315" t="s">
        <v>210</v>
      </c>
      <c r="O315" t="s">
        <v>2124</v>
      </c>
      <c r="S315">
        <v>45</v>
      </c>
      <c r="V315">
        <v>40.482012500000003</v>
      </c>
      <c r="W315">
        <v>0.50811111099999995</v>
      </c>
      <c r="AA315">
        <v>14.3277375</v>
      </c>
      <c r="AD315">
        <v>26.997774499999998</v>
      </c>
      <c r="AM315">
        <v>30</v>
      </c>
      <c r="AO315">
        <v>1.7731022219999999</v>
      </c>
      <c r="AR315">
        <v>203</v>
      </c>
    </row>
    <row r="316" spans="1:44">
      <c r="A316" t="s">
        <v>2083</v>
      </c>
      <c r="B316" t="s">
        <v>2082</v>
      </c>
      <c r="D316">
        <v>2021</v>
      </c>
      <c r="E316" t="s">
        <v>2116</v>
      </c>
      <c r="F316" t="s">
        <v>51</v>
      </c>
      <c r="G316">
        <v>-27.09</v>
      </c>
      <c r="H316">
        <v>153.13</v>
      </c>
      <c r="I316" t="s">
        <v>2912</v>
      </c>
      <c r="J316" t="s">
        <v>49</v>
      </c>
      <c r="K316" t="s">
        <v>2922</v>
      </c>
      <c r="L316" t="s">
        <v>56</v>
      </c>
      <c r="M316" t="s">
        <v>1333</v>
      </c>
      <c r="N316" t="s">
        <v>62</v>
      </c>
      <c r="O316" t="s">
        <v>2119</v>
      </c>
      <c r="S316">
        <v>50</v>
      </c>
      <c r="V316">
        <v>72.563500000000005</v>
      </c>
      <c r="W316">
        <v>0.97689999999999999</v>
      </c>
      <c r="AA316">
        <v>18.3765</v>
      </c>
      <c r="AD316">
        <v>41.194499999999998</v>
      </c>
      <c r="AG316">
        <v>72.563500000000005</v>
      </c>
      <c r="AM316">
        <v>30</v>
      </c>
      <c r="AO316">
        <v>1.498</v>
      </c>
      <c r="AR316">
        <v>207</v>
      </c>
    </row>
    <row r="317" spans="1:44">
      <c r="A317" t="s">
        <v>2083</v>
      </c>
      <c r="B317" t="s">
        <v>2082</v>
      </c>
      <c r="D317">
        <v>2021</v>
      </c>
      <c r="E317" t="s">
        <v>2116</v>
      </c>
      <c r="F317" t="s">
        <v>51</v>
      </c>
      <c r="G317">
        <v>-27.09</v>
      </c>
      <c r="H317">
        <v>153.13</v>
      </c>
      <c r="I317" t="s">
        <v>2912</v>
      </c>
      <c r="J317" t="s">
        <v>49</v>
      </c>
      <c r="K317" t="s">
        <v>2922</v>
      </c>
      <c r="L317" t="s">
        <v>56</v>
      </c>
      <c r="M317" t="s">
        <v>1333</v>
      </c>
      <c r="N317" t="s">
        <v>62</v>
      </c>
      <c r="O317" t="s">
        <v>2118</v>
      </c>
      <c r="S317">
        <v>60</v>
      </c>
      <c r="V317">
        <v>102.1635</v>
      </c>
      <c r="W317">
        <v>1.1685833329999999</v>
      </c>
      <c r="AA317">
        <v>15.381500000000001</v>
      </c>
      <c r="AD317">
        <v>37.798499999999997</v>
      </c>
      <c r="AG317">
        <v>76.1875</v>
      </c>
      <c r="AM317">
        <v>30</v>
      </c>
      <c r="AO317">
        <v>1.43</v>
      </c>
      <c r="AR317">
        <v>208</v>
      </c>
    </row>
    <row r="318" spans="1:44">
      <c r="A318" t="s">
        <v>2083</v>
      </c>
      <c r="B318" t="s">
        <v>2082</v>
      </c>
      <c r="D318">
        <v>2021</v>
      </c>
      <c r="E318" t="s">
        <v>2116</v>
      </c>
      <c r="F318" t="s">
        <v>51</v>
      </c>
      <c r="G318">
        <v>-27.09</v>
      </c>
      <c r="H318">
        <v>153.13</v>
      </c>
      <c r="I318" t="s">
        <v>2912</v>
      </c>
      <c r="J318" t="s">
        <v>49</v>
      </c>
      <c r="K318" t="s">
        <v>2922</v>
      </c>
      <c r="L318" t="s">
        <v>56</v>
      </c>
      <c r="M318" t="s">
        <v>1333</v>
      </c>
      <c r="N318" t="s">
        <v>62</v>
      </c>
      <c r="O318" t="s">
        <v>2117</v>
      </c>
      <c r="S318">
        <v>65</v>
      </c>
      <c r="V318">
        <v>77.830749999999995</v>
      </c>
      <c r="W318">
        <v>0.72592307700000003</v>
      </c>
      <c r="AA318">
        <v>13.28275</v>
      </c>
      <c r="AD318">
        <v>26.077750000000002</v>
      </c>
      <c r="AG318">
        <v>60.000749999999996</v>
      </c>
      <c r="AM318">
        <v>30</v>
      </c>
      <c r="AO318">
        <v>1.653076923</v>
      </c>
      <c r="AR318">
        <v>209</v>
      </c>
    </row>
    <row r="319" spans="1:44">
      <c r="A319" t="s">
        <v>2083</v>
      </c>
      <c r="B319" t="s">
        <v>2082</v>
      </c>
      <c r="D319">
        <v>2021</v>
      </c>
      <c r="E319" t="s">
        <v>2116</v>
      </c>
      <c r="F319" t="s">
        <v>51</v>
      </c>
      <c r="G319">
        <v>-27.09</v>
      </c>
      <c r="H319">
        <v>153.13</v>
      </c>
      <c r="I319" t="s">
        <v>2912</v>
      </c>
      <c r="J319" t="s">
        <v>49</v>
      </c>
      <c r="K319" t="s">
        <v>2922</v>
      </c>
      <c r="L319" t="s">
        <v>56</v>
      </c>
      <c r="M319" t="s">
        <v>1333</v>
      </c>
      <c r="N319" t="s">
        <v>62</v>
      </c>
      <c r="O319" t="s">
        <v>2115</v>
      </c>
      <c r="S319">
        <v>50</v>
      </c>
      <c r="V319">
        <v>77.829564000000005</v>
      </c>
      <c r="W319">
        <v>0.78059999999999996</v>
      </c>
      <c r="AA319">
        <v>17.801193000000001</v>
      </c>
      <c r="AD319">
        <v>43.757705000000001</v>
      </c>
      <c r="AG319">
        <v>77.829564000000005</v>
      </c>
      <c r="AM319">
        <v>30</v>
      </c>
      <c r="AO319">
        <v>1.9837340000000001</v>
      </c>
      <c r="AR319">
        <v>210</v>
      </c>
    </row>
    <row r="320" spans="1:44">
      <c r="A320" t="s">
        <v>2083</v>
      </c>
      <c r="B320" t="s">
        <v>2082</v>
      </c>
      <c r="D320">
        <v>2021</v>
      </c>
      <c r="E320" t="s">
        <v>2111</v>
      </c>
      <c r="F320" t="s">
        <v>51</v>
      </c>
      <c r="G320">
        <v>-27.469957000000001</v>
      </c>
      <c r="H320">
        <v>153.19459900000001</v>
      </c>
      <c r="I320" t="s">
        <v>2912</v>
      </c>
      <c r="J320" t="s">
        <v>49</v>
      </c>
      <c r="K320" t="s">
        <v>2922</v>
      </c>
      <c r="L320" t="s">
        <v>56</v>
      </c>
      <c r="M320" t="s">
        <v>1333</v>
      </c>
      <c r="N320" t="s">
        <v>62</v>
      </c>
      <c r="O320" t="s">
        <v>2114</v>
      </c>
      <c r="S320">
        <v>80</v>
      </c>
      <c r="V320">
        <v>130.006</v>
      </c>
      <c r="W320">
        <v>1.150625</v>
      </c>
      <c r="AA320">
        <v>26.451000000000001</v>
      </c>
      <c r="AD320">
        <v>56.276000000000003</v>
      </c>
      <c r="AG320">
        <v>81.525999999999996</v>
      </c>
      <c r="AM320">
        <v>30</v>
      </c>
      <c r="AO320">
        <v>1.425</v>
      </c>
      <c r="AR320">
        <v>211</v>
      </c>
    </row>
    <row r="321" spans="1:44">
      <c r="A321" t="s">
        <v>2083</v>
      </c>
      <c r="B321" t="s">
        <v>2082</v>
      </c>
      <c r="D321">
        <v>2021</v>
      </c>
      <c r="E321" t="s">
        <v>2111</v>
      </c>
      <c r="F321" t="s">
        <v>51</v>
      </c>
      <c r="G321">
        <v>-27.469957000000001</v>
      </c>
      <c r="H321">
        <v>153.19459900000001</v>
      </c>
      <c r="I321" t="s">
        <v>2912</v>
      </c>
      <c r="J321" t="s">
        <v>49</v>
      </c>
      <c r="K321" t="s">
        <v>2922</v>
      </c>
      <c r="L321" t="s">
        <v>56</v>
      </c>
      <c r="M321" t="s">
        <v>1333</v>
      </c>
      <c r="N321" t="s">
        <v>62</v>
      </c>
      <c r="O321" t="s">
        <v>2113</v>
      </c>
      <c r="S321">
        <v>85</v>
      </c>
      <c r="V321">
        <v>112.2</v>
      </c>
      <c r="W321">
        <v>0.71117647100000003</v>
      </c>
      <c r="AA321">
        <v>18.827000000000002</v>
      </c>
      <c r="AD321">
        <v>36.201000000000001</v>
      </c>
      <c r="AG321">
        <v>58.762999999999998</v>
      </c>
      <c r="AM321">
        <v>30</v>
      </c>
      <c r="AO321">
        <v>1.8741176470000001</v>
      </c>
      <c r="AR321">
        <v>212</v>
      </c>
    </row>
    <row r="322" spans="1:44">
      <c r="A322" t="s">
        <v>2083</v>
      </c>
      <c r="B322" t="s">
        <v>2082</v>
      </c>
      <c r="D322">
        <v>2021</v>
      </c>
      <c r="E322" t="s">
        <v>2111</v>
      </c>
      <c r="F322" t="s">
        <v>51</v>
      </c>
      <c r="G322">
        <v>-27.469957000000001</v>
      </c>
      <c r="H322">
        <v>153.19459900000001</v>
      </c>
      <c r="I322" t="s">
        <v>2912</v>
      </c>
      <c r="J322" t="s">
        <v>49</v>
      </c>
      <c r="K322" t="s">
        <v>2922</v>
      </c>
      <c r="L322" t="s">
        <v>56</v>
      </c>
      <c r="M322" t="s">
        <v>1333</v>
      </c>
      <c r="N322" t="s">
        <v>62</v>
      </c>
      <c r="O322" t="s">
        <v>2112</v>
      </c>
      <c r="S322">
        <v>85</v>
      </c>
      <c r="V322">
        <v>95.097999999999999</v>
      </c>
      <c r="W322">
        <v>0.78035294099999997</v>
      </c>
      <c r="AA322">
        <v>14.949</v>
      </c>
      <c r="AD322">
        <v>32.722000000000001</v>
      </c>
      <c r="AG322">
        <v>56.231000000000002</v>
      </c>
      <c r="AM322">
        <v>30</v>
      </c>
      <c r="AO322">
        <v>1.4411764709999999</v>
      </c>
      <c r="AR322">
        <v>213</v>
      </c>
    </row>
    <row r="323" spans="1:44">
      <c r="A323" t="s">
        <v>2083</v>
      </c>
      <c r="B323" t="s">
        <v>2082</v>
      </c>
      <c r="D323">
        <v>2021</v>
      </c>
      <c r="E323" t="s">
        <v>2111</v>
      </c>
      <c r="F323" t="s">
        <v>51</v>
      </c>
      <c r="G323">
        <v>-27.469957000000001</v>
      </c>
      <c r="H323">
        <v>153.19459900000001</v>
      </c>
      <c r="I323" t="s">
        <v>2912</v>
      </c>
      <c r="J323" t="s">
        <v>49</v>
      </c>
      <c r="K323" t="s">
        <v>2922</v>
      </c>
      <c r="L323" t="s">
        <v>56</v>
      </c>
      <c r="M323" t="s">
        <v>1333</v>
      </c>
      <c r="N323" t="s">
        <v>62</v>
      </c>
      <c r="O323" t="s">
        <v>2110</v>
      </c>
      <c r="S323">
        <v>80</v>
      </c>
      <c r="V323">
        <v>68.329499999999996</v>
      </c>
      <c r="W323">
        <v>0.61956250000000002</v>
      </c>
      <c r="AA323">
        <v>14.5345</v>
      </c>
      <c r="AD323">
        <v>27.0885</v>
      </c>
      <c r="AG323">
        <v>41.032499999999999</v>
      </c>
      <c r="AM323">
        <v>30</v>
      </c>
      <c r="AO323">
        <v>1.37375</v>
      </c>
      <c r="AR323">
        <v>214</v>
      </c>
    </row>
    <row r="324" spans="1:44">
      <c r="A324" t="s">
        <v>2083</v>
      </c>
      <c r="B324" t="s">
        <v>2082</v>
      </c>
      <c r="D324">
        <v>2021</v>
      </c>
      <c r="E324" t="s">
        <v>2101</v>
      </c>
      <c r="F324" t="s">
        <v>51</v>
      </c>
      <c r="G324">
        <v>-30.349720000000001</v>
      </c>
      <c r="H324">
        <v>153.10003499999999</v>
      </c>
      <c r="I324" t="s">
        <v>2912</v>
      </c>
      <c r="J324" t="s">
        <v>412</v>
      </c>
      <c r="K324" t="s">
        <v>2922</v>
      </c>
      <c r="L324" t="s">
        <v>56</v>
      </c>
      <c r="M324" t="s">
        <v>1333</v>
      </c>
      <c r="N324" t="s">
        <v>62</v>
      </c>
      <c r="O324" t="s">
        <v>250</v>
      </c>
      <c r="S324">
        <v>30</v>
      </c>
      <c r="V324">
        <v>39.226592459999999</v>
      </c>
      <c r="W324">
        <v>0.93162666699999996</v>
      </c>
      <c r="AA324">
        <v>21.691269299999998</v>
      </c>
      <c r="AD324">
        <v>39.226592459999999</v>
      </c>
      <c r="AM324">
        <v>30</v>
      </c>
      <c r="AO324">
        <v>1.43018</v>
      </c>
      <c r="AR324">
        <v>221</v>
      </c>
    </row>
    <row r="325" spans="1:44">
      <c r="A325" t="s">
        <v>2083</v>
      </c>
      <c r="B325" t="s">
        <v>2082</v>
      </c>
      <c r="D325">
        <v>2021</v>
      </c>
      <c r="E325" t="s">
        <v>2101</v>
      </c>
      <c r="F325" t="s">
        <v>51</v>
      </c>
      <c r="G325">
        <v>-30.342061000000001</v>
      </c>
      <c r="H325">
        <v>153.096182</v>
      </c>
      <c r="I325" t="s">
        <v>2912</v>
      </c>
      <c r="J325" t="s">
        <v>412</v>
      </c>
      <c r="K325" t="s">
        <v>2922</v>
      </c>
      <c r="L325" t="s">
        <v>56</v>
      </c>
      <c r="M325" t="s">
        <v>1333</v>
      </c>
      <c r="N325" t="s">
        <v>62</v>
      </c>
      <c r="O325" t="s">
        <v>245</v>
      </c>
      <c r="S325">
        <v>30</v>
      </c>
      <c r="V325">
        <v>26.447092179999999</v>
      </c>
      <c r="W325">
        <v>0.61656</v>
      </c>
      <c r="AA325">
        <v>9.6476054999999992</v>
      </c>
      <c r="AD325">
        <v>26.447092179999999</v>
      </c>
      <c r="AM325">
        <v>30</v>
      </c>
      <c r="AO325">
        <v>1.423273333</v>
      </c>
      <c r="AR325">
        <v>222</v>
      </c>
    </row>
    <row r="326" spans="1:44">
      <c r="A326" t="s">
        <v>2083</v>
      </c>
      <c r="B326" t="s">
        <v>2082</v>
      </c>
      <c r="D326">
        <v>2021</v>
      </c>
      <c r="E326" t="s">
        <v>2101</v>
      </c>
      <c r="F326" t="s">
        <v>51</v>
      </c>
      <c r="G326">
        <v>-30.339679</v>
      </c>
      <c r="H326">
        <v>153.097092</v>
      </c>
      <c r="I326" t="s">
        <v>2912</v>
      </c>
      <c r="J326" t="s">
        <v>412</v>
      </c>
      <c r="K326" t="s">
        <v>2922</v>
      </c>
      <c r="L326" t="s">
        <v>56</v>
      </c>
      <c r="M326" t="s">
        <v>1333</v>
      </c>
      <c r="N326" t="s">
        <v>62</v>
      </c>
      <c r="O326" t="s">
        <v>243</v>
      </c>
      <c r="S326">
        <v>30</v>
      </c>
      <c r="V326">
        <v>55.946445679999997</v>
      </c>
      <c r="W326">
        <v>1.5773999999999999</v>
      </c>
      <c r="AA326">
        <v>29.034010500000001</v>
      </c>
      <c r="AD326">
        <v>55.946445679999997</v>
      </c>
      <c r="AM326">
        <v>30</v>
      </c>
      <c r="AO326">
        <v>1.18208</v>
      </c>
      <c r="AR326">
        <v>223</v>
      </c>
    </row>
    <row r="327" spans="1:44">
      <c r="A327" t="s">
        <v>2083</v>
      </c>
      <c r="B327" t="s">
        <v>2082</v>
      </c>
      <c r="D327">
        <v>2021</v>
      </c>
      <c r="E327" t="s">
        <v>2100</v>
      </c>
      <c r="F327" t="s">
        <v>51</v>
      </c>
      <c r="G327">
        <v>-30.29935</v>
      </c>
      <c r="H327">
        <v>153.12485599999999</v>
      </c>
      <c r="I327" t="s">
        <v>2912</v>
      </c>
      <c r="J327" t="s">
        <v>412</v>
      </c>
      <c r="K327" t="s">
        <v>2922</v>
      </c>
      <c r="L327" t="s">
        <v>56</v>
      </c>
      <c r="M327" t="s">
        <v>1333</v>
      </c>
      <c r="N327" t="s">
        <v>62</v>
      </c>
      <c r="O327" t="s">
        <v>251</v>
      </c>
      <c r="S327">
        <v>30</v>
      </c>
      <c r="V327">
        <v>50.104351999999999</v>
      </c>
      <c r="W327">
        <v>1.4514133330000001</v>
      </c>
      <c r="AA327">
        <v>23.499949999999998</v>
      </c>
      <c r="AD327">
        <v>50.104351999999999</v>
      </c>
      <c r="AM327">
        <v>30</v>
      </c>
      <c r="AO327">
        <v>1.169333333</v>
      </c>
      <c r="AR327">
        <v>224</v>
      </c>
    </row>
    <row r="328" spans="1:44">
      <c r="A328" t="s">
        <v>2083</v>
      </c>
      <c r="B328" t="s">
        <v>2082</v>
      </c>
      <c r="D328">
        <v>2021</v>
      </c>
      <c r="E328" t="s">
        <v>2099</v>
      </c>
      <c r="F328" t="s">
        <v>51</v>
      </c>
      <c r="G328">
        <v>-29.42595</v>
      </c>
      <c r="H328">
        <v>153.342917</v>
      </c>
      <c r="I328" t="s">
        <v>2912</v>
      </c>
      <c r="J328" t="s">
        <v>412</v>
      </c>
      <c r="K328" t="s">
        <v>2922</v>
      </c>
      <c r="L328" t="s">
        <v>56</v>
      </c>
      <c r="M328" t="s">
        <v>1333</v>
      </c>
      <c r="N328" t="s">
        <v>62</v>
      </c>
      <c r="O328" t="s">
        <v>251</v>
      </c>
      <c r="S328">
        <v>40</v>
      </c>
      <c r="V328">
        <v>15.762659960000001</v>
      </c>
      <c r="W328">
        <v>0.33598</v>
      </c>
      <c r="AA328">
        <v>4.5783288000000004</v>
      </c>
      <c r="AD328">
        <v>10.92020084</v>
      </c>
      <c r="AM328">
        <v>30</v>
      </c>
      <c r="AO328">
        <v>1.1621250000000001</v>
      </c>
      <c r="AR328">
        <v>225</v>
      </c>
    </row>
    <row r="329" spans="1:44">
      <c r="A329" t="s">
        <v>2083</v>
      </c>
      <c r="B329" t="s">
        <v>2082</v>
      </c>
      <c r="D329">
        <v>2021</v>
      </c>
      <c r="E329" t="s">
        <v>2094</v>
      </c>
      <c r="F329" t="s">
        <v>51</v>
      </c>
      <c r="G329">
        <v>-34.900790000000001</v>
      </c>
      <c r="H329">
        <v>138.48076</v>
      </c>
      <c r="I329" t="s">
        <v>96</v>
      </c>
      <c r="J329" t="s">
        <v>412</v>
      </c>
      <c r="K329" t="s">
        <v>2922</v>
      </c>
      <c r="L329" t="s">
        <v>56</v>
      </c>
      <c r="M329" t="s">
        <v>1333</v>
      </c>
      <c r="N329" t="s">
        <v>62</v>
      </c>
      <c r="O329" t="s">
        <v>2095</v>
      </c>
      <c r="S329">
        <v>72</v>
      </c>
      <c r="V329">
        <v>32.130542370000001</v>
      </c>
      <c r="W329">
        <v>0.38164722200000001</v>
      </c>
      <c r="AA329">
        <v>3.3844546200000001</v>
      </c>
      <c r="AD329">
        <v>13.004658409999999</v>
      </c>
      <c r="AG329">
        <v>24.730321010000001</v>
      </c>
      <c r="AM329">
        <v>30</v>
      </c>
      <c r="AO329">
        <v>1.2410958329999999</v>
      </c>
      <c r="AQ329">
        <v>1.7</v>
      </c>
      <c r="AR329">
        <v>229</v>
      </c>
    </row>
    <row r="330" spans="1:44">
      <c r="A330" t="s">
        <v>1490</v>
      </c>
      <c r="B330" t="s">
        <v>1489</v>
      </c>
      <c r="C330" t="s">
        <v>1987</v>
      </c>
      <c r="D330" s="5">
        <v>2012</v>
      </c>
      <c r="E330" t="s">
        <v>490</v>
      </c>
      <c r="F330" t="s">
        <v>253</v>
      </c>
      <c r="G330">
        <v>21.2746</v>
      </c>
      <c r="H330">
        <v>-89.686300000000003</v>
      </c>
      <c r="I330" t="s">
        <v>50</v>
      </c>
      <c r="J330" t="s">
        <v>217</v>
      </c>
      <c r="K330" s="5" t="s">
        <v>217</v>
      </c>
      <c r="L330" t="s">
        <v>56</v>
      </c>
      <c r="M330" t="s">
        <v>489</v>
      </c>
      <c r="N330" t="s">
        <v>55</v>
      </c>
      <c r="O330">
        <v>80</v>
      </c>
      <c r="S330">
        <v>60</v>
      </c>
      <c r="V330">
        <v>75.44</v>
      </c>
      <c r="W330">
        <v>3.41</v>
      </c>
      <c r="AA330">
        <v>4.9159090000000001</v>
      </c>
      <c r="AD330">
        <v>25.495162000000001</v>
      </c>
      <c r="AG330">
        <v>45.702765999999997</v>
      </c>
      <c r="AM330">
        <v>59</v>
      </c>
      <c r="AO330">
        <v>0.69</v>
      </c>
    </row>
    <row r="331" spans="1:44">
      <c r="A331" s="5" t="s">
        <v>1490</v>
      </c>
      <c r="B331" s="5" t="s">
        <v>1489</v>
      </c>
      <c r="C331" s="5" t="s">
        <v>1968</v>
      </c>
      <c r="D331" s="5">
        <v>2012</v>
      </c>
      <c r="E331" s="5" t="s">
        <v>1967</v>
      </c>
      <c r="F331" s="5" t="s">
        <v>235</v>
      </c>
      <c r="G331" s="5">
        <v>35.156999999999996</v>
      </c>
      <c r="H331" s="5">
        <v>139.61199999999999</v>
      </c>
      <c r="I331" s="5" t="s">
        <v>2912</v>
      </c>
      <c r="J331" s="5" t="s">
        <v>64</v>
      </c>
      <c r="K331" s="5" t="s">
        <v>2924</v>
      </c>
      <c r="L331" t="s">
        <v>56</v>
      </c>
      <c r="M331" t="s">
        <v>63</v>
      </c>
      <c r="N331" t="s">
        <v>62</v>
      </c>
      <c r="O331" s="5">
        <v>104</v>
      </c>
      <c r="P331" s="5"/>
      <c r="Q331" s="5"/>
      <c r="R331" s="5"/>
      <c r="S331" s="5">
        <v>13</v>
      </c>
      <c r="T331" s="5"/>
      <c r="U331" s="5"/>
      <c r="V331" s="5">
        <v>7.266</v>
      </c>
      <c r="W331" s="5">
        <v>0.56000000000000005</v>
      </c>
      <c r="X331" s="5"/>
      <c r="Y331" s="5"/>
      <c r="Z331" s="5"/>
      <c r="AA331" s="5"/>
      <c r="AB331" s="5"/>
      <c r="AC331" s="5"/>
      <c r="AD331" s="5"/>
      <c r="AE331" s="5"/>
      <c r="AF331" s="5"/>
      <c r="AG331" s="5"/>
      <c r="AH331" s="5"/>
      <c r="AI331" s="5"/>
      <c r="AJ331" s="5"/>
      <c r="AK331" s="5"/>
      <c r="AL331" s="5"/>
      <c r="AM331" s="5">
        <v>12</v>
      </c>
      <c r="AN331" s="5"/>
      <c r="AO331" s="5">
        <f>1.37689*0.89689^W331</f>
        <v>1.2954873827807363</v>
      </c>
      <c r="AP331" s="5"/>
      <c r="AQ331" s="5"/>
      <c r="AR331" s="5" t="s">
        <v>2910</v>
      </c>
    </row>
    <row r="332" spans="1:44">
      <c r="A332" s="5" t="s">
        <v>1490</v>
      </c>
      <c r="B332" s="5" t="s">
        <v>1489</v>
      </c>
      <c r="C332" s="5" t="s">
        <v>1968</v>
      </c>
      <c r="D332" s="5">
        <v>2012</v>
      </c>
      <c r="E332" s="5" t="s">
        <v>1967</v>
      </c>
      <c r="F332" s="5" t="s">
        <v>235</v>
      </c>
      <c r="G332" s="5">
        <v>35.156999999999996</v>
      </c>
      <c r="H332" s="5">
        <v>139.61199999999999</v>
      </c>
      <c r="I332" s="5" t="s">
        <v>2912</v>
      </c>
      <c r="J332" s="5" t="s">
        <v>64</v>
      </c>
      <c r="K332" s="5" t="s">
        <v>2924</v>
      </c>
      <c r="L332" t="s">
        <v>56</v>
      </c>
      <c r="M332" t="s">
        <v>63</v>
      </c>
      <c r="N332" t="s">
        <v>62</v>
      </c>
      <c r="O332" s="5">
        <v>105</v>
      </c>
      <c r="P332" s="5"/>
      <c r="Q332" s="5"/>
      <c r="R332" s="5"/>
      <c r="S332" s="5">
        <v>12</v>
      </c>
      <c r="T332" s="5"/>
      <c r="U332" s="5"/>
      <c r="V332" s="5">
        <v>11.464</v>
      </c>
      <c r="W332" s="5">
        <v>0.88</v>
      </c>
      <c r="X332" s="5"/>
      <c r="Y332" s="5"/>
      <c r="Z332" s="5"/>
      <c r="AA332" s="5"/>
      <c r="AB332" s="5"/>
      <c r="AC332" s="5"/>
      <c r="AD332" s="5"/>
      <c r="AE332" s="5"/>
      <c r="AF332" s="5"/>
      <c r="AG332" s="5"/>
      <c r="AH332" s="5"/>
      <c r="AI332" s="5"/>
      <c r="AJ332" s="5"/>
      <c r="AK332" s="5"/>
      <c r="AL332" s="5"/>
      <c r="AM332" s="5">
        <v>12</v>
      </c>
      <c r="AN332" s="5"/>
      <c r="AO332" s="5">
        <f>1.37689*0.89689^W332</f>
        <v>1.2511509954072997</v>
      </c>
      <c r="AP332" s="5"/>
      <c r="AQ332" s="5"/>
      <c r="AR332" s="5" t="s">
        <v>2910</v>
      </c>
    </row>
    <row r="333" spans="1:44">
      <c r="A333" s="5" t="s">
        <v>1490</v>
      </c>
      <c r="B333" s="5" t="s">
        <v>1489</v>
      </c>
      <c r="C333" s="5" t="s">
        <v>1968</v>
      </c>
      <c r="D333" s="5">
        <v>2012</v>
      </c>
      <c r="E333" s="5" t="s">
        <v>1967</v>
      </c>
      <c r="F333" s="5" t="s">
        <v>235</v>
      </c>
      <c r="G333" s="5">
        <v>35.156999999999996</v>
      </c>
      <c r="H333" s="5">
        <v>139.61199999999999</v>
      </c>
      <c r="I333" s="5" t="s">
        <v>2912</v>
      </c>
      <c r="J333" s="5" t="s">
        <v>64</v>
      </c>
      <c r="K333" s="5" t="s">
        <v>2924</v>
      </c>
      <c r="L333" t="s">
        <v>56</v>
      </c>
      <c r="M333" t="s">
        <v>63</v>
      </c>
      <c r="N333" t="s">
        <v>62</v>
      </c>
      <c r="O333" s="5">
        <v>106</v>
      </c>
      <c r="P333" s="5"/>
      <c r="Q333" s="5"/>
      <c r="R333" s="5"/>
      <c r="S333" s="5">
        <v>27</v>
      </c>
      <c r="T333" s="5"/>
      <c r="U333" s="5"/>
      <c r="V333" s="5">
        <v>24.744</v>
      </c>
      <c r="W333" s="5">
        <v>0.81</v>
      </c>
      <c r="X333" s="5"/>
      <c r="Y333" s="5"/>
      <c r="Z333" s="5"/>
      <c r="AA333" s="5">
        <v>16.289055000000001</v>
      </c>
      <c r="AB333" s="5"/>
      <c r="AC333" s="5"/>
      <c r="AD333" s="5"/>
      <c r="AE333" s="5"/>
      <c r="AF333" s="5"/>
      <c r="AG333" s="5"/>
      <c r="AH333" s="5"/>
      <c r="AI333" s="5"/>
      <c r="AJ333" s="5"/>
      <c r="AK333" s="5"/>
      <c r="AL333" s="5"/>
      <c r="AM333" s="5">
        <v>28</v>
      </c>
      <c r="AN333" s="5"/>
      <c r="AO333" s="5">
        <f>1.37689*0.89689^W333</f>
        <v>1.2607180856182607</v>
      </c>
      <c r="AP333" s="5"/>
      <c r="AQ333" s="5"/>
      <c r="AR333" s="5" t="s">
        <v>2910</v>
      </c>
    </row>
    <row r="334" spans="1:44">
      <c r="A334" s="5" t="s">
        <v>1490</v>
      </c>
      <c r="B334" s="5" t="s">
        <v>1489</v>
      </c>
      <c r="C334" s="5" t="s">
        <v>1962</v>
      </c>
      <c r="D334" s="5">
        <v>2012</v>
      </c>
      <c r="E334" s="5" t="s">
        <v>1678</v>
      </c>
      <c r="F334" s="5" t="s">
        <v>789</v>
      </c>
      <c r="G334" s="5">
        <v>-4.6390000000000002</v>
      </c>
      <c r="H334" s="5">
        <v>39.277000000000001</v>
      </c>
      <c r="I334" s="5" t="s">
        <v>156</v>
      </c>
      <c r="J334" s="5" t="s">
        <v>155</v>
      </c>
      <c r="K334" s="5" t="s">
        <v>2923</v>
      </c>
      <c r="L334" s="5" t="s">
        <v>56</v>
      </c>
      <c r="M334" s="5" t="s">
        <v>489</v>
      </c>
      <c r="N334" s="5" t="s">
        <v>55</v>
      </c>
      <c r="O334" s="5">
        <v>112</v>
      </c>
      <c r="P334" s="5"/>
      <c r="Q334" s="5"/>
      <c r="R334" s="5"/>
      <c r="S334" s="5">
        <v>10</v>
      </c>
      <c r="T334" s="5"/>
      <c r="U334" s="5"/>
      <c r="V334" s="5">
        <v>5.625</v>
      </c>
      <c r="W334" s="5">
        <v>0.47</v>
      </c>
      <c r="X334" s="5"/>
      <c r="Y334" s="5"/>
      <c r="Z334" s="5"/>
      <c r="AA334" s="5"/>
      <c r="AB334" s="5"/>
      <c r="AC334" s="5"/>
      <c r="AD334" s="5"/>
      <c r="AE334" s="5"/>
      <c r="AF334" s="5"/>
      <c r="AG334" s="5"/>
      <c r="AH334" s="5"/>
      <c r="AI334" s="5"/>
      <c r="AJ334" s="5"/>
      <c r="AK334" s="5"/>
      <c r="AL334" s="5"/>
      <c r="AM334" s="5">
        <v>10</v>
      </c>
      <c r="AN334" s="5"/>
      <c r="AO334" s="5">
        <f>1.27746*0.8345^W334</f>
        <v>1.1733232880534943</v>
      </c>
      <c r="AP334" s="5"/>
      <c r="AQ334" s="5"/>
      <c r="AR334" s="5" t="s">
        <v>2910</v>
      </c>
    </row>
    <row r="335" spans="1:44">
      <c r="A335" s="5" t="s">
        <v>1490</v>
      </c>
      <c r="B335" s="5" t="s">
        <v>1489</v>
      </c>
      <c r="C335" s="5" t="s">
        <v>1962</v>
      </c>
      <c r="D335" s="5">
        <v>2012</v>
      </c>
      <c r="E335" s="5" t="s">
        <v>1678</v>
      </c>
      <c r="F335" s="5" t="s">
        <v>789</v>
      </c>
      <c r="G335" s="5">
        <v>-4.6390000000000002</v>
      </c>
      <c r="H335" s="5">
        <v>39.277000000000001</v>
      </c>
      <c r="I335" s="5" t="s">
        <v>156</v>
      </c>
      <c r="J335" s="5" t="s">
        <v>155</v>
      </c>
      <c r="K335" s="5" t="s">
        <v>2923</v>
      </c>
      <c r="L335" s="5" t="s">
        <v>56</v>
      </c>
      <c r="M335" s="5" t="s">
        <v>208</v>
      </c>
      <c r="N335" s="5" t="s">
        <v>209</v>
      </c>
      <c r="O335" s="5">
        <v>114</v>
      </c>
      <c r="P335" s="5"/>
      <c r="Q335" s="5"/>
      <c r="R335" s="5"/>
      <c r="S335" s="5">
        <v>2</v>
      </c>
      <c r="T335" s="5"/>
      <c r="U335" s="5"/>
      <c r="V335" s="5">
        <v>3.1829999999999998</v>
      </c>
      <c r="W335" s="5">
        <v>1.46</v>
      </c>
      <c r="X335" s="5"/>
      <c r="Y335" s="5"/>
      <c r="Z335" s="5"/>
      <c r="AA335" s="5"/>
      <c r="AB335" s="5"/>
      <c r="AC335" s="5"/>
      <c r="AD335" s="5"/>
      <c r="AE335" s="5"/>
      <c r="AF335" s="5"/>
      <c r="AG335" s="5"/>
      <c r="AH335" s="5"/>
      <c r="AI335" s="5"/>
      <c r="AJ335" s="5"/>
      <c r="AK335" s="5"/>
      <c r="AL335" s="5"/>
      <c r="AM335" s="5">
        <v>2</v>
      </c>
      <c r="AN335" s="5"/>
      <c r="AO335" s="5">
        <f>1.27746*0.8345^W335</f>
        <v>0.98091136916538957</v>
      </c>
      <c r="AP335" s="5"/>
      <c r="AQ335" s="5"/>
      <c r="AR335" s="5" t="s">
        <v>2910</v>
      </c>
    </row>
    <row r="336" spans="1:44">
      <c r="A336" t="s">
        <v>1490</v>
      </c>
      <c r="B336" t="s">
        <v>1489</v>
      </c>
      <c r="C336" t="s">
        <v>1949</v>
      </c>
      <c r="D336" s="5">
        <v>2012</v>
      </c>
      <c r="E336" t="s">
        <v>1954</v>
      </c>
      <c r="F336" t="s">
        <v>1146</v>
      </c>
      <c r="G336">
        <v>55.171973000000001</v>
      </c>
      <c r="H336">
        <v>12.7</v>
      </c>
      <c r="I336" t="s">
        <v>115</v>
      </c>
      <c r="J336" t="s">
        <v>95</v>
      </c>
      <c r="K336" t="s">
        <v>2925</v>
      </c>
      <c r="L336" t="s">
        <v>56</v>
      </c>
      <c r="M336" t="s">
        <v>63</v>
      </c>
      <c r="N336" t="s">
        <v>62</v>
      </c>
      <c r="O336">
        <v>127</v>
      </c>
      <c r="S336">
        <v>5</v>
      </c>
      <c r="V336">
        <v>0.98370000000000002</v>
      </c>
      <c r="W336">
        <v>0.18</v>
      </c>
      <c r="AM336">
        <v>5</v>
      </c>
      <c r="AN336">
        <v>70</v>
      </c>
      <c r="AO336">
        <v>1.0900000000000001</v>
      </c>
    </row>
    <row r="337" spans="1:44">
      <c r="A337" t="s">
        <v>1490</v>
      </c>
      <c r="B337" t="s">
        <v>1489</v>
      </c>
      <c r="C337" t="s">
        <v>1949</v>
      </c>
      <c r="D337" s="5">
        <v>2012</v>
      </c>
      <c r="E337" t="s">
        <v>1953</v>
      </c>
      <c r="F337" t="s">
        <v>1146</v>
      </c>
      <c r="G337">
        <v>55.171973000000001</v>
      </c>
      <c r="H337">
        <v>10.493102</v>
      </c>
      <c r="I337" t="s">
        <v>115</v>
      </c>
      <c r="J337" t="s">
        <v>95</v>
      </c>
      <c r="K337" t="s">
        <v>2925</v>
      </c>
      <c r="L337" t="s">
        <v>56</v>
      </c>
      <c r="M337" t="s">
        <v>63</v>
      </c>
      <c r="N337" t="s">
        <v>62</v>
      </c>
      <c r="O337">
        <v>128</v>
      </c>
      <c r="S337">
        <v>5</v>
      </c>
      <c r="V337">
        <v>16.518599999999999</v>
      </c>
      <c r="W337">
        <v>2.0699999999999998</v>
      </c>
      <c r="AM337">
        <v>5</v>
      </c>
      <c r="AN337">
        <v>40</v>
      </c>
      <c r="AO337">
        <v>1.6</v>
      </c>
    </row>
    <row r="338" spans="1:44">
      <c r="A338" s="5" t="s">
        <v>1490</v>
      </c>
      <c r="B338" s="5" t="s">
        <v>1489</v>
      </c>
      <c r="C338" s="5" t="s">
        <v>1949</v>
      </c>
      <c r="D338" s="5">
        <v>2012</v>
      </c>
      <c r="E338" s="5" t="s">
        <v>1952</v>
      </c>
      <c r="F338" s="5" t="s">
        <v>476</v>
      </c>
      <c r="G338" s="5">
        <v>51.36</v>
      </c>
      <c r="H338" s="5">
        <v>4.0599999999999996</v>
      </c>
      <c r="I338" s="5" t="s">
        <v>88</v>
      </c>
      <c r="J338" s="5" t="s">
        <v>95</v>
      </c>
      <c r="K338" s="5" t="s">
        <v>2925</v>
      </c>
      <c r="L338" s="5" t="s">
        <v>56</v>
      </c>
      <c r="M338" s="5" t="s">
        <v>63</v>
      </c>
      <c r="N338" s="5" t="s">
        <v>62</v>
      </c>
      <c r="O338" s="5">
        <v>129</v>
      </c>
      <c r="P338" s="5"/>
      <c r="Q338" s="5"/>
      <c r="R338" s="5"/>
      <c r="S338" s="5">
        <v>5</v>
      </c>
      <c r="T338" s="5"/>
      <c r="U338" s="5"/>
      <c r="V338" s="5">
        <v>3.9820000000000002</v>
      </c>
      <c r="W338" s="5">
        <v>0.73</v>
      </c>
      <c r="X338" s="5"/>
      <c r="Y338" s="5"/>
      <c r="Z338" s="5"/>
      <c r="AA338" s="5"/>
      <c r="AB338" s="5"/>
      <c r="AC338" s="5"/>
      <c r="AD338" s="5"/>
      <c r="AE338" s="5"/>
      <c r="AF338" s="5"/>
      <c r="AG338" s="5"/>
      <c r="AH338" s="5"/>
      <c r="AI338" s="5"/>
      <c r="AJ338" s="5"/>
      <c r="AK338" s="5"/>
      <c r="AL338" s="5"/>
      <c r="AM338" s="5">
        <v>5</v>
      </c>
      <c r="AN338" s="5"/>
      <c r="AO338" s="5">
        <f>1.44279*0.83407^W338</f>
        <v>1.2638075602958903</v>
      </c>
      <c r="AP338" s="5"/>
      <c r="AQ338" s="5"/>
      <c r="AR338" s="5" t="s">
        <v>2910</v>
      </c>
    </row>
    <row r="339" spans="1:44">
      <c r="A339" t="s">
        <v>1490</v>
      </c>
      <c r="B339" t="s">
        <v>1489</v>
      </c>
      <c r="C339" t="s">
        <v>1949</v>
      </c>
      <c r="D339" s="5">
        <v>2012</v>
      </c>
      <c r="E339" t="s">
        <v>1951</v>
      </c>
      <c r="F339" t="s">
        <v>167</v>
      </c>
      <c r="G339">
        <v>44.39</v>
      </c>
      <c r="H339">
        <v>-1.0900000000000001</v>
      </c>
      <c r="I339" t="s">
        <v>88</v>
      </c>
      <c r="J339" t="s">
        <v>95</v>
      </c>
      <c r="K339" t="s">
        <v>2925</v>
      </c>
      <c r="L339" t="s">
        <v>56</v>
      </c>
      <c r="M339" t="s">
        <v>63</v>
      </c>
      <c r="N339" t="s">
        <v>62</v>
      </c>
      <c r="O339">
        <v>131</v>
      </c>
      <c r="S339">
        <v>5</v>
      </c>
      <c r="V339">
        <v>1.637</v>
      </c>
      <c r="W339">
        <v>0.3</v>
      </c>
      <c r="AM339">
        <v>5</v>
      </c>
      <c r="AO339">
        <v>1.0900000000000001</v>
      </c>
    </row>
    <row r="340" spans="1:44">
      <c r="A340" t="s">
        <v>1490</v>
      </c>
      <c r="B340" t="s">
        <v>1489</v>
      </c>
      <c r="C340" t="s">
        <v>1949</v>
      </c>
      <c r="D340" s="5">
        <v>2012</v>
      </c>
      <c r="E340" t="s">
        <v>1950</v>
      </c>
      <c r="F340" t="s">
        <v>167</v>
      </c>
      <c r="G340">
        <v>44.39</v>
      </c>
      <c r="H340">
        <v>-1.0900000000000001</v>
      </c>
      <c r="I340" t="s">
        <v>88</v>
      </c>
      <c r="J340" t="s">
        <v>95</v>
      </c>
      <c r="K340" t="s">
        <v>2925</v>
      </c>
      <c r="L340" t="s">
        <v>56</v>
      </c>
      <c r="M340" t="s">
        <v>94</v>
      </c>
      <c r="N340" t="s">
        <v>62</v>
      </c>
      <c r="O340">
        <v>132</v>
      </c>
      <c r="S340">
        <v>5</v>
      </c>
      <c r="V340">
        <v>1.746</v>
      </c>
      <c r="W340">
        <v>0.32</v>
      </c>
      <c r="AM340">
        <v>5</v>
      </c>
      <c r="AO340">
        <v>1.0900000000000001</v>
      </c>
    </row>
    <row r="341" spans="1:44">
      <c r="A341" t="s">
        <v>1490</v>
      </c>
      <c r="B341" t="s">
        <v>1489</v>
      </c>
      <c r="C341" t="s">
        <v>1949</v>
      </c>
      <c r="D341" s="5">
        <v>2012</v>
      </c>
      <c r="E341" t="s">
        <v>1948</v>
      </c>
      <c r="F341" t="s">
        <v>167</v>
      </c>
      <c r="G341">
        <v>44.39</v>
      </c>
      <c r="H341">
        <v>-1.0900000000000001</v>
      </c>
      <c r="I341" t="s">
        <v>88</v>
      </c>
      <c r="J341" t="s">
        <v>95</v>
      </c>
      <c r="K341" t="s">
        <v>2925</v>
      </c>
      <c r="L341" t="s">
        <v>56</v>
      </c>
      <c r="M341" t="s">
        <v>94</v>
      </c>
      <c r="N341" t="s">
        <v>62</v>
      </c>
      <c r="O341">
        <v>133</v>
      </c>
      <c r="S341">
        <v>5</v>
      </c>
      <c r="V341">
        <v>9.9830000000000005</v>
      </c>
      <c r="W341">
        <v>1.83</v>
      </c>
      <c r="AM341">
        <v>5</v>
      </c>
      <c r="AO341">
        <v>1.0900000000000001</v>
      </c>
    </row>
    <row r="342" spans="1:44">
      <c r="A342" s="5" t="s">
        <v>1490</v>
      </c>
      <c r="B342" s="5" t="s">
        <v>1489</v>
      </c>
      <c r="C342" s="5" t="s">
        <v>1930</v>
      </c>
      <c r="D342" s="5">
        <v>2012</v>
      </c>
      <c r="E342" s="5" t="s">
        <v>1929</v>
      </c>
      <c r="F342" s="5" t="s">
        <v>438</v>
      </c>
      <c r="G342" s="5">
        <v>-45.847439000000001</v>
      </c>
      <c r="H342" s="5">
        <v>170.71182899999999</v>
      </c>
      <c r="I342" s="5" t="s">
        <v>96</v>
      </c>
      <c r="J342" s="5" t="s">
        <v>412</v>
      </c>
      <c r="K342" s="5" t="s">
        <v>2922</v>
      </c>
      <c r="L342" s="5" t="s">
        <v>56</v>
      </c>
      <c r="M342" s="5" t="s">
        <v>125</v>
      </c>
      <c r="N342" s="5" t="s">
        <v>62</v>
      </c>
      <c r="O342" s="5">
        <v>168</v>
      </c>
      <c r="P342" s="5"/>
      <c r="Q342" s="5"/>
      <c r="R342" s="5"/>
      <c r="S342" s="5">
        <v>5</v>
      </c>
      <c r="T342" s="5"/>
      <c r="U342" s="5"/>
      <c r="V342" s="5">
        <v>0.185</v>
      </c>
      <c r="W342" s="5">
        <v>3.5999999999999997E-2</v>
      </c>
      <c r="X342" s="5"/>
      <c r="Y342" s="5"/>
      <c r="Z342" s="5"/>
      <c r="AA342" s="5"/>
      <c r="AB342" s="5"/>
      <c r="AC342" s="5"/>
      <c r="AD342" s="5"/>
      <c r="AE342" s="5"/>
      <c r="AF342" s="5"/>
      <c r="AG342" s="5"/>
      <c r="AH342" s="5"/>
      <c r="AI342" s="5"/>
      <c r="AJ342" s="5"/>
      <c r="AK342" s="5"/>
      <c r="AL342" s="5"/>
      <c r="AM342" s="5">
        <v>5</v>
      </c>
      <c r="AN342" s="5">
        <v>22.2</v>
      </c>
      <c r="AO342" s="5">
        <f>1.40155*0.77675^W342</f>
        <v>1.3888608027425025</v>
      </c>
      <c r="AP342" s="5"/>
      <c r="AQ342" s="5"/>
      <c r="AR342" s="5" t="s">
        <v>2910</v>
      </c>
    </row>
    <row r="343" spans="1:44">
      <c r="A343" s="5" t="s">
        <v>1490</v>
      </c>
      <c r="B343" s="5" t="s">
        <v>1489</v>
      </c>
      <c r="C343" s="5" t="s">
        <v>1930</v>
      </c>
      <c r="D343" s="5">
        <v>2012</v>
      </c>
      <c r="E343" s="5" t="s">
        <v>1929</v>
      </c>
      <c r="F343" s="5" t="s">
        <v>438</v>
      </c>
      <c r="G343" s="5">
        <v>-45.847445</v>
      </c>
      <c r="H343" s="5">
        <v>170.71183199999999</v>
      </c>
      <c r="I343" s="5" t="s">
        <v>96</v>
      </c>
      <c r="J343" s="5" t="s">
        <v>412</v>
      </c>
      <c r="K343" s="5" t="s">
        <v>2922</v>
      </c>
      <c r="L343" s="5" t="s">
        <v>56</v>
      </c>
      <c r="M343" s="5" t="s">
        <v>125</v>
      </c>
      <c r="N343" s="5" t="s">
        <v>62</v>
      </c>
      <c r="O343" s="5">
        <v>169</v>
      </c>
      <c r="P343" s="5"/>
      <c r="Q343" s="5"/>
      <c r="R343" s="5"/>
      <c r="S343" s="5">
        <v>5</v>
      </c>
      <c r="T343" s="5"/>
      <c r="U343" s="5"/>
      <c r="V343" s="5">
        <v>1.167</v>
      </c>
      <c r="W343" s="5">
        <v>0.21</v>
      </c>
      <c r="X343" s="5"/>
      <c r="Y343" s="5"/>
      <c r="Z343" s="5"/>
      <c r="AA343" s="5"/>
      <c r="AB343" s="5"/>
      <c r="AC343" s="5"/>
      <c r="AD343" s="5"/>
      <c r="AE343" s="5"/>
      <c r="AF343" s="5"/>
      <c r="AG343" s="5"/>
      <c r="AH343" s="5"/>
      <c r="AI343" s="5"/>
      <c r="AJ343" s="5"/>
      <c r="AK343" s="5"/>
      <c r="AL343" s="5"/>
      <c r="AM343" s="5">
        <v>5</v>
      </c>
      <c r="AN343" s="5">
        <v>28.65</v>
      </c>
      <c r="AO343" s="5">
        <f>1.40155*0.77675^W343</f>
        <v>1.3291306123879594</v>
      </c>
      <c r="AP343" s="5"/>
      <c r="AQ343" s="5"/>
      <c r="AR343" s="5" t="s">
        <v>2910</v>
      </c>
    </row>
    <row r="344" spans="1:44">
      <c r="A344" s="5" t="s">
        <v>1490</v>
      </c>
      <c r="B344" s="5" t="s">
        <v>1489</v>
      </c>
      <c r="C344" s="5" t="s">
        <v>1930</v>
      </c>
      <c r="D344" s="5">
        <v>2012</v>
      </c>
      <c r="E344" s="5" t="s">
        <v>1929</v>
      </c>
      <c r="F344" s="5" t="s">
        <v>438</v>
      </c>
      <c r="G344" s="5">
        <v>-45.847445</v>
      </c>
      <c r="H344" s="5">
        <v>170.71183199999999</v>
      </c>
      <c r="I344" s="5" t="s">
        <v>96</v>
      </c>
      <c r="J344" s="5" t="s">
        <v>412</v>
      </c>
      <c r="K344" s="5" t="s">
        <v>2922</v>
      </c>
      <c r="L344" s="5" t="s">
        <v>56</v>
      </c>
      <c r="M344" s="5" t="s">
        <v>125</v>
      </c>
      <c r="N344" s="5" t="s">
        <v>62</v>
      </c>
      <c r="O344" s="5">
        <v>170</v>
      </c>
      <c r="P344" s="5"/>
      <c r="Q344" s="5"/>
      <c r="R344" s="5"/>
      <c r="S344" s="5">
        <v>5</v>
      </c>
      <c r="T344" s="5"/>
      <c r="U344" s="5"/>
      <c r="V344" s="5">
        <v>1.2589999999999999</v>
      </c>
      <c r="W344" s="5">
        <v>0.248</v>
      </c>
      <c r="X344" s="5"/>
      <c r="Y344" s="5"/>
      <c r="Z344" s="5"/>
      <c r="AA344" s="5"/>
      <c r="AB344" s="5"/>
      <c r="AC344" s="5"/>
      <c r="AD344" s="5"/>
      <c r="AE344" s="5"/>
      <c r="AF344" s="5"/>
      <c r="AG344" s="5"/>
      <c r="AH344" s="5"/>
      <c r="AI344" s="5"/>
      <c r="AJ344" s="5"/>
      <c r="AK344" s="5"/>
      <c r="AL344" s="5"/>
      <c r="AM344" s="5">
        <v>5</v>
      </c>
      <c r="AN344" s="5">
        <v>29.75</v>
      </c>
      <c r="AO344" s="5">
        <f>1.40155*0.77675^W344</f>
        <v>1.3164317516149977</v>
      </c>
      <c r="AP344" s="5"/>
      <c r="AQ344" s="5"/>
      <c r="AR344" s="5" t="s">
        <v>2910</v>
      </c>
    </row>
    <row r="345" spans="1:44">
      <c r="A345" t="s">
        <v>1490</v>
      </c>
      <c r="B345" t="s">
        <v>1489</v>
      </c>
      <c r="C345" t="s">
        <v>1901</v>
      </c>
      <c r="D345" s="5">
        <v>2012</v>
      </c>
      <c r="E345" t="s">
        <v>1900</v>
      </c>
      <c r="F345" t="s">
        <v>66</v>
      </c>
      <c r="G345">
        <v>48.514789999999998</v>
      </c>
      <c r="H345">
        <v>-122.52914</v>
      </c>
      <c r="I345" t="s">
        <v>115</v>
      </c>
      <c r="J345" t="s">
        <v>64</v>
      </c>
      <c r="K345" s="5" t="s">
        <v>2924</v>
      </c>
      <c r="L345" t="s">
        <v>56</v>
      </c>
      <c r="M345" t="s">
        <v>63</v>
      </c>
      <c r="N345" t="s">
        <v>62</v>
      </c>
      <c r="O345">
        <v>269</v>
      </c>
      <c r="S345">
        <v>46</v>
      </c>
      <c r="V345">
        <v>40.47</v>
      </c>
      <c r="W345">
        <v>0.76</v>
      </c>
      <c r="AA345">
        <v>10.89418525</v>
      </c>
      <c r="AD345">
        <v>24.966799999999999</v>
      </c>
      <c r="AM345">
        <v>46</v>
      </c>
      <c r="AN345">
        <v>53.2</v>
      </c>
      <c r="AO345">
        <v>1.2</v>
      </c>
    </row>
    <row r="346" spans="1:44">
      <c r="A346" s="5" t="s">
        <v>1490</v>
      </c>
      <c r="B346" s="5" t="s">
        <v>1489</v>
      </c>
      <c r="C346" s="5" t="s">
        <v>1894</v>
      </c>
      <c r="D346" s="5">
        <v>2012</v>
      </c>
      <c r="E346" s="5" t="s">
        <v>1897</v>
      </c>
      <c r="F346" s="5" t="s">
        <v>51</v>
      </c>
      <c r="G346" s="5">
        <v>-31.25</v>
      </c>
      <c r="H346" s="5">
        <v>152.5</v>
      </c>
      <c r="I346" s="5" t="s">
        <v>2912</v>
      </c>
      <c r="J346" s="5" t="s">
        <v>412</v>
      </c>
      <c r="K346" t="s">
        <v>2922</v>
      </c>
      <c r="L346" s="5" t="s">
        <v>56</v>
      </c>
      <c r="M346" s="5" t="s">
        <v>448</v>
      </c>
      <c r="N346" s="5" t="s">
        <v>62</v>
      </c>
      <c r="O346" s="5">
        <v>221</v>
      </c>
      <c r="P346" s="5"/>
      <c r="Q346" s="5"/>
      <c r="R346" s="5"/>
      <c r="S346" s="5">
        <v>0.5</v>
      </c>
      <c r="T346" s="5"/>
      <c r="U346" s="5"/>
      <c r="V346" s="5">
        <v>0.42799999999999999</v>
      </c>
      <c r="W346" s="5">
        <v>0.79</v>
      </c>
      <c r="X346" s="5"/>
      <c r="Y346" s="5"/>
      <c r="Z346" s="5"/>
      <c r="AA346" s="5"/>
      <c r="AB346" s="5"/>
      <c r="AC346" s="5"/>
      <c r="AD346" s="5"/>
      <c r="AE346" s="5"/>
      <c r="AF346" s="5"/>
      <c r="AG346" s="5"/>
      <c r="AH346" s="5"/>
      <c r="AI346" s="5"/>
      <c r="AJ346" s="5"/>
      <c r="AK346" s="5"/>
      <c r="AL346" s="5"/>
      <c r="AM346" s="5">
        <v>0.5</v>
      </c>
      <c r="AN346" s="5"/>
      <c r="AO346" s="5">
        <f>1.37689*0.89689^W346</f>
        <v>1.2634649523988792</v>
      </c>
      <c r="AP346" s="5"/>
      <c r="AQ346" s="5"/>
      <c r="AR346" s="5" t="s">
        <v>2910</v>
      </c>
    </row>
    <row r="347" spans="1:44">
      <c r="A347" s="5" t="s">
        <v>1490</v>
      </c>
      <c r="B347" s="5" t="s">
        <v>1489</v>
      </c>
      <c r="C347" s="5" t="s">
        <v>1894</v>
      </c>
      <c r="D347" s="5">
        <v>2012</v>
      </c>
      <c r="E347" s="5" t="s">
        <v>1896</v>
      </c>
      <c r="F347" s="5" t="s">
        <v>51</v>
      </c>
      <c r="G347" s="5">
        <v>-31.39</v>
      </c>
      <c r="H347" s="5">
        <v>152.47</v>
      </c>
      <c r="I347" s="5" t="s">
        <v>88</v>
      </c>
      <c r="J347" s="5" t="s">
        <v>412</v>
      </c>
      <c r="K347" t="s">
        <v>2922</v>
      </c>
      <c r="L347" s="5" t="s">
        <v>56</v>
      </c>
      <c r="M347" s="5" t="s">
        <v>448</v>
      </c>
      <c r="N347" s="5" t="s">
        <v>62</v>
      </c>
      <c r="O347" s="5">
        <v>227</v>
      </c>
      <c r="P347" s="5"/>
      <c r="Q347" s="5"/>
      <c r="R347" s="5"/>
      <c r="S347" s="5">
        <v>0.5</v>
      </c>
      <c r="T347" s="5"/>
      <c r="U347" s="5"/>
      <c r="V347" s="5">
        <v>2.254</v>
      </c>
      <c r="W347" s="5">
        <v>4.13</v>
      </c>
      <c r="X347" s="5"/>
      <c r="Y347" s="5"/>
      <c r="Z347" s="5"/>
      <c r="AA347" s="5"/>
      <c r="AB347" s="5"/>
      <c r="AC347" s="5"/>
      <c r="AD347" s="5"/>
      <c r="AE347" s="5"/>
      <c r="AF347" s="5"/>
      <c r="AG347" s="5"/>
      <c r="AH347" s="5"/>
      <c r="AI347" s="5"/>
      <c r="AJ347" s="5"/>
      <c r="AK347" s="5"/>
      <c r="AL347" s="5"/>
      <c r="AM347" s="5">
        <v>0.5</v>
      </c>
      <c r="AN347" s="5"/>
      <c r="AO347" s="5">
        <f>1.44279*0.83407^W347</f>
        <v>0.6819765654361436</v>
      </c>
      <c r="AP347" s="5"/>
      <c r="AQ347" s="5"/>
      <c r="AR347" s="5" t="s">
        <v>2910</v>
      </c>
    </row>
    <row r="348" spans="1:44">
      <c r="A348" s="5" t="s">
        <v>1490</v>
      </c>
      <c r="B348" s="5" t="s">
        <v>1489</v>
      </c>
      <c r="C348" s="5" t="s">
        <v>1894</v>
      </c>
      <c r="D348" s="5">
        <v>2012</v>
      </c>
      <c r="E348" s="5" t="s">
        <v>1893</v>
      </c>
      <c r="F348" s="5" t="s">
        <v>51</v>
      </c>
      <c r="G348" s="5">
        <v>-32.15</v>
      </c>
      <c r="H348" s="5">
        <v>152.28</v>
      </c>
      <c r="I348" s="5" t="s">
        <v>88</v>
      </c>
      <c r="J348" s="5" t="s">
        <v>412</v>
      </c>
      <c r="K348" t="s">
        <v>2922</v>
      </c>
      <c r="L348" s="5" t="s">
        <v>56</v>
      </c>
      <c r="M348" s="5" t="s">
        <v>448</v>
      </c>
      <c r="N348" s="5" t="s">
        <v>62</v>
      </c>
      <c r="O348" s="5">
        <v>238</v>
      </c>
      <c r="P348" s="5"/>
      <c r="Q348" s="5"/>
      <c r="R348" s="5"/>
      <c r="S348" s="5">
        <v>0.5</v>
      </c>
      <c r="T348" s="5"/>
      <c r="U348" s="5"/>
      <c r="V348" s="5">
        <v>2.9239999999999999</v>
      </c>
      <c r="W348" s="5">
        <v>5.36</v>
      </c>
      <c r="X348" s="5"/>
      <c r="Y348" s="5"/>
      <c r="Z348" s="5"/>
      <c r="AA348" s="5"/>
      <c r="AB348" s="5"/>
      <c r="AC348" s="5"/>
      <c r="AD348" s="5"/>
      <c r="AE348" s="5"/>
      <c r="AF348" s="5"/>
      <c r="AG348" s="5"/>
      <c r="AH348" s="5"/>
      <c r="AI348" s="5"/>
      <c r="AJ348" s="5"/>
      <c r="AK348" s="5"/>
      <c r="AL348" s="5"/>
      <c r="AM348" s="5">
        <v>0.5</v>
      </c>
      <c r="AN348" s="5"/>
      <c r="AO348" s="5">
        <f>1.44279*0.83407^W348</f>
        <v>0.54556754541696206</v>
      </c>
      <c r="AP348" s="5"/>
      <c r="AQ348" s="5"/>
      <c r="AR348" s="5" t="s">
        <v>2910</v>
      </c>
    </row>
    <row r="349" spans="1:44">
      <c r="A349" s="5" t="s">
        <v>1490</v>
      </c>
      <c r="B349" s="5" t="s">
        <v>1489</v>
      </c>
      <c r="C349" s="5" t="s">
        <v>1803</v>
      </c>
      <c r="D349" s="5">
        <v>2012</v>
      </c>
      <c r="E349" s="5" t="s">
        <v>1802</v>
      </c>
      <c r="F349" s="5" t="s">
        <v>51</v>
      </c>
      <c r="G349" s="5">
        <v>-34.32</v>
      </c>
      <c r="H349" s="5">
        <v>150.5</v>
      </c>
      <c r="I349" s="5" t="s">
        <v>88</v>
      </c>
      <c r="J349" s="5" t="s">
        <v>412</v>
      </c>
      <c r="K349" t="s">
        <v>2922</v>
      </c>
      <c r="L349" s="5" t="s">
        <v>56</v>
      </c>
      <c r="M349" s="5" t="s">
        <v>448</v>
      </c>
      <c r="N349" s="5" t="s">
        <v>62</v>
      </c>
      <c r="O349" s="5">
        <v>321</v>
      </c>
      <c r="P349" s="5"/>
      <c r="Q349" s="5"/>
      <c r="R349" s="5"/>
      <c r="S349" s="5">
        <v>2</v>
      </c>
      <c r="T349" s="5"/>
      <c r="U349" s="5"/>
      <c r="V349" s="5">
        <v>3.16</v>
      </c>
      <c r="W349" s="5">
        <v>1.45</v>
      </c>
      <c r="X349" s="5"/>
      <c r="Y349" s="5"/>
      <c r="Z349" s="5"/>
      <c r="AA349" s="5"/>
      <c r="AB349" s="5"/>
      <c r="AC349" s="5"/>
      <c r="AD349" s="5"/>
      <c r="AE349" s="5"/>
      <c r="AF349" s="5"/>
      <c r="AG349" s="5"/>
      <c r="AH349" s="5"/>
      <c r="AI349" s="5"/>
      <c r="AJ349" s="5"/>
      <c r="AK349" s="5"/>
      <c r="AL349" s="5"/>
      <c r="AM349" s="5">
        <v>2</v>
      </c>
      <c r="AN349" s="5"/>
      <c r="AO349" s="5">
        <f>1.44279*0.83407^W349</f>
        <v>1.1090388235692712</v>
      </c>
      <c r="AP349" s="5"/>
      <c r="AQ349" s="5"/>
      <c r="AR349" s="5" t="s">
        <v>2910</v>
      </c>
    </row>
    <row r="350" spans="1:44">
      <c r="A350" s="5" t="s">
        <v>1490</v>
      </c>
      <c r="B350" s="5" t="s">
        <v>1489</v>
      </c>
      <c r="C350" s="5" t="s">
        <v>1774</v>
      </c>
      <c r="D350" s="5">
        <v>2012</v>
      </c>
      <c r="E350" s="5" t="s">
        <v>1762</v>
      </c>
      <c r="F350" s="5" t="s">
        <v>167</v>
      </c>
      <c r="G350" s="5">
        <v>43.423000000000002</v>
      </c>
      <c r="H350" s="5">
        <v>3.6429999999999998</v>
      </c>
      <c r="I350" s="5" t="s">
        <v>96</v>
      </c>
      <c r="J350" s="5" t="s">
        <v>95</v>
      </c>
      <c r="K350" t="s">
        <v>846</v>
      </c>
      <c r="L350" s="5" t="s">
        <v>56</v>
      </c>
      <c r="M350" s="5" t="s">
        <v>63</v>
      </c>
      <c r="N350" s="5" t="s">
        <v>62</v>
      </c>
      <c r="O350" s="5">
        <v>352</v>
      </c>
      <c r="P350" s="5"/>
      <c r="Q350" s="5"/>
      <c r="R350" s="5"/>
      <c r="S350" s="5">
        <v>5</v>
      </c>
      <c r="T350" s="5"/>
      <c r="U350" s="5"/>
      <c r="V350" s="5">
        <v>0.6</v>
      </c>
      <c r="W350" s="5">
        <v>0.11</v>
      </c>
      <c r="X350" s="5"/>
      <c r="Y350" s="5"/>
      <c r="Z350" s="5"/>
      <c r="AA350" s="5"/>
      <c r="AB350" s="5"/>
      <c r="AC350" s="5"/>
      <c r="AD350" s="5"/>
      <c r="AE350" s="5"/>
      <c r="AF350" s="5"/>
      <c r="AG350" s="5"/>
      <c r="AH350" s="5"/>
      <c r="AI350" s="5"/>
      <c r="AJ350" s="5"/>
      <c r="AK350" s="5"/>
      <c r="AL350" s="5"/>
      <c r="AM350" s="5">
        <v>5</v>
      </c>
      <c r="AN350" s="5"/>
      <c r="AO350" s="5">
        <f t="shared" ref="AO350:AO361" si="6">1.40155*0.77675^W350</f>
        <v>1.3631370891947732</v>
      </c>
      <c r="AP350" s="5"/>
      <c r="AQ350" s="5"/>
      <c r="AR350" s="5" t="s">
        <v>2910</v>
      </c>
    </row>
    <row r="351" spans="1:44">
      <c r="A351" s="5" t="s">
        <v>1490</v>
      </c>
      <c r="B351" s="5" t="s">
        <v>1489</v>
      </c>
      <c r="C351" s="5" t="s">
        <v>1773</v>
      </c>
      <c r="D351" s="5">
        <v>2012</v>
      </c>
      <c r="E351" s="5" t="s">
        <v>1762</v>
      </c>
      <c r="F351" s="5" t="s">
        <v>167</v>
      </c>
      <c r="G351" s="5">
        <v>43.423000000000002</v>
      </c>
      <c r="H351" s="5">
        <v>3.6429999999999998</v>
      </c>
      <c r="I351" s="5" t="s">
        <v>96</v>
      </c>
      <c r="J351" s="5" t="s">
        <v>95</v>
      </c>
      <c r="K351" t="s">
        <v>846</v>
      </c>
      <c r="L351" s="5" t="s">
        <v>56</v>
      </c>
      <c r="M351" s="5" t="s">
        <v>63</v>
      </c>
      <c r="N351" s="5" t="s">
        <v>62</v>
      </c>
      <c r="O351" s="5">
        <v>353</v>
      </c>
      <c r="P351" s="5"/>
      <c r="Q351" s="5"/>
      <c r="R351" s="5"/>
      <c r="S351" s="5">
        <v>5</v>
      </c>
      <c r="T351" s="5"/>
      <c r="U351" s="5"/>
      <c r="V351" s="5">
        <v>0.52</v>
      </c>
      <c r="W351" s="5">
        <v>0.1</v>
      </c>
      <c r="X351" s="5"/>
      <c r="Y351" s="5"/>
      <c r="Z351" s="5"/>
      <c r="AA351" s="5"/>
      <c r="AB351" s="5"/>
      <c r="AC351" s="5"/>
      <c r="AD351" s="5"/>
      <c r="AE351" s="5"/>
      <c r="AF351" s="5"/>
      <c r="AG351" s="5"/>
      <c r="AH351" s="5"/>
      <c r="AI351" s="5"/>
      <c r="AJ351" s="5"/>
      <c r="AK351" s="5"/>
      <c r="AL351" s="5"/>
      <c r="AM351" s="5">
        <v>5</v>
      </c>
      <c r="AN351" s="5"/>
      <c r="AO351" s="5">
        <f t="shared" si="6"/>
        <v>1.3665852279705453</v>
      </c>
      <c r="AP351" s="5"/>
      <c r="AQ351" s="5"/>
      <c r="AR351" s="5" t="s">
        <v>2910</v>
      </c>
    </row>
    <row r="352" spans="1:44">
      <c r="A352" s="5" t="s">
        <v>1490</v>
      </c>
      <c r="B352" s="5" t="s">
        <v>1489</v>
      </c>
      <c r="C352" s="5" t="s">
        <v>1772</v>
      </c>
      <c r="D352" s="5">
        <v>2012</v>
      </c>
      <c r="E352" s="5" t="s">
        <v>1762</v>
      </c>
      <c r="F352" s="5" t="s">
        <v>167</v>
      </c>
      <c r="G352" s="5">
        <v>43.423000000000002</v>
      </c>
      <c r="H352" s="5">
        <v>3.6429999999999998</v>
      </c>
      <c r="I352" s="5" t="s">
        <v>96</v>
      </c>
      <c r="J352" s="5" t="s">
        <v>95</v>
      </c>
      <c r="K352" t="s">
        <v>846</v>
      </c>
      <c r="L352" s="5" t="s">
        <v>56</v>
      </c>
      <c r="M352" s="5" t="s">
        <v>63</v>
      </c>
      <c r="N352" s="5" t="s">
        <v>62</v>
      </c>
      <c r="O352" s="5">
        <v>354</v>
      </c>
      <c r="P352" s="5"/>
      <c r="Q352" s="5"/>
      <c r="R352" s="5"/>
      <c r="S352" s="5">
        <v>5</v>
      </c>
      <c r="T352" s="5"/>
      <c r="U352" s="5"/>
      <c r="V352" s="5">
        <v>0.53</v>
      </c>
      <c r="W352" s="5">
        <v>0.1</v>
      </c>
      <c r="X352" s="5"/>
      <c r="Y352" s="5"/>
      <c r="Z352" s="5"/>
      <c r="AA352" s="5"/>
      <c r="AB352" s="5"/>
      <c r="AC352" s="5"/>
      <c r="AD352" s="5"/>
      <c r="AE352" s="5"/>
      <c r="AF352" s="5"/>
      <c r="AG352" s="5"/>
      <c r="AH352" s="5"/>
      <c r="AI352" s="5"/>
      <c r="AJ352" s="5"/>
      <c r="AK352" s="5"/>
      <c r="AL352" s="5"/>
      <c r="AM352" s="5">
        <v>5</v>
      </c>
      <c r="AN352" s="5"/>
      <c r="AO352" s="5">
        <f t="shared" si="6"/>
        <v>1.3665852279705453</v>
      </c>
      <c r="AP352" s="5"/>
      <c r="AQ352" s="5"/>
      <c r="AR352" s="5" t="s">
        <v>2910</v>
      </c>
    </row>
    <row r="353" spans="1:44">
      <c r="A353" s="5" t="s">
        <v>1490</v>
      </c>
      <c r="B353" s="5" t="s">
        <v>1489</v>
      </c>
      <c r="C353" s="5" t="s">
        <v>1771</v>
      </c>
      <c r="D353" s="5">
        <v>2012</v>
      </c>
      <c r="E353" s="5" t="s">
        <v>1762</v>
      </c>
      <c r="F353" s="5" t="s">
        <v>167</v>
      </c>
      <c r="G353" s="5">
        <v>43.423000000000002</v>
      </c>
      <c r="H353" s="5">
        <v>3.6429999999999998</v>
      </c>
      <c r="I353" s="5" t="s">
        <v>96</v>
      </c>
      <c r="J353" s="5" t="s">
        <v>95</v>
      </c>
      <c r="K353" t="s">
        <v>846</v>
      </c>
      <c r="L353" s="5" t="s">
        <v>56</v>
      </c>
      <c r="M353" s="5" t="s">
        <v>63</v>
      </c>
      <c r="N353" s="5" t="s">
        <v>62</v>
      </c>
      <c r="O353" s="5">
        <v>355</v>
      </c>
      <c r="P353" s="5"/>
      <c r="Q353" s="5"/>
      <c r="R353" s="5"/>
      <c r="S353" s="5">
        <v>5</v>
      </c>
      <c r="T353" s="5"/>
      <c r="U353" s="5"/>
      <c r="V353" s="5">
        <v>0.28999999999999998</v>
      </c>
      <c r="W353" s="5">
        <v>0.05</v>
      </c>
      <c r="X353" s="5"/>
      <c r="Y353" s="5"/>
      <c r="Z353" s="5"/>
      <c r="AA353" s="5"/>
      <c r="AB353" s="5"/>
      <c r="AC353" s="5"/>
      <c r="AD353" s="5"/>
      <c r="AE353" s="5"/>
      <c r="AF353" s="5"/>
      <c r="AG353" s="5"/>
      <c r="AH353" s="5"/>
      <c r="AI353" s="5"/>
      <c r="AJ353" s="5"/>
      <c r="AK353" s="5"/>
      <c r="AL353" s="5"/>
      <c r="AM353" s="5">
        <v>5</v>
      </c>
      <c r="AN353" s="5"/>
      <c r="AO353" s="5">
        <f t="shared" si="6"/>
        <v>1.383957198132268</v>
      </c>
      <c r="AP353" s="5"/>
      <c r="AQ353" s="5"/>
      <c r="AR353" s="5" t="s">
        <v>2910</v>
      </c>
    </row>
    <row r="354" spans="1:44">
      <c r="A354" s="5" t="s">
        <v>1490</v>
      </c>
      <c r="B354" s="5" t="s">
        <v>1489</v>
      </c>
      <c r="C354" s="5" t="s">
        <v>1770</v>
      </c>
      <c r="D354" s="5">
        <v>2012</v>
      </c>
      <c r="E354" s="5" t="s">
        <v>1762</v>
      </c>
      <c r="F354" s="5" t="s">
        <v>167</v>
      </c>
      <c r="G354" s="5">
        <v>43.423000000000002</v>
      </c>
      <c r="H354" s="5">
        <v>3.6429999999999998</v>
      </c>
      <c r="I354" s="5" t="s">
        <v>96</v>
      </c>
      <c r="J354" s="5" t="s">
        <v>95</v>
      </c>
      <c r="K354" t="s">
        <v>846</v>
      </c>
      <c r="L354" s="5" t="s">
        <v>56</v>
      </c>
      <c r="M354" s="5" t="s">
        <v>63</v>
      </c>
      <c r="N354" s="5" t="s">
        <v>62</v>
      </c>
      <c r="O354" s="5">
        <v>356</v>
      </c>
      <c r="P354" s="5"/>
      <c r="Q354" s="5"/>
      <c r="R354" s="5"/>
      <c r="S354" s="5">
        <v>5</v>
      </c>
      <c r="T354" s="5"/>
      <c r="U354" s="5"/>
      <c r="V354" s="5">
        <v>0.35</v>
      </c>
      <c r="W354" s="5">
        <v>0.06</v>
      </c>
      <c r="X354" s="5"/>
      <c r="Y354" s="5"/>
      <c r="Z354" s="5"/>
      <c r="AA354" s="5"/>
      <c r="AB354" s="5"/>
      <c r="AC354" s="5"/>
      <c r="AD354" s="5"/>
      <c r="AE354" s="5"/>
      <c r="AF354" s="5"/>
      <c r="AG354" s="5"/>
      <c r="AH354" s="5"/>
      <c r="AI354" s="5"/>
      <c r="AJ354" s="5"/>
      <c r="AK354" s="5"/>
      <c r="AL354" s="5"/>
      <c r="AM354" s="5">
        <v>5</v>
      </c>
      <c r="AN354" s="5"/>
      <c r="AO354" s="5">
        <f t="shared" si="6"/>
        <v>1.3804652267709387</v>
      </c>
      <c r="AP354" s="5"/>
      <c r="AQ354" s="5"/>
      <c r="AR354" s="5" t="s">
        <v>2910</v>
      </c>
    </row>
    <row r="355" spans="1:44">
      <c r="A355" s="5" t="s">
        <v>1490</v>
      </c>
      <c r="B355" s="5" t="s">
        <v>1489</v>
      </c>
      <c r="C355" s="5" t="s">
        <v>1769</v>
      </c>
      <c r="D355" s="5">
        <v>2012</v>
      </c>
      <c r="E355" s="5" t="s">
        <v>1762</v>
      </c>
      <c r="F355" s="5" t="s">
        <v>167</v>
      </c>
      <c r="G355" s="5">
        <v>43.423000000000002</v>
      </c>
      <c r="H355" s="5">
        <v>3.6429999999999998</v>
      </c>
      <c r="I355" s="5" t="s">
        <v>96</v>
      </c>
      <c r="J355" s="5" t="s">
        <v>95</v>
      </c>
      <c r="K355" t="s">
        <v>846</v>
      </c>
      <c r="L355" s="5" t="s">
        <v>56</v>
      </c>
      <c r="M355" s="5" t="s">
        <v>63</v>
      </c>
      <c r="N355" s="5" t="s">
        <v>62</v>
      </c>
      <c r="O355" s="5">
        <v>357</v>
      </c>
      <c r="P355" s="5"/>
      <c r="Q355" s="5"/>
      <c r="R355" s="5"/>
      <c r="S355" s="5">
        <v>5</v>
      </c>
      <c r="T355" s="5"/>
      <c r="U355" s="5"/>
      <c r="V355" s="5">
        <v>0.28000000000000003</v>
      </c>
      <c r="W355" s="5">
        <v>0.05</v>
      </c>
      <c r="X355" s="5"/>
      <c r="Y355" s="5"/>
      <c r="Z355" s="5"/>
      <c r="AA355" s="5"/>
      <c r="AB355" s="5"/>
      <c r="AC355" s="5"/>
      <c r="AD355" s="5"/>
      <c r="AE355" s="5"/>
      <c r="AF355" s="5"/>
      <c r="AG355" s="5"/>
      <c r="AH355" s="5"/>
      <c r="AI355" s="5"/>
      <c r="AJ355" s="5"/>
      <c r="AK355" s="5"/>
      <c r="AL355" s="5"/>
      <c r="AM355" s="5">
        <v>5</v>
      </c>
      <c r="AN355" s="5"/>
      <c r="AO355" s="5">
        <f t="shared" si="6"/>
        <v>1.383957198132268</v>
      </c>
      <c r="AP355" s="5"/>
      <c r="AQ355" s="5"/>
      <c r="AR355" s="5" t="s">
        <v>2910</v>
      </c>
    </row>
    <row r="356" spans="1:44">
      <c r="A356" s="5" t="s">
        <v>1490</v>
      </c>
      <c r="B356" s="5" t="s">
        <v>1489</v>
      </c>
      <c r="C356" s="5" t="s">
        <v>1768</v>
      </c>
      <c r="D356" s="5">
        <v>2012</v>
      </c>
      <c r="E356" s="5" t="s">
        <v>1762</v>
      </c>
      <c r="F356" s="5" t="s">
        <v>167</v>
      </c>
      <c r="G356" s="5">
        <v>43.423000000000002</v>
      </c>
      <c r="H356" s="5">
        <v>3.6429999999999998</v>
      </c>
      <c r="I356" s="5" t="s">
        <v>96</v>
      </c>
      <c r="J356" s="5" t="s">
        <v>95</v>
      </c>
      <c r="K356" t="s">
        <v>846</v>
      </c>
      <c r="L356" s="5" t="s">
        <v>56</v>
      </c>
      <c r="M356" s="5" t="s">
        <v>63</v>
      </c>
      <c r="N356" s="5" t="s">
        <v>62</v>
      </c>
      <c r="O356" s="5">
        <v>358</v>
      </c>
      <c r="P356" s="5"/>
      <c r="Q356" s="5"/>
      <c r="R356" s="5"/>
      <c r="S356" s="5">
        <v>5</v>
      </c>
      <c r="T356" s="5"/>
      <c r="U356" s="5"/>
      <c r="V356" s="5">
        <v>0.31</v>
      </c>
      <c r="W356" s="5">
        <v>0.06</v>
      </c>
      <c r="X356" s="5"/>
      <c r="Y356" s="5"/>
      <c r="Z356" s="5"/>
      <c r="AA356" s="5"/>
      <c r="AB356" s="5"/>
      <c r="AC356" s="5"/>
      <c r="AD356" s="5"/>
      <c r="AE356" s="5"/>
      <c r="AF356" s="5"/>
      <c r="AG356" s="5"/>
      <c r="AH356" s="5"/>
      <c r="AI356" s="5"/>
      <c r="AJ356" s="5"/>
      <c r="AK356" s="5"/>
      <c r="AL356" s="5"/>
      <c r="AM356" s="5">
        <v>5</v>
      </c>
      <c r="AN356" s="5"/>
      <c r="AO356" s="5">
        <f t="shared" si="6"/>
        <v>1.3804652267709387</v>
      </c>
      <c r="AP356" s="5"/>
      <c r="AQ356" s="5"/>
      <c r="AR356" s="5" t="s">
        <v>2910</v>
      </c>
    </row>
    <row r="357" spans="1:44">
      <c r="A357" s="5" t="s">
        <v>1490</v>
      </c>
      <c r="B357" s="5" t="s">
        <v>1489</v>
      </c>
      <c r="C357" s="5" t="s">
        <v>1767</v>
      </c>
      <c r="D357" s="5">
        <v>2012</v>
      </c>
      <c r="E357" s="5" t="s">
        <v>1762</v>
      </c>
      <c r="F357" s="5" t="s">
        <v>167</v>
      </c>
      <c r="G357" s="5">
        <v>43.423000000000002</v>
      </c>
      <c r="H357" s="5">
        <v>3.6429999999999998</v>
      </c>
      <c r="I357" s="5" t="s">
        <v>96</v>
      </c>
      <c r="J357" s="5" t="s">
        <v>95</v>
      </c>
      <c r="K357" t="s">
        <v>846</v>
      </c>
      <c r="L357" s="5" t="s">
        <v>56</v>
      </c>
      <c r="M357" s="5" t="s">
        <v>63</v>
      </c>
      <c r="N357" s="5" t="s">
        <v>62</v>
      </c>
      <c r="O357" s="5">
        <v>359</v>
      </c>
      <c r="P357" s="5"/>
      <c r="Q357" s="5"/>
      <c r="R357" s="5"/>
      <c r="S357" s="5">
        <v>5</v>
      </c>
      <c r="T357" s="5"/>
      <c r="U357" s="5"/>
      <c r="V357" s="5">
        <v>0.35</v>
      </c>
      <c r="W357" s="5">
        <v>0.06</v>
      </c>
      <c r="X357" s="5"/>
      <c r="Y357" s="5"/>
      <c r="Z357" s="5"/>
      <c r="AA357" s="5"/>
      <c r="AB357" s="5"/>
      <c r="AC357" s="5"/>
      <c r="AD357" s="5"/>
      <c r="AE357" s="5"/>
      <c r="AF357" s="5"/>
      <c r="AG357" s="5"/>
      <c r="AH357" s="5"/>
      <c r="AI357" s="5"/>
      <c r="AJ357" s="5"/>
      <c r="AK357" s="5"/>
      <c r="AL357" s="5"/>
      <c r="AM357" s="5">
        <v>5</v>
      </c>
      <c r="AN357" s="5"/>
      <c r="AO357" s="5">
        <f t="shared" si="6"/>
        <v>1.3804652267709387</v>
      </c>
      <c r="AP357" s="5"/>
      <c r="AQ357" s="5"/>
      <c r="AR357" s="5" t="s">
        <v>2910</v>
      </c>
    </row>
    <row r="358" spans="1:44">
      <c r="A358" s="5" t="s">
        <v>1490</v>
      </c>
      <c r="B358" s="5" t="s">
        <v>1489</v>
      </c>
      <c r="C358" s="5" t="s">
        <v>1766</v>
      </c>
      <c r="D358" s="5">
        <v>2012</v>
      </c>
      <c r="E358" s="5" t="s">
        <v>1762</v>
      </c>
      <c r="F358" s="5" t="s">
        <v>167</v>
      </c>
      <c r="G358" s="5">
        <v>43.423000000000002</v>
      </c>
      <c r="H358" s="5">
        <v>3.6429999999999998</v>
      </c>
      <c r="I358" s="5" t="s">
        <v>96</v>
      </c>
      <c r="J358" s="5" t="s">
        <v>95</v>
      </c>
      <c r="K358" t="s">
        <v>846</v>
      </c>
      <c r="L358" s="5" t="s">
        <v>56</v>
      </c>
      <c r="M358" s="5" t="s">
        <v>63</v>
      </c>
      <c r="N358" s="5" t="s">
        <v>62</v>
      </c>
      <c r="O358" s="5">
        <v>360</v>
      </c>
      <c r="P358" s="5"/>
      <c r="Q358" s="5"/>
      <c r="R358" s="5"/>
      <c r="S358" s="5">
        <v>5</v>
      </c>
      <c r="T358" s="5"/>
      <c r="U358" s="5"/>
      <c r="V358" s="5">
        <v>0.36</v>
      </c>
      <c r="W358" s="5">
        <v>7.0000000000000007E-2</v>
      </c>
      <c r="X358" s="5"/>
      <c r="Y358" s="5"/>
      <c r="Z358" s="5"/>
      <c r="AA358" s="5"/>
      <c r="AB358" s="5"/>
      <c r="AC358" s="5"/>
      <c r="AD358" s="5"/>
      <c r="AE358" s="5"/>
      <c r="AF358" s="5"/>
      <c r="AG358" s="5"/>
      <c r="AH358" s="5"/>
      <c r="AI358" s="5"/>
      <c r="AJ358" s="5"/>
      <c r="AK358" s="5"/>
      <c r="AL358" s="5"/>
      <c r="AM358" s="5">
        <v>5</v>
      </c>
      <c r="AN358" s="5"/>
      <c r="AO358" s="5">
        <f t="shared" si="6"/>
        <v>1.3769820662774632</v>
      </c>
      <c r="AP358" s="5"/>
      <c r="AQ358" s="5"/>
      <c r="AR358" s="5" t="s">
        <v>2910</v>
      </c>
    </row>
    <row r="359" spans="1:44">
      <c r="A359" s="5" t="s">
        <v>1490</v>
      </c>
      <c r="B359" s="5" t="s">
        <v>1489</v>
      </c>
      <c r="C359" s="5" t="s">
        <v>1765</v>
      </c>
      <c r="D359" s="5">
        <v>2012</v>
      </c>
      <c r="E359" s="5" t="s">
        <v>1762</v>
      </c>
      <c r="F359" s="5" t="s">
        <v>167</v>
      </c>
      <c r="G359" s="5">
        <v>43.423000000000002</v>
      </c>
      <c r="H359" s="5">
        <v>3.6429999999999998</v>
      </c>
      <c r="I359" s="5" t="s">
        <v>96</v>
      </c>
      <c r="J359" s="5" t="s">
        <v>95</v>
      </c>
      <c r="K359" t="s">
        <v>846</v>
      </c>
      <c r="L359" s="5" t="s">
        <v>56</v>
      </c>
      <c r="M359" s="5" t="s">
        <v>63</v>
      </c>
      <c r="N359" s="5" t="s">
        <v>62</v>
      </c>
      <c r="O359" s="5">
        <v>361</v>
      </c>
      <c r="P359" s="5"/>
      <c r="Q359" s="5"/>
      <c r="R359" s="5"/>
      <c r="S359" s="5">
        <v>5</v>
      </c>
      <c r="T359" s="5"/>
      <c r="U359" s="5"/>
      <c r="V359" s="5">
        <v>0.22</v>
      </c>
      <c r="W359" s="5">
        <v>0.04</v>
      </c>
      <c r="X359" s="5"/>
      <c r="Y359" s="5"/>
      <c r="Z359" s="5"/>
      <c r="AA359" s="5"/>
      <c r="AB359" s="5"/>
      <c r="AC359" s="5"/>
      <c r="AD359" s="5"/>
      <c r="AE359" s="5"/>
      <c r="AF359" s="5"/>
      <c r="AG359" s="5"/>
      <c r="AH359" s="5"/>
      <c r="AI359" s="5"/>
      <c r="AJ359" s="5"/>
      <c r="AK359" s="5"/>
      <c r="AL359" s="5"/>
      <c r="AM359" s="5">
        <v>5</v>
      </c>
      <c r="AN359" s="5"/>
      <c r="AO359" s="5">
        <f t="shared" si="6"/>
        <v>1.3874580026490815</v>
      </c>
      <c r="AP359" s="5"/>
      <c r="AQ359" s="5"/>
      <c r="AR359" s="5" t="s">
        <v>2910</v>
      </c>
    </row>
    <row r="360" spans="1:44">
      <c r="A360" s="5" t="s">
        <v>1490</v>
      </c>
      <c r="B360" s="5" t="s">
        <v>1489</v>
      </c>
      <c r="C360" s="5" t="s">
        <v>1764</v>
      </c>
      <c r="D360" s="5">
        <v>2012</v>
      </c>
      <c r="E360" s="5" t="s">
        <v>1762</v>
      </c>
      <c r="F360" s="5" t="s">
        <v>167</v>
      </c>
      <c r="G360" s="5">
        <v>43.423000000000002</v>
      </c>
      <c r="H360" s="5">
        <v>3.6429999999999998</v>
      </c>
      <c r="I360" s="5" t="s">
        <v>96</v>
      </c>
      <c r="J360" s="5" t="s">
        <v>95</v>
      </c>
      <c r="K360" t="s">
        <v>846</v>
      </c>
      <c r="L360" s="5" t="s">
        <v>56</v>
      </c>
      <c r="M360" s="5" t="s">
        <v>63</v>
      </c>
      <c r="N360" s="5" t="s">
        <v>62</v>
      </c>
      <c r="O360" s="5">
        <v>362</v>
      </c>
      <c r="P360" s="5"/>
      <c r="Q360" s="5"/>
      <c r="R360" s="5"/>
      <c r="S360" s="5">
        <v>5</v>
      </c>
      <c r="T360" s="5"/>
      <c r="U360" s="5"/>
      <c r="V360" s="5">
        <v>0.28999999999999998</v>
      </c>
      <c r="W360" s="5">
        <v>0.05</v>
      </c>
      <c r="X360" s="5"/>
      <c r="Y360" s="5"/>
      <c r="Z360" s="5"/>
      <c r="AA360" s="5"/>
      <c r="AB360" s="5"/>
      <c r="AC360" s="5"/>
      <c r="AD360" s="5"/>
      <c r="AE360" s="5"/>
      <c r="AF360" s="5"/>
      <c r="AG360" s="5"/>
      <c r="AH360" s="5"/>
      <c r="AI360" s="5"/>
      <c r="AJ360" s="5"/>
      <c r="AK360" s="5"/>
      <c r="AL360" s="5"/>
      <c r="AM360" s="5">
        <v>5</v>
      </c>
      <c r="AN360" s="5"/>
      <c r="AO360" s="5">
        <f t="shared" si="6"/>
        <v>1.383957198132268</v>
      </c>
      <c r="AP360" s="5"/>
      <c r="AQ360" s="5"/>
      <c r="AR360" s="5" t="s">
        <v>2910</v>
      </c>
    </row>
    <row r="361" spans="1:44">
      <c r="A361" s="5" t="s">
        <v>1490</v>
      </c>
      <c r="B361" s="5" t="s">
        <v>1489</v>
      </c>
      <c r="C361" s="5" t="s">
        <v>1763</v>
      </c>
      <c r="D361" s="5">
        <v>2012</v>
      </c>
      <c r="E361" s="5" t="s">
        <v>1762</v>
      </c>
      <c r="F361" s="5" t="s">
        <v>167</v>
      </c>
      <c r="G361" s="5">
        <v>43.423000000000002</v>
      </c>
      <c r="H361" s="5">
        <v>3.6429999999999998</v>
      </c>
      <c r="I361" s="5" t="s">
        <v>96</v>
      </c>
      <c r="J361" s="5" t="s">
        <v>95</v>
      </c>
      <c r="K361" t="s">
        <v>846</v>
      </c>
      <c r="L361" s="5" t="s">
        <v>56</v>
      </c>
      <c r="M361" s="5" t="s">
        <v>63</v>
      </c>
      <c r="N361" s="5" t="s">
        <v>62</v>
      </c>
      <c r="O361" s="5">
        <v>363</v>
      </c>
      <c r="P361" s="5"/>
      <c r="Q361" s="5"/>
      <c r="R361" s="5"/>
      <c r="S361" s="5">
        <v>5</v>
      </c>
      <c r="T361" s="5"/>
      <c r="U361" s="5"/>
      <c r="V361" s="5">
        <v>3.57</v>
      </c>
      <c r="W361" s="5">
        <v>0.65</v>
      </c>
      <c r="X361" s="5"/>
      <c r="Y361" s="5"/>
      <c r="Z361" s="5"/>
      <c r="AA361" s="5"/>
      <c r="AB361" s="5"/>
      <c r="AC361" s="5"/>
      <c r="AD361" s="5"/>
      <c r="AE361" s="5"/>
      <c r="AF361" s="5"/>
      <c r="AG361" s="5"/>
      <c r="AH361" s="5"/>
      <c r="AI361" s="5"/>
      <c r="AJ361" s="5"/>
      <c r="AK361" s="5"/>
      <c r="AL361" s="5"/>
      <c r="AM361" s="5">
        <v>5</v>
      </c>
      <c r="AN361" s="5"/>
      <c r="AO361" s="5">
        <f t="shared" si="6"/>
        <v>1.1892999920742593</v>
      </c>
      <c r="AP361" s="5"/>
      <c r="AQ361" s="5"/>
      <c r="AR361" s="5" t="s">
        <v>2910</v>
      </c>
    </row>
    <row r="362" spans="1:44">
      <c r="A362" s="5" t="s">
        <v>1490</v>
      </c>
      <c r="B362" s="5" t="s">
        <v>1489</v>
      </c>
      <c r="C362" s="5" t="s">
        <v>1761</v>
      </c>
      <c r="D362" s="5">
        <v>2012</v>
      </c>
      <c r="E362" s="5" t="s">
        <v>1760</v>
      </c>
      <c r="F362" s="5" t="s">
        <v>1759</v>
      </c>
      <c r="G362" s="5">
        <v>-22</v>
      </c>
      <c r="H362" s="5">
        <v>165</v>
      </c>
      <c r="I362" s="5" t="s">
        <v>88</v>
      </c>
      <c r="J362" s="5" t="s">
        <v>49</v>
      </c>
      <c r="K362" s="5" t="s">
        <v>2923</v>
      </c>
      <c r="L362" s="5" t="s">
        <v>56</v>
      </c>
      <c r="M362" s="5" t="s">
        <v>106</v>
      </c>
      <c r="N362" s="5" t="s">
        <v>55</v>
      </c>
      <c r="O362" s="5">
        <v>364</v>
      </c>
      <c r="P362" s="5"/>
      <c r="Q362" s="5"/>
      <c r="R362" s="5"/>
      <c r="S362" s="5">
        <v>10</v>
      </c>
      <c r="T362" s="5"/>
      <c r="U362" s="5"/>
      <c r="V362" s="5">
        <v>12.82</v>
      </c>
      <c r="W362" s="5">
        <v>1.18</v>
      </c>
      <c r="X362" s="5"/>
      <c r="Y362" s="5"/>
      <c r="Z362" s="5"/>
      <c r="AA362" s="5"/>
      <c r="AB362" s="5"/>
      <c r="AC362" s="5"/>
      <c r="AD362" s="5"/>
      <c r="AE362" s="5"/>
      <c r="AF362" s="5"/>
      <c r="AG362" s="5"/>
      <c r="AH362" s="5"/>
      <c r="AI362" s="5"/>
      <c r="AJ362" s="5"/>
      <c r="AK362" s="5"/>
      <c r="AL362" s="5"/>
      <c r="AM362" s="5">
        <v>10</v>
      </c>
      <c r="AN362" s="5">
        <v>62.1875</v>
      </c>
      <c r="AO362" s="5">
        <f>1.44279*0.83407^W362</f>
        <v>1.1647214517875355</v>
      </c>
      <c r="AP362" s="5"/>
      <c r="AQ362" s="5"/>
      <c r="AR362" s="5" t="s">
        <v>2910</v>
      </c>
    </row>
    <row r="363" spans="1:44">
      <c r="A363" s="5" t="s">
        <v>1490</v>
      </c>
      <c r="B363" s="5" t="s">
        <v>1489</v>
      </c>
      <c r="C363" s="5" t="s">
        <v>1757</v>
      </c>
      <c r="D363" s="5">
        <v>2012</v>
      </c>
      <c r="E363" s="5" t="s">
        <v>1638</v>
      </c>
      <c r="F363" s="5" t="s">
        <v>66</v>
      </c>
      <c r="G363" s="5">
        <v>44.6</v>
      </c>
      <c r="H363" s="5">
        <v>-124</v>
      </c>
      <c r="I363" s="5" t="s">
        <v>2912</v>
      </c>
      <c r="J363" s="5" t="s">
        <v>64</v>
      </c>
      <c r="K363" s="5" t="s">
        <v>2924</v>
      </c>
      <c r="L363" s="5" t="s">
        <v>56</v>
      </c>
      <c r="M363" s="5" t="s">
        <v>195</v>
      </c>
      <c r="N363" s="5" t="s">
        <v>62</v>
      </c>
      <c r="O363" s="5">
        <v>659</v>
      </c>
      <c r="P363" s="5"/>
      <c r="Q363" s="5"/>
      <c r="R363" s="5"/>
      <c r="S363" s="5">
        <v>15</v>
      </c>
      <c r="T363" s="5"/>
      <c r="U363" s="5"/>
      <c r="V363" s="5">
        <v>22.91</v>
      </c>
      <c r="W363" s="5">
        <v>1.4</v>
      </c>
      <c r="X363" s="5"/>
      <c r="Y363" s="5"/>
      <c r="Z363" s="5"/>
      <c r="AA363" s="5">
        <v>22.91</v>
      </c>
      <c r="AB363" s="5"/>
      <c r="AC363" s="5"/>
      <c r="AD363" s="5"/>
      <c r="AE363" s="5"/>
      <c r="AF363" s="5"/>
      <c r="AG363" s="5"/>
      <c r="AH363" s="5"/>
      <c r="AI363" s="5"/>
      <c r="AJ363" s="5"/>
      <c r="AK363" s="5"/>
      <c r="AL363" s="5"/>
      <c r="AM363" s="5">
        <v>15</v>
      </c>
      <c r="AN363" s="5"/>
      <c r="AO363" s="5">
        <f>1.37689*0.89689^W363</f>
        <v>1.1823174523592561</v>
      </c>
      <c r="AP363" s="5"/>
      <c r="AQ363" s="5"/>
      <c r="AR363" s="5" t="s">
        <v>2910</v>
      </c>
    </row>
    <row r="364" spans="1:44">
      <c r="A364" s="5" t="s">
        <v>1490</v>
      </c>
      <c r="B364" s="5" t="s">
        <v>1489</v>
      </c>
      <c r="C364" s="5" t="s">
        <v>1751</v>
      </c>
      <c r="D364" s="5">
        <v>2012</v>
      </c>
      <c r="E364" s="5" t="s">
        <v>1749</v>
      </c>
      <c r="F364" s="5" t="s">
        <v>51</v>
      </c>
      <c r="G364" s="5">
        <v>-33.4</v>
      </c>
      <c r="H364" s="5">
        <v>151.35</v>
      </c>
      <c r="I364" s="5" t="s">
        <v>88</v>
      </c>
      <c r="J364" s="5" t="s">
        <v>412</v>
      </c>
      <c r="K364" t="s">
        <v>2922</v>
      </c>
      <c r="L364" s="5" t="s">
        <v>56</v>
      </c>
      <c r="M364" s="5" t="s">
        <v>448</v>
      </c>
      <c r="N364" s="5" t="s">
        <v>62</v>
      </c>
      <c r="O364" s="5">
        <v>380</v>
      </c>
      <c r="P364" s="5"/>
      <c r="Q364" s="5"/>
      <c r="R364" s="5"/>
      <c r="S364" s="5">
        <v>2</v>
      </c>
      <c r="T364" s="5"/>
      <c r="U364" s="5"/>
      <c r="V364" s="5">
        <v>2.34</v>
      </c>
      <c r="W364" s="5">
        <v>1.07</v>
      </c>
      <c r="X364" s="5"/>
      <c r="Y364" s="5"/>
      <c r="Z364" s="5"/>
      <c r="AA364" s="5"/>
      <c r="AB364" s="5"/>
      <c r="AC364" s="5"/>
      <c r="AD364" s="5"/>
      <c r="AE364" s="5"/>
      <c r="AF364" s="5"/>
      <c r="AG364" s="5"/>
      <c r="AH364" s="5"/>
      <c r="AI364" s="5"/>
      <c r="AJ364" s="5"/>
      <c r="AK364" s="5"/>
      <c r="AL364" s="5"/>
      <c r="AM364" s="5">
        <v>2</v>
      </c>
      <c r="AN364" s="5"/>
      <c r="AO364" s="5">
        <f>1.44279*0.83407^W364</f>
        <v>1.1882006873904072</v>
      </c>
      <c r="AP364" s="5"/>
      <c r="AQ364" s="5"/>
      <c r="AR364" s="5" t="s">
        <v>2910</v>
      </c>
    </row>
    <row r="365" spans="1:44">
      <c r="A365" s="5" t="s">
        <v>1490</v>
      </c>
      <c r="B365" s="5" t="s">
        <v>1489</v>
      </c>
      <c r="C365" s="5" t="s">
        <v>1742</v>
      </c>
      <c r="D365" s="5">
        <v>2012</v>
      </c>
      <c r="E365" s="5" t="s">
        <v>1741</v>
      </c>
      <c r="F365" s="5" t="s">
        <v>516</v>
      </c>
      <c r="G365" s="5">
        <v>45.39</v>
      </c>
      <c r="H365" s="5">
        <v>12.33</v>
      </c>
      <c r="I365" s="5" t="s">
        <v>2912</v>
      </c>
      <c r="J365" s="5" t="s">
        <v>95</v>
      </c>
      <c r="K365" s="5" t="s">
        <v>846</v>
      </c>
      <c r="L365" s="5" t="s">
        <v>56</v>
      </c>
      <c r="M365" s="5" t="s">
        <v>63</v>
      </c>
      <c r="N365" s="5" t="s">
        <v>62</v>
      </c>
      <c r="O365" s="5">
        <v>459</v>
      </c>
      <c r="P365" s="5"/>
      <c r="Q365" s="5"/>
      <c r="R365" s="5"/>
      <c r="S365" s="5">
        <v>15</v>
      </c>
      <c r="T365" s="5">
        <v>63.235999999999997</v>
      </c>
      <c r="U365" s="5">
        <v>5.52</v>
      </c>
      <c r="V365" s="5">
        <v>6.3860000000000001</v>
      </c>
      <c r="W365" s="5">
        <v>0.62</v>
      </c>
      <c r="X365" s="5">
        <v>56.85</v>
      </c>
      <c r="Y365" s="5">
        <v>4.9000000000000004</v>
      </c>
      <c r="Z365" s="5">
        <v>63.235999999999997</v>
      </c>
      <c r="AA365" s="5">
        <v>6.3860000000000001</v>
      </c>
      <c r="AB365" s="5">
        <v>56.85</v>
      </c>
      <c r="AC365" s="5"/>
      <c r="AD365" s="5"/>
      <c r="AE365" s="5"/>
      <c r="AF365" s="5"/>
      <c r="AG365" s="5"/>
      <c r="AH365" s="5"/>
      <c r="AI365" s="5"/>
      <c r="AJ365" s="5"/>
      <c r="AK365" s="5"/>
      <c r="AL365" s="5"/>
      <c r="AM365" s="5">
        <v>15</v>
      </c>
      <c r="AN365" s="5"/>
      <c r="AO365" s="5">
        <f>1.37689*0.89689^W365</f>
        <v>1.2870562814398927</v>
      </c>
      <c r="AP365" s="5"/>
      <c r="AQ365" s="5"/>
      <c r="AR365" s="5" t="s">
        <v>2910</v>
      </c>
    </row>
    <row r="366" spans="1:44">
      <c r="A366" s="5" t="s">
        <v>1490</v>
      </c>
      <c r="B366" s="5" t="s">
        <v>1489</v>
      </c>
      <c r="C366" s="5" t="s">
        <v>1720</v>
      </c>
      <c r="D366" s="5">
        <v>2012</v>
      </c>
      <c r="E366" s="5" t="s">
        <v>1719</v>
      </c>
      <c r="F366" s="5" t="s">
        <v>66</v>
      </c>
      <c r="G366" s="5">
        <v>27.300999999999998</v>
      </c>
      <c r="H366" s="5">
        <v>-97.409000000000006</v>
      </c>
      <c r="I366" s="5" t="s">
        <v>96</v>
      </c>
      <c r="J366" s="5" t="s">
        <v>217</v>
      </c>
      <c r="K366" s="5" t="s">
        <v>217</v>
      </c>
      <c r="L366" s="5" t="s">
        <v>56</v>
      </c>
      <c r="M366" s="5" t="s">
        <v>489</v>
      </c>
      <c r="N366" s="5" t="s">
        <v>55</v>
      </c>
      <c r="O366" s="5">
        <v>682</v>
      </c>
      <c r="P366" s="5"/>
      <c r="Q366" s="5"/>
      <c r="R366" s="5"/>
      <c r="S366" s="5">
        <v>2</v>
      </c>
      <c r="T366" s="5"/>
      <c r="U366" s="5"/>
      <c r="V366" s="5">
        <v>1.8</v>
      </c>
      <c r="W366" s="5">
        <v>0.87</v>
      </c>
      <c r="X366" s="5"/>
      <c r="Y366" s="5"/>
      <c r="Z366" s="5"/>
      <c r="AA366" s="5"/>
      <c r="AB366" s="5"/>
      <c r="AC366" s="5"/>
      <c r="AD366" s="5"/>
      <c r="AE366" s="5"/>
      <c r="AF366" s="5"/>
      <c r="AG366" s="5"/>
      <c r="AH366" s="5"/>
      <c r="AI366" s="5"/>
      <c r="AJ366" s="5"/>
      <c r="AK366" s="5"/>
      <c r="AL366" s="5"/>
      <c r="AM366" s="5">
        <v>2</v>
      </c>
      <c r="AN366" s="5"/>
      <c r="AO366" s="5">
        <f t="shared" ref="AO366:AO371" si="7">1.40155*0.77675^W366</f>
        <v>1.1250019976355827</v>
      </c>
      <c r="AP366" s="5"/>
      <c r="AQ366" s="5"/>
      <c r="AR366" s="5" t="s">
        <v>2910</v>
      </c>
    </row>
    <row r="367" spans="1:44">
      <c r="A367" s="5" t="s">
        <v>1490</v>
      </c>
      <c r="B367" s="5" t="s">
        <v>1489</v>
      </c>
      <c r="C367" s="5" t="s">
        <v>1720</v>
      </c>
      <c r="D367" s="5">
        <v>2012</v>
      </c>
      <c r="E367" s="5" t="s">
        <v>1719</v>
      </c>
      <c r="F367" s="5" t="s">
        <v>66</v>
      </c>
      <c r="G367" s="5">
        <v>27.300999999999998</v>
      </c>
      <c r="H367" s="5">
        <v>-97.409000000000006</v>
      </c>
      <c r="I367" s="5" t="s">
        <v>96</v>
      </c>
      <c r="J367" s="5" t="s">
        <v>217</v>
      </c>
      <c r="K367" s="5" t="s">
        <v>217</v>
      </c>
      <c r="L367" s="5" t="s">
        <v>56</v>
      </c>
      <c r="M367" s="5" t="s">
        <v>489</v>
      </c>
      <c r="N367" s="5" t="s">
        <v>55</v>
      </c>
      <c r="O367" s="5">
        <v>683</v>
      </c>
      <c r="P367" s="5"/>
      <c r="Q367" s="5"/>
      <c r="R367" s="5"/>
      <c r="S367" s="5">
        <v>2</v>
      </c>
      <c r="T367" s="5"/>
      <c r="U367" s="5"/>
      <c r="V367" s="5">
        <v>2.0699999999999998</v>
      </c>
      <c r="W367" s="5">
        <v>1.01</v>
      </c>
      <c r="X367" s="5"/>
      <c r="Y367" s="5"/>
      <c r="Z367" s="5"/>
      <c r="AA367" s="5"/>
      <c r="AB367" s="5"/>
      <c r="AC367" s="5"/>
      <c r="AD367" s="5"/>
      <c r="AE367" s="5"/>
      <c r="AF367" s="5"/>
      <c r="AG367" s="5"/>
      <c r="AH367" s="5"/>
      <c r="AI367" s="5"/>
      <c r="AJ367" s="5"/>
      <c r="AK367" s="5"/>
      <c r="AL367" s="5"/>
      <c r="AM367" s="5">
        <v>2</v>
      </c>
      <c r="AN367" s="5"/>
      <c r="AO367" s="5">
        <f t="shared" si="7"/>
        <v>1.085907093980816</v>
      </c>
      <c r="AP367" s="5"/>
      <c r="AQ367" s="5"/>
      <c r="AR367" s="5" t="s">
        <v>2910</v>
      </c>
    </row>
    <row r="368" spans="1:44">
      <c r="A368" s="5" t="s">
        <v>1490</v>
      </c>
      <c r="B368" s="5" t="s">
        <v>1489</v>
      </c>
      <c r="C368" s="5" t="s">
        <v>1720</v>
      </c>
      <c r="D368" s="5">
        <v>2012</v>
      </c>
      <c r="E368" s="5" t="s">
        <v>1719</v>
      </c>
      <c r="F368" s="5" t="s">
        <v>66</v>
      </c>
      <c r="G368" s="5">
        <v>27.300999999999998</v>
      </c>
      <c r="H368" s="5">
        <v>-97.409000000000006</v>
      </c>
      <c r="I368" s="5" t="s">
        <v>96</v>
      </c>
      <c r="J368" s="5" t="s">
        <v>217</v>
      </c>
      <c r="K368" s="5" t="s">
        <v>217</v>
      </c>
      <c r="L368" s="5" t="s">
        <v>56</v>
      </c>
      <c r="M368" s="5" t="s">
        <v>489</v>
      </c>
      <c r="N368" s="5" t="s">
        <v>55</v>
      </c>
      <c r="O368" s="5">
        <v>685</v>
      </c>
      <c r="P368" s="5"/>
      <c r="Q368" s="5"/>
      <c r="R368" s="5"/>
      <c r="S368" s="5">
        <v>2</v>
      </c>
      <c r="T368" s="5"/>
      <c r="U368" s="5"/>
      <c r="V368" s="5">
        <v>3</v>
      </c>
      <c r="W368" s="5">
        <v>1.45</v>
      </c>
      <c r="X368" s="5"/>
      <c r="Y368" s="5"/>
      <c r="Z368" s="5"/>
      <c r="AA368" s="5"/>
      <c r="AB368" s="5"/>
      <c r="AC368" s="5"/>
      <c r="AD368" s="5"/>
      <c r="AE368" s="5"/>
      <c r="AF368" s="5"/>
      <c r="AG368" s="5"/>
      <c r="AH368" s="5"/>
      <c r="AI368" s="5"/>
      <c r="AJ368" s="5"/>
      <c r="AK368" s="5"/>
      <c r="AL368" s="5"/>
      <c r="AM368" s="5">
        <v>2</v>
      </c>
      <c r="AN368" s="5"/>
      <c r="AO368" s="5">
        <f t="shared" si="7"/>
        <v>0.97166470038973118</v>
      </c>
      <c r="AP368" s="5"/>
      <c r="AQ368" s="5"/>
      <c r="AR368" s="5" t="s">
        <v>2910</v>
      </c>
    </row>
    <row r="369" spans="1:44">
      <c r="A369" s="5" t="s">
        <v>1490</v>
      </c>
      <c r="B369" s="5" t="s">
        <v>1489</v>
      </c>
      <c r="C369" s="5" t="s">
        <v>1720</v>
      </c>
      <c r="D369" s="5">
        <v>2012</v>
      </c>
      <c r="E369" s="5" t="s">
        <v>1719</v>
      </c>
      <c r="F369" s="5" t="s">
        <v>66</v>
      </c>
      <c r="G369" s="5">
        <v>27.300999999999998</v>
      </c>
      <c r="H369" s="5">
        <v>-97.409000000000006</v>
      </c>
      <c r="I369" s="5" t="s">
        <v>96</v>
      </c>
      <c r="J369" s="5" t="s">
        <v>217</v>
      </c>
      <c r="K369" s="5" t="s">
        <v>217</v>
      </c>
      <c r="L369" s="5" t="s">
        <v>56</v>
      </c>
      <c r="M369" s="5" t="s">
        <v>489</v>
      </c>
      <c r="N369" s="5" t="s">
        <v>55</v>
      </c>
      <c r="O369" s="5">
        <v>686</v>
      </c>
      <c r="P369" s="5"/>
      <c r="Q369" s="5"/>
      <c r="R369" s="5"/>
      <c r="S369" s="5">
        <v>2</v>
      </c>
      <c r="T369" s="5"/>
      <c r="U369" s="5"/>
      <c r="V369" s="5">
        <v>3</v>
      </c>
      <c r="W369" s="5">
        <v>1.46</v>
      </c>
      <c r="X369" s="5"/>
      <c r="Y369" s="5"/>
      <c r="Z369" s="5"/>
      <c r="AA369" s="5"/>
      <c r="AB369" s="5"/>
      <c r="AC369" s="5"/>
      <c r="AD369" s="5"/>
      <c r="AE369" s="5"/>
      <c r="AF369" s="5"/>
      <c r="AG369" s="5"/>
      <c r="AH369" s="5"/>
      <c r="AI369" s="5"/>
      <c r="AJ369" s="5"/>
      <c r="AK369" s="5"/>
      <c r="AL369" s="5"/>
      <c r="AM369" s="5">
        <v>2</v>
      </c>
      <c r="AN369" s="5"/>
      <c r="AO369" s="5">
        <f t="shared" si="7"/>
        <v>0.96921301668798465</v>
      </c>
      <c r="AP369" s="5"/>
      <c r="AQ369" s="5"/>
      <c r="AR369" s="5" t="s">
        <v>2910</v>
      </c>
    </row>
    <row r="370" spans="1:44">
      <c r="A370" s="5" t="s">
        <v>1490</v>
      </c>
      <c r="B370" s="5" t="s">
        <v>1489</v>
      </c>
      <c r="C370" s="5" t="s">
        <v>1720</v>
      </c>
      <c r="D370" s="5">
        <v>2012</v>
      </c>
      <c r="E370" s="5" t="s">
        <v>1719</v>
      </c>
      <c r="F370" s="5" t="s">
        <v>66</v>
      </c>
      <c r="G370" s="5">
        <v>27.300999999999998</v>
      </c>
      <c r="H370" s="5">
        <v>-97.409000000000006</v>
      </c>
      <c r="I370" s="5" t="s">
        <v>96</v>
      </c>
      <c r="J370" s="5" t="s">
        <v>217</v>
      </c>
      <c r="K370" s="5" t="s">
        <v>217</v>
      </c>
      <c r="L370" s="5" t="s">
        <v>56</v>
      </c>
      <c r="M370" s="5" t="s">
        <v>489</v>
      </c>
      <c r="N370" s="5" t="s">
        <v>55</v>
      </c>
      <c r="O370" s="5">
        <v>687</v>
      </c>
      <c r="P370" s="5"/>
      <c r="Q370" s="5"/>
      <c r="R370" s="5"/>
      <c r="S370" s="5">
        <v>2</v>
      </c>
      <c r="T370" s="5"/>
      <c r="U370" s="5"/>
      <c r="V370" s="5">
        <v>3.15</v>
      </c>
      <c r="W370" s="5">
        <v>1.53</v>
      </c>
      <c r="X370" s="5"/>
      <c r="Y370" s="5"/>
      <c r="Z370" s="5"/>
      <c r="AA370" s="5"/>
      <c r="AB370" s="5"/>
      <c r="AC370" s="5"/>
      <c r="AD370" s="5"/>
      <c r="AE370" s="5"/>
      <c r="AF370" s="5"/>
      <c r="AG370" s="5"/>
      <c r="AH370" s="5"/>
      <c r="AI370" s="5"/>
      <c r="AJ370" s="5"/>
      <c r="AK370" s="5"/>
      <c r="AL370" s="5"/>
      <c r="AM370" s="5">
        <v>2</v>
      </c>
      <c r="AN370" s="5"/>
      <c r="AO370" s="5">
        <f t="shared" si="7"/>
        <v>0.95222356846493861</v>
      </c>
      <c r="AP370" s="5"/>
      <c r="AQ370" s="5"/>
      <c r="AR370" s="5" t="s">
        <v>2910</v>
      </c>
    </row>
    <row r="371" spans="1:44">
      <c r="A371" s="5" t="s">
        <v>1490</v>
      </c>
      <c r="B371" s="5" t="s">
        <v>1489</v>
      </c>
      <c r="C371" s="5" t="s">
        <v>1720</v>
      </c>
      <c r="D371" s="5">
        <v>2012</v>
      </c>
      <c r="E371" s="5" t="s">
        <v>1719</v>
      </c>
      <c r="F371" s="5" t="s">
        <v>66</v>
      </c>
      <c r="G371" s="5">
        <v>27.300999999999998</v>
      </c>
      <c r="H371" s="5">
        <v>-97.409000000000006</v>
      </c>
      <c r="I371" s="5" t="s">
        <v>96</v>
      </c>
      <c r="J371" s="5" t="s">
        <v>217</v>
      </c>
      <c r="K371" s="5" t="s">
        <v>217</v>
      </c>
      <c r="L371" s="5" t="s">
        <v>56</v>
      </c>
      <c r="M371" s="5" t="s">
        <v>489</v>
      </c>
      <c r="N371" s="5" t="s">
        <v>55</v>
      </c>
      <c r="O371" s="5">
        <v>688</v>
      </c>
      <c r="P371" s="5"/>
      <c r="Q371" s="5"/>
      <c r="R371" s="5"/>
      <c r="S371" s="5">
        <v>2</v>
      </c>
      <c r="T371" s="5"/>
      <c r="U371" s="5"/>
      <c r="V371" s="5">
        <v>3.6</v>
      </c>
      <c r="W371" s="5">
        <v>1.75</v>
      </c>
      <c r="X371" s="5"/>
      <c r="Y371" s="5"/>
      <c r="Z371" s="5"/>
      <c r="AA371" s="5"/>
      <c r="AB371" s="5"/>
      <c r="AC371" s="5"/>
      <c r="AD371" s="5"/>
      <c r="AE371" s="5"/>
      <c r="AF371" s="5"/>
      <c r="AG371" s="5"/>
      <c r="AH371" s="5"/>
      <c r="AI371" s="5"/>
      <c r="AJ371" s="5"/>
      <c r="AK371" s="5"/>
      <c r="AL371" s="5"/>
      <c r="AM371" s="5">
        <v>2</v>
      </c>
      <c r="AN371" s="5"/>
      <c r="AO371" s="5">
        <f t="shared" si="7"/>
        <v>0.90074280993676359</v>
      </c>
      <c r="AP371" s="5"/>
      <c r="AQ371" s="5"/>
      <c r="AR371" s="5" t="s">
        <v>2910</v>
      </c>
    </row>
    <row r="372" spans="1:44">
      <c r="A372" t="s">
        <v>1490</v>
      </c>
      <c r="B372" t="s">
        <v>1489</v>
      </c>
      <c r="C372" t="s">
        <v>1691</v>
      </c>
      <c r="D372" s="5">
        <v>2012</v>
      </c>
      <c r="E372" t="s">
        <v>1690</v>
      </c>
      <c r="F372" t="s">
        <v>51</v>
      </c>
      <c r="G372">
        <v>-25.83033</v>
      </c>
      <c r="H372">
        <v>114.13760000000001</v>
      </c>
      <c r="I372" t="s">
        <v>156</v>
      </c>
      <c r="J372" t="s">
        <v>49</v>
      </c>
      <c r="K372" t="s">
        <v>2922</v>
      </c>
      <c r="L372" t="s">
        <v>56</v>
      </c>
      <c r="M372" t="s">
        <v>106</v>
      </c>
      <c r="N372" t="s">
        <v>55</v>
      </c>
      <c r="O372">
        <v>392</v>
      </c>
      <c r="S372">
        <v>5</v>
      </c>
      <c r="T372">
        <v>35.58</v>
      </c>
      <c r="U372">
        <v>9.5500000000000007</v>
      </c>
      <c r="V372">
        <v>6.6</v>
      </c>
      <c r="W372">
        <v>1.77</v>
      </c>
      <c r="X372">
        <v>28.98</v>
      </c>
      <c r="Y372">
        <v>7.78</v>
      </c>
      <c r="AM372">
        <v>5</v>
      </c>
      <c r="AN372">
        <v>72.706408069999995</v>
      </c>
      <c r="AO372">
        <v>0.75</v>
      </c>
    </row>
    <row r="373" spans="1:44">
      <c r="A373" s="5" t="s">
        <v>1490</v>
      </c>
      <c r="B373" s="5" t="s">
        <v>1489</v>
      </c>
      <c r="C373" s="5" t="s">
        <v>1687</v>
      </c>
      <c r="D373" s="5">
        <v>2012</v>
      </c>
      <c r="E373" s="5" t="s">
        <v>1689</v>
      </c>
      <c r="F373" s="5" t="s">
        <v>51</v>
      </c>
      <c r="G373" s="5">
        <v>-35.25</v>
      </c>
      <c r="H373" s="5">
        <v>150.48333299999999</v>
      </c>
      <c r="I373" s="5" t="s">
        <v>88</v>
      </c>
      <c r="J373" s="5" t="s">
        <v>412</v>
      </c>
      <c r="K373" t="s">
        <v>2922</v>
      </c>
      <c r="L373" s="5" t="s">
        <v>56</v>
      </c>
      <c r="M373" s="5" t="s">
        <v>448</v>
      </c>
      <c r="N373" s="5" t="s">
        <v>62</v>
      </c>
      <c r="O373" s="5">
        <v>451</v>
      </c>
      <c r="P373" s="5"/>
      <c r="Q373" s="5"/>
      <c r="R373" s="5"/>
      <c r="S373" s="5">
        <v>2</v>
      </c>
      <c r="T373" s="5"/>
      <c r="U373" s="5"/>
      <c r="V373" s="5">
        <v>0.73</v>
      </c>
      <c r="W373" s="5">
        <v>0.34</v>
      </c>
      <c r="X373" s="5"/>
      <c r="Y373" s="5"/>
      <c r="Z373" s="5"/>
      <c r="AA373" s="5"/>
      <c r="AB373" s="5"/>
      <c r="AC373" s="5"/>
      <c r="AD373" s="5"/>
      <c r="AE373" s="5"/>
      <c r="AF373" s="5"/>
      <c r="AG373" s="5"/>
      <c r="AH373" s="5"/>
      <c r="AI373" s="5"/>
      <c r="AJ373" s="5"/>
      <c r="AK373" s="5"/>
      <c r="AL373" s="5"/>
      <c r="AM373" s="5">
        <v>2</v>
      </c>
      <c r="AN373" s="5"/>
      <c r="AO373" s="5">
        <f>1.44279*0.83407^W373</f>
        <v>1.35647556132568</v>
      </c>
      <c r="AP373" s="5"/>
      <c r="AQ373" s="5"/>
      <c r="AR373" s="5" t="s">
        <v>2910</v>
      </c>
    </row>
    <row r="374" spans="1:44">
      <c r="A374" s="5" t="s">
        <v>1490</v>
      </c>
      <c r="B374" s="5" t="s">
        <v>1489</v>
      </c>
      <c r="C374" s="5" t="s">
        <v>1687</v>
      </c>
      <c r="D374" s="5">
        <v>2012</v>
      </c>
      <c r="E374" s="5" t="s">
        <v>1688</v>
      </c>
      <c r="F374" s="5" t="s">
        <v>51</v>
      </c>
      <c r="G374" s="5">
        <v>-34.049999999999997</v>
      </c>
      <c r="H374" s="5">
        <v>151.13333299999999</v>
      </c>
      <c r="I374" s="5" t="s">
        <v>88</v>
      </c>
      <c r="J374" s="5" t="s">
        <v>412</v>
      </c>
      <c r="K374" t="s">
        <v>2922</v>
      </c>
      <c r="L374" s="5" t="s">
        <v>56</v>
      </c>
      <c r="M374" s="5" t="s">
        <v>448</v>
      </c>
      <c r="N374" s="5" t="s">
        <v>62</v>
      </c>
      <c r="O374" s="5">
        <v>453</v>
      </c>
      <c r="P374" s="5"/>
      <c r="Q374" s="5"/>
      <c r="R374" s="5"/>
      <c r="S374" s="5">
        <v>2</v>
      </c>
      <c r="T374" s="5"/>
      <c r="U374" s="5"/>
      <c r="V374" s="5">
        <v>2.09</v>
      </c>
      <c r="W374" s="5">
        <v>0.96</v>
      </c>
      <c r="X374" s="5"/>
      <c r="Y374" s="5"/>
      <c r="Z374" s="5"/>
      <c r="AA374" s="5"/>
      <c r="AB374" s="5"/>
      <c r="AC374" s="5"/>
      <c r="AD374" s="5"/>
      <c r="AE374" s="5"/>
      <c r="AF374" s="5"/>
      <c r="AG374" s="5"/>
      <c r="AH374" s="5"/>
      <c r="AI374" s="5"/>
      <c r="AJ374" s="5"/>
      <c r="AK374" s="5"/>
      <c r="AL374" s="5"/>
      <c r="AM374" s="5">
        <v>2</v>
      </c>
      <c r="AN374" s="5"/>
      <c r="AO374" s="5">
        <f>1.44279*0.83407^W374</f>
        <v>1.2121532331599709</v>
      </c>
      <c r="AP374" s="5"/>
      <c r="AQ374" s="5"/>
      <c r="AR374" s="5" t="s">
        <v>2910</v>
      </c>
    </row>
    <row r="375" spans="1:44">
      <c r="A375" s="5" t="s">
        <v>1490</v>
      </c>
      <c r="B375" s="5" t="s">
        <v>1489</v>
      </c>
      <c r="C375" s="5" t="s">
        <v>1687</v>
      </c>
      <c r="D375" s="5">
        <v>2012</v>
      </c>
      <c r="E375" s="5" t="s">
        <v>1686</v>
      </c>
      <c r="F375" s="5" t="s">
        <v>51</v>
      </c>
      <c r="G375" s="5">
        <v>-33.583333000000003</v>
      </c>
      <c r="H375" s="5">
        <v>151.26666700000001</v>
      </c>
      <c r="I375" s="5" t="s">
        <v>88</v>
      </c>
      <c r="J375" s="5" t="s">
        <v>412</v>
      </c>
      <c r="K375" t="s">
        <v>2922</v>
      </c>
      <c r="L375" s="5" t="s">
        <v>56</v>
      </c>
      <c r="M375" s="5" t="s">
        <v>448</v>
      </c>
      <c r="N375" s="5" t="s">
        <v>62</v>
      </c>
      <c r="O375" s="5">
        <v>455</v>
      </c>
      <c r="P375" s="5"/>
      <c r="Q375" s="5"/>
      <c r="R375" s="5"/>
      <c r="S375" s="5">
        <v>2</v>
      </c>
      <c r="T375" s="5"/>
      <c r="U375" s="5"/>
      <c r="V375" s="5">
        <v>2.13</v>
      </c>
      <c r="W375" s="5">
        <v>0.97</v>
      </c>
      <c r="X375" s="5"/>
      <c r="Y375" s="5"/>
      <c r="Z375" s="5"/>
      <c r="AA375" s="5"/>
      <c r="AB375" s="5"/>
      <c r="AC375" s="5"/>
      <c r="AD375" s="5"/>
      <c r="AE375" s="5"/>
      <c r="AF375" s="5"/>
      <c r="AG375" s="5"/>
      <c r="AH375" s="5"/>
      <c r="AI375" s="5"/>
      <c r="AJ375" s="5"/>
      <c r="AK375" s="5"/>
      <c r="AL375" s="5"/>
      <c r="AM375" s="5">
        <v>2</v>
      </c>
      <c r="AN375" s="5"/>
      <c r="AO375" s="5">
        <f>1.44279*0.83407^W375</f>
        <v>1.209955921197345</v>
      </c>
      <c r="AP375" s="5"/>
      <c r="AQ375" s="5"/>
      <c r="AR375" s="5" t="s">
        <v>2910</v>
      </c>
    </row>
    <row r="376" spans="1:44">
      <c r="A376" s="5" t="s">
        <v>1490</v>
      </c>
      <c r="B376" s="5" t="s">
        <v>1489</v>
      </c>
      <c r="C376" s="5" t="s">
        <v>1670</v>
      </c>
      <c r="D376" s="5">
        <v>2012</v>
      </c>
      <c r="E376" s="5" t="s">
        <v>1669</v>
      </c>
      <c r="F376" s="5" t="s">
        <v>167</v>
      </c>
      <c r="G376" s="5">
        <v>44.677700000000002</v>
      </c>
      <c r="H376" s="5">
        <v>-1.6666700000000001</v>
      </c>
      <c r="I376" s="5" t="s">
        <v>88</v>
      </c>
      <c r="J376" s="5" t="s">
        <v>95</v>
      </c>
      <c r="K376" t="s">
        <v>2925</v>
      </c>
      <c r="L376" s="5" t="s">
        <v>56</v>
      </c>
      <c r="M376" s="5" t="s">
        <v>94</v>
      </c>
      <c r="N376" s="5" t="s">
        <v>62</v>
      </c>
      <c r="O376" s="5">
        <v>491</v>
      </c>
      <c r="P376" s="5"/>
      <c r="Q376" s="5"/>
      <c r="R376" s="5"/>
      <c r="S376" s="5">
        <v>8</v>
      </c>
      <c r="T376" s="5"/>
      <c r="U376" s="5"/>
      <c r="V376" s="5">
        <v>11.06</v>
      </c>
      <c r="W376" s="5">
        <v>1.27</v>
      </c>
      <c r="X376" s="5"/>
      <c r="Y376" s="5"/>
      <c r="Z376" s="5"/>
      <c r="AA376" s="5"/>
      <c r="AB376" s="5"/>
      <c r="AC376" s="5"/>
      <c r="AD376" s="5"/>
      <c r="AE376" s="5"/>
      <c r="AF376" s="5"/>
      <c r="AG376" s="5"/>
      <c r="AH376" s="5"/>
      <c r="AI376" s="5"/>
      <c r="AJ376" s="5"/>
      <c r="AK376" s="5"/>
      <c r="AL376" s="5"/>
      <c r="AM376" s="5">
        <v>8</v>
      </c>
      <c r="AN376" s="5"/>
      <c r="AO376" s="5">
        <f>1.44279*0.83407^W376</f>
        <v>1.1458566761101556</v>
      </c>
      <c r="AP376" s="5"/>
      <c r="AQ376" s="5"/>
      <c r="AR376" s="5" t="s">
        <v>2910</v>
      </c>
    </row>
    <row r="377" spans="1:44">
      <c r="A377" s="5" t="s">
        <v>1490</v>
      </c>
      <c r="B377" s="5" t="s">
        <v>1489</v>
      </c>
      <c r="C377" s="5" t="s">
        <v>1645</v>
      </c>
      <c r="D377" s="5">
        <v>2012</v>
      </c>
      <c r="E377" s="5" t="s">
        <v>974</v>
      </c>
      <c r="F377" s="5" t="s">
        <v>758</v>
      </c>
      <c r="G377" s="5">
        <v>-26.066199999999998</v>
      </c>
      <c r="H377" s="5">
        <v>32.919199999999996</v>
      </c>
      <c r="I377" s="5" t="s">
        <v>2912</v>
      </c>
      <c r="J377" s="5" t="s">
        <v>155</v>
      </c>
      <c r="K377" s="5" t="s">
        <v>2923</v>
      </c>
      <c r="L377" s="5" t="s">
        <v>56</v>
      </c>
      <c r="M377" s="5" t="s">
        <v>1644</v>
      </c>
      <c r="N377" s="5" t="s">
        <v>62</v>
      </c>
      <c r="O377" s="5">
        <v>531</v>
      </c>
      <c r="P377" s="5"/>
      <c r="Q377" s="5"/>
      <c r="R377" s="5"/>
      <c r="S377" s="5">
        <v>1</v>
      </c>
      <c r="T377" s="5"/>
      <c r="U377" s="5"/>
      <c r="V377" s="5">
        <v>1.64</v>
      </c>
      <c r="W377" s="5">
        <v>1.5</v>
      </c>
      <c r="X377" s="5"/>
      <c r="Y377" s="5"/>
      <c r="Z377" s="5"/>
      <c r="AA377" s="5"/>
      <c r="AB377" s="5"/>
      <c r="AC377" s="5"/>
      <c r="AD377" s="5"/>
      <c r="AE377" s="5"/>
      <c r="AF377" s="5"/>
      <c r="AG377" s="5"/>
      <c r="AH377" s="5"/>
      <c r="AI377" s="5"/>
      <c r="AJ377" s="5"/>
      <c r="AK377" s="5"/>
      <c r="AL377" s="5"/>
      <c r="AM377" s="5">
        <v>1</v>
      </c>
      <c r="AN377" s="5"/>
      <c r="AO377" s="5">
        <f>1.37689*0.89689^W377</f>
        <v>1.1695209840065215</v>
      </c>
      <c r="AP377" s="5"/>
      <c r="AQ377" s="5"/>
      <c r="AR377" s="5" t="s">
        <v>2910</v>
      </c>
    </row>
    <row r="378" spans="1:44">
      <c r="A378" s="5" t="s">
        <v>1490</v>
      </c>
      <c r="B378" s="5" t="s">
        <v>1489</v>
      </c>
      <c r="C378" s="5" t="s">
        <v>1645</v>
      </c>
      <c r="D378" s="5">
        <v>2012</v>
      </c>
      <c r="E378" s="5" t="s">
        <v>974</v>
      </c>
      <c r="F378" s="5" t="s">
        <v>758</v>
      </c>
      <c r="G378" s="5">
        <v>-26.066199999999998</v>
      </c>
      <c r="H378" s="5">
        <v>32.919199999999996</v>
      </c>
      <c r="I378" s="5" t="s">
        <v>2912</v>
      </c>
      <c r="J378" s="5" t="s">
        <v>155</v>
      </c>
      <c r="K378" s="5" t="s">
        <v>2923</v>
      </c>
      <c r="L378" s="5" t="s">
        <v>56</v>
      </c>
      <c r="M378" s="5" t="s">
        <v>1644</v>
      </c>
      <c r="N378" s="5" t="s">
        <v>62</v>
      </c>
      <c r="O378" s="5">
        <v>532</v>
      </c>
      <c r="P378" s="5"/>
      <c r="Q378" s="5"/>
      <c r="R378" s="5"/>
      <c r="S378" s="5">
        <v>1</v>
      </c>
      <c r="T378" s="5"/>
      <c r="U378" s="5"/>
      <c r="V378" s="5">
        <v>5.01</v>
      </c>
      <c r="W378" s="5">
        <v>4.59</v>
      </c>
      <c r="X378" s="5"/>
      <c r="Y378" s="5"/>
      <c r="Z378" s="5"/>
      <c r="AA378" s="5"/>
      <c r="AB378" s="5"/>
      <c r="AC378" s="5"/>
      <c r="AD378" s="5"/>
      <c r="AE378" s="5"/>
      <c r="AF378" s="5"/>
      <c r="AG378" s="5"/>
      <c r="AH378" s="5"/>
      <c r="AI378" s="5"/>
      <c r="AJ378" s="5"/>
      <c r="AK378" s="5"/>
      <c r="AL378" s="5"/>
      <c r="AM378" s="5">
        <v>1</v>
      </c>
      <c r="AN378" s="5"/>
      <c r="AO378" s="5">
        <f>1.37689*0.89689^W378</f>
        <v>0.83554932039301177</v>
      </c>
      <c r="AP378" s="5"/>
      <c r="AQ378" s="5"/>
      <c r="AR378" s="5" t="s">
        <v>2910</v>
      </c>
    </row>
    <row r="379" spans="1:44">
      <c r="A379" s="5" t="s">
        <v>1490</v>
      </c>
      <c r="B379" s="5" t="s">
        <v>1489</v>
      </c>
      <c r="C379" s="5" t="s">
        <v>1645</v>
      </c>
      <c r="D379" s="5">
        <v>2012</v>
      </c>
      <c r="E379" s="5" t="s">
        <v>974</v>
      </c>
      <c r="F379" s="5" t="s">
        <v>758</v>
      </c>
      <c r="G379" s="5">
        <v>-26.066199999999998</v>
      </c>
      <c r="H379" s="5">
        <v>32.919199999999996</v>
      </c>
      <c r="I379" s="5" t="s">
        <v>2912</v>
      </c>
      <c r="J379" s="5" t="s">
        <v>155</v>
      </c>
      <c r="K379" s="5" t="s">
        <v>2923</v>
      </c>
      <c r="L379" s="5" t="s">
        <v>56</v>
      </c>
      <c r="M379" s="5" t="s">
        <v>1644</v>
      </c>
      <c r="N379" s="5" t="s">
        <v>62</v>
      </c>
      <c r="O379" s="5">
        <v>537</v>
      </c>
      <c r="P379" s="5"/>
      <c r="Q379" s="5"/>
      <c r="R379" s="5"/>
      <c r="S379" s="5">
        <v>1</v>
      </c>
      <c r="T379" s="5"/>
      <c r="U379" s="5"/>
      <c r="V379" s="5">
        <v>1.64</v>
      </c>
      <c r="W379" s="5">
        <v>1.5</v>
      </c>
      <c r="X379" s="5"/>
      <c r="Y379" s="5"/>
      <c r="Z379" s="5"/>
      <c r="AA379" s="5"/>
      <c r="AB379" s="5"/>
      <c r="AC379" s="5"/>
      <c r="AD379" s="5"/>
      <c r="AE379" s="5"/>
      <c r="AF379" s="5"/>
      <c r="AG379" s="5"/>
      <c r="AH379" s="5"/>
      <c r="AI379" s="5"/>
      <c r="AJ379" s="5"/>
      <c r="AK379" s="5"/>
      <c r="AL379" s="5"/>
      <c r="AM379" s="5">
        <v>1</v>
      </c>
      <c r="AN379" s="5"/>
      <c r="AO379" s="5">
        <f>1.37689*0.89689^W379</f>
        <v>1.1695209840065215</v>
      </c>
      <c r="AP379" s="5"/>
      <c r="AQ379" s="5"/>
      <c r="AR379" s="5" t="s">
        <v>2910</v>
      </c>
    </row>
    <row r="380" spans="1:44">
      <c r="A380" s="5" t="s">
        <v>1490</v>
      </c>
      <c r="B380" s="5" t="s">
        <v>1489</v>
      </c>
      <c r="C380" s="5" t="s">
        <v>1645</v>
      </c>
      <c r="D380" s="5">
        <v>2012</v>
      </c>
      <c r="E380" s="5" t="s">
        <v>974</v>
      </c>
      <c r="F380" s="5" t="s">
        <v>758</v>
      </c>
      <c r="G380" s="5">
        <v>-26.066199999999998</v>
      </c>
      <c r="H380" s="5">
        <v>32.919199999999996</v>
      </c>
      <c r="I380" s="5" t="s">
        <v>2912</v>
      </c>
      <c r="J380" s="5" t="s">
        <v>155</v>
      </c>
      <c r="K380" s="5" t="s">
        <v>2923</v>
      </c>
      <c r="L380" s="5" t="s">
        <v>56</v>
      </c>
      <c r="M380" s="5" t="s">
        <v>1644</v>
      </c>
      <c r="N380" s="5" t="s">
        <v>62</v>
      </c>
      <c r="O380" s="5">
        <v>538</v>
      </c>
      <c r="P380" s="5"/>
      <c r="Q380" s="5"/>
      <c r="R380" s="5"/>
      <c r="S380" s="5">
        <v>1</v>
      </c>
      <c r="T380" s="5"/>
      <c r="U380" s="5"/>
      <c r="V380" s="5">
        <v>1.72</v>
      </c>
      <c r="W380" s="5">
        <v>1.57</v>
      </c>
      <c r="X380" s="5"/>
      <c r="Y380" s="5"/>
      <c r="Z380" s="5"/>
      <c r="AA380" s="5"/>
      <c r="AB380" s="5"/>
      <c r="AC380" s="5"/>
      <c r="AD380" s="5"/>
      <c r="AE380" s="5"/>
      <c r="AF380" s="5"/>
      <c r="AG380" s="5"/>
      <c r="AH380" s="5"/>
      <c r="AI380" s="5"/>
      <c r="AJ380" s="5"/>
      <c r="AK380" s="5"/>
      <c r="AL380" s="5"/>
      <c r="AM380" s="5">
        <v>1</v>
      </c>
      <c r="AN380" s="5"/>
      <c r="AO380" s="5">
        <f>1.37689*0.89689^W380</f>
        <v>1.1606459524786641</v>
      </c>
      <c r="AP380" s="5"/>
      <c r="AQ380" s="5"/>
      <c r="AR380" s="5" t="s">
        <v>2910</v>
      </c>
    </row>
    <row r="381" spans="1:44">
      <c r="A381" s="5" t="s">
        <v>1490</v>
      </c>
      <c r="B381" s="5" t="s">
        <v>1489</v>
      </c>
      <c r="C381" s="5" t="s">
        <v>1641</v>
      </c>
      <c r="D381" s="5">
        <v>2012</v>
      </c>
      <c r="E381" s="5" t="s">
        <v>1640</v>
      </c>
      <c r="F381" s="5" t="s">
        <v>66</v>
      </c>
      <c r="G381" s="5">
        <v>27.344000000000001</v>
      </c>
      <c r="H381" s="5">
        <v>-97.641599999999997</v>
      </c>
      <c r="I381" s="5" t="s">
        <v>96</v>
      </c>
      <c r="J381" s="5" t="s">
        <v>95</v>
      </c>
      <c r="K381" s="5" t="s">
        <v>217</v>
      </c>
      <c r="L381" s="5" t="s">
        <v>56</v>
      </c>
      <c r="M381" s="5" t="s">
        <v>489</v>
      </c>
      <c r="N381" s="5" t="s">
        <v>55</v>
      </c>
      <c r="O381" s="5">
        <v>547</v>
      </c>
      <c r="P381" s="5"/>
      <c r="Q381" s="5"/>
      <c r="R381" s="5"/>
      <c r="S381" s="5">
        <v>11.5</v>
      </c>
      <c r="T381" s="5"/>
      <c r="U381" s="5"/>
      <c r="V381" s="5">
        <v>11.6287</v>
      </c>
      <c r="W381" s="5">
        <v>9.68</v>
      </c>
      <c r="X381" s="5"/>
      <c r="Y381" s="5"/>
      <c r="Z381" s="5"/>
      <c r="AA381" s="5"/>
      <c r="AB381" s="5"/>
      <c r="AC381" s="5"/>
      <c r="AD381" s="5"/>
      <c r="AE381" s="5"/>
      <c r="AF381" s="5"/>
      <c r="AG381" s="5"/>
      <c r="AH381" s="5"/>
      <c r="AI381" s="5"/>
      <c r="AJ381" s="5"/>
      <c r="AK381" s="5"/>
      <c r="AL381" s="5"/>
      <c r="AM381" s="5">
        <v>11.5</v>
      </c>
      <c r="AN381" s="5"/>
      <c r="AO381" s="5">
        <f>1.40155*0.77675^W381</f>
        <v>0.12148739259748183</v>
      </c>
      <c r="AP381" s="5"/>
      <c r="AQ381" s="5"/>
      <c r="AR381" s="5" t="s">
        <v>2910</v>
      </c>
    </row>
    <row r="382" spans="1:44">
      <c r="A382" s="5" t="s">
        <v>1490</v>
      </c>
      <c r="B382" s="5" t="s">
        <v>1489</v>
      </c>
      <c r="C382" s="5" t="s">
        <v>1641</v>
      </c>
      <c r="D382" s="5">
        <v>2012</v>
      </c>
      <c r="E382" s="5" t="s">
        <v>1640</v>
      </c>
      <c r="F382" s="5" t="s">
        <v>66</v>
      </c>
      <c r="G382" s="5">
        <v>27.273800000000001</v>
      </c>
      <c r="H382" s="5">
        <v>-97.606999999999999</v>
      </c>
      <c r="I382" s="5" t="s">
        <v>96</v>
      </c>
      <c r="J382" s="5" t="s">
        <v>95</v>
      </c>
      <c r="K382" s="5" t="s">
        <v>217</v>
      </c>
      <c r="L382" s="5" t="s">
        <v>56</v>
      </c>
      <c r="M382" s="5" t="s">
        <v>489</v>
      </c>
      <c r="N382" s="5" t="s">
        <v>55</v>
      </c>
      <c r="O382" s="5">
        <v>548</v>
      </c>
      <c r="P382" s="5"/>
      <c r="Q382" s="5"/>
      <c r="R382" s="5"/>
      <c r="S382" s="5">
        <v>1</v>
      </c>
      <c r="T382" s="5"/>
      <c r="U382" s="5"/>
      <c r="V382" s="5">
        <v>1.83</v>
      </c>
      <c r="W382" s="5">
        <v>1.68</v>
      </c>
      <c r="X382" s="5"/>
      <c r="Y382" s="5"/>
      <c r="Z382" s="5"/>
      <c r="AA382" s="5"/>
      <c r="AB382" s="5"/>
      <c r="AC382" s="5"/>
      <c r="AD382" s="5"/>
      <c r="AE382" s="5"/>
      <c r="AF382" s="5"/>
      <c r="AG382" s="5"/>
      <c r="AH382" s="5"/>
      <c r="AI382" s="5"/>
      <c r="AJ382" s="5"/>
      <c r="AK382" s="5"/>
      <c r="AL382" s="5"/>
      <c r="AM382" s="5">
        <v>1</v>
      </c>
      <c r="AN382" s="5"/>
      <c r="AO382" s="5">
        <f>1.40155*0.77675^W382</f>
        <v>0.91681374520711367</v>
      </c>
      <c r="AP382" s="5"/>
      <c r="AQ382" s="5"/>
      <c r="AR382" s="5" t="s">
        <v>2910</v>
      </c>
    </row>
    <row r="383" spans="1:44">
      <c r="A383" s="5" t="s">
        <v>1490</v>
      </c>
      <c r="B383" s="5" t="s">
        <v>1489</v>
      </c>
      <c r="C383" s="5" t="s">
        <v>1641</v>
      </c>
      <c r="D383" s="5">
        <v>2012</v>
      </c>
      <c r="E383" s="5" t="s">
        <v>1640</v>
      </c>
      <c r="F383" s="5" t="s">
        <v>66</v>
      </c>
      <c r="G383" s="5">
        <v>27.25</v>
      </c>
      <c r="H383" s="5">
        <v>-97.614999999999995</v>
      </c>
      <c r="I383" s="5" t="s">
        <v>96</v>
      </c>
      <c r="J383" s="5" t="s">
        <v>95</v>
      </c>
      <c r="K383" s="5" t="s">
        <v>217</v>
      </c>
      <c r="L383" s="5" t="s">
        <v>56</v>
      </c>
      <c r="M383" s="5" t="s">
        <v>489</v>
      </c>
      <c r="N383" s="5" t="s">
        <v>55</v>
      </c>
      <c r="O383" s="5">
        <v>549</v>
      </c>
      <c r="P383" s="5"/>
      <c r="Q383" s="5"/>
      <c r="R383" s="5"/>
      <c r="S383" s="5">
        <v>1</v>
      </c>
      <c r="T383" s="5"/>
      <c r="U383" s="5"/>
      <c r="V383" s="5">
        <v>0.98</v>
      </c>
      <c r="W383" s="5">
        <v>0.9</v>
      </c>
      <c r="X383" s="5"/>
      <c r="Y383" s="5"/>
      <c r="Z383" s="5"/>
      <c r="AA383" s="5"/>
      <c r="AB383" s="5"/>
      <c r="AC383" s="5"/>
      <c r="AD383" s="5"/>
      <c r="AE383" s="5"/>
      <c r="AF383" s="5"/>
      <c r="AG383" s="5"/>
      <c r="AH383" s="5"/>
      <c r="AI383" s="5"/>
      <c r="AJ383" s="5"/>
      <c r="AK383" s="5"/>
      <c r="AL383" s="5"/>
      <c r="AM383" s="5">
        <v>1</v>
      </c>
      <c r="AN383" s="5"/>
      <c r="AO383" s="5">
        <f>1.40155*0.77675^W383</f>
        <v>1.1165077229817399</v>
      </c>
      <c r="AP383" s="5"/>
      <c r="AQ383" s="5"/>
      <c r="AR383" s="5" t="s">
        <v>2910</v>
      </c>
    </row>
    <row r="384" spans="1:44">
      <c r="A384" s="5" t="s">
        <v>1490</v>
      </c>
      <c r="B384" s="5" t="s">
        <v>1489</v>
      </c>
      <c r="C384" s="5" t="s">
        <v>1641</v>
      </c>
      <c r="D384" s="5">
        <v>2012</v>
      </c>
      <c r="E384" s="5" t="s">
        <v>1640</v>
      </c>
      <c r="F384" s="5" t="s">
        <v>66</v>
      </c>
      <c r="G384" s="5">
        <v>27.280999999999999</v>
      </c>
      <c r="H384" s="5">
        <v>-97.42</v>
      </c>
      <c r="I384" s="5" t="s">
        <v>96</v>
      </c>
      <c r="J384" s="5" t="s">
        <v>95</v>
      </c>
      <c r="K384" s="5" t="s">
        <v>217</v>
      </c>
      <c r="L384" s="5" t="s">
        <v>56</v>
      </c>
      <c r="M384" s="5" t="s">
        <v>489</v>
      </c>
      <c r="N384" s="5" t="s">
        <v>55</v>
      </c>
      <c r="O384" s="5">
        <v>550</v>
      </c>
      <c r="P384" s="5"/>
      <c r="Q384" s="5"/>
      <c r="R384" s="5"/>
      <c r="S384" s="5">
        <v>1</v>
      </c>
      <c r="T384" s="5"/>
      <c r="U384" s="5"/>
      <c r="V384" s="5">
        <v>2.57</v>
      </c>
      <c r="W384" s="5">
        <v>2.36</v>
      </c>
      <c r="X384" s="5"/>
      <c r="Y384" s="5"/>
      <c r="Z384" s="5"/>
      <c r="AA384" s="5"/>
      <c r="AB384" s="5"/>
      <c r="AC384" s="5"/>
      <c r="AD384" s="5"/>
      <c r="AE384" s="5"/>
      <c r="AF384" s="5"/>
      <c r="AG384" s="5"/>
      <c r="AH384" s="5"/>
      <c r="AI384" s="5"/>
      <c r="AJ384" s="5"/>
      <c r="AK384" s="5"/>
      <c r="AL384" s="5"/>
      <c r="AM384" s="5">
        <v>1</v>
      </c>
      <c r="AN384" s="5"/>
      <c r="AO384" s="5">
        <f>1.40155*0.77675^W384</f>
        <v>0.77209790471018858</v>
      </c>
      <c r="AP384" s="5"/>
      <c r="AQ384" s="5"/>
      <c r="AR384" s="5" t="s">
        <v>2910</v>
      </c>
    </row>
    <row r="385" spans="1:44">
      <c r="A385" s="5" t="s">
        <v>1490</v>
      </c>
      <c r="B385" s="5" t="s">
        <v>1489</v>
      </c>
      <c r="C385" s="5" t="s">
        <v>1637</v>
      </c>
      <c r="D385" s="5">
        <v>2012</v>
      </c>
      <c r="E385" s="5" t="s">
        <v>1636</v>
      </c>
      <c r="F385" s="5" t="s">
        <v>51</v>
      </c>
      <c r="G385" s="5">
        <v>-27.533300000000001</v>
      </c>
      <c r="H385" s="5">
        <v>153.31666999999999</v>
      </c>
      <c r="I385" s="5" t="s">
        <v>2912</v>
      </c>
      <c r="J385" s="5" t="s">
        <v>49</v>
      </c>
      <c r="K385" t="s">
        <v>2922</v>
      </c>
      <c r="L385" s="5" t="s">
        <v>56</v>
      </c>
      <c r="M385" s="5" t="s">
        <v>448</v>
      </c>
      <c r="N385" s="5" t="s">
        <v>62</v>
      </c>
      <c r="O385" s="5" t="s">
        <v>2850</v>
      </c>
      <c r="P385" s="5"/>
      <c r="Q385" s="5"/>
      <c r="R385" s="5"/>
      <c r="S385" s="5">
        <v>5</v>
      </c>
      <c r="T385" s="5"/>
      <c r="U385" s="5"/>
      <c r="V385" s="5">
        <v>10.29</v>
      </c>
      <c r="W385" s="5">
        <v>1.89</v>
      </c>
      <c r="X385" s="5"/>
      <c r="Y385" s="5"/>
      <c r="Z385" s="5"/>
      <c r="AA385" s="5"/>
      <c r="AB385" s="5"/>
      <c r="AC385" s="5"/>
      <c r="AD385" s="5"/>
      <c r="AE385" s="5"/>
      <c r="AF385" s="5"/>
      <c r="AG385" s="5"/>
      <c r="AH385" s="5"/>
      <c r="AI385" s="5"/>
      <c r="AJ385" s="5"/>
      <c r="AK385" s="5"/>
      <c r="AL385" s="5"/>
      <c r="AM385" s="5">
        <v>5</v>
      </c>
      <c r="AN385" s="5"/>
      <c r="AO385" s="5">
        <f t="shared" ref="AO385:AO404" si="8">1.37689*0.89689^W385</f>
        <v>1.1209243394112716</v>
      </c>
      <c r="AP385" s="5"/>
      <c r="AQ385" s="5"/>
      <c r="AR385" s="5" t="s">
        <v>2910</v>
      </c>
    </row>
    <row r="386" spans="1:44">
      <c r="A386" s="5" t="s">
        <v>1490</v>
      </c>
      <c r="B386" s="5" t="s">
        <v>1489</v>
      </c>
      <c r="C386" s="5" t="s">
        <v>1637</v>
      </c>
      <c r="D386" s="5">
        <v>2012</v>
      </c>
      <c r="E386" s="5" t="s">
        <v>1636</v>
      </c>
      <c r="F386" s="5" t="s">
        <v>51</v>
      </c>
      <c r="G386" s="5">
        <v>-27.533300000000001</v>
      </c>
      <c r="H386" s="5">
        <v>153.31666999999999</v>
      </c>
      <c r="I386" s="5" t="s">
        <v>2912</v>
      </c>
      <c r="J386" s="5" t="s">
        <v>49</v>
      </c>
      <c r="K386" t="s">
        <v>2922</v>
      </c>
      <c r="L386" s="5" t="s">
        <v>56</v>
      </c>
      <c r="M386" s="5" t="s">
        <v>448</v>
      </c>
      <c r="N386" s="5" t="s">
        <v>62</v>
      </c>
      <c r="O386" s="5" t="s">
        <v>2851</v>
      </c>
      <c r="P386" s="5"/>
      <c r="Q386" s="5"/>
      <c r="R386" s="5"/>
      <c r="S386" s="5">
        <v>5</v>
      </c>
      <c r="T386" s="5"/>
      <c r="U386" s="5"/>
      <c r="V386" s="5">
        <v>19.32</v>
      </c>
      <c r="W386" s="5">
        <v>3.54</v>
      </c>
      <c r="X386" s="5"/>
      <c r="Y386" s="5"/>
      <c r="Z386" s="5"/>
      <c r="AA386" s="5"/>
      <c r="AB386" s="5"/>
      <c r="AC386" s="5"/>
      <c r="AD386" s="5"/>
      <c r="AE386" s="5"/>
      <c r="AF386" s="5"/>
      <c r="AG386" s="5"/>
      <c r="AH386" s="5"/>
      <c r="AI386" s="5"/>
      <c r="AJ386" s="5"/>
      <c r="AK386" s="5"/>
      <c r="AL386" s="5"/>
      <c r="AM386" s="5">
        <v>5</v>
      </c>
      <c r="AN386" s="5"/>
      <c r="AO386" s="5">
        <f t="shared" si="8"/>
        <v>0.93669014154313213</v>
      </c>
      <c r="AP386" s="5"/>
      <c r="AQ386" s="5"/>
      <c r="AR386" s="5" t="s">
        <v>2910</v>
      </c>
    </row>
    <row r="387" spans="1:44">
      <c r="A387" s="5" t="s">
        <v>1490</v>
      </c>
      <c r="B387" s="5" t="s">
        <v>1489</v>
      </c>
      <c r="C387" s="5" t="s">
        <v>1637</v>
      </c>
      <c r="D387" s="5">
        <v>2012</v>
      </c>
      <c r="E387" s="5" t="s">
        <v>1636</v>
      </c>
      <c r="F387" s="5" t="s">
        <v>51</v>
      </c>
      <c r="G387" s="5">
        <v>-27.533300000000001</v>
      </c>
      <c r="H387" s="5">
        <v>153.31666999999999</v>
      </c>
      <c r="I387" s="5" t="s">
        <v>2912</v>
      </c>
      <c r="J387" s="5" t="s">
        <v>49</v>
      </c>
      <c r="K387" t="s">
        <v>2922</v>
      </c>
      <c r="L387" s="5" t="s">
        <v>56</v>
      </c>
      <c r="M387" s="5" t="s">
        <v>448</v>
      </c>
      <c r="N387" s="5" t="s">
        <v>62</v>
      </c>
      <c r="O387" s="5" t="s">
        <v>2852</v>
      </c>
      <c r="P387" s="5"/>
      <c r="Q387" s="5"/>
      <c r="R387" s="5"/>
      <c r="S387" s="5">
        <v>5</v>
      </c>
      <c r="T387" s="5"/>
      <c r="U387" s="5"/>
      <c r="V387" s="5">
        <v>28.65</v>
      </c>
      <c r="W387" s="5">
        <v>5.25</v>
      </c>
      <c r="X387" s="5"/>
      <c r="Y387" s="5"/>
      <c r="Z387" s="5"/>
      <c r="AA387" s="5"/>
      <c r="AB387" s="5"/>
      <c r="AC387" s="5"/>
      <c r="AD387" s="5"/>
      <c r="AE387" s="5"/>
      <c r="AF387" s="5"/>
      <c r="AG387" s="5"/>
      <c r="AH387" s="5"/>
      <c r="AI387" s="5"/>
      <c r="AJ387" s="5"/>
      <c r="AK387" s="5"/>
      <c r="AL387" s="5"/>
      <c r="AM387" s="5">
        <v>5</v>
      </c>
      <c r="AN387" s="5"/>
      <c r="AO387" s="5">
        <f t="shared" si="8"/>
        <v>0.77764243288512525</v>
      </c>
      <c r="AP387" s="5"/>
      <c r="AQ387" s="5"/>
      <c r="AR387" s="5" t="s">
        <v>2910</v>
      </c>
    </row>
    <row r="388" spans="1:44">
      <c r="A388" s="5" t="s">
        <v>1490</v>
      </c>
      <c r="B388" s="5" t="s">
        <v>1489</v>
      </c>
      <c r="C388" s="5" t="s">
        <v>1637</v>
      </c>
      <c r="D388" s="5">
        <v>2012</v>
      </c>
      <c r="E388" s="5" t="s">
        <v>1636</v>
      </c>
      <c r="F388" s="5" t="s">
        <v>51</v>
      </c>
      <c r="G388" s="5">
        <v>-27.533300000000001</v>
      </c>
      <c r="H388" s="5">
        <v>153.31666999999999</v>
      </c>
      <c r="I388" s="5" t="s">
        <v>2912</v>
      </c>
      <c r="J388" s="5" t="s">
        <v>49</v>
      </c>
      <c r="K388" t="s">
        <v>2922</v>
      </c>
      <c r="L388" s="5" t="s">
        <v>56</v>
      </c>
      <c r="M388" s="5" t="s">
        <v>448</v>
      </c>
      <c r="N388" s="5" t="s">
        <v>62</v>
      </c>
      <c r="O388" s="5" t="s">
        <v>2853</v>
      </c>
      <c r="P388" s="5"/>
      <c r="Q388" s="5"/>
      <c r="R388" s="5"/>
      <c r="S388" s="5">
        <v>5</v>
      </c>
      <c r="T388" s="5"/>
      <c r="U388" s="5"/>
      <c r="V388" s="5">
        <v>11.04</v>
      </c>
      <c r="W388" s="5">
        <v>2.02</v>
      </c>
      <c r="X388" s="5"/>
      <c r="Y388" s="5"/>
      <c r="Z388" s="5"/>
      <c r="AA388" s="5"/>
      <c r="AB388" s="5"/>
      <c r="AC388" s="5"/>
      <c r="AD388" s="5"/>
      <c r="AE388" s="5"/>
      <c r="AF388" s="5"/>
      <c r="AG388" s="5"/>
      <c r="AH388" s="5"/>
      <c r="AI388" s="5"/>
      <c r="AJ388" s="5"/>
      <c r="AK388" s="5"/>
      <c r="AL388" s="5"/>
      <c r="AM388" s="5">
        <v>5</v>
      </c>
      <c r="AN388" s="5"/>
      <c r="AO388" s="5">
        <f t="shared" si="8"/>
        <v>1.1051784120118466</v>
      </c>
      <c r="AP388" s="5"/>
      <c r="AQ388" s="5"/>
      <c r="AR388" s="5" t="s">
        <v>2910</v>
      </c>
    </row>
    <row r="389" spans="1:44">
      <c r="A389" s="5" t="s">
        <v>1490</v>
      </c>
      <c r="B389" s="5" t="s">
        <v>1489</v>
      </c>
      <c r="C389" s="5" t="s">
        <v>1637</v>
      </c>
      <c r="D389" s="5">
        <v>2012</v>
      </c>
      <c r="E389" s="5" t="s">
        <v>1636</v>
      </c>
      <c r="F389" s="5" t="s">
        <v>51</v>
      </c>
      <c r="G389" s="5">
        <v>-27.533300000000001</v>
      </c>
      <c r="H389" s="5">
        <v>153.31666999999999</v>
      </c>
      <c r="I389" s="5" t="s">
        <v>2912</v>
      </c>
      <c r="J389" s="5" t="s">
        <v>49</v>
      </c>
      <c r="K389" t="s">
        <v>2922</v>
      </c>
      <c r="L389" s="5" t="s">
        <v>56</v>
      </c>
      <c r="M389" s="5" t="s">
        <v>448</v>
      </c>
      <c r="N389" s="5" t="s">
        <v>62</v>
      </c>
      <c r="O389" s="5" t="s">
        <v>2854</v>
      </c>
      <c r="P389" s="5"/>
      <c r="Q389" s="5"/>
      <c r="R389" s="5"/>
      <c r="S389" s="5">
        <v>5</v>
      </c>
      <c r="T389" s="5"/>
      <c r="U389" s="5"/>
      <c r="V389" s="5">
        <v>23.83</v>
      </c>
      <c r="W389" s="5">
        <v>4.37</v>
      </c>
      <c r="X389" s="5"/>
      <c r="Y389" s="5"/>
      <c r="Z389" s="5"/>
      <c r="AA389" s="5"/>
      <c r="AB389" s="5"/>
      <c r="AC389" s="5"/>
      <c r="AD389" s="5"/>
      <c r="AE389" s="5"/>
      <c r="AF389" s="5"/>
      <c r="AG389" s="5"/>
      <c r="AH389" s="5"/>
      <c r="AI389" s="5"/>
      <c r="AJ389" s="5"/>
      <c r="AK389" s="5"/>
      <c r="AL389" s="5"/>
      <c r="AM389" s="5">
        <v>5</v>
      </c>
      <c r="AN389" s="5"/>
      <c r="AO389" s="5">
        <f t="shared" si="8"/>
        <v>0.85579445913851104</v>
      </c>
      <c r="AP389" s="5"/>
      <c r="AQ389" s="5"/>
      <c r="AR389" s="5" t="s">
        <v>2910</v>
      </c>
    </row>
    <row r="390" spans="1:44">
      <c r="A390" s="5" t="s">
        <v>1490</v>
      </c>
      <c r="B390" s="5" t="s">
        <v>1489</v>
      </c>
      <c r="C390" s="5" t="s">
        <v>1637</v>
      </c>
      <c r="D390" s="5">
        <v>2012</v>
      </c>
      <c r="E390" s="5" t="s">
        <v>1636</v>
      </c>
      <c r="F390" s="5" t="s">
        <v>51</v>
      </c>
      <c r="G390" s="5">
        <v>-27.533300000000001</v>
      </c>
      <c r="H390" s="5">
        <v>153.31666999999999</v>
      </c>
      <c r="I390" s="5" t="s">
        <v>2912</v>
      </c>
      <c r="J390" s="5" t="s">
        <v>49</v>
      </c>
      <c r="K390" t="s">
        <v>2922</v>
      </c>
      <c r="L390" s="5" t="s">
        <v>56</v>
      </c>
      <c r="M390" s="5" t="s">
        <v>448</v>
      </c>
      <c r="N390" s="5" t="s">
        <v>62</v>
      </c>
      <c r="O390" s="5" t="s">
        <v>2855</v>
      </c>
      <c r="P390" s="5"/>
      <c r="Q390" s="5"/>
      <c r="R390" s="5"/>
      <c r="S390" s="5">
        <v>5</v>
      </c>
      <c r="T390" s="5"/>
      <c r="U390" s="5"/>
      <c r="V390" s="5">
        <v>10.14</v>
      </c>
      <c r="W390" s="5">
        <v>1.86</v>
      </c>
      <c r="X390" s="5"/>
      <c r="Y390" s="5"/>
      <c r="Z390" s="5"/>
      <c r="AA390" s="5"/>
      <c r="AB390" s="5"/>
      <c r="AC390" s="5"/>
      <c r="AD390" s="5"/>
      <c r="AE390" s="5"/>
      <c r="AF390" s="5"/>
      <c r="AG390" s="5"/>
      <c r="AH390" s="5"/>
      <c r="AI390" s="5"/>
      <c r="AJ390" s="5"/>
      <c r="AK390" s="5"/>
      <c r="AL390" s="5"/>
      <c r="AM390" s="5">
        <v>5</v>
      </c>
      <c r="AN390" s="5"/>
      <c r="AO390" s="5">
        <f t="shared" si="8"/>
        <v>1.1245897580496853</v>
      </c>
      <c r="AP390" s="5"/>
      <c r="AQ390" s="5"/>
      <c r="AR390" s="5" t="s">
        <v>2910</v>
      </c>
    </row>
    <row r="391" spans="1:44">
      <c r="A391" s="5" t="s">
        <v>1490</v>
      </c>
      <c r="B391" s="5" t="s">
        <v>1489</v>
      </c>
      <c r="C391" s="5" t="s">
        <v>1637</v>
      </c>
      <c r="D391" s="5">
        <v>2012</v>
      </c>
      <c r="E391" s="5" t="s">
        <v>1636</v>
      </c>
      <c r="F391" s="5" t="s">
        <v>51</v>
      </c>
      <c r="G391" s="5">
        <v>-27.533300000000001</v>
      </c>
      <c r="H391" s="5">
        <v>153.31666999999999</v>
      </c>
      <c r="I391" s="5" t="s">
        <v>2912</v>
      </c>
      <c r="J391" s="5" t="s">
        <v>49</v>
      </c>
      <c r="K391" t="s">
        <v>2922</v>
      </c>
      <c r="L391" s="5" t="s">
        <v>56</v>
      </c>
      <c r="M391" s="5" t="s">
        <v>448</v>
      </c>
      <c r="N391" s="5" t="s">
        <v>62</v>
      </c>
      <c r="O391" s="5" t="s">
        <v>2856</v>
      </c>
      <c r="P391" s="5"/>
      <c r="Q391" s="5"/>
      <c r="R391" s="5"/>
      <c r="S391" s="5">
        <v>5</v>
      </c>
      <c r="T391" s="5"/>
      <c r="U391" s="5"/>
      <c r="V391" s="5">
        <v>19.920000000000002</v>
      </c>
      <c r="W391" s="5">
        <v>3.65</v>
      </c>
      <c r="X391" s="5"/>
      <c r="Y391" s="5"/>
      <c r="Z391" s="5"/>
      <c r="AA391" s="5"/>
      <c r="AB391" s="5"/>
      <c r="AC391" s="5"/>
      <c r="AD391" s="5"/>
      <c r="AE391" s="5"/>
      <c r="AF391" s="5"/>
      <c r="AG391" s="5"/>
      <c r="AH391" s="5"/>
      <c r="AI391" s="5"/>
      <c r="AJ391" s="5"/>
      <c r="AK391" s="5"/>
      <c r="AL391" s="5"/>
      <c r="AM391" s="5">
        <v>5</v>
      </c>
      <c r="AN391" s="5"/>
      <c r="AO391" s="5">
        <f t="shared" si="8"/>
        <v>0.92554440413027239</v>
      </c>
      <c r="AP391" s="5"/>
      <c r="AQ391" s="5"/>
      <c r="AR391" s="5" t="s">
        <v>2910</v>
      </c>
    </row>
    <row r="392" spans="1:44">
      <c r="A392" s="5" t="s">
        <v>1490</v>
      </c>
      <c r="B392" s="5" t="s">
        <v>1489</v>
      </c>
      <c r="C392" s="5" t="s">
        <v>1637</v>
      </c>
      <c r="D392" s="5">
        <v>2012</v>
      </c>
      <c r="E392" s="5" t="s">
        <v>1636</v>
      </c>
      <c r="F392" s="5" t="s">
        <v>51</v>
      </c>
      <c r="G392" s="5">
        <v>-27.533300000000001</v>
      </c>
      <c r="H392" s="5">
        <v>153.31666999999999</v>
      </c>
      <c r="I392" s="5" t="s">
        <v>2912</v>
      </c>
      <c r="J392" s="5" t="s">
        <v>49</v>
      </c>
      <c r="K392" t="s">
        <v>2922</v>
      </c>
      <c r="L392" s="5" t="s">
        <v>56</v>
      </c>
      <c r="M392" s="5" t="s">
        <v>448</v>
      </c>
      <c r="N392" s="5" t="s">
        <v>62</v>
      </c>
      <c r="O392" s="5" t="s">
        <v>2857</v>
      </c>
      <c r="P392" s="5"/>
      <c r="Q392" s="5"/>
      <c r="R392" s="5"/>
      <c r="S392" s="5">
        <v>5</v>
      </c>
      <c r="T392" s="5"/>
      <c r="U392" s="5"/>
      <c r="V392" s="5">
        <v>13.9</v>
      </c>
      <c r="W392" s="5">
        <v>2.5499999999999998</v>
      </c>
      <c r="X392" s="5"/>
      <c r="Y392" s="5"/>
      <c r="Z392" s="5"/>
      <c r="AA392" s="5"/>
      <c r="AB392" s="5"/>
      <c r="AC392" s="5"/>
      <c r="AD392" s="5"/>
      <c r="AE392" s="5"/>
      <c r="AF392" s="5"/>
      <c r="AG392" s="5"/>
      <c r="AH392" s="5"/>
      <c r="AI392" s="5"/>
      <c r="AJ392" s="5"/>
      <c r="AK392" s="5"/>
      <c r="AL392" s="5"/>
      <c r="AM392" s="5">
        <v>5</v>
      </c>
      <c r="AN392" s="5"/>
      <c r="AO392" s="5">
        <f t="shared" si="8"/>
        <v>1.0432398293016714</v>
      </c>
      <c r="AP392" s="5"/>
      <c r="AQ392" s="5"/>
      <c r="AR392" s="5" t="s">
        <v>2910</v>
      </c>
    </row>
    <row r="393" spans="1:44">
      <c r="A393" s="5" t="s">
        <v>1490</v>
      </c>
      <c r="B393" s="5" t="s">
        <v>1489</v>
      </c>
      <c r="C393" s="5" t="s">
        <v>1637</v>
      </c>
      <c r="D393" s="5">
        <v>2012</v>
      </c>
      <c r="E393" s="5" t="s">
        <v>1636</v>
      </c>
      <c r="F393" s="5" t="s">
        <v>51</v>
      </c>
      <c r="G393" s="5">
        <v>-27.533300000000001</v>
      </c>
      <c r="H393" s="5">
        <v>153.31666999999999</v>
      </c>
      <c r="I393" s="5" t="s">
        <v>2912</v>
      </c>
      <c r="J393" s="5" t="s">
        <v>49</v>
      </c>
      <c r="K393" t="s">
        <v>2922</v>
      </c>
      <c r="L393" s="5" t="s">
        <v>56</v>
      </c>
      <c r="M393" s="5" t="s">
        <v>448</v>
      </c>
      <c r="N393" s="5" t="s">
        <v>62</v>
      </c>
      <c r="O393" s="5" t="s">
        <v>2858</v>
      </c>
      <c r="P393" s="5"/>
      <c r="Q393" s="5"/>
      <c r="R393" s="5"/>
      <c r="S393" s="5">
        <v>5</v>
      </c>
      <c r="T393" s="5"/>
      <c r="U393" s="5"/>
      <c r="V393" s="5">
        <v>4.57</v>
      </c>
      <c r="W393" s="5">
        <v>0.84</v>
      </c>
      <c r="X393" s="5"/>
      <c r="Y393" s="5"/>
      <c r="Z393" s="5"/>
      <c r="AA393" s="5"/>
      <c r="AB393" s="5"/>
      <c r="AC393" s="5"/>
      <c r="AD393" s="5"/>
      <c r="AE393" s="5"/>
      <c r="AF393" s="5"/>
      <c r="AG393" s="5"/>
      <c r="AH393" s="5"/>
      <c r="AI393" s="5"/>
      <c r="AJ393" s="5"/>
      <c r="AK393" s="5"/>
      <c r="AL393" s="5"/>
      <c r="AM393" s="5">
        <v>5</v>
      </c>
      <c r="AN393" s="5"/>
      <c r="AO393" s="5">
        <f t="shared" si="8"/>
        <v>1.2566089786877257</v>
      </c>
      <c r="AP393" s="5"/>
      <c r="AQ393" s="5"/>
      <c r="AR393" s="5" t="s">
        <v>2910</v>
      </c>
    </row>
    <row r="394" spans="1:44">
      <c r="A394" s="5" t="s">
        <v>1490</v>
      </c>
      <c r="B394" s="5" t="s">
        <v>1489</v>
      </c>
      <c r="C394" s="5" t="s">
        <v>1637</v>
      </c>
      <c r="D394" s="5">
        <v>2012</v>
      </c>
      <c r="E394" s="5" t="s">
        <v>1636</v>
      </c>
      <c r="F394" s="5" t="s">
        <v>51</v>
      </c>
      <c r="G394" s="5">
        <v>-27.533300000000001</v>
      </c>
      <c r="H394" s="5">
        <v>153.31666999999999</v>
      </c>
      <c r="I394" s="5" t="s">
        <v>2912</v>
      </c>
      <c r="J394" s="5" t="s">
        <v>49</v>
      </c>
      <c r="K394" t="s">
        <v>2922</v>
      </c>
      <c r="L394" s="5" t="s">
        <v>56</v>
      </c>
      <c r="M394" s="5" t="s">
        <v>448</v>
      </c>
      <c r="N394" s="5" t="s">
        <v>62</v>
      </c>
      <c r="O394" s="5" t="s">
        <v>2859</v>
      </c>
      <c r="P394" s="5"/>
      <c r="Q394" s="5"/>
      <c r="R394" s="5"/>
      <c r="S394" s="5">
        <v>5</v>
      </c>
      <c r="T394" s="5"/>
      <c r="U394" s="5"/>
      <c r="V394" s="5">
        <v>4.2699999999999996</v>
      </c>
      <c r="W394" s="5">
        <v>0.78</v>
      </c>
      <c r="X394" s="5"/>
      <c r="Y394" s="5"/>
      <c r="Z394" s="5"/>
      <c r="AA394" s="5"/>
      <c r="AB394" s="5"/>
      <c r="AC394" s="5"/>
      <c r="AD394" s="5"/>
      <c r="AE394" s="5"/>
      <c r="AF394" s="5"/>
      <c r="AG394" s="5"/>
      <c r="AH394" s="5"/>
      <c r="AI394" s="5"/>
      <c r="AJ394" s="5"/>
      <c r="AK394" s="5"/>
      <c r="AL394" s="5"/>
      <c r="AM394" s="5">
        <v>5</v>
      </c>
      <c r="AN394" s="5"/>
      <c r="AO394" s="5">
        <f t="shared" si="8"/>
        <v>1.2648406293139733</v>
      </c>
      <c r="AP394" s="5"/>
      <c r="AQ394" s="5"/>
      <c r="AR394" s="5" t="s">
        <v>2910</v>
      </c>
    </row>
    <row r="395" spans="1:44">
      <c r="A395" s="5" t="s">
        <v>1490</v>
      </c>
      <c r="B395" s="5" t="s">
        <v>1489</v>
      </c>
      <c r="C395" s="5" t="s">
        <v>1637</v>
      </c>
      <c r="D395" s="5">
        <v>2012</v>
      </c>
      <c r="E395" s="5" t="s">
        <v>1636</v>
      </c>
      <c r="F395" s="5" t="s">
        <v>51</v>
      </c>
      <c r="G395" s="5">
        <v>-27.533300000000001</v>
      </c>
      <c r="H395" s="5">
        <v>153.31666999999999</v>
      </c>
      <c r="I395" s="5" t="s">
        <v>2912</v>
      </c>
      <c r="J395" s="5" t="s">
        <v>49</v>
      </c>
      <c r="K395" t="s">
        <v>2922</v>
      </c>
      <c r="L395" s="5" t="s">
        <v>56</v>
      </c>
      <c r="M395" s="5" t="s">
        <v>448</v>
      </c>
      <c r="N395" s="5" t="s">
        <v>62</v>
      </c>
      <c r="O395" s="5" t="s">
        <v>2860</v>
      </c>
      <c r="P395" s="5"/>
      <c r="Q395" s="5"/>
      <c r="R395" s="5"/>
      <c r="S395" s="5">
        <v>5</v>
      </c>
      <c r="T395" s="5"/>
      <c r="U395" s="5"/>
      <c r="V395" s="5">
        <v>22.03</v>
      </c>
      <c r="W395" s="5">
        <v>4.04</v>
      </c>
      <c r="X395" s="5"/>
      <c r="Y395" s="5"/>
      <c r="Z395" s="5"/>
      <c r="AA395" s="5"/>
      <c r="AB395" s="5"/>
      <c r="AC395" s="5"/>
      <c r="AD395" s="5"/>
      <c r="AE395" s="5"/>
      <c r="AF395" s="5"/>
      <c r="AG395" s="5"/>
      <c r="AH395" s="5"/>
      <c r="AI395" s="5"/>
      <c r="AJ395" s="5"/>
      <c r="AK395" s="5"/>
      <c r="AL395" s="5"/>
      <c r="AM395" s="5">
        <v>5</v>
      </c>
      <c r="AN395" s="5"/>
      <c r="AO395" s="5">
        <f t="shared" si="8"/>
        <v>0.88708562221893339</v>
      </c>
      <c r="AP395" s="5"/>
      <c r="AQ395" s="5"/>
      <c r="AR395" s="5" t="s">
        <v>2910</v>
      </c>
    </row>
    <row r="396" spans="1:44">
      <c r="A396" s="5" t="s">
        <v>1490</v>
      </c>
      <c r="B396" s="5" t="s">
        <v>1489</v>
      </c>
      <c r="C396" s="5" t="s">
        <v>1637</v>
      </c>
      <c r="D396" s="5">
        <v>2012</v>
      </c>
      <c r="E396" s="5" t="s">
        <v>1636</v>
      </c>
      <c r="F396" s="5" t="s">
        <v>51</v>
      </c>
      <c r="G396" s="5">
        <v>-27.533300000000001</v>
      </c>
      <c r="H396" s="5">
        <v>153.31666999999999</v>
      </c>
      <c r="I396" s="5" t="s">
        <v>2912</v>
      </c>
      <c r="J396" s="5" t="s">
        <v>49</v>
      </c>
      <c r="K396" t="s">
        <v>2922</v>
      </c>
      <c r="L396" s="5" t="s">
        <v>56</v>
      </c>
      <c r="M396" s="5" t="s">
        <v>448</v>
      </c>
      <c r="N396" s="5" t="s">
        <v>62</v>
      </c>
      <c r="O396" s="5" t="s">
        <v>2861</v>
      </c>
      <c r="P396" s="5"/>
      <c r="Q396" s="5"/>
      <c r="R396" s="5"/>
      <c r="S396" s="5">
        <v>5</v>
      </c>
      <c r="T396" s="5"/>
      <c r="U396" s="5"/>
      <c r="V396" s="5">
        <v>9.39</v>
      </c>
      <c r="W396" s="5">
        <v>1.72</v>
      </c>
      <c r="X396" s="5"/>
      <c r="Y396" s="5"/>
      <c r="Z396" s="5"/>
      <c r="AA396" s="5"/>
      <c r="AB396" s="5"/>
      <c r="AC396" s="5"/>
      <c r="AD396" s="5"/>
      <c r="AE396" s="5"/>
      <c r="AF396" s="5"/>
      <c r="AG396" s="5"/>
      <c r="AH396" s="5"/>
      <c r="AI396" s="5"/>
      <c r="AJ396" s="5"/>
      <c r="AK396" s="5"/>
      <c r="AL396" s="5"/>
      <c r="AM396" s="5">
        <v>5</v>
      </c>
      <c r="AN396" s="5"/>
      <c r="AO396" s="5">
        <f t="shared" si="8"/>
        <v>1.1418541601165659</v>
      </c>
      <c r="AP396" s="5"/>
      <c r="AQ396" s="5"/>
      <c r="AR396" s="5" t="s">
        <v>2910</v>
      </c>
    </row>
    <row r="397" spans="1:44">
      <c r="A397" s="5" t="s">
        <v>1490</v>
      </c>
      <c r="B397" s="5" t="s">
        <v>1489</v>
      </c>
      <c r="C397" s="5" t="s">
        <v>1637</v>
      </c>
      <c r="D397" s="5">
        <v>2012</v>
      </c>
      <c r="E397" s="5" t="s">
        <v>1636</v>
      </c>
      <c r="F397" s="5" t="s">
        <v>51</v>
      </c>
      <c r="G397" s="5">
        <v>-27.533300000000001</v>
      </c>
      <c r="H397" s="5">
        <v>153.31666999999999</v>
      </c>
      <c r="I397" s="5" t="s">
        <v>2912</v>
      </c>
      <c r="J397" s="5" t="s">
        <v>49</v>
      </c>
      <c r="K397" t="s">
        <v>2922</v>
      </c>
      <c r="L397" s="5" t="s">
        <v>56</v>
      </c>
      <c r="M397" s="5" t="s">
        <v>448</v>
      </c>
      <c r="N397" s="5" t="s">
        <v>62</v>
      </c>
      <c r="O397" s="5" t="s">
        <v>2862</v>
      </c>
      <c r="P397" s="5"/>
      <c r="Q397" s="5"/>
      <c r="R397" s="5"/>
      <c r="S397" s="5">
        <v>5</v>
      </c>
      <c r="T397" s="5"/>
      <c r="U397" s="5"/>
      <c r="V397" s="5">
        <v>14.81</v>
      </c>
      <c r="W397" s="5">
        <v>2.71</v>
      </c>
      <c r="X397" s="5"/>
      <c r="Y397" s="5"/>
      <c r="Z397" s="5"/>
      <c r="AA397" s="5"/>
      <c r="AB397" s="5"/>
      <c r="AC397" s="5"/>
      <c r="AD397" s="5"/>
      <c r="AE397" s="5"/>
      <c r="AF397" s="5"/>
      <c r="AG397" s="5"/>
      <c r="AH397" s="5"/>
      <c r="AI397" s="5"/>
      <c r="AJ397" s="5"/>
      <c r="AK397" s="5"/>
      <c r="AL397" s="5"/>
      <c r="AM397" s="5">
        <v>5</v>
      </c>
      <c r="AN397" s="5"/>
      <c r="AO397" s="5">
        <f t="shared" si="8"/>
        <v>1.0252326500773554</v>
      </c>
      <c r="AP397" s="5"/>
      <c r="AQ397" s="5"/>
      <c r="AR397" s="5" t="s">
        <v>2910</v>
      </c>
    </row>
    <row r="398" spans="1:44">
      <c r="A398" s="5" t="s">
        <v>1490</v>
      </c>
      <c r="B398" s="5" t="s">
        <v>1489</v>
      </c>
      <c r="C398" s="5" t="s">
        <v>1637</v>
      </c>
      <c r="D398" s="5">
        <v>2012</v>
      </c>
      <c r="E398" s="5" t="s">
        <v>1636</v>
      </c>
      <c r="F398" s="5" t="s">
        <v>51</v>
      </c>
      <c r="G398" s="5">
        <v>-27.533300000000001</v>
      </c>
      <c r="H398" s="5">
        <v>153.31666999999999</v>
      </c>
      <c r="I398" s="5" t="s">
        <v>2912</v>
      </c>
      <c r="J398" s="5" t="s">
        <v>49</v>
      </c>
      <c r="K398" t="s">
        <v>2922</v>
      </c>
      <c r="L398" s="5" t="s">
        <v>56</v>
      </c>
      <c r="M398" s="5" t="s">
        <v>448</v>
      </c>
      <c r="N398" s="5" t="s">
        <v>62</v>
      </c>
      <c r="O398" s="5" t="s">
        <v>2863</v>
      </c>
      <c r="P398" s="5"/>
      <c r="Q398" s="5"/>
      <c r="R398" s="5"/>
      <c r="S398" s="5">
        <v>5</v>
      </c>
      <c r="T398" s="5"/>
      <c r="U398" s="5"/>
      <c r="V398" s="5">
        <v>2.62</v>
      </c>
      <c r="W398" s="5">
        <v>0.48</v>
      </c>
      <c r="X398" s="5"/>
      <c r="Y398" s="5"/>
      <c r="Z398" s="5"/>
      <c r="AA398" s="5"/>
      <c r="AB398" s="5"/>
      <c r="AC398" s="5"/>
      <c r="AD398" s="5"/>
      <c r="AE398" s="5"/>
      <c r="AF398" s="5"/>
      <c r="AG398" s="5"/>
      <c r="AH398" s="5"/>
      <c r="AI398" s="5"/>
      <c r="AJ398" s="5"/>
      <c r="AK398" s="5"/>
      <c r="AL398" s="5"/>
      <c r="AM398" s="5">
        <v>5</v>
      </c>
      <c r="AN398" s="5"/>
      <c r="AO398" s="5">
        <f t="shared" si="8"/>
        <v>1.3068148262482837</v>
      </c>
      <c r="AP398" s="5"/>
      <c r="AQ398" s="5"/>
      <c r="AR398" s="5" t="s">
        <v>2910</v>
      </c>
    </row>
    <row r="399" spans="1:44">
      <c r="A399" s="5" t="s">
        <v>1490</v>
      </c>
      <c r="B399" s="5" t="s">
        <v>1489</v>
      </c>
      <c r="C399" s="5" t="s">
        <v>1637</v>
      </c>
      <c r="D399" s="5">
        <v>2012</v>
      </c>
      <c r="E399" s="5" t="s">
        <v>1636</v>
      </c>
      <c r="F399" s="5" t="s">
        <v>51</v>
      </c>
      <c r="G399" s="5">
        <v>-27.533300000000001</v>
      </c>
      <c r="H399" s="5">
        <v>153.31666999999999</v>
      </c>
      <c r="I399" s="5" t="s">
        <v>2912</v>
      </c>
      <c r="J399" s="5" t="s">
        <v>49</v>
      </c>
      <c r="K399" t="s">
        <v>2922</v>
      </c>
      <c r="L399" s="5" t="s">
        <v>56</v>
      </c>
      <c r="M399" s="5" t="s">
        <v>448</v>
      </c>
      <c r="N399" s="5" t="s">
        <v>62</v>
      </c>
      <c r="O399" s="5" t="s">
        <v>2864</v>
      </c>
      <c r="P399" s="5"/>
      <c r="Q399" s="5"/>
      <c r="R399" s="5"/>
      <c r="S399" s="5">
        <v>5</v>
      </c>
      <c r="T399" s="5"/>
      <c r="U399" s="5"/>
      <c r="V399" s="5">
        <v>6.98</v>
      </c>
      <c r="W399" s="5">
        <v>1.28</v>
      </c>
      <c r="X399" s="5"/>
      <c r="Y399" s="5"/>
      <c r="Z399" s="5"/>
      <c r="AA399" s="5"/>
      <c r="AB399" s="5"/>
      <c r="AC399" s="5"/>
      <c r="AD399" s="5"/>
      <c r="AE399" s="5"/>
      <c r="AF399" s="5"/>
      <c r="AG399" s="5"/>
      <c r="AH399" s="5"/>
      <c r="AI399" s="5"/>
      <c r="AJ399" s="5"/>
      <c r="AK399" s="5"/>
      <c r="AL399" s="5"/>
      <c r="AM399" s="5">
        <v>5</v>
      </c>
      <c r="AN399" s="5"/>
      <c r="AO399" s="5">
        <f t="shared" si="8"/>
        <v>1.1978581677120246</v>
      </c>
      <c r="AP399" s="5"/>
      <c r="AQ399" s="5"/>
      <c r="AR399" s="5" t="s">
        <v>2910</v>
      </c>
    </row>
    <row r="400" spans="1:44">
      <c r="A400" s="5" t="s">
        <v>1490</v>
      </c>
      <c r="B400" s="5" t="s">
        <v>1489</v>
      </c>
      <c r="C400" s="5" t="s">
        <v>1637</v>
      </c>
      <c r="D400" s="5">
        <v>2012</v>
      </c>
      <c r="E400" s="5" t="s">
        <v>1636</v>
      </c>
      <c r="F400" s="5" t="s">
        <v>51</v>
      </c>
      <c r="G400" s="5">
        <v>-27.533300000000001</v>
      </c>
      <c r="H400" s="5">
        <v>153.31666999999999</v>
      </c>
      <c r="I400" s="5" t="s">
        <v>2912</v>
      </c>
      <c r="J400" s="5" t="s">
        <v>49</v>
      </c>
      <c r="K400" t="s">
        <v>2922</v>
      </c>
      <c r="L400" s="5" t="s">
        <v>56</v>
      </c>
      <c r="M400" s="5" t="s">
        <v>448</v>
      </c>
      <c r="N400" s="5" t="s">
        <v>62</v>
      </c>
      <c r="O400" s="5" t="s">
        <v>2865</v>
      </c>
      <c r="P400" s="5"/>
      <c r="Q400" s="5"/>
      <c r="R400" s="5"/>
      <c r="S400" s="5">
        <v>5</v>
      </c>
      <c r="T400" s="5"/>
      <c r="U400" s="5"/>
      <c r="V400" s="5">
        <v>6.08</v>
      </c>
      <c r="W400" s="5">
        <v>1.1100000000000001</v>
      </c>
      <c r="X400" s="5"/>
      <c r="Y400" s="5"/>
      <c r="Z400" s="5"/>
      <c r="AA400" s="5"/>
      <c r="AB400" s="5"/>
      <c r="AC400" s="5"/>
      <c r="AD400" s="5"/>
      <c r="AE400" s="5"/>
      <c r="AF400" s="5"/>
      <c r="AG400" s="5"/>
      <c r="AH400" s="5"/>
      <c r="AI400" s="5"/>
      <c r="AJ400" s="5"/>
      <c r="AK400" s="5"/>
      <c r="AL400" s="5"/>
      <c r="AM400" s="5">
        <v>5</v>
      </c>
      <c r="AN400" s="5"/>
      <c r="AO400" s="5">
        <f t="shared" si="8"/>
        <v>1.220224491467429</v>
      </c>
      <c r="AP400" s="5"/>
      <c r="AQ400" s="5"/>
      <c r="AR400" s="5" t="s">
        <v>2910</v>
      </c>
    </row>
    <row r="401" spans="1:44">
      <c r="A401" s="5" t="s">
        <v>1490</v>
      </c>
      <c r="B401" s="5" t="s">
        <v>1489</v>
      </c>
      <c r="C401" s="5" t="s">
        <v>1637</v>
      </c>
      <c r="D401" s="5">
        <v>2012</v>
      </c>
      <c r="E401" s="5" t="s">
        <v>1636</v>
      </c>
      <c r="F401" s="5" t="s">
        <v>51</v>
      </c>
      <c r="G401" s="5">
        <v>-27.533300000000001</v>
      </c>
      <c r="H401" s="5">
        <v>153.31666999999999</v>
      </c>
      <c r="I401" s="5" t="s">
        <v>2912</v>
      </c>
      <c r="J401" s="5" t="s">
        <v>49</v>
      </c>
      <c r="K401" t="s">
        <v>2922</v>
      </c>
      <c r="L401" s="5" t="s">
        <v>56</v>
      </c>
      <c r="M401" s="5" t="s">
        <v>448</v>
      </c>
      <c r="N401" s="5" t="s">
        <v>62</v>
      </c>
      <c r="O401" s="5" t="s">
        <v>2866</v>
      </c>
      <c r="P401" s="5"/>
      <c r="Q401" s="5"/>
      <c r="R401" s="5"/>
      <c r="S401" s="5">
        <v>5</v>
      </c>
      <c r="T401" s="5"/>
      <c r="U401" s="5"/>
      <c r="V401" s="5">
        <v>2.77</v>
      </c>
      <c r="W401" s="5">
        <v>0.51</v>
      </c>
      <c r="X401" s="5"/>
      <c r="Y401" s="5"/>
      <c r="Z401" s="5"/>
      <c r="AA401" s="5"/>
      <c r="AB401" s="5"/>
      <c r="AC401" s="5"/>
      <c r="AD401" s="5"/>
      <c r="AE401" s="5"/>
      <c r="AF401" s="5"/>
      <c r="AG401" s="5"/>
      <c r="AH401" s="5"/>
      <c r="AI401" s="5"/>
      <c r="AJ401" s="5"/>
      <c r="AK401" s="5"/>
      <c r="AL401" s="5"/>
      <c r="AM401" s="5">
        <v>5</v>
      </c>
      <c r="AN401" s="5"/>
      <c r="AO401" s="5">
        <f t="shared" si="8"/>
        <v>1.3025554744386132</v>
      </c>
      <c r="AP401" s="5"/>
      <c r="AQ401" s="5"/>
      <c r="AR401" s="5" t="s">
        <v>2910</v>
      </c>
    </row>
    <row r="402" spans="1:44">
      <c r="A402" s="5" t="s">
        <v>1490</v>
      </c>
      <c r="B402" s="5" t="s">
        <v>1489</v>
      </c>
      <c r="C402" s="5" t="s">
        <v>1637</v>
      </c>
      <c r="D402" s="5">
        <v>2012</v>
      </c>
      <c r="E402" s="5" t="s">
        <v>1636</v>
      </c>
      <c r="F402" s="5" t="s">
        <v>51</v>
      </c>
      <c r="G402" s="5">
        <v>-27.533300000000001</v>
      </c>
      <c r="H402" s="5">
        <v>153.31666999999999</v>
      </c>
      <c r="I402" s="5" t="s">
        <v>2912</v>
      </c>
      <c r="J402" s="5" t="s">
        <v>49</v>
      </c>
      <c r="K402" t="s">
        <v>2922</v>
      </c>
      <c r="L402" s="5" t="s">
        <v>56</v>
      </c>
      <c r="M402" s="5" t="s">
        <v>448</v>
      </c>
      <c r="N402" s="5" t="s">
        <v>62</v>
      </c>
      <c r="O402" s="5" t="s">
        <v>2867</v>
      </c>
      <c r="P402" s="5"/>
      <c r="Q402" s="5"/>
      <c r="R402" s="5"/>
      <c r="S402" s="5">
        <v>5</v>
      </c>
      <c r="T402" s="5"/>
      <c r="U402" s="5"/>
      <c r="V402" s="5">
        <v>5.17</v>
      </c>
      <c r="W402" s="5">
        <v>0.95</v>
      </c>
      <c r="X402" s="5"/>
      <c r="Y402" s="5"/>
      <c r="Z402" s="5"/>
      <c r="AA402" s="5"/>
      <c r="AB402" s="5"/>
      <c r="AC402" s="5"/>
      <c r="AD402" s="5"/>
      <c r="AE402" s="5"/>
      <c r="AF402" s="5"/>
      <c r="AG402" s="5"/>
      <c r="AH402" s="5"/>
      <c r="AI402" s="5"/>
      <c r="AJ402" s="5"/>
      <c r="AK402" s="5"/>
      <c r="AL402" s="5"/>
      <c r="AM402" s="5">
        <v>5</v>
      </c>
      <c r="AN402" s="5"/>
      <c r="AO402" s="5">
        <f t="shared" si="8"/>
        <v>1.2416565060546503</v>
      </c>
      <c r="AP402" s="5"/>
      <c r="AQ402" s="5"/>
      <c r="AR402" s="5" t="s">
        <v>2910</v>
      </c>
    </row>
    <row r="403" spans="1:44">
      <c r="A403" s="5" t="s">
        <v>1490</v>
      </c>
      <c r="B403" s="5" t="s">
        <v>1489</v>
      </c>
      <c r="C403" s="5" t="s">
        <v>1637</v>
      </c>
      <c r="D403" s="5">
        <v>2012</v>
      </c>
      <c r="E403" s="5" t="s">
        <v>1636</v>
      </c>
      <c r="F403" s="5" t="s">
        <v>51</v>
      </c>
      <c r="G403" s="5">
        <v>-27.533300000000001</v>
      </c>
      <c r="H403" s="5">
        <v>153.31666999999999</v>
      </c>
      <c r="I403" s="5" t="s">
        <v>2912</v>
      </c>
      <c r="J403" s="5" t="s">
        <v>49</v>
      </c>
      <c r="K403" t="s">
        <v>2922</v>
      </c>
      <c r="L403" s="5" t="s">
        <v>56</v>
      </c>
      <c r="M403" s="5" t="s">
        <v>448</v>
      </c>
      <c r="N403" s="5" t="s">
        <v>62</v>
      </c>
      <c r="O403" s="5" t="s">
        <v>2868</v>
      </c>
      <c r="P403" s="5"/>
      <c r="Q403" s="5"/>
      <c r="R403" s="5"/>
      <c r="S403" s="5">
        <v>5</v>
      </c>
      <c r="T403" s="5"/>
      <c r="U403" s="5"/>
      <c r="V403" s="5">
        <v>6.98</v>
      </c>
      <c r="W403" s="5">
        <v>1.28</v>
      </c>
      <c r="X403" s="5"/>
      <c r="Y403" s="5"/>
      <c r="Z403" s="5"/>
      <c r="AA403" s="5"/>
      <c r="AB403" s="5"/>
      <c r="AC403" s="5"/>
      <c r="AD403" s="5"/>
      <c r="AE403" s="5"/>
      <c r="AF403" s="5"/>
      <c r="AG403" s="5"/>
      <c r="AH403" s="5"/>
      <c r="AI403" s="5"/>
      <c r="AJ403" s="5"/>
      <c r="AK403" s="5"/>
      <c r="AL403" s="5"/>
      <c r="AM403" s="5">
        <v>5</v>
      </c>
      <c r="AN403" s="5"/>
      <c r="AO403" s="5">
        <f t="shared" si="8"/>
        <v>1.1978581677120246</v>
      </c>
      <c r="AP403" s="5"/>
      <c r="AQ403" s="5"/>
      <c r="AR403" s="5" t="s">
        <v>2910</v>
      </c>
    </row>
    <row r="404" spans="1:44">
      <c r="A404" s="5" t="s">
        <v>1490</v>
      </c>
      <c r="B404" s="5" t="s">
        <v>1489</v>
      </c>
      <c r="C404" s="5" t="s">
        <v>1637</v>
      </c>
      <c r="D404" s="5">
        <v>2012</v>
      </c>
      <c r="E404" s="5" t="s">
        <v>1636</v>
      </c>
      <c r="F404" s="5" t="s">
        <v>51</v>
      </c>
      <c r="G404" s="5">
        <v>-27.533300000000001</v>
      </c>
      <c r="H404" s="5">
        <v>153.31666999999999</v>
      </c>
      <c r="I404" s="5" t="s">
        <v>2912</v>
      </c>
      <c r="J404" s="5" t="s">
        <v>49</v>
      </c>
      <c r="K404" t="s">
        <v>2922</v>
      </c>
      <c r="L404" s="5" t="s">
        <v>56</v>
      </c>
      <c r="M404" s="5" t="s">
        <v>448</v>
      </c>
      <c r="N404" s="5" t="s">
        <v>62</v>
      </c>
      <c r="O404" s="5" t="s">
        <v>2869</v>
      </c>
      <c r="P404" s="5"/>
      <c r="Q404" s="5"/>
      <c r="R404" s="5"/>
      <c r="S404" s="5">
        <v>5</v>
      </c>
      <c r="T404" s="5"/>
      <c r="U404" s="5"/>
      <c r="V404" s="5">
        <v>3.37</v>
      </c>
      <c r="W404" s="5">
        <v>0.62</v>
      </c>
      <c r="X404" s="5"/>
      <c r="Y404" s="5"/>
      <c r="Z404" s="5"/>
      <c r="AA404" s="5"/>
      <c r="AB404" s="5"/>
      <c r="AC404" s="5"/>
      <c r="AD404" s="5"/>
      <c r="AE404" s="5"/>
      <c r="AF404" s="5"/>
      <c r="AG404" s="5"/>
      <c r="AH404" s="5"/>
      <c r="AI404" s="5"/>
      <c r="AJ404" s="5"/>
      <c r="AK404" s="5"/>
      <c r="AL404" s="5"/>
      <c r="AM404" s="5">
        <v>5</v>
      </c>
      <c r="AN404" s="5"/>
      <c r="AO404" s="5">
        <f t="shared" si="8"/>
        <v>1.2870562814398927</v>
      </c>
      <c r="AP404" s="5"/>
      <c r="AQ404" s="5"/>
      <c r="AR404" s="5" t="s">
        <v>2910</v>
      </c>
    </row>
    <row r="405" spans="1:44">
      <c r="A405" s="5" t="s">
        <v>1490</v>
      </c>
      <c r="B405" s="5" t="s">
        <v>1489</v>
      </c>
      <c r="C405" s="5" t="s">
        <v>1626</v>
      </c>
      <c r="D405" s="5">
        <v>2012</v>
      </c>
      <c r="E405" s="5" t="s">
        <v>917</v>
      </c>
      <c r="F405" s="5" t="s">
        <v>157</v>
      </c>
      <c r="G405" s="5">
        <v>24.301500000000001</v>
      </c>
      <c r="H405" s="5">
        <v>54.366100000000003</v>
      </c>
      <c r="I405" s="5" t="s">
        <v>156</v>
      </c>
      <c r="J405" s="5" t="s">
        <v>155</v>
      </c>
      <c r="K405" s="5" t="s">
        <v>2923</v>
      </c>
      <c r="L405" s="5" t="s">
        <v>56</v>
      </c>
      <c r="M405" s="5" t="s">
        <v>55</v>
      </c>
      <c r="N405" s="5" t="s">
        <v>55</v>
      </c>
      <c r="O405" s="5">
        <v>572</v>
      </c>
      <c r="P405" s="5"/>
      <c r="Q405" s="5"/>
      <c r="R405" s="5"/>
      <c r="S405" s="5">
        <v>108</v>
      </c>
      <c r="T405" s="5"/>
      <c r="U405" s="5"/>
      <c r="V405" s="5">
        <v>89.57</v>
      </c>
      <c r="W405" s="5">
        <v>0.86</v>
      </c>
      <c r="X405" s="5"/>
      <c r="Y405" s="5"/>
      <c r="Z405" s="5"/>
      <c r="AA405" s="5">
        <v>21.688490300000002</v>
      </c>
      <c r="AB405" s="5"/>
      <c r="AC405" s="5"/>
      <c r="AD405" s="5">
        <v>49.000306299999998</v>
      </c>
      <c r="AE405" s="5"/>
      <c r="AF405" s="5"/>
      <c r="AG405" s="5">
        <v>68.026225800000006</v>
      </c>
      <c r="AH405" s="5"/>
      <c r="AI405" s="5"/>
      <c r="AJ405" s="5">
        <v>84.018961399999995</v>
      </c>
      <c r="AK405" s="5"/>
      <c r="AL405" s="5"/>
      <c r="AM405" s="5">
        <v>95</v>
      </c>
      <c r="AN405" s="5"/>
      <c r="AO405" s="5">
        <f>1.27746*0.8345^W405</f>
        <v>1.0933871450976662</v>
      </c>
      <c r="AP405" s="5"/>
      <c r="AQ405" s="5"/>
      <c r="AR405" s="5" t="s">
        <v>2910</v>
      </c>
    </row>
    <row r="406" spans="1:44">
      <c r="A406" s="5" t="s">
        <v>1490</v>
      </c>
      <c r="B406" s="5" t="s">
        <v>1489</v>
      </c>
      <c r="C406" s="5" t="s">
        <v>1626</v>
      </c>
      <c r="D406" s="5">
        <v>2012</v>
      </c>
      <c r="E406" s="5" t="s">
        <v>917</v>
      </c>
      <c r="F406" s="5" t="s">
        <v>157</v>
      </c>
      <c r="G406" s="5">
        <v>24.301500000000001</v>
      </c>
      <c r="H406" s="5">
        <v>54.366100000000003</v>
      </c>
      <c r="I406" s="5" t="s">
        <v>156</v>
      </c>
      <c r="J406" s="5" t="s">
        <v>155</v>
      </c>
      <c r="K406" s="5" t="s">
        <v>2923</v>
      </c>
      <c r="L406" s="5" t="s">
        <v>56</v>
      </c>
      <c r="M406" s="5" t="s">
        <v>55</v>
      </c>
      <c r="N406" s="5" t="s">
        <v>55</v>
      </c>
      <c r="O406" s="5">
        <v>573</v>
      </c>
      <c r="P406" s="5"/>
      <c r="Q406" s="5"/>
      <c r="R406" s="5"/>
      <c r="S406" s="5">
        <v>118</v>
      </c>
      <c r="T406" s="5"/>
      <c r="U406" s="5"/>
      <c r="V406" s="5">
        <v>93.5</v>
      </c>
      <c r="W406" s="5">
        <v>0.82</v>
      </c>
      <c r="X406" s="5"/>
      <c r="Y406" s="5"/>
      <c r="Z406" s="5"/>
      <c r="AA406" s="5">
        <v>22.834084499999999</v>
      </c>
      <c r="AB406" s="5"/>
      <c r="AC406" s="5"/>
      <c r="AD406" s="5">
        <v>47.191750499999998</v>
      </c>
      <c r="AE406" s="5"/>
      <c r="AF406" s="5"/>
      <c r="AG406" s="5">
        <v>67.4887145</v>
      </c>
      <c r="AH406" s="5"/>
      <c r="AI406" s="5"/>
      <c r="AJ406" s="5">
        <v>89.054511500000004</v>
      </c>
      <c r="AK406" s="5"/>
      <c r="AL406" s="5"/>
      <c r="AM406" s="5">
        <v>105</v>
      </c>
      <c r="AN406" s="5"/>
      <c r="AO406" s="5">
        <f>1.27746*0.8345^W406</f>
        <v>1.1013285811326481</v>
      </c>
      <c r="AP406" s="5"/>
      <c r="AQ406" s="5"/>
      <c r="AR406" s="5" t="s">
        <v>2910</v>
      </c>
    </row>
    <row r="407" spans="1:44">
      <c r="A407" s="5" t="s">
        <v>1490</v>
      </c>
      <c r="B407" s="5" t="s">
        <v>1489</v>
      </c>
      <c r="C407" s="5" t="s">
        <v>1626</v>
      </c>
      <c r="D407" s="5">
        <v>2012</v>
      </c>
      <c r="E407" s="5" t="s">
        <v>917</v>
      </c>
      <c r="F407" s="5" t="s">
        <v>157</v>
      </c>
      <c r="G407" s="5">
        <v>24.301500000000001</v>
      </c>
      <c r="H407" s="5">
        <v>54.366100000000003</v>
      </c>
      <c r="I407" s="5" t="s">
        <v>156</v>
      </c>
      <c r="J407" s="5" t="s">
        <v>155</v>
      </c>
      <c r="K407" s="5" t="s">
        <v>2923</v>
      </c>
      <c r="L407" s="5" t="s">
        <v>56</v>
      </c>
      <c r="M407" s="5" t="s">
        <v>55</v>
      </c>
      <c r="N407" s="5" t="s">
        <v>55</v>
      </c>
      <c r="O407" s="5">
        <v>574</v>
      </c>
      <c r="P407" s="5"/>
      <c r="Q407" s="5"/>
      <c r="R407" s="5"/>
      <c r="S407" s="5">
        <v>78</v>
      </c>
      <c r="T407" s="5"/>
      <c r="U407" s="5"/>
      <c r="V407" s="5">
        <v>82.29</v>
      </c>
      <c r="W407" s="5">
        <v>1.1200000000000001</v>
      </c>
      <c r="X407" s="5"/>
      <c r="Y407" s="5"/>
      <c r="Z407" s="5"/>
      <c r="AA407" s="5">
        <v>24.765521100000001</v>
      </c>
      <c r="AB407" s="5"/>
      <c r="AC407" s="5"/>
      <c r="AD407" s="5">
        <v>48.697016300000001</v>
      </c>
      <c r="AE407" s="5"/>
      <c r="AF407" s="5"/>
      <c r="AG407" s="5">
        <v>64.437174400000004</v>
      </c>
      <c r="AH407" s="5"/>
      <c r="AI407" s="5"/>
      <c r="AJ407" s="5"/>
      <c r="AK407" s="5"/>
      <c r="AL407" s="5"/>
      <c r="AM407" s="5">
        <v>67.2</v>
      </c>
      <c r="AN407" s="5"/>
      <c r="AO407" s="5">
        <f>1.27746*0.8345^W407</f>
        <v>1.0431453159241293</v>
      </c>
      <c r="AP407" s="5"/>
      <c r="AQ407" s="5"/>
      <c r="AR407" s="5" t="s">
        <v>2910</v>
      </c>
    </row>
    <row r="408" spans="1:44">
      <c r="A408" s="5" t="s">
        <v>1490</v>
      </c>
      <c r="B408" s="5" t="s">
        <v>1489</v>
      </c>
      <c r="C408" s="5" t="s">
        <v>1626</v>
      </c>
      <c r="D408" s="5">
        <v>2012</v>
      </c>
      <c r="E408" s="5" t="s">
        <v>917</v>
      </c>
      <c r="F408" s="5" t="s">
        <v>157</v>
      </c>
      <c r="G408" s="5">
        <v>24.301500000000001</v>
      </c>
      <c r="H408" s="5">
        <v>54.366100000000003</v>
      </c>
      <c r="I408" s="5" t="s">
        <v>156</v>
      </c>
      <c r="J408" s="5" t="s">
        <v>155</v>
      </c>
      <c r="K408" s="5" t="s">
        <v>2923</v>
      </c>
      <c r="L408" s="5" t="s">
        <v>56</v>
      </c>
      <c r="M408" s="5" t="s">
        <v>55</v>
      </c>
      <c r="N408" s="5" t="s">
        <v>55</v>
      </c>
      <c r="O408" s="5">
        <v>575</v>
      </c>
      <c r="P408" s="5"/>
      <c r="Q408" s="5"/>
      <c r="R408" s="5"/>
      <c r="S408" s="5">
        <v>100</v>
      </c>
      <c r="T408" s="5"/>
      <c r="U408" s="5"/>
      <c r="V408" s="5">
        <v>99.87</v>
      </c>
      <c r="W408" s="5">
        <v>1.04</v>
      </c>
      <c r="X408" s="5"/>
      <c r="Y408" s="5"/>
      <c r="Z408" s="5"/>
      <c r="AA408" s="5">
        <v>28.708069999999999</v>
      </c>
      <c r="AB408" s="5"/>
      <c r="AC408" s="5"/>
      <c r="AD408" s="5">
        <v>52.545226399999997</v>
      </c>
      <c r="AE408" s="5"/>
      <c r="AF408" s="5"/>
      <c r="AG408" s="5">
        <v>78.012029200000001</v>
      </c>
      <c r="AH408" s="5"/>
      <c r="AI408" s="5"/>
      <c r="AJ408" s="5">
        <v>99.866587699999997</v>
      </c>
      <c r="AK408" s="5"/>
      <c r="AL408" s="5"/>
      <c r="AM408" s="5">
        <v>87.6</v>
      </c>
      <c r="AN408" s="5"/>
      <c r="AO408" s="5">
        <f>1.27746*0.8345^W408</f>
        <v>1.0583533894257224</v>
      </c>
      <c r="AP408" s="5"/>
      <c r="AQ408" s="5"/>
      <c r="AR408" s="5" t="s">
        <v>2910</v>
      </c>
    </row>
    <row r="409" spans="1:44">
      <c r="A409" s="5" t="s">
        <v>1490</v>
      </c>
      <c r="B409" s="5" t="s">
        <v>1489</v>
      </c>
      <c r="C409" s="5" t="s">
        <v>1626</v>
      </c>
      <c r="D409" s="5">
        <v>2012</v>
      </c>
      <c r="E409" s="5" t="s">
        <v>917</v>
      </c>
      <c r="F409" s="5" t="s">
        <v>157</v>
      </c>
      <c r="G409" s="5">
        <v>24.301500000000001</v>
      </c>
      <c r="H409" s="5">
        <v>54.366100000000003</v>
      </c>
      <c r="I409" s="5" t="s">
        <v>156</v>
      </c>
      <c r="J409" s="5" t="s">
        <v>155</v>
      </c>
      <c r="K409" s="5" t="s">
        <v>2923</v>
      </c>
      <c r="L409" s="5" t="s">
        <v>56</v>
      </c>
      <c r="M409" s="5" t="s">
        <v>55</v>
      </c>
      <c r="N409" s="5" t="s">
        <v>55</v>
      </c>
      <c r="O409" s="5">
        <v>576</v>
      </c>
      <c r="P409" s="5"/>
      <c r="Q409" s="5"/>
      <c r="R409" s="5"/>
      <c r="S409" s="5">
        <v>84</v>
      </c>
      <c r="T409" s="5"/>
      <c r="U409" s="5"/>
      <c r="V409" s="5">
        <v>55.74</v>
      </c>
      <c r="W409" s="5">
        <v>0.68</v>
      </c>
      <c r="X409" s="5"/>
      <c r="Y409" s="5"/>
      <c r="Z409" s="5"/>
      <c r="AA409" s="5">
        <v>15.4557453</v>
      </c>
      <c r="AB409" s="5"/>
      <c r="AC409" s="5"/>
      <c r="AD409" s="5">
        <v>29.898213500000001</v>
      </c>
      <c r="AE409" s="5"/>
      <c r="AF409" s="5"/>
      <c r="AG409" s="5">
        <v>46.4582908</v>
      </c>
      <c r="AH409" s="5"/>
      <c r="AI409" s="5"/>
      <c r="AJ409" s="5"/>
      <c r="AK409" s="5"/>
      <c r="AL409" s="5"/>
      <c r="AM409" s="5">
        <v>74.900000000000006</v>
      </c>
      <c r="AN409" s="5"/>
      <c r="AO409" s="5">
        <f>1.27746*0.8345^W409</f>
        <v>1.1295805928429234</v>
      </c>
      <c r="AP409" s="5"/>
      <c r="AQ409" s="5"/>
      <c r="AR409" s="5" t="s">
        <v>2910</v>
      </c>
    </row>
    <row r="410" spans="1:44">
      <c r="A410" t="s">
        <v>1490</v>
      </c>
      <c r="B410" t="s">
        <v>1489</v>
      </c>
      <c r="C410" t="s">
        <v>1620</v>
      </c>
      <c r="D410" s="5">
        <v>2012</v>
      </c>
      <c r="E410" t="s">
        <v>1625</v>
      </c>
      <c r="F410" t="s">
        <v>1146</v>
      </c>
      <c r="G410">
        <v>56.88</v>
      </c>
      <c r="H410">
        <v>9.07</v>
      </c>
      <c r="I410" t="s">
        <v>115</v>
      </c>
      <c r="J410" t="s">
        <v>95</v>
      </c>
      <c r="K410" t="s">
        <v>2925</v>
      </c>
      <c r="L410" t="s">
        <v>56</v>
      </c>
      <c r="M410" t="s">
        <v>63</v>
      </c>
      <c r="N410" t="s">
        <v>62</v>
      </c>
      <c r="O410">
        <v>577</v>
      </c>
      <c r="S410">
        <v>10</v>
      </c>
      <c r="V410">
        <v>5.09</v>
      </c>
      <c r="W410">
        <v>0.33</v>
      </c>
      <c r="AM410">
        <v>10</v>
      </c>
      <c r="AO410">
        <v>1.55</v>
      </c>
      <c r="AP410">
        <v>45.9</v>
      </c>
    </row>
    <row r="411" spans="1:44">
      <c r="A411" t="s">
        <v>1490</v>
      </c>
      <c r="B411" t="s">
        <v>1489</v>
      </c>
      <c r="C411" t="s">
        <v>1620</v>
      </c>
      <c r="D411" s="5">
        <v>2012</v>
      </c>
      <c r="E411" t="s">
        <v>1625</v>
      </c>
      <c r="F411" t="s">
        <v>1146</v>
      </c>
      <c r="G411">
        <v>56.88</v>
      </c>
      <c r="H411">
        <v>9.07</v>
      </c>
      <c r="I411" t="s">
        <v>115</v>
      </c>
      <c r="J411" t="s">
        <v>95</v>
      </c>
      <c r="K411" t="s">
        <v>2925</v>
      </c>
      <c r="L411" t="s">
        <v>56</v>
      </c>
      <c r="M411" t="s">
        <v>63</v>
      </c>
      <c r="N411" t="s">
        <v>62</v>
      </c>
      <c r="O411">
        <v>578</v>
      </c>
      <c r="S411">
        <v>10</v>
      </c>
      <c r="V411">
        <v>19.98</v>
      </c>
      <c r="W411">
        <v>2.37</v>
      </c>
      <c r="AM411">
        <v>10</v>
      </c>
      <c r="AO411">
        <v>0.84</v>
      </c>
      <c r="AP411">
        <v>79.3</v>
      </c>
    </row>
    <row r="412" spans="1:44">
      <c r="A412" t="s">
        <v>1490</v>
      </c>
      <c r="B412" t="s">
        <v>1489</v>
      </c>
      <c r="C412" t="s">
        <v>1620</v>
      </c>
      <c r="D412" s="5">
        <v>2012</v>
      </c>
      <c r="E412" t="s">
        <v>1625</v>
      </c>
      <c r="F412" t="s">
        <v>1146</v>
      </c>
      <c r="G412">
        <v>56.88</v>
      </c>
      <c r="H412">
        <v>9.07</v>
      </c>
      <c r="I412" t="s">
        <v>115</v>
      </c>
      <c r="J412" t="s">
        <v>95</v>
      </c>
      <c r="K412" t="s">
        <v>2925</v>
      </c>
      <c r="L412" t="s">
        <v>56</v>
      </c>
      <c r="M412" t="s">
        <v>63</v>
      </c>
      <c r="N412" t="s">
        <v>62</v>
      </c>
      <c r="O412">
        <v>579</v>
      </c>
      <c r="S412">
        <v>10</v>
      </c>
      <c r="V412">
        <v>1.23</v>
      </c>
      <c r="W412">
        <v>0.08</v>
      </c>
      <c r="AM412">
        <v>10</v>
      </c>
      <c r="AO412">
        <v>1.47</v>
      </c>
      <c r="AP412">
        <v>39</v>
      </c>
    </row>
    <row r="413" spans="1:44">
      <c r="A413" t="s">
        <v>1490</v>
      </c>
      <c r="B413" t="s">
        <v>1489</v>
      </c>
      <c r="C413" t="s">
        <v>1620</v>
      </c>
      <c r="D413" s="5">
        <v>2012</v>
      </c>
      <c r="E413" t="s">
        <v>1625</v>
      </c>
      <c r="F413" t="s">
        <v>1146</v>
      </c>
      <c r="G413">
        <v>56.88</v>
      </c>
      <c r="H413">
        <v>9.07</v>
      </c>
      <c r="I413" t="s">
        <v>115</v>
      </c>
      <c r="J413" t="s">
        <v>95</v>
      </c>
      <c r="K413" t="s">
        <v>2925</v>
      </c>
      <c r="L413" t="s">
        <v>56</v>
      </c>
      <c r="M413" t="s">
        <v>63</v>
      </c>
      <c r="N413" t="s">
        <v>62</v>
      </c>
      <c r="O413">
        <v>580</v>
      </c>
      <c r="S413">
        <v>10</v>
      </c>
      <c r="V413">
        <v>3.35</v>
      </c>
      <c r="W413">
        <v>0.19</v>
      </c>
      <c r="AM413">
        <v>10</v>
      </c>
      <c r="AO413">
        <v>1.78</v>
      </c>
      <c r="AP413">
        <v>43.9</v>
      </c>
    </row>
    <row r="414" spans="1:44">
      <c r="A414" t="s">
        <v>1490</v>
      </c>
      <c r="B414" t="s">
        <v>1489</v>
      </c>
      <c r="C414" t="s">
        <v>1620</v>
      </c>
      <c r="D414" s="5">
        <v>2012</v>
      </c>
      <c r="E414" t="s">
        <v>1625</v>
      </c>
      <c r="F414" t="s">
        <v>1146</v>
      </c>
      <c r="G414">
        <v>56.88</v>
      </c>
      <c r="H414">
        <v>9.07</v>
      </c>
      <c r="I414" t="s">
        <v>115</v>
      </c>
      <c r="J414" t="s">
        <v>95</v>
      </c>
      <c r="K414" t="s">
        <v>2925</v>
      </c>
      <c r="L414" t="s">
        <v>56</v>
      </c>
      <c r="M414" t="s">
        <v>63</v>
      </c>
      <c r="N414" t="s">
        <v>62</v>
      </c>
      <c r="O414">
        <v>581</v>
      </c>
      <c r="S414">
        <v>10</v>
      </c>
      <c r="V414">
        <v>22.2</v>
      </c>
      <c r="W414">
        <v>2.78</v>
      </c>
      <c r="AM414">
        <v>10</v>
      </c>
      <c r="AO414">
        <v>0.8</v>
      </c>
      <c r="AP414">
        <v>85</v>
      </c>
    </row>
    <row r="415" spans="1:44">
      <c r="A415" t="s">
        <v>1490</v>
      </c>
      <c r="B415" t="s">
        <v>1489</v>
      </c>
      <c r="C415" t="s">
        <v>1620</v>
      </c>
      <c r="D415" s="5">
        <v>2012</v>
      </c>
      <c r="E415" t="s">
        <v>1625</v>
      </c>
      <c r="F415" t="s">
        <v>1146</v>
      </c>
      <c r="G415">
        <v>56.88</v>
      </c>
      <c r="H415">
        <v>9.07</v>
      </c>
      <c r="I415" t="s">
        <v>115</v>
      </c>
      <c r="J415" t="s">
        <v>95</v>
      </c>
      <c r="K415" t="s">
        <v>2925</v>
      </c>
      <c r="L415" t="s">
        <v>56</v>
      </c>
      <c r="M415" t="s">
        <v>63</v>
      </c>
      <c r="N415" t="s">
        <v>62</v>
      </c>
      <c r="O415">
        <v>582</v>
      </c>
      <c r="S415">
        <v>10</v>
      </c>
      <c r="V415">
        <v>4.12</v>
      </c>
      <c r="W415">
        <v>0.21</v>
      </c>
      <c r="AM415">
        <v>10</v>
      </c>
      <c r="AO415">
        <v>1.95</v>
      </c>
      <c r="AP415">
        <v>46.4</v>
      </c>
    </row>
    <row r="416" spans="1:44">
      <c r="A416" t="s">
        <v>1490</v>
      </c>
      <c r="B416" t="s">
        <v>1489</v>
      </c>
      <c r="C416" t="s">
        <v>1620</v>
      </c>
      <c r="D416" s="5">
        <v>2012</v>
      </c>
      <c r="E416" t="s">
        <v>1625</v>
      </c>
      <c r="F416" t="s">
        <v>1146</v>
      </c>
      <c r="G416">
        <v>56.88</v>
      </c>
      <c r="H416">
        <v>9.07</v>
      </c>
      <c r="I416" t="s">
        <v>115</v>
      </c>
      <c r="J416" t="s">
        <v>95</v>
      </c>
      <c r="K416" t="s">
        <v>2925</v>
      </c>
      <c r="L416" t="s">
        <v>56</v>
      </c>
      <c r="M416" t="s">
        <v>63</v>
      </c>
      <c r="N416" t="s">
        <v>62</v>
      </c>
      <c r="O416">
        <v>583</v>
      </c>
      <c r="S416">
        <v>10</v>
      </c>
      <c r="V416">
        <v>3.6</v>
      </c>
      <c r="W416">
        <v>0.21</v>
      </c>
      <c r="AM416">
        <v>10</v>
      </c>
      <c r="AO416">
        <v>1.69</v>
      </c>
      <c r="AP416">
        <v>43.6</v>
      </c>
    </row>
    <row r="417" spans="1:42">
      <c r="A417" t="s">
        <v>1490</v>
      </c>
      <c r="B417" t="s">
        <v>1489</v>
      </c>
      <c r="C417" t="s">
        <v>1620</v>
      </c>
      <c r="D417" s="5">
        <v>2012</v>
      </c>
      <c r="E417" t="s">
        <v>1625</v>
      </c>
      <c r="F417" t="s">
        <v>1146</v>
      </c>
      <c r="G417">
        <v>56.88</v>
      </c>
      <c r="H417">
        <v>9.07</v>
      </c>
      <c r="I417" t="s">
        <v>115</v>
      </c>
      <c r="J417" t="s">
        <v>95</v>
      </c>
      <c r="K417" t="s">
        <v>2925</v>
      </c>
      <c r="L417" t="s">
        <v>56</v>
      </c>
      <c r="M417" t="s">
        <v>63</v>
      </c>
      <c r="N417" t="s">
        <v>62</v>
      </c>
      <c r="O417">
        <v>584</v>
      </c>
      <c r="S417">
        <v>10</v>
      </c>
      <c r="V417">
        <v>10.02</v>
      </c>
      <c r="W417">
        <v>0.62</v>
      </c>
      <c r="AM417">
        <v>10</v>
      </c>
      <c r="AO417">
        <v>1.61</v>
      </c>
      <c r="AP417">
        <v>45.6</v>
      </c>
    </row>
    <row r="418" spans="1:42">
      <c r="A418" t="s">
        <v>1490</v>
      </c>
      <c r="B418" t="s">
        <v>1489</v>
      </c>
      <c r="C418" t="s">
        <v>1620</v>
      </c>
      <c r="D418" s="5">
        <v>2012</v>
      </c>
      <c r="E418" t="s">
        <v>1625</v>
      </c>
      <c r="F418" t="s">
        <v>1146</v>
      </c>
      <c r="G418">
        <v>56.88</v>
      </c>
      <c r="H418">
        <v>9.07</v>
      </c>
      <c r="I418" t="s">
        <v>115</v>
      </c>
      <c r="J418" t="s">
        <v>95</v>
      </c>
      <c r="K418" t="s">
        <v>2925</v>
      </c>
      <c r="L418" t="s">
        <v>56</v>
      </c>
      <c r="M418" t="s">
        <v>63</v>
      </c>
      <c r="N418" t="s">
        <v>62</v>
      </c>
      <c r="O418">
        <v>585</v>
      </c>
      <c r="S418">
        <v>10</v>
      </c>
      <c r="V418">
        <v>10.52</v>
      </c>
      <c r="W418">
        <v>0.73</v>
      </c>
      <c r="AM418">
        <v>10</v>
      </c>
      <c r="AO418">
        <v>1.45</v>
      </c>
      <c r="AP418">
        <v>58.6</v>
      </c>
    </row>
    <row r="419" spans="1:42">
      <c r="A419" t="s">
        <v>1490</v>
      </c>
      <c r="B419" t="s">
        <v>1489</v>
      </c>
      <c r="C419" t="s">
        <v>1620</v>
      </c>
      <c r="D419" s="5">
        <v>2012</v>
      </c>
      <c r="E419" t="s">
        <v>1625</v>
      </c>
      <c r="F419" t="s">
        <v>1146</v>
      </c>
      <c r="G419">
        <v>56.88</v>
      </c>
      <c r="H419">
        <v>9.07</v>
      </c>
      <c r="I419" t="s">
        <v>115</v>
      </c>
      <c r="J419" t="s">
        <v>95</v>
      </c>
      <c r="K419" t="s">
        <v>2925</v>
      </c>
      <c r="L419" t="s">
        <v>56</v>
      </c>
      <c r="M419" t="s">
        <v>63</v>
      </c>
      <c r="N419" t="s">
        <v>62</v>
      </c>
      <c r="O419">
        <v>586</v>
      </c>
      <c r="S419">
        <v>10</v>
      </c>
      <c r="V419">
        <v>16.66</v>
      </c>
      <c r="W419">
        <v>1.52</v>
      </c>
      <c r="AM419">
        <v>10</v>
      </c>
      <c r="AO419">
        <v>1.0900000000000001</v>
      </c>
      <c r="AP419">
        <v>62.7</v>
      </c>
    </row>
    <row r="420" spans="1:42">
      <c r="A420" t="s">
        <v>1490</v>
      </c>
      <c r="B420" t="s">
        <v>1489</v>
      </c>
      <c r="C420" t="s">
        <v>1620</v>
      </c>
      <c r="D420" s="5">
        <v>2012</v>
      </c>
      <c r="E420" t="s">
        <v>1625</v>
      </c>
      <c r="F420" t="s">
        <v>1146</v>
      </c>
      <c r="G420">
        <v>56.88</v>
      </c>
      <c r="H420">
        <v>9.07</v>
      </c>
      <c r="I420" t="s">
        <v>115</v>
      </c>
      <c r="J420" t="s">
        <v>95</v>
      </c>
      <c r="K420" t="s">
        <v>2925</v>
      </c>
      <c r="L420" t="s">
        <v>56</v>
      </c>
      <c r="M420" t="s">
        <v>63</v>
      </c>
      <c r="N420" t="s">
        <v>62</v>
      </c>
      <c r="O420">
        <v>587</v>
      </c>
      <c r="S420">
        <v>10</v>
      </c>
      <c r="V420">
        <v>28.08</v>
      </c>
      <c r="W420">
        <v>2.2799999999999998</v>
      </c>
      <c r="AM420">
        <v>10</v>
      </c>
      <c r="AO420">
        <v>1.23</v>
      </c>
      <c r="AP420">
        <v>59.1</v>
      </c>
    </row>
    <row r="421" spans="1:42">
      <c r="A421" t="s">
        <v>1490</v>
      </c>
      <c r="B421" t="s">
        <v>1489</v>
      </c>
      <c r="C421" t="s">
        <v>1620</v>
      </c>
      <c r="D421" s="5">
        <v>2012</v>
      </c>
      <c r="E421" t="s">
        <v>1625</v>
      </c>
      <c r="F421" t="s">
        <v>1146</v>
      </c>
      <c r="G421">
        <v>56.88</v>
      </c>
      <c r="H421">
        <v>9.07</v>
      </c>
      <c r="I421" t="s">
        <v>115</v>
      </c>
      <c r="J421" t="s">
        <v>95</v>
      </c>
      <c r="K421" t="s">
        <v>2925</v>
      </c>
      <c r="L421" t="s">
        <v>56</v>
      </c>
      <c r="M421" t="s">
        <v>63</v>
      </c>
      <c r="N421" t="s">
        <v>62</v>
      </c>
      <c r="O421">
        <v>588</v>
      </c>
      <c r="S421">
        <v>10</v>
      </c>
      <c r="V421">
        <v>5.47</v>
      </c>
      <c r="W421">
        <v>0.32</v>
      </c>
      <c r="AM421">
        <v>10</v>
      </c>
      <c r="AO421">
        <v>1.7</v>
      </c>
      <c r="AP421">
        <v>43.7</v>
      </c>
    </row>
    <row r="422" spans="1:42">
      <c r="A422" t="s">
        <v>1490</v>
      </c>
      <c r="B422" t="s">
        <v>1489</v>
      </c>
      <c r="C422" t="s">
        <v>1620</v>
      </c>
      <c r="D422" s="5">
        <v>2012</v>
      </c>
      <c r="E422" t="s">
        <v>1625</v>
      </c>
      <c r="F422" t="s">
        <v>1146</v>
      </c>
      <c r="G422">
        <v>56.88</v>
      </c>
      <c r="H422">
        <v>9.07</v>
      </c>
      <c r="I422" t="s">
        <v>115</v>
      </c>
      <c r="J422" t="s">
        <v>95</v>
      </c>
      <c r="K422" t="s">
        <v>2925</v>
      </c>
      <c r="L422" t="s">
        <v>56</v>
      </c>
      <c r="M422" t="s">
        <v>63</v>
      </c>
      <c r="N422" t="s">
        <v>62</v>
      </c>
      <c r="O422">
        <v>589</v>
      </c>
      <c r="S422">
        <v>10</v>
      </c>
      <c r="V422">
        <v>7.78</v>
      </c>
      <c r="W422">
        <v>0.53</v>
      </c>
      <c r="AM422">
        <v>10</v>
      </c>
      <c r="AO422">
        <v>1.48</v>
      </c>
      <c r="AP422">
        <v>49</v>
      </c>
    </row>
    <row r="423" spans="1:42">
      <c r="A423" t="s">
        <v>1490</v>
      </c>
      <c r="B423" t="s">
        <v>1489</v>
      </c>
      <c r="C423" t="s">
        <v>1620</v>
      </c>
      <c r="D423" s="5">
        <v>2012</v>
      </c>
      <c r="E423" t="s">
        <v>1625</v>
      </c>
      <c r="F423" t="s">
        <v>1146</v>
      </c>
      <c r="G423">
        <v>56.88</v>
      </c>
      <c r="H423">
        <v>9.07</v>
      </c>
      <c r="I423" t="s">
        <v>115</v>
      </c>
      <c r="J423" t="s">
        <v>95</v>
      </c>
      <c r="K423" t="s">
        <v>2925</v>
      </c>
      <c r="L423" t="s">
        <v>56</v>
      </c>
      <c r="M423" t="s">
        <v>63</v>
      </c>
      <c r="N423" t="s">
        <v>62</v>
      </c>
      <c r="O423">
        <v>590</v>
      </c>
      <c r="S423">
        <v>10</v>
      </c>
      <c r="V423">
        <v>7.59</v>
      </c>
      <c r="W423">
        <v>0.43</v>
      </c>
      <c r="AM423">
        <v>10</v>
      </c>
      <c r="AO423">
        <v>1.78</v>
      </c>
      <c r="AP423">
        <v>49</v>
      </c>
    </row>
    <row r="424" spans="1:42">
      <c r="A424" t="s">
        <v>1490</v>
      </c>
      <c r="B424" t="s">
        <v>1489</v>
      </c>
      <c r="C424" t="s">
        <v>1620</v>
      </c>
      <c r="D424" s="5">
        <v>2012</v>
      </c>
      <c r="E424" t="s">
        <v>1625</v>
      </c>
      <c r="F424" t="s">
        <v>1146</v>
      </c>
      <c r="G424">
        <v>56.88</v>
      </c>
      <c r="H424">
        <v>9.07</v>
      </c>
      <c r="I424" t="s">
        <v>115</v>
      </c>
      <c r="J424" t="s">
        <v>95</v>
      </c>
      <c r="K424" t="s">
        <v>2925</v>
      </c>
      <c r="L424" t="s">
        <v>56</v>
      </c>
      <c r="M424" t="s">
        <v>63</v>
      </c>
      <c r="N424" t="s">
        <v>62</v>
      </c>
      <c r="O424">
        <v>591</v>
      </c>
      <c r="S424">
        <v>10</v>
      </c>
      <c r="V424">
        <v>13.87</v>
      </c>
      <c r="W424">
        <v>0.94</v>
      </c>
      <c r="AM424">
        <v>10</v>
      </c>
      <c r="AO424">
        <v>1.48</v>
      </c>
      <c r="AP424">
        <v>55.9</v>
      </c>
    </row>
    <row r="425" spans="1:42">
      <c r="A425" t="s">
        <v>1490</v>
      </c>
      <c r="B425" t="s">
        <v>1489</v>
      </c>
      <c r="C425" t="s">
        <v>1620</v>
      </c>
      <c r="D425" s="5">
        <v>2012</v>
      </c>
      <c r="E425" t="s">
        <v>1624</v>
      </c>
      <c r="F425" t="s">
        <v>1146</v>
      </c>
      <c r="G425">
        <v>56.13</v>
      </c>
      <c r="H425">
        <v>10.34</v>
      </c>
      <c r="I425" t="s">
        <v>115</v>
      </c>
      <c r="J425" t="s">
        <v>95</v>
      </c>
      <c r="K425" t="s">
        <v>2925</v>
      </c>
      <c r="L425" t="s">
        <v>56</v>
      </c>
      <c r="M425" t="s">
        <v>63</v>
      </c>
      <c r="N425" t="s">
        <v>62</v>
      </c>
      <c r="O425">
        <v>592</v>
      </c>
      <c r="S425">
        <v>10</v>
      </c>
      <c r="V425">
        <v>6.66</v>
      </c>
      <c r="W425">
        <v>0.39</v>
      </c>
      <c r="AM425">
        <v>10</v>
      </c>
      <c r="AO425">
        <v>1.71</v>
      </c>
      <c r="AP425">
        <v>40.9</v>
      </c>
    </row>
    <row r="426" spans="1:42">
      <c r="A426" t="s">
        <v>1490</v>
      </c>
      <c r="B426" t="s">
        <v>1489</v>
      </c>
      <c r="C426" t="s">
        <v>1620</v>
      </c>
      <c r="D426" s="5">
        <v>2012</v>
      </c>
      <c r="E426" t="s">
        <v>1624</v>
      </c>
      <c r="F426" t="s">
        <v>1146</v>
      </c>
      <c r="G426">
        <v>56.13</v>
      </c>
      <c r="H426">
        <v>10.34</v>
      </c>
      <c r="I426" t="s">
        <v>115</v>
      </c>
      <c r="J426" t="s">
        <v>95</v>
      </c>
      <c r="K426" t="s">
        <v>2925</v>
      </c>
      <c r="L426" t="s">
        <v>56</v>
      </c>
      <c r="M426" t="s">
        <v>63</v>
      </c>
      <c r="N426" t="s">
        <v>62</v>
      </c>
      <c r="O426">
        <v>593</v>
      </c>
      <c r="S426">
        <v>10</v>
      </c>
      <c r="V426">
        <v>5.68</v>
      </c>
      <c r="W426">
        <v>0.28999999999999998</v>
      </c>
      <c r="AM426">
        <v>10</v>
      </c>
      <c r="AO426">
        <v>1.97</v>
      </c>
      <c r="AP426">
        <v>36.4</v>
      </c>
    </row>
    <row r="427" spans="1:42">
      <c r="A427" t="s">
        <v>1490</v>
      </c>
      <c r="B427" t="s">
        <v>1489</v>
      </c>
      <c r="C427" t="s">
        <v>1620</v>
      </c>
      <c r="D427" s="5">
        <v>2012</v>
      </c>
      <c r="E427" t="s">
        <v>1624</v>
      </c>
      <c r="F427" t="s">
        <v>1146</v>
      </c>
      <c r="G427">
        <v>56.13</v>
      </c>
      <c r="H427">
        <v>10.34</v>
      </c>
      <c r="I427" t="s">
        <v>115</v>
      </c>
      <c r="J427" t="s">
        <v>95</v>
      </c>
      <c r="K427" t="s">
        <v>2925</v>
      </c>
      <c r="L427" t="s">
        <v>56</v>
      </c>
      <c r="M427" t="s">
        <v>63</v>
      </c>
      <c r="N427" t="s">
        <v>62</v>
      </c>
      <c r="O427">
        <v>594</v>
      </c>
      <c r="S427">
        <v>10</v>
      </c>
      <c r="V427">
        <v>15.13</v>
      </c>
      <c r="W427">
        <v>1.78</v>
      </c>
      <c r="AM427">
        <v>10</v>
      </c>
      <c r="AO427">
        <v>0.85</v>
      </c>
      <c r="AP427">
        <v>80.400000000000006</v>
      </c>
    </row>
    <row r="428" spans="1:42">
      <c r="A428" t="s">
        <v>1490</v>
      </c>
      <c r="B428" t="s">
        <v>1489</v>
      </c>
      <c r="C428" t="s">
        <v>1620</v>
      </c>
      <c r="D428" s="5">
        <v>2012</v>
      </c>
      <c r="E428" t="s">
        <v>1624</v>
      </c>
      <c r="F428" t="s">
        <v>1146</v>
      </c>
      <c r="G428">
        <v>56.13</v>
      </c>
      <c r="H428">
        <v>10.34</v>
      </c>
      <c r="I428" t="s">
        <v>115</v>
      </c>
      <c r="J428" t="s">
        <v>95</v>
      </c>
      <c r="K428" t="s">
        <v>2925</v>
      </c>
      <c r="L428" t="s">
        <v>56</v>
      </c>
      <c r="M428" t="s">
        <v>63</v>
      </c>
      <c r="N428" t="s">
        <v>62</v>
      </c>
      <c r="O428">
        <v>595</v>
      </c>
      <c r="S428">
        <v>10</v>
      </c>
      <c r="V428">
        <v>4.49</v>
      </c>
      <c r="W428">
        <v>0.27</v>
      </c>
      <c r="AM428">
        <v>10</v>
      </c>
      <c r="AO428">
        <v>1.66</v>
      </c>
      <c r="AP428">
        <v>43</v>
      </c>
    </row>
    <row r="429" spans="1:42">
      <c r="A429" t="s">
        <v>1490</v>
      </c>
      <c r="B429" t="s">
        <v>1489</v>
      </c>
      <c r="C429" t="s">
        <v>1620</v>
      </c>
      <c r="D429" s="5">
        <v>2012</v>
      </c>
      <c r="E429" t="s">
        <v>1624</v>
      </c>
      <c r="F429" t="s">
        <v>1146</v>
      </c>
      <c r="G429">
        <v>56.13</v>
      </c>
      <c r="H429">
        <v>10.34</v>
      </c>
      <c r="I429" t="s">
        <v>115</v>
      </c>
      <c r="J429" t="s">
        <v>95</v>
      </c>
      <c r="K429" t="s">
        <v>2925</v>
      </c>
      <c r="L429" t="s">
        <v>56</v>
      </c>
      <c r="M429" t="s">
        <v>63</v>
      </c>
      <c r="N429" t="s">
        <v>62</v>
      </c>
      <c r="O429">
        <v>596</v>
      </c>
      <c r="S429">
        <v>10</v>
      </c>
      <c r="V429">
        <v>8.5399999999999991</v>
      </c>
      <c r="W429">
        <v>0.64</v>
      </c>
      <c r="AM429">
        <v>10</v>
      </c>
      <c r="AO429">
        <v>1.34</v>
      </c>
      <c r="AP429">
        <v>59.3</v>
      </c>
    </row>
    <row r="430" spans="1:42">
      <c r="A430" t="s">
        <v>1490</v>
      </c>
      <c r="B430" t="s">
        <v>1489</v>
      </c>
      <c r="C430" t="s">
        <v>1620</v>
      </c>
      <c r="D430" s="5">
        <v>2012</v>
      </c>
      <c r="E430" t="s">
        <v>1624</v>
      </c>
      <c r="F430" t="s">
        <v>1146</v>
      </c>
      <c r="G430">
        <v>56.13</v>
      </c>
      <c r="H430">
        <v>10.34</v>
      </c>
      <c r="I430" t="s">
        <v>115</v>
      </c>
      <c r="J430" t="s">
        <v>95</v>
      </c>
      <c r="K430" t="s">
        <v>2925</v>
      </c>
      <c r="L430" t="s">
        <v>56</v>
      </c>
      <c r="M430" t="s">
        <v>63</v>
      </c>
      <c r="N430" t="s">
        <v>62</v>
      </c>
      <c r="O430">
        <v>597</v>
      </c>
      <c r="S430">
        <v>10</v>
      </c>
      <c r="V430">
        <v>7.62</v>
      </c>
      <c r="W430">
        <v>0.44</v>
      </c>
      <c r="AM430">
        <v>10</v>
      </c>
      <c r="AO430">
        <v>1.75</v>
      </c>
      <c r="AP430">
        <v>37.700000000000003</v>
      </c>
    </row>
    <row r="431" spans="1:42">
      <c r="A431" t="s">
        <v>1490</v>
      </c>
      <c r="B431" t="s">
        <v>1489</v>
      </c>
      <c r="C431" t="s">
        <v>1620</v>
      </c>
      <c r="D431" s="5">
        <v>2012</v>
      </c>
      <c r="E431" t="s">
        <v>1624</v>
      </c>
      <c r="F431" t="s">
        <v>1146</v>
      </c>
      <c r="G431">
        <v>56.13</v>
      </c>
      <c r="H431">
        <v>10.34</v>
      </c>
      <c r="I431" t="s">
        <v>115</v>
      </c>
      <c r="J431" t="s">
        <v>95</v>
      </c>
      <c r="K431" t="s">
        <v>2925</v>
      </c>
      <c r="L431" t="s">
        <v>56</v>
      </c>
      <c r="M431" t="s">
        <v>63</v>
      </c>
      <c r="N431" t="s">
        <v>62</v>
      </c>
      <c r="O431">
        <v>598</v>
      </c>
      <c r="S431">
        <v>10</v>
      </c>
      <c r="V431">
        <v>9.39</v>
      </c>
      <c r="W431">
        <v>0.76</v>
      </c>
      <c r="AM431">
        <v>10</v>
      </c>
      <c r="AO431">
        <v>1.23</v>
      </c>
      <c r="AP431">
        <v>60.9</v>
      </c>
    </row>
    <row r="432" spans="1:42">
      <c r="A432" t="s">
        <v>1490</v>
      </c>
      <c r="B432" t="s">
        <v>1489</v>
      </c>
      <c r="C432" t="s">
        <v>1620</v>
      </c>
      <c r="D432" s="5">
        <v>2012</v>
      </c>
      <c r="E432" t="s">
        <v>1623</v>
      </c>
      <c r="F432" t="s">
        <v>1146</v>
      </c>
      <c r="G432">
        <v>55.82</v>
      </c>
      <c r="H432">
        <v>10.14</v>
      </c>
      <c r="I432" t="s">
        <v>115</v>
      </c>
      <c r="J432" t="s">
        <v>95</v>
      </c>
      <c r="K432" t="s">
        <v>2925</v>
      </c>
      <c r="L432" t="s">
        <v>56</v>
      </c>
      <c r="M432" t="s">
        <v>63</v>
      </c>
      <c r="N432" t="s">
        <v>62</v>
      </c>
      <c r="O432">
        <v>599</v>
      </c>
      <c r="S432">
        <v>10</v>
      </c>
      <c r="V432">
        <v>1.18</v>
      </c>
      <c r="W432">
        <v>7.0000000000000007E-2</v>
      </c>
      <c r="AM432">
        <v>10</v>
      </c>
      <c r="AO432">
        <v>1.64</v>
      </c>
      <c r="AP432">
        <v>44.7</v>
      </c>
    </row>
    <row r="433" spans="1:42">
      <c r="A433" t="s">
        <v>1490</v>
      </c>
      <c r="B433" t="s">
        <v>1489</v>
      </c>
      <c r="C433" t="s">
        <v>1620</v>
      </c>
      <c r="D433" s="5">
        <v>2012</v>
      </c>
      <c r="E433" t="s">
        <v>1623</v>
      </c>
      <c r="F433" t="s">
        <v>1146</v>
      </c>
      <c r="G433">
        <v>55.82</v>
      </c>
      <c r="H433">
        <v>10.14</v>
      </c>
      <c r="I433" t="s">
        <v>115</v>
      </c>
      <c r="J433" t="s">
        <v>95</v>
      </c>
      <c r="K433" t="s">
        <v>2925</v>
      </c>
      <c r="L433" t="s">
        <v>56</v>
      </c>
      <c r="M433" t="s">
        <v>63</v>
      </c>
      <c r="N433" t="s">
        <v>62</v>
      </c>
      <c r="O433">
        <v>600</v>
      </c>
      <c r="S433">
        <v>10</v>
      </c>
      <c r="V433">
        <v>1.63</v>
      </c>
      <c r="W433">
        <v>0.1</v>
      </c>
      <c r="AM433">
        <v>10</v>
      </c>
      <c r="AO433">
        <v>1.69</v>
      </c>
      <c r="AP433">
        <v>40.200000000000003</v>
      </c>
    </row>
    <row r="434" spans="1:42">
      <c r="A434" t="s">
        <v>1490</v>
      </c>
      <c r="B434" t="s">
        <v>1489</v>
      </c>
      <c r="C434" t="s">
        <v>1620</v>
      </c>
      <c r="D434" s="5">
        <v>2012</v>
      </c>
      <c r="E434" t="s">
        <v>1623</v>
      </c>
      <c r="F434" t="s">
        <v>1146</v>
      </c>
      <c r="G434">
        <v>55.82</v>
      </c>
      <c r="H434">
        <v>10.14</v>
      </c>
      <c r="I434" t="s">
        <v>115</v>
      </c>
      <c r="J434" t="s">
        <v>95</v>
      </c>
      <c r="K434" t="s">
        <v>2925</v>
      </c>
      <c r="L434" t="s">
        <v>56</v>
      </c>
      <c r="M434" t="s">
        <v>63</v>
      </c>
      <c r="N434" t="s">
        <v>62</v>
      </c>
      <c r="O434">
        <v>601</v>
      </c>
      <c r="S434">
        <v>10</v>
      </c>
      <c r="V434">
        <v>5.75</v>
      </c>
      <c r="W434">
        <v>0.37</v>
      </c>
      <c r="AM434">
        <v>10</v>
      </c>
      <c r="AO434">
        <v>1.57</v>
      </c>
      <c r="AP434">
        <v>48.4</v>
      </c>
    </row>
    <row r="435" spans="1:42">
      <c r="A435" t="s">
        <v>1490</v>
      </c>
      <c r="B435" t="s">
        <v>1489</v>
      </c>
      <c r="C435" t="s">
        <v>1620</v>
      </c>
      <c r="D435" s="5">
        <v>2012</v>
      </c>
      <c r="E435" t="s">
        <v>1622</v>
      </c>
      <c r="F435" t="s">
        <v>1146</v>
      </c>
      <c r="G435">
        <v>55.64</v>
      </c>
      <c r="H435">
        <v>9.8699999999999992</v>
      </c>
      <c r="I435" t="s">
        <v>115</v>
      </c>
      <c r="J435" t="s">
        <v>95</v>
      </c>
      <c r="K435" t="s">
        <v>2925</v>
      </c>
      <c r="L435" t="s">
        <v>56</v>
      </c>
      <c r="M435" t="s">
        <v>63</v>
      </c>
      <c r="N435" t="s">
        <v>62</v>
      </c>
      <c r="O435">
        <v>602</v>
      </c>
      <c r="S435">
        <v>10</v>
      </c>
      <c r="V435">
        <v>15.43</v>
      </c>
      <c r="W435">
        <v>1.28</v>
      </c>
      <c r="AM435">
        <v>10</v>
      </c>
      <c r="AO435">
        <v>1.2</v>
      </c>
      <c r="AP435">
        <v>61.8</v>
      </c>
    </row>
    <row r="436" spans="1:42">
      <c r="A436" t="s">
        <v>1490</v>
      </c>
      <c r="B436" t="s">
        <v>1489</v>
      </c>
      <c r="C436" t="s">
        <v>1620</v>
      </c>
      <c r="D436" s="5">
        <v>2012</v>
      </c>
      <c r="E436" t="s">
        <v>1622</v>
      </c>
      <c r="F436" t="s">
        <v>1146</v>
      </c>
      <c r="G436">
        <v>55.64</v>
      </c>
      <c r="H436">
        <v>9.8699999999999992</v>
      </c>
      <c r="I436" t="s">
        <v>115</v>
      </c>
      <c r="J436" t="s">
        <v>95</v>
      </c>
      <c r="K436" t="s">
        <v>2925</v>
      </c>
      <c r="L436" t="s">
        <v>56</v>
      </c>
      <c r="M436" t="s">
        <v>63</v>
      </c>
      <c r="N436" t="s">
        <v>62</v>
      </c>
      <c r="O436">
        <v>603</v>
      </c>
      <c r="S436">
        <v>10</v>
      </c>
      <c r="V436">
        <v>16.489999999999998</v>
      </c>
      <c r="W436">
        <v>1.2</v>
      </c>
      <c r="AM436">
        <v>10</v>
      </c>
      <c r="AO436">
        <v>1.37</v>
      </c>
      <c r="AP436">
        <v>54.1</v>
      </c>
    </row>
    <row r="437" spans="1:42">
      <c r="A437" t="s">
        <v>1490</v>
      </c>
      <c r="B437" t="s">
        <v>1489</v>
      </c>
      <c r="C437" t="s">
        <v>1620</v>
      </c>
      <c r="D437" s="5">
        <v>2012</v>
      </c>
      <c r="E437" t="s">
        <v>1622</v>
      </c>
      <c r="F437" t="s">
        <v>1146</v>
      </c>
      <c r="G437">
        <v>55.64</v>
      </c>
      <c r="H437">
        <v>9.8699999999999992</v>
      </c>
      <c r="I437" t="s">
        <v>115</v>
      </c>
      <c r="J437" t="s">
        <v>95</v>
      </c>
      <c r="K437" t="s">
        <v>2925</v>
      </c>
      <c r="L437" t="s">
        <v>56</v>
      </c>
      <c r="M437" t="s">
        <v>63</v>
      </c>
      <c r="N437" t="s">
        <v>62</v>
      </c>
      <c r="O437">
        <v>604</v>
      </c>
      <c r="S437">
        <v>10</v>
      </c>
      <c r="V437">
        <v>18.73</v>
      </c>
      <c r="W437">
        <v>4.3899999999999997</v>
      </c>
      <c r="AM437">
        <v>10</v>
      </c>
      <c r="AO437">
        <v>0.43</v>
      </c>
      <c r="AP437">
        <v>90.7</v>
      </c>
    </row>
    <row r="438" spans="1:42">
      <c r="A438" t="s">
        <v>1490</v>
      </c>
      <c r="B438" t="s">
        <v>1489</v>
      </c>
      <c r="C438" t="s">
        <v>1620</v>
      </c>
      <c r="D438" s="5">
        <v>2012</v>
      </c>
      <c r="E438" t="s">
        <v>1622</v>
      </c>
      <c r="F438" t="s">
        <v>1146</v>
      </c>
      <c r="G438">
        <v>55.64</v>
      </c>
      <c r="H438">
        <v>9.8699999999999992</v>
      </c>
      <c r="I438" t="s">
        <v>115</v>
      </c>
      <c r="J438" t="s">
        <v>95</v>
      </c>
      <c r="K438" t="s">
        <v>2925</v>
      </c>
      <c r="L438" t="s">
        <v>56</v>
      </c>
      <c r="M438" t="s">
        <v>63</v>
      </c>
      <c r="N438" t="s">
        <v>62</v>
      </c>
      <c r="O438">
        <v>605</v>
      </c>
      <c r="S438">
        <v>10</v>
      </c>
      <c r="V438">
        <v>14.91</v>
      </c>
      <c r="W438">
        <v>2.4300000000000002</v>
      </c>
      <c r="AM438">
        <v>10</v>
      </c>
      <c r="AO438">
        <v>0.61</v>
      </c>
      <c r="AP438">
        <v>88.3</v>
      </c>
    </row>
    <row r="439" spans="1:42">
      <c r="A439" t="s">
        <v>1490</v>
      </c>
      <c r="B439" t="s">
        <v>1489</v>
      </c>
      <c r="C439" t="s">
        <v>1620</v>
      </c>
      <c r="D439" s="5">
        <v>2012</v>
      </c>
      <c r="E439" t="s">
        <v>1622</v>
      </c>
      <c r="F439" t="s">
        <v>1146</v>
      </c>
      <c r="G439">
        <v>55.64</v>
      </c>
      <c r="H439">
        <v>9.8699999999999992</v>
      </c>
      <c r="I439" t="s">
        <v>115</v>
      </c>
      <c r="J439" t="s">
        <v>95</v>
      </c>
      <c r="K439" t="s">
        <v>2925</v>
      </c>
      <c r="L439" t="s">
        <v>56</v>
      </c>
      <c r="M439" t="s">
        <v>63</v>
      </c>
      <c r="N439" t="s">
        <v>62</v>
      </c>
      <c r="O439">
        <v>606</v>
      </c>
      <c r="S439">
        <v>10</v>
      </c>
      <c r="V439">
        <v>4.08</v>
      </c>
      <c r="W439">
        <v>0.27</v>
      </c>
      <c r="AM439">
        <v>10</v>
      </c>
      <c r="AO439">
        <v>1.53</v>
      </c>
      <c r="AP439">
        <v>45.6</v>
      </c>
    </row>
    <row r="440" spans="1:42">
      <c r="A440" t="s">
        <v>1490</v>
      </c>
      <c r="B440" t="s">
        <v>1489</v>
      </c>
      <c r="C440" t="s">
        <v>1620</v>
      </c>
      <c r="D440" s="5">
        <v>2012</v>
      </c>
      <c r="E440" t="s">
        <v>1621</v>
      </c>
      <c r="F440" t="s">
        <v>1146</v>
      </c>
      <c r="G440">
        <v>55.58</v>
      </c>
      <c r="H440">
        <v>10.53</v>
      </c>
      <c r="I440" t="s">
        <v>115</v>
      </c>
      <c r="J440" t="s">
        <v>95</v>
      </c>
      <c r="K440" t="s">
        <v>2925</v>
      </c>
      <c r="L440" t="s">
        <v>56</v>
      </c>
      <c r="M440" t="s">
        <v>63</v>
      </c>
      <c r="N440" t="s">
        <v>62</v>
      </c>
      <c r="O440">
        <v>607</v>
      </c>
      <c r="S440">
        <v>10</v>
      </c>
      <c r="V440">
        <v>18.579999999999998</v>
      </c>
      <c r="W440">
        <v>1.64</v>
      </c>
      <c r="AM440">
        <v>10</v>
      </c>
      <c r="AO440">
        <v>1.1399999999999999</v>
      </c>
      <c r="AP440">
        <v>66.8</v>
      </c>
    </row>
    <row r="441" spans="1:42">
      <c r="A441" t="s">
        <v>1490</v>
      </c>
      <c r="B441" t="s">
        <v>1489</v>
      </c>
      <c r="C441" t="s">
        <v>1620</v>
      </c>
      <c r="D441" s="5">
        <v>2012</v>
      </c>
      <c r="E441" t="s">
        <v>1621</v>
      </c>
      <c r="F441" t="s">
        <v>1146</v>
      </c>
      <c r="G441">
        <v>55.58</v>
      </c>
      <c r="H441">
        <v>10.53</v>
      </c>
      <c r="I441" t="s">
        <v>115</v>
      </c>
      <c r="J441" t="s">
        <v>95</v>
      </c>
      <c r="K441" t="s">
        <v>2925</v>
      </c>
      <c r="L441" t="s">
        <v>56</v>
      </c>
      <c r="M441" t="s">
        <v>63</v>
      </c>
      <c r="N441" t="s">
        <v>62</v>
      </c>
      <c r="O441">
        <v>608</v>
      </c>
      <c r="S441">
        <v>10</v>
      </c>
      <c r="V441">
        <v>21.02</v>
      </c>
      <c r="W441">
        <v>5.01</v>
      </c>
      <c r="AM441">
        <v>10</v>
      </c>
      <c r="AO441">
        <v>0.42</v>
      </c>
      <c r="AP441">
        <v>97.7</v>
      </c>
    </row>
    <row r="442" spans="1:42">
      <c r="A442" t="s">
        <v>1490</v>
      </c>
      <c r="B442" t="s">
        <v>1489</v>
      </c>
      <c r="C442" t="s">
        <v>1620</v>
      </c>
      <c r="D442" s="5">
        <v>2012</v>
      </c>
      <c r="E442" t="s">
        <v>1621</v>
      </c>
      <c r="F442" t="s">
        <v>1146</v>
      </c>
      <c r="G442">
        <v>55.58</v>
      </c>
      <c r="H442">
        <v>10.53</v>
      </c>
      <c r="I442" t="s">
        <v>115</v>
      </c>
      <c r="J442" t="s">
        <v>95</v>
      </c>
      <c r="K442" t="s">
        <v>2925</v>
      </c>
      <c r="L442" t="s">
        <v>56</v>
      </c>
      <c r="M442" t="s">
        <v>63</v>
      </c>
      <c r="N442" t="s">
        <v>62</v>
      </c>
      <c r="O442">
        <v>609</v>
      </c>
      <c r="S442">
        <v>10</v>
      </c>
      <c r="V442">
        <v>6.41</v>
      </c>
      <c r="W442">
        <v>0.44</v>
      </c>
      <c r="AM442">
        <v>10</v>
      </c>
      <c r="AO442">
        <v>1.47</v>
      </c>
      <c r="AP442">
        <v>55.5</v>
      </c>
    </row>
    <row r="443" spans="1:42">
      <c r="A443" t="s">
        <v>1490</v>
      </c>
      <c r="B443" t="s">
        <v>1489</v>
      </c>
      <c r="C443" t="s">
        <v>1620</v>
      </c>
      <c r="D443" s="5">
        <v>2012</v>
      </c>
      <c r="E443" t="s">
        <v>1621</v>
      </c>
      <c r="F443" t="s">
        <v>1146</v>
      </c>
      <c r="G443">
        <v>55.58</v>
      </c>
      <c r="H443">
        <v>10.53</v>
      </c>
      <c r="I443" t="s">
        <v>115</v>
      </c>
      <c r="J443" t="s">
        <v>95</v>
      </c>
      <c r="K443" t="s">
        <v>2925</v>
      </c>
      <c r="L443" t="s">
        <v>56</v>
      </c>
      <c r="M443" t="s">
        <v>63</v>
      </c>
      <c r="N443" t="s">
        <v>62</v>
      </c>
      <c r="O443">
        <v>610</v>
      </c>
      <c r="S443">
        <v>10</v>
      </c>
      <c r="V443">
        <v>4.49</v>
      </c>
      <c r="W443">
        <v>0.27</v>
      </c>
      <c r="AM443">
        <v>10</v>
      </c>
      <c r="AO443">
        <v>1.64</v>
      </c>
      <c r="AP443">
        <v>49.8</v>
      </c>
    </row>
    <row r="444" spans="1:42">
      <c r="A444" t="s">
        <v>1490</v>
      </c>
      <c r="B444" t="s">
        <v>1489</v>
      </c>
      <c r="C444" t="s">
        <v>1620</v>
      </c>
      <c r="D444" s="5">
        <v>2012</v>
      </c>
      <c r="E444" t="s">
        <v>1619</v>
      </c>
      <c r="F444" t="s">
        <v>1146</v>
      </c>
      <c r="G444">
        <v>55.02</v>
      </c>
      <c r="H444">
        <v>10</v>
      </c>
      <c r="I444" t="s">
        <v>115</v>
      </c>
      <c r="J444" t="s">
        <v>95</v>
      </c>
      <c r="K444" t="s">
        <v>2925</v>
      </c>
      <c r="L444" t="s">
        <v>56</v>
      </c>
      <c r="M444" t="s">
        <v>63</v>
      </c>
      <c r="N444" t="s">
        <v>62</v>
      </c>
      <c r="O444">
        <v>611</v>
      </c>
      <c r="S444">
        <v>10</v>
      </c>
      <c r="V444">
        <v>4.41</v>
      </c>
      <c r="W444">
        <v>0.28000000000000003</v>
      </c>
      <c r="AM444">
        <v>10</v>
      </c>
      <c r="AO444">
        <v>1.6</v>
      </c>
      <c r="AP444">
        <v>44.9</v>
      </c>
    </row>
    <row r="445" spans="1:42">
      <c r="A445" t="s">
        <v>1490</v>
      </c>
      <c r="B445" t="s">
        <v>1489</v>
      </c>
      <c r="C445" t="s">
        <v>1620</v>
      </c>
      <c r="D445" s="5">
        <v>2012</v>
      </c>
      <c r="E445" t="s">
        <v>1619</v>
      </c>
      <c r="F445" t="s">
        <v>1146</v>
      </c>
      <c r="G445">
        <v>55.02</v>
      </c>
      <c r="H445">
        <v>10</v>
      </c>
      <c r="I445" t="s">
        <v>115</v>
      </c>
      <c r="J445" t="s">
        <v>95</v>
      </c>
      <c r="K445" t="s">
        <v>2925</v>
      </c>
      <c r="L445" t="s">
        <v>56</v>
      </c>
      <c r="M445" t="s">
        <v>63</v>
      </c>
      <c r="N445" t="s">
        <v>62</v>
      </c>
      <c r="O445">
        <v>612</v>
      </c>
      <c r="S445">
        <v>10</v>
      </c>
      <c r="V445">
        <v>16.04</v>
      </c>
      <c r="W445">
        <v>1.87</v>
      </c>
      <c r="AM445">
        <v>10</v>
      </c>
      <c r="AO445">
        <v>0.86</v>
      </c>
      <c r="AP445">
        <v>77.5</v>
      </c>
    </row>
    <row r="446" spans="1:42">
      <c r="A446" t="s">
        <v>1490</v>
      </c>
      <c r="B446" t="s">
        <v>1489</v>
      </c>
      <c r="C446" t="s">
        <v>1620</v>
      </c>
      <c r="D446" s="5">
        <v>2012</v>
      </c>
      <c r="E446" t="s">
        <v>1619</v>
      </c>
      <c r="F446" t="s">
        <v>1146</v>
      </c>
      <c r="G446">
        <v>55.02</v>
      </c>
      <c r="H446">
        <v>10</v>
      </c>
      <c r="I446" t="s">
        <v>115</v>
      </c>
      <c r="J446" t="s">
        <v>95</v>
      </c>
      <c r="K446" t="s">
        <v>2925</v>
      </c>
      <c r="L446" t="s">
        <v>56</v>
      </c>
      <c r="M446" t="s">
        <v>63</v>
      </c>
      <c r="N446" t="s">
        <v>62</v>
      </c>
      <c r="O446">
        <v>613</v>
      </c>
      <c r="S446">
        <v>10</v>
      </c>
      <c r="V446">
        <v>6.57</v>
      </c>
      <c r="W446">
        <v>0.34</v>
      </c>
      <c r="AM446">
        <v>10</v>
      </c>
      <c r="AO446">
        <v>1.93</v>
      </c>
      <c r="AP446">
        <v>40.1</v>
      </c>
    </row>
    <row r="447" spans="1:42">
      <c r="A447" t="s">
        <v>1490</v>
      </c>
      <c r="B447" t="s">
        <v>1489</v>
      </c>
      <c r="C447" t="s">
        <v>1620</v>
      </c>
      <c r="D447" s="5">
        <v>2012</v>
      </c>
      <c r="E447" t="s">
        <v>1619</v>
      </c>
      <c r="F447" t="s">
        <v>1146</v>
      </c>
      <c r="G447">
        <v>55.02</v>
      </c>
      <c r="H447">
        <v>10</v>
      </c>
      <c r="I447" t="s">
        <v>115</v>
      </c>
      <c r="J447" t="s">
        <v>95</v>
      </c>
      <c r="K447" t="s">
        <v>2925</v>
      </c>
      <c r="L447" t="s">
        <v>56</v>
      </c>
      <c r="M447" t="s">
        <v>63</v>
      </c>
      <c r="N447" t="s">
        <v>62</v>
      </c>
      <c r="O447">
        <v>614</v>
      </c>
      <c r="S447">
        <v>10</v>
      </c>
      <c r="V447">
        <v>10.23</v>
      </c>
      <c r="W447">
        <v>0.52</v>
      </c>
      <c r="AM447">
        <v>10</v>
      </c>
      <c r="AO447">
        <v>1.95</v>
      </c>
      <c r="AP447">
        <v>40.5</v>
      </c>
    </row>
    <row r="448" spans="1:42">
      <c r="A448" t="s">
        <v>1490</v>
      </c>
      <c r="B448" t="s">
        <v>1489</v>
      </c>
      <c r="C448" t="s">
        <v>1620</v>
      </c>
      <c r="D448" s="5">
        <v>2012</v>
      </c>
      <c r="E448" t="s">
        <v>1619</v>
      </c>
      <c r="F448" t="s">
        <v>1146</v>
      </c>
      <c r="G448">
        <v>55.02</v>
      </c>
      <c r="H448">
        <v>10</v>
      </c>
      <c r="I448" t="s">
        <v>115</v>
      </c>
      <c r="J448" t="s">
        <v>95</v>
      </c>
      <c r="K448" t="s">
        <v>2925</v>
      </c>
      <c r="L448" t="s">
        <v>56</v>
      </c>
      <c r="M448" t="s">
        <v>63</v>
      </c>
      <c r="N448" t="s">
        <v>62</v>
      </c>
      <c r="O448">
        <v>615</v>
      </c>
      <c r="S448">
        <v>10</v>
      </c>
      <c r="V448">
        <v>10.52</v>
      </c>
      <c r="W448">
        <v>0.75</v>
      </c>
      <c r="AM448">
        <v>10</v>
      </c>
      <c r="AO448">
        <v>1.4</v>
      </c>
      <c r="AP448">
        <v>54.8</v>
      </c>
    </row>
    <row r="449" spans="1:42">
      <c r="A449" t="s">
        <v>1490</v>
      </c>
      <c r="B449" t="s">
        <v>1489</v>
      </c>
      <c r="C449" t="s">
        <v>1620</v>
      </c>
      <c r="D449" s="5">
        <v>2012</v>
      </c>
      <c r="E449" t="s">
        <v>1619</v>
      </c>
      <c r="F449" t="s">
        <v>1146</v>
      </c>
      <c r="G449">
        <v>55.02</v>
      </c>
      <c r="H449">
        <v>10</v>
      </c>
      <c r="I449" t="s">
        <v>115</v>
      </c>
      <c r="J449" t="s">
        <v>95</v>
      </c>
      <c r="K449" t="s">
        <v>2925</v>
      </c>
      <c r="L449" t="s">
        <v>56</v>
      </c>
      <c r="M449" t="s">
        <v>63</v>
      </c>
      <c r="N449" t="s">
        <v>62</v>
      </c>
      <c r="O449">
        <v>616</v>
      </c>
      <c r="S449">
        <v>10</v>
      </c>
      <c r="V449">
        <v>4.51</v>
      </c>
      <c r="W449">
        <v>0.24</v>
      </c>
      <c r="AM449">
        <v>10</v>
      </c>
      <c r="AO449">
        <v>1.87</v>
      </c>
      <c r="AP449">
        <v>37.700000000000003</v>
      </c>
    </row>
    <row r="450" spans="1:42">
      <c r="A450" t="s">
        <v>1490</v>
      </c>
      <c r="B450" t="s">
        <v>1489</v>
      </c>
      <c r="C450" t="s">
        <v>1620</v>
      </c>
      <c r="D450" s="5">
        <v>2012</v>
      </c>
      <c r="E450" t="s">
        <v>1619</v>
      </c>
      <c r="F450" t="s">
        <v>1146</v>
      </c>
      <c r="G450">
        <v>55.02</v>
      </c>
      <c r="H450">
        <v>10</v>
      </c>
      <c r="I450" t="s">
        <v>115</v>
      </c>
      <c r="J450" t="s">
        <v>95</v>
      </c>
      <c r="K450" t="s">
        <v>2925</v>
      </c>
      <c r="L450" t="s">
        <v>56</v>
      </c>
      <c r="M450" t="s">
        <v>63</v>
      </c>
      <c r="N450" t="s">
        <v>62</v>
      </c>
      <c r="O450">
        <v>617</v>
      </c>
      <c r="S450">
        <v>10</v>
      </c>
      <c r="V450">
        <v>5.25</v>
      </c>
      <c r="W450">
        <v>0.28000000000000003</v>
      </c>
      <c r="AM450">
        <v>10</v>
      </c>
      <c r="AO450">
        <v>1.85</v>
      </c>
      <c r="AP450">
        <v>38.5</v>
      </c>
    </row>
    <row r="451" spans="1:42">
      <c r="A451" t="s">
        <v>1490</v>
      </c>
      <c r="B451" t="s">
        <v>1489</v>
      </c>
      <c r="C451" t="s">
        <v>1620</v>
      </c>
      <c r="D451" s="5">
        <v>2012</v>
      </c>
      <c r="E451" t="s">
        <v>1619</v>
      </c>
      <c r="F451" t="s">
        <v>1146</v>
      </c>
      <c r="G451">
        <v>55.02</v>
      </c>
      <c r="H451">
        <v>10</v>
      </c>
      <c r="I451" t="s">
        <v>115</v>
      </c>
      <c r="J451" t="s">
        <v>95</v>
      </c>
      <c r="K451" t="s">
        <v>2925</v>
      </c>
      <c r="L451" t="s">
        <v>56</v>
      </c>
      <c r="M451" t="s">
        <v>63</v>
      </c>
      <c r="N451" t="s">
        <v>62</v>
      </c>
      <c r="O451">
        <v>618</v>
      </c>
      <c r="S451">
        <v>10</v>
      </c>
      <c r="V451">
        <v>16.25</v>
      </c>
      <c r="W451">
        <v>0.88</v>
      </c>
      <c r="AM451">
        <v>10</v>
      </c>
      <c r="AO451">
        <v>1.85</v>
      </c>
      <c r="AP451">
        <v>38.200000000000003</v>
      </c>
    </row>
    <row r="452" spans="1:42">
      <c r="A452" t="s">
        <v>1490</v>
      </c>
      <c r="B452" t="s">
        <v>1489</v>
      </c>
      <c r="C452" t="s">
        <v>1586</v>
      </c>
      <c r="D452" s="5">
        <v>2012</v>
      </c>
      <c r="E452" t="s">
        <v>1588</v>
      </c>
      <c r="F452" t="s">
        <v>518</v>
      </c>
      <c r="G452">
        <v>36.543100000000003</v>
      </c>
      <c r="H452">
        <v>-6.2443999999999997</v>
      </c>
      <c r="I452" t="s">
        <v>2912</v>
      </c>
      <c r="J452" t="s">
        <v>95</v>
      </c>
      <c r="K452" t="s">
        <v>846</v>
      </c>
      <c r="L452" t="s">
        <v>56</v>
      </c>
      <c r="M452" t="s">
        <v>94</v>
      </c>
      <c r="N452" t="s">
        <v>62</v>
      </c>
      <c r="O452">
        <v>811</v>
      </c>
      <c r="S452">
        <v>14</v>
      </c>
      <c r="V452">
        <v>10.3</v>
      </c>
      <c r="W452">
        <v>1.18</v>
      </c>
      <c r="AA452">
        <v>10.81154624</v>
      </c>
      <c r="AM452">
        <v>14</v>
      </c>
      <c r="AO452">
        <v>0.66</v>
      </c>
    </row>
    <row r="453" spans="1:42">
      <c r="A453" t="s">
        <v>1490</v>
      </c>
      <c r="B453" t="s">
        <v>1489</v>
      </c>
      <c r="C453" t="s">
        <v>1586</v>
      </c>
      <c r="D453" s="5">
        <v>2012</v>
      </c>
      <c r="E453" t="s">
        <v>1588</v>
      </c>
      <c r="F453" t="s">
        <v>518</v>
      </c>
      <c r="G453">
        <v>36.543100000000003</v>
      </c>
      <c r="H453">
        <v>-6.2443999999999997</v>
      </c>
      <c r="I453" t="s">
        <v>2912</v>
      </c>
      <c r="J453" t="s">
        <v>95</v>
      </c>
      <c r="K453" t="s">
        <v>846</v>
      </c>
      <c r="L453" t="s">
        <v>56</v>
      </c>
      <c r="M453" t="s">
        <v>94</v>
      </c>
      <c r="N453" t="s">
        <v>62</v>
      </c>
      <c r="O453">
        <v>812</v>
      </c>
      <c r="S453">
        <v>12</v>
      </c>
      <c r="V453">
        <v>7.34</v>
      </c>
      <c r="W453">
        <v>0.87</v>
      </c>
      <c r="AM453">
        <v>12</v>
      </c>
      <c r="AO453">
        <v>0.75</v>
      </c>
    </row>
    <row r="454" spans="1:42">
      <c r="A454" t="s">
        <v>1490</v>
      </c>
      <c r="B454" t="s">
        <v>1489</v>
      </c>
      <c r="C454" t="s">
        <v>1586</v>
      </c>
      <c r="D454" s="5">
        <v>2012</v>
      </c>
      <c r="E454" t="s">
        <v>1588</v>
      </c>
      <c r="F454" t="s">
        <v>518</v>
      </c>
      <c r="G454">
        <v>36.543100000000003</v>
      </c>
      <c r="H454">
        <v>-6.2443999999999997</v>
      </c>
      <c r="I454" t="s">
        <v>2912</v>
      </c>
      <c r="J454" t="s">
        <v>95</v>
      </c>
      <c r="K454" t="s">
        <v>846</v>
      </c>
      <c r="L454" t="s">
        <v>56</v>
      </c>
      <c r="M454" t="s">
        <v>94</v>
      </c>
      <c r="N454" t="s">
        <v>62</v>
      </c>
      <c r="O454">
        <v>813</v>
      </c>
      <c r="S454">
        <v>13</v>
      </c>
      <c r="V454">
        <v>9.41</v>
      </c>
      <c r="W454">
        <v>0.82</v>
      </c>
      <c r="AM454">
        <v>13</v>
      </c>
      <c r="AO454">
        <v>0.92</v>
      </c>
    </row>
    <row r="455" spans="1:42">
      <c r="A455" t="s">
        <v>1490</v>
      </c>
      <c r="B455" t="s">
        <v>1489</v>
      </c>
      <c r="C455" t="s">
        <v>1586</v>
      </c>
      <c r="D455" s="5">
        <v>2012</v>
      </c>
      <c r="E455" t="s">
        <v>1587</v>
      </c>
      <c r="F455" t="s">
        <v>518</v>
      </c>
      <c r="G455">
        <v>43.4392</v>
      </c>
      <c r="H455">
        <v>-3.7749000000000001</v>
      </c>
      <c r="I455" t="s">
        <v>88</v>
      </c>
      <c r="J455" t="s">
        <v>95</v>
      </c>
      <c r="K455" t="s">
        <v>2925</v>
      </c>
      <c r="L455" t="s">
        <v>56</v>
      </c>
      <c r="M455" t="s">
        <v>94</v>
      </c>
      <c r="N455" t="s">
        <v>62</v>
      </c>
      <c r="O455">
        <v>817</v>
      </c>
      <c r="S455">
        <v>22</v>
      </c>
      <c r="V455">
        <v>11.53</v>
      </c>
      <c r="W455">
        <v>0.31</v>
      </c>
      <c r="AA455">
        <v>8.7704000000000004</v>
      </c>
      <c r="AM455">
        <v>22</v>
      </c>
      <c r="AO455">
        <v>1.71</v>
      </c>
    </row>
    <row r="456" spans="1:42">
      <c r="A456" t="s">
        <v>1490</v>
      </c>
      <c r="B456" t="s">
        <v>1489</v>
      </c>
      <c r="C456" t="s">
        <v>1586</v>
      </c>
      <c r="D456" s="5">
        <v>2012</v>
      </c>
      <c r="E456" t="s">
        <v>1587</v>
      </c>
      <c r="F456" t="s">
        <v>518</v>
      </c>
      <c r="G456">
        <v>43.4392</v>
      </c>
      <c r="H456">
        <v>-3.7749000000000001</v>
      </c>
      <c r="I456" t="s">
        <v>88</v>
      </c>
      <c r="J456" t="s">
        <v>95</v>
      </c>
      <c r="K456" t="s">
        <v>2925</v>
      </c>
      <c r="L456" t="s">
        <v>56</v>
      </c>
      <c r="M456" t="s">
        <v>94</v>
      </c>
      <c r="N456" t="s">
        <v>62</v>
      </c>
      <c r="O456">
        <v>818</v>
      </c>
      <c r="S456">
        <v>20</v>
      </c>
      <c r="V456">
        <v>11.81</v>
      </c>
      <c r="W456">
        <v>0.35</v>
      </c>
      <c r="AA456">
        <v>9.6219999999999999</v>
      </c>
      <c r="AM456">
        <v>20</v>
      </c>
      <c r="AO456">
        <v>1.74</v>
      </c>
    </row>
    <row r="457" spans="1:42">
      <c r="A457" t="s">
        <v>1490</v>
      </c>
      <c r="B457" t="s">
        <v>1489</v>
      </c>
      <c r="C457" t="s">
        <v>1586</v>
      </c>
      <c r="D457" s="5">
        <v>2012</v>
      </c>
      <c r="E457" t="s">
        <v>1587</v>
      </c>
      <c r="F457" t="s">
        <v>518</v>
      </c>
      <c r="G457">
        <v>43.4392</v>
      </c>
      <c r="H457">
        <v>-3.7749000000000001</v>
      </c>
      <c r="I457" t="s">
        <v>88</v>
      </c>
      <c r="J457" t="s">
        <v>95</v>
      </c>
      <c r="K457" t="s">
        <v>2925</v>
      </c>
      <c r="L457" t="s">
        <v>56</v>
      </c>
      <c r="M457" t="s">
        <v>94</v>
      </c>
      <c r="N457" t="s">
        <v>62</v>
      </c>
      <c r="O457">
        <v>819</v>
      </c>
      <c r="S457">
        <v>23</v>
      </c>
      <c r="V457">
        <v>9.56</v>
      </c>
      <c r="W457">
        <v>0.27</v>
      </c>
      <c r="AA457">
        <v>7.8490000000000002</v>
      </c>
      <c r="AM457">
        <v>23</v>
      </c>
      <c r="AO457">
        <v>1.68</v>
      </c>
    </row>
    <row r="458" spans="1:42">
      <c r="A458" t="s">
        <v>1490</v>
      </c>
      <c r="B458" t="s">
        <v>1489</v>
      </c>
      <c r="C458" t="s">
        <v>1586</v>
      </c>
      <c r="D458" s="5">
        <v>2012</v>
      </c>
      <c r="E458" t="s">
        <v>1587</v>
      </c>
      <c r="F458" t="s">
        <v>518</v>
      </c>
      <c r="G458">
        <v>43.4392</v>
      </c>
      <c r="H458">
        <v>-3.7749000000000001</v>
      </c>
      <c r="I458" t="s">
        <v>88</v>
      </c>
      <c r="J458" t="s">
        <v>95</v>
      </c>
      <c r="K458" t="s">
        <v>2925</v>
      </c>
      <c r="L458" t="s">
        <v>56</v>
      </c>
      <c r="M458" t="s">
        <v>63</v>
      </c>
      <c r="N458" t="s">
        <v>62</v>
      </c>
      <c r="O458">
        <v>823</v>
      </c>
      <c r="S458">
        <v>20</v>
      </c>
      <c r="V458">
        <v>14.16</v>
      </c>
      <c r="W458">
        <v>0.46</v>
      </c>
      <c r="AA458">
        <v>11.407999999999999</v>
      </c>
      <c r="AM458">
        <v>20</v>
      </c>
      <c r="AO458">
        <v>1.59</v>
      </c>
    </row>
    <row r="459" spans="1:42">
      <c r="A459" t="s">
        <v>1490</v>
      </c>
      <c r="B459" t="s">
        <v>1489</v>
      </c>
      <c r="C459" t="s">
        <v>1586</v>
      </c>
      <c r="D459" s="5">
        <v>2012</v>
      </c>
      <c r="E459" t="s">
        <v>1587</v>
      </c>
      <c r="F459" t="s">
        <v>518</v>
      </c>
      <c r="G459">
        <v>43.4392</v>
      </c>
      <c r="H459">
        <v>-3.7749000000000001</v>
      </c>
      <c r="I459" t="s">
        <v>88</v>
      </c>
      <c r="J459" t="s">
        <v>95</v>
      </c>
      <c r="K459" t="s">
        <v>2925</v>
      </c>
      <c r="L459" t="s">
        <v>56</v>
      </c>
      <c r="M459" t="s">
        <v>63</v>
      </c>
      <c r="N459" t="s">
        <v>62</v>
      </c>
      <c r="O459">
        <v>824</v>
      </c>
      <c r="S459">
        <v>23</v>
      </c>
      <c r="V459">
        <v>16.68</v>
      </c>
      <c r="W459">
        <v>0.46</v>
      </c>
      <c r="AA459">
        <v>11.2333</v>
      </c>
      <c r="AM459">
        <v>23</v>
      </c>
      <c r="AO459">
        <v>1.59</v>
      </c>
    </row>
    <row r="460" spans="1:42">
      <c r="A460" t="s">
        <v>1490</v>
      </c>
      <c r="B460" t="s">
        <v>1489</v>
      </c>
      <c r="C460" t="s">
        <v>1586</v>
      </c>
      <c r="D460" s="5">
        <v>2012</v>
      </c>
      <c r="E460" t="s">
        <v>1587</v>
      </c>
      <c r="F460" t="s">
        <v>518</v>
      </c>
      <c r="G460">
        <v>43.4392</v>
      </c>
      <c r="H460">
        <v>-3.7749000000000001</v>
      </c>
      <c r="I460" t="s">
        <v>88</v>
      </c>
      <c r="J460" t="s">
        <v>95</v>
      </c>
      <c r="K460" t="s">
        <v>2925</v>
      </c>
      <c r="L460" t="s">
        <v>56</v>
      </c>
      <c r="M460" t="s">
        <v>63</v>
      </c>
      <c r="N460" t="s">
        <v>62</v>
      </c>
      <c r="O460">
        <v>825</v>
      </c>
      <c r="S460">
        <v>19</v>
      </c>
      <c r="V460">
        <v>14.64</v>
      </c>
      <c r="W460">
        <v>0.54</v>
      </c>
      <c r="AA460">
        <v>10.6151</v>
      </c>
      <c r="AM460">
        <v>19</v>
      </c>
      <c r="AO460">
        <v>1.48</v>
      </c>
    </row>
    <row r="461" spans="1:42">
      <c r="A461" t="s">
        <v>1490</v>
      </c>
      <c r="B461" t="s">
        <v>1489</v>
      </c>
      <c r="C461" t="s">
        <v>1586</v>
      </c>
      <c r="D461" s="5">
        <v>2012</v>
      </c>
      <c r="E461" t="s">
        <v>1585</v>
      </c>
      <c r="F461" t="s">
        <v>1060</v>
      </c>
      <c r="G461">
        <v>35.578800000000001</v>
      </c>
      <c r="H461">
        <v>-5.9897</v>
      </c>
      <c r="I461" t="s">
        <v>2912</v>
      </c>
      <c r="J461" t="s">
        <v>95</v>
      </c>
      <c r="K461" s="5" t="s">
        <v>846</v>
      </c>
      <c r="L461" t="s">
        <v>56</v>
      </c>
      <c r="M461" t="s">
        <v>94</v>
      </c>
      <c r="N461" t="s">
        <v>62</v>
      </c>
      <c r="O461">
        <v>829</v>
      </c>
      <c r="S461">
        <v>25</v>
      </c>
      <c r="V461">
        <v>33.92</v>
      </c>
      <c r="W461">
        <v>0.79816087000000002</v>
      </c>
      <c r="AA461">
        <v>23.663449279999998</v>
      </c>
      <c r="AM461">
        <v>25.3</v>
      </c>
      <c r="AO461">
        <v>1.668153953</v>
      </c>
    </row>
    <row r="462" spans="1:42">
      <c r="A462" t="s">
        <v>1490</v>
      </c>
      <c r="B462" t="s">
        <v>1489</v>
      </c>
      <c r="C462" t="s">
        <v>1586</v>
      </c>
      <c r="D462" s="5">
        <v>2012</v>
      </c>
      <c r="E462" t="s">
        <v>1585</v>
      </c>
      <c r="F462" t="s">
        <v>1060</v>
      </c>
      <c r="G462">
        <v>35.578800000000001</v>
      </c>
      <c r="H462">
        <v>-5.9897</v>
      </c>
      <c r="I462" t="s">
        <v>2912</v>
      </c>
      <c r="J462" t="s">
        <v>95</v>
      </c>
      <c r="K462" s="5" t="s">
        <v>846</v>
      </c>
      <c r="L462" t="s">
        <v>56</v>
      </c>
      <c r="M462" t="s">
        <v>94</v>
      </c>
      <c r="N462" t="s">
        <v>62</v>
      </c>
      <c r="O462">
        <v>830</v>
      </c>
      <c r="S462">
        <v>27</v>
      </c>
      <c r="V462">
        <v>40.659999999999997</v>
      </c>
      <c r="W462">
        <v>0.93805714299999998</v>
      </c>
      <c r="AA462">
        <v>22.894200000000001</v>
      </c>
      <c r="AM462">
        <v>27.3</v>
      </c>
      <c r="AO462">
        <v>1.61</v>
      </c>
    </row>
    <row r="463" spans="1:42">
      <c r="A463" t="s">
        <v>1490</v>
      </c>
      <c r="B463" t="s">
        <v>1489</v>
      </c>
      <c r="C463" t="s">
        <v>1586</v>
      </c>
      <c r="D463" s="5">
        <v>2012</v>
      </c>
      <c r="E463" t="s">
        <v>1585</v>
      </c>
      <c r="F463" t="s">
        <v>1060</v>
      </c>
      <c r="G463">
        <v>35.578800000000001</v>
      </c>
      <c r="H463">
        <v>-5.9897</v>
      </c>
      <c r="I463" t="s">
        <v>2912</v>
      </c>
      <c r="J463" t="s">
        <v>95</v>
      </c>
      <c r="K463" s="5" t="s">
        <v>846</v>
      </c>
      <c r="L463" t="s">
        <v>56</v>
      </c>
      <c r="M463" t="s">
        <v>94</v>
      </c>
      <c r="N463" t="s">
        <v>62</v>
      </c>
      <c r="O463">
        <v>831</v>
      </c>
      <c r="S463">
        <v>23</v>
      </c>
      <c r="V463">
        <v>31.43</v>
      </c>
      <c r="W463">
        <v>0.90906558199999998</v>
      </c>
      <c r="AA463">
        <v>24.408799999999999</v>
      </c>
      <c r="AM463">
        <v>22.6</v>
      </c>
      <c r="AO463">
        <v>1.6787429810000001</v>
      </c>
    </row>
    <row r="464" spans="1:42">
      <c r="A464" t="s">
        <v>1490</v>
      </c>
      <c r="B464" t="s">
        <v>1489</v>
      </c>
      <c r="C464" t="s">
        <v>1586</v>
      </c>
      <c r="D464" s="5">
        <v>2012</v>
      </c>
      <c r="E464" t="s">
        <v>1585</v>
      </c>
      <c r="F464" t="s">
        <v>1060</v>
      </c>
      <c r="G464">
        <v>35.578800000000001</v>
      </c>
      <c r="H464">
        <v>-5.9897</v>
      </c>
      <c r="I464" t="s">
        <v>2912</v>
      </c>
      <c r="J464" t="s">
        <v>95</v>
      </c>
      <c r="K464" s="5" t="s">
        <v>846</v>
      </c>
      <c r="L464" t="s">
        <v>56</v>
      </c>
      <c r="M464" t="s">
        <v>94</v>
      </c>
      <c r="N464" t="s">
        <v>62</v>
      </c>
      <c r="O464">
        <v>832</v>
      </c>
      <c r="S464">
        <v>23</v>
      </c>
      <c r="V464">
        <v>24.53</v>
      </c>
      <c r="W464">
        <v>0.64707546800000004</v>
      </c>
      <c r="AA464">
        <v>16.971399999999999</v>
      </c>
      <c r="AM464">
        <v>22.6</v>
      </c>
      <c r="AO464">
        <v>1.8682720349999999</v>
      </c>
    </row>
    <row r="465" spans="1:42">
      <c r="A465" t="s">
        <v>1490</v>
      </c>
      <c r="B465" t="s">
        <v>1489</v>
      </c>
      <c r="C465" t="s">
        <v>1586</v>
      </c>
      <c r="D465" s="5">
        <v>2012</v>
      </c>
      <c r="E465" t="s">
        <v>1585</v>
      </c>
      <c r="F465" t="s">
        <v>1060</v>
      </c>
      <c r="G465">
        <v>35.578800000000001</v>
      </c>
      <c r="H465">
        <v>-5.9897</v>
      </c>
      <c r="I465" t="s">
        <v>2912</v>
      </c>
      <c r="J465" t="s">
        <v>95</v>
      </c>
      <c r="K465" s="5" t="s">
        <v>846</v>
      </c>
      <c r="L465" t="s">
        <v>56</v>
      </c>
      <c r="M465" t="s">
        <v>94</v>
      </c>
      <c r="N465" t="s">
        <v>62</v>
      </c>
      <c r="O465">
        <v>833</v>
      </c>
      <c r="S465">
        <v>26</v>
      </c>
      <c r="V465">
        <v>22.48</v>
      </c>
      <c r="W465">
        <v>0.513770532</v>
      </c>
      <c r="AA465">
        <v>13.12891334</v>
      </c>
      <c r="AM465">
        <v>26.3</v>
      </c>
      <c r="AO465">
        <v>1.6464410650000001</v>
      </c>
    </row>
    <row r="466" spans="1:42">
      <c r="A466" t="s">
        <v>1490</v>
      </c>
      <c r="B466" t="s">
        <v>1489</v>
      </c>
      <c r="C466" t="s">
        <v>1586</v>
      </c>
      <c r="D466" s="5">
        <v>2012</v>
      </c>
      <c r="E466" t="s">
        <v>1585</v>
      </c>
      <c r="F466" t="s">
        <v>1060</v>
      </c>
      <c r="G466">
        <v>35.578800000000001</v>
      </c>
      <c r="H466">
        <v>-5.9897</v>
      </c>
      <c r="I466" t="s">
        <v>2912</v>
      </c>
      <c r="J466" t="s">
        <v>95</v>
      </c>
      <c r="K466" s="5" t="s">
        <v>846</v>
      </c>
      <c r="L466" t="s">
        <v>56</v>
      </c>
      <c r="M466" t="s">
        <v>94</v>
      </c>
      <c r="N466" t="s">
        <v>62</v>
      </c>
      <c r="O466">
        <v>834</v>
      </c>
      <c r="S466">
        <v>26</v>
      </c>
      <c r="V466">
        <v>31.1</v>
      </c>
      <c r="W466">
        <v>0.74046622100000004</v>
      </c>
      <c r="AA466">
        <v>15.47147303</v>
      </c>
      <c r="AM466">
        <v>26.2</v>
      </c>
      <c r="AO466">
        <v>1.6667984730000001</v>
      </c>
    </row>
    <row r="467" spans="1:42">
      <c r="A467" t="s">
        <v>1490</v>
      </c>
      <c r="B467" t="s">
        <v>1489</v>
      </c>
      <c r="C467" t="s">
        <v>1586</v>
      </c>
      <c r="D467" s="5">
        <v>2012</v>
      </c>
      <c r="E467" t="s">
        <v>1585</v>
      </c>
      <c r="F467" t="s">
        <v>1060</v>
      </c>
      <c r="G467">
        <v>35.578800000000001</v>
      </c>
      <c r="H467">
        <v>-5.9897</v>
      </c>
      <c r="I467" t="s">
        <v>2912</v>
      </c>
      <c r="J467" t="s">
        <v>95</v>
      </c>
      <c r="K467" s="5" t="s">
        <v>846</v>
      </c>
      <c r="L467" t="s">
        <v>56</v>
      </c>
      <c r="M467" t="s">
        <v>94</v>
      </c>
      <c r="N467" t="s">
        <v>62</v>
      </c>
      <c r="O467">
        <v>835</v>
      </c>
      <c r="S467">
        <v>24</v>
      </c>
      <c r="V467">
        <v>27.93</v>
      </c>
      <c r="W467">
        <v>0.83868728599999998</v>
      </c>
      <c r="AA467">
        <v>18.344700880000001</v>
      </c>
      <c r="AM467">
        <v>23.5</v>
      </c>
      <c r="AO467">
        <v>1.541229722</v>
      </c>
    </row>
    <row r="468" spans="1:42">
      <c r="A468" t="s">
        <v>1490</v>
      </c>
      <c r="B468" t="s">
        <v>1489</v>
      </c>
      <c r="C468" t="s">
        <v>1586</v>
      </c>
      <c r="D468" s="5">
        <v>2012</v>
      </c>
      <c r="E468" t="s">
        <v>1585</v>
      </c>
      <c r="F468" t="s">
        <v>1060</v>
      </c>
      <c r="G468">
        <v>35.578800000000001</v>
      </c>
      <c r="H468">
        <v>-5.9897</v>
      </c>
      <c r="I468" t="s">
        <v>2912</v>
      </c>
      <c r="J468" t="s">
        <v>95</v>
      </c>
      <c r="K468" s="5" t="s">
        <v>846</v>
      </c>
      <c r="L468" t="s">
        <v>56</v>
      </c>
      <c r="M468" t="s">
        <v>94</v>
      </c>
      <c r="N468" t="s">
        <v>62</v>
      </c>
      <c r="O468">
        <v>836</v>
      </c>
      <c r="S468">
        <v>27</v>
      </c>
      <c r="V468">
        <v>39.82</v>
      </c>
      <c r="W468">
        <v>1.20140709</v>
      </c>
      <c r="AA468">
        <v>20.551100000000002</v>
      </c>
      <c r="AM468">
        <v>26.8</v>
      </c>
      <c r="AO468">
        <v>1.260466418</v>
      </c>
    </row>
    <row r="469" spans="1:42">
      <c r="A469" t="s">
        <v>1490</v>
      </c>
      <c r="B469" t="s">
        <v>1489</v>
      </c>
      <c r="C469" t="s">
        <v>1586</v>
      </c>
      <c r="D469" s="5">
        <v>2012</v>
      </c>
      <c r="E469" t="s">
        <v>1585</v>
      </c>
      <c r="F469" t="s">
        <v>1060</v>
      </c>
      <c r="G469">
        <v>35.578800000000001</v>
      </c>
      <c r="H469">
        <v>-5.9897</v>
      </c>
      <c r="I469" t="s">
        <v>2912</v>
      </c>
      <c r="J469" t="s">
        <v>95</v>
      </c>
      <c r="K469" s="5" t="s">
        <v>846</v>
      </c>
      <c r="L469" t="s">
        <v>56</v>
      </c>
      <c r="M469" t="s">
        <v>94</v>
      </c>
      <c r="N469" t="s">
        <v>62</v>
      </c>
      <c r="O469">
        <v>837</v>
      </c>
      <c r="S469">
        <v>27</v>
      </c>
      <c r="V469">
        <v>21.81</v>
      </c>
      <c r="W469">
        <v>0.58696826599999996</v>
      </c>
      <c r="AA469">
        <v>12.916700000000001</v>
      </c>
      <c r="AM469">
        <v>27.1</v>
      </c>
      <c r="AO469">
        <v>1.395231181</v>
      </c>
    </row>
    <row r="470" spans="1:42">
      <c r="A470" t="s">
        <v>1490</v>
      </c>
      <c r="B470" t="s">
        <v>1489</v>
      </c>
      <c r="C470" t="s">
        <v>1512</v>
      </c>
      <c r="D470" s="5">
        <v>2012</v>
      </c>
      <c r="E470" t="s">
        <v>1584</v>
      </c>
      <c r="F470" t="s">
        <v>1146</v>
      </c>
      <c r="G470">
        <v>56.88</v>
      </c>
      <c r="H470">
        <v>9.07</v>
      </c>
      <c r="I470" t="s">
        <v>115</v>
      </c>
      <c r="J470" t="s">
        <v>95</v>
      </c>
      <c r="K470" t="s">
        <v>2925</v>
      </c>
      <c r="L470" t="s">
        <v>56</v>
      </c>
      <c r="M470" t="s">
        <v>63</v>
      </c>
      <c r="N470" t="s">
        <v>62</v>
      </c>
      <c r="O470" t="s">
        <v>1583</v>
      </c>
      <c r="S470">
        <v>10</v>
      </c>
      <c r="V470">
        <v>5.03</v>
      </c>
      <c r="W470">
        <v>0.33267999999999998</v>
      </c>
      <c r="AM470">
        <v>10</v>
      </c>
      <c r="AO470">
        <v>1.5291999999999999</v>
      </c>
      <c r="AP470">
        <v>46.13</v>
      </c>
    </row>
    <row r="471" spans="1:42">
      <c r="A471" t="s">
        <v>1490</v>
      </c>
      <c r="B471" t="s">
        <v>1489</v>
      </c>
      <c r="C471" t="s">
        <v>1512</v>
      </c>
      <c r="D471" s="5">
        <v>2012</v>
      </c>
      <c r="E471" t="s">
        <v>1582</v>
      </c>
      <c r="F471" t="s">
        <v>1146</v>
      </c>
      <c r="G471">
        <v>56.88</v>
      </c>
      <c r="H471">
        <v>9.07</v>
      </c>
      <c r="I471" t="s">
        <v>115</v>
      </c>
      <c r="J471" t="s">
        <v>95</v>
      </c>
      <c r="K471" t="s">
        <v>2925</v>
      </c>
      <c r="L471" t="s">
        <v>56</v>
      </c>
      <c r="M471" t="s">
        <v>63</v>
      </c>
      <c r="N471" t="s">
        <v>62</v>
      </c>
      <c r="O471" t="s">
        <v>1581</v>
      </c>
      <c r="S471">
        <v>10</v>
      </c>
      <c r="V471">
        <v>19.43</v>
      </c>
      <c r="W471">
        <v>2.39</v>
      </c>
      <c r="AM471">
        <v>10</v>
      </c>
      <c r="AO471">
        <v>0.83</v>
      </c>
      <c r="AP471">
        <v>80.16</v>
      </c>
    </row>
    <row r="472" spans="1:42">
      <c r="A472" t="s">
        <v>1490</v>
      </c>
      <c r="B472" t="s">
        <v>1489</v>
      </c>
      <c r="C472" t="s">
        <v>1512</v>
      </c>
      <c r="D472" s="5">
        <v>2012</v>
      </c>
      <c r="E472" t="s">
        <v>1580</v>
      </c>
      <c r="F472" t="s">
        <v>1146</v>
      </c>
      <c r="G472">
        <v>56.88</v>
      </c>
      <c r="H472">
        <v>9.07</v>
      </c>
      <c r="I472" t="s">
        <v>115</v>
      </c>
      <c r="J472" t="s">
        <v>95</v>
      </c>
      <c r="K472" t="s">
        <v>2925</v>
      </c>
      <c r="L472" t="s">
        <v>56</v>
      </c>
      <c r="M472" t="s">
        <v>63</v>
      </c>
      <c r="N472" t="s">
        <v>62</v>
      </c>
      <c r="O472">
        <v>843</v>
      </c>
      <c r="S472">
        <v>10</v>
      </c>
      <c r="V472">
        <v>0.38</v>
      </c>
      <c r="W472">
        <v>0.13</v>
      </c>
      <c r="AM472">
        <v>2</v>
      </c>
      <c r="AO472">
        <v>1.45</v>
      </c>
      <c r="AP472">
        <v>40.04</v>
      </c>
    </row>
    <row r="473" spans="1:42">
      <c r="A473" t="s">
        <v>1490</v>
      </c>
      <c r="B473" t="s">
        <v>1489</v>
      </c>
      <c r="C473" t="s">
        <v>1512</v>
      </c>
      <c r="D473" s="5">
        <v>2012</v>
      </c>
      <c r="E473" t="s">
        <v>1579</v>
      </c>
      <c r="F473" t="s">
        <v>1146</v>
      </c>
      <c r="G473">
        <v>56.88</v>
      </c>
      <c r="H473">
        <v>9.07</v>
      </c>
      <c r="I473" t="s">
        <v>115</v>
      </c>
      <c r="J473" t="s">
        <v>95</v>
      </c>
      <c r="K473" t="s">
        <v>2925</v>
      </c>
      <c r="L473" t="s">
        <v>56</v>
      </c>
      <c r="M473" t="s">
        <v>63</v>
      </c>
      <c r="N473" t="s">
        <v>62</v>
      </c>
      <c r="O473" t="s">
        <v>1578</v>
      </c>
      <c r="S473">
        <v>10</v>
      </c>
      <c r="V473">
        <v>3.33</v>
      </c>
      <c r="W473">
        <v>0.19</v>
      </c>
      <c r="AM473">
        <v>10</v>
      </c>
      <c r="AO473">
        <v>1.76</v>
      </c>
      <c r="AP473">
        <v>44.29</v>
      </c>
    </row>
    <row r="474" spans="1:42">
      <c r="A474" t="s">
        <v>1490</v>
      </c>
      <c r="B474" t="s">
        <v>1489</v>
      </c>
      <c r="C474" t="s">
        <v>1512</v>
      </c>
      <c r="D474" s="5">
        <v>2012</v>
      </c>
      <c r="E474" t="s">
        <v>1577</v>
      </c>
      <c r="F474" t="s">
        <v>1146</v>
      </c>
      <c r="G474">
        <v>56.88</v>
      </c>
      <c r="H474">
        <v>9.07</v>
      </c>
      <c r="I474" t="s">
        <v>115</v>
      </c>
      <c r="J474" t="s">
        <v>95</v>
      </c>
      <c r="K474" t="s">
        <v>2925</v>
      </c>
      <c r="L474" t="s">
        <v>56</v>
      </c>
      <c r="M474" t="s">
        <v>63</v>
      </c>
      <c r="N474" t="s">
        <v>62</v>
      </c>
      <c r="O474" t="s">
        <v>1576</v>
      </c>
      <c r="S474">
        <v>10</v>
      </c>
      <c r="V474">
        <v>21.32</v>
      </c>
      <c r="W474">
        <v>2.78</v>
      </c>
      <c r="AM474">
        <v>10</v>
      </c>
      <c r="AO474">
        <v>0.77</v>
      </c>
      <c r="AP474">
        <v>85.51</v>
      </c>
    </row>
    <row r="475" spans="1:42">
      <c r="A475" t="s">
        <v>1490</v>
      </c>
      <c r="B475" t="s">
        <v>1489</v>
      </c>
      <c r="C475" t="s">
        <v>1512</v>
      </c>
      <c r="D475" s="5">
        <v>2012</v>
      </c>
      <c r="E475" t="s">
        <v>1575</v>
      </c>
      <c r="F475" t="s">
        <v>1146</v>
      </c>
      <c r="G475">
        <v>56.88</v>
      </c>
      <c r="H475">
        <v>9.07</v>
      </c>
      <c r="I475" t="s">
        <v>115</v>
      </c>
      <c r="J475" t="s">
        <v>95</v>
      </c>
      <c r="K475" t="s">
        <v>2925</v>
      </c>
      <c r="L475" t="s">
        <v>56</v>
      </c>
      <c r="M475" t="s">
        <v>63</v>
      </c>
      <c r="N475" t="s">
        <v>62</v>
      </c>
      <c r="O475">
        <v>846</v>
      </c>
      <c r="S475">
        <v>10</v>
      </c>
      <c r="V475">
        <v>2.75</v>
      </c>
      <c r="W475">
        <v>0.24</v>
      </c>
      <c r="AM475">
        <v>6</v>
      </c>
      <c r="AO475">
        <v>1.93</v>
      </c>
      <c r="AP475">
        <v>46.86</v>
      </c>
    </row>
    <row r="476" spans="1:42">
      <c r="A476" t="s">
        <v>1490</v>
      </c>
      <c r="B476" t="s">
        <v>1489</v>
      </c>
      <c r="C476" t="s">
        <v>1512</v>
      </c>
      <c r="D476" s="5">
        <v>2012</v>
      </c>
      <c r="E476" t="s">
        <v>1574</v>
      </c>
      <c r="F476" t="s">
        <v>1146</v>
      </c>
      <c r="G476">
        <v>56.88</v>
      </c>
      <c r="H476">
        <v>9.07</v>
      </c>
      <c r="I476" t="s">
        <v>115</v>
      </c>
      <c r="J476" t="s">
        <v>95</v>
      </c>
      <c r="K476" t="s">
        <v>2925</v>
      </c>
      <c r="L476" t="s">
        <v>56</v>
      </c>
      <c r="M476" t="s">
        <v>63</v>
      </c>
      <c r="N476" t="s">
        <v>62</v>
      </c>
      <c r="O476" t="s">
        <v>1573</v>
      </c>
      <c r="S476">
        <v>10</v>
      </c>
      <c r="V476">
        <v>3.51</v>
      </c>
      <c r="W476">
        <v>0.21</v>
      </c>
      <c r="AM476">
        <v>10</v>
      </c>
      <c r="AO476">
        <v>1.66</v>
      </c>
      <c r="AP476">
        <v>44.23</v>
      </c>
    </row>
    <row r="477" spans="1:42">
      <c r="A477" t="s">
        <v>1490</v>
      </c>
      <c r="B477" t="s">
        <v>1489</v>
      </c>
      <c r="C477" t="s">
        <v>1512</v>
      </c>
      <c r="D477" s="5">
        <v>2012</v>
      </c>
      <c r="E477" t="s">
        <v>1572</v>
      </c>
      <c r="F477" t="s">
        <v>1146</v>
      </c>
      <c r="G477">
        <v>56.88</v>
      </c>
      <c r="H477">
        <v>9.07</v>
      </c>
      <c r="I477" t="s">
        <v>115</v>
      </c>
      <c r="J477" t="s">
        <v>95</v>
      </c>
      <c r="K477" t="s">
        <v>2925</v>
      </c>
      <c r="L477" t="s">
        <v>56</v>
      </c>
      <c r="M477" t="s">
        <v>63</v>
      </c>
      <c r="N477" t="s">
        <v>62</v>
      </c>
      <c r="O477" t="s">
        <v>1571</v>
      </c>
      <c r="S477">
        <v>10</v>
      </c>
      <c r="V477">
        <v>10.050000000000001</v>
      </c>
      <c r="W477">
        <v>0.63</v>
      </c>
      <c r="AM477">
        <v>10</v>
      </c>
      <c r="AO477">
        <v>1.6</v>
      </c>
      <c r="AP477">
        <v>45.74</v>
      </c>
    </row>
    <row r="478" spans="1:42">
      <c r="A478" t="s">
        <v>1490</v>
      </c>
      <c r="B478" t="s">
        <v>1489</v>
      </c>
      <c r="C478" t="s">
        <v>1512</v>
      </c>
      <c r="D478" s="5">
        <v>2012</v>
      </c>
      <c r="E478" t="s">
        <v>1570</v>
      </c>
      <c r="F478" t="s">
        <v>1146</v>
      </c>
      <c r="G478">
        <v>56.88</v>
      </c>
      <c r="H478">
        <v>9.07</v>
      </c>
      <c r="I478" t="s">
        <v>115</v>
      </c>
      <c r="J478" t="s">
        <v>95</v>
      </c>
      <c r="K478" t="s">
        <v>2925</v>
      </c>
      <c r="L478" t="s">
        <v>56</v>
      </c>
      <c r="M478" t="s">
        <v>63</v>
      </c>
      <c r="N478" t="s">
        <v>62</v>
      </c>
      <c r="O478">
        <v>849</v>
      </c>
      <c r="S478">
        <v>8</v>
      </c>
      <c r="V478">
        <v>8.01</v>
      </c>
      <c r="W478">
        <v>0.7</v>
      </c>
      <c r="AM478">
        <v>8</v>
      </c>
      <c r="AO478">
        <v>1.43</v>
      </c>
      <c r="AP478">
        <v>58.85</v>
      </c>
    </row>
    <row r="479" spans="1:42">
      <c r="A479" t="s">
        <v>1490</v>
      </c>
      <c r="B479" t="s">
        <v>1489</v>
      </c>
      <c r="C479" t="s">
        <v>1512</v>
      </c>
      <c r="D479" s="5">
        <v>2012</v>
      </c>
      <c r="E479" t="s">
        <v>1569</v>
      </c>
      <c r="F479" t="s">
        <v>1146</v>
      </c>
      <c r="G479">
        <v>56.88</v>
      </c>
      <c r="H479">
        <v>9.07</v>
      </c>
      <c r="I479" t="s">
        <v>115</v>
      </c>
      <c r="J479" t="s">
        <v>95</v>
      </c>
      <c r="K479" t="s">
        <v>2925</v>
      </c>
      <c r="L479" t="s">
        <v>56</v>
      </c>
      <c r="M479" t="s">
        <v>63</v>
      </c>
      <c r="N479" t="s">
        <v>62</v>
      </c>
      <c r="O479" t="s">
        <v>1568</v>
      </c>
      <c r="S479">
        <v>10</v>
      </c>
      <c r="V479">
        <v>14.81</v>
      </c>
      <c r="W479">
        <v>1.5</v>
      </c>
      <c r="AM479">
        <v>10</v>
      </c>
      <c r="AO479">
        <v>1.06</v>
      </c>
      <c r="AP479">
        <v>63.05</v>
      </c>
    </row>
    <row r="480" spans="1:42">
      <c r="A480" t="s">
        <v>1490</v>
      </c>
      <c r="B480" t="s">
        <v>1489</v>
      </c>
      <c r="C480" t="s">
        <v>1512</v>
      </c>
      <c r="D480" s="5">
        <v>2012</v>
      </c>
      <c r="E480" t="s">
        <v>1567</v>
      </c>
      <c r="F480" t="s">
        <v>1146</v>
      </c>
      <c r="G480">
        <v>56.88</v>
      </c>
      <c r="H480">
        <v>9.07</v>
      </c>
      <c r="I480" t="s">
        <v>115</v>
      </c>
      <c r="J480" t="s">
        <v>95</v>
      </c>
      <c r="K480" t="s">
        <v>2925</v>
      </c>
      <c r="L480" t="s">
        <v>56</v>
      </c>
      <c r="M480" t="s">
        <v>63</v>
      </c>
      <c r="N480" t="s">
        <v>62</v>
      </c>
      <c r="O480" t="s">
        <v>1566</v>
      </c>
      <c r="S480">
        <v>10</v>
      </c>
      <c r="V480">
        <v>24.08</v>
      </c>
      <c r="W480">
        <v>2.29</v>
      </c>
      <c r="AM480">
        <v>10</v>
      </c>
      <c r="AO480">
        <v>1.21</v>
      </c>
      <c r="AP480">
        <v>59.97</v>
      </c>
    </row>
    <row r="481" spans="1:42">
      <c r="A481" t="s">
        <v>1490</v>
      </c>
      <c r="B481" t="s">
        <v>1489</v>
      </c>
      <c r="C481" t="s">
        <v>1512</v>
      </c>
      <c r="D481" s="5">
        <v>2012</v>
      </c>
      <c r="E481" t="s">
        <v>1565</v>
      </c>
      <c r="F481" t="s">
        <v>1146</v>
      </c>
      <c r="G481">
        <v>56.88</v>
      </c>
      <c r="H481">
        <v>9.07</v>
      </c>
      <c r="I481" t="s">
        <v>115</v>
      </c>
      <c r="J481" t="s">
        <v>95</v>
      </c>
      <c r="K481" t="s">
        <v>2925</v>
      </c>
      <c r="L481" t="s">
        <v>56</v>
      </c>
      <c r="M481" t="s">
        <v>63</v>
      </c>
      <c r="N481" t="s">
        <v>62</v>
      </c>
      <c r="O481" t="s">
        <v>1564</v>
      </c>
      <c r="S481">
        <v>10</v>
      </c>
      <c r="V481">
        <v>4.71</v>
      </c>
      <c r="W481">
        <v>0.28999999999999998</v>
      </c>
      <c r="AM481">
        <v>10</v>
      </c>
      <c r="AO481">
        <v>1.69</v>
      </c>
      <c r="AP481">
        <v>43.98</v>
      </c>
    </row>
    <row r="482" spans="1:42">
      <c r="A482" t="s">
        <v>1490</v>
      </c>
      <c r="B482" t="s">
        <v>1489</v>
      </c>
      <c r="C482" t="s">
        <v>1512</v>
      </c>
      <c r="D482" s="5">
        <v>2012</v>
      </c>
      <c r="E482" t="s">
        <v>1563</v>
      </c>
      <c r="F482" t="s">
        <v>1146</v>
      </c>
      <c r="G482">
        <v>56.88</v>
      </c>
      <c r="H482">
        <v>9.07</v>
      </c>
      <c r="I482" t="s">
        <v>115</v>
      </c>
      <c r="J482" t="s">
        <v>95</v>
      </c>
      <c r="K482" t="s">
        <v>2925</v>
      </c>
      <c r="L482" t="s">
        <v>56</v>
      </c>
      <c r="M482" t="s">
        <v>63</v>
      </c>
      <c r="N482" t="s">
        <v>62</v>
      </c>
      <c r="O482" t="s">
        <v>1562</v>
      </c>
      <c r="S482">
        <v>10</v>
      </c>
      <c r="V482">
        <v>7.22</v>
      </c>
      <c r="W482">
        <v>0.5</v>
      </c>
      <c r="AM482">
        <v>10</v>
      </c>
      <c r="AO482">
        <v>1.45</v>
      </c>
      <c r="AP482">
        <v>49.15</v>
      </c>
    </row>
    <row r="483" spans="1:42">
      <c r="A483" t="s">
        <v>1490</v>
      </c>
      <c r="B483" t="s">
        <v>1489</v>
      </c>
      <c r="C483" t="s">
        <v>1512</v>
      </c>
      <c r="D483" s="5">
        <v>2012</v>
      </c>
      <c r="E483" t="s">
        <v>1561</v>
      </c>
      <c r="F483" t="s">
        <v>1146</v>
      </c>
      <c r="G483">
        <v>56.88</v>
      </c>
      <c r="H483">
        <v>9.07</v>
      </c>
      <c r="I483" t="s">
        <v>115</v>
      </c>
      <c r="J483" t="s">
        <v>95</v>
      </c>
      <c r="K483" t="s">
        <v>2925</v>
      </c>
      <c r="L483" t="s">
        <v>56</v>
      </c>
      <c r="M483" t="s">
        <v>63</v>
      </c>
      <c r="N483" t="s">
        <v>62</v>
      </c>
      <c r="O483" t="s">
        <v>1560</v>
      </c>
      <c r="S483">
        <v>10</v>
      </c>
      <c r="V483">
        <v>6.99</v>
      </c>
      <c r="W483">
        <v>0.41</v>
      </c>
      <c r="AM483">
        <v>10</v>
      </c>
      <c r="AO483">
        <v>1.76</v>
      </c>
      <c r="AP483">
        <v>49.67</v>
      </c>
    </row>
    <row r="484" spans="1:42">
      <c r="A484" t="s">
        <v>1490</v>
      </c>
      <c r="B484" t="s">
        <v>1489</v>
      </c>
      <c r="C484" t="s">
        <v>1512</v>
      </c>
      <c r="D484" s="5">
        <v>2012</v>
      </c>
      <c r="E484" t="s">
        <v>1559</v>
      </c>
      <c r="F484" t="s">
        <v>1146</v>
      </c>
      <c r="G484">
        <v>56.88</v>
      </c>
      <c r="H484">
        <v>9.07</v>
      </c>
      <c r="I484" t="s">
        <v>115</v>
      </c>
      <c r="J484" t="s">
        <v>95</v>
      </c>
      <c r="K484" t="s">
        <v>2925</v>
      </c>
      <c r="L484" t="s">
        <v>56</v>
      </c>
      <c r="M484" t="s">
        <v>63</v>
      </c>
      <c r="N484" t="s">
        <v>62</v>
      </c>
      <c r="O484" t="s">
        <v>1558</v>
      </c>
      <c r="S484">
        <v>10</v>
      </c>
      <c r="V484">
        <v>13</v>
      </c>
      <c r="W484">
        <v>0.9</v>
      </c>
      <c r="AM484">
        <v>10</v>
      </c>
      <c r="AO484">
        <v>1.45</v>
      </c>
      <c r="AP484">
        <v>56.08</v>
      </c>
    </row>
    <row r="485" spans="1:42">
      <c r="A485" t="s">
        <v>1490</v>
      </c>
      <c r="B485" t="s">
        <v>1489</v>
      </c>
      <c r="C485" t="s">
        <v>1512</v>
      </c>
      <c r="D485" s="5">
        <v>2012</v>
      </c>
      <c r="E485" t="s">
        <v>1557</v>
      </c>
      <c r="F485" t="s">
        <v>1146</v>
      </c>
      <c r="G485">
        <v>56.13</v>
      </c>
      <c r="H485">
        <v>10.34</v>
      </c>
      <c r="I485" t="s">
        <v>115</v>
      </c>
      <c r="J485" t="s">
        <v>95</v>
      </c>
      <c r="K485" t="s">
        <v>2925</v>
      </c>
      <c r="L485" t="s">
        <v>56</v>
      </c>
      <c r="M485" t="s">
        <v>63</v>
      </c>
      <c r="N485" t="s">
        <v>62</v>
      </c>
      <c r="O485" t="s">
        <v>1556</v>
      </c>
      <c r="S485">
        <v>10</v>
      </c>
      <c r="V485">
        <v>4.55</v>
      </c>
      <c r="W485">
        <v>0.34</v>
      </c>
      <c r="AM485">
        <v>8</v>
      </c>
      <c r="AO485">
        <v>1.69</v>
      </c>
      <c r="AP485">
        <v>41.03</v>
      </c>
    </row>
    <row r="486" spans="1:42">
      <c r="A486" t="s">
        <v>1490</v>
      </c>
      <c r="B486" t="s">
        <v>1489</v>
      </c>
      <c r="C486" t="s">
        <v>1512</v>
      </c>
      <c r="D486" s="5">
        <v>2012</v>
      </c>
      <c r="E486" t="s">
        <v>1555</v>
      </c>
      <c r="F486" t="s">
        <v>1146</v>
      </c>
      <c r="G486">
        <v>56.13</v>
      </c>
      <c r="H486">
        <v>10.34</v>
      </c>
      <c r="I486" t="s">
        <v>115</v>
      </c>
      <c r="J486" t="s">
        <v>95</v>
      </c>
      <c r="K486" t="s">
        <v>2925</v>
      </c>
      <c r="L486" t="s">
        <v>56</v>
      </c>
      <c r="M486" t="s">
        <v>63</v>
      </c>
      <c r="N486" t="s">
        <v>62</v>
      </c>
      <c r="O486">
        <v>857</v>
      </c>
      <c r="S486">
        <v>8</v>
      </c>
      <c r="V486">
        <v>3.92</v>
      </c>
      <c r="W486">
        <v>0.25</v>
      </c>
      <c r="AM486">
        <v>8</v>
      </c>
      <c r="AO486">
        <v>1.94</v>
      </c>
      <c r="AP486">
        <v>36.46</v>
      </c>
    </row>
    <row r="487" spans="1:42">
      <c r="A487" t="s">
        <v>1490</v>
      </c>
      <c r="B487" t="s">
        <v>1489</v>
      </c>
      <c r="C487" t="s">
        <v>1512</v>
      </c>
      <c r="D487" s="5">
        <v>2012</v>
      </c>
      <c r="E487" t="s">
        <v>1554</v>
      </c>
      <c r="F487" t="s">
        <v>1146</v>
      </c>
      <c r="G487">
        <v>56.13</v>
      </c>
      <c r="H487">
        <v>10.34</v>
      </c>
      <c r="I487" t="s">
        <v>115</v>
      </c>
      <c r="J487" t="s">
        <v>95</v>
      </c>
      <c r="K487" t="s">
        <v>2925</v>
      </c>
      <c r="L487" t="s">
        <v>56</v>
      </c>
      <c r="M487" t="s">
        <v>63</v>
      </c>
      <c r="N487" t="s">
        <v>62</v>
      </c>
      <c r="O487" t="s">
        <v>1553</v>
      </c>
      <c r="S487">
        <v>10</v>
      </c>
      <c r="V487">
        <v>14.73</v>
      </c>
      <c r="W487">
        <v>1.8</v>
      </c>
      <c r="AM487">
        <v>10</v>
      </c>
      <c r="AO487">
        <v>0.82</v>
      </c>
      <c r="AP487">
        <v>80.739999999999995</v>
      </c>
    </row>
    <row r="488" spans="1:42">
      <c r="A488" t="s">
        <v>1490</v>
      </c>
      <c r="B488" t="s">
        <v>1489</v>
      </c>
      <c r="C488" t="s">
        <v>1512</v>
      </c>
      <c r="D488" s="5">
        <v>2012</v>
      </c>
      <c r="E488" t="s">
        <v>1552</v>
      </c>
      <c r="F488" t="s">
        <v>1146</v>
      </c>
      <c r="G488">
        <v>56.13</v>
      </c>
      <c r="H488">
        <v>10.34</v>
      </c>
      <c r="I488" t="s">
        <v>115</v>
      </c>
      <c r="J488" t="s">
        <v>95</v>
      </c>
      <c r="K488" t="s">
        <v>2925</v>
      </c>
      <c r="L488" t="s">
        <v>56</v>
      </c>
      <c r="M488" t="s">
        <v>63</v>
      </c>
      <c r="N488" t="s">
        <v>62</v>
      </c>
      <c r="O488" t="s">
        <v>1551</v>
      </c>
      <c r="S488">
        <v>10</v>
      </c>
      <c r="V488">
        <v>4.1399999999999997</v>
      </c>
      <c r="W488">
        <v>0.26</v>
      </c>
      <c r="AM488">
        <v>10</v>
      </c>
      <c r="AO488">
        <v>1.63</v>
      </c>
      <c r="AP488">
        <v>43.3</v>
      </c>
    </row>
    <row r="489" spans="1:42">
      <c r="A489" t="s">
        <v>1490</v>
      </c>
      <c r="B489" t="s">
        <v>1489</v>
      </c>
      <c r="C489" t="s">
        <v>1512</v>
      </c>
      <c r="D489" s="5">
        <v>2012</v>
      </c>
      <c r="E489" t="s">
        <v>1550</v>
      </c>
      <c r="F489" t="s">
        <v>1146</v>
      </c>
      <c r="G489">
        <v>56.13</v>
      </c>
      <c r="H489">
        <v>10.34</v>
      </c>
      <c r="I489" t="s">
        <v>115</v>
      </c>
      <c r="J489" t="s">
        <v>95</v>
      </c>
      <c r="K489" t="s">
        <v>2925</v>
      </c>
      <c r="L489" t="s">
        <v>56</v>
      </c>
      <c r="M489" t="s">
        <v>63</v>
      </c>
      <c r="N489" t="s">
        <v>62</v>
      </c>
      <c r="O489">
        <v>860</v>
      </c>
      <c r="S489">
        <v>8</v>
      </c>
      <c r="V489">
        <v>6.28</v>
      </c>
      <c r="W489">
        <v>0.62</v>
      </c>
      <c r="AM489">
        <v>8</v>
      </c>
      <c r="AO489">
        <v>1.31</v>
      </c>
      <c r="AP489">
        <v>59.31</v>
      </c>
    </row>
    <row r="490" spans="1:42">
      <c r="A490" t="s">
        <v>1490</v>
      </c>
      <c r="B490" t="s">
        <v>1489</v>
      </c>
      <c r="C490" t="s">
        <v>1512</v>
      </c>
      <c r="D490" s="5">
        <v>2012</v>
      </c>
      <c r="E490" t="s">
        <v>1549</v>
      </c>
      <c r="F490" t="s">
        <v>1146</v>
      </c>
      <c r="G490">
        <v>56.13</v>
      </c>
      <c r="H490">
        <v>10.34</v>
      </c>
      <c r="I490" t="s">
        <v>115</v>
      </c>
      <c r="J490" t="s">
        <v>95</v>
      </c>
      <c r="K490" t="s">
        <v>2925</v>
      </c>
      <c r="L490" t="s">
        <v>56</v>
      </c>
      <c r="M490" t="s">
        <v>63</v>
      </c>
      <c r="N490" t="s">
        <v>62</v>
      </c>
      <c r="O490">
        <v>861</v>
      </c>
      <c r="S490">
        <v>10</v>
      </c>
      <c r="V490">
        <v>5.91</v>
      </c>
      <c r="W490">
        <v>0.42</v>
      </c>
      <c r="AM490">
        <v>8</v>
      </c>
      <c r="AO490">
        <v>1.73</v>
      </c>
      <c r="AP490">
        <v>37.729999999999997</v>
      </c>
    </row>
    <row r="491" spans="1:42">
      <c r="A491" t="s">
        <v>1490</v>
      </c>
      <c r="B491" t="s">
        <v>1489</v>
      </c>
      <c r="C491" t="s">
        <v>1512</v>
      </c>
      <c r="D491" s="5">
        <v>2012</v>
      </c>
      <c r="E491" t="s">
        <v>1548</v>
      </c>
      <c r="F491" t="s">
        <v>1146</v>
      </c>
      <c r="G491">
        <v>56.13</v>
      </c>
      <c r="H491">
        <v>10.34</v>
      </c>
      <c r="I491" t="s">
        <v>115</v>
      </c>
      <c r="J491" t="s">
        <v>95</v>
      </c>
      <c r="K491" t="s">
        <v>2925</v>
      </c>
      <c r="L491" t="s">
        <v>56</v>
      </c>
      <c r="M491" t="s">
        <v>63</v>
      </c>
      <c r="N491" t="s">
        <v>62</v>
      </c>
      <c r="O491" t="s">
        <v>1547</v>
      </c>
      <c r="S491">
        <v>10</v>
      </c>
      <c r="V491">
        <v>8.67</v>
      </c>
      <c r="W491">
        <v>0.75</v>
      </c>
      <c r="AM491">
        <v>10</v>
      </c>
      <c r="AO491">
        <v>1.2</v>
      </c>
      <c r="AP491">
        <v>60.96</v>
      </c>
    </row>
    <row r="492" spans="1:42">
      <c r="A492" t="s">
        <v>1490</v>
      </c>
      <c r="B492" t="s">
        <v>1489</v>
      </c>
      <c r="C492" t="s">
        <v>1512</v>
      </c>
      <c r="D492" s="5">
        <v>2012</v>
      </c>
      <c r="E492" t="s">
        <v>1546</v>
      </c>
      <c r="F492" t="s">
        <v>1146</v>
      </c>
      <c r="G492">
        <v>55.58</v>
      </c>
      <c r="H492">
        <v>10.53</v>
      </c>
      <c r="I492" t="s">
        <v>115</v>
      </c>
      <c r="J492" t="s">
        <v>95</v>
      </c>
      <c r="K492" t="s">
        <v>2925</v>
      </c>
      <c r="L492" t="s">
        <v>56</v>
      </c>
      <c r="M492" t="s">
        <v>63</v>
      </c>
      <c r="N492" t="s">
        <v>62</v>
      </c>
      <c r="O492" t="s">
        <v>1545</v>
      </c>
      <c r="S492">
        <v>10</v>
      </c>
      <c r="V492">
        <v>17.59</v>
      </c>
      <c r="W492">
        <v>1.61</v>
      </c>
      <c r="AM492">
        <v>10</v>
      </c>
      <c r="AO492">
        <v>1.1000000000000001</v>
      </c>
      <c r="AP492">
        <v>66.48</v>
      </c>
    </row>
    <row r="493" spans="1:42">
      <c r="A493" t="s">
        <v>1490</v>
      </c>
      <c r="B493" t="s">
        <v>1489</v>
      </c>
      <c r="C493" t="s">
        <v>1512</v>
      </c>
      <c r="D493" s="5">
        <v>2012</v>
      </c>
      <c r="E493" t="s">
        <v>1544</v>
      </c>
      <c r="F493" t="s">
        <v>1146</v>
      </c>
      <c r="G493">
        <v>55.58</v>
      </c>
      <c r="H493">
        <v>10.53</v>
      </c>
      <c r="I493" t="s">
        <v>115</v>
      </c>
      <c r="J493" t="s">
        <v>95</v>
      </c>
      <c r="K493" t="s">
        <v>2925</v>
      </c>
      <c r="L493" t="s">
        <v>56</v>
      </c>
      <c r="M493" t="s">
        <v>63</v>
      </c>
      <c r="N493" t="s">
        <v>62</v>
      </c>
      <c r="O493" t="s">
        <v>1543</v>
      </c>
      <c r="S493">
        <v>10</v>
      </c>
      <c r="V493">
        <v>18.89</v>
      </c>
      <c r="W493">
        <v>5</v>
      </c>
      <c r="AM493">
        <v>10</v>
      </c>
      <c r="AO493">
        <v>0.38</v>
      </c>
      <c r="AP493">
        <v>96.82</v>
      </c>
    </row>
    <row r="494" spans="1:42">
      <c r="A494" t="s">
        <v>1490</v>
      </c>
      <c r="B494" t="s">
        <v>1489</v>
      </c>
      <c r="C494" t="s">
        <v>1512</v>
      </c>
      <c r="D494" s="5">
        <v>2012</v>
      </c>
      <c r="E494" t="s">
        <v>1542</v>
      </c>
      <c r="F494" t="s">
        <v>1146</v>
      </c>
      <c r="G494">
        <v>55.58</v>
      </c>
      <c r="H494">
        <v>10.53</v>
      </c>
      <c r="I494" t="s">
        <v>115</v>
      </c>
      <c r="J494" t="s">
        <v>95</v>
      </c>
      <c r="K494" t="s">
        <v>2925</v>
      </c>
      <c r="L494" t="s">
        <v>56</v>
      </c>
      <c r="M494" t="s">
        <v>63</v>
      </c>
      <c r="N494" t="s">
        <v>62</v>
      </c>
      <c r="O494" t="s">
        <v>1541</v>
      </c>
      <c r="S494">
        <v>10</v>
      </c>
      <c r="V494">
        <v>5.43</v>
      </c>
      <c r="W494">
        <v>0.41</v>
      </c>
      <c r="AM494">
        <v>10</v>
      </c>
      <c r="AO494">
        <v>1.45</v>
      </c>
      <c r="AP494">
        <v>55.17</v>
      </c>
    </row>
    <row r="495" spans="1:42">
      <c r="A495" t="s">
        <v>1490</v>
      </c>
      <c r="B495" t="s">
        <v>1489</v>
      </c>
      <c r="C495" t="s">
        <v>1512</v>
      </c>
      <c r="D495" s="5">
        <v>2012</v>
      </c>
      <c r="E495" t="s">
        <v>1540</v>
      </c>
      <c r="F495" t="s">
        <v>1146</v>
      </c>
      <c r="G495">
        <v>55.58</v>
      </c>
      <c r="H495">
        <v>10.53</v>
      </c>
      <c r="I495" t="s">
        <v>115</v>
      </c>
      <c r="J495" t="s">
        <v>95</v>
      </c>
      <c r="K495" t="s">
        <v>2925</v>
      </c>
      <c r="L495" t="s">
        <v>56</v>
      </c>
      <c r="M495" t="s">
        <v>63</v>
      </c>
      <c r="N495" t="s">
        <v>62</v>
      </c>
      <c r="O495" t="s">
        <v>1539</v>
      </c>
      <c r="S495">
        <v>10</v>
      </c>
      <c r="V495">
        <v>3.4</v>
      </c>
      <c r="W495">
        <v>0.22</v>
      </c>
      <c r="AM495">
        <v>10</v>
      </c>
      <c r="AO495">
        <v>1.61</v>
      </c>
      <c r="AP495">
        <v>49.65</v>
      </c>
    </row>
    <row r="496" spans="1:42">
      <c r="A496" t="s">
        <v>1490</v>
      </c>
      <c r="B496" t="s">
        <v>1489</v>
      </c>
      <c r="C496" t="s">
        <v>1512</v>
      </c>
      <c r="D496" s="5">
        <v>2012</v>
      </c>
      <c r="E496" t="s">
        <v>1538</v>
      </c>
      <c r="F496" t="s">
        <v>1146</v>
      </c>
      <c r="G496">
        <v>55.82</v>
      </c>
      <c r="H496">
        <v>10.14</v>
      </c>
      <c r="I496" t="s">
        <v>115</v>
      </c>
      <c r="J496" t="s">
        <v>95</v>
      </c>
      <c r="K496" t="s">
        <v>2925</v>
      </c>
      <c r="L496" t="s">
        <v>56</v>
      </c>
      <c r="M496" t="s">
        <v>63</v>
      </c>
      <c r="N496" t="s">
        <v>62</v>
      </c>
      <c r="O496">
        <v>867</v>
      </c>
      <c r="S496">
        <v>10</v>
      </c>
      <c r="V496">
        <v>2.0699999999999998</v>
      </c>
      <c r="W496">
        <v>0.15</v>
      </c>
      <c r="AM496">
        <v>10</v>
      </c>
      <c r="AO496">
        <v>1.61</v>
      </c>
      <c r="AP496">
        <v>44.96</v>
      </c>
    </row>
    <row r="497" spans="1:42">
      <c r="A497" t="s">
        <v>1490</v>
      </c>
      <c r="B497" t="s">
        <v>1489</v>
      </c>
      <c r="C497" t="s">
        <v>1512</v>
      </c>
      <c r="D497" s="5">
        <v>2012</v>
      </c>
      <c r="E497" t="s">
        <v>1537</v>
      </c>
      <c r="F497" t="s">
        <v>1146</v>
      </c>
      <c r="G497">
        <v>55.82</v>
      </c>
      <c r="H497">
        <v>10.14</v>
      </c>
      <c r="I497" t="s">
        <v>115</v>
      </c>
      <c r="J497" t="s">
        <v>95</v>
      </c>
      <c r="K497" t="s">
        <v>2925</v>
      </c>
      <c r="L497" t="s">
        <v>56</v>
      </c>
      <c r="M497" t="s">
        <v>63</v>
      </c>
      <c r="N497" t="s">
        <v>62</v>
      </c>
      <c r="O497">
        <v>868</v>
      </c>
      <c r="S497">
        <v>10</v>
      </c>
      <c r="V497">
        <v>0.87</v>
      </c>
      <c r="W497">
        <v>0.05</v>
      </c>
      <c r="AM497">
        <v>10</v>
      </c>
      <c r="AO497">
        <v>1.66</v>
      </c>
      <c r="AP497">
        <v>40.46</v>
      </c>
    </row>
    <row r="498" spans="1:42">
      <c r="A498" t="s">
        <v>1490</v>
      </c>
      <c r="B498" t="s">
        <v>1489</v>
      </c>
      <c r="C498" t="s">
        <v>1512</v>
      </c>
      <c r="D498" s="5">
        <v>2012</v>
      </c>
      <c r="E498" t="s">
        <v>1536</v>
      </c>
      <c r="F498" t="s">
        <v>1146</v>
      </c>
      <c r="G498">
        <v>55.82</v>
      </c>
      <c r="H498">
        <v>10.14</v>
      </c>
      <c r="I498" t="s">
        <v>115</v>
      </c>
      <c r="J498" t="s">
        <v>95</v>
      </c>
      <c r="K498" t="s">
        <v>2925</v>
      </c>
      <c r="L498" t="s">
        <v>56</v>
      </c>
      <c r="M498" t="s">
        <v>63</v>
      </c>
      <c r="N498" t="s">
        <v>62</v>
      </c>
      <c r="O498">
        <v>869</v>
      </c>
      <c r="S498">
        <v>10</v>
      </c>
      <c r="V498">
        <v>3.79</v>
      </c>
      <c r="W498">
        <v>0.25</v>
      </c>
      <c r="AM498">
        <v>10</v>
      </c>
      <c r="AO498">
        <v>1.54</v>
      </c>
      <c r="AP498">
        <v>48.25</v>
      </c>
    </row>
    <row r="499" spans="1:42">
      <c r="A499" t="s">
        <v>1490</v>
      </c>
      <c r="B499" t="s">
        <v>1489</v>
      </c>
      <c r="C499" t="s">
        <v>1512</v>
      </c>
      <c r="D499" s="5">
        <v>2012</v>
      </c>
      <c r="E499" t="s">
        <v>1535</v>
      </c>
      <c r="F499" t="s">
        <v>1146</v>
      </c>
      <c r="G499">
        <v>55.64</v>
      </c>
      <c r="H499">
        <v>9.8699999999999992</v>
      </c>
      <c r="I499" t="s">
        <v>115</v>
      </c>
      <c r="J499" t="s">
        <v>95</v>
      </c>
      <c r="K499" t="s">
        <v>2925</v>
      </c>
      <c r="L499" t="s">
        <v>56</v>
      </c>
      <c r="M499" t="s">
        <v>63</v>
      </c>
      <c r="N499" t="s">
        <v>62</v>
      </c>
      <c r="O499" t="s">
        <v>1534</v>
      </c>
      <c r="S499">
        <v>10</v>
      </c>
      <c r="V499">
        <v>14.53</v>
      </c>
      <c r="W499">
        <v>1.27</v>
      </c>
      <c r="AM499">
        <v>10</v>
      </c>
      <c r="AO499">
        <v>1.17</v>
      </c>
      <c r="AP499">
        <v>62.12</v>
      </c>
    </row>
    <row r="500" spans="1:42">
      <c r="A500" t="s">
        <v>1490</v>
      </c>
      <c r="B500" t="s">
        <v>1489</v>
      </c>
      <c r="C500" t="s">
        <v>1512</v>
      </c>
      <c r="D500" s="5">
        <v>2012</v>
      </c>
      <c r="E500" t="s">
        <v>1533</v>
      </c>
      <c r="F500" t="s">
        <v>1146</v>
      </c>
      <c r="G500">
        <v>55.64</v>
      </c>
      <c r="H500">
        <v>9.8699999999999992</v>
      </c>
      <c r="I500" t="s">
        <v>115</v>
      </c>
      <c r="J500" t="s">
        <v>95</v>
      </c>
      <c r="K500" t="s">
        <v>2925</v>
      </c>
      <c r="L500" t="s">
        <v>56</v>
      </c>
      <c r="M500" t="s">
        <v>63</v>
      </c>
      <c r="N500" t="s">
        <v>62</v>
      </c>
      <c r="O500" t="s">
        <v>1532</v>
      </c>
      <c r="S500">
        <v>10</v>
      </c>
      <c r="V500">
        <v>15.56</v>
      </c>
      <c r="W500">
        <v>1.17</v>
      </c>
      <c r="AM500">
        <v>10</v>
      </c>
      <c r="AO500">
        <v>1.34</v>
      </c>
      <c r="AP500">
        <v>53.89</v>
      </c>
    </row>
    <row r="501" spans="1:42">
      <c r="A501" t="s">
        <v>1490</v>
      </c>
      <c r="B501" t="s">
        <v>1489</v>
      </c>
      <c r="C501" t="s">
        <v>1512</v>
      </c>
      <c r="D501" s="5">
        <v>2012</v>
      </c>
      <c r="E501" t="s">
        <v>1531</v>
      </c>
      <c r="F501" t="s">
        <v>1146</v>
      </c>
      <c r="G501">
        <v>55.64</v>
      </c>
      <c r="H501">
        <v>9.8699999999999992</v>
      </c>
      <c r="I501" t="s">
        <v>115</v>
      </c>
      <c r="J501" t="s">
        <v>95</v>
      </c>
      <c r="K501" t="s">
        <v>2925</v>
      </c>
      <c r="L501" t="s">
        <v>56</v>
      </c>
      <c r="M501" t="s">
        <v>63</v>
      </c>
      <c r="N501" t="s">
        <v>62</v>
      </c>
      <c r="O501" t="s">
        <v>1530</v>
      </c>
      <c r="S501">
        <v>10</v>
      </c>
      <c r="V501">
        <v>16.64</v>
      </c>
      <c r="W501">
        <v>4.3499999999999996</v>
      </c>
      <c r="AM501">
        <v>10</v>
      </c>
      <c r="AO501">
        <v>0.4</v>
      </c>
      <c r="AP501">
        <v>90.83</v>
      </c>
    </row>
    <row r="502" spans="1:42">
      <c r="A502" t="s">
        <v>1490</v>
      </c>
      <c r="B502" t="s">
        <v>1489</v>
      </c>
      <c r="C502" t="s">
        <v>1512</v>
      </c>
      <c r="D502" s="5">
        <v>2012</v>
      </c>
      <c r="E502" t="s">
        <v>1529</v>
      </c>
      <c r="F502" t="s">
        <v>1146</v>
      </c>
      <c r="G502">
        <v>55.64</v>
      </c>
      <c r="H502">
        <v>9.8699999999999992</v>
      </c>
      <c r="I502" t="s">
        <v>115</v>
      </c>
      <c r="J502" t="s">
        <v>95</v>
      </c>
      <c r="K502" t="s">
        <v>2925</v>
      </c>
      <c r="L502" t="s">
        <v>56</v>
      </c>
      <c r="M502" t="s">
        <v>63</v>
      </c>
      <c r="N502" t="s">
        <v>62</v>
      </c>
      <c r="O502" t="s">
        <v>1528</v>
      </c>
      <c r="S502">
        <v>10</v>
      </c>
      <c r="V502">
        <v>16.329999999999998</v>
      </c>
      <c r="W502">
        <v>2.41</v>
      </c>
      <c r="AM502">
        <v>10</v>
      </c>
      <c r="AO502">
        <v>0.69</v>
      </c>
      <c r="AP502">
        <v>77.45</v>
      </c>
    </row>
    <row r="503" spans="1:42">
      <c r="A503" t="s">
        <v>1490</v>
      </c>
      <c r="B503" t="s">
        <v>1489</v>
      </c>
      <c r="C503" t="s">
        <v>1512</v>
      </c>
      <c r="D503" s="5">
        <v>2012</v>
      </c>
      <c r="E503" t="s">
        <v>1527</v>
      </c>
      <c r="F503" t="s">
        <v>1146</v>
      </c>
      <c r="G503">
        <v>55.64</v>
      </c>
      <c r="H503">
        <v>9.8699999999999992</v>
      </c>
      <c r="I503" t="s">
        <v>115</v>
      </c>
      <c r="J503" t="s">
        <v>95</v>
      </c>
      <c r="K503" t="s">
        <v>2925</v>
      </c>
      <c r="L503" t="s">
        <v>56</v>
      </c>
      <c r="M503" t="s">
        <v>63</v>
      </c>
      <c r="N503" t="s">
        <v>62</v>
      </c>
      <c r="O503" t="s">
        <v>1526</v>
      </c>
      <c r="S503">
        <v>10</v>
      </c>
      <c r="V503">
        <v>3.57</v>
      </c>
      <c r="W503">
        <v>0.23</v>
      </c>
      <c r="AM503">
        <v>10</v>
      </c>
      <c r="AO503">
        <v>1.5</v>
      </c>
      <c r="AP503">
        <v>45.45</v>
      </c>
    </row>
    <row r="504" spans="1:42">
      <c r="A504" t="s">
        <v>1490</v>
      </c>
      <c r="B504" t="s">
        <v>1489</v>
      </c>
      <c r="C504" t="s">
        <v>1512</v>
      </c>
      <c r="D504" s="5">
        <v>2012</v>
      </c>
      <c r="E504" t="s">
        <v>1525</v>
      </c>
      <c r="F504" t="s">
        <v>1146</v>
      </c>
      <c r="G504">
        <v>55.02</v>
      </c>
      <c r="H504">
        <v>10</v>
      </c>
      <c r="I504" t="s">
        <v>115</v>
      </c>
      <c r="J504" t="s">
        <v>95</v>
      </c>
      <c r="K504" t="s">
        <v>2925</v>
      </c>
      <c r="L504" t="s">
        <v>56</v>
      </c>
      <c r="M504" t="s">
        <v>63</v>
      </c>
      <c r="N504" t="s">
        <v>62</v>
      </c>
      <c r="O504" t="s">
        <v>1524</v>
      </c>
      <c r="S504">
        <v>10</v>
      </c>
      <c r="V504">
        <v>3.57</v>
      </c>
      <c r="W504">
        <v>0.23</v>
      </c>
      <c r="AM504">
        <v>10</v>
      </c>
      <c r="AO504">
        <v>1.57</v>
      </c>
      <c r="AP504">
        <v>44.59</v>
      </c>
    </row>
    <row r="505" spans="1:42">
      <c r="A505" t="s">
        <v>1490</v>
      </c>
      <c r="B505" t="s">
        <v>1489</v>
      </c>
      <c r="C505" t="s">
        <v>1512</v>
      </c>
      <c r="D505" s="5">
        <v>2012</v>
      </c>
      <c r="E505" t="s">
        <v>1523</v>
      </c>
      <c r="F505" t="s">
        <v>1146</v>
      </c>
      <c r="G505">
        <v>55.02</v>
      </c>
      <c r="H505">
        <v>10</v>
      </c>
      <c r="I505" t="s">
        <v>115</v>
      </c>
      <c r="J505" t="s">
        <v>95</v>
      </c>
      <c r="K505" t="s">
        <v>2925</v>
      </c>
      <c r="L505" t="s">
        <v>56</v>
      </c>
      <c r="M505" t="s">
        <v>63</v>
      </c>
      <c r="N505" t="s">
        <v>62</v>
      </c>
      <c r="O505" t="s">
        <v>1522</v>
      </c>
      <c r="S505">
        <v>10</v>
      </c>
      <c r="V505">
        <v>14.83</v>
      </c>
      <c r="W505">
        <v>1.83</v>
      </c>
      <c r="AM505">
        <v>10</v>
      </c>
      <c r="AO505">
        <v>0.83</v>
      </c>
      <c r="AP505">
        <v>77.459999999999994</v>
      </c>
    </row>
    <row r="506" spans="1:42">
      <c r="A506" t="s">
        <v>1490</v>
      </c>
      <c r="B506" t="s">
        <v>1489</v>
      </c>
      <c r="C506" t="s">
        <v>1512</v>
      </c>
      <c r="D506" s="5">
        <v>2012</v>
      </c>
      <c r="E506" t="s">
        <v>1521</v>
      </c>
      <c r="F506" t="s">
        <v>1146</v>
      </c>
      <c r="G506">
        <v>55.02</v>
      </c>
      <c r="H506">
        <v>10</v>
      </c>
      <c r="I506" t="s">
        <v>115</v>
      </c>
      <c r="J506" t="s">
        <v>95</v>
      </c>
      <c r="K506" t="s">
        <v>2925</v>
      </c>
      <c r="L506" t="s">
        <v>56</v>
      </c>
      <c r="M506" t="s">
        <v>63</v>
      </c>
      <c r="N506" t="s">
        <v>62</v>
      </c>
      <c r="O506" t="s">
        <v>1520</v>
      </c>
      <c r="S506">
        <v>10</v>
      </c>
      <c r="V506">
        <v>5.5</v>
      </c>
      <c r="W506">
        <v>0.28999999999999998</v>
      </c>
      <c r="AM506">
        <v>10</v>
      </c>
      <c r="AO506">
        <v>1.91</v>
      </c>
      <c r="AP506">
        <v>39.4</v>
      </c>
    </row>
    <row r="507" spans="1:42">
      <c r="A507" t="s">
        <v>1490</v>
      </c>
      <c r="B507" t="s">
        <v>1489</v>
      </c>
      <c r="C507" t="s">
        <v>1512</v>
      </c>
      <c r="D507" s="5">
        <v>2012</v>
      </c>
      <c r="E507" t="s">
        <v>1519</v>
      </c>
      <c r="F507" t="s">
        <v>1146</v>
      </c>
      <c r="G507">
        <v>55.02</v>
      </c>
      <c r="H507">
        <v>10</v>
      </c>
      <c r="I507" t="s">
        <v>115</v>
      </c>
      <c r="J507" t="s">
        <v>95</v>
      </c>
      <c r="K507" t="s">
        <v>2925</v>
      </c>
      <c r="L507" t="s">
        <v>56</v>
      </c>
      <c r="M507" t="s">
        <v>63</v>
      </c>
      <c r="N507" t="s">
        <v>62</v>
      </c>
      <c r="O507" t="s">
        <v>1518</v>
      </c>
      <c r="S507">
        <v>10</v>
      </c>
      <c r="V507">
        <v>9.44</v>
      </c>
      <c r="W507">
        <v>0.49</v>
      </c>
      <c r="AM507">
        <v>10</v>
      </c>
      <c r="AO507">
        <v>1.92</v>
      </c>
      <c r="AP507">
        <v>40.15</v>
      </c>
    </row>
    <row r="508" spans="1:42">
      <c r="A508" t="s">
        <v>1490</v>
      </c>
      <c r="B508" t="s">
        <v>1489</v>
      </c>
      <c r="C508" t="s">
        <v>1512</v>
      </c>
      <c r="D508" s="5">
        <v>2012</v>
      </c>
      <c r="E508" t="s">
        <v>1517</v>
      </c>
      <c r="F508" t="s">
        <v>1146</v>
      </c>
      <c r="G508">
        <v>55.02</v>
      </c>
      <c r="H508">
        <v>10</v>
      </c>
      <c r="I508" t="s">
        <v>115</v>
      </c>
      <c r="J508" t="s">
        <v>95</v>
      </c>
      <c r="K508" t="s">
        <v>2925</v>
      </c>
      <c r="L508" t="s">
        <v>56</v>
      </c>
      <c r="M508" t="s">
        <v>63</v>
      </c>
      <c r="N508" t="s">
        <v>62</v>
      </c>
      <c r="O508" t="s">
        <v>1516</v>
      </c>
      <c r="S508">
        <v>10</v>
      </c>
      <c r="V508">
        <v>9.75</v>
      </c>
      <c r="W508">
        <v>0.71</v>
      </c>
      <c r="AM508">
        <v>10</v>
      </c>
      <c r="AO508">
        <v>1.38</v>
      </c>
      <c r="AP508">
        <v>54.31</v>
      </c>
    </row>
    <row r="509" spans="1:42">
      <c r="A509" t="s">
        <v>1490</v>
      </c>
      <c r="B509" t="s">
        <v>1489</v>
      </c>
      <c r="C509" t="s">
        <v>1512</v>
      </c>
      <c r="D509" s="5">
        <v>2012</v>
      </c>
      <c r="E509" t="s">
        <v>1515</v>
      </c>
      <c r="F509" t="s">
        <v>1146</v>
      </c>
      <c r="G509">
        <v>55.02</v>
      </c>
      <c r="H509">
        <v>10</v>
      </c>
      <c r="I509" t="s">
        <v>115</v>
      </c>
      <c r="J509" t="s">
        <v>95</v>
      </c>
      <c r="K509" t="s">
        <v>2925</v>
      </c>
      <c r="L509" t="s">
        <v>56</v>
      </c>
      <c r="M509" t="s">
        <v>63</v>
      </c>
      <c r="N509" t="s">
        <v>62</v>
      </c>
      <c r="O509">
        <v>880</v>
      </c>
      <c r="S509">
        <v>10</v>
      </c>
      <c r="V509">
        <v>2.94</v>
      </c>
      <c r="W509">
        <v>0.2</v>
      </c>
      <c r="AM509">
        <v>8</v>
      </c>
      <c r="AO509">
        <v>1.84</v>
      </c>
      <c r="AP509">
        <v>37.01</v>
      </c>
    </row>
    <row r="510" spans="1:42">
      <c r="A510" t="s">
        <v>1490</v>
      </c>
      <c r="B510" t="s">
        <v>1489</v>
      </c>
      <c r="C510" t="s">
        <v>1512</v>
      </c>
      <c r="D510" s="5">
        <v>2012</v>
      </c>
      <c r="E510" t="s">
        <v>1514</v>
      </c>
      <c r="F510" t="s">
        <v>1146</v>
      </c>
      <c r="G510">
        <v>55.02</v>
      </c>
      <c r="H510">
        <v>10</v>
      </c>
      <c r="I510" t="s">
        <v>115</v>
      </c>
      <c r="J510" t="s">
        <v>95</v>
      </c>
      <c r="K510" t="s">
        <v>2925</v>
      </c>
      <c r="L510" t="s">
        <v>56</v>
      </c>
      <c r="M510" t="s">
        <v>63</v>
      </c>
      <c r="N510" t="s">
        <v>62</v>
      </c>
      <c r="O510" t="s">
        <v>1513</v>
      </c>
      <c r="S510">
        <v>10</v>
      </c>
      <c r="V510">
        <v>3.97</v>
      </c>
      <c r="W510">
        <v>0.22</v>
      </c>
      <c r="AM510">
        <v>10</v>
      </c>
      <c r="AO510">
        <v>1.82</v>
      </c>
      <c r="AP510">
        <v>37.82</v>
      </c>
    </row>
    <row r="511" spans="1:42">
      <c r="A511" t="s">
        <v>1490</v>
      </c>
      <c r="B511" t="s">
        <v>1489</v>
      </c>
      <c r="C511" t="s">
        <v>1512</v>
      </c>
      <c r="D511" s="5">
        <v>2012</v>
      </c>
      <c r="E511" t="s">
        <v>1511</v>
      </c>
      <c r="F511" t="s">
        <v>1146</v>
      </c>
      <c r="G511">
        <v>55.02</v>
      </c>
      <c r="H511">
        <v>10</v>
      </c>
      <c r="I511" t="s">
        <v>115</v>
      </c>
      <c r="J511" t="s">
        <v>95</v>
      </c>
      <c r="K511" t="s">
        <v>2925</v>
      </c>
      <c r="L511" t="s">
        <v>56</v>
      </c>
      <c r="M511" t="s">
        <v>63</v>
      </c>
      <c r="N511" t="s">
        <v>62</v>
      </c>
      <c r="O511" t="s">
        <v>1510</v>
      </c>
      <c r="S511">
        <v>10</v>
      </c>
      <c r="V511">
        <v>15.16</v>
      </c>
      <c r="W511">
        <v>0.83</v>
      </c>
      <c r="AM511">
        <v>10</v>
      </c>
      <c r="AO511">
        <v>1.83</v>
      </c>
      <c r="AP511">
        <v>37.33</v>
      </c>
    </row>
    <row r="512" spans="1:42">
      <c r="A512" t="s">
        <v>1490</v>
      </c>
      <c r="B512" t="s">
        <v>1489</v>
      </c>
      <c r="C512" t="s">
        <v>1509</v>
      </c>
      <c r="D512" s="5">
        <v>2012</v>
      </c>
      <c r="E512" t="s">
        <v>1508</v>
      </c>
      <c r="F512" t="s">
        <v>228</v>
      </c>
      <c r="G512">
        <v>8.0399999999999991</v>
      </c>
      <c r="H512">
        <v>98.42</v>
      </c>
      <c r="I512" t="s">
        <v>88</v>
      </c>
      <c r="J512" t="s">
        <v>155</v>
      </c>
      <c r="K512" s="5" t="s">
        <v>2923</v>
      </c>
      <c r="L512" t="s">
        <v>56</v>
      </c>
      <c r="M512" t="s">
        <v>297</v>
      </c>
      <c r="N512" t="s">
        <v>210</v>
      </c>
      <c r="O512">
        <v>883</v>
      </c>
      <c r="S512">
        <v>1</v>
      </c>
      <c r="W512">
        <v>0.55000000000000004</v>
      </c>
    </row>
    <row r="513" spans="1:41">
      <c r="A513" t="s">
        <v>1490</v>
      </c>
      <c r="B513" t="s">
        <v>1489</v>
      </c>
      <c r="C513" t="s">
        <v>1504</v>
      </c>
      <c r="D513" s="5">
        <v>2012</v>
      </c>
      <c r="E513" t="s">
        <v>1507</v>
      </c>
      <c r="F513" t="s">
        <v>51</v>
      </c>
      <c r="G513">
        <v>-32.135666669999999</v>
      </c>
      <c r="H513">
        <v>115.7405</v>
      </c>
      <c r="I513" t="s">
        <v>2912</v>
      </c>
      <c r="J513" t="s">
        <v>412</v>
      </c>
      <c r="K513" t="s">
        <v>2922</v>
      </c>
      <c r="L513" t="s">
        <v>56</v>
      </c>
      <c r="M513" t="s">
        <v>1502</v>
      </c>
      <c r="N513" t="s">
        <v>62</v>
      </c>
      <c r="O513">
        <v>887</v>
      </c>
      <c r="S513">
        <v>1</v>
      </c>
      <c r="W513">
        <v>0.36</v>
      </c>
    </row>
    <row r="514" spans="1:41">
      <c r="A514" t="s">
        <v>1490</v>
      </c>
      <c r="B514" t="s">
        <v>1489</v>
      </c>
      <c r="C514" t="s">
        <v>1504</v>
      </c>
      <c r="D514" s="5">
        <v>2012</v>
      </c>
      <c r="E514" t="s">
        <v>1503</v>
      </c>
      <c r="F514" t="s">
        <v>51</v>
      </c>
      <c r="G514">
        <v>-32.009749999999997</v>
      </c>
      <c r="H514">
        <v>115.4928333</v>
      </c>
      <c r="I514" t="s">
        <v>2912</v>
      </c>
      <c r="J514" t="s">
        <v>412</v>
      </c>
      <c r="K514" t="s">
        <v>2922</v>
      </c>
      <c r="L514" t="s">
        <v>56</v>
      </c>
      <c r="M514" t="s">
        <v>1502</v>
      </c>
      <c r="N514" t="s">
        <v>62</v>
      </c>
      <c r="O514">
        <v>890</v>
      </c>
      <c r="S514">
        <v>1</v>
      </c>
      <c r="W514">
        <v>0.4</v>
      </c>
    </row>
    <row r="515" spans="1:41">
      <c r="A515" t="s">
        <v>1490</v>
      </c>
      <c r="B515" t="s">
        <v>1489</v>
      </c>
      <c r="C515" t="s">
        <v>1501</v>
      </c>
      <c r="D515" s="5">
        <v>2012</v>
      </c>
      <c r="E515" t="s">
        <v>1500</v>
      </c>
      <c r="F515" t="s">
        <v>518</v>
      </c>
      <c r="G515">
        <v>36.470219440000001</v>
      </c>
      <c r="H515">
        <v>-6.2519638889999998</v>
      </c>
      <c r="I515" t="s">
        <v>2912</v>
      </c>
      <c r="J515" t="s">
        <v>95</v>
      </c>
      <c r="K515" t="s">
        <v>846</v>
      </c>
      <c r="L515" t="s">
        <v>56</v>
      </c>
      <c r="M515" t="s">
        <v>1481</v>
      </c>
      <c r="N515" t="s">
        <v>210</v>
      </c>
      <c r="O515">
        <v>891</v>
      </c>
      <c r="S515">
        <v>1</v>
      </c>
      <c r="W515">
        <v>0.15</v>
      </c>
    </row>
    <row r="516" spans="1:41">
      <c r="A516" t="s">
        <v>1490</v>
      </c>
      <c r="B516" t="s">
        <v>1489</v>
      </c>
      <c r="C516" t="s">
        <v>1501</v>
      </c>
      <c r="D516" s="5">
        <v>2012</v>
      </c>
      <c r="E516" t="s">
        <v>1500</v>
      </c>
      <c r="F516" t="s">
        <v>518</v>
      </c>
      <c r="G516">
        <v>36.470219440000001</v>
      </c>
      <c r="H516">
        <v>-6.2519638889999998</v>
      </c>
      <c r="I516" t="s">
        <v>2912</v>
      </c>
      <c r="J516" t="s">
        <v>95</v>
      </c>
      <c r="K516" t="s">
        <v>846</v>
      </c>
      <c r="L516" t="s">
        <v>56</v>
      </c>
      <c r="M516" t="s">
        <v>94</v>
      </c>
      <c r="N516" t="s">
        <v>62</v>
      </c>
      <c r="O516">
        <v>892</v>
      </c>
      <c r="S516">
        <v>1</v>
      </c>
      <c r="W516">
        <v>0.11</v>
      </c>
    </row>
    <row r="517" spans="1:41">
      <c r="A517" t="s">
        <v>1490</v>
      </c>
      <c r="B517" t="s">
        <v>1489</v>
      </c>
      <c r="C517" t="s">
        <v>1497</v>
      </c>
      <c r="D517" s="5">
        <v>2012</v>
      </c>
      <c r="E517" t="s">
        <v>1496</v>
      </c>
      <c r="F517" t="s">
        <v>1495</v>
      </c>
      <c r="G517">
        <v>16.84</v>
      </c>
      <c r="H517">
        <v>-88.08</v>
      </c>
      <c r="I517" t="s">
        <v>96</v>
      </c>
      <c r="J517" t="s">
        <v>217</v>
      </c>
      <c r="K517" t="s">
        <v>217</v>
      </c>
      <c r="L517" t="s">
        <v>56</v>
      </c>
      <c r="M517" t="s">
        <v>853</v>
      </c>
      <c r="N517" t="s">
        <v>209</v>
      </c>
      <c r="O517">
        <v>894</v>
      </c>
      <c r="S517">
        <v>1</v>
      </c>
      <c r="W517">
        <v>0.74</v>
      </c>
    </row>
    <row r="518" spans="1:41">
      <c r="A518" t="s">
        <v>1490</v>
      </c>
      <c r="B518" t="s">
        <v>1489</v>
      </c>
      <c r="C518" t="s">
        <v>1491</v>
      </c>
      <c r="D518" s="5">
        <v>2012</v>
      </c>
      <c r="E518" t="s">
        <v>281</v>
      </c>
      <c r="F518" t="s">
        <v>97</v>
      </c>
      <c r="G518">
        <v>37.016666669999999</v>
      </c>
      <c r="H518">
        <v>-7.9666600000000001</v>
      </c>
      <c r="I518" t="s">
        <v>2912</v>
      </c>
      <c r="J518" t="s">
        <v>95</v>
      </c>
      <c r="K518" t="s">
        <v>846</v>
      </c>
      <c r="L518" t="s">
        <v>56</v>
      </c>
      <c r="M518" t="s">
        <v>94</v>
      </c>
      <c r="N518" t="s">
        <v>62</v>
      </c>
      <c r="O518">
        <v>914</v>
      </c>
      <c r="S518">
        <v>1</v>
      </c>
      <c r="W518">
        <v>1.4</v>
      </c>
    </row>
    <row r="519" spans="1:41">
      <c r="A519" t="s">
        <v>1490</v>
      </c>
      <c r="B519" t="s">
        <v>1489</v>
      </c>
      <c r="C519" t="s">
        <v>1491</v>
      </c>
      <c r="D519" s="5">
        <v>2012</v>
      </c>
      <c r="E519" t="s">
        <v>281</v>
      </c>
      <c r="F519" t="s">
        <v>97</v>
      </c>
      <c r="G519">
        <v>37.016666669999999</v>
      </c>
      <c r="H519">
        <v>-7.9666600000000001</v>
      </c>
      <c r="I519" t="s">
        <v>2912</v>
      </c>
      <c r="J519" t="s">
        <v>95</v>
      </c>
      <c r="K519" t="s">
        <v>846</v>
      </c>
      <c r="L519" t="s">
        <v>56</v>
      </c>
      <c r="M519" t="s">
        <v>94</v>
      </c>
      <c r="N519" t="s">
        <v>62</v>
      </c>
      <c r="O519">
        <v>915</v>
      </c>
      <c r="S519">
        <v>1</v>
      </c>
      <c r="W519">
        <v>1.9</v>
      </c>
    </row>
    <row r="520" spans="1:41">
      <c r="A520" t="s">
        <v>1490</v>
      </c>
      <c r="B520" t="s">
        <v>1489</v>
      </c>
      <c r="C520" t="s">
        <v>1491</v>
      </c>
      <c r="D520" s="5">
        <v>2012</v>
      </c>
      <c r="E520" t="s">
        <v>281</v>
      </c>
      <c r="F520" t="s">
        <v>97</v>
      </c>
      <c r="G520">
        <v>37.016666669999999</v>
      </c>
      <c r="H520">
        <v>-7.9666600000000001</v>
      </c>
      <c r="I520" t="s">
        <v>2912</v>
      </c>
      <c r="J520" t="s">
        <v>95</v>
      </c>
      <c r="K520" t="s">
        <v>846</v>
      </c>
      <c r="L520" t="s">
        <v>56</v>
      </c>
      <c r="M520" t="s">
        <v>94</v>
      </c>
      <c r="N520" t="s">
        <v>62</v>
      </c>
      <c r="O520">
        <v>916</v>
      </c>
      <c r="S520">
        <v>1</v>
      </c>
      <c r="W520">
        <v>2.1</v>
      </c>
    </row>
    <row r="521" spans="1:41">
      <c r="A521" t="s">
        <v>1490</v>
      </c>
      <c r="B521" t="s">
        <v>1489</v>
      </c>
      <c r="C521" t="s">
        <v>1491</v>
      </c>
      <c r="D521" s="5">
        <v>2012</v>
      </c>
      <c r="E521" t="s">
        <v>281</v>
      </c>
      <c r="F521" t="s">
        <v>97</v>
      </c>
      <c r="G521">
        <v>37.016666669999999</v>
      </c>
      <c r="H521">
        <v>-7.9666600000000001</v>
      </c>
      <c r="I521" t="s">
        <v>2912</v>
      </c>
      <c r="J521" t="s">
        <v>95</v>
      </c>
      <c r="K521" t="s">
        <v>846</v>
      </c>
      <c r="L521" t="s">
        <v>56</v>
      </c>
      <c r="M521" t="s">
        <v>94</v>
      </c>
      <c r="N521" t="s">
        <v>62</v>
      </c>
      <c r="O521">
        <v>917</v>
      </c>
      <c r="S521">
        <v>1</v>
      </c>
      <c r="W521">
        <v>1.4</v>
      </c>
    </row>
    <row r="522" spans="1:41">
      <c r="A522" t="s">
        <v>1490</v>
      </c>
      <c r="B522" t="s">
        <v>1489</v>
      </c>
      <c r="C522" t="s">
        <v>1491</v>
      </c>
      <c r="D522" s="5">
        <v>2012</v>
      </c>
      <c r="E522" t="s">
        <v>281</v>
      </c>
      <c r="F522" t="s">
        <v>97</v>
      </c>
      <c r="G522">
        <v>37.016666669999999</v>
      </c>
      <c r="H522">
        <v>-7.9666600000000001</v>
      </c>
      <c r="I522" t="s">
        <v>2912</v>
      </c>
      <c r="J522" t="s">
        <v>95</v>
      </c>
      <c r="K522" t="s">
        <v>846</v>
      </c>
      <c r="L522" t="s">
        <v>56</v>
      </c>
      <c r="M522" t="s">
        <v>94</v>
      </c>
      <c r="N522" t="s">
        <v>62</v>
      </c>
      <c r="O522">
        <v>918</v>
      </c>
      <c r="S522">
        <v>1</v>
      </c>
      <c r="W522">
        <v>2.2999999999999998</v>
      </c>
    </row>
    <row r="523" spans="1:41">
      <c r="A523" t="s">
        <v>1490</v>
      </c>
      <c r="B523" t="s">
        <v>1489</v>
      </c>
      <c r="C523" t="s">
        <v>1491</v>
      </c>
      <c r="D523" s="5">
        <v>2012</v>
      </c>
      <c r="E523" t="s">
        <v>281</v>
      </c>
      <c r="F523" t="s">
        <v>97</v>
      </c>
      <c r="G523">
        <v>37.016666669999999</v>
      </c>
      <c r="H523">
        <v>-7.9666600000000001</v>
      </c>
      <c r="I523" t="s">
        <v>2912</v>
      </c>
      <c r="J523" t="s">
        <v>95</v>
      </c>
      <c r="K523" t="s">
        <v>846</v>
      </c>
      <c r="L523" t="s">
        <v>56</v>
      </c>
      <c r="M523" t="s">
        <v>94</v>
      </c>
      <c r="N523" t="s">
        <v>62</v>
      </c>
      <c r="O523">
        <v>919</v>
      </c>
      <c r="S523">
        <v>1</v>
      </c>
      <c r="W523">
        <v>3</v>
      </c>
    </row>
    <row r="524" spans="1:41">
      <c r="A524" t="s">
        <v>1490</v>
      </c>
      <c r="B524" t="s">
        <v>1489</v>
      </c>
      <c r="C524" t="s">
        <v>1491</v>
      </c>
      <c r="D524" s="5">
        <v>2012</v>
      </c>
      <c r="E524" t="s">
        <v>281</v>
      </c>
      <c r="F524" t="s">
        <v>97</v>
      </c>
      <c r="G524">
        <v>37.016666669999999</v>
      </c>
      <c r="H524">
        <v>-7.9666600000000001</v>
      </c>
      <c r="I524" t="s">
        <v>2912</v>
      </c>
      <c r="J524" t="s">
        <v>95</v>
      </c>
      <c r="K524" t="s">
        <v>846</v>
      </c>
      <c r="L524" t="s">
        <v>56</v>
      </c>
      <c r="M524" t="s">
        <v>94</v>
      </c>
      <c r="N524" t="s">
        <v>62</v>
      </c>
      <c r="O524">
        <v>920</v>
      </c>
      <c r="S524">
        <v>1</v>
      </c>
      <c r="W524">
        <v>1.7</v>
      </c>
    </row>
    <row r="525" spans="1:41">
      <c r="A525" t="s">
        <v>1490</v>
      </c>
      <c r="B525" t="s">
        <v>1489</v>
      </c>
      <c r="C525" t="s">
        <v>1491</v>
      </c>
      <c r="D525" s="5">
        <v>2012</v>
      </c>
      <c r="E525" t="s">
        <v>281</v>
      </c>
      <c r="F525" t="s">
        <v>97</v>
      </c>
      <c r="G525">
        <v>37.016666669999999</v>
      </c>
      <c r="H525">
        <v>-7.9666600000000001</v>
      </c>
      <c r="I525" t="s">
        <v>2912</v>
      </c>
      <c r="J525" t="s">
        <v>95</v>
      </c>
      <c r="K525" t="s">
        <v>846</v>
      </c>
      <c r="L525" t="s">
        <v>56</v>
      </c>
      <c r="M525" t="s">
        <v>94</v>
      </c>
      <c r="N525" t="s">
        <v>62</v>
      </c>
      <c r="O525">
        <v>921</v>
      </c>
      <c r="S525">
        <v>1</v>
      </c>
      <c r="W525">
        <v>1.6</v>
      </c>
    </row>
    <row r="526" spans="1:41">
      <c r="A526" t="s">
        <v>1277</v>
      </c>
      <c r="B526" t="s">
        <v>562</v>
      </c>
      <c r="D526" s="5">
        <v>2018</v>
      </c>
      <c r="E526" t="s">
        <v>1279</v>
      </c>
      <c r="F526" t="s">
        <v>332</v>
      </c>
      <c r="G526">
        <v>21.504024999999999</v>
      </c>
      <c r="H526">
        <v>39.135422220000002</v>
      </c>
      <c r="I526" t="s">
        <v>156</v>
      </c>
      <c r="J526" t="s">
        <v>155</v>
      </c>
      <c r="K526" t="s">
        <v>2923</v>
      </c>
      <c r="L526" t="s">
        <v>56</v>
      </c>
      <c r="M526" t="s">
        <v>106</v>
      </c>
      <c r="N526" t="s">
        <v>55</v>
      </c>
      <c r="O526" t="s">
        <v>1288</v>
      </c>
      <c r="S526">
        <v>135</v>
      </c>
      <c r="V526">
        <v>28</v>
      </c>
      <c r="W526">
        <v>0.16</v>
      </c>
      <c r="AA526">
        <v>5.6890000000000001</v>
      </c>
      <c r="AD526">
        <v>9.048</v>
      </c>
      <c r="AG526">
        <v>12.6</v>
      </c>
      <c r="AJ526">
        <v>20.968</v>
      </c>
      <c r="AM526">
        <v>135</v>
      </c>
      <c r="AO526">
        <v>1.35</v>
      </c>
    </row>
    <row r="527" spans="1:41">
      <c r="A527" t="s">
        <v>1277</v>
      </c>
      <c r="B527" t="s">
        <v>562</v>
      </c>
      <c r="D527" s="5">
        <v>2018</v>
      </c>
      <c r="E527" t="s">
        <v>1279</v>
      </c>
      <c r="F527" t="s">
        <v>332</v>
      </c>
      <c r="G527">
        <v>21.504024999999999</v>
      </c>
      <c r="H527">
        <v>39.135422220000002</v>
      </c>
      <c r="I527" t="s">
        <v>156</v>
      </c>
      <c r="J527" t="s">
        <v>155</v>
      </c>
      <c r="K527" t="s">
        <v>2923</v>
      </c>
      <c r="L527" t="s">
        <v>56</v>
      </c>
      <c r="M527" t="s">
        <v>106</v>
      </c>
      <c r="N527" t="s">
        <v>55</v>
      </c>
      <c r="O527" t="s">
        <v>1287</v>
      </c>
      <c r="S527">
        <v>121</v>
      </c>
      <c r="V527">
        <v>30.7</v>
      </c>
      <c r="W527">
        <v>0.22</v>
      </c>
      <c r="AA527">
        <v>4.5531671999999999</v>
      </c>
      <c r="AD527">
        <v>8.9970247000000008</v>
      </c>
      <c r="AG527">
        <v>15.3534448</v>
      </c>
      <c r="AJ527">
        <v>26.951000000000001</v>
      </c>
      <c r="AM527">
        <v>121</v>
      </c>
      <c r="AO527">
        <v>1.1299999999999999</v>
      </c>
    </row>
    <row r="528" spans="1:41">
      <c r="A528" t="s">
        <v>1277</v>
      </c>
      <c r="B528" t="s">
        <v>562</v>
      </c>
      <c r="D528" s="5">
        <v>2018</v>
      </c>
      <c r="E528" t="s">
        <v>1279</v>
      </c>
      <c r="F528" t="s">
        <v>332</v>
      </c>
      <c r="G528">
        <v>21.504024999999999</v>
      </c>
      <c r="H528">
        <v>39.135422220000002</v>
      </c>
      <c r="I528" t="s">
        <v>156</v>
      </c>
      <c r="J528" t="s">
        <v>155</v>
      </c>
      <c r="K528" t="s">
        <v>2923</v>
      </c>
      <c r="L528" t="s">
        <v>56</v>
      </c>
      <c r="M528" t="s">
        <v>106</v>
      </c>
      <c r="N528" t="s">
        <v>55</v>
      </c>
      <c r="O528" t="s">
        <v>1286</v>
      </c>
      <c r="S528">
        <v>47</v>
      </c>
      <c r="V528">
        <v>11.13</v>
      </c>
      <c r="W528">
        <v>0.26</v>
      </c>
      <c r="AA528">
        <v>4.4909999999999997</v>
      </c>
      <c r="AD528">
        <v>8.1703437999999995</v>
      </c>
      <c r="AM528">
        <v>47</v>
      </c>
      <c r="AO528">
        <v>0.93</v>
      </c>
    </row>
    <row r="529" spans="1:41">
      <c r="A529" t="s">
        <v>1277</v>
      </c>
      <c r="B529" t="s">
        <v>562</v>
      </c>
      <c r="D529" s="5">
        <v>2018</v>
      </c>
      <c r="E529" t="s">
        <v>1279</v>
      </c>
      <c r="F529" t="s">
        <v>332</v>
      </c>
      <c r="G529">
        <v>21.504024999999999</v>
      </c>
      <c r="H529">
        <v>39.135422220000002</v>
      </c>
      <c r="I529" t="s">
        <v>156</v>
      </c>
      <c r="J529" t="s">
        <v>155</v>
      </c>
      <c r="K529" t="s">
        <v>2923</v>
      </c>
      <c r="L529" t="s">
        <v>56</v>
      </c>
      <c r="M529" t="s">
        <v>106</v>
      </c>
      <c r="N529" t="s">
        <v>55</v>
      </c>
      <c r="O529" t="s">
        <v>1278</v>
      </c>
      <c r="S529">
        <v>54</v>
      </c>
      <c r="V529">
        <v>21.74</v>
      </c>
      <c r="W529">
        <v>0.44</v>
      </c>
      <c r="AA529">
        <v>8.52</v>
      </c>
      <c r="AD529">
        <v>13.500004089999999</v>
      </c>
      <c r="AG529">
        <v>21.478854250000001</v>
      </c>
      <c r="AM529">
        <v>54</v>
      </c>
      <c r="AO529">
        <v>0.94</v>
      </c>
    </row>
    <row r="530" spans="1:41">
      <c r="A530" t="s">
        <v>1142</v>
      </c>
      <c r="B530" t="s">
        <v>1141</v>
      </c>
      <c r="D530" s="5">
        <v>2018</v>
      </c>
      <c r="E530" t="s">
        <v>2934</v>
      </c>
      <c r="F530" t="s">
        <v>1153</v>
      </c>
      <c r="G530">
        <v>42.33</v>
      </c>
      <c r="H530">
        <v>27.75</v>
      </c>
      <c r="I530" t="s">
        <v>2912</v>
      </c>
      <c r="J530" t="s">
        <v>95</v>
      </c>
      <c r="K530" t="s">
        <v>846</v>
      </c>
      <c r="L530" t="s">
        <v>56</v>
      </c>
      <c r="M530" t="s">
        <v>63</v>
      </c>
      <c r="N530" t="s">
        <v>62</v>
      </c>
      <c r="S530">
        <v>25</v>
      </c>
      <c r="V530" s="25">
        <v>11.328379176116867</v>
      </c>
      <c r="AA530">
        <f t="shared" ref="AA530:AA561" si="9">(3/5)*V530</f>
        <v>6.7970275056701199</v>
      </c>
      <c r="AM530">
        <v>25</v>
      </c>
    </row>
    <row r="531" spans="1:41">
      <c r="A531" t="s">
        <v>1142</v>
      </c>
      <c r="B531" t="s">
        <v>1141</v>
      </c>
      <c r="D531" s="5">
        <v>2018</v>
      </c>
      <c r="E531" t="s">
        <v>2936</v>
      </c>
      <c r="F531" t="s">
        <v>1153</v>
      </c>
      <c r="G531">
        <v>42.43</v>
      </c>
      <c r="H531">
        <v>27.65</v>
      </c>
      <c r="I531" t="s">
        <v>2912</v>
      </c>
      <c r="J531" t="s">
        <v>95</v>
      </c>
      <c r="K531" t="s">
        <v>846</v>
      </c>
      <c r="L531" t="s">
        <v>56</v>
      </c>
      <c r="M531" t="s">
        <v>63</v>
      </c>
      <c r="N531" t="s">
        <v>62</v>
      </c>
      <c r="S531">
        <v>25</v>
      </c>
      <c r="V531" s="25">
        <v>3.1754311688627586</v>
      </c>
      <c r="AA531">
        <f t="shared" si="9"/>
        <v>1.905258701317655</v>
      </c>
      <c r="AM531">
        <v>25</v>
      </c>
    </row>
    <row r="532" spans="1:41">
      <c r="A532" t="s">
        <v>1142</v>
      </c>
      <c r="B532" t="s">
        <v>1141</v>
      </c>
      <c r="D532" s="5">
        <v>2018</v>
      </c>
      <c r="E532" t="s">
        <v>2941</v>
      </c>
      <c r="F532" t="s">
        <v>116</v>
      </c>
      <c r="G532">
        <v>49</v>
      </c>
      <c r="H532">
        <v>-123.1</v>
      </c>
      <c r="I532" t="s">
        <v>115</v>
      </c>
      <c r="J532" t="s">
        <v>95</v>
      </c>
      <c r="K532" s="5" t="s">
        <v>2925</v>
      </c>
      <c r="L532" t="s">
        <v>56</v>
      </c>
      <c r="M532" t="s">
        <v>63</v>
      </c>
      <c r="N532" t="s">
        <v>62</v>
      </c>
      <c r="S532">
        <v>25</v>
      </c>
      <c r="V532" s="25">
        <v>10.857796953693335</v>
      </c>
      <c r="AA532">
        <f t="shared" si="9"/>
        <v>6.5146781722160005</v>
      </c>
      <c r="AM532">
        <v>25</v>
      </c>
    </row>
    <row r="533" spans="1:41">
      <c r="A533" t="s">
        <v>1142</v>
      </c>
      <c r="B533" t="s">
        <v>1141</v>
      </c>
      <c r="D533" s="5">
        <v>2018</v>
      </c>
      <c r="E533" t="s">
        <v>2942</v>
      </c>
      <c r="F533" t="s">
        <v>116</v>
      </c>
      <c r="G533">
        <v>49.109999999999992</v>
      </c>
      <c r="H533">
        <v>-68.17</v>
      </c>
      <c r="I533" t="s">
        <v>88</v>
      </c>
      <c r="J533" t="s">
        <v>95</v>
      </c>
      <c r="K533" s="5" t="s">
        <v>2925</v>
      </c>
      <c r="L533" t="s">
        <v>56</v>
      </c>
      <c r="M533" t="s">
        <v>63</v>
      </c>
      <c r="N533" t="s">
        <v>62</v>
      </c>
      <c r="S533">
        <v>25</v>
      </c>
      <c r="V533" s="25">
        <v>7.2498922869999989</v>
      </c>
      <c r="AA533">
        <f t="shared" si="9"/>
        <v>4.3499353721999992</v>
      </c>
      <c r="AM533">
        <v>25</v>
      </c>
    </row>
    <row r="534" spans="1:41">
      <c r="A534" t="s">
        <v>1142</v>
      </c>
      <c r="B534" t="s">
        <v>1141</v>
      </c>
      <c r="D534" s="5">
        <v>2018</v>
      </c>
      <c r="E534" t="s">
        <v>2944</v>
      </c>
      <c r="F534" t="s">
        <v>116</v>
      </c>
      <c r="G534">
        <v>54.19</v>
      </c>
      <c r="H534">
        <v>-130.24</v>
      </c>
      <c r="I534" t="s">
        <v>115</v>
      </c>
      <c r="J534" t="s">
        <v>95</v>
      </c>
      <c r="K534" s="5" t="s">
        <v>2925</v>
      </c>
      <c r="L534" t="s">
        <v>56</v>
      </c>
      <c r="M534" t="s">
        <v>63</v>
      </c>
      <c r="N534" t="s">
        <v>62</v>
      </c>
      <c r="S534">
        <v>25</v>
      </c>
      <c r="V534" s="25">
        <v>13.619020753666666</v>
      </c>
      <c r="AA534">
        <f t="shared" si="9"/>
        <v>8.1714124521999985</v>
      </c>
      <c r="AM534">
        <v>25</v>
      </c>
    </row>
    <row r="535" spans="1:41">
      <c r="A535" t="s">
        <v>1142</v>
      </c>
      <c r="B535" t="s">
        <v>1141</v>
      </c>
      <c r="D535" s="5">
        <v>2018</v>
      </c>
      <c r="E535" t="s">
        <v>2945</v>
      </c>
      <c r="F535" t="s">
        <v>1146</v>
      </c>
      <c r="G535">
        <v>54.99</v>
      </c>
      <c r="H535">
        <v>10.65</v>
      </c>
      <c r="I535" t="s">
        <v>115</v>
      </c>
      <c r="J535" t="s">
        <v>95</v>
      </c>
      <c r="K535" t="s">
        <v>2925</v>
      </c>
      <c r="L535" t="s">
        <v>56</v>
      </c>
      <c r="M535" t="s">
        <v>63</v>
      </c>
      <c r="N535" t="s">
        <v>62</v>
      </c>
      <c r="S535">
        <v>25</v>
      </c>
      <c r="V535" s="25">
        <v>18.756942799232995</v>
      </c>
      <c r="AA535">
        <f t="shared" si="9"/>
        <v>11.254165679539797</v>
      </c>
      <c r="AM535">
        <v>25</v>
      </c>
    </row>
    <row r="536" spans="1:41">
      <c r="A536" t="s">
        <v>1142</v>
      </c>
      <c r="B536" t="s">
        <v>1141</v>
      </c>
      <c r="D536" s="5">
        <v>2018</v>
      </c>
      <c r="E536" t="s">
        <v>2946</v>
      </c>
      <c r="F536" t="s">
        <v>1146</v>
      </c>
      <c r="G536">
        <v>55.04</v>
      </c>
      <c r="H536">
        <v>10.69</v>
      </c>
      <c r="I536" t="s">
        <v>115</v>
      </c>
      <c r="J536" t="s">
        <v>95</v>
      </c>
      <c r="K536" t="s">
        <v>2925</v>
      </c>
      <c r="L536" t="s">
        <v>56</v>
      </c>
      <c r="M536" t="s">
        <v>63</v>
      </c>
      <c r="N536" t="s">
        <v>62</v>
      </c>
      <c r="S536">
        <v>25</v>
      </c>
      <c r="V536" s="25">
        <v>265.23103533802396</v>
      </c>
      <c r="AA536">
        <f t="shared" si="9"/>
        <v>159.13862120281436</v>
      </c>
      <c r="AM536">
        <v>25</v>
      </c>
    </row>
    <row r="537" spans="1:41">
      <c r="A537" t="s">
        <v>1142</v>
      </c>
      <c r="B537" t="s">
        <v>1141</v>
      </c>
      <c r="D537" s="5">
        <v>2018</v>
      </c>
      <c r="E537" t="s">
        <v>2947</v>
      </c>
      <c r="F537" t="s">
        <v>1146</v>
      </c>
      <c r="G537">
        <v>55.29999999999999</v>
      </c>
      <c r="H537">
        <v>10.83</v>
      </c>
      <c r="I537" t="s">
        <v>115</v>
      </c>
      <c r="J537" t="s">
        <v>95</v>
      </c>
      <c r="K537" t="s">
        <v>2925</v>
      </c>
      <c r="L537" t="s">
        <v>56</v>
      </c>
      <c r="M537" t="s">
        <v>63</v>
      </c>
      <c r="N537" t="s">
        <v>62</v>
      </c>
      <c r="S537">
        <v>25</v>
      </c>
      <c r="V537" s="25">
        <v>3.3901419933333337</v>
      </c>
      <c r="AA537">
        <f t="shared" si="9"/>
        <v>2.0340851959999999</v>
      </c>
      <c r="AM537">
        <v>25</v>
      </c>
    </row>
    <row r="538" spans="1:41">
      <c r="A538" t="s">
        <v>1142</v>
      </c>
      <c r="B538" t="s">
        <v>1141</v>
      </c>
      <c r="D538" s="5">
        <v>2018</v>
      </c>
      <c r="E538" t="s">
        <v>2948</v>
      </c>
      <c r="F538" t="s">
        <v>1146</v>
      </c>
      <c r="G538">
        <v>55.44</v>
      </c>
      <c r="H538">
        <v>10.55</v>
      </c>
      <c r="I538" t="s">
        <v>115</v>
      </c>
      <c r="J538" t="s">
        <v>95</v>
      </c>
      <c r="K538" t="s">
        <v>2925</v>
      </c>
      <c r="L538" t="s">
        <v>56</v>
      </c>
      <c r="M538" t="s">
        <v>63</v>
      </c>
      <c r="N538" t="s">
        <v>62</v>
      </c>
      <c r="S538">
        <v>25</v>
      </c>
      <c r="V538" s="25">
        <v>17.610580842085998</v>
      </c>
      <c r="AA538">
        <f t="shared" si="9"/>
        <v>10.566348505251598</v>
      </c>
      <c r="AM538">
        <v>25</v>
      </c>
    </row>
    <row r="539" spans="1:41">
      <c r="A539" t="s">
        <v>1142</v>
      </c>
      <c r="B539" t="s">
        <v>1141</v>
      </c>
      <c r="D539" s="5">
        <v>2018</v>
      </c>
      <c r="E539" t="s">
        <v>2949</v>
      </c>
      <c r="F539" t="s">
        <v>1146</v>
      </c>
      <c r="G539">
        <v>55.53</v>
      </c>
      <c r="H539">
        <v>10.6</v>
      </c>
      <c r="I539" t="s">
        <v>115</v>
      </c>
      <c r="J539" t="s">
        <v>95</v>
      </c>
      <c r="K539" t="s">
        <v>2925</v>
      </c>
      <c r="L539" t="s">
        <v>56</v>
      </c>
      <c r="M539" t="s">
        <v>63</v>
      </c>
      <c r="N539" t="s">
        <v>62</v>
      </c>
      <c r="S539">
        <v>25</v>
      </c>
      <c r="V539" s="25">
        <v>3.9803653400000001</v>
      </c>
      <c r="AA539">
        <f t="shared" si="9"/>
        <v>2.3882192039999999</v>
      </c>
      <c r="AM539">
        <v>25</v>
      </c>
    </row>
    <row r="540" spans="1:41">
      <c r="A540" t="s">
        <v>1142</v>
      </c>
      <c r="B540" t="s">
        <v>1141</v>
      </c>
      <c r="D540" s="5">
        <v>2018</v>
      </c>
      <c r="E540" t="s">
        <v>2950</v>
      </c>
      <c r="F540" t="s">
        <v>1146</v>
      </c>
      <c r="G540">
        <v>56.62</v>
      </c>
      <c r="H540">
        <v>9.2799999999999994</v>
      </c>
      <c r="I540" t="s">
        <v>115</v>
      </c>
      <c r="J540" t="s">
        <v>95</v>
      </c>
      <c r="K540" t="s">
        <v>2925</v>
      </c>
      <c r="L540" t="s">
        <v>56</v>
      </c>
      <c r="M540" t="s">
        <v>63</v>
      </c>
      <c r="N540" t="s">
        <v>62</v>
      </c>
      <c r="S540">
        <v>25</v>
      </c>
      <c r="V540" s="25">
        <v>16.697302866716665</v>
      </c>
      <c r="AA540">
        <f t="shared" si="9"/>
        <v>10.018381720029998</v>
      </c>
      <c r="AM540">
        <v>25</v>
      </c>
    </row>
    <row r="541" spans="1:41">
      <c r="A541" t="s">
        <v>1142</v>
      </c>
      <c r="B541" t="s">
        <v>1141</v>
      </c>
      <c r="D541" s="5">
        <v>2018</v>
      </c>
      <c r="E541" t="s">
        <v>2951</v>
      </c>
      <c r="F541" t="s">
        <v>1146</v>
      </c>
      <c r="G541">
        <v>56.669999999999995</v>
      </c>
      <c r="H541">
        <v>8.58</v>
      </c>
      <c r="I541" t="s">
        <v>115</v>
      </c>
      <c r="J541" t="s">
        <v>95</v>
      </c>
      <c r="K541" t="s">
        <v>2925</v>
      </c>
      <c r="L541" t="s">
        <v>56</v>
      </c>
      <c r="M541" t="s">
        <v>63</v>
      </c>
      <c r="N541" t="s">
        <v>62</v>
      </c>
      <c r="S541">
        <v>25</v>
      </c>
      <c r="V541" s="25">
        <v>54.078818643464665</v>
      </c>
      <c r="AA541">
        <f t="shared" si="9"/>
        <v>32.4472911860788</v>
      </c>
      <c r="AM541">
        <v>25</v>
      </c>
    </row>
    <row r="542" spans="1:41">
      <c r="A542" t="s">
        <v>1142</v>
      </c>
      <c r="B542" t="s">
        <v>1141</v>
      </c>
      <c r="D542" s="5">
        <v>2018</v>
      </c>
      <c r="E542" t="s">
        <v>2951</v>
      </c>
      <c r="F542" t="s">
        <v>1146</v>
      </c>
      <c r="G542">
        <v>56.69</v>
      </c>
      <c r="H542">
        <v>8.58</v>
      </c>
      <c r="I542" t="s">
        <v>115</v>
      </c>
      <c r="J542" t="s">
        <v>95</v>
      </c>
      <c r="K542" t="s">
        <v>2925</v>
      </c>
      <c r="L542" t="s">
        <v>56</v>
      </c>
      <c r="M542" t="s">
        <v>63</v>
      </c>
      <c r="N542" t="s">
        <v>62</v>
      </c>
      <c r="S542">
        <v>25</v>
      </c>
      <c r="V542" s="25">
        <v>7.1352225241306675</v>
      </c>
      <c r="AA542">
        <f t="shared" si="9"/>
        <v>4.2811335144784</v>
      </c>
      <c r="AM542">
        <v>25</v>
      </c>
    </row>
    <row r="543" spans="1:41">
      <c r="A543" t="s">
        <v>1142</v>
      </c>
      <c r="B543" t="s">
        <v>1141</v>
      </c>
      <c r="D543" s="5">
        <v>2018</v>
      </c>
      <c r="E543" t="s">
        <v>2952</v>
      </c>
      <c r="F543" t="s">
        <v>1146</v>
      </c>
      <c r="G543">
        <v>56.77</v>
      </c>
      <c r="H543">
        <v>8.48</v>
      </c>
      <c r="I543" t="s">
        <v>115</v>
      </c>
      <c r="J543" t="s">
        <v>95</v>
      </c>
      <c r="K543" t="s">
        <v>2925</v>
      </c>
      <c r="L543" t="s">
        <v>56</v>
      </c>
      <c r="M543" t="s">
        <v>63</v>
      </c>
      <c r="N543" t="s">
        <v>62</v>
      </c>
      <c r="S543">
        <v>25</v>
      </c>
      <c r="V543" s="25">
        <v>42.807836599761998</v>
      </c>
      <c r="AA543">
        <f t="shared" si="9"/>
        <v>25.684701959857197</v>
      </c>
      <c r="AM543">
        <v>25</v>
      </c>
    </row>
    <row r="544" spans="1:41">
      <c r="A544" t="s">
        <v>1142</v>
      </c>
      <c r="B544" t="s">
        <v>1141</v>
      </c>
      <c r="D544" s="5">
        <v>2018</v>
      </c>
      <c r="E544" t="s">
        <v>2953</v>
      </c>
      <c r="F544" t="s">
        <v>1146</v>
      </c>
      <c r="G544">
        <v>57.01</v>
      </c>
      <c r="H544">
        <v>9.0500000000000007</v>
      </c>
      <c r="I544" t="s">
        <v>115</v>
      </c>
      <c r="J544" t="s">
        <v>95</v>
      </c>
      <c r="K544" t="s">
        <v>2925</v>
      </c>
      <c r="L544" t="s">
        <v>56</v>
      </c>
      <c r="M544" t="s">
        <v>63</v>
      </c>
      <c r="N544" t="s">
        <v>62</v>
      </c>
      <c r="S544">
        <v>25</v>
      </c>
      <c r="V544" s="25">
        <v>11.500670035749334</v>
      </c>
      <c r="AA544">
        <f t="shared" si="9"/>
        <v>6.9004020214496</v>
      </c>
      <c r="AM544">
        <v>25</v>
      </c>
    </row>
    <row r="545" spans="1:39">
      <c r="A545" t="s">
        <v>1142</v>
      </c>
      <c r="B545" t="s">
        <v>1141</v>
      </c>
      <c r="D545" s="5">
        <v>2018</v>
      </c>
      <c r="E545" t="s">
        <v>2966</v>
      </c>
      <c r="F545" t="s">
        <v>1156</v>
      </c>
      <c r="G545">
        <v>59.82</v>
      </c>
      <c r="H545">
        <v>22.99</v>
      </c>
      <c r="I545" t="s">
        <v>115</v>
      </c>
      <c r="J545" t="s">
        <v>95</v>
      </c>
      <c r="K545" t="s">
        <v>2925</v>
      </c>
      <c r="L545" t="s">
        <v>56</v>
      </c>
      <c r="M545" t="s">
        <v>63</v>
      </c>
      <c r="N545" t="s">
        <v>62</v>
      </c>
      <c r="S545">
        <v>25</v>
      </c>
      <c r="V545" s="25">
        <v>3.9703684799679997</v>
      </c>
      <c r="AA545">
        <f t="shared" si="9"/>
        <v>2.3822210879807999</v>
      </c>
      <c r="AM545">
        <v>25</v>
      </c>
    </row>
    <row r="546" spans="1:39">
      <c r="A546" t="s">
        <v>1142</v>
      </c>
      <c r="B546" t="s">
        <v>1141</v>
      </c>
      <c r="D546" s="5">
        <v>2018</v>
      </c>
      <c r="E546" t="s">
        <v>2967</v>
      </c>
      <c r="F546" t="s">
        <v>1156</v>
      </c>
      <c r="G546">
        <v>59.830000000000005</v>
      </c>
      <c r="H546">
        <v>23.08</v>
      </c>
      <c r="I546" t="s">
        <v>115</v>
      </c>
      <c r="J546" t="s">
        <v>95</v>
      </c>
      <c r="K546" t="s">
        <v>2925</v>
      </c>
      <c r="L546" t="s">
        <v>56</v>
      </c>
      <c r="M546" t="s">
        <v>63</v>
      </c>
      <c r="N546" t="s">
        <v>62</v>
      </c>
      <c r="S546">
        <v>25</v>
      </c>
      <c r="V546" s="25">
        <v>5.213826568749333</v>
      </c>
      <c r="AA546">
        <f t="shared" si="9"/>
        <v>3.1282959412495996</v>
      </c>
      <c r="AM546">
        <v>25</v>
      </c>
    </row>
    <row r="547" spans="1:39">
      <c r="A547" t="s">
        <v>1142</v>
      </c>
      <c r="B547" t="s">
        <v>1141</v>
      </c>
      <c r="D547" s="5">
        <v>2018</v>
      </c>
      <c r="E547" t="s">
        <v>2968</v>
      </c>
      <c r="F547" t="s">
        <v>1156</v>
      </c>
      <c r="G547">
        <v>59.84</v>
      </c>
      <c r="H547">
        <v>23.24</v>
      </c>
      <c r="I547" t="s">
        <v>115</v>
      </c>
      <c r="J547" t="s">
        <v>95</v>
      </c>
      <c r="K547" t="s">
        <v>2925</v>
      </c>
      <c r="L547" t="s">
        <v>56</v>
      </c>
      <c r="M547" t="s">
        <v>63</v>
      </c>
      <c r="N547" t="s">
        <v>62</v>
      </c>
      <c r="S547">
        <v>25</v>
      </c>
      <c r="V547" s="25">
        <v>5.5338336757293325</v>
      </c>
      <c r="AA547">
        <f t="shared" si="9"/>
        <v>3.3203002054375994</v>
      </c>
      <c r="AM547">
        <v>25</v>
      </c>
    </row>
    <row r="548" spans="1:39">
      <c r="A548" t="s">
        <v>1142</v>
      </c>
      <c r="B548" t="s">
        <v>1141</v>
      </c>
      <c r="D548" s="5">
        <v>2018</v>
      </c>
      <c r="E548" t="s">
        <v>2969</v>
      </c>
      <c r="F548" t="s">
        <v>1156</v>
      </c>
      <c r="G548">
        <v>59.88</v>
      </c>
      <c r="H548">
        <v>21.74</v>
      </c>
      <c r="I548" t="s">
        <v>115</v>
      </c>
      <c r="J548" t="s">
        <v>95</v>
      </c>
      <c r="K548" t="s">
        <v>2925</v>
      </c>
      <c r="L548" t="s">
        <v>56</v>
      </c>
      <c r="M548" t="s">
        <v>63</v>
      </c>
      <c r="N548" t="s">
        <v>62</v>
      </c>
      <c r="S548">
        <v>25</v>
      </c>
      <c r="V548" s="25">
        <v>3.5341588612106665</v>
      </c>
      <c r="AA548">
        <f t="shared" si="9"/>
        <v>2.1204953167263998</v>
      </c>
      <c r="AM548">
        <v>25</v>
      </c>
    </row>
    <row r="549" spans="1:39">
      <c r="A549" t="s">
        <v>1142</v>
      </c>
      <c r="B549" t="s">
        <v>1141</v>
      </c>
      <c r="D549" s="5">
        <v>2018</v>
      </c>
      <c r="E549" t="s">
        <v>2970</v>
      </c>
      <c r="F549" t="s">
        <v>1156</v>
      </c>
      <c r="G549">
        <v>59.919999999999995</v>
      </c>
      <c r="H549">
        <v>21.81</v>
      </c>
      <c r="I549" t="s">
        <v>115</v>
      </c>
      <c r="J549" t="s">
        <v>95</v>
      </c>
      <c r="K549" t="s">
        <v>2925</v>
      </c>
      <c r="L549" t="s">
        <v>56</v>
      </c>
      <c r="M549" t="s">
        <v>63</v>
      </c>
      <c r="N549" t="s">
        <v>62</v>
      </c>
      <c r="S549">
        <v>25</v>
      </c>
      <c r="V549" s="25">
        <v>4.6311846453306664</v>
      </c>
      <c r="AA549">
        <f t="shared" si="9"/>
        <v>2.7787107871983996</v>
      </c>
      <c r="AM549">
        <v>25</v>
      </c>
    </row>
    <row r="550" spans="1:39">
      <c r="A550" t="s">
        <v>1142</v>
      </c>
      <c r="B550" t="s">
        <v>1141</v>
      </c>
      <c r="D550" s="5">
        <v>2018</v>
      </c>
      <c r="E550" t="s">
        <v>2971</v>
      </c>
      <c r="F550" t="s">
        <v>1156</v>
      </c>
      <c r="G550">
        <v>60.109999999999992</v>
      </c>
      <c r="H550">
        <v>21.71</v>
      </c>
      <c r="I550" t="s">
        <v>115</v>
      </c>
      <c r="J550" t="s">
        <v>95</v>
      </c>
      <c r="K550" t="s">
        <v>2925</v>
      </c>
      <c r="L550" t="s">
        <v>56</v>
      </c>
      <c r="M550" t="s">
        <v>63</v>
      </c>
      <c r="N550" t="s">
        <v>62</v>
      </c>
      <c r="S550">
        <v>25</v>
      </c>
      <c r="V550" s="25">
        <v>6.3754308529840014</v>
      </c>
      <c r="AA550">
        <f t="shared" si="9"/>
        <v>3.8252585117904006</v>
      </c>
      <c r="AM550">
        <v>25</v>
      </c>
    </row>
    <row r="551" spans="1:39">
      <c r="A551" t="s">
        <v>1142</v>
      </c>
      <c r="B551" t="s">
        <v>1141</v>
      </c>
      <c r="D551" s="5">
        <v>2018</v>
      </c>
      <c r="E551" t="s">
        <v>2972</v>
      </c>
      <c r="F551" t="s">
        <v>1156</v>
      </c>
      <c r="G551">
        <v>60.12</v>
      </c>
      <c r="H551">
        <v>21.86</v>
      </c>
      <c r="I551" t="s">
        <v>115</v>
      </c>
      <c r="J551" t="s">
        <v>95</v>
      </c>
      <c r="K551" t="s">
        <v>2925</v>
      </c>
      <c r="L551" t="s">
        <v>56</v>
      </c>
      <c r="M551" t="s">
        <v>63</v>
      </c>
      <c r="N551" t="s">
        <v>62</v>
      </c>
      <c r="S551">
        <v>25</v>
      </c>
      <c r="V551" s="25">
        <v>7.8429382977653344</v>
      </c>
      <c r="AA551">
        <f t="shared" si="9"/>
        <v>4.7057629786592008</v>
      </c>
      <c r="AM551">
        <v>25</v>
      </c>
    </row>
    <row r="552" spans="1:39">
      <c r="A552" t="s">
        <v>1142</v>
      </c>
      <c r="B552" t="s">
        <v>1141</v>
      </c>
      <c r="D552" s="5">
        <v>2018</v>
      </c>
      <c r="E552" t="s">
        <v>2973</v>
      </c>
      <c r="F552" t="s">
        <v>1156</v>
      </c>
      <c r="G552">
        <v>60.13</v>
      </c>
      <c r="H552">
        <v>21.44</v>
      </c>
      <c r="I552" t="s">
        <v>115</v>
      </c>
      <c r="J552" t="s">
        <v>95</v>
      </c>
      <c r="K552" t="s">
        <v>2925</v>
      </c>
      <c r="L552" t="s">
        <v>56</v>
      </c>
      <c r="M552" t="s">
        <v>63</v>
      </c>
      <c r="N552" t="s">
        <v>62</v>
      </c>
      <c r="S552">
        <v>25</v>
      </c>
      <c r="V552" s="25">
        <v>11.927262197273334</v>
      </c>
      <c r="AA552">
        <f t="shared" si="9"/>
        <v>7.1563573183640008</v>
      </c>
      <c r="AM552">
        <v>25</v>
      </c>
    </row>
    <row r="553" spans="1:39">
      <c r="A553" t="s">
        <v>1142</v>
      </c>
      <c r="B553" t="s">
        <v>1141</v>
      </c>
      <c r="D553" s="5">
        <v>2018</v>
      </c>
      <c r="E553" t="s">
        <v>2938</v>
      </c>
      <c r="F553" t="s">
        <v>167</v>
      </c>
      <c r="G553">
        <v>43.45000000000001</v>
      </c>
      <c r="H553">
        <v>3.66</v>
      </c>
      <c r="I553" t="s">
        <v>88</v>
      </c>
      <c r="J553" t="s">
        <v>95</v>
      </c>
      <c r="K553" t="s">
        <v>846</v>
      </c>
      <c r="L553" t="s">
        <v>56</v>
      </c>
      <c r="M553" t="s">
        <v>63</v>
      </c>
      <c r="N553" t="s">
        <v>62</v>
      </c>
      <c r="S553">
        <v>25</v>
      </c>
      <c r="V553" s="25">
        <v>87.9285</v>
      </c>
      <c r="AA553">
        <f t="shared" si="9"/>
        <v>52.757100000000001</v>
      </c>
      <c r="AM553">
        <v>25</v>
      </c>
    </row>
    <row r="554" spans="1:39">
      <c r="A554" t="s">
        <v>1142</v>
      </c>
      <c r="B554" t="s">
        <v>1141</v>
      </c>
      <c r="D554" s="5">
        <v>2018</v>
      </c>
      <c r="E554" t="s">
        <v>249</v>
      </c>
      <c r="F554" t="s">
        <v>235</v>
      </c>
      <c r="G554">
        <v>34.299999999999997</v>
      </c>
      <c r="H554">
        <v>132.91</v>
      </c>
      <c r="I554" t="s">
        <v>2912</v>
      </c>
      <c r="J554" t="s">
        <v>64</v>
      </c>
      <c r="K554" s="5" t="s">
        <v>2924</v>
      </c>
      <c r="L554" t="s">
        <v>56</v>
      </c>
      <c r="M554" t="s">
        <v>63</v>
      </c>
      <c r="N554" t="s">
        <v>62</v>
      </c>
      <c r="S554">
        <v>25</v>
      </c>
      <c r="V554" s="25">
        <v>23.522653333333334</v>
      </c>
      <c r="AA554">
        <f t="shared" si="9"/>
        <v>14.113592000000001</v>
      </c>
      <c r="AM554">
        <v>25</v>
      </c>
    </row>
    <row r="555" spans="1:39">
      <c r="A555" t="s">
        <v>1142</v>
      </c>
      <c r="B555" t="s">
        <v>1141</v>
      </c>
      <c r="D555" s="5">
        <v>2018</v>
      </c>
      <c r="E555" t="s">
        <v>2937</v>
      </c>
      <c r="F555" t="s">
        <v>235</v>
      </c>
      <c r="G555">
        <v>43.02</v>
      </c>
      <c r="H555">
        <v>144.9</v>
      </c>
      <c r="I555" t="s">
        <v>2912</v>
      </c>
      <c r="J555" t="s">
        <v>64</v>
      </c>
      <c r="K555" s="5" t="s">
        <v>2924</v>
      </c>
      <c r="L555" t="s">
        <v>56</v>
      </c>
      <c r="M555" t="s">
        <v>63</v>
      </c>
      <c r="N555" t="s">
        <v>62</v>
      </c>
      <c r="S555">
        <v>25</v>
      </c>
      <c r="V555" s="25">
        <v>21.413486666666664</v>
      </c>
      <c r="AA555">
        <f t="shared" si="9"/>
        <v>12.848091999999998</v>
      </c>
      <c r="AM555">
        <v>25</v>
      </c>
    </row>
    <row r="556" spans="1:39">
      <c r="A556" t="s">
        <v>1142</v>
      </c>
      <c r="B556" t="s">
        <v>1141</v>
      </c>
      <c r="D556" s="5">
        <v>2018</v>
      </c>
      <c r="E556" t="s">
        <v>2929</v>
      </c>
      <c r="F556" t="s">
        <v>1147</v>
      </c>
      <c r="G556">
        <v>34.89</v>
      </c>
      <c r="H556">
        <v>128.02000000000001</v>
      </c>
      <c r="I556" t="s">
        <v>2912</v>
      </c>
      <c r="J556" t="s">
        <v>64</v>
      </c>
      <c r="K556" s="5" t="s">
        <v>2924</v>
      </c>
      <c r="L556" t="s">
        <v>56</v>
      </c>
      <c r="M556" t="s">
        <v>63</v>
      </c>
      <c r="N556" t="s">
        <v>62</v>
      </c>
      <c r="S556">
        <v>25</v>
      </c>
      <c r="V556" s="25">
        <v>25.358733333333333</v>
      </c>
      <c r="AA556">
        <f t="shared" si="9"/>
        <v>15.21524</v>
      </c>
      <c r="AM556">
        <v>25</v>
      </c>
    </row>
    <row r="557" spans="1:39">
      <c r="A557" t="s">
        <v>1142</v>
      </c>
      <c r="B557" t="s">
        <v>1141</v>
      </c>
      <c r="D557" s="5">
        <v>2018</v>
      </c>
      <c r="E557" t="s">
        <v>2926</v>
      </c>
      <c r="F557" t="s">
        <v>253</v>
      </c>
      <c r="G557">
        <v>30.42</v>
      </c>
      <c r="H557">
        <v>-115.96</v>
      </c>
      <c r="I557" t="s">
        <v>2912</v>
      </c>
      <c r="J557" t="s">
        <v>64</v>
      </c>
      <c r="K557" s="5" t="s">
        <v>2924</v>
      </c>
      <c r="L557" t="s">
        <v>56</v>
      </c>
      <c r="M557" t="s">
        <v>63</v>
      </c>
      <c r="N557" t="s">
        <v>62</v>
      </c>
      <c r="S557">
        <v>25</v>
      </c>
      <c r="V557" s="25">
        <v>14.952500000000001</v>
      </c>
      <c r="AA557">
        <f t="shared" si="9"/>
        <v>8.9715000000000007</v>
      </c>
      <c r="AM557">
        <v>25</v>
      </c>
    </row>
    <row r="558" spans="1:39">
      <c r="A558" t="s">
        <v>1142</v>
      </c>
      <c r="B558" t="s">
        <v>1141</v>
      </c>
      <c r="D558" s="5">
        <v>2018</v>
      </c>
      <c r="E558" t="s">
        <v>2974</v>
      </c>
      <c r="F558" t="s">
        <v>1368</v>
      </c>
      <c r="G558">
        <v>67.209999999999994</v>
      </c>
      <c r="H558">
        <v>15</v>
      </c>
      <c r="I558" t="s">
        <v>115</v>
      </c>
      <c r="J558" t="s">
        <v>95</v>
      </c>
      <c r="K558" t="s">
        <v>2925</v>
      </c>
      <c r="L558" t="s">
        <v>56</v>
      </c>
      <c r="M558" t="s">
        <v>63</v>
      </c>
      <c r="N558" t="s">
        <v>62</v>
      </c>
      <c r="S558">
        <v>25</v>
      </c>
      <c r="V558" s="25">
        <v>14.525319624666665</v>
      </c>
      <c r="AA558">
        <f t="shared" si="9"/>
        <v>8.7151917747999992</v>
      </c>
      <c r="AM558">
        <v>25</v>
      </c>
    </row>
    <row r="559" spans="1:39">
      <c r="A559" t="s">
        <v>1142</v>
      </c>
      <c r="B559" t="s">
        <v>1141</v>
      </c>
      <c r="D559" s="5">
        <v>2018</v>
      </c>
      <c r="E559" t="s">
        <v>2930</v>
      </c>
      <c r="F559" t="s">
        <v>97</v>
      </c>
      <c r="G559">
        <v>37</v>
      </c>
      <c r="H559" s="26" t="s">
        <v>2981</v>
      </c>
      <c r="I559" t="s">
        <v>88</v>
      </c>
      <c r="J559" t="s">
        <v>95</v>
      </c>
      <c r="K559" t="s">
        <v>2925</v>
      </c>
      <c r="L559" t="s">
        <v>56</v>
      </c>
      <c r="M559" t="s">
        <v>63</v>
      </c>
      <c r="N559" t="s">
        <v>62</v>
      </c>
      <c r="S559">
        <v>25</v>
      </c>
      <c r="V559" s="25">
        <v>10.975174116218801</v>
      </c>
      <c r="AA559">
        <f t="shared" si="9"/>
        <v>6.5851044697312799</v>
      </c>
      <c r="AM559">
        <v>25</v>
      </c>
    </row>
    <row r="560" spans="1:39">
      <c r="A560" t="s">
        <v>1142</v>
      </c>
      <c r="B560" t="s">
        <v>1141</v>
      </c>
      <c r="D560" s="5">
        <v>2018</v>
      </c>
      <c r="E560" t="s">
        <v>2954</v>
      </c>
      <c r="F560" t="s">
        <v>179</v>
      </c>
      <c r="G560">
        <v>57.897500000000001</v>
      </c>
      <c r="H560">
        <v>11.66</v>
      </c>
      <c r="I560" t="s">
        <v>115</v>
      </c>
      <c r="J560" t="s">
        <v>95</v>
      </c>
      <c r="K560" t="s">
        <v>2925</v>
      </c>
      <c r="L560" t="s">
        <v>56</v>
      </c>
      <c r="M560" t="s">
        <v>63</v>
      </c>
      <c r="N560" t="s">
        <v>62</v>
      </c>
      <c r="S560">
        <v>25</v>
      </c>
      <c r="V560" s="25">
        <v>53.310285608703609</v>
      </c>
      <c r="AA560">
        <f t="shared" si="9"/>
        <v>31.986171365222162</v>
      </c>
      <c r="AM560">
        <v>25</v>
      </c>
    </row>
    <row r="561" spans="1:39">
      <c r="A561" t="s">
        <v>1142</v>
      </c>
      <c r="B561" t="s">
        <v>1141</v>
      </c>
      <c r="D561" s="5">
        <v>2018</v>
      </c>
      <c r="E561" t="s">
        <v>2955</v>
      </c>
      <c r="F561" t="s">
        <v>179</v>
      </c>
      <c r="G561">
        <v>58.01</v>
      </c>
      <c r="H561">
        <v>11.71</v>
      </c>
      <c r="I561" t="s">
        <v>115</v>
      </c>
      <c r="J561" t="s">
        <v>95</v>
      </c>
      <c r="K561" t="s">
        <v>2925</v>
      </c>
      <c r="L561" t="s">
        <v>56</v>
      </c>
      <c r="M561" t="s">
        <v>63</v>
      </c>
      <c r="N561" t="s">
        <v>62</v>
      </c>
      <c r="S561">
        <v>25</v>
      </c>
      <c r="V561" s="25">
        <v>67.822191412022974</v>
      </c>
      <c r="AA561">
        <f t="shared" si="9"/>
        <v>40.693314847213784</v>
      </c>
      <c r="AM561">
        <v>25</v>
      </c>
    </row>
    <row r="562" spans="1:39">
      <c r="A562" t="s">
        <v>1142</v>
      </c>
      <c r="B562" t="s">
        <v>1141</v>
      </c>
      <c r="D562" s="5">
        <v>2018</v>
      </c>
      <c r="E562" t="s">
        <v>2956</v>
      </c>
      <c r="F562" t="s">
        <v>179</v>
      </c>
      <c r="G562">
        <v>58.048332999999992</v>
      </c>
      <c r="H562">
        <v>11.8</v>
      </c>
      <c r="I562" t="s">
        <v>115</v>
      </c>
      <c r="J562" t="s">
        <v>95</v>
      </c>
      <c r="K562" t="s">
        <v>2925</v>
      </c>
      <c r="L562" t="s">
        <v>56</v>
      </c>
      <c r="M562" t="s">
        <v>63</v>
      </c>
      <c r="N562" t="s">
        <v>62</v>
      </c>
      <c r="S562">
        <v>25</v>
      </c>
      <c r="V562" s="25">
        <v>42.421693086568915</v>
      </c>
      <c r="AA562">
        <f t="shared" ref="AA562:AA581" si="10">(3/5)*V562</f>
        <v>25.453015851941348</v>
      </c>
      <c r="AM562">
        <v>25</v>
      </c>
    </row>
    <row r="563" spans="1:39">
      <c r="A563" t="s">
        <v>1142</v>
      </c>
      <c r="B563" t="s">
        <v>1141</v>
      </c>
      <c r="D563" s="5">
        <v>2018</v>
      </c>
      <c r="E563" t="s">
        <v>2957</v>
      </c>
      <c r="F563" t="s">
        <v>179</v>
      </c>
      <c r="G563">
        <v>58.25</v>
      </c>
      <c r="H563">
        <v>11.45</v>
      </c>
      <c r="I563" t="s">
        <v>115</v>
      </c>
      <c r="J563" t="s">
        <v>95</v>
      </c>
      <c r="K563" t="s">
        <v>2925</v>
      </c>
      <c r="L563" t="s">
        <v>56</v>
      </c>
      <c r="M563" t="s">
        <v>63</v>
      </c>
      <c r="N563" t="s">
        <v>62</v>
      </c>
      <c r="S563">
        <v>25</v>
      </c>
      <c r="V563" s="25">
        <v>59.99553355065634</v>
      </c>
      <c r="AA563">
        <f t="shared" si="10"/>
        <v>35.997320130393803</v>
      </c>
      <c r="AM563">
        <v>25</v>
      </c>
    </row>
    <row r="564" spans="1:39">
      <c r="A564" t="s">
        <v>1142</v>
      </c>
      <c r="B564" t="s">
        <v>1141</v>
      </c>
      <c r="D564" s="5">
        <v>2018</v>
      </c>
      <c r="E564" t="s">
        <v>2958</v>
      </c>
      <c r="F564" t="s">
        <v>179</v>
      </c>
      <c r="G564">
        <v>58.25</v>
      </c>
      <c r="H564">
        <v>11.45</v>
      </c>
      <c r="I564" t="s">
        <v>115</v>
      </c>
      <c r="J564" t="s">
        <v>95</v>
      </c>
      <c r="K564" t="s">
        <v>2925</v>
      </c>
      <c r="L564" t="s">
        <v>56</v>
      </c>
      <c r="M564" t="s">
        <v>63</v>
      </c>
      <c r="N564" t="s">
        <v>62</v>
      </c>
      <c r="S564">
        <v>25</v>
      </c>
      <c r="V564" s="25">
        <v>38.761946946342661</v>
      </c>
      <c r="AA564">
        <f t="shared" si="10"/>
        <v>23.257168167805595</v>
      </c>
      <c r="AM564">
        <v>25</v>
      </c>
    </row>
    <row r="565" spans="1:39">
      <c r="A565" t="s">
        <v>1142</v>
      </c>
      <c r="B565" t="s">
        <v>1141</v>
      </c>
      <c r="D565" s="5">
        <v>2018</v>
      </c>
      <c r="E565" t="s">
        <v>2959</v>
      </c>
      <c r="F565" t="s">
        <v>179</v>
      </c>
      <c r="G565">
        <v>58.26333300000001</v>
      </c>
      <c r="H565">
        <v>11.48</v>
      </c>
      <c r="I565" t="s">
        <v>115</v>
      </c>
      <c r="J565" t="s">
        <v>95</v>
      </c>
      <c r="K565" t="s">
        <v>2925</v>
      </c>
      <c r="L565" t="s">
        <v>56</v>
      </c>
      <c r="M565" t="s">
        <v>63</v>
      </c>
      <c r="N565" t="s">
        <v>62</v>
      </c>
      <c r="S565">
        <v>25</v>
      </c>
      <c r="V565" s="25">
        <v>58.547567481580401</v>
      </c>
      <c r="AA565">
        <f t="shared" si="10"/>
        <v>35.128540488948239</v>
      </c>
      <c r="AM565">
        <v>25</v>
      </c>
    </row>
    <row r="566" spans="1:39">
      <c r="A566" t="s">
        <v>1142</v>
      </c>
      <c r="B566" t="s">
        <v>1141</v>
      </c>
      <c r="D566" s="5">
        <v>2018</v>
      </c>
      <c r="E566" t="s">
        <v>2960</v>
      </c>
      <c r="F566" t="s">
        <v>179</v>
      </c>
      <c r="G566">
        <v>58.29999999999999</v>
      </c>
      <c r="H566">
        <v>11.78</v>
      </c>
      <c r="I566" t="s">
        <v>115</v>
      </c>
      <c r="J566" t="s">
        <v>95</v>
      </c>
      <c r="K566" t="s">
        <v>2925</v>
      </c>
      <c r="L566" t="s">
        <v>56</v>
      </c>
      <c r="M566" t="s">
        <v>63</v>
      </c>
      <c r="N566" t="s">
        <v>62</v>
      </c>
      <c r="S566">
        <v>25</v>
      </c>
      <c r="V566" s="25">
        <v>68.710839907408001</v>
      </c>
      <c r="AA566">
        <f t="shared" si="10"/>
        <v>41.226503944444801</v>
      </c>
      <c r="AM566">
        <v>25</v>
      </c>
    </row>
    <row r="567" spans="1:39">
      <c r="A567" t="s">
        <v>1142</v>
      </c>
      <c r="B567" t="s">
        <v>1141</v>
      </c>
      <c r="D567" s="5">
        <v>2018</v>
      </c>
      <c r="E567" t="s">
        <v>2961</v>
      </c>
      <c r="F567" t="s">
        <v>179</v>
      </c>
      <c r="G567">
        <v>58.344999999999999</v>
      </c>
      <c r="H567">
        <v>11.55</v>
      </c>
      <c r="I567" t="s">
        <v>115</v>
      </c>
      <c r="J567" t="s">
        <v>95</v>
      </c>
      <c r="K567" t="s">
        <v>2925</v>
      </c>
      <c r="L567" t="s">
        <v>56</v>
      </c>
      <c r="M567" t="s">
        <v>63</v>
      </c>
      <c r="N567" t="s">
        <v>62</v>
      </c>
      <c r="S567">
        <v>25</v>
      </c>
      <c r="V567" s="25">
        <v>19.849388013457602</v>
      </c>
      <c r="AA567">
        <f t="shared" si="10"/>
        <v>11.90963280807456</v>
      </c>
      <c r="AM567">
        <v>25</v>
      </c>
    </row>
    <row r="568" spans="1:39">
      <c r="A568" t="s">
        <v>1142</v>
      </c>
      <c r="B568" t="s">
        <v>1141</v>
      </c>
      <c r="D568" s="5">
        <v>2018</v>
      </c>
      <c r="E568" t="s">
        <v>2962</v>
      </c>
      <c r="F568" t="s">
        <v>179</v>
      </c>
      <c r="G568">
        <v>58.361668000000002</v>
      </c>
      <c r="H568">
        <v>11.56</v>
      </c>
      <c r="I568" t="s">
        <v>115</v>
      </c>
      <c r="J568" t="s">
        <v>95</v>
      </c>
      <c r="K568" t="s">
        <v>2925</v>
      </c>
      <c r="L568" t="s">
        <v>56</v>
      </c>
      <c r="M568" t="s">
        <v>63</v>
      </c>
      <c r="N568" t="s">
        <v>62</v>
      </c>
      <c r="S568">
        <v>25</v>
      </c>
      <c r="V568" s="25">
        <v>73.085153473415417</v>
      </c>
      <c r="AA568">
        <f t="shared" si="10"/>
        <v>43.851092084049249</v>
      </c>
      <c r="AM568">
        <v>25</v>
      </c>
    </row>
    <row r="569" spans="1:39">
      <c r="A569" t="s">
        <v>1142</v>
      </c>
      <c r="B569" t="s">
        <v>1141</v>
      </c>
      <c r="D569" s="5">
        <v>2018</v>
      </c>
      <c r="E569" t="s">
        <v>2963</v>
      </c>
      <c r="F569" t="s">
        <v>179</v>
      </c>
      <c r="G569">
        <v>58.8</v>
      </c>
      <c r="H569">
        <v>17.7</v>
      </c>
      <c r="I569" t="s">
        <v>115</v>
      </c>
      <c r="J569" t="s">
        <v>95</v>
      </c>
      <c r="K569" t="s">
        <v>2925</v>
      </c>
      <c r="L569" t="s">
        <v>56</v>
      </c>
      <c r="M569" t="s">
        <v>63</v>
      </c>
      <c r="N569" t="s">
        <v>62</v>
      </c>
      <c r="S569">
        <v>25</v>
      </c>
      <c r="V569" s="25">
        <v>4.2291350970428194</v>
      </c>
      <c r="AA569">
        <f t="shared" si="10"/>
        <v>2.5374810582256915</v>
      </c>
      <c r="AM569">
        <v>25</v>
      </c>
    </row>
    <row r="570" spans="1:39">
      <c r="A570" t="s">
        <v>1142</v>
      </c>
      <c r="B570" t="s">
        <v>1141</v>
      </c>
      <c r="D570" s="5">
        <v>2018</v>
      </c>
      <c r="E570" t="s">
        <v>2964</v>
      </c>
      <c r="F570" t="s">
        <v>179</v>
      </c>
      <c r="G570">
        <v>58.81</v>
      </c>
      <c r="H570">
        <v>17.68</v>
      </c>
      <c r="I570" t="s">
        <v>115</v>
      </c>
      <c r="J570" t="s">
        <v>95</v>
      </c>
      <c r="K570" t="s">
        <v>2925</v>
      </c>
      <c r="L570" t="s">
        <v>56</v>
      </c>
      <c r="M570" t="s">
        <v>63</v>
      </c>
      <c r="N570" t="s">
        <v>62</v>
      </c>
      <c r="S570">
        <v>25</v>
      </c>
      <c r="V570" s="25">
        <v>4.6798917601988679</v>
      </c>
      <c r="AA570">
        <f t="shared" si="10"/>
        <v>2.8079350561193208</v>
      </c>
      <c r="AM570">
        <v>25</v>
      </c>
    </row>
    <row r="571" spans="1:39">
      <c r="A571" t="s">
        <v>1142</v>
      </c>
      <c r="B571" t="s">
        <v>1141</v>
      </c>
      <c r="D571" s="5">
        <v>2018</v>
      </c>
      <c r="E571" t="s">
        <v>2965</v>
      </c>
      <c r="F571" t="s">
        <v>179</v>
      </c>
      <c r="G571">
        <v>58.806666999999997</v>
      </c>
      <c r="H571">
        <v>17.649999999999999</v>
      </c>
      <c r="I571" t="s">
        <v>115</v>
      </c>
      <c r="J571" t="s">
        <v>95</v>
      </c>
      <c r="K571" t="s">
        <v>2925</v>
      </c>
      <c r="L571" t="s">
        <v>56</v>
      </c>
      <c r="M571" t="s">
        <v>63</v>
      </c>
      <c r="N571" t="s">
        <v>62</v>
      </c>
      <c r="S571">
        <v>25</v>
      </c>
      <c r="V571" s="25">
        <v>3.4640647306160459</v>
      </c>
      <c r="AA571">
        <f t="shared" si="10"/>
        <v>2.0784388383696273</v>
      </c>
      <c r="AM571">
        <v>25</v>
      </c>
    </row>
    <row r="572" spans="1:39">
      <c r="A572" t="s">
        <v>1142</v>
      </c>
      <c r="B572" t="s">
        <v>1141</v>
      </c>
      <c r="D572" s="5">
        <v>2018</v>
      </c>
      <c r="E572" t="s">
        <v>2927</v>
      </c>
      <c r="F572" t="s">
        <v>66</v>
      </c>
      <c r="G572">
        <v>32.700000000000003</v>
      </c>
      <c r="H572">
        <v>-117.17</v>
      </c>
      <c r="I572" t="s">
        <v>2912</v>
      </c>
      <c r="J572" t="s">
        <v>64</v>
      </c>
      <c r="K572" s="5" t="s">
        <v>2924</v>
      </c>
      <c r="L572" t="s">
        <v>56</v>
      </c>
      <c r="M572" t="s">
        <v>63</v>
      </c>
      <c r="N572" t="s">
        <v>62</v>
      </c>
      <c r="S572">
        <v>25</v>
      </c>
      <c r="V572" s="25">
        <v>6.2324666666666655</v>
      </c>
      <c r="AA572">
        <f t="shared" si="10"/>
        <v>3.739479999999999</v>
      </c>
      <c r="AM572">
        <v>25</v>
      </c>
    </row>
    <row r="573" spans="1:39">
      <c r="A573" t="s">
        <v>1142</v>
      </c>
      <c r="B573" t="s">
        <v>1141</v>
      </c>
      <c r="D573" s="5">
        <v>2018</v>
      </c>
      <c r="E573" t="s">
        <v>2928</v>
      </c>
      <c r="F573" t="s">
        <v>66</v>
      </c>
      <c r="G573">
        <v>34.67</v>
      </c>
      <c r="H573">
        <v>-76.569999999999993</v>
      </c>
      <c r="I573" t="s">
        <v>2912</v>
      </c>
      <c r="J573" t="s">
        <v>64</v>
      </c>
      <c r="K573" s="5" t="s">
        <v>2924</v>
      </c>
      <c r="L573" t="s">
        <v>56</v>
      </c>
      <c r="M573" t="s">
        <v>63</v>
      </c>
      <c r="N573" t="s">
        <v>62</v>
      </c>
      <c r="S573">
        <v>25</v>
      </c>
      <c r="V573" s="25">
        <v>25.575112654666665</v>
      </c>
      <c r="AA573">
        <f t="shared" si="10"/>
        <v>15.345067592799998</v>
      </c>
      <c r="AM573">
        <v>25</v>
      </c>
    </row>
    <row r="574" spans="1:39">
      <c r="A574" t="s">
        <v>1142</v>
      </c>
      <c r="B574" t="s">
        <v>1141</v>
      </c>
      <c r="D574" s="5">
        <v>2018</v>
      </c>
      <c r="E574" t="s">
        <v>2931</v>
      </c>
      <c r="F574" t="s">
        <v>66</v>
      </c>
      <c r="G574">
        <v>37.22</v>
      </c>
      <c r="H574">
        <v>-76.400000000000006</v>
      </c>
      <c r="I574" t="s">
        <v>88</v>
      </c>
      <c r="J574" t="s">
        <v>95</v>
      </c>
      <c r="K574" s="5" t="s">
        <v>2925</v>
      </c>
      <c r="L574" t="s">
        <v>56</v>
      </c>
      <c r="M574" t="s">
        <v>63</v>
      </c>
      <c r="N574" t="s">
        <v>62</v>
      </c>
      <c r="S574">
        <v>25</v>
      </c>
      <c r="V574" s="25">
        <v>8.6569140000000004</v>
      </c>
      <c r="AA574">
        <f t="shared" si="10"/>
        <v>5.1941484000000004</v>
      </c>
      <c r="AM574">
        <v>25</v>
      </c>
    </row>
    <row r="575" spans="1:39">
      <c r="A575" t="s">
        <v>1142</v>
      </c>
      <c r="B575" t="s">
        <v>1141</v>
      </c>
      <c r="D575" s="5">
        <v>2018</v>
      </c>
      <c r="E575" t="s">
        <v>2932</v>
      </c>
      <c r="F575" t="s">
        <v>66</v>
      </c>
      <c r="G575">
        <v>37.950000000000003</v>
      </c>
      <c r="H575">
        <v>-122.41</v>
      </c>
      <c r="I575" t="s">
        <v>2912</v>
      </c>
      <c r="J575" t="s">
        <v>64</v>
      </c>
      <c r="K575" s="5" t="s">
        <v>2924</v>
      </c>
      <c r="L575" t="s">
        <v>56</v>
      </c>
      <c r="M575" t="s">
        <v>63</v>
      </c>
      <c r="N575" t="s">
        <v>62</v>
      </c>
      <c r="S575">
        <v>25</v>
      </c>
      <c r="V575" s="25">
        <v>8.5654333333333348</v>
      </c>
      <c r="AA575">
        <f t="shared" si="10"/>
        <v>5.139260000000001</v>
      </c>
      <c r="AM575">
        <v>25</v>
      </c>
    </row>
    <row r="576" spans="1:39">
      <c r="A576" t="s">
        <v>1142</v>
      </c>
      <c r="B576" t="s">
        <v>1141</v>
      </c>
      <c r="D576" s="5">
        <v>2018</v>
      </c>
      <c r="E576" t="s">
        <v>76</v>
      </c>
      <c r="F576" t="s">
        <v>66</v>
      </c>
      <c r="G576">
        <v>38.32</v>
      </c>
      <c r="H576">
        <v>-123.05</v>
      </c>
      <c r="I576" t="s">
        <v>2912</v>
      </c>
      <c r="J576" t="s">
        <v>64</v>
      </c>
      <c r="K576" s="5" t="s">
        <v>2924</v>
      </c>
      <c r="L576" t="s">
        <v>56</v>
      </c>
      <c r="M576" t="s">
        <v>63</v>
      </c>
      <c r="N576" t="s">
        <v>62</v>
      </c>
      <c r="S576">
        <v>25</v>
      </c>
      <c r="V576" s="25">
        <v>19.492930000000005</v>
      </c>
      <c r="AA576">
        <f t="shared" si="10"/>
        <v>11.695758000000003</v>
      </c>
      <c r="AM576">
        <v>25</v>
      </c>
    </row>
    <row r="577" spans="1:44">
      <c r="A577" t="s">
        <v>1142</v>
      </c>
      <c r="B577" t="s">
        <v>1141</v>
      </c>
      <c r="D577" s="5">
        <v>2018</v>
      </c>
      <c r="E577" t="s">
        <v>2933</v>
      </c>
      <c r="F577" t="s">
        <v>66</v>
      </c>
      <c r="G577">
        <v>40.857619999999997</v>
      </c>
      <c r="H577">
        <v>-72.45</v>
      </c>
      <c r="I577" t="s">
        <v>88</v>
      </c>
      <c r="J577" t="s">
        <v>95</v>
      </c>
      <c r="K577" s="5" t="s">
        <v>2925</v>
      </c>
      <c r="L577" t="s">
        <v>56</v>
      </c>
      <c r="M577" t="s">
        <v>63</v>
      </c>
      <c r="N577" t="s">
        <v>62</v>
      </c>
      <c r="S577">
        <v>25</v>
      </c>
      <c r="V577" s="25">
        <v>9.2514181409133336</v>
      </c>
      <c r="AA577">
        <f t="shared" si="10"/>
        <v>5.5508508845479998</v>
      </c>
      <c r="AM577">
        <v>25</v>
      </c>
    </row>
    <row r="578" spans="1:44">
      <c r="A578" t="s">
        <v>1142</v>
      </c>
      <c r="B578" t="s">
        <v>1141</v>
      </c>
      <c r="D578" s="5">
        <v>2018</v>
      </c>
      <c r="E578" t="s">
        <v>2935</v>
      </c>
      <c r="F578" t="s">
        <v>66</v>
      </c>
      <c r="G578">
        <v>42.42</v>
      </c>
      <c r="H578">
        <v>-70.91</v>
      </c>
      <c r="I578" t="s">
        <v>88</v>
      </c>
      <c r="J578" t="s">
        <v>95</v>
      </c>
      <c r="K578" s="5" t="s">
        <v>2925</v>
      </c>
      <c r="L578" t="s">
        <v>56</v>
      </c>
      <c r="M578" t="s">
        <v>63</v>
      </c>
      <c r="N578" t="s">
        <v>62</v>
      </c>
      <c r="S578">
        <v>25</v>
      </c>
      <c r="V578" s="25">
        <v>16.736076803333333</v>
      </c>
      <c r="AA578">
        <f t="shared" si="10"/>
        <v>10.041646082</v>
      </c>
      <c r="AM578">
        <v>25</v>
      </c>
    </row>
    <row r="579" spans="1:44">
      <c r="A579" t="s">
        <v>1142</v>
      </c>
      <c r="B579" t="s">
        <v>1141</v>
      </c>
      <c r="D579" s="5">
        <v>2018</v>
      </c>
      <c r="E579" t="s">
        <v>2939</v>
      </c>
      <c r="F579" t="s">
        <v>66</v>
      </c>
      <c r="G579">
        <v>44.612729999999999</v>
      </c>
      <c r="H579">
        <v>-124.01</v>
      </c>
      <c r="I579" t="s">
        <v>2912</v>
      </c>
      <c r="J579" t="s">
        <v>64</v>
      </c>
      <c r="K579" s="5" t="s">
        <v>2924</v>
      </c>
      <c r="L579" t="s">
        <v>56</v>
      </c>
      <c r="M579" t="s">
        <v>63</v>
      </c>
      <c r="N579" t="s">
        <v>62</v>
      </c>
      <c r="S579">
        <v>25</v>
      </c>
      <c r="V579" s="25">
        <v>39.343506717300002</v>
      </c>
      <c r="AA579">
        <f t="shared" si="10"/>
        <v>23.606104030379999</v>
      </c>
      <c r="AM579">
        <v>25</v>
      </c>
    </row>
    <row r="580" spans="1:44">
      <c r="A580" t="s">
        <v>1142</v>
      </c>
      <c r="B580" t="s">
        <v>1141</v>
      </c>
      <c r="D580" s="5">
        <v>2018</v>
      </c>
      <c r="E580" t="s">
        <v>2940</v>
      </c>
      <c r="F580" t="s">
        <v>66</v>
      </c>
      <c r="G580">
        <v>46.47</v>
      </c>
      <c r="H580">
        <v>-124.02</v>
      </c>
      <c r="I580" t="s">
        <v>2912</v>
      </c>
      <c r="J580" t="s">
        <v>64</v>
      </c>
      <c r="K580" s="5" t="s">
        <v>2924</v>
      </c>
      <c r="L580" t="s">
        <v>56</v>
      </c>
      <c r="M580" t="s">
        <v>63</v>
      </c>
      <c r="N580" t="s">
        <v>62</v>
      </c>
      <c r="S580">
        <v>25</v>
      </c>
      <c r="V580" s="25">
        <v>25.842796666666668</v>
      </c>
      <c r="AA580">
        <f t="shared" si="10"/>
        <v>15.505678</v>
      </c>
      <c r="AM580">
        <v>25</v>
      </c>
    </row>
    <row r="581" spans="1:44">
      <c r="A581" t="s">
        <v>1142</v>
      </c>
      <c r="B581" t="s">
        <v>1141</v>
      </c>
      <c r="D581" s="5">
        <v>2018</v>
      </c>
      <c r="E581" t="s">
        <v>2943</v>
      </c>
      <c r="F581" t="s">
        <v>3000</v>
      </c>
      <c r="G581">
        <v>52.94</v>
      </c>
      <c r="H581">
        <v>-4.5599999999999996</v>
      </c>
      <c r="I581" t="s">
        <v>88</v>
      </c>
      <c r="J581" t="s">
        <v>95</v>
      </c>
      <c r="K581" t="s">
        <v>2925</v>
      </c>
      <c r="L581" t="s">
        <v>56</v>
      </c>
      <c r="M581" t="s">
        <v>63</v>
      </c>
      <c r="N581" t="s">
        <v>62</v>
      </c>
      <c r="S581">
        <v>25</v>
      </c>
      <c r="V581" s="25">
        <v>10.306400000000002</v>
      </c>
      <c r="AA581">
        <f t="shared" si="10"/>
        <v>6.1838400000000009</v>
      </c>
      <c r="AM581">
        <v>25</v>
      </c>
    </row>
    <row r="582" spans="1:44">
      <c r="A582" s="5" t="s">
        <v>1072</v>
      </c>
      <c r="B582" s="5" t="s">
        <v>1071</v>
      </c>
      <c r="C582" s="5" t="s">
        <v>1134</v>
      </c>
      <c r="D582" s="5">
        <v>2015</v>
      </c>
      <c r="E582" s="5" t="s">
        <v>1133</v>
      </c>
      <c r="F582" s="5" t="s">
        <v>518</v>
      </c>
      <c r="G582" s="5">
        <v>42.45</v>
      </c>
      <c r="H582" s="5">
        <v>8.77</v>
      </c>
      <c r="I582" s="5" t="s">
        <v>2912</v>
      </c>
      <c r="J582" s="5" t="s">
        <v>95</v>
      </c>
      <c r="K582" t="s">
        <v>846</v>
      </c>
      <c r="L582" s="5" t="s">
        <v>56</v>
      </c>
      <c r="M582" s="5" t="s">
        <v>1136</v>
      </c>
      <c r="N582" s="5" t="s">
        <v>62</v>
      </c>
      <c r="O582" s="5">
        <v>246</v>
      </c>
      <c r="P582" s="5"/>
      <c r="Q582" s="5"/>
      <c r="R582" s="5"/>
      <c r="S582" s="5">
        <v>15</v>
      </c>
      <c r="T582" s="5">
        <v>191.96145000000001</v>
      </c>
      <c r="U582" s="5">
        <v>11.73</v>
      </c>
      <c r="V582" s="5">
        <v>181.16055</v>
      </c>
      <c r="W582" s="5">
        <v>11.07</v>
      </c>
      <c r="X582" s="5">
        <v>10.8009</v>
      </c>
      <c r="Y582" s="5">
        <v>0.66</v>
      </c>
      <c r="Z582" s="5">
        <v>191.96145000000001</v>
      </c>
      <c r="AA582" s="5">
        <v>181.16055</v>
      </c>
      <c r="AB582" s="5">
        <v>10.8009</v>
      </c>
      <c r="AC582" s="5"/>
      <c r="AD582" s="5"/>
      <c r="AE582" s="5"/>
      <c r="AF582" s="5"/>
      <c r="AG582" s="5"/>
      <c r="AH582" s="5"/>
      <c r="AI582" s="5"/>
      <c r="AJ582" s="5"/>
      <c r="AK582" s="5"/>
      <c r="AL582" s="5"/>
      <c r="AM582" s="5">
        <v>15</v>
      </c>
      <c r="AN582" s="5"/>
      <c r="AO582" s="5">
        <f t="shared" ref="AO582:AO588" si="11">1.37689*0.89689^W582</f>
        <v>0.41278317622307403</v>
      </c>
      <c r="AP582" s="5"/>
      <c r="AQ582" s="5"/>
      <c r="AR582" s="5" t="s">
        <v>2910</v>
      </c>
    </row>
    <row r="583" spans="1:44">
      <c r="A583" s="5" t="s">
        <v>1072</v>
      </c>
      <c r="B583" s="5" t="s">
        <v>1071</v>
      </c>
      <c r="C583" s="5" t="s">
        <v>1134</v>
      </c>
      <c r="D583" s="5">
        <v>2015</v>
      </c>
      <c r="E583" s="5" t="s">
        <v>1133</v>
      </c>
      <c r="F583" s="5" t="s">
        <v>518</v>
      </c>
      <c r="G583" s="5">
        <v>42.45</v>
      </c>
      <c r="H583" s="5">
        <v>8.77</v>
      </c>
      <c r="I583" s="5" t="s">
        <v>2912</v>
      </c>
      <c r="J583" s="5" t="s">
        <v>95</v>
      </c>
      <c r="K583" t="s">
        <v>846</v>
      </c>
      <c r="L583" s="5" t="s">
        <v>56</v>
      </c>
      <c r="M583" s="5" t="s">
        <v>227</v>
      </c>
      <c r="N583" s="5" t="s">
        <v>62</v>
      </c>
      <c r="O583" s="5">
        <v>247</v>
      </c>
      <c r="P583" s="5"/>
      <c r="Q583" s="5"/>
      <c r="R583" s="5"/>
      <c r="S583" s="5">
        <v>15</v>
      </c>
      <c r="T583" s="5">
        <v>169.54140000000001</v>
      </c>
      <c r="U583" s="5">
        <v>10.36</v>
      </c>
      <c r="V583" s="5">
        <v>158.57685000000001</v>
      </c>
      <c r="W583" s="5">
        <v>9.69</v>
      </c>
      <c r="X583" s="5">
        <v>10.964549999999999</v>
      </c>
      <c r="Y583" s="5">
        <v>0.67</v>
      </c>
      <c r="Z583" s="5">
        <v>169.54140000000001</v>
      </c>
      <c r="AA583" s="5">
        <v>158.57685000000001</v>
      </c>
      <c r="AB583" s="5">
        <v>10.964549999999999</v>
      </c>
      <c r="AC583" s="5"/>
      <c r="AD583" s="5"/>
      <c r="AE583" s="5"/>
      <c r="AF583" s="5"/>
      <c r="AG583" s="5"/>
      <c r="AH583" s="5"/>
      <c r="AI583" s="5"/>
      <c r="AJ583" s="5"/>
      <c r="AK583" s="5"/>
      <c r="AL583" s="5"/>
      <c r="AM583" s="5">
        <v>15</v>
      </c>
      <c r="AN583" s="5"/>
      <c r="AO583" s="5">
        <f t="shared" si="11"/>
        <v>0.47966929349390247</v>
      </c>
      <c r="AP583" s="5"/>
      <c r="AQ583" s="5"/>
      <c r="AR583" s="5" t="s">
        <v>2910</v>
      </c>
    </row>
    <row r="584" spans="1:44">
      <c r="A584" s="5" t="s">
        <v>1072</v>
      </c>
      <c r="B584" s="5" t="s">
        <v>1071</v>
      </c>
      <c r="C584" s="5" t="s">
        <v>1134</v>
      </c>
      <c r="D584" s="5">
        <v>2015</v>
      </c>
      <c r="E584" s="5" t="s">
        <v>1133</v>
      </c>
      <c r="F584" s="5" t="s">
        <v>518</v>
      </c>
      <c r="G584" s="5">
        <v>42.45</v>
      </c>
      <c r="H584" s="5">
        <v>8.77</v>
      </c>
      <c r="I584" s="5" t="s">
        <v>2912</v>
      </c>
      <c r="J584" s="5" t="s">
        <v>95</v>
      </c>
      <c r="K584" t="s">
        <v>846</v>
      </c>
      <c r="L584" s="5" t="s">
        <v>56</v>
      </c>
      <c r="M584" s="5" t="s">
        <v>227</v>
      </c>
      <c r="N584" s="5" t="s">
        <v>62</v>
      </c>
      <c r="O584" s="5">
        <v>248</v>
      </c>
      <c r="P584" s="5"/>
      <c r="Q584" s="5"/>
      <c r="R584" s="5"/>
      <c r="S584" s="5">
        <v>15</v>
      </c>
      <c r="T584" s="5">
        <v>146.95769999999999</v>
      </c>
      <c r="U584" s="5">
        <v>8.98</v>
      </c>
      <c r="V584" s="5">
        <v>135.01124999999999</v>
      </c>
      <c r="W584" s="5">
        <v>8.25</v>
      </c>
      <c r="X584" s="5">
        <v>11.94645</v>
      </c>
      <c r="Y584" s="5">
        <v>0.73</v>
      </c>
      <c r="Z584" s="5">
        <v>146.95769999999999</v>
      </c>
      <c r="AA584" s="5">
        <v>135.01124999999999</v>
      </c>
      <c r="AB584" s="5">
        <v>11.94645</v>
      </c>
      <c r="AC584" s="5"/>
      <c r="AD584" s="5"/>
      <c r="AE584" s="5"/>
      <c r="AF584" s="5"/>
      <c r="AG584" s="5"/>
      <c r="AH584" s="5"/>
      <c r="AI584" s="5"/>
      <c r="AJ584" s="5"/>
      <c r="AK584" s="5"/>
      <c r="AL584" s="5"/>
      <c r="AM584" s="5">
        <v>15</v>
      </c>
      <c r="AN584" s="5"/>
      <c r="AO584" s="5">
        <f t="shared" si="11"/>
        <v>0.5610447408990622</v>
      </c>
      <c r="AP584" s="5"/>
      <c r="AQ584" s="5"/>
      <c r="AR584" s="5" t="s">
        <v>2910</v>
      </c>
    </row>
    <row r="585" spans="1:44">
      <c r="A585" s="5" t="s">
        <v>1072</v>
      </c>
      <c r="B585" s="5" t="s">
        <v>1071</v>
      </c>
      <c r="C585" s="5" t="s">
        <v>1134</v>
      </c>
      <c r="D585" s="5">
        <v>2015</v>
      </c>
      <c r="E585" s="5" t="s">
        <v>1133</v>
      </c>
      <c r="F585" s="5" t="s">
        <v>518</v>
      </c>
      <c r="G585" s="5">
        <v>42.45</v>
      </c>
      <c r="H585" s="5">
        <v>8.77</v>
      </c>
      <c r="I585" s="5" t="s">
        <v>2912</v>
      </c>
      <c r="J585" s="5" t="s">
        <v>95</v>
      </c>
      <c r="K585" t="s">
        <v>846</v>
      </c>
      <c r="L585" s="5" t="s">
        <v>56</v>
      </c>
      <c r="M585" s="5" t="s">
        <v>63</v>
      </c>
      <c r="N585" s="5" t="s">
        <v>62</v>
      </c>
      <c r="O585" s="5">
        <v>249</v>
      </c>
      <c r="P585" s="5"/>
      <c r="Q585" s="5"/>
      <c r="R585" s="5"/>
      <c r="S585" s="5">
        <v>15</v>
      </c>
      <c r="T585" s="5">
        <v>262.82190000000003</v>
      </c>
      <c r="U585" s="5">
        <v>16.059999999999999</v>
      </c>
      <c r="V585" s="5">
        <v>254.47575000000001</v>
      </c>
      <c r="W585" s="5">
        <v>15.55</v>
      </c>
      <c r="X585" s="5">
        <v>8.3461499999999997</v>
      </c>
      <c r="Y585" s="5">
        <v>0.51</v>
      </c>
      <c r="Z585" s="5">
        <v>262.82190000000003</v>
      </c>
      <c r="AA585" s="5">
        <v>254.47575000000001</v>
      </c>
      <c r="AB585" s="5">
        <v>8.3461499999999997</v>
      </c>
      <c r="AC585" s="5"/>
      <c r="AD585" s="5"/>
      <c r="AE585" s="5"/>
      <c r="AF585" s="5"/>
      <c r="AG585" s="5"/>
      <c r="AH585" s="5"/>
      <c r="AI585" s="5"/>
      <c r="AJ585" s="5"/>
      <c r="AK585" s="5"/>
      <c r="AL585" s="5"/>
      <c r="AM585" s="5">
        <v>15</v>
      </c>
      <c r="AN585" s="5"/>
      <c r="AO585" s="5">
        <f t="shared" si="11"/>
        <v>0.25350908222651514</v>
      </c>
      <c r="AP585" s="5"/>
      <c r="AQ585" s="5"/>
      <c r="AR585" s="5" t="s">
        <v>2910</v>
      </c>
    </row>
    <row r="586" spans="1:44">
      <c r="A586" s="5" t="s">
        <v>1072</v>
      </c>
      <c r="B586" s="5" t="s">
        <v>1071</v>
      </c>
      <c r="C586" s="5" t="s">
        <v>1134</v>
      </c>
      <c r="D586" s="5">
        <v>2015</v>
      </c>
      <c r="E586" s="5" t="s">
        <v>1133</v>
      </c>
      <c r="F586" s="5" t="s">
        <v>518</v>
      </c>
      <c r="G586" s="5">
        <v>42.45</v>
      </c>
      <c r="H586" s="5">
        <v>8.77</v>
      </c>
      <c r="I586" s="5" t="s">
        <v>2912</v>
      </c>
      <c r="J586" s="5" t="s">
        <v>95</v>
      </c>
      <c r="K586" t="s">
        <v>846</v>
      </c>
      <c r="L586" s="5" t="s">
        <v>56</v>
      </c>
      <c r="M586" s="5" t="s">
        <v>63</v>
      </c>
      <c r="N586" s="5" t="s">
        <v>62</v>
      </c>
      <c r="O586" s="5">
        <v>250</v>
      </c>
      <c r="P586" s="5"/>
      <c r="Q586" s="5"/>
      <c r="R586" s="5"/>
      <c r="S586" s="5">
        <v>15</v>
      </c>
      <c r="T586" s="5">
        <v>190.65225000000001</v>
      </c>
      <c r="U586" s="5">
        <v>11.65</v>
      </c>
      <c r="V586" s="5">
        <v>181.16055</v>
      </c>
      <c r="W586" s="5">
        <v>11.07</v>
      </c>
      <c r="X586" s="5">
        <v>9.4916999999999998</v>
      </c>
      <c r="Y586" s="5">
        <v>0.57999999999999996</v>
      </c>
      <c r="Z586" s="5">
        <v>190.65225000000001</v>
      </c>
      <c r="AA586" s="5">
        <v>181.16055</v>
      </c>
      <c r="AB586" s="5">
        <v>9.4916999999999998</v>
      </c>
      <c r="AC586" s="5"/>
      <c r="AD586" s="5"/>
      <c r="AE586" s="5"/>
      <c r="AF586" s="5"/>
      <c r="AG586" s="5"/>
      <c r="AH586" s="5"/>
      <c r="AI586" s="5"/>
      <c r="AJ586" s="5"/>
      <c r="AK586" s="5"/>
      <c r="AL586" s="5"/>
      <c r="AM586" s="5">
        <v>15</v>
      </c>
      <c r="AN586" s="5"/>
      <c r="AO586" s="5">
        <f t="shared" si="11"/>
        <v>0.41278317622307403</v>
      </c>
      <c r="AP586" s="5"/>
      <c r="AQ586" s="5"/>
      <c r="AR586" s="5" t="s">
        <v>2910</v>
      </c>
    </row>
    <row r="587" spans="1:44">
      <c r="A587" s="5" t="s">
        <v>1072</v>
      </c>
      <c r="B587" s="5" t="s">
        <v>1071</v>
      </c>
      <c r="C587" s="5" t="s">
        <v>1134</v>
      </c>
      <c r="D587" s="5">
        <v>2015</v>
      </c>
      <c r="E587" s="5" t="s">
        <v>1133</v>
      </c>
      <c r="F587" s="5" t="s">
        <v>518</v>
      </c>
      <c r="G587" s="5">
        <v>42.45</v>
      </c>
      <c r="H587" s="5">
        <v>8.77</v>
      </c>
      <c r="I587" s="5" t="s">
        <v>2912</v>
      </c>
      <c r="J587" s="5" t="s">
        <v>95</v>
      </c>
      <c r="K587" t="s">
        <v>846</v>
      </c>
      <c r="L587" s="5" t="s">
        <v>56</v>
      </c>
      <c r="M587" s="5" t="s">
        <v>63</v>
      </c>
      <c r="N587" s="5" t="s">
        <v>62</v>
      </c>
      <c r="O587" s="5">
        <v>251</v>
      </c>
      <c r="P587" s="5"/>
      <c r="Q587" s="5"/>
      <c r="R587" s="5"/>
      <c r="S587" s="5">
        <v>15</v>
      </c>
      <c r="T587" s="5">
        <v>16.692299999999999</v>
      </c>
      <c r="U587" s="5">
        <v>1.02</v>
      </c>
      <c r="V587" s="5">
        <v>7.2005999999999997</v>
      </c>
      <c r="W587" s="5">
        <v>0.44</v>
      </c>
      <c r="X587" s="5">
        <v>9.4916999999999998</v>
      </c>
      <c r="Y587" s="5">
        <v>0.57999999999999996</v>
      </c>
      <c r="Z587" s="5">
        <v>16.692299999999999</v>
      </c>
      <c r="AA587" s="5">
        <v>7.2005999999999997</v>
      </c>
      <c r="AB587" s="5">
        <v>9.4916999999999998</v>
      </c>
      <c r="AC587" s="5"/>
      <c r="AD587" s="5"/>
      <c r="AE587" s="5"/>
      <c r="AF587" s="5"/>
      <c r="AG587" s="5"/>
      <c r="AH587" s="5"/>
      <c r="AI587" s="5"/>
      <c r="AJ587" s="5"/>
      <c r="AK587" s="5"/>
      <c r="AL587" s="5"/>
      <c r="AM587" s="5">
        <v>15</v>
      </c>
      <c r="AN587" s="5"/>
      <c r="AO587" s="5">
        <f t="shared" si="11"/>
        <v>1.3125156357416687</v>
      </c>
      <c r="AP587" s="5"/>
      <c r="AQ587" s="5"/>
      <c r="AR587" s="5" t="s">
        <v>2910</v>
      </c>
    </row>
    <row r="588" spans="1:44">
      <c r="A588" s="5" t="s">
        <v>1072</v>
      </c>
      <c r="B588" s="5" t="s">
        <v>1071</v>
      </c>
      <c r="C588" s="5" t="s">
        <v>1134</v>
      </c>
      <c r="D588" s="5">
        <v>2015</v>
      </c>
      <c r="E588" s="5" t="s">
        <v>1133</v>
      </c>
      <c r="F588" s="5" t="s">
        <v>518</v>
      </c>
      <c r="G588" s="5">
        <v>42.45</v>
      </c>
      <c r="H588" s="5">
        <v>8.77</v>
      </c>
      <c r="I588" s="5" t="s">
        <v>2912</v>
      </c>
      <c r="J588" s="5" t="s">
        <v>95</v>
      </c>
      <c r="K588" t="s">
        <v>846</v>
      </c>
      <c r="L588" s="5" t="s">
        <v>56</v>
      </c>
      <c r="M588" s="5" t="s">
        <v>94</v>
      </c>
      <c r="N588" s="5" t="s">
        <v>62</v>
      </c>
      <c r="O588" s="5">
        <v>252</v>
      </c>
      <c r="P588" s="5"/>
      <c r="Q588" s="5"/>
      <c r="R588" s="5"/>
      <c r="S588" s="5">
        <v>15</v>
      </c>
      <c r="T588" s="5">
        <v>140.90264999999999</v>
      </c>
      <c r="U588" s="5">
        <v>8.61</v>
      </c>
      <c r="V588" s="5">
        <v>131.90190000000001</v>
      </c>
      <c r="W588" s="5">
        <v>8.06</v>
      </c>
      <c r="X588" s="5">
        <v>9.00075</v>
      </c>
      <c r="Y588" s="5">
        <v>0.55000000000000004</v>
      </c>
      <c r="Z588" s="5">
        <v>140.90264999999999</v>
      </c>
      <c r="AA588" s="5">
        <v>131.90190000000001</v>
      </c>
      <c r="AB588" s="5">
        <v>9.00075</v>
      </c>
      <c r="AC588" s="5"/>
      <c r="AD588" s="5"/>
      <c r="AE588" s="5"/>
      <c r="AF588" s="5"/>
      <c r="AG588" s="5"/>
      <c r="AH588" s="5"/>
      <c r="AI588" s="5"/>
      <c r="AJ588" s="5"/>
      <c r="AK588" s="5"/>
      <c r="AL588" s="5"/>
      <c r="AM588" s="5">
        <v>15</v>
      </c>
      <c r="AN588" s="5"/>
      <c r="AO588" s="5">
        <f t="shared" si="11"/>
        <v>0.57276576435312765</v>
      </c>
      <c r="AP588" s="5"/>
      <c r="AQ588" s="5"/>
      <c r="AR588" s="5" t="s">
        <v>2910</v>
      </c>
    </row>
    <row r="589" spans="1:44">
      <c r="A589" t="s">
        <v>1072</v>
      </c>
      <c r="B589" t="s">
        <v>1071</v>
      </c>
      <c r="C589" t="s">
        <v>918</v>
      </c>
      <c r="D589" s="5">
        <v>2015</v>
      </c>
      <c r="E589" t="s">
        <v>1090</v>
      </c>
      <c r="F589" t="s">
        <v>157</v>
      </c>
      <c r="G589">
        <v>24.64</v>
      </c>
      <c r="H589">
        <v>54.5</v>
      </c>
      <c r="I589" t="s">
        <v>156</v>
      </c>
      <c r="J589" t="s">
        <v>155</v>
      </c>
      <c r="K589" s="5" t="s">
        <v>2923</v>
      </c>
      <c r="L589" t="s">
        <v>56</v>
      </c>
      <c r="M589" t="s">
        <v>106</v>
      </c>
      <c r="N589" t="s">
        <v>55</v>
      </c>
      <c r="O589">
        <v>351</v>
      </c>
      <c r="S589">
        <v>7</v>
      </c>
      <c r="T589">
        <v>105.63</v>
      </c>
      <c r="U589">
        <f t="shared" ref="U589:U595" si="12">W589+Y589</f>
        <v>10.38</v>
      </c>
      <c r="V589">
        <v>1.37</v>
      </c>
      <c r="W589">
        <v>0.16</v>
      </c>
      <c r="X589">
        <v>104.26</v>
      </c>
      <c r="Y589">
        <v>10.220000000000001</v>
      </c>
      <c r="AM589">
        <v>7</v>
      </c>
      <c r="AO589">
        <v>1.4323999999999999</v>
      </c>
    </row>
    <row r="590" spans="1:44">
      <c r="A590" t="s">
        <v>1072</v>
      </c>
      <c r="B590" t="s">
        <v>1071</v>
      </c>
      <c r="C590" t="s">
        <v>918</v>
      </c>
      <c r="D590" s="5">
        <v>2015</v>
      </c>
      <c r="E590" t="s">
        <v>1089</v>
      </c>
      <c r="F590" t="s">
        <v>157</v>
      </c>
      <c r="G590">
        <v>24.64</v>
      </c>
      <c r="H590">
        <v>54.51</v>
      </c>
      <c r="I590" t="s">
        <v>156</v>
      </c>
      <c r="J590" t="s">
        <v>155</v>
      </c>
      <c r="K590" s="5" t="s">
        <v>2923</v>
      </c>
      <c r="L590" t="s">
        <v>56</v>
      </c>
      <c r="M590" t="s">
        <v>106</v>
      </c>
      <c r="N590" t="s">
        <v>55</v>
      </c>
      <c r="O590">
        <v>352</v>
      </c>
      <c r="S590">
        <v>38</v>
      </c>
      <c r="T590">
        <v>615.91999999999996</v>
      </c>
      <c r="U590">
        <f t="shared" si="12"/>
        <v>10.889999999999999</v>
      </c>
      <c r="V590">
        <v>18.54</v>
      </c>
      <c r="W590">
        <v>0.35</v>
      </c>
      <c r="X590">
        <v>597.39</v>
      </c>
      <c r="Y590">
        <v>10.54</v>
      </c>
      <c r="Z590">
        <f t="shared" ref="Z590:Z598" si="13">SUM(AA590:AB590)</f>
        <v>246.46497010000002</v>
      </c>
      <c r="AA590">
        <v>10.241888100000001</v>
      </c>
      <c r="AB590">
        <v>236.22308200000001</v>
      </c>
      <c r="AC590">
        <f>SUM(AD590:AE590)</f>
        <v>480.36982242000005</v>
      </c>
      <c r="AD590">
        <v>16.14390242</v>
      </c>
      <c r="AE590">
        <v>464.22592000000003</v>
      </c>
      <c r="AM590">
        <v>38</v>
      </c>
      <c r="AO590">
        <v>1.4905200000000001</v>
      </c>
    </row>
    <row r="591" spans="1:44">
      <c r="A591" t="s">
        <v>1072</v>
      </c>
      <c r="B591" t="s">
        <v>1071</v>
      </c>
      <c r="C591" t="s">
        <v>918</v>
      </c>
      <c r="D591" s="5">
        <v>2015</v>
      </c>
      <c r="E591" t="s">
        <v>1089</v>
      </c>
      <c r="F591" t="s">
        <v>157</v>
      </c>
      <c r="G591">
        <v>24.64</v>
      </c>
      <c r="H591">
        <v>54.51</v>
      </c>
      <c r="I591" t="s">
        <v>156</v>
      </c>
      <c r="J591" t="s">
        <v>155</v>
      </c>
      <c r="K591" s="5" t="s">
        <v>2923</v>
      </c>
      <c r="L591" t="s">
        <v>56</v>
      </c>
      <c r="M591" t="s">
        <v>106</v>
      </c>
      <c r="N591" t="s">
        <v>55</v>
      </c>
      <c r="O591">
        <v>353</v>
      </c>
      <c r="S591">
        <v>28</v>
      </c>
      <c r="T591">
        <v>450.84</v>
      </c>
      <c r="U591">
        <f t="shared" si="12"/>
        <v>11.08</v>
      </c>
      <c r="V591">
        <v>18.649999999999999</v>
      </c>
      <c r="W591">
        <v>0.49</v>
      </c>
      <c r="X591">
        <v>432.19</v>
      </c>
      <c r="Y591">
        <v>10.59</v>
      </c>
      <c r="Z591">
        <f t="shared" si="13"/>
        <v>236.17412224000003</v>
      </c>
      <c r="AA591">
        <v>8.4658662399999987</v>
      </c>
      <c r="AB591">
        <v>227.70825600000003</v>
      </c>
      <c r="AM591">
        <v>28</v>
      </c>
      <c r="AO591">
        <v>1.4473674999999999</v>
      </c>
    </row>
    <row r="592" spans="1:44">
      <c r="A592" t="s">
        <v>1072</v>
      </c>
      <c r="B592" t="s">
        <v>1071</v>
      </c>
      <c r="C592" t="s">
        <v>918</v>
      </c>
      <c r="D592" s="5">
        <v>2015</v>
      </c>
      <c r="E592" t="s">
        <v>1088</v>
      </c>
      <c r="F592" t="s">
        <v>157</v>
      </c>
      <c r="G592">
        <v>24.66</v>
      </c>
      <c r="H592">
        <v>54.54</v>
      </c>
      <c r="I592" t="s">
        <v>156</v>
      </c>
      <c r="J592" t="s">
        <v>155</v>
      </c>
      <c r="K592" s="5" t="s">
        <v>2923</v>
      </c>
      <c r="L592" t="s">
        <v>56</v>
      </c>
      <c r="M592" t="s">
        <v>106</v>
      </c>
      <c r="N592" t="s">
        <v>55</v>
      </c>
      <c r="O592">
        <v>354</v>
      </c>
      <c r="S592">
        <v>20</v>
      </c>
      <c r="T592">
        <v>326.37</v>
      </c>
      <c r="U592">
        <f t="shared" si="12"/>
        <v>11.450000000000001</v>
      </c>
      <c r="V592">
        <v>18.350000000000001</v>
      </c>
      <c r="W592">
        <v>0.63</v>
      </c>
      <c r="X592">
        <v>308.01</v>
      </c>
      <c r="Y592">
        <v>10.82</v>
      </c>
      <c r="Z592">
        <f t="shared" si="13"/>
        <v>240.59065440000001</v>
      </c>
      <c r="AA592">
        <v>10.181902399999998</v>
      </c>
      <c r="AB592">
        <v>230.40875200000002</v>
      </c>
      <c r="AM592">
        <v>20</v>
      </c>
      <c r="AO592">
        <v>1.4199257139999999</v>
      </c>
    </row>
    <row r="593" spans="1:41">
      <c r="A593" t="s">
        <v>1072</v>
      </c>
      <c r="B593" t="s">
        <v>1071</v>
      </c>
      <c r="C593" t="s">
        <v>918</v>
      </c>
      <c r="D593" s="5">
        <v>2015</v>
      </c>
      <c r="E593" t="s">
        <v>1088</v>
      </c>
      <c r="F593" t="s">
        <v>157</v>
      </c>
      <c r="G593">
        <v>24.66</v>
      </c>
      <c r="H593">
        <v>54.54</v>
      </c>
      <c r="I593" t="s">
        <v>156</v>
      </c>
      <c r="J593" t="s">
        <v>155</v>
      </c>
      <c r="K593" s="5" t="s">
        <v>2923</v>
      </c>
      <c r="L593" t="s">
        <v>56</v>
      </c>
      <c r="M593" t="s">
        <v>106</v>
      </c>
      <c r="N593" t="s">
        <v>55</v>
      </c>
      <c r="O593">
        <v>355</v>
      </c>
      <c r="S593">
        <v>37</v>
      </c>
      <c r="T593">
        <v>622.09</v>
      </c>
      <c r="U593">
        <f t="shared" si="12"/>
        <v>11.68</v>
      </c>
      <c r="V593">
        <v>30.53</v>
      </c>
      <c r="W593">
        <v>0.68</v>
      </c>
      <c r="X593">
        <v>591.55999999999995</v>
      </c>
      <c r="Y593">
        <v>11</v>
      </c>
      <c r="Z593">
        <f t="shared" si="13"/>
        <v>244.68402663999998</v>
      </c>
      <c r="AA593">
        <v>14.320510639999998</v>
      </c>
      <c r="AB593">
        <v>230.36351599999998</v>
      </c>
      <c r="AC593">
        <f>SUM(AD593:AE593)</f>
        <v>490.77541119999995</v>
      </c>
      <c r="AD593">
        <v>30.497746199999995</v>
      </c>
      <c r="AE593">
        <v>460.27766499999996</v>
      </c>
      <c r="AM593">
        <v>37</v>
      </c>
      <c r="AO593">
        <v>1.420105</v>
      </c>
    </row>
    <row r="594" spans="1:41">
      <c r="A594" t="s">
        <v>1072</v>
      </c>
      <c r="B594" t="s">
        <v>1071</v>
      </c>
      <c r="C594" t="s">
        <v>918</v>
      </c>
      <c r="D594" s="5">
        <v>2015</v>
      </c>
      <c r="E594" t="s">
        <v>1087</v>
      </c>
      <c r="F594" t="s">
        <v>157</v>
      </c>
      <c r="G594">
        <v>24.21</v>
      </c>
      <c r="H594">
        <v>51.87</v>
      </c>
      <c r="I594" t="s">
        <v>156</v>
      </c>
      <c r="J594" t="s">
        <v>155</v>
      </c>
      <c r="K594" s="5" t="s">
        <v>2923</v>
      </c>
      <c r="L594" t="s">
        <v>56</v>
      </c>
      <c r="M594" t="s">
        <v>106</v>
      </c>
      <c r="N594" t="s">
        <v>55</v>
      </c>
      <c r="O594">
        <v>356</v>
      </c>
      <c r="S594">
        <v>85</v>
      </c>
      <c r="T594">
        <v>1473.96</v>
      </c>
      <c r="U594">
        <f t="shared" si="12"/>
        <v>11.84</v>
      </c>
      <c r="V594">
        <v>112.84</v>
      </c>
      <c r="W594">
        <v>0.92</v>
      </c>
      <c r="X594">
        <v>1361.12</v>
      </c>
      <c r="Y594">
        <v>10.92</v>
      </c>
      <c r="Z594">
        <f t="shared" si="13"/>
        <v>217.76213364</v>
      </c>
      <c r="AA594">
        <v>18.080445640000001</v>
      </c>
      <c r="AB594">
        <v>199.68168800000001</v>
      </c>
      <c r="AC594">
        <f>SUM(AD594:AE594)</f>
        <v>461.63115614000009</v>
      </c>
      <c r="AD594">
        <v>37.090204140000004</v>
      </c>
      <c r="AE594">
        <v>424.54095200000006</v>
      </c>
      <c r="AF594">
        <f>SUM(AG594:AH594)</f>
        <v>833.41360630000008</v>
      </c>
      <c r="AG594">
        <v>68.381706300000005</v>
      </c>
      <c r="AH594">
        <v>765.03190000000006</v>
      </c>
      <c r="AM594">
        <v>85</v>
      </c>
      <c r="AO594">
        <v>1.4356253329999999</v>
      </c>
    </row>
    <row r="595" spans="1:41">
      <c r="A595" t="s">
        <v>1072</v>
      </c>
      <c r="B595" t="s">
        <v>1071</v>
      </c>
      <c r="C595" t="s">
        <v>918</v>
      </c>
      <c r="D595" s="5">
        <v>2015</v>
      </c>
      <c r="E595" t="s">
        <v>1086</v>
      </c>
      <c r="F595" t="s">
        <v>157</v>
      </c>
      <c r="G595">
        <v>24.23</v>
      </c>
      <c r="H595">
        <v>51.8</v>
      </c>
      <c r="I595" t="s">
        <v>156</v>
      </c>
      <c r="J595" t="s">
        <v>155</v>
      </c>
      <c r="K595" s="5" t="s">
        <v>2923</v>
      </c>
      <c r="L595" t="s">
        <v>56</v>
      </c>
      <c r="M595" t="s">
        <v>106</v>
      </c>
      <c r="N595" t="s">
        <v>55</v>
      </c>
      <c r="O595">
        <v>358</v>
      </c>
      <c r="S595">
        <v>38</v>
      </c>
      <c r="T595">
        <v>590.54999999999995</v>
      </c>
      <c r="U595">
        <f t="shared" si="12"/>
        <v>10.52</v>
      </c>
      <c r="V595">
        <v>17.12</v>
      </c>
      <c r="W595">
        <v>0.32</v>
      </c>
      <c r="X595">
        <v>573.42999999999995</v>
      </c>
      <c r="Y595">
        <v>10.199999999999999</v>
      </c>
      <c r="Z595">
        <f t="shared" si="13"/>
        <v>219.62836636</v>
      </c>
      <c r="AA595">
        <v>10.683024360000001</v>
      </c>
      <c r="AB595">
        <v>208.94534200000001</v>
      </c>
      <c r="AC595">
        <f>SUM(AD595:AE595)</f>
        <v>465.62085939999997</v>
      </c>
      <c r="AD595">
        <v>15.111049400000001</v>
      </c>
      <c r="AE595">
        <v>450.50980999999996</v>
      </c>
      <c r="AM595">
        <v>38</v>
      </c>
      <c r="AO595">
        <v>1.4694723080000001</v>
      </c>
    </row>
    <row r="596" spans="1:41">
      <c r="A596" t="s">
        <v>1072</v>
      </c>
      <c r="B596" t="s">
        <v>1071</v>
      </c>
      <c r="C596" t="s">
        <v>918</v>
      </c>
      <c r="D596" s="5">
        <v>2015</v>
      </c>
      <c r="E596" t="s">
        <v>1086</v>
      </c>
      <c r="F596" t="s">
        <v>157</v>
      </c>
      <c r="G596">
        <v>24.23</v>
      </c>
      <c r="H596">
        <v>51.8</v>
      </c>
      <c r="I596" t="s">
        <v>156</v>
      </c>
      <c r="J596" t="s">
        <v>155</v>
      </c>
      <c r="K596" s="5" t="s">
        <v>2923</v>
      </c>
      <c r="L596" t="s">
        <v>56</v>
      </c>
      <c r="M596" t="s">
        <v>106</v>
      </c>
      <c r="N596" t="s">
        <v>55</v>
      </c>
      <c r="O596">
        <v>359</v>
      </c>
      <c r="S596">
        <v>16</v>
      </c>
      <c r="T596">
        <v>234.93</v>
      </c>
      <c r="V596">
        <v>12.46</v>
      </c>
      <c r="W596">
        <v>0.52</v>
      </c>
      <c r="X596">
        <v>222.47</v>
      </c>
      <c r="Y596">
        <v>10.23</v>
      </c>
      <c r="Z596">
        <f t="shared" si="13"/>
        <v>217.79191279999998</v>
      </c>
      <c r="AA596">
        <v>12.993952800000001</v>
      </c>
      <c r="AB596">
        <v>204.79795999999999</v>
      </c>
      <c r="AM596">
        <v>16</v>
      </c>
      <c r="AO596">
        <v>1.322103333</v>
      </c>
    </row>
    <row r="597" spans="1:41">
      <c r="A597" t="s">
        <v>1072</v>
      </c>
      <c r="B597" t="s">
        <v>1071</v>
      </c>
      <c r="C597" t="s">
        <v>918</v>
      </c>
      <c r="D597" s="5">
        <v>2015</v>
      </c>
      <c r="E597" t="s">
        <v>1085</v>
      </c>
      <c r="F597" t="s">
        <v>157</v>
      </c>
      <c r="G597">
        <v>24.25</v>
      </c>
      <c r="H597">
        <v>51.69</v>
      </c>
      <c r="I597" t="s">
        <v>156</v>
      </c>
      <c r="J597" t="s">
        <v>155</v>
      </c>
      <c r="K597" s="5" t="s">
        <v>2923</v>
      </c>
      <c r="L597" t="s">
        <v>56</v>
      </c>
      <c r="M597" t="s">
        <v>106</v>
      </c>
      <c r="N597" t="s">
        <v>55</v>
      </c>
      <c r="O597">
        <v>360</v>
      </c>
      <c r="S597">
        <v>97</v>
      </c>
      <c r="T597">
        <f>V597+X597</f>
        <v>1196.6099999999999</v>
      </c>
      <c r="U597">
        <f>W597+Y597</f>
        <v>10.192808246999999</v>
      </c>
      <c r="V597">
        <v>51.03</v>
      </c>
      <c r="W597">
        <v>0.459096907</v>
      </c>
      <c r="X597">
        <v>1145.58</v>
      </c>
      <c r="Y597">
        <v>9.7337113399999993</v>
      </c>
      <c r="Z597">
        <f t="shared" si="13"/>
        <v>167.19741047999997</v>
      </c>
      <c r="AA597">
        <v>17.990642479999998</v>
      </c>
      <c r="AB597">
        <v>149.20676799999998</v>
      </c>
      <c r="AC597">
        <f>SUM(AD597:AE597)</f>
        <v>330.62155639999997</v>
      </c>
      <c r="AD597">
        <v>27.590556400000001</v>
      </c>
      <c r="AE597">
        <v>303.03099999999995</v>
      </c>
      <c r="AF597">
        <f>SUM(AG597:AH597)</f>
        <v>559.82756746999996</v>
      </c>
      <c r="AG597">
        <v>33.297255469999996</v>
      </c>
      <c r="AH597">
        <v>526.53031199999998</v>
      </c>
      <c r="AM597">
        <v>97</v>
      </c>
      <c r="AO597">
        <v>1.2114835049999999</v>
      </c>
    </row>
    <row r="598" spans="1:41">
      <c r="A598" t="s">
        <v>1072</v>
      </c>
      <c r="B598" t="s">
        <v>1071</v>
      </c>
      <c r="C598" t="s">
        <v>918</v>
      </c>
      <c r="D598" s="5">
        <v>2015</v>
      </c>
      <c r="E598" t="s">
        <v>1085</v>
      </c>
      <c r="F598" t="s">
        <v>157</v>
      </c>
      <c r="G598">
        <v>24.25</v>
      </c>
      <c r="H598">
        <v>51.69</v>
      </c>
      <c r="I598" t="s">
        <v>156</v>
      </c>
      <c r="J598" t="s">
        <v>155</v>
      </c>
      <c r="K598" s="5" t="s">
        <v>2923</v>
      </c>
      <c r="L598" t="s">
        <v>56</v>
      </c>
      <c r="M598" t="s">
        <v>106</v>
      </c>
      <c r="N598" t="s">
        <v>55</v>
      </c>
      <c r="O598">
        <v>361</v>
      </c>
      <c r="S598">
        <v>65</v>
      </c>
      <c r="T598">
        <f>V598+X598</f>
        <v>861.89</v>
      </c>
      <c r="U598">
        <f>W598+Y598</f>
        <v>10.551412308</v>
      </c>
      <c r="V598">
        <v>55.61</v>
      </c>
      <c r="W598">
        <v>0.68987384600000001</v>
      </c>
      <c r="X598">
        <v>806.28</v>
      </c>
      <c r="Y598">
        <v>9.8615384620000004</v>
      </c>
      <c r="Z598">
        <f t="shared" si="13"/>
        <v>167.82408519999998</v>
      </c>
      <c r="AA598">
        <v>13.5589172</v>
      </c>
      <c r="AB598">
        <v>154.26516799999999</v>
      </c>
      <c r="AC598">
        <f>SUM(AD598:AE598)</f>
        <v>359.26030963999995</v>
      </c>
      <c r="AD598">
        <v>22.870223639999999</v>
      </c>
      <c r="AE598">
        <v>336.39008599999994</v>
      </c>
      <c r="AF598">
        <f>SUM(AG598:AH598)</f>
        <v>646.69532749999996</v>
      </c>
      <c r="AG598">
        <v>39.1020635</v>
      </c>
      <c r="AH598">
        <v>607.59326399999998</v>
      </c>
      <c r="AM598">
        <v>65</v>
      </c>
      <c r="AO598">
        <v>1.2563261539999999</v>
      </c>
    </row>
    <row r="599" spans="1:41">
      <c r="A599" t="s">
        <v>1072</v>
      </c>
      <c r="B599" t="s">
        <v>1071</v>
      </c>
      <c r="C599" t="s">
        <v>918</v>
      </c>
      <c r="D599" s="5">
        <v>2015</v>
      </c>
      <c r="E599" t="s">
        <v>1082</v>
      </c>
      <c r="F599" t="s">
        <v>157</v>
      </c>
      <c r="G599">
        <v>24.2</v>
      </c>
      <c r="H599">
        <v>52.45</v>
      </c>
      <c r="I599" t="s">
        <v>156</v>
      </c>
      <c r="J599" t="s">
        <v>155</v>
      </c>
      <c r="K599" s="5" t="s">
        <v>2923</v>
      </c>
      <c r="L599" t="s">
        <v>56</v>
      </c>
      <c r="M599" t="s">
        <v>106</v>
      </c>
      <c r="N599" t="s">
        <v>55</v>
      </c>
      <c r="O599">
        <v>367</v>
      </c>
      <c r="S599">
        <v>15</v>
      </c>
      <c r="T599">
        <v>230.27</v>
      </c>
      <c r="U599">
        <f t="shared" ref="U599:U607" si="14">W599+Y599</f>
        <v>10.17</v>
      </c>
      <c r="V599">
        <v>7.24</v>
      </c>
      <c r="W599">
        <v>0.33</v>
      </c>
      <c r="X599">
        <v>223.02</v>
      </c>
      <c r="Y599">
        <v>9.84</v>
      </c>
      <c r="Z599">
        <v>230.27</v>
      </c>
      <c r="AA599">
        <v>7.24</v>
      </c>
      <c r="AB599">
        <v>223.02</v>
      </c>
      <c r="AM599">
        <v>15</v>
      </c>
      <c r="AO599">
        <v>1.494313333</v>
      </c>
    </row>
    <row r="600" spans="1:41">
      <c r="A600" t="s">
        <v>1072</v>
      </c>
      <c r="B600" t="s">
        <v>1071</v>
      </c>
      <c r="C600" t="s">
        <v>918</v>
      </c>
      <c r="D600" s="5">
        <v>2015</v>
      </c>
      <c r="E600" t="s">
        <v>1082</v>
      </c>
      <c r="F600" t="s">
        <v>157</v>
      </c>
      <c r="G600">
        <v>24.2</v>
      </c>
      <c r="H600">
        <v>52.45</v>
      </c>
      <c r="I600" t="s">
        <v>156</v>
      </c>
      <c r="J600" t="s">
        <v>155</v>
      </c>
      <c r="K600" s="5" t="s">
        <v>2923</v>
      </c>
      <c r="L600" t="s">
        <v>56</v>
      </c>
      <c r="M600" t="s">
        <v>106</v>
      </c>
      <c r="N600" t="s">
        <v>55</v>
      </c>
      <c r="O600">
        <v>368</v>
      </c>
      <c r="S600">
        <v>15</v>
      </c>
      <c r="T600">
        <v>234.02</v>
      </c>
      <c r="U600">
        <f t="shared" si="14"/>
        <v>10.33</v>
      </c>
      <c r="V600">
        <v>8.61</v>
      </c>
      <c r="W600">
        <v>0.38</v>
      </c>
      <c r="X600">
        <v>225.41</v>
      </c>
      <c r="Y600">
        <v>9.9499999999999993</v>
      </c>
      <c r="Z600">
        <v>234.02</v>
      </c>
      <c r="AA600">
        <v>8.61</v>
      </c>
      <c r="AB600">
        <v>225.41</v>
      </c>
      <c r="AM600">
        <v>15</v>
      </c>
      <c r="AO600">
        <v>1.478466667</v>
      </c>
    </row>
    <row r="601" spans="1:41">
      <c r="A601" t="s">
        <v>1072</v>
      </c>
      <c r="B601" t="s">
        <v>1071</v>
      </c>
      <c r="C601" t="s">
        <v>918</v>
      </c>
      <c r="D601" s="5">
        <v>2015</v>
      </c>
      <c r="E601" t="s">
        <v>1082</v>
      </c>
      <c r="F601" t="s">
        <v>157</v>
      </c>
      <c r="G601">
        <v>24.2</v>
      </c>
      <c r="H601">
        <v>52.45</v>
      </c>
      <c r="I601" t="s">
        <v>156</v>
      </c>
      <c r="J601" t="s">
        <v>155</v>
      </c>
      <c r="K601" s="5" t="s">
        <v>2923</v>
      </c>
      <c r="L601" t="s">
        <v>56</v>
      </c>
      <c r="M601" t="s">
        <v>106</v>
      </c>
      <c r="N601" t="s">
        <v>55</v>
      </c>
      <c r="O601">
        <v>369</v>
      </c>
      <c r="S601">
        <v>14</v>
      </c>
      <c r="T601">
        <v>215.2</v>
      </c>
      <c r="U601">
        <f t="shared" si="14"/>
        <v>10.43</v>
      </c>
      <c r="V601">
        <v>12.69</v>
      </c>
      <c r="W601">
        <v>0.66</v>
      </c>
      <c r="X601">
        <v>202.51</v>
      </c>
      <c r="Y601">
        <v>9.77</v>
      </c>
      <c r="AM601">
        <v>14</v>
      </c>
      <c r="AO601">
        <v>1.47498</v>
      </c>
    </row>
    <row r="602" spans="1:41">
      <c r="A602" t="s">
        <v>1072</v>
      </c>
      <c r="B602" t="s">
        <v>1071</v>
      </c>
      <c r="C602" t="s">
        <v>918</v>
      </c>
      <c r="D602" s="5">
        <v>2015</v>
      </c>
      <c r="E602" t="s">
        <v>1081</v>
      </c>
      <c r="F602" t="s">
        <v>157</v>
      </c>
      <c r="G602">
        <v>24.28</v>
      </c>
      <c r="H602">
        <v>53.35</v>
      </c>
      <c r="I602" t="s">
        <v>156</v>
      </c>
      <c r="J602" t="s">
        <v>155</v>
      </c>
      <c r="K602" s="5" t="s">
        <v>2923</v>
      </c>
      <c r="L602" t="s">
        <v>56</v>
      </c>
      <c r="M602" t="s">
        <v>106</v>
      </c>
      <c r="N602" t="s">
        <v>55</v>
      </c>
      <c r="O602">
        <v>370</v>
      </c>
      <c r="S602">
        <v>56</v>
      </c>
      <c r="T602">
        <f>V602+X602</f>
        <v>726.58</v>
      </c>
      <c r="U602">
        <f t="shared" si="14"/>
        <v>11.539846423999998</v>
      </c>
      <c r="V602">
        <v>80.209999999999994</v>
      </c>
      <c r="W602">
        <v>1.265560714</v>
      </c>
      <c r="X602">
        <v>646.37</v>
      </c>
      <c r="Y602">
        <v>10.274285709999999</v>
      </c>
      <c r="Z602">
        <f t="shared" ref="Z602:Z607" si="15">SUM(AA602:AB602)</f>
        <v>158.91065448000001</v>
      </c>
      <c r="AA602">
        <v>16.449714479999997</v>
      </c>
      <c r="AB602">
        <v>142.46094000000002</v>
      </c>
      <c r="AC602">
        <f>SUM(AD602:AE602)</f>
        <v>347.52708296000003</v>
      </c>
      <c r="AD602">
        <v>36.143118959999995</v>
      </c>
      <c r="AE602">
        <v>311.38396400000005</v>
      </c>
      <c r="AF602">
        <f>SUM(AG602:AH602)</f>
        <v>634.30999999999995</v>
      </c>
      <c r="AG602">
        <v>67.8</v>
      </c>
      <c r="AH602">
        <v>566.51</v>
      </c>
      <c r="AM602">
        <v>56</v>
      </c>
      <c r="AO602">
        <v>1.121714286</v>
      </c>
    </row>
    <row r="603" spans="1:41">
      <c r="A603" t="s">
        <v>1072</v>
      </c>
      <c r="B603" t="s">
        <v>1071</v>
      </c>
      <c r="C603" t="s">
        <v>918</v>
      </c>
      <c r="D603" s="5">
        <v>2015</v>
      </c>
      <c r="E603" t="s">
        <v>1081</v>
      </c>
      <c r="F603" t="s">
        <v>157</v>
      </c>
      <c r="G603">
        <v>24.28</v>
      </c>
      <c r="H603">
        <v>53.35</v>
      </c>
      <c r="I603" t="s">
        <v>156</v>
      </c>
      <c r="J603" t="s">
        <v>155</v>
      </c>
      <c r="K603" s="5" t="s">
        <v>2923</v>
      </c>
      <c r="L603" t="s">
        <v>56</v>
      </c>
      <c r="M603" t="s">
        <v>106</v>
      </c>
      <c r="N603" t="s">
        <v>55</v>
      </c>
      <c r="O603">
        <v>371</v>
      </c>
      <c r="S603">
        <v>48</v>
      </c>
      <c r="T603">
        <v>639.34</v>
      </c>
      <c r="U603">
        <f t="shared" si="14"/>
        <v>11.49</v>
      </c>
      <c r="V603">
        <v>58.04</v>
      </c>
      <c r="W603">
        <v>1.19</v>
      </c>
      <c r="X603">
        <v>581.29999999999995</v>
      </c>
      <c r="Y603">
        <v>10.3</v>
      </c>
      <c r="Z603">
        <f t="shared" si="15"/>
        <v>168.43</v>
      </c>
      <c r="AA603">
        <v>22.840000000000003</v>
      </c>
      <c r="AB603">
        <v>145.59</v>
      </c>
      <c r="AC603">
        <f>SUM(AD603:AE603)</f>
        <v>378.28</v>
      </c>
      <c r="AD603">
        <v>40.180000000000007</v>
      </c>
      <c r="AE603">
        <v>338.09999999999997</v>
      </c>
      <c r="AM603">
        <v>48</v>
      </c>
      <c r="AO603">
        <v>1.0770184620000001</v>
      </c>
    </row>
    <row r="604" spans="1:41">
      <c r="A604" t="s">
        <v>1072</v>
      </c>
      <c r="B604" t="s">
        <v>1071</v>
      </c>
      <c r="C604" t="s">
        <v>918</v>
      </c>
      <c r="D604" s="5">
        <v>2015</v>
      </c>
      <c r="E604" t="s">
        <v>1081</v>
      </c>
      <c r="F604" t="s">
        <v>157</v>
      </c>
      <c r="G604">
        <v>24.28</v>
      </c>
      <c r="H604">
        <v>53.35</v>
      </c>
      <c r="I604" t="s">
        <v>156</v>
      </c>
      <c r="J604" t="s">
        <v>155</v>
      </c>
      <c r="K604" s="5" t="s">
        <v>2923</v>
      </c>
      <c r="L604" t="s">
        <v>56</v>
      </c>
      <c r="M604" t="s">
        <v>106</v>
      </c>
      <c r="N604" t="s">
        <v>55</v>
      </c>
      <c r="O604">
        <v>372</v>
      </c>
      <c r="S604">
        <v>21</v>
      </c>
      <c r="T604">
        <v>292.64999999999998</v>
      </c>
      <c r="U604">
        <f t="shared" si="14"/>
        <v>11.26</v>
      </c>
      <c r="V604">
        <v>22.74</v>
      </c>
      <c r="W604">
        <v>0.95</v>
      </c>
      <c r="X604">
        <v>269.91000000000003</v>
      </c>
      <c r="Y604">
        <v>10.31</v>
      </c>
      <c r="Z604">
        <f t="shared" si="15"/>
        <v>203.14999999999998</v>
      </c>
      <c r="AA604">
        <v>15.61</v>
      </c>
      <c r="AB604">
        <v>187.54</v>
      </c>
      <c r="AM604">
        <v>21</v>
      </c>
      <c r="AO604">
        <v>1.2017575</v>
      </c>
    </row>
    <row r="605" spans="1:41">
      <c r="A605" t="s">
        <v>1072</v>
      </c>
      <c r="B605" t="s">
        <v>1071</v>
      </c>
      <c r="C605" t="s">
        <v>918</v>
      </c>
      <c r="D605" s="5">
        <v>2015</v>
      </c>
      <c r="E605" t="s">
        <v>1080</v>
      </c>
      <c r="F605" t="s">
        <v>157</v>
      </c>
      <c r="G605">
        <v>24.24</v>
      </c>
      <c r="H605">
        <v>53.47</v>
      </c>
      <c r="I605" t="s">
        <v>156</v>
      </c>
      <c r="J605" t="s">
        <v>155</v>
      </c>
      <c r="K605" s="5" t="s">
        <v>2923</v>
      </c>
      <c r="L605" t="s">
        <v>56</v>
      </c>
      <c r="M605" t="s">
        <v>106</v>
      </c>
      <c r="N605" t="s">
        <v>55</v>
      </c>
      <c r="O605">
        <v>373</v>
      </c>
      <c r="S605">
        <v>67</v>
      </c>
      <c r="T605">
        <v>990.06</v>
      </c>
      <c r="U605">
        <f t="shared" si="14"/>
        <v>11.224677611000001</v>
      </c>
      <c r="V605">
        <v>66.290000000000006</v>
      </c>
      <c r="W605">
        <v>0.74825970100000005</v>
      </c>
      <c r="X605">
        <v>923.77</v>
      </c>
      <c r="Y605">
        <v>10.47641791</v>
      </c>
      <c r="Z605">
        <f t="shared" si="15"/>
        <v>229.64491186000001</v>
      </c>
      <c r="AA605">
        <v>15.17045386</v>
      </c>
      <c r="AB605">
        <v>214.474458</v>
      </c>
      <c r="AC605">
        <f>SUM(AD605:AE605)</f>
        <v>462.31324760000001</v>
      </c>
      <c r="AD605">
        <v>41.147111600000002</v>
      </c>
      <c r="AE605">
        <v>421.16613599999999</v>
      </c>
      <c r="AF605">
        <f>SUM(AG605:AH605)</f>
        <v>751.42701639999996</v>
      </c>
      <c r="AG605">
        <v>52.893608399999998</v>
      </c>
      <c r="AH605">
        <v>698.53340800000001</v>
      </c>
      <c r="AM605">
        <v>67</v>
      </c>
      <c r="AO605">
        <v>1.3161835820000001</v>
      </c>
    </row>
    <row r="606" spans="1:41">
      <c r="A606" t="s">
        <v>1072</v>
      </c>
      <c r="B606" t="s">
        <v>1071</v>
      </c>
      <c r="C606" t="s">
        <v>918</v>
      </c>
      <c r="D606" s="5">
        <v>2015</v>
      </c>
      <c r="E606" t="s">
        <v>1080</v>
      </c>
      <c r="F606" t="s">
        <v>157</v>
      </c>
      <c r="G606">
        <v>24.24</v>
      </c>
      <c r="H606">
        <v>53.47</v>
      </c>
      <c r="I606" t="s">
        <v>156</v>
      </c>
      <c r="J606" t="s">
        <v>155</v>
      </c>
      <c r="K606" s="5" t="s">
        <v>2923</v>
      </c>
      <c r="L606" t="s">
        <v>56</v>
      </c>
      <c r="M606" t="s">
        <v>106</v>
      </c>
      <c r="N606" t="s">
        <v>55</v>
      </c>
      <c r="O606">
        <v>374</v>
      </c>
      <c r="S606">
        <v>66</v>
      </c>
      <c r="T606">
        <v>1031.47</v>
      </c>
      <c r="U606">
        <f t="shared" si="14"/>
        <v>11.176359094999999</v>
      </c>
      <c r="V606">
        <v>44.07</v>
      </c>
      <c r="W606">
        <v>0.47999545500000002</v>
      </c>
      <c r="X606">
        <v>987.4</v>
      </c>
      <c r="Y606">
        <v>10.69636364</v>
      </c>
      <c r="Z606">
        <f t="shared" si="15"/>
        <v>233.15</v>
      </c>
      <c r="AA606">
        <v>15.52</v>
      </c>
      <c r="AB606">
        <v>217.63</v>
      </c>
      <c r="AC606">
        <f>SUM(AD606:AE606)</f>
        <v>785.21643272000006</v>
      </c>
      <c r="AD606">
        <v>33.882600719999999</v>
      </c>
      <c r="AE606">
        <v>751.33383200000003</v>
      </c>
      <c r="AF606">
        <f>SUM(AG606:AH606)</f>
        <v>781.41</v>
      </c>
      <c r="AG606">
        <v>33.380000000000003</v>
      </c>
      <c r="AH606">
        <v>748.03</v>
      </c>
      <c r="AM606">
        <v>66</v>
      </c>
      <c r="AO606">
        <v>1.398745455</v>
      </c>
    </row>
    <row r="607" spans="1:41">
      <c r="A607" t="s">
        <v>1072</v>
      </c>
      <c r="B607" t="s">
        <v>1071</v>
      </c>
      <c r="C607" t="s">
        <v>918</v>
      </c>
      <c r="D607" s="5">
        <v>2015</v>
      </c>
      <c r="E607" t="s">
        <v>1079</v>
      </c>
      <c r="F607" t="s">
        <v>157</v>
      </c>
      <c r="G607">
        <v>24.21</v>
      </c>
      <c r="H607">
        <v>53.62</v>
      </c>
      <c r="I607" t="s">
        <v>156</v>
      </c>
      <c r="J607" t="s">
        <v>155</v>
      </c>
      <c r="K607" s="5" t="s">
        <v>2923</v>
      </c>
      <c r="L607" t="s">
        <v>56</v>
      </c>
      <c r="M607" t="s">
        <v>106</v>
      </c>
      <c r="N607" t="s">
        <v>55</v>
      </c>
      <c r="O607">
        <v>375</v>
      </c>
      <c r="S607">
        <v>86</v>
      </c>
      <c r="T607">
        <v>1387.16</v>
      </c>
      <c r="U607">
        <f t="shared" si="14"/>
        <v>11.177462789</v>
      </c>
      <c r="V607">
        <v>40.479999999999997</v>
      </c>
      <c r="W607">
        <v>0.32641627899999998</v>
      </c>
      <c r="X607">
        <v>1346.68</v>
      </c>
      <c r="Y607">
        <v>10.85104651</v>
      </c>
      <c r="Z607">
        <f t="shared" si="15"/>
        <v>231.22897665000002</v>
      </c>
      <c r="AA607">
        <v>8.9877516500000016</v>
      </c>
      <c r="AB607">
        <v>222.24122500000001</v>
      </c>
      <c r="AC607">
        <f>SUM(AD607:AE607)</f>
        <v>466.85964937</v>
      </c>
      <c r="AD607">
        <v>14.621320370000001</v>
      </c>
      <c r="AE607">
        <v>452.23832900000002</v>
      </c>
      <c r="AF607">
        <f>SUM(AG607:AH607)</f>
        <v>793.37999999999988</v>
      </c>
      <c r="AG607">
        <v>25.55</v>
      </c>
      <c r="AH607">
        <v>767.82999999999993</v>
      </c>
      <c r="AM607">
        <v>86</v>
      </c>
      <c r="AO607">
        <v>1.4429046510000001</v>
      </c>
    </row>
    <row r="608" spans="1:41">
      <c r="A608" t="s">
        <v>1072</v>
      </c>
      <c r="B608" t="s">
        <v>1071</v>
      </c>
      <c r="C608" t="s">
        <v>918</v>
      </c>
      <c r="D608" s="5">
        <v>2015</v>
      </c>
      <c r="E608" t="s">
        <v>1079</v>
      </c>
      <c r="F608" t="s">
        <v>157</v>
      </c>
      <c r="G608">
        <v>24.21</v>
      </c>
      <c r="H608">
        <v>53.62</v>
      </c>
      <c r="I608" t="s">
        <v>156</v>
      </c>
      <c r="J608" t="s">
        <v>155</v>
      </c>
      <c r="K608" s="5" t="s">
        <v>2923</v>
      </c>
      <c r="L608" t="s">
        <v>56</v>
      </c>
      <c r="M608" t="s">
        <v>106</v>
      </c>
      <c r="N608" t="s">
        <v>55</v>
      </c>
      <c r="O608">
        <v>376</v>
      </c>
      <c r="S608">
        <v>85</v>
      </c>
      <c r="T608">
        <v>1378.14</v>
      </c>
      <c r="V608">
        <v>63.73</v>
      </c>
      <c r="W608">
        <v>0.54</v>
      </c>
      <c r="X608">
        <v>1314.41</v>
      </c>
      <c r="Y608">
        <v>10.63</v>
      </c>
      <c r="Z608">
        <v>243.2</v>
      </c>
      <c r="AA608">
        <v>11.25</v>
      </c>
      <c r="AB608">
        <v>231.96</v>
      </c>
      <c r="AC608">
        <v>486.4</v>
      </c>
      <c r="AD608">
        <v>22.49</v>
      </c>
      <c r="AE608">
        <v>463.91</v>
      </c>
      <c r="AF608">
        <v>810.67</v>
      </c>
      <c r="AG608">
        <v>37.49</v>
      </c>
      <c r="AH608">
        <v>773.18</v>
      </c>
      <c r="AM608">
        <v>85</v>
      </c>
      <c r="AO608">
        <v>1.4284863160000001</v>
      </c>
    </row>
    <row r="609" spans="1:41">
      <c r="A609" t="s">
        <v>1072</v>
      </c>
      <c r="B609" t="s">
        <v>1071</v>
      </c>
      <c r="C609" t="s">
        <v>918</v>
      </c>
      <c r="D609" s="5">
        <v>2015</v>
      </c>
      <c r="E609" t="s">
        <v>1078</v>
      </c>
      <c r="F609" t="s">
        <v>157</v>
      </c>
      <c r="G609">
        <v>24.55</v>
      </c>
      <c r="H609">
        <v>53.11</v>
      </c>
      <c r="I609" t="s">
        <v>156</v>
      </c>
      <c r="J609" t="s">
        <v>155</v>
      </c>
      <c r="K609" s="5" t="s">
        <v>2923</v>
      </c>
      <c r="L609" t="s">
        <v>56</v>
      </c>
      <c r="M609" t="s">
        <v>106</v>
      </c>
      <c r="N609" t="s">
        <v>55</v>
      </c>
      <c r="O609">
        <v>377</v>
      </c>
      <c r="S609">
        <v>39</v>
      </c>
      <c r="T609">
        <v>603.69000000000005</v>
      </c>
      <c r="V609">
        <v>49.88</v>
      </c>
      <c r="W609">
        <v>0.95</v>
      </c>
      <c r="X609">
        <v>553.80999999999995</v>
      </c>
      <c r="Y609">
        <v>10.79</v>
      </c>
      <c r="Z609">
        <v>232.19</v>
      </c>
      <c r="AA609">
        <v>19.18</v>
      </c>
      <c r="AB609">
        <v>213</v>
      </c>
      <c r="AC609">
        <v>464.37</v>
      </c>
      <c r="AD609">
        <v>38.369999999999997</v>
      </c>
      <c r="AE609">
        <v>426.01</v>
      </c>
      <c r="AM609">
        <v>39</v>
      </c>
      <c r="AO609">
        <v>1.3201328569999999</v>
      </c>
    </row>
    <row r="610" spans="1:41">
      <c r="A610" t="s">
        <v>1072</v>
      </c>
      <c r="B610" t="s">
        <v>1071</v>
      </c>
      <c r="C610" t="s">
        <v>918</v>
      </c>
      <c r="D610" s="5">
        <v>2015</v>
      </c>
      <c r="E610" t="s">
        <v>1078</v>
      </c>
      <c r="F610" t="s">
        <v>157</v>
      </c>
      <c r="G610">
        <v>24.55</v>
      </c>
      <c r="H610">
        <v>53.11</v>
      </c>
      <c r="I610" t="s">
        <v>156</v>
      </c>
      <c r="J610" t="s">
        <v>155</v>
      </c>
      <c r="K610" s="5" t="s">
        <v>2923</v>
      </c>
      <c r="L610" t="s">
        <v>56</v>
      </c>
      <c r="M610" t="s">
        <v>106</v>
      </c>
      <c r="N610" t="s">
        <v>55</v>
      </c>
      <c r="O610">
        <v>378</v>
      </c>
      <c r="S610">
        <v>27</v>
      </c>
      <c r="T610">
        <v>431.94</v>
      </c>
      <c r="V610">
        <v>34.549999999999997</v>
      </c>
      <c r="W610">
        <v>0.96</v>
      </c>
      <c r="X610">
        <v>397.39</v>
      </c>
      <c r="Y610">
        <v>10.82</v>
      </c>
      <c r="Z610">
        <v>239.97</v>
      </c>
      <c r="AA610">
        <v>19.2</v>
      </c>
      <c r="AB610">
        <v>220.77</v>
      </c>
      <c r="AC610">
        <v>479.93</v>
      </c>
      <c r="AD610">
        <v>38.39</v>
      </c>
      <c r="AE610">
        <v>441.54</v>
      </c>
      <c r="AM610">
        <v>27</v>
      </c>
      <c r="AO610">
        <v>1.3324339999999999</v>
      </c>
    </row>
    <row r="611" spans="1:41">
      <c r="A611" t="s">
        <v>1072</v>
      </c>
      <c r="B611" t="s">
        <v>1071</v>
      </c>
      <c r="C611" t="s">
        <v>918</v>
      </c>
      <c r="D611" s="5">
        <v>2015</v>
      </c>
      <c r="E611" t="s">
        <v>1076</v>
      </c>
      <c r="F611" t="s">
        <v>157</v>
      </c>
      <c r="G611">
        <v>24.55</v>
      </c>
      <c r="H611">
        <v>53.04</v>
      </c>
      <c r="I611" t="s">
        <v>156</v>
      </c>
      <c r="J611" t="s">
        <v>155</v>
      </c>
      <c r="K611" s="5" t="s">
        <v>2923</v>
      </c>
      <c r="L611" t="s">
        <v>56</v>
      </c>
      <c r="M611" t="s">
        <v>106</v>
      </c>
      <c r="N611" t="s">
        <v>55</v>
      </c>
      <c r="O611">
        <v>381</v>
      </c>
      <c r="S611">
        <v>15</v>
      </c>
      <c r="T611">
        <v>235.92</v>
      </c>
      <c r="V611">
        <v>11.55</v>
      </c>
      <c r="W611">
        <v>0.49</v>
      </c>
      <c r="X611">
        <v>224.38</v>
      </c>
      <c r="Y611">
        <v>11.05</v>
      </c>
      <c r="Z611">
        <v>235.92</v>
      </c>
      <c r="AA611">
        <v>11.55</v>
      </c>
      <c r="AB611">
        <v>224.38</v>
      </c>
      <c r="AM611">
        <v>15</v>
      </c>
      <c r="AO611">
        <v>1.3647199999999999</v>
      </c>
    </row>
    <row r="612" spans="1:41">
      <c r="A612" t="s">
        <v>1072</v>
      </c>
      <c r="B612" t="s">
        <v>1071</v>
      </c>
      <c r="C612" t="s">
        <v>918</v>
      </c>
      <c r="D612" s="5">
        <v>2015</v>
      </c>
      <c r="E612" t="s">
        <v>1076</v>
      </c>
      <c r="F612" t="s">
        <v>157</v>
      </c>
      <c r="G612">
        <v>24.55</v>
      </c>
      <c r="H612">
        <v>53.04</v>
      </c>
      <c r="I612" t="s">
        <v>156</v>
      </c>
      <c r="J612" t="s">
        <v>155</v>
      </c>
      <c r="K612" s="5" t="s">
        <v>2923</v>
      </c>
      <c r="L612" t="s">
        <v>56</v>
      </c>
      <c r="M612" t="s">
        <v>106</v>
      </c>
      <c r="N612" t="s">
        <v>55</v>
      </c>
      <c r="O612">
        <v>382</v>
      </c>
      <c r="S612">
        <v>39</v>
      </c>
      <c r="T612">
        <v>654.78</v>
      </c>
      <c r="V612">
        <v>42.4</v>
      </c>
      <c r="W612">
        <v>0.66</v>
      </c>
      <c r="X612">
        <v>612.39</v>
      </c>
      <c r="Y612">
        <v>10.93</v>
      </c>
      <c r="Z612">
        <v>251.84</v>
      </c>
      <c r="AA612">
        <v>16.309999999999999</v>
      </c>
      <c r="AB612">
        <v>235.53</v>
      </c>
      <c r="AC612">
        <v>503.68</v>
      </c>
      <c r="AD612">
        <v>32.61</v>
      </c>
      <c r="AE612">
        <v>471.07</v>
      </c>
      <c r="AM612">
        <v>39</v>
      </c>
      <c r="AO612">
        <v>1.4526600000000001</v>
      </c>
    </row>
    <row r="613" spans="1:41">
      <c r="A613" t="s">
        <v>1072</v>
      </c>
      <c r="B613" t="s">
        <v>1071</v>
      </c>
      <c r="C613" t="s">
        <v>918</v>
      </c>
      <c r="D613" s="5">
        <v>2015</v>
      </c>
      <c r="E613" t="s">
        <v>1076</v>
      </c>
      <c r="F613" t="s">
        <v>157</v>
      </c>
      <c r="G613">
        <v>24.55</v>
      </c>
      <c r="H613">
        <v>53.04</v>
      </c>
      <c r="I613" t="s">
        <v>156</v>
      </c>
      <c r="J613" t="s">
        <v>155</v>
      </c>
      <c r="K613" s="5" t="s">
        <v>2923</v>
      </c>
      <c r="L613" t="s">
        <v>56</v>
      </c>
      <c r="M613" t="s">
        <v>106</v>
      </c>
      <c r="N613" t="s">
        <v>55</v>
      </c>
      <c r="O613">
        <v>383</v>
      </c>
      <c r="S613">
        <v>43</v>
      </c>
      <c r="T613">
        <v>695.43</v>
      </c>
      <c r="V613">
        <v>35.79</v>
      </c>
      <c r="W613">
        <v>0.68</v>
      </c>
      <c r="X613">
        <v>659.64</v>
      </c>
      <c r="Y613">
        <v>10.89</v>
      </c>
      <c r="Z613">
        <v>242.59</v>
      </c>
      <c r="AA613">
        <v>12.49</v>
      </c>
      <c r="AB613">
        <v>230.11</v>
      </c>
      <c r="AC613">
        <v>485.18</v>
      </c>
      <c r="AD613">
        <v>24.97</v>
      </c>
      <c r="AE613">
        <v>460.21</v>
      </c>
      <c r="AM613">
        <v>43</v>
      </c>
      <c r="AO613">
        <v>1.3653446149999999</v>
      </c>
    </row>
    <row r="614" spans="1:41">
      <c r="A614" t="s">
        <v>1072</v>
      </c>
      <c r="B614" t="s">
        <v>1071</v>
      </c>
      <c r="C614" t="s">
        <v>918</v>
      </c>
      <c r="D614" s="5">
        <v>2015</v>
      </c>
      <c r="E614" t="s">
        <v>1075</v>
      </c>
      <c r="F614" t="s">
        <v>157</v>
      </c>
      <c r="G614">
        <v>24.31</v>
      </c>
      <c r="H614">
        <v>53.97</v>
      </c>
      <c r="I614" t="s">
        <v>156</v>
      </c>
      <c r="J614" t="s">
        <v>155</v>
      </c>
      <c r="K614" s="5" t="s">
        <v>2923</v>
      </c>
      <c r="L614" t="s">
        <v>56</v>
      </c>
      <c r="M614" t="s">
        <v>106</v>
      </c>
      <c r="N614" t="s">
        <v>55</v>
      </c>
      <c r="O614">
        <v>384</v>
      </c>
      <c r="S614">
        <v>8</v>
      </c>
      <c r="T614">
        <v>117.56</v>
      </c>
      <c r="V614">
        <v>9.32</v>
      </c>
      <c r="W614">
        <v>0.87</v>
      </c>
      <c r="X614">
        <v>108.24</v>
      </c>
      <c r="Y614">
        <v>9.91</v>
      </c>
      <c r="Z614">
        <v>220.42</v>
      </c>
      <c r="AA614">
        <v>17.47</v>
      </c>
      <c r="AB614">
        <v>202.95</v>
      </c>
      <c r="AM614">
        <v>8</v>
      </c>
      <c r="AO614">
        <v>1.3538399999999999</v>
      </c>
    </row>
    <row r="615" spans="1:41">
      <c r="A615" t="s">
        <v>1072</v>
      </c>
      <c r="B615" t="s">
        <v>1071</v>
      </c>
      <c r="C615" t="s">
        <v>918</v>
      </c>
      <c r="D615" s="5">
        <v>2015</v>
      </c>
      <c r="E615" t="s">
        <v>1075</v>
      </c>
      <c r="F615" t="s">
        <v>157</v>
      </c>
      <c r="G615">
        <v>24.31</v>
      </c>
      <c r="H615">
        <v>53.97</v>
      </c>
      <c r="I615" t="s">
        <v>156</v>
      </c>
      <c r="J615" t="s">
        <v>155</v>
      </c>
      <c r="K615" s="5" t="s">
        <v>2923</v>
      </c>
      <c r="L615" t="s">
        <v>56</v>
      </c>
      <c r="M615" t="s">
        <v>106</v>
      </c>
      <c r="N615" t="s">
        <v>55</v>
      </c>
      <c r="O615">
        <v>385</v>
      </c>
      <c r="S615">
        <v>6</v>
      </c>
      <c r="T615">
        <v>90.64</v>
      </c>
      <c r="V615">
        <v>4.54</v>
      </c>
      <c r="W615">
        <v>0.56000000000000005</v>
      </c>
      <c r="X615">
        <v>86.1</v>
      </c>
      <c r="Y615">
        <v>10.49</v>
      </c>
      <c r="Z615">
        <v>226.61</v>
      </c>
      <c r="AA615">
        <v>11.35</v>
      </c>
      <c r="AB615">
        <v>215.26</v>
      </c>
      <c r="AM615">
        <v>6</v>
      </c>
      <c r="AO615">
        <v>1.36856</v>
      </c>
    </row>
    <row r="616" spans="1:41">
      <c r="A616" t="s">
        <v>1072</v>
      </c>
      <c r="B616" t="s">
        <v>1071</v>
      </c>
      <c r="C616" t="s">
        <v>918</v>
      </c>
      <c r="D616" s="5">
        <v>2015</v>
      </c>
      <c r="E616" t="s">
        <v>1074</v>
      </c>
      <c r="F616" t="s">
        <v>157</v>
      </c>
      <c r="G616">
        <v>24.31</v>
      </c>
      <c r="H616">
        <v>54</v>
      </c>
      <c r="I616" t="s">
        <v>156</v>
      </c>
      <c r="J616" t="s">
        <v>155</v>
      </c>
      <c r="K616" s="5" t="s">
        <v>2923</v>
      </c>
      <c r="L616" t="s">
        <v>56</v>
      </c>
      <c r="M616" t="s">
        <v>106</v>
      </c>
      <c r="N616" t="s">
        <v>55</v>
      </c>
      <c r="O616">
        <v>386</v>
      </c>
      <c r="S616">
        <v>36</v>
      </c>
      <c r="T616">
        <v>538.71</v>
      </c>
      <c r="V616">
        <v>26.43</v>
      </c>
      <c r="W616">
        <v>0.52</v>
      </c>
      <c r="X616">
        <v>512.28</v>
      </c>
      <c r="Y616">
        <v>10.17</v>
      </c>
      <c r="Z616">
        <v>224.46</v>
      </c>
      <c r="AA616">
        <v>11.01</v>
      </c>
      <c r="AB616">
        <v>213.45</v>
      </c>
      <c r="AC616">
        <v>448.93</v>
      </c>
      <c r="AD616">
        <v>22.03</v>
      </c>
      <c r="AE616">
        <v>426.9</v>
      </c>
      <c r="AM616">
        <v>36</v>
      </c>
      <c r="AO616">
        <v>1.3672636359999999</v>
      </c>
    </row>
    <row r="617" spans="1:41">
      <c r="A617" t="s">
        <v>1072</v>
      </c>
      <c r="B617" t="s">
        <v>1071</v>
      </c>
      <c r="C617" t="s">
        <v>918</v>
      </c>
      <c r="D617" s="5">
        <v>2015</v>
      </c>
      <c r="E617" t="s">
        <v>1074</v>
      </c>
      <c r="F617" t="s">
        <v>157</v>
      </c>
      <c r="G617">
        <v>24.31</v>
      </c>
      <c r="H617">
        <v>54</v>
      </c>
      <c r="I617" t="s">
        <v>156</v>
      </c>
      <c r="J617" t="s">
        <v>155</v>
      </c>
      <c r="K617" s="5" t="s">
        <v>2923</v>
      </c>
      <c r="L617" t="s">
        <v>56</v>
      </c>
      <c r="M617" t="s">
        <v>106</v>
      </c>
      <c r="N617" t="s">
        <v>55</v>
      </c>
      <c r="O617">
        <v>387</v>
      </c>
      <c r="S617">
        <v>26</v>
      </c>
      <c r="T617">
        <v>397.92</v>
      </c>
      <c r="V617">
        <v>21.02</v>
      </c>
      <c r="W617">
        <v>0.64</v>
      </c>
      <c r="X617">
        <v>376.9</v>
      </c>
      <c r="Y617">
        <v>10.34</v>
      </c>
      <c r="Z617">
        <v>229.57</v>
      </c>
      <c r="AA617">
        <v>12.13</v>
      </c>
      <c r="AB617">
        <v>217.44</v>
      </c>
      <c r="AC617">
        <v>459.14</v>
      </c>
      <c r="AD617">
        <v>24.26</v>
      </c>
      <c r="AE617">
        <v>434.88</v>
      </c>
      <c r="AM617">
        <v>26</v>
      </c>
      <c r="AO617">
        <v>1.3594888890000001</v>
      </c>
    </row>
    <row r="618" spans="1:41">
      <c r="A618" t="s">
        <v>1072</v>
      </c>
      <c r="B618" t="s">
        <v>1071</v>
      </c>
      <c r="C618" t="s">
        <v>918</v>
      </c>
      <c r="D618" s="5">
        <v>2015</v>
      </c>
      <c r="E618" t="s">
        <v>1073</v>
      </c>
      <c r="F618" t="s">
        <v>157</v>
      </c>
      <c r="G618">
        <v>24.32</v>
      </c>
      <c r="H618">
        <v>54.06</v>
      </c>
      <c r="I618" t="s">
        <v>156</v>
      </c>
      <c r="J618" t="s">
        <v>155</v>
      </c>
      <c r="K618" s="5" t="s">
        <v>2923</v>
      </c>
      <c r="L618" t="s">
        <v>56</v>
      </c>
      <c r="M618" t="s">
        <v>106</v>
      </c>
      <c r="N618" t="s">
        <v>55</v>
      </c>
      <c r="O618">
        <v>388</v>
      </c>
      <c r="S618">
        <v>15</v>
      </c>
      <c r="T618">
        <v>214.21</v>
      </c>
      <c r="V618">
        <v>9.5399999999999991</v>
      </c>
      <c r="W618">
        <v>0.48</v>
      </c>
      <c r="X618">
        <v>204.67</v>
      </c>
      <c r="Y618">
        <v>9.58</v>
      </c>
      <c r="Z618">
        <v>214.21</v>
      </c>
      <c r="AA618">
        <v>9.5399999999999991</v>
      </c>
      <c r="AB618">
        <v>204.67</v>
      </c>
      <c r="AM618">
        <v>15</v>
      </c>
      <c r="AO618">
        <v>1.415366667</v>
      </c>
    </row>
    <row r="619" spans="1:41">
      <c r="A619" t="s">
        <v>1072</v>
      </c>
      <c r="B619" t="s">
        <v>1071</v>
      </c>
      <c r="C619" t="s">
        <v>918</v>
      </c>
      <c r="D619" s="5">
        <v>2015</v>
      </c>
      <c r="E619" t="s">
        <v>1070</v>
      </c>
      <c r="F619" t="s">
        <v>157</v>
      </c>
      <c r="G619">
        <v>24.32</v>
      </c>
      <c r="H619">
        <v>54.06</v>
      </c>
      <c r="I619" t="s">
        <v>156</v>
      </c>
      <c r="J619" t="s">
        <v>155</v>
      </c>
      <c r="K619" s="5" t="s">
        <v>2923</v>
      </c>
      <c r="L619" t="s">
        <v>56</v>
      </c>
      <c r="M619" t="s">
        <v>106</v>
      </c>
      <c r="N619" t="s">
        <v>55</v>
      </c>
      <c r="O619">
        <v>389</v>
      </c>
      <c r="S619">
        <v>93</v>
      </c>
      <c r="T619">
        <v>1265.32</v>
      </c>
      <c r="V619">
        <v>53.24</v>
      </c>
      <c r="W619">
        <v>0.44</v>
      </c>
      <c r="X619">
        <v>1212.08</v>
      </c>
      <c r="Y619">
        <v>9.5500000000000007</v>
      </c>
      <c r="Z619">
        <v>204.08</v>
      </c>
      <c r="AA619">
        <v>8.59</v>
      </c>
      <c r="AB619">
        <v>195.5</v>
      </c>
      <c r="AC619">
        <v>408.17</v>
      </c>
      <c r="AD619">
        <v>17.18</v>
      </c>
      <c r="AE619">
        <v>390.99</v>
      </c>
      <c r="AF619">
        <v>680.28</v>
      </c>
      <c r="AG619">
        <v>28.63</v>
      </c>
      <c r="AH619">
        <v>651.65</v>
      </c>
      <c r="AM619">
        <v>93</v>
      </c>
      <c r="AO619">
        <v>1.3988400000000001</v>
      </c>
    </row>
    <row r="620" spans="1:41">
      <c r="A620" t="s">
        <v>1072</v>
      </c>
      <c r="B620" t="s">
        <v>1071</v>
      </c>
      <c r="C620" t="s">
        <v>918</v>
      </c>
      <c r="D620" s="5">
        <v>2015</v>
      </c>
      <c r="E620" t="s">
        <v>1070</v>
      </c>
      <c r="F620" t="s">
        <v>157</v>
      </c>
      <c r="G620">
        <v>24.32</v>
      </c>
      <c r="H620">
        <v>54.06</v>
      </c>
      <c r="I620" t="s">
        <v>156</v>
      </c>
      <c r="J620" t="s">
        <v>155</v>
      </c>
      <c r="K620" s="5" t="s">
        <v>2923</v>
      </c>
      <c r="L620" t="s">
        <v>56</v>
      </c>
      <c r="M620" t="s">
        <v>106</v>
      </c>
      <c r="N620" t="s">
        <v>55</v>
      </c>
      <c r="O620">
        <v>390</v>
      </c>
      <c r="S620">
        <v>94</v>
      </c>
      <c r="T620">
        <v>1370.53</v>
      </c>
      <c r="V620">
        <v>58.18</v>
      </c>
      <c r="W620">
        <v>0.41</v>
      </c>
      <c r="X620">
        <v>1312.36</v>
      </c>
      <c r="Y620">
        <v>9.57</v>
      </c>
      <c r="Z620">
        <v>218.7</v>
      </c>
      <c r="AA620">
        <v>9.2799999999999994</v>
      </c>
      <c r="AB620">
        <v>209.42</v>
      </c>
      <c r="AC620">
        <v>437.4</v>
      </c>
      <c r="AD620">
        <v>18.57</v>
      </c>
      <c r="AE620">
        <v>418.84</v>
      </c>
      <c r="AF620">
        <v>729.01</v>
      </c>
      <c r="AG620">
        <v>30.94</v>
      </c>
      <c r="AH620">
        <v>698.06</v>
      </c>
      <c r="AM620">
        <v>94</v>
      </c>
      <c r="AO620">
        <v>1.4478899999999999</v>
      </c>
    </row>
    <row r="621" spans="1:41">
      <c r="A621" t="s">
        <v>972</v>
      </c>
      <c r="B621" t="s">
        <v>971</v>
      </c>
      <c r="D621">
        <v>2021</v>
      </c>
      <c r="E621" t="s">
        <v>970</v>
      </c>
      <c r="F621" t="s">
        <v>969</v>
      </c>
      <c r="G621">
        <v>-13.55204444</v>
      </c>
      <c r="H621">
        <v>48.425352779999997</v>
      </c>
      <c r="I621" t="s">
        <v>96</v>
      </c>
      <c r="J621" t="s">
        <v>155</v>
      </c>
      <c r="K621" s="5" t="s">
        <v>2923</v>
      </c>
      <c r="L621" t="s">
        <v>56</v>
      </c>
      <c r="M621" t="s">
        <v>210</v>
      </c>
      <c r="N621" t="s">
        <v>210</v>
      </c>
      <c r="O621">
        <v>305</v>
      </c>
      <c r="S621">
        <v>25</v>
      </c>
      <c r="T621">
        <v>10.199999999999999</v>
      </c>
      <c r="V621">
        <v>7.8</v>
      </c>
      <c r="X621">
        <v>2.4</v>
      </c>
      <c r="Z621">
        <v>6.11</v>
      </c>
      <c r="AA621">
        <v>4.67</v>
      </c>
      <c r="AB621">
        <v>1.44</v>
      </c>
      <c r="AC621">
        <v>12.22</v>
      </c>
      <c r="AD621">
        <v>9.33</v>
      </c>
      <c r="AE621">
        <v>2.88</v>
      </c>
      <c r="AM621">
        <v>25</v>
      </c>
    </row>
    <row r="622" spans="1:41">
      <c r="A622" t="s">
        <v>972</v>
      </c>
      <c r="B622" t="s">
        <v>971</v>
      </c>
      <c r="D622">
        <v>2021</v>
      </c>
      <c r="E622" t="s">
        <v>970</v>
      </c>
      <c r="F622" t="s">
        <v>969</v>
      </c>
      <c r="G622">
        <v>-13.55204444</v>
      </c>
      <c r="H622">
        <v>48.425352779999997</v>
      </c>
      <c r="I622" t="s">
        <v>96</v>
      </c>
      <c r="J622" t="s">
        <v>155</v>
      </c>
      <c r="K622" s="5" t="s">
        <v>2923</v>
      </c>
      <c r="L622" t="s">
        <v>56</v>
      </c>
      <c r="M622" t="s">
        <v>210</v>
      </c>
      <c r="N622" t="s">
        <v>210</v>
      </c>
      <c r="O622">
        <v>306</v>
      </c>
      <c r="S622">
        <v>25</v>
      </c>
      <c r="T622">
        <v>16.8</v>
      </c>
      <c r="V622">
        <v>10.199999999999999</v>
      </c>
      <c r="X622">
        <v>6.59</v>
      </c>
      <c r="Z622">
        <v>10.06</v>
      </c>
      <c r="AA622">
        <v>6.1</v>
      </c>
      <c r="AB622">
        <v>3.96</v>
      </c>
      <c r="AC622">
        <v>20.12</v>
      </c>
      <c r="AD622">
        <v>12.21</v>
      </c>
      <c r="AE622">
        <v>7.91</v>
      </c>
      <c r="AM622">
        <v>25</v>
      </c>
    </row>
    <row r="623" spans="1:41">
      <c r="A623" t="s">
        <v>968</v>
      </c>
      <c r="B623" t="s">
        <v>967</v>
      </c>
      <c r="D623">
        <v>2018</v>
      </c>
      <c r="E623" t="s">
        <v>964</v>
      </c>
      <c r="F623" t="s">
        <v>501</v>
      </c>
      <c r="G623">
        <v>-6.780463889</v>
      </c>
      <c r="H623">
        <v>39.447319440000001</v>
      </c>
      <c r="I623" t="s">
        <v>2912</v>
      </c>
      <c r="J623" t="s">
        <v>155</v>
      </c>
      <c r="K623" s="5" t="s">
        <v>2923</v>
      </c>
      <c r="L623" t="s">
        <v>56</v>
      </c>
      <c r="M623" t="s">
        <v>210</v>
      </c>
      <c r="N623" t="s">
        <v>210</v>
      </c>
      <c r="O623">
        <v>208</v>
      </c>
      <c r="S623">
        <v>25</v>
      </c>
      <c r="T623">
        <v>83.95</v>
      </c>
      <c r="V623">
        <v>17.34</v>
      </c>
      <c r="X623">
        <v>66.62</v>
      </c>
      <c r="Z623">
        <v>50.37</v>
      </c>
      <c r="AA623">
        <v>10.4</v>
      </c>
      <c r="AB623">
        <v>39.97</v>
      </c>
      <c r="AC623">
        <v>100.74</v>
      </c>
      <c r="AD623">
        <v>20.8</v>
      </c>
      <c r="AE623">
        <v>79.94</v>
      </c>
      <c r="AM623">
        <v>25</v>
      </c>
    </row>
    <row r="624" spans="1:41">
      <c r="A624" t="s">
        <v>968</v>
      </c>
      <c r="B624" t="s">
        <v>967</v>
      </c>
      <c r="D624">
        <v>2018</v>
      </c>
      <c r="E624" t="s">
        <v>964</v>
      </c>
      <c r="F624" t="s">
        <v>501</v>
      </c>
      <c r="G624">
        <v>-6.780463889</v>
      </c>
      <c r="H624">
        <v>39.447319440000001</v>
      </c>
      <c r="I624" t="s">
        <v>2912</v>
      </c>
      <c r="J624" t="s">
        <v>155</v>
      </c>
      <c r="K624" s="5" t="s">
        <v>2923</v>
      </c>
      <c r="L624" t="s">
        <v>56</v>
      </c>
      <c r="M624" t="s">
        <v>210</v>
      </c>
      <c r="N624" t="s">
        <v>210</v>
      </c>
      <c r="O624">
        <v>212</v>
      </c>
      <c r="S624">
        <v>25</v>
      </c>
      <c r="T624">
        <v>27.81</v>
      </c>
      <c r="V624">
        <v>12.2</v>
      </c>
      <c r="X624">
        <v>15.62</v>
      </c>
      <c r="Z624">
        <v>16.690000000000001</v>
      </c>
      <c r="AA624">
        <v>7.32</v>
      </c>
      <c r="AB624">
        <v>9.3699999999999992</v>
      </c>
      <c r="AC624">
        <v>33.380000000000003</v>
      </c>
      <c r="AD624">
        <v>14.64</v>
      </c>
      <c r="AE624">
        <v>18.739999999999998</v>
      </c>
      <c r="AM624">
        <v>25</v>
      </c>
    </row>
    <row r="625" spans="1:39">
      <c r="A625" t="s">
        <v>968</v>
      </c>
      <c r="B625" t="s">
        <v>967</v>
      </c>
      <c r="D625">
        <v>2018</v>
      </c>
      <c r="E625" t="s">
        <v>962</v>
      </c>
      <c r="F625" t="s">
        <v>758</v>
      </c>
      <c r="G625">
        <v>-25.97374722</v>
      </c>
      <c r="H625">
        <v>32.929352780000002</v>
      </c>
      <c r="I625" t="s">
        <v>2912</v>
      </c>
      <c r="J625" t="s">
        <v>155</v>
      </c>
      <c r="K625" s="5" t="s">
        <v>2923</v>
      </c>
      <c r="L625" t="s">
        <v>56</v>
      </c>
      <c r="M625" t="s">
        <v>210</v>
      </c>
      <c r="N625" t="s">
        <v>210</v>
      </c>
      <c r="O625">
        <v>223</v>
      </c>
      <c r="S625">
        <v>25</v>
      </c>
      <c r="T625">
        <v>29.62</v>
      </c>
      <c r="V625">
        <v>9.51</v>
      </c>
      <c r="X625">
        <v>20.11</v>
      </c>
      <c r="Z625">
        <v>17.77</v>
      </c>
      <c r="AA625">
        <v>5.71</v>
      </c>
      <c r="AB625">
        <v>12.07</v>
      </c>
      <c r="AC625">
        <v>35.549999999999997</v>
      </c>
      <c r="AD625">
        <v>11.42</v>
      </c>
      <c r="AE625">
        <v>24.13</v>
      </c>
      <c r="AM625">
        <v>25</v>
      </c>
    </row>
    <row r="626" spans="1:39">
      <c r="A626" t="s">
        <v>968</v>
      </c>
      <c r="B626" t="s">
        <v>967</v>
      </c>
      <c r="D626">
        <v>2018</v>
      </c>
      <c r="E626" t="s">
        <v>962</v>
      </c>
      <c r="F626" t="s">
        <v>758</v>
      </c>
      <c r="G626">
        <v>-25.97374722</v>
      </c>
      <c r="H626">
        <v>32.929352780000002</v>
      </c>
      <c r="I626" t="s">
        <v>2912</v>
      </c>
      <c r="J626" t="s">
        <v>155</v>
      </c>
      <c r="K626" s="5" t="s">
        <v>2923</v>
      </c>
      <c r="L626" t="s">
        <v>56</v>
      </c>
      <c r="M626" t="s">
        <v>210</v>
      </c>
      <c r="N626" t="s">
        <v>210</v>
      </c>
      <c r="O626">
        <v>227</v>
      </c>
      <c r="S626">
        <v>25</v>
      </c>
      <c r="T626">
        <v>27.51</v>
      </c>
      <c r="V626">
        <v>11.28</v>
      </c>
      <c r="X626">
        <v>16.239999999999998</v>
      </c>
      <c r="Z626">
        <v>16.510000000000002</v>
      </c>
      <c r="AA626">
        <v>6.77</v>
      </c>
      <c r="AB626">
        <v>9.74</v>
      </c>
      <c r="AC626">
        <v>33.020000000000003</v>
      </c>
      <c r="AD626">
        <v>13.53</v>
      </c>
      <c r="AE626">
        <v>19.48</v>
      </c>
      <c r="AM626">
        <v>25</v>
      </c>
    </row>
    <row r="627" spans="1:39">
      <c r="A627" t="s">
        <v>968</v>
      </c>
      <c r="B627" t="s">
        <v>967</v>
      </c>
      <c r="D627">
        <v>2018</v>
      </c>
      <c r="E627" t="s">
        <v>961</v>
      </c>
      <c r="F627" t="s">
        <v>501</v>
      </c>
      <c r="G627">
        <v>-6.0471638890000001</v>
      </c>
      <c r="H627">
        <v>39.177725000000002</v>
      </c>
      <c r="I627" t="s">
        <v>2912</v>
      </c>
      <c r="J627" t="s">
        <v>155</v>
      </c>
      <c r="K627" s="5" t="s">
        <v>2923</v>
      </c>
      <c r="L627" t="s">
        <v>56</v>
      </c>
      <c r="M627" t="s">
        <v>210</v>
      </c>
      <c r="N627" t="s">
        <v>210</v>
      </c>
      <c r="O627">
        <v>231</v>
      </c>
      <c r="S627">
        <v>25</v>
      </c>
      <c r="T627">
        <v>173.07</v>
      </c>
      <c r="V627">
        <v>24.46</v>
      </c>
      <c r="X627">
        <v>148.62</v>
      </c>
      <c r="Z627">
        <v>103.84</v>
      </c>
      <c r="AA627">
        <v>14.67</v>
      </c>
      <c r="AB627">
        <v>89.17</v>
      </c>
      <c r="AC627">
        <v>207.69</v>
      </c>
      <c r="AD627">
        <v>29.35</v>
      </c>
      <c r="AE627">
        <v>178.34</v>
      </c>
      <c r="AM627">
        <v>25</v>
      </c>
    </row>
    <row r="628" spans="1:39">
      <c r="A628" t="s">
        <v>957</v>
      </c>
      <c r="B628" t="s">
        <v>956</v>
      </c>
      <c r="D628">
        <v>2021</v>
      </c>
      <c r="E628" t="s">
        <v>961</v>
      </c>
      <c r="F628" t="s">
        <v>501</v>
      </c>
      <c r="G628">
        <v>-6.2218944440000001</v>
      </c>
      <c r="H628">
        <v>39.217786109999999</v>
      </c>
      <c r="I628" t="s">
        <v>2912</v>
      </c>
      <c r="J628" t="s">
        <v>155</v>
      </c>
      <c r="K628" s="5" t="s">
        <v>2923</v>
      </c>
      <c r="L628" t="s">
        <v>56</v>
      </c>
      <c r="M628" t="s">
        <v>210</v>
      </c>
      <c r="N628" t="s">
        <v>210</v>
      </c>
      <c r="O628">
        <v>11</v>
      </c>
      <c r="S628">
        <v>25</v>
      </c>
      <c r="T628">
        <v>369.94</v>
      </c>
      <c r="V628">
        <v>12.51</v>
      </c>
      <c r="X628">
        <v>357.43</v>
      </c>
      <c r="Z628">
        <v>221.97</v>
      </c>
      <c r="AA628">
        <v>7.51</v>
      </c>
      <c r="AB628">
        <v>214.46</v>
      </c>
      <c r="AC628">
        <v>443.93</v>
      </c>
      <c r="AD628">
        <v>15.02</v>
      </c>
      <c r="AE628">
        <v>428.92</v>
      </c>
      <c r="AM628">
        <v>25</v>
      </c>
    </row>
    <row r="629" spans="1:39">
      <c r="A629" t="s">
        <v>957</v>
      </c>
      <c r="B629" t="s">
        <v>956</v>
      </c>
      <c r="D629">
        <v>2021</v>
      </c>
      <c r="E629" t="s">
        <v>961</v>
      </c>
      <c r="F629" t="s">
        <v>501</v>
      </c>
      <c r="G629">
        <v>-6.2218944440000001</v>
      </c>
      <c r="H629">
        <v>39.217786109999999</v>
      </c>
      <c r="I629" t="s">
        <v>2912</v>
      </c>
      <c r="J629" t="s">
        <v>155</v>
      </c>
      <c r="K629" s="5" t="s">
        <v>2923</v>
      </c>
      <c r="L629" t="s">
        <v>56</v>
      </c>
      <c r="M629" t="s">
        <v>210</v>
      </c>
      <c r="N629" t="s">
        <v>210</v>
      </c>
      <c r="O629">
        <v>16</v>
      </c>
      <c r="S629">
        <v>25</v>
      </c>
      <c r="T629">
        <v>38.1</v>
      </c>
      <c r="V629">
        <v>21.07</v>
      </c>
      <c r="X629">
        <v>17.04</v>
      </c>
      <c r="Z629">
        <v>22.86</v>
      </c>
      <c r="AA629">
        <v>12.64</v>
      </c>
      <c r="AB629">
        <v>10.220000000000001</v>
      </c>
      <c r="AC629">
        <v>45.72</v>
      </c>
      <c r="AD629">
        <v>25.28</v>
      </c>
      <c r="AE629">
        <v>20.45</v>
      </c>
      <c r="AM629">
        <v>25</v>
      </c>
    </row>
    <row r="630" spans="1:39">
      <c r="A630" t="s">
        <v>957</v>
      </c>
      <c r="B630" t="s">
        <v>956</v>
      </c>
      <c r="D630">
        <v>2021</v>
      </c>
      <c r="E630" t="s">
        <v>961</v>
      </c>
      <c r="F630" t="s">
        <v>501</v>
      </c>
      <c r="G630">
        <v>-6.2218944440000001</v>
      </c>
      <c r="H630">
        <v>39.217786109999999</v>
      </c>
      <c r="I630" t="s">
        <v>2912</v>
      </c>
      <c r="J630" t="s">
        <v>155</v>
      </c>
      <c r="K630" s="5" t="s">
        <v>2923</v>
      </c>
      <c r="L630" t="s">
        <v>56</v>
      </c>
      <c r="M630" t="s">
        <v>210</v>
      </c>
      <c r="N630" t="s">
        <v>210</v>
      </c>
      <c r="O630">
        <v>18</v>
      </c>
      <c r="S630">
        <v>25</v>
      </c>
      <c r="T630">
        <v>385.73</v>
      </c>
      <c r="V630">
        <v>22.98</v>
      </c>
      <c r="X630">
        <v>362.75</v>
      </c>
      <c r="Z630">
        <v>231.44</v>
      </c>
      <c r="AA630">
        <v>13.79</v>
      </c>
      <c r="AB630">
        <v>217.65</v>
      </c>
      <c r="AC630">
        <v>462.87</v>
      </c>
      <c r="AD630">
        <v>27.58</v>
      </c>
      <c r="AE630">
        <v>435.3</v>
      </c>
      <c r="AM630">
        <v>25</v>
      </c>
    </row>
    <row r="631" spans="1:39">
      <c r="A631" t="s">
        <v>957</v>
      </c>
      <c r="B631" t="s">
        <v>956</v>
      </c>
      <c r="D631">
        <v>2021</v>
      </c>
      <c r="E631" t="s">
        <v>961</v>
      </c>
      <c r="F631" t="s">
        <v>501</v>
      </c>
      <c r="G631">
        <v>-6.2218944440000001</v>
      </c>
      <c r="H631">
        <v>39.217786109999999</v>
      </c>
      <c r="I631" t="s">
        <v>2912</v>
      </c>
      <c r="J631" t="s">
        <v>155</v>
      </c>
      <c r="K631" s="5" t="s">
        <v>2923</v>
      </c>
      <c r="L631" t="s">
        <v>56</v>
      </c>
      <c r="M631" t="s">
        <v>210</v>
      </c>
      <c r="N631" t="s">
        <v>210</v>
      </c>
      <c r="O631">
        <v>22</v>
      </c>
      <c r="S631">
        <v>25</v>
      </c>
      <c r="T631">
        <v>288.11</v>
      </c>
      <c r="V631">
        <v>30.27</v>
      </c>
      <c r="X631">
        <v>257.85000000000002</v>
      </c>
      <c r="Z631">
        <v>172.87</v>
      </c>
      <c r="AA631">
        <v>18.16</v>
      </c>
      <c r="AB631">
        <v>154.71</v>
      </c>
      <c r="AC631">
        <v>345.73</v>
      </c>
      <c r="AD631">
        <v>36.32</v>
      </c>
      <c r="AE631">
        <v>309.41000000000003</v>
      </c>
      <c r="AM631">
        <v>25</v>
      </c>
    </row>
    <row r="632" spans="1:39">
      <c r="A632" t="s">
        <v>957</v>
      </c>
      <c r="B632" t="s">
        <v>956</v>
      </c>
      <c r="D632">
        <v>2021</v>
      </c>
      <c r="E632" t="s">
        <v>960</v>
      </c>
      <c r="F632" t="s">
        <v>501</v>
      </c>
      <c r="G632">
        <v>-7.8721500000000004</v>
      </c>
      <c r="H632">
        <v>39.725680560000001</v>
      </c>
      <c r="I632" t="s">
        <v>2912</v>
      </c>
      <c r="J632" t="s">
        <v>155</v>
      </c>
      <c r="K632" s="5" t="s">
        <v>2923</v>
      </c>
      <c r="L632" t="s">
        <v>56</v>
      </c>
      <c r="M632" t="s">
        <v>210</v>
      </c>
      <c r="N632" t="s">
        <v>210</v>
      </c>
      <c r="O632">
        <v>34</v>
      </c>
      <c r="S632">
        <v>25</v>
      </c>
      <c r="T632">
        <v>98.67</v>
      </c>
      <c r="V632">
        <v>8.52</v>
      </c>
      <c r="X632">
        <v>90.15</v>
      </c>
      <c r="Z632">
        <v>59.2</v>
      </c>
      <c r="AA632">
        <v>5.1100000000000003</v>
      </c>
      <c r="AB632">
        <v>54.09</v>
      </c>
      <c r="AC632">
        <v>118.41</v>
      </c>
      <c r="AD632">
        <v>10.23</v>
      </c>
      <c r="AE632">
        <v>108.18</v>
      </c>
      <c r="AM632">
        <v>25</v>
      </c>
    </row>
    <row r="633" spans="1:39">
      <c r="A633" t="s">
        <v>957</v>
      </c>
      <c r="B633" t="s">
        <v>956</v>
      </c>
      <c r="D633">
        <v>2021</v>
      </c>
      <c r="E633" t="s">
        <v>966</v>
      </c>
      <c r="F633" t="s">
        <v>501</v>
      </c>
      <c r="G633">
        <v>-7.8721500000000004</v>
      </c>
      <c r="H633">
        <v>39.725680560000001</v>
      </c>
      <c r="I633" t="s">
        <v>2912</v>
      </c>
      <c r="J633" t="s">
        <v>155</v>
      </c>
      <c r="K633" s="5" t="s">
        <v>2923</v>
      </c>
      <c r="L633" t="s">
        <v>56</v>
      </c>
      <c r="M633" t="s">
        <v>210</v>
      </c>
      <c r="N633" t="s">
        <v>210</v>
      </c>
      <c r="O633">
        <v>57</v>
      </c>
      <c r="S633">
        <v>25</v>
      </c>
      <c r="T633">
        <v>26.54</v>
      </c>
      <c r="V633">
        <v>9.0500000000000007</v>
      </c>
      <c r="X633">
        <v>17.489999999999998</v>
      </c>
      <c r="Z633">
        <v>15.92</v>
      </c>
      <c r="AA633">
        <v>5.43</v>
      </c>
      <c r="AB633">
        <v>10.49</v>
      </c>
      <c r="AC633">
        <v>31.85</v>
      </c>
      <c r="AD633">
        <v>10.86</v>
      </c>
      <c r="AE633">
        <v>20.98</v>
      </c>
      <c r="AM633">
        <v>25</v>
      </c>
    </row>
    <row r="634" spans="1:39">
      <c r="A634" t="s">
        <v>957</v>
      </c>
      <c r="B634" t="s">
        <v>956</v>
      </c>
      <c r="D634">
        <v>2021</v>
      </c>
      <c r="E634" t="s">
        <v>963</v>
      </c>
      <c r="F634" t="s">
        <v>501</v>
      </c>
      <c r="G634">
        <v>-7.8721500000000004</v>
      </c>
      <c r="H634">
        <v>39.725680560000001</v>
      </c>
      <c r="I634" t="s">
        <v>2912</v>
      </c>
      <c r="J634" t="s">
        <v>155</v>
      </c>
      <c r="K634" s="5" t="s">
        <v>2923</v>
      </c>
      <c r="L634" t="s">
        <v>56</v>
      </c>
      <c r="M634" t="s">
        <v>210</v>
      </c>
      <c r="N634" t="s">
        <v>210</v>
      </c>
      <c r="O634">
        <v>75</v>
      </c>
      <c r="S634">
        <v>25</v>
      </c>
      <c r="T634">
        <v>16.86</v>
      </c>
      <c r="V634">
        <v>10.27</v>
      </c>
      <c r="X634">
        <v>6.6</v>
      </c>
      <c r="Z634">
        <v>10.119999999999999</v>
      </c>
      <c r="AA634">
        <v>6.16</v>
      </c>
      <c r="AB634">
        <v>3.96</v>
      </c>
      <c r="AC634">
        <v>20.239999999999998</v>
      </c>
      <c r="AD634">
        <v>12.32</v>
      </c>
      <c r="AE634">
        <v>7.92</v>
      </c>
      <c r="AM634">
        <v>25</v>
      </c>
    </row>
    <row r="635" spans="1:39">
      <c r="A635" t="s">
        <v>957</v>
      </c>
      <c r="B635" t="s">
        <v>956</v>
      </c>
      <c r="D635">
        <v>2021</v>
      </c>
      <c r="E635" t="s">
        <v>955</v>
      </c>
      <c r="F635" t="s">
        <v>758</v>
      </c>
      <c r="G635">
        <v>-8.3900638890000003</v>
      </c>
      <c r="H635">
        <v>39.312036110000001</v>
      </c>
      <c r="I635" t="s">
        <v>2912</v>
      </c>
      <c r="J635" t="s">
        <v>155</v>
      </c>
      <c r="K635" s="5" t="s">
        <v>2923</v>
      </c>
      <c r="L635" t="s">
        <v>56</v>
      </c>
      <c r="M635" t="s">
        <v>210</v>
      </c>
      <c r="N635" t="s">
        <v>210</v>
      </c>
      <c r="O635">
        <v>91</v>
      </c>
      <c r="S635">
        <v>25</v>
      </c>
      <c r="T635">
        <v>39.549999999999997</v>
      </c>
      <c r="V635">
        <v>9.82</v>
      </c>
      <c r="X635">
        <v>29.72</v>
      </c>
      <c r="Z635">
        <v>23.73</v>
      </c>
      <c r="AA635">
        <v>5.89</v>
      </c>
      <c r="AB635">
        <v>17.829999999999998</v>
      </c>
      <c r="AC635">
        <v>47.46</v>
      </c>
      <c r="AD635">
        <v>11.79</v>
      </c>
      <c r="AE635">
        <v>35.67</v>
      </c>
      <c r="AM635">
        <v>25</v>
      </c>
    </row>
    <row r="636" spans="1:39">
      <c r="A636" t="s">
        <v>957</v>
      </c>
      <c r="B636" t="s">
        <v>956</v>
      </c>
      <c r="D636">
        <v>2021</v>
      </c>
      <c r="E636" t="s">
        <v>958</v>
      </c>
      <c r="F636" t="s">
        <v>758</v>
      </c>
      <c r="G636">
        <v>-21.555108329999999</v>
      </c>
      <c r="H636">
        <v>35.455966670000002</v>
      </c>
      <c r="I636" t="s">
        <v>2912</v>
      </c>
      <c r="J636" t="s">
        <v>155</v>
      </c>
      <c r="K636" s="5" t="s">
        <v>2923</v>
      </c>
      <c r="L636" t="s">
        <v>56</v>
      </c>
      <c r="M636" t="s">
        <v>210</v>
      </c>
      <c r="N636" t="s">
        <v>210</v>
      </c>
      <c r="O636">
        <v>92</v>
      </c>
      <c r="S636">
        <v>25</v>
      </c>
      <c r="T636">
        <v>24.03</v>
      </c>
      <c r="V636">
        <v>17.03</v>
      </c>
      <c r="X636">
        <v>7</v>
      </c>
      <c r="Z636">
        <v>14.42</v>
      </c>
      <c r="AA636">
        <v>10.220000000000001</v>
      </c>
      <c r="AB636">
        <v>4.2</v>
      </c>
      <c r="AC636">
        <v>28.84</v>
      </c>
      <c r="AD636">
        <v>20.43</v>
      </c>
      <c r="AE636">
        <v>8.4</v>
      </c>
      <c r="AM636">
        <v>25</v>
      </c>
    </row>
    <row r="637" spans="1:39">
      <c r="A637" t="s">
        <v>957</v>
      </c>
      <c r="B637" t="s">
        <v>956</v>
      </c>
      <c r="D637">
        <v>2021</v>
      </c>
      <c r="E637" t="s">
        <v>958</v>
      </c>
      <c r="F637" t="s">
        <v>758</v>
      </c>
      <c r="G637">
        <v>-21.555108329999999</v>
      </c>
      <c r="H637">
        <v>35.455966670000002</v>
      </c>
      <c r="I637" t="s">
        <v>2912</v>
      </c>
      <c r="J637" t="s">
        <v>155</v>
      </c>
      <c r="K637" s="5" t="s">
        <v>2923</v>
      </c>
      <c r="L637" t="s">
        <v>56</v>
      </c>
      <c r="M637" t="s">
        <v>210</v>
      </c>
      <c r="N637" t="s">
        <v>210</v>
      </c>
      <c r="O637">
        <v>94</v>
      </c>
      <c r="S637">
        <v>25</v>
      </c>
      <c r="T637">
        <v>22.18</v>
      </c>
      <c r="V637">
        <v>11.21</v>
      </c>
      <c r="X637">
        <v>10.97</v>
      </c>
      <c r="Z637">
        <v>13.31</v>
      </c>
      <c r="AA637">
        <v>6.72</v>
      </c>
      <c r="AB637">
        <v>6.58</v>
      </c>
      <c r="AC637">
        <v>26.61</v>
      </c>
      <c r="AD637">
        <v>13.45</v>
      </c>
      <c r="AE637">
        <v>13.16</v>
      </c>
      <c r="AM637">
        <v>25</v>
      </c>
    </row>
    <row r="638" spans="1:39">
      <c r="A638" t="s">
        <v>957</v>
      </c>
      <c r="B638" t="s">
        <v>956</v>
      </c>
      <c r="D638">
        <v>2021</v>
      </c>
      <c r="E638" t="s">
        <v>965</v>
      </c>
      <c r="F638" t="s">
        <v>758</v>
      </c>
      <c r="G638">
        <v>-25.917344440000001</v>
      </c>
      <c r="H638">
        <v>32.67350278</v>
      </c>
      <c r="I638" t="s">
        <v>2912</v>
      </c>
      <c r="J638" t="s">
        <v>155</v>
      </c>
      <c r="K638" s="5" t="s">
        <v>2923</v>
      </c>
      <c r="L638" t="s">
        <v>56</v>
      </c>
      <c r="M638" t="s">
        <v>210</v>
      </c>
      <c r="N638" t="s">
        <v>210</v>
      </c>
      <c r="O638">
        <v>106</v>
      </c>
      <c r="S638">
        <v>25</v>
      </c>
      <c r="T638">
        <v>17.37</v>
      </c>
      <c r="V638">
        <v>9.73</v>
      </c>
      <c r="X638">
        <v>7.65</v>
      </c>
      <c r="Z638">
        <v>10.42</v>
      </c>
      <c r="AA638">
        <v>5.84</v>
      </c>
      <c r="AB638">
        <v>4.59</v>
      </c>
      <c r="AC638">
        <v>20.85</v>
      </c>
      <c r="AD638">
        <v>11.67</v>
      </c>
      <c r="AE638">
        <v>9.18</v>
      </c>
      <c r="AM638">
        <v>25</v>
      </c>
    </row>
    <row r="639" spans="1:39">
      <c r="A639" t="s">
        <v>957</v>
      </c>
      <c r="B639" t="s">
        <v>956</v>
      </c>
      <c r="D639">
        <v>2021</v>
      </c>
      <c r="E639" t="s">
        <v>962</v>
      </c>
      <c r="F639" t="s">
        <v>758</v>
      </c>
      <c r="G639">
        <v>-25.97374722</v>
      </c>
      <c r="H639">
        <v>32.929352780000002</v>
      </c>
      <c r="I639" t="s">
        <v>2912</v>
      </c>
      <c r="J639" t="s">
        <v>155</v>
      </c>
      <c r="K639" s="5" t="s">
        <v>2923</v>
      </c>
      <c r="L639" t="s">
        <v>56</v>
      </c>
      <c r="M639" t="s">
        <v>210</v>
      </c>
      <c r="N639" t="s">
        <v>210</v>
      </c>
      <c r="O639">
        <v>112</v>
      </c>
      <c r="S639">
        <v>25</v>
      </c>
      <c r="T639">
        <v>40.39</v>
      </c>
      <c r="V639">
        <v>17.7</v>
      </c>
      <c r="X639">
        <v>22.69</v>
      </c>
      <c r="Z639">
        <v>24.23</v>
      </c>
      <c r="AA639">
        <v>10.62</v>
      </c>
      <c r="AB639">
        <v>13.61</v>
      </c>
      <c r="AC639">
        <v>48.47</v>
      </c>
      <c r="AD639">
        <v>21.24</v>
      </c>
      <c r="AE639">
        <v>27.22</v>
      </c>
      <c r="AM639">
        <v>25</v>
      </c>
    </row>
    <row r="640" spans="1:39">
      <c r="A640" t="s">
        <v>957</v>
      </c>
      <c r="B640" t="s">
        <v>956</v>
      </c>
      <c r="D640">
        <v>2021</v>
      </c>
      <c r="E640" t="s">
        <v>961</v>
      </c>
      <c r="F640" t="s">
        <v>501</v>
      </c>
      <c r="G640">
        <v>-6.2218944440000001</v>
      </c>
      <c r="H640">
        <v>39.217786109999999</v>
      </c>
      <c r="I640" t="s">
        <v>2912</v>
      </c>
      <c r="J640" t="s">
        <v>155</v>
      </c>
      <c r="K640" s="5" t="s">
        <v>2923</v>
      </c>
      <c r="L640" t="s">
        <v>56</v>
      </c>
      <c r="M640" t="s">
        <v>210</v>
      </c>
      <c r="N640" t="s">
        <v>210</v>
      </c>
      <c r="O640">
        <v>3</v>
      </c>
      <c r="S640">
        <v>25</v>
      </c>
      <c r="T640">
        <v>329.57</v>
      </c>
      <c r="V640">
        <v>21.16</v>
      </c>
      <c r="X640">
        <v>308.41000000000003</v>
      </c>
      <c r="Z640">
        <v>197.74</v>
      </c>
      <c r="AA640">
        <v>12.69</v>
      </c>
      <c r="AB640">
        <v>185.05</v>
      </c>
      <c r="AC640">
        <v>395.48</v>
      </c>
      <c r="AD640">
        <v>25.39</v>
      </c>
      <c r="AE640">
        <v>370.09</v>
      </c>
      <c r="AM640">
        <v>25</v>
      </c>
    </row>
    <row r="641" spans="1:41">
      <c r="A641" t="s">
        <v>823</v>
      </c>
      <c r="B641" t="s">
        <v>822</v>
      </c>
      <c r="D641">
        <v>2013</v>
      </c>
      <c r="E641" t="s">
        <v>825</v>
      </c>
      <c r="F641" t="s">
        <v>66</v>
      </c>
      <c r="G641">
        <v>37.265000000000001</v>
      </c>
      <c r="H641">
        <v>-75.813888890000001</v>
      </c>
      <c r="I641" t="s">
        <v>96</v>
      </c>
      <c r="J641" t="s">
        <v>95</v>
      </c>
      <c r="K641" s="5" t="s">
        <v>2925</v>
      </c>
      <c r="L641" t="s">
        <v>56</v>
      </c>
      <c r="M641" t="s">
        <v>63</v>
      </c>
      <c r="N641" t="s">
        <v>62</v>
      </c>
      <c r="O641" t="s">
        <v>824</v>
      </c>
      <c r="S641">
        <v>20</v>
      </c>
      <c r="V641">
        <v>5.76</v>
      </c>
      <c r="W641">
        <v>0.4</v>
      </c>
      <c r="AA641">
        <v>8.64</v>
      </c>
      <c r="AL641">
        <v>1.59</v>
      </c>
      <c r="AM641">
        <v>10</v>
      </c>
      <c r="AO641">
        <v>1.44</v>
      </c>
    </row>
    <row r="642" spans="1:41">
      <c r="A642" t="s">
        <v>823</v>
      </c>
      <c r="B642" t="s">
        <v>822</v>
      </c>
      <c r="D642">
        <v>2013</v>
      </c>
      <c r="E642" t="s">
        <v>817</v>
      </c>
      <c r="F642" t="s">
        <v>66</v>
      </c>
      <c r="G642">
        <v>37.265000000000001</v>
      </c>
      <c r="H642">
        <v>-75.813888890000001</v>
      </c>
      <c r="I642" t="s">
        <v>96</v>
      </c>
      <c r="J642" t="s">
        <v>95</v>
      </c>
      <c r="K642" s="5" t="s">
        <v>2925</v>
      </c>
      <c r="L642" t="s">
        <v>56</v>
      </c>
      <c r="M642" t="s">
        <v>63</v>
      </c>
      <c r="N642" t="s">
        <v>62</v>
      </c>
      <c r="O642" t="s">
        <v>821</v>
      </c>
      <c r="S642">
        <v>20</v>
      </c>
      <c r="V642">
        <v>6.76</v>
      </c>
      <c r="W642">
        <v>0.52</v>
      </c>
      <c r="AA642">
        <v>10.14</v>
      </c>
      <c r="AL642">
        <v>1.94</v>
      </c>
      <c r="AM642">
        <v>10</v>
      </c>
      <c r="AO642">
        <v>1.3</v>
      </c>
    </row>
    <row r="643" spans="1:41">
      <c r="A643" t="s">
        <v>819</v>
      </c>
      <c r="B643" t="s">
        <v>818</v>
      </c>
      <c r="D643">
        <v>2021</v>
      </c>
      <c r="E643" t="s">
        <v>817</v>
      </c>
      <c r="F643" t="s">
        <v>66</v>
      </c>
      <c r="G643">
        <v>37.265000000000001</v>
      </c>
      <c r="H643">
        <v>-75.813888890000001</v>
      </c>
      <c r="I643" t="s">
        <v>96</v>
      </c>
      <c r="J643" t="s">
        <v>95</v>
      </c>
      <c r="K643" s="5" t="s">
        <v>2925</v>
      </c>
      <c r="L643" t="s">
        <v>56</v>
      </c>
      <c r="M643" t="s">
        <v>63</v>
      </c>
      <c r="N643" t="s">
        <v>62</v>
      </c>
      <c r="O643" t="s">
        <v>820</v>
      </c>
      <c r="S643">
        <v>5</v>
      </c>
      <c r="V643">
        <v>3.9</v>
      </c>
      <c r="AA643">
        <v>11.7</v>
      </c>
      <c r="AM643">
        <v>5</v>
      </c>
    </row>
    <row r="644" spans="1:41">
      <c r="A644" t="s">
        <v>819</v>
      </c>
      <c r="B644" t="s">
        <v>818</v>
      </c>
      <c r="D644">
        <v>2021</v>
      </c>
      <c r="E644" t="s">
        <v>817</v>
      </c>
      <c r="F644" t="s">
        <v>66</v>
      </c>
      <c r="G644">
        <v>37.265000000000001</v>
      </c>
      <c r="H644">
        <v>-75.813888890000001</v>
      </c>
      <c r="I644" t="s">
        <v>96</v>
      </c>
      <c r="J644" t="s">
        <v>95</v>
      </c>
      <c r="K644" s="5" t="s">
        <v>2925</v>
      </c>
      <c r="L644" t="s">
        <v>56</v>
      </c>
      <c r="M644" t="s">
        <v>63</v>
      </c>
      <c r="N644" t="s">
        <v>62</v>
      </c>
      <c r="O644" t="s">
        <v>816</v>
      </c>
      <c r="S644">
        <v>5</v>
      </c>
      <c r="V644">
        <v>2.5</v>
      </c>
      <c r="AA644">
        <v>7.5</v>
      </c>
      <c r="AM644">
        <v>5</v>
      </c>
    </row>
    <row r="645" spans="1:41">
      <c r="A645" t="s">
        <v>649</v>
      </c>
      <c r="B645" t="s">
        <v>648</v>
      </c>
      <c r="D645">
        <v>2016</v>
      </c>
      <c r="E645" t="s">
        <v>647</v>
      </c>
      <c r="F645" t="s">
        <v>139</v>
      </c>
      <c r="G645">
        <v>-30.290420000000001</v>
      </c>
      <c r="H645">
        <v>-71.608011000000005</v>
      </c>
      <c r="I645" t="s">
        <v>156</v>
      </c>
      <c r="J645" t="s">
        <v>138</v>
      </c>
      <c r="K645" t="s">
        <v>2922</v>
      </c>
      <c r="L645" t="s">
        <v>56</v>
      </c>
      <c r="M645" t="s">
        <v>646</v>
      </c>
      <c r="N645" t="s">
        <v>62</v>
      </c>
      <c r="O645">
        <v>1</v>
      </c>
      <c r="S645">
        <v>34</v>
      </c>
      <c r="V645">
        <v>71.849999999999994</v>
      </c>
      <c r="W645">
        <v>1.58</v>
      </c>
      <c r="AA645">
        <v>28.34</v>
      </c>
      <c r="AL645">
        <v>1.175</v>
      </c>
      <c r="AM645">
        <v>34</v>
      </c>
      <c r="AO645">
        <v>1.3560000000000001</v>
      </c>
    </row>
    <row r="646" spans="1:41">
      <c r="A646" t="s">
        <v>649</v>
      </c>
      <c r="B646" t="s">
        <v>648</v>
      </c>
      <c r="D646">
        <v>2016</v>
      </c>
      <c r="E646" t="s">
        <v>647</v>
      </c>
      <c r="F646" t="s">
        <v>139</v>
      </c>
      <c r="G646">
        <v>-30.290420000000001</v>
      </c>
      <c r="H646">
        <v>-71.608011000000005</v>
      </c>
      <c r="I646" t="s">
        <v>156</v>
      </c>
      <c r="J646" t="s">
        <v>138</v>
      </c>
      <c r="K646" t="s">
        <v>2922</v>
      </c>
      <c r="L646" t="s">
        <v>56</v>
      </c>
      <c r="M646" t="s">
        <v>646</v>
      </c>
      <c r="N646" t="s">
        <v>62</v>
      </c>
      <c r="O646">
        <v>2</v>
      </c>
      <c r="S646">
        <v>14</v>
      </c>
      <c r="V646">
        <v>37.17</v>
      </c>
      <c r="W646">
        <v>1.99</v>
      </c>
      <c r="AL646">
        <v>1.954</v>
      </c>
      <c r="AM646">
        <v>14</v>
      </c>
      <c r="AO646">
        <v>1.333</v>
      </c>
    </row>
    <row r="647" spans="1:41">
      <c r="A647" t="s">
        <v>649</v>
      </c>
      <c r="B647" t="s">
        <v>648</v>
      </c>
      <c r="D647">
        <v>2016</v>
      </c>
      <c r="E647" t="s">
        <v>647</v>
      </c>
      <c r="F647" t="s">
        <v>139</v>
      </c>
      <c r="G647">
        <v>-30.290420000000001</v>
      </c>
      <c r="H647">
        <v>-71.608011000000005</v>
      </c>
      <c r="I647" t="s">
        <v>156</v>
      </c>
      <c r="J647" t="s">
        <v>138</v>
      </c>
      <c r="K647" t="s">
        <v>2922</v>
      </c>
      <c r="L647" t="s">
        <v>56</v>
      </c>
      <c r="M647" t="s">
        <v>646</v>
      </c>
      <c r="N647" t="s">
        <v>62</v>
      </c>
      <c r="O647">
        <v>3</v>
      </c>
      <c r="S647">
        <v>14</v>
      </c>
      <c r="V647">
        <v>29.42</v>
      </c>
      <c r="W647">
        <v>1.68</v>
      </c>
      <c r="AL647">
        <v>1.899</v>
      </c>
      <c r="AM647">
        <v>14</v>
      </c>
      <c r="AO647">
        <v>1.252</v>
      </c>
    </row>
    <row r="648" spans="1:41">
      <c r="A648" t="s">
        <v>446</v>
      </c>
      <c r="B648" t="s">
        <v>445</v>
      </c>
      <c r="D648">
        <v>2019</v>
      </c>
      <c r="E648" t="s">
        <v>449</v>
      </c>
      <c r="F648" t="s">
        <v>51</v>
      </c>
      <c r="G648">
        <v>-32.265855559999999</v>
      </c>
      <c r="H648">
        <v>152.4856389</v>
      </c>
      <c r="I648" t="s">
        <v>88</v>
      </c>
      <c r="J648" t="s">
        <v>412</v>
      </c>
      <c r="K648" t="s">
        <v>2922</v>
      </c>
      <c r="L648" t="s">
        <v>56</v>
      </c>
      <c r="M648" t="s">
        <v>448</v>
      </c>
      <c r="N648" t="s">
        <v>62</v>
      </c>
      <c r="S648">
        <v>30</v>
      </c>
      <c r="V648">
        <v>67.2</v>
      </c>
      <c r="W648">
        <v>3.2</v>
      </c>
      <c r="X648">
        <v>71.400000000000006</v>
      </c>
      <c r="Y648">
        <v>3.4</v>
      </c>
      <c r="Z648">
        <v>69.3</v>
      </c>
      <c r="AA648">
        <v>33.6</v>
      </c>
      <c r="AB648">
        <v>35.700000000000003</v>
      </c>
      <c r="AC648">
        <v>138.6</v>
      </c>
      <c r="AD648">
        <v>67.2</v>
      </c>
      <c r="AE648">
        <v>71.400000000000006</v>
      </c>
      <c r="AM648">
        <v>30</v>
      </c>
      <c r="AO648">
        <v>0.7</v>
      </c>
    </row>
    <row r="649" spans="1:41">
      <c r="A649" t="s">
        <v>446</v>
      </c>
      <c r="B649" t="s">
        <v>445</v>
      </c>
      <c r="D649">
        <v>2019</v>
      </c>
      <c r="E649" t="s">
        <v>447</v>
      </c>
      <c r="F649" t="s">
        <v>51</v>
      </c>
      <c r="G649">
        <v>-31.647066670000001</v>
      </c>
      <c r="H649">
        <v>152.80896390000001</v>
      </c>
      <c r="I649" t="s">
        <v>88</v>
      </c>
      <c r="J649" t="s">
        <v>412</v>
      </c>
      <c r="K649" t="s">
        <v>2922</v>
      </c>
      <c r="L649" t="s">
        <v>56</v>
      </c>
      <c r="M649" t="s">
        <v>125</v>
      </c>
      <c r="N649" t="s">
        <v>62</v>
      </c>
      <c r="S649">
        <v>30</v>
      </c>
      <c r="V649">
        <v>39.6</v>
      </c>
      <c r="W649">
        <v>2.2000000000000002</v>
      </c>
      <c r="X649">
        <v>34.200000000000003</v>
      </c>
      <c r="Y649">
        <v>1.9</v>
      </c>
      <c r="Z649">
        <v>36.9</v>
      </c>
      <c r="AA649">
        <v>19.8</v>
      </c>
      <c r="AB649">
        <v>17.100000000000001</v>
      </c>
      <c r="AC649">
        <v>73.8</v>
      </c>
      <c r="AD649">
        <v>39.6</v>
      </c>
      <c r="AE649">
        <v>34.200000000000003</v>
      </c>
      <c r="AM649">
        <v>30</v>
      </c>
      <c r="AO649">
        <v>0.6</v>
      </c>
    </row>
    <row r="650" spans="1:41">
      <c r="A650" t="s">
        <v>414</v>
      </c>
      <c r="B650" t="s">
        <v>413</v>
      </c>
      <c r="D650">
        <v>2018</v>
      </c>
      <c r="E650" t="s">
        <v>420</v>
      </c>
      <c r="F650" t="s">
        <v>51</v>
      </c>
      <c r="G650">
        <v>-38.331150000000001</v>
      </c>
      <c r="H650">
        <v>141.6583861</v>
      </c>
      <c r="I650" t="s">
        <v>88</v>
      </c>
      <c r="J650" t="s">
        <v>412</v>
      </c>
      <c r="K650" t="s">
        <v>2922</v>
      </c>
      <c r="L650" t="s">
        <v>56</v>
      </c>
      <c r="M650" t="s">
        <v>125</v>
      </c>
      <c r="N650" t="s">
        <v>62</v>
      </c>
      <c r="O650" t="s">
        <v>419</v>
      </c>
      <c r="S650">
        <v>30</v>
      </c>
      <c r="V650">
        <v>25.03</v>
      </c>
      <c r="AA650">
        <v>12.515000000000001</v>
      </c>
      <c r="AD650">
        <v>25.03</v>
      </c>
      <c r="AM650">
        <v>30</v>
      </c>
    </row>
    <row r="651" spans="1:41">
      <c r="A651" t="s">
        <v>414</v>
      </c>
      <c r="B651" t="s">
        <v>413</v>
      </c>
      <c r="D651">
        <v>2018</v>
      </c>
      <c r="E651" t="s">
        <v>418</v>
      </c>
      <c r="F651" t="s">
        <v>51</v>
      </c>
      <c r="G651">
        <v>-38.718819439999997</v>
      </c>
      <c r="H651">
        <v>143.74604170000001</v>
      </c>
      <c r="I651" t="s">
        <v>88</v>
      </c>
      <c r="J651" t="s">
        <v>412</v>
      </c>
      <c r="K651" t="s">
        <v>2922</v>
      </c>
      <c r="L651" t="s">
        <v>56</v>
      </c>
      <c r="M651" t="s">
        <v>125</v>
      </c>
      <c r="N651" t="s">
        <v>62</v>
      </c>
      <c r="O651" t="s">
        <v>418</v>
      </c>
      <c r="S651">
        <v>30</v>
      </c>
      <c r="V651">
        <v>26.41</v>
      </c>
      <c r="AA651">
        <v>13.205</v>
      </c>
      <c r="AD651">
        <v>26.41</v>
      </c>
      <c r="AM651">
        <v>30</v>
      </c>
    </row>
    <row r="652" spans="1:41">
      <c r="A652" t="s">
        <v>414</v>
      </c>
      <c r="B652" t="s">
        <v>413</v>
      </c>
      <c r="D652">
        <v>2018</v>
      </c>
      <c r="E652" t="s">
        <v>417</v>
      </c>
      <c r="F652" t="s">
        <v>51</v>
      </c>
      <c r="G652">
        <v>-38.15189444</v>
      </c>
      <c r="H652">
        <v>144.50165000000001</v>
      </c>
      <c r="I652" t="s">
        <v>88</v>
      </c>
      <c r="J652" t="s">
        <v>412</v>
      </c>
      <c r="K652" t="s">
        <v>2922</v>
      </c>
      <c r="L652" t="s">
        <v>56</v>
      </c>
      <c r="M652" t="s">
        <v>125</v>
      </c>
      <c r="N652" t="s">
        <v>62</v>
      </c>
      <c r="O652" t="s">
        <v>417</v>
      </c>
      <c r="S652">
        <v>30</v>
      </c>
      <c r="V652">
        <v>33.409999999999997</v>
      </c>
      <c r="AA652">
        <v>16.704999999999998</v>
      </c>
      <c r="AD652">
        <v>33.409999999999997</v>
      </c>
      <c r="AM652">
        <v>30</v>
      </c>
    </row>
    <row r="653" spans="1:41">
      <c r="A653" t="s">
        <v>414</v>
      </c>
      <c r="B653" t="s">
        <v>413</v>
      </c>
      <c r="D653">
        <v>2018</v>
      </c>
      <c r="E653" t="s">
        <v>416</v>
      </c>
      <c r="F653" t="s">
        <v>51</v>
      </c>
      <c r="G653">
        <v>-38.767908329999997</v>
      </c>
      <c r="H653">
        <v>146.35495</v>
      </c>
      <c r="I653" t="s">
        <v>88</v>
      </c>
      <c r="J653" t="s">
        <v>412</v>
      </c>
      <c r="K653" t="s">
        <v>2922</v>
      </c>
      <c r="L653" t="s">
        <v>56</v>
      </c>
      <c r="M653" t="s">
        <v>125</v>
      </c>
      <c r="N653" t="s">
        <v>62</v>
      </c>
      <c r="O653" t="s">
        <v>416</v>
      </c>
      <c r="S653">
        <v>30</v>
      </c>
      <c r="V653">
        <v>19.95</v>
      </c>
      <c r="AA653">
        <v>9.9749999999999996</v>
      </c>
      <c r="AD653">
        <v>19.95</v>
      </c>
      <c r="AM653">
        <v>30</v>
      </c>
    </row>
    <row r="654" spans="1:41">
      <c r="A654" t="s">
        <v>414</v>
      </c>
      <c r="B654" t="s">
        <v>413</v>
      </c>
      <c r="D654">
        <v>2018</v>
      </c>
      <c r="E654" t="s">
        <v>415</v>
      </c>
      <c r="F654" t="s">
        <v>51</v>
      </c>
      <c r="G654">
        <v>-37.84819444</v>
      </c>
      <c r="H654">
        <v>148.57491669999999</v>
      </c>
      <c r="I654" t="s">
        <v>88</v>
      </c>
      <c r="J654" t="s">
        <v>412</v>
      </c>
      <c r="K654" t="s">
        <v>2922</v>
      </c>
      <c r="L654" t="s">
        <v>56</v>
      </c>
      <c r="M654" t="s">
        <v>125</v>
      </c>
      <c r="N654" t="s">
        <v>62</v>
      </c>
      <c r="O654" t="s">
        <v>415</v>
      </c>
      <c r="S654">
        <v>30</v>
      </c>
      <c r="V654">
        <v>13.8</v>
      </c>
      <c r="AA654">
        <v>6.9</v>
      </c>
      <c r="AD654">
        <v>13.8</v>
      </c>
      <c r="AM654">
        <v>30</v>
      </c>
    </row>
    <row r="655" spans="1:41">
      <c r="A655" t="s">
        <v>307</v>
      </c>
      <c r="B655" t="s">
        <v>306</v>
      </c>
      <c r="D655">
        <v>2019</v>
      </c>
      <c r="E655" t="s">
        <v>318</v>
      </c>
      <c r="F655" t="s">
        <v>304</v>
      </c>
      <c r="G655">
        <v>1.325141667</v>
      </c>
      <c r="H655">
        <v>103.5505028</v>
      </c>
      <c r="I655" t="s">
        <v>88</v>
      </c>
      <c r="J655" t="s">
        <v>49</v>
      </c>
      <c r="K655" s="5" t="s">
        <v>2923</v>
      </c>
      <c r="L655" t="s">
        <v>56</v>
      </c>
      <c r="M655" t="s">
        <v>211</v>
      </c>
      <c r="N655" t="s">
        <v>210</v>
      </c>
      <c r="O655" t="s">
        <v>330</v>
      </c>
      <c r="S655">
        <v>30</v>
      </c>
      <c r="T655">
        <v>54.6</v>
      </c>
      <c r="V655">
        <v>26.2</v>
      </c>
      <c r="X655">
        <v>28.4</v>
      </c>
      <c r="Z655">
        <v>27.3</v>
      </c>
      <c r="AA655">
        <v>13.1</v>
      </c>
      <c r="AB655">
        <v>14.2</v>
      </c>
      <c r="AC655">
        <v>54.6</v>
      </c>
      <c r="AD655">
        <v>26.2</v>
      </c>
      <c r="AE655">
        <v>28.4</v>
      </c>
      <c r="AM655">
        <v>30</v>
      </c>
    </row>
    <row r="656" spans="1:41">
      <c r="A656" t="s">
        <v>307</v>
      </c>
      <c r="B656" t="s">
        <v>306</v>
      </c>
      <c r="D656">
        <v>2019</v>
      </c>
      <c r="E656" t="s">
        <v>318</v>
      </c>
      <c r="F656" t="s">
        <v>304</v>
      </c>
      <c r="G656">
        <v>1.325141667</v>
      </c>
      <c r="H656">
        <v>103.5505028</v>
      </c>
      <c r="I656" t="s">
        <v>88</v>
      </c>
      <c r="J656" t="s">
        <v>49</v>
      </c>
      <c r="K656" s="5" t="s">
        <v>2923</v>
      </c>
      <c r="L656" t="s">
        <v>56</v>
      </c>
      <c r="M656" t="s">
        <v>211</v>
      </c>
      <c r="N656" t="s">
        <v>210</v>
      </c>
      <c r="O656" t="s">
        <v>329</v>
      </c>
      <c r="S656">
        <v>30</v>
      </c>
      <c r="T656">
        <v>51.2</v>
      </c>
      <c r="V656">
        <v>30.5</v>
      </c>
      <c r="X656">
        <v>20.7</v>
      </c>
      <c r="Z656">
        <v>25.6</v>
      </c>
      <c r="AA656">
        <v>15.25</v>
      </c>
      <c r="AB656">
        <v>10.35</v>
      </c>
      <c r="AC656">
        <v>51.2</v>
      </c>
      <c r="AD656">
        <v>30.5</v>
      </c>
      <c r="AE656">
        <v>20.7</v>
      </c>
      <c r="AM656">
        <v>30</v>
      </c>
    </row>
    <row r="657" spans="1:41">
      <c r="A657" t="s">
        <v>307</v>
      </c>
      <c r="B657" t="s">
        <v>306</v>
      </c>
      <c r="D657">
        <v>2019</v>
      </c>
      <c r="E657" t="s">
        <v>318</v>
      </c>
      <c r="F657" t="s">
        <v>304</v>
      </c>
      <c r="G657">
        <v>1.325141667</v>
      </c>
      <c r="H657">
        <v>103.5505028</v>
      </c>
      <c r="I657" t="s">
        <v>88</v>
      </c>
      <c r="J657" t="s">
        <v>49</v>
      </c>
      <c r="K657" s="5" t="s">
        <v>2923</v>
      </c>
      <c r="L657" t="s">
        <v>56</v>
      </c>
      <c r="M657" t="s">
        <v>211</v>
      </c>
      <c r="N657" t="s">
        <v>210</v>
      </c>
      <c r="O657" t="s">
        <v>328</v>
      </c>
      <c r="S657">
        <v>30</v>
      </c>
      <c r="T657">
        <v>59</v>
      </c>
      <c r="V657">
        <v>33.9</v>
      </c>
      <c r="X657">
        <v>25.1</v>
      </c>
      <c r="Z657">
        <v>29.5</v>
      </c>
      <c r="AA657">
        <v>16.95</v>
      </c>
      <c r="AB657">
        <v>12.55</v>
      </c>
      <c r="AC657">
        <v>59</v>
      </c>
      <c r="AD657">
        <v>33.9</v>
      </c>
      <c r="AE657">
        <v>25.1</v>
      </c>
      <c r="AM657">
        <v>30</v>
      </c>
    </row>
    <row r="658" spans="1:41">
      <c r="A658" t="s">
        <v>307</v>
      </c>
      <c r="B658" t="s">
        <v>306</v>
      </c>
      <c r="D658">
        <v>2019</v>
      </c>
      <c r="E658" t="s">
        <v>318</v>
      </c>
      <c r="F658" t="s">
        <v>304</v>
      </c>
      <c r="G658">
        <v>1.325141667</v>
      </c>
      <c r="H658">
        <v>103.5505028</v>
      </c>
      <c r="I658" t="s">
        <v>88</v>
      </c>
      <c r="J658" t="s">
        <v>49</v>
      </c>
      <c r="K658" s="5" t="s">
        <v>2923</v>
      </c>
      <c r="L658" t="s">
        <v>56</v>
      </c>
      <c r="M658" t="s">
        <v>107</v>
      </c>
      <c r="N658" t="s">
        <v>55</v>
      </c>
      <c r="O658" t="s">
        <v>324</v>
      </c>
      <c r="S658">
        <v>30</v>
      </c>
      <c r="T658">
        <v>39.5</v>
      </c>
      <c r="V658">
        <v>12</v>
      </c>
      <c r="X658">
        <v>27.5</v>
      </c>
      <c r="Z658">
        <v>19.75</v>
      </c>
      <c r="AA658">
        <v>6</v>
      </c>
      <c r="AB658">
        <v>13.75</v>
      </c>
      <c r="AC658">
        <v>39.5</v>
      </c>
      <c r="AD658">
        <v>12</v>
      </c>
      <c r="AE658">
        <v>27.5</v>
      </c>
      <c r="AM658">
        <v>30</v>
      </c>
    </row>
    <row r="659" spans="1:41">
      <c r="A659" t="s">
        <v>307</v>
      </c>
      <c r="B659" t="s">
        <v>306</v>
      </c>
      <c r="D659">
        <v>2019</v>
      </c>
      <c r="E659" t="s">
        <v>318</v>
      </c>
      <c r="F659" t="s">
        <v>304</v>
      </c>
      <c r="G659">
        <v>1.325141667</v>
      </c>
      <c r="H659">
        <v>103.5505028</v>
      </c>
      <c r="I659" t="s">
        <v>88</v>
      </c>
      <c r="J659" t="s">
        <v>49</v>
      </c>
      <c r="K659" s="5" t="s">
        <v>2923</v>
      </c>
      <c r="L659" t="s">
        <v>56</v>
      </c>
      <c r="M659" t="s">
        <v>107</v>
      </c>
      <c r="N659" t="s">
        <v>55</v>
      </c>
      <c r="O659" t="s">
        <v>323</v>
      </c>
      <c r="S659">
        <v>30</v>
      </c>
      <c r="T659">
        <v>30.5</v>
      </c>
      <c r="V659">
        <v>10.3</v>
      </c>
      <c r="X659">
        <v>20.2</v>
      </c>
      <c r="Z659">
        <v>15.25</v>
      </c>
      <c r="AA659">
        <v>5.15</v>
      </c>
      <c r="AB659">
        <v>10.1</v>
      </c>
      <c r="AC659">
        <v>30.5</v>
      </c>
      <c r="AD659">
        <v>10.3</v>
      </c>
      <c r="AE659">
        <v>20.2</v>
      </c>
      <c r="AM659">
        <v>30</v>
      </c>
    </row>
    <row r="660" spans="1:41">
      <c r="A660" t="s">
        <v>307</v>
      </c>
      <c r="B660" t="s">
        <v>306</v>
      </c>
      <c r="D660">
        <v>2019</v>
      </c>
      <c r="E660" t="s">
        <v>318</v>
      </c>
      <c r="F660" t="s">
        <v>304</v>
      </c>
      <c r="G660">
        <v>1.325141667</v>
      </c>
      <c r="H660">
        <v>103.5505028</v>
      </c>
      <c r="I660" t="s">
        <v>88</v>
      </c>
      <c r="J660" t="s">
        <v>49</v>
      </c>
      <c r="K660" s="5" t="s">
        <v>2923</v>
      </c>
      <c r="L660" t="s">
        <v>56</v>
      </c>
      <c r="M660" t="s">
        <v>107</v>
      </c>
      <c r="N660" t="s">
        <v>55</v>
      </c>
      <c r="O660" t="s">
        <v>322</v>
      </c>
      <c r="S660">
        <v>30</v>
      </c>
      <c r="T660">
        <v>37.799999999999997</v>
      </c>
      <c r="V660">
        <v>17.2</v>
      </c>
      <c r="X660">
        <v>20.6</v>
      </c>
      <c r="Z660">
        <v>18.899999999999999</v>
      </c>
      <c r="AA660">
        <v>8.6</v>
      </c>
      <c r="AB660">
        <v>10.3</v>
      </c>
      <c r="AC660">
        <v>37.799999999999997</v>
      </c>
      <c r="AD660">
        <v>17.2</v>
      </c>
      <c r="AE660">
        <v>20.6</v>
      </c>
      <c r="AM660">
        <v>30</v>
      </c>
    </row>
    <row r="661" spans="1:41">
      <c r="A661" t="s">
        <v>283</v>
      </c>
      <c r="B661" t="s">
        <v>282</v>
      </c>
      <c r="D661">
        <v>2021</v>
      </c>
      <c r="E661" t="s">
        <v>281</v>
      </c>
      <c r="F661" t="s">
        <v>97</v>
      </c>
      <c r="G661">
        <v>36.998872220000003</v>
      </c>
      <c r="H661">
        <v>-8.0049555560000005</v>
      </c>
      <c r="I661" t="s">
        <v>88</v>
      </c>
      <c r="J661" t="s">
        <v>95</v>
      </c>
      <c r="K661" t="s">
        <v>846</v>
      </c>
      <c r="L661" t="s">
        <v>56</v>
      </c>
      <c r="M661" t="s">
        <v>94</v>
      </c>
      <c r="N661" t="s">
        <v>62</v>
      </c>
      <c r="O661" t="s">
        <v>86</v>
      </c>
      <c r="S661">
        <v>124</v>
      </c>
      <c r="T661">
        <f t="shared" ref="T661:U664" si="16">V661+X661</f>
        <v>162.5982328506372</v>
      </c>
      <c r="U661">
        <f t="shared" si="16"/>
        <v>1.4224469</v>
      </c>
      <c r="V661">
        <v>51.755590550637201</v>
      </c>
      <c r="W661">
        <v>0.46939599999999998</v>
      </c>
      <c r="X661">
        <v>110.84264229999999</v>
      </c>
      <c r="Y661">
        <v>0.95305090000000003</v>
      </c>
      <c r="Z661">
        <f>AA661+AB661</f>
        <v>23.861467259999998</v>
      </c>
      <c r="AA661">
        <v>10.22550045</v>
      </c>
      <c r="AB661">
        <v>13.635966809999999</v>
      </c>
      <c r="AC661">
        <f>AD661+AE661</f>
        <v>47.629616689999999</v>
      </c>
      <c r="AD661">
        <v>18.29877063</v>
      </c>
      <c r="AE661">
        <v>29.330846059999999</v>
      </c>
      <c r="AF661">
        <f>AG661+AH661</f>
        <v>82.720424640000005</v>
      </c>
      <c r="AG661">
        <v>34.476040189999999</v>
      </c>
      <c r="AH661">
        <v>48.244384449999998</v>
      </c>
      <c r="AI661">
        <f>AJ661+AK661</f>
        <v>134.99900499</v>
      </c>
      <c r="AJ661">
        <v>46.833253169999999</v>
      </c>
      <c r="AK661">
        <v>88.165751819999997</v>
      </c>
      <c r="AM661">
        <v>124</v>
      </c>
      <c r="AN661">
        <v>0.24710205700000001</v>
      </c>
      <c r="AO661">
        <v>0.939509339</v>
      </c>
    </row>
    <row r="662" spans="1:41">
      <c r="A662" t="s">
        <v>283</v>
      </c>
      <c r="B662" t="s">
        <v>282</v>
      </c>
      <c r="D662">
        <v>2021</v>
      </c>
      <c r="E662" t="s">
        <v>281</v>
      </c>
      <c r="F662" t="s">
        <v>97</v>
      </c>
      <c r="G662">
        <v>36.998872220000003</v>
      </c>
      <c r="H662">
        <v>-8.0049555560000005</v>
      </c>
      <c r="I662" t="s">
        <v>88</v>
      </c>
      <c r="J662" t="s">
        <v>95</v>
      </c>
      <c r="K662" t="s">
        <v>846</v>
      </c>
      <c r="L662" t="s">
        <v>56</v>
      </c>
      <c r="M662" t="s">
        <v>94</v>
      </c>
      <c r="N662" t="s">
        <v>62</v>
      </c>
      <c r="O662" t="s">
        <v>78</v>
      </c>
      <c r="S662">
        <v>127</v>
      </c>
      <c r="T662">
        <f t="shared" si="16"/>
        <v>198.95068158999999</v>
      </c>
      <c r="U662">
        <f t="shared" si="16"/>
        <v>1.5854081</v>
      </c>
      <c r="V662">
        <v>75.040683490000006</v>
      </c>
      <c r="W662">
        <v>0.60449240000000004</v>
      </c>
      <c r="X662">
        <v>123.9099981</v>
      </c>
      <c r="Y662">
        <v>0.98091569999999995</v>
      </c>
      <c r="Z662">
        <f>AA662+AB662</f>
        <v>18.842866708999999</v>
      </c>
      <c r="AA662">
        <v>11.27373837</v>
      </c>
      <c r="AB662">
        <v>7.5691283389999997</v>
      </c>
      <c r="AC662">
        <f>AD662+AE662</f>
        <v>28.810309839999999</v>
      </c>
      <c r="AD662">
        <v>15.317399999999999</v>
      </c>
      <c r="AE662">
        <v>13.492909839999999</v>
      </c>
      <c r="AF662">
        <f>AG662+AH662</f>
        <v>47.560728139999995</v>
      </c>
      <c r="AG662">
        <v>21.001157809999999</v>
      </c>
      <c r="AH662">
        <v>26.55957033</v>
      </c>
      <c r="AI662">
        <f>AJ662+AK662</f>
        <v>151.39221365</v>
      </c>
      <c r="AJ662">
        <v>61.67809699</v>
      </c>
      <c r="AK662">
        <v>89.714116660000002</v>
      </c>
      <c r="AM662">
        <v>127</v>
      </c>
      <c r="AN662">
        <v>0.25282707399999998</v>
      </c>
      <c r="AO662">
        <v>0.99414734500000002</v>
      </c>
    </row>
    <row r="663" spans="1:41">
      <c r="A663" t="s">
        <v>283</v>
      </c>
      <c r="B663" t="s">
        <v>282</v>
      </c>
      <c r="D663">
        <v>2021</v>
      </c>
      <c r="E663" t="s">
        <v>281</v>
      </c>
      <c r="F663" t="s">
        <v>97</v>
      </c>
      <c r="G663">
        <v>36.998872220000003</v>
      </c>
      <c r="H663">
        <v>-8.0049555560000005</v>
      </c>
      <c r="I663" t="s">
        <v>88</v>
      </c>
      <c r="J663" t="s">
        <v>95</v>
      </c>
      <c r="K663" t="s">
        <v>846</v>
      </c>
      <c r="L663" t="s">
        <v>56</v>
      </c>
      <c r="M663" t="s">
        <v>94</v>
      </c>
      <c r="N663" t="s">
        <v>62</v>
      </c>
      <c r="O663" t="s">
        <v>284</v>
      </c>
      <c r="S663">
        <v>139</v>
      </c>
      <c r="T663">
        <f t="shared" si="16"/>
        <v>184.57197544000002</v>
      </c>
      <c r="U663">
        <f t="shared" si="16"/>
        <v>2.8595652</v>
      </c>
      <c r="V663">
        <v>130.94452290000001</v>
      </c>
      <c r="W663">
        <v>2.0694012000000002</v>
      </c>
      <c r="X663">
        <v>53.62745254</v>
      </c>
      <c r="Y663">
        <v>0.79016399999999998</v>
      </c>
      <c r="Z663">
        <f>AA663+AB663</f>
        <v>17.311067971</v>
      </c>
      <c r="AA663">
        <v>10.707229290000001</v>
      </c>
      <c r="AB663">
        <v>6.603838681</v>
      </c>
      <c r="AC663">
        <f>AD663+AE663</f>
        <v>35.631298309999998</v>
      </c>
      <c r="AD663">
        <v>22.012939769999999</v>
      </c>
      <c r="AE663">
        <v>13.618358539999999</v>
      </c>
      <c r="AF663">
        <f>AG663+AH663</f>
        <v>57.130847549999999</v>
      </c>
      <c r="AG663">
        <v>35.723280449999997</v>
      </c>
      <c r="AH663">
        <v>21.407567100000001</v>
      </c>
      <c r="AI663">
        <f>AJ663+AK663</f>
        <v>125.02729712999999</v>
      </c>
      <c r="AJ663">
        <v>84.042340809999999</v>
      </c>
      <c r="AK663">
        <v>40.984956320000002</v>
      </c>
      <c r="AM663">
        <v>139</v>
      </c>
      <c r="AN663">
        <v>0.47651469800000001</v>
      </c>
      <c r="AO663">
        <v>0.48389734600000001</v>
      </c>
    </row>
    <row r="664" spans="1:41">
      <c r="A664" t="s">
        <v>283</v>
      </c>
      <c r="B664" t="s">
        <v>282</v>
      </c>
      <c r="D664">
        <v>2021</v>
      </c>
      <c r="E664" t="s">
        <v>281</v>
      </c>
      <c r="F664" t="s">
        <v>97</v>
      </c>
      <c r="G664">
        <v>36.998872220000003</v>
      </c>
      <c r="H664">
        <v>-8.0049555560000005</v>
      </c>
      <c r="I664" t="s">
        <v>88</v>
      </c>
      <c r="J664" t="s">
        <v>95</v>
      </c>
      <c r="K664" t="s">
        <v>846</v>
      </c>
      <c r="L664" t="s">
        <v>56</v>
      </c>
      <c r="M664" t="s">
        <v>94</v>
      </c>
      <c r="N664" t="s">
        <v>62</v>
      </c>
      <c r="O664" t="s">
        <v>280</v>
      </c>
      <c r="S664">
        <v>119</v>
      </c>
      <c r="T664">
        <f t="shared" si="16"/>
        <v>134.78068746</v>
      </c>
      <c r="U664">
        <f t="shared" si="16"/>
        <v>1.7018605</v>
      </c>
      <c r="V664">
        <v>101.4888265</v>
      </c>
      <c r="W664">
        <v>1.3633008</v>
      </c>
      <c r="X664">
        <v>33.291860960000001</v>
      </c>
      <c r="Y664">
        <v>0.33855970000000002</v>
      </c>
      <c r="Z664">
        <f>AA664+AB664</f>
        <v>16.285119527999999</v>
      </c>
      <c r="AA664">
        <v>14.087547470000001</v>
      </c>
      <c r="AB664">
        <v>2.197572058</v>
      </c>
      <c r="AC664">
        <f>AD664+AE664</f>
        <v>34.252135596999999</v>
      </c>
      <c r="AD664">
        <v>29.050933789999998</v>
      </c>
      <c r="AE664">
        <v>5.2012018070000003</v>
      </c>
      <c r="AF664">
        <f>AG664+AH664</f>
        <v>63.837605179999997</v>
      </c>
      <c r="AG664">
        <v>53.3184878</v>
      </c>
      <c r="AH664">
        <v>10.519117380000001</v>
      </c>
      <c r="AI664">
        <f>AJ664+AK664</f>
        <v>113.65842897</v>
      </c>
      <c r="AJ664">
        <v>96.569265830000006</v>
      </c>
      <c r="AK664">
        <v>17.08916314</v>
      </c>
      <c r="AM664">
        <v>119</v>
      </c>
      <c r="AN664">
        <v>0.37551384500000001</v>
      </c>
      <c r="AO664">
        <v>0.73305916100000001</v>
      </c>
    </row>
    <row r="665" spans="1:41">
      <c r="A665" t="s">
        <v>256</v>
      </c>
      <c r="B665" t="s">
        <v>255</v>
      </c>
      <c r="D665">
        <v>2022</v>
      </c>
      <c r="E665" t="s">
        <v>254</v>
      </c>
      <c r="F665" t="s">
        <v>253</v>
      </c>
      <c r="G665">
        <v>30.495000000000001</v>
      </c>
      <c r="H665">
        <v>-115.995</v>
      </c>
      <c r="I665" t="s">
        <v>156</v>
      </c>
      <c r="J665" t="s">
        <v>64</v>
      </c>
      <c r="K665" s="5" t="s">
        <v>2924</v>
      </c>
      <c r="L665" t="s">
        <v>56</v>
      </c>
      <c r="M665" t="s">
        <v>63</v>
      </c>
      <c r="N665" t="s">
        <v>62</v>
      </c>
      <c r="O665" t="s">
        <v>2890</v>
      </c>
      <c r="S665">
        <v>166</v>
      </c>
      <c r="V665">
        <v>37.5660971</v>
      </c>
      <c r="W665">
        <v>0.24</v>
      </c>
      <c r="AA665">
        <v>10.91419037</v>
      </c>
      <c r="AD665">
        <v>23.855226909999999</v>
      </c>
      <c r="AG665">
        <v>26.053106629999998</v>
      </c>
      <c r="AJ665">
        <v>27.84227821</v>
      </c>
      <c r="AM665">
        <v>166</v>
      </c>
      <c r="AO665">
        <v>1.44</v>
      </c>
    </row>
    <row r="666" spans="1:41">
      <c r="A666" t="s">
        <v>256</v>
      </c>
      <c r="B666" t="s">
        <v>255</v>
      </c>
      <c r="D666">
        <v>2022</v>
      </c>
      <c r="E666" t="s">
        <v>254</v>
      </c>
      <c r="F666" t="s">
        <v>253</v>
      </c>
      <c r="G666">
        <v>30.426666669999999</v>
      </c>
      <c r="H666">
        <v>-115.9763889</v>
      </c>
      <c r="I666" t="s">
        <v>156</v>
      </c>
      <c r="J666" t="s">
        <v>64</v>
      </c>
      <c r="K666" s="5" t="s">
        <v>2924</v>
      </c>
      <c r="L666" t="s">
        <v>56</v>
      </c>
      <c r="M666" t="s">
        <v>63</v>
      </c>
      <c r="N666" t="s">
        <v>62</v>
      </c>
      <c r="O666" t="s">
        <v>2888</v>
      </c>
      <c r="S666">
        <v>125</v>
      </c>
      <c r="V666">
        <v>18.723739500000001</v>
      </c>
      <c r="W666">
        <v>0.125</v>
      </c>
      <c r="AA666">
        <v>4.1116499559999999</v>
      </c>
      <c r="AD666">
        <v>6.2869652379999996</v>
      </c>
      <c r="AG666">
        <v>8.2305446290000006</v>
      </c>
      <c r="AJ666">
        <v>13.45229896</v>
      </c>
      <c r="AM666">
        <v>125</v>
      </c>
      <c r="AO666">
        <v>1.476</v>
      </c>
    </row>
    <row r="667" spans="1:41">
      <c r="A667" t="s">
        <v>256</v>
      </c>
      <c r="B667" t="s">
        <v>255</v>
      </c>
      <c r="D667">
        <v>2022</v>
      </c>
      <c r="E667" t="s">
        <v>254</v>
      </c>
      <c r="F667" t="s">
        <v>253</v>
      </c>
      <c r="G667">
        <v>30.45083</v>
      </c>
      <c r="H667">
        <v>-115.99527999999999</v>
      </c>
      <c r="I667" t="s">
        <v>156</v>
      </c>
      <c r="J667" t="s">
        <v>64</v>
      </c>
      <c r="K667" s="5" t="s">
        <v>2924</v>
      </c>
      <c r="L667" t="s">
        <v>56</v>
      </c>
      <c r="M667" t="s">
        <v>63</v>
      </c>
      <c r="N667" t="s">
        <v>62</v>
      </c>
      <c r="O667" t="s">
        <v>2889</v>
      </c>
      <c r="S667">
        <v>61</v>
      </c>
      <c r="V667">
        <v>29.25630271</v>
      </c>
      <c r="W667">
        <v>0.31</v>
      </c>
      <c r="AA667">
        <v>10.1101741</v>
      </c>
      <c r="AD667">
        <v>17.953741709999999</v>
      </c>
      <c r="AG667">
        <v>26.53026964</v>
      </c>
      <c r="AM667">
        <v>61</v>
      </c>
      <c r="AO667">
        <v>1.5580000000000001</v>
      </c>
    </row>
    <row r="668" spans="1:41">
      <c r="A668" t="s">
        <v>231</v>
      </c>
      <c r="B668" t="s">
        <v>230</v>
      </c>
      <c r="D668">
        <v>2021</v>
      </c>
      <c r="E668" t="s">
        <v>252</v>
      </c>
      <c r="F668" t="s">
        <v>235</v>
      </c>
      <c r="G668">
        <v>34.323770000000003</v>
      </c>
      <c r="H668">
        <v>132.89331000000001</v>
      </c>
      <c r="I668" t="s">
        <v>2912</v>
      </c>
      <c r="J668" t="s">
        <v>64</v>
      </c>
      <c r="K668" s="5" t="s">
        <v>2924</v>
      </c>
      <c r="L668" t="s">
        <v>56</v>
      </c>
      <c r="M668" t="s">
        <v>63</v>
      </c>
      <c r="N668" t="s">
        <v>62</v>
      </c>
      <c r="O668" t="s">
        <v>251</v>
      </c>
      <c r="S668">
        <v>118</v>
      </c>
      <c r="V668">
        <v>89.6</v>
      </c>
      <c r="AA668">
        <v>13.44</v>
      </c>
      <c r="AD668">
        <v>26.88</v>
      </c>
      <c r="AG668">
        <v>44.8</v>
      </c>
      <c r="AJ668">
        <v>89.6</v>
      </c>
      <c r="AM668">
        <v>118</v>
      </c>
    </row>
    <row r="669" spans="1:41">
      <c r="A669" t="s">
        <v>231</v>
      </c>
      <c r="B669" t="s">
        <v>230</v>
      </c>
      <c r="D669">
        <v>2021</v>
      </c>
      <c r="E669" t="s">
        <v>249</v>
      </c>
      <c r="F669" t="s">
        <v>235</v>
      </c>
      <c r="G669">
        <v>34.296709999999997</v>
      </c>
      <c r="H669">
        <v>132.91541000000001</v>
      </c>
      <c r="I669" t="s">
        <v>2912</v>
      </c>
      <c r="J669" t="s">
        <v>64</v>
      </c>
      <c r="K669" s="5" t="s">
        <v>2924</v>
      </c>
      <c r="L669" t="s">
        <v>56</v>
      </c>
      <c r="M669" t="s">
        <v>63</v>
      </c>
      <c r="N669" t="s">
        <v>62</v>
      </c>
      <c r="O669" t="s">
        <v>248</v>
      </c>
      <c r="S669">
        <v>180</v>
      </c>
      <c r="V669">
        <v>69</v>
      </c>
      <c r="AA669">
        <v>10.35</v>
      </c>
      <c r="AD669">
        <v>20.7</v>
      </c>
      <c r="AG669">
        <v>34.5</v>
      </c>
      <c r="AJ669">
        <v>69</v>
      </c>
      <c r="AM669">
        <v>180</v>
      </c>
    </row>
    <row r="670" spans="1:41">
      <c r="A670" t="s">
        <v>231</v>
      </c>
      <c r="B670" t="s">
        <v>230</v>
      </c>
      <c r="D670">
        <v>2021</v>
      </c>
      <c r="E670" t="s">
        <v>246</v>
      </c>
      <c r="F670" t="s">
        <v>235</v>
      </c>
      <c r="G670">
        <v>34.257759999999998</v>
      </c>
      <c r="H670">
        <v>132.97359</v>
      </c>
      <c r="I670" t="s">
        <v>2912</v>
      </c>
      <c r="J670" t="s">
        <v>64</v>
      </c>
      <c r="K670" s="5" t="s">
        <v>2924</v>
      </c>
      <c r="L670" t="s">
        <v>56</v>
      </c>
      <c r="M670" t="s">
        <v>63</v>
      </c>
      <c r="N670" t="s">
        <v>62</v>
      </c>
      <c r="O670" t="s">
        <v>247</v>
      </c>
      <c r="S670">
        <v>115</v>
      </c>
      <c r="V670">
        <v>75.5</v>
      </c>
      <c r="AA670">
        <v>11.324999999999999</v>
      </c>
      <c r="AD670">
        <v>22.65</v>
      </c>
      <c r="AG670">
        <v>37.75</v>
      </c>
      <c r="AJ670">
        <v>75.5</v>
      </c>
      <c r="AM670">
        <v>115</v>
      </c>
    </row>
    <row r="671" spans="1:41">
      <c r="A671" t="s">
        <v>231</v>
      </c>
      <c r="B671" t="s">
        <v>230</v>
      </c>
      <c r="D671">
        <v>2021</v>
      </c>
      <c r="E671" t="s">
        <v>246</v>
      </c>
      <c r="F671" t="s">
        <v>235</v>
      </c>
      <c r="G671">
        <v>34.231099999999998</v>
      </c>
      <c r="H671">
        <v>132.98545999999999</v>
      </c>
      <c r="I671" t="s">
        <v>2912</v>
      </c>
      <c r="J671" t="s">
        <v>64</v>
      </c>
      <c r="K671" s="5" t="s">
        <v>2924</v>
      </c>
      <c r="L671" t="s">
        <v>56</v>
      </c>
      <c r="M671" t="s">
        <v>63</v>
      </c>
      <c r="N671" t="s">
        <v>62</v>
      </c>
      <c r="O671" t="s">
        <v>245</v>
      </c>
      <c r="S671">
        <v>105</v>
      </c>
      <c r="V671">
        <v>82.5</v>
      </c>
      <c r="AA671">
        <v>12.375</v>
      </c>
      <c r="AD671">
        <v>24.75</v>
      </c>
      <c r="AG671">
        <v>41.25</v>
      </c>
      <c r="AJ671">
        <v>82.5</v>
      </c>
      <c r="AM671">
        <v>105</v>
      </c>
    </row>
    <row r="672" spans="1:41">
      <c r="A672" t="s">
        <v>231</v>
      </c>
      <c r="B672" t="s">
        <v>230</v>
      </c>
      <c r="D672">
        <v>2021</v>
      </c>
      <c r="E672" t="s">
        <v>244</v>
      </c>
      <c r="F672" t="s">
        <v>235</v>
      </c>
      <c r="G672">
        <v>34.067810000000001</v>
      </c>
      <c r="H672">
        <v>132.89948999999999</v>
      </c>
      <c r="I672" t="s">
        <v>2912</v>
      </c>
      <c r="J672" t="s">
        <v>64</v>
      </c>
      <c r="K672" s="5" t="s">
        <v>2924</v>
      </c>
      <c r="L672" t="s">
        <v>56</v>
      </c>
      <c r="M672" t="s">
        <v>63</v>
      </c>
      <c r="N672" t="s">
        <v>62</v>
      </c>
      <c r="O672" t="s">
        <v>243</v>
      </c>
      <c r="S672">
        <v>75</v>
      </c>
      <c r="V672">
        <v>16.7</v>
      </c>
      <c r="AA672">
        <v>2.5049999999999999</v>
      </c>
      <c r="AD672">
        <v>5.01</v>
      </c>
      <c r="AG672">
        <v>8.35</v>
      </c>
      <c r="AM672">
        <v>75</v>
      </c>
    </row>
    <row r="673" spans="1:41">
      <c r="A673" t="s">
        <v>231</v>
      </c>
      <c r="B673" t="s">
        <v>230</v>
      </c>
      <c r="D673">
        <v>2021</v>
      </c>
      <c r="E673" t="s">
        <v>241</v>
      </c>
      <c r="F673" t="s">
        <v>235</v>
      </c>
      <c r="G673">
        <v>33.607309999999998</v>
      </c>
      <c r="H673">
        <v>131.23482000000001</v>
      </c>
      <c r="I673" t="s">
        <v>2912</v>
      </c>
      <c r="J673" t="s">
        <v>64</v>
      </c>
      <c r="K673" s="5" t="s">
        <v>2924</v>
      </c>
      <c r="L673" t="s">
        <v>56</v>
      </c>
      <c r="M673" t="s">
        <v>195</v>
      </c>
      <c r="N673" t="s">
        <v>62</v>
      </c>
      <c r="O673" t="s">
        <v>240</v>
      </c>
      <c r="S673">
        <v>156</v>
      </c>
      <c r="V673">
        <v>53.4</v>
      </c>
      <c r="AA673">
        <v>8.01</v>
      </c>
      <c r="AD673">
        <v>16.02</v>
      </c>
      <c r="AG673">
        <v>26.7</v>
      </c>
      <c r="AJ673">
        <v>53.4</v>
      </c>
      <c r="AM673">
        <v>156</v>
      </c>
    </row>
    <row r="674" spans="1:41">
      <c r="A674" t="s">
        <v>182</v>
      </c>
      <c r="B674" t="s">
        <v>181</v>
      </c>
      <c r="D674">
        <v>2021</v>
      </c>
      <c r="E674" t="s">
        <v>180</v>
      </c>
      <c r="F674" t="s">
        <v>179</v>
      </c>
      <c r="G674">
        <v>58.25442778</v>
      </c>
      <c r="H674">
        <v>11.429472219999999</v>
      </c>
      <c r="I674" t="s">
        <v>115</v>
      </c>
      <c r="J674" t="s">
        <v>95</v>
      </c>
      <c r="K674" s="5" t="s">
        <v>2925</v>
      </c>
      <c r="L674" t="s">
        <v>56</v>
      </c>
      <c r="M674" t="s">
        <v>63</v>
      </c>
      <c r="N674" t="s">
        <v>62</v>
      </c>
      <c r="S674">
        <v>120</v>
      </c>
      <c r="V674">
        <v>207</v>
      </c>
      <c r="AA674">
        <v>25.875</v>
      </c>
      <c r="AD674">
        <v>51.75</v>
      </c>
      <c r="AG674">
        <v>86.25</v>
      </c>
      <c r="AJ674">
        <v>172.5</v>
      </c>
      <c r="AM674">
        <v>120</v>
      </c>
    </row>
    <row r="675" spans="1:41">
      <c r="A675" t="s">
        <v>128</v>
      </c>
      <c r="B675" t="s">
        <v>127</v>
      </c>
      <c r="D675">
        <v>2015</v>
      </c>
      <c r="E675" t="s">
        <v>126</v>
      </c>
      <c r="F675" t="s">
        <v>51</v>
      </c>
      <c r="G675">
        <v>-23.782499999999999</v>
      </c>
      <c r="H675">
        <v>151.30000000000001</v>
      </c>
      <c r="I675" t="s">
        <v>2912</v>
      </c>
      <c r="J675" t="s">
        <v>49</v>
      </c>
      <c r="K675" t="s">
        <v>2923</v>
      </c>
      <c r="L675" t="s">
        <v>56</v>
      </c>
      <c r="M675" t="s">
        <v>125</v>
      </c>
      <c r="N675" t="s">
        <v>62</v>
      </c>
      <c r="O675" t="s">
        <v>130</v>
      </c>
      <c r="S675">
        <v>10</v>
      </c>
      <c r="V675">
        <v>2.6</v>
      </c>
      <c r="AA675">
        <v>3.9</v>
      </c>
      <c r="AM675">
        <v>10</v>
      </c>
    </row>
    <row r="676" spans="1:41">
      <c r="A676" t="s">
        <v>128</v>
      </c>
      <c r="B676" t="s">
        <v>127</v>
      </c>
      <c r="D676">
        <v>2015</v>
      </c>
      <c r="E676" t="s">
        <v>126</v>
      </c>
      <c r="F676" t="s">
        <v>51</v>
      </c>
      <c r="G676">
        <v>-23.782499999999999</v>
      </c>
      <c r="H676">
        <v>151.30000000000001</v>
      </c>
      <c r="I676" t="s">
        <v>2912</v>
      </c>
      <c r="J676" t="s">
        <v>49</v>
      </c>
      <c r="K676" t="s">
        <v>2923</v>
      </c>
      <c r="L676" t="s">
        <v>56</v>
      </c>
      <c r="M676" t="s">
        <v>125</v>
      </c>
      <c r="N676" t="s">
        <v>62</v>
      </c>
      <c r="O676" t="s">
        <v>129</v>
      </c>
      <c r="S676">
        <v>10</v>
      </c>
      <c r="V676">
        <v>2.7</v>
      </c>
      <c r="AA676">
        <v>4.05</v>
      </c>
      <c r="AM676">
        <v>10</v>
      </c>
    </row>
    <row r="677" spans="1:41">
      <c r="A677" t="s">
        <v>128</v>
      </c>
      <c r="B677" t="s">
        <v>127</v>
      </c>
      <c r="D677">
        <v>2015</v>
      </c>
      <c r="E677" t="s">
        <v>126</v>
      </c>
      <c r="F677" t="s">
        <v>51</v>
      </c>
      <c r="G677">
        <v>-23.782499999999999</v>
      </c>
      <c r="H677">
        <v>151.30000000000001</v>
      </c>
      <c r="I677" t="s">
        <v>2912</v>
      </c>
      <c r="J677" t="s">
        <v>49</v>
      </c>
      <c r="K677" t="s">
        <v>2923</v>
      </c>
      <c r="L677" t="s">
        <v>56</v>
      </c>
      <c r="M677" t="s">
        <v>125</v>
      </c>
      <c r="N677" t="s">
        <v>62</v>
      </c>
      <c r="O677" t="s">
        <v>124</v>
      </c>
      <c r="S677">
        <v>10</v>
      </c>
      <c r="V677">
        <v>2.75</v>
      </c>
      <c r="AA677">
        <v>4.125</v>
      </c>
      <c r="AM677">
        <v>10</v>
      </c>
    </row>
    <row r="678" spans="1:41">
      <c r="A678" t="s">
        <v>118</v>
      </c>
      <c r="B678" t="s">
        <v>117</v>
      </c>
      <c r="D678">
        <v>2019</v>
      </c>
      <c r="E678" t="s">
        <v>123</v>
      </c>
      <c r="F678" t="s">
        <v>116</v>
      </c>
      <c r="G678">
        <v>51.79742778</v>
      </c>
      <c r="H678">
        <v>-128.243225</v>
      </c>
      <c r="I678" t="s">
        <v>115</v>
      </c>
      <c r="J678" t="s">
        <v>64</v>
      </c>
      <c r="K678" t="s">
        <v>2924</v>
      </c>
      <c r="L678" t="s">
        <v>56</v>
      </c>
      <c r="M678" t="s">
        <v>63</v>
      </c>
      <c r="N678" t="s">
        <v>62</v>
      </c>
      <c r="O678" t="s">
        <v>123</v>
      </c>
      <c r="S678">
        <v>50</v>
      </c>
      <c r="V678">
        <v>50.73</v>
      </c>
      <c r="AA678">
        <v>15.218999999999999</v>
      </c>
      <c r="AD678">
        <v>30.437999999999999</v>
      </c>
      <c r="AG678">
        <v>50.73</v>
      </c>
      <c r="AM678">
        <v>50</v>
      </c>
    </row>
    <row r="679" spans="1:41">
      <c r="A679" t="s">
        <v>118</v>
      </c>
      <c r="B679" t="s">
        <v>117</v>
      </c>
      <c r="D679">
        <v>2019</v>
      </c>
      <c r="E679" t="s">
        <v>122</v>
      </c>
      <c r="F679" t="s">
        <v>116</v>
      </c>
      <c r="G679">
        <v>51.659616669999998</v>
      </c>
      <c r="H679">
        <v>-128.1171722</v>
      </c>
      <c r="I679" t="s">
        <v>115</v>
      </c>
      <c r="J679" t="s">
        <v>64</v>
      </c>
      <c r="K679" t="s">
        <v>2924</v>
      </c>
      <c r="L679" t="s">
        <v>56</v>
      </c>
      <c r="M679" t="s">
        <v>63</v>
      </c>
      <c r="N679" t="s">
        <v>62</v>
      </c>
      <c r="O679" t="s">
        <v>122</v>
      </c>
      <c r="S679">
        <v>50</v>
      </c>
      <c r="V679">
        <v>50.66</v>
      </c>
      <c r="AA679">
        <v>15.198</v>
      </c>
      <c r="AD679">
        <v>30.396000000000001</v>
      </c>
      <c r="AG679">
        <v>50.66</v>
      </c>
      <c r="AM679">
        <v>50</v>
      </c>
    </row>
    <row r="680" spans="1:41">
      <c r="A680" t="s">
        <v>118</v>
      </c>
      <c r="B680" t="s">
        <v>117</v>
      </c>
      <c r="D680">
        <v>2019</v>
      </c>
      <c r="E680" t="s">
        <v>121</v>
      </c>
      <c r="F680" t="s">
        <v>116</v>
      </c>
      <c r="G680">
        <v>52.055399999999999</v>
      </c>
      <c r="H680">
        <v>-128.42064999999999</v>
      </c>
      <c r="I680" t="s">
        <v>115</v>
      </c>
      <c r="J680" t="s">
        <v>64</v>
      </c>
      <c r="K680" t="s">
        <v>2924</v>
      </c>
      <c r="L680" t="s">
        <v>56</v>
      </c>
      <c r="M680" t="s">
        <v>63</v>
      </c>
      <c r="N680" t="s">
        <v>62</v>
      </c>
      <c r="O680" t="s">
        <v>121</v>
      </c>
      <c r="S680">
        <v>50</v>
      </c>
      <c r="V680">
        <v>44.88</v>
      </c>
      <c r="AA680">
        <v>13.464</v>
      </c>
      <c r="AD680">
        <v>26.928000000000001</v>
      </c>
      <c r="AG680">
        <v>44.88</v>
      </c>
      <c r="AM680">
        <v>50</v>
      </c>
    </row>
    <row r="681" spans="1:41">
      <c r="A681" t="s">
        <v>118</v>
      </c>
      <c r="B681" t="s">
        <v>117</v>
      </c>
      <c r="D681">
        <v>2019</v>
      </c>
      <c r="E681" t="s">
        <v>120</v>
      </c>
      <c r="F681" t="s">
        <v>116</v>
      </c>
      <c r="G681">
        <v>51.674422219999997</v>
      </c>
      <c r="H681">
        <v>-128.1214056</v>
      </c>
      <c r="I681" t="s">
        <v>115</v>
      </c>
      <c r="J681" t="s">
        <v>64</v>
      </c>
      <c r="K681" t="s">
        <v>2924</v>
      </c>
      <c r="L681" t="s">
        <v>56</v>
      </c>
      <c r="M681" t="s">
        <v>63</v>
      </c>
      <c r="N681" t="s">
        <v>62</v>
      </c>
      <c r="O681" t="s">
        <v>120</v>
      </c>
      <c r="S681">
        <v>50</v>
      </c>
      <c r="V681">
        <v>12.07</v>
      </c>
      <c r="AA681">
        <v>3.621</v>
      </c>
      <c r="AD681">
        <v>7.242</v>
      </c>
      <c r="AG681">
        <v>12.07</v>
      </c>
      <c r="AM681">
        <v>50</v>
      </c>
    </row>
    <row r="682" spans="1:41">
      <c r="A682" t="s">
        <v>118</v>
      </c>
      <c r="B682" t="s">
        <v>117</v>
      </c>
      <c r="D682">
        <v>2019</v>
      </c>
      <c r="E682" t="s">
        <v>119</v>
      </c>
      <c r="F682" t="s">
        <v>116</v>
      </c>
      <c r="G682">
        <v>51.775149999999996</v>
      </c>
      <c r="H682">
        <v>-127.87629440000001</v>
      </c>
      <c r="I682" t="s">
        <v>115</v>
      </c>
      <c r="J682" t="s">
        <v>64</v>
      </c>
      <c r="K682" t="s">
        <v>2924</v>
      </c>
      <c r="L682" t="s">
        <v>56</v>
      </c>
      <c r="M682" t="s">
        <v>63</v>
      </c>
      <c r="N682" t="s">
        <v>62</v>
      </c>
      <c r="O682" t="s">
        <v>119</v>
      </c>
      <c r="S682">
        <v>50</v>
      </c>
      <c r="V682">
        <v>12.2</v>
      </c>
      <c r="AA682">
        <v>3.66</v>
      </c>
      <c r="AD682">
        <v>7.32</v>
      </c>
      <c r="AG682">
        <v>12.2</v>
      </c>
      <c r="AM682">
        <v>50</v>
      </c>
    </row>
    <row r="683" spans="1:41">
      <c r="A683" t="s">
        <v>118</v>
      </c>
      <c r="B683" t="s">
        <v>117</v>
      </c>
      <c r="D683">
        <v>2019</v>
      </c>
      <c r="E683" t="s">
        <v>114</v>
      </c>
      <c r="F683" t="s">
        <v>116</v>
      </c>
      <c r="G683">
        <v>51.901641669999997</v>
      </c>
      <c r="H683">
        <v>-128.49551940000001</v>
      </c>
      <c r="I683" t="s">
        <v>115</v>
      </c>
      <c r="J683" t="s">
        <v>64</v>
      </c>
      <c r="K683" t="s">
        <v>2924</v>
      </c>
      <c r="L683" t="s">
        <v>56</v>
      </c>
      <c r="M683" t="s">
        <v>63</v>
      </c>
      <c r="N683" t="s">
        <v>62</v>
      </c>
      <c r="O683" t="s">
        <v>114</v>
      </c>
      <c r="S683">
        <v>50</v>
      </c>
      <c r="V683">
        <v>16.73</v>
      </c>
      <c r="AA683">
        <v>5.0190000000000001</v>
      </c>
      <c r="AD683">
        <v>10.038</v>
      </c>
      <c r="AG683">
        <v>16.73</v>
      </c>
      <c r="AM683">
        <v>50</v>
      </c>
    </row>
    <row r="684" spans="1:41">
      <c r="A684" t="s">
        <v>113</v>
      </c>
      <c r="B684" t="s">
        <v>112</v>
      </c>
      <c r="D684">
        <v>2017</v>
      </c>
      <c r="E684" t="s">
        <v>111</v>
      </c>
      <c r="F684" t="s">
        <v>66</v>
      </c>
      <c r="G684">
        <v>37.413055559999997</v>
      </c>
      <c r="H684">
        <v>-75.72666667</v>
      </c>
      <c r="I684" t="s">
        <v>88</v>
      </c>
      <c r="J684" t="s">
        <v>95</v>
      </c>
      <c r="K684" s="5" t="s">
        <v>2925</v>
      </c>
      <c r="L684" t="s">
        <v>56</v>
      </c>
      <c r="M684" t="s">
        <v>63</v>
      </c>
      <c r="N684" t="s">
        <v>62</v>
      </c>
      <c r="O684" t="s">
        <v>110</v>
      </c>
      <c r="S684">
        <v>12</v>
      </c>
      <c r="V684">
        <v>1.96</v>
      </c>
      <c r="AA684">
        <v>2.44</v>
      </c>
      <c r="AM684">
        <v>12</v>
      </c>
    </row>
    <row r="685" spans="1:41">
      <c r="A685" t="s">
        <v>105</v>
      </c>
      <c r="B685" t="s">
        <v>104</v>
      </c>
      <c r="D685">
        <v>2022</v>
      </c>
      <c r="E685" t="s">
        <v>109</v>
      </c>
      <c r="F685" t="s">
        <v>102</v>
      </c>
      <c r="G685">
        <v>-18.15777778</v>
      </c>
      <c r="H685">
        <v>178.44638889999999</v>
      </c>
      <c r="I685" t="s">
        <v>88</v>
      </c>
      <c r="J685" t="s">
        <v>101</v>
      </c>
      <c r="K685" t="s">
        <v>2923</v>
      </c>
      <c r="L685" t="s">
        <v>56</v>
      </c>
      <c r="M685" t="s">
        <v>107</v>
      </c>
      <c r="N685" t="s">
        <v>55</v>
      </c>
      <c r="R685">
        <v>0.06</v>
      </c>
      <c r="S685">
        <v>10</v>
      </c>
      <c r="V685">
        <v>4.524</v>
      </c>
      <c r="W685">
        <v>0.57999999999999996</v>
      </c>
      <c r="AA685">
        <v>6.7859999999999996</v>
      </c>
      <c r="AM685">
        <v>10</v>
      </c>
      <c r="AO685">
        <v>0.78</v>
      </c>
    </row>
    <row r="686" spans="1:41">
      <c r="A686" t="s">
        <v>105</v>
      </c>
      <c r="B686" t="s">
        <v>104</v>
      </c>
      <c r="D686">
        <v>2022</v>
      </c>
      <c r="E686" t="s">
        <v>109</v>
      </c>
      <c r="F686" t="s">
        <v>102</v>
      </c>
      <c r="G686">
        <v>-18.15777778</v>
      </c>
      <c r="H686">
        <v>178.44638889999999</v>
      </c>
      <c r="I686" t="s">
        <v>88</v>
      </c>
      <c r="J686" t="s">
        <v>101</v>
      </c>
      <c r="K686" t="s">
        <v>2923</v>
      </c>
      <c r="L686" t="s">
        <v>56</v>
      </c>
      <c r="M686" t="s">
        <v>106</v>
      </c>
      <c r="N686" t="s">
        <v>55</v>
      </c>
      <c r="R686">
        <v>0.06</v>
      </c>
      <c r="S686">
        <v>10</v>
      </c>
      <c r="V686">
        <v>4.7119999999999997</v>
      </c>
      <c r="W686">
        <v>0.62</v>
      </c>
      <c r="AA686">
        <v>7.0679999999999996</v>
      </c>
      <c r="AM686">
        <v>10</v>
      </c>
      <c r="AO686">
        <v>0.76</v>
      </c>
    </row>
    <row r="687" spans="1:41">
      <c r="A687" t="s">
        <v>105</v>
      </c>
      <c r="B687" t="s">
        <v>104</v>
      </c>
      <c r="D687">
        <v>2022</v>
      </c>
      <c r="E687" t="s">
        <v>103</v>
      </c>
      <c r="F687" t="s">
        <v>102</v>
      </c>
      <c r="G687">
        <v>-18.170000000000002</v>
      </c>
      <c r="H687">
        <v>177.5313889</v>
      </c>
      <c r="I687" t="s">
        <v>88</v>
      </c>
      <c r="J687" t="s">
        <v>101</v>
      </c>
      <c r="K687" t="s">
        <v>2923</v>
      </c>
      <c r="L687" t="s">
        <v>56</v>
      </c>
      <c r="M687" t="s">
        <v>107</v>
      </c>
      <c r="N687" t="s">
        <v>55</v>
      </c>
      <c r="R687">
        <v>1.7999999999999999E-2</v>
      </c>
      <c r="S687">
        <v>10</v>
      </c>
      <c r="V687">
        <v>2.754</v>
      </c>
      <c r="W687">
        <v>0.81</v>
      </c>
      <c r="AA687">
        <v>4.1310000000000002</v>
      </c>
      <c r="AM687">
        <v>10</v>
      </c>
      <c r="AO687">
        <v>0.34</v>
      </c>
    </row>
    <row r="688" spans="1:41">
      <c r="A688" t="s">
        <v>105</v>
      </c>
      <c r="B688" t="s">
        <v>104</v>
      </c>
      <c r="D688">
        <v>2022</v>
      </c>
      <c r="E688" t="s">
        <v>103</v>
      </c>
      <c r="F688" t="s">
        <v>102</v>
      </c>
      <c r="G688">
        <v>-18.170000000000002</v>
      </c>
      <c r="H688">
        <v>177.5313889</v>
      </c>
      <c r="I688" t="s">
        <v>88</v>
      </c>
      <c r="J688" t="s">
        <v>101</v>
      </c>
      <c r="K688" t="s">
        <v>2923</v>
      </c>
      <c r="L688" t="s">
        <v>56</v>
      </c>
      <c r="M688" t="s">
        <v>106</v>
      </c>
      <c r="N688" t="s">
        <v>55</v>
      </c>
      <c r="R688">
        <v>1.7999999999999999E-2</v>
      </c>
      <c r="S688">
        <v>10</v>
      </c>
      <c r="V688">
        <v>4.37</v>
      </c>
      <c r="W688">
        <v>0.95</v>
      </c>
      <c r="AA688">
        <v>6.5549999999999997</v>
      </c>
      <c r="AM688">
        <v>10</v>
      </c>
      <c r="AO688">
        <v>0.46</v>
      </c>
    </row>
    <row r="689" spans="1:41">
      <c r="A689" t="s">
        <v>69</v>
      </c>
      <c r="B689" t="s">
        <v>68</v>
      </c>
      <c r="D689">
        <v>2021</v>
      </c>
      <c r="E689" t="s">
        <v>76</v>
      </c>
      <c r="F689" t="s">
        <v>66</v>
      </c>
      <c r="G689">
        <v>38.294213890000002</v>
      </c>
      <c r="H689">
        <v>-123.0766417</v>
      </c>
      <c r="I689" t="s">
        <v>2912</v>
      </c>
      <c r="J689" t="s">
        <v>64</v>
      </c>
      <c r="K689" s="5" t="s">
        <v>2924</v>
      </c>
      <c r="L689" t="s">
        <v>56</v>
      </c>
      <c r="M689" t="s">
        <v>63</v>
      </c>
      <c r="N689" t="s">
        <v>62</v>
      </c>
      <c r="S689">
        <v>20</v>
      </c>
      <c r="V689">
        <v>26</v>
      </c>
      <c r="W689">
        <v>1</v>
      </c>
      <c r="AA689">
        <v>19.5</v>
      </c>
      <c r="AM689">
        <v>20</v>
      </c>
      <c r="AO689">
        <v>1.3</v>
      </c>
    </row>
    <row r="690" spans="1:41">
      <c r="A690" t="s">
        <v>69</v>
      </c>
      <c r="B690" t="s">
        <v>68</v>
      </c>
      <c r="D690">
        <v>2021</v>
      </c>
      <c r="E690" t="s">
        <v>75</v>
      </c>
      <c r="F690" t="s">
        <v>66</v>
      </c>
      <c r="G690">
        <v>40.719194440000003</v>
      </c>
      <c r="H690">
        <v>-124.24242219999999</v>
      </c>
      <c r="I690" t="s">
        <v>2912</v>
      </c>
      <c r="J690" t="s">
        <v>64</v>
      </c>
      <c r="K690" s="5" t="s">
        <v>2924</v>
      </c>
      <c r="L690" t="s">
        <v>56</v>
      </c>
      <c r="M690" t="s">
        <v>63</v>
      </c>
      <c r="N690" t="s">
        <v>62</v>
      </c>
      <c r="S690">
        <v>20</v>
      </c>
      <c r="V690">
        <v>23.8</v>
      </c>
      <c r="W690">
        <v>0.7</v>
      </c>
      <c r="AA690">
        <v>17.850000000000001</v>
      </c>
      <c r="AM690">
        <v>20</v>
      </c>
      <c r="AO690">
        <v>1.7</v>
      </c>
    </row>
    <row r="691" spans="1:41">
      <c r="A691" t="s">
        <v>69</v>
      </c>
      <c r="B691" t="s">
        <v>68</v>
      </c>
      <c r="D691">
        <v>2021</v>
      </c>
      <c r="E691" t="s">
        <v>73</v>
      </c>
      <c r="F691" t="s">
        <v>66</v>
      </c>
      <c r="G691">
        <v>33.596013890000002</v>
      </c>
      <c r="H691">
        <v>-117.8900333</v>
      </c>
      <c r="I691" t="s">
        <v>2912</v>
      </c>
      <c r="J691" t="s">
        <v>64</v>
      </c>
      <c r="K691" s="5" t="s">
        <v>2924</v>
      </c>
      <c r="L691" t="s">
        <v>56</v>
      </c>
      <c r="M691" t="s">
        <v>63</v>
      </c>
      <c r="N691" t="s">
        <v>62</v>
      </c>
      <c r="S691">
        <v>20</v>
      </c>
      <c r="V691">
        <v>30.36</v>
      </c>
      <c r="W691">
        <v>2.2999999999999998</v>
      </c>
      <c r="AA691">
        <v>22.77</v>
      </c>
      <c r="AM691">
        <v>20</v>
      </c>
      <c r="AO691">
        <v>0.66</v>
      </c>
    </row>
    <row r="692" spans="1:41">
      <c r="A692" t="s">
        <v>69</v>
      </c>
      <c r="B692" t="s">
        <v>68</v>
      </c>
      <c r="D692">
        <v>2021</v>
      </c>
      <c r="E692" t="s">
        <v>71</v>
      </c>
      <c r="F692" t="s">
        <v>66</v>
      </c>
      <c r="G692">
        <v>32.782655560000002</v>
      </c>
      <c r="H692">
        <v>-117.2453194</v>
      </c>
      <c r="I692" t="s">
        <v>2912</v>
      </c>
      <c r="J692" t="s">
        <v>64</v>
      </c>
      <c r="K692" s="5" t="s">
        <v>2924</v>
      </c>
      <c r="L692" t="s">
        <v>56</v>
      </c>
      <c r="M692" t="s">
        <v>63</v>
      </c>
      <c r="N692" t="s">
        <v>62</v>
      </c>
      <c r="S692">
        <v>20</v>
      </c>
      <c r="V692">
        <v>19.2</v>
      </c>
      <c r="W692">
        <v>1.6</v>
      </c>
      <c r="AA692">
        <v>14.4</v>
      </c>
      <c r="AM692">
        <v>20</v>
      </c>
      <c r="AO692">
        <v>0.6</v>
      </c>
    </row>
    <row r="693" spans="1:41">
      <c r="A693" t="s">
        <v>69</v>
      </c>
      <c r="B693" t="s">
        <v>68</v>
      </c>
      <c r="D693">
        <v>2021</v>
      </c>
      <c r="E693" t="s">
        <v>67</v>
      </c>
      <c r="F693" t="s">
        <v>66</v>
      </c>
      <c r="G693">
        <v>38.171194440000001</v>
      </c>
      <c r="H693">
        <v>-122.9126806</v>
      </c>
      <c r="I693" t="s">
        <v>2912</v>
      </c>
      <c r="J693" t="s">
        <v>64</v>
      </c>
      <c r="K693" s="5" t="s">
        <v>2924</v>
      </c>
      <c r="L693" t="s">
        <v>56</v>
      </c>
      <c r="M693" t="s">
        <v>63</v>
      </c>
      <c r="N693" t="s">
        <v>62</v>
      </c>
      <c r="S693">
        <v>20</v>
      </c>
      <c r="V693">
        <v>25.8</v>
      </c>
      <c r="W693">
        <v>0.86</v>
      </c>
      <c r="AA693">
        <v>19.350000000000001</v>
      </c>
      <c r="AM693">
        <v>20</v>
      </c>
      <c r="AO693">
        <v>1.5</v>
      </c>
    </row>
    <row r="694" spans="1:41">
      <c r="A694" t="s">
        <v>54</v>
      </c>
      <c r="B694" t="s">
        <v>53</v>
      </c>
      <c r="D694">
        <v>2018</v>
      </c>
      <c r="E694" t="s">
        <v>52</v>
      </c>
      <c r="F694" t="s">
        <v>51</v>
      </c>
      <c r="G694">
        <v>-14.685252780000001</v>
      </c>
      <c r="H694">
        <v>145.45010830000001</v>
      </c>
      <c r="I694" t="s">
        <v>50</v>
      </c>
      <c r="J694" t="s">
        <v>49</v>
      </c>
      <c r="K694" t="s">
        <v>2923</v>
      </c>
      <c r="L694" t="s">
        <v>56</v>
      </c>
      <c r="M694" t="s">
        <v>55</v>
      </c>
      <c r="N694" t="s">
        <v>55</v>
      </c>
      <c r="O694" t="s">
        <v>46</v>
      </c>
      <c r="S694">
        <v>30</v>
      </c>
      <c r="V694">
        <v>13.8</v>
      </c>
      <c r="W694">
        <v>0.86</v>
      </c>
      <c r="Y694">
        <v>2.5</v>
      </c>
      <c r="AA694">
        <v>6.9</v>
      </c>
      <c r="AD694">
        <v>13.8</v>
      </c>
      <c r="AM694">
        <v>30</v>
      </c>
    </row>
    <row r="695" spans="1:41">
      <c r="A695" t="s">
        <v>1310</v>
      </c>
      <c r="B695" t="s">
        <v>1338</v>
      </c>
      <c r="D695">
        <v>2021</v>
      </c>
      <c r="E695" t="s">
        <v>1331</v>
      </c>
      <c r="F695" t="s">
        <v>3000</v>
      </c>
      <c r="G695">
        <v>55.98124</v>
      </c>
      <c r="H695">
        <v>-3.2736299999999998</v>
      </c>
      <c r="I695" t="s">
        <v>88</v>
      </c>
      <c r="J695" t="s">
        <v>95</v>
      </c>
      <c r="K695" t="s">
        <v>2925</v>
      </c>
      <c r="L695" t="s">
        <v>56</v>
      </c>
      <c r="M695" t="s">
        <v>94</v>
      </c>
      <c r="N695" t="s">
        <v>62</v>
      </c>
      <c r="O695">
        <v>405</v>
      </c>
      <c r="S695">
        <v>50</v>
      </c>
      <c r="V695">
        <v>100.3</v>
      </c>
      <c r="W695">
        <v>1.73</v>
      </c>
      <c r="AA695">
        <v>30.1</v>
      </c>
      <c r="AD695">
        <v>60.2</v>
      </c>
      <c r="AG695">
        <v>100.34</v>
      </c>
      <c r="AL695">
        <v>4.54</v>
      </c>
      <c r="AM695">
        <v>50</v>
      </c>
      <c r="AO695">
        <v>1.1599999999999999</v>
      </c>
    </row>
    <row r="696" spans="1:41">
      <c r="A696" t="s">
        <v>1310</v>
      </c>
      <c r="B696" t="s">
        <v>1338</v>
      </c>
      <c r="D696" s="5">
        <v>2021</v>
      </c>
      <c r="E696" t="s">
        <v>1331</v>
      </c>
      <c r="F696" t="s">
        <v>3000</v>
      </c>
      <c r="G696">
        <v>55.98124</v>
      </c>
      <c r="H696">
        <v>-3.2736299999999998</v>
      </c>
      <c r="I696" t="s">
        <v>88</v>
      </c>
      <c r="J696" t="s">
        <v>95</v>
      </c>
      <c r="K696" t="s">
        <v>2925</v>
      </c>
      <c r="L696" t="s">
        <v>56</v>
      </c>
      <c r="M696" t="s">
        <v>94</v>
      </c>
      <c r="N696" t="s">
        <v>62</v>
      </c>
      <c r="S696">
        <v>50</v>
      </c>
      <c r="V696">
        <v>118.9</v>
      </c>
      <c r="W696">
        <v>2.0499999999999998</v>
      </c>
      <c r="AA696">
        <v>35.67</v>
      </c>
      <c r="AD696">
        <v>71.34</v>
      </c>
      <c r="AG696">
        <v>118.9</v>
      </c>
      <c r="AL696">
        <v>5.31</v>
      </c>
      <c r="AM696">
        <v>50</v>
      </c>
      <c r="AO696">
        <v>1.1599999999999999</v>
      </c>
    </row>
    <row r="697" spans="1:41">
      <c r="A697" t="s">
        <v>1310</v>
      </c>
      <c r="B697" t="s">
        <v>1338</v>
      </c>
      <c r="D697" s="5">
        <v>2021</v>
      </c>
      <c r="E697" t="s">
        <v>1330</v>
      </c>
      <c r="F697" t="s">
        <v>3000</v>
      </c>
      <c r="G697">
        <v>56.004379999999998</v>
      </c>
      <c r="H697">
        <v>-3.5246</v>
      </c>
      <c r="I697" t="s">
        <v>88</v>
      </c>
      <c r="J697" t="s">
        <v>95</v>
      </c>
      <c r="K697" t="s">
        <v>2925</v>
      </c>
      <c r="L697" t="s">
        <v>56</v>
      </c>
      <c r="M697" t="s">
        <v>94</v>
      </c>
      <c r="N697" t="s">
        <v>62</v>
      </c>
      <c r="S697">
        <v>50</v>
      </c>
      <c r="V697">
        <v>84.7</v>
      </c>
      <c r="W697">
        <v>1.1599999999999999</v>
      </c>
      <c r="AA697">
        <v>25.4</v>
      </c>
      <c r="AD697">
        <v>50.81</v>
      </c>
      <c r="AG697">
        <v>84.68</v>
      </c>
      <c r="AL697">
        <v>3.15</v>
      </c>
      <c r="AM697">
        <v>50</v>
      </c>
      <c r="AO697">
        <v>1.46</v>
      </c>
    </row>
    <row r="698" spans="1:41">
      <c r="A698" t="s">
        <v>1310</v>
      </c>
      <c r="B698" t="s">
        <v>1338</v>
      </c>
      <c r="D698" s="5">
        <v>2021</v>
      </c>
      <c r="E698" t="s">
        <v>1330</v>
      </c>
      <c r="F698" t="s">
        <v>3000</v>
      </c>
      <c r="G698">
        <v>56.004379999999998</v>
      </c>
      <c r="H698">
        <v>-3.5246</v>
      </c>
      <c r="I698" t="s">
        <v>88</v>
      </c>
      <c r="J698" t="s">
        <v>95</v>
      </c>
      <c r="K698" t="s">
        <v>2925</v>
      </c>
      <c r="L698" t="s">
        <v>56</v>
      </c>
      <c r="M698" t="s">
        <v>94</v>
      </c>
      <c r="N698" t="s">
        <v>62</v>
      </c>
      <c r="S698">
        <v>50</v>
      </c>
      <c r="V698">
        <v>107.7</v>
      </c>
      <c r="W698">
        <v>1.71</v>
      </c>
      <c r="AA698">
        <v>32.32</v>
      </c>
      <c r="AD698">
        <v>64.64</v>
      </c>
      <c r="AG698">
        <v>107.73</v>
      </c>
      <c r="AL698">
        <v>4.4800000000000004</v>
      </c>
      <c r="AM698">
        <v>50</v>
      </c>
      <c r="AO698">
        <v>1.26</v>
      </c>
    </row>
    <row r="699" spans="1:41">
      <c r="A699" t="s">
        <v>1310</v>
      </c>
      <c r="B699" t="s">
        <v>1338</v>
      </c>
      <c r="D699" s="5">
        <v>2021</v>
      </c>
      <c r="E699" t="s">
        <v>1330</v>
      </c>
      <c r="F699" t="s">
        <v>3000</v>
      </c>
      <c r="G699">
        <v>56.004379999999998</v>
      </c>
      <c r="H699">
        <v>-3.5246</v>
      </c>
      <c r="I699" t="s">
        <v>88</v>
      </c>
      <c r="J699" t="s">
        <v>95</v>
      </c>
      <c r="K699" t="s">
        <v>2925</v>
      </c>
      <c r="L699" t="s">
        <v>56</v>
      </c>
      <c r="M699" t="s">
        <v>1333</v>
      </c>
      <c r="N699" t="s">
        <v>62</v>
      </c>
      <c r="S699">
        <v>50</v>
      </c>
      <c r="V699">
        <v>106</v>
      </c>
      <c r="W699">
        <v>1.67</v>
      </c>
      <c r="AA699">
        <v>31.81</v>
      </c>
      <c r="AD699">
        <v>63.63</v>
      </c>
      <c r="AG699">
        <v>106.05</v>
      </c>
      <c r="AL699">
        <v>4.3899999999999997</v>
      </c>
      <c r="AM699">
        <v>50</v>
      </c>
      <c r="AO699">
        <v>1.27</v>
      </c>
    </row>
    <row r="700" spans="1:41">
      <c r="A700" t="s">
        <v>1310</v>
      </c>
      <c r="B700" t="s">
        <v>1338</v>
      </c>
      <c r="D700" s="5">
        <v>2021</v>
      </c>
      <c r="E700" t="s">
        <v>1329</v>
      </c>
      <c r="F700" t="s">
        <v>3000</v>
      </c>
      <c r="G700">
        <v>56.05838</v>
      </c>
      <c r="H700">
        <v>-3.5766100000000001</v>
      </c>
      <c r="I700" t="s">
        <v>88</v>
      </c>
      <c r="J700" t="s">
        <v>95</v>
      </c>
      <c r="K700" t="s">
        <v>2925</v>
      </c>
      <c r="L700" t="s">
        <v>56</v>
      </c>
      <c r="M700" t="s">
        <v>94</v>
      </c>
      <c r="N700" t="s">
        <v>62</v>
      </c>
      <c r="S700">
        <v>50</v>
      </c>
      <c r="V700">
        <v>117.7</v>
      </c>
      <c r="W700">
        <v>1.67</v>
      </c>
      <c r="AA700">
        <v>35.32</v>
      </c>
      <c r="AD700">
        <v>70.64</v>
      </c>
      <c r="AG700">
        <v>117.74</v>
      </c>
      <c r="AL700">
        <v>4.3899999999999997</v>
      </c>
      <c r="AM700">
        <v>50</v>
      </c>
      <c r="AO700">
        <v>1.41</v>
      </c>
    </row>
    <row r="701" spans="1:41">
      <c r="A701" t="s">
        <v>1310</v>
      </c>
      <c r="B701" t="s">
        <v>1338</v>
      </c>
      <c r="D701" s="5">
        <v>2021</v>
      </c>
      <c r="E701" t="s">
        <v>1329</v>
      </c>
      <c r="F701" t="s">
        <v>3000</v>
      </c>
      <c r="G701">
        <v>56.05838</v>
      </c>
      <c r="H701">
        <v>-3.5766100000000001</v>
      </c>
      <c r="I701" t="s">
        <v>88</v>
      </c>
      <c r="J701" t="s">
        <v>95</v>
      </c>
      <c r="K701" t="s">
        <v>2925</v>
      </c>
      <c r="L701" t="s">
        <v>56</v>
      </c>
      <c r="M701" t="s">
        <v>94</v>
      </c>
      <c r="N701" t="s">
        <v>62</v>
      </c>
      <c r="S701">
        <v>50</v>
      </c>
      <c r="V701">
        <v>93.1</v>
      </c>
      <c r="W701">
        <v>1.32</v>
      </c>
      <c r="AA701">
        <v>27.92</v>
      </c>
      <c r="AD701">
        <v>55.84</v>
      </c>
      <c r="AG701">
        <v>93.06</v>
      </c>
      <c r="AL701">
        <v>3.54</v>
      </c>
      <c r="AM701">
        <v>50</v>
      </c>
      <c r="AO701">
        <v>1.41</v>
      </c>
    </row>
    <row r="702" spans="1:41">
      <c r="A702" t="s">
        <v>1310</v>
      </c>
      <c r="B702" t="s">
        <v>1338</v>
      </c>
      <c r="D702" s="5">
        <v>2021</v>
      </c>
      <c r="E702" t="s">
        <v>1328</v>
      </c>
      <c r="F702" t="s">
        <v>3000</v>
      </c>
      <c r="G702">
        <v>56.448450000000001</v>
      </c>
      <c r="H702">
        <v>-2.87229</v>
      </c>
      <c r="I702" t="s">
        <v>88</v>
      </c>
      <c r="J702" t="s">
        <v>95</v>
      </c>
      <c r="K702" t="s">
        <v>2925</v>
      </c>
      <c r="L702" t="s">
        <v>56</v>
      </c>
      <c r="M702" t="s">
        <v>94</v>
      </c>
      <c r="N702" t="s">
        <v>62</v>
      </c>
      <c r="S702">
        <v>45</v>
      </c>
      <c r="V702">
        <v>160.4</v>
      </c>
      <c r="W702">
        <v>2.7</v>
      </c>
      <c r="AA702">
        <v>53.46</v>
      </c>
      <c r="AD702">
        <v>106.92</v>
      </c>
      <c r="AL702">
        <v>6.89</v>
      </c>
      <c r="AM702">
        <v>45</v>
      </c>
      <c r="AO702">
        <v>1.32</v>
      </c>
    </row>
    <row r="703" spans="1:41">
      <c r="A703" t="s">
        <v>1310</v>
      </c>
      <c r="B703" t="s">
        <v>1338</v>
      </c>
      <c r="D703" s="5">
        <v>2021</v>
      </c>
      <c r="E703" t="s">
        <v>1328</v>
      </c>
      <c r="F703" t="s">
        <v>3000</v>
      </c>
      <c r="G703">
        <v>56.448450000000001</v>
      </c>
      <c r="H703">
        <v>-2.87229</v>
      </c>
      <c r="I703" t="s">
        <v>88</v>
      </c>
      <c r="J703" t="s">
        <v>95</v>
      </c>
      <c r="K703" t="s">
        <v>2925</v>
      </c>
      <c r="L703" t="s">
        <v>56</v>
      </c>
      <c r="M703" t="s">
        <v>94</v>
      </c>
      <c r="N703" t="s">
        <v>62</v>
      </c>
      <c r="S703">
        <v>40</v>
      </c>
      <c r="V703">
        <v>143.5</v>
      </c>
      <c r="W703">
        <v>2.33</v>
      </c>
      <c r="AA703">
        <v>53.82</v>
      </c>
      <c r="AD703">
        <v>107.65</v>
      </c>
      <c r="AL703">
        <v>6</v>
      </c>
      <c r="AM703">
        <v>40</v>
      </c>
      <c r="AO703">
        <v>1.54</v>
      </c>
    </row>
    <row r="704" spans="1:41">
      <c r="A704" t="s">
        <v>1310</v>
      </c>
      <c r="B704" t="s">
        <v>1338</v>
      </c>
      <c r="D704" s="5">
        <v>2021</v>
      </c>
      <c r="E704" t="s">
        <v>1327</v>
      </c>
      <c r="F704" t="s">
        <v>3000</v>
      </c>
      <c r="G704">
        <v>56.441429999999997</v>
      </c>
      <c r="H704">
        <v>-2.8578700000000001</v>
      </c>
      <c r="I704" t="s">
        <v>88</v>
      </c>
      <c r="J704" t="s">
        <v>95</v>
      </c>
      <c r="K704" t="s">
        <v>2925</v>
      </c>
      <c r="L704" t="s">
        <v>56</v>
      </c>
      <c r="M704" t="s">
        <v>63</v>
      </c>
      <c r="N704" t="s">
        <v>62</v>
      </c>
      <c r="S704">
        <v>50</v>
      </c>
      <c r="V704">
        <v>26.4</v>
      </c>
      <c r="W704">
        <v>0.4</v>
      </c>
      <c r="AA704">
        <v>7.92</v>
      </c>
      <c r="AD704">
        <v>15.84</v>
      </c>
      <c r="AG704">
        <v>26.4</v>
      </c>
      <c r="AL704">
        <v>1.26</v>
      </c>
      <c r="AM704">
        <v>50</v>
      </c>
      <c r="AO704">
        <v>1.32</v>
      </c>
    </row>
    <row r="705" spans="1:41">
      <c r="A705" t="s">
        <v>1310</v>
      </c>
      <c r="B705" t="s">
        <v>1338</v>
      </c>
      <c r="D705" s="5">
        <v>2021</v>
      </c>
      <c r="E705" t="s">
        <v>1327</v>
      </c>
      <c r="F705" t="s">
        <v>3000</v>
      </c>
      <c r="G705">
        <v>56.441429999999997</v>
      </c>
      <c r="H705">
        <v>-2.8578700000000001</v>
      </c>
      <c r="I705" t="s">
        <v>88</v>
      </c>
      <c r="J705" t="s">
        <v>95</v>
      </c>
      <c r="K705" t="s">
        <v>2925</v>
      </c>
      <c r="L705" t="s">
        <v>56</v>
      </c>
      <c r="M705" t="s">
        <v>63</v>
      </c>
      <c r="N705" t="s">
        <v>62</v>
      </c>
      <c r="S705">
        <v>45</v>
      </c>
      <c r="V705">
        <v>34.799999999999997</v>
      </c>
      <c r="W705">
        <v>0.64</v>
      </c>
      <c r="AA705">
        <v>11.62</v>
      </c>
      <c r="AD705">
        <v>23.23</v>
      </c>
      <c r="AL705">
        <v>1.88</v>
      </c>
      <c r="AM705">
        <v>45</v>
      </c>
      <c r="AO705">
        <v>1.21</v>
      </c>
    </row>
    <row r="706" spans="1:41">
      <c r="A706" t="s">
        <v>1310</v>
      </c>
      <c r="B706" t="s">
        <v>1338</v>
      </c>
      <c r="D706" s="5">
        <v>2021</v>
      </c>
      <c r="E706" t="s">
        <v>1327</v>
      </c>
      <c r="F706" t="s">
        <v>3000</v>
      </c>
      <c r="G706">
        <v>56.441429999999997</v>
      </c>
      <c r="H706">
        <v>-2.8578700000000001</v>
      </c>
      <c r="I706" t="s">
        <v>88</v>
      </c>
      <c r="J706" t="s">
        <v>95</v>
      </c>
      <c r="K706" t="s">
        <v>2925</v>
      </c>
      <c r="L706" t="s">
        <v>56</v>
      </c>
      <c r="M706" t="s">
        <v>63</v>
      </c>
      <c r="N706" t="s">
        <v>62</v>
      </c>
      <c r="S706">
        <v>50</v>
      </c>
      <c r="V706">
        <v>21.1</v>
      </c>
      <c r="W706">
        <v>0.36</v>
      </c>
      <c r="AA706">
        <v>6.32</v>
      </c>
      <c r="AD706">
        <v>12.64</v>
      </c>
      <c r="AG706">
        <v>21.06</v>
      </c>
      <c r="AL706">
        <v>1.2</v>
      </c>
      <c r="AM706">
        <v>50</v>
      </c>
      <c r="AO706">
        <v>1.17</v>
      </c>
    </row>
    <row r="707" spans="1:41">
      <c r="A707" t="s">
        <v>1310</v>
      </c>
      <c r="B707" t="s">
        <v>1338</v>
      </c>
      <c r="D707" s="5">
        <v>2021</v>
      </c>
      <c r="E707" t="s">
        <v>1326</v>
      </c>
      <c r="F707" t="s">
        <v>3000</v>
      </c>
      <c r="G707">
        <v>56.72137</v>
      </c>
      <c r="H707">
        <v>-2.4836499999999999</v>
      </c>
      <c r="I707" t="s">
        <v>88</v>
      </c>
      <c r="J707" t="s">
        <v>95</v>
      </c>
      <c r="K707" t="s">
        <v>2925</v>
      </c>
      <c r="L707" t="s">
        <v>56</v>
      </c>
      <c r="M707" t="s">
        <v>94</v>
      </c>
      <c r="N707" t="s">
        <v>62</v>
      </c>
      <c r="S707">
        <v>50</v>
      </c>
      <c r="V707">
        <v>68.400000000000006</v>
      </c>
      <c r="W707">
        <v>1.17</v>
      </c>
      <c r="AA707">
        <v>20.53</v>
      </c>
      <c r="AD707">
        <v>41.07</v>
      </c>
      <c r="AG707">
        <v>68.45</v>
      </c>
      <c r="AL707">
        <v>3.17</v>
      </c>
      <c r="AM707">
        <v>50</v>
      </c>
      <c r="AO707">
        <v>1.17</v>
      </c>
    </row>
    <row r="708" spans="1:41">
      <c r="A708" t="s">
        <v>1310</v>
      </c>
      <c r="B708" t="s">
        <v>1338</v>
      </c>
      <c r="D708" s="5">
        <v>2021</v>
      </c>
      <c r="E708" t="s">
        <v>1326</v>
      </c>
      <c r="F708" t="s">
        <v>3000</v>
      </c>
      <c r="G708">
        <v>56.72137</v>
      </c>
      <c r="H708">
        <v>-2.4836499999999999</v>
      </c>
      <c r="I708" t="s">
        <v>88</v>
      </c>
      <c r="J708" t="s">
        <v>95</v>
      </c>
      <c r="K708" t="s">
        <v>2925</v>
      </c>
      <c r="L708" t="s">
        <v>56</v>
      </c>
      <c r="M708" t="s">
        <v>94</v>
      </c>
      <c r="N708" t="s">
        <v>62</v>
      </c>
      <c r="S708">
        <v>45</v>
      </c>
      <c r="V708">
        <v>19</v>
      </c>
      <c r="W708">
        <v>0.65</v>
      </c>
      <c r="AA708">
        <v>6.34</v>
      </c>
      <c r="AD708">
        <v>12.68</v>
      </c>
      <c r="AL708">
        <v>1.91</v>
      </c>
      <c r="AM708">
        <v>45</v>
      </c>
      <c r="AO708">
        <v>0.65</v>
      </c>
    </row>
    <row r="709" spans="1:41">
      <c r="A709" t="s">
        <v>1310</v>
      </c>
      <c r="B709" t="s">
        <v>1338</v>
      </c>
      <c r="D709" s="5">
        <v>2021</v>
      </c>
      <c r="E709" t="s">
        <v>1326</v>
      </c>
      <c r="F709" t="s">
        <v>3000</v>
      </c>
      <c r="G709">
        <v>56.72137</v>
      </c>
      <c r="H709">
        <v>-2.4836499999999999</v>
      </c>
      <c r="I709" t="s">
        <v>88</v>
      </c>
      <c r="J709" t="s">
        <v>95</v>
      </c>
      <c r="K709" t="s">
        <v>2925</v>
      </c>
      <c r="L709" t="s">
        <v>56</v>
      </c>
      <c r="M709" t="s">
        <v>94</v>
      </c>
      <c r="N709" t="s">
        <v>62</v>
      </c>
      <c r="S709">
        <v>45</v>
      </c>
      <c r="V709">
        <v>38.1</v>
      </c>
      <c r="W709">
        <v>0.92</v>
      </c>
      <c r="AA709">
        <v>12.7</v>
      </c>
      <c r="AD709">
        <v>25.39</v>
      </c>
      <c r="AL709">
        <v>2.5499999999999998</v>
      </c>
      <c r="AM709">
        <v>45</v>
      </c>
      <c r="AO709">
        <v>0.92</v>
      </c>
    </row>
    <row r="710" spans="1:41">
      <c r="A710" t="s">
        <v>1310</v>
      </c>
      <c r="B710" t="s">
        <v>1338</v>
      </c>
      <c r="D710" s="5">
        <v>2021</v>
      </c>
      <c r="E710" t="s">
        <v>1326</v>
      </c>
      <c r="F710" t="s">
        <v>3000</v>
      </c>
      <c r="G710">
        <v>56.72137</v>
      </c>
      <c r="H710">
        <v>-2.4836499999999999</v>
      </c>
      <c r="I710" t="s">
        <v>88</v>
      </c>
      <c r="J710" t="s">
        <v>95</v>
      </c>
      <c r="K710" t="s">
        <v>2925</v>
      </c>
      <c r="L710" t="s">
        <v>56</v>
      </c>
      <c r="M710" t="s">
        <v>63</v>
      </c>
      <c r="N710" t="s">
        <v>62</v>
      </c>
      <c r="S710">
        <v>50</v>
      </c>
      <c r="V710">
        <v>72</v>
      </c>
      <c r="W710">
        <v>1.2</v>
      </c>
      <c r="AA710">
        <v>21.6</v>
      </c>
      <c r="AD710">
        <v>43.2</v>
      </c>
      <c r="AG710">
        <v>72</v>
      </c>
      <c r="AL710">
        <v>3.23</v>
      </c>
      <c r="AM710">
        <v>50</v>
      </c>
      <c r="AO710">
        <v>1.2</v>
      </c>
    </row>
    <row r="711" spans="1:41">
      <c r="A711" t="s">
        <v>1310</v>
      </c>
      <c r="B711" t="s">
        <v>1338</v>
      </c>
      <c r="D711" s="5">
        <v>2021</v>
      </c>
      <c r="E711" t="s">
        <v>1326</v>
      </c>
      <c r="F711" t="s">
        <v>3000</v>
      </c>
      <c r="G711">
        <v>56.72137</v>
      </c>
      <c r="H711">
        <v>-2.4836499999999999</v>
      </c>
      <c r="I711" t="s">
        <v>88</v>
      </c>
      <c r="J711" t="s">
        <v>95</v>
      </c>
      <c r="K711" t="s">
        <v>2925</v>
      </c>
      <c r="L711" t="s">
        <v>56</v>
      </c>
      <c r="M711" t="s">
        <v>63</v>
      </c>
      <c r="N711" t="s">
        <v>62</v>
      </c>
      <c r="S711">
        <v>50</v>
      </c>
      <c r="V711">
        <v>84.5</v>
      </c>
      <c r="W711">
        <v>1.3</v>
      </c>
      <c r="AA711">
        <v>25.35</v>
      </c>
      <c r="AD711">
        <v>50.7</v>
      </c>
      <c r="AG711">
        <v>84.5</v>
      </c>
      <c r="AL711">
        <v>3.48</v>
      </c>
      <c r="AM711">
        <v>50</v>
      </c>
      <c r="AO711">
        <v>1.3</v>
      </c>
    </row>
    <row r="712" spans="1:41">
      <c r="A712" t="s">
        <v>1310</v>
      </c>
      <c r="B712" t="s">
        <v>1338</v>
      </c>
      <c r="D712" s="5">
        <v>2021</v>
      </c>
      <c r="E712" t="s">
        <v>1325</v>
      </c>
      <c r="F712" t="s">
        <v>3000</v>
      </c>
      <c r="G712">
        <v>57.481969999999997</v>
      </c>
      <c r="H712">
        <v>-4.2898699999999996</v>
      </c>
      <c r="I712" t="s">
        <v>115</v>
      </c>
      <c r="J712" t="s">
        <v>95</v>
      </c>
      <c r="K712" t="s">
        <v>2925</v>
      </c>
      <c r="L712" t="s">
        <v>56</v>
      </c>
      <c r="M712" t="s">
        <v>94</v>
      </c>
      <c r="N712" t="s">
        <v>62</v>
      </c>
      <c r="S712">
        <v>50</v>
      </c>
      <c r="V712">
        <v>54.2</v>
      </c>
      <c r="W712">
        <v>0.84</v>
      </c>
      <c r="AA712">
        <v>16.25</v>
      </c>
      <c r="AD712">
        <v>32.51</v>
      </c>
      <c r="AG712">
        <v>54.18</v>
      </c>
      <c r="AL712">
        <v>2.37</v>
      </c>
      <c r="AM712">
        <v>50</v>
      </c>
      <c r="AO712">
        <v>1.29</v>
      </c>
    </row>
    <row r="713" spans="1:41">
      <c r="A713" t="s">
        <v>1310</v>
      </c>
      <c r="B713" t="s">
        <v>1338</v>
      </c>
      <c r="D713" s="5">
        <v>2021</v>
      </c>
      <c r="E713" t="s">
        <v>1325</v>
      </c>
      <c r="F713" t="s">
        <v>3000</v>
      </c>
      <c r="G713">
        <v>57.481969999999997</v>
      </c>
      <c r="H713">
        <v>-4.2898699999999996</v>
      </c>
      <c r="I713" t="s">
        <v>115</v>
      </c>
      <c r="J713" t="s">
        <v>95</v>
      </c>
      <c r="K713" t="s">
        <v>2925</v>
      </c>
      <c r="L713" t="s">
        <v>56</v>
      </c>
      <c r="M713" t="s">
        <v>94</v>
      </c>
      <c r="N713" t="s">
        <v>62</v>
      </c>
      <c r="S713">
        <v>45</v>
      </c>
      <c r="V713">
        <v>51</v>
      </c>
      <c r="W713">
        <v>0.81</v>
      </c>
      <c r="AA713">
        <v>17.010000000000002</v>
      </c>
      <c r="AD713">
        <v>34.020000000000003</v>
      </c>
      <c r="AL713">
        <v>2.29</v>
      </c>
      <c r="AM713">
        <v>45</v>
      </c>
      <c r="AO713">
        <v>1.4</v>
      </c>
    </row>
    <row r="714" spans="1:41">
      <c r="A714" t="s">
        <v>1310</v>
      </c>
      <c r="B714" t="s">
        <v>1338</v>
      </c>
      <c r="D714" s="5">
        <v>2021</v>
      </c>
      <c r="E714" t="s">
        <v>1325</v>
      </c>
      <c r="F714" t="s">
        <v>3000</v>
      </c>
      <c r="G714">
        <v>57.481969999999997</v>
      </c>
      <c r="H714">
        <v>-4.2898699999999996</v>
      </c>
      <c r="I714" t="s">
        <v>115</v>
      </c>
      <c r="J714" t="s">
        <v>95</v>
      </c>
      <c r="K714" t="s">
        <v>2925</v>
      </c>
      <c r="L714" t="s">
        <v>56</v>
      </c>
      <c r="M714" t="s">
        <v>63</v>
      </c>
      <c r="N714" t="s">
        <v>62</v>
      </c>
      <c r="S714">
        <v>50</v>
      </c>
      <c r="V714">
        <v>66.3</v>
      </c>
      <c r="W714">
        <v>0.94</v>
      </c>
      <c r="AA714">
        <v>19.88</v>
      </c>
      <c r="AD714">
        <v>39.76</v>
      </c>
      <c r="AG714">
        <v>66.27</v>
      </c>
      <c r="AL714">
        <v>2.61</v>
      </c>
      <c r="AM714">
        <v>50</v>
      </c>
      <c r="AO714">
        <v>1.41</v>
      </c>
    </row>
    <row r="715" spans="1:41">
      <c r="A715" t="s">
        <v>1310</v>
      </c>
      <c r="B715" t="s">
        <v>1338</v>
      </c>
      <c r="D715" s="5">
        <v>2021</v>
      </c>
      <c r="E715" t="s">
        <v>1325</v>
      </c>
      <c r="F715" t="s">
        <v>3000</v>
      </c>
      <c r="G715">
        <v>57.481969999999997</v>
      </c>
      <c r="H715">
        <v>-4.2898699999999996</v>
      </c>
      <c r="I715" t="s">
        <v>115</v>
      </c>
      <c r="J715" t="s">
        <v>95</v>
      </c>
      <c r="K715" t="s">
        <v>2925</v>
      </c>
      <c r="L715" t="s">
        <v>56</v>
      </c>
      <c r="M715" t="s">
        <v>63</v>
      </c>
      <c r="N715" t="s">
        <v>62</v>
      </c>
      <c r="S715">
        <v>40</v>
      </c>
      <c r="V715">
        <v>35.299999999999997</v>
      </c>
      <c r="W715">
        <v>0.64</v>
      </c>
      <c r="AA715">
        <v>13.25</v>
      </c>
      <c r="AD715">
        <v>26.5</v>
      </c>
      <c r="AL715">
        <v>1.87</v>
      </c>
      <c r="AM715">
        <v>40</v>
      </c>
      <c r="AO715">
        <v>1.38</v>
      </c>
    </row>
    <row r="716" spans="1:41">
      <c r="A716" t="s">
        <v>1310</v>
      </c>
      <c r="B716" t="s">
        <v>1338</v>
      </c>
      <c r="D716" s="5">
        <v>2021</v>
      </c>
      <c r="E716" t="s">
        <v>1324</v>
      </c>
      <c r="F716" t="s">
        <v>3000</v>
      </c>
      <c r="G716">
        <v>57.663209999999999</v>
      </c>
      <c r="H716">
        <v>-3.60494</v>
      </c>
      <c r="I716" t="s">
        <v>88</v>
      </c>
      <c r="J716" t="s">
        <v>95</v>
      </c>
      <c r="K716" t="s">
        <v>2925</v>
      </c>
      <c r="L716" t="s">
        <v>56</v>
      </c>
      <c r="M716" t="s">
        <v>94</v>
      </c>
      <c r="N716" t="s">
        <v>62</v>
      </c>
      <c r="S716">
        <v>50</v>
      </c>
      <c r="V716">
        <v>21.2</v>
      </c>
      <c r="W716">
        <v>0.35</v>
      </c>
      <c r="AA716">
        <v>6.35</v>
      </c>
      <c r="AD716">
        <v>12.71</v>
      </c>
      <c r="AG716">
        <v>21.18</v>
      </c>
      <c r="AL716">
        <v>1.17</v>
      </c>
      <c r="AM716">
        <v>50</v>
      </c>
      <c r="AO716">
        <v>1.21</v>
      </c>
    </row>
    <row r="717" spans="1:41">
      <c r="A717" t="s">
        <v>1310</v>
      </c>
      <c r="B717" t="s">
        <v>1338</v>
      </c>
      <c r="D717" s="5">
        <v>2021</v>
      </c>
      <c r="E717" t="s">
        <v>1324</v>
      </c>
      <c r="F717" t="s">
        <v>3000</v>
      </c>
      <c r="G717">
        <v>57.663209999999999</v>
      </c>
      <c r="H717">
        <v>-3.60494</v>
      </c>
      <c r="I717" t="s">
        <v>88</v>
      </c>
      <c r="J717" t="s">
        <v>95</v>
      </c>
      <c r="K717" t="s">
        <v>2925</v>
      </c>
      <c r="L717" t="s">
        <v>56</v>
      </c>
      <c r="M717" t="s">
        <v>94</v>
      </c>
      <c r="N717" t="s">
        <v>62</v>
      </c>
      <c r="S717">
        <v>45</v>
      </c>
      <c r="V717">
        <v>10.199999999999999</v>
      </c>
      <c r="W717">
        <v>0.21</v>
      </c>
      <c r="AA717">
        <v>3.4</v>
      </c>
      <c r="AD717">
        <v>6.8</v>
      </c>
      <c r="AL717">
        <v>0.83</v>
      </c>
      <c r="AM717">
        <v>45</v>
      </c>
      <c r="AO717">
        <v>1.08</v>
      </c>
    </row>
    <row r="718" spans="1:41">
      <c r="A718" t="s">
        <v>1310</v>
      </c>
      <c r="B718" t="s">
        <v>1338</v>
      </c>
      <c r="D718" s="5">
        <v>2021</v>
      </c>
      <c r="E718" t="s">
        <v>1323</v>
      </c>
      <c r="F718" t="s">
        <v>3000</v>
      </c>
      <c r="G718">
        <v>57.593179999999997</v>
      </c>
      <c r="H718">
        <v>-3.8600300000000001</v>
      </c>
      <c r="I718" t="s">
        <v>88</v>
      </c>
      <c r="J718" t="s">
        <v>95</v>
      </c>
      <c r="K718" t="s">
        <v>2925</v>
      </c>
      <c r="L718" t="s">
        <v>56</v>
      </c>
      <c r="M718" t="s">
        <v>94</v>
      </c>
      <c r="N718" t="s">
        <v>62</v>
      </c>
      <c r="S718">
        <v>45</v>
      </c>
      <c r="V718">
        <v>17.100000000000001</v>
      </c>
      <c r="W718">
        <v>0.24</v>
      </c>
      <c r="AA718">
        <v>5.69</v>
      </c>
      <c r="AD718">
        <v>11.38</v>
      </c>
      <c r="AL718">
        <v>0.91</v>
      </c>
      <c r="AM718">
        <v>45</v>
      </c>
      <c r="AO718">
        <v>1.58</v>
      </c>
    </row>
    <row r="719" spans="1:41">
      <c r="A719" t="s">
        <v>1310</v>
      </c>
      <c r="B719" t="s">
        <v>1338</v>
      </c>
      <c r="D719" s="5">
        <v>2021</v>
      </c>
      <c r="E719" t="s">
        <v>1323</v>
      </c>
      <c r="F719" t="s">
        <v>3000</v>
      </c>
      <c r="G719">
        <v>57.593179999999997</v>
      </c>
      <c r="H719">
        <v>-3.8600300000000001</v>
      </c>
      <c r="I719" t="s">
        <v>88</v>
      </c>
      <c r="J719" t="s">
        <v>95</v>
      </c>
      <c r="K719" t="s">
        <v>2925</v>
      </c>
      <c r="L719" t="s">
        <v>56</v>
      </c>
      <c r="M719" t="s">
        <v>1333</v>
      </c>
      <c r="N719" t="s">
        <v>62</v>
      </c>
      <c r="S719">
        <v>50</v>
      </c>
      <c r="V719">
        <v>24.6</v>
      </c>
      <c r="W719">
        <v>0.37</v>
      </c>
      <c r="AA719">
        <v>7.38</v>
      </c>
      <c r="AD719">
        <v>14.76</v>
      </c>
      <c r="AG719">
        <v>24.61</v>
      </c>
      <c r="AL719">
        <v>1.22</v>
      </c>
      <c r="AM719">
        <v>50</v>
      </c>
      <c r="AO719">
        <v>1.33</v>
      </c>
    </row>
    <row r="720" spans="1:41">
      <c r="A720" t="s">
        <v>1310</v>
      </c>
      <c r="B720" t="s">
        <v>1338</v>
      </c>
      <c r="D720" s="5">
        <v>2021</v>
      </c>
      <c r="E720" t="s">
        <v>1323</v>
      </c>
      <c r="F720" t="s">
        <v>3000</v>
      </c>
      <c r="G720">
        <v>57.593179999999997</v>
      </c>
      <c r="H720">
        <v>-3.8600300000000001</v>
      </c>
      <c r="I720" t="s">
        <v>88</v>
      </c>
      <c r="J720" t="s">
        <v>95</v>
      </c>
      <c r="K720" t="s">
        <v>2925</v>
      </c>
      <c r="L720" t="s">
        <v>56</v>
      </c>
      <c r="M720" t="s">
        <v>1333</v>
      </c>
      <c r="N720" t="s">
        <v>62</v>
      </c>
      <c r="S720">
        <v>50</v>
      </c>
      <c r="V720">
        <v>11</v>
      </c>
      <c r="W720">
        <v>0.16</v>
      </c>
      <c r="AA720">
        <v>3.31</v>
      </c>
      <c r="AD720">
        <v>6.62</v>
      </c>
      <c r="AG720">
        <v>11.04</v>
      </c>
      <c r="AL720">
        <v>0.71</v>
      </c>
      <c r="AM720">
        <v>50</v>
      </c>
      <c r="AO720">
        <v>1.38</v>
      </c>
    </row>
    <row r="721" spans="1:41">
      <c r="A721" t="s">
        <v>1310</v>
      </c>
      <c r="B721" t="s">
        <v>1338</v>
      </c>
      <c r="D721" s="5">
        <v>2021</v>
      </c>
      <c r="E721" t="s">
        <v>1337</v>
      </c>
      <c r="F721" t="s">
        <v>3000</v>
      </c>
      <c r="G721">
        <v>57.737050000000004</v>
      </c>
      <c r="H721">
        <v>-4.0392400000000004</v>
      </c>
      <c r="I721" t="s">
        <v>115</v>
      </c>
      <c r="J721" t="s">
        <v>95</v>
      </c>
      <c r="K721" t="s">
        <v>2925</v>
      </c>
      <c r="L721" t="s">
        <v>56</v>
      </c>
      <c r="M721" t="s">
        <v>1333</v>
      </c>
      <c r="N721" t="s">
        <v>62</v>
      </c>
      <c r="S721">
        <v>45</v>
      </c>
      <c r="V721">
        <v>47.7</v>
      </c>
      <c r="W721">
        <v>1.02</v>
      </c>
      <c r="AA721">
        <v>15.91</v>
      </c>
      <c r="AD721">
        <v>31.82</v>
      </c>
      <c r="AL721">
        <v>2.81</v>
      </c>
      <c r="AM721">
        <v>45</v>
      </c>
      <c r="AO721">
        <v>1.04</v>
      </c>
    </row>
    <row r="722" spans="1:41">
      <c r="A722" t="s">
        <v>1310</v>
      </c>
      <c r="B722" t="s">
        <v>1338</v>
      </c>
      <c r="D722" s="5">
        <v>2021</v>
      </c>
      <c r="E722" t="s">
        <v>1337</v>
      </c>
      <c r="F722" t="s">
        <v>3000</v>
      </c>
      <c r="G722">
        <v>57.737050000000004</v>
      </c>
      <c r="H722">
        <v>-4.0392400000000004</v>
      </c>
      <c r="I722" t="s">
        <v>115</v>
      </c>
      <c r="J722" t="s">
        <v>95</v>
      </c>
      <c r="K722" t="s">
        <v>2925</v>
      </c>
      <c r="L722" t="s">
        <v>56</v>
      </c>
      <c r="M722" t="s">
        <v>1333</v>
      </c>
      <c r="N722" t="s">
        <v>62</v>
      </c>
      <c r="S722">
        <v>50</v>
      </c>
      <c r="V722">
        <v>58.8</v>
      </c>
      <c r="W722">
        <v>0.98</v>
      </c>
      <c r="AA722">
        <v>17.64</v>
      </c>
      <c r="AD722">
        <v>35.28</v>
      </c>
      <c r="AG722">
        <v>58.8</v>
      </c>
      <c r="AL722">
        <v>2.71</v>
      </c>
      <c r="AM722">
        <v>50</v>
      </c>
      <c r="AO722">
        <v>1.2</v>
      </c>
    </row>
    <row r="723" spans="1:41">
      <c r="A723" t="s">
        <v>1310</v>
      </c>
      <c r="B723" t="s">
        <v>1338</v>
      </c>
      <c r="D723" s="5">
        <v>2021</v>
      </c>
      <c r="E723" t="s">
        <v>1336</v>
      </c>
      <c r="F723" t="s">
        <v>3000</v>
      </c>
      <c r="G723">
        <v>57.674320000000002</v>
      </c>
      <c r="H723">
        <v>-4.2998200000000004</v>
      </c>
      <c r="I723" t="s">
        <v>115</v>
      </c>
      <c r="J723" t="s">
        <v>95</v>
      </c>
      <c r="K723" t="s">
        <v>2925</v>
      </c>
      <c r="L723" t="s">
        <v>56</v>
      </c>
      <c r="M723" t="s">
        <v>94</v>
      </c>
      <c r="N723" t="s">
        <v>62</v>
      </c>
      <c r="S723">
        <v>45</v>
      </c>
      <c r="V723">
        <v>62.6</v>
      </c>
      <c r="W723">
        <v>1.39</v>
      </c>
      <c r="AA723">
        <v>20.85</v>
      </c>
      <c r="AD723">
        <v>41.7</v>
      </c>
      <c r="AL723">
        <v>3.7</v>
      </c>
      <c r="AM723">
        <v>45</v>
      </c>
      <c r="AO723">
        <v>1</v>
      </c>
    </row>
    <row r="724" spans="1:41">
      <c r="A724" t="s">
        <v>1310</v>
      </c>
      <c r="B724" t="s">
        <v>1338</v>
      </c>
      <c r="D724" s="5">
        <v>2021</v>
      </c>
      <c r="E724" t="s">
        <v>1335</v>
      </c>
      <c r="F724" t="s">
        <v>3000</v>
      </c>
      <c r="G724">
        <v>57.662939999999999</v>
      </c>
      <c r="H724">
        <v>-4.1683300000000001</v>
      </c>
      <c r="I724" t="s">
        <v>115</v>
      </c>
      <c r="J724" t="s">
        <v>95</v>
      </c>
      <c r="K724" t="s">
        <v>2925</v>
      </c>
      <c r="L724" t="s">
        <v>56</v>
      </c>
      <c r="M724" t="s">
        <v>94</v>
      </c>
      <c r="N724" t="s">
        <v>62</v>
      </c>
      <c r="S724">
        <v>45</v>
      </c>
      <c r="V724">
        <v>37.700000000000003</v>
      </c>
      <c r="W724">
        <v>0.66</v>
      </c>
      <c r="AA724">
        <v>12.57</v>
      </c>
      <c r="AD724">
        <v>25.15</v>
      </c>
      <c r="AL724">
        <v>1.91</v>
      </c>
      <c r="AM724">
        <v>45</v>
      </c>
      <c r="AO724">
        <v>1.27</v>
      </c>
    </row>
    <row r="725" spans="1:41">
      <c r="A725" t="s">
        <v>1310</v>
      </c>
      <c r="B725" t="s">
        <v>1338</v>
      </c>
      <c r="D725" s="5">
        <v>2021</v>
      </c>
      <c r="E725" t="s">
        <v>1335</v>
      </c>
      <c r="F725" t="s">
        <v>3000</v>
      </c>
      <c r="G725">
        <v>57.662939999999999</v>
      </c>
      <c r="H725">
        <v>-4.1683300000000001</v>
      </c>
      <c r="I725" t="s">
        <v>115</v>
      </c>
      <c r="J725" t="s">
        <v>95</v>
      </c>
      <c r="K725" t="s">
        <v>2925</v>
      </c>
      <c r="L725" t="s">
        <v>56</v>
      </c>
      <c r="M725" t="s">
        <v>1333</v>
      </c>
      <c r="N725" t="s">
        <v>62</v>
      </c>
      <c r="S725">
        <v>45</v>
      </c>
      <c r="V725">
        <v>22.2</v>
      </c>
      <c r="W725">
        <v>0.36</v>
      </c>
      <c r="AA725">
        <v>7.4</v>
      </c>
      <c r="AD725">
        <v>14.8</v>
      </c>
      <c r="AL725">
        <v>1.18</v>
      </c>
      <c r="AM725">
        <v>45</v>
      </c>
      <c r="AO725">
        <v>1.37</v>
      </c>
    </row>
    <row r="726" spans="1:41">
      <c r="A726" t="s">
        <v>1310</v>
      </c>
      <c r="B726" t="s">
        <v>1338</v>
      </c>
      <c r="D726" s="5">
        <v>2021</v>
      </c>
      <c r="E726" t="s">
        <v>1334</v>
      </c>
      <c r="F726" t="s">
        <v>3000</v>
      </c>
      <c r="G726">
        <v>57.686619999999998</v>
      </c>
      <c r="H726">
        <v>-4.2421499999999996</v>
      </c>
      <c r="I726" t="s">
        <v>115</v>
      </c>
      <c r="J726" t="s">
        <v>95</v>
      </c>
      <c r="K726" t="s">
        <v>2925</v>
      </c>
      <c r="L726" t="s">
        <v>56</v>
      </c>
      <c r="M726" t="s">
        <v>94</v>
      </c>
      <c r="N726" t="s">
        <v>62</v>
      </c>
      <c r="S726">
        <v>35</v>
      </c>
      <c r="V726">
        <v>42.9</v>
      </c>
      <c r="W726">
        <v>1.03</v>
      </c>
      <c r="AA726">
        <v>18.39</v>
      </c>
      <c r="AD726">
        <v>36.770000000000003</v>
      </c>
      <c r="AL726">
        <v>2.84</v>
      </c>
      <c r="AM726">
        <v>35</v>
      </c>
      <c r="AO726">
        <v>1.19</v>
      </c>
    </row>
    <row r="727" spans="1:41">
      <c r="A727" t="s">
        <v>1310</v>
      </c>
      <c r="B727" t="s">
        <v>1338</v>
      </c>
      <c r="D727" s="5">
        <v>2021</v>
      </c>
      <c r="E727" t="s">
        <v>1334</v>
      </c>
      <c r="F727" t="s">
        <v>3000</v>
      </c>
      <c r="G727">
        <v>57.686619999999998</v>
      </c>
      <c r="H727">
        <v>-4.2421499999999996</v>
      </c>
      <c r="I727" t="s">
        <v>115</v>
      </c>
      <c r="J727" t="s">
        <v>95</v>
      </c>
      <c r="K727" t="s">
        <v>2925</v>
      </c>
      <c r="L727" t="s">
        <v>56</v>
      </c>
      <c r="M727" t="s">
        <v>1333</v>
      </c>
      <c r="N727" t="s">
        <v>62</v>
      </c>
      <c r="S727">
        <v>45</v>
      </c>
      <c r="V727">
        <v>42.3</v>
      </c>
      <c r="W727">
        <v>0.74</v>
      </c>
      <c r="AA727">
        <v>14.1</v>
      </c>
      <c r="AD727">
        <v>28.19</v>
      </c>
      <c r="AL727">
        <v>2.13</v>
      </c>
      <c r="AM727">
        <v>45</v>
      </c>
      <c r="AO727">
        <v>1.27</v>
      </c>
    </row>
    <row r="728" spans="1:41">
      <c r="A728" t="s">
        <v>1310</v>
      </c>
      <c r="B728" t="s">
        <v>1338</v>
      </c>
      <c r="D728" s="5">
        <v>2021</v>
      </c>
      <c r="E728" t="s">
        <v>1318</v>
      </c>
      <c r="F728" t="s">
        <v>3000</v>
      </c>
      <c r="G728">
        <v>57.815959999999997</v>
      </c>
      <c r="H728">
        <v>-4.05504</v>
      </c>
      <c r="I728" t="s">
        <v>115</v>
      </c>
      <c r="J728" t="s">
        <v>95</v>
      </c>
      <c r="K728" t="s">
        <v>2925</v>
      </c>
      <c r="L728" t="s">
        <v>56</v>
      </c>
      <c r="M728" t="s">
        <v>1333</v>
      </c>
      <c r="N728" t="s">
        <v>62</v>
      </c>
      <c r="S728">
        <v>45</v>
      </c>
      <c r="V728">
        <v>27.5</v>
      </c>
      <c r="W728">
        <v>0.54</v>
      </c>
      <c r="AA728">
        <v>9.15</v>
      </c>
      <c r="AD728">
        <v>18.309999999999999</v>
      </c>
      <c r="AL728">
        <v>1.64</v>
      </c>
      <c r="AM728">
        <v>45</v>
      </c>
      <c r="AO728">
        <v>1.1299999999999999</v>
      </c>
    </row>
    <row r="729" spans="1:41">
      <c r="A729" t="s">
        <v>1310</v>
      </c>
      <c r="B729" t="s">
        <v>1338</v>
      </c>
      <c r="D729" s="5">
        <v>2021</v>
      </c>
      <c r="E729" t="s">
        <v>1318</v>
      </c>
      <c r="F729" t="s">
        <v>3000</v>
      </c>
      <c r="G729">
        <v>57.815959999999997</v>
      </c>
      <c r="H729">
        <v>-4.05504</v>
      </c>
      <c r="I729" t="s">
        <v>115</v>
      </c>
      <c r="J729" t="s">
        <v>95</v>
      </c>
      <c r="K729" t="s">
        <v>2925</v>
      </c>
      <c r="L729" t="s">
        <v>56</v>
      </c>
      <c r="M729" t="s">
        <v>1333</v>
      </c>
      <c r="N729" t="s">
        <v>62</v>
      </c>
      <c r="S729">
        <v>50</v>
      </c>
      <c r="V729">
        <v>29.2</v>
      </c>
      <c r="W729">
        <v>0.49</v>
      </c>
      <c r="AA729">
        <v>8.75</v>
      </c>
      <c r="AD729">
        <v>17.489999999999998</v>
      </c>
      <c r="AG729">
        <v>29.16</v>
      </c>
      <c r="AL729">
        <v>1.51</v>
      </c>
      <c r="AM729">
        <v>50</v>
      </c>
      <c r="AO729">
        <v>1.19</v>
      </c>
    </row>
    <row r="730" spans="1:41">
      <c r="A730" t="s">
        <v>1310</v>
      </c>
      <c r="B730" t="s">
        <v>1338</v>
      </c>
      <c r="D730" s="5">
        <v>2021</v>
      </c>
      <c r="E730" t="s">
        <v>1318</v>
      </c>
      <c r="F730" t="s">
        <v>3000</v>
      </c>
      <c r="G730">
        <v>57.815959999999997</v>
      </c>
      <c r="H730">
        <v>-4.05504</v>
      </c>
      <c r="I730" t="s">
        <v>115</v>
      </c>
      <c r="J730" t="s">
        <v>95</v>
      </c>
      <c r="K730" t="s">
        <v>2925</v>
      </c>
      <c r="L730" t="s">
        <v>56</v>
      </c>
      <c r="M730" t="s">
        <v>1333</v>
      </c>
      <c r="N730" t="s">
        <v>62</v>
      </c>
      <c r="S730">
        <v>50</v>
      </c>
      <c r="V730">
        <v>22.8</v>
      </c>
      <c r="W730">
        <v>0.39</v>
      </c>
      <c r="AA730">
        <v>6.84</v>
      </c>
      <c r="AD730">
        <v>13.69</v>
      </c>
      <c r="AG730">
        <v>22.82</v>
      </c>
      <c r="AL730">
        <v>1.28</v>
      </c>
      <c r="AM730">
        <v>50</v>
      </c>
      <c r="AO730">
        <v>1.17</v>
      </c>
    </row>
    <row r="731" spans="1:41">
      <c r="A731" t="s">
        <v>1310</v>
      </c>
      <c r="B731" t="s">
        <v>1338</v>
      </c>
      <c r="D731" s="5">
        <v>2021</v>
      </c>
      <c r="E731" t="s">
        <v>1317</v>
      </c>
      <c r="F731" t="s">
        <v>3000</v>
      </c>
      <c r="G731">
        <v>57.859450000000002</v>
      </c>
      <c r="H731">
        <v>-4.1061899999999998</v>
      </c>
      <c r="I731" t="s">
        <v>115</v>
      </c>
      <c r="J731" t="s">
        <v>95</v>
      </c>
      <c r="K731" t="s">
        <v>2925</v>
      </c>
      <c r="L731" t="s">
        <v>56</v>
      </c>
      <c r="M731" t="s">
        <v>94</v>
      </c>
      <c r="N731" t="s">
        <v>62</v>
      </c>
      <c r="S731">
        <v>50</v>
      </c>
      <c r="V731">
        <v>17.899999999999999</v>
      </c>
      <c r="W731">
        <v>0.3</v>
      </c>
      <c r="AA731">
        <v>5.36</v>
      </c>
      <c r="AD731">
        <v>10.71</v>
      </c>
      <c r="AG731">
        <v>17.850000000000001</v>
      </c>
      <c r="AL731">
        <v>1.04</v>
      </c>
      <c r="AM731">
        <v>50</v>
      </c>
      <c r="AO731">
        <v>1.19</v>
      </c>
    </row>
    <row r="732" spans="1:41">
      <c r="A732" t="s">
        <v>1310</v>
      </c>
      <c r="B732" t="s">
        <v>1338</v>
      </c>
      <c r="D732" s="5">
        <v>2021</v>
      </c>
      <c r="E732" t="s">
        <v>1317</v>
      </c>
      <c r="F732" t="s">
        <v>3000</v>
      </c>
      <c r="G732">
        <v>57.859450000000002</v>
      </c>
      <c r="H732">
        <v>-4.1061899999999998</v>
      </c>
      <c r="I732" t="s">
        <v>115</v>
      </c>
      <c r="J732" t="s">
        <v>95</v>
      </c>
      <c r="K732" t="s">
        <v>2925</v>
      </c>
      <c r="L732" t="s">
        <v>56</v>
      </c>
      <c r="M732" t="s">
        <v>63</v>
      </c>
      <c r="N732" t="s">
        <v>62</v>
      </c>
      <c r="S732">
        <v>50</v>
      </c>
      <c r="V732">
        <v>31.6</v>
      </c>
      <c r="W732">
        <v>0.49</v>
      </c>
      <c r="AA732">
        <v>9.48</v>
      </c>
      <c r="AD732">
        <v>18.96</v>
      </c>
      <c r="AG732">
        <v>31.61</v>
      </c>
      <c r="AL732">
        <v>1.51</v>
      </c>
      <c r="AM732">
        <v>50</v>
      </c>
      <c r="AO732">
        <v>1.29</v>
      </c>
    </row>
    <row r="733" spans="1:41">
      <c r="A733" t="s">
        <v>1310</v>
      </c>
      <c r="B733" t="s">
        <v>1338</v>
      </c>
      <c r="D733" s="5">
        <v>2021</v>
      </c>
      <c r="E733" t="s">
        <v>1317</v>
      </c>
      <c r="F733" t="s">
        <v>3000</v>
      </c>
      <c r="G733">
        <v>57.859450000000002</v>
      </c>
      <c r="H733">
        <v>-4.1061899999999998</v>
      </c>
      <c r="I733" t="s">
        <v>115</v>
      </c>
      <c r="J733" t="s">
        <v>95</v>
      </c>
      <c r="K733" t="s">
        <v>2925</v>
      </c>
      <c r="L733" t="s">
        <v>56</v>
      </c>
      <c r="M733" t="s">
        <v>1333</v>
      </c>
      <c r="N733" t="s">
        <v>62</v>
      </c>
      <c r="S733">
        <v>50</v>
      </c>
      <c r="V733">
        <v>20.7</v>
      </c>
      <c r="W733">
        <v>0.34</v>
      </c>
      <c r="AA733">
        <v>6.22</v>
      </c>
      <c r="AD733">
        <v>12.44</v>
      </c>
      <c r="AG733">
        <v>20.74</v>
      </c>
      <c r="AL733">
        <v>1.1299999999999999</v>
      </c>
      <c r="AM733">
        <v>50</v>
      </c>
      <c r="AO733">
        <v>1.22</v>
      </c>
    </row>
    <row r="734" spans="1:41">
      <c r="A734" t="s">
        <v>1310</v>
      </c>
      <c r="B734" t="s">
        <v>1338</v>
      </c>
      <c r="D734" s="5">
        <v>2021</v>
      </c>
      <c r="E734" t="s">
        <v>1316</v>
      </c>
      <c r="F734" t="s">
        <v>3000</v>
      </c>
      <c r="G734">
        <v>54.846699999999998</v>
      </c>
      <c r="H734">
        <v>-3.8615200000000001</v>
      </c>
      <c r="I734" t="s">
        <v>88</v>
      </c>
      <c r="J734" t="s">
        <v>95</v>
      </c>
      <c r="K734" t="s">
        <v>2925</v>
      </c>
      <c r="L734" t="s">
        <v>56</v>
      </c>
      <c r="M734" t="s">
        <v>94</v>
      </c>
      <c r="N734" t="s">
        <v>62</v>
      </c>
      <c r="S734">
        <v>50</v>
      </c>
      <c r="V734">
        <v>66.5</v>
      </c>
      <c r="W734">
        <v>0.93</v>
      </c>
      <c r="AA734">
        <v>19.95</v>
      </c>
      <c r="AD734">
        <v>39.9</v>
      </c>
      <c r="AG734">
        <v>66.5</v>
      </c>
      <c r="AL734">
        <v>2.58</v>
      </c>
      <c r="AM734">
        <v>50</v>
      </c>
      <c r="AO734">
        <v>1.43</v>
      </c>
    </row>
    <row r="735" spans="1:41">
      <c r="A735" t="s">
        <v>1310</v>
      </c>
      <c r="B735" t="s">
        <v>1338</v>
      </c>
      <c r="D735" s="5">
        <v>2021</v>
      </c>
      <c r="E735" t="s">
        <v>1316</v>
      </c>
      <c r="F735" t="s">
        <v>3000</v>
      </c>
      <c r="G735">
        <v>54.846699999999998</v>
      </c>
      <c r="H735">
        <v>-3.8615200000000001</v>
      </c>
      <c r="I735" t="s">
        <v>88</v>
      </c>
      <c r="J735" t="s">
        <v>95</v>
      </c>
      <c r="K735" t="s">
        <v>2925</v>
      </c>
      <c r="L735" t="s">
        <v>56</v>
      </c>
      <c r="M735" t="s">
        <v>63</v>
      </c>
      <c r="N735" t="s">
        <v>62</v>
      </c>
      <c r="S735">
        <v>50</v>
      </c>
      <c r="V735">
        <v>92.1</v>
      </c>
      <c r="W735">
        <v>1.27</v>
      </c>
      <c r="AA735">
        <v>27.62</v>
      </c>
      <c r="AD735">
        <v>55.25</v>
      </c>
      <c r="AG735">
        <v>92.08</v>
      </c>
      <c r="AL735">
        <v>3.3</v>
      </c>
      <c r="AM735">
        <v>50</v>
      </c>
      <c r="AO735">
        <v>1.45</v>
      </c>
    </row>
    <row r="736" spans="1:41">
      <c r="A736" t="s">
        <v>1310</v>
      </c>
      <c r="B736" t="s">
        <v>1338</v>
      </c>
      <c r="D736" s="5">
        <v>2021</v>
      </c>
      <c r="E736" t="s">
        <v>1316</v>
      </c>
      <c r="F736" t="s">
        <v>3000</v>
      </c>
      <c r="G736">
        <v>54.846699999999998</v>
      </c>
      <c r="H736">
        <v>-3.8615200000000001</v>
      </c>
      <c r="I736" t="s">
        <v>88</v>
      </c>
      <c r="J736" t="s">
        <v>95</v>
      </c>
      <c r="K736" t="s">
        <v>2925</v>
      </c>
      <c r="L736" t="s">
        <v>56</v>
      </c>
      <c r="M736" t="s">
        <v>63</v>
      </c>
      <c r="N736" t="s">
        <v>62</v>
      </c>
      <c r="S736">
        <v>50</v>
      </c>
      <c r="V736">
        <v>55.6</v>
      </c>
      <c r="W736">
        <v>0.83</v>
      </c>
      <c r="AA736">
        <v>16.68</v>
      </c>
      <c r="AD736">
        <v>33.369999999999997</v>
      </c>
      <c r="AG736">
        <v>55.61</v>
      </c>
      <c r="AL736">
        <v>2.34</v>
      </c>
      <c r="AM736">
        <v>50</v>
      </c>
      <c r="AO736">
        <v>1.34</v>
      </c>
    </row>
    <row r="737" spans="1:44">
      <c r="A737" t="s">
        <v>1310</v>
      </c>
      <c r="B737" t="s">
        <v>1338</v>
      </c>
      <c r="D737" s="5">
        <v>2021</v>
      </c>
      <c r="E737" t="s">
        <v>1315</v>
      </c>
      <c r="F737" t="s">
        <v>3000</v>
      </c>
      <c r="G737">
        <v>54.858759999999997</v>
      </c>
      <c r="H737">
        <v>-3.7901099999999999</v>
      </c>
      <c r="I737" t="s">
        <v>88</v>
      </c>
      <c r="J737" t="s">
        <v>95</v>
      </c>
      <c r="K737" t="s">
        <v>2925</v>
      </c>
      <c r="L737" t="s">
        <v>56</v>
      </c>
      <c r="M737" t="s">
        <v>94</v>
      </c>
      <c r="N737" t="s">
        <v>62</v>
      </c>
      <c r="S737">
        <v>50</v>
      </c>
      <c r="V737">
        <v>40</v>
      </c>
      <c r="W737">
        <v>0.57999999999999996</v>
      </c>
      <c r="AA737">
        <v>12.01</v>
      </c>
      <c r="AD737">
        <v>24.01</v>
      </c>
      <c r="AG737">
        <v>40.020000000000003</v>
      </c>
      <c r="AL737">
        <v>1.73</v>
      </c>
      <c r="AM737">
        <v>50</v>
      </c>
      <c r="AO737">
        <v>1.38</v>
      </c>
    </row>
    <row r="738" spans="1:44">
      <c r="A738" t="s">
        <v>1310</v>
      </c>
      <c r="B738" t="s">
        <v>1338</v>
      </c>
      <c r="D738" s="5">
        <v>2021</v>
      </c>
      <c r="E738" t="s">
        <v>1315</v>
      </c>
      <c r="F738" t="s">
        <v>3000</v>
      </c>
      <c r="G738">
        <v>54.858759999999997</v>
      </c>
      <c r="H738">
        <v>-3.7901099999999999</v>
      </c>
      <c r="I738" t="s">
        <v>88</v>
      </c>
      <c r="J738" t="s">
        <v>95</v>
      </c>
      <c r="K738" t="s">
        <v>2925</v>
      </c>
      <c r="L738" t="s">
        <v>56</v>
      </c>
      <c r="M738" t="s">
        <v>63</v>
      </c>
      <c r="N738" t="s">
        <v>62</v>
      </c>
      <c r="S738">
        <v>50</v>
      </c>
      <c r="V738">
        <v>44.8</v>
      </c>
      <c r="W738">
        <v>0.59</v>
      </c>
      <c r="AA738">
        <v>13.45</v>
      </c>
      <c r="AD738">
        <v>26.9</v>
      </c>
      <c r="AG738">
        <v>44.84</v>
      </c>
      <c r="AL738">
        <v>1.74</v>
      </c>
      <c r="AM738">
        <v>50</v>
      </c>
      <c r="AO738">
        <v>1.52</v>
      </c>
    </row>
    <row r="739" spans="1:44">
      <c r="A739" t="s">
        <v>1310</v>
      </c>
      <c r="B739" t="s">
        <v>1338</v>
      </c>
      <c r="D739" s="5">
        <v>2021</v>
      </c>
      <c r="E739" t="s">
        <v>1314</v>
      </c>
      <c r="F739" t="s">
        <v>3000</v>
      </c>
      <c r="G739">
        <v>54.822029999999998</v>
      </c>
      <c r="H739">
        <v>-4.0503499999999999</v>
      </c>
      <c r="I739" t="s">
        <v>88</v>
      </c>
      <c r="J739" t="s">
        <v>95</v>
      </c>
      <c r="K739" t="s">
        <v>2925</v>
      </c>
      <c r="L739" t="s">
        <v>56</v>
      </c>
      <c r="M739" t="s">
        <v>94</v>
      </c>
      <c r="N739" t="s">
        <v>62</v>
      </c>
      <c r="S739">
        <v>40</v>
      </c>
      <c r="V739">
        <v>43.7</v>
      </c>
      <c r="W739">
        <v>0.81</v>
      </c>
      <c r="AA739">
        <v>16.399999999999999</v>
      </c>
      <c r="AD739">
        <v>32.81</v>
      </c>
      <c r="AL739">
        <v>2.29</v>
      </c>
      <c r="AM739">
        <v>40</v>
      </c>
      <c r="AO739">
        <v>1.35</v>
      </c>
    </row>
    <row r="740" spans="1:44">
      <c r="A740" t="s">
        <v>1310</v>
      </c>
      <c r="B740" t="s">
        <v>1338</v>
      </c>
      <c r="D740" s="5">
        <v>2021</v>
      </c>
      <c r="E740" t="s">
        <v>1313</v>
      </c>
      <c r="F740" t="s">
        <v>3000</v>
      </c>
      <c r="G740">
        <v>54.910789999999999</v>
      </c>
      <c r="H740">
        <v>-5.0093199999999998</v>
      </c>
      <c r="I740" t="s">
        <v>115</v>
      </c>
      <c r="J740" t="s">
        <v>95</v>
      </c>
      <c r="K740" t="s">
        <v>2925</v>
      </c>
      <c r="L740" t="s">
        <v>56</v>
      </c>
      <c r="M740" t="s">
        <v>94</v>
      </c>
      <c r="N740" t="s">
        <v>62</v>
      </c>
      <c r="S740">
        <v>45</v>
      </c>
      <c r="V740">
        <v>24.4</v>
      </c>
      <c r="W740">
        <v>0.35</v>
      </c>
      <c r="AA740">
        <v>8.14</v>
      </c>
      <c r="AD740">
        <v>16.28</v>
      </c>
      <c r="AL740">
        <v>1.18</v>
      </c>
      <c r="AM740">
        <v>45</v>
      </c>
      <c r="AO740">
        <v>1.55</v>
      </c>
    </row>
    <row r="741" spans="1:44">
      <c r="A741" t="s">
        <v>1310</v>
      </c>
      <c r="B741" t="s">
        <v>1338</v>
      </c>
      <c r="D741" s="5">
        <v>2021</v>
      </c>
      <c r="E741" t="s">
        <v>1312</v>
      </c>
      <c r="F741" t="s">
        <v>3000</v>
      </c>
      <c r="G741">
        <v>55.942490499999998</v>
      </c>
      <c r="H741">
        <v>-4.6246099999999997</v>
      </c>
      <c r="I741" t="s">
        <v>115</v>
      </c>
      <c r="J741" t="s">
        <v>95</v>
      </c>
      <c r="K741" t="s">
        <v>2925</v>
      </c>
      <c r="L741" t="s">
        <v>56</v>
      </c>
      <c r="M741" t="s">
        <v>94</v>
      </c>
      <c r="N741" t="s">
        <v>62</v>
      </c>
      <c r="S741">
        <v>22</v>
      </c>
      <c r="V741">
        <v>17.2</v>
      </c>
      <c r="W741">
        <v>0.52</v>
      </c>
      <c r="AA741">
        <v>11.7</v>
      </c>
      <c r="AL741">
        <v>1.57</v>
      </c>
      <c r="AM741">
        <v>22</v>
      </c>
      <c r="AO741">
        <v>1.5</v>
      </c>
    </row>
    <row r="742" spans="1:44">
      <c r="A742" t="s">
        <v>1310</v>
      </c>
      <c r="B742" t="s">
        <v>1338</v>
      </c>
      <c r="D742" s="5">
        <v>2021</v>
      </c>
      <c r="E742" t="s">
        <v>1312</v>
      </c>
      <c r="F742" t="s">
        <v>3000</v>
      </c>
      <c r="G742">
        <v>55.942490499999998</v>
      </c>
      <c r="H742">
        <v>-4.6246099999999997</v>
      </c>
      <c r="I742" t="s">
        <v>115</v>
      </c>
      <c r="J742" t="s">
        <v>95</v>
      </c>
      <c r="K742" t="s">
        <v>2925</v>
      </c>
      <c r="L742" t="s">
        <v>56</v>
      </c>
      <c r="M742" t="s">
        <v>94</v>
      </c>
      <c r="N742" t="s">
        <v>62</v>
      </c>
      <c r="S742">
        <v>45</v>
      </c>
      <c r="V742">
        <v>34</v>
      </c>
      <c r="W742">
        <v>0.54</v>
      </c>
      <c r="AA742">
        <v>11.34</v>
      </c>
      <c r="AD742">
        <v>22.68</v>
      </c>
      <c r="AL742">
        <v>1.63</v>
      </c>
      <c r="AM742">
        <v>45</v>
      </c>
      <c r="AO742">
        <v>1.4</v>
      </c>
    </row>
    <row r="743" spans="1:44">
      <c r="A743" t="s">
        <v>1310</v>
      </c>
      <c r="B743" t="s">
        <v>1338</v>
      </c>
      <c r="D743" s="5">
        <v>2021</v>
      </c>
      <c r="E743" t="s">
        <v>1312</v>
      </c>
      <c r="F743" t="s">
        <v>3000</v>
      </c>
      <c r="G743">
        <v>55.942490499999998</v>
      </c>
      <c r="H743">
        <v>-4.6246099999999997</v>
      </c>
      <c r="I743" t="s">
        <v>115</v>
      </c>
      <c r="J743" t="s">
        <v>95</v>
      </c>
      <c r="K743" t="s">
        <v>2925</v>
      </c>
      <c r="L743" t="s">
        <v>56</v>
      </c>
      <c r="M743" t="s">
        <v>94</v>
      </c>
      <c r="N743" t="s">
        <v>62</v>
      </c>
      <c r="S743">
        <v>45</v>
      </c>
      <c r="V743">
        <v>56.3</v>
      </c>
      <c r="W743">
        <v>0.9</v>
      </c>
      <c r="AA743">
        <v>18.77</v>
      </c>
      <c r="AD743">
        <v>37.53</v>
      </c>
      <c r="AL743">
        <v>2.52</v>
      </c>
      <c r="AM743">
        <v>45</v>
      </c>
      <c r="AO743">
        <v>1.39</v>
      </c>
    </row>
    <row r="744" spans="1:44">
      <c r="A744" t="s">
        <v>1310</v>
      </c>
      <c r="B744" t="s">
        <v>1338</v>
      </c>
      <c r="D744" s="5">
        <v>2021</v>
      </c>
      <c r="E744" t="s">
        <v>1311</v>
      </c>
      <c r="F744" t="s">
        <v>3000</v>
      </c>
      <c r="G744">
        <v>55.764470000000003</v>
      </c>
      <c r="H744">
        <v>-4.8584100000000001</v>
      </c>
      <c r="I744" t="s">
        <v>115</v>
      </c>
      <c r="J744" t="s">
        <v>95</v>
      </c>
      <c r="K744" t="s">
        <v>2925</v>
      </c>
      <c r="L744" t="s">
        <v>56</v>
      </c>
      <c r="M744" t="s">
        <v>94</v>
      </c>
      <c r="N744" t="s">
        <v>62</v>
      </c>
      <c r="S744">
        <v>50</v>
      </c>
      <c r="V744">
        <v>31.6</v>
      </c>
      <c r="W744">
        <v>0.41</v>
      </c>
      <c r="AA744">
        <v>9.4700000000000006</v>
      </c>
      <c r="AD744">
        <v>18.940000000000001</v>
      </c>
      <c r="AG744">
        <v>31.57</v>
      </c>
      <c r="AL744">
        <v>1.31</v>
      </c>
      <c r="AM744">
        <v>50</v>
      </c>
      <c r="AO744">
        <v>1.54</v>
      </c>
    </row>
    <row r="745" spans="1:44">
      <c r="A745" t="s">
        <v>1310</v>
      </c>
      <c r="B745" t="s">
        <v>1338</v>
      </c>
      <c r="D745" s="5">
        <v>2021</v>
      </c>
      <c r="E745" t="s">
        <v>1309</v>
      </c>
      <c r="F745" t="s">
        <v>3000</v>
      </c>
      <c r="G745">
        <v>55.727609999999999</v>
      </c>
      <c r="H745">
        <v>-4.8906000000000001</v>
      </c>
      <c r="I745" t="s">
        <v>115</v>
      </c>
      <c r="J745" t="s">
        <v>95</v>
      </c>
      <c r="K745" t="s">
        <v>2925</v>
      </c>
      <c r="L745" t="s">
        <v>56</v>
      </c>
      <c r="M745" t="s">
        <v>94</v>
      </c>
      <c r="N745" t="s">
        <v>62</v>
      </c>
      <c r="S745">
        <v>45</v>
      </c>
      <c r="V745">
        <v>58.8</v>
      </c>
      <c r="W745">
        <v>0.86</v>
      </c>
      <c r="AA745">
        <v>19.61</v>
      </c>
      <c r="AD745">
        <v>39.22</v>
      </c>
      <c r="AL745">
        <v>2.46</v>
      </c>
      <c r="AM745">
        <v>45</v>
      </c>
      <c r="AO745">
        <v>1.52</v>
      </c>
    </row>
    <row r="746" spans="1:44">
      <c r="A746" t="s">
        <v>982</v>
      </c>
      <c r="B746" t="s">
        <v>981</v>
      </c>
      <c r="D746">
        <v>2020</v>
      </c>
      <c r="E746" t="s">
        <v>1010</v>
      </c>
      <c r="F746" t="s">
        <v>66</v>
      </c>
      <c r="G746">
        <v>43.67</v>
      </c>
      <c r="H746">
        <v>-70.239999999999995</v>
      </c>
      <c r="I746" t="s">
        <v>88</v>
      </c>
      <c r="J746" t="s">
        <v>95</v>
      </c>
      <c r="K746" s="5" t="s">
        <v>2925</v>
      </c>
      <c r="L746" t="s">
        <v>56</v>
      </c>
      <c r="M746" t="s">
        <v>63</v>
      </c>
      <c r="N746" t="s">
        <v>62</v>
      </c>
      <c r="O746" t="s">
        <v>1011</v>
      </c>
      <c r="S746">
        <v>5</v>
      </c>
      <c r="V746">
        <v>8.7609999999999992</v>
      </c>
      <c r="AA746">
        <v>26.28</v>
      </c>
      <c r="AM746">
        <v>5</v>
      </c>
      <c r="AQ746">
        <v>31.9</v>
      </c>
      <c r="AR746" t="s">
        <v>1004</v>
      </c>
    </row>
    <row r="747" spans="1:44">
      <c r="A747" t="s">
        <v>982</v>
      </c>
      <c r="B747" t="s">
        <v>981</v>
      </c>
      <c r="D747">
        <v>2020</v>
      </c>
      <c r="E747" t="s">
        <v>1007</v>
      </c>
      <c r="F747" t="s">
        <v>66</v>
      </c>
      <c r="G747">
        <v>43.07</v>
      </c>
      <c r="H747">
        <v>-70.88</v>
      </c>
      <c r="I747" t="s">
        <v>88</v>
      </c>
      <c r="J747" t="s">
        <v>95</v>
      </c>
      <c r="K747" s="5" t="s">
        <v>2925</v>
      </c>
      <c r="L747" t="s">
        <v>56</v>
      </c>
      <c r="M747" t="s">
        <v>63</v>
      </c>
      <c r="N747" t="s">
        <v>62</v>
      </c>
      <c r="S747">
        <v>5</v>
      </c>
      <c r="V747">
        <v>6.5179999999999998</v>
      </c>
      <c r="AA747">
        <v>19.55</v>
      </c>
      <c r="AM747">
        <v>5</v>
      </c>
      <c r="AQ747">
        <v>35.299999999999997</v>
      </c>
    </row>
    <row r="748" spans="1:44">
      <c r="A748" t="s">
        <v>982</v>
      </c>
      <c r="B748" t="s">
        <v>981</v>
      </c>
      <c r="D748">
        <v>2020</v>
      </c>
      <c r="E748" t="s">
        <v>1003</v>
      </c>
      <c r="F748" t="s">
        <v>66</v>
      </c>
      <c r="G748">
        <v>42.6</v>
      </c>
      <c r="H748">
        <v>-70.66</v>
      </c>
      <c r="I748" t="s">
        <v>88</v>
      </c>
      <c r="J748" t="s">
        <v>95</v>
      </c>
      <c r="K748" s="5" t="s">
        <v>2925</v>
      </c>
      <c r="L748" t="s">
        <v>56</v>
      </c>
      <c r="M748" t="s">
        <v>63</v>
      </c>
      <c r="N748" t="s">
        <v>62</v>
      </c>
      <c r="S748">
        <v>5</v>
      </c>
      <c r="V748">
        <v>8.5050000000000008</v>
      </c>
      <c r="AA748">
        <v>25.52</v>
      </c>
      <c r="AM748">
        <v>5</v>
      </c>
      <c r="AQ748">
        <v>21.3</v>
      </c>
    </row>
    <row r="749" spans="1:44">
      <c r="A749" t="s">
        <v>982</v>
      </c>
      <c r="B749" t="s">
        <v>981</v>
      </c>
      <c r="D749">
        <v>2020</v>
      </c>
      <c r="E749" t="s">
        <v>1000</v>
      </c>
      <c r="F749" t="s">
        <v>66</v>
      </c>
      <c r="G749">
        <v>42.42</v>
      </c>
      <c r="H749">
        <v>-70.92</v>
      </c>
      <c r="I749" t="s">
        <v>88</v>
      </c>
      <c r="J749" t="s">
        <v>95</v>
      </c>
      <c r="K749" s="5" t="s">
        <v>2925</v>
      </c>
      <c r="L749" t="s">
        <v>56</v>
      </c>
      <c r="M749" t="s">
        <v>63</v>
      </c>
      <c r="N749" t="s">
        <v>62</v>
      </c>
      <c r="S749">
        <v>5</v>
      </c>
      <c r="V749">
        <v>2.74</v>
      </c>
      <c r="AA749">
        <v>8.2200000000000006</v>
      </c>
      <c r="AM749">
        <v>5</v>
      </c>
      <c r="AQ749">
        <v>7.77</v>
      </c>
    </row>
    <row r="750" spans="1:44">
      <c r="A750" t="s">
        <v>982</v>
      </c>
      <c r="B750" t="s">
        <v>981</v>
      </c>
      <c r="D750">
        <v>2020</v>
      </c>
      <c r="E750" t="s">
        <v>997</v>
      </c>
      <c r="F750" t="s">
        <v>66</v>
      </c>
      <c r="G750">
        <v>42.25</v>
      </c>
      <c r="H750">
        <v>-70.78</v>
      </c>
      <c r="I750" t="s">
        <v>88</v>
      </c>
      <c r="J750" t="s">
        <v>95</v>
      </c>
      <c r="K750" s="5" t="s">
        <v>2925</v>
      </c>
      <c r="L750" t="s">
        <v>56</v>
      </c>
      <c r="M750" t="s">
        <v>63</v>
      </c>
      <c r="N750" t="s">
        <v>62</v>
      </c>
      <c r="S750">
        <v>5</v>
      </c>
      <c r="V750">
        <v>1.7629999999999999</v>
      </c>
      <c r="AA750">
        <v>5.29</v>
      </c>
      <c r="AM750">
        <v>5</v>
      </c>
    </row>
    <row r="751" spans="1:44">
      <c r="A751" t="s">
        <v>982</v>
      </c>
      <c r="B751" t="s">
        <v>981</v>
      </c>
      <c r="D751">
        <v>2020</v>
      </c>
      <c r="E751" t="s">
        <v>994</v>
      </c>
      <c r="F751" t="s">
        <v>66</v>
      </c>
      <c r="G751">
        <v>41.75</v>
      </c>
      <c r="H751">
        <v>-69.95</v>
      </c>
      <c r="I751" t="s">
        <v>88</v>
      </c>
      <c r="J751" t="s">
        <v>95</v>
      </c>
      <c r="K751" s="5" t="s">
        <v>2925</v>
      </c>
      <c r="L751" t="s">
        <v>56</v>
      </c>
      <c r="M751" t="s">
        <v>63</v>
      </c>
      <c r="N751" t="s">
        <v>62</v>
      </c>
      <c r="S751">
        <v>5</v>
      </c>
      <c r="V751">
        <v>3.5179999999999998</v>
      </c>
      <c r="AA751">
        <v>10.55</v>
      </c>
      <c r="AM751">
        <v>5</v>
      </c>
      <c r="AQ751">
        <v>15.6</v>
      </c>
    </row>
    <row r="752" spans="1:44">
      <c r="A752" t="s">
        <v>982</v>
      </c>
      <c r="B752" t="s">
        <v>981</v>
      </c>
      <c r="D752">
        <v>2020</v>
      </c>
      <c r="E752" t="s">
        <v>991</v>
      </c>
      <c r="F752" t="s">
        <v>66</v>
      </c>
      <c r="G752">
        <v>41.61</v>
      </c>
      <c r="H752">
        <v>-70.650000000000006</v>
      </c>
      <c r="I752" t="s">
        <v>88</v>
      </c>
      <c r="J752" t="s">
        <v>95</v>
      </c>
      <c r="K752" s="5" t="s">
        <v>2925</v>
      </c>
      <c r="L752" t="s">
        <v>56</v>
      </c>
      <c r="M752" t="s">
        <v>63</v>
      </c>
      <c r="N752" t="s">
        <v>62</v>
      </c>
      <c r="S752">
        <v>5</v>
      </c>
      <c r="V752">
        <v>2.3170000000000002</v>
      </c>
      <c r="AA752">
        <v>6.95</v>
      </c>
      <c r="AM752">
        <v>5</v>
      </c>
      <c r="AQ752">
        <v>19.7</v>
      </c>
    </row>
    <row r="753" spans="1:43">
      <c r="A753" t="s">
        <v>982</v>
      </c>
      <c r="B753" t="s">
        <v>981</v>
      </c>
      <c r="D753">
        <v>2020</v>
      </c>
      <c r="E753" t="s">
        <v>988</v>
      </c>
      <c r="F753" t="s">
        <v>66</v>
      </c>
      <c r="G753">
        <v>41.58</v>
      </c>
      <c r="H753">
        <v>-71.319999999999993</v>
      </c>
      <c r="I753" t="s">
        <v>88</v>
      </c>
      <c r="J753" t="s">
        <v>95</v>
      </c>
      <c r="K753" s="5" t="s">
        <v>2925</v>
      </c>
      <c r="L753" t="s">
        <v>56</v>
      </c>
      <c r="M753" t="s">
        <v>63</v>
      </c>
      <c r="N753" t="s">
        <v>62</v>
      </c>
      <c r="S753">
        <v>5</v>
      </c>
      <c r="V753">
        <v>2.4289999999999998</v>
      </c>
      <c r="AA753">
        <v>7.29</v>
      </c>
      <c r="AM753">
        <v>5</v>
      </c>
      <c r="AQ753">
        <v>6.28</v>
      </c>
    </row>
    <row r="754" spans="1:43">
      <c r="A754" t="s">
        <v>982</v>
      </c>
      <c r="B754" t="s">
        <v>981</v>
      </c>
      <c r="D754">
        <v>2020</v>
      </c>
      <c r="E754" t="s">
        <v>985</v>
      </c>
      <c r="F754" t="s">
        <v>66</v>
      </c>
      <c r="G754">
        <v>41.46</v>
      </c>
      <c r="H754">
        <v>-70.599999999999994</v>
      </c>
      <c r="I754" t="s">
        <v>88</v>
      </c>
      <c r="J754" t="s">
        <v>95</v>
      </c>
      <c r="K754" s="5" t="s">
        <v>2925</v>
      </c>
      <c r="L754" t="s">
        <v>56</v>
      </c>
      <c r="M754" t="s">
        <v>63</v>
      </c>
      <c r="N754" t="s">
        <v>62</v>
      </c>
      <c r="S754">
        <v>5</v>
      </c>
      <c r="V754">
        <v>3.508</v>
      </c>
      <c r="AA754">
        <v>10.52</v>
      </c>
      <c r="AM754">
        <v>5</v>
      </c>
      <c r="AQ754">
        <v>6.39</v>
      </c>
    </row>
    <row r="755" spans="1:43">
      <c r="A755" t="s">
        <v>982</v>
      </c>
      <c r="B755" t="s">
        <v>981</v>
      </c>
      <c r="D755">
        <v>2020</v>
      </c>
      <c r="E755" t="s">
        <v>980</v>
      </c>
      <c r="F755" t="s">
        <v>66</v>
      </c>
      <c r="G755">
        <v>41.37</v>
      </c>
      <c r="H755">
        <v>-71.64</v>
      </c>
      <c r="I755" t="s">
        <v>88</v>
      </c>
      <c r="J755" t="s">
        <v>95</v>
      </c>
      <c r="K755" s="5" t="s">
        <v>2925</v>
      </c>
      <c r="L755" t="s">
        <v>56</v>
      </c>
      <c r="M755" t="s">
        <v>63</v>
      </c>
      <c r="N755" t="s">
        <v>62</v>
      </c>
      <c r="S755">
        <v>5</v>
      </c>
      <c r="V755">
        <v>6.6660000000000004</v>
      </c>
      <c r="AA755">
        <v>20</v>
      </c>
      <c r="AM755">
        <v>5</v>
      </c>
      <c r="AQ755">
        <v>34.94</v>
      </c>
    </row>
    <row r="756" spans="1:43">
      <c r="A756" s="5" t="s">
        <v>3001</v>
      </c>
      <c r="B756" s="5" t="s">
        <v>3002</v>
      </c>
      <c r="D756" s="5">
        <v>2018</v>
      </c>
      <c r="E756" s="5" t="s">
        <v>3003</v>
      </c>
      <c r="F756" s="5" t="s">
        <v>3000</v>
      </c>
      <c r="G756">
        <v>50.353200000000001</v>
      </c>
      <c r="H756">
        <v>-4.4417999999999997</v>
      </c>
      <c r="I756" t="s">
        <v>88</v>
      </c>
      <c r="J756" t="s">
        <v>95</v>
      </c>
      <c r="K756" s="5" t="s">
        <v>2925</v>
      </c>
      <c r="L756" t="s">
        <v>56</v>
      </c>
      <c r="M756" t="s">
        <v>63</v>
      </c>
      <c r="N756" t="s">
        <v>62</v>
      </c>
      <c r="O756" s="5" t="s">
        <v>3016</v>
      </c>
      <c r="S756">
        <v>30</v>
      </c>
      <c r="W756">
        <v>1.2</v>
      </c>
      <c r="AA756">
        <f t="shared" ref="AA756:AA768" si="17">0.5*AD756</f>
        <v>16.649999999999999</v>
      </c>
      <c r="AD756">
        <v>33.299999999999997</v>
      </c>
      <c r="AL756">
        <v>2.2999999999999998</v>
      </c>
      <c r="AM756">
        <v>30</v>
      </c>
      <c r="AO756">
        <v>0.98</v>
      </c>
    </row>
    <row r="757" spans="1:43">
      <c r="A757" s="5" t="s">
        <v>3001</v>
      </c>
      <c r="B757" s="5" t="s">
        <v>3002</v>
      </c>
      <c r="D757" s="5">
        <v>2018</v>
      </c>
      <c r="E757" s="5" t="s">
        <v>3004</v>
      </c>
      <c r="F757" s="5" t="s">
        <v>3000</v>
      </c>
      <c r="G757">
        <v>50.331200000000003</v>
      </c>
      <c r="H757">
        <v>-4.1981999999999999</v>
      </c>
      <c r="I757" t="s">
        <v>88</v>
      </c>
      <c r="J757" t="s">
        <v>95</v>
      </c>
      <c r="K757" s="5" t="s">
        <v>2925</v>
      </c>
      <c r="L757" t="s">
        <v>56</v>
      </c>
      <c r="M757" t="s">
        <v>63</v>
      </c>
      <c r="N757" t="s">
        <v>62</v>
      </c>
      <c r="O757" s="5" t="s">
        <v>3017</v>
      </c>
      <c r="S757">
        <v>30</v>
      </c>
      <c r="W757">
        <v>1.25</v>
      </c>
      <c r="AA757">
        <f t="shared" si="17"/>
        <v>21.035</v>
      </c>
      <c r="AD757">
        <v>42.07</v>
      </c>
      <c r="AL757">
        <v>2.4700000000000002</v>
      </c>
      <c r="AM757">
        <v>30</v>
      </c>
      <c r="AO757">
        <v>1.1100000000000001</v>
      </c>
    </row>
    <row r="758" spans="1:43">
      <c r="A758" s="5" t="s">
        <v>3001</v>
      </c>
      <c r="B758" s="5" t="s">
        <v>3002</v>
      </c>
      <c r="D758" s="5">
        <v>2018</v>
      </c>
      <c r="E758" s="5" t="s">
        <v>3005</v>
      </c>
      <c r="F758" s="5" t="s">
        <v>3000</v>
      </c>
      <c r="G758">
        <v>50.360500000000002</v>
      </c>
      <c r="H758">
        <v>-4.1604000000000001</v>
      </c>
      <c r="I758" t="s">
        <v>88</v>
      </c>
      <c r="J758" t="s">
        <v>95</v>
      </c>
      <c r="K758" s="5" t="s">
        <v>2925</v>
      </c>
      <c r="L758" t="s">
        <v>56</v>
      </c>
      <c r="M758" t="s">
        <v>63</v>
      </c>
      <c r="N758" t="s">
        <v>62</v>
      </c>
      <c r="O758" s="5" t="s">
        <v>3018</v>
      </c>
      <c r="S758">
        <v>30</v>
      </c>
      <c r="W758">
        <v>1.62</v>
      </c>
      <c r="AA758">
        <f t="shared" si="17"/>
        <v>20.495000000000001</v>
      </c>
      <c r="AD758">
        <v>40.99</v>
      </c>
      <c r="AL758">
        <v>3.47</v>
      </c>
      <c r="AM758">
        <v>30</v>
      </c>
      <c r="AO758">
        <v>0.86</v>
      </c>
    </row>
    <row r="759" spans="1:43">
      <c r="A759" s="5" t="s">
        <v>3001</v>
      </c>
      <c r="B759" s="5" t="s">
        <v>3002</v>
      </c>
      <c r="D759" s="5">
        <v>2018</v>
      </c>
      <c r="E759" s="5" t="s">
        <v>3006</v>
      </c>
      <c r="F759" s="5" t="s">
        <v>3000</v>
      </c>
      <c r="G759">
        <v>50.357100000000003</v>
      </c>
      <c r="H759">
        <v>-4.1528</v>
      </c>
      <c r="I759" t="s">
        <v>88</v>
      </c>
      <c r="J759" t="s">
        <v>95</v>
      </c>
      <c r="K759" s="5" t="s">
        <v>2925</v>
      </c>
      <c r="L759" t="s">
        <v>56</v>
      </c>
      <c r="M759" t="s">
        <v>63</v>
      </c>
      <c r="N759" t="s">
        <v>62</v>
      </c>
      <c r="O759" s="5" t="s">
        <v>3017</v>
      </c>
      <c r="S759">
        <v>30</v>
      </c>
      <c r="W759">
        <v>4.9400000000000004</v>
      </c>
      <c r="AA759">
        <f t="shared" si="17"/>
        <v>57.01</v>
      </c>
      <c r="AD759">
        <v>114.02</v>
      </c>
      <c r="AL759">
        <v>12.32</v>
      </c>
      <c r="AM759">
        <v>30</v>
      </c>
      <c r="AO759">
        <v>0.77</v>
      </c>
    </row>
    <row r="760" spans="1:43">
      <c r="A760" s="5" t="s">
        <v>3001</v>
      </c>
      <c r="B760" s="5" t="s">
        <v>3002</v>
      </c>
      <c r="D760" s="5">
        <v>2018</v>
      </c>
      <c r="E760" s="5" t="s">
        <v>3007</v>
      </c>
      <c r="F760" s="5" t="s">
        <v>3000</v>
      </c>
      <c r="G760">
        <v>50.341099999999997</v>
      </c>
      <c r="H760">
        <v>-4.1303000000000001</v>
      </c>
      <c r="I760" t="s">
        <v>88</v>
      </c>
      <c r="J760" t="s">
        <v>95</v>
      </c>
      <c r="K760" s="5" t="s">
        <v>2925</v>
      </c>
      <c r="L760" t="s">
        <v>56</v>
      </c>
      <c r="M760" t="s">
        <v>63</v>
      </c>
      <c r="N760" t="s">
        <v>62</v>
      </c>
      <c r="O760" s="5" t="s">
        <v>3016</v>
      </c>
      <c r="S760">
        <v>30</v>
      </c>
      <c r="W760">
        <v>1.3</v>
      </c>
      <c r="AA760">
        <f t="shared" si="17"/>
        <v>19.535</v>
      </c>
      <c r="AD760">
        <v>39.07</v>
      </c>
      <c r="AL760">
        <v>2.5099999999999998</v>
      </c>
      <c r="AM760">
        <v>30</v>
      </c>
      <c r="AO760">
        <v>1.07</v>
      </c>
    </row>
    <row r="761" spans="1:43">
      <c r="A761" s="5" t="s">
        <v>3001</v>
      </c>
      <c r="B761" s="5" t="s">
        <v>3002</v>
      </c>
      <c r="D761" s="5">
        <v>2018</v>
      </c>
      <c r="E761" s="5" t="s">
        <v>3008</v>
      </c>
      <c r="F761" s="5" t="s">
        <v>3000</v>
      </c>
      <c r="G761">
        <v>50.310099999999998</v>
      </c>
      <c r="H761">
        <v>-4.0663</v>
      </c>
      <c r="I761" t="s">
        <v>88</v>
      </c>
      <c r="J761" t="s">
        <v>95</v>
      </c>
      <c r="K761" s="5" t="s">
        <v>2925</v>
      </c>
      <c r="L761" t="s">
        <v>56</v>
      </c>
      <c r="M761" t="s">
        <v>63</v>
      </c>
      <c r="N761" t="s">
        <v>62</v>
      </c>
      <c r="O761" s="5" t="s">
        <v>3018</v>
      </c>
      <c r="S761">
        <v>30</v>
      </c>
      <c r="W761">
        <v>1.37</v>
      </c>
      <c r="AA761">
        <f t="shared" si="17"/>
        <v>17.695</v>
      </c>
      <c r="AD761">
        <v>35.39</v>
      </c>
      <c r="AL761">
        <v>2.68</v>
      </c>
      <c r="AM761">
        <v>30</v>
      </c>
      <c r="AO761">
        <v>0.87</v>
      </c>
    </row>
    <row r="762" spans="1:43">
      <c r="A762" s="5" t="s">
        <v>3001</v>
      </c>
      <c r="B762" s="5" t="s">
        <v>3002</v>
      </c>
      <c r="D762" s="5">
        <v>2018</v>
      </c>
      <c r="E762" s="5" t="s">
        <v>3009</v>
      </c>
      <c r="F762" s="5" t="s">
        <v>3000</v>
      </c>
      <c r="G762">
        <v>50.313699999999997</v>
      </c>
      <c r="H762">
        <v>-4.0732999999999997</v>
      </c>
      <c r="I762" t="s">
        <v>88</v>
      </c>
      <c r="J762" t="s">
        <v>95</v>
      </c>
      <c r="K762" s="5" t="s">
        <v>2925</v>
      </c>
      <c r="L762" t="s">
        <v>56</v>
      </c>
      <c r="M762" t="s">
        <v>63</v>
      </c>
      <c r="N762" t="s">
        <v>62</v>
      </c>
      <c r="O762" s="5" t="s">
        <v>3018</v>
      </c>
      <c r="S762">
        <v>30</v>
      </c>
      <c r="W762">
        <v>1.04</v>
      </c>
      <c r="AA762">
        <f t="shared" si="17"/>
        <v>14.7</v>
      </c>
      <c r="AD762">
        <v>29.4</v>
      </c>
      <c r="AL762">
        <v>1.85</v>
      </c>
      <c r="AM762">
        <v>30</v>
      </c>
      <c r="AO762">
        <v>0.96</v>
      </c>
    </row>
    <row r="763" spans="1:43">
      <c r="A763" s="5" t="s">
        <v>3001</v>
      </c>
      <c r="B763" s="5" t="s">
        <v>3002</v>
      </c>
      <c r="D763" s="5">
        <v>2018</v>
      </c>
      <c r="E763" s="5" t="s">
        <v>3010</v>
      </c>
      <c r="F763" s="5" t="s">
        <v>3000</v>
      </c>
      <c r="G763">
        <v>50.404899999999998</v>
      </c>
      <c r="H763">
        <v>-3.5448</v>
      </c>
      <c r="I763" t="s">
        <v>88</v>
      </c>
      <c r="J763" t="s">
        <v>95</v>
      </c>
      <c r="K763" s="5" t="s">
        <v>2925</v>
      </c>
      <c r="L763" t="s">
        <v>56</v>
      </c>
      <c r="M763" t="s">
        <v>63</v>
      </c>
      <c r="N763" t="s">
        <v>62</v>
      </c>
      <c r="O763" s="5" t="s">
        <v>3018</v>
      </c>
      <c r="S763">
        <v>30</v>
      </c>
      <c r="W763">
        <v>1.33</v>
      </c>
      <c r="AA763">
        <f t="shared" si="17"/>
        <v>20.87</v>
      </c>
      <c r="AD763">
        <v>41.74</v>
      </c>
      <c r="AL763">
        <v>2.59</v>
      </c>
      <c r="AM763">
        <v>30</v>
      </c>
      <c r="AO763">
        <v>1.05</v>
      </c>
    </row>
    <row r="764" spans="1:43">
      <c r="A764" s="5" t="s">
        <v>3001</v>
      </c>
      <c r="B764" s="5" t="s">
        <v>3002</v>
      </c>
      <c r="D764" s="5">
        <v>2018</v>
      </c>
      <c r="E764" s="5" t="s">
        <v>3011</v>
      </c>
      <c r="F764" s="5" t="s">
        <v>3000</v>
      </c>
      <c r="G764">
        <v>50.460700000000003</v>
      </c>
      <c r="H764">
        <v>-3.5337000000000001</v>
      </c>
      <c r="I764" t="s">
        <v>88</v>
      </c>
      <c r="J764" t="s">
        <v>95</v>
      </c>
      <c r="K764" s="5" t="s">
        <v>2925</v>
      </c>
      <c r="L764" t="s">
        <v>56</v>
      </c>
      <c r="M764" t="s">
        <v>63</v>
      </c>
      <c r="N764" t="s">
        <v>62</v>
      </c>
      <c r="O764" s="5" t="s">
        <v>3019</v>
      </c>
      <c r="S764">
        <v>30</v>
      </c>
      <c r="W764">
        <v>1.1000000000000001</v>
      </c>
      <c r="AA764">
        <f t="shared" si="17"/>
        <v>18.88</v>
      </c>
      <c r="AD764">
        <v>37.76</v>
      </c>
      <c r="AL764">
        <v>1.97</v>
      </c>
      <c r="AM764">
        <v>30</v>
      </c>
      <c r="AO764">
        <v>1.1399999999999999</v>
      </c>
    </row>
    <row r="765" spans="1:43">
      <c r="A765" s="5" t="s">
        <v>3001</v>
      </c>
      <c r="B765" s="5" t="s">
        <v>3002</v>
      </c>
      <c r="D765" s="5">
        <v>2018</v>
      </c>
      <c r="E765" s="5" t="s">
        <v>3012</v>
      </c>
      <c r="F765" s="5" t="s">
        <v>3000</v>
      </c>
      <c r="G765">
        <v>50.403199999999998</v>
      </c>
      <c r="H765">
        <v>-3.5215999999999998</v>
      </c>
      <c r="I765" t="s">
        <v>88</v>
      </c>
      <c r="J765" t="s">
        <v>95</v>
      </c>
      <c r="K765" s="5" t="s">
        <v>2925</v>
      </c>
      <c r="L765" t="s">
        <v>56</v>
      </c>
      <c r="M765" t="s">
        <v>63</v>
      </c>
      <c r="N765" t="s">
        <v>62</v>
      </c>
      <c r="O765" s="5" t="s">
        <v>3020</v>
      </c>
      <c r="S765">
        <v>30</v>
      </c>
      <c r="W765">
        <v>1.28</v>
      </c>
      <c r="AA765">
        <f t="shared" si="17"/>
        <v>19.47</v>
      </c>
      <c r="AD765">
        <v>38.94</v>
      </c>
      <c r="AL765">
        <v>2.4300000000000002</v>
      </c>
      <c r="AM765">
        <v>30</v>
      </c>
      <c r="AO765">
        <v>1.04</v>
      </c>
    </row>
    <row r="766" spans="1:43">
      <c r="A766" s="5" t="s">
        <v>3001</v>
      </c>
      <c r="B766" s="5" t="s">
        <v>3002</v>
      </c>
      <c r="D766" s="5">
        <v>2018</v>
      </c>
      <c r="E766" s="5" t="s">
        <v>3013</v>
      </c>
      <c r="F766" s="5" t="s">
        <v>3000</v>
      </c>
      <c r="G766">
        <v>50.464599999999997</v>
      </c>
      <c r="H766">
        <v>-3.4878999999999998</v>
      </c>
      <c r="I766" t="s">
        <v>88</v>
      </c>
      <c r="J766" t="s">
        <v>95</v>
      </c>
      <c r="K766" s="5" t="s">
        <v>2925</v>
      </c>
      <c r="L766" t="s">
        <v>56</v>
      </c>
      <c r="M766" t="s">
        <v>63</v>
      </c>
      <c r="N766" t="s">
        <v>62</v>
      </c>
      <c r="O766" s="5" t="s">
        <v>3017</v>
      </c>
      <c r="S766">
        <v>30</v>
      </c>
      <c r="W766">
        <v>0.95</v>
      </c>
      <c r="AA766">
        <f t="shared" si="17"/>
        <v>15.04</v>
      </c>
      <c r="AD766">
        <v>30.08</v>
      </c>
      <c r="AL766">
        <v>1.56</v>
      </c>
      <c r="AM766">
        <v>30</v>
      </c>
      <c r="AO766">
        <v>1.0900000000000001</v>
      </c>
    </row>
    <row r="767" spans="1:43">
      <c r="A767" s="5" t="s">
        <v>3001</v>
      </c>
      <c r="B767" s="5" t="s">
        <v>3002</v>
      </c>
      <c r="D767" s="5">
        <v>2018</v>
      </c>
      <c r="E767" s="5" t="s">
        <v>3014</v>
      </c>
      <c r="F767" s="5" t="s">
        <v>3000</v>
      </c>
      <c r="G767">
        <v>50.633305999999997</v>
      </c>
      <c r="H767">
        <v>-2.5620280000000002</v>
      </c>
      <c r="I767" t="s">
        <v>88</v>
      </c>
      <c r="J767" t="s">
        <v>95</v>
      </c>
      <c r="K767" s="5" t="s">
        <v>2925</v>
      </c>
      <c r="L767" t="s">
        <v>56</v>
      </c>
      <c r="M767" t="s">
        <v>63</v>
      </c>
      <c r="N767" t="s">
        <v>62</v>
      </c>
      <c r="O767" s="5" t="s">
        <v>3020</v>
      </c>
      <c r="S767">
        <v>30</v>
      </c>
      <c r="W767">
        <v>3.82</v>
      </c>
      <c r="AA767">
        <f t="shared" si="17"/>
        <v>18.88</v>
      </c>
      <c r="AD767">
        <v>37.76</v>
      </c>
      <c r="AL767">
        <v>9.39</v>
      </c>
      <c r="AM767">
        <v>30</v>
      </c>
      <c r="AO767">
        <v>0.34</v>
      </c>
    </row>
    <row r="768" spans="1:43">
      <c r="A768" s="5" t="s">
        <v>3001</v>
      </c>
      <c r="B768" s="5" t="s">
        <v>3002</v>
      </c>
      <c r="D768" s="5">
        <v>2018</v>
      </c>
      <c r="E768" s="5" t="s">
        <v>3015</v>
      </c>
      <c r="F768" s="5" t="s">
        <v>3000</v>
      </c>
      <c r="G768">
        <v>50.642833000000003</v>
      </c>
      <c r="H768">
        <v>-1.943972</v>
      </c>
      <c r="I768" t="s">
        <v>88</v>
      </c>
      <c r="J768" t="s">
        <v>95</v>
      </c>
      <c r="K768" s="5" t="s">
        <v>2925</v>
      </c>
      <c r="L768" t="s">
        <v>56</v>
      </c>
      <c r="M768" t="s">
        <v>63</v>
      </c>
      <c r="N768" t="s">
        <v>62</v>
      </c>
      <c r="O768" s="5" t="s">
        <v>3020</v>
      </c>
      <c r="S768">
        <v>30</v>
      </c>
      <c r="W768">
        <v>0.86</v>
      </c>
      <c r="AA768">
        <f t="shared" si="17"/>
        <v>18.88</v>
      </c>
      <c r="AD768">
        <v>37.76</v>
      </c>
      <c r="AL768">
        <v>1.4</v>
      </c>
      <c r="AM768">
        <v>30</v>
      </c>
      <c r="AO768">
        <v>1.19</v>
      </c>
    </row>
    <row r="769" spans="1:41">
      <c r="A769" s="5" t="s">
        <v>3060</v>
      </c>
      <c r="B769" t="s">
        <v>3059</v>
      </c>
      <c r="D769" s="5">
        <v>2021</v>
      </c>
      <c r="E769" s="7" t="s">
        <v>3058</v>
      </c>
      <c r="F769" s="5" t="s">
        <v>722</v>
      </c>
      <c r="G769">
        <v>-2.9198330000000001</v>
      </c>
      <c r="H769">
        <v>-41.453693999999999</v>
      </c>
      <c r="I769" t="s">
        <v>88</v>
      </c>
      <c r="J769" s="5" t="s">
        <v>217</v>
      </c>
      <c r="K769" t="s">
        <v>217</v>
      </c>
      <c r="L769" s="5" t="s">
        <v>56</v>
      </c>
      <c r="M769" t="s">
        <v>55</v>
      </c>
      <c r="N769" s="5" t="s">
        <v>55</v>
      </c>
      <c r="O769">
        <v>1</v>
      </c>
      <c r="S769">
        <v>50</v>
      </c>
      <c r="V769">
        <v>31.043815370596075</v>
      </c>
      <c r="W769">
        <v>0.64326518304775726</v>
      </c>
      <c r="AA769">
        <v>12.519928609074165</v>
      </c>
      <c r="AD769">
        <v>20.000404419906687</v>
      </c>
      <c r="AG769">
        <v>31.043815370596075</v>
      </c>
      <c r="AM769">
        <v>50</v>
      </c>
      <c r="AO769" s="5">
        <v>1.0490959099999999</v>
      </c>
    </row>
    <row r="770" spans="1:41">
      <c r="A770" s="5" t="s">
        <v>3060</v>
      </c>
      <c r="B770" t="s">
        <v>3059</v>
      </c>
      <c r="D770" s="5">
        <v>2021</v>
      </c>
      <c r="E770" s="7" t="s">
        <v>3058</v>
      </c>
      <c r="F770" s="5" t="s">
        <v>722</v>
      </c>
      <c r="G770">
        <v>-2.916528</v>
      </c>
      <c r="H770">
        <v>-41.451194000000001</v>
      </c>
      <c r="I770" t="s">
        <v>88</v>
      </c>
      <c r="J770" s="5" t="s">
        <v>217</v>
      </c>
      <c r="K770" t="s">
        <v>217</v>
      </c>
      <c r="L770" s="5" t="s">
        <v>56</v>
      </c>
      <c r="M770" t="s">
        <v>55</v>
      </c>
      <c r="N770" s="5" t="s">
        <v>55</v>
      </c>
      <c r="O770">
        <v>2</v>
      </c>
      <c r="S770">
        <v>50</v>
      </c>
      <c r="V770">
        <v>37.08351661272696</v>
      </c>
      <c r="W770">
        <v>0.76116951442941372</v>
      </c>
      <c r="AA770">
        <v>8.8171261626062218</v>
      </c>
      <c r="AD770">
        <v>21.383428436737649</v>
      </c>
      <c r="AG770">
        <v>37.08351661272696</v>
      </c>
      <c r="AM770">
        <v>50</v>
      </c>
      <c r="AO770">
        <v>1.0447236042042747</v>
      </c>
    </row>
    <row r="771" spans="1:41">
      <c r="A771" s="5" t="s">
        <v>3060</v>
      </c>
      <c r="B771" t="s">
        <v>3059</v>
      </c>
      <c r="D771" s="5">
        <v>2021</v>
      </c>
      <c r="E771" s="7" t="s">
        <v>3058</v>
      </c>
      <c r="F771" s="5" t="s">
        <v>722</v>
      </c>
      <c r="G771">
        <v>-2.9142779999999999</v>
      </c>
      <c r="H771">
        <v>-41.450055999999996</v>
      </c>
      <c r="I771" t="s">
        <v>88</v>
      </c>
      <c r="J771" s="5" t="s">
        <v>217</v>
      </c>
      <c r="K771" t="s">
        <v>217</v>
      </c>
      <c r="L771" s="5" t="s">
        <v>56</v>
      </c>
      <c r="M771" t="s">
        <v>55</v>
      </c>
      <c r="N771" s="5" t="s">
        <v>55</v>
      </c>
      <c r="O771">
        <v>3</v>
      </c>
      <c r="S771">
        <v>50</v>
      </c>
      <c r="V771">
        <v>42.581358575365101</v>
      </c>
      <c r="W771">
        <v>0.90518269543833729</v>
      </c>
      <c r="AA771">
        <v>8.1015582976859939</v>
      </c>
      <c r="AD771">
        <v>23.934483848859241</v>
      </c>
      <c r="AG771">
        <v>42.581358575365101</v>
      </c>
      <c r="AM771">
        <v>50</v>
      </c>
      <c r="AO771">
        <v>0.99697457479761642</v>
      </c>
    </row>
    <row r="772" spans="1:41">
      <c r="A772" s="5" t="s">
        <v>3060</v>
      </c>
      <c r="B772" t="s">
        <v>3067</v>
      </c>
      <c r="D772" s="5">
        <v>2018</v>
      </c>
      <c r="E772" s="8" t="s">
        <v>3068</v>
      </c>
      <c r="F772" s="5" t="s">
        <v>722</v>
      </c>
      <c r="G772">
        <v>-2.941357</v>
      </c>
      <c r="H772">
        <v>-41.243037000000001</v>
      </c>
      <c r="I772" t="s">
        <v>2912</v>
      </c>
      <c r="J772" s="5" t="s">
        <v>217</v>
      </c>
      <c r="K772" t="s">
        <v>217</v>
      </c>
      <c r="L772" s="5" t="s">
        <v>56</v>
      </c>
      <c r="M772" t="s">
        <v>489</v>
      </c>
      <c r="N772" s="5" t="s">
        <v>55</v>
      </c>
      <c r="O772" t="s">
        <v>3061</v>
      </c>
      <c r="S772">
        <v>114</v>
      </c>
      <c r="V772">
        <v>400.51084286600019</v>
      </c>
      <c r="W772">
        <v>2.5789473684210527</v>
      </c>
      <c r="AA772">
        <v>55.622500000000002</v>
      </c>
      <c r="AD772">
        <v>91.183166666666665</v>
      </c>
      <c r="AG772">
        <v>160.66148550724637</v>
      </c>
      <c r="AJ772">
        <v>354.08437227776488</v>
      </c>
      <c r="AM772">
        <v>114</v>
      </c>
      <c r="AO772">
        <v>1.3724775246066805</v>
      </c>
    </row>
    <row r="773" spans="1:41">
      <c r="A773" s="5" t="s">
        <v>3060</v>
      </c>
      <c r="B773" t="s">
        <v>3067</v>
      </c>
      <c r="D773" s="5">
        <v>2018</v>
      </c>
      <c r="E773" s="8" t="s">
        <v>3068</v>
      </c>
      <c r="F773" s="5" t="s">
        <v>722</v>
      </c>
      <c r="G773">
        <v>-2.9341780000000002</v>
      </c>
      <c r="H773">
        <v>-41.264173</v>
      </c>
      <c r="I773" t="s">
        <v>2912</v>
      </c>
      <c r="J773" s="5" t="s">
        <v>217</v>
      </c>
      <c r="K773" t="s">
        <v>217</v>
      </c>
      <c r="L773" s="5" t="s">
        <v>56</v>
      </c>
      <c r="M773" t="s">
        <v>489</v>
      </c>
      <c r="N773" s="5" t="s">
        <v>55</v>
      </c>
      <c r="O773" t="s">
        <v>3062</v>
      </c>
      <c r="S773">
        <v>100</v>
      </c>
      <c r="V773">
        <v>341.8001697925547</v>
      </c>
      <c r="W773">
        <v>2.4900000000000002</v>
      </c>
      <c r="AA773">
        <v>50.563055555555557</v>
      </c>
      <c r="AD773">
        <v>74.414722222222224</v>
      </c>
      <c r="AG773">
        <v>123.14146925779535</v>
      </c>
      <c r="AJ773">
        <v>341.8001697925547</v>
      </c>
      <c r="AM773">
        <v>100</v>
      </c>
      <c r="AO773">
        <v>1.3878043336175048</v>
      </c>
    </row>
    <row r="774" spans="1:41">
      <c r="A774" s="5" t="s">
        <v>3060</v>
      </c>
      <c r="B774" t="s">
        <v>3067</v>
      </c>
      <c r="D774" s="5">
        <v>2018</v>
      </c>
      <c r="E774" s="8" t="s">
        <v>3068</v>
      </c>
      <c r="F774" s="5" t="s">
        <v>722</v>
      </c>
      <c r="G774">
        <v>-2.9341780000000002</v>
      </c>
      <c r="H774">
        <v>-41.264173</v>
      </c>
      <c r="I774" t="s">
        <v>2912</v>
      </c>
      <c r="J774" s="5" t="s">
        <v>217</v>
      </c>
      <c r="K774" t="s">
        <v>217</v>
      </c>
      <c r="L774" s="5" t="s">
        <v>56</v>
      </c>
      <c r="M774" t="s">
        <v>489</v>
      </c>
      <c r="N774" s="5" t="s">
        <v>55</v>
      </c>
      <c r="O774" t="s">
        <v>3063</v>
      </c>
      <c r="S774">
        <v>100</v>
      </c>
      <c r="V774">
        <v>286.49397036319004</v>
      </c>
      <c r="W774">
        <v>2.1342016583333336</v>
      </c>
      <c r="AA774">
        <v>46.258326070833334</v>
      </c>
      <c r="AD774">
        <v>64.313105594444437</v>
      </c>
      <c r="AG774">
        <v>111.9296411379227</v>
      </c>
      <c r="AJ774">
        <v>286.49397036319004</v>
      </c>
      <c r="AM774">
        <v>100</v>
      </c>
      <c r="AO774">
        <v>1.3513165827068636</v>
      </c>
    </row>
    <row r="775" spans="1:41">
      <c r="A775" s="5" t="s">
        <v>3060</v>
      </c>
      <c r="B775" t="s">
        <v>3067</v>
      </c>
      <c r="D775" s="5">
        <v>2018</v>
      </c>
      <c r="E775" s="8" t="s">
        <v>3068</v>
      </c>
      <c r="F775" s="5" t="s">
        <v>722</v>
      </c>
      <c r="G775">
        <v>-2.941357</v>
      </c>
      <c r="H775">
        <v>-41.243037000000001</v>
      </c>
      <c r="I775" t="s">
        <v>2912</v>
      </c>
      <c r="J775" s="5" t="s">
        <v>217</v>
      </c>
      <c r="K775" t="s">
        <v>217</v>
      </c>
      <c r="L775" s="5" t="s">
        <v>56</v>
      </c>
      <c r="M775" t="s">
        <v>489</v>
      </c>
      <c r="N775" s="5" t="s">
        <v>55</v>
      </c>
      <c r="O775" t="s">
        <v>3064</v>
      </c>
      <c r="S775">
        <v>100</v>
      </c>
      <c r="V775">
        <v>364.85384501457321</v>
      </c>
      <c r="W775">
        <v>2.6956983833333332</v>
      </c>
      <c r="AA775">
        <v>52.921508770833341</v>
      </c>
      <c r="AD775">
        <v>91.664992845833339</v>
      </c>
      <c r="AG775">
        <v>166.71484519728261</v>
      </c>
      <c r="AJ775">
        <v>364.85384501457321</v>
      </c>
      <c r="AM775">
        <v>100</v>
      </c>
      <c r="AO775">
        <v>1.3546813170063807</v>
      </c>
    </row>
    <row r="776" spans="1:41">
      <c r="A776" s="5" t="s">
        <v>3060</v>
      </c>
      <c r="B776" t="s">
        <v>3067</v>
      </c>
      <c r="D776" s="5">
        <v>2018</v>
      </c>
      <c r="E776" s="8" t="s">
        <v>3068</v>
      </c>
      <c r="F776" s="5" t="s">
        <v>722</v>
      </c>
      <c r="G776">
        <v>-2.9341780000000002</v>
      </c>
      <c r="H776">
        <v>-41.264173</v>
      </c>
      <c r="I776" t="s">
        <v>2912</v>
      </c>
      <c r="J776" s="5" t="s">
        <v>217</v>
      </c>
      <c r="K776" t="s">
        <v>217</v>
      </c>
      <c r="L776" s="5" t="s">
        <v>56</v>
      </c>
      <c r="M776" t="s">
        <v>489</v>
      </c>
      <c r="N776" s="5" t="s">
        <v>55</v>
      </c>
      <c r="O776" t="s">
        <v>3065</v>
      </c>
      <c r="S776">
        <v>100</v>
      </c>
      <c r="V776">
        <v>194.66249520034916</v>
      </c>
      <c r="W776">
        <v>1.5633976999999999</v>
      </c>
      <c r="AA776">
        <v>51.112980600000007</v>
      </c>
      <c r="AD776">
        <v>66.259765332352941</v>
      </c>
      <c r="AG776">
        <v>118.58604043491705</v>
      </c>
      <c r="AJ776">
        <v>194.66249520034916</v>
      </c>
      <c r="AM776">
        <v>100</v>
      </c>
      <c r="AO776">
        <v>1.2549110440757503</v>
      </c>
    </row>
    <row r="777" spans="1:41">
      <c r="A777" s="5" t="s">
        <v>3060</v>
      </c>
      <c r="B777" t="s">
        <v>3067</v>
      </c>
      <c r="D777" s="5">
        <v>2018</v>
      </c>
      <c r="E777" s="8" t="s">
        <v>3068</v>
      </c>
      <c r="F777" s="5" t="s">
        <v>722</v>
      </c>
      <c r="G777">
        <v>-2.941357</v>
      </c>
      <c r="H777">
        <v>-41.243037000000001</v>
      </c>
      <c r="I777" t="s">
        <v>2912</v>
      </c>
      <c r="J777" s="5" t="s">
        <v>217</v>
      </c>
      <c r="K777" t="s">
        <v>217</v>
      </c>
      <c r="L777" s="5" t="s">
        <v>56</v>
      </c>
      <c r="M777" t="s">
        <v>489</v>
      </c>
      <c r="N777" s="5" t="s">
        <v>55</v>
      </c>
      <c r="O777" t="s">
        <v>3066</v>
      </c>
      <c r="S777">
        <v>85</v>
      </c>
      <c r="V777">
        <v>186.16459291862824</v>
      </c>
      <c r="W777">
        <v>1.6637377195764704</v>
      </c>
      <c r="AA777">
        <v>67.583138950809982</v>
      </c>
      <c r="AD777">
        <v>94.595344689194988</v>
      </c>
      <c r="AG777">
        <v>105.32244867149934</v>
      </c>
      <c r="AM777">
        <v>85</v>
      </c>
      <c r="AO777">
        <v>1.3557011699665527</v>
      </c>
    </row>
    <row r="778" spans="1:41">
      <c r="A778" t="s">
        <v>857</v>
      </c>
      <c r="B778" t="s">
        <v>856</v>
      </c>
      <c r="D778">
        <v>2021</v>
      </c>
      <c r="E778" t="s">
        <v>865</v>
      </c>
      <c r="F778" t="s">
        <v>51</v>
      </c>
      <c r="G778">
        <v>-29.89</v>
      </c>
      <c r="H778">
        <v>153.27000000000001</v>
      </c>
      <c r="I778" t="s">
        <v>2912</v>
      </c>
      <c r="J778" t="s">
        <v>412</v>
      </c>
      <c r="K778" t="s">
        <v>2923</v>
      </c>
      <c r="L778" t="s">
        <v>56</v>
      </c>
      <c r="M778" t="s">
        <v>125</v>
      </c>
      <c r="N778" t="s">
        <v>62</v>
      </c>
      <c r="S778">
        <v>300</v>
      </c>
      <c r="V778">
        <v>426.24</v>
      </c>
      <c r="W778">
        <v>0.96</v>
      </c>
      <c r="AA778">
        <v>21.312000000000001</v>
      </c>
      <c r="AD778">
        <v>42.624000000000002</v>
      </c>
      <c r="AG778">
        <v>71.040000000000006</v>
      </c>
      <c r="AJ778">
        <v>142.08000000000001</v>
      </c>
      <c r="AM778">
        <v>300</v>
      </c>
      <c r="AO778">
        <v>1.48</v>
      </c>
    </row>
    <row r="779" spans="1:41">
      <c r="A779" t="s">
        <v>857</v>
      </c>
      <c r="B779" t="s">
        <v>856</v>
      </c>
      <c r="D779">
        <v>2021</v>
      </c>
      <c r="E779" t="s">
        <v>864</v>
      </c>
      <c r="F779" t="s">
        <v>51</v>
      </c>
      <c r="G779">
        <v>-29.89</v>
      </c>
      <c r="H779">
        <v>153.27000000000001</v>
      </c>
      <c r="I779" t="s">
        <v>2912</v>
      </c>
      <c r="J779" t="s">
        <v>412</v>
      </c>
      <c r="K779" t="s">
        <v>2923</v>
      </c>
      <c r="L779" t="s">
        <v>56</v>
      </c>
      <c r="M779" t="s">
        <v>125</v>
      </c>
      <c r="N779" t="s">
        <v>62</v>
      </c>
      <c r="S779">
        <v>300</v>
      </c>
      <c r="V779">
        <v>348.75</v>
      </c>
      <c r="W779">
        <v>0.75</v>
      </c>
      <c r="AA779">
        <v>17.4375</v>
      </c>
      <c r="AD779">
        <v>34.875</v>
      </c>
      <c r="AG779">
        <v>58.125</v>
      </c>
      <c r="AJ779">
        <v>116.25</v>
      </c>
      <c r="AM779">
        <v>300</v>
      </c>
      <c r="AO779">
        <v>1.55</v>
      </c>
    </row>
    <row r="780" spans="1:41">
      <c r="A780" t="s">
        <v>857</v>
      </c>
      <c r="B780" t="s">
        <v>856</v>
      </c>
      <c r="D780">
        <v>2021</v>
      </c>
      <c r="E780" t="s">
        <v>863</v>
      </c>
      <c r="F780" t="s">
        <v>51</v>
      </c>
      <c r="G780">
        <v>-29.89</v>
      </c>
      <c r="H780">
        <v>153.27000000000001</v>
      </c>
      <c r="I780" t="s">
        <v>2912</v>
      </c>
      <c r="J780" t="s">
        <v>412</v>
      </c>
      <c r="K780" t="s">
        <v>2923</v>
      </c>
      <c r="L780" t="s">
        <v>56</v>
      </c>
      <c r="M780" t="s">
        <v>125</v>
      </c>
      <c r="N780" t="s">
        <v>62</v>
      </c>
      <c r="S780">
        <v>300</v>
      </c>
      <c r="V780">
        <v>372.96</v>
      </c>
      <c r="W780">
        <v>0.84</v>
      </c>
      <c r="AA780">
        <v>18.648</v>
      </c>
      <c r="AD780">
        <v>37.295999999999999</v>
      </c>
      <c r="AG780">
        <v>62.16</v>
      </c>
      <c r="AJ780">
        <v>124.32</v>
      </c>
      <c r="AM780">
        <v>300</v>
      </c>
      <c r="AO780">
        <v>1.48</v>
      </c>
    </row>
    <row r="781" spans="1:41">
      <c r="A781" t="s">
        <v>857</v>
      </c>
      <c r="B781" t="s">
        <v>856</v>
      </c>
      <c r="D781">
        <v>2021</v>
      </c>
      <c r="E781" t="s">
        <v>862</v>
      </c>
      <c r="F781" t="s">
        <v>51</v>
      </c>
      <c r="G781">
        <v>-30.3</v>
      </c>
      <c r="H781">
        <v>153.13999999999999</v>
      </c>
      <c r="I781" t="s">
        <v>2912</v>
      </c>
      <c r="J781" t="s">
        <v>412</v>
      </c>
      <c r="K781" t="s">
        <v>2922</v>
      </c>
      <c r="L781" t="s">
        <v>56</v>
      </c>
      <c r="M781" t="s">
        <v>125</v>
      </c>
      <c r="N781" t="s">
        <v>62</v>
      </c>
      <c r="S781">
        <v>300</v>
      </c>
      <c r="V781">
        <v>122.76</v>
      </c>
      <c r="W781">
        <v>0.22</v>
      </c>
      <c r="AA781">
        <v>6.1379999999999999</v>
      </c>
      <c r="AD781">
        <v>12.276</v>
      </c>
      <c r="AG781">
        <v>20.46</v>
      </c>
      <c r="AJ781">
        <v>40.92</v>
      </c>
      <c r="AM781">
        <v>300</v>
      </c>
      <c r="AO781">
        <v>1.86</v>
      </c>
    </row>
    <row r="782" spans="1:41">
      <c r="A782" t="s">
        <v>857</v>
      </c>
      <c r="B782" t="s">
        <v>856</v>
      </c>
      <c r="D782">
        <v>2021</v>
      </c>
      <c r="E782" t="s">
        <v>861</v>
      </c>
      <c r="F782" t="s">
        <v>51</v>
      </c>
      <c r="G782">
        <v>-30.3</v>
      </c>
      <c r="H782">
        <v>153.13999999999999</v>
      </c>
      <c r="I782" t="s">
        <v>2912</v>
      </c>
      <c r="J782" t="s">
        <v>412</v>
      </c>
      <c r="K782" t="s">
        <v>2922</v>
      </c>
      <c r="L782" t="s">
        <v>56</v>
      </c>
      <c r="M782" t="s">
        <v>125</v>
      </c>
      <c r="N782" t="s">
        <v>62</v>
      </c>
      <c r="S782">
        <v>210</v>
      </c>
      <c r="V782">
        <v>239.148</v>
      </c>
      <c r="W782">
        <v>0.73</v>
      </c>
      <c r="AA782">
        <v>17.082000000000001</v>
      </c>
      <c r="AD782">
        <v>34.164000000000001</v>
      </c>
      <c r="AG782">
        <v>56.94</v>
      </c>
      <c r="AJ782">
        <v>113.88</v>
      </c>
      <c r="AM782">
        <v>210</v>
      </c>
      <c r="AO782">
        <v>1.56</v>
      </c>
    </row>
    <row r="783" spans="1:41">
      <c r="A783" t="s">
        <v>857</v>
      </c>
      <c r="B783" t="s">
        <v>856</v>
      </c>
      <c r="D783">
        <v>2021</v>
      </c>
      <c r="E783" t="s">
        <v>860</v>
      </c>
      <c r="F783" t="s">
        <v>51</v>
      </c>
      <c r="G783">
        <v>-30.3</v>
      </c>
      <c r="H783">
        <v>153.13999999999999</v>
      </c>
      <c r="I783" t="s">
        <v>2912</v>
      </c>
      <c r="J783" t="s">
        <v>412</v>
      </c>
      <c r="K783" t="s">
        <v>2922</v>
      </c>
      <c r="L783" t="s">
        <v>56</v>
      </c>
      <c r="M783" t="s">
        <v>125</v>
      </c>
      <c r="N783" t="s">
        <v>62</v>
      </c>
      <c r="S783">
        <v>228</v>
      </c>
      <c r="V783">
        <v>570.22799999999995</v>
      </c>
      <c r="W783">
        <v>2.0499999999999998</v>
      </c>
      <c r="AA783">
        <v>37.515000000000001</v>
      </c>
      <c r="AD783">
        <v>75.03</v>
      </c>
      <c r="AG783">
        <v>125.05</v>
      </c>
      <c r="AJ783">
        <v>250.1</v>
      </c>
      <c r="AM783">
        <v>228</v>
      </c>
      <c r="AO783">
        <v>1.22</v>
      </c>
    </row>
    <row r="784" spans="1:41">
      <c r="A784" t="s">
        <v>857</v>
      </c>
      <c r="B784" t="s">
        <v>856</v>
      </c>
      <c r="D784">
        <v>2021</v>
      </c>
      <c r="E784" t="s">
        <v>859</v>
      </c>
      <c r="F784" t="s">
        <v>51</v>
      </c>
      <c r="G784">
        <v>-30.35</v>
      </c>
      <c r="H784">
        <v>153.10120000000001</v>
      </c>
      <c r="I784" t="s">
        <v>2912</v>
      </c>
      <c r="J784" t="s">
        <v>412</v>
      </c>
      <c r="K784" t="s">
        <v>2922</v>
      </c>
      <c r="L784" t="s">
        <v>56</v>
      </c>
      <c r="M784" t="s">
        <v>125</v>
      </c>
      <c r="N784" t="s">
        <v>62</v>
      </c>
      <c r="S784">
        <v>245</v>
      </c>
      <c r="V784">
        <v>540.274</v>
      </c>
      <c r="W784">
        <v>1.49</v>
      </c>
      <c r="AA784">
        <v>33.078000000000003</v>
      </c>
      <c r="AD784">
        <v>66.156000000000006</v>
      </c>
      <c r="AG784">
        <v>110.26</v>
      </c>
      <c r="AJ784">
        <v>220.52</v>
      </c>
      <c r="AM784">
        <v>245</v>
      </c>
      <c r="AO784">
        <v>1.48</v>
      </c>
    </row>
    <row r="785" spans="1:44">
      <c r="A785" t="s">
        <v>857</v>
      </c>
      <c r="B785" t="s">
        <v>856</v>
      </c>
      <c r="D785">
        <v>2021</v>
      </c>
      <c r="E785" t="s">
        <v>858</v>
      </c>
      <c r="F785" t="s">
        <v>51</v>
      </c>
      <c r="G785">
        <v>-30.35</v>
      </c>
      <c r="H785">
        <v>153.10120000000001</v>
      </c>
      <c r="I785" t="s">
        <v>2912</v>
      </c>
      <c r="J785" t="s">
        <v>412</v>
      </c>
      <c r="K785" t="s">
        <v>2922</v>
      </c>
      <c r="L785" t="s">
        <v>56</v>
      </c>
      <c r="M785" t="s">
        <v>125</v>
      </c>
      <c r="N785" t="s">
        <v>62</v>
      </c>
      <c r="S785">
        <v>300</v>
      </c>
      <c r="V785">
        <v>531.96</v>
      </c>
      <c r="W785">
        <v>1.24</v>
      </c>
      <c r="AA785">
        <v>26.597999999999999</v>
      </c>
      <c r="AD785">
        <v>53.195999999999998</v>
      </c>
      <c r="AG785">
        <v>88.66</v>
      </c>
      <c r="AJ785">
        <v>177.32</v>
      </c>
      <c r="AM785">
        <v>300</v>
      </c>
      <c r="AO785">
        <v>1.43</v>
      </c>
    </row>
    <row r="786" spans="1:44">
      <c r="A786" t="s">
        <v>857</v>
      </c>
      <c r="B786" t="s">
        <v>856</v>
      </c>
      <c r="D786">
        <v>2021</v>
      </c>
      <c r="E786" t="s">
        <v>855</v>
      </c>
      <c r="F786" t="s">
        <v>51</v>
      </c>
      <c r="G786">
        <v>-30.35</v>
      </c>
      <c r="H786">
        <v>153.10120000000001</v>
      </c>
      <c r="I786" t="s">
        <v>2912</v>
      </c>
      <c r="J786" t="s">
        <v>412</v>
      </c>
      <c r="K786" t="s">
        <v>2922</v>
      </c>
      <c r="L786" t="s">
        <v>56</v>
      </c>
      <c r="M786" t="s">
        <v>125</v>
      </c>
      <c r="N786" t="s">
        <v>62</v>
      </c>
      <c r="S786">
        <v>300</v>
      </c>
      <c r="V786">
        <v>874.38</v>
      </c>
      <c r="W786">
        <v>2.4700000000000002</v>
      </c>
      <c r="AA786">
        <v>43.719000000000001</v>
      </c>
      <c r="AD786">
        <v>87.438000000000002</v>
      </c>
      <c r="AG786">
        <v>145.72999999999999</v>
      </c>
      <c r="AJ786">
        <v>291.45999999999998</v>
      </c>
      <c r="AM786">
        <v>300</v>
      </c>
      <c r="AO786">
        <v>1.18</v>
      </c>
    </row>
    <row r="787" spans="1:44">
      <c r="A787" t="s">
        <v>829</v>
      </c>
      <c r="B787" t="s">
        <v>828</v>
      </c>
      <c r="D787">
        <v>2020</v>
      </c>
      <c r="E787" t="s">
        <v>854</v>
      </c>
      <c r="F787" t="s">
        <v>253</v>
      </c>
      <c r="G787">
        <v>18.73555</v>
      </c>
      <c r="H787">
        <v>-91.535659999999993</v>
      </c>
      <c r="I787" t="s">
        <v>96</v>
      </c>
      <c r="J787" t="s">
        <v>217</v>
      </c>
      <c r="K787" s="5" t="s">
        <v>217</v>
      </c>
      <c r="L787" t="s">
        <v>56</v>
      </c>
      <c r="M787" t="s">
        <v>853</v>
      </c>
      <c r="N787" t="s">
        <v>209</v>
      </c>
      <c r="S787">
        <v>40</v>
      </c>
      <c r="V787">
        <v>44.64</v>
      </c>
      <c r="W787">
        <v>1.34</v>
      </c>
      <c r="AA787">
        <v>16.739999999999998</v>
      </c>
      <c r="AD787">
        <v>33.479999999999997</v>
      </c>
      <c r="AM787">
        <v>40</v>
      </c>
      <c r="AO787">
        <v>0.91</v>
      </c>
    </row>
    <row r="788" spans="1:44">
      <c r="A788" t="s">
        <v>829</v>
      </c>
      <c r="B788" t="s">
        <v>828</v>
      </c>
      <c r="D788">
        <v>2020</v>
      </c>
      <c r="E788" t="s">
        <v>852</v>
      </c>
      <c r="F788" t="s">
        <v>253</v>
      </c>
      <c r="G788">
        <v>18.731529999999999</v>
      </c>
      <c r="H788">
        <v>-91.540769999999995</v>
      </c>
      <c r="I788" t="s">
        <v>96</v>
      </c>
      <c r="J788" t="s">
        <v>217</v>
      </c>
      <c r="K788" s="5" t="s">
        <v>217</v>
      </c>
      <c r="L788" t="s">
        <v>56</v>
      </c>
      <c r="M788" t="s">
        <v>489</v>
      </c>
      <c r="N788" t="s">
        <v>55</v>
      </c>
      <c r="S788">
        <v>32</v>
      </c>
      <c r="V788">
        <v>36.93</v>
      </c>
      <c r="W788">
        <v>1.58</v>
      </c>
      <c r="AA788">
        <v>17.309999999999999</v>
      </c>
      <c r="AD788">
        <v>34.619999999999997</v>
      </c>
      <c r="AM788">
        <v>32</v>
      </c>
      <c r="AO788">
        <v>1.0900000000000001</v>
      </c>
    </row>
    <row r="789" spans="1:44">
      <c r="A789" t="s">
        <v>798</v>
      </c>
      <c r="B789" t="s">
        <v>797</v>
      </c>
      <c r="D789">
        <v>2021</v>
      </c>
      <c r="E789" t="s">
        <v>815</v>
      </c>
      <c r="F789" t="s">
        <v>89</v>
      </c>
      <c r="G789">
        <v>39.033799999999999</v>
      </c>
      <c r="H789">
        <v>122.7276</v>
      </c>
      <c r="I789" t="s">
        <v>88</v>
      </c>
      <c r="J789" t="s">
        <v>64</v>
      </c>
      <c r="K789" t="s">
        <v>2924</v>
      </c>
      <c r="L789" t="s">
        <v>56</v>
      </c>
      <c r="M789" t="s">
        <v>63</v>
      </c>
      <c r="N789" t="s">
        <v>62</v>
      </c>
      <c r="S789">
        <v>71</v>
      </c>
      <c r="V789">
        <v>18</v>
      </c>
      <c r="AA789">
        <v>3.8</v>
      </c>
      <c r="AD789">
        <v>7.61</v>
      </c>
      <c r="AG789">
        <v>12.68</v>
      </c>
      <c r="AM789">
        <v>71</v>
      </c>
    </row>
    <row r="790" spans="1:44">
      <c r="A790" t="s">
        <v>798</v>
      </c>
      <c r="B790" t="s">
        <v>797</v>
      </c>
      <c r="D790">
        <v>2021</v>
      </c>
      <c r="E790" t="s">
        <v>814</v>
      </c>
      <c r="F790" t="s">
        <v>89</v>
      </c>
      <c r="G790">
        <v>39.071899999999999</v>
      </c>
      <c r="H790">
        <v>118.6746</v>
      </c>
      <c r="I790" t="s">
        <v>88</v>
      </c>
      <c r="J790" t="s">
        <v>64</v>
      </c>
      <c r="K790" t="s">
        <v>2924</v>
      </c>
      <c r="L790" t="s">
        <v>56</v>
      </c>
      <c r="M790" t="s">
        <v>63</v>
      </c>
      <c r="N790" t="s">
        <v>62</v>
      </c>
      <c r="S790">
        <v>40</v>
      </c>
      <c r="V790">
        <v>16.399999999999999</v>
      </c>
      <c r="AA790">
        <v>6.15</v>
      </c>
      <c r="AD790">
        <v>12.3</v>
      </c>
      <c r="AM790">
        <v>40</v>
      </c>
    </row>
    <row r="791" spans="1:44">
      <c r="A791" t="s">
        <v>798</v>
      </c>
      <c r="B791" t="s">
        <v>797</v>
      </c>
      <c r="D791">
        <v>2021</v>
      </c>
      <c r="E791" t="s">
        <v>813</v>
      </c>
      <c r="F791" t="s">
        <v>89</v>
      </c>
      <c r="G791">
        <v>37.805799999999998</v>
      </c>
      <c r="H791">
        <v>119.163</v>
      </c>
      <c r="I791" t="s">
        <v>96</v>
      </c>
      <c r="J791" t="s">
        <v>64</v>
      </c>
      <c r="K791" t="s">
        <v>2924</v>
      </c>
      <c r="L791" t="s">
        <v>56</v>
      </c>
      <c r="M791" t="s">
        <v>195</v>
      </c>
      <c r="N791" t="s">
        <v>62</v>
      </c>
      <c r="S791">
        <v>70</v>
      </c>
      <c r="V791">
        <v>37.200000000000003</v>
      </c>
      <c r="AA791">
        <v>7.97</v>
      </c>
      <c r="AD791">
        <v>15.94</v>
      </c>
      <c r="AG791">
        <v>26.57</v>
      </c>
      <c r="AM791">
        <v>70</v>
      </c>
    </row>
    <row r="792" spans="1:44">
      <c r="A792" t="s">
        <v>798</v>
      </c>
      <c r="B792" t="s">
        <v>797</v>
      </c>
      <c r="D792">
        <v>2021</v>
      </c>
      <c r="E792" t="s">
        <v>812</v>
      </c>
      <c r="F792" t="s">
        <v>89</v>
      </c>
      <c r="G792">
        <v>37.515900000000002</v>
      </c>
      <c r="H792">
        <v>121.4461</v>
      </c>
      <c r="I792" t="s">
        <v>88</v>
      </c>
      <c r="J792" t="s">
        <v>64</v>
      </c>
      <c r="K792" t="s">
        <v>2924</v>
      </c>
      <c r="L792" t="s">
        <v>56</v>
      </c>
      <c r="M792" t="s">
        <v>63</v>
      </c>
      <c r="N792" t="s">
        <v>62</v>
      </c>
      <c r="S792">
        <v>51</v>
      </c>
      <c r="V792">
        <v>26.5</v>
      </c>
      <c r="AA792">
        <v>7.79</v>
      </c>
      <c r="AD792">
        <v>15.59</v>
      </c>
      <c r="AG792">
        <v>25.98</v>
      </c>
      <c r="AM792">
        <v>51</v>
      </c>
    </row>
    <row r="793" spans="1:44">
      <c r="A793" t="s">
        <v>798</v>
      </c>
      <c r="B793" t="s">
        <v>797</v>
      </c>
      <c r="D793">
        <v>2021</v>
      </c>
      <c r="E793" t="s">
        <v>811</v>
      </c>
      <c r="F793" t="s">
        <v>89</v>
      </c>
      <c r="G793">
        <v>37.515999999999998</v>
      </c>
      <c r="H793">
        <v>121.44629999999999</v>
      </c>
      <c r="I793" t="s">
        <v>88</v>
      </c>
      <c r="J793" t="s">
        <v>64</v>
      </c>
      <c r="K793" t="s">
        <v>2924</v>
      </c>
      <c r="L793" t="s">
        <v>56</v>
      </c>
      <c r="M793" t="s">
        <v>63</v>
      </c>
      <c r="N793" t="s">
        <v>62</v>
      </c>
      <c r="S793">
        <v>47</v>
      </c>
      <c r="V793">
        <v>27.4</v>
      </c>
      <c r="AA793">
        <v>8.74</v>
      </c>
      <c r="AD793">
        <v>17.489999999999998</v>
      </c>
      <c r="AM793">
        <v>47</v>
      </c>
    </row>
    <row r="794" spans="1:44">
      <c r="A794" t="s">
        <v>798</v>
      </c>
      <c r="B794" t="s">
        <v>797</v>
      </c>
      <c r="D794">
        <v>2021</v>
      </c>
      <c r="E794" t="s">
        <v>810</v>
      </c>
      <c r="F794" t="s">
        <v>89</v>
      </c>
      <c r="G794">
        <v>37.354700000000001</v>
      </c>
      <c r="H794">
        <v>122.5646</v>
      </c>
      <c r="I794" t="s">
        <v>88</v>
      </c>
      <c r="J794" t="s">
        <v>64</v>
      </c>
      <c r="K794" t="s">
        <v>2924</v>
      </c>
      <c r="L794" t="s">
        <v>56</v>
      </c>
      <c r="M794" t="s">
        <v>195</v>
      </c>
      <c r="N794" t="s">
        <v>62</v>
      </c>
      <c r="S794">
        <v>126</v>
      </c>
      <c r="V794">
        <v>244</v>
      </c>
      <c r="AA794">
        <v>29.05</v>
      </c>
      <c r="AD794">
        <v>58.1</v>
      </c>
      <c r="AG794">
        <v>96.83</v>
      </c>
      <c r="AI794">
        <v>193.65</v>
      </c>
      <c r="AM794">
        <v>126</v>
      </c>
    </row>
    <row r="795" spans="1:44">
      <c r="A795" t="s">
        <v>798</v>
      </c>
      <c r="B795" t="s">
        <v>797</v>
      </c>
      <c r="D795">
        <v>2021</v>
      </c>
      <c r="E795" t="s">
        <v>810</v>
      </c>
      <c r="F795" t="s">
        <v>89</v>
      </c>
      <c r="G795">
        <v>37.350499999999997</v>
      </c>
      <c r="H795">
        <v>122.57859999999999</v>
      </c>
      <c r="I795" t="s">
        <v>88</v>
      </c>
      <c r="J795" t="s">
        <v>64</v>
      </c>
      <c r="K795" t="s">
        <v>2924</v>
      </c>
      <c r="L795" t="s">
        <v>56</v>
      </c>
      <c r="M795" t="s">
        <v>63</v>
      </c>
      <c r="N795" t="s">
        <v>62</v>
      </c>
      <c r="S795">
        <v>78</v>
      </c>
      <c r="V795">
        <v>104.2</v>
      </c>
      <c r="AA795">
        <v>20.04</v>
      </c>
      <c r="AD795">
        <v>40.08</v>
      </c>
      <c r="AG795">
        <v>66.790000000000006</v>
      </c>
      <c r="AM795">
        <v>78</v>
      </c>
    </row>
    <row r="796" spans="1:44">
      <c r="A796" t="s">
        <v>798</v>
      </c>
      <c r="B796" t="s">
        <v>797</v>
      </c>
      <c r="D796">
        <v>2021</v>
      </c>
      <c r="E796" t="s">
        <v>809</v>
      </c>
      <c r="F796" t="s">
        <v>89</v>
      </c>
      <c r="G796">
        <v>36.060299999999998</v>
      </c>
      <c r="H796">
        <v>120.3182</v>
      </c>
      <c r="I796" t="s">
        <v>88</v>
      </c>
      <c r="J796" t="s">
        <v>64</v>
      </c>
      <c r="K796" t="s">
        <v>2924</v>
      </c>
      <c r="L796" t="s">
        <v>56</v>
      </c>
      <c r="M796" t="s">
        <v>63</v>
      </c>
      <c r="N796" t="s">
        <v>62</v>
      </c>
      <c r="S796">
        <v>90</v>
      </c>
      <c r="V796">
        <v>28.8</v>
      </c>
      <c r="AA796">
        <v>4.8</v>
      </c>
      <c r="AD796">
        <v>9.6</v>
      </c>
      <c r="AG796">
        <v>16</v>
      </c>
      <c r="AM796">
        <v>90</v>
      </c>
    </row>
    <row r="797" spans="1:44">
      <c r="A797" t="s">
        <v>798</v>
      </c>
      <c r="B797" t="s">
        <v>797</v>
      </c>
      <c r="D797">
        <v>2021</v>
      </c>
      <c r="E797" t="s">
        <v>806</v>
      </c>
      <c r="F797" t="s">
        <v>89</v>
      </c>
      <c r="G797">
        <v>21.5929</v>
      </c>
      <c r="H797">
        <v>108.202</v>
      </c>
      <c r="I797" t="s">
        <v>88</v>
      </c>
      <c r="J797" t="s">
        <v>64</v>
      </c>
      <c r="K797" t="s">
        <v>2923</v>
      </c>
      <c r="L797" t="s">
        <v>56</v>
      </c>
      <c r="M797" t="s">
        <v>195</v>
      </c>
      <c r="N797" t="s">
        <v>62</v>
      </c>
      <c r="S797">
        <v>107</v>
      </c>
      <c r="V797">
        <v>78.400000000000006</v>
      </c>
      <c r="AA797">
        <v>10.99</v>
      </c>
      <c r="AD797">
        <v>21.98</v>
      </c>
      <c r="AG797">
        <v>36.64</v>
      </c>
      <c r="AI797">
        <v>73.27</v>
      </c>
      <c r="AM797">
        <v>107</v>
      </c>
    </row>
    <row r="798" spans="1:44">
      <c r="A798" t="s">
        <v>798</v>
      </c>
      <c r="B798" t="s">
        <v>797</v>
      </c>
      <c r="C798" t="s">
        <v>800</v>
      </c>
      <c r="D798">
        <v>2018</v>
      </c>
      <c r="E798" t="s">
        <v>799</v>
      </c>
      <c r="F798" t="s">
        <v>89</v>
      </c>
      <c r="G798">
        <v>21.578800000000001</v>
      </c>
      <c r="H798">
        <v>108.1884</v>
      </c>
      <c r="I798" t="s">
        <v>88</v>
      </c>
      <c r="J798" t="s">
        <v>64</v>
      </c>
      <c r="K798" t="s">
        <v>2923</v>
      </c>
      <c r="L798" t="s">
        <v>56</v>
      </c>
      <c r="M798" t="s">
        <v>195</v>
      </c>
      <c r="N798" t="s">
        <v>62</v>
      </c>
      <c r="S798">
        <v>100</v>
      </c>
      <c r="V798">
        <v>39.6</v>
      </c>
      <c r="W798">
        <v>0.24</v>
      </c>
      <c r="AA798">
        <v>5.94</v>
      </c>
      <c r="AD798">
        <v>11.88</v>
      </c>
      <c r="AG798">
        <v>19.8</v>
      </c>
      <c r="AI798">
        <v>39.6</v>
      </c>
      <c r="AM798">
        <v>100</v>
      </c>
      <c r="AO798">
        <v>1.63</v>
      </c>
      <c r="AR798" t="s">
        <v>763</v>
      </c>
    </row>
    <row r="799" spans="1:44">
      <c r="A799" t="s">
        <v>798</v>
      </c>
      <c r="B799" t="s">
        <v>797</v>
      </c>
      <c r="C799" t="s">
        <v>800</v>
      </c>
      <c r="D799">
        <v>2018</v>
      </c>
      <c r="E799" t="s">
        <v>799</v>
      </c>
      <c r="F799" t="s">
        <v>89</v>
      </c>
      <c r="G799">
        <v>21.5825</v>
      </c>
      <c r="H799">
        <v>108.19329999999999</v>
      </c>
      <c r="I799" t="s">
        <v>88</v>
      </c>
      <c r="J799" t="s">
        <v>64</v>
      </c>
      <c r="K799" t="s">
        <v>2923</v>
      </c>
      <c r="L799" t="s">
        <v>56</v>
      </c>
      <c r="M799" t="s">
        <v>195</v>
      </c>
      <c r="N799" t="s">
        <v>62</v>
      </c>
      <c r="S799">
        <v>100</v>
      </c>
      <c r="V799">
        <v>39.299999999999997</v>
      </c>
      <c r="W799">
        <v>0.24</v>
      </c>
      <c r="AA799">
        <v>5.9</v>
      </c>
      <c r="AD799">
        <v>11.79</v>
      </c>
      <c r="AG799">
        <v>19.649999999999999</v>
      </c>
      <c r="AI799">
        <v>39.299999999999997</v>
      </c>
      <c r="AM799">
        <v>100</v>
      </c>
      <c r="AO799">
        <v>1.63</v>
      </c>
      <c r="AR799" t="s">
        <v>763</v>
      </c>
    </row>
    <row r="800" spans="1:44">
      <c r="A800" t="s">
        <v>798</v>
      </c>
      <c r="B800" t="s">
        <v>797</v>
      </c>
      <c r="C800" t="s">
        <v>800</v>
      </c>
      <c r="D800">
        <v>2018</v>
      </c>
      <c r="E800" t="s">
        <v>799</v>
      </c>
      <c r="F800" t="s">
        <v>89</v>
      </c>
      <c r="G800">
        <v>21.586300000000001</v>
      </c>
      <c r="H800">
        <v>108.1982</v>
      </c>
      <c r="I800" t="s">
        <v>88</v>
      </c>
      <c r="J800" t="s">
        <v>64</v>
      </c>
      <c r="K800" t="s">
        <v>2923</v>
      </c>
      <c r="L800" t="s">
        <v>56</v>
      </c>
      <c r="M800" t="s">
        <v>195</v>
      </c>
      <c r="N800" t="s">
        <v>62</v>
      </c>
      <c r="S800">
        <v>100</v>
      </c>
      <c r="V800">
        <v>41.4</v>
      </c>
      <c r="W800">
        <v>0.26</v>
      </c>
      <c r="AA800">
        <v>6.21</v>
      </c>
      <c r="AD800">
        <v>12.42</v>
      </c>
      <c r="AG800">
        <v>20.7</v>
      </c>
      <c r="AI800">
        <v>41.4</v>
      </c>
      <c r="AM800">
        <v>100</v>
      </c>
      <c r="AO800">
        <v>1.62</v>
      </c>
      <c r="AR800" t="s">
        <v>763</v>
      </c>
    </row>
    <row r="801" spans="1:44">
      <c r="A801" t="s">
        <v>754</v>
      </c>
      <c r="B801" t="s">
        <v>753</v>
      </c>
      <c r="D801">
        <v>2018</v>
      </c>
      <c r="E801" t="s">
        <v>651</v>
      </c>
      <c r="F801" t="s">
        <v>66</v>
      </c>
      <c r="G801">
        <v>36.949963889999999</v>
      </c>
      <c r="H801">
        <v>-76.152463890000007</v>
      </c>
      <c r="I801" t="s">
        <v>88</v>
      </c>
      <c r="J801" t="s">
        <v>95</v>
      </c>
      <c r="K801" s="5" t="s">
        <v>2925</v>
      </c>
      <c r="L801" t="s">
        <v>56</v>
      </c>
      <c r="M801" t="s">
        <v>63</v>
      </c>
      <c r="N801" t="s">
        <v>62</v>
      </c>
      <c r="O801" t="s">
        <v>752</v>
      </c>
      <c r="S801">
        <v>3</v>
      </c>
      <c r="V801">
        <v>0.30599999999999999</v>
      </c>
      <c r="AA801">
        <v>1.53</v>
      </c>
      <c r="AM801">
        <v>3</v>
      </c>
      <c r="AR801" t="s">
        <v>751</v>
      </c>
    </row>
    <row r="802" spans="1:44">
      <c r="A802" t="s">
        <v>754</v>
      </c>
      <c r="B802" t="s">
        <v>753</v>
      </c>
      <c r="D802">
        <v>2018</v>
      </c>
      <c r="E802" t="s">
        <v>651</v>
      </c>
      <c r="F802" t="s">
        <v>66</v>
      </c>
      <c r="G802">
        <v>36.949963889999999</v>
      </c>
      <c r="H802">
        <v>-76.152463890000007</v>
      </c>
      <c r="I802" t="s">
        <v>88</v>
      </c>
      <c r="J802" t="s">
        <v>95</v>
      </c>
      <c r="K802" s="5" t="s">
        <v>2925</v>
      </c>
      <c r="L802" t="s">
        <v>56</v>
      </c>
      <c r="M802" t="s">
        <v>63</v>
      </c>
      <c r="N802" t="s">
        <v>62</v>
      </c>
      <c r="O802" t="s">
        <v>755</v>
      </c>
      <c r="S802">
        <v>3</v>
      </c>
      <c r="V802">
        <v>0.25800000000000001</v>
      </c>
      <c r="AA802">
        <v>1.29</v>
      </c>
      <c r="AM802">
        <v>3</v>
      </c>
      <c r="AR802" t="s">
        <v>751</v>
      </c>
    </row>
    <row r="803" spans="1:44">
      <c r="A803" t="s">
        <v>754</v>
      </c>
      <c r="B803" t="s">
        <v>753</v>
      </c>
      <c r="D803">
        <v>2018</v>
      </c>
      <c r="E803" t="s">
        <v>651</v>
      </c>
      <c r="F803" t="s">
        <v>66</v>
      </c>
      <c r="G803">
        <v>36.949963889999999</v>
      </c>
      <c r="H803">
        <v>-76.152463890000007</v>
      </c>
      <c r="I803" t="s">
        <v>88</v>
      </c>
      <c r="J803" t="s">
        <v>95</v>
      </c>
      <c r="K803" s="5" t="s">
        <v>2925</v>
      </c>
      <c r="L803" t="s">
        <v>56</v>
      </c>
      <c r="M803" t="s">
        <v>63</v>
      </c>
      <c r="N803" t="s">
        <v>62</v>
      </c>
      <c r="O803" t="s">
        <v>756</v>
      </c>
      <c r="S803">
        <v>3</v>
      </c>
      <c r="V803">
        <v>0.85099999999999998</v>
      </c>
      <c r="AA803">
        <v>4.2549999999999999</v>
      </c>
      <c r="AM803">
        <v>3</v>
      </c>
      <c r="AR803" t="s">
        <v>751</v>
      </c>
    </row>
    <row r="804" spans="1:44">
      <c r="A804" t="s">
        <v>754</v>
      </c>
      <c r="B804" t="s">
        <v>753</v>
      </c>
      <c r="D804">
        <v>2018</v>
      </c>
      <c r="E804" t="s">
        <v>651</v>
      </c>
      <c r="F804" t="s">
        <v>66</v>
      </c>
      <c r="G804">
        <v>36.949963889999999</v>
      </c>
      <c r="H804">
        <v>-76.152463890000007</v>
      </c>
      <c r="I804" t="s">
        <v>88</v>
      </c>
      <c r="J804" t="s">
        <v>95</v>
      </c>
      <c r="K804" s="5" t="s">
        <v>2925</v>
      </c>
      <c r="L804" t="s">
        <v>56</v>
      </c>
      <c r="M804" t="s">
        <v>63</v>
      </c>
      <c r="N804" t="s">
        <v>62</v>
      </c>
      <c r="O804" t="s">
        <v>757</v>
      </c>
      <c r="S804">
        <v>3</v>
      </c>
      <c r="V804">
        <v>0.78500000000000003</v>
      </c>
      <c r="AA804">
        <v>3.9249999999999998</v>
      </c>
      <c r="AM804">
        <v>3</v>
      </c>
      <c r="AR804" t="s">
        <v>751</v>
      </c>
    </row>
    <row r="805" spans="1:44">
      <c r="A805" t="s">
        <v>754</v>
      </c>
      <c r="B805" t="s">
        <v>753</v>
      </c>
      <c r="D805">
        <v>2018</v>
      </c>
      <c r="E805" t="s">
        <v>651</v>
      </c>
      <c r="F805" t="s">
        <v>66</v>
      </c>
      <c r="G805">
        <v>36.949963889999999</v>
      </c>
      <c r="H805">
        <v>-76.152463890000007</v>
      </c>
      <c r="I805" t="s">
        <v>88</v>
      </c>
      <c r="J805" t="s">
        <v>95</v>
      </c>
      <c r="K805" s="5" t="s">
        <v>2925</v>
      </c>
      <c r="L805" t="s">
        <v>56</v>
      </c>
      <c r="M805" t="s">
        <v>63</v>
      </c>
      <c r="N805" t="s">
        <v>62</v>
      </c>
      <c r="O805" t="s">
        <v>225</v>
      </c>
      <c r="S805">
        <v>3</v>
      </c>
      <c r="V805">
        <v>0.81</v>
      </c>
      <c r="AA805">
        <v>4.05</v>
      </c>
      <c r="AM805">
        <v>3</v>
      </c>
      <c r="AR805" t="s">
        <v>751</v>
      </c>
    </row>
    <row r="806" spans="1:44">
      <c r="A806" t="s">
        <v>754</v>
      </c>
      <c r="B806" t="s">
        <v>753</v>
      </c>
      <c r="D806">
        <v>2018</v>
      </c>
      <c r="E806" t="s">
        <v>651</v>
      </c>
      <c r="F806" t="s">
        <v>66</v>
      </c>
      <c r="G806">
        <v>36.949963889999999</v>
      </c>
      <c r="H806">
        <v>-76.152463890000007</v>
      </c>
      <c r="I806" t="s">
        <v>88</v>
      </c>
      <c r="J806" t="s">
        <v>95</v>
      </c>
      <c r="K806" s="5" t="s">
        <v>2925</v>
      </c>
      <c r="L806" t="s">
        <v>56</v>
      </c>
      <c r="M806" t="s">
        <v>63</v>
      </c>
      <c r="N806" t="s">
        <v>62</v>
      </c>
      <c r="O806" t="s">
        <v>232</v>
      </c>
      <c r="S806">
        <v>3</v>
      </c>
      <c r="V806">
        <v>0.83699999999999997</v>
      </c>
      <c r="AA806">
        <v>4.1849999999999996</v>
      </c>
      <c r="AM806">
        <v>3</v>
      </c>
      <c r="AR806" t="s">
        <v>751</v>
      </c>
    </row>
    <row r="807" spans="1:44">
      <c r="A807" t="s">
        <v>754</v>
      </c>
      <c r="B807" t="s">
        <v>753</v>
      </c>
      <c r="D807">
        <v>2018</v>
      </c>
      <c r="E807" t="s">
        <v>651</v>
      </c>
      <c r="F807" t="s">
        <v>66</v>
      </c>
      <c r="G807">
        <v>36.949963889999999</v>
      </c>
      <c r="H807">
        <v>-76.152463890000007</v>
      </c>
      <c r="I807" t="s">
        <v>88</v>
      </c>
      <c r="J807" t="s">
        <v>95</v>
      </c>
      <c r="K807" s="5" t="s">
        <v>2925</v>
      </c>
      <c r="L807" t="s">
        <v>56</v>
      </c>
      <c r="M807" t="s">
        <v>63</v>
      </c>
      <c r="N807" t="s">
        <v>62</v>
      </c>
      <c r="O807" t="s">
        <v>234</v>
      </c>
      <c r="S807">
        <v>3</v>
      </c>
      <c r="V807">
        <v>0.626</v>
      </c>
      <c r="AA807">
        <v>3.13</v>
      </c>
      <c r="AM807">
        <v>3</v>
      </c>
      <c r="AR807" t="s">
        <v>751</v>
      </c>
    </row>
    <row r="808" spans="1:44">
      <c r="A808" t="s">
        <v>754</v>
      </c>
      <c r="B808" t="s">
        <v>753</v>
      </c>
      <c r="D808">
        <v>2018</v>
      </c>
      <c r="E808" t="s">
        <v>651</v>
      </c>
      <c r="F808" t="s">
        <v>66</v>
      </c>
      <c r="G808">
        <v>36.949963889999999</v>
      </c>
      <c r="H808">
        <v>-76.152463890000007</v>
      </c>
      <c r="I808" t="s">
        <v>88</v>
      </c>
      <c r="J808" t="s">
        <v>95</v>
      </c>
      <c r="K808" s="5" t="s">
        <v>2925</v>
      </c>
      <c r="L808" t="s">
        <v>56</v>
      </c>
      <c r="M808" t="s">
        <v>63</v>
      </c>
      <c r="N808" t="s">
        <v>62</v>
      </c>
      <c r="O808" t="s">
        <v>237</v>
      </c>
      <c r="S808">
        <v>3</v>
      </c>
      <c r="V808">
        <v>0.64</v>
      </c>
      <c r="AA808">
        <v>3.2</v>
      </c>
      <c r="AM808">
        <v>3</v>
      </c>
      <c r="AR808" t="s">
        <v>751</v>
      </c>
    </row>
    <row r="809" spans="1:44">
      <c r="A809" t="s">
        <v>754</v>
      </c>
      <c r="B809" t="s">
        <v>753</v>
      </c>
      <c r="D809">
        <v>2018</v>
      </c>
      <c r="E809" t="s">
        <v>651</v>
      </c>
      <c r="F809" t="s">
        <v>66</v>
      </c>
      <c r="G809">
        <v>36.949963889999999</v>
      </c>
      <c r="H809">
        <v>-76.152463890000007</v>
      </c>
      <c r="I809" t="s">
        <v>88</v>
      </c>
      <c r="J809" t="s">
        <v>95</v>
      </c>
      <c r="K809" s="5" t="s">
        <v>2925</v>
      </c>
      <c r="L809" t="s">
        <v>56</v>
      </c>
      <c r="M809" t="s">
        <v>63</v>
      </c>
      <c r="N809" t="s">
        <v>62</v>
      </c>
      <c r="O809" t="s">
        <v>238</v>
      </c>
      <c r="S809">
        <v>3</v>
      </c>
      <c r="V809">
        <v>0.72299999999999998</v>
      </c>
      <c r="AA809">
        <v>3.6150000000000002</v>
      </c>
      <c r="AM809">
        <v>3</v>
      </c>
      <c r="AR809" t="s">
        <v>751</v>
      </c>
    </row>
    <row r="810" spans="1:44">
      <c r="A810" t="s">
        <v>754</v>
      </c>
      <c r="B810" t="s">
        <v>753</v>
      </c>
      <c r="D810">
        <v>2018</v>
      </c>
      <c r="E810" t="s">
        <v>651</v>
      </c>
      <c r="F810" t="s">
        <v>66</v>
      </c>
      <c r="G810">
        <v>36.949963889999999</v>
      </c>
      <c r="H810">
        <v>-76.152463890000007</v>
      </c>
      <c r="I810" t="s">
        <v>88</v>
      </c>
      <c r="J810" t="s">
        <v>95</v>
      </c>
      <c r="K810" s="5" t="s">
        <v>2925</v>
      </c>
      <c r="L810" t="s">
        <v>56</v>
      </c>
      <c r="M810" t="s">
        <v>63</v>
      </c>
      <c r="N810" t="s">
        <v>62</v>
      </c>
      <c r="O810" t="s">
        <v>331</v>
      </c>
      <c r="S810">
        <v>3</v>
      </c>
      <c r="V810">
        <v>0.60099999999999998</v>
      </c>
      <c r="AA810">
        <v>3.0049999999999999</v>
      </c>
      <c r="AM810">
        <v>3</v>
      </c>
      <c r="AR810" t="s">
        <v>751</v>
      </c>
    </row>
    <row r="811" spans="1:44">
      <c r="A811" t="s">
        <v>754</v>
      </c>
      <c r="B811" t="s">
        <v>753</v>
      </c>
      <c r="D811">
        <v>2018</v>
      </c>
      <c r="E811" t="s">
        <v>651</v>
      </c>
      <c r="F811" t="s">
        <v>66</v>
      </c>
      <c r="G811">
        <v>36.949963889999999</v>
      </c>
      <c r="H811">
        <v>-76.152463890000007</v>
      </c>
      <c r="I811" t="s">
        <v>88</v>
      </c>
      <c r="J811" t="s">
        <v>95</v>
      </c>
      <c r="K811" s="5" t="s">
        <v>2925</v>
      </c>
      <c r="L811" t="s">
        <v>56</v>
      </c>
      <c r="M811" t="s">
        <v>63</v>
      </c>
      <c r="N811" t="s">
        <v>62</v>
      </c>
      <c r="O811" t="s">
        <v>240</v>
      </c>
      <c r="S811">
        <v>3</v>
      </c>
      <c r="V811">
        <v>0.61899999999999999</v>
      </c>
      <c r="AA811">
        <v>3.0950000000000002</v>
      </c>
      <c r="AM811">
        <v>3</v>
      </c>
      <c r="AR811" t="s">
        <v>751</v>
      </c>
    </row>
    <row r="812" spans="1:44">
      <c r="A812" t="s">
        <v>754</v>
      </c>
      <c r="B812" t="s">
        <v>753</v>
      </c>
      <c r="D812">
        <v>2018</v>
      </c>
      <c r="E812" t="s">
        <v>651</v>
      </c>
      <c r="F812" t="s">
        <v>66</v>
      </c>
      <c r="G812">
        <v>36.949963889999999</v>
      </c>
      <c r="H812">
        <v>-76.152463890000007</v>
      </c>
      <c r="I812" t="s">
        <v>88</v>
      </c>
      <c r="J812" t="s">
        <v>95</v>
      </c>
      <c r="K812" s="5" t="s">
        <v>2925</v>
      </c>
      <c r="L812" t="s">
        <v>56</v>
      </c>
      <c r="M812" t="s">
        <v>63</v>
      </c>
      <c r="N812" t="s">
        <v>62</v>
      </c>
      <c r="O812" t="s">
        <v>242</v>
      </c>
      <c r="S812">
        <v>3</v>
      </c>
      <c r="V812">
        <v>0.55400000000000005</v>
      </c>
      <c r="AA812">
        <v>2.77</v>
      </c>
      <c r="AM812">
        <v>3</v>
      </c>
      <c r="AR812" t="s">
        <v>751</v>
      </c>
    </row>
    <row r="813" spans="1:44">
      <c r="A813" t="s">
        <v>754</v>
      </c>
      <c r="B813" t="s">
        <v>753</v>
      </c>
      <c r="D813">
        <v>2018</v>
      </c>
      <c r="E813" t="s">
        <v>651</v>
      </c>
      <c r="F813" t="s">
        <v>66</v>
      </c>
      <c r="G813">
        <v>36.949963889999999</v>
      </c>
      <c r="H813">
        <v>-76.152463890000007</v>
      </c>
      <c r="I813" t="s">
        <v>88</v>
      </c>
      <c r="J813" t="s">
        <v>95</v>
      </c>
      <c r="K813" s="5" t="s">
        <v>2925</v>
      </c>
      <c r="L813" t="s">
        <v>56</v>
      </c>
      <c r="M813" t="s">
        <v>63</v>
      </c>
      <c r="N813" t="s">
        <v>62</v>
      </c>
      <c r="O813" t="s">
        <v>243</v>
      </c>
      <c r="S813">
        <v>3</v>
      </c>
      <c r="V813">
        <v>0.42799999999999999</v>
      </c>
      <c r="AA813">
        <v>2.14</v>
      </c>
      <c r="AM813">
        <v>3</v>
      </c>
      <c r="AR813" t="s">
        <v>751</v>
      </c>
    </row>
    <row r="814" spans="1:44">
      <c r="A814" t="s">
        <v>754</v>
      </c>
      <c r="B814" t="s">
        <v>753</v>
      </c>
      <c r="D814">
        <v>2018</v>
      </c>
      <c r="E814" t="s">
        <v>651</v>
      </c>
      <c r="F814" t="s">
        <v>66</v>
      </c>
      <c r="G814">
        <v>36.949963889999999</v>
      </c>
      <c r="H814">
        <v>-76.152463890000007</v>
      </c>
      <c r="I814" t="s">
        <v>88</v>
      </c>
      <c r="J814" t="s">
        <v>95</v>
      </c>
      <c r="K814" s="5" t="s">
        <v>2925</v>
      </c>
      <c r="L814" t="s">
        <v>56</v>
      </c>
      <c r="M814" t="s">
        <v>63</v>
      </c>
      <c r="N814" t="s">
        <v>62</v>
      </c>
      <c r="O814" t="s">
        <v>245</v>
      </c>
      <c r="S814">
        <v>3</v>
      </c>
      <c r="V814">
        <v>0.50600000000000001</v>
      </c>
      <c r="AA814">
        <v>2.5299999999999998</v>
      </c>
      <c r="AM814">
        <v>3</v>
      </c>
      <c r="AR814" t="s">
        <v>751</v>
      </c>
    </row>
    <row r="815" spans="1:44">
      <c r="A815" t="s">
        <v>754</v>
      </c>
      <c r="B815" t="s">
        <v>753</v>
      </c>
      <c r="D815">
        <v>2018</v>
      </c>
      <c r="E815" t="s">
        <v>651</v>
      </c>
      <c r="F815" t="s">
        <v>66</v>
      </c>
      <c r="G815">
        <v>36.949963889999999</v>
      </c>
      <c r="H815">
        <v>-76.152463890000007</v>
      </c>
      <c r="I815" t="s">
        <v>88</v>
      </c>
      <c r="J815" t="s">
        <v>95</v>
      </c>
      <c r="K815" s="5" t="s">
        <v>2925</v>
      </c>
      <c r="L815" t="s">
        <v>56</v>
      </c>
      <c r="M815" t="s">
        <v>63</v>
      </c>
      <c r="N815" t="s">
        <v>62</v>
      </c>
      <c r="O815" t="s">
        <v>247</v>
      </c>
      <c r="S815">
        <v>3</v>
      </c>
      <c r="V815">
        <v>0.312</v>
      </c>
      <c r="AA815">
        <v>1.56</v>
      </c>
      <c r="AM815">
        <v>3</v>
      </c>
      <c r="AR815" t="s">
        <v>751</v>
      </c>
    </row>
    <row r="816" spans="1:44">
      <c r="A816" t="s">
        <v>754</v>
      </c>
      <c r="B816" t="s">
        <v>753</v>
      </c>
      <c r="D816">
        <v>2018</v>
      </c>
      <c r="E816" t="s">
        <v>651</v>
      </c>
      <c r="F816" t="s">
        <v>66</v>
      </c>
      <c r="G816">
        <v>36.949963889999999</v>
      </c>
      <c r="H816">
        <v>-76.152463890000007</v>
      </c>
      <c r="I816" t="s">
        <v>88</v>
      </c>
      <c r="J816" t="s">
        <v>95</v>
      </c>
      <c r="K816" s="5" t="s">
        <v>2925</v>
      </c>
      <c r="L816" t="s">
        <v>56</v>
      </c>
      <c r="M816" t="s">
        <v>63</v>
      </c>
      <c r="N816" t="s">
        <v>62</v>
      </c>
      <c r="O816" t="s">
        <v>248</v>
      </c>
      <c r="S816">
        <v>3</v>
      </c>
      <c r="V816">
        <v>0.38200000000000001</v>
      </c>
      <c r="AA816">
        <v>1.91</v>
      </c>
      <c r="AM816">
        <v>3</v>
      </c>
      <c r="AR816" t="s">
        <v>751</v>
      </c>
    </row>
    <row r="817" spans="1:44">
      <c r="A817" t="s">
        <v>754</v>
      </c>
      <c r="B817" t="s">
        <v>753</v>
      </c>
      <c r="D817">
        <v>2018</v>
      </c>
      <c r="E817" t="s">
        <v>651</v>
      </c>
      <c r="F817" t="s">
        <v>66</v>
      </c>
      <c r="G817">
        <v>36.949963889999999</v>
      </c>
      <c r="H817">
        <v>-76.152463890000007</v>
      </c>
      <c r="I817" t="s">
        <v>88</v>
      </c>
      <c r="J817" t="s">
        <v>95</v>
      </c>
      <c r="K817" s="5" t="s">
        <v>2925</v>
      </c>
      <c r="L817" t="s">
        <v>56</v>
      </c>
      <c r="M817" t="s">
        <v>63</v>
      </c>
      <c r="N817" t="s">
        <v>62</v>
      </c>
      <c r="O817" t="s">
        <v>251</v>
      </c>
      <c r="S817">
        <v>3</v>
      </c>
      <c r="V817">
        <v>0.38</v>
      </c>
      <c r="AA817">
        <v>1.9</v>
      </c>
      <c r="AM817">
        <v>3</v>
      </c>
      <c r="AR817" t="s">
        <v>751</v>
      </c>
    </row>
    <row r="818" spans="1:44">
      <c r="A818" t="s">
        <v>754</v>
      </c>
      <c r="B818" t="s">
        <v>753</v>
      </c>
      <c r="D818">
        <v>2018</v>
      </c>
      <c r="E818" t="s">
        <v>651</v>
      </c>
      <c r="F818" t="s">
        <v>66</v>
      </c>
      <c r="G818">
        <v>36.949963889999999</v>
      </c>
      <c r="H818">
        <v>-76.152463890000007</v>
      </c>
      <c r="I818" t="s">
        <v>88</v>
      </c>
      <c r="J818" t="s">
        <v>95</v>
      </c>
      <c r="K818" s="5" t="s">
        <v>2925</v>
      </c>
      <c r="L818" t="s">
        <v>56</v>
      </c>
      <c r="M818" t="s">
        <v>63</v>
      </c>
      <c r="N818" t="s">
        <v>62</v>
      </c>
      <c r="O818" t="s">
        <v>250</v>
      </c>
      <c r="S818">
        <v>3</v>
      </c>
      <c r="V818">
        <v>0.30299999999999999</v>
      </c>
      <c r="AA818">
        <v>1.5149999999999999</v>
      </c>
      <c r="AM818">
        <v>3</v>
      </c>
      <c r="AR818" t="s">
        <v>751</v>
      </c>
    </row>
    <row r="819" spans="1:44">
      <c r="A819" t="s">
        <v>664</v>
      </c>
      <c r="B819" t="s">
        <v>663</v>
      </c>
      <c r="D819">
        <v>2022</v>
      </c>
      <c r="E819" t="s">
        <v>662</v>
      </c>
      <c r="F819" t="s">
        <v>661</v>
      </c>
      <c r="G819">
        <v>9.8783670000000008</v>
      </c>
      <c r="H819" s="26" t="s">
        <v>2982</v>
      </c>
      <c r="I819" t="s">
        <v>2912</v>
      </c>
      <c r="J819" t="s">
        <v>660</v>
      </c>
      <c r="K819" t="s">
        <v>217</v>
      </c>
      <c r="L819" t="s">
        <v>56</v>
      </c>
      <c r="M819" t="s">
        <v>55</v>
      </c>
      <c r="N819" t="s">
        <v>55</v>
      </c>
      <c r="O819" t="s">
        <v>665</v>
      </c>
      <c r="W819">
        <v>1.9</v>
      </c>
      <c r="Y819">
        <v>20.3</v>
      </c>
      <c r="AO819">
        <v>1.1000000000000001</v>
      </c>
      <c r="AR819" t="s">
        <v>658</v>
      </c>
    </row>
    <row r="820" spans="1:44">
      <c r="A820" t="s">
        <v>664</v>
      </c>
      <c r="B820" t="s">
        <v>663</v>
      </c>
      <c r="D820">
        <v>2022</v>
      </c>
      <c r="E820" t="s">
        <v>662</v>
      </c>
      <c r="F820" t="s">
        <v>661</v>
      </c>
      <c r="G820">
        <v>9.8783670000000008</v>
      </c>
      <c r="H820" s="26" t="s">
        <v>2983</v>
      </c>
      <c r="I820" t="s">
        <v>2912</v>
      </c>
      <c r="J820" t="s">
        <v>660</v>
      </c>
      <c r="K820" t="s">
        <v>217</v>
      </c>
      <c r="L820" t="s">
        <v>56</v>
      </c>
      <c r="M820" t="s">
        <v>55</v>
      </c>
      <c r="N820" t="s">
        <v>55</v>
      </c>
      <c r="O820" t="s">
        <v>659</v>
      </c>
      <c r="W820">
        <v>2.1</v>
      </c>
      <c r="Y820">
        <v>18.5</v>
      </c>
      <c r="AO820">
        <v>1.2</v>
      </c>
      <c r="AR820" t="s">
        <v>658</v>
      </c>
    </row>
    <row r="821" spans="1:44">
      <c r="A821" t="s">
        <v>341</v>
      </c>
      <c r="B821" t="s">
        <v>340</v>
      </c>
      <c r="D821">
        <v>2017</v>
      </c>
      <c r="E821" t="s">
        <v>344</v>
      </c>
      <c r="F821" t="s">
        <v>204</v>
      </c>
      <c r="G821">
        <v>9.2913305600000005</v>
      </c>
      <c r="H821">
        <v>79.128744440000006</v>
      </c>
      <c r="I821" t="s">
        <v>96</v>
      </c>
      <c r="J821" t="s">
        <v>155</v>
      </c>
      <c r="K821" t="s">
        <v>2923</v>
      </c>
      <c r="L821" t="s">
        <v>56</v>
      </c>
      <c r="M821" t="s">
        <v>211</v>
      </c>
      <c r="N821" t="s">
        <v>210</v>
      </c>
      <c r="O821" t="s">
        <v>343</v>
      </c>
      <c r="S821">
        <v>60</v>
      </c>
      <c r="V821">
        <v>75.89</v>
      </c>
      <c r="W821">
        <v>0.93</v>
      </c>
      <c r="AA821">
        <v>18.972000000000001</v>
      </c>
      <c r="AD821">
        <v>37.944000000000003</v>
      </c>
      <c r="AG821">
        <v>63.24</v>
      </c>
      <c r="AM821">
        <v>60</v>
      </c>
      <c r="AO821">
        <v>1.36</v>
      </c>
    </row>
    <row r="822" spans="1:44">
      <c r="A822" t="s">
        <v>201</v>
      </c>
      <c r="B822" t="s">
        <v>200</v>
      </c>
      <c r="D822">
        <v>2021</v>
      </c>
      <c r="E822" t="s">
        <v>203</v>
      </c>
      <c r="F822" t="s">
        <v>89</v>
      </c>
      <c r="G822">
        <v>37.851944439999997</v>
      </c>
      <c r="H822">
        <v>119.09638889999999</v>
      </c>
      <c r="I822" t="s">
        <v>198</v>
      </c>
      <c r="J822" t="s">
        <v>64</v>
      </c>
      <c r="K822" t="s">
        <v>2924</v>
      </c>
      <c r="L822" t="s">
        <v>56</v>
      </c>
      <c r="M822" t="s">
        <v>195</v>
      </c>
      <c r="N822" t="s">
        <v>62</v>
      </c>
      <c r="S822">
        <v>55</v>
      </c>
      <c r="V822">
        <v>123.94</v>
      </c>
      <c r="W822">
        <v>0.82</v>
      </c>
      <c r="AA822">
        <v>18.591000000000001</v>
      </c>
      <c r="AD822">
        <v>37.182000000000002</v>
      </c>
      <c r="AG822">
        <v>61.97</v>
      </c>
      <c r="AL822">
        <v>2.71</v>
      </c>
      <c r="AM822">
        <v>55</v>
      </c>
      <c r="AO822">
        <v>1.51</v>
      </c>
    </row>
    <row r="823" spans="1:44">
      <c r="A823" t="s">
        <v>201</v>
      </c>
      <c r="B823" t="s">
        <v>200</v>
      </c>
      <c r="D823">
        <v>2021</v>
      </c>
      <c r="E823" t="s">
        <v>199</v>
      </c>
      <c r="F823" t="s">
        <v>89</v>
      </c>
      <c r="G823">
        <v>37.729166669999998</v>
      </c>
      <c r="H823">
        <v>119.2413889</v>
      </c>
      <c r="I823" t="s">
        <v>198</v>
      </c>
      <c r="J823" t="s">
        <v>64</v>
      </c>
      <c r="K823" t="s">
        <v>2924</v>
      </c>
      <c r="L823" t="s">
        <v>56</v>
      </c>
      <c r="M823" t="s">
        <v>195</v>
      </c>
      <c r="N823" t="s">
        <v>62</v>
      </c>
      <c r="S823">
        <v>55</v>
      </c>
      <c r="V823">
        <v>124.94</v>
      </c>
      <c r="W823">
        <v>0.9</v>
      </c>
      <c r="AA823">
        <v>18.741</v>
      </c>
      <c r="AD823">
        <v>37.481999999999999</v>
      </c>
      <c r="AG823">
        <v>62.47</v>
      </c>
      <c r="AL823">
        <v>4.72</v>
      </c>
      <c r="AM823">
        <v>55</v>
      </c>
      <c r="AO823">
        <v>1.36</v>
      </c>
    </row>
    <row r="824" spans="1:44">
      <c r="A824" s="5" t="s">
        <v>2038</v>
      </c>
      <c r="B824" s="5" t="s">
        <v>2037</v>
      </c>
      <c r="C824" s="5"/>
      <c r="D824" s="5">
        <v>2008</v>
      </c>
      <c r="E824" s="5" t="s">
        <v>2040</v>
      </c>
      <c r="F824" s="5" t="s">
        <v>179</v>
      </c>
      <c r="G824" s="5">
        <v>58.2424167</v>
      </c>
      <c r="H824" s="5">
        <v>11.411944399999999</v>
      </c>
      <c r="I824" s="5" t="s">
        <v>115</v>
      </c>
      <c r="J824" s="5" t="s">
        <v>95</v>
      </c>
      <c r="K824" s="5" t="s">
        <v>2925</v>
      </c>
      <c r="L824" s="5" t="s">
        <v>56</v>
      </c>
      <c r="M824" s="5" t="s">
        <v>63</v>
      </c>
      <c r="N824" s="5" t="s">
        <v>62</v>
      </c>
      <c r="O824" s="5" t="s">
        <v>2035</v>
      </c>
      <c r="P824" s="5"/>
      <c r="Q824" s="5"/>
      <c r="R824" s="5">
        <v>0.77</v>
      </c>
      <c r="S824" s="5">
        <v>5</v>
      </c>
      <c r="T824" s="5"/>
      <c r="U824" s="5"/>
      <c r="V824" s="5">
        <v>5.67</v>
      </c>
      <c r="W824" s="5">
        <v>1.04</v>
      </c>
      <c r="X824" s="5"/>
      <c r="Y824" s="5"/>
      <c r="Z824" s="5"/>
      <c r="AA824" s="5">
        <v>17.02</v>
      </c>
      <c r="AB824" s="5"/>
      <c r="AC824" s="5"/>
      <c r="AD824" s="5"/>
      <c r="AE824" s="5"/>
      <c r="AF824" s="5"/>
      <c r="AG824" s="5"/>
      <c r="AH824" s="5"/>
      <c r="AI824" s="5"/>
      <c r="AJ824" s="5"/>
      <c r="AK824" s="5"/>
      <c r="AL824" s="5"/>
      <c r="AM824" s="5">
        <v>5</v>
      </c>
      <c r="AN824" s="5"/>
      <c r="AO824" s="5">
        <f>1.61569*0.77621^W824</f>
        <v>1.2414706017778909</v>
      </c>
      <c r="AP824" s="5"/>
      <c r="AQ824" s="5"/>
      <c r="AR824" s="5" t="s">
        <v>2910</v>
      </c>
    </row>
    <row r="825" spans="1:44">
      <c r="A825" s="5" t="s">
        <v>2038</v>
      </c>
      <c r="B825" s="5" t="s">
        <v>2037</v>
      </c>
      <c r="C825" s="5"/>
      <c r="D825" s="5">
        <v>2008</v>
      </c>
      <c r="E825" s="5" t="s">
        <v>2040</v>
      </c>
      <c r="F825" s="5" t="s">
        <v>179</v>
      </c>
      <c r="G825" s="5">
        <v>58.263583300000001</v>
      </c>
      <c r="H825" s="5">
        <v>11.496</v>
      </c>
      <c r="I825" s="5" t="s">
        <v>115</v>
      </c>
      <c r="J825" s="5" t="s">
        <v>95</v>
      </c>
      <c r="K825" s="5" t="s">
        <v>2925</v>
      </c>
      <c r="L825" s="5" t="s">
        <v>56</v>
      </c>
      <c r="M825" s="5" t="s">
        <v>63</v>
      </c>
      <c r="N825" s="5" t="s">
        <v>62</v>
      </c>
      <c r="O825" s="5" t="s">
        <v>2035</v>
      </c>
      <c r="P825" s="5"/>
      <c r="Q825" s="5"/>
      <c r="R825" s="5">
        <v>0.46</v>
      </c>
      <c r="S825" s="5">
        <v>5</v>
      </c>
      <c r="T825" s="5"/>
      <c r="U825" s="5"/>
      <c r="V825" s="5">
        <v>13.75</v>
      </c>
      <c r="W825" s="5">
        <v>2.52</v>
      </c>
      <c r="X825" s="5"/>
      <c r="Y825" s="5"/>
      <c r="Z825" s="5"/>
      <c r="AA825" s="5">
        <v>41.24</v>
      </c>
      <c r="AB825" s="5"/>
      <c r="AC825" s="5"/>
      <c r="AD825" s="5"/>
      <c r="AE825" s="5"/>
      <c r="AF825" s="5"/>
      <c r="AG825" s="5"/>
      <c r="AH825" s="5"/>
      <c r="AI825" s="5"/>
      <c r="AJ825" s="5"/>
      <c r="AK825" s="5"/>
      <c r="AL825" s="5"/>
      <c r="AM825" s="5">
        <v>5</v>
      </c>
      <c r="AN825" s="5"/>
      <c r="AO825" s="5">
        <f>1.61569*0.77621^W825</f>
        <v>0.85330778024071952</v>
      </c>
      <c r="AP825" s="5"/>
      <c r="AQ825" s="5"/>
      <c r="AR825" s="5" t="s">
        <v>2910</v>
      </c>
    </row>
    <row r="826" spans="1:44">
      <c r="A826" s="5" t="s">
        <v>2038</v>
      </c>
      <c r="B826" s="5" t="s">
        <v>2037</v>
      </c>
      <c r="C826" s="5"/>
      <c r="D826" s="5">
        <v>2008</v>
      </c>
      <c r="E826" s="5" t="s">
        <v>2039</v>
      </c>
      <c r="F826" s="5" t="s">
        <v>179</v>
      </c>
      <c r="G826" s="5">
        <v>55.387861100000002</v>
      </c>
      <c r="H826" s="5">
        <v>13.010305600000001</v>
      </c>
      <c r="I826" s="5" t="s">
        <v>115</v>
      </c>
      <c r="J826" s="5" t="s">
        <v>95</v>
      </c>
      <c r="K826" s="5" t="s">
        <v>2925</v>
      </c>
      <c r="L826" s="5" t="s">
        <v>56</v>
      </c>
      <c r="M826" s="5" t="s">
        <v>63</v>
      </c>
      <c r="N826" s="5" t="s">
        <v>62</v>
      </c>
      <c r="O826" s="5" t="s">
        <v>2035</v>
      </c>
      <c r="P826" s="5"/>
      <c r="Q826" s="5"/>
      <c r="R826" s="5">
        <v>0.33</v>
      </c>
      <c r="S826" s="5">
        <v>5</v>
      </c>
      <c r="T826" s="5"/>
      <c r="U826" s="5"/>
      <c r="V826" s="5">
        <v>0.38</v>
      </c>
      <c r="W826" s="5">
        <v>7.0000000000000007E-2</v>
      </c>
      <c r="X826" s="5"/>
      <c r="Y826" s="5"/>
      <c r="Z826" s="5"/>
      <c r="AA826" s="5">
        <v>1.1499999999999999</v>
      </c>
      <c r="AB826" s="5"/>
      <c r="AC826" s="5"/>
      <c r="AD826" s="5"/>
      <c r="AE826" s="5"/>
      <c r="AF826" s="5"/>
      <c r="AG826" s="5"/>
      <c r="AH826" s="5"/>
      <c r="AI826" s="5"/>
      <c r="AJ826" s="5"/>
      <c r="AK826" s="5"/>
      <c r="AL826" s="5"/>
      <c r="AM826" s="5">
        <v>5</v>
      </c>
      <c r="AN826" s="5"/>
      <c r="AO826" s="5">
        <f>1.61569*0.77621^W826</f>
        <v>1.5872911080305108</v>
      </c>
      <c r="AP826" s="5"/>
      <c r="AQ826" s="5"/>
      <c r="AR826" s="5" t="s">
        <v>2910</v>
      </c>
    </row>
    <row r="827" spans="1:44">
      <c r="A827" s="5" t="s">
        <v>2038</v>
      </c>
      <c r="B827" s="5" t="s">
        <v>2037</v>
      </c>
      <c r="C827" s="5"/>
      <c r="D827" s="5">
        <v>2008</v>
      </c>
      <c r="E827" s="5" t="s">
        <v>2036</v>
      </c>
      <c r="F827" s="5" t="s">
        <v>179</v>
      </c>
      <c r="G827" s="5">
        <v>56.702666700000002</v>
      </c>
      <c r="H827" s="5">
        <v>16.4766944</v>
      </c>
      <c r="I827" s="5" t="s">
        <v>115</v>
      </c>
      <c r="J827" s="5" t="s">
        <v>95</v>
      </c>
      <c r="K827" s="5" t="s">
        <v>2925</v>
      </c>
      <c r="L827" s="5" t="s">
        <v>56</v>
      </c>
      <c r="M827" s="5" t="s">
        <v>63</v>
      </c>
      <c r="N827" s="5" t="s">
        <v>62</v>
      </c>
      <c r="O827" s="5" t="s">
        <v>2035</v>
      </c>
      <c r="P827" s="5"/>
      <c r="Q827" s="5"/>
      <c r="R827" s="5">
        <v>0.44</v>
      </c>
      <c r="S827" s="5">
        <v>5</v>
      </c>
      <c r="T827" s="5"/>
      <c r="U827" s="5"/>
      <c r="V827" s="5">
        <v>0.38</v>
      </c>
      <c r="W827" s="5">
        <v>7.0000000000000007E-2</v>
      </c>
      <c r="X827" s="5"/>
      <c r="Y827" s="5"/>
      <c r="Z827" s="5"/>
      <c r="AA827" s="5">
        <v>1.1499999999999999</v>
      </c>
      <c r="AB827" s="5"/>
      <c r="AC827" s="5"/>
      <c r="AD827" s="5"/>
      <c r="AE827" s="5"/>
      <c r="AF827" s="5"/>
      <c r="AG827" s="5"/>
      <c r="AH827" s="5"/>
      <c r="AI827" s="5"/>
      <c r="AJ827" s="5"/>
      <c r="AK827" s="5"/>
      <c r="AL827" s="5"/>
      <c r="AM827" s="5">
        <v>5</v>
      </c>
      <c r="AN827" s="5"/>
      <c r="AO827" s="5">
        <f>1.61569*0.77621^W827</f>
        <v>1.5872911080305108</v>
      </c>
      <c r="AP827" s="5"/>
      <c r="AQ827" s="5"/>
      <c r="AR827" s="5" t="s">
        <v>2910</v>
      </c>
    </row>
    <row r="828" spans="1:44">
      <c r="A828" s="5" t="s">
        <v>2038</v>
      </c>
      <c r="B828" s="5" t="s">
        <v>2037</v>
      </c>
      <c r="C828" s="5"/>
      <c r="D828" s="5">
        <v>2008</v>
      </c>
      <c r="E828" s="5" t="s">
        <v>2036</v>
      </c>
      <c r="F828" s="5" t="s">
        <v>179</v>
      </c>
      <c r="G828" s="5">
        <v>56.608833300000001</v>
      </c>
      <c r="H828" s="5">
        <v>16.4144167</v>
      </c>
      <c r="I828" s="5" t="s">
        <v>115</v>
      </c>
      <c r="J828" s="5" t="s">
        <v>95</v>
      </c>
      <c r="K828" s="5" t="s">
        <v>2925</v>
      </c>
      <c r="L828" s="5" t="s">
        <v>56</v>
      </c>
      <c r="M828" s="5" t="s">
        <v>63</v>
      </c>
      <c r="N828" s="5" t="s">
        <v>62</v>
      </c>
      <c r="O828" s="5" t="s">
        <v>2035</v>
      </c>
      <c r="P828" s="5"/>
      <c r="Q828" s="5"/>
      <c r="R828" s="5">
        <v>0.33</v>
      </c>
      <c r="S828" s="5">
        <v>5</v>
      </c>
      <c r="T828" s="5"/>
      <c r="U828" s="5"/>
      <c r="V828" s="5">
        <v>1.64</v>
      </c>
      <c r="W828" s="5">
        <v>0.3</v>
      </c>
      <c r="X828" s="5"/>
      <c r="Y828" s="5"/>
      <c r="Z828" s="5"/>
      <c r="AA828" s="5">
        <v>4.91</v>
      </c>
      <c r="AB828" s="5"/>
      <c r="AC828" s="5"/>
      <c r="AD828" s="5"/>
      <c r="AE828" s="5"/>
      <c r="AF828" s="5"/>
      <c r="AG828" s="5"/>
      <c r="AH828" s="5"/>
      <c r="AI828" s="5"/>
      <c r="AJ828" s="5"/>
      <c r="AK828" s="5"/>
      <c r="AL828" s="5"/>
      <c r="AM828" s="5">
        <v>5</v>
      </c>
      <c r="AN828" s="5"/>
      <c r="AO828" s="5">
        <f>1.61569*0.77621^W828</f>
        <v>1.4974481963067385</v>
      </c>
      <c r="AP828" s="5"/>
      <c r="AQ828" s="5"/>
      <c r="AR828" s="5" t="s">
        <v>2910</v>
      </c>
    </row>
    <row r="829" spans="1:44">
      <c r="A829" t="s">
        <v>643</v>
      </c>
      <c r="B829" t="s">
        <v>642</v>
      </c>
      <c r="D829">
        <v>2018</v>
      </c>
      <c r="E829" t="s">
        <v>645</v>
      </c>
      <c r="F829" t="s">
        <v>641</v>
      </c>
      <c r="G829">
        <v>64.25</v>
      </c>
      <c r="H829">
        <v>-51.583333330000002</v>
      </c>
      <c r="I829" t="s">
        <v>115</v>
      </c>
      <c r="J829" t="s">
        <v>2911</v>
      </c>
      <c r="K829" t="s">
        <v>2925</v>
      </c>
      <c r="L829" t="s">
        <v>56</v>
      </c>
      <c r="M829" t="s">
        <v>63</v>
      </c>
      <c r="N829" t="s">
        <v>62</v>
      </c>
      <c r="O829" t="s">
        <v>645</v>
      </c>
      <c r="S829">
        <v>10</v>
      </c>
      <c r="V829">
        <v>1.97</v>
      </c>
      <c r="AA829">
        <v>2.9550000000000001</v>
      </c>
      <c r="AM829">
        <v>10</v>
      </c>
      <c r="AR829" t="s">
        <v>552</v>
      </c>
    </row>
    <row r="830" spans="1:44">
      <c r="A830" t="s">
        <v>643</v>
      </c>
      <c r="B830" t="s">
        <v>642</v>
      </c>
      <c r="D830">
        <v>2018</v>
      </c>
      <c r="E830" t="s">
        <v>644</v>
      </c>
      <c r="F830" t="s">
        <v>641</v>
      </c>
      <c r="G830">
        <v>64.466666669999995</v>
      </c>
      <c r="H830">
        <v>-50.216666670000002</v>
      </c>
      <c r="I830" t="s">
        <v>115</v>
      </c>
      <c r="J830" t="s">
        <v>2911</v>
      </c>
      <c r="K830" t="s">
        <v>2925</v>
      </c>
      <c r="L830" t="s">
        <v>56</v>
      </c>
      <c r="M830" t="s">
        <v>63</v>
      </c>
      <c r="N830" t="s">
        <v>62</v>
      </c>
      <c r="O830" t="s">
        <v>644</v>
      </c>
      <c r="S830">
        <v>10</v>
      </c>
      <c r="V830">
        <v>5.95</v>
      </c>
      <c r="AA830">
        <v>8.9250000000000007</v>
      </c>
      <c r="AM830">
        <v>10</v>
      </c>
      <c r="AR830" t="s">
        <v>552</v>
      </c>
    </row>
    <row r="831" spans="1:44">
      <c r="A831" t="s">
        <v>643</v>
      </c>
      <c r="B831" t="s">
        <v>642</v>
      </c>
      <c r="D831">
        <v>2018</v>
      </c>
      <c r="E831" t="s">
        <v>639</v>
      </c>
      <c r="F831" t="s">
        <v>641</v>
      </c>
      <c r="G831">
        <v>64.150000000000006</v>
      </c>
      <c r="H831">
        <v>-51.55</v>
      </c>
      <c r="I831" t="s">
        <v>115</v>
      </c>
      <c r="J831" t="s">
        <v>2911</v>
      </c>
      <c r="K831" t="s">
        <v>2925</v>
      </c>
      <c r="L831" t="s">
        <v>56</v>
      </c>
      <c r="M831" t="s">
        <v>63</v>
      </c>
      <c r="N831" t="s">
        <v>62</v>
      </c>
      <c r="O831" t="s">
        <v>639</v>
      </c>
      <c r="S831">
        <v>10</v>
      </c>
      <c r="V831">
        <v>4.46</v>
      </c>
      <c r="AA831">
        <v>6.69</v>
      </c>
      <c r="AM831">
        <v>10</v>
      </c>
      <c r="AR831" t="s">
        <v>552</v>
      </c>
    </row>
    <row r="832" spans="1:44">
      <c r="A832" t="s">
        <v>587</v>
      </c>
      <c r="B832" t="s">
        <v>586</v>
      </c>
      <c r="D832">
        <v>2015</v>
      </c>
      <c r="E832" t="s">
        <v>638</v>
      </c>
      <c r="F832" t="s">
        <v>235</v>
      </c>
      <c r="G832">
        <v>34.324199999999998</v>
      </c>
      <c r="H832">
        <v>132.89439999999999</v>
      </c>
      <c r="I832" t="s">
        <v>2912</v>
      </c>
      <c r="J832" t="s">
        <v>64</v>
      </c>
      <c r="K832" s="5" t="s">
        <v>2924</v>
      </c>
      <c r="L832" t="s">
        <v>56</v>
      </c>
      <c r="M832" t="s">
        <v>63</v>
      </c>
      <c r="N832" t="s">
        <v>62</v>
      </c>
      <c r="S832">
        <v>200</v>
      </c>
      <c r="V832">
        <v>149.44999999999999</v>
      </c>
      <c r="AA832">
        <v>15.62</v>
      </c>
      <c r="AD832">
        <v>30.63</v>
      </c>
      <c r="AG832">
        <v>45.36</v>
      </c>
      <c r="AJ832">
        <v>71.150000000000006</v>
      </c>
      <c r="AM832">
        <v>200</v>
      </c>
      <c r="AO832">
        <v>0.93</v>
      </c>
    </row>
    <row r="833" spans="1:41">
      <c r="A833" t="s">
        <v>587</v>
      </c>
      <c r="B833" t="s">
        <v>586</v>
      </c>
      <c r="D833">
        <v>2015</v>
      </c>
      <c r="E833" t="s">
        <v>635</v>
      </c>
      <c r="F833" t="s">
        <v>235</v>
      </c>
      <c r="G833">
        <v>34.323799999999999</v>
      </c>
      <c r="H833">
        <v>132.8938</v>
      </c>
      <c r="I833" t="s">
        <v>2912</v>
      </c>
      <c r="J833" t="s">
        <v>64</v>
      </c>
      <c r="K833" s="5" t="s">
        <v>2924</v>
      </c>
      <c r="L833" t="s">
        <v>56</v>
      </c>
      <c r="M833" t="s">
        <v>63</v>
      </c>
      <c r="N833" t="s">
        <v>62</v>
      </c>
      <c r="S833">
        <v>120</v>
      </c>
      <c r="V833">
        <v>91.9</v>
      </c>
      <c r="AA833">
        <v>17.09</v>
      </c>
      <c r="AD833">
        <v>32.6</v>
      </c>
      <c r="AG833">
        <v>52.85</v>
      </c>
      <c r="AJ833">
        <v>80.900000000000006</v>
      </c>
      <c r="AM833">
        <v>120</v>
      </c>
      <c r="AO833">
        <v>1.03</v>
      </c>
    </row>
    <row r="834" spans="1:41">
      <c r="A834" t="s">
        <v>587</v>
      </c>
      <c r="B834" t="s">
        <v>586</v>
      </c>
      <c r="D834">
        <v>2015</v>
      </c>
      <c r="E834" t="s">
        <v>632</v>
      </c>
      <c r="F834" t="s">
        <v>235</v>
      </c>
      <c r="G834">
        <v>34.296700000000001</v>
      </c>
      <c r="H834">
        <v>132.91540000000001</v>
      </c>
      <c r="I834" t="s">
        <v>2912</v>
      </c>
      <c r="J834" t="s">
        <v>64</v>
      </c>
      <c r="K834" s="5" t="s">
        <v>2924</v>
      </c>
      <c r="L834" t="s">
        <v>56</v>
      </c>
      <c r="M834" t="s">
        <v>63</v>
      </c>
      <c r="N834" t="s">
        <v>62</v>
      </c>
      <c r="S834">
        <v>200</v>
      </c>
      <c r="V834">
        <v>98.93</v>
      </c>
      <c r="AA834">
        <v>4.92</v>
      </c>
      <c r="AD834">
        <v>9.68</v>
      </c>
      <c r="AG834">
        <v>16.25</v>
      </c>
      <c r="AJ834">
        <v>28.09</v>
      </c>
      <c r="AM834">
        <v>200</v>
      </c>
      <c r="AO834">
        <v>1.131</v>
      </c>
    </row>
    <row r="835" spans="1:41">
      <c r="A835" t="s">
        <v>587</v>
      </c>
      <c r="B835" t="s">
        <v>586</v>
      </c>
      <c r="D835">
        <v>2015</v>
      </c>
      <c r="E835" t="s">
        <v>620</v>
      </c>
      <c r="F835" t="s">
        <v>235</v>
      </c>
      <c r="G835">
        <v>34.257800000000003</v>
      </c>
      <c r="H835">
        <v>132.9736</v>
      </c>
      <c r="I835" t="s">
        <v>2912</v>
      </c>
      <c r="J835" t="s">
        <v>64</v>
      </c>
      <c r="K835" s="5" t="s">
        <v>2924</v>
      </c>
      <c r="L835" t="s">
        <v>56</v>
      </c>
      <c r="M835" t="s">
        <v>63</v>
      </c>
      <c r="N835" t="s">
        <v>62</v>
      </c>
      <c r="S835">
        <v>120</v>
      </c>
      <c r="V835">
        <v>106.75</v>
      </c>
      <c r="AA835">
        <v>10.99</v>
      </c>
      <c r="AD835">
        <v>23.39</v>
      </c>
      <c r="AG835">
        <v>40.049999999999997</v>
      </c>
      <c r="AJ835">
        <v>87.14</v>
      </c>
      <c r="AM835">
        <v>120</v>
      </c>
      <c r="AO835">
        <v>0.71899999999999997</v>
      </c>
    </row>
    <row r="836" spans="1:41">
      <c r="A836" t="s">
        <v>587</v>
      </c>
      <c r="B836" t="s">
        <v>586</v>
      </c>
      <c r="D836">
        <v>2015</v>
      </c>
      <c r="E836" t="s">
        <v>614</v>
      </c>
      <c r="F836" t="s">
        <v>235</v>
      </c>
      <c r="G836">
        <v>33.607300000000002</v>
      </c>
      <c r="H836">
        <v>131.23480000000001</v>
      </c>
      <c r="I836" t="s">
        <v>2912</v>
      </c>
      <c r="J836" t="s">
        <v>64</v>
      </c>
      <c r="K836" s="5" t="s">
        <v>2924</v>
      </c>
      <c r="L836" t="s">
        <v>56</v>
      </c>
      <c r="M836" t="s">
        <v>63</v>
      </c>
      <c r="N836" t="s">
        <v>62</v>
      </c>
      <c r="S836">
        <v>200</v>
      </c>
      <c r="V836">
        <v>78.28</v>
      </c>
      <c r="AA836">
        <v>5.98</v>
      </c>
      <c r="AD836">
        <v>10.84</v>
      </c>
      <c r="AG836">
        <v>17.04</v>
      </c>
      <c r="AJ836">
        <v>34.479999999999997</v>
      </c>
      <c r="AM836">
        <v>200</v>
      </c>
      <c r="AO836">
        <v>1.24</v>
      </c>
    </row>
    <row r="837" spans="1:41">
      <c r="A837" t="s">
        <v>587</v>
      </c>
      <c r="B837" t="s">
        <v>586</v>
      </c>
      <c r="D837">
        <v>2015</v>
      </c>
      <c r="E837" t="s">
        <v>599</v>
      </c>
      <c r="F837" t="s">
        <v>228</v>
      </c>
      <c r="G837">
        <v>9.2513000000000005</v>
      </c>
      <c r="H837">
        <v>98.339399999999998</v>
      </c>
      <c r="I837" t="s">
        <v>50</v>
      </c>
      <c r="J837" t="s">
        <v>49</v>
      </c>
      <c r="K837" s="5" t="s">
        <v>2923</v>
      </c>
      <c r="L837" t="s">
        <v>56</v>
      </c>
      <c r="M837" t="s">
        <v>63</v>
      </c>
      <c r="N837" t="s">
        <v>62</v>
      </c>
      <c r="S837">
        <v>200</v>
      </c>
      <c r="V837">
        <v>239.26</v>
      </c>
      <c r="AA837">
        <v>6.98</v>
      </c>
      <c r="AD837">
        <v>14.75</v>
      </c>
      <c r="AG837">
        <v>27.81</v>
      </c>
      <c r="AJ837">
        <v>74.95</v>
      </c>
      <c r="AM837">
        <v>200</v>
      </c>
      <c r="AO837">
        <v>1.2450000000000001</v>
      </c>
    </row>
    <row r="838" spans="1:41">
      <c r="A838" t="s">
        <v>587</v>
      </c>
      <c r="B838" t="s">
        <v>586</v>
      </c>
      <c r="D838">
        <v>2015</v>
      </c>
      <c r="E838" t="s">
        <v>585</v>
      </c>
      <c r="F838" t="s">
        <v>228</v>
      </c>
      <c r="G838">
        <v>9.2295999999999996</v>
      </c>
      <c r="H838">
        <v>98.3262</v>
      </c>
      <c r="I838" t="s">
        <v>50</v>
      </c>
      <c r="J838" t="s">
        <v>49</v>
      </c>
      <c r="K838" s="5" t="s">
        <v>2923</v>
      </c>
      <c r="L838" t="s">
        <v>56</v>
      </c>
      <c r="M838" t="s">
        <v>63</v>
      </c>
      <c r="N838" t="s">
        <v>62</v>
      </c>
      <c r="S838">
        <v>193</v>
      </c>
      <c r="V838">
        <v>92.5</v>
      </c>
      <c r="AA838">
        <v>5.48</v>
      </c>
      <c r="AD838">
        <v>12.42</v>
      </c>
      <c r="AG838">
        <v>20.72</v>
      </c>
      <c r="AJ838">
        <v>53.23</v>
      </c>
      <c r="AM838">
        <v>193</v>
      </c>
      <c r="AO838">
        <v>1.4359999999999999</v>
      </c>
    </row>
    <row r="839" spans="1:41">
      <c r="A839" t="s">
        <v>561</v>
      </c>
      <c r="B839" t="s">
        <v>560</v>
      </c>
      <c r="D839">
        <v>2020</v>
      </c>
      <c r="E839" t="s">
        <v>582</v>
      </c>
      <c r="F839" t="s">
        <v>116</v>
      </c>
      <c r="G839">
        <v>51.674422219999997</v>
      </c>
      <c r="H839">
        <v>-128.1214056</v>
      </c>
      <c r="I839" t="s">
        <v>115</v>
      </c>
      <c r="J839" t="s">
        <v>64</v>
      </c>
      <c r="K839" t="s">
        <v>2924</v>
      </c>
      <c r="L839" t="s">
        <v>56</v>
      </c>
      <c r="M839" t="s">
        <v>63</v>
      </c>
      <c r="N839" t="s">
        <v>62</v>
      </c>
      <c r="O839" t="s">
        <v>557</v>
      </c>
      <c r="S839">
        <v>25</v>
      </c>
      <c r="V839">
        <v>6.65</v>
      </c>
      <c r="AA839">
        <v>3.99</v>
      </c>
      <c r="AM839">
        <v>25</v>
      </c>
    </row>
    <row r="840" spans="1:41">
      <c r="A840" t="s">
        <v>561</v>
      </c>
      <c r="B840" t="s">
        <v>560</v>
      </c>
      <c r="D840">
        <v>2020</v>
      </c>
      <c r="E840" t="s">
        <v>581</v>
      </c>
      <c r="F840" t="s">
        <v>116</v>
      </c>
      <c r="G840">
        <v>52.055399999999999</v>
      </c>
      <c r="H840">
        <v>-128.42064999999999</v>
      </c>
      <c r="I840" t="s">
        <v>115</v>
      </c>
      <c r="J840" t="s">
        <v>64</v>
      </c>
      <c r="K840" t="s">
        <v>2924</v>
      </c>
      <c r="L840" t="s">
        <v>56</v>
      </c>
      <c r="M840" t="s">
        <v>63</v>
      </c>
      <c r="N840" t="s">
        <v>62</v>
      </c>
      <c r="O840" t="s">
        <v>557</v>
      </c>
      <c r="S840">
        <v>25</v>
      </c>
      <c r="V840">
        <v>29.44</v>
      </c>
      <c r="AA840">
        <v>17.670000000000002</v>
      </c>
      <c r="AM840">
        <v>25</v>
      </c>
    </row>
    <row r="841" spans="1:41">
      <c r="A841" t="s">
        <v>561</v>
      </c>
      <c r="B841" t="s">
        <v>560</v>
      </c>
      <c r="D841">
        <v>2020</v>
      </c>
      <c r="E841" t="s">
        <v>122</v>
      </c>
      <c r="F841" t="s">
        <v>116</v>
      </c>
      <c r="G841">
        <v>51.603027779999998</v>
      </c>
      <c r="H841">
        <v>-128.23361940000001</v>
      </c>
      <c r="I841" t="s">
        <v>115</v>
      </c>
      <c r="J841" t="s">
        <v>64</v>
      </c>
      <c r="K841" t="s">
        <v>2924</v>
      </c>
      <c r="L841" t="s">
        <v>56</v>
      </c>
      <c r="M841" t="s">
        <v>63</v>
      </c>
      <c r="N841" t="s">
        <v>62</v>
      </c>
      <c r="O841" t="s">
        <v>557</v>
      </c>
      <c r="S841">
        <v>25</v>
      </c>
      <c r="V841">
        <v>20.53</v>
      </c>
      <c r="AA841">
        <v>12.32</v>
      </c>
      <c r="AM841">
        <v>25</v>
      </c>
    </row>
    <row r="842" spans="1:41">
      <c r="A842" t="s">
        <v>561</v>
      </c>
      <c r="B842" t="s">
        <v>560</v>
      </c>
      <c r="D842">
        <v>2020</v>
      </c>
      <c r="E842" t="s">
        <v>123</v>
      </c>
      <c r="F842" t="s">
        <v>116</v>
      </c>
      <c r="G842">
        <v>51.789175</v>
      </c>
      <c r="H842">
        <v>-128.2805472</v>
      </c>
      <c r="I842" t="s">
        <v>115</v>
      </c>
      <c r="J842" t="s">
        <v>64</v>
      </c>
      <c r="K842" t="s">
        <v>2924</v>
      </c>
      <c r="L842" t="s">
        <v>56</v>
      </c>
      <c r="M842" t="s">
        <v>63</v>
      </c>
      <c r="N842" t="s">
        <v>62</v>
      </c>
      <c r="O842" t="s">
        <v>557</v>
      </c>
      <c r="S842">
        <v>25</v>
      </c>
      <c r="V842">
        <v>22.19</v>
      </c>
      <c r="AA842">
        <v>13.31</v>
      </c>
      <c r="AM842">
        <v>25</v>
      </c>
    </row>
    <row r="843" spans="1:41">
      <c r="A843" t="s">
        <v>561</v>
      </c>
      <c r="B843" t="s">
        <v>560</v>
      </c>
      <c r="C843" t="s">
        <v>569</v>
      </c>
      <c r="D843">
        <v>2018</v>
      </c>
      <c r="E843" t="s">
        <v>570</v>
      </c>
      <c r="F843" t="s">
        <v>66</v>
      </c>
      <c r="G843">
        <v>48.435561110000002</v>
      </c>
      <c r="H843">
        <v>-122.7346139</v>
      </c>
      <c r="I843" t="s">
        <v>115</v>
      </c>
      <c r="J843" t="s">
        <v>64</v>
      </c>
      <c r="K843" s="5" t="s">
        <v>2924</v>
      </c>
      <c r="L843" t="s">
        <v>56</v>
      </c>
      <c r="M843" t="s">
        <v>63</v>
      </c>
      <c r="N843" t="s">
        <v>62</v>
      </c>
      <c r="O843" t="s">
        <v>557</v>
      </c>
      <c r="S843">
        <v>25</v>
      </c>
      <c r="V843">
        <v>13.36</v>
      </c>
      <c r="AA843">
        <v>8.02</v>
      </c>
      <c r="AM843">
        <v>25</v>
      </c>
    </row>
    <row r="844" spans="1:41">
      <c r="A844" t="s">
        <v>561</v>
      </c>
      <c r="B844" t="s">
        <v>560</v>
      </c>
      <c r="C844" t="s">
        <v>566</v>
      </c>
      <c r="D844">
        <v>2017</v>
      </c>
      <c r="E844" t="s">
        <v>122</v>
      </c>
      <c r="F844" t="s">
        <v>116</v>
      </c>
      <c r="G844">
        <v>51.603027779999998</v>
      </c>
      <c r="H844">
        <v>-128.23361940000001</v>
      </c>
      <c r="I844" t="s">
        <v>115</v>
      </c>
      <c r="J844" t="s">
        <v>64</v>
      </c>
      <c r="K844" t="s">
        <v>2924</v>
      </c>
      <c r="L844" t="s">
        <v>56</v>
      </c>
      <c r="M844" t="s">
        <v>63</v>
      </c>
      <c r="N844" t="s">
        <v>62</v>
      </c>
      <c r="O844" t="s">
        <v>557</v>
      </c>
      <c r="S844">
        <v>25</v>
      </c>
      <c r="V844">
        <v>18.34</v>
      </c>
      <c r="AA844">
        <v>11</v>
      </c>
      <c r="AM844">
        <v>25</v>
      </c>
    </row>
    <row r="845" spans="1:41">
      <c r="A845" t="s">
        <v>561</v>
      </c>
      <c r="B845" t="s">
        <v>560</v>
      </c>
      <c r="C845" t="s">
        <v>566</v>
      </c>
      <c r="D845">
        <v>2017</v>
      </c>
      <c r="E845" t="s">
        <v>567</v>
      </c>
      <c r="F845" t="s">
        <v>66</v>
      </c>
      <c r="G845">
        <v>43.351286109999997</v>
      </c>
      <c r="H845">
        <v>-124.32361109999999</v>
      </c>
      <c r="I845" t="s">
        <v>2912</v>
      </c>
      <c r="J845" t="s">
        <v>64</v>
      </c>
      <c r="K845" s="5" t="s">
        <v>2924</v>
      </c>
      <c r="L845" t="s">
        <v>56</v>
      </c>
      <c r="M845" t="s">
        <v>63</v>
      </c>
      <c r="N845" t="s">
        <v>62</v>
      </c>
      <c r="O845" t="s">
        <v>557</v>
      </c>
      <c r="S845">
        <v>25</v>
      </c>
      <c r="V845">
        <v>33.44</v>
      </c>
      <c r="AA845">
        <v>20.059999999999999</v>
      </c>
      <c r="AM845">
        <v>25</v>
      </c>
    </row>
    <row r="846" spans="1:41">
      <c r="A846" t="s">
        <v>561</v>
      </c>
      <c r="B846" t="s">
        <v>560</v>
      </c>
      <c r="C846" t="s">
        <v>566</v>
      </c>
      <c r="D846">
        <v>2017</v>
      </c>
      <c r="E846" t="s">
        <v>565</v>
      </c>
      <c r="F846" t="s">
        <v>66</v>
      </c>
      <c r="G846">
        <v>43.351286109999997</v>
      </c>
      <c r="H846">
        <v>-124.32361109999999</v>
      </c>
      <c r="I846" t="s">
        <v>2912</v>
      </c>
      <c r="J846" t="s">
        <v>64</v>
      </c>
      <c r="K846" s="5" t="s">
        <v>2924</v>
      </c>
      <c r="L846" t="s">
        <v>56</v>
      </c>
      <c r="M846" t="s">
        <v>63</v>
      </c>
      <c r="N846" t="s">
        <v>62</v>
      </c>
      <c r="O846" t="s">
        <v>557</v>
      </c>
      <c r="S846">
        <v>25</v>
      </c>
      <c r="V846">
        <v>39.119999999999997</v>
      </c>
      <c r="AA846">
        <v>23.47</v>
      </c>
      <c r="AM846">
        <v>25</v>
      </c>
    </row>
    <row r="847" spans="1:41">
      <c r="A847" t="s">
        <v>561</v>
      </c>
      <c r="B847" t="s">
        <v>560</v>
      </c>
      <c r="C847" t="s">
        <v>580</v>
      </c>
      <c r="D847">
        <v>2015</v>
      </c>
      <c r="E847" t="s">
        <v>579</v>
      </c>
      <c r="F847" t="s">
        <v>116</v>
      </c>
      <c r="G847">
        <v>49.734877779999998</v>
      </c>
      <c r="H847">
        <v>-124.8373472</v>
      </c>
      <c r="I847" t="s">
        <v>115</v>
      </c>
      <c r="J847" t="s">
        <v>64</v>
      </c>
      <c r="K847" t="s">
        <v>2924</v>
      </c>
      <c r="L847" t="s">
        <v>56</v>
      </c>
      <c r="M847" t="s">
        <v>63</v>
      </c>
      <c r="N847" t="s">
        <v>62</v>
      </c>
      <c r="O847" t="s">
        <v>557</v>
      </c>
      <c r="S847">
        <v>25</v>
      </c>
      <c r="V847">
        <v>11.63</v>
      </c>
      <c r="AA847">
        <v>6.98</v>
      </c>
      <c r="AM847">
        <v>25</v>
      </c>
    </row>
    <row r="848" spans="1:41">
      <c r="A848" t="s">
        <v>561</v>
      </c>
      <c r="B848" t="s">
        <v>560</v>
      </c>
      <c r="C848" t="s">
        <v>580</v>
      </c>
      <c r="D848">
        <v>2015</v>
      </c>
      <c r="E848" t="s">
        <v>579</v>
      </c>
      <c r="F848" t="s">
        <v>116</v>
      </c>
      <c r="G848">
        <v>49.734877779999998</v>
      </c>
      <c r="H848">
        <v>-124.8373472</v>
      </c>
      <c r="I848" t="s">
        <v>115</v>
      </c>
      <c r="J848" t="s">
        <v>64</v>
      </c>
      <c r="K848" t="s">
        <v>2924</v>
      </c>
      <c r="L848" t="s">
        <v>56</v>
      </c>
      <c r="M848" t="s">
        <v>63</v>
      </c>
      <c r="N848" t="s">
        <v>62</v>
      </c>
      <c r="O848" t="s">
        <v>557</v>
      </c>
      <c r="S848">
        <v>25</v>
      </c>
      <c r="V848">
        <v>51.25</v>
      </c>
      <c r="AA848">
        <v>30.75</v>
      </c>
      <c r="AM848">
        <v>25</v>
      </c>
    </row>
    <row r="849" spans="1:44">
      <c r="A849" t="s">
        <v>556</v>
      </c>
      <c r="B849" t="s">
        <v>555</v>
      </c>
      <c r="D849">
        <v>2016</v>
      </c>
      <c r="E849" t="s">
        <v>554</v>
      </c>
      <c r="F849" t="s">
        <v>553</v>
      </c>
      <c r="G849">
        <v>54.599536110000003</v>
      </c>
      <c r="H849">
        <v>19.08520833</v>
      </c>
      <c r="I849" t="s">
        <v>96</v>
      </c>
      <c r="J849" t="s">
        <v>95</v>
      </c>
      <c r="K849" s="5" t="s">
        <v>2925</v>
      </c>
      <c r="L849" t="s">
        <v>56</v>
      </c>
      <c r="M849" t="s">
        <v>63</v>
      </c>
      <c r="N849" t="s">
        <v>62</v>
      </c>
      <c r="O849" t="s">
        <v>552</v>
      </c>
      <c r="S849">
        <v>10</v>
      </c>
      <c r="V849">
        <v>1.66</v>
      </c>
      <c r="AA849">
        <v>2.5</v>
      </c>
      <c r="AM849">
        <v>10</v>
      </c>
    </row>
    <row r="850" spans="1:44">
      <c r="A850" t="s">
        <v>556</v>
      </c>
      <c r="B850" t="s">
        <v>555</v>
      </c>
      <c r="D850">
        <v>2016</v>
      </c>
      <c r="E850" t="s">
        <v>554</v>
      </c>
      <c r="F850" t="s">
        <v>553</v>
      </c>
      <c r="G850">
        <v>54.599536110000003</v>
      </c>
      <c r="H850">
        <v>19.08520833</v>
      </c>
      <c r="I850" t="s">
        <v>96</v>
      </c>
      <c r="J850" t="s">
        <v>95</v>
      </c>
      <c r="K850" s="5" t="s">
        <v>2925</v>
      </c>
      <c r="L850" t="s">
        <v>56</v>
      </c>
      <c r="M850" t="s">
        <v>63</v>
      </c>
      <c r="N850" t="s">
        <v>62</v>
      </c>
      <c r="O850" t="s">
        <v>552</v>
      </c>
      <c r="S850">
        <v>10</v>
      </c>
      <c r="V850">
        <v>0.5</v>
      </c>
      <c r="AA850">
        <v>0.75</v>
      </c>
      <c r="AM850">
        <v>10</v>
      </c>
    </row>
    <row r="851" spans="1:44">
      <c r="A851" t="s">
        <v>556</v>
      </c>
      <c r="B851" t="s">
        <v>555</v>
      </c>
      <c r="D851">
        <v>2016</v>
      </c>
      <c r="E851" t="s">
        <v>554</v>
      </c>
      <c r="F851" t="s">
        <v>553</v>
      </c>
      <c r="G851">
        <v>54.599536110000003</v>
      </c>
      <c r="H851">
        <v>19.08520833</v>
      </c>
      <c r="I851" t="s">
        <v>96</v>
      </c>
      <c r="J851" t="s">
        <v>95</v>
      </c>
      <c r="K851" s="5" t="s">
        <v>2925</v>
      </c>
      <c r="L851" t="s">
        <v>56</v>
      </c>
      <c r="M851" t="s">
        <v>63</v>
      </c>
      <c r="N851" t="s">
        <v>62</v>
      </c>
      <c r="O851" t="s">
        <v>552</v>
      </c>
      <c r="S851">
        <v>10</v>
      </c>
      <c r="V851">
        <v>2.2799999999999998</v>
      </c>
      <c r="AA851">
        <v>3.42</v>
      </c>
      <c r="AM851">
        <v>10</v>
      </c>
    </row>
    <row r="852" spans="1:44">
      <c r="A852" t="s">
        <v>537</v>
      </c>
      <c r="B852" t="s">
        <v>536</v>
      </c>
      <c r="D852">
        <v>2018</v>
      </c>
      <c r="E852" t="s">
        <v>539</v>
      </c>
      <c r="F852" t="s">
        <v>116</v>
      </c>
      <c r="G852">
        <v>48.974769440000003</v>
      </c>
      <c r="H852">
        <v>-123.08646109999999</v>
      </c>
      <c r="I852" t="s">
        <v>115</v>
      </c>
      <c r="J852" t="s">
        <v>64</v>
      </c>
      <c r="K852" t="s">
        <v>2924</v>
      </c>
      <c r="L852" t="s">
        <v>56</v>
      </c>
      <c r="M852" t="s">
        <v>63</v>
      </c>
      <c r="N852" t="s">
        <v>62</v>
      </c>
      <c r="O852" t="s">
        <v>541</v>
      </c>
      <c r="S852">
        <v>37</v>
      </c>
      <c r="V852">
        <v>9.5500000000000007</v>
      </c>
      <c r="W852">
        <v>0.24</v>
      </c>
      <c r="AA852">
        <v>3.87</v>
      </c>
      <c r="AD852">
        <v>7.7430000000000003</v>
      </c>
      <c r="AM852">
        <v>37</v>
      </c>
      <c r="AO852">
        <v>1.1499999999999999</v>
      </c>
      <c r="AR852" t="s">
        <v>533</v>
      </c>
    </row>
    <row r="853" spans="1:44">
      <c r="A853" t="s">
        <v>537</v>
      </c>
      <c r="B853" t="s">
        <v>536</v>
      </c>
      <c r="D853">
        <v>2018</v>
      </c>
      <c r="E853" t="s">
        <v>539</v>
      </c>
      <c r="F853" t="s">
        <v>116</v>
      </c>
      <c r="G853">
        <v>48.974769440000003</v>
      </c>
      <c r="H853">
        <v>-123.08646109999999</v>
      </c>
      <c r="I853" t="s">
        <v>115</v>
      </c>
      <c r="J853" t="s">
        <v>64</v>
      </c>
      <c r="K853" t="s">
        <v>2924</v>
      </c>
      <c r="L853" t="s">
        <v>56</v>
      </c>
      <c r="M853" t="s">
        <v>63</v>
      </c>
      <c r="N853" t="s">
        <v>62</v>
      </c>
      <c r="O853" t="s">
        <v>540</v>
      </c>
      <c r="S853">
        <v>35</v>
      </c>
      <c r="V853">
        <v>8.1999999999999993</v>
      </c>
      <c r="W853">
        <v>0.21</v>
      </c>
      <c r="AA853">
        <v>3.51</v>
      </c>
      <c r="AD853">
        <v>7.0289999999999999</v>
      </c>
      <c r="AM853">
        <v>35</v>
      </c>
      <c r="AO853">
        <v>1.1599999999999999</v>
      </c>
      <c r="AR853" t="s">
        <v>533</v>
      </c>
    </row>
    <row r="854" spans="1:44">
      <c r="A854" t="s">
        <v>537</v>
      </c>
      <c r="B854" t="s">
        <v>536</v>
      </c>
      <c r="D854">
        <v>2018</v>
      </c>
      <c r="E854" t="s">
        <v>538</v>
      </c>
      <c r="F854" t="s">
        <v>116</v>
      </c>
      <c r="G854">
        <v>49.14260556</v>
      </c>
      <c r="H854">
        <v>-125.8823</v>
      </c>
      <c r="I854" t="s">
        <v>115</v>
      </c>
      <c r="J854" t="s">
        <v>64</v>
      </c>
      <c r="K854" t="s">
        <v>2924</v>
      </c>
      <c r="L854" t="s">
        <v>56</v>
      </c>
      <c r="M854" t="s">
        <v>63</v>
      </c>
      <c r="N854" t="s">
        <v>62</v>
      </c>
      <c r="O854" t="s">
        <v>541</v>
      </c>
      <c r="S854">
        <v>40</v>
      </c>
      <c r="V854">
        <v>10.74</v>
      </c>
      <c r="W854">
        <v>0.24</v>
      </c>
      <c r="AA854">
        <v>4.03</v>
      </c>
      <c r="AD854">
        <v>8.0549999999999997</v>
      </c>
      <c r="AM854">
        <v>40</v>
      </c>
      <c r="AO854">
        <v>1.1399999999999999</v>
      </c>
      <c r="AR854" t="s">
        <v>533</v>
      </c>
    </row>
    <row r="855" spans="1:44">
      <c r="A855" t="s">
        <v>537</v>
      </c>
      <c r="B855" t="s">
        <v>536</v>
      </c>
      <c r="D855">
        <v>2018</v>
      </c>
      <c r="E855" t="s">
        <v>538</v>
      </c>
      <c r="F855" t="s">
        <v>116</v>
      </c>
      <c r="G855">
        <v>49.14260556</v>
      </c>
      <c r="H855">
        <v>-125.8823</v>
      </c>
      <c r="I855" t="s">
        <v>115</v>
      </c>
      <c r="J855" t="s">
        <v>64</v>
      </c>
      <c r="K855" t="s">
        <v>2924</v>
      </c>
      <c r="L855" t="s">
        <v>56</v>
      </c>
      <c r="M855" t="s">
        <v>63</v>
      </c>
      <c r="N855" t="s">
        <v>62</v>
      </c>
      <c r="O855" t="s">
        <v>540</v>
      </c>
      <c r="S855">
        <v>27</v>
      </c>
      <c r="V855">
        <v>16.940000000000001</v>
      </c>
      <c r="W855">
        <v>0.37</v>
      </c>
      <c r="AA855">
        <v>9.41</v>
      </c>
      <c r="AM855">
        <v>27</v>
      </c>
      <c r="AO855">
        <v>1.17</v>
      </c>
      <c r="AR855" t="s">
        <v>533</v>
      </c>
    </row>
    <row r="856" spans="1:44">
      <c r="A856" t="s">
        <v>537</v>
      </c>
      <c r="B856" t="s">
        <v>536</v>
      </c>
      <c r="D856">
        <v>2018</v>
      </c>
      <c r="E856" t="s">
        <v>535</v>
      </c>
      <c r="F856" t="s">
        <v>116</v>
      </c>
      <c r="G856">
        <v>49.14298333</v>
      </c>
      <c r="H856">
        <v>-125.67457779999999</v>
      </c>
      <c r="I856" t="s">
        <v>115</v>
      </c>
      <c r="J856" t="s">
        <v>64</v>
      </c>
      <c r="K856" t="s">
        <v>2924</v>
      </c>
      <c r="L856" t="s">
        <v>56</v>
      </c>
      <c r="M856" t="s">
        <v>63</v>
      </c>
      <c r="N856" t="s">
        <v>62</v>
      </c>
      <c r="O856" t="s">
        <v>541</v>
      </c>
      <c r="S856">
        <v>24</v>
      </c>
      <c r="V856">
        <v>12.8</v>
      </c>
      <c r="W856">
        <v>0.46</v>
      </c>
      <c r="AA856">
        <v>8</v>
      </c>
      <c r="AM856">
        <v>24</v>
      </c>
      <c r="AO856">
        <v>1.22</v>
      </c>
      <c r="AR856" t="s">
        <v>533</v>
      </c>
    </row>
    <row r="857" spans="1:44">
      <c r="A857" t="s">
        <v>537</v>
      </c>
      <c r="B857" t="s">
        <v>536</v>
      </c>
      <c r="D857">
        <v>2018</v>
      </c>
      <c r="E857" t="s">
        <v>535</v>
      </c>
      <c r="F857" t="s">
        <v>116</v>
      </c>
      <c r="G857">
        <v>49.14298333</v>
      </c>
      <c r="H857">
        <v>-125.67457779999999</v>
      </c>
      <c r="I857" t="s">
        <v>115</v>
      </c>
      <c r="J857" t="s">
        <v>64</v>
      </c>
      <c r="K857" t="s">
        <v>2924</v>
      </c>
      <c r="L857" t="s">
        <v>56</v>
      </c>
      <c r="M857" t="s">
        <v>63</v>
      </c>
      <c r="N857" t="s">
        <v>62</v>
      </c>
      <c r="O857" t="s">
        <v>540</v>
      </c>
      <c r="S857">
        <v>26</v>
      </c>
      <c r="V857">
        <v>21.06</v>
      </c>
      <c r="W857">
        <v>0.48</v>
      </c>
      <c r="AA857">
        <v>12.15</v>
      </c>
      <c r="AM857">
        <v>26</v>
      </c>
      <c r="AO857">
        <v>1.36</v>
      </c>
      <c r="AR857" t="s">
        <v>533</v>
      </c>
    </row>
    <row r="858" spans="1:44">
      <c r="A858" t="s">
        <v>497</v>
      </c>
      <c r="B858" t="s">
        <v>496</v>
      </c>
      <c r="D858">
        <v>2023</v>
      </c>
      <c r="E858" t="s">
        <v>495</v>
      </c>
      <c r="F858" t="s">
        <v>179</v>
      </c>
      <c r="G858">
        <v>58.25442778</v>
      </c>
      <c r="H858">
        <v>11.429472219999999</v>
      </c>
      <c r="I858" t="s">
        <v>115</v>
      </c>
      <c r="J858" t="s">
        <v>95</v>
      </c>
      <c r="K858" s="5" t="s">
        <v>2925</v>
      </c>
      <c r="L858" t="s">
        <v>56</v>
      </c>
      <c r="M858" t="s">
        <v>63</v>
      </c>
      <c r="N858" t="s">
        <v>62</v>
      </c>
      <c r="O858" t="s">
        <v>499</v>
      </c>
      <c r="S858">
        <v>11</v>
      </c>
      <c r="V858">
        <v>11.28</v>
      </c>
      <c r="AA858">
        <v>15.38</v>
      </c>
      <c r="AM858">
        <v>11</v>
      </c>
    </row>
    <row r="859" spans="1:44">
      <c r="A859" t="s">
        <v>497</v>
      </c>
      <c r="B859" t="s">
        <v>496</v>
      </c>
      <c r="D859">
        <v>2023</v>
      </c>
      <c r="E859" t="s">
        <v>495</v>
      </c>
      <c r="F859" t="s">
        <v>179</v>
      </c>
      <c r="G859">
        <v>58.25442778</v>
      </c>
      <c r="H859">
        <v>11.429472219999999</v>
      </c>
      <c r="I859" t="s">
        <v>115</v>
      </c>
      <c r="J859" t="s">
        <v>95</v>
      </c>
      <c r="K859" s="5" t="s">
        <v>2925</v>
      </c>
      <c r="L859" t="s">
        <v>56</v>
      </c>
      <c r="M859" t="s">
        <v>63</v>
      </c>
      <c r="N859" t="s">
        <v>62</v>
      </c>
      <c r="O859" t="s">
        <v>498</v>
      </c>
      <c r="S859">
        <v>12</v>
      </c>
      <c r="V859">
        <v>15.81</v>
      </c>
      <c r="AA859">
        <v>19.760000000000002</v>
      </c>
      <c r="AM859">
        <v>12</v>
      </c>
    </row>
    <row r="860" spans="1:44">
      <c r="A860" t="s">
        <v>497</v>
      </c>
      <c r="B860" t="s">
        <v>496</v>
      </c>
      <c r="D860">
        <v>2023</v>
      </c>
      <c r="E860" t="s">
        <v>495</v>
      </c>
      <c r="F860" t="s">
        <v>179</v>
      </c>
      <c r="G860">
        <v>58.25442778</v>
      </c>
      <c r="H860">
        <v>11.429472219999999</v>
      </c>
      <c r="I860" t="s">
        <v>115</v>
      </c>
      <c r="J860" t="s">
        <v>95</v>
      </c>
      <c r="K860" s="5" t="s">
        <v>2925</v>
      </c>
      <c r="L860" t="s">
        <v>56</v>
      </c>
      <c r="M860" t="s">
        <v>63</v>
      </c>
      <c r="N860" t="s">
        <v>62</v>
      </c>
      <c r="O860" t="s">
        <v>494</v>
      </c>
      <c r="S860">
        <v>16</v>
      </c>
      <c r="V860">
        <v>15.79</v>
      </c>
      <c r="AA860">
        <v>14.8</v>
      </c>
      <c r="AM860">
        <v>16</v>
      </c>
    </row>
    <row r="861" spans="1:44">
      <c r="A861" t="s">
        <v>484</v>
      </c>
      <c r="B861" t="s">
        <v>483</v>
      </c>
      <c r="D861">
        <v>2004</v>
      </c>
      <c r="E861" t="s">
        <v>490</v>
      </c>
      <c r="F861" t="s">
        <v>253</v>
      </c>
      <c r="G861">
        <v>21.257999999999999</v>
      </c>
      <c r="H861">
        <v>-89.732252779999996</v>
      </c>
      <c r="I861" t="s">
        <v>50</v>
      </c>
      <c r="J861" t="s">
        <v>217</v>
      </c>
      <c r="K861" s="5" t="s">
        <v>217</v>
      </c>
      <c r="L861" t="s">
        <v>56</v>
      </c>
      <c r="M861" t="s">
        <v>489</v>
      </c>
      <c r="N861" t="s">
        <v>55</v>
      </c>
      <c r="S861">
        <v>59</v>
      </c>
      <c r="V861">
        <v>75.44</v>
      </c>
      <c r="AA861">
        <v>19.18</v>
      </c>
      <c r="AD861">
        <v>38.36</v>
      </c>
      <c r="AG861">
        <v>63.93</v>
      </c>
      <c r="AM861">
        <v>59</v>
      </c>
      <c r="AR861" t="s">
        <v>488</v>
      </c>
    </row>
    <row r="862" spans="1:44">
      <c r="A862" t="s">
        <v>3060</v>
      </c>
      <c r="B862" t="s">
        <v>3067</v>
      </c>
      <c r="D862">
        <v>2018</v>
      </c>
      <c r="E862" t="s">
        <v>3069</v>
      </c>
      <c r="F862" t="s">
        <v>722</v>
      </c>
      <c r="G862">
        <v>-23.791042999999998</v>
      </c>
      <c r="H862">
        <v>-45.394885000000002</v>
      </c>
      <c r="I862" s="5" t="s">
        <v>96</v>
      </c>
      <c r="J862" s="5" t="s">
        <v>138</v>
      </c>
      <c r="K862" t="s">
        <v>217</v>
      </c>
      <c r="L862" s="5" t="s">
        <v>56</v>
      </c>
      <c r="M862" s="5" t="s">
        <v>489</v>
      </c>
      <c r="N862" s="5" t="s">
        <v>55</v>
      </c>
      <c r="O862" s="5" t="s">
        <v>3070</v>
      </c>
      <c r="S862">
        <v>50</v>
      </c>
      <c r="V862">
        <v>22.481584033613444</v>
      </c>
      <c r="W862">
        <v>0.38000000000000006</v>
      </c>
      <c r="AA862">
        <v>8.1267857142857149</v>
      </c>
      <c r="AD862">
        <v>16.059231092436974</v>
      </c>
      <c r="AG862">
        <v>22.481584033613444</v>
      </c>
      <c r="AM862">
        <v>50</v>
      </c>
      <c r="AO862">
        <v>1.2389928571428572</v>
      </c>
    </row>
    <row r="863" spans="1:44">
      <c r="A863" s="5" t="s">
        <v>3060</v>
      </c>
      <c r="B863" t="s">
        <v>3067</v>
      </c>
      <c r="D863" s="5">
        <v>2018</v>
      </c>
      <c r="E863" s="8" t="s">
        <v>3069</v>
      </c>
      <c r="F863" s="5" t="s">
        <v>722</v>
      </c>
      <c r="G863">
        <v>-23.784210000000002</v>
      </c>
      <c r="H863">
        <v>-45.397074000000003</v>
      </c>
      <c r="I863" s="5" t="s">
        <v>96</v>
      </c>
      <c r="J863" s="5" t="s">
        <v>138</v>
      </c>
      <c r="K863" t="s">
        <v>217</v>
      </c>
      <c r="L863" s="5" t="s">
        <v>56</v>
      </c>
      <c r="M863" s="5" t="s">
        <v>489</v>
      </c>
      <c r="N863" s="5" t="s">
        <v>55</v>
      </c>
      <c r="O863" s="5" t="s">
        <v>3071</v>
      </c>
      <c r="S863">
        <v>50</v>
      </c>
      <c r="V863">
        <v>20.678743697478993</v>
      </c>
      <c r="W863">
        <v>0.34000000000000008</v>
      </c>
      <c r="AA863">
        <v>5.4787251216275985</v>
      </c>
      <c r="AD863">
        <v>14.331331932773109</v>
      </c>
      <c r="AG863">
        <v>20.678743697478993</v>
      </c>
      <c r="AM863">
        <v>50</v>
      </c>
      <c r="AO863">
        <v>1.2526655462184875</v>
      </c>
    </row>
    <row r="864" spans="1:44">
      <c r="A864" s="5" t="s">
        <v>3060</v>
      </c>
      <c r="B864" t="s">
        <v>3067</v>
      </c>
      <c r="D864" s="5">
        <v>2018</v>
      </c>
      <c r="E864" s="8" t="s">
        <v>3069</v>
      </c>
      <c r="F864" s="5" t="s">
        <v>722</v>
      </c>
      <c r="G864">
        <v>-23.791042999999998</v>
      </c>
      <c r="H864">
        <v>-45.394885000000002</v>
      </c>
      <c r="I864" s="5" t="s">
        <v>96</v>
      </c>
      <c r="J864" s="5" t="s">
        <v>138</v>
      </c>
      <c r="K864" t="s">
        <v>217</v>
      </c>
      <c r="L864" s="5" t="s">
        <v>56</v>
      </c>
      <c r="M864" s="5" t="s">
        <v>489</v>
      </c>
      <c r="N864" s="5" t="s">
        <v>55</v>
      </c>
      <c r="O864" s="5" t="s">
        <v>3072</v>
      </c>
      <c r="S864">
        <v>50</v>
      </c>
      <c r="V864">
        <v>22.362865485714288</v>
      </c>
      <c r="W864">
        <v>0.37394550000000004</v>
      </c>
      <c r="AA864">
        <v>7.6055841964285715</v>
      </c>
      <c r="AD864">
        <v>17.454071735714287</v>
      </c>
      <c r="AG864">
        <v>22.362865485714288</v>
      </c>
      <c r="AM864">
        <v>50</v>
      </c>
      <c r="AO864">
        <v>1.2618285714285715</v>
      </c>
    </row>
    <row r="865" spans="1:41">
      <c r="A865" s="5" t="s">
        <v>3060</v>
      </c>
      <c r="B865" t="s">
        <v>3067</v>
      </c>
      <c r="D865" s="5">
        <v>2018</v>
      </c>
      <c r="E865" s="8" t="s">
        <v>3069</v>
      </c>
      <c r="F865" s="5" t="s">
        <v>722</v>
      </c>
      <c r="G865">
        <v>-23.784210000000002</v>
      </c>
      <c r="H865">
        <v>-45.397074000000003</v>
      </c>
      <c r="I865" s="5" t="s">
        <v>96</v>
      </c>
      <c r="J865" s="5" t="s">
        <v>138</v>
      </c>
      <c r="K865" t="s">
        <v>217</v>
      </c>
      <c r="L865" s="5" t="s">
        <v>56</v>
      </c>
      <c r="M865" s="5" t="s">
        <v>489</v>
      </c>
      <c r="N865" s="5" t="s">
        <v>55</v>
      </c>
      <c r="O865" s="5" t="s">
        <v>3073</v>
      </c>
      <c r="S865">
        <v>50</v>
      </c>
      <c r="V865">
        <v>22.06991094117647</v>
      </c>
      <c r="W865">
        <v>0.36920839999999999</v>
      </c>
      <c r="AA865">
        <v>7.6245185500000003</v>
      </c>
      <c r="AD865">
        <v>17.271291803921571</v>
      </c>
      <c r="AG865">
        <v>22.06991094117647</v>
      </c>
      <c r="AM865">
        <v>50</v>
      </c>
      <c r="AO865">
        <v>1.2406039215686275</v>
      </c>
    </row>
    <row r="866" spans="1:41">
      <c r="A866" s="5" t="s">
        <v>3060</v>
      </c>
      <c r="B866" t="s">
        <v>3067</v>
      </c>
      <c r="D866" s="5">
        <v>2018</v>
      </c>
      <c r="E866" s="8" t="s">
        <v>3069</v>
      </c>
      <c r="F866" s="5" t="s">
        <v>722</v>
      </c>
      <c r="G866">
        <v>-23.791042999999998</v>
      </c>
      <c r="H866">
        <v>-45.394885000000002</v>
      </c>
      <c r="I866" s="5" t="s">
        <v>96</v>
      </c>
      <c r="J866" s="5" t="s">
        <v>138</v>
      </c>
      <c r="K866" t="s">
        <v>217</v>
      </c>
      <c r="L866" s="5" t="s">
        <v>56</v>
      </c>
      <c r="M866" s="5" t="s">
        <v>489</v>
      </c>
      <c r="N866" s="5" t="s">
        <v>55</v>
      </c>
      <c r="O866" s="5" t="s">
        <v>3074</v>
      </c>
      <c r="S866">
        <v>50</v>
      </c>
      <c r="V866">
        <v>21.755257628431377</v>
      </c>
      <c r="W866">
        <v>0.37976789999999999</v>
      </c>
      <c r="AA866">
        <v>6.895063900000002</v>
      </c>
      <c r="AD866">
        <v>13.04767121666667</v>
      </c>
      <c r="AG866">
        <v>21.755257628431377</v>
      </c>
      <c r="AM866">
        <v>50</v>
      </c>
      <c r="AO866">
        <v>1.1454666666666669</v>
      </c>
    </row>
    <row r="867" spans="1:41">
      <c r="A867" s="5" t="s">
        <v>3060</v>
      </c>
      <c r="B867" t="s">
        <v>3067</v>
      </c>
      <c r="D867" s="5">
        <v>2018</v>
      </c>
      <c r="E867" s="8" t="s">
        <v>3069</v>
      </c>
      <c r="F867" s="5" t="s">
        <v>722</v>
      </c>
      <c r="G867">
        <v>-23.784210000000002</v>
      </c>
      <c r="H867">
        <v>-45.397074000000003</v>
      </c>
      <c r="I867" s="5" t="s">
        <v>96</v>
      </c>
      <c r="J867" s="5" t="s">
        <v>138</v>
      </c>
      <c r="K867" t="s">
        <v>217</v>
      </c>
      <c r="L867" s="5" t="s">
        <v>56</v>
      </c>
      <c r="M867" s="5" t="s">
        <v>489</v>
      </c>
      <c r="N867" s="5" t="s">
        <v>55</v>
      </c>
      <c r="O867" s="5" t="s">
        <v>3075</v>
      </c>
      <c r="S867">
        <v>50</v>
      </c>
      <c r="V867">
        <v>22.987207958787057</v>
      </c>
      <c r="W867">
        <v>0.38262390291999998</v>
      </c>
      <c r="AA867">
        <v>8.5540593560799998</v>
      </c>
      <c r="AD867">
        <v>17.698209488951765</v>
      </c>
      <c r="AG867">
        <v>22.987207958787057</v>
      </c>
      <c r="AM867">
        <v>50</v>
      </c>
      <c r="AO867">
        <v>1.2406039215686275</v>
      </c>
    </row>
    <row r="868" spans="1:41">
      <c r="A868" t="s">
        <v>424</v>
      </c>
      <c r="B868" t="s">
        <v>423</v>
      </c>
      <c r="D868" s="5">
        <v>2020</v>
      </c>
      <c r="E868" s="5" t="s">
        <v>3136</v>
      </c>
      <c r="F868" s="5" t="s">
        <v>51</v>
      </c>
      <c r="G868">
        <v>-38.2654</v>
      </c>
      <c r="H868">
        <v>144.49678333333333</v>
      </c>
      <c r="I868" t="s">
        <v>88</v>
      </c>
      <c r="J868" s="5" t="s">
        <v>412</v>
      </c>
      <c r="K868" t="s">
        <v>2922</v>
      </c>
      <c r="L868" t="s">
        <v>56</v>
      </c>
      <c r="M868" t="s">
        <v>125</v>
      </c>
      <c r="N868" s="5" t="s">
        <v>62</v>
      </c>
      <c r="O868" t="s">
        <v>3135</v>
      </c>
      <c r="S868">
        <v>30</v>
      </c>
      <c r="V868">
        <v>19.928763904979917</v>
      </c>
      <c r="W868">
        <v>0.45521780737886669</v>
      </c>
      <c r="AA868">
        <v>12.960270563734413</v>
      </c>
      <c r="AD868">
        <v>19.928763904979917</v>
      </c>
      <c r="AM868">
        <v>30</v>
      </c>
      <c r="AO868">
        <v>1.4510214280829183</v>
      </c>
    </row>
    <row r="869" spans="1:41">
      <c r="A869" t="s">
        <v>424</v>
      </c>
      <c r="B869" t="s">
        <v>423</v>
      </c>
      <c r="D869" s="5">
        <v>2020</v>
      </c>
      <c r="E869" s="5" t="s">
        <v>3136</v>
      </c>
      <c r="F869" s="5" t="s">
        <v>51</v>
      </c>
      <c r="G869">
        <v>-38.265283333333336</v>
      </c>
      <c r="H869">
        <v>144.49598333333333</v>
      </c>
      <c r="I869" t="s">
        <v>88</v>
      </c>
      <c r="J869" s="5" t="s">
        <v>412</v>
      </c>
      <c r="K869" t="s">
        <v>2922</v>
      </c>
      <c r="L869" t="s">
        <v>56</v>
      </c>
      <c r="M869" t="s">
        <v>125</v>
      </c>
      <c r="N869" s="5" t="s">
        <v>62</v>
      </c>
      <c r="O869" t="s">
        <v>3137</v>
      </c>
      <c r="S869">
        <v>30</v>
      </c>
      <c r="V869">
        <v>29.44591692436666</v>
      </c>
      <c r="W869">
        <v>1.3953067165983333</v>
      </c>
      <c r="AA869">
        <v>19.187677099954051</v>
      </c>
      <c r="AD869">
        <v>29.44591692436666</v>
      </c>
      <c r="AM869">
        <v>30</v>
      </c>
      <c r="AO869">
        <v>0.75813295610167419</v>
      </c>
    </row>
    <row r="870" spans="1:41">
      <c r="A870" t="s">
        <v>424</v>
      </c>
      <c r="B870" t="s">
        <v>423</v>
      </c>
      <c r="D870" s="5">
        <v>2020</v>
      </c>
      <c r="E870" s="5" t="s">
        <v>3136</v>
      </c>
      <c r="F870" s="5" t="s">
        <v>51</v>
      </c>
      <c r="G870">
        <v>-38.264916666666664</v>
      </c>
      <c r="H870">
        <v>144.49491666666665</v>
      </c>
      <c r="I870" t="s">
        <v>88</v>
      </c>
      <c r="J870" s="5" t="s">
        <v>412</v>
      </c>
      <c r="K870" t="s">
        <v>2922</v>
      </c>
      <c r="L870" t="s">
        <v>56</v>
      </c>
      <c r="M870" t="s">
        <v>125</v>
      </c>
      <c r="N870" s="5" t="s">
        <v>62</v>
      </c>
      <c r="O870" t="s">
        <v>3138</v>
      </c>
      <c r="S870">
        <v>30</v>
      </c>
      <c r="V870">
        <v>24.757878673570225</v>
      </c>
      <c r="W870">
        <v>0.58273897892773341</v>
      </c>
      <c r="AA870">
        <v>11.80752377046546</v>
      </c>
      <c r="AD870">
        <v>24.757878673570225</v>
      </c>
      <c r="AM870">
        <v>30</v>
      </c>
      <c r="AO870">
        <v>1.4258755522875957</v>
      </c>
    </row>
    <row r="871" spans="1:41">
      <c r="A871" t="s">
        <v>424</v>
      </c>
      <c r="B871" t="s">
        <v>423</v>
      </c>
      <c r="D871" s="5">
        <v>2020</v>
      </c>
      <c r="E871" s="5" t="s">
        <v>3139</v>
      </c>
      <c r="F871" s="5" t="s">
        <v>51</v>
      </c>
      <c r="G871">
        <v>-38.258933333333331</v>
      </c>
      <c r="H871">
        <v>144.48486666666668</v>
      </c>
      <c r="I871" t="s">
        <v>88</v>
      </c>
      <c r="J871" s="5" t="s">
        <v>412</v>
      </c>
      <c r="K871" t="s">
        <v>2922</v>
      </c>
      <c r="L871" t="s">
        <v>56</v>
      </c>
      <c r="M871" t="s">
        <v>125</v>
      </c>
      <c r="N871" s="5" t="s">
        <v>62</v>
      </c>
      <c r="O871" t="s">
        <v>3140</v>
      </c>
      <c r="S871">
        <v>30</v>
      </c>
      <c r="V871">
        <v>25.113997116893312</v>
      </c>
      <c r="W871">
        <v>0.70826156419339992</v>
      </c>
      <c r="AA871">
        <v>15.934485712301282</v>
      </c>
      <c r="AD871">
        <v>25.113997116893312</v>
      </c>
      <c r="AM871">
        <v>30</v>
      </c>
      <c r="AO871">
        <v>1.2499599274419728</v>
      </c>
    </row>
    <row r="872" spans="1:41">
      <c r="A872" t="s">
        <v>424</v>
      </c>
      <c r="B872" t="s">
        <v>423</v>
      </c>
      <c r="D872" s="5">
        <v>2020</v>
      </c>
      <c r="E872" s="5" t="s">
        <v>3139</v>
      </c>
      <c r="F872" s="5" t="s">
        <v>51</v>
      </c>
      <c r="G872">
        <v>-38.258416666666669</v>
      </c>
      <c r="H872">
        <v>144.48396666666667</v>
      </c>
      <c r="I872" t="s">
        <v>88</v>
      </c>
      <c r="J872" s="5" t="s">
        <v>412</v>
      </c>
      <c r="K872" t="s">
        <v>2922</v>
      </c>
      <c r="L872" t="s">
        <v>56</v>
      </c>
      <c r="M872" t="s">
        <v>125</v>
      </c>
      <c r="N872" s="5" t="s">
        <v>62</v>
      </c>
      <c r="O872" t="s">
        <v>3141</v>
      </c>
      <c r="S872">
        <v>30</v>
      </c>
      <c r="V872">
        <v>37.516262014867891</v>
      </c>
      <c r="W872">
        <v>1.0326937775078668</v>
      </c>
      <c r="AA872">
        <v>19.087408844325061</v>
      </c>
      <c r="AD872">
        <v>37.516262014867891</v>
      </c>
      <c r="AM872">
        <v>30</v>
      </c>
      <c r="AO872">
        <v>1.1729374232491272</v>
      </c>
    </row>
    <row r="873" spans="1:41">
      <c r="A873" t="s">
        <v>424</v>
      </c>
      <c r="B873" t="s">
        <v>423</v>
      </c>
      <c r="D873" s="5">
        <v>2020</v>
      </c>
      <c r="E873" s="5" t="s">
        <v>3142</v>
      </c>
      <c r="F873" s="5" t="s">
        <v>51</v>
      </c>
      <c r="G873">
        <v>-38.136616666666669</v>
      </c>
      <c r="H873">
        <v>144.3562</v>
      </c>
      <c r="I873" t="s">
        <v>88</v>
      </c>
      <c r="J873" s="5" t="s">
        <v>412</v>
      </c>
      <c r="K873" t="s">
        <v>2922</v>
      </c>
      <c r="L873" t="s">
        <v>56</v>
      </c>
      <c r="M873" t="s">
        <v>125</v>
      </c>
      <c r="N873" s="5" t="s">
        <v>62</v>
      </c>
      <c r="O873" t="s">
        <v>3143</v>
      </c>
      <c r="S873">
        <v>30</v>
      </c>
      <c r="V873">
        <v>68.676690341454801</v>
      </c>
      <c r="W873">
        <v>1.6163518757067665</v>
      </c>
      <c r="AA873">
        <v>44.055819179142532</v>
      </c>
      <c r="AD873">
        <v>68.676690341454801</v>
      </c>
      <c r="AM873">
        <v>30</v>
      </c>
      <c r="AO873">
        <v>1.4207353034454844</v>
      </c>
    </row>
    <row r="874" spans="1:41">
      <c r="A874" t="s">
        <v>424</v>
      </c>
      <c r="B874" t="s">
        <v>423</v>
      </c>
      <c r="D874" s="5">
        <v>2020</v>
      </c>
      <c r="E874" s="5" t="s">
        <v>3142</v>
      </c>
      <c r="F874" s="5" t="s">
        <v>51</v>
      </c>
      <c r="G874">
        <v>-38.136933333333332</v>
      </c>
      <c r="H874">
        <v>144.35634999999999</v>
      </c>
      <c r="I874" t="s">
        <v>88</v>
      </c>
      <c r="J874" s="5" t="s">
        <v>412</v>
      </c>
      <c r="K874" t="s">
        <v>2922</v>
      </c>
      <c r="L874" t="s">
        <v>56</v>
      </c>
      <c r="M874" t="s">
        <v>125</v>
      </c>
      <c r="N874" s="5" t="s">
        <v>62</v>
      </c>
      <c r="O874" t="s">
        <v>3144</v>
      </c>
      <c r="S874">
        <v>30</v>
      </c>
      <c r="V874">
        <v>39.331505241892209</v>
      </c>
      <c r="W874">
        <v>1.7755288291853415</v>
      </c>
      <c r="AA874">
        <v>37.967023481871678</v>
      </c>
      <c r="AD874">
        <v>39.331505241892209</v>
      </c>
      <c r="AM874">
        <v>30</v>
      </c>
      <c r="AO874">
        <v>1.1997482091426308</v>
      </c>
    </row>
    <row r="875" spans="1:41">
      <c r="A875" t="s">
        <v>424</v>
      </c>
      <c r="B875" t="s">
        <v>423</v>
      </c>
      <c r="D875" s="5">
        <v>2020</v>
      </c>
      <c r="E875" s="5" t="s">
        <v>3142</v>
      </c>
      <c r="F875" s="5" t="s">
        <v>51</v>
      </c>
      <c r="G875">
        <v>-38.135599999999997</v>
      </c>
      <c r="H875">
        <v>144.35591666666667</v>
      </c>
      <c r="I875" t="s">
        <v>88</v>
      </c>
      <c r="J875" s="5" t="s">
        <v>412</v>
      </c>
      <c r="K875" t="s">
        <v>2922</v>
      </c>
      <c r="L875" t="s">
        <v>56</v>
      </c>
      <c r="M875" t="s">
        <v>125</v>
      </c>
      <c r="N875" s="5" t="s">
        <v>62</v>
      </c>
      <c r="O875" t="s">
        <v>3145</v>
      </c>
      <c r="S875">
        <v>30</v>
      </c>
      <c r="V875">
        <v>29.424185072148987</v>
      </c>
      <c r="W875">
        <v>1.0776016284545664</v>
      </c>
      <c r="AA875">
        <v>23.137117947181231</v>
      </c>
      <c r="AD875">
        <v>29.424185072148987</v>
      </c>
      <c r="AM875">
        <v>30</v>
      </c>
      <c r="AO875">
        <v>1.0092752121688695</v>
      </c>
    </row>
    <row r="876" spans="1:41">
      <c r="A876" t="s">
        <v>424</v>
      </c>
      <c r="B876" t="s">
        <v>423</v>
      </c>
      <c r="D876" s="5">
        <v>2020</v>
      </c>
      <c r="E876" s="5" t="s">
        <v>3146</v>
      </c>
      <c r="F876" s="5" t="s">
        <v>51</v>
      </c>
      <c r="G876">
        <v>-38.076583333333332</v>
      </c>
      <c r="H876">
        <v>144.39003333333332</v>
      </c>
      <c r="I876" t="s">
        <v>88</v>
      </c>
      <c r="J876" s="5" t="s">
        <v>412</v>
      </c>
      <c r="K876" t="s">
        <v>2922</v>
      </c>
      <c r="L876" t="s">
        <v>56</v>
      </c>
      <c r="M876" t="s">
        <v>125</v>
      </c>
      <c r="N876" s="5" t="s">
        <v>62</v>
      </c>
      <c r="O876" t="s">
        <v>3147</v>
      </c>
      <c r="S876">
        <v>30</v>
      </c>
      <c r="V876">
        <v>19.710283067623738</v>
      </c>
      <c r="W876">
        <v>0.45137772265936671</v>
      </c>
      <c r="AA876">
        <v>12.763229027362689</v>
      </c>
      <c r="AD876">
        <v>19.710283067623738</v>
      </c>
      <c r="AM876">
        <v>30</v>
      </c>
      <c r="AO876">
        <v>1.547796121746422</v>
      </c>
    </row>
    <row r="877" spans="1:41">
      <c r="A877" t="s">
        <v>424</v>
      </c>
      <c r="B877" t="s">
        <v>423</v>
      </c>
      <c r="D877" s="5">
        <v>2020</v>
      </c>
      <c r="E877" s="5" t="s">
        <v>3146</v>
      </c>
      <c r="F877" s="5" t="s">
        <v>51</v>
      </c>
      <c r="G877">
        <v>-38.07685</v>
      </c>
      <c r="H877">
        <v>144.38956666666667</v>
      </c>
      <c r="I877" t="s">
        <v>88</v>
      </c>
      <c r="J877" s="5" t="s">
        <v>412</v>
      </c>
      <c r="K877" t="s">
        <v>2922</v>
      </c>
      <c r="L877" t="s">
        <v>56</v>
      </c>
      <c r="M877" t="s">
        <v>125</v>
      </c>
      <c r="N877" s="5" t="s">
        <v>62</v>
      </c>
      <c r="O877" t="s">
        <v>3148</v>
      </c>
      <c r="S877">
        <v>30</v>
      </c>
      <c r="V877">
        <v>14.183681194788514</v>
      </c>
      <c r="W877">
        <v>0.31941288003830004</v>
      </c>
      <c r="AA877">
        <v>8.4929482996460877</v>
      </c>
      <c r="AD877">
        <v>14.183681194788514</v>
      </c>
      <c r="AM877">
        <v>30</v>
      </c>
      <c r="AO877">
        <v>1.5960434122282532</v>
      </c>
    </row>
    <row r="878" spans="1:41">
      <c r="A878" t="s">
        <v>424</v>
      </c>
      <c r="B878" t="s">
        <v>423</v>
      </c>
      <c r="D878" s="5">
        <v>2020</v>
      </c>
      <c r="E878" s="5" t="s">
        <v>3146</v>
      </c>
      <c r="F878" s="5" t="s">
        <v>51</v>
      </c>
      <c r="G878">
        <v>-38.075966666666666</v>
      </c>
      <c r="H878">
        <v>144.39108333333334</v>
      </c>
      <c r="I878" t="s">
        <v>88</v>
      </c>
      <c r="J878" s="5" t="s">
        <v>412</v>
      </c>
      <c r="K878" t="s">
        <v>2922</v>
      </c>
      <c r="L878" t="s">
        <v>56</v>
      </c>
      <c r="M878" t="s">
        <v>125</v>
      </c>
      <c r="N878" s="5" t="s">
        <v>62</v>
      </c>
      <c r="O878" t="s">
        <v>3149</v>
      </c>
      <c r="S878">
        <v>30</v>
      </c>
      <c r="V878">
        <v>18.381351976679198</v>
      </c>
      <c r="W878">
        <v>0.49471257015620002</v>
      </c>
      <c r="AA878">
        <v>11.026867337018311</v>
      </c>
      <c r="AD878">
        <v>18.381351976679198</v>
      </c>
      <c r="AM878">
        <v>30</v>
      </c>
      <c r="AO878">
        <v>1.3397742449275913</v>
      </c>
    </row>
    <row r="879" spans="1:41">
      <c r="A879" t="s">
        <v>424</v>
      </c>
      <c r="B879" t="s">
        <v>423</v>
      </c>
      <c r="D879" s="5">
        <v>2020</v>
      </c>
      <c r="E879" s="5" t="s">
        <v>3150</v>
      </c>
      <c r="F879" s="5" t="s">
        <v>51</v>
      </c>
      <c r="G879">
        <v>-38.227933333333333</v>
      </c>
      <c r="H879">
        <v>144.65236666666667</v>
      </c>
      <c r="I879" t="s">
        <v>88</v>
      </c>
      <c r="J879" s="5" t="s">
        <v>412</v>
      </c>
      <c r="K879" t="s">
        <v>2922</v>
      </c>
      <c r="L879" t="s">
        <v>56</v>
      </c>
      <c r="M879" t="s">
        <v>125</v>
      </c>
      <c r="N879" s="5" t="s">
        <v>62</v>
      </c>
      <c r="O879" t="s">
        <v>3151</v>
      </c>
      <c r="S879">
        <v>30</v>
      </c>
      <c r="V879">
        <v>29.837195795032539</v>
      </c>
      <c r="W879">
        <v>0.82953573491316679</v>
      </c>
      <c r="AA879">
        <v>21.58550695198867</v>
      </c>
      <c r="AD879">
        <v>29.837195795032539</v>
      </c>
      <c r="AM879">
        <v>30</v>
      </c>
      <c r="AO879">
        <v>1.2332004561146392</v>
      </c>
    </row>
    <row r="880" spans="1:41">
      <c r="A880" t="s">
        <v>424</v>
      </c>
      <c r="B880" t="s">
        <v>423</v>
      </c>
      <c r="D880" s="5">
        <v>2020</v>
      </c>
      <c r="E880" s="5" t="s">
        <v>3150</v>
      </c>
      <c r="F880" s="5" t="s">
        <v>51</v>
      </c>
      <c r="G880">
        <v>-38.22761666666667</v>
      </c>
      <c r="H880">
        <v>144.65283333333332</v>
      </c>
      <c r="I880" t="s">
        <v>88</v>
      </c>
      <c r="J880" s="5" t="s">
        <v>412</v>
      </c>
      <c r="K880" t="s">
        <v>2922</v>
      </c>
      <c r="L880" t="s">
        <v>56</v>
      </c>
      <c r="M880" t="s">
        <v>125</v>
      </c>
      <c r="N880" s="5" t="s">
        <v>62</v>
      </c>
      <c r="O880" t="s">
        <v>3152</v>
      </c>
      <c r="S880">
        <v>30</v>
      </c>
      <c r="V880">
        <v>39.802908734831803</v>
      </c>
      <c r="W880">
        <v>1.7039784994023002</v>
      </c>
      <c r="AA880">
        <v>17.863074374532474</v>
      </c>
      <c r="AD880">
        <v>39.802908734831803</v>
      </c>
      <c r="AM880">
        <v>30</v>
      </c>
      <c r="AO880">
        <v>0.95490788360867807</v>
      </c>
    </row>
    <row r="881" spans="1:41">
      <c r="A881" t="s">
        <v>424</v>
      </c>
      <c r="B881" t="s">
        <v>423</v>
      </c>
      <c r="D881" s="5">
        <v>2020</v>
      </c>
      <c r="E881" s="5" t="s">
        <v>3150</v>
      </c>
      <c r="F881" s="5" t="s">
        <v>51</v>
      </c>
      <c r="G881">
        <v>-38.227316666666667</v>
      </c>
      <c r="H881">
        <v>144.65308333333334</v>
      </c>
      <c r="I881" t="s">
        <v>88</v>
      </c>
      <c r="J881" s="5" t="s">
        <v>412</v>
      </c>
      <c r="K881" t="s">
        <v>2922</v>
      </c>
      <c r="L881" t="s">
        <v>56</v>
      </c>
      <c r="M881" t="s">
        <v>125</v>
      </c>
      <c r="N881" s="5" t="s">
        <v>62</v>
      </c>
      <c r="O881" t="s">
        <v>3153</v>
      </c>
      <c r="S881">
        <v>30</v>
      </c>
      <c r="V881">
        <v>38.370285311629985</v>
      </c>
      <c r="W881">
        <v>2.9373253365061665</v>
      </c>
      <c r="AA881">
        <v>15.860398268491229</v>
      </c>
      <c r="AD881">
        <v>38.370285311629985</v>
      </c>
      <c r="AM881">
        <v>30</v>
      </c>
      <c r="AO881">
        <v>0.8215451347744982</v>
      </c>
    </row>
    <row r="882" spans="1:41">
      <c r="A882" t="s">
        <v>424</v>
      </c>
      <c r="B882" t="s">
        <v>423</v>
      </c>
      <c r="D882" s="5">
        <v>2020</v>
      </c>
      <c r="E882" s="5" t="s">
        <v>3157</v>
      </c>
      <c r="F882" s="5" t="s">
        <v>51</v>
      </c>
      <c r="G882">
        <v>-38.197000000000003</v>
      </c>
      <c r="H882">
        <v>144.69726666666668</v>
      </c>
      <c r="I882" t="s">
        <v>88</v>
      </c>
      <c r="J882" s="5" t="s">
        <v>412</v>
      </c>
      <c r="K882" t="s">
        <v>2922</v>
      </c>
      <c r="L882" t="s">
        <v>56</v>
      </c>
      <c r="M882" t="s">
        <v>125</v>
      </c>
      <c r="N882" s="5" t="s">
        <v>62</v>
      </c>
      <c r="O882" t="s">
        <v>3154</v>
      </c>
      <c r="S882">
        <v>30</v>
      </c>
      <c r="V882">
        <v>33.126753457431903</v>
      </c>
      <c r="W882">
        <v>1.8014467783041666</v>
      </c>
      <c r="AA882">
        <v>26.989685673578411</v>
      </c>
      <c r="AD882">
        <v>33.126753457431903</v>
      </c>
      <c r="AM882">
        <v>30</v>
      </c>
      <c r="AO882">
        <v>1.0045387610624545</v>
      </c>
    </row>
    <row r="883" spans="1:41">
      <c r="A883" t="s">
        <v>424</v>
      </c>
      <c r="B883" t="s">
        <v>423</v>
      </c>
      <c r="D883" s="5">
        <v>2020</v>
      </c>
      <c r="E883" s="5" t="s">
        <v>3157</v>
      </c>
      <c r="F883" s="5" t="s">
        <v>51</v>
      </c>
      <c r="G883">
        <v>-38.197366666666667</v>
      </c>
      <c r="H883">
        <v>144.69713333333334</v>
      </c>
      <c r="I883" t="s">
        <v>88</v>
      </c>
      <c r="J883" s="5" t="s">
        <v>412</v>
      </c>
      <c r="K883" t="s">
        <v>2922</v>
      </c>
      <c r="L883" t="s">
        <v>56</v>
      </c>
      <c r="M883" t="s">
        <v>125</v>
      </c>
      <c r="N883" s="5" t="s">
        <v>62</v>
      </c>
      <c r="O883" t="s">
        <v>3155</v>
      </c>
      <c r="S883">
        <v>30</v>
      </c>
      <c r="V883">
        <v>27.142585024062065</v>
      </c>
      <c r="W883">
        <v>0.93727542627920002</v>
      </c>
      <c r="AA883">
        <v>21.179688470876144</v>
      </c>
      <c r="AD883">
        <v>27.142585024062065</v>
      </c>
      <c r="AM883">
        <v>30</v>
      </c>
      <c r="AO883">
        <v>1.1501088434252227</v>
      </c>
    </row>
    <row r="884" spans="1:41">
      <c r="A884" t="s">
        <v>424</v>
      </c>
      <c r="B884" t="s">
        <v>423</v>
      </c>
      <c r="D884" s="5">
        <v>2020</v>
      </c>
      <c r="E884" s="5" t="s">
        <v>3157</v>
      </c>
      <c r="F884" s="5" t="s">
        <v>51</v>
      </c>
      <c r="G884">
        <v>-38.197949999999999</v>
      </c>
      <c r="H884">
        <v>144.69665000000001</v>
      </c>
      <c r="I884" t="s">
        <v>88</v>
      </c>
      <c r="J884" s="5" t="s">
        <v>412</v>
      </c>
      <c r="K884" t="s">
        <v>2922</v>
      </c>
      <c r="L884" t="s">
        <v>56</v>
      </c>
      <c r="M884" t="s">
        <v>125</v>
      </c>
      <c r="N884" s="5" t="s">
        <v>62</v>
      </c>
      <c r="O884" t="s">
        <v>3156</v>
      </c>
      <c r="S884">
        <v>30</v>
      </c>
      <c r="V884">
        <v>26.185168418368431</v>
      </c>
      <c r="W884">
        <v>1.2826106670739665</v>
      </c>
      <c r="AA884">
        <v>20.815639465281929</v>
      </c>
      <c r="AD884">
        <v>26.185168418368431</v>
      </c>
      <c r="AM884">
        <v>30</v>
      </c>
      <c r="AO884">
        <v>1.1816548699987475</v>
      </c>
    </row>
    <row r="885" spans="1:41">
      <c r="A885" t="s">
        <v>424</v>
      </c>
      <c r="B885" t="s">
        <v>423</v>
      </c>
      <c r="D885" s="5">
        <v>2020</v>
      </c>
      <c r="E885" s="5" t="s">
        <v>3158</v>
      </c>
      <c r="F885" s="5" t="s">
        <v>51</v>
      </c>
      <c r="G885">
        <v>-38.266350000000003</v>
      </c>
      <c r="H885">
        <v>144.63395</v>
      </c>
      <c r="I885" t="s">
        <v>88</v>
      </c>
      <c r="J885" s="5" t="s">
        <v>412</v>
      </c>
      <c r="K885" t="s">
        <v>2922</v>
      </c>
      <c r="L885" t="s">
        <v>56</v>
      </c>
      <c r="M885" t="s">
        <v>125</v>
      </c>
      <c r="N885" s="5" t="s">
        <v>62</v>
      </c>
      <c r="O885" t="s">
        <v>3159</v>
      </c>
      <c r="S885">
        <v>30</v>
      </c>
      <c r="V885">
        <v>33.210176329671569</v>
      </c>
      <c r="W885">
        <v>0.92775674077370007</v>
      </c>
      <c r="AA885">
        <v>17.667529520175748</v>
      </c>
      <c r="AD885">
        <v>33.210176329671569</v>
      </c>
      <c r="AM885">
        <v>30</v>
      </c>
      <c r="AO885">
        <v>1.2520528896403516</v>
      </c>
    </row>
    <row r="886" spans="1:41">
      <c r="A886" t="s">
        <v>424</v>
      </c>
      <c r="B886" t="s">
        <v>423</v>
      </c>
      <c r="D886" s="5">
        <v>2020</v>
      </c>
      <c r="E886" s="5" t="s">
        <v>3158</v>
      </c>
      <c r="F886" s="5" t="s">
        <v>51</v>
      </c>
      <c r="G886">
        <v>-38.266783333333336</v>
      </c>
      <c r="H886">
        <v>144.63480000000001</v>
      </c>
      <c r="I886" t="s">
        <v>88</v>
      </c>
      <c r="J886" s="5" t="s">
        <v>412</v>
      </c>
      <c r="K886" t="s">
        <v>2922</v>
      </c>
      <c r="L886" t="s">
        <v>56</v>
      </c>
      <c r="M886" t="s">
        <v>125</v>
      </c>
      <c r="N886" s="5" t="s">
        <v>62</v>
      </c>
      <c r="O886" t="s">
        <v>3160</v>
      </c>
      <c r="S886">
        <v>30</v>
      </c>
      <c r="V886">
        <v>32.04870997778572</v>
      </c>
      <c r="W886">
        <v>1.8794547516040332</v>
      </c>
      <c r="AA886">
        <v>24.944478695456379</v>
      </c>
      <c r="AD886">
        <v>32.04870997778572</v>
      </c>
      <c r="AM886">
        <v>30</v>
      </c>
      <c r="AO886">
        <v>0.70910474536573886</v>
      </c>
    </row>
    <row r="887" spans="1:41">
      <c r="A887" t="s">
        <v>424</v>
      </c>
      <c r="B887" t="s">
        <v>423</v>
      </c>
      <c r="D887" s="5">
        <v>2020</v>
      </c>
      <c r="E887" s="5" t="s">
        <v>3164</v>
      </c>
      <c r="F887" s="5" t="s">
        <v>51</v>
      </c>
      <c r="G887">
        <v>-37.761233333333337</v>
      </c>
      <c r="H887">
        <v>148.97059999999999</v>
      </c>
      <c r="I887" s="5" t="s">
        <v>96</v>
      </c>
      <c r="J887" s="5" t="s">
        <v>412</v>
      </c>
      <c r="K887" t="s">
        <v>2922</v>
      </c>
      <c r="L887" t="s">
        <v>56</v>
      </c>
      <c r="M887" t="s">
        <v>125</v>
      </c>
      <c r="N887" s="5" t="s">
        <v>62</v>
      </c>
      <c r="O887" t="s">
        <v>3161</v>
      </c>
      <c r="S887">
        <v>16</v>
      </c>
      <c r="V887">
        <v>3.5110263765551761</v>
      </c>
      <c r="W887">
        <v>0.12738535159085002</v>
      </c>
      <c r="AA887">
        <v>3.3450832322969442</v>
      </c>
      <c r="AM887">
        <v>16</v>
      </c>
      <c r="AO887">
        <v>1.3944301744512559</v>
      </c>
    </row>
    <row r="888" spans="1:41">
      <c r="A888" t="s">
        <v>424</v>
      </c>
      <c r="B888" t="s">
        <v>423</v>
      </c>
      <c r="D888" s="5">
        <v>2020</v>
      </c>
      <c r="E888" s="5" t="s">
        <v>3164</v>
      </c>
      <c r="F888" s="5" t="s">
        <v>51</v>
      </c>
      <c r="G888">
        <v>-37.761283333333331</v>
      </c>
      <c r="H888">
        <v>148.97011666666666</v>
      </c>
      <c r="I888" s="5" t="s">
        <v>96</v>
      </c>
      <c r="J888" s="5" t="s">
        <v>412</v>
      </c>
      <c r="K888" t="s">
        <v>2922</v>
      </c>
      <c r="L888" t="s">
        <v>56</v>
      </c>
      <c r="M888" t="s">
        <v>125</v>
      </c>
      <c r="N888" s="5" t="s">
        <v>62</v>
      </c>
      <c r="O888" t="s">
        <v>3162</v>
      </c>
      <c r="S888">
        <v>16</v>
      </c>
      <c r="V888">
        <v>4.9512704639144696</v>
      </c>
      <c r="W888">
        <v>0.19376670566506449</v>
      </c>
      <c r="AA888">
        <v>4.5860370532945929</v>
      </c>
      <c r="AM888">
        <v>16</v>
      </c>
      <c r="AO888">
        <v>1.3441372124342172</v>
      </c>
    </row>
    <row r="889" spans="1:41">
      <c r="A889" t="s">
        <v>424</v>
      </c>
      <c r="B889" t="s">
        <v>423</v>
      </c>
      <c r="D889" s="5">
        <v>2020</v>
      </c>
      <c r="E889" s="5" t="s">
        <v>3164</v>
      </c>
      <c r="F889" s="5" t="s">
        <v>51</v>
      </c>
      <c r="G889">
        <v>-37.762066666666669</v>
      </c>
      <c r="H889">
        <v>148.96801666666667</v>
      </c>
      <c r="I889" s="5" t="s">
        <v>96</v>
      </c>
      <c r="J889" s="5" t="s">
        <v>412</v>
      </c>
      <c r="K889" t="s">
        <v>2922</v>
      </c>
      <c r="L889" t="s">
        <v>56</v>
      </c>
      <c r="M889" t="s">
        <v>125</v>
      </c>
      <c r="N889" s="5" t="s">
        <v>62</v>
      </c>
      <c r="O889" t="s">
        <v>3163</v>
      </c>
      <c r="S889">
        <v>16</v>
      </c>
      <c r="V889">
        <v>9.665556381992932</v>
      </c>
      <c r="W889">
        <v>0.37351023926484994</v>
      </c>
      <c r="AA889">
        <v>9.0568958143072482</v>
      </c>
      <c r="AM889">
        <v>16</v>
      </c>
      <c r="AO889">
        <v>1.3061946740011092</v>
      </c>
    </row>
    <row r="890" spans="1:41">
      <c r="A890" t="s">
        <v>424</v>
      </c>
      <c r="B890" t="s">
        <v>423</v>
      </c>
      <c r="D890" s="5">
        <v>2020</v>
      </c>
      <c r="E890" s="5" t="s">
        <v>3165</v>
      </c>
      <c r="F890" s="5" t="s">
        <v>51</v>
      </c>
      <c r="G890">
        <v>-37.874400000000001</v>
      </c>
      <c r="H890">
        <v>147.98750000000001</v>
      </c>
      <c r="I890" s="5" t="s">
        <v>96</v>
      </c>
      <c r="J890" s="5" t="s">
        <v>412</v>
      </c>
      <c r="K890" t="s">
        <v>2922</v>
      </c>
      <c r="L890" t="s">
        <v>56</v>
      </c>
      <c r="M890" t="s">
        <v>125</v>
      </c>
      <c r="N890" s="5" t="s">
        <v>62</v>
      </c>
      <c r="O890" t="s">
        <v>3166</v>
      </c>
      <c r="S890">
        <v>30</v>
      </c>
      <c r="V890">
        <v>10.801021029462287</v>
      </c>
      <c r="W890">
        <v>0.22121943876446667</v>
      </c>
      <c r="AA890">
        <v>8.5496460650556187</v>
      </c>
      <c r="AD890">
        <v>10.801021029462287</v>
      </c>
      <c r="AM890">
        <v>30</v>
      </c>
      <c r="AO890">
        <v>1.5415535581290192</v>
      </c>
    </row>
    <row r="891" spans="1:41">
      <c r="A891" t="s">
        <v>424</v>
      </c>
      <c r="B891" t="s">
        <v>423</v>
      </c>
      <c r="D891" s="5">
        <v>2020</v>
      </c>
      <c r="E891" s="5" t="s">
        <v>3165</v>
      </c>
      <c r="F891" s="5" t="s">
        <v>51</v>
      </c>
      <c r="G891">
        <v>-37.874316666666665</v>
      </c>
      <c r="H891">
        <v>147.98753333333335</v>
      </c>
      <c r="I891" s="5" t="s">
        <v>96</v>
      </c>
      <c r="J891" s="5" t="s">
        <v>412</v>
      </c>
      <c r="K891" t="s">
        <v>2922</v>
      </c>
      <c r="L891" t="s">
        <v>56</v>
      </c>
      <c r="M891" t="s">
        <v>125</v>
      </c>
      <c r="N891" s="5" t="s">
        <v>62</v>
      </c>
      <c r="O891" t="s">
        <v>3167</v>
      </c>
      <c r="S891">
        <v>16</v>
      </c>
      <c r="V891">
        <v>6.0617355824722745</v>
      </c>
      <c r="W891">
        <v>0.19626451040825002</v>
      </c>
      <c r="AA891">
        <v>5.8346489622266375</v>
      </c>
      <c r="AM891">
        <v>16</v>
      </c>
      <c r="AO891">
        <v>1.5367089066252855</v>
      </c>
    </row>
    <row r="892" spans="1:41">
      <c r="A892" t="s">
        <v>424</v>
      </c>
      <c r="B892" t="s">
        <v>423</v>
      </c>
      <c r="D892" s="5">
        <v>2020</v>
      </c>
      <c r="E892" s="5" t="s">
        <v>3165</v>
      </c>
      <c r="F892" s="5" t="s">
        <v>51</v>
      </c>
      <c r="G892">
        <v>-37.878450000000001</v>
      </c>
      <c r="H892">
        <v>147.99863333333334</v>
      </c>
      <c r="I892" s="5" t="s">
        <v>96</v>
      </c>
      <c r="J892" s="5" t="s">
        <v>412</v>
      </c>
      <c r="K892" t="s">
        <v>2922</v>
      </c>
      <c r="L892" t="s">
        <v>56</v>
      </c>
      <c r="M892" t="s">
        <v>125</v>
      </c>
      <c r="N892" s="5" t="s">
        <v>62</v>
      </c>
      <c r="O892" t="s">
        <v>3168</v>
      </c>
      <c r="S892">
        <v>30</v>
      </c>
      <c r="V892">
        <v>23.124894255415583</v>
      </c>
      <c r="W892">
        <v>1.367776481919533</v>
      </c>
      <c r="AA892">
        <v>20.522508003061628</v>
      </c>
      <c r="AD892">
        <v>23.124894255415583</v>
      </c>
      <c r="AM892">
        <v>30</v>
      </c>
      <c r="AO892">
        <v>1.0163204709830704</v>
      </c>
    </row>
    <row r="893" spans="1:41">
      <c r="A893" t="s">
        <v>424</v>
      </c>
      <c r="B893" t="s">
        <v>423</v>
      </c>
      <c r="D893" s="5">
        <v>2020</v>
      </c>
      <c r="E893" s="5" t="s">
        <v>3165</v>
      </c>
      <c r="F893" s="5" t="s">
        <v>51</v>
      </c>
      <c r="G893">
        <v>-37.878816666666665</v>
      </c>
      <c r="H893">
        <v>147.99751666666666</v>
      </c>
      <c r="I893" s="5" t="s">
        <v>96</v>
      </c>
      <c r="J893" s="5" t="s">
        <v>412</v>
      </c>
      <c r="K893" t="s">
        <v>2922</v>
      </c>
      <c r="L893" t="s">
        <v>56</v>
      </c>
      <c r="M893" t="s">
        <v>125</v>
      </c>
      <c r="N893" s="5" t="s">
        <v>62</v>
      </c>
      <c r="O893" t="s">
        <v>3169</v>
      </c>
      <c r="S893">
        <v>30</v>
      </c>
      <c r="V893">
        <v>25.423528242841936</v>
      </c>
      <c r="W893">
        <v>0.60529396195750007</v>
      </c>
      <c r="AA893">
        <v>20.999497302052486</v>
      </c>
      <c r="AD893">
        <v>25.423528242841936</v>
      </c>
      <c r="AM893">
        <v>30</v>
      </c>
      <c r="AO893">
        <v>1.7666135270862979</v>
      </c>
    </row>
    <row r="894" spans="1:41">
      <c r="A894" t="s">
        <v>424</v>
      </c>
      <c r="B894" t="s">
        <v>423</v>
      </c>
      <c r="D894" s="5">
        <v>2020</v>
      </c>
      <c r="E894" s="5" t="s">
        <v>3165</v>
      </c>
      <c r="F894" s="5" t="s">
        <v>51</v>
      </c>
      <c r="G894">
        <v>-37.878766666666664</v>
      </c>
      <c r="H894">
        <v>147.99771666666666</v>
      </c>
      <c r="I894" s="5" t="s">
        <v>96</v>
      </c>
      <c r="J894" s="5" t="s">
        <v>412</v>
      </c>
      <c r="K894" t="s">
        <v>2922</v>
      </c>
      <c r="L894" t="s">
        <v>56</v>
      </c>
      <c r="M894" t="s">
        <v>125</v>
      </c>
      <c r="N894" s="5" t="s">
        <v>62</v>
      </c>
      <c r="O894" t="s">
        <v>3170</v>
      </c>
      <c r="S894">
        <v>30</v>
      </c>
      <c r="V894">
        <v>27.622547526356662</v>
      </c>
      <c r="W894">
        <v>1.0544813996684665</v>
      </c>
      <c r="AA894">
        <v>20.267297057418549</v>
      </c>
      <c r="AD894">
        <v>27.622547526356662</v>
      </c>
      <c r="AM894">
        <v>30</v>
      </c>
      <c r="AO894">
        <v>1.2286119444085803</v>
      </c>
    </row>
    <row r="895" spans="1:41">
      <c r="A895" t="s">
        <v>424</v>
      </c>
      <c r="B895" t="s">
        <v>423</v>
      </c>
      <c r="D895" s="5">
        <v>2020</v>
      </c>
      <c r="E895" s="5" t="s">
        <v>3178</v>
      </c>
      <c r="F895" s="5" t="s">
        <v>51</v>
      </c>
      <c r="G895">
        <v>-38.055633333333333</v>
      </c>
      <c r="H895">
        <v>140.99588333333332</v>
      </c>
      <c r="I895" s="5" t="s">
        <v>96</v>
      </c>
      <c r="J895" s="5" t="s">
        <v>412</v>
      </c>
      <c r="K895" t="s">
        <v>2922</v>
      </c>
      <c r="L895" t="s">
        <v>56</v>
      </c>
      <c r="M895" t="s">
        <v>125</v>
      </c>
      <c r="N895" s="5" t="s">
        <v>62</v>
      </c>
      <c r="O895" t="s">
        <v>3175</v>
      </c>
      <c r="S895">
        <v>30</v>
      </c>
      <c r="V895">
        <v>35.227463258542862</v>
      </c>
      <c r="W895">
        <v>1.5843890557185667</v>
      </c>
      <c r="AA895">
        <v>18.881926420687279</v>
      </c>
      <c r="AD895">
        <v>35.227463258542862</v>
      </c>
      <c r="AM895">
        <v>30</v>
      </c>
      <c r="AO895">
        <v>0.87969675195649677</v>
      </c>
    </row>
    <row r="896" spans="1:41">
      <c r="A896" t="s">
        <v>424</v>
      </c>
      <c r="B896" t="s">
        <v>423</v>
      </c>
      <c r="D896" s="5">
        <v>2020</v>
      </c>
      <c r="E896" s="5" t="s">
        <v>3178</v>
      </c>
      <c r="F896" s="5" t="s">
        <v>51</v>
      </c>
      <c r="G896">
        <v>-38.055349999999997</v>
      </c>
      <c r="H896">
        <v>140.99590000000001</v>
      </c>
      <c r="I896" s="5" t="s">
        <v>96</v>
      </c>
      <c r="J896" s="5" t="s">
        <v>412</v>
      </c>
      <c r="K896" t="s">
        <v>2922</v>
      </c>
      <c r="L896" t="s">
        <v>56</v>
      </c>
      <c r="M896" t="s">
        <v>125</v>
      </c>
      <c r="N896" s="5" t="s">
        <v>62</v>
      </c>
      <c r="O896" t="s">
        <v>3176</v>
      </c>
      <c r="S896">
        <v>30</v>
      </c>
      <c r="V896">
        <v>29.87389010173036</v>
      </c>
      <c r="W896">
        <v>1.9565425698273</v>
      </c>
      <c r="AA896">
        <v>13.424160385248943</v>
      </c>
      <c r="AD896">
        <v>29.87389010173036</v>
      </c>
      <c r="AM896">
        <v>30</v>
      </c>
      <c r="AO896">
        <v>0.61154401557164018</v>
      </c>
    </row>
    <row r="897" spans="1:41">
      <c r="A897" t="s">
        <v>424</v>
      </c>
      <c r="B897" t="s">
        <v>423</v>
      </c>
      <c r="D897" s="5">
        <v>2020</v>
      </c>
      <c r="E897" s="5" t="s">
        <v>3178</v>
      </c>
      <c r="F897" s="5" t="s">
        <v>51</v>
      </c>
      <c r="G897">
        <v>-38.055</v>
      </c>
      <c r="H897">
        <v>140.99639999999999</v>
      </c>
      <c r="I897" s="5" t="s">
        <v>96</v>
      </c>
      <c r="J897" s="5" t="s">
        <v>412</v>
      </c>
      <c r="K897" t="s">
        <v>2922</v>
      </c>
      <c r="L897" t="s">
        <v>56</v>
      </c>
      <c r="M897" t="s">
        <v>125</v>
      </c>
      <c r="N897" s="5" t="s">
        <v>62</v>
      </c>
      <c r="O897" t="s">
        <v>3177</v>
      </c>
      <c r="S897">
        <v>30</v>
      </c>
      <c r="V897">
        <v>28.236904463382288</v>
      </c>
      <c r="W897">
        <v>1.6044442424606</v>
      </c>
      <c r="AA897">
        <v>17.127671824599751</v>
      </c>
      <c r="AD897">
        <v>28.236904463382288</v>
      </c>
      <c r="AM897">
        <v>30</v>
      </c>
      <c r="AO897">
        <v>0.67433170165434675</v>
      </c>
    </row>
    <row r="898" spans="1:41">
      <c r="A898" t="s">
        <v>424</v>
      </c>
      <c r="B898" t="s">
        <v>423</v>
      </c>
      <c r="D898" s="5">
        <v>2020</v>
      </c>
      <c r="E898" s="5" t="s">
        <v>3179</v>
      </c>
      <c r="F898" s="5" t="s">
        <v>51</v>
      </c>
      <c r="G898">
        <v>-38.602683333333331</v>
      </c>
      <c r="H898">
        <v>142.88399999999999</v>
      </c>
      <c r="I898" t="s">
        <v>88</v>
      </c>
      <c r="J898" s="5" t="s">
        <v>412</v>
      </c>
      <c r="K898" t="s">
        <v>2922</v>
      </c>
      <c r="L898" t="s">
        <v>56</v>
      </c>
      <c r="M898" t="s">
        <v>3270</v>
      </c>
      <c r="N898" s="5" t="s">
        <v>62</v>
      </c>
      <c r="O898" t="s">
        <v>3180</v>
      </c>
      <c r="S898">
        <v>30</v>
      </c>
      <c r="V898">
        <v>29.091901561682775</v>
      </c>
      <c r="W898">
        <v>1.0977704168722668</v>
      </c>
      <c r="AA898">
        <v>19.780001879188674</v>
      </c>
      <c r="AD898">
        <v>29.091901561682775</v>
      </c>
      <c r="AM898">
        <v>30</v>
      </c>
      <c r="AO898">
        <v>1.0934496836845078</v>
      </c>
    </row>
    <row r="899" spans="1:41">
      <c r="A899" t="s">
        <v>424</v>
      </c>
      <c r="B899" t="s">
        <v>423</v>
      </c>
      <c r="D899" s="5">
        <v>2020</v>
      </c>
      <c r="E899" s="5" t="s">
        <v>3179</v>
      </c>
      <c r="F899" s="5" t="s">
        <v>51</v>
      </c>
      <c r="G899">
        <v>-38.603299999999997</v>
      </c>
      <c r="H899">
        <v>142.88355000000001</v>
      </c>
      <c r="I899" t="s">
        <v>88</v>
      </c>
      <c r="J899" s="5" t="s">
        <v>412</v>
      </c>
      <c r="K899" t="s">
        <v>2922</v>
      </c>
      <c r="L899" t="s">
        <v>56</v>
      </c>
      <c r="M899" t="s">
        <v>3270</v>
      </c>
      <c r="N899" s="5" t="s">
        <v>62</v>
      </c>
      <c r="O899" t="s">
        <v>3181</v>
      </c>
      <c r="S899">
        <v>30</v>
      </c>
      <c r="V899">
        <v>29.134390173261295</v>
      </c>
      <c r="W899">
        <v>1.0667801775792667</v>
      </c>
      <c r="AA899">
        <v>18.585938102751999</v>
      </c>
      <c r="AD899">
        <v>29.134390173261295</v>
      </c>
      <c r="AM899">
        <v>30</v>
      </c>
      <c r="AO899">
        <v>1.0174882124456082</v>
      </c>
    </row>
    <row r="900" spans="1:41">
      <c r="A900" t="s">
        <v>424</v>
      </c>
      <c r="B900" t="s">
        <v>423</v>
      </c>
      <c r="D900" s="5">
        <v>2020</v>
      </c>
      <c r="E900" s="5" t="s">
        <v>3179</v>
      </c>
      <c r="F900" s="5" t="s">
        <v>51</v>
      </c>
      <c r="G900">
        <v>-38.603700000000003</v>
      </c>
      <c r="H900">
        <v>142.88303333333334</v>
      </c>
      <c r="I900" t="s">
        <v>88</v>
      </c>
      <c r="J900" s="5" t="s">
        <v>412</v>
      </c>
      <c r="K900" t="s">
        <v>2922</v>
      </c>
      <c r="L900" t="s">
        <v>56</v>
      </c>
      <c r="M900" t="s">
        <v>3270</v>
      </c>
      <c r="N900" s="5" t="s">
        <v>62</v>
      </c>
      <c r="O900" t="s">
        <v>3182</v>
      </c>
      <c r="S900">
        <v>30</v>
      </c>
      <c r="V900">
        <v>23.778501850762613</v>
      </c>
      <c r="W900">
        <v>0.7900471092900333</v>
      </c>
      <c r="AA900">
        <v>18.149567611046912</v>
      </c>
      <c r="AD900">
        <v>23.778501850762613</v>
      </c>
      <c r="AM900">
        <v>30</v>
      </c>
      <c r="AO900">
        <v>1.2095097123189336</v>
      </c>
    </row>
    <row r="901" spans="1:41">
      <c r="A901" t="s">
        <v>424</v>
      </c>
      <c r="B901" t="s">
        <v>423</v>
      </c>
      <c r="D901" s="5">
        <v>2020</v>
      </c>
      <c r="E901" s="5" t="s">
        <v>3184</v>
      </c>
      <c r="F901" s="5" t="s">
        <v>51</v>
      </c>
      <c r="G901">
        <v>-38.380566666666667</v>
      </c>
      <c r="H901">
        <v>142.24056666666667</v>
      </c>
      <c r="I901" t="s">
        <v>88</v>
      </c>
      <c r="J901" s="5" t="s">
        <v>412</v>
      </c>
      <c r="K901" t="s">
        <v>2922</v>
      </c>
      <c r="L901" t="s">
        <v>56</v>
      </c>
      <c r="M901" t="s">
        <v>125</v>
      </c>
      <c r="N901" s="5" t="s">
        <v>62</v>
      </c>
      <c r="O901" t="s">
        <v>3183</v>
      </c>
      <c r="S901">
        <v>30</v>
      </c>
      <c r="V901">
        <v>21.918438245910824</v>
      </c>
      <c r="W901">
        <v>0.51222134611586678</v>
      </c>
      <c r="AA901">
        <v>16.03028398336436</v>
      </c>
      <c r="AD901">
        <v>21.918438245910824</v>
      </c>
      <c r="AM901">
        <v>30</v>
      </c>
      <c r="AO901">
        <v>1.4778731783367078</v>
      </c>
    </row>
    <row r="902" spans="1:41">
      <c r="A902" t="s">
        <v>424</v>
      </c>
      <c r="B902" t="s">
        <v>423</v>
      </c>
      <c r="D902" s="5">
        <v>2020</v>
      </c>
      <c r="E902" s="5" t="s">
        <v>3184</v>
      </c>
      <c r="F902" s="5" t="s">
        <v>51</v>
      </c>
      <c r="G902">
        <v>-38.379966666666668</v>
      </c>
      <c r="H902">
        <v>142.24039999999999</v>
      </c>
      <c r="I902" t="s">
        <v>88</v>
      </c>
      <c r="J902" s="5" t="s">
        <v>412</v>
      </c>
      <c r="K902" t="s">
        <v>2922</v>
      </c>
      <c r="L902" t="s">
        <v>56</v>
      </c>
      <c r="M902" t="s">
        <v>125</v>
      </c>
      <c r="N902" s="5" t="s">
        <v>62</v>
      </c>
      <c r="O902" t="s">
        <v>3186</v>
      </c>
      <c r="S902">
        <v>30</v>
      </c>
      <c r="V902">
        <v>33.861869657781199</v>
      </c>
      <c r="W902">
        <v>0.88757537053723323</v>
      </c>
      <c r="AA902">
        <v>23.853019641509526</v>
      </c>
      <c r="AD902">
        <v>33.861869657781199</v>
      </c>
      <c r="AM902">
        <v>30</v>
      </c>
      <c r="AO902">
        <v>1.3670504083629591</v>
      </c>
    </row>
    <row r="903" spans="1:41">
      <c r="A903" t="s">
        <v>424</v>
      </c>
      <c r="B903" t="s">
        <v>423</v>
      </c>
      <c r="D903" s="5">
        <v>2020</v>
      </c>
      <c r="E903" s="5" t="s">
        <v>3184</v>
      </c>
      <c r="F903" s="5" t="s">
        <v>51</v>
      </c>
      <c r="G903">
        <v>-38.379433333333331</v>
      </c>
      <c r="H903">
        <v>142.23981666666666</v>
      </c>
      <c r="I903" t="s">
        <v>88</v>
      </c>
      <c r="J903" s="5" t="s">
        <v>412</v>
      </c>
      <c r="K903" t="s">
        <v>2922</v>
      </c>
      <c r="L903" t="s">
        <v>56</v>
      </c>
      <c r="M903" t="s">
        <v>125</v>
      </c>
      <c r="N903" s="5" t="s">
        <v>62</v>
      </c>
      <c r="O903" t="s">
        <v>3187</v>
      </c>
      <c r="S903">
        <v>30</v>
      </c>
      <c r="V903">
        <v>34.959450990988671</v>
      </c>
      <c r="W903">
        <v>1.0739671083580669</v>
      </c>
      <c r="AA903">
        <v>23.128616262831425</v>
      </c>
      <c r="AD903">
        <v>34.959450990988671</v>
      </c>
      <c r="AM903">
        <v>30</v>
      </c>
      <c r="AO903">
        <v>1.127813813783713</v>
      </c>
    </row>
    <row r="904" spans="1:41">
      <c r="A904" t="s">
        <v>424</v>
      </c>
      <c r="B904" t="s">
        <v>423</v>
      </c>
      <c r="D904" s="5">
        <v>2020</v>
      </c>
      <c r="E904" s="5" t="s">
        <v>3185</v>
      </c>
      <c r="F904" s="5" t="s">
        <v>51</v>
      </c>
      <c r="G904">
        <v>-38.354466666666667</v>
      </c>
      <c r="H904">
        <v>141.60248333333334</v>
      </c>
      <c r="I904" t="s">
        <v>88</v>
      </c>
      <c r="J904" s="5" t="s">
        <v>412</v>
      </c>
      <c r="K904" t="s">
        <v>2922</v>
      </c>
      <c r="L904" t="s">
        <v>56</v>
      </c>
      <c r="M904" t="s">
        <v>125</v>
      </c>
      <c r="N904" s="5" t="s">
        <v>62</v>
      </c>
      <c r="O904" t="s">
        <v>3188</v>
      </c>
      <c r="S904">
        <v>30</v>
      </c>
      <c r="V904">
        <v>34.046907678526949</v>
      </c>
      <c r="W904">
        <v>1.2739425313696666</v>
      </c>
      <c r="AA904">
        <v>22.105997554374479</v>
      </c>
      <c r="AD904">
        <v>34.046907678526949</v>
      </c>
      <c r="AM904">
        <v>30</v>
      </c>
      <c r="AO904">
        <v>0.9190243543194222</v>
      </c>
    </row>
    <row r="905" spans="1:41">
      <c r="A905" t="s">
        <v>424</v>
      </c>
      <c r="B905" t="s">
        <v>423</v>
      </c>
      <c r="D905" s="5">
        <v>2020</v>
      </c>
      <c r="E905" s="5" t="s">
        <v>3185</v>
      </c>
      <c r="F905" s="5" t="s">
        <v>51</v>
      </c>
      <c r="G905">
        <v>-38.354349999999997</v>
      </c>
      <c r="H905">
        <v>141.60163333333333</v>
      </c>
      <c r="I905" t="s">
        <v>88</v>
      </c>
      <c r="J905" s="5" t="s">
        <v>412</v>
      </c>
      <c r="K905" t="s">
        <v>2922</v>
      </c>
      <c r="L905" t="s">
        <v>56</v>
      </c>
      <c r="M905" t="s">
        <v>125</v>
      </c>
      <c r="N905" s="5" t="s">
        <v>62</v>
      </c>
      <c r="O905" t="s">
        <v>3189</v>
      </c>
      <c r="S905">
        <v>30</v>
      </c>
      <c r="V905">
        <v>34.336846317402248</v>
      </c>
      <c r="W905">
        <v>1.1368429383712335</v>
      </c>
      <c r="AA905">
        <v>21.757163823968042</v>
      </c>
      <c r="AD905">
        <v>34.336846317402248</v>
      </c>
      <c r="AM905">
        <v>30</v>
      </c>
      <c r="AO905">
        <v>1.0046015512950162</v>
      </c>
    </row>
    <row r="906" spans="1:41">
      <c r="A906" t="s">
        <v>424</v>
      </c>
      <c r="B906" t="s">
        <v>423</v>
      </c>
      <c r="D906" s="5">
        <v>2020</v>
      </c>
      <c r="E906" s="5" t="s">
        <v>3185</v>
      </c>
      <c r="F906" s="5" t="s">
        <v>51</v>
      </c>
      <c r="G906">
        <v>-38.354383333333331</v>
      </c>
      <c r="H906">
        <v>141.60204999999999</v>
      </c>
      <c r="I906" t="s">
        <v>88</v>
      </c>
      <c r="J906" s="5" t="s">
        <v>412</v>
      </c>
      <c r="K906" t="s">
        <v>2922</v>
      </c>
      <c r="L906" t="s">
        <v>56</v>
      </c>
      <c r="M906" t="s">
        <v>125</v>
      </c>
      <c r="N906" s="5" t="s">
        <v>62</v>
      </c>
      <c r="O906" t="s">
        <v>3190</v>
      </c>
      <c r="S906">
        <v>30</v>
      </c>
      <c r="V906">
        <v>32.879938028157426</v>
      </c>
      <c r="W906">
        <v>1.6450253363893665</v>
      </c>
      <c r="AA906">
        <v>19.410770933571875</v>
      </c>
      <c r="AD906">
        <v>32.879938028157426</v>
      </c>
      <c r="AM906">
        <v>30</v>
      </c>
      <c r="AO906">
        <v>0.72193388410017867</v>
      </c>
    </row>
    <row r="907" spans="1:41">
      <c r="A907" t="s">
        <v>424</v>
      </c>
      <c r="B907" t="s">
        <v>423</v>
      </c>
      <c r="D907" s="5">
        <v>2020</v>
      </c>
      <c r="E907" s="5" t="s">
        <v>3191</v>
      </c>
      <c r="F907" s="5" t="s">
        <v>51</v>
      </c>
      <c r="G907">
        <v>-38.260233333333332</v>
      </c>
      <c r="H907">
        <v>141.84774999999999</v>
      </c>
      <c r="I907" t="s">
        <v>88</v>
      </c>
      <c r="J907" s="5" t="s">
        <v>412</v>
      </c>
      <c r="K907" t="s">
        <v>2922</v>
      </c>
      <c r="L907" t="s">
        <v>56</v>
      </c>
      <c r="M907" t="s">
        <v>125</v>
      </c>
      <c r="N907" s="5" t="s">
        <v>62</v>
      </c>
      <c r="O907" t="s">
        <v>3192</v>
      </c>
      <c r="S907">
        <v>30</v>
      </c>
      <c r="V907">
        <v>15.120812031786677</v>
      </c>
      <c r="W907">
        <v>0.50442955403230005</v>
      </c>
      <c r="AA907">
        <v>10.324514351790882</v>
      </c>
      <c r="AD907">
        <v>15.120812031786677</v>
      </c>
      <c r="AM907">
        <v>30</v>
      </c>
      <c r="AO907">
        <v>1.0807158112792845</v>
      </c>
    </row>
    <row r="908" spans="1:41">
      <c r="A908" t="s">
        <v>424</v>
      </c>
      <c r="B908" t="s">
        <v>423</v>
      </c>
      <c r="D908" s="5">
        <v>2020</v>
      </c>
      <c r="E908" s="5" t="s">
        <v>3191</v>
      </c>
      <c r="F908" s="5" t="s">
        <v>51</v>
      </c>
      <c r="G908">
        <v>-38.259816666666666</v>
      </c>
      <c r="H908">
        <v>141.84748333333334</v>
      </c>
      <c r="I908" t="s">
        <v>88</v>
      </c>
      <c r="J908" s="5" t="s">
        <v>412</v>
      </c>
      <c r="K908" t="s">
        <v>2922</v>
      </c>
      <c r="L908" t="s">
        <v>56</v>
      </c>
      <c r="M908" t="s">
        <v>125</v>
      </c>
      <c r="N908" s="5" t="s">
        <v>62</v>
      </c>
      <c r="O908" t="s">
        <v>3193</v>
      </c>
      <c r="S908">
        <v>30</v>
      </c>
      <c r="V908">
        <v>23.877853203896748</v>
      </c>
      <c r="W908">
        <v>0.56454522652380013</v>
      </c>
      <c r="AA908">
        <v>10.153586844361778</v>
      </c>
      <c r="AD908">
        <v>23.877853203896748</v>
      </c>
      <c r="AM908">
        <v>30</v>
      </c>
      <c r="AO908">
        <v>1.3618046614386505</v>
      </c>
    </row>
    <row r="909" spans="1:41">
      <c r="A909" t="s">
        <v>424</v>
      </c>
      <c r="B909" t="s">
        <v>423</v>
      </c>
      <c r="D909" s="5">
        <v>2020</v>
      </c>
      <c r="E909" s="5" t="s">
        <v>3191</v>
      </c>
      <c r="F909" s="5" t="s">
        <v>51</v>
      </c>
      <c r="G909">
        <v>-38.259616666666666</v>
      </c>
      <c r="H909">
        <v>141.84701666666666</v>
      </c>
      <c r="I909" t="s">
        <v>88</v>
      </c>
      <c r="J909" s="5" t="s">
        <v>412</v>
      </c>
      <c r="K909" t="s">
        <v>2922</v>
      </c>
      <c r="L909" t="s">
        <v>56</v>
      </c>
      <c r="M909" t="s">
        <v>125</v>
      </c>
      <c r="N909" s="5" t="s">
        <v>62</v>
      </c>
      <c r="O909" t="s">
        <v>3194</v>
      </c>
      <c r="S909">
        <v>16</v>
      </c>
      <c r="V909">
        <v>11.454137128132132</v>
      </c>
      <c r="W909">
        <v>0.40115660386639995</v>
      </c>
      <c r="AA909">
        <v>11.04272338144745</v>
      </c>
      <c r="AM909">
        <v>16</v>
      </c>
      <c r="AO909">
        <v>1.4489706406712197</v>
      </c>
    </row>
    <row r="910" spans="1:41">
      <c r="A910" t="s">
        <v>424</v>
      </c>
      <c r="B910" t="s">
        <v>423</v>
      </c>
      <c r="D910" s="5">
        <v>2020</v>
      </c>
      <c r="E910" s="5" t="s">
        <v>3191</v>
      </c>
      <c r="F910" s="5" t="s">
        <v>51</v>
      </c>
      <c r="G910">
        <v>-38.259950000000003</v>
      </c>
      <c r="H910">
        <v>141.84715</v>
      </c>
      <c r="I910" t="s">
        <v>88</v>
      </c>
      <c r="J910" s="5" t="s">
        <v>412</v>
      </c>
      <c r="K910" t="s">
        <v>2922</v>
      </c>
      <c r="L910" t="s">
        <v>56</v>
      </c>
      <c r="M910" t="s">
        <v>125</v>
      </c>
      <c r="N910" s="5" t="s">
        <v>62</v>
      </c>
      <c r="O910" t="s">
        <v>3195</v>
      </c>
      <c r="S910">
        <v>30</v>
      </c>
      <c r="V910">
        <v>22.171236576897154</v>
      </c>
      <c r="W910">
        <v>0.67113618580806678</v>
      </c>
      <c r="AA910">
        <v>11.499391129443064</v>
      </c>
      <c r="AD910">
        <v>22.171236576897154</v>
      </c>
      <c r="AM910">
        <v>30</v>
      </c>
      <c r="AO910">
        <v>1.1407617882089947</v>
      </c>
    </row>
    <row r="911" spans="1:41">
      <c r="A911" t="s">
        <v>424</v>
      </c>
      <c r="B911" t="s">
        <v>423</v>
      </c>
      <c r="D911" s="5">
        <v>2020</v>
      </c>
      <c r="E911" s="5" t="s">
        <v>3196</v>
      </c>
      <c r="F911" s="5" t="s">
        <v>51</v>
      </c>
      <c r="G911">
        <v>-38.399516666666663</v>
      </c>
      <c r="H911">
        <v>142.51185000000001</v>
      </c>
      <c r="I911" t="s">
        <v>88</v>
      </c>
      <c r="J911" s="5" t="s">
        <v>412</v>
      </c>
      <c r="K911" t="s">
        <v>2922</v>
      </c>
      <c r="L911" t="s">
        <v>56</v>
      </c>
      <c r="M911" t="s">
        <v>125</v>
      </c>
      <c r="N911" s="5" t="s">
        <v>62</v>
      </c>
      <c r="O911" t="s">
        <v>3197</v>
      </c>
      <c r="S911">
        <v>30</v>
      </c>
      <c r="V911">
        <v>17.489944898176926</v>
      </c>
      <c r="W911">
        <v>0.4051416891222</v>
      </c>
      <c r="AA911">
        <v>10.392609557564564</v>
      </c>
      <c r="AD911">
        <v>17.489944898176926</v>
      </c>
      <c r="AM911">
        <v>30</v>
      </c>
      <c r="AO911">
        <v>1.4257807044297766</v>
      </c>
    </row>
    <row r="912" spans="1:41">
      <c r="A912" t="s">
        <v>424</v>
      </c>
      <c r="B912" t="s">
        <v>423</v>
      </c>
      <c r="D912" s="5">
        <v>2020</v>
      </c>
      <c r="E912" s="5" t="s">
        <v>3196</v>
      </c>
      <c r="F912" s="5" t="s">
        <v>51</v>
      </c>
      <c r="G912">
        <v>-38.398949999999999</v>
      </c>
      <c r="H912">
        <v>142.51113333333333</v>
      </c>
      <c r="I912" t="s">
        <v>88</v>
      </c>
      <c r="J912" s="5" t="s">
        <v>412</v>
      </c>
      <c r="K912" t="s">
        <v>2922</v>
      </c>
      <c r="L912" t="s">
        <v>56</v>
      </c>
      <c r="M912" t="s">
        <v>125</v>
      </c>
      <c r="N912" s="5" t="s">
        <v>62</v>
      </c>
      <c r="O912" t="s">
        <v>3198</v>
      </c>
      <c r="S912">
        <v>30</v>
      </c>
      <c r="V912">
        <v>19.340552541034413</v>
      </c>
      <c r="W912">
        <v>0.49141157119380008</v>
      </c>
      <c r="AA912">
        <v>12.451319244698331</v>
      </c>
      <c r="AD912">
        <v>19.340552541034413</v>
      </c>
      <c r="AM912">
        <v>30</v>
      </c>
      <c r="AO912">
        <v>1.3162481505280264</v>
      </c>
    </row>
    <row r="913" spans="1:41">
      <c r="A913" t="s">
        <v>424</v>
      </c>
      <c r="B913" t="s">
        <v>423</v>
      </c>
      <c r="D913" s="5">
        <v>2020</v>
      </c>
      <c r="E913" s="5" t="s">
        <v>3196</v>
      </c>
      <c r="F913" s="5" t="s">
        <v>51</v>
      </c>
      <c r="G913">
        <v>-38.398833333333336</v>
      </c>
      <c r="H913">
        <v>142.51111666666668</v>
      </c>
      <c r="I913" t="s">
        <v>88</v>
      </c>
      <c r="J913" s="5" t="s">
        <v>412</v>
      </c>
      <c r="K913" t="s">
        <v>2922</v>
      </c>
      <c r="L913" t="s">
        <v>56</v>
      </c>
      <c r="M913" t="s">
        <v>125</v>
      </c>
      <c r="N913" s="5" t="s">
        <v>62</v>
      </c>
      <c r="O913" t="s">
        <v>3199</v>
      </c>
      <c r="S913">
        <v>30</v>
      </c>
      <c r="V913">
        <v>27.051560603414107</v>
      </c>
      <c r="W913">
        <v>0.81679590111636668</v>
      </c>
      <c r="AA913">
        <v>17.088257117678296</v>
      </c>
      <c r="AD913">
        <v>27.051560603414107</v>
      </c>
      <c r="AM913">
        <v>30</v>
      </c>
      <c r="AO913">
        <v>1.101087643995047</v>
      </c>
    </row>
    <row r="914" spans="1:41">
      <c r="A914" t="s">
        <v>424</v>
      </c>
      <c r="B914" t="s">
        <v>423</v>
      </c>
      <c r="D914" s="5">
        <v>2020</v>
      </c>
      <c r="E914" s="5" t="s">
        <v>3200</v>
      </c>
      <c r="F914" s="5" t="s">
        <v>51</v>
      </c>
      <c r="G914">
        <v>-38.339950000000002</v>
      </c>
      <c r="H914">
        <v>142.05289999999999</v>
      </c>
      <c r="I914" t="s">
        <v>88</v>
      </c>
      <c r="J914" s="5" t="s">
        <v>412</v>
      </c>
      <c r="K914" t="s">
        <v>2922</v>
      </c>
      <c r="L914" t="s">
        <v>56</v>
      </c>
      <c r="M914" t="s">
        <v>125</v>
      </c>
      <c r="N914" s="5" t="s">
        <v>62</v>
      </c>
      <c r="O914" t="s">
        <v>3201</v>
      </c>
      <c r="S914">
        <v>30</v>
      </c>
      <c r="V914">
        <v>19.08666231958717</v>
      </c>
      <c r="W914">
        <v>0.42625208939876674</v>
      </c>
      <c r="AA914">
        <v>14.611568802939349</v>
      </c>
      <c r="AD914">
        <v>19.08666231958717</v>
      </c>
      <c r="AM914">
        <v>30</v>
      </c>
      <c r="AO914">
        <v>1.5288551666657757</v>
      </c>
    </row>
    <row r="915" spans="1:41">
      <c r="A915" t="s">
        <v>424</v>
      </c>
      <c r="B915" t="s">
        <v>423</v>
      </c>
      <c r="D915" s="5">
        <v>2020</v>
      </c>
      <c r="E915" s="5" t="s">
        <v>3200</v>
      </c>
      <c r="F915" s="5" t="s">
        <v>51</v>
      </c>
      <c r="G915">
        <v>-38.339666666666666</v>
      </c>
      <c r="H915">
        <v>142.05334999999999</v>
      </c>
      <c r="I915" t="s">
        <v>88</v>
      </c>
      <c r="J915" s="5" t="s">
        <v>412</v>
      </c>
      <c r="K915" t="s">
        <v>2922</v>
      </c>
      <c r="L915" t="s">
        <v>56</v>
      </c>
      <c r="M915" t="s">
        <v>125</v>
      </c>
      <c r="N915" s="5" t="s">
        <v>62</v>
      </c>
      <c r="O915" t="s">
        <v>3202</v>
      </c>
      <c r="S915">
        <v>30</v>
      </c>
      <c r="V915">
        <v>18.536691298333817</v>
      </c>
      <c r="W915">
        <v>0.49867985923763331</v>
      </c>
      <c r="AA915">
        <v>13.474683619777153</v>
      </c>
      <c r="AD915">
        <v>18.536691298333817</v>
      </c>
      <c r="AM915">
        <v>30</v>
      </c>
      <c r="AO915">
        <v>1.3784161933656287</v>
      </c>
    </row>
    <row r="916" spans="1:41">
      <c r="A916" t="s">
        <v>424</v>
      </c>
      <c r="B916" t="s">
        <v>423</v>
      </c>
      <c r="D916" s="5">
        <v>2020</v>
      </c>
      <c r="E916" s="5" t="s">
        <v>3200</v>
      </c>
      <c r="F916" s="5" t="s">
        <v>51</v>
      </c>
      <c r="G916">
        <v>-38.33925</v>
      </c>
      <c r="H916">
        <v>142.05361666666667</v>
      </c>
      <c r="I916" t="s">
        <v>88</v>
      </c>
      <c r="J916" s="5" t="s">
        <v>412</v>
      </c>
      <c r="K916" t="s">
        <v>2922</v>
      </c>
      <c r="L916" t="s">
        <v>56</v>
      </c>
      <c r="M916" t="s">
        <v>125</v>
      </c>
      <c r="N916" s="5" t="s">
        <v>62</v>
      </c>
      <c r="O916" t="s">
        <v>3203</v>
      </c>
      <c r="S916">
        <v>30</v>
      </c>
      <c r="V916">
        <v>12.488803741937858</v>
      </c>
      <c r="W916">
        <v>0.28980092448286665</v>
      </c>
      <c r="AA916">
        <v>9.2191649706169336</v>
      </c>
      <c r="AD916">
        <v>12.488803741937858</v>
      </c>
      <c r="AM916">
        <v>30</v>
      </c>
      <c r="AO916">
        <v>1.4952062126723693</v>
      </c>
    </row>
    <row r="917" spans="1:41">
      <c r="A917" t="s">
        <v>424</v>
      </c>
      <c r="B917" t="s">
        <v>423</v>
      </c>
      <c r="D917" s="5">
        <v>2020</v>
      </c>
      <c r="E917" s="5" t="s">
        <v>3204</v>
      </c>
      <c r="F917" s="5" t="s">
        <v>51</v>
      </c>
      <c r="G917">
        <v>-38.509300000000003</v>
      </c>
      <c r="H917">
        <v>145.34444999999999</v>
      </c>
      <c r="I917" t="s">
        <v>88</v>
      </c>
      <c r="J917" s="5" t="s">
        <v>412</v>
      </c>
      <c r="K917" t="s">
        <v>2922</v>
      </c>
      <c r="L917" t="s">
        <v>56</v>
      </c>
      <c r="M917" t="s">
        <v>125</v>
      </c>
      <c r="N917" s="5" t="s">
        <v>62</v>
      </c>
      <c r="O917" t="s">
        <v>3205</v>
      </c>
      <c r="S917">
        <v>30</v>
      </c>
      <c r="V917">
        <v>31.616835913664907</v>
      </c>
      <c r="W917">
        <v>1.7229371590779667</v>
      </c>
      <c r="AA917">
        <v>18.940492073138309</v>
      </c>
      <c r="AD917">
        <v>31.616835913664907</v>
      </c>
      <c r="AM917">
        <v>30</v>
      </c>
      <c r="AO917">
        <v>0.61957902884359395</v>
      </c>
    </row>
    <row r="918" spans="1:41">
      <c r="A918" t="s">
        <v>424</v>
      </c>
      <c r="B918" t="s">
        <v>423</v>
      </c>
      <c r="D918" s="5">
        <v>2020</v>
      </c>
      <c r="E918" s="5" t="s">
        <v>3204</v>
      </c>
      <c r="F918" s="5" t="s">
        <v>51</v>
      </c>
      <c r="G918">
        <v>-38.509466666666668</v>
      </c>
      <c r="H918">
        <v>145.34436666666667</v>
      </c>
      <c r="I918" t="s">
        <v>88</v>
      </c>
      <c r="J918" s="5" t="s">
        <v>412</v>
      </c>
      <c r="K918" t="s">
        <v>2922</v>
      </c>
      <c r="L918" t="s">
        <v>56</v>
      </c>
      <c r="M918" t="s">
        <v>125</v>
      </c>
      <c r="N918" s="5" t="s">
        <v>62</v>
      </c>
      <c r="O918" t="s">
        <v>3206</v>
      </c>
      <c r="S918">
        <v>30</v>
      </c>
      <c r="V918">
        <v>31.46029729186408</v>
      </c>
      <c r="W918">
        <v>1.7054954653849002</v>
      </c>
      <c r="AA918">
        <v>19.56759454950349</v>
      </c>
      <c r="AD918">
        <v>31.46029729186408</v>
      </c>
      <c r="AM918">
        <v>30</v>
      </c>
      <c r="AO918">
        <v>0.61686278448149223</v>
      </c>
    </row>
    <row r="919" spans="1:41">
      <c r="A919" t="s">
        <v>424</v>
      </c>
      <c r="B919" t="s">
        <v>423</v>
      </c>
      <c r="D919" s="5">
        <v>2020</v>
      </c>
      <c r="E919" s="5" t="s">
        <v>3204</v>
      </c>
      <c r="F919" s="5" t="s">
        <v>51</v>
      </c>
      <c r="G919">
        <v>-38.509316666666663</v>
      </c>
      <c r="H919">
        <v>145.34438333333333</v>
      </c>
      <c r="I919" t="s">
        <v>88</v>
      </c>
      <c r="J919" s="5" t="s">
        <v>412</v>
      </c>
      <c r="K919" t="s">
        <v>2922</v>
      </c>
      <c r="L919" t="s">
        <v>56</v>
      </c>
      <c r="M919" t="s">
        <v>125</v>
      </c>
      <c r="N919" s="5" t="s">
        <v>62</v>
      </c>
      <c r="O919" t="s">
        <v>3207</v>
      </c>
      <c r="S919">
        <v>30</v>
      </c>
      <c r="V919">
        <v>34.503755739742772</v>
      </c>
      <c r="W919">
        <v>1.8667127677756665</v>
      </c>
      <c r="AA919">
        <v>21.326150357508705</v>
      </c>
      <c r="AD919">
        <v>34.503755739742772</v>
      </c>
      <c r="AM919">
        <v>30</v>
      </c>
      <c r="AO919">
        <v>0.61606124878150614</v>
      </c>
    </row>
    <row r="920" spans="1:41">
      <c r="A920" t="s">
        <v>424</v>
      </c>
      <c r="B920" t="s">
        <v>423</v>
      </c>
      <c r="D920" s="5">
        <v>2020</v>
      </c>
      <c r="E920" s="5" t="s">
        <v>3208</v>
      </c>
      <c r="F920" s="5" t="s">
        <v>51</v>
      </c>
      <c r="G920">
        <v>-37.867249999999999</v>
      </c>
      <c r="H920">
        <v>144.87816666666666</v>
      </c>
      <c r="I920" t="s">
        <v>88</v>
      </c>
      <c r="J920" s="5" t="s">
        <v>412</v>
      </c>
      <c r="K920" t="s">
        <v>2922</v>
      </c>
      <c r="L920" t="s">
        <v>56</v>
      </c>
      <c r="M920" t="s">
        <v>125</v>
      </c>
      <c r="N920" s="5" t="s">
        <v>62</v>
      </c>
      <c r="O920" t="s">
        <v>3210</v>
      </c>
      <c r="S920">
        <v>30</v>
      </c>
      <c r="V920">
        <v>15.229879594329567</v>
      </c>
      <c r="W920">
        <v>0.38868103356726663</v>
      </c>
      <c r="AA920">
        <v>8.5974889501300247</v>
      </c>
      <c r="AD920">
        <v>15.229879594329567</v>
      </c>
      <c r="AM920">
        <v>30</v>
      </c>
      <c r="AO920">
        <v>1.3024207690722025</v>
      </c>
    </row>
    <row r="921" spans="1:41">
      <c r="A921" t="s">
        <v>424</v>
      </c>
      <c r="B921" t="s">
        <v>423</v>
      </c>
      <c r="D921" s="5">
        <v>2020</v>
      </c>
      <c r="E921" s="5" t="s">
        <v>3208</v>
      </c>
      <c r="F921" s="5" t="s">
        <v>51</v>
      </c>
      <c r="G921">
        <v>-37.867216666666664</v>
      </c>
      <c r="H921">
        <v>144.87801666666667</v>
      </c>
      <c r="I921" t="s">
        <v>88</v>
      </c>
      <c r="J921" s="5" t="s">
        <v>412</v>
      </c>
      <c r="K921" t="s">
        <v>2922</v>
      </c>
      <c r="L921" t="s">
        <v>56</v>
      </c>
      <c r="M921" t="s">
        <v>125</v>
      </c>
      <c r="N921" s="5" t="s">
        <v>62</v>
      </c>
      <c r="O921" t="s">
        <v>3209</v>
      </c>
      <c r="S921">
        <v>30</v>
      </c>
      <c r="V921">
        <v>18.504720430874443</v>
      </c>
      <c r="W921">
        <v>0.47472445700836668</v>
      </c>
      <c r="AA921">
        <v>12.918440717652372</v>
      </c>
      <c r="AD921">
        <v>18.504720430874443</v>
      </c>
      <c r="AM921">
        <v>30</v>
      </c>
      <c r="AO921">
        <v>1.3170036059912358</v>
      </c>
    </row>
    <row r="922" spans="1:41">
      <c r="A922" t="s">
        <v>424</v>
      </c>
      <c r="B922" t="s">
        <v>423</v>
      </c>
      <c r="D922" s="5">
        <v>2020</v>
      </c>
      <c r="E922" s="5" t="s">
        <v>3208</v>
      </c>
      <c r="F922" s="5" t="s">
        <v>51</v>
      </c>
      <c r="G922">
        <v>-37.86716666666667</v>
      </c>
      <c r="H922">
        <v>144.87783333333334</v>
      </c>
      <c r="I922" t="s">
        <v>88</v>
      </c>
      <c r="J922" s="5" t="s">
        <v>412</v>
      </c>
      <c r="K922" t="s">
        <v>2922</v>
      </c>
      <c r="L922" t="s">
        <v>56</v>
      </c>
      <c r="M922" t="s">
        <v>125</v>
      </c>
      <c r="N922" s="5" t="s">
        <v>62</v>
      </c>
      <c r="O922" t="s">
        <v>3211</v>
      </c>
      <c r="S922">
        <v>30</v>
      </c>
      <c r="V922">
        <v>14.090034075320428</v>
      </c>
      <c r="W922">
        <v>0.37263244883113328</v>
      </c>
      <c r="AA922">
        <v>10.641718701651179</v>
      </c>
      <c r="AD922">
        <v>14.090034075320428</v>
      </c>
      <c r="AM922">
        <v>30</v>
      </c>
      <c r="AO922">
        <v>1.3327847650401923</v>
      </c>
    </row>
    <row r="923" spans="1:41">
      <c r="A923" t="s">
        <v>424</v>
      </c>
      <c r="B923" t="s">
        <v>423</v>
      </c>
      <c r="D923" s="5">
        <v>2020</v>
      </c>
      <c r="E923" s="5" t="s">
        <v>3212</v>
      </c>
      <c r="F923" s="5" t="s">
        <v>51</v>
      </c>
      <c r="G923">
        <v>-38.463516666666663</v>
      </c>
      <c r="H923">
        <v>145.31020000000001</v>
      </c>
      <c r="I923" t="s">
        <v>88</v>
      </c>
      <c r="J923" s="5" t="s">
        <v>412</v>
      </c>
      <c r="K923" t="s">
        <v>2922</v>
      </c>
      <c r="L923" t="s">
        <v>56</v>
      </c>
      <c r="M923" t="s">
        <v>125</v>
      </c>
      <c r="N923" s="5" t="s">
        <v>62</v>
      </c>
      <c r="O923" t="s">
        <v>3213</v>
      </c>
      <c r="S923">
        <v>30</v>
      </c>
      <c r="V923">
        <v>33.687971597043237</v>
      </c>
      <c r="W923">
        <v>0.66490712453616674</v>
      </c>
      <c r="AA923">
        <v>17.577215757618845</v>
      </c>
      <c r="AD923">
        <v>33.687971597043237</v>
      </c>
      <c r="AM923">
        <v>30</v>
      </c>
      <c r="AO923">
        <v>1.6951763003630236</v>
      </c>
    </row>
    <row r="924" spans="1:41">
      <c r="A924" t="s">
        <v>424</v>
      </c>
      <c r="B924" t="s">
        <v>423</v>
      </c>
      <c r="D924" s="5">
        <v>2020</v>
      </c>
      <c r="E924" s="5" t="s">
        <v>3212</v>
      </c>
      <c r="F924" s="5" t="s">
        <v>51</v>
      </c>
      <c r="G924">
        <v>-38.464483333333334</v>
      </c>
      <c r="H924">
        <v>145.31020000000001</v>
      </c>
      <c r="I924" t="s">
        <v>88</v>
      </c>
      <c r="J924" s="5" t="s">
        <v>412</v>
      </c>
      <c r="K924" t="s">
        <v>2922</v>
      </c>
      <c r="L924" t="s">
        <v>56</v>
      </c>
      <c r="M924" t="s">
        <v>125</v>
      </c>
      <c r="N924" s="5" t="s">
        <v>62</v>
      </c>
      <c r="O924" t="s">
        <v>3214</v>
      </c>
      <c r="S924">
        <v>30</v>
      </c>
      <c r="V924">
        <v>23.568308114994771</v>
      </c>
      <c r="W924">
        <v>0.55656257252783337</v>
      </c>
      <c r="AA924">
        <v>15.410220862041047</v>
      </c>
      <c r="AD924">
        <v>23.568308114994771</v>
      </c>
      <c r="AM924">
        <v>30</v>
      </c>
      <c r="AO924">
        <v>1.542265146245781</v>
      </c>
    </row>
    <row r="925" spans="1:41">
      <c r="A925" t="s">
        <v>424</v>
      </c>
      <c r="B925" t="s">
        <v>423</v>
      </c>
      <c r="D925" s="5">
        <v>2020</v>
      </c>
      <c r="E925" s="5" t="s">
        <v>3212</v>
      </c>
      <c r="F925" s="5" t="s">
        <v>51</v>
      </c>
      <c r="G925">
        <v>-38.464016666666666</v>
      </c>
      <c r="H925">
        <v>145.31023333333334</v>
      </c>
      <c r="I925" t="s">
        <v>88</v>
      </c>
      <c r="J925" s="5" t="s">
        <v>412</v>
      </c>
      <c r="K925" t="s">
        <v>2922</v>
      </c>
      <c r="L925" t="s">
        <v>56</v>
      </c>
      <c r="M925" t="s">
        <v>125</v>
      </c>
      <c r="N925" s="5" t="s">
        <v>62</v>
      </c>
      <c r="O925" t="s">
        <v>3215</v>
      </c>
      <c r="S925">
        <v>30</v>
      </c>
      <c r="V925">
        <v>21.604254982607834</v>
      </c>
      <c r="W925">
        <v>0.48880444609849993</v>
      </c>
      <c r="AA925">
        <v>11.405406011493564</v>
      </c>
      <c r="AD925">
        <v>21.604254982607834</v>
      </c>
      <c r="AM925">
        <v>30</v>
      </c>
      <c r="AO925">
        <v>1.4583043582788033</v>
      </c>
    </row>
    <row r="926" spans="1:41">
      <c r="A926" t="s">
        <v>424</v>
      </c>
      <c r="B926" t="s">
        <v>423</v>
      </c>
      <c r="D926" s="5">
        <v>2020</v>
      </c>
      <c r="E926" s="5" t="s">
        <v>3216</v>
      </c>
      <c r="F926" s="5" t="s">
        <v>51</v>
      </c>
      <c r="G926">
        <v>-38.456800000000001</v>
      </c>
      <c r="H926">
        <v>145.28995</v>
      </c>
      <c r="I926" t="s">
        <v>88</v>
      </c>
      <c r="J926" s="5" t="s">
        <v>412</v>
      </c>
      <c r="K926" t="s">
        <v>2922</v>
      </c>
      <c r="L926" t="s">
        <v>56</v>
      </c>
      <c r="M926" t="s">
        <v>125</v>
      </c>
      <c r="N926" s="5" t="s">
        <v>62</v>
      </c>
      <c r="O926" t="s">
        <v>3217</v>
      </c>
      <c r="S926">
        <v>30</v>
      </c>
      <c r="V926">
        <v>27.650811562786402</v>
      </c>
      <c r="W926">
        <v>0.70224605346273339</v>
      </c>
      <c r="AA926">
        <v>18.855447540063814</v>
      </c>
      <c r="AD926">
        <v>27.650811562786402</v>
      </c>
      <c r="AM926">
        <v>30</v>
      </c>
      <c r="AO926">
        <v>1.3140038765421516</v>
      </c>
    </row>
    <row r="927" spans="1:41">
      <c r="A927" t="s">
        <v>424</v>
      </c>
      <c r="B927" t="s">
        <v>423</v>
      </c>
      <c r="D927" s="5">
        <v>2020</v>
      </c>
      <c r="E927" s="5" t="s">
        <v>3216</v>
      </c>
      <c r="F927" s="5" t="s">
        <v>51</v>
      </c>
      <c r="G927">
        <v>-38.456716666666665</v>
      </c>
      <c r="H927">
        <v>145.28970000000001</v>
      </c>
      <c r="I927" t="s">
        <v>88</v>
      </c>
      <c r="J927" s="5" t="s">
        <v>412</v>
      </c>
      <c r="K927" t="s">
        <v>2922</v>
      </c>
      <c r="L927" t="s">
        <v>56</v>
      </c>
      <c r="M927" t="s">
        <v>125</v>
      </c>
      <c r="N927" s="5" t="s">
        <v>62</v>
      </c>
      <c r="O927" t="s">
        <v>3218</v>
      </c>
      <c r="S927">
        <v>30</v>
      </c>
      <c r="V927">
        <v>14.755687069321407</v>
      </c>
      <c r="W927">
        <v>0.29621510800856665</v>
      </c>
      <c r="AA927">
        <v>7.3175823230957766</v>
      </c>
      <c r="AD927">
        <v>14.755687069321407</v>
      </c>
      <c r="AM927">
        <v>30</v>
      </c>
      <c r="AO927">
        <v>1.7154717387061018</v>
      </c>
    </row>
    <row r="928" spans="1:41">
      <c r="A928" t="s">
        <v>424</v>
      </c>
      <c r="B928" t="s">
        <v>423</v>
      </c>
      <c r="D928" s="5">
        <v>2020</v>
      </c>
      <c r="E928" s="5" t="s">
        <v>3216</v>
      </c>
      <c r="F928" s="5" t="s">
        <v>51</v>
      </c>
      <c r="G928">
        <v>-38.456783333333334</v>
      </c>
      <c r="H928">
        <v>145.29088333333334</v>
      </c>
      <c r="I928" t="s">
        <v>88</v>
      </c>
      <c r="J928" s="5" t="s">
        <v>412</v>
      </c>
      <c r="K928" t="s">
        <v>2922</v>
      </c>
      <c r="L928" t="s">
        <v>56</v>
      </c>
      <c r="M928" t="s">
        <v>125</v>
      </c>
      <c r="N928" s="5" t="s">
        <v>62</v>
      </c>
      <c r="O928" t="s">
        <v>3219</v>
      </c>
      <c r="S928">
        <v>30</v>
      </c>
      <c r="V928">
        <v>19.150940810791752</v>
      </c>
      <c r="W928">
        <v>0.39089290626900003</v>
      </c>
      <c r="AA928">
        <v>13.803311177002856</v>
      </c>
      <c r="AM928">
        <v>30</v>
      </c>
      <c r="AO928">
        <v>1.841634343880403</v>
      </c>
    </row>
    <row r="929" spans="1:41">
      <c r="A929" t="s">
        <v>424</v>
      </c>
      <c r="B929" t="s">
        <v>423</v>
      </c>
      <c r="D929" s="5">
        <v>2020</v>
      </c>
      <c r="E929" s="5" t="s">
        <v>3220</v>
      </c>
      <c r="F929" s="5" t="s">
        <v>51</v>
      </c>
      <c r="G929">
        <v>-38.227183333333301</v>
      </c>
      <c r="H929">
        <v>145.31056666666666</v>
      </c>
      <c r="I929" t="s">
        <v>88</v>
      </c>
      <c r="J929" s="5" t="s">
        <v>412</v>
      </c>
      <c r="K929" t="s">
        <v>2922</v>
      </c>
      <c r="L929" t="s">
        <v>56</v>
      </c>
      <c r="M929" t="s">
        <v>3271</v>
      </c>
      <c r="N929" s="5" t="s">
        <v>3272</v>
      </c>
      <c r="O929" t="s">
        <v>3221</v>
      </c>
      <c r="S929">
        <v>30</v>
      </c>
      <c r="V929">
        <v>132.98078863417021</v>
      </c>
      <c r="W929">
        <v>5.0071477252995003</v>
      </c>
      <c r="AA929">
        <v>127.88995074037813</v>
      </c>
      <c r="AD929">
        <v>132.98078863417021</v>
      </c>
      <c r="AM929">
        <v>30</v>
      </c>
      <c r="AO929">
        <v>1.4834975247372963</v>
      </c>
    </row>
    <row r="930" spans="1:41">
      <c r="A930" t="s">
        <v>424</v>
      </c>
      <c r="B930" t="s">
        <v>423</v>
      </c>
      <c r="D930" s="5">
        <v>2020</v>
      </c>
      <c r="E930" s="5" t="s">
        <v>3220</v>
      </c>
      <c r="F930" s="5" t="s">
        <v>51</v>
      </c>
      <c r="G930">
        <v>-38.2271</v>
      </c>
      <c r="H930">
        <v>145.31086666666667</v>
      </c>
      <c r="I930" t="s">
        <v>88</v>
      </c>
      <c r="J930" s="5" t="s">
        <v>412</v>
      </c>
      <c r="K930" t="s">
        <v>2922</v>
      </c>
      <c r="L930" t="s">
        <v>56</v>
      </c>
      <c r="M930" t="s">
        <v>3271</v>
      </c>
      <c r="N930" s="5" t="s">
        <v>3272</v>
      </c>
      <c r="O930" t="s">
        <v>3222</v>
      </c>
      <c r="S930">
        <v>30</v>
      </c>
      <c r="V930">
        <v>96.959845324579206</v>
      </c>
      <c r="W930">
        <v>3.5382665899877672</v>
      </c>
      <c r="AA930">
        <v>78.999384850898721</v>
      </c>
      <c r="AD930">
        <v>96.959845324579206</v>
      </c>
      <c r="AM930">
        <v>30</v>
      </c>
      <c r="AO930">
        <v>1.4183840544195403</v>
      </c>
    </row>
    <row r="931" spans="1:41">
      <c r="A931" t="s">
        <v>424</v>
      </c>
      <c r="B931" t="s">
        <v>423</v>
      </c>
      <c r="D931" s="5">
        <v>2020</v>
      </c>
      <c r="E931" s="5" t="s">
        <v>3220</v>
      </c>
      <c r="F931" s="5" t="s">
        <v>51</v>
      </c>
      <c r="G931">
        <v>-38.227266666666701</v>
      </c>
      <c r="H931">
        <v>145.31006666666667</v>
      </c>
      <c r="I931" t="s">
        <v>88</v>
      </c>
      <c r="J931" s="5" t="s">
        <v>412</v>
      </c>
      <c r="K931" t="s">
        <v>2922</v>
      </c>
      <c r="L931" t="s">
        <v>56</v>
      </c>
      <c r="M931" t="s">
        <v>3271</v>
      </c>
      <c r="N931" s="5" t="s">
        <v>3272</v>
      </c>
      <c r="O931" t="s">
        <v>3223</v>
      </c>
      <c r="S931">
        <v>30</v>
      </c>
      <c r="V931">
        <v>145.66344702991918</v>
      </c>
      <c r="W931">
        <v>4.0948835398172667</v>
      </c>
      <c r="AA931">
        <v>142.40020498581126</v>
      </c>
      <c r="AD931">
        <v>145.66344702991918</v>
      </c>
      <c r="AM931">
        <v>30</v>
      </c>
      <c r="AO931">
        <v>1.5264651152402926</v>
      </c>
    </row>
    <row r="932" spans="1:41">
      <c r="A932" t="s">
        <v>424</v>
      </c>
      <c r="B932" t="s">
        <v>423</v>
      </c>
      <c r="D932" s="5">
        <v>2020</v>
      </c>
      <c r="E932" s="5" t="s">
        <v>3225</v>
      </c>
      <c r="F932" s="5" t="s">
        <v>51</v>
      </c>
      <c r="G932">
        <v>-37.972149999999999</v>
      </c>
      <c r="H932">
        <v>144.68436666666668</v>
      </c>
      <c r="I932" t="s">
        <v>88</v>
      </c>
      <c r="J932" s="5" t="s">
        <v>412</v>
      </c>
      <c r="K932" t="s">
        <v>2922</v>
      </c>
      <c r="L932" t="s">
        <v>56</v>
      </c>
      <c r="M932" t="s">
        <v>125</v>
      </c>
      <c r="N932" s="5" t="s">
        <v>62</v>
      </c>
      <c r="O932" t="s">
        <v>3226</v>
      </c>
      <c r="S932">
        <v>30</v>
      </c>
      <c r="V932">
        <v>21.053351248405587</v>
      </c>
      <c r="W932">
        <v>0.51258969144686672</v>
      </c>
      <c r="AA932">
        <v>15.383813351873901</v>
      </c>
      <c r="AD932">
        <v>21.053351248405587</v>
      </c>
      <c r="AM932">
        <v>30</v>
      </c>
      <c r="AO932">
        <v>1.4074375667219587</v>
      </c>
    </row>
    <row r="933" spans="1:41">
      <c r="A933" t="s">
        <v>424</v>
      </c>
      <c r="B933" t="s">
        <v>423</v>
      </c>
      <c r="D933" s="5">
        <v>2020</v>
      </c>
      <c r="E933" s="5" t="s">
        <v>3225</v>
      </c>
      <c r="F933" s="5" t="s">
        <v>51</v>
      </c>
      <c r="G933">
        <v>-37.972149999999999</v>
      </c>
      <c r="H933">
        <v>144.68363333333335</v>
      </c>
      <c r="I933" t="s">
        <v>88</v>
      </c>
      <c r="J933" s="5" t="s">
        <v>412</v>
      </c>
      <c r="K933" t="s">
        <v>2922</v>
      </c>
      <c r="L933" t="s">
        <v>56</v>
      </c>
      <c r="M933" t="s">
        <v>125</v>
      </c>
      <c r="N933" s="5" t="s">
        <v>62</v>
      </c>
      <c r="O933" t="s">
        <v>3227</v>
      </c>
      <c r="S933">
        <v>30</v>
      </c>
      <c r="V933">
        <v>20.970796395410236</v>
      </c>
      <c r="W933">
        <v>0.4340354766874</v>
      </c>
      <c r="AA933">
        <v>12.560703677695365</v>
      </c>
      <c r="AD933">
        <v>20.970796395410236</v>
      </c>
      <c r="AM933">
        <v>30</v>
      </c>
      <c r="AO933">
        <v>1.6545648740914221</v>
      </c>
    </row>
    <row r="934" spans="1:41">
      <c r="A934" t="s">
        <v>424</v>
      </c>
      <c r="B934" t="s">
        <v>423</v>
      </c>
      <c r="D934" s="5">
        <v>2020</v>
      </c>
      <c r="E934" s="5" t="s">
        <v>3225</v>
      </c>
      <c r="F934" s="5" t="s">
        <v>51</v>
      </c>
      <c r="G934">
        <v>-37.972233333333335</v>
      </c>
      <c r="H934">
        <v>144.68510000000001</v>
      </c>
      <c r="I934" t="s">
        <v>88</v>
      </c>
      <c r="J934" s="5" t="s">
        <v>412</v>
      </c>
      <c r="K934" t="s">
        <v>2922</v>
      </c>
      <c r="L934" t="s">
        <v>56</v>
      </c>
      <c r="M934" t="s">
        <v>125</v>
      </c>
      <c r="N934" s="5" t="s">
        <v>62</v>
      </c>
      <c r="O934" t="s">
        <v>3228</v>
      </c>
      <c r="S934">
        <v>30</v>
      </c>
      <c r="V934">
        <v>23.890973177479474</v>
      </c>
      <c r="W934">
        <v>0.61267120683006671</v>
      </c>
      <c r="AA934">
        <v>16.232886771047717</v>
      </c>
      <c r="AD934">
        <v>23.890973177479474</v>
      </c>
      <c r="AM934">
        <v>30</v>
      </c>
      <c r="AO934">
        <v>1.4081350812976192</v>
      </c>
    </row>
    <row r="935" spans="1:41">
      <c r="A935" t="s">
        <v>424</v>
      </c>
      <c r="B935" t="s">
        <v>423</v>
      </c>
      <c r="D935" s="5">
        <v>2020</v>
      </c>
      <c r="E935" s="5" t="s">
        <v>3229</v>
      </c>
      <c r="F935" s="5" t="s">
        <v>51</v>
      </c>
      <c r="G935">
        <v>-38.247833333333297</v>
      </c>
      <c r="H935">
        <v>145.25263333333334</v>
      </c>
      <c r="I935" t="s">
        <v>88</v>
      </c>
      <c r="J935" s="5" t="s">
        <v>412</v>
      </c>
      <c r="K935" t="s">
        <v>2922</v>
      </c>
      <c r="L935" t="s">
        <v>56</v>
      </c>
      <c r="M935" t="s">
        <v>125</v>
      </c>
      <c r="N935" s="5" t="s">
        <v>62</v>
      </c>
      <c r="O935" t="s">
        <v>3230</v>
      </c>
      <c r="S935">
        <v>30</v>
      </c>
      <c r="V935">
        <v>9.5549913616446513</v>
      </c>
      <c r="W935">
        <v>0.23212523974136667</v>
      </c>
      <c r="AA935">
        <v>6.5173133279753559</v>
      </c>
      <c r="AD935">
        <v>9.5549913616446513</v>
      </c>
      <c r="AM935">
        <v>30</v>
      </c>
      <c r="AO935">
        <v>1.3734010555876621</v>
      </c>
    </row>
    <row r="936" spans="1:41">
      <c r="A936" t="s">
        <v>424</v>
      </c>
      <c r="B936" t="s">
        <v>423</v>
      </c>
      <c r="D936" s="5">
        <v>2020</v>
      </c>
      <c r="E936" s="5" t="s">
        <v>3229</v>
      </c>
      <c r="F936" s="5" t="s">
        <v>51</v>
      </c>
      <c r="G936">
        <v>-38.248883333333303</v>
      </c>
      <c r="H936">
        <v>145.25096666666667</v>
      </c>
      <c r="I936" t="s">
        <v>88</v>
      </c>
      <c r="J936" s="5" t="s">
        <v>412</v>
      </c>
      <c r="K936" t="s">
        <v>2922</v>
      </c>
      <c r="L936" t="s">
        <v>56</v>
      </c>
      <c r="M936" t="s">
        <v>125</v>
      </c>
      <c r="N936" s="5" t="s">
        <v>62</v>
      </c>
      <c r="O936" t="s">
        <v>3231</v>
      </c>
      <c r="S936">
        <v>30</v>
      </c>
      <c r="V936">
        <v>8.023799950486044</v>
      </c>
      <c r="W936">
        <v>0.18025241464510003</v>
      </c>
      <c r="AA936">
        <v>3.9275105433741646</v>
      </c>
      <c r="AD936">
        <v>8.023799950486044</v>
      </c>
      <c r="AM936">
        <v>30</v>
      </c>
      <c r="AO936">
        <v>1.4787765073398351</v>
      </c>
    </row>
    <row r="937" spans="1:41">
      <c r="A937" t="s">
        <v>424</v>
      </c>
      <c r="B937" t="s">
        <v>423</v>
      </c>
      <c r="D937" s="5">
        <v>2020</v>
      </c>
      <c r="E937" s="5" t="s">
        <v>3229</v>
      </c>
      <c r="F937" s="5" t="s">
        <v>51</v>
      </c>
      <c r="G937">
        <v>-38.248849999999997</v>
      </c>
      <c r="H937">
        <v>145.25106666666667</v>
      </c>
      <c r="I937" t="s">
        <v>88</v>
      </c>
      <c r="J937" s="5" t="s">
        <v>412</v>
      </c>
      <c r="K937" t="s">
        <v>2922</v>
      </c>
      <c r="L937" t="s">
        <v>56</v>
      </c>
      <c r="M937" t="s">
        <v>125</v>
      </c>
      <c r="N937" s="5" t="s">
        <v>62</v>
      </c>
      <c r="O937" t="s">
        <v>3232</v>
      </c>
      <c r="S937">
        <v>30</v>
      </c>
      <c r="V937">
        <v>26.132225906114087</v>
      </c>
      <c r="W937">
        <v>0.70410402528313343</v>
      </c>
      <c r="AA937">
        <v>15.14935685695246</v>
      </c>
      <c r="AD937">
        <v>26.132225906114087</v>
      </c>
      <c r="AM937">
        <v>30</v>
      </c>
      <c r="AO937">
        <v>1.2843798364679802</v>
      </c>
    </row>
    <row r="938" spans="1:41">
      <c r="A938" t="s">
        <v>424</v>
      </c>
      <c r="B938" t="s">
        <v>423</v>
      </c>
      <c r="D938" s="5">
        <v>2020</v>
      </c>
      <c r="E938" s="5" t="s">
        <v>3233</v>
      </c>
      <c r="F938" s="5" t="s">
        <v>51</v>
      </c>
      <c r="G938">
        <v>-38.697249999999997</v>
      </c>
      <c r="H938">
        <v>146.24573333333333</v>
      </c>
      <c r="I938" t="s">
        <v>88</v>
      </c>
      <c r="J938" s="5" t="s">
        <v>412</v>
      </c>
      <c r="K938" t="s">
        <v>2922</v>
      </c>
      <c r="L938" t="s">
        <v>56</v>
      </c>
      <c r="M938" t="s">
        <v>125</v>
      </c>
      <c r="N938" s="5" t="s">
        <v>62</v>
      </c>
      <c r="O938" t="s">
        <v>3234</v>
      </c>
      <c r="S938">
        <v>30</v>
      </c>
      <c r="V938">
        <v>17.618272089985247</v>
      </c>
      <c r="W938">
        <v>0.38277768744083335</v>
      </c>
      <c r="AA938">
        <v>10.835516909144829</v>
      </c>
      <c r="AD938">
        <v>17.618272089985247</v>
      </c>
      <c r="AM938">
        <v>30</v>
      </c>
      <c r="AO938">
        <v>1.5390919616758645</v>
      </c>
    </row>
    <row r="939" spans="1:41">
      <c r="A939" t="s">
        <v>424</v>
      </c>
      <c r="B939" t="s">
        <v>423</v>
      </c>
      <c r="D939" s="5">
        <v>2020</v>
      </c>
      <c r="E939" s="5" t="s">
        <v>3233</v>
      </c>
      <c r="F939" s="5" t="s">
        <v>51</v>
      </c>
      <c r="G939">
        <v>-38.697166666666668</v>
      </c>
      <c r="H939">
        <v>146.24458333333334</v>
      </c>
      <c r="I939" t="s">
        <v>88</v>
      </c>
      <c r="J939" s="5" t="s">
        <v>412</v>
      </c>
      <c r="K939" t="s">
        <v>2922</v>
      </c>
      <c r="L939" t="s">
        <v>56</v>
      </c>
      <c r="M939" t="s">
        <v>125</v>
      </c>
      <c r="N939" s="5" t="s">
        <v>62</v>
      </c>
      <c r="O939" t="s">
        <v>3235</v>
      </c>
      <c r="S939">
        <v>30</v>
      </c>
      <c r="V939">
        <v>15.294278882262027</v>
      </c>
      <c r="W939">
        <v>0.33222402942500007</v>
      </c>
      <c r="AA939">
        <v>8.1316468090593848</v>
      </c>
      <c r="AD939">
        <v>15.294278882262027</v>
      </c>
      <c r="AM939">
        <v>30</v>
      </c>
      <c r="AO939">
        <v>1.5278025710458796</v>
      </c>
    </row>
    <row r="940" spans="1:41">
      <c r="A940" t="s">
        <v>424</v>
      </c>
      <c r="B940" t="s">
        <v>423</v>
      </c>
      <c r="D940" s="5">
        <v>2020</v>
      </c>
      <c r="E940" s="5" t="s">
        <v>3233</v>
      </c>
      <c r="F940" s="5" t="s">
        <v>51</v>
      </c>
      <c r="G940">
        <v>-38.696816666666699</v>
      </c>
      <c r="H940">
        <v>146.24315000000001</v>
      </c>
      <c r="I940" t="s">
        <v>88</v>
      </c>
      <c r="J940" s="5" t="s">
        <v>412</v>
      </c>
      <c r="K940" t="s">
        <v>2922</v>
      </c>
      <c r="L940" t="s">
        <v>56</v>
      </c>
      <c r="M940" t="s">
        <v>125</v>
      </c>
      <c r="N940" s="5" t="s">
        <v>62</v>
      </c>
      <c r="O940" t="s">
        <v>3236</v>
      </c>
      <c r="S940">
        <v>30</v>
      </c>
      <c r="V940">
        <v>12.682659178176575</v>
      </c>
      <c r="W940">
        <v>0.33950962814020008</v>
      </c>
      <c r="AA940">
        <v>7.5012126474770371</v>
      </c>
      <c r="AD940">
        <v>12.682659178176575</v>
      </c>
      <c r="AM940">
        <v>30</v>
      </c>
      <c r="AO940">
        <v>1.3363922261540269</v>
      </c>
    </row>
    <row r="941" spans="1:41">
      <c r="A941" t="s">
        <v>424</v>
      </c>
      <c r="B941" t="s">
        <v>423</v>
      </c>
      <c r="D941" s="5">
        <v>2020</v>
      </c>
      <c r="E941" s="5" t="s">
        <v>3237</v>
      </c>
      <c r="F941" s="5" t="s">
        <v>51</v>
      </c>
      <c r="G941">
        <v>-38.612116666666665</v>
      </c>
      <c r="H941">
        <v>146.89060000000001</v>
      </c>
      <c r="I941" s="5" t="s">
        <v>96</v>
      </c>
      <c r="J941" s="5" t="s">
        <v>412</v>
      </c>
      <c r="K941" t="s">
        <v>2922</v>
      </c>
      <c r="L941" t="s">
        <v>56</v>
      </c>
      <c r="M941" t="s">
        <v>125</v>
      </c>
      <c r="N941" s="5" t="s">
        <v>62</v>
      </c>
      <c r="O941" t="s">
        <v>3238</v>
      </c>
      <c r="S941">
        <v>30</v>
      </c>
      <c r="V941">
        <v>31.548319661456084</v>
      </c>
      <c r="W941">
        <v>1.7208948213608997</v>
      </c>
      <c r="AA941">
        <v>21.658554363661022</v>
      </c>
      <c r="AD941">
        <v>31.548319661456084</v>
      </c>
      <c r="AM941">
        <v>30</v>
      </c>
      <c r="AO941">
        <v>0.9980622159115683</v>
      </c>
    </row>
    <row r="942" spans="1:41">
      <c r="A942" t="s">
        <v>424</v>
      </c>
      <c r="B942" t="s">
        <v>423</v>
      </c>
      <c r="D942" s="5">
        <v>2020</v>
      </c>
      <c r="E942" s="5" t="s">
        <v>3237</v>
      </c>
      <c r="F942" s="5" t="s">
        <v>51</v>
      </c>
      <c r="G942">
        <v>-38.611966666666667</v>
      </c>
      <c r="H942">
        <v>146.89123333333333</v>
      </c>
      <c r="I942" s="5" t="s">
        <v>96</v>
      </c>
      <c r="J942" s="5" t="s">
        <v>412</v>
      </c>
      <c r="K942" t="s">
        <v>2922</v>
      </c>
      <c r="L942" t="s">
        <v>56</v>
      </c>
      <c r="M942" t="s">
        <v>125</v>
      </c>
      <c r="N942" s="5" t="s">
        <v>62</v>
      </c>
      <c r="O942" t="s">
        <v>3239</v>
      </c>
      <c r="S942">
        <v>30</v>
      </c>
      <c r="V942">
        <v>25.897513652326285</v>
      </c>
      <c r="W942">
        <v>1.0158137832781999</v>
      </c>
      <c r="AA942">
        <v>16.691834536958719</v>
      </c>
      <c r="AD942">
        <v>25.897513652326285</v>
      </c>
      <c r="AM942">
        <v>30</v>
      </c>
      <c r="AO942">
        <v>1.1332208377170216</v>
      </c>
    </row>
    <row r="943" spans="1:41">
      <c r="A943" t="s">
        <v>424</v>
      </c>
      <c r="B943" t="s">
        <v>423</v>
      </c>
      <c r="D943" s="5">
        <v>2020</v>
      </c>
      <c r="E943" s="5" t="s">
        <v>3237</v>
      </c>
      <c r="F943" s="5" t="s">
        <v>51</v>
      </c>
      <c r="G943">
        <v>-38.61228333333333</v>
      </c>
      <c r="H943">
        <v>146.89016666666666</v>
      </c>
      <c r="I943" s="5" t="s">
        <v>96</v>
      </c>
      <c r="J943" s="5" t="s">
        <v>412</v>
      </c>
      <c r="K943" t="s">
        <v>2922</v>
      </c>
      <c r="L943" t="s">
        <v>56</v>
      </c>
      <c r="M943" t="s">
        <v>125</v>
      </c>
      <c r="N943" s="5" t="s">
        <v>62</v>
      </c>
      <c r="O943" t="s">
        <v>3240</v>
      </c>
      <c r="S943">
        <v>30</v>
      </c>
      <c r="V943">
        <v>24.724652884713294</v>
      </c>
      <c r="W943">
        <v>0.76409298152046679</v>
      </c>
      <c r="AA943">
        <v>15.319919086087571</v>
      </c>
      <c r="AD943">
        <v>24.724652884713294</v>
      </c>
      <c r="AM943">
        <v>30</v>
      </c>
      <c r="AO943">
        <v>1.3579270019168961</v>
      </c>
    </row>
    <row r="944" spans="1:41">
      <c r="A944" t="s">
        <v>424</v>
      </c>
      <c r="B944" t="s">
        <v>423</v>
      </c>
      <c r="D944" s="5">
        <v>2020</v>
      </c>
      <c r="E944" s="5" t="s">
        <v>3241</v>
      </c>
      <c r="F944" s="5" t="s">
        <v>51</v>
      </c>
      <c r="G944">
        <v>-38.646933333333337</v>
      </c>
      <c r="H944">
        <v>146.78596666666667</v>
      </c>
      <c r="I944" s="5" t="s">
        <v>96</v>
      </c>
      <c r="J944" s="5" t="s">
        <v>412</v>
      </c>
      <c r="K944" t="s">
        <v>2922</v>
      </c>
      <c r="L944" t="s">
        <v>56</v>
      </c>
      <c r="M944" t="s">
        <v>125</v>
      </c>
      <c r="N944" s="5" t="s">
        <v>62</v>
      </c>
      <c r="O944" t="s">
        <v>3242</v>
      </c>
      <c r="S944">
        <v>30</v>
      </c>
      <c r="V944">
        <v>10.171295926890934</v>
      </c>
      <c r="W944">
        <v>0.21962104167213334</v>
      </c>
      <c r="AA944">
        <v>6.1192503086321368</v>
      </c>
      <c r="AD944">
        <v>10.171295926890934</v>
      </c>
      <c r="AM944">
        <v>30</v>
      </c>
      <c r="AO944">
        <v>1.5413583789950749</v>
      </c>
    </row>
    <row r="945" spans="1:41">
      <c r="A945" t="s">
        <v>424</v>
      </c>
      <c r="B945" t="s">
        <v>423</v>
      </c>
      <c r="D945" s="5">
        <v>2020</v>
      </c>
      <c r="E945" s="5" t="s">
        <v>3241</v>
      </c>
      <c r="F945" s="5" t="s">
        <v>51</v>
      </c>
      <c r="G945">
        <v>-38.647133333333336</v>
      </c>
      <c r="H945">
        <v>146.78583333333333</v>
      </c>
      <c r="I945" s="5" t="s">
        <v>96</v>
      </c>
      <c r="J945" s="5" t="s">
        <v>412</v>
      </c>
      <c r="K945" t="s">
        <v>2922</v>
      </c>
      <c r="L945" t="s">
        <v>56</v>
      </c>
      <c r="M945" t="s">
        <v>125</v>
      </c>
      <c r="N945" s="5" t="s">
        <v>62</v>
      </c>
      <c r="O945" t="s">
        <v>3243</v>
      </c>
      <c r="S945">
        <v>30</v>
      </c>
      <c r="V945">
        <v>11.862933721678496</v>
      </c>
      <c r="W945">
        <v>0.2398862461497667</v>
      </c>
      <c r="AA945">
        <v>8.3515637167420742</v>
      </c>
      <c r="AD945">
        <v>11.862933721678496</v>
      </c>
      <c r="AM945">
        <v>30</v>
      </c>
      <c r="AO945">
        <v>1.7021706295954357</v>
      </c>
    </row>
    <row r="946" spans="1:41">
      <c r="A946" t="s">
        <v>424</v>
      </c>
      <c r="B946" t="s">
        <v>423</v>
      </c>
      <c r="D946" s="5">
        <v>2020</v>
      </c>
      <c r="E946" s="5" t="s">
        <v>3241</v>
      </c>
      <c r="F946" s="5" t="s">
        <v>51</v>
      </c>
      <c r="G946">
        <v>-38.647283333333334</v>
      </c>
      <c r="H946">
        <v>146.78540000000001</v>
      </c>
      <c r="I946" s="5" t="s">
        <v>96</v>
      </c>
      <c r="J946" s="5" t="s">
        <v>412</v>
      </c>
      <c r="K946" t="s">
        <v>2922</v>
      </c>
      <c r="L946" t="s">
        <v>56</v>
      </c>
      <c r="M946" t="s">
        <v>125</v>
      </c>
      <c r="N946" s="5" t="s">
        <v>62</v>
      </c>
      <c r="O946" t="s">
        <v>3244</v>
      </c>
      <c r="S946">
        <v>30</v>
      </c>
      <c r="V946">
        <v>11.407932996786185</v>
      </c>
      <c r="W946">
        <v>0.24800953990246666</v>
      </c>
      <c r="AA946">
        <v>6.842113790996164</v>
      </c>
      <c r="AD946">
        <v>11.407932996786185</v>
      </c>
      <c r="AM946">
        <v>30</v>
      </c>
      <c r="AO946">
        <v>1.5323862334069263</v>
      </c>
    </row>
    <row r="947" spans="1:41">
      <c r="A947" t="s">
        <v>424</v>
      </c>
      <c r="B947" t="s">
        <v>423</v>
      </c>
      <c r="D947" s="5">
        <v>2020</v>
      </c>
      <c r="E947" s="5" t="s">
        <v>3245</v>
      </c>
      <c r="F947" s="5" t="s">
        <v>51</v>
      </c>
      <c r="G947">
        <v>-38.697510000000001</v>
      </c>
      <c r="H947">
        <v>146.68080800000001</v>
      </c>
      <c r="I947" s="5" t="s">
        <v>96</v>
      </c>
      <c r="J947" s="5" t="s">
        <v>412</v>
      </c>
      <c r="K947" t="s">
        <v>2922</v>
      </c>
      <c r="L947" t="s">
        <v>56</v>
      </c>
      <c r="M947" t="s">
        <v>3270</v>
      </c>
      <c r="N947" s="5" t="s">
        <v>62</v>
      </c>
      <c r="O947" t="s">
        <v>3246</v>
      </c>
      <c r="S947">
        <v>30</v>
      </c>
      <c r="V947">
        <v>15.472908889276111</v>
      </c>
      <c r="W947">
        <v>0.32514302741579998</v>
      </c>
      <c r="AA947">
        <v>8.8504464454734837</v>
      </c>
      <c r="AD947">
        <v>15.472908889276111</v>
      </c>
      <c r="AM947">
        <v>30</v>
      </c>
      <c r="AO947">
        <v>1.5831276473681479</v>
      </c>
    </row>
    <row r="948" spans="1:41">
      <c r="A948" t="s">
        <v>424</v>
      </c>
      <c r="B948" t="s">
        <v>423</v>
      </c>
      <c r="D948" s="5">
        <v>2020</v>
      </c>
      <c r="E948" s="5" t="s">
        <v>3245</v>
      </c>
      <c r="F948" s="5" t="s">
        <v>51</v>
      </c>
      <c r="G948">
        <v>-38.697339999999997</v>
      </c>
      <c r="H948">
        <v>146.680848</v>
      </c>
      <c r="I948" s="5" t="s">
        <v>96</v>
      </c>
      <c r="J948" s="5" t="s">
        <v>412</v>
      </c>
      <c r="K948" t="s">
        <v>2922</v>
      </c>
      <c r="L948" t="s">
        <v>56</v>
      </c>
      <c r="M948" t="s">
        <v>3270</v>
      </c>
      <c r="N948" s="5" t="s">
        <v>62</v>
      </c>
      <c r="O948" t="s">
        <v>3247</v>
      </c>
      <c r="S948">
        <v>30</v>
      </c>
      <c r="V948">
        <v>11.202000794478987</v>
      </c>
      <c r="W948">
        <v>0.23133420888536668</v>
      </c>
      <c r="AA948">
        <v>7.5989880237963172</v>
      </c>
      <c r="AD948">
        <v>11.202000794478987</v>
      </c>
      <c r="AM948">
        <v>30</v>
      </c>
      <c r="AO948">
        <v>1.613558072487318</v>
      </c>
    </row>
    <row r="949" spans="1:41">
      <c r="A949" t="s">
        <v>424</v>
      </c>
      <c r="B949" t="s">
        <v>423</v>
      </c>
      <c r="D949" s="5">
        <v>2020</v>
      </c>
      <c r="E949" s="5" t="s">
        <v>3245</v>
      </c>
      <c r="F949" s="5" t="s">
        <v>51</v>
      </c>
      <c r="G949">
        <v>-38.697659999999999</v>
      </c>
      <c r="H949">
        <v>146.68075200000001</v>
      </c>
      <c r="I949" s="5" t="s">
        <v>96</v>
      </c>
      <c r="J949" s="5" t="s">
        <v>412</v>
      </c>
      <c r="K949" t="s">
        <v>2922</v>
      </c>
      <c r="L949" t="s">
        <v>56</v>
      </c>
      <c r="M949" t="s">
        <v>3270</v>
      </c>
      <c r="N949" s="5" t="s">
        <v>62</v>
      </c>
      <c r="O949" t="s">
        <v>3248</v>
      </c>
      <c r="S949">
        <v>30</v>
      </c>
      <c r="V949">
        <v>16.77157766552893</v>
      </c>
      <c r="W949">
        <v>0.39630974894019994</v>
      </c>
      <c r="AA949">
        <v>10.812119501669134</v>
      </c>
      <c r="AD949">
        <v>16.77157766552893</v>
      </c>
      <c r="AM949">
        <v>30</v>
      </c>
      <c r="AO949">
        <v>1.4312471462085063</v>
      </c>
    </row>
    <row r="950" spans="1:41">
      <c r="A950" t="s">
        <v>424</v>
      </c>
      <c r="B950" t="s">
        <v>423</v>
      </c>
      <c r="D950" s="5">
        <v>2020</v>
      </c>
      <c r="E950" s="5" t="s">
        <v>3249</v>
      </c>
      <c r="F950" s="5" t="s">
        <v>51</v>
      </c>
      <c r="G950">
        <v>-38.669816666666669</v>
      </c>
      <c r="H950">
        <v>146.69756666666666</v>
      </c>
      <c r="I950" s="5" t="s">
        <v>96</v>
      </c>
      <c r="J950" s="5" t="s">
        <v>412</v>
      </c>
      <c r="K950" t="s">
        <v>2922</v>
      </c>
      <c r="L950" t="s">
        <v>56</v>
      </c>
      <c r="M950" t="s">
        <v>125</v>
      </c>
      <c r="N950" s="5" t="s">
        <v>62</v>
      </c>
      <c r="O950" t="s">
        <v>3250</v>
      </c>
      <c r="S950">
        <v>30</v>
      </c>
      <c r="V950">
        <v>11.627952751932579</v>
      </c>
      <c r="W950">
        <v>0.27511273110310003</v>
      </c>
      <c r="AA950">
        <v>7.1470051152220586</v>
      </c>
      <c r="AD950">
        <v>11.627952751932579</v>
      </c>
      <c r="AM950">
        <v>30</v>
      </c>
      <c r="AO950">
        <v>1.4024515835830875</v>
      </c>
    </row>
    <row r="951" spans="1:41">
      <c r="A951" t="s">
        <v>424</v>
      </c>
      <c r="B951" t="s">
        <v>423</v>
      </c>
      <c r="D951" s="5">
        <v>2020</v>
      </c>
      <c r="E951" s="5" t="s">
        <v>3249</v>
      </c>
      <c r="F951" s="5" t="s">
        <v>51</v>
      </c>
      <c r="G951">
        <v>-38.669816666666669</v>
      </c>
      <c r="H951">
        <v>146.6979</v>
      </c>
      <c r="I951" s="5" t="s">
        <v>96</v>
      </c>
      <c r="J951" s="5" t="s">
        <v>412</v>
      </c>
      <c r="K951" t="s">
        <v>2922</v>
      </c>
      <c r="L951" t="s">
        <v>56</v>
      </c>
      <c r="M951" t="s">
        <v>125</v>
      </c>
      <c r="N951" s="5" t="s">
        <v>62</v>
      </c>
      <c r="O951" t="s">
        <v>3251</v>
      </c>
      <c r="S951">
        <v>30</v>
      </c>
      <c r="V951">
        <v>8.755184449105279</v>
      </c>
      <c r="W951">
        <v>0.21520217746696671</v>
      </c>
      <c r="AA951">
        <v>6.2137409149625524</v>
      </c>
      <c r="AD951">
        <v>8.755184449105279</v>
      </c>
      <c r="AM951">
        <v>30</v>
      </c>
      <c r="AO951">
        <v>1.4729890543614157</v>
      </c>
    </row>
    <row r="952" spans="1:41">
      <c r="A952" t="s">
        <v>424</v>
      </c>
      <c r="B952" t="s">
        <v>423</v>
      </c>
      <c r="D952" s="5">
        <v>2020</v>
      </c>
      <c r="E952" s="5" t="s">
        <v>3249</v>
      </c>
      <c r="F952" s="5" t="s">
        <v>51</v>
      </c>
      <c r="G952">
        <v>-38.669750000000001</v>
      </c>
      <c r="H952">
        <v>146.69831666666667</v>
      </c>
      <c r="I952" s="5" t="s">
        <v>96</v>
      </c>
      <c r="J952" s="5" t="s">
        <v>412</v>
      </c>
      <c r="K952" t="s">
        <v>2922</v>
      </c>
      <c r="L952" t="s">
        <v>56</v>
      </c>
      <c r="M952" t="s">
        <v>125</v>
      </c>
      <c r="N952" s="5" t="s">
        <v>62</v>
      </c>
      <c r="O952" t="s">
        <v>3252</v>
      </c>
      <c r="S952">
        <v>30</v>
      </c>
      <c r="V952">
        <v>12.679762449898789</v>
      </c>
      <c r="W952">
        <v>0.34597774370846673</v>
      </c>
      <c r="AA952">
        <v>9.1860625489283212</v>
      </c>
      <c r="AD952">
        <v>12.679762449898789</v>
      </c>
      <c r="AM952">
        <v>30</v>
      </c>
      <c r="AO952">
        <v>1.2421931662190884</v>
      </c>
    </row>
    <row r="953" spans="1:41">
      <c r="A953" t="s">
        <v>424</v>
      </c>
      <c r="B953" t="s">
        <v>423</v>
      </c>
      <c r="D953" s="5">
        <v>2020</v>
      </c>
      <c r="E953" s="5" t="s">
        <v>3253</v>
      </c>
      <c r="F953" s="5" t="s">
        <v>51</v>
      </c>
      <c r="G953">
        <v>-38.699116666666669</v>
      </c>
      <c r="H953">
        <v>146.46976666666666</v>
      </c>
      <c r="I953" t="s">
        <v>88</v>
      </c>
      <c r="J953" s="5" t="s">
        <v>412</v>
      </c>
      <c r="K953" t="s">
        <v>2922</v>
      </c>
      <c r="L953" t="s">
        <v>56</v>
      </c>
      <c r="M953" t="s">
        <v>125</v>
      </c>
      <c r="N953" s="5" t="s">
        <v>62</v>
      </c>
      <c r="O953" t="s">
        <v>3254</v>
      </c>
      <c r="S953">
        <v>30</v>
      </c>
      <c r="V953">
        <v>51.04306608690716</v>
      </c>
      <c r="W953">
        <v>1.9202149291430004</v>
      </c>
      <c r="AA953">
        <v>27.611873517494097</v>
      </c>
      <c r="AD953">
        <v>51.04306608690716</v>
      </c>
      <c r="AM953">
        <v>30</v>
      </c>
      <c r="AO953">
        <v>1.1298497840824164</v>
      </c>
    </row>
    <row r="954" spans="1:41">
      <c r="A954" t="s">
        <v>424</v>
      </c>
      <c r="B954" t="s">
        <v>423</v>
      </c>
      <c r="D954" s="5">
        <v>2020</v>
      </c>
      <c r="E954" s="5" t="s">
        <v>3253</v>
      </c>
      <c r="F954" s="5" t="s">
        <v>51</v>
      </c>
      <c r="G954">
        <v>-38.698916666666669</v>
      </c>
      <c r="H954">
        <v>146.47024999999999</v>
      </c>
      <c r="I954" t="s">
        <v>88</v>
      </c>
      <c r="J954" s="5" t="s">
        <v>412</v>
      </c>
      <c r="K954" t="s">
        <v>2922</v>
      </c>
      <c r="L954" t="s">
        <v>56</v>
      </c>
      <c r="M954" t="s">
        <v>125</v>
      </c>
      <c r="N954" s="5" t="s">
        <v>62</v>
      </c>
      <c r="O954" t="s">
        <v>3255</v>
      </c>
      <c r="S954">
        <v>30</v>
      </c>
      <c r="V954">
        <v>20.414053409226469</v>
      </c>
      <c r="W954">
        <v>0.45615583066816673</v>
      </c>
      <c r="AA954">
        <v>13.333618958505307</v>
      </c>
      <c r="AD954">
        <v>20.414053409226469</v>
      </c>
      <c r="AM954">
        <v>30</v>
      </c>
      <c r="AO954">
        <v>1.4913455296778781</v>
      </c>
    </row>
    <row r="955" spans="1:41">
      <c r="A955" t="s">
        <v>424</v>
      </c>
      <c r="B955" t="s">
        <v>423</v>
      </c>
      <c r="D955" s="5">
        <v>2020</v>
      </c>
      <c r="E955" s="5" t="s">
        <v>3256</v>
      </c>
      <c r="F955" s="5" t="s">
        <v>51</v>
      </c>
      <c r="G955">
        <v>-38.837049999999998</v>
      </c>
      <c r="H955">
        <v>146.15270000000001</v>
      </c>
      <c r="I955" t="s">
        <v>88</v>
      </c>
      <c r="J955" s="5" t="s">
        <v>412</v>
      </c>
      <c r="K955" t="s">
        <v>2922</v>
      </c>
      <c r="L955" t="s">
        <v>56</v>
      </c>
      <c r="M955" t="s">
        <v>125</v>
      </c>
      <c r="N955" s="5" t="s">
        <v>62</v>
      </c>
      <c r="O955" t="s">
        <v>3257</v>
      </c>
      <c r="S955">
        <v>30</v>
      </c>
      <c r="V955">
        <v>13.441621564104452</v>
      </c>
      <c r="W955">
        <v>0.32113252536456671</v>
      </c>
      <c r="AA955">
        <v>8.1835736467011948</v>
      </c>
      <c r="AD955">
        <v>13.441621564104452</v>
      </c>
      <c r="AM955">
        <v>30</v>
      </c>
      <c r="AO955">
        <v>1.4224632193781239</v>
      </c>
    </row>
    <row r="956" spans="1:41">
      <c r="A956" t="s">
        <v>424</v>
      </c>
      <c r="B956" t="s">
        <v>423</v>
      </c>
      <c r="D956" s="5">
        <v>2020</v>
      </c>
      <c r="E956" s="5" t="s">
        <v>3256</v>
      </c>
      <c r="F956" s="5" t="s">
        <v>51</v>
      </c>
      <c r="G956">
        <v>-38.836466666666666</v>
      </c>
      <c r="H956">
        <v>146.15288333333334</v>
      </c>
      <c r="I956" t="s">
        <v>88</v>
      </c>
      <c r="J956" s="5" t="s">
        <v>412</v>
      </c>
      <c r="K956" t="s">
        <v>2922</v>
      </c>
      <c r="L956" t="s">
        <v>56</v>
      </c>
      <c r="M956" t="s">
        <v>125</v>
      </c>
      <c r="N956" s="5" t="s">
        <v>62</v>
      </c>
      <c r="O956" t="s">
        <v>3258</v>
      </c>
      <c r="S956">
        <v>30</v>
      </c>
      <c r="V956">
        <v>14.284690841455244</v>
      </c>
      <c r="W956">
        <v>0.29548211742303332</v>
      </c>
      <c r="AA956">
        <v>9.0434209362673474</v>
      </c>
      <c r="AD956">
        <v>14.284690841455244</v>
      </c>
      <c r="AM956">
        <v>30</v>
      </c>
      <c r="AO956">
        <v>1.6119673948010744</v>
      </c>
    </row>
    <row r="957" spans="1:41">
      <c r="A957" t="s">
        <v>424</v>
      </c>
      <c r="B957" t="s">
        <v>423</v>
      </c>
      <c r="D957" s="5">
        <v>2020</v>
      </c>
      <c r="E957" s="5" t="s">
        <v>3256</v>
      </c>
      <c r="F957" s="5" t="s">
        <v>51</v>
      </c>
      <c r="G957">
        <v>-38.83591666666667</v>
      </c>
      <c r="H957">
        <v>146.1532</v>
      </c>
      <c r="I957" t="s">
        <v>88</v>
      </c>
      <c r="J957" s="5" t="s">
        <v>412</v>
      </c>
      <c r="K957" t="s">
        <v>2922</v>
      </c>
      <c r="L957" t="s">
        <v>56</v>
      </c>
      <c r="M957" t="s">
        <v>125</v>
      </c>
      <c r="N957" s="5" t="s">
        <v>62</v>
      </c>
      <c r="O957" t="s">
        <v>3259</v>
      </c>
      <c r="S957">
        <v>30</v>
      </c>
      <c r="V957">
        <v>15.196067431683058</v>
      </c>
      <c r="W957">
        <v>0.35163745129486673</v>
      </c>
      <c r="AA957">
        <v>8.998390106788742</v>
      </c>
      <c r="AD957">
        <v>15.196067431683058</v>
      </c>
      <c r="AM957">
        <v>30</v>
      </c>
      <c r="AO957">
        <v>1.4384211550054709</v>
      </c>
    </row>
    <row r="958" spans="1:41">
      <c r="A958" t="s">
        <v>424</v>
      </c>
      <c r="B958" t="s">
        <v>423</v>
      </c>
      <c r="D958" s="5">
        <v>2020</v>
      </c>
      <c r="E958" s="5" t="s">
        <v>3266</v>
      </c>
      <c r="F958" s="5" t="s">
        <v>51</v>
      </c>
      <c r="G958">
        <v>-38.65945</v>
      </c>
      <c r="H958">
        <v>145.78495000000001</v>
      </c>
      <c r="I958" t="s">
        <v>88</v>
      </c>
      <c r="J958" s="5" t="s">
        <v>412</v>
      </c>
      <c r="K958" t="s">
        <v>2922</v>
      </c>
      <c r="L958" t="s">
        <v>56</v>
      </c>
      <c r="M958" t="s">
        <v>125</v>
      </c>
      <c r="N958" s="5" t="s">
        <v>62</v>
      </c>
      <c r="O958" t="s">
        <v>3267</v>
      </c>
      <c r="S958">
        <v>30</v>
      </c>
      <c r="V958">
        <v>59.925322896846318</v>
      </c>
      <c r="W958">
        <v>2.0015797098629671</v>
      </c>
      <c r="AA958">
        <v>50.962824720259519</v>
      </c>
      <c r="AD958">
        <v>59.925322896846318</v>
      </c>
      <c r="AM958">
        <v>30</v>
      </c>
      <c r="AO958">
        <v>1.4822157969289298</v>
      </c>
    </row>
    <row r="959" spans="1:41">
      <c r="A959" t="s">
        <v>424</v>
      </c>
      <c r="B959" t="s">
        <v>423</v>
      </c>
      <c r="D959" s="5">
        <v>2020</v>
      </c>
      <c r="E959" s="5" t="s">
        <v>3266</v>
      </c>
      <c r="F959" s="5" t="s">
        <v>51</v>
      </c>
      <c r="G959">
        <v>-38.65945</v>
      </c>
      <c r="H959">
        <v>145.78431666666665</v>
      </c>
      <c r="I959" t="s">
        <v>88</v>
      </c>
      <c r="J959" s="5" t="s">
        <v>412</v>
      </c>
      <c r="K959" t="s">
        <v>2922</v>
      </c>
      <c r="L959" t="s">
        <v>56</v>
      </c>
      <c r="M959" t="s">
        <v>125</v>
      </c>
      <c r="N959" s="5" t="s">
        <v>62</v>
      </c>
      <c r="O959" t="s">
        <v>3268</v>
      </c>
      <c r="S959">
        <v>30</v>
      </c>
      <c r="V959">
        <v>15.010826656842127</v>
      </c>
      <c r="W959">
        <v>0.2984358114848667</v>
      </c>
      <c r="AA959">
        <v>9.9536299071528553</v>
      </c>
      <c r="AD959">
        <v>15.010826656842127</v>
      </c>
      <c r="AM959">
        <v>30</v>
      </c>
      <c r="AO959">
        <v>1.690059420211498</v>
      </c>
    </row>
    <row r="960" spans="1:41">
      <c r="A960" t="s">
        <v>424</v>
      </c>
      <c r="B960" t="s">
        <v>423</v>
      </c>
      <c r="D960" s="5">
        <v>2020</v>
      </c>
      <c r="E960" s="5" t="s">
        <v>3266</v>
      </c>
      <c r="F960" s="5" t="s">
        <v>51</v>
      </c>
      <c r="G960">
        <v>-38.659466666666667</v>
      </c>
      <c r="H960">
        <v>145.78376666666668</v>
      </c>
      <c r="I960" t="s">
        <v>88</v>
      </c>
      <c r="J960" s="5" t="s">
        <v>412</v>
      </c>
      <c r="K960" t="s">
        <v>2922</v>
      </c>
      <c r="L960" t="s">
        <v>56</v>
      </c>
      <c r="M960" t="s">
        <v>125</v>
      </c>
      <c r="N960" s="5" t="s">
        <v>62</v>
      </c>
      <c r="O960" t="s">
        <v>3269</v>
      </c>
      <c r="S960">
        <v>30</v>
      </c>
      <c r="V960">
        <v>17.740094741810132</v>
      </c>
      <c r="W960">
        <v>0.34721318863430001</v>
      </c>
      <c r="AA960">
        <v>11.918706241851725</v>
      </c>
      <c r="AD960">
        <v>17.740094741810132</v>
      </c>
      <c r="AM960">
        <v>30</v>
      </c>
      <c r="AO960">
        <v>1.7089203420008416</v>
      </c>
    </row>
    <row r="961" spans="1:18">
      <c r="A961" t="s">
        <v>2291</v>
      </c>
      <c r="B961" t="s">
        <v>2290</v>
      </c>
      <c r="D961">
        <v>2017</v>
      </c>
      <c r="E961" t="s">
        <v>2293</v>
      </c>
      <c r="F961" t="s">
        <v>1153</v>
      </c>
      <c r="G961">
        <v>42.853611110000003</v>
      </c>
      <c r="H961">
        <v>27.895277780000001</v>
      </c>
      <c r="I961" t="s">
        <v>2912</v>
      </c>
      <c r="J961" t="s">
        <v>95</v>
      </c>
      <c r="L961" t="s">
        <v>56</v>
      </c>
      <c r="M961" t="s">
        <v>94</v>
      </c>
      <c r="N961" t="s">
        <v>62</v>
      </c>
      <c r="O961" t="s">
        <v>2292</v>
      </c>
      <c r="P961">
        <v>6.8</v>
      </c>
      <c r="Q961">
        <v>29.9</v>
      </c>
      <c r="R961">
        <v>36.799999999999997</v>
      </c>
    </row>
    <row r="962" spans="1:18">
      <c r="A962" t="s">
        <v>2074</v>
      </c>
      <c r="B962" t="s">
        <v>2073</v>
      </c>
      <c r="D962">
        <v>2016</v>
      </c>
      <c r="E962" t="s">
        <v>2076</v>
      </c>
      <c r="F962" t="s">
        <v>691</v>
      </c>
      <c r="G962">
        <v>-34.387608329999999</v>
      </c>
      <c r="H962">
        <v>20.404683330000001</v>
      </c>
      <c r="I962" t="s">
        <v>2912</v>
      </c>
      <c r="J962" t="s">
        <v>690</v>
      </c>
      <c r="L962" t="s">
        <v>56</v>
      </c>
      <c r="M962" t="s">
        <v>689</v>
      </c>
      <c r="N962" t="s">
        <v>62</v>
      </c>
      <c r="O962" t="s">
        <v>2075</v>
      </c>
      <c r="R962">
        <v>0.245</v>
      </c>
    </row>
    <row r="963" spans="1:18">
      <c r="A963" t="s">
        <v>2074</v>
      </c>
      <c r="B963" t="s">
        <v>2073</v>
      </c>
      <c r="F963" t="s">
        <v>691</v>
      </c>
      <c r="G963">
        <v>-34.387608329999999</v>
      </c>
      <c r="H963">
        <v>20.404683330000001</v>
      </c>
      <c r="I963" t="s">
        <v>2912</v>
      </c>
      <c r="J963" t="s">
        <v>690</v>
      </c>
      <c r="L963" t="s">
        <v>56</v>
      </c>
      <c r="M963" t="s">
        <v>689</v>
      </c>
      <c r="N963" t="s">
        <v>62</v>
      </c>
      <c r="O963" t="s">
        <v>2072</v>
      </c>
      <c r="R963">
        <v>1.5049999999999999</v>
      </c>
    </row>
    <row r="964" spans="1:18">
      <c r="A964" t="s">
        <v>1342</v>
      </c>
      <c r="B964" t="s">
        <v>1341</v>
      </c>
      <c r="C964" t="s">
        <v>1485</v>
      </c>
      <c r="E964" t="s">
        <v>1484</v>
      </c>
      <c r="F964" t="s">
        <v>518</v>
      </c>
      <c r="I964" t="s">
        <v>2912</v>
      </c>
      <c r="J964" t="s">
        <v>95</v>
      </c>
      <c r="L964" t="s">
        <v>56</v>
      </c>
      <c r="M964" t="s">
        <v>1481</v>
      </c>
      <c r="N964" t="s">
        <v>210</v>
      </c>
      <c r="P964">
        <v>5.0000000000000001E-3</v>
      </c>
    </row>
    <row r="965" spans="1:18">
      <c r="A965" t="s">
        <v>1342</v>
      </c>
      <c r="B965" t="s">
        <v>1341</v>
      </c>
      <c r="C965" t="s">
        <v>1485</v>
      </c>
      <c r="E965" t="s">
        <v>1484</v>
      </c>
      <c r="F965" t="s">
        <v>518</v>
      </c>
      <c r="I965" t="s">
        <v>2912</v>
      </c>
      <c r="J965" t="s">
        <v>95</v>
      </c>
      <c r="L965" t="s">
        <v>56</v>
      </c>
      <c r="M965" t="s">
        <v>1481</v>
      </c>
      <c r="N965" t="s">
        <v>210</v>
      </c>
      <c r="O965">
        <v>2</v>
      </c>
      <c r="P965">
        <v>0.379</v>
      </c>
    </row>
    <row r="966" spans="1:18">
      <c r="A966" t="s">
        <v>1342</v>
      </c>
      <c r="B966" t="s">
        <v>1341</v>
      </c>
      <c r="C966" t="s">
        <v>1485</v>
      </c>
      <c r="E966" t="s">
        <v>1484</v>
      </c>
      <c r="F966" t="s">
        <v>518</v>
      </c>
      <c r="I966" t="s">
        <v>2912</v>
      </c>
      <c r="J966" t="s">
        <v>95</v>
      </c>
      <c r="L966" t="s">
        <v>56</v>
      </c>
      <c r="M966" t="s">
        <v>1481</v>
      </c>
      <c r="N966" t="s">
        <v>210</v>
      </c>
      <c r="O966">
        <v>3</v>
      </c>
      <c r="P966">
        <v>0.54600000000000004</v>
      </c>
    </row>
    <row r="967" spans="1:18">
      <c r="A967" t="s">
        <v>1342</v>
      </c>
      <c r="B967" t="s">
        <v>1341</v>
      </c>
      <c r="C967" t="s">
        <v>1485</v>
      </c>
      <c r="E967" t="s">
        <v>1484</v>
      </c>
      <c r="F967" t="s">
        <v>518</v>
      </c>
      <c r="I967" t="s">
        <v>2912</v>
      </c>
      <c r="J967" t="s">
        <v>95</v>
      </c>
      <c r="L967" t="s">
        <v>56</v>
      </c>
      <c r="M967" t="s">
        <v>1481</v>
      </c>
      <c r="N967" t="s">
        <v>210</v>
      </c>
      <c r="O967">
        <v>4</v>
      </c>
      <c r="P967">
        <v>1.0409999999999999</v>
      </c>
    </row>
    <row r="968" spans="1:18">
      <c r="A968" t="s">
        <v>1342</v>
      </c>
      <c r="B968" t="s">
        <v>1341</v>
      </c>
      <c r="C968" t="s">
        <v>1485</v>
      </c>
      <c r="E968" t="s">
        <v>1484</v>
      </c>
      <c r="F968" t="s">
        <v>518</v>
      </c>
      <c r="I968" t="s">
        <v>2912</v>
      </c>
      <c r="J968" t="s">
        <v>95</v>
      </c>
      <c r="L968" t="s">
        <v>56</v>
      </c>
      <c r="M968" t="s">
        <v>1481</v>
      </c>
      <c r="N968" t="s">
        <v>210</v>
      </c>
      <c r="O968">
        <v>5</v>
      </c>
      <c r="P968">
        <v>0.871</v>
      </c>
    </row>
    <row r="969" spans="1:18">
      <c r="A969" t="s">
        <v>1342</v>
      </c>
      <c r="B969" t="s">
        <v>1341</v>
      </c>
      <c r="C969" t="s">
        <v>1485</v>
      </c>
      <c r="E969" t="s">
        <v>1484</v>
      </c>
      <c r="F969" t="s">
        <v>518</v>
      </c>
      <c r="I969" t="s">
        <v>2912</v>
      </c>
      <c r="J969" t="s">
        <v>95</v>
      </c>
      <c r="L969" t="s">
        <v>56</v>
      </c>
      <c r="M969" t="s">
        <v>1481</v>
      </c>
      <c r="N969" t="s">
        <v>210</v>
      </c>
      <c r="O969">
        <v>6</v>
      </c>
      <c r="P969">
        <v>0.115</v>
      </c>
    </row>
    <row r="970" spans="1:18">
      <c r="A970" t="s">
        <v>1342</v>
      </c>
      <c r="B970" t="s">
        <v>1341</v>
      </c>
      <c r="C970" t="s">
        <v>1485</v>
      </c>
      <c r="E970" t="s">
        <v>1484</v>
      </c>
      <c r="F970" t="s">
        <v>518</v>
      </c>
      <c r="I970" t="s">
        <v>2912</v>
      </c>
      <c r="J970" t="s">
        <v>95</v>
      </c>
      <c r="L970" t="s">
        <v>56</v>
      </c>
      <c r="M970" t="s">
        <v>1481</v>
      </c>
      <c r="N970" t="s">
        <v>210</v>
      </c>
      <c r="O970">
        <v>7</v>
      </c>
      <c r="P970">
        <v>0.75900000000000001</v>
      </c>
    </row>
    <row r="971" spans="1:18">
      <c r="A971" t="s">
        <v>1342</v>
      </c>
      <c r="B971" t="s">
        <v>1341</v>
      </c>
      <c r="C971" t="s">
        <v>1459</v>
      </c>
      <c r="E971" t="s">
        <v>1483</v>
      </c>
      <c r="F971" t="s">
        <v>518</v>
      </c>
      <c r="I971" t="s">
        <v>2912</v>
      </c>
      <c r="J971" t="s">
        <v>95</v>
      </c>
      <c r="L971" t="s">
        <v>56</v>
      </c>
      <c r="M971" t="s">
        <v>1481</v>
      </c>
      <c r="N971" t="s">
        <v>210</v>
      </c>
      <c r="O971">
        <v>8</v>
      </c>
      <c r="P971">
        <v>0.247</v>
      </c>
    </row>
    <row r="972" spans="1:18">
      <c r="A972" t="s">
        <v>1342</v>
      </c>
      <c r="B972" t="s">
        <v>1341</v>
      </c>
      <c r="C972" t="s">
        <v>1437</v>
      </c>
      <c r="E972" t="s">
        <v>1436</v>
      </c>
      <c r="F972" t="s">
        <v>81</v>
      </c>
      <c r="I972" t="s">
        <v>2912</v>
      </c>
      <c r="J972" t="s">
        <v>49</v>
      </c>
      <c r="L972" t="s">
        <v>56</v>
      </c>
      <c r="M972" t="s">
        <v>297</v>
      </c>
      <c r="N972" t="s">
        <v>210</v>
      </c>
      <c r="O972">
        <v>10</v>
      </c>
      <c r="P972">
        <v>0.21</v>
      </c>
    </row>
    <row r="973" spans="1:18">
      <c r="A973" t="s">
        <v>1342</v>
      </c>
      <c r="B973" t="s">
        <v>1341</v>
      </c>
      <c r="C973" t="s">
        <v>1437</v>
      </c>
      <c r="E973" t="s">
        <v>1436</v>
      </c>
      <c r="F973" t="s">
        <v>81</v>
      </c>
      <c r="I973" t="s">
        <v>2912</v>
      </c>
      <c r="J973" t="s">
        <v>49</v>
      </c>
      <c r="L973" t="s">
        <v>56</v>
      </c>
      <c r="M973" t="s">
        <v>106</v>
      </c>
      <c r="N973" t="s">
        <v>55</v>
      </c>
      <c r="O973">
        <v>22</v>
      </c>
      <c r="P973">
        <v>1.2949999999999999</v>
      </c>
    </row>
    <row r="974" spans="1:18">
      <c r="A974" t="s">
        <v>1342</v>
      </c>
      <c r="B974" t="s">
        <v>1341</v>
      </c>
      <c r="C974" t="s">
        <v>1437</v>
      </c>
      <c r="E974" t="s">
        <v>1436</v>
      </c>
      <c r="F974" t="s">
        <v>81</v>
      </c>
      <c r="I974" t="s">
        <v>2912</v>
      </c>
      <c r="J974" t="s">
        <v>49</v>
      </c>
      <c r="L974" t="s">
        <v>56</v>
      </c>
      <c r="M974" t="s">
        <v>106</v>
      </c>
      <c r="N974" t="s">
        <v>55</v>
      </c>
      <c r="O974">
        <v>23</v>
      </c>
      <c r="P974">
        <v>0.72799999999999998</v>
      </c>
    </row>
    <row r="975" spans="1:18">
      <c r="A975" t="s">
        <v>1342</v>
      </c>
      <c r="B975" t="s">
        <v>1341</v>
      </c>
      <c r="C975" t="s">
        <v>1437</v>
      </c>
      <c r="E975" t="s">
        <v>1436</v>
      </c>
      <c r="F975" t="s">
        <v>81</v>
      </c>
      <c r="I975" t="s">
        <v>2912</v>
      </c>
      <c r="J975" t="s">
        <v>49</v>
      </c>
      <c r="L975" t="s">
        <v>56</v>
      </c>
      <c r="M975" t="s">
        <v>106</v>
      </c>
      <c r="N975" t="s">
        <v>55</v>
      </c>
      <c r="O975">
        <v>24</v>
      </c>
      <c r="P975">
        <v>0.56399999999999995</v>
      </c>
    </row>
    <row r="976" spans="1:18">
      <c r="A976" t="s">
        <v>1342</v>
      </c>
      <c r="B976" t="s">
        <v>1341</v>
      </c>
      <c r="C976" t="s">
        <v>1437</v>
      </c>
      <c r="E976" t="s">
        <v>1436</v>
      </c>
      <c r="F976" t="s">
        <v>81</v>
      </c>
      <c r="I976" t="s">
        <v>2912</v>
      </c>
      <c r="J976" t="s">
        <v>49</v>
      </c>
      <c r="L976" t="s">
        <v>56</v>
      </c>
      <c r="M976" t="s">
        <v>106</v>
      </c>
      <c r="N976" t="s">
        <v>55</v>
      </c>
      <c r="O976">
        <v>25</v>
      </c>
      <c r="P976">
        <v>0.51100000000000001</v>
      </c>
    </row>
    <row r="977" spans="1:16">
      <c r="A977" t="s">
        <v>1342</v>
      </c>
      <c r="B977" t="s">
        <v>1341</v>
      </c>
      <c r="C977" t="s">
        <v>1435</v>
      </c>
      <c r="E977" t="s">
        <v>1434</v>
      </c>
      <c r="F977" t="s">
        <v>51</v>
      </c>
      <c r="I977" t="s">
        <v>88</v>
      </c>
      <c r="J977" t="s">
        <v>49</v>
      </c>
      <c r="L977" t="s">
        <v>56</v>
      </c>
      <c r="M977" t="s">
        <v>106</v>
      </c>
      <c r="N977" t="s">
        <v>55</v>
      </c>
      <c r="O977">
        <v>27</v>
      </c>
      <c r="P977">
        <v>0.64800000000000002</v>
      </c>
    </row>
    <row r="978" spans="1:16">
      <c r="A978" t="s">
        <v>1342</v>
      </c>
      <c r="B978" t="s">
        <v>1341</v>
      </c>
      <c r="C978" t="s">
        <v>1435</v>
      </c>
      <c r="E978" t="s">
        <v>1434</v>
      </c>
      <c r="F978" t="s">
        <v>51</v>
      </c>
      <c r="I978" t="s">
        <v>88</v>
      </c>
      <c r="J978" t="s">
        <v>49</v>
      </c>
      <c r="L978" t="s">
        <v>56</v>
      </c>
      <c r="M978" t="s">
        <v>106</v>
      </c>
      <c r="N978" t="s">
        <v>55</v>
      </c>
      <c r="O978">
        <v>28</v>
      </c>
      <c r="P978">
        <v>0.21</v>
      </c>
    </row>
    <row r="979" spans="1:16">
      <c r="A979" t="s">
        <v>1342</v>
      </c>
      <c r="B979" t="s">
        <v>1341</v>
      </c>
      <c r="C979" t="s">
        <v>1435</v>
      </c>
      <c r="E979" t="s">
        <v>1434</v>
      </c>
      <c r="F979" t="s">
        <v>51</v>
      </c>
      <c r="I979" t="s">
        <v>88</v>
      </c>
      <c r="J979" t="s">
        <v>49</v>
      </c>
      <c r="L979" t="s">
        <v>56</v>
      </c>
      <c r="M979" t="s">
        <v>106</v>
      </c>
      <c r="N979" t="s">
        <v>55</v>
      </c>
      <c r="O979">
        <v>29</v>
      </c>
      <c r="P979">
        <v>0.27300000000000002</v>
      </c>
    </row>
    <row r="980" spans="1:16">
      <c r="A980" t="s">
        <v>1342</v>
      </c>
      <c r="B980" t="s">
        <v>1341</v>
      </c>
      <c r="C980" t="s">
        <v>1435</v>
      </c>
      <c r="E980" t="s">
        <v>1434</v>
      </c>
      <c r="F980" t="s">
        <v>51</v>
      </c>
      <c r="I980" t="s">
        <v>88</v>
      </c>
      <c r="J980" t="s">
        <v>49</v>
      </c>
      <c r="L980" t="s">
        <v>56</v>
      </c>
      <c r="M980" t="s">
        <v>106</v>
      </c>
      <c r="N980" t="s">
        <v>55</v>
      </c>
      <c r="O980">
        <v>30</v>
      </c>
      <c r="P980">
        <v>0.123</v>
      </c>
    </row>
    <row r="981" spans="1:16">
      <c r="A981" t="s">
        <v>1342</v>
      </c>
      <c r="B981" t="s">
        <v>1341</v>
      </c>
      <c r="C981" t="s">
        <v>1472</v>
      </c>
      <c r="E981" t="s">
        <v>1471</v>
      </c>
      <c r="F981" t="s">
        <v>66</v>
      </c>
      <c r="I981" t="s">
        <v>96</v>
      </c>
      <c r="J981" t="s">
        <v>95</v>
      </c>
      <c r="L981" t="s">
        <v>56</v>
      </c>
      <c r="M981" t="s">
        <v>489</v>
      </c>
      <c r="N981" t="s">
        <v>55</v>
      </c>
      <c r="O981">
        <v>31</v>
      </c>
      <c r="P981">
        <v>0.60399999999999998</v>
      </c>
    </row>
    <row r="982" spans="1:16">
      <c r="A982" t="s">
        <v>1342</v>
      </c>
      <c r="B982" t="s">
        <v>1341</v>
      </c>
      <c r="C982" t="s">
        <v>1470</v>
      </c>
      <c r="E982" t="s">
        <v>1469</v>
      </c>
      <c r="F982" t="s">
        <v>66</v>
      </c>
      <c r="I982" t="s">
        <v>96</v>
      </c>
      <c r="J982" t="s">
        <v>95</v>
      </c>
      <c r="L982" t="s">
        <v>56</v>
      </c>
      <c r="M982" t="s">
        <v>489</v>
      </c>
      <c r="N982" t="s">
        <v>55</v>
      </c>
      <c r="O982">
        <v>32</v>
      </c>
      <c r="P982">
        <v>0.378</v>
      </c>
    </row>
    <row r="983" spans="1:16">
      <c r="A983" t="s">
        <v>1342</v>
      </c>
      <c r="B983" t="s">
        <v>1341</v>
      </c>
      <c r="C983" t="s">
        <v>1468</v>
      </c>
      <c r="E983" t="s">
        <v>1467</v>
      </c>
      <c r="F983" t="s">
        <v>66</v>
      </c>
      <c r="I983" t="s">
        <v>96</v>
      </c>
      <c r="J983" t="s">
        <v>217</v>
      </c>
      <c r="L983" t="s">
        <v>56</v>
      </c>
      <c r="M983" t="s">
        <v>489</v>
      </c>
      <c r="N983" t="s">
        <v>55</v>
      </c>
      <c r="O983">
        <v>33</v>
      </c>
      <c r="P983">
        <v>0.72399999999999998</v>
      </c>
    </row>
    <row r="984" spans="1:16">
      <c r="A984" t="s">
        <v>1342</v>
      </c>
      <c r="B984" t="s">
        <v>1341</v>
      </c>
      <c r="C984" t="s">
        <v>1468</v>
      </c>
      <c r="E984" t="s">
        <v>1467</v>
      </c>
      <c r="F984" t="s">
        <v>66</v>
      </c>
      <c r="I984" t="s">
        <v>96</v>
      </c>
      <c r="J984" t="s">
        <v>217</v>
      </c>
      <c r="L984" t="s">
        <v>56</v>
      </c>
      <c r="M984" t="s">
        <v>489</v>
      </c>
      <c r="N984" t="s">
        <v>55</v>
      </c>
      <c r="O984">
        <v>34</v>
      </c>
      <c r="P984">
        <v>1.165</v>
      </c>
    </row>
    <row r="985" spans="1:16">
      <c r="A985" t="s">
        <v>1342</v>
      </c>
      <c r="B985" t="s">
        <v>1341</v>
      </c>
      <c r="C985" t="s">
        <v>1417</v>
      </c>
      <c r="E985" t="s">
        <v>1416</v>
      </c>
      <c r="F985" t="s">
        <v>66</v>
      </c>
      <c r="I985" t="s">
        <v>50</v>
      </c>
      <c r="J985" t="s">
        <v>217</v>
      </c>
      <c r="L985" t="s">
        <v>56</v>
      </c>
      <c r="M985" t="s">
        <v>489</v>
      </c>
      <c r="N985" t="s">
        <v>55</v>
      </c>
      <c r="O985">
        <v>35</v>
      </c>
      <c r="P985">
        <v>0.255</v>
      </c>
    </row>
    <row r="986" spans="1:16">
      <c r="A986" t="s">
        <v>1342</v>
      </c>
      <c r="B986" t="s">
        <v>1341</v>
      </c>
      <c r="C986" t="s">
        <v>1466</v>
      </c>
      <c r="E986" t="s">
        <v>1465</v>
      </c>
      <c r="F986" t="s">
        <v>66</v>
      </c>
      <c r="I986" t="s">
        <v>96</v>
      </c>
      <c r="J986" t="s">
        <v>95</v>
      </c>
      <c r="L986" t="s">
        <v>56</v>
      </c>
      <c r="M986" t="s">
        <v>489</v>
      </c>
      <c r="N986" t="s">
        <v>55</v>
      </c>
      <c r="O986">
        <v>36</v>
      </c>
      <c r="P986">
        <v>6.7000000000000004E-2</v>
      </c>
    </row>
    <row r="987" spans="1:16">
      <c r="A987" t="s">
        <v>1342</v>
      </c>
      <c r="B987" t="s">
        <v>1341</v>
      </c>
      <c r="C987" t="s">
        <v>1466</v>
      </c>
      <c r="E987" t="s">
        <v>1465</v>
      </c>
      <c r="F987" t="s">
        <v>66</v>
      </c>
      <c r="I987" t="s">
        <v>96</v>
      </c>
      <c r="J987" t="s">
        <v>95</v>
      </c>
      <c r="L987" t="s">
        <v>56</v>
      </c>
      <c r="M987" t="s">
        <v>489</v>
      </c>
      <c r="N987" t="s">
        <v>55</v>
      </c>
      <c r="O987">
        <v>37</v>
      </c>
      <c r="P987">
        <v>3.2000000000000001E-2</v>
      </c>
    </row>
    <row r="988" spans="1:16">
      <c r="A988" t="s">
        <v>1342</v>
      </c>
      <c r="B988" t="s">
        <v>1341</v>
      </c>
      <c r="C988" t="s">
        <v>1466</v>
      </c>
      <c r="E988" t="s">
        <v>1465</v>
      </c>
      <c r="F988" t="s">
        <v>66</v>
      </c>
      <c r="I988" t="s">
        <v>96</v>
      </c>
      <c r="J988" t="s">
        <v>95</v>
      </c>
      <c r="L988" t="s">
        <v>56</v>
      </c>
      <c r="M988" t="s">
        <v>489</v>
      </c>
      <c r="N988" t="s">
        <v>55</v>
      </c>
      <c r="O988">
        <v>38</v>
      </c>
      <c r="P988">
        <v>3.3000000000000002E-2</v>
      </c>
    </row>
    <row r="989" spans="1:16">
      <c r="A989" t="s">
        <v>1342</v>
      </c>
      <c r="B989" t="s">
        <v>1341</v>
      </c>
      <c r="C989" t="s">
        <v>1466</v>
      </c>
      <c r="E989" t="s">
        <v>1465</v>
      </c>
      <c r="F989" t="s">
        <v>66</v>
      </c>
      <c r="I989" t="s">
        <v>96</v>
      </c>
      <c r="J989" t="s">
        <v>95</v>
      </c>
      <c r="L989" t="s">
        <v>56</v>
      </c>
      <c r="M989" t="s">
        <v>489</v>
      </c>
      <c r="N989" t="s">
        <v>55</v>
      </c>
      <c r="O989">
        <v>39</v>
      </c>
      <c r="P989">
        <v>2.8000000000000001E-2</v>
      </c>
    </row>
    <row r="990" spans="1:16">
      <c r="A990" t="s">
        <v>1342</v>
      </c>
      <c r="B990" t="s">
        <v>1341</v>
      </c>
      <c r="C990" t="s">
        <v>1466</v>
      </c>
      <c r="E990" t="s">
        <v>1465</v>
      </c>
      <c r="F990" t="s">
        <v>66</v>
      </c>
      <c r="I990" t="s">
        <v>96</v>
      </c>
      <c r="J990" t="s">
        <v>95</v>
      </c>
      <c r="L990" t="s">
        <v>56</v>
      </c>
      <c r="M990" t="s">
        <v>489</v>
      </c>
      <c r="N990" t="s">
        <v>55</v>
      </c>
      <c r="O990">
        <v>40</v>
      </c>
      <c r="P990">
        <v>3.5000000000000003E-2</v>
      </c>
    </row>
    <row r="991" spans="1:16">
      <c r="A991" t="s">
        <v>1342</v>
      </c>
      <c r="B991" t="s">
        <v>1341</v>
      </c>
      <c r="C991" t="s">
        <v>1466</v>
      </c>
      <c r="E991" t="s">
        <v>1465</v>
      </c>
      <c r="F991" t="s">
        <v>66</v>
      </c>
      <c r="I991" t="s">
        <v>96</v>
      </c>
      <c r="J991" t="s">
        <v>95</v>
      </c>
      <c r="L991" t="s">
        <v>56</v>
      </c>
      <c r="M991" t="s">
        <v>489</v>
      </c>
      <c r="N991" t="s">
        <v>55</v>
      </c>
      <c r="O991">
        <v>41</v>
      </c>
      <c r="P991">
        <v>7.3999999999999996E-2</v>
      </c>
    </row>
    <row r="992" spans="1:16">
      <c r="A992" t="s">
        <v>1342</v>
      </c>
      <c r="B992" t="s">
        <v>1341</v>
      </c>
      <c r="C992" t="s">
        <v>1466</v>
      </c>
      <c r="E992" t="s">
        <v>1465</v>
      </c>
      <c r="F992" t="s">
        <v>66</v>
      </c>
      <c r="I992" t="s">
        <v>96</v>
      </c>
      <c r="J992" t="s">
        <v>95</v>
      </c>
      <c r="L992" t="s">
        <v>56</v>
      </c>
      <c r="M992" t="s">
        <v>489</v>
      </c>
      <c r="N992" t="s">
        <v>55</v>
      </c>
      <c r="O992">
        <v>42</v>
      </c>
      <c r="P992">
        <v>6.3E-2</v>
      </c>
    </row>
    <row r="993" spans="1:16">
      <c r="A993" t="s">
        <v>1342</v>
      </c>
      <c r="B993" t="s">
        <v>1341</v>
      </c>
      <c r="C993" t="s">
        <v>1466</v>
      </c>
      <c r="E993" t="s">
        <v>1465</v>
      </c>
      <c r="F993" t="s">
        <v>66</v>
      </c>
      <c r="I993" t="s">
        <v>96</v>
      </c>
      <c r="J993" t="s">
        <v>95</v>
      </c>
      <c r="L993" t="s">
        <v>56</v>
      </c>
      <c r="M993" t="s">
        <v>489</v>
      </c>
      <c r="N993" t="s">
        <v>55</v>
      </c>
      <c r="O993">
        <v>43</v>
      </c>
      <c r="P993">
        <v>6.7000000000000004E-2</v>
      </c>
    </row>
    <row r="994" spans="1:16">
      <c r="A994" t="s">
        <v>1342</v>
      </c>
      <c r="B994" t="s">
        <v>1341</v>
      </c>
      <c r="C994" t="s">
        <v>1466</v>
      </c>
      <c r="E994" t="s">
        <v>1465</v>
      </c>
      <c r="F994" t="s">
        <v>66</v>
      </c>
      <c r="I994" t="s">
        <v>96</v>
      </c>
      <c r="J994" t="s">
        <v>95</v>
      </c>
      <c r="L994" t="s">
        <v>56</v>
      </c>
      <c r="M994" t="s">
        <v>489</v>
      </c>
      <c r="N994" t="s">
        <v>55</v>
      </c>
      <c r="O994">
        <v>44</v>
      </c>
      <c r="P994">
        <v>1.7999999999999999E-2</v>
      </c>
    </row>
    <row r="995" spans="1:16">
      <c r="A995" t="s">
        <v>1342</v>
      </c>
      <c r="B995" t="s">
        <v>1341</v>
      </c>
      <c r="C995" t="s">
        <v>1466</v>
      </c>
      <c r="E995" t="s">
        <v>1465</v>
      </c>
      <c r="F995" t="s">
        <v>66</v>
      </c>
      <c r="I995" t="s">
        <v>96</v>
      </c>
      <c r="J995" t="s">
        <v>95</v>
      </c>
      <c r="L995" t="s">
        <v>56</v>
      </c>
      <c r="M995" t="s">
        <v>489</v>
      </c>
      <c r="N995" t="s">
        <v>55</v>
      </c>
      <c r="O995">
        <v>45</v>
      </c>
      <c r="P995">
        <v>8.7999999999999995E-2</v>
      </c>
    </row>
    <row r="996" spans="1:16">
      <c r="A996" t="s">
        <v>1342</v>
      </c>
      <c r="B996" t="s">
        <v>1341</v>
      </c>
      <c r="C996" t="s">
        <v>1466</v>
      </c>
      <c r="E996" t="s">
        <v>1465</v>
      </c>
      <c r="F996" t="s">
        <v>66</v>
      </c>
      <c r="I996" t="s">
        <v>96</v>
      </c>
      <c r="J996" t="s">
        <v>95</v>
      </c>
      <c r="L996" t="s">
        <v>56</v>
      </c>
      <c r="M996" t="s">
        <v>489</v>
      </c>
      <c r="N996" t="s">
        <v>55</v>
      </c>
      <c r="O996">
        <v>46</v>
      </c>
      <c r="P996">
        <v>7.3999999999999996E-2</v>
      </c>
    </row>
    <row r="997" spans="1:16">
      <c r="A997" t="s">
        <v>1342</v>
      </c>
      <c r="B997" t="s">
        <v>1341</v>
      </c>
      <c r="C997" t="s">
        <v>1466</v>
      </c>
      <c r="E997" t="s">
        <v>1465</v>
      </c>
      <c r="F997" t="s">
        <v>66</v>
      </c>
      <c r="I997" t="s">
        <v>96</v>
      </c>
      <c r="J997" t="s">
        <v>95</v>
      </c>
      <c r="L997" t="s">
        <v>56</v>
      </c>
      <c r="M997" t="s">
        <v>489</v>
      </c>
      <c r="N997" t="s">
        <v>55</v>
      </c>
      <c r="O997">
        <v>47</v>
      </c>
      <c r="P997">
        <v>0.06</v>
      </c>
    </row>
    <row r="998" spans="1:16">
      <c r="A998" t="s">
        <v>1342</v>
      </c>
      <c r="B998" t="s">
        <v>1341</v>
      </c>
      <c r="C998" t="s">
        <v>1466</v>
      </c>
      <c r="E998" t="s">
        <v>1465</v>
      </c>
      <c r="F998" t="s">
        <v>66</v>
      </c>
      <c r="I998" t="s">
        <v>96</v>
      </c>
      <c r="J998" t="s">
        <v>95</v>
      </c>
      <c r="L998" t="s">
        <v>56</v>
      </c>
      <c r="M998" t="s">
        <v>489</v>
      </c>
      <c r="N998" t="s">
        <v>55</v>
      </c>
      <c r="O998">
        <v>48</v>
      </c>
      <c r="P998">
        <v>0.126</v>
      </c>
    </row>
    <row r="999" spans="1:16">
      <c r="A999" t="s">
        <v>1342</v>
      </c>
      <c r="B999" t="s">
        <v>1341</v>
      </c>
      <c r="C999" t="s">
        <v>1463</v>
      </c>
      <c r="E999" t="s">
        <v>1464</v>
      </c>
      <c r="F999" t="s">
        <v>66</v>
      </c>
      <c r="I999" t="s">
        <v>96</v>
      </c>
      <c r="J999" t="s">
        <v>217</v>
      </c>
      <c r="L999" t="s">
        <v>56</v>
      </c>
      <c r="M999" t="s">
        <v>489</v>
      </c>
      <c r="N999" t="s">
        <v>55</v>
      </c>
      <c r="O999">
        <v>49</v>
      </c>
      <c r="P999">
        <v>0.157</v>
      </c>
    </row>
    <row r="1000" spans="1:16">
      <c r="A1000" t="s">
        <v>1342</v>
      </c>
      <c r="B1000" t="s">
        <v>1341</v>
      </c>
      <c r="C1000" t="s">
        <v>1463</v>
      </c>
      <c r="E1000" t="s">
        <v>1464</v>
      </c>
      <c r="F1000" t="s">
        <v>66</v>
      </c>
      <c r="I1000" t="s">
        <v>96</v>
      </c>
      <c r="J1000" t="s">
        <v>217</v>
      </c>
      <c r="L1000" t="s">
        <v>56</v>
      </c>
      <c r="M1000" t="s">
        <v>489</v>
      </c>
      <c r="N1000" t="s">
        <v>55</v>
      </c>
      <c r="O1000">
        <v>50</v>
      </c>
      <c r="P1000">
        <v>8.5999999999999993E-2</v>
      </c>
    </row>
    <row r="1001" spans="1:16">
      <c r="A1001" t="s">
        <v>1342</v>
      </c>
      <c r="B1001" t="s">
        <v>1341</v>
      </c>
      <c r="C1001" t="s">
        <v>1463</v>
      </c>
      <c r="E1001" t="s">
        <v>1464</v>
      </c>
      <c r="F1001" t="s">
        <v>66</v>
      </c>
      <c r="I1001" t="s">
        <v>96</v>
      </c>
      <c r="J1001" t="s">
        <v>217</v>
      </c>
      <c r="L1001" t="s">
        <v>56</v>
      </c>
      <c r="M1001" t="s">
        <v>489</v>
      </c>
      <c r="N1001" t="s">
        <v>55</v>
      </c>
      <c r="O1001">
        <v>51</v>
      </c>
      <c r="P1001">
        <v>0.152</v>
      </c>
    </row>
    <row r="1002" spans="1:16">
      <c r="A1002" t="s">
        <v>1342</v>
      </c>
      <c r="B1002" t="s">
        <v>1341</v>
      </c>
      <c r="C1002" t="s">
        <v>1463</v>
      </c>
      <c r="E1002" t="s">
        <v>1464</v>
      </c>
      <c r="F1002" t="s">
        <v>66</v>
      </c>
      <c r="I1002" t="s">
        <v>96</v>
      </c>
      <c r="J1002" t="s">
        <v>217</v>
      </c>
      <c r="L1002" t="s">
        <v>56</v>
      </c>
      <c r="M1002" t="s">
        <v>489</v>
      </c>
      <c r="N1002" t="s">
        <v>55</v>
      </c>
      <c r="O1002">
        <v>52</v>
      </c>
      <c r="P1002">
        <v>0.17599999999999999</v>
      </c>
    </row>
    <row r="1003" spans="1:16">
      <c r="A1003" t="s">
        <v>1342</v>
      </c>
      <c r="B1003" t="s">
        <v>1341</v>
      </c>
      <c r="C1003" t="s">
        <v>1463</v>
      </c>
      <c r="E1003" t="s">
        <v>1464</v>
      </c>
      <c r="F1003" t="s">
        <v>66</v>
      </c>
      <c r="I1003" t="s">
        <v>96</v>
      </c>
      <c r="J1003" t="s">
        <v>217</v>
      </c>
      <c r="L1003" t="s">
        <v>56</v>
      </c>
      <c r="M1003" t="s">
        <v>489</v>
      </c>
      <c r="N1003" t="s">
        <v>55</v>
      </c>
      <c r="O1003">
        <v>53</v>
      </c>
      <c r="P1003">
        <v>0.14000000000000001</v>
      </c>
    </row>
    <row r="1004" spans="1:16">
      <c r="A1004" t="s">
        <v>1342</v>
      </c>
      <c r="B1004" t="s">
        <v>1341</v>
      </c>
      <c r="C1004" t="s">
        <v>1463</v>
      </c>
      <c r="E1004" t="s">
        <v>1464</v>
      </c>
      <c r="F1004" t="s">
        <v>66</v>
      </c>
      <c r="I1004" t="s">
        <v>96</v>
      </c>
      <c r="J1004" t="s">
        <v>217</v>
      </c>
      <c r="L1004" t="s">
        <v>56</v>
      </c>
      <c r="M1004" t="s">
        <v>489</v>
      </c>
      <c r="N1004" t="s">
        <v>55</v>
      </c>
      <c r="O1004">
        <v>54</v>
      </c>
      <c r="P1004">
        <v>0.34899999999999998</v>
      </c>
    </row>
    <row r="1005" spans="1:16">
      <c r="A1005" t="s">
        <v>1342</v>
      </c>
      <c r="B1005" t="s">
        <v>1341</v>
      </c>
      <c r="C1005" t="s">
        <v>1463</v>
      </c>
      <c r="E1005" t="s">
        <v>1464</v>
      </c>
      <c r="F1005" t="s">
        <v>66</v>
      </c>
      <c r="I1005" t="s">
        <v>96</v>
      </c>
      <c r="J1005" t="s">
        <v>217</v>
      </c>
      <c r="L1005" t="s">
        <v>56</v>
      </c>
      <c r="M1005" t="s">
        <v>489</v>
      </c>
      <c r="N1005" t="s">
        <v>55</v>
      </c>
      <c r="O1005">
        <v>55</v>
      </c>
      <c r="P1005">
        <v>0.154</v>
      </c>
    </row>
    <row r="1006" spans="1:16">
      <c r="A1006" t="s">
        <v>1342</v>
      </c>
      <c r="B1006" t="s">
        <v>1341</v>
      </c>
      <c r="C1006" t="s">
        <v>1463</v>
      </c>
      <c r="E1006" t="s">
        <v>1464</v>
      </c>
      <c r="F1006" t="s">
        <v>66</v>
      </c>
      <c r="I1006" t="s">
        <v>96</v>
      </c>
      <c r="J1006" t="s">
        <v>217</v>
      </c>
      <c r="L1006" t="s">
        <v>56</v>
      </c>
      <c r="M1006" t="s">
        <v>489</v>
      </c>
      <c r="N1006" t="s">
        <v>55</v>
      </c>
      <c r="O1006">
        <v>56</v>
      </c>
      <c r="P1006">
        <v>4.0000000000000001E-3</v>
      </c>
    </row>
    <row r="1007" spans="1:16">
      <c r="A1007" t="s">
        <v>1342</v>
      </c>
      <c r="B1007" t="s">
        <v>1341</v>
      </c>
      <c r="C1007" t="s">
        <v>1463</v>
      </c>
      <c r="E1007" t="s">
        <v>1464</v>
      </c>
      <c r="F1007" t="s">
        <v>66</v>
      </c>
      <c r="I1007" t="s">
        <v>96</v>
      </c>
      <c r="J1007" t="s">
        <v>217</v>
      </c>
      <c r="L1007" t="s">
        <v>56</v>
      </c>
      <c r="M1007" t="s">
        <v>489</v>
      </c>
      <c r="N1007" t="s">
        <v>55</v>
      </c>
      <c r="O1007">
        <v>57</v>
      </c>
      <c r="P1007">
        <v>0.10199999999999999</v>
      </c>
    </row>
    <row r="1008" spans="1:16">
      <c r="A1008" t="s">
        <v>1342</v>
      </c>
      <c r="B1008" t="s">
        <v>1341</v>
      </c>
      <c r="C1008" t="s">
        <v>1463</v>
      </c>
      <c r="E1008" t="s">
        <v>1464</v>
      </c>
      <c r="F1008" t="s">
        <v>66</v>
      </c>
      <c r="I1008" t="s">
        <v>96</v>
      </c>
      <c r="J1008" t="s">
        <v>217</v>
      </c>
      <c r="L1008" t="s">
        <v>56</v>
      </c>
      <c r="M1008" t="s">
        <v>489</v>
      </c>
      <c r="N1008" t="s">
        <v>55</v>
      </c>
      <c r="O1008">
        <v>58</v>
      </c>
      <c r="P1008">
        <v>0.11799999999999999</v>
      </c>
    </row>
    <row r="1009" spans="1:16">
      <c r="A1009" t="s">
        <v>1342</v>
      </c>
      <c r="B1009" t="s">
        <v>1341</v>
      </c>
      <c r="C1009" t="s">
        <v>1463</v>
      </c>
      <c r="E1009" t="s">
        <v>1462</v>
      </c>
      <c r="F1009" t="s">
        <v>66</v>
      </c>
      <c r="I1009" t="s">
        <v>96</v>
      </c>
      <c r="J1009" t="s">
        <v>217</v>
      </c>
      <c r="L1009" t="s">
        <v>56</v>
      </c>
      <c r="M1009" t="s">
        <v>489</v>
      </c>
      <c r="N1009" t="s">
        <v>55</v>
      </c>
      <c r="O1009">
        <v>59</v>
      </c>
      <c r="P1009">
        <v>0.11799999999999999</v>
      </c>
    </row>
    <row r="1010" spans="1:16">
      <c r="A1010" t="s">
        <v>1342</v>
      </c>
      <c r="B1010" t="s">
        <v>1341</v>
      </c>
      <c r="C1010" t="s">
        <v>1463</v>
      </c>
      <c r="E1010" t="s">
        <v>1462</v>
      </c>
      <c r="F1010" t="s">
        <v>66</v>
      </c>
      <c r="I1010" t="s">
        <v>96</v>
      </c>
      <c r="J1010" t="s">
        <v>217</v>
      </c>
      <c r="L1010" t="s">
        <v>56</v>
      </c>
      <c r="M1010" t="s">
        <v>489</v>
      </c>
      <c r="N1010" t="s">
        <v>55</v>
      </c>
      <c r="O1010">
        <v>60</v>
      </c>
      <c r="P1010">
        <v>6.2E-2</v>
      </c>
    </row>
    <row r="1011" spans="1:16">
      <c r="A1011" t="s">
        <v>1342</v>
      </c>
      <c r="B1011" t="s">
        <v>1341</v>
      </c>
      <c r="C1011" t="s">
        <v>1463</v>
      </c>
      <c r="E1011" t="s">
        <v>1462</v>
      </c>
      <c r="F1011" t="s">
        <v>66</v>
      </c>
      <c r="I1011" t="s">
        <v>96</v>
      </c>
      <c r="J1011" t="s">
        <v>217</v>
      </c>
      <c r="L1011" t="s">
        <v>56</v>
      </c>
      <c r="M1011" t="s">
        <v>489</v>
      </c>
      <c r="N1011" t="s">
        <v>55</v>
      </c>
      <c r="O1011">
        <v>61</v>
      </c>
      <c r="P1011">
        <v>7.9000000000000001E-2</v>
      </c>
    </row>
    <row r="1012" spans="1:16">
      <c r="A1012" t="s">
        <v>1342</v>
      </c>
      <c r="B1012" t="s">
        <v>1341</v>
      </c>
      <c r="C1012" t="s">
        <v>1463</v>
      </c>
      <c r="E1012" t="s">
        <v>1462</v>
      </c>
      <c r="F1012" t="s">
        <v>66</v>
      </c>
      <c r="I1012" t="s">
        <v>96</v>
      </c>
      <c r="J1012" t="s">
        <v>217</v>
      </c>
      <c r="L1012" t="s">
        <v>56</v>
      </c>
      <c r="M1012" t="s">
        <v>489</v>
      </c>
      <c r="N1012" t="s">
        <v>55</v>
      </c>
      <c r="O1012">
        <v>62</v>
      </c>
      <c r="P1012">
        <v>8.4000000000000005E-2</v>
      </c>
    </row>
    <row r="1013" spans="1:16">
      <c r="A1013" t="s">
        <v>1342</v>
      </c>
      <c r="B1013" t="s">
        <v>1341</v>
      </c>
      <c r="C1013" t="s">
        <v>1463</v>
      </c>
      <c r="E1013" t="s">
        <v>1462</v>
      </c>
      <c r="F1013" t="s">
        <v>66</v>
      </c>
      <c r="I1013" t="s">
        <v>96</v>
      </c>
      <c r="J1013" t="s">
        <v>217</v>
      </c>
      <c r="L1013" t="s">
        <v>56</v>
      </c>
      <c r="M1013" t="s">
        <v>489</v>
      </c>
      <c r="N1013" t="s">
        <v>55</v>
      </c>
      <c r="O1013">
        <v>63</v>
      </c>
      <c r="P1013">
        <v>5.5E-2</v>
      </c>
    </row>
    <row r="1014" spans="1:16">
      <c r="A1014" t="s">
        <v>1342</v>
      </c>
      <c r="B1014" t="s">
        <v>1341</v>
      </c>
      <c r="C1014" t="s">
        <v>1463</v>
      </c>
      <c r="E1014" t="s">
        <v>1462</v>
      </c>
      <c r="F1014" t="s">
        <v>66</v>
      </c>
      <c r="I1014" t="s">
        <v>96</v>
      </c>
      <c r="J1014" t="s">
        <v>217</v>
      </c>
      <c r="L1014" t="s">
        <v>56</v>
      </c>
      <c r="M1014" t="s">
        <v>489</v>
      </c>
      <c r="N1014" t="s">
        <v>55</v>
      </c>
      <c r="O1014">
        <v>64</v>
      </c>
      <c r="P1014">
        <v>0.189</v>
      </c>
    </row>
    <row r="1015" spans="1:16">
      <c r="A1015" t="s">
        <v>1342</v>
      </c>
      <c r="B1015" t="s">
        <v>1341</v>
      </c>
      <c r="C1015" t="s">
        <v>1463</v>
      </c>
      <c r="E1015" t="s">
        <v>1462</v>
      </c>
      <c r="F1015" t="s">
        <v>66</v>
      </c>
      <c r="I1015" t="s">
        <v>96</v>
      </c>
      <c r="J1015" t="s">
        <v>217</v>
      </c>
      <c r="L1015" t="s">
        <v>56</v>
      </c>
      <c r="M1015" t="s">
        <v>489</v>
      </c>
      <c r="N1015" t="s">
        <v>55</v>
      </c>
      <c r="O1015">
        <v>65</v>
      </c>
      <c r="P1015">
        <v>0.11799999999999999</v>
      </c>
    </row>
    <row r="1016" spans="1:16">
      <c r="A1016" t="s">
        <v>1342</v>
      </c>
      <c r="B1016" t="s">
        <v>1341</v>
      </c>
      <c r="C1016" t="s">
        <v>1463</v>
      </c>
      <c r="E1016" t="s">
        <v>1462</v>
      </c>
      <c r="F1016" t="s">
        <v>66</v>
      </c>
      <c r="I1016" t="s">
        <v>96</v>
      </c>
      <c r="J1016" t="s">
        <v>217</v>
      </c>
      <c r="L1016" t="s">
        <v>56</v>
      </c>
      <c r="M1016" t="s">
        <v>489</v>
      </c>
      <c r="N1016" t="s">
        <v>55</v>
      </c>
      <c r="O1016">
        <v>66</v>
      </c>
      <c r="P1016">
        <v>3.3000000000000002E-2</v>
      </c>
    </row>
    <row r="1017" spans="1:16">
      <c r="A1017" t="s">
        <v>1342</v>
      </c>
      <c r="B1017" t="s">
        <v>1341</v>
      </c>
      <c r="C1017" t="s">
        <v>1463</v>
      </c>
      <c r="E1017" t="s">
        <v>1462</v>
      </c>
      <c r="F1017" t="s">
        <v>66</v>
      </c>
      <c r="I1017" t="s">
        <v>96</v>
      </c>
      <c r="J1017" t="s">
        <v>217</v>
      </c>
      <c r="L1017" t="s">
        <v>56</v>
      </c>
      <c r="M1017" t="s">
        <v>489</v>
      </c>
      <c r="N1017" t="s">
        <v>55</v>
      </c>
      <c r="O1017">
        <v>67</v>
      </c>
      <c r="P1017">
        <v>3.7999999999999999E-2</v>
      </c>
    </row>
    <row r="1018" spans="1:16">
      <c r="A1018" t="s">
        <v>1342</v>
      </c>
      <c r="B1018" t="s">
        <v>1341</v>
      </c>
      <c r="C1018" t="s">
        <v>1463</v>
      </c>
      <c r="E1018" t="s">
        <v>1462</v>
      </c>
      <c r="F1018" t="s">
        <v>66</v>
      </c>
      <c r="I1018" t="s">
        <v>96</v>
      </c>
      <c r="J1018" t="s">
        <v>217</v>
      </c>
      <c r="L1018" t="s">
        <v>56</v>
      </c>
      <c r="M1018" t="s">
        <v>489</v>
      </c>
      <c r="N1018" t="s">
        <v>55</v>
      </c>
      <c r="O1018">
        <v>68</v>
      </c>
      <c r="P1018">
        <v>3.0000000000000001E-3</v>
      </c>
    </row>
    <row r="1019" spans="1:16">
      <c r="A1019" t="s">
        <v>1342</v>
      </c>
      <c r="B1019" t="s">
        <v>1341</v>
      </c>
      <c r="C1019" t="s">
        <v>1463</v>
      </c>
      <c r="E1019" t="s">
        <v>1462</v>
      </c>
      <c r="F1019" t="s">
        <v>66</v>
      </c>
      <c r="I1019" t="s">
        <v>96</v>
      </c>
      <c r="J1019" t="s">
        <v>217</v>
      </c>
      <c r="L1019" t="s">
        <v>56</v>
      </c>
      <c r="M1019" t="s">
        <v>489</v>
      </c>
      <c r="N1019" t="s">
        <v>55</v>
      </c>
      <c r="O1019">
        <v>69</v>
      </c>
      <c r="P1019">
        <v>0.16</v>
      </c>
    </row>
    <row r="1020" spans="1:16">
      <c r="A1020" t="s">
        <v>1342</v>
      </c>
      <c r="B1020" t="s">
        <v>1341</v>
      </c>
      <c r="C1020" t="s">
        <v>1463</v>
      </c>
      <c r="E1020" t="s">
        <v>1462</v>
      </c>
      <c r="F1020" t="s">
        <v>66</v>
      </c>
      <c r="I1020" t="s">
        <v>96</v>
      </c>
      <c r="J1020" t="s">
        <v>217</v>
      </c>
      <c r="L1020" t="s">
        <v>56</v>
      </c>
      <c r="M1020" t="s">
        <v>489</v>
      </c>
      <c r="N1020" t="s">
        <v>55</v>
      </c>
      <c r="O1020">
        <v>70</v>
      </c>
      <c r="P1020">
        <v>6.3E-2</v>
      </c>
    </row>
    <row r="1021" spans="1:16">
      <c r="A1021" t="s">
        <v>1342</v>
      </c>
      <c r="B1021" t="s">
        <v>1341</v>
      </c>
      <c r="C1021" t="s">
        <v>1405</v>
      </c>
      <c r="E1021" t="s">
        <v>1404</v>
      </c>
      <c r="F1021" t="s">
        <v>66</v>
      </c>
      <c r="I1021" t="s">
        <v>50</v>
      </c>
      <c r="J1021" t="s">
        <v>217</v>
      </c>
      <c r="L1021" t="s">
        <v>56</v>
      </c>
      <c r="M1021" t="s">
        <v>489</v>
      </c>
      <c r="N1021" t="s">
        <v>55</v>
      </c>
      <c r="O1021">
        <v>71</v>
      </c>
      <c r="P1021">
        <v>0.27900000000000003</v>
      </c>
    </row>
    <row r="1022" spans="1:16">
      <c r="A1022" t="s">
        <v>1342</v>
      </c>
      <c r="B1022" t="s">
        <v>1341</v>
      </c>
      <c r="C1022" t="s">
        <v>1417</v>
      </c>
      <c r="E1022" t="s">
        <v>1416</v>
      </c>
      <c r="F1022" t="s">
        <v>66</v>
      </c>
      <c r="I1022" t="s">
        <v>50</v>
      </c>
      <c r="J1022" t="s">
        <v>217</v>
      </c>
      <c r="L1022" t="s">
        <v>56</v>
      </c>
      <c r="M1022" t="s">
        <v>853</v>
      </c>
      <c r="N1022" t="s">
        <v>209</v>
      </c>
      <c r="O1022">
        <v>135</v>
      </c>
      <c r="P1022">
        <v>0.88100000000000001</v>
      </c>
    </row>
    <row r="1023" spans="1:16">
      <c r="A1023" t="s">
        <v>1342</v>
      </c>
      <c r="B1023" t="s">
        <v>1341</v>
      </c>
      <c r="C1023" t="s">
        <v>1399</v>
      </c>
      <c r="E1023" t="s">
        <v>1440</v>
      </c>
      <c r="F1023" t="s">
        <v>66</v>
      </c>
      <c r="I1023" t="s">
        <v>50</v>
      </c>
      <c r="J1023" t="s">
        <v>217</v>
      </c>
      <c r="L1023" t="s">
        <v>56</v>
      </c>
      <c r="M1023" t="s">
        <v>853</v>
      </c>
      <c r="N1023" t="s">
        <v>209</v>
      </c>
      <c r="O1023">
        <v>136</v>
      </c>
      <c r="P1023">
        <v>0.14899999999999999</v>
      </c>
    </row>
    <row r="1024" spans="1:16">
      <c r="A1024" t="s">
        <v>1342</v>
      </c>
      <c r="B1024" t="s">
        <v>1341</v>
      </c>
      <c r="C1024" t="s">
        <v>1399</v>
      </c>
      <c r="E1024" t="s">
        <v>1440</v>
      </c>
      <c r="F1024" t="s">
        <v>66</v>
      </c>
      <c r="I1024" t="s">
        <v>50</v>
      </c>
      <c r="J1024" t="s">
        <v>217</v>
      </c>
      <c r="L1024" t="s">
        <v>56</v>
      </c>
      <c r="M1024" t="s">
        <v>853</v>
      </c>
      <c r="N1024" t="s">
        <v>209</v>
      </c>
      <c r="O1024">
        <v>137</v>
      </c>
      <c r="P1024">
        <v>0.182</v>
      </c>
    </row>
    <row r="1025" spans="1:16">
      <c r="A1025" t="s">
        <v>1342</v>
      </c>
      <c r="B1025" t="s">
        <v>1341</v>
      </c>
      <c r="C1025" t="s">
        <v>1399</v>
      </c>
      <c r="E1025" t="s">
        <v>1440</v>
      </c>
      <c r="F1025" t="s">
        <v>66</v>
      </c>
      <c r="I1025" t="s">
        <v>50</v>
      </c>
      <c r="J1025" t="s">
        <v>217</v>
      </c>
      <c r="L1025" t="s">
        <v>56</v>
      </c>
      <c r="M1025" t="s">
        <v>853</v>
      </c>
      <c r="N1025" t="s">
        <v>209</v>
      </c>
      <c r="O1025">
        <v>138</v>
      </c>
      <c r="P1025">
        <v>0.20399999999999999</v>
      </c>
    </row>
    <row r="1026" spans="1:16">
      <c r="A1026" t="s">
        <v>1342</v>
      </c>
      <c r="B1026" t="s">
        <v>1341</v>
      </c>
      <c r="C1026" t="s">
        <v>1435</v>
      </c>
      <c r="E1026" t="s">
        <v>1434</v>
      </c>
      <c r="F1026" t="s">
        <v>51</v>
      </c>
      <c r="I1026" t="s">
        <v>88</v>
      </c>
      <c r="J1026" t="s">
        <v>49</v>
      </c>
      <c r="L1026" t="s">
        <v>56</v>
      </c>
      <c r="M1026" t="s">
        <v>208</v>
      </c>
      <c r="N1026" t="s">
        <v>209</v>
      </c>
      <c r="O1026">
        <v>141</v>
      </c>
      <c r="P1026">
        <v>0.45500000000000002</v>
      </c>
    </row>
    <row r="1027" spans="1:16">
      <c r="A1027" t="s">
        <v>1342</v>
      </c>
      <c r="B1027" t="s">
        <v>1341</v>
      </c>
      <c r="C1027" t="s">
        <v>1435</v>
      </c>
      <c r="E1027" t="s">
        <v>1434</v>
      </c>
      <c r="F1027" t="s">
        <v>51</v>
      </c>
      <c r="I1027" t="s">
        <v>88</v>
      </c>
      <c r="J1027" t="s">
        <v>49</v>
      </c>
      <c r="L1027" t="s">
        <v>56</v>
      </c>
      <c r="M1027" t="s">
        <v>208</v>
      </c>
      <c r="N1027" t="s">
        <v>209</v>
      </c>
      <c r="O1027">
        <v>142</v>
      </c>
      <c r="P1027">
        <v>0.56000000000000005</v>
      </c>
    </row>
    <row r="1028" spans="1:16">
      <c r="A1028" t="s">
        <v>1342</v>
      </c>
      <c r="B1028" t="s">
        <v>1341</v>
      </c>
      <c r="C1028" t="s">
        <v>1435</v>
      </c>
      <c r="E1028" t="s">
        <v>1434</v>
      </c>
      <c r="F1028" t="s">
        <v>51</v>
      </c>
      <c r="I1028" t="s">
        <v>88</v>
      </c>
      <c r="J1028" t="s">
        <v>49</v>
      </c>
      <c r="L1028" t="s">
        <v>56</v>
      </c>
      <c r="M1028" t="s">
        <v>208</v>
      </c>
      <c r="N1028" t="s">
        <v>209</v>
      </c>
      <c r="O1028">
        <v>143</v>
      </c>
      <c r="P1028">
        <v>7.6999999999999999E-2</v>
      </c>
    </row>
    <row r="1029" spans="1:16">
      <c r="A1029" t="s">
        <v>1342</v>
      </c>
      <c r="B1029" t="s">
        <v>1341</v>
      </c>
      <c r="C1029" t="s">
        <v>1435</v>
      </c>
      <c r="E1029" t="s">
        <v>1434</v>
      </c>
      <c r="F1029" t="s">
        <v>51</v>
      </c>
      <c r="I1029" t="s">
        <v>88</v>
      </c>
      <c r="J1029" t="s">
        <v>49</v>
      </c>
      <c r="L1029" t="s">
        <v>56</v>
      </c>
      <c r="M1029" t="s">
        <v>208</v>
      </c>
      <c r="N1029" t="s">
        <v>209</v>
      </c>
      <c r="O1029">
        <v>144</v>
      </c>
      <c r="P1029">
        <v>0.94499999999999995</v>
      </c>
    </row>
    <row r="1030" spans="1:16">
      <c r="A1030" t="s">
        <v>1342</v>
      </c>
      <c r="B1030" t="s">
        <v>1341</v>
      </c>
      <c r="C1030" t="s">
        <v>1376</v>
      </c>
      <c r="E1030" t="s">
        <v>1375</v>
      </c>
      <c r="F1030" t="s">
        <v>66</v>
      </c>
      <c r="I1030" t="s">
        <v>96</v>
      </c>
      <c r="J1030" t="s">
        <v>95</v>
      </c>
      <c r="L1030" t="s">
        <v>56</v>
      </c>
      <c r="M1030" t="s">
        <v>63</v>
      </c>
      <c r="N1030" t="s">
        <v>62</v>
      </c>
      <c r="O1030">
        <v>329</v>
      </c>
      <c r="P1030">
        <v>0.36799999999999999</v>
      </c>
    </row>
    <row r="1031" spans="1:16">
      <c r="A1031" t="s">
        <v>1342</v>
      </c>
      <c r="B1031" t="s">
        <v>1341</v>
      </c>
      <c r="C1031" t="s">
        <v>1374</v>
      </c>
      <c r="E1031" t="s">
        <v>1146</v>
      </c>
      <c r="F1031" t="s">
        <v>1146</v>
      </c>
      <c r="I1031" t="s">
        <v>115</v>
      </c>
      <c r="J1031" t="s">
        <v>95</v>
      </c>
      <c r="L1031" t="s">
        <v>56</v>
      </c>
      <c r="M1031" t="s">
        <v>63</v>
      </c>
      <c r="N1031" t="s">
        <v>62</v>
      </c>
      <c r="O1031">
        <v>330</v>
      </c>
      <c r="P1031">
        <v>0.61299999999999999</v>
      </c>
    </row>
    <row r="1032" spans="1:16">
      <c r="A1032" t="s">
        <v>1342</v>
      </c>
      <c r="B1032" t="s">
        <v>1341</v>
      </c>
      <c r="C1032" t="s">
        <v>1372</v>
      </c>
      <c r="E1032" t="s">
        <v>1373</v>
      </c>
      <c r="F1032" t="s">
        <v>1146</v>
      </c>
      <c r="I1032" t="s">
        <v>115</v>
      </c>
      <c r="J1032" t="s">
        <v>95</v>
      </c>
      <c r="L1032" t="s">
        <v>56</v>
      </c>
      <c r="M1032" t="s">
        <v>63</v>
      </c>
      <c r="N1032" t="s">
        <v>62</v>
      </c>
      <c r="O1032">
        <v>331</v>
      </c>
      <c r="P1032">
        <v>0.21</v>
      </c>
    </row>
    <row r="1033" spans="1:16">
      <c r="A1033" t="s">
        <v>1342</v>
      </c>
      <c r="B1033" t="s">
        <v>1341</v>
      </c>
      <c r="C1033" t="s">
        <v>1372</v>
      </c>
      <c r="E1033" t="s">
        <v>1373</v>
      </c>
      <c r="F1033" t="s">
        <v>1146</v>
      </c>
      <c r="I1033" t="s">
        <v>115</v>
      </c>
      <c r="J1033" t="s">
        <v>95</v>
      </c>
      <c r="L1033" t="s">
        <v>56</v>
      </c>
      <c r="M1033" t="s">
        <v>63</v>
      </c>
      <c r="N1033" t="s">
        <v>62</v>
      </c>
      <c r="O1033">
        <v>332</v>
      </c>
      <c r="P1033">
        <v>0.875</v>
      </c>
    </row>
    <row r="1034" spans="1:16">
      <c r="A1034" t="s">
        <v>1342</v>
      </c>
      <c r="B1034" t="s">
        <v>1341</v>
      </c>
      <c r="C1034" t="s">
        <v>1372</v>
      </c>
      <c r="E1034" t="s">
        <v>1373</v>
      </c>
      <c r="F1034" t="s">
        <v>1146</v>
      </c>
      <c r="I1034" t="s">
        <v>115</v>
      </c>
      <c r="J1034" t="s">
        <v>95</v>
      </c>
      <c r="L1034" t="s">
        <v>56</v>
      </c>
      <c r="M1034" t="s">
        <v>63</v>
      </c>
      <c r="N1034" t="s">
        <v>62</v>
      </c>
      <c r="O1034">
        <v>333</v>
      </c>
      <c r="P1034">
        <v>1.2250000000000001</v>
      </c>
    </row>
    <row r="1035" spans="1:16">
      <c r="A1035" t="s">
        <v>1342</v>
      </c>
      <c r="B1035" t="s">
        <v>1341</v>
      </c>
      <c r="C1035" t="s">
        <v>1372</v>
      </c>
      <c r="E1035" t="s">
        <v>1373</v>
      </c>
      <c r="F1035" t="s">
        <v>1146</v>
      </c>
      <c r="I1035" t="s">
        <v>115</v>
      </c>
      <c r="J1035" t="s">
        <v>95</v>
      </c>
      <c r="L1035" t="s">
        <v>56</v>
      </c>
      <c r="M1035" t="s">
        <v>63</v>
      </c>
      <c r="N1035" t="s">
        <v>62</v>
      </c>
      <c r="O1035">
        <v>335</v>
      </c>
      <c r="P1035">
        <v>1.68</v>
      </c>
    </row>
    <row r="1036" spans="1:16">
      <c r="A1036" t="s">
        <v>1342</v>
      </c>
      <c r="B1036" t="s">
        <v>1341</v>
      </c>
      <c r="C1036" t="s">
        <v>1372</v>
      </c>
      <c r="E1036" t="s">
        <v>1373</v>
      </c>
      <c r="F1036" t="s">
        <v>1146</v>
      </c>
      <c r="I1036" t="s">
        <v>115</v>
      </c>
      <c r="J1036" t="s">
        <v>95</v>
      </c>
      <c r="L1036" t="s">
        <v>56</v>
      </c>
      <c r="M1036" t="s">
        <v>63</v>
      </c>
      <c r="N1036" t="s">
        <v>62</v>
      </c>
      <c r="O1036">
        <v>336</v>
      </c>
      <c r="P1036">
        <v>0.56000000000000005</v>
      </c>
    </row>
    <row r="1037" spans="1:16">
      <c r="A1037" t="s">
        <v>1342</v>
      </c>
      <c r="B1037" t="s">
        <v>1341</v>
      </c>
      <c r="C1037" t="s">
        <v>1372</v>
      </c>
      <c r="E1037" t="s">
        <v>1373</v>
      </c>
      <c r="F1037" t="s">
        <v>1146</v>
      </c>
      <c r="I1037" t="s">
        <v>115</v>
      </c>
      <c r="J1037" t="s">
        <v>95</v>
      </c>
      <c r="L1037" t="s">
        <v>56</v>
      </c>
      <c r="M1037" t="s">
        <v>63</v>
      </c>
      <c r="N1037" t="s">
        <v>62</v>
      </c>
      <c r="O1037">
        <v>337</v>
      </c>
      <c r="P1037">
        <v>0.35</v>
      </c>
    </row>
    <row r="1038" spans="1:16">
      <c r="A1038" t="s">
        <v>1342</v>
      </c>
      <c r="B1038" t="s">
        <v>1341</v>
      </c>
      <c r="C1038" t="s">
        <v>1372</v>
      </c>
      <c r="E1038" t="s">
        <v>1373</v>
      </c>
      <c r="F1038" t="s">
        <v>1146</v>
      </c>
      <c r="I1038" t="s">
        <v>115</v>
      </c>
      <c r="J1038" t="s">
        <v>95</v>
      </c>
      <c r="L1038" t="s">
        <v>56</v>
      </c>
      <c r="M1038" t="s">
        <v>63</v>
      </c>
      <c r="N1038" t="s">
        <v>62</v>
      </c>
      <c r="O1038">
        <v>338</v>
      </c>
      <c r="P1038">
        <v>0.315</v>
      </c>
    </row>
    <row r="1039" spans="1:16">
      <c r="A1039" t="s">
        <v>1342</v>
      </c>
      <c r="B1039" t="s">
        <v>1341</v>
      </c>
      <c r="C1039" t="s">
        <v>1372</v>
      </c>
      <c r="E1039" t="s">
        <v>1373</v>
      </c>
      <c r="F1039" t="s">
        <v>1146</v>
      </c>
      <c r="I1039" t="s">
        <v>115</v>
      </c>
      <c r="J1039" t="s">
        <v>95</v>
      </c>
      <c r="L1039" t="s">
        <v>56</v>
      </c>
      <c r="M1039" t="s">
        <v>63</v>
      </c>
      <c r="N1039" t="s">
        <v>62</v>
      </c>
      <c r="O1039">
        <v>339</v>
      </c>
      <c r="P1039">
        <v>0.45500000000000002</v>
      </c>
    </row>
    <row r="1040" spans="1:16">
      <c r="A1040" t="s">
        <v>1342</v>
      </c>
      <c r="B1040" t="s">
        <v>1341</v>
      </c>
      <c r="C1040" t="s">
        <v>1372</v>
      </c>
      <c r="E1040" t="s">
        <v>1373</v>
      </c>
      <c r="F1040" t="s">
        <v>1146</v>
      </c>
      <c r="I1040" t="s">
        <v>115</v>
      </c>
      <c r="J1040" t="s">
        <v>95</v>
      </c>
      <c r="L1040" t="s">
        <v>56</v>
      </c>
      <c r="M1040" t="s">
        <v>63</v>
      </c>
      <c r="N1040" t="s">
        <v>62</v>
      </c>
      <c r="O1040">
        <v>340</v>
      </c>
      <c r="P1040">
        <v>0.28000000000000003</v>
      </c>
    </row>
    <row r="1041" spans="1:16">
      <c r="A1041" t="s">
        <v>1342</v>
      </c>
      <c r="B1041" t="s">
        <v>1341</v>
      </c>
      <c r="C1041" t="s">
        <v>1372</v>
      </c>
      <c r="E1041" t="s">
        <v>1373</v>
      </c>
      <c r="F1041" t="s">
        <v>1146</v>
      </c>
      <c r="I1041" t="s">
        <v>115</v>
      </c>
      <c r="J1041" t="s">
        <v>95</v>
      </c>
      <c r="L1041" t="s">
        <v>56</v>
      </c>
      <c r="M1041" t="s">
        <v>63</v>
      </c>
      <c r="N1041" t="s">
        <v>62</v>
      </c>
      <c r="O1041">
        <v>341</v>
      </c>
      <c r="P1041">
        <v>0.14000000000000001</v>
      </c>
    </row>
    <row r="1042" spans="1:16">
      <c r="A1042" t="s">
        <v>1342</v>
      </c>
      <c r="B1042" t="s">
        <v>1341</v>
      </c>
      <c r="C1042" t="s">
        <v>1372</v>
      </c>
      <c r="E1042" t="s">
        <v>1373</v>
      </c>
      <c r="F1042" t="s">
        <v>1146</v>
      </c>
      <c r="I1042" t="s">
        <v>115</v>
      </c>
      <c r="J1042" t="s">
        <v>95</v>
      </c>
      <c r="L1042" t="s">
        <v>56</v>
      </c>
      <c r="M1042" t="s">
        <v>63</v>
      </c>
      <c r="N1042" t="s">
        <v>62</v>
      </c>
      <c r="O1042">
        <v>342</v>
      </c>
      <c r="P1042">
        <v>1.7999999999999999E-2</v>
      </c>
    </row>
    <row r="1043" spans="1:16">
      <c r="A1043" t="s">
        <v>1342</v>
      </c>
      <c r="B1043" t="s">
        <v>1341</v>
      </c>
      <c r="C1043" t="s">
        <v>1372</v>
      </c>
      <c r="E1043" t="s">
        <v>1371</v>
      </c>
      <c r="F1043" t="s">
        <v>1146</v>
      </c>
      <c r="I1043" t="s">
        <v>115</v>
      </c>
      <c r="J1043" t="s">
        <v>95</v>
      </c>
      <c r="L1043" t="s">
        <v>56</v>
      </c>
      <c r="M1043" t="s">
        <v>63</v>
      </c>
      <c r="N1043" t="s">
        <v>62</v>
      </c>
      <c r="O1043">
        <v>343</v>
      </c>
      <c r="P1043">
        <v>0.28000000000000003</v>
      </c>
    </row>
    <row r="1044" spans="1:16">
      <c r="A1044" t="s">
        <v>1342</v>
      </c>
      <c r="B1044" t="s">
        <v>1341</v>
      </c>
      <c r="C1044" t="s">
        <v>1372</v>
      </c>
      <c r="E1044" t="s">
        <v>1371</v>
      </c>
      <c r="F1044" t="s">
        <v>1146</v>
      </c>
      <c r="I1044" t="s">
        <v>115</v>
      </c>
      <c r="J1044" t="s">
        <v>95</v>
      </c>
      <c r="L1044" t="s">
        <v>56</v>
      </c>
      <c r="M1044" t="s">
        <v>63</v>
      </c>
      <c r="N1044" t="s">
        <v>62</v>
      </c>
      <c r="O1044">
        <v>344</v>
      </c>
      <c r="P1044">
        <v>0.35</v>
      </c>
    </row>
    <row r="1045" spans="1:16">
      <c r="A1045" t="s">
        <v>1342</v>
      </c>
      <c r="B1045" t="s">
        <v>1341</v>
      </c>
      <c r="C1045" t="s">
        <v>1372</v>
      </c>
      <c r="E1045" t="s">
        <v>1371</v>
      </c>
      <c r="F1045" t="s">
        <v>1146</v>
      </c>
      <c r="I1045" t="s">
        <v>115</v>
      </c>
      <c r="J1045" t="s">
        <v>95</v>
      </c>
      <c r="L1045" t="s">
        <v>56</v>
      </c>
      <c r="M1045" t="s">
        <v>63</v>
      </c>
      <c r="N1045" t="s">
        <v>62</v>
      </c>
      <c r="O1045">
        <v>345</v>
      </c>
      <c r="P1045">
        <v>0.77</v>
      </c>
    </row>
    <row r="1046" spans="1:16">
      <c r="A1046" t="s">
        <v>1342</v>
      </c>
      <c r="B1046" t="s">
        <v>1341</v>
      </c>
      <c r="C1046" t="s">
        <v>1372</v>
      </c>
      <c r="E1046" t="s">
        <v>1371</v>
      </c>
      <c r="F1046" t="s">
        <v>1146</v>
      </c>
      <c r="I1046" t="s">
        <v>115</v>
      </c>
      <c r="J1046" t="s">
        <v>95</v>
      </c>
      <c r="L1046" t="s">
        <v>56</v>
      </c>
      <c r="M1046" t="s">
        <v>63</v>
      </c>
      <c r="N1046" t="s">
        <v>62</v>
      </c>
      <c r="O1046">
        <v>346</v>
      </c>
      <c r="P1046">
        <v>0.84</v>
      </c>
    </row>
    <row r="1047" spans="1:16">
      <c r="A1047" t="s">
        <v>1342</v>
      </c>
      <c r="B1047" t="s">
        <v>1341</v>
      </c>
      <c r="C1047" t="s">
        <v>1372</v>
      </c>
      <c r="E1047" t="s">
        <v>1371</v>
      </c>
      <c r="F1047" t="s">
        <v>1146</v>
      </c>
      <c r="I1047" t="s">
        <v>115</v>
      </c>
      <c r="J1047" t="s">
        <v>95</v>
      </c>
      <c r="L1047" t="s">
        <v>56</v>
      </c>
      <c r="M1047" t="s">
        <v>63</v>
      </c>
      <c r="N1047" t="s">
        <v>62</v>
      </c>
      <c r="O1047">
        <v>347</v>
      </c>
      <c r="P1047">
        <v>0.875</v>
      </c>
    </row>
    <row r="1048" spans="1:16">
      <c r="A1048" t="s">
        <v>1342</v>
      </c>
      <c r="B1048" t="s">
        <v>1341</v>
      </c>
      <c r="C1048" t="s">
        <v>1372</v>
      </c>
      <c r="E1048" t="s">
        <v>1371</v>
      </c>
      <c r="F1048" t="s">
        <v>1146</v>
      </c>
      <c r="I1048" t="s">
        <v>115</v>
      </c>
      <c r="J1048" t="s">
        <v>95</v>
      </c>
      <c r="L1048" t="s">
        <v>56</v>
      </c>
      <c r="M1048" t="s">
        <v>63</v>
      </c>
      <c r="N1048" t="s">
        <v>62</v>
      </c>
      <c r="O1048">
        <v>348</v>
      </c>
      <c r="P1048">
        <v>0.52500000000000002</v>
      </c>
    </row>
    <row r="1049" spans="1:16">
      <c r="A1049" t="s">
        <v>1342</v>
      </c>
      <c r="B1049" t="s">
        <v>1341</v>
      </c>
      <c r="C1049" t="s">
        <v>1372</v>
      </c>
      <c r="E1049" t="s">
        <v>1371</v>
      </c>
      <c r="F1049" t="s">
        <v>1146</v>
      </c>
      <c r="I1049" t="s">
        <v>115</v>
      </c>
      <c r="J1049" t="s">
        <v>95</v>
      </c>
      <c r="L1049" t="s">
        <v>56</v>
      </c>
      <c r="M1049" t="s">
        <v>63</v>
      </c>
      <c r="N1049" t="s">
        <v>62</v>
      </c>
      <c r="O1049">
        <v>349</v>
      </c>
      <c r="P1049">
        <v>0.49</v>
      </c>
    </row>
    <row r="1050" spans="1:16">
      <c r="A1050" t="s">
        <v>1342</v>
      </c>
      <c r="B1050" t="s">
        <v>1341</v>
      </c>
      <c r="C1050" t="s">
        <v>1372</v>
      </c>
      <c r="E1050" t="s">
        <v>1371</v>
      </c>
      <c r="F1050" t="s">
        <v>1146</v>
      </c>
      <c r="I1050" t="s">
        <v>115</v>
      </c>
      <c r="J1050" t="s">
        <v>95</v>
      </c>
      <c r="L1050" t="s">
        <v>56</v>
      </c>
      <c r="M1050" t="s">
        <v>63</v>
      </c>
      <c r="N1050" t="s">
        <v>62</v>
      </c>
      <c r="O1050">
        <v>350</v>
      </c>
      <c r="P1050">
        <v>0.49</v>
      </c>
    </row>
    <row r="1051" spans="1:16">
      <c r="A1051" t="s">
        <v>1342</v>
      </c>
      <c r="B1051" t="s">
        <v>1341</v>
      </c>
      <c r="C1051" t="s">
        <v>1372</v>
      </c>
      <c r="E1051" t="s">
        <v>1371</v>
      </c>
      <c r="F1051" t="s">
        <v>1146</v>
      </c>
      <c r="I1051" t="s">
        <v>115</v>
      </c>
      <c r="J1051" t="s">
        <v>95</v>
      </c>
      <c r="L1051" t="s">
        <v>56</v>
      </c>
      <c r="M1051" t="s">
        <v>63</v>
      </c>
      <c r="N1051" t="s">
        <v>62</v>
      </c>
      <c r="O1051">
        <v>351</v>
      </c>
      <c r="P1051">
        <v>0.45500000000000002</v>
      </c>
    </row>
    <row r="1052" spans="1:16">
      <c r="A1052" t="s">
        <v>1342</v>
      </c>
      <c r="B1052" t="s">
        <v>1341</v>
      </c>
      <c r="C1052" t="s">
        <v>1372</v>
      </c>
      <c r="E1052" t="s">
        <v>1371</v>
      </c>
      <c r="F1052" t="s">
        <v>1146</v>
      </c>
      <c r="I1052" t="s">
        <v>115</v>
      </c>
      <c r="J1052" t="s">
        <v>95</v>
      </c>
      <c r="L1052" t="s">
        <v>56</v>
      </c>
      <c r="M1052" t="s">
        <v>63</v>
      </c>
      <c r="N1052" t="s">
        <v>62</v>
      </c>
      <c r="O1052">
        <v>352</v>
      </c>
      <c r="P1052">
        <v>0.315</v>
      </c>
    </row>
    <row r="1053" spans="1:16">
      <c r="A1053" t="s">
        <v>1342</v>
      </c>
      <c r="B1053" t="s">
        <v>1341</v>
      </c>
      <c r="C1053" t="s">
        <v>1372</v>
      </c>
      <c r="E1053" t="s">
        <v>1371</v>
      </c>
      <c r="F1053" t="s">
        <v>1146</v>
      </c>
      <c r="I1053" t="s">
        <v>115</v>
      </c>
      <c r="J1053" t="s">
        <v>95</v>
      </c>
      <c r="L1053" t="s">
        <v>56</v>
      </c>
      <c r="M1053" t="s">
        <v>63</v>
      </c>
      <c r="N1053" t="s">
        <v>62</v>
      </c>
      <c r="O1053">
        <v>353</v>
      </c>
      <c r="P1053">
        <v>0.28000000000000003</v>
      </c>
    </row>
    <row r="1054" spans="1:16">
      <c r="A1054" t="s">
        <v>1342</v>
      </c>
      <c r="B1054" t="s">
        <v>1341</v>
      </c>
      <c r="C1054" t="s">
        <v>1370</v>
      </c>
      <c r="E1054" t="s">
        <v>1369</v>
      </c>
      <c r="F1054" t="s">
        <v>1368</v>
      </c>
      <c r="I1054" t="s">
        <v>115</v>
      </c>
      <c r="J1054" t="s">
        <v>95</v>
      </c>
      <c r="L1054" t="s">
        <v>56</v>
      </c>
      <c r="M1054" t="s">
        <v>63</v>
      </c>
      <c r="N1054" t="s">
        <v>62</v>
      </c>
      <c r="O1054">
        <v>354</v>
      </c>
      <c r="P1054">
        <v>0.498</v>
      </c>
    </row>
    <row r="1055" spans="1:16">
      <c r="A1055" t="s">
        <v>1342</v>
      </c>
      <c r="B1055" t="s">
        <v>1341</v>
      </c>
      <c r="C1055" t="s">
        <v>1370</v>
      </c>
      <c r="E1055" t="s">
        <v>1369</v>
      </c>
      <c r="F1055" t="s">
        <v>1368</v>
      </c>
      <c r="I1055" t="s">
        <v>115</v>
      </c>
      <c r="J1055" t="s">
        <v>95</v>
      </c>
      <c r="L1055" t="s">
        <v>56</v>
      </c>
      <c r="M1055" t="s">
        <v>63</v>
      </c>
      <c r="N1055" t="s">
        <v>62</v>
      </c>
      <c r="O1055">
        <v>355</v>
      </c>
      <c r="P1055">
        <v>0.52400000000000002</v>
      </c>
    </row>
    <row r="1056" spans="1:16">
      <c r="A1056" t="s">
        <v>1342</v>
      </c>
      <c r="B1056" t="s">
        <v>1341</v>
      </c>
      <c r="C1056" t="s">
        <v>1367</v>
      </c>
      <c r="E1056" t="s">
        <v>1366</v>
      </c>
      <c r="F1056" t="s">
        <v>66</v>
      </c>
      <c r="I1056" t="s">
        <v>88</v>
      </c>
      <c r="J1056" t="s">
        <v>95</v>
      </c>
      <c r="L1056" t="s">
        <v>56</v>
      </c>
      <c r="M1056" t="s">
        <v>63</v>
      </c>
      <c r="N1056" t="s">
        <v>62</v>
      </c>
      <c r="O1056">
        <v>356</v>
      </c>
      <c r="P1056">
        <v>0.23400000000000001</v>
      </c>
    </row>
    <row r="1057" spans="1:16">
      <c r="A1057" t="s">
        <v>1342</v>
      </c>
      <c r="B1057" t="s">
        <v>1341</v>
      </c>
      <c r="C1057" t="s">
        <v>1359</v>
      </c>
      <c r="E1057" t="s">
        <v>1358</v>
      </c>
      <c r="F1057" t="s">
        <v>167</v>
      </c>
      <c r="I1057" t="s">
        <v>88</v>
      </c>
      <c r="J1057" t="s">
        <v>95</v>
      </c>
      <c r="L1057" t="s">
        <v>56</v>
      </c>
      <c r="M1057" t="s">
        <v>63</v>
      </c>
      <c r="N1057" t="s">
        <v>62</v>
      </c>
      <c r="O1057">
        <v>362</v>
      </c>
      <c r="P1057">
        <v>0.623</v>
      </c>
    </row>
    <row r="1058" spans="1:16">
      <c r="A1058" t="s">
        <v>1342</v>
      </c>
      <c r="B1058" t="s">
        <v>1341</v>
      </c>
      <c r="C1058" t="s">
        <v>1344</v>
      </c>
      <c r="E1058" t="s">
        <v>1357</v>
      </c>
      <c r="F1058" t="s">
        <v>1356</v>
      </c>
      <c r="I1058" t="s">
        <v>88</v>
      </c>
      <c r="J1058" t="s">
        <v>95</v>
      </c>
      <c r="L1058" t="s">
        <v>56</v>
      </c>
      <c r="M1058" t="s">
        <v>63</v>
      </c>
      <c r="N1058" t="s">
        <v>62</v>
      </c>
      <c r="O1058">
        <v>363</v>
      </c>
      <c r="P1058">
        <v>3.0419999999999998</v>
      </c>
    </row>
    <row r="1059" spans="1:16">
      <c r="A1059" t="s">
        <v>1342</v>
      </c>
      <c r="B1059" t="s">
        <v>1341</v>
      </c>
      <c r="C1059" t="s">
        <v>1355</v>
      </c>
      <c r="E1059" t="s">
        <v>1354</v>
      </c>
      <c r="F1059" t="s">
        <v>66</v>
      </c>
      <c r="I1059" t="s">
        <v>88</v>
      </c>
      <c r="J1059" t="s">
        <v>95</v>
      </c>
      <c r="L1059" t="s">
        <v>56</v>
      </c>
      <c r="M1059" t="s">
        <v>63</v>
      </c>
      <c r="N1059" t="s">
        <v>62</v>
      </c>
      <c r="O1059">
        <v>366</v>
      </c>
      <c r="P1059">
        <v>0.33600000000000002</v>
      </c>
    </row>
    <row r="1060" spans="1:16">
      <c r="A1060" t="s">
        <v>1342</v>
      </c>
      <c r="B1060" t="s">
        <v>1341</v>
      </c>
      <c r="C1060" t="s">
        <v>1355</v>
      </c>
      <c r="E1060" t="s">
        <v>1354</v>
      </c>
      <c r="F1060" t="s">
        <v>66</v>
      </c>
      <c r="I1060" t="s">
        <v>88</v>
      </c>
      <c r="J1060" t="s">
        <v>95</v>
      </c>
      <c r="L1060" t="s">
        <v>56</v>
      </c>
      <c r="M1060" t="s">
        <v>63</v>
      </c>
      <c r="N1060" t="s">
        <v>62</v>
      </c>
      <c r="O1060">
        <v>367</v>
      </c>
      <c r="P1060">
        <v>0.28399999999999997</v>
      </c>
    </row>
    <row r="1061" spans="1:16">
      <c r="A1061" t="s">
        <v>1342</v>
      </c>
      <c r="B1061" t="s">
        <v>1341</v>
      </c>
      <c r="C1061" t="s">
        <v>1355</v>
      </c>
      <c r="E1061" t="s">
        <v>1354</v>
      </c>
      <c r="F1061" t="s">
        <v>66</v>
      </c>
      <c r="I1061" t="s">
        <v>88</v>
      </c>
      <c r="J1061" t="s">
        <v>95</v>
      </c>
      <c r="L1061" t="s">
        <v>56</v>
      </c>
      <c r="M1061" t="s">
        <v>63</v>
      </c>
      <c r="N1061" t="s">
        <v>62</v>
      </c>
      <c r="O1061">
        <v>368</v>
      </c>
      <c r="P1061">
        <v>0.40600000000000003</v>
      </c>
    </row>
    <row r="1062" spans="1:16">
      <c r="A1062" t="s">
        <v>1342</v>
      </c>
      <c r="B1062" t="s">
        <v>1341</v>
      </c>
      <c r="C1062" t="s">
        <v>1355</v>
      </c>
      <c r="E1062" t="s">
        <v>1354</v>
      </c>
      <c r="F1062" t="s">
        <v>66</v>
      </c>
      <c r="I1062" t="s">
        <v>88</v>
      </c>
      <c r="J1062" t="s">
        <v>95</v>
      </c>
      <c r="L1062" t="s">
        <v>56</v>
      </c>
      <c r="M1062" t="s">
        <v>63</v>
      </c>
      <c r="N1062" t="s">
        <v>62</v>
      </c>
      <c r="O1062">
        <v>369</v>
      </c>
      <c r="P1062">
        <v>0.217</v>
      </c>
    </row>
    <row r="1063" spans="1:16">
      <c r="A1063" t="s">
        <v>1342</v>
      </c>
      <c r="B1063" t="s">
        <v>1341</v>
      </c>
      <c r="C1063" t="s">
        <v>1355</v>
      </c>
      <c r="E1063" t="s">
        <v>1354</v>
      </c>
      <c r="F1063" t="s">
        <v>66</v>
      </c>
      <c r="I1063" t="s">
        <v>88</v>
      </c>
      <c r="J1063" t="s">
        <v>95</v>
      </c>
      <c r="L1063" t="s">
        <v>56</v>
      </c>
      <c r="M1063" t="s">
        <v>63</v>
      </c>
      <c r="N1063" t="s">
        <v>62</v>
      </c>
      <c r="O1063">
        <v>370</v>
      </c>
      <c r="P1063">
        <v>0.14000000000000001</v>
      </c>
    </row>
    <row r="1064" spans="1:16">
      <c r="A1064" t="s">
        <v>1342</v>
      </c>
      <c r="B1064" t="s">
        <v>1341</v>
      </c>
      <c r="C1064" t="s">
        <v>1355</v>
      </c>
      <c r="E1064" t="s">
        <v>1354</v>
      </c>
      <c r="F1064" t="s">
        <v>66</v>
      </c>
      <c r="I1064" t="s">
        <v>88</v>
      </c>
      <c r="J1064" t="s">
        <v>95</v>
      </c>
      <c r="L1064" t="s">
        <v>56</v>
      </c>
      <c r="M1064" t="s">
        <v>63</v>
      </c>
      <c r="N1064" t="s">
        <v>62</v>
      </c>
      <c r="O1064">
        <v>371</v>
      </c>
      <c r="P1064">
        <v>8.4000000000000005E-2</v>
      </c>
    </row>
    <row r="1065" spans="1:16">
      <c r="A1065" t="s">
        <v>1342</v>
      </c>
      <c r="B1065" t="s">
        <v>1341</v>
      </c>
      <c r="C1065" t="s">
        <v>1353</v>
      </c>
      <c r="E1065" t="s">
        <v>1352</v>
      </c>
      <c r="F1065" t="s">
        <v>167</v>
      </c>
      <c r="I1065" t="s">
        <v>88</v>
      </c>
      <c r="J1065" t="s">
        <v>95</v>
      </c>
      <c r="L1065" t="s">
        <v>56</v>
      </c>
      <c r="M1065" t="s">
        <v>94</v>
      </c>
      <c r="N1065" t="s">
        <v>62</v>
      </c>
      <c r="O1065">
        <v>373</v>
      </c>
      <c r="P1065">
        <v>3.9E-2</v>
      </c>
    </row>
    <row r="1066" spans="1:16">
      <c r="A1066" t="s">
        <v>1342</v>
      </c>
      <c r="B1066" t="s">
        <v>1341</v>
      </c>
      <c r="C1066" t="s">
        <v>1353</v>
      </c>
      <c r="E1066" t="s">
        <v>1352</v>
      </c>
      <c r="F1066" t="s">
        <v>167</v>
      </c>
      <c r="I1066" t="s">
        <v>88</v>
      </c>
      <c r="J1066" t="s">
        <v>95</v>
      </c>
      <c r="L1066" t="s">
        <v>56</v>
      </c>
      <c r="M1066" t="s">
        <v>94</v>
      </c>
      <c r="N1066" t="s">
        <v>62</v>
      </c>
      <c r="O1066">
        <v>374</v>
      </c>
      <c r="P1066">
        <v>8.1000000000000003E-2</v>
      </c>
    </row>
    <row r="1067" spans="1:16">
      <c r="A1067" t="s">
        <v>1342</v>
      </c>
      <c r="B1067" t="s">
        <v>1341</v>
      </c>
      <c r="C1067" t="s">
        <v>1353</v>
      </c>
      <c r="E1067" t="s">
        <v>1352</v>
      </c>
      <c r="F1067" t="s">
        <v>167</v>
      </c>
      <c r="I1067" t="s">
        <v>88</v>
      </c>
      <c r="J1067" t="s">
        <v>95</v>
      </c>
      <c r="L1067" t="s">
        <v>56</v>
      </c>
      <c r="M1067" t="s">
        <v>94</v>
      </c>
      <c r="N1067" t="s">
        <v>62</v>
      </c>
      <c r="O1067">
        <v>375</v>
      </c>
      <c r="P1067">
        <v>7.4999999999999997E-2</v>
      </c>
    </row>
    <row r="1068" spans="1:16">
      <c r="A1068" t="s">
        <v>1342</v>
      </c>
      <c r="B1068" t="s">
        <v>1341</v>
      </c>
      <c r="C1068" t="s">
        <v>1349</v>
      </c>
      <c r="E1068" t="s">
        <v>1348</v>
      </c>
      <c r="F1068" t="s">
        <v>167</v>
      </c>
      <c r="I1068" t="s">
        <v>88</v>
      </c>
      <c r="J1068" t="s">
        <v>95</v>
      </c>
      <c r="L1068" t="s">
        <v>56</v>
      </c>
      <c r="M1068" t="s">
        <v>94</v>
      </c>
      <c r="N1068" t="s">
        <v>62</v>
      </c>
      <c r="O1068">
        <v>378</v>
      </c>
      <c r="P1068">
        <v>0.35399999999999998</v>
      </c>
    </row>
    <row r="1069" spans="1:16">
      <c r="A1069" t="s">
        <v>1342</v>
      </c>
      <c r="B1069" t="s">
        <v>1341</v>
      </c>
      <c r="C1069" t="s">
        <v>1349</v>
      </c>
      <c r="E1069" t="s">
        <v>1348</v>
      </c>
      <c r="F1069" t="s">
        <v>167</v>
      </c>
      <c r="I1069" t="s">
        <v>88</v>
      </c>
      <c r="J1069" t="s">
        <v>95</v>
      </c>
      <c r="L1069" t="s">
        <v>56</v>
      </c>
      <c r="M1069" t="s">
        <v>94</v>
      </c>
      <c r="N1069" t="s">
        <v>62</v>
      </c>
      <c r="O1069">
        <v>379</v>
      </c>
      <c r="P1069">
        <v>0.35399999999999998</v>
      </c>
    </row>
    <row r="1070" spans="1:16">
      <c r="A1070" t="s">
        <v>1342</v>
      </c>
      <c r="B1070" t="s">
        <v>1341</v>
      </c>
      <c r="C1070" t="s">
        <v>1347</v>
      </c>
      <c r="E1070" t="s">
        <v>1346</v>
      </c>
      <c r="F1070" t="s">
        <v>167</v>
      </c>
      <c r="I1070" t="s">
        <v>96</v>
      </c>
      <c r="J1070" t="s">
        <v>95</v>
      </c>
      <c r="L1070" t="s">
        <v>56</v>
      </c>
      <c r="M1070" t="s">
        <v>94</v>
      </c>
      <c r="N1070" t="s">
        <v>62</v>
      </c>
      <c r="O1070">
        <v>380</v>
      </c>
      <c r="P1070">
        <v>0.35</v>
      </c>
    </row>
    <row r="1071" spans="1:16">
      <c r="A1071" t="s">
        <v>1342</v>
      </c>
      <c r="B1071" t="s">
        <v>1341</v>
      </c>
      <c r="C1071" t="s">
        <v>1347</v>
      </c>
      <c r="E1071" t="s">
        <v>1346</v>
      </c>
      <c r="F1071" t="s">
        <v>167</v>
      </c>
      <c r="I1071" t="s">
        <v>96</v>
      </c>
      <c r="J1071" t="s">
        <v>95</v>
      </c>
      <c r="L1071" t="s">
        <v>56</v>
      </c>
      <c r="M1071" t="s">
        <v>94</v>
      </c>
      <c r="N1071" t="s">
        <v>62</v>
      </c>
      <c r="O1071">
        <v>381</v>
      </c>
      <c r="P1071">
        <v>0.23699999999999999</v>
      </c>
    </row>
    <row r="1072" spans="1:16">
      <c r="A1072" t="s">
        <v>1342</v>
      </c>
      <c r="B1072" t="s">
        <v>1341</v>
      </c>
      <c r="C1072" t="s">
        <v>1347</v>
      </c>
      <c r="E1072" t="s">
        <v>1346</v>
      </c>
      <c r="F1072" t="s">
        <v>167</v>
      </c>
      <c r="I1072" t="s">
        <v>96</v>
      </c>
      <c r="J1072" t="s">
        <v>95</v>
      </c>
      <c r="L1072" t="s">
        <v>56</v>
      </c>
      <c r="M1072" t="s">
        <v>94</v>
      </c>
      <c r="N1072" t="s">
        <v>62</v>
      </c>
      <c r="O1072">
        <v>382</v>
      </c>
      <c r="P1072">
        <v>0.47699999999999998</v>
      </c>
    </row>
    <row r="1073" spans="1:18">
      <c r="A1073" t="s">
        <v>1342</v>
      </c>
      <c r="B1073" t="s">
        <v>1341</v>
      </c>
      <c r="C1073" t="s">
        <v>1347</v>
      </c>
      <c r="E1073" t="s">
        <v>1346</v>
      </c>
      <c r="F1073" t="s">
        <v>167</v>
      </c>
      <c r="I1073" t="s">
        <v>96</v>
      </c>
      <c r="J1073" t="s">
        <v>95</v>
      </c>
      <c r="L1073" t="s">
        <v>56</v>
      </c>
      <c r="M1073" t="s">
        <v>94</v>
      </c>
      <c r="N1073" t="s">
        <v>62</v>
      </c>
      <c r="O1073">
        <v>383</v>
      </c>
      <c r="P1073">
        <v>0.19</v>
      </c>
    </row>
    <row r="1074" spans="1:18">
      <c r="A1074" t="s">
        <v>1342</v>
      </c>
      <c r="B1074" t="s">
        <v>1341</v>
      </c>
      <c r="C1074" t="s">
        <v>1347</v>
      </c>
      <c r="E1074" t="s">
        <v>1346</v>
      </c>
      <c r="F1074" t="s">
        <v>167</v>
      </c>
      <c r="I1074" t="s">
        <v>96</v>
      </c>
      <c r="J1074" t="s">
        <v>95</v>
      </c>
      <c r="L1074" t="s">
        <v>56</v>
      </c>
      <c r="M1074" t="s">
        <v>94</v>
      </c>
      <c r="N1074" t="s">
        <v>62</v>
      </c>
      <c r="O1074">
        <v>384</v>
      </c>
      <c r="P1074">
        <v>9.2999999999999999E-2</v>
      </c>
    </row>
    <row r="1075" spans="1:18">
      <c r="A1075" t="s">
        <v>1342</v>
      </c>
      <c r="B1075" t="s">
        <v>1341</v>
      </c>
      <c r="C1075" t="s">
        <v>1347</v>
      </c>
      <c r="E1075" t="s">
        <v>1346</v>
      </c>
      <c r="F1075" t="s">
        <v>167</v>
      </c>
      <c r="I1075" t="s">
        <v>96</v>
      </c>
      <c r="J1075" t="s">
        <v>95</v>
      </c>
      <c r="L1075" t="s">
        <v>56</v>
      </c>
      <c r="M1075" t="s">
        <v>94</v>
      </c>
      <c r="N1075" t="s">
        <v>62</v>
      </c>
      <c r="O1075">
        <v>385</v>
      </c>
      <c r="P1075">
        <v>9.7000000000000003E-2</v>
      </c>
    </row>
    <row r="1076" spans="1:18">
      <c r="A1076" t="s">
        <v>1342</v>
      </c>
      <c r="B1076" t="s">
        <v>1341</v>
      </c>
      <c r="C1076" t="s">
        <v>1347</v>
      </c>
      <c r="E1076" t="s">
        <v>1346</v>
      </c>
      <c r="F1076" t="s">
        <v>167</v>
      </c>
      <c r="I1076" t="s">
        <v>96</v>
      </c>
      <c r="J1076" t="s">
        <v>95</v>
      </c>
      <c r="L1076" t="s">
        <v>56</v>
      </c>
      <c r="M1076" t="s">
        <v>94</v>
      </c>
      <c r="N1076" t="s">
        <v>62</v>
      </c>
      <c r="O1076">
        <v>386</v>
      </c>
      <c r="P1076">
        <v>0.127</v>
      </c>
    </row>
    <row r="1077" spans="1:18">
      <c r="A1077" t="s">
        <v>1342</v>
      </c>
      <c r="B1077" t="s">
        <v>1341</v>
      </c>
      <c r="C1077" t="s">
        <v>1344</v>
      </c>
      <c r="E1077" t="s">
        <v>1343</v>
      </c>
      <c r="F1077" t="s">
        <v>97</v>
      </c>
      <c r="I1077" t="s">
        <v>2912</v>
      </c>
      <c r="J1077" t="s">
        <v>95</v>
      </c>
      <c r="L1077" t="s">
        <v>56</v>
      </c>
      <c r="M1077" t="s">
        <v>94</v>
      </c>
      <c r="N1077" t="s">
        <v>62</v>
      </c>
      <c r="O1077">
        <v>388</v>
      </c>
      <c r="P1077">
        <v>2.2749999999999999</v>
      </c>
    </row>
    <row r="1078" spans="1:18">
      <c r="A1078" t="s">
        <v>1342</v>
      </c>
      <c r="B1078" t="s">
        <v>1341</v>
      </c>
      <c r="C1078" t="s">
        <v>1344</v>
      </c>
      <c r="E1078" t="s">
        <v>1343</v>
      </c>
      <c r="F1078" t="s">
        <v>97</v>
      </c>
      <c r="I1078" t="s">
        <v>2912</v>
      </c>
      <c r="J1078" t="s">
        <v>95</v>
      </c>
      <c r="L1078" t="s">
        <v>56</v>
      </c>
      <c r="M1078" t="s">
        <v>94</v>
      </c>
      <c r="N1078" t="s">
        <v>62</v>
      </c>
      <c r="O1078">
        <v>389</v>
      </c>
      <c r="P1078">
        <v>3.5880000000000001</v>
      </c>
    </row>
    <row r="1079" spans="1:18">
      <c r="A1079" t="s">
        <v>1342</v>
      </c>
      <c r="B1079" t="s">
        <v>1341</v>
      </c>
      <c r="C1079" t="s">
        <v>1344</v>
      </c>
      <c r="E1079" t="s">
        <v>1343</v>
      </c>
      <c r="F1079" t="s">
        <v>97</v>
      </c>
      <c r="I1079" t="s">
        <v>2912</v>
      </c>
      <c r="J1079" t="s">
        <v>95</v>
      </c>
      <c r="L1079" t="s">
        <v>56</v>
      </c>
      <c r="M1079" t="s">
        <v>94</v>
      </c>
      <c r="N1079" t="s">
        <v>62</v>
      </c>
      <c r="O1079">
        <v>390</v>
      </c>
      <c r="P1079">
        <v>2.7130000000000001</v>
      </c>
    </row>
    <row r="1080" spans="1:18">
      <c r="A1080" t="s">
        <v>1342</v>
      </c>
      <c r="B1080" t="s">
        <v>1341</v>
      </c>
      <c r="C1080" t="s">
        <v>1344</v>
      </c>
      <c r="E1080" t="s">
        <v>1343</v>
      </c>
      <c r="F1080" t="s">
        <v>97</v>
      </c>
      <c r="I1080" t="s">
        <v>2912</v>
      </c>
      <c r="J1080" t="s">
        <v>95</v>
      </c>
      <c r="L1080" t="s">
        <v>56</v>
      </c>
      <c r="M1080" t="s">
        <v>94</v>
      </c>
      <c r="N1080" t="s">
        <v>62</v>
      </c>
      <c r="O1080">
        <v>391</v>
      </c>
      <c r="P1080">
        <v>3.15</v>
      </c>
    </row>
    <row r="1081" spans="1:18">
      <c r="A1081" t="s">
        <v>1342</v>
      </c>
      <c r="B1081" t="s">
        <v>1341</v>
      </c>
      <c r="C1081" t="s">
        <v>1344</v>
      </c>
      <c r="E1081" t="s">
        <v>1343</v>
      </c>
      <c r="F1081" t="s">
        <v>97</v>
      </c>
      <c r="I1081" t="s">
        <v>2912</v>
      </c>
      <c r="J1081" t="s">
        <v>95</v>
      </c>
      <c r="L1081" t="s">
        <v>56</v>
      </c>
      <c r="M1081" t="s">
        <v>94</v>
      </c>
      <c r="N1081" t="s">
        <v>62</v>
      </c>
      <c r="O1081">
        <v>392</v>
      </c>
      <c r="P1081">
        <v>3.6749999999999998</v>
      </c>
    </row>
    <row r="1082" spans="1:18">
      <c r="A1082" t="s">
        <v>1342</v>
      </c>
      <c r="B1082" t="s">
        <v>1341</v>
      </c>
      <c r="C1082" t="s">
        <v>1344</v>
      </c>
      <c r="E1082" t="s">
        <v>1343</v>
      </c>
      <c r="F1082" t="s">
        <v>97</v>
      </c>
      <c r="I1082" t="s">
        <v>2912</v>
      </c>
      <c r="J1082" t="s">
        <v>95</v>
      </c>
      <c r="L1082" t="s">
        <v>56</v>
      </c>
      <c r="M1082" t="s">
        <v>94</v>
      </c>
      <c r="N1082" t="s">
        <v>62</v>
      </c>
      <c r="O1082">
        <v>393</v>
      </c>
      <c r="P1082">
        <v>3.0630000000000002</v>
      </c>
    </row>
    <row r="1083" spans="1:18">
      <c r="A1083" t="s">
        <v>1342</v>
      </c>
      <c r="B1083" t="s">
        <v>1341</v>
      </c>
      <c r="C1083" t="s">
        <v>1344</v>
      </c>
      <c r="E1083" t="s">
        <v>1343</v>
      </c>
      <c r="F1083" t="s">
        <v>97</v>
      </c>
      <c r="I1083" t="s">
        <v>2912</v>
      </c>
      <c r="J1083" t="s">
        <v>95</v>
      </c>
      <c r="L1083" t="s">
        <v>56</v>
      </c>
      <c r="M1083" t="s">
        <v>94</v>
      </c>
      <c r="N1083" t="s">
        <v>62</v>
      </c>
      <c r="O1083">
        <v>394</v>
      </c>
      <c r="P1083">
        <v>3.7629999999999999</v>
      </c>
    </row>
    <row r="1084" spans="1:18">
      <c r="A1084" t="s">
        <v>1139</v>
      </c>
      <c r="B1084" t="s">
        <v>1138</v>
      </c>
      <c r="D1084">
        <v>2017</v>
      </c>
      <c r="E1084" t="s">
        <v>1137</v>
      </c>
      <c r="F1084" t="s">
        <v>66</v>
      </c>
      <c r="G1084">
        <v>27.765897219999999</v>
      </c>
      <c r="H1084">
        <v>-97.22066667</v>
      </c>
      <c r="I1084" t="s">
        <v>96</v>
      </c>
      <c r="J1084" t="s">
        <v>95</v>
      </c>
      <c r="L1084" t="s">
        <v>56</v>
      </c>
      <c r="M1084" t="s">
        <v>63</v>
      </c>
      <c r="N1084" t="s">
        <v>62</v>
      </c>
      <c r="O1084" t="s">
        <v>163</v>
      </c>
      <c r="P1084">
        <v>0.35299999999999998</v>
      </c>
      <c r="Q1084">
        <v>1.69</v>
      </c>
      <c r="R1084">
        <v>2.04</v>
      </c>
    </row>
    <row r="1085" spans="1:18">
      <c r="A1085" t="s">
        <v>1139</v>
      </c>
      <c r="B1085" t="s">
        <v>1138</v>
      </c>
      <c r="D1085">
        <v>2017</v>
      </c>
      <c r="E1085" t="s">
        <v>1137</v>
      </c>
      <c r="F1085" t="s">
        <v>66</v>
      </c>
      <c r="G1085">
        <v>27.765897219999999</v>
      </c>
      <c r="H1085">
        <v>-97.22066667</v>
      </c>
      <c r="I1085" t="s">
        <v>96</v>
      </c>
      <c r="J1085" t="s">
        <v>95</v>
      </c>
      <c r="L1085" t="s">
        <v>56</v>
      </c>
      <c r="M1085" t="s">
        <v>63</v>
      </c>
      <c r="N1085" t="s">
        <v>62</v>
      </c>
      <c r="O1085" t="s">
        <v>162</v>
      </c>
      <c r="P1085">
        <v>0.69</v>
      </c>
      <c r="Q1085">
        <v>3.5</v>
      </c>
      <c r="R1085">
        <v>4.1900000000000004</v>
      </c>
    </row>
    <row r="1086" spans="1:18">
      <c r="A1086" t="s">
        <v>1139</v>
      </c>
      <c r="B1086" t="s">
        <v>1138</v>
      </c>
      <c r="D1086">
        <v>2017</v>
      </c>
      <c r="E1086" t="s">
        <v>1137</v>
      </c>
      <c r="F1086" t="s">
        <v>66</v>
      </c>
      <c r="G1086">
        <v>27.765897219999999</v>
      </c>
      <c r="H1086">
        <v>-97.22066667</v>
      </c>
      <c r="I1086" t="s">
        <v>96</v>
      </c>
      <c r="J1086" t="s">
        <v>95</v>
      </c>
      <c r="L1086" t="s">
        <v>56</v>
      </c>
      <c r="M1086" t="s">
        <v>63</v>
      </c>
      <c r="N1086" t="s">
        <v>62</v>
      </c>
      <c r="O1086" t="s">
        <v>163</v>
      </c>
      <c r="P1086">
        <v>0.13</v>
      </c>
      <c r="Q1086">
        <v>0.4</v>
      </c>
      <c r="R1086">
        <v>0.53</v>
      </c>
    </row>
    <row r="1087" spans="1:18">
      <c r="A1087" t="s">
        <v>1139</v>
      </c>
      <c r="B1087" t="s">
        <v>1138</v>
      </c>
      <c r="D1087">
        <v>2017</v>
      </c>
      <c r="E1087" t="s">
        <v>1137</v>
      </c>
      <c r="F1087" t="s">
        <v>66</v>
      </c>
      <c r="G1087">
        <v>27.765897219999999</v>
      </c>
      <c r="H1087">
        <v>-97.22066667</v>
      </c>
      <c r="I1087" t="s">
        <v>96</v>
      </c>
      <c r="J1087" t="s">
        <v>95</v>
      </c>
      <c r="L1087" t="s">
        <v>56</v>
      </c>
      <c r="M1087" t="s">
        <v>63</v>
      </c>
      <c r="N1087" t="s">
        <v>62</v>
      </c>
      <c r="O1087" t="s">
        <v>162</v>
      </c>
      <c r="P1087">
        <v>0.47</v>
      </c>
      <c r="Q1087">
        <v>0.81</v>
      </c>
      <c r="R1087">
        <v>1.28</v>
      </c>
    </row>
    <row r="1088" spans="1:18">
      <c r="A1088" t="s">
        <v>1139</v>
      </c>
      <c r="B1088" t="s">
        <v>1138</v>
      </c>
      <c r="D1088">
        <v>2017</v>
      </c>
      <c r="E1088" t="s">
        <v>1137</v>
      </c>
      <c r="F1088" t="s">
        <v>66</v>
      </c>
      <c r="G1088">
        <v>27.765897219999999</v>
      </c>
      <c r="H1088">
        <v>-97.22066667</v>
      </c>
      <c r="I1088" t="s">
        <v>96</v>
      </c>
      <c r="J1088" t="s">
        <v>95</v>
      </c>
      <c r="L1088" t="s">
        <v>56</v>
      </c>
      <c r="M1088" t="s">
        <v>63</v>
      </c>
      <c r="N1088" t="s">
        <v>62</v>
      </c>
      <c r="O1088" t="s">
        <v>163</v>
      </c>
      <c r="P1088">
        <v>0.28000000000000003</v>
      </c>
      <c r="Q1088">
        <v>0.25</v>
      </c>
      <c r="R1088">
        <v>0.53</v>
      </c>
    </row>
    <row r="1089" spans="1:18">
      <c r="A1089" t="s">
        <v>1139</v>
      </c>
      <c r="B1089" t="s">
        <v>1138</v>
      </c>
      <c r="D1089">
        <v>2017</v>
      </c>
      <c r="E1089" t="s">
        <v>1137</v>
      </c>
      <c r="F1089" t="s">
        <v>66</v>
      </c>
      <c r="G1089">
        <v>27.765897219999999</v>
      </c>
      <c r="H1089">
        <v>-97.22066667</v>
      </c>
      <c r="I1089" t="s">
        <v>96</v>
      </c>
      <c r="J1089" t="s">
        <v>95</v>
      </c>
      <c r="L1089" t="s">
        <v>56</v>
      </c>
      <c r="M1089" t="s">
        <v>63</v>
      </c>
      <c r="N1089" t="s">
        <v>62</v>
      </c>
      <c r="O1089" t="s">
        <v>162</v>
      </c>
      <c r="P1089">
        <v>1.1499999999999999</v>
      </c>
      <c r="Q1089">
        <v>1.1200000000000001</v>
      </c>
      <c r="R1089">
        <v>2.2799999999999998</v>
      </c>
    </row>
    <row r="1090" spans="1:18">
      <c r="A1090" t="s">
        <v>1057</v>
      </c>
      <c r="B1090" t="s">
        <v>1056</v>
      </c>
      <c r="D1090">
        <v>2020</v>
      </c>
      <c r="E1090" t="s">
        <v>1061</v>
      </c>
      <c r="F1090" t="s">
        <v>1060</v>
      </c>
      <c r="G1090">
        <v>35.92128889</v>
      </c>
      <c r="H1090">
        <v>-5.423036111</v>
      </c>
      <c r="I1090" t="s">
        <v>2912</v>
      </c>
      <c r="J1090" t="s">
        <v>95</v>
      </c>
      <c r="L1090" t="s">
        <v>56</v>
      </c>
      <c r="M1090" t="s">
        <v>63</v>
      </c>
      <c r="N1090" t="s">
        <v>62</v>
      </c>
      <c r="O1090" t="s">
        <v>1059</v>
      </c>
      <c r="P1090">
        <v>0.96</v>
      </c>
      <c r="Q1090">
        <v>0.63</v>
      </c>
      <c r="R1090">
        <v>1.59</v>
      </c>
    </row>
    <row r="1091" spans="1:18">
      <c r="A1091" t="s">
        <v>1057</v>
      </c>
      <c r="B1091" t="s">
        <v>1056</v>
      </c>
      <c r="D1091">
        <v>2020</v>
      </c>
      <c r="E1091" t="s">
        <v>1052</v>
      </c>
      <c r="F1091" t="s">
        <v>1051</v>
      </c>
      <c r="G1091">
        <v>-9.5049833330000002</v>
      </c>
      <c r="H1091">
        <v>147.2622417</v>
      </c>
      <c r="I1091" t="s">
        <v>2912</v>
      </c>
      <c r="J1091" t="s">
        <v>95</v>
      </c>
      <c r="L1091" t="s">
        <v>56</v>
      </c>
      <c r="M1091" t="s">
        <v>63</v>
      </c>
      <c r="N1091" t="s">
        <v>62</v>
      </c>
      <c r="O1091" t="s">
        <v>1058</v>
      </c>
      <c r="P1091">
        <v>0.91</v>
      </c>
      <c r="Q1091">
        <v>1.06</v>
      </c>
      <c r="R1091">
        <v>1.97</v>
      </c>
    </row>
    <row r="1092" spans="1:18">
      <c r="A1092" t="s">
        <v>1057</v>
      </c>
      <c r="B1092" t="s">
        <v>1056</v>
      </c>
      <c r="D1092">
        <v>2020</v>
      </c>
      <c r="E1092" t="s">
        <v>1048</v>
      </c>
      <c r="F1092" t="s">
        <v>1047</v>
      </c>
      <c r="G1092">
        <v>20.574677779999998</v>
      </c>
      <c r="H1092">
        <v>-16.488913889999999</v>
      </c>
      <c r="I1092" t="s">
        <v>2912</v>
      </c>
      <c r="J1092" t="s">
        <v>95</v>
      </c>
      <c r="L1092" t="s">
        <v>56</v>
      </c>
      <c r="M1092" t="s">
        <v>63</v>
      </c>
      <c r="N1092" t="s">
        <v>62</v>
      </c>
      <c r="O1092" t="s">
        <v>1055</v>
      </c>
      <c r="P1092">
        <v>0.93</v>
      </c>
      <c r="Q1092">
        <v>0.85</v>
      </c>
      <c r="R1092">
        <v>1.78</v>
      </c>
    </row>
    <row r="1093" spans="1:18">
      <c r="A1093" t="s">
        <v>1050</v>
      </c>
      <c r="B1093" t="s">
        <v>1049</v>
      </c>
      <c r="D1093">
        <v>2011</v>
      </c>
      <c r="E1093" t="s">
        <v>1048</v>
      </c>
      <c r="F1093" t="s">
        <v>1047</v>
      </c>
      <c r="G1093">
        <v>20.574677779999998</v>
      </c>
      <c r="H1093">
        <v>-16.488913889999999</v>
      </c>
      <c r="I1093" t="s">
        <v>156</v>
      </c>
      <c r="J1093" t="s">
        <v>155</v>
      </c>
      <c r="L1093" t="s">
        <v>56</v>
      </c>
      <c r="M1093" t="s">
        <v>94</v>
      </c>
      <c r="N1093" t="s">
        <v>62</v>
      </c>
      <c r="R1093">
        <v>0.78</v>
      </c>
    </row>
    <row r="1094" spans="1:18">
      <c r="A1094" t="s">
        <v>1038</v>
      </c>
      <c r="B1094" t="s">
        <v>1037</v>
      </c>
      <c r="D1094">
        <v>2018</v>
      </c>
      <c r="E1094" t="s">
        <v>1042</v>
      </c>
      <c r="F1094" t="s">
        <v>438</v>
      </c>
      <c r="G1094">
        <v>-36.547499999999999</v>
      </c>
      <c r="H1094">
        <v>174.3608333</v>
      </c>
      <c r="I1094" t="s">
        <v>2912</v>
      </c>
      <c r="J1094" t="s">
        <v>412</v>
      </c>
      <c r="L1094" t="s">
        <v>56</v>
      </c>
      <c r="M1094" t="s">
        <v>125</v>
      </c>
      <c r="N1094" t="s">
        <v>62</v>
      </c>
      <c r="O1094" t="s">
        <v>1041</v>
      </c>
      <c r="R1094">
        <v>0.83</v>
      </c>
    </row>
    <row r="1095" spans="1:18">
      <c r="A1095" t="s">
        <v>1038</v>
      </c>
      <c r="B1095" t="s">
        <v>1037</v>
      </c>
      <c r="D1095">
        <v>2018</v>
      </c>
      <c r="E1095" t="s">
        <v>1040</v>
      </c>
      <c r="F1095" t="s">
        <v>438</v>
      </c>
      <c r="G1095">
        <v>-36.547499999999999</v>
      </c>
      <c r="H1095">
        <v>174.3608333</v>
      </c>
      <c r="I1095" t="s">
        <v>2912</v>
      </c>
      <c r="J1095" t="s">
        <v>412</v>
      </c>
      <c r="L1095" t="s">
        <v>56</v>
      </c>
      <c r="M1095" t="s">
        <v>125</v>
      </c>
      <c r="N1095" t="s">
        <v>62</v>
      </c>
      <c r="O1095" t="s">
        <v>1039</v>
      </c>
      <c r="R1095">
        <v>0.86</v>
      </c>
    </row>
    <row r="1096" spans="1:18">
      <c r="A1096" t="s">
        <v>1038</v>
      </c>
      <c r="B1096" t="s">
        <v>1037</v>
      </c>
      <c r="D1096">
        <v>2018</v>
      </c>
      <c r="E1096" t="s">
        <v>1036</v>
      </c>
      <c r="F1096" t="s">
        <v>438</v>
      </c>
      <c r="G1096">
        <v>-36.547499999999999</v>
      </c>
      <c r="H1096">
        <v>174.3608333</v>
      </c>
      <c r="I1096" t="s">
        <v>2912</v>
      </c>
      <c r="J1096" t="s">
        <v>412</v>
      </c>
      <c r="L1096" t="s">
        <v>56</v>
      </c>
      <c r="M1096" t="s">
        <v>125</v>
      </c>
      <c r="N1096" t="s">
        <v>62</v>
      </c>
      <c r="O1096" t="s">
        <v>1035</v>
      </c>
      <c r="R1096">
        <v>0.63</v>
      </c>
    </row>
    <row r="1097" spans="1:18">
      <c r="A1097" t="s">
        <v>976</v>
      </c>
      <c r="B1097" t="s">
        <v>975</v>
      </c>
      <c r="D1097">
        <v>2000</v>
      </c>
      <c r="E1097" t="s">
        <v>974</v>
      </c>
      <c r="F1097" t="s">
        <v>758</v>
      </c>
      <c r="G1097">
        <v>-26.067919440000001</v>
      </c>
      <c r="H1097">
        <v>32.888969439999997</v>
      </c>
      <c r="I1097" t="s">
        <v>96</v>
      </c>
      <c r="J1097" t="s">
        <v>155</v>
      </c>
      <c r="L1097" t="s">
        <v>56</v>
      </c>
      <c r="M1097" t="s">
        <v>689</v>
      </c>
      <c r="N1097" t="s">
        <v>62</v>
      </c>
      <c r="O1097" t="s">
        <v>977</v>
      </c>
      <c r="P1097">
        <v>5.4949999999999999E-2</v>
      </c>
      <c r="Q1097">
        <v>0.6069</v>
      </c>
      <c r="R1097">
        <v>0.66500000000000004</v>
      </c>
    </row>
    <row r="1098" spans="1:18">
      <c r="A1098" t="s">
        <v>976</v>
      </c>
      <c r="B1098" t="s">
        <v>975</v>
      </c>
      <c r="D1098">
        <v>2000</v>
      </c>
      <c r="E1098" t="s">
        <v>974</v>
      </c>
      <c r="F1098" t="s">
        <v>758</v>
      </c>
      <c r="G1098">
        <v>-26.067919440000001</v>
      </c>
      <c r="H1098">
        <v>32.888969439999997</v>
      </c>
      <c r="I1098" t="s">
        <v>96</v>
      </c>
      <c r="J1098" t="s">
        <v>155</v>
      </c>
      <c r="L1098" t="s">
        <v>56</v>
      </c>
      <c r="M1098" t="s">
        <v>689</v>
      </c>
      <c r="N1098" t="s">
        <v>62</v>
      </c>
      <c r="O1098" t="s">
        <v>973</v>
      </c>
      <c r="P1098">
        <v>8.9950000000000002E-2</v>
      </c>
      <c r="Q1098">
        <v>0.69615000000000005</v>
      </c>
      <c r="R1098">
        <v>0.76824999999999999</v>
      </c>
    </row>
    <row r="1099" spans="1:18">
      <c r="A1099" t="s">
        <v>976</v>
      </c>
      <c r="B1099" t="s">
        <v>975</v>
      </c>
      <c r="D1099">
        <v>2000</v>
      </c>
      <c r="E1099" t="s">
        <v>974</v>
      </c>
      <c r="F1099" t="s">
        <v>758</v>
      </c>
      <c r="G1099">
        <v>-26.067919440000001</v>
      </c>
      <c r="H1099">
        <v>32.888969439999997</v>
      </c>
      <c r="I1099" t="s">
        <v>96</v>
      </c>
      <c r="J1099" t="s">
        <v>155</v>
      </c>
      <c r="L1099" t="s">
        <v>56</v>
      </c>
      <c r="M1099" t="s">
        <v>211</v>
      </c>
      <c r="N1099" t="s">
        <v>210</v>
      </c>
      <c r="O1099" t="s">
        <v>977</v>
      </c>
      <c r="P1099">
        <v>0.11935</v>
      </c>
      <c r="Q1099">
        <v>0.1351</v>
      </c>
      <c r="R1099">
        <v>0.28699999999999998</v>
      </c>
    </row>
    <row r="1100" spans="1:18">
      <c r="A1100" t="s">
        <v>976</v>
      </c>
      <c r="B1100" t="s">
        <v>975</v>
      </c>
      <c r="D1100">
        <v>2000</v>
      </c>
      <c r="E1100" t="s">
        <v>974</v>
      </c>
      <c r="F1100" t="s">
        <v>758</v>
      </c>
      <c r="G1100">
        <v>-26.067919440000001</v>
      </c>
      <c r="H1100">
        <v>32.888969439999997</v>
      </c>
      <c r="I1100" t="s">
        <v>96</v>
      </c>
      <c r="J1100" t="s">
        <v>155</v>
      </c>
      <c r="L1100" t="s">
        <v>56</v>
      </c>
      <c r="M1100" t="s">
        <v>211</v>
      </c>
      <c r="N1100" t="s">
        <v>210</v>
      </c>
      <c r="O1100" t="s">
        <v>973</v>
      </c>
      <c r="P1100">
        <v>6.1600000000000002E-2</v>
      </c>
      <c r="Q1100">
        <v>9.4500000000000001E-2</v>
      </c>
      <c r="R1100">
        <v>0.15085000000000001</v>
      </c>
    </row>
    <row r="1101" spans="1:18">
      <c r="A1101" t="s">
        <v>976</v>
      </c>
      <c r="B1101" t="s">
        <v>975</v>
      </c>
      <c r="D1101">
        <v>2000</v>
      </c>
      <c r="E1101" t="s">
        <v>974</v>
      </c>
      <c r="F1101" t="s">
        <v>758</v>
      </c>
      <c r="G1101">
        <v>-26.067919440000001</v>
      </c>
      <c r="H1101">
        <v>32.888969439999997</v>
      </c>
      <c r="I1101" t="s">
        <v>96</v>
      </c>
      <c r="J1101" t="s">
        <v>155</v>
      </c>
      <c r="L1101" t="s">
        <v>56</v>
      </c>
      <c r="M1101" t="s">
        <v>489</v>
      </c>
      <c r="N1101" t="s">
        <v>55</v>
      </c>
      <c r="O1101" t="s">
        <v>977</v>
      </c>
      <c r="P1101">
        <v>5.6000000000000001E-2</v>
      </c>
      <c r="Q1101">
        <v>5.985E-2</v>
      </c>
      <c r="R1101">
        <v>7.4200000000000002E-2</v>
      </c>
    </row>
    <row r="1102" spans="1:18">
      <c r="A1102" t="s">
        <v>976</v>
      </c>
      <c r="B1102" t="s">
        <v>975</v>
      </c>
      <c r="D1102">
        <v>2000</v>
      </c>
      <c r="E1102" t="s">
        <v>974</v>
      </c>
      <c r="F1102" t="s">
        <v>758</v>
      </c>
      <c r="G1102">
        <v>-26.067919440000001</v>
      </c>
      <c r="H1102">
        <v>32.888969439999997</v>
      </c>
      <c r="I1102" t="s">
        <v>96</v>
      </c>
      <c r="J1102" t="s">
        <v>155</v>
      </c>
      <c r="L1102" t="s">
        <v>56</v>
      </c>
      <c r="M1102" t="s">
        <v>489</v>
      </c>
      <c r="N1102" t="s">
        <v>55</v>
      </c>
      <c r="O1102" t="s">
        <v>973</v>
      </c>
      <c r="P1102">
        <v>2.4150000000000001E-2</v>
      </c>
      <c r="Q1102">
        <v>6.3350000000000004E-2</v>
      </c>
      <c r="R1102">
        <v>8.0149999999999999E-2</v>
      </c>
    </row>
    <row r="1103" spans="1:18">
      <c r="A1103" t="s">
        <v>868</v>
      </c>
      <c r="B1103" t="s">
        <v>867</v>
      </c>
      <c r="D1103">
        <v>2021</v>
      </c>
      <c r="E1103" t="s">
        <v>866</v>
      </c>
      <c r="F1103" t="s">
        <v>51</v>
      </c>
      <c r="J1103" t="s">
        <v>49</v>
      </c>
      <c r="L1103" t="s">
        <v>56</v>
      </c>
      <c r="M1103" t="s">
        <v>106</v>
      </c>
      <c r="N1103" t="s">
        <v>55</v>
      </c>
      <c r="P1103">
        <v>0.13200000000000001</v>
      </c>
      <c r="Q1103">
        <v>0.113</v>
      </c>
      <c r="R1103">
        <v>0.245</v>
      </c>
    </row>
    <row r="1104" spans="1:18">
      <c r="A1104" t="s">
        <v>868</v>
      </c>
      <c r="B1104" t="s">
        <v>867</v>
      </c>
      <c r="D1104">
        <v>2021</v>
      </c>
      <c r="E1104" t="s">
        <v>866</v>
      </c>
      <c r="F1104" t="s">
        <v>51</v>
      </c>
      <c r="J1104" t="s">
        <v>49</v>
      </c>
      <c r="L1104" t="s">
        <v>56</v>
      </c>
      <c r="M1104" t="s">
        <v>125</v>
      </c>
      <c r="N1104" t="s">
        <v>62</v>
      </c>
      <c r="P1104">
        <v>0.251</v>
      </c>
      <c r="Q1104">
        <v>0.214</v>
      </c>
      <c r="R1104">
        <v>0.46600000000000003</v>
      </c>
    </row>
    <row r="1105" spans="1:18">
      <c r="A1105" t="s">
        <v>868</v>
      </c>
      <c r="B1105" t="s">
        <v>867</v>
      </c>
      <c r="D1105">
        <v>2021</v>
      </c>
      <c r="E1105" t="s">
        <v>866</v>
      </c>
      <c r="F1105" t="s">
        <v>51</v>
      </c>
      <c r="J1105" t="s">
        <v>49</v>
      </c>
      <c r="L1105" t="s">
        <v>56</v>
      </c>
      <c r="M1105" t="s">
        <v>208</v>
      </c>
      <c r="N1105" t="s">
        <v>209</v>
      </c>
      <c r="P1105">
        <v>0.11700000000000001</v>
      </c>
      <c r="Q1105">
        <v>0.1</v>
      </c>
      <c r="R1105">
        <v>0.217</v>
      </c>
    </row>
    <row r="1106" spans="1:18">
      <c r="A1106" t="s">
        <v>868</v>
      </c>
      <c r="B1106" t="s">
        <v>867</v>
      </c>
      <c r="D1106">
        <v>2021</v>
      </c>
      <c r="E1106" t="s">
        <v>866</v>
      </c>
      <c r="F1106" t="s">
        <v>51</v>
      </c>
      <c r="J1106" t="s">
        <v>49</v>
      </c>
      <c r="L1106" t="s">
        <v>56</v>
      </c>
      <c r="M1106" t="s">
        <v>871</v>
      </c>
      <c r="N1106" t="s">
        <v>210</v>
      </c>
      <c r="P1106">
        <v>0.03</v>
      </c>
      <c r="Q1106">
        <v>2.5999999999999999E-2</v>
      </c>
      <c r="R1106">
        <v>5.6000000000000001E-2</v>
      </c>
    </row>
    <row r="1107" spans="1:18">
      <c r="A1107" t="s">
        <v>868</v>
      </c>
      <c r="B1107" t="s">
        <v>867</v>
      </c>
      <c r="D1107">
        <v>2021</v>
      </c>
      <c r="E1107" t="s">
        <v>866</v>
      </c>
      <c r="F1107" t="s">
        <v>51</v>
      </c>
      <c r="J1107" t="s">
        <v>49</v>
      </c>
      <c r="L1107" t="s">
        <v>56</v>
      </c>
      <c r="M1107" t="s">
        <v>211</v>
      </c>
      <c r="N1107" t="s">
        <v>210</v>
      </c>
      <c r="P1107">
        <v>0.191</v>
      </c>
      <c r="Q1107">
        <v>0.16300000000000001</v>
      </c>
      <c r="R1107">
        <v>0.35399999999999998</v>
      </c>
    </row>
    <row r="1108" spans="1:18">
      <c r="A1108" t="s">
        <v>868</v>
      </c>
      <c r="B1108" t="s">
        <v>867</v>
      </c>
      <c r="D1108">
        <v>2021</v>
      </c>
      <c r="E1108" t="s">
        <v>866</v>
      </c>
      <c r="F1108" t="s">
        <v>51</v>
      </c>
      <c r="J1108" t="s">
        <v>49</v>
      </c>
      <c r="L1108" t="s">
        <v>56</v>
      </c>
      <c r="M1108" t="s">
        <v>297</v>
      </c>
      <c r="N1108" t="s">
        <v>210</v>
      </c>
      <c r="P1108">
        <v>0.36299999999999999</v>
      </c>
      <c r="Q1108">
        <v>0.309</v>
      </c>
      <c r="R1108">
        <v>0.67200000000000004</v>
      </c>
    </row>
    <row r="1109" spans="1:18">
      <c r="A1109" t="s">
        <v>761</v>
      </c>
      <c r="B1109" t="s">
        <v>760</v>
      </c>
      <c r="D1109">
        <v>2001</v>
      </c>
      <c r="E1109" t="s">
        <v>762</v>
      </c>
      <c r="F1109" t="s">
        <v>758</v>
      </c>
      <c r="G1109">
        <v>-26.067919440000001</v>
      </c>
      <c r="H1109">
        <v>32.888969439999997</v>
      </c>
      <c r="I1109" t="s">
        <v>96</v>
      </c>
      <c r="J1109" t="s">
        <v>155</v>
      </c>
      <c r="L1109" t="s">
        <v>56</v>
      </c>
      <c r="M1109" t="s">
        <v>489</v>
      </c>
      <c r="N1109" t="s">
        <v>55</v>
      </c>
      <c r="R1109">
        <v>0.11</v>
      </c>
    </row>
    <row r="1110" spans="1:18">
      <c r="A1110" t="s">
        <v>761</v>
      </c>
      <c r="B1110" t="s">
        <v>760</v>
      </c>
      <c r="D1110">
        <v>2001</v>
      </c>
      <c r="E1110" t="s">
        <v>762</v>
      </c>
      <c r="F1110" t="s">
        <v>758</v>
      </c>
      <c r="G1110">
        <v>-26.067919440000001</v>
      </c>
      <c r="H1110">
        <v>32.888969439999997</v>
      </c>
      <c r="I1110" t="s">
        <v>96</v>
      </c>
      <c r="J1110" t="s">
        <v>155</v>
      </c>
      <c r="L1110" t="s">
        <v>56</v>
      </c>
      <c r="M1110" t="s">
        <v>689</v>
      </c>
      <c r="N1110" t="s">
        <v>62</v>
      </c>
      <c r="R1110">
        <v>0.02</v>
      </c>
    </row>
    <row r="1111" spans="1:18">
      <c r="A1111" t="s">
        <v>761</v>
      </c>
      <c r="B1111" t="s">
        <v>760</v>
      </c>
      <c r="D1111">
        <v>2001</v>
      </c>
      <c r="E1111" t="s">
        <v>762</v>
      </c>
      <c r="F1111" t="s">
        <v>758</v>
      </c>
      <c r="G1111">
        <v>-26.067919440000001</v>
      </c>
      <c r="H1111">
        <v>32.888969439999997</v>
      </c>
      <c r="I1111" t="s">
        <v>96</v>
      </c>
      <c r="J1111" t="s">
        <v>155</v>
      </c>
      <c r="L1111" t="s">
        <v>56</v>
      </c>
      <c r="M1111" t="s">
        <v>297</v>
      </c>
      <c r="N1111" t="s">
        <v>210</v>
      </c>
      <c r="R1111">
        <v>0.14000000000000001</v>
      </c>
    </row>
    <row r="1112" spans="1:18">
      <c r="A1112" t="s">
        <v>761</v>
      </c>
      <c r="B1112" t="s">
        <v>760</v>
      </c>
      <c r="D1112">
        <v>2001</v>
      </c>
      <c r="E1112" t="s">
        <v>759</v>
      </c>
      <c r="F1112" t="s">
        <v>758</v>
      </c>
      <c r="G1112">
        <v>-26.067919440000001</v>
      </c>
      <c r="H1112">
        <v>32.888969439999997</v>
      </c>
      <c r="I1112" t="s">
        <v>96</v>
      </c>
      <c r="J1112" t="s">
        <v>155</v>
      </c>
      <c r="L1112" t="s">
        <v>56</v>
      </c>
      <c r="M1112" t="s">
        <v>489</v>
      </c>
      <c r="N1112" t="s">
        <v>55</v>
      </c>
      <c r="R1112">
        <v>3.0000000000000001E-3</v>
      </c>
    </row>
    <row r="1113" spans="1:18">
      <c r="A1113" t="s">
        <v>761</v>
      </c>
      <c r="B1113" t="s">
        <v>760</v>
      </c>
      <c r="D1113">
        <v>2001</v>
      </c>
      <c r="E1113" t="s">
        <v>759</v>
      </c>
      <c r="F1113" t="s">
        <v>758</v>
      </c>
      <c r="G1113">
        <v>-26.067919440000001</v>
      </c>
      <c r="H1113">
        <v>32.888969439999997</v>
      </c>
      <c r="I1113" t="s">
        <v>96</v>
      </c>
      <c r="J1113" t="s">
        <v>155</v>
      </c>
      <c r="L1113" t="s">
        <v>56</v>
      </c>
      <c r="M1113" t="s">
        <v>297</v>
      </c>
      <c r="N1113" t="s">
        <v>210</v>
      </c>
      <c r="R1113">
        <v>0.02</v>
      </c>
    </row>
    <row r="1114" spans="1:18">
      <c r="A1114" t="s">
        <v>664</v>
      </c>
      <c r="B1114" t="s">
        <v>663</v>
      </c>
      <c r="D1114">
        <v>2022</v>
      </c>
      <c r="E1114" t="s">
        <v>662</v>
      </c>
      <c r="F1114" t="s">
        <v>661</v>
      </c>
      <c r="G1114">
        <v>9.8783666669999999</v>
      </c>
      <c r="H1114">
        <v>-80.558333329999996</v>
      </c>
      <c r="I1114" t="s">
        <v>2912</v>
      </c>
      <c r="J1114" t="s">
        <v>660</v>
      </c>
      <c r="L1114" t="s">
        <v>56</v>
      </c>
      <c r="M1114" t="s">
        <v>489</v>
      </c>
      <c r="N1114" t="s">
        <v>55</v>
      </c>
      <c r="O1114" t="s">
        <v>667</v>
      </c>
      <c r="P1114">
        <v>4.0000000000000001E-3</v>
      </c>
      <c r="Q1114">
        <v>2.4E-2</v>
      </c>
      <c r="R1114">
        <v>2.8000000000000001E-2</v>
      </c>
    </row>
    <row r="1115" spans="1:18">
      <c r="A1115" t="s">
        <v>664</v>
      </c>
      <c r="B1115" t="s">
        <v>663</v>
      </c>
      <c r="D1115">
        <v>2022</v>
      </c>
      <c r="E1115" t="s">
        <v>662</v>
      </c>
      <c r="F1115" t="s">
        <v>661</v>
      </c>
      <c r="G1115">
        <v>9.8783666669999999</v>
      </c>
      <c r="H1115">
        <v>-80.558333329999996</v>
      </c>
      <c r="I1115" t="s">
        <v>2912</v>
      </c>
      <c r="J1115" t="s">
        <v>660</v>
      </c>
      <c r="L1115" t="s">
        <v>56</v>
      </c>
      <c r="M1115" t="s">
        <v>489</v>
      </c>
      <c r="N1115" t="s">
        <v>55</v>
      </c>
      <c r="O1115" t="s">
        <v>666</v>
      </c>
      <c r="P1115">
        <v>4.8000000000000001E-2</v>
      </c>
      <c r="Q1115">
        <v>6.0999999999999999E-2</v>
      </c>
      <c r="R1115">
        <v>0.109</v>
      </c>
    </row>
    <row r="1116" spans="1:18">
      <c r="A1116" t="s">
        <v>653</v>
      </c>
      <c r="B1116" t="s">
        <v>652</v>
      </c>
      <c r="D1116">
        <v>2019</v>
      </c>
      <c r="E1116" t="s">
        <v>651</v>
      </c>
      <c r="F1116" t="s">
        <v>66</v>
      </c>
      <c r="G1116">
        <v>37.262120000000003</v>
      </c>
      <c r="H1116">
        <v>-75.815150000000003</v>
      </c>
      <c r="I1116" t="s">
        <v>88</v>
      </c>
      <c r="J1116" t="s">
        <v>95</v>
      </c>
      <c r="L1116" t="s">
        <v>56</v>
      </c>
      <c r="M1116" t="s">
        <v>63</v>
      </c>
      <c r="N1116" t="s">
        <v>62</v>
      </c>
      <c r="O1116" t="s">
        <v>654</v>
      </c>
      <c r="P1116">
        <v>0.122</v>
      </c>
      <c r="Q1116">
        <v>0.156</v>
      </c>
      <c r="R1116">
        <v>0.27800000000000002</v>
      </c>
    </row>
    <row r="1117" spans="1:18">
      <c r="A1117" t="s">
        <v>653</v>
      </c>
      <c r="B1117" t="s">
        <v>652</v>
      </c>
      <c r="D1117">
        <v>2019</v>
      </c>
      <c r="E1117" t="s">
        <v>651</v>
      </c>
      <c r="F1117" t="s">
        <v>66</v>
      </c>
      <c r="G1117">
        <v>37.262120000000003</v>
      </c>
      <c r="H1117">
        <v>-75.815150000000003</v>
      </c>
      <c r="I1117" t="s">
        <v>88</v>
      </c>
      <c r="J1117" t="s">
        <v>95</v>
      </c>
      <c r="L1117" t="s">
        <v>56</v>
      </c>
      <c r="M1117" t="s">
        <v>63</v>
      </c>
      <c r="N1117" t="s">
        <v>62</v>
      </c>
      <c r="O1117" t="s">
        <v>650</v>
      </c>
      <c r="P1117">
        <v>0.17699999999999999</v>
      </c>
      <c r="Q1117">
        <v>0.193</v>
      </c>
      <c r="R1117">
        <v>0.37</v>
      </c>
    </row>
    <row r="1118" spans="1:18">
      <c r="A1118" t="s">
        <v>441</v>
      </c>
      <c r="B1118" t="s">
        <v>440</v>
      </c>
      <c r="D1118">
        <v>2021</v>
      </c>
      <c r="E1118" t="s">
        <v>439</v>
      </c>
      <c r="F1118" t="s">
        <v>438</v>
      </c>
      <c r="G1118">
        <v>-37.603747220000002</v>
      </c>
      <c r="H1118">
        <v>176.02379440000001</v>
      </c>
      <c r="I1118" t="s">
        <v>96</v>
      </c>
      <c r="J1118" t="s">
        <v>412</v>
      </c>
      <c r="L1118" t="s">
        <v>56</v>
      </c>
      <c r="M1118" t="s">
        <v>125</v>
      </c>
      <c r="N1118" t="s">
        <v>62</v>
      </c>
      <c r="O1118" t="s">
        <v>161</v>
      </c>
      <c r="P1118">
        <v>0.24149999999999999</v>
      </c>
    </row>
    <row r="1119" spans="1:18">
      <c r="A1119" t="s">
        <v>335</v>
      </c>
      <c r="B1119" t="s">
        <v>334</v>
      </c>
      <c r="D1119">
        <v>2017</v>
      </c>
      <c r="E1119" t="s">
        <v>333</v>
      </c>
      <c r="F1119" t="s">
        <v>332</v>
      </c>
      <c r="G1119">
        <v>18.118532829999999</v>
      </c>
      <c r="H1119">
        <v>41.565399829999997</v>
      </c>
      <c r="I1119" t="s">
        <v>156</v>
      </c>
      <c r="J1119" t="s">
        <v>155</v>
      </c>
      <c r="L1119" t="s">
        <v>56</v>
      </c>
      <c r="M1119" t="s">
        <v>106</v>
      </c>
      <c r="N1119" t="s">
        <v>55</v>
      </c>
      <c r="O1119" t="s">
        <v>331</v>
      </c>
      <c r="P1119">
        <v>0.37</v>
      </c>
    </row>
    <row r="1120" spans="1:18">
      <c r="A1120" t="s">
        <v>296</v>
      </c>
      <c r="B1120" t="s">
        <v>295</v>
      </c>
      <c r="D1120">
        <v>2019</v>
      </c>
      <c r="E1120" t="s">
        <v>300</v>
      </c>
      <c r="F1120" t="s">
        <v>89</v>
      </c>
      <c r="G1120">
        <v>16.93351389</v>
      </c>
      <c r="H1120">
        <v>112.3067056</v>
      </c>
      <c r="I1120" t="s">
        <v>50</v>
      </c>
      <c r="J1120" t="s">
        <v>49</v>
      </c>
      <c r="L1120" t="s">
        <v>56</v>
      </c>
      <c r="M1120" t="s">
        <v>297</v>
      </c>
      <c r="N1120" t="s">
        <v>210</v>
      </c>
      <c r="O1120" t="s">
        <v>293</v>
      </c>
      <c r="P1120">
        <v>8.1000000000000003E-2</v>
      </c>
      <c r="Q1120">
        <v>7.0000000000000007E-2</v>
      </c>
      <c r="R1120">
        <v>0.151</v>
      </c>
    </row>
    <row r="1121" spans="1:18">
      <c r="A1121" t="s">
        <v>296</v>
      </c>
      <c r="B1121" t="s">
        <v>295</v>
      </c>
      <c r="D1121">
        <v>2019</v>
      </c>
      <c r="E1121" t="s">
        <v>300</v>
      </c>
      <c r="F1121" t="s">
        <v>89</v>
      </c>
      <c r="G1121">
        <v>16.93351389</v>
      </c>
      <c r="H1121">
        <v>112.3067056</v>
      </c>
      <c r="I1121" t="s">
        <v>50</v>
      </c>
      <c r="J1121" t="s">
        <v>49</v>
      </c>
      <c r="L1121" t="s">
        <v>56</v>
      </c>
      <c r="M1121" t="s">
        <v>107</v>
      </c>
      <c r="N1121" t="s">
        <v>55</v>
      </c>
      <c r="O1121" t="s">
        <v>293</v>
      </c>
      <c r="P1121">
        <v>7.1999999999999995E-2</v>
      </c>
      <c r="Q1121">
        <v>0.151</v>
      </c>
      <c r="R1121">
        <v>0.223</v>
      </c>
    </row>
    <row r="1122" spans="1:18">
      <c r="A1122" t="s">
        <v>296</v>
      </c>
      <c r="B1122" t="s">
        <v>295</v>
      </c>
      <c r="D1122">
        <v>2019</v>
      </c>
      <c r="E1122" t="s">
        <v>298</v>
      </c>
      <c r="F1122" t="s">
        <v>89</v>
      </c>
      <c r="G1122">
        <v>18.508136109999999</v>
      </c>
      <c r="H1122">
        <v>110.1421861</v>
      </c>
      <c r="I1122" t="s">
        <v>2912</v>
      </c>
      <c r="J1122" t="s">
        <v>49</v>
      </c>
      <c r="L1122" t="s">
        <v>56</v>
      </c>
      <c r="M1122" t="s">
        <v>297</v>
      </c>
      <c r="N1122" t="s">
        <v>210</v>
      </c>
      <c r="O1122" t="s">
        <v>293</v>
      </c>
      <c r="P1122">
        <v>0.1</v>
      </c>
      <c r="Q1122">
        <v>0.15</v>
      </c>
      <c r="R1122">
        <v>0.249</v>
      </c>
    </row>
    <row r="1123" spans="1:18">
      <c r="A1123" t="s">
        <v>296</v>
      </c>
      <c r="B1123" t="s">
        <v>295</v>
      </c>
      <c r="D1123">
        <v>2019</v>
      </c>
      <c r="E1123" t="s">
        <v>294</v>
      </c>
      <c r="F1123" t="s">
        <v>89</v>
      </c>
      <c r="G1123">
        <v>18.312361110000001</v>
      </c>
      <c r="H1123">
        <v>109.2148028</v>
      </c>
      <c r="I1123" t="s">
        <v>2912</v>
      </c>
      <c r="J1123" t="s">
        <v>49</v>
      </c>
      <c r="L1123" t="s">
        <v>56</v>
      </c>
      <c r="M1123" t="s">
        <v>107</v>
      </c>
      <c r="N1123" t="s">
        <v>55</v>
      </c>
      <c r="O1123" t="s">
        <v>293</v>
      </c>
      <c r="P1123">
        <v>0.10299999999999999</v>
      </c>
      <c r="Q1123">
        <v>9.8000000000000004E-2</v>
      </c>
      <c r="R1123">
        <v>0.20100000000000001</v>
      </c>
    </row>
    <row r="1124" spans="1:18">
      <c r="A1124" t="s">
        <v>292</v>
      </c>
      <c r="B1124" t="s">
        <v>291</v>
      </c>
      <c r="D1124">
        <v>2011</v>
      </c>
      <c r="E1124" t="s">
        <v>290</v>
      </c>
      <c r="F1124" t="s">
        <v>167</v>
      </c>
      <c r="G1124">
        <v>48.738316670000003</v>
      </c>
      <c r="H1124">
        <v>-3.9731666670000001</v>
      </c>
      <c r="I1124" t="s">
        <v>88</v>
      </c>
      <c r="J1124" t="s">
        <v>95</v>
      </c>
      <c r="L1124" t="s">
        <v>56</v>
      </c>
      <c r="M1124" t="s">
        <v>63</v>
      </c>
      <c r="N1124" t="s">
        <v>62</v>
      </c>
      <c r="O1124" s="1">
        <v>40210</v>
      </c>
      <c r="P1124">
        <v>0.56299999999999994</v>
      </c>
    </row>
    <row r="1125" spans="1:18">
      <c r="A1125" t="s">
        <v>292</v>
      </c>
      <c r="B1125" t="s">
        <v>291</v>
      </c>
      <c r="D1125">
        <v>2011</v>
      </c>
      <c r="E1125" t="s">
        <v>290</v>
      </c>
      <c r="F1125" t="s">
        <v>167</v>
      </c>
      <c r="G1125">
        <v>48.738316670000003</v>
      </c>
      <c r="H1125">
        <v>-3.9731666670000001</v>
      </c>
      <c r="I1125" t="s">
        <v>88</v>
      </c>
      <c r="J1125" t="s">
        <v>95</v>
      </c>
      <c r="L1125" t="s">
        <v>56</v>
      </c>
      <c r="M1125" t="s">
        <v>63</v>
      </c>
      <c r="N1125" t="s">
        <v>62</v>
      </c>
      <c r="O1125" s="1">
        <v>39873</v>
      </c>
      <c r="P1125">
        <v>0.14599999999999999</v>
      </c>
    </row>
    <row r="1126" spans="1:18">
      <c r="A1126" t="s">
        <v>292</v>
      </c>
      <c r="B1126" t="s">
        <v>291</v>
      </c>
      <c r="D1126">
        <v>2011</v>
      </c>
      <c r="E1126" t="s">
        <v>290</v>
      </c>
      <c r="F1126" t="s">
        <v>167</v>
      </c>
      <c r="G1126">
        <v>48.738316670000003</v>
      </c>
      <c r="H1126">
        <v>-3.9731666670000001</v>
      </c>
      <c r="I1126" t="s">
        <v>88</v>
      </c>
      <c r="J1126" t="s">
        <v>95</v>
      </c>
      <c r="L1126" t="s">
        <v>56</v>
      </c>
      <c r="M1126" t="s">
        <v>63</v>
      </c>
      <c r="N1126" t="s">
        <v>62</v>
      </c>
      <c r="O1126" s="1">
        <v>39539</v>
      </c>
      <c r="P1126">
        <v>0.182</v>
      </c>
    </row>
    <row r="1127" spans="1:18">
      <c r="A1127" t="s">
        <v>292</v>
      </c>
      <c r="B1127" t="s">
        <v>291</v>
      </c>
      <c r="D1127">
        <v>2011</v>
      </c>
      <c r="E1127" t="s">
        <v>290</v>
      </c>
      <c r="F1127" t="s">
        <v>167</v>
      </c>
      <c r="G1127">
        <v>48.738316670000003</v>
      </c>
      <c r="H1127">
        <v>-3.9731666670000001</v>
      </c>
      <c r="I1127" t="s">
        <v>88</v>
      </c>
      <c r="J1127" t="s">
        <v>95</v>
      </c>
      <c r="L1127" t="s">
        <v>56</v>
      </c>
      <c r="M1127" t="s">
        <v>63</v>
      </c>
      <c r="N1127" t="s">
        <v>62</v>
      </c>
      <c r="O1127" s="1">
        <v>39965</v>
      </c>
      <c r="P1127">
        <v>0.153</v>
      </c>
    </row>
    <row r="1128" spans="1:18">
      <c r="A1128" t="s">
        <v>292</v>
      </c>
      <c r="B1128" t="s">
        <v>291</v>
      </c>
      <c r="D1128">
        <v>2011</v>
      </c>
      <c r="E1128" t="s">
        <v>290</v>
      </c>
      <c r="F1128" t="s">
        <v>167</v>
      </c>
      <c r="G1128">
        <v>48.738316670000003</v>
      </c>
      <c r="H1128">
        <v>-3.9731666670000001</v>
      </c>
      <c r="I1128" t="s">
        <v>88</v>
      </c>
      <c r="J1128" t="s">
        <v>95</v>
      </c>
      <c r="L1128" t="s">
        <v>56</v>
      </c>
      <c r="M1128" t="s">
        <v>63</v>
      </c>
      <c r="N1128" t="s">
        <v>62</v>
      </c>
      <c r="O1128" s="1">
        <v>39692</v>
      </c>
      <c r="P1128">
        <v>0.63500000000000001</v>
      </c>
    </row>
    <row r="1129" spans="1:18">
      <c r="A1129" t="s">
        <v>292</v>
      </c>
      <c r="B1129" t="s">
        <v>291</v>
      </c>
      <c r="D1129">
        <v>2011</v>
      </c>
      <c r="E1129" t="s">
        <v>290</v>
      </c>
      <c r="F1129" t="s">
        <v>167</v>
      </c>
      <c r="G1129">
        <v>48.738316670000003</v>
      </c>
      <c r="H1129">
        <v>-3.9731666670000001</v>
      </c>
      <c r="I1129" t="s">
        <v>88</v>
      </c>
      <c r="J1129" t="s">
        <v>95</v>
      </c>
      <c r="L1129" t="s">
        <v>56</v>
      </c>
      <c r="M1129" t="s">
        <v>94</v>
      </c>
      <c r="N1129" t="s">
        <v>62</v>
      </c>
      <c r="O1129" s="1">
        <v>40179</v>
      </c>
      <c r="P1129">
        <v>0.17299999999999999</v>
      </c>
    </row>
    <row r="1130" spans="1:18">
      <c r="A1130" t="s">
        <v>292</v>
      </c>
      <c r="B1130" t="s">
        <v>291</v>
      </c>
      <c r="D1130">
        <v>2011</v>
      </c>
      <c r="E1130" t="s">
        <v>290</v>
      </c>
      <c r="F1130" t="s">
        <v>167</v>
      </c>
      <c r="G1130">
        <v>48.738316670000003</v>
      </c>
      <c r="H1130">
        <v>-3.9731666670000001</v>
      </c>
      <c r="I1130" t="s">
        <v>88</v>
      </c>
      <c r="J1130" t="s">
        <v>95</v>
      </c>
      <c r="L1130" t="s">
        <v>56</v>
      </c>
      <c r="M1130" t="s">
        <v>94</v>
      </c>
      <c r="N1130" t="s">
        <v>62</v>
      </c>
      <c r="O1130" s="1">
        <v>39873</v>
      </c>
      <c r="P1130">
        <v>8.8999999999999996E-2</v>
      </c>
    </row>
    <row r="1131" spans="1:18">
      <c r="A1131" t="s">
        <v>292</v>
      </c>
      <c r="B1131" t="s">
        <v>291</v>
      </c>
      <c r="D1131">
        <v>2011</v>
      </c>
      <c r="E1131" t="s">
        <v>290</v>
      </c>
      <c r="F1131" t="s">
        <v>167</v>
      </c>
      <c r="G1131">
        <v>48.738316670000003</v>
      </c>
      <c r="H1131">
        <v>-3.9731666670000001</v>
      </c>
      <c r="I1131" t="s">
        <v>88</v>
      </c>
      <c r="J1131" t="s">
        <v>95</v>
      </c>
      <c r="L1131" t="s">
        <v>56</v>
      </c>
      <c r="M1131" t="s">
        <v>94</v>
      </c>
      <c r="N1131" t="s">
        <v>62</v>
      </c>
      <c r="O1131" s="1">
        <v>39539</v>
      </c>
      <c r="P1131">
        <v>0.123</v>
      </c>
    </row>
    <row r="1132" spans="1:18">
      <c r="A1132" t="s">
        <v>292</v>
      </c>
      <c r="B1132" t="s">
        <v>291</v>
      </c>
      <c r="D1132">
        <v>2011</v>
      </c>
      <c r="E1132" t="s">
        <v>290</v>
      </c>
      <c r="F1132" t="s">
        <v>167</v>
      </c>
      <c r="G1132">
        <v>48.738316670000003</v>
      </c>
      <c r="H1132">
        <v>-3.9731666670000001</v>
      </c>
      <c r="I1132" t="s">
        <v>88</v>
      </c>
      <c r="J1132" t="s">
        <v>95</v>
      </c>
      <c r="L1132" t="s">
        <v>56</v>
      </c>
      <c r="M1132" t="s">
        <v>94</v>
      </c>
      <c r="N1132" t="s">
        <v>62</v>
      </c>
      <c r="O1132" s="1">
        <v>39600</v>
      </c>
      <c r="P1132">
        <v>0.24399999999999999</v>
      </c>
    </row>
    <row r="1133" spans="1:18">
      <c r="A1133" t="s">
        <v>292</v>
      </c>
      <c r="B1133" t="s">
        <v>291</v>
      </c>
      <c r="D1133">
        <v>2011</v>
      </c>
      <c r="E1133" t="s">
        <v>290</v>
      </c>
      <c r="F1133" t="s">
        <v>167</v>
      </c>
      <c r="G1133">
        <v>48.738316670000003</v>
      </c>
      <c r="H1133">
        <v>-3.9731666670000001</v>
      </c>
      <c r="I1133" t="s">
        <v>88</v>
      </c>
      <c r="J1133" t="s">
        <v>95</v>
      </c>
      <c r="L1133" t="s">
        <v>56</v>
      </c>
      <c r="M1133" t="s">
        <v>94</v>
      </c>
      <c r="N1133" t="s">
        <v>62</v>
      </c>
      <c r="O1133" s="1">
        <v>39965</v>
      </c>
      <c r="P1133">
        <v>0.47599999999999998</v>
      </c>
    </row>
    <row r="1134" spans="1:18">
      <c r="A1134" t="s">
        <v>292</v>
      </c>
      <c r="B1134" t="s">
        <v>291</v>
      </c>
      <c r="D1134">
        <v>2011</v>
      </c>
      <c r="E1134" t="s">
        <v>290</v>
      </c>
      <c r="F1134" t="s">
        <v>167</v>
      </c>
      <c r="G1134">
        <v>48.738316670000003</v>
      </c>
      <c r="H1134">
        <v>-3.9731666670000001</v>
      </c>
      <c r="I1134" t="s">
        <v>88</v>
      </c>
      <c r="J1134" t="s">
        <v>95</v>
      </c>
      <c r="L1134" t="s">
        <v>56</v>
      </c>
      <c r="M1134" t="s">
        <v>94</v>
      </c>
      <c r="N1134" t="s">
        <v>62</v>
      </c>
      <c r="O1134" s="1">
        <v>39661</v>
      </c>
      <c r="P1134">
        <v>0.871</v>
      </c>
    </row>
    <row r="1135" spans="1:18">
      <c r="A1135" t="s">
        <v>292</v>
      </c>
      <c r="B1135" t="s">
        <v>291</v>
      </c>
      <c r="D1135">
        <v>2011</v>
      </c>
      <c r="E1135" t="s">
        <v>290</v>
      </c>
      <c r="F1135" t="s">
        <v>167</v>
      </c>
      <c r="G1135">
        <v>48.738316670000003</v>
      </c>
      <c r="H1135">
        <v>-3.9731666670000001</v>
      </c>
      <c r="I1135" t="s">
        <v>88</v>
      </c>
      <c r="J1135" t="s">
        <v>95</v>
      </c>
      <c r="L1135" t="s">
        <v>56</v>
      </c>
      <c r="M1135" t="s">
        <v>94</v>
      </c>
      <c r="N1135" t="s">
        <v>62</v>
      </c>
      <c r="O1135" s="1">
        <v>39692</v>
      </c>
      <c r="P1135">
        <v>0.52200000000000002</v>
      </c>
    </row>
    <row r="1136" spans="1:18">
      <c r="A1136" t="s">
        <v>292</v>
      </c>
      <c r="B1136" t="s">
        <v>291</v>
      </c>
      <c r="D1136">
        <v>2011</v>
      </c>
      <c r="E1136" t="s">
        <v>290</v>
      </c>
      <c r="F1136" t="s">
        <v>167</v>
      </c>
      <c r="G1136">
        <v>48.738316670000003</v>
      </c>
      <c r="H1136">
        <v>-3.9731666670000001</v>
      </c>
      <c r="I1136" t="s">
        <v>88</v>
      </c>
      <c r="J1136" t="s">
        <v>95</v>
      </c>
      <c r="L1136" t="s">
        <v>56</v>
      </c>
      <c r="M1136" t="s">
        <v>94</v>
      </c>
      <c r="N1136" t="s">
        <v>62</v>
      </c>
      <c r="O1136" s="1">
        <v>40118</v>
      </c>
      <c r="P1136">
        <v>0.189</v>
      </c>
    </row>
    <row r="1137" spans="1:44">
      <c r="A1137" s="5" t="s">
        <v>1490</v>
      </c>
      <c r="B1137" s="5" t="s">
        <v>1489</v>
      </c>
      <c r="C1137" s="5" t="s">
        <v>1982</v>
      </c>
      <c r="D1137" s="5">
        <v>2012</v>
      </c>
      <c r="E1137" s="5" t="s">
        <v>1984</v>
      </c>
      <c r="F1137" s="5" t="s">
        <v>897</v>
      </c>
      <c r="G1137" s="5">
        <v>16.350000000000001</v>
      </c>
      <c r="H1137" s="5">
        <v>119.94</v>
      </c>
      <c r="I1137" s="5" t="s">
        <v>2912</v>
      </c>
      <c r="J1137" s="5" t="s">
        <v>49</v>
      </c>
      <c r="K1137" s="5" t="s">
        <v>2923</v>
      </c>
      <c r="L1137" s="5" t="s">
        <v>48</v>
      </c>
      <c r="M1137" s="5" t="s">
        <v>80</v>
      </c>
      <c r="N1137" s="5" t="s">
        <v>79</v>
      </c>
      <c r="O1137" s="5">
        <v>85</v>
      </c>
      <c r="P1137" s="5">
        <v>0.02</v>
      </c>
      <c r="Q1137" s="5">
        <v>0.15</v>
      </c>
      <c r="R1137" s="5">
        <v>0.17</v>
      </c>
      <c r="S1137" s="5">
        <v>16</v>
      </c>
      <c r="T1137" s="5"/>
      <c r="U1137" s="5"/>
      <c r="V1137" s="5">
        <v>25.811800000000002</v>
      </c>
      <c r="W1137" s="5">
        <v>1.57</v>
      </c>
      <c r="X1137" s="5"/>
      <c r="Y1137" s="5"/>
      <c r="Z1137" s="5"/>
      <c r="AA1137" s="5">
        <v>24.415320000000001</v>
      </c>
      <c r="AB1137" s="5"/>
      <c r="AC1137" s="5"/>
      <c r="AD1137" s="5"/>
      <c r="AE1137" s="5"/>
      <c r="AF1137" s="5"/>
      <c r="AG1137" s="5"/>
      <c r="AH1137" s="5"/>
      <c r="AI1137" s="5"/>
      <c r="AJ1137" s="5"/>
      <c r="AK1137" s="5"/>
      <c r="AL1137" s="5"/>
      <c r="AM1137" s="5">
        <v>16</v>
      </c>
      <c r="AN1137" s="5"/>
      <c r="AO1137" s="5">
        <f>1.37689*0.89689^W1137</f>
        <v>1.1606459524786641</v>
      </c>
      <c r="AP1137" s="5"/>
      <c r="AQ1137" s="5"/>
      <c r="AR1137" s="5" t="s">
        <v>2910</v>
      </c>
    </row>
    <row r="1138" spans="1:44">
      <c r="A1138" t="s">
        <v>1490</v>
      </c>
      <c r="B1138" t="s">
        <v>1489</v>
      </c>
      <c r="C1138" t="s">
        <v>2010</v>
      </c>
      <c r="D1138" s="5">
        <v>2012</v>
      </c>
      <c r="E1138" t="s">
        <v>710</v>
      </c>
      <c r="F1138" t="s">
        <v>66</v>
      </c>
      <c r="G1138">
        <v>24.622</v>
      </c>
      <c r="H1138">
        <v>-81.245999999999995</v>
      </c>
      <c r="I1138" t="s">
        <v>50</v>
      </c>
      <c r="J1138" t="s">
        <v>217</v>
      </c>
      <c r="K1138" s="5" t="s">
        <v>217</v>
      </c>
      <c r="L1138" t="s">
        <v>48</v>
      </c>
      <c r="M1138" t="s">
        <v>146</v>
      </c>
      <c r="N1138" t="s">
        <v>47</v>
      </c>
      <c r="O1138">
        <v>50</v>
      </c>
      <c r="P1138">
        <v>0.05</v>
      </c>
      <c r="Q1138">
        <v>0.21</v>
      </c>
      <c r="R1138">
        <v>0.26</v>
      </c>
      <c r="S1138">
        <v>2.6</v>
      </c>
      <c r="T1138">
        <v>40.700000000000003</v>
      </c>
      <c r="U1138">
        <v>11.78</v>
      </c>
      <c r="V1138">
        <v>1.28</v>
      </c>
      <c r="W1138">
        <v>0.37</v>
      </c>
      <c r="X1138">
        <v>39.46</v>
      </c>
      <c r="Y1138">
        <v>11.41</v>
      </c>
      <c r="AM1138">
        <v>2.6</v>
      </c>
      <c r="AN1138">
        <v>54.5</v>
      </c>
      <c r="AO1138">
        <v>1.33</v>
      </c>
    </row>
    <row r="1139" spans="1:44">
      <c r="A1139" t="s">
        <v>1490</v>
      </c>
      <c r="B1139" t="s">
        <v>1489</v>
      </c>
      <c r="C1139" t="s">
        <v>2010</v>
      </c>
      <c r="D1139" s="5">
        <v>2012</v>
      </c>
      <c r="E1139" t="s">
        <v>710</v>
      </c>
      <c r="F1139" t="s">
        <v>66</v>
      </c>
      <c r="G1139">
        <v>24.558</v>
      </c>
      <c r="H1139">
        <v>-81.56</v>
      </c>
      <c r="I1139" t="s">
        <v>50</v>
      </c>
      <c r="J1139" t="s">
        <v>217</v>
      </c>
      <c r="K1139" s="5" t="s">
        <v>217</v>
      </c>
      <c r="L1139" t="s">
        <v>48</v>
      </c>
      <c r="M1139" t="s">
        <v>146</v>
      </c>
      <c r="N1139" t="s">
        <v>47</v>
      </c>
      <c r="O1139">
        <v>53</v>
      </c>
      <c r="P1139">
        <v>0.06</v>
      </c>
      <c r="Q1139">
        <v>0.23</v>
      </c>
      <c r="R1139">
        <v>0.28999999999999998</v>
      </c>
      <c r="S1139">
        <v>2.6</v>
      </c>
      <c r="T1139">
        <v>29.3</v>
      </c>
      <c r="U1139">
        <v>11.75</v>
      </c>
      <c r="V1139">
        <v>1.2</v>
      </c>
      <c r="W1139">
        <v>0.48</v>
      </c>
      <c r="X1139">
        <v>28.13</v>
      </c>
      <c r="Y1139">
        <v>11.27</v>
      </c>
      <c r="AM1139">
        <v>2.6</v>
      </c>
      <c r="AN1139">
        <v>65.2</v>
      </c>
      <c r="AO1139">
        <v>0.96</v>
      </c>
    </row>
    <row r="1140" spans="1:44">
      <c r="A1140" t="s">
        <v>1490</v>
      </c>
      <c r="B1140" t="s">
        <v>1489</v>
      </c>
      <c r="C1140" t="s">
        <v>2031</v>
      </c>
      <c r="D1140" s="5">
        <v>2012</v>
      </c>
      <c r="E1140" t="s">
        <v>491</v>
      </c>
      <c r="F1140" t="s">
        <v>66</v>
      </c>
      <c r="G1140">
        <v>25.024999999999999</v>
      </c>
      <c r="H1140">
        <v>-80.680999999999997</v>
      </c>
      <c r="I1140" t="s">
        <v>50</v>
      </c>
      <c r="J1140" t="s">
        <v>217</v>
      </c>
      <c r="K1140" s="5" t="s">
        <v>217</v>
      </c>
      <c r="L1140" t="s">
        <v>48</v>
      </c>
      <c r="M1140" t="s">
        <v>146</v>
      </c>
      <c r="N1140" t="s">
        <v>47</v>
      </c>
      <c r="O1140">
        <v>1</v>
      </c>
      <c r="P1140">
        <v>6.0999999999999999E-2</v>
      </c>
      <c r="Q1140">
        <v>0.30299999999999999</v>
      </c>
      <c r="R1140">
        <v>0.36399999999999999</v>
      </c>
      <c r="S1140">
        <v>202</v>
      </c>
      <c r="T1140">
        <v>2079.1</v>
      </c>
      <c r="U1140">
        <f>W1140+Y1140</f>
        <v>13.09</v>
      </c>
      <c r="V1140">
        <v>457</v>
      </c>
      <c r="W1140">
        <v>3.24</v>
      </c>
      <c r="X1140">
        <v>1622.1</v>
      </c>
      <c r="Y1140">
        <v>9.85</v>
      </c>
      <c r="Z1140">
        <f>AA1140+AB1140</f>
        <v>135.78060164999999</v>
      </c>
      <c r="AA1140">
        <v>29.860238750000001</v>
      </c>
      <c r="AB1140">
        <v>105.9203629</v>
      </c>
      <c r="AC1140">
        <f>AD1140+AE1140</f>
        <v>271.57387090000003</v>
      </c>
      <c r="AD1140">
        <v>57.133299999999998</v>
      </c>
      <c r="AE1140">
        <v>214.44057090000001</v>
      </c>
      <c r="AF1140">
        <f>AG1140+AH1140</f>
        <v>453.56831640000001</v>
      </c>
      <c r="AG1140">
        <v>90.893500000000003</v>
      </c>
      <c r="AH1140">
        <v>362.6748164</v>
      </c>
      <c r="AI1140">
        <f>AJ1140+AK1140</f>
        <v>929.4702479</v>
      </c>
      <c r="AJ1140">
        <v>178.9211</v>
      </c>
      <c r="AK1140">
        <v>750.54914789999998</v>
      </c>
      <c r="AM1140">
        <v>201</v>
      </c>
      <c r="AN1140">
        <v>69.3</v>
      </c>
      <c r="AO1140">
        <v>0.8</v>
      </c>
    </row>
    <row r="1141" spans="1:44">
      <c r="A1141" t="s">
        <v>1490</v>
      </c>
      <c r="B1141" t="s">
        <v>1489</v>
      </c>
      <c r="C1141" t="s">
        <v>2031</v>
      </c>
      <c r="D1141" s="5">
        <v>2012</v>
      </c>
      <c r="E1141" t="s">
        <v>491</v>
      </c>
      <c r="F1141" t="s">
        <v>66</v>
      </c>
      <c r="G1141">
        <v>25.024999999999999</v>
      </c>
      <c r="H1141">
        <v>-80.680999999999997</v>
      </c>
      <c r="I1141" t="s">
        <v>50</v>
      </c>
      <c r="J1141" t="s">
        <v>217</v>
      </c>
      <c r="K1141" s="5" t="s">
        <v>217</v>
      </c>
      <c r="L1141" t="s">
        <v>48</v>
      </c>
      <c r="M1141" t="s">
        <v>146</v>
      </c>
      <c r="N1141" t="s">
        <v>47</v>
      </c>
      <c r="O1141">
        <v>2</v>
      </c>
      <c r="P1141">
        <v>6.0999999999999999E-2</v>
      </c>
      <c r="Q1141">
        <v>0.30299999999999999</v>
      </c>
      <c r="R1141">
        <v>0.36399999999999999</v>
      </c>
      <c r="S1141">
        <v>195</v>
      </c>
      <c r="T1141">
        <v>1881.4</v>
      </c>
      <c r="U1141">
        <v>12.77</v>
      </c>
      <c r="V1141">
        <v>350.3</v>
      </c>
      <c r="W1141">
        <v>2.7</v>
      </c>
      <c r="X1141">
        <v>1531.1</v>
      </c>
      <c r="Y1141">
        <v>10.06</v>
      </c>
      <c r="Z1141">
        <f>AA1141+AB1141</f>
        <v>113.54808385000001</v>
      </c>
      <c r="AA1141">
        <v>22.346725840000001</v>
      </c>
      <c r="AB1141">
        <v>91.201358010000007</v>
      </c>
      <c r="AC1141">
        <f>AD1141+AE1141</f>
        <v>247.54490000000001</v>
      </c>
      <c r="AD1141">
        <v>44.369300000000003</v>
      </c>
      <c r="AE1141">
        <v>203.1756</v>
      </c>
      <c r="AF1141">
        <f>AG1141+AH1141</f>
        <v>423.08929999999998</v>
      </c>
      <c r="AG1141">
        <v>75.339500000000001</v>
      </c>
      <c r="AH1141">
        <v>347.74979999999999</v>
      </c>
      <c r="AI1141">
        <f>AJ1141+AK1141</f>
        <v>888</v>
      </c>
      <c r="AJ1141">
        <v>157</v>
      </c>
      <c r="AK1141">
        <v>731</v>
      </c>
      <c r="AM1141">
        <v>195</v>
      </c>
      <c r="AN1141">
        <v>68.760000000000005</v>
      </c>
      <c r="AO1141">
        <v>0.77</v>
      </c>
    </row>
    <row r="1142" spans="1:44">
      <c r="A1142" t="s">
        <v>1490</v>
      </c>
      <c r="B1142" t="s">
        <v>1489</v>
      </c>
      <c r="C1142" t="s">
        <v>2031</v>
      </c>
      <c r="D1142" s="5">
        <v>2012</v>
      </c>
      <c r="E1142" t="s">
        <v>491</v>
      </c>
      <c r="F1142" t="s">
        <v>66</v>
      </c>
      <c r="G1142">
        <v>25.033999999999999</v>
      </c>
      <c r="H1142">
        <v>-80.64</v>
      </c>
      <c r="I1142" t="s">
        <v>50</v>
      </c>
      <c r="J1142" t="s">
        <v>217</v>
      </c>
      <c r="K1142" s="5" t="s">
        <v>217</v>
      </c>
      <c r="L1142" t="s">
        <v>48</v>
      </c>
      <c r="M1142" t="s">
        <v>146</v>
      </c>
      <c r="N1142" t="s">
        <v>47</v>
      </c>
      <c r="O1142">
        <v>3</v>
      </c>
      <c r="P1142">
        <v>6.3E-2</v>
      </c>
      <c r="Q1142">
        <v>0.315</v>
      </c>
      <c r="R1142">
        <v>0.378</v>
      </c>
      <c r="S1142">
        <v>168</v>
      </c>
      <c r="T1142">
        <v>1668.5</v>
      </c>
      <c r="U1142">
        <v>12.09</v>
      </c>
      <c r="V1142">
        <v>283.8</v>
      </c>
      <c r="W1142">
        <v>2.06</v>
      </c>
      <c r="X1142">
        <v>1384.7</v>
      </c>
      <c r="Y1142">
        <v>10.029999999999999</v>
      </c>
      <c r="Z1142">
        <f>AA1142+AB1142</f>
        <v>108.80952160000001</v>
      </c>
      <c r="AA1142">
        <v>19.926943999999999</v>
      </c>
      <c r="AB1142">
        <v>88.882577600000005</v>
      </c>
      <c r="AC1142">
        <f>AD1142+AE1142</f>
        <v>226.2568</v>
      </c>
      <c r="AD1142">
        <v>39.935200000000002</v>
      </c>
      <c r="AE1142">
        <v>186.32159999999999</v>
      </c>
      <c r="AF1142">
        <f>AG1142+AH1142</f>
        <v>396.69889999999998</v>
      </c>
      <c r="AG1142">
        <v>69.5625</v>
      </c>
      <c r="AH1142">
        <v>327.13639999999998</v>
      </c>
      <c r="AI1142">
        <f>AJ1142+AK1142</f>
        <v>925.40000000000009</v>
      </c>
      <c r="AJ1142">
        <v>167.7</v>
      </c>
      <c r="AK1142">
        <v>757.7</v>
      </c>
      <c r="AM1142">
        <v>167</v>
      </c>
      <c r="AN1142">
        <v>62.68</v>
      </c>
      <c r="AO1142">
        <v>0.82</v>
      </c>
    </row>
    <row r="1143" spans="1:44">
      <c r="A1143" t="s">
        <v>1490</v>
      </c>
      <c r="B1143" t="s">
        <v>1489</v>
      </c>
      <c r="C1143" t="s">
        <v>2031</v>
      </c>
      <c r="D1143" s="5">
        <v>2012</v>
      </c>
      <c r="E1143" t="s">
        <v>491</v>
      </c>
      <c r="F1143" t="s">
        <v>66</v>
      </c>
      <c r="G1143">
        <v>25.033999999999999</v>
      </c>
      <c r="H1143">
        <v>-80.64</v>
      </c>
      <c r="I1143" t="s">
        <v>50</v>
      </c>
      <c r="J1143" t="s">
        <v>217</v>
      </c>
      <c r="K1143" s="5" t="s">
        <v>217</v>
      </c>
      <c r="L1143" t="s">
        <v>48</v>
      </c>
      <c r="M1143" t="s">
        <v>146</v>
      </c>
      <c r="N1143" t="s">
        <v>47</v>
      </c>
      <c r="O1143">
        <v>4</v>
      </c>
      <c r="P1143">
        <v>6.3E-2</v>
      </c>
      <c r="Q1143">
        <v>0.315</v>
      </c>
      <c r="R1143">
        <v>0.378</v>
      </c>
      <c r="S1143">
        <v>172</v>
      </c>
      <c r="T1143">
        <v>1683.9</v>
      </c>
      <c r="U1143">
        <v>12.1</v>
      </c>
      <c r="V1143">
        <v>290</v>
      </c>
      <c r="W1143">
        <v>2.12</v>
      </c>
      <c r="X1143">
        <v>1393.9</v>
      </c>
      <c r="Y1143">
        <v>9.98</v>
      </c>
      <c r="Z1143">
        <f>AA1143+AB1143</f>
        <v>112.88411708</v>
      </c>
      <c r="AA1143">
        <v>23.212548040000001</v>
      </c>
      <c r="AB1143">
        <v>89.671569039999994</v>
      </c>
      <c r="AC1143">
        <f>AD1143+AE1143</f>
        <v>243.5727</v>
      </c>
      <c r="AD1143">
        <v>50.078400000000002</v>
      </c>
      <c r="AE1143">
        <v>193.49430000000001</v>
      </c>
      <c r="AF1143">
        <f>AG1143+AH1143</f>
        <v>408.1789</v>
      </c>
      <c r="AG1143">
        <v>82.379599999999996</v>
      </c>
      <c r="AH1143">
        <v>325.79930000000002</v>
      </c>
      <c r="AI1143">
        <f>AJ1143+AK1143</f>
        <v>868.8</v>
      </c>
      <c r="AJ1143">
        <v>158.5</v>
      </c>
      <c r="AK1143">
        <v>710.3</v>
      </c>
      <c r="AM1143">
        <v>172</v>
      </c>
      <c r="AN1143">
        <v>73.66</v>
      </c>
      <c r="AO1143">
        <v>0.81</v>
      </c>
    </row>
    <row r="1144" spans="1:44">
      <c r="A1144" t="s">
        <v>1490</v>
      </c>
      <c r="B1144" t="s">
        <v>1489</v>
      </c>
      <c r="C1144" t="s">
        <v>2010</v>
      </c>
      <c r="D1144" s="5">
        <v>2012</v>
      </c>
      <c r="E1144" t="s">
        <v>710</v>
      </c>
      <c r="F1144" t="s">
        <v>66</v>
      </c>
      <c r="G1144">
        <v>24.541</v>
      </c>
      <c r="H1144">
        <v>-81.745999999999995</v>
      </c>
      <c r="I1144" t="s">
        <v>50</v>
      </c>
      <c r="J1144" t="s">
        <v>217</v>
      </c>
      <c r="K1144" s="5" t="s">
        <v>217</v>
      </c>
      <c r="L1144" t="s">
        <v>48</v>
      </c>
      <c r="M1144" t="s">
        <v>146</v>
      </c>
      <c r="N1144" t="s">
        <v>47</v>
      </c>
      <c r="O1144">
        <v>54</v>
      </c>
      <c r="P1144">
        <v>0.09</v>
      </c>
      <c r="Q1144">
        <v>0.36</v>
      </c>
      <c r="R1144">
        <v>0.44</v>
      </c>
      <c r="S1144">
        <v>2.6</v>
      </c>
      <c r="T1144">
        <v>29.3</v>
      </c>
      <c r="U1144">
        <v>11.85</v>
      </c>
      <c r="V1144">
        <v>1.43</v>
      </c>
      <c r="W1144">
        <v>0.57999999999999996</v>
      </c>
      <c r="X1144">
        <v>27.84</v>
      </c>
      <c r="Y1144">
        <v>11.27</v>
      </c>
      <c r="AM1144">
        <v>2.6</v>
      </c>
      <c r="AN1144">
        <v>68.400000000000006</v>
      </c>
      <c r="AO1144">
        <v>0.95</v>
      </c>
    </row>
    <row r="1145" spans="1:44">
      <c r="A1145" t="s">
        <v>1020</v>
      </c>
      <c r="B1145" t="s">
        <v>1019</v>
      </c>
      <c r="C1145" t="s">
        <v>1018</v>
      </c>
      <c r="D1145">
        <v>2017</v>
      </c>
      <c r="E1145" t="s">
        <v>1029</v>
      </c>
      <c r="F1145" t="s">
        <v>89</v>
      </c>
      <c r="G1145">
        <v>19.954737999999999</v>
      </c>
      <c r="H1145">
        <v>109.54821</v>
      </c>
      <c r="I1145" t="s">
        <v>2912</v>
      </c>
      <c r="J1145" t="s">
        <v>49</v>
      </c>
      <c r="K1145" t="s">
        <v>2923</v>
      </c>
      <c r="L1145" t="s">
        <v>48</v>
      </c>
      <c r="M1145" t="s">
        <v>85</v>
      </c>
      <c r="N1145" t="s">
        <v>47</v>
      </c>
      <c r="O1145" t="s">
        <v>1028</v>
      </c>
      <c r="P1145">
        <v>0.09</v>
      </c>
      <c r="Q1145">
        <v>0.51</v>
      </c>
      <c r="R1145">
        <v>0.6</v>
      </c>
      <c r="S1145">
        <v>5</v>
      </c>
      <c r="V1145">
        <v>2.31</v>
      </c>
      <c r="W1145">
        <v>0.33</v>
      </c>
      <c r="AA1145">
        <v>6.9</v>
      </c>
      <c r="AM1145">
        <v>5</v>
      </c>
      <c r="AN1145">
        <v>27.37</v>
      </c>
      <c r="AO1145">
        <v>1.4</v>
      </c>
      <c r="AQ1145">
        <v>0.68</v>
      </c>
    </row>
    <row r="1146" spans="1:44">
      <c r="A1146" t="s">
        <v>1490</v>
      </c>
      <c r="B1146" t="s">
        <v>1489</v>
      </c>
      <c r="C1146" t="s">
        <v>2010</v>
      </c>
      <c r="D1146" s="5">
        <v>2012</v>
      </c>
      <c r="E1146" t="s">
        <v>710</v>
      </c>
      <c r="F1146" t="s">
        <v>66</v>
      </c>
      <c r="G1146">
        <v>25.244</v>
      </c>
      <c r="H1146">
        <v>-80.298000000000002</v>
      </c>
      <c r="I1146" t="s">
        <v>50</v>
      </c>
      <c r="J1146" t="s">
        <v>217</v>
      </c>
      <c r="K1146" s="5" t="s">
        <v>217</v>
      </c>
      <c r="L1146" t="s">
        <v>48</v>
      </c>
      <c r="M1146" t="s">
        <v>146</v>
      </c>
      <c r="N1146" t="s">
        <v>47</v>
      </c>
      <c r="O1146">
        <v>37</v>
      </c>
      <c r="P1146">
        <v>0.1</v>
      </c>
      <c r="Q1146">
        <v>0.4</v>
      </c>
      <c r="R1146">
        <v>0.5</v>
      </c>
      <c r="S1146">
        <v>2.6</v>
      </c>
      <c r="T1146">
        <v>22</v>
      </c>
      <c r="U1146">
        <v>12.09</v>
      </c>
      <c r="V1146">
        <v>1.97</v>
      </c>
      <c r="W1146">
        <v>1.08</v>
      </c>
      <c r="X1146">
        <v>20.04</v>
      </c>
      <c r="Y1146">
        <v>11.01</v>
      </c>
      <c r="AM1146">
        <v>2.6</v>
      </c>
      <c r="AN1146">
        <v>71.2</v>
      </c>
      <c r="AO1146">
        <v>0.7</v>
      </c>
    </row>
    <row r="1147" spans="1:44">
      <c r="A1147" t="s">
        <v>1490</v>
      </c>
      <c r="B1147" t="s">
        <v>1489</v>
      </c>
      <c r="C1147" t="s">
        <v>2010</v>
      </c>
      <c r="D1147" s="5">
        <v>2012</v>
      </c>
      <c r="E1147" t="s">
        <v>710</v>
      </c>
      <c r="F1147" t="s">
        <v>66</v>
      </c>
      <c r="G1147">
        <v>24.87</v>
      </c>
      <c r="H1147">
        <v>-80.668999999999997</v>
      </c>
      <c r="I1147" t="s">
        <v>50</v>
      </c>
      <c r="J1147" t="s">
        <v>217</v>
      </c>
      <c r="K1147" s="5" t="s">
        <v>217</v>
      </c>
      <c r="L1147" t="s">
        <v>48</v>
      </c>
      <c r="M1147" t="s">
        <v>146</v>
      </c>
      <c r="N1147" t="s">
        <v>47</v>
      </c>
      <c r="O1147">
        <v>44</v>
      </c>
      <c r="P1147">
        <v>0.11</v>
      </c>
      <c r="Q1147">
        <v>0.43</v>
      </c>
      <c r="R1147">
        <v>0.54</v>
      </c>
      <c r="S1147">
        <v>2.6</v>
      </c>
      <c r="T1147">
        <v>29.8</v>
      </c>
      <c r="U1147">
        <v>12.14</v>
      </c>
      <c r="V1147">
        <v>2.3199999999999998</v>
      </c>
      <c r="W1147">
        <v>0.95</v>
      </c>
      <c r="X1147">
        <v>27.45</v>
      </c>
      <c r="Y1147">
        <v>11.23</v>
      </c>
      <c r="AM1147">
        <v>2.6</v>
      </c>
      <c r="AN1147">
        <v>66.8</v>
      </c>
      <c r="AO1147">
        <v>0.94</v>
      </c>
    </row>
    <row r="1148" spans="1:44">
      <c r="A1148" t="s">
        <v>877</v>
      </c>
      <c r="B1148" t="s">
        <v>876</v>
      </c>
      <c r="D1148">
        <v>2022</v>
      </c>
      <c r="E1148" t="s">
        <v>928</v>
      </c>
      <c r="F1148" t="s">
        <v>897</v>
      </c>
      <c r="G1148">
        <v>15.48789</v>
      </c>
      <c r="H1148">
        <v>119.9417</v>
      </c>
      <c r="I1148" t="s">
        <v>2912</v>
      </c>
      <c r="J1148" t="s">
        <v>49</v>
      </c>
      <c r="K1148" s="5" t="s">
        <v>2923</v>
      </c>
      <c r="L1148" t="s">
        <v>48</v>
      </c>
      <c r="M1148" t="s">
        <v>80</v>
      </c>
      <c r="N1148" t="s">
        <v>79</v>
      </c>
      <c r="O1148" t="s">
        <v>926</v>
      </c>
      <c r="P1148">
        <v>0.1187</v>
      </c>
      <c r="Q1148">
        <v>0.72989999999999999</v>
      </c>
      <c r="R1148">
        <v>0.84860000000000002</v>
      </c>
      <c r="S1148">
        <v>30</v>
      </c>
      <c r="W1148">
        <v>0.56999999999999995</v>
      </c>
      <c r="AM1148">
        <v>30</v>
      </c>
      <c r="AO1148">
        <v>3.28</v>
      </c>
    </row>
    <row r="1149" spans="1:44">
      <c r="A1149" t="s">
        <v>1490</v>
      </c>
      <c r="B1149" t="s">
        <v>1489</v>
      </c>
      <c r="C1149" t="s">
        <v>2031</v>
      </c>
      <c r="D1149" s="5">
        <v>2012</v>
      </c>
      <c r="E1149" t="s">
        <v>491</v>
      </c>
      <c r="F1149" t="s">
        <v>66</v>
      </c>
      <c r="G1149">
        <v>25.215</v>
      </c>
      <c r="H1149">
        <v>-80.540000000000006</v>
      </c>
      <c r="I1149" t="s">
        <v>50</v>
      </c>
      <c r="J1149" t="s">
        <v>217</v>
      </c>
      <c r="K1149" s="5" t="s">
        <v>217</v>
      </c>
      <c r="L1149" t="s">
        <v>48</v>
      </c>
      <c r="M1149" t="s">
        <v>146</v>
      </c>
      <c r="N1149" t="s">
        <v>47</v>
      </c>
      <c r="O1149">
        <v>7</v>
      </c>
      <c r="P1149">
        <v>0.126</v>
      </c>
      <c r="Q1149">
        <v>0.42699999999999999</v>
      </c>
      <c r="R1149">
        <v>0.55300000000000005</v>
      </c>
      <c r="S1149">
        <v>94</v>
      </c>
      <c r="T1149">
        <v>910.6</v>
      </c>
      <c r="U1149">
        <v>11.91</v>
      </c>
      <c r="V1149">
        <v>121.5</v>
      </c>
      <c r="W1149">
        <v>1.6</v>
      </c>
      <c r="X1149">
        <v>789.1</v>
      </c>
      <c r="Y1149">
        <v>10.31</v>
      </c>
      <c r="Z1149">
        <f>AA1149+AB1149</f>
        <v>136.45104444</v>
      </c>
      <c r="AA1149">
        <v>15.48990304</v>
      </c>
      <c r="AB1149">
        <v>120.9611414</v>
      </c>
      <c r="AC1149">
        <f>AD1149+AE1149</f>
        <v>274.17309999999998</v>
      </c>
      <c r="AD1149">
        <v>34.401699999999998</v>
      </c>
      <c r="AE1149">
        <v>239.7714</v>
      </c>
      <c r="AF1149">
        <f>AG1149+AH1149</f>
        <v>457.54060000000004</v>
      </c>
      <c r="AG1149">
        <v>66.225899999999996</v>
      </c>
      <c r="AH1149">
        <v>391.31470000000002</v>
      </c>
      <c r="AM1149">
        <v>96</v>
      </c>
      <c r="AN1149">
        <v>52.48</v>
      </c>
      <c r="AO1149">
        <v>0.82</v>
      </c>
    </row>
    <row r="1150" spans="1:44">
      <c r="A1150" t="s">
        <v>1490</v>
      </c>
      <c r="B1150" t="s">
        <v>1489</v>
      </c>
      <c r="C1150" t="s">
        <v>2031</v>
      </c>
      <c r="D1150" s="5">
        <v>2012</v>
      </c>
      <c r="E1150" t="s">
        <v>491</v>
      </c>
      <c r="F1150" t="s">
        <v>66</v>
      </c>
      <c r="G1150">
        <v>25.215</v>
      </c>
      <c r="H1150">
        <v>-80.540000000000006</v>
      </c>
      <c r="I1150" t="s">
        <v>50</v>
      </c>
      <c r="J1150" t="s">
        <v>217</v>
      </c>
      <c r="K1150" s="5" t="s">
        <v>217</v>
      </c>
      <c r="L1150" t="s">
        <v>48</v>
      </c>
      <c r="M1150" t="s">
        <v>146</v>
      </c>
      <c r="N1150" t="s">
        <v>47</v>
      </c>
      <c r="O1150">
        <v>8</v>
      </c>
      <c r="P1150">
        <v>0.126</v>
      </c>
      <c r="Q1150">
        <v>0.42699999999999999</v>
      </c>
      <c r="R1150">
        <v>0.55300000000000005</v>
      </c>
      <c r="S1150">
        <v>96</v>
      </c>
      <c r="T1150">
        <v>935.4</v>
      </c>
      <c r="U1150">
        <v>11.74</v>
      </c>
      <c r="V1150">
        <v>120.1</v>
      </c>
      <c r="W1150">
        <v>1.52</v>
      </c>
      <c r="X1150">
        <v>815.3</v>
      </c>
      <c r="Y1150">
        <v>10.210000000000001</v>
      </c>
      <c r="Z1150">
        <f>AA1150+AB1150</f>
        <v>141.02883499999999</v>
      </c>
      <c r="AA1150">
        <v>23.720943200000001</v>
      </c>
      <c r="AB1150">
        <v>117.30789179999999</v>
      </c>
      <c r="AC1150">
        <f>AD1150+AE1150</f>
        <v>274.22739999999999</v>
      </c>
      <c r="AD1150">
        <v>39.018000000000001</v>
      </c>
      <c r="AE1150">
        <v>235.20939999999999</v>
      </c>
      <c r="AF1150">
        <f>AG1150+AH1150</f>
        <v>445.50300000000004</v>
      </c>
      <c r="AG1150">
        <v>64.639600000000002</v>
      </c>
      <c r="AH1150">
        <v>380.86340000000001</v>
      </c>
      <c r="AM1150">
        <v>96</v>
      </c>
      <c r="AN1150">
        <v>51.51</v>
      </c>
      <c r="AO1150">
        <v>0.83</v>
      </c>
    </row>
    <row r="1151" spans="1:44">
      <c r="A1151" t="s">
        <v>1490</v>
      </c>
      <c r="B1151" t="s">
        <v>1489</v>
      </c>
      <c r="C1151" t="s">
        <v>2010</v>
      </c>
      <c r="D1151" s="5">
        <v>2012</v>
      </c>
      <c r="E1151" t="s">
        <v>710</v>
      </c>
      <c r="F1151" t="s">
        <v>66</v>
      </c>
      <c r="G1151">
        <v>24.809000000000001</v>
      </c>
      <c r="H1151">
        <v>-80.92</v>
      </c>
      <c r="I1151" t="s">
        <v>50</v>
      </c>
      <c r="J1151" t="s">
        <v>217</v>
      </c>
      <c r="K1151" s="5" t="s">
        <v>217</v>
      </c>
      <c r="L1151" t="s">
        <v>48</v>
      </c>
      <c r="M1151" t="s">
        <v>146</v>
      </c>
      <c r="N1151" t="s">
        <v>47</v>
      </c>
      <c r="P1151">
        <v>0.13</v>
      </c>
      <c r="Q1151">
        <v>0.51</v>
      </c>
      <c r="R1151">
        <v>0.63</v>
      </c>
      <c r="S1151">
        <v>2.6</v>
      </c>
      <c r="T1151">
        <v>24.9</v>
      </c>
      <c r="U1151">
        <v>11.81</v>
      </c>
      <c r="V1151">
        <v>2.06</v>
      </c>
      <c r="W1151">
        <v>0.98</v>
      </c>
      <c r="X1151">
        <v>22.79</v>
      </c>
      <c r="Y1151">
        <v>10.82</v>
      </c>
      <c r="AM1151">
        <v>2.6</v>
      </c>
      <c r="AN1151">
        <v>71.900000000000006</v>
      </c>
      <c r="AO1151">
        <v>0.81</v>
      </c>
    </row>
    <row r="1152" spans="1:44">
      <c r="A1152" t="s">
        <v>1490</v>
      </c>
      <c r="B1152" t="s">
        <v>1489</v>
      </c>
      <c r="C1152" t="s">
        <v>2010</v>
      </c>
      <c r="D1152" s="5">
        <v>2012</v>
      </c>
      <c r="E1152" t="s">
        <v>710</v>
      </c>
      <c r="F1152" t="s">
        <v>66</v>
      </c>
      <c r="G1152">
        <v>24.724</v>
      </c>
      <c r="H1152">
        <v>-81.521000000000001</v>
      </c>
      <c r="I1152" t="s">
        <v>50</v>
      </c>
      <c r="J1152" t="s">
        <v>217</v>
      </c>
      <c r="K1152" s="5" t="s">
        <v>217</v>
      </c>
      <c r="L1152" t="s">
        <v>48</v>
      </c>
      <c r="M1152" t="s">
        <v>146</v>
      </c>
      <c r="N1152" t="s">
        <v>47</v>
      </c>
      <c r="P1152">
        <v>0.13</v>
      </c>
      <c r="Q1152">
        <v>0.54</v>
      </c>
      <c r="R1152">
        <v>0.67</v>
      </c>
      <c r="S1152">
        <v>2.6</v>
      </c>
      <c r="T1152">
        <v>21.8</v>
      </c>
      <c r="U1152">
        <v>12.16</v>
      </c>
      <c r="V1152">
        <v>2.4</v>
      </c>
      <c r="W1152">
        <v>1.34</v>
      </c>
      <c r="X1152">
        <v>19.41</v>
      </c>
      <c r="Y1152">
        <v>10.82</v>
      </c>
      <c r="AM1152">
        <v>2.6</v>
      </c>
      <c r="AN1152">
        <v>75.400000000000006</v>
      </c>
      <c r="AO1152">
        <v>0.69</v>
      </c>
    </row>
    <row r="1153" spans="1:42">
      <c r="A1153" t="s">
        <v>1490</v>
      </c>
      <c r="B1153" t="s">
        <v>1489</v>
      </c>
      <c r="C1153" t="s">
        <v>2010</v>
      </c>
      <c r="D1153" s="5">
        <v>2012</v>
      </c>
      <c r="E1153" t="s">
        <v>710</v>
      </c>
      <c r="F1153" t="s">
        <v>66</v>
      </c>
      <c r="G1153">
        <v>25</v>
      </c>
      <c r="H1153">
        <v>-80.474999999999994</v>
      </c>
      <c r="I1153" t="s">
        <v>50</v>
      </c>
      <c r="J1153" t="s">
        <v>217</v>
      </c>
      <c r="K1153" s="5" t="s">
        <v>217</v>
      </c>
      <c r="L1153" t="s">
        <v>48</v>
      </c>
      <c r="M1153" t="s">
        <v>146</v>
      </c>
      <c r="N1153" t="s">
        <v>47</v>
      </c>
      <c r="O1153">
        <v>43</v>
      </c>
      <c r="P1153">
        <v>0.15</v>
      </c>
      <c r="Q1153">
        <v>0.59</v>
      </c>
      <c r="R1153">
        <v>0.73</v>
      </c>
      <c r="S1153">
        <v>2.6</v>
      </c>
      <c r="T1153">
        <v>26.3</v>
      </c>
      <c r="U1153">
        <v>12.03</v>
      </c>
      <c r="V1153">
        <v>1.79</v>
      </c>
      <c r="W1153">
        <v>0.82</v>
      </c>
      <c r="X1153">
        <v>24.48</v>
      </c>
      <c r="Y1153">
        <v>11.21</v>
      </c>
      <c r="AM1153">
        <v>2.6</v>
      </c>
      <c r="AN1153">
        <v>70.599999999999994</v>
      </c>
      <c r="AO1153">
        <v>0.84</v>
      </c>
    </row>
    <row r="1154" spans="1:42">
      <c r="A1154" t="s">
        <v>1490</v>
      </c>
      <c r="B1154" t="s">
        <v>1489</v>
      </c>
      <c r="C1154" t="s">
        <v>2010</v>
      </c>
      <c r="D1154" s="5">
        <v>2012</v>
      </c>
      <c r="E1154" t="s">
        <v>710</v>
      </c>
      <c r="F1154" t="s">
        <v>66</v>
      </c>
      <c r="G1154">
        <v>24.802</v>
      </c>
      <c r="H1154">
        <v>-80.81</v>
      </c>
      <c r="I1154" t="s">
        <v>50</v>
      </c>
      <c r="J1154" t="s">
        <v>217</v>
      </c>
      <c r="K1154" s="5" t="s">
        <v>217</v>
      </c>
      <c r="L1154" t="s">
        <v>48</v>
      </c>
      <c r="M1154" t="s">
        <v>146</v>
      </c>
      <c r="N1154" t="s">
        <v>47</v>
      </c>
      <c r="O1154">
        <v>47</v>
      </c>
      <c r="P1154">
        <v>0.15</v>
      </c>
      <c r="Q1154">
        <v>0.61</v>
      </c>
      <c r="R1154">
        <v>0.76</v>
      </c>
      <c r="S1154">
        <v>2.6</v>
      </c>
      <c r="T1154">
        <v>23.6</v>
      </c>
      <c r="U1154">
        <v>12.24</v>
      </c>
      <c r="V1154">
        <v>2.62</v>
      </c>
      <c r="W1154">
        <v>1.36</v>
      </c>
      <c r="X1154">
        <v>20.97</v>
      </c>
      <c r="Y1154">
        <v>10.9</v>
      </c>
      <c r="AM1154">
        <v>2.6</v>
      </c>
      <c r="AN1154">
        <v>72.7</v>
      </c>
      <c r="AO1154">
        <v>0.74</v>
      </c>
    </row>
    <row r="1155" spans="1:42">
      <c r="A1155" t="s">
        <v>265</v>
      </c>
      <c r="B1155" t="s">
        <v>264</v>
      </c>
      <c r="D1155">
        <v>2021</v>
      </c>
      <c r="E1155" t="s">
        <v>269</v>
      </c>
      <c r="F1155" t="s">
        <v>262</v>
      </c>
      <c r="G1155">
        <v>21.95</v>
      </c>
      <c r="H1155">
        <v>120.7333333</v>
      </c>
      <c r="I1155" t="s">
        <v>2912</v>
      </c>
      <c r="J1155" t="s">
        <v>49</v>
      </c>
      <c r="K1155" s="5" t="s">
        <v>2923</v>
      </c>
      <c r="L1155" t="s">
        <v>48</v>
      </c>
      <c r="M1155" t="s">
        <v>85</v>
      </c>
      <c r="N1155" t="s">
        <v>47</v>
      </c>
      <c r="O1155" t="s">
        <v>268</v>
      </c>
      <c r="P1155">
        <v>0.16400000000000001</v>
      </c>
      <c r="Q1155">
        <v>0.89900000000000002</v>
      </c>
      <c r="R1155">
        <v>1.0629999999999999</v>
      </c>
      <c r="S1155">
        <v>10</v>
      </c>
      <c r="V1155">
        <v>2.3610000000000002</v>
      </c>
      <c r="AA1155">
        <v>3.5415000000000001</v>
      </c>
      <c r="AM1155">
        <v>10</v>
      </c>
    </row>
    <row r="1156" spans="1:42">
      <c r="A1156" t="s">
        <v>1490</v>
      </c>
      <c r="B1156" t="s">
        <v>1489</v>
      </c>
      <c r="C1156" t="s">
        <v>2010</v>
      </c>
      <c r="D1156" s="5">
        <v>2012</v>
      </c>
      <c r="E1156" t="s">
        <v>710</v>
      </c>
      <c r="F1156" t="s">
        <v>66</v>
      </c>
      <c r="G1156">
        <v>25.111999999999998</v>
      </c>
      <c r="H1156">
        <v>-80.373000000000005</v>
      </c>
      <c r="I1156" t="s">
        <v>50</v>
      </c>
      <c r="J1156" t="s">
        <v>217</v>
      </c>
      <c r="K1156" s="5" t="s">
        <v>217</v>
      </c>
      <c r="L1156" t="s">
        <v>48</v>
      </c>
      <c r="M1156" t="s">
        <v>146</v>
      </c>
      <c r="N1156" t="s">
        <v>47</v>
      </c>
      <c r="O1156">
        <v>40</v>
      </c>
      <c r="P1156">
        <v>0.17</v>
      </c>
      <c r="Q1156">
        <v>0.66</v>
      </c>
      <c r="R1156">
        <v>0.83</v>
      </c>
      <c r="S1156">
        <v>2.6</v>
      </c>
      <c r="T1156">
        <v>25.9</v>
      </c>
      <c r="U1156">
        <v>12.15</v>
      </c>
      <c r="V1156">
        <v>2.0699999999999998</v>
      </c>
      <c r="W1156">
        <v>0.97</v>
      </c>
      <c r="X1156">
        <v>23.84</v>
      </c>
      <c r="Y1156">
        <v>11.18</v>
      </c>
      <c r="AM1156">
        <v>2.6</v>
      </c>
      <c r="AN1156">
        <v>71.8</v>
      </c>
      <c r="AO1156">
        <v>0.82</v>
      </c>
    </row>
    <row r="1157" spans="1:42">
      <c r="A1157" t="s">
        <v>1490</v>
      </c>
      <c r="B1157" t="s">
        <v>1489</v>
      </c>
      <c r="C1157" t="s">
        <v>2010</v>
      </c>
      <c r="D1157" s="5">
        <v>2012</v>
      </c>
      <c r="E1157" t="s">
        <v>710</v>
      </c>
      <c r="F1157" t="s">
        <v>66</v>
      </c>
      <c r="G1157">
        <v>25.059000000000001</v>
      </c>
      <c r="H1157">
        <v>-80.423000000000002</v>
      </c>
      <c r="I1157" t="s">
        <v>50</v>
      </c>
      <c r="J1157" t="s">
        <v>217</v>
      </c>
      <c r="K1157" s="5" t="s">
        <v>217</v>
      </c>
      <c r="L1157" t="s">
        <v>48</v>
      </c>
      <c r="M1157" t="s">
        <v>146</v>
      </c>
      <c r="N1157" t="s">
        <v>47</v>
      </c>
      <c r="O1157">
        <v>41</v>
      </c>
      <c r="P1157">
        <v>0.18</v>
      </c>
      <c r="Q1157">
        <v>0.74</v>
      </c>
      <c r="R1157">
        <v>0.92</v>
      </c>
      <c r="S1157">
        <v>2.6</v>
      </c>
      <c r="T1157">
        <v>25.6</v>
      </c>
      <c r="U1157">
        <v>12.13</v>
      </c>
      <c r="V1157">
        <v>2</v>
      </c>
      <c r="W1157">
        <v>0.95</v>
      </c>
      <c r="X1157">
        <v>23.57</v>
      </c>
      <c r="Y1157">
        <v>11.19</v>
      </c>
      <c r="AM1157">
        <v>2.6</v>
      </c>
      <c r="AN1157">
        <v>69.8</v>
      </c>
      <c r="AO1157">
        <v>0.81</v>
      </c>
    </row>
    <row r="1158" spans="1:42">
      <c r="A1158" t="s">
        <v>940</v>
      </c>
      <c r="B1158" t="s">
        <v>939</v>
      </c>
      <c r="D1158">
        <v>2022</v>
      </c>
      <c r="E1158" t="s">
        <v>945</v>
      </c>
      <c r="F1158" t="s">
        <v>832</v>
      </c>
      <c r="G1158">
        <v>1.2256</v>
      </c>
      <c r="H1158">
        <v>103.85429999999999</v>
      </c>
      <c r="I1158" t="s">
        <v>2912</v>
      </c>
      <c r="J1158" t="s">
        <v>49</v>
      </c>
      <c r="K1158" t="s">
        <v>2923</v>
      </c>
      <c r="L1158" t="s">
        <v>48</v>
      </c>
      <c r="M1158" t="s">
        <v>85</v>
      </c>
      <c r="N1158" t="s">
        <v>47</v>
      </c>
      <c r="P1158">
        <v>0.18</v>
      </c>
      <c r="Q1158">
        <v>0.26</v>
      </c>
      <c r="R1158">
        <v>0.43</v>
      </c>
      <c r="S1158">
        <v>15</v>
      </c>
      <c r="V1158">
        <v>4.05</v>
      </c>
      <c r="W1158">
        <v>1.18</v>
      </c>
      <c r="AA1158">
        <v>4.05</v>
      </c>
      <c r="AL1158">
        <v>1.9</v>
      </c>
      <c r="AM1158">
        <v>15</v>
      </c>
      <c r="AO1158">
        <v>1.32</v>
      </c>
      <c r="AP1158">
        <v>27.25</v>
      </c>
    </row>
    <row r="1159" spans="1:42">
      <c r="A1159" t="s">
        <v>877</v>
      </c>
      <c r="B1159" t="s">
        <v>876</v>
      </c>
      <c r="D1159">
        <v>2022</v>
      </c>
      <c r="E1159" t="s">
        <v>927</v>
      </c>
      <c r="F1159" t="s">
        <v>897</v>
      </c>
      <c r="G1159">
        <v>15.49661</v>
      </c>
      <c r="H1159">
        <v>119.9222</v>
      </c>
      <c r="I1159" t="s">
        <v>2912</v>
      </c>
      <c r="J1159" t="s">
        <v>49</v>
      </c>
      <c r="K1159" s="5" t="s">
        <v>2923</v>
      </c>
      <c r="L1159" t="s">
        <v>48</v>
      </c>
      <c r="M1159" t="s">
        <v>80</v>
      </c>
      <c r="N1159" t="s">
        <v>79</v>
      </c>
      <c r="O1159" t="s">
        <v>926</v>
      </c>
      <c r="P1159">
        <v>0.18049999999999999</v>
      </c>
      <c r="Q1159">
        <v>0.93189999999999995</v>
      </c>
      <c r="R1159">
        <v>1.1124000000000001</v>
      </c>
      <c r="S1159">
        <v>30</v>
      </c>
      <c r="W1159">
        <v>0.43</v>
      </c>
      <c r="AM1159">
        <v>30</v>
      </c>
      <c r="AO1159">
        <v>3.34</v>
      </c>
    </row>
    <row r="1160" spans="1:42">
      <c r="A1160" t="s">
        <v>940</v>
      </c>
      <c r="B1160" t="s">
        <v>939</v>
      </c>
      <c r="D1160">
        <v>2022</v>
      </c>
      <c r="E1160" t="s">
        <v>942</v>
      </c>
      <c r="F1160" t="s">
        <v>832</v>
      </c>
      <c r="G1160">
        <v>1.2664</v>
      </c>
      <c r="H1160">
        <v>103.8009</v>
      </c>
      <c r="I1160" t="s">
        <v>2912</v>
      </c>
      <c r="J1160" t="s">
        <v>49</v>
      </c>
      <c r="K1160" t="s">
        <v>2923</v>
      </c>
      <c r="L1160" t="s">
        <v>48</v>
      </c>
      <c r="M1160" t="s">
        <v>85</v>
      </c>
      <c r="N1160" t="s">
        <v>47</v>
      </c>
      <c r="P1160">
        <v>0.19</v>
      </c>
      <c r="Q1160">
        <v>0.81</v>
      </c>
      <c r="R1160">
        <v>1</v>
      </c>
      <c r="S1160">
        <v>15</v>
      </c>
      <c r="V1160">
        <v>30.74</v>
      </c>
      <c r="W1160">
        <v>1.17</v>
      </c>
      <c r="AA1160">
        <v>30.74</v>
      </c>
      <c r="AL1160">
        <v>4.49</v>
      </c>
      <c r="AM1160">
        <v>15</v>
      </c>
      <c r="AO1160">
        <v>1</v>
      </c>
      <c r="AP1160">
        <v>19.22</v>
      </c>
    </row>
    <row r="1161" spans="1:42">
      <c r="A1161" t="s">
        <v>1490</v>
      </c>
      <c r="B1161" t="s">
        <v>1489</v>
      </c>
      <c r="C1161" t="s">
        <v>1595</v>
      </c>
      <c r="D1161" s="5">
        <v>2012</v>
      </c>
      <c r="E1161" t="s">
        <v>228</v>
      </c>
      <c r="F1161" t="s">
        <v>228</v>
      </c>
      <c r="G1161">
        <v>7.5076499999999999</v>
      </c>
      <c r="H1161">
        <v>99.303299999999993</v>
      </c>
      <c r="I1161" t="s">
        <v>50</v>
      </c>
      <c r="J1161" t="s">
        <v>155</v>
      </c>
      <c r="K1161" s="5" t="s">
        <v>2923</v>
      </c>
      <c r="L1161" t="s">
        <v>48</v>
      </c>
      <c r="M1161" t="s">
        <v>80</v>
      </c>
      <c r="N1161" t="s">
        <v>79</v>
      </c>
      <c r="O1161">
        <v>652</v>
      </c>
      <c r="P1161">
        <v>0.2</v>
      </c>
      <c r="Q1161">
        <v>1.1000000000000001</v>
      </c>
      <c r="R1161">
        <v>1.3</v>
      </c>
      <c r="S1161">
        <v>20</v>
      </c>
      <c r="V1161">
        <v>10.8</v>
      </c>
      <c r="W1161">
        <v>0.47</v>
      </c>
      <c r="AA1161">
        <v>9.5472534200000005</v>
      </c>
      <c r="AM1161">
        <v>20</v>
      </c>
      <c r="AO1161">
        <v>1.37</v>
      </c>
      <c r="AP1161">
        <v>38.99</v>
      </c>
    </row>
    <row r="1162" spans="1:42">
      <c r="A1162" t="s">
        <v>1490</v>
      </c>
      <c r="B1162" t="s">
        <v>1489</v>
      </c>
      <c r="C1162" t="s">
        <v>1595</v>
      </c>
      <c r="D1162" s="5">
        <v>2012</v>
      </c>
      <c r="E1162" t="s">
        <v>228</v>
      </c>
      <c r="F1162" t="s">
        <v>228</v>
      </c>
      <c r="G1162">
        <v>7.5076499999999999</v>
      </c>
      <c r="H1162">
        <v>99.303299999999993</v>
      </c>
      <c r="I1162" t="s">
        <v>50</v>
      </c>
      <c r="J1162" t="s">
        <v>155</v>
      </c>
      <c r="K1162" s="5" t="s">
        <v>2923</v>
      </c>
      <c r="L1162" t="s">
        <v>48</v>
      </c>
      <c r="M1162" t="s">
        <v>80</v>
      </c>
      <c r="N1162" t="s">
        <v>79</v>
      </c>
      <c r="O1162">
        <v>647</v>
      </c>
      <c r="P1162">
        <v>0.22</v>
      </c>
      <c r="Q1162">
        <v>2</v>
      </c>
      <c r="R1162">
        <v>2.2200000000000002</v>
      </c>
      <c r="S1162">
        <v>20</v>
      </c>
      <c r="V1162">
        <v>19.079999999999998</v>
      </c>
      <c r="W1162">
        <v>0.73</v>
      </c>
      <c r="AA1162">
        <v>13.30323926</v>
      </c>
      <c r="AM1162">
        <v>20</v>
      </c>
      <c r="AO1162">
        <v>1.33</v>
      </c>
      <c r="AP1162">
        <v>38.76</v>
      </c>
    </row>
    <row r="1163" spans="1:42">
      <c r="A1163" t="s">
        <v>265</v>
      </c>
      <c r="B1163" t="s">
        <v>264</v>
      </c>
      <c r="D1163">
        <v>2021</v>
      </c>
      <c r="E1163" t="s">
        <v>267</v>
      </c>
      <c r="F1163" t="s">
        <v>262</v>
      </c>
      <c r="G1163">
        <v>21.95</v>
      </c>
      <c r="H1163">
        <v>120.7666667</v>
      </c>
      <c r="I1163" t="s">
        <v>2912</v>
      </c>
      <c r="J1163" t="s">
        <v>49</v>
      </c>
      <c r="K1163" s="5" t="s">
        <v>2923</v>
      </c>
      <c r="L1163" t="s">
        <v>48</v>
      </c>
      <c r="M1163" t="s">
        <v>85</v>
      </c>
      <c r="N1163" t="s">
        <v>47</v>
      </c>
      <c r="O1163" t="s">
        <v>268</v>
      </c>
      <c r="P1163">
        <v>0.22700000000000001</v>
      </c>
      <c r="Q1163">
        <v>1.238</v>
      </c>
      <c r="R1163">
        <v>1.4650000000000001</v>
      </c>
      <c r="S1163">
        <v>10</v>
      </c>
      <c r="V1163">
        <v>2.7480000000000002</v>
      </c>
      <c r="AA1163">
        <v>4.1219999999999999</v>
      </c>
      <c r="AM1163">
        <v>10</v>
      </c>
    </row>
    <row r="1164" spans="1:42">
      <c r="A1164" t="s">
        <v>1490</v>
      </c>
      <c r="B1164" t="s">
        <v>1489</v>
      </c>
      <c r="C1164" t="s">
        <v>2010</v>
      </c>
      <c r="D1164" s="5">
        <v>2012</v>
      </c>
      <c r="E1164" t="s">
        <v>710</v>
      </c>
      <c r="F1164" t="s">
        <v>66</v>
      </c>
      <c r="G1164">
        <v>24.625</v>
      </c>
      <c r="H1164">
        <v>-81.418000000000006</v>
      </c>
      <c r="I1164" t="s">
        <v>50</v>
      </c>
      <c r="J1164" t="s">
        <v>217</v>
      </c>
      <c r="K1164" s="5" t="s">
        <v>217</v>
      </c>
      <c r="L1164" t="s">
        <v>48</v>
      </c>
      <c r="M1164" t="s">
        <v>146</v>
      </c>
      <c r="N1164" t="s">
        <v>47</v>
      </c>
      <c r="O1164">
        <v>51</v>
      </c>
      <c r="P1164">
        <v>0.23</v>
      </c>
      <c r="Q1164">
        <v>0.9</v>
      </c>
      <c r="R1164">
        <v>1.1299999999999999</v>
      </c>
      <c r="S1164">
        <v>2.6</v>
      </c>
      <c r="T1164">
        <v>20.3</v>
      </c>
      <c r="U1164">
        <v>12.18</v>
      </c>
      <c r="V1164">
        <v>2.5</v>
      </c>
      <c r="W1164">
        <v>1.5</v>
      </c>
      <c r="X1164">
        <v>17.77</v>
      </c>
      <c r="Y1164">
        <v>10.68</v>
      </c>
      <c r="AM1164">
        <v>2.6</v>
      </c>
      <c r="AN1164">
        <v>77.099999999999994</v>
      </c>
      <c r="AO1164">
        <v>0.64</v>
      </c>
    </row>
    <row r="1165" spans="1:42">
      <c r="A1165" t="s">
        <v>877</v>
      </c>
      <c r="B1165" t="s">
        <v>876</v>
      </c>
      <c r="D1165">
        <v>2022</v>
      </c>
      <c r="E1165" t="s">
        <v>929</v>
      </c>
      <c r="F1165" t="s">
        <v>897</v>
      </c>
      <c r="G1165">
        <v>15.51566</v>
      </c>
      <c r="H1165">
        <v>119.90300000000001</v>
      </c>
      <c r="I1165" t="s">
        <v>2912</v>
      </c>
      <c r="J1165" t="s">
        <v>49</v>
      </c>
      <c r="K1165" s="5" t="s">
        <v>2923</v>
      </c>
      <c r="L1165" t="s">
        <v>48</v>
      </c>
      <c r="M1165" t="s">
        <v>80</v>
      </c>
      <c r="N1165" t="s">
        <v>79</v>
      </c>
      <c r="O1165" t="s">
        <v>926</v>
      </c>
      <c r="P1165">
        <v>0.24179999999999999</v>
      </c>
      <c r="Q1165">
        <v>0.1137</v>
      </c>
      <c r="R1165">
        <v>0.35549999999999998</v>
      </c>
      <c r="S1165">
        <v>30</v>
      </c>
      <c r="W1165">
        <v>1.31</v>
      </c>
      <c r="AM1165">
        <v>30</v>
      </c>
      <c r="AO1165">
        <v>3.16</v>
      </c>
    </row>
    <row r="1166" spans="1:42">
      <c r="A1166" t="s">
        <v>1490</v>
      </c>
      <c r="B1166" t="s">
        <v>1489</v>
      </c>
      <c r="C1166" t="s">
        <v>1595</v>
      </c>
      <c r="D1166" s="5">
        <v>2012</v>
      </c>
      <c r="E1166" t="s">
        <v>228</v>
      </c>
      <c r="F1166" t="s">
        <v>228</v>
      </c>
      <c r="G1166">
        <v>7.5076499999999999</v>
      </c>
      <c r="H1166">
        <v>99.303299999999993</v>
      </c>
      <c r="I1166" t="s">
        <v>50</v>
      </c>
      <c r="J1166" t="s">
        <v>155</v>
      </c>
      <c r="K1166" s="5" t="s">
        <v>2923</v>
      </c>
      <c r="L1166" t="s">
        <v>48</v>
      </c>
      <c r="M1166" t="s">
        <v>80</v>
      </c>
      <c r="N1166" t="s">
        <v>79</v>
      </c>
      <c r="O1166">
        <v>656</v>
      </c>
      <c r="P1166">
        <v>0.25</v>
      </c>
      <c r="Q1166">
        <v>2.46</v>
      </c>
      <c r="R1166">
        <v>2.71</v>
      </c>
      <c r="S1166">
        <v>20</v>
      </c>
      <c r="V1166">
        <v>10.96</v>
      </c>
      <c r="W1166">
        <v>0.38</v>
      </c>
      <c r="AA1166">
        <v>7.2618318000000004</v>
      </c>
      <c r="AM1166">
        <v>20</v>
      </c>
      <c r="AO1166">
        <v>1.39</v>
      </c>
      <c r="AP1166">
        <v>38.4</v>
      </c>
    </row>
    <row r="1167" spans="1:42">
      <c r="A1167" t="s">
        <v>1490</v>
      </c>
      <c r="B1167" t="s">
        <v>1489</v>
      </c>
      <c r="C1167" t="s">
        <v>2010</v>
      </c>
      <c r="D1167" s="5">
        <v>2012</v>
      </c>
      <c r="E1167" t="s">
        <v>710</v>
      </c>
      <c r="F1167" t="s">
        <v>66</v>
      </c>
      <c r="G1167">
        <v>24.484000000000002</v>
      </c>
      <c r="H1167">
        <v>-81.712000000000003</v>
      </c>
      <c r="I1167" t="s">
        <v>50</v>
      </c>
      <c r="J1167" t="s">
        <v>217</v>
      </c>
      <c r="K1167" s="5" t="s">
        <v>217</v>
      </c>
      <c r="L1167" t="s">
        <v>48</v>
      </c>
      <c r="M1167" t="s">
        <v>146</v>
      </c>
      <c r="N1167" t="s">
        <v>47</v>
      </c>
      <c r="O1167">
        <v>55</v>
      </c>
      <c r="P1167">
        <v>0.26</v>
      </c>
      <c r="Q1167">
        <v>1.03</v>
      </c>
      <c r="R1167">
        <v>1.28</v>
      </c>
      <c r="S1167">
        <v>2.6</v>
      </c>
      <c r="T1167">
        <v>38.6</v>
      </c>
      <c r="U1167">
        <v>11.77</v>
      </c>
      <c r="V1167">
        <v>0.92</v>
      </c>
      <c r="W1167">
        <v>0.28000000000000003</v>
      </c>
      <c r="X1167">
        <v>37.64</v>
      </c>
      <c r="Y1167">
        <v>11.49</v>
      </c>
      <c r="AM1167">
        <v>2.6</v>
      </c>
      <c r="AN1167">
        <v>54.3</v>
      </c>
      <c r="AO1167">
        <v>1.26</v>
      </c>
    </row>
    <row r="1168" spans="1:42">
      <c r="A1168" t="s">
        <v>265</v>
      </c>
      <c r="B1168" t="s">
        <v>264</v>
      </c>
      <c r="D1168">
        <v>2021</v>
      </c>
      <c r="E1168" t="s">
        <v>263</v>
      </c>
      <c r="F1168" t="s">
        <v>262</v>
      </c>
      <c r="G1168">
        <v>21.983333330000001</v>
      </c>
      <c r="H1168">
        <v>120.7</v>
      </c>
      <c r="I1168" t="s">
        <v>2912</v>
      </c>
      <c r="J1168" t="s">
        <v>49</v>
      </c>
      <c r="K1168" s="5" t="s">
        <v>2923</v>
      </c>
      <c r="L1168" t="s">
        <v>48</v>
      </c>
      <c r="M1168" t="s">
        <v>85</v>
      </c>
      <c r="N1168" t="s">
        <v>47</v>
      </c>
      <c r="O1168" t="s">
        <v>261</v>
      </c>
      <c r="P1168">
        <v>0.33</v>
      </c>
      <c r="Q1168">
        <v>0.83299999999999996</v>
      </c>
      <c r="R1168">
        <v>1.163</v>
      </c>
      <c r="S1168">
        <v>10</v>
      </c>
      <c r="V1168">
        <v>2.5419999999999998</v>
      </c>
      <c r="AA1168">
        <v>3.8130000000000002</v>
      </c>
      <c r="AM1168">
        <v>10</v>
      </c>
    </row>
    <row r="1169" spans="1:44">
      <c r="A1169" t="s">
        <v>1490</v>
      </c>
      <c r="B1169" t="s">
        <v>1489</v>
      </c>
      <c r="C1169" t="s">
        <v>2031</v>
      </c>
      <c r="D1169" s="5">
        <v>2012</v>
      </c>
      <c r="E1169" t="s">
        <v>491</v>
      </c>
      <c r="F1169" t="s">
        <v>66</v>
      </c>
      <c r="G1169">
        <v>24.940999999999999</v>
      </c>
      <c r="H1169">
        <v>-80.864000000000004</v>
      </c>
      <c r="I1169" t="s">
        <v>50</v>
      </c>
      <c r="J1169" t="s">
        <v>217</v>
      </c>
      <c r="K1169" s="5" t="s">
        <v>217</v>
      </c>
      <c r="L1169" t="s">
        <v>48</v>
      </c>
      <c r="M1169" t="s">
        <v>146</v>
      </c>
      <c r="N1169" t="s">
        <v>47</v>
      </c>
      <c r="O1169">
        <v>5</v>
      </c>
      <c r="P1169">
        <v>0.33300000000000002</v>
      </c>
      <c r="Q1169">
        <v>0.38500000000000001</v>
      </c>
      <c r="R1169">
        <v>0.71799999999999997</v>
      </c>
      <c r="S1169">
        <v>222</v>
      </c>
      <c r="T1169">
        <v>2440.4</v>
      </c>
      <c r="U1169">
        <v>11.79</v>
      </c>
      <c r="V1169">
        <v>385.6</v>
      </c>
      <c r="W1169">
        <v>2.08</v>
      </c>
      <c r="X1169">
        <v>2054.8000000000002</v>
      </c>
      <c r="Y1169">
        <v>9.7100000000000009</v>
      </c>
      <c r="Z1169">
        <f>AA1169+AB1169</f>
        <v>110.3625876</v>
      </c>
      <c r="AA1169">
        <v>31.9541644</v>
      </c>
      <c r="AB1169">
        <v>78.408423200000001</v>
      </c>
      <c r="AC1169">
        <f>AD1169+AE1169</f>
        <v>215.00920000000002</v>
      </c>
      <c r="AD1169">
        <v>59.765700000000002</v>
      </c>
      <c r="AE1169">
        <v>155.24350000000001</v>
      </c>
      <c r="AF1169">
        <f>AG1169+AH1169</f>
        <v>367.6438</v>
      </c>
      <c r="AG1169">
        <v>99.859300000000005</v>
      </c>
      <c r="AH1169">
        <v>267.78449999999998</v>
      </c>
      <c r="AI1169">
        <f>AJ1169+AK1169</f>
        <v>847.2</v>
      </c>
      <c r="AJ1169">
        <v>195</v>
      </c>
      <c r="AK1169">
        <v>652.20000000000005</v>
      </c>
      <c r="AM1169">
        <v>221</v>
      </c>
      <c r="AN1169">
        <v>75.94</v>
      </c>
      <c r="AO1169">
        <v>0.94</v>
      </c>
    </row>
    <row r="1170" spans="1:44">
      <c r="A1170" t="s">
        <v>1490</v>
      </c>
      <c r="B1170" t="s">
        <v>1489</v>
      </c>
      <c r="C1170" t="s">
        <v>2031</v>
      </c>
      <c r="D1170" s="5">
        <v>2012</v>
      </c>
      <c r="E1170" t="s">
        <v>491</v>
      </c>
      <c r="F1170" t="s">
        <v>66</v>
      </c>
      <c r="G1170">
        <v>24.940999999999999</v>
      </c>
      <c r="H1170">
        <v>-80.864000000000004</v>
      </c>
      <c r="I1170" t="s">
        <v>50</v>
      </c>
      <c r="J1170" t="s">
        <v>217</v>
      </c>
      <c r="K1170" s="5" t="s">
        <v>217</v>
      </c>
      <c r="L1170" t="s">
        <v>48</v>
      </c>
      <c r="M1170" t="s">
        <v>146</v>
      </c>
      <c r="N1170" t="s">
        <v>47</v>
      </c>
      <c r="O1170">
        <v>6</v>
      </c>
      <c r="P1170">
        <v>0.33300000000000002</v>
      </c>
      <c r="Q1170">
        <v>0.38500000000000001</v>
      </c>
      <c r="R1170">
        <v>0.71799999999999997</v>
      </c>
      <c r="S1170">
        <v>243</v>
      </c>
      <c r="T1170">
        <v>2696.5</v>
      </c>
      <c r="U1170">
        <v>12.08</v>
      </c>
      <c r="V1170">
        <v>545.4</v>
      </c>
      <c r="W1170">
        <v>2.79</v>
      </c>
      <c r="X1170">
        <v>2151.1</v>
      </c>
      <c r="Y1170">
        <v>9.2899999999999991</v>
      </c>
      <c r="Z1170">
        <f>AA1170+AB1170</f>
        <v>107.05773786</v>
      </c>
      <c r="AA1170">
        <v>35.497212259999998</v>
      </c>
      <c r="AB1170">
        <v>71.560525600000005</v>
      </c>
      <c r="AC1170">
        <f>AD1170+AE1170</f>
        <v>228.06870000000001</v>
      </c>
      <c r="AD1170">
        <v>65.415300000000002</v>
      </c>
      <c r="AE1170">
        <v>162.6534</v>
      </c>
      <c r="AF1170">
        <f>AG1170+AH1170</f>
        <v>378.48059999999998</v>
      </c>
      <c r="AG1170">
        <v>106.8633</v>
      </c>
      <c r="AH1170">
        <v>271.6173</v>
      </c>
      <c r="AI1170">
        <f>AJ1170+AK1170</f>
        <v>846.8</v>
      </c>
      <c r="AJ1170">
        <v>214.4</v>
      </c>
      <c r="AK1170">
        <v>632.4</v>
      </c>
      <c r="AM1170">
        <v>243</v>
      </c>
      <c r="AN1170">
        <v>76.33</v>
      </c>
      <c r="AO1170">
        <v>0.93</v>
      </c>
    </row>
    <row r="1171" spans="1:44">
      <c r="A1171" s="5" t="s">
        <v>1490</v>
      </c>
      <c r="B1171" s="5" t="s">
        <v>1489</v>
      </c>
      <c r="C1171" s="5" t="s">
        <v>1672</v>
      </c>
      <c r="D1171" s="5">
        <v>2012</v>
      </c>
      <c r="E1171" s="5" t="s">
        <v>1671</v>
      </c>
      <c r="F1171" s="5" t="s">
        <v>897</v>
      </c>
      <c r="G1171" s="5">
        <v>16.411999999999999</v>
      </c>
      <c r="H1171" s="5">
        <v>119.907</v>
      </c>
      <c r="I1171" s="5" t="s">
        <v>2912</v>
      </c>
      <c r="J1171" s="5" t="s">
        <v>49</v>
      </c>
      <c r="K1171" s="5" t="s">
        <v>2923</v>
      </c>
      <c r="L1171" s="5" t="s">
        <v>48</v>
      </c>
      <c r="M1171" s="5" t="s">
        <v>47</v>
      </c>
      <c r="N1171" s="5" t="s">
        <v>47</v>
      </c>
      <c r="O1171" s="5">
        <v>490</v>
      </c>
      <c r="P1171" s="5">
        <v>0.37</v>
      </c>
      <c r="Q1171" s="5">
        <v>0.34</v>
      </c>
      <c r="R1171" s="5">
        <v>0.71</v>
      </c>
      <c r="S1171" s="5">
        <v>3</v>
      </c>
      <c r="T1171" s="5"/>
      <c r="U1171" s="5"/>
      <c r="V1171" s="5">
        <v>7.1678699999999997</v>
      </c>
      <c r="W1171" s="5">
        <v>2.19</v>
      </c>
      <c r="X1171" s="5"/>
      <c r="Y1171" s="5"/>
      <c r="Z1171" s="5"/>
      <c r="AA1171" s="5"/>
      <c r="AB1171" s="5"/>
      <c r="AC1171" s="5"/>
      <c r="AD1171" s="5"/>
      <c r="AE1171" s="5"/>
      <c r="AF1171" s="5"/>
      <c r="AG1171" s="5"/>
      <c r="AH1171" s="5"/>
      <c r="AI1171" s="5"/>
      <c r="AJ1171" s="5"/>
      <c r="AK1171" s="5"/>
      <c r="AL1171" s="5"/>
      <c r="AM1171" s="5">
        <v>3</v>
      </c>
      <c r="AN1171" s="5"/>
      <c r="AO1171" s="5">
        <f>1.37689*0.89689^W1171</f>
        <v>1.0849208460119921</v>
      </c>
      <c r="AP1171" s="5"/>
      <c r="AQ1171" s="5"/>
      <c r="AR1171" s="5" t="s">
        <v>2910</v>
      </c>
    </row>
    <row r="1172" spans="1:44">
      <c r="A1172" s="5" t="s">
        <v>1490</v>
      </c>
      <c r="B1172" s="5" t="s">
        <v>1489</v>
      </c>
      <c r="C1172" s="5" t="s">
        <v>1672</v>
      </c>
      <c r="D1172" s="5">
        <v>2012</v>
      </c>
      <c r="E1172" s="5" t="s">
        <v>1671</v>
      </c>
      <c r="F1172" s="5" t="s">
        <v>897</v>
      </c>
      <c r="G1172" s="5">
        <v>16.450500000000002</v>
      </c>
      <c r="H1172" s="5">
        <v>119.9225</v>
      </c>
      <c r="I1172" s="5" t="s">
        <v>2912</v>
      </c>
      <c r="J1172" s="5" t="s">
        <v>49</v>
      </c>
      <c r="K1172" s="5" t="s">
        <v>2923</v>
      </c>
      <c r="L1172" s="5" t="s">
        <v>48</v>
      </c>
      <c r="M1172" s="5" t="s">
        <v>47</v>
      </c>
      <c r="N1172" s="5" t="s">
        <v>47</v>
      </c>
      <c r="O1172" s="5">
        <v>489</v>
      </c>
      <c r="P1172" s="5">
        <v>0.4</v>
      </c>
      <c r="Q1172" s="5">
        <v>0.96</v>
      </c>
      <c r="R1172" s="5">
        <v>1.36</v>
      </c>
      <c r="S1172" s="5">
        <v>3</v>
      </c>
      <c r="T1172" s="5"/>
      <c r="U1172" s="5"/>
      <c r="V1172" s="5">
        <v>8.6079899999999991</v>
      </c>
      <c r="W1172" s="5">
        <v>2.63</v>
      </c>
      <c r="X1172" s="5"/>
      <c r="Y1172" s="5"/>
      <c r="Z1172" s="5"/>
      <c r="AA1172" s="5"/>
      <c r="AB1172" s="5"/>
      <c r="AC1172" s="5"/>
      <c r="AD1172" s="5"/>
      <c r="AE1172" s="5"/>
      <c r="AF1172" s="5"/>
      <c r="AG1172" s="5"/>
      <c r="AH1172" s="5"/>
      <c r="AI1172" s="5"/>
      <c r="AJ1172" s="5"/>
      <c r="AK1172" s="5"/>
      <c r="AL1172" s="5"/>
      <c r="AM1172" s="5">
        <v>3</v>
      </c>
      <c r="AN1172" s="5"/>
      <c r="AO1172" s="5">
        <f>1.37689*0.89689^W1172</f>
        <v>1.0341970483719245</v>
      </c>
      <c r="AP1172" s="5"/>
      <c r="AQ1172" s="5"/>
      <c r="AR1172" s="5" t="s">
        <v>2910</v>
      </c>
    </row>
    <row r="1173" spans="1:44">
      <c r="A1173" s="5" t="s">
        <v>1490</v>
      </c>
      <c r="B1173" s="5" t="s">
        <v>1489</v>
      </c>
      <c r="C1173" s="5" t="s">
        <v>1618</v>
      </c>
      <c r="D1173" s="5">
        <v>2012</v>
      </c>
      <c r="E1173" s="5" t="s">
        <v>1617</v>
      </c>
      <c r="F1173" s="5" t="s">
        <v>66</v>
      </c>
      <c r="G1173" s="5">
        <v>30.2</v>
      </c>
      <c r="H1173" s="5">
        <v>-87.1</v>
      </c>
      <c r="I1173" s="5" t="s">
        <v>96</v>
      </c>
      <c r="J1173" s="5" t="s">
        <v>217</v>
      </c>
      <c r="K1173" s="5" t="s">
        <v>217</v>
      </c>
      <c r="L1173" s="5" t="s">
        <v>48</v>
      </c>
      <c r="M1173" s="5" t="s">
        <v>146</v>
      </c>
      <c r="N1173" s="5" t="s">
        <v>47</v>
      </c>
      <c r="O1173" s="5">
        <v>619</v>
      </c>
      <c r="P1173" s="5">
        <v>0.4</v>
      </c>
      <c r="Q1173" s="5">
        <v>1.34</v>
      </c>
      <c r="R1173" s="5">
        <v>1.74</v>
      </c>
      <c r="S1173" s="5">
        <v>16</v>
      </c>
      <c r="T1173" s="5"/>
      <c r="U1173" s="5"/>
      <c r="V1173" s="5">
        <v>5.81</v>
      </c>
      <c r="W1173" s="5">
        <v>0.33</v>
      </c>
      <c r="X1173" s="5"/>
      <c r="Y1173" s="5"/>
      <c r="Z1173" s="5"/>
      <c r="AA1173" s="5">
        <v>5.1137414999999997</v>
      </c>
      <c r="AB1173" s="5"/>
      <c r="AC1173" s="5"/>
      <c r="AD1173" s="5"/>
      <c r="AE1173" s="5"/>
      <c r="AF1173" s="5"/>
      <c r="AG1173" s="5"/>
      <c r="AH1173" s="5"/>
      <c r="AI1173" s="5"/>
      <c r="AJ1173" s="5"/>
      <c r="AK1173" s="5"/>
      <c r="AL1173" s="5"/>
      <c r="AM1173" s="5">
        <v>16</v>
      </c>
      <c r="AN1173" s="5"/>
      <c r="AO1173" s="5">
        <f>1.40155*0.77675^W1173</f>
        <v>1.2894408127596459</v>
      </c>
      <c r="AP1173" s="5"/>
      <c r="AQ1173" s="5"/>
      <c r="AR1173" s="5" t="s">
        <v>2910</v>
      </c>
    </row>
    <row r="1174" spans="1:44">
      <c r="A1174" t="s">
        <v>1490</v>
      </c>
      <c r="B1174" t="s">
        <v>1489</v>
      </c>
      <c r="C1174" t="s">
        <v>1691</v>
      </c>
      <c r="D1174" s="5">
        <v>2012</v>
      </c>
      <c r="E1174" t="s">
        <v>1690</v>
      </c>
      <c r="F1174" t="s">
        <v>51</v>
      </c>
      <c r="G1174">
        <v>-25.871359999999999</v>
      </c>
      <c r="H1174">
        <v>114.15512</v>
      </c>
      <c r="I1174" t="s">
        <v>156</v>
      </c>
      <c r="J1174" t="s">
        <v>49</v>
      </c>
      <c r="K1174" t="s">
        <v>2922</v>
      </c>
      <c r="L1174" t="s">
        <v>48</v>
      </c>
      <c r="M1174" t="s">
        <v>870</v>
      </c>
      <c r="N1174" t="s">
        <v>869</v>
      </c>
      <c r="O1174">
        <v>417</v>
      </c>
      <c r="P1174">
        <v>0.42</v>
      </c>
      <c r="Q1174">
        <v>0.38</v>
      </c>
      <c r="R1174">
        <v>0.8</v>
      </c>
      <c r="S1174">
        <v>5</v>
      </c>
      <c r="T1174">
        <v>42.83</v>
      </c>
      <c r="U1174">
        <v>11.16</v>
      </c>
      <c r="V1174">
        <v>7.08</v>
      </c>
      <c r="W1174">
        <v>1.84</v>
      </c>
      <c r="X1174">
        <v>35.76</v>
      </c>
      <c r="Y1174">
        <v>9.32</v>
      </c>
      <c r="AM1174">
        <v>5</v>
      </c>
      <c r="AN1174">
        <v>72.358341440000004</v>
      </c>
      <c r="AO1174">
        <v>0.77</v>
      </c>
    </row>
    <row r="1175" spans="1:44">
      <c r="A1175" t="s">
        <v>1490</v>
      </c>
      <c r="B1175" t="s">
        <v>1489</v>
      </c>
      <c r="C1175" t="s">
        <v>1691</v>
      </c>
      <c r="D1175" s="5">
        <v>2012</v>
      </c>
      <c r="E1175" t="s">
        <v>1690</v>
      </c>
      <c r="F1175" t="s">
        <v>51</v>
      </c>
      <c r="G1175">
        <v>-25.861650000000001</v>
      </c>
      <c r="H1175">
        <v>114.14812999999999</v>
      </c>
      <c r="I1175" t="s">
        <v>156</v>
      </c>
      <c r="J1175" t="s">
        <v>49</v>
      </c>
      <c r="K1175" t="s">
        <v>2922</v>
      </c>
      <c r="L1175" t="s">
        <v>48</v>
      </c>
      <c r="M1175" t="s">
        <v>870</v>
      </c>
      <c r="N1175" t="s">
        <v>869</v>
      </c>
      <c r="O1175">
        <v>393</v>
      </c>
      <c r="P1175">
        <v>0.56000000000000005</v>
      </c>
      <c r="Q1175">
        <v>1.08</v>
      </c>
      <c r="R1175">
        <v>1.65</v>
      </c>
      <c r="S1175">
        <v>5</v>
      </c>
      <c r="T1175">
        <v>29.03</v>
      </c>
      <c r="U1175">
        <v>10.95</v>
      </c>
      <c r="V1175">
        <v>10.64</v>
      </c>
      <c r="W1175">
        <v>4.01</v>
      </c>
      <c r="X1175">
        <v>18.39</v>
      </c>
      <c r="Y1175">
        <v>6.94</v>
      </c>
      <c r="AM1175">
        <v>5</v>
      </c>
      <c r="AN1175">
        <v>74.420902240000004</v>
      </c>
      <c r="AO1175">
        <v>0.53</v>
      </c>
    </row>
    <row r="1176" spans="1:44">
      <c r="A1176" t="s">
        <v>1490</v>
      </c>
      <c r="B1176" t="s">
        <v>1489</v>
      </c>
      <c r="C1176" t="s">
        <v>1691</v>
      </c>
      <c r="D1176" s="5">
        <v>2012</v>
      </c>
      <c r="E1176" t="s">
        <v>1713</v>
      </c>
      <c r="F1176" t="s">
        <v>51</v>
      </c>
      <c r="G1176">
        <v>-25.92981</v>
      </c>
      <c r="H1176">
        <v>114.09576</v>
      </c>
      <c r="I1176" t="s">
        <v>156</v>
      </c>
      <c r="J1176" t="s">
        <v>49</v>
      </c>
      <c r="K1176" t="s">
        <v>2922</v>
      </c>
      <c r="L1176" t="s">
        <v>48</v>
      </c>
      <c r="M1176" t="s">
        <v>870</v>
      </c>
      <c r="N1176" t="s">
        <v>869</v>
      </c>
      <c r="O1176">
        <v>674</v>
      </c>
      <c r="P1176">
        <v>0.75</v>
      </c>
      <c r="Q1176">
        <v>1.35</v>
      </c>
      <c r="R1176">
        <v>2.1</v>
      </c>
      <c r="S1176">
        <v>77.5</v>
      </c>
      <c r="T1176">
        <v>741.74</v>
      </c>
      <c r="U1176">
        <v>12.73</v>
      </c>
      <c r="V1176">
        <v>180.93</v>
      </c>
      <c r="W1176">
        <v>3.15</v>
      </c>
      <c r="X1176">
        <v>560.80999999999995</v>
      </c>
      <c r="Y1176">
        <v>9.58</v>
      </c>
      <c r="Z1176">
        <f>SUM(AA1176:AB1176)</f>
        <v>138.47</v>
      </c>
      <c r="AA1176">
        <v>26.681799999999999</v>
      </c>
      <c r="AB1176">
        <v>111.7882</v>
      </c>
      <c r="AC1176">
        <f>SUM(AD1176:AE1176)</f>
        <v>292.21549999999996</v>
      </c>
      <c r="AD1176">
        <v>60.850299999999997</v>
      </c>
      <c r="AE1176">
        <v>231.36519999999999</v>
      </c>
      <c r="AF1176">
        <f>SUM(AG1176:AH1176)</f>
        <v>492.42739999999998</v>
      </c>
      <c r="AG1176">
        <v>111.892</v>
      </c>
      <c r="AH1176">
        <v>380.53539999999998</v>
      </c>
      <c r="AM1176">
        <v>77.5</v>
      </c>
      <c r="AN1176">
        <v>62.652307690000001</v>
      </c>
      <c r="AO1176">
        <v>0.75</v>
      </c>
    </row>
    <row r="1177" spans="1:44">
      <c r="A1177" t="s">
        <v>1490</v>
      </c>
      <c r="B1177" t="s">
        <v>1489</v>
      </c>
      <c r="C1177" t="s">
        <v>1691</v>
      </c>
      <c r="D1177" s="5">
        <v>2012</v>
      </c>
      <c r="E1177" t="s">
        <v>1690</v>
      </c>
      <c r="F1177" t="s">
        <v>51</v>
      </c>
      <c r="G1177">
        <v>-25.92981</v>
      </c>
      <c r="H1177">
        <v>114.09576</v>
      </c>
      <c r="I1177" t="s">
        <v>156</v>
      </c>
      <c r="J1177" t="s">
        <v>49</v>
      </c>
      <c r="K1177" t="s">
        <v>2922</v>
      </c>
      <c r="L1177" t="s">
        <v>48</v>
      </c>
      <c r="M1177" t="s">
        <v>870</v>
      </c>
      <c r="N1177" t="s">
        <v>869</v>
      </c>
      <c r="O1177">
        <v>396</v>
      </c>
      <c r="P1177">
        <v>0.75</v>
      </c>
      <c r="Q1177">
        <v>1.35</v>
      </c>
      <c r="R1177">
        <v>2.1</v>
      </c>
      <c r="S1177">
        <v>5</v>
      </c>
      <c r="T1177">
        <v>50.75</v>
      </c>
      <c r="U1177">
        <v>12.07</v>
      </c>
      <c r="V1177">
        <v>5.88</v>
      </c>
      <c r="W1177">
        <v>1.4</v>
      </c>
      <c r="X1177">
        <v>44.87</v>
      </c>
      <c r="Y1177">
        <v>10.67</v>
      </c>
      <c r="AM1177">
        <v>5</v>
      </c>
      <c r="AN1177">
        <v>70.386977139999999</v>
      </c>
      <c r="AO1177">
        <v>0.84</v>
      </c>
    </row>
    <row r="1178" spans="1:44">
      <c r="A1178" t="s">
        <v>1490</v>
      </c>
      <c r="B1178" t="s">
        <v>1489</v>
      </c>
      <c r="C1178" t="s">
        <v>1691</v>
      </c>
      <c r="D1178" s="5">
        <v>2012</v>
      </c>
      <c r="E1178" t="s">
        <v>1690</v>
      </c>
      <c r="F1178" t="s">
        <v>51</v>
      </c>
      <c r="G1178">
        <v>-25.856619999999999</v>
      </c>
      <c r="H1178">
        <v>114.10688</v>
      </c>
      <c r="I1178" t="s">
        <v>156</v>
      </c>
      <c r="J1178" t="s">
        <v>49</v>
      </c>
      <c r="K1178" t="s">
        <v>2922</v>
      </c>
      <c r="L1178" t="s">
        <v>48</v>
      </c>
      <c r="M1178" t="s">
        <v>870</v>
      </c>
      <c r="N1178" t="s">
        <v>869</v>
      </c>
      <c r="O1178">
        <v>403</v>
      </c>
      <c r="P1178">
        <v>0.94</v>
      </c>
      <c r="Q1178">
        <v>1.2</v>
      </c>
      <c r="R1178">
        <v>2.14</v>
      </c>
      <c r="S1178">
        <v>5</v>
      </c>
      <c r="T1178">
        <v>36.770000000000003</v>
      </c>
      <c r="U1178">
        <v>12.09</v>
      </c>
      <c r="V1178">
        <v>9.51</v>
      </c>
      <c r="W1178">
        <v>3.13</v>
      </c>
      <c r="X1178">
        <v>27.26</v>
      </c>
      <c r="Y1178">
        <v>8.9600000000000009</v>
      </c>
      <c r="AM1178">
        <v>5</v>
      </c>
      <c r="AN1178">
        <v>72.153149319999997</v>
      </c>
      <c r="AO1178">
        <v>0.61</v>
      </c>
    </row>
    <row r="1179" spans="1:44">
      <c r="A1179" t="s">
        <v>1490</v>
      </c>
      <c r="B1179" t="s">
        <v>1489</v>
      </c>
      <c r="C1179" t="s">
        <v>1691</v>
      </c>
      <c r="D1179" s="5">
        <v>2012</v>
      </c>
      <c r="E1179" t="s">
        <v>1690</v>
      </c>
      <c r="F1179" t="s">
        <v>51</v>
      </c>
      <c r="G1179">
        <v>-25.802430000000001</v>
      </c>
      <c r="H1179">
        <v>114.11839999999999</v>
      </c>
      <c r="I1179" t="s">
        <v>156</v>
      </c>
      <c r="J1179" t="s">
        <v>49</v>
      </c>
      <c r="K1179" t="s">
        <v>2922</v>
      </c>
      <c r="L1179" t="s">
        <v>48</v>
      </c>
      <c r="M1179" t="s">
        <v>870</v>
      </c>
      <c r="N1179" t="s">
        <v>869</v>
      </c>
      <c r="O1179">
        <v>391</v>
      </c>
      <c r="P1179">
        <v>0.96</v>
      </c>
      <c r="Q1179">
        <v>2.89</v>
      </c>
      <c r="R1179">
        <v>3.86</v>
      </c>
      <c r="S1179">
        <v>5</v>
      </c>
      <c r="T1179">
        <v>37.53</v>
      </c>
      <c r="U1179">
        <v>10.88</v>
      </c>
      <c r="V1179">
        <v>12.96</v>
      </c>
      <c r="W1179">
        <v>3.75</v>
      </c>
      <c r="X1179">
        <v>24.57</v>
      </c>
      <c r="Y1179">
        <v>7.12</v>
      </c>
      <c r="AM1179">
        <v>5</v>
      </c>
      <c r="AN1179">
        <v>81.646704769999999</v>
      </c>
      <c r="AO1179">
        <v>0.69</v>
      </c>
    </row>
    <row r="1180" spans="1:44">
      <c r="A1180" t="s">
        <v>1490</v>
      </c>
      <c r="B1180" t="s">
        <v>1489</v>
      </c>
      <c r="C1180" t="s">
        <v>1691</v>
      </c>
      <c r="D1180" s="5">
        <v>2012</v>
      </c>
      <c r="E1180" t="s">
        <v>1710</v>
      </c>
      <c r="F1180" t="s">
        <v>51</v>
      </c>
      <c r="G1180">
        <v>-25.870609999999999</v>
      </c>
      <c r="H1180">
        <v>114.00569</v>
      </c>
      <c r="I1180" t="s">
        <v>156</v>
      </c>
      <c r="J1180" t="s">
        <v>49</v>
      </c>
      <c r="K1180" t="s">
        <v>2922</v>
      </c>
      <c r="L1180" t="s">
        <v>48</v>
      </c>
      <c r="M1180" t="s">
        <v>870</v>
      </c>
      <c r="N1180" t="s">
        <v>869</v>
      </c>
      <c r="O1180">
        <v>676</v>
      </c>
      <c r="P1180">
        <v>1.26</v>
      </c>
      <c r="Q1180">
        <v>1.91</v>
      </c>
      <c r="R1180">
        <v>3.16</v>
      </c>
      <c r="S1180">
        <v>78.5</v>
      </c>
      <c r="T1180">
        <v>893.69</v>
      </c>
      <c r="U1180">
        <v>11.52</v>
      </c>
      <c r="V1180">
        <v>103.01</v>
      </c>
      <c r="W1180">
        <v>1.33</v>
      </c>
      <c r="X1180">
        <v>790.68</v>
      </c>
      <c r="Y1180">
        <v>10.19</v>
      </c>
      <c r="Z1180">
        <f>SUM(AA1180:AB1180)</f>
        <v>189.57559999999998</v>
      </c>
      <c r="AA1180">
        <v>17.852399999999999</v>
      </c>
      <c r="AB1180">
        <v>171.72319999999999</v>
      </c>
      <c r="AC1180">
        <f>SUM(AD1180:AE1180)</f>
        <v>361.226</v>
      </c>
      <c r="AD1180">
        <v>35.034599999999998</v>
      </c>
      <c r="AE1180">
        <v>326.19139999999999</v>
      </c>
      <c r="AF1180">
        <f>SUM(AG1180:AH1180)</f>
        <v>588.27909999999997</v>
      </c>
      <c r="AG1180">
        <v>64.304699999999997</v>
      </c>
      <c r="AH1180">
        <v>523.97439999999995</v>
      </c>
      <c r="AM1180">
        <v>78.5</v>
      </c>
      <c r="AO1180">
        <v>0.99</v>
      </c>
    </row>
    <row r="1181" spans="1:44">
      <c r="A1181" t="s">
        <v>1490</v>
      </c>
      <c r="B1181" t="s">
        <v>1489</v>
      </c>
      <c r="C1181" t="s">
        <v>1691</v>
      </c>
      <c r="D1181" s="5">
        <v>2012</v>
      </c>
      <c r="E1181" t="s">
        <v>1690</v>
      </c>
      <c r="F1181" t="s">
        <v>51</v>
      </c>
      <c r="G1181">
        <v>-25.870609999999999</v>
      </c>
      <c r="H1181">
        <v>114.00569</v>
      </c>
      <c r="I1181" t="s">
        <v>156</v>
      </c>
      <c r="J1181" t="s">
        <v>49</v>
      </c>
      <c r="K1181" t="s">
        <v>2922</v>
      </c>
      <c r="L1181" t="s">
        <v>48</v>
      </c>
      <c r="M1181" t="s">
        <v>870</v>
      </c>
      <c r="N1181" t="s">
        <v>869</v>
      </c>
      <c r="O1181">
        <v>410</v>
      </c>
      <c r="P1181">
        <v>1.26</v>
      </c>
      <c r="Q1181">
        <v>1.91</v>
      </c>
      <c r="R1181">
        <v>3.16</v>
      </c>
      <c r="S1181">
        <v>5</v>
      </c>
      <c r="T1181">
        <v>69.69</v>
      </c>
      <c r="U1181">
        <v>10.83</v>
      </c>
      <c r="V1181">
        <v>2.66</v>
      </c>
      <c r="W1181">
        <v>0.41</v>
      </c>
      <c r="X1181">
        <v>67.03</v>
      </c>
      <c r="Y1181">
        <v>10.41</v>
      </c>
      <c r="AM1181">
        <v>5</v>
      </c>
      <c r="AN1181">
        <v>54.386551560000001</v>
      </c>
      <c r="AO1181">
        <v>1.29</v>
      </c>
    </row>
    <row r="1182" spans="1:44">
      <c r="A1182" t="s">
        <v>1490</v>
      </c>
      <c r="B1182" t="s">
        <v>1489</v>
      </c>
      <c r="C1182" t="s">
        <v>1691</v>
      </c>
      <c r="D1182" s="5">
        <v>2012</v>
      </c>
      <c r="E1182" t="s">
        <v>1690</v>
      </c>
      <c r="F1182" t="s">
        <v>51</v>
      </c>
      <c r="G1182">
        <v>-26.000579999999999</v>
      </c>
      <c r="H1182">
        <v>113.95447</v>
      </c>
      <c r="I1182" t="s">
        <v>156</v>
      </c>
      <c r="J1182" t="s">
        <v>49</v>
      </c>
      <c r="K1182" t="s">
        <v>2922</v>
      </c>
      <c r="L1182" t="s">
        <v>48</v>
      </c>
      <c r="M1182" t="s">
        <v>870</v>
      </c>
      <c r="N1182" t="s">
        <v>869</v>
      </c>
      <c r="O1182">
        <v>432</v>
      </c>
      <c r="P1182">
        <v>1.62</v>
      </c>
      <c r="Q1182">
        <v>0.48</v>
      </c>
      <c r="R1182">
        <v>2.1</v>
      </c>
      <c r="S1182">
        <v>5</v>
      </c>
      <c r="T1182">
        <v>56.29</v>
      </c>
      <c r="U1182">
        <v>11.24</v>
      </c>
      <c r="V1182">
        <v>4.1500000000000004</v>
      </c>
      <c r="W1182">
        <v>0.83</v>
      </c>
      <c r="X1182">
        <v>52.14</v>
      </c>
      <c r="Y1182">
        <v>10.41</v>
      </c>
      <c r="AM1182">
        <v>5</v>
      </c>
      <c r="AN1182">
        <v>62.072896399999998</v>
      </c>
      <c r="AO1182">
        <v>1</v>
      </c>
    </row>
    <row r="1183" spans="1:44">
      <c r="A1183" s="5" t="s">
        <v>1490</v>
      </c>
      <c r="B1183" s="5" t="s">
        <v>1489</v>
      </c>
      <c r="C1183" s="5" t="s">
        <v>1889</v>
      </c>
      <c r="D1183" s="5">
        <v>2012</v>
      </c>
      <c r="E1183" s="5" t="s">
        <v>1888</v>
      </c>
      <c r="F1183" s="5" t="s">
        <v>513</v>
      </c>
      <c r="G1183" s="5">
        <v>35.51</v>
      </c>
      <c r="H1183" s="5">
        <v>14.33</v>
      </c>
      <c r="I1183" s="5" t="s">
        <v>2912</v>
      </c>
      <c r="J1183" s="5" t="s">
        <v>95</v>
      </c>
      <c r="K1183" s="5" t="s">
        <v>846</v>
      </c>
      <c r="L1183" s="5" t="s">
        <v>48</v>
      </c>
      <c r="M1183" s="5" t="s">
        <v>166</v>
      </c>
      <c r="N1183" s="5" t="s">
        <v>165</v>
      </c>
      <c r="O1183" s="5">
        <v>263</v>
      </c>
      <c r="P1183" s="5">
        <v>1.66</v>
      </c>
      <c r="Q1183" s="5">
        <v>5.35</v>
      </c>
      <c r="R1183" s="5">
        <v>7.01</v>
      </c>
      <c r="S1183" s="5">
        <v>10</v>
      </c>
      <c r="T1183" s="5"/>
      <c r="U1183" s="5"/>
      <c r="V1183" s="5">
        <v>2.556</v>
      </c>
      <c r="W1183" s="5">
        <v>0.23</v>
      </c>
      <c r="X1183" s="5"/>
      <c r="Y1183" s="5"/>
      <c r="Z1183" s="5"/>
      <c r="AA1183" s="5"/>
      <c r="AB1183" s="5"/>
      <c r="AC1183" s="5"/>
      <c r="AD1183" s="5"/>
      <c r="AE1183" s="5"/>
      <c r="AF1183" s="5"/>
      <c r="AG1183" s="5"/>
      <c r="AH1183" s="5"/>
      <c r="AI1183" s="5"/>
      <c r="AJ1183" s="5"/>
      <c r="AK1183" s="5"/>
      <c r="AL1183" s="5"/>
      <c r="AM1183" s="5">
        <v>10</v>
      </c>
      <c r="AN1183" s="5"/>
      <c r="AO1183" s="5">
        <f>1.37689*0.89689^W1183</f>
        <v>1.3428554237049888</v>
      </c>
      <c r="AP1183" s="5"/>
      <c r="AQ1183" s="5"/>
      <c r="AR1183" s="5" t="s">
        <v>2910</v>
      </c>
    </row>
    <row r="1184" spans="1:44">
      <c r="A1184" t="s">
        <v>1490</v>
      </c>
      <c r="B1184" t="s">
        <v>1489</v>
      </c>
      <c r="C1184" t="s">
        <v>1691</v>
      </c>
      <c r="D1184" s="5">
        <v>2012</v>
      </c>
      <c r="E1184" t="s">
        <v>1690</v>
      </c>
      <c r="F1184" t="s">
        <v>51</v>
      </c>
      <c r="G1184">
        <v>-25.895810000000001</v>
      </c>
      <c r="H1184">
        <v>113.997</v>
      </c>
      <c r="I1184" t="s">
        <v>156</v>
      </c>
      <c r="J1184" t="s">
        <v>49</v>
      </c>
      <c r="K1184" t="s">
        <v>2922</v>
      </c>
      <c r="L1184" t="s">
        <v>48</v>
      </c>
      <c r="M1184" t="s">
        <v>870</v>
      </c>
      <c r="N1184" t="s">
        <v>869</v>
      </c>
      <c r="O1184">
        <v>400</v>
      </c>
      <c r="P1184">
        <v>1.77</v>
      </c>
      <c r="Q1184">
        <v>0.65</v>
      </c>
      <c r="R1184">
        <v>2.42</v>
      </c>
      <c r="S1184">
        <v>5</v>
      </c>
      <c r="T1184">
        <v>54.31</v>
      </c>
      <c r="U1184">
        <v>11.32</v>
      </c>
      <c r="V1184">
        <v>4.2300000000000004</v>
      </c>
      <c r="W1184">
        <v>0.88</v>
      </c>
      <c r="X1184">
        <v>50.09</v>
      </c>
      <c r="Y1184">
        <v>10.44</v>
      </c>
      <c r="AM1184">
        <v>5</v>
      </c>
      <c r="AN1184">
        <v>65.597641049999993</v>
      </c>
      <c r="AO1184">
        <v>0.96</v>
      </c>
    </row>
    <row r="1185" spans="1:44">
      <c r="A1185" s="5" t="s">
        <v>1490</v>
      </c>
      <c r="B1185" s="5" t="s">
        <v>1489</v>
      </c>
      <c r="C1185" s="5" t="s">
        <v>1889</v>
      </c>
      <c r="D1185" s="5">
        <v>2012</v>
      </c>
      <c r="E1185" s="5" t="s">
        <v>1891</v>
      </c>
      <c r="F1185" s="5" t="s">
        <v>513</v>
      </c>
      <c r="G1185" s="5">
        <v>35.58</v>
      </c>
      <c r="H1185" s="5">
        <v>14.21</v>
      </c>
      <c r="I1185" s="5" t="s">
        <v>2912</v>
      </c>
      <c r="J1185" s="5" t="s">
        <v>95</v>
      </c>
      <c r="K1185" s="5" t="s">
        <v>846</v>
      </c>
      <c r="L1185" s="5" t="s">
        <v>48</v>
      </c>
      <c r="M1185" s="5" t="s">
        <v>166</v>
      </c>
      <c r="N1185" s="5" t="s">
        <v>165</v>
      </c>
      <c r="O1185" s="5">
        <v>254</v>
      </c>
      <c r="P1185" s="5">
        <v>1.95</v>
      </c>
      <c r="Q1185" s="5">
        <v>6.26</v>
      </c>
      <c r="R1185" s="5">
        <v>8.2100000000000009</v>
      </c>
      <c r="S1185" s="5">
        <v>10</v>
      </c>
      <c r="T1185" s="5"/>
      <c r="U1185" s="5"/>
      <c r="V1185" s="5">
        <v>2.4830000000000001</v>
      </c>
      <c r="W1185" s="5">
        <v>0.23</v>
      </c>
      <c r="X1185" s="5"/>
      <c r="Y1185" s="5"/>
      <c r="Z1185" s="5"/>
      <c r="AA1185" s="5"/>
      <c r="AB1185" s="5"/>
      <c r="AC1185" s="5"/>
      <c r="AD1185" s="5"/>
      <c r="AE1185" s="5"/>
      <c r="AF1185" s="5"/>
      <c r="AG1185" s="5"/>
      <c r="AH1185" s="5"/>
      <c r="AI1185" s="5"/>
      <c r="AJ1185" s="5"/>
      <c r="AK1185" s="5"/>
      <c r="AL1185" s="5"/>
      <c r="AM1185" s="5">
        <v>10</v>
      </c>
      <c r="AN1185" s="5"/>
      <c r="AO1185" s="5">
        <f>1.37689*0.89689^W1185</f>
        <v>1.3428554237049888</v>
      </c>
      <c r="AP1185" s="5"/>
      <c r="AQ1185" s="5"/>
      <c r="AR1185" s="5" t="s">
        <v>2910</v>
      </c>
    </row>
    <row r="1186" spans="1:44">
      <c r="A1186" s="5" t="s">
        <v>1490</v>
      </c>
      <c r="B1186" s="5" t="s">
        <v>1489</v>
      </c>
      <c r="C1186" s="5" t="s">
        <v>1889</v>
      </c>
      <c r="D1186" s="5">
        <v>2012</v>
      </c>
      <c r="E1186" s="5" t="s">
        <v>1888</v>
      </c>
      <c r="F1186" s="5" t="s">
        <v>513</v>
      </c>
      <c r="G1186" s="5">
        <v>35.51</v>
      </c>
      <c r="H1186" s="5">
        <v>14.33</v>
      </c>
      <c r="I1186" s="5" t="s">
        <v>2912</v>
      </c>
      <c r="J1186" s="5" t="s">
        <v>95</v>
      </c>
      <c r="K1186" s="5" t="s">
        <v>846</v>
      </c>
      <c r="L1186" s="5" t="s">
        <v>48</v>
      </c>
      <c r="M1186" s="5" t="s">
        <v>166</v>
      </c>
      <c r="N1186" s="5" t="s">
        <v>165</v>
      </c>
      <c r="O1186" s="5">
        <v>268</v>
      </c>
      <c r="P1186" s="5">
        <v>2.0499999999999998</v>
      </c>
      <c r="Q1186" s="5">
        <v>6.58</v>
      </c>
      <c r="R1186" s="5">
        <v>8.6199999999999992</v>
      </c>
      <c r="S1186" s="5">
        <v>10</v>
      </c>
      <c r="T1186" s="5"/>
      <c r="U1186" s="5"/>
      <c r="V1186" s="5">
        <v>4.3070000000000004</v>
      </c>
      <c r="W1186" s="5">
        <v>0.39</v>
      </c>
      <c r="X1186" s="5"/>
      <c r="Y1186" s="5"/>
      <c r="Z1186" s="5"/>
      <c r="AA1186" s="5"/>
      <c r="AB1186" s="5"/>
      <c r="AC1186" s="5"/>
      <c r="AD1186" s="5"/>
      <c r="AE1186" s="5"/>
      <c r="AF1186" s="5"/>
      <c r="AG1186" s="5"/>
      <c r="AH1186" s="5"/>
      <c r="AI1186" s="5"/>
      <c r="AJ1186" s="5"/>
      <c r="AK1186" s="5"/>
      <c r="AL1186" s="5"/>
      <c r="AM1186" s="5">
        <v>10</v>
      </c>
      <c r="AN1186" s="5"/>
      <c r="AO1186" s="5">
        <f>1.37689*0.89689^W1186</f>
        <v>1.3196766323975417</v>
      </c>
      <c r="AP1186" s="5"/>
      <c r="AQ1186" s="5"/>
      <c r="AR1186" s="5" t="s">
        <v>2910</v>
      </c>
    </row>
    <row r="1187" spans="1:44">
      <c r="A1187" s="5" t="s">
        <v>1490</v>
      </c>
      <c r="B1187" s="5" t="s">
        <v>1489</v>
      </c>
      <c r="C1187" s="5" t="s">
        <v>1889</v>
      </c>
      <c r="D1187" s="5">
        <v>2012</v>
      </c>
      <c r="E1187" s="5" t="s">
        <v>1890</v>
      </c>
      <c r="F1187" s="5" t="s">
        <v>513</v>
      </c>
      <c r="G1187" s="5">
        <v>35.56</v>
      </c>
      <c r="H1187" s="5">
        <v>14.28</v>
      </c>
      <c r="I1187" s="5" t="s">
        <v>2912</v>
      </c>
      <c r="J1187" s="5" t="s">
        <v>95</v>
      </c>
      <c r="K1187" s="5" t="s">
        <v>846</v>
      </c>
      <c r="L1187" s="5" t="s">
        <v>48</v>
      </c>
      <c r="M1187" s="5" t="s">
        <v>166</v>
      </c>
      <c r="N1187" s="5" t="s">
        <v>165</v>
      </c>
      <c r="O1187" s="5">
        <v>262</v>
      </c>
      <c r="P1187" s="5">
        <v>2.1</v>
      </c>
      <c r="Q1187" s="5">
        <v>6.75</v>
      </c>
      <c r="R1187" s="5">
        <v>8.85</v>
      </c>
      <c r="S1187" s="5">
        <v>10</v>
      </c>
      <c r="T1187" s="5"/>
      <c r="U1187" s="5"/>
      <c r="V1187" s="5">
        <v>2.5299999999999998</v>
      </c>
      <c r="W1187" s="5">
        <v>0.23</v>
      </c>
      <c r="X1187" s="5"/>
      <c r="Y1187" s="5"/>
      <c r="Z1187" s="5"/>
      <c r="AA1187" s="5"/>
      <c r="AB1187" s="5"/>
      <c r="AC1187" s="5"/>
      <c r="AD1187" s="5"/>
      <c r="AE1187" s="5"/>
      <c r="AF1187" s="5"/>
      <c r="AG1187" s="5"/>
      <c r="AH1187" s="5"/>
      <c r="AI1187" s="5"/>
      <c r="AJ1187" s="5"/>
      <c r="AK1187" s="5"/>
      <c r="AL1187" s="5"/>
      <c r="AM1187" s="5">
        <v>10</v>
      </c>
      <c r="AN1187" s="5"/>
      <c r="AO1187" s="5">
        <f>1.37689*0.89689^W1187</f>
        <v>1.3428554237049888</v>
      </c>
      <c r="AP1187" s="5"/>
      <c r="AQ1187" s="5"/>
      <c r="AR1187" s="5" t="s">
        <v>2910</v>
      </c>
    </row>
    <row r="1188" spans="1:44">
      <c r="A1188" s="5" t="s">
        <v>1490</v>
      </c>
      <c r="B1188" s="5" t="s">
        <v>1489</v>
      </c>
      <c r="C1188" s="5" t="s">
        <v>1889</v>
      </c>
      <c r="D1188" s="5">
        <v>2012</v>
      </c>
      <c r="E1188" s="5" t="s">
        <v>1888</v>
      </c>
      <c r="F1188" s="5" t="s">
        <v>513</v>
      </c>
      <c r="G1188" s="5">
        <v>35.51</v>
      </c>
      <c r="H1188" s="5">
        <v>14.33</v>
      </c>
      <c r="I1188" s="5" t="s">
        <v>2912</v>
      </c>
      <c r="J1188" s="5" t="s">
        <v>95</v>
      </c>
      <c r="K1188" s="5" t="s">
        <v>846</v>
      </c>
      <c r="L1188" s="5" t="s">
        <v>48</v>
      </c>
      <c r="M1188" s="5" t="s">
        <v>166</v>
      </c>
      <c r="N1188" s="5" t="s">
        <v>165</v>
      </c>
      <c r="O1188" s="5">
        <v>267</v>
      </c>
      <c r="P1188" s="5">
        <v>2.2200000000000002</v>
      </c>
      <c r="Q1188" s="5">
        <v>7.14</v>
      </c>
      <c r="R1188" s="5">
        <v>9.36</v>
      </c>
      <c r="S1188" s="5">
        <v>10</v>
      </c>
      <c r="T1188" s="5"/>
      <c r="U1188" s="5"/>
      <c r="V1188" s="5">
        <v>7.6429999999999998</v>
      </c>
      <c r="W1188" s="5">
        <v>0.7</v>
      </c>
      <c r="X1188" s="5"/>
      <c r="Y1188" s="5"/>
      <c r="Z1188" s="5"/>
      <c r="AA1188" s="5"/>
      <c r="AB1188" s="5"/>
      <c r="AC1188" s="5"/>
      <c r="AD1188" s="5"/>
      <c r="AE1188" s="5"/>
      <c r="AF1188" s="5"/>
      <c r="AG1188" s="5"/>
      <c r="AH1188" s="5"/>
      <c r="AI1188" s="5"/>
      <c r="AJ1188" s="5"/>
      <c r="AK1188" s="5"/>
      <c r="AL1188" s="5"/>
      <c r="AM1188" s="5">
        <v>10</v>
      </c>
      <c r="AN1188" s="5"/>
      <c r="AO1188" s="5">
        <f>1.37689*0.89689^W1188</f>
        <v>1.2759001046237657</v>
      </c>
      <c r="AP1188" s="5"/>
      <c r="AQ1188" s="5"/>
      <c r="AR1188" s="5" t="s">
        <v>2910</v>
      </c>
    </row>
    <row r="1189" spans="1:44">
      <c r="A1189" t="s">
        <v>1490</v>
      </c>
      <c r="B1189" t="s">
        <v>1489</v>
      </c>
      <c r="C1189" t="s">
        <v>1691</v>
      </c>
      <c r="D1189" s="5">
        <v>2012</v>
      </c>
      <c r="E1189" t="s">
        <v>1690</v>
      </c>
      <c r="F1189" t="s">
        <v>51</v>
      </c>
      <c r="G1189">
        <v>-25.95196</v>
      </c>
      <c r="H1189">
        <v>114.09554</v>
      </c>
      <c r="I1189" t="s">
        <v>156</v>
      </c>
      <c r="J1189" t="s">
        <v>49</v>
      </c>
      <c r="K1189" t="s">
        <v>2922</v>
      </c>
      <c r="L1189" t="s">
        <v>48</v>
      </c>
      <c r="M1189" t="s">
        <v>870</v>
      </c>
      <c r="N1189" t="s">
        <v>869</v>
      </c>
      <c r="O1189">
        <v>414</v>
      </c>
      <c r="P1189">
        <v>2.2799999999999998</v>
      </c>
      <c r="Q1189">
        <v>4.17</v>
      </c>
      <c r="R1189">
        <v>6.45</v>
      </c>
      <c r="S1189">
        <v>5</v>
      </c>
      <c r="T1189">
        <v>53.72</v>
      </c>
      <c r="U1189">
        <v>11.67</v>
      </c>
      <c r="V1189">
        <v>4.12</v>
      </c>
      <c r="W1189">
        <v>0.89</v>
      </c>
      <c r="X1189">
        <v>49.6</v>
      </c>
      <c r="Y1189">
        <v>10.77</v>
      </c>
      <c r="AM1189">
        <v>5</v>
      </c>
      <c r="AN1189">
        <v>66.691999030000005</v>
      </c>
      <c r="AO1189">
        <v>0.92</v>
      </c>
    </row>
    <row r="1190" spans="1:44">
      <c r="A1190" s="5" t="s">
        <v>1490</v>
      </c>
      <c r="B1190" s="5" t="s">
        <v>1489</v>
      </c>
      <c r="C1190" s="5" t="s">
        <v>1889</v>
      </c>
      <c r="D1190" s="5">
        <v>2012</v>
      </c>
      <c r="E1190" s="5" t="s">
        <v>1891</v>
      </c>
      <c r="F1190" s="5" t="s">
        <v>513</v>
      </c>
      <c r="G1190" s="5">
        <v>35.58</v>
      </c>
      <c r="H1190" s="5">
        <v>14.21</v>
      </c>
      <c r="I1190" s="5" t="s">
        <v>2912</v>
      </c>
      <c r="J1190" s="5" t="s">
        <v>95</v>
      </c>
      <c r="K1190" s="5" t="s">
        <v>846</v>
      </c>
      <c r="L1190" s="5" t="s">
        <v>48</v>
      </c>
      <c r="M1190" s="5" t="s">
        <v>166</v>
      </c>
      <c r="N1190" s="5" t="s">
        <v>165</v>
      </c>
      <c r="O1190" s="5">
        <v>251</v>
      </c>
      <c r="P1190" s="5">
        <v>2.41</v>
      </c>
      <c r="Q1190" s="5">
        <v>7.75</v>
      </c>
      <c r="R1190" s="5">
        <v>10.16</v>
      </c>
      <c r="S1190" s="5">
        <v>10</v>
      </c>
      <c r="T1190" s="5"/>
      <c r="U1190" s="5"/>
      <c r="V1190" s="5">
        <v>5.6950000000000003</v>
      </c>
      <c r="W1190" s="5">
        <v>0.52</v>
      </c>
      <c r="X1190" s="5"/>
      <c r="Y1190" s="5"/>
      <c r="Z1190" s="5"/>
      <c r="AA1190" s="5"/>
      <c r="AB1190" s="5"/>
      <c r="AC1190" s="5"/>
      <c r="AD1190" s="5"/>
      <c r="AE1190" s="5"/>
      <c r="AF1190" s="5"/>
      <c r="AG1190" s="5"/>
      <c r="AH1190" s="5"/>
      <c r="AI1190" s="5"/>
      <c r="AJ1190" s="5"/>
      <c r="AK1190" s="5"/>
      <c r="AL1190" s="5"/>
      <c r="AM1190" s="5">
        <v>10</v>
      </c>
      <c r="AN1190" s="5"/>
      <c r="AO1190" s="5">
        <f t="shared" ref="AO1190:AO1202" si="18">1.37689*0.89689^W1190</f>
        <v>1.3011387777771639</v>
      </c>
      <c r="AP1190" s="5"/>
      <c r="AQ1190" s="5"/>
      <c r="AR1190" s="5" t="s">
        <v>2910</v>
      </c>
    </row>
    <row r="1191" spans="1:44">
      <c r="A1191" s="5" t="s">
        <v>1490</v>
      </c>
      <c r="B1191" s="5" t="s">
        <v>1489</v>
      </c>
      <c r="C1191" s="5" t="s">
        <v>1889</v>
      </c>
      <c r="D1191" s="5">
        <v>2012</v>
      </c>
      <c r="E1191" s="5" t="s">
        <v>1892</v>
      </c>
      <c r="F1191" s="5" t="s">
        <v>513</v>
      </c>
      <c r="G1191" s="5">
        <v>36.03</v>
      </c>
      <c r="H1191" s="5">
        <v>14.17</v>
      </c>
      <c r="I1191" s="5" t="s">
        <v>2912</v>
      </c>
      <c r="J1191" s="5" t="s">
        <v>95</v>
      </c>
      <c r="K1191" s="5" t="s">
        <v>846</v>
      </c>
      <c r="L1191" s="5" t="s">
        <v>48</v>
      </c>
      <c r="M1191" s="5" t="s">
        <v>166</v>
      </c>
      <c r="N1191" s="5" t="s">
        <v>165</v>
      </c>
      <c r="O1191" s="5">
        <v>248</v>
      </c>
      <c r="P1191" s="5">
        <v>2.44</v>
      </c>
      <c r="Q1191" s="5">
        <v>7.86</v>
      </c>
      <c r="R1191" s="5">
        <v>10.3</v>
      </c>
      <c r="S1191" s="5">
        <v>10</v>
      </c>
      <c r="T1191" s="5"/>
      <c r="U1191" s="5"/>
      <c r="V1191" s="5">
        <v>1.9930000000000001</v>
      </c>
      <c r="W1191" s="5">
        <v>0.18</v>
      </c>
      <c r="X1191" s="5"/>
      <c r="Y1191" s="5"/>
      <c r="Z1191" s="5"/>
      <c r="AA1191" s="5"/>
      <c r="AB1191" s="5"/>
      <c r="AC1191" s="5"/>
      <c r="AD1191" s="5"/>
      <c r="AE1191" s="5"/>
      <c r="AF1191" s="5"/>
      <c r="AG1191" s="5"/>
      <c r="AH1191" s="5"/>
      <c r="AI1191" s="5"/>
      <c r="AJ1191" s="5"/>
      <c r="AK1191" s="5"/>
      <c r="AL1191" s="5"/>
      <c r="AM1191" s="5">
        <v>10</v>
      </c>
      <c r="AN1191" s="5"/>
      <c r="AO1191" s="5">
        <f t="shared" si="18"/>
        <v>1.3501819521947149</v>
      </c>
      <c r="AP1191" s="5"/>
      <c r="AQ1191" s="5"/>
      <c r="AR1191" s="5" t="s">
        <v>2910</v>
      </c>
    </row>
    <row r="1192" spans="1:44">
      <c r="A1192" s="5" t="s">
        <v>1490</v>
      </c>
      <c r="B1192" s="5" t="s">
        <v>1489</v>
      </c>
      <c r="C1192" s="5" t="s">
        <v>1889</v>
      </c>
      <c r="D1192" s="5">
        <v>2012</v>
      </c>
      <c r="E1192" s="5" t="s">
        <v>1891</v>
      </c>
      <c r="F1192" s="5" t="s">
        <v>513</v>
      </c>
      <c r="G1192" s="5">
        <v>35.58</v>
      </c>
      <c r="H1192" s="5">
        <v>14.21</v>
      </c>
      <c r="I1192" s="5" t="s">
        <v>2912</v>
      </c>
      <c r="J1192" s="5" t="s">
        <v>95</v>
      </c>
      <c r="K1192" s="5" t="s">
        <v>846</v>
      </c>
      <c r="L1192" s="5" t="s">
        <v>48</v>
      </c>
      <c r="M1192" s="5" t="s">
        <v>166</v>
      </c>
      <c r="N1192" s="5" t="s">
        <v>165</v>
      </c>
      <c r="O1192" s="5">
        <v>252</v>
      </c>
      <c r="P1192" s="5">
        <v>2.46</v>
      </c>
      <c r="Q1192" s="5">
        <v>7.9</v>
      </c>
      <c r="R1192" s="5">
        <v>10.36</v>
      </c>
      <c r="S1192" s="5">
        <v>10</v>
      </c>
      <c r="T1192" s="5"/>
      <c r="U1192" s="5"/>
      <c r="V1192" s="5">
        <v>1.895</v>
      </c>
      <c r="W1192" s="5">
        <v>0.17</v>
      </c>
      <c r="X1192" s="5"/>
      <c r="Y1192" s="5"/>
      <c r="Z1192" s="5"/>
      <c r="AA1192" s="5"/>
      <c r="AB1192" s="5"/>
      <c r="AC1192" s="5"/>
      <c r="AD1192" s="5"/>
      <c r="AE1192" s="5"/>
      <c r="AF1192" s="5"/>
      <c r="AG1192" s="5"/>
      <c r="AH1192" s="5"/>
      <c r="AI1192" s="5"/>
      <c r="AJ1192" s="5"/>
      <c r="AK1192" s="5"/>
      <c r="AL1192" s="5"/>
      <c r="AM1192" s="5">
        <v>10</v>
      </c>
      <c r="AN1192" s="5"/>
      <c r="AO1192" s="5">
        <f t="shared" si="18"/>
        <v>1.351652047696204</v>
      </c>
      <c r="AP1192" s="5"/>
      <c r="AQ1192" s="5"/>
      <c r="AR1192" s="5" t="s">
        <v>2910</v>
      </c>
    </row>
    <row r="1193" spans="1:44">
      <c r="A1193" s="5" t="s">
        <v>1490</v>
      </c>
      <c r="B1193" s="5" t="s">
        <v>1489</v>
      </c>
      <c r="C1193" s="5" t="s">
        <v>1889</v>
      </c>
      <c r="D1193" s="5">
        <v>2012</v>
      </c>
      <c r="E1193" s="5" t="s">
        <v>1892</v>
      </c>
      <c r="F1193" s="5" t="s">
        <v>513</v>
      </c>
      <c r="G1193" s="5">
        <v>36.03</v>
      </c>
      <c r="H1193" s="5">
        <v>14.17</v>
      </c>
      <c r="I1193" s="5" t="s">
        <v>2912</v>
      </c>
      <c r="J1193" s="5" t="s">
        <v>95</v>
      </c>
      <c r="K1193" s="5" t="s">
        <v>846</v>
      </c>
      <c r="L1193" s="5" t="s">
        <v>48</v>
      </c>
      <c r="M1193" s="5" t="s">
        <v>166</v>
      </c>
      <c r="N1193" s="5" t="s">
        <v>165</v>
      </c>
      <c r="O1193" s="5">
        <v>247</v>
      </c>
      <c r="P1193" s="5">
        <v>2.4700000000000002</v>
      </c>
      <c r="Q1193" s="5">
        <v>7.94</v>
      </c>
      <c r="R1193" s="5">
        <v>10.41</v>
      </c>
      <c r="S1193" s="5">
        <v>10</v>
      </c>
      <c r="T1193" s="5"/>
      <c r="U1193" s="5"/>
      <c r="V1193" s="5">
        <v>5.8449999999999998</v>
      </c>
      <c r="W1193" s="5">
        <v>0.54</v>
      </c>
      <c r="X1193" s="5"/>
      <c r="Y1193" s="5"/>
      <c r="Z1193" s="5"/>
      <c r="AA1193" s="5"/>
      <c r="AB1193" s="5"/>
      <c r="AC1193" s="5"/>
      <c r="AD1193" s="5"/>
      <c r="AE1193" s="5"/>
      <c r="AF1193" s="5"/>
      <c r="AG1193" s="5"/>
      <c r="AH1193" s="5"/>
      <c r="AI1193" s="5"/>
      <c r="AJ1193" s="5"/>
      <c r="AK1193" s="5"/>
      <c r="AL1193" s="5"/>
      <c r="AM1193" s="5">
        <v>10</v>
      </c>
      <c r="AN1193" s="5"/>
      <c r="AO1193" s="5">
        <f t="shared" si="18"/>
        <v>1.2983100052980661</v>
      </c>
      <c r="AP1193" s="5"/>
      <c r="AQ1193" s="5"/>
      <c r="AR1193" s="5" t="s">
        <v>2910</v>
      </c>
    </row>
    <row r="1194" spans="1:44">
      <c r="A1194" s="5" t="s">
        <v>1490</v>
      </c>
      <c r="B1194" s="5" t="s">
        <v>1489</v>
      </c>
      <c r="C1194" s="5" t="s">
        <v>1889</v>
      </c>
      <c r="D1194" s="5">
        <v>2012</v>
      </c>
      <c r="E1194" s="5" t="s">
        <v>1892</v>
      </c>
      <c r="F1194" s="5" t="s">
        <v>513</v>
      </c>
      <c r="G1194" s="5">
        <v>36.03</v>
      </c>
      <c r="H1194" s="5">
        <v>14.17</v>
      </c>
      <c r="I1194" s="5" t="s">
        <v>2912</v>
      </c>
      <c r="J1194" s="5" t="s">
        <v>95</v>
      </c>
      <c r="K1194" s="5" t="s">
        <v>846</v>
      </c>
      <c r="L1194" s="5" t="s">
        <v>48</v>
      </c>
      <c r="M1194" s="5" t="s">
        <v>166</v>
      </c>
      <c r="N1194" s="5" t="s">
        <v>165</v>
      </c>
      <c r="O1194" s="5">
        <v>249</v>
      </c>
      <c r="P1194" s="5">
        <v>2.5</v>
      </c>
      <c r="Q1194" s="5">
        <v>8.0500000000000007</v>
      </c>
      <c r="R1194" s="5">
        <v>10.55</v>
      </c>
      <c r="S1194" s="5">
        <v>10</v>
      </c>
      <c r="T1194" s="5"/>
      <c r="U1194" s="5"/>
      <c r="V1194" s="5">
        <v>5.9180000000000001</v>
      </c>
      <c r="W1194" s="5">
        <v>0.54</v>
      </c>
      <c r="X1194" s="5"/>
      <c r="Y1194" s="5"/>
      <c r="Z1194" s="5"/>
      <c r="AA1194" s="5"/>
      <c r="AB1194" s="5"/>
      <c r="AC1194" s="5"/>
      <c r="AD1194" s="5"/>
      <c r="AE1194" s="5"/>
      <c r="AF1194" s="5"/>
      <c r="AG1194" s="5"/>
      <c r="AH1194" s="5"/>
      <c r="AI1194" s="5"/>
      <c r="AJ1194" s="5"/>
      <c r="AK1194" s="5"/>
      <c r="AL1194" s="5"/>
      <c r="AM1194" s="5">
        <v>10</v>
      </c>
      <c r="AN1194" s="5"/>
      <c r="AO1194" s="5">
        <f t="shared" si="18"/>
        <v>1.2983100052980661</v>
      </c>
      <c r="AP1194" s="5"/>
      <c r="AQ1194" s="5"/>
      <c r="AR1194" s="5" t="s">
        <v>2910</v>
      </c>
    </row>
    <row r="1195" spans="1:44">
      <c r="A1195" s="5" t="s">
        <v>1490</v>
      </c>
      <c r="B1195" s="5" t="s">
        <v>1489</v>
      </c>
      <c r="C1195" s="5" t="s">
        <v>1889</v>
      </c>
      <c r="D1195" s="5">
        <v>2012</v>
      </c>
      <c r="E1195" s="5" t="s">
        <v>1892</v>
      </c>
      <c r="F1195" s="5" t="s">
        <v>513</v>
      </c>
      <c r="G1195" s="5">
        <v>36.03</v>
      </c>
      <c r="H1195" s="5">
        <v>14.17</v>
      </c>
      <c r="I1195" s="5" t="s">
        <v>2912</v>
      </c>
      <c r="J1195" s="5" t="s">
        <v>95</v>
      </c>
      <c r="K1195" s="5" t="s">
        <v>846</v>
      </c>
      <c r="L1195" s="5" t="s">
        <v>48</v>
      </c>
      <c r="M1195" s="5" t="s">
        <v>166</v>
      </c>
      <c r="N1195" s="5" t="s">
        <v>165</v>
      </c>
      <c r="O1195" s="5">
        <v>250</v>
      </c>
      <c r="P1195" s="5">
        <v>2.5</v>
      </c>
      <c r="Q1195" s="5">
        <v>8.0399999999999991</v>
      </c>
      <c r="R1195" s="5">
        <v>10.54</v>
      </c>
      <c r="S1195" s="5">
        <v>10</v>
      </c>
      <c r="T1195" s="5"/>
      <c r="U1195" s="5"/>
      <c r="V1195" s="5">
        <v>2.1190000000000002</v>
      </c>
      <c r="W1195" s="5">
        <v>0.19</v>
      </c>
      <c r="X1195" s="5"/>
      <c r="Y1195" s="5"/>
      <c r="Z1195" s="5"/>
      <c r="AA1195" s="5"/>
      <c r="AB1195" s="5"/>
      <c r="AC1195" s="5"/>
      <c r="AD1195" s="5"/>
      <c r="AE1195" s="5"/>
      <c r="AF1195" s="5"/>
      <c r="AG1195" s="5"/>
      <c r="AH1195" s="5"/>
      <c r="AI1195" s="5"/>
      <c r="AJ1195" s="5"/>
      <c r="AK1195" s="5"/>
      <c r="AL1195" s="5"/>
      <c r="AM1195" s="5">
        <v>10</v>
      </c>
      <c r="AN1195" s="5"/>
      <c r="AO1195" s="5">
        <f t="shared" si="18"/>
        <v>1.3487134556112219</v>
      </c>
      <c r="AP1195" s="5"/>
      <c r="AQ1195" s="5"/>
      <c r="AR1195" s="5" t="s">
        <v>2910</v>
      </c>
    </row>
    <row r="1196" spans="1:44">
      <c r="A1196" s="5" t="s">
        <v>1490</v>
      </c>
      <c r="B1196" s="5" t="s">
        <v>1489</v>
      </c>
      <c r="C1196" s="5" t="s">
        <v>1889</v>
      </c>
      <c r="D1196" s="5">
        <v>2012</v>
      </c>
      <c r="E1196" s="5" t="s">
        <v>1891</v>
      </c>
      <c r="F1196" s="5" t="s">
        <v>513</v>
      </c>
      <c r="G1196" s="5">
        <v>35.58</v>
      </c>
      <c r="H1196" s="5">
        <v>14.21</v>
      </c>
      <c r="I1196" s="5" t="s">
        <v>2912</v>
      </c>
      <c r="J1196" s="5" t="s">
        <v>95</v>
      </c>
      <c r="K1196" s="5" t="s">
        <v>846</v>
      </c>
      <c r="L1196" s="5" t="s">
        <v>48</v>
      </c>
      <c r="M1196" s="5" t="s">
        <v>166</v>
      </c>
      <c r="N1196" s="5" t="s">
        <v>165</v>
      </c>
      <c r="O1196" s="5">
        <v>256</v>
      </c>
      <c r="P1196" s="5">
        <v>2.6</v>
      </c>
      <c r="Q1196" s="5">
        <v>8.34</v>
      </c>
      <c r="R1196" s="5">
        <v>10.94</v>
      </c>
      <c r="S1196" s="5">
        <v>10</v>
      </c>
      <c r="T1196" s="5"/>
      <c r="U1196" s="5"/>
      <c r="V1196" s="5">
        <v>2.9159999999999999</v>
      </c>
      <c r="W1196" s="5">
        <v>0.27</v>
      </c>
      <c r="X1196" s="5"/>
      <c r="Y1196" s="5"/>
      <c r="Z1196" s="5"/>
      <c r="AA1196" s="5"/>
      <c r="AB1196" s="5"/>
      <c r="AC1196" s="5"/>
      <c r="AD1196" s="5"/>
      <c r="AE1196" s="5"/>
      <c r="AF1196" s="5"/>
      <c r="AG1196" s="5"/>
      <c r="AH1196" s="5"/>
      <c r="AI1196" s="5"/>
      <c r="AJ1196" s="5"/>
      <c r="AK1196" s="5"/>
      <c r="AL1196" s="5"/>
      <c r="AM1196" s="5">
        <v>10</v>
      </c>
      <c r="AN1196" s="5"/>
      <c r="AO1196" s="5">
        <f t="shared" si="18"/>
        <v>1.3370228357043323</v>
      </c>
      <c r="AP1196" s="5"/>
      <c r="AQ1196" s="5"/>
      <c r="AR1196" s="5" t="s">
        <v>2910</v>
      </c>
    </row>
    <row r="1197" spans="1:44">
      <c r="A1197" s="5" t="s">
        <v>1490</v>
      </c>
      <c r="B1197" s="5" t="s">
        <v>1489</v>
      </c>
      <c r="C1197" s="5" t="s">
        <v>1889</v>
      </c>
      <c r="D1197" s="5">
        <v>2012</v>
      </c>
      <c r="E1197" s="5" t="s">
        <v>1890</v>
      </c>
      <c r="F1197" s="5" t="s">
        <v>513</v>
      </c>
      <c r="G1197" s="5">
        <v>35.56</v>
      </c>
      <c r="H1197" s="5">
        <v>14.28</v>
      </c>
      <c r="I1197" s="5" t="s">
        <v>2912</v>
      </c>
      <c r="J1197" s="5" t="s">
        <v>95</v>
      </c>
      <c r="K1197" s="5" t="s">
        <v>846</v>
      </c>
      <c r="L1197" s="5" t="s">
        <v>48</v>
      </c>
      <c r="M1197" s="5" t="s">
        <v>166</v>
      </c>
      <c r="N1197" s="5" t="s">
        <v>165</v>
      </c>
      <c r="O1197" s="5">
        <v>261</v>
      </c>
      <c r="P1197" s="5">
        <v>2.67</v>
      </c>
      <c r="Q1197" s="5">
        <v>8.58</v>
      </c>
      <c r="R1197" s="5">
        <v>11.24</v>
      </c>
      <c r="S1197" s="5">
        <v>10</v>
      </c>
      <c r="T1197" s="5"/>
      <c r="U1197" s="5"/>
      <c r="V1197" s="5">
        <v>5.9710000000000001</v>
      </c>
      <c r="W1197" s="5">
        <v>0.55000000000000004</v>
      </c>
      <c r="X1197" s="5"/>
      <c r="Y1197" s="5"/>
      <c r="Z1197" s="5"/>
      <c r="AA1197" s="5"/>
      <c r="AB1197" s="5"/>
      <c r="AC1197" s="5"/>
      <c r="AD1197" s="5"/>
      <c r="AE1197" s="5"/>
      <c r="AF1197" s="5"/>
      <c r="AG1197" s="5"/>
      <c r="AH1197" s="5"/>
      <c r="AI1197" s="5"/>
      <c r="AJ1197" s="5"/>
      <c r="AK1197" s="5"/>
      <c r="AL1197" s="5"/>
      <c r="AM1197" s="5">
        <v>10</v>
      </c>
      <c r="AN1197" s="5"/>
      <c r="AO1197" s="5">
        <f t="shared" si="18"/>
        <v>1.2968979261305169</v>
      </c>
      <c r="AP1197" s="5"/>
      <c r="AQ1197" s="5"/>
      <c r="AR1197" s="5" t="s">
        <v>2910</v>
      </c>
    </row>
    <row r="1198" spans="1:44">
      <c r="A1198" s="5" t="s">
        <v>1490</v>
      </c>
      <c r="B1198" s="5" t="s">
        <v>1489</v>
      </c>
      <c r="C1198" s="5" t="s">
        <v>1889</v>
      </c>
      <c r="D1198" s="5">
        <v>2012</v>
      </c>
      <c r="E1198" s="5" t="s">
        <v>1891</v>
      </c>
      <c r="F1198" s="5" t="s">
        <v>513</v>
      </c>
      <c r="G1198" s="5">
        <v>35.58</v>
      </c>
      <c r="H1198" s="5">
        <v>14.21</v>
      </c>
      <c r="I1198" s="5" t="s">
        <v>2912</v>
      </c>
      <c r="J1198" s="5" t="s">
        <v>95</v>
      </c>
      <c r="K1198" s="5" t="s">
        <v>846</v>
      </c>
      <c r="L1198" s="5" t="s">
        <v>48</v>
      </c>
      <c r="M1198" s="5" t="s">
        <v>166</v>
      </c>
      <c r="N1198" s="5" t="s">
        <v>165</v>
      </c>
      <c r="O1198" s="5">
        <v>255</v>
      </c>
      <c r="P1198" s="5">
        <v>2.74</v>
      </c>
      <c r="Q1198" s="5">
        <v>8.82</v>
      </c>
      <c r="R1198" s="5">
        <v>11.57</v>
      </c>
      <c r="S1198" s="5">
        <v>10</v>
      </c>
      <c r="T1198" s="5"/>
      <c r="U1198" s="5"/>
      <c r="V1198" s="5">
        <v>9.7010000000000005</v>
      </c>
      <c r="W1198" s="5">
        <v>0.89</v>
      </c>
      <c r="X1198" s="5"/>
      <c r="Y1198" s="5"/>
      <c r="Z1198" s="5"/>
      <c r="AA1198" s="5"/>
      <c r="AB1198" s="5"/>
      <c r="AC1198" s="5"/>
      <c r="AD1198" s="5"/>
      <c r="AE1198" s="5"/>
      <c r="AF1198" s="5"/>
      <c r="AG1198" s="5"/>
      <c r="AH1198" s="5"/>
      <c r="AI1198" s="5"/>
      <c r="AJ1198" s="5"/>
      <c r="AK1198" s="5"/>
      <c r="AL1198" s="5"/>
      <c r="AM1198" s="5">
        <v>10</v>
      </c>
      <c r="AN1198" s="5"/>
      <c r="AO1198" s="5">
        <f t="shared" si="18"/>
        <v>1.2497902077303478</v>
      </c>
      <c r="AP1198" s="5"/>
      <c r="AQ1198" s="5"/>
      <c r="AR1198" s="5" t="s">
        <v>2910</v>
      </c>
    </row>
    <row r="1199" spans="1:44">
      <c r="A1199" s="5" t="s">
        <v>1490</v>
      </c>
      <c r="B1199" s="5" t="s">
        <v>1489</v>
      </c>
      <c r="C1199" s="5" t="s">
        <v>1889</v>
      </c>
      <c r="D1199" s="5">
        <v>2012</v>
      </c>
      <c r="E1199" s="5" t="s">
        <v>1888</v>
      </c>
      <c r="F1199" s="5" t="s">
        <v>513</v>
      </c>
      <c r="G1199" s="5">
        <v>35.51</v>
      </c>
      <c r="H1199" s="5">
        <v>14.33</v>
      </c>
      <c r="I1199" s="5" t="s">
        <v>2912</v>
      </c>
      <c r="J1199" s="5" t="s">
        <v>95</v>
      </c>
      <c r="K1199" s="5" t="s">
        <v>846</v>
      </c>
      <c r="L1199" s="5" t="s">
        <v>48</v>
      </c>
      <c r="M1199" s="5" t="s">
        <v>166</v>
      </c>
      <c r="N1199" s="5" t="s">
        <v>165</v>
      </c>
      <c r="O1199" s="5">
        <v>264</v>
      </c>
      <c r="P1199" s="5">
        <v>2.77</v>
      </c>
      <c r="Q1199" s="5">
        <v>8.91</v>
      </c>
      <c r="R1199" s="5">
        <v>11.68</v>
      </c>
      <c r="S1199" s="5">
        <v>10</v>
      </c>
      <c r="T1199" s="5"/>
      <c r="U1199" s="5"/>
      <c r="V1199" s="5">
        <v>2.2559999999999998</v>
      </c>
      <c r="W1199" s="5">
        <v>0.21</v>
      </c>
      <c r="X1199" s="5"/>
      <c r="Y1199" s="5"/>
      <c r="Z1199" s="5"/>
      <c r="AA1199" s="5"/>
      <c r="AB1199" s="5"/>
      <c r="AC1199" s="5"/>
      <c r="AD1199" s="5"/>
      <c r="AE1199" s="5"/>
      <c r="AF1199" s="5"/>
      <c r="AG1199" s="5"/>
      <c r="AH1199" s="5"/>
      <c r="AI1199" s="5"/>
      <c r="AJ1199" s="5"/>
      <c r="AK1199" s="5"/>
      <c r="AL1199" s="5"/>
      <c r="AM1199" s="5">
        <v>10</v>
      </c>
      <c r="AN1199" s="5"/>
      <c r="AO1199" s="5">
        <f t="shared" si="18"/>
        <v>1.3457812522439994</v>
      </c>
      <c r="AP1199" s="5"/>
      <c r="AQ1199" s="5"/>
      <c r="AR1199" s="5" t="s">
        <v>2910</v>
      </c>
    </row>
    <row r="1200" spans="1:44">
      <c r="A1200" s="5" t="s">
        <v>1490</v>
      </c>
      <c r="B1200" s="5" t="s">
        <v>1489</v>
      </c>
      <c r="C1200" s="5" t="s">
        <v>1889</v>
      </c>
      <c r="D1200" s="5">
        <v>2012</v>
      </c>
      <c r="E1200" s="5" t="s">
        <v>1892</v>
      </c>
      <c r="F1200" s="5" t="s">
        <v>513</v>
      </c>
      <c r="G1200" s="5">
        <v>36.03</v>
      </c>
      <c r="H1200" s="5">
        <v>14.17</v>
      </c>
      <c r="I1200" s="5" t="s">
        <v>2912</v>
      </c>
      <c r="J1200" s="5" t="s">
        <v>95</v>
      </c>
      <c r="K1200" s="5" t="s">
        <v>846</v>
      </c>
      <c r="L1200" s="5" t="s">
        <v>48</v>
      </c>
      <c r="M1200" s="5" t="s">
        <v>166</v>
      </c>
      <c r="N1200" s="5" t="s">
        <v>165</v>
      </c>
      <c r="O1200" s="5">
        <v>245</v>
      </c>
      <c r="P1200" s="5">
        <v>2.78</v>
      </c>
      <c r="Q1200" s="5">
        <v>8.9499999999999993</v>
      </c>
      <c r="R1200" s="5">
        <v>11.73</v>
      </c>
      <c r="S1200" s="5">
        <v>10</v>
      </c>
      <c r="T1200" s="5"/>
      <c r="U1200" s="5"/>
      <c r="V1200" s="5">
        <v>2.9430000000000001</v>
      </c>
      <c r="W1200" s="5">
        <v>0.27</v>
      </c>
      <c r="X1200" s="5"/>
      <c r="Y1200" s="5"/>
      <c r="Z1200" s="5"/>
      <c r="AA1200" s="5"/>
      <c r="AB1200" s="5"/>
      <c r="AC1200" s="5"/>
      <c r="AD1200" s="5"/>
      <c r="AE1200" s="5"/>
      <c r="AF1200" s="5"/>
      <c r="AG1200" s="5"/>
      <c r="AH1200" s="5"/>
      <c r="AI1200" s="5"/>
      <c r="AJ1200" s="5"/>
      <c r="AK1200" s="5"/>
      <c r="AL1200" s="5"/>
      <c r="AM1200" s="5">
        <v>10</v>
      </c>
      <c r="AN1200" s="5"/>
      <c r="AO1200" s="5">
        <f t="shared" si="18"/>
        <v>1.3370228357043323</v>
      </c>
      <c r="AP1200" s="5"/>
      <c r="AQ1200" s="5"/>
      <c r="AR1200" s="5" t="s">
        <v>2910</v>
      </c>
    </row>
    <row r="1201" spans="1:44">
      <c r="A1201" s="5" t="s">
        <v>1490</v>
      </c>
      <c r="B1201" s="5" t="s">
        <v>1489</v>
      </c>
      <c r="C1201" s="5" t="s">
        <v>1889</v>
      </c>
      <c r="D1201" s="5">
        <v>2012</v>
      </c>
      <c r="E1201" s="5" t="s">
        <v>1890</v>
      </c>
      <c r="F1201" s="5" t="s">
        <v>513</v>
      </c>
      <c r="G1201" s="5">
        <v>35.56</v>
      </c>
      <c r="H1201" s="5">
        <v>14.28</v>
      </c>
      <c r="I1201" s="5" t="s">
        <v>2912</v>
      </c>
      <c r="J1201" s="5" t="s">
        <v>95</v>
      </c>
      <c r="K1201" s="5" t="s">
        <v>846</v>
      </c>
      <c r="L1201" s="5" t="s">
        <v>48</v>
      </c>
      <c r="M1201" s="5" t="s">
        <v>166</v>
      </c>
      <c r="N1201" s="5" t="s">
        <v>165</v>
      </c>
      <c r="O1201" s="5">
        <v>260</v>
      </c>
      <c r="P1201" s="5">
        <v>2.83</v>
      </c>
      <c r="Q1201" s="5">
        <v>9.1</v>
      </c>
      <c r="R1201" s="5">
        <v>11.94</v>
      </c>
      <c r="S1201" s="5">
        <v>10</v>
      </c>
      <c r="T1201" s="5"/>
      <c r="U1201" s="5"/>
      <c r="V1201" s="5">
        <v>2.9710000000000001</v>
      </c>
      <c r="W1201" s="5">
        <v>0.27</v>
      </c>
      <c r="X1201" s="5"/>
      <c r="Y1201" s="5"/>
      <c r="Z1201" s="5"/>
      <c r="AA1201" s="5"/>
      <c r="AB1201" s="5"/>
      <c r="AC1201" s="5"/>
      <c r="AD1201" s="5"/>
      <c r="AE1201" s="5"/>
      <c r="AF1201" s="5"/>
      <c r="AG1201" s="5"/>
      <c r="AH1201" s="5"/>
      <c r="AI1201" s="5"/>
      <c r="AJ1201" s="5"/>
      <c r="AK1201" s="5"/>
      <c r="AL1201" s="5"/>
      <c r="AM1201" s="5">
        <v>10</v>
      </c>
      <c r="AN1201" s="5"/>
      <c r="AO1201" s="5">
        <f t="shared" si="18"/>
        <v>1.3370228357043323</v>
      </c>
      <c r="AP1201" s="5"/>
      <c r="AQ1201" s="5"/>
      <c r="AR1201" s="5" t="s">
        <v>2910</v>
      </c>
    </row>
    <row r="1202" spans="1:44">
      <c r="A1202" s="5" t="s">
        <v>1490</v>
      </c>
      <c r="B1202" s="5" t="s">
        <v>1489</v>
      </c>
      <c r="C1202" s="5" t="s">
        <v>1889</v>
      </c>
      <c r="D1202" s="5">
        <v>2012</v>
      </c>
      <c r="E1202" s="5" t="s">
        <v>1890</v>
      </c>
      <c r="F1202" s="5" t="s">
        <v>513</v>
      </c>
      <c r="G1202" s="5">
        <v>35.56</v>
      </c>
      <c r="H1202" s="5">
        <v>14.28</v>
      </c>
      <c r="I1202" s="5" t="s">
        <v>2912</v>
      </c>
      <c r="J1202" s="5" t="s">
        <v>95</v>
      </c>
      <c r="K1202" s="5" t="s">
        <v>846</v>
      </c>
      <c r="L1202" s="5" t="s">
        <v>48</v>
      </c>
      <c r="M1202" s="5" t="s">
        <v>166</v>
      </c>
      <c r="N1202" s="5" t="s">
        <v>165</v>
      </c>
      <c r="O1202" s="5">
        <v>258</v>
      </c>
      <c r="P1202" s="5">
        <v>2.95</v>
      </c>
      <c r="Q1202" s="5">
        <v>9.48</v>
      </c>
      <c r="R1202" s="5">
        <v>12.42</v>
      </c>
      <c r="S1202" s="5">
        <v>10</v>
      </c>
      <c r="T1202" s="5"/>
      <c r="U1202" s="5"/>
      <c r="V1202" s="5">
        <v>1.613</v>
      </c>
      <c r="W1202" s="5">
        <v>0.15</v>
      </c>
      <c r="X1202" s="5"/>
      <c r="Y1202" s="5"/>
      <c r="Z1202" s="5"/>
      <c r="AA1202" s="5"/>
      <c r="AB1202" s="5"/>
      <c r="AC1202" s="5"/>
      <c r="AD1202" s="5"/>
      <c r="AE1202" s="5"/>
      <c r="AF1202" s="5"/>
      <c r="AG1202" s="5"/>
      <c r="AH1202" s="5"/>
      <c r="AI1202" s="5"/>
      <c r="AJ1202" s="5"/>
      <c r="AK1202" s="5"/>
      <c r="AL1202" s="5"/>
      <c r="AM1202" s="5">
        <v>10</v>
      </c>
      <c r="AN1202" s="5"/>
      <c r="AO1202" s="5">
        <f t="shared" si="18"/>
        <v>1.3545970424187561</v>
      </c>
      <c r="AP1202" s="5"/>
      <c r="AQ1202" s="5"/>
      <c r="AR1202" s="5" t="s">
        <v>2910</v>
      </c>
    </row>
    <row r="1203" spans="1:44">
      <c r="A1203" t="s">
        <v>1490</v>
      </c>
      <c r="B1203" t="s">
        <v>1489</v>
      </c>
      <c r="C1203" t="s">
        <v>1691</v>
      </c>
      <c r="D1203" s="5">
        <v>2012</v>
      </c>
      <c r="E1203" t="s">
        <v>1690</v>
      </c>
      <c r="F1203" t="s">
        <v>51</v>
      </c>
      <c r="G1203">
        <v>-25.83466</v>
      </c>
      <c r="H1203">
        <v>114.10500999999999</v>
      </c>
      <c r="I1203" t="s">
        <v>156</v>
      </c>
      <c r="J1203" t="s">
        <v>49</v>
      </c>
      <c r="K1203" t="s">
        <v>2922</v>
      </c>
      <c r="L1203" t="s">
        <v>48</v>
      </c>
      <c r="M1203" t="s">
        <v>870</v>
      </c>
      <c r="N1203" t="s">
        <v>869</v>
      </c>
      <c r="O1203">
        <v>439</v>
      </c>
      <c r="P1203">
        <v>3.07</v>
      </c>
      <c r="Q1203">
        <v>0.82</v>
      </c>
      <c r="R1203">
        <v>3.89</v>
      </c>
      <c r="S1203">
        <v>5</v>
      </c>
      <c r="T1203">
        <v>55.43</v>
      </c>
      <c r="U1203">
        <v>11.96</v>
      </c>
      <c r="V1203">
        <v>9.5299999999999994</v>
      </c>
      <c r="W1203">
        <v>2.06</v>
      </c>
      <c r="X1203">
        <v>45.9</v>
      </c>
      <c r="Y1203">
        <v>9.91</v>
      </c>
      <c r="AM1203">
        <v>5</v>
      </c>
      <c r="AN1203">
        <v>65.22069553</v>
      </c>
      <c r="AO1203">
        <v>0.93</v>
      </c>
    </row>
    <row r="1204" spans="1:44">
      <c r="A1204" s="5" t="s">
        <v>1490</v>
      </c>
      <c r="B1204" s="5" t="s">
        <v>1489</v>
      </c>
      <c r="C1204" s="5" t="s">
        <v>1889</v>
      </c>
      <c r="D1204" s="5">
        <v>2012</v>
      </c>
      <c r="E1204" s="5" t="s">
        <v>1892</v>
      </c>
      <c r="F1204" s="5" t="s">
        <v>513</v>
      </c>
      <c r="G1204" s="5">
        <v>36.03</v>
      </c>
      <c r="H1204" s="5">
        <v>14.17</v>
      </c>
      <c r="I1204" s="5" t="s">
        <v>2912</v>
      </c>
      <c r="J1204" s="5" t="s">
        <v>95</v>
      </c>
      <c r="K1204" s="5" t="s">
        <v>846</v>
      </c>
      <c r="L1204" s="5" t="s">
        <v>48</v>
      </c>
      <c r="M1204" s="5" t="s">
        <v>166</v>
      </c>
      <c r="N1204" s="5" t="s">
        <v>165</v>
      </c>
      <c r="O1204" s="5">
        <v>246</v>
      </c>
      <c r="P1204" s="5">
        <v>3.08</v>
      </c>
      <c r="Q1204" s="5">
        <v>9.89</v>
      </c>
      <c r="R1204" s="5">
        <v>12.97</v>
      </c>
      <c r="S1204" s="5">
        <v>10</v>
      </c>
      <c r="T1204" s="5"/>
      <c r="U1204" s="5"/>
      <c r="V1204" s="5">
        <v>1.663</v>
      </c>
      <c r="W1204" s="5">
        <v>0.15</v>
      </c>
      <c r="X1204" s="5"/>
      <c r="Y1204" s="5"/>
      <c r="Z1204" s="5"/>
      <c r="AA1204" s="5"/>
      <c r="AB1204" s="5"/>
      <c r="AC1204" s="5"/>
      <c r="AD1204" s="5"/>
      <c r="AE1204" s="5"/>
      <c r="AF1204" s="5"/>
      <c r="AG1204" s="5"/>
      <c r="AH1204" s="5"/>
      <c r="AI1204" s="5"/>
      <c r="AJ1204" s="5"/>
      <c r="AK1204" s="5"/>
      <c r="AL1204" s="5"/>
      <c r="AM1204" s="5">
        <v>10</v>
      </c>
      <c r="AN1204" s="5"/>
      <c r="AO1204" s="5">
        <f>1.37689*0.89689^W1204</f>
        <v>1.3545970424187561</v>
      </c>
      <c r="AP1204" s="5"/>
      <c r="AQ1204" s="5"/>
      <c r="AR1204" s="5" t="s">
        <v>2910</v>
      </c>
    </row>
    <row r="1205" spans="1:44">
      <c r="A1205" s="5" t="s">
        <v>1490</v>
      </c>
      <c r="B1205" s="5" t="s">
        <v>1489</v>
      </c>
      <c r="C1205" s="5" t="s">
        <v>1889</v>
      </c>
      <c r="D1205" s="5">
        <v>2012</v>
      </c>
      <c r="E1205" s="5" t="s">
        <v>1888</v>
      </c>
      <c r="F1205" s="5" t="s">
        <v>513</v>
      </c>
      <c r="G1205" s="5">
        <v>35.51</v>
      </c>
      <c r="H1205" s="5">
        <v>14.33</v>
      </c>
      <c r="I1205" s="5" t="s">
        <v>2912</v>
      </c>
      <c r="J1205" s="5" t="s">
        <v>95</v>
      </c>
      <c r="K1205" s="5" t="s">
        <v>846</v>
      </c>
      <c r="L1205" s="5" t="s">
        <v>48</v>
      </c>
      <c r="M1205" s="5" t="s">
        <v>166</v>
      </c>
      <c r="N1205" s="5" t="s">
        <v>165</v>
      </c>
      <c r="O1205" s="5">
        <v>265</v>
      </c>
      <c r="P1205" s="5">
        <v>3.1</v>
      </c>
      <c r="Q1205" s="5">
        <v>9.9700000000000006</v>
      </c>
      <c r="R1205" s="5">
        <v>13.07</v>
      </c>
      <c r="S1205" s="5">
        <v>10</v>
      </c>
      <c r="T1205" s="5"/>
      <c r="U1205" s="5"/>
      <c r="V1205" s="5">
        <v>6.5910000000000002</v>
      </c>
      <c r="W1205" s="5">
        <v>0.6</v>
      </c>
      <c r="X1205" s="5"/>
      <c r="Y1205" s="5"/>
      <c r="Z1205" s="5"/>
      <c r="AA1205" s="5"/>
      <c r="AB1205" s="5"/>
      <c r="AC1205" s="5"/>
      <c r="AD1205" s="5"/>
      <c r="AE1205" s="5"/>
      <c r="AF1205" s="5"/>
      <c r="AG1205" s="5"/>
      <c r="AH1205" s="5"/>
      <c r="AI1205" s="5"/>
      <c r="AJ1205" s="5"/>
      <c r="AK1205" s="5"/>
      <c r="AL1205" s="5"/>
      <c r="AM1205" s="5">
        <v>10</v>
      </c>
      <c r="AN1205" s="5"/>
      <c r="AO1205" s="5">
        <f>1.37689*0.89689^W1205</f>
        <v>1.289860534178553</v>
      </c>
      <c r="AP1205" s="5"/>
      <c r="AQ1205" s="5"/>
      <c r="AR1205" s="5" t="s">
        <v>2910</v>
      </c>
    </row>
    <row r="1206" spans="1:44">
      <c r="A1206" t="s">
        <v>1490</v>
      </c>
      <c r="B1206" t="s">
        <v>1489</v>
      </c>
      <c r="C1206" t="s">
        <v>1691</v>
      </c>
      <c r="D1206" s="5">
        <v>2012</v>
      </c>
      <c r="E1206" t="s">
        <v>1709</v>
      </c>
      <c r="F1206" t="s">
        <v>51</v>
      </c>
      <c r="G1206">
        <v>-25.937830000000002</v>
      </c>
      <c r="H1206">
        <v>113.93635</v>
      </c>
      <c r="I1206" t="s">
        <v>156</v>
      </c>
      <c r="J1206" t="s">
        <v>49</v>
      </c>
      <c r="K1206" t="s">
        <v>2922</v>
      </c>
      <c r="L1206" t="s">
        <v>48</v>
      </c>
      <c r="M1206" t="s">
        <v>870</v>
      </c>
      <c r="N1206" t="s">
        <v>869</v>
      </c>
      <c r="O1206">
        <v>677</v>
      </c>
      <c r="P1206">
        <v>3.15</v>
      </c>
      <c r="Q1206">
        <v>2.2400000000000002</v>
      </c>
      <c r="R1206">
        <v>5.39</v>
      </c>
      <c r="S1206">
        <v>86.5</v>
      </c>
      <c r="T1206">
        <v>786.87</v>
      </c>
      <c r="U1206">
        <v>10.9</v>
      </c>
      <c r="V1206">
        <v>279.69</v>
      </c>
      <c r="W1206">
        <v>3.92</v>
      </c>
      <c r="X1206">
        <v>507.18</v>
      </c>
      <c r="Y1206">
        <v>6.99</v>
      </c>
      <c r="Z1206">
        <f>SUM(AA1206:AB1206)</f>
        <v>127.02770000000001</v>
      </c>
      <c r="AA1206">
        <v>37.340000000000003</v>
      </c>
      <c r="AB1206">
        <v>89.687700000000007</v>
      </c>
      <c r="AC1206">
        <f>SUM(AD1206:AE1206)</f>
        <v>269.43920000000003</v>
      </c>
      <c r="AD1206">
        <v>84.899100000000004</v>
      </c>
      <c r="AE1206">
        <v>184.5401</v>
      </c>
      <c r="AF1206">
        <f>SUM(AG1206:AH1206)</f>
        <v>469.39300000000003</v>
      </c>
      <c r="AG1206">
        <v>158.93430000000001</v>
      </c>
      <c r="AH1206">
        <v>310.45870000000002</v>
      </c>
      <c r="AM1206">
        <v>86.5</v>
      </c>
      <c r="AN1206">
        <v>58.644827589999998</v>
      </c>
      <c r="AO1206">
        <v>0.85</v>
      </c>
    </row>
    <row r="1207" spans="1:44">
      <c r="A1207" t="s">
        <v>1490</v>
      </c>
      <c r="B1207" t="s">
        <v>1489</v>
      </c>
      <c r="C1207" t="s">
        <v>1691</v>
      </c>
      <c r="D1207" s="5">
        <v>2012</v>
      </c>
      <c r="E1207" t="s">
        <v>1690</v>
      </c>
      <c r="F1207" t="s">
        <v>51</v>
      </c>
      <c r="G1207">
        <v>-25.937830000000002</v>
      </c>
      <c r="H1207">
        <v>113.93635</v>
      </c>
      <c r="I1207" t="s">
        <v>156</v>
      </c>
      <c r="J1207" t="s">
        <v>49</v>
      </c>
      <c r="K1207" t="s">
        <v>2922</v>
      </c>
      <c r="L1207" t="s">
        <v>48</v>
      </c>
      <c r="M1207" t="s">
        <v>870</v>
      </c>
      <c r="N1207" t="s">
        <v>869</v>
      </c>
      <c r="O1207">
        <v>405</v>
      </c>
      <c r="P1207">
        <v>3.15</v>
      </c>
      <c r="Q1207">
        <v>2.2400000000000002</v>
      </c>
      <c r="R1207">
        <v>5.39</v>
      </c>
      <c r="S1207">
        <v>5</v>
      </c>
      <c r="T1207">
        <v>56.75</v>
      </c>
      <c r="U1207">
        <v>8.99</v>
      </c>
      <c r="V1207">
        <v>6.85</v>
      </c>
      <c r="W1207">
        <v>1.0900000000000001</v>
      </c>
      <c r="X1207">
        <v>49.9</v>
      </c>
      <c r="Y1207">
        <v>7.91</v>
      </c>
      <c r="AM1207">
        <v>5</v>
      </c>
      <c r="AN1207">
        <v>52.42582685</v>
      </c>
      <c r="AO1207">
        <v>1.26</v>
      </c>
    </row>
    <row r="1208" spans="1:44">
      <c r="A1208" s="5" t="s">
        <v>1490</v>
      </c>
      <c r="B1208" s="5" t="s">
        <v>1489</v>
      </c>
      <c r="C1208" s="5" t="s">
        <v>1889</v>
      </c>
      <c r="D1208" s="5">
        <v>2012</v>
      </c>
      <c r="E1208" s="5" t="s">
        <v>1891</v>
      </c>
      <c r="F1208" s="5" t="s">
        <v>513</v>
      </c>
      <c r="G1208" s="5">
        <v>35.58</v>
      </c>
      <c r="H1208" s="5">
        <v>14.21</v>
      </c>
      <c r="I1208" s="5" t="s">
        <v>2912</v>
      </c>
      <c r="J1208" s="5" t="s">
        <v>95</v>
      </c>
      <c r="K1208" s="5" t="s">
        <v>846</v>
      </c>
      <c r="L1208" s="5" t="s">
        <v>48</v>
      </c>
      <c r="M1208" s="5" t="s">
        <v>166</v>
      </c>
      <c r="N1208" s="5" t="s">
        <v>165</v>
      </c>
      <c r="O1208" s="5">
        <v>253</v>
      </c>
      <c r="P1208" s="5">
        <v>3.26</v>
      </c>
      <c r="Q1208" s="5">
        <v>10.47</v>
      </c>
      <c r="R1208" s="5">
        <v>13.72</v>
      </c>
      <c r="S1208" s="5">
        <v>10</v>
      </c>
      <c r="T1208" s="5"/>
      <c r="U1208" s="5"/>
      <c r="V1208" s="5">
        <v>4.8929999999999998</v>
      </c>
      <c r="W1208" s="5">
        <v>0.45</v>
      </c>
      <c r="X1208" s="5"/>
      <c r="Y1208" s="5"/>
      <c r="Z1208" s="5"/>
      <c r="AA1208" s="5"/>
      <c r="AB1208" s="5"/>
      <c r="AC1208" s="5"/>
      <c r="AD1208" s="5"/>
      <c r="AE1208" s="5"/>
      <c r="AF1208" s="5"/>
      <c r="AG1208" s="5"/>
      <c r="AH1208" s="5"/>
      <c r="AI1208" s="5"/>
      <c r="AJ1208" s="5"/>
      <c r="AK1208" s="5"/>
      <c r="AL1208" s="5"/>
      <c r="AM1208" s="5">
        <v>10</v>
      </c>
      <c r="AN1208" s="5"/>
      <c r="AO1208" s="5">
        <f>1.37689*0.89689^W1208</f>
        <v>1.311088106123357</v>
      </c>
      <c r="AP1208" s="5"/>
      <c r="AQ1208" s="5"/>
      <c r="AR1208" s="5" t="s">
        <v>2910</v>
      </c>
    </row>
    <row r="1209" spans="1:44">
      <c r="A1209" s="5" t="s">
        <v>1490</v>
      </c>
      <c r="B1209" s="5" t="s">
        <v>1489</v>
      </c>
      <c r="C1209" s="5" t="s">
        <v>1889</v>
      </c>
      <c r="D1209" s="5">
        <v>2012</v>
      </c>
      <c r="E1209" s="5" t="s">
        <v>1890</v>
      </c>
      <c r="F1209" s="5" t="s">
        <v>513</v>
      </c>
      <c r="G1209" s="5">
        <v>35.56</v>
      </c>
      <c r="H1209" s="5">
        <v>14.28</v>
      </c>
      <c r="I1209" s="5" t="s">
        <v>2912</v>
      </c>
      <c r="J1209" s="5" t="s">
        <v>95</v>
      </c>
      <c r="K1209" s="5" t="s">
        <v>846</v>
      </c>
      <c r="L1209" s="5" t="s">
        <v>48</v>
      </c>
      <c r="M1209" s="5" t="s">
        <v>166</v>
      </c>
      <c r="N1209" s="5" t="s">
        <v>165</v>
      </c>
      <c r="O1209" s="5">
        <v>257</v>
      </c>
      <c r="P1209" s="5">
        <v>3.29</v>
      </c>
      <c r="Q1209" s="5">
        <v>10.59</v>
      </c>
      <c r="R1209" s="5">
        <v>13.88</v>
      </c>
      <c r="S1209" s="5">
        <v>10</v>
      </c>
      <c r="T1209" s="5"/>
      <c r="U1209" s="5"/>
      <c r="V1209" s="5">
        <v>1.9650000000000001</v>
      </c>
      <c r="W1209" s="5">
        <v>0.18</v>
      </c>
      <c r="X1209" s="5"/>
      <c r="Y1209" s="5"/>
      <c r="Z1209" s="5"/>
      <c r="AA1209" s="5"/>
      <c r="AB1209" s="5"/>
      <c r="AC1209" s="5"/>
      <c r="AD1209" s="5"/>
      <c r="AE1209" s="5"/>
      <c r="AF1209" s="5"/>
      <c r="AG1209" s="5"/>
      <c r="AH1209" s="5"/>
      <c r="AI1209" s="5"/>
      <c r="AJ1209" s="5"/>
      <c r="AK1209" s="5"/>
      <c r="AL1209" s="5"/>
      <c r="AM1209" s="5">
        <v>10</v>
      </c>
      <c r="AN1209" s="5"/>
      <c r="AO1209" s="5">
        <f>1.37689*0.89689^W1209</f>
        <v>1.3501819521947149</v>
      </c>
      <c r="AP1209" s="5"/>
      <c r="AQ1209" s="5"/>
      <c r="AR1209" s="5" t="s">
        <v>2910</v>
      </c>
    </row>
    <row r="1210" spans="1:44">
      <c r="A1210" t="s">
        <v>1490</v>
      </c>
      <c r="B1210" t="s">
        <v>1489</v>
      </c>
      <c r="C1210" t="s">
        <v>1691</v>
      </c>
      <c r="D1210" s="5">
        <v>2012</v>
      </c>
      <c r="E1210" t="s">
        <v>1690</v>
      </c>
      <c r="F1210" t="s">
        <v>51</v>
      </c>
      <c r="G1210">
        <v>-25.97889</v>
      </c>
      <c r="H1210">
        <v>114.09544</v>
      </c>
      <c r="I1210" t="s">
        <v>156</v>
      </c>
      <c r="J1210" t="s">
        <v>49</v>
      </c>
      <c r="K1210" t="s">
        <v>2922</v>
      </c>
      <c r="L1210" t="s">
        <v>48</v>
      </c>
      <c r="M1210" t="s">
        <v>870</v>
      </c>
      <c r="N1210" t="s">
        <v>869</v>
      </c>
      <c r="O1210">
        <v>411</v>
      </c>
      <c r="P1210">
        <v>3.36</v>
      </c>
      <c r="Q1210">
        <v>2.82</v>
      </c>
      <c r="R1210">
        <v>6.18</v>
      </c>
      <c r="S1210">
        <v>5</v>
      </c>
      <c r="T1210">
        <v>50.85</v>
      </c>
      <c r="U1210">
        <v>11.88</v>
      </c>
      <c r="V1210">
        <v>5.39</v>
      </c>
      <c r="W1210">
        <v>1.26</v>
      </c>
      <c r="X1210">
        <v>45.46</v>
      </c>
      <c r="Y1210">
        <v>10.62</v>
      </c>
      <c r="AM1210">
        <v>5</v>
      </c>
      <c r="AN1210">
        <v>70.9295963</v>
      </c>
      <c r="AO1210">
        <v>0.86</v>
      </c>
    </row>
    <row r="1211" spans="1:44">
      <c r="A1211" t="s">
        <v>1490</v>
      </c>
      <c r="B1211" t="s">
        <v>1489</v>
      </c>
      <c r="C1211" t="s">
        <v>1691</v>
      </c>
      <c r="D1211" s="5">
        <v>2012</v>
      </c>
      <c r="E1211" t="s">
        <v>1690</v>
      </c>
      <c r="F1211" t="s">
        <v>51</v>
      </c>
      <c r="G1211">
        <v>-25.968869999999999</v>
      </c>
      <c r="H1211">
        <v>114.1142</v>
      </c>
      <c r="I1211" t="s">
        <v>156</v>
      </c>
      <c r="J1211" t="s">
        <v>49</v>
      </c>
      <c r="K1211" t="s">
        <v>2922</v>
      </c>
      <c r="L1211" t="s">
        <v>48</v>
      </c>
      <c r="M1211" t="s">
        <v>870</v>
      </c>
      <c r="N1211" t="s">
        <v>869</v>
      </c>
      <c r="O1211">
        <v>427</v>
      </c>
      <c r="P1211">
        <v>3.68</v>
      </c>
      <c r="Q1211">
        <v>4.7699999999999996</v>
      </c>
      <c r="R1211">
        <v>8.4499999999999993</v>
      </c>
      <c r="S1211">
        <v>5</v>
      </c>
      <c r="T1211">
        <v>54.65</v>
      </c>
      <c r="U1211">
        <v>11.2</v>
      </c>
      <c r="V1211">
        <v>3.18</v>
      </c>
      <c r="W1211">
        <v>0.65</v>
      </c>
      <c r="X1211">
        <v>51.48</v>
      </c>
      <c r="Y1211">
        <v>10.55</v>
      </c>
      <c r="AM1211">
        <v>5</v>
      </c>
      <c r="AN1211">
        <v>61.534837060000001</v>
      </c>
      <c r="AO1211">
        <v>0.98</v>
      </c>
    </row>
    <row r="1212" spans="1:44">
      <c r="A1212" s="5" t="s">
        <v>1490</v>
      </c>
      <c r="B1212" s="5" t="s">
        <v>1489</v>
      </c>
      <c r="C1212" s="5" t="s">
        <v>1889</v>
      </c>
      <c r="D1212" s="5">
        <v>2012</v>
      </c>
      <c r="E1212" s="5" t="s">
        <v>1890</v>
      </c>
      <c r="F1212" s="5" t="s">
        <v>513</v>
      </c>
      <c r="G1212" s="5">
        <v>35.56</v>
      </c>
      <c r="H1212" s="5">
        <v>14.28</v>
      </c>
      <c r="I1212" s="5" t="s">
        <v>2912</v>
      </c>
      <c r="J1212" s="5" t="s">
        <v>95</v>
      </c>
      <c r="K1212" s="5" t="s">
        <v>846</v>
      </c>
      <c r="L1212" s="5" t="s">
        <v>48</v>
      </c>
      <c r="M1212" s="5" t="s">
        <v>166</v>
      </c>
      <c r="N1212" s="5" t="s">
        <v>165</v>
      </c>
      <c r="O1212" s="5">
        <v>259</v>
      </c>
      <c r="P1212" s="5">
        <v>4.3099999999999996</v>
      </c>
      <c r="Q1212" s="5">
        <v>13.86</v>
      </c>
      <c r="R1212" s="5">
        <v>18.170000000000002</v>
      </c>
      <c r="S1212" s="5">
        <v>10</v>
      </c>
      <c r="T1212" s="5"/>
      <c r="U1212" s="5"/>
      <c r="V1212" s="5">
        <v>4.3019999999999996</v>
      </c>
      <c r="W1212" s="5">
        <v>0.39</v>
      </c>
      <c r="X1212" s="5"/>
      <c r="Y1212" s="5"/>
      <c r="Z1212" s="5"/>
      <c r="AA1212" s="5"/>
      <c r="AB1212" s="5"/>
      <c r="AC1212" s="5"/>
      <c r="AD1212" s="5"/>
      <c r="AE1212" s="5"/>
      <c r="AF1212" s="5"/>
      <c r="AG1212" s="5"/>
      <c r="AH1212" s="5"/>
      <c r="AI1212" s="5"/>
      <c r="AJ1212" s="5"/>
      <c r="AK1212" s="5"/>
      <c r="AL1212" s="5"/>
      <c r="AM1212" s="5">
        <v>10</v>
      </c>
      <c r="AN1212" s="5"/>
      <c r="AO1212" s="5">
        <f>1.37689*0.89689^W1212</f>
        <v>1.3196766323975417</v>
      </c>
      <c r="AP1212" s="5"/>
      <c r="AQ1212" s="5"/>
      <c r="AR1212" s="5" t="s">
        <v>2910</v>
      </c>
    </row>
    <row r="1213" spans="1:44">
      <c r="A1213" s="5" t="s">
        <v>1490</v>
      </c>
      <c r="B1213" s="5" t="s">
        <v>1489</v>
      </c>
      <c r="C1213" s="5" t="s">
        <v>1889</v>
      </c>
      <c r="D1213" s="5">
        <v>2012</v>
      </c>
      <c r="E1213" s="5" t="s">
        <v>1888</v>
      </c>
      <c r="F1213" s="5" t="s">
        <v>513</v>
      </c>
      <c r="G1213" s="5">
        <v>35.51</v>
      </c>
      <c r="H1213" s="5">
        <v>14.33</v>
      </c>
      <c r="I1213" s="5" t="s">
        <v>2912</v>
      </c>
      <c r="J1213" s="5" t="s">
        <v>95</v>
      </c>
      <c r="K1213" s="5" t="s">
        <v>846</v>
      </c>
      <c r="L1213" s="5" t="s">
        <v>48</v>
      </c>
      <c r="M1213" s="5" t="s">
        <v>166</v>
      </c>
      <c r="N1213" s="5" t="s">
        <v>165</v>
      </c>
      <c r="O1213" s="5">
        <v>266</v>
      </c>
      <c r="P1213" s="5">
        <v>4.3099999999999996</v>
      </c>
      <c r="Q1213" s="5">
        <v>13.85</v>
      </c>
      <c r="R1213" s="5">
        <v>18.149999999999999</v>
      </c>
      <c r="S1213" s="5">
        <v>10</v>
      </c>
      <c r="T1213" s="5"/>
      <c r="U1213" s="5"/>
      <c r="V1213" s="5">
        <v>2.2759999999999998</v>
      </c>
      <c r="W1213" s="5">
        <v>0.21</v>
      </c>
      <c r="X1213" s="5"/>
      <c r="Y1213" s="5"/>
      <c r="Z1213" s="5"/>
      <c r="AA1213" s="5"/>
      <c r="AB1213" s="5"/>
      <c r="AC1213" s="5"/>
      <c r="AD1213" s="5"/>
      <c r="AE1213" s="5"/>
      <c r="AF1213" s="5"/>
      <c r="AG1213" s="5"/>
      <c r="AH1213" s="5"/>
      <c r="AI1213" s="5"/>
      <c r="AJ1213" s="5"/>
      <c r="AK1213" s="5"/>
      <c r="AL1213" s="5"/>
      <c r="AM1213" s="5">
        <v>10</v>
      </c>
      <c r="AN1213" s="5"/>
      <c r="AO1213" s="5">
        <f>1.37689*0.89689^W1213</f>
        <v>1.3457812522439994</v>
      </c>
      <c r="AP1213" s="5"/>
      <c r="AQ1213" s="5"/>
      <c r="AR1213" s="5" t="s">
        <v>2910</v>
      </c>
    </row>
    <row r="1214" spans="1:44">
      <c r="A1214" t="s">
        <v>1490</v>
      </c>
      <c r="B1214" t="s">
        <v>1489</v>
      </c>
      <c r="C1214" t="s">
        <v>1932</v>
      </c>
      <c r="D1214" s="5">
        <v>2012</v>
      </c>
      <c r="E1214" t="s">
        <v>1934</v>
      </c>
      <c r="F1214" t="s">
        <v>518</v>
      </c>
      <c r="G1214">
        <v>39.221640000000001</v>
      </c>
      <c r="H1214">
        <v>3.1388699999999998</v>
      </c>
      <c r="I1214" t="s">
        <v>2912</v>
      </c>
      <c r="J1214" t="s">
        <v>95</v>
      </c>
      <c r="K1214" t="s">
        <v>846</v>
      </c>
      <c r="L1214" t="s">
        <v>48</v>
      </c>
      <c r="M1214" t="s">
        <v>166</v>
      </c>
      <c r="N1214" t="s">
        <v>165</v>
      </c>
      <c r="O1214">
        <v>162</v>
      </c>
      <c r="P1214">
        <v>4.34</v>
      </c>
      <c r="Q1214">
        <v>13.95</v>
      </c>
      <c r="R1214">
        <v>18.29</v>
      </c>
      <c r="S1214">
        <v>2</v>
      </c>
      <c r="V1214">
        <v>0.66</v>
      </c>
      <c r="W1214">
        <v>0.18</v>
      </c>
      <c r="AM1214">
        <v>2</v>
      </c>
      <c r="AN1214">
        <v>49</v>
      </c>
      <c r="AO1214">
        <v>1.83</v>
      </c>
    </row>
    <row r="1215" spans="1:44">
      <c r="A1215" t="s">
        <v>1490</v>
      </c>
      <c r="B1215" t="s">
        <v>1489</v>
      </c>
      <c r="C1215" t="s">
        <v>1932</v>
      </c>
      <c r="D1215" s="5">
        <v>2012</v>
      </c>
      <c r="E1215" t="s">
        <v>1933</v>
      </c>
      <c r="F1215" t="s">
        <v>518</v>
      </c>
      <c r="G1215">
        <v>39.3217</v>
      </c>
      <c r="H1215">
        <v>2.4257</v>
      </c>
      <c r="I1215" t="s">
        <v>2912</v>
      </c>
      <c r="J1215" t="s">
        <v>95</v>
      </c>
      <c r="K1215" t="s">
        <v>846</v>
      </c>
      <c r="L1215" t="s">
        <v>48</v>
      </c>
      <c r="M1215" t="s">
        <v>166</v>
      </c>
      <c r="N1215" t="s">
        <v>165</v>
      </c>
      <c r="O1215">
        <v>164</v>
      </c>
      <c r="P1215">
        <v>4.66</v>
      </c>
      <c r="Q1215">
        <v>14.97</v>
      </c>
      <c r="R1215">
        <v>19.62</v>
      </c>
      <c r="S1215">
        <v>2</v>
      </c>
      <c r="V1215">
        <v>1.1399999999999999</v>
      </c>
      <c r="W1215">
        <v>0.35499999999999998</v>
      </c>
      <c r="AM1215">
        <v>2</v>
      </c>
      <c r="AN1215">
        <v>57</v>
      </c>
      <c r="AO1215">
        <v>1.6</v>
      </c>
    </row>
    <row r="1216" spans="1:44">
      <c r="A1216" t="s">
        <v>1490</v>
      </c>
      <c r="B1216" t="s">
        <v>1489</v>
      </c>
      <c r="C1216" t="s">
        <v>1932</v>
      </c>
      <c r="D1216" s="5">
        <v>2012</v>
      </c>
      <c r="E1216" t="s">
        <v>1935</v>
      </c>
      <c r="F1216" t="s">
        <v>518</v>
      </c>
      <c r="G1216">
        <v>39.220300000000002</v>
      </c>
      <c r="H1216">
        <v>3.1373799999999998</v>
      </c>
      <c r="I1216" t="s">
        <v>2912</v>
      </c>
      <c r="J1216" t="s">
        <v>95</v>
      </c>
      <c r="K1216" t="s">
        <v>846</v>
      </c>
      <c r="L1216" t="s">
        <v>48</v>
      </c>
      <c r="M1216" t="s">
        <v>166</v>
      </c>
      <c r="N1216" t="s">
        <v>165</v>
      </c>
      <c r="O1216">
        <v>160</v>
      </c>
      <c r="P1216">
        <v>5.55</v>
      </c>
      <c r="Q1216">
        <v>17.84</v>
      </c>
      <c r="R1216">
        <v>23.38</v>
      </c>
      <c r="S1216">
        <v>2</v>
      </c>
      <c r="V1216">
        <v>0.26</v>
      </c>
      <c r="W1216">
        <v>8.5000000000000006E-2</v>
      </c>
      <c r="AM1216">
        <v>2</v>
      </c>
      <c r="AN1216">
        <v>55</v>
      </c>
      <c r="AO1216">
        <v>1.52</v>
      </c>
    </row>
    <row r="1217" spans="1:44">
      <c r="A1217" t="s">
        <v>207</v>
      </c>
      <c r="B1217" t="s">
        <v>206</v>
      </c>
      <c r="D1217">
        <v>2018</v>
      </c>
      <c r="E1217" t="s">
        <v>205</v>
      </c>
      <c r="F1217" t="s">
        <v>204</v>
      </c>
      <c r="G1217">
        <v>9.4847219999999997</v>
      </c>
      <c r="H1217">
        <v>78.901111</v>
      </c>
      <c r="I1217" t="s">
        <v>96</v>
      </c>
      <c r="J1217" t="s">
        <v>155</v>
      </c>
      <c r="K1217" t="s">
        <v>2923</v>
      </c>
      <c r="L1217" t="s">
        <v>48</v>
      </c>
      <c r="M1217" t="s">
        <v>85</v>
      </c>
      <c r="N1217" t="s">
        <v>47</v>
      </c>
      <c r="O1217" t="s">
        <v>85</v>
      </c>
      <c r="P1217">
        <v>10.75</v>
      </c>
      <c r="Q1217">
        <v>20.07</v>
      </c>
      <c r="R1217">
        <v>30.82</v>
      </c>
      <c r="S1217">
        <v>100</v>
      </c>
      <c r="V1217">
        <v>142.47</v>
      </c>
      <c r="AA1217">
        <v>21.37</v>
      </c>
      <c r="AD1217">
        <v>42.7</v>
      </c>
      <c r="AG1217">
        <v>71.2</v>
      </c>
      <c r="AJ1217">
        <v>142.47</v>
      </c>
      <c r="AM1217">
        <v>100</v>
      </c>
    </row>
    <row r="1218" spans="1:44">
      <c r="A1218" t="s">
        <v>2083</v>
      </c>
      <c r="B1218" t="s">
        <v>2082</v>
      </c>
      <c r="D1218">
        <v>2021</v>
      </c>
      <c r="E1218" t="s">
        <v>2128</v>
      </c>
      <c r="F1218" t="s">
        <v>51</v>
      </c>
      <c r="G1218">
        <v>-34.980883329999997</v>
      </c>
      <c r="H1218">
        <v>117.9594546</v>
      </c>
      <c r="I1218" t="s">
        <v>2912</v>
      </c>
      <c r="J1218" t="s">
        <v>412</v>
      </c>
      <c r="K1218" t="s">
        <v>2922</v>
      </c>
      <c r="L1218" t="s">
        <v>48</v>
      </c>
      <c r="M1218" t="s">
        <v>426</v>
      </c>
      <c r="N1218" t="s">
        <v>165</v>
      </c>
      <c r="O1218" t="s">
        <v>2288</v>
      </c>
      <c r="S1218">
        <v>55</v>
      </c>
      <c r="V1218">
        <v>71.230880500000026</v>
      </c>
      <c r="W1218">
        <v>2.2773290909090904</v>
      </c>
      <c r="AA1218">
        <v>17.080027400000006</v>
      </c>
      <c r="AD1218">
        <v>39.411503320000008</v>
      </c>
      <c r="AG1218">
        <v>65.317134540000012</v>
      </c>
      <c r="AM1218">
        <v>30</v>
      </c>
      <c r="AO1218">
        <v>0.57685636363636361</v>
      </c>
      <c r="AQ1218">
        <v>2.5</v>
      </c>
      <c r="AR1218">
        <v>1</v>
      </c>
    </row>
    <row r="1219" spans="1:44">
      <c r="A1219" t="s">
        <v>2083</v>
      </c>
      <c r="B1219" t="s">
        <v>2082</v>
      </c>
      <c r="D1219">
        <v>2021</v>
      </c>
      <c r="E1219" t="s">
        <v>2283</v>
      </c>
      <c r="F1219" t="s">
        <v>51</v>
      </c>
      <c r="G1219">
        <v>-32.159888889999998</v>
      </c>
      <c r="H1219">
        <v>115.6712222</v>
      </c>
      <c r="I1219" t="s">
        <v>2912</v>
      </c>
      <c r="J1219" t="s">
        <v>412</v>
      </c>
      <c r="K1219" t="s">
        <v>2922</v>
      </c>
      <c r="L1219" t="s">
        <v>48</v>
      </c>
      <c r="M1219" t="s">
        <v>426</v>
      </c>
      <c r="N1219" t="s">
        <v>165</v>
      </c>
      <c r="O1219" t="s">
        <v>2287</v>
      </c>
      <c r="S1219">
        <v>91</v>
      </c>
      <c r="V1219">
        <v>69.511449440000021</v>
      </c>
      <c r="W1219">
        <v>0.9078912087912091</v>
      </c>
      <c r="AA1219">
        <v>30.052090939999999</v>
      </c>
      <c r="AD1219">
        <v>48.965226269999995</v>
      </c>
      <c r="AG1219">
        <v>58.578362750000004</v>
      </c>
      <c r="AM1219">
        <v>30</v>
      </c>
      <c r="AO1219">
        <v>1.0517868131868136</v>
      </c>
      <c r="AQ1219">
        <v>1.4</v>
      </c>
      <c r="AR1219">
        <v>2</v>
      </c>
    </row>
    <row r="1220" spans="1:44">
      <c r="A1220" t="s">
        <v>2083</v>
      </c>
      <c r="B1220" t="s">
        <v>2082</v>
      </c>
      <c r="D1220">
        <v>2021</v>
      </c>
      <c r="E1220" t="s">
        <v>2283</v>
      </c>
      <c r="F1220" t="s">
        <v>51</v>
      </c>
      <c r="G1220">
        <v>-32.158153249999998</v>
      </c>
      <c r="H1220">
        <v>115.6715521</v>
      </c>
      <c r="I1220" t="s">
        <v>2912</v>
      </c>
      <c r="J1220" t="s">
        <v>412</v>
      </c>
      <c r="K1220" t="s">
        <v>2922</v>
      </c>
      <c r="L1220" t="s">
        <v>48</v>
      </c>
      <c r="M1220" t="s">
        <v>426</v>
      </c>
      <c r="N1220" t="s">
        <v>165</v>
      </c>
      <c r="O1220" t="s">
        <v>2286</v>
      </c>
      <c r="S1220">
        <v>71</v>
      </c>
      <c r="V1220">
        <v>67.02462100000001</v>
      </c>
      <c r="W1220">
        <v>1.0021676056338025</v>
      </c>
      <c r="AA1220">
        <v>29.198502779999998</v>
      </c>
      <c r="AD1220">
        <v>45.7000192</v>
      </c>
      <c r="AG1220">
        <v>58.388286640000011</v>
      </c>
      <c r="AM1220">
        <v>30</v>
      </c>
      <c r="AO1220">
        <v>1.0658647887323947</v>
      </c>
      <c r="AQ1220">
        <v>1.6</v>
      </c>
      <c r="AR1220">
        <v>3</v>
      </c>
    </row>
    <row r="1221" spans="1:44">
      <c r="A1221" t="s">
        <v>2083</v>
      </c>
      <c r="B1221" t="s">
        <v>2082</v>
      </c>
      <c r="D1221">
        <v>2021</v>
      </c>
      <c r="E1221" t="s">
        <v>2283</v>
      </c>
      <c r="F1221" t="s">
        <v>51</v>
      </c>
      <c r="G1221">
        <v>-32.15823108</v>
      </c>
      <c r="H1221">
        <v>115.6726723</v>
      </c>
      <c r="I1221" t="s">
        <v>2912</v>
      </c>
      <c r="J1221" t="s">
        <v>412</v>
      </c>
      <c r="K1221" t="s">
        <v>2922</v>
      </c>
      <c r="L1221" t="s">
        <v>48</v>
      </c>
      <c r="M1221" t="s">
        <v>426</v>
      </c>
      <c r="N1221" t="s">
        <v>165</v>
      </c>
      <c r="O1221" t="s">
        <v>2285</v>
      </c>
      <c r="S1221">
        <v>56</v>
      </c>
      <c r="V1221">
        <v>18.371183589999987</v>
      </c>
      <c r="W1221">
        <v>0.39118392857142836</v>
      </c>
      <c r="AA1221">
        <v>12.278288909999999</v>
      </c>
      <c r="AD1221">
        <v>16.452822069999996</v>
      </c>
      <c r="AG1221">
        <v>18.038974549999988</v>
      </c>
      <c r="AM1221">
        <v>30</v>
      </c>
      <c r="AO1221">
        <v>1.0216660714285715</v>
      </c>
      <c r="AQ1221">
        <v>1.8</v>
      </c>
      <c r="AR1221">
        <v>4</v>
      </c>
    </row>
    <row r="1222" spans="1:44">
      <c r="A1222" t="s">
        <v>2083</v>
      </c>
      <c r="B1222" t="s">
        <v>2082</v>
      </c>
      <c r="D1222">
        <v>2021</v>
      </c>
      <c r="E1222" t="s">
        <v>2283</v>
      </c>
      <c r="F1222" t="s">
        <v>51</v>
      </c>
      <c r="G1222">
        <v>-32.159901499999997</v>
      </c>
      <c r="H1222">
        <v>115.6717469</v>
      </c>
      <c r="I1222" t="s">
        <v>2912</v>
      </c>
      <c r="J1222" t="s">
        <v>412</v>
      </c>
      <c r="K1222" t="s">
        <v>2922</v>
      </c>
      <c r="L1222" t="s">
        <v>48</v>
      </c>
      <c r="M1222" t="s">
        <v>426</v>
      </c>
      <c r="N1222" t="s">
        <v>165</v>
      </c>
      <c r="O1222" t="s">
        <v>2284</v>
      </c>
      <c r="S1222">
        <v>86</v>
      </c>
      <c r="V1222">
        <v>21.071939630000003</v>
      </c>
      <c r="W1222">
        <v>0.22228953488372091</v>
      </c>
      <c r="AA1222">
        <v>12.589225170000001</v>
      </c>
      <c r="AD1222">
        <v>15.590104480000003</v>
      </c>
      <c r="AG1222">
        <v>18.531423200000003</v>
      </c>
      <c r="AM1222">
        <v>30</v>
      </c>
      <c r="AO1222">
        <v>1.2567441860465116</v>
      </c>
      <c r="AQ1222">
        <v>1.5</v>
      </c>
      <c r="AR1222">
        <v>5</v>
      </c>
    </row>
    <row r="1223" spans="1:44">
      <c r="A1223" t="s">
        <v>2083</v>
      </c>
      <c r="B1223" t="s">
        <v>2082</v>
      </c>
      <c r="D1223">
        <v>2021</v>
      </c>
      <c r="E1223" t="s">
        <v>2273</v>
      </c>
      <c r="F1223" t="s">
        <v>51</v>
      </c>
      <c r="G1223">
        <v>-40.665858999999998</v>
      </c>
      <c r="H1223">
        <v>144.75903</v>
      </c>
      <c r="I1223" t="s">
        <v>88</v>
      </c>
      <c r="J1223" t="s">
        <v>412</v>
      </c>
      <c r="K1223" t="s">
        <v>2922</v>
      </c>
      <c r="L1223" t="s">
        <v>48</v>
      </c>
      <c r="M1223" t="s">
        <v>426</v>
      </c>
      <c r="N1223" t="s">
        <v>165</v>
      </c>
      <c r="O1223" t="s">
        <v>2278</v>
      </c>
      <c r="S1223">
        <v>85</v>
      </c>
      <c r="V1223">
        <v>98.009873740000003</v>
      </c>
      <c r="W1223">
        <v>2.4325068965517236</v>
      </c>
      <c r="AA1223">
        <v>18.362971929999997</v>
      </c>
      <c r="AD1223">
        <v>36.083162349999995</v>
      </c>
      <c r="AG1223">
        <v>57.639577259999989</v>
      </c>
      <c r="AM1223">
        <v>30</v>
      </c>
      <c r="AO1223">
        <v>0.48455172413793102</v>
      </c>
      <c r="AQ1223">
        <v>19.8</v>
      </c>
      <c r="AR1223">
        <v>23</v>
      </c>
    </row>
    <row r="1224" spans="1:44">
      <c r="A1224" t="s">
        <v>2083</v>
      </c>
      <c r="B1224" t="s">
        <v>2082</v>
      </c>
      <c r="D1224">
        <v>2021</v>
      </c>
      <c r="E1224" t="s">
        <v>2273</v>
      </c>
      <c r="F1224" t="s">
        <v>51</v>
      </c>
      <c r="G1224">
        <v>-40.679786</v>
      </c>
      <c r="H1224">
        <v>144.78614300000001</v>
      </c>
      <c r="I1224" t="s">
        <v>88</v>
      </c>
      <c r="J1224" t="s">
        <v>412</v>
      </c>
      <c r="K1224" t="s">
        <v>2922</v>
      </c>
      <c r="L1224" t="s">
        <v>48</v>
      </c>
      <c r="M1224" t="s">
        <v>426</v>
      </c>
      <c r="N1224" t="s">
        <v>165</v>
      </c>
      <c r="O1224" t="s">
        <v>2277</v>
      </c>
      <c r="S1224">
        <v>79</v>
      </c>
      <c r="V1224">
        <v>113.72948126999997</v>
      </c>
      <c r="W1224">
        <v>2.2500333333333331</v>
      </c>
      <c r="AA1224">
        <v>26.076307979999999</v>
      </c>
      <c r="AD1224">
        <v>48.229439509999999</v>
      </c>
      <c r="AG1224">
        <v>72.569711940000005</v>
      </c>
      <c r="AM1224">
        <v>30</v>
      </c>
      <c r="AO1224">
        <v>0.64524814814814824</v>
      </c>
      <c r="AQ1224">
        <v>8</v>
      </c>
      <c r="AR1224">
        <v>24</v>
      </c>
    </row>
    <row r="1225" spans="1:44">
      <c r="A1225" t="s">
        <v>2083</v>
      </c>
      <c r="B1225" t="s">
        <v>2082</v>
      </c>
      <c r="D1225">
        <v>2021</v>
      </c>
      <c r="E1225" t="s">
        <v>2273</v>
      </c>
      <c r="F1225" t="s">
        <v>51</v>
      </c>
      <c r="G1225">
        <v>-40.673662</v>
      </c>
      <c r="H1225">
        <v>144.787115</v>
      </c>
      <c r="I1225" t="s">
        <v>88</v>
      </c>
      <c r="J1225" t="s">
        <v>412</v>
      </c>
      <c r="K1225" t="s">
        <v>2922</v>
      </c>
      <c r="L1225" t="s">
        <v>48</v>
      </c>
      <c r="M1225" t="s">
        <v>426</v>
      </c>
      <c r="N1225" t="s">
        <v>165</v>
      </c>
      <c r="O1225" t="s">
        <v>2276</v>
      </c>
      <c r="S1225">
        <v>76</v>
      </c>
      <c r="V1225">
        <v>154.44857249000003</v>
      </c>
      <c r="W1225" s="5">
        <v>3.3404692300000001</v>
      </c>
      <c r="AA1225">
        <v>38.803718660000001</v>
      </c>
      <c r="AD1225">
        <v>72.805735580000004</v>
      </c>
      <c r="AG1225">
        <v>111.11132120000002</v>
      </c>
      <c r="AM1225">
        <v>30</v>
      </c>
      <c r="AO1225">
        <v>0.62983076923076908</v>
      </c>
      <c r="AQ1225">
        <v>16.3</v>
      </c>
      <c r="AR1225">
        <v>25</v>
      </c>
    </row>
    <row r="1226" spans="1:44">
      <c r="A1226" t="s">
        <v>2083</v>
      </c>
      <c r="B1226" t="s">
        <v>2082</v>
      </c>
      <c r="D1226">
        <v>2021</v>
      </c>
      <c r="E1226" t="s">
        <v>2273</v>
      </c>
      <c r="F1226" t="s">
        <v>51</v>
      </c>
      <c r="G1226">
        <v>-40.683425</v>
      </c>
      <c r="H1226">
        <v>144.786134</v>
      </c>
      <c r="I1226" t="s">
        <v>88</v>
      </c>
      <c r="J1226" t="s">
        <v>412</v>
      </c>
      <c r="K1226" t="s">
        <v>2922</v>
      </c>
      <c r="L1226" t="s">
        <v>48</v>
      </c>
      <c r="M1226" t="s">
        <v>426</v>
      </c>
      <c r="N1226" t="s">
        <v>165</v>
      </c>
      <c r="O1226" t="s">
        <v>2275</v>
      </c>
      <c r="S1226">
        <v>79</v>
      </c>
      <c r="V1226">
        <v>128.69751134000001</v>
      </c>
      <c r="W1226">
        <v>2.1829555555555551</v>
      </c>
      <c r="AA1226">
        <v>52.128277499999989</v>
      </c>
      <c r="AD1226">
        <v>72.038643409999978</v>
      </c>
      <c r="AG1226">
        <v>94.149318469999983</v>
      </c>
      <c r="AM1226">
        <v>30</v>
      </c>
      <c r="AO1226">
        <v>0.76742222222222212</v>
      </c>
      <c r="AQ1226">
        <v>6</v>
      </c>
      <c r="AR1226">
        <v>26</v>
      </c>
    </row>
    <row r="1227" spans="1:44">
      <c r="A1227" t="s">
        <v>2083</v>
      </c>
      <c r="B1227" t="s">
        <v>2082</v>
      </c>
      <c r="D1227">
        <v>2021</v>
      </c>
      <c r="E1227" t="s">
        <v>2273</v>
      </c>
      <c r="F1227" t="s">
        <v>51</v>
      </c>
      <c r="G1227">
        <v>-40.720885000000003</v>
      </c>
      <c r="H1227">
        <v>145.037813</v>
      </c>
      <c r="I1227" t="s">
        <v>88</v>
      </c>
      <c r="J1227" t="s">
        <v>412</v>
      </c>
      <c r="K1227" t="s">
        <v>2922</v>
      </c>
      <c r="L1227" t="s">
        <v>48</v>
      </c>
      <c r="M1227" t="s">
        <v>426</v>
      </c>
      <c r="N1227" t="s">
        <v>165</v>
      </c>
      <c r="O1227" t="s">
        <v>2274</v>
      </c>
      <c r="S1227">
        <v>79</v>
      </c>
      <c r="V1227">
        <v>78.248776279999987</v>
      </c>
      <c r="W1227">
        <v>1.4224037037037036</v>
      </c>
      <c r="AA1227">
        <v>20.413243249999997</v>
      </c>
      <c r="AD1227">
        <v>38.261714240000003</v>
      </c>
      <c r="AG1227">
        <v>58.245196240000006</v>
      </c>
      <c r="AM1227">
        <v>30</v>
      </c>
      <c r="AO1227">
        <v>0.70915925925925916</v>
      </c>
      <c r="AQ1227">
        <v>5.3</v>
      </c>
      <c r="AR1227">
        <v>27</v>
      </c>
    </row>
    <row r="1228" spans="1:44">
      <c r="A1228" t="s">
        <v>2083</v>
      </c>
      <c r="B1228" t="s">
        <v>2082</v>
      </c>
      <c r="D1228">
        <v>2021</v>
      </c>
      <c r="E1228" t="s">
        <v>2260</v>
      </c>
      <c r="F1228" t="s">
        <v>51</v>
      </c>
      <c r="G1228">
        <v>-31.988733329999999</v>
      </c>
      <c r="H1228">
        <v>115.51721670000001</v>
      </c>
      <c r="I1228" t="s">
        <v>50</v>
      </c>
      <c r="J1228" t="s">
        <v>412</v>
      </c>
      <c r="K1228" t="s">
        <v>2922</v>
      </c>
      <c r="L1228" t="s">
        <v>48</v>
      </c>
      <c r="M1228" t="s">
        <v>426</v>
      </c>
      <c r="N1228" t="s">
        <v>165</v>
      </c>
      <c r="O1228" t="s">
        <v>2269</v>
      </c>
      <c r="S1228">
        <v>38</v>
      </c>
      <c r="V1228">
        <v>47.067177000000001</v>
      </c>
      <c r="W1228">
        <v>1.1865236842105262</v>
      </c>
      <c r="AA1228">
        <v>27.316929690000002</v>
      </c>
      <c r="AD1228">
        <v>39.90667655</v>
      </c>
      <c r="AM1228">
        <v>30</v>
      </c>
      <c r="AO1228">
        <v>1.110621053</v>
      </c>
      <c r="AQ1228">
        <v>2.7</v>
      </c>
      <c r="AR1228">
        <v>31</v>
      </c>
    </row>
    <row r="1229" spans="1:44">
      <c r="A1229" t="s">
        <v>2083</v>
      </c>
      <c r="B1229" t="s">
        <v>2082</v>
      </c>
      <c r="D1229">
        <v>2021</v>
      </c>
      <c r="E1229" t="s">
        <v>2260</v>
      </c>
      <c r="F1229" t="s">
        <v>51</v>
      </c>
      <c r="G1229">
        <v>-32.01621111</v>
      </c>
      <c r="H1229">
        <v>115.5314083</v>
      </c>
      <c r="I1229" t="s">
        <v>50</v>
      </c>
      <c r="J1229" t="s">
        <v>412</v>
      </c>
      <c r="K1229" t="s">
        <v>2922</v>
      </c>
      <c r="L1229" t="s">
        <v>48</v>
      </c>
      <c r="M1229" t="s">
        <v>1505</v>
      </c>
      <c r="N1229" t="s">
        <v>869</v>
      </c>
      <c r="O1229" t="s">
        <v>2268</v>
      </c>
      <c r="S1229">
        <v>92</v>
      </c>
      <c r="V1229">
        <v>91.385077150000001</v>
      </c>
      <c r="W1229">
        <v>0.83934347826086952</v>
      </c>
      <c r="AA1229" s="5">
        <v>15.694478699999999</v>
      </c>
      <c r="AD1229">
        <v>30.208188710000002</v>
      </c>
      <c r="AG1229">
        <v>52.904877829999997</v>
      </c>
      <c r="AM1229">
        <v>30</v>
      </c>
      <c r="AO1229">
        <v>1.1880423913043476</v>
      </c>
      <c r="AQ1229">
        <v>1.8</v>
      </c>
      <c r="AR1229">
        <v>32</v>
      </c>
    </row>
    <row r="1230" spans="1:44">
      <c r="A1230" t="s">
        <v>2083</v>
      </c>
      <c r="B1230" t="s">
        <v>2082</v>
      </c>
      <c r="D1230">
        <v>2021</v>
      </c>
      <c r="E1230" t="s">
        <v>2260</v>
      </c>
      <c r="F1230" t="s">
        <v>51</v>
      </c>
      <c r="G1230">
        <v>-32.016069440000003</v>
      </c>
      <c r="H1230">
        <v>115.5311889</v>
      </c>
      <c r="I1230" t="s">
        <v>50</v>
      </c>
      <c r="J1230" t="s">
        <v>412</v>
      </c>
      <c r="K1230" t="s">
        <v>2922</v>
      </c>
      <c r="L1230" t="s">
        <v>48</v>
      </c>
      <c r="M1230" t="s">
        <v>1505</v>
      </c>
      <c r="N1230" t="s">
        <v>869</v>
      </c>
      <c r="O1230" t="s">
        <v>2267</v>
      </c>
      <c r="S1230">
        <v>60</v>
      </c>
      <c r="V1230">
        <v>56.084185680000026</v>
      </c>
      <c r="W1230">
        <v>0.79331500000000021</v>
      </c>
      <c r="AA1230">
        <v>12.423397679999999</v>
      </c>
      <c r="AD1230">
        <v>28.98697198</v>
      </c>
      <c r="AG1230">
        <v>47.122190240000009</v>
      </c>
      <c r="AM1230">
        <v>30</v>
      </c>
      <c r="AO1230">
        <v>1.23021</v>
      </c>
      <c r="AQ1230">
        <v>3.7</v>
      </c>
      <c r="AR1230">
        <v>33</v>
      </c>
    </row>
    <row r="1231" spans="1:44">
      <c r="A1231" t="s">
        <v>2083</v>
      </c>
      <c r="B1231" t="s">
        <v>2082</v>
      </c>
      <c r="D1231">
        <v>2021</v>
      </c>
      <c r="E1231" t="s">
        <v>2260</v>
      </c>
      <c r="F1231" t="s">
        <v>51</v>
      </c>
      <c r="G1231">
        <v>-32.01633056</v>
      </c>
      <c r="H1231">
        <v>115.5316389</v>
      </c>
      <c r="I1231" t="s">
        <v>50</v>
      </c>
      <c r="J1231" t="s">
        <v>412</v>
      </c>
      <c r="K1231" t="s">
        <v>2922</v>
      </c>
      <c r="L1231" t="s">
        <v>48</v>
      </c>
      <c r="M1231" t="s">
        <v>1505</v>
      </c>
      <c r="N1231" t="s">
        <v>869</v>
      </c>
      <c r="O1231" t="s">
        <v>2266</v>
      </c>
      <c r="S1231">
        <v>92</v>
      </c>
      <c r="V1231">
        <v>56.315424320000012</v>
      </c>
      <c r="W1231">
        <v>0.49510217391304323</v>
      </c>
      <c r="AA1231">
        <v>11.311356260000002</v>
      </c>
      <c r="AD1231">
        <v>22.149744780000002</v>
      </c>
      <c r="AG1231">
        <v>40.497115100000002</v>
      </c>
      <c r="AM1231">
        <v>30</v>
      </c>
      <c r="AO1231">
        <v>1.267527174</v>
      </c>
      <c r="AQ1231">
        <v>3</v>
      </c>
      <c r="AR1231">
        <v>34</v>
      </c>
    </row>
    <row r="1232" spans="1:44">
      <c r="A1232" t="s">
        <v>2083</v>
      </c>
      <c r="B1232" t="s">
        <v>2082</v>
      </c>
      <c r="D1232">
        <v>2021</v>
      </c>
      <c r="E1232" t="s">
        <v>2260</v>
      </c>
      <c r="F1232" t="s">
        <v>51</v>
      </c>
      <c r="G1232">
        <v>-31.99077222</v>
      </c>
      <c r="H1232">
        <v>115.5240611</v>
      </c>
      <c r="I1232" t="s">
        <v>50</v>
      </c>
      <c r="J1232" t="s">
        <v>412</v>
      </c>
      <c r="K1232" t="s">
        <v>2922</v>
      </c>
      <c r="L1232" t="s">
        <v>48</v>
      </c>
      <c r="M1232" t="s">
        <v>426</v>
      </c>
      <c r="N1232" t="s">
        <v>165</v>
      </c>
      <c r="O1232" t="s">
        <v>2265</v>
      </c>
      <c r="S1232">
        <v>41</v>
      </c>
      <c r="V1232">
        <v>65.561300000000017</v>
      </c>
      <c r="W1232">
        <v>1.7237121951219514</v>
      </c>
      <c r="AA1232">
        <v>25.128882010000005</v>
      </c>
      <c r="AD1232">
        <v>45.650349240000004</v>
      </c>
      <c r="AM1232">
        <v>30</v>
      </c>
      <c r="AO1232">
        <v>0.97570731700000002</v>
      </c>
      <c r="AR1232">
        <v>35</v>
      </c>
    </row>
    <row r="1233" spans="1:44">
      <c r="A1233" t="s">
        <v>2083</v>
      </c>
      <c r="B1233" t="s">
        <v>2082</v>
      </c>
      <c r="D1233">
        <v>2021</v>
      </c>
      <c r="E1233" t="s">
        <v>2260</v>
      </c>
      <c r="F1233" t="s">
        <v>51</v>
      </c>
      <c r="G1233">
        <v>-31.990752780000001</v>
      </c>
      <c r="H1233">
        <v>115.5239833</v>
      </c>
      <c r="I1233" t="s">
        <v>50</v>
      </c>
      <c r="J1233" t="s">
        <v>412</v>
      </c>
      <c r="K1233" t="s">
        <v>2922</v>
      </c>
      <c r="L1233" t="s">
        <v>48</v>
      </c>
      <c r="M1233" t="s">
        <v>426</v>
      </c>
      <c r="N1233" t="s">
        <v>165</v>
      </c>
      <c r="O1233" t="s">
        <v>2264</v>
      </c>
      <c r="S1233">
        <v>63</v>
      </c>
      <c r="V1233">
        <v>55.067467959999995</v>
      </c>
      <c r="W1233">
        <v>0.83727142857142867</v>
      </c>
      <c r="AA1233">
        <v>14.231854200000001</v>
      </c>
      <c r="AD1233">
        <v>26.233804240000001</v>
      </c>
      <c r="AG1233">
        <v>44.201957919999998</v>
      </c>
      <c r="AM1233">
        <v>30</v>
      </c>
      <c r="AO1233">
        <v>1.0441873015873016</v>
      </c>
      <c r="AR1233">
        <v>36</v>
      </c>
    </row>
    <row r="1234" spans="1:44">
      <c r="A1234" t="s">
        <v>2083</v>
      </c>
      <c r="B1234" t="s">
        <v>2082</v>
      </c>
      <c r="D1234">
        <v>2021</v>
      </c>
      <c r="E1234" t="s">
        <v>2260</v>
      </c>
      <c r="F1234" t="s">
        <v>51</v>
      </c>
      <c r="G1234">
        <v>-31.989225000000001</v>
      </c>
      <c r="H1234">
        <v>115.5170806</v>
      </c>
      <c r="I1234" t="s">
        <v>50</v>
      </c>
      <c r="J1234" t="s">
        <v>412</v>
      </c>
      <c r="K1234" t="s">
        <v>2922</v>
      </c>
      <c r="L1234" t="s">
        <v>48</v>
      </c>
      <c r="M1234" t="s">
        <v>1505</v>
      </c>
      <c r="N1234" t="s">
        <v>869</v>
      </c>
      <c r="O1234" t="s">
        <v>2259</v>
      </c>
      <c r="S1234">
        <v>30</v>
      </c>
      <c r="V1234">
        <v>40.12695045000001</v>
      </c>
      <c r="W1234">
        <v>0.90554999999999997</v>
      </c>
      <c r="AA1234">
        <v>23.715794389999999</v>
      </c>
      <c r="AD1234">
        <v>40.126950450000002</v>
      </c>
      <c r="AM1234">
        <v>30</v>
      </c>
      <c r="AO1234">
        <v>1.48813</v>
      </c>
      <c r="AR1234">
        <v>39</v>
      </c>
    </row>
    <row r="1235" spans="1:44">
      <c r="A1235" t="s">
        <v>2083</v>
      </c>
      <c r="B1235" t="s">
        <v>2082</v>
      </c>
      <c r="D1235">
        <v>2021</v>
      </c>
      <c r="E1235" t="s">
        <v>2162</v>
      </c>
      <c r="F1235" t="s">
        <v>51</v>
      </c>
      <c r="G1235">
        <v>-32.270949999999999</v>
      </c>
      <c r="H1235">
        <v>115.7037167</v>
      </c>
      <c r="I1235" t="s">
        <v>2912</v>
      </c>
      <c r="J1235" t="s">
        <v>412</v>
      </c>
      <c r="K1235" t="s">
        <v>2922</v>
      </c>
      <c r="L1235" t="s">
        <v>48</v>
      </c>
      <c r="M1235" t="s">
        <v>426</v>
      </c>
      <c r="N1235" t="s">
        <v>165</v>
      </c>
      <c r="O1235" t="s">
        <v>2256</v>
      </c>
      <c r="S1235">
        <v>84</v>
      </c>
      <c r="V1235">
        <v>65.530016119999999</v>
      </c>
      <c r="W1235">
        <v>0.83495714300000001</v>
      </c>
      <c r="AA1235">
        <v>38.651585179999998</v>
      </c>
      <c r="AD1235">
        <v>53.232261440000002</v>
      </c>
      <c r="AG1235">
        <v>57.68578359</v>
      </c>
      <c r="AM1235">
        <v>30</v>
      </c>
      <c r="AO1235">
        <v>1.3789404759999999</v>
      </c>
      <c r="AQ1235">
        <v>9.4</v>
      </c>
      <c r="AR1235">
        <v>41</v>
      </c>
    </row>
    <row r="1236" spans="1:44">
      <c r="A1236" t="s">
        <v>2083</v>
      </c>
      <c r="B1236" t="s">
        <v>2082</v>
      </c>
      <c r="D1236">
        <v>2021</v>
      </c>
      <c r="E1236" t="s">
        <v>842</v>
      </c>
      <c r="F1236" t="s">
        <v>51</v>
      </c>
      <c r="G1236">
        <v>-25.777899999999999</v>
      </c>
      <c r="H1236">
        <v>113.4483333</v>
      </c>
      <c r="I1236" t="s">
        <v>156</v>
      </c>
      <c r="J1236" t="s">
        <v>412</v>
      </c>
      <c r="K1236" t="s">
        <v>2922</v>
      </c>
      <c r="L1236" t="s">
        <v>48</v>
      </c>
      <c r="M1236" t="s">
        <v>426</v>
      </c>
      <c r="N1236" t="s">
        <v>165</v>
      </c>
      <c r="O1236" t="s">
        <v>2255</v>
      </c>
      <c r="S1236">
        <v>72</v>
      </c>
      <c r="V1236">
        <v>139.35735529999999</v>
      </c>
      <c r="W1236">
        <v>2.3997041669999999</v>
      </c>
      <c r="AA1236">
        <v>28.187250280000001</v>
      </c>
      <c r="AD1236">
        <v>57.94101233</v>
      </c>
      <c r="AG1236">
        <v>95.020407820000003</v>
      </c>
      <c r="AM1236">
        <v>30</v>
      </c>
      <c r="AO1236">
        <v>0.90192499999999998</v>
      </c>
      <c r="AQ1236">
        <v>20.399999999999999</v>
      </c>
      <c r="AR1236">
        <v>42</v>
      </c>
    </row>
    <row r="1237" spans="1:44">
      <c r="A1237" t="s">
        <v>2083</v>
      </c>
      <c r="B1237" t="s">
        <v>2082</v>
      </c>
      <c r="D1237">
        <v>2021</v>
      </c>
      <c r="E1237" t="s">
        <v>2206</v>
      </c>
      <c r="F1237" t="s">
        <v>51</v>
      </c>
      <c r="G1237">
        <v>-35.091207249999997</v>
      </c>
      <c r="H1237">
        <v>117.9488094</v>
      </c>
      <c r="I1237" t="s">
        <v>2912</v>
      </c>
      <c r="J1237" t="s">
        <v>412</v>
      </c>
      <c r="K1237" t="s">
        <v>2922</v>
      </c>
      <c r="L1237" t="s">
        <v>48</v>
      </c>
      <c r="M1237" t="s">
        <v>426</v>
      </c>
      <c r="N1237" t="s">
        <v>165</v>
      </c>
      <c r="O1237" t="s">
        <v>2254</v>
      </c>
      <c r="S1237">
        <v>39</v>
      </c>
      <c r="V1237">
        <v>28.77941539</v>
      </c>
      <c r="W1237">
        <v>0.76167692300000001</v>
      </c>
      <c r="AA1237">
        <v>11.090134369999999</v>
      </c>
      <c r="AD1237">
        <v>21.117327750000001</v>
      </c>
      <c r="AM1237">
        <v>30</v>
      </c>
      <c r="AO1237">
        <v>0.96116923099999996</v>
      </c>
      <c r="AQ1237">
        <v>2.1</v>
      </c>
      <c r="AR1237">
        <v>43</v>
      </c>
    </row>
    <row r="1238" spans="1:44">
      <c r="A1238" t="s">
        <v>2083</v>
      </c>
      <c r="B1238" t="s">
        <v>2082</v>
      </c>
      <c r="D1238">
        <v>2021</v>
      </c>
      <c r="E1238" t="s">
        <v>2206</v>
      </c>
      <c r="F1238" t="s">
        <v>51</v>
      </c>
      <c r="G1238">
        <v>-35.091245440000002</v>
      </c>
      <c r="H1238">
        <v>117.9488777</v>
      </c>
      <c r="I1238" t="s">
        <v>2912</v>
      </c>
      <c r="J1238" t="s">
        <v>412</v>
      </c>
      <c r="K1238" t="s">
        <v>2922</v>
      </c>
      <c r="L1238" t="s">
        <v>48</v>
      </c>
      <c r="M1238" t="s">
        <v>426</v>
      </c>
      <c r="N1238" t="s">
        <v>165</v>
      </c>
      <c r="O1238" t="s">
        <v>2253</v>
      </c>
      <c r="S1238">
        <v>84</v>
      </c>
      <c r="V1238">
        <v>40.223361730000001</v>
      </c>
      <c r="W1238">
        <v>0.50664404799999996</v>
      </c>
      <c r="AA1238">
        <v>5.0125029699999999</v>
      </c>
      <c r="AD1238">
        <v>14.168008349999999</v>
      </c>
      <c r="AG1238">
        <v>25.54357413</v>
      </c>
      <c r="AM1238">
        <v>30</v>
      </c>
      <c r="AO1238">
        <v>0.95909880999999997</v>
      </c>
      <c r="AQ1238">
        <v>1.9</v>
      </c>
      <c r="AR1238">
        <v>44</v>
      </c>
    </row>
    <row r="1239" spans="1:44">
      <c r="A1239" t="s">
        <v>2083</v>
      </c>
      <c r="B1239" t="s">
        <v>2082</v>
      </c>
      <c r="D1239">
        <v>2021</v>
      </c>
      <c r="E1239" t="s">
        <v>2206</v>
      </c>
      <c r="F1239" t="s">
        <v>51</v>
      </c>
      <c r="G1239">
        <v>-35.091308249999997</v>
      </c>
      <c r="H1239">
        <v>117.9489576</v>
      </c>
      <c r="I1239" t="s">
        <v>2912</v>
      </c>
      <c r="J1239" t="s">
        <v>412</v>
      </c>
      <c r="K1239" t="s">
        <v>2922</v>
      </c>
      <c r="L1239" t="s">
        <v>48</v>
      </c>
      <c r="M1239" t="s">
        <v>426</v>
      </c>
      <c r="N1239" t="s">
        <v>165</v>
      </c>
      <c r="O1239" t="s">
        <v>2252</v>
      </c>
      <c r="S1239">
        <v>84</v>
      </c>
      <c r="V1239">
        <v>70.221086929999998</v>
      </c>
      <c r="W1239">
        <v>0.86398214299999998</v>
      </c>
      <c r="AA1239">
        <v>13.70508802</v>
      </c>
      <c r="AD1239">
        <v>28.557117600000002</v>
      </c>
      <c r="AG1239">
        <v>48.790276089999999</v>
      </c>
      <c r="AM1239">
        <v>30</v>
      </c>
      <c r="AO1239">
        <v>0.98263452399999995</v>
      </c>
      <c r="AQ1239">
        <v>2.4</v>
      </c>
      <c r="AR1239">
        <v>45</v>
      </c>
    </row>
    <row r="1240" spans="1:44">
      <c r="A1240" t="s">
        <v>2083</v>
      </c>
      <c r="B1240" t="s">
        <v>2082</v>
      </c>
      <c r="D1240">
        <v>2021</v>
      </c>
      <c r="E1240" t="s">
        <v>2128</v>
      </c>
      <c r="F1240" t="s">
        <v>51</v>
      </c>
      <c r="G1240">
        <v>-34.980883329999997</v>
      </c>
      <c r="H1240">
        <v>117.9594546</v>
      </c>
      <c r="I1240" t="s">
        <v>2912</v>
      </c>
      <c r="J1240" t="s">
        <v>412</v>
      </c>
      <c r="K1240" t="s">
        <v>2922</v>
      </c>
      <c r="L1240" t="s">
        <v>48</v>
      </c>
      <c r="M1240" t="s">
        <v>426</v>
      </c>
      <c r="N1240" t="s">
        <v>165</v>
      </c>
      <c r="O1240" t="s">
        <v>2251</v>
      </c>
      <c r="S1240">
        <v>43</v>
      </c>
      <c r="V1240">
        <v>60.942293190000001</v>
      </c>
      <c r="W1240">
        <v>1.9883627909999999</v>
      </c>
      <c r="AA1240">
        <v>15.027189180000001</v>
      </c>
      <c r="AD1240">
        <v>35.392455740000003</v>
      </c>
      <c r="AM1240">
        <v>30</v>
      </c>
      <c r="AO1240">
        <v>0.71304418599999997</v>
      </c>
      <c r="AR1240">
        <v>46</v>
      </c>
    </row>
    <row r="1241" spans="1:44">
      <c r="A1241" t="s">
        <v>2083</v>
      </c>
      <c r="B1241" t="s">
        <v>2082</v>
      </c>
      <c r="D1241">
        <v>2021</v>
      </c>
      <c r="E1241" t="s">
        <v>2128</v>
      </c>
      <c r="F1241" t="s">
        <v>51</v>
      </c>
      <c r="G1241">
        <v>-34.980883329999997</v>
      </c>
      <c r="H1241">
        <v>117.9594546</v>
      </c>
      <c r="I1241" t="s">
        <v>2912</v>
      </c>
      <c r="J1241" t="s">
        <v>412</v>
      </c>
      <c r="K1241" t="s">
        <v>2922</v>
      </c>
      <c r="L1241" t="s">
        <v>48</v>
      </c>
      <c r="M1241" t="s">
        <v>426</v>
      </c>
      <c r="N1241" t="s">
        <v>165</v>
      </c>
      <c r="O1241" t="s">
        <v>2250</v>
      </c>
      <c r="S1241">
        <v>51</v>
      </c>
      <c r="V1241">
        <v>72.305984940000002</v>
      </c>
      <c r="W1241">
        <v>2.123621569</v>
      </c>
      <c r="AA1241">
        <v>17.646304799999999</v>
      </c>
      <c r="AD1241">
        <v>36.88136428</v>
      </c>
      <c r="AG1241">
        <v>68.968004140000005</v>
      </c>
      <c r="AM1241">
        <v>30</v>
      </c>
      <c r="AO1241">
        <v>0.66623921600000002</v>
      </c>
      <c r="AR1241">
        <v>47</v>
      </c>
    </row>
    <row r="1242" spans="1:44">
      <c r="A1242" t="s">
        <v>2083</v>
      </c>
      <c r="B1242" t="s">
        <v>2082</v>
      </c>
      <c r="D1242">
        <v>2021</v>
      </c>
      <c r="E1242" t="s">
        <v>2164</v>
      </c>
      <c r="F1242" t="s">
        <v>51</v>
      </c>
      <c r="G1242">
        <v>-34.893947220000001</v>
      </c>
      <c r="H1242">
        <v>118.333175</v>
      </c>
      <c r="I1242" t="s">
        <v>2912</v>
      </c>
      <c r="J1242" t="s">
        <v>412</v>
      </c>
      <c r="K1242" t="s">
        <v>2922</v>
      </c>
      <c r="L1242" t="s">
        <v>48</v>
      </c>
      <c r="M1242" t="s">
        <v>426</v>
      </c>
      <c r="N1242" t="s">
        <v>165</v>
      </c>
      <c r="O1242" t="s">
        <v>2249</v>
      </c>
      <c r="S1242">
        <v>65</v>
      </c>
      <c r="V1242">
        <v>107.6690413</v>
      </c>
      <c r="W1242">
        <v>1.4521757159999999</v>
      </c>
      <c r="AA1242">
        <v>38.03614451</v>
      </c>
      <c r="AD1242">
        <v>66.061548490000007</v>
      </c>
      <c r="AG1242">
        <v>89.140199569999993</v>
      </c>
      <c r="AM1242">
        <v>30</v>
      </c>
      <c r="AO1242">
        <v>1.1994913730000001</v>
      </c>
      <c r="AR1242">
        <v>48</v>
      </c>
    </row>
    <row r="1243" spans="1:44">
      <c r="A1243" t="s">
        <v>2083</v>
      </c>
      <c r="B1243" t="s">
        <v>2082</v>
      </c>
      <c r="D1243">
        <v>2021</v>
      </c>
      <c r="E1243" t="s">
        <v>2164</v>
      </c>
      <c r="F1243" t="s">
        <v>51</v>
      </c>
      <c r="G1243">
        <v>-34.893962309999999</v>
      </c>
      <c r="H1243">
        <v>118.33339290000001</v>
      </c>
      <c r="I1243" t="s">
        <v>2912</v>
      </c>
      <c r="J1243" t="s">
        <v>412</v>
      </c>
      <c r="K1243" t="s">
        <v>2922</v>
      </c>
      <c r="L1243" t="s">
        <v>48</v>
      </c>
      <c r="M1243" t="s">
        <v>426</v>
      </c>
      <c r="N1243" t="s">
        <v>165</v>
      </c>
      <c r="O1243" t="s">
        <v>2248</v>
      </c>
      <c r="S1243">
        <v>67</v>
      </c>
      <c r="V1243">
        <v>88.891625599999998</v>
      </c>
      <c r="W1243">
        <v>1.2021044780000001</v>
      </c>
      <c r="AA1243">
        <v>21.435424149999999</v>
      </c>
      <c r="AD1243">
        <v>42.088551379999998</v>
      </c>
      <c r="AG1243">
        <v>73.693635290000003</v>
      </c>
      <c r="AM1243">
        <v>30</v>
      </c>
      <c r="AO1243">
        <v>1.1494985069999999</v>
      </c>
      <c r="AR1243">
        <v>49</v>
      </c>
    </row>
    <row r="1244" spans="1:44">
      <c r="A1244" t="s">
        <v>2083</v>
      </c>
      <c r="B1244" t="s">
        <v>2082</v>
      </c>
      <c r="D1244">
        <v>2021</v>
      </c>
      <c r="E1244" t="s">
        <v>2164</v>
      </c>
      <c r="F1244" t="s">
        <v>51</v>
      </c>
      <c r="G1244">
        <v>-34.893883590000002</v>
      </c>
      <c r="H1244">
        <v>118.3333164</v>
      </c>
      <c r="I1244" t="s">
        <v>2912</v>
      </c>
      <c r="J1244" t="s">
        <v>412</v>
      </c>
      <c r="K1244" t="s">
        <v>2922</v>
      </c>
      <c r="L1244" t="s">
        <v>48</v>
      </c>
      <c r="M1244" t="s">
        <v>426</v>
      </c>
      <c r="N1244" t="s">
        <v>165</v>
      </c>
      <c r="O1244" t="s">
        <v>2247</v>
      </c>
      <c r="S1244">
        <v>65</v>
      </c>
      <c r="V1244">
        <v>103.54883770000001</v>
      </c>
      <c r="W1244">
        <v>1.383484615</v>
      </c>
      <c r="AA1244">
        <v>20.386921610000002</v>
      </c>
      <c r="AD1244">
        <v>47.963673210000003</v>
      </c>
      <c r="AG1244">
        <v>83.829745209999999</v>
      </c>
      <c r="AM1244">
        <v>30</v>
      </c>
      <c r="AO1244">
        <v>1.2682261539999999</v>
      </c>
      <c r="AR1244">
        <v>50</v>
      </c>
    </row>
    <row r="1245" spans="1:44">
      <c r="A1245" t="s">
        <v>2083</v>
      </c>
      <c r="B1245" t="s">
        <v>2082</v>
      </c>
      <c r="D1245">
        <v>2021</v>
      </c>
      <c r="E1245" t="s">
        <v>2128</v>
      </c>
      <c r="F1245" t="s">
        <v>51</v>
      </c>
      <c r="G1245">
        <v>-34.982849999999999</v>
      </c>
      <c r="H1245">
        <v>117.97498330000001</v>
      </c>
      <c r="I1245" t="s">
        <v>2912</v>
      </c>
      <c r="J1245" t="s">
        <v>412</v>
      </c>
      <c r="K1245" t="s">
        <v>2922</v>
      </c>
      <c r="L1245" t="s">
        <v>48</v>
      </c>
      <c r="M1245" t="s">
        <v>426</v>
      </c>
      <c r="N1245" t="s">
        <v>165</v>
      </c>
      <c r="O1245" t="s">
        <v>2246</v>
      </c>
      <c r="S1245">
        <v>65</v>
      </c>
      <c r="V1245">
        <v>85.501710660000001</v>
      </c>
      <c r="W1245">
        <v>2.5937276919999999</v>
      </c>
      <c r="AA1245">
        <v>21.49071811</v>
      </c>
      <c r="AD1245">
        <v>43.904087560000001</v>
      </c>
      <c r="AG1245">
        <v>65.124174359999998</v>
      </c>
      <c r="AM1245">
        <v>30</v>
      </c>
      <c r="AO1245">
        <v>0.56819846200000002</v>
      </c>
      <c r="AR1245">
        <v>51</v>
      </c>
    </row>
    <row r="1246" spans="1:44">
      <c r="A1246" t="s">
        <v>2083</v>
      </c>
      <c r="B1246" t="s">
        <v>2082</v>
      </c>
      <c r="D1246">
        <v>2021</v>
      </c>
      <c r="E1246" t="s">
        <v>2128</v>
      </c>
      <c r="F1246" t="s">
        <v>51</v>
      </c>
      <c r="G1246">
        <v>-34.893883590000002</v>
      </c>
      <c r="H1246">
        <v>118.3333164</v>
      </c>
      <c r="I1246" t="s">
        <v>2912</v>
      </c>
      <c r="J1246" t="s">
        <v>412</v>
      </c>
      <c r="K1246" t="s">
        <v>2922</v>
      </c>
      <c r="L1246" t="s">
        <v>48</v>
      </c>
      <c r="M1246" t="s">
        <v>426</v>
      </c>
      <c r="N1246" t="s">
        <v>165</v>
      </c>
      <c r="O1246" t="s">
        <v>2245</v>
      </c>
      <c r="S1246">
        <v>60</v>
      </c>
      <c r="V1246">
        <v>82.536104100000003</v>
      </c>
      <c r="W1246">
        <v>2.283248333</v>
      </c>
      <c r="AA1246">
        <v>15.3906458</v>
      </c>
      <c r="AD1246">
        <v>38.424369599999999</v>
      </c>
      <c r="AG1246">
        <v>67.858743599999997</v>
      </c>
      <c r="AM1246">
        <v>30</v>
      </c>
      <c r="AO1246">
        <v>0.61994499999999997</v>
      </c>
      <c r="AR1246">
        <v>52</v>
      </c>
    </row>
    <row r="1247" spans="1:44">
      <c r="A1247" t="s">
        <v>2083</v>
      </c>
      <c r="B1247" t="s">
        <v>2082</v>
      </c>
      <c r="D1247">
        <v>2021</v>
      </c>
      <c r="E1247" t="s">
        <v>2206</v>
      </c>
      <c r="F1247" t="s">
        <v>51</v>
      </c>
      <c r="G1247">
        <v>-35.091586890000002</v>
      </c>
      <c r="H1247">
        <v>117.94902519999999</v>
      </c>
      <c r="I1247" t="s">
        <v>2912</v>
      </c>
      <c r="J1247" t="s">
        <v>412</v>
      </c>
      <c r="K1247" t="s">
        <v>2922</v>
      </c>
      <c r="L1247" t="s">
        <v>48</v>
      </c>
      <c r="M1247" t="s">
        <v>426</v>
      </c>
      <c r="N1247" t="s">
        <v>165</v>
      </c>
      <c r="O1247" t="s">
        <v>2244</v>
      </c>
      <c r="S1247">
        <v>80</v>
      </c>
      <c r="V1247">
        <v>52.901396050000002</v>
      </c>
      <c r="W1247">
        <v>0.57668750000000002</v>
      </c>
      <c r="AA1247">
        <v>13.5064095</v>
      </c>
      <c r="AD1247">
        <v>29.708442049999999</v>
      </c>
      <c r="AG1247">
        <v>40.107856050000002</v>
      </c>
      <c r="AM1247">
        <v>30</v>
      </c>
      <c r="AO1247">
        <v>1.2527137500000001</v>
      </c>
      <c r="AQ1247">
        <v>8.5</v>
      </c>
      <c r="AR1247">
        <v>53</v>
      </c>
    </row>
    <row r="1248" spans="1:44">
      <c r="A1248" t="s">
        <v>2083</v>
      </c>
      <c r="B1248" t="s">
        <v>2082</v>
      </c>
      <c r="D1248">
        <v>2021</v>
      </c>
      <c r="E1248" t="s">
        <v>2206</v>
      </c>
      <c r="F1248" t="s">
        <v>51</v>
      </c>
      <c r="G1248">
        <v>-35.09153774</v>
      </c>
      <c r="H1248">
        <v>117.9491596</v>
      </c>
      <c r="I1248" t="s">
        <v>2912</v>
      </c>
      <c r="J1248" t="s">
        <v>412</v>
      </c>
      <c r="K1248" t="s">
        <v>2922</v>
      </c>
      <c r="L1248" t="s">
        <v>48</v>
      </c>
      <c r="M1248" t="s">
        <v>426</v>
      </c>
      <c r="N1248" t="s">
        <v>165</v>
      </c>
      <c r="O1248" t="s">
        <v>2243</v>
      </c>
      <c r="S1248">
        <v>80</v>
      </c>
      <c r="V1248">
        <v>52.66780473</v>
      </c>
      <c r="W1248">
        <v>0.59300874999999997</v>
      </c>
      <c r="AA1248">
        <v>17.459521630000001</v>
      </c>
      <c r="AD1248">
        <v>24.552960330000001</v>
      </c>
      <c r="AG1248">
        <v>35.052650630000002</v>
      </c>
      <c r="AM1248">
        <v>30</v>
      </c>
      <c r="AO1248">
        <v>1.27986125</v>
      </c>
      <c r="AR1248">
        <v>54</v>
      </c>
    </row>
    <row r="1249" spans="1:44">
      <c r="A1249" t="s">
        <v>2083</v>
      </c>
      <c r="B1249" t="s">
        <v>2082</v>
      </c>
      <c r="D1249">
        <v>2021</v>
      </c>
      <c r="E1249" t="s">
        <v>2206</v>
      </c>
      <c r="F1249" t="s">
        <v>51</v>
      </c>
      <c r="G1249">
        <v>-35.091467649999998</v>
      </c>
      <c r="H1249">
        <v>117.94907329999999</v>
      </c>
      <c r="I1249" t="s">
        <v>2912</v>
      </c>
      <c r="J1249" t="s">
        <v>412</v>
      </c>
      <c r="K1249" t="s">
        <v>2922</v>
      </c>
      <c r="L1249" t="s">
        <v>48</v>
      </c>
      <c r="M1249" t="s">
        <v>426</v>
      </c>
      <c r="N1249" t="s">
        <v>165</v>
      </c>
      <c r="O1249" t="s">
        <v>2242</v>
      </c>
      <c r="S1249">
        <v>80</v>
      </c>
      <c r="V1249">
        <v>78.117142580000007</v>
      </c>
      <c r="W1249">
        <v>0.83599875000000001</v>
      </c>
      <c r="AA1249">
        <v>15.97455678</v>
      </c>
      <c r="AD1249">
        <v>42.695037579999997</v>
      </c>
      <c r="AG1249">
        <v>50.766473679999997</v>
      </c>
      <c r="AM1249">
        <v>30</v>
      </c>
      <c r="AO1249">
        <v>1.2629649999999999</v>
      </c>
      <c r="AR1249">
        <v>55</v>
      </c>
    </row>
    <row r="1250" spans="1:44">
      <c r="A1250" t="s">
        <v>2083</v>
      </c>
      <c r="B1250" t="s">
        <v>2082</v>
      </c>
      <c r="D1250">
        <v>2021</v>
      </c>
      <c r="E1250" t="s">
        <v>2239</v>
      </c>
      <c r="F1250" t="s">
        <v>51</v>
      </c>
      <c r="G1250">
        <v>-35.07053106</v>
      </c>
      <c r="H1250">
        <v>117.8899655</v>
      </c>
      <c r="I1250" t="s">
        <v>2912</v>
      </c>
      <c r="J1250" t="s">
        <v>412</v>
      </c>
      <c r="K1250" t="s">
        <v>2922</v>
      </c>
      <c r="L1250" t="s">
        <v>48</v>
      </c>
      <c r="M1250" t="s">
        <v>426</v>
      </c>
      <c r="N1250" t="s">
        <v>165</v>
      </c>
      <c r="O1250" t="s">
        <v>2241</v>
      </c>
      <c r="S1250">
        <v>60</v>
      </c>
      <c r="V1250">
        <v>19.071300749999999</v>
      </c>
      <c r="W1250">
        <v>0.60275000000000001</v>
      </c>
      <c r="AA1250">
        <v>13.95282055</v>
      </c>
      <c r="AD1250">
        <v>17.802256450000002</v>
      </c>
      <c r="AG1250">
        <v>18.762723650000002</v>
      </c>
      <c r="AM1250">
        <v>30</v>
      </c>
      <c r="AO1250">
        <v>1.3806833329999999</v>
      </c>
      <c r="AR1250">
        <v>56</v>
      </c>
    </row>
    <row r="1251" spans="1:44">
      <c r="A1251" t="s">
        <v>2083</v>
      </c>
      <c r="B1251" t="s">
        <v>2082</v>
      </c>
      <c r="D1251">
        <v>2021</v>
      </c>
      <c r="E1251" t="s">
        <v>2239</v>
      </c>
      <c r="F1251" t="s">
        <v>51</v>
      </c>
      <c r="G1251">
        <v>-35.07081522</v>
      </c>
      <c r="H1251">
        <v>117.89051480000001</v>
      </c>
      <c r="I1251" t="s">
        <v>2912</v>
      </c>
      <c r="J1251" t="s">
        <v>412</v>
      </c>
      <c r="K1251" t="s">
        <v>2922</v>
      </c>
      <c r="L1251" t="s">
        <v>48</v>
      </c>
      <c r="M1251" t="s">
        <v>426</v>
      </c>
      <c r="N1251" t="s">
        <v>165</v>
      </c>
      <c r="O1251" t="s">
        <v>2240</v>
      </c>
      <c r="S1251">
        <v>50</v>
      </c>
      <c r="V1251">
        <v>47.263763900000001</v>
      </c>
      <c r="W1251">
        <v>1.7531580000000009</v>
      </c>
      <c r="AA1251">
        <v>20.78377948</v>
      </c>
      <c r="AD1251">
        <v>45.466792869999999</v>
      </c>
      <c r="AG1251">
        <v>47.263763900000001</v>
      </c>
      <c r="AM1251">
        <v>30</v>
      </c>
      <c r="AO1251">
        <v>1.124404</v>
      </c>
      <c r="AQ1251">
        <v>15.5</v>
      </c>
      <c r="AR1251">
        <v>57</v>
      </c>
    </row>
    <row r="1252" spans="1:44">
      <c r="A1252" t="s">
        <v>2083</v>
      </c>
      <c r="B1252" t="s">
        <v>2082</v>
      </c>
      <c r="D1252">
        <v>2021</v>
      </c>
      <c r="E1252" t="s">
        <v>2239</v>
      </c>
      <c r="F1252" t="s">
        <v>51</v>
      </c>
      <c r="G1252">
        <v>-35.07053106</v>
      </c>
      <c r="H1252">
        <v>117.8899655</v>
      </c>
      <c r="I1252" t="s">
        <v>2912</v>
      </c>
      <c r="J1252" t="s">
        <v>412</v>
      </c>
      <c r="K1252" t="s">
        <v>2922</v>
      </c>
      <c r="L1252" t="s">
        <v>48</v>
      </c>
      <c r="M1252" t="s">
        <v>426</v>
      </c>
      <c r="N1252" t="s">
        <v>165</v>
      </c>
      <c r="O1252" t="s">
        <v>2238</v>
      </c>
      <c r="S1252">
        <v>60</v>
      </c>
      <c r="V1252">
        <v>52.179183160000001</v>
      </c>
      <c r="W1252">
        <v>1.386861667</v>
      </c>
      <c r="AA1252">
        <v>22.061730310000002</v>
      </c>
      <c r="AD1252">
        <v>47.122194759999999</v>
      </c>
      <c r="AG1252">
        <v>51.356865159999998</v>
      </c>
      <c r="AM1252">
        <v>30</v>
      </c>
      <c r="AO1252">
        <v>1.317118333</v>
      </c>
      <c r="AR1252">
        <v>58</v>
      </c>
    </row>
    <row r="1253" spans="1:44">
      <c r="A1253" t="s">
        <v>2083</v>
      </c>
      <c r="B1253" t="s">
        <v>2082</v>
      </c>
      <c r="D1253">
        <v>2021</v>
      </c>
      <c r="E1253" t="s">
        <v>2220</v>
      </c>
      <c r="F1253" t="s">
        <v>51</v>
      </c>
      <c r="G1253">
        <v>-25.847549999999998</v>
      </c>
      <c r="H1253">
        <v>113.8352306</v>
      </c>
      <c r="I1253" t="s">
        <v>156</v>
      </c>
      <c r="J1253" t="s">
        <v>412</v>
      </c>
      <c r="K1253" t="s">
        <v>2922</v>
      </c>
      <c r="L1253" t="s">
        <v>48</v>
      </c>
      <c r="M1253" t="s">
        <v>426</v>
      </c>
      <c r="N1253" t="s">
        <v>165</v>
      </c>
      <c r="O1253" t="s">
        <v>2225</v>
      </c>
      <c r="S1253">
        <v>70</v>
      </c>
      <c r="V1253">
        <v>36.204230170000002</v>
      </c>
      <c r="W1253">
        <v>0.56097428599999999</v>
      </c>
      <c r="AA1253">
        <v>22.41844442</v>
      </c>
      <c r="AD1253">
        <v>29.458186269999999</v>
      </c>
      <c r="AG1253">
        <v>32.242914370000001</v>
      </c>
      <c r="AM1253">
        <v>30</v>
      </c>
      <c r="AO1253">
        <v>1.065894286</v>
      </c>
      <c r="AQ1253">
        <v>38.6</v>
      </c>
      <c r="AR1253">
        <v>68</v>
      </c>
    </row>
    <row r="1254" spans="1:44">
      <c r="A1254" t="s">
        <v>2083</v>
      </c>
      <c r="B1254" t="s">
        <v>2082</v>
      </c>
      <c r="D1254">
        <v>2021</v>
      </c>
      <c r="E1254" t="s">
        <v>2220</v>
      </c>
      <c r="F1254" t="s">
        <v>51</v>
      </c>
      <c r="G1254">
        <v>-25.847436160000001</v>
      </c>
      <c r="H1254">
        <v>113.8355538</v>
      </c>
      <c r="I1254" t="s">
        <v>156</v>
      </c>
      <c r="J1254" t="s">
        <v>412</v>
      </c>
      <c r="K1254" t="s">
        <v>2922</v>
      </c>
      <c r="L1254" t="s">
        <v>48</v>
      </c>
      <c r="M1254" t="s">
        <v>426</v>
      </c>
      <c r="N1254" t="s">
        <v>165</v>
      </c>
      <c r="O1254" t="s">
        <v>2224</v>
      </c>
      <c r="S1254">
        <v>60</v>
      </c>
      <c r="V1254">
        <v>31.203120909999999</v>
      </c>
      <c r="W1254">
        <v>0.640451667</v>
      </c>
      <c r="AA1254">
        <v>17.862797610000001</v>
      </c>
      <c r="AD1254">
        <v>21.260612210000001</v>
      </c>
      <c r="AG1254">
        <v>28.334506510000001</v>
      </c>
      <c r="AM1254">
        <v>30</v>
      </c>
      <c r="AO1254">
        <v>0.94786000000000004</v>
      </c>
      <c r="AR1254">
        <v>69</v>
      </c>
    </row>
    <row r="1255" spans="1:44">
      <c r="A1255" t="s">
        <v>2083</v>
      </c>
      <c r="B1255" t="s">
        <v>2082</v>
      </c>
      <c r="D1255">
        <v>2021</v>
      </c>
      <c r="E1255" t="s">
        <v>2220</v>
      </c>
      <c r="F1255" t="s">
        <v>51</v>
      </c>
      <c r="G1255">
        <v>-25.84263056</v>
      </c>
      <c r="H1255">
        <v>113.83584999999999</v>
      </c>
      <c r="I1255" t="s">
        <v>156</v>
      </c>
      <c r="J1255" t="s">
        <v>412</v>
      </c>
      <c r="K1255" t="s">
        <v>2922</v>
      </c>
      <c r="L1255" t="s">
        <v>48</v>
      </c>
      <c r="M1255" t="s">
        <v>426</v>
      </c>
      <c r="N1255" t="s">
        <v>165</v>
      </c>
      <c r="O1255" t="s">
        <v>2223</v>
      </c>
      <c r="S1255">
        <v>70</v>
      </c>
      <c r="V1255">
        <v>21.679658060000001</v>
      </c>
      <c r="W1255">
        <v>0.39460857100000002</v>
      </c>
      <c r="AA1255">
        <v>6.4242651100000003</v>
      </c>
      <c r="AD1255">
        <v>12.81301376</v>
      </c>
      <c r="AG1255">
        <v>16.80364136</v>
      </c>
      <c r="AM1255">
        <v>30</v>
      </c>
      <c r="AO1255">
        <v>0.92624428599999997</v>
      </c>
      <c r="AR1255">
        <v>70</v>
      </c>
    </row>
    <row r="1256" spans="1:44">
      <c r="A1256" t="s">
        <v>2083</v>
      </c>
      <c r="B1256" t="s">
        <v>2082</v>
      </c>
      <c r="D1256">
        <v>2021</v>
      </c>
      <c r="E1256" t="s">
        <v>2220</v>
      </c>
      <c r="F1256" t="s">
        <v>51</v>
      </c>
      <c r="G1256">
        <v>-25.771899999999999</v>
      </c>
      <c r="H1256">
        <v>113.8226667</v>
      </c>
      <c r="I1256" t="s">
        <v>156</v>
      </c>
      <c r="J1256" t="s">
        <v>412</v>
      </c>
      <c r="K1256" t="s">
        <v>2922</v>
      </c>
      <c r="L1256" t="s">
        <v>48</v>
      </c>
      <c r="M1256" t="s">
        <v>426</v>
      </c>
      <c r="N1256" t="s">
        <v>165</v>
      </c>
      <c r="O1256" t="s">
        <v>2222</v>
      </c>
      <c r="S1256">
        <v>70</v>
      </c>
      <c r="V1256">
        <v>53.685185009999998</v>
      </c>
      <c r="W1256">
        <v>0.78698000000000001</v>
      </c>
      <c r="AA1256">
        <v>12.325167710000001</v>
      </c>
      <c r="AD1256">
        <v>26.389221110000001</v>
      </c>
      <c r="AG1256">
        <v>40.345808910000002</v>
      </c>
      <c r="AM1256">
        <v>30</v>
      </c>
      <c r="AO1256">
        <v>0.99143857099999999</v>
      </c>
      <c r="AR1256">
        <v>71</v>
      </c>
    </row>
    <row r="1257" spans="1:44">
      <c r="A1257" t="s">
        <v>2083</v>
      </c>
      <c r="B1257" t="s">
        <v>2082</v>
      </c>
      <c r="D1257">
        <v>2021</v>
      </c>
      <c r="E1257" t="s">
        <v>2220</v>
      </c>
      <c r="F1257" t="s">
        <v>51</v>
      </c>
      <c r="G1257">
        <v>-25.772318630000001</v>
      </c>
      <c r="H1257">
        <v>113.8236086</v>
      </c>
      <c r="I1257" t="s">
        <v>156</v>
      </c>
      <c r="J1257" t="s">
        <v>412</v>
      </c>
      <c r="K1257" t="s">
        <v>2922</v>
      </c>
      <c r="L1257" t="s">
        <v>48</v>
      </c>
      <c r="M1257" t="s">
        <v>426</v>
      </c>
      <c r="N1257" t="s">
        <v>165</v>
      </c>
      <c r="O1257" t="s">
        <v>2221</v>
      </c>
      <c r="S1257">
        <v>70</v>
      </c>
      <c r="V1257">
        <v>37.91511311</v>
      </c>
      <c r="W1257">
        <v>0.49672714299999998</v>
      </c>
      <c r="AA1257">
        <v>13.358989559999999</v>
      </c>
      <c r="AD1257">
        <v>27.77752551</v>
      </c>
      <c r="AG1257">
        <v>31.711572109999999</v>
      </c>
      <c r="AM1257">
        <v>30</v>
      </c>
      <c r="AO1257">
        <v>1.1861514289999999</v>
      </c>
      <c r="AQ1257">
        <v>35.5</v>
      </c>
      <c r="AR1257">
        <v>72</v>
      </c>
    </row>
    <row r="1258" spans="1:44">
      <c r="A1258" t="s">
        <v>2083</v>
      </c>
      <c r="B1258" t="s">
        <v>2082</v>
      </c>
      <c r="D1258">
        <v>2021</v>
      </c>
      <c r="E1258" t="s">
        <v>2220</v>
      </c>
      <c r="F1258" t="s">
        <v>51</v>
      </c>
      <c r="G1258">
        <v>-25.77256246</v>
      </c>
      <c r="H1258">
        <v>113.82500400000001</v>
      </c>
      <c r="I1258" t="s">
        <v>156</v>
      </c>
      <c r="J1258" t="s">
        <v>412</v>
      </c>
      <c r="K1258" t="s">
        <v>2922</v>
      </c>
      <c r="L1258" t="s">
        <v>48</v>
      </c>
      <c r="M1258" t="s">
        <v>426</v>
      </c>
      <c r="N1258" t="s">
        <v>165</v>
      </c>
      <c r="O1258" t="s">
        <v>2219</v>
      </c>
      <c r="S1258">
        <v>70</v>
      </c>
      <c r="V1258">
        <v>80.686289770000002</v>
      </c>
      <c r="W1258">
        <v>1.1328714289999999</v>
      </c>
      <c r="AA1258">
        <v>17.894437920000001</v>
      </c>
      <c r="AD1258">
        <v>30.302002569999999</v>
      </c>
      <c r="AG1258">
        <v>62.400392770000003</v>
      </c>
      <c r="AM1258">
        <v>30</v>
      </c>
      <c r="AO1258">
        <v>1.01326</v>
      </c>
      <c r="AR1258">
        <v>73</v>
      </c>
    </row>
    <row r="1259" spans="1:44">
      <c r="A1259" t="s">
        <v>2083</v>
      </c>
      <c r="B1259" t="s">
        <v>2082</v>
      </c>
      <c r="D1259">
        <v>2021</v>
      </c>
      <c r="E1259" t="s">
        <v>2216</v>
      </c>
      <c r="F1259" t="s">
        <v>51</v>
      </c>
      <c r="G1259">
        <v>-32.272720300000003</v>
      </c>
      <c r="H1259">
        <v>115.68964130000001</v>
      </c>
      <c r="I1259" t="s">
        <v>2912</v>
      </c>
      <c r="J1259" t="s">
        <v>412</v>
      </c>
      <c r="K1259" t="s">
        <v>2922</v>
      </c>
      <c r="L1259" t="s">
        <v>48</v>
      </c>
      <c r="M1259" t="s">
        <v>426</v>
      </c>
      <c r="N1259" t="s">
        <v>165</v>
      </c>
      <c r="O1259" t="s">
        <v>2218</v>
      </c>
      <c r="S1259">
        <v>80</v>
      </c>
      <c r="V1259">
        <v>42.197420819999998</v>
      </c>
      <c r="W1259">
        <v>0.51960249999999997</v>
      </c>
      <c r="AA1259">
        <v>19.18951307</v>
      </c>
      <c r="AD1259">
        <v>36.38750392</v>
      </c>
      <c r="AG1259">
        <v>39.698601719999999</v>
      </c>
      <c r="AM1259">
        <v>30</v>
      </c>
      <c r="AO1259">
        <v>1.3624725</v>
      </c>
      <c r="AR1259">
        <v>74</v>
      </c>
    </row>
    <row r="1260" spans="1:44">
      <c r="A1260" t="s">
        <v>2083</v>
      </c>
      <c r="B1260" t="s">
        <v>2082</v>
      </c>
      <c r="D1260">
        <v>2021</v>
      </c>
      <c r="E1260" t="s">
        <v>2216</v>
      </c>
      <c r="F1260" t="s">
        <v>51</v>
      </c>
      <c r="G1260">
        <v>-32.272623029999998</v>
      </c>
      <c r="H1260">
        <v>115.689831</v>
      </c>
      <c r="I1260" t="s">
        <v>2912</v>
      </c>
      <c r="J1260" t="s">
        <v>412</v>
      </c>
      <c r="K1260" t="s">
        <v>2922</v>
      </c>
      <c r="L1260" t="s">
        <v>48</v>
      </c>
      <c r="M1260" t="s">
        <v>426</v>
      </c>
      <c r="N1260" t="s">
        <v>165</v>
      </c>
      <c r="O1260" t="s">
        <v>2217</v>
      </c>
      <c r="S1260">
        <v>90</v>
      </c>
      <c r="V1260">
        <v>31.26630785</v>
      </c>
      <c r="W1260">
        <v>0.30290888900000001</v>
      </c>
      <c r="AA1260">
        <v>2.8930989</v>
      </c>
      <c r="AD1260">
        <v>9.1404790499999997</v>
      </c>
      <c r="AG1260">
        <v>12.34020735</v>
      </c>
      <c r="AM1260">
        <v>30</v>
      </c>
      <c r="AO1260">
        <v>1.5293111109999999</v>
      </c>
      <c r="AQ1260">
        <v>1.4</v>
      </c>
      <c r="AR1260">
        <v>75</v>
      </c>
    </row>
    <row r="1261" spans="1:44">
      <c r="A1261" t="s">
        <v>2083</v>
      </c>
      <c r="B1261" t="s">
        <v>2082</v>
      </c>
      <c r="D1261">
        <v>2021</v>
      </c>
      <c r="E1261" t="s">
        <v>2216</v>
      </c>
      <c r="F1261" t="s">
        <v>51</v>
      </c>
      <c r="G1261">
        <v>-32.272421979999997</v>
      </c>
      <c r="H1261">
        <v>115.6899166</v>
      </c>
      <c r="I1261" t="s">
        <v>2912</v>
      </c>
      <c r="J1261" t="s">
        <v>412</v>
      </c>
      <c r="K1261" t="s">
        <v>2922</v>
      </c>
      <c r="L1261" t="s">
        <v>48</v>
      </c>
      <c r="M1261" t="s">
        <v>426</v>
      </c>
      <c r="N1261" t="s">
        <v>165</v>
      </c>
      <c r="O1261" t="s">
        <v>2215</v>
      </c>
      <c r="S1261">
        <v>80</v>
      </c>
      <c r="V1261">
        <v>30.343162119999999</v>
      </c>
      <c r="W1261">
        <v>0.30076750000000002</v>
      </c>
      <c r="AA1261">
        <v>5.7868334700000004</v>
      </c>
      <c r="AD1261">
        <v>18.330860019999999</v>
      </c>
      <c r="AG1261">
        <v>27.969453819999998</v>
      </c>
      <c r="AM1261">
        <v>30</v>
      </c>
      <c r="AO1261">
        <v>1.3938575</v>
      </c>
      <c r="AR1261">
        <v>76</v>
      </c>
    </row>
    <row r="1262" spans="1:44">
      <c r="A1262" t="s">
        <v>2083</v>
      </c>
      <c r="B1262" t="s">
        <v>2082</v>
      </c>
      <c r="D1262">
        <v>2021</v>
      </c>
      <c r="E1262" t="s">
        <v>2212</v>
      </c>
      <c r="F1262" t="s">
        <v>51</v>
      </c>
      <c r="G1262">
        <v>-31.81131371</v>
      </c>
      <c r="H1262">
        <v>115.71726099999999</v>
      </c>
      <c r="I1262" t="s">
        <v>2912</v>
      </c>
      <c r="J1262" t="s">
        <v>412</v>
      </c>
      <c r="K1262" t="s">
        <v>2922</v>
      </c>
      <c r="L1262" t="s">
        <v>48</v>
      </c>
      <c r="M1262" t="s">
        <v>426</v>
      </c>
      <c r="N1262" t="s">
        <v>165</v>
      </c>
      <c r="O1262" t="s">
        <v>2214</v>
      </c>
      <c r="S1262">
        <v>90</v>
      </c>
      <c r="V1262">
        <v>12.236443530000001</v>
      </c>
      <c r="W1262">
        <v>0.101901111</v>
      </c>
      <c r="AA1262">
        <v>4.2333102299999998</v>
      </c>
      <c r="AD1262">
        <v>7.4445023299999997</v>
      </c>
      <c r="AG1262">
        <v>9.1171697300000005</v>
      </c>
      <c r="AM1262">
        <v>30</v>
      </c>
      <c r="AO1262">
        <v>1.4440344439999999</v>
      </c>
      <c r="AR1262">
        <v>77</v>
      </c>
    </row>
    <row r="1263" spans="1:44">
      <c r="A1263" t="s">
        <v>2083</v>
      </c>
      <c r="B1263" t="s">
        <v>2082</v>
      </c>
      <c r="D1263">
        <v>2021</v>
      </c>
      <c r="E1263" t="s">
        <v>2212</v>
      </c>
      <c r="F1263" t="s">
        <v>51</v>
      </c>
      <c r="G1263">
        <v>-31.81147095</v>
      </c>
      <c r="H1263">
        <v>115.7167786</v>
      </c>
      <c r="I1263" t="s">
        <v>2912</v>
      </c>
      <c r="J1263" t="s">
        <v>412</v>
      </c>
      <c r="K1263" t="s">
        <v>2922</v>
      </c>
      <c r="L1263" t="s">
        <v>48</v>
      </c>
      <c r="M1263" t="s">
        <v>426</v>
      </c>
      <c r="N1263" t="s">
        <v>165</v>
      </c>
      <c r="O1263" t="s">
        <v>2213</v>
      </c>
      <c r="S1263">
        <v>80</v>
      </c>
      <c r="V1263">
        <v>20.47304265</v>
      </c>
      <c r="W1263">
        <v>0.20985624999999999</v>
      </c>
      <c r="AA1263">
        <v>3.6637179</v>
      </c>
      <c r="AD1263">
        <v>8.4911136500000008</v>
      </c>
      <c r="AG1263">
        <v>16.16105765</v>
      </c>
      <c r="AM1263">
        <v>30</v>
      </c>
      <c r="AO1263">
        <v>1.29443625</v>
      </c>
      <c r="AR1263">
        <v>78</v>
      </c>
    </row>
    <row r="1264" spans="1:44">
      <c r="A1264" t="s">
        <v>2083</v>
      </c>
      <c r="B1264" t="s">
        <v>2082</v>
      </c>
      <c r="D1264">
        <v>2021</v>
      </c>
      <c r="E1264" t="s">
        <v>2212</v>
      </c>
      <c r="F1264" t="s">
        <v>51</v>
      </c>
      <c r="G1264">
        <v>-31.811571969999999</v>
      </c>
      <c r="H1264">
        <v>115.7162716</v>
      </c>
      <c r="I1264" t="s">
        <v>2912</v>
      </c>
      <c r="J1264" t="s">
        <v>412</v>
      </c>
      <c r="K1264" t="s">
        <v>2922</v>
      </c>
      <c r="L1264" t="s">
        <v>48</v>
      </c>
      <c r="M1264" t="s">
        <v>426</v>
      </c>
      <c r="N1264" t="s">
        <v>165</v>
      </c>
      <c r="O1264" t="s">
        <v>2211</v>
      </c>
      <c r="S1264">
        <v>90</v>
      </c>
      <c r="V1264">
        <v>20.92223109</v>
      </c>
      <c r="W1264">
        <v>0.18420888899999999</v>
      </c>
      <c r="AA1264">
        <v>2.2825145899999999</v>
      </c>
      <c r="AD1264">
        <v>9.2455535900000001</v>
      </c>
      <c r="AG1264">
        <v>13.660171289999999</v>
      </c>
      <c r="AM1264">
        <v>30</v>
      </c>
      <c r="AO1264">
        <v>1.2881422220000001</v>
      </c>
      <c r="AQ1264">
        <v>1.9</v>
      </c>
      <c r="AR1264">
        <v>79</v>
      </c>
    </row>
    <row r="1265" spans="1:44">
      <c r="A1265" t="s">
        <v>2083</v>
      </c>
      <c r="B1265" t="s">
        <v>2082</v>
      </c>
      <c r="D1265">
        <v>2021</v>
      </c>
      <c r="E1265" t="s">
        <v>2208</v>
      </c>
      <c r="F1265" t="s">
        <v>51</v>
      </c>
      <c r="G1265">
        <v>-34.009269439999997</v>
      </c>
      <c r="H1265">
        <v>151.18803059999999</v>
      </c>
      <c r="I1265" t="s">
        <v>88</v>
      </c>
      <c r="J1265" t="s">
        <v>412</v>
      </c>
      <c r="K1265" t="s">
        <v>2922</v>
      </c>
      <c r="L1265" t="s">
        <v>48</v>
      </c>
      <c r="M1265" t="s">
        <v>426</v>
      </c>
      <c r="N1265" t="s">
        <v>165</v>
      </c>
      <c r="O1265" t="s">
        <v>2210</v>
      </c>
      <c r="S1265">
        <v>60</v>
      </c>
      <c r="V1265">
        <v>49.006761009999998</v>
      </c>
      <c r="W1265">
        <v>0.56894833300000003</v>
      </c>
      <c r="AA1265">
        <v>11.037196010000001</v>
      </c>
      <c r="AD1265">
        <v>22.69397541</v>
      </c>
      <c r="AG1265">
        <v>42.965933909999997</v>
      </c>
      <c r="AM1265">
        <v>30</v>
      </c>
      <c r="AO1265">
        <v>1.4430733330000001</v>
      </c>
      <c r="AR1265">
        <v>80</v>
      </c>
    </row>
    <row r="1266" spans="1:44">
      <c r="A1266" t="s">
        <v>2083</v>
      </c>
      <c r="B1266" t="s">
        <v>2082</v>
      </c>
      <c r="D1266">
        <v>2021</v>
      </c>
      <c r="E1266" t="s">
        <v>2208</v>
      </c>
      <c r="F1266" t="s">
        <v>51</v>
      </c>
      <c r="G1266">
        <v>-34.009421240000002</v>
      </c>
      <c r="H1266">
        <v>151.18825949999999</v>
      </c>
      <c r="I1266" t="s">
        <v>88</v>
      </c>
      <c r="J1266" t="s">
        <v>412</v>
      </c>
      <c r="K1266" t="s">
        <v>2922</v>
      </c>
      <c r="L1266" t="s">
        <v>48</v>
      </c>
      <c r="M1266" t="s">
        <v>426</v>
      </c>
      <c r="N1266" t="s">
        <v>165</v>
      </c>
      <c r="O1266" t="s">
        <v>2209</v>
      </c>
      <c r="S1266">
        <v>60</v>
      </c>
      <c r="V1266">
        <v>55.167346600000002</v>
      </c>
      <c r="W1266">
        <v>0.69132333300000004</v>
      </c>
      <c r="AA1266">
        <v>16.885176749999999</v>
      </c>
      <c r="AD1266">
        <v>34.468252800000002</v>
      </c>
      <c r="AG1266">
        <v>48.934610599999999</v>
      </c>
      <c r="AM1266">
        <v>30</v>
      </c>
      <c r="AO1266">
        <v>1.4005133329999999</v>
      </c>
      <c r="AQ1266">
        <v>11.5</v>
      </c>
      <c r="AR1266">
        <v>81</v>
      </c>
    </row>
    <row r="1267" spans="1:44">
      <c r="A1267" t="s">
        <v>2083</v>
      </c>
      <c r="B1267" t="s">
        <v>2082</v>
      </c>
      <c r="D1267">
        <v>2021</v>
      </c>
      <c r="E1267" t="s">
        <v>2208</v>
      </c>
      <c r="F1267" t="s">
        <v>51</v>
      </c>
      <c r="G1267">
        <v>-34.009332690000001</v>
      </c>
      <c r="H1267">
        <v>151.1876796</v>
      </c>
      <c r="I1267" t="s">
        <v>88</v>
      </c>
      <c r="J1267" t="s">
        <v>412</v>
      </c>
      <c r="K1267" t="s">
        <v>2922</v>
      </c>
      <c r="L1267" t="s">
        <v>48</v>
      </c>
      <c r="M1267" t="s">
        <v>426</v>
      </c>
      <c r="N1267" t="s">
        <v>165</v>
      </c>
      <c r="O1267" t="s">
        <v>2207</v>
      </c>
      <c r="S1267">
        <v>40</v>
      </c>
      <c r="V1267">
        <v>32.104208329999999</v>
      </c>
      <c r="W1267">
        <v>0.75382000000000005</v>
      </c>
      <c r="AA1267">
        <v>17.962570929999998</v>
      </c>
      <c r="AD1267">
        <v>27.048085830000002</v>
      </c>
      <c r="AM1267">
        <v>30</v>
      </c>
      <c r="AO1267">
        <v>1.2500225</v>
      </c>
      <c r="AR1267">
        <v>82</v>
      </c>
    </row>
    <row r="1268" spans="1:44">
      <c r="A1268" t="s">
        <v>2083</v>
      </c>
      <c r="B1268" t="s">
        <v>2082</v>
      </c>
      <c r="D1268">
        <v>2021</v>
      </c>
      <c r="E1268" t="s">
        <v>2206</v>
      </c>
      <c r="F1268" t="s">
        <v>51</v>
      </c>
      <c r="G1268">
        <v>-35.09137836</v>
      </c>
      <c r="H1268">
        <v>117.9490284</v>
      </c>
      <c r="I1268" t="s">
        <v>2912</v>
      </c>
      <c r="J1268" t="s">
        <v>412</v>
      </c>
      <c r="K1268" t="s">
        <v>2922</v>
      </c>
      <c r="L1268" t="s">
        <v>48</v>
      </c>
      <c r="M1268" t="s">
        <v>426</v>
      </c>
      <c r="N1268" t="s">
        <v>165</v>
      </c>
      <c r="O1268" t="s">
        <v>2205</v>
      </c>
      <c r="S1268">
        <v>76</v>
      </c>
      <c r="V1268">
        <v>100.81533109999999</v>
      </c>
      <c r="W1268">
        <v>1.1067842109999999</v>
      </c>
      <c r="AA1268">
        <v>22.30386244</v>
      </c>
      <c r="AD1268">
        <v>46.970754999999997</v>
      </c>
      <c r="AG1268">
        <v>66.949201700000003</v>
      </c>
      <c r="AM1268">
        <v>30</v>
      </c>
      <c r="AO1268">
        <v>1.3471144740000001</v>
      </c>
      <c r="AQ1268">
        <v>4</v>
      </c>
      <c r="AR1268">
        <v>83</v>
      </c>
    </row>
    <row r="1269" spans="1:44">
      <c r="A1269" t="s">
        <v>2083</v>
      </c>
      <c r="B1269" t="s">
        <v>2082</v>
      </c>
      <c r="D1269">
        <v>2021</v>
      </c>
      <c r="E1269" t="s">
        <v>2162</v>
      </c>
      <c r="F1269" t="s">
        <v>51</v>
      </c>
      <c r="G1269">
        <v>-32.193716670000001</v>
      </c>
      <c r="H1269">
        <v>115.7471833</v>
      </c>
      <c r="I1269" t="s">
        <v>2912</v>
      </c>
      <c r="J1269" t="s">
        <v>412</v>
      </c>
      <c r="K1269" t="s">
        <v>2922</v>
      </c>
      <c r="L1269" t="s">
        <v>48</v>
      </c>
      <c r="M1269" t="s">
        <v>426</v>
      </c>
      <c r="N1269" t="s">
        <v>165</v>
      </c>
      <c r="O1269">
        <v>88</v>
      </c>
      <c r="S1269">
        <v>32</v>
      </c>
      <c r="V1269">
        <v>26.93713065</v>
      </c>
      <c r="W1269">
        <v>0.86849687499999995</v>
      </c>
      <c r="AA1269">
        <v>14.54147313</v>
      </c>
      <c r="AD1269">
        <v>24.427366710000001</v>
      </c>
      <c r="AM1269">
        <v>30</v>
      </c>
      <c r="AO1269">
        <v>1.0317750000000001</v>
      </c>
      <c r="AQ1269">
        <v>9.3000000000000007</v>
      </c>
      <c r="AR1269">
        <v>84</v>
      </c>
    </row>
    <row r="1270" spans="1:44">
      <c r="A1270" t="s">
        <v>2083</v>
      </c>
      <c r="B1270" t="s">
        <v>2082</v>
      </c>
      <c r="D1270">
        <v>2021</v>
      </c>
      <c r="E1270" t="s">
        <v>2162</v>
      </c>
      <c r="F1270" t="s">
        <v>51</v>
      </c>
      <c r="G1270">
        <v>-32.135899999999999</v>
      </c>
      <c r="H1270">
        <v>115.7504667</v>
      </c>
      <c r="I1270" t="s">
        <v>2912</v>
      </c>
      <c r="J1270" t="s">
        <v>412</v>
      </c>
      <c r="K1270" t="s">
        <v>2922</v>
      </c>
      <c r="L1270" t="s">
        <v>48</v>
      </c>
      <c r="M1270" t="s">
        <v>426</v>
      </c>
      <c r="N1270" t="s">
        <v>165</v>
      </c>
      <c r="O1270">
        <v>77</v>
      </c>
      <c r="S1270">
        <v>40</v>
      </c>
      <c r="V1270">
        <v>20.200476599999998</v>
      </c>
      <c r="W1270">
        <v>0.51414000000000004</v>
      </c>
      <c r="AA1270">
        <v>13.54458604</v>
      </c>
      <c r="AD1270">
        <v>19.096141639999999</v>
      </c>
      <c r="AM1270">
        <v>30</v>
      </c>
      <c r="AO1270">
        <v>1.1889125</v>
      </c>
      <c r="AQ1270">
        <v>1.8</v>
      </c>
      <c r="AR1270">
        <v>86</v>
      </c>
    </row>
    <row r="1271" spans="1:44">
      <c r="A1271" t="s">
        <v>2083</v>
      </c>
      <c r="B1271" t="s">
        <v>2082</v>
      </c>
      <c r="D1271">
        <v>2021</v>
      </c>
      <c r="E1271" t="s">
        <v>2162</v>
      </c>
      <c r="F1271" t="s">
        <v>51</v>
      </c>
      <c r="G1271">
        <v>-32.19308333</v>
      </c>
      <c r="H1271">
        <v>115.7474167</v>
      </c>
      <c r="I1271" t="s">
        <v>2912</v>
      </c>
      <c r="J1271" t="s">
        <v>412</v>
      </c>
      <c r="K1271" t="s">
        <v>2922</v>
      </c>
      <c r="L1271" t="s">
        <v>48</v>
      </c>
      <c r="M1271" t="s">
        <v>426</v>
      </c>
      <c r="N1271" t="s">
        <v>165</v>
      </c>
      <c r="O1271">
        <v>87</v>
      </c>
      <c r="S1271">
        <v>29</v>
      </c>
      <c r="V1271">
        <v>27.436546920000001</v>
      </c>
      <c r="W1271">
        <v>0.91044482800000004</v>
      </c>
      <c r="AA1271">
        <v>18.492708180000001</v>
      </c>
      <c r="AM1271">
        <v>30</v>
      </c>
      <c r="AO1271">
        <v>1.029724138</v>
      </c>
      <c r="AQ1271">
        <v>9.1</v>
      </c>
      <c r="AR1271">
        <v>87</v>
      </c>
    </row>
    <row r="1272" spans="1:44">
      <c r="A1272" t="s">
        <v>2083</v>
      </c>
      <c r="B1272" t="s">
        <v>2082</v>
      </c>
      <c r="D1272">
        <v>2021</v>
      </c>
      <c r="E1272" t="s">
        <v>2162</v>
      </c>
      <c r="F1272" t="s">
        <v>51</v>
      </c>
      <c r="G1272">
        <v>-32.136000000000003</v>
      </c>
      <c r="H1272">
        <v>115.7424833</v>
      </c>
      <c r="I1272" t="s">
        <v>2912</v>
      </c>
      <c r="J1272" t="s">
        <v>412</v>
      </c>
      <c r="K1272" t="s">
        <v>2922</v>
      </c>
      <c r="L1272" t="s">
        <v>48</v>
      </c>
      <c r="M1272" t="s">
        <v>426</v>
      </c>
      <c r="N1272" t="s">
        <v>165</v>
      </c>
      <c r="O1272">
        <v>78</v>
      </c>
      <c r="S1272">
        <v>34</v>
      </c>
      <c r="V1272">
        <v>25.223890269999998</v>
      </c>
      <c r="W1272">
        <v>0.80664999999999998</v>
      </c>
      <c r="AA1272">
        <v>18.823123819999999</v>
      </c>
      <c r="AD1272">
        <v>23.89597891</v>
      </c>
      <c r="AM1272">
        <v>30</v>
      </c>
      <c r="AO1272">
        <v>1.2773852939999999</v>
      </c>
      <c r="AQ1272">
        <v>2</v>
      </c>
      <c r="AR1272">
        <v>88</v>
      </c>
    </row>
    <row r="1273" spans="1:44">
      <c r="A1273" t="s">
        <v>2083</v>
      </c>
      <c r="B1273" t="s">
        <v>2082</v>
      </c>
      <c r="D1273">
        <v>2021</v>
      </c>
      <c r="E1273" t="s">
        <v>2162</v>
      </c>
      <c r="F1273" t="s">
        <v>51</v>
      </c>
      <c r="G1273">
        <v>-32.024652779999997</v>
      </c>
      <c r="H1273">
        <v>115.5301917</v>
      </c>
      <c r="I1273" t="s">
        <v>2912</v>
      </c>
      <c r="J1273" t="s">
        <v>412</v>
      </c>
      <c r="K1273" t="s">
        <v>2922</v>
      </c>
      <c r="L1273" t="s">
        <v>48</v>
      </c>
      <c r="M1273" t="s">
        <v>426</v>
      </c>
      <c r="N1273" t="s">
        <v>165</v>
      </c>
      <c r="O1273">
        <v>80</v>
      </c>
      <c r="S1273">
        <v>46</v>
      </c>
      <c r="V1273">
        <v>57.83315296</v>
      </c>
      <c r="W1273">
        <v>0.90496956500000003</v>
      </c>
      <c r="AA1273">
        <v>19.384703689999998</v>
      </c>
      <c r="AD1273">
        <v>38.346958170000001</v>
      </c>
      <c r="AM1273">
        <v>30</v>
      </c>
      <c r="AO1273">
        <v>1.4397630429999999</v>
      </c>
      <c r="AQ1273">
        <v>1.9</v>
      </c>
      <c r="AR1273">
        <v>92</v>
      </c>
    </row>
    <row r="1274" spans="1:44">
      <c r="A1274" t="s">
        <v>2083</v>
      </c>
      <c r="B1274" t="s">
        <v>2082</v>
      </c>
      <c r="D1274">
        <v>2021</v>
      </c>
      <c r="E1274" t="s">
        <v>2162</v>
      </c>
      <c r="F1274" t="s">
        <v>51</v>
      </c>
      <c r="G1274">
        <v>-32.193833329999997</v>
      </c>
      <c r="H1274">
        <v>115.7478167</v>
      </c>
      <c r="I1274" t="s">
        <v>2912</v>
      </c>
      <c r="J1274" t="s">
        <v>412</v>
      </c>
      <c r="K1274" t="s">
        <v>2922</v>
      </c>
      <c r="L1274" t="s">
        <v>48</v>
      </c>
      <c r="M1274" t="s">
        <v>426</v>
      </c>
      <c r="N1274" t="s">
        <v>165</v>
      </c>
      <c r="O1274">
        <v>86</v>
      </c>
      <c r="S1274">
        <v>30</v>
      </c>
      <c r="V1274">
        <v>28.15736738</v>
      </c>
      <c r="W1274">
        <v>0.83154333300000005</v>
      </c>
      <c r="AA1274">
        <v>19.43506241</v>
      </c>
      <c r="AD1274">
        <v>28.15736738</v>
      </c>
      <c r="AM1274">
        <v>30</v>
      </c>
      <c r="AO1274">
        <v>1.1754833330000001</v>
      </c>
      <c r="AQ1274">
        <v>7.8</v>
      </c>
      <c r="AR1274">
        <v>97</v>
      </c>
    </row>
    <row r="1275" spans="1:44">
      <c r="A1275" t="s">
        <v>2083</v>
      </c>
      <c r="B1275" t="s">
        <v>2082</v>
      </c>
      <c r="D1275">
        <v>2021</v>
      </c>
      <c r="E1275" t="s">
        <v>2200</v>
      </c>
      <c r="F1275" t="s">
        <v>51</v>
      </c>
      <c r="G1275">
        <v>-32.160104650000001</v>
      </c>
      <c r="H1275">
        <v>115.6713573</v>
      </c>
      <c r="I1275" t="s">
        <v>96</v>
      </c>
      <c r="J1275" t="s">
        <v>412</v>
      </c>
      <c r="K1275" t="s">
        <v>2922</v>
      </c>
      <c r="L1275" t="s">
        <v>48</v>
      </c>
      <c r="M1275" t="s">
        <v>426</v>
      </c>
      <c r="N1275" t="s">
        <v>165</v>
      </c>
      <c r="O1275" t="s">
        <v>2199</v>
      </c>
      <c r="S1275">
        <v>58</v>
      </c>
      <c r="V1275">
        <v>32.282826239999999</v>
      </c>
      <c r="W1275">
        <v>0.52292413800000004</v>
      </c>
      <c r="AA1275">
        <v>13.838690160000001</v>
      </c>
      <c r="AD1275">
        <v>21.635207279999999</v>
      </c>
      <c r="AM1275">
        <v>30</v>
      </c>
      <c r="AO1275">
        <v>1.0644</v>
      </c>
      <c r="AQ1275">
        <v>0</v>
      </c>
      <c r="AR1275">
        <v>102</v>
      </c>
    </row>
    <row r="1276" spans="1:44">
      <c r="A1276" t="s">
        <v>2083</v>
      </c>
      <c r="B1276" t="s">
        <v>2082</v>
      </c>
      <c r="D1276">
        <v>2021</v>
      </c>
      <c r="E1276" t="s">
        <v>2128</v>
      </c>
      <c r="F1276" t="s">
        <v>51</v>
      </c>
      <c r="G1276">
        <v>-34.982893429999997</v>
      </c>
      <c r="H1276">
        <v>117.97410600000001</v>
      </c>
      <c r="I1276" t="s">
        <v>2912</v>
      </c>
      <c r="J1276" t="s">
        <v>412</v>
      </c>
      <c r="K1276" t="s">
        <v>2922</v>
      </c>
      <c r="L1276" t="s">
        <v>48</v>
      </c>
      <c r="M1276" t="s">
        <v>426</v>
      </c>
      <c r="N1276" t="s">
        <v>165</v>
      </c>
      <c r="O1276" t="s">
        <v>2198</v>
      </c>
      <c r="S1276">
        <v>58</v>
      </c>
      <c r="V1276">
        <v>223.3364527</v>
      </c>
      <c r="W1276">
        <v>3.6176517239999999</v>
      </c>
      <c r="AA1276">
        <v>72.328215240000006</v>
      </c>
      <c r="AD1276">
        <v>130.63029950000001</v>
      </c>
      <c r="AM1276">
        <v>30</v>
      </c>
      <c r="AO1276">
        <v>1.0644</v>
      </c>
      <c r="AQ1276">
        <v>5.0999999999999996</v>
      </c>
      <c r="AR1276">
        <v>103</v>
      </c>
    </row>
    <row r="1277" spans="1:44">
      <c r="A1277" t="s">
        <v>2083</v>
      </c>
      <c r="B1277" t="s">
        <v>2082</v>
      </c>
      <c r="D1277">
        <v>2021</v>
      </c>
      <c r="E1277" t="s">
        <v>842</v>
      </c>
      <c r="F1277" t="s">
        <v>51</v>
      </c>
      <c r="G1277">
        <v>-25.863516669999999</v>
      </c>
      <c r="H1277">
        <v>113.4927667</v>
      </c>
      <c r="I1277" t="s">
        <v>156</v>
      </c>
      <c r="J1277" t="s">
        <v>49</v>
      </c>
      <c r="K1277" t="s">
        <v>2922</v>
      </c>
      <c r="L1277" t="s">
        <v>48</v>
      </c>
      <c r="M1277" t="s">
        <v>426</v>
      </c>
      <c r="N1277" t="s">
        <v>165</v>
      </c>
      <c r="O1277" t="s">
        <v>2191</v>
      </c>
      <c r="S1277">
        <v>76</v>
      </c>
      <c r="V1277">
        <v>110.8174022</v>
      </c>
      <c r="W1277">
        <v>1.571401316</v>
      </c>
      <c r="AA1277">
        <v>13.010362069999999</v>
      </c>
      <c r="AD1277">
        <v>37.760689710000001</v>
      </c>
      <c r="AG1277">
        <v>76.071038400000006</v>
      </c>
      <c r="AM1277">
        <v>30</v>
      </c>
      <c r="AO1277">
        <v>0.96407763199999996</v>
      </c>
      <c r="AQ1277">
        <v>14.5</v>
      </c>
      <c r="AR1277">
        <v>109</v>
      </c>
    </row>
    <row r="1278" spans="1:44">
      <c r="A1278" t="s">
        <v>2083</v>
      </c>
      <c r="B1278" t="s">
        <v>2082</v>
      </c>
      <c r="D1278">
        <v>2021</v>
      </c>
      <c r="E1278" t="s">
        <v>842</v>
      </c>
      <c r="F1278" t="s">
        <v>51</v>
      </c>
      <c r="G1278">
        <v>-25.78701667</v>
      </c>
      <c r="H1278">
        <v>113.85161669999999</v>
      </c>
      <c r="I1278" t="s">
        <v>156</v>
      </c>
      <c r="J1278" t="s">
        <v>49</v>
      </c>
      <c r="K1278" t="s">
        <v>2922</v>
      </c>
      <c r="L1278" t="s">
        <v>48</v>
      </c>
      <c r="M1278" t="s">
        <v>426</v>
      </c>
      <c r="N1278" t="s">
        <v>165</v>
      </c>
      <c r="O1278" t="s">
        <v>2187</v>
      </c>
      <c r="S1278">
        <v>73</v>
      </c>
      <c r="V1278">
        <v>77.896784310000001</v>
      </c>
      <c r="W1278">
        <v>1.545134247</v>
      </c>
      <c r="AA1278">
        <v>13.98297187</v>
      </c>
      <c r="AD1278">
        <v>24.877312549999999</v>
      </c>
      <c r="AG1278">
        <v>44.296679429999998</v>
      </c>
      <c r="AM1278">
        <v>30</v>
      </c>
      <c r="AO1278">
        <v>0.74016986299999998</v>
      </c>
      <c r="AQ1278">
        <v>22.7</v>
      </c>
      <c r="AR1278">
        <v>112</v>
      </c>
    </row>
    <row r="1279" spans="1:44">
      <c r="A1279" t="s">
        <v>2083</v>
      </c>
      <c r="B1279" t="s">
        <v>2082</v>
      </c>
      <c r="D1279">
        <v>2021</v>
      </c>
      <c r="E1279" t="s">
        <v>842</v>
      </c>
      <c r="F1279" t="s">
        <v>51</v>
      </c>
      <c r="G1279">
        <v>-25.691448099999999</v>
      </c>
      <c r="H1279">
        <v>113.5986449</v>
      </c>
      <c r="I1279" t="s">
        <v>156</v>
      </c>
      <c r="J1279" t="s">
        <v>49</v>
      </c>
      <c r="K1279" t="s">
        <v>2922</v>
      </c>
      <c r="L1279" t="s">
        <v>48</v>
      </c>
      <c r="M1279" t="s">
        <v>1505</v>
      </c>
      <c r="N1279" t="s">
        <v>869</v>
      </c>
      <c r="O1279" t="s">
        <v>2186</v>
      </c>
      <c r="S1279">
        <v>76</v>
      </c>
      <c r="V1279">
        <v>42.579619579999999</v>
      </c>
      <c r="W1279">
        <v>0.44756315800000002</v>
      </c>
      <c r="AA1279">
        <v>10.18770698</v>
      </c>
      <c r="AD1279">
        <v>17.81668092</v>
      </c>
      <c r="AG1279">
        <v>30.574466109999999</v>
      </c>
      <c r="AM1279">
        <v>30</v>
      </c>
      <c r="AO1279">
        <v>1.267947368</v>
      </c>
      <c r="AQ1279">
        <v>3</v>
      </c>
      <c r="AR1279">
        <v>113</v>
      </c>
    </row>
    <row r="1280" spans="1:44">
      <c r="A1280" t="s">
        <v>2083</v>
      </c>
      <c r="B1280" t="s">
        <v>2082</v>
      </c>
      <c r="D1280">
        <v>2021</v>
      </c>
      <c r="E1280" t="s">
        <v>2175</v>
      </c>
      <c r="F1280" t="s">
        <v>51</v>
      </c>
      <c r="G1280">
        <v>-30.31041493</v>
      </c>
      <c r="H1280">
        <v>115.00810869999999</v>
      </c>
      <c r="I1280" t="s">
        <v>156</v>
      </c>
      <c r="J1280" t="s">
        <v>412</v>
      </c>
      <c r="K1280" t="s">
        <v>2922</v>
      </c>
      <c r="L1280" t="s">
        <v>48</v>
      </c>
      <c r="M1280" t="s">
        <v>1505</v>
      </c>
      <c r="N1280" t="s">
        <v>869</v>
      </c>
      <c r="O1280" t="s">
        <v>2184</v>
      </c>
      <c r="S1280">
        <v>70</v>
      </c>
      <c r="V1280">
        <v>41.899628800000002</v>
      </c>
      <c r="W1280">
        <v>0.50914857099999999</v>
      </c>
      <c r="AA1280">
        <v>15.167731659999999</v>
      </c>
      <c r="AD1280">
        <v>23.143290990000001</v>
      </c>
      <c r="AG1280">
        <v>33.25904603</v>
      </c>
      <c r="AM1280">
        <v>30</v>
      </c>
      <c r="AO1280">
        <v>1.1864642860000001</v>
      </c>
      <c r="AQ1280">
        <v>3.9</v>
      </c>
      <c r="AR1280">
        <v>115</v>
      </c>
    </row>
    <row r="1281" spans="1:44">
      <c r="A1281" t="s">
        <v>2083</v>
      </c>
      <c r="B1281" t="s">
        <v>2082</v>
      </c>
      <c r="D1281">
        <v>2021</v>
      </c>
      <c r="E1281" t="s">
        <v>842</v>
      </c>
      <c r="F1281" t="s">
        <v>51</v>
      </c>
      <c r="G1281">
        <v>-26.05468333</v>
      </c>
      <c r="H1281">
        <v>113.3972</v>
      </c>
      <c r="I1281" t="s">
        <v>156</v>
      </c>
      <c r="J1281" t="s">
        <v>49</v>
      </c>
      <c r="K1281" t="s">
        <v>2922</v>
      </c>
      <c r="L1281" t="s">
        <v>48</v>
      </c>
      <c r="M1281" t="s">
        <v>1505</v>
      </c>
      <c r="N1281" t="s">
        <v>869</v>
      </c>
      <c r="O1281" t="s">
        <v>2183</v>
      </c>
      <c r="S1281">
        <v>86</v>
      </c>
      <c r="V1281">
        <v>130.41440789999999</v>
      </c>
      <c r="W1281">
        <v>1.3718767439999999</v>
      </c>
      <c r="AA1281">
        <v>20.700982509999999</v>
      </c>
      <c r="AD1281">
        <v>41.880354820000001</v>
      </c>
      <c r="AG1281">
        <v>69.865553629999994</v>
      </c>
      <c r="AM1281">
        <v>30</v>
      </c>
      <c r="AO1281">
        <v>1.1157790700000001</v>
      </c>
      <c r="AQ1281">
        <v>10.1</v>
      </c>
      <c r="AR1281">
        <v>116</v>
      </c>
    </row>
    <row r="1282" spans="1:44">
      <c r="A1282" t="s">
        <v>2083</v>
      </c>
      <c r="B1282" t="s">
        <v>2082</v>
      </c>
      <c r="D1282">
        <v>2021</v>
      </c>
      <c r="E1282" t="s">
        <v>842</v>
      </c>
      <c r="F1282" t="s">
        <v>51</v>
      </c>
      <c r="G1282">
        <v>-25.974730560000001</v>
      </c>
      <c r="H1282">
        <v>114.12401939999999</v>
      </c>
      <c r="I1282" t="s">
        <v>156</v>
      </c>
      <c r="J1282" t="s">
        <v>49</v>
      </c>
      <c r="K1282" t="s">
        <v>2922</v>
      </c>
      <c r="L1282" t="s">
        <v>48</v>
      </c>
      <c r="M1282" t="s">
        <v>426</v>
      </c>
      <c r="N1282" t="s">
        <v>165</v>
      </c>
      <c r="O1282" t="s">
        <v>2182</v>
      </c>
      <c r="S1282">
        <v>72</v>
      </c>
      <c r="V1282">
        <v>65.743178220000004</v>
      </c>
      <c r="W1282">
        <v>1.333247222</v>
      </c>
      <c r="AA1282">
        <v>17.023941619999999</v>
      </c>
      <c r="AD1282">
        <v>28.050489219999999</v>
      </c>
      <c r="AG1282">
        <v>44.986932619999997</v>
      </c>
      <c r="AM1282">
        <v>30</v>
      </c>
      <c r="AO1282">
        <v>0.70508194400000002</v>
      </c>
      <c r="AQ1282">
        <v>16.899999999999999</v>
      </c>
      <c r="AR1282">
        <v>117</v>
      </c>
    </row>
    <row r="1283" spans="1:44">
      <c r="A1283" t="s">
        <v>2083</v>
      </c>
      <c r="B1283" t="s">
        <v>2082</v>
      </c>
      <c r="D1283">
        <v>2021</v>
      </c>
      <c r="E1283" t="s">
        <v>2175</v>
      </c>
      <c r="F1283" t="s">
        <v>51</v>
      </c>
      <c r="G1283">
        <v>-30.310252649999999</v>
      </c>
      <c r="H1283">
        <v>115.0077347</v>
      </c>
      <c r="I1283" t="s">
        <v>156</v>
      </c>
      <c r="J1283" t="s">
        <v>412</v>
      </c>
      <c r="K1283" t="s">
        <v>2922</v>
      </c>
      <c r="L1283" t="s">
        <v>48</v>
      </c>
      <c r="M1283" t="s">
        <v>1505</v>
      </c>
      <c r="N1283" t="s">
        <v>869</v>
      </c>
      <c r="O1283" t="s">
        <v>2181</v>
      </c>
      <c r="S1283">
        <v>74</v>
      </c>
      <c r="V1283">
        <v>87.087153779999994</v>
      </c>
      <c r="W1283">
        <v>1.087201351</v>
      </c>
      <c r="AA1283">
        <v>22.98969868</v>
      </c>
      <c r="AD1283">
        <v>37.381222219999998</v>
      </c>
      <c r="AG1283">
        <v>61.850420159999999</v>
      </c>
      <c r="AM1283">
        <v>30</v>
      </c>
      <c r="AO1283">
        <v>1.084367568</v>
      </c>
      <c r="AQ1283">
        <v>6</v>
      </c>
      <c r="AR1283">
        <v>118</v>
      </c>
    </row>
    <row r="1284" spans="1:44">
      <c r="A1284" t="s">
        <v>2083</v>
      </c>
      <c r="B1284" t="s">
        <v>2082</v>
      </c>
      <c r="D1284">
        <v>2021</v>
      </c>
      <c r="E1284" t="s">
        <v>2175</v>
      </c>
      <c r="F1284" t="s">
        <v>51</v>
      </c>
      <c r="G1284">
        <v>-30.312294439999999</v>
      </c>
      <c r="H1284">
        <v>115.0005139</v>
      </c>
      <c r="I1284" t="s">
        <v>156</v>
      </c>
      <c r="J1284" t="s">
        <v>412</v>
      </c>
      <c r="K1284" t="s">
        <v>2922</v>
      </c>
      <c r="L1284" t="s">
        <v>48</v>
      </c>
      <c r="M1284" t="s">
        <v>426</v>
      </c>
      <c r="N1284" t="s">
        <v>165</v>
      </c>
      <c r="O1284" t="s">
        <v>2180</v>
      </c>
      <c r="S1284">
        <v>81</v>
      </c>
      <c r="V1284">
        <v>179.37418199999999</v>
      </c>
      <c r="W1284">
        <v>3.341851852</v>
      </c>
      <c r="AA1284">
        <v>37.039830500000001</v>
      </c>
      <c r="AD1284">
        <v>75.189614500000005</v>
      </c>
      <c r="AG1284">
        <v>115.84782850000001</v>
      </c>
      <c r="AM1284">
        <v>30</v>
      </c>
      <c r="AO1284">
        <v>0.74130740699999997</v>
      </c>
      <c r="AQ1284">
        <v>10.199999999999999</v>
      </c>
      <c r="AR1284">
        <v>119</v>
      </c>
    </row>
    <row r="1285" spans="1:44">
      <c r="A1285" t="s">
        <v>2083</v>
      </c>
      <c r="B1285" t="s">
        <v>2082</v>
      </c>
      <c r="D1285">
        <v>2021</v>
      </c>
      <c r="E1285" t="s">
        <v>842</v>
      </c>
      <c r="F1285" t="s">
        <v>51</v>
      </c>
      <c r="G1285">
        <v>-25.962649089999999</v>
      </c>
      <c r="H1285">
        <v>114.1560692</v>
      </c>
      <c r="I1285" t="s">
        <v>156</v>
      </c>
      <c r="J1285" t="s">
        <v>49</v>
      </c>
      <c r="K1285" t="s">
        <v>2922</v>
      </c>
      <c r="L1285" t="s">
        <v>48</v>
      </c>
      <c r="M1285" t="s">
        <v>1505</v>
      </c>
      <c r="N1285" t="s">
        <v>869</v>
      </c>
      <c r="O1285" t="s">
        <v>2179</v>
      </c>
      <c r="S1285">
        <v>84</v>
      </c>
      <c r="V1285">
        <v>187.9772553</v>
      </c>
      <c r="W1285">
        <v>3.079365476</v>
      </c>
      <c r="AA1285">
        <v>40.534601260000002</v>
      </c>
      <c r="AD1285">
        <v>79.327180760000005</v>
      </c>
      <c r="AG1285">
        <v>127.7973808</v>
      </c>
      <c r="AM1285">
        <v>30</v>
      </c>
      <c r="AO1285">
        <v>0.73470000000000002</v>
      </c>
      <c r="AQ1285">
        <v>7.4</v>
      </c>
      <c r="AR1285">
        <v>120</v>
      </c>
    </row>
    <row r="1286" spans="1:44">
      <c r="A1286" t="s">
        <v>2083</v>
      </c>
      <c r="B1286" t="s">
        <v>2082</v>
      </c>
      <c r="D1286">
        <v>2021</v>
      </c>
      <c r="E1286" t="s">
        <v>842</v>
      </c>
      <c r="F1286" t="s">
        <v>51</v>
      </c>
      <c r="G1286">
        <v>-26.05468333</v>
      </c>
      <c r="H1286">
        <v>113.3972</v>
      </c>
      <c r="I1286" t="s">
        <v>156</v>
      </c>
      <c r="J1286" t="s">
        <v>49</v>
      </c>
      <c r="K1286" t="s">
        <v>2922</v>
      </c>
      <c r="L1286" t="s">
        <v>48</v>
      </c>
      <c r="M1286" t="s">
        <v>1505</v>
      </c>
      <c r="N1286" t="s">
        <v>869</v>
      </c>
      <c r="O1286" t="s">
        <v>2177</v>
      </c>
      <c r="S1286">
        <v>80</v>
      </c>
      <c r="V1286">
        <v>47.645724270000002</v>
      </c>
      <c r="W1286">
        <v>0.53681500000000004</v>
      </c>
      <c r="AA1286">
        <v>11.314425010000001</v>
      </c>
      <c r="AD1286">
        <v>22.10312484</v>
      </c>
      <c r="AG1286">
        <v>36.028527969999999</v>
      </c>
      <c r="AM1286">
        <v>30</v>
      </c>
      <c r="AO1286">
        <v>1.14231375</v>
      </c>
      <c r="AQ1286">
        <v>21</v>
      </c>
      <c r="AR1286">
        <v>122</v>
      </c>
    </row>
    <row r="1287" spans="1:44">
      <c r="A1287" t="s">
        <v>2083</v>
      </c>
      <c r="B1287" t="s">
        <v>2082</v>
      </c>
      <c r="D1287">
        <v>2021</v>
      </c>
      <c r="E1287" t="s">
        <v>842</v>
      </c>
      <c r="F1287" t="s">
        <v>51</v>
      </c>
      <c r="G1287">
        <v>-25.78699615</v>
      </c>
      <c r="H1287">
        <v>113.8518485</v>
      </c>
      <c r="I1287" t="s">
        <v>156</v>
      </c>
      <c r="J1287" t="s">
        <v>49</v>
      </c>
      <c r="K1287" t="s">
        <v>2922</v>
      </c>
      <c r="L1287" t="s">
        <v>48</v>
      </c>
      <c r="M1287" t="s">
        <v>426</v>
      </c>
      <c r="N1287" t="s">
        <v>165</v>
      </c>
      <c r="O1287" t="s">
        <v>2176</v>
      </c>
      <c r="S1287">
        <v>70</v>
      </c>
      <c r="V1287">
        <v>82.94217467</v>
      </c>
      <c r="W1287">
        <v>1.79816</v>
      </c>
      <c r="AA1287">
        <v>20.259724139999999</v>
      </c>
      <c r="AD1287">
        <v>33.626595930000001</v>
      </c>
      <c r="AG1287">
        <v>57.33858412</v>
      </c>
      <c r="AM1287">
        <v>30</v>
      </c>
      <c r="AO1287">
        <v>0.76266857099999996</v>
      </c>
      <c r="AQ1287">
        <v>33.4</v>
      </c>
      <c r="AR1287">
        <v>123</v>
      </c>
    </row>
    <row r="1288" spans="1:44">
      <c r="A1288" t="s">
        <v>2083</v>
      </c>
      <c r="B1288" t="s">
        <v>2082</v>
      </c>
      <c r="D1288">
        <v>2021</v>
      </c>
      <c r="E1288" t="s">
        <v>2175</v>
      </c>
      <c r="F1288" t="s">
        <v>51</v>
      </c>
      <c r="G1288">
        <v>-30.312327589999999</v>
      </c>
      <c r="H1288">
        <v>115.0009529</v>
      </c>
      <c r="I1288" t="s">
        <v>156</v>
      </c>
      <c r="J1288" t="s">
        <v>412</v>
      </c>
      <c r="K1288" t="s">
        <v>2922</v>
      </c>
      <c r="L1288" t="s">
        <v>48</v>
      </c>
      <c r="M1288" t="s">
        <v>426</v>
      </c>
      <c r="N1288" t="s">
        <v>165</v>
      </c>
      <c r="O1288" t="s">
        <v>2174</v>
      </c>
      <c r="S1288">
        <v>78</v>
      </c>
      <c r="V1288">
        <v>64.088821749999994</v>
      </c>
      <c r="W1288">
        <v>0.99296410300000004</v>
      </c>
      <c r="AA1288">
        <v>17.60802855</v>
      </c>
      <c r="AD1288">
        <v>31.003044689999999</v>
      </c>
      <c r="AG1288">
        <v>45.740371830000001</v>
      </c>
      <c r="AM1288">
        <v>30</v>
      </c>
      <c r="AO1288">
        <v>0.85429615400000003</v>
      </c>
      <c r="AR1288">
        <v>124</v>
      </c>
    </row>
    <row r="1289" spans="1:44">
      <c r="A1289" t="s">
        <v>2083</v>
      </c>
      <c r="B1289" t="s">
        <v>2082</v>
      </c>
      <c r="D1289">
        <v>2021</v>
      </c>
      <c r="E1289" t="s">
        <v>842</v>
      </c>
      <c r="F1289" t="s">
        <v>51</v>
      </c>
      <c r="G1289">
        <v>-25.978860000000001</v>
      </c>
      <c r="H1289">
        <v>114.06838</v>
      </c>
      <c r="I1289" t="s">
        <v>156</v>
      </c>
      <c r="J1289" t="s">
        <v>49</v>
      </c>
      <c r="K1289" t="s">
        <v>2922</v>
      </c>
      <c r="L1289" t="s">
        <v>48</v>
      </c>
      <c r="M1289" t="s">
        <v>1505</v>
      </c>
      <c r="N1289" t="s">
        <v>869</v>
      </c>
      <c r="O1289" t="s">
        <v>2173</v>
      </c>
      <c r="S1289">
        <v>83</v>
      </c>
      <c r="V1289">
        <v>97.084739310000003</v>
      </c>
      <c r="W1289">
        <v>1.896384337</v>
      </c>
      <c r="AA1289">
        <v>13.951208749999999</v>
      </c>
      <c r="AD1289">
        <v>25.803344289999998</v>
      </c>
      <c r="AG1289">
        <v>44.175618270000001</v>
      </c>
      <c r="AM1289">
        <v>30</v>
      </c>
      <c r="AO1289">
        <v>0.62044096400000004</v>
      </c>
      <c r="AR1289">
        <v>125</v>
      </c>
    </row>
    <row r="1290" spans="1:44">
      <c r="A1290" t="s">
        <v>2083</v>
      </c>
      <c r="B1290" t="s">
        <v>2082</v>
      </c>
      <c r="D1290">
        <v>2021</v>
      </c>
      <c r="E1290" t="s">
        <v>842</v>
      </c>
      <c r="F1290" t="s">
        <v>51</v>
      </c>
      <c r="G1290">
        <v>-25.849993999999999</v>
      </c>
      <c r="H1290">
        <v>114.10203</v>
      </c>
      <c r="I1290" t="s">
        <v>156</v>
      </c>
      <c r="J1290" t="s">
        <v>49</v>
      </c>
      <c r="K1290" t="s">
        <v>2922</v>
      </c>
      <c r="L1290" t="s">
        <v>48</v>
      </c>
      <c r="M1290" t="s">
        <v>1505</v>
      </c>
      <c r="N1290" t="s">
        <v>869</v>
      </c>
      <c r="O1290" t="s">
        <v>2171</v>
      </c>
      <c r="S1290">
        <v>80</v>
      </c>
      <c r="V1290">
        <v>268.55101939999997</v>
      </c>
      <c r="W1290">
        <v>3.7573262500000002</v>
      </c>
      <c r="AA1290">
        <v>53.182718600000001</v>
      </c>
      <c r="AD1290">
        <v>98.727938600000002</v>
      </c>
      <c r="AG1290">
        <v>166.50069260000001</v>
      </c>
      <c r="AM1290">
        <v>30</v>
      </c>
      <c r="AO1290">
        <v>0.89394874999999996</v>
      </c>
      <c r="AQ1290">
        <v>37.9</v>
      </c>
      <c r="AR1290">
        <v>127</v>
      </c>
    </row>
    <row r="1291" spans="1:44">
      <c r="A1291" t="s">
        <v>2083</v>
      </c>
      <c r="B1291" t="s">
        <v>2082</v>
      </c>
      <c r="D1291">
        <v>2021</v>
      </c>
      <c r="E1291" t="s">
        <v>2165</v>
      </c>
      <c r="F1291" t="s">
        <v>51</v>
      </c>
      <c r="G1291">
        <v>-33.586967999999999</v>
      </c>
      <c r="H1291">
        <v>115.30277</v>
      </c>
      <c r="I1291" t="s">
        <v>2912</v>
      </c>
      <c r="J1291" t="s">
        <v>412</v>
      </c>
      <c r="K1291" t="s">
        <v>2922</v>
      </c>
      <c r="L1291" t="s">
        <v>48</v>
      </c>
      <c r="M1291" t="s">
        <v>1505</v>
      </c>
      <c r="N1291" t="s">
        <v>869</v>
      </c>
      <c r="O1291">
        <v>3</v>
      </c>
      <c r="S1291">
        <v>24</v>
      </c>
      <c r="V1291">
        <v>4.9846541999999996</v>
      </c>
      <c r="W1291">
        <v>0.15185000000000001</v>
      </c>
      <c r="AA1291">
        <v>3.1232979599999999</v>
      </c>
      <c r="AM1291">
        <v>30</v>
      </c>
      <c r="AO1291">
        <v>1.3790625000000001</v>
      </c>
      <c r="AR1291">
        <v>147</v>
      </c>
    </row>
    <row r="1292" spans="1:44">
      <c r="A1292" t="s">
        <v>2083</v>
      </c>
      <c r="B1292" t="s">
        <v>2082</v>
      </c>
      <c r="D1292">
        <v>2021</v>
      </c>
      <c r="E1292" t="s">
        <v>2165</v>
      </c>
      <c r="F1292" t="s">
        <v>51</v>
      </c>
      <c r="G1292">
        <v>-33.622516390000001</v>
      </c>
      <c r="H1292">
        <v>115.3641734</v>
      </c>
      <c r="I1292" t="s">
        <v>2912</v>
      </c>
      <c r="J1292" t="s">
        <v>412</v>
      </c>
      <c r="K1292" t="s">
        <v>2922</v>
      </c>
      <c r="L1292" t="s">
        <v>48</v>
      </c>
      <c r="M1292" t="s">
        <v>426</v>
      </c>
      <c r="N1292" t="s">
        <v>165</v>
      </c>
      <c r="O1292">
        <v>5</v>
      </c>
      <c r="S1292">
        <v>24</v>
      </c>
      <c r="V1292">
        <v>3.83179566</v>
      </c>
      <c r="W1292">
        <v>0.11776250000000001</v>
      </c>
      <c r="AA1292">
        <v>2.75236752</v>
      </c>
      <c r="AM1292">
        <v>30</v>
      </c>
      <c r="AO1292">
        <v>1.1681999999999999</v>
      </c>
      <c r="AR1292">
        <v>148</v>
      </c>
    </row>
    <row r="1293" spans="1:44">
      <c r="A1293" t="s">
        <v>2083</v>
      </c>
      <c r="B1293" t="s">
        <v>2082</v>
      </c>
      <c r="D1293">
        <v>2021</v>
      </c>
      <c r="E1293" t="s">
        <v>2165</v>
      </c>
      <c r="F1293" t="s">
        <v>51</v>
      </c>
      <c r="G1293">
        <v>-33.622516390000001</v>
      </c>
      <c r="H1293">
        <v>115.3641734</v>
      </c>
      <c r="I1293" t="s">
        <v>2912</v>
      </c>
      <c r="J1293" t="s">
        <v>412</v>
      </c>
      <c r="K1293" t="s">
        <v>2922</v>
      </c>
      <c r="L1293" t="s">
        <v>48</v>
      </c>
      <c r="M1293" t="s">
        <v>426</v>
      </c>
      <c r="N1293" t="s">
        <v>165</v>
      </c>
      <c r="O1293">
        <v>6</v>
      </c>
      <c r="S1293">
        <v>24</v>
      </c>
      <c r="V1293">
        <v>6.4410177300000004</v>
      </c>
      <c r="W1293">
        <v>0.20403750000000001</v>
      </c>
      <c r="AA1293">
        <v>3.7319606400000001</v>
      </c>
      <c r="AM1293">
        <v>30</v>
      </c>
      <c r="AO1293">
        <v>1.337175</v>
      </c>
      <c r="AR1293">
        <v>149</v>
      </c>
    </row>
    <row r="1294" spans="1:44">
      <c r="A1294" t="s">
        <v>2083</v>
      </c>
      <c r="B1294" t="s">
        <v>2082</v>
      </c>
      <c r="D1294">
        <v>2021</v>
      </c>
      <c r="E1294" t="s">
        <v>2165</v>
      </c>
      <c r="F1294" t="s">
        <v>51</v>
      </c>
      <c r="G1294">
        <v>-33.622516390000001</v>
      </c>
      <c r="H1294">
        <v>115.3641734</v>
      </c>
      <c r="I1294" t="s">
        <v>2912</v>
      </c>
      <c r="J1294" t="s">
        <v>412</v>
      </c>
      <c r="K1294" t="s">
        <v>2922</v>
      </c>
      <c r="L1294" t="s">
        <v>48</v>
      </c>
      <c r="M1294" t="s">
        <v>426</v>
      </c>
      <c r="N1294" t="s">
        <v>165</v>
      </c>
      <c r="O1294">
        <v>9</v>
      </c>
      <c r="S1294">
        <v>24</v>
      </c>
      <c r="V1294">
        <v>8.2794877800000002</v>
      </c>
      <c r="W1294">
        <v>0.38432500000000003</v>
      </c>
      <c r="AA1294">
        <v>5.2550767199999999</v>
      </c>
      <c r="AM1294">
        <v>30</v>
      </c>
      <c r="AO1294">
        <v>0.95802500000000002</v>
      </c>
      <c r="AR1294">
        <v>150</v>
      </c>
    </row>
    <row r="1295" spans="1:44">
      <c r="A1295" t="s">
        <v>2083</v>
      </c>
      <c r="B1295" t="s">
        <v>2082</v>
      </c>
      <c r="D1295">
        <v>2021</v>
      </c>
      <c r="E1295" t="s">
        <v>2165</v>
      </c>
      <c r="F1295" t="s">
        <v>51</v>
      </c>
      <c r="G1295">
        <v>-33.622516390000001</v>
      </c>
      <c r="H1295">
        <v>115.3641734</v>
      </c>
      <c r="I1295" t="s">
        <v>2912</v>
      </c>
      <c r="J1295" t="s">
        <v>412</v>
      </c>
      <c r="K1295" t="s">
        <v>2922</v>
      </c>
      <c r="L1295" t="s">
        <v>48</v>
      </c>
      <c r="M1295" t="s">
        <v>426</v>
      </c>
      <c r="N1295" t="s">
        <v>165</v>
      </c>
      <c r="O1295">
        <v>15</v>
      </c>
      <c r="S1295">
        <v>24</v>
      </c>
      <c r="V1295">
        <v>8.2484577899999998</v>
      </c>
      <c r="W1295">
        <v>0.39529999999999998</v>
      </c>
      <c r="AA1295">
        <v>4.0616231699999998</v>
      </c>
      <c r="AM1295">
        <v>30</v>
      </c>
      <c r="AO1295">
        <v>0.85560000000000003</v>
      </c>
      <c r="AR1295">
        <v>151</v>
      </c>
    </row>
    <row r="1296" spans="1:44">
      <c r="A1296" t="s">
        <v>2083</v>
      </c>
      <c r="B1296" t="s">
        <v>2082</v>
      </c>
      <c r="D1296">
        <v>2021</v>
      </c>
      <c r="E1296" t="s">
        <v>2165</v>
      </c>
      <c r="F1296" t="s">
        <v>51</v>
      </c>
      <c r="G1296">
        <v>-33.622516390000001</v>
      </c>
      <c r="H1296">
        <v>115.3641734</v>
      </c>
      <c r="I1296" t="s">
        <v>2912</v>
      </c>
      <c r="J1296" t="s">
        <v>412</v>
      </c>
      <c r="K1296" t="s">
        <v>2922</v>
      </c>
      <c r="L1296" t="s">
        <v>48</v>
      </c>
      <c r="M1296" t="s">
        <v>426</v>
      </c>
      <c r="N1296" t="s">
        <v>165</v>
      </c>
      <c r="O1296">
        <v>11</v>
      </c>
      <c r="S1296">
        <v>24</v>
      </c>
      <c r="V1296">
        <v>10.31599434</v>
      </c>
      <c r="W1296">
        <v>0.49164999999999998</v>
      </c>
      <c r="AA1296">
        <v>7.69930191</v>
      </c>
      <c r="AM1296">
        <v>30</v>
      </c>
      <c r="AO1296">
        <v>0.84831250000000002</v>
      </c>
      <c r="AR1296">
        <v>152</v>
      </c>
    </row>
    <row r="1297" spans="1:44">
      <c r="A1297" t="s">
        <v>2083</v>
      </c>
      <c r="B1297" t="s">
        <v>2082</v>
      </c>
      <c r="D1297">
        <v>2021</v>
      </c>
      <c r="E1297" t="s">
        <v>2165</v>
      </c>
      <c r="F1297" t="s">
        <v>51</v>
      </c>
      <c r="G1297">
        <v>-33.601927000000003</v>
      </c>
      <c r="H1297">
        <v>115.421896</v>
      </c>
      <c r="I1297" t="s">
        <v>2912</v>
      </c>
      <c r="J1297" t="s">
        <v>412</v>
      </c>
      <c r="K1297" t="s">
        <v>2922</v>
      </c>
      <c r="L1297" t="s">
        <v>48</v>
      </c>
      <c r="M1297" t="s">
        <v>1505</v>
      </c>
      <c r="N1297" t="s">
        <v>869</v>
      </c>
      <c r="O1297">
        <v>12</v>
      </c>
      <c r="S1297">
        <v>24</v>
      </c>
      <c r="V1297">
        <v>3.7454893500000002</v>
      </c>
      <c r="W1297">
        <v>0.116725</v>
      </c>
      <c r="AA1297">
        <v>1.9354315799999999</v>
      </c>
      <c r="AM1297">
        <v>30</v>
      </c>
      <c r="AO1297">
        <v>1.365875</v>
      </c>
      <c r="AR1297">
        <v>153</v>
      </c>
    </row>
    <row r="1298" spans="1:44">
      <c r="A1298" t="s">
        <v>2083</v>
      </c>
      <c r="B1298" t="s">
        <v>2082</v>
      </c>
      <c r="D1298">
        <v>2021</v>
      </c>
      <c r="E1298" t="s">
        <v>2165</v>
      </c>
      <c r="F1298" t="s">
        <v>51</v>
      </c>
      <c r="G1298">
        <v>-33.601927000000003</v>
      </c>
      <c r="H1298">
        <v>115.421896</v>
      </c>
      <c r="I1298" t="s">
        <v>2912</v>
      </c>
      <c r="J1298" t="s">
        <v>412</v>
      </c>
      <c r="K1298" t="s">
        <v>2922</v>
      </c>
      <c r="L1298" t="s">
        <v>48</v>
      </c>
      <c r="M1298" t="s">
        <v>1505</v>
      </c>
      <c r="N1298" t="s">
        <v>869</v>
      </c>
      <c r="O1298">
        <v>13</v>
      </c>
      <c r="S1298">
        <v>24</v>
      </c>
      <c r="V1298">
        <v>4.6000377600000002</v>
      </c>
      <c r="W1298">
        <v>0.1353375</v>
      </c>
      <c r="AA1298">
        <v>2.5688640299999999</v>
      </c>
      <c r="AM1298">
        <v>30</v>
      </c>
      <c r="AO1298">
        <v>1.4720625000000001</v>
      </c>
      <c r="AR1298">
        <v>154</v>
      </c>
    </row>
    <row r="1299" spans="1:44">
      <c r="A1299" t="s">
        <v>2083</v>
      </c>
      <c r="B1299" t="s">
        <v>2082</v>
      </c>
      <c r="D1299">
        <v>2021</v>
      </c>
      <c r="E1299" t="s">
        <v>2165</v>
      </c>
      <c r="F1299" t="s">
        <v>51</v>
      </c>
      <c r="G1299">
        <v>-33.601927000000003</v>
      </c>
      <c r="H1299">
        <v>115.421896</v>
      </c>
      <c r="I1299" t="s">
        <v>2912</v>
      </c>
      <c r="J1299" t="s">
        <v>412</v>
      </c>
      <c r="K1299" t="s">
        <v>2922</v>
      </c>
      <c r="L1299" t="s">
        <v>48</v>
      </c>
      <c r="M1299" t="s">
        <v>1505</v>
      </c>
      <c r="N1299" t="s">
        <v>869</v>
      </c>
      <c r="O1299">
        <v>14</v>
      </c>
      <c r="S1299">
        <v>24</v>
      </c>
      <c r="V1299">
        <v>4.1921961899999998</v>
      </c>
      <c r="W1299">
        <v>0.12643750000000001</v>
      </c>
      <c r="AA1299">
        <v>2.6026185000000002</v>
      </c>
      <c r="AM1299">
        <v>30</v>
      </c>
      <c r="AO1299">
        <v>1.3821874999999999</v>
      </c>
      <c r="AR1299">
        <v>155</v>
      </c>
    </row>
    <row r="1300" spans="1:44">
      <c r="A1300" t="s">
        <v>2083</v>
      </c>
      <c r="B1300" t="s">
        <v>2082</v>
      </c>
      <c r="D1300">
        <v>2021</v>
      </c>
      <c r="E1300" t="s">
        <v>2165</v>
      </c>
      <c r="F1300" t="s">
        <v>51</v>
      </c>
      <c r="G1300">
        <v>-33.622516390000001</v>
      </c>
      <c r="H1300">
        <v>115.3641734</v>
      </c>
      <c r="I1300" t="s">
        <v>2912</v>
      </c>
      <c r="J1300" t="s">
        <v>412</v>
      </c>
      <c r="K1300" t="s">
        <v>2922</v>
      </c>
      <c r="L1300" t="s">
        <v>48</v>
      </c>
      <c r="M1300" t="s">
        <v>426</v>
      </c>
      <c r="N1300" t="s">
        <v>165</v>
      </c>
      <c r="O1300">
        <v>16</v>
      </c>
      <c r="S1300">
        <v>24</v>
      </c>
      <c r="V1300">
        <v>3.77768214</v>
      </c>
      <c r="W1300">
        <v>0.12962499999999999</v>
      </c>
      <c r="AA1300">
        <v>2.3854103699999998</v>
      </c>
      <c r="AM1300">
        <v>30</v>
      </c>
      <c r="AO1300">
        <v>1.257225</v>
      </c>
      <c r="AR1300">
        <v>156</v>
      </c>
    </row>
    <row r="1301" spans="1:44">
      <c r="A1301" t="s">
        <v>2083</v>
      </c>
      <c r="B1301" t="s">
        <v>2082</v>
      </c>
      <c r="D1301">
        <v>2021</v>
      </c>
      <c r="E1301" t="s">
        <v>2165</v>
      </c>
      <c r="F1301" t="s">
        <v>51</v>
      </c>
      <c r="G1301">
        <v>-33.622516390000001</v>
      </c>
      <c r="H1301">
        <v>115.3641734</v>
      </c>
      <c r="I1301" t="s">
        <v>2912</v>
      </c>
      <c r="J1301" t="s">
        <v>412</v>
      </c>
      <c r="K1301" t="s">
        <v>2922</v>
      </c>
      <c r="L1301" t="s">
        <v>48</v>
      </c>
      <c r="M1301" t="s">
        <v>426</v>
      </c>
      <c r="N1301" t="s">
        <v>165</v>
      </c>
      <c r="O1301">
        <v>17</v>
      </c>
      <c r="S1301">
        <v>24</v>
      </c>
      <c r="V1301">
        <v>2.38185504</v>
      </c>
      <c r="W1301">
        <v>7.0374999999999993E-2</v>
      </c>
      <c r="AA1301">
        <v>1.3849634099999999</v>
      </c>
      <c r="AM1301">
        <v>30</v>
      </c>
      <c r="AO1301">
        <v>1.4124000000000001</v>
      </c>
      <c r="AR1301">
        <v>157</v>
      </c>
    </row>
    <row r="1302" spans="1:44">
      <c r="A1302" t="s">
        <v>2083</v>
      </c>
      <c r="B1302" t="s">
        <v>2082</v>
      </c>
      <c r="D1302">
        <v>2021</v>
      </c>
      <c r="E1302" t="s">
        <v>2165</v>
      </c>
      <c r="F1302" t="s">
        <v>51</v>
      </c>
      <c r="G1302">
        <v>-33.622516390000001</v>
      </c>
      <c r="H1302">
        <v>115.3641734</v>
      </c>
      <c r="I1302" t="s">
        <v>2912</v>
      </c>
      <c r="J1302" t="s">
        <v>412</v>
      </c>
      <c r="K1302" t="s">
        <v>2922</v>
      </c>
      <c r="L1302" t="s">
        <v>48</v>
      </c>
      <c r="M1302" t="s">
        <v>426</v>
      </c>
      <c r="N1302" t="s">
        <v>165</v>
      </c>
      <c r="O1302">
        <v>18</v>
      </c>
      <c r="S1302">
        <v>24</v>
      </c>
      <c r="V1302">
        <v>2.7052748700000002</v>
      </c>
      <c r="W1302">
        <v>8.7562500000000001E-2</v>
      </c>
      <c r="AA1302">
        <v>1.9304341199999999</v>
      </c>
      <c r="AM1302">
        <v>30</v>
      </c>
      <c r="AO1302">
        <v>1.3025374999999999</v>
      </c>
      <c r="AR1302">
        <v>158</v>
      </c>
    </row>
    <row r="1303" spans="1:44">
      <c r="A1303" t="s">
        <v>2083</v>
      </c>
      <c r="B1303" t="s">
        <v>2082</v>
      </c>
      <c r="D1303">
        <v>2021</v>
      </c>
      <c r="E1303" t="s">
        <v>842</v>
      </c>
      <c r="F1303" t="s">
        <v>51</v>
      </c>
      <c r="G1303">
        <v>-25.9847605</v>
      </c>
      <c r="H1303">
        <v>113.78490600000001</v>
      </c>
      <c r="I1303" t="s">
        <v>156</v>
      </c>
      <c r="J1303" t="s">
        <v>49</v>
      </c>
      <c r="K1303" t="s">
        <v>2922</v>
      </c>
      <c r="L1303" t="s">
        <v>48</v>
      </c>
      <c r="M1303" t="s">
        <v>426</v>
      </c>
      <c r="N1303" t="s">
        <v>165</v>
      </c>
      <c r="O1303">
        <v>4</v>
      </c>
      <c r="S1303">
        <v>24</v>
      </c>
      <c r="V1303">
        <v>12.29387979</v>
      </c>
      <c r="W1303">
        <v>0.46442499999999998</v>
      </c>
      <c r="AA1303">
        <v>8.23481928</v>
      </c>
      <c r="AM1303">
        <v>30</v>
      </c>
      <c r="AO1303">
        <v>1.1335875</v>
      </c>
      <c r="AR1303">
        <v>159</v>
      </c>
    </row>
    <row r="1304" spans="1:44">
      <c r="A1304" t="s">
        <v>2083</v>
      </c>
      <c r="B1304" t="s">
        <v>2082</v>
      </c>
      <c r="D1304">
        <v>2021</v>
      </c>
      <c r="E1304" t="s">
        <v>842</v>
      </c>
      <c r="F1304" t="s">
        <v>51</v>
      </c>
      <c r="G1304">
        <v>-25.9847605</v>
      </c>
      <c r="H1304">
        <v>113.78490600000001</v>
      </c>
      <c r="I1304" t="s">
        <v>156</v>
      </c>
      <c r="J1304" t="s">
        <v>49</v>
      </c>
      <c r="K1304" t="s">
        <v>2922</v>
      </c>
      <c r="L1304" t="s">
        <v>48</v>
      </c>
      <c r="M1304" t="s">
        <v>426</v>
      </c>
      <c r="N1304" t="s">
        <v>165</v>
      </c>
      <c r="O1304">
        <v>8</v>
      </c>
      <c r="S1304">
        <v>24</v>
      </c>
      <c r="V1304">
        <v>12.118827120000001</v>
      </c>
      <c r="W1304">
        <v>0.49922499999999997</v>
      </c>
      <c r="AA1304">
        <v>7.2877800600000002</v>
      </c>
      <c r="AM1304">
        <v>30</v>
      </c>
      <c r="AO1304">
        <v>1.0697874999999999</v>
      </c>
      <c r="AR1304">
        <v>160</v>
      </c>
    </row>
    <row r="1305" spans="1:44">
      <c r="A1305" t="s">
        <v>2083</v>
      </c>
      <c r="B1305" t="s">
        <v>2082</v>
      </c>
      <c r="D1305">
        <v>2021</v>
      </c>
      <c r="E1305" t="s">
        <v>842</v>
      </c>
      <c r="F1305" t="s">
        <v>51</v>
      </c>
      <c r="G1305">
        <v>-25.9847605</v>
      </c>
      <c r="H1305">
        <v>113.78490600000001</v>
      </c>
      <c r="I1305" t="s">
        <v>156</v>
      </c>
      <c r="J1305" t="s">
        <v>49</v>
      </c>
      <c r="K1305" t="s">
        <v>2922</v>
      </c>
      <c r="L1305" t="s">
        <v>48</v>
      </c>
      <c r="M1305" t="s">
        <v>1505</v>
      </c>
      <c r="N1305" t="s">
        <v>869</v>
      </c>
      <c r="O1305">
        <v>6</v>
      </c>
      <c r="S1305">
        <v>24</v>
      </c>
      <c r="V1305">
        <v>7.1358661200000002</v>
      </c>
      <c r="W1305">
        <v>0.2258125</v>
      </c>
      <c r="AA1305">
        <v>4.3668203099999996</v>
      </c>
      <c r="AM1305">
        <v>30</v>
      </c>
      <c r="AO1305">
        <v>1.31915</v>
      </c>
      <c r="AR1305">
        <v>161</v>
      </c>
    </row>
    <row r="1306" spans="1:44">
      <c r="A1306" t="s">
        <v>2083</v>
      </c>
      <c r="B1306" t="s">
        <v>2082</v>
      </c>
      <c r="D1306">
        <v>2021</v>
      </c>
      <c r="E1306" t="s">
        <v>842</v>
      </c>
      <c r="F1306" t="s">
        <v>51</v>
      </c>
      <c r="G1306">
        <v>-25.9847605</v>
      </c>
      <c r="H1306">
        <v>113.78490600000001</v>
      </c>
      <c r="I1306" t="s">
        <v>156</v>
      </c>
      <c r="J1306" t="s">
        <v>49</v>
      </c>
      <c r="K1306" t="s">
        <v>2922</v>
      </c>
      <c r="L1306" t="s">
        <v>48</v>
      </c>
      <c r="M1306" t="s">
        <v>1505</v>
      </c>
      <c r="N1306" t="s">
        <v>869</v>
      </c>
      <c r="O1306">
        <v>7</v>
      </c>
      <c r="S1306">
        <v>24</v>
      </c>
      <c r="V1306">
        <v>8.7672618599999996</v>
      </c>
      <c r="W1306">
        <v>0.28218749999999998</v>
      </c>
      <c r="AA1306">
        <v>6.6935472899999997</v>
      </c>
      <c r="AM1306">
        <v>30</v>
      </c>
      <c r="AO1306">
        <v>1.28705</v>
      </c>
      <c r="AR1306">
        <v>162</v>
      </c>
    </row>
    <row r="1307" spans="1:44">
      <c r="A1307" t="s">
        <v>2083</v>
      </c>
      <c r="B1307" t="s">
        <v>2082</v>
      </c>
      <c r="D1307">
        <v>2021</v>
      </c>
      <c r="E1307" t="s">
        <v>842</v>
      </c>
      <c r="F1307" t="s">
        <v>51</v>
      </c>
      <c r="G1307">
        <v>-25.9847605</v>
      </c>
      <c r="H1307">
        <v>113.78490600000001</v>
      </c>
      <c r="I1307" t="s">
        <v>156</v>
      </c>
      <c r="J1307" t="s">
        <v>49</v>
      </c>
      <c r="K1307" t="s">
        <v>2922</v>
      </c>
      <c r="L1307" t="s">
        <v>48</v>
      </c>
      <c r="M1307" t="s">
        <v>1505</v>
      </c>
      <c r="N1307" t="s">
        <v>869</v>
      </c>
      <c r="O1307">
        <v>9</v>
      </c>
      <c r="S1307">
        <v>24</v>
      </c>
      <c r="V1307">
        <v>7.2154827900000003</v>
      </c>
      <c r="W1307">
        <v>0.241175</v>
      </c>
      <c r="AA1307">
        <v>4.5891793500000002</v>
      </c>
      <c r="AM1307">
        <v>30</v>
      </c>
      <c r="AO1307">
        <v>1.2468125000000001</v>
      </c>
      <c r="AR1307">
        <v>163</v>
      </c>
    </row>
    <row r="1308" spans="1:44">
      <c r="A1308" t="s">
        <v>2083</v>
      </c>
      <c r="B1308" t="s">
        <v>2082</v>
      </c>
      <c r="D1308">
        <v>2021</v>
      </c>
      <c r="E1308" t="s">
        <v>842</v>
      </c>
      <c r="F1308" t="s">
        <v>51</v>
      </c>
      <c r="G1308">
        <v>-25.9847605</v>
      </c>
      <c r="H1308">
        <v>113.78490600000001</v>
      </c>
      <c r="I1308" t="s">
        <v>156</v>
      </c>
      <c r="J1308" t="s">
        <v>49</v>
      </c>
      <c r="K1308" t="s">
        <v>2922</v>
      </c>
      <c r="L1308" t="s">
        <v>48</v>
      </c>
      <c r="M1308" t="s">
        <v>1505</v>
      </c>
      <c r="N1308" t="s">
        <v>869</v>
      </c>
      <c r="O1308">
        <v>10</v>
      </c>
      <c r="S1308">
        <v>24</v>
      </c>
      <c r="V1308">
        <v>12.575647379999999</v>
      </c>
      <c r="W1308">
        <v>0.47746250000000001</v>
      </c>
      <c r="AA1308">
        <v>8.8631836499999999</v>
      </c>
      <c r="AM1308">
        <v>30</v>
      </c>
      <c r="AO1308">
        <v>1.1400749999999999</v>
      </c>
      <c r="AR1308">
        <v>164</v>
      </c>
    </row>
    <row r="1309" spans="1:44">
      <c r="A1309" t="s">
        <v>2083</v>
      </c>
      <c r="B1309" t="s">
        <v>2082</v>
      </c>
      <c r="D1309">
        <v>2021</v>
      </c>
      <c r="E1309" t="s">
        <v>842</v>
      </c>
      <c r="F1309" t="s">
        <v>51</v>
      </c>
      <c r="G1309">
        <v>-25.9847605</v>
      </c>
      <c r="H1309">
        <v>113.78490600000001</v>
      </c>
      <c r="I1309" t="s">
        <v>156</v>
      </c>
      <c r="J1309" t="s">
        <v>49</v>
      </c>
      <c r="K1309" t="s">
        <v>2922</v>
      </c>
      <c r="L1309" t="s">
        <v>48</v>
      </c>
      <c r="M1309" t="s">
        <v>1505</v>
      </c>
      <c r="N1309" t="s">
        <v>869</v>
      </c>
      <c r="O1309">
        <v>11</v>
      </c>
      <c r="S1309">
        <v>24</v>
      </c>
      <c r="V1309">
        <v>12.209284139999999</v>
      </c>
      <c r="W1309">
        <v>0.46738750000000001</v>
      </c>
      <c r="AA1309">
        <v>7.8743483999999997</v>
      </c>
      <c r="AM1309">
        <v>30</v>
      </c>
      <c r="AO1309">
        <v>1.13215</v>
      </c>
      <c r="AR1309">
        <v>165</v>
      </c>
    </row>
    <row r="1310" spans="1:44">
      <c r="A1310" t="s">
        <v>2083</v>
      </c>
      <c r="B1310" t="s">
        <v>2082</v>
      </c>
      <c r="D1310">
        <v>2021</v>
      </c>
      <c r="E1310" t="s">
        <v>842</v>
      </c>
      <c r="F1310" t="s">
        <v>51</v>
      </c>
      <c r="G1310">
        <v>-25.9847605</v>
      </c>
      <c r="H1310">
        <v>113.78490600000001</v>
      </c>
      <c r="I1310" t="s">
        <v>156</v>
      </c>
      <c r="J1310" t="s">
        <v>49</v>
      </c>
      <c r="K1310" t="s">
        <v>2922</v>
      </c>
      <c r="L1310" t="s">
        <v>48</v>
      </c>
      <c r="M1310" t="s">
        <v>1505</v>
      </c>
      <c r="N1310" t="s">
        <v>869</v>
      </c>
      <c r="O1310">
        <v>12</v>
      </c>
      <c r="S1310">
        <v>24</v>
      </c>
      <c r="V1310">
        <v>12.46741521</v>
      </c>
      <c r="W1310">
        <v>0.53746249999999995</v>
      </c>
      <c r="AA1310">
        <v>8.6732083499999995</v>
      </c>
      <c r="AM1310">
        <v>30</v>
      </c>
      <c r="AO1310">
        <v>1.0339499999999999</v>
      </c>
      <c r="AR1310">
        <v>166</v>
      </c>
    </row>
    <row r="1311" spans="1:44">
      <c r="A1311" t="s">
        <v>2083</v>
      </c>
      <c r="B1311" t="s">
        <v>2082</v>
      </c>
      <c r="D1311">
        <v>2021</v>
      </c>
      <c r="E1311" t="s">
        <v>842</v>
      </c>
      <c r="F1311" t="s">
        <v>51</v>
      </c>
      <c r="G1311">
        <v>-25.9847605</v>
      </c>
      <c r="H1311">
        <v>113.78490600000001</v>
      </c>
      <c r="I1311" t="s">
        <v>156</v>
      </c>
      <c r="J1311" t="s">
        <v>49</v>
      </c>
      <c r="K1311" t="s">
        <v>2922</v>
      </c>
      <c r="L1311" t="s">
        <v>48</v>
      </c>
      <c r="M1311" t="s">
        <v>426</v>
      </c>
      <c r="N1311" t="s">
        <v>165</v>
      </c>
      <c r="O1311">
        <v>13</v>
      </c>
      <c r="S1311">
        <v>24</v>
      </c>
      <c r="V1311">
        <v>19.152310830000001</v>
      </c>
      <c r="W1311">
        <v>1.00735</v>
      </c>
      <c r="AA1311">
        <v>14.44621173</v>
      </c>
      <c r="AM1311">
        <v>30</v>
      </c>
      <c r="AO1311">
        <v>0.88342500000000002</v>
      </c>
      <c r="AR1311">
        <v>167</v>
      </c>
    </row>
    <row r="1312" spans="1:44">
      <c r="A1312" t="s">
        <v>2083</v>
      </c>
      <c r="B1312" t="s">
        <v>2082</v>
      </c>
      <c r="D1312">
        <v>2021</v>
      </c>
      <c r="E1312" t="s">
        <v>842</v>
      </c>
      <c r="F1312" t="s">
        <v>51</v>
      </c>
      <c r="G1312">
        <v>-25.9847605</v>
      </c>
      <c r="H1312">
        <v>113.78490600000001</v>
      </c>
      <c r="I1312" t="s">
        <v>156</v>
      </c>
      <c r="J1312" t="s">
        <v>49</v>
      </c>
      <c r="K1312" t="s">
        <v>2922</v>
      </c>
      <c r="L1312" t="s">
        <v>48</v>
      </c>
      <c r="M1312" t="s">
        <v>426</v>
      </c>
      <c r="N1312" t="s">
        <v>165</v>
      </c>
      <c r="O1312">
        <v>14</v>
      </c>
      <c r="S1312">
        <v>24</v>
      </c>
      <c r="V1312">
        <v>18.0536502</v>
      </c>
      <c r="W1312">
        <v>0.842275</v>
      </c>
      <c r="AA1312">
        <v>12.47344839</v>
      </c>
      <c r="AM1312">
        <v>30</v>
      </c>
      <c r="AO1312">
        <v>0.94359999999999999</v>
      </c>
      <c r="AR1312">
        <v>168</v>
      </c>
    </row>
    <row r="1313" spans="1:44">
      <c r="A1313" t="s">
        <v>2083</v>
      </c>
      <c r="B1313" t="s">
        <v>2082</v>
      </c>
      <c r="D1313">
        <v>2021</v>
      </c>
      <c r="E1313" t="s">
        <v>842</v>
      </c>
      <c r="F1313" t="s">
        <v>51</v>
      </c>
      <c r="G1313">
        <v>-25.9847605</v>
      </c>
      <c r="H1313">
        <v>113.78490600000001</v>
      </c>
      <c r="I1313" t="s">
        <v>156</v>
      </c>
      <c r="J1313" t="s">
        <v>49</v>
      </c>
      <c r="K1313" t="s">
        <v>2922</v>
      </c>
      <c r="L1313" t="s">
        <v>48</v>
      </c>
      <c r="M1313" t="s">
        <v>426</v>
      </c>
      <c r="N1313" t="s">
        <v>165</v>
      </c>
      <c r="O1313">
        <v>15</v>
      </c>
      <c r="S1313">
        <v>24</v>
      </c>
      <c r="V1313">
        <v>17.956029149999999</v>
      </c>
      <c r="W1313">
        <v>0.87856250000000002</v>
      </c>
      <c r="AA1313">
        <v>12.90236625</v>
      </c>
      <c r="AM1313">
        <v>30</v>
      </c>
      <c r="AO1313">
        <v>1.0087250000000001</v>
      </c>
      <c r="AR1313">
        <v>169</v>
      </c>
    </row>
    <row r="1314" spans="1:44">
      <c r="A1314" t="s">
        <v>2083</v>
      </c>
      <c r="B1314" t="s">
        <v>2082</v>
      </c>
      <c r="D1314">
        <v>2021</v>
      </c>
      <c r="E1314" t="s">
        <v>2164</v>
      </c>
      <c r="F1314" t="s">
        <v>51</v>
      </c>
      <c r="G1314">
        <v>-34.893914080000002</v>
      </c>
      <c r="H1314">
        <v>118.3332542</v>
      </c>
      <c r="I1314" t="s">
        <v>2912</v>
      </c>
      <c r="J1314" t="s">
        <v>412</v>
      </c>
      <c r="K1314" t="s">
        <v>2922</v>
      </c>
      <c r="L1314" t="s">
        <v>48</v>
      </c>
      <c r="M1314" t="s">
        <v>426</v>
      </c>
      <c r="N1314" t="s">
        <v>165</v>
      </c>
      <c r="O1314" t="s">
        <v>2163</v>
      </c>
      <c r="S1314">
        <v>65</v>
      </c>
      <c r="V1314">
        <v>127.89514</v>
      </c>
      <c r="W1314">
        <v>1.9390799999999999</v>
      </c>
      <c r="AA1314">
        <v>41.187462510000003</v>
      </c>
      <c r="AD1314">
        <v>61.119056309999998</v>
      </c>
      <c r="AG1314">
        <v>107.05423639999999</v>
      </c>
      <c r="AM1314">
        <v>30</v>
      </c>
      <c r="AO1314">
        <v>1.1970969229999999</v>
      </c>
      <c r="AQ1314">
        <v>3.4</v>
      </c>
      <c r="AR1314">
        <v>170</v>
      </c>
    </row>
    <row r="1315" spans="1:44">
      <c r="A1315" t="s">
        <v>2083</v>
      </c>
      <c r="B1315" t="s">
        <v>2082</v>
      </c>
      <c r="D1315">
        <v>2021</v>
      </c>
      <c r="E1315" t="s">
        <v>2156</v>
      </c>
      <c r="F1315" t="s">
        <v>51</v>
      </c>
      <c r="G1315">
        <v>-34.716920000000002</v>
      </c>
      <c r="H1315">
        <v>138.45589000000001</v>
      </c>
      <c r="I1315" t="s">
        <v>96</v>
      </c>
      <c r="J1315" t="s">
        <v>412</v>
      </c>
      <c r="K1315" t="s">
        <v>2922</v>
      </c>
      <c r="L1315" t="s">
        <v>48</v>
      </c>
      <c r="M1315" t="s">
        <v>426</v>
      </c>
      <c r="N1315" t="s">
        <v>165</v>
      </c>
      <c r="O1315" t="s">
        <v>2160</v>
      </c>
      <c r="S1315">
        <v>72</v>
      </c>
      <c r="V1315">
        <v>73.082761540000007</v>
      </c>
      <c r="W1315">
        <v>1.3195333330000001</v>
      </c>
      <c r="AA1315">
        <v>3.45140351</v>
      </c>
      <c r="AD1315">
        <v>22.805291740000001</v>
      </c>
      <c r="AG1315">
        <v>42.374883500000003</v>
      </c>
      <c r="AM1315">
        <v>30</v>
      </c>
      <c r="AO1315">
        <v>0.81110277799999997</v>
      </c>
      <c r="AQ1315">
        <v>2.4</v>
      </c>
      <c r="AR1315">
        <v>172</v>
      </c>
    </row>
    <row r="1316" spans="1:44">
      <c r="A1316" t="s">
        <v>2083</v>
      </c>
      <c r="B1316" t="s">
        <v>2082</v>
      </c>
      <c r="D1316">
        <v>2021</v>
      </c>
      <c r="E1316" t="s">
        <v>2156</v>
      </c>
      <c r="F1316" t="s">
        <v>51</v>
      </c>
      <c r="G1316">
        <v>-34.716920000000002</v>
      </c>
      <c r="H1316">
        <v>138.45589000000001</v>
      </c>
      <c r="I1316" t="s">
        <v>96</v>
      </c>
      <c r="J1316" t="s">
        <v>412</v>
      </c>
      <c r="K1316" t="s">
        <v>2922</v>
      </c>
      <c r="L1316" t="s">
        <v>48</v>
      </c>
      <c r="M1316" t="s">
        <v>426</v>
      </c>
      <c r="N1316" t="s">
        <v>165</v>
      </c>
      <c r="O1316" t="s">
        <v>2159</v>
      </c>
      <c r="S1316">
        <v>71</v>
      </c>
      <c r="V1316">
        <v>60.048039760000002</v>
      </c>
      <c r="W1316">
        <v>1.144979577</v>
      </c>
      <c r="AA1316">
        <v>6.7463932299999998</v>
      </c>
      <c r="AD1316">
        <v>16.40219982</v>
      </c>
      <c r="AG1316">
        <v>41.34914122</v>
      </c>
      <c r="AM1316">
        <v>30</v>
      </c>
      <c r="AO1316">
        <v>0.73316901400000001</v>
      </c>
      <c r="AQ1316">
        <v>5.3</v>
      </c>
      <c r="AR1316">
        <v>173</v>
      </c>
    </row>
    <row r="1317" spans="1:44">
      <c r="A1317" t="s">
        <v>2083</v>
      </c>
      <c r="B1317" t="s">
        <v>2082</v>
      </c>
      <c r="D1317">
        <v>2021</v>
      </c>
      <c r="E1317" t="s">
        <v>2156</v>
      </c>
      <c r="F1317" t="s">
        <v>51</v>
      </c>
      <c r="G1317">
        <v>-34.716920000000002</v>
      </c>
      <c r="H1317">
        <v>138.45589000000001</v>
      </c>
      <c r="I1317" t="s">
        <v>96</v>
      </c>
      <c r="J1317" t="s">
        <v>412</v>
      </c>
      <c r="K1317" t="s">
        <v>2922</v>
      </c>
      <c r="L1317" t="s">
        <v>48</v>
      </c>
      <c r="M1317" t="s">
        <v>426</v>
      </c>
      <c r="N1317" t="s">
        <v>165</v>
      </c>
      <c r="O1317" t="s">
        <v>2157</v>
      </c>
      <c r="S1317">
        <v>72</v>
      </c>
      <c r="V1317">
        <v>67.097234799999995</v>
      </c>
      <c r="W1317">
        <v>1.125618056</v>
      </c>
      <c r="AA1317">
        <v>7.6551662699999996</v>
      </c>
      <c r="AD1317">
        <v>24.50920692</v>
      </c>
      <c r="AG1317">
        <v>43.116449119999999</v>
      </c>
      <c r="AM1317">
        <v>30</v>
      </c>
      <c r="AO1317">
        <v>0.86687361100000004</v>
      </c>
      <c r="AQ1317">
        <v>3.3</v>
      </c>
      <c r="AR1317">
        <v>175</v>
      </c>
    </row>
    <row r="1318" spans="1:44">
      <c r="A1318" t="s">
        <v>2083</v>
      </c>
      <c r="B1318" t="s">
        <v>2082</v>
      </c>
      <c r="D1318">
        <v>2021</v>
      </c>
      <c r="E1318" t="s">
        <v>510</v>
      </c>
      <c r="F1318" t="s">
        <v>51</v>
      </c>
      <c r="G1318">
        <v>-33.116239999999998</v>
      </c>
      <c r="H1318">
        <v>137.96680000000001</v>
      </c>
      <c r="I1318" t="s">
        <v>96</v>
      </c>
      <c r="J1318" t="s">
        <v>412</v>
      </c>
      <c r="K1318" t="s">
        <v>2922</v>
      </c>
      <c r="L1318" t="s">
        <v>48</v>
      </c>
      <c r="M1318" t="s">
        <v>426</v>
      </c>
      <c r="N1318" t="s">
        <v>165</v>
      </c>
      <c r="O1318" t="s">
        <v>2154</v>
      </c>
      <c r="S1318">
        <v>84</v>
      </c>
      <c r="V1318">
        <v>109.50602139999999</v>
      </c>
      <c r="W1318">
        <v>1.40257619</v>
      </c>
      <c r="AA1318">
        <v>20.240672570000001</v>
      </c>
      <c r="AD1318">
        <v>40.963083859999998</v>
      </c>
      <c r="AG1318">
        <v>64.850409020000001</v>
      </c>
      <c r="AM1318">
        <v>30</v>
      </c>
      <c r="AO1318">
        <v>0.96364642899999997</v>
      </c>
      <c r="AQ1318">
        <v>35.200000000000003</v>
      </c>
      <c r="AR1318">
        <v>177</v>
      </c>
    </row>
    <row r="1319" spans="1:44">
      <c r="A1319" t="s">
        <v>2083</v>
      </c>
      <c r="B1319" t="s">
        <v>2082</v>
      </c>
      <c r="D1319">
        <v>2021</v>
      </c>
      <c r="E1319" t="s">
        <v>510</v>
      </c>
      <c r="F1319" t="s">
        <v>51</v>
      </c>
      <c r="G1319">
        <v>-33.116239999999998</v>
      </c>
      <c r="H1319">
        <v>137.96680000000001</v>
      </c>
      <c r="I1319" t="s">
        <v>96</v>
      </c>
      <c r="J1319" t="s">
        <v>412</v>
      </c>
      <c r="K1319" t="s">
        <v>2922</v>
      </c>
      <c r="L1319" t="s">
        <v>48</v>
      </c>
      <c r="M1319" t="s">
        <v>426</v>
      </c>
      <c r="N1319" t="s">
        <v>165</v>
      </c>
      <c r="O1319" t="s">
        <v>2153</v>
      </c>
      <c r="S1319">
        <v>72</v>
      </c>
      <c r="V1319">
        <v>63.486497479999997</v>
      </c>
      <c r="W1319">
        <v>1.1103875000000001</v>
      </c>
      <c r="AA1319">
        <v>13.835312439999999</v>
      </c>
      <c r="AD1319">
        <v>32.3143168</v>
      </c>
      <c r="AG1319">
        <v>50.855750800000003</v>
      </c>
      <c r="AM1319">
        <v>30</v>
      </c>
      <c r="AO1319">
        <v>0.866597222</v>
      </c>
      <c r="AQ1319">
        <v>31.8</v>
      </c>
      <c r="AR1319">
        <v>178</v>
      </c>
    </row>
    <row r="1320" spans="1:44">
      <c r="A1320" t="s">
        <v>2083</v>
      </c>
      <c r="B1320" t="s">
        <v>2082</v>
      </c>
      <c r="D1320">
        <v>2021</v>
      </c>
      <c r="E1320" t="s">
        <v>510</v>
      </c>
      <c r="F1320" t="s">
        <v>51</v>
      </c>
      <c r="G1320">
        <v>-33.116239999999998</v>
      </c>
      <c r="H1320">
        <v>137.96680000000001</v>
      </c>
      <c r="I1320" t="s">
        <v>96</v>
      </c>
      <c r="J1320" t="s">
        <v>412</v>
      </c>
      <c r="K1320" t="s">
        <v>2922</v>
      </c>
      <c r="L1320" t="s">
        <v>48</v>
      </c>
      <c r="M1320" t="s">
        <v>426</v>
      </c>
      <c r="N1320" t="s">
        <v>165</v>
      </c>
      <c r="O1320" t="s">
        <v>2152</v>
      </c>
      <c r="S1320">
        <v>85</v>
      </c>
      <c r="V1320">
        <v>105.8019724</v>
      </c>
      <c r="W1320">
        <v>1.236879412</v>
      </c>
      <c r="AA1320">
        <v>20.264865100000002</v>
      </c>
      <c r="AD1320">
        <v>39.599674039999996</v>
      </c>
      <c r="AG1320">
        <v>63.634089430000003</v>
      </c>
      <c r="AM1320">
        <v>30</v>
      </c>
      <c r="AO1320">
        <v>1.0553705879999999</v>
      </c>
      <c r="AQ1320">
        <v>32.799999999999997</v>
      </c>
      <c r="AR1320">
        <v>179</v>
      </c>
    </row>
    <row r="1321" spans="1:44">
      <c r="A1321" t="s">
        <v>2083</v>
      </c>
      <c r="B1321" t="s">
        <v>2082</v>
      </c>
      <c r="D1321">
        <v>2021</v>
      </c>
      <c r="E1321" t="s">
        <v>509</v>
      </c>
      <c r="F1321" t="s">
        <v>51</v>
      </c>
      <c r="G1321">
        <v>-33.549999999999997</v>
      </c>
      <c r="H1321">
        <v>137.91666670000001</v>
      </c>
      <c r="I1321" t="s">
        <v>96</v>
      </c>
      <c r="J1321" t="s">
        <v>412</v>
      </c>
      <c r="K1321" t="s">
        <v>2922</v>
      </c>
      <c r="L1321" t="s">
        <v>48</v>
      </c>
      <c r="M1321" t="s">
        <v>426</v>
      </c>
      <c r="N1321" t="s">
        <v>165</v>
      </c>
      <c r="O1321" t="s">
        <v>2151</v>
      </c>
      <c r="S1321">
        <v>56</v>
      </c>
      <c r="V1321">
        <v>50.0088601</v>
      </c>
      <c r="W1321">
        <v>1.255594643</v>
      </c>
      <c r="AA1321">
        <v>20.47465738</v>
      </c>
      <c r="AD1321">
        <v>33.240367599999999</v>
      </c>
      <c r="AG1321">
        <v>45.355571060000003</v>
      </c>
      <c r="AM1321">
        <v>30</v>
      </c>
      <c r="AO1321">
        <v>0.83818392900000005</v>
      </c>
      <c r="AQ1321">
        <v>19</v>
      </c>
      <c r="AR1321">
        <v>180</v>
      </c>
    </row>
    <row r="1322" spans="1:44">
      <c r="A1322" t="s">
        <v>2083</v>
      </c>
      <c r="B1322" t="s">
        <v>2082</v>
      </c>
      <c r="D1322">
        <v>2021</v>
      </c>
      <c r="E1322" t="s">
        <v>509</v>
      </c>
      <c r="F1322" t="s">
        <v>51</v>
      </c>
      <c r="G1322">
        <v>-33.549999999999997</v>
      </c>
      <c r="H1322">
        <v>137.91666670000001</v>
      </c>
      <c r="I1322" t="s">
        <v>96</v>
      </c>
      <c r="J1322" t="s">
        <v>412</v>
      </c>
      <c r="K1322" t="s">
        <v>2922</v>
      </c>
      <c r="L1322" t="s">
        <v>48</v>
      </c>
      <c r="M1322" t="s">
        <v>426</v>
      </c>
      <c r="N1322" t="s">
        <v>165</v>
      </c>
      <c r="O1322" t="s">
        <v>2150</v>
      </c>
      <c r="S1322">
        <v>73</v>
      </c>
      <c r="V1322">
        <v>87.235200140000003</v>
      </c>
      <c r="W1322">
        <v>1.446807534</v>
      </c>
      <c r="AA1322">
        <v>25.15752049</v>
      </c>
      <c r="AD1322">
        <v>41.295156390000002</v>
      </c>
      <c r="AG1322">
        <v>64.834425850000002</v>
      </c>
      <c r="AM1322">
        <v>30</v>
      </c>
      <c r="AO1322">
        <v>0.930573973</v>
      </c>
      <c r="AQ1322">
        <v>14.9</v>
      </c>
      <c r="AR1322">
        <v>181</v>
      </c>
    </row>
    <row r="1323" spans="1:44">
      <c r="A1323" t="s">
        <v>2083</v>
      </c>
      <c r="B1323" t="s">
        <v>2082</v>
      </c>
      <c r="D1323">
        <v>2021</v>
      </c>
      <c r="E1323" t="s">
        <v>2130</v>
      </c>
      <c r="F1323" t="s">
        <v>51</v>
      </c>
      <c r="G1323">
        <v>-33.008279999999999</v>
      </c>
      <c r="H1323">
        <v>137.60946999999999</v>
      </c>
      <c r="I1323" t="s">
        <v>156</v>
      </c>
      <c r="J1323" t="s">
        <v>412</v>
      </c>
      <c r="K1323" t="s">
        <v>2922</v>
      </c>
      <c r="L1323" t="s">
        <v>48</v>
      </c>
      <c r="M1323" t="s">
        <v>426</v>
      </c>
      <c r="N1323" t="s">
        <v>165</v>
      </c>
      <c r="O1323" t="s">
        <v>2146</v>
      </c>
      <c r="S1323">
        <v>68</v>
      </c>
      <c r="V1323">
        <v>67.37076682</v>
      </c>
      <c r="W1323">
        <v>1.0637088240000001</v>
      </c>
      <c r="AA1323">
        <v>15.94810959</v>
      </c>
      <c r="AD1323">
        <v>39.469681520000002</v>
      </c>
      <c r="AG1323">
        <v>56.246533820000003</v>
      </c>
      <c r="AM1323">
        <v>30</v>
      </c>
      <c r="AO1323">
        <v>0.97004264699999998</v>
      </c>
      <c r="AR1323">
        <v>185</v>
      </c>
    </row>
    <row r="1324" spans="1:44">
      <c r="A1324" t="s">
        <v>2083</v>
      </c>
      <c r="B1324" t="s">
        <v>2082</v>
      </c>
      <c r="D1324">
        <v>2021</v>
      </c>
      <c r="E1324" t="s">
        <v>2130</v>
      </c>
      <c r="F1324" t="s">
        <v>51</v>
      </c>
      <c r="G1324">
        <v>-32.979579999999999</v>
      </c>
      <c r="H1324">
        <v>137.67195000000001</v>
      </c>
      <c r="I1324" t="s">
        <v>156</v>
      </c>
      <c r="J1324" t="s">
        <v>412</v>
      </c>
      <c r="K1324" t="s">
        <v>2922</v>
      </c>
      <c r="L1324" t="s">
        <v>48</v>
      </c>
      <c r="M1324" t="s">
        <v>426</v>
      </c>
      <c r="N1324" t="s">
        <v>165</v>
      </c>
      <c r="O1324" t="s">
        <v>2145</v>
      </c>
      <c r="S1324">
        <v>64</v>
      </c>
      <c r="V1324">
        <v>35.306391529999999</v>
      </c>
      <c r="W1324">
        <v>0.52097890599999996</v>
      </c>
      <c r="AA1324">
        <v>6.2594868200000002</v>
      </c>
      <c r="AD1324">
        <v>14.082534040000001</v>
      </c>
      <c r="AG1324">
        <v>25.517098220000001</v>
      </c>
      <c r="AM1324">
        <v>30</v>
      </c>
      <c r="AO1324">
        <v>1.0703078130000001</v>
      </c>
      <c r="AQ1324">
        <v>4.4000000000000004</v>
      </c>
      <c r="AR1324">
        <v>186</v>
      </c>
    </row>
    <row r="1325" spans="1:44">
      <c r="A1325" t="s">
        <v>2083</v>
      </c>
      <c r="B1325" t="s">
        <v>2082</v>
      </c>
      <c r="D1325">
        <v>2021</v>
      </c>
      <c r="E1325" t="s">
        <v>2130</v>
      </c>
      <c r="F1325" t="s">
        <v>51</v>
      </c>
      <c r="G1325">
        <v>-32.979579999999999</v>
      </c>
      <c r="H1325">
        <v>137.67195000000001</v>
      </c>
      <c r="I1325" t="s">
        <v>156</v>
      </c>
      <c r="J1325" t="s">
        <v>412</v>
      </c>
      <c r="K1325" t="s">
        <v>2922</v>
      </c>
      <c r="L1325" t="s">
        <v>48</v>
      </c>
      <c r="M1325" t="s">
        <v>426</v>
      </c>
      <c r="N1325" t="s">
        <v>165</v>
      </c>
      <c r="O1325" t="s">
        <v>2144</v>
      </c>
      <c r="S1325">
        <v>76</v>
      </c>
      <c r="V1325">
        <v>60.02697139</v>
      </c>
      <c r="W1325">
        <v>0.75818289500000002</v>
      </c>
      <c r="AA1325">
        <v>9.9192150300000002</v>
      </c>
      <c r="AD1325">
        <v>23.069256330000002</v>
      </c>
      <c r="AG1325">
        <v>35.638033389999997</v>
      </c>
      <c r="AM1325">
        <v>30</v>
      </c>
      <c r="AO1325">
        <v>1.135796053</v>
      </c>
      <c r="AR1325">
        <v>187</v>
      </c>
    </row>
    <row r="1326" spans="1:44">
      <c r="A1326" t="s">
        <v>2083</v>
      </c>
      <c r="B1326" t="s">
        <v>2082</v>
      </c>
      <c r="D1326">
        <v>2021</v>
      </c>
      <c r="E1326" t="s">
        <v>2130</v>
      </c>
      <c r="F1326" t="s">
        <v>51</v>
      </c>
      <c r="G1326">
        <v>-33.008279999999999</v>
      </c>
      <c r="H1326">
        <v>137.60946999999999</v>
      </c>
      <c r="I1326" t="s">
        <v>156</v>
      </c>
      <c r="J1326" t="s">
        <v>412</v>
      </c>
      <c r="K1326" t="s">
        <v>2922</v>
      </c>
      <c r="L1326" t="s">
        <v>48</v>
      </c>
      <c r="M1326" t="s">
        <v>426</v>
      </c>
      <c r="N1326" t="s">
        <v>165</v>
      </c>
      <c r="O1326" t="s">
        <v>2143</v>
      </c>
      <c r="S1326">
        <v>78</v>
      </c>
      <c r="V1326">
        <v>36.628068089999999</v>
      </c>
      <c r="W1326">
        <v>0.49333141000000003</v>
      </c>
      <c r="AA1326">
        <v>6.8854412299999996</v>
      </c>
      <c r="AD1326">
        <v>16.741648470000001</v>
      </c>
      <c r="AG1326">
        <v>25.620342749999999</v>
      </c>
      <c r="AM1326">
        <v>30</v>
      </c>
      <c r="AO1326">
        <v>0.96930128199999999</v>
      </c>
      <c r="AQ1326">
        <v>4.4000000000000004</v>
      </c>
      <c r="AR1326">
        <v>188</v>
      </c>
    </row>
    <row r="1327" spans="1:44">
      <c r="A1327" t="s">
        <v>2083</v>
      </c>
      <c r="B1327" t="s">
        <v>2082</v>
      </c>
      <c r="D1327">
        <v>2021</v>
      </c>
      <c r="E1327" t="s">
        <v>2130</v>
      </c>
      <c r="F1327" t="s">
        <v>51</v>
      </c>
      <c r="G1327">
        <v>-33.008279999999999</v>
      </c>
      <c r="H1327">
        <v>137.60946999999999</v>
      </c>
      <c r="I1327" t="s">
        <v>156</v>
      </c>
      <c r="J1327" t="s">
        <v>412</v>
      </c>
      <c r="K1327" t="s">
        <v>2922</v>
      </c>
      <c r="L1327" t="s">
        <v>48</v>
      </c>
      <c r="M1327" t="s">
        <v>426</v>
      </c>
      <c r="N1327" t="s">
        <v>165</v>
      </c>
      <c r="O1327" t="s">
        <v>2142</v>
      </c>
      <c r="S1327">
        <v>72</v>
      </c>
      <c r="V1327">
        <v>30.954479970000001</v>
      </c>
      <c r="W1327">
        <v>1.100609722</v>
      </c>
      <c r="AA1327">
        <v>15.46947293</v>
      </c>
      <c r="AD1327">
        <v>28.231262210000001</v>
      </c>
      <c r="AG1327">
        <v>29.60947737</v>
      </c>
      <c r="AM1327">
        <v>30</v>
      </c>
      <c r="AO1327" s="5">
        <v>0.31782360999999998</v>
      </c>
      <c r="AR1327">
        <v>189</v>
      </c>
    </row>
    <row r="1328" spans="1:44">
      <c r="A1328" t="s">
        <v>2083</v>
      </c>
      <c r="B1328" t="s">
        <v>2082</v>
      </c>
      <c r="D1328">
        <v>2021</v>
      </c>
      <c r="E1328" t="s">
        <v>2130</v>
      </c>
      <c r="F1328" t="s">
        <v>51</v>
      </c>
      <c r="G1328">
        <v>-32.979579999999999</v>
      </c>
      <c r="H1328">
        <v>137.67195000000001</v>
      </c>
      <c r="I1328" t="s">
        <v>156</v>
      </c>
      <c r="J1328" t="s">
        <v>412</v>
      </c>
      <c r="K1328" t="s">
        <v>2922</v>
      </c>
      <c r="L1328" t="s">
        <v>48</v>
      </c>
      <c r="M1328" t="s">
        <v>426</v>
      </c>
      <c r="N1328" t="s">
        <v>165</v>
      </c>
      <c r="O1328" t="s">
        <v>2141</v>
      </c>
      <c r="S1328">
        <v>80</v>
      </c>
      <c r="V1328">
        <v>86.725172860000001</v>
      </c>
      <c r="W1328">
        <v>1.1195312500000001</v>
      </c>
      <c r="AA1328">
        <v>23.726843949999999</v>
      </c>
      <c r="AD1328">
        <v>37.93599158</v>
      </c>
      <c r="AG1328">
        <v>55.463489580000001</v>
      </c>
      <c r="AM1328">
        <v>30</v>
      </c>
      <c r="AO1328">
        <v>0.98912875</v>
      </c>
      <c r="AR1328">
        <v>190</v>
      </c>
    </row>
    <row r="1329" spans="1:44">
      <c r="A1329" t="s">
        <v>2083</v>
      </c>
      <c r="B1329" t="s">
        <v>2082</v>
      </c>
      <c r="D1329">
        <v>2021</v>
      </c>
      <c r="E1329" t="s">
        <v>2130</v>
      </c>
      <c r="F1329" t="s">
        <v>51</v>
      </c>
      <c r="G1329">
        <v>-32.998170000000002</v>
      </c>
      <c r="H1329">
        <v>137.62118000000001</v>
      </c>
      <c r="I1329" t="s">
        <v>156</v>
      </c>
      <c r="J1329" t="s">
        <v>412</v>
      </c>
      <c r="K1329" t="s">
        <v>2922</v>
      </c>
      <c r="L1329" t="s">
        <v>48</v>
      </c>
      <c r="M1329" t="s">
        <v>426</v>
      </c>
      <c r="N1329" t="s">
        <v>165</v>
      </c>
      <c r="O1329" t="s">
        <v>2132</v>
      </c>
      <c r="S1329">
        <v>73</v>
      </c>
      <c r="V1329">
        <v>31.39114563</v>
      </c>
      <c r="W1329">
        <v>0.45237739700000001</v>
      </c>
      <c r="AA1329">
        <v>7.0631024499999997</v>
      </c>
      <c r="AD1329">
        <v>14.951745300000001</v>
      </c>
      <c r="AG1329">
        <v>22.959852949999998</v>
      </c>
      <c r="AM1329">
        <v>30</v>
      </c>
      <c r="AO1329">
        <v>1.0125746579999999</v>
      </c>
      <c r="AQ1329">
        <v>4.8</v>
      </c>
      <c r="AR1329">
        <v>198</v>
      </c>
    </row>
    <row r="1330" spans="1:44">
      <c r="A1330" t="s">
        <v>2083</v>
      </c>
      <c r="B1330" t="s">
        <v>2082</v>
      </c>
      <c r="D1330">
        <v>2021</v>
      </c>
      <c r="E1330" t="s">
        <v>2130</v>
      </c>
      <c r="F1330" t="s">
        <v>51</v>
      </c>
      <c r="G1330">
        <v>-32.998170000000002</v>
      </c>
      <c r="H1330">
        <v>137.62118000000001</v>
      </c>
      <c r="I1330" t="s">
        <v>156</v>
      </c>
      <c r="J1330" t="s">
        <v>412</v>
      </c>
      <c r="K1330" t="s">
        <v>2922</v>
      </c>
      <c r="L1330" t="s">
        <v>48</v>
      </c>
      <c r="M1330" t="s">
        <v>426</v>
      </c>
      <c r="N1330" t="s">
        <v>165</v>
      </c>
      <c r="O1330" t="s">
        <v>2131</v>
      </c>
      <c r="S1330">
        <v>80</v>
      </c>
      <c r="V1330">
        <v>33.594323580000001</v>
      </c>
      <c r="W1330">
        <v>0.42342374999999999</v>
      </c>
      <c r="AA1330">
        <v>10.035960749999999</v>
      </c>
      <c r="AD1330">
        <v>14.69088466</v>
      </c>
      <c r="AG1330">
        <v>22.608997500000001</v>
      </c>
      <c r="AM1330">
        <v>30</v>
      </c>
      <c r="AO1330">
        <v>1.0181800000000001</v>
      </c>
      <c r="AR1330">
        <v>199</v>
      </c>
    </row>
    <row r="1331" spans="1:44">
      <c r="A1331" t="s">
        <v>2083</v>
      </c>
      <c r="B1331" t="s">
        <v>2082</v>
      </c>
      <c r="D1331">
        <v>2021</v>
      </c>
      <c r="E1331" t="s">
        <v>2130</v>
      </c>
      <c r="F1331" t="s">
        <v>51</v>
      </c>
      <c r="G1331">
        <v>-32.998170000000002</v>
      </c>
      <c r="H1331">
        <v>137.62118000000001</v>
      </c>
      <c r="I1331" t="s">
        <v>156</v>
      </c>
      <c r="J1331" t="s">
        <v>412</v>
      </c>
      <c r="K1331" t="s">
        <v>2922</v>
      </c>
      <c r="L1331" t="s">
        <v>48</v>
      </c>
      <c r="M1331" t="s">
        <v>426</v>
      </c>
      <c r="N1331" t="s">
        <v>165</v>
      </c>
      <c r="O1331" t="s">
        <v>2129</v>
      </c>
      <c r="S1331">
        <v>76</v>
      </c>
      <c r="V1331">
        <v>44.713663789999998</v>
      </c>
      <c r="W1331">
        <v>0.55329736799999996</v>
      </c>
      <c r="AA1331">
        <v>5.3976859599999996</v>
      </c>
      <c r="AD1331">
        <v>12.862491070000001</v>
      </c>
      <c r="AG1331">
        <v>21.77287463</v>
      </c>
      <c r="AM1331">
        <v>30</v>
      </c>
      <c r="AO1331">
        <v>1.0501578949999999</v>
      </c>
      <c r="AR1331">
        <v>200</v>
      </c>
    </row>
    <row r="1332" spans="1:44">
      <c r="A1332" t="s">
        <v>2083</v>
      </c>
      <c r="B1332" t="s">
        <v>2082</v>
      </c>
      <c r="D1332">
        <v>2021</v>
      </c>
      <c r="E1332" t="s">
        <v>2128</v>
      </c>
      <c r="F1332" t="s">
        <v>51</v>
      </c>
      <c r="G1332">
        <v>-34.967067</v>
      </c>
      <c r="H1332">
        <v>117.96120000000001</v>
      </c>
      <c r="I1332" t="s">
        <v>2912</v>
      </c>
      <c r="J1332" t="s">
        <v>412</v>
      </c>
      <c r="K1332" t="s">
        <v>2922</v>
      </c>
      <c r="L1332" t="s">
        <v>48</v>
      </c>
      <c r="M1332" t="s">
        <v>426</v>
      </c>
      <c r="N1332" t="s">
        <v>165</v>
      </c>
      <c r="O1332" t="s">
        <v>2127</v>
      </c>
      <c r="S1332">
        <v>89</v>
      </c>
      <c r="V1332">
        <v>167.0110066</v>
      </c>
      <c r="W1332">
        <v>3.8582999999999998</v>
      </c>
      <c r="AA1332">
        <v>34.253724890000001</v>
      </c>
      <c r="AD1332">
        <v>58.417824420000002</v>
      </c>
      <c r="AG1332">
        <v>95.376496399999994</v>
      </c>
      <c r="AM1332">
        <v>30</v>
      </c>
      <c r="AO1332">
        <v>0.51007865200000002</v>
      </c>
      <c r="AQ1332">
        <v>20.8</v>
      </c>
      <c r="AR1332">
        <v>201</v>
      </c>
    </row>
    <row r="1333" spans="1:44">
      <c r="A1333" t="s">
        <v>2083</v>
      </c>
      <c r="B1333" t="s">
        <v>2082</v>
      </c>
      <c r="D1333">
        <v>2021</v>
      </c>
      <c r="E1333" t="s">
        <v>2094</v>
      </c>
      <c r="F1333" t="s">
        <v>51</v>
      </c>
      <c r="G1333">
        <v>-34.877110000000002</v>
      </c>
      <c r="H1333">
        <v>138.46700000000001</v>
      </c>
      <c r="I1333" t="s">
        <v>96</v>
      </c>
      <c r="J1333" t="s">
        <v>412</v>
      </c>
      <c r="K1333" t="s">
        <v>2922</v>
      </c>
      <c r="L1333" t="s">
        <v>48</v>
      </c>
      <c r="M1333" t="s">
        <v>426</v>
      </c>
      <c r="N1333" t="s">
        <v>165</v>
      </c>
      <c r="O1333" t="s">
        <v>2097</v>
      </c>
      <c r="S1333">
        <v>56</v>
      </c>
      <c r="V1333">
        <v>22.761825179999999</v>
      </c>
      <c r="W1333">
        <v>0.30979553599999998</v>
      </c>
      <c r="AA1333">
        <v>3.3551865649999999</v>
      </c>
      <c r="AD1333">
        <v>12.99815742</v>
      </c>
      <c r="AG1333">
        <v>22.379310719999999</v>
      </c>
      <c r="AM1333">
        <v>30</v>
      </c>
      <c r="AO1333">
        <v>1.359580357</v>
      </c>
      <c r="AQ1333">
        <v>1.5</v>
      </c>
      <c r="AR1333">
        <v>227</v>
      </c>
    </row>
    <row r="1334" spans="1:44">
      <c r="A1334" t="s">
        <v>2083</v>
      </c>
      <c r="B1334" t="s">
        <v>2082</v>
      </c>
      <c r="D1334">
        <v>2021</v>
      </c>
      <c r="E1334" t="s">
        <v>2094</v>
      </c>
      <c r="F1334" t="s">
        <v>51</v>
      </c>
      <c r="G1334">
        <v>-34.877139999999997</v>
      </c>
      <c r="H1334">
        <v>138.47472999999999</v>
      </c>
      <c r="I1334" t="s">
        <v>96</v>
      </c>
      <c r="J1334" t="s">
        <v>412</v>
      </c>
      <c r="K1334" t="s">
        <v>2922</v>
      </c>
      <c r="L1334" t="s">
        <v>48</v>
      </c>
      <c r="M1334" t="s">
        <v>1505</v>
      </c>
      <c r="N1334" t="s">
        <v>869</v>
      </c>
      <c r="O1334" t="s">
        <v>2093</v>
      </c>
      <c r="S1334">
        <v>36</v>
      </c>
      <c r="V1334">
        <v>12.536754009999999</v>
      </c>
      <c r="W1334">
        <v>0.26281111099999999</v>
      </c>
      <c r="AA1334">
        <v>5.4639815199999999</v>
      </c>
      <c r="AD1334">
        <v>11.948430610000001</v>
      </c>
      <c r="AM1334">
        <v>30</v>
      </c>
      <c r="AO1334">
        <v>1.3037388889999999</v>
      </c>
      <c r="AQ1334">
        <v>2</v>
      </c>
      <c r="AR1334">
        <v>230</v>
      </c>
    </row>
    <row r="1335" spans="1:44">
      <c r="A1335" t="s">
        <v>2083</v>
      </c>
      <c r="B1335" t="s">
        <v>2082</v>
      </c>
      <c r="D1335">
        <v>2021</v>
      </c>
      <c r="E1335" t="s">
        <v>510</v>
      </c>
      <c r="F1335" t="s">
        <v>51</v>
      </c>
      <c r="G1335">
        <v>-33.119371999999998</v>
      </c>
      <c r="H1335">
        <v>138.03058100000001</v>
      </c>
      <c r="I1335" t="s">
        <v>96</v>
      </c>
      <c r="J1335" t="s">
        <v>412</v>
      </c>
      <c r="K1335" t="s">
        <v>2922</v>
      </c>
      <c r="L1335" t="s">
        <v>48</v>
      </c>
      <c r="M1335" t="s">
        <v>426</v>
      </c>
      <c r="N1335" t="s">
        <v>165</v>
      </c>
      <c r="O1335" t="s">
        <v>2092</v>
      </c>
      <c r="S1335">
        <v>38</v>
      </c>
      <c r="V1335">
        <v>46.36797456</v>
      </c>
      <c r="W1335">
        <v>2.999651316</v>
      </c>
      <c r="AA1335">
        <v>25.587533319999999</v>
      </c>
      <c r="AD1335">
        <v>41.077578799999998</v>
      </c>
      <c r="AM1335">
        <v>30</v>
      </c>
      <c r="AO1335">
        <v>0.49394342099999999</v>
      </c>
      <c r="AQ1335">
        <v>66.5</v>
      </c>
      <c r="AR1335">
        <v>231</v>
      </c>
    </row>
    <row r="1336" spans="1:44">
      <c r="A1336" t="s">
        <v>2083</v>
      </c>
      <c r="B1336" t="s">
        <v>2082</v>
      </c>
      <c r="D1336">
        <v>2021</v>
      </c>
      <c r="E1336" t="s">
        <v>510</v>
      </c>
      <c r="F1336" t="s">
        <v>51</v>
      </c>
      <c r="G1336">
        <v>-33.111607999999997</v>
      </c>
      <c r="H1336">
        <v>137.990756</v>
      </c>
      <c r="I1336" t="s">
        <v>96</v>
      </c>
      <c r="J1336" t="s">
        <v>412</v>
      </c>
      <c r="K1336" t="s">
        <v>2922</v>
      </c>
      <c r="L1336" t="s">
        <v>48</v>
      </c>
      <c r="M1336" t="s">
        <v>426</v>
      </c>
      <c r="N1336" t="s">
        <v>165</v>
      </c>
      <c r="O1336" t="s">
        <v>2091</v>
      </c>
      <c r="S1336">
        <v>39</v>
      </c>
      <c r="V1336">
        <v>39.057009690000001</v>
      </c>
      <c r="W1336">
        <v>1.5067628209999999</v>
      </c>
      <c r="AA1336">
        <v>17.70260695</v>
      </c>
      <c r="AD1336">
        <v>30.880493820000002</v>
      </c>
      <c r="AM1336">
        <v>30</v>
      </c>
      <c r="AO1336">
        <v>0.67059871800000004</v>
      </c>
      <c r="AQ1336">
        <v>53.8</v>
      </c>
      <c r="AR1336">
        <v>232</v>
      </c>
    </row>
    <row r="1337" spans="1:44">
      <c r="A1337" t="s">
        <v>2083</v>
      </c>
      <c r="B1337" t="s">
        <v>2082</v>
      </c>
      <c r="D1337">
        <v>2021</v>
      </c>
      <c r="E1337" t="s">
        <v>510</v>
      </c>
      <c r="F1337" t="s">
        <v>51</v>
      </c>
      <c r="G1337">
        <v>-33.131157999999999</v>
      </c>
      <c r="H1337">
        <v>137.95745299999999</v>
      </c>
      <c r="I1337" t="s">
        <v>96</v>
      </c>
      <c r="J1337" t="s">
        <v>412</v>
      </c>
      <c r="K1337" t="s">
        <v>2922</v>
      </c>
      <c r="L1337" t="s">
        <v>48</v>
      </c>
      <c r="M1337" t="s">
        <v>426</v>
      </c>
      <c r="N1337" t="s">
        <v>165</v>
      </c>
      <c r="O1337" t="s">
        <v>2090</v>
      </c>
      <c r="S1337">
        <v>36.5</v>
      </c>
      <c r="V1337">
        <v>33.7761116</v>
      </c>
      <c r="W1337">
        <v>1.7068890409999999</v>
      </c>
      <c r="AA1337">
        <v>19.361156650000002</v>
      </c>
      <c r="AD1337">
        <v>30.102962430000002</v>
      </c>
      <c r="AM1337">
        <v>30</v>
      </c>
      <c r="AO1337">
        <v>0.57337945199999996</v>
      </c>
      <c r="AQ1337">
        <v>54.1</v>
      </c>
      <c r="AR1337">
        <v>233</v>
      </c>
    </row>
    <row r="1338" spans="1:44">
      <c r="A1338" t="s">
        <v>2083</v>
      </c>
      <c r="B1338" t="s">
        <v>2082</v>
      </c>
      <c r="D1338">
        <v>2021</v>
      </c>
      <c r="E1338" t="s">
        <v>510</v>
      </c>
      <c r="F1338" t="s">
        <v>51</v>
      </c>
      <c r="G1338">
        <v>-33.119947000000003</v>
      </c>
      <c r="H1338">
        <v>137.920717</v>
      </c>
      <c r="I1338" t="s">
        <v>96</v>
      </c>
      <c r="J1338" t="s">
        <v>412</v>
      </c>
      <c r="K1338" t="s">
        <v>2922</v>
      </c>
      <c r="L1338" t="s">
        <v>48</v>
      </c>
      <c r="M1338" t="s">
        <v>426</v>
      </c>
      <c r="N1338" t="s">
        <v>165</v>
      </c>
      <c r="O1338" t="s">
        <v>2089</v>
      </c>
      <c r="S1338">
        <v>29</v>
      </c>
      <c r="V1338">
        <v>20.031819160000001</v>
      </c>
      <c r="W1338">
        <v>0.79213275900000002</v>
      </c>
      <c r="AA1338">
        <v>14.988118200000001</v>
      </c>
      <c r="AD1338">
        <v>20.269252989999998</v>
      </c>
      <c r="AM1338">
        <v>30</v>
      </c>
      <c r="AO1338">
        <v>0.85275689700000001</v>
      </c>
      <c r="AQ1338">
        <v>20</v>
      </c>
      <c r="AR1338">
        <v>234</v>
      </c>
    </row>
    <row r="1339" spans="1:44">
      <c r="A1339" t="s">
        <v>2083</v>
      </c>
      <c r="B1339" t="s">
        <v>2082</v>
      </c>
      <c r="D1339">
        <v>2021</v>
      </c>
      <c r="E1339" t="s">
        <v>510</v>
      </c>
      <c r="F1339" t="s">
        <v>51</v>
      </c>
      <c r="G1339">
        <v>-33.135758000000003</v>
      </c>
      <c r="H1339">
        <v>137.892222</v>
      </c>
      <c r="I1339" t="s">
        <v>96</v>
      </c>
      <c r="J1339" t="s">
        <v>412</v>
      </c>
      <c r="K1339" t="s">
        <v>2922</v>
      </c>
      <c r="L1339" t="s">
        <v>48</v>
      </c>
      <c r="M1339" t="s">
        <v>426</v>
      </c>
      <c r="N1339" t="s">
        <v>165</v>
      </c>
      <c r="O1339" t="s">
        <v>2088</v>
      </c>
      <c r="S1339">
        <v>25</v>
      </c>
      <c r="V1339">
        <v>19.119009179999999</v>
      </c>
      <c r="W1339">
        <v>0.95467199999999997</v>
      </c>
      <c r="AA1339">
        <v>14.991618819999999</v>
      </c>
      <c r="AM1339">
        <v>30</v>
      </c>
      <c r="AO1339">
        <v>0.76086799999999999</v>
      </c>
      <c r="AQ1339">
        <v>15.5</v>
      </c>
      <c r="AR1339">
        <v>235</v>
      </c>
    </row>
    <row r="1340" spans="1:44">
      <c r="A1340" t="s">
        <v>2083</v>
      </c>
      <c r="B1340" t="s">
        <v>2082</v>
      </c>
      <c r="D1340">
        <v>2021</v>
      </c>
      <c r="E1340" t="s">
        <v>510</v>
      </c>
      <c r="F1340" t="s">
        <v>51</v>
      </c>
      <c r="G1340">
        <v>-33.142083</v>
      </c>
      <c r="H1340">
        <v>137.91693900000001</v>
      </c>
      <c r="I1340" t="s">
        <v>96</v>
      </c>
      <c r="J1340" t="s">
        <v>412</v>
      </c>
      <c r="K1340" t="s">
        <v>2922</v>
      </c>
      <c r="L1340" t="s">
        <v>48</v>
      </c>
      <c r="M1340" t="s">
        <v>426</v>
      </c>
      <c r="N1340" t="s">
        <v>165</v>
      </c>
      <c r="O1340" t="s">
        <v>2087</v>
      </c>
      <c r="S1340">
        <v>37</v>
      </c>
      <c r="V1340">
        <v>48.155789749999997</v>
      </c>
      <c r="W1340">
        <v>2.8741918919999998</v>
      </c>
      <c r="AA1340">
        <v>24.29141409</v>
      </c>
      <c r="AD1340">
        <v>42.24125652</v>
      </c>
      <c r="AM1340">
        <v>30</v>
      </c>
      <c r="AO1340">
        <v>0.483056757</v>
      </c>
      <c r="AQ1340">
        <v>74.5</v>
      </c>
      <c r="AR1340">
        <v>236</v>
      </c>
    </row>
    <row r="1341" spans="1:44">
      <c r="A1341" t="s">
        <v>2083</v>
      </c>
      <c r="B1341" t="s">
        <v>2082</v>
      </c>
      <c r="D1341">
        <v>2021</v>
      </c>
      <c r="E1341" t="s">
        <v>510</v>
      </c>
      <c r="F1341" t="s">
        <v>51</v>
      </c>
      <c r="G1341">
        <v>-33.157319000000001</v>
      </c>
      <c r="H1341">
        <v>137.90458100000001</v>
      </c>
      <c r="I1341" t="s">
        <v>96</v>
      </c>
      <c r="J1341" t="s">
        <v>412</v>
      </c>
      <c r="K1341" t="s">
        <v>2922</v>
      </c>
      <c r="L1341" t="s">
        <v>48</v>
      </c>
      <c r="M1341" t="s">
        <v>426</v>
      </c>
      <c r="N1341" t="s">
        <v>165</v>
      </c>
      <c r="O1341" t="s">
        <v>2086</v>
      </c>
      <c r="S1341">
        <v>35</v>
      </c>
      <c r="V1341">
        <v>39.896828309999997</v>
      </c>
      <c r="W1341">
        <v>1.8894071429999999</v>
      </c>
      <c r="AA1341">
        <v>22.064030509999998</v>
      </c>
      <c r="AD1341">
        <v>36.541373929999999</v>
      </c>
      <c r="AM1341">
        <v>30</v>
      </c>
      <c r="AO1341">
        <v>0.63499857100000001</v>
      </c>
      <c r="AQ1341">
        <v>53.5</v>
      </c>
      <c r="AR1341">
        <v>237</v>
      </c>
    </row>
    <row r="1342" spans="1:44">
      <c r="A1342" t="s">
        <v>2083</v>
      </c>
      <c r="B1342" t="s">
        <v>2082</v>
      </c>
      <c r="D1342">
        <v>2021</v>
      </c>
      <c r="E1342" t="s">
        <v>510</v>
      </c>
      <c r="F1342" t="s">
        <v>51</v>
      </c>
      <c r="G1342">
        <v>-33.139208000000004</v>
      </c>
      <c r="H1342">
        <v>137.858575</v>
      </c>
      <c r="I1342" t="s">
        <v>96</v>
      </c>
      <c r="J1342" t="s">
        <v>412</v>
      </c>
      <c r="K1342" t="s">
        <v>2922</v>
      </c>
      <c r="L1342" t="s">
        <v>48</v>
      </c>
      <c r="M1342" t="s">
        <v>426</v>
      </c>
      <c r="N1342" t="s">
        <v>165</v>
      </c>
      <c r="O1342" t="s">
        <v>2085</v>
      </c>
      <c r="S1342">
        <v>36</v>
      </c>
      <c r="V1342">
        <v>14.486654720000001</v>
      </c>
      <c r="W1342">
        <v>0.411558333</v>
      </c>
      <c r="AA1342">
        <v>7.6709534450000003</v>
      </c>
      <c r="AD1342">
        <v>12.808739279999999</v>
      </c>
      <c r="AM1342">
        <v>30</v>
      </c>
      <c r="AO1342">
        <v>1.0112541669999999</v>
      </c>
      <c r="AQ1342">
        <v>10.7</v>
      </c>
      <c r="AR1342">
        <v>238</v>
      </c>
    </row>
    <row r="1343" spans="1:44">
      <c r="A1343" t="s">
        <v>2083</v>
      </c>
      <c r="B1343" t="s">
        <v>2082</v>
      </c>
      <c r="D1343">
        <v>2021</v>
      </c>
      <c r="E1343" t="s">
        <v>510</v>
      </c>
      <c r="F1343" t="s">
        <v>51</v>
      </c>
      <c r="G1343">
        <v>-33.167952999999997</v>
      </c>
      <c r="H1343">
        <v>137.85823300000001</v>
      </c>
      <c r="I1343" t="s">
        <v>96</v>
      </c>
      <c r="J1343" t="s">
        <v>412</v>
      </c>
      <c r="K1343" t="s">
        <v>2922</v>
      </c>
      <c r="L1343" t="s">
        <v>48</v>
      </c>
      <c r="M1343" t="s">
        <v>426</v>
      </c>
      <c r="N1343" t="s">
        <v>165</v>
      </c>
      <c r="O1343" t="s">
        <v>2084</v>
      </c>
      <c r="S1343">
        <v>36</v>
      </c>
      <c r="V1343">
        <v>38.546942530000003</v>
      </c>
      <c r="W1343">
        <v>1.604863889</v>
      </c>
      <c r="AA1343">
        <v>21.068388200000001</v>
      </c>
      <c r="AD1343">
        <v>33.98338545</v>
      </c>
      <c r="AM1343">
        <v>30</v>
      </c>
      <c r="AO1343">
        <v>0.68428333299999999</v>
      </c>
      <c r="AQ1343">
        <v>43.5</v>
      </c>
      <c r="AR1343">
        <v>239</v>
      </c>
    </row>
    <row r="1344" spans="1:44">
      <c r="A1344" t="s">
        <v>2083</v>
      </c>
      <c r="B1344" t="s">
        <v>2082</v>
      </c>
      <c r="D1344">
        <v>2021</v>
      </c>
      <c r="E1344" t="s">
        <v>510</v>
      </c>
      <c r="F1344" t="s">
        <v>51</v>
      </c>
      <c r="G1344">
        <v>-33.144832999999998</v>
      </c>
      <c r="H1344">
        <v>137.85891699999999</v>
      </c>
      <c r="I1344" t="s">
        <v>96</v>
      </c>
      <c r="J1344" t="s">
        <v>412</v>
      </c>
      <c r="K1344" t="s">
        <v>2922</v>
      </c>
      <c r="L1344" t="s">
        <v>48</v>
      </c>
      <c r="M1344" t="s">
        <v>426</v>
      </c>
      <c r="N1344" t="s">
        <v>165</v>
      </c>
      <c r="O1344" t="s">
        <v>2081</v>
      </c>
      <c r="S1344">
        <v>24</v>
      </c>
      <c r="V1344">
        <v>18.077599169999999</v>
      </c>
      <c r="W1344">
        <v>0.82308749999999997</v>
      </c>
      <c r="AA1344">
        <v>14.20245791</v>
      </c>
      <c r="AM1344">
        <v>30</v>
      </c>
      <c r="AO1344">
        <v>0.88532916699999997</v>
      </c>
      <c r="AQ1344">
        <v>9.6</v>
      </c>
      <c r="AR1344">
        <v>240</v>
      </c>
    </row>
    <row r="1345" spans="1:44">
      <c r="A1345" t="s">
        <v>1490</v>
      </c>
      <c r="B1345" t="s">
        <v>1489</v>
      </c>
      <c r="C1345" t="s">
        <v>2030</v>
      </c>
      <c r="D1345" s="5">
        <v>2012</v>
      </c>
      <c r="E1345" t="s">
        <v>491</v>
      </c>
      <c r="F1345" t="s">
        <v>66</v>
      </c>
      <c r="G1345">
        <v>25.148</v>
      </c>
      <c r="H1345">
        <v>-80.575000000000003</v>
      </c>
      <c r="I1345" t="s">
        <v>50</v>
      </c>
      <c r="J1345" t="s">
        <v>217</v>
      </c>
      <c r="K1345" s="5" t="s">
        <v>217</v>
      </c>
      <c r="L1345" t="s">
        <v>48</v>
      </c>
      <c r="M1345" t="s">
        <v>146</v>
      </c>
      <c r="N1345" t="s">
        <v>47</v>
      </c>
      <c r="O1345">
        <v>424</v>
      </c>
      <c r="S1345">
        <v>80</v>
      </c>
      <c r="T1345">
        <f>V1345+X1345</f>
        <v>1056.24074</v>
      </c>
      <c r="U1345">
        <v>12.17</v>
      </c>
      <c r="V1345">
        <v>145.79033000000001</v>
      </c>
      <c r="W1345">
        <v>1.76</v>
      </c>
      <c r="X1345">
        <v>910.45041000000003</v>
      </c>
      <c r="Y1345">
        <v>10.41</v>
      </c>
      <c r="Z1345">
        <f>AA1345+AB1345</f>
        <v>184.50948355999998</v>
      </c>
      <c r="AA1345">
        <v>28.615577160000001</v>
      </c>
      <c r="AB1345">
        <v>155.89390639999999</v>
      </c>
      <c r="AC1345">
        <f>AD1345+AE1345</f>
        <v>399.67694</v>
      </c>
      <c r="AD1345">
        <v>59.492229999999999</v>
      </c>
      <c r="AE1345">
        <v>340.18471</v>
      </c>
      <c r="AF1345">
        <f>AG1345+AH1345</f>
        <v>664.46263999999996</v>
      </c>
      <c r="AG1345">
        <v>96.258930000000007</v>
      </c>
      <c r="AH1345">
        <v>568.20371</v>
      </c>
      <c r="AM1345">
        <v>80</v>
      </c>
      <c r="AO1345">
        <v>1.0900000000000001</v>
      </c>
    </row>
    <row r="1346" spans="1:44">
      <c r="A1346" t="s">
        <v>1490</v>
      </c>
      <c r="B1346" t="s">
        <v>1489</v>
      </c>
      <c r="C1346" t="s">
        <v>2030</v>
      </c>
      <c r="D1346" s="5">
        <v>2012</v>
      </c>
      <c r="E1346" t="s">
        <v>491</v>
      </c>
      <c r="F1346" t="s">
        <v>66</v>
      </c>
      <c r="G1346">
        <v>25.064</v>
      </c>
      <c r="H1346">
        <v>-80.628</v>
      </c>
      <c r="I1346" t="s">
        <v>50</v>
      </c>
      <c r="J1346" t="s">
        <v>217</v>
      </c>
      <c r="K1346" s="5" t="s">
        <v>217</v>
      </c>
      <c r="L1346" t="s">
        <v>48</v>
      </c>
      <c r="M1346" t="s">
        <v>146</v>
      </c>
      <c r="N1346" t="s">
        <v>47</v>
      </c>
      <c r="O1346">
        <v>10</v>
      </c>
      <c r="S1346">
        <v>114</v>
      </c>
      <c r="T1346">
        <v>1527.5</v>
      </c>
      <c r="U1346">
        <f>Y1346+W1346</f>
        <v>12.281140347999999</v>
      </c>
      <c r="V1346">
        <v>235.4</v>
      </c>
      <c r="W1346">
        <v>1.892719298</v>
      </c>
      <c r="X1346">
        <v>1292</v>
      </c>
      <c r="Y1346">
        <v>10.38842105</v>
      </c>
      <c r="Z1346">
        <f>AA1346+AB1346</f>
        <v>195.43131005999999</v>
      </c>
      <c r="AA1346">
        <v>36.639336659999998</v>
      </c>
      <c r="AB1346">
        <v>158.79197339999999</v>
      </c>
      <c r="AC1346">
        <f>AD1346+AE1346</f>
        <v>415.91102000000001</v>
      </c>
      <c r="AD1346">
        <v>71.711429999999993</v>
      </c>
      <c r="AE1346">
        <v>344.19959</v>
      </c>
      <c r="AF1346">
        <f>AG1346+AH1346</f>
        <v>683.04237000000001</v>
      </c>
      <c r="AG1346">
        <v>111.36928</v>
      </c>
      <c r="AH1346">
        <v>571.67309</v>
      </c>
      <c r="AI1346">
        <f>AJ1346+AK1346</f>
        <v>1341.78817</v>
      </c>
      <c r="AJ1346">
        <v>208.08643000000001</v>
      </c>
      <c r="AK1346">
        <v>1133.70174</v>
      </c>
      <c r="AM1346">
        <v>114</v>
      </c>
      <c r="AO1346">
        <v>1.0900000000000001</v>
      </c>
    </row>
    <row r="1347" spans="1:44">
      <c r="A1347" t="s">
        <v>1490</v>
      </c>
      <c r="B1347" t="s">
        <v>1489</v>
      </c>
      <c r="C1347" t="s">
        <v>2030</v>
      </c>
      <c r="D1347" s="5">
        <v>2012</v>
      </c>
      <c r="E1347" t="s">
        <v>491</v>
      </c>
      <c r="F1347" t="s">
        <v>66</v>
      </c>
      <c r="G1347">
        <v>25.024000000000001</v>
      </c>
      <c r="H1347">
        <v>-80.653999999999996</v>
      </c>
      <c r="I1347" t="s">
        <v>50</v>
      </c>
      <c r="J1347" t="s">
        <v>217</v>
      </c>
      <c r="K1347" s="5" t="s">
        <v>217</v>
      </c>
      <c r="L1347" t="s">
        <v>48</v>
      </c>
      <c r="M1347" t="s">
        <v>146</v>
      </c>
      <c r="N1347" t="s">
        <v>47</v>
      </c>
      <c r="O1347">
        <v>12</v>
      </c>
      <c r="S1347">
        <v>72.5</v>
      </c>
      <c r="T1347">
        <v>1014.5</v>
      </c>
      <c r="U1347">
        <f>Y1347+W1347</f>
        <v>12.826206894</v>
      </c>
      <c r="V1347">
        <v>175.1</v>
      </c>
      <c r="W1347">
        <v>2.2131724140000002</v>
      </c>
      <c r="X1347">
        <v>839.5</v>
      </c>
      <c r="Y1347">
        <v>10.61303448</v>
      </c>
      <c r="Z1347">
        <f>AA1347+AB1347</f>
        <v>195.40150388000001</v>
      </c>
      <c r="AA1347">
        <v>35.522501779999999</v>
      </c>
      <c r="AB1347">
        <v>159.87900210000001</v>
      </c>
      <c r="AC1347">
        <f>AD1347+AE1347</f>
        <v>423.19889999999998</v>
      </c>
      <c r="AD1347">
        <v>75.911779999999993</v>
      </c>
      <c r="AE1347">
        <v>347.28712000000002</v>
      </c>
      <c r="AF1347">
        <f>AG1347+AH1347</f>
        <v>697.149</v>
      </c>
      <c r="AG1347">
        <v>118.13348000000001</v>
      </c>
      <c r="AH1347">
        <v>579.01552000000004</v>
      </c>
      <c r="AM1347">
        <v>72.5</v>
      </c>
      <c r="AO1347">
        <v>1.0900000000000001</v>
      </c>
    </row>
    <row r="1348" spans="1:44">
      <c r="A1348" t="s">
        <v>1490</v>
      </c>
      <c r="B1348" t="s">
        <v>1489</v>
      </c>
      <c r="C1348" t="s">
        <v>2030</v>
      </c>
      <c r="D1348" s="5">
        <v>2012</v>
      </c>
      <c r="E1348" t="s">
        <v>491</v>
      </c>
      <c r="F1348" t="s">
        <v>66</v>
      </c>
      <c r="G1348">
        <v>25.074000000000002</v>
      </c>
      <c r="H1348">
        <v>-80.736999999999995</v>
      </c>
      <c r="I1348" t="s">
        <v>50</v>
      </c>
      <c r="J1348" t="s">
        <v>217</v>
      </c>
      <c r="K1348" s="5" t="s">
        <v>217</v>
      </c>
      <c r="L1348" t="s">
        <v>48</v>
      </c>
      <c r="M1348" t="s">
        <v>146</v>
      </c>
      <c r="N1348" t="s">
        <v>47</v>
      </c>
      <c r="O1348">
        <v>14</v>
      </c>
      <c r="S1348">
        <v>81</v>
      </c>
      <c r="V1348">
        <v>358.3</v>
      </c>
      <c r="W1348">
        <v>4.0545679010000004</v>
      </c>
      <c r="AA1348">
        <v>77.303328680000007</v>
      </c>
      <c r="AD1348">
        <v>147.7123</v>
      </c>
      <c r="AG1348">
        <v>231.7088</v>
      </c>
      <c r="AM1348">
        <v>81</v>
      </c>
      <c r="AO1348">
        <v>1.0900000000000001</v>
      </c>
    </row>
    <row r="1349" spans="1:44">
      <c r="A1349" t="s">
        <v>1490</v>
      </c>
      <c r="B1349" t="s">
        <v>1489</v>
      </c>
      <c r="C1349" t="s">
        <v>2030</v>
      </c>
      <c r="D1349" s="5">
        <v>2012</v>
      </c>
      <c r="E1349" t="s">
        <v>491</v>
      </c>
      <c r="F1349" t="s">
        <v>66</v>
      </c>
      <c r="G1349">
        <v>25.053999999999998</v>
      </c>
      <c r="H1349">
        <v>-80.754000000000005</v>
      </c>
      <c r="I1349" t="s">
        <v>50</v>
      </c>
      <c r="J1349" t="s">
        <v>217</v>
      </c>
      <c r="K1349" s="5" t="s">
        <v>217</v>
      </c>
      <c r="L1349" t="s">
        <v>48</v>
      </c>
      <c r="M1349" t="s">
        <v>146</v>
      </c>
      <c r="N1349" t="s">
        <v>47</v>
      </c>
      <c r="O1349">
        <v>15</v>
      </c>
      <c r="S1349">
        <v>120</v>
      </c>
      <c r="V1349">
        <v>477.9</v>
      </c>
      <c r="W1349">
        <v>3.98</v>
      </c>
      <c r="AA1349">
        <v>86.958939999999998</v>
      </c>
      <c r="AD1349">
        <v>164.74</v>
      </c>
      <c r="AG1349">
        <v>244.26</v>
      </c>
      <c r="AJ1349">
        <v>434.02</v>
      </c>
      <c r="AM1349">
        <v>120</v>
      </c>
      <c r="AO1349">
        <v>1.0900000000000001</v>
      </c>
    </row>
    <row r="1350" spans="1:44">
      <c r="A1350" s="5" t="s">
        <v>1490</v>
      </c>
      <c r="B1350" s="5" t="s">
        <v>1489</v>
      </c>
      <c r="C1350" s="5" t="s">
        <v>2006</v>
      </c>
      <c r="D1350" s="5">
        <v>2012</v>
      </c>
      <c r="E1350" s="5" t="s">
        <v>2008</v>
      </c>
      <c r="F1350" s="5" t="s">
        <v>2004</v>
      </c>
      <c r="G1350" s="5">
        <v>9.3320000000000007</v>
      </c>
      <c r="H1350" s="5">
        <v>-82.319000000000003</v>
      </c>
      <c r="I1350" s="5" t="s">
        <v>96</v>
      </c>
      <c r="J1350" s="5" t="s">
        <v>217</v>
      </c>
      <c r="K1350" s="5" t="s">
        <v>217</v>
      </c>
      <c r="L1350" s="5" t="s">
        <v>48</v>
      </c>
      <c r="M1350" s="5" t="s">
        <v>146</v>
      </c>
      <c r="N1350" s="5" t="s">
        <v>47</v>
      </c>
      <c r="O1350" s="5">
        <v>67</v>
      </c>
      <c r="P1350" s="5"/>
      <c r="Q1350" s="5"/>
      <c r="R1350" s="5"/>
      <c r="S1350" s="5">
        <v>10</v>
      </c>
      <c r="T1350" s="5">
        <v>113.4</v>
      </c>
      <c r="U1350" s="5">
        <v>10.4</v>
      </c>
      <c r="V1350" s="5">
        <v>16.037700000000001</v>
      </c>
      <c r="W1350" s="5">
        <v>1.47</v>
      </c>
      <c r="X1350" s="5">
        <v>97.4</v>
      </c>
      <c r="Y1350" s="5">
        <v>8.93</v>
      </c>
      <c r="Z1350" s="5"/>
      <c r="AA1350" s="5"/>
      <c r="AB1350" s="5"/>
      <c r="AC1350" s="5"/>
      <c r="AD1350" s="5"/>
      <c r="AE1350" s="5"/>
      <c r="AF1350" s="5"/>
      <c r="AG1350" s="5"/>
      <c r="AH1350" s="5"/>
      <c r="AI1350" s="5"/>
      <c r="AJ1350" s="5"/>
      <c r="AK1350" s="5"/>
      <c r="AL1350" s="5"/>
      <c r="AM1350" s="5">
        <v>10</v>
      </c>
      <c r="AN1350" s="5"/>
      <c r="AO1350" s="5">
        <f>1.40155*0.77675^W1350</f>
        <v>0.96676751902239977</v>
      </c>
      <c r="AP1350" s="5"/>
      <c r="AQ1350" s="5"/>
      <c r="AR1350" s="5" t="s">
        <v>2910</v>
      </c>
    </row>
    <row r="1351" spans="1:44">
      <c r="A1351" s="5" t="s">
        <v>1490</v>
      </c>
      <c r="B1351" s="5" t="s">
        <v>1489</v>
      </c>
      <c r="C1351" s="5" t="s">
        <v>2006</v>
      </c>
      <c r="D1351" s="5">
        <v>2012</v>
      </c>
      <c r="E1351" s="5" t="s">
        <v>2007</v>
      </c>
      <c r="F1351" s="5" t="s">
        <v>2004</v>
      </c>
      <c r="G1351" s="5">
        <v>9.0069999999999997</v>
      </c>
      <c r="H1351" s="5">
        <v>-82.024000000000001</v>
      </c>
      <c r="I1351" s="5" t="s">
        <v>96</v>
      </c>
      <c r="J1351" s="5" t="s">
        <v>217</v>
      </c>
      <c r="K1351" s="5" t="s">
        <v>217</v>
      </c>
      <c r="L1351" s="5" t="s">
        <v>48</v>
      </c>
      <c r="M1351" s="5" t="s">
        <v>146</v>
      </c>
      <c r="N1351" s="5" t="s">
        <v>47</v>
      </c>
      <c r="O1351" s="5">
        <v>68</v>
      </c>
      <c r="P1351" s="5"/>
      <c r="Q1351" s="5"/>
      <c r="R1351" s="5"/>
      <c r="S1351" s="5">
        <v>10</v>
      </c>
      <c r="T1351" s="5">
        <v>47.1</v>
      </c>
      <c r="U1351" s="5">
        <v>4.32</v>
      </c>
      <c r="V1351" s="5">
        <v>9.9281000000000006</v>
      </c>
      <c r="W1351" s="5">
        <v>0.91</v>
      </c>
      <c r="X1351" s="5">
        <v>37.18</v>
      </c>
      <c r="Y1351" s="5">
        <v>3.41</v>
      </c>
      <c r="Z1351" s="5"/>
      <c r="AA1351" s="5"/>
      <c r="AB1351" s="5"/>
      <c r="AC1351" s="5"/>
      <c r="AD1351" s="5"/>
      <c r="AE1351" s="5"/>
      <c r="AF1351" s="5"/>
      <c r="AG1351" s="5"/>
      <c r="AH1351" s="5"/>
      <c r="AI1351" s="5"/>
      <c r="AJ1351" s="5"/>
      <c r="AK1351" s="5"/>
      <c r="AL1351" s="5"/>
      <c r="AM1351" s="5">
        <v>10</v>
      </c>
      <c r="AN1351" s="5"/>
      <c r="AO1351" s="5">
        <f>1.40155*0.77675^W1351</f>
        <v>1.1136905744466428</v>
      </c>
      <c r="AP1351" s="5"/>
      <c r="AQ1351" s="5"/>
      <c r="AR1351" s="5" t="s">
        <v>2910</v>
      </c>
    </row>
    <row r="1352" spans="1:44">
      <c r="A1352" s="5" t="s">
        <v>1490</v>
      </c>
      <c r="B1352" s="5" t="s">
        <v>1489</v>
      </c>
      <c r="C1352" s="5" t="s">
        <v>2006</v>
      </c>
      <c r="D1352" s="5">
        <v>2012</v>
      </c>
      <c r="E1352" s="5" t="s">
        <v>2005</v>
      </c>
      <c r="F1352" s="5" t="s">
        <v>2004</v>
      </c>
      <c r="G1352" s="5">
        <v>9.2219999999999995</v>
      </c>
      <c r="H1352" s="5">
        <v>-82.022999999999996</v>
      </c>
      <c r="I1352" s="5" t="s">
        <v>96</v>
      </c>
      <c r="J1352" s="5" t="s">
        <v>217</v>
      </c>
      <c r="K1352" s="5" t="s">
        <v>217</v>
      </c>
      <c r="L1352" s="5" t="s">
        <v>48</v>
      </c>
      <c r="M1352" s="5" t="s">
        <v>146</v>
      </c>
      <c r="N1352" s="5" t="s">
        <v>47</v>
      </c>
      <c r="O1352" s="5">
        <v>69</v>
      </c>
      <c r="P1352" s="5"/>
      <c r="Q1352" s="5"/>
      <c r="R1352" s="5"/>
      <c r="S1352" s="5">
        <v>10</v>
      </c>
      <c r="T1352" s="5">
        <v>127.2</v>
      </c>
      <c r="U1352" s="5">
        <v>11.66</v>
      </c>
      <c r="V1352" s="5">
        <v>6.0004999999999997</v>
      </c>
      <c r="W1352" s="5">
        <v>0.55000000000000004</v>
      </c>
      <c r="X1352" s="5">
        <v>121.23</v>
      </c>
      <c r="Y1352" s="5">
        <v>11.11</v>
      </c>
      <c r="Z1352" s="5"/>
      <c r="AA1352" s="5"/>
      <c r="AB1352" s="5"/>
      <c r="AC1352" s="5"/>
      <c r="AD1352" s="5"/>
      <c r="AE1352" s="5"/>
      <c r="AF1352" s="5"/>
      <c r="AG1352" s="5"/>
      <c r="AH1352" s="5"/>
      <c r="AI1352" s="5"/>
      <c r="AJ1352" s="5"/>
      <c r="AK1352" s="5"/>
      <c r="AL1352" s="5"/>
      <c r="AM1352" s="5">
        <v>10</v>
      </c>
      <c r="AN1352" s="5"/>
      <c r="AO1352" s="5">
        <f>1.40155*0.77675^W1352</f>
        <v>1.2197288319639328</v>
      </c>
      <c r="AP1352" s="5"/>
      <c r="AQ1352" s="5"/>
      <c r="AR1352" s="5" t="s">
        <v>2910</v>
      </c>
    </row>
    <row r="1353" spans="1:44">
      <c r="A1353" s="5" t="s">
        <v>1490</v>
      </c>
      <c r="B1353" s="5" t="s">
        <v>1489</v>
      </c>
      <c r="C1353" s="5" t="s">
        <v>1992</v>
      </c>
      <c r="D1353" s="5">
        <v>2012</v>
      </c>
      <c r="E1353" s="5" t="s">
        <v>1991</v>
      </c>
      <c r="F1353" s="5" t="s">
        <v>516</v>
      </c>
      <c r="G1353" s="5">
        <v>44.332099999999997</v>
      </c>
      <c r="H1353" s="5">
        <v>9.2353000000000005</v>
      </c>
      <c r="I1353" s="5" t="s">
        <v>2912</v>
      </c>
      <c r="J1353" s="5" t="s">
        <v>95</v>
      </c>
      <c r="K1353" s="5" t="s">
        <v>846</v>
      </c>
      <c r="L1353" s="5" t="s">
        <v>48</v>
      </c>
      <c r="M1353" s="5" t="s">
        <v>166</v>
      </c>
      <c r="N1353" s="5" t="s">
        <v>165</v>
      </c>
      <c r="O1353" s="5">
        <v>79</v>
      </c>
      <c r="P1353" s="5"/>
      <c r="Q1353" s="5"/>
      <c r="R1353" s="5"/>
      <c r="S1353" s="5">
        <v>1</v>
      </c>
      <c r="T1353" s="5"/>
      <c r="U1353" s="5"/>
      <c r="V1353" s="5">
        <v>0.25867610000000002</v>
      </c>
      <c r="W1353" s="5">
        <v>0.24</v>
      </c>
      <c r="X1353" s="5"/>
      <c r="Y1353" s="5"/>
      <c r="Z1353" s="5"/>
      <c r="AA1353" s="5"/>
      <c r="AB1353" s="5"/>
      <c r="AC1353" s="5"/>
      <c r="AD1353" s="5"/>
      <c r="AE1353" s="5"/>
      <c r="AF1353" s="5"/>
      <c r="AG1353" s="5"/>
      <c r="AH1353" s="5"/>
      <c r="AI1353" s="5"/>
      <c r="AJ1353" s="5"/>
      <c r="AK1353" s="5"/>
      <c r="AL1353" s="5"/>
      <c r="AM1353" s="5">
        <v>1</v>
      </c>
      <c r="AN1353" s="5"/>
      <c r="AO1353" s="5">
        <f>1.37689*0.89689^W1353</f>
        <v>1.3413948956638382</v>
      </c>
      <c r="AP1353" s="5"/>
      <c r="AQ1353" s="5"/>
      <c r="AR1353" s="5" t="s">
        <v>2910</v>
      </c>
    </row>
    <row r="1354" spans="1:44">
      <c r="A1354" t="s">
        <v>1490</v>
      </c>
      <c r="B1354" t="s">
        <v>1489</v>
      </c>
      <c r="C1354" t="s">
        <v>1987</v>
      </c>
      <c r="D1354" s="5">
        <v>2012</v>
      </c>
      <c r="E1354" t="s">
        <v>1986</v>
      </c>
      <c r="F1354" t="s">
        <v>253</v>
      </c>
      <c r="G1354">
        <v>18.6297</v>
      </c>
      <c r="H1354">
        <v>-91.799700000000001</v>
      </c>
      <c r="I1354" t="s">
        <v>96</v>
      </c>
      <c r="J1354" t="s">
        <v>217</v>
      </c>
      <c r="K1354" s="5" t="s">
        <v>217</v>
      </c>
      <c r="L1354" t="s">
        <v>48</v>
      </c>
      <c r="M1354" t="s">
        <v>146</v>
      </c>
      <c r="N1354" t="s">
        <v>47</v>
      </c>
      <c r="O1354">
        <v>82</v>
      </c>
      <c r="S1354">
        <v>20</v>
      </c>
      <c r="V1354">
        <v>23.16</v>
      </c>
      <c r="W1354">
        <v>2.85</v>
      </c>
      <c r="AA1354">
        <v>20.046674500000002</v>
      </c>
      <c r="AM1354">
        <v>20</v>
      </c>
      <c r="AO1354">
        <v>0.42</v>
      </c>
    </row>
    <row r="1355" spans="1:44">
      <c r="A1355" s="5" t="s">
        <v>1490</v>
      </c>
      <c r="B1355" s="5" t="s">
        <v>1489</v>
      </c>
      <c r="C1355" s="5" t="s">
        <v>1970</v>
      </c>
      <c r="D1355" s="5">
        <v>2012</v>
      </c>
      <c r="E1355" s="5" t="s">
        <v>1969</v>
      </c>
      <c r="F1355" s="5" t="s">
        <v>516</v>
      </c>
      <c r="G1355" s="5">
        <v>39.844999999999999</v>
      </c>
      <c r="H1355" s="5">
        <v>8.5190000000000001</v>
      </c>
      <c r="I1355" s="5" t="s">
        <v>2912</v>
      </c>
      <c r="J1355" s="5" t="s">
        <v>95</v>
      </c>
      <c r="K1355" s="5" t="s">
        <v>846</v>
      </c>
      <c r="L1355" s="5" t="s">
        <v>48</v>
      </c>
      <c r="M1355" s="5" t="s">
        <v>166</v>
      </c>
      <c r="N1355" s="5" t="s">
        <v>165</v>
      </c>
      <c r="O1355" s="5">
        <v>101</v>
      </c>
      <c r="P1355" s="5"/>
      <c r="Q1355" s="5"/>
      <c r="R1355" s="5"/>
      <c r="S1355" s="5">
        <v>10</v>
      </c>
      <c r="T1355" s="5"/>
      <c r="U1355" s="5"/>
      <c r="V1355" s="5">
        <v>5.4550000000000001</v>
      </c>
      <c r="W1355" s="5">
        <v>0.5</v>
      </c>
      <c r="X1355" s="5"/>
      <c r="Y1355" s="5"/>
      <c r="Z1355" s="5"/>
      <c r="AA1355" s="5"/>
      <c r="AB1355" s="5"/>
      <c r="AC1355" s="5"/>
      <c r="AD1355" s="5"/>
      <c r="AE1355" s="5"/>
      <c r="AF1355" s="5"/>
      <c r="AG1355" s="5"/>
      <c r="AH1355" s="5"/>
      <c r="AI1355" s="5"/>
      <c r="AJ1355" s="5"/>
      <c r="AK1355" s="5"/>
      <c r="AL1355" s="5"/>
      <c r="AM1355" s="5">
        <v>10</v>
      </c>
      <c r="AN1355" s="5"/>
      <c r="AO1355" s="5">
        <f>1.37689*0.89689^W1355</f>
        <v>1.3039737136176361</v>
      </c>
      <c r="AP1355" s="5"/>
      <c r="AQ1355" s="5"/>
      <c r="AR1355" s="5" t="s">
        <v>2910</v>
      </c>
    </row>
    <row r="1356" spans="1:44">
      <c r="A1356" s="5" t="s">
        <v>1490</v>
      </c>
      <c r="B1356" s="5" t="s">
        <v>1489</v>
      </c>
      <c r="C1356" s="5" t="s">
        <v>1962</v>
      </c>
      <c r="D1356" s="5">
        <v>2012</v>
      </c>
      <c r="E1356" s="5" t="s">
        <v>1678</v>
      </c>
      <c r="F1356" s="5" t="s">
        <v>789</v>
      </c>
      <c r="G1356" s="5">
        <v>-4.6390000000000002</v>
      </c>
      <c r="H1356" s="5">
        <v>39.277000000000001</v>
      </c>
      <c r="I1356" s="5" t="s">
        <v>156</v>
      </c>
      <c r="J1356" s="5" t="s">
        <v>155</v>
      </c>
      <c r="K1356" s="5" t="s">
        <v>2923</v>
      </c>
      <c r="L1356" s="5" t="s">
        <v>48</v>
      </c>
      <c r="M1356" s="5" t="s">
        <v>85</v>
      </c>
      <c r="N1356" s="5" t="s">
        <v>47</v>
      </c>
      <c r="O1356" s="5">
        <v>113</v>
      </c>
      <c r="P1356" s="5"/>
      <c r="Q1356" s="5"/>
      <c r="R1356" s="5"/>
      <c r="S1356" s="5">
        <v>10</v>
      </c>
      <c r="T1356" s="5"/>
      <c r="U1356" s="5"/>
      <c r="V1356" s="5">
        <v>14.79</v>
      </c>
      <c r="W1356" s="5">
        <v>1.24</v>
      </c>
      <c r="X1356" s="5"/>
      <c r="Y1356" s="5"/>
      <c r="Z1356" s="5"/>
      <c r="AA1356" s="5"/>
      <c r="AB1356" s="5"/>
      <c r="AC1356" s="5"/>
      <c r="AD1356" s="5"/>
      <c r="AE1356" s="5"/>
      <c r="AF1356" s="5"/>
      <c r="AG1356" s="5"/>
      <c r="AH1356" s="5"/>
      <c r="AI1356" s="5"/>
      <c r="AJ1356" s="5"/>
      <c r="AK1356" s="5"/>
      <c r="AL1356" s="5"/>
      <c r="AM1356" s="5">
        <v>10</v>
      </c>
      <c r="AN1356" s="5"/>
      <c r="AO1356" s="5">
        <f>1.27746*0.8345^W1356</f>
        <v>1.020741972590073</v>
      </c>
      <c r="AP1356" s="5"/>
      <c r="AQ1356" s="5"/>
      <c r="AR1356" s="5" t="s">
        <v>2910</v>
      </c>
    </row>
    <row r="1357" spans="1:44">
      <c r="A1357" t="s">
        <v>1490</v>
      </c>
      <c r="B1357" t="s">
        <v>1489</v>
      </c>
      <c r="C1357" t="s">
        <v>1956</v>
      </c>
      <c r="D1357" s="5">
        <v>2012</v>
      </c>
      <c r="E1357" t="s">
        <v>1961</v>
      </c>
      <c r="F1357" t="s">
        <v>518</v>
      </c>
      <c r="G1357">
        <v>39.9</v>
      </c>
      <c r="H1357">
        <v>2.56</v>
      </c>
      <c r="I1357" t="s">
        <v>2912</v>
      </c>
      <c r="J1357" t="s">
        <v>95</v>
      </c>
      <c r="K1357" t="s">
        <v>846</v>
      </c>
      <c r="L1357" t="s">
        <v>48</v>
      </c>
      <c r="M1357" t="s">
        <v>166</v>
      </c>
      <c r="N1357" t="s">
        <v>165</v>
      </c>
      <c r="O1357">
        <v>115</v>
      </c>
      <c r="S1357">
        <v>2</v>
      </c>
      <c r="V1357">
        <v>1.98</v>
      </c>
      <c r="W1357">
        <v>1.33</v>
      </c>
      <c r="AM1357">
        <v>2</v>
      </c>
      <c r="AN1357">
        <v>89.6</v>
      </c>
      <c r="AO1357">
        <v>0.74</v>
      </c>
    </row>
    <row r="1358" spans="1:44">
      <c r="A1358" t="s">
        <v>1490</v>
      </c>
      <c r="B1358" t="s">
        <v>1489</v>
      </c>
      <c r="C1358" t="s">
        <v>1956</v>
      </c>
      <c r="D1358" s="5">
        <v>2012</v>
      </c>
      <c r="E1358" t="s">
        <v>1960</v>
      </c>
      <c r="F1358" t="s">
        <v>518</v>
      </c>
      <c r="G1358">
        <v>39.9</v>
      </c>
      <c r="H1358">
        <v>2.56</v>
      </c>
      <c r="I1358" t="s">
        <v>2912</v>
      </c>
      <c r="J1358" t="s">
        <v>95</v>
      </c>
      <c r="K1358" t="s">
        <v>846</v>
      </c>
      <c r="L1358" t="s">
        <v>48</v>
      </c>
      <c r="M1358" t="s">
        <v>166</v>
      </c>
      <c r="N1358" t="s">
        <v>165</v>
      </c>
      <c r="O1358">
        <v>116</v>
      </c>
      <c r="S1358">
        <v>2</v>
      </c>
      <c r="V1358">
        <v>0.8</v>
      </c>
      <c r="W1358">
        <v>0.38</v>
      </c>
      <c r="AM1358">
        <v>2</v>
      </c>
      <c r="AN1358">
        <v>35</v>
      </c>
      <c r="AO1358">
        <v>1.05</v>
      </c>
    </row>
    <row r="1359" spans="1:44">
      <c r="A1359" t="s">
        <v>1490</v>
      </c>
      <c r="B1359" t="s">
        <v>1489</v>
      </c>
      <c r="C1359" t="s">
        <v>1956</v>
      </c>
      <c r="D1359" s="5">
        <v>2012</v>
      </c>
      <c r="E1359" t="s">
        <v>1959</v>
      </c>
      <c r="F1359" t="s">
        <v>518</v>
      </c>
      <c r="G1359">
        <v>39.9</v>
      </c>
      <c r="H1359">
        <v>2.56</v>
      </c>
      <c r="I1359" t="s">
        <v>2912</v>
      </c>
      <c r="J1359" t="s">
        <v>95</v>
      </c>
      <c r="K1359" t="s">
        <v>846</v>
      </c>
      <c r="L1359" t="s">
        <v>48</v>
      </c>
      <c r="M1359" t="s">
        <v>166</v>
      </c>
      <c r="N1359" t="s">
        <v>165</v>
      </c>
      <c r="O1359">
        <v>117</v>
      </c>
      <c r="S1359">
        <v>2</v>
      </c>
      <c r="V1359">
        <v>1.24</v>
      </c>
      <c r="W1359">
        <v>0.71</v>
      </c>
      <c r="AM1359">
        <v>2</v>
      </c>
      <c r="AN1359">
        <v>48.7</v>
      </c>
      <c r="AO1359">
        <v>0.87</v>
      </c>
    </row>
    <row r="1360" spans="1:44">
      <c r="A1360" t="s">
        <v>1490</v>
      </c>
      <c r="B1360" t="s">
        <v>1489</v>
      </c>
      <c r="C1360" t="s">
        <v>1956</v>
      </c>
      <c r="D1360" s="5">
        <v>2012</v>
      </c>
      <c r="E1360" t="s">
        <v>1958</v>
      </c>
      <c r="F1360" t="s">
        <v>518</v>
      </c>
      <c r="G1360">
        <v>39.9</v>
      </c>
      <c r="H1360">
        <v>2.56</v>
      </c>
      <c r="I1360" t="s">
        <v>2912</v>
      </c>
      <c r="J1360" t="s">
        <v>95</v>
      </c>
      <c r="K1360" t="s">
        <v>846</v>
      </c>
      <c r="L1360" t="s">
        <v>48</v>
      </c>
      <c r="M1360" t="s">
        <v>166</v>
      </c>
      <c r="N1360" t="s">
        <v>165</v>
      </c>
      <c r="O1360">
        <v>118</v>
      </c>
      <c r="S1360">
        <v>2</v>
      </c>
      <c r="V1360">
        <v>1.35</v>
      </c>
      <c r="W1360">
        <v>0.55000000000000004</v>
      </c>
      <c r="AM1360">
        <v>2</v>
      </c>
      <c r="AN1360">
        <v>57.9</v>
      </c>
      <c r="AO1360">
        <v>1.23</v>
      </c>
    </row>
    <row r="1361" spans="1:44">
      <c r="A1361" t="s">
        <v>1490</v>
      </c>
      <c r="B1361" t="s">
        <v>1489</v>
      </c>
      <c r="C1361" t="s">
        <v>1956</v>
      </c>
      <c r="D1361" s="5">
        <v>2012</v>
      </c>
      <c r="E1361" t="s">
        <v>1957</v>
      </c>
      <c r="F1361" t="s">
        <v>518</v>
      </c>
      <c r="G1361">
        <v>39.9</v>
      </c>
      <c r="H1361">
        <v>2.56</v>
      </c>
      <c r="I1361" t="s">
        <v>2912</v>
      </c>
      <c r="J1361" t="s">
        <v>95</v>
      </c>
      <c r="K1361" t="s">
        <v>846</v>
      </c>
      <c r="L1361" t="s">
        <v>48</v>
      </c>
      <c r="M1361" t="s">
        <v>166</v>
      </c>
      <c r="N1361" t="s">
        <v>165</v>
      </c>
      <c r="O1361">
        <v>119</v>
      </c>
      <c r="S1361">
        <v>2</v>
      </c>
      <c r="V1361">
        <v>0.92</v>
      </c>
      <c r="W1361">
        <v>0.42</v>
      </c>
      <c r="AM1361">
        <v>2</v>
      </c>
      <c r="AN1361">
        <v>60.9</v>
      </c>
      <c r="AO1361">
        <v>1.0900000000000001</v>
      </c>
    </row>
    <row r="1362" spans="1:44">
      <c r="A1362" t="s">
        <v>1490</v>
      </c>
      <c r="B1362" t="s">
        <v>1489</v>
      </c>
      <c r="C1362" t="s">
        <v>1956</v>
      </c>
      <c r="D1362" s="5">
        <v>2012</v>
      </c>
      <c r="E1362" t="s">
        <v>1955</v>
      </c>
      <c r="F1362" t="s">
        <v>518</v>
      </c>
      <c r="G1362">
        <v>39.9</v>
      </c>
      <c r="H1362">
        <v>2.56</v>
      </c>
      <c r="I1362" t="s">
        <v>2912</v>
      </c>
      <c r="J1362" t="s">
        <v>95</v>
      </c>
      <c r="K1362" t="s">
        <v>846</v>
      </c>
      <c r="L1362" t="s">
        <v>48</v>
      </c>
      <c r="M1362" t="s">
        <v>166</v>
      </c>
      <c r="N1362" t="s">
        <v>165</v>
      </c>
      <c r="O1362">
        <v>120</v>
      </c>
      <c r="S1362">
        <v>2</v>
      </c>
      <c r="V1362">
        <v>2.5299999999999998</v>
      </c>
      <c r="W1362">
        <v>2.56</v>
      </c>
      <c r="AM1362">
        <v>2</v>
      </c>
      <c r="AN1362">
        <v>84.5</v>
      </c>
      <c r="AO1362">
        <v>0.5</v>
      </c>
    </row>
    <row r="1363" spans="1:44">
      <c r="A1363" t="s">
        <v>1490</v>
      </c>
      <c r="B1363" t="s">
        <v>1489</v>
      </c>
      <c r="C1363" t="s">
        <v>1916</v>
      </c>
      <c r="D1363" s="5">
        <v>2012</v>
      </c>
      <c r="E1363" t="s">
        <v>1922</v>
      </c>
      <c r="F1363" t="s">
        <v>518</v>
      </c>
      <c r="G1363">
        <v>39.152666670000002</v>
      </c>
      <c r="H1363">
        <v>2.9304999999999999</v>
      </c>
      <c r="I1363" t="s">
        <v>2912</v>
      </c>
      <c r="J1363" t="s">
        <v>95</v>
      </c>
      <c r="K1363" t="s">
        <v>846</v>
      </c>
      <c r="L1363" t="s">
        <v>48</v>
      </c>
      <c r="M1363" t="s">
        <v>166</v>
      </c>
      <c r="N1363" t="s">
        <v>165</v>
      </c>
      <c r="O1363">
        <v>187</v>
      </c>
      <c r="S1363">
        <v>8</v>
      </c>
      <c r="V1363">
        <v>7.32</v>
      </c>
      <c r="W1363">
        <v>0.88</v>
      </c>
      <c r="AM1363">
        <v>8</v>
      </c>
      <c r="AN1363">
        <v>51.2</v>
      </c>
      <c r="AO1363">
        <v>1.04</v>
      </c>
    </row>
    <row r="1364" spans="1:44">
      <c r="A1364" t="s">
        <v>1490</v>
      </c>
      <c r="B1364" t="s">
        <v>1489</v>
      </c>
      <c r="C1364" t="s">
        <v>1916</v>
      </c>
      <c r="D1364" s="5">
        <v>2012</v>
      </c>
      <c r="E1364" t="s">
        <v>1921</v>
      </c>
      <c r="F1364" t="s">
        <v>518</v>
      </c>
      <c r="G1364">
        <v>39.14683333</v>
      </c>
      <c r="H1364">
        <v>2.931</v>
      </c>
      <c r="I1364" t="s">
        <v>2912</v>
      </c>
      <c r="J1364" t="s">
        <v>95</v>
      </c>
      <c r="K1364" t="s">
        <v>846</v>
      </c>
      <c r="L1364" t="s">
        <v>48</v>
      </c>
      <c r="M1364" t="s">
        <v>166</v>
      </c>
      <c r="N1364" t="s">
        <v>165</v>
      </c>
      <c r="O1364">
        <v>188</v>
      </c>
      <c r="S1364">
        <v>8</v>
      </c>
      <c r="V1364">
        <v>17.86</v>
      </c>
      <c r="W1364">
        <v>3.27</v>
      </c>
      <c r="AM1364">
        <v>8</v>
      </c>
      <c r="AN1364">
        <v>77.099999999999994</v>
      </c>
      <c r="AO1364">
        <v>0.68</v>
      </c>
    </row>
    <row r="1365" spans="1:44">
      <c r="A1365" t="s">
        <v>1490</v>
      </c>
      <c r="B1365" t="s">
        <v>1489</v>
      </c>
      <c r="C1365" t="s">
        <v>1916</v>
      </c>
      <c r="D1365" s="5">
        <v>2012</v>
      </c>
      <c r="E1365" t="s">
        <v>1920</v>
      </c>
      <c r="F1365" t="s">
        <v>518</v>
      </c>
      <c r="G1365">
        <v>39.151166670000002</v>
      </c>
      <c r="H1365">
        <v>2.9486666669999999</v>
      </c>
      <c r="I1365" t="s">
        <v>2912</v>
      </c>
      <c r="J1365" t="s">
        <v>95</v>
      </c>
      <c r="K1365" t="s">
        <v>846</v>
      </c>
      <c r="L1365" t="s">
        <v>48</v>
      </c>
      <c r="M1365" t="s">
        <v>166</v>
      </c>
      <c r="N1365" t="s">
        <v>165</v>
      </c>
      <c r="O1365">
        <v>189</v>
      </c>
      <c r="S1365">
        <v>8</v>
      </c>
      <c r="V1365">
        <v>5.23</v>
      </c>
      <c r="W1365">
        <v>0.6</v>
      </c>
      <c r="AM1365">
        <v>8</v>
      </c>
      <c r="AN1365">
        <v>46.4</v>
      </c>
      <c r="AO1365">
        <v>1.0900000000000001</v>
      </c>
    </row>
    <row r="1366" spans="1:44">
      <c r="A1366" t="s">
        <v>1490</v>
      </c>
      <c r="B1366" t="s">
        <v>1489</v>
      </c>
      <c r="C1366" t="s">
        <v>1916</v>
      </c>
      <c r="D1366" s="5">
        <v>2012</v>
      </c>
      <c r="E1366" t="s">
        <v>1919</v>
      </c>
      <c r="F1366" t="s">
        <v>518</v>
      </c>
      <c r="G1366">
        <v>39.504166669999996</v>
      </c>
      <c r="H1366">
        <v>2.5431666669999999</v>
      </c>
      <c r="I1366" t="s">
        <v>2912</v>
      </c>
      <c r="J1366" t="s">
        <v>95</v>
      </c>
      <c r="K1366" t="s">
        <v>846</v>
      </c>
      <c r="L1366" t="s">
        <v>48</v>
      </c>
      <c r="M1366" t="s">
        <v>166</v>
      </c>
      <c r="N1366" t="s">
        <v>165</v>
      </c>
      <c r="O1366">
        <v>190</v>
      </c>
      <c r="S1366">
        <v>8</v>
      </c>
      <c r="V1366">
        <v>9.92</v>
      </c>
      <c r="W1366">
        <v>0.79</v>
      </c>
      <c r="AM1366">
        <v>8</v>
      </c>
      <c r="AN1366">
        <v>39</v>
      </c>
      <c r="AO1366">
        <v>1.57</v>
      </c>
    </row>
    <row r="1367" spans="1:44">
      <c r="A1367" t="s">
        <v>1490</v>
      </c>
      <c r="B1367" t="s">
        <v>1489</v>
      </c>
      <c r="C1367" t="s">
        <v>1916</v>
      </c>
      <c r="D1367" s="5">
        <v>2012</v>
      </c>
      <c r="E1367" t="s">
        <v>1918</v>
      </c>
      <c r="F1367" t="s">
        <v>518</v>
      </c>
      <c r="G1367">
        <v>39.896500000000003</v>
      </c>
      <c r="H1367">
        <v>2.09205</v>
      </c>
      <c r="I1367" t="s">
        <v>2912</v>
      </c>
      <c r="J1367" t="s">
        <v>95</v>
      </c>
      <c r="K1367" t="s">
        <v>846</v>
      </c>
      <c r="L1367" t="s">
        <v>48</v>
      </c>
      <c r="M1367" t="s">
        <v>166</v>
      </c>
      <c r="N1367" t="s">
        <v>165</v>
      </c>
      <c r="O1367">
        <v>191</v>
      </c>
      <c r="S1367">
        <v>8</v>
      </c>
      <c r="V1367">
        <v>53.02</v>
      </c>
      <c r="W1367">
        <v>4.95</v>
      </c>
      <c r="AM1367">
        <v>8</v>
      </c>
      <c r="AN1367">
        <v>78</v>
      </c>
      <c r="AO1367">
        <v>1.34</v>
      </c>
    </row>
    <row r="1368" spans="1:44">
      <c r="A1368" t="s">
        <v>1490</v>
      </c>
      <c r="B1368" t="s">
        <v>1489</v>
      </c>
      <c r="C1368" t="s">
        <v>1916</v>
      </c>
      <c r="D1368" s="5">
        <v>2012</v>
      </c>
      <c r="E1368" t="s">
        <v>1917</v>
      </c>
      <c r="F1368" t="s">
        <v>518</v>
      </c>
      <c r="G1368">
        <v>39.600633330000001</v>
      </c>
      <c r="H1368">
        <v>2.3901666669999999</v>
      </c>
      <c r="I1368" t="s">
        <v>2912</v>
      </c>
      <c r="J1368" t="s">
        <v>95</v>
      </c>
      <c r="K1368" t="s">
        <v>846</v>
      </c>
      <c r="L1368" t="s">
        <v>48</v>
      </c>
      <c r="M1368" t="s">
        <v>166</v>
      </c>
      <c r="N1368" t="s">
        <v>165</v>
      </c>
      <c r="O1368">
        <v>192</v>
      </c>
      <c r="S1368">
        <v>8</v>
      </c>
      <c r="V1368">
        <v>16.399999999999999</v>
      </c>
      <c r="W1368">
        <v>1.2</v>
      </c>
      <c r="AM1368">
        <v>8</v>
      </c>
      <c r="AN1368">
        <v>50.5</v>
      </c>
      <c r="AO1368">
        <v>1.71</v>
      </c>
    </row>
    <row r="1369" spans="1:44">
      <c r="A1369" t="s">
        <v>1490</v>
      </c>
      <c r="B1369" t="s">
        <v>1489</v>
      </c>
      <c r="C1369" t="s">
        <v>1916</v>
      </c>
      <c r="D1369" s="5">
        <v>2012</v>
      </c>
      <c r="E1369" t="s">
        <v>1915</v>
      </c>
      <c r="F1369" t="s">
        <v>518</v>
      </c>
      <c r="G1369">
        <v>39.417533329999998</v>
      </c>
      <c r="H1369">
        <v>2.269716667</v>
      </c>
      <c r="I1369" t="s">
        <v>2912</v>
      </c>
      <c r="J1369" t="s">
        <v>95</v>
      </c>
      <c r="K1369" t="s">
        <v>846</v>
      </c>
      <c r="L1369" t="s">
        <v>48</v>
      </c>
      <c r="M1369" t="s">
        <v>166</v>
      </c>
      <c r="N1369" t="s">
        <v>165</v>
      </c>
      <c r="O1369">
        <v>193</v>
      </c>
      <c r="S1369">
        <v>8</v>
      </c>
      <c r="V1369">
        <v>10.41</v>
      </c>
      <c r="W1369">
        <v>1.35</v>
      </c>
      <c r="AM1369">
        <v>8</v>
      </c>
      <c r="AN1369">
        <v>54.9</v>
      </c>
      <c r="AO1369">
        <v>0.96</v>
      </c>
    </row>
    <row r="1370" spans="1:44">
      <c r="A1370" s="5" t="s">
        <v>1490</v>
      </c>
      <c r="B1370" s="5" t="s">
        <v>1489</v>
      </c>
      <c r="C1370" s="5" t="s">
        <v>1903</v>
      </c>
      <c r="D1370" s="5">
        <v>2012</v>
      </c>
      <c r="E1370" s="5" t="s">
        <v>1914</v>
      </c>
      <c r="F1370" s="5" t="s">
        <v>516</v>
      </c>
      <c r="G1370" s="5">
        <v>36.711833300000002</v>
      </c>
      <c r="H1370" s="5">
        <v>15.140666700000001</v>
      </c>
      <c r="I1370" s="5" t="s">
        <v>2912</v>
      </c>
      <c r="J1370" s="5" t="s">
        <v>95</v>
      </c>
      <c r="K1370" s="5" t="s">
        <v>846</v>
      </c>
      <c r="L1370" s="5" t="s">
        <v>48</v>
      </c>
      <c r="M1370" s="5" t="s">
        <v>166</v>
      </c>
      <c r="N1370" s="5" t="s">
        <v>165</v>
      </c>
      <c r="O1370" s="5">
        <v>194</v>
      </c>
      <c r="P1370" s="5"/>
      <c r="Q1370" s="5"/>
      <c r="R1370" s="5"/>
      <c r="S1370" s="5">
        <v>3</v>
      </c>
      <c r="T1370" s="5"/>
      <c r="U1370" s="5"/>
      <c r="V1370" s="5">
        <v>1.6146799999999999</v>
      </c>
      <c r="W1370" s="5">
        <v>0.74</v>
      </c>
      <c r="X1370" s="5"/>
      <c r="Y1370" s="5"/>
      <c r="Z1370" s="5"/>
      <c r="AA1370" s="5"/>
      <c r="AB1370" s="5"/>
      <c r="AC1370" s="5"/>
      <c r="AD1370" s="5"/>
      <c r="AE1370" s="5"/>
      <c r="AF1370" s="5"/>
      <c r="AG1370" s="5"/>
      <c r="AH1370" s="5"/>
      <c r="AI1370" s="5"/>
      <c r="AJ1370" s="5"/>
      <c r="AK1370" s="5"/>
      <c r="AL1370" s="5"/>
      <c r="AM1370" s="5">
        <v>2</v>
      </c>
      <c r="AN1370" s="5"/>
      <c r="AO1370" s="5">
        <f>1.37689*0.89689^W1370</f>
        <v>1.27035833183952</v>
      </c>
      <c r="AP1370" s="5"/>
      <c r="AQ1370" s="5"/>
      <c r="AR1370" s="5" t="s">
        <v>2910</v>
      </c>
    </row>
    <row r="1371" spans="1:44">
      <c r="A1371" s="5" t="s">
        <v>1490</v>
      </c>
      <c r="B1371" s="5" t="s">
        <v>1489</v>
      </c>
      <c r="C1371" s="5" t="s">
        <v>1903</v>
      </c>
      <c r="D1371" s="5">
        <v>2012</v>
      </c>
      <c r="E1371" s="5" t="s">
        <v>1913</v>
      </c>
      <c r="F1371" s="5" t="s">
        <v>1449</v>
      </c>
      <c r="G1371" s="5">
        <v>37.659766699999999</v>
      </c>
      <c r="H1371" s="5">
        <v>23.954833300000001</v>
      </c>
      <c r="I1371" s="5" t="s">
        <v>50</v>
      </c>
      <c r="J1371" s="5" t="s">
        <v>95</v>
      </c>
      <c r="K1371" t="s">
        <v>846</v>
      </c>
      <c r="L1371" s="5" t="s">
        <v>48</v>
      </c>
      <c r="M1371" s="5" t="s">
        <v>166</v>
      </c>
      <c r="N1371" s="5" t="s">
        <v>165</v>
      </c>
      <c r="O1371" s="5">
        <v>195</v>
      </c>
      <c r="P1371" s="5"/>
      <c r="Q1371" s="5"/>
      <c r="R1371" s="5"/>
      <c r="S1371" s="5">
        <v>3</v>
      </c>
      <c r="T1371" s="5"/>
      <c r="U1371" s="5"/>
      <c r="V1371" s="5">
        <v>2.0947200000000001</v>
      </c>
      <c r="W1371" s="5">
        <v>0.96</v>
      </c>
      <c r="X1371" s="5"/>
      <c r="Y1371" s="5"/>
      <c r="Z1371" s="5"/>
      <c r="AA1371" s="5"/>
      <c r="AB1371" s="5"/>
      <c r="AC1371" s="5"/>
      <c r="AD1371" s="5"/>
      <c r="AE1371" s="5"/>
      <c r="AF1371" s="5"/>
      <c r="AG1371" s="5"/>
      <c r="AH1371" s="5"/>
      <c r="AI1371" s="5"/>
      <c r="AJ1371" s="5"/>
      <c r="AK1371" s="5"/>
      <c r="AL1371" s="5"/>
      <c r="AM1371" s="5">
        <v>2</v>
      </c>
      <c r="AN1371" s="5"/>
      <c r="AO1371" s="5">
        <f>1.30938*0.8146^W1371</f>
        <v>1.0754056963296013</v>
      </c>
      <c r="AP1371" s="5"/>
      <c r="AQ1371" s="5"/>
      <c r="AR1371" s="5" t="s">
        <v>2910</v>
      </c>
    </row>
    <row r="1372" spans="1:44">
      <c r="A1372" s="5" t="s">
        <v>1490</v>
      </c>
      <c r="B1372" s="5" t="s">
        <v>1489</v>
      </c>
      <c r="C1372" s="5" t="s">
        <v>1903</v>
      </c>
      <c r="D1372" s="5">
        <v>2012</v>
      </c>
      <c r="E1372" s="5" t="s">
        <v>1913</v>
      </c>
      <c r="F1372" s="5" t="s">
        <v>1449</v>
      </c>
      <c r="G1372" s="5">
        <v>37.659766699999999</v>
      </c>
      <c r="H1372" s="5">
        <v>23.954833300000001</v>
      </c>
      <c r="I1372" s="5" t="s">
        <v>50</v>
      </c>
      <c r="J1372" s="5" t="s">
        <v>95</v>
      </c>
      <c r="K1372" t="s">
        <v>846</v>
      </c>
      <c r="L1372" s="5" t="s">
        <v>48</v>
      </c>
      <c r="M1372" s="5" t="s">
        <v>166</v>
      </c>
      <c r="N1372" s="5" t="s">
        <v>165</v>
      </c>
      <c r="O1372" s="5">
        <v>196</v>
      </c>
      <c r="P1372" s="5"/>
      <c r="Q1372" s="5"/>
      <c r="R1372" s="5"/>
      <c r="S1372" s="5">
        <v>3</v>
      </c>
      <c r="T1372" s="5"/>
      <c r="U1372" s="5"/>
      <c r="V1372" s="5">
        <v>2.0947200000000001</v>
      </c>
      <c r="W1372" s="5">
        <v>0.96</v>
      </c>
      <c r="X1372" s="5"/>
      <c r="Y1372" s="5"/>
      <c r="Z1372" s="5"/>
      <c r="AA1372" s="5"/>
      <c r="AB1372" s="5"/>
      <c r="AC1372" s="5"/>
      <c r="AD1372" s="5"/>
      <c r="AE1372" s="5"/>
      <c r="AF1372" s="5"/>
      <c r="AG1372" s="5"/>
      <c r="AH1372" s="5"/>
      <c r="AI1372" s="5"/>
      <c r="AJ1372" s="5"/>
      <c r="AK1372" s="5"/>
      <c r="AL1372" s="5"/>
      <c r="AM1372" s="5">
        <v>2</v>
      </c>
      <c r="AN1372" s="5"/>
      <c r="AO1372" s="5">
        <f>1.30938*0.8146^W1372</f>
        <v>1.0754056963296013</v>
      </c>
      <c r="AP1372" s="5"/>
      <c r="AQ1372" s="5"/>
      <c r="AR1372" s="5" t="s">
        <v>2910</v>
      </c>
    </row>
    <row r="1373" spans="1:44">
      <c r="A1373" s="5" t="s">
        <v>1490</v>
      </c>
      <c r="B1373" s="5" t="s">
        <v>1489</v>
      </c>
      <c r="C1373" s="5" t="s">
        <v>1903</v>
      </c>
      <c r="D1373" s="5">
        <v>2012</v>
      </c>
      <c r="E1373" s="5" t="s">
        <v>1910</v>
      </c>
      <c r="F1373" s="5" t="s">
        <v>518</v>
      </c>
      <c r="G1373" s="5">
        <v>38.420833299999998</v>
      </c>
      <c r="H1373" s="5">
        <v>-0.3476667</v>
      </c>
      <c r="I1373" s="5" t="s">
        <v>2912</v>
      </c>
      <c r="J1373" s="5" t="s">
        <v>95</v>
      </c>
      <c r="K1373" t="s">
        <v>846</v>
      </c>
      <c r="L1373" s="5" t="s">
        <v>48</v>
      </c>
      <c r="M1373" s="5" t="s">
        <v>166</v>
      </c>
      <c r="N1373" s="5" t="s">
        <v>165</v>
      </c>
      <c r="O1373" s="5">
        <v>197</v>
      </c>
      <c r="P1373" s="5"/>
      <c r="Q1373" s="5"/>
      <c r="R1373" s="5"/>
      <c r="S1373" s="5">
        <v>3</v>
      </c>
      <c r="T1373" s="5"/>
      <c r="U1373" s="5"/>
      <c r="V1373" s="5">
        <v>3.4912000000000001</v>
      </c>
      <c r="W1373" s="5">
        <v>1.6</v>
      </c>
      <c r="X1373" s="5"/>
      <c r="Y1373" s="5"/>
      <c r="Z1373" s="5"/>
      <c r="AA1373" s="5"/>
      <c r="AB1373" s="5"/>
      <c r="AC1373" s="5"/>
      <c r="AD1373" s="5"/>
      <c r="AE1373" s="5"/>
      <c r="AF1373" s="5"/>
      <c r="AG1373" s="5"/>
      <c r="AH1373" s="5"/>
      <c r="AI1373" s="5"/>
      <c r="AJ1373" s="5"/>
      <c r="AK1373" s="5"/>
      <c r="AL1373" s="5"/>
      <c r="AM1373" s="5">
        <v>2</v>
      </c>
      <c r="AN1373" s="5"/>
      <c r="AO1373" s="5">
        <f>1.37689*0.89689^W1373</f>
        <v>1.1568630144994023</v>
      </c>
      <c r="AP1373" s="5"/>
      <c r="AQ1373" s="5"/>
      <c r="AR1373" s="5" t="s">
        <v>2910</v>
      </c>
    </row>
    <row r="1374" spans="1:44">
      <c r="A1374" s="5" t="s">
        <v>1490</v>
      </c>
      <c r="B1374" s="5" t="s">
        <v>1489</v>
      </c>
      <c r="C1374" s="5" t="s">
        <v>1907</v>
      </c>
      <c r="D1374" s="5">
        <v>2012</v>
      </c>
      <c r="E1374" s="5" t="s">
        <v>1912</v>
      </c>
      <c r="F1374" s="5" t="s">
        <v>516</v>
      </c>
      <c r="G1374" s="5">
        <v>40.683333300000001</v>
      </c>
      <c r="H1374" s="5">
        <v>13.933333299999999</v>
      </c>
      <c r="I1374" s="5" t="s">
        <v>2912</v>
      </c>
      <c r="J1374" s="5" t="s">
        <v>95</v>
      </c>
      <c r="K1374" s="5" t="s">
        <v>846</v>
      </c>
      <c r="L1374" s="5" t="s">
        <v>48</v>
      </c>
      <c r="M1374" s="5" t="s">
        <v>166</v>
      </c>
      <c r="N1374" s="5" t="s">
        <v>165</v>
      </c>
      <c r="O1374" s="5">
        <v>198</v>
      </c>
      <c r="P1374" s="5"/>
      <c r="Q1374" s="5"/>
      <c r="R1374" s="5"/>
      <c r="S1374" s="5">
        <v>320</v>
      </c>
      <c r="T1374" s="5"/>
      <c r="U1374" s="5"/>
      <c r="V1374" s="5">
        <v>581.82000000000005</v>
      </c>
      <c r="W1374" s="5">
        <v>1.7652000000000001</v>
      </c>
      <c r="X1374" s="5"/>
      <c r="Y1374" s="5"/>
      <c r="Z1374" s="5"/>
      <c r="AA1374" s="5"/>
      <c r="AB1374" s="5"/>
      <c r="AC1374" s="5"/>
      <c r="AD1374" s="5"/>
      <c r="AE1374" s="5"/>
      <c r="AF1374" s="5"/>
      <c r="AG1374" s="5"/>
      <c r="AH1374" s="5"/>
      <c r="AI1374" s="5"/>
      <c r="AJ1374" s="5"/>
      <c r="AK1374" s="5"/>
      <c r="AL1374" s="5"/>
      <c r="AM1374" s="5">
        <v>320</v>
      </c>
      <c r="AN1374" s="5"/>
      <c r="AO1374" s="5">
        <f>1.37689*0.89689^W1374</f>
        <v>1.1362514475678134</v>
      </c>
      <c r="AP1374" s="5"/>
      <c r="AQ1374" s="5"/>
      <c r="AR1374" s="5" t="s">
        <v>2910</v>
      </c>
    </row>
    <row r="1375" spans="1:44">
      <c r="A1375" s="5" t="s">
        <v>1490</v>
      </c>
      <c r="B1375" s="5" t="s">
        <v>1489</v>
      </c>
      <c r="C1375" s="5" t="s">
        <v>1907</v>
      </c>
      <c r="D1375" s="5">
        <v>2012</v>
      </c>
      <c r="E1375" s="5" t="s">
        <v>1911</v>
      </c>
      <c r="F1375" s="5" t="s">
        <v>518</v>
      </c>
      <c r="G1375" s="5">
        <v>42.322777799999997</v>
      </c>
      <c r="H1375" s="5">
        <v>3.30944444</v>
      </c>
      <c r="I1375" s="5" t="s">
        <v>96</v>
      </c>
      <c r="J1375" s="5" t="s">
        <v>95</v>
      </c>
      <c r="K1375" t="s">
        <v>846</v>
      </c>
      <c r="L1375" s="5" t="s">
        <v>48</v>
      </c>
      <c r="M1375" s="5" t="s">
        <v>166</v>
      </c>
      <c r="N1375" s="5" t="s">
        <v>165</v>
      </c>
      <c r="O1375" s="5">
        <v>199</v>
      </c>
      <c r="P1375" s="5"/>
      <c r="Q1375" s="5"/>
      <c r="R1375" s="5"/>
      <c r="S1375" s="5">
        <v>160</v>
      </c>
      <c r="T1375" s="5"/>
      <c r="U1375" s="5"/>
      <c r="V1375" s="5">
        <v>236.07</v>
      </c>
      <c r="W1375" s="5">
        <v>1.4323999999999999</v>
      </c>
      <c r="X1375" s="5"/>
      <c r="Y1375" s="5"/>
      <c r="Z1375" s="5"/>
      <c r="AA1375" s="5"/>
      <c r="AB1375" s="5"/>
      <c r="AC1375" s="5"/>
      <c r="AD1375" s="5"/>
      <c r="AE1375" s="5"/>
      <c r="AF1375" s="5"/>
      <c r="AG1375" s="5"/>
      <c r="AH1375" s="5"/>
      <c r="AI1375" s="5"/>
      <c r="AJ1375" s="5"/>
      <c r="AK1375" s="5"/>
      <c r="AL1375" s="5"/>
      <c r="AM1375" s="5">
        <v>160</v>
      </c>
      <c r="AN1375" s="5"/>
      <c r="AO1375" s="5">
        <f>1.40155*0.77675^W1375</f>
        <v>0.97599473600620945</v>
      </c>
      <c r="AP1375" s="5"/>
      <c r="AQ1375" s="5"/>
      <c r="AR1375" s="5" t="s">
        <v>2910</v>
      </c>
    </row>
    <row r="1376" spans="1:44">
      <c r="A1376" s="5" t="s">
        <v>1490</v>
      </c>
      <c r="B1376" s="5" t="s">
        <v>1489</v>
      </c>
      <c r="C1376" s="5" t="s">
        <v>1907</v>
      </c>
      <c r="D1376" s="5">
        <v>2012</v>
      </c>
      <c r="E1376" s="5" t="s">
        <v>1904</v>
      </c>
      <c r="F1376" s="5" t="s">
        <v>518</v>
      </c>
      <c r="G1376" s="5">
        <v>42.293055600000002</v>
      </c>
      <c r="H1376" s="5">
        <v>3.2891666700000002</v>
      </c>
      <c r="I1376" s="5" t="s">
        <v>96</v>
      </c>
      <c r="J1376" s="5" t="s">
        <v>95</v>
      </c>
      <c r="K1376" t="s">
        <v>846</v>
      </c>
      <c r="L1376" s="5" t="s">
        <v>48</v>
      </c>
      <c r="M1376" s="5" t="s">
        <v>166</v>
      </c>
      <c r="N1376" s="5" t="s">
        <v>165</v>
      </c>
      <c r="O1376" s="5">
        <v>200</v>
      </c>
      <c r="P1376" s="5"/>
      <c r="Q1376" s="5"/>
      <c r="R1376" s="5"/>
      <c r="S1376" s="5">
        <v>135</v>
      </c>
      <c r="T1376" s="5"/>
      <c r="U1376" s="5"/>
      <c r="V1376" s="5">
        <v>244.57</v>
      </c>
      <c r="W1376" s="5">
        <v>1.7587999999999999</v>
      </c>
      <c r="X1376" s="5"/>
      <c r="Y1376" s="5"/>
      <c r="Z1376" s="5"/>
      <c r="AA1376" s="5"/>
      <c r="AB1376" s="5"/>
      <c r="AC1376" s="5"/>
      <c r="AD1376" s="5"/>
      <c r="AE1376" s="5"/>
      <c r="AF1376" s="5"/>
      <c r="AG1376" s="5"/>
      <c r="AH1376" s="5"/>
      <c r="AI1376" s="5"/>
      <c r="AJ1376" s="5"/>
      <c r="AK1376" s="5"/>
      <c r="AL1376" s="5"/>
      <c r="AM1376" s="5">
        <v>135</v>
      </c>
      <c r="AN1376" s="5"/>
      <c r="AO1376" s="5">
        <f>1.40155*0.77675^W1376</f>
        <v>0.89874249998377187</v>
      </c>
      <c r="AP1376" s="5"/>
      <c r="AQ1376" s="5"/>
      <c r="AR1376" s="5" t="s">
        <v>2910</v>
      </c>
    </row>
    <row r="1377" spans="1:44">
      <c r="A1377" s="5" t="s">
        <v>1490</v>
      </c>
      <c r="B1377" s="5" t="s">
        <v>1489</v>
      </c>
      <c r="C1377" s="5" t="s">
        <v>1907</v>
      </c>
      <c r="D1377" s="5">
        <v>2012</v>
      </c>
      <c r="E1377" s="5" t="s">
        <v>1910</v>
      </c>
      <c r="F1377" s="5" t="s">
        <v>518</v>
      </c>
      <c r="G1377" s="5">
        <v>38.4166667</v>
      </c>
      <c r="H1377" s="5">
        <v>-0.38333329999999999</v>
      </c>
      <c r="I1377" s="5" t="s">
        <v>2912</v>
      </c>
      <c r="J1377" s="5" t="s">
        <v>95</v>
      </c>
      <c r="K1377" t="s">
        <v>846</v>
      </c>
      <c r="L1377" s="5" t="s">
        <v>48</v>
      </c>
      <c r="M1377" s="5" t="s">
        <v>166</v>
      </c>
      <c r="N1377" s="5" t="s">
        <v>165</v>
      </c>
      <c r="O1377" s="5">
        <v>201</v>
      </c>
      <c r="P1377" s="5"/>
      <c r="Q1377" s="5"/>
      <c r="R1377" s="5"/>
      <c r="S1377" s="5">
        <v>200</v>
      </c>
      <c r="T1377" s="5"/>
      <c r="U1377" s="5"/>
      <c r="V1377" s="5">
        <v>1104.43</v>
      </c>
      <c r="W1377" s="5">
        <v>5.3613</v>
      </c>
      <c r="X1377" s="5"/>
      <c r="Y1377" s="5"/>
      <c r="Z1377" s="5"/>
      <c r="AA1377" s="5"/>
      <c r="AB1377" s="5"/>
      <c r="AC1377" s="5"/>
      <c r="AD1377" s="5"/>
      <c r="AE1377" s="5"/>
      <c r="AF1377" s="5"/>
      <c r="AG1377" s="5"/>
      <c r="AH1377" s="5"/>
      <c r="AI1377" s="5"/>
      <c r="AJ1377" s="5"/>
      <c r="AK1377" s="5"/>
      <c r="AL1377" s="5"/>
      <c r="AM1377" s="5">
        <v>200</v>
      </c>
      <c r="AN1377" s="5"/>
      <c r="AO1377" s="5">
        <f>1.37689*0.89689^W1377</f>
        <v>0.7682805192731772</v>
      </c>
      <c r="AP1377" s="5"/>
      <c r="AQ1377" s="5"/>
      <c r="AR1377" s="5" t="s">
        <v>2910</v>
      </c>
    </row>
    <row r="1378" spans="1:44">
      <c r="A1378" s="5" t="s">
        <v>1490</v>
      </c>
      <c r="B1378" s="5" t="s">
        <v>1489</v>
      </c>
      <c r="C1378" s="5" t="s">
        <v>1907</v>
      </c>
      <c r="D1378" s="5">
        <v>2012</v>
      </c>
      <c r="E1378" s="5" t="s">
        <v>1909</v>
      </c>
      <c r="F1378" s="5" t="s">
        <v>518</v>
      </c>
      <c r="G1378" s="5">
        <v>38.1666667</v>
      </c>
      <c r="H1378" s="5">
        <v>-0.46666669999999999</v>
      </c>
      <c r="I1378" s="5" t="s">
        <v>2912</v>
      </c>
      <c r="J1378" s="5" t="s">
        <v>95</v>
      </c>
      <c r="K1378" t="s">
        <v>846</v>
      </c>
      <c r="L1378" s="5" t="s">
        <v>48</v>
      </c>
      <c r="M1378" s="5" t="s">
        <v>166</v>
      </c>
      <c r="N1378" s="5" t="s">
        <v>165</v>
      </c>
      <c r="O1378" s="5">
        <v>202</v>
      </c>
      <c r="P1378" s="5"/>
      <c r="Q1378" s="5"/>
      <c r="R1378" s="5"/>
      <c r="S1378" s="5">
        <v>170</v>
      </c>
      <c r="T1378" s="5"/>
      <c r="U1378" s="5"/>
      <c r="V1378" s="5">
        <v>920.09</v>
      </c>
      <c r="W1378" s="5">
        <v>5.2545999999999999</v>
      </c>
      <c r="X1378" s="5"/>
      <c r="Y1378" s="5"/>
      <c r="Z1378" s="5"/>
      <c r="AA1378" s="5"/>
      <c r="AB1378" s="5"/>
      <c r="AC1378" s="5"/>
      <c r="AD1378" s="5"/>
      <c r="AE1378" s="5"/>
      <c r="AF1378" s="5"/>
      <c r="AG1378" s="5"/>
      <c r="AH1378" s="5"/>
      <c r="AI1378" s="5"/>
      <c r="AJ1378" s="5"/>
      <c r="AK1378" s="5"/>
      <c r="AL1378" s="5"/>
      <c r="AM1378" s="5">
        <v>170</v>
      </c>
      <c r="AN1378" s="5"/>
      <c r="AO1378" s="5">
        <f>1.37689*0.89689^W1378</f>
        <v>0.77725325691986191</v>
      </c>
      <c r="AP1378" s="5"/>
      <c r="AQ1378" s="5"/>
      <c r="AR1378" s="5" t="s">
        <v>2910</v>
      </c>
    </row>
    <row r="1379" spans="1:44">
      <c r="A1379" s="5" t="s">
        <v>1490</v>
      </c>
      <c r="B1379" s="5" t="s">
        <v>1489</v>
      </c>
      <c r="C1379" s="5" t="s">
        <v>1907</v>
      </c>
      <c r="D1379" s="5">
        <v>2012</v>
      </c>
      <c r="E1379" s="5" t="s">
        <v>1908</v>
      </c>
      <c r="F1379" s="5" t="s">
        <v>518</v>
      </c>
      <c r="G1379" s="5">
        <v>38.15</v>
      </c>
      <c r="H1379" s="5">
        <v>-0.46666669999999999</v>
      </c>
      <c r="I1379" s="5" t="s">
        <v>2912</v>
      </c>
      <c r="J1379" s="5" t="s">
        <v>95</v>
      </c>
      <c r="K1379" t="s">
        <v>846</v>
      </c>
      <c r="L1379" s="5" t="s">
        <v>48</v>
      </c>
      <c r="M1379" s="5" t="s">
        <v>166</v>
      </c>
      <c r="N1379" s="5" t="s">
        <v>165</v>
      </c>
      <c r="O1379" s="5">
        <v>203</v>
      </c>
      <c r="P1379" s="5"/>
      <c r="Q1379" s="5"/>
      <c r="R1379" s="5"/>
      <c r="S1379" s="5">
        <v>100</v>
      </c>
      <c r="T1379" s="5"/>
      <c r="U1379" s="5"/>
      <c r="V1379" s="5">
        <v>553.19000000000005</v>
      </c>
      <c r="W1379" s="5">
        <v>5.3708</v>
      </c>
      <c r="X1379" s="5"/>
      <c r="Y1379" s="5"/>
      <c r="Z1379" s="5"/>
      <c r="AA1379" s="5"/>
      <c r="AB1379" s="5"/>
      <c r="AC1379" s="5"/>
      <c r="AD1379" s="5"/>
      <c r="AE1379" s="5"/>
      <c r="AF1379" s="5"/>
      <c r="AG1379" s="5"/>
      <c r="AH1379" s="5"/>
      <c r="AI1379" s="5"/>
      <c r="AJ1379" s="5"/>
      <c r="AK1379" s="5"/>
      <c r="AL1379" s="5"/>
      <c r="AM1379" s="5">
        <v>100</v>
      </c>
      <c r="AN1379" s="5"/>
      <c r="AO1379" s="5">
        <f>1.37689*0.89689^W1379</f>
        <v>0.76748667396634707</v>
      </c>
      <c r="AP1379" s="5"/>
      <c r="AQ1379" s="5"/>
      <c r="AR1379" s="5" t="s">
        <v>2910</v>
      </c>
    </row>
    <row r="1380" spans="1:44">
      <c r="A1380" s="5" t="s">
        <v>1490</v>
      </c>
      <c r="B1380" s="5" t="s">
        <v>1489</v>
      </c>
      <c r="C1380" s="5" t="s">
        <v>1907</v>
      </c>
      <c r="D1380" s="5">
        <v>2012</v>
      </c>
      <c r="E1380" s="5" t="s">
        <v>1906</v>
      </c>
      <c r="F1380" s="5" t="s">
        <v>518</v>
      </c>
      <c r="G1380" s="5">
        <v>42.033333300000002</v>
      </c>
      <c r="H1380" s="5">
        <v>3.21666667</v>
      </c>
      <c r="I1380" s="5" t="s">
        <v>96</v>
      </c>
      <c r="J1380" s="5" t="s">
        <v>95</v>
      </c>
      <c r="K1380" t="s">
        <v>846</v>
      </c>
      <c r="L1380" s="5" t="s">
        <v>48</v>
      </c>
      <c r="M1380" s="5" t="s">
        <v>166</v>
      </c>
      <c r="N1380" s="5" t="s">
        <v>165</v>
      </c>
      <c r="O1380" s="5">
        <v>204</v>
      </c>
      <c r="P1380" s="5"/>
      <c r="Q1380" s="5"/>
      <c r="R1380" s="5"/>
      <c r="S1380" s="5">
        <v>200</v>
      </c>
      <c r="T1380" s="5"/>
      <c r="U1380" s="5"/>
      <c r="V1380" s="5">
        <v>318.99</v>
      </c>
      <c r="W1380" s="5">
        <v>1.5485</v>
      </c>
      <c r="X1380" s="5"/>
      <c r="Y1380" s="5"/>
      <c r="Z1380" s="5"/>
      <c r="AA1380" s="5"/>
      <c r="AB1380" s="5"/>
      <c r="AC1380" s="5"/>
      <c r="AD1380" s="5"/>
      <c r="AE1380" s="5"/>
      <c r="AF1380" s="5"/>
      <c r="AG1380" s="5"/>
      <c r="AH1380" s="5"/>
      <c r="AI1380" s="5"/>
      <c r="AJ1380" s="5"/>
      <c r="AK1380" s="5"/>
      <c r="AL1380" s="5"/>
      <c r="AM1380" s="5">
        <v>200</v>
      </c>
      <c r="AN1380" s="5"/>
      <c r="AO1380" s="5">
        <f>1.40155*0.77675^W1380</f>
        <v>0.94778346955818082</v>
      </c>
      <c r="AP1380" s="5"/>
      <c r="AQ1380" s="5"/>
      <c r="AR1380" s="5" t="s">
        <v>2910</v>
      </c>
    </row>
    <row r="1381" spans="1:44">
      <c r="A1381" s="5" t="s">
        <v>1490</v>
      </c>
      <c r="B1381" s="5" t="s">
        <v>1489</v>
      </c>
      <c r="C1381" s="5" t="s">
        <v>1905</v>
      </c>
      <c r="D1381" s="5">
        <v>2012</v>
      </c>
      <c r="E1381" s="5" t="s">
        <v>1904</v>
      </c>
      <c r="F1381" s="5" t="s">
        <v>518</v>
      </c>
      <c r="G1381" s="5">
        <v>42.293055600000002</v>
      </c>
      <c r="H1381" s="5">
        <v>3.2891666700000002</v>
      </c>
      <c r="I1381" s="5" t="s">
        <v>96</v>
      </c>
      <c r="J1381" s="5" t="s">
        <v>95</v>
      </c>
      <c r="K1381" t="s">
        <v>846</v>
      </c>
      <c r="L1381" s="5" t="s">
        <v>48</v>
      </c>
      <c r="M1381" s="5" t="s">
        <v>166</v>
      </c>
      <c r="N1381" s="5" t="s">
        <v>165</v>
      </c>
      <c r="O1381" s="5">
        <v>205</v>
      </c>
      <c r="P1381" s="5"/>
      <c r="Q1381" s="5"/>
      <c r="R1381" s="5"/>
      <c r="S1381" s="5">
        <v>600</v>
      </c>
      <c r="T1381" s="5"/>
      <c r="U1381" s="5"/>
      <c r="V1381" s="5">
        <v>1086.96</v>
      </c>
      <c r="W1381" s="5">
        <v>1.7587999999999999</v>
      </c>
      <c r="X1381" s="5"/>
      <c r="Y1381" s="5"/>
      <c r="Z1381" s="5"/>
      <c r="AA1381" s="5"/>
      <c r="AB1381" s="5"/>
      <c r="AC1381" s="5"/>
      <c r="AD1381" s="5"/>
      <c r="AE1381" s="5"/>
      <c r="AF1381" s="5"/>
      <c r="AG1381" s="5"/>
      <c r="AH1381" s="5"/>
      <c r="AI1381" s="5"/>
      <c r="AJ1381" s="5"/>
      <c r="AK1381" s="5"/>
      <c r="AL1381" s="5"/>
      <c r="AM1381" s="5">
        <v>600</v>
      </c>
      <c r="AN1381" s="5"/>
      <c r="AO1381" s="5">
        <f>1.40155*0.77675^W1381</f>
        <v>0.89874249998377187</v>
      </c>
      <c r="AP1381" s="5"/>
      <c r="AQ1381" s="5"/>
      <c r="AR1381" s="5" t="s">
        <v>2910</v>
      </c>
    </row>
    <row r="1382" spans="1:44">
      <c r="A1382" t="s">
        <v>1490</v>
      </c>
      <c r="B1382" t="s">
        <v>1489</v>
      </c>
      <c r="C1382" t="s">
        <v>1903</v>
      </c>
      <c r="D1382" s="5">
        <v>2012</v>
      </c>
      <c r="E1382" t="s">
        <v>518</v>
      </c>
      <c r="F1382" t="s">
        <v>518</v>
      </c>
      <c r="G1382">
        <v>38.4208</v>
      </c>
      <c r="H1382">
        <v>-0.34770000000000001</v>
      </c>
      <c r="I1382" t="s">
        <v>2912</v>
      </c>
      <c r="J1382" t="s">
        <v>95</v>
      </c>
      <c r="K1382" t="s">
        <v>846</v>
      </c>
      <c r="L1382" t="s">
        <v>48</v>
      </c>
      <c r="M1382" t="s">
        <v>166</v>
      </c>
      <c r="N1382" t="s">
        <v>165</v>
      </c>
      <c r="O1382">
        <v>208</v>
      </c>
      <c r="S1382">
        <v>2</v>
      </c>
      <c r="V1382">
        <v>3.04</v>
      </c>
      <c r="W1382">
        <v>1.6</v>
      </c>
      <c r="AM1382">
        <v>2</v>
      </c>
      <c r="AN1382">
        <v>66</v>
      </c>
      <c r="AO1382">
        <v>0.95</v>
      </c>
    </row>
    <row r="1383" spans="1:44">
      <c r="A1383" t="s">
        <v>1490</v>
      </c>
      <c r="B1383" t="s">
        <v>1489</v>
      </c>
      <c r="C1383" t="s">
        <v>1903</v>
      </c>
      <c r="D1383" s="5">
        <v>2012</v>
      </c>
      <c r="E1383" t="s">
        <v>1449</v>
      </c>
      <c r="F1383" t="s">
        <v>1449</v>
      </c>
      <c r="G1383">
        <v>37.394500000000001</v>
      </c>
      <c r="H1383">
        <v>23.58</v>
      </c>
      <c r="I1383" t="s">
        <v>50</v>
      </c>
      <c r="J1383" t="s">
        <v>95</v>
      </c>
      <c r="K1383" t="s">
        <v>846</v>
      </c>
      <c r="L1383" t="s">
        <v>48</v>
      </c>
      <c r="M1383" t="s">
        <v>166</v>
      </c>
      <c r="N1383" t="s">
        <v>165</v>
      </c>
      <c r="O1383">
        <v>210</v>
      </c>
      <c r="S1383">
        <v>2</v>
      </c>
      <c r="V1383">
        <v>2.5</v>
      </c>
      <c r="W1383">
        <v>0.96</v>
      </c>
      <c r="AM1383">
        <v>2</v>
      </c>
      <c r="AN1383">
        <v>48</v>
      </c>
      <c r="AO1383">
        <v>1.3</v>
      </c>
    </row>
    <row r="1384" spans="1:44">
      <c r="A1384" t="s">
        <v>1490</v>
      </c>
      <c r="B1384" t="s">
        <v>1489</v>
      </c>
      <c r="C1384" t="s">
        <v>1903</v>
      </c>
      <c r="D1384" s="5">
        <v>2012</v>
      </c>
      <c r="E1384" t="s">
        <v>1902</v>
      </c>
      <c r="F1384" t="s">
        <v>1902</v>
      </c>
      <c r="G1384">
        <v>34.401499999999999</v>
      </c>
      <c r="H1384">
        <v>33.035800000000002</v>
      </c>
      <c r="I1384" t="s">
        <v>2912</v>
      </c>
      <c r="J1384" t="s">
        <v>95</v>
      </c>
      <c r="K1384" t="s">
        <v>846</v>
      </c>
      <c r="L1384" t="s">
        <v>48</v>
      </c>
      <c r="M1384" t="s">
        <v>166</v>
      </c>
      <c r="N1384" t="s">
        <v>165</v>
      </c>
      <c r="O1384">
        <v>212</v>
      </c>
      <c r="S1384">
        <v>2</v>
      </c>
      <c r="V1384">
        <v>0.41</v>
      </c>
      <c r="W1384">
        <v>0.37</v>
      </c>
      <c r="AM1384">
        <v>2</v>
      </c>
      <c r="AN1384">
        <v>83</v>
      </c>
      <c r="AO1384">
        <v>0.56000000000000005</v>
      </c>
    </row>
    <row r="1385" spans="1:44">
      <c r="A1385" s="5" t="s">
        <v>1490</v>
      </c>
      <c r="B1385" s="5" t="s">
        <v>1489</v>
      </c>
      <c r="C1385" s="5" t="s">
        <v>1899</v>
      </c>
      <c r="D1385" s="5">
        <v>2012</v>
      </c>
      <c r="E1385" s="5" t="s">
        <v>1450</v>
      </c>
      <c r="F1385" s="5" t="s">
        <v>1449</v>
      </c>
      <c r="G1385" s="5">
        <v>37.39</v>
      </c>
      <c r="H1385" s="5">
        <v>23.58</v>
      </c>
      <c r="I1385" s="5" t="s">
        <v>50</v>
      </c>
      <c r="J1385" s="5" t="s">
        <v>95</v>
      </c>
      <c r="K1385" t="s">
        <v>846</v>
      </c>
      <c r="L1385" s="5" t="s">
        <v>48</v>
      </c>
      <c r="M1385" s="5" t="s">
        <v>166</v>
      </c>
      <c r="N1385" s="5" t="s">
        <v>165</v>
      </c>
      <c r="O1385" s="5">
        <v>213</v>
      </c>
      <c r="P1385" s="5"/>
      <c r="Q1385" s="5"/>
      <c r="R1385" s="5"/>
      <c r="S1385" s="5">
        <v>10</v>
      </c>
      <c r="T1385" s="5"/>
      <c r="U1385" s="5"/>
      <c r="V1385" s="5">
        <v>2.964</v>
      </c>
      <c r="W1385" s="5">
        <v>0.26</v>
      </c>
      <c r="X1385" s="5"/>
      <c r="Y1385" s="5"/>
      <c r="Z1385" s="5"/>
      <c r="AA1385" s="5"/>
      <c r="AB1385" s="5"/>
      <c r="AC1385" s="5"/>
      <c r="AD1385" s="5"/>
      <c r="AE1385" s="5"/>
      <c r="AF1385" s="5"/>
      <c r="AG1385" s="5"/>
      <c r="AH1385" s="5"/>
      <c r="AI1385" s="5"/>
      <c r="AJ1385" s="5"/>
      <c r="AK1385" s="5"/>
      <c r="AL1385" s="5"/>
      <c r="AM1385" s="5">
        <v>10</v>
      </c>
      <c r="AN1385" s="5"/>
      <c r="AO1385" s="5">
        <f t="shared" ref="AO1385:AO1391" si="19">1.30938*0.8146^W1385</f>
        <v>1.2413985922032649</v>
      </c>
      <c r="AP1385" s="5"/>
      <c r="AQ1385" s="5"/>
      <c r="AR1385" s="5" t="s">
        <v>2910</v>
      </c>
    </row>
    <row r="1386" spans="1:44">
      <c r="A1386" s="5" t="s">
        <v>1490</v>
      </c>
      <c r="B1386" s="5" t="s">
        <v>1489</v>
      </c>
      <c r="C1386" s="5" t="s">
        <v>1899</v>
      </c>
      <c r="D1386" s="5">
        <v>2012</v>
      </c>
      <c r="E1386" s="5" t="s">
        <v>1450</v>
      </c>
      <c r="F1386" s="5" t="s">
        <v>1449</v>
      </c>
      <c r="G1386" s="5">
        <v>37.39</v>
      </c>
      <c r="H1386" s="5">
        <v>23.58</v>
      </c>
      <c r="I1386" s="5" t="s">
        <v>50</v>
      </c>
      <c r="J1386" s="5" t="s">
        <v>95</v>
      </c>
      <c r="K1386" t="s">
        <v>846</v>
      </c>
      <c r="L1386" s="5" t="s">
        <v>48</v>
      </c>
      <c r="M1386" s="5" t="s">
        <v>166</v>
      </c>
      <c r="N1386" s="5" t="s">
        <v>165</v>
      </c>
      <c r="O1386" s="5">
        <v>214</v>
      </c>
      <c r="P1386" s="5"/>
      <c r="Q1386" s="5"/>
      <c r="R1386" s="5"/>
      <c r="S1386" s="5">
        <v>6</v>
      </c>
      <c r="T1386" s="5"/>
      <c r="U1386" s="5"/>
      <c r="V1386" s="5">
        <v>2.21</v>
      </c>
      <c r="W1386" s="5">
        <v>0.34</v>
      </c>
      <c r="X1386" s="5"/>
      <c r="Y1386" s="5"/>
      <c r="Z1386" s="5"/>
      <c r="AA1386" s="5"/>
      <c r="AB1386" s="5"/>
      <c r="AC1386" s="5"/>
      <c r="AD1386" s="5"/>
      <c r="AE1386" s="5"/>
      <c r="AF1386" s="5"/>
      <c r="AG1386" s="5"/>
      <c r="AH1386" s="5"/>
      <c r="AI1386" s="5"/>
      <c r="AJ1386" s="5"/>
      <c r="AK1386" s="5"/>
      <c r="AL1386" s="5"/>
      <c r="AM1386" s="5">
        <v>6</v>
      </c>
      <c r="AN1386" s="5"/>
      <c r="AO1386" s="5">
        <f t="shared" si="19"/>
        <v>1.2212000151150126</v>
      </c>
      <c r="AP1386" s="5"/>
      <c r="AQ1386" s="5"/>
      <c r="AR1386" s="5" t="s">
        <v>2910</v>
      </c>
    </row>
    <row r="1387" spans="1:44">
      <c r="A1387" s="5" t="s">
        <v>1490</v>
      </c>
      <c r="B1387" s="5" t="s">
        <v>1489</v>
      </c>
      <c r="C1387" s="5" t="s">
        <v>1899</v>
      </c>
      <c r="D1387" s="5">
        <v>2012</v>
      </c>
      <c r="E1387" s="5" t="s">
        <v>1450</v>
      </c>
      <c r="F1387" s="5" t="s">
        <v>1449</v>
      </c>
      <c r="G1387" s="5">
        <v>37.39</v>
      </c>
      <c r="H1387" s="5">
        <v>23.58</v>
      </c>
      <c r="I1387" s="5" t="s">
        <v>50</v>
      </c>
      <c r="J1387" s="5" t="s">
        <v>95</v>
      </c>
      <c r="K1387" t="s">
        <v>846</v>
      </c>
      <c r="L1387" s="5" t="s">
        <v>48</v>
      </c>
      <c r="M1387" s="5" t="s">
        <v>166</v>
      </c>
      <c r="N1387" s="5" t="s">
        <v>165</v>
      </c>
      <c r="O1387" s="5">
        <v>215</v>
      </c>
      <c r="P1387" s="5"/>
      <c r="Q1387" s="5"/>
      <c r="R1387" s="5"/>
      <c r="S1387" s="5">
        <v>8</v>
      </c>
      <c r="T1387" s="5"/>
      <c r="U1387" s="5"/>
      <c r="V1387" s="5">
        <v>2.1850000000000001</v>
      </c>
      <c r="W1387" s="5">
        <v>0.24</v>
      </c>
      <c r="X1387" s="5"/>
      <c r="Y1387" s="5"/>
      <c r="Z1387" s="5"/>
      <c r="AA1387" s="5"/>
      <c r="AB1387" s="5"/>
      <c r="AC1387" s="5"/>
      <c r="AD1387" s="5"/>
      <c r="AE1387" s="5"/>
      <c r="AF1387" s="5"/>
      <c r="AG1387" s="5"/>
      <c r="AH1387" s="5"/>
      <c r="AI1387" s="5"/>
      <c r="AJ1387" s="5"/>
      <c r="AK1387" s="5"/>
      <c r="AL1387" s="5"/>
      <c r="AM1387" s="5">
        <v>8</v>
      </c>
      <c r="AN1387" s="5"/>
      <c r="AO1387" s="5">
        <f t="shared" si="19"/>
        <v>1.2465002226885822</v>
      </c>
      <c r="AP1387" s="5"/>
      <c r="AQ1387" s="5"/>
      <c r="AR1387" s="5" t="s">
        <v>2910</v>
      </c>
    </row>
    <row r="1388" spans="1:44">
      <c r="A1388" s="5" t="s">
        <v>1490</v>
      </c>
      <c r="B1388" s="5" t="s">
        <v>1489</v>
      </c>
      <c r="C1388" s="5" t="s">
        <v>1899</v>
      </c>
      <c r="D1388" s="5">
        <v>2012</v>
      </c>
      <c r="E1388" s="5" t="s">
        <v>1450</v>
      </c>
      <c r="F1388" s="5" t="s">
        <v>1449</v>
      </c>
      <c r="G1388" s="5">
        <v>37.39</v>
      </c>
      <c r="H1388" s="5">
        <v>23.58</v>
      </c>
      <c r="I1388" s="5" t="s">
        <v>50</v>
      </c>
      <c r="J1388" s="5" t="s">
        <v>95</v>
      </c>
      <c r="K1388" t="s">
        <v>846</v>
      </c>
      <c r="L1388" s="5" t="s">
        <v>48</v>
      </c>
      <c r="M1388" s="5" t="s">
        <v>166</v>
      </c>
      <c r="N1388" s="5" t="s">
        <v>165</v>
      </c>
      <c r="O1388" s="5">
        <v>216</v>
      </c>
      <c r="P1388" s="5"/>
      <c r="Q1388" s="5"/>
      <c r="R1388" s="5"/>
      <c r="S1388" s="5">
        <v>10</v>
      </c>
      <c r="T1388" s="5"/>
      <c r="U1388" s="5"/>
      <c r="V1388" s="5">
        <v>8.7919999999999998</v>
      </c>
      <c r="W1388" s="5">
        <v>0.78</v>
      </c>
      <c r="X1388" s="5"/>
      <c r="Y1388" s="5"/>
      <c r="Z1388" s="5"/>
      <c r="AA1388" s="5"/>
      <c r="AB1388" s="5"/>
      <c r="AC1388" s="5"/>
      <c r="AD1388" s="5"/>
      <c r="AE1388" s="5"/>
      <c r="AF1388" s="5"/>
      <c r="AG1388" s="5"/>
      <c r="AH1388" s="5"/>
      <c r="AI1388" s="5"/>
      <c r="AJ1388" s="5"/>
      <c r="AK1388" s="5"/>
      <c r="AL1388" s="5"/>
      <c r="AM1388" s="5">
        <v>10</v>
      </c>
      <c r="AN1388" s="5"/>
      <c r="AO1388" s="5">
        <f t="shared" si="19"/>
        <v>1.1158410632763791</v>
      </c>
      <c r="AP1388" s="5"/>
      <c r="AQ1388" s="5"/>
      <c r="AR1388" s="5" t="s">
        <v>2910</v>
      </c>
    </row>
    <row r="1389" spans="1:44">
      <c r="A1389" s="5" t="s">
        <v>1490</v>
      </c>
      <c r="B1389" s="5" t="s">
        <v>1489</v>
      </c>
      <c r="C1389" s="5" t="s">
        <v>1899</v>
      </c>
      <c r="D1389" s="5">
        <v>2012</v>
      </c>
      <c r="E1389" s="5" t="s">
        <v>1450</v>
      </c>
      <c r="F1389" s="5" t="s">
        <v>1449</v>
      </c>
      <c r="G1389" s="5">
        <v>37.39</v>
      </c>
      <c r="H1389" s="5">
        <v>23.58</v>
      </c>
      <c r="I1389" s="5" t="s">
        <v>50</v>
      </c>
      <c r="J1389" s="5" t="s">
        <v>95</v>
      </c>
      <c r="K1389" t="s">
        <v>846</v>
      </c>
      <c r="L1389" s="5" t="s">
        <v>48</v>
      </c>
      <c r="M1389" s="5" t="s">
        <v>166</v>
      </c>
      <c r="N1389" s="5" t="s">
        <v>165</v>
      </c>
      <c r="O1389" s="5">
        <v>217</v>
      </c>
      <c r="P1389" s="5"/>
      <c r="Q1389" s="5"/>
      <c r="R1389" s="5"/>
      <c r="S1389" s="5">
        <v>10</v>
      </c>
      <c r="T1389" s="5"/>
      <c r="U1389" s="5"/>
      <c r="V1389" s="5">
        <v>6.45</v>
      </c>
      <c r="W1389" s="5">
        <v>0.59</v>
      </c>
      <c r="X1389" s="5"/>
      <c r="Y1389" s="5"/>
      <c r="Z1389" s="5"/>
      <c r="AA1389" s="5"/>
      <c r="AB1389" s="5"/>
      <c r="AC1389" s="5"/>
      <c r="AD1389" s="5"/>
      <c r="AE1389" s="5"/>
      <c r="AF1389" s="5"/>
      <c r="AG1389" s="5"/>
      <c r="AH1389" s="5"/>
      <c r="AI1389" s="5"/>
      <c r="AJ1389" s="5"/>
      <c r="AK1389" s="5"/>
      <c r="AL1389" s="5"/>
      <c r="AM1389" s="5">
        <v>10</v>
      </c>
      <c r="AN1389" s="5"/>
      <c r="AO1389" s="5">
        <f t="shared" si="19"/>
        <v>1.160173396065098</v>
      </c>
      <c r="AP1389" s="5"/>
      <c r="AQ1389" s="5"/>
      <c r="AR1389" s="5" t="s">
        <v>2910</v>
      </c>
    </row>
    <row r="1390" spans="1:44">
      <c r="A1390" s="5" t="s">
        <v>1490</v>
      </c>
      <c r="B1390" s="5" t="s">
        <v>1489</v>
      </c>
      <c r="C1390" s="5" t="s">
        <v>1899</v>
      </c>
      <c r="D1390" s="5">
        <v>2012</v>
      </c>
      <c r="E1390" s="5" t="s">
        <v>1450</v>
      </c>
      <c r="F1390" s="5" t="s">
        <v>1449</v>
      </c>
      <c r="G1390" s="5">
        <v>37.39</v>
      </c>
      <c r="H1390" s="5">
        <v>23.58</v>
      </c>
      <c r="I1390" s="5" t="s">
        <v>50</v>
      </c>
      <c r="J1390" s="5" t="s">
        <v>95</v>
      </c>
      <c r="K1390" t="s">
        <v>846</v>
      </c>
      <c r="L1390" s="5" t="s">
        <v>48</v>
      </c>
      <c r="M1390" s="5" t="s">
        <v>166</v>
      </c>
      <c r="N1390" s="5" t="s">
        <v>165</v>
      </c>
      <c r="O1390" s="5">
        <v>218</v>
      </c>
      <c r="P1390" s="5"/>
      <c r="Q1390" s="5"/>
      <c r="R1390" s="5"/>
      <c r="S1390" s="5">
        <v>10</v>
      </c>
      <c r="T1390" s="5"/>
      <c r="U1390" s="5"/>
      <c r="V1390" s="5">
        <v>8.7330000000000005</v>
      </c>
      <c r="W1390" s="5">
        <v>0.74</v>
      </c>
      <c r="X1390" s="5"/>
      <c r="Y1390" s="5"/>
      <c r="Z1390" s="5"/>
      <c r="AA1390" s="5"/>
      <c r="AB1390" s="5"/>
      <c r="AC1390" s="5"/>
      <c r="AD1390" s="5"/>
      <c r="AE1390" s="5"/>
      <c r="AF1390" s="5"/>
      <c r="AG1390" s="5"/>
      <c r="AH1390" s="5"/>
      <c r="AI1390" s="5"/>
      <c r="AJ1390" s="5"/>
      <c r="AK1390" s="5"/>
      <c r="AL1390" s="5"/>
      <c r="AM1390" s="5">
        <v>10</v>
      </c>
      <c r="AN1390" s="5"/>
      <c r="AO1390" s="5">
        <f t="shared" si="19"/>
        <v>1.125031191161171</v>
      </c>
      <c r="AP1390" s="5"/>
      <c r="AQ1390" s="5"/>
      <c r="AR1390" s="5" t="s">
        <v>2910</v>
      </c>
    </row>
    <row r="1391" spans="1:44">
      <c r="A1391" s="5" t="s">
        <v>1490</v>
      </c>
      <c r="B1391" s="5" t="s">
        <v>1489</v>
      </c>
      <c r="C1391" s="5" t="s">
        <v>1899</v>
      </c>
      <c r="D1391" s="5">
        <v>2012</v>
      </c>
      <c r="E1391" s="5" t="s">
        <v>1450</v>
      </c>
      <c r="F1391" s="5" t="s">
        <v>1449</v>
      </c>
      <c r="G1391" s="5">
        <v>37.39</v>
      </c>
      <c r="H1391" s="5">
        <v>23.58</v>
      </c>
      <c r="I1391" s="5" t="s">
        <v>50</v>
      </c>
      <c r="J1391" s="5" t="s">
        <v>95</v>
      </c>
      <c r="K1391" t="s">
        <v>846</v>
      </c>
      <c r="L1391" s="5" t="s">
        <v>48</v>
      </c>
      <c r="M1391" s="5" t="s">
        <v>166</v>
      </c>
      <c r="N1391" s="5" t="s">
        <v>165</v>
      </c>
      <c r="O1391" s="5">
        <v>219</v>
      </c>
      <c r="P1391" s="5"/>
      <c r="Q1391" s="5"/>
      <c r="R1391" s="5"/>
      <c r="S1391" s="5">
        <v>10</v>
      </c>
      <c r="T1391" s="5"/>
      <c r="U1391" s="5"/>
      <c r="V1391" s="5">
        <v>2.4129999999999998</v>
      </c>
      <c r="W1391" s="5">
        <v>0.21</v>
      </c>
      <c r="X1391" s="5"/>
      <c r="Y1391" s="5"/>
      <c r="Z1391" s="5"/>
      <c r="AA1391" s="5"/>
      <c r="AB1391" s="5"/>
      <c r="AC1391" s="5"/>
      <c r="AD1391" s="5"/>
      <c r="AE1391" s="5"/>
      <c r="AF1391" s="5"/>
      <c r="AG1391" s="5"/>
      <c r="AH1391" s="5"/>
      <c r="AI1391" s="5"/>
      <c r="AJ1391" s="5"/>
      <c r="AK1391" s="5"/>
      <c r="AL1391" s="5"/>
      <c r="AM1391" s="5">
        <v>10</v>
      </c>
      <c r="AN1391" s="5"/>
      <c r="AO1391" s="5">
        <f t="shared" si="19"/>
        <v>1.2541920057782561</v>
      </c>
      <c r="AP1391" s="5"/>
      <c r="AQ1391" s="5"/>
      <c r="AR1391" s="5" t="s">
        <v>2910</v>
      </c>
    </row>
    <row r="1392" spans="1:44">
      <c r="A1392" s="5" t="s">
        <v>1490</v>
      </c>
      <c r="B1392" s="5" t="s">
        <v>1489</v>
      </c>
      <c r="C1392" s="5" t="s">
        <v>1899</v>
      </c>
      <c r="D1392" s="5">
        <v>2012</v>
      </c>
      <c r="E1392" s="5" t="s">
        <v>1898</v>
      </c>
      <c r="F1392" s="5" t="s">
        <v>1449</v>
      </c>
      <c r="G1392" s="5">
        <v>35.24</v>
      </c>
      <c r="H1392" s="5">
        <v>25.01</v>
      </c>
      <c r="I1392" s="5" t="s">
        <v>2912</v>
      </c>
      <c r="J1392" s="5" t="s">
        <v>95</v>
      </c>
      <c r="K1392" t="s">
        <v>846</v>
      </c>
      <c r="L1392" s="5" t="s">
        <v>48</v>
      </c>
      <c r="M1392" s="5" t="s">
        <v>166</v>
      </c>
      <c r="N1392" s="5" t="s">
        <v>165</v>
      </c>
      <c r="O1392" s="5">
        <v>220</v>
      </c>
      <c r="P1392" s="5"/>
      <c r="Q1392" s="5"/>
      <c r="R1392" s="5"/>
      <c r="S1392" s="5">
        <v>10</v>
      </c>
      <c r="T1392" s="5"/>
      <c r="U1392" s="5"/>
      <c r="V1392" s="5">
        <v>1.2290000000000001</v>
      </c>
      <c r="W1392" s="5">
        <v>0.11</v>
      </c>
      <c r="X1392" s="5"/>
      <c r="Y1392" s="5"/>
      <c r="Z1392" s="5"/>
      <c r="AA1392" s="5"/>
      <c r="AB1392" s="5"/>
      <c r="AC1392" s="5"/>
      <c r="AD1392" s="5"/>
      <c r="AE1392" s="5"/>
      <c r="AF1392" s="5"/>
      <c r="AG1392" s="5"/>
      <c r="AH1392" s="5"/>
      <c r="AI1392" s="5"/>
      <c r="AJ1392" s="5"/>
      <c r="AK1392" s="5"/>
      <c r="AL1392" s="5"/>
      <c r="AM1392" s="5">
        <v>10</v>
      </c>
      <c r="AN1392" s="5"/>
      <c r="AO1392" s="5">
        <f>1.37689*0.89689^W1392</f>
        <v>1.3605062956075202</v>
      </c>
      <c r="AP1392" s="5"/>
      <c r="AQ1392" s="5"/>
      <c r="AR1392" s="5" t="s">
        <v>2910</v>
      </c>
    </row>
    <row r="1393" spans="1:44">
      <c r="A1393" s="5" t="s">
        <v>1490</v>
      </c>
      <c r="B1393" s="5" t="s">
        <v>1489</v>
      </c>
      <c r="C1393" s="5" t="s">
        <v>1894</v>
      </c>
      <c r="D1393" s="5">
        <v>2012</v>
      </c>
      <c r="E1393" s="5" t="s">
        <v>1893</v>
      </c>
      <c r="F1393" s="5" t="s">
        <v>51</v>
      </c>
      <c r="G1393" s="5">
        <v>-32.15</v>
      </c>
      <c r="H1393" s="5">
        <v>152.28</v>
      </c>
      <c r="I1393" s="5" t="s">
        <v>88</v>
      </c>
      <c r="J1393" s="5" t="s">
        <v>412</v>
      </c>
      <c r="K1393" t="s">
        <v>2922</v>
      </c>
      <c r="L1393" s="5" t="s">
        <v>48</v>
      </c>
      <c r="M1393" s="5" t="s">
        <v>426</v>
      </c>
      <c r="N1393" s="5" t="s">
        <v>165</v>
      </c>
      <c r="O1393" s="5">
        <v>241</v>
      </c>
      <c r="P1393" s="5"/>
      <c r="Q1393" s="5"/>
      <c r="R1393" s="5"/>
      <c r="S1393" s="5">
        <v>0.5</v>
      </c>
      <c r="T1393" s="5"/>
      <c r="U1393" s="5"/>
      <c r="V1393" s="5">
        <v>0.51800000000000002</v>
      </c>
      <c r="W1393" s="5">
        <v>0.95</v>
      </c>
      <c r="X1393" s="5"/>
      <c r="Y1393" s="5"/>
      <c r="Z1393" s="5"/>
      <c r="AA1393" s="5"/>
      <c r="AB1393" s="5"/>
      <c r="AC1393" s="5"/>
      <c r="AD1393" s="5"/>
      <c r="AE1393" s="5"/>
      <c r="AF1393" s="5"/>
      <c r="AG1393" s="5"/>
      <c r="AH1393" s="5"/>
      <c r="AI1393" s="5"/>
      <c r="AJ1393" s="5"/>
      <c r="AK1393" s="5"/>
      <c r="AL1393" s="5"/>
      <c r="AM1393" s="5">
        <v>0.5</v>
      </c>
      <c r="AN1393" s="5"/>
      <c r="AO1393" s="5">
        <f t="shared" ref="AO1393:AO1403" si="20">1.44279*0.83407^W1393</f>
        <v>1.2143545354992515</v>
      </c>
      <c r="AP1393" s="5"/>
      <c r="AQ1393" s="5"/>
      <c r="AR1393" s="5" t="s">
        <v>2910</v>
      </c>
    </row>
    <row r="1394" spans="1:44">
      <c r="A1394" s="5" t="s">
        <v>1490</v>
      </c>
      <c r="B1394" s="5" t="s">
        <v>1489</v>
      </c>
      <c r="C1394" s="5" t="s">
        <v>1881</v>
      </c>
      <c r="D1394" s="5">
        <v>2012</v>
      </c>
      <c r="E1394" s="5" t="s">
        <v>1869</v>
      </c>
      <c r="F1394" s="5" t="s">
        <v>51</v>
      </c>
      <c r="G1394" s="5">
        <v>-40.4</v>
      </c>
      <c r="H1394" s="5">
        <v>144.5</v>
      </c>
      <c r="I1394" s="5" t="s">
        <v>88</v>
      </c>
      <c r="J1394" s="5" t="s">
        <v>412</v>
      </c>
      <c r="K1394" t="s">
        <v>2922</v>
      </c>
      <c r="L1394" s="5" t="s">
        <v>48</v>
      </c>
      <c r="M1394" s="5" t="s">
        <v>426</v>
      </c>
      <c r="N1394" s="5" t="s">
        <v>165</v>
      </c>
      <c r="O1394" s="5">
        <v>274</v>
      </c>
      <c r="P1394" s="5"/>
      <c r="Q1394" s="5"/>
      <c r="R1394" s="5"/>
      <c r="S1394" s="5">
        <v>5</v>
      </c>
      <c r="T1394" s="5"/>
      <c r="U1394" s="5"/>
      <c r="V1394" s="5">
        <v>1.43</v>
      </c>
      <c r="W1394" s="5">
        <v>0.26</v>
      </c>
      <c r="X1394" s="5"/>
      <c r="Y1394" s="5"/>
      <c r="Z1394" s="5"/>
      <c r="AA1394" s="5"/>
      <c r="AB1394" s="5"/>
      <c r="AC1394" s="5"/>
      <c r="AD1394" s="5"/>
      <c r="AE1394" s="5"/>
      <c r="AF1394" s="5"/>
      <c r="AG1394" s="5"/>
      <c r="AH1394" s="5"/>
      <c r="AI1394" s="5"/>
      <c r="AJ1394" s="5"/>
      <c r="AK1394" s="5"/>
      <c r="AL1394" s="5"/>
      <c r="AM1394" s="5">
        <v>5</v>
      </c>
      <c r="AN1394" s="5"/>
      <c r="AO1394" s="5">
        <f t="shared" si="20"/>
        <v>1.3763084419148743</v>
      </c>
      <c r="AP1394" s="5"/>
      <c r="AQ1394" s="5"/>
      <c r="AR1394" s="5" t="s">
        <v>2910</v>
      </c>
    </row>
    <row r="1395" spans="1:44">
      <c r="A1395" s="5" t="s">
        <v>1490</v>
      </c>
      <c r="B1395" s="5" t="s">
        <v>1489</v>
      </c>
      <c r="C1395" s="5" t="s">
        <v>1880</v>
      </c>
      <c r="D1395" s="5">
        <v>2012</v>
      </c>
      <c r="E1395" s="5" t="s">
        <v>1869</v>
      </c>
      <c r="F1395" s="5" t="s">
        <v>51</v>
      </c>
      <c r="G1395" s="5">
        <v>-40.4</v>
      </c>
      <c r="H1395" s="5">
        <v>144.5</v>
      </c>
      <c r="I1395" s="5" t="s">
        <v>88</v>
      </c>
      <c r="J1395" s="5" t="s">
        <v>412</v>
      </c>
      <c r="K1395" t="s">
        <v>2922</v>
      </c>
      <c r="L1395" s="5" t="s">
        <v>48</v>
      </c>
      <c r="M1395" s="5" t="s">
        <v>426</v>
      </c>
      <c r="N1395" s="5" t="s">
        <v>165</v>
      </c>
      <c r="O1395" s="5">
        <v>275</v>
      </c>
      <c r="P1395" s="5"/>
      <c r="Q1395" s="5"/>
      <c r="R1395" s="5"/>
      <c r="S1395" s="5">
        <v>5</v>
      </c>
      <c r="T1395" s="5"/>
      <c r="U1395" s="5"/>
      <c r="V1395" s="5">
        <v>3.7</v>
      </c>
      <c r="W1395" s="5">
        <v>0.68</v>
      </c>
      <c r="X1395" s="5"/>
      <c r="Y1395" s="5"/>
      <c r="Z1395" s="5"/>
      <c r="AA1395" s="5"/>
      <c r="AB1395" s="5"/>
      <c r="AC1395" s="5"/>
      <c r="AD1395" s="5"/>
      <c r="AE1395" s="5"/>
      <c r="AF1395" s="5"/>
      <c r="AG1395" s="5"/>
      <c r="AH1395" s="5"/>
      <c r="AI1395" s="5"/>
      <c r="AJ1395" s="5"/>
      <c r="AK1395" s="5"/>
      <c r="AL1395" s="5"/>
      <c r="AM1395" s="5">
        <v>5</v>
      </c>
      <c r="AN1395" s="5"/>
      <c r="AO1395" s="5">
        <f t="shared" si="20"/>
        <v>1.2753248556434538</v>
      </c>
      <c r="AP1395" s="5"/>
      <c r="AQ1395" s="5"/>
      <c r="AR1395" s="5" t="s">
        <v>2910</v>
      </c>
    </row>
    <row r="1396" spans="1:44">
      <c r="A1396" s="5" t="s">
        <v>1490</v>
      </c>
      <c r="B1396" s="5" t="s">
        <v>1489</v>
      </c>
      <c r="C1396" s="5" t="s">
        <v>1879</v>
      </c>
      <c r="D1396" s="5">
        <v>2012</v>
      </c>
      <c r="E1396" s="5" t="s">
        <v>1869</v>
      </c>
      <c r="F1396" s="5" t="s">
        <v>51</v>
      </c>
      <c r="G1396" s="5">
        <v>-40.4</v>
      </c>
      <c r="H1396" s="5">
        <v>144.5</v>
      </c>
      <c r="I1396" s="5" t="s">
        <v>88</v>
      </c>
      <c r="J1396" s="5" t="s">
        <v>412</v>
      </c>
      <c r="K1396" t="s">
        <v>2922</v>
      </c>
      <c r="L1396" s="5" t="s">
        <v>48</v>
      </c>
      <c r="M1396" s="5" t="s">
        <v>426</v>
      </c>
      <c r="N1396" s="5" t="s">
        <v>165</v>
      </c>
      <c r="O1396" s="5">
        <v>276</v>
      </c>
      <c r="P1396" s="5"/>
      <c r="Q1396" s="5"/>
      <c r="R1396" s="5"/>
      <c r="S1396" s="5">
        <v>5</v>
      </c>
      <c r="T1396" s="5"/>
      <c r="U1396" s="5"/>
      <c r="V1396" s="5">
        <v>5.71</v>
      </c>
      <c r="W1396" s="5">
        <v>1.05</v>
      </c>
      <c r="X1396" s="5"/>
      <c r="Y1396" s="5"/>
      <c r="Z1396" s="5"/>
      <c r="AA1396" s="5"/>
      <c r="AB1396" s="5"/>
      <c r="AC1396" s="5"/>
      <c r="AD1396" s="5"/>
      <c r="AE1396" s="5"/>
      <c r="AF1396" s="5"/>
      <c r="AG1396" s="5"/>
      <c r="AH1396" s="5"/>
      <c r="AI1396" s="5"/>
      <c r="AJ1396" s="5"/>
      <c r="AK1396" s="5"/>
      <c r="AL1396" s="5"/>
      <c r="AM1396" s="5">
        <v>5</v>
      </c>
      <c r="AN1396" s="5"/>
      <c r="AO1396" s="5">
        <f t="shared" si="20"/>
        <v>1.1925202137843263</v>
      </c>
      <c r="AP1396" s="5"/>
      <c r="AQ1396" s="5"/>
      <c r="AR1396" s="5" t="s">
        <v>2910</v>
      </c>
    </row>
    <row r="1397" spans="1:44">
      <c r="A1397" s="5" t="s">
        <v>1490</v>
      </c>
      <c r="B1397" s="5" t="s">
        <v>1489</v>
      </c>
      <c r="C1397" s="5" t="s">
        <v>1878</v>
      </c>
      <c r="D1397" s="5">
        <v>2012</v>
      </c>
      <c r="E1397" s="5" t="s">
        <v>1869</v>
      </c>
      <c r="F1397" s="5" t="s">
        <v>51</v>
      </c>
      <c r="G1397" s="5">
        <v>-40.4</v>
      </c>
      <c r="H1397" s="5">
        <v>144.5</v>
      </c>
      <c r="I1397" s="5" t="s">
        <v>88</v>
      </c>
      <c r="J1397" s="5" t="s">
        <v>412</v>
      </c>
      <c r="K1397" t="s">
        <v>2922</v>
      </c>
      <c r="L1397" s="5" t="s">
        <v>48</v>
      </c>
      <c r="M1397" s="5" t="s">
        <v>426</v>
      </c>
      <c r="N1397" s="5" t="s">
        <v>165</v>
      </c>
      <c r="O1397" s="5">
        <v>277</v>
      </c>
      <c r="P1397" s="5"/>
      <c r="Q1397" s="5"/>
      <c r="R1397" s="5"/>
      <c r="S1397" s="5">
        <v>5</v>
      </c>
      <c r="T1397" s="5"/>
      <c r="U1397" s="5"/>
      <c r="V1397" s="5">
        <v>0.93</v>
      </c>
      <c r="W1397" s="5">
        <v>0.17</v>
      </c>
      <c r="X1397" s="5"/>
      <c r="Y1397" s="5"/>
      <c r="Z1397" s="5"/>
      <c r="AA1397" s="5"/>
      <c r="AB1397" s="5"/>
      <c r="AC1397" s="5"/>
      <c r="AD1397" s="5"/>
      <c r="AE1397" s="5"/>
      <c r="AF1397" s="5"/>
      <c r="AG1397" s="5"/>
      <c r="AH1397" s="5"/>
      <c r="AI1397" s="5"/>
      <c r="AJ1397" s="5"/>
      <c r="AK1397" s="5"/>
      <c r="AL1397" s="5"/>
      <c r="AM1397" s="5">
        <v>5</v>
      </c>
      <c r="AN1397" s="5"/>
      <c r="AO1397" s="5">
        <f t="shared" si="20"/>
        <v>1.3989672530567248</v>
      </c>
      <c r="AP1397" s="5"/>
      <c r="AQ1397" s="5"/>
      <c r="AR1397" s="5" t="s">
        <v>2910</v>
      </c>
    </row>
    <row r="1398" spans="1:44">
      <c r="A1398" s="5" t="s">
        <v>1490</v>
      </c>
      <c r="B1398" s="5" t="s">
        <v>1489</v>
      </c>
      <c r="C1398" s="5" t="s">
        <v>1877</v>
      </c>
      <c r="D1398" s="5">
        <v>2012</v>
      </c>
      <c r="E1398" s="5" t="s">
        <v>1869</v>
      </c>
      <c r="F1398" s="5" t="s">
        <v>51</v>
      </c>
      <c r="G1398" s="5">
        <v>-40.4</v>
      </c>
      <c r="H1398" s="5">
        <v>144.5</v>
      </c>
      <c r="I1398" s="5" t="s">
        <v>88</v>
      </c>
      <c r="J1398" s="5" t="s">
        <v>412</v>
      </c>
      <c r="K1398" t="s">
        <v>2922</v>
      </c>
      <c r="L1398" s="5" t="s">
        <v>48</v>
      </c>
      <c r="M1398" s="5" t="s">
        <v>426</v>
      </c>
      <c r="N1398" s="5" t="s">
        <v>165</v>
      </c>
      <c r="O1398" s="5">
        <v>278</v>
      </c>
      <c r="P1398" s="5"/>
      <c r="Q1398" s="5"/>
      <c r="R1398" s="5"/>
      <c r="S1398" s="5">
        <v>5</v>
      </c>
      <c r="T1398" s="5"/>
      <c r="U1398" s="5"/>
      <c r="V1398" s="5">
        <v>1.41</v>
      </c>
      <c r="W1398" s="5">
        <v>0.26</v>
      </c>
      <c r="X1398" s="5"/>
      <c r="Y1398" s="5"/>
      <c r="Z1398" s="5"/>
      <c r="AA1398" s="5"/>
      <c r="AB1398" s="5"/>
      <c r="AC1398" s="5"/>
      <c r="AD1398" s="5"/>
      <c r="AE1398" s="5"/>
      <c r="AF1398" s="5"/>
      <c r="AG1398" s="5"/>
      <c r="AH1398" s="5"/>
      <c r="AI1398" s="5"/>
      <c r="AJ1398" s="5"/>
      <c r="AK1398" s="5"/>
      <c r="AL1398" s="5"/>
      <c r="AM1398" s="5">
        <v>5</v>
      </c>
      <c r="AN1398" s="5"/>
      <c r="AO1398" s="5">
        <f t="shared" si="20"/>
        <v>1.3763084419148743</v>
      </c>
      <c r="AP1398" s="5"/>
      <c r="AQ1398" s="5"/>
      <c r="AR1398" s="5" t="s">
        <v>2910</v>
      </c>
    </row>
    <row r="1399" spans="1:44">
      <c r="A1399" s="5" t="s">
        <v>1490</v>
      </c>
      <c r="B1399" s="5" t="s">
        <v>1489</v>
      </c>
      <c r="C1399" s="5" t="s">
        <v>1876</v>
      </c>
      <c r="D1399" s="5">
        <v>2012</v>
      </c>
      <c r="E1399" s="5" t="s">
        <v>1869</v>
      </c>
      <c r="F1399" s="5" t="s">
        <v>51</v>
      </c>
      <c r="G1399" s="5">
        <v>-40.4</v>
      </c>
      <c r="H1399" s="5">
        <v>144.5</v>
      </c>
      <c r="I1399" s="5" t="s">
        <v>88</v>
      </c>
      <c r="J1399" s="5" t="s">
        <v>412</v>
      </c>
      <c r="K1399" t="s">
        <v>2922</v>
      </c>
      <c r="L1399" s="5" t="s">
        <v>48</v>
      </c>
      <c r="M1399" s="5" t="s">
        <v>426</v>
      </c>
      <c r="N1399" s="5" t="s">
        <v>165</v>
      </c>
      <c r="O1399" s="5">
        <v>279</v>
      </c>
      <c r="P1399" s="5"/>
      <c r="Q1399" s="5"/>
      <c r="R1399" s="5"/>
      <c r="S1399" s="5">
        <v>5</v>
      </c>
      <c r="T1399" s="5"/>
      <c r="U1399" s="5"/>
      <c r="V1399" s="5">
        <v>0.91</v>
      </c>
      <c r="W1399" s="5">
        <v>0.17</v>
      </c>
      <c r="X1399" s="5"/>
      <c r="Y1399" s="5"/>
      <c r="Z1399" s="5"/>
      <c r="AA1399" s="5"/>
      <c r="AB1399" s="5"/>
      <c r="AC1399" s="5"/>
      <c r="AD1399" s="5"/>
      <c r="AE1399" s="5"/>
      <c r="AF1399" s="5"/>
      <c r="AG1399" s="5"/>
      <c r="AH1399" s="5"/>
      <c r="AI1399" s="5"/>
      <c r="AJ1399" s="5"/>
      <c r="AK1399" s="5"/>
      <c r="AL1399" s="5"/>
      <c r="AM1399" s="5">
        <v>5</v>
      </c>
      <c r="AN1399" s="5"/>
      <c r="AO1399" s="5">
        <f t="shared" si="20"/>
        <v>1.3989672530567248</v>
      </c>
      <c r="AP1399" s="5"/>
      <c r="AQ1399" s="5"/>
      <c r="AR1399" s="5" t="s">
        <v>2910</v>
      </c>
    </row>
    <row r="1400" spans="1:44">
      <c r="A1400" s="5" t="s">
        <v>1490</v>
      </c>
      <c r="B1400" s="5" t="s">
        <v>1489</v>
      </c>
      <c r="C1400" s="5" t="s">
        <v>1875</v>
      </c>
      <c r="D1400" s="5">
        <v>2012</v>
      </c>
      <c r="E1400" s="5" t="s">
        <v>1869</v>
      </c>
      <c r="F1400" s="5" t="s">
        <v>51</v>
      </c>
      <c r="G1400" s="5">
        <v>-40.4</v>
      </c>
      <c r="H1400" s="5">
        <v>144.5</v>
      </c>
      <c r="I1400" s="5" t="s">
        <v>88</v>
      </c>
      <c r="J1400" s="5" t="s">
        <v>412</v>
      </c>
      <c r="K1400" t="s">
        <v>2922</v>
      </c>
      <c r="L1400" s="5" t="s">
        <v>48</v>
      </c>
      <c r="M1400" s="5" t="s">
        <v>426</v>
      </c>
      <c r="N1400" s="5" t="s">
        <v>165</v>
      </c>
      <c r="O1400" s="5">
        <v>280</v>
      </c>
      <c r="P1400" s="5"/>
      <c r="Q1400" s="5"/>
      <c r="R1400" s="5"/>
      <c r="S1400" s="5">
        <v>5</v>
      </c>
      <c r="T1400" s="5"/>
      <c r="U1400" s="5"/>
      <c r="V1400" s="5">
        <v>4.75</v>
      </c>
      <c r="W1400" s="5">
        <v>0.87</v>
      </c>
      <c r="X1400" s="5"/>
      <c r="Y1400" s="5"/>
      <c r="Z1400" s="5"/>
      <c r="AA1400" s="5"/>
      <c r="AB1400" s="5"/>
      <c r="AC1400" s="5"/>
      <c r="AD1400" s="5"/>
      <c r="AE1400" s="5"/>
      <c r="AF1400" s="5"/>
      <c r="AG1400" s="5"/>
      <c r="AH1400" s="5"/>
      <c r="AI1400" s="5"/>
      <c r="AJ1400" s="5"/>
      <c r="AK1400" s="5"/>
      <c r="AL1400" s="5"/>
      <c r="AM1400" s="5">
        <v>5</v>
      </c>
      <c r="AN1400" s="5"/>
      <c r="AO1400" s="5">
        <f t="shared" si="20"/>
        <v>1.2321094801382584</v>
      </c>
      <c r="AP1400" s="5"/>
      <c r="AQ1400" s="5"/>
      <c r="AR1400" s="5" t="s">
        <v>2910</v>
      </c>
    </row>
    <row r="1401" spans="1:44">
      <c r="A1401" s="5" t="s">
        <v>1490</v>
      </c>
      <c r="B1401" s="5" t="s">
        <v>1489</v>
      </c>
      <c r="C1401" s="5" t="s">
        <v>1874</v>
      </c>
      <c r="D1401" s="5">
        <v>2012</v>
      </c>
      <c r="E1401" s="5" t="s">
        <v>1869</v>
      </c>
      <c r="F1401" s="5" t="s">
        <v>51</v>
      </c>
      <c r="G1401" s="5">
        <v>-40.4</v>
      </c>
      <c r="H1401" s="5">
        <v>144.5</v>
      </c>
      <c r="I1401" s="5" t="s">
        <v>88</v>
      </c>
      <c r="J1401" s="5" t="s">
        <v>412</v>
      </c>
      <c r="K1401" t="s">
        <v>2922</v>
      </c>
      <c r="L1401" s="5" t="s">
        <v>48</v>
      </c>
      <c r="M1401" s="5" t="s">
        <v>426</v>
      </c>
      <c r="N1401" s="5" t="s">
        <v>165</v>
      </c>
      <c r="O1401" s="5">
        <v>281</v>
      </c>
      <c r="P1401" s="5"/>
      <c r="Q1401" s="5"/>
      <c r="R1401" s="5"/>
      <c r="S1401" s="5">
        <v>5</v>
      </c>
      <c r="T1401" s="5"/>
      <c r="U1401" s="5"/>
      <c r="V1401" s="5">
        <v>2.15</v>
      </c>
      <c r="W1401" s="5">
        <v>0.39</v>
      </c>
      <c r="X1401" s="5"/>
      <c r="Y1401" s="5"/>
      <c r="Z1401" s="5"/>
      <c r="AA1401" s="5"/>
      <c r="AB1401" s="5"/>
      <c r="AC1401" s="5"/>
      <c r="AD1401" s="5"/>
      <c r="AE1401" s="5"/>
      <c r="AF1401" s="5"/>
      <c r="AG1401" s="5"/>
      <c r="AH1401" s="5"/>
      <c r="AI1401" s="5"/>
      <c r="AJ1401" s="5"/>
      <c r="AK1401" s="5"/>
      <c r="AL1401" s="5"/>
      <c r="AM1401" s="5">
        <v>5</v>
      </c>
      <c r="AN1401" s="5"/>
      <c r="AO1401" s="5">
        <f t="shared" si="20"/>
        <v>1.3442254043539823</v>
      </c>
      <c r="AP1401" s="5"/>
      <c r="AQ1401" s="5"/>
      <c r="AR1401" s="5" t="s">
        <v>2910</v>
      </c>
    </row>
    <row r="1402" spans="1:44">
      <c r="A1402" s="5" t="s">
        <v>1490</v>
      </c>
      <c r="B1402" s="5" t="s">
        <v>1489</v>
      </c>
      <c r="C1402" s="5" t="s">
        <v>1873</v>
      </c>
      <c r="D1402" s="5">
        <v>2012</v>
      </c>
      <c r="E1402" s="5" t="s">
        <v>1869</v>
      </c>
      <c r="F1402" s="5" t="s">
        <v>51</v>
      </c>
      <c r="G1402" s="5">
        <v>-40.4</v>
      </c>
      <c r="H1402" s="5">
        <v>144.5</v>
      </c>
      <c r="I1402" s="5" t="s">
        <v>88</v>
      </c>
      <c r="J1402" s="5" t="s">
        <v>412</v>
      </c>
      <c r="K1402" t="s">
        <v>2922</v>
      </c>
      <c r="L1402" s="5" t="s">
        <v>48</v>
      </c>
      <c r="M1402" s="5" t="s">
        <v>426</v>
      </c>
      <c r="N1402" s="5" t="s">
        <v>165</v>
      </c>
      <c r="O1402" s="5">
        <v>282</v>
      </c>
      <c r="P1402" s="5"/>
      <c r="Q1402" s="5"/>
      <c r="R1402" s="5"/>
      <c r="S1402" s="5">
        <v>5</v>
      </c>
      <c r="T1402" s="5"/>
      <c r="U1402" s="5"/>
      <c r="V1402" s="5">
        <v>4.83</v>
      </c>
      <c r="W1402" s="5">
        <v>0.89</v>
      </c>
      <c r="X1402" s="5"/>
      <c r="Y1402" s="5"/>
      <c r="Z1402" s="5"/>
      <c r="AA1402" s="5"/>
      <c r="AB1402" s="5"/>
      <c r="AC1402" s="5"/>
      <c r="AD1402" s="5"/>
      <c r="AE1402" s="5"/>
      <c r="AF1402" s="5"/>
      <c r="AG1402" s="5"/>
      <c r="AH1402" s="5"/>
      <c r="AI1402" s="5"/>
      <c r="AJ1402" s="5"/>
      <c r="AK1402" s="5"/>
      <c r="AL1402" s="5"/>
      <c r="AM1402" s="5">
        <v>5</v>
      </c>
      <c r="AN1402" s="5"/>
      <c r="AO1402" s="5">
        <f t="shared" si="20"/>
        <v>1.2276465541784829</v>
      </c>
      <c r="AP1402" s="5"/>
      <c r="AQ1402" s="5"/>
      <c r="AR1402" s="5" t="s">
        <v>2910</v>
      </c>
    </row>
    <row r="1403" spans="1:44">
      <c r="A1403" s="5" t="s">
        <v>1490</v>
      </c>
      <c r="B1403" s="5" t="s">
        <v>1489</v>
      </c>
      <c r="C1403" s="5" t="s">
        <v>1872</v>
      </c>
      <c r="D1403" s="5">
        <v>2012</v>
      </c>
      <c r="E1403" s="5" t="s">
        <v>1869</v>
      </c>
      <c r="F1403" s="5" t="s">
        <v>51</v>
      </c>
      <c r="G1403" s="5">
        <v>-40.4</v>
      </c>
      <c r="H1403" s="5">
        <v>144.5</v>
      </c>
      <c r="I1403" s="5" t="s">
        <v>88</v>
      </c>
      <c r="J1403" s="5" t="s">
        <v>412</v>
      </c>
      <c r="K1403" t="s">
        <v>2922</v>
      </c>
      <c r="L1403" s="5" t="s">
        <v>48</v>
      </c>
      <c r="M1403" s="5" t="s">
        <v>426</v>
      </c>
      <c r="N1403" s="5" t="s">
        <v>165</v>
      </c>
      <c r="O1403" s="5">
        <v>283</v>
      </c>
      <c r="P1403" s="5"/>
      <c r="Q1403" s="5"/>
      <c r="R1403" s="5"/>
      <c r="S1403" s="5">
        <v>5</v>
      </c>
      <c r="T1403" s="5"/>
      <c r="U1403" s="5"/>
      <c r="V1403" s="5">
        <v>5.18</v>
      </c>
      <c r="W1403" s="5">
        <v>0.95</v>
      </c>
      <c r="X1403" s="5"/>
      <c r="Y1403" s="5"/>
      <c r="Z1403" s="5"/>
      <c r="AA1403" s="5"/>
      <c r="AB1403" s="5"/>
      <c r="AC1403" s="5"/>
      <c r="AD1403" s="5"/>
      <c r="AE1403" s="5"/>
      <c r="AF1403" s="5"/>
      <c r="AG1403" s="5"/>
      <c r="AH1403" s="5"/>
      <c r="AI1403" s="5"/>
      <c r="AJ1403" s="5"/>
      <c r="AK1403" s="5"/>
      <c r="AL1403" s="5"/>
      <c r="AM1403" s="5">
        <v>5</v>
      </c>
      <c r="AN1403" s="5"/>
      <c r="AO1403" s="5">
        <f t="shared" si="20"/>
        <v>1.2143545354992515</v>
      </c>
      <c r="AP1403" s="5"/>
      <c r="AQ1403" s="5"/>
      <c r="AR1403" s="5" t="s">
        <v>2910</v>
      </c>
    </row>
    <row r="1404" spans="1:44">
      <c r="A1404" s="5" t="s">
        <v>1490</v>
      </c>
      <c r="B1404" s="5" t="s">
        <v>1489</v>
      </c>
      <c r="C1404" s="5" t="s">
        <v>1801</v>
      </c>
      <c r="D1404" s="5">
        <v>2012</v>
      </c>
      <c r="E1404" s="5" t="s">
        <v>1800</v>
      </c>
      <c r="F1404" s="5" t="s">
        <v>789</v>
      </c>
      <c r="G1404" s="5">
        <v>-4.22</v>
      </c>
      <c r="H1404" s="5">
        <v>39.299999999999997</v>
      </c>
      <c r="I1404" s="5" t="s">
        <v>156</v>
      </c>
      <c r="J1404" s="5" t="s">
        <v>155</v>
      </c>
      <c r="K1404" s="5" t="s">
        <v>2923</v>
      </c>
      <c r="L1404" s="5" t="s">
        <v>48</v>
      </c>
      <c r="M1404" s="5" t="s">
        <v>336</v>
      </c>
      <c r="N1404" s="5" t="s">
        <v>2984</v>
      </c>
      <c r="O1404" s="5">
        <v>322</v>
      </c>
      <c r="P1404" s="5"/>
      <c r="Q1404" s="5"/>
      <c r="R1404" s="5"/>
      <c r="S1404" s="5">
        <v>6</v>
      </c>
      <c r="T1404" s="5"/>
      <c r="U1404" s="5"/>
      <c r="V1404" s="5">
        <v>2.23</v>
      </c>
      <c r="W1404" s="5">
        <v>0.34</v>
      </c>
      <c r="X1404" s="5"/>
      <c r="Y1404" s="5"/>
      <c r="Z1404" s="5"/>
      <c r="AA1404" s="5"/>
      <c r="AB1404" s="5"/>
      <c r="AC1404" s="5"/>
      <c r="AD1404" s="5"/>
      <c r="AE1404" s="5"/>
      <c r="AF1404" s="5"/>
      <c r="AG1404" s="5"/>
      <c r="AH1404" s="5"/>
      <c r="AI1404" s="5"/>
      <c r="AJ1404" s="5"/>
      <c r="AK1404" s="5"/>
      <c r="AL1404" s="5"/>
      <c r="AM1404" s="5">
        <v>6</v>
      </c>
      <c r="AN1404" s="5"/>
      <c r="AO1404" s="5">
        <f t="shared" ref="AO1404:AO1421" si="21">1.27746*0.8345^W1404</f>
        <v>1.2012468622781585</v>
      </c>
      <c r="AP1404" s="5"/>
      <c r="AQ1404" s="5"/>
      <c r="AR1404" s="5" t="s">
        <v>2910</v>
      </c>
    </row>
    <row r="1405" spans="1:44">
      <c r="A1405" s="5" t="s">
        <v>1490</v>
      </c>
      <c r="B1405" s="5" t="s">
        <v>1489</v>
      </c>
      <c r="C1405" s="5" t="s">
        <v>1801</v>
      </c>
      <c r="D1405" s="5">
        <v>2012</v>
      </c>
      <c r="E1405" s="5" t="s">
        <v>1800</v>
      </c>
      <c r="F1405" s="5" t="s">
        <v>789</v>
      </c>
      <c r="G1405" s="5">
        <v>-4.22</v>
      </c>
      <c r="H1405" s="5">
        <v>39.299999999999997</v>
      </c>
      <c r="I1405" s="5" t="s">
        <v>156</v>
      </c>
      <c r="J1405" s="5" t="s">
        <v>155</v>
      </c>
      <c r="K1405" s="5" t="s">
        <v>2923</v>
      </c>
      <c r="L1405" s="5" t="s">
        <v>48</v>
      </c>
      <c r="M1405" s="5" t="s">
        <v>336</v>
      </c>
      <c r="N1405" s="5" t="s">
        <v>2984</v>
      </c>
      <c r="O1405" s="5">
        <v>323</v>
      </c>
      <c r="P1405" s="5"/>
      <c r="Q1405" s="5"/>
      <c r="R1405" s="5"/>
      <c r="S1405" s="5">
        <v>6</v>
      </c>
      <c r="T1405" s="5"/>
      <c r="U1405" s="5"/>
      <c r="V1405" s="5">
        <v>3.44</v>
      </c>
      <c r="W1405" s="5">
        <v>0.53</v>
      </c>
      <c r="X1405" s="5"/>
      <c r="Y1405" s="5"/>
      <c r="Z1405" s="5"/>
      <c r="AA1405" s="5"/>
      <c r="AB1405" s="5"/>
      <c r="AC1405" s="5"/>
      <c r="AD1405" s="5"/>
      <c r="AE1405" s="5"/>
      <c r="AF1405" s="5"/>
      <c r="AG1405" s="5"/>
      <c r="AH1405" s="5"/>
      <c r="AI1405" s="5"/>
      <c r="AJ1405" s="5"/>
      <c r="AK1405" s="5"/>
      <c r="AL1405" s="5"/>
      <c r="AM1405" s="5">
        <v>6</v>
      </c>
      <c r="AN1405" s="5"/>
      <c r="AO1405" s="5">
        <f t="shared" si="21"/>
        <v>1.1606553325293854</v>
      </c>
      <c r="AP1405" s="5"/>
      <c r="AQ1405" s="5"/>
      <c r="AR1405" s="5" t="s">
        <v>2910</v>
      </c>
    </row>
    <row r="1406" spans="1:44">
      <c r="A1406" s="5" t="s">
        <v>1490</v>
      </c>
      <c r="B1406" s="5" t="s">
        <v>1489</v>
      </c>
      <c r="C1406" s="5" t="s">
        <v>1801</v>
      </c>
      <c r="D1406" s="5">
        <v>2012</v>
      </c>
      <c r="E1406" s="5" t="s">
        <v>1800</v>
      </c>
      <c r="F1406" s="5" t="s">
        <v>789</v>
      </c>
      <c r="G1406" s="5">
        <v>-4.22</v>
      </c>
      <c r="H1406" s="5">
        <v>39.299999999999997</v>
      </c>
      <c r="I1406" s="5" t="s">
        <v>156</v>
      </c>
      <c r="J1406" s="5" t="s">
        <v>155</v>
      </c>
      <c r="K1406" s="5" t="s">
        <v>2923</v>
      </c>
      <c r="L1406" s="5" t="s">
        <v>48</v>
      </c>
      <c r="M1406" s="5" t="s">
        <v>336</v>
      </c>
      <c r="N1406" s="5" t="s">
        <v>2984</v>
      </c>
      <c r="O1406" s="5">
        <v>324</v>
      </c>
      <c r="P1406" s="5"/>
      <c r="Q1406" s="5"/>
      <c r="R1406" s="5"/>
      <c r="S1406" s="5">
        <v>6</v>
      </c>
      <c r="T1406" s="5"/>
      <c r="U1406" s="5"/>
      <c r="V1406" s="5">
        <v>5.92</v>
      </c>
      <c r="W1406" s="5">
        <v>0.9</v>
      </c>
      <c r="X1406" s="5"/>
      <c r="Y1406" s="5"/>
      <c r="Z1406" s="5"/>
      <c r="AA1406" s="5"/>
      <c r="AB1406" s="5"/>
      <c r="AC1406" s="5"/>
      <c r="AD1406" s="5"/>
      <c r="AE1406" s="5"/>
      <c r="AF1406" s="5"/>
      <c r="AG1406" s="5"/>
      <c r="AH1406" s="5"/>
      <c r="AI1406" s="5"/>
      <c r="AJ1406" s="5"/>
      <c r="AK1406" s="5"/>
      <c r="AL1406" s="5"/>
      <c r="AM1406" s="5">
        <v>6</v>
      </c>
      <c r="AN1406" s="5"/>
      <c r="AO1406" s="5">
        <f t="shared" si="21"/>
        <v>1.0855029729958812</v>
      </c>
      <c r="AP1406" s="5"/>
      <c r="AQ1406" s="5"/>
      <c r="AR1406" s="5" t="s">
        <v>2910</v>
      </c>
    </row>
    <row r="1407" spans="1:44">
      <c r="A1407" s="5" t="s">
        <v>1490</v>
      </c>
      <c r="B1407" s="5" t="s">
        <v>1489</v>
      </c>
      <c r="C1407" s="5" t="s">
        <v>1801</v>
      </c>
      <c r="D1407" s="5">
        <v>2012</v>
      </c>
      <c r="E1407" s="5" t="s">
        <v>1800</v>
      </c>
      <c r="F1407" s="5" t="s">
        <v>789</v>
      </c>
      <c r="G1407" s="5">
        <v>-4.22</v>
      </c>
      <c r="H1407" s="5">
        <v>39.299999999999997</v>
      </c>
      <c r="I1407" s="5" t="s">
        <v>156</v>
      </c>
      <c r="J1407" s="5" t="s">
        <v>155</v>
      </c>
      <c r="K1407" s="5" t="s">
        <v>2923</v>
      </c>
      <c r="L1407" s="5" t="s">
        <v>48</v>
      </c>
      <c r="M1407" s="5" t="s">
        <v>336</v>
      </c>
      <c r="N1407" s="5" t="s">
        <v>2984</v>
      </c>
      <c r="O1407" s="5">
        <v>325</v>
      </c>
      <c r="P1407" s="5"/>
      <c r="Q1407" s="5"/>
      <c r="R1407" s="5"/>
      <c r="S1407" s="5">
        <v>6</v>
      </c>
      <c r="T1407" s="5"/>
      <c r="U1407" s="5"/>
      <c r="V1407" s="5">
        <v>6.53</v>
      </c>
      <c r="W1407" s="5">
        <v>1</v>
      </c>
      <c r="X1407" s="5"/>
      <c r="Y1407" s="5"/>
      <c r="Z1407" s="5"/>
      <c r="AA1407" s="5"/>
      <c r="AB1407" s="5"/>
      <c r="AC1407" s="5"/>
      <c r="AD1407" s="5"/>
      <c r="AE1407" s="5"/>
      <c r="AF1407" s="5"/>
      <c r="AG1407" s="5"/>
      <c r="AH1407" s="5"/>
      <c r="AI1407" s="5"/>
      <c r="AJ1407" s="5"/>
      <c r="AK1407" s="5"/>
      <c r="AL1407" s="5"/>
      <c r="AM1407" s="5">
        <v>6</v>
      </c>
      <c r="AN1407" s="5"/>
      <c r="AO1407" s="5">
        <f t="shared" si="21"/>
        <v>1.0660403700000001</v>
      </c>
      <c r="AP1407" s="5"/>
      <c r="AQ1407" s="5"/>
      <c r="AR1407" s="5" t="s">
        <v>2910</v>
      </c>
    </row>
    <row r="1408" spans="1:44">
      <c r="A1408" s="5" t="s">
        <v>1490</v>
      </c>
      <c r="B1408" s="5" t="s">
        <v>1489</v>
      </c>
      <c r="C1408" s="5" t="s">
        <v>1801</v>
      </c>
      <c r="D1408" s="5">
        <v>2012</v>
      </c>
      <c r="E1408" s="5" t="s">
        <v>1800</v>
      </c>
      <c r="F1408" s="5" t="s">
        <v>789</v>
      </c>
      <c r="G1408" s="5">
        <v>-4.22</v>
      </c>
      <c r="H1408" s="5">
        <v>39.299999999999997</v>
      </c>
      <c r="I1408" s="5" t="s">
        <v>156</v>
      </c>
      <c r="J1408" s="5" t="s">
        <v>155</v>
      </c>
      <c r="K1408" s="5" t="s">
        <v>2923</v>
      </c>
      <c r="L1408" s="5" t="s">
        <v>48</v>
      </c>
      <c r="M1408" s="5" t="s">
        <v>336</v>
      </c>
      <c r="N1408" s="5" t="s">
        <v>2984</v>
      </c>
      <c r="O1408" s="5">
        <v>326</v>
      </c>
      <c r="P1408" s="5"/>
      <c r="Q1408" s="5"/>
      <c r="R1408" s="5"/>
      <c r="S1408" s="5">
        <v>6</v>
      </c>
      <c r="T1408" s="5"/>
      <c r="U1408" s="5"/>
      <c r="V1408" s="5">
        <v>7.86</v>
      </c>
      <c r="W1408" s="5">
        <v>1.2</v>
      </c>
      <c r="X1408" s="5"/>
      <c r="Y1408" s="5"/>
      <c r="Z1408" s="5"/>
      <c r="AA1408" s="5"/>
      <c r="AB1408" s="5"/>
      <c r="AC1408" s="5"/>
      <c r="AD1408" s="5"/>
      <c r="AE1408" s="5"/>
      <c r="AF1408" s="5"/>
      <c r="AG1408" s="5"/>
      <c r="AH1408" s="5"/>
      <c r="AI1408" s="5"/>
      <c r="AJ1408" s="5"/>
      <c r="AK1408" s="5"/>
      <c r="AL1408" s="5"/>
      <c r="AM1408" s="5">
        <v>6</v>
      </c>
      <c r="AN1408" s="5"/>
      <c r="AO1408" s="5">
        <f t="shared" si="21"/>
        <v>1.028155775761155</v>
      </c>
      <c r="AP1408" s="5"/>
      <c r="AQ1408" s="5"/>
      <c r="AR1408" s="5" t="s">
        <v>2910</v>
      </c>
    </row>
    <row r="1409" spans="1:44">
      <c r="A1409" s="5" t="s">
        <v>1490</v>
      </c>
      <c r="B1409" s="5" t="s">
        <v>1489</v>
      </c>
      <c r="C1409" s="5" t="s">
        <v>1801</v>
      </c>
      <c r="D1409" s="5">
        <v>2012</v>
      </c>
      <c r="E1409" s="5" t="s">
        <v>1800</v>
      </c>
      <c r="F1409" s="5" t="s">
        <v>789</v>
      </c>
      <c r="G1409" s="5">
        <v>-4.22</v>
      </c>
      <c r="H1409" s="5">
        <v>39.299999999999997</v>
      </c>
      <c r="I1409" s="5" t="s">
        <v>156</v>
      </c>
      <c r="J1409" s="5" t="s">
        <v>155</v>
      </c>
      <c r="K1409" s="5" t="s">
        <v>2923</v>
      </c>
      <c r="L1409" s="5" t="s">
        <v>48</v>
      </c>
      <c r="M1409" s="5" t="s">
        <v>336</v>
      </c>
      <c r="N1409" s="5" t="s">
        <v>2984</v>
      </c>
      <c r="O1409" s="5">
        <v>327</v>
      </c>
      <c r="P1409" s="5"/>
      <c r="Q1409" s="5"/>
      <c r="R1409" s="5"/>
      <c r="S1409" s="5">
        <v>6</v>
      </c>
      <c r="T1409" s="5"/>
      <c r="U1409" s="5"/>
      <c r="V1409" s="5">
        <v>6</v>
      </c>
      <c r="W1409" s="5">
        <v>0.92</v>
      </c>
      <c r="X1409" s="5"/>
      <c r="Y1409" s="5"/>
      <c r="Z1409" s="5"/>
      <c r="AA1409" s="5"/>
      <c r="AB1409" s="5"/>
      <c r="AC1409" s="5"/>
      <c r="AD1409" s="5"/>
      <c r="AE1409" s="5"/>
      <c r="AF1409" s="5"/>
      <c r="AG1409" s="5"/>
      <c r="AH1409" s="5"/>
      <c r="AI1409" s="5"/>
      <c r="AJ1409" s="5"/>
      <c r="AK1409" s="5"/>
      <c r="AL1409" s="5"/>
      <c r="AM1409" s="5">
        <v>6</v>
      </c>
      <c r="AN1409" s="5"/>
      <c r="AO1409" s="5">
        <f t="shared" si="21"/>
        <v>1.0815822317666541</v>
      </c>
      <c r="AP1409" s="5"/>
      <c r="AQ1409" s="5"/>
      <c r="AR1409" s="5" t="s">
        <v>2910</v>
      </c>
    </row>
    <row r="1410" spans="1:44">
      <c r="A1410" s="5" t="s">
        <v>1490</v>
      </c>
      <c r="B1410" s="5" t="s">
        <v>1489</v>
      </c>
      <c r="C1410" s="5" t="s">
        <v>1801</v>
      </c>
      <c r="D1410" s="5">
        <v>2012</v>
      </c>
      <c r="E1410" s="5" t="s">
        <v>1800</v>
      </c>
      <c r="F1410" s="5" t="s">
        <v>789</v>
      </c>
      <c r="G1410" s="5">
        <v>-4.22</v>
      </c>
      <c r="H1410" s="5">
        <v>39.299999999999997</v>
      </c>
      <c r="I1410" s="5" t="s">
        <v>156</v>
      </c>
      <c r="J1410" s="5" t="s">
        <v>155</v>
      </c>
      <c r="K1410" s="5" t="s">
        <v>2923</v>
      </c>
      <c r="L1410" s="5" t="s">
        <v>48</v>
      </c>
      <c r="M1410" s="5" t="s">
        <v>336</v>
      </c>
      <c r="N1410" s="5" t="s">
        <v>2984</v>
      </c>
      <c r="O1410" s="5">
        <v>328</v>
      </c>
      <c r="P1410" s="5"/>
      <c r="Q1410" s="5"/>
      <c r="R1410" s="5"/>
      <c r="S1410" s="5">
        <v>6</v>
      </c>
      <c r="T1410" s="5"/>
      <c r="U1410" s="5"/>
      <c r="V1410" s="5">
        <v>8.75</v>
      </c>
      <c r="W1410" s="5">
        <v>1.34</v>
      </c>
      <c r="X1410" s="5"/>
      <c r="Y1410" s="5"/>
      <c r="Z1410" s="5"/>
      <c r="AA1410" s="5"/>
      <c r="AB1410" s="5"/>
      <c r="AC1410" s="5"/>
      <c r="AD1410" s="5"/>
      <c r="AE1410" s="5"/>
      <c r="AF1410" s="5"/>
      <c r="AG1410" s="5"/>
      <c r="AH1410" s="5"/>
      <c r="AI1410" s="5"/>
      <c r="AJ1410" s="5"/>
      <c r="AK1410" s="5"/>
      <c r="AL1410" s="5"/>
      <c r="AM1410" s="5">
        <v>6</v>
      </c>
      <c r="AN1410" s="5"/>
      <c r="AO1410" s="5">
        <f t="shared" si="21"/>
        <v>1.0024405065711233</v>
      </c>
      <c r="AP1410" s="5"/>
      <c r="AQ1410" s="5"/>
      <c r="AR1410" s="5" t="s">
        <v>2910</v>
      </c>
    </row>
    <row r="1411" spans="1:44">
      <c r="A1411" s="5" t="s">
        <v>1490</v>
      </c>
      <c r="B1411" s="5" t="s">
        <v>1489</v>
      </c>
      <c r="C1411" s="5" t="s">
        <v>1801</v>
      </c>
      <c r="D1411" s="5">
        <v>2012</v>
      </c>
      <c r="E1411" s="5" t="s">
        <v>1800</v>
      </c>
      <c r="F1411" s="5" t="s">
        <v>789</v>
      </c>
      <c r="G1411" s="5">
        <v>-4.22</v>
      </c>
      <c r="H1411" s="5">
        <v>39.299999999999997</v>
      </c>
      <c r="I1411" s="5" t="s">
        <v>156</v>
      </c>
      <c r="J1411" s="5" t="s">
        <v>155</v>
      </c>
      <c r="K1411" s="5" t="s">
        <v>2923</v>
      </c>
      <c r="L1411" s="5" t="s">
        <v>48</v>
      </c>
      <c r="M1411" s="5" t="s">
        <v>336</v>
      </c>
      <c r="N1411" s="5" t="s">
        <v>2984</v>
      </c>
      <c r="O1411" s="5">
        <v>329</v>
      </c>
      <c r="P1411" s="5"/>
      <c r="Q1411" s="5"/>
      <c r="R1411" s="5"/>
      <c r="S1411" s="5">
        <v>6</v>
      </c>
      <c r="T1411" s="5"/>
      <c r="U1411" s="5"/>
      <c r="V1411" s="5">
        <v>9.39</v>
      </c>
      <c r="W1411" s="5">
        <v>1.44</v>
      </c>
      <c r="X1411" s="5"/>
      <c r="Y1411" s="5"/>
      <c r="Z1411" s="5"/>
      <c r="AA1411" s="5"/>
      <c r="AB1411" s="5"/>
      <c r="AC1411" s="5"/>
      <c r="AD1411" s="5"/>
      <c r="AE1411" s="5"/>
      <c r="AF1411" s="5"/>
      <c r="AG1411" s="5"/>
      <c r="AH1411" s="5"/>
      <c r="AI1411" s="5"/>
      <c r="AJ1411" s="5"/>
      <c r="AK1411" s="5"/>
      <c r="AL1411" s="5"/>
      <c r="AM1411" s="5">
        <v>6</v>
      </c>
      <c r="AN1411" s="5"/>
      <c r="AO1411" s="5">
        <f t="shared" si="21"/>
        <v>0.98446717799281658</v>
      </c>
      <c r="AP1411" s="5"/>
      <c r="AQ1411" s="5"/>
      <c r="AR1411" s="5" t="s">
        <v>2910</v>
      </c>
    </row>
    <row r="1412" spans="1:44">
      <c r="A1412" s="5" t="s">
        <v>1490</v>
      </c>
      <c r="B1412" s="5" t="s">
        <v>1489</v>
      </c>
      <c r="C1412" s="5" t="s">
        <v>1801</v>
      </c>
      <c r="D1412" s="5">
        <v>2012</v>
      </c>
      <c r="E1412" s="5" t="s">
        <v>1800</v>
      </c>
      <c r="F1412" s="5" t="s">
        <v>789</v>
      </c>
      <c r="G1412" s="5">
        <v>-4.22</v>
      </c>
      <c r="H1412" s="5">
        <v>39.299999999999997</v>
      </c>
      <c r="I1412" s="5" t="s">
        <v>156</v>
      </c>
      <c r="J1412" s="5" t="s">
        <v>155</v>
      </c>
      <c r="K1412" s="5" t="s">
        <v>2923</v>
      </c>
      <c r="L1412" s="5" t="s">
        <v>48</v>
      </c>
      <c r="M1412" s="5" t="s">
        <v>336</v>
      </c>
      <c r="N1412" s="5" t="s">
        <v>2984</v>
      </c>
      <c r="O1412" s="5">
        <v>330</v>
      </c>
      <c r="P1412" s="5"/>
      <c r="Q1412" s="5"/>
      <c r="R1412" s="5"/>
      <c r="S1412" s="5">
        <v>6</v>
      </c>
      <c r="T1412" s="5"/>
      <c r="U1412" s="5"/>
      <c r="V1412" s="5">
        <v>16.93</v>
      </c>
      <c r="W1412" s="5">
        <v>2.59</v>
      </c>
      <c r="X1412" s="5"/>
      <c r="Y1412" s="5"/>
      <c r="Z1412" s="5"/>
      <c r="AA1412" s="5"/>
      <c r="AB1412" s="5"/>
      <c r="AC1412" s="5"/>
      <c r="AD1412" s="5"/>
      <c r="AE1412" s="5"/>
      <c r="AF1412" s="5"/>
      <c r="AG1412" s="5"/>
      <c r="AH1412" s="5"/>
      <c r="AI1412" s="5"/>
      <c r="AJ1412" s="5"/>
      <c r="AK1412" s="5"/>
      <c r="AL1412" s="5"/>
      <c r="AM1412" s="5">
        <v>6</v>
      </c>
      <c r="AN1412" s="5"/>
      <c r="AO1412" s="5">
        <f t="shared" si="21"/>
        <v>0.7995424627558444</v>
      </c>
      <c r="AP1412" s="5"/>
      <c r="AQ1412" s="5"/>
      <c r="AR1412" s="5" t="s">
        <v>2910</v>
      </c>
    </row>
    <row r="1413" spans="1:44">
      <c r="A1413" s="5" t="s">
        <v>1490</v>
      </c>
      <c r="B1413" s="5" t="s">
        <v>1489</v>
      </c>
      <c r="C1413" s="5" t="s">
        <v>1801</v>
      </c>
      <c r="D1413" s="5">
        <v>2012</v>
      </c>
      <c r="E1413" s="5" t="s">
        <v>1800</v>
      </c>
      <c r="F1413" s="5" t="s">
        <v>789</v>
      </c>
      <c r="G1413" s="5">
        <v>-4.22</v>
      </c>
      <c r="H1413" s="5">
        <v>39.299999999999997</v>
      </c>
      <c r="I1413" s="5" t="s">
        <v>156</v>
      </c>
      <c r="J1413" s="5" t="s">
        <v>155</v>
      </c>
      <c r="K1413" s="5" t="s">
        <v>2923</v>
      </c>
      <c r="L1413" s="5" t="s">
        <v>48</v>
      </c>
      <c r="M1413" s="5" t="s">
        <v>336</v>
      </c>
      <c r="N1413" s="5" t="s">
        <v>2984</v>
      </c>
      <c r="O1413" s="5">
        <v>331</v>
      </c>
      <c r="P1413" s="5"/>
      <c r="Q1413" s="5"/>
      <c r="R1413" s="5"/>
      <c r="S1413" s="5">
        <v>6</v>
      </c>
      <c r="T1413" s="5"/>
      <c r="U1413" s="5"/>
      <c r="V1413" s="5">
        <v>12.8</v>
      </c>
      <c r="W1413" s="5">
        <v>1.96</v>
      </c>
      <c r="X1413" s="5"/>
      <c r="Y1413" s="5"/>
      <c r="Z1413" s="5"/>
      <c r="AA1413" s="5"/>
      <c r="AB1413" s="5"/>
      <c r="AC1413" s="5"/>
      <c r="AD1413" s="5"/>
      <c r="AE1413" s="5"/>
      <c r="AF1413" s="5"/>
      <c r="AG1413" s="5"/>
      <c r="AH1413" s="5"/>
      <c r="AI1413" s="5"/>
      <c r="AJ1413" s="5"/>
      <c r="AK1413" s="5"/>
      <c r="AL1413" s="5"/>
      <c r="AM1413" s="5">
        <v>6</v>
      </c>
      <c r="AN1413" s="5"/>
      <c r="AO1413" s="5">
        <f t="shared" si="21"/>
        <v>0.89607206560900199</v>
      </c>
      <c r="AP1413" s="5"/>
      <c r="AQ1413" s="5"/>
      <c r="AR1413" s="5" t="s">
        <v>2910</v>
      </c>
    </row>
    <row r="1414" spans="1:44">
      <c r="A1414" s="5" t="s">
        <v>1490</v>
      </c>
      <c r="B1414" s="5" t="s">
        <v>1489</v>
      </c>
      <c r="C1414" s="5" t="s">
        <v>1801</v>
      </c>
      <c r="D1414" s="5">
        <v>2012</v>
      </c>
      <c r="E1414" s="5" t="s">
        <v>1800</v>
      </c>
      <c r="F1414" s="5" t="s">
        <v>789</v>
      </c>
      <c r="G1414" s="5">
        <v>-4.22</v>
      </c>
      <c r="H1414" s="5">
        <v>39.299999999999997</v>
      </c>
      <c r="I1414" s="5" t="s">
        <v>156</v>
      </c>
      <c r="J1414" s="5" t="s">
        <v>155</v>
      </c>
      <c r="K1414" s="5" t="s">
        <v>2923</v>
      </c>
      <c r="L1414" s="5" t="s">
        <v>48</v>
      </c>
      <c r="M1414" s="5" t="s">
        <v>336</v>
      </c>
      <c r="N1414" s="5" t="s">
        <v>2984</v>
      </c>
      <c r="O1414" s="5">
        <v>332</v>
      </c>
      <c r="P1414" s="5"/>
      <c r="Q1414" s="5"/>
      <c r="R1414" s="5"/>
      <c r="S1414" s="5">
        <v>6</v>
      </c>
      <c r="T1414" s="5"/>
      <c r="U1414" s="5"/>
      <c r="V1414" s="5">
        <v>14.66</v>
      </c>
      <c r="W1414" s="5">
        <v>2.2400000000000002</v>
      </c>
      <c r="X1414" s="5"/>
      <c r="Y1414" s="5"/>
      <c r="Z1414" s="5"/>
      <c r="AA1414" s="5"/>
      <c r="AB1414" s="5"/>
      <c r="AC1414" s="5"/>
      <c r="AD1414" s="5"/>
      <c r="AE1414" s="5"/>
      <c r="AF1414" s="5"/>
      <c r="AG1414" s="5"/>
      <c r="AH1414" s="5"/>
      <c r="AI1414" s="5"/>
      <c r="AJ1414" s="5"/>
      <c r="AK1414" s="5"/>
      <c r="AL1414" s="5"/>
      <c r="AM1414" s="5">
        <v>6</v>
      </c>
      <c r="AN1414" s="5"/>
      <c r="AO1414" s="5">
        <f t="shared" si="21"/>
        <v>0.85180917612641593</v>
      </c>
      <c r="AP1414" s="5"/>
      <c r="AQ1414" s="5"/>
      <c r="AR1414" s="5" t="s">
        <v>2910</v>
      </c>
    </row>
    <row r="1415" spans="1:44">
      <c r="A1415" s="5" t="s">
        <v>1490</v>
      </c>
      <c r="B1415" s="5" t="s">
        <v>1489</v>
      </c>
      <c r="C1415" s="5" t="s">
        <v>1801</v>
      </c>
      <c r="D1415" s="5">
        <v>2012</v>
      </c>
      <c r="E1415" s="5" t="s">
        <v>1800</v>
      </c>
      <c r="F1415" s="5" t="s">
        <v>789</v>
      </c>
      <c r="G1415" s="5">
        <v>-4.22</v>
      </c>
      <c r="H1415" s="5">
        <v>39.299999999999997</v>
      </c>
      <c r="I1415" s="5" t="s">
        <v>156</v>
      </c>
      <c r="J1415" s="5" t="s">
        <v>155</v>
      </c>
      <c r="K1415" s="5" t="s">
        <v>2923</v>
      </c>
      <c r="L1415" s="5" t="s">
        <v>48</v>
      </c>
      <c r="M1415" s="5" t="s">
        <v>336</v>
      </c>
      <c r="N1415" s="5" t="s">
        <v>2984</v>
      </c>
      <c r="O1415" s="5">
        <v>333</v>
      </c>
      <c r="P1415" s="5"/>
      <c r="Q1415" s="5"/>
      <c r="R1415" s="5"/>
      <c r="S1415" s="5">
        <v>6</v>
      </c>
      <c r="T1415" s="5"/>
      <c r="U1415" s="5"/>
      <c r="V1415" s="5">
        <v>16.559999999999999</v>
      </c>
      <c r="W1415" s="5">
        <v>2.5299999999999998</v>
      </c>
      <c r="X1415" s="5"/>
      <c r="Y1415" s="5"/>
      <c r="Z1415" s="5"/>
      <c r="AA1415" s="5"/>
      <c r="AB1415" s="5"/>
      <c r="AC1415" s="5"/>
      <c r="AD1415" s="5"/>
      <c r="AE1415" s="5"/>
      <c r="AF1415" s="5"/>
      <c r="AG1415" s="5"/>
      <c r="AH1415" s="5"/>
      <c r="AI1415" s="5"/>
      <c r="AJ1415" s="5"/>
      <c r="AK1415" s="5"/>
      <c r="AL1415" s="5"/>
      <c r="AM1415" s="5">
        <v>6</v>
      </c>
      <c r="AN1415" s="5"/>
      <c r="AO1415" s="5">
        <f t="shared" si="21"/>
        <v>0.80826905718397191</v>
      </c>
      <c r="AP1415" s="5"/>
      <c r="AQ1415" s="5"/>
      <c r="AR1415" s="5" t="s">
        <v>2910</v>
      </c>
    </row>
    <row r="1416" spans="1:44">
      <c r="A1416" s="5" t="s">
        <v>1490</v>
      </c>
      <c r="B1416" s="5" t="s">
        <v>1489</v>
      </c>
      <c r="C1416" s="5" t="s">
        <v>1801</v>
      </c>
      <c r="D1416" s="5">
        <v>2012</v>
      </c>
      <c r="E1416" s="5" t="s">
        <v>1800</v>
      </c>
      <c r="F1416" s="5" t="s">
        <v>789</v>
      </c>
      <c r="G1416" s="5">
        <v>-4.22</v>
      </c>
      <c r="H1416" s="5">
        <v>39.299999999999997</v>
      </c>
      <c r="I1416" s="5" t="s">
        <v>156</v>
      </c>
      <c r="J1416" s="5" t="s">
        <v>155</v>
      </c>
      <c r="K1416" s="5" t="s">
        <v>2923</v>
      </c>
      <c r="L1416" s="5" t="s">
        <v>48</v>
      </c>
      <c r="M1416" s="5" t="s">
        <v>336</v>
      </c>
      <c r="N1416" s="5" t="s">
        <v>2984</v>
      </c>
      <c r="O1416" s="5">
        <v>334</v>
      </c>
      <c r="P1416" s="5"/>
      <c r="Q1416" s="5"/>
      <c r="R1416" s="5"/>
      <c r="S1416" s="5">
        <v>6</v>
      </c>
      <c r="T1416" s="5"/>
      <c r="U1416" s="5"/>
      <c r="V1416" s="5">
        <v>16.59</v>
      </c>
      <c r="W1416" s="5">
        <v>2.5299999999999998</v>
      </c>
      <c r="X1416" s="5"/>
      <c r="Y1416" s="5"/>
      <c r="Z1416" s="5"/>
      <c r="AA1416" s="5"/>
      <c r="AB1416" s="5"/>
      <c r="AC1416" s="5"/>
      <c r="AD1416" s="5"/>
      <c r="AE1416" s="5"/>
      <c r="AF1416" s="5"/>
      <c r="AG1416" s="5"/>
      <c r="AH1416" s="5"/>
      <c r="AI1416" s="5"/>
      <c r="AJ1416" s="5"/>
      <c r="AK1416" s="5"/>
      <c r="AL1416" s="5"/>
      <c r="AM1416" s="5">
        <v>6</v>
      </c>
      <c r="AN1416" s="5"/>
      <c r="AO1416" s="5">
        <f t="shared" si="21"/>
        <v>0.80826905718397191</v>
      </c>
      <c r="AP1416" s="5"/>
      <c r="AQ1416" s="5"/>
      <c r="AR1416" s="5" t="s">
        <v>2910</v>
      </c>
    </row>
    <row r="1417" spans="1:44">
      <c r="A1417" s="5" t="s">
        <v>1490</v>
      </c>
      <c r="B1417" s="5" t="s">
        <v>1489</v>
      </c>
      <c r="C1417" s="5" t="s">
        <v>1801</v>
      </c>
      <c r="D1417" s="5">
        <v>2012</v>
      </c>
      <c r="E1417" s="5" t="s">
        <v>1800</v>
      </c>
      <c r="F1417" s="5" t="s">
        <v>789</v>
      </c>
      <c r="G1417" s="5">
        <v>-4.22</v>
      </c>
      <c r="H1417" s="5">
        <v>39.299999999999997</v>
      </c>
      <c r="I1417" s="5" t="s">
        <v>156</v>
      </c>
      <c r="J1417" s="5" t="s">
        <v>155</v>
      </c>
      <c r="K1417" s="5" t="s">
        <v>2923</v>
      </c>
      <c r="L1417" s="5" t="s">
        <v>48</v>
      </c>
      <c r="M1417" s="5" t="s">
        <v>336</v>
      </c>
      <c r="N1417" s="5" t="s">
        <v>2984</v>
      </c>
      <c r="O1417" s="5">
        <v>335</v>
      </c>
      <c r="P1417" s="5"/>
      <c r="Q1417" s="5"/>
      <c r="R1417" s="5"/>
      <c r="S1417" s="5">
        <v>6</v>
      </c>
      <c r="T1417" s="5"/>
      <c r="U1417" s="5"/>
      <c r="V1417" s="5">
        <v>21</v>
      </c>
      <c r="W1417" s="5">
        <v>3.21</v>
      </c>
      <c r="X1417" s="5"/>
      <c r="Y1417" s="5"/>
      <c r="Z1417" s="5"/>
      <c r="AA1417" s="5"/>
      <c r="AB1417" s="5"/>
      <c r="AC1417" s="5"/>
      <c r="AD1417" s="5"/>
      <c r="AE1417" s="5"/>
      <c r="AF1417" s="5"/>
      <c r="AG1417" s="5"/>
      <c r="AH1417" s="5"/>
      <c r="AI1417" s="5"/>
      <c r="AJ1417" s="5"/>
      <c r="AK1417" s="5"/>
      <c r="AL1417" s="5"/>
      <c r="AM1417" s="5">
        <v>6</v>
      </c>
      <c r="AN1417" s="5"/>
      <c r="AO1417" s="5">
        <f t="shared" si="21"/>
        <v>0.71470342773195383</v>
      </c>
      <c r="AP1417" s="5"/>
      <c r="AQ1417" s="5"/>
      <c r="AR1417" s="5" t="s">
        <v>2910</v>
      </c>
    </row>
    <row r="1418" spans="1:44">
      <c r="A1418" s="5" t="s">
        <v>1490</v>
      </c>
      <c r="B1418" s="5" t="s">
        <v>1489</v>
      </c>
      <c r="C1418" s="5" t="s">
        <v>1801</v>
      </c>
      <c r="D1418" s="5">
        <v>2012</v>
      </c>
      <c r="E1418" s="5" t="s">
        <v>1800</v>
      </c>
      <c r="F1418" s="5" t="s">
        <v>789</v>
      </c>
      <c r="G1418" s="5">
        <v>-4.22</v>
      </c>
      <c r="H1418" s="5">
        <v>39.299999999999997</v>
      </c>
      <c r="I1418" s="5" t="s">
        <v>156</v>
      </c>
      <c r="J1418" s="5" t="s">
        <v>155</v>
      </c>
      <c r="K1418" s="5" t="s">
        <v>2923</v>
      </c>
      <c r="L1418" s="5" t="s">
        <v>48</v>
      </c>
      <c r="M1418" s="5" t="s">
        <v>336</v>
      </c>
      <c r="N1418" s="5" t="s">
        <v>2984</v>
      </c>
      <c r="O1418" s="5">
        <v>336</v>
      </c>
      <c r="P1418" s="5"/>
      <c r="Q1418" s="5"/>
      <c r="R1418" s="5"/>
      <c r="S1418" s="5">
        <v>6</v>
      </c>
      <c r="T1418" s="5"/>
      <c r="U1418" s="5"/>
      <c r="V1418" s="5">
        <v>17.18</v>
      </c>
      <c r="W1418" s="5">
        <v>2.62</v>
      </c>
      <c r="X1418" s="5"/>
      <c r="Y1418" s="5"/>
      <c r="Z1418" s="5"/>
      <c r="AA1418" s="5"/>
      <c r="AB1418" s="5"/>
      <c r="AC1418" s="5"/>
      <c r="AD1418" s="5"/>
      <c r="AE1418" s="5"/>
      <c r="AF1418" s="5"/>
      <c r="AG1418" s="5"/>
      <c r="AH1418" s="5"/>
      <c r="AI1418" s="5"/>
      <c r="AJ1418" s="5"/>
      <c r="AK1418" s="5"/>
      <c r="AL1418" s="5"/>
      <c r="AM1418" s="5">
        <v>6</v>
      </c>
      <c r="AN1418" s="5"/>
      <c r="AO1418" s="5">
        <f t="shared" si="21"/>
        <v>0.79521456110766442</v>
      </c>
      <c r="AP1418" s="5"/>
      <c r="AQ1418" s="5"/>
      <c r="AR1418" s="5" t="s">
        <v>2910</v>
      </c>
    </row>
    <row r="1419" spans="1:44">
      <c r="A1419" s="5" t="s">
        <v>1490</v>
      </c>
      <c r="B1419" s="5" t="s">
        <v>1489</v>
      </c>
      <c r="C1419" s="5" t="s">
        <v>1801</v>
      </c>
      <c r="D1419" s="5">
        <v>2012</v>
      </c>
      <c r="E1419" s="5" t="s">
        <v>1800</v>
      </c>
      <c r="F1419" s="5" t="s">
        <v>789</v>
      </c>
      <c r="G1419" s="5">
        <v>-4.22</v>
      </c>
      <c r="H1419" s="5">
        <v>39.299999999999997</v>
      </c>
      <c r="I1419" s="5" t="s">
        <v>156</v>
      </c>
      <c r="J1419" s="5" t="s">
        <v>155</v>
      </c>
      <c r="K1419" s="5" t="s">
        <v>2923</v>
      </c>
      <c r="L1419" s="5" t="s">
        <v>48</v>
      </c>
      <c r="M1419" s="5" t="s">
        <v>336</v>
      </c>
      <c r="N1419" s="5" t="s">
        <v>2984</v>
      </c>
      <c r="O1419" s="5">
        <v>337</v>
      </c>
      <c r="P1419" s="5"/>
      <c r="Q1419" s="5"/>
      <c r="R1419" s="5"/>
      <c r="S1419" s="5">
        <v>6</v>
      </c>
      <c r="T1419" s="5"/>
      <c r="U1419" s="5"/>
      <c r="V1419" s="5">
        <v>25.35</v>
      </c>
      <c r="W1419" s="5">
        <v>3.87</v>
      </c>
      <c r="X1419" s="5"/>
      <c r="Y1419" s="5"/>
      <c r="Z1419" s="5"/>
      <c r="AA1419" s="5"/>
      <c r="AB1419" s="5"/>
      <c r="AC1419" s="5"/>
      <c r="AD1419" s="5"/>
      <c r="AE1419" s="5"/>
      <c r="AF1419" s="5"/>
      <c r="AG1419" s="5"/>
      <c r="AH1419" s="5"/>
      <c r="AI1419" s="5"/>
      <c r="AJ1419" s="5"/>
      <c r="AK1419" s="5"/>
      <c r="AL1419" s="5"/>
      <c r="AM1419" s="5">
        <v>6</v>
      </c>
      <c r="AN1419" s="5"/>
      <c r="AO1419" s="5">
        <f t="shared" si="21"/>
        <v>0.634259893170248</v>
      </c>
      <c r="AP1419" s="5"/>
      <c r="AQ1419" s="5"/>
      <c r="AR1419" s="5" t="s">
        <v>2910</v>
      </c>
    </row>
    <row r="1420" spans="1:44">
      <c r="A1420" s="5" t="s">
        <v>1490</v>
      </c>
      <c r="B1420" s="5" t="s">
        <v>1489</v>
      </c>
      <c r="C1420" s="5" t="s">
        <v>1801</v>
      </c>
      <c r="D1420" s="5">
        <v>2012</v>
      </c>
      <c r="E1420" s="5" t="s">
        <v>1800</v>
      </c>
      <c r="F1420" s="5" t="s">
        <v>789</v>
      </c>
      <c r="G1420" s="5">
        <v>-4.22</v>
      </c>
      <c r="H1420" s="5">
        <v>39.299999999999997</v>
      </c>
      <c r="I1420" s="5" t="s">
        <v>156</v>
      </c>
      <c r="J1420" s="5" t="s">
        <v>155</v>
      </c>
      <c r="K1420" s="5" t="s">
        <v>2923</v>
      </c>
      <c r="L1420" s="5" t="s">
        <v>48</v>
      </c>
      <c r="M1420" s="5" t="s">
        <v>336</v>
      </c>
      <c r="N1420" s="5" t="s">
        <v>2984</v>
      </c>
      <c r="O1420" s="5">
        <v>338</v>
      </c>
      <c r="P1420" s="5"/>
      <c r="Q1420" s="5"/>
      <c r="R1420" s="5"/>
      <c r="S1420" s="5">
        <v>6</v>
      </c>
      <c r="T1420" s="5"/>
      <c r="U1420" s="5"/>
      <c r="V1420" s="5">
        <v>31.06</v>
      </c>
      <c r="W1420" s="5">
        <v>4.75</v>
      </c>
      <c r="X1420" s="5"/>
      <c r="Y1420" s="5"/>
      <c r="Z1420" s="5"/>
      <c r="AA1420" s="5"/>
      <c r="AB1420" s="5"/>
      <c r="AC1420" s="5"/>
      <c r="AD1420" s="5"/>
      <c r="AE1420" s="5"/>
      <c r="AF1420" s="5"/>
      <c r="AG1420" s="5"/>
      <c r="AH1420" s="5"/>
      <c r="AI1420" s="5"/>
      <c r="AJ1420" s="5"/>
      <c r="AK1420" s="5"/>
      <c r="AL1420" s="5"/>
      <c r="AM1420" s="5">
        <v>6</v>
      </c>
      <c r="AN1420" s="5"/>
      <c r="AO1420" s="5">
        <f t="shared" si="21"/>
        <v>0.54090678624131272</v>
      </c>
      <c r="AP1420" s="5"/>
      <c r="AQ1420" s="5"/>
      <c r="AR1420" s="5" t="s">
        <v>2910</v>
      </c>
    </row>
    <row r="1421" spans="1:44">
      <c r="A1421" s="5" t="s">
        <v>1490</v>
      </c>
      <c r="B1421" s="5" t="s">
        <v>1489</v>
      </c>
      <c r="C1421" s="5" t="s">
        <v>1801</v>
      </c>
      <c r="D1421" s="5">
        <v>2012</v>
      </c>
      <c r="E1421" s="5" t="s">
        <v>1800</v>
      </c>
      <c r="F1421" s="5" t="s">
        <v>789</v>
      </c>
      <c r="G1421" s="5">
        <v>-4.22</v>
      </c>
      <c r="H1421" s="5">
        <v>39.299999999999997</v>
      </c>
      <c r="I1421" s="5" t="s">
        <v>156</v>
      </c>
      <c r="J1421" s="5" t="s">
        <v>155</v>
      </c>
      <c r="K1421" s="5" t="s">
        <v>2923</v>
      </c>
      <c r="L1421" s="5" t="s">
        <v>48</v>
      </c>
      <c r="M1421" s="5" t="s">
        <v>336</v>
      </c>
      <c r="N1421" s="5" t="s">
        <v>2984</v>
      </c>
      <c r="O1421" s="5">
        <v>339</v>
      </c>
      <c r="P1421" s="5"/>
      <c r="Q1421" s="5"/>
      <c r="R1421" s="5"/>
      <c r="S1421" s="5">
        <v>6</v>
      </c>
      <c r="T1421" s="5"/>
      <c r="U1421" s="5"/>
      <c r="V1421" s="5">
        <v>46.1</v>
      </c>
      <c r="W1421" s="5">
        <v>7.04</v>
      </c>
      <c r="X1421" s="5"/>
      <c r="Y1421" s="5"/>
      <c r="Z1421" s="5"/>
      <c r="AA1421" s="5"/>
      <c r="AB1421" s="5"/>
      <c r="AC1421" s="5"/>
      <c r="AD1421" s="5"/>
      <c r="AE1421" s="5"/>
      <c r="AF1421" s="5"/>
      <c r="AG1421" s="5"/>
      <c r="AH1421" s="5"/>
      <c r="AI1421" s="5"/>
      <c r="AJ1421" s="5"/>
      <c r="AK1421" s="5"/>
      <c r="AL1421" s="5"/>
      <c r="AM1421" s="5">
        <v>6</v>
      </c>
      <c r="AN1421" s="5"/>
      <c r="AO1421" s="5">
        <f t="shared" si="21"/>
        <v>0.35742814818498769</v>
      </c>
      <c r="AP1421" s="5"/>
      <c r="AQ1421" s="5"/>
      <c r="AR1421" s="5" t="s">
        <v>2910</v>
      </c>
    </row>
    <row r="1422" spans="1:44">
      <c r="A1422" s="5" t="s">
        <v>1490</v>
      </c>
      <c r="B1422" s="5" t="s">
        <v>1489</v>
      </c>
      <c r="C1422" s="5" t="s">
        <v>1752</v>
      </c>
      <c r="D1422" s="5">
        <v>2012</v>
      </c>
      <c r="E1422" s="5" t="s">
        <v>1721</v>
      </c>
      <c r="F1422" s="5" t="s">
        <v>516</v>
      </c>
      <c r="G1422" s="5">
        <v>44.2</v>
      </c>
      <c r="H1422" s="5">
        <v>9.1199999999999992</v>
      </c>
      <c r="I1422" s="5" t="s">
        <v>2912</v>
      </c>
      <c r="J1422" s="5" t="s">
        <v>95</v>
      </c>
      <c r="K1422" s="5" t="s">
        <v>846</v>
      </c>
      <c r="L1422" s="5" t="s">
        <v>48</v>
      </c>
      <c r="M1422" s="5" t="s">
        <v>166</v>
      </c>
      <c r="N1422" s="5" t="s">
        <v>165</v>
      </c>
      <c r="O1422" s="5">
        <v>367</v>
      </c>
      <c r="P1422" s="5"/>
      <c r="Q1422" s="5"/>
      <c r="R1422" s="5"/>
      <c r="S1422" s="5">
        <v>4</v>
      </c>
      <c r="T1422" s="5"/>
      <c r="U1422" s="5"/>
      <c r="V1422" s="5">
        <v>3.32</v>
      </c>
      <c r="W1422" s="5">
        <v>0.76</v>
      </c>
      <c r="X1422" s="5"/>
      <c r="Y1422" s="5"/>
      <c r="Z1422" s="5"/>
      <c r="AA1422" s="5"/>
      <c r="AB1422" s="5"/>
      <c r="AC1422" s="5"/>
      <c r="AD1422" s="5"/>
      <c r="AE1422" s="5"/>
      <c r="AF1422" s="5"/>
      <c r="AG1422" s="5"/>
      <c r="AH1422" s="5"/>
      <c r="AI1422" s="5"/>
      <c r="AJ1422" s="5"/>
      <c r="AK1422" s="5"/>
      <c r="AL1422" s="5"/>
      <c r="AM1422" s="5">
        <v>4</v>
      </c>
      <c r="AN1422" s="5"/>
      <c r="AO1422" s="5">
        <f t="shared" ref="AO1422:AO1437" si="22">1.37689*0.89689^W1422</f>
        <v>1.2675964783392812</v>
      </c>
      <c r="AP1422" s="5"/>
      <c r="AQ1422" s="5"/>
      <c r="AR1422" s="5" t="s">
        <v>2910</v>
      </c>
    </row>
    <row r="1423" spans="1:44">
      <c r="A1423" s="5" t="s">
        <v>1490</v>
      </c>
      <c r="B1423" s="5" t="s">
        <v>1489</v>
      </c>
      <c r="C1423" s="5" t="s">
        <v>1752</v>
      </c>
      <c r="D1423" s="5">
        <v>2012</v>
      </c>
      <c r="E1423" s="5" t="s">
        <v>1721</v>
      </c>
      <c r="F1423" s="5" t="s">
        <v>516</v>
      </c>
      <c r="G1423" s="5">
        <v>44.2</v>
      </c>
      <c r="H1423" s="5">
        <v>9.1199999999999992</v>
      </c>
      <c r="I1423" s="5" t="s">
        <v>2912</v>
      </c>
      <c r="J1423" s="5" t="s">
        <v>95</v>
      </c>
      <c r="K1423" s="5" t="s">
        <v>846</v>
      </c>
      <c r="L1423" s="5" t="s">
        <v>48</v>
      </c>
      <c r="M1423" s="5" t="s">
        <v>166</v>
      </c>
      <c r="N1423" s="5" t="s">
        <v>165</v>
      </c>
      <c r="O1423" s="5">
        <v>368</v>
      </c>
      <c r="P1423" s="5"/>
      <c r="Q1423" s="5"/>
      <c r="R1423" s="5"/>
      <c r="S1423" s="5">
        <v>4</v>
      </c>
      <c r="T1423" s="5"/>
      <c r="U1423" s="5"/>
      <c r="V1423" s="5">
        <v>1.66</v>
      </c>
      <c r="W1423" s="5">
        <v>0.38</v>
      </c>
      <c r="X1423" s="5"/>
      <c r="Y1423" s="5"/>
      <c r="Z1423" s="5"/>
      <c r="AA1423" s="5"/>
      <c r="AB1423" s="5"/>
      <c r="AC1423" s="5"/>
      <c r="AD1423" s="5"/>
      <c r="AE1423" s="5"/>
      <c r="AF1423" s="5"/>
      <c r="AG1423" s="5"/>
      <c r="AH1423" s="5"/>
      <c r="AI1423" s="5"/>
      <c r="AJ1423" s="5"/>
      <c r="AK1423" s="5"/>
      <c r="AL1423" s="5"/>
      <c r="AM1423" s="5">
        <v>4</v>
      </c>
      <c r="AN1423" s="5"/>
      <c r="AO1423" s="5">
        <f t="shared" si="22"/>
        <v>1.3211135133138912</v>
      </c>
      <c r="AP1423" s="5"/>
      <c r="AQ1423" s="5"/>
      <c r="AR1423" s="5" t="s">
        <v>2910</v>
      </c>
    </row>
    <row r="1424" spans="1:44">
      <c r="A1424" s="5" t="s">
        <v>1490</v>
      </c>
      <c r="B1424" s="5" t="s">
        <v>1489</v>
      </c>
      <c r="C1424" s="5" t="s">
        <v>1752</v>
      </c>
      <c r="D1424" s="5">
        <v>2012</v>
      </c>
      <c r="E1424" s="5" t="s">
        <v>1721</v>
      </c>
      <c r="F1424" s="5" t="s">
        <v>516</v>
      </c>
      <c r="G1424" s="5">
        <v>44.2</v>
      </c>
      <c r="H1424" s="5">
        <v>9.1199999999999992</v>
      </c>
      <c r="I1424" s="5" t="s">
        <v>2912</v>
      </c>
      <c r="J1424" s="5" t="s">
        <v>95</v>
      </c>
      <c r="K1424" s="5" t="s">
        <v>846</v>
      </c>
      <c r="L1424" s="5" t="s">
        <v>48</v>
      </c>
      <c r="M1424" s="5" t="s">
        <v>166</v>
      </c>
      <c r="N1424" s="5" t="s">
        <v>165</v>
      </c>
      <c r="O1424" s="5">
        <v>369</v>
      </c>
      <c r="P1424" s="5"/>
      <c r="Q1424" s="5"/>
      <c r="R1424" s="5"/>
      <c r="S1424" s="5">
        <v>4</v>
      </c>
      <c r="T1424" s="5"/>
      <c r="U1424" s="5"/>
      <c r="V1424" s="5">
        <v>1.31</v>
      </c>
      <c r="W1424" s="5">
        <v>0.3</v>
      </c>
      <c r="X1424" s="5"/>
      <c r="Y1424" s="5"/>
      <c r="Z1424" s="5"/>
      <c r="AA1424" s="5"/>
      <c r="AB1424" s="5"/>
      <c r="AC1424" s="5"/>
      <c r="AD1424" s="5"/>
      <c r="AE1424" s="5"/>
      <c r="AF1424" s="5"/>
      <c r="AG1424" s="5"/>
      <c r="AH1424" s="5"/>
      <c r="AI1424" s="5"/>
      <c r="AJ1424" s="5"/>
      <c r="AK1424" s="5"/>
      <c r="AL1424" s="5"/>
      <c r="AM1424" s="5">
        <v>4</v>
      </c>
      <c r="AN1424" s="5"/>
      <c r="AO1424" s="5">
        <f t="shared" si="22"/>
        <v>1.3326650257679564</v>
      </c>
      <c r="AP1424" s="5"/>
      <c r="AQ1424" s="5"/>
      <c r="AR1424" s="5" t="s">
        <v>2910</v>
      </c>
    </row>
    <row r="1425" spans="1:44">
      <c r="A1425" s="5" t="s">
        <v>1490</v>
      </c>
      <c r="B1425" s="5" t="s">
        <v>1489</v>
      </c>
      <c r="C1425" s="5" t="s">
        <v>1752</v>
      </c>
      <c r="D1425" s="5">
        <v>2012</v>
      </c>
      <c r="E1425" s="5" t="s">
        <v>1721</v>
      </c>
      <c r="F1425" s="5" t="s">
        <v>516</v>
      </c>
      <c r="G1425" s="5">
        <v>44.2</v>
      </c>
      <c r="H1425" s="5">
        <v>9.1199999999999992</v>
      </c>
      <c r="I1425" s="5" t="s">
        <v>2912</v>
      </c>
      <c r="J1425" s="5" t="s">
        <v>95</v>
      </c>
      <c r="K1425" s="5" t="s">
        <v>846</v>
      </c>
      <c r="L1425" s="5" t="s">
        <v>48</v>
      </c>
      <c r="M1425" s="5" t="s">
        <v>166</v>
      </c>
      <c r="N1425" s="5" t="s">
        <v>165</v>
      </c>
      <c r="O1425" s="5">
        <v>370</v>
      </c>
      <c r="P1425" s="5"/>
      <c r="Q1425" s="5"/>
      <c r="R1425" s="5"/>
      <c r="S1425" s="5">
        <v>4</v>
      </c>
      <c r="T1425" s="5"/>
      <c r="U1425" s="5"/>
      <c r="V1425" s="5">
        <v>2.0099999999999998</v>
      </c>
      <c r="W1425" s="5">
        <v>0.46</v>
      </c>
      <c r="X1425" s="5"/>
      <c r="Y1425" s="5"/>
      <c r="Z1425" s="5"/>
      <c r="AA1425" s="5"/>
      <c r="AB1425" s="5"/>
      <c r="AC1425" s="5"/>
      <c r="AD1425" s="5"/>
      <c r="AE1425" s="5"/>
      <c r="AF1425" s="5"/>
      <c r="AG1425" s="5"/>
      <c r="AH1425" s="5"/>
      <c r="AI1425" s="5"/>
      <c r="AJ1425" s="5"/>
      <c r="AK1425" s="5"/>
      <c r="AL1425" s="5"/>
      <c r="AM1425" s="5">
        <v>4</v>
      </c>
      <c r="AN1425" s="5"/>
      <c r="AO1425" s="5">
        <f t="shared" si="22"/>
        <v>1.3096621291271671</v>
      </c>
      <c r="AP1425" s="5"/>
      <c r="AQ1425" s="5"/>
      <c r="AR1425" s="5" t="s">
        <v>2910</v>
      </c>
    </row>
    <row r="1426" spans="1:44">
      <c r="A1426" s="5" t="s">
        <v>1490</v>
      </c>
      <c r="B1426" s="5" t="s">
        <v>1489</v>
      </c>
      <c r="C1426" s="5" t="s">
        <v>1752</v>
      </c>
      <c r="D1426" s="5">
        <v>2012</v>
      </c>
      <c r="E1426" s="5" t="s">
        <v>1721</v>
      </c>
      <c r="F1426" s="5" t="s">
        <v>516</v>
      </c>
      <c r="G1426" s="5">
        <v>44.2</v>
      </c>
      <c r="H1426" s="5">
        <v>9.1199999999999992</v>
      </c>
      <c r="I1426" s="5" t="s">
        <v>2912</v>
      </c>
      <c r="J1426" s="5" t="s">
        <v>95</v>
      </c>
      <c r="K1426" s="5" t="s">
        <v>846</v>
      </c>
      <c r="L1426" s="5" t="s">
        <v>48</v>
      </c>
      <c r="M1426" s="5" t="s">
        <v>166</v>
      </c>
      <c r="N1426" s="5" t="s">
        <v>165</v>
      </c>
      <c r="O1426" s="5">
        <v>371</v>
      </c>
      <c r="P1426" s="5"/>
      <c r="Q1426" s="5"/>
      <c r="R1426" s="5"/>
      <c r="S1426" s="5">
        <v>4</v>
      </c>
      <c r="T1426" s="5"/>
      <c r="U1426" s="5"/>
      <c r="V1426" s="5">
        <v>1.18</v>
      </c>
      <c r="W1426" s="5">
        <v>0.27</v>
      </c>
      <c r="X1426" s="5"/>
      <c r="Y1426" s="5"/>
      <c r="Z1426" s="5"/>
      <c r="AA1426" s="5"/>
      <c r="AB1426" s="5"/>
      <c r="AC1426" s="5"/>
      <c r="AD1426" s="5"/>
      <c r="AE1426" s="5"/>
      <c r="AF1426" s="5"/>
      <c r="AG1426" s="5"/>
      <c r="AH1426" s="5"/>
      <c r="AI1426" s="5"/>
      <c r="AJ1426" s="5"/>
      <c r="AK1426" s="5"/>
      <c r="AL1426" s="5"/>
      <c r="AM1426" s="5">
        <v>4</v>
      </c>
      <c r="AN1426" s="5"/>
      <c r="AO1426" s="5">
        <f t="shared" si="22"/>
        <v>1.3370228357043323</v>
      </c>
      <c r="AP1426" s="5"/>
      <c r="AQ1426" s="5"/>
      <c r="AR1426" s="5" t="s">
        <v>2910</v>
      </c>
    </row>
    <row r="1427" spans="1:44">
      <c r="A1427" s="5" t="s">
        <v>1490</v>
      </c>
      <c r="B1427" s="5" t="s">
        <v>1489</v>
      </c>
      <c r="C1427" s="5" t="s">
        <v>1752</v>
      </c>
      <c r="D1427" s="5">
        <v>2012</v>
      </c>
      <c r="E1427" s="5" t="s">
        <v>1721</v>
      </c>
      <c r="F1427" s="5" t="s">
        <v>516</v>
      </c>
      <c r="G1427" s="5">
        <v>44.2</v>
      </c>
      <c r="H1427" s="5">
        <v>9.1199999999999992</v>
      </c>
      <c r="I1427" s="5" t="s">
        <v>2912</v>
      </c>
      <c r="J1427" s="5" t="s">
        <v>95</v>
      </c>
      <c r="K1427" s="5" t="s">
        <v>846</v>
      </c>
      <c r="L1427" s="5" t="s">
        <v>48</v>
      </c>
      <c r="M1427" s="5" t="s">
        <v>166</v>
      </c>
      <c r="N1427" s="5" t="s">
        <v>165</v>
      </c>
      <c r="O1427" s="5">
        <v>372</v>
      </c>
      <c r="P1427" s="5"/>
      <c r="Q1427" s="5"/>
      <c r="R1427" s="5"/>
      <c r="S1427" s="5">
        <v>4</v>
      </c>
      <c r="T1427" s="5"/>
      <c r="U1427" s="5"/>
      <c r="V1427" s="5">
        <v>2.88</v>
      </c>
      <c r="W1427" s="5">
        <v>0.66</v>
      </c>
      <c r="X1427" s="5"/>
      <c r="Y1427" s="5"/>
      <c r="Z1427" s="5"/>
      <c r="AA1427" s="5"/>
      <c r="AB1427" s="5"/>
      <c r="AC1427" s="5"/>
      <c r="AD1427" s="5"/>
      <c r="AE1427" s="5"/>
      <c r="AF1427" s="5"/>
      <c r="AG1427" s="5"/>
      <c r="AH1427" s="5"/>
      <c r="AI1427" s="5"/>
      <c r="AJ1427" s="5"/>
      <c r="AK1427" s="5"/>
      <c r="AL1427" s="5"/>
      <c r="AM1427" s="5">
        <v>4</v>
      </c>
      <c r="AN1427" s="5"/>
      <c r="AO1427" s="5">
        <f t="shared" si="22"/>
        <v>1.281466052670079</v>
      </c>
      <c r="AP1427" s="5"/>
      <c r="AQ1427" s="5"/>
      <c r="AR1427" s="5" t="s">
        <v>2910</v>
      </c>
    </row>
    <row r="1428" spans="1:44">
      <c r="A1428" s="5" t="s">
        <v>1490</v>
      </c>
      <c r="B1428" s="5" t="s">
        <v>1489</v>
      </c>
      <c r="C1428" s="5" t="s">
        <v>1752</v>
      </c>
      <c r="D1428" s="5">
        <v>2012</v>
      </c>
      <c r="E1428" s="5" t="s">
        <v>1721</v>
      </c>
      <c r="F1428" s="5" t="s">
        <v>516</v>
      </c>
      <c r="G1428" s="5">
        <v>44.2</v>
      </c>
      <c r="H1428" s="5">
        <v>9.1199999999999992</v>
      </c>
      <c r="I1428" s="5" t="s">
        <v>2912</v>
      </c>
      <c r="J1428" s="5" t="s">
        <v>95</v>
      </c>
      <c r="K1428" s="5" t="s">
        <v>846</v>
      </c>
      <c r="L1428" s="5" t="s">
        <v>48</v>
      </c>
      <c r="M1428" s="5" t="s">
        <v>166</v>
      </c>
      <c r="N1428" s="5" t="s">
        <v>165</v>
      </c>
      <c r="O1428" s="5">
        <v>373</v>
      </c>
      <c r="P1428" s="5"/>
      <c r="Q1428" s="5"/>
      <c r="R1428" s="5"/>
      <c r="S1428" s="5">
        <v>4</v>
      </c>
      <c r="T1428" s="5"/>
      <c r="U1428" s="5"/>
      <c r="V1428" s="5">
        <v>1.1299999999999999</v>
      </c>
      <c r="W1428" s="5">
        <v>0.26</v>
      </c>
      <c r="X1428" s="5"/>
      <c r="Y1428" s="5"/>
      <c r="Z1428" s="5"/>
      <c r="AA1428" s="5"/>
      <c r="AB1428" s="5"/>
      <c r="AC1428" s="5"/>
      <c r="AD1428" s="5"/>
      <c r="AE1428" s="5"/>
      <c r="AF1428" s="5"/>
      <c r="AG1428" s="5"/>
      <c r="AH1428" s="5"/>
      <c r="AI1428" s="5"/>
      <c r="AJ1428" s="5"/>
      <c r="AK1428" s="5"/>
      <c r="AL1428" s="5"/>
      <c r="AM1428" s="5">
        <v>4</v>
      </c>
      <c r="AN1428" s="5"/>
      <c r="AO1428" s="5">
        <f t="shared" si="22"/>
        <v>1.3384786033902818</v>
      </c>
      <c r="AP1428" s="5"/>
      <c r="AQ1428" s="5"/>
      <c r="AR1428" s="5" t="s">
        <v>2910</v>
      </c>
    </row>
    <row r="1429" spans="1:44">
      <c r="A1429" s="5" t="s">
        <v>1490</v>
      </c>
      <c r="B1429" s="5" t="s">
        <v>1489</v>
      </c>
      <c r="C1429" s="5" t="s">
        <v>1752</v>
      </c>
      <c r="D1429" s="5">
        <v>2012</v>
      </c>
      <c r="E1429" s="5" t="s">
        <v>1721</v>
      </c>
      <c r="F1429" s="5" t="s">
        <v>516</v>
      </c>
      <c r="G1429" s="5">
        <v>44.2</v>
      </c>
      <c r="H1429" s="5">
        <v>9.1199999999999992</v>
      </c>
      <c r="I1429" s="5" t="s">
        <v>2912</v>
      </c>
      <c r="J1429" s="5" t="s">
        <v>95</v>
      </c>
      <c r="K1429" s="5" t="s">
        <v>846</v>
      </c>
      <c r="L1429" s="5" t="s">
        <v>48</v>
      </c>
      <c r="M1429" s="5" t="s">
        <v>166</v>
      </c>
      <c r="N1429" s="5" t="s">
        <v>165</v>
      </c>
      <c r="O1429" s="5">
        <v>374</v>
      </c>
      <c r="P1429" s="5"/>
      <c r="Q1429" s="5"/>
      <c r="R1429" s="5"/>
      <c r="S1429" s="5">
        <v>4</v>
      </c>
      <c r="T1429" s="5"/>
      <c r="U1429" s="5"/>
      <c r="V1429" s="5">
        <v>0.92</v>
      </c>
      <c r="W1429" s="5">
        <v>0.21</v>
      </c>
      <c r="X1429" s="5"/>
      <c r="Y1429" s="5"/>
      <c r="Z1429" s="5"/>
      <c r="AA1429" s="5"/>
      <c r="AB1429" s="5"/>
      <c r="AC1429" s="5"/>
      <c r="AD1429" s="5"/>
      <c r="AE1429" s="5"/>
      <c r="AF1429" s="5"/>
      <c r="AG1429" s="5"/>
      <c r="AH1429" s="5"/>
      <c r="AI1429" s="5"/>
      <c r="AJ1429" s="5"/>
      <c r="AK1429" s="5"/>
      <c r="AL1429" s="5"/>
      <c r="AM1429" s="5">
        <v>4</v>
      </c>
      <c r="AN1429" s="5"/>
      <c r="AO1429" s="5">
        <f t="shared" si="22"/>
        <v>1.3457812522439994</v>
      </c>
      <c r="AP1429" s="5"/>
      <c r="AQ1429" s="5"/>
      <c r="AR1429" s="5" t="s">
        <v>2910</v>
      </c>
    </row>
    <row r="1430" spans="1:44">
      <c r="A1430" s="5" t="s">
        <v>1490</v>
      </c>
      <c r="B1430" s="5" t="s">
        <v>1489</v>
      </c>
      <c r="C1430" s="5" t="s">
        <v>1752</v>
      </c>
      <c r="D1430" s="5">
        <v>2012</v>
      </c>
      <c r="E1430" s="5" t="s">
        <v>1721</v>
      </c>
      <c r="F1430" s="5" t="s">
        <v>516</v>
      </c>
      <c r="G1430" s="5">
        <v>44.2</v>
      </c>
      <c r="H1430" s="5">
        <v>9.1199999999999992</v>
      </c>
      <c r="I1430" s="5" t="s">
        <v>2912</v>
      </c>
      <c r="J1430" s="5" t="s">
        <v>95</v>
      </c>
      <c r="K1430" s="5" t="s">
        <v>846</v>
      </c>
      <c r="L1430" s="5" t="s">
        <v>48</v>
      </c>
      <c r="M1430" s="5" t="s">
        <v>166</v>
      </c>
      <c r="N1430" s="5" t="s">
        <v>165</v>
      </c>
      <c r="O1430" s="5">
        <v>375</v>
      </c>
      <c r="P1430" s="5"/>
      <c r="Q1430" s="5"/>
      <c r="R1430" s="5"/>
      <c r="S1430" s="5">
        <v>4</v>
      </c>
      <c r="T1430" s="5"/>
      <c r="U1430" s="5"/>
      <c r="V1430" s="5">
        <v>1.1299999999999999</v>
      </c>
      <c r="W1430" s="5">
        <v>0.26</v>
      </c>
      <c r="X1430" s="5"/>
      <c r="Y1430" s="5"/>
      <c r="Z1430" s="5"/>
      <c r="AA1430" s="5"/>
      <c r="AB1430" s="5"/>
      <c r="AC1430" s="5"/>
      <c r="AD1430" s="5"/>
      <c r="AE1430" s="5"/>
      <c r="AF1430" s="5"/>
      <c r="AG1430" s="5"/>
      <c r="AH1430" s="5"/>
      <c r="AI1430" s="5"/>
      <c r="AJ1430" s="5"/>
      <c r="AK1430" s="5"/>
      <c r="AL1430" s="5"/>
      <c r="AM1430" s="5">
        <v>4</v>
      </c>
      <c r="AN1430" s="5"/>
      <c r="AO1430" s="5">
        <f t="shared" si="22"/>
        <v>1.3384786033902818</v>
      </c>
      <c r="AP1430" s="5"/>
      <c r="AQ1430" s="5"/>
      <c r="AR1430" s="5" t="s">
        <v>2910</v>
      </c>
    </row>
    <row r="1431" spans="1:44">
      <c r="A1431" s="5" t="s">
        <v>1490</v>
      </c>
      <c r="B1431" s="5" t="s">
        <v>1489</v>
      </c>
      <c r="C1431" s="5" t="s">
        <v>1752</v>
      </c>
      <c r="D1431" s="5">
        <v>2012</v>
      </c>
      <c r="E1431" s="5" t="s">
        <v>1721</v>
      </c>
      <c r="F1431" s="5" t="s">
        <v>516</v>
      </c>
      <c r="G1431" s="5">
        <v>44.2</v>
      </c>
      <c r="H1431" s="5">
        <v>9.1199999999999992</v>
      </c>
      <c r="I1431" s="5" t="s">
        <v>2912</v>
      </c>
      <c r="J1431" s="5" t="s">
        <v>95</v>
      </c>
      <c r="K1431" s="5" t="s">
        <v>846</v>
      </c>
      <c r="L1431" s="5" t="s">
        <v>48</v>
      </c>
      <c r="M1431" s="5" t="s">
        <v>166</v>
      </c>
      <c r="N1431" s="5" t="s">
        <v>165</v>
      </c>
      <c r="O1431" s="5">
        <v>376</v>
      </c>
      <c r="P1431" s="5"/>
      <c r="Q1431" s="5"/>
      <c r="R1431" s="5"/>
      <c r="S1431" s="5">
        <v>4</v>
      </c>
      <c r="T1431" s="5"/>
      <c r="U1431" s="5"/>
      <c r="V1431" s="5">
        <v>1</v>
      </c>
      <c r="W1431" s="5">
        <v>0.23</v>
      </c>
      <c r="X1431" s="5"/>
      <c r="Y1431" s="5"/>
      <c r="Z1431" s="5"/>
      <c r="AA1431" s="5"/>
      <c r="AB1431" s="5"/>
      <c r="AC1431" s="5"/>
      <c r="AD1431" s="5"/>
      <c r="AE1431" s="5"/>
      <c r="AF1431" s="5"/>
      <c r="AG1431" s="5"/>
      <c r="AH1431" s="5"/>
      <c r="AI1431" s="5"/>
      <c r="AJ1431" s="5"/>
      <c r="AK1431" s="5"/>
      <c r="AL1431" s="5"/>
      <c r="AM1431" s="5">
        <v>4</v>
      </c>
      <c r="AN1431" s="5"/>
      <c r="AO1431" s="5">
        <f t="shared" si="22"/>
        <v>1.3428554237049888</v>
      </c>
      <c r="AP1431" s="5"/>
      <c r="AQ1431" s="5"/>
      <c r="AR1431" s="5" t="s">
        <v>2910</v>
      </c>
    </row>
    <row r="1432" spans="1:44">
      <c r="A1432" s="5" t="s">
        <v>1490</v>
      </c>
      <c r="B1432" s="5" t="s">
        <v>1489</v>
      </c>
      <c r="C1432" s="5" t="s">
        <v>1752</v>
      </c>
      <c r="D1432" s="5">
        <v>2012</v>
      </c>
      <c r="E1432" s="5" t="s">
        <v>1721</v>
      </c>
      <c r="F1432" s="5" t="s">
        <v>516</v>
      </c>
      <c r="G1432" s="5">
        <v>44.2</v>
      </c>
      <c r="H1432" s="5">
        <v>9.1199999999999992</v>
      </c>
      <c r="I1432" s="5" t="s">
        <v>2912</v>
      </c>
      <c r="J1432" s="5" t="s">
        <v>95</v>
      </c>
      <c r="K1432" s="5" t="s">
        <v>846</v>
      </c>
      <c r="L1432" s="5" t="s">
        <v>48</v>
      </c>
      <c r="M1432" s="5" t="s">
        <v>166</v>
      </c>
      <c r="N1432" s="5" t="s">
        <v>165</v>
      </c>
      <c r="O1432" s="5">
        <v>377</v>
      </c>
      <c r="P1432" s="5"/>
      <c r="Q1432" s="5"/>
      <c r="R1432" s="5"/>
      <c r="S1432" s="5">
        <v>4</v>
      </c>
      <c r="T1432" s="5"/>
      <c r="U1432" s="5"/>
      <c r="V1432" s="5">
        <v>1.18</v>
      </c>
      <c r="W1432" s="5">
        <v>0.27</v>
      </c>
      <c r="X1432" s="5"/>
      <c r="Y1432" s="5"/>
      <c r="Z1432" s="5"/>
      <c r="AA1432" s="5"/>
      <c r="AB1432" s="5"/>
      <c r="AC1432" s="5"/>
      <c r="AD1432" s="5"/>
      <c r="AE1432" s="5"/>
      <c r="AF1432" s="5"/>
      <c r="AG1432" s="5"/>
      <c r="AH1432" s="5"/>
      <c r="AI1432" s="5"/>
      <c r="AJ1432" s="5"/>
      <c r="AK1432" s="5"/>
      <c r="AL1432" s="5"/>
      <c r="AM1432" s="5">
        <v>4</v>
      </c>
      <c r="AN1432" s="5"/>
      <c r="AO1432" s="5">
        <f t="shared" si="22"/>
        <v>1.3370228357043323</v>
      </c>
      <c r="AP1432" s="5"/>
      <c r="AQ1432" s="5"/>
      <c r="AR1432" s="5" t="s">
        <v>2910</v>
      </c>
    </row>
    <row r="1433" spans="1:44">
      <c r="A1433" s="5" t="s">
        <v>1490</v>
      </c>
      <c r="B1433" s="5" t="s">
        <v>1489</v>
      </c>
      <c r="C1433" s="5" t="s">
        <v>1752</v>
      </c>
      <c r="D1433" s="5">
        <v>2012</v>
      </c>
      <c r="E1433" s="5" t="s">
        <v>1721</v>
      </c>
      <c r="F1433" s="5" t="s">
        <v>516</v>
      </c>
      <c r="G1433" s="5">
        <v>44.2</v>
      </c>
      <c r="H1433" s="5">
        <v>9.1199999999999992</v>
      </c>
      <c r="I1433" s="5" t="s">
        <v>2912</v>
      </c>
      <c r="J1433" s="5" t="s">
        <v>95</v>
      </c>
      <c r="K1433" s="5" t="s">
        <v>846</v>
      </c>
      <c r="L1433" s="5" t="s">
        <v>48</v>
      </c>
      <c r="M1433" s="5" t="s">
        <v>166</v>
      </c>
      <c r="N1433" s="5" t="s">
        <v>165</v>
      </c>
      <c r="O1433" s="5">
        <v>378</v>
      </c>
      <c r="P1433" s="5"/>
      <c r="Q1433" s="5"/>
      <c r="R1433" s="5"/>
      <c r="S1433" s="5">
        <v>4</v>
      </c>
      <c r="T1433" s="5"/>
      <c r="U1433" s="5"/>
      <c r="V1433" s="5">
        <v>2.14</v>
      </c>
      <c r="W1433" s="5">
        <v>0.49</v>
      </c>
      <c r="X1433" s="5"/>
      <c r="Y1433" s="5"/>
      <c r="Z1433" s="5"/>
      <c r="AA1433" s="5"/>
      <c r="AB1433" s="5"/>
      <c r="AC1433" s="5"/>
      <c r="AD1433" s="5"/>
      <c r="AE1433" s="5"/>
      <c r="AF1433" s="5"/>
      <c r="AG1433" s="5"/>
      <c r="AH1433" s="5"/>
      <c r="AI1433" s="5"/>
      <c r="AJ1433" s="5"/>
      <c r="AK1433" s="5"/>
      <c r="AL1433" s="5"/>
      <c r="AM1433" s="5">
        <v>4</v>
      </c>
      <c r="AN1433" s="5"/>
      <c r="AO1433" s="5">
        <f t="shared" si="22"/>
        <v>1.3053934969937457</v>
      </c>
      <c r="AP1433" s="5"/>
      <c r="AQ1433" s="5"/>
      <c r="AR1433" s="5" t="s">
        <v>2910</v>
      </c>
    </row>
    <row r="1434" spans="1:44">
      <c r="A1434" s="5" t="s">
        <v>1490</v>
      </c>
      <c r="B1434" s="5" t="s">
        <v>1489</v>
      </c>
      <c r="C1434" s="5" t="s">
        <v>1752</v>
      </c>
      <c r="D1434" s="5">
        <v>2012</v>
      </c>
      <c r="E1434" s="5" t="s">
        <v>1721</v>
      </c>
      <c r="F1434" s="5" t="s">
        <v>516</v>
      </c>
      <c r="G1434" s="5">
        <v>44.2</v>
      </c>
      <c r="H1434" s="5">
        <v>9.1199999999999992</v>
      </c>
      <c r="I1434" s="5" t="s">
        <v>2912</v>
      </c>
      <c r="J1434" s="5" t="s">
        <v>95</v>
      </c>
      <c r="K1434" s="5" t="s">
        <v>846</v>
      </c>
      <c r="L1434" s="5" t="s">
        <v>48</v>
      </c>
      <c r="M1434" s="5" t="s">
        <v>166</v>
      </c>
      <c r="N1434" s="5" t="s">
        <v>165</v>
      </c>
      <c r="O1434" s="5">
        <v>379</v>
      </c>
      <c r="P1434" s="5"/>
      <c r="Q1434" s="5"/>
      <c r="R1434" s="5"/>
      <c r="S1434" s="5">
        <v>4</v>
      </c>
      <c r="T1434" s="5"/>
      <c r="U1434" s="5"/>
      <c r="V1434" s="5">
        <v>3.49</v>
      </c>
      <c r="W1434" s="5">
        <v>0.8</v>
      </c>
      <c r="X1434" s="5"/>
      <c r="Y1434" s="5"/>
      <c r="Z1434" s="5"/>
      <c r="AA1434" s="5"/>
      <c r="AB1434" s="5"/>
      <c r="AC1434" s="5"/>
      <c r="AD1434" s="5"/>
      <c r="AE1434" s="5"/>
      <c r="AF1434" s="5"/>
      <c r="AG1434" s="5"/>
      <c r="AH1434" s="5"/>
      <c r="AI1434" s="5"/>
      <c r="AJ1434" s="5"/>
      <c r="AK1434" s="5"/>
      <c r="AL1434" s="5"/>
      <c r="AM1434" s="5">
        <v>4</v>
      </c>
      <c r="AN1434" s="5"/>
      <c r="AO1434" s="5">
        <f t="shared" si="22"/>
        <v>1.262090771709421</v>
      </c>
      <c r="AP1434" s="5"/>
      <c r="AQ1434" s="5"/>
      <c r="AR1434" s="5" t="s">
        <v>2910</v>
      </c>
    </row>
    <row r="1435" spans="1:44">
      <c r="A1435" s="5" t="s">
        <v>1490</v>
      </c>
      <c r="B1435" s="5" t="s">
        <v>1489</v>
      </c>
      <c r="C1435" s="5" t="s">
        <v>1748</v>
      </c>
      <c r="D1435" s="5">
        <v>2012</v>
      </c>
      <c r="E1435" s="5" t="s">
        <v>1747</v>
      </c>
      <c r="F1435" s="5" t="s">
        <v>518</v>
      </c>
      <c r="G1435" s="5">
        <v>40.409999999999997</v>
      </c>
      <c r="H1435" s="5">
        <v>2.52</v>
      </c>
      <c r="I1435" s="5" t="s">
        <v>2912</v>
      </c>
      <c r="J1435" s="5" t="s">
        <v>95</v>
      </c>
      <c r="K1435" t="s">
        <v>846</v>
      </c>
      <c r="L1435" s="5" t="s">
        <v>48</v>
      </c>
      <c r="M1435" s="5" t="s">
        <v>166</v>
      </c>
      <c r="N1435" s="5" t="s">
        <v>165</v>
      </c>
      <c r="O1435" s="5">
        <v>382</v>
      </c>
      <c r="P1435" s="5"/>
      <c r="Q1435" s="5"/>
      <c r="R1435" s="5"/>
      <c r="S1435" s="5">
        <v>5</v>
      </c>
      <c r="T1435" s="5"/>
      <c r="U1435" s="5"/>
      <c r="V1435" s="5">
        <v>8.02</v>
      </c>
      <c r="W1435" s="5">
        <v>1.47</v>
      </c>
      <c r="X1435" s="5"/>
      <c r="Y1435" s="5"/>
      <c r="Z1435" s="5"/>
      <c r="AA1435" s="5"/>
      <c r="AB1435" s="5"/>
      <c r="AC1435" s="5"/>
      <c r="AD1435" s="5"/>
      <c r="AE1435" s="5"/>
      <c r="AF1435" s="5"/>
      <c r="AG1435" s="5"/>
      <c r="AH1435" s="5"/>
      <c r="AI1435" s="5"/>
      <c r="AJ1435" s="5"/>
      <c r="AK1435" s="5"/>
      <c r="AL1435" s="5"/>
      <c r="AM1435" s="5">
        <v>5</v>
      </c>
      <c r="AN1435" s="5"/>
      <c r="AO1435" s="5">
        <f t="shared" si="22"/>
        <v>1.17334531350145</v>
      </c>
      <c r="AP1435" s="5"/>
      <c r="AQ1435" s="5"/>
      <c r="AR1435" s="5" t="s">
        <v>2910</v>
      </c>
    </row>
    <row r="1436" spans="1:44">
      <c r="A1436" s="5" t="s">
        <v>1490</v>
      </c>
      <c r="B1436" s="5" t="s">
        <v>1489</v>
      </c>
      <c r="C1436" s="5" t="s">
        <v>1748</v>
      </c>
      <c r="D1436" s="5">
        <v>2012</v>
      </c>
      <c r="E1436" s="5" t="s">
        <v>1747</v>
      </c>
      <c r="F1436" s="5" t="s">
        <v>518</v>
      </c>
      <c r="G1436" s="5">
        <v>40.409999999999997</v>
      </c>
      <c r="H1436" s="5">
        <v>2.52</v>
      </c>
      <c r="I1436" s="5" t="s">
        <v>2912</v>
      </c>
      <c r="J1436" s="5" t="s">
        <v>95</v>
      </c>
      <c r="K1436" t="s">
        <v>846</v>
      </c>
      <c r="L1436" s="5" t="s">
        <v>48</v>
      </c>
      <c r="M1436" s="5" t="s">
        <v>166</v>
      </c>
      <c r="N1436" s="5" t="s">
        <v>165</v>
      </c>
      <c r="O1436" s="5">
        <v>383</v>
      </c>
      <c r="P1436" s="5"/>
      <c r="Q1436" s="5"/>
      <c r="R1436" s="5"/>
      <c r="S1436" s="5">
        <v>5</v>
      </c>
      <c r="T1436" s="5"/>
      <c r="U1436" s="5"/>
      <c r="V1436" s="5">
        <v>5.46</v>
      </c>
      <c r="W1436" s="5">
        <v>1</v>
      </c>
      <c r="X1436" s="5"/>
      <c r="Y1436" s="5"/>
      <c r="Z1436" s="5"/>
      <c r="AA1436" s="5"/>
      <c r="AB1436" s="5"/>
      <c r="AC1436" s="5"/>
      <c r="AD1436" s="5"/>
      <c r="AE1436" s="5"/>
      <c r="AF1436" s="5"/>
      <c r="AG1436" s="5"/>
      <c r="AH1436" s="5"/>
      <c r="AI1436" s="5"/>
      <c r="AJ1436" s="5"/>
      <c r="AK1436" s="5"/>
      <c r="AL1436" s="5"/>
      <c r="AM1436" s="5">
        <v>5</v>
      </c>
      <c r="AN1436" s="5"/>
      <c r="AO1436" s="5">
        <f t="shared" si="22"/>
        <v>1.2349188721</v>
      </c>
      <c r="AP1436" s="5"/>
      <c r="AQ1436" s="5"/>
      <c r="AR1436" s="5" t="s">
        <v>2910</v>
      </c>
    </row>
    <row r="1437" spans="1:44">
      <c r="A1437" s="5" t="s">
        <v>1490</v>
      </c>
      <c r="B1437" s="5" t="s">
        <v>1489</v>
      </c>
      <c r="C1437" s="5" t="s">
        <v>1748</v>
      </c>
      <c r="D1437" s="5">
        <v>2012</v>
      </c>
      <c r="E1437" s="5" t="s">
        <v>1747</v>
      </c>
      <c r="F1437" s="5" t="s">
        <v>518</v>
      </c>
      <c r="G1437" s="5">
        <v>40.409999999999997</v>
      </c>
      <c r="H1437" s="5">
        <v>2.52</v>
      </c>
      <c r="I1437" s="5" t="s">
        <v>2912</v>
      </c>
      <c r="J1437" s="5" t="s">
        <v>95</v>
      </c>
      <c r="K1437" t="s">
        <v>846</v>
      </c>
      <c r="L1437" s="5" t="s">
        <v>48</v>
      </c>
      <c r="M1437" s="5" t="s">
        <v>166</v>
      </c>
      <c r="N1437" s="5" t="s">
        <v>165</v>
      </c>
      <c r="O1437" s="5">
        <v>384</v>
      </c>
      <c r="P1437" s="5"/>
      <c r="Q1437" s="5"/>
      <c r="R1437" s="5"/>
      <c r="S1437" s="5">
        <v>5</v>
      </c>
      <c r="T1437" s="5"/>
      <c r="U1437" s="5"/>
      <c r="V1437" s="5">
        <v>3.87</v>
      </c>
      <c r="W1437" s="5">
        <v>0.71</v>
      </c>
      <c r="X1437" s="5"/>
      <c r="Y1437" s="5"/>
      <c r="Z1437" s="5"/>
      <c r="AA1437" s="5"/>
      <c r="AB1437" s="5"/>
      <c r="AC1437" s="5"/>
      <c r="AD1437" s="5"/>
      <c r="AE1437" s="5"/>
      <c r="AF1437" s="5"/>
      <c r="AG1437" s="5"/>
      <c r="AH1437" s="5"/>
      <c r="AI1437" s="5"/>
      <c r="AJ1437" s="5"/>
      <c r="AK1437" s="5"/>
      <c r="AL1437" s="5"/>
      <c r="AM1437" s="5">
        <v>5</v>
      </c>
      <c r="AN1437" s="5"/>
      <c r="AO1437" s="5">
        <f t="shared" si="22"/>
        <v>1.2745123991063925</v>
      </c>
      <c r="AP1437" s="5"/>
      <c r="AQ1437" s="5"/>
      <c r="AR1437" s="5" t="s">
        <v>2910</v>
      </c>
    </row>
    <row r="1438" spans="1:44">
      <c r="A1438" t="s">
        <v>1490</v>
      </c>
      <c r="B1438" t="s">
        <v>1489</v>
      </c>
      <c r="C1438" t="s">
        <v>1746</v>
      </c>
      <c r="D1438" s="5">
        <v>2012</v>
      </c>
      <c r="E1438" t="s">
        <v>1743</v>
      </c>
      <c r="F1438" t="s">
        <v>1649</v>
      </c>
      <c r="G1438">
        <v>26.620999999999999</v>
      </c>
      <c r="H1438">
        <v>-77.828000000000003</v>
      </c>
      <c r="I1438" t="s">
        <v>50</v>
      </c>
      <c r="J1438" t="s">
        <v>217</v>
      </c>
      <c r="K1438" t="s">
        <v>217</v>
      </c>
      <c r="L1438" t="s">
        <v>48</v>
      </c>
      <c r="M1438" t="s">
        <v>146</v>
      </c>
      <c r="N1438" t="s">
        <v>47</v>
      </c>
      <c r="O1438">
        <v>388</v>
      </c>
      <c r="S1438">
        <v>20</v>
      </c>
      <c r="T1438">
        <v>165.59</v>
      </c>
      <c r="U1438">
        <v>12.25</v>
      </c>
      <c r="V1438">
        <v>12.47</v>
      </c>
      <c r="W1438">
        <v>0.95</v>
      </c>
      <c r="X1438">
        <v>153.12</v>
      </c>
      <c r="Y1438">
        <v>11.3</v>
      </c>
      <c r="Z1438">
        <f>AA1438+AB1438</f>
        <v>87.84</v>
      </c>
      <c r="AA1438">
        <v>6.48</v>
      </c>
      <c r="AB1438">
        <v>81.36</v>
      </c>
      <c r="AM1438">
        <v>20</v>
      </c>
      <c r="AO1438">
        <v>0.64</v>
      </c>
    </row>
    <row r="1439" spans="1:44">
      <c r="A1439" t="s">
        <v>1490</v>
      </c>
      <c r="B1439" t="s">
        <v>1489</v>
      </c>
      <c r="C1439" t="s">
        <v>1745</v>
      </c>
      <c r="D1439" s="5">
        <v>2012</v>
      </c>
      <c r="E1439" t="s">
        <v>1743</v>
      </c>
      <c r="F1439" t="s">
        <v>1649</v>
      </c>
      <c r="G1439">
        <v>26.620999999999999</v>
      </c>
      <c r="H1439">
        <v>-77.828000000000003</v>
      </c>
      <c r="I1439" t="s">
        <v>50</v>
      </c>
      <c r="J1439" t="s">
        <v>217</v>
      </c>
      <c r="K1439" t="s">
        <v>217</v>
      </c>
      <c r="L1439" t="s">
        <v>48</v>
      </c>
      <c r="M1439" t="s">
        <v>146</v>
      </c>
      <c r="N1439" t="s">
        <v>47</v>
      </c>
      <c r="O1439">
        <v>389</v>
      </c>
      <c r="S1439">
        <v>20</v>
      </c>
      <c r="T1439">
        <v>146.99</v>
      </c>
      <c r="U1439">
        <v>12.3</v>
      </c>
      <c r="V1439">
        <v>13.41</v>
      </c>
      <c r="W1439">
        <v>1.1499999999999999</v>
      </c>
      <c r="X1439">
        <v>133.58000000000001</v>
      </c>
      <c r="Y1439">
        <v>11.15</v>
      </c>
      <c r="Z1439">
        <f>AA1439+AB1439</f>
        <v>76.259999999999991</v>
      </c>
      <c r="AA1439">
        <v>6.82</v>
      </c>
      <c r="AB1439">
        <v>69.44</v>
      </c>
      <c r="AM1439">
        <v>20</v>
      </c>
      <c r="AO1439">
        <v>0.57999999999999996</v>
      </c>
    </row>
    <row r="1440" spans="1:44">
      <c r="A1440" s="5" t="s">
        <v>1490</v>
      </c>
      <c r="B1440" s="5" t="s">
        <v>1489</v>
      </c>
      <c r="C1440" s="5" t="s">
        <v>1736</v>
      </c>
      <c r="D1440" s="5">
        <v>2012</v>
      </c>
      <c r="E1440" s="5" t="s">
        <v>1721</v>
      </c>
      <c r="F1440" s="5" t="s">
        <v>516</v>
      </c>
      <c r="G1440" s="5">
        <v>44.2</v>
      </c>
      <c r="H1440" s="5">
        <v>9.1199999999999992</v>
      </c>
      <c r="I1440" s="5" t="s">
        <v>2912</v>
      </c>
      <c r="J1440" s="5" t="s">
        <v>95</v>
      </c>
      <c r="K1440" s="5" t="s">
        <v>846</v>
      </c>
      <c r="L1440" s="5" t="s">
        <v>48</v>
      </c>
      <c r="M1440" s="5" t="s">
        <v>166</v>
      </c>
      <c r="N1440" s="5" t="s">
        <v>165</v>
      </c>
      <c r="O1440" s="5">
        <v>666</v>
      </c>
      <c r="P1440" s="5"/>
      <c r="Q1440" s="5"/>
      <c r="R1440" s="5"/>
      <c r="S1440" s="5">
        <v>2</v>
      </c>
      <c r="T1440" s="5"/>
      <c r="U1440" s="5"/>
      <c r="V1440" s="5">
        <v>1.34</v>
      </c>
      <c r="W1440" s="5">
        <v>0.62</v>
      </c>
      <c r="X1440" s="5"/>
      <c r="Y1440" s="5"/>
      <c r="Z1440" s="5"/>
      <c r="AA1440" s="5"/>
      <c r="AB1440" s="5"/>
      <c r="AC1440" s="5"/>
      <c r="AD1440" s="5"/>
      <c r="AE1440" s="5"/>
      <c r="AF1440" s="5"/>
      <c r="AG1440" s="5"/>
      <c r="AH1440" s="5"/>
      <c r="AI1440" s="5"/>
      <c r="AJ1440" s="5"/>
      <c r="AK1440" s="5"/>
      <c r="AL1440" s="5"/>
      <c r="AM1440" s="5">
        <v>2</v>
      </c>
      <c r="AN1440" s="5"/>
      <c r="AO1440" s="5">
        <f t="shared" ref="AO1440:AO1459" si="23">1.37689*0.89689^W1440</f>
        <v>1.2870562814398927</v>
      </c>
      <c r="AP1440" s="5"/>
      <c r="AQ1440" s="5"/>
      <c r="AR1440" s="5" t="s">
        <v>2910</v>
      </c>
    </row>
    <row r="1441" spans="1:44">
      <c r="A1441" s="5" t="s">
        <v>1490</v>
      </c>
      <c r="B1441" s="5" t="s">
        <v>1489</v>
      </c>
      <c r="C1441" s="5" t="s">
        <v>1736</v>
      </c>
      <c r="D1441" s="5">
        <v>2012</v>
      </c>
      <c r="E1441" s="5" t="s">
        <v>1721</v>
      </c>
      <c r="F1441" s="5" t="s">
        <v>516</v>
      </c>
      <c r="G1441" s="5">
        <v>44.2</v>
      </c>
      <c r="H1441" s="5">
        <v>9.1199999999999992</v>
      </c>
      <c r="I1441" s="5" t="s">
        <v>2912</v>
      </c>
      <c r="J1441" s="5" t="s">
        <v>95</v>
      </c>
      <c r="K1441" s="5" t="s">
        <v>846</v>
      </c>
      <c r="L1441" s="5" t="s">
        <v>48</v>
      </c>
      <c r="M1441" s="5" t="s">
        <v>166</v>
      </c>
      <c r="N1441" s="5" t="s">
        <v>165</v>
      </c>
      <c r="O1441" s="5">
        <v>667</v>
      </c>
      <c r="P1441" s="5"/>
      <c r="Q1441" s="5"/>
      <c r="R1441" s="5"/>
      <c r="S1441" s="5">
        <v>2</v>
      </c>
      <c r="T1441" s="5"/>
      <c r="U1441" s="5"/>
      <c r="V1441" s="5">
        <v>0.82</v>
      </c>
      <c r="W1441" s="5">
        <v>0.38</v>
      </c>
      <c r="X1441" s="5"/>
      <c r="Y1441" s="5"/>
      <c r="Z1441" s="5"/>
      <c r="AA1441" s="5"/>
      <c r="AB1441" s="5"/>
      <c r="AC1441" s="5"/>
      <c r="AD1441" s="5"/>
      <c r="AE1441" s="5"/>
      <c r="AF1441" s="5"/>
      <c r="AG1441" s="5"/>
      <c r="AH1441" s="5"/>
      <c r="AI1441" s="5"/>
      <c r="AJ1441" s="5"/>
      <c r="AK1441" s="5"/>
      <c r="AL1441" s="5"/>
      <c r="AM1441" s="5">
        <v>2</v>
      </c>
      <c r="AN1441" s="5"/>
      <c r="AO1441" s="5">
        <f t="shared" si="23"/>
        <v>1.3211135133138912</v>
      </c>
      <c r="AP1441" s="5"/>
      <c r="AQ1441" s="5"/>
      <c r="AR1441" s="5" t="s">
        <v>2910</v>
      </c>
    </row>
    <row r="1442" spans="1:44">
      <c r="A1442" s="5" t="s">
        <v>1490</v>
      </c>
      <c r="B1442" s="5" t="s">
        <v>1489</v>
      </c>
      <c r="C1442" s="5" t="s">
        <v>1736</v>
      </c>
      <c r="D1442" s="5">
        <v>2012</v>
      </c>
      <c r="E1442" s="5" t="s">
        <v>1721</v>
      </c>
      <c r="F1442" s="5" t="s">
        <v>516</v>
      </c>
      <c r="G1442" s="5">
        <v>44.2</v>
      </c>
      <c r="H1442" s="5">
        <v>9.1199999999999992</v>
      </c>
      <c r="I1442" s="5" t="s">
        <v>2912</v>
      </c>
      <c r="J1442" s="5" t="s">
        <v>95</v>
      </c>
      <c r="K1442" s="5" t="s">
        <v>846</v>
      </c>
      <c r="L1442" s="5" t="s">
        <v>48</v>
      </c>
      <c r="M1442" s="5" t="s">
        <v>166</v>
      </c>
      <c r="N1442" s="5" t="s">
        <v>165</v>
      </c>
      <c r="O1442" s="5">
        <v>668</v>
      </c>
      <c r="P1442" s="5"/>
      <c r="Q1442" s="5"/>
      <c r="R1442" s="5"/>
      <c r="S1442" s="5">
        <v>2</v>
      </c>
      <c r="T1442" s="5"/>
      <c r="U1442" s="5"/>
      <c r="V1442" s="5">
        <v>0.66</v>
      </c>
      <c r="W1442" s="5">
        <v>0.3</v>
      </c>
      <c r="X1442" s="5"/>
      <c r="Y1442" s="5"/>
      <c r="Z1442" s="5"/>
      <c r="AA1442" s="5"/>
      <c r="AB1442" s="5"/>
      <c r="AC1442" s="5"/>
      <c r="AD1442" s="5"/>
      <c r="AE1442" s="5"/>
      <c r="AF1442" s="5"/>
      <c r="AG1442" s="5"/>
      <c r="AH1442" s="5"/>
      <c r="AI1442" s="5"/>
      <c r="AJ1442" s="5"/>
      <c r="AK1442" s="5"/>
      <c r="AL1442" s="5"/>
      <c r="AM1442" s="5">
        <v>2</v>
      </c>
      <c r="AN1442" s="5"/>
      <c r="AO1442" s="5">
        <f t="shared" si="23"/>
        <v>1.3326650257679564</v>
      </c>
      <c r="AP1442" s="5"/>
      <c r="AQ1442" s="5"/>
      <c r="AR1442" s="5" t="s">
        <v>2910</v>
      </c>
    </row>
    <row r="1443" spans="1:44">
      <c r="A1443" s="5" t="s">
        <v>1490</v>
      </c>
      <c r="B1443" s="5" t="s">
        <v>1489</v>
      </c>
      <c r="C1443" s="5" t="s">
        <v>1736</v>
      </c>
      <c r="D1443" s="5">
        <v>2012</v>
      </c>
      <c r="E1443" s="5" t="s">
        <v>1721</v>
      </c>
      <c r="F1443" s="5" t="s">
        <v>516</v>
      </c>
      <c r="G1443" s="5">
        <v>44.2</v>
      </c>
      <c r="H1443" s="5">
        <v>9.1199999999999992</v>
      </c>
      <c r="I1443" s="5" t="s">
        <v>2912</v>
      </c>
      <c r="J1443" s="5" t="s">
        <v>95</v>
      </c>
      <c r="K1443" s="5" t="s">
        <v>846</v>
      </c>
      <c r="L1443" s="5" t="s">
        <v>48</v>
      </c>
      <c r="M1443" s="5" t="s">
        <v>166</v>
      </c>
      <c r="N1443" s="5" t="s">
        <v>165</v>
      </c>
      <c r="O1443" s="5">
        <v>669</v>
      </c>
      <c r="P1443" s="5"/>
      <c r="Q1443" s="5"/>
      <c r="R1443" s="5"/>
      <c r="S1443" s="5">
        <v>2</v>
      </c>
      <c r="T1443" s="5"/>
      <c r="U1443" s="5"/>
      <c r="V1443" s="5">
        <v>0.99</v>
      </c>
      <c r="W1443" s="5">
        <v>0.45</v>
      </c>
      <c r="X1443" s="5"/>
      <c r="Y1443" s="5"/>
      <c r="Z1443" s="5"/>
      <c r="AA1443" s="5"/>
      <c r="AB1443" s="5"/>
      <c r="AC1443" s="5"/>
      <c r="AD1443" s="5"/>
      <c r="AE1443" s="5"/>
      <c r="AF1443" s="5"/>
      <c r="AG1443" s="5"/>
      <c r="AH1443" s="5"/>
      <c r="AI1443" s="5"/>
      <c r="AJ1443" s="5"/>
      <c r="AK1443" s="5"/>
      <c r="AL1443" s="5"/>
      <c r="AM1443" s="5">
        <v>2</v>
      </c>
      <c r="AN1443" s="5"/>
      <c r="AO1443" s="5">
        <f t="shared" si="23"/>
        <v>1.311088106123357</v>
      </c>
      <c r="AP1443" s="5"/>
      <c r="AQ1443" s="5"/>
      <c r="AR1443" s="5" t="s">
        <v>2910</v>
      </c>
    </row>
    <row r="1444" spans="1:44">
      <c r="A1444" s="5" t="s">
        <v>1490</v>
      </c>
      <c r="B1444" s="5" t="s">
        <v>1489</v>
      </c>
      <c r="C1444" s="5" t="s">
        <v>1736</v>
      </c>
      <c r="D1444" s="5">
        <v>2012</v>
      </c>
      <c r="E1444" s="5" t="s">
        <v>1721</v>
      </c>
      <c r="F1444" s="5" t="s">
        <v>516</v>
      </c>
      <c r="G1444" s="5">
        <v>44.2</v>
      </c>
      <c r="H1444" s="5">
        <v>9.1199999999999992</v>
      </c>
      <c r="I1444" s="5" t="s">
        <v>2912</v>
      </c>
      <c r="J1444" s="5" t="s">
        <v>95</v>
      </c>
      <c r="K1444" s="5" t="s">
        <v>846</v>
      </c>
      <c r="L1444" s="5" t="s">
        <v>48</v>
      </c>
      <c r="M1444" s="5" t="s">
        <v>166</v>
      </c>
      <c r="N1444" s="5" t="s">
        <v>165</v>
      </c>
      <c r="O1444" s="5">
        <v>670</v>
      </c>
      <c r="P1444" s="5"/>
      <c r="Q1444" s="5"/>
      <c r="R1444" s="5"/>
      <c r="S1444" s="5">
        <v>2</v>
      </c>
      <c r="T1444" s="5"/>
      <c r="U1444" s="5"/>
      <c r="V1444" s="5">
        <v>0.75</v>
      </c>
      <c r="W1444" s="5">
        <v>0.34</v>
      </c>
      <c r="X1444" s="5"/>
      <c r="Y1444" s="5"/>
      <c r="Z1444" s="5"/>
      <c r="AA1444" s="5"/>
      <c r="AB1444" s="5"/>
      <c r="AC1444" s="5"/>
      <c r="AD1444" s="5"/>
      <c r="AE1444" s="5"/>
      <c r="AF1444" s="5"/>
      <c r="AG1444" s="5"/>
      <c r="AH1444" s="5"/>
      <c r="AI1444" s="5"/>
      <c r="AJ1444" s="5"/>
      <c r="AK1444" s="5"/>
      <c r="AL1444" s="5"/>
      <c r="AM1444" s="5">
        <v>2</v>
      </c>
      <c r="AN1444" s="5"/>
      <c r="AO1444" s="5">
        <f t="shared" si="23"/>
        <v>1.3268766989674858</v>
      </c>
      <c r="AP1444" s="5"/>
      <c r="AQ1444" s="5"/>
      <c r="AR1444" s="5" t="s">
        <v>2910</v>
      </c>
    </row>
    <row r="1445" spans="1:44">
      <c r="A1445" s="5" t="s">
        <v>1490</v>
      </c>
      <c r="B1445" s="5" t="s">
        <v>1489</v>
      </c>
      <c r="C1445" s="5" t="s">
        <v>1736</v>
      </c>
      <c r="D1445" s="5">
        <v>2012</v>
      </c>
      <c r="E1445" s="5" t="s">
        <v>1721</v>
      </c>
      <c r="F1445" s="5" t="s">
        <v>516</v>
      </c>
      <c r="G1445" s="5">
        <v>44.2</v>
      </c>
      <c r="H1445" s="5">
        <v>9.1199999999999992</v>
      </c>
      <c r="I1445" s="5" t="s">
        <v>2912</v>
      </c>
      <c r="J1445" s="5" t="s">
        <v>95</v>
      </c>
      <c r="K1445" s="5" t="s">
        <v>846</v>
      </c>
      <c r="L1445" s="5" t="s">
        <v>48</v>
      </c>
      <c r="M1445" s="5" t="s">
        <v>166</v>
      </c>
      <c r="N1445" s="5" t="s">
        <v>165</v>
      </c>
      <c r="O1445" s="5">
        <v>671</v>
      </c>
      <c r="P1445" s="5"/>
      <c r="Q1445" s="5"/>
      <c r="R1445" s="5"/>
      <c r="S1445" s="5">
        <v>2</v>
      </c>
      <c r="T1445" s="5"/>
      <c r="U1445" s="5"/>
      <c r="V1445" s="5">
        <v>0.59</v>
      </c>
      <c r="W1445" s="5">
        <v>0.27</v>
      </c>
      <c r="X1445" s="5"/>
      <c r="Y1445" s="5"/>
      <c r="Z1445" s="5"/>
      <c r="AA1445" s="5"/>
      <c r="AB1445" s="5"/>
      <c r="AC1445" s="5"/>
      <c r="AD1445" s="5"/>
      <c r="AE1445" s="5"/>
      <c r="AF1445" s="5"/>
      <c r="AG1445" s="5"/>
      <c r="AH1445" s="5"/>
      <c r="AI1445" s="5"/>
      <c r="AJ1445" s="5"/>
      <c r="AK1445" s="5"/>
      <c r="AL1445" s="5"/>
      <c r="AM1445" s="5">
        <v>2</v>
      </c>
      <c r="AN1445" s="5"/>
      <c r="AO1445" s="5">
        <f t="shared" si="23"/>
        <v>1.3370228357043323</v>
      </c>
      <c r="AP1445" s="5"/>
      <c r="AQ1445" s="5"/>
      <c r="AR1445" s="5" t="s">
        <v>2910</v>
      </c>
    </row>
    <row r="1446" spans="1:44">
      <c r="A1446" s="5" t="s">
        <v>1490</v>
      </c>
      <c r="B1446" s="5" t="s">
        <v>1489</v>
      </c>
      <c r="C1446" s="5" t="s">
        <v>1736</v>
      </c>
      <c r="D1446" s="5">
        <v>2012</v>
      </c>
      <c r="E1446" s="5" t="s">
        <v>1721</v>
      </c>
      <c r="F1446" s="5" t="s">
        <v>516</v>
      </c>
      <c r="G1446" s="5">
        <v>44.2</v>
      </c>
      <c r="H1446" s="5">
        <v>9.1199999999999992</v>
      </c>
      <c r="I1446" s="5" t="s">
        <v>2912</v>
      </c>
      <c r="J1446" s="5" t="s">
        <v>95</v>
      </c>
      <c r="K1446" s="5" t="s">
        <v>846</v>
      </c>
      <c r="L1446" s="5" t="s">
        <v>48</v>
      </c>
      <c r="M1446" s="5" t="s">
        <v>166</v>
      </c>
      <c r="N1446" s="5" t="s">
        <v>165</v>
      </c>
      <c r="O1446" s="5">
        <v>672</v>
      </c>
      <c r="P1446" s="5"/>
      <c r="Q1446" s="5"/>
      <c r="R1446" s="5"/>
      <c r="S1446" s="5">
        <v>2</v>
      </c>
      <c r="T1446" s="5"/>
      <c r="U1446" s="5"/>
      <c r="V1446" s="5">
        <v>0.51</v>
      </c>
      <c r="W1446" s="5">
        <v>0.23</v>
      </c>
      <c r="X1446" s="5"/>
      <c r="Y1446" s="5"/>
      <c r="Z1446" s="5"/>
      <c r="AA1446" s="5"/>
      <c r="AB1446" s="5"/>
      <c r="AC1446" s="5"/>
      <c r="AD1446" s="5"/>
      <c r="AE1446" s="5"/>
      <c r="AF1446" s="5"/>
      <c r="AG1446" s="5"/>
      <c r="AH1446" s="5"/>
      <c r="AI1446" s="5"/>
      <c r="AJ1446" s="5"/>
      <c r="AK1446" s="5"/>
      <c r="AL1446" s="5"/>
      <c r="AM1446" s="5">
        <v>2</v>
      </c>
      <c r="AN1446" s="5"/>
      <c r="AO1446" s="5">
        <f t="shared" si="23"/>
        <v>1.3428554237049888</v>
      </c>
      <c r="AP1446" s="5"/>
      <c r="AQ1446" s="5"/>
      <c r="AR1446" s="5" t="s">
        <v>2910</v>
      </c>
    </row>
    <row r="1447" spans="1:44">
      <c r="A1447" s="5" t="s">
        <v>1490</v>
      </c>
      <c r="B1447" s="5" t="s">
        <v>1489</v>
      </c>
      <c r="C1447" s="5" t="s">
        <v>1736</v>
      </c>
      <c r="D1447" s="5">
        <v>2012</v>
      </c>
      <c r="E1447" s="5" t="s">
        <v>1721</v>
      </c>
      <c r="F1447" s="5" t="s">
        <v>516</v>
      </c>
      <c r="G1447" s="5">
        <v>44.2</v>
      </c>
      <c r="H1447" s="5">
        <v>9.1199999999999992</v>
      </c>
      <c r="I1447" s="5" t="s">
        <v>2912</v>
      </c>
      <c r="J1447" s="5" t="s">
        <v>95</v>
      </c>
      <c r="K1447" s="5" t="s">
        <v>846</v>
      </c>
      <c r="L1447" s="5" t="s">
        <v>48</v>
      </c>
      <c r="M1447" s="5" t="s">
        <v>166</v>
      </c>
      <c r="N1447" s="5" t="s">
        <v>165</v>
      </c>
      <c r="O1447" s="5">
        <v>673</v>
      </c>
      <c r="P1447" s="5"/>
      <c r="Q1447" s="5"/>
      <c r="R1447" s="5"/>
      <c r="S1447" s="5">
        <v>2</v>
      </c>
      <c r="T1447" s="5"/>
      <c r="U1447" s="5"/>
      <c r="V1447" s="5">
        <v>0.44</v>
      </c>
      <c r="W1447" s="5">
        <v>0.2</v>
      </c>
      <c r="X1447" s="5"/>
      <c r="Y1447" s="5"/>
      <c r="Z1447" s="5"/>
      <c r="AA1447" s="5"/>
      <c r="AB1447" s="5"/>
      <c r="AC1447" s="5"/>
      <c r="AD1447" s="5"/>
      <c r="AE1447" s="5"/>
      <c r="AF1447" s="5"/>
      <c r="AG1447" s="5"/>
      <c r="AH1447" s="5"/>
      <c r="AI1447" s="5"/>
      <c r="AJ1447" s="5"/>
      <c r="AK1447" s="5"/>
      <c r="AL1447" s="5"/>
      <c r="AM1447" s="5">
        <v>2</v>
      </c>
      <c r="AN1447" s="5"/>
      <c r="AO1447" s="5">
        <f t="shared" si="23"/>
        <v>1.347246556206696</v>
      </c>
      <c r="AP1447" s="5"/>
      <c r="AQ1447" s="5"/>
      <c r="AR1447" s="5" t="s">
        <v>2910</v>
      </c>
    </row>
    <row r="1448" spans="1:44">
      <c r="A1448" s="5" t="s">
        <v>1490</v>
      </c>
      <c r="B1448" s="5" t="s">
        <v>1489</v>
      </c>
      <c r="C1448" s="5" t="s">
        <v>1736</v>
      </c>
      <c r="D1448" s="5">
        <v>2012</v>
      </c>
      <c r="E1448" s="5" t="s">
        <v>1721</v>
      </c>
      <c r="F1448" s="5" t="s">
        <v>516</v>
      </c>
      <c r="G1448" s="5">
        <v>44.2</v>
      </c>
      <c r="H1448" s="5">
        <v>9.1199999999999992</v>
      </c>
      <c r="I1448" s="5" t="s">
        <v>2912</v>
      </c>
      <c r="J1448" s="5" t="s">
        <v>95</v>
      </c>
      <c r="K1448" s="5" t="s">
        <v>846</v>
      </c>
      <c r="L1448" s="5" t="s">
        <v>48</v>
      </c>
      <c r="M1448" s="5" t="s">
        <v>166</v>
      </c>
      <c r="N1448" s="5" t="s">
        <v>165</v>
      </c>
      <c r="O1448" s="5">
        <v>674</v>
      </c>
      <c r="P1448" s="5"/>
      <c r="Q1448" s="5"/>
      <c r="R1448" s="5"/>
      <c r="S1448" s="5">
        <v>2</v>
      </c>
      <c r="T1448" s="5"/>
      <c r="U1448" s="5"/>
      <c r="V1448" s="5">
        <v>0.56000000000000005</v>
      </c>
      <c r="W1448" s="5">
        <v>0.26</v>
      </c>
      <c r="X1448" s="5"/>
      <c r="Y1448" s="5"/>
      <c r="Z1448" s="5"/>
      <c r="AA1448" s="5"/>
      <c r="AB1448" s="5"/>
      <c r="AC1448" s="5"/>
      <c r="AD1448" s="5"/>
      <c r="AE1448" s="5"/>
      <c r="AF1448" s="5"/>
      <c r="AG1448" s="5"/>
      <c r="AH1448" s="5"/>
      <c r="AI1448" s="5"/>
      <c r="AJ1448" s="5"/>
      <c r="AK1448" s="5"/>
      <c r="AL1448" s="5"/>
      <c r="AM1448" s="5">
        <v>2</v>
      </c>
      <c r="AN1448" s="5"/>
      <c r="AO1448" s="5">
        <f t="shared" si="23"/>
        <v>1.3384786033902818</v>
      </c>
      <c r="AP1448" s="5"/>
      <c r="AQ1448" s="5"/>
      <c r="AR1448" s="5" t="s">
        <v>2910</v>
      </c>
    </row>
    <row r="1449" spans="1:44">
      <c r="A1449" s="5" t="s">
        <v>1490</v>
      </c>
      <c r="B1449" s="5" t="s">
        <v>1489</v>
      </c>
      <c r="C1449" s="5" t="s">
        <v>1736</v>
      </c>
      <c r="D1449" s="5">
        <v>2012</v>
      </c>
      <c r="E1449" s="5" t="s">
        <v>1721</v>
      </c>
      <c r="F1449" s="5" t="s">
        <v>516</v>
      </c>
      <c r="G1449" s="5">
        <v>44.2</v>
      </c>
      <c r="H1449" s="5">
        <v>9.1199999999999992</v>
      </c>
      <c r="I1449" s="5" t="s">
        <v>2912</v>
      </c>
      <c r="J1449" s="5" t="s">
        <v>95</v>
      </c>
      <c r="K1449" s="5" t="s">
        <v>846</v>
      </c>
      <c r="L1449" s="5" t="s">
        <v>48</v>
      </c>
      <c r="M1449" s="5" t="s">
        <v>166</v>
      </c>
      <c r="N1449" s="5" t="s">
        <v>165</v>
      </c>
      <c r="O1449" s="5">
        <v>675</v>
      </c>
      <c r="P1449" s="5"/>
      <c r="Q1449" s="5"/>
      <c r="R1449" s="5"/>
      <c r="S1449" s="5">
        <v>2</v>
      </c>
      <c r="T1449" s="5"/>
      <c r="U1449" s="5"/>
      <c r="V1449" s="5">
        <v>0.47</v>
      </c>
      <c r="W1449" s="5">
        <v>0.22</v>
      </c>
      <c r="X1449" s="5"/>
      <c r="Y1449" s="5"/>
      <c r="Z1449" s="5"/>
      <c r="AA1449" s="5"/>
      <c r="AB1449" s="5"/>
      <c r="AC1449" s="5"/>
      <c r="AD1449" s="5"/>
      <c r="AE1449" s="5"/>
      <c r="AF1449" s="5"/>
      <c r="AG1449" s="5"/>
      <c r="AH1449" s="5"/>
      <c r="AI1449" s="5"/>
      <c r="AJ1449" s="5"/>
      <c r="AK1449" s="5"/>
      <c r="AL1449" s="5"/>
      <c r="AM1449" s="5">
        <v>2</v>
      </c>
      <c r="AN1449" s="5"/>
      <c r="AO1449" s="5">
        <f t="shared" si="23"/>
        <v>1.3443175419878841</v>
      </c>
      <c r="AP1449" s="5"/>
      <c r="AQ1449" s="5"/>
      <c r="AR1449" s="5" t="s">
        <v>2910</v>
      </c>
    </row>
    <row r="1450" spans="1:44">
      <c r="A1450" s="5" t="s">
        <v>1490</v>
      </c>
      <c r="B1450" s="5" t="s">
        <v>1489</v>
      </c>
      <c r="C1450" s="5" t="s">
        <v>1736</v>
      </c>
      <c r="D1450" s="5">
        <v>2012</v>
      </c>
      <c r="E1450" s="5" t="s">
        <v>1721</v>
      </c>
      <c r="F1450" s="5" t="s">
        <v>516</v>
      </c>
      <c r="G1450" s="5">
        <v>44.2</v>
      </c>
      <c r="H1450" s="5">
        <v>9.1199999999999992</v>
      </c>
      <c r="I1450" s="5" t="s">
        <v>2912</v>
      </c>
      <c r="J1450" s="5" t="s">
        <v>95</v>
      </c>
      <c r="K1450" s="5" t="s">
        <v>846</v>
      </c>
      <c r="L1450" s="5" t="s">
        <v>48</v>
      </c>
      <c r="M1450" s="5" t="s">
        <v>166</v>
      </c>
      <c r="N1450" s="5" t="s">
        <v>165</v>
      </c>
      <c r="O1450" s="5">
        <v>676</v>
      </c>
      <c r="P1450" s="5"/>
      <c r="Q1450" s="5"/>
      <c r="R1450" s="5"/>
      <c r="S1450" s="5">
        <v>2</v>
      </c>
      <c r="T1450" s="5"/>
      <c r="U1450" s="5"/>
      <c r="V1450" s="5">
        <v>0.56999999999999995</v>
      </c>
      <c r="W1450" s="5">
        <v>0.26</v>
      </c>
      <c r="X1450" s="5"/>
      <c r="Y1450" s="5"/>
      <c r="Z1450" s="5"/>
      <c r="AA1450" s="5"/>
      <c r="AB1450" s="5"/>
      <c r="AC1450" s="5"/>
      <c r="AD1450" s="5"/>
      <c r="AE1450" s="5"/>
      <c r="AF1450" s="5"/>
      <c r="AG1450" s="5"/>
      <c r="AH1450" s="5"/>
      <c r="AI1450" s="5"/>
      <c r="AJ1450" s="5"/>
      <c r="AK1450" s="5"/>
      <c r="AL1450" s="5"/>
      <c r="AM1450" s="5">
        <v>2</v>
      </c>
      <c r="AN1450" s="5"/>
      <c r="AO1450" s="5">
        <f t="shared" si="23"/>
        <v>1.3384786033902818</v>
      </c>
      <c r="AP1450" s="5"/>
      <c r="AQ1450" s="5"/>
      <c r="AR1450" s="5" t="s">
        <v>2910</v>
      </c>
    </row>
    <row r="1451" spans="1:44">
      <c r="A1451" s="5" t="s">
        <v>1490</v>
      </c>
      <c r="B1451" s="5" t="s">
        <v>1489</v>
      </c>
      <c r="C1451" s="5" t="s">
        <v>1736</v>
      </c>
      <c r="D1451" s="5">
        <v>2012</v>
      </c>
      <c r="E1451" s="5" t="s">
        <v>1721</v>
      </c>
      <c r="F1451" s="5" t="s">
        <v>516</v>
      </c>
      <c r="G1451" s="5">
        <v>44.2</v>
      </c>
      <c r="H1451" s="5">
        <v>9.1199999999999992</v>
      </c>
      <c r="I1451" s="5" t="s">
        <v>2912</v>
      </c>
      <c r="J1451" s="5" t="s">
        <v>95</v>
      </c>
      <c r="K1451" s="5" t="s">
        <v>846</v>
      </c>
      <c r="L1451" s="5" t="s">
        <v>48</v>
      </c>
      <c r="M1451" s="5" t="s">
        <v>166</v>
      </c>
      <c r="N1451" s="5" t="s">
        <v>165</v>
      </c>
      <c r="O1451" s="5">
        <v>678</v>
      </c>
      <c r="P1451" s="5"/>
      <c r="Q1451" s="5"/>
      <c r="R1451" s="5"/>
      <c r="S1451" s="5">
        <v>2</v>
      </c>
      <c r="T1451" s="5"/>
      <c r="U1451" s="5"/>
      <c r="V1451" s="5">
        <v>0.5</v>
      </c>
      <c r="W1451" s="5">
        <v>0.23</v>
      </c>
      <c r="X1451" s="5"/>
      <c r="Y1451" s="5"/>
      <c r="Z1451" s="5"/>
      <c r="AA1451" s="5"/>
      <c r="AB1451" s="5"/>
      <c r="AC1451" s="5"/>
      <c r="AD1451" s="5"/>
      <c r="AE1451" s="5"/>
      <c r="AF1451" s="5"/>
      <c r="AG1451" s="5"/>
      <c r="AH1451" s="5"/>
      <c r="AI1451" s="5"/>
      <c r="AJ1451" s="5"/>
      <c r="AK1451" s="5"/>
      <c r="AL1451" s="5"/>
      <c r="AM1451" s="5">
        <v>2</v>
      </c>
      <c r="AN1451" s="5"/>
      <c r="AO1451" s="5">
        <f t="shared" si="23"/>
        <v>1.3428554237049888</v>
      </c>
      <c r="AP1451" s="5"/>
      <c r="AQ1451" s="5"/>
      <c r="AR1451" s="5" t="s">
        <v>2910</v>
      </c>
    </row>
    <row r="1452" spans="1:44">
      <c r="A1452" s="5" t="s">
        <v>1490</v>
      </c>
      <c r="B1452" s="5" t="s">
        <v>1489</v>
      </c>
      <c r="C1452" s="5" t="s">
        <v>1736</v>
      </c>
      <c r="D1452" s="5">
        <v>2012</v>
      </c>
      <c r="E1452" s="5" t="s">
        <v>1721</v>
      </c>
      <c r="F1452" s="5" t="s">
        <v>516</v>
      </c>
      <c r="G1452" s="5">
        <v>44.2</v>
      </c>
      <c r="H1452" s="5">
        <v>9.1199999999999992</v>
      </c>
      <c r="I1452" s="5" t="s">
        <v>2912</v>
      </c>
      <c r="J1452" s="5" t="s">
        <v>95</v>
      </c>
      <c r="K1452" s="5" t="s">
        <v>846</v>
      </c>
      <c r="L1452" s="5" t="s">
        <v>48</v>
      </c>
      <c r="M1452" s="5" t="s">
        <v>166</v>
      </c>
      <c r="N1452" s="5" t="s">
        <v>165</v>
      </c>
      <c r="O1452" s="5">
        <v>679</v>
      </c>
      <c r="P1452" s="5"/>
      <c r="Q1452" s="5"/>
      <c r="R1452" s="5"/>
      <c r="S1452" s="5">
        <v>2</v>
      </c>
      <c r="T1452" s="5"/>
      <c r="U1452" s="5"/>
      <c r="V1452" s="5">
        <v>0.59</v>
      </c>
      <c r="W1452" s="5">
        <v>0.27</v>
      </c>
      <c r="X1452" s="5"/>
      <c r="Y1452" s="5"/>
      <c r="Z1452" s="5"/>
      <c r="AA1452" s="5"/>
      <c r="AB1452" s="5"/>
      <c r="AC1452" s="5"/>
      <c r="AD1452" s="5"/>
      <c r="AE1452" s="5"/>
      <c r="AF1452" s="5"/>
      <c r="AG1452" s="5"/>
      <c r="AH1452" s="5"/>
      <c r="AI1452" s="5"/>
      <c r="AJ1452" s="5"/>
      <c r="AK1452" s="5"/>
      <c r="AL1452" s="5"/>
      <c r="AM1452" s="5">
        <v>2</v>
      </c>
      <c r="AN1452" s="5"/>
      <c r="AO1452" s="5">
        <f t="shared" si="23"/>
        <v>1.3370228357043323</v>
      </c>
      <c r="AP1452" s="5"/>
      <c r="AQ1452" s="5"/>
      <c r="AR1452" s="5" t="s">
        <v>2910</v>
      </c>
    </row>
    <row r="1453" spans="1:44">
      <c r="A1453" s="5" t="s">
        <v>1490</v>
      </c>
      <c r="B1453" s="5" t="s">
        <v>1489</v>
      </c>
      <c r="C1453" s="5" t="s">
        <v>1736</v>
      </c>
      <c r="D1453" s="5">
        <v>2012</v>
      </c>
      <c r="E1453" s="5" t="s">
        <v>1721</v>
      </c>
      <c r="F1453" s="5" t="s">
        <v>516</v>
      </c>
      <c r="G1453" s="5">
        <v>44.2</v>
      </c>
      <c r="H1453" s="5">
        <v>9.1199999999999992</v>
      </c>
      <c r="I1453" s="5" t="s">
        <v>2912</v>
      </c>
      <c r="J1453" s="5" t="s">
        <v>95</v>
      </c>
      <c r="K1453" s="5" t="s">
        <v>846</v>
      </c>
      <c r="L1453" s="5" t="s">
        <v>48</v>
      </c>
      <c r="M1453" s="5" t="s">
        <v>166</v>
      </c>
      <c r="N1453" s="5" t="s">
        <v>165</v>
      </c>
      <c r="O1453" s="5">
        <v>680</v>
      </c>
      <c r="P1453" s="5"/>
      <c r="Q1453" s="5"/>
      <c r="R1453" s="5"/>
      <c r="S1453" s="5">
        <v>2</v>
      </c>
      <c r="T1453" s="5"/>
      <c r="U1453" s="5"/>
      <c r="V1453" s="5">
        <v>0.47</v>
      </c>
      <c r="W1453" s="5">
        <v>0.22</v>
      </c>
      <c r="X1453" s="5"/>
      <c r="Y1453" s="5"/>
      <c r="Z1453" s="5"/>
      <c r="AA1453" s="5"/>
      <c r="AB1453" s="5"/>
      <c r="AC1453" s="5"/>
      <c r="AD1453" s="5"/>
      <c r="AE1453" s="5"/>
      <c r="AF1453" s="5"/>
      <c r="AG1453" s="5"/>
      <c r="AH1453" s="5"/>
      <c r="AI1453" s="5"/>
      <c r="AJ1453" s="5"/>
      <c r="AK1453" s="5"/>
      <c r="AL1453" s="5"/>
      <c r="AM1453" s="5">
        <v>2</v>
      </c>
      <c r="AN1453" s="5"/>
      <c r="AO1453" s="5">
        <f t="shared" si="23"/>
        <v>1.3443175419878841</v>
      </c>
      <c r="AP1453" s="5"/>
      <c r="AQ1453" s="5"/>
      <c r="AR1453" s="5" t="s">
        <v>2910</v>
      </c>
    </row>
    <row r="1454" spans="1:44">
      <c r="A1454" s="5" t="s">
        <v>1490</v>
      </c>
      <c r="B1454" s="5" t="s">
        <v>1489</v>
      </c>
      <c r="C1454" s="5" t="s">
        <v>1736</v>
      </c>
      <c r="D1454" s="5">
        <v>2012</v>
      </c>
      <c r="E1454" s="5" t="s">
        <v>1721</v>
      </c>
      <c r="F1454" s="5" t="s">
        <v>516</v>
      </c>
      <c r="G1454" s="5">
        <v>44.2</v>
      </c>
      <c r="H1454" s="5">
        <v>9.1199999999999992</v>
      </c>
      <c r="I1454" s="5" t="s">
        <v>2912</v>
      </c>
      <c r="J1454" s="5" t="s">
        <v>95</v>
      </c>
      <c r="K1454" s="5" t="s">
        <v>846</v>
      </c>
      <c r="L1454" s="5" t="s">
        <v>48</v>
      </c>
      <c r="M1454" s="5" t="s">
        <v>166</v>
      </c>
      <c r="N1454" s="5" t="s">
        <v>165</v>
      </c>
      <c r="O1454" s="5">
        <v>681</v>
      </c>
      <c r="P1454" s="5"/>
      <c r="Q1454" s="5"/>
      <c r="R1454" s="5"/>
      <c r="S1454" s="5">
        <v>2</v>
      </c>
      <c r="T1454" s="5"/>
      <c r="U1454" s="5"/>
      <c r="V1454" s="5">
        <v>0.44</v>
      </c>
      <c r="W1454" s="5">
        <v>0.2</v>
      </c>
      <c r="X1454" s="5"/>
      <c r="Y1454" s="5"/>
      <c r="Z1454" s="5"/>
      <c r="AA1454" s="5"/>
      <c r="AB1454" s="5"/>
      <c r="AC1454" s="5"/>
      <c r="AD1454" s="5"/>
      <c r="AE1454" s="5"/>
      <c r="AF1454" s="5"/>
      <c r="AG1454" s="5"/>
      <c r="AH1454" s="5"/>
      <c r="AI1454" s="5"/>
      <c r="AJ1454" s="5"/>
      <c r="AK1454" s="5"/>
      <c r="AL1454" s="5"/>
      <c r="AM1454" s="5">
        <v>2</v>
      </c>
      <c r="AN1454" s="5"/>
      <c r="AO1454" s="5">
        <f t="shared" si="23"/>
        <v>1.347246556206696</v>
      </c>
      <c r="AP1454" s="5"/>
      <c r="AQ1454" s="5"/>
      <c r="AR1454" s="5" t="s">
        <v>2910</v>
      </c>
    </row>
    <row r="1455" spans="1:44">
      <c r="A1455" s="5" t="s">
        <v>1490</v>
      </c>
      <c r="B1455" s="5" t="s">
        <v>1489</v>
      </c>
      <c r="C1455" s="5" t="s">
        <v>1718</v>
      </c>
      <c r="D1455" s="5">
        <v>2012</v>
      </c>
      <c r="E1455" s="5" t="s">
        <v>1717</v>
      </c>
      <c r="F1455" s="5" t="s">
        <v>516</v>
      </c>
      <c r="G1455" s="5">
        <v>40.754300000000001</v>
      </c>
      <c r="H1455" s="5">
        <v>13.891299999999999</v>
      </c>
      <c r="I1455" s="5" t="s">
        <v>2912</v>
      </c>
      <c r="J1455" s="5" t="s">
        <v>95</v>
      </c>
      <c r="K1455" s="5" t="s">
        <v>846</v>
      </c>
      <c r="L1455" s="5" t="s">
        <v>48</v>
      </c>
      <c r="M1455" s="5" t="s">
        <v>166</v>
      </c>
      <c r="N1455" s="5" t="s">
        <v>165</v>
      </c>
      <c r="O1455" s="5">
        <v>695</v>
      </c>
      <c r="P1455" s="5"/>
      <c r="Q1455" s="5"/>
      <c r="R1455" s="5"/>
      <c r="S1455" s="5">
        <v>0.5</v>
      </c>
      <c r="T1455" s="5"/>
      <c r="U1455" s="5"/>
      <c r="V1455" s="5">
        <v>0.02</v>
      </c>
      <c r="W1455" s="5">
        <v>0.04</v>
      </c>
      <c r="X1455" s="5"/>
      <c r="Y1455" s="5"/>
      <c r="Z1455" s="5"/>
      <c r="AA1455" s="5"/>
      <c r="AB1455" s="5"/>
      <c r="AC1455" s="5"/>
      <c r="AD1455" s="5"/>
      <c r="AE1455" s="5"/>
      <c r="AF1455" s="5"/>
      <c r="AG1455" s="5"/>
      <c r="AH1455" s="5"/>
      <c r="AI1455" s="5"/>
      <c r="AJ1455" s="5"/>
      <c r="AK1455" s="5"/>
      <c r="AL1455" s="5"/>
      <c r="AM1455" s="5">
        <v>0.5</v>
      </c>
      <c r="AN1455" s="5"/>
      <c r="AO1455" s="5">
        <f t="shared" si="23"/>
        <v>1.3709095854665676</v>
      </c>
      <c r="AP1455" s="5"/>
      <c r="AQ1455" s="5"/>
      <c r="AR1455" s="5" t="s">
        <v>2910</v>
      </c>
    </row>
    <row r="1456" spans="1:44">
      <c r="A1456" s="5" t="s">
        <v>1490</v>
      </c>
      <c r="B1456" s="5" t="s">
        <v>1489</v>
      </c>
      <c r="C1456" s="5" t="s">
        <v>1718</v>
      </c>
      <c r="D1456" s="5">
        <v>2012</v>
      </c>
      <c r="E1456" s="5" t="s">
        <v>1717</v>
      </c>
      <c r="F1456" s="5" t="s">
        <v>516</v>
      </c>
      <c r="G1456" s="5">
        <v>40.754300000000001</v>
      </c>
      <c r="H1456" s="5">
        <v>13.891299999999999</v>
      </c>
      <c r="I1456" s="5" t="s">
        <v>2912</v>
      </c>
      <c r="J1456" s="5" t="s">
        <v>95</v>
      </c>
      <c r="K1456" s="5" t="s">
        <v>846</v>
      </c>
      <c r="L1456" s="5" t="s">
        <v>48</v>
      </c>
      <c r="M1456" s="5" t="s">
        <v>166</v>
      </c>
      <c r="N1456" s="5" t="s">
        <v>165</v>
      </c>
      <c r="O1456" s="5">
        <v>696</v>
      </c>
      <c r="P1456" s="5"/>
      <c r="Q1456" s="5"/>
      <c r="R1456" s="5"/>
      <c r="S1456" s="5">
        <v>0.5</v>
      </c>
      <c r="T1456" s="5"/>
      <c r="U1456" s="5"/>
      <c r="V1456" s="5">
        <v>0.04</v>
      </c>
      <c r="W1456" s="5">
        <v>7.0000000000000007E-2</v>
      </c>
      <c r="X1456" s="5"/>
      <c r="Y1456" s="5"/>
      <c r="Z1456" s="5"/>
      <c r="AA1456" s="5"/>
      <c r="AB1456" s="5"/>
      <c r="AC1456" s="5"/>
      <c r="AD1456" s="5"/>
      <c r="AE1456" s="5"/>
      <c r="AF1456" s="5"/>
      <c r="AG1456" s="5"/>
      <c r="AH1456" s="5"/>
      <c r="AI1456" s="5"/>
      <c r="AJ1456" s="5"/>
      <c r="AK1456" s="5"/>
      <c r="AL1456" s="5"/>
      <c r="AM1456" s="5">
        <v>0.5</v>
      </c>
      <c r="AN1456" s="5"/>
      <c r="AO1456" s="5">
        <f t="shared" si="23"/>
        <v>1.3664413271437603</v>
      </c>
      <c r="AP1456" s="5"/>
      <c r="AQ1456" s="5"/>
      <c r="AR1456" s="5" t="s">
        <v>2910</v>
      </c>
    </row>
    <row r="1457" spans="1:44">
      <c r="A1457" s="5" t="s">
        <v>1490</v>
      </c>
      <c r="B1457" s="5" t="s">
        <v>1489</v>
      </c>
      <c r="C1457" s="5" t="s">
        <v>1718</v>
      </c>
      <c r="D1457" s="5">
        <v>2012</v>
      </c>
      <c r="E1457" s="5" t="s">
        <v>1717</v>
      </c>
      <c r="F1457" s="5" t="s">
        <v>516</v>
      </c>
      <c r="G1457" s="5">
        <v>40.754300000000001</v>
      </c>
      <c r="H1457" s="5">
        <v>13.891299999999999</v>
      </c>
      <c r="I1457" s="5" t="s">
        <v>2912</v>
      </c>
      <c r="J1457" s="5" t="s">
        <v>95</v>
      </c>
      <c r="K1457" s="5" t="s">
        <v>846</v>
      </c>
      <c r="L1457" s="5" t="s">
        <v>48</v>
      </c>
      <c r="M1457" s="5" t="s">
        <v>166</v>
      </c>
      <c r="N1457" s="5" t="s">
        <v>165</v>
      </c>
      <c r="O1457" s="5">
        <v>670</v>
      </c>
      <c r="P1457" s="5"/>
      <c r="Q1457" s="5"/>
      <c r="R1457" s="5"/>
      <c r="S1457" s="5">
        <v>0.5</v>
      </c>
      <c r="T1457" s="5"/>
      <c r="U1457" s="5"/>
      <c r="V1457" s="5">
        <v>0.05</v>
      </c>
      <c r="W1457" s="5">
        <v>0.09</v>
      </c>
      <c r="X1457" s="5"/>
      <c r="Y1457" s="5"/>
      <c r="Z1457" s="5"/>
      <c r="AA1457" s="5"/>
      <c r="AB1457" s="5"/>
      <c r="AC1457" s="5"/>
      <c r="AD1457" s="5"/>
      <c r="AE1457" s="5"/>
      <c r="AF1457" s="5"/>
      <c r="AG1457" s="5"/>
      <c r="AH1457" s="5"/>
      <c r="AI1457" s="5"/>
      <c r="AJ1457" s="5"/>
      <c r="AK1457" s="5"/>
      <c r="AL1457" s="5"/>
      <c r="AM1457" s="5">
        <v>0.5</v>
      </c>
      <c r="AN1457" s="5"/>
      <c r="AO1457" s="5">
        <f t="shared" si="23"/>
        <v>1.3634705820652608</v>
      </c>
      <c r="AP1457" s="5"/>
      <c r="AQ1457" s="5"/>
      <c r="AR1457" s="5" t="s">
        <v>2910</v>
      </c>
    </row>
    <row r="1458" spans="1:44">
      <c r="A1458" s="5" t="s">
        <v>1490</v>
      </c>
      <c r="B1458" s="5" t="s">
        <v>1489</v>
      </c>
      <c r="C1458" s="5" t="s">
        <v>1718</v>
      </c>
      <c r="D1458" s="5">
        <v>2012</v>
      </c>
      <c r="E1458" s="5" t="s">
        <v>1717</v>
      </c>
      <c r="F1458" s="5" t="s">
        <v>516</v>
      </c>
      <c r="G1458" s="5">
        <v>40.754300000000001</v>
      </c>
      <c r="H1458" s="5">
        <v>13.891299999999999</v>
      </c>
      <c r="I1458" s="5" t="s">
        <v>2912</v>
      </c>
      <c r="J1458" s="5" t="s">
        <v>95</v>
      </c>
      <c r="K1458" s="5" t="s">
        <v>846</v>
      </c>
      <c r="L1458" s="5" t="s">
        <v>48</v>
      </c>
      <c r="M1458" s="5" t="s">
        <v>166</v>
      </c>
      <c r="N1458" s="5" t="s">
        <v>165</v>
      </c>
      <c r="O1458" s="5">
        <v>671</v>
      </c>
      <c r="P1458" s="5"/>
      <c r="Q1458" s="5"/>
      <c r="R1458" s="5"/>
      <c r="S1458" s="5">
        <v>0.5</v>
      </c>
      <c r="T1458" s="5"/>
      <c r="U1458" s="5"/>
      <c r="V1458" s="5">
        <v>0.17</v>
      </c>
      <c r="W1458" s="5">
        <v>0.31</v>
      </c>
      <c r="X1458" s="5"/>
      <c r="Y1458" s="5"/>
      <c r="Z1458" s="5"/>
      <c r="AA1458" s="5"/>
      <c r="AB1458" s="5"/>
      <c r="AC1458" s="5"/>
      <c r="AD1458" s="5"/>
      <c r="AE1458" s="5"/>
      <c r="AF1458" s="5"/>
      <c r="AG1458" s="5"/>
      <c r="AH1458" s="5"/>
      <c r="AI1458" s="5"/>
      <c r="AJ1458" s="5"/>
      <c r="AK1458" s="5"/>
      <c r="AL1458" s="5"/>
      <c r="AM1458" s="5">
        <v>0.5</v>
      </c>
      <c r="AN1458" s="5"/>
      <c r="AO1458" s="5">
        <f t="shared" si="23"/>
        <v>1.3312155810956292</v>
      </c>
      <c r="AP1458" s="5"/>
      <c r="AQ1458" s="5"/>
      <c r="AR1458" s="5" t="s">
        <v>2910</v>
      </c>
    </row>
    <row r="1459" spans="1:44">
      <c r="A1459" s="5" t="s">
        <v>1490</v>
      </c>
      <c r="B1459" s="5" t="s">
        <v>1489</v>
      </c>
      <c r="C1459" s="5" t="s">
        <v>1683</v>
      </c>
      <c r="D1459" s="5">
        <v>2012</v>
      </c>
      <c r="E1459" s="5" t="s">
        <v>1682</v>
      </c>
      <c r="F1459" s="5" t="s">
        <v>81</v>
      </c>
      <c r="G1459" s="5">
        <v>-5.07</v>
      </c>
      <c r="H1459" s="5">
        <v>119.45</v>
      </c>
      <c r="I1459" s="5" t="s">
        <v>2912</v>
      </c>
      <c r="J1459" s="5" t="s">
        <v>49</v>
      </c>
      <c r="K1459" t="s">
        <v>2923</v>
      </c>
      <c r="L1459" s="5" t="s">
        <v>48</v>
      </c>
      <c r="M1459" s="5" t="s">
        <v>80</v>
      </c>
      <c r="N1459" s="5" t="s">
        <v>79</v>
      </c>
      <c r="O1459" s="5">
        <v>458</v>
      </c>
      <c r="P1459" s="5"/>
      <c r="Q1459" s="5"/>
      <c r="R1459" s="5"/>
      <c r="S1459" s="5">
        <v>10</v>
      </c>
      <c r="T1459" s="5"/>
      <c r="U1459" s="5"/>
      <c r="V1459" s="5">
        <v>20.62</v>
      </c>
      <c r="W1459" s="5">
        <v>1.89</v>
      </c>
      <c r="X1459" s="5"/>
      <c r="Y1459" s="5"/>
      <c r="Z1459" s="5"/>
      <c r="AA1459" s="5"/>
      <c r="AB1459" s="5"/>
      <c r="AC1459" s="5"/>
      <c r="AD1459" s="5"/>
      <c r="AE1459" s="5"/>
      <c r="AF1459" s="5"/>
      <c r="AG1459" s="5"/>
      <c r="AH1459" s="5"/>
      <c r="AI1459" s="5"/>
      <c r="AJ1459" s="5"/>
      <c r="AK1459" s="5"/>
      <c r="AL1459" s="5"/>
      <c r="AM1459" s="5">
        <v>10</v>
      </c>
      <c r="AN1459" s="5">
        <v>72</v>
      </c>
      <c r="AO1459" s="5">
        <f t="shared" si="23"/>
        <v>1.1209243394112716</v>
      </c>
      <c r="AP1459" s="5"/>
      <c r="AQ1459" s="5"/>
      <c r="AR1459" s="5" t="s">
        <v>2910</v>
      </c>
    </row>
    <row r="1460" spans="1:44">
      <c r="A1460" s="5" t="s">
        <v>1490</v>
      </c>
      <c r="B1460" s="5" t="s">
        <v>1489</v>
      </c>
      <c r="C1460" s="5" t="s">
        <v>1681</v>
      </c>
      <c r="D1460" s="5">
        <v>2012</v>
      </c>
      <c r="E1460" s="5" t="s">
        <v>1680</v>
      </c>
      <c r="F1460" s="5" t="s">
        <v>66</v>
      </c>
      <c r="G1460" s="5">
        <v>25.046199999999999</v>
      </c>
      <c r="H1460" s="5">
        <v>-80.644599999999997</v>
      </c>
      <c r="I1460" s="5" t="s">
        <v>50</v>
      </c>
      <c r="J1460" s="5" t="s">
        <v>217</v>
      </c>
      <c r="K1460" s="5" t="s">
        <v>217</v>
      </c>
      <c r="L1460" s="5" t="s">
        <v>48</v>
      </c>
      <c r="M1460" s="5" t="s">
        <v>146</v>
      </c>
      <c r="N1460" s="5" t="s">
        <v>47</v>
      </c>
      <c r="O1460" s="5">
        <v>460</v>
      </c>
      <c r="P1460" s="5"/>
      <c r="Q1460" s="5"/>
      <c r="R1460" s="5"/>
      <c r="S1460" s="5">
        <v>205</v>
      </c>
      <c r="T1460" s="5"/>
      <c r="U1460" s="5"/>
      <c r="V1460" s="5">
        <v>294.57</v>
      </c>
      <c r="W1460" s="5">
        <v>1.41</v>
      </c>
      <c r="X1460" s="5"/>
      <c r="Y1460" s="5"/>
      <c r="Z1460" s="5"/>
      <c r="AA1460" s="5">
        <v>27.450651000000001</v>
      </c>
      <c r="AB1460" s="5"/>
      <c r="AC1460" s="5"/>
      <c r="AD1460" s="5">
        <v>52.790216999999998</v>
      </c>
      <c r="AE1460" s="5"/>
      <c r="AF1460" s="5"/>
      <c r="AG1460" s="5">
        <v>84.887000599999993</v>
      </c>
      <c r="AH1460" s="5"/>
      <c r="AI1460" s="5"/>
      <c r="AJ1460" s="5">
        <v>161.539188</v>
      </c>
      <c r="AK1460" s="5"/>
      <c r="AL1460" s="5"/>
      <c r="AM1460" s="5">
        <v>200</v>
      </c>
      <c r="AN1460" s="5"/>
      <c r="AO1460" s="5">
        <f>1.30938*0.8146^W1460</f>
        <v>0.98061225207458802</v>
      </c>
      <c r="AP1460" s="5"/>
      <c r="AQ1460" s="5"/>
      <c r="AR1460" s="5" t="s">
        <v>2910</v>
      </c>
    </row>
    <row r="1461" spans="1:44">
      <c r="A1461" s="5" t="s">
        <v>1490</v>
      </c>
      <c r="B1461" s="5" t="s">
        <v>1489</v>
      </c>
      <c r="C1461" s="5" t="s">
        <v>1679</v>
      </c>
      <c r="D1461" s="5">
        <v>2012</v>
      </c>
      <c r="E1461" s="5" t="s">
        <v>1678</v>
      </c>
      <c r="F1461" s="5" t="s">
        <v>789</v>
      </c>
      <c r="G1461" s="5">
        <v>-4.4166699999999999</v>
      </c>
      <c r="H1461" s="5">
        <v>39.5</v>
      </c>
      <c r="I1461" s="5" t="s">
        <v>156</v>
      </c>
      <c r="J1461" s="5" t="s">
        <v>155</v>
      </c>
      <c r="K1461" s="5" t="s">
        <v>2923</v>
      </c>
      <c r="L1461" s="5" t="s">
        <v>48</v>
      </c>
      <c r="M1461" s="5" t="s">
        <v>336</v>
      </c>
      <c r="N1461" s="5" t="s">
        <v>2984</v>
      </c>
      <c r="O1461" s="5">
        <v>461</v>
      </c>
      <c r="P1461" s="5"/>
      <c r="Q1461" s="5"/>
      <c r="R1461" s="5"/>
      <c r="S1461" s="5">
        <v>7</v>
      </c>
      <c r="T1461" s="5">
        <v>64.400000000000006</v>
      </c>
      <c r="U1461" s="5">
        <v>8.43</v>
      </c>
      <c r="V1461" s="5">
        <v>28.87</v>
      </c>
      <c r="W1461" s="5">
        <v>3.78</v>
      </c>
      <c r="X1461" s="5">
        <v>35.53</v>
      </c>
      <c r="Y1461" s="5">
        <v>4.6500000000000004</v>
      </c>
      <c r="Z1461" s="5"/>
      <c r="AA1461" s="5"/>
      <c r="AB1461" s="5"/>
      <c r="AC1461" s="5"/>
      <c r="AD1461" s="5"/>
      <c r="AE1461" s="5"/>
      <c r="AF1461" s="5"/>
      <c r="AG1461" s="5"/>
      <c r="AH1461" s="5"/>
      <c r="AI1461" s="5"/>
      <c r="AJ1461" s="5"/>
      <c r="AK1461" s="5"/>
      <c r="AL1461" s="5"/>
      <c r="AM1461" s="5">
        <v>7</v>
      </c>
      <c r="AN1461" s="5"/>
      <c r="AO1461" s="5">
        <f t="shared" ref="AO1461:AO1467" si="24">1.27746*0.8345^W1461</f>
        <v>0.64467210603920866</v>
      </c>
      <c r="AP1461" s="5"/>
      <c r="AQ1461" s="5"/>
      <c r="AR1461" s="5" t="s">
        <v>2910</v>
      </c>
    </row>
    <row r="1462" spans="1:44">
      <c r="A1462" s="5" t="s">
        <v>1490</v>
      </c>
      <c r="B1462" s="5" t="s">
        <v>1489</v>
      </c>
      <c r="C1462" s="5" t="s">
        <v>1679</v>
      </c>
      <c r="D1462" s="5">
        <v>2012</v>
      </c>
      <c r="E1462" s="5" t="s">
        <v>1678</v>
      </c>
      <c r="F1462" s="5" t="s">
        <v>789</v>
      </c>
      <c r="G1462" s="5">
        <v>-4.4166699999999999</v>
      </c>
      <c r="H1462" s="5">
        <v>39.5</v>
      </c>
      <c r="I1462" s="5" t="s">
        <v>156</v>
      </c>
      <c r="J1462" s="5" t="s">
        <v>155</v>
      </c>
      <c r="K1462" s="5" t="s">
        <v>2923</v>
      </c>
      <c r="L1462" s="5" t="s">
        <v>48</v>
      </c>
      <c r="M1462" s="5" t="s">
        <v>336</v>
      </c>
      <c r="N1462" s="5" t="s">
        <v>2984</v>
      </c>
      <c r="O1462" s="5">
        <v>462</v>
      </c>
      <c r="P1462" s="5"/>
      <c r="Q1462" s="5"/>
      <c r="R1462" s="5"/>
      <c r="S1462" s="5">
        <v>7</v>
      </c>
      <c r="T1462" s="5">
        <v>56.64</v>
      </c>
      <c r="U1462" s="5">
        <v>7.42</v>
      </c>
      <c r="V1462" s="5">
        <v>16.95</v>
      </c>
      <c r="W1462" s="5">
        <v>2.2200000000000002</v>
      </c>
      <c r="X1462" s="5">
        <v>39.68</v>
      </c>
      <c r="Y1462" s="5">
        <v>5.2</v>
      </c>
      <c r="Z1462" s="5"/>
      <c r="AA1462" s="5"/>
      <c r="AB1462" s="5"/>
      <c r="AC1462" s="5"/>
      <c r="AD1462" s="5"/>
      <c r="AE1462" s="5"/>
      <c r="AF1462" s="5"/>
      <c r="AG1462" s="5"/>
      <c r="AH1462" s="5"/>
      <c r="AI1462" s="5"/>
      <c r="AJ1462" s="5"/>
      <c r="AK1462" s="5"/>
      <c r="AL1462" s="5"/>
      <c r="AM1462" s="5">
        <v>7</v>
      </c>
      <c r="AN1462" s="5"/>
      <c r="AO1462" s="5">
        <f t="shared" si="24"/>
        <v>0.85489698883097331</v>
      </c>
      <c r="AP1462" s="5"/>
      <c r="AQ1462" s="5"/>
      <c r="AR1462" s="5" t="s">
        <v>2910</v>
      </c>
    </row>
    <row r="1463" spans="1:44">
      <c r="A1463" s="5" t="s">
        <v>1490</v>
      </c>
      <c r="B1463" s="5" t="s">
        <v>1489</v>
      </c>
      <c r="C1463" s="5" t="s">
        <v>1679</v>
      </c>
      <c r="D1463" s="5">
        <v>2012</v>
      </c>
      <c r="E1463" s="5" t="s">
        <v>1678</v>
      </c>
      <c r="F1463" s="5" t="s">
        <v>789</v>
      </c>
      <c r="G1463" s="5">
        <v>-4.4166699999999999</v>
      </c>
      <c r="H1463" s="5">
        <v>39.5</v>
      </c>
      <c r="I1463" s="5" t="s">
        <v>156</v>
      </c>
      <c r="J1463" s="5" t="s">
        <v>155</v>
      </c>
      <c r="K1463" s="5" t="s">
        <v>2923</v>
      </c>
      <c r="L1463" s="5" t="s">
        <v>48</v>
      </c>
      <c r="M1463" s="5" t="s">
        <v>336</v>
      </c>
      <c r="N1463" s="5" t="s">
        <v>2984</v>
      </c>
      <c r="O1463" s="5">
        <v>463</v>
      </c>
      <c r="P1463" s="5"/>
      <c r="Q1463" s="5"/>
      <c r="R1463" s="5"/>
      <c r="S1463" s="5">
        <v>7</v>
      </c>
      <c r="T1463" s="5">
        <v>30.53</v>
      </c>
      <c r="U1463" s="5">
        <v>4</v>
      </c>
      <c r="V1463" s="5">
        <v>5.19</v>
      </c>
      <c r="W1463" s="5">
        <v>0.68</v>
      </c>
      <c r="X1463" s="5">
        <v>25.34</v>
      </c>
      <c r="Y1463" s="5">
        <v>3.32</v>
      </c>
      <c r="Z1463" s="5"/>
      <c r="AA1463" s="5"/>
      <c r="AB1463" s="5"/>
      <c r="AC1463" s="5"/>
      <c r="AD1463" s="5"/>
      <c r="AE1463" s="5"/>
      <c r="AF1463" s="5"/>
      <c r="AG1463" s="5"/>
      <c r="AH1463" s="5"/>
      <c r="AI1463" s="5"/>
      <c r="AJ1463" s="5"/>
      <c r="AK1463" s="5"/>
      <c r="AL1463" s="5"/>
      <c r="AM1463" s="5">
        <v>7</v>
      </c>
      <c r="AN1463" s="5"/>
      <c r="AO1463" s="5">
        <f t="shared" si="24"/>
        <v>1.1295805928429234</v>
      </c>
      <c r="AP1463" s="5"/>
      <c r="AQ1463" s="5"/>
      <c r="AR1463" s="5" t="s">
        <v>2910</v>
      </c>
    </row>
    <row r="1464" spans="1:44">
      <c r="A1464" s="5" t="s">
        <v>1490</v>
      </c>
      <c r="B1464" s="5" t="s">
        <v>1489</v>
      </c>
      <c r="C1464" s="5" t="s">
        <v>1679</v>
      </c>
      <c r="D1464" s="5">
        <v>2012</v>
      </c>
      <c r="E1464" s="5" t="s">
        <v>1678</v>
      </c>
      <c r="F1464" s="5" t="s">
        <v>789</v>
      </c>
      <c r="G1464" s="5">
        <v>-4.4166699999999999</v>
      </c>
      <c r="H1464" s="5">
        <v>39.5</v>
      </c>
      <c r="I1464" s="5" t="s">
        <v>156</v>
      </c>
      <c r="J1464" s="5" t="s">
        <v>155</v>
      </c>
      <c r="K1464" s="5" t="s">
        <v>2923</v>
      </c>
      <c r="L1464" s="5" t="s">
        <v>48</v>
      </c>
      <c r="M1464" s="5" t="s">
        <v>336</v>
      </c>
      <c r="N1464" s="5" t="s">
        <v>2984</v>
      </c>
      <c r="O1464" s="5">
        <v>464</v>
      </c>
      <c r="P1464" s="5"/>
      <c r="Q1464" s="5"/>
      <c r="R1464" s="5"/>
      <c r="S1464" s="5">
        <v>7</v>
      </c>
      <c r="T1464" s="5">
        <v>78.709999999999994</v>
      </c>
      <c r="U1464" s="5">
        <v>10.31</v>
      </c>
      <c r="V1464" s="5">
        <v>5.12</v>
      </c>
      <c r="W1464" s="5">
        <v>0.67</v>
      </c>
      <c r="X1464" s="5">
        <v>73.59</v>
      </c>
      <c r="Y1464" s="5">
        <v>9.64</v>
      </c>
      <c r="Z1464" s="5"/>
      <c r="AA1464" s="5"/>
      <c r="AB1464" s="5"/>
      <c r="AC1464" s="5"/>
      <c r="AD1464" s="5"/>
      <c r="AE1464" s="5"/>
      <c r="AF1464" s="5"/>
      <c r="AG1464" s="5"/>
      <c r="AH1464" s="5"/>
      <c r="AI1464" s="5"/>
      <c r="AJ1464" s="5"/>
      <c r="AK1464" s="5"/>
      <c r="AL1464" s="5"/>
      <c r="AM1464" s="5">
        <v>7</v>
      </c>
      <c r="AN1464" s="5"/>
      <c r="AO1464" s="5">
        <f t="shared" si="24"/>
        <v>1.1316261085377746</v>
      </c>
      <c r="AP1464" s="5"/>
      <c r="AQ1464" s="5"/>
      <c r="AR1464" s="5" t="s">
        <v>2910</v>
      </c>
    </row>
    <row r="1465" spans="1:44">
      <c r="A1465" s="5" t="s">
        <v>1490</v>
      </c>
      <c r="B1465" s="5" t="s">
        <v>1489</v>
      </c>
      <c r="C1465" s="5" t="s">
        <v>1679</v>
      </c>
      <c r="D1465" s="5">
        <v>2012</v>
      </c>
      <c r="E1465" s="5" t="s">
        <v>1678</v>
      </c>
      <c r="F1465" s="5" t="s">
        <v>789</v>
      </c>
      <c r="G1465" s="5">
        <v>-4.4166699999999999</v>
      </c>
      <c r="H1465" s="5">
        <v>39.5</v>
      </c>
      <c r="I1465" s="5" t="s">
        <v>156</v>
      </c>
      <c r="J1465" s="5" t="s">
        <v>155</v>
      </c>
      <c r="K1465" s="5" t="s">
        <v>2923</v>
      </c>
      <c r="L1465" s="5" t="s">
        <v>48</v>
      </c>
      <c r="M1465" s="5" t="s">
        <v>336</v>
      </c>
      <c r="N1465" s="5" t="s">
        <v>2984</v>
      </c>
      <c r="O1465" s="5">
        <v>465</v>
      </c>
      <c r="P1465" s="5"/>
      <c r="Q1465" s="5"/>
      <c r="R1465" s="5"/>
      <c r="S1465" s="5">
        <v>7</v>
      </c>
      <c r="T1465" s="5">
        <v>85.49</v>
      </c>
      <c r="U1465" s="5">
        <v>11.19</v>
      </c>
      <c r="V1465" s="5">
        <v>4.8099999999999996</v>
      </c>
      <c r="W1465" s="5">
        <v>0.63</v>
      </c>
      <c r="X1465" s="5">
        <v>80.67</v>
      </c>
      <c r="Y1465" s="5">
        <v>10.56</v>
      </c>
      <c r="Z1465" s="5"/>
      <c r="AA1465" s="5"/>
      <c r="AB1465" s="5"/>
      <c r="AC1465" s="5"/>
      <c r="AD1465" s="5"/>
      <c r="AE1465" s="5"/>
      <c r="AF1465" s="5"/>
      <c r="AG1465" s="5"/>
      <c r="AH1465" s="5"/>
      <c r="AI1465" s="5"/>
      <c r="AJ1465" s="5"/>
      <c r="AK1465" s="5"/>
      <c r="AL1465" s="5"/>
      <c r="AM1465" s="5">
        <v>7</v>
      </c>
      <c r="AN1465" s="5"/>
      <c r="AO1465" s="5">
        <f t="shared" si="24"/>
        <v>1.1398452799417564</v>
      </c>
      <c r="AP1465" s="5"/>
      <c r="AQ1465" s="5"/>
      <c r="AR1465" s="5" t="s">
        <v>2910</v>
      </c>
    </row>
    <row r="1466" spans="1:44">
      <c r="A1466" s="5" t="s">
        <v>1490</v>
      </c>
      <c r="B1466" s="5" t="s">
        <v>1489</v>
      </c>
      <c r="C1466" s="5" t="s">
        <v>1679</v>
      </c>
      <c r="D1466" s="5">
        <v>2012</v>
      </c>
      <c r="E1466" s="5" t="s">
        <v>1678</v>
      </c>
      <c r="F1466" s="5" t="s">
        <v>789</v>
      </c>
      <c r="G1466" s="5">
        <v>-4.4166699999999999</v>
      </c>
      <c r="H1466" s="5">
        <v>39.5</v>
      </c>
      <c r="I1466" s="5" t="s">
        <v>156</v>
      </c>
      <c r="J1466" s="5" t="s">
        <v>155</v>
      </c>
      <c r="K1466" s="5" t="s">
        <v>2923</v>
      </c>
      <c r="L1466" s="5" t="s">
        <v>48</v>
      </c>
      <c r="M1466" s="5" t="s">
        <v>336</v>
      </c>
      <c r="N1466" s="5" t="s">
        <v>2984</v>
      </c>
      <c r="O1466" s="5">
        <v>466</v>
      </c>
      <c r="P1466" s="5"/>
      <c r="Q1466" s="5"/>
      <c r="R1466" s="5"/>
      <c r="S1466" s="5">
        <v>7</v>
      </c>
      <c r="T1466" s="5">
        <v>89.97</v>
      </c>
      <c r="U1466" s="5">
        <v>11.78</v>
      </c>
      <c r="V1466" s="5">
        <v>39.18</v>
      </c>
      <c r="W1466" s="5">
        <v>5.13</v>
      </c>
      <c r="X1466" s="5">
        <v>50.79</v>
      </c>
      <c r="Y1466" s="5">
        <v>6.65</v>
      </c>
      <c r="Z1466" s="5"/>
      <c r="AA1466" s="5"/>
      <c r="AB1466" s="5"/>
      <c r="AC1466" s="5"/>
      <c r="AD1466" s="5"/>
      <c r="AE1466" s="5"/>
      <c r="AF1466" s="5"/>
      <c r="AG1466" s="5"/>
      <c r="AH1466" s="5"/>
      <c r="AI1466" s="5"/>
      <c r="AJ1466" s="5"/>
      <c r="AK1466" s="5"/>
      <c r="AL1466" s="5"/>
      <c r="AM1466" s="5">
        <v>7</v>
      </c>
      <c r="AN1466" s="5"/>
      <c r="AO1466" s="5">
        <f t="shared" si="24"/>
        <v>0.50496867687793812</v>
      </c>
      <c r="AP1466" s="5"/>
      <c r="AQ1466" s="5"/>
      <c r="AR1466" s="5" t="s">
        <v>2910</v>
      </c>
    </row>
    <row r="1467" spans="1:44">
      <c r="A1467" s="5" t="s">
        <v>1490</v>
      </c>
      <c r="B1467" s="5" t="s">
        <v>1489</v>
      </c>
      <c r="C1467" s="5" t="s">
        <v>1679</v>
      </c>
      <c r="D1467" s="5">
        <v>2012</v>
      </c>
      <c r="E1467" s="5" t="s">
        <v>1678</v>
      </c>
      <c r="F1467" s="5" t="s">
        <v>789</v>
      </c>
      <c r="G1467" s="5">
        <v>-4.4166699999999999</v>
      </c>
      <c r="H1467" s="5">
        <v>39.5</v>
      </c>
      <c r="I1467" s="5" t="s">
        <v>156</v>
      </c>
      <c r="J1467" s="5" t="s">
        <v>155</v>
      </c>
      <c r="K1467" s="5" t="s">
        <v>2923</v>
      </c>
      <c r="L1467" s="5" t="s">
        <v>48</v>
      </c>
      <c r="M1467" s="5" t="s">
        <v>336</v>
      </c>
      <c r="N1467" s="5" t="s">
        <v>2984</v>
      </c>
      <c r="O1467" s="5">
        <v>467</v>
      </c>
      <c r="P1467" s="5"/>
      <c r="Q1467" s="5"/>
      <c r="R1467" s="5"/>
      <c r="S1467" s="5">
        <v>7</v>
      </c>
      <c r="T1467" s="5">
        <v>59.83</v>
      </c>
      <c r="U1467" s="5">
        <v>7.83</v>
      </c>
      <c r="V1467" s="5">
        <v>5.12</v>
      </c>
      <c r="W1467" s="5">
        <v>0.67</v>
      </c>
      <c r="X1467" s="5">
        <v>54.71</v>
      </c>
      <c r="Y1467" s="5">
        <v>7.16</v>
      </c>
      <c r="Z1467" s="5"/>
      <c r="AA1467" s="5"/>
      <c r="AB1467" s="5"/>
      <c r="AC1467" s="5"/>
      <c r="AD1467" s="5"/>
      <c r="AE1467" s="5"/>
      <c r="AF1467" s="5"/>
      <c r="AG1467" s="5"/>
      <c r="AH1467" s="5"/>
      <c r="AI1467" s="5"/>
      <c r="AJ1467" s="5"/>
      <c r="AK1467" s="5"/>
      <c r="AL1467" s="5"/>
      <c r="AM1467" s="5">
        <v>7</v>
      </c>
      <c r="AN1467" s="5"/>
      <c r="AO1467" s="5">
        <f t="shared" si="24"/>
        <v>1.1316261085377746</v>
      </c>
      <c r="AP1467" s="5"/>
      <c r="AQ1467" s="5"/>
      <c r="AR1467" s="5" t="s">
        <v>2910</v>
      </c>
    </row>
    <row r="1468" spans="1:44">
      <c r="A1468" s="5" t="s">
        <v>1490</v>
      </c>
      <c r="B1468" s="5" t="s">
        <v>1489</v>
      </c>
      <c r="C1468" s="5" t="s">
        <v>1674</v>
      </c>
      <c r="D1468" s="5">
        <v>2012</v>
      </c>
      <c r="E1468" s="5" t="s">
        <v>1673</v>
      </c>
      <c r="F1468" s="5" t="s">
        <v>516</v>
      </c>
      <c r="G1468" s="5">
        <v>44.332999999999998</v>
      </c>
      <c r="H1468" s="5">
        <v>9.2330000000000005</v>
      </c>
      <c r="I1468" s="5" t="s">
        <v>2912</v>
      </c>
      <c r="J1468" s="5" t="s">
        <v>95</v>
      </c>
      <c r="K1468" s="5" t="s">
        <v>846</v>
      </c>
      <c r="L1468" s="5" t="s">
        <v>48</v>
      </c>
      <c r="M1468" s="5" t="s">
        <v>166</v>
      </c>
      <c r="N1468" s="5" t="s">
        <v>165</v>
      </c>
      <c r="O1468" s="5">
        <v>471</v>
      </c>
      <c r="P1468" s="5"/>
      <c r="Q1468" s="5"/>
      <c r="R1468" s="5"/>
      <c r="S1468" s="5">
        <v>1</v>
      </c>
      <c r="T1468" s="5"/>
      <c r="U1468" s="5"/>
      <c r="V1468" s="5">
        <v>0.39</v>
      </c>
      <c r="W1468" s="5">
        <v>0.35</v>
      </c>
      <c r="X1468" s="5"/>
      <c r="Y1468" s="5"/>
      <c r="Z1468" s="5"/>
      <c r="AA1468" s="5"/>
      <c r="AB1468" s="5"/>
      <c r="AC1468" s="5"/>
      <c r="AD1468" s="5"/>
      <c r="AE1468" s="5"/>
      <c r="AF1468" s="5"/>
      <c r="AG1468" s="5"/>
      <c r="AH1468" s="5"/>
      <c r="AI1468" s="5"/>
      <c r="AJ1468" s="5"/>
      <c r="AK1468" s="5"/>
      <c r="AL1468" s="5"/>
      <c r="AM1468" s="5">
        <v>1</v>
      </c>
      <c r="AN1468" s="5"/>
      <c r="AO1468" s="5">
        <f t="shared" ref="AO1468:AO1485" si="25">1.37689*0.89689^W1468</f>
        <v>1.3254335498452634</v>
      </c>
      <c r="AP1468" s="5"/>
      <c r="AQ1468" s="5"/>
      <c r="AR1468" s="5" t="s">
        <v>2910</v>
      </c>
    </row>
    <row r="1469" spans="1:44">
      <c r="A1469" s="5" t="s">
        <v>1490</v>
      </c>
      <c r="B1469" s="5" t="s">
        <v>1489</v>
      </c>
      <c r="C1469" s="5" t="s">
        <v>1674</v>
      </c>
      <c r="D1469" s="5">
        <v>2012</v>
      </c>
      <c r="E1469" s="5" t="s">
        <v>1673</v>
      </c>
      <c r="F1469" s="5" t="s">
        <v>516</v>
      </c>
      <c r="G1469" s="5">
        <v>44.332999999999998</v>
      </c>
      <c r="H1469" s="5">
        <v>9.2330000000000005</v>
      </c>
      <c r="I1469" s="5" t="s">
        <v>2912</v>
      </c>
      <c r="J1469" s="5" t="s">
        <v>95</v>
      </c>
      <c r="K1469" s="5" t="s">
        <v>846</v>
      </c>
      <c r="L1469" s="5" t="s">
        <v>48</v>
      </c>
      <c r="M1469" s="5" t="s">
        <v>166</v>
      </c>
      <c r="N1469" s="5" t="s">
        <v>165</v>
      </c>
      <c r="O1469" s="5">
        <v>472</v>
      </c>
      <c r="P1469" s="5"/>
      <c r="Q1469" s="5"/>
      <c r="R1469" s="5"/>
      <c r="S1469" s="5">
        <v>1</v>
      </c>
      <c r="T1469" s="5"/>
      <c r="U1469" s="5"/>
      <c r="V1469" s="5">
        <v>0.23</v>
      </c>
      <c r="W1469" s="5">
        <v>0.21</v>
      </c>
      <c r="X1469" s="5"/>
      <c r="Y1469" s="5"/>
      <c r="Z1469" s="5"/>
      <c r="AA1469" s="5"/>
      <c r="AB1469" s="5"/>
      <c r="AC1469" s="5"/>
      <c r="AD1469" s="5"/>
      <c r="AE1469" s="5"/>
      <c r="AF1469" s="5"/>
      <c r="AG1469" s="5"/>
      <c r="AH1469" s="5"/>
      <c r="AI1469" s="5"/>
      <c r="AJ1469" s="5"/>
      <c r="AK1469" s="5"/>
      <c r="AL1469" s="5"/>
      <c r="AM1469" s="5">
        <v>1</v>
      </c>
      <c r="AN1469" s="5"/>
      <c r="AO1469" s="5">
        <f t="shared" si="25"/>
        <v>1.3457812522439994</v>
      </c>
      <c r="AP1469" s="5"/>
      <c r="AQ1469" s="5"/>
      <c r="AR1469" s="5" t="s">
        <v>2910</v>
      </c>
    </row>
    <row r="1470" spans="1:44">
      <c r="A1470" s="5" t="s">
        <v>1490</v>
      </c>
      <c r="B1470" s="5" t="s">
        <v>1489</v>
      </c>
      <c r="C1470" s="5" t="s">
        <v>1674</v>
      </c>
      <c r="D1470" s="5">
        <v>2012</v>
      </c>
      <c r="E1470" s="5" t="s">
        <v>1673</v>
      </c>
      <c r="F1470" s="5" t="s">
        <v>516</v>
      </c>
      <c r="G1470" s="5">
        <v>44.332999999999998</v>
      </c>
      <c r="H1470" s="5">
        <v>9.2330000000000005</v>
      </c>
      <c r="I1470" s="5" t="s">
        <v>2912</v>
      </c>
      <c r="J1470" s="5" t="s">
        <v>95</v>
      </c>
      <c r="K1470" s="5" t="s">
        <v>846</v>
      </c>
      <c r="L1470" s="5" t="s">
        <v>48</v>
      </c>
      <c r="M1470" s="5" t="s">
        <v>166</v>
      </c>
      <c r="N1470" s="5" t="s">
        <v>165</v>
      </c>
      <c r="O1470" s="5">
        <v>473</v>
      </c>
      <c r="P1470" s="5"/>
      <c r="Q1470" s="5"/>
      <c r="R1470" s="5"/>
      <c r="S1470" s="5">
        <v>1</v>
      </c>
      <c r="T1470" s="5"/>
      <c r="U1470" s="5"/>
      <c r="V1470" s="5">
        <v>0.18</v>
      </c>
      <c r="W1470" s="5">
        <v>0.17</v>
      </c>
      <c r="X1470" s="5"/>
      <c r="Y1470" s="5"/>
      <c r="Z1470" s="5"/>
      <c r="AA1470" s="5"/>
      <c r="AB1470" s="5"/>
      <c r="AC1470" s="5"/>
      <c r="AD1470" s="5"/>
      <c r="AE1470" s="5"/>
      <c r="AF1470" s="5"/>
      <c r="AG1470" s="5"/>
      <c r="AH1470" s="5"/>
      <c r="AI1470" s="5"/>
      <c r="AJ1470" s="5"/>
      <c r="AK1470" s="5"/>
      <c r="AL1470" s="5"/>
      <c r="AM1470" s="5">
        <v>1</v>
      </c>
      <c r="AN1470" s="5"/>
      <c r="AO1470" s="5">
        <f t="shared" si="25"/>
        <v>1.351652047696204</v>
      </c>
      <c r="AP1470" s="5"/>
      <c r="AQ1470" s="5"/>
      <c r="AR1470" s="5" t="s">
        <v>2910</v>
      </c>
    </row>
    <row r="1471" spans="1:44">
      <c r="A1471" s="5" t="s">
        <v>1490</v>
      </c>
      <c r="B1471" s="5" t="s">
        <v>1489</v>
      </c>
      <c r="C1471" s="5" t="s">
        <v>1674</v>
      </c>
      <c r="D1471" s="5">
        <v>2012</v>
      </c>
      <c r="E1471" s="5" t="s">
        <v>1673</v>
      </c>
      <c r="F1471" s="5" t="s">
        <v>516</v>
      </c>
      <c r="G1471" s="5">
        <v>44.332999999999998</v>
      </c>
      <c r="H1471" s="5">
        <v>9.2330000000000005</v>
      </c>
      <c r="I1471" s="5" t="s">
        <v>2912</v>
      </c>
      <c r="J1471" s="5" t="s">
        <v>95</v>
      </c>
      <c r="K1471" s="5" t="s">
        <v>846</v>
      </c>
      <c r="L1471" s="5" t="s">
        <v>48</v>
      </c>
      <c r="M1471" s="5" t="s">
        <v>166</v>
      </c>
      <c r="N1471" s="5" t="s">
        <v>165</v>
      </c>
      <c r="O1471" s="5">
        <v>474</v>
      </c>
      <c r="P1471" s="5"/>
      <c r="Q1471" s="5"/>
      <c r="R1471" s="5"/>
      <c r="S1471" s="5">
        <v>1</v>
      </c>
      <c r="T1471" s="5"/>
      <c r="U1471" s="5"/>
      <c r="V1471" s="5">
        <v>0.43</v>
      </c>
      <c r="W1471" s="5">
        <v>0.39</v>
      </c>
      <c r="X1471" s="5"/>
      <c r="Y1471" s="5"/>
      <c r="Z1471" s="5"/>
      <c r="AA1471" s="5"/>
      <c r="AB1471" s="5"/>
      <c r="AC1471" s="5"/>
      <c r="AD1471" s="5"/>
      <c r="AE1471" s="5"/>
      <c r="AF1471" s="5"/>
      <c r="AG1471" s="5"/>
      <c r="AH1471" s="5"/>
      <c r="AI1471" s="5"/>
      <c r="AJ1471" s="5"/>
      <c r="AK1471" s="5"/>
      <c r="AL1471" s="5"/>
      <c r="AM1471" s="5">
        <v>1</v>
      </c>
      <c r="AN1471" s="5"/>
      <c r="AO1471" s="5">
        <f t="shared" si="25"/>
        <v>1.3196766323975417</v>
      </c>
      <c r="AP1471" s="5"/>
      <c r="AQ1471" s="5"/>
      <c r="AR1471" s="5" t="s">
        <v>2910</v>
      </c>
    </row>
    <row r="1472" spans="1:44">
      <c r="A1472" s="5" t="s">
        <v>1490</v>
      </c>
      <c r="B1472" s="5" t="s">
        <v>1489</v>
      </c>
      <c r="C1472" s="5" t="s">
        <v>1674</v>
      </c>
      <c r="D1472" s="5">
        <v>2012</v>
      </c>
      <c r="E1472" s="5" t="s">
        <v>1673</v>
      </c>
      <c r="F1472" s="5" t="s">
        <v>516</v>
      </c>
      <c r="G1472" s="5">
        <v>44.332999999999998</v>
      </c>
      <c r="H1472" s="5">
        <v>9.2330000000000005</v>
      </c>
      <c r="I1472" s="5" t="s">
        <v>2912</v>
      </c>
      <c r="J1472" s="5" t="s">
        <v>95</v>
      </c>
      <c r="K1472" s="5" t="s">
        <v>846</v>
      </c>
      <c r="L1472" s="5" t="s">
        <v>48</v>
      </c>
      <c r="M1472" s="5" t="s">
        <v>166</v>
      </c>
      <c r="N1472" s="5" t="s">
        <v>165</v>
      </c>
      <c r="O1472" s="5">
        <v>475</v>
      </c>
      <c r="P1472" s="5"/>
      <c r="Q1472" s="5"/>
      <c r="R1472" s="5"/>
      <c r="S1472" s="5">
        <v>1</v>
      </c>
      <c r="T1472" s="5"/>
      <c r="U1472" s="5"/>
      <c r="V1472" s="5">
        <v>0.27</v>
      </c>
      <c r="W1472" s="5">
        <v>0.25</v>
      </c>
      <c r="X1472" s="5"/>
      <c r="Y1472" s="5"/>
      <c r="Z1472" s="5"/>
      <c r="AA1472" s="5"/>
      <c r="AB1472" s="5"/>
      <c r="AC1472" s="5"/>
      <c r="AD1472" s="5"/>
      <c r="AE1472" s="5"/>
      <c r="AF1472" s="5"/>
      <c r="AG1472" s="5"/>
      <c r="AH1472" s="5"/>
      <c r="AI1472" s="5"/>
      <c r="AJ1472" s="5"/>
      <c r="AK1472" s="5"/>
      <c r="AL1472" s="5"/>
      <c r="AM1472" s="5">
        <v>1</v>
      </c>
      <c r="AN1472" s="5"/>
      <c r="AO1472" s="5">
        <f t="shared" si="25"/>
        <v>1.3399359561348396</v>
      </c>
      <c r="AP1472" s="5"/>
      <c r="AQ1472" s="5"/>
      <c r="AR1472" s="5" t="s">
        <v>2910</v>
      </c>
    </row>
    <row r="1473" spans="1:44">
      <c r="A1473" s="5" t="s">
        <v>1490</v>
      </c>
      <c r="B1473" s="5" t="s">
        <v>1489</v>
      </c>
      <c r="C1473" s="5" t="s">
        <v>1674</v>
      </c>
      <c r="D1473" s="5">
        <v>2012</v>
      </c>
      <c r="E1473" s="5" t="s">
        <v>1673</v>
      </c>
      <c r="F1473" s="5" t="s">
        <v>516</v>
      </c>
      <c r="G1473" s="5">
        <v>44.332999999999998</v>
      </c>
      <c r="H1473" s="5">
        <v>9.2330000000000005</v>
      </c>
      <c r="I1473" s="5" t="s">
        <v>2912</v>
      </c>
      <c r="J1473" s="5" t="s">
        <v>95</v>
      </c>
      <c r="K1473" s="5" t="s">
        <v>846</v>
      </c>
      <c r="L1473" s="5" t="s">
        <v>48</v>
      </c>
      <c r="M1473" s="5" t="s">
        <v>166</v>
      </c>
      <c r="N1473" s="5" t="s">
        <v>165</v>
      </c>
      <c r="O1473" s="5">
        <v>476</v>
      </c>
      <c r="P1473" s="5"/>
      <c r="Q1473" s="5"/>
      <c r="R1473" s="5"/>
      <c r="S1473" s="5">
        <v>1</v>
      </c>
      <c r="T1473" s="5"/>
      <c r="U1473" s="5"/>
      <c r="V1473" s="5">
        <v>1.72</v>
      </c>
      <c r="W1473" s="5">
        <v>1.58</v>
      </c>
      <c r="X1473" s="5"/>
      <c r="Y1473" s="5"/>
      <c r="Z1473" s="5"/>
      <c r="AA1473" s="5"/>
      <c r="AB1473" s="5"/>
      <c r="AC1473" s="5"/>
      <c r="AD1473" s="5"/>
      <c r="AE1473" s="5"/>
      <c r="AF1473" s="5"/>
      <c r="AG1473" s="5"/>
      <c r="AH1473" s="5"/>
      <c r="AI1473" s="5"/>
      <c r="AJ1473" s="5"/>
      <c r="AK1473" s="5"/>
      <c r="AL1473" s="5"/>
      <c r="AM1473" s="5">
        <v>1</v>
      </c>
      <c r="AN1473" s="5"/>
      <c r="AO1473" s="5">
        <f t="shared" si="25"/>
        <v>1.1593836006800124</v>
      </c>
      <c r="AP1473" s="5"/>
      <c r="AQ1473" s="5"/>
      <c r="AR1473" s="5" t="s">
        <v>2910</v>
      </c>
    </row>
    <row r="1474" spans="1:44">
      <c r="A1474" s="5" t="s">
        <v>1490</v>
      </c>
      <c r="B1474" s="5" t="s">
        <v>1489</v>
      </c>
      <c r="C1474" s="5" t="s">
        <v>1674</v>
      </c>
      <c r="D1474" s="5">
        <v>2012</v>
      </c>
      <c r="E1474" s="5" t="s">
        <v>1673</v>
      </c>
      <c r="F1474" s="5" t="s">
        <v>516</v>
      </c>
      <c r="G1474" s="5">
        <v>44.332999999999998</v>
      </c>
      <c r="H1474" s="5">
        <v>9.2330000000000005</v>
      </c>
      <c r="I1474" s="5" t="s">
        <v>2912</v>
      </c>
      <c r="J1474" s="5" t="s">
        <v>95</v>
      </c>
      <c r="K1474" s="5" t="s">
        <v>846</v>
      </c>
      <c r="L1474" s="5" t="s">
        <v>48</v>
      </c>
      <c r="M1474" s="5" t="s">
        <v>166</v>
      </c>
      <c r="N1474" s="5" t="s">
        <v>165</v>
      </c>
      <c r="O1474" s="5">
        <v>477</v>
      </c>
      <c r="P1474" s="5"/>
      <c r="Q1474" s="5"/>
      <c r="R1474" s="5"/>
      <c r="S1474" s="5">
        <v>1</v>
      </c>
      <c r="T1474" s="5"/>
      <c r="U1474" s="5"/>
      <c r="V1474" s="5">
        <v>0.18</v>
      </c>
      <c r="W1474" s="5">
        <v>0.17</v>
      </c>
      <c r="X1474" s="5"/>
      <c r="Y1474" s="5"/>
      <c r="Z1474" s="5"/>
      <c r="AA1474" s="5"/>
      <c r="AB1474" s="5"/>
      <c r="AC1474" s="5"/>
      <c r="AD1474" s="5"/>
      <c r="AE1474" s="5"/>
      <c r="AF1474" s="5"/>
      <c r="AG1474" s="5"/>
      <c r="AH1474" s="5"/>
      <c r="AI1474" s="5"/>
      <c r="AJ1474" s="5"/>
      <c r="AK1474" s="5"/>
      <c r="AL1474" s="5"/>
      <c r="AM1474" s="5">
        <v>1</v>
      </c>
      <c r="AN1474" s="5"/>
      <c r="AO1474" s="5">
        <f t="shared" si="25"/>
        <v>1.351652047696204</v>
      </c>
      <c r="AP1474" s="5"/>
      <c r="AQ1474" s="5"/>
      <c r="AR1474" s="5" t="s">
        <v>2910</v>
      </c>
    </row>
    <row r="1475" spans="1:44">
      <c r="A1475" s="5" t="s">
        <v>1490</v>
      </c>
      <c r="B1475" s="5" t="s">
        <v>1489</v>
      </c>
      <c r="C1475" s="5" t="s">
        <v>1674</v>
      </c>
      <c r="D1475" s="5">
        <v>2012</v>
      </c>
      <c r="E1475" s="5" t="s">
        <v>1673</v>
      </c>
      <c r="F1475" s="5" t="s">
        <v>516</v>
      </c>
      <c r="G1475" s="5">
        <v>44.332999999999998</v>
      </c>
      <c r="H1475" s="5">
        <v>9.2330000000000005</v>
      </c>
      <c r="I1475" s="5" t="s">
        <v>2912</v>
      </c>
      <c r="J1475" s="5" t="s">
        <v>95</v>
      </c>
      <c r="K1475" s="5" t="s">
        <v>846</v>
      </c>
      <c r="L1475" s="5" t="s">
        <v>48</v>
      </c>
      <c r="M1475" s="5" t="s">
        <v>166</v>
      </c>
      <c r="N1475" s="5" t="s">
        <v>165</v>
      </c>
      <c r="O1475" s="5">
        <v>478</v>
      </c>
      <c r="P1475" s="5"/>
      <c r="Q1475" s="5"/>
      <c r="R1475" s="5"/>
      <c r="S1475" s="5">
        <v>1</v>
      </c>
      <c r="T1475" s="5"/>
      <c r="U1475" s="5"/>
      <c r="V1475" s="5">
        <v>0.2</v>
      </c>
      <c r="W1475" s="5">
        <v>0.19</v>
      </c>
      <c r="X1475" s="5"/>
      <c r="Y1475" s="5"/>
      <c r="Z1475" s="5"/>
      <c r="AA1475" s="5"/>
      <c r="AB1475" s="5"/>
      <c r="AC1475" s="5"/>
      <c r="AD1475" s="5"/>
      <c r="AE1475" s="5"/>
      <c r="AF1475" s="5"/>
      <c r="AG1475" s="5"/>
      <c r="AH1475" s="5"/>
      <c r="AI1475" s="5"/>
      <c r="AJ1475" s="5"/>
      <c r="AK1475" s="5"/>
      <c r="AL1475" s="5"/>
      <c r="AM1475" s="5">
        <v>1</v>
      </c>
      <c r="AN1475" s="5"/>
      <c r="AO1475" s="5">
        <f t="shared" si="25"/>
        <v>1.3487134556112219</v>
      </c>
      <c r="AP1475" s="5"/>
      <c r="AQ1475" s="5"/>
      <c r="AR1475" s="5" t="s">
        <v>2910</v>
      </c>
    </row>
    <row r="1476" spans="1:44">
      <c r="A1476" s="5" t="s">
        <v>1490</v>
      </c>
      <c r="B1476" s="5" t="s">
        <v>1489</v>
      </c>
      <c r="C1476" s="5" t="s">
        <v>1674</v>
      </c>
      <c r="D1476" s="5">
        <v>2012</v>
      </c>
      <c r="E1476" s="5" t="s">
        <v>1673</v>
      </c>
      <c r="F1476" s="5" t="s">
        <v>516</v>
      </c>
      <c r="G1476" s="5">
        <v>44.332999999999998</v>
      </c>
      <c r="H1476" s="5">
        <v>9.2330000000000005</v>
      </c>
      <c r="I1476" s="5" t="s">
        <v>2912</v>
      </c>
      <c r="J1476" s="5" t="s">
        <v>95</v>
      </c>
      <c r="K1476" s="5" t="s">
        <v>846</v>
      </c>
      <c r="L1476" s="5" t="s">
        <v>48</v>
      </c>
      <c r="M1476" s="5" t="s">
        <v>166</v>
      </c>
      <c r="N1476" s="5" t="s">
        <v>165</v>
      </c>
      <c r="O1476" s="5">
        <v>479</v>
      </c>
      <c r="P1476" s="5"/>
      <c r="Q1476" s="5"/>
      <c r="R1476" s="5"/>
      <c r="S1476" s="5">
        <v>1</v>
      </c>
      <c r="T1476" s="5"/>
      <c r="U1476" s="5"/>
      <c r="V1476" s="5">
        <v>0.23</v>
      </c>
      <c r="W1476" s="5">
        <v>0.21</v>
      </c>
      <c r="X1476" s="5"/>
      <c r="Y1476" s="5"/>
      <c r="Z1476" s="5"/>
      <c r="AA1476" s="5"/>
      <c r="AB1476" s="5"/>
      <c r="AC1476" s="5"/>
      <c r="AD1476" s="5"/>
      <c r="AE1476" s="5"/>
      <c r="AF1476" s="5"/>
      <c r="AG1476" s="5"/>
      <c r="AH1476" s="5"/>
      <c r="AI1476" s="5"/>
      <c r="AJ1476" s="5"/>
      <c r="AK1476" s="5"/>
      <c r="AL1476" s="5"/>
      <c r="AM1476" s="5">
        <v>1</v>
      </c>
      <c r="AN1476" s="5"/>
      <c r="AO1476" s="5">
        <f t="shared" si="25"/>
        <v>1.3457812522439994</v>
      </c>
      <c r="AP1476" s="5"/>
      <c r="AQ1476" s="5"/>
      <c r="AR1476" s="5" t="s">
        <v>2910</v>
      </c>
    </row>
    <row r="1477" spans="1:44">
      <c r="A1477" s="5" t="s">
        <v>1490</v>
      </c>
      <c r="B1477" s="5" t="s">
        <v>1489</v>
      </c>
      <c r="C1477" s="5" t="s">
        <v>1674</v>
      </c>
      <c r="D1477" s="5">
        <v>2012</v>
      </c>
      <c r="E1477" s="5" t="s">
        <v>1673</v>
      </c>
      <c r="F1477" s="5" t="s">
        <v>516</v>
      </c>
      <c r="G1477" s="5">
        <v>44.332999999999998</v>
      </c>
      <c r="H1477" s="5">
        <v>9.2330000000000005</v>
      </c>
      <c r="I1477" s="5" t="s">
        <v>2912</v>
      </c>
      <c r="J1477" s="5" t="s">
        <v>95</v>
      </c>
      <c r="K1477" s="5" t="s">
        <v>846</v>
      </c>
      <c r="L1477" s="5" t="s">
        <v>48</v>
      </c>
      <c r="M1477" s="5" t="s">
        <v>166</v>
      </c>
      <c r="N1477" s="5" t="s">
        <v>165</v>
      </c>
      <c r="O1477" s="5">
        <v>480</v>
      </c>
      <c r="P1477" s="5"/>
      <c r="Q1477" s="5"/>
      <c r="R1477" s="5"/>
      <c r="S1477" s="5">
        <v>1</v>
      </c>
      <c r="T1477" s="5"/>
      <c r="U1477" s="5"/>
      <c r="V1477" s="5">
        <v>0.27</v>
      </c>
      <c r="W1477" s="5">
        <v>0.25</v>
      </c>
      <c r="X1477" s="5"/>
      <c r="Y1477" s="5"/>
      <c r="Z1477" s="5"/>
      <c r="AA1477" s="5"/>
      <c r="AB1477" s="5"/>
      <c r="AC1477" s="5"/>
      <c r="AD1477" s="5"/>
      <c r="AE1477" s="5"/>
      <c r="AF1477" s="5"/>
      <c r="AG1477" s="5"/>
      <c r="AH1477" s="5"/>
      <c r="AI1477" s="5"/>
      <c r="AJ1477" s="5"/>
      <c r="AK1477" s="5"/>
      <c r="AL1477" s="5"/>
      <c r="AM1477" s="5">
        <v>1</v>
      </c>
      <c r="AN1477" s="5"/>
      <c r="AO1477" s="5">
        <f t="shared" si="25"/>
        <v>1.3399359561348396</v>
      </c>
      <c r="AP1477" s="5"/>
      <c r="AQ1477" s="5"/>
      <c r="AR1477" s="5" t="s">
        <v>2910</v>
      </c>
    </row>
    <row r="1478" spans="1:44">
      <c r="A1478" s="5" t="s">
        <v>1490</v>
      </c>
      <c r="B1478" s="5" t="s">
        <v>1489</v>
      </c>
      <c r="C1478" s="5" t="s">
        <v>1674</v>
      </c>
      <c r="D1478" s="5">
        <v>2012</v>
      </c>
      <c r="E1478" s="5" t="s">
        <v>1673</v>
      </c>
      <c r="F1478" s="5" t="s">
        <v>516</v>
      </c>
      <c r="G1478" s="5">
        <v>44.332999999999998</v>
      </c>
      <c r="H1478" s="5">
        <v>9.2330000000000005</v>
      </c>
      <c r="I1478" s="5" t="s">
        <v>2912</v>
      </c>
      <c r="J1478" s="5" t="s">
        <v>95</v>
      </c>
      <c r="K1478" s="5" t="s">
        <v>846</v>
      </c>
      <c r="L1478" s="5" t="s">
        <v>48</v>
      </c>
      <c r="M1478" s="5" t="s">
        <v>166</v>
      </c>
      <c r="N1478" s="5" t="s">
        <v>165</v>
      </c>
      <c r="O1478" s="5">
        <v>481</v>
      </c>
      <c r="P1478" s="5"/>
      <c r="Q1478" s="5"/>
      <c r="R1478" s="5"/>
      <c r="S1478" s="5">
        <v>1</v>
      </c>
      <c r="T1478" s="5"/>
      <c r="U1478" s="5"/>
      <c r="V1478" s="5">
        <v>0.23</v>
      </c>
      <c r="W1478" s="5">
        <v>0.21</v>
      </c>
      <c r="X1478" s="5"/>
      <c r="Y1478" s="5"/>
      <c r="Z1478" s="5"/>
      <c r="AA1478" s="5"/>
      <c r="AB1478" s="5"/>
      <c r="AC1478" s="5"/>
      <c r="AD1478" s="5"/>
      <c r="AE1478" s="5"/>
      <c r="AF1478" s="5"/>
      <c r="AG1478" s="5"/>
      <c r="AH1478" s="5"/>
      <c r="AI1478" s="5"/>
      <c r="AJ1478" s="5"/>
      <c r="AK1478" s="5"/>
      <c r="AL1478" s="5"/>
      <c r="AM1478" s="5">
        <v>1</v>
      </c>
      <c r="AN1478" s="5"/>
      <c r="AO1478" s="5">
        <f t="shared" si="25"/>
        <v>1.3457812522439994</v>
      </c>
      <c r="AP1478" s="5"/>
      <c r="AQ1478" s="5"/>
      <c r="AR1478" s="5" t="s">
        <v>2910</v>
      </c>
    </row>
    <row r="1479" spans="1:44">
      <c r="A1479" s="5" t="s">
        <v>1490</v>
      </c>
      <c r="B1479" s="5" t="s">
        <v>1489</v>
      </c>
      <c r="C1479" s="5" t="s">
        <v>1674</v>
      </c>
      <c r="D1479" s="5">
        <v>2012</v>
      </c>
      <c r="E1479" s="5" t="s">
        <v>1673</v>
      </c>
      <c r="F1479" s="5" t="s">
        <v>516</v>
      </c>
      <c r="G1479" s="5">
        <v>44.332999999999998</v>
      </c>
      <c r="H1479" s="5">
        <v>9.2330000000000005</v>
      </c>
      <c r="I1479" s="5" t="s">
        <v>2912</v>
      </c>
      <c r="J1479" s="5" t="s">
        <v>95</v>
      </c>
      <c r="K1479" s="5" t="s">
        <v>846</v>
      </c>
      <c r="L1479" s="5" t="s">
        <v>48</v>
      </c>
      <c r="M1479" s="5" t="s">
        <v>166</v>
      </c>
      <c r="N1479" s="5" t="s">
        <v>165</v>
      </c>
      <c r="O1479" s="5">
        <v>482</v>
      </c>
      <c r="P1479" s="5"/>
      <c r="Q1479" s="5"/>
      <c r="R1479" s="5"/>
      <c r="S1479" s="5">
        <v>1</v>
      </c>
      <c r="T1479" s="5"/>
      <c r="U1479" s="5"/>
      <c r="V1479" s="5">
        <v>0.27</v>
      </c>
      <c r="W1479" s="5">
        <v>0.25</v>
      </c>
      <c r="X1479" s="5"/>
      <c r="Y1479" s="5"/>
      <c r="Z1479" s="5"/>
      <c r="AA1479" s="5"/>
      <c r="AB1479" s="5"/>
      <c r="AC1479" s="5"/>
      <c r="AD1479" s="5"/>
      <c r="AE1479" s="5"/>
      <c r="AF1479" s="5"/>
      <c r="AG1479" s="5"/>
      <c r="AH1479" s="5"/>
      <c r="AI1479" s="5"/>
      <c r="AJ1479" s="5"/>
      <c r="AK1479" s="5"/>
      <c r="AL1479" s="5"/>
      <c r="AM1479" s="5">
        <v>1</v>
      </c>
      <c r="AN1479" s="5"/>
      <c r="AO1479" s="5">
        <f t="shared" si="25"/>
        <v>1.3399359561348396</v>
      </c>
      <c r="AP1479" s="5"/>
      <c r="AQ1479" s="5"/>
      <c r="AR1479" s="5" t="s">
        <v>2910</v>
      </c>
    </row>
    <row r="1480" spans="1:44">
      <c r="A1480" s="5" t="s">
        <v>1490</v>
      </c>
      <c r="B1480" s="5" t="s">
        <v>1489</v>
      </c>
      <c r="C1480" s="5" t="s">
        <v>1674</v>
      </c>
      <c r="D1480" s="5">
        <v>2012</v>
      </c>
      <c r="E1480" s="5" t="s">
        <v>1673</v>
      </c>
      <c r="F1480" s="5" t="s">
        <v>516</v>
      </c>
      <c r="G1480" s="5">
        <v>44.332999999999998</v>
      </c>
      <c r="H1480" s="5">
        <v>9.2330000000000005</v>
      </c>
      <c r="I1480" s="5" t="s">
        <v>2912</v>
      </c>
      <c r="J1480" s="5" t="s">
        <v>95</v>
      </c>
      <c r="K1480" s="5" t="s">
        <v>846</v>
      </c>
      <c r="L1480" s="5" t="s">
        <v>48</v>
      </c>
      <c r="M1480" s="5" t="s">
        <v>166</v>
      </c>
      <c r="N1480" s="5" t="s">
        <v>165</v>
      </c>
      <c r="O1480" s="5">
        <v>483</v>
      </c>
      <c r="P1480" s="5"/>
      <c r="Q1480" s="5"/>
      <c r="R1480" s="5"/>
      <c r="S1480" s="5">
        <v>1</v>
      </c>
      <c r="T1480" s="5"/>
      <c r="U1480" s="5"/>
      <c r="V1480" s="5">
        <v>0.18</v>
      </c>
      <c r="W1480" s="5">
        <v>0.17</v>
      </c>
      <c r="X1480" s="5"/>
      <c r="Y1480" s="5"/>
      <c r="Z1480" s="5"/>
      <c r="AA1480" s="5"/>
      <c r="AB1480" s="5"/>
      <c r="AC1480" s="5"/>
      <c r="AD1480" s="5"/>
      <c r="AE1480" s="5"/>
      <c r="AF1480" s="5"/>
      <c r="AG1480" s="5"/>
      <c r="AH1480" s="5"/>
      <c r="AI1480" s="5"/>
      <c r="AJ1480" s="5"/>
      <c r="AK1480" s="5"/>
      <c r="AL1480" s="5"/>
      <c r="AM1480" s="5">
        <v>1</v>
      </c>
      <c r="AN1480" s="5"/>
      <c r="AO1480" s="5">
        <f t="shared" si="25"/>
        <v>1.351652047696204</v>
      </c>
      <c r="AP1480" s="5"/>
      <c r="AQ1480" s="5"/>
      <c r="AR1480" s="5" t="s">
        <v>2910</v>
      </c>
    </row>
    <row r="1481" spans="1:44">
      <c r="A1481" s="5" t="s">
        <v>1490</v>
      </c>
      <c r="B1481" s="5" t="s">
        <v>1489</v>
      </c>
      <c r="C1481" s="5" t="s">
        <v>1674</v>
      </c>
      <c r="D1481" s="5">
        <v>2012</v>
      </c>
      <c r="E1481" s="5" t="s">
        <v>1673</v>
      </c>
      <c r="F1481" s="5" t="s">
        <v>516</v>
      </c>
      <c r="G1481" s="5">
        <v>44.332999999999998</v>
      </c>
      <c r="H1481" s="5">
        <v>9.2330000000000005</v>
      </c>
      <c r="I1481" s="5" t="s">
        <v>2912</v>
      </c>
      <c r="J1481" s="5" t="s">
        <v>95</v>
      </c>
      <c r="K1481" s="5" t="s">
        <v>846</v>
      </c>
      <c r="L1481" s="5" t="s">
        <v>48</v>
      </c>
      <c r="M1481" s="5" t="s">
        <v>166</v>
      </c>
      <c r="N1481" s="5" t="s">
        <v>165</v>
      </c>
      <c r="O1481" s="5">
        <v>484</v>
      </c>
      <c r="P1481" s="5"/>
      <c r="Q1481" s="5"/>
      <c r="R1481" s="5"/>
      <c r="S1481" s="5">
        <v>1</v>
      </c>
      <c r="T1481" s="5"/>
      <c r="U1481" s="5"/>
      <c r="V1481" s="5">
        <v>0.18</v>
      </c>
      <c r="W1481" s="5">
        <v>0.17</v>
      </c>
      <c r="X1481" s="5"/>
      <c r="Y1481" s="5"/>
      <c r="Z1481" s="5"/>
      <c r="AA1481" s="5"/>
      <c r="AB1481" s="5"/>
      <c r="AC1481" s="5"/>
      <c r="AD1481" s="5"/>
      <c r="AE1481" s="5"/>
      <c r="AF1481" s="5"/>
      <c r="AG1481" s="5"/>
      <c r="AH1481" s="5"/>
      <c r="AI1481" s="5"/>
      <c r="AJ1481" s="5"/>
      <c r="AK1481" s="5"/>
      <c r="AL1481" s="5"/>
      <c r="AM1481" s="5">
        <v>1</v>
      </c>
      <c r="AN1481" s="5"/>
      <c r="AO1481" s="5">
        <f t="shared" si="25"/>
        <v>1.351652047696204</v>
      </c>
      <c r="AP1481" s="5"/>
      <c r="AQ1481" s="5"/>
      <c r="AR1481" s="5" t="s">
        <v>2910</v>
      </c>
    </row>
    <row r="1482" spans="1:44">
      <c r="A1482" s="5" t="s">
        <v>1490</v>
      </c>
      <c r="B1482" s="5" t="s">
        <v>1489</v>
      </c>
      <c r="C1482" s="5" t="s">
        <v>1674</v>
      </c>
      <c r="D1482" s="5">
        <v>2012</v>
      </c>
      <c r="E1482" s="5" t="s">
        <v>1673</v>
      </c>
      <c r="F1482" s="5" t="s">
        <v>516</v>
      </c>
      <c r="G1482" s="5">
        <v>44.332999999999998</v>
      </c>
      <c r="H1482" s="5">
        <v>9.2330000000000005</v>
      </c>
      <c r="I1482" s="5" t="s">
        <v>2912</v>
      </c>
      <c r="J1482" s="5" t="s">
        <v>95</v>
      </c>
      <c r="K1482" s="5" t="s">
        <v>846</v>
      </c>
      <c r="L1482" s="5" t="s">
        <v>48</v>
      </c>
      <c r="M1482" s="5" t="s">
        <v>166</v>
      </c>
      <c r="N1482" s="5" t="s">
        <v>165</v>
      </c>
      <c r="O1482" s="5">
        <v>485</v>
      </c>
      <c r="P1482" s="5"/>
      <c r="Q1482" s="5"/>
      <c r="R1482" s="5"/>
      <c r="S1482" s="5">
        <v>1</v>
      </c>
      <c r="T1482" s="5"/>
      <c r="U1482" s="5"/>
      <c r="V1482" s="5">
        <v>0.95</v>
      </c>
      <c r="W1482" s="5">
        <v>0.87</v>
      </c>
      <c r="X1482" s="5"/>
      <c r="Y1482" s="5"/>
      <c r="Z1482" s="5"/>
      <c r="AA1482" s="5"/>
      <c r="AB1482" s="5"/>
      <c r="AC1482" s="5"/>
      <c r="AD1482" s="5"/>
      <c r="AE1482" s="5"/>
      <c r="AF1482" s="5"/>
      <c r="AG1482" s="5"/>
      <c r="AH1482" s="5"/>
      <c r="AI1482" s="5"/>
      <c r="AJ1482" s="5"/>
      <c r="AK1482" s="5"/>
      <c r="AL1482" s="5"/>
      <c r="AM1482" s="5">
        <v>1</v>
      </c>
      <c r="AN1482" s="5"/>
      <c r="AO1482" s="5">
        <f t="shared" si="25"/>
        <v>1.2525132647274029</v>
      </c>
      <c r="AP1482" s="5"/>
      <c r="AQ1482" s="5"/>
      <c r="AR1482" s="5" t="s">
        <v>2910</v>
      </c>
    </row>
    <row r="1483" spans="1:44">
      <c r="A1483" s="5" t="s">
        <v>1490</v>
      </c>
      <c r="B1483" s="5" t="s">
        <v>1489</v>
      </c>
      <c r="C1483" s="5" t="s">
        <v>1674</v>
      </c>
      <c r="D1483" s="5">
        <v>2012</v>
      </c>
      <c r="E1483" s="5" t="s">
        <v>1673</v>
      </c>
      <c r="F1483" s="5" t="s">
        <v>516</v>
      </c>
      <c r="G1483" s="5">
        <v>44.332999999999998</v>
      </c>
      <c r="H1483" s="5">
        <v>9.2330000000000005</v>
      </c>
      <c r="I1483" s="5" t="s">
        <v>2912</v>
      </c>
      <c r="J1483" s="5" t="s">
        <v>95</v>
      </c>
      <c r="K1483" s="5" t="s">
        <v>846</v>
      </c>
      <c r="L1483" s="5" t="s">
        <v>48</v>
      </c>
      <c r="M1483" s="5" t="s">
        <v>166</v>
      </c>
      <c r="N1483" s="5" t="s">
        <v>165</v>
      </c>
      <c r="O1483" s="5">
        <v>486</v>
      </c>
      <c r="P1483" s="5"/>
      <c r="Q1483" s="5"/>
      <c r="R1483" s="5"/>
      <c r="S1483" s="5">
        <v>1</v>
      </c>
      <c r="T1483" s="5"/>
      <c r="U1483" s="5"/>
      <c r="V1483" s="5">
        <v>0.23</v>
      </c>
      <c r="W1483" s="5">
        <v>0.21</v>
      </c>
      <c r="X1483" s="5"/>
      <c r="Y1483" s="5"/>
      <c r="Z1483" s="5"/>
      <c r="AA1483" s="5"/>
      <c r="AB1483" s="5"/>
      <c r="AC1483" s="5"/>
      <c r="AD1483" s="5"/>
      <c r="AE1483" s="5"/>
      <c r="AF1483" s="5"/>
      <c r="AG1483" s="5"/>
      <c r="AH1483" s="5"/>
      <c r="AI1483" s="5"/>
      <c r="AJ1483" s="5"/>
      <c r="AK1483" s="5"/>
      <c r="AL1483" s="5"/>
      <c r="AM1483" s="5">
        <v>1</v>
      </c>
      <c r="AN1483" s="5"/>
      <c r="AO1483" s="5">
        <f t="shared" si="25"/>
        <v>1.3457812522439994</v>
      </c>
      <c r="AP1483" s="5"/>
      <c r="AQ1483" s="5"/>
      <c r="AR1483" s="5" t="s">
        <v>2910</v>
      </c>
    </row>
    <row r="1484" spans="1:44">
      <c r="A1484" s="5" t="s">
        <v>1490</v>
      </c>
      <c r="B1484" s="5" t="s">
        <v>1489</v>
      </c>
      <c r="C1484" s="5" t="s">
        <v>1674</v>
      </c>
      <c r="D1484" s="5">
        <v>2012</v>
      </c>
      <c r="E1484" s="5" t="s">
        <v>1673</v>
      </c>
      <c r="F1484" s="5" t="s">
        <v>516</v>
      </c>
      <c r="G1484" s="5">
        <v>44.332999999999998</v>
      </c>
      <c r="H1484" s="5">
        <v>9.2330000000000005</v>
      </c>
      <c r="I1484" s="5" t="s">
        <v>2912</v>
      </c>
      <c r="J1484" s="5" t="s">
        <v>95</v>
      </c>
      <c r="K1484" s="5" t="s">
        <v>846</v>
      </c>
      <c r="L1484" s="5" t="s">
        <v>48</v>
      </c>
      <c r="M1484" s="5" t="s">
        <v>166</v>
      </c>
      <c r="N1484" s="5" t="s">
        <v>165</v>
      </c>
      <c r="O1484" s="5">
        <v>487</v>
      </c>
      <c r="P1484" s="5"/>
      <c r="Q1484" s="5"/>
      <c r="R1484" s="5"/>
      <c r="S1484" s="5">
        <v>1</v>
      </c>
      <c r="T1484" s="5"/>
      <c r="U1484" s="5"/>
      <c r="V1484" s="5">
        <v>0.23</v>
      </c>
      <c r="W1484" s="5">
        <v>0.21</v>
      </c>
      <c r="X1484" s="5"/>
      <c r="Y1484" s="5"/>
      <c r="Z1484" s="5"/>
      <c r="AA1484" s="5"/>
      <c r="AB1484" s="5"/>
      <c r="AC1484" s="5"/>
      <c r="AD1484" s="5"/>
      <c r="AE1484" s="5"/>
      <c r="AF1484" s="5"/>
      <c r="AG1484" s="5"/>
      <c r="AH1484" s="5"/>
      <c r="AI1484" s="5"/>
      <c r="AJ1484" s="5"/>
      <c r="AK1484" s="5"/>
      <c r="AL1484" s="5"/>
      <c r="AM1484" s="5">
        <v>1</v>
      </c>
      <c r="AN1484" s="5"/>
      <c r="AO1484" s="5">
        <f t="shared" si="25"/>
        <v>1.3457812522439994</v>
      </c>
      <c r="AP1484" s="5"/>
      <c r="AQ1484" s="5"/>
      <c r="AR1484" s="5" t="s">
        <v>2910</v>
      </c>
    </row>
    <row r="1485" spans="1:44">
      <c r="A1485" s="5" t="s">
        <v>1490</v>
      </c>
      <c r="B1485" s="5" t="s">
        <v>1489</v>
      </c>
      <c r="C1485" s="5" t="s">
        <v>1674</v>
      </c>
      <c r="D1485" s="5">
        <v>2012</v>
      </c>
      <c r="E1485" s="5" t="s">
        <v>1673</v>
      </c>
      <c r="F1485" s="5" t="s">
        <v>516</v>
      </c>
      <c r="G1485" s="5">
        <v>44.332999999999998</v>
      </c>
      <c r="H1485" s="5">
        <v>9.2330000000000005</v>
      </c>
      <c r="I1485" s="5" t="s">
        <v>2912</v>
      </c>
      <c r="J1485" s="5" t="s">
        <v>95</v>
      </c>
      <c r="K1485" s="5" t="s">
        <v>846</v>
      </c>
      <c r="L1485" s="5" t="s">
        <v>48</v>
      </c>
      <c r="M1485" s="5" t="s">
        <v>166</v>
      </c>
      <c r="N1485" s="5" t="s">
        <v>165</v>
      </c>
      <c r="O1485" s="5">
        <v>488</v>
      </c>
      <c r="P1485" s="5"/>
      <c r="Q1485" s="5"/>
      <c r="R1485" s="5"/>
      <c r="S1485" s="5">
        <v>1</v>
      </c>
      <c r="T1485" s="5"/>
      <c r="U1485" s="5"/>
      <c r="V1485" s="5">
        <v>0.23</v>
      </c>
      <c r="W1485" s="5">
        <v>0.21</v>
      </c>
      <c r="X1485" s="5"/>
      <c r="Y1485" s="5"/>
      <c r="Z1485" s="5"/>
      <c r="AA1485" s="5"/>
      <c r="AB1485" s="5"/>
      <c r="AC1485" s="5"/>
      <c r="AD1485" s="5"/>
      <c r="AE1485" s="5"/>
      <c r="AF1485" s="5"/>
      <c r="AG1485" s="5"/>
      <c r="AH1485" s="5"/>
      <c r="AI1485" s="5"/>
      <c r="AJ1485" s="5"/>
      <c r="AK1485" s="5"/>
      <c r="AL1485" s="5"/>
      <c r="AM1485" s="5">
        <v>1</v>
      </c>
      <c r="AN1485" s="5"/>
      <c r="AO1485" s="5">
        <f t="shared" si="25"/>
        <v>1.3457812522439994</v>
      </c>
      <c r="AP1485" s="5"/>
      <c r="AQ1485" s="5"/>
      <c r="AR1485" s="5" t="s">
        <v>2910</v>
      </c>
    </row>
    <row r="1486" spans="1:44">
      <c r="A1486" s="5" t="s">
        <v>1490</v>
      </c>
      <c r="B1486" s="5" t="s">
        <v>1489</v>
      </c>
      <c r="C1486" s="5" t="s">
        <v>1650</v>
      </c>
      <c r="D1486" s="5">
        <v>2012</v>
      </c>
      <c r="E1486" s="5" t="s">
        <v>1649</v>
      </c>
      <c r="F1486" s="5" t="s">
        <v>1649</v>
      </c>
      <c r="G1486" s="5">
        <v>23.778400000000001</v>
      </c>
      <c r="H1486" s="5">
        <v>-76.118499999999997</v>
      </c>
      <c r="I1486" s="5" t="s">
        <v>50</v>
      </c>
      <c r="J1486" s="5" t="s">
        <v>217</v>
      </c>
      <c r="K1486" t="s">
        <v>217</v>
      </c>
      <c r="L1486" s="5" t="s">
        <v>48</v>
      </c>
      <c r="M1486" s="5" t="s">
        <v>146</v>
      </c>
      <c r="N1486" s="5" t="s">
        <v>47</v>
      </c>
      <c r="O1486" s="5">
        <v>511</v>
      </c>
      <c r="P1486" s="5"/>
      <c r="Q1486" s="5"/>
      <c r="R1486" s="5"/>
      <c r="S1486" s="5">
        <v>3</v>
      </c>
      <c r="T1486" s="5"/>
      <c r="U1486" s="5"/>
      <c r="V1486" s="5">
        <v>4.6476600000000001</v>
      </c>
      <c r="W1486" s="5">
        <v>1.42</v>
      </c>
      <c r="X1486" s="5"/>
      <c r="Y1486" s="5"/>
      <c r="Z1486" s="5"/>
      <c r="AA1486" s="5"/>
      <c r="AB1486" s="5"/>
      <c r="AC1486" s="5"/>
      <c r="AD1486" s="5"/>
      <c r="AE1486" s="5"/>
      <c r="AF1486" s="5"/>
      <c r="AG1486" s="5"/>
      <c r="AH1486" s="5"/>
      <c r="AI1486" s="5"/>
      <c r="AJ1486" s="5"/>
      <c r="AK1486" s="5"/>
      <c r="AL1486" s="5"/>
      <c r="AM1486" s="5">
        <v>3</v>
      </c>
      <c r="AN1486" s="5"/>
      <c r="AO1486" s="5">
        <f t="shared" ref="AO1486:AO1496" si="26">1.30938*0.8146^W1486</f>
        <v>0.97860348765209204</v>
      </c>
      <c r="AP1486" s="5"/>
      <c r="AQ1486" s="5"/>
      <c r="AR1486" s="5" t="s">
        <v>2910</v>
      </c>
    </row>
    <row r="1487" spans="1:44">
      <c r="A1487" s="5" t="s">
        <v>1490</v>
      </c>
      <c r="B1487" s="5" t="s">
        <v>1489</v>
      </c>
      <c r="C1487" s="5" t="s">
        <v>1650</v>
      </c>
      <c r="D1487" s="5">
        <v>2012</v>
      </c>
      <c r="E1487" s="5" t="s">
        <v>1649</v>
      </c>
      <c r="F1487" s="5" t="s">
        <v>1649</v>
      </c>
      <c r="G1487" s="5">
        <v>23.759399999999999</v>
      </c>
      <c r="H1487" s="5">
        <v>-76.116389999999996</v>
      </c>
      <c r="I1487" s="5" t="s">
        <v>50</v>
      </c>
      <c r="J1487" s="5" t="s">
        <v>217</v>
      </c>
      <c r="K1487" t="s">
        <v>217</v>
      </c>
      <c r="L1487" s="5" t="s">
        <v>48</v>
      </c>
      <c r="M1487" s="5" t="s">
        <v>146</v>
      </c>
      <c r="N1487" s="5" t="s">
        <v>47</v>
      </c>
      <c r="O1487" s="5">
        <v>512</v>
      </c>
      <c r="P1487" s="5"/>
      <c r="Q1487" s="5"/>
      <c r="R1487" s="5"/>
      <c r="S1487" s="5">
        <v>3</v>
      </c>
      <c r="T1487" s="5"/>
      <c r="U1487" s="5"/>
      <c r="V1487" s="5">
        <v>4.6149300000000002</v>
      </c>
      <c r="W1487" s="5">
        <v>1.41</v>
      </c>
      <c r="X1487" s="5"/>
      <c r="Y1487" s="5"/>
      <c r="Z1487" s="5"/>
      <c r="AA1487" s="5"/>
      <c r="AB1487" s="5"/>
      <c r="AC1487" s="5"/>
      <c r="AD1487" s="5"/>
      <c r="AE1487" s="5"/>
      <c r="AF1487" s="5"/>
      <c r="AG1487" s="5"/>
      <c r="AH1487" s="5"/>
      <c r="AI1487" s="5"/>
      <c r="AJ1487" s="5"/>
      <c r="AK1487" s="5"/>
      <c r="AL1487" s="5"/>
      <c r="AM1487" s="5">
        <v>3</v>
      </c>
      <c r="AN1487" s="5"/>
      <c r="AO1487" s="5">
        <f t="shared" si="26"/>
        <v>0.98061225207458802</v>
      </c>
      <c r="AP1487" s="5"/>
      <c r="AQ1487" s="5"/>
      <c r="AR1487" s="5" t="s">
        <v>2910</v>
      </c>
    </row>
    <row r="1488" spans="1:44">
      <c r="A1488" s="5" t="s">
        <v>1490</v>
      </c>
      <c r="B1488" s="5" t="s">
        <v>1489</v>
      </c>
      <c r="C1488" s="5" t="s">
        <v>1650</v>
      </c>
      <c r="D1488" s="5">
        <v>2012</v>
      </c>
      <c r="E1488" s="5" t="s">
        <v>1649</v>
      </c>
      <c r="F1488" s="5" t="s">
        <v>1649</v>
      </c>
      <c r="G1488" s="5">
        <v>23.755400000000002</v>
      </c>
      <c r="H1488" s="5">
        <v>-76.119600000000005</v>
      </c>
      <c r="I1488" s="5" t="s">
        <v>50</v>
      </c>
      <c r="J1488" s="5" t="s">
        <v>217</v>
      </c>
      <c r="K1488" t="s">
        <v>217</v>
      </c>
      <c r="L1488" s="5" t="s">
        <v>48</v>
      </c>
      <c r="M1488" s="5" t="s">
        <v>146</v>
      </c>
      <c r="N1488" s="5" t="s">
        <v>47</v>
      </c>
      <c r="O1488" s="5">
        <v>513</v>
      </c>
      <c r="P1488" s="5"/>
      <c r="Q1488" s="5"/>
      <c r="R1488" s="5"/>
      <c r="S1488" s="5">
        <v>3</v>
      </c>
      <c r="T1488" s="5"/>
      <c r="U1488" s="5"/>
      <c r="V1488" s="5">
        <v>3.9603299999999999</v>
      </c>
      <c r="W1488" s="5">
        <v>1.21</v>
      </c>
      <c r="X1488" s="5"/>
      <c r="Y1488" s="5"/>
      <c r="Z1488" s="5"/>
      <c r="AA1488" s="5"/>
      <c r="AB1488" s="5"/>
      <c r="AC1488" s="5"/>
      <c r="AD1488" s="5"/>
      <c r="AE1488" s="5"/>
      <c r="AF1488" s="5"/>
      <c r="AG1488" s="5"/>
      <c r="AH1488" s="5"/>
      <c r="AI1488" s="5"/>
      <c r="AJ1488" s="5"/>
      <c r="AK1488" s="5"/>
      <c r="AL1488" s="5"/>
      <c r="AM1488" s="5">
        <v>3</v>
      </c>
      <c r="AN1488" s="5"/>
      <c r="AO1488" s="5">
        <f t="shared" si="26"/>
        <v>1.0216648079069675</v>
      </c>
      <c r="AP1488" s="5"/>
      <c r="AQ1488" s="5"/>
      <c r="AR1488" s="5" t="s">
        <v>2910</v>
      </c>
    </row>
    <row r="1489" spans="1:44">
      <c r="A1489" s="5" t="s">
        <v>1490</v>
      </c>
      <c r="B1489" s="5" t="s">
        <v>1489</v>
      </c>
      <c r="C1489" s="5" t="s">
        <v>1650</v>
      </c>
      <c r="D1489" s="5">
        <v>2012</v>
      </c>
      <c r="E1489" s="5" t="s">
        <v>1649</v>
      </c>
      <c r="F1489" s="5" t="s">
        <v>1649</v>
      </c>
      <c r="G1489" s="5">
        <v>23.752500000000001</v>
      </c>
      <c r="H1489" s="5">
        <v>-76.124399999999994</v>
      </c>
      <c r="I1489" s="5" t="s">
        <v>50</v>
      </c>
      <c r="J1489" s="5" t="s">
        <v>217</v>
      </c>
      <c r="K1489" t="s">
        <v>217</v>
      </c>
      <c r="L1489" s="5" t="s">
        <v>48</v>
      </c>
      <c r="M1489" s="5" t="s">
        <v>146</v>
      </c>
      <c r="N1489" s="5" t="s">
        <v>47</v>
      </c>
      <c r="O1489" s="5">
        <v>514</v>
      </c>
      <c r="P1489" s="5"/>
      <c r="Q1489" s="5"/>
      <c r="R1489" s="5"/>
      <c r="S1489" s="5">
        <v>3</v>
      </c>
      <c r="T1489" s="5"/>
      <c r="U1489" s="5"/>
      <c r="V1489" s="5">
        <v>5.2695299999999996</v>
      </c>
      <c r="W1489" s="5">
        <v>1.61</v>
      </c>
      <c r="X1489" s="5"/>
      <c r="Y1489" s="5"/>
      <c r="Z1489" s="5"/>
      <c r="AA1489" s="5"/>
      <c r="AB1489" s="5"/>
      <c r="AC1489" s="5"/>
      <c r="AD1489" s="5"/>
      <c r="AE1489" s="5"/>
      <c r="AF1489" s="5"/>
      <c r="AG1489" s="5"/>
      <c r="AH1489" s="5"/>
      <c r="AI1489" s="5"/>
      <c r="AJ1489" s="5"/>
      <c r="AK1489" s="5"/>
      <c r="AL1489" s="5"/>
      <c r="AM1489" s="5">
        <v>3</v>
      </c>
      <c r="AN1489" s="5"/>
      <c r="AO1489" s="5">
        <f t="shared" si="26"/>
        <v>0.94120927086524286</v>
      </c>
      <c r="AP1489" s="5"/>
      <c r="AQ1489" s="5"/>
      <c r="AR1489" s="5" t="s">
        <v>2910</v>
      </c>
    </row>
    <row r="1490" spans="1:44">
      <c r="A1490" s="5" t="s">
        <v>1490</v>
      </c>
      <c r="B1490" s="5" t="s">
        <v>1489</v>
      </c>
      <c r="C1490" s="5" t="s">
        <v>1650</v>
      </c>
      <c r="D1490" s="5">
        <v>2012</v>
      </c>
      <c r="E1490" s="5" t="s">
        <v>1649</v>
      </c>
      <c r="F1490" s="5" t="s">
        <v>1649</v>
      </c>
      <c r="G1490" s="5">
        <v>23.7502</v>
      </c>
      <c r="H1490" s="5">
        <v>-76.128600000000006</v>
      </c>
      <c r="I1490" s="5" t="s">
        <v>50</v>
      </c>
      <c r="J1490" s="5" t="s">
        <v>217</v>
      </c>
      <c r="K1490" t="s">
        <v>217</v>
      </c>
      <c r="L1490" s="5" t="s">
        <v>48</v>
      </c>
      <c r="M1490" s="5" t="s">
        <v>146</v>
      </c>
      <c r="N1490" s="5" t="s">
        <v>47</v>
      </c>
      <c r="O1490" s="5">
        <v>515</v>
      </c>
      <c r="P1490" s="5"/>
      <c r="Q1490" s="5"/>
      <c r="R1490" s="5"/>
      <c r="S1490" s="5">
        <v>3</v>
      </c>
      <c r="T1490" s="5"/>
      <c r="U1490" s="5"/>
      <c r="V1490" s="5">
        <v>3.1748099999999999</v>
      </c>
      <c r="W1490" s="5">
        <v>0.97</v>
      </c>
      <c r="X1490" s="5"/>
      <c r="Y1490" s="5"/>
      <c r="Z1490" s="5"/>
      <c r="AA1490" s="5"/>
      <c r="AB1490" s="5"/>
      <c r="AC1490" s="5"/>
      <c r="AD1490" s="5"/>
      <c r="AE1490" s="5"/>
      <c r="AF1490" s="5"/>
      <c r="AG1490" s="5"/>
      <c r="AH1490" s="5"/>
      <c r="AI1490" s="5"/>
      <c r="AJ1490" s="5"/>
      <c r="AK1490" s="5"/>
      <c r="AL1490" s="5"/>
      <c r="AM1490" s="5">
        <v>3</v>
      </c>
      <c r="AN1490" s="5"/>
      <c r="AO1490" s="5">
        <f t="shared" si="26"/>
        <v>1.0732027494482361</v>
      </c>
      <c r="AP1490" s="5"/>
      <c r="AQ1490" s="5"/>
      <c r="AR1490" s="5" t="s">
        <v>2910</v>
      </c>
    </row>
    <row r="1491" spans="1:44">
      <c r="A1491" s="5" t="s">
        <v>1490</v>
      </c>
      <c r="B1491" s="5" t="s">
        <v>1489</v>
      </c>
      <c r="C1491" s="5" t="s">
        <v>1650</v>
      </c>
      <c r="D1491" s="5">
        <v>2012</v>
      </c>
      <c r="E1491" s="5" t="s">
        <v>1649</v>
      </c>
      <c r="F1491" s="5" t="s">
        <v>1649</v>
      </c>
      <c r="G1491" s="5">
        <v>23.748899999999999</v>
      </c>
      <c r="H1491" s="5">
        <v>-76.169799999999995</v>
      </c>
      <c r="I1491" s="5" t="s">
        <v>50</v>
      </c>
      <c r="J1491" s="5" t="s">
        <v>217</v>
      </c>
      <c r="K1491" t="s">
        <v>217</v>
      </c>
      <c r="L1491" s="5" t="s">
        <v>48</v>
      </c>
      <c r="M1491" s="5" t="s">
        <v>146</v>
      </c>
      <c r="N1491" s="5" t="s">
        <v>47</v>
      </c>
      <c r="O1491" s="5">
        <v>516</v>
      </c>
      <c r="P1491" s="5"/>
      <c r="Q1491" s="5"/>
      <c r="R1491" s="5"/>
      <c r="S1491" s="5">
        <v>3</v>
      </c>
      <c r="T1491" s="5"/>
      <c r="U1491" s="5"/>
      <c r="V1491" s="5">
        <v>4.5494700000000003</v>
      </c>
      <c r="W1491" s="5">
        <v>1.39</v>
      </c>
      <c r="X1491" s="5"/>
      <c r="Y1491" s="5"/>
      <c r="Z1491" s="5"/>
      <c r="AA1491" s="5"/>
      <c r="AB1491" s="5"/>
      <c r="AC1491" s="5"/>
      <c r="AD1491" s="5"/>
      <c r="AE1491" s="5"/>
      <c r="AF1491" s="5"/>
      <c r="AG1491" s="5"/>
      <c r="AH1491" s="5"/>
      <c r="AI1491" s="5"/>
      <c r="AJ1491" s="5"/>
      <c r="AK1491" s="5"/>
      <c r="AL1491" s="5"/>
      <c r="AM1491" s="5">
        <v>3</v>
      </c>
      <c r="AN1491" s="5"/>
      <c r="AO1491" s="5">
        <f t="shared" si="26"/>
        <v>0.98464215946362454</v>
      </c>
      <c r="AP1491" s="5"/>
      <c r="AQ1491" s="5"/>
      <c r="AR1491" s="5" t="s">
        <v>2910</v>
      </c>
    </row>
    <row r="1492" spans="1:44">
      <c r="A1492" s="5" t="s">
        <v>1490</v>
      </c>
      <c r="B1492" s="5" t="s">
        <v>1489</v>
      </c>
      <c r="C1492" s="5" t="s">
        <v>1650</v>
      </c>
      <c r="D1492" s="5">
        <v>2012</v>
      </c>
      <c r="E1492" s="5" t="s">
        <v>1649</v>
      </c>
      <c r="F1492" s="5" t="s">
        <v>1649</v>
      </c>
      <c r="G1492" s="5">
        <v>23.755400000000002</v>
      </c>
      <c r="H1492" s="5">
        <v>-76.119600000000005</v>
      </c>
      <c r="I1492" s="5" t="s">
        <v>50</v>
      </c>
      <c r="J1492" s="5" t="s">
        <v>217</v>
      </c>
      <c r="K1492" t="s">
        <v>217</v>
      </c>
      <c r="L1492" s="5" t="s">
        <v>48</v>
      </c>
      <c r="M1492" s="5" t="s">
        <v>146</v>
      </c>
      <c r="N1492" s="5" t="s">
        <v>47</v>
      </c>
      <c r="O1492" s="5">
        <v>517</v>
      </c>
      <c r="P1492" s="5"/>
      <c r="Q1492" s="5"/>
      <c r="R1492" s="5"/>
      <c r="S1492" s="5">
        <v>3</v>
      </c>
      <c r="T1492" s="5"/>
      <c r="U1492" s="5"/>
      <c r="V1492" s="5">
        <v>2.16018</v>
      </c>
      <c r="W1492" s="5">
        <v>0.66</v>
      </c>
      <c r="X1492" s="5"/>
      <c r="Y1492" s="5"/>
      <c r="Z1492" s="5"/>
      <c r="AA1492" s="5"/>
      <c r="AB1492" s="5"/>
      <c r="AC1492" s="5"/>
      <c r="AD1492" s="5"/>
      <c r="AE1492" s="5"/>
      <c r="AF1492" s="5"/>
      <c r="AG1492" s="5"/>
      <c r="AH1492" s="5"/>
      <c r="AI1492" s="5"/>
      <c r="AJ1492" s="5"/>
      <c r="AK1492" s="5"/>
      <c r="AL1492" s="5"/>
      <c r="AM1492" s="5">
        <v>3</v>
      </c>
      <c r="AN1492" s="5"/>
      <c r="AO1492" s="5">
        <f t="shared" si="26"/>
        <v>1.1436391415051752</v>
      </c>
      <c r="AP1492" s="5"/>
      <c r="AQ1492" s="5"/>
      <c r="AR1492" s="5" t="s">
        <v>2910</v>
      </c>
    </row>
    <row r="1493" spans="1:44">
      <c r="A1493" s="5" t="s">
        <v>1490</v>
      </c>
      <c r="B1493" s="5" t="s">
        <v>1489</v>
      </c>
      <c r="C1493" s="5" t="s">
        <v>1650</v>
      </c>
      <c r="D1493" s="5">
        <v>2012</v>
      </c>
      <c r="E1493" s="5" t="s">
        <v>1649</v>
      </c>
      <c r="F1493" s="5" t="s">
        <v>1649</v>
      </c>
      <c r="G1493" s="5">
        <v>23.755400000000002</v>
      </c>
      <c r="H1493" s="5">
        <v>-76.119600000000005</v>
      </c>
      <c r="I1493" s="5" t="s">
        <v>50</v>
      </c>
      <c r="J1493" s="5" t="s">
        <v>217</v>
      </c>
      <c r="K1493" t="s">
        <v>217</v>
      </c>
      <c r="L1493" s="5" t="s">
        <v>48</v>
      </c>
      <c r="M1493" s="5" t="s">
        <v>146</v>
      </c>
      <c r="N1493" s="5" t="s">
        <v>47</v>
      </c>
      <c r="O1493" s="5">
        <v>518</v>
      </c>
      <c r="P1493" s="5"/>
      <c r="Q1493" s="5"/>
      <c r="R1493" s="5"/>
      <c r="S1493" s="5">
        <v>3</v>
      </c>
      <c r="T1493" s="5"/>
      <c r="U1493" s="5"/>
      <c r="V1493" s="5">
        <v>3.6330300000000002</v>
      </c>
      <c r="W1493" s="5">
        <v>1.1100000000000001</v>
      </c>
      <c r="X1493" s="5"/>
      <c r="Y1493" s="5"/>
      <c r="Z1493" s="5"/>
      <c r="AA1493" s="5"/>
      <c r="AB1493" s="5"/>
      <c r="AC1493" s="5"/>
      <c r="AD1493" s="5"/>
      <c r="AE1493" s="5"/>
      <c r="AF1493" s="5"/>
      <c r="AG1493" s="5"/>
      <c r="AH1493" s="5"/>
      <c r="AI1493" s="5"/>
      <c r="AJ1493" s="5"/>
      <c r="AK1493" s="5"/>
      <c r="AL1493" s="5"/>
      <c r="AM1493" s="5">
        <v>3</v>
      </c>
      <c r="AN1493" s="5"/>
      <c r="AO1493" s="5">
        <f t="shared" si="26"/>
        <v>1.042831145436224</v>
      </c>
      <c r="AP1493" s="5"/>
      <c r="AQ1493" s="5"/>
      <c r="AR1493" s="5" t="s">
        <v>2910</v>
      </c>
    </row>
    <row r="1494" spans="1:44">
      <c r="A1494" s="5" t="s">
        <v>1490</v>
      </c>
      <c r="B1494" s="5" t="s">
        <v>1489</v>
      </c>
      <c r="C1494" s="5" t="s">
        <v>1650</v>
      </c>
      <c r="D1494" s="5">
        <v>2012</v>
      </c>
      <c r="E1494" s="5" t="s">
        <v>1649</v>
      </c>
      <c r="F1494" s="5" t="s">
        <v>1649</v>
      </c>
      <c r="G1494" s="5">
        <v>23.752500000000001</v>
      </c>
      <c r="H1494" s="5">
        <v>-76.124399999999994</v>
      </c>
      <c r="I1494" s="5" t="s">
        <v>50</v>
      </c>
      <c r="J1494" s="5" t="s">
        <v>217</v>
      </c>
      <c r="K1494" t="s">
        <v>217</v>
      </c>
      <c r="L1494" s="5" t="s">
        <v>48</v>
      </c>
      <c r="M1494" s="5" t="s">
        <v>146</v>
      </c>
      <c r="N1494" s="5" t="s">
        <v>47</v>
      </c>
      <c r="O1494" s="5">
        <v>519</v>
      </c>
      <c r="P1494" s="5"/>
      <c r="Q1494" s="5"/>
      <c r="R1494" s="5"/>
      <c r="S1494" s="5">
        <v>3</v>
      </c>
      <c r="T1494" s="5"/>
      <c r="U1494" s="5"/>
      <c r="V1494" s="5">
        <v>2.8802400000000001</v>
      </c>
      <c r="W1494" s="5">
        <v>0.88</v>
      </c>
      <c r="X1494" s="5"/>
      <c r="Y1494" s="5"/>
      <c r="Z1494" s="5"/>
      <c r="AA1494" s="5"/>
      <c r="AB1494" s="5"/>
      <c r="AC1494" s="5"/>
      <c r="AD1494" s="5"/>
      <c r="AE1494" s="5"/>
      <c r="AF1494" s="5"/>
      <c r="AG1494" s="5"/>
      <c r="AH1494" s="5"/>
      <c r="AI1494" s="5"/>
      <c r="AJ1494" s="5"/>
      <c r="AK1494" s="5"/>
      <c r="AL1494" s="5"/>
      <c r="AM1494" s="5">
        <v>3</v>
      </c>
      <c r="AN1494" s="5"/>
      <c r="AO1494" s="5">
        <f t="shared" si="26"/>
        <v>1.0931928438808676</v>
      </c>
      <c r="AP1494" s="5"/>
      <c r="AQ1494" s="5"/>
      <c r="AR1494" s="5" t="s">
        <v>2910</v>
      </c>
    </row>
    <row r="1495" spans="1:44">
      <c r="A1495" s="5" t="s">
        <v>1490</v>
      </c>
      <c r="B1495" s="5" t="s">
        <v>1489</v>
      </c>
      <c r="C1495" s="5" t="s">
        <v>1650</v>
      </c>
      <c r="D1495" s="5">
        <v>2012</v>
      </c>
      <c r="E1495" s="5" t="s">
        <v>1649</v>
      </c>
      <c r="F1495" s="5" t="s">
        <v>1649</v>
      </c>
      <c r="G1495" s="5">
        <v>23.752500000000001</v>
      </c>
      <c r="H1495" s="5">
        <v>-76.124399999999994</v>
      </c>
      <c r="I1495" s="5" t="s">
        <v>50</v>
      </c>
      <c r="J1495" s="5" t="s">
        <v>217</v>
      </c>
      <c r="K1495" t="s">
        <v>217</v>
      </c>
      <c r="L1495" s="5" t="s">
        <v>48</v>
      </c>
      <c r="M1495" s="5" t="s">
        <v>146</v>
      </c>
      <c r="N1495" s="5" t="s">
        <v>47</v>
      </c>
      <c r="O1495" s="5">
        <v>520</v>
      </c>
      <c r="P1495" s="5"/>
      <c r="Q1495" s="5"/>
      <c r="R1495" s="5"/>
      <c r="S1495" s="5">
        <v>3</v>
      </c>
      <c r="T1495" s="5"/>
      <c r="U1495" s="5"/>
      <c r="V1495" s="5">
        <v>3.4039199999999998</v>
      </c>
      <c r="W1495" s="5">
        <v>1.04</v>
      </c>
      <c r="X1495" s="5"/>
      <c r="Y1495" s="5"/>
      <c r="Z1495" s="5"/>
      <c r="AA1495" s="5"/>
      <c r="AB1495" s="5"/>
      <c r="AC1495" s="5"/>
      <c r="AD1495" s="5"/>
      <c r="AE1495" s="5"/>
      <c r="AF1495" s="5"/>
      <c r="AG1495" s="5"/>
      <c r="AH1495" s="5"/>
      <c r="AI1495" s="5"/>
      <c r="AJ1495" s="5"/>
      <c r="AK1495" s="5"/>
      <c r="AL1495" s="5"/>
      <c r="AM1495" s="5">
        <v>3</v>
      </c>
      <c r="AN1495" s="5"/>
      <c r="AO1495" s="5">
        <f t="shared" si="26"/>
        <v>1.0579079603124313</v>
      </c>
      <c r="AP1495" s="5"/>
      <c r="AQ1495" s="5"/>
      <c r="AR1495" s="5" t="s">
        <v>2910</v>
      </c>
    </row>
    <row r="1496" spans="1:44">
      <c r="A1496" s="5" t="s">
        <v>1490</v>
      </c>
      <c r="B1496" s="5" t="s">
        <v>1489</v>
      </c>
      <c r="C1496" s="5" t="s">
        <v>1650</v>
      </c>
      <c r="D1496" s="5">
        <v>2012</v>
      </c>
      <c r="E1496" s="5" t="s">
        <v>1649</v>
      </c>
      <c r="F1496" s="5" t="s">
        <v>1649</v>
      </c>
      <c r="G1496" s="5">
        <v>23.752500000000001</v>
      </c>
      <c r="H1496" s="5">
        <v>-76.124399999999994</v>
      </c>
      <c r="I1496" s="5" t="s">
        <v>50</v>
      </c>
      <c r="J1496" s="5" t="s">
        <v>217</v>
      </c>
      <c r="K1496" t="s">
        <v>217</v>
      </c>
      <c r="L1496" s="5" t="s">
        <v>48</v>
      </c>
      <c r="M1496" s="5" t="s">
        <v>146</v>
      </c>
      <c r="N1496" s="5" t="s">
        <v>47</v>
      </c>
      <c r="O1496" s="5">
        <v>521</v>
      </c>
      <c r="P1496" s="5"/>
      <c r="Q1496" s="5"/>
      <c r="R1496" s="5"/>
      <c r="S1496" s="5">
        <v>3</v>
      </c>
      <c r="T1496" s="5"/>
      <c r="U1496" s="5"/>
      <c r="V1496" s="5">
        <v>6.1859700000000002</v>
      </c>
      <c r="W1496" s="5">
        <v>1.89</v>
      </c>
      <c r="X1496" s="5"/>
      <c r="Y1496" s="5"/>
      <c r="Z1496" s="5"/>
      <c r="AA1496" s="5"/>
      <c r="AB1496" s="5"/>
      <c r="AC1496" s="5"/>
      <c r="AD1496" s="5"/>
      <c r="AE1496" s="5"/>
      <c r="AF1496" s="5"/>
      <c r="AG1496" s="5"/>
      <c r="AH1496" s="5"/>
      <c r="AI1496" s="5"/>
      <c r="AJ1496" s="5"/>
      <c r="AK1496" s="5"/>
      <c r="AL1496" s="5"/>
      <c r="AM1496" s="5">
        <v>3</v>
      </c>
      <c r="AN1496" s="5"/>
      <c r="AO1496" s="5">
        <f t="shared" si="26"/>
        <v>0.88869068883080593</v>
      </c>
      <c r="AP1496" s="5"/>
      <c r="AQ1496" s="5"/>
      <c r="AR1496" s="5" t="s">
        <v>2910</v>
      </c>
    </row>
    <row r="1497" spans="1:44">
      <c r="A1497" s="5" t="s">
        <v>1490</v>
      </c>
      <c r="B1497" s="5" t="s">
        <v>1489</v>
      </c>
      <c r="C1497" s="5" t="s">
        <v>1646</v>
      </c>
      <c r="D1497" s="5">
        <v>2012</v>
      </c>
      <c r="E1497" s="5" t="s">
        <v>1508</v>
      </c>
      <c r="F1497" s="5" t="s">
        <v>228</v>
      </c>
      <c r="G1497" s="5">
        <v>8.0500000000000007</v>
      </c>
      <c r="H1497" s="5">
        <v>98.416700000000006</v>
      </c>
      <c r="I1497" s="5" t="s">
        <v>88</v>
      </c>
      <c r="J1497" s="5" t="s">
        <v>155</v>
      </c>
      <c r="K1497" s="5" t="s">
        <v>2923</v>
      </c>
      <c r="L1497" s="5" t="s">
        <v>48</v>
      </c>
      <c r="M1497" s="5" t="s">
        <v>80</v>
      </c>
      <c r="N1497" s="5" t="s">
        <v>79</v>
      </c>
      <c r="O1497" s="5">
        <v>526</v>
      </c>
      <c r="P1497" s="5"/>
      <c r="Q1497" s="5"/>
      <c r="R1497" s="5"/>
      <c r="S1497" s="5">
        <v>16</v>
      </c>
      <c r="T1497" s="5"/>
      <c r="U1497" s="5"/>
      <c r="V1497" s="5">
        <v>12.2</v>
      </c>
      <c r="W1497" s="5">
        <v>0.7</v>
      </c>
      <c r="X1497" s="5"/>
      <c r="Y1497" s="5"/>
      <c r="Z1497" s="5"/>
      <c r="AA1497" s="5"/>
      <c r="AB1497" s="5"/>
      <c r="AC1497" s="5"/>
      <c r="AD1497" s="5"/>
      <c r="AE1497" s="5"/>
      <c r="AF1497" s="5"/>
      <c r="AG1497" s="5"/>
      <c r="AH1497" s="5"/>
      <c r="AI1497" s="5"/>
      <c r="AJ1497" s="5"/>
      <c r="AK1497" s="5"/>
      <c r="AL1497" s="5"/>
      <c r="AM1497" s="5">
        <v>16</v>
      </c>
      <c r="AN1497" s="5"/>
      <c r="AO1497" s="5">
        <f>1.44279*0.83407^W1497</f>
        <v>1.2707053956870551</v>
      </c>
      <c r="AP1497" s="5">
        <v>45.25</v>
      </c>
      <c r="AQ1497" s="5"/>
      <c r="AR1497" s="5" t="s">
        <v>2910</v>
      </c>
    </row>
    <row r="1498" spans="1:44">
      <c r="A1498" s="5" t="s">
        <v>1490</v>
      </c>
      <c r="B1498" s="5" t="s">
        <v>1489</v>
      </c>
      <c r="C1498" s="5" t="s">
        <v>1645</v>
      </c>
      <c r="D1498" s="5">
        <v>2012</v>
      </c>
      <c r="E1498" s="5" t="s">
        <v>974</v>
      </c>
      <c r="F1498" s="5" t="s">
        <v>758</v>
      </c>
      <c r="G1498" s="5">
        <v>-26.028600000000001</v>
      </c>
      <c r="H1498" s="5">
        <v>32.878999999999998</v>
      </c>
      <c r="I1498" s="5" t="s">
        <v>2912</v>
      </c>
      <c r="J1498" s="5" t="s">
        <v>155</v>
      </c>
      <c r="K1498" s="5" t="s">
        <v>2923</v>
      </c>
      <c r="L1498" s="5" t="s">
        <v>48</v>
      </c>
      <c r="M1498" s="5" t="s">
        <v>336</v>
      </c>
      <c r="N1498" s="5" t="s">
        <v>2984</v>
      </c>
      <c r="O1498" s="5">
        <v>527</v>
      </c>
      <c r="P1498" s="5"/>
      <c r="Q1498" s="5"/>
      <c r="R1498" s="5"/>
      <c r="S1498" s="5">
        <v>1</v>
      </c>
      <c r="T1498" s="5"/>
      <c r="U1498" s="5"/>
      <c r="V1498" s="5">
        <v>3.36</v>
      </c>
      <c r="W1498" s="5">
        <v>3.08</v>
      </c>
      <c r="X1498" s="5"/>
      <c r="Y1498" s="5"/>
      <c r="Z1498" s="5"/>
      <c r="AA1498" s="5"/>
      <c r="AB1498" s="5"/>
      <c r="AC1498" s="5"/>
      <c r="AD1498" s="5"/>
      <c r="AE1498" s="5"/>
      <c r="AF1498" s="5"/>
      <c r="AG1498" s="5"/>
      <c r="AH1498" s="5"/>
      <c r="AI1498" s="5"/>
      <c r="AJ1498" s="5"/>
      <c r="AK1498" s="5"/>
      <c r="AL1498" s="5"/>
      <c r="AM1498" s="5">
        <v>1</v>
      </c>
      <c r="AN1498" s="5"/>
      <c r="AO1498" s="5">
        <f t="shared" ref="AO1498:AO1505" si="27">1.37689*0.89689^W1498</f>
        <v>0.98477253049140623</v>
      </c>
      <c r="AP1498" s="5"/>
      <c r="AQ1498" s="5"/>
      <c r="AR1498" s="5" t="s">
        <v>2910</v>
      </c>
    </row>
    <row r="1499" spans="1:44">
      <c r="A1499" s="5" t="s">
        <v>1490</v>
      </c>
      <c r="B1499" s="5" t="s">
        <v>1489</v>
      </c>
      <c r="C1499" s="5" t="s">
        <v>1645</v>
      </c>
      <c r="D1499" s="5">
        <v>2012</v>
      </c>
      <c r="E1499" s="5" t="s">
        <v>974</v>
      </c>
      <c r="F1499" s="5" t="s">
        <v>758</v>
      </c>
      <c r="G1499" s="5">
        <v>-26.028600000000001</v>
      </c>
      <c r="H1499" s="5">
        <v>32.878999999999998</v>
      </c>
      <c r="I1499" s="5" t="s">
        <v>2912</v>
      </c>
      <c r="J1499" s="5" t="s">
        <v>155</v>
      </c>
      <c r="K1499" s="5" t="s">
        <v>2923</v>
      </c>
      <c r="L1499" s="5" t="s">
        <v>48</v>
      </c>
      <c r="M1499" s="5" t="s">
        <v>336</v>
      </c>
      <c r="N1499" s="5" t="s">
        <v>2984</v>
      </c>
      <c r="O1499" s="5">
        <v>528</v>
      </c>
      <c r="P1499" s="5"/>
      <c r="Q1499" s="5"/>
      <c r="R1499" s="5"/>
      <c r="S1499" s="5">
        <v>1</v>
      </c>
      <c r="T1499" s="5"/>
      <c r="U1499" s="5"/>
      <c r="V1499" s="5">
        <v>4.71</v>
      </c>
      <c r="W1499" s="5">
        <v>4.32</v>
      </c>
      <c r="X1499" s="5"/>
      <c r="Y1499" s="5"/>
      <c r="Z1499" s="5"/>
      <c r="AA1499" s="5"/>
      <c r="AB1499" s="5"/>
      <c r="AC1499" s="5"/>
      <c r="AD1499" s="5"/>
      <c r="AE1499" s="5"/>
      <c r="AF1499" s="5"/>
      <c r="AG1499" s="5"/>
      <c r="AH1499" s="5"/>
      <c r="AI1499" s="5"/>
      <c r="AJ1499" s="5"/>
      <c r="AK1499" s="5"/>
      <c r="AL1499" s="5"/>
      <c r="AM1499" s="5">
        <v>1</v>
      </c>
      <c r="AN1499" s="5"/>
      <c r="AO1499" s="5">
        <f t="shared" si="27"/>
        <v>0.86046361590367426</v>
      </c>
      <c r="AP1499" s="5"/>
      <c r="AQ1499" s="5"/>
      <c r="AR1499" s="5" t="s">
        <v>2910</v>
      </c>
    </row>
    <row r="1500" spans="1:44">
      <c r="A1500" s="5" t="s">
        <v>1490</v>
      </c>
      <c r="B1500" s="5" t="s">
        <v>1489</v>
      </c>
      <c r="C1500" s="5" t="s">
        <v>1645</v>
      </c>
      <c r="D1500" s="5">
        <v>2012</v>
      </c>
      <c r="E1500" s="5" t="s">
        <v>974</v>
      </c>
      <c r="F1500" s="5" t="s">
        <v>758</v>
      </c>
      <c r="G1500" s="5">
        <v>-26.0566</v>
      </c>
      <c r="H1500" s="5">
        <v>32.056600000000003</v>
      </c>
      <c r="I1500" s="5" t="s">
        <v>2912</v>
      </c>
      <c r="J1500" s="5" t="s">
        <v>155</v>
      </c>
      <c r="K1500" s="5" t="s">
        <v>2923</v>
      </c>
      <c r="L1500" s="5" t="s">
        <v>48</v>
      </c>
      <c r="M1500" s="5" t="s">
        <v>85</v>
      </c>
      <c r="N1500" s="5" t="s">
        <v>47</v>
      </c>
      <c r="O1500" s="5">
        <v>528</v>
      </c>
      <c r="P1500" s="5"/>
      <c r="Q1500" s="5"/>
      <c r="R1500" s="5"/>
      <c r="S1500" s="5">
        <v>1</v>
      </c>
      <c r="T1500" s="5"/>
      <c r="U1500" s="5"/>
      <c r="V1500" s="5">
        <v>3.74</v>
      </c>
      <c r="W1500" s="5">
        <v>3.42</v>
      </c>
      <c r="X1500" s="5"/>
      <c r="Y1500" s="5"/>
      <c r="Z1500" s="5"/>
      <c r="AA1500" s="5"/>
      <c r="AB1500" s="5"/>
      <c r="AC1500" s="5"/>
      <c r="AD1500" s="5"/>
      <c r="AE1500" s="5"/>
      <c r="AF1500" s="5"/>
      <c r="AG1500" s="5"/>
      <c r="AH1500" s="5"/>
      <c r="AI1500" s="5"/>
      <c r="AJ1500" s="5"/>
      <c r="AK1500" s="5"/>
      <c r="AL1500" s="5"/>
      <c r="AM1500" s="5">
        <v>1</v>
      </c>
      <c r="AN1500" s="5"/>
      <c r="AO1500" s="5">
        <f t="shared" si="27"/>
        <v>0.94900226197611637</v>
      </c>
      <c r="AP1500" s="5"/>
      <c r="AQ1500" s="5"/>
      <c r="AR1500" s="5" t="s">
        <v>2910</v>
      </c>
    </row>
    <row r="1501" spans="1:44">
      <c r="A1501" s="5" t="s">
        <v>1490</v>
      </c>
      <c r="B1501" s="5" t="s">
        <v>1489</v>
      </c>
      <c r="C1501" s="5" t="s">
        <v>1645</v>
      </c>
      <c r="D1501" s="5">
        <v>2012</v>
      </c>
      <c r="E1501" s="5" t="s">
        <v>974</v>
      </c>
      <c r="F1501" s="5" t="s">
        <v>758</v>
      </c>
      <c r="G1501" s="5">
        <v>-26.0566</v>
      </c>
      <c r="H1501" s="5">
        <v>32.056600000000003</v>
      </c>
      <c r="I1501" s="5" t="s">
        <v>2912</v>
      </c>
      <c r="J1501" s="5" t="s">
        <v>155</v>
      </c>
      <c r="K1501" s="5" t="s">
        <v>2923</v>
      </c>
      <c r="L1501" s="5" t="s">
        <v>48</v>
      </c>
      <c r="M1501" s="5" t="s">
        <v>85</v>
      </c>
      <c r="N1501" s="5" t="s">
        <v>47</v>
      </c>
      <c r="O1501" s="5">
        <v>530</v>
      </c>
      <c r="P1501" s="5"/>
      <c r="Q1501" s="5"/>
      <c r="R1501" s="5"/>
      <c r="S1501" s="5">
        <v>1</v>
      </c>
      <c r="T1501" s="5"/>
      <c r="U1501" s="5"/>
      <c r="V1501" s="5">
        <v>4.1100000000000003</v>
      </c>
      <c r="W1501" s="5">
        <v>3.77</v>
      </c>
      <c r="X1501" s="5"/>
      <c r="Y1501" s="5"/>
      <c r="Z1501" s="5"/>
      <c r="AA1501" s="5"/>
      <c r="AB1501" s="5"/>
      <c r="AC1501" s="5"/>
      <c r="AD1501" s="5"/>
      <c r="AE1501" s="5"/>
      <c r="AF1501" s="5"/>
      <c r="AG1501" s="5"/>
      <c r="AH1501" s="5"/>
      <c r="AI1501" s="5"/>
      <c r="AJ1501" s="5"/>
      <c r="AK1501" s="5"/>
      <c r="AL1501" s="5"/>
      <c r="AM1501" s="5">
        <v>1</v>
      </c>
      <c r="AN1501" s="5"/>
      <c r="AO1501" s="5">
        <f t="shared" si="27"/>
        <v>0.91353662013827441</v>
      </c>
      <c r="AP1501" s="5"/>
      <c r="AQ1501" s="5"/>
      <c r="AR1501" s="5" t="s">
        <v>2910</v>
      </c>
    </row>
    <row r="1502" spans="1:44">
      <c r="A1502" s="5" t="s">
        <v>1490</v>
      </c>
      <c r="B1502" s="5" t="s">
        <v>1489</v>
      </c>
      <c r="C1502" s="5" t="s">
        <v>1645</v>
      </c>
      <c r="D1502" s="5">
        <v>2012</v>
      </c>
      <c r="E1502" s="5" t="s">
        <v>974</v>
      </c>
      <c r="F1502" s="5" t="s">
        <v>758</v>
      </c>
      <c r="G1502" s="5">
        <v>-26.028600000000001</v>
      </c>
      <c r="H1502" s="5">
        <v>32.878999999999998</v>
      </c>
      <c r="I1502" s="5" t="s">
        <v>2912</v>
      </c>
      <c r="J1502" s="5" t="s">
        <v>155</v>
      </c>
      <c r="K1502" s="5" t="s">
        <v>2923</v>
      </c>
      <c r="L1502" s="5" t="s">
        <v>48</v>
      </c>
      <c r="M1502" s="5" t="s">
        <v>336</v>
      </c>
      <c r="N1502" s="5" t="s">
        <v>2984</v>
      </c>
      <c r="O1502" s="5">
        <v>533</v>
      </c>
      <c r="P1502" s="5"/>
      <c r="Q1502" s="5"/>
      <c r="R1502" s="5"/>
      <c r="S1502" s="5">
        <v>1</v>
      </c>
      <c r="T1502" s="5"/>
      <c r="U1502" s="5"/>
      <c r="V1502" s="5">
        <v>2.91</v>
      </c>
      <c r="W1502" s="5">
        <v>2.67</v>
      </c>
      <c r="X1502" s="5"/>
      <c r="Y1502" s="5"/>
      <c r="Z1502" s="5"/>
      <c r="AA1502" s="5"/>
      <c r="AB1502" s="5"/>
      <c r="AC1502" s="5"/>
      <c r="AD1502" s="5"/>
      <c r="AE1502" s="5"/>
      <c r="AF1502" s="5"/>
      <c r="AG1502" s="5"/>
      <c r="AH1502" s="5"/>
      <c r="AI1502" s="5"/>
      <c r="AJ1502" s="5"/>
      <c r="AK1502" s="5"/>
      <c r="AL1502" s="5"/>
      <c r="AM1502" s="5">
        <v>1</v>
      </c>
      <c r="AN1502" s="5"/>
      <c r="AO1502" s="5">
        <f t="shared" si="27"/>
        <v>1.0297050939975614</v>
      </c>
      <c r="AP1502" s="5"/>
      <c r="AQ1502" s="5"/>
      <c r="AR1502" s="5" t="s">
        <v>2910</v>
      </c>
    </row>
    <row r="1503" spans="1:44">
      <c r="A1503" s="5" t="s">
        <v>1490</v>
      </c>
      <c r="B1503" s="5" t="s">
        <v>1489</v>
      </c>
      <c r="C1503" s="5" t="s">
        <v>1645</v>
      </c>
      <c r="D1503" s="5">
        <v>2012</v>
      </c>
      <c r="E1503" s="5" t="s">
        <v>974</v>
      </c>
      <c r="F1503" s="5" t="s">
        <v>758</v>
      </c>
      <c r="G1503" s="5">
        <v>-26.028600000000001</v>
      </c>
      <c r="H1503" s="5">
        <v>32.878999999999998</v>
      </c>
      <c r="I1503" s="5" t="s">
        <v>2912</v>
      </c>
      <c r="J1503" s="5" t="s">
        <v>155</v>
      </c>
      <c r="K1503" s="5" t="s">
        <v>2923</v>
      </c>
      <c r="L1503" s="5" t="s">
        <v>48</v>
      </c>
      <c r="M1503" s="5" t="s">
        <v>336</v>
      </c>
      <c r="N1503" s="5" t="s">
        <v>2984</v>
      </c>
      <c r="O1503" s="5">
        <v>534</v>
      </c>
      <c r="P1503" s="5"/>
      <c r="Q1503" s="5"/>
      <c r="R1503" s="5"/>
      <c r="S1503" s="5">
        <v>1</v>
      </c>
      <c r="T1503" s="5"/>
      <c r="U1503" s="5"/>
      <c r="V1503" s="5">
        <v>2.69</v>
      </c>
      <c r="W1503" s="5">
        <v>2.46</v>
      </c>
      <c r="X1503" s="5"/>
      <c r="Y1503" s="5"/>
      <c r="Z1503" s="5"/>
      <c r="AA1503" s="5"/>
      <c r="AB1503" s="5"/>
      <c r="AC1503" s="5"/>
      <c r="AD1503" s="5"/>
      <c r="AE1503" s="5"/>
      <c r="AF1503" s="5"/>
      <c r="AG1503" s="5"/>
      <c r="AH1503" s="5"/>
      <c r="AI1503" s="5"/>
      <c r="AJ1503" s="5"/>
      <c r="AK1503" s="5"/>
      <c r="AL1503" s="5"/>
      <c r="AM1503" s="5">
        <v>1</v>
      </c>
      <c r="AN1503" s="5"/>
      <c r="AO1503" s="5">
        <f t="shared" si="27"/>
        <v>1.0535075031772305</v>
      </c>
      <c r="AP1503" s="5"/>
      <c r="AQ1503" s="5"/>
      <c r="AR1503" s="5" t="s">
        <v>2910</v>
      </c>
    </row>
    <row r="1504" spans="1:44">
      <c r="A1504" s="5" t="s">
        <v>1490</v>
      </c>
      <c r="B1504" s="5" t="s">
        <v>1489</v>
      </c>
      <c r="C1504" s="5" t="s">
        <v>1645</v>
      </c>
      <c r="D1504" s="5">
        <v>2012</v>
      </c>
      <c r="E1504" s="5" t="s">
        <v>974</v>
      </c>
      <c r="F1504" s="5" t="s">
        <v>758</v>
      </c>
      <c r="G1504" s="5">
        <v>-26.0566</v>
      </c>
      <c r="H1504" s="5">
        <v>32.056600000000003</v>
      </c>
      <c r="I1504" s="5" t="s">
        <v>2912</v>
      </c>
      <c r="J1504" s="5" t="s">
        <v>155</v>
      </c>
      <c r="K1504" s="5" t="s">
        <v>2923</v>
      </c>
      <c r="L1504" s="5" t="s">
        <v>48</v>
      </c>
      <c r="M1504" s="5" t="s">
        <v>85</v>
      </c>
      <c r="N1504" s="5" t="s">
        <v>47</v>
      </c>
      <c r="O1504" s="5">
        <v>535</v>
      </c>
      <c r="P1504" s="5"/>
      <c r="Q1504" s="5"/>
      <c r="R1504" s="5"/>
      <c r="S1504" s="5">
        <v>1</v>
      </c>
      <c r="T1504" s="5"/>
      <c r="U1504" s="5"/>
      <c r="V1504" s="5">
        <v>2.31</v>
      </c>
      <c r="W1504" s="5">
        <v>2.12</v>
      </c>
      <c r="X1504" s="5"/>
      <c r="Y1504" s="5"/>
      <c r="Z1504" s="5"/>
      <c r="AA1504" s="5"/>
      <c r="AB1504" s="5"/>
      <c r="AC1504" s="5"/>
      <c r="AD1504" s="5"/>
      <c r="AE1504" s="5"/>
      <c r="AF1504" s="5"/>
      <c r="AG1504" s="5"/>
      <c r="AH1504" s="5"/>
      <c r="AI1504" s="5"/>
      <c r="AJ1504" s="5"/>
      <c r="AK1504" s="5"/>
      <c r="AL1504" s="5"/>
      <c r="AM1504" s="5">
        <v>1</v>
      </c>
      <c r="AN1504" s="5"/>
      <c r="AO1504" s="5">
        <f t="shared" si="27"/>
        <v>1.093216835579718</v>
      </c>
      <c r="AP1504" s="5"/>
      <c r="AQ1504" s="5"/>
      <c r="AR1504" s="5" t="s">
        <v>2910</v>
      </c>
    </row>
    <row r="1505" spans="1:44">
      <c r="A1505" s="5" t="s">
        <v>1490</v>
      </c>
      <c r="B1505" s="5" t="s">
        <v>1489</v>
      </c>
      <c r="C1505" s="5" t="s">
        <v>1645</v>
      </c>
      <c r="D1505" s="5">
        <v>2012</v>
      </c>
      <c r="E1505" s="5" t="s">
        <v>974</v>
      </c>
      <c r="F1505" s="5" t="s">
        <v>758</v>
      </c>
      <c r="G1505" s="5">
        <v>-26.0566</v>
      </c>
      <c r="H1505" s="5">
        <v>32.056600000000003</v>
      </c>
      <c r="I1505" s="5" t="s">
        <v>2912</v>
      </c>
      <c r="J1505" s="5" t="s">
        <v>155</v>
      </c>
      <c r="K1505" s="5" t="s">
        <v>2923</v>
      </c>
      <c r="L1505" s="5" t="s">
        <v>48</v>
      </c>
      <c r="M1505" s="5" t="s">
        <v>85</v>
      </c>
      <c r="N1505" s="5" t="s">
        <v>47</v>
      </c>
      <c r="O1505" s="5">
        <v>536</v>
      </c>
      <c r="P1505" s="5"/>
      <c r="Q1505" s="5"/>
      <c r="R1505" s="5"/>
      <c r="S1505" s="5">
        <v>1</v>
      </c>
      <c r="T1505" s="5"/>
      <c r="U1505" s="5"/>
      <c r="V1505" s="5">
        <v>1.27</v>
      </c>
      <c r="W1505" s="5">
        <v>1.1599999999999999</v>
      </c>
      <c r="X1505" s="5"/>
      <c r="Y1505" s="5"/>
      <c r="Z1505" s="5"/>
      <c r="AA1505" s="5"/>
      <c r="AB1505" s="5"/>
      <c r="AC1505" s="5"/>
      <c r="AD1505" s="5"/>
      <c r="AE1505" s="5"/>
      <c r="AF1505" s="5"/>
      <c r="AG1505" s="5"/>
      <c r="AH1505" s="5"/>
      <c r="AI1505" s="5"/>
      <c r="AJ1505" s="5"/>
      <c r="AK1505" s="5"/>
      <c r="AL1505" s="5"/>
      <c r="AM1505" s="5">
        <v>1</v>
      </c>
      <c r="AN1505" s="5"/>
      <c r="AO1505" s="5">
        <f t="shared" si="27"/>
        <v>1.2136031546275565</v>
      </c>
      <c r="AP1505" s="5"/>
      <c r="AQ1505" s="5"/>
      <c r="AR1505" s="5" t="s">
        <v>2910</v>
      </c>
    </row>
    <row r="1506" spans="1:44">
      <c r="A1506" s="5" t="s">
        <v>1490</v>
      </c>
      <c r="B1506" s="5" t="s">
        <v>1489</v>
      </c>
      <c r="C1506" s="5" t="s">
        <v>1635</v>
      </c>
      <c r="D1506" s="5">
        <v>2012</v>
      </c>
      <c r="E1506" s="5" t="s">
        <v>1634</v>
      </c>
      <c r="F1506" s="5" t="s">
        <v>228</v>
      </c>
      <c r="G1506" s="5">
        <v>12.566700000000001</v>
      </c>
      <c r="H1506" s="5">
        <v>101.9</v>
      </c>
      <c r="I1506" s="5" t="s">
        <v>88</v>
      </c>
      <c r="J1506" s="5" t="s">
        <v>49</v>
      </c>
      <c r="K1506" s="5" t="s">
        <v>2923</v>
      </c>
      <c r="L1506" s="5" t="s">
        <v>48</v>
      </c>
      <c r="M1506" s="5" t="s">
        <v>80</v>
      </c>
      <c r="N1506" s="5" t="s">
        <v>79</v>
      </c>
      <c r="O1506" s="5">
        <v>556</v>
      </c>
      <c r="P1506" s="5"/>
      <c r="Q1506" s="5"/>
      <c r="R1506" s="5"/>
      <c r="S1506" s="5">
        <v>2</v>
      </c>
      <c r="T1506" s="5"/>
      <c r="U1506" s="5"/>
      <c r="V1506" s="5">
        <v>2.09</v>
      </c>
      <c r="W1506" s="5">
        <v>0.96</v>
      </c>
      <c r="X1506" s="5"/>
      <c r="Y1506" s="5"/>
      <c r="Z1506" s="5"/>
      <c r="AA1506" s="5"/>
      <c r="AB1506" s="5"/>
      <c r="AC1506" s="5"/>
      <c r="AD1506" s="5"/>
      <c r="AE1506" s="5"/>
      <c r="AF1506" s="5"/>
      <c r="AG1506" s="5"/>
      <c r="AH1506" s="5"/>
      <c r="AI1506" s="5"/>
      <c r="AJ1506" s="5"/>
      <c r="AK1506" s="5"/>
      <c r="AL1506" s="5"/>
      <c r="AM1506" s="5">
        <v>2</v>
      </c>
      <c r="AN1506" s="5"/>
      <c r="AO1506" s="5">
        <f>1.44279*0.83407^W1506</f>
        <v>1.2121532331599709</v>
      </c>
      <c r="AP1506" s="5"/>
      <c r="AQ1506" s="5"/>
      <c r="AR1506" s="5" t="s">
        <v>2910</v>
      </c>
    </row>
    <row r="1507" spans="1:44">
      <c r="A1507" s="5" t="s">
        <v>1490</v>
      </c>
      <c r="B1507" s="5" t="s">
        <v>1489</v>
      </c>
      <c r="C1507" s="5" t="s">
        <v>1594</v>
      </c>
      <c r="D1507" s="5">
        <v>2012</v>
      </c>
      <c r="E1507" s="5" t="s">
        <v>1593</v>
      </c>
      <c r="F1507" s="5" t="s">
        <v>518</v>
      </c>
      <c r="G1507" s="5">
        <v>39.273233300000001</v>
      </c>
      <c r="H1507" s="5">
        <v>3.0412666700000002</v>
      </c>
      <c r="I1507" s="5" t="s">
        <v>2912</v>
      </c>
      <c r="J1507" s="5" t="s">
        <v>95</v>
      </c>
      <c r="K1507" t="s">
        <v>846</v>
      </c>
      <c r="L1507" s="5" t="s">
        <v>48</v>
      </c>
      <c r="M1507" s="5" t="s">
        <v>166</v>
      </c>
      <c r="N1507" s="5" t="s">
        <v>165</v>
      </c>
      <c r="O1507" s="5">
        <v>697</v>
      </c>
      <c r="P1507" s="5"/>
      <c r="Q1507" s="5"/>
      <c r="R1507" s="5"/>
      <c r="S1507" s="5">
        <v>10</v>
      </c>
      <c r="T1507" s="5"/>
      <c r="U1507" s="5"/>
      <c r="V1507" s="5">
        <v>6.38</v>
      </c>
      <c r="W1507" s="5">
        <v>0.57999999999999996</v>
      </c>
      <c r="X1507" s="5"/>
      <c r="Y1507" s="5"/>
      <c r="Z1507" s="5"/>
      <c r="AA1507" s="5"/>
      <c r="AB1507" s="5"/>
      <c r="AC1507" s="5"/>
      <c r="AD1507" s="5"/>
      <c r="AE1507" s="5"/>
      <c r="AF1507" s="5"/>
      <c r="AG1507" s="5"/>
      <c r="AH1507" s="5"/>
      <c r="AI1507" s="5"/>
      <c r="AJ1507" s="5"/>
      <c r="AK1507" s="5"/>
      <c r="AL1507" s="5"/>
      <c r="AM1507" s="5">
        <v>10</v>
      </c>
      <c r="AN1507" s="5"/>
      <c r="AO1507" s="5">
        <f>1.37689*0.89689^W1507</f>
        <v>1.2926708968547007</v>
      </c>
      <c r="AP1507" s="5">
        <v>43.17</v>
      </c>
      <c r="AQ1507" s="5"/>
      <c r="AR1507" s="5" t="s">
        <v>2910</v>
      </c>
    </row>
    <row r="1508" spans="1:44">
      <c r="A1508" t="s">
        <v>1490</v>
      </c>
      <c r="B1508" t="s">
        <v>1489</v>
      </c>
      <c r="C1508" t="s">
        <v>1509</v>
      </c>
      <c r="D1508" s="5">
        <v>2012</v>
      </c>
      <c r="E1508" t="s">
        <v>1508</v>
      </c>
      <c r="F1508" t="s">
        <v>228</v>
      </c>
      <c r="G1508">
        <v>8.0399999999999991</v>
      </c>
      <c r="H1508">
        <v>98.42</v>
      </c>
      <c r="I1508" t="s">
        <v>88</v>
      </c>
      <c r="J1508" t="s">
        <v>155</v>
      </c>
      <c r="K1508" s="5" t="s">
        <v>2923</v>
      </c>
      <c r="L1508" t="s">
        <v>48</v>
      </c>
      <c r="M1508" t="s">
        <v>85</v>
      </c>
      <c r="N1508" t="s">
        <v>47</v>
      </c>
      <c r="O1508">
        <v>884</v>
      </c>
      <c r="S1508">
        <v>1</v>
      </c>
      <c r="W1508">
        <v>0.51</v>
      </c>
    </row>
    <row r="1509" spans="1:44">
      <c r="A1509" t="s">
        <v>1490</v>
      </c>
      <c r="B1509" t="s">
        <v>1489</v>
      </c>
      <c r="C1509" t="s">
        <v>1504</v>
      </c>
      <c r="D1509" s="5">
        <v>2012</v>
      </c>
      <c r="E1509" t="s">
        <v>1507</v>
      </c>
      <c r="F1509" t="s">
        <v>51</v>
      </c>
      <c r="G1509">
        <v>-32.135666669999999</v>
      </c>
      <c r="H1509">
        <v>115.7405</v>
      </c>
      <c r="I1509" t="s">
        <v>2912</v>
      </c>
      <c r="J1509" t="s">
        <v>412</v>
      </c>
      <c r="K1509" t="s">
        <v>2922</v>
      </c>
      <c r="L1509" t="s">
        <v>48</v>
      </c>
      <c r="M1509" t="s">
        <v>1506</v>
      </c>
      <c r="N1509" t="s">
        <v>165</v>
      </c>
      <c r="O1509">
        <v>885</v>
      </c>
      <c r="S1509">
        <v>1</v>
      </c>
      <c r="W1509">
        <v>0.4</v>
      </c>
    </row>
    <row r="1510" spans="1:44">
      <c r="A1510" t="s">
        <v>1490</v>
      </c>
      <c r="B1510" t="s">
        <v>1489</v>
      </c>
      <c r="C1510" t="s">
        <v>1504</v>
      </c>
      <c r="D1510" s="5">
        <v>2012</v>
      </c>
      <c r="E1510" t="s">
        <v>1507</v>
      </c>
      <c r="F1510" t="s">
        <v>51</v>
      </c>
      <c r="G1510">
        <v>-32.135666669999999</v>
      </c>
      <c r="H1510">
        <v>115.7405</v>
      </c>
      <c r="I1510" t="s">
        <v>2912</v>
      </c>
      <c r="J1510" t="s">
        <v>412</v>
      </c>
      <c r="K1510" t="s">
        <v>2922</v>
      </c>
      <c r="L1510" t="s">
        <v>48</v>
      </c>
      <c r="M1510" t="s">
        <v>1505</v>
      </c>
      <c r="N1510" t="s">
        <v>869</v>
      </c>
      <c r="O1510">
        <v>886</v>
      </c>
      <c r="S1510">
        <v>1</v>
      </c>
      <c r="W1510">
        <v>0.38</v>
      </c>
    </row>
    <row r="1511" spans="1:44">
      <c r="A1511" t="s">
        <v>1490</v>
      </c>
      <c r="B1511" t="s">
        <v>1489</v>
      </c>
      <c r="C1511" t="s">
        <v>1504</v>
      </c>
      <c r="D1511" s="5">
        <v>2012</v>
      </c>
      <c r="E1511" t="s">
        <v>1503</v>
      </c>
      <c r="F1511" t="s">
        <v>51</v>
      </c>
      <c r="G1511">
        <v>-32.009749999999997</v>
      </c>
      <c r="H1511">
        <v>115.4928333</v>
      </c>
      <c r="I1511" t="s">
        <v>2912</v>
      </c>
      <c r="J1511" t="s">
        <v>412</v>
      </c>
      <c r="K1511" t="s">
        <v>2922</v>
      </c>
      <c r="L1511" t="s">
        <v>48</v>
      </c>
      <c r="M1511" t="s">
        <v>1506</v>
      </c>
      <c r="N1511" t="s">
        <v>165</v>
      </c>
      <c r="O1511">
        <v>888</v>
      </c>
      <c r="S1511">
        <v>1</v>
      </c>
      <c r="W1511">
        <v>0.45</v>
      </c>
    </row>
    <row r="1512" spans="1:44">
      <c r="A1512" t="s">
        <v>1490</v>
      </c>
      <c r="B1512" t="s">
        <v>1489</v>
      </c>
      <c r="C1512" t="s">
        <v>1504</v>
      </c>
      <c r="D1512" s="5">
        <v>2012</v>
      </c>
      <c r="E1512" t="s">
        <v>1503</v>
      </c>
      <c r="F1512" t="s">
        <v>51</v>
      </c>
      <c r="G1512">
        <v>-32.009749999999997</v>
      </c>
      <c r="H1512">
        <v>115.4928333</v>
      </c>
      <c r="I1512" t="s">
        <v>2912</v>
      </c>
      <c r="J1512" t="s">
        <v>412</v>
      </c>
      <c r="K1512" t="s">
        <v>2922</v>
      </c>
      <c r="L1512" t="s">
        <v>48</v>
      </c>
      <c r="M1512" t="s">
        <v>1505</v>
      </c>
      <c r="N1512" t="s">
        <v>869</v>
      </c>
      <c r="O1512">
        <v>889</v>
      </c>
      <c r="S1512">
        <v>1</v>
      </c>
      <c r="W1512">
        <v>0.38</v>
      </c>
    </row>
    <row r="1513" spans="1:44">
      <c r="A1513" t="s">
        <v>1490</v>
      </c>
      <c r="B1513" t="s">
        <v>1489</v>
      </c>
      <c r="C1513" t="s">
        <v>1497</v>
      </c>
      <c r="D1513" s="5">
        <v>2012</v>
      </c>
      <c r="E1513" t="s">
        <v>1496</v>
      </c>
      <c r="F1513" t="s">
        <v>1495</v>
      </c>
      <c r="G1513">
        <v>16.84</v>
      </c>
      <c r="H1513">
        <v>-88.08</v>
      </c>
      <c r="I1513" t="s">
        <v>96</v>
      </c>
      <c r="J1513" t="s">
        <v>217</v>
      </c>
      <c r="K1513" t="s">
        <v>217</v>
      </c>
      <c r="L1513" t="s">
        <v>48</v>
      </c>
      <c r="M1513" t="s">
        <v>146</v>
      </c>
      <c r="N1513" t="s">
        <v>47</v>
      </c>
      <c r="O1513">
        <v>895</v>
      </c>
      <c r="S1513">
        <v>1</v>
      </c>
      <c r="W1513">
        <v>0.74</v>
      </c>
    </row>
    <row r="1514" spans="1:44">
      <c r="A1514" t="s">
        <v>1490</v>
      </c>
      <c r="B1514" t="s">
        <v>1489</v>
      </c>
      <c r="C1514" t="s">
        <v>1494</v>
      </c>
      <c r="D1514" s="5">
        <v>2012</v>
      </c>
      <c r="E1514" t="s">
        <v>1493</v>
      </c>
      <c r="F1514" t="s">
        <v>1492</v>
      </c>
      <c r="G1514">
        <v>22.586472199999999</v>
      </c>
      <c r="H1514">
        <v>-82.799805599999999</v>
      </c>
      <c r="I1514" t="s">
        <v>50</v>
      </c>
      <c r="J1514" t="s">
        <v>217</v>
      </c>
      <c r="K1514" t="s">
        <v>217</v>
      </c>
      <c r="L1514" t="s">
        <v>48</v>
      </c>
      <c r="M1514" t="s">
        <v>146</v>
      </c>
      <c r="N1514" t="s">
        <v>47</v>
      </c>
      <c r="O1514">
        <v>896</v>
      </c>
      <c r="S1514">
        <v>1</v>
      </c>
      <c r="W1514">
        <v>4.9800000000000004</v>
      </c>
    </row>
    <row r="1515" spans="1:44">
      <c r="A1515" t="s">
        <v>1490</v>
      </c>
      <c r="B1515" t="s">
        <v>1489</v>
      </c>
      <c r="C1515" t="s">
        <v>1494</v>
      </c>
      <c r="D1515" s="5">
        <v>2012</v>
      </c>
      <c r="E1515" t="s">
        <v>1493</v>
      </c>
      <c r="F1515" t="s">
        <v>1492</v>
      </c>
      <c r="G1515">
        <v>21.7759444</v>
      </c>
      <c r="H1515">
        <v>-83.128888900000007</v>
      </c>
      <c r="I1515" t="s">
        <v>50</v>
      </c>
      <c r="J1515" t="s">
        <v>217</v>
      </c>
      <c r="K1515" t="s">
        <v>217</v>
      </c>
      <c r="L1515" t="s">
        <v>48</v>
      </c>
      <c r="M1515" t="s">
        <v>146</v>
      </c>
      <c r="N1515" t="s">
        <v>47</v>
      </c>
      <c r="O1515">
        <v>897</v>
      </c>
      <c r="S1515">
        <v>1</v>
      </c>
      <c r="W1515">
        <v>3.15</v>
      </c>
    </row>
    <row r="1516" spans="1:44">
      <c r="A1516" t="s">
        <v>1490</v>
      </c>
      <c r="B1516" t="s">
        <v>1489</v>
      </c>
      <c r="C1516" t="s">
        <v>1494</v>
      </c>
      <c r="D1516" s="5">
        <v>2012</v>
      </c>
      <c r="E1516" t="s">
        <v>1493</v>
      </c>
      <c r="F1516" t="s">
        <v>1492</v>
      </c>
      <c r="G1516">
        <v>22.025555600000001</v>
      </c>
      <c r="H1516">
        <v>-82.340861099999998</v>
      </c>
      <c r="I1516" t="s">
        <v>50</v>
      </c>
      <c r="J1516" t="s">
        <v>217</v>
      </c>
      <c r="K1516" t="s">
        <v>217</v>
      </c>
      <c r="L1516" t="s">
        <v>48</v>
      </c>
      <c r="M1516" t="s">
        <v>146</v>
      </c>
      <c r="N1516" t="s">
        <v>47</v>
      </c>
      <c r="O1516">
        <v>898</v>
      </c>
      <c r="S1516">
        <v>1</v>
      </c>
      <c r="W1516">
        <v>0.9</v>
      </c>
    </row>
    <row r="1517" spans="1:44">
      <c r="A1517" t="s">
        <v>1490</v>
      </c>
      <c r="B1517" t="s">
        <v>1489</v>
      </c>
      <c r="C1517" t="s">
        <v>1494</v>
      </c>
      <c r="D1517" s="5">
        <v>2012</v>
      </c>
      <c r="E1517" t="s">
        <v>1493</v>
      </c>
      <c r="F1517" t="s">
        <v>1492</v>
      </c>
      <c r="G1517">
        <v>22.125555599999998</v>
      </c>
      <c r="H1517">
        <v>-82.440861100000006</v>
      </c>
      <c r="I1517" t="s">
        <v>50</v>
      </c>
      <c r="J1517" t="s">
        <v>217</v>
      </c>
      <c r="K1517" t="s">
        <v>217</v>
      </c>
      <c r="L1517" t="s">
        <v>48</v>
      </c>
      <c r="M1517" t="s">
        <v>146</v>
      </c>
      <c r="N1517" t="s">
        <v>47</v>
      </c>
      <c r="O1517">
        <v>899</v>
      </c>
      <c r="S1517">
        <v>1</v>
      </c>
      <c r="W1517">
        <v>3.86</v>
      </c>
    </row>
    <row r="1518" spans="1:44">
      <c r="A1518" t="s">
        <v>1490</v>
      </c>
      <c r="B1518" t="s">
        <v>1489</v>
      </c>
      <c r="C1518" t="s">
        <v>1494</v>
      </c>
      <c r="D1518" s="5">
        <v>2012</v>
      </c>
      <c r="E1518" t="s">
        <v>1493</v>
      </c>
      <c r="F1518" t="s">
        <v>1492</v>
      </c>
      <c r="G1518">
        <v>22.099472200000001</v>
      </c>
      <c r="H1518">
        <v>-83.454750000000004</v>
      </c>
      <c r="I1518" t="s">
        <v>50</v>
      </c>
      <c r="J1518" t="s">
        <v>217</v>
      </c>
      <c r="K1518" t="s">
        <v>217</v>
      </c>
      <c r="L1518" t="s">
        <v>48</v>
      </c>
      <c r="M1518" t="s">
        <v>146</v>
      </c>
      <c r="N1518" t="s">
        <v>47</v>
      </c>
      <c r="O1518">
        <v>901</v>
      </c>
      <c r="S1518">
        <v>1</v>
      </c>
      <c r="W1518">
        <v>1.75</v>
      </c>
    </row>
    <row r="1519" spans="1:44">
      <c r="A1519" t="s">
        <v>1490</v>
      </c>
      <c r="B1519" t="s">
        <v>1489</v>
      </c>
      <c r="C1519" t="s">
        <v>1494</v>
      </c>
      <c r="D1519" s="5">
        <v>2012</v>
      </c>
      <c r="E1519" t="s">
        <v>1493</v>
      </c>
      <c r="F1519" t="s">
        <v>1492</v>
      </c>
      <c r="G1519">
        <v>21.934555599999999</v>
      </c>
      <c r="H1519">
        <v>-82.710638900000006</v>
      </c>
      <c r="I1519" t="s">
        <v>50</v>
      </c>
      <c r="J1519" t="s">
        <v>217</v>
      </c>
      <c r="K1519" t="s">
        <v>217</v>
      </c>
      <c r="L1519" t="s">
        <v>48</v>
      </c>
      <c r="M1519" t="s">
        <v>146</v>
      </c>
      <c r="N1519" t="s">
        <v>47</v>
      </c>
      <c r="O1519">
        <v>902</v>
      </c>
      <c r="S1519">
        <v>1</v>
      </c>
      <c r="W1519">
        <v>1.1299999999999999</v>
      </c>
    </row>
    <row r="1520" spans="1:44">
      <c r="A1520" t="s">
        <v>1490</v>
      </c>
      <c r="B1520" t="s">
        <v>1489</v>
      </c>
      <c r="C1520" t="s">
        <v>1494</v>
      </c>
      <c r="D1520" s="5">
        <v>2012</v>
      </c>
      <c r="E1520" t="s">
        <v>1493</v>
      </c>
      <c r="F1520" t="s">
        <v>1492</v>
      </c>
      <c r="G1520">
        <v>21.5930833</v>
      </c>
      <c r="H1520">
        <v>-82.422222199999993</v>
      </c>
      <c r="I1520" t="s">
        <v>50</v>
      </c>
      <c r="J1520" t="s">
        <v>217</v>
      </c>
      <c r="K1520" t="s">
        <v>217</v>
      </c>
      <c r="L1520" t="s">
        <v>48</v>
      </c>
      <c r="M1520" t="s">
        <v>146</v>
      </c>
      <c r="N1520" t="s">
        <v>47</v>
      </c>
      <c r="O1520">
        <v>903</v>
      </c>
      <c r="S1520">
        <v>1</v>
      </c>
      <c r="W1520">
        <v>1.1000000000000001</v>
      </c>
    </row>
    <row r="1521" spans="1:41">
      <c r="A1521" t="s">
        <v>1490</v>
      </c>
      <c r="B1521" t="s">
        <v>1489</v>
      </c>
      <c r="C1521" t="s">
        <v>1494</v>
      </c>
      <c r="D1521" s="5">
        <v>2012</v>
      </c>
      <c r="E1521" t="s">
        <v>1493</v>
      </c>
      <c r="F1521" t="s">
        <v>1492</v>
      </c>
      <c r="G1521">
        <v>21.934555599999999</v>
      </c>
      <c r="H1521">
        <v>-82.710638900000006</v>
      </c>
      <c r="I1521" t="s">
        <v>50</v>
      </c>
      <c r="J1521" t="s">
        <v>217</v>
      </c>
      <c r="K1521" t="s">
        <v>217</v>
      </c>
      <c r="L1521" t="s">
        <v>48</v>
      </c>
      <c r="M1521" t="s">
        <v>146</v>
      </c>
      <c r="N1521" t="s">
        <v>47</v>
      </c>
      <c r="O1521">
        <v>905</v>
      </c>
      <c r="S1521">
        <v>1</v>
      </c>
      <c r="W1521">
        <v>1.1299999999999999</v>
      </c>
    </row>
    <row r="1522" spans="1:41">
      <c r="A1522" t="s">
        <v>1490</v>
      </c>
      <c r="B1522" t="s">
        <v>1489</v>
      </c>
      <c r="C1522" t="s">
        <v>1494</v>
      </c>
      <c r="D1522" s="5">
        <v>2012</v>
      </c>
      <c r="E1522" t="s">
        <v>1493</v>
      </c>
      <c r="F1522" t="s">
        <v>1492</v>
      </c>
      <c r="G1522">
        <v>22.6656944</v>
      </c>
      <c r="H1522">
        <v>-82.544722199999995</v>
      </c>
      <c r="I1522" t="s">
        <v>50</v>
      </c>
      <c r="J1522" t="s">
        <v>217</v>
      </c>
      <c r="K1522" t="s">
        <v>217</v>
      </c>
      <c r="L1522" t="s">
        <v>48</v>
      </c>
      <c r="M1522" t="s">
        <v>146</v>
      </c>
      <c r="N1522" t="s">
        <v>47</v>
      </c>
      <c r="O1522">
        <v>906</v>
      </c>
      <c r="S1522">
        <v>1</v>
      </c>
      <c r="W1522">
        <v>3.66</v>
      </c>
    </row>
    <row r="1523" spans="1:41">
      <c r="A1523" t="s">
        <v>1490</v>
      </c>
      <c r="B1523" t="s">
        <v>1489</v>
      </c>
      <c r="C1523" t="s">
        <v>1494</v>
      </c>
      <c r="D1523" s="5">
        <v>2012</v>
      </c>
      <c r="E1523" t="s">
        <v>1493</v>
      </c>
      <c r="F1523" t="s">
        <v>1492</v>
      </c>
      <c r="G1523">
        <v>22.398972199999999</v>
      </c>
      <c r="H1523">
        <v>-82.765888899999993</v>
      </c>
      <c r="I1523" t="s">
        <v>50</v>
      </c>
      <c r="J1523" t="s">
        <v>217</v>
      </c>
      <c r="K1523" t="s">
        <v>217</v>
      </c>
      <c r="L1523" t="s">
        <v>48</v>
      </c>
      <c r="M1523" t="s">
        <v>146</v>
      </c>
      <c r="N1523" t="s">
        <v>47</v>
      </c>
      <c r="O1523">
        <v>908</v>
      </c>
      <c r="S1523">
        <v>1</v>
      </c>
      <c r="W1523">
        <v>0.82</v>
      </c>
    </row>
    <row r="1524" spans="1:41">
      <c r="A1524" t="s">
        <v>1490</v>
      </c>
      <c r="B1524" t="s">
        <v>1489</v>
      </c>
      <c r="C1524" t="s">
        <v>1494</v>
      </c>
      <c r="D1524" s="5">
        <v>2012</v>
      </c>
      <c r="E1524" t="s">
        <v>1493</v>
      </c>
      <c r="F1524" t="s">
        <v>1492</v>
      </c>
      <c r="G1524">
        <v>21.9398889</v>
      </c>
      <c r="H1524">
        <v>-82.801166699999996</v>
      </c>
      <c r="I1524" t="s">
        <v>50</v>
      </c>
      <c r="J1524" t="s">
        <v>217</v>
      </c>
      <c r="K1524" t="s">
        <v>217</v>
      </c>
      <c r="L1524" t="s">
        <v>48</v>
      </c>
      <c r="M1524" t="s">
        <v>146</v>
      </c>
      <c r="N1524" t="s">
        <v>47</v>
      </c>
      <c r="O1524">
        <v>909</v>
      </c>
      <c r="S1524">
        <v>1</v>
      </c>
      <c r="W1524">
        <v>2.92</v>
      </c>
    </row>
    <row r="1525" spans="1:41">
      <c r="A1525" t="s">
        <v>1490</v>
      </c>
      <c r="B1525" t="s">
        <v>1489</v>
      </c>
      <c r="C1525" t="s">
        <v>1494</v>
      </c>
      <c r="D1525" s="5">
        <v>2012</v>
      </c>
      <c r="E1525" t="s">
        <v>1493</v>
      </c>
      <c r="F1525" t="s">
        <v>1492</v>
      </c>
      <c r="G1525">
        <v>21.9776667</v>
      </c>
      <c r="H1525">
        <v>-83.193166700000006</v>
      </c>
      <c r="I1525" t="s">
        <v>50</v>
      </c>
      <c r="J1525" t="s">
        <v>217</v>
      </c>
      <c r="K1525" t="s">
        <v>217</v>
      </c>
      <c r="L1525" t="s">
        <v>48</v>
      </c>
      <c r="M1525" t="s">
        <v>146</v>
      </c>
      <c r="N1525" t="s">
        <v>47</v>
      </c>
      <c r="O1525">
        <v>911</v>
      </c>
      <c r="S1525">
        <v>1</v>
      </c>
      <c r="W1525">
        <v>5.85</v>
      </c>
    </row>
    <row r="1526" spans="1:41">
      <c r="A1526" t="s">
        <v>1490</v>
      </c>
      <c r="B1526" t="s">
        <v>1489</v>
      </c>
      <c r="C1526" t="s">
        <v>1494</v>
      </c>
      <c r="D1526" s="5">
        <v>2012</v>
      </c>
      <c r="E1526" t="s">
        <v>1493</v>
      </c>
      <c r="F1526" t="s">
        <v>1492</v>
      </c>
      <c r="G1526">
        <v>22.398972199999999</v>
      </c>
      <c r="H1526">
        <v>-82.765888899999993</v>
      </c>
      <c r="I1526" t="s">
        <v>50</v>
      </c>
      <c r="J1526" t="s">
        <v>217</v>
      </c>
      <c r="K1526" t="s">
        <v>217</v>
      </c>
      <c r="L1526" t="s">
        <v>48</v>
      </c>
      <c r="M1526" t="s">
        <v>146</v>
      </c>
      <c r="N1526" t="s">
        <v>47</v>
      </c>
      <c r="O1526">
        <v>912</v>
      </c>
      <c r="S1526">
        <v>1</v>
      </c>
      <c r="W1526">
        <v>5.26</v>
      </c>
    </row>
    <row r="1527" spans="1:41">
      <c r="A1527" t="s">
        <v>1490</v>
      </c>
      <c r="B1527" t="s">
        <v>1489</v>
      </c>
      <c r="C1527" t="s">
        <v>1494</v>
      </c>
      <c r="D1527" s="5">
        <v>2012</v>
      </c>
      <c r="E1527" t="s">
        <v>1493</v>
      </c>
      <c r="F1527" t="s">
        <v>1492</v>
      </c>
      <c r="G1527">
        <v>21.810638900000001</v>
      </c>
      <c r="H1527">
        <v>-82.342861099999993</v>
      </c>
      <c r="I1527" t="s">
        <v>50</v>
      </c>
      <c r="J1527" t="s">
        <v>217</v>
      </c>
      <c r="K1527" t="s">
        <v>217</v>
      </c>
      <c r="L1527" t="s">
        <v>48</v>
      </c>
      <c r="M1527" t="s">
        <v>146</v>
      </c>
      <c r="N1527" t="s">
        <v>47</v>
      </c>
      <c r="O1527">
        <v>913</v>
      </c>
      <c r="S1527">
        <v>1</v>
      </c>
      <c r="W1527">
        <v>1.86</v>
      </c>
    </row>
    <row r="1528" spans="1:41">
      <c r="A1528" t="s">
        <v>1277</v>
      </c>
      <c r="B1528" t="s">
        <v>562</v>
      </c>
      <c r="D1528" s="5">
        <v>2018</v>
      </c>
      <c r="E1528" t="s">
        <v>1295</v>
      </c>
      <c r="F1528" t="s">
        <v>332</v>
      </c>
      <c r="G1528">
        <v>22.45084722</v>
      </c>
      <c r="H1528">
        <v>39.080624999999998</v>
      </c>
      <c r="I1528" t="s">
        <v>156</v>
      </c>
      <c r="J1528" t="s">
        <v>155</v>
      </c>
      <c r="K1528" t="s">
        <v>2923</v>
      </c>
      <c r="L1528" t="s">
        <v>48</v>
      </c>
      <c r="M1528" t="s">
        <v>85</v>
      </c>
      <c r="N1528" t="s">
        <v>47</v>
      </c>
      <c r="O1528" t="s">
        <v>1304</v>
      </c>
      <c r="S1528">
        <v>60</v>
      </c>
      <c r="V1528">
        <v>31.64</v>
      </c>
      <c r="W1528">
        <v>0.8</v>
      </c>
      <c r="AA1528">
        <v>8.1493444000000004</v>
      </c>
      <c r="AD1528">
        <v>15.53647224</v>
      </c>
      <c r="AG1528">
        <v>27.722730439999999</v>
      </c>
      <c r="AM1528">
        <v>60</v>
      </c>
      <c r="AO1528">
        <v>0.69</v>
      </c>
    </row>
    <row r="1529" spans="1:41">
      <c r="A1529" t="s">
        <v>1277</v>
      </c>
      <c r="B1529" t="s">
        <v>562</v>
      </c>
      <c r="D1529" s="5">
        <v>2018</v>
      </c>
      <c r="E1529" t="s">
        <v>1295</v>
      </c>
      <c r="F1529" t="s">
        <v>332</v>
      </c>
      <c r="G1529">
        <v>22.45084722</v>
      </c>
      <c r="H1529">
        <v>39.080624999999998</v>
      </c>
      <c r="I1529" t="s">
        <v>156</v>
      </c>
      <c r="J1529" t="s">
        <v>155</v>
      </c>
      <c r="K1529" t="s">
        <v>2923</v>
      </c>
      <c r="L1529" t="s">
        <v>48</v>
      </c>
      <c r="M1529" t="s">
        <v>85</v>
      </c>
      <c r="N1529" t="s">
        <v>47</v>
      </c>
      <c r="O1529" t="s">
        <v>1303</v>
      </c>
      <c r="S1529">
        <v>64</v>
      </c>
      <c r="V1529">
        <v>27.76</v>
      </c>
      <c r="W1529">
        <v>0.7</v>
      </c>
      <c r="AA1529">
        <v>7.1820000000000004</v>
      </c>
      <c r="AD1529">
        <v>17.640999999999998</v>
      </c>
      <c r="AG1529">
        <v>22.12</v>
      </c>
      <c r="AM1529">
        <v>64</v>
      </c>
      <c r="AO1529">
        <v>0.64</v>
      </c>
    </row>
    <row r="1530" spans="1:41">
      <c r="A1530" t="s">
        <v>1277</v>
      </c>
      <c r="B1530" t="s">
        <v>562</v>
      </c>
      <c r="D1530" s="5">
        <v>2018</v>
      </c>
      <c r="E1530" t="s">
        <v>1295</v>
      </c>
      <c r="F1530" t="s">
        <v>332</v>
      </c>
      <c r="G1530">
        <v>22.45084722</v>
      </c>
      <c r="H1530">
        <v>39.080624999999998</v>
      </c>
      <c r="I1530" t="s">
        <v>156</v>
      </c>
      <c r="J1530" t="s">
        <v>155</v>
      </c>
      <c r="K1530" t="s">
        <v>2923</v>
      </c>
      <c r="L1530" t="s">
        <v>48</v>
      </c>
      <c r="M1530" t="s">
        <v>85</v>
      </c>
      <c r="N1530" t="s">
        <v>47</v>
      </c>
      <c r="O1530" t="s">
        <v>1302</v>
      </c>
      <c r="S1530">
        <v>50</v>
      </c>
      <c r="V1530">
        <v>23.37</v>
      </c>
      <c r="W1530">
        <v>0.5</v>
      </c>
      <c r="AA1530">
        <v>10.710363360000001</v>
      </c>
      <c r="AD1530">
        <v>14.02</v>
      </c>
      <c r="AG1530">
        <v>23.37</v>
      </c>
      <c r="AM1530">
        <v>50</v>
      </c>
      <c r="AO1530">
        <v>0.94</v>
      </c>
    </row>
    <row r="1531" spans="1:41">
      <c r="A1531" t="s">
        <v>1277</v>
      </c>
      <c r="B1531" t="s">
        <v>562</v>
      </c>
      <c r="D1531" s="5">
        <v>2018</v>
      </c>
      <c r="E1531" t="s">
        <v>1295</v>
      </c>
      <c r="F1531" t="s">
        <v>332</v>
      </c>
      <c r="G1531">
        <v>22.45084722</v>
      </c>
      <c r="H1531">
        <v>39.080624999999998</v>
      </c>
      <c r="I1531" t="s">
        <v>156</v>
      </c>
      <c r="J1531" t="s">
        <v>155</v>
      </c>
      <c r="K1531" t="s">
        <v>2923</v>
      </c>
      <c r="L1531" t="s">
        <v>48</v>
      </c>
      <c r="M1531" t="s">
        <v>80</v>
      </c>
      <c r="N1531" t="s">
        <v>79</v>
      </c>
      <c r="O1531" t="s">
        <v>1301</v>
      </c>
      <c r="S1531">
        <v>129</v>
      </c>
      <c r="V1531">
        <v>53.02</v>
      </c>
      <c r="W1531">
        <v>0.56999999999999995</v>
      </c>
      <c r="AA1531">
        <v>10.17535936</v>
      </c>
      <c r="AD1531">
        <v>16.588193100000002</v>
      </c>
      <c r="AG1531">
        <v>25.101454019999998</v>
      </c>
      <c r="AJ1531">
        <v>42.8</v>
      </c>
      <c r="AM1531">
        <v>129</v>
      </c>
      <c r="AO1531">
        <v>0.73</v>
      </c>
    </row>
    <row r="1532" spans="1:41">
      <c r="A1532" t="s">
        <v>1277</v>
      </c>
      <c r="B1532" t="s">
        <v>562</v>
      </c>
      <c r="D1532" s="5">
        <v>2018</v>
      </c>
      <c r="E1532" t="s">
        <v>1295</v>
      </c>
      <c r="F1532" t="s">
        <v>332</v>
      </c>
      <c r="G1532">
        <v>22.45084722</v>
      </c>
      <c r="H1532">
        <v>39.080624999999998</v>
      </c>
      <c r="I1532" t="s">
        <v>156</v>
      </c>
      <c r="J1532" t="s">
        <v>155</v>
      </c>
      <c r="K1532" t="s">
        <v>2923</v>
      </c>
      <c r="L1532" t="s">
        <v>48</v>
      </c>
      <c r="M1532" t="s">
        <v>80</v>
      </c>
      <c r="N1532" t="s">
        <v>79</v>
      </c>
      <c r="O1532" t="s">
        <v>1300</v>
      </c>
      <c r="S1532">
        <v>158</v>
      </c>
      <c r="V1532">
        <v>53.65</v>
      </c>
      <c r="W1532">
        <v>0.4</v>
      </c>
      <c r="AA1532">
        <v>9.3309999999999995</v>
      </c>
      <c r="AD1532">
        <v>16.5244584</v>
      </c>
      <c r="AG1532">
        <v>24.728000000000002</v>
      </c>
      <c r="AJ1532">
        <v>41.738999999999997</v>
      </c>
      <c r="AM1532">
        <v>158</v>
      </c>
      <c r="AO1532">
        <v>0.93</v>
      </c>
    </row>
    <row r="1533" spans="1:41">
      <c r="A1533" t="s">
        <v>1277</v>
      </c>
      <c r="B1533" t="s">
        <v>562</v>
      </c>
      <c r="D1533" s="5">
        <v>2018</v>
      </c>
      <c r="E1533" t="s">
        <v>1295</v>
      </c>
      <c r="F1533" t="s">
        <v>332</v>
      </c>
      <c r="G1533">
        <v>22.45084722</v>
      </c>
      <c r="H1533">
        <v>39.080624999999998</v>
      </c>
      <c r="I1533" t="s">
        <v>156</v>
      </c>
      <c r="J1533" t="s">
        <v>155</v>
      </c>
      <c r="K1533" t="s">
        <v>2923</v>
      </c>
      <c r="L1533" t="s">
        <v>48</v>
      </c>
      <c r="M1533" t="s">
        <v>80</v>
      </c>
      <c r="N1533" t="s">
        <v>79</v>
      </c>
      <c r="O1533" t="s">
        <v>1299</v>
      </c>
      <c r="S1533">
        <v>116</v>
      </c>
      <c r="V1533">
        <v>28.28</v>
      </c>
      <c r="W1533">
        <v>0.28000000000000003</v>
      </c>
      <c r="AA1533">
        <v>6.2279999999999998</v>
      </c>
      <c r="AD1533">
        <v>11.103</v>
      </c>
      <c r="AG1533">
        <v>16.844999999999999</v>
      </c>
      <c r="AJ1533">
        <v>26.18</v>
      </c>
      <c r="AM1533">
        <v>116</v>
      </c>
      <c r="AO1533">
        <v>0.92</v>
      </c>
    </row>
    <row r="1534" spans="1:41">
      <c r="A1534" t="s">
        <v>1277</v>
      </c>
      <c r="B1534" t="s">
        <v>562</v>
      </c>
      <c r="D1534" s="5">
        <v>2018</v>
      </c>
      <c r="E1534" t="s">
        <v>1295</v>
      </c>
      <c r="F1534" t="s">
        <v>332</v>
      </c>
      <c r="G1534">
        <v>22.45084722</v>
      </c>
      <c r="H1534">
        <v>39.080624999999998</v>
      </c>
      <c r="I1534" t="s">
        <v>156</v>
      </c>
      <c r="J1534" t="s">
        <v>155</v>
      </c>
      <c r="K1534" t="s">
        <v>2923</v>
      </c>
      <c r="L1534" t="s">
        <v>48</v>
      </c>
      <c r="M1534" t="s">
        <v>80</v>
      </c>
      <c r="N1534" t="s">
        <v>79</v>
      </c>
      <c r="O1534" t="s">
        <v>1298</v>
      </c>
      <c r="S1534">
        <v>122</v>
      </c>
      <c r="V1534">
        <v>49.11</v>
      </c>
      <c r="W1534">
        <v>0.4</v>
      </c>
      <c r="AA1534">
        <v>12.212999999999999</v>
      </c>
      <c r="AD1534">
        <v>22.13522858</v>
      </c>
      <c r="AG1534">
        <v>30.0172436</v>
      </c>
      <c r="AJ1534">
        <v>44.228398499999997</v>
      </c>
      <c r="AM1534">
        <v>122</v>
      </c>
      <c r="AO1534">
        <v>1.1000000000000001</v>
      </c>
    </row>
    <row r="1535" spans="1:41">
      <c r="A1535" t="s">
        <v>1277</v>
      </c>
      <c r="B1535" t="s">
        <v>562</v>
      </c>
      <c r="D1535" s="5">
        <v>2018</v>
      </c>
      <c r="E1535" t="s">
        <v>1295</v>
      </c>
      <c r="F1535" t="s">
        <v>332</v>
      </c>
      <c r="G1535">
        <v>22.45084722</v>
      </c>
      <c r="H1535">
        <v>39.080624999999998</v>
      </c>
      <c r="I1535" t="s">
        <v>156</v>
      </c>
      <c r="J1535" t="s">
        <v>155</v>
      </c>
      <c r="K1535" t="s">
        <v>2923</v>
      </c>
      <c r="L1535" t="s">
        <v>48</v>
      </c>
      <c r="M1535" t="s">
        <v>336</v>
      </c>
      <c r="N1535" s="5" t="s">
        <v>2984</v>
      </c>
      <c r="O1535" t="s">
        <v>1297</v>
      </c>
      <c r="S1535">
        <v>44</v>
      </c>
      <c r="V1535">
        <v>7.01</v>
      </c>
      <c r="W1535">
        <v>0.16</v>
      </c>
      <c r="AA1535">
        <v>4.7974883799999999</v>
      </c>
      <c r="AD1535">
        <v>6.3979999999999997</v>
      </c>
      <c r="AM1535">
        <v>44</v>
      </c>
      <c r="AO1535">
        <v>0.96</v>
      </c>
    </row>
    <row r="1536" spans="1:41">
      <c r="A1536" t="s">
        <v>1277</v>
      </c>
      <c r="B1536" t="s">
        <v>562</v>
      </c>
      <c r="D1536" s="5">
        <v>2018</v>
      </c>
      <c r="E1536" t="s">
        <v>1295</v>
      </c>
      <c r="F1536" t="s">
        <v>332</v>
      </c>
      <c r="G1536">
        <v>22.45084722</v>
      </c>
      <c r="H1536">
        <v>39.080624999999998</v>
      </c>
      <c r="I1536" t="s">
        <v>156</v>
      </c>
      <c r="J1536" t="s">
        <v>155</v>
      </c>
      <c r="K1536" t="s">
        <v>2923</v>
      </c>
      <c r="L1536" t="s">
        <v>48</v>
      </c>
      <c r="M1536" t="s">
        <v>336</v>
      </c>
      <c r="N1536" s="5" t="s">
        <v>2984</v>
      </c>
      <c r="O1536" t="s">
        <v>1296</v>
      </c>
      <c r="S1536">
        <v>46</v>
      </c>
      <c r="V1536">
        <v>12.9</v>
      </c>
      <c r="W1536">
        <v>0.36</v>
      </c>
      <c r="AA1536">
        <v>6.7904031199999997</v>
      </c>
      <c r="AD1536">
        <v>10.83916539</v>
      </c>
      <c r="AM1536">
        <v>46</v>
      </c>
      <c r="AO1536">
        <v>0.89</v>
      </c>
    </row>
    <row r="1537" spans="1:41">
      <c r="A1537" t="s">
        <v>1277</v>
      </c>
      <c r="B1537" t="s">
        <v>562</v>
      </c>
      <c r="D1537" s="5">
        <v>2018</v>
      </c>
      <c r="E1537" t="s">
        <v>1295</v>
      </c>
      <c r="F1537" t="s">
        <v>332</v>
      </c>
      <c r="G1537">
        <v>22.45084722</v>
      </c>
      <c r="H1537">
        <v>39.080624999999998</v>
      </c>
      <c r="I1537" t="s">
        <v>156</v>
      </c>
      <c r="J1537" t="s">
        <v>155</v>
      </c>
      <c r="K1537" t="s">
        <v>2923</v>
      </c>
      <c r="L1537" t="s">
        <v>48</v>
      </c>
      <c r="M1537" t="s">
        <v>336</v>
      </c>
      <c r="N1537" s="5" t="s">
        <v>2984</v>
      </c>
      <c r="O1537" t="s">
        <v>1294</v>
      </c>
      <c r="S1537">
        <v>55</v>
      </c>
      <c r="V1537">
        <v>10.31</v>
      </c>
      <c r="W1537">
        <v>0.18</v>
      </c>
      <c r="AA1537">
        <v>6.2649999999999997</v>
      </c>
      <c r="AD1537">
        <v>8.5809999999999995</v>
      </c>
      <c r="AG1537">
        <v>10.013999999999999</v>
      </c>
      <c r="AM1537">
        <v>55</v>
      </c>
      <c r="AO1537">
        <v>1.05</v>
      </c>
    </row>
    <row r="1538" spans="1:41">
      <c r="A1538" t="s">
        <v>1277</v>
      </c>
      <c r="B1538" t="s">
        <v>562</v>
      </c>
      <c r="D1538" s="5">
        <v>2018</v>
      </c>
      <c r="E1538" t="s">
        <v>1290</v>
      </c>
      <c r="F1538" t="s">
        <v>332</v>
      </c>
      <c r="G1538">
        <v>22.684286109999999</v>
      </c>
      <c r="H1538">
        <v>38.982950000000002</v>
      </c>
      <c r="I1538" t="s">
        <v>156</v>
      </c>
      <c r="J1538" t="s">
        <v>155</v>
      </c>
      <c r="K1538" t="s">
        <v>2923</v>
      </c>
      <c r="L1538" t="s">
        <v>48</v>
      </c>
      <c r="M1538" t="s">
        <v>336</v>
      </c>
      <c r="N1538" s="5" t="s">
        <v>2984</v>
      </c>
      <c r="O1538" t="s">
        <v>1292</v>
      </c>
      <c r="S1538">
        <v>113</v>
      </c>
      <c r="V1538">
        <v>105.77</v>
      </c>
      <c r="W1538">
        <v>0.95</v>
      </c>
      <c r="AA1538">
        <v>1.43563379</v>
      </c>
      <c r="AD1538">
        <v>4.0327920800000001</v>
      </c>
      <c r="AG1538">
        <v>34.743000000000002</v>
      </c>
      <c r="AJ1538">
        <v>98.947283999999996</v>
      </c>
      <c r="AM1538">
        <v>113</v>
      </c>
      <c r="AO1538">
        <v>0.91</v>
      </c>
    </row>
    <row r="1539" spans="1:41">
      <c r="A1539" t="s">
        <v>1277</v>
      </c>
      <c r="B1539" t="s">
        <v>562</v>
      </c>
      <c r="D1539" s="5">
        <v>2018</v>
      </c>
      <c r="E1539" t="s">
        <v>1290</v>
      </c>
      <c r="F1539" t="s">
        <v>332</v>
      </c>
      <c r="G1539">
        <v>22.684286109999999</v>
      </c>
      <c r="H1539">
        <v>38.982950000000002</v>
      </c>
      <c r="I1539" t="s">
        <v>156</v>
      </c>
      <c r="J1539" t="s">
        <v>155</v>
      </c>
      <c r="K1539" t="s">
        <v>2923</v>
      </c>
      <c r="L1539" t="s">
        <v>48</v>
      </c>
      <c r="M1539" t="s">
        <v>336</v>
      </c>
      <c r="N1539" s="5" t="s">
        <v>2984</v>
      </c>
      <c r="O1539" t="s">
        <v>1291</v>
      </c>
      <c r="S1539">
        <v>119</v>
      </c>
      <c r="V1539">
        <v>28.12</v>
      </c>
      <c r="W1539">
        <v>0.24</v>
      </c>
      <c r="AA1539">
        <v>1.4178042399999999</v>
      </c>
      <c r="AD1539">
        <v>3.3115586399999999</v>
      </c>
      <c r="AG1539">
        <v>6.9980000000000002</v>
      </c>
      <c r="AJ1539">
        <v>24.9977573</v>
      </c>
      <c r="AM1539">
        <v>119</v>
      </c>
      <c r="AO1539">
        <v>1</v>
      </c>
    </row>
    <row r="1540" spans="1:41">
      <c r="A1540" t="s">
        <v>1277</v>
      </c>
      <c r="B1540" t="s">
        <v>562</v>
      </c>
      <c r="D1540" s="5">
        <v>2018</v>
      </c>
      <c r="E1540" t="s">
        <v>1290</v>
      </c>
      <c r="F1540" t="s">
        <v>332</v>
      </c>
      <c r="G1540">
        <v>22.684286109999999</v>
      </c>
      <c r="H1540">
        <v>38.982950000000002</v>
      </c>
      <c r="I1540" t="s">
        <v>156</v>
      </c>
      <c r="J1540" t="s">
        <v>155</v>
      </c>
      <c r="K1540" t="s">
        <v>2923</v>
      </c>
      <c r="L1540" t="s">
        <v>48</v>
      </c>
      <c r="M1540" t="s">
        <v>336</v>
      </c>
      <c r="N1540" s="5" t="s">
        <v>2984</v>
      </c>
      <c r="O1540" t="s">
        <v>1289</v>
      </c>
      <c r="S1540">
        <v>120</v>
      </c>
      <c r="V1540">
        <v>22.93</v>
      </c>
      <c r="W1540">
        <v>0.18</v>
      </c>
      <c r="AA1540">
        <v>2.5550278</v>
      </c>
      <c r="AD1540">
        <v>5.0262240800000004</v>
      </c>
      <c r="AG1540">
        <v>9.2613470049999993</v>
      </c>
      <c r="AJ1540">
        <v>18.931338480000001</v>
      </c>
      <c r="AM1540">
        <v>120</v>
      </c>
      <c r="AO1540">
        <v>1.02</v>
      </c>
    </row>
    <row r="1541" spans="1:41">
      <c r="A1541" t="s">
        <v>1277</v>
      </c>
      <c r="B1541" t="s">
        <v>562</v>
      </c>
      <c r="D1541" s="5">
        <v>2012</v>
      </c>
      <c r="E1541" t="s">
        <v>1290</v>
      </c>
      <c r="F1541" t="s">
        <v>332</v>
      </c>
      <c r="G1541">
        <v>22.684286109999999</v>
      </c>
      <c r="H1541">
        <v>38.982950000000002</v>
      </c>
      <c r="I1541" t="s">
        <v>156</v>
      </c>
      <c r="J1541" t="s">
        <v>155</v>
      </c>
      <c r="K1541" t="s">
        <v>2923</v>
      </c>
      <c r="L1541" t="s">
        <v>48</v>
      </c>
      <c r="M1541" t="s">
        <v>336</v>
      </c>
      <c r="N1541" s="5" t="s">
        <v>2984</v>
      </c>
      <c r="O1541" t="s">
        <v>1293</v>
      </c>
      <c r="S1541">
        <v>206</v>
      </c>
      <c r="V1541">
        <v>32.9</v>
      </c>
      <c r="W1541">
        <v>0.14000000000000001</v>
      </c>
      <c r="AA1541">
        <v>2.1819999999999999</v>
      </c>
      <c r="AD1541">
        <v>5.7309999999999999</v>
      </c>
      <c r="AG1541">
        <v>10.199999999999999</v>
      </c>
      <c r="AJ1541">
        <v>19.709</v>
      </c>
      <c r="AM1541">
        <v>206</v>
      </c>
      <c r="AO1541">
        <v>1.1399999999999999</v>
      </c>
    </row>
    <row r="1542" spans="1:41">
      <c r="A1542" t="s">
        <v>1159</v>
      </c>
      <c r="B1542" t="s">
        <v>1158</v>
      </c>
      <c r="D1542">
        <v>2021</v>
      </c>
      <c r="E1542" t="s">
        <v>1270</v>
      </c>
      <c r="F1542" t="s">
        <v>912</v>
      </c>
      <c r="G1542">
        <v>12.35626111</v>
      </c>
      <c r="H1542">
        <v>-71.798886109999998</v>
      </c>
      <c r="I1542" t="s">
        <v>96</v>
      </c>
      <c r="J1542" t="s">
        <v>217</v>
      </c>
      <c r="K1542" t="s">
        <v>217</v>
      </c>
      <c r="L1542" t="s">
        <v>48</v>
      </c>
      <c r="M1542" t="s">
        <v>146</v>
      </c>
      <c r="N1542" t="s">
        <v>47</v>
      </c>
      <c r="O1542" t="s">
        <v>1274</v>
      </c>
      <c r="S1542">
        <v>94</v>
      </c>
      <c r="V1542">
        <v>210.81753013215601</v>
      </c>
      <c r="W1542" t="s">
        <v>1144</v>
      </c>
      <c r="AA1542">
        <v>37.016940119758097</v>
      </c>
      <c r="AD1542">
        <v>79.004456275491805</v>
      </c>
      <c r="AG1542">
        <v>129.148533174085</v>
      </c>
      <c r="AL1542">
        <v>5</v>
      </c>
      <c r="AM1542">
        <v>94</v>
      </c>
      <c r="AO1542">
        <v>1</v>
      </c>
    </row>
    <row r="1543" spans="1:41">
      <c r="A1543" t="s">
        <v>1159</v>
      </c>
      <c r="B1543" t="s">
        <v>1158</v>
      </c>
      <c r="D1543">
        <v>2021</v>
      </c>
      <c r="E1543" t="s">
        <v>1270</v>
      </c>
      <c r="F1543" t="s">
        <v>912</v>
      </c>
      <c r="G1543">
        <v>12.35626111</v>
      </c>
      <c r="H1543">
        <v>-71.798886109999998</v>
      </c>
      <c r="I1543" t="s">
        <v>96</v>
      </c>
      <c r="J1543" t="s">
        <v>217</v>
      </c>
      <c r="K1543" t="s">
        <v>217</v>
      </c>
      <c r="L1543" t="s">
        <v>48</v>
      </c>
      <c r="M1543" t="s">
        <v>146</v>
      </c>
      <c r="N1543" t="s">
        <v>47</v>
      </c>
      <c r="O1543" t="s">
        <v>1273</v>
      </c>
      <c r="S1543">
        <v>69</v>
      </c>
      <c r="V1543">
        <v>170.99100000000001</v>
      </c>
      <c r="W1543" t="s">
        <v>1144</v>
      </c>
      <c r="AA1543">
        <v>36.003137569899195</v>
      </c>
      <c r="AD1543">
        <v>72.00627514</v>
      </c>
      <c r="AG1543">
        <v>128.53891469999999</v>
      </c>
      <c r="AL1543">
        <v>4.87</v>
      </c>
      <c r="AM1543">
        <v>69</v>
      </c>
      <c r="AO1543">
        <v>1.02</v>
      </c>
    </row>
    <row r="1544" spans="1:41">
      <c r="A1544" t="s">
        <v>1159</v>
      </c>
      <c r="B1544" t="s">
        <v>1158</v>
      </c>
      <c r="D1544">
        <v>2021</v>
      </c>
      <c r="E1544" t="s">
        <v>1270</v>
      </c>
      <c r="F1544" t="s">
        <v>912</v>
      </c>
      <c r="G1544">
        <v>12.35626111</v>
      </c>
      <c r="H1544">
        <v>-71.798886109999998</v>
      </c>
      <c r="I1544" t="s">
        <v>96</v>
      </c>
      <c r="J1544" t="s">
        <v>217</v>
      </c>
      <c r="K1544" t="s">
        <v>217</v>
      </c>
      <c r="L1544" t="s">
        <v>48</v>
      </c>
      <c r="M1544" t="s">
        <v>146</v>
      </c>
      <c r="N1544" t="s">
        <v>47</v>
      </c>
      <c r="O1544" t="s">
        <v>1272</v>
      </c>
      <c r="S1544">
        <v>45</v>
      </c>
      <c r="V1544">
        <v>92.188000000000002</v>
      </c>
      <c r="W1544" t="s">
        <v>1144</v>
      </c>
      <c r="AA1544">
        <v>27.33581938</v>
      </c>
      <c r="AD1544">
        <v>55.181899999999999</v>
      </c>
      <c r="AL1544">
        <v>4.2300000000000004</v>
      </c>
      <c r="AM1544">
        <v>45</v>
      </c>
      <c r="AO1544">
        <v>0.95</v>
      </c>
    </row>
    <row r="1545" spans="1:41">
      <c r="A1545" t="s">
        <v>1159</v>
      </c>
      <c r="B1545" t="s">
        <v>1158</v>
      </c>
      <c r="D1545">
        <v>2021</v>
      </c>
      <c r="E1545" t="s">
        <v>1270</v>
      </c>
      <c r="F1545" t="s">
        <v>912</v>
      </c>
      <c r="G1545">
        <v>12.35626111</v>
      </c>
      <c r="H1545">
        <v>-71.798886109999998</v>
      </c>
      <c r="I1545" t="s">
        <v>96</v>
      </c>
      <c r="J1545" t="s">
        <v>217</v>
      </c>
      <c r="K1545" t="s">
        <v>217</v>
      </c>
      <c r="L1545" t="s">
        <v>48</v>
      </c>
      <c r="M1545" t="s">
        <v>146</v>
      </c>
      <c r="N1545" t="s">
        <v>47</v>
      </c>
      <c r="O1545" t="s">
        <v>1271</v>
      </c>
      <c r="S1545">
        <v>65</v>
      </c>
      <c r="V1545">
        <v>180.0823</v>
      </c>
      <c r="W1545" t="s">
        <v>1144</v>
      </c>
      <c r="AA1545">
        <v>35.841489000000003</v>
      </c>
      <c r="AD1545">
        <v>71.682977989999998</v>
      </c>
      <c r="AG1545">
        <v>151.0952059</v>
      </c>
      <c r="AL1545">
        <v>4.47</v>
      </c>
      <c r="AM1545">
        <v>65</v>
      </c>
      <c r="AO1545">
        <v>1.08</v>
      </c>
    </row>
    <row r="1546" spans="1:41">
      <c r="A1546" t="s">
        <v>1159</v>
      </c>
      <c r="B1546" t="s">
        <v>1158</v>
      </c>
      <c r="D1546">
        <v>2021</v>
      </c>
      <c r="E1546" t="s">
        <v>1270</v>
      </c>
      <c r="F1546" t="s">
        <v>912</v>
      </c>
      <c r="G1546">
        <v>12.35626111</v>
      </c>
      <c r="H1546">
        <v>-71.798886109999998</v>
      </c>
      <c r="I1546" t="s">
        <v>96</v>
      </c>
      <c r="J1546" t="s">
        <v>217</v>
      </c>
      <c r="K1546" t="s">
        <v>217</v>
      </c>
      <c r="L1546" t="s">
        <v>48</v>
      </c>
      <c r="M1546" t="s">
        <v>146</v>
      </c>
      <c r="N1546" t="s">
        <v>47</v>
      </c>
      <c r="O1546" t="s">
        <v>1269</v>
      </c>
      <c r="S1546">
        <v>61</v>
      </c>
      <c r="V1546">
        <v>201.41708639999999</v>
      </c>
      <c r="W1546" t="s">
        <v>1144</v>
      </c>
      <c r="AA1546">
        <v>44.212928550000001</v>
      </c>
      <c r="AD1546">
        <v>88.425857109999995</v>
      </c>
      <c r="AG1546">
        <v>164.7125432</v>
      </c>
      <c r="AL1546">
        <v>6.2</v>
      </c>
      <c r="AM1546">
        <v>61</v>
      </c>
      <c r="AO1546">
        <v>0.91</v>
      </c>
    </row>
    <row r="1547" spans="1:41">
      <c r="A1547" t="s">
        <v>1159</v>
      </c>
      <c r="B1547" t="s">
        <v>1158</v>
      </c>
      <c r="D1547">
        <v>2021</v>
      </c>
      <c r="E1547" t="s">
        <v>1264</v>
      </c>
      <c r="F1547" t="s">
        <v>912</v>
      </c>
      <c r="G1547">
        <v>12.35626111</v>
      </c>
      <c r="H1547">
        <v>-71.798886109999998</v>
      </c>
      <c r="I1547" t="s">
        <v>96</v>
      </c>
      <c r="J1547" t="s">
        <v>217</v>
      </c>
      <c r="K1547" t="s">
        <v>217</v>
      </c>
      <c r="L1547" t="s">
        <v>48</v>
      </c>
      <c r="M1547" t="s">
        <v>146</v>
      </c>
      <c r="N1547" t="s">
        <v>47</v>
      </c>
      <c r="O1547" t="s">
        <v>1268</v>
      </c>
      <c r="S1547">
        <v>65</v>
      </c>
      <c r="V1547">
        <v>434.27449999999999</v>
      </c>
      <c r="W1547" t="s">
        <v>1144</v>
      </c>
      <c r="AA1547">
        <v>61.12175895</v>
      </c>
      <c r="AD1547">
        <v>122.2435179</v>
      </c>
      <c r="AG1547">
        <v>336.33401350000003</v>
      </c>
      <c r="AL1547">
        <v>16.84</v>
      </c>
      <c r="AM1547">
        <v>65</v>
      </c>
      <c r="AO1547">
        <v>0.61</v>
      </c>
    </row>
    <row r="1548" spans="1:41">
      <c r="A1548" t="s">
        <v>1159</v>
      </c>
      <c r="B1548" t="s">
        <v>1158</v>
      </c>
      <c r="D1548">
        <v>2021</v>
      </c>
      <c r="E1548" t="s">
        <v>1264</v>
      </c>
      <c r="F1548" t="s">
        <v>912</v>
      </c>
      <c r="G1548">
        <v>12.35626111</v>
      </c>
      <c r="H1548">
        <v>-71.798886109999998</v>
      </c>
      <c r="I1548" t="s">
        <v>96</v>
      </c>
      <c r="J1548" t="s">
        <v>217</v>
      </c>
      <c r="K1548" t="s">
        <v>217</v>
      </c>
      <c r="L1548" t="s">
        <v>48</v>
      </c>
      <c r="M1548" t="s">
        <v>146</v>
      </c>
      <c r="N1548" t="s">
        <v>47</v>
      </c>
      <c r="O1548" t="s">
        <v>1267</v>
      </c>
      <c r="S1548">
        <v>70</v>
      </c>
      <c r="V1548">
        <v>241.33270071408501</v>
      </c>
      <c r="W1548" t="s">
        <v>1144</v>
      </c>
      <c r="AA1548">
        <v>53.477020789999997</v>
      </c>
      <c r="AD1548">
        <v>105.7603501</v>
      </c>
      <c r="AG1548">
        <v>174.72746939999999</v>
      </c>
      <c r="AL1548">
        <v>14.82</v>
      </c>
      <c r="AM1548">
        <v>70</v>
      </c>
      <c r="AO1548">
        <v>0.43</v>
      </c>
    </row>
    <row r="1549" spans="1:41">
      <c r="A1549" t="s">
        <v>1159</v>
      </c>
      <c r="B1549" t="s">
        <v>1158</v>
      </c>
      <c r="D1549">
        <v>2021</v>
      </c>
      <c r="E1549" t="s">
        <v>1264</v>
      </c>
      <c r="F1549" t="s">
        <v>912</v>
      </c>
      <c r="G1549">
        <v>12.35626111</v>
      </c>
      <c r="H1549">
        <v>-71.798886109999998</v>
      </c>
      <c r="I1549" t="s">
        <v>96</v>
      </c>
      <c r="J1549" t="s">
        <v>217</v>
      </c>
      <c r="K1549" t="s">
        <v>217</v>
      </c>
      <c r="L1549" t="s">
        <v>48</v>
      </c>
      <c r="M1549" t="s">
        <v>146</v>
      </c>
      <c r="N1549" t="s">
        <v>47</v>
      </c>
      <c r="O1549" t="s">
        <v>1266</v>
      </c>
      <c r="S1549">
        <v>73</v>
      </c>
      <c r="V1549">
        <v>344.7635224</v>
      </c>
      <c r="W1549" t="s">
        <v>1144</v>
      </c>
      <c r="AA1549">
        <v>93.935145779999999</v>
      </c>
      <c r="AD1549">
        <v>187.8702916</v>
      </c>
      <c r="AG1549">
        <v>248.89951730000001</v>
      </c>
      <c r="AL1549">
        <v>10.66</v>
      </c>
      <c r="AM1549">
        <v>73</v>
      </c>
      <c r="AO1549">
        <v>0.74</v>
      </c>
    </row>
    <row r="1550" spans="1:41">
      <c r="A1550" t="s">
        <v>1159</v>
      </c>
      <c r="B1550" t="s">
        <v>1158</v>
      </c>
      <c r="D1550">
        <v>2021</v>
      </c>
      <c r="E1550" t="s">
        <v>1264</v>
      </c>
      <c r="F1550" t="s">
        <v>912</v>
      </c>
      <c r="G1550">
        <v>12.35626111</v>
      </c>
      <c r="H1550">
        <v>-71.798886109999998</v>
      </c>
      <c r="I1550" t="s">
        <v>96</v>
      </c>
      <c r="J1550" t="s">
        <v>217</v>
      </c>
      <c r="K1550" t="s">
        <v>217</v>
      </c>
      <c r="L1550" t="s">
        <v>48</v>
      </c>
      <c r="M1550" t="s">
        <v>146</v>
      </c>
      <c r="N1550" t="s">
        <v>47</v>
      </c>
      <c r="O1550" t="s">
        <v>1265</v>
      </c>
      <c r="S1550">
        <v>64</v>
      </c>
      <c r="V1550">
        <v>234.4976656</v>
      </c>
      <c r="W1550" t="s">
        <v>1144</v>
      </c>
      <c r="AA1550">
        <v>40.20401537</v>
      </c>
      <c r="AD1550">
        <v>80.408030729999993</v>
      </c>
      <c r="AG1550">
        <v>184.5392105</v>
      </c>
      <c r="AL1550">
        <v>10.3</v>
      </c>
      <c r="AM1550">
        <v>64</v>
      </c>
      <c r="AO1550">
        <v>0.56000000000000005</v>
      </c>
    </row>
    <row r="1551" spans="1:41">
      <c r="A1551" t="s">
        <v>1159</v>
      </c>
      <c r="B1551" t="s">
        <v>1158</v>
      </c>
      <c r="D1551">
        <v>2021</v>
      </c>
      <c r="E1551" t="s">
        <v>1264</v>
      </c>
      <c r="F1551" t="s">
        <v>912</v>
      </c>
      <c r="G1551">
        <v>12.35626111</v>
      </c>
      <c r="H1551">
        <v>-71.798886109999998</v>
      </c>
      <c r="I1551" t="s">
        <v>96</v>
      </c>
      <c r="J1551" t="s">
        <v>217</v>
      </c>
      <c r="K1551" t="s">
        <v>217</v>
      </c>
      <c r="L1551" t="s">
        <v>48</v>
      </c>
      <c r="M1551" t="s">
        <v>146</v>
      </c>
      <c r="N1551" t="s">
        <v>47</v>
      </c>
      <c r="O1551" t="s">
        <v>1263</v>
      </c>
      <c r="S1551">
        <v>66</v>
      </c>
      <c r="V1551">
        <v>154.58845500000001</v>
      </c>
      <c r="W1551" t="s">
        <v>1144</v>
      </c>
      <c r="AA1551">
        <v>31.467670510000001</v>
      </c>
      <c r="AD1551">
        <v>62.935341020000003</v>
      </c>
      <c r="AG1551">
        <v>117.38636750000001</v>
      </c>
      <c r="AL1551">
        <v>5.73</v>
      </c>
      <c r="AM1551">
        <v>66</v>
      </c>
      <c r="AO1551">
        <v>0.7</v>
      </c>
    </row>
    <row r="1552" spans="1:41">
      <c r="A1552" t="s">
        <v>1159</v>
      </c>
      <c r="B1552" t="s">
        <v>1158</v>
      </c>
      <c r="D1552">
        <v>2021</v>
      </c>
      <c r="E1552" t="s">
        <v>1255</v>
      </c>
      <c r="F1552" t="s">
        <v>912</v>
      </c>
      <c r="G1552">
        <v>12.35626111</v>
      </c>
      <c r="H1552">
        <v>-71.798886109999998</v>
      </c>
      <c r="I1552" t="s">
        <v>96</v>
      </c>
      <c r="J1552" t="s">
        <v>217</v>
      </c>
      <c r="K1552" t="s">
        <v>217</v>
      </c>
      <c r="L1552" t="s">
        <v>48</v>
      </c>
      <c r="M1552" t="s">
        <v>146</v>
      </c>
      <c r="N1552" t="s">
        <v>47</v>
      </c>
      <c r="O1552" t="s">
        <v>1262</v>
      </c>
      <c r="S1552">
        <v>93</v>
      </c>
      <c r="V1552">
        <v>387.06792673154098</v>
      </c>
      <c r="W1552" t="s">
        <v>1144</v>
      </c>
      <c r="AA1552">
        <v>52.08088154</v>
      </c>
      <c r="AD1552">
        <v>104.1617631</v>
      </c>
      <c r="AG1552">
        <v>215.33301850000001</v>
      </c>
      <c r="AL1552">
        <v>10.32</v>
      </c>
      <c r="AM1552">
        <v>93</v>
      </c>
      <c r="AO1552">
        <v>0.83</v>
      </c>
    </row>
    <row r="1553" spans="1:41">
      <c r="A1553" t="s">
        <v>1159</v>
      </c>
      <c r="B1553" t="s">
        <v>1158</v>
      </c>
      <c r="D1553">
        <v>2021</v>
      </c>
      <c r="E1553" t="s">
        <v>1255</v>
      </c>
      <c r="F1553" t="s">
        <v>912</v>
      </c>
      <c r="G1553">
        <v>12.35626111</v>
      </c>
      <c r="H1553">
        <v>-71.798886109999998</v>
      </c>
      <c r="I1553" t="s">
        <v>96</v>
      </c>
      <c r="J1553" t="s">
        <v>217</v>
      </c>
      <c r="K1553" t="s">
        <v>217</v>
      </c>
      <c r="L1553" t="s">
        <v>48</v>
      </c>
      <c r="M1553" t="s">
        <v>146</v>
      </c>
      <c r="N1553" t="s">
        <v>47</v>
      </c>
      <c r="O1553" t="s">
        <v>1261</v>
      </c>
      <c r="S1553">
        <v>85</v>
      </c>
      <c r="V1553">
        <v>313.650116819407</v>
      </c>
      <c r="W1553" t="s">
        <v>1144</v>
      </c>
      <c r="AA1553">
        <v>57.6572721</v>
      </c>
      <c r="AD1553">
        <v>115.3145442</v>
      </c>
      <c r="AG1553">
        <v>224.49222270000001</v>
      </c>
      <c r="AL1553">
        <v>8.39</v>
      </c>
      <c r="AM1553">
        <v>85</v>
      </c>
      <c r="AO1553">
        <v>0.82</v>
      </c>
    </row>
    <row r="1554" spans="1:41">
      <c r="A1554" t="s">
        <v>1159</v>
      </c>
      <c r="B1554" t="s">
        <v>1158</v>
      </c>
      <c r="D1554">
        <v>2021</v>
      </c>
      <c r="E1554" t="s">
        <v>1255</v>
      </c>
      <c r="F1554" t="s">
        <v>912</v>
      </c>
      <c r="G1554">
        <v>12.35626111</v>
      </c>
      <c r="H1554">
        <v>-71.798886109999998</v>
      </c>
      <c r="I1554" t="s">
        <v>96</v>
      </c>
      <c r="J1554" t="s">
        <v>217</v>
      </c>
      <c r="K1554" t="s">
        <v>217</v>
      </c>
      <c r="L1554" t="s">
        <v>48</v>
      </c>
      <c r="M1554" t="s">
        <v>146</v>
      </c>
      <c r="N1554" t="s">
        <v>47</v>
      </c>
      <c r="O1554" t="s">
        <v>1260</v>
      </c>
      <c r="S1554">
        <v>124</v>
      </c>
      <c r="V1554">
        <v>312.07612999999998</v>
      </c>
      <c r="W1554">
        <v>1.34</v>
      </c>
      <c r="AA1554">
        <v>43.350636379999997</v>
      </c>
      <c r="AD1554">
        <v>85.56905716</v>
      </c>
      <c r="AG1554">
        <v>134.24419270000001</v>
      </c>
      <c r="AJ1554">
        <v>268.11674840000001</v>
      </c>
      <c r="AL1554">
        <v>8.86</v>
      </c>
      <c r="AM1554">
        <v>124</v>
      </c>
      <c r="AO1554">
        <v>0.84</v>
      </c>
    </row>
    <row r="1555" spans="1:41">
      <c r="A1555" t="s">
        <v>1159</v>
      </c>
      <c r="B1555" t="s">
        <v>1158</v>
      </c>
      <c r="D1555">
        <v>2021</v>
      </c>
      <c r="E1555" t="s">
        <v>1255</v>
      </c>
      <c r="F1555" t="s">
        <v>912</v>
      </c>
      <c r="G1555">
        <v>12.35626111</v>
      </c>
      <c r="H1555">
        <v>-71.798886109999998</v>
      </c>
      <c r="I1555" t="s">
        <v>96</v>
      </c>
      <c r="J1555" t="s">
        <v>217</v>
      </c>
      <c r="K1555" t="s">
        <v>217</v>
      </c>
      <c r="L1555" t="s">
        <v>48</v>
      </c>
      <c r="M1555" t="s">
        <v>146</v>
      </c>
      <c r="N1555" t="s">
        <v>47</v>
      </c>
      <c r="O1555" t="s">
        <v>1259</v>
      </c>
      <c r="S1555">
        <v>127</v>
      </c>
      <c r="V1555">
        <v>479</v>
      </c>
      <c r="W1555" t="s">
        <v>1144</v>
      </c>
      <c r="AA1555">
        <v>44.647262990000002</v>
      </c>
      <c r="AD1555">
        <v>89.294525980000003</v>
      </c>
      <c r="AG1555">
        <v>160.40751030000001</v>
      </c>
      <c r="AJ1555">
        <v>479.19701270000002</v>
      </c>
      <c r="AL1555">
        <v>10.78</v>
      </c>
      <c r="AM1555">
        <v>127</v>
      </c>
      <c r="AO1555">
        <v>0.86</v>
      </c>
    </row>
    <row r="1556" spans="1:41">
      <c r="A1556" t="s">
        <v>1159</v>
      </c>
      <c r="B1556" t="s">
        <v>1158</v>
      </c>
      <c r="D1556">
        <v>2021</v>
      </c>
      <c r="E1556" t="s">
        <v>1255</v>
      </c>
      <c r="F1556" t="s">
        <v>912</v>
      </c>
      <c r="G1556">
        <v>12.35626111</v>
      </c>
      <c r="H1556">
        <v>-71.798886109999998</v>
      </c>
      <c r="I1556" t="s">
        <v>96</v>
      </c>
      <c r="J1556" t="s">
        <v>217</v>
      </c>
      <c r="K1556" t="s">
        <v>217</v>
      </c>
      <c r="L1556" t="s">
        <v>48</v>
      </c>
      <c r="M1556" t="s">
        <v>146</v>
      </c>
      <c r="N1556" t="s">
        <v>47</v>
      </c>
      <c r="O1556" t="s">
        <v>1258</v>
      </c>
      <c r="S1556">
        <v>136</v>
      </c>
      <c r="V1556">
        <v>381</v>
      </c>
      <c r="W1556" t="s">
        <v>1144</v>
      </c>
      <c r="AA1556">
        <v>43.364091739999999</v>
      </c>
      <c r="AD1556">
        <v>86.728183490000006</v>
      </c>
      <c r="AG1556">
        <v>175.17000049999999</v>
      </c>
      <c r="AJ1556">
        <v>381.03405409999999</v>
      </c>
      <c r="AL1556">
        <v>8.17</v>
      </c>
      <c r="AM1556">
        <v>136</v>
      </c>
      <c r="AO1556">
        <v>0.85</v>
      </c>
    </row>
    <row r="1557" spans="1:41">
      <c r="A1557" t="s">
        <v>1159</v>
      </c>
      <c r="B1557" t="s">
        <v>1158</v>
      </c>
      <c r="D1557">
        <v>2021</v>
      </c>
      <c r="E1557" t="s">
        <v>1255</v>
      </c>
      <c r="F1557" t="s">
        <v>912</v>
      </c>
      <c r="G1557">
        <v>12.35626111</v>
      </c>
      <c r="H1557">
        <v>-71.798886109999998</v>
      </c>
      <c r="I1557" t="s">
        <v>96</v>
      </c>
      <c r="J1557" t="s">
        <v>217</v>
      </c>
      <c r="K1557" t="s">
        <v>217</v>
      </c>
      <c r="L1557" t="s">
        <v>48</v>
      </c>
      <c r="M1557" t="s">
        <v>146</v>
      </c>
      <c r="N1557" t="s">
        <v>47</v>
      </c>
      <c r="O1557" t="s">
        <v>1257</v>
      </c>
      <c r="S1557">
        <v>114</v>
      </c>
      <c r="V1557">
        <v>226.7496347</v>
      </c>
      <c r="W1557">
        <v>1.75</v>
      </c>
      <c r="AA1557">
        <v>36.10680112</v>
      </c>
      <c r="AD1557">
        <v>72.712813639999993</v>
      </c>
      <c r="AG1557">
        <v>107.7867583</v>
      </c>
      <c r="AJ1557">
        <v>205.00368130000001</v>
      </c>
      <c r="AL1557">
        <v>11.64</v>
      </c>
      <c r="AM1557">
        <v>114</v>
      </c>
      <c r="AO1557">
        <v>0.46</v>
      </c>
    </row>
    <row r="1558" spans="1:41">
      <c r="A1558" t="s">
        <v>1159</v>
      </c>
      <c r="B1558" t="s">
        <v>1158</v>
      </c>
      <c r="D1558">
        <v>2021</v>
      </c>
      <c r="E1558" t="s">
        <v>1255</v>
      </c>
      <c r="F1558" t="s">
        <v>912</v>
      </c>
      <c r="G1558">
        <v>12.35626111</v>
      </c>
      <c r="H1558">
        <v>-71.798886109999998</v>
      </c>
      <c r="I1558" t="s">
        <v>96</v>
      </c>
      <c r="J1558" t="s">
        <v>217</v>
      </c>
      <c r="K1558" t="s">
        <v>217</v>
      </c>
      <c r="L1558" t="s">
        <v>48</v>
      </c>
      <c r="M1558" t="s">
        <v>146</v>
      </c>
      <c r="N1558" t="s">
        <v>47</v>
      </c>
      <c r="O1558" t="s">
        <v>1256</v>
      </c>
      <c r="S1558">
        <v>82</v>
      </c>
      <c r="V1558">
        <v>287.06349599999999</v>
      </c>
      <c r="W1558" t="s">
        <v>1144</v>
      </c>
      <c r="AA1558">
        <v>51.69290651</v>
      </c>
      <c r="AD1558">
        <v>103.385813</v>
      </c>
      <c r="AG1558">
        <v>196.69296990000001</v>
      </c>
      <c r="AL1558">
        <v>12.15</v>
      </c>
      <c r="AM1558">
        <v>82</v>
      </c>
      <c r="AO1558">
        <v>0.53</v>
      </c>
    </row>
    <row r="1559" spans="1:41">
      <c r="A1559" t="s">
        <v>1159</v>
      </c>
      <c r="B1559" t="s">
        <v>1158</v>
      </c>
      <c r="D1559">
        <v>2021</v>
      </c>
      <c r="E1559" t="s">
        <v>1255</v>
      </c>
      <c r="F1559" t="s">
        <v>912</v>
      </c>
      <c r="G1559">
        <v>12.35626111</v>
      </c>
      <c r="H1559">
        <v>-71.798886109999998</v>
      </c>
      <c r="I1559" t="s">
        <v>96</v>
      </c>
      <c r="J1559" t="s">
        <v>217</v>
      </c>
      <c r="K1559" t="s">
        <v>217</v>
      </c>
      <c r="L1559" t="s">
        <v>48</v>
      </c>
      <c r="M1559" t="s">
        <v>146</v>
      </c>
      <c r="N1559" t="s">
        <v>47</v>
      </c>
      <c r="O1559" t="s">
        <v>1254</v>
      </c>
      <c r="S1559">
        <v>71</v>
      </c>
      <c r="V1559">
        <v>369.11599760000001</v>
      </c>
      <c r="W1559" t="s">
        <v>1144</v>
      </c>
      <c r="AA1559">
        <v>70.896280559999994</v>
      </c>
      <c r="AD1559">
        <v>141.7925611</v>
      </c>
      <c r="AG1559">
        <v>229.11765349999999</v>
      </c>
      <c r="AL1559">
        <v>15.93</v>
      </c>
      <c r="AM1559">
        <v>71</v>
      </c>
      <c r="AO1559">
        <v>0.64</v>
      </c>
    </row>
    <row r="1560" spans="1:41">
      <c r="A1560" t="s">
        <v>1159</v>
      </c>
      <c r="B1560" t="s">
        <v>1158</v>
      </c>
      <c r="D1560">
        <v>2021</v>
      </c>
      <c r="E1560" t="s">
        <v>1242</v>
      </c>
      <c r="F1560" t="s">
        <v>912</v>
      </c>
      <c r="G1560">
        <v>11.786875</v>
      </c>
      <c r="H1560">
        <v>-72.443069440000002</v>
      </c>
      <c r="I1560" t="s">
        <v>96</v>
      </c>
      <c r="J1560" t="s">
        <v>217</v>
      </c>
      <c r="K1560" t="s">
        <v>217</v>
      </c>
      <c r="L1560" t="s">
        <v>48</v>
      </c>
      <c r="M1560" t="s">
        <v>146</v>
      </c>
      <c r="N1560" t="s">
        <v>47</v>
      </c>
      <c r="O1560" t="s">
        <v>1253</v>
      </c>
      <c r="S1560">
        <v>92</v>
      </c>
      <c r="V1560">
        <v>138.5894035</v>
      </c>
      <c r="W1560" t="s">
        <v>1144</v>
      </c>
      <c r="AA1560">
        <v>42.18203141</v>
      </c>
      <c r="AD1560">
        <v>84.364062809999993</v>
      </c>
      <c r="AG1560">
        <v>86.654547030000003</v>
      </c>
      <c r="AL1560">
        <v>3.34</v>
      </c>
      <c r="AM1560">
        <v>92</v>
      </c>
      <c r="AO1560">
        <v>1.1599999999999999</v>
      </c>
    </row>
    <row r="1561" spans="1:41">
      <c r="A1561" t="s">
        <v>1159</v>
      </c>
      <c r="B1561" t="s">
        <v>1158</v>
      </c>
      <c r="D1561">
        <v>2021</v>
      </c>
      <c r="E1561" t="s">
        <v>1242</v>
      </c>
      <c r="F1561" t="s">
        <v>912</v>
      </c>
      <c r="G1561">
        <v>11.786875</v>
      </c>
      <c r="H1561">
        <v>-72.443069440000002</v>
      </c>
      <c r="I1561" t="s">
        <v>96</v>
      </c>
      <c r="J1561" t="s">
        <v>217</v>
      </c>
      <c r="K1561" t="s">
        <v>217</v>
      </c>
      <c r="L1561" t="s">
        <v>48</v>
      </c>
      <c r="M1561" t="s">
        <v>146</v>
      </c>
      <c r="N1561" t="s">
        <v>47</v>
      </c>
      <c r="O1561" t="s">
        <v>1252</v>
      </c>
      <c r="S1561">
        <v>83</v>
      </c>
      <c r="V1561">
        <v>295.55309099999999</v>
      </c>
      <c r="W1561" t="s">
        <v>1144</v>
      </c>
      <c r="AA1561">
        <v>62.910851579999999</v>
      </c>
      <c r="AD1561">
        <v>125.8217032</v>
      </c>
      <c r="AG1561">
        <v>196.30584260000001</v>
      </c>
      <c r="AL1561">
        <v>6.49</v>
      </c>
      <c r="AM1561">
        <v>83</v>
      </c>
      <c r="AO1561">
        <v>1.1299999999999999</v>
      </c>
    </row>
    <row r="1562" spans="1:41">
      <c r="A1562" t="s">
        <v>1159</v>
      </c>
      <c r="B1562" t="s">
        <v>1158</v>
      </c>
      <c r="D1562">
        <v>2021</v>
      </c>
      <c r="E1562" t="s">
        <v>1242</v>
      </c>
      <c r="F1562" t="s">
        <v>912</v>
      </c>
      <c r="G1562">
        <v>11.786875</v>
      </c>
      <c r="H1562">
        <v>-72.443069440000002</v>
      </c>
      <c r="I1562" t="s">
        <v>96</v>
      </c>
      <c r="J1562" t="s">
        <v>217</v>
      </c>
      <c r="K1562" t="s">
        <v>217</v>
      </c>
      <c r="L1562" t="s">
        <v>48</v>
      </c>
      <c r="M1562" t="s">
        <v>146</v>
      </c>
      <c r="N1562" t="s">
        <v>47</v>
      </c>
      <c r="O1562" t="s">
        <v>1251</v>
      </c>
      <c r="S1562">
        <v>107</v>
      </c>
      <c r="V1562">
        <v>277.27426380000003</v>
      </c>
      <c r="W1562" t="s">
        <v>1144</v>
      </c>
      <c r="AA1562">
        <v>31.108926180000001</v>
      </c>
      <c r="AD1562">
        <v>63.597412980000001</v>
      </c>
      <c r="AG1562">
        <v>102.3847973</v>
      </c>
      <c r="AJ1562">
        <v>260.40774370000003</v>
      </c>
      <c r="AL1562">
        <v>5.21</v>
      </c>
      <c r="AM1562">
        <v>107</v>
      </c>
      <c r="AO1562">
        <v>1.08</v>
      </c>
    </row>
    <row r="1563" spans="1:41">
      <c r="A1563" t="s">
        <v>1159</v>
      </c>
      <c r="B1563" t="s">
        <v>1158</v>
      </c>
      <c r="D1563">
        <v>2021</v>
      </c>
      <c r="E1563" t="s">
        <v>1242</v>
      </c>
      <c r="F1563" t="s">
        <v>912</v>
      </c>
      <c r="G1563">
        <v>11.786875</v>
      </c>
      <c r="H1563">
        <v>-72.443069440000002</v>
      </c>
      <c r="I1563" t="s">
        <v>96</v>
      </c>
      <c r="J1563" t="s">
        <v>217</v>
      </c>
      <c r="K1563" t="s">
        <v>217</v>
      </c>
      <c r="L1563" t="s">
        <v>48</v>
      </c>
      <c r="M1563" t="s">
        <v>146</v>
      </c>
      <c r="N1563" t="s">
        <v>47</v>
      </c>
      <c r="O1563" t="s">
        <v>1247</v>
      </c>
      <c r="S1563">
        <v>87</v>
      </c>
      <c r="V1563">
        <v>113.346988</v>
      </c>
      <c r="W1563" t="s">
        <v>1144</v>
      </c>
      <c r="AA1563">
        <v>46.372170990000001</v>
      </c>
      <c r="AD1563">
        <v>92.744341980000002</v>
      </c>
      <c r="AG1563">
        <v>99.344023559999997</v>
      </c>
      <c r="AL1563">
        <v>3.63</v>
      </c>
      <c r="AM1563">
        <v>87</v>
      </c>
      <c r="AO1563">
        <v>0.88</v>
      </c>
    </row>
    <row r="1564" spans="1:41">
      <c r="A1564" t="s">
        <v>1159</v>
      </c>
      <c r="B1564" t="s">
        <v>1158</v>
      </c>
      <c r="D1564">
        <v>2021</v>
      </c>
      <c r="E1564" t="s">
        <v>1242</v>
      </c>
      <c r="F1564" t="s">
        <v>912</v>
      </c>
      <c r="G1564">
        <v>11.786875</v>
      </c>
      <c r="H1564">
        <v>-72.443069440000002</v>
      </c>
      <c r="I1564" t="s">
        <v>96</v>
      </c>
      <c r="J1564" t="s">
        <v>217</v>
      </c>
      <c r="K1564" t="s">
        <v>217</v>
      </c>
      <c r="L1564" t="s">
        <v>48</v>
      </c>
      <c r="M1564" t="s">
        <v>146</v>
      </c>
      <c r="N1564" t="s">
        <v>47</v>
      </c>
      <c r="O1564" t="s">
        <v>1246</v>
      </c>
      <c r="S1564">
        <v>84</v>
      </c>
      <c r="V1564">
        <v>171.184696</v>
      </c>
      <c r="W1564" t="s">
        <v>1144</v>
      </c>
      <c r="AA1564">
        <v>23.42765627</v>
      </c>
      <c r="AD1564">
        <v>46.85531254</v>
      </c>
      <c r="AG1564">
        <v>63.112670680000001</v>
      </c>
      <c r="AL1564">
        <v>5.73</v>
      </c>
      <c r="AM1564">
        <v>84</v>
      </c>
      <c r="AO1564">
        <v>0.98</v>
      </c>
    </row>
    <row r="1565" spans="1:41">
      <c r="A1565" t="s">
        <v>1159</v>
      </c>
      <c r="B1565" t="s">
        <v>1158</v>
      </c>
      <c r="D1565">
        <v>2021</v>
      </c>
      <c r="E1565" t="s">
        <v>1242</v>
      </c>
      <c r="F1565" t="s">
        <v>912</v>
      </c>
      <c r="G1565">
        <v>11.786875</v>
      </c>
      <c r="H1565">
        <v>-72.443069440000002</v>
      </c>
      <c r="I1565" t="s">
        <v>96</v>
      </c>
      <c r="J1565" t="s">
        <v>217</v>
      </c>
      <c r="K1565" t="s">
        <v>217</v>
      </c>
      <c r="L1565" t="s">
        <v>48</v>
      </c>
      <c r="M1565" t="s">
        <v>146</v>
      </c>
      <c r="N1565" t="s">
        <v>47</v>
      </c>
      <c r="O1565" t="s">
        <v>1245</v>
      </c>
      <c r="S1565">
        <v>83</v>
      </c>
      <c r="V1565">
        <v>210.1256018</v>
      </c>
      <c r="W1565" t="s">
        <v>1144</v>
      </c>
      <c r="AA1565">
        <v>38.343092400000003</v>
      </c>
      <c r="AD1565">
        <v>76.686184800000007</v>
      </c>
      <c r="AG1565">
        <v>109.7315912</v>
      </c>
      <c r="AL1565">
        <v>5.31</v>
      </c>
      <c r="AM1565">
        <v>83</v>
      </c>
      <c r="AO1565">
        <v>1.1200000000000001</v>
      </c>
    </row>
    <row r="1566" spans="1:41">
      <c r="A1566" t="s">
        <v>1159</v>
      </c>
      <c r="B1566" t="s">
        <v>1158</v>
      </c>
      <c r="D1566">
        <v>2021</v>
      </c>
      <c r="E1566" t="s">
        <v>1238</v>
      </c>
      <c r="F1566" t="s">
        <v>912</v>
      </c>
      <c r="G1566">
        <v>11.786875</v>
      </c>
      <c r="H1566">
        <v>-72.443069440000002</v>
      </c>
      <c r="I1566" t="s">
        <v>96</v>
      </c>
      <c r="J1566" t="s">
        <v>217</v>
      </c>
      <c r="K1566" t="s">
        <v>217</v>
      </c>
      <c r="L1566" t="s">
        <v>48</v>
      </c>
      <c r="M1566" t="s">
        <v>146</v>
      </c>
      <c r="N1566" t="s">
        <v>47</v>
      </c>
      <c r="O1566" t="s">
        <v>1240</v>
      </c>
      <c r="S1566">
        <v>90</v>
      </c>
      <c r="V1566">
        <v>120.21016969999999</v>
      </c>
      <c r="W1566">
        <v>0.56000000000000005</v>
      </c>
      <c r="AA1566">
        <v>1.8355756649999999</v>
      </c>
      <c r="AD1566">
        <v>4.385728598</v>
      </c>
      <c r="AG1566">
        <v>6.9166665979999999</v>
      </c>
      <c r="AL1566">
        <v>3.25</v>
      </c>
      <c r="AM1566">
        <v>90</v>
      </c>
      <c r="AO1566">
        <v>1.1499999999999999</v>
      </c>
    </row>
    <row r="1567" spans="1:41">
      <c r="A1567" t="s">
        <v>1159</v>
      </c>
      <c r="B1567" t="s">
        <v>1158</v>
      </c>
      <c r="D1567">
        <v>2021</v>
      </c>
      <c r="E1567" t="s">
        <v>1238</v>
      </c>
      <c r="F1567" t="s">
        <v>912</v>
      </c>
      <c r="G1567">
        <v>11.786875</v>
      </c>
      <c r="H1567">
        <v>-72.443069440000002</v>
      </c>
      <c r="I1567" t="s">
        <v>96</v>
      </c>
      <c r="J1567" t="s">
        <v>217</v>
      </c>
      <c r="K1567" t="s">
        <v>217</v>
      </c>
      <c r="L1567" t="s">
        <v>48</v>
      </c>
      <c r="M1567" t="s">
        <v>146</v>
      </c>
      <c r="N1567" t="s">
        <v>47</v>
      </c>
      <c r="O1567" t="s">
        <v>1239</v>
      </c>
      <c r="S1567">
        <v>84</v>
      </c>
      <c r="V1567">
        <v>147.7924362</v>
      </c>
      <c r="W1567" t="s">
        <v>1144</v>
      </c>
      <c r="AA1567">
        <v>24.135616030000001</v>
      </c>
      <c r="AD1567">
        <v>48.271232070000003</v>
      </c>
      <c r="AG1567">
        <v>69.060049460000002</v>
      </c>
      <c r="AL1567">
        <v>2.93</v>
      </c>
      <c r="AM1567">
        <v>84</v>
      </c>
      <c r="AO1567">
        <v>1.28</v>
      </c>
    </row>
    <row r="1568" spans="1:41">
      <c r="A1568" t="s">
        <v>1159</v>
      </c>
      <c r="B1568" t="s">
        <v>1158</v>
      </c>
      <c r="D1568">
        <v>2021</v>
      </c>
      <c r="E1568" t="s">
        <v>1238</v>
      </c>
      <c r="F1568" t="s">
        <v>912</v>
      </c>
      <c r="G1568">
        <v>11.786875</v>
      </c>
      <c r="H1568">
        <v>-72.443069440000002</v>
      </c>
      <c r="I1568" t="s">
        <v>96</v>
      </c>
      <c r="J1568" t="s">
        <v>217</v>
      </c>
      <c r="K1568" t="s">
        <v>217</v>
      </c>
      <c r="L1568" t="s">
        <v>48</v>
      </c>
      <c r="M1568" t="s">
        <v>146</v>
      </c>
      <c r="N1568" t="s">
        <v>47</v>
      </c>
      <c r="O1568" t="s">
        <v>1237</v>
      </c>
      <c r="S1568">
        <v>89</v>
      </c>
      <c r="V1568">
        <v>300.2023069</v>
      </c>
      <c r="W1568" t="s">
        <v>1144</v>
      </c>
      <c r="AA1568">
        <v>37.07585203</v>
      </c>
      <c r="AD1568">
        <v>74.15170406</v>
      </c>
      <c r="AG1568">
        <v>159.24061660000001</v>
      </c>
      <c r="AL1568">
        <v>5.22</v>
      </c>
      <c r="AM1568">
        <v>89</v>
      </c>
      <c r="AO1568">
        <v>1.1399999999999999</v>
      </c>
    </row>
    <row r="1569" spans="1:41">
      <c r="A1569" t="s">
        <v>1159</v>
      </c>
      <c r="B1569" t="s">
        <v>1158</v>
      </c>
      <c r="D1569">
        <v>2021</v>
      </c>
      <c r="E1569" t="s">
        <v>1234</v>
      </c>
      <c r="F1569" t="s">
        <v>912</v>
      </c>
      <c r="G1569">
        <v>12.55507222</v>
      </c>
      <c r="H1569">
        <v>-81.690469440000001</v>
      </c>
      <c r="I1569" t="s">
        <v>50</v>
      </c>
      <c r="J1569" t="s">
        <v>217</v>
      </c>
      <c r="K1569" t="s">
        <v>217</v>
      </c>
      <c r="L1569" t="s">
        <v>48</v>
      </c>
      <c r="M1569" t="s">
        <v>146</v>
      </c>
      <c r="N1569" t="s">
        <v>47</v>
      </c>
      <c r="O1569" t="s">
        <v>1236</v>
      </c>
      <c r="S1569">
        <v>87</v>
      </c>
      <c r="V1569">
        <v>164.62931259999999</v>
      </c>
      <c r="W1569">
        <v>1.5</v>
      </c>
      <c r="AA1569">
        <v>42.396221410000003</v>
      </c>
      <c r="AD1569">
        <v>73.203273339999996</v>
      </c>
      <c r="AG1569">
        <v>104.9734287</v>
      </c>
      <c r="AL1569">
        <v>7.64</v>
      </c>
      <c r="AM1569">
        <v>87</v>
      </c>
      <c r="AO1569">
        <v>0.61</v>
      </c>
    </row>
    <row r="1570" spans="1:41">
      <c r="A1570" t="s">
        <v>1159</v>
      </c>
      <c r="B1570" t="s">
        <v>1158</v>
      </c>
      <c r="D1570">
        <v>2021</v>
      </c>
      <c r="E1570" t="s">
        <v>1234</v>
      </c>
      <c r="F1570" t="s">
        <v>912</v>
      </c>
      <c r="G1570">
        <v>12.55507222</v>
      </c>
      <c r="H1570">
        <v>-81.690469440000001</v>
      </c>
      <c r="I1570" t="s">
        <v>50</v>
      </c>
      <c r="J1570" t="s">
        <v>217</v>
      </c>
      <c r="K1570" t="s">
        <v>217</v>
      </c>
      <c r="L1570" t="s">
        <v>48</v>
      </c>
      <c r="M1570" t="s">
        <v>146</v>
      </c>
      <c r="N1570" t="s">
        <v>47</v>
      </c>
      <c r="O1570" t="s">
        <v>1235</v>
      </c>
      <c r="S1570">
        <v>73</v>
      </c>
      <c r="V1570">
        <v>182.3700029</v>
      </c>
      <c r="W1570" t="s">
        <v>1144</v>
      </c>
      <c r="AA1570">
        <v>39.523821640000001</v>
      </c>
      <c r="AD1570">
        <v>79.047643269999995</v>
      </c>
      <c r="AG1570">
        <v>125.47657100000001</v>
      </c>
      <c r="AL1570">
        <v>7.46</v>
      </c>
      <c r="AM1570">
        <v>73</v>
      </c>
      <c r="AO1570">
        <v>0.68</v>
      </c>
    </row>
    <row r="1571" spans="1:41">
      <c r="A1571" t="s">
        <v>1159</v>
      </c>
      <c r="B1571" t="s">
        <v>1158</v>
      </c>
      <c r="D1571">
        <v>2021</v>
      </c>
      <c r="E1571" t="s">
        <v>1234</v>
      </c>
      <c r="F1571" t="s">
        <v>912</v>
      </c>
      <c r="G1571">
        <v>12.55507222</v>
      </c>
      <c r="H1571">
        <v>-81.690469440000001</v>
      </c>
      <c r="I1571" t="s">
        <v>50</v>
      </c>
      <c r="J1571" t="s">
        <v>217</v>
      </c>
      <c r="K1571" t="s">
        <v>217</v>
      </c>
      <c r="L1571" t="s">
        <v>48</v>
      </c>
      <c r="M1571" t="s">
        <v>146</v>
      </c>
      <c r="N1571" t="s">
        <v>47</v>
      </c>
      <c r="O1571" t="s">
        <v>1233</v>
      </c>
      <c r="S1571">
        <v>65</v>
      </c>
      <c r="V1571">
        <v>134.54334470000001</v>
      </c>
      <c r="W1571" t="s">
        <v>1144</v>
      </c>
      <c r="AA1571">
        <v>25.942675439999999</v>
      </c>
      <c r="AD1571">
        <v>51.885350879999997</v>
      </c>
      <c r="AG1571">
        <v>103.13542750000001</v>
      </c>
      <c r="AL1571">
        <v>5.91</v>
      </c>
      <c r="AM1571">
        <v>65</v>
      </c>
      <c r="AO1571">
        <v>0.73</v>
      </c>
    </row>
    <row r="1572" spans="1:41">
      <c r="A1572" t="s">
        <v>1159</v>
      </c>
      <c r="B1572" t="s">
        <v>1158</v>
      </c>
      <c r="D1572">
        <v>2021</v>
      </c>
      <c r="E1572" t="s">
        <v>1230</v>
      </c>
      <c r="F1572" t="s">
        <v>912</v>
      </c>
      <c r="G1572">
        <v>12.55507222</v>
      </c>
      <c r="H1572">
        <v>-81.690469440000001</v>
      </c>
      <c r="I1572" t="s">
        <v>50</v>
      </c>
      <c r="J1572" t="s">
        <v>217</v>
      </c>
      <c r="K1572" t="s">
        <v>217</v>
      </c>
      <c r="L1572" t="s">
        <v>48</v>
      </c>
      <c r="M1572" t="s">
        <v>146</v>
      </c>
      <c r="N1572" t="s">
        <v>47</v>
      </c>
      <c r="O1572" t="s">
        <v>1232</v>
      </c>
      <c r="S1572">
        <v>100</v>
      </c>
      <c r="V1572">
        <v>206.656779</v>
      </c>
      <c r="W1572">
        <v>1.74</v>
      </c>
      <c r="AA1572">
        <v>30.991758659999999</v>
      </c>
      <c r="AD1572">
        <v>67.960626669999996</v>
      </c>
      <c r="AG1572">
        <v>105.65944</v>
      </c>
      <c r="AJ1572">
        <v>206.656779</v>
      </c>
      <c r="AL1572">
        <v>8.2100000000000009</v>
      </c>
      <c r="AM1572">
        <v>100</v>
      </c>
      <c r="AO1572">
        <v>0.61</v>
      </c>
    </row>
    <row r="1573" spans="1:41">
      <c r="A1573" t="s">
        <v>1159</v>
      </c>
      <c r="B1573" t="s">
        <v>1158</v>
      </c>
      <c r="D1573">
        <v>2021</v>
      </c>
      <c r="E1573" t="s">
        <v>1230</v>
      </c>
      <c r="F1573" t="s">
        <v>912</v>
      </c>
      <c r="G1573">
        <v>12.55507222</v>
      </c>
      <c r="H1573">
        <v>-81.690469440000001</v>
      </c>
      <c r="I1573" t="s">
        <v>50</v>
      </c>
      <c r="J1573" t="s">
        <v>217</v>
      </c>
      <c r="K1573" t="s">
        <v>217</v>
      </c>
      <c r="L1573" t="s">
        <v>48</v>
      </c>
      <c r="M1573" t="s">
        <v>146</v>
      </c>
      <c r="N1573" t="s">
        <v>47</v>
      </c>
      <c r="O1573" t="s">
        <v>1231</v>
      </c>
      <c r="S1573">
        <v>94</v>
      </c>
      <c r="V1573">
        <v>241.76017540000001</v>
      </c>
      <c r="W1573" t="s">
        <v>1144</v>
      </c>
      <c r="AA1573">
        <v>51.902143809999998</v>
      </c>
      <c r="AD1573">
        <v>103.80428759999999</v>
      </c>
      <c r="AG1573">
        <v>145.40604859999999</v>
      </c>
      <c r="AL1573">
        <v>7.37</v>
      </c>
      <c r="AM1573">
        <v>94</v>
      </c>
      <c r="AO1573">
        <v>0.76</v>
      </c>
    </row>
    <row r="1574" spans="1:41">
      <c r="A1574" t="s">
        <v>1159</v>
      </c>
      <c r="B1574" t="s">
        <v>1158</v>
      </c>
      <c r="D1574">
        <v>2021</v>
      </c>
      <c r="E1574" t="s">
        <v>1230</v>
      </c>
      <c r="F1574" t="s">
        <v>912</v>
      </c>
      <c r="G1574">
        <v>12.55507222</v>
      </c>
      <c r="H1574">
        <v>-81.690469440000001</v>
      </c>
      <c r="I1574" t="s">
        <v>50</v>
      </c>
      <c r="J1574" t="s">
        <v>217</v>
      </c>
      <c r="K1574" t="s">
        <v>217</v>
      </c>
      <c r="L1574" t="s">
        <v>48</v>
      </c>
      <c r="M1574" t="s">
        <v>146</v>
      </c>
      <c r="N1574" t="s">
        <v>47</v>
      </c>
      <c r="O1574" t="s">
        <v>1229</v>
      </c>
      <c r="S1574">
        <v>96</v>
      </c>
      <c r="V1574">
        <v>171.01307800000001</v>
      </c>
      <c r="W1574" t="s">
        <v>1144</v>
      </c>
      <c r="AA1574">
        <v>44.356834560000003</v>
      </c>
      <c r="AD1574">
        <v>88.71366913</v>
      </c>
      <c r="AG1574">
        <v>99.829099769999999</v>
      </c>
      <c r="AJ1574">
        <v>178.71946113002898</v>
      </c>
      <c r="AL1574">
        <v>5.58</v>
      </c>
      <c r="AM1574">
        <v>96</v>
      </c>
      <c r="AO1574">
        <v>0.76</v>
      </c>
    </row>
    <row r="1575" spans="1:41">
      <c r="A1575" t="s">
        <v>1159</v>
      </c>
      <c r="B1575" t="s">
        <v>1158</v>
      </c>
      <c r="D1575">
        <v>2021</v>
      </c>
      <c r="E1575" t="s">
        <v>1226</v>
      </c>
      <c r="F1575" t="s">
        <v>912</v>
      </c>
      <c r="G1575">
        <v>12.55507222</v>
      </c>
      <c r="H1575">
        <v>-81.690469440000001</v>
      </c>
      <c r="I1575" t="s">
        <v>50</v>
      </c>
      <c r="J1575" t="s">
        <v>217</v>
      </c>
      <c r="K1575" t="s">
        <v>217</v>
      </c>
      <c r="L1575" t="s">
        <v>48</v>
      </c>
      <c r="M1575" t="s">
        <v>146</v>
      </c>
      <c r="N1575" t="s">
        <v>47</v>
      </c>
      <c r="O1575" t="s">
        <v>1228</v>
      </c>
      <c r="S1575">
        <v>83</v>
      </c>
      <c r="V1575">
        <v>172.33530110000001</v>
      </c>
      <c r="W1575">
        <v>1.1399999999999999</v>
      </c>
      <c r="AA1575">
        <v>26.099226789999999</v>
      </c>
      <c r="AD1575">
        <v>55.803919059999998</v>
      </c>
      <c r="AG1575">
        <v>97.641470139999996</v>
      </c>
      <c r="AL1575">
        <v>4.91</v>
      </c>
      <c r="AM1575">
        <v>83</v>
      </c>
      <c r="AO1575">
        <v>0.91</v>
      </c>
    </row>
    <row r="1576" spans="1:41">
      <c r="A1576" t="s">
        <v>1159</v>
      </c>
      <c r="B1576" t="s">
        <v>1158</v>
      </c>
      <c r="D1576">
        <v>2021</v>
      </c>
      <c r="E1576" t="s">
        <v>1226</v>
      </c>
      <c r="F1576" t="s">
        <v>912</v>
      </c>
      <c r="G1576">
        <v>12.55507222</v>
      </c>
      <c r="H1576">
        <v>-81.690469440000001</v>
      </c>
      <c r="I1576" t="s">
        <v>50</v>
      </c>
      <c r="J1576" t="s">
        <v>217</v>
      </c>
      <c r="K1576" t="s">
        <v>217</v>
      </c>
      <c r="L1576" t="s">
        <v>48</v>
      </c>
      <c r="M1576" t="s">
        <v>146</v>
      </c>
      <c r="N1576" t="s">
        <v>47</v>
      </c>
      <c r="O1576" t="s">
        <v>1227</v>
      </c>
      <c r="S1576">
        <v>84</v>
      </c>
      <c r="V1576">
        <v>277.7687512</v>
      </c>
      <c r="W1576" t="s">
        <v>1144</v>
      </c>
      <c r="AA1576">
        <v>40.357859500000004</v>
      </c>
      <c r="AD1576">
        <v>80.715719010000001</v>
      </c>
      <c r="AG1576">
        <v>170.28173649999999</v>
      </c>
      <c r="AL1576">
        <v>6.55</v>
      </c>
      <c r="AM1576">
        <v>84</v>
      </c>
      <c r="AO1576">
        <v>0.98</v>
      </c>
    </row>
    <row r="1577" spans="1:41">
      <c r="A1577" t="s">
        <v>1159</v>
      </c>
      <c r="B1577" t="s">
        <v>1158</v>
      </c>
      <c r="D1577">
        <v>2021</v>
      </c>
      <c r="E1577" t="s">
        <v>1226</v>
      </c>
      <c r="F1577" t="s">
        <v>912</v>
      </c>
      <c r="G1577">
        <v>12.55507222</v>
      </c>
      <c r="H1577">
        <v>-81.690469440000001</v>
      </c>
      <c r="I1577" t="s">
        <v>50</v>
      </c>
      <c r="J1577" t="s">
        <v>217</v>
      </c>
      <c r="K1577" t="s">
        <v>217</v>
      </c>
      <c r="L1577" t="s">
        <v>48</v>
      </c>
      <c r="M1577" t="s">
        <v>146</v>
      </c>
      <c r="N1577" t="s">
        <v>47</v>
      </c>
      <c r="O1577" t="s">
        <v>1225</v>
      </c>
      <c r="S1577">
        <v>56</v>
      </c>
      <c r="V1577">
        <v>191.7601124</v>
      </c>
      <c r="W1577" t="s">
        <v>1144</v>
      </c>
      <c r="AA1577">
        <v>39.99196997</v>
      </c>
      <c r="AD1577">
        <v>79.983939930000005</v>
      </c>
      <c r="AG1577">
        <v>171.459328</v>
      </c>
      <c r="AL1577">
        <v>5.95</v>
      </c>
      <c r="AM1577">
        <v>56</v>
      </c>
      <c r="AO1577">
        <v>1.1200000000000001</v>
      </c>
    </row>
    <row r="1578" spans="1:41">
      <c r="A1578" t="s">
        <v>1159</v>
      </c>
      <c r="B1578" t="s">
        <v>1158</v>
      </c>
      <c r="D1578">
        <v>2021</v>
      </c>
      <c r="E1578" t="s">
        <v>1221</v>
      </c>
      <c r="F1578" t="s">
        <v>912</v>
      </c>
      <c r="G1578">
        <v>11.321363890000001</v>
      </c>
      <c r="H1578">
        <v>-74.131852780000003</v>
      </c>
      <c r="I1578" t="s">
        <v>2912</v>
      </c>
      <c r="J1578" t="s">
        <v>217</v>
      </c>
      <c r="K1578" t="s">
        <v>217</v>
      </c>
      <c r="L1578" t="s">
        <v>48</v>
      </c>
      <c r="M1578" t="s">
        <v>146</v>
      </c>
      <c r="N1578" t="s">
        <v>47</v>
      </c>
      <c r="O1578" t="s">
        <v>1224</v>
      </c>
      <c r="S1578">
        <v>76</v>
      </c>
      <c r="V1578">
        <v>164.89320810000001</v>
      </c>
      <c r="W1578" t="s">
        <v>1144</v>
      </c>
      <c r="AA1578">
        <v>43.110250409999999</v>
      </c>
      <c r="AD1578">
        <v>86.220500819999998</v>
      </c>
      <c r="AG1578">
        <v>113.2910212</v>
      </c>
      <c r="AL1578">
        <v>6.4</v>
      </c>
      <c r="AM1578">
        <v>76</v>
      </c>
      <c r="AO1578">
        <v>0.66</v>
      </c>
    </row>
    <row r="1579" spans="1:41">
      <c r="A1579" t="s">
        <v>1159</v>
      </c>
      <c r="B1579" t="s">
        <v>1158</v>
      </c>
      <c r="D1579">
        <v>2021</v>
      </c>
      <c r="E1579" t="s">
        <v>1221</v>
      </c>
      <c r="F1579" t="s">
        <v>912</v>
      </c>
      <c r="G1579">
        <v>11.321363890000001</v>
      </c>
      <c r="H1579">
        <v>-74.131852780000003</v>
      </c>
      <c r="I1579" t="s">
        <v>2912</v>
      </c>
      <c r="J1579" t="s">
        <v>217</v>
      </c>
      <c r="K1579" t="s">
        <v>217</v>
      </c>
      <c r="L1579" t="s">
        <v>48</v>
      </c>
      <c r="M1579" t="s">
        <v>146</v>
      </c>
      <c r="N1579" t="s">
        <v>47</v>
      </c>
      <c r="O1579" t="s">
        <v>1223</v>
      </c>
      <c r="S1579">
        <v>83</v>
      </c>
      <c r="V1579">
        <v>190.75770080000001</v>
      </c>
      <c r="W1579" t="s">
        <v>1144</v>
      </c>
      <c r="AA1579">
        <v>39.822547470000003</v>
      </c>
      <c r="AD1579">
        <v>79.645094940000007</v>
      </c>
      <c r="AG1579">
        <v>111.0148025</v>
      </c>
      <c r="AL1579">
        <v>4.9800000000000004</v>
      </c>
      <c r="AM1579">
        <v>83</v>
      </c>
      <c r="AO1579">
        <v>0.98</v>
      </c>
    </row>
    <row r="1580" spans="1:41">
      <c r="A1580" t="s">
        <v>1159</v>
      </c>
      <c r="B1580" t="s">
        <v>1158</v>
      </c>
      <c r="D1580">
        <v>2021</v>
      </c>
      <c r="E1580" t="s">
        <v>1221</v>
      </c>
      <c r="F1580" t="s">
        <v>912</v>
      </c>
      <c r="G1580">
        <v>11.321363890000001</v>
      </c>
      <c r="H1580">
        <v>-74.131852780000003</v>
      </c>
      <c r="I1580" t="s">
        <v>2912</v>
      </c>
      <c r="J1580" t="s">
        <v>217</v>
      </c>
      <c r="K1580" t="s">
        <v>217</v>
      </c>
      <c r="L1580" t="s">
        <v>48</v>
      </c>
      <c r="M1580" t="s">
        <v>146</v>
      </c>
      <c r="N1580" t="s">
        <v>47</v>
      </c>
      <c r="O1580" t="s">
        <v>1222</v>
      </c>
      <c r="S1580">
        <v>103</v>
      </c>
      <c r="V1580">
        <v>245.81663699999999</v>
      </c>
      <c r="W1580" t="s">
        <v>1144</v>
      </c>
      <c r="AA1580">
        <v>43.837469460000001</v>
      </c>
      <c r="AD1580">
        <v>87.674938929999996</v>
      </c>
      <c r="AG1580">
        <v>124.0120514</v>
      </c>
      <c r="AJ1580">
        <v>239.6340778</v>
      </c>
      <c r="AL1580">
        <v>5.24</v>
      </c>
      <c r="AM1580">
        <v>103</v>
      </c>
      <c r="AO1580">
        <v>1.19</v>
      </c>
    </row>
    <row r="1581" spans="1:41">
      <c r="A1581" t="s">
        <v>1159</v>
      </c>
      <c r="B1581" t="s">
        <v>1158</v>
      </c>
      <c r="D1581">
        <v>2021</v>
      </c>
      <c r="E1581" t="s">
        <v>1221</v>
      </c>
      <c r="F1581" t="s">
        <v>912</v>
      </c>
      <c r="G1581">
        <v>11.321363890000001</v>
      </c>
      <c r="H1581">
        <v>-74.131852780000003</v>
      </c>
      <c r="I1581" t="s">
        <v>2912</v>
      </c>
      <c r="J1581" t="s">
        <v>217</v>
      </c>
      <c r="K1581" t="s">
        <v>217</v>
      </c>
      <c r="L1581" t="s">
        <v>48</v>
      </c>
      <c r="M1581" t="s">
        <v>146</v>
      </c>
      <c r="N1581" t="s">
        <v>47</v>
      </c>
      <c r="O1581" t="s">
        <v>1220</v>
      </c>
      <c r="S1581">
        <v>97</v>
      </c>
      <c r="V1581">
        <v>230.52662290000001</v>
      </c>
      <c r="W1581" t="s">
        <v>1144</v>
      </c>
      <c r="AA1581">
        <v>38.784732910000002</v>
      </c>
      <c r="AD1581">
        <v>77.569465809999997</v>
      </c>
      <c r="AG1581">
        <v>137.76734400000001</v>
      </c>
      <c r="AJ1581">
        <v>238.04897030000001</v>
      </c>
      <c r="AL1581">
        <v>5.03</v>
      </c>
      <c r="AM1581">
        <v>97</v>
      </c>
      <c r="AO1581">
        <v>1.2</v>
      </c>
    </row>
    <row r="1582" spans="1:41">
      <c r="A1582" t="s">
        <v>1159</v>
      </c>
      <c r="B1582" t="s">
        <v>1158</v>
      </c>
      <c r="D1582">
        <v>2021</v>
      </c>
      <c r="E1582" t="s">
        <v>1217</v>
      </c>
      <c r="F1582" t="s">
        <v>912</v>
      </c>
      <c r="G1582">
        <v>10.32385556</v>
      </c>
      <c r="H1582">
        <v>-75.534899999999993</v>
      </c>
      <c r="I1582" t="s">
        <v>2912</v>
      </c>
      <c r="J1582" t="s">
        <v>217</v>
      </c>
      <c r="K1582" t="s">
        <v>217</v>
      </c>
      <c r="L1582" t="s">
        <v>48</v>
      </c>
      <c r="M1582" t="s">
        <v>146</v>
      </c>
      <c r="N1582" t="s">
        <v>47</v>
      </c>
      <c r="O1582" t="s">
        <v>1219</v>
      </c>
      <c r="S1582">
        <v>114</v>
      </c>
      <c r="V1582">
        <v>168.65710440000001</v>
      </c>
      <c r="W1582" t="s">
        <v>1144</v>
      </c>
      <c r="AA1582">
        <v>22.51798449</v>
      </c>
      <c r="AD1582">
        <v>45.03596898</v>
      </c>
      <c r="AG1582">
        <v>72.573561999999995</v>
      </c>
      <c r="AJ1582">
        <v>147.97714970000001</v>
      </c>
      <c r="AL1582">
        <v>5.17</v>
      </c>
      <c r="AM1582">
        <v>114</v>
      </c>
      <c r="AO1582">
        <v>0.8</v>
      </c>
    </row>
    <row r="1583" spans="1:41">
      <c r="A1583" t="s">
        <v>1159</v>
      </c>
      <c r="B1583" t="s">
        <v>1158</v>
      </c>
      <c r="D1583">
        <v>2021</v>
      </c>
      <c r="E1583" t="s">
        <v>1217</v>
      </c>
      <c r="F1583" t="s">
        <v>912</v>
      </c>
      <c r="G1583">
        <v>10.32385556</v>
      </c>
      <c r="H1583">
        <v>-75.534899999999993</v>
      </c>
      <c r="I1583" t="s">
        <v>2912</v>
      </c>
      <c r="J1583" t="s">
        <v>217</v>
      </c>
      <c r="K1583" t="s">
        <v>217</v>
      </c>
      <c r="L1583" t="s">
        <v>48</v>
      </c>
      <c r="M1583" t="s">
        <v>146</v>
      </c>
      <c r="N1583" t="s">
        <v>47</v>
      </c>
      <c r="O1583" t="s">
        <v>1218</v>
      </c>
      <c r="S1583">
        <v>95</v>
      </c>
      <c r="V1583">
        <v>207.49321219999999</v>
      </c>
      <c r="W1583" t="s">
        <v>1144</v>
      </c>
      <c r="AA1583">
        <v>22.349100809999999</v>
      </c>
      <c r="AD1583">
        <v>44.69820163</v>
      </c>
      <c r="AG1583">
        <v>76.134567140000001</v>
      </c>
      <c r="AL1583">
        <v>7.08</v>
      </c>
      <c r="AM1583">
        <v>95</v>
      </c>
      <c r="AO1583">
        <v>0.78</v>
      </c>
    </row>
    <row r="1584" spans="1:41">
      <c r="A1584" t="s">
        <v>1159</v>
      </c>
      <c r="B1584" t="s">
        <v>1158</v>
      </c>
      <c r="D1584">
        <v>2021</v>
      </c>
      <c r="E1584" t="s">
        <v>1217</v>
      </c>
      <c r="F1584" t="s">
        <v>912</v>
      </c>
      <c r="G1584">
        <v>10.32385556</v>
      </c>
      <c r="H1584">
        <v>-75.534899999999993</v>
      </c>
      <c r="I1584" t="s">
        <v>2912</v>
      </c>
      <c r="J1584" t="s">
        <v>217</v>
      </c>
      <c r="K1584" t="s">
        <v>217</v>
      </c>
      <c r="L1584" t="s">
        <v>48</v>
      </c>
      <c r="M1584" t="s">
        <v>146</v>
      </c>
      <c r="N1584" t="s">
        <v>47</v>
      </c>
      <c r="O1584" t="s">
        <v>1216</v>
      </c>
      <c r="S1584">
        <v>102</v>
      </c>
      <c r="V1584">
        <v>140.37909569999999</v>
      </c>
      <c r="W1584" t="s">
        <v>1144</v>
      </c>
      <c r="AA1584">
        <v>21.123596320000001</v>
      </c>
      <c r="AD1584">
        <v>42.247192640000002</v>
      </c>
      <c r="AG1584">
        <v>66.748316759999994</v>
      </c>
      <c r="AJ1584">
        <v>138.2377923</v>
      </c>
      <c r="AL1584">
        <v>5.2</v>
      </c>
      <c r="AM1584">
        <v>102</v>
      </c>
      <c r="AO1584">
        <v>0.74</v>
      </c>
    </row>
    <row r="1585" spans="1:44">
      <c r="A1585" t="s">
        <v>1159</v>
      </c>
      <c r="B1585" t="s">
        <v>1158</v>
      </c>
      <c r="D1585">
        <v>2021</v>
      </c>
      <c r="E1585" t="s">
        <v>1205</v>
      </c>
      <c r="F1585" t="s">
        <v>912</v>
      </c>
      <c r="G1585">
        <v>10.32385556</v>
      </c>
      <c r="H1585">
        <v>-75.534899999999993</v>
      </c>
      <c r="I1585" t="s">
        <v>2912</v>
      </c>
      <c r="J1585" t="s">
        <v>217</v>
      </c>
      <c r="K1585" t="s">
        <v>217</v>
      </c>
      <c r="L1585" t="s">
        <v>48</v>
      </c>
      <c r="M1585" t="s">
        <v>146</v>
      </c>
      <c r="N1585" t="s">
        <v>47</v>
      </c>
      <c r="O1585" t="s">
        <v>1206</v>
      </c>
      <c r="S1585">
        <v>86</v>
      </c>
      <c r="V1585">
        <v>171.84505100000001</v>
      </c>
      <c r="W1585" t="s">
        <v>1144</v>
      </c>
      <c r="AA1585">
        <v>34.246082399999999</v>
      </c>
      <c r="AD1585">
        <v>62.727814879999997</v>
      </c>
      <c r="AG1585">
        <v>104.3377856</v>
      </c>
      <c r="AL1585">
        <v>4.6100000000000003</v>
      </c>
      <c r="AM1585">
        <v>86</v>
      </c>
      <c r="AO1585">
        <v>1.23</v>
      </c>
    </row>
    <row r="1586" spans="1:44">
      <c r="A1586" t="s">
        <v>1159</v>
      </c>
      <c r="B1586" t="s">
        <v>1158</v>
      </c>
      <c r="D1586">
        <v>2021</v>
      </c>
      <c r="E1586" t="s">
        <v>1205</v>
      </c>
      <c r="F1586" t="s">
        <v>912</v>
      </c>
      <c r="G1586">
        <v>10.32385556</v>
      </c>
      <c r="H1586">
        <v>-75.534899999999993</v>
      </c>
      <c r="I1586" t="s">
        <v>2912</v>
      </c>
      <c r="J1586" t="s">
        <v>217</v>
      </c>
      <c r="K1586" t="s">
        <v>217</v>
      </c>
      <c r="L1586" t="s">
        <v>48</v>
      </c>
      <c r="M1586" t="s">
        <v>146</v>
      </c>
      <c r="N1586" t="s">
        <v>47</v>
      </c>
      <c r="O1586" t="s">
        <v>1204</v>
      </c>
      <c r="S1586">
        <v>108</v>
      </c>
      <c r="V1586">
        <v>244.39360160000001</v>
      </c>
      <c r="W1586" t="s">
        <v>1144</v>
      </c>
      <c r="AA1586">
        <v>29.977714670000001</v>
      </c>
      <c r="AD1586">
        <v>59.955429340000002</v>
      </c>
      <c r="AG1586">
        <v>59.955429340000002</v>
      </c>
      <c r="AJ1586">
        <v>226.2903718</v>
      </c>
      <c r="AL1586">
        <v>4.41</v>
      </c>
      <c r="AM1586">
        <v>108</v>
      </c>
      <c r="AO1586">
        <v>1.43</v>
      </c>
    </row>
    <row r="1587" spans="1:44">
      <c r="A1587" t="s">
        <v>1159</v>
      </c>
      <c r="B1587" t="s">
        <v>1158</v>
      </c>
      <c r="D1587">
        <v>2021</v>
      </c>
      <c r="E1587" t="s">
        <v>1201</v>
      </c>
      <c r="F1587" t="s">
        <v>912</v>
      </c>
      <c r="G1587">
        <v>10.32385556</v>
      </c>
      <c r="H1587">
        <v>-75.534899999999993</v>
      </c>
      <c r="I1587" t="s">
        <v>2912</v>
      </c>
      <c r="J1587" t="s">
        <v>217</v>
      </c>
      <c r="K1587" t="s">
        <v>217</v>
      </c>
      <c r="L1587" t="s">
        <v>48</v>
      </c>
      <c r="M1587" t="s">
        <v>146</v>
      </c>
      <c r="N1587" t="s">
        <v>47</v>
      </c>
      <c r="O1587" t="s">
        <v>1203</v>
      </c>
      <c r="S1587">
        <v>129</v>
      </c>
      <c r="V1587">
        <v>50.793524259999998</v>
      </c>
      <c r="W1587" t="s">
        <v>1144</v>
      </c>
      <c r="AA1587">
        <v>8.2169967259999996</v>
      </c>
      <c r="AD1587">
        <v>16.433993449999999</v>
      </c>
      <c r="AG1587">
        <v>25.682441610000001</v>
      </c>
      <c r="AJ1587">
        <v>39.436823359999998</v>
      </c>
      <c r="AL1587">
        <v>1.35</v>
      </c>
      <c r="AM1587">
        <v>129</v>
      </c>
      <c r="AO1587">
        <v>1.25</v>
      </c>
    </row>
    <row r="1588" spans="1:44">
      <c r="A1588" t="s">
        <v>1159</v>
      </c>
      <c r="B1588" t="s">
        <v>1158</v>
      </c>
      <c r="D1588">
        <v>2021</v>
      </c>
      <c r="E1588" t="s">
        <v>1201</v>
      </c>
      <c r="F1588" t="s">
        <v>912</v>
      </c>
      <c r="G1588">
        <v>10.32385556</v>
      </c>
      <c r="H1588">
        <v>-75.534899999999993</v>
      </c>
      <c r="I1588" t="s">
        <v>2912</v>
      </c>
      <c r="J1588" t="s">
        <v>217</v>
      </c>
      <c r="K1588" t="s">
        <v>217</v>
      </c>
      <c r="L1588" t="s">
        <v>48</v>
      </c>
      <c r="M1588" t="s">
        <v>146</v>
      </c>
      <c r="N1588" t="s">
        <v>47</v>
      </c>
      <c r="O1588" t="s">
        <v>1202</v>
      </c>
      <c r="S1588">
        <v>117</v>
      </c>
      <c r="V1588">
        <v>46.700638230000003</v>
      </c>
      <c r="W1588" t="s">
        <v>1144</v>
      </c>
      <c r="AA1588">
        <v>7.547295439</v>
      </c>
      <c r="AD1588">
        <v>14.141516169999999</v>
      </c>
      <c r="AG1588">
        <v>21.729613830000002</v>
      </c>
      <c r="AJ1588">
        <v>39.751990329999998</v>
      </c>
      <c r="AL1588">
        <v>1.3</v>
      </c>
      <c r="AM1588">
        <v>117</v>
      </c>
      <c r="AO1588">
        <v>1.31</v>
      </c>
    </row>
    <row r="1589" spans="1:44">
      <c r="A1589" t="s">
        <v>1159</v>
      </c>
      <c r="B1589" t="s">
        <v>1158</v>
      </c>
      <c r="D1589">
        <v>2021</v>
      </c>
      <c r="E1589" t="s">
        <v>1201</v>
      </c>
      <c r="F1589" t="s">
        <v>912</v>
      </c>
      <c r="G1589">
        <v>10.32385556</v>
      </c>
      <c r="H1589">
        <v>-75.534899999999993</v>
      </c>
      <c r="I1589" t="s">
        <v>2912</v>
      </c>
      <c r="J1589" t="s">
        <v>217</v>
      </c>
      <c r="K1589" t="s">
        <v>217</v>
      </c>
      <c r="L1589" t="s">
        <v>48</v>
      </c>
      <c r="M1589" t="s">
        <v>146</v>
      </c>
      <c r="N1589" t="s">
        <v>47</v>
      </c>
      <c r="O1589" t="s">
        <v>1200</v>
      </c>
      <c r="S1589">
        <v>92</v>
      </c>
      <c r="V1589">
        <v>36.726622570000004</v>
      </c>
      <c r="W1589" t="s">
        <v>1144</v>
      </c>
      <c r="AA1589">
        <v>9.0112594930000007</v>
      </c>
      <c r="AD1589">
        <v>18.022518989999998</v>
      </c>
      <c r="AG1589">
        <v>24.93884495</v>
      </c>
      <c r="AL1589">
        <v>1.04</v>
      </c>
      <c r="AM1589">
        <v>92</v>
      </c>
      <c r="AO1589">
        <v>1.89</v>
      </c>
    </row>
    <row r="1590" spans="1:44">
      <c r="A1590" s="5" t="s">
        <v>1072</v>
      </c>
      <c r="B1590" s="5" t="s">
        <v>1071</v>
      </c>
      <c r="C1590" s="5" t="s">
        <v>1132</v>
      </c>
      <c r="D1590" s="5">
        <v>2015</v>
      </c>
      <c r="E1590" s="5" t="s">
        <v>1130</v>
      </c>
      <c r="F1590" s="5" t="s">
        <v>516</v>
      </c>
      <c r="G1590" s="5">
        <v>40.08</v>
      </c>
      <c r="H1590" s="5">
        <v>8.77</v>
      </c>
      <c r="I1590" s="5" t="s">
        <v>2912</v>
      </c>
      <c r="J1590" s="5" t="s">
        <v>95</v>
      </c>
      <c r="K1590" s="5" t="s">
        <v>846</v>
      </c>
      <c r="L1590" s="5" t="s">
        <v>48</v>
      </c>
      <c r="M1590" s="5" t="s">
        <v>166</v>
      </c>
      <c r="N1590" s="5" t="s">
        <v>165</v>
      </c>
      <c r="O1590" s="5">
        <v>253</v>
      </c>
      <c r="P1590" s="5"/>
      <c r="Q1590" s="5"/>
      <c r="R1590" s="5"/>
      <c r="S1590" s="5">
        <v>30</v>
      </c>
      <c r="T1590" s="5">
        <v>490.95</v>
      </c>
      <c r="U1590" s="5">
        <v>15</v>
      </c>
      <c r="V1590" s="5">
        <v>294.57</v>
      </c>
      <c r="W1590" s="5">
        <v>9</v>
      </c>
      <c r="X1590" s="5">
        <v>196.38</v>
      </c>
      <c r="Y1590" s="5">
        <v>6</v>
      </c>
      <c r="Z1590" s="5">
        <v>245.48</v>
      </c>
      <c r="AA1590" s="5">
        <v>147.29</v>
      </c>
      <c r="AB1590" s="5">
        <v>98.19</v>
      </c>
      <c r="AC1590" s="5">
        <v>490.95</v>
      </c>
      <c r="AD1590" s="5">
        <v>294.57</v>
      </c>
      <c r="AE1590" s="5">
        <v>196.38</v>
      </c>
      <c r="AF1590" s="5"/>
      <c r="AG1590" s="5"/>
      <c r="AH1590" s="5"/>
      <c r="AI1590" s="5"/>
      <c r="AJ1590" s="5"/>
      <c r="AK1590" s="5"/>
      <c r="AL1590" s="5"/>
      <c r="AM1590" s="5">
        <v>30</v>
      </c>
      <c r="AN1590" s="5"/>
      <c r="AO1590" s="5">
        <f t="shared" ref="AO1590:AO1598" si="28">1.37689*0.89689^W1590</f>
        <v>0.51707302536106048</v>
      </c>
      <c r="AP1590" s="5"/>
      <c r="AQ1590" s="5"/>
      <c r="AR1590" s="5" t="s">
        <v>2910</v>
      </c>
    </row>
    <row r="1591" spans="1:44">
      <c r="A1591" s="5" t="s">
        <v>1072</v>
      </c>
      <c r="B1591" s="5" t="s">
        <v>1071</v>
      </c>
      <c r="C1591" s="5" t="s">
        <v>1132</v>
      </c>
      <c r="D1591" s="5">
        <v>2015</v>
      </c>
      <c r="E1591" s="5" t="s">
        <v>1130</v>
      </c>
      <c r="F1591" s="5" t="s">
        <v>516</v>
      </c>
      <c r="G1591" s="5">
        <v>40.08</v>
      </c>
      <c r="H1591" s="5">
        <v>8.77</v>
      </c>
      <c r="I1591" s="5" t="s">
        <v>2912</v>
      </c>
      <c r="J1591" s="5" t="s">
        <v>95</v>
      </c>
      <c r="K1591" s="5" t="s">
        <v>846</v>
      </c>
      <c r="L1591" s="5" t="s">
        <v>48</v>
      </c>
      <c r="M1591" s="5" t="s">
        <v>166</v>
      </c>
      <c r="N1591" s="5" t="s">
        <v>165</v>
      </c>
      <c r="O1591" s="5">
        <v>254</v>
      </c>
      <c r="P1591" s="5"/>
      <c r="Q1591" s="5"/>
      <c r="R1591" s="5"/>
      <c r="S1591" s="5">
        <v>30</v>
      </c>
      <c r="T1591" s="5">
        <v>268.39</v>
      </c>
      <c r="U1591" s="5">
        <v>8.1999999999999993</v>
      </c>
      <c r="V1591" s="5">
        <v>130.91999999999999</v>
      </c>
      <c r="W1591" s="5">
        <v>4</v>
      </c>
      <c r="X1591" s="5">
        <v>137.47</v>
      </c>
      <c r="Y1591" s="5">
        <v>4.2</v>
      </c>
      <c r="Z1591" s="5">
        <v>134.19</v>
      </c>
      <c r="AA1591" s="5">
        <v>65.459999999999994</v>
      </c>
      <c r="AB1591" s="5">
        <v>68.73</v>
      </c>
      <c r="AC1591" s="5">
        <v>268.39</v>
      </c>
      <c r="AD1591" s="5">
        <v>130.91999999999999</v>
      </c>
      <c r="AE1591" s="5">
        <v>137.47</v>
      </c>
      <c r="AF1591" s="5"/>
      <c r="AG1591" s="5"/>
      <c r="AH1591" s="5"/>
      <c r="AI1591" s="5"/>
      <c r="AJ1591" s="5"/>
      <c r="AK1591" s="5"/>
      <c r="AL1591" s="5"/>
      <c r="AM1591" s="5">
        <v>30</v>
      </c>
      <c r="AN1591" s="5"/>
      <c r="AO1591" s="5">
        <f t="shared" si="28"/>
        <v>0.89095541772095532</v>
      </c>
      <c r="AP1591" s="5"/>
      <c r="AQ1591" s="5"/>
      <c r="AR1591" s="5" t="s">
        <v>2910</v>
      </c>
    </row>
    <row r="1592" spans="1:44">
      <c r="A1592" s="5" t="s">
        <v>1072</v>
      </c>
      <c r="B1592" s="5" t="s">
        <v>1071</v>
      </c>
      <c r="C1592" s="5" t="s">
        <v>1132</v>
      </c>
      <c r="D1592" s="5">
        <v>2015</v>
      </c>
      <c r="E1592" s="5" t="s">
        <v>1130</v>
      </c>
      <c r="F1592" s="5" t="s">
        <v>516</v>
      </c>
      <c r="G1592" s="5">
        <v>40.08</v>
      </c>
      <c r="H1592" s="5">
        <v>8.77</v>
      </c>
      <c r="I1592" s="5" t="s">
        <v>2912</v>
      </c>
      <c r="J1592" s="5" t="s">
        <v>95</v>
      </c>
      <c r="K1592" s="5" t="s">
        <v>846</v>
      </c>
      <c r="L1592" s="5" t="s">
        <v>48</v>
      </c>
      <c r="M1592" s="5" t="s">
        <v>166</v>
      </c>
      <c r="N1592" s="5" t="s">
        <v>165</v>
      </c>
      <c r="O1592" s="5">
        <v>255</v>
      </c>
      <c r="P1592" s="5"/>
      <c r="Q1592" s="5"/>
      <c r="R1592" s="5"/>
      <c r="S1592" s="5">
        <v>30</v>
      </c>
      <c r="T1592" s="5">
        <v>212.75</v>
      </c>
      <c r="U1592" s="5">
        <v>6.5</v>
      </c>
      <c r="V1592" s="5">
        <v>114.56</v>
      </c>
      <c r="W1592" s="5">
        <v>3.5</v>
      </c>
      <c r="X1592" s="5">
        <v>98.19</v>
      </c>
      <c r="Y1592" s="5">
        <v>3</v>
      </c>
      <c r="Z1592" s="5">
        <v>106.37</v>
      </c>
      <c r="AA1592" s="5">
        <v>57.28</v>
      </c>
      <c r="AB1592" s="5">
        <v>49.1</v>
      </c>
      <c r="AC1592" s="5">
        <v>212.75</v>
      </c>
      <c r="AD1592" s="5">
        <v>114.56</v>
      </c>
      <c r="AE1592" s="5">
        <v>98.19</v>
      </c>
      <c r="AF1592" s="5"/>
      <c r="AG1592" s="5"/>
      <c r="AH1592" s="5"/>
      <c r="AI1592" s="5"/>
      <c r="AJ1592" s="5"/>
      <c r="AK1592" s="5"/>
      <c r="AL1592" s="5"/>
      <c r="AM1592" s="5">
        <v>30</v>
      </c>
      <c r="AN1592" s="5"/>
      <c r="AO1592" s="5">
        <f t="shared" si="28"/>
        <v>0.94077633030072327</v>
      </c>
      <c r="AP1592" s="5"/>
      <c r="AQ1592" s="5"/>
      <c r="AR1592" s="5" t="s">
        <v>2910</v>
      </c>
    </row>
    <row r="1593" spans="1:44">
      <c r="A1593" s="5" t="s">
        <v>1072</v>
      </c>
      <c r="B1593" s="5" t="s">
        <v>1071</v>
      </c>
      <c r="C1593" s="5" t="s">
        <v>1131</v>
      </c>
      <c r="D1593" s="5">
        <v>2015</v>
      </c>
      <c r="E1593" s="5" t="s">
        <v>1130</v>
      </c>
      <c r="F1593" s="5" t="s">
        <v>516</v>
      </c>
      <c r="G1593" s="5">
        <v>39.9</v>
      </c>
      <c r="H1593" s="5">
        <v>8.6</v>
      </c>
      <c r="I1593" s="5" t="s">
        <v>2912</v>
      </c>
      <c r="J1593" s="5" t="s">
        <v>95</v>
      </c>
      <c r="K1593" s="5" t="s">
        <v>846</v>
      </c>
      <c r="L1593" s="5" t="s">
        <v>48</v>
      </c>
      <c r="M1593" s="5" t="s">
        <v>166</v>
      </c>
      <c r="N1593" s="5" t="s">
        <v>165</v>
      </c>
      <c r="O1593" s="5">
        <v>195</v>
      </c>
      <c r="P1593" s="5"/>
      <c r="Q1593" s="5"/>
      <c r="R1593" s="5"/>
      <c r="S1593" s="5">
        <v>10</v>
      </c>
      <c r="T1593" s="5">
        <v>21.39</v>
      </c>
      <c r="U1593" s="5">
        <v>1.96</v>
      </c>
      <c r="V1593" s="5">
        <v>4.37</v>
      </c>
      <c r="W1593" s="5">
        <v>0.4</v>
      </c>
      <c r="X1593" s="5">
        <v>17.02</v>
      </c>
      <c r="Y1593" s="5">
        <v>1.56</v>
      </c>
      <c r="Z1593" s="5"/>
      <c r="AA1593" s="5"/>
      <c r="AB1593" s="5"/>
      <c r="AC1593" s="5"/>
      <c r="AD1593" s="5"/>
      <c r="AE1593" s="5"/>
      <c r="AF1593" s="5"/>
      <c r="AG1593" s="5"/>
      <c r="AH1593" s="5"/>
      <c r="AI1593" s="5"/>
      <c r="AJ1593" s="5"/>
      <c r="AK1593" s="5"/>
      <c r="AL1593" s="5"/>
      <c r="AM1593" s="5">
        <v>10</v>
      </c>
      <c r="AN1593" s="5"/>
      <c r="AO1593" s="5">
        <f t="shared" si="28"/>
        <v>1.3182413142740539</v>
      </c>
      <c r="AP1593" s="5"/>
      <c r="AQ1593" s="5"/>
      <c r="AR1593" s="5" t="s">
        <v>2910</v>
      </c>
    </row>
    <row r="1594" spans="1:44">
      <c r="A1594" s="5" t="s">
        <v>1072</v>
      </c>
      <c r="B1594" s="5" t="s">
        <v>1071</v>
      </c>
      <c r="C1594" s="5" t="s">
        <v>1131</v>
      </c>
      <c r="D1594" s="5">
        <v>2015</v>
      </c>
      <c r="E1594" s="5" t="s">
        <v>1130</v>
      </c>
      <c r="F1594" s="5" t="s">
        <v>516</v>
      </c>
      <c r="G1594" s="5">
        <v>39.9</v>
      </c>
      <c r="H1594" s="5">
        <v>8.6</v>
      </c>
      <c r="I1594" s="5" t="s">
        <v>2912</v>
      </c>
      <c r="J1594" s="5" t="s">
        <v>95</v>
      </c>
      <c r="K1594" s="5" t="s">
        <v>846</v>
      </c>
      <c r="L1594" s="5" t="s">
        <v>48</v>
      </c>
      <c r="M1594" s="5" t="s">
        <v>166</v>
      </c>
      <c r="N1594" s="5" t="s">
        <v>165</v>
      </c>
      <c r="O1594" s="5">
        <v>197</v>
      </c>
      <c r="P1594" s="5"/>
      <c r="Q1594" s="5"/>
      <c r="R1594" s="5"/>
      <c r="S1594" s="5">
        <v>10</v>
      </c>
      <c r="T1594" s="5">
        <v>91.37</v>
      </c>
      <c r="U1594" s="5">
        <v>8.3800000000000008</v>
      </c>
      <c r="V1594" s="5">
        <v>12.82</v>
      </c>
      <c r="W1594" s="5">
        <v>1.18</v>
      </c>
      <c r="X1594" s="5">
        <v>78.55</v>
      </c>
      <c r="Y1594" s="5">
        <v>7.2</v>
      </c>
      <c r="Z1594" s="5"/>
      <c r="AA1594" s="5"/>
      <c r="AB1594" s="5"/>
      <c r="AC1594" s="5"/>
      <c r="AD1594" s="5"/>
      <c r="AE1594" s="5"/>
      <c r="AF1594" s="5"/>
      <c r="AG1594" s="5"/>
      <c r="AH1594" s="5"/>
      <c r="AI1594" s="5"/>
      <c r="AJ1594" s="5"/>
      <c r="AK1594" s="5"/>
      <c r="AL1594" s="5"/>
      <c r="AM1594" s="5">
        <v>10</v>
      </c>
      <c r="AN1594" s="5"/>
      <c r="AO1594" s="5">
        <f t="shared" si="28"/>
        <v>1.2109646911039178</v>
      </c>
      <c r="AP1594" s="5"/>
      <c r="AQ1594" s="5"/>
      <c r="AR1594" s="5" t="s">
        <v>2910</v>
      </c>
    </row>
    <row r="1595" spans="1:44">
      <c r="A1595" s="5" t="s">
        <v>1072</v>
      </c>
      <c r="B1595" s="5" t="s">
        <v>1071</v>
      </c>
      <c r="C1595" s="5" t="s">
        <v>1131</v>
      </c>
      <c r="D1595" s="5">
        <v>2015</v>
      </c>
      <c r="E1595" s="5" t="s">
        <v>1130</v>
      </c>
      <c r="F1595" s="5" t="s">
        <v>516</v>
      </c>
      <c r="G1595" s="5">
        <v>39.9</v>
      </c>
      <c r="H1595" s="5">
        <v>8.6</v>
      </c>
      <c r="I1595" s="5" t="s">
        <v>2912</v>
      </c>
      <c r="J1595" s="5" t="s">
        <v>95</v>
      </c>
      <c r="K1595" s="5" t="s">
        <v>846</v>
      </c>
      <c r="L1595" s="5" t="s">
        <v>48</v>
      </c>
      <c r="M1595" s="5" t="s">
        <v>166</v>
      </c>
      <c r="N1595" s="5" t="s">
        <v>165</v>
      </c>
      <c r="O1595" s="5">
        <v>198</v>
      </c>
      <c r="P1595" s="5"/>
      <c r="Q1595" s="5"/>
      <c r="R1595" s="5"/>
      <c r="S1595" s="5">
        <v>10</v>
      </c>
      <c r="T1595" s="5">
        <v>108.43</v>
      </c>
      <c r="U1595" s="5">
        <v>9.94</v>
      </c>
      <c r="V1595" s="5">
        <v>25.95</v>
      </c>
      <c r="W1595" s="5">
        <v>2.38</v>
      </c>
      <c r="X1595" s="5">
        <v>82.48</v>
      </c>
      <c r="Y1595" s="5">
        <v>7.56</v>
      </c>
      <c r="Z1595" s="5"/>
      <c r="AA1595" s="5"/>
      <c r="AB1595" s="5"/>
      <c r="AC1595" s="5"/>
      <c r="AD1595" s="5"/>
      <c r="AE1595" s="5"/>
      <c r="AF1595" s="5"/>
      <c r="AG1595" s="5"/>
      <c r="AH1595" s="5"/>
      <c r="AI1595" s="5"/>
      <c r="AJ1595" s="5"/>
      <c r="AK1595" s="5"/>
      <c r="AL1595" s="5"/>
      <c r="AM1595" s="5">
        <v>10</v>
      </c>
      <c r="AN1595" s="5"/>
      <c r="AO1595" s="5">
        <f t="shared" si="28"/>
        <v>1.0627191302787327</v>
      </c>
      <c r="AP1595" s="5"/>
      <c r="AQ1595" s="5"/>
      <c r="AR1595" s="5" t="s">
        <v>2910</v>
      </c>
    </row>
    <row r="1596" spans="1:44">
      <c r="A1596" s="5" t="s">
        <v>1072</v>
      </c>
      <c r="B1596" s="5" t="s">
        <v>1071</v>
      </c>
      <c r="C1596" s="5" t="s">
        <v>1112</v>
      </c>
      <c r="D1596" s="5">
        <v>2015</v>
      </c>
      <c r="E1596" s="5" t="s">
        <v>1114</v>
      </c>
      <c r="F1596" s="5" t="s">
        <v>897</v>
      </c>
      <c r="G1596" s="5">
        <v>16.5</v>
      </c>
      <c r="H1596" s="5">
        <v>120.08</v>
      </c>
      <c r="I1596" s="5" t="s">
        <v>2912</v>
      </c>
      <c r="J1596" s="5" t="s">
        <v>49</v>
      </c>
      <c r="K1596" s="5" t="s">
        <v>2923</v>
      </c>
      <c r="L1596" s="5" t="s">
        <v>48</v>
      </c>
      <c r="M1596" s="5" t="s">
        <v>80</v>
      </c>
      <c r="N1596" s="5" t="s">
        <v>79</v>
      </c>
      <c r="O1596" s="5">
        <v>243</v>
      </c>
      <c r="P1596" s="5"/>
      <c r="Q1596" s="5"/>
      <c r="R1596" s="5"/>
      <c r="S1596" s="5">
        <v>5</v>
      </c>
      <c r="T1596" s="5">
        <v>42.658099999999997</v>
      </c>
      <c r="U1596" s="5">
        <v>7.82</v>
      </c>
      <c r="V1596" s="5">
        <v>6.5460000000000003</v>
      </c>
      <c r="W1596" s="5">
        <v>1.2</v>
      </c>
      <c r="X1596" s="5">
        <v>36.112099999999998</v>
      </c>
      <c r="Y1596" s="5">
        <v>6.62</v>
      </c>
      <c r="Z1596" s="5"/>
      <c r="AA1596" s="5"/>
      <c r="AB1596" s="5"/>
      <c r="AC1596" s="5"/>
      <c r="AD1596" s="5"/>
      <c r="AE1596" s="5"/>
      <c r="AF1596" s="5"/>
      <c r="AG1596" s="5"/>
      <c r="AH1596" s="5"/>
      <c r="AI1596" s="5"/>
      <c r="AJ1596" s="5"/>
      <c r="AK1596" s="5"/>
      <c r="AL1596" s="5"/>
      <c r="AM1596" s="5">
        <v>5</v>
      </c>
      <c r="AN1596" s="5"/>
      <c r="AO1596" s="5">
        <f t="shared" si="28"/>
        <v>1.2083319637962235</v>
      </c>
      <c r="AP1596" s="5"/>
      <c r="AQ1596" s="5"/>
      <c r="AR1596" s="5" t="s">
        <v>2910</v>
      </c>
    </row>
    <row r="1597" spans="1:44">
      <c r="A1597" s="5" t="s">
        <v>1072</v>
      </c>
      <c r="B1597" s="5" t="s">
        <v>1071</v>
      </c>
      <c r="C1597" s="5" t="s">
        <v>1112</v>
      </c>
      <c r="D1597" s="5">
        <v>2015</v>
      </c>
      <c r="E1597" s="5" t="s">
        <v>1113</v>
      </c>
      <c r="F1597" s="5" t="s">
        <v>897</v>
      </c>
      <c r="G1597" s="5">
        <v>16.5</v>
      </c>
      <c r="H1597" s="5">
        <v>120.08</v>
      </c>
      <c r="I1597" s="5" t="s">
        <v>2912</v>
      </c>
      <c r="J1597" s="5" t="s">
        <v>49</v>
      </c>
      <c r="K1597" s="5" t="s">
        <v>2923</v>
      </c>
      <c r="L1597" s="5" t="s">
        <v>48</v>
      </c>
      <c r="M1597" s="5" t="s">
        <v>80</v>
      </c>
      <c r="N1597" s="5" t="s">
        <v>79</v>
      </c>
      <c r="O1597" s="5">
        <v>244</v>
      </c>
      <c r="P1597" s="5"/>
      <c r="Q1597" s="5"/>
      <c r="R1597" s="5"/>
      <c r="S1597" s="5">
        <v>5</v>
      </c>
      <c r="T1597" s="5">
        <v>55.968299999999999</v>
      </c>
      <c r="U1597" s="5">
        <v>10.26</v>
      </c>
      <c r="V1597" s="5">
        <v>5.6186499999999997</v>
      </c>
      <c r="W1597" s="5">
        <v>1.03</v>
      </c>
      <c r="X1597" s="5">
        <v>50.349649999999997</v>
      </c>
      <c r="Y1597" s="5">
        <v>9.23</v>
      </c>
      <c r="Z1597" s="5"/>
      <c r="AA1597" s="5"/>
      <c r="AB1597" s="5"/>
      <c r="AC1597" s="5"/>
      <c r="AD1597" s="5"/>
      <c r="AE1597" s="5"/>
      <c r="AF1597" s="5"/>
      <c r="AG1597" s="5"/>
      <c r="AH1597" s="5"/>
      <c r="AI1597" s="5"/>
      <c r="AJ1597" s="5"/>
      <c r="AK1597" s="5"/>
      <c r="AL1597" s="5"/>
      <c r="AM1597" s="5">
        <v>5</v>
      </c>
      <c r="AN1597" s="5"/>
      <c r="AO1597" s="5">
        <f t="shared" si="28"/>
        <v>1.230893853538054</v>
      </c>
      <c r="AP1597" s="5"/>
      <c r="AQ1597" s="5"/>
      <c r="AR1597" s="5" t="s">
        <v>2910</v>
      </c>
    </row>
    <row r="1598" spans="1:44">
      <c r="A1598" s="5" t="s">
        <v>1072</v>
      </c>
      <c r="B1598" s="5" t="s">
        <v>1071</v>
      </c>
      <c r="C1598" s="5" t="s">
        <v>1112</v>
      </c>
      <c r="D1598" s="5">
        <v>2015</v>
      </c>
      <c r="E1598" s="5" t="s">
        <v>1111</v>
      </c>
      <c r="F1598" s="5" t="s">
        <v>897</v>
      </c>
      <c r="G1598" s="5">
        <v>16.5</v>
      </c>
      <c r="H1598" s="5">
        <v>120.08</v>
      </c>
      <c r="I1598" s="5" t="s">
        <v>2912</v>
      </c>
      <c r="J1598" s="5" t="s">
        <v>49</v>
      </c>
      <c r="K1598" s="5" t="s">
        <v>2923</v>
      </c>
      <c r="L1598" s="5" t="s">
        <v>48</v>
      </c>
      <c r="M1598" s="5" t="s">
        <v>80</v>
      </c>
      <c r="N1598" s="5" t="s">
        <v>79</v>
      </c>
      <c r="O1598" s="5">
        <v>245</v>
      </c>
      <c r="P1598" s="5"/>
      <c r="Q1598" s="5"/>
      <c r="R1598" s="5"/>
      <c r="S1598" s="5">
        <v>5</v>
      </c>
      <c r="T1598" s="5">
        <v>61.3142</v>
      </c>
      <c r="U1598" s="5">
        <v>11.24</v>
      </c>
      <c r="V1598" s="5">
        <v>10.473599999999999</v>
      </c>
      <c r="W1598" s="5">
        <v>1.92</v>
      </c>
      <c r="X1598" s="5">
        <v>50.840600000000002</v>
      </c>
      <c r="Y1598" s="5">
        <v>9.32</v>
      </c>
      <c r="Z1598" s="5"/>
      <c r="AA1598" s="5"/>
      <c r="AB1598" s="5"/>
      <c r="AC1598" s="5"/>
      <c r="AD1598" s="5"/>
      <c r="AE1598" s="5"/>
      <c r="AF1598" s="5"/>
      <c r="AG1598" s="5"/>
      <c r="AH1598" s="5"/>
      <c r="AI1598" s="5"/>
      <c r="AJ1598" s="5"/>
      <c r="AK1598" s="5"/>
      <c r="AL1598" s="5"/>
      <c r="AM1598" s="5">
        <v>5</v>
      </c>
      <c r="AN1598" s="5"/>
      <c r="AO1598" s="5">
        <f t="shared" si="28"/>
        <v>1.1172708676127596</v>
      </c>
      <c r="AP1598" s="5"/>
      <c r="AQ1598" s="5"/>
      <c r="AR1598" s="5" t="s">
        <v>2910</v>
      </c>
    </row>
    <row r="1599" spans="1:44">
      <c r="A1599" t="s">
        <v>1072</v>
      </c>
      <c r="B1599" t="s">
        <v>1071</v>
      </c>
      <c r="C1599" t="s">
        <v>1099</v>
      </c>
      <c r="D1599" s="5">
        <v>2015</v>
      </c>
      <c r="E1599" t="s">
        <v>1104</v>
      </c>
      <c r="F1599" t="s">
        <v>518</v>
      </c>
      <c r="G1599">
        <v>39.15</v>
      </c>
      <c r="H1599">
        <v>2.93</v>
      </c>
      <c r="I1599" t="s">
        <v>2912</v>
      </c>
      <c r="J1599" t="s">
        <v>95</v>
      </c>
      <c r="K1599" t="s">
        <v>846</v>
      </c>
      <c r="L1599" t="s">
        <v>48</v>
      </c>
      <c r="M1599" t="s">
        <v>166</v>
      </c>
      <c r="N1599" t="s">
        <v>165</v>
      </c>
      <c r="O1599">
        <v>230</v>
      </c>
      <c r="S1599">
        <v>2</v>
      </c>
      <c r="T1599">
        <v>25.49</v>
      </c>
      <c r="U1599">
        <f t="shared" ref="U1599:U1607" si="29">W1599+Y1599</f>
        <v>12.14</v>
      </c>
      <c r="V1599">
        <v>0.8</v>
      </c>
      <c r="W1599">
        <v>0.38</v>
      </c>
      <c r="X1599">
        <v>24.7</v>
      </c>
      <c r="Y1599">
        <v>11.76</v>
      </c>
      <c r="AI1599">
        <v>1234.8</v>
      </c>
      <c r="AJ1599">
        <v>39.9</v>
      </c>
      <c r="AK1599">
        <v>1274.7</v>
      </c>
      <c r="AM1599">
        <v>2</v>
      </c>
      <c r="AO1599">
        <v>1.05</v>
      </c>
    </row>
    <row r="1600" spans="1:44">
      <c r="A1600" t="s">
        <v>1072</v>
      </c>
      <c r="B1600" t="s">
        <v>1071</v>
      </c>
      <c r="C1600" t="s">
        <v>1099</v>
      </c>
      <c r="D1600" s="5">
        <v>2015</v>
      </c>
      <c r="E1600" t="s">
        <v>1103</v>
      </c>
      <c r="F1600" t="s">
        <v>518</v>
      </c>
      <c r="G1600">
        <v>39.15</v>
      </c>
      <c r="H1600">
        <v>2.93</v>
      </c>
      <c r="I1600" t="s">
        <v>2912</v>
      </c>
      <c r="J1600" t="s">
        <v>95</v>
      </c>
      <c r="K1600" t="s">
        <v>846</v>
      </c>
      <c r="L1600" t="s">
        <v>48</v>
      </c>
      <c r="M1600" t="s">
        <v>166</v>
      </c>
      <c r="N1600" t="s">
        <v>165</v>
      </c>
      <c r="O1600">
        <v>231</v>
      </c>
      <c r="S1600">
        <v>2</v>
      </c>
      <c r="T1600">
        <v>20.55</v>
      </c>
      <c r="U1600">
        <f t="shared" si="29"/>
        <v>12.23</v>
      </c>
      <c r="V1600">
        <v>1.19</v>
      </c>
      <c r="W1600">
        <v>0.71</v>
      </c>
      <c r="X1600">
        <v>19.350000000000001</v>
      </c>
      <c r="Y1600">
        <v>11.52</v>
      </c>
      <c r="AI1600">
        <v>967.68</v>
      </c>
      <c r="AJ1600">
        <v>59.64</v>
      </c>
      <c r="AK1600">
        <v>1027.32</v>
      </c>
      <c r="AM1600">
        <v>2</v>
      </c>
      <c r="AO1600">
        <v>0.84</v>
      </c>
    </row>
    <row r="1601" spans="1:44">
      <c r="A1601" t="s">
        <v>1072</v>
      </c>
      <c r="B1601" t="s">
        <v>1071</v>
      </c>
      <c r="C1601" t="s">
        <v>1099</v>
      </c>
      <c r="D1601" s="5">
        <v>2015</v>
      </c>
      <c r="E1601" t="s">
        <v>1101</v>
      </c>
      <c r="F1601" t="s">
        <v>518</v>
      </c>
      <c r="G1601">
        <v>39.15</v>
      </c>
      <c r="H1601">
        <v>2.93</v>
      </c>
      <c r="I1601" t="s">
        <v>2912</v>
      </c>
      <c r="J1601" t="s">
        <v>95</v>
      </c>
      <c r="K1601" t="s">
        <v>846</v>
      </c>
      <c r="L1601" t="s">
        <v>48</v>
      </c>
      <c r="M1601" t="s">
        <v>166</v>
      </c>
      <c r="N1601" t="s">
        <v>165</v>
      </c>
      <c r="O1601">
        <v>233</v>
      </c>
      <c r="S1601">
        <v>2</v>
      </c>
      <c r="T1601">
        <v>24.12</v>
      </c>
      <c r="U1601">
        <f t="shared" si="29"/>
        <v>11.71</v>
      </c>
      <c r="V1601">
        <v>1.1299999999999999</v>
      </c>
      <c r="W1601">
        <v>0.55000000000000004</v>
      </c>
      <c r="X1601">
        <v>22.99</v>
      </c>
      <c r="Y1601">
        <v>11.16</v>
      </c>
      <c r="AI1601">
        <v>1149.48</v>
      </c>
      <c r="AJ1601">
        <v>56.65</v>
      </c>
      <c r="AK1601">
        <v>1206.1300000000001</v>
      </c>
      <c r="AM1601">
        <v>2</v>
      </c>
      <c r="AO1601">
        <v>1.03</v>
      </c>
    </row>
    <row r="1602" spans="1:44">
      <c r="A1602" t="s">
        <v>1072</v>
      </c>
      <c r="B1602" t="s">
        <v>1071</v>
      </c>
      <c r="C1602" t="s">
        <v>1099</v>
      </c>
      <c r="D1602" s="5">
        <v>2015</v>
      </c>
      <c r="E1602" t="s">
        <v>1100</v>
      </c>
      <c r="F1602" t="s">
        <v>518</v>
      </c>
      <c r="G1602">
        <v>39.15</v>
      </c>
      <c r="H1602">
        <v>2.93</v>
      </c>
      <c r="I1602" t="s">
        <v>2912</v>
      </c>
      <c r="J1602" t="s">
        <v>95</v>
      </c>
      <c r="K1602" t="s">
        <v>846</v>
      </c>
      <c r="L1602" t="s">
        <v>48</v>
      </c>
      <c r="M1602" t="s">
        <v>166</v>
      </c>
      <c r="N1602" t="s">
        <v>165</v>
      </c>
      <c r="O1602">
        <v>234</v>
      </c>
      <c r="S1602">
        <v>2</v>
      </c>
      <c r="T1602">
        <v>30.44</v>
      </c>
      <c r="U1602">
        <f t="shared" si="29"/>
        <v>13.120000000000001</v>
      </c>
      <c r="V1602">
        <v>5.94</v>
      </c>
      <c r="W1602">
        <v>2.56</v>
      </c>
      <c r="X1602">
        <v>24.5</v>
      </c>
      <c r="Y1602">
        <v>10.56</v>
      </c>
      <c r="AI1602">
        <v>1224.96</v>
      </c>
      <c r="AJ1602">
        <v>296.95999999999998</v>
      </c>
      <c r="AK1602">
        <v>1521.92</v>
      </c>
      <c r="AM1602">
        <v>2</v>
      </c>
      <c r="AO1602">
        <v>1.1599999999999999</v>
      </c>
    </row>
    <row r="1603" spans="1:44">
      <c r="A1603" t="s">
        <v>1072</v>
      </c>
      <c r="B1603" t="s">
        <v>1071</v>
      </c>
      <c r="C1603" t="s">
        <v>1099</v>
      </c>
      <c r="D1603" s="5">
        <v>2015</v>
      </c>
      <c r="E1603" t="s">
        <v>1098</v>
      </c>
      <c r="F1603" t="s">
        <v>518</v>
      </c>
      <c r="G1603">
        <v>39.15</v>
      </c>
      <c r="H1603">
        <v>2.93</v>
      </c>
      <c r="I1603" t="s">
        <v>2912</v>
      </c>
      <c r="J1603" t="s">
        <v>95</v>
      </c>
      <c r="K1603" t="s">
        <v>846</v>
      </c>
      <c r="L1603" t="s">
        <v>48</v>
      </c>
      <c r="M1603" t="s">
        <v>166</v>
      </c>
      <c r="N1603" t="s">
        <v>165</v>
      </c>
      <c r="O1603">
        <v>235</v>
      </c>
      <c r="S1603">
        <v>2</v>
      </c>
      <c r="T1603">
        <v>27.26</v>
      </c>
      <c r="U1603">
        <f t="shared" si="29"/>
        <v>11.75</v>
      </c>
      <c r="V1603">
        <v>1.0900000000000001</v>
      </c>
      <c r="W1603">
        <v>0.47</v>
      </c>
      <c r="X1603">
        <v>26.17</v>
      </c>
      <c r="Y1603">
        <v>11.28</v>
      </c>
      <c r="AI1603">
        <v>1308.48</v>
      </c>
      <c r="AJ1603">
        <v>54.52</v>
      </c>
      <c r="AK1603">
        <v>1363</v>
      </c>
      <c r="AM1603">
        <v>2</v>
      </c>
      <c r="AO1603">
        <v>1.1599999999999999</v>
      </c>
    </row>
    <row r="1604" spans="1:44">
      <c r="A1604" t="s">
        <v>1072</v>
      </c>
      <c r="B1604" t="s">
        <v>1071</v>
      </c>
      <c r="C1604" t="s">
        <v>1094</v>
      </c>
      <c r="D1604" s="5">
        <v>2015</v>
      </c>
      <c r="E1604" t="s">
        <v>1093</v>
      </c>
      <c r="F1604" t="s">
        <v>518</v>
      </c>
      <c r="G1604">
        <v>42.29</v>
      </c>
      <c r="H1604">
        <v>3.29</v>
      </c>
      <c r="I1604" t="s">
        <v>2912</v>
      </c>
      <c r="J1604" t="s">
        <v>95</v>
      </c>
      <c r="K1604" t="s">
        <v>846</v>
      </c>
      <c r="L1604" t="s">
        <v>48</v>
      </c>
      <c r="M1604" t="s">
        <v>166</v>
      </c>
      <c r="N1604" t="s">
        <v>165</v>
      </c>
      <c r="O1604">
        <v>179</v>
      </c>
      <c r="S1604">
        <v>474</v>
      </c>
      <c r="T1604">
        <v>2801.52</v>
      </c>
      <c r="U1604">
        <f t="shared" si="29"/>
        <v>8.66</v>
      </c>
      <c r="V1604">
        <v>780.28</v>
      </c>
      <c r="W1604">
        <v>3.17</v>
      </c>
      <c r="X1604">
        <v>2021.24</v>
      </c>
      <c r="Y1604">
        <v>5.49</v>
      </c>
      <c r="Z1604">
        <f>SUM(AA1604:AB1604)</f>
        <v>41.879999999999995</v>
      </c>
      <c r="AA1604">
        <v>35.229999999999997</v>
      </c>
      <c r="AB1604">
        <v>6.65</v>
      </c>
      <c r="AC1604">
        <f>SUM(AD1604:AE1604)</f>
        <v>78.28</v>
      </c>
      <c r="AD1604">
        <v>60.07</v>
      </c>
      <c r="AE1604">
        <v>18.21</v>
      </c>
      <c r="AF1604">
        <f>SUM(AG1604:AH1604)</f>
        <v>140</v>
      </c>
      <c r="AG1604">
        <v>94.72</v>
      </c>
      <c r="AH1604">
        <v>45.28</v>
      </c>
      <c r="AI1604">
        <f>SUM(AJ1604:AK1604)</f>
        <v>336.79</v>
      </c>
      <c r="AJ1604">
        <v>192.58</v>
      </c>
      <c r="AK1604">
        <v>144.21</v>
      </c>
      <c r="AM1604">
        <v>474</v>
      </c>
      <c r="AO1604">
        <v>0.73499999999999999</v>
      </c>
    </row>
    <row r="1605" spans="1:44">
      <c r="A1605" t="s">
        <v>1072</v>
      </c>
      <c r="B1605" t="s">
        <v>1071</v>
      </c>
      <c r="C1605" t="s">
        <v>1092</v>
      </c>
      <c r="D1605" s="5">
        <v>2015</v>
      </c>
      <c r="E1605" t="s">
        <v>1091</v>
      </c>
      <c r="F1605" t="s">
        <v>51</v>
      </c>
      <c r="G1605">
        <v>-34.99</v>
      </c>
      <c r="H1605">
        <v>117.94</v>
      </c>
      <c r="I1605" t="s">
        <v>2912</v>
      </c>
      <c r="J1605" t="s">
        <v>412</v>
      </c>
      <c r="K1605" t="s">
        <v>2922</v>
      </c>
      <c r="L1605" t="s">
        <v>48</v>
      </c>
      <c r="M1605" t="s">
        <v>426</v>
      </c>
      <c r="N1605" t="s">
        <v>165</v>
      </c>
      <c r="O1605">
        <v>275</v>
      </c>
      <c r="S1605">
        <v>11</v>
      </c>
      <c r="T1605">
        <v>50.53</v>
      </c>
      <c r="U1605">
        <f t="shared" si="29"/>
        <v>12.08</v>
      </c>
      <c r="V1605">
        <v>42.14</v>
      </c>
      <c r="W1605">
        <v>10.11</v>
      </c>
      <c r="X1605">
        <v>8.39</v>
      </c>
      <c r="Y1605">
        <v>1.97</v>
      </c>
      <c r="AM1605">
        <v>11</v>
      </c>
      <c r="AO1605">
        <v>0.39300000000000002</v>
      </c>
    </row>
    <row r="1606" spans="1:44">
      <c r="A1606" t="s">
        <v>1072</v>
      </c>
      <c r="B1606" t="s">
        <v>1071</v>
      </c>
      <c r="C1606" t="s">
        <v>1092</v>
      </c>
      <c r="D1606" s="5">
        <v>2015</v>
      </c>
      <c r="E1606" t="s">
        <v>1091</v>
      </c>
      <c r="F1606" t="s">
        <v>51</v>
      </c>
      <c r="G1606">
        <v>-34.99</v>
      </c>
      <c r="H1606">
        <v>117.94</v>
      </c>
      <c r="I1606" t="s">
        <v>2912</v>
      </c>
      <c r="J1606" t="s">
        <v>412</v>
      </c>
      <c r="K1606" t="s">
        <v>2922</v>
      </c>
      <c r="L1606" t="s">
        <v>48</v>
      </c>
      <c r="M1606" t="s">
        <v>426</v>
      </c>
      <c r="N1606" t="s">
        <v>165</v>
      </c>
      <c r="O1606">
        <v>276</v>
      </c>
      <c r="S1606">
        <v>13</v>
      </c>
      <c r="T1606">
        <v>59.73</v>
      </c>
      <c r="U1606">
        <f t="shared" si="29"/>
        <v>10.120000000000001</v>
      </c>
      <c r="V1606">
        <v>46.21</v>
      </c>
      <c r="W1606">
        <v>7.82</v>
      </c>
      <c r="X1606">
        <v>13.53</v>
      </c>
      <c r="Y1606">
        <v>2.2999999999999998</v>
      </c>
      <c r="AM1606">
        <v>13</v>
      </c>
      <c r="AO1606">
        <v>0.45600000000000002</v>
      </c>
    </row>
    <row r="1607" spans="1:44">
      <c r="A1607" t="s">
        <v>1072</v>
      </c>
      <c r="B1607" t="s">
        <v>1071</v>
      </c>
      <c r="C1607" t="s">
        <v>1092</v>
      </c>
      <c r="D1607" s="5">
        <v>2015</v>
      </c>
      <c r="E1607" t="s">
        <v>1091</v>
      </c>
      <c r="F1607" t="s">
        <v>51</v>
      </c>
      <c r="G1607">
        <v>-34.99</v>
      </c>
      <c r="H1607">
        <v>117.94</v>
      </c>
      <c r="I1607" t="s">
        <v>2912</v>
      </c>
      <c r="J1607" t="s">
        <v>412</v>
      </c>
      <c r="K1607" t="s">
        <v>2922</v>
      </c>
      <c r="L1607" t="s">
        <v>48</v>
      </c>
      <c r="M1607" t="s">
        <v>426</v>
      </c>
      <c r="N1607" t="s">
        <v>165</v>
      </c>
      <c r="O1607">
        <v>277</v>
      </c>
      <c r="S1607">
        <v>11</v>
      </c>
      <c r="T1607">
        <v>54.77</v>
      </c>
      <c r="U1607">
        <f t="shared" si="29"/>
        <v>9.25</v>
      </c>
      <c r="V1607">
        <v>41.1</v>
      </c>
      <c r="W1607">
        <v>7.03</v>
      </c>
      <c r="X1607">
        <v>13.67</v>
      </c>
      <c r="Y1607">
        <v>2.2200000000000002</v>
      </c>
      <c r="AM1607">
        <v>11</v>
      </c>
      <c r="AO1607">
        <v>0.55000000000000004</v>
      </c>
    </row>
    <row r="1608" spans="1:44">
      <c r="A1608" s="5" t="s">
        <v>1072</v>
      </c>
      <c r="B1608" s="5" t="s">
        <v>1071</v>
      </c>
      <c r="C1608" s="5" t="s">
        <v>1131</v>
      </c>
      <c r="D1608" s="5">
        <v>2012</v>
      </c>
      <c r="E1608" s="5" t="s">
        <v>1130</v>
      </c>
      <c r="F1608" s="5" t="s">
        <v>516</v>
      </c>
      <c r="G1608" s="5">
        <v>39.9</v>
      </c>
      <c r="H1608" s="5">
        <v>8.6</v>
      </c>
      <c r="I1608" s="5" t="s">
        <v>2912</v>
      </c>
      <c r="J1608" s="5" t="s">
        <v>95</v>
      </c>
      <c r="K1608" s="5" t="s">
        <v>846</v>
      </c>
      <c r="L1608" s="5" t="s">
        <v>48</v>
      </c>
      <c r="M1608" s="5" t="s">
        <v>166</v>
      </c>
      <c r="N1608" s="5" t="s">
        <v>165</v>
      </c>
      <c r="O1608" s="5">
        <v>193</v>
      </c>
      <c r="P1608" s="5"/>
      <c r="Q1608" s="5"/>
      <c r="R1608" s="5"/>
      <c r="S1608" s="5">
        <v>10</v>
      </c>
      <c r="T1608" s="5">
        <v>10.210000000000001</v>
      </c>
      <c r="U1608" s="5">
        <v>0.94</v>
      </c>
      <c r="V1608" s="5">
        <v>1.05</v>
      </c>
      <c r="W1608" s="5">
        <v>0.1</v>
      </c>
      <c r="X1608" s="5">
        <v>9.16</v>
      </c>
      <c r="Y1608" s="5">
        <v>0.84</v>
      </c>
      <c r="Z1608" s="5"/>
      <c r="AA1608" s="5"/>
      <c r="AB1608" s="5"/>
      <c r="AC1608" s="5"/>
      <c r="AD1608" s="5"/>
      <c r="AE1608" s="5"/>
      <c r="AF1608" s="5"/>
      <c r="AG1608" s="5"/>
      <c r="AH1608" s="5"/>
      <c r="AI1608" s="5"/>
      <c r="AJ1608" s="5"/>
      <c r="AK1608" s="5"/>
      <c r="AL1608" s="5"/>
      <c r="AM1608" s="5">
        <v>10</v>
      </c>
      <c r="AN1608" s="5"/>
      <c r="AO1608" s="5">
        <f>1.37689*0.89689^W1608</f>
        <v>1.361987632387107</v>
      </c>
      <c r="AP1608" s="5"/>
      <c r="AQ1608" s="5"/>
      <c r="AR1608" s="5" t="s">
        <v>2910</v>
      </c>
    </row>
    <row r="1609" spans="1:44">
      <c r="A1609" s="5" t="s">
        <v>1072</v>
      </c>
      <c r="B1609" s="5" t="s">
        <v>1071</v>
      </c>
      <c r="C1609" s="5" t="s">
        <v>1131</v>
      </c>
      <c r="D1609" s="5">
        <v>2012</v>
      </c>
      <c r="E1609" s="5" t="s">
        <v>1130</v>
      </c>
      <c r="F1609" s="5" t="s">
        <v>516</v>
      </c>
      <c r="G1609" s="5">
        <v>39.9</v>
      </c>
      <c r="H1609" s="5">
        <v>8.6</v>
      </c>
      <c r="I1609" s="5" t="s">
        <v>2912</v>
      </c>
      <c r="J1609" s="5" t="s">
        <v>95</v>
      </c>
      <c r="K1609" s="5" t="s">
        <v>846</v>
      </c>
      <c r="L1609" s="5" t="s">
        <v>48</v>
      </c>
      <c r="M1609" s="5" t="s">
        <v>166</v>
      </c>
      <c r="N1609" s="5" t="s">
        <v>165</v>
      </c>
      <c r="O1609" s="5">
        <v>194</v>
      </c>
      <c r="P1609" s="5"/>
      <c r="Q1609" s="5"/>
      <c r="R1609" s="5"/>
      <c r="S1609" s="5">
        <v>10</v>
      </c>
      <c r="T1609" s="5">
        <v>14.55</v>
      </c>
      <c r="U1609" s="5">
        <v>1.33</v>
      </c>
      <c r="V1609" s="5">
        <v>0.15</v>
      </c>
      <c r="W1609" s="5">
        <v>0.01</v>
      </c>
      <c r="X1609" s="5">
        <v>14.4</v>
      </c>
      <c r="Y1609" s="5">
        <v>1.32</v>
      </c>
      <c r="Z1609" s="5"/>
      <c r="AA1609" s="5"/>
      <c r="AB1609" s="5"/>
      <c r="AC1609" s="5"/>
      <c r="AD1609" s="5"/>
      <c r="AE1609" s="5"/>
      <c r="AF1609" s="5"/>
      <c r="AG1609" s="5"/>
      <c r="AH1609" s="5"/>
      <c r="AI1609" s="5"/>
      <c r="AJ1609" s="5"/>
      <c r="AK1609" s="5"/>
      <c r="AL1609" s="5"/>
      <c r="AM1609" s="5">
        <v>10</v>
      </c>
      <c r="AN1609" s="5"/>
      <c r="AO1609" s="5">
        <f>1.37689*0.89689^W1609</f>
        <v>1.375392454978339</v>
      </c>
      <c r="AP1609" s="5"/>
      <c r="AQ1609" s="5"/>
      <c r="AR1609" s="5" t="s">
        <v>2910</v>
      </c>
    </row>
    <row r="1610" spans="1:44">
      <c r="A1610" s="5" t="s">
        <v>1072</v>
      </c>
      <c r="B1610" s="5" t="s">
        <v>1071</v>
      </c>
      <c r="C1610" s="5" t="s">
        <v>1131</v>
      </c>
      <c r="D1610" s="5">
        <v>2012</v>
      </c>
      <c r="E1610" s="5" t="s">
        <v>1130</v>
      </c>
      <c r="F1610" s="5" t="s">
        <v>516</v>
      </c>
      <c r="G1610" s="5">
        <v>39.9</v>
      </c>
      <c r="H1610" s="5">
        <v>8.6</v>
      </c>
      <c r="I1610" s="5" t="s">
        <v>2912</v>
      </c>
      <c r="J1610" s="5" t="s">
        <v>95</v>
      </c>
      <c r="K1610" s="5" t="s">
        <v>846</v>
      </c>
      <c r="L1610" s="5" t="s">
        <v>48</v>
      </c>
      <c r="M1610" s="5" t="s">
        <v>166</v>
      </c>
      <c r="N1610" s="5" t="s">
        <v>165</v>
      </c>
      <c r="O1610" s="5">
        <v>196</v>
      </c>
      <c r="P1610" s="5"/>
      <c r="Q1610" s="5"/>
      <c r="R1610" s="5"/>
      <c r="S1610" s="5">
        <v>10</v>
      </c>
      <c r="T1610" s="5">
        <v>65.709999999999994</v>
      </c>
      <c r="U1610" s="5">
        <v>6.02</v>
      </c>
      <c r="V1610" s="5">
        <v>1.56</v>
      </c>
      <c r="W1610" s="5">
        <v>0.14000000000000001</v>
      </c>
      <c r="X1610" s="5">
        <v>64.150000000000006</v>
      </c>
      <c r="Y1610" s="5">
        <v>5.88</v>
      </c>
      <c r="Z1610" s="5"/>
      <c r="AA1610" s="5"/>
      <c r="AB1610" s="5"/>
      <c r="AC1610" s="5"/>
      <c r="AD1610" s="5"/>
      <c r="AE1610" s="5"/>
      <c r="AF1610" s="5"/>
      <c r="AG1610" s="5"/>
      <c r="AH1610" s="5"/>
      <c r="AI1610" s="5"/>
      <c r="AJ1610" s="5"/>
      <c r="AK1610" s="5"/>
      <c r="AL1610" s="5"/>
      <c r="AM1610" s="5">
        <v>10</v>
      </c>
      <c r="AN1610" s="5"/>
      <c r="AO1610" s="5">
        <f>1.37689*0.89689^W1610</f>
        <v>1.3560719451273529</v>
      </c>
      <c r="AP1610" s="5"/>
      <c r="AQ1610" s="5"/>
      <c r="AR1610" s="5" t="s">
        <v>2910</v>
      </c>
    </row>
    <row r="1611" spans="1:44">
      <c r="A1611" s="5" t="s">
        <v>1072</v>
      </c>
      <c r="B1611" s="5" t="s">
        <v>1071</v>
      </c>
      <c r="C1611" s="5" t="s">
        <v>1112</v>
      </c>
      <c r="D1611" s="5">
        <v>2012</v>
      </c>
      <c r="E1611" s="5" t="s">
        <v>1115</v>
      </c>
      <c r="F1611" s="5" t="s">
        <v>897</v>
      </c>
      <c r="G1611" s="5">
        <v>16.5</v>
      </c>
      <c r="H1611" s="5">
        <v>120.08</v>
      </c>
      <c r="I1611" s="5" t="s">
        <v>2912</v>
      </c>
      <c r="J1611" s="5" t="s">
        <v>49</v>
      </c>
      <c r="K1611" s="5" t="s">
        <v>2923</v>
      </c>
      <c r="L1611" s="5" t="s">
        <v>48</v>
      </c>
      <c r="M1611" s="5" t="s">
        <v>80</v>
      </c>
      <c r="N1611" s="5" t="s">
        <v>79</v>
      </c>
      <c r="O1611" s="5">
        <v>242</v>
      </c>
      <c r="P1611" s="5"/>
      <c r="Q1611" s="5"/>
      <c r="R1611" s="5"/>
      <c r="S1611" s="5">
        <v>5</v>
      </c>
      <c r="T1611" s="5">
        <v>3.3820999999999999</v>
      </c>
      <c r="U1611" s="5">
        <v>0.62</v>
      </c>
      <c r="V1611" s="5">
        <v>0.32729999999999998</v>
      </c>
      <c r="W1611" s="5">
        <v>0.06</v>
      </c>
      <c r="X1611" s="5">
        <v>3.0548000000000002</v>
      </c>
      <c r="Y1611" s="5">
        <v>0.56000000000000005</v>
      </c>
      <c r="Z1611" s="5"/>
      <c r="AA1611" s="5"/>
      <c r="AB1611" s="5"/>
      <c r="AC1611" s="5"/>
      <c r="AD1611" s="5"/>
      <c r="AE1611" s="5"/>
      <c r="AF1611" s="5"/>
      <c r="AG1611" s="5"/>
      <c r="AH1611" s="5"/>
      <c r="AI1611" s="5"/>
      <c r="AJ1611" s="5"/>
      <c r="AK1611" s="5"/>
      <c r="AL1611" s="5"/>
      <c r="AM1611" s="5">
        <v>5</v>
      </c>
      <c r="AN1611" s="5"/>
      <c r="AO1611" s="5">
        <f>1.37689*0.89689^W1611</f>
        <v>1.3679291260621338</v>
      </c>
      <c r="AP1611" s="5"/>
      <c r="AQ1611" s="5"/>
      <c r="AR1611" s="5" t="s">
        <v>2910</v>
      </c>
    </row>
    <row r="1612" spans="1:44">
      <c r="A1612" t="s">
        <v>972</v>
      </c>
      <c r="B1612" t="s">
        <v>971</v>
      </c>
      <c r="D1612">
        <v>2021</v>
      </c>
      <c r="E1612" t="s">
        <v>970</v>
      </c>
      <c r="F1612" t="s">
        <v>969</v>
      </c>
      <c r="G1612">
        <v>-13.55204444</v>
      </c>
      <c r="H1612">
        <v>48.425352779999997</v>
      </c>
      <c r="I1612" t="s">
        <v>96</v>
      </c>
      <c r="J1612" t="s">
        <v>155</v>
      </c>
      <c r="K1612" s="5" t="s">
        <v>2923</v>
      </c>
      <c r="L1612" t="s">
        <v>48</v>
      </c>
      <c r="M1612" t="s">
        <v>80</v>
      </c>
      <c r="N1612" t="s">
        <v>79</v>
      </c>
      <c r="O1612">
        <v>308</v>
      </c>
      <c r="S1612">
        <v>25</v>
      </c>
      <c r="T1612">
        <v>24.5</v>
      </c>
      <c r="V1612">
        <v>14.6</v>
      </c>
      <c r="X1612">
        <v>9.86</v>
      </c>
      <c r="Z1612">
        <v>14.67</v>
      </c>
      <c r="AA1612">
        <v>8.76</v>
      </c>
      <c r="AB1612">
        <v>5.91</v>
      </c>
      <c r="AC1612">
        <v>29.35</v>
      </c>
      <c r="AD1612">
        <v>17.52</v>
      </c>
      <c r="AE1612">
        <v>11.83</v>
      </c>
      <c r="AM1612">
        <v>25</v>
      </c>
    </row>
    <row r="1613" spans="1:44">
      <c r="A1613" t="s">
        <v>972</v>
      </c>
      <c r="B1613" t="s">
        <v>971</v>
      </c>
      <c r="D1613">
        <v>2021</v>
      </c>
      <c r="E1613" t="s">
        <v>970</v>
      </c>
      <c r="F1613" t="s">
        <v>969</v>
      </c>
      <c r="G1613">
        <v>-13.55204444</v>
      </c>
      <c r="H1613">
        <v>48.425352779999997</v>
      </c>
      <c r="I1613" t="s">
        <v>96</v>
      </c>
      <c r="J1613" t="s">
        <v>155</v>
      </c>
      <c r="K1613" s="5" t="s">
        <v>2923</v>
      </c>
      <c r="L1613" t="s">
        <v>48</v>
      </c>
      <c r="M1613" t="s">
        <v>80</v>
      </c>
      <c r="N1613" t="s">
        <v>79</v>
      </c>
      <c r="O1613">
        <v>309</v>
      </c>
      <c r="S1613">
        <v>25</v>
      </c>
      <c r="T1613">
        <v>21.4</v>
      </c>
      <c r="V1613">
        <v>8</v>
      </c>
      <c r="X1613">
        <v>13.31</v>
      </c>
      <c r="Z1613">
        <v>12.81</v>
      </c>
      <c r="AA1613">
        <v>4.83</v>
      </c>
      <c r="AB1613">
        <v>7.99</v>
      </c>
      <c r="AC1613">
        <v>25.63</v>
      </c>
      <c r="AD1613">
        <v>9.66</v>
      </c>
      <c r="AE1613">
        <v>15.97</v>
      </c>
      <c r="AM1613">
        <v>25</v>
      </c>
    </row>
    <row r="1614" spans="1:44">
      <c r="A1614" t="s">
        <v>972</v>
      </c>
      <c r="B1614" t="s">
        <v>971</v>
      </c>
      <c r="D1614">
        <v>2021</v>
      </c>
      <c r="E1614" t="s">
        <v>970</v>
      </c>
      <c r="F1614" t="s">
        <v>969</v>
      </c>
      <c r="G1614">
        <v>-13.55204444</v>
      </c>
      <c r="H1614">
        <v>48.425352779999997</v>
      </c>
      <c r="I1614" t="s">
        <v>96</v>
      </c>
      <c r="J1614" t="s">
        <v>155</v>
      </c>
      <c r="K1614" s="5" t="s">
        <v>2923</v>
      </c>
      <c r="L1614" t="s">
        <v>48</v>
      </c>
      <c r="M1614" t="s">
        <v>336</v>
      </c>
      <c r="N1614" s="5" t="s">
        <v>2984</v>
      </c>
      <c r="O1614">
        <v>302</v>
      </c>
      <c r="S1614">
        <v>25</v>
      </c>
      <c r="T1614">
        <v>46.7</v>
      </c>
      <c r="V1614">
        <v>14.5</v>
      </c>
      <c r="X1614">
        <v>32.24</v>
      </c>
      <c r="Z1614">
        <v>28.04</v>
      </c>
      <c r="AA1614">
        <v>8.69</v>
      </c>
      <c r="AB1614">
        <v>19.34</v>
      </c>
      <c r="AC1614">
        <v>56.07</v>
      </c>
      <c r="AD1614">
        <v>17.39</v>
      </c>
      <c r="AE1614">
        <v>38.68</v>
      </c>
      <c r="AM1614">
        <v>25</v>
      </c>
    </row>
    <row r="1615" spans="1:44">
      <c r="A1615" t="s">
        <v>972</v>
      </c>
      <c r="B1615" t="s">
        <v>971</v>
      </c>
      <c r="D1615">
        <v>2021</v>
      </c>
      <c r="E1615" t="s">
        <v>970</v>
      </c>
      <c r="F1615" t="s">
        <v>969</v>
      </c>
      <c r="G1615">
        <v>-13.55204444</v>
      </c>
      <c r="H1615">
        <v>48.425352779999997</v>
      </c>
      <c r="I1615" t="s">
        <v>96</v>
      </c>
      <c r="J1615" t="s">
        <v>155</v>
      </c>
      <c r="K1615" s="5" t="s">
        <v>2923</v>
      </c>
      <c r="L1615" t="s">
        <v>48</v>
      </c>
      <c r="M1615" t="s">
        <v>336</v>
      </c>
      <c r="N1615" s="5" t="s">
        <v>2984</v>
      </c>
      <c r="O1615">
        <v>303</v>
      </c>
      <c r="S1615">
        <v>25</v>
      </c>
      <c r="T1615">
        <v>28.2</v>
      </c>
      <c r="V1615">
        <v>17.100000000000001</v>
      </c>
      <c r="X1615">
        <v>11.11</v>
      </c>
      <c r="Z1615">
        <v>16.91</v>
      </c>
      <c r="AA1615">
        <v>10.24</v>
      </c>
      <c r="AB1615">
        <v>6.66</v>
      </c>
      <c r="AC1615">
        <v>33.81</v>
      </c>
      <c r="AD1615">
        <v>20.49</v>
      </c>
      <c r="AE1615">
        <v>13.33</v>
      </c>
      <c r="AM1615">
        <v>25</v>
      </c>
    </row>
    <row r="1616" spans="1:44">
      <c r="A1616" t="s">
        <v>972</v>
      </c>
      <c r="B1616" t="s">
        <v>971</v>
      </c>
      <c r="D1616">
        <v>2021</v>
      </c>
      <c r="E1616" t="s">
        <v>970</v>
      </c>
      <c r="F1616" t="s">
        <v>969</v>
      </c>
      <c r="G1616">
        <v>-13.55204444</v>
      </c>
      <c r="H1616">
        <v>48.425352779999997</v>
      </c>
      <c r="I1616" t="s">
        <v>96</v>
      </c>
      <c r="J1616" t="s">
        <v>155</v>
      </c>
      <c r="K1616" s="5" t="s">
        <v>2923</v>
      </c>
      <c r="L1616" t="s">
        <v>48</v>
      </c>
      <c r="M1616" t="s">
        <v>336</v>
      </c>
      <c r="N1616" s="5" t="s">
        <v>2984</v>
      </c>
      <c r="O1616">
        <v>304</v>
      </c>
      <c r="S1616">
        <v>25</v>
      </c>
      <c r="T1616">
        <v>41.6</v>
      </c>
      <c r="V1616">
        <v>14.9</v>
      </c>
      <c r="X1616">
        <v>26.67</v>
      </c>
      <c r="Z1616">
        <v>24.93</v>
      </c>
      <c r="AA1616">
        <v>8.93</v>
      </c>
      <c r="AB1616">
        <v>16</v>
      </c>
      <c r="AC1616">
        <v>49.87</v>
      </c>
      <c r="AD1616">
        <v>17.86</v>
      </c>
      <c r="AE1616">
        <v>32.01</v>
      </c>
      <c r="AM1616">
        <v>25</v>
      </c>
    </row>
    <row r="1617" spans="1:39">
      <c r="A1617" t="s">
        <v>968</v>
      </c>
      <c r="B1617" t="s">
        <v>967</v>
      </c>
      <c r="D1617">
        <v>2018</v>
      </c>
      <c r="E1617" t="s">
        <v>961</v>
      </c>
      <c r="F1617" t="s">
        <v>501</v>
      </c>
      <c r="G1617">
        <v>-6.0471638890000001</v>
      </c>
      <c r="H1617">
        <v>39.177725000000002</v>
      </c>
      <c r="I1617" t="s">
        <v>2912</v>
      </c>
      <c r="J1617" t="s">
        <v>155</v>
      </c>
      <c r="K1617" s="5" t="s">
        <v>2923</v>
      </c>
      <c r="L1617" t="s">
        <v>48</v>
      </c>
      <c r="M1617" t="s">
        <v>80</v>
      </c>
      <c r="N1617" t="s">
        <v>79</v>
      </c>
      <c r="O1617">
        <v>200</v>
      </c>
      <c r="S1617">
        <v>25</v>
      </c>
      <c r="T1617">
        <v>411.58</v>
      </c>
      <c r="V1617">
        <v>34.799999999999997</v>
      </c>
      <c r="X1617">
        <v>376.79</v>
      </c>
      <c r="Z1617">
        <v>246.95</v>
      </c>
      <c r="AA1617">
        <v>20.88</v>
      </c>
      <c r="AB1617">
        <v>226.07</v>
      </c>
      <c r="AC1617">
        <v>493.9</v>
      </c>
      <c r="AD1617">
        <v>41.75</v>
      </c>
      <c r="AE1617">
        <v>452.15</v>
      </c>
      <c r="AM1617">
        <v>25</v>
      </c>
    </row>
    <row r="1618" spans="1:39">
      <c r="A1618" t="s">
        <v>968</v>
      </c>
      <c r="B1618" t="s">
        <v>967</v>
      </c>
      <c r="D1618">
        <v>2018</v>
      </c>
      <c r="E1618" t="s">
        <v>961</v>
      </c>
      <c r="F1618" t="s">
        <v>501</v>
      </c>
      <c r="G1618">
        <v>-6.0471638890000001</v>
      </c>
      <c r="H1618">
        <v>39.177725000000002</v>
      </c>
      <c r="I1618" t="s">
        <v>2912</v>
      </c>
      <c r="J1618" t="s">
        <v>155</v>
      </c>
      <c r="K1618" s="5" t="s">
        <v>2923</v>
      </c>
      <c r="L1618" t="s">
        <v>48</v>
      </c>
      <c r="M1618" t="s">
        <v>80</v>
      </c>
      <c r="N1618" t="s">
        <v>79</v>
      </c>
      <c r="O1618">
        <v>204</v>
      </c>
      <c r="S1618">
        <v>25</v>
      </c>
      <c r="T1618">
        <v>357.22</v>
      </c>
      <c r="V1618">
        <v>30.82</v>
      </c>
      <c r="X1618">
        <v>326.39999999999998</v>
      </c>
      <c r="Z1618">
        <v>214.33</v>
      </c>
      <c r="AA1618">
        <v>18.489999999999998</v>
      </c>
      <c r="AB1618">
        <v>195.84</v>
      </c>
      <c r="AC1618">
        <v>428.67</v>
      </c>
      <c r="AD1618">
        <v>36.99</v>
      </c>
      <c r="AE1618">
        <v>391.68</v>
      </c>
      <c r="AM1618">
        <v>25</v>
      </c>
    </row>
    <row r="1619" spans="1:39">
      <c r="A1619" t="s">
        <v>968</v>
      </c>
      <c r="B1619" t="s">
        <v>967</v>
      </c>
      <c r="D1619">
        <v>2018</v>
      </c>
      <c r="E1619" t="s">
        <v>964</v>
      </c>
      <c r="F1619" t="s">
        <v>501</v>
      </c>
      <c r="G1619">
        <v>-6.780463889</v>
      </c>
      <c r="H1619">
        <v>39.447319440000001</v>
      </c>
      <c r="I1619" t="s">
        <v>2912</v>
      </c>
      <c r="J1619" t="s">
        <v>155</v>
      </c>
      <c r="K1619" s="5" t="s">
        <v>2923</v>
      </c>
      <c r="L1619" t="s">
        <v>48</v>
      </c>
      <c r="M1619" t="s">
        <v>80</v>
      </c>
      <c r="N1619" t="s">
        <v>79</v>
      </c>
      <c r="O1619">
        <v>213</v>
      </c>
      <c r="S1619">
        <v>25</v>
      </c>
      <c r="T1619">
        <v>67.25</v>
      </c>
      <c r="V1619">
        <v>12.93</v>
      </c>
      <c r="X1619">
        <v>54.32</v>
      </c>
      <c r="Z1619">
        <v>40.35</v>
      </c>
      <c r="AA1619">
        <v>7.76</v>
      </c>
      <c r="AB1619">
        <v>32.590000000000003</v>
      </c>
      <c r="AC1619">
        <v>80.7</v>
      </c>
      <c r="AD1619">
        <v>15.52</v>
      </c>
      <c r="AE1619">
        <v>65.180000000000007</v>
      </c>
      <c r="AM1619">
        <v>25</v>
      </c>
    </row>
    <row r="1620" spans="1:39">
      <c r="A1620" t="s">
        <v>968</v>
      </c>
      <c r="B1620" t="s">
        <v>967</v>
      </c>
      <c r="D1620">
        <v>2018</v>
      </c>
      <c r="E1620" t="s">
        <v>964</v>
      </c>
      <c r="F1620" t="s">
        <v>501</v>
      </c>
      <c r="G1620">
        <v>-6.780463889</v>
      </c>
      <c r="H1620">
        <v>39.447319440000001</v>
      </c>
      <c r="I1620" t="s">
        <v>2912</v>
      </c>
      <c r="J1620" t="s">
        <v>155</v>
      </c>
      <c r="K1620" s="5" t="s">
        <v>2923</v>
      </c>
      <c r="L1620" t="s">
        <v>48</v>
      </c>
      <c r="M1620" t="s">
        <v>80</v>
      </c>
      <c r="N1620" t="s">
        <v>79</v>
      </c>
      <c r="O1620">
        <v>217</v>
      </c>
      <c r="S1620">
        <v>25</v>
      </c>
      <c r="T1620">
        <v>134.96</v>
      </c>
      <c r="V1620">
        <v>19.809999999999999</v>
      </c>
      <c r="X1620">
        <v>115.15</v>
      </c>
      <c r="Z1620">
        <v>80.98</v>
      </c>
      <c r="AA1620">
        <v>11.89</v>
      </c>
      <c r="AB1620">
        <v>69.09</v>
      </c>
      <c r="AC1620">
        <v>161.96</v>
      </c>
      <c r="AD1620">
        <v>23.78</v>
      </c>
      <c r="AE1620">
        <v>138.18</v>
      </c>
      <c r="AM1620">
        <v>25</v>
      </c>
    </row>
    <row r="1621" spans="1:39">
      <c r="A1621" t="s">
        <v>968</v>
      </c>
      <c r="B1621" t="s">
        <v>967</v>
      </c>
      <c r="D1621">
        <v>2018</v>
      </c>
      <c r="E1621" t="s">
        <v>961</v>
      </c>
      <c r="F1621" t="s">
        <v>501</v>
      </c>
      <c r="G1621">
        <v>-6.0471638890000001</v>
      </c>
      <c r="H1621">
        <v>39.177725000000002</v>
      </c>
      <c r="I1621" t="s">
        <v>2912</v>
      </c>
      <c r="J1621" t="s">
        <v>155</v>
      </c>
      <c r="K1621" s="5" t="s">
        <v>2923</v>
      </c>
      <c r="L1621" t="s">
        <v>48</v>
      </c>
      <c r="M1621" t="s">
        <v>336</v>
      </c>
      <c r="N1621" s="5" t="s">
        <v>2984</v>
      </c>
      <c r="O1621">
        <v>201</v>
      </c>
      <c r="S1621">
        <v>25</v>
      </c>
      <c r="T1621">
        <v>424.75</v>
      </c>
      <c r="V1621">
        <v>49.03</v>
      </c>
      <c r="X1621">
        <v>375.71</v>
      </c>
      <c r="Z1621">
        <v>254.85</v>
      </c>
      <c r="AA1621">
        <v>29.42</v>
      </c>
      <c r="AB1621">
        <v>225.43</v>
      </c>
      <c r="AC1621">
        <v>509.7</v>
      </c>
      <c r="AD1621">
        <v>58.84</v>
      </c>
      <c r="AE1621">
        <v>450.86</v>
      </c>
      <c r="AM1621">
        <v>25</v>
      </c>
    </row>
    <row r="1622" spans="1:39">
      <c r="A1622" t="s">
        <v>968</v>
      </c>
      <c r="B1622" t="s">
        <v>967</v>
      </c>
      <c r="D1622">
        <v>2018</v>
      </c>
      <c r="E1622" t="s">
        <v>961</v>
      </c>
      <c r="F1622" t="s">
        <v>501</v>
      </c>
      <c r="G1622">
        <v>-6.0471638890000001</v>
      </c>
      <c r="H1622">
        <v>39.177725000000002</v>
      </c>
      <c r="I1622" t="s">
        <v>2912</v>
      </c>
      <c r="J1622" t="s">
        <v>155</v>
      </c>
      <c r="K1622" s="5" t="s">
        <v>2923</v>
      </c>
      <c r="L1622" t="s">
        <v>48</v>
      </c>
      <c r="M1622" t="s">
        <v>336</v>
      </c>
      <c r="N1622" s="5" t="s">
        <v>2984</v>
      </c>
      <c r="O1622">
        <v>205</v>
      </c>
      <c r="S1622">
        <v>25</v>
      </c>
      <c r="T1622">
        <v>378.11</v>
      </c>
      <c r="V1622">
        <v>23.34</v>
      </c>
      <c r="X1622">
        <v>354.77</v>
      </c>
      <c r="Z1622">
        <v>226.86</v>
      </c>
      <c r="AA1622">
        <v>14</v>
      </c>
      <c r="AB1622">
        <v>212.86</v>
      </c>
      <c r="AC1622">
        <v>453.73</v>
      </c>
      <c r="AD1622">
        <v>28.01</v>
      </c>
      <c r="AE1622">
        <v>425.72</v>
      </c>
      <c r="AM1622">
        <v>25</v>
      </c>
    </row>
    <row r="1623" spans="1:39">
      <c r="A1623" t="s">
        <v>968</v>
      </c>
      <c r="B1623" t="s">
        <v>967</v>
      </c>
      <c r="D1623">
        <v>2018</v>
      </c>
      <c r="E1623" t="s">
        <v>964</v>
      </c>
      <c r="F1623" t="s">
        <v>501</v>
      </c>
      <c r="G1623">
        <v>-6.780463889</v>
      </c>
      <c r="H1623">
        <v>39.447319440000001</v>
      </c>
      <c r="I1623" t="s">
        <v>2912</v>
      </c>
      <c r="J1623" t="s">
        <v>155</v>
      </c>
      <c r="K1623" s="5" t="s">
        <v>2923</v>
      </c>
      <c r="L1623" t="s">
        <v>48</v>
      </c>
      <c r="M1623" t="s">
        <v>336</v>
      </c>
      <c r="N1623" s="5" t="s">
        <v>2984</v>
      </c>
      <c r="O1623">
        <v>209</v>
      </c>
      <c r="S1623">
        <v>25</v>
      </c>
      <c r="T1623">
        <v>58.88</v>
      </c>
      <c r="V1623">
        <v>9.17</v>
      </c>
      <c r="X1623">
        <v>49.71</v>
      </c>
      <c r="Z1623">
        <v>35.33</v>
      </c>
      <c r="AA1623">
        <v>5.5</v>
      </c>
      <c r="AB1623">
        <v>29.83</v>
      </c>
      <c r="AC1623">
        <v>70.66</v>
      </c>
      <c r="AD1623">
        <v>11</v>
      </c>
      <c r="AE1623">
        <v>59.65</v>
      </c>
      <c r="AM1623">
        <v>25</v>
      </c>
    </row>
    <row r="1624" spans="1:39">
      <c r="A1624" t="s">
        <v>968</v>
      </c>
      <c r="B1624" t="s">
        <v>967</v>
      </c>
      <c r="D1624">
        <v>2018</v>
      </c>
      <c r="E1624" t="s">
        <v>964</v>
      </c>
      <c r="F1624" t="s">
        <v>501</v>
      </c>
      <c r="G1624">
        <v>-6.780463889</v>
      </c>
      <c r="H1624">
        <v>39.447319440000001</v>
      </c>
      <c r="I1624" t="s">
        <v>2912</v>
      </c>
      <c r="J1624" t="s">
        <v>155</v>
      </c>
      <c r="K1624" s="5" t="s">
        <v>2923</v>
      </c>
      <c r="L1624" t="s">
        <v>48</v>
      </c>
      <c r="M1624" t="s">
        <v>336</v>
      </c>
      <c r="N1624" s="5" t="s">
        <v>2984</v>
      </c>
      <c r="O1624">
        <v>214</v>
      </c>
      <c r="S1624">
        <v>25</v>
      </c>
      <c r="T1624">
        <v>85.58</v>
      </c>
      <c r="V1624">
        <v>12.27</v>
      </c>
      <c r="X1624">
        <v>73.31</v>
      </c>
      <c r="Z1624">
        <v>51.35</v>
      </c>
      <c r="AA1624">
        <v>7.36</v>
      </c>
      <c r="AB1624">
        <v>43.99</v>
      </c>
      <c r="AC1624">
        <v>102.7</v>
      </c>
      <c r="AD1624">
        <v>14.72</v>
      </c>
      <c r="AE1624">
        <v>87.98</v>
      </c>
      <c r="AM1624">
        <v>25</v>
      </c>
    </row>
    <row r="1625" spans="1:39">
      <c r="A1625" t="s">
        <v>968</v>
      </c>
      <c r="B1625" t="s">
        <v>967</v>
      </c>
      <c r="D1625">
        <v>2018</v>
      </c>
      <c r="E1625" t="s">
        <v>964</v>
      </c>
      <c r="F1625" t="s">
        <v>501</v>
      </c>
      <c r="G1625">
        <v>-6.780463889</v>
      </c>
      <c r="H1625">
        <v>39.447319440000001</v>
      </c>
      <c r="I1625" t="s">
        <v>2912</v>
      </c>
      <c r="J1625" t="s">
        <v>155</v>
      </c>
      <c r="K1625" s="5" t="s">
        <v>2923</v>
      </c>
      <c r="L1625" t="s">
        <v>48</v>
      </c>
      <c r="M1625" t="s">
        <v>336</v>
      </c>
      <c r="N1625" s="5" t="s">
        <v>2984</v>
      </c>
      <c r="O1625">
        <v>218</v>
      </c>
      <c r="S1625">
        <v>25</v>
      </c>
      <c r="T1625">
        <v>161.22</v>
      </c>
      <c r="V1625">
        <v>32.4</v>
      </c>
      <c r="X1625">
        <v>128.82</v>
      </c>
      <c r="Z1625">
        <v>96.73</v>
      </c>
      <c r="AA1625">
        <v>19.440000000000001</v>
      </c>
      <c r="AB1625">
        <v>77.290000000000006</v>
      </c>
      <c r="AC1625">
        <v>193.46</v>
      </c>
      <c r="AD1625">
        <v>38.880000000000003</v>
      </c>
      <c r="AE1625">
        <v>154.59</v>
      </c>
      <c r="AM1625">
        <v>25</v>
      </c>
    </row>
    <row r="1626" spans="1:39">
      <c r="A1626" t="s">
        <v>968</v>
      </c>
      <c r="B1626" t="s">
        <v>967</v>
      </c>
      <c r="D1626">
        <v>2018</v>
      </c>
      <c r="E1626" t="s">
        <v>962</v>
      </c>
      <c r="F1626" t="s">
        <v>758</v>
      </c>
      <c r="G1626">
        <v>-25.97374722</v>
      </c>
      <c r="H1626">
        <v>32.929352780000002</v>
      </c>
      <c r="I1626" t="s">
        <v>2912</v>
      </c>
      <c r="J1626" t="s">
        <v>155</v>
      </c>
      <c r="K1626" s="5" t="s">
        <v>2923</v>
      </c>
      <c r="L1626" t="s">
        <v>48</v>
      </c>
      <c r="M1626" t="s">
        <v>336</v>
      </c>
      <c r="N1626" s="5" t="s">
        <v>2984</v>
      </c>
      <c r="O1626">
        <v>224</v>
      </c>
      <c r="S1626">
        <v>25</v>
      </c>
      <c r="T1626">
        <v>77.03</v>
      </c>
      <c r="V1626">
        <v>8.26</v>
      </c>
      <c r="X1626">
        <v>68.77</v>
      </c>
      <c r="Z1626">
        <v>46.22</v>
      </c>
      <c r="AA1626">
        <v>4.96</v>
      </c>
      <c r="AB1626">
        <v>41.26</v>
      </c>
      <c r="AC1626">
        <v>92.44</v>
      </c>
      <c r="AD1626">
        <v>9.91</v>
      </c>
      <c r="AE1626">
        <v>82.53</v>
      </c>
      <c r="AM1626">
        <v>25</v>
      </c>
    </row>
    <row r="1627" spans="1:39">
      <c r="A1627" t="s">
        <v>968</v>
      </c>
      <c r="B1627" t="s">
        <v>967</v>
      </c>
      <c r="D1627">
        <v>2018</v>
      </c>
      <c r="E1627" t="s">
        <v>962</v>
      </c>
      <c r="F1627" t="s">
        <v>758</v>
      </c>
      <c r="G1627">
        <v>-25.97374722</v>
      </c>
      <c r="H1627">
        <v>32.929352780000002</v>
      </c>
      <c r="I1627" t="s">
        <v>2912</v>
      </c>
      <c r="J1627" t="s">
        <v>155</v>
      </c>
      <c r="K1627" s="5" t="s">
        <v>2923</v>
      </c>
      <c r="L1627" t="s">
        <v>48</v>
      </c>
      <c r="M1627" t="s">
        <v>336</v>
      </c>
      <c r="N1627" s="5" t="s">
        <v>2984</v>
      </c>
      <c r="O1627">
        <v>228</v>
      </c>
      <c r="S1627">
        <v>25</v>
      </c>
      <c r="T1627">
        <v>70.239999999999995</v>
      </c>
      <c r="V1627">
        <v>22.11</v>
      </c>
      <c r="X1627">
        <v>48.14</v>
      </c>
      <c r="Z1627">
        <v>42.14</v>
      </c>
      <c r="AA1627">
        <v>13.26</v>
      </c>
      <c r="AB1627">
        <v>28.88</v>
      </c>
      <c r="AC1627">
        <v>84.29</v>
      </c>
      <c r="AD1627">
        <v>26.53</v>
      </c>
      <c r="AE1627">
        <v>57.76</v>
      </c>
      <c r="AM1627">
        <v>25</v>
      </c>
    </row>
    <row r="1628" spans="1:39">
      <c r="A1628" t="s">
        <v>968</v>
      </c>
      <c r="B1628" t="s">
        <v>967</v>
      </c>
      <c r="D1628">
        <v>2018</v>
      </c>
      <c r="E1628" t="s">
        <v>961</v>
      </c>
      <c r="F1628" t="s">
        <v>501</v>
      </c>
      <c r="G1628">
        <v>-6.0471638890000001</v>
      </c>
      <c r="H1628">
        <v>39.177725000000002</v>
      </c>
      <c r="I1628" t="s">
        <v>2912</v>
      </c>
      <c r="J1628" t="s">
        <v>155</v>
      </c>
      <c r="K1628" s="5" t="s">
        <v>2923</v>
      </c>
      <c r="L1628" t="s">
        <v>48</v>
      </c>
      <c r="M1628" t="s">
        <v>336</v>
      </c>
      <c r="N1628" s="5" t="s">
        <v>2984</v>
      </c>
      <c r="O1628">
        <v>232</v>
      </c>
      <c r="S1628">
        <v>25</v>
      </c>
      <c r="T1628">
        <v>401.15</v>
      </c>
      <c r="V1628">
        <v>17.559999999999999</v>
      </c>
      <c r="X1628">
        <v>383.58</v>
      </c>
      <c r="Z1628">
        <v>240.69</v>
      </c>
      <c r="AA1628">
        <v>10.54</v>
      </c>
      <c r="AB1628">
        <v>230.15</v>
      </c>
      <c r="AC1628">
        <v>481.37</v>
      </c>
      <c r="AD1628">
        <v>21.08</v>
      </c>
      <c r="AE1628">
        <v>460.3</v>
      </c>
      <c r="AM1628">
        <v>25</v>
      </c>
    </row>
    <row r="1629" spans="1:39">
      <c r="A1629" t="s">
        <v>968</v>
      </c>
      <c r="B1629" t="s">
        <v>967</v>
      </c>
      <c r="D1629">
        <v>2018</v>
      </c>
      <c r="E1629" t="s">
        <v>961</v>
      </c>
      <c r="F1629" t="s">
        <v>501</v>
      </c>
      <c r="G1629">
        <v>-6.0471638890000001</v>
      </c>
      <c r="H1629">
        <v>39.177725000000002</v>
      </c>
      <c r="I1629" t="s">
        <v>2912</v>
      </c>
      <c r="J1629" t="s">
        <v>155</v>
      </c>
      <c r="K1629" s="5" t="s">
        <v>2923</v>
      </c>
      <c r="L1629" t="s">
        <v>48</v>
      </c>
      <c r="M1629" t="s">
        <v>85</v>
      </c>
      <c r="N1629" t="s">
        <v>47</v>
      </c>
      <c r="O1629">
        <v>202</v>
      </c>
      <c r="S1629">
        <v>25</v>
      </c>
      <c r="T1629">
        <v>397.92</v>
      </c>
      <c r="V1629">
        <v>25.75</v>
      </c>
      <c r="X1629">
        <v>372.17</v>
      </c>
      <c r="Z1629">
        <v>238.75</v>
      </c>
      <c r="AA1629">
        <v>15.45</v>
      </c>
      <c r="AB1629">
        <v>223.3</v>
      </c>
      <c r="AC1629">
        <v>477.51</v>
      </c>
      <c r="AD1629">
        <v>30.9</v>
      </c>
      <c r="AE1629">
        <v>446.61</v>
      </c>
      <c r="AM1629">
        <v>25</v>
      </c>
    </row>
    <row r="1630" spans="1:39">
      <c r="A1630" t="s">
        <v>968</v>
      </c>
      <c r="B1630" t="s">
        <v>967</v>
      </c>
      <c r="D1630">
        <v>2018</v>
      </c>
      <c r="E1630" t="s">
        <v>961</v>
      </c>
      <c r="F1630" t="s">
        <v>501</v>
      </c>
      <c r="G1630">
        <v>-6.0471638890000001</v>
      </c>
      <c r="H1630">
        <v>39.177725000000002</v>
      </c>
      <c r="I1630" t="s">
        <v>2912</v>
      </c>
      <c r="J1630" t="s">
        <v>155</v>
      </c>
      <c r="K1630" s="5" t="s">
        <v>2923</v>
      </c>
      <c r="L1630" t="s">
        <v>48</v>
      </c>
      <c r="M1630" t="s">
        <v>85</v>
      </c>
      <c r="N1630" t="s">
        <v>47</v>
      </c>
      <c r="O1630">
        <v>206</v>
      </c>
      <c r="S1630">
        <v>25</v>
      </c>
      <c r="T1630">
        <v>412.04</v>
      </c>
      <c r="V1630">
        <v>16.329999999999998</v>
      </c>
      <c r="X1630">
        <v>395.71</v>
      </c>
      <c r="Z1630">
        <v>247.22</v>
      </c>
      <c r="AA1630">
        <v>9.8000000000000007</v>
      </c>
      <c r="AB1630">
        <v>237.43</v>
      </c>
      <c r="AC1630">
        <v>494.45</v>
      </c>
      <c r="AD1630">
        <v>19.59</v>
      </c>
      <c r="AE1630">
        <v>474.86</v>
      </c>
      <c r="AM1630">
        <v>25</v>
      </c>
    </row>
    <row r="1631" spans="1:39">
      <c r="A1631" t="s">
        <v>968</v>
      </c>
      <c r="B1631" t="s">
        <v>967</v>
      </c>
      <c r="D1631">
        <v>2018</v>
      </c>
      <c r="E1631" t="s">
        <v>964</v>
      </c>
      <c r="F1631" t="s">
        <v>501</v>
      </c>
      <c r="G1631">
        <v>-6.780463889</v>
      </c>
      <c r="H1631">
        <v>39.447319440000001</v>
      </c>
      <c r="I1631" t="s">
        <v>2912</v>
      </c>
      <c r="J1631" t="s">
        <v>155</v>
      </c>
      <c r="K1631" s="5" t="s">
        <v>2923</v>
      </c>
      <c r="L1631" t="s">
        <v>48</v>
      </c>
      <c r="M1631" t="s">
        <v>85</v>
      </c>
      <c r="N1631" t="s">
        <v>47</v>
      </c>
      <c r="O1631">
        <v>210</v>
      </c>
      <c r="S1631">
        <v>25</v>
      </c>
      <c r="T1631">
        <v>84.35</v>
      </c>
      <c r="V1631">
        <v>15.81</v>
      </c>
      <c r="X1631">
        <v>68.53</v>
      </c>
      <c r="Z1631">
        <v>50.61</v>
      </c>
      <c r="AA1631">
        <v>9.49</v>
      </c>
      <c r="AB1631">
        <v>41.12</v>
      </c>
      <c r="AC1631">
        <v>101.22</v>
      </c>
      <c r="AD1631">
        <v>18.98</v>
      </c>
      <c r="AE1631">
        <v>82.24</v>
      </c>
      <c r="AM1631">
        <v>25</v>
      </c>
    </row>
    <row r="1632" spans="1:39">
      <c r="A1632" t="s">
        <v>968</v>
      </c>
      <c r="B1632" t="s">
        <v>967</v>
      </c>
      <c r="D1632">
        <v>2018</v>
      </c>
      <c r="E1632" t="s">
        <v>964</v>
      </c>
      <c r="F1632" t="s">
        <v>501</v>
      </c>
      <c r="G1632">
        <v>-6.780463889</v>
      </c>
      <c r="H1632">
        <v>39.447319440000001</v>
      </c>
      <c r="I1632" t="s">
        <v>2912</v>
      </c>
      <c r="J1632" t="s">
        <v>155</v>
      </c>
      <c r="K1632" s="5" t="s">
        <v>2923</v>
      </c>
      <c r="L1632" t="s">
        <v>48</v>
      </c>
      <c r="M1632" t="s">
        <v>85</v>
      </c>
      <c r="N1632" t="s">
        <v>47</v>
      </c>
      <c r="O1632">
        <v>215</v>
      </c>
      <c r="S1632">
        <v>25</v>
      </c>
      <c r="T1632">
        <v>25.01</v>
      </c>
      <c r="V1632">
        <v>13.06</v>
      </c>
      <c r="X1632">
        <v>11.95</v>
      </c>
      <c r="Z1632">
        <v>15</v>
      </c>
      <c r="AA1632">
        <v>7.83</v>
      </c>
      <c r="AB1632">
        <v>7.17</v>
      </c>
      <c r="AC1632">
        <v>30.01</v>
      </c>
      <c r="AD1632">
        <v>15.67</v>
      </c>
      <c r="AE1632">
        <v>14.34</v>
      </c>
      <c r="AM1632">
        <v>25</v>
      </c>
    </row>
    <row r="1633" spans="1:39">
      <c r="A1633" t="s">
        <v>968</v>
      </c>
      <c r="B1633" t="s">
        <v>967</v>
      </c>
      <c r="D1633">
        <v>2018</v>
      </c>
      <c r="E1633" t="s">
        <v>964</v>
      </c>
      <c r="F1633" t="s">
        <v>501</v>
      </c>
      <c r="G1633">
        <v>-6.780463889</v>
      </c>
      <c r="H1633">
        <v>39.447319440000001</v>
      </c>
      <c r="I1633" t="s">
        <v>2912</v>
      </c>
      <c r="J1633" t="s">
        <v>155</v>
      </c>
      <c r="K1633" s="5" t="s">
        <v>2923</v>
      </c>
      <c r="L1633" t="s">
        <v>48</v>
      </c>
      <c r="M1633" t="s">
        <v>85</v>
      </c>
      <c r="N1633" t="s">
        <v>47</v>
      </c>
      <c r="O1633">
        <v>219</v>
      </c>
      <c r="S1633">
        <v>25</v>
      </c>
      <c r="T1633">
        <v>52.21</v>
      </c>
      <c r="V1633">
        <v>8.82</v>
      </c>
      <c r="X1633">
        <v>43.39</v>
      </c>
      <c r="Z1633">
        <v>31.33</v>
      </c>
      <c r="AA1633">
        <v>5.29</v>
      </c>
      <c r="AB1633">
        <v>26.03</v>
      </c>
      <c r="AC1633">
        <v>62.65</v>
      </c>
      <c r="AD1633">
        <v>10.58</v>
      </c>
      <c r="AE1633">
        <v>52.07</v>
      </c>
      <c r="AM1633">
        <v>25</v>
      </c>
    </row>
    <row r="1634" spans="1:39">
      <c r="A1634" t="s">
        <v>968</v>
      </c>
      <c r="B1634" t="s">
        <v>967</v>
      </c>
      <c r="D1634">
        <v>2018</v>
      </c>
      <c r="E1634" t="s">
        <v>961</v>
      </c>
      <c r="F1634" t="s">
        <v>501</v>
      </c>
      <c r="G1634">
        <v>-6.0471638890000001</v>
      </c>
      <c r="H1634">
        <v>39.447319440000001</v>
      </c>
      <c r="I1634" t="s">
        <v>2912</v>
      </c>
      <c r="J1634" t="s">
        <v>155</v>
      </c>
      <c r="K1634" s="5" t="s">
        <v>2923</v>
      </c>
      <c r="L1634" t="s">
        <v>48</v>
      </c>
      <c r="M1634" t="s">
        <v>85</v>
      </c>
      <c r="N1634" t="s">
        <v>47</v>
      </c>
      <c r="O1634">
        <v>221</v>
      </c>
      <c r="S1634">
        <v>25</v>
      </c>
      <c r="T1634">
        <v>454.22</v>
      </c>
      <c r="V1634">
        <v>26.83</v>
      </c>
      <c r="X1634">
        <v>427.39</v>
      </c>
      <c r="Z1634">
        <v>272.52999999999997</v>
      </c>
      <c r="AA1634">
        <v>16.100000000000001</v>
      </c>
      <c r="AB1634">
        <v>256.43</v>
      </c>
      <c r="AC1634">
        <v>545.05999999999995</v>
      </c>
      <c r="AD1634">
        <v>32.19</v>
      </c>
      <c r="AE1634">
        <v>512.87</v>
      </c>
      <c r="AM1634">
        <v>25</v>
      </c>
    </row>
    <row r="1635" spans="1:39">
      <c r="A1635" t="s">
        <v>968</v>
      </c>
      <c r="B1635" t="s">
        <v>967</v>
      </c>
      <c r="D1635">
        <v>2018</v>
      </c>
      <c r="E1635" t="s">
        <v>962</v>
      </c>
      <c r="F1635" t="s">
        <v>758</v>
      </c>
      <c r="G1635">
        <v>-25.97374722</v>
      </c>
      <c r="H1635">
        <v>32.929352780000002</v>
      </c>
      <c r="I1635" t="s">
        <v>2912</v>
      </c>
      <c r="J1635" t="s">
        <v>155</v>
      </c>
      <c r="K1635" s="5" t="s">
        <v>2923</v>
      </c>
      <c r="L1635" t="s">
        <v>48</v>
      </c>
      <c r="M1635" t="s">
        <v>85</v>
      </c>
      <c r="N1635" t="s">
        <v>47</v>
      </c>
      <c r="O1635">
        <v>225</v>
      </c>
      <c r="S1635">
        <v>25</v>
      </c>
      <c r="T1635">
        <v>38.04</v>
      </c>
      <c r="V1635">
        <v>14.23</v>
      </c>
      <c r="X1635">
        <v>23.81</v>
      </c>
      <c r="Z1635">
        <v>22.83</v>
      </c>
      <c r="AA1635">
        <v>8.5399999999999991</v>
      </c>
      <c r="AB1635">
        <v>14.29</v>
      </c>
      <c r="AC1635">
        <v>45.65</v>
      </c>
      <c r="AD1635">
        <v>17.079999999999998</v>
      </c>
      <c r="AE1635">
        <v>28.58</v>
      </c>
      <c r="AM1635">
        <v>25</v>
      </c>
    </row>
    <row r="1636" spans="1:39">
      <c r="A1636" t="s">
        <v>968</v>
      </c>
      <c r="B1636" t="s">
        <v>967</v>
      </c>
      <c r="D1636">
        <v>2018</v>
      </c>
      <c r="E1636" t="s">
        <v>962</v>
      </c>
      <c r="F1636" t="s">
        <v>758</v>
      </c>
      <c r="G1636">
        <v>-25.97374722</v>
      </c>
      <c r="H1636">
        <v>32.929352780000002</v>
      </c>
      <c r="I1636" t="s">
        <v>2912</v>
      </c>
      <c r="J1636" t="s">
        <v>155</v>
      </c>
      <c r="K1636" s="5" t="s">
        <v>2923</v>
      </c>
      <c r="L1636" t="s">
        <v>48</v>
      </c>
      <c r="M1636" t="s">
        <v>85</v>
      </c>
      <c r="N1636" t="s">
        <v>47</v>
      </c>
      <c r="O1636">
        <v>229</v>
      </c>
      <c r="S1636">
        <v>25</v>
      </c>
      <c r="T1636">
        <v>32.58</v>
      </c>
      <c r="V1636">
        <v>13.17</v>
      </c>
      <c r="X1636">
        <v>19.41</v>
      </c>
      <c r="Z1636">
        <v>19.55</v>
      </c>
      <c r="AA1636">
        <v>7.9</v>
      </c>
      <c r="AB1636">
        <v>11.64</v>
      </c>
      <c r="AC1636">
        <v>39.1</v>
      </c>
      <c r="AD1636">
        <v>15.81</v>
      </c>
      <c r="AE1636">
        <v>23.29</v>
      </c>
      <c r="AM1636">
        <v>25</v>
      </c>
    </row>
    <row r="1637" spans="1:39">
      <c r="A1637" t="s">
        <v>968</v>
      </c>
      <c r="B1637" t="s">
        <v>967</v>
      </c>
      <c r="D1637">
        <v>2018</v>
      </c>
      <c r="E1637" t="s">
        <v>961</v>
      </c>
      <c r="F1637" t="s">
        <v>501</v>
      </c>
      <c r="G1637">
        <v>-6.0471638890000001</v>
      </c>
      <c r="H1637">
        <v>39.177725000000002</v>
      </c>
      <c r="I1637" t="s">
        <v>2912</v>
      </c>
      <c r="J1637" t="s">
        <v>155</v>
      </c>
      <c r="K1637" s="5" t="s">
        <v>2923</v>
      </c>
      <c r="L1637" t="s">
        <v>48</v>
      </c>
      <c r="M1637" t="s">
        <v>85</v>
      </c>
      <c r="N1637" t="s">
        <v>47</v>
      </c>
      <c r="O1637">
        <v>233</v>
      </c>
      <c r="S1637">
        <v>25</v>
      </c>
      <c r="T1637">
        <v>219.08</v>
      </c>
      <c r="V1637">
        <v>19.03</v>
      </c>
      <c r="X1637">
        <v>200.05</v>
      </c>
      <c r="Z1637">
        <v>131.44999999999999</v>
      </c>
      <c r="AA1637">
        <v>11.42</v>
      </c>
      <c r="AB1637">
        <v>120.03</v>
      </c>
      <c r="AC1637">
        <v>262.89999999999998</v>
      </c>
      <c r="AD1637">
        <v>22.84</v>
      </c>
      <c r="AE1637">
        <v>240.07</v>
      </c>
      <c r="AM1637">
        <v>25</v>
      </c>
    </row>
    <row r="1638" spans="1:39">
      <c r="A1638" t="s">
        <v>957</v>
      </c>
      <c r="B1638" t="s">
        <v>956</v>
      </c>
      <c r="D1638">
        <v>2021</v>
      </c>
      <c r="E1638" t="s">
        <v>961</v>
      </c>
      <c r="F1638" t="s">
        <v>501</v>
      </c>
      <c r="G1638">
        <v>-6.2218944440000001</v>
      </c>
      <c r="H1638">
        <v>39.217786109999999</v>
      </c>
      <c r="I1638" t="s">
        <v>2912</v>
      </c>
      <c r="J1638" t="s">
        <v>155</v>
      </c>
      <c r="K1638" s="5" t="s">
        <v>2923</v>
      </c>
      <c r="L1638" t="s">
        <v>48</v>
      </c>
      <c r="M1638" t="s">
        <v>80</v>
      </c>
      <c r="N1638" t="s">
        <v>79</v>
      </c>
      <c r="O1638">
        <v>6</v>
      </c>
      <c r="S1638">
        <v>25</v>
      </c>
      <c r="T1638">
        <v>224.08</v>
      </c>
      <c r="V1638">
        <v>15.46</v>
      </c>
      <c r="X1638">
        <v>208.62</v>
      </c>
      <c r="Z1638">
        <v>134.44999999999999</v>
      </c>
      <c r="AA1638">
        <v>9.2799999999999994</v>
      </c>
      <c r="AB1638">
        <v>125.17</v>
      </c>
      <c r="AC1638">
        <v>268.89999999999998</v>
      </c>
      <c r="AD1638">
        <v>18.559999999999999</v>
      </c>
      <c r="AE1638">
        <v>250.34</v>
      </c>
      <c r="AM1638">
        <v>25</v>
      </c>
    </row>
    <row r="1639" spans="1:39">
      <c r="A1639" t="s">
        <v>957</v>
      </c>
      <c r="B1639" t="s">
        <v>956</v>
      </c>
      <c r="D1639">
        <v>2021</v>
      </c>
      <c r="E1639" t="s">
        <v>961</v>
      </c>
      <c r="F1639" t="s">
        <v>501</v>
      </c>
      <c r="G1639">
        <v>-6.2218944440000001</v>
      </c>
      <c r="H1639">
        <v>39.217786109999999</v>
      </c>
      <c r="I1639" t="s">
        <v>2912</v>
      </c>
      <c r="J1639" t="s">
        <v>155</v>
      </c>
      <c r="K1639" s="5" t="s">
        <v>2923</v>
      </c>
      <c r="L1639" t="s">
        <v>48</v>
      </c>
      <c r="M1639" t="s">
        <v>80</v>
      </c>
      <c r="N1639" t="s">
        <v>79</v>
      </c>
      <c r="O1639">
        <v>7</v>
      </c>
      <c r="S1639">
        <v>25</v>
      </c>
      <c r="T1639">
        <v>202.36</v>
      </c>
      <c r="V1639">
        <v>14.48</v>
      </c>
      <c r="X1639">
        <v>187.89</v>
      </c>
      <c r="Z1639">
        <v>121.42</v>
      </c>
      <c r="AA1639">
        <v>8.69</v>
      </c>
      <c r="AB1639">
        <v>112.73</v>
      </c>
      <c r="AC1639">
        <v>242.83</v>
      </c>
      <c r="AD1639">
        <v>17.37</v>
      </c>
      <c r="AE1639">
        <v>225.46</v>
      </c>
      <c r="AM1639">
        <v>25</v>
      </c>
    </row>
    <row r="1640" spans="1:39">
      <c r="A1640" t="s">
        <v>957</v>
      </c>
      <c r="B1640" t="s">
        <v>956</v>
      </c>
      <c r="D1640">
        <v>2021</v>
      </c>
      <c r="E1640" t="s">
        <v>961</v>
      </c>
      <c r="F1640" t="s">
        <v>501</v>
      </c>
      <c r="G1640">
        <v>-6.2218944440000001</v>
      </c>
      <c r="H1640">
        <v>39.217786109999999</v>
      </c>
      <c r="I1640" t="s">
        <v>2912</v>
      </c>
      <c r="J1640" t="s">
        <v>155</v>
      </c>
      <c r="K1640" s="5" t="s">
        <v>2923</v>
      </c>
      <c r="L1640" t="s">
        <v>48</v>
      </c>
      <c r="M1640" t="s">
        <v>80</v>
      </c>
      <c r="N1640" t="s">
        <v>79</v>
      </c>
      <c r="O1640">
        <v>9</v>
      </c>
      <c r="S1640">
        <v>25</v>
      </c>
      <c r="T1640">
        <v>181.16</v>
      </c>
      <c r="V1640">
        <v>15.5</v>
      </c>
      <c r="X1640">
        <v>165.66</v>
      </c>
      <c r="Z1640">
        <v>108.7</v>
      </c>
      <c r="AA1640">
        <v>9.3000000000000007</v>
      </c>
      <c r="AB1640">
        <v>99.4</v>
      </c>
      <c r="AC1640">
        <v>217.39</v>
      </c>
      <c r="AD1640">
        <v>18.600000000000001</v>
      </c>
      <c r="AE1640">
        <v>198.79</v>
      </c>
      <c r="AM1640">
        <v>25</v>
      </c>
    </row>
    <row r="1641" spans="1:39">
      <c r="A1641" t="s">
        <v>957</v>
      </c>
      <c r="B1641" t="s">
        <v>956</v>
      </c>
      <c r="D1641">
        <v>2021</v>
      </c>
      <c r="E1641" t="s">
        <v>960</v>
      </c>
      <c r="F1641" t="s">
        <v>501</v>
      </c>
      <c r="G1641">
        <v>-7.8721500000000004</v>
      </c>
      <c r="H1641">
        <v>39.725680560000001</v>
      </c>
      <c r="I1641" t="s">
        <v>2912</v>
      </c>
      <c r="J1641" t="s">
        <v>155</v>
      </c>
      <c r="K1641" s="5" t="s">
        <v>2923</v>
      </c>
      <c r="L1641" t="s">
        <v>48</v>
      </c>
      <c r="M1641" t="s">
        <v>80</v>
      </c>
      <c r="N1641" t="s">
        <v>79</v>
      </c>
      <c r="O1641">
        <v>32</v>
      </c>
      <c r="S1641">
        <v>25</v>
      </c>
      <c r="T1641">
        <v>76.91</v>
      </c>
      <c r="V1641">
        <v>21.73</v>
      </c>
      <c r="X1641">
        <v>55.18</v>
      </c>
      <c r="Z1641">
        <v>46.15</v>
      </c>
      <c r="AA1641">
        <v>13.04</v>
      </c>
      <c r="AB1641">
        <v>33.11</v>
      </c>
      <c r="AC1641">
        <v>92.29</v>
      </c>
      <c r="AD1641">
        <v>26.08</v>
      </c>
      <c r="AE1641">
        <v>66.22</v>
      </c>
      <c r="AM1641">
        <v>25</v>
      </c>
    </row>
    <row r="1642" spans="1:39">
      <c r="A1642" t="s">
        <v>957</v>
      </c>
      <c r="B1642" t="s">
        <v>956</v>
      </c>
      <c r="D1642">
        <v>2021</v>
      </c>
      <c r="E1642" t="s">
        <v>960</v>
      </c>
      <c r="F1642" t="s">
        <v>501</v>
      </c>
      <c r="G1642">
        <v>-7.8721500000000004</v>
      </c>
      <c r="H1642">
        <v>39.725680560000001</v>
      </c>
      <c r="I1642" t="s">
        <v>2912</v>
      </c>
      <c r="J1642" t="s">
        <v>155</v>
      </c>
      <c r="K1642" s="5" t="s">
        <v>2923</v>
      </c>
      <c r="L1642" t="s">
        <v>48</v>
      </c>
      <c r="M1642" t="s">
        <v>80</v>
      </c>
      <c r="N1642" t="s">
        <v>79</v>
      </c>
      <c r="O1642">
        <v>40</v>
      </c>
      <c r="S1642">
        <v>25</v>
      </c>
      <c r="T1642">
        <v>268.89</v>
      </c>
      <c r="V1642">
        <v>21.15</v>
      </c>
      <c r="X1642">
        <v>247.74</v>
      </c>
      <c r="Z1642">
        <v>161.33000000000001</v>
      </c>
      <c r="AA1642">
        <v>12.69</v>
      </c>
      <c r="AB1642">
        <v>148.63999999999999</v>
      </c>
      <c r="AC1642">
        <v>322.67</v>
      </c>
      <c r="AD1642">
        <v>25.38</v>
      </c>
      <c r="AE1642">
        <v>297.27999999999997</v>
      </c>
      <c r="AM1642">
        <v>25</v>
      </c>
    </row>
    <row r="1643" spans="1:39">
      <c r="A1643" t="s">
        <v>957</v>
      </c>
      <c r="B1643" t="s">
        <v>956</v>
      </c>
      <c r="D1643">
        <v>2021</v>
      </c>
      <c r="E1643" t="s">
        <v>960</v>
      </c>
      <c r="F1643" t="s">
        <v>501</v>
      </c>
      <c r="G1643">
        <v>-7.8721500000000004</v>
      </c>
      <c r="H1643">
        <v>39.725680560000001</v>
      </c>
      <c r="I1643" t="s">
        <v>2912</v>
      </c>
      <c r="J1643" t="s">
        <v>155</v>
      </c>
      <c r="K1643" s="5" t="s">
        <v>2923</v>
      </c>
      <c r="L1643" t="s">
        <v>48</v>
      </c>
      <c r="M1643" t="s">
        <v>80</v>
      </c>
      <c r="N1643" t="s">
        <v>79</v>
      </c>
      <c r="O1643">
        <v>52</v>
      </c>
      <c r="S1643">
        <v>25</v>
      </c>
      <c r="T1643">
        <v>81.239999999999995</v>
      </c>
      <c r="V1643">
        <v>14.88</v>
      </c>
      <c r="X1643">
        <v>66.36</v>
      </c>
      <c r="Z1643">
        <v>48.74</v>
      </c>
      <c r="AA1643">
        <v>8.93</v>
      </c>
      <c r="AB1643">
        <v>39.82</v>
      </c>
      <c r="AC1643">
        <v>97.49</v>
      </c>
      <c r="AD1643">
        <v>17.850000000000001</v>
      </c>
      <c r="AE1643">
        <v>79.64</v>
      </c>
      <c r="AM1643">
        <v>25</v>
      </c>
    </row>
    <row r="1644" spans="1:39">
      <c r="A1644" t="s">
        <v>957</v>
      </c>
      <c r="B1644" t="s">
        <v>956</v>
      </c>
      <c r="D1644">
        <v>2021</v>
      </c>
      <c r="E1644" t="s">
        <v>963</v>
      </c>
      <c r="F1644" t="s">
        <v>501</v>
      </c>
      <c r="G1644">
        <v>-8.3900638890000003</v>
      </c>
      <c r="H1644">
        <v>39.312036110000001</v>
      </c>
      <c r="I1644" t="s">
        <v>2912</v>
      </c>
      <c r="J1644" t="s">
        <v>155</v>
      </c>
      <c r="K1644" s="5" t="s">
        <v>2923</v>
      </c>
      <c r="L1644" t="s">
        <v>48</v>
      </c>
      <c r="M1644" t="s">
        <v>80</v>
      </c>
      <c r="N1644" t="s">
        <v>79</v>
      </c>
      <c r="O1644">
        <v>76</v>
      </c>
      <c r="S1644">
        <v>25</v>
      </c>
      <c r="T1644">
        <v>24.29</v>
      </c>
      <c r="V1644">
        <v>16.22</v>
      </c>
      <c r="X1644">
        <v>8.07</v>
      </c>
      <c r="Z1644">
        <v>14.57</v>
      </c>
      <c r="AA1644">
        <v>9.73</v>
      </c>
      <c r="AB1644">
        <v>4.84</v>
      </c>
      <c r="AC1644">
        <v>29.15</v>
      </c>
      <c r="AD1644">
        <v>19.46</v>
      </c>
      <c r="AE1644">
        <v>9.69</v>
      </c>
      <c r="AM1644">
        <v>25</v>
      </c>
    </row>
    <row r="1645" spans="1:39">
      <c r="A1645" t="s">
        <v>957</v>
      </c>
      <c r="B1645" t="s">
        <v>956</v>
      </c>
      <c r="D1645">
        <v>2021</v>
      </c>
      <c r="E1645" t="s">
        <v>961</v>
      </c>
      <c r="F1645" t="s">
        <v>501</v>
      </c>
      <c r="G1645">
        <v>-6.2218944440000001</v>
      </c>
      <c r="H1645">
        <v>39.217786109999999</v>
      </c>
      <c r="I1645" t="s">
        <v>2912</v>
      </c>
      <c r="J1645" t="s">
        <v>155</v>
      </c>
      <c r="K1645" s="5" t="s">
        <v>2923</v>
      </c>
      <c r="L1645" t="s">
        <v>48</v>
      </c>
      <c r="M1645" t="s">
        <v>336</v>
      </c>
      <c r="N1645" s="5" t="s">
        <v>2984</v>
      </c>
      <c r="O1645">
        <v>5</v>
      </c>
      <c r="S1645">
        <v>25</v>
      </c>
      <c r="T1645">
        <v>450.99</v>
      </c>
      <c r="V1645">
        <v>18.079999999999998</v>
      </c>
      <c r="X1645">
        <v>432.91</v>
      </c>
      <c r="Z1645">
        <v>270.60000000000002</v>
      </c>
      <c r="AA1645">
        <v>10.85</v>
      </c>
      <c r="AB1645">
        <v>259.75</v>
      </c>
      <c r="AC1645">
        <v>541.19000000000005</v>
      </c>
      <c r="AD1645">
        <v>21.7</v>
      </c>
      <c r="AE1645">
        <v>519.49</v>
      </c>
      <c r="AM1645">
        <v>25</v>
      </c>
    </row>
    <row r="1646" spans="1:39">
      <c r="A1646" t="s">
        <v>957</v>
      </c>
      <c r="B1646" t="s">
        <v>956</v>
      </c>
      <c r="D1646">
        <v>2021</v>
      </c>
      <c r="E1646" t="s">
        <v>961</v>
      </c>
      <c r="F1646" t="s">
        <v>501</v>
      </c>
      <c r="G1646">
        <v>-6.2218944440000001</v>
      </c>
      <c r="H1646">
        <v>39.217786109999999</v>
      </c>
      <c r="I1646" t="s">
        <v>2912</v>
      </c>
      <c r="J1646" t="s">
        <v>155</v>
      </c>
      <c r="K1646" s="5" t="s">
        <v>2923</v>
      </c>
      <c r="L1646" t="s">
        <v>48</v>
      </c>
      <c r="M1646" t="s">
        <v>336</v>
      </c>
      <c r="N1646" s="5" t="s">
        <v>2984</v>
      </c>
      <c r="O1646">
        <v>12</v>
      </c>
      <c r="S1646">
        <v>25</v>
      </c>
      <c r="T1646">
        <v>337.48</v>
      </c>
      <c r="V1646">
        <v>15.34</v>
      </c>
      <c r="X1646">
        <v>322.14</v>
      </c>
      <c r="Z1646">
        <v>202.49</v>
      </c>
      <c r="AA1646">
        <v>9.1999999999999993</v>
      </c>
      <c r="AB1646">
        <v>193.29</v>
      </c>
      <c r="AC1646">
        <v>404.97</v>
      </c>
      <c r="AD1646">
        <v>18.399999999999999</v>
      </c>
      <c r="AE1646">
        <v>386.57</v>
      </c>
      <c r="AM1646">
        <v>25</v>
      </c>
    </row>
    <row r="1647" spans="1:39">
      <c r="A1647" t="s">
        <v>957</v>
      </c>
      <c r="B1647" t="s">
        <v>956</v>
      </c>
      <c r="D1647">
        <v>2021</v>
      </c>
      <c r="E1647" t="s">
        <v>961</v>
      </c>
      <c r="F1647" t="s">
        <v>501</v>
      </c>
      <c r="G1647">
        <v>-6.2218944440000001</v>
      </c>
      <c r="H1647">
        <v>39.217786109999999</v>
      </c>
      <c r="I1647" t="s">
        <v>2912</v>
      </c>
      <c r="J1647" t="s">
        <v>155</v>
      </c>
      <c r="K1647" s="5" t="s">
        <v>2923</v>
      </c>
      <c r="L1647" t="s">
        <v>48</v>
      </c>
      <c r="M1647" t="s">
        <v>336</v>
      </c>
      <c r="N1647" s="5" t="s">
        <v>2984</v>
      </c>
      <c r="O1647">
        <v>15</v>
      </c>
      <c r="S1647">
        <v>25</v>
      </c>
      <c r="T1647">
        <v>328.96</v>
      </c>
      <c r="V1647">
        <v>19.899999999999999</v>
      </c>
      <c r="X1647">
        <v>309.06</v>
      </c>
      <c r="Z1647">
        <v>197.38</v>
      </c>
      <c r="AA1647">
        <v>11.94</v>
      </c>
      <c r="AB1647">
        <v>185.44</v>
      </c>
      <c r="AC1647">
        <v>394.75</v>
      </c>
      <c r="AD1647">
        <v>23.88</v>
      </c>
      <c r="AE1647">
        <v>370.87</v>
      </c>
      <c r="AM1647">
        <v>25</v>
      </c>
    </row>
    <row r="1648" spans="1:39">
      <c r="A1648" t="s">
        <v>957</v>
      </c>
      <c r="B1648" t="s">
        <v>956</v>
      </c>
      <c r="D1648">
        <v>2021</v>
      </c>
      <c r="E1648" t="s">
        <v>960</v>
      </c>
      <c r="F1648" t="s">
        <v>501</v>
      </c>
      <c r="G1648">
        <v>-7.8721500000000004</v>
      </c>
      <c r="H1648">
        <v>39.725680560000001</v>
      </c>
      <c r="I1648" t="s">
        <v>2912</v>
      </c>
      <c r="J1648" t="s">
        <v>155</v>
      </c>
      <c r="K1648" s="5" t="s">
        <v>2923</v>
      </c>
      <c r="L1648" t="s">
        <v>48</v>
      </c>
      <c r="M1648" t="s">
        <v>336</v>
      </c>
      <c r="N1648" s="5" t="s">
        <v>2984</v>
      </c>
      <c r="O1648">
        <v>54</v>
      </c>
      <c r="S1648">
        <v>25</v>
      </c>
      <c r="T1648">
        <v>211.34</v>
      </c>
      <c r="V1648">
        <v>18.03</v>
      </c>
      <c r="X1648">
        <v>193.31</v>
      </c>
      <c r="Z1648">
        <v>126.81</v>
      </c>
      <c r="AA1648">
        <v>10.82</v>
      </c>
      <c r="AB1648">
        <v>115.99</v>
      </c>
      <c r="AC1648">
        <v>253.61</v>
      </c>
      <c r="AD1648">
        <v>21.63</v>
      </c>
      <c r="AE1648">
        <v>231.98</v>
      </c>
      <c r="AM1648">
        <v>25</v>
      </c>
    </row>
    <row r="1649" spans="1:39">
      <c r="A1649" t="s">
        <v>957</v>
      </c>
      <c r="B1649" t="s">
        <v>956</v>
      </c>
      <c r="D1649">
        <v>2021</v>
      </c>
      <c r="E1649" t="s">
        <v>960</v>
      </c>
      <c r="F1649" t="s">
        <v>501</v>
      </c>
      <c r="G1649">
        <v>-7.8721500000000004</v>
      </c>
      <c r="H1649">
        <v>39.725680560000001</v>
      </c>
      <c r="I1649" t="s">
        <v>2912</v>
      </c>
      <c r="J1649" t="s">
        <v>155</v>
      </c>
      <c r="K1649" s="5" t="s">
        <v>2923</v>
      </c>
      <c r="L1649" t="s">
        <v>48</v>
      </c>
      <c r="M1649" t="s">
        <v>336</v>
      </c>
      <c r="N1649" s="5" t="s">
        <v>2984</v>
      </c>
      <c r="O1649">
        <v>56</v>
      </c>
      <c r="S1649">
        <v>25</v>
      </c>
      <c r="T1649">
        <v>20.12</v>
      </c>
      <c r="V1649">
        <v>20.12</v>
      </c>
      <c r="X1649">
        <v>0</v>
      </c>
      <c r="Z1649">
        <v>12.07</v>
      </c>
      <c r="AA1649">
        <v>12.07</v>
      </c>
      <c r="AB1649">
        <v>0</v>
      </c>
      <c r="AC1649">
        <v>24.15</v>
      </c>
      <c r="AD1649">
        <v>24.15</v>
      </c>
      <c r="AE1649">
        <v>0</v>
      </c>
      <c r="AM1649">
        <v>25</v>
      </c>
    </row>
    <row r="1650" spans="1:39">
      <c r="A1650" t="s">
        <v>957</v>
      </c>
      <c r="B1650" t="s">
        <v>956</v>
      </c>
      <c r="D1650">
        <v>2021</v>
      </c>
      <c r="E1650" t="s">
        <v>964</v>
      </c>
      <c r="F1650" t="s">
        <v>501</v>
      </c>
      <c r="G1650">
        <v>-6.780463889</v>
      </c>
      <c r="H1650">
        <v>39.447319440000001</v>
      </c>
      <c r="I1650" t="s">
        <v>2912</v>
      </c>
      <c r="J1650" t="s">
        <v>155</v>
      </c>
      <c r="K1650" s="5" t="s">
        <v>2923</v>
      </c>
      <c r="L1650" t="s">
        <v>48</v>
      </c>
      <c r="M1650" t="s">
        <v>336</v>
      </c>
      <c r="N1650" s="5" t="s">
        <v>2984</v>
      </c>
      <c r="O1650">
        <v>58</v>
      </c>
      <c r="S1650">
        <v>25</v>
      </c>
      <c r="T1650">
        <v>139.87</v>
      </c>
      <c r="V1650">
        <v>8.93</v>
      </c>
      <c r="X1650">
        <v>130.94</v>
      </c>
      <c r="Z1650">
        <v>83.92</v>
      </c>
      <c r="AA1650">
        <v>5.36</v>
      </c>
      <c r="AB1650">
        <v>78.56</v>
      </c>
      <c r="AC1650">
        <v>167.84</v>
      </c>
      <c r="AD1650">
        <v>10.71</v>
      </c>
      <c r="AE1650">
        <v>157.13</v>
      </c>
      <c r="AM1650">
        <v>25</v>
      </c>
    </row>
    <row r="1651" spans="1:39">
      <c r="A1651" t="s">
        <v>957</v>
      </c>
      <c r="B1651" t="s">
        <v>956</v>
      </c>
      <c r="D1651">
        <v>2021</v>
      </c>
      <c r="E1651" t="s">
        <v>964</v>
      </c>
      <c r="F1651" t="s">
        <v>501</v>
      </c>
      <c r="G1651">
        <v>-6.780463889</v>
      </c>
      <c r="H1651">
        <v>39.447319440000001</v>
      </c>
      <c r="I1651" t="s">
        <v>2912</v>
      </c>
      <c r="J1651" t="s">
        <v>155</v>
      </c>
      <c r="K1651" s="5" t="s">
        <v>2923</v>
      </c>
      <c r="L1651" t="s">
        <v>48</v>
      </c>
      <c r="M1651" t="s">
        <v>336</v>
      </c>
      <c r="N1651" s="5" t="s">
        <v>2984</v>
      </c>
      <c r="O1651">
        <v>63</v>
      </c>
      <c r="S1651">
        <v>25</v>
      </c>
      <c r="T1651">
        <v>336.3</v>
      </c>
      <c r="V1651">
        <v>7.09</v>
      </c>
      <c r="X1651">
        <v>329.21</v>
      </c>
      <c r="Z1651">
        <v>201.78</v>
      </c>
      <c r="AA1651">
        <v>4.25</v>
      </c>
      <c r="AB1651">
        <v>197.52</v>
      </c>
      <c r="AC1651">
        <v>403.55</v>
      </c>
      <c r="AD1651">
        <v>8.51</v>
      </c>
      <c r="AE1651">
        <v>395.05</v>
      </c>
      <c r="AM1651">
        <v>25</v>
      </c>
    </row>
    <row r="1652" spans="1:39">
      <c r="A1652" t="s">
        <v>957</v>
      </c>
      <c r="B1652" t="s">
        <v>956</v>
      </c>
      <c r="D1652">
        <v>2021</v>
      </c>
      <c r="E1652" t="s">
        <v>963</v>
      </c>
      <c r="F1652" t="s">
        <v>501</v>
      </c>
      <c r="G1652">
        <v>-8.3900638890000003</v>
      </c>
      <c r="H1652">
        <v>39.312036110000001</v>
      </c>
      <c r="I1652" t="s">
        <v>2912</v>
      </c>
      <c r="J1652" t="s">
        <v>155</v>
      </c>
      <c r="K1652" s="5" t="s">
        <v>2923</v>
      </c>
      <c r="L1652" t="s">
        <v>48</v>
      </c>
      <c r="M1652" t="s">
        <v>336</v>
      </c>
      <c r="N1652" s="5" t="s">
        <v>2984</v>
      </c>
      <c r="O1652">
        <v>71</v>
      </c>
      <c r="S1652">
        <v>25</v>
      </c>
      <c r="T1652">
        <v>22.42</v>
      </c>
      <c r="V1652">
        <v>11.53</v>
      </c>
      <c r="X1652">
        <v>10.89</v>
      </c>
      <c r="Z1652">
        <v>13.45</v>
      </c>
      <c r="AA1652">
        <v>6.92</v>
      </c>
      <c r="AB1652">
        <v>6.53</v>
      </c>
      <c r="AC1652">
        <v>26.9</v>
      </c>
      <c r="AD1652">
        <v>13.84</v>
      </c>
      <c r="AE1652">
        <v>13.07</v>
      </c>
      <c r="AM1652">
        <v>25</v>
      </c>
    </row>
    <row r="1653" spans="1:39">
      <c r="A1653" t="s">
        <v>957</v>
      </c>
      <c r="B1653" t="s">
        <v>956</v>
      </c>
      <c r="D1653">
        <v>2021</v>
      </c>
      <c r="E1653" t="s">
        <v>963</v>
      </c>
      <c r="F1653" t="s">
        <v>501</v>
      </c>
      <c r="G1653">
        <v>-8.3900638890000003</v>
      </c>
      <c r="H1653">
        <v>39.312036110000001</v>
      </c>
      <c r="I1653" t="s">
        <v>2912</v>
      </c>
      <c r="J1653" t="s">
        <v>155</v>
      </c>
      <c r="K1653" s="5" t="s">
        <v>2923</v>
      </c>
      <c r="L1653" t="s">
        <v>48</v>
      </c>
      <c r="M1653" t="s">
        <v>336</v>
      </c>
      <c r="N1653" s="5" t="s">
        <v>2984</v>
      </c>
      <c r="O1653">
        <v>79</v>
      </c>
      <c r="S1653">
        <v>25</v>
      </c>
      <c r="T1653">
        <v>14.99</v>
      </c>
      <c r="V1653">
        <v>7.57</v>
      </c>
      <c r="X1653">
        <v>7.42</v>
      </c>
      <c r="Z1653">
        <v>8.99</v>
      </c>
      <c r="AA1653">
        <v>4.54</v>
      </c>
      <c r="AB1653">
        <v>4.45</v>
      </c>
      <c r="AC1653">
        <v>17.989999999999998</v>
      </c>
      <c r="AD1653">
        <v>9.08</v>
      </c>
      <c r="AE1653">
        <v>8.91</v>
      </c>
      <c r="AM1653">
        <v>25</v>
      </c>
    </row>
    <row r="1654" spans="1:39">
      <c r="A1654" t="s">
        <v>957</v>
      </c>
      <c r="B1654" t="s">
        <v>956</v>
      </c>
      <c r="D1654">
        <v>2021</v>
      </c>
      <c r="E1654" t="s">
        <v>955</v>
      </c>
      <c r="F1654" t="s">
        <v>758</v>
      </c>
      <c r="G1654">
        <v>-8.3900638890000003</v>
      </c>
      <c r="H1654">
        <v>39.312036110000001</v>
      </c>
      <c r="I1654" t="s">
        <v>2912</v>
      </c>
      <c r="J1654" t="s">
        <v>155</v>
      </c>
      <c r="K1654" s="5" t="s">
        <v>2923</v>
      </c>
      <c r="L1654" t="s">
        <v>48</v>
      </c>
      <c r="M1654" t="s">
        <v>336</v>
      </c>
      <c r="N1654" s="5" t="s">
        <v>2984</v>
      </c>
      <c r="O1654">
        <v>90</v>
      </c>
      <c r="S1654">
        <v>25</v>
      </c>
      <c r="T1654">
        <v>84.1</v>
      </c>
      <c r="V1654">
        <v>14.33</v>
      </c>
      <c r="X1654">
        <v>69.760000000000005</v>
      </c>
      <c r="Z1654">
        <v>50.46</v>
      </c>
      <c r="AA1654">
        <v>8.6</v>
      </c>
      <c r="AB1654">
        <v>41.86</v>
      </c>
      <c r="AC1654">
        <v>100.92</v>
      </c>
      <c r="AD1654">
        <v>17.2</v>
      </c>
      <c r="AE1654">
        <v>83.72</v>
      </c>
      <c r="AM1654">
        <v>25</v>
      </c>
    </row>
    <row r="1655" spans="1:39">
      <c r="A1655" t="s">
        <v>957</v>
      </c>
      <c r="B1655" t="s">
        <v>956</v>
      </c>
      <c r="D1655">
        <v>2021</v>
      </c>
      <c r="E1655" t="s">
        <v>958</v>
      </c>
      <c r="F1655" t="s">
        <v>758</v>
      </c>
      <c r="G1655">
        <v>-21.555108329999999</v>
      </c>
      <c r="H1655">
        <v>35.455966670000002</v>
      </c>
      <c r="I1655" t="s">
        <v>2912</v>
      </c>
      <c r="J1655" t="s">
        <v>155</v>
      </c>
      <c r="K1655" s="5" t="s">
        <v>2923</v>
      </c>
      <c r="L1655" t="s">
        <v>48</v>
      </c>
      <c r="M1655" t="s">
        <v>336</v>
      </c>
      <c r="N1655" s="5" t="s">
        <v>2984</v>
      </c>
      <c r="O1655">
        <v>105</v>
      </c>
      <c r="S1655">
        <v>25</v>
      </c>
      <c r="T1655">
        <v>20.89</v>
      </c>
      <c r="V1655">
        <v>8.94</v>
      </c>
      <c r="X1655">
        <v>11.95</v>
      </c>
      <c r="Z1655">
        <v>12.53</v>
      </c>
      <c r="AA1655">
        <v>5.36</v>
      </c>
      <c r="AB1655">
        <v>7.17</v>
      </c>
      <c r="AC1655">
        <v>25.07</v>
      </c>
      <c r="AD1655">
        <v>10.73</v>
      </c>
      <c r="AE1655">
        <v>14.34</v>
      </c>
      <c r="AM1655">
        <v>25</v>
      </c>
    </row>
    <row r="1656" spans="1:39">
      <c r="A1656" t="s">
        <v>957</v>
      </c>
      <c r="B1656" t="s">
        <v>956</v>
      </c>
      <c r="D1656">
        <v>2021</v>
      </c>
      <c r="E1656" t="s">
        <v>962</v>
      </c>
      <c r="F1656" t="s">
        <v>758</v>
      </c>
      <c r="G1656">
        <v>-26.04468056</v>
      </c>
      <c r="H1656">
        <v>32.89284722</v>
      </c>
      <c r="I1656" t="s">
        <v>2912</v>
      </c>
      <c r="J1656" t="s">
        <v>155</v>
      </c>
      <c r="K1656" s="5" t="s">
        <v>2923</v>
      </c>
      <c r="L1656" t="s">
        <v>48</v>
      </c>
      <c r="M1656" t="s">
        <v>336</v>
      </c>
      <c r="N1656" s="5" t="s">
        <v>2984</v>
      </c>
      <c r="O1656">
        <v>111</v>
      </c>
      <c r="S1656">
        <v>25</v>
      </c>
      <c r="T1656">
        <v>32.14</v>
      </c>
      <c r="V1656">
        <v>10.35</v>
      </c>
      <c r="X1656">
        <v>21.79</v>
      </c>
      <c r="Z1656">
        <v>19.29</v>
      </c>
      <c r="AA1656">
        <v>6.21</v>
      </c>
      <c r="AB1656">
        <v>13.08</v>
      </c>
      <c r="AC1656">
        <v>38.57</v>
      </c>
      <c r="AD1656">
        <v>12.42</v>
      </c>
      <c r="AE1656">
        <v>26.15</v>
      </c>
      <c r="AM1656">
        <v>25</v>
      </c>
    </row>
    <row r="1657" spans="1:39">
      <c r="A1657" t="s">
        <v>957</v>
      </c>
      <c r="B1657" t="s">
        <v>956</v>
      </c>
      <c r="D1657">
        <v>2021</v>
      </c>
      <c r="E1657" t="s">
        <v>961</v>
      </c>
      <c r="F1657" t="s">
        <v>501</v>
      </c>
      <c r="G1657">
        <v>-6.2218944440000001</v>
      </c>
      <c r="H1657">
        <v>39.217786109999999</v>
      </c>
      <c r="I1657" t="s">
        <v>2912</v>
      </c>
      <c r="J1657" t="s">
        <v>155</v>
      </c>
      <c r="K1657" s="5" t="s">
        <v>2923</v>
      </c>
      <c r="L1657" t="s">
        <v>48</v>
      </c>
      <c r="M1657" t="s">
        <v>85</v>
      </c>
      <c r="N1657" t="s">
        <v>47</v>
      </c>
      <c r="O1657">
        <v>1</v>
      </c>
      <c r="S1657">
        <v>25</v>
      </c>
      <c r="T1657">
        <v>73.08</v>
      </c>
      <c r="V1657">
        <v>13.12</v>
      </c>
      <c r="X1657">
        <v>59.96</v>
      </c>
      <c r="Z1657">
        <v>43.85</v>
      </c>
      <c r="AA1657">
        <v>7.87</v>
      </c>
      <c r="AB1657">
        <v>35.979999999999997</v>
      </c>
      <c r="AC1657">
        <v>87.7</v>
      </c>
      <c r="AD1657">
        <v>15.75</v>
      </c>
      <c r="AE1657">
        <v>71.95</v>
      </c>
      <c r="AM1657">
        <v>25</v>
      </c>
    </row>
    <row r="1658" spans="1:39">
      <c r="A1658" t="s">
        <v>957</v>
      </c>
      <c r="B1658" t="s">
        <v>956</v>
      </c>
      <c r="D1658">
        <v>2021</v>
      </c>
      <c r="E1658" t="s">
        <v>961</v>
      </c>
      <c r="F1658" t="s">
        <v>501</v>
      </c>
      <c r="G1658">
        <v>-6.2218944440000001</v>
      </c>
      <c r="H1658">
        <v>39.217786109999999</v>
      </c>
      <c r="I1658" t="s">
        <v>2912</v>
      </c>
      <c r="J1658" t="s">
        <v>155</v>
      </c>
      <c r="K1658" s="5" t="s">
        <v>2923</v>
      </c>
      <c r="L1658" t="s">
        <v>48</v>
      </c>
      <c r="M1658" t="s">
        <v>85</v>
      </c>
      <c r="N1658" t="s">
        <v>47</v>
      </c>
      <c r="O1658">
        <v>2</v>
      </c>
      <c r="S1658">
        <v>25</v>
      </c>
      <c r="T1658">
        <v>32.31</v>
      </c>
      <c r="V1658">
        <v>13.06</v>
      </c>
      <c r="X1658">
        <v>19.25</v>
      </c>
      <c r="Z1658">
        <v>19.39</v>
      </c>
      <c r="AA1658">
        <v>7.84</v>
      </c>
      <c r="AB1658">
        <v>11.55</v>
      </c>
      <c r="AC1658">
        <v>38.78</v>
      </c>
      <c r="AD1658">
        <v>15.68</v>
      </c>
      <c r="AE1658">
        <v>23.1</v>
      </c>
      <c r="AM1658">
        <v>25</v>
      </c>
    </row>
    <row r="1659" spans="1:39">
      <c r="A1659" t="s">
        <v>957</v>
      </c>
      <c r="B1659" t="s">
        <v>956</v>
      </c>
      <c r="D1659">
        <v>2021</v>
      </c>
      <c r="E1659" t="s">
        <v>961</v>
      </c>
      <c r="F1659" t="s">
        <v>501</v>
      </c>
      <c r="G1659">
        <v>-6.2218944440000001</v>
      </c>
      <c r="H1659">
        <v>39.217786109999999</v>
      </c>
      <c r="I1659" t="s">
        <v>2912</v>
      </c>
      <c r="J1659" t="s">
        <v>155</v>
      </c>
      <c r="K1659" s="5" t="s">
        <v>2923</v>
      </c>
      <c r="L1659" t="s">
        <v>48</v>
      </c>
      <c r="M1659" t="s">
        <v>85</v>
      </c>
      <c r="N1659" t="s">
        <v>47</v>
      </c>
      <c r="O1659">
        <v>4</v>
      </c>
      <c r="S1659">
        <v>25</v>
      </c>
      <c r="T1659">
        <v>380.49</v>
      </c>
      <c r="V1659">
        <v>20.3</v>
      </c>
      <c r="X1659">
        <v>360.19</v>
      </c>
      <c r="Z1659">
        <v>228.29</v>
      </c>
      <c r="AA1659">
        <v>12.18</v>
      </c>
      <c r="AB1659">
        <v>216.12</v>
      </c>
      <c r="AC1659">
        <v>456.59</v>
      </c>
      <c r="AD1659">
        <v>24.36</v>
      </c>
      <c r="AE1659">
        <v>432.23</v>
      </c>
      <c r="AM1659">
        <v>25</v>
      </c>
    </row>
    <row r="1660" spans="1:39">
      <c r="A1660" t="s">
        <v>957</v>
      </c>
      <c r="B1660" t="s">
        <v>956</v>
      </c>
      <c r="D1660">
        <v>2021</v>
      </c>
      <c r="E1660" t="s">
        <v>961</v>
      </c>
      <c r="F1660" t="s">
        <v>501</v>
      </c>
      <c r="G1660">
        <v>-6.2218944440000001</v>
      </c>
      <c r="H1660">
        <v>39.217786109999999</v>
      </c>
      <c r="I1660" t="s">
        <v>2912</v>
      </c>
      <c r="J1660" t="s">
        <v>155</v>
      </c>
      <c r="K1660" s="5" t="s">
        <v>2923</v>
      </c>
      <c r="L1660" t="s">
        <v>48</v>
      </c>
      <c r="M1660" t="s">
        <v>85</v>
      </c>
      <c r="N1660" t="s">
        <v>47</v>
      </c>
      <c r="O1660">
        <v>8</v>
      </c>
      <c r="S1660">
        <v>25</v>
      </c>
      <c r="T1660">
        <v>346.61</v>
      </c>
      <c r="V1660">
        <v>18.12</v>
      </c>
      <c r="X1660">
        <v>328.49</v>
      </c>
      <c r="Z1660">
        <v>207.96</v>
      </c>
      <c r="AA1660">
        <v>10.87</v>
      </c>
      <c r="AB1660">
        <v>197.09</v>
      </c>
      <c r="AC1660">
        <v>415.93</v>
      </c>
      <c r="AD1660">
        <v>21.74</v>
      </c>
      <c r="AE1660">
        <v>394.19</v>
      </c>
      <c r="AM1660">
        <v>25</v>
      </c>
    </row>
    <row r="1661" spans="1:39">
      <c r="A1661" t="s">
        <v>957</v>
      </c>
      <c r="B1661" t="s">
        <v>956</v>
      </c>
      <c r="D1661">
        <v>2021</v>
      </c>
      <c r="E1661" t="s">
        <v>961</v>
      </c>
      <c r="F1661" t="s">
        <v>501</v>
      </c>
      <c r="G1661">
        <v>-6.2218944440000001</v>
      </c>
      <c r="H1661">
        <v>39.217786109999999</v>
      </c>
      <c r="I1661" t="s">
        <v>2912</v>
      </c>
      <c r="J1661" t="s">
        <v>155</v>
      </c>
      <c r="K1661" s="5" t="s">
        <v>2923</v>
      </c>
      <c r="L1661" t="s">
        <v>48</v>
      </c>
      <c r="M1661" t="s">
        <v>85</v>
      </c>
      <c r="N1661" t="s">
        <v>47</v>
      </c>
      <c r="O1661">
        <v>10</v>
      </c>
      <c r="S1661">
        <v>25</v>
      </c>
      <c r="T1661">
        <v>164.27</v>
      </c>
      <c r="V1661">
        <v>12.96</v>
      </c>
      <c r="X1661">
        <v>151.31</v>
      </c>
      <c r="Z1661">
        <v>98.56</v>
      </c>
      <c r="AA1661">
        <v>7.77</v>
      </c>
      <c r="AB1661">
        <v>90.79</v>
      </c>
      <c r="AC1661">
        <v>197.13</v>
      </c>
      <c r="AD1661">
        <v>15.55</v>
      </c>
      <c r="AE1661">
        <v>181.58</v>
      </c>
      <c r="AM1661">
        <v>25</v>
      </c>
    </row>
    <row r="1662" spans="1:39">
      <c r="A1662" t="s">
        <v>957</v>
      </c>
      <c r="B1662" t="s">
        <v>956</v>
      </c>
      <c r="D1662">
        <v>2021</v>
      </c>
      <c r="E1662" t="s">
        <v>961</v>
      </c>
      <c r="F1662" t="s">
        <v>501</v>
      </c>
      <c r="G1662">
        <v>-6.2218944440000001</v>
      </c>
      <c r="H1662">
        <v>39.217786109999999</v>
      </c>
      <c r="I1662" t="s">
        <v>2912</v>
      </c>
      <c r="J1662" t="s">
        <v>155</v>
      </c>
      <c r="K1662" s="5" t="s">
        <v>2923</v>
      </c>
      <c r="L1662" t="s">
        <v>48</v>
      </c>
      <c r="M1662" t="s">
        <v>85</v>
      </c>
      <c r="N1662" t="s">
        <v>47</v>
      </c>
      <c r="O1662">
        <v>21</v>
      </c>
      <c r="S1662">
        <v>25</v>
      </c>
      <c r="T1662">
        <v>324.92</v>
      </c>
      <c r="V1662">
        <v>13.45</v>
      </c>
      <c r="X1662">
        <v>311.47000000000003</v>
      </c>
      <c r="Z1662">
        <v>194.95</v>
      </c>
      <c r="AA1662">
        <v>8.07</v>
      </c>
      <c r="AB1662">
        <v>186.88</v>
      </c>
      <c r="AC1662">
        <v>389.9</v>
      </c>
      <c r="AD1662">
        <v>16.14</v>
      </c>
      <c r="AE1662">
        <v>373.77</v>
      </c>
      <c r="AM1662">
        <v>25</v>
      </c>
    </row>
    <row r="1663" spans="1:39">
      <c r="A1663" t="s">
        <v>957</v>
      </c>
      <c r="B1663" t="s">
        <v>956</v>
      </c>
      <c r="D1663">
        <v>2021</v>
      </c>
      <c r="E1663" t="s">
        <v>960</v>
      </c>
      <c r="F1663" t="s">
        <v>501</v>
      </c>
      <c r="G1663">
        <v>-7.8721500000000004</v>
      </c>
      <c r="H1663">
        <v>39.725680560000001</v>
      </c>
      <c r="I1663" t="s">
        <v>2912</v>
      </c>
      <c r="J1663" t="s">
        <v>155</v>
      </c>
      <c r="K1663" s="5" t="s">
        <v>2923</v>
      </c>
      <c r="L1663" t="s">
        <v>48</v>
      </c>
      <c r="M1663" t="s">
        <v>85</v>
      </c>
      <c r="N1663" t="s">
        <v>47</v>
      </c>
      <c r="O1663">
        <v>33</v>
      </c>
      <c r="S1663">
        <v>25</v>
      </c>
      <c r="T1663">
        <v>123.4</v>
      </c>
      <c r="V1663">
        <v>12.5</v>
      </c>
      <c r="X1663">
        <v>110.91</v>
      </c>
      <c r="Z1663">
        <v>74.040000000000006</v>
      </c>
      <c r="AA1663">
        <v>7.5</v>
      </c>
      <c r="AB1663">
        <v>66.540000000000006</v>
      </c>
      <c r="AC1663">
        <v>148.09</v>
      </c>
      <c r="AD1663">
        <v>15</v>
      </c>
      <c r="AE1663">
        <v>133.09</v>
      </c>
      <c r="AM1663">
        <v>25</v>
      </c>
    </row>
    <row r="1664" spans="1:39">
      <c r="A1664" t="s">
        <v>957</v>
      </c>
      <c r="B1664" t="s">
        <v>956</v>
      </c>
      <c r="D1664">
        <v>2021</v>
      </c>
      <c r="E1664" t="s">
        <v>960</v>
      </c>
      <c r="F1664" t="s">
        <v>501</v>
      </c>
      <c r="G1664">
        <v>-7.8721500000000004</v>
      </c>
      <c r="H1664">
        <v>39.725680560000001</v>
      </c>
      <c r="I1664" t="s">
        <v>2912</v>
      </c>
      <c r="J1664" t="s">
        <v>155</v>
      </c>
      <c r="K1664" s="5" t="s">
        <v>2923</v>
      </c>
      <c r="L1664" t="s">
        <v>48</v>
      </c>
      <c r="M1664" t="s">
        <v>85</v>
      </c>
      <c r="N1664" t="s">
        <v>47</v>
      </c>
      <c r="O1664">
        <v>35</v>
      </c>
      <c r="S1664">
        <v>25</v>
      </c>
      <c r="T1664">
        <v>92.7</v>
      </c>
      <c r="V1664">
        <v>24.61</v>
      </c>
      <c r="X1664">
        <v>68.09</v>
      </c>
      <c r="Z1664">
        <v>55.62</v>
      </c>
      <c r="AA1664">
        <v>14.77</v>
      </c>
      <c r="AB1664">
        <v>40.86</v>
      </c>
      <c r="AC1664">
        <v>111.24</v>
      </c>
      <c r="AD1664">
        <v>29.53</v>
      </c>
      <c r="AE1664">
        <v>81.709999999999994</v>
      </c>
      <c r="AM1664">
        <v>25</v>
      </c>
    </row>
    <row r="1665" spans="1:41">
      <c r="A1665" t="s">
        <v>957</v>
      </c>
      <c r="B1665" t="s">
        <v>956</v>
      </c>
      <c r="D1665">
        <v>2021</v>
      </c>
      <c r="E1665" t="s">
        <v>960</v>
      </c>
      <c r="F1665" t="s">
        <v>501</v>
      </c>
      <c r="G1665">
        <v>-7.8721500000000004</v>
      </c>
      <c r="H1665">
        <v>39.725680560000001</v>
      </c>
      <c r="I1665" t="s">
        <v>2912</v>
      </c>
      <c r="J1665" t="s">
        <v>155</v>
      </c>
      <c r="K1665" s="5" t="s">
        <v>2923</v>
      </c>
      <c r="L1665" t="s">
        <v>48</v>
      </c>
      <c r="M1665" t="s">
        <v>85</v>
      </c>
      <c r="N1665" t="s">
        <v>47</v>
      </c>
      <c r="O1665">
        <v>41</v>
      </c>
      <c r="S1665">
        <v>25</v>
      </c>
      <c r="T1665">
        <v>144.37</v>
      </c>
      <c r="V1665">
        <v>16.45</v>
      </c>
      <c r="X1665">
        <v>127.91</v>
      </c>
      <c r="Z1665">
        <v>86.62</v>
      </c>
      <c r="AA1665">
        <v>9.8699999999999992</v>
      </c>
      <c r="AB1665">
        <v>76.75</v>
      </c>
      <c r="AC1665">
        <v>173.24</v>
      </c>
      <c r="AD1665">
        <v>19.75</v>
      </c>
      <c r="AE1665">
        <v>153.49</v>
      </c>
      <c r="AM1665">
        <v>25</v>
      </c>
    </row>
    <row r="1666" spans="1:41">
      <c r="A1666" t="s">
        <v>957</v>
      </c>
      <c r="B1666" t="s">
        <v>956</v>
      </c>
      <c r="D1666">
        <v>2021</v>
      </c>
      <c r="E1666" t="s">
        <v>960</v>
      </c>
      <c r="F1666" t="s">
        <v>501</v>
      </c>
      <c r="G1666">
        <v>-7.8721500000000004</v>
      </c>
      <c r="H1666">
        <v>39.725680560000001</v>
      </c>
      <c r="I1666" t="s">
        <v>2912</v>
      </c>
      <c r="J1666" t="s">
        <v>155</v>
      </c>
      <c r="K1666" s="5" t="s">
        <v>2923</v>
      </c>
      <c r="L1666" t="s">
        <v>48</v>
      </c>
      <c r="M1666" t="s">
        <v>85</v>
      </c>
      <c r="N1666" t="s">
        <v>47</v>
      </c>
      <c r="O1666">
        <v>43</v>
      </c>
      <c r="S1666">
        <v>25</v>
      </c>
      <c r="T1666">
        <v>52.45</v>
      </c>
      <c r="V1666">
        <v>16.14</v>
      </c>
      <c r="X1666">
        <v>36.31</v>
      </c>
      <c r="Z1666">
        <v>31.47</v>
      </c>
      <c r="AA1666">
        <v>9.69</v>
      </c>
      <c r="AB1666">
        <v>21.79</v>
      </c>
      <c r="AC1666">
        <v>62.94</v>
      </c>
      <c r="AD1666">
        <v>19.37</v>
      </c>
      <c r="AE1666">
        <v>43.57</v>
      </c>
      <c r="AM1666">
        <v>25</v>
      </c>
    </row>
    <row r="1667" spans="1:41">
      <c r="A1667" t="s">
        <v>957</v>
      </c>
      <c r="B1667" t="s">
        <v>956</v>
      </c>
      <c r="D1667">
        <v>2021</v>
      </c>
      <c r="E1667" t="s">
        <v>960</v>
      </c>
      <c r="F1667" t="s">
        <v>501</v>
      </c>
      <c r="G1667">
        <v>-7.8721500000000004</v>
      </c>
      <c r="H1667">
        <v>39.725680560000001</v>
      </c>
      <c r="I1667" t="s">
        <v>2912</v>
      </c>
      <c r="J1667" t="s">
        <v>155</v>
      </c>
      <c r="K1667" s="5" t="s">
        <v>2923</v>
      </c>
      <c r="L1667" t="s">
        <v>48</v>
      </c>
      <c r="M1667" t="s">
        <v>85</v>
      </c>
      <c r="N1667" t="s">
        <v>47</v>
      </c>
      <c r="O1667">
        <v>44</v>
      </c>
      <c r="S1667">
        <v>25</v>
      </c>
      <c r="T1667">
        <v>114.2</v>
      </c>
      <c r="V1667">
        <v>13.13</v>
      </c>
      <c r="X1667">
        <v>101.06</v>
      </c>
      <c r="Z1667">
        <v>68.52</v>
      </c>
      <c r="AA1667">
        <v>7.88</v>
      </c>
      <c r="AB1667">
        <v>60.64</v>
      </c>
      <c r="AC1667">
        <v>137.03</v>
      </c>
      <c r="AD1667">
        <v>15.76</v>
      </c>
      <c r="AE1667">
        <v>121.28</v>
      </c>
      <c r="AM1667">
        <v>25</v>
      </c>
    </row>
    <row r="1668" spans="1:41">
      <c r="A1668" t="s">
        <v>957</v>
      </c>
      <c r="B1668" t="s">
        <v>956</v>
      </c>
      <c r="D1668">
        <v>2021</v>
      </c>
      <c r="E1668" t="s">
        <v>960</v>
      </c>
      <c r="F1668" t="s">
        <v>501</v>
      </c>
      <c r="G1668">
        <v>-7.8721500000000004</v>
      </c>
      <c r="H1668">
        <v>39.725680560000001</v>
      </c>
      <c r="I1668" t="s">
        <v>2912</v>
      </c>
      <c r="J1668" t="s">
        <v>155</v>
      </c>
      <c r="K1668" s="5" t="s">
        <v>2923</v>
      </c>
      <c r="L1668" t="s">
        <v>48</v>
      </c>
      <c r="M1668" t="s">
        <v>85</v>
      </c>
      <c r="N1668" t="s">
        <v>47</v>
      </c>
      <c r="O1668">
        <v>50</v>
      </c>
      <c r="S1668">
        <v>25</v>
      </c>
      <c r="T1668">
        <v>37.54</v>
      </c>
      <c r="V1668">
        <v>11.89</v>
      </c>
      <c r="X1668">
        <v>25.64</v>
      </c>
      <c r="Z1668">
        <v>22.52</v>
      </c>
      <c r="AA1668">
        <v>7.14</v>
      </c>
      <c r="AB1668">
        <v>15.39</v>
      </c>
      <c r="AC1668">
        <v>45.05</v>
      </c>
      <c r="AD1668">
        <v>14.27</v>
      </c>
      <c r="AE1668">
        <v>30.77</v>
      </c>
      <c r="AM1668">
        <v>25</v>
      </c>
    </row>
    <row r="1669" spans="1:41">
      <c r="A1669" t="s">
        <v>957</v>
      </c>
      <c r="B1669" t="s">
        <v>956</v>
      </c>
      <c r="D1669">
        <v>2021</v>
      </c>
      <c r="E1669" t="s">
        <v>959</v>
      </c>
      <c r="F1669" t="s">
        <v>501</v>
      </c>
      <c r="G1669">
        <v>-10.25310833</v>
      </c>
      <c r="H1669">
        <v>40.426169440000002</v>
      </c>
      <c r="I1669" t="s">
        <v>2912</v>
      </c>
      <c r="J1669" t="s">
        <v>155</v>
      </c>
      <c r="K1669" s="5" t="s">
        <v>2923</v>
      </c>
      <c r="L1669" t="s">
        <v>48</v>
      </c>
      <c r="M1669" t="s">
        <v>85</v>
      </c>
      <c r="N1669" t="s">
        <v>47</v>
      </c>
      <c r="O1669">
        <v>60</v>
      </c>
      <c r="S1669">
        <v>25</v>
      </c>
      <c r="T1669">
        <v>27.67</v>
      </c>
      <c r="V1669">
        <v>5.32</v>
      </c>
      <c r="X1669">
        <v>22.35</v>
      </c>
      <c r="Z1669">
        <v>16.600000000000001</v>
      </c>
      <c r="AA1669">
        <v>3.19</v>
      </c>
      <c r="AB1669">
        <v>13.41</v>
      </c>
      <c r="AC1669">
        <v>33.21</v>
      </c>
      <c r="AD1669">
        <v>6.39</v>
      </c>
      <c r="AE1669">
        <v>26.82</v>
      </c>
      <c r="AM1669">
        <v>25</v>
      </c>
    </row>
    <row r="1670" spans="1:41">
      <c r="A1670" t="s">
        <v>957</v>
      </c>
      <c r="B1670" t="s">
        <v>956</v>
      </c>
      <c r="D1670">
        <v>2021</v>
      </c>
      <c r="E1670" t="s">
        <v>959</v>
      </c>
      <c r="F1670" t="s">
        <v>501</v>
      </c>
      <c r="G1670">
        <v>-10.25310833</v>
      </c>
      <c r="H1670">
        <v>40.426169440000002</v>
      </c>
      <c r="I1670" t="s">
        <v>2912</v>
      </c>
      <c r="J1670" t="s">
        <v>155</v>
      </c>
      <c r="K1670" s="5" t="s">
        <v>2923</v>
      </c>
      <c r="L1670" t="s">
        <v>48</v>
      </c>
      <c r="M1670" t="s">
        <v>85</v>
      </c>
      <c r="N1670" t="s">
        <v>47</v>
      </c>
      <c r="O1670">
        <v>66</v>
      </c>
      <c r="S1670">
        <v>25</v>
      </c>
      <c r="T1670">
        <v>402.77</v>
      </c>
      <c r="V1670">
        <v>12.53</v>
      </c>
      <c r="X1670">
        <v>390.24</v>
      </c>
      <c r="Z1670">
        <v>241.66</v>
      </c>
      <c r="AA1670">
        <v>7.52</v>
      </c>
      <c r="AB1670">
        <v>234.14</v>
      </c>
      <c r="AC1670">
        <v>483.32</v>
      </c>
      <c r="AD1670">
        <v>15.04</v>
      </c>
      <c r="AE1670">
        <v>468.28</v>
      </c>
      <c r="AM1670">
        <v>25</v>
      </c>
    </row>
    <row r="1671" spans="1:41">
      <c r="A1671" t="s">
        <v>957</v>
      </c>
      <c r="B1671" t="s">
        <v>956</v>
      </c>
      <c r="D1671">
        <v>2021</v>
      </c>
      <c r="E1671" t="s">
        <v>959</v>
      </c>
      <c r="F1671" t="s">
        <v>501</v>
      </c>
      <c r="G1671">
        <v>-10.25310833</v>
      </c>
      <c r="H1671">
        <v>40.426169440000002</v>
      </c>
      <c r="I1671" t="s">
        <v>2912</v>
      </c>
      <c r="J1671" t="s">
        <v>155</v>
      </c>
      <c r="K1671" s="5" t="s">
        <v>2923</v>
      </c>
      <c r="L1671" t="s">
        <v>48</v>
      </c>
      <c r="M1671" t="s">
        <v>85</v>
      </c>
      <c r="N1671" t="s">
        <v>47</v>
      </c>
      <c r="O1671">
        <v>67</v>
      </c>
      <c r="S1671">
        <v>25</v>
      </c>
      <c r="T1671">
        <v>206.79</v>
      </c>
      <c r="V1671">
        <v>20.89</v>
      </c>
      <c r="X1671">
        <v>185.9</v>
      </c>
      <c r="Z1671">
        <v>124.08</v>
      </c>
      <c r="AA1671">
        <v>12.53</v>
      </c>
      <c r="AB1671">
        <v>111.54</v>
      </c>
      <c r="AC1671">
        <v>248.15</v>
      </c>
      <c r="AD1671">
        <v>25.07</v>
      </c>
      <c r="AE1671">
        <v>223.08</v>
      </c>
      <c r="AM1671">
        <v>25</v>
      </c>
    </row>
    <row r="1672" spans="1:41">
      <c r="A1672" t="s">
        <v>957</v>
      </c>
      <c r="B1672" t="s">
        <v>956</v>
      </c>
      <c r="D1672">
        <v>2021</v>
      </c>
      <c r="E1672" t="s">
        <v>958</v>
      </c>
      <c r="F1672" t="s">
        <v>758</v>
      </c>
      <c r="G1672">
        <v>-21.555108329999999</v>
      </c>
      <c r="H1672">
        <v>35.455966670000002</v>
      </c>
      <c r="I1672" t="s">
        <v>2912</v>
      </c>
      <c r="J1672" t="s">
        <v>155</v>
      </c>
      <c r="K1672" s="5" t="s">
        <v>2923</v>
      </c>
      <c r="L1672" t="s">
        <v>48</v>
      </c>
      <c r="M1672" t="s">
        <v>85</v>
      </c>
      <c r="N1672" t="s">
        <v>47</v>
      </c>
      <c r="O1672">
        <v>95</v>
      </c>
      <c r="S1672">
        <v>25</v>
      </c>
      <c r="T1672">
        <v>30.97</v>
      </c>
      <c r="V1672">
        <v>22.09</v>
      </c>
      <c r="X1672">
        <v>8.8800000000000008</v>
      </c>
      <c r="Z1672">
        <v>18.579999999999998</v>
      </c>
      <c r="AA1672">
        <v>13.25</v>
      </c>
      <c r="AB1672">
        <v>5.33</v>
      </c>
      <c r="AC1672">
        <v>37.159999999999997</v>
      </c>
      <c r="AD1672">
        <v>26.5</v>
      </c>
      <c r="AE1672">
        <v>10.66</v>
      </c>
      <c r="AM1672">
        <v>25</v>
      </c>
    </row>
    <row r="1673" spans="1:41">
      <c r="A1673" t="s">
        <v>957</v>
      </c>
      <c r="B1673" t="s">
        <v>956</v>
      </c>
      <c r="D1673">
        <v>2021</v>
      </c>
      <c r="E1673" t="s">
        <v>955</v>
      </c>
      <c r="F1673" t="s">
        <v>758</v>
      </c>
      <c r="G1673">
        <v>-8.3900638890000003</v>
      </c>
      <c r="H1673">
        <v>39.312036110000001</v>
      </c>
      <c r="I1673" t="s">
        <v>2912</v>
      </c>
      <c r="J1673" t="s">
        <v>155</v>
      </c>
      <c r="K1673" s="5" t="s">
        <v>2923</v>
      </c>
      <c r="L1673" t="s">
        <v>48</v>
      </c>
      <c r="M1673" t="s">
        <v>85</v>
      </c>
      <c r="N1673" t="s">
        <v>47</v>
      </c>
      <c r="O1673">
        <v>102</v>
      </c>
      <c r="S1673">
        <v>25</v>
      </c>
      <c r="T1673">
        <v>61.11</v>
      </c>
      <c r="V1673">
        <v>16.329999999999998</v>
      </c>
      <c r="X1673">
        <v>44.78</v>
      </c>
      <c r="Z1673">
        <v>36.67</v>
      </c>
      <c r="AA1673">
        <v>9.8000000000000007</v>
      </c>
      <c r="AB1673">
        <v>26.87</v>
      </c>
      <c r="AC1673">
        <v>73.33</v>
      </c>
      <c r="AD1673">
        <v>19.600000000000001</v>
      </c>
      <c r="AE1673">
        <v>53.74</v>
      </c>
      <c r="AM1673">
        <v>25</v>
      </c>
    </row>
    <row r="1674" spans="1:41">
      <c r="A1674" t="s">
        <v>453</v>
      </c>
      <c r="B1674" t="s">
        <v>452</v>
      </c>
      <c r="C1674" t="s">
        <v>471</v>
      </c>
      <c r="D1674">
        <v>2020</v>
      </c>
      <c r="E1674" t="s">
        <v>470</v>
      </c>
      <c r="F1674" t="s">
        <v>253</v>
      </c>
      <c r="G1674">
        <v>21.216111000000001</v>
      </c>
      <c r="H1674">
        <v>-86.811110999999997</v>
      </c>
      <c r="I1674" t="s">
        <v>50</v>
      </c>
      <c r="J1674" t="s">
        <v>217</v>
      </c>
      <c r="K1674" s="5" t="s">
        <v>217</v>
      </c>
      <c r="L1674" t="s">
        <v>48</v>
      </c>
      <c r="M1674" t="s">
        <v>146</v>
      </c>
      <c r="N1674" t="s">
        <v>47</v>
      </c>
      <c r="O1674" t="s">
        <v>2884</v>
      </c>
      <c r="S1674">
        <v>46</v>
      </c>
      <c r="V1674">
        <v>14.72</v>
      </c>
      <c r="AA1674">
        <v>4.8</v>
      </c>
      <c r="AD1674">
        <v>9.6</v>
      </c>
      <c r="AM1674">
        <v>46</v>
      </c>
    </row>
    <row r="1675" spans="1:41">
      <c r="A1675" t="s">
        <v>453</v>
      </c>
      <c r="B1675" t="s">
        <v>452</v>
      </c>
      <c r="C1675" t="s">
        <v>471</v>
      </c>
      <c r="D1675">
        <v>2020</v>
      </c>
      <c r="E1675" t="s">
        <v>470</v>
      </c>
      <c r="F1675" t="s">
        <v>253</v>
      </c>
      <c r="G1675">
        <v>21.208055999999999</v>
      </c>
      <c r="H1675">
        <v>-86.812222000000006</v>
      </c>
      <c r="I1675" t="s">
        <v>50</v>
      </c>
      <c r="J1675" t="s">
        <v>217</v>
      </c>
      <c r="K1675" s="5" t="s">
        <v>217</v>
      </c>
      <c r="L1675" t="s">
        <v>48</v>
      </c>
      <c r="M1675" t="s">
        <v>146</v>
      </c>
      <c r="N1675" t="s">
        <v>47</v>
      </c>
      <c r="O1675" t="s">
        <v>2885</v>
      </c>
      <c r="S1675">
        <v>42</v>
      </c>
      <c r="V1675">
        <v>34.86</v>
      </c>
      <c r="AA1675">
        <v>12.45</v>
      </c>
      <c r="AD1675">
        <v>24.9</v>
      </c>
      <c r="AM1675">
        <v>42</v>
      </c>
    </row>
    <row r="1676" spans="1:41">
      <c r="A1676" t="s">
        <v>453</v>
      </c>
      <c r="B1676" t="s">
        <v>452</v>
      </c>
      <c r="C1676" t="s">
        <v>471</v>
      </c>
      <c r="D1676">
        <v>2020</v>
      </c>
      <c r="E1676" t="s">
        <v>470</v>
      </c>
      <c r="F1676" t="s">
        <v>253</v>
      </c>
      <c r="G1676">
        <v>20.864166999999998</v>
      </c>
      <c r="H1676">
        <v>-86.858333000000002</v>
      </c>
      <c r="I1676" t="s">
        <v>50</v>
      </c>
      <c r="J1676" t="s">
        <v>217</v>
      </c>
      <c r="K1676" s="5" t="s">
        <v>217</v>
      </c>
      <c r="L1676" t="s">
        <v>48</v>
      </c>
      <c r="M1676" t="s">
        <v>146</v>
      </c>
      <c r="N1676" t="s">
        <v>47</v>
      </c>
      <c r="O1676" t="s">
        <v>2887</v>
      </c>
      <c r="S1676">
        <v>29</v>
      </c>
      <c r="V1676">
        <v>13.05</v>
      </c>
      <c r="AA1676">
        <v>6.75</v>
      </c>
      <c r="AD1676">
        <v>13.5</v>
      </c>
      <c r="AM1676">
        <v>29</v>
      </c>
    </row>
    <row r="1677" spans="1:41">
      <c r="A1677" t="s">
        <v>453</v>
      </c>
      <c r="B1677" t="s">
        <v>452</v>
      </c>
      <c r="C1677" t="s">
        <v>471</v>
      </c>
      <c r="D1677">
        <v>2020</v>
      </c>
      <c r="E1677" t="s">
        <v>470</v>
      </c>
      <c r="F1677" t="s">
        <v>253</v>
      </c>
      <c r="G1677">
        <v>20.897158000000001</v>
      </c>
      <c r="H1677">
        <v>-86.852716999999998</v>
      </c>
      <c r="I1677" t="s">
        <v>50</v>
      </c>
      <c r="J1677" t="s">
        <v>217</v>
      </c>
      <c r="K1677" s="5" t="s">
        <v>217</v>
      </c>
      <c r="L1677" t="s">
        <v>48</v>
      </c>
      <c r="M1677" t="s">
        <v>146</v>
      </c>
      <c r="N1677" t="s">
        <v>47</v>
      </c>
      <c r="O1677" t="s">
        <v>2886</v>
      </c>
      <c r="S1677">
        <v>47</v>
      </c>
      <c r="V1677">
        <v>31.490000000000002</v>
      </c>
      <c r="AA1677">
        <v>10.049999999999999</v>
      </c>
      <c r="AD1677">
        <v>20.099999999999998</v>
      </c>
      <c r="AG1677">
        <v>33.5</v>
      </c>
      <c r="AM1677">
        <v>47</v>
      </c>
    </row>
    <row r="1678" spans="1:41">
      <c r="A1678" t="s">
        <v>446</v>
      </c>
      <c r="B1678" t="s">
        <v>445</v>
      </c>
      <c r="D1678">
        <v>2019</v>
      </c>
      <c r="E1678" t="s">
        <v>449</v>
      </c>
      <c r="F1678" t="s">
        <v>51</v>
      </c>
      <c r="G1678">
        <v>-32.265855559999999</v>
      </c>
      <c r="H1678">
        <v>152.4856389</v>
      </c>
      <c r="I1678" t="s">
        <v>88</v>
      </c>
      <c r="J1678" t="s">
        <v>412</v>
      </c>
      <c r="K1678" t="s">
        <v>2922</v>
      </c>
      <c r="L1678" t="s">
        <v>48</v>
      </c>
      <c r="M1678" t="s">
        <v>426</v>
      </c>
      <c r="N1678" t="s">
        <v>165</v>
      </c>
      <c r="S1678">
        <v>30</v>
      </c>
      <c r="V1678">
        <v>36</v>
      </c>
      <c r="W1678">
        <v>1</v>
      </c>
      <c r="X1678">
        <v>97.2</v>
      </c>
      <c r="Y1678">
        <v>2.7</v>
      </c>
      <c r="Z1678">
        <v>66.599999999999994</v>
      </c>
      <c r="AA1678">
        <v>18</v>
      </c>
      <c r="AB1678">
        <v>48.6</v>
      </c>
      <c r="AC1678">
        <v>133.19999999999999</v>
      </c>
      <c r="AD1678">
        <v>36</v>
      </c>
      <c r="AE1678">
        <v>97.2</v>
      </c>
      <c r="AM1678">
        <v>30</v>
      </c>
      <c r="AO1678">
        <v>1.2</v>
      </c>
    </row>
    <row r="1679" spans="1:41">
      <c r="A1679" t="s">
        <v>307</v>
      </c>
      <c r="B1679" t="s">
        <v>306</v>
      </c>
      <c r="D1679">
        <v>2019</v>
      </c>
      <c r="E1679" t="s">
        <v>318</v>
      </c>
      <c r="F1679" t="s">
        <v>304</v>
      </c>
      <c r="G1679">
        <v>1.325141667</v>
      </c>
      <c r="H1679">
        <v>103.5505028</v>
      </c>
      <c r="I1679" t="s">
        <v>88</v>
      </c>
      <c r="J1679" t="s">
        <v>49</v>
      </c>
      <c r="K1679" s="5" t="s">
        <v>2923</v>
      </c>
      <c r="L1679" t="s">
        <v>48</v>
      </c>
      <c r="M1679" t="s">
        <v>80</v>
      </c>
      <c r="N1679" t="s">
        <v>79</v>
      </c>
      <c r="O1679" t="s">
        <v>321</v>
      </c>
      <c r="S1679">
        <v>30</v>
      </c>
      <c r="T1679">
        <v>36.9</v>
      </c>
      <c r="V1679">
        <v>22</v>
      </c>
      <c r="X1679">
        <v>14.9</v>
      </c>
      <c r="Z1679">
        <v>18.45</v>
      </c>
      <c r="AA1679">
        <v>11</v>
      </c>
      <c r="AB1679">
        <v>7.45</v>
      </c>
      <c r="AC1679">
        <v>36.9</v>
      </c>
      <c r="AD1679">
        <v>22</v>
      </c>
      <c r="AE1679">
        <v>14.9</v>
      </c>
      <c r="AM1679">
        <v>30</v>
      </c>
    </row>
    <row r="1680" spans="1:41">
      <c r="A1680" t="s">
        <v>307</v>
      </c>
      <c r="B1680" t="s">
        <v>306</v>
      </c>
      <c r="D1680">
        <v>2019</v>
      </c>
      <c r="E1680" t="s">
        <v>318</v>
      </c>
      <c r="F1680" t="s">
        <v>304</v>
      </c>
      <c r="G1680">
        <v>1.325141667</v>
      </c>
      <c r="H1680">
        <v>103.5505028</v>
      </c>
      <c r="I1680" t="s">
        <v>88</v>
      </c>
      <c r="J1680" t="s">
        <v>49</v>
      </c>
      <c r="K1680" s="5" t="s">
        <v>2923</v>
      </c>
      <c r="L1680" t="s">
        <v>48</v>
      </c>
      <c r="M1680" t="s">
        <v>80</v>
      </c>
      <c r="N1680" t="s">
        <v>79</v>
      </c>
      <c r="O1680" t="s">
        <v>320</v>
      </c>
      <c r="S1680">
        <v>30</v>
      </c>
      <c r="T1680">
        <v>43.7</v>
      </c>
      <c r="V1680">
        <v>25.2</v>
      </c>
      <c r="X1680">
        <v>18.5</v>
      </c>
      <c r="Z1680">
        <v>21.85</v>
      </c>
      <c r="AA1680">
        <v>12.6</v>
      </c>
      <c r="AB1680">
        <v>9.25</v>
      </c>
      <c r="AC1680">
        <v>43.7</v>
      </c>
      <c r="AD1680">
        <v>25.2</v>
      </c>
      <c r="AE1680">
        <v>18.5</v>
      </c>
      <c r="AM1680">
        <v>30</v>
      </c>
    </row>
    <row r="1681" spans="1:39">
      <c r="A1681" t="s">
        <v>307</v>
      </c>
      <c r="B1681" t="s">
        <v>306</v>
      </c>
      <c r="D1681">
        <v>2019</v>
      </c>
      <c r="E1681" t="s">
        <v>318</v>
      </c>
      <c r="F1681" t="s">
        <v>304</v>
      </c>
      <c r="G1681">
        <v>1.325141667</v>
      </c>
      <c r="H1681">
        <v>103.5505028</v>
      </c>
      <c r="I1681" t="s">
        <v>88</v>
      </c>
      <c r="J1681" t="s">
        <v>49</v>
      </c>
      <c r="K1681" s="5" t="s">
        <v>2923</v>
      </c>
      <c r="L1681" t="s">
        <v>48</v>
      </c>
      <c r="M1681" t="s">
        <v>80</v>
      </c>
      <c r="N1681" t="s">
        <v>79</v>
      </c>
      <c r="O1681" t="s">
        <v>319</v>
      </c>
      <c r="S1681">
        <v>30</v>
      </c>
      <c r="T1681">
        <v>46</v>
      </c>
      <c r="V1681">
        <v>27.5</v>
      </c>
      <c r="X1681">
        <v>18.5</v>
      </c>
      <c r="Z1681">
        <v>23</v>
      </c>
      <c r="AA1681">
        <v>13.75</v>
      </c>
      <c r="AB1681">
        <v>9.25</v>
      </c>
      <c r="AC1681">
        <v>46</v>
      </c>
      <c r="AD1681">
        <v>27.5</v>
      </c>
      <c r="AE1681">
        <v>18.5</v>
      </c>
      <c r="AM1681">
        <v>30</v>
      </c>
    </row>
    <row r="1682" spans="1:39">
      <c r="A1682" t="s">
        <v>307</v>
      </c>
      <c r="B1682" t="s">
        <v>306</v>
      </c>
      <c r="D1682">
        <v>2019</v>
      </c>
      <c r="E1682" t="s">
        <v>311</v>
      </c>
      <c r="F1682" t="s">
        <v>304</v>
      </c>
      <c r="G1682">
        <v>1.338194444</v>
      </c>
      <c r="H1682">
        <v>103.6031389</v>
      </c>
      <c r="I1682" t="s">
        <v>88</v>
      </c>
      <c r="J1682" t="s">
        <v>49</v>
      </c>
      <c r="K1682" s="5" t="s">
        <v>2923</v>
      </c>
      <c r="L1682" t="s">
        <v>48</v>
      </c>
      <c r="M1682" t="s">
        <v>80</v>
      </c>
      <c r="N1682" t="s">
        <v>79</v>
      </c>
      <c r="O1682" t="s">
        <v>316</v>
      </c>
      <c r="S1682">
        <v>30</v>
      </c>
      <c r="T1682">
        <v>45</v>
      </c>
      <c r="V1682">
        <v>26.4</v>
      </c>
      <c r="X1682">
        <v>18.600000000000001</v>
      </c>
      <c r="Z1682">
        <v>22.5</v>
      </c>
      <c r="AA1682">
        <v>13.2</v>
      </c>
      <c r="AB1682">
        <v>9.3000000000000007</v>
      </c>
      <c r="AC1682">
        <v>45</v>
      </c>
      <c r="AD1682">
        <v>26.4</v>
      </c>
      <c r="AE1682">
        <v>18.600000000000001</v>
      </c>
      <c r="AM1682">
        <v>30</v>
      </c>
    </row>
    <row r="1683" spans="1:39">
      <c r="A1683" t="s">
        <v>307</v>
      </c>
      <c r="B1683" t="s">
        <v>306</v>
      </c>
      <c r="D1683">
        <v>2019</v>
      </c>
      <c r="E1683" t="s">
        <v>311</v>
      </c>
      <c r="F1683" t="s">
        <v>304</v>
      </c>
      <c r="G1683">
        <v>1.338194444</v>
      </c>
      <c r="H1683">
        <v>103.6031389</v>
      </c>
      <c r="I1683" t="s">
        <v>88</v>
      </c>
      <c r="J1683" t="s">
        <v>49</v>
      </c>
      <c r="K1683" s="5" t="s">
        <v>2923</v>
      </c>
      <c r="L1683" t="s">
        <v>48</v>
      </c>
      <c r="M1683" t="s">
        <v>80</v>
      </c>
      <c r="N1683" t="s">
        <v>79</v>
      </c>
      <c r="O1683" t="s">
        <v>315</v>
      </c>
      <c r="S1683">
        <v>30</v>
      </c>
      <c r="T1683">
        <v>30.5</v>
      </c>
      <c r="V1683">
        <v>13.5</v>
      </c>
      <c r="X1683">
        <v>17</v>
      </c>
      <c r="Z1683">
        <v>15.25</v>
      </c>
      <c r="AA1683">
        <v>6.75</v>
      </c>
      <c r="AB1683">
        <v>8.5</v>
      </c>
      <c r="AC1683">
        <v>30.5</v>
      </c>
      <c r="AD1683">
        <v>13.5</v>
      </c>
      <c r="AE1683">
        <v>17</v>
      </c>
      <c r="AM1683">
        <v>30</v>
      </c>
    </row>
    <row r="1684" spans="1:39">
      <c r="A1684" t="s">
        <v>307</v>
      </c>
      <c r="B1684" t="s">
        <v>306</v>
      </c>
      <c r="D1684">
        <v>2019</v>
      </c>
      <c r="E1684" t="s">
        <v>311</v>
      </c>
      <c r="F1684" t="s">
        <v>304</v>
      </c>
      <c r="G1684">
        <v>1.338194444</v>
      </c>
      <c r="H1684">
        <v>103.6031389</v>
      </c>
      <c r="I1684" t="s">
        <v>88</v>
      </c>
      <c r="J1684" t="s">
        <v>49</v>
      </c>
      <c r="K1684" s="5" t="s">
        <v>2923</v>
      </c>
      <c r="L1684" t="s">
        <v>48</v>
      </c>
      <c r="M1684" t="s">
        <v>80</v>
      </c>
      <c r="N1684" t="s">
        <v>79</v>
      </c>
      <c r="O1684" t="s">
        <v>314</v>
      </c>
      <c r="S1684">
        <v>30</v>
      </c>
      <c r="T1684">
        <v>20.100000000000001</v>
      </c>
      <c r="V1684">
        <v>12.5</v>
      </c>
      <c r="X1684">
        <v>7.6</v>
      </c>
      <c r="Z1684">
        <v>10.050000000000001</v>
      </c>
      <c r="AA1684">
        <v>6.25</v>
      </c>
      <c r="AB1684">
        <v>3.8</v>
      </c>
      <c r="AC1684">
        <v>20.100000000000001</v>
      </c>
      <c r="AD1684">
        <v>12.5</v>
      </c>
      <c r="AE1684">
        <v>7.6</v>
      </c>
      <c r="AM1684">
        <v>30</v>
      </c>
    </row>
    <row r="1685" spans="1:39">
      <c r="A1685" t="s">
        <v>307</v>
      </c>
      <c r="B1685" t="s">
        <v>306</v>
      </c>
      <c r="D1685">
        <v>2019</v>
      </c>
      <c r="E1685" t="s">
        <v>311</v>
      </c>
      <c r="F1685" t="s">
        <v>304</v>
      </c>
      <c r="G1685">
        <v>1.338194444</v>
      </c>
      <c r="H1685">
        <v>103.6031389</v>
      </c>
      <c r="I1685" t="s">
        <v>88</v>
      </c>
      <c r="J1685" t="s">
        <v>49</v>
      </c>
      <c r="K1685" s="5" t="s">
        <v>2923</v>
      </c>
      <c r="L1685" t="s">
        <v>48</v>
      </c>
      <c r="M1685" t="s">
        <v>85</v>
      </c>
      <c r="N1685" t="s">
        <v>47</v>
      </c>
      <c r="O1685" t="s">
        <v>313</v>
      </c>
      <c r="S1685">
        <v>30</v>
      </c>
      <c r="T1685">
        <v>31.1</v>
      </c>
      <c r="V1685">
        <v>13.8</v>
      </c>
      <c r="X1685">
        <v>17.3</v>
      </c>
      <c r="Z1685">
        <v>15.55</v>
      </c>
      <c r="AA1685">
        <v>6.9</v>
      </c>
      <c r="AB1685">
        <v>8.65</v>
      </c>
      <c r="AC1685">
        <v>31.1</v>
      </c>
      <c r="AD1685">
        <v>13.8</v>
      </c>
      <c r="AE1685">
        <v>17.3</v>
      </c>
      <c r="AM1685">
        <v>30</v>
      </c>
    </row>
    <row r="1686" spans="1:39">
      <c r="A1686" t="s">
        <v>307</v>
      </c>
      <c r="B1686" t="s">
        <v>306</v>
      </c>
      <c r="D1686">
        <v>2019</v>
      </c>
      <c r="E1686" t="s">
        <v>311</v>
      </c>
      <c r="F1686" t="s">
        <v>304</v>
      </c>
      <c r="G1686">
        <v>1.338194444</v>
      </c>
      <c r="H1686">
        <v>103.6031389</v>
      </c>
      <c r="I1686" t="s">
        <v>88</v>
      </c>
      <c r="J1686" t="s">
        <v>49</v>
      </c>
      <c r="K1686" s="5" t="s">
        <v>2923</v>
      </c>
      <c r="L1686" t="s">
        <v>48</v>
      </c>
      <c r="M1686" t="s">
        <v>85</v>
      </c>
      <c r="N1686" t="s">
        <v>47</v>
      </c>
      <c r="O1686" t="s">
        <v>312</v>
      </c>
      <c r="S1686">
        <v>30</v>
      </c>
      <c r="T1686">
        <v>25.4</v>
      </c>
      <c r="V1686">
        <v>14.5</v>
      </c>
      <c r="X1686">
        <v>10.9</v>
      </c>
      <c r="Z1686">
        <v>12.7</v>
      </c>
      <c r="AA1686">
        <v>7.25</v>
      </c>
      <c r="AB1686">
        <v>5.45</v>
      </c>
      <c r="AC1686">
        <v>25.4</v>
      </c>
      <c r="AD1686">
        <v>14.5</v>
      </c>
      <c r="AE1686">
        <v>10.9</v>
      </c>
      <c r="AM1686">
        <v>30</v>
      </c>
    </row>
    <row r="1687" spans="1:39">
      <c r="A1687" t="s">
        <v>307</v>
      </c>
      <c r="B1687" t="s">
        <v>306</v>
      </c>
      <c r="D1687">
        <v>2019</v>
      </c>
      <c r="E1687" t="s">
        <v>311</v>
      </c>
      <c r="F1687" t="s">
        <v>304</v>
      </c>
      <c r="G1687">
        <v>1.338194444</v>
      </c>
      <c r="H1687">
        <v>103.6031389</v>
      </c>
      <c r="I1687" t="s">
        <v>88</v>
      </c>
      <c r="J1687" t="s">
        <v>49</v>
      </c>
      <c r="K1687" s="5" t="s">
        <v>2923</v>
      </c>
      <c r="L1687" t="s">
        <v>48</v>
      </c>
      <c r="M1687" t="s">
        <v>85</v>
      </c>
      <c r="N1687" t="s">
        <v>47</v>
      </c>
      <c r="O1687" t="s">
        <v>310</v>
      </c>
      <c r="S1687">
        <v>30</v>
      </c>
      <c r="T1687">
        <v>35.200000000000003</v>
      </c>
      <c r="V1687">
        <v>14.9</v>
      </c>
      <c r="X1687">
        <v>20.3</v>
      </c>
      <c r="Z1687">
        <v>17.600000000000001</v>
      </c>
      <c r="AA1687">
        <v>7.45</v>
      </c>
      <c r="AB1687">
        <v>10.15</v>
      </c>
      <c r="AC1687">
        <v>35.200000000000003</v>
      </c>
      <c r="AD1687">
        <v>14.9</v>
      </c>
      <c r="AE1687">
        <v>20.3</v>
      </c>
      <c r="AM1687">
        <v>30</v>
      </c>
    </row>
    <row r="1688" spans="1:39">
      <c r="A1688" t="s">
        <v>307</v>
      </c>
      <c r="B1688" t="s">
        <v>306</v>
      </c>
      <c r="D1688">
        <v>2019</v>
      </c>
      <c r="E1688" t="s">
        <v>305</v>
      </c>
      <c r="F1688" t="s">
        <v>304</v>
      </c>
      <c r="G1688">
        <v>1.338194444</v>
      </c>
      <c r="H1688">
        <v>103.6031389</v>
      </c>
      <c r="I1688" t="s">
        <v>88</v>
      </c>
      <c r="J1688" t="s">
        <v>49</v>
      </c>
      <c r="K1688" s="5" t="s">
        <v>2923</v>
      </c>
      <c r="L1688" t="s">
        <v>48</v>
      </c>
      <c r="M1688" t="s">
        <v>80</v>
      </c>
      <c r="N1688" t="s">
        <v>79</v>
      </c>
      <c r="O1688" t="s">
        <v>309</v>
      </c>
      <c r="S1688">
        <v>30</v>
      </c>
      <c r="T1688">
        <v>28.2</v>
      </c>
      <c r="V1688">
        <v>13.3</v>
      </c>
      <c r="X1688">
        <v>14.9</v>
      </c>
      <c r="Z1688">
        <v>14.1</v>
      </c>
      <c r="AA1688">
        <v>6.65</v>
      </c>
      <c r="AB1688">
        <v>7.45</v>
      </c>
      <c r="AC1688">
        <v>28.2</v>
      </c>
      <c r="AD1688">
        <v>13.3</v>
      </c>
      <c r="AE1688">
        <v>14.9</v>
      </c>
      <c r="AM1688">
        <v>30</v>
      </c>
    </row>
    <row r="1689" spans="1:39">
      <c r="A1689" t="s">
        <v>307</v>
      </c>
      <c r="B1689" t="s">
        <v>306</v>
      </c>
      <c r="D1689">
        <v>2019</v>
      </c>
      <c r="E1689" t="s">
        <v>305</v>
      </c>
      <c r="F1689" t="s">
        <v>304</v>
      </c>
      <c r="G1689">
        <v>1.338194444</v>
      </c>
      <c r="H1689">
        <v>103.6031389</v>
      </c>
      <c r="I1689" t="s">
        <v>88</v>
      </c>
      <c r="J1689" t="s">
        <v>49</v>
      </c>
      <c r="K1689" s="5" t="s">
        <v>2923</v>
      </c>
      <c r="L1689" t="s">
        <v>48</v>
      </c>
      <c r="M1689" t="s">
        <v>80</v>
      </c>
      <c r="N1689" t="s">
        <v>79</v>
      </c>
      <c r="O1689" t="s">
        <v>308</v>
      </c>
      <c r="S1689">
        <v>30</v>
      </c>
      <c r="T1689">
        <v>22.6</v>
      </c>
      <c r="V1689">
        <v>12.3</v>
      </c>
      <c r="X1689">
        <v>10.3</v>
      </c>
      <c r="Z1689">
        <v>11.3</v>
      </c>
      <c r="AA1689">
        <v>6.15</v>
      </c>
      <c r="AB1689">
        <v>5.15</v>
      </c>
      <c r="AC1689">
        <v>22.6</v>
      </c>
      <c r="AD1689">
        <v>12.3</v>
      </c>
      <c r="AE1689">
        <v>10.3</v>
      </c>
      <c r="AM1689">
        <v>30</v>
      </c>
    </row>
    <row r="1690" spans="1:39">
      <c r="A1690" t="s">
        <v>307</v>
      </c>
      <c r="B1690" t="s">
        <v>306</v>
      </c>
      <c r="D1690">
        <v>2019</v>
      </c>
      <c r="E1690" t="s">
        <v>305</v>
      </c>
      <c r="F1690" t="s">
        <v>304</v>
      </c>
      <c r="G1690">
        <v>1.338194444</v>
      </c>
      <c r="H1690">
        <v>103.6031389</v>
      </c>
      <c r="I1690" t="s">
        <v>88</v>
      </c>
      <c r="J1690" t="s">
        <v>49</v>
      </c>
      <c r="K1690" s="5" t="s">
        <v>2923</v>
      </c>
      <c r="L1690" t="s">
        <v>48</v>
      </c>
      <c r="M1690" t="s">
        <v>80</v>
      </c>
      <c r="N1690" t="s">
        <v>79</v>
      </c>
      <c r="O1690" t="s">
        <v>303</v>
      </c>
      <c r="S1690">
        <v>30</v>
      </c>
      <c r="T1690">
        <v>31.7</v>
      </c>
      <c r="V1690">
        <v>15.5</v>
      </c>
      <c r="X1690">
        <v>16.2</v>
      </c>
      <c r="Z1690">
        <v>15.85</v>
      </c>
      <c r="AA1690">
        <v>7.75</v>
      </c>
      <c r="AB1690">
        <v>8.1</v>
      </c>
      <c r="AC1690">
        <v>31.7</v>
      </c>
      <c r="AD1690">
        <v>15.5</v>
      </c>
      <c r="AE1690">
        <v>16.2</v>
      </c>
      <c r="AM1690">
        <v>30</v>
      </c>
    </row>
    <row r="1691" spans="1:39">
      <c r="A1691" t="s">
        <v>231</v>
      </c>
      <c r="B1691" t="s">
        <v>230</v>
      </c>
      <c r="D1691">
        <v>2021</v>
      </c>
      <c r="E1691" t="s">
        <v>236</v>
      </c>
      <c r="F1691" t="s">
        <v>235</v>
      </c>
      <c r="G1691">
        <v>24.488330000000001</v>
      </c>
      <c r="H1691">
        <v>124.22771</v>
      </c>
      <c r="I1691" t="s">
        <v>2912</v>
      </c>
      <c r="J1691" t="s">
        <v>64</v>
      </c>
      <c r="K1691" s="5" t="s">
        <v>2923</v>
      </c>
      <c r="L1691" t="s">
        <v>48</v>
      </c>
      <c r="M1691" t="s">
        <v>80</v>
      </c>
      <c r="N1691" t="s">
        <v>79</v>
      </c>
      <c r="O1691" t="s">
        <v>237</v>
      </c>
      <c r="S1691">
        <v>145</v>
      </c>
      <c r="V1691">
        <v>50</v>
      </c>
      <c r="AA1691">
        <v>7.5</v>
      </c>
      <c r="AD1691">
        <v>15</v>
      </c>
      <c r="AG1691">
        <v>25</v>
      </c>
      <c r="AJ1691">
        <v>50</v>
      </c>
      <c r="AM1691">
        <v>145</v>
      </c>
    </row>
    <row r="1692" spans="1:39">
      <c r="A1692" t="s">
        <v>231</v>
      </c>
      <c r="B1692" t="s">
        <v>230</v>
      </c>
      <c r="D1692">
        <v>2021</v>
      </c>
      <c r="E1692" t="s">
        <v>236</v>
      </c>
      <c r="F1692" t="s">
        <v>235</v>
      </c>
      <c r="G1692">
        <v>24.488420000000001</v>
      </c>
      <c r="H1692">
        <v>124.22792</v>
      </c>
      <c r="I1692" t="s">
        <v>2912</v>
      </c>
      <c r="J1692" t="s">
        <v>64</v>
      </c>
      <c r="K1692" s="5" t="s">
        <v>2923</v>
      </c>
      <c r="L1692" t="s">
        <v>48</v>
      </c>
      <c r="M1692" t="s">
        <v>80</v>
      </c>
      <c r="N1692" t="s">
        <v>79</v>
      </c>
      <c r="O1692" t="s">
        <v>234</v>
      </c>
      <c r="S1692">
        <v>108</v>
      </c>
      <c r="V1692">
        <v>70.3</v>
      </c>
      <c r="AA1692">
        <v>10.545</v>
      </c>
      <c r="AD1692">
        <v>21.09</v>
      </c>
      <c r="AG1692">
        <v>35.15</v>
      </c>
      <c r="AJ1692">
        <v>70.3</v>
      </c>
      <c r="AM1692">
        <v>108</v>
      </c>
    </row>
    <row r="1693" spans="1:39">
      <c r="A1693" t="s">
        <v>231</v>
      </c>
      <c r="B1693" t="s">
        <v>230</v>
      </c>
      <c r="D1693">
        <v>2021</v>
      </c>
      <c r="E1693" t="s">
        <v>233</v>
      </c>
      <c r="F1693" t="s">
        <v>228</v>
      </c>
      <c r="G1693">
        <v>9.2513299999999994</v>
      </c>
      <c r="H1693">
        <v>98.339420000000004</v>
      </c>
      <c r="I1693" t="s">
        <v>50</v>
      </c>
      <c r="J1693" t="s">
        <v>155</v>
      </c>
      <c r="K1693" s="5" t="s">
        <v>2923</v>
      </c>
      <c r="L1693" t="s">
        <v>48</v>
      </c>
      <c r="M1693" t="s">
        <v>80</v>
      </c>
      <c r="N1693" t="s">
        <v>79</v>
      </c>
      <c r="O1693" t="s">
        <v>232</v>
      </c>
      <c r="S1693">
        <v>77</v>
      </c>
      <c r="V1693">
        <v>119.9</v>
      </c>
      <c r="AA1693">
        <v>17.984999999999999</v>
      </c>
      <c r="AD1693">
        <v>35.97</v>
      </c>
      <c r="AG1693">
        <v>59.95</v>
      </c>
      <c r="AM1693">
        <v>77</v>
      </c>
    </row>
    <row r="1694" spans="1:39">
      <c r="A1694" t="s">
        <v>215</v>
      </c>
      <c r="B1694" t="s">
        <v>214</v>
      </c>
      <c r="D1694">
        <v>2020</v>
      </c>
      <c r="E1694" t="s">
        <v>213</v>
      </c>
      <c r="F1694" t="s">
        <v>167</v>
      </c>
      <c r="G1694">
        <v>42.33775833</v>
      </c>
      <c r="H1694">
        <v>9.5426361110000002</v>
      </c>
      <c r="I1694" t="s">
        <v>2912</v>
      </c>
      <c r="J1694" t="s">
        <v>95</v>
      </c>
      <c r="K1694" t="s">
        <v>846</v>
      </c>
      <c r="L1694" t="s">
        <v>48</v>
      </c>
      <c r="M1694" t="s">
        <v>166</v>
      </c>
      <c r="N1694" t="s">
        <v>165</v>
      </c>
      <c r="O1694">
        <v>-10</v>
      </c>
      <c r="S1694">
        <v>100</v>
      </c>
      <c r="V1694">
        <v>385</v>
      </c>
      <c r="AA1694">
        <v>57.75</v>
      </c>
      <c r="AD1694">
        <v>115.5</v>
      </c>
      <c r="AG1694">
        <v>192.5</v>
      </c>
      <c r="AJ1694">
        <v>385</v>
      </c>
      <c r="AM1694">
        <v>100</v>
      </c>
    </row>
    <row r="1695" spans="1:39">
      <c r="A1695" t="s">
        <v>215</v>
      </c>
      <c r="B1695" t="s">
        <v>214</v>
      </c>
      <c r="D1695">
        <v>2020</v>
      </c>
      <c r="E1695" t="s">
        <v>213</v>
      </c>
      <c r="F1695" t="s">
        <v>167</v>
      </c>
      <c r="G1695">
        <v>42.33775833</v>
      </c>
      <c r="H1695">
        <v>9.5426361110000002</v>
      </c>
      <c r="I1695" t="s">
        <v>2912</v>
      </c>
      <c r="J1695" t="s">
        <v>95</v>
      </c>
      <c r="K1695" t="s">
        <v>846</v>
      </c>
      <c r="L1695" t="s">
        <v>48</v>
      </c>
      <c r="M1695" t="s">
        <v>166</v>
      </c>
      <c r="N1695" t="s">
        <v>165</v>
      </c>
      <c r="O1695">
        <v>-20</v>
      </c>
      <c r="S1695">
        <v>100</v>
      </c>
      <c r="V1695">
        <v>332</v>
      </c>
      <c r="AA1695">
        <v>49.8</v>
      </c>
      <c r="AD1695">
        <v>99.6</v>
      </c>
      <c r="AG1695">
        <v>166</v>
      </c>
      <c r="AJ1695">
        <v>332</v>
      </c>
      <c r="AM1695">
        <v>100</v>
      </c>
    </row>
    <row r="1696" spans="1:39">
      <c r="A1696" t="s">
        <v>215</v>
      </c>
      <c r="B1696" t="s">
        <v>214</v>
      </c>
      <c r="D1696">
        <v>2020</v>
      </c>
      <c r="E1696" t="s">
        <v>213</v>
      </c>
      <c r="F1696" t="s">
        <v>167</v>
      </c>
      <c r="G1696">
        <v>42.33775833</v>
      </c>
      <c r="H1696">
        <v>9.5426361110000002</v>
      </c>
      <c r="I1696" t="s">
        <v>2912</v>
      </c>
      <c r="J1696" t="s">
        <v>95</v>
      </c>
      <c r="K1696" t="s">
        <v>846</v>
      </c>
      <c r="L1696" t="s">
        <v>48</v>
      </c>
      <c r="M1696" t="s">
        <v>166</v>
      </c>
      <c r="N1696" t="s">
        <v>165</v>
      </c>
      <c r="O1696">
        <v>-30</v>
      </c>
      <c r="S1696">
        <v>100</v>
      </c>
      <c r="V1696">
        <v>273</v>
      </c>
      <c r="AA1696">
        <v>40.950000000000003</v>
      </c>
      <c r="AD1696">
        <v>81.900000000000006</v>
      </c>
      <c r="AG1696">
        <v>136.5</v>
      </c>
      <c r="AJ1696">
        <v>273</v>
      </c>
      <c r="AM1696">
        <v>100</v>
      </c>
    </row>
    <row r="1697" spans="1:39">
      <c r="A1697" t="s">
        <v>170</v>
      </c>
      <c r="B1697" t="s">
        <v>169</v>
      </c>
      <c r="D1697">
        <v>2022</v>
      </c>
      <c r="E1697" t="s">
        <v>168</v>
      </c>
      <c r="F1697" t="s">
        <v>167</v>
      </c>
      <c r="G1697">
        <v>42.072220000000002</v>
      </c>
      <c r="H1697">
        <v>9.5566659999999999</v>
      </c>
      <c r="I1697" t="s">
        <v>2912</v>
      </c>
      <c r="J1697" t="s">
        <v>95</v>
      </c>
      <c r="K1697" t="s">
        <v>846</v>
      </c>
      <c r="L1697" t="s">
        <v>48</v>
      </c>
      <c r="M1697" t="s">
        <v>166</v>
      </c>
      <c r="N1697" t="s">
        <v>165</v>
      </c>
      <c r="O1697" t="s">
        <v>2904</v>
      </c>
      <c r="S1697">
        <v>200</v>
      </c>
      <c r="V1697">
        <f>200/250*S1697</f>
        <v>160</v>
      </c>
      <c r="Z1697">
        <v>72</v>
      </c>
      <c r="AA1697">
        <v>21.75</v>
      </c>
      <c r="AB1697">
        <v>50.25</v>
      </c>
      <c r="AC1697">
        <v>144</v>
      </c>
      <c r="AD1697">
        <v>43.5</v>
      </c>
      <c r="AE1697">
        <v>100.5</v>
      </c>
      <c r="AF1697">
        <v>240</v>
      </c>
      <c r="AG1697">
        <v>72.5</v>
      </c>
      <c r="AH1697">
        <v>167.5</v>
      </c>
      <c r="AI1697">
        <v>480</v>
      </c>
      <c r="AJ1697">
        <v>145</v>
      </c>
      <c r="AK1697">
        <v>335</v>
      </c>
      <c r="AM1697">
        <v>200</v>
      </c>
    </row>
    <row r="1698" spans="1:39">
      <c r="A1698" t="s">
        <v>170</v>
      </c>
      <c r="B1698" t="s">
        <v>169</v>
      </c>
      <c r="D1698">
        <v>2022</v>
      </c>
      <c r="E1698" t="s">
        <v>168</v>
      </c>
      <c r="F1698" t="s">
        <v>167</v>
      </c>
      <c r="G1698">
        <v>42.576944400000002</v>
      </c>
      <c r="H1698">
        <v>9.5952777000000005</v>
      </c>
      <c r="I1698" t="s">
        <v>2912</v>
      </c>
      <c r="J1698" t="s">
        <v>95</v>
      </c>
      <c r="K1698" t="s">
        <v>846</v>
      </c>
      <c r="L1698" t="s">
        <v>48</v>
      </c>
      <c r="M1698" t="s">
        <v>166</v>
      </c>
      <c r="N1698" t="s">
        <v>165</v>
      </c>
      <c r="O1698" t="s">
        <v>2897</v>
      </c>
      <c r="S1698">
        <v>260</v>
      </c>
      <c r="V1698">
        <f>230/250*S1698</f>
        <v>239.20000000000002</v>
      </c>
      <c r="Z1698">
        <v>108</v>
      </c>
      <c r="AA1698">
        <v>27</v>
      </c>
      <c r="AB1698">
        <v>81</v>
      </c>
      <c r="AC1698">
        <v>216</v>
      </c>
      <c r="AD1698">
        <v>54</v>
      </c>
      <c r="AE1698">
        <v>162</v>
      </c>
      <c r="AF1698">
        <v>360</v>
      </c>
      <c r="AG1698">
        <v>90</v>
      </c>
      <c r="AH1698">
        <v>270</v>
      </c>
      <c r="AI1698">
        <v>720</v>
      </c>
      <c r="AJ1698">
        <v>180</v>
      </c>
      <c r="AK1698">
        <v>540</v>
      </c>
      <c r="AM1698">
        <v>260</v>
      </c>
    </row>
    <row r="1699" spans="1:39">
      <c r="A1699" t="s">
        <v>170</v>
      </c>
      <c r="B1699" t="s">
        <v>169</v>
      </c>
      <c r="D1699">
        <v>2022</v>
      </c>
      <c r="E1699" t="s">
        <v>168</v>
      </c>
      <c r="F1699" t="s">
        <v>167</v>
      </c>
      <c r="G1699">
        <v>41.882776999999997</v>
      </c>
      <c r="H1699">
        <v>9.4208333300000007</v>
      </c>
      <c r="I1699" t="s">
        <v>2912</v>
      </c>
      <c r="J1699" t="s">
        <v>95</v>
      </c>
      <c r="K1699" t="s">
        <v>846</v>
      </c>
      <c r="L1699" t="s">
        <v>48</v>
      </c>
      <c r="M1699" t="s">
        <v>166</v>
      </c>
      <c r="N1699" t="s">
        <v>165</v>
      </c>
      <c r="O1699" t="s">
        <v>2907</v>
      </c>
      <c r="S1699">
        <v>220</v>
      </c>
      <c r="V1699">
        <f>510/250*S1699</f>
        <v>448.8</v>
      </c>
      <c r="Z1699">
        <v>45</v>
      </c>
      <c r="AA1699">
        <v>36</v>
      </c>
      <c r="AB1699">
        <v>9</v>
      </c>
      <c r="AC1699">
        <v>90</v>
      </c>
      <c r="AD1699">
        <v>72</v>
      </c>
      <c r="AE1699">
        <v>18</v>
      </c>
      <c r="AF1699">
        <v>150</v>
      </c>
      <c r="AG1699">
        <v>120</v>
      </c>
      <c r="AH1699">
        <v>30</v>
      </c>
      <c r="AI1699">
        <v>300</v>
      </c>
      <c r="AJ1699">
        <v>240</v>
      </c>
      <c r="AK1699">
        <v>60</v>
      </c>
      <c r="AM1699">
        <v>220</v>
      </c>
    </row>
    <row r="1700" spans="1:39">
      <c r="A1700" t="s">
        <v>170</v>
      </c>
      <c r="B1700" t="s">
        <v>169</v>
      </c>
      <c r="D1700">
        <v>2022</v>
      </c>
      <c r="E1700" t="s">
        <v>168</v>
      </c>
      <c r="F1700" t="s">
        <v>167</v>
      </c>
      <c r="G1700">
        <v>42.564444000000002</v>
      </c>
      <c r="H1700">
        <v>9.5538888800000006</v>
      </c>
      <c r="I1700" t="s">
        <v>2912</v>
      </c>
      <c r="J1700" t="s">
        <v>95</v>
      </c>
      <c r="K1700" t="s">
        <v>846</v>
      </c>
      <c r="L1700" t="s">
        <v>48</v>
      </c>
      <c r="M1700" t="s">
        <v>166</v>
      </c>
      <c r="N1700" t="s">
        <v>165</v>
      </c>
      <c r="O1700" t="s">
        <v>2894</v>
      </c>
      <c r="S1700">
        <v>294</v>
      </c>
      <c r="V1700">
        <f>530/250*S1700</f>
        <v>623.28000000000009</v>
      </c>
      <c r="Z1700">
        <v>153</v>
      </c>
      <c r="AA1700">
        <v>45</v>
      </c>
      <c r="AB1700">
        <v>108</v>
      </c>
      <c r="AC1700">
        <v>306</v>
      </c>
      <c r="AD1700">
        <v>90</v>
      </c>
      <c r="AE1700">
        <v>216</v>
      </c>
      <c r="AF1700">
        <v>510</v>
      </c>
      <c r="AG1700">
        <v>150</v>
      </c>
      <c r="AH1700">
        <v>360</v>
      </c>
      <c r="AI1700">
        <v>1020</v>
      </c>
      <c r="AJ1700">
        <v>300</v>
      </c>
      <c r="AK1700">
        <v>720</v>
      </c>
      <c r="AM1700">
        <v>294</v>
      </c>
    </row>
    <row r="1701" spans="1:39">
      <c r="A1701" t="s">
        <v>170</v>
      </c>
      <c r="B1701" t="s">
        <v>169</v>
      </c>
      <c r="D1701">
        <v>2022</v>
      </c>
      <c r="E1701" t="s">
        <v>168</v>
      </c>
      <c r="F1701" t="s">
        <v>167</v>
      </c>
      <c r="G1701">
        <v>42.058610999999999</v>
      </c>
      <c r="H1701">
        <v>9.5225000000000009</v>
      </c>
      <c r="I1701" t="s">
        <v>2912</v>
      </c>
      <c r="J1701" t="s">
        <v>95</v>
      </c>
      <c r="K1701" t="s">
        <v>846</v>
      </c>
      <c r="L1701" t="s">
        <v>48</v>
      </c>
      <c r="M1701" t="s">
        <v>166</v>
      </c>
      <c r="N1701" t="s">
        <v>165</v>
      </c>
      <c r="O1701" t="s">
        <v>2902</v>
      </c>
      <c r="S1701">
        <v>338</v>
      </c>
      <c r="V1701">
        <f>730/250*S1701</f>
        <v>986.95999999999992</v>
      </c>
      <c r="Z1701">
        <v>57</v>
      </c>
      <c r="AA1701">
        <v>48</v>
      </c>
      <c r="AB1701">
        <v>9</v>
      </c>
      <c r="AC1701">
        <v>114</v>
      </c>
      <c r="AD1701">
        <v>96</v>
      </c>
      <c r="AE1701">
        <v>18</v>
      </c>
      <c r="AF1701">
        <v>190</v>
      </c>
      <c r="AG1701">
        <v>160</v>
      </c>
      <c r="AH1701">
        <v>30</v>
      </c>
      <c r="AI1701">
        <v>380</v>
      </c>
      <c r="AJ1701">
        <v>320</v>
      </c>
      <c r="AK1701">
        <v>60</v>
      </c>
      <c r="AM1701">
        <v>338</v>
      </c>
    </row>
    <row r="1702" spans="1:39">
      <c r="A1702" t="s">
        <v>170</v>
      </c>
      <c r="B1702" t="s">
        <v>169</v>
      </c>
      <c r="D1702">
        <v>2022</v>
      </c>
      <c r="E1702" t="s">
        <v>168</v>
      </c>
      <c r="F1702" t="s">
        <v>167</v>
      </c>
      <c r="G1702">
        <v>42.052776999999999</v>
      </c>
      <c r="H1702">
        <v>9.5608333299999995</v>
      </c>
      <c r="I1702" t="s">
        <v>2912</v>
      </c>
      <c r="J1702" t="s">
        <v>95</v>
      </c>
      <c r="K1702" t="s">
        <v>846</v>
      </c>
      <c r="L1702" t="s">
        <v>48</v>
      </c>
      <c r="M1702" t="s">
        <v>166</v>
      </c>
      <c r="N1702" t="s">
        <v>165</v>
      </c>
      <c r="O1702" t="s">
        <v>2905</v>
      </c>
      <c r="S1702">
        <v>310</v>
      </c>
      <c r="V1702">
        <f>500/250*S1702</f>
        <v>620</v>
      </c>
      <c r="Z1702">
        <v>90.75</v>
      </c>
      <c r="AA1702">
        <v>48</v>
      </c>
      <c r="AB1702">
        <v>42.75</v>
      </c>
      <c r="AC1702">
        <v>181.5</v>
      </c>
      <c r="AD1702">
        <v>96</v>
      </c>
      <c r="AE1702">
        <v>85.5</v>
      </c>
      <c r="AF1702">
        <v>302.5</v>
      </c>
      <c r="AG1702">
        <v>160</v>
      </c>
      <c r="AH1702">
        <v>142.5</v>
      </c>
      <c r="AI1702">
        <v>605</v>
      </c>
      <c r="AJ1702">
        <v>320</v>
      </c>
      <c r="AK1702">
        <v>285</v>
      </c>
      <c r="AM1702">
        <v>310</v>
      </c>
    </row>
    <row r="1703" spans="1:39">
      <c r="A1703" t="s">
        <v>170</v>
      </c>
      <c r="B1703" t="s">
        <v>169</v>
      </c>
      <c r="D1703">
        <v>2022</v>
      </c>
      <c r="E1703" t="s">
        <v>168</v>
      </c>
      <c r="F1703" t="s">
        <v>167</v>
      </c>
      <c r="G1703">
        <v>42.311110999999997</v>
      </c>
      <c r="H1703">
        <v>9.5766659999999995</v>
      </c>
      <c r="I1703" t="s">
        <v>2912</v>
      </c>
      <c r="J1703" t="s">
        <v>95</v>
      </c>
      <c r="K1703" t="s">
        <v>846</v>
      </c>
      <c r="L1703" t="s">
        <v>48</v>
      </c>
      <c r="M1703" t="s">
        <v>166</v>
      </c>
      <c r="N1703" t="s">
        <v>165</v>
      </c>
      <c r="O1703" t="s">
        <v>2900</v>
      </c>
      <c r="S1703">
        <v>247</v>
      </c>
      <c r="V1703">
        <f>450/250*S1703</f>
        <v>444.6</v>
      </c>
      <c r="Z1703">
        <v>99</v>
      </c>
      <c r="AA1703">
        <v>48</v>
      </c>
      <c r="AB1703">
        <v>51</v>
      </c>
      <c r="AC1703">
        <v>198</v>
      </c>
      <c r="AD1703">
        <v>96</v>
      </c>
      <c r="AE1703">
        <v>102</v>
      </c>
      <c r="AF1703">
        <v>330</v>
      </c>
      <c r="AG1703">
        <v>160</v>
      </c>
      <c r="AH1703">
        <v>170</v>
      </c>
      <c r="AI1703">
        <v>660</v>
      </c>
      <c r="AJ1703">
        <v>320</v>
      </c>
      <c r="AK1703">
        <v>340</v>
      </c>
      <c r="AM1703">
        <v>247</v>
      </c>
    </row>
    <row r="1704" spans="1:39">
      <c r="A1704" t="s">
        <v>170</v>
      </c>
      <c r="B1704" t="s">
        <v>169</v>
      </c>
      <c r="D1704">
        <v>2022</v>
      </c>
      <c r="E1704" t="s">
        <v>168</v>
      </c>
      <c r="F1704" t="s">
        <v>167</v>
      </c>
      <c r="G1704">
        <v>42.561388888000003</v>
      </c>
      <c r="H1704">
        <v>9.5894444399999994</v>
      </c>
      <c r="I1704" t="s">
        <v>2912</v>
      </c>
      <c r="J1704" t="s">
        <v>95</v>
      </c>
      <c r="K1704" t="s">
        <v>846</v>
      </c>
      <c r="L1704" t="s">
        <v>48</v>
      </c>
      <c r="M1704" t="s">
        <v>166</v>
      </c>
      <c r="N1704" t="s">
        <v>165</v>
      </c>
      <c r="O1704" t="s">
        <v>2895</v>
      </c>
      <c r="S1704">
        <v>105</v>
      </c>
      <c r="V1704">
        <f>AJ1704/100*105</f>
        <v>336</v>
      </c>
      <c r="Z1704">
        <v>60</v>
      </c>
      <c r="AA1704">
        <v>48</v>
      </c>
      <c r="AB1704">
        <v>12</v>
      </c>
      <c r="AC1704">
        <v>120</v>
      </c>
      <c r="AD1704">
        <v>96</v>
      </c>
      <c r="AE1704">
        <v>24</v>
      </c>
      <c r="AF1704">
        <v>200</v>
      </c>
      <c r="AG1704">
        <v>160</v>
      </c>
      <c r="AH1704">
        <v>40</v>
      </c>
      <c r="AI1704">
        <v>400</v>
      </c>
      <c r="AJ1704">
        <v>320</v>
      </c>
      <c r="AK1704">
        <v>80</v>
      </c>
      <c r="AM1704">
        <v>105</v>
      </c>
    </row>
    <row r="1705" spans="1:39">
      <c r="A1705" t="s">
        <v>170</v>
      </c>
      <c r="B1705" t="s">
        <v>169</v>
      </c>
      <c r="D1705">
        <v>2022</v>
      </c>
      <c r="E1705" t="s">
        <v>168</v>
      </c>
      <c r="F1705" t="s">
        <v>167</v>
      </c>
      <c r="G1705">
        <v>42.636944440000001</v>
      </c>
      <c r="H1705">
        <v>9.5027777699999998</v>
      </c>
      <c r="I1705" t="s">
        <v>2912</v>
      </c>
      <c r="J1705" t="s">
        <v>95</v>
      </c>
      <c r="K1705" t="s">
        <v>846</v>
      </c>
      <c r="L1705" t="s">
        <v>48</v>
      </c>
      <c r="M1705" t="s">
        <v>166</v>
      </c>
      <c r="N1705" t="s">
        <v>165</v>
      </c>
      <c r="O1705" t="s">
        <v>2892</v>
      </c>
      <c r="S1705">
        <v>312</v>
      </c>
      <c r="V1705">
        <f>870/250*S1705</f>
        <v>1085.76</v>
      </c>
      <c r="Z1705">
        <v>67.5</v>
      </c>
      <c r="AA1705">
        <v>49.5</v>
      </c>
      <c r="AB1705">
        <v>18</v>
      </c>
      <c r="AC1705">
        <v>135</v>
      </c>
      <c r="AD1705">
        <v>99</v>
      </c>
      <c r="AE1705">
        <v>36</v>
      </c>
      <c r="AF1705">
        <v>225</v>
      </c>
      <c r="AG1705">
        <v>165</v>
      </c>
      <c r="AH1705">
        <v>60</v>
      </c>
      <c r="AI1705">
        <v>450</v>
      </c>
      <c r="AJ1705">
        <v>330</v>
      </c>
      <c r="AK1705">
        <v>120</v>
      </c>
      <c r="AM1705">
        <v>312</v>
      </c>
    </row>
    <row r="1706" spans="1:39">
      <c r="A1706" t="s">
        <v>170</v>
      </c>
      <c r="B1706" t="s">
        <v>169</v>
      </c>
      <c r="D1706">
        <v>2022</v>
      </c>
      <c r="E1706" t="s">
        <v>168</v>
      </c>
      <c r="F1706" t="s">
        <v>167</v>
      </c>
      <c r="G1706">
        <v>41.889166000000003</v>
      </c>
      <c r="H1706">
        <v>9.4083330000000007</v>
      </c>
      <c r="I1706" t="s">
        <v>2912</v>
      </c>
      <c r="J1706" t="s">
        <v>95</v>
      </c>
      <c r="K1706" t="s">
        <v>846</v>
      </c>
      <c r="L1706" t="s">
        <v>48</v>
      </c>
      <c r="M1706" t="s">
        <v>166</v>
      </c>
      <c r="N1706" t="s">
        <v>165</v>
      </c>
      <c r="O1706" t="s">
        <v>2906</v>
      </c>
      <c r="S1706">
        <v>107</v>
      </c>
      <c r="V1706">
        <f>AJ1706/100*107</f>
        <v>374.5</v>
      </c>
      <c r="Z1706">
        <v>60</v>
      </c>
      <c r="AA1706">
        <v>52.5</v>
      </c>
      <c r="AB1706">
        <v>7.5</v>
      </c>
      <c r="AC1706">
        <v>120</v>
      </c>
      <c r="AD1706">
        <v>105</v>
      </c>
      <c r="AE1706">
        <v>15</v>
      </c>
      <c r="AF1706">
        <v>200</v>
      </c>
      <c r="AG1706">
        <v>175</v>
      </c>
      <c r="AH1706">
        <v>25</v>
      </c>
      <c r="AI1706">
        <v>400</v>
      </c>
      <c r="AJ1706">
        <v>350</v>
      </c>
      <c r="AK1706">
        <v>50</v>
      </c>
      <c r="AM1706">
        <v>107</v>
      </c>
    </row>
    <row r="1707" spans="1:39">
      <c r="A1707" t="s">
        <v>170</v>
      </c>
      <c r="B1707" t="s">
        <v>169</v>
      </c>
      <c r="D1707">
        <v>2022</v>
      </c>
      <c r="E1707" t="s">
        <v>168</v>
      </c>
      <c r="F1707" t="s">
        <v>167</v>
      </c>
      <c r="G1707">
        <v>42.0586111</v>
      </c>
      <c r="H1707">
        <v>9.5408329999999992</v>
      </c>
      <c r="I1707" t="s">
        <v>2912</v>
      </c>
      <c r="J1707" t="s">
        <v>95</v>
      </c>
      <c r="K1707" t="s">
        <v>846</v>
      </c>
      <c r="L1707" t="s">
        <v>48</v>
      </c>
      <c r="M1707" t="s">
        <v>166</v>
      </c>
      <c r="N1707" t="s">
        <v>165</v>
      </c>
      <c r="O1707" t="s">
        <v>2903</v>
      </c>
      <c r="S1707">
        <v>215</v>
      </c>
      <c r="V1707">
        <f>860/250*S1707</f>
        <v>739.6</v>
      </c>
      <c r="Z1707">
        <v>81.75</v>
      </c>
      <c r="AA1707">
        <v>52.5</v>
      </c>
      <c r="AB1707">
        <v>29.25</v>
      </c>
      <c r="AC1707">
        <v>163.5</v>
      </c>
      <c r="AD1707">
        <v>105</v>
      </c>
      <c r="AE1707">
        <v>58.5</v>
      </c>
      <c r="AF1707">
        <v>272.5</v>
      </c>
      <c r="AG1707">
        <v>175</v>
      </c>
      <c r="AH1707">
        <v>97.5</v>
      </c>
      <c r="AI1707">
        <v>545</v>
      </c>
      <c r="AJ1707">
        <v>350</v>
      </c>
      <c r="AK1707">
        <v>195</v>
      </c>
      <c r="AM1707">
        <v>215</v>
      </c>
    </row>
    <row r="1708" spans="1:39">
      <c r="A1708" t="s">
        <v>170</v>
      </c>
      <c r="B1708" t="s">
        <v>169</v>
      </c>
      <c r="D1708">
        <v>2022</v>
      </c>
      <c r="E1708" t="s">
        <v>168</v>
      </c>
      <c r="F1708" t="s">
        <v>167</v>
      </c>
      <c r="G1708">
        <v>42.675555549999999</v>
      </c>
      <c r="H1708">
        <v>9.4722221999999991</v>
      </c>
      <c r="I1708" t="s">
        <v>2912</v>
      </c>
      <c r="J1708" t="s">
        <v>95</v>
      </c>
      <c r="K1708" t="s">
        <v>846</v>
      </c>
      <c r="L1708" t="s">
        <v>48</v>
      </c>
      <c r="M1708" t="s">
        <v>166</v>
      </c>
      <c r="N1708" t="s">
        <v>165</v>
      </c>
      <c r="O1708" t="s">
        <v>2891</v>
      </c>
      <c r="S1708">
        <v>185</v>
      </c>
      <c r="V1708">
        <f>950/250*S1708</f>
        <v>703</v>
      </c>
      <c r="Z1708">
        <v>85.5</v>
      </c>
      <c r="AA1708">
        <v>57</v>
      </c>
      <c r="AB1708">
        <v>28.5</v>
      </c>
      <c r="AC1708">
        <v>171</v>
      </c>
      <c r="AD1708">
        <v>114</v>
      </c>
      <c r="AE1708">
        <v>57</v>
      </c>
      <c r="AF1708">
        <v>285</v>
      </c>
      <c r="AG1708">
        <v>190</v>
      </c>
      <c r="AH1708">
        <v>95</v>
      </c>
      <c r="AI1708">
        <v>570</v>
      </c>
      <c r="AJ1708">
        <v>380</v>
      </c>
      <c r="AK1708">
        <v>190</v>
      </c>
      <c r="AM1708">
        <v>185</v>
      </c>
    </row>
    <row r="1709" spans="1:39">
      <c r="A1709" t="s">
        <v>170</v>
      </c>
      <c r="B1709" t="s">
        <v>169</v>
      </c>
      <c r="D1709">
        <v>2022</v>
      </c>
      <c r="E1709" t="s">
        <v>168</v>
      </c>
      <c r="F1709" t="s">
        <v>167</v>
      </c>
      <c r="G1709">
        <v>42.313888800000001</v>
      </c>
      <c r="H1709">
        <v>9.5833300000000001</v>
      </c>
      <c r="I1709" t="s">
        <v>2912</v>
      </c>
      <c r="J1709" t="s">
        <v>95</v>
      </c>
      <c r="K1709" t="s">
        <v>846</v>
      </c>
      <c r="L1709" t="s">
        <v>48</v>
      </c>
      <c r="M1709" t="s">
        <v>166</v>
      </c>
      <c r="N1709" t="s">
        <v>165</v>
      </c>
      <c r="O1709" t="s">
        <v>2899</v>
      </c>
      <c r="S1709">
        <v>170</v>
      </c>
      <c r="V1709">
        <f>950/250*S1709</f>
        <v>646</v>
      </c>
      <c r="Z1709">
        <v>128.25</v>
      </c>
      <c r="AA1709">
        <v>57.75</v>
      </c>
      <c r="AB1709">
        <v>70.5</v>
      </c>
      <c r="AC1709">
        <v>256.5</v>
      </c>
      <c r="AD1709">
        <v>115.5</v>
      </c>
      <c r="AE1709">
        <v>141</v>
      </c>
      <c r="AF1709">
        <v>427.5</v>
      </c>
      <c r="AG1709">
        <v>192.5</v>
      </c>
      <c r="AH1709">
        <v>235</v>
      </c>
      <c r="AI1709">
        <v>855</v>
      </c>
      <c r="AJ1709">
        <v>385</v>
      </c>
      <c r="AK1709">
        <v>470</v>
      </c>
      <c r="AM1709">
        <v>170</v>
      </c>
    </row>
    <row r="1710" spans="1:39">
      <c r="A1710" t="s">
        <v>170</v>
      </c>
      <c r="B1710" t="s">
        <v>169</v>
      </c>
      <c r="D1710">
        <v>2022</v>
      </c>
      <c r="E1710" t="s">
        <v>168</v>
      </c>
      <c r="F1710" t="s">
        <v>167</v>
      </c>
      <c r="G1710">
        <v>42.319443999999997</v>
      </c>
      <c r="H1710">
        <v>9.5616666000000006</v>
      </c>
      <c r="I1710" t="s">
        <v>2912</v>
      </c>
      <c r="J1710" t="s">
        <v>95</v>
      </c>
      <c r="K1710" t="s">
        <v>846</v>
      </c>
      <c r="L1710" t="s">
        <v>48</v>
      </c>
      <c r="M1710" t="s">
        <v>166</v>
      </c>
      <c r="N1710" t="s">
        <v>165</v>
      </c>
      <c r="O1710" t="s">
        <v>2898</v>
      </c>
      <c r="S1710">
        <v>206</v>
      </c>
      <c r="V1710">
        <f>890/250*S1710</f>
        <v>733.36</v>
      </c>
      <c r="Z1710">
        <v>91.5</v>
      </c>
      <c r="AA1710">
        <v>58.5</v>
      </c>
      <c r="AB1710">
        <v>33</v>
      </c>
      <c r="AC1710">
        <v>183</v>
      </c>
      <c r="AD1710">
        <v>117</v>
      </c>
      <c r="AE1710">
        <v>66</v>
      </c>
      <c r="AF1710">
        <v>305</v>
      </c>
      <c r="AG1710">
        <v>195</v>
      </c>
      <c r="AH1710">
        <v>110</v>
      </c>
      <c r="AI1710">
        <v>610</v>
      </c>
      <c r="AJ1710">
        <v>390</v>
      </c>
      <c r="AK1710">
        <v>220</v>
      </c>
      <c r="AM1710">
        <v>206</v>
      </c>
    </row>
    <row r="1711" spans="1:39">
      <c r="A1711" t="s">
        <v>170</v>
      </c>
      <c r="B1711" t="s">
        <v>169</v>
      </c>
      <c r="D1711">
        <v>2022</v>
      </c>
      <c r="E1711" t="s">
        <v>168</v>
      </c>
      <c r="F1711" t="s">
        <v>167</v>
      </c>
      <c r="G1711">
        <v>42.079722199999999</v>
      </c>
      <c r="H1711">
        <v>9.5574999999999992</v>
      </c>
      <c r="I1711" t="s">
        <v>2912</v>
      </c>
      <c r="J1711" t="s">
        <v>95</v>
      </c>
      <c r="K1711" t="s">
        <v>846</v>
      </c>
      <c r="L1711" t="s">
        <v>48</v>
      </c>
      <c r="M1711" t="s">
        <v>166</v>
      </c>
      <c r="N1711" t="s">
        <v>165</v>
      </c>
      <c r="O1711" t="s">
        <v>2901</v>
      </c>
      <c r="S1711">
        <v>356</v>
      </c>
      <c r="V1711">
        <f>1000/250*S1711</f>
        <v>1424</v>
      </c>
      <c r="Z1711">
        <v>107.25</v>
      </c>
      <c r="AA1711">
        <v>59.25</v>
      </c>
      <c r="AB1711">
        <v>48</v>
      </c>
      <c r="AC1711">
        <v>214.5</v>
      </c>
      <c r="AD1711">
        <v>118.5</v>
      </c>
      <c r="AE1711">
        <v>96</v>
      </c>
      <c r="AF1711">
        <v>357.5</v>
      </c>
      <c r="AG1711">
        <v>197.5</v>
      </c>
      <c r="AH1711">
        <v>160</v>
      </c>
      <c r="AI1711">
        <v>715</v>
      </c>
      <c r="AJ1711">
        <v>395</v>
      </c>
      <c r="AK1711">
        <v>320</v>
      </c>
      <c r="AM1711">
        <v>356</v>
      </c>
    </row>
    <row r="1712" spans="1:39">
      <c r="A1712" t="s">
        <v>170</v>
      </c>
      <c r="B1712" t="s">
        <v>169</v>
      </c>
      <c r="D1712">
        <v>2022</v>
      </c>
      <c r="E1712" t="s">
        <v>168</v>
      </c>
      <c r="F1712" t="s">
        <v>167</v>
      </c>
      <c r="G1712">
        <v>42.503611110999998</v>
      </c>
      <c r="H1712">
        <v>9.5416666600000006</v>
      </c>
      <c r="I1712" t="s">
        <v>2912</v>
      </c>
      <c r="J1712" t="s">
        <v>95</v>
      </c>
      <c r="K1712" t="s">
        <v>846</v>
      </c>
      <c r="L1712" t="s">
        <v>48</v>
      </c>
      <c r="M1712" t="s">
        <v>166</v>
      </c>
      <c r="N1712" t="s">
        <v>165</v>
      </c>
      <c r="O1712" t="s">
        <v>2896</v>
      </c>
      <c r="S1712">
        <v>364</v>
      </c>
      <c r="V1712">
        <f>1100/250*S1712</f>
        <v>1601.6000000000001</v>
      </c>
      <c r="Z1712">
        <v>78.3</v>
      </c>
      <c r="AA1712">
        <v>66</v>
      </c>
      <c r="AB1712">
        <v>12.299999999999999</v>
      </c>
      <c r="AC1712">
        <v>156.6</v>
      </c>
      <c r="AD1712">
        <v>132</v>
      </c>
      <c r="AE1712">
        <v>24.599999999999998</v>
      </c>
      <c r="AF1712">
        <v>261</v>
      </c>
      <c r="AG1712">
        <v>220</v>
      </c>
      <c r="AH1712">
        <v>41</v>
      </c>
      <c r="AI1712">
        <v>522</v>
      </c>
      <c r="AJ1712">
        <v>440</v>
      </c>
      <c r="AK1712">
        <v>82</v>
      </c>
      <c r="AM1712">
        <v>364</v>
      </c>
    </row>
    <row r="1713" spans="1:41">
      <c r="A1713" t="s">
        <v>170</v>
      </c>
      <c r="B1713" t="s">
        <v>169</v>
      </c>
      <c r="D1713">
        <v>2022</v>
      </c>
      <c r="E1713" t="s">
        <v>168</v>
      </c>
      <c r="F1713" t="s">
        <v>167</v>
      </c>
      <c r="G1713">
        <v>42.564722199999999</v>
      </c>
      <c r="H1713">
        <v>9.5366666660000003</v>
      </c>
      <c r="I1713" t="s">
        <v>2912</v>
      </c>
      <c r="J1713" t="s">
        <v>95</v>
      </c>
      <c r="K1713" t="s">
        <v>846</v>
      </c>
      <c r="L1713" t="s">
        <v>48</v>
      </c>
      <c r="M1713" t="s">
        <v>166</v>
      </c>
      <c r="N1713" t="s">
        <v>165</v>
      </c>
      <c r="O1713" t="s">
        <v>2893</v>
      </c>
      <c r="S1713">
        <v>380</v>
      </c>
      <c r="V1713">
        <f>1100/250*S1713</f>
        <v>1672.0000000000002</v>
      </c>
      <c r="Z1713">
        <v>118.5</v>
      </c>
      <c r="AA1713">
        <v>67.5</v>
      </c>
      <c r="AB1713">
        <v>51</v>
      </c>
      <c r="AC1713">
        <v>237</v>
      </c>
      <c r="AD1713">
        <v>135</v>
      </c>
      <c r="AE1713">
        <v>102</v>
      </c>
      <c r="AF1713">
        <v>395</v>
      </c>
      <c r="AG1713">
        <v>225</v>
      </c>
      <c r="AH1713">
        <v>170</v>
      </c>
      <c r="AI1713">
        <v>790</v>
      </c>
      <c r="AJ1713">
        <v>450</v>
      </c>
      <c r="AK1713">
        <v>340</v>
      </c>
      <c r="AM1713">
        <v>380</v>
      </c>
    </row>
    <row r="1714" spans="1:41">
      <c r="A1714" t="s">
        <v>170</v>
      </c>
      <c r="B1714" t="s">
        <v>169</v>
      </c>
      <c r="D1714">
        <v>2022</v>
      </c>
      <c r="E1714" t="s">
        <v>168</v>
      </c>
      <c r="F1714" t="s">
        <v>167</v>
      </c>
      <c r="G1714">
        <v>41.79</v>
      </c>
      <c r="H1714">
        <v>9.4038880000000002</v>
      </c>
      <c r="I1714" t="s">
        <v>2912</v>
      </c>
      <c r="J1714" t="s">
        <v>95</v>
      </c>
      <c r="K1714" t="s">
        <v>846</v>
      </c>
      <c r="L1714" t="s">
        <v>48</v>
      </c>
      <c r="M1714" t="s">
        <v>166</v>
      </c>
      <c r="N1714" t="s">
        <v>165</v>
      </c>
      <c r="O1714" t="s">
        <v>2908</v>
      </c>
      <c r="S1714">
        <v>40</v>
      </c>
      <c r="V1714">
        <f>0.4*160</f>
        <v>64</v>
      </c>
      <c r="Z1714">
        <v>53.25</v>
      </c>
      <c r="AA1714">
        <v>24</v>
      </c>
      <c r="AB1714">
        <v>29.25</v>
      </c>
      <c r="AC1714">
        <v>106.5</v>
      </c>
      <c r="AD1714">
        <v>48</v>
      </c>
      <c r="AE1714">
        <v>58.5</v>
      </c>
      <c r="AM1714">
        <v>40</v>
      </c>
    </row>
    <row r="1715" spans="1:41">
      <c r="A1715" t="s">
        <v>170</v>
      </c>
      <c r="B1715" t="s">
        <v>169</v>
      </c>
      <c r="D1715">
        <v>2022</v>
      </c>
      <c r="E1715" t="s">
        <v>168</v>
      </c>
      <c r="F1715" t="s">
        <v>167</v>
      </c>
      <c r="G1715">
        <v>41.711109999999998</v>
      </c>
      <c r="H1715">
        <v>9.4094440000000006</v>
      </c>
      <c r="I1715" t="s">
        <v>2912</v>
      </c>
      <c r="J1715" t="s">
        <v>95</v>
      </c>
      <c r="K1715" t="s">
        <v>846</v>
      </c>
      <c r="L1715" t="s">
        <v>48</v>
      </c>
      <c r="M1715" t="s">
        <v>166</v>
      </c>
      <c r="N1715" t="s">
        <v>165</v>
      </c>
      <c r="O1715" t="s">
        <v>2909</v>
      </c>
      <c r="S1715">
        <v>80</v>
      </c>
      <c r="V1715">
        <f>0.8*270</f>
        <v>216</v>
      </c>
      <c r="Z1715">
        <v>46.5</v>
      </c>
      <c r="AA1715">
        <v>40.5</v>
      </c>
      <c r="AB1715">
        <v>6</v>
      </c>
      <c r="AC1715">
        <v>93</v>
      </c>
      <c r="AD1715">
        <v>81</v>
      </c>
      <c r="AE1715">
        <v>12</v>
      </c>
      <c r="AF1715">
        <v>155</v>
      </c>
      <c r="AG1715">
        <v>135</v>
      </c>
      <c r="AH1715">
        <v>20</v>
      </c>
      <c r="AM1715">
        <v>80</v>
      </c>
    </row>
    <row r="1716" spans="1:41">
      <c r="A1716" t="s">
        <v>54</v>
      </c>
      <c r="B1716" t="s">
        <v>53</v>
      </c>
      <c r="D1716">
        <v>2018</v>
      </c>
      <c r="E1716" t="s">
        <v>52</v>
      </c>
      <c r="F1716" t="s">
        <v>51</v>
      </c>
      <c r="G1716">
        <v>-14.685252780000001</v>
      </c>
      <c r="H1716">
        <v>145.45010830000001</v>
      </c>
      <c r="I1716" t="s">
        <v>50</v>
      </c>
      <c r="J1716" t="s">
        <v>49</v>
      </c>
      <c r="K1716" t="s">
        <v>2923</v>
      </c>
      <c r="L1716" t="s">
        <v>48</v>
      </c>
      <c r="M1716" t="s">
        <v>47</v>
      </c>
      <c r="N1716" t="s">
        <v>47</v>
      </c>
      <c r="O1716" t="s">
        <v>46</v>
      </c>
      <c r="S1716">
        <v>30</v>
      </c>
      <c r="V1716">
        <v>8.1</v>
      </c>
      <c r="W1716">
        <v>0.42</v>
      </c>
      <c r="Y1716">
        <v>2.4</v>
      </c>
      <c r="AA1716">
        <v>4.05</v>
      </c>
      <c r="AD1716">
        <v>8.1</v>
      </c>
      <c r="AM1716">
        <v>30</v>
      </c>
    </row>
    <row r="1717" spans="1:41">
      <c r="A1717" t="s">
        <v>2870</v>
      </c>
      <c r="B1717" t="s">
        <v>1489</v>
      </c>
      <c r="C1717" t="s">
        <v>2311</v>
      </c>
      <c r="D1717">
        <v>2012</v>
      </c>
      <c r="E1717" t="s">
        <v>524</v>
      </c>
      <c r="F1717" t="s">
        <v>518</v>
      </c>
      <c r="G1717">
        <v>38.503999999999998</v>
      </c>
      <c r="H1717">
        <v>-0.22600000000000001</v>
      </c>
      <c r="I1717" t="s">
        <v>2912</v>
      </c>
      <c r="J1717" t="s">
        <v>95</v>
      </c>
      <c r="K1717" t="s">
        <v>846</v>
      </c>
      <c r="L1717" t="s">
        <v>48</v>
      </c>
      <c r="M1717" t="s">
        <v>166</v>
      </c>
      <c r="N1717" t="s">
        <v>165</v>
      </c>
      <c r="O1717">
        <v>780</v>
      </c>
      <c r="S1717">
        <v>200</v>
      </c>
      <c r="T1717">
        <f t="shared" ref="T1717:U1719" si="30">SUM(X1717,V1717)</f>
        <v>1248.8174965999999</v>
      </c>
      <c r="U1717">
        <f t="shared" si="30"/>
        <v>13.293975</v>
      </c>
      <c r="V1717">
        <v>592.87089019999996</v>
      </c>
      <c r="W1717">
        <v>8.1555999999999997</v>
      </c>
      <c r="X1717">
        <v>655.94660639999995</v>
      </c>
      <c r="Y1717">
        <v>5.1383749999999999</v>
      </c>
      <c r="Z1717">
        <f>SUM(AA1717:AB1717)</f>
        <v>97.425820900000005</v>
      </c>
      <c r="AA1717">
        <v>85.007502000000002</v>
      </c>
      <c r="AB1717">
        <v>12.418318899999999</v>
      </c>
      <c r="AC1717">
        <f>SUM(AD1717:AE1717)</f>
        <v>158.4061055</v>
      </c>
      <c r="AD1717">
        <v>136.82189700000001</v>
      </c>
      <c r="AE1717">
        <v>21.584208499999999</v>
      </c>
      <c r="AF1717">
        <f>SUM(AG1717:AH1717)</f>
        <v>279.58376650000002</v>
      </c>
      <c r="AG1717">
        <v>236.4648349</v>
      </c>
      <c r="AH1717">
        <v>43.118931600000003</v>
      </c>
      <c r="AI1717">
        <f>SUM(AJ1717:AK1717)</f>
        <v>517.4710869999999</v>
      </c>
      <c r="AJ1717">
        <v>380.29855039999995</v>
      </c>
      <c r="AK1717">
        <v>137.1725366</v>
      </c>
      <c r="AM1717">
        <v>200</v>
      </c>
      <c r="AO1717">
        <v>0.57837999999999989</v>
      </c>
    </row>
    <row r="1718" spans="1:41">
      <c r="A1718" t="s">
        <v>2870</v>
      </c>
      <c r="B1718" t="s">
        <v>1489</v>
      </c>
      <c r="C1718" t="s">
        <v>2311</v>
      </c>
      <c r="D1718">
        <v>2012</v>
      </c>
      <c r="E1718" t="s">
        <v>524</v>
      </c>
      <c r="F1718" t="s">
        <v>518</v>
      </c>
      <c r="G1718">
        <v>38.503999999999998</v>
      </c>
      <c r="H1718">
        <v>-0.22600000000000001</v>
      </c>
      <c r="I1718" t="s">
        <v>2912</v>
      </c>
      <c r="J1718" t="s">
        <v>95</v>
      </c>
      <c r="K1718" t="s">
        <v>846</v>
      </c>
      <c r="L1718" t="s">
        <v>48</v>
      </c>
      <c r="M1718" t="s">
        <v>166</v>
      </c>
      <c r="N1718" t="s">
        <v>165</v>
      </c>
      <c r="O1718">
        <v>781</v>
      </c>
      <c r="S1718">
        <v>200</v>
      </c>
      <c r="T1718">
        <f t="shared" si="30"/>
        <v>1149.9353999999998</v>
      </c>
      <c r="U1718">
        <f t="shared" si="30"/>
        <v>12.176120000000001</v>
      </c>
      <c r="V1718">
        <v>513.16279999999995</v>
      </c>
      <c r="W1718">
        <v>6.9409200000000002</v>
      </c>
      <c r="X1718">
        <v>636.77260000000001</v>
      </c>
      <c r="Y1718">
        <v>5.2351999999999999</v>
      </c>
      <c r="Z1718">
        <f>SUM(AA1718:AB1718)</f>
        <v>60.5375984</v>
      </c>
      <c r="AA1718">
        <v>50.952773399999998</v>
      </c>
      <c r="AB1718">
        <v>9.5848250000000021</v>
      </c>
      <c r="AC1718">
        <f>SUM(AD1718:AE1718)</f>
        <v>139.03060000000002</v>
      </c>
      <c r="AD1718">
        <v>119.28640000000001</v>
      </c>
      <c r="AE1718">
        <v>19.744200000000003</v>
      </c>
      <c r="AF1718">
        <f>SUM(AG1718:AH1718)</f>
        <v>254.76050000000004</v>
      </c>
      <c r="AG1718" s="5">
        <v>210.42950000000002</v>
      </c>
      <c r="AH1718" s="5">
        <v>44.331000000000003</v>
      </c>
      <c r="AI1718">
        <f>SUM(AJ1718:AK1718)</f>
        <v>452.14580000000001</v>
      </c>
      <c r="AJ1718">
        <v>320.80630000000002</v>
      </c>
      <c r="AK1718">
        <v>131.33950000000002</v>
      </c>
      <c r="AM1718">
        <v>200</v>
      </c>
      <c r="AO1718">
        <v>0.55213500000000004</v>
      </c>
    </row>
    <row r="1719" spans="1:41">
      <c r="A1719" t="s">
        <v>2870</v>
      </c>
      <c r="B1719" t="s">
        <v>1489</v>
      </c>
      <c r="C1719" t="s">
        <v>2311</v>
      </c>
      <c r="D1719">
        <v>2012</v>
      </c>
      <c r="E1719" t="s">
        <v>524</v>
      </c>
      <c r="F1719" t="s">
        <v>518</v>
      </c>
      <c r="G1719">
        <v>38.503999999999998</v>
      </c>
      <c r="H1719">
        <v>-0.22600000000000001</v>
      </c>
      <c r="I1719" t="s">
        <v>2912</v>
      </c>
      <c r="J1719" t="s">
        <v>95</v>
      </c>
      <c r="K1719" t="s">
        <v>846</v>
      </c>
      <c r="L1719" t="s">
        <v>48</v>
      </c>
      <c r="M1719" t="s">
        <v>166</v>
      </c>
      <c r="N1719" t="s">
        <v>165</v>
      </c>
      <c r="O1719">
        <v>782</v>
      </c>
      <c r="S1719">
        <v>200</v>
      </c>
      <c r="T1719">
        <f t="shared" si="30"/>
        <v>1104.4299000000001</v>
      </c>
      <c r="U1719">
        <f t="shared" si="30"/>
        <v>12.193905000000001</v>
      </c>
      <c r="V1719">
        <v>493.00189999999998</v>
      </c>
      <c r="W1719">
        <v>6.9285300000000003</v>
      </c>
      <c r="X1719">
        <v>611.428</v>
      </c>
      <c r="Y1719">
        <v>5.2653749999999997</v>
      </c>
      <c r="Z1719">
        <f>SUM(AA1719:AB1719)</f>
        <v>64.550505000000015</v>
      </c>
      <c r="AA1719">
        <v>48.334055000000006</v>
      </c>
      <c r="AB1719">
        <v>16.216450000000002</v>
      </c>
      <c r="AC1719">
        <f>SUM(AD1719:AE1719)</f>
        <v>147.2852</v>
      </c>
      <c r="AD1719">
        <v>115.51010000000001</v>
      </c>
      <c r="AE1719">
        <v>31.775100000000002</v>
      </c>
      <c r="AF1719">
        <f>SUM(AG1719:AH1719)</f>
        <v>258.2063</v>
      </c>
      <c r="AG1719">
        <v>201.64260000000002</v>
      </c>
      <c r="AH1719">
        <v>56.563700000000004</v>
      </c>
      <c r="AI1719">
        <f>SUM(AJ1719:AK1719)</f>
        <v>494.23800000000006</v>
      </c>
      <c r="AJ1719">
        <v>312.1499</v>
      </c>
      <c r="AK1719">
        <v>182.08810000000003</v>
      </c>
      <c r="AM1719">
        <v>200</v>
      </c>
      <c r="AO1719">
        <v>0.53108500000000003</v>
      </c>
    </row>
    <row r="1720" spans="1:41">
      <c r="A1720" t="s">
        <v>2870</v>
      </c>
      <c r="B1720" t="s">
        <v>1489</v>
      </c>
      <c r="C1720" t="s">
        <v>2315</v>
      </c>
      <c r="D1720">
        <v>2012</v>
      </c>
      <c r="E1720" t="s">
        <v>2324</v>
      </c>
      <c r="F1720" t="s">
        <v>518</v>
      </c>
      <c r="G1720">
        <v>38.161999999999999</v>
      </c>
      <c r="H1720">
        <v>-0.47299999999999998</v>
      </c>
      <c r="I1720" t="s">
        <v>2912</v>
      </c>
      <c r="J1720" t="s">
        <v>95</v>
      </c>
      <c r="K1720" t="s">
        <v>846</v>
      </c>
      <c r="L1720" t="s">
        <v>48</v>
      </c>
      <c r="M1720" t="s">
        <v>166</v>
      </c>
      <c r="N1720" t="s">
        <v>165</v>
      </c>
      <c r="O1720">
        <v>783</v>
      </c>
      <c r="S1720">
        <v>185</v>
      </c>
      <c r="V1720">
        <v>867.16219899999999</v>
      </c>
      <c r="W1720">
        <v>7.9987000000000004</v>
      </c>
      <c r="AA1720">
        <v>195.4212488</v>
      </c>
      <c r="AD1720">
        <v>390.84249749999998</v>
      </c>
      <c r="AG1720">
        <v>567.18127519999996</v>
      </c>
      <c r="AJ1720">
        <v>658.30017099999998</v>
      </c>
      <c r="AM1720">
        <v>185</v>
      </c>
      <c r="AO1720">
        <v>0.753797838</v>
      </c>
    </row>
    <row r="1721" spans="1:41">
      <c r="A1721" t="s">
        <v>2870</v>
      </c>
      <c r="B1721" t="s">
        <v>1489</v>
      </c>
      <c r="C1721" t="s">
        <v>2315</v>
      </c>
      <c r="D1721">
        <v>2012</v>
      </c>
      <c r="E1721" t="s">
        <v>2324</v>
      </c>
      <c r="F1721" t="s">
        <v>518</v>
      </c>
      <c r="G1721">
        <v>38.161999999999999</v>
      </c>
      <c r="H1721">
        <v>-0.47299999999999998</v>
      </c>
      <c r="I1721" t="s">
        <v>2912</v>
      </c>
      <c r="J1721" t="s">
        <v>95</v>
      </c>
      <c r="K1721" t="s">
        <v>846</v>
      </c>
      <c r="L1721" t="s">
        <v>48</v>
      </c>
      <c r="M1721" t="s">
        <v>166</v>
      </c>
      <c r="N1721" t="s">
        <v>165</v>
      </c>
      <c r="O1721">
        <v>784</v>
      </c>
      <c r="S1721">
        <v>171</v>
      </c>
      <c r="V1721">
        <v>311.33789430000002</v>
      </c>
      <c r="W1721">
        <v>6.6240345530000004</v>
      </c>
      <c r="AA1721">
        <v>60.408001499999997</v>
      </c>
      <c r="AD1721">
        <v>120.81600299999999</v>
      </c>
      <c r="AG1721">
        <v>179.62889100000001</v>
      </c>
      <c r="AJ1721">
        <v>232.51711839999999</v>
      </c>
      <c r="AM1721">
        <v>171</v>
      </c>
      <c r="AO1721">
        <v>0.60479296000000005</v>
      </c>
    </row>
    <row r="1722" spans="1:41">
      <c r="A1722" t="s">
        <v>2870</v>
      </c>
      <c r="B1722" t="s">
        <v>1489</v>
      </c>
      <c r="C1722" t="s">
        <v>2315</v>
      </c>
      <c r="D1722">
        <v>2012</v>
      </c>
      <c r="E1722" t="s">
        <v>2324</v>
      </c>
      <c r="F1722" t="s">
        <v>518</v>
      </c>
      <c r="G1722">
        <v>38.161999999999999</v>
      </c>
      <c r="H1722">
        <v>-0.47299999999999998</v>
      </c>
      <c r="I1722" t="s">
        <v>2912</v>
      </c>
      <c r="J1722" t="s">
        <v>95</v>
      </c>
      <c r="K1722" t="s">
        <v>846</v>
      </c>
      <c r="L1722" t="s">
        <v>48</v>
      </c>
      <c r="M1722" t="s">
        <v>166</v>
      </c>
      <c r="N1722" t="s">
        <v>165</v>
      </c>
      <c r="O1722">
        <v>785</v>
      </c>
      <c r="S1722">
        <v>160</v>
      </c>
      <c r="V1722">
        <v>966.20531100000005</v>
      </c>
      <c r="W1722">
        <v>10.84694313</v>
      </c>
      <c r="AA1722">
        <v>134.742423</v>
      </c>
      <c r="AD1722">
        <v>269.484846</v>
      </c>
      <c r="AG1722">
        <v>460.64032090000001</v>
      </c>
      <c r="AJ1722">
        <v>832.32140549999997</v>
      </c>
      <c r="AM1722">
        <v>160</v>
      </c>
      <c r="AO1722">
        <v>0.73565933100000003</v>
      </c>
    </row>
    <row r="1723" spans="1:41">
      <c r="A1723" t="s">
        <v>2870</v>
      </c>
      <c r="B1723" t="s">
        <v>1489</v>
      </c>
      <c r="C1723" t="s">
        <v>2315</v>
      </c>
      <c r="D1723">
        <v>2012</v>
      </c>
      <c r="E1723" t="s">
        <v>2323</v>
      </c>
      <c r="F1723" t="s">
        <v>518</v>
      </c>
      <c r="G1723">
        <v>38.167000000000002</v>
      </c>
      <c r="H1723">
        <v>-0.47599999999999998</v>
      </c>
      <c r="I1723" t="s">
        <v>2912</v>
      </c>
      <c r="J1723" t="s">
        <v>95</v>
      </c>
      <c r="K1723" t="s">
        <v>846</v>
      </c>
      <c r="L1723" t="s">
        <v>48</v>
      </c>
      <c r="M1723" t="s">
        <v>166</v>
      </c>
      <c r="N1723" t="s">
        <v>165</v>
      </c>
      <c r="O1723">
        <v>786</v>
      </c>
      <c r="S1723">
        <v>122</v>
      </c>
      <c r="V1723">
        <v>320.37779999999998</v>
      </c>
      <c r="W1723">
        <v>9.7241225409999998</v>
      </c>
      <c r="AA1723">
        <v>74.650018000000003</v>
      </c>
      <c r="AD1723">
        <v>149.30004099999999</v>
      </c>
      <c r="AG1723">
        <v>191.881382</v>
      </c>
      <c r="AJ1723">
        <v>264.37017359999999</v>
      </c>
      <c r="AM1723">
        <v>122</v>
      </c>
      <c r="AO1723">
        <v>0.44106147499999998</v>
      </c>
    </row>
    <row r="1724" spans="1:41">
      <c r="A1724" t="s">
        <v>2870</v>
      </c>
      <c r="B1724" t="s">
        <v>1489</v>
      </c>
      <c r="C1724" t="s">
        <v>2315</v>
      </c>
      <c r="D1724">
        <v>2012</v>
      </c>
      <c r="E1724" t="s">
        <v>2322</v>
      </c>
      <c r="F1724" t="s">
        <v>518</v>
      </c>
      <c r="G1724">
        <v>38.423000000000002</v>
      </c>
      <c r="H1724">
        <v>-0.38400000000000001</v>
      </c>
      <c r="I1724" t="s">
        <v>2912</v>
      </c>
      <c r="J1724" t="s">
        <v>95</v>
      </c>
      <c r="K1724" t="s">
        <v>846</v>
      </c>
      <c r="L1724" t="s">
        <v>48</v>
      </c>
      <c r="M1724" t="s">
        <v>166</v>
      </c>
      <c r="N1724" t="s">
        <v>165</v>
      </c>
      <c r="O1724">
        <v>787</v>
      </c>
      <c r="S1724">
        <v>220</v>
      </c>
      <c r="V1724">
        <v>610.96252340000001</v>
      </c>
      <c r="W1724">
        <v>5.2629334090000004</v>
      </c>
      <c r="AA1724">
        <v>96.091534499999995</v>
      </c>
      <c r="AD1724">
        <v>192.18306899999999</v>
      </c>
      <c r="AG1724">
        <v>323.50816620000001</v>
      </c>
      <c r="AJ1724">
        <v>491.65483280000001</v>
      </c>
      <c r="AM1724">
        <v>220</v>
      </c>
      <c r="AO1724">
        <v>0.68191136399999996</v>
      </c>
    </row>
    <row r="1725" spans="1:41">
      <c r="A1725" t="s">
        <v>2870</v>
      </c>
      <c r="B1725" t="s">
        <v>1489</v>
      </c>
      <c r="C1725" t="s">
        <v>2315</v>
      </c>
      <c r="D1725">
        <v>2012</v>
      </c>
      <c r="E1725" t="s">
        <v>2322</v>
      </c>
      <c r="F1725" t="s">
        <v>518</v>
      </c>
      <c r="G1725">
        <v>38.423000000000002</v>
      </c>
      <c r="H1725">
        <v>-0.38400000000000001</v>
      </c>
      <c r="I1725" t="s">
        <v>2912</v>
      </c>
      <c r="J1725" t="s">
        <v>95</v>
      </c>
      <c r="K1725" t="s">
        <v>846</v>
      </c>
      <c r="L1725" t="s">
        <v>48</v>
      </c>
      <c r="M1725" t="s">
        <v>166</v>
      </c>
      <c r="N1725" t="s">
        <v>165</v>
      </c>
      <c r="O1725">
        <v>788</v>
      </c>
      <c r="S1725">
        <v>220</v>
      </c>
      <c r="V1725">
        <v>847.34811749999994</v>
      </c>
      <c r="W1725">
        <v>8.0756184090000005</v>
      </c>
      <c r="AA1725">
        <v>109.8055935</v>
      </c>
      <c r="AD1725">
        <v>228.84482740000001</v>
      </c>
      <c r="AG1725">
        <v>426.23487890000001</v>
      </c>
      <c r="AJ1725">
        <v>671.53673790000005</v>
      </c>
      <c r="AM1725">
        <v>220</v>
      </c>
      <c r="AO1725">
        <v>0.64206590900000005</v>
      </c>
    </row>
    <row r="1726" spans="1:41">
      <c r="A1726" t="s">
        <v>2870</v>
      </c>
      <c r="B1726" t="s">
        <v>1489</v>
      </c>
      <c r="C1726" t="s">
        <v>2315</v>
      </c>
      <c r="D1726">
        <v>2012</v>
      </c>
      <c r="E1726" t="s">
        <v>2322</v>
      </c>
      <c r="F1726" t="s">
        <v>518</v>
      </c>
      <c r="G1726">
        <v>38.423000000000002</v>
      </c>
      <c r="H1726">
        <v>-0.38400000000000001</v>
      </c>
      <c r="I1726" t="s">
        <v>2912</v>
      </c>
      <c r="J1726" t="s">
        <v>95</v>
      </c>
      <c r="K1726" t="s">
        <v>846</v>
      </c>
      <c r="L1726" t="s">
        <v>48</v>
      </c>
      <c r="M1726" t="s">
        <v>166</v>
      </c>
      <c r="N1726" t="s">
        <v>165</v>
      </c>
      <c r="O1726">
        <v>789</v>
      </c>
      <c r="S1726">
        <v>220</v>
      </c>
      <c r="V1726">
        <v>478.23637059999999</v>
      </c>
      <c r="W1726">
        <v>6.0885772730000003</v>
      </c>
      <c r="AA1726">
        <v>45.803925</v>
      </c>
      <c r="AD1726">
        <v>95.539271799999995</v>
      </c>
      <c r="AG1726">
        <v>178.286506</v>
      </c>
      <c r="AJ1726">
        <v>315.34121340000002</v>
      </c>
      <c r="AM1726">
        <v>220</v>
      </c>
      <c r="AO1726">
        <v>0.57397795500000004</v>
      </c>
    </row>
    <row r="1727" spans="1:41">
      <c r="A1727" t="s">
        <v>2870</v>
      </c>
      <c r="B1727" t="s">
        <v>1489</v>
      </c>
      <c r="C1727" t="s">
        <v>2315</v>
      </c>
      <c r="D1727">
        <v>2012</v>
      </c>
      <c r="E1727" t="s">
        <v>2321</v>
      </c>
      <c r="F1727" t="s">
        <v>518</v>
      </c>
      <c r="G1727">
        <v>42.293999999999997</v>
      </c>
      <c r="H1727">
        <v>3.2890000000000001</v>
      </c>
      <c r="I1727" t="s">
        <v>2912</v>
      </c>
      <c r="J1727" t="s">
        <v>95</v>
      </c>
      <c r="K1727" t="s">
        <v>846</v>
      </c>
      <c r="L1727" t="s">
        <v>48</v>
      </c>
      <c r="M1727" t="s">
        <v>166</v>
      </c>
      <c r="N1727" t="s">
        <v>165</v>
      </c>
      <c r="O1727">
        <v>790</v>
      </c>
      <c r="S1727">
        <v>145</v>
      </c>
      <c r="V1727">
        <v>521.86739999999998</v>
      </c>
      <c r="W1727">
        <v>12.366335169999999</v>
      </c>
      <c r="AA1727">
        <v>93.963579999999993</v>
      </c>
      <c r="AD1727">
        <v>187.92717999999999</v>
      </c>
      <c r="AG1727">
        <v>313.21197999999998</v>
      </c>
      <c r="AJ1727">
        <v>470.4136345</v>
      </c>
      <c r="AM1727">
        <v>145</v>
      </c>
      <c r="AO1727">
        <v>0.55888965499999999</v>
      </c>
    </row>
    <row r="1728" spans="1:41">
      <c r="A1728" t="s">
        <v>2870</v>
      </c>
      <c r="B1728" t="s">
        <v>1489</v>
      </c>
      <c r="C1728" t="s">
        <v>2315</v>
      </c>
      <c r="D1728">
        <v>2012</v>
      </c>
      <c r="E1728" t="s">
        <v>2321</v>
      </c>
      <c r="F1728" t="s">
        <v>518</v>
      </c>
      <c r="G1728">
        <v>42.293999999999997</v>
      </c>
      <c r="H1728">
        <v>3.2890000000000001</v>
      </c>
      <c r="I1728" t="s">
        <v>2912</v>
      </c>
      <c r="J1728" t="s">
        <v>95</v>
      </c>
      <c r="K1728" t="s">
        <v>846</v>
      </c>
      <c r="L1728" t="s">
        <v>48</v>
      </c>
      <c r="M1728" t="s">
        <v>166</v>
      </c>
      <c r="N1728" t="s">
        <v>165</v>
      </c>
      <c r="O1728">
        <v>791</v>
      </c>
      <c r="S1728">
        <v>155</v>
      </c>
      <c r="V1728">
        <v>345.14139999999998</v>
      </c>
      <c r="W1728">
        <v>10.943504190000001</v>
      </c>
      <c r="AA1728">
        <v>52.213608499999999</v>
      </c>
      <c r="AD1728">
        <v>106.22777600000001</v>
      </c>
      <c r="AG1728">
        <v>178.246666</v>
      </c>
      <c r="AJ1728">
        <v>262.9478575</v>
      </c>
      <c r="AM1728">
        <v>155</v>
      </c>
      <c r="AO1728">
        <v>0.50150645199999999</v>
      </c>
    </row>
    <row r="1729" spans="1:41">
      <c r="A1729" t="s">
        <v>2870</v>
      </c>
      <c r="B1729" t="s">
        <v>1489</v>
      </c>
      <c r="C1729" t="s">
        <v>2315</v>
      </c>
      <c r="D1729">
        <v>2012</v>
      </c>
      <c r="E1729" t="s">
        <v>2321</v>
      </c>
      <c r="F1729" t="s">
        <v>518</v>
      </c>
      <c r="G1729">
        <v>42.293999999999997</v>
      </c>
      <c r="H1729">
        <v>3.2890000000000001</v>
      </c>
      <c r="I1729" t="s">
        <v>2912</v>
      </c>
      <c r="J1729" t="s">
        <v>95</v>
      </c>
      <c r="K1729" t="s">
        <v>846</v>
      </c>
      <c r="L1729" t="s">
        <v>48</v>
      </c>
      <c r="M1729" t="s">
        <v>166</v>
      </c>
      <c r="N1729" t="s">
        <v>165</v>
      </c>
      <c r="O1729">
        <v>792</v>
      </c>
      <c r="S1729">
        <v>140</v>
      </c>
      <c r="V1729">
        <v>635.92449999999997</v>
      </c>
      <c r="W1729">
        <v>13.124766429999999</v>
      </c>
      <c r="AA1729">
        <v>104.5561974</v>
      </c>
      <c r="AD1729">
        <v>212.7171444</v>
      </c>
      <c r="AG1729">
        <v>356.93174040000002</v>
      </c>
      <c r="AJ1729">
        <v>556.32077000000004</v>
      </c>
      <c r="AM1729">
        <v>140</v>
      </c>
      <c r="AO1729">
        <v>0.56779999999999997</v>
      </c>
    </row>
    <row r="1730" spans="1:41">
      <c r="A1730" t="s">
        <v>2870</v>
      </c>
      <c r="B1730" t="s">
        <v>1489</v>
      </c>
      <c r="C1730" t="s">
        <v>2320</v>
      </c>
      <c r="D1730">
        <v>2012</v>
      </c>
      <c r="E1730" t="s">
        <v>2319</v>
      </c>
      <c r="F1730" t="s">
        <v>518</v>
      </c>
      <c r="G1730">
        <v>42.292999999999999</v>
      </c>
      <c r="H1730">
        <v>3.2930000000000001</v>
      </c>
      <c r="I1730" t="s">
        <v>2912</v>
      </c>
      <c r="J1730" t="s">
        <v>95</v>
      </c>
      <c r="K1730" t="s">
        <v>846</v>
      </c>
      <c r="L1730" t="s">
        <v>48</v>
      </c>
      <c r="M1730" t="s">
        <v>166</v>
      </c>
      <c r="N1730" t="s">
        <v>165</v>
      </c>
      <c r="O1730">
        <v>793</v>
      </c>
      <c r="S1730">
        <v>475</v>
      </c>
      <c r="T1730">
        <f>SUM(X1730,V1730)</f>
        <v>2811.6335789</v>
      </c>
      <c r="U1730">
        <f>SUM(Y1730,W1730)</f>
        <v>8.6521854729999994</v>
      </c>
      <c r="V1730">
        <v>786.5273019</v>
      </c>
      <c r="W1730">
        <v>3.128249684</v>
      </c>
      <c r="X1730">
        <v>2025.1062770000001</v>
      </c>
      <c r="Y1730">
        <v>5.5239357890000003</v>
      </c>
      <c r="Z1730">
        <f>SUM(AA1730:AB1730)</f>
        <v>35.072371799999999</v>
      </c>
      <c r="AA1730">
        <v>29.977670079999999</v>
      </c>
      <c r="AB1730">
        <v>5.0947017199999998</v>
      </c>
      <c r="AC1730">
        <f>SUM(AD1730:AE1730)</f>
        <v>68.984550310000003</v>
      </c>
      <c r="AD1730">
        <v>54.87591269</v>
      </c>
      <c r="AE1730">
        <v>14.10863762</v>
      </c>
      <c r="AF1730">
        <f>SUM(AG1730:AH1730)</f>
        <v>137.26202469</v>
      </c>
      <c r="AG1730">
        <v>94.809755640000006</v>
      </c>
      <c r="AH1730">
        <v>42.452269049999998</v>
      </c>
      <c r="AI1730">
        <f>SUM(AJ1730:AK1730)</f>
        <v>331.54273769999998</v>
      </c>
      <c r="AJ1730">
        <v>191.72028750000001</v>
      </c>
      <c r="AK1730">
        <v>139.82245019999999</v>
      </c>
      <c r="AM1730">
        <v>475</v>
      </c>
      <c r="AO1730">
        <v>0.74207347400000001</v>
      </c>
    </row>
    <row r="1731" spans="1:41">
      <c r="A1731" t="s">
        <v>2870</v>
      </c>
      <c r="B1731" t="s">
        <v>1489</v>
      </c>
      <c r="C1731" t="s">
        <v>1586</v>
      </c>
      <c r="D1731">
        <v>2012</v>
      </c>
      <c r="E1731" t="s">
        <v>2318</v>
      </c>
      <c r="F1731" t="s">
        <v>518</v>
      </c>
      <c r="G1731">
        <v>42.292999999999999</v>
      </c>
      <c r="H1731">
        <v>3.2930000000000001</v>
      </c>
      <c r="I1731" t="s">
        <v>2912</v>
      </c>
      <c r="J1731" t="s">
        <v>95</v>
      </c>
      <c r="K1731" t="s">
        <v>846</v>
      </c>
      <c r="L1731" t="s">
        <v>48</v>
      </c>
      <c r="M1731" t="s">
        <v>166</v>
      </c>
      <c r="N1731" t="s">
        <v>165</v>
      </c>
      <c r="O1731">
        <v>794</v>
      </c>
      <c r="S1731">
        <v>320</v>
      </c>
      <c r="T1731">
        <f>SUM(X1731,V1731)</f>
        <v>2366.5790999999999</v>
      </c>
      <c r="U1731">
        <f>SUM(Y1731,W1731)</f>
        <v>9.6537917190000009</v>
      </c>
      <c r="V1731">
        <v>676.22850000000005</v>
      </c>
      <c r="W1731">
        <v>3.148766094</v>
      </c>
      <c r="X1731">
        <v>1690.3506</v>
      </c>
      <c r="Y1731">
        <v>6.505025625</v>
      </c>
      <c r="Z1731">
        <f>SUM(AA1731:AB1731)</f>
        <v>17.013224700000002</v>
      </c>
      <c r="AA1731">
        <v>10.352155140000001</v>
      </c>
      <c r="AB1731">
        <v>6.6610695599999996</v>
      </c>
      <c r="AC1731">
        <f>SUM(AD1731:AE1731)</f>
        <v>34.428297220000005</v>
      </c>
      <c r="AD1731">
        <v>19.62522852</v>
      </c>
      <c r="AE1731">
        <v>14.803068700000001</v>
      </c>
      <c r="AF1731">
        <f>SUM(AG1731:AH1731)</f>
        <v>113.30620175999999</v>
      </c>
      <c r="AG1731">
        <v>53.986452159999999</v>
      </c>
      <c r="AH1731">
        <v>59.319749600000002</v>
      </c>
      <c r="AI1731">
        <f>SUM(AJ1731:AK1731)</f>
        <v>479.43976140000001</v>
      </c>
      <c r="AJ1731">
        <v>193.34463149999999</v>
      </c>
      <c r="AK1731">
        <v>286.09512990000002</v>
      </c>
      <c r="AM1731">
        <v>320</v>
      </c>
      <c r="AO1731">
        <v>0.76983984400000005</v>
      </c>
    </row>
    <row r="1732" spans="1:41">
      <c r="A1732" t="s">
        <v>2870</v>
      </c>
      <c r="B1732" t="s">
        <v>1489</v>
      </c>
      <c r="C1732" t="s">
        <v>2315</v>
      </c>
      <c r="D1732">
        <v>2012</v>
      </c>
      <c r="E1732" t="s">
        <v>2317</v>
      </c>
      <c r="F1732" t="s">
        <v>518</v>
      </c>
      <c r="G1732">
        <v>42.322000000000003</v>
      </c>
      <c r="H1732">
        <v>3.3090000000000002</v>
      </c>
      <c r="I1732" t="s">
        <v>2912</v>
      </c>
      <c r="J1732" t="s">
        <v>95</v>
      </c>
      <c r="K1732" t="s">
        <v>846</v>
      </c>
      <c r="L1732" t="s">
        <v>48</v>
      </c>
      <c r="M1732" t="s">
        <v>166</v>
      </c>
      <c r="N1732" t="s">
        <v>165</v>
      </c>
      <c r="O1732">
        <v>795</v>
      </c>
      <c r="S1732">
        <v>150</v>
      </c>
      <c r="V1732">
        <v>2437.9816999999998</v>
      </c>
      <c r="W1732">
        <v>11.60799733</v>
      </c>
      <c r="AA1732">
        <f>AD1732/2</f>
        <v>390.66449999999998</v>
      </c>
      <c r="AD1732">
        <v>781.32899999999995</v>
      </c>
      <c r="AG1732">
        <v>1159.1552340000001</v>
      </c>
      <c r="AJ1732">
        <v>1698.392331</v>
      </c>
      <c r="AM1732">
        <v>150</v>
      </c>
      <c r="AO1732">
        <v>0.41969600000000001</v>
      </c>
    </row>
    <row r="1733" spans="1:41">
      <c r="A1733" t="s">
        <v>2870</v>
      </c>
      <c r="B1733" t="s">
        <v>1489</v>
      </c>
      <c r="C1733" t="s">
        <v>2315</v>
      </c>
      <c r="D1733">
        <v>2012</v>
      </c>
      <c r="E1733" t="s">
        <v>2316</v>
      </c>
      <c r="F1733" t="s">
        <v>518</v>
      </c>
      <c r="G1733">
        <v>42.045999999999999</v>
      </c>
      <c r="H1733">
        <v>3.2170000000000001</v>
      </c>
      <c r="I1733" t="s">
        <v>2912</v>
      </c>
      <c r="J1733" t="s">
        <v>95</v>
      </c>
      <c r="K1733" t="s">
        <v>846</v>
      </c>
      <c r="L1733" t="s">
        <v>48</v>
      </c>
      <c r="M1733" t="s">
        <v>166</v>
      </c>
      <c r="N1733" t="s">
        <v>165</v>
      </c>
      <c r="O1733">
        <v>796</v>
      </c>
      <c r="S1733">
        <v>200</v>
      </c>
      <c r="V1733">
        <v>1803.308</v>
      </c>
      <c r="W1733">
        <v>9.0165400000000009</v>
      </c>
      <c r="AA1733">
        <v>407.963776</v>
      </c>
      <c r="AD1733">
        <v>937.36417600000004</v>
      </c>
      <c r="AG1733">
        <v>1257.47297</v>
      </c>
      <c r="AJ1733">
        <v>1563.6179999999999</v>
      </c>
      <c r="AM1733">
        <v>200</v>
      </c>
      <c r="AO1733">
        <v>0.61160000000000003</v>
      </c>
    </row>
    <row r="1734" spans="1:41">
      <c r="A1734" t="s">
        <v>2870</v>
      </c>
      <c r="B1734" t="s">
        <v>1489</v>
      </c>
      <c r="C1734" t="s">
        <v>2315</v>
      </c>
      <c r="D1734">
        <v>2012</v>
      </c>
      <c r="E1734" t="s">
        <v>2316</v>
      </c>
      <c r="F1734" t="s">
        <v>518</v>
      </c>
      <c r="G1734">
        <v>42.045999999999999</v>
      </c>
      <c r="H1734">
        <v>3.2170000000000001</v>
      </c>
      <c r="I1734" t="s">
        <v>2912</v>
      </c>
      <c r="J1734" t="s">
        <v>95</v>
      </c>
      <c r="K1734" t="s">
        <v>846</v>
      </c>
      <c r="L1734" t="s">
        <v>48</v>
      </c>
      <c r="M1734" t="s">
        <v>166</v>
      </c>
      <c r="N1734" t="s">
        <v>165</v>
      </c>
      <c r="O1734">
        <v>797</v>
      </c>
      <c r="S1734">
        <v>420</v>
      </c>
      <c r="V1734">
        <v>776.28284250000002</v>
      </c>
      <c r="W1734">
        <v>3.2265619050000001</v>
      </c>
      <c r="AA1734">
        <f>AG1734*(15/50)</f>
        <v>140.82131699999999</v>
      </c>
      <c r="AD1734">
        <f>AG1734*(30/50)</f>
        <v>281.64263399999999</v>
      </c>
      <c r="AG1734">
        <v>469.40438999999998</v>
      </c>
      <c r="AJ1734">
        <v>536.44042999999999</v>
      </c>
      <c r="AM1734">
        <v>420</v>
      </c>
      <c r="AO1734">
        <v>0.79473809500000003</v>
      </c>
    </row>
    <row r="1735" spans="1:41">
      <c r="A1735" t="s">
        <v>2870</v>
      </c>
      <c r="B1735" t="s">
        <v>1489</v>
      </c>
      <c r="C1735" t="s">
        <v>2315</v>
      </c>
      <c r="D1735">
        <v>2012</v>
      </c>
      <c r="E1735" t="s">
        <v>517</v>
      </c>
      <c r="F1735" t="s">
        <v>516</v>
      </c>
      <c r="G1735">
        <v>40.753</v>
      </c>
      <c r="H1735">
        <v>13.9</v>
      </c>
      <c r="I1735" t="s">
        <v>2912</v>
      </c>
      <c r="J1735" t="s">
        <v>95</v>
      </c>
      <c r="K1735" s="5" t="s">
        <v>846</v>
      </c>
      <c r="L1735" t="s">
        <v>48</v>
      </c>
      <c r="M1735" t="s">
        <v>166</v>
      </c>
      <c r="N1735" t="s">
        <v>165</v>
      </c>
      <c r="O1735">
        <v>798</v>
      </c>
      <c r="S1735">
        <v>310</v>
      </c>
      <c r="V1735">
        <v>554.03913120000004</v>
      </c>
      <c r="W1735">
        <v>4.6985391940000003</v>
      </c>
      <c r="AA1735">
        <v>64.484784000000005</v>
      </c>
      <c r="AD1735">
        <v>128.96956800000001</v>
      </c>
      <c r="AG1735">
        <v>214.94927999999999</v>
      </c>
      <c r="AJ1735">
        <v>339.67279079999997</v>
      </c>
      <c r="AM1735">
        <v>310</v>
      </c>
      <c r="AO1735">
        <v>0.485493548</v>
      </c>
    </row>
    <row r="1736" spans="1:41">
      <c r="A1736" t="s">
        <v>2870</v>
      </c>
      <c r="B1736" t="s">
        <v>1489</v>
      </c>
      <c r="C1736" t="s">
        <v>2315</v>
      </c>
      <c r="D1736">
        <v>2012</v>
      </c>
      <c r="E1736" t="s">
        <v>2314</v>
      </c>
      <c r="F1736" t="s">
        <v>518</v>
      </c>
      <c r="G1736">
        <v>38.911799999999999</v>
      </c>
      <c r="H1736">
        <v>1.4582999999999999</v>
      </c>
      <c r="I1736" t="s">
        <v>2912</v>
      </c>
      <c r="J1736" t="s">
        <v>95</v>
      </c>
      <c r="K1736" t="s">
        <v>846</v>
      </c>
      <c r="L1736" t="s">
        <v>48</v>
      </c>
      <c r="M1736" t="s">
        <v>166</v>
      </c>
      <c r="N1736" t="s">
        <v>165</v>
      </c>
      <c r="O1736">
        <v>799</v>
      </c>
      <c r="S1736">
        <v>277</v>
      </c>
      <c r="T1736">
        <f t="shared" ref="T1736:T1747" si="31">SUM(X1736,V1736)</f>
        <v>3424.575327</v>
      </c>
      <c r="U1736">
        <f t="shared" ref="U1736:U1747" si="32">SUM(Y1736,W1736)</f>
        <v>15.314634296000001</v>
      </c>
      <c r="V1736">
        <v>1345.520027</v>
      </c>
      <c r="W1736">
        <v>6.1540122740000003</v>
      </c>
      <c r="X1736">
        <v>2079.0553</v>
      </c>
      <c r="Y1736">
        <v>9.1606220220000001</v>
      </c>
      <c r="Z1736">
        <f t="shared" ref="Z1736:Z1747" si="33">SUM(AA1736:AB1736)</f>
        <v>212.77604830000001</v>
      </c>
      <c r="AA1736">
        <f>AD1736/2</f>
        <v>108.01769640000001</v>
      </c>
      <c r="AB1736">
        <v>104.75835189999999</v>
      </c>
      <c r="AC1736">
        <f t="shared" ref="AC1736:AC1747" si="34">SUM(AD1736:AE1736)</f>
        <v>425.5520965</v>
      </c>
      <c r="AD1736">
        <v>216.03539280000001</v>
      </c>
      <c r="AE1736">
        <v>209.51670369999999</v>
      </c>
      <c r="AF1736">
        <f t="shared" ref="AF1736:AF1741" si="35">SUM(AG1736:AH1736)</f>
        <v>709.25349419999998</v>
      </c>
      <c r="AG1736">
        <v>360.058988</v>
      </c>
      <c r="AH1736">
        <v>349.19450619999998</v>
      </c>
      <c r="AI1736">
        <f t="shared" ref="AI1736:AI1741" si="36">SUM(AJ1736:AK1736)</f>
        <v>1424.5057912</v>
      </c>
      <c r="AJ1736">
        <v>734.83989819999999</v>
      </c>
      <c r="AK1736">
        <v>689.66589299999998</v>
      </c>
      <c r="AM1736">
        <v>277</v>
      </c>
      <c r="AO1736">
        <v>0.81723826700000002</v>
      </c>
    </row>
    <row r="1737" spans="1:41">
      <c r="A1737" t="s">
        <v>2870</v>
      </c>
      <c r="B1737" t="s">
        <v>1489</v>
      </c>
      <c r="C1737" t="s">
        <v>2315</v>
      </c>
      <c r="D1737">
        <v>2012</v>
      </c>
      <c r="E1737" t="s">
        <v>2314</v>
      </c>
      <c r="F1737" t="s">
        <v>518</v>
      </c>
      <c r="G1737">
        <v>38.911799999999999</v>
      </c>
      <c r="H1737">
        <v>1.4582999999999999</v>
      </c>
      <c r="I1737" t="s">
        <v>2912</v>
      </c>
      <c r="J1737" t="s">
        <v>95</v>
      </c>
      <c r="K1737" t="s">
        <v>846</v>
      </c>
      <c r="L1737" t="s">
        <v>48</v>
      </c>
      <c r="M1737" t="s">
        <v>166</v>
      </c>
      <c r="N1737" t="s">
        <v>165</v>
      </c>
      <c r="O1737">
        <v>800</v>
      </c>
      <c r="S1737">
        <v>277</v>
      </c>
      <c r="T1737">
        <f t="shared" si="31"/>
        <v>3015.5178500000002</v>
      </c>
      <c r="U1737">
        <f t="shared" si="32"/>
        <v>13.748718050999999</v>
      </c>
      <c r="V1737">
        <v>961.61635000000001</v>
      </c>
      <c r="W1737">
        <v>4.4394638989999997</v>
      </c>
      <c r="X1737">
        <v>2053.9014999999999</v>
      </c>
      <c r="Y1737">
        <v>9.3092541519999994</v>
      </c>
      <c r="Z1737">
        <f t="shared" si="33"/>
        <v>167.56708739999999</v>
      </c>
      <c r="AA1737">
        <v>51.486994799999998</v>
      </c>
      <c r="AB1737">
        <f>AE1737/2</f>
        <v>116.0800926</v>
      </c>
      <c r="AC1737">
        <f t="shared" si="34"/>
        <v>335.13417479999998</v>
      </c>
      <c r="AD1737">
        <v>102.9739896</v>
      </c>
      <c r="AE1737">
        <v>232.1601852</v>
      </c>
      <c r="AF1737">
        <f t="shared" si="35"/>
        <v>558.55695800000001</v>
      </c>
      <c r="AG1737">
        <v>171.62331599999999</v>
      </c>
      <c r="AH1737">
        <v>386.93364200000002</v>
      </c>
      <c r="AI1737">
        <f t="shared" si="36"/>
        <v>1149.6309302</v>
      </c>
      <c r="AJ1737">
        <v>392.3038439</v>
      </c>
      <c r="AK1737">
        <v>757.32708630000002</v>
      </c>
      <c r="AM1737">
        <v>277</v>
      </c>
      <c r="AO1737">
        <v>0.79533285200000003</v>
      </c>
    </row>
    <row r="1738" spans="1:41">
      <c r="A1738" t="s">
        <v>2870</v>
      </c>
      <c r="B1738" t="s">
        <v>1489</v>
      </c>
      <c r="C1738" t="s">
        <v>2315</v>
      </c>
      <c r="D1738">
        <v>2012</v>
      </c>
      <c r="E1738" t="s">
        <v>2314</v>
      </c>
      <c r="F1738" t="s">
        <v>518</v>
      </c>
      <c r="G1738">
        <v>38.911799999999999</v>
      </c>
      <c r="H1738">
        <v>1.4582999999999999</v>
      </c>
      <c r="I1738" t="s">
        <v>2912</v>
      </c>
      <c r="J1738" t="s">
        <v>95</v>
      </c>
      <c r="K1738" t="s">
        <v>846</v>
      </c>
      <c r="L1738" t="s">
        <v>48</v>
      </c>
      <c r="M1738" t="s">
        <v>166</v>
      </c>
      <c r="N1738" t="s">
        <v>165</v>
      </c>
      <c r="O1738">
        <v>801</v>
      </c>
      <c r="S1738">
        <v>277</v>
      </c>
      <c r="T1738">
        <f t="shared" si="31"/>
        <v>3127.8992853</v>
      </c>
      <c r="U1738">
        <f t="shared" si="32"/>
        <v>13.990269675</v>
      </c>
      <c r="V1738">
        <v>950.45648530000005</v>
      </c>
      <c r="W1738">
        <v>4.5380379059999996</v>
      </c>
      <c r="X1738">
        <v>2177.4427999999998</v>
      </c>
      <c r="Y1738">
        <v>9.4522317690000008</v>
      </c>
      <c r="Z1738">
        <f t="shared" si="33"/>
        <v>187.94744415</v>
      </c>
      <c r="AA1738">
        <v>54.824795999999999</v>
      </c>
      <c r="AB1738">
        <f>AE1738/2</f>
        <v>133.12264815</v>
      </c>
      <c r="AC1738">
        <f t="shared" si="34"/>
        <v>375.89488829999999</v>
      </c>
      <c r="AD1738">
        <f>2*AA1738</f>
        <v>109.649592</v>
      </c>
      <c r="AE1738">
        <v>266.24529630000001</v>
      </c>
      <c r="AF1738">
        <f t="shared" si="35"/>
        <v>626.49148050000008</v>
      </c>
      <c r="AG1738">
        <v>182.74932000000001</v>
      </c>
      <c r="AH1738">
        <v>443.74216050000001</v>
      </c>
      <c r="AI1738">
        <f t="shared" si="36"/>
        <v>1257.1011397</v>
      </c>
      <c r="AJ1738">
        <v>434.26847309999999</v>
      </c>
      <c r="AK1738">
        <v>822.83266660000004</v>
      </c>
      <c r="AM1738">
        <v>277</v>
      </c>
      <c r="AO1738">
        <v>0.82850397099999995</v>
      </c>
    </row>
    <row r="1739" spans="1:41">
      <c r="A1739" t="s">
        <v>2870</v>
      </c>
      <c r="B1739" t="s">
        <v>1489</v>
      </c>
      <c r="C1739" t="s">
        <v>2315</v>
      </c>
      <c r="D1739">
        <v>2012</v>
      </c>
      <c r="E1739" t="s">
        <v>2313</v>
      </c>
      <c r="F1739" t="s">
        <v>518</v>
      </c>
      <c r="G1739">
        <v>38.728000000000002</v>
      </c>
      <c r="H1739">
        <v>1.4572000000000001</v>
      </c>
      <c r="I1739" t="s">
        <v>2912</v>
      </c>
      <c r="J1739" t="s">
        <v>95</v>
      </c>
      <c r="K1739" t="s">
        <v>846</v>
      </c>
      <c r="L1739" t="s">
        <v>48</v>
      </c>
      <c r="M1739" t="s">
        <v>166</v>
      </c>
      <c r="N1739" t="s">
        <v>165</v>
      </c>
      <c r="O1739">
        <v>802</v>
      </c>
      <c r="S1739">
        <v>277</v>
      </c>
      <c r="T1739">
        <f t="shared" si="31"/>
        <v>1278.3674685999999</v>
      </c>
      <c r="U1739">
        <f t="shared" si="32"/>
        <v>18.613859681000001</v>
      </c>
      <c r="V1739">
        <v>614.40286860000003</v>
      </c>
      <c r="W1739">
        <v>9.303270758</v>
      </c>
      <c r="X1739">
        <v>663.96460000000002</v>
      </c>
      <c r="Y1739">
        <v>9.3105889229999992</v>
      </c>
      <c r="Z1739">
        <f t="shared" si="33"/>
        <v>72.365907429999993</v>
      </c>
      <c r="AA1739">
        <v>40.709776179999999</v>
      </c>
      <c r="AB1739">
        <v>31.656131250000001</v>
      </c>
      <c r="AC1739">
        <f t="shared" si="34"/>
        <v>159.85218681999999</v>
      </c>
      <c r="AD1739">
        <v>79.806371979999994</v>
      </c>
      <c r="AE1739">
        <v>80.045814840000006</v>
      </c>
      <c r="AF1739">
        <f t="shared" si="35"/>
        <v>218.17637309999998</v>
      </c>
      <c r="AG1739">
        <v>105.8707692</v>
      </c>
      <c r="AH1739">
        <v>112.30560389999999</v>
      </c>
      <c r="AI1739">
        <f t="shared" si="36"/>
        <v>568.12789799999996</v>
      </c>
      <c r="AJ1739">
        <v>262.2571524</v>
      </c>
      <c r="AK1739">
        <v>305.87074560000002</v>
      </c>
      <c r="AM1739">
        <v>277</v>
      </c>
      <c r="AO1739">
        <v>0.25740974700000002</v>
      </c>
    </row>
    <row r="1740" spans="1:41">
      <c r="A1740" t="s">
        <v>2870</v>
      </c>
      <c r="B1740" t="s">
        <v>1489</v>
      </c>
      <c r="C1740" t="s">
        <v>2315</v>
      </c>
      <c r="D1740">
        <v>2012</v>
      </c>
      <c r="E1740" t="s">
        <v>2313</v>
      </c>
      <c r="F1740" t="s">
        <v>518</v>
      </c>
      <c r="G1740">
        <v>38.728000000000002</v>
      </c>
      <c r="H1740">
        <v>1.4572000000000001</v>
      </c>
      <c r="I1740" t="s">
        <v>2912</v>
      </c>
      <c r="J1740" t="s">
        <v>95</v>
      </c>
      <c r="K1740" t="s">
        <v>846</v>
      </c>
      <c r="L1740" t="s">
        <v>48</v>
      </c>
      <c r="M1740" t="s">
        <v>166</v>
      </c>
      <c r="N1740" t="s">
        <v>165</v>
      </c>
      <c r="O1740">
        <v>803</v>
      </c>
      <c r="S1740">
        <v>277</v>
      </c>
      <c r="T1740">
        <f t="shared" si="31"/>
        <v>1018.6234999999999</v>
      </c>
      <c r="U1740">
        <f t="shared" si="32"/>
        <v>24.003457359999999</v>
      </c>
      <c r="V1740">
        <v>617.80089999999996</v>
      </c>
      <c r="W1740">
        <v>15.31700758</v>
      </c>
      <c r="X1740">
        <v>400.82260000000002</v>
      </c>
      <c r="Y1740">
        <v>8.6864497800000002</v>
      </c>
      <c r="Z1740">
        <f t="shared" si="33"/>
        <v>47.948799999999999</v>
      </c>
      <c r="AA1740">
        <v>34.605024999999998</v>
      </c>
      <c r="AB1740">
        <v>13.343775000000001</v>
      </c>
      <c r="AC1740">
        <f t="shared" si="34"/>
        <v>95.897612510000002</v>
      </c>
      <c r="AD1740">
        <v>69.210071880000001</v>
      </c>
      <c r="AE1740">
        <v>26.687540630000001</v>
      </c>
      <c r="AF1740">
        <f t="shared" si="35"/>
        <v>127.86348751</v>
      </c>
      <c r="AG1740">
        <v>92.280103130000001</v>
      </c>
      <c r="AH1740">
        <v>35.583384379999998</v>
      </c>
      <c r="AI1740">
        <f t="shared" si="36"/>
        <v>319.61950080000003</v>
      </c>
      <c r="AJ1740">
        <v>230.67191320000001</v>
      </c>
      <c r="AK1740">
        <v>88.947587600000006</v>
      </c>
      <c r="AM1740">
        <v>277</v>
      </c>
      <c r="AO1740">
        <v>0.16316570399999999</v>
      </c>
    </row>
    <row r="1741" spans="1:41">
      <c r="A1741" t="s">
        <v>2870</v>
      </c>
      <c r="B1741" t="s">
        <v>1489</v>
      </c>
      <c r="C1741" t="s">
        <v>2315</v>
      </c>
      <c r="D1741">
        <v>2012</v>
      </c>
      <c r="E1741" t="s">
        <v>2313</v>
      </c>
      <c r="F1741" t="s">
        <v>518</v>
      </c>
      <c r="G1741">
        <v>38.728000000000002</v>
      </c>
      <c r="H1741">
        <v>1.4572000000000001</v>
      </c>
      <c r="I1741" t="s">
        <v>2912</v>
      </c>
      <c r="J1741" t="s">
        <v>95</v>
      </c>
      <c r="K1741" t="s">
        <v>846</v>
      </c>
      <c r="L1741" t="s">
        <v>48</v>
      </c>
      <c r="M1741" t="s">
        <v>166</v>
      </c>
      <c r="N1741" t="s">
        <v>165</v>
      </c>
      <c r="O1741">
        <v>804</v>
      </c>
      <c r="S1741">
        <v>277</v>
      </c>
      <c r="T1741">
        <f t="shared" si="31"/>
        <v>1279.0237999999999</v>
      </c>
      <c r="U1741">
        <f t="shared" si="32"/>
        <v>17.464679241999999</v>
      </c>
      <c r="V1741">
        <v>561.11980000000005</v>
      </c>
      <c r="W1741">
        <v>8.0310833939999995</v>
      </c>
      <c r="X1741">
        <v>717.904</v>
      </c>
      <c r="Y1741">
        <v>9.4335958479999995</v>
      </c>
      <c r="Z1741">
        <f t="shared" si="33"/>
        <v>69.967918749999995</v>
      </c>
      <c r="AA1741">
        <v>44.729412500000002</v>
      </c>
      <c r="AB1741">
        <v>25.23850625</v>
      </c>
      <c r="AC1741">
        <f t="shared" si="34"/>
        <v>153.09270391000001</v>
      </c>
      <c r="AD1741">
        <v>85.862998439999998</v>
      </c>
      <c r="AE1741">
        <v>67.229705469999999</v>
      </c>
      <c r="AF1741">
        <f t="shared" si="35"/>
        <v>208.50922738</v>
      </c>
      <c r="AG1741">
        <v>113.2853891</v>
      </c>
      <c r="AH1741">
        <v>95.223838279999995</v>
      </c>
      <c r="AI1741">
        <f t="shared" si="36"/>
        <v>541.02078400000005</v>
      </c>
      <c r="AJ1741">
        <v>277.82580259999997</v>
      </c>
      <c r="AK1741">
        <v>263.19498140000002</v>
      </c>
      <c r="AM1741">
        <v>277</v>
      </c>
      <c r="AO1741">
        <v>0.27427256300000002</v>
      </c>
    </row>
    <row r="1742" spans="1:41">
      <c r="A1742" t="s">
        <v>2870</v>
      </c>
      <c r="B1742" t="s">
        <v>1489</v>
      </c>
      <c r="C1742" t="s">
        <v>2315</v>
      </c>
      <c r="D1742">
        <v>2012</v>
      </c>
      <c r="E1742" t="s">
        <v>2313</v>
      </c>
      <c r="F1742" t="s">
        <v>518</v>
      </c>
      <c r="G1742">
        <v>38.728000000000002</v>
      </c>
      <c r="H1742">
        <v>1.4572000000000001</v>
      </c>
      <c r="I1742" t="s">
        <v>2912</v>
      </c>
      <c r="J1742" t="s">
        <v>95</v>
      </c>
      <c r="K1742" t="s">
        <v>846</v>
      </c>
      <c r="L1742" t="s">
        <v>48</v>
      </c>
      <c r="M1742" t="s">
        <v>166</v>
      </c>
      <c r="N1742" t="s">
        <v>165</v>
      </c>
      <c r="O1742">
        <v>805</v>
      </c>
      <c r="S1742">
        <v>39</v>
      </c>
      <c r="T1742">
        <f t="shared" si="31"/>
        <v>628.55439999999999</v>
      </c>
      <c r="U1742">
        <f t="shared" si="32"/>
        <v>10.987525642</v>
      </c>
      <c r="V1742">
        <v>16.458200000000001</v>
      </c>
      <c r="W1742">
        <v>0.28670769200000001</v>
      </c>
      <c r="X1742">
        <v>612.09619999999995</v>
      </c>
      <c r="Y1742">
        <v>10.700817949999999</v>
      </c>
      <c r="Z1742">
        <f t="shared" si="33"/>
        <v>219.75309999999999</v>
      </c>
      <c r="AA1742">
        <v>3.5529999999999999</v>
      </c>
      <c r="AB1742">
        <v>216.20009999999999</v>
      </c>
      <c r="AC1742">
        <f t="shared" si="34"/>
        <v>485.19296230000003</v>
      </c>
      <c r="AD1742">
        <v>11.0227904</v>
      </c>
      <c r="AE1742">
        <v>474.17017190000001</v>
      </c>
      <c r="AM1742">
        <v>39</v>
      </c>
      <c r="AO1742">
        <v>1.505130769</v>
      </c>
    </row>
    <row r="1743" spans="1:41">
      <c r="A1743" t="s">
        <v>2870</v>
      </c>
      <c r="B1743" t="s">
        <v>1489</v>
      </c>
      <c r="C1743" t="s">
        <v>2315</v>
      </c>
      <c r="D1743">
        <v>2012</v>
      </c>
      <c r="E1743" t="s">
        <v>2313</v>
      </c>
      <c r="F1743" t="s">
        <v>518</v>
      </c>
      <c r="G1743">
        <v>38.728000000000002</v>
      </c>
      <c r="H1743">
        <v>1.4572000000000001</v>
      </c>
      <c r="I1743" t="s">
        <v>2912</v>
      </c>
      <c r="J1743" t="s">
        <v>95</v>
      </c>
      <c r="K1743" t="s">
        <v>846</v>
      </c>
      <c r="L1743" t="s">
        <v>48</v>
      </c>
      <c r="M1743" t="s">
        <v>166</v>
      </c>
      <c r="N1743" t="s">
        <v>165</v>
      </c>
      <c r="O1743">
        <v>806</v>
      </c>
      <c r="S1743">
        <v>45</v>
      </c>
      <c r="T1743">
        <f t="shared" si="31"/>
        <v>716.43389999999999</v>
      </c>
      <c r="U1743">
        <f t="shared" si="32"/>
        <v>10.772424443</v>
      </c>
      <c r="V1743">
        <v>17.217600000000001</v>
      </c>
      <c r="W1743">
        <v>0.25897333300000003</v>
      </c>
      <c r="X1743">
        <v>699.21630000000005</v>
      </c>
      <c r="Y1743">
        <v>10.51345111</v>
      </c>
      <c r="Z1743">
        <f t="shared" si="33"/>
        <v>239.84790000000001</v>
      </c>
      <c r="AA1743">
        <v>9.0431000000000008</v>
      </c>
      <c r="AB1743">
        <v>230.8048</v>
      </c>
      <c r="AC1743">
        <f t="shared" si="34"/>
        <v>573.23570858000005</v>
      </c>
      <c r="AD1743">
        <v>16.698976179999999</v>
      </c>
      <c r="AE1743">
        <v>556.53673240000001</v>
      </c>
      <c r="AM1743">
        <v>45</v>
      </c>
      <c r="AO1743">
        <v>1.5113066669999999</v>
      </c>
    </row>
    <row r="1744" spans="1:41">
      <c r="A1744" t="s">
        <v>2870</v>
      </c>
      <c r="B1744" t="s">
        <v>1489</v>
      </c>
      <c r="C1744" t="s">
        <v>2315</v>
      </c>
      <c r="D1744">
        <v>2012</v>
      </c>
      <c r="E1744" t="s">
        <v>2312</v>
      </c>
      <c r="F1744" t="s">
        <v>513</v>
      </c>
      <c r="G1744">
        <v>35.96</v>
      </c>
      <c r="H1744">
        <v>14.43</v>
      </c>
      <c r="I1744" t="s">
        <v>2912</v>
      </c>
      <c r="J1744" t="s">
        <v>95</v>
      </c>
      <c r="K1744" s="5" t="s">
        <v>846</v>
      </c>
      <c r="L1744" t="s">
        <v>48</v>
      </c>
      <c r="M1744" t="s">
        <v>166</v>
      </c>
      <c r="N1744" t="s">
        <v>165</v>
      </c>
      <c r="O1744">
        <v>807</v>
      </c>
      <c r="S1744">
        <v>174</v>
      </c>
      <c r="T1744">
        <f t="shared" si="31"/>
        <v>578.71540000000005</v>
      </c>
      <c r="U1744">
        <f t="shared" si="32"/>
        <v>13.713745977</v>
      </c>
      <c r="V1744">
        <v>401.95420000000001</v>
      </c>
      <c r="W1744">
        <v>8.9278264370000002</v>
      </c>
      <c r="X1744">
        <v>176.7612</v>
      </c>
      <c r="Y1744">
        <v>4.7859195400000001</v>
      </c>
      <c r="Z1744">
        <f t="shared" si="33"/>
        <v>33.84557813</v>
      </c>
      <c r="AA1744">
        <v>15.04378125</v>
      </c>
      <c r="AB1744">
        <v>18.801796880000001</v>
      </c>
      <c r="AC1744">
        <f t="shared" si="34"/>
        <v>67.691156250000006</v>
      </c>
      <c r="AD1744">
        <v>30.087562500000001</v>
      </c>
      <c r="AE1744">
        <v>37.603593750000002</v>
      </c>
      <c r="AF1744">
        <f>SUM(AG1744:AH1744)</f>
        <v>113.4830948</v>
      </c>
      <c r="AG1744">
        <v>60.584995919999997</v>
      </c>
      <c r="AH1744">
        <v>52.898098879999999</v>
      </c>
      <c r="AI1744">
        <f>SUM(AJ1744:AK1744)</f>
        <v>228.11385956000001</v>
      </c>
      <c r="AJ1744">
        <v>139.7046698</v>
      </c>
      <c r="AK1744">
        <v>88.409189760000004</v>
      </c>
      <c r="AM1744">
        <v>174</v>
      </c>
      <c r="AO1744">
        <v>0.254328736</v>
      </c>
    </row>
    <row r="1745" spans="1:44">
      <c r="A1745" t="s">
        <v>2870</v>
      </c>
      <c r="B1745" t="s">
        <v>1489</v>
      </c>
      <c r="C1745" t="s">
        <v>2315</v>
      </c>
      <c r="D1745">
        <v>2012</v>
      </c>
      <c r="E1745" t="s">
        <v>2312</v>
      </c>
      <c r="F1745" t="s">
        <v>513</v>
      </c>
      <c r="G1745">
        <v>35.96</v>
      </c>
      <c r="H1745">
        <v>14.43</v>
      </c>
      <c r="I1745" t="s">
        <v>2912</v>
      </c>
      <c r="J1745" t="s">
        <v>95</v>
      </c>
      <c r="K1745" s="5" t="s">
        <v>846</v>
      </c>
      <c r="L1745" t="s">
        <v>48</v>
      </c>
      <c r="M1745" t="s">
        <v>166</v>
      </c>
      <c r="N1745" t="s">
        <v>165</v>
      </c>
      <c r="O1745">
        <v>808</v>
      </c>
      <c r="S1745">
        <v>170</v>
      </c>
      <c r="T1745">
        <f t="shared" si="31"/>
        <v>923.99670000000003</v>
      </c>
      <c r="U1745">
        <f t="shared" si="32"/>
        <v>12.904836470999999</v>
      </c>
      <c r="V1745">
        <v>602.73050000000001</v>
      </c>
      <c r="W1745">
        <v>7.934847059</v>
      </c>
      <c r="X1745">
        <v>321.26620000000003</v>
      </c>
      <c r="Y1745">
        <v>4.9699894120000003</v>
      </c>
      <c r="Z1745">
        <f t="shared" si="33"/>
        <v>60.779029420000001</v>
      </c>
      <c r="AA1745">
        <v>34.270588240000002</v>
      </c>
      <c r="AB1745">
        <v>26.508441179999998</v>
      </c>
      <c r="AC1745">
        <f t="shared" si="34"/>
        <v>121.55805882</v>
      </c>
      <c r="AD1745">
        <v>68.541176469999996</v>
      </c>
      <c r="AE1745">
        <v>53.016882350000003</v>
      </c>
      <c r="AF1745">
        <f>SUM(AG1745:AH1745)</f>
        <v>174.80101536000001</v>
      </c>
      <c r="AG1745">
        <v>99.566596160000003</v>
      </c>
      <c r="AH1745">
        <v>75.234419200000005</v>
      </c>
      <c r="AI1745">
        <f>SUM(AJ1745:AK1745)</f>
        <v>276.6395933</v>
      </c>
      <c r="AJ1745">
        <v>159.74941419999999</v>
      </c>
      <c r="AK1745">
        <v>116.8901791</v>
      </c>
      <c r="AM1745">
        <v>170</v>
      </c>
      <c r="AO1745">
        <v>0.39361499999999999</v>
      </c>
    </row>
    <row r="1746" spans="1:44">
      <c r="A1746" t="s">
        <v>2870</v>
      </c>
      <c r="B1746" t="s">
        <v>1489</v>
      </c>
      <c r="C1746" t="s">
        <v>2315</v>
      </c>
      <c r="D1746">
        <v>2012</v>
      </c>
      <c r="E1746" t="s">
        <v>2312</v>
      </c>
      <c r="F1746" t="s">
        <v>513</v>
      </c>
      <c r="G1746">
        <v>35.96</v>
      </c>
      <c r="H1746">
        <v>14.43</v>
      </c>
      <c r="I1746" t="s">
        <v>2912</v>
      </c>
      <c r="J1746" t="s">
        <v>95</v>
      </c>
      <c r="K1746" s="5" t="s">
        <v>846</v>
      </c>
      <c r="L1746" t="s">
        <v>48</v>
      </c>
      <c r="M1746" t="s">
        <v>166</v>
      </c>
      <c r="N1746" t="s">
        <v>165</v>
      </c>
      <c r="O1746">
        <v>809</v>
      </c>
      <c r="S1746">
        <v>170</v>
      </c>
      <c r="T1746">
        <f t="shared" si="31"/>
        <v>1503.5104999999999</v>
      </c>
      <c r="U1746">
        <f t="shared" si="32"/>
        <v>16.741531765000001</v>
      </c>
      <c r="V1746">
        <v>557.9049</v>
      </c>
      <c r="W1746">
        <v>9.4100547060000004</v>
      </c>
      <c r="X1746">
        <v>945.60559999999998</v>
      </c>
      <c r="Y1746">
        <v>7.331477059</v>
      </c>
      <c r="Z1746">
        <f t="shared" si="33"/>
        <v>59.042911770000003</v>
      </c>
      <c r="AA1746">
        <v>48.206647060000002</v>
      </c>
      <c r="AB1746">
        <v>10.83626471</v>
      </c>
      <c r="AC1746">
        <f t="shared" si="34"/>
        <v>118.08582353</v>
      </c>
      <c r="AD1746">
        <v>96.413294120000003</v>
      </c>
      <c r="AE1746">
        <v>21.672529409999999</v>
      </c>
      <c r="AF1746">
        <f>SUM(AG1746:AH1746)</f>
        <v>202.86635808</v>
      </c>
      <c r="AG1746">
        <v>141.56355679999999</v>
      </c>
      <c r="AH1746">
        <v>61.302801279999997</v>
      </c>
      <c r="AI1746">
        <f>SUM(AJ1746:AK1746)</f>
        <v>392.66625580000004</v>
      </c>
      <c r="AJ1746">
        <v>230.35216890000001</v>
      </c>
      <c r="AK1746">
        <v>162.31408690000001</v>
      </c>
      <c r="AM1746">
        <v>170</v>
      </c>
      <c r="AO1746">
        <v>0.61611117599999998</v>
      </c>
    </row>
    <row r="1747" spans="1:44">
      <c r="A1747" t="s">
        <v>2870</v>
      </c>
      <c r="B1747" t="s">
        <v>1489</v>
      </c>
      <c r="C1747" t="s">
        <v>2315</v>
      </c>
      <c r="D1747">
        <v>2012</v>
      </c>
      <c r="E1747" t="s">
        <v>2310</v>
      </c>
      <c r="F1747" t="s">
        <v>513</v>
      </c>
      <c r="G1747">
        <v>35.972000000000001</v>
      </c>
      <c r="H1747">
        <v>14.362399999999999</v>
      </c>
      <c r="I1747" t="s">
        <v>2912</v>
      </c>
      <c r="J1747" t="s">
        <v>95</v>
      </c>
      <c r="K1747" s="5" t="s">
        <v>846</v>
      </c>
      <c r="L1747" t="s">
        <v>48</v>
      </c>
      <c r="M1747" t="s">
        <v>166</v>
      </c>
      <c r="N1747" t="s">
        <v>165</v>
      </c>
      <c r="O1747">
        <v>810</v>
      </c>
      <c r="S1747">
        <v>243</v>
      </c>
      <c r="T1747">
        <f t="shared" si="31"/>
        <v>2827.3231999999998</v>
      </c>
      <c r="U1747">
        <f t="shared" si="32"/>
        <v>19.26660905</v>
      </c>
      <c r="V1747">
        <v>1219.3090999999999</v>
      </c>
      <c r="W1747">
        <v>10.600609049999999</v>
      </c>
      <c r="X1747">
        <v>1608.0141000000001</v>
      </c>
      <c r="Y1747">
        <v>8.6660000000000004</v>
      </c>
      <c r="Z1747">
        <f t="shared" si="33"/>
        <v>75.623625000000004</v>
      </c>
      <c r="AA1747">
        <v>65.673524999999998</v>
      </c>
      <c r="AB1747">
        <v>9.9501000000000008</v>
      </c>
      <c r="AC1747">
        <f t="shared" si="34"/>
        <v>185.41665</v>
      </c>
      <c r="AD1747">
        <v>148.29387500000001</v>
      </c>
      <c r="AE1747">
        <v>37.122774999999997</v>
      </c>
      <c r="AF1747">
        <f>SUM(AG1747:AH1747)</f>
        <v>253.75484999999998</v>
      </c>
      <c r="AG1747">
        <v>182.18742499999999</v>
      </c>
      <c r="AH1747">
        <v>71.567425</v>
      </c>
      <c r="AI1747">
        <f>SUM(AJ1747:AK1747)</f>
        <v>903.74399999999991</v>
      </c>
      <c r="AJ1747">
        <v>570.21929999999998</v>
      </c>
      <c r="AK1747">
        <v>333.5247</v>
      </c>
      <c r="AM1747">
        <v>243</v>
      </c>
      <c r="AO1747">
        <v>0.71170781900000002</v>
      </c>
    </row>
    <row r="1748" spans="1:44">
      <c r="A1748" s="5" t="s">
        <v>2980</v>
      </c>
      <c r="B1748" s="5" t="s">
        <v>717</v>
      </c>
      <c r="C1748" s="5"/>
      <c r="D1748" s="5">
        <v>2018</v>
      </c>
      <c r="E1748" s="5" t="s">
        <v>721</v>
      </c>
      <c r="F1748" s="5" t="s">
        <v>66</v>
      </c>
      <c r="G1748" s="5">
        <v>24.941199999999998</v>
      </c>
      <c r="H1748" s="5">
        <v>-80.864199999999997</v>
      </c>
      <c r="I1748" s="5" t="s">
        <v>50</v>
      </c>
      <c r="J1748" s="5" t="s">
        <v>217</v>
      </c>
      <c r="K1748" s="5" t="s">
        <v>217</v>
      </c>
      <c r="L1748" s="5" t="s">
        <v>48</v>
      </c>
      <c r="M1748" s="5" t="s">
        <v>146</v>
      </c>
      <c r="N1748" s="5" t="s">
        <v>47</v>
      </c>
      <c r="O1748" s="5" t="s">
        <v>2728</v>
      </c>
      <c r="P1748" s="5"/>
      <c r="Q1748" s="5"/>
      <c r="R1748" s="5"/>
      <c r="S1748" s="5">
        <v>102</v>
      </c>
      <c r="T1748" s="5">
        <f t="shared" ref="T1748:U1753" si="37">V1748+X1748</f>
        <v>809.08223320000002</v>
      </c>
      <c r="U1748" s="5">
        <f t="shared" si="37"/>
        <v>11.987897613000001</v>
      </c>
      <c r="V1748" s="5">
        <v>192.82140380000001</v>
      </c>
      <c r="W1748" s="5">
        <v>2.921105839</v>
      </c>
      <c r="X1748" s="5">
        <v>616.26082940000003</v>
      </c>
      <c r="Y1748" s="5">
        <v>9.0667917740000004</v>
      </c>
      <c r="Z1748" s="5">
        <f t="shared" ref="Z1748:Z1753" si="38">AA1748+AB1748</f>
        <v>88.858895039999993</v>
      </c>
      <c r="AA1748" s="5">
        <v>27.00510543</v>
      </c>
      <c r="AB1748" s="5">
        <v>61.85378961</v>
      </c>
      <c r="AC1748" s="5">
        <f t="shared" ref="AC1748:AC1753" si="39">AD1748+AE1748</f>
        <v>186.84157152</v>
      </c>
      <c r="AD1748" s="5">
        <v>55.170379920000002</v>
      </c>
      <c r="AE1748" s="5">
        <v>131.67119159999999</v>
      </c>
      <c r="AF1748" s="5">
        <f t="shared" ref="AF1748:AF1753" si="40">AG1748+AH1748</f>
        <v>344.30849332000003</v>
      </c>
      <c r="AG1748" s="5">
        <v>95.029192620000003</v>
      </c>
      <c r="AH1748" s="5">
        <v>249.27930069999999</v>
      </c>
      <c r="AI1748" s="5">
        <f t="shared" ref="AI1748:AI1753" si="41">AJ1748+AK1748</f>
        <v>786.63275160000001</v>
      </c>
      <c r="AJ1748" s="5">
        <v>188.0197287</v>
      </c>
      <c r="AK1748" s="5">
        <v>598.61302290000003</v>
      </c>
      <c r="AL1748" s="5"/>
      <c r="AM1748" s="5">
        <v>102</v>
      </c>
      <c r="AN1748" s="5"/>
      <c r="AO1748" s="5">
        <v>0.68360606000000002</v>
      </c>
      <c r="AP1748" s="5"/>
      <c r="AQ1748" s="5"/>
      <c r="AR1748" s="5"/>
    </row>
    <row r="1749" spans="1:44">
      <c r="A1749" s="5" t="s">
        <v>2980</v>
      </c>
      <c r="B1749" s="5" t="s">
        <v>717</v>
      </c>
      <c r="C1749" s="5"/>
      <c r="D1749" s="5">
        <v>2018</v>
      </c>
      <c r="E1749" s="5" t="s">
        <v>720</v>
      </c>
      <c r="F1749" s="5" t="s">
        <v>66</v>
      </c>
      <c r="G1749" s="5">
        <v>25.024799999999999</v>
      </c>
      <c r="H1749" s="5">
        <v>-80.680999999999997</v>
      </c>
      <c r="I1749" s="5" t="s">
        <v>50</v>
      </c>
      <c r="J1749" s="5" t="s">
        <v>217</v>
      </c>
      <c r="K1749" s="5" t="s">
        <v>217</v>
      </c>
      <c r="L1749" s="5" t="s">
        <v>48</v>
      </c>
      <c r="M1749" s="5" t="s">
        <v>146</v>
      </c>
      <c r="N1749" s="5" t="s">
        <v>47</v>
      </c>
      <c r="O1749" s="5" t="s">
        <v>2728</v>
      </c>
      <c r="P1749" s="5"/>
      <c r="Q1749" s="5"/>
      <c r="R1749" s="5"/>
      <c r="S1749" s="5">
        <v>100</v>
      </c>
      <c r="T1749" s="5">
        <f t="shared" si="37"/>
        <v>920.73168229999999</v>
      </c>
      <c r="U1749" s="5">
        <f t="shared" si="37"/>
        <v>12.381114059000002</v>
      </c>
      <c r="V1749" s="5">
        <v>175.03596909999999</v>
      </c>
      <c r="W1749" s="5">
        <v>2.3389897190000002</v>
      </c>
      <c r="X1749" s="5">
        <v>745.6957132</v>
      </c>
      <c r="Y1749" s="5">
        <v>10.042124340000001</v>
      </c>
      <c r="Z1749" s="5">
        <f t="shared" si="38"/>
        <v>150.45496800000001</v>
      </c>
      <c r="AA1749" s="5">
        <v>34.563733300000003</v>
      </c>
      <c r="AB1749" s="5">
        <v>115.8912347</v>
      </c>
      <c r="AC1749" s="5">
        <f t="shared" si="39"/>
        <v>274.98669085</v>
      </c>
      <c r="AD1749" s="5">
        <v>59.433680649999999</v>
      </c>
      <c r="AE1749" s="5">
        <v>215.55301019999999</v>
      </c>
      <c r="AF1749" s="5">
        <f t="shared" si="40"/>
        <v>437.60880352000004</v>
      </c>
      <c r="AG1749" s="5">
        <v>89.805198219999994</v>
      </c>
      <c r="AH1749" s="5">
        <v>347.80360530000002</v>
      </c>
      <c r="AI1749" s="5">
        <f t="shared" si="41"/>
        <v>920.73168229999999</v>
      </c>
      <c r="AJ1749" s="5">
        <v>175.03596909999999</v>
      </c>
      <c r="AK1749" s="5">
        <v>745.6957132</v>
      </c>
      <c r="AL1749" s="5"/>
      <c r="AM1749" s="5">
        <v>100</v>
      </c>
      <c r="AN1749" s="5"/>
      <c r="AO1749" s="5">
        <v>0.76211333299999995</v>
      </c>
      <c r="AP1749" s="5"/>
      <c r="AQ1749" s="5"/>
      <c r="AR1749" s="5"/>
    </row>
    <row r="1750" spans="1:44">
      <c r="A1750" s="5" t="s">
        <v>2980</v>
      </c>
      <c r="B1750" s="5" t="s">
        <v>717</v>
      </c>
      <c r="C1750" s="5"/>
      <c r="D1750" s="5">
        <v>2018</v>
      </c>
      <c r="E1750" s="5" t="s">
        <v>719</v>
      </c>
      <c r="F1750" s="5" t="s">
        <v>66</v>
      </c>
      <c r="G1750" s="5">
        <v>25.034300000000002</v>
      </c>
      <c r="H1750" s="5">
        <v>-80.639700000000005</v>
      </c>
      <c r="I1750" s="5" t="s">
        <v>50</v>
      </c>
      <c r="J1750" s="5" t="s">
        <v>217</v>
      </c>
      <c r="K1750" s="5" t="s">
        <v>217</v>
      </c>
      <c r="L1750" s="5" t="s">
        <v>48</v>
      </c>
      <c r="M1750" s="5" t="s">
        <v>146</v>
      </c>
      <c r="N1750" s="5" t="s">
        <v>47</v>
      </c>
      <c r="O1750" s="5" t="s">
        <v>2728</v>
      </c>
      <c r="P1750" s="5"/>
      <c r="Q1750" s="5"/>
      <c r="R1750" s="5"/>
      <c r="S1750" s="5">
        <v>100</v>
      </c>
      <c r="T1750" s="5">
        <f t="shared" si="37"/>
        <v>932.1018074000001</v>
      </c>
      <c r="U1750" s="5">
        <f t="shared" si="37"/>
        <v>12.103349998999999</v>
      </c>
      <c r="V1750" s="5">
        <v>166.69965450000001</v>
      </c>
      <c r="W1750" s="5">
        <v>2.1573499329999999</v>
      </c>
      <c r="X1750" s="5">
        <v>765.40215290000003</v>
      </c>
      <c r="Y1750" s="5">
        <v>9.9460000659999999</v>
      </c>
      <c r="Z1750" s="5">
        <f t="shared" si="38"/>
        <v>127.20857162999999</v>
      </c>
      <c r="AA1750" s="5">
        <v>24.875072830000001</v>
      </c>
      <c r="AB1750" s="5">
        <v>102.3334988</v>
      </c>
      <c r="AC1750" s="5">
        <f t="shared" si="39"/>
        <v>238.56050575</v>
      </c>
      <c r="AD1750" s="5">
        <v>44.906845750000002</v>
      </c>
      <c r="AE1750" s="5">
        <v>193.65366</v>
      </c>
      <c r="AF1750" s="5">
        <f t="shared" si="40"/>
        <v>407.93439576999998</v>
      </c>
      <c r="AG1750" s="5">
        <v>72.617079869999998</v>
      </c>
      <c r="AH1750" s="5">
        <v>335.31731589999998</v>
      </c>
      <c r="AI1750" s="5">
        <f t="shared" si="41"/>
        <v>932.1018074000001</v>
      </c>
      <c r="AJ1750" s="5">
        <v>166.69965450000001</v>
      </c>
      <c r="AK1750" s="5">
        <v>765.40215290000003</v>
      </c>
      <c r="AL1750" s="5"/>
      <c r="AM1750" s="5">
        <v>100</v>
      </c>
      <c r="AN1750" s="5"/>
      <c r="AO1750" s="5">
        <v>0.79042000000000001</v>
      </c>
      <c r="AP1750" s="5"/>
      <c r="AQ1750" s="5"/>
      <c r="AR1750" s="5"/>
    </row>
    <row r="1751" spans="1:44">
      <c r="A1751" s="5" t="s">
        <v>2980</v>
      </c>
      <c r="B1751" s="5" t="s">
        <v>717</v>
      </c>
      <c r="C1751" s="5"/>
      <c r="D1751" s="5">
        <v>2018</v>
      </c>
      <c r="E1751" s="5" t="s">
        <v>719</v>
      </c>
      <c r="F1751" s="5" t="s">
        <v>66</v>
      </c>
      <c r="G1751" s="5">
        <v>25.034300000000002</v>
      </c>
      <c r="H1751" s="5">
        <v>-80.639700000000005</v>
      </c>
      <c r="I1751" s="5" t="s">
        <v>50</v>
      </c>
      <c r="J1751" s="5" t="s">
        <v>217</v>
      </c>
      <c r="K1751" s="5" t="s">
        <v>217</v>
      </c>
      <c r="L1751" s="5" t="s">
        <v>48</v>
      </c>
      <c r="M1751" s="5" t="s">
        <v>146</v>
      </c>
      <c r="N1751" s="5" t="s">
        <v>47</v>
      </c>
      <c r="O1751" s="5" t="s">
        <v>2727</v>
      </c>
      <c r="P1751" s="5"/>
      <c r="Q1751" s="5"/>
      <c r="R1751" s="5"/>
      <c r="S1751" s="5">
        <v>100</v>
      </c>
      <c r="T1751" s="5">
        <f t="shared" si="37"/>
        <v>843.82282809999992</v>
      </c>
      <c r="U1751" s="5">
        <f t="shared" si="37"/>
        <v>12.127928054</v>
      </c>
      <c r="V1751" s="5">
        <v>162.2086314</v>
      </c>
      <c r="W1751" s="5">
        <v>2.2842831760000002</v>
      </c>
      <c r="X1751" s="5">
        <v>681.61419669999998</v>
      </c>
      <c r="Y1751" s="5">
        <v>9.8436448779999992</v>
      </c>
      <c r="Z1751" s="5">
        <f t="shared" si="38"/>
        <v>98.163877099999993</v>
      </c>
      <c r="AA1751" s="5">
        <v>21.36864362</v>
      </c>
      <c r="AB1751" s="5">
        <v>76.795233479999993</v>
      </c>
      <c r="AC1751" s="5">
        <f t="shared" si="39"/>
        <v>221.81062546999999</v>
      </c>
      <c r="AD1751" s="5">
        <v>47.456555770000001</v>
      </c>
      <c r="AE1751" s="5">
        <v>174.3540697</v>
      </c>
      <c r="AF1751" s="5">
        <f t="shared" si="40"/>
        <v>380.46947179</v>
      </c>
      <c r="AG1751" s="5">
        <v>81.858558889999998</v>
      </c>
      <c r="AH1751" s="5">
        <v>298.61091290000002</v>
      </c>
      <c r="AI1751" s="5">
        <f t="shared" si="41"/>
        <v>843.82282809999992</v>
      </c>
      <c r="AJ1751" s="5">
        <v>162.2086314</v>
      </c>
      <c r="AK1751" s="5">
        <v>681.61419669999998</v>
      </c>
      <c r="AL1751" s="5"/>
      <c r="AM1751" s="5">
        <v>100</v>
      </c>
      <c r="AN1751" s="5"/>
      <c r="AO1751" s="5">
        <v>0.71579999999999999</v>
      </c>
      <c r="AP1751" s="5"/>
      <c r="AQ1751" s="5"/>
      <c r="AR1751" s="5"/>
    </row>
    <row r="1752" spans="1:44">
      <c r="A1752" s="5" t="s">
        <v>2980</v>
      </c>
      <c r="B1752" s="5" t="s">
        <v>717</v>
      </c>
      <c r="C1752" s="5"/>
      <c r="D1752" s="5">
        <v>2018</v>
      </c>
      <c r="E1752" s="5" t="s">
        <v>720</v>
      </c>
      <c r="F1752" s="5" t="s">
        <v>66</v>
      </c>
      <c r="G1752" s="5">
        <v>25.024799999999999</v>
      </c>
      <c r="H1752" s="5">
        <v>-80.680999999999997</v>
      </c>
      <c r="I1752" s="5" t="s">
        <v>50</v>
      </c>
      <c r="J1752" s="5" t="s">
        <v>217</v>
      </c>
      <c r="K1752" s="5" t="s">
        <v>217</v>
      </c>
      <c r="L1752" s="5" t="s">
        <v>48</v>
      </c>
      <c r="M1752" s="5" t="s">
        <v>146</v>
      </c>
      <c r="N1752" s="5" t="s">
        <v>47</v>
      </c>
      <c r="O1752" s="5" t="s">
        <v>2727</v>
      </c>
      <c r="P1752" s="5"/>
      <c r="Q1752" s="5"/>
      <c r="R1752" s="5"/>
      <c r="S1752" s="5">
        <v>100</v>
      </c>
      <c r="T1752" s="5">
        <f t="shared" si="37"/>
        <v>867.25386960000003</v>
      </c>
      <c r="U1752" s="5">
        <f t="shared" si="37"/>
        <v>12.336299999</v>
      </c>
      <c r="V1752" s="5">
        <v>158.8500185</v>
      </c>
      <c r="W1752" s="5">
        <v>2.2614198390000002</v>
      </c>
      <c r="X1752" s="5">
        <v>708.4038511</v>
      </c>
      <c r="Y1752" s="5">
        <v>10.074880159999999</v>
      </c>
      <c r="Z1752" s="5">
        <f t="shared" si="38"/>
        <v>109.61607910999999</v>
      </c>
      <c r="AA1752" s="5">
        <v>22.079710179999999</v>
      </c>
      <c r="AB1752" s="5">
        <v>87.536368929999995</v>
      </c>
      <c r="AC1752" s="5">
        <f t="shared" si="39"/>
        <v>242.10410659999999</v>
      </c>
      <c r="AD1752" s="5">
        <v>47.120196</v>
      </c>
      <c r="AE1752" s="5">
        <v>194.9839106</v>
      </c>
      <c r="AF1752" s="5">
        <f t="shared" si="40"/>
        <v>424.35242503999996</v>
      </c>
      <c r="AG1752" s="5">
        <v>80.566702739999997</v>
      </c>
      <c r="AH1752" s="5">
        <v>343.78572229999997</v>
      </c>
      <c r="AI1752" s="5">
        <f t="shared" si="41"/>
        <v>867.25386960000003</v>
      </c>
      <c r="AJ1752" s="5">
        <v>158.8500185</v>
      </c>
      <c r="AK1752" s="5">
        <v>708.4038511</v>
      </c>
      <c r="AL1752" s="5"/>
      <c r="AM1752" s="5">
        <v>100</v>
      </c>
      <c r="AN1752" s="5"/>
      <c r="AO1752" s="5">
        <v>0.7006</v>
      </c>
      <c r="AP1752" s="5"/>
      <c r="AQ1752" s="5"/>
      <c r="AR1752" s="5"/>
    </row>
    <row r="1753" spans="1:44">
      <c r="A1753" s="5" t="s">
        <v>2980</v>
      </c>
      <c r="B1753" s="5" t="s">
        <v>717</v>
      </c>
      <c r="C1753" s="5"/>
      <c r="D1753" s="5">
        <v>2018</v>
      </c>
      <c r="E1753" s="5" t="s">
        <v>721</v>
      </c>
      <c r="F1753" s="5" t="s">
        <v>66</v>
      </c>
      <c r="G1753" s="5">
        <v>24.941199999999998</v>
      </c>
      <c r="H1753" s="5">
        <v>-80.864199999999997</v>
      </c>
      <c r="I1753" s="5" t="s">
        <v>50</v>
      </c>
      <c r="J1753" s="5" t="s">
        <v>217</v>
      </c>
      <c r="K1753" s="5" t="s">
        <v>217</v>
      </c>
      <c r="L1753" s="5" t="s">
        <v>48</v>
      </c>
      <c r="M1753" s="5" t="s">
        <v>146</v>
      </c>
      <c r="N1753" s="5" t="s">
        <v>47</v>
      </c>
      <c r="O1753" s="5" t="s">
        <v>2727</v>
      </c>
      <c r="P1753" s="5"/>
      <c r="Q1753" s="5"/>
      <c r="R1753" s="5"/>
      <c r="S1753" s="5">
        <v>102</v>
      </c>
      <c r="T1753" s="5">
        <f t="shared" si="37"/>
        <v>841.80251849999991</v>
      </c>
      <c r="U1753" s="5">
        <f t="shared" si="37"/>
        <v>12.215787118</v>
      </c>
      <c r="V1753" s="5">
        <v>217.89345420000001</v>
      </c>
      <c r="W1753" s="5">
        <v>3.2165507999999998</v>
      </c>
      <c r="X1753" s="5">
        <v>623.90906429999995</v>
      </c>
      <c r="Y1753" s="5">
        <v>8.9992363179999995</v>
      </c>
      <c r="Z1753" s="5">
        <f t="shared" si="38"/>
        <v>103.02780394999999</v>
      </c>
      <c r="AA1753" s="5">
        <v>31.747520399999999</v>
      </c>
      <c r="AB1753" s="5">
        <v>71.280283549999993</v>
      </c>
      <c r="AC1753" s="5">
        <f t="shared" si="39"/>
        <v>232.84583292999997</v>
      </c>
      <c r="AD1753" s="5">
        <v>64.509901029999995</v>
      </c>
      <c r="AE1753" s="5">
        <v>168.33593189999999</v>
      </c>
      <c r="AF1753" s="5">
        <f t="shared" si="40"/>
        <v>382.69973370000002</v>
      </c>
      <c r="AG1753" s="5">
        <v>103.4374988</v>
      </c>
      <c r="AH1753" s="5">
        <v>279.26223490000001</v>
      </c>
      <c r="AI1753" s="5">
        <f t="shared" si="41"/>
        <v>819.73862839999993</v>
      </c>
      <c r="AJ1753" s="5">
        <v>213.12782849999999</v>
      </c>
      <c r="AK1753" s="5">
        <v>606.61079989999996</v>
      </c>
      <c r="AL1753" s="5"/>
      <c r="AM1753" s="5">
        <v>102</v>
      </c>
      <c r="AN1753" s="5"/>
      <c r="AO1753" s="5">
        <v>0.69593939400000004</v>
      </c>
      <c r="AP1753" s="5"/>
      <c r="AQ1753" s="5"/>
      <c r="AR1753" s="5"/>
    </row>
    <row r="1754" spans="1:44">
      <c r="A1754" t="s">
        <v>829</v>
      </c>
      <c r="B1754" t="s">
        <v>828</v>
      </c>
      <c r="D1754">
        <v>2020</v>
      </c>
      <c r="E1754" t="s">
        <v>851</v>
      </c>
      <c r="F1754" t="s">
        <v>253</v>
      </c>
      <c r="G1754">
        <v>18.7424</v>
      </c>
      <c r="H1754">
        <v>-91.538179999999997</v>
      </c>
      <c r="I1754" t="s">
        <v>96</v>
      </c>
      <c r="J1754" t="s">
        <v>217</v>
      </c>
      <c r="K1754" s="5" t="s">
        <v>217</v>
      </c>
      <c r="L1754" t="s">
        <v>48</v>
      </c>
      <c r="M1754" t="s">
        <v>146</v>
      </c>
      <c r="N1754" t="s">
        <v>47</v>
      </c>
      <c r="S1754">
        <v>18</v>
      </c>
      <c r="V1754">
        <v>31.72</v>
      </c>
      <c r="W1754">
        <v>1.44</v>
      </c>
      <c r="AA1754">
        <v>26.43</v>
      </c>
      <c r="AM1754">
        <v>18</v>
      </c>
      <c r="AO1754">
        <v>1.32</v>
      </c>
    </row>
    <row r="1755" spans="1:44">
      <c r="A1755" t="s">
        <v>798</v>
      </c>
      <c r="B1755" t="s">
        <v>797</v>
      </c>
      <c r="D1755">
        <v>2021</v>
      </c>
      <c r="E1755" t="s">
        <v>805</v>
      </c>
      <c r="F1755" t="s">
        <v>89</v>
      </c>
      <c r="G1755">
        <v>19.4679</v>
      </c>
      <c r="H1755">
        <v>110.8008</v>
      </c>
      <c r="I1755" t="s">
        <v>2912</v>
      </c>
      <c r="J1755" t="s">
        <v>64</v>
      </c>
      <c r="K1755" t="s">
        <v>2923</v>
      </c>
      <c r="L1755" t="s">
        <v>48</v>
      </c>
      <c r="M1755" t="s">
        <v>85</v>
      </c>
      <c r="N1755" t="s">
        <v>47</v>
      </c>
      <c r="S1755">
        <v>63</v>
      </c>
      <c r="V1755">
        <v>278.39999999999998</v>
      </c>
      <c r="AA1755">
        <v>66.290000000000006</v>
      </c>
      <c r="AD1755">
        <v>132.57</v>
      </c>
      <c r="AG1755">
        <v>220.95</v>
      </c>
      <c r="AM1755">
        <v>63</v>
      </c>
    </row>
    <row r="1756" spans="1:44">
      <c r="A1756" t="s">
        <v>798</v>
      </c>
      <c r="B1756" t="s">
        <v>797</v>
      </c>
      <c r="D1756">
        <v>2021</v>
      </c>
      <c r="E1756" t="s">
        <v>804</v>
      </c>
      <c r="F1756" t="s">
        <v>89</v>
      </c>
      <c r="G1756">
        <v>18.4117</v>
      </c>
      <c r="H1756">
        <v>110.014</v>
      </c>
      <c r="I1756" t="s">
        <v>2912</v>
      </c>
      <c r="J1756" t="s">
        <v>64</v>
      </c>
      <c r="K1756" t="s">
        <v>2923</v>
      </c>
      <c r="L1756" t="s">
        <v>48</v>
      </c>
      <c r="M1756" t="s">
        <v>80</v>
      </c>
      <c r="N1756" t="s">
        <v>79</v>
      </c>
      <c r="S1756">
        <v>94</v>
      </c>
      <c r="V1756">
        <v>11.7</v>
      </c>
      <c r="AA1756">
        <v>1.87</v>
      </c>
      <c r="AD1756">
        <v>3.73</v>
      </c>
      <c r="AG1756">
        <v>6.22</v>
      </c>
      <c r="AM1756">
        <v>94</v>
      </c>
    </row>
    <row r="1757" spans="1:44">
      <c r="A1757" t="s">
        <v>780</v>
      </c>
      <c r="B1757" t="s">
        <v>779</v>
      </c>
      <c r="D1757">
        <v>2021</v>
      </c>
      <c r="E1757" t="s">
        <v>782</v>
      </c>
      <c r="F1757" t="s">
        <v>228</v>
      </c>
      <c r="G1757">
        <v>7.2590810000000001</v>
      </c>
      <c r="H1757">
        <v>99.438550000000006</v>
      </c>
      <c r="I1757" t="s">
        <v>50</v>
      </c>
      <c r="J1757" t="s">
        <v>155</v>
      </c>
      <c r="K1757" s="5" t="s">
        <v>2923</v>
      </c>
      <c r="L1757" t="s">
        <v>48</v>
      </c>
      <c r="M1757" t="s">
        <v>80</v>
      </c>
      <c r="N1757" t="s">
        <v>79</v>
      </c>
      <c r="S1757">
        <v>100</v>
      </c>
      <c r="V1757">
        <v>245.29</v>
      </c>
      <c r="W1757">
        <v>2.69</v>
      </c>
      <c r="AA1757">
        <v>36.79</v>
      </c>
      <c r="AD1757">
        <v>73.59</v>
      </c>
      <c r="AG1757">
        <v>122.65</v>
      </c>
      <c r="AI1757">
        <v>245.29</v>
      </c>
      <c r="AJ1757">
        <v>245.29</v>
      </c>
      <c r="AM1757">
        <v>100</v>
      </c>
      <c r="AO1757">
        <v>0.91200000000000003</v>
      </c>
      <c r="AR1757" t="s">
        <v>781</v>
      </c>
    </row>
    <row r="1758" spans="1:44">
      <c r="A1758" t="s">
        <v>780</v>
      </c>
      <c r="B1758" t="s">
        <v>779</v>
      </c>
      <c r="D1758">
        <v>2021</v>
      </c>
      <c r="E1758" t="s">
        <v>778</v>
      </c>
      <c r="F1758" t="s">
        <v>228</v>
      </c>
      <c r="G1758">
        <v>7.2726139999999999</v>
      </c>
      <c r="H1758">
        <v>99.394130000000004</v>
      </c>
      <c r="I1758" t="s">
        <v>50</v>
      </c>
      <c r="J1758" t="s">
        <v>155</v>
      </c>
      <c r="K1758" s="5" t="s">
        <v>2923</v>
      </c>
      <c r="L1758" t="s">
        <v>48</v>
      </c>
      <c r="M1758" t="s">
        <v>80</v>
      </c>
      <c r="N1758" t="s">
        <v>79</v>
      </c>
      <c r="S1758">
        <v>100</v>
      </c>
      <c r="V1758">
        <v>154.13999999999999</v>
      </c>
      <c r="W1758">
        <v>1.3</v>
      </c>
      <c r="AA1758">
        <v>23.12</v>
      </c>
      <c r="AD1758">
        <v>46.24</v>
      </c>
      <c r="AG1758">
        <v>77.069999999999993</v>
      </c>
      <c r="AI1758">
        <v>154.13999999999999</v>
      </c>
      <c r="AJ1758">
        <v>154.13999999999999</v>
      </c>
      <c r="AM1758">
        <v>100</v>
      </c>
      <c r="AO1758">
        <v>1.1859999999999999</v>
      </c>
    </row>
    <row r="1759" spans="1:44">
      <c r="A1759" t="s">
        <v>780</v>
      </c>
      <c r="B1759" t="s">
        <v>779</v>
      </c>
      <c r="C1759" t="s">
        <v>784</v>
      </c>
      <c r="D1759">
        <v>2018</v>
      </c>
      <c r="E1759" t="s">
        <v>785</v>
      </c>
      <c r="F1759" t="s">
        <v>228</v>
      </c>
      <c r="G1759">
        <v>7.2374559999999999</v>
      </c>
      <c r="H1759">
        <v>99.438659999999999</v>
      </c>
      <c r="I1759" t="s">
        <v>50</v>
      </c>
      <c r="J1759" t="s">
        <v>155</v>
      </c>
      <c r="K1759" s="5" t="s">
        <v>2923</v>
      </c>
      <c r="L1759" t="s">
        <v>48</v>
      </c>
      <c r="M1759" t="s">
        <v>80</v>
      </c>
      <c r="N1759" t="s">
        <v>79</v>
      </c>
      <c r="W1759">
        <v>0.43</v>
      </c>
    </row>
    <row r="1760" spans="1:44">
      <c r="A1760" t="s">
        <v>780</v>
      </c>
      <c r="B1760" t="s">
        <v>779</v>
      </c>
      <c r="C1760" t="s">
        <v>784</v>
      </c>
      <c r="D1760">
        <v>2018</v>
      </c>
      <c r="E1760" t="s">
        <v>783</v>
      </c>
      <c r="F1760" t="s">
        <v>228</v>
      </c>
      <c r="G1760">
        <v>7.2248530000000004</v>
      </c>
      <c r="H1760">
        <v>99.401560000000003</v>
      </c>
      <c r="I1760" t="s">
        <v>50</v>
      </c>
      <c r="J1760" t="s">
        <v>155</v>
      </c>
      <c r="K1760" s="5" t="s">
        <v>2923</v>
      </c>
      <c r="L1760" t="s">
        <v>48</v>
      </c>
      <c r="M1760" t="s">
        <v>80</v>
      </c>
      <c r="N1760" t="s">
        <v>79</v>
      </c>
      <c r="W1760">
        <v>0.77</v>
      </c>
    </row>
    <row r="1761" spans="1:41">
      <c r="A1761" t="s">
        <v>741</v>
      </c>
      <c r="B1761" t="s">
        <v>740</v>
      </c>
      <c r="D1761">
        <v>2016</v>
      </c>
      <c r="E1761" t="s">
        <v>750</v>
      </c>
      <c r="F1761" t="s">
        <v>66</v>
      </c>
      <c r="G1761">
        <v>25.00416667</v>
      </c>
      <c r="H1761">
        <v>-80.558333329999996</v>
      </c>
      <c r="I1761" t="s">
        <v>50</v>
      </c>
      <c r="J1761" t="s">
        <v>217</v>
      </c>
      <c r="K1761" s="5" t="s">
        <v>217</v>
      </c>
      <c r="L1761" t="s">
        <v>48</v>
      </c>
      <c r="M1761" t="s">
        <v>146</v>
      </c>
      <c r="N1761" t="s">
        <v>47</v>
      </c>
      <c r="O1761" t="s">
        <v>738</v>
      </c>
      <c r="S1761">
        <v>18</v>
      </c>
      <c r="V1761">
        <v>25.47</v>
      </c>
      <c r="AA1761">
        <v>21.22</v>
      </c>
      <c r="AM1761">
        <v>18</v>
      </c>
      <c r="AO1761">
        <v>0.4834</v>
      </c>
    </row>
    <row r="1762" spans="1:41">
      <c r="A1762" t="s">
        <v>741</v>
      </c>
      <c r="B1762" t="s">
        <v>740</v>
      </c>
      <c r="D1762">
        <v>2016</v>
      </c>
      <c r="E1762" t="s">
        <v>749</v>
      </c>
      <c r="F1762" t="s">
        <v>66</v>
      </c>
      <c r="G1762">
        <v>25.00416667</v>
      </c>
      <c r="H1762">
        <v>-80.558333329999996</v>
      </c>
      <c r="I1762" t="s">
        <v>50</v>
      </c>
      <c r="J1762" t="s">
        <v>217</v>
      </c>
      <c r="K1762" s="5" t="s">
        <v>217</v>
      </c>
      <c r="L1762" t="s">
        <v>48</v>
      </c>
      <c r="M1762" t="s">
        <v>146</v>
      </c>
      <c r="N1762" t="s">
        <v>47</v>
      </c>
      <c r="O1762" t="s">
        <v>738</v>
      </c>
      <c r="S1762">
        <v>18</v>
      </c>
      <c r="V1762">
        <v>25.47</v>
      </c>
      <c r="AA1762">
        <v>21.23</v>
      </c>
      <c r="AM1762">
        <v>18</v>
      </c>
      <c r="AO1762">
        <v>0.4834</v>
      </c>
    </row>
    <row r="1763" spans="1:41">
      <c r="A1763" t="s">
        <v>741</v>
      </c>
      <c r="B1763" t="s">
        <v>740</v>
      </c>
      <c r="D1763">
        <v>2016</v>
      </c>
      <c r="E1763" t="s">
        <v>748</v>
      </c>
      <c r="F1763" t="s">
        <v>66</v>
      </c>
      <c r="G1763">
        <v>25.00416667</v>
      </c>
      <c r="H1763">
        <v>-80.558333329999996</v>
      </c>
      <c r="I1763" t="s">
        <v>50</v>
      </c>
      <c r="J1763" t="s">
        <v>217</v>
      </c>
      <c r="K1763" s="5" t="s">
        <v>217</v>
      </c>
      <c r="L1763" t="s">
        <v>48</v>
      </c>
      <c r="M1763" t="s">
        <v>146</v>
      </c>
      <c r="N1763" t="s">
        <v>47</v>
      </c>
      <c r="O1763" t="s">
        <v>738</v>
      </c>
      <c r="S1763">
        <v>18</v>
      </c>
      <c r="V1763">
        <v>25.34</v>
      </c>
      <c r="AA1763">
        <v>21.12</v>
      </c>
      <c r="AM1763">
        <v>18</v>
      </c>
      <c r="AO1763">
        <v>0.54579999999999995</v>
      </c>
    </row>
    <row r="1764" spans="1:41">
      <c r="A1764" t="s">
        <v>741</v>
      </c>
      <c r="B1764" t="s">
        <v>740</v>
      </c>
      <c r="D1764">
        <v>2016</v>
      </c>
      <c r="E1764" t="s">
        <v>747</v>
      </c>
      <c r="F1764" t="s">
        <v>66</v>
      </c>
      <c r="G1764">
        <v>25.00416667</v>
      </c>
      <c r="H1764">
        <v>-80.558333329999996</v>
      </c>
      <c r="I1764" t="s">
        <v>50</v>
      </c>
      <c r="J1764" t="s">
        <v>217</v>
      </c>
      <c r="K1764" s="5" t="s">
        <v>217</v>
      </c>
      <c r="L1764" t="s">
        <v>48</v>
      </c>
      <c r="M1764" t="s">
        <v>146</v>
      </c>
      <c r="N1764" t="s">
        <v>47</v>
      </c>
      <c r="O1764" t="s">
        <v>738</v>
      </c>
      <c r="S1764">
        <v>18</v>
      </c>
      <c r="V1764">
        <v>25.3</v>
      </c>
      <c r="AA1764">
        <v>21.08</v>
      </c>
      <c r="AM1764">
        <v>18</v>
      </c>
      <c r="AO1764">
        <v>0.54579999999999995</v>
      </c>
    </row>
    <row r="1765" spans="1:41">
      <c r="A1765" t="s">
        <v>741</v>
      </c>
      <c r="B1765" t="s">
        <v>740</v>
      </c>
      <c r="D1765">
        <v>2016</v>
      </c>
      <c r="E1765" t="s">
        <v>746</v>
      </c>
      <c r="F1765" t="s">
        <v>66</v>
      </c>
      <c r="G1765">
        <v>25.00416667</v>
      </c>
      <c r="H1765">
        <v>-80.558333329999996</v>
      </c>
      <c r="I1765" t="s">
        <v>50</v>
      </c>
      <c r="J1765" t="s">
        <v>217</v>
      </c>
      <c r="K1765" s="5" t="s">
        <v>217</v>
      </c>
      <c r="L1765" t="s">
        <v>48</v>
      </c>
      <c r="M1765" t="s">
        <v>146</v>
      </c>
      <c r="N1765" t="s">
        <v>47</v>
      </c>
      <c r="O1765" t="s">
        <v>738</v>
      </c>
      <c r="S1765">
        <v>18</v>
      </c>
      <c r="V1765">
        <v>26.81</v>
      </c>
      <c r="AA1765">
        <v>22.34</v>
      </c>
      <c r="AM1765">
        <v>18</v>
      </c>
      <c r="AO1765">
        <v>0.62219999999999998</v>
      </c>
    </row>
    <row r="1766" spans="1:41">
      <c r="A1766" t="s">
        <v>741</v>
      </c>
      <c r="B1766" t="s">
        <v>740</v>
      </c>
      <c r="D1766">
        <v>2016</v>
      </c>
      <c r="E1766" t="s">
        <v>745</v>
      </c>
      <c r="F1766" t="s">
        <v>66</v>
      </c>
      <c r="G1766">
        <v>25.00416667</v>
      </c>
      <c r="H1766">
        <v>-80.558333329999996</v>
      </c>
      <c r="I1766" t="s">
        <v>50</v>
      </c>
      <c r="J1766" t="s">
        <v>217</v>
      </c>
      <c r="K1766" s="5" t="s">
        <v>217</v>
      </c>
      <c r="L1766" t="s">
        <v>48</v>
      </c>
      <c r="M1766" t="s">
        <v>146</v>
      </c>
      <c r="N1766" t="s">
        <v>47</v>
      </c>
      <c r="O1766" t="s">
        <v>738</v>
      </c>
      <c r="S1766">
        <v>18</v>
      </c>
      <c r="V1766">
        <v>30.52</v>
      </c>
      <c r="AA1766">
        <v>25.44</v>
      </c>
      <c r="AM1766">
        <v>18</v>
      </c>
      <c r="AO1766">
        <v>0.62219999999999998</v>
      </c>
    </row>
    <row r="1767" spans="1:41">
      <c r="A1767" t="s">
        <v>741</v>
      </c>
      <c r="B1767" t="s">
        <v>740</v>
      </c>
      <c r="D1767">
        <v>2016</v>
      </c>
      <c r="E1767" t="s">
        <v>744</v>
      </c>
      <c r="F1767" t="s">
        <v>66</v>
      </c>
      <c r="G1767">
        <v>25.00416667</v>
      </c>
      <c r="H1767">
        <v>-80.558333329999996</v>
      </c>
      <c r="I1767" t="s">
        <v>50</v>
      </c>
      <c r="J1767" t="s">
        <v>217</v>
      </c>
      <c r="K1767" s="5" t="s">
        <v>217</v>
      </c>
      <c r="L1767" t="s">
        <v>48</v>
      </c>
      <c r="M1767" t="s">
        <v>146</v>
      </c>
      <c r="N1767" t="s">
        <v>47</v>
      </c>
      <c r="O1767" t="s">
        <v>738</v>
      </c>
      <c r="S1767">
        <v>18</v>
      </c>
      <c r="V1767">
        <v>26.24</v>
      </c>
      <c r="AA1767">
        <v>21.87</v>
      </c>
      <c r="AM1767">
        <v>18</v>
      </c>
      <c r="AO1767">
        <v>0.62219999999999998</v>
      </c>
    </row>
    <row r="1768" spans="1:41">
      <c r="A1768" t="s">
        <v>741</v>
      </c>
      <c r="B1768" t="s">
        <v>740</v>
      </c>
      <c r="D1768">
        <v>2016</v>
      </c>
      <c r="E1768" t="s">
        <v>743</v>
      </c>
      <c r="F1768" t="s">
        <v>66</v>
      </c>
      <c r="G1768">
        <v>25.00416667</v>
      </c>
      <c r="H1768">
        <v>-80.558333329999996</v>
      </c>
      <c r="I1768" t="s">
        <v>50</v>
      </c>
      <c r="J1768" t="s">
        <v>217</v>
      </c>
      <c r="K1768" s="5" t="s">
        <v>217</v>
      </c>
      <c r="L1768" t="s">
        <v>48</v>
      </c>
      <c r="M1768" t="s">
        <v>146</v>
      </c>
      <c r="N1768" t="s">
        <v>47</v>
      </c>
      <c r="O1768" t="s">
        <v>738</v>
      </c>
      <c r="S1768">
        <v>18</v>
      </c>
      <c r="V1768">
        <v>29.88</v>
      </c>
      <c r="AA1768">
        <v>24.9</v>
      </c>
      <c r="AM1768">
        <v>18</v>
      </c>
      <c r="AO1768">
        <v>0.62219999999999998</v>
      </c>
    </row>
    <row r="1769" spans="1:41">
      <c r="A1769" t="s">
        <v>741</v>
      </c>
      <c r="B1769" t="s">
        <v>740</v>
      </c>
      <c r="D1769">
        <v>2016</v>
      </c>
      <c r="E1769" t="s">
        <v>742</v>
      </c>
      <c r="F1769" t="s">
        <v>66</v>
      </c>
      <c r="G1769">
        <v>25.00416667</v>
      </c>
      <c r="H1769">
        <v>-80.558333329999996</v>
      </c>
      <c r="I1769" t="s">
        <v>50</v>
      </c>
      <c r="J1769" t="s">
        <v>217</v>
      </c>
      <c r="K1769" s="5" t="s">
        <v>217</v>
      </c>
      <c r="L1769" t="s">
        <v>48</v>
      </c>
      <c r="M1769" t="s">
        <v>146</v>
      </c>
      <c r="N1769" t="s">
        <v>47</v>
      </c>
      <c r="O1769" t="s">
        <v>738</v>
      </c>
      <c r="S1769">
        <v>18</v>
      </c>
      <c r="V1769">
        <v>27.07</v>
      </c>
      <c r="AA1769">
        <v>22.55</v>
      </c>
      <c r="AM1769">
        <v>18</v>
      </c>
      <c r="AO1769">
        <v>0.6905</v>
      </c>
    </row>
    <row r="1770" spans="1:41">
      <c r="A1770" t="s">
        <v>741</v>
      </c>
      <c r="B1770" t="s">
        <v>740</v>
      </c>
      <c r="D1770">
        <v>2016</v>
      </c>
      <c r="E1770" t="s">
        <v>739</v>
      </c>
      <c r="F1770" t="s">
        <v>66</v>
      </c>
      <c r="G1770">
        <v>25.00416667</v>
      </c>
      <c r="H1770">
        <v>-80.558333329999996</v>
      </c>
      <c r="I1770" t="s">
        <v>50</v>
      </c>
      <c r="J1770" t="s">
        <v>217</v>
      </c>
      <c r="K1770" s="5" t="s">
        <v>217</v>
      </c>
      <c r="L1770" t="s">
        <v>48</v>
      </c>
      <c r="M1770" t="s">
        <v>146</v>
      </c>
      <c r="N1770" t="s">
        <v>47</v>
      </c>
      <c r="O1770" t="s">
        <v>738</v>
      </c>
      <c r="S1770">
        <v>18</v>
      </c>
      <c r="V1770">
        <v>25.65</v>
      </c>
      <c r="AA1770">
        <v>21.37</v>
      </c>
      <c r="AM1770">
        <v>18</v>
      </c>
      <c r="AO1770">
        <v>0.6905</v>
      </c>
    </row>
    <row r="1771" spans="1:41">
      <c r="A1771" t="s">
        <v>587</v>
      </c>
      <c r="B1771" t="s">
        <v>586</v>
      </c>
      <c r="D1771">
        <v>2015</v>
      </c>
      <c r="E1771" t="s">
        <v>617</v>
      </c>
      <c r="F1771" t="s">
        <v>235</v>
      </c>
      <c r="G1771">
        <v>34.231099999999998</v>
      </c>
      <c r="H1771">
        <v>132.9855</v>
      </c>
      <c r="I1771" t="s">
        <v>2912</v>
      </c>
      <c r="J1771" t="s">
        <v>64</v>
      </c>
      <c r="K1771" s="5" t="s">
        <v>2924</v>
      </c>
      <c r="L1771" t="s">
        <v>48</v>
      </c>
      <c r="M1771" t="s">
        <v>80</v>
      </c>
      <c r="N1771" t="s">
        <v>79</v>
      </c>
      <c r="S1771">
        <v>110</v>
      </c>
      <c r="V1771">
        <v>125.25</v>
      </c>
      <c r="AA1771">
        <v>17.54</v>
      </c>
      <c r="AD1771">
        <v>32.82</v>
      </c>
      <c r="AG1771">
        <v>52.4</v>
      </c>
      <c r="AJ1771">
        <v>113.4</v>
      </c>
      <c r="AM1771">
        <v>110</v>
      </c>
      <c r="AO1771">
        <v>0.61299999999999999</v>
      </c>
    </row>
    <row r="1772" spans="1:41">
      <c r="A1772" t="s">
        <v>544</v>
      </c>
      <c r="B1772" t="s">
        <v>543</v>
      </c>
      <c r="D1772">
        <v>2017</v>
      </c>
      <c r="E1772" t="s">
        <v>551</v>
      </c>
      <c r="F1772" t="s">
        <v>518</v>
      </c>
      <c r="G1772">
        <v>39.904713889999996</v>
      </c>
      <c r="H1772">
        <v>3.0929194440000001</v>
      </c>
      <c r="I1772" t="s">
        <v>2912</v>
      </c>
      <c r="J1772" t="s">
        <v>95</v>
      </c>
      <c r="K1772" t="s">
        <v>846</v>
      </c>
      <c r="L1772" t="s">
        <v>48</v>
      </c>
      <c r="M1772" t="s">
        <v>166</v>
      </c>
      <c r="N1772" t="s">
        <v>165</v>
      </c>
      <c r="O1772" t="s">
        <v>500</v>
      </c>
      <c r="S1772">
        <v>30</v>
      </c>
      <c r="V1772">
        <v>58.53</v>
      </c>
      <c r="AA1772">
        <v>29.265000000000001</v>
      </c>
      <c r="AD1772">
        <v>58.53</v>
      </c>
      <c r="AM1772">
        <v>30</v>
      </c>
    </row>
    <row r="1773" spans="1:41">
      <c r="A1773" t="s">
        <v>544</v>
      </c>
      <c r="B1773" t="s">
        <v>543</v>
      </c>
      <c r="D1773">
        <v>2017</v>
      </c>
      <c r="E1773" t="s">
        <v>550</v>
      </c>
      <c r="F1773" t="s">
        <v>518</v>
      </c>
      <c r="G1773">
        <v>39.513436110000001</v>
      </c>
      <c r="H1773">
        <v>2.4693638889999998</v>
      </c>
      <c r="I1773" t="s">
        <v>2912</v>
      </c>
      <c r="J1773" t="s">
        <v>95</v>
      </c>
      <c r="K1773" t="s">
        <v>846</v>
      </c>
      <c r="L1773" t="s">
        <v>48</v>
      </c>
      <c r="M1773" t="s">
        <v>166</v>
      </c>
      <c r="N1773" t="s">
        <v>165</v>
      </c>
      <c r="O1773" t="s">
        <v>500</v>
      </c>
      <c r="S1773">
        <v>30</v>
      </c>
      <c r="V1773">
        <v>25.83</v>
      </c>
      <c r="AA1773">
        <v>12.914999999999999</v>
      </c>
      <c r="AD1773">
        <v>25.83</v>
      </c>
      <c r="AM1773">
        <v>30</v>
      </c>
    </row>
    <row r="1774" spans="1:41">
      <c r="A1774" t="s">
        <v>544</v>
      </c>
      <c r="B1774" t="s">
        <v>543</v>
      </c>
      <c r="D1774">
        <v>2017</v>
      </c>
      <c r="E1774" t="s">
        <v>549</v>
      </c>
      <c r="F1774" t="s">
        <v>518</v>
      </c>
      <c r="G1774">
        <v>39.369124999999997</v>
      </c>
      <c r="H1774">
        <v>3.2311749999999999</v>
      </c>
      <c r="I1774" t="s">
        <v>2912</v>
      </c>
      <c r="J1774" t="s">
        <v>95</v>
      </c>
      <c r="K1774" t="s">
        <v>846</v>
      </c>
      <c r="L1774" t="s">
        <v>48</v>
      </c>
      <c r="M1774" t="s">
        <v>166</v>
      </c>
      <c r="N1774" t="s">
        <v>165</v>
      </c>
      <c r="O1774" t="s">
        <v>500</v>
      </c>
      <c r="S1774">
        <v>30</v>
      </c>
      <c r="V1774">
        <v>31.95</v>
      </c>
      <c r="AA1774">
        <v>15.975</v>
      </c>
      <c r="AD1774">
        <v>31.95</v>
      </c>
      <c r="AM1774">
        <v>30</v>
      </c>
    </row>
    <row r="1775" spans="1:41">
      <c r="A1775" t="s">
        <v>544</v>
      </c>
      <c r="B1775" t="s">
        <v>543</v>
      </c>
      <c r="D1775">
        <v>2017</v>
      </c>
      <c r="E1775" t="s">
        <v>548</v>
      </c>
      <c r="F1775" t="s">
        <v>518</v>
      </c>
      <c r="G1775">
        <v>39.417377780000002</v>
      </c>
      <c r="H1775">
        <v>3.2670916669999999</v>
      </c>
      <c r="I1775" t="s">
        <v>2912</v>
      </c>
      <c r="J1775" t="s">
        <v>95</v>
      </c>
      <c r="K1775" t="s">
        <v>846</v>
      </c>
      <c r="L1775" t="s">
        <v>48</v>
      </c>
      <c r="M1775" t="s">
        <v>166</v>
      </c>
      <c r="N1775" t="s">
        <v>165</v>
      </c>
      <c r="O1775" t="s">
        <v>500</v>
      </c>
      <c r="S1775">
        <v>30</v>
      </c>
      <c r="V1775">
        <v>45.37</v>
      </c>
      <c r="AA1775">
        <v>22.684999999999999</v>
      </c>
      <c r="AD1775">
        <v>45.37</v>
      </c>
      <c r="AM1775">
        <v>30</v>
      </c>
    </row>
    <row r="1776" spans="1:41">
      <c r="A1776" t="s">
        <v>544</v>
      </c>
      <c r="B1776" t="s">
        <v>543</v>
      </c>
      <c r="D1776">
        <v>2017</v>
      </c>
      <c r="E1776" t="s">
        <v>547</v>
      </c>
      <c r="F1776" t="s">
        <v>518</v>
      </c>
      <c r="G1776">
        <v>39.503738890000001</v>
      </c>
      <c r="H1776">
        <v>2.5439861110000002</v>
      </c>
      <c r="I1776" t="s">
        <v>2912</v>
      </c>
      <c r="J1776" t="s">
        <v>95</v>
      </c>
      <c r="K1776" t="s">
        <v>846</v>
      </c>
      <c r="L1776" t="s">
        <v>48</v>
      </c>
      <c r="M1776" t="s">
        <v>166</v>
      </c>
      <c r="N1776" t="s">
        <v>165</v>
      </c>
      <c r="O1776" t="s">
        <v>500</v>
      </c>
      <c r="S1776">
        <v>30</v>
      </c>
      <c r="V1776">
        <v>9.51</v>
      </c>
      <c r="AA1776">
        <v>4.7549999999999999</v>
      </c>
      <c r="AD1776">
        <v>9.51</v>
      </c>
      <c r="AM1776">
        <v>30</v>
      </c>
    </row>
    <row r="1777" spans="1:44">
      <c r="A1777" t="s">
        <v>544</v>
      </c>
      <c r="B1777" t="s">
        <v>543</v>
      </c>
      <c r="D1777">
        <v>2017</v>
      </c>
      <c r="E1777" t="s">
        <v>546</v>
      </c>
      <c r="F1777" t="s">
        <v>518</v>
      </c>
      <c r="G1777">
        <v>39.145947219999996</v>
      </c>
      <c r="H1777">
        <v>2.945058333</v>
      </c>
      <c r="I1777" t="s">
        <v>2912</v>
      </c>
      <c r="J1777" t="s">
        <v>95</v>
      </c>
      <c r="K1777" t="s">
        <v>846</v>
      </c>
      <c r="L1777" t="s">
        <v>48</v>
      </c>
      <c r="M1777" t="s">
        <v>166</v>
      </c>
      <c r="N1777" t="s">
        <v>165</v>
      </c>
      <c r="O1777" t="s">
        <v>500</v>
      </c>
      <c r="S1777">
        <v>30</v>
      </c>
      <c r="V1777">
        <v>32.44</v>
      </c>
      <c r="AA1777">
        <v>16.22</v>
      </c>
      <c r="AD1777">
        <v>32.44</v>
      </c>
      <c r="AM1777">
        <v>30</v>
      </c>
    </row>
    <row r="1778" spans="1:44">
      <c r="A1778" t="s">
        <v>544</v>
      </c>
      <c r="B1778" t="s">
        <v>543</v>
      </c>
      <c r="D1778">
        <v>2017</v>
      </c>
      <c r="E1778" t="s">
        <v>545</v>
      </c>
      <c r="F1778" t="s">
        <v>518</v>
      </c>
      <c r="G1778">
        <v>39.152758329999997</v>
      </c>
      <c r="H1778">
        <v>2.9305361109999999</v>
      </c>
      <c r="I1778" t="s">
        <v>2912</v>
      </c>
      <c r="J1778" t="s">
        <v>95</v>
      </c>
      <c r="K1778" t="s">
        <v>846</v>
      </c>
      <c r="L1778" t="s">
        <v>48</v>
      </c>
      <c r="M1778" t="s">
        <v>166</v>
      </c>
      <c r="N1778" t="s">
        <v>165</v>
      </c>
      <c r="O1778" t="s">
        <v>500</v>
      </c>
      <c r="S1778">
        <v>30</v>
      </c>
      <c r="V1778">
        <v>10.77</v>
      </c>
      <c r="AA1778">
        <v>5.3849999999999998</v>
      </c>
      <c r="AD1778">
        <v>10.77</v>
      </c>
      <c r="AM1778">
        <v>30</v>
      </c>
    </row>
    <row r="1779" spans="1:44">
      <c r="A1779" t="s">
        <v>544</v>
      </c>
      <c r="B1779" t="s">
        <v>543</v>
      </c>
      <c r="D1779">
        <v>2017</v>
      </c>
      <c r="E1779" t="s">
        <v>542</v>
      </c>
      <c r="F1779" t="s">
        <v>518</v>
      </c>
      <c r="G1779">
        <v>39.151499999999999</v>
      </c>
      <c r="H1779">
        <v>2.94625</v>
      </c>
      <c r="I1779" t="s">
        <v>2912</v>
      </c>
      <c r="J1779" t="s">
        <v>95</v>
      </c>
      <c r="K1779" t="s">
        <v>846</v>
      </c>
      <c r="L1779" t="s">
        <v>48</v>
      </c>
      <c r="M1779" t="s">
        <v>166</v>
      </c>
      <c r="N1779" t="s">
        <v>165</v>
      </c>
      <c r="O1779" t="s">
        <v>500</v>
      </c>
      <c r="S1779">
        <v>30</v>
      </c>
      <c r="V1779">
        <v>22.93</v>
      </c>
      <c r="AA1779">
        <v>11.465</v>
      </c>
      <c r="AD1779">
        <v>22.93</v>
      </c>
      <c r="AM1779">
        <v>30</v>
      </c>
    </row>
    <row r="1780" spans="1:44">
      <c r="A1780" t="s">
        <v>504</v>
      </c>
      <c r="B1780" t="s">
        <v>503</v>
      </c>
      <c r="D1780">
        <v>2022</v>
      </c>
      <c r="E1780" t="s">
        <v>505</v>
      </c>
      <c r="F1780" t="s">
        <v>501</v>
      </c>
      <c r="G1780">
        <v>-6.1511500000000003</v>
      </c>
      <c r="H1780">
        <v>39.198966669999997</v>
      </c>
      <c r="I1780" t="s">
        <v>2912</v>
      </c>
      <c r="J1780" t="s">
        <v>155</v>
      </c>
      <c r="K1780" s="5" t="s">
        <v>2923</v>
      </c>
      <c r="L1780" t="s">
        <v>48</v>
      </c>
      <c r="M1780" t="s">
        <v>85</v>
      </c>
      <c r="N1780" t="s">
        <v>47</v>
      </c>
      <c r="O1780" t="s">
        <v>2975</v>
      </c>
      <c r="S1780">
        <v>106</v>
      </c>
      <c r="V1780">
        <v>58.481180620000004</v>
      </c>
      <c r="W1780">
        <v>0.49145118317060305</v>
      </c>
      <c r="AA1780">
        <v>10.450639799999999</v>
      </c>
      <c r="AD1780">
        <v>18.019035089999999</v>
      </c>
      <c r="AG1780">
        <v>34.735726020000001</v>
      </c>
      <c r="AJ1780">
        <v>57.334641259999998</v>
      </c>
      <c r="AM1780">
        <v>106</v>
      </c>
      <c r="AO1780">
        <v>1.2887455295007548</v>
      </c>
    </row>
    <row r="1781" spans="1:44">
      <c r="A1781" t="s">
        <v>504</v>
      </c>
      <c r="B1781" t="s">
        <v>503</v>
      </c>
      <c r="D1781">
        <v>2022</v>
      </c>
      <c r="E1781" t="s">
        <v>502</v>
      </c>
      <c r="F1781" t="s">
        <v>501</v>
      </c>
      <c r="G1781">
        <v>-6.2171083329999997</v>
      </c>
      <c r="H1781">
        <v>39.197074999999998</v>
      </c>
      <c r="I1781" t="s">
        <v>2912</v>
      </c>
      <c r="J1781" t="s">
        <v>155</v>
      </c>
      <c r="K1781" s="5" t="s">
        <v>2923</v>
      </c>
      <c r="L1781" t="s">
        <v>48</v>
      </c>
      <c r="M1781" t="s">
        <v>85</v>
      </c>
      <c r="N1781" t="s">
        <v>47</v>
      </c>
      <c r="O1781" t="s">
        <v>2976</v>
      </c>
      <c r="S1781">
        <v>109</v>
      </c>
      <c r="V1781">
        <v>43.809346669999996</v>
      </c>
      <c r="W1781">
        <v>0.64151316000000003</v>
      </c>
      <c r="AA1781">
        <v>13.08936626</v>
      </c>
      <c r="AD1781">
        <v>20.704063779999998</v>
      </c>
      <c r="AG1781">
        <v>26.13046447</v>
      </c>
      <c r="AJ1781">
        <v>42.004887449999998</v>
      </c>
      <c r="AM1781">
        <v>109</v>
      </c>
      <c r="AO1781">
        <v>1.2216893550000001</v>
      </c>
    </row>
    <row r="1782" spans="1:44">
      <c r="A1782" t="s">
        <v>484</v>
      </c>
      <c r="B1782" t="s">
        <v>483</v>
      </c>
      <c r="D1782">
        <v>2004</v>
      </c>
      <c r="E1782" t="s">
        <v>482</v>
      </c>
      <c r="F1782" t="s">
        <v>253</v>
      </c>
      <c r="G1782">
        <v>18.72068333</v>
      </c>
      <c r="H1782">
        <v>-91.515313890000002</v>
      </c>
      <c r="I1782" t="s">
        <v>50</v>
      </c>
      <c r="J1782" t="s">
        <v>217</v>
      </c>
      <c r="K1782" s="5" t="s">
        <v>217</v>
      </c>
      <c r="L1782" t="s">
        <v>48</v>
      </c>
      <c r="M1782" t="s">
        <v>146</v>
      </c>
      <c r="N1782" t="s">
        <v>47</v>
      </c>
      <c r="S1782">
        <v>19</v>
      </c>
      <c r="V1782">
        <v>20.36</v>
      </c>
      <c r="AA1782">
        <v>16.079999999999998</v>
      </c>
      <c r="AM1782">
        <v>19</v>
      </c>
      <c r="AR1782" t="s">
        <v>481</v>
      </c>
    </row>
    <row r="1783" spans="1:44">
      <c r="A1783" t="s">
        <v>424</v>
      </c>
      <c r="B1783" t="s">
        <v>423</v>
      </c>
      <c r="D1783" s="5">
        <v>2020</v>
      </c>
      <c r="E1783" s="5" t="s">
        <v>3260</v>
      </c>
      <c r="F1783" s="5" t="s">
        <v>51</v>
      </c>
      <c r="G1783">
        <v>-38.736654000000001</v>
      </c>
      <c r="H1783">
        <v>146.626879</v>
      </c>
      <c r="I1783" s="5" t="s">
        <v>96</v>
      </c>
      <c r="J1783" s="5" t="s">
        <v>412</v>
      </c>
      <c r="K1783" t="s">
        <v>2922</v>
      </c>
      <c r="L1783" t="s">
        <v>48</v>
      </c>
      <c r="M1783" t="s">
        <v>426</v>
      </c>
      <c r="N1783" s="5" t="s">
        <v>165</v>
      </c>
      <c r="O1783" t="s">
        <v>3261</v>
      </c>
      <c r="S1783">
        <v>30</v>
      </c>
      <c r="V1783">
        <v>15.946784087715756</v>
      </c>
      <c r="W1783">
        <v>0.34247261109470001</v>
      </c>
      <c r="AA1783">
        <v>11.239335370830203</v>
      </c>
      <c r="AD1783">
        <v>15.946784087715756</v>
      </c>
      <c r="AM1783">
        <v>30</v>
      </c>
      <c r="AO1783">
        <v>1.5414163198826241</v>
      </c>
    </row>
    <row r="1784" spans="1:44">
      <c r="A1784" t="s">
        <v>424</v>
      </c>
      <c r="B1784" t="s">
        <v>423</v>
      </c>
      <c r="D1784" s="5">
        <v>2020</v>
      </c>
      <c r="E1784" s="5" t="s">
        <v>3260</v>
      </c>
      <c r="F1784" s="5" t="s">
        <v>51</v>
      </c>
      <c r="G1784">
        <v>-38.736741000000002</v>
      </c>
      <c r="H1784">
        <v>146.62734499999999</v>
      </c>
      <c r="I1784" s="5" t="s">
        <v>96</v>
      </c>
      <c r="J1784" s="5" t="s">
        <v>412</v>
      </c>
      <c r="K1784" t="s">
        <v>2922</v>
      </c>
      <c r="L1784" t="s">
        <v>48</v>
      </c>
      <c r="M1784" t="s">
        <v>426</v>
      </c>
      <c r="N1784" s="5" t="s">
        <v>165</v>
      </c>
      <c r="O1784" t="s">
        <v>3262</v>
      </c>
      <c r="S1784">
        <v>30</v>
      </c>
      <c r="V1784">
        <v>18.699505905500338</v>
      </c>
      <c r="W1784">
        <v>0.44115689163533339</v>
      </c>
      <c r="AA1784">
        <v>10.170167146020795</v>
      </c>
      <c r="AD1784">
        <v>18.699505905500338</v>
      </c>
      <c r="AM1784">
        <v>30</v>
      </c>
      <c r="AO1784">
        <v>1.4267653430110385</v>
      </c>
    </row>
    <row r="1785" spans="1:44">
      <c r="A1785" t="s">
        <v>424</v>
      </c>
      <c r="B1785" t="s">
        <v>423</v>
      </c>
      <c r="D1785" s="5">
        <v>2020</v>
      </c>
      <c r="E1785" s="5" t="s">
        <v>3260</v>
      </c>
      <c r="F1785" s="5" t="s">
        <v>51</v>
      </c>
      <c r="G1785">
        <v>-38.736749000000003</v>
      </c>
      <c r="H1785">
        <v>146.627466</v>
      </c>
      <c r="I1785" s="5" t="s">
        <v>96</v>
      </c>
      <c r="J1785" s="5" t="s">
        <v>412</v>
      </c>
      <c r="K1785" t="s">
        <v>2922</v>
      </c>
      <c r="L1785" t="s">
        <v>48</v>
      </c>
      <c r="M1785" t="s">
        <v>426</v>
      </c>
      <c r="N1785" s="5" t="s">
        <v>165</v>
      </c>
      <c r="O1785" t="s">
        <v>3263</v>
      </c>
      <c r="S1785">
        <v>30</v>
      </c>
      <c r="V1785">
        <v>19.745650127698564</v>
      </c>
      <c r="W1785">
        <v>0.37737863584216669</v>
      </c>
      <c r="AA1785">
        <v>13.03356234340581</v>
      </c>
      <c r="AD1785">
        <v>19.745650127698564</v>
      </c>
      <c r="AM1785">
        <v>30</v>
      </c>
      <c r="AO1785">
        <v>1.7588177280143373</v>
      </c>
    </row>
    <row r="1786" spans="1:44">
      <c r="A1786" t="s">
        <v>424</v>
      </c>
      <c r="B1786" t="s">
        <v>423</v>
      </c>
      <c r="D1786" s="5">
        <v>2020</v>
      </c>
      <c r="E1786" s="5" t="s">
        <v>3260</v>
      </c>
      <c r="F1786" s="5" t="s">
        <v>51</v>
      </c>
      <c r="G1786">
        <v>-38.737174000000003</v>
      </c>
      <c r="H1786">
        <v>146.62794700000001</v>
      </c>
      <c r="I1786" s="5" t="s">
        <v>96</v>
      </c>
      <c r="J1786" s="5" t="s">
        <v>412</v>
      </c>
      <c r="K1786" t="s">
        <v>2922</v>
      </c>
      <c r="L1786" t="s">
        <v>48</v>
      </c>
      <c r="M1786" t="s">
        <v>426</v>
      </c>
      <c r="N1786" s="5" t="s">
        <v>165</v>
      </c>
      <c r="O1786" t="s">
        <v>3264</v>
      </c>
      <c r="S1786">
        <v>30</v>
      </c>
      <c r="V1786">
        <v>16.877175222666772</v>
      </c>
      <c r="W1786">
        <v>0.3901058187901334</v>
      </c>
      <c r="AA1786">
        <v>11.86035074165877</v>
      </c>
      <c r="AD1786">
        <v>16.877175222666772</v>
      </c>
      <c r="AM1786">
        <v>30</v>
      </c>
      <c r="AO1786">
        <v>1.458800049956575</v>
      </c>
    </row>
    <row r="1787" spans="1:44">
      <c r="A1787" t="s">
        <v>424</v>
      </c>
      <c r="B1787" t="s">
        <v>423</v>
      </c>
      <c r="D1787" s="5">
        <v>2020</v>
      </c>
      <c r="E1787" s="5" t="s">
        <v>3260</v>
      </c>
      <c r="F1787" s="5" t="s">
        <v>51</v>
      </c>
      <c r="G1787">
        <v>-38.736910000000002</v>
      </c>
      <c r="H1787">
        <v>146.62774400000001</v>
      </c>
      <c r="I1787" s="5" t="s">
        <v>96</v>
      </c>
      <c r="J1787" s="5" t="s">
        <v>412</v>
      </c>
      <c r="K1787" t="s">
        <v>2922</v>
      </c>
      <c r="L1787" t="s">
        <v>48</v>
      </c>
      <c r="M1787" t="s">
        <v>426</v>
      </c>
      <c r="N1787" s="5" t="s">
        <v>165</v>
      </c>
      <c r="O1787" t="s">
        <v>3265</v>
      </c>
      <c r="S1787">
        <v>30</v>
      </c>
      <c r="V1787">
        <v>22.143175114950957</v>
      </c>
      <c r="W1787">
        <v>0.42798903924326676</v>
      </c>
      <c r="AA1787">
        <v>15.854076175413908</v>
      </c>
      <c r="AD1787">
        <v>22.143175114950957</v>
      </c>
      <c r="AM1787">
        <v>30</v>
      </c>
      <c r="AO1787">
        <v>1.7466710227575639</v>
      </c>
    </row>
    <row r="1788" spans="1:44">
      <c r="A1788" t="s">
        <v>2042</v>
      </c>
      <c r="B1788" t="s">
        <v>2041</v>
      </c>
      <c r="C1788" t="s">
        <v>2062</v>
      </c>
      <c r="D1788">
        <v>2011</v>
      </c>
      <c r="E1788" t="s">
        <v>2061</v>
      </c>
      <c r="F1788" t="s">
        <v>51</v>
      </c>
      <c r="G1788">
        <v>-17.456294440000001</v>
      </c>
      <c r="H1788">
        <v>140.81718609999999</v>
      </c>
      <c r="I1788" t="s">
        <v>88</v>
      </c>
      <c r="J1788" t="s">
        <v>49</v>
      </c>
      <c r="L1788" t="s">
        <v>48</v>
      </c>
      <c r="M1788" t="s">
        <v>80</v>
      </c>
      <c r="N1788" t="s">
        <v>79</v>
      </c>
      <c r="P1788">
        <v>0.11</v>
      </c>
    </row>
    <row r="1789" spans="1:44">
      <c r="A1789" t="s">
        <v>2042</v>
      </c>
      <c r="B1789" t="s">
        <v>2041</v>
      </c>
      <c r="C1789" t="s">
        <v>2060</v>
      </c>
      <c r="D1789">
        <v>1994</v>
      </c>
      <c r="E1789" t="s">
        <v>2058</v>
      </c>
      <c r="F1789" t="s">
        <v>81</v>
      </c>
      <c r="G1789">
        <v>-5.1045527780000004</v>
      </c>
      <c r="H1789">
        <v>119.3642583</v>
      </c>
      <c r="I1789" t="s">
        <v>2912</v>
      </c>
      <c r="J1789" t="s">
        <v>49</v>
      </c>
      <c r="L1789" t="s">
        <v>48</v>
      </c>
      <c r="M1789" t="s">
        <v>80</v>
      </c>
      <c r="N1789" t="s">
        <v>79</v>
      </c>
      <c r="P1789">
        <v>0.28999999999999998</v>
      </c>
      <c r="Q1789">
        <v>0.55000000000000004</v>
      </c>
      <c r="R1789">
        <v>0.84</v>
      </c>
    </row>
    <row r="1790" spans="1:44">
      <c r="A1790" t="s">
        <v>2042</v>
      </c>
      <c r="B1790" t="s">
        <v>2041</v>
      </c>
      <c r="C1790" t="s">
        <v>2059</v>
      </c>
      <c r="D1790">
        <v>1994</v>
      </c>
      <c r="E1790" t="s">
        <v>2058</v>
      </c>
      <c r="F1790" t="s">
        <v>81</v>
      </c>
      <c r="G1790">
        <v>-5.1045527780000004</v>
      </c>
      <c r="H1790">
        <v>119.3642583</v>
      </c>
      <c r="I1790" t="s">
        <v>2912</v>
      </c>
      <c r="J1790" t="s">
        <v>49</v>
      </c>
      <c r="L1790" t="s">
        <v>48</v>
      </c>
      <c r="M1790" t="s">
        <v>80</v>
      </c>
      <c r="N1790" t="s">
        <v>79</v>
      </c>
      <c r="R1790">
        <v>0.78</v>
      </c>
    </row>
    <row r="1791" spans="1:44">
      <c r="A1791" t="s">
        <v>2042</v>
      </c>
      <c r="B1791" t="s">
        <v>2041</v>
      </c>
      <c r="C1791" t="s">
        <v>2041</v>
      </c>
      <c r="D1791">
        <v>2019</v>
      </c>
      <c r="E1791" t="s">
        <v>2057</v>
      </c>
      <c r="F1791" t="s">
        <v>66</v>
      </c>
      <c r="G1791">
        <v>13.253875000000001</v>
      </c>
      <c r="H1791">
        <v>144.6755</v>
      </c>
      <c r="I1791" t="s">
        <v>50</v>
      </c>
      <c r="J1791" t="s">
        <v>49</v>
      </c>
      <c r="L1791" t="s">
        <v>48</v>
      </c>
      <c r="M1791" t="s">
        <v>80</v>
      </c>
      <c r="N1791" t="s">
        <v>79</v>
      </c>
      <c r="P1791">
        <v>0.85</v>
      </c>
      <c r="Q1791">
        <v>7.16</v>
      </c>
      <c r="R1791">
        <v>8.02</v>
      </c>
    </row>
    <row r="1792" spans="1:44">
      <c r="A1792" t="s">
        <v>2042</v>
      </c>
      <c r="B1792" t="s">
        <v>2041</v>
      </c>
      <c r="C1792" t="s">
        <v>2056</v>
      </c>
      <c r="D1792">
        <v>1992</v>
      </c>
      <c r="E1792" t="s">
        <v>2055</v>
      </c>
      <c r="F1792" t="s">
        <v>2055</v>
      </c>
      <c r="G1792">
        <v>7.5423861109999999</v>
      </c>
      <c r="H1792">
        <v>155.14770559999999</v>
      </c>
      <c r="I1792" t="s">
        <v>50</v>
      </c>
      <c r="J1792" t="s">
        <v>49</v>
      </c>
      <c r="L1792" t="s">
        <v>48</v>
      </c>
      <c r="M1792" t="s">
        <v>80</v>
      </c>
      <c r="N1792" t="s">
        <v>79</v>
      </c>
      <c r="R1792">
        <v>0.6</v>
      </c>
    </row>
    <row r="1793" spans="1:18">
      <c r="A1793" t="s">
        <v>2042</v>
      </c>
      <c r="B1793" t="s">
        <v>2041</v>
      </c>
      <c r="C1793" t="s">
        <v>2054</v>
      </c>
      <c r="D1793">
        <v>1998</v>
      </c>
      <c r="E1793" t="s">
        <v>897</v>
      </c>
      <c r="F1793" t="s">
        <v>897</v>
      </c>
      <c r="G1793">
        <v>14.88019167</v>
      </c>
      <c r="H1793">
        <v>119.9279611</v>
      </c>
      <c r="I1793" t="s">
        <v>2912</v>
      </c>
      <c r="J1793" t="s">
        <v>49</v>
      </c>
      <c r="L1793" t="s">
        <v>48</v>
      </c>
      <c r="M1793" t="s">
        <v>80</v>
      </c>
      <c r="N1793" t="s">
        <v>79</v>
      </c>
      <c r="Q1793">
        <v>0.53</v>
      </c>
    </row>
    <row r="1794" spans="1:18">
      <c r="A1794" t="s">
        <v>2042</v>
      </c>
      <c r="B1794" t="s">
        <v>2041</v>
      </c>
      <c r="C1794" t="s">
        <v>2053</v>
      </c>
      <c r="D1794">
        <v>1995</v>
      </c>
      <c r="E1794" t="s">
        <v>897</v>
      </c>
      <c r="F1794" t="s">
        <v>897</v>
      </c>
      <c r="G1794">
        <v>14.88019167</v>
      </c>
      <c r="H1794">
        <v>119.9279611</v>
      </c>
      <c r="I1794" t="s">
        <v>2912</v>
      </c>
      <c r="J1794" t="s">
        <v>49</v>
      </c>
      <c r="L1794" t="s">
        <v>48</v>
      </c>
      <c r="M1794" t="s">
        <v>80</v>
      </c>
      <c r="N1794" t="s">
        <v>79</v>
      </c>
      <c r="P1794">
        <v>0.19</v>
      </c>
      <c r="Q1794">
        <v>0.63</v>
      </c>
      <c r="R1794">
        <v>0.82</v>
      </c>
    </row>
    <row r="1795" spans="1:18">
      <c r="A1795" t="s">
        <v>2042</v>
      </c>
      <c r="B1795" t="s">
        <v>2041</v>
      </c>
      <c r="C1795" t="s">
        <v>2051</v>
      </c>
      <c r="D1795">
        <v>2006</v>
      </c>
      <c r="E1795" t="s">
        <v>2050</v>
      </c>
      <c r="F1795" t="s">
        <v>501</v>
      </c>
      <c r="G1795">
        <v>-6.1513027779999998</v>
      </c>
      <c r="H1795">
        <v>39.464986109999998</v>
      </c>
      <c r="I1795" t="s">
        <v>2912</v>
      </c>
      <c r="J1795" t="s">
        <v>155</v>
      </c>
      <c r="L1795" t="s">
        <v>48</v>
      </c>
      <c r="M1795" t="s">
        <v>80</v>
      </c>
      <c r="N1795" t="s">
        <v>79</v>
      </c>
      <c r="O1795" t="s">
        <v>2052</v>
      </c>
      <c r="P1795">
        <v>0.28999999999999998</v>
      </c>
    </row>
    <row r="1796" spans="1:18">
      <c r="A1796" t="s">
        <v>2042</v>
      </c>
      <c r="B1796" t="s">
        <v>2041</v>
      </c>
      <c r="C1796" t="s">
        <v>2051</v>
      </c>
      <c r="D1796">
        <v>2006</v>
      </c>
      <c r="E1796" t="s">
        <v>2050</v>
      </c>
      <c r="F1796" t="s">
        <v>501</v>
      </c>
      <c r="G1796">
        <v>-6.1513027779999998</v>
      </c>
      <c r="H1796">
        <v>39.464986109999998</v>
      </c>
      <c r="I1796" t="s">
        <v>2912</v>
      </c>
      <c r="J1796" t="s">
        <v>155</v>
      </c>
      <c r="L1796" t="s">
        <v>48</v>
      </c>
      <c r="M1796" t="s">
        <v>80</v>
      </c>
      <c r="N1796" t="s">
        <v>79</v>
      </c>
      <c r="O1796" t="s">
        <v>2049</v>
      </c>
      <c r="P1796">
        <v>0.32</v>
      </c>
    </row>
    <row r="1797" spans="1:18">
      <c r="A1797" t="s">
        <v>2042</v>
      </c>
      <c r="B1797" t="s">
        <v>2041</v>
      </c>
      <c r="C1797" t="s">
        <v>2048</v>
      </c>
      <c r="D1797">
        <v>2000</v>
      </c>
      <c r="E1797" t="s">
        <v>2047</v>
      </c>
      <c r="F1797" t="s">
        <v>228</v>
      </c>
      <c r="G1797">
        <v>7.4009055559999997</v>
      </c>
      <c r="H1797">
        <v>99.32945556</v>
      </c>
      <c r="I1797" t="s">
        <v>50</v>
      </c>
      <c r="J1797" t="s">
        <v>155</v>
      </c>
      <c r="L1797" t="s">
        <v>48</v>
      </c>
      <c r="M1797" t="s">
        <v>80</v>
      </c>
      <c r="N1797" t="s">
        <v>79</v>
      </c>
      <c r="P1797">
        <v>0.05</v>
      </c>
    </row>
    <row r="1798" spans="1:18">
      <c r="A1798" t="s">
        <v>2042</v>
      </c>
      <c r="B1798" t="s">
        <v>2041</v>
      </c>
      <c r="C1798" t="s">
        <v>2046</v>
      </c>
      <c r="D1798">
        <v>1994</v>
      </c>
      <c r="E1798" t="s">
        <v>2045</v>
      </c>
      <c r="F1798" t="s">
        <v>228</v>
      </c>
      <c r="G1798">
        <v>7.9675694439999996</v>
      </c>
      <c r="H1798">
        <v>98.658530560000003</v>
      </c>
      <c r="I1798" t="s">
        <v>50</v>
      </c>
      <c r="J1798" t="s">
        <v>155</v>
      </c>
      <c r="L1798" t="s">
        <v>48</v>
      </c>
      <c r="M1798" t="s">
        <v>80</v>
      </c>
      <c r="N1798" t="s">
        <v>79</v>
      </c>
      <c r="P1798">
        <v>0.2</v>
      </c>
      <c r="Q1798">
        <v>0.49</v>
      </c>
      <c r="R1798">
        <v>0.69</v>
      </c>
    </row>
    <row r="1799" spans="1:18">
      <c r="A1799" t="s">
        <v>2042</v>
      </c>
      <c r="B1799" t="s">
        <v>2041</v>
      </c>
      <c r="C1799" t="s">
        <v>2044</v>
      </c>
      <c r="D1799">
        <v>2010</v>
      </c>
      <c r="E1799" t="s">
        <v>2043</v>
      </c>
      <c r="F1799" t="s">
        <v>228</v>
      </c>
      <c r="G1799">
        <v>7.3049999999999997</v>
      </c>
      <c r="H1799">
        <v>99.406999999999996</v>
      </c>
      <c r="I1799" t="s">
        <v>50</v>
      </c>
      <c r="J1799" t="s">
        <v>155</v>
      </c>
      <c r="L1799" t="s">
        <v>48</v>
      </c>
      <c r="M1799" t="s">
        <v>80</v>
      </c>
      <c r="N1799" t="s">
        <v>79</v>
      </c>
      <c r="P1799">
        <v>0.89</v>
      </c>
      <c r="Q1799">
        <v>2.06</v>
      </c>
      <c r="R1799">
        <v>2.95</v>
      </c>
    </row>
    <row r="1800" spans="1:18">
      <c r="A1800" t="s">
        <v>1342</v>
      </c>
      <c r="B1800" t="s">
        <v>1341</v>
      </c>
      <c r="C1800" t="s">
        <v>1437</v>
      </c>
      <c r="E1800" t="s">
        <v>1436</v>
      </c>
      <c r="F1800" t="s">
        <v>81</v>
      </c>
      <c r="I1800" t="s">
        <v>2912</v>
      </c>
      <c r="J1800" t="s">
        <v>49</v>
      </c>
      <c r="L1800" t="s">
        <v>48</v>
      </c>
      <c r="M1800" t="s">
        <v>80</v>
      </c>
      <c r="N1800" t="s">
        <v>79</v>
      </c>
      <c r="O1800">
        <v>15</v>
      </c>
      <c r="P1800">
        <v>1.4</v>
      </c>
    </row>
    <row r="1801" spans="1:18">
      <c r="A1801" t="s">
        <v>1342</v>
      </c>
      <c r="B1801" t="s">
        <v>1341</v>
      </c>
      <c r="C1801" t="s">
        <v>1437</v>
      </c>
      <c r="E1801" t="s">
        <v>1436</v>
      </c>
      <c r="F1801" t="s">
        <v>81</v>
      </c>
      <c r="I1801" t="s">
        <v>2912</v>
      </c>
      <c r="J1801" t="s">
        <v>49</v>
      </c>
      <c r="L1801" t="s">
        <v>48</v>
      </c>
      <c r="M1801" t="s">
        <v>80</v>
      </c>
      <c r="N1801" t="s">
        <v>79</v>
      </c>
      <c r="O1801">
        <v>16</v>
      </c>
      <c r="P1801">
        <v>0.49</v>
      </c>
    </row>
    <row r="1802" spans="1:18">
      <c r="A1802" t="s">
        <v>1342</v>
      </c>
      <c r="B1802" t="s">
        <v>1341</v>
      </c>
      <c r="C1802" t="s">
        <v>1417</v>
      </c>
      <c r="E1802" t="s">
        <v>897</v>
      </c>
      <c r="F1802" t="s">
        <v>897</v>
      </c>
      <c r="I1802" t="s">
        <v>2912</v>
      </c>
      <c r="J1802" t="s">
        <v>49</v>
      </c>
      <c r="L1802" t="s">
        <v>48</v>
      </c>
      <c r="M1802" t="s">
        <v>80</v>
      </c>
      <c r="N1802" t="s">
        <v>79</v>
      </c>
      <c r="O1802">
        <v>19</v>
      </c>
      <c r="P1802">
        <v>0.84799999999999998</v>
      </c>
    </row>
    <row r="1803" spans="1:18">
      <c r="A1803" t="s">
        <v>1342</v>
      </c>
      <c r="B1803" t="s">
        <v>1341</v>
      </c>
      <c r="C1803" t="s">
        <v>1459</v>
      </c>
      <c r="E1803" t="s">
        <v>1461</v>
      </c>
      <c r="F1803" t="s">
        <v>518</v>
      </c>
      <c r="I1803" t="s">
        <v>2912</v>
      </c>
      <c r="J1803" t="s">
        <v>95</v>
      </c>
      <c r="L1803" t="s">
        <v>48</v>
      </c>
      <c r="M1803" t="s">
        <v>166</v>
      </c>
      <c r="N1803" t="s">
        <v>165</v>
      </c>
      <c r="O1803">
        <v>79</v>
      </c>
      <c r="P1803">
        <v>1.845</v>
      </c>
    </row>
    <row r="1804" spans="1:18">
      <c r="A1804" t="s">
        <v>1342</v>
      </c>
      <c r="B1804" t="s">
        <v>1341</v>
      </c>
      <c r="C1804" t="s">
        <v>1459</v>
      </c>
      <c r="E1804" t="s">
        <v>1460</v>
      </c>
      <c r="F1804" t="s">
        <v>518</v>
      </c>
      <c r="I1804" t="s">
        <v>2912</v>
      </c>
      <c r="J1804" t="s">
        <v>95</v>
      </c>
      <c r="L1804" t="s">
        <v>48</v>
      </c>
      <c r="M1804" t="s">
        <v>166</v>
      </c>
      <c r="N1804" t="s">
        <v>165</v>
      </c>
      <c r="O1804">
        <v>80</v>
      </c>
      <c r="P1804">
        <v>2.1419999999999999</v>
      </c>
    </row>
    <row r="1805" spans="1:18">
      <c r="A1805" t="s">
        <v>1342</v>
      </c>
      <c r="B1805" t="s">
        <v>1341</v>
      </c>
      <c r="C1805" t="s">
        <v>1459</v>
      </c>
      <c r="E1805" t="s">
        <v>1458</v>
      </c>
      <c r="F1805" t="s">
        <v>518</v>
      </c>
      <c r="I1805" t="s">
        <v>2912</v>
      </c>
      <c r="J1805" t="s">
        <v>95</v>
      </c>
      <c r="L1805" t="s">
        <v>48</v>
      </c>
      <c r="M1805" t="s">
        <v>166</v>
      </c>
      <c r="N1805" t="s">
        <v>165</v>
      </c>
      <c r="O1805">
        <v>81</v>
      </c>
      <c r="P1805">
        <v>1.65</v>
      </c>
    </row>
    <row r="1806" spans="1:18">
      <c r="A1806" t="s">
        <v>1342</v>
      </c>
      <c r="B1806" t="s">
        <v>1341</v>
      </c>
      <c r="C1806" t="s">
        <v>1457</v>
      </c>
      <c r="E1806" t="s">
        <v>1456</v>
      </c>
      <c r="F1806" t="s">
        <v>518</v>
      </c>
      <c r="I1806" t="s">
        <v>2912</v>
      </c>
      <c r="J1806" t="s">
        <v>95</v>
      </c>
      <c r="L1806" t="s">
        <v>48</v>
      </c>
      <c r="M1806" t="s">
        <v>166</v>
      </c>
      <c r="N1806" t="s">
        <v>165</v>
      </c>
      <c r="O1806">
        <v>82</v>
      </c>
      <c r="P1806">
        <v>1.4179999999999999</v>
      </c>
    </row>
    <row r="1807" spans="1:18">
      <c r="A1807" t="s">
        <v>1342</v>
      </c>
      <c r="B1807" t="s">
        <v>1341</v>
      </c>
      <c r="C1807" t="s">
        <v>1457</v>
      </c>
      <c r="E1807" t="s">
        <v>1456</v>
      </c>
      <c r="F1807" t="s">
        <v>518</v>
      </c>
      <c r="I1807" t="s">
        <v>2912</v>
      </c>
      <c r="J1807" t="s">
        <v>95</v>
      </c>
      <c r="L1807" t="s">
        <v>48</v>
      </c>
      <c r="M1807" t="s">
        <v>166</v>
      </c>
      <c r="N1807" t="s">
        <v>165</v>
      </c>
      <c r="O1807">
        <v>83</v>
      </c>
      <c r="P1807">
        <v>3.0070000000000001</v>
      </c>
    </row>
    <row r="1808" spans="1:18">
      <c r="A1808" t="s">
        <v>1342</v>
      </c>
      <c r="B1808" t="s">
        <v>1341</v>
      </c>
      <c r="C1808" t="s">
        <v>1457</v>
      </c>
      <c r="E1808" t="s">
        <v>1456</v>
      </c>
      <c r="F1808" t="s">
        <v>518</v>
      </c>
      <c r="I1808" t="s">
        <v>2912</v>
      </c>
      <c r="J1808" t="s">
        <v>95</v>
      </c>
      <c r="L1808" t="s">
        <v>48</v>
      </c>
      <c r="M1808" t="s">
        <v>166</v>
      </c>
      <c r="N1808" t="s">
        <v>165</v>
      </c>
      <c r="O1808">
        <v>84</v>
      </c>
      <c r="P1808">
        <v>1.7150000000000001</v>
      </c>
    </row>
    <row r="1809" spans="1:16">
      <c r="A1809" t="s">
        <v>1342</v>
      </c>
      <c r="B1809" t="s">
        <v>1341</v>
      </c>
      <c r="C1809" t="s">
        <v>1457</v>
      </c>
      <c r="E1809" t="s">
        <v>1456</v>
      </c>
      <c r="F1809" t="s">
        <v>518</v>
      </c>
      <c r="I1809" t="s">
        <v>2912</v>
      </c>
      <c r="J1809" t="s">
        <v>95</v>
      </c>
      <c r="L1809" t="s">
        <v>48</v>
      </c>
      <c r="M1809" t="s">
        <v>166</v>
      </c>
      <c r="N1809" t="s">
        <v>165</v>
      </c>
      <c r="O1809">
        <v>85</v>
      </c>
      <c r="P1809">
        <v>2.3879999999999999</v>
      </c>
    </row>
    <row r="1810" spans="1:16">
      <c r="A1810" t="s">
        <v>1342</v>
      </c>
      <c r="B1810" t="s">
        <v>1341</v>
      </c>
      <c r="C1810" t="s">
        <v>1457</v>
      </c>
      <c r="E1810" t="s">
        <v>1456</v>
      </c>
      <c r="F1810" t="s">
        <v>518</v>
      </c>
      <c r="I1810" t="s">
        <v>2912</v>
      </c>
      <c r="J1810" t="s">
        <v>95</v>
      </c>
      <c r="L1810" t="s">
        <v>48</v>
      </c>
      <c r="M1810" t="s">
        <v>166</v>
      </c>
      <c r="N1810" t="s">
        <v>165</v>
      </c>
      <c r="O1810">
        <v>86</v>
      </c>
      <c r="P1810">
        <v>1.9390000000000001</v>
      </c>
    </row>
    <row r="1811" spans="1:16">
      <c r="A1811" t="s">
        <v>1342</v>
      </c>
      <c r="B1811" t="s">
        <v>1341</v>
      </c>
      <c r="C1811" t="s">
        <v>1457</v>
      </c>
      <c r="E1811" t="s">
        <v>1456</v>
      </c>
      <c r="F1811" t="s">
        <v>518</v>
      </c>
      <c r="I1811" t="s">
        <v>2912</v>
      </c>
      <c r="J1811" t="s">
        <v>95</v>
      </c>
      <c r="L1811" t="s">
        <v>48</v>
      </c>
      <c r="M1811" t="s">
        <v>166</v>
      </c>
      <c r="N1811" t="s">
        <v>165</v>
      </c>
      <c r="O1811">
        <v>87</v>
      </c>
      <c r="P1811">
        <v>1.8540000000000001</v>
      </c>
    </row>
    <row r="1812" spans="1:16">
      <c r="A1812" t="s">
        <v>1342</v>
      </c>
      <c r="B1812" t="s">
        <v>1341</v>
      </c>
      <c r="C1812" t="s">
        <v>1457</v>
      </c>
      <c r="E1812" t="s">
        <v>1456</v>
      </c>
      <c r="F1812" t="s">
        <v>518</v>
      </c>
      <c r="I1812" t="s">
        <v>2912</v>
      </c>
      <c r="J1812" t="s">
        <v>95</v>
      </c>
      <c r="L1812" t="s">
        <v>48</v>
      </c>
      <c r="M1812" t="s">
        <v>166</v>
      </c>
      <c r="N1812" t="s">
        <v>165</v>
      </c>
      <c r="O1812">
        <v>88</v>
      </c>
      <c r="P1812">
        <v>0.81699999999999995</v>
      </c>
    </row>
    <row r="1813" spans="1:16">
      <c r="A1813" t="s">
        <v>1342</v>
      </c>
      <c r="B1813" t="s">
        <v>1341</v>
      </c>
      <c r="C1813" t="s">
        <v>1457</v>
      </c>
      <c r="E1813" t="s">
        <v>1456</v>
      </c>
      <c r="F1813" t="s">
        <v>518</v>
      </c>
      <c r="I1813" t="s">
        <v>2912</v>
      </c>
      <c r="J1813" t="s">
        <v>95</v>
      </c>
      <c r="L1813" t="s">
        <v>48</v>
      </c>
      <c r="M1813" t="s">
        <v>166</v>
      </c>
      <c r="N1813" t="s">
        <v>165</v>
      </c>
      <c r="O1813">
        <v>89</v>
      </c>
      <c r="P1813">
        <v>1.452</v>
      </c>
    </row>
    <row r="1814" spans="1:16">
      <c r="A1814" t="s">
        <v>1342</v>
      </c>
      <c r="B1814" t="s">
        <v>1341</v>
      </c>
      <c r="C1814" t="s">
        <v>1457</v>
      </c>
      <c r="E1814" t="s">
        <v>1456</v>
      </c>
      <c r="F1814" t="s">
        <v>518</v>
      </c>
      <c r="I1814" t="s">
        <v>2912</v>
      </c>
      <c r="J1814" t="s">
        <v>95</v>
      </c>
      <c r="L1814" t="s">
        <v>48</v>
      </c>
      <c r="M1814" t="s">
        <v>166</v>
      </c>
      <c r="N1814" t="s">
        <v>165</v>
      </c>
      <c r="O1814">
        <v>90</v>
      </c>
      <c r="P1814">
        <v>1.397</v>
      </c>
    </row>
    <row r="1815" spans="1:16">
      <c r="A1815" t="s">
        <v>1342</v>
      </c>
      <c r="B1815" t="s">
        <v>1341</v>
      </c>
      <c r="C1815" t="s">
        <v>1457</v>
      </c>
      <c r="E1815" t="s">
        <v>1456</v>
      </c>
      <c r="F1815" t="s">
        <v>518</v>
      </c>
      <c r="I1815" t="s">
        <v>2912</v>
      </c>
      <c r="J1815" t="s">
        <v>95</v>
      </c>
      <c r="L1815" t="s">
        <v>48</v>
      </c>
      <c r="M1815" t="s">
        <v>166</v>
      </c>
      <c r="N1815" t="s">
        <v>165</v>
      </c>
      <c r="O1815">
        <v>91</v>
      </c>
      <c r="P1815">
        <v>1.0069999999999999</v>
      </c>
    </row>
    <row r="1816" spans="1:16">
      <c r="A1816" t="s">
        <v>1342</v>
      </c>
      <c r="B1816" t="s">
        <v>1341</v>
      </c>
      <c r="C1816" t="s">
        <v>1457</v>
      </c>
      <c r="E1816" t="s">
        <v>1456</v>
      </c>
      <c r="F1816" t="s">
        <v>518</v>
      </c>
      <c r="I1816" t="s">
        <v>2912</v>
      </c>
      <c r="J1816" t="s">
        <v>95</v>
      </c>
      <c r="L1816" t="s">
        <v>48</v>
      </c>
      <c r="M1816" t="s">
        <v>166</v>
      </c>
      <c r="N1816" t="s">
        <v>165</v>
      </c>
      <c r="O1816">
        <v>92</v>
      </c>
      <c r="P1816">
        <v>1.1859999999999999</v>
      </c>
    </row>
    <row r="1817" spans="1:16">
      <c r="A1817" t="s">
        <v>1342</v>
      </c>
      <c r="B1817" t="s">
        <v>1341</v>
      </c>
      <c r="C1817" t="s">
        <v>1457</v>
      </c>
      <c r="E1817" t="s">
        <v>1456</v>
      </c>
      <c r="F1817" t="s">
        <v>518</v>
      </c>
      <c r="I1817" t="s">
        <v>2912</v>
      </c>
      <c r="J1817" t="s">
        <v>95</v>
      </c>
      <c r="L1817" t="s">
        <v>48</v>
      </c>
      <c r="M1817" t="s">
        <v>166</v>
      </c>
      <c r="N1817" t="s">
        <v>165</v>
      </c>
      <c r="O1817">
        <v>93</v>
      </c>
      <c r="P1817">
        <v>1.218</v>
      </c>
    </row>
    <row r="1818" spans="1:16">
      <c r="A1818" t="s">
        <v>1342</v>
      </c>
      <c r="B1818" t="s">
        <v>1341</v>
      </c>
      <c r="C1818" t="s">
        <v>1457</v>
      </c>
      <c r="E1818" t="s">
        <v>1456</v>
      </c>
      <c r="F1818" t="s">
        <v>518</v>
      </c>
      <c r="I1818" t="s">
        <v>2912</v>
      </c>
      <c r="J1818" t="s">
        <v>95</v>
      </c>
      <c r="L1818" t="s">
        <v>48</v>
      </c>
      <c r="M1818" t="s">
        <v>166</v>
      </c>
      <c r="N1818" t="s">
        <v>165</v>
      </c>
      <c r="O1818">
        <v>94</v>
      </c>
      <c r="P1818">
        <v>1.1639999999999999</v>
      </c>
    </row>
    <row r="1819" spans="1:16">
      <c r="A1819" t="s">
        <v>1342</v>
      </c>
      <c r="B1819" t="s">
        <v>1341</v>
      </c>
      <c r="C1819" t="s">
        <v>1457</v>
      </c>
      <c r="E1819" t="s">
        <v>1456</v>
      </c>
      <c r="F1819" t="s">
        <v>518</v>
      </c>
      <c r="I1819" t="s">
        <v>2912</v>
      </c>
      <c r="J1819" t="s">
        <v>95</v>
      </c>
      <c r="L1819" t="s">
        <v>48</v>
      </c>
      <c r="M1819" t="s">
        <v>166</v>
      </c>
      <c r="N1819" t="s">
        <v>165</v>
      </c>
      <c r="O1819">
        <v>95</v>
      </c>
      <c r="P1819">
        <v>1.82</v>
      </c>
    </row>
    <row r="1820" spans="1:16">
      <c r="A1820" t="s">
        <v>1342</v>
      </c>
      <c r="B1820" t="s">
        <v>1341</v>
      </c>
      <c r="C1820" t="s">
        <v>1457</v>
      </c>
      <c r="E1820" t="s">
        <v>1456</v>
      </c>
      <c r="F1820" t="s">
        <v>518</v>
      </c>
      <c r="I1820" t="s">
        <v>2912</v>
      </c>
      <c r="J1820" t="s">
        <v>95</v>
      </c>
      <c r="L1820" t="s">
        <v>48</v>
      </c>
      <c r="M1820" t="s">
        <v>166</v>
      </c>
      <c r="N1820" t="s">
        <v>165</v>
      </c>
      <c r="O1820">
        <v>96</v>
      </c>
      <c r="P1820">
        <v>2.7949999999999999</v>
      </c>
    </row>
    <row r="1821" spans="1:16">
      <c r="A1821" t="s">
        <v>1342</v>
      </c>
      <c r="B1821" t="s">
        <v>1341</v>
      </c>
      <c r="C1821" t="s">
        <v>1457</v>
      </c>
      <c r="E1821" t="s">
        <v>1456</v>
      </c>
      <c r="F1821" t="s">
        <v>518</v>
      </c>
      <c r="I1821" t="s">
        <v>2912</v>
      </c>
      <c r="J1821" t="s">
        <v>95</v>
      </c>
      <c r="L1821" t="s">
        <v>48</v>
      </c>
      <c r="M1821" t="s">
        <v>166</v>
      </c>
      <c r="N1821" t="s">
        <v>165</v>
      </c>
      <c r="O1821">
        <v>97</v>
      </c>
      <c r="P1821">
        <v>3.0529999999999999</v>
      </c>
    </row>
    <row r="1822" spans="1:16">
      <c r="A1822" t="s">
        <v>1342</v>
      </c>
      <c r="B1822" t="s">
        <v>1341</v>
      </c>
      <c r="C1822" t="s">
        <v>1457</v>
      </c>
      <c r="E1822" t="s">
        <v>1456</v>
      </c>
      <c r="F1822" t="s">
        <v>518</v>
      </c>
      <c r="I1822" t="s">
        <v>2912</v>
      </c>
      <c r="J1822" t="s">
        <v>95</v>
      </c>
      <c r="L1822" t="s">
        <v>48</v>
      </c>
      <c r="M1822" t="s">
        <v>166</v>
      </c>
      <c r="N1822" t="s">
        <v>165</v>
      </c>
      <c r="O1822">
        <v>98</v>
      </c>
      <c r="P1822">
        <v>3.0819999999999999</v>
      </c>
    </row>
    <row r="1823" spans="1:16">
      <c r="A1823" t="s">
        <v>1342</v>
      </c>
      <c r="B1823" t="s">
        <v>1341</v>
      </c>
      <c r="C1823" t="s">
        <v>1457</v>
      </c>
      <c r="E1823" t="s">
        <v>1456</v>
      </c>
      <c r="F1823" t="s">
        <v>518</v>
      </c>
      <c r="I1823" t="s">
        <v>2912</v>
      </c>
      <c r="J1823" t="s">
        <v>95</v>
      </c>
      <c r="L1823" t="s">
        <v>48</v>
      </c>
      <c r="M1823" t="s">
        <v>166</v>
      </c>
      <c r="N1823" t="s">
        <v>165</v>
      </c>
      <c r="O1823">
        <v>99</v>
      </c>
      <c r="P1823">
        <v>1.927</v>
      </c>
    </row>
    <row r="1824" spans="1:16">
      <c r="A1824" t="s">
        <v>1342</v>
      </c>
      <c r="B1824" t="s">
        <v>1341</v>
      </c>
      <c r="C1824" t="s">
        <v>1457</v>
      </c>
      <c r="E1824" t="s">
        <v>1456</v>
      </c>
      <c r="F1824" t="s">
        <v>518</v>
      </c>
      <c r="I1824" t="s">
        <v>2912</v>
      </c>
      <c r="J1824" t="s">
        <v>95</v>
      </c>
      <c r="L1824" t="s">
        <v>48</v>
      </c>
      <c r="M1824" t="s">
        <v>166</v>
      </c>
      <c r="N1824" t="s">
        <v>165</v>
      </c>
      <c r="O1824">
        <v>100</v>
      </c>
      <c r="P1824">
        <v>2.024</v>
      </c>
    </row>
    <row r="1825" spans="1:16">
      <c r="A1825" t="s">
        <v>1342</v>
      </c>
      <c r="B1825" t="s">
        <v>1341</v>
      </c>
      <c r="C1825" t="s">
        <v>1455</v>
      </c>
      <c r="E1825" t="s">
        <v>1456</v>
      </c>
      <c r="F1825" t="s">
        <v>518</v>
      </c>
      <c r="I1825" t="s">
        <v>2912</v>
      </c>
      <c r="J1825" t="s">
        <v>95</v>
      </c>
      <c r="L1825" t="s">
        <v>48</v>
      </c>
      <c r="M1825" t="s">
        <v>166</v>
      </c>
      <c r="N1825" t="s">
        <v>165</v>
      </c>
      <c r="O1825">
        <v>101</v>
      </c>
      <c r="P1825">
        <v>0.93100000000000005</v>
      </c>
    </row>
    <row r="1826" spans="1:16">
      <c r="A1826" t="s">
        <v>1342</v>
      </c>
      <c r="B1826" t="s">
        <v>1341</v>
      </c>
      <c r="C1826" t="s">
        <v>1455</v>
      </c>
      <c r="E1826" t="s">
        <v>1456</v>
      </c>
      <c r="F1826" t="s">
        <v>518</v>
      </c>
      <c r="I1826" t="s">
        <v>2912</v>
      </c>
      <c r="J1826" t="s">
        <v>95</v>
      </c>
      <c r="L1826" t="s">
        <v>48</v>
      </c>
      <c r="M1826" t="s">
        <v>166</v>
      </c>
      <c r="N1826" t="s">
        <v>165</v>
      </c>
      <c r="O1826">
        <v>102</v>
      </c>
      <c r="P1826">
        <v>2.0840000000000001</v>
      </c>
    </row>
    <row r="1827" spans="1:16">
      <c r="A1827" t="s">
        <v>1342</v>
      </c>
      <c r="B1827" t="s">
        <v>1341</v>
      </c>
      <c r="C1827" t="s">
        <v>1455</v>
      </c>
      <c r="E1827" t="s">
        <v>1456</v>
      </c>
      <c r="F1827" t="s">
        <v>518</v>
      </c>
      <c r="I1827" t="s">
        <v>2912</v>
      </c>
      <c r="J1827" t="s">
        <v>95</v>
      </c>
      <c r="L1827" t="s">
        <v>48</v>
      </c>
      <c r="M1827" t="s">
        <v>166</v>
      </c>
      <c r="N1827" t="s">
        <v>165</v>
      </c>
      <c r="O1827">
        <v>103</v>
      </c>
      <c r="P1827">
        <v>3.395</v>
      </c>
    </row>
    <row r="1828" spans="1:16">
      <c r="A1828" t="s">
        <v>1342</v>
      </c>
      <c r="B1828" t="s">
        <v>1341</v>
      </c>
      <c r="C1828" t="s">
        <v>1455</v>
      </c>
      <c r="E1828" t="s">
        <v>1454</v>
      </c>
      <c r="F1828" t="s">
        <v>518</v>
      </c>
      <c r="I1828" t="s">
        <v>2912</v>
      </c>
      <c r="J1828" t="s">
        <v>95</v>
      </c>
      <c r="L1828" t="s">
        <v>48</v>
      </c>
      <c r="M1828" t="s">
        <v>166</v>
      </c>
      <c r="N1828" t="s">
        <v>165</v>
      </c>
      <c r="O1828">
        <v>104</v>
      </c>
      <c r="P1828">
        <v>1.4550000000000001</v>
      </c>
    </row>
    <row r="1829" spans="1:16">
      <c r="A1829" t="s">
        <v>1342</v>
      </c>
      <c r="B1829" t="s">
        <v>1341</v>
      </c>
      <c r="C1829" t="s">
        <v>1455</v>
      </c>
      <c r="E1829" t="s">
        <v>1454</v>
      </c>
      <c r="F1829" t="s">
        <v>518</v>
      </c>
      <c r="I1829" t="s">
        <v>2912</v>
      </c>
      <c r="J1829" t="s">
        <v>95</v>
      </c>
      <c r="L1829" t="s">
        <v>48</v>
      </c>
      <c r="M1829" t="s">
        <v>166</v>
      </c>
      <c r="N1829" t="s">
        <v>165</v>
      </c>
      <c r="O1829">
        <v>105</v>
      </c>
      <c r="P1829">
        <v>3.0529999999999999</v>
      </c>
    </row>
    <row r="1830" spans="1:16">
      <c r="A1830" t="s">
        <v>1342</v>
      </c>
      <c r="B1830" t="s">
        <v>1341</v>
      </c>
      <c r="C1830" t="s">
        <v>1453</v>
      </c>
      <c r="E1830" t="s">
        <v>1452</v>
      </c>
      <c r="F1830" t="s">
        <v>518</v>
      </c>
      <c r="I1830" t="s">
        <v>2912</v>
      </c>
      <c r="J1830" t="s">
        <v>95</v>
      </c>
      <c r="L1830" t="s">
        <v>48</v>
      </c>
      <c r="M1830" t="s">
        <v>166</v>
      </c>
      <c r="N1830" t="s">
        <v>165</v>
      </c>
      <c r="O1830">
        <v>106</v>
      </c>
      <c r="P1830">
        <v>3.5510000000000002</v>
      </c>
    </row>
    <row r="1831" spans="1:16">
      <c r="A1831" t="s">
        <v>1342</v>
      </c>
      <c r="B1831" t="s">
        <v>1341</v>
      </c>
      <c r="C1831" t="s">
        <v>1453</v>
      </c>
      <c r="E1831" t="s">
        <v>1452</v>
      </c>
      <c r="F1831" t="s">
        <v>518</v>
      </c>
      <c r="I1831" t="s">
        <v>2912</v>
      </c>
      <c r="J1831" t="s">
        <v>95</v>
      </c>
      <c r="L1831" t="s">
        <v>48</v>
      </c>
      <c r="M1831" t="s">
        <v>166</v>
      </c>
      <c r="N1831" t="s">
        <v>165</v>
      </c>
      <c r="O1831">
        <v>107</v>
      </c>
      <c r="P1831">
        <v>3.5510000000000002</v>
      </c>
    </row>
    <row r="1832" spans="1:16">
      <c r="A1832" t="s">
        <v>1342</v>
      </c>
      <c r="B1832" t="s">
        <v>1341</v>
      </c>
      <c r="C1832" t="s">
        <v>1453</v>
      </c>
      <c r="E1832" t="s">
        <v>1452</v>
      </c>
      <c r="F1832" t="s">
        <v>518</v>
      </c>
      <c r="I1832" t="s">
        <v>2912</v>
      </c>
      <c r="J1832" t="s">
        <v>95</v>
      </c>
      <c r="L1832" t="s">
        <v>48</v>
      </c>
      <c r="M1832" t="s">
        <v>166</v>
      </c>
      <c r="N1832" t="s">
        <v>165</v>
      </c>
      <c r="O1832">
        <v>108</v>
      </c>
      <c r="P1832">
        <v>3.5510000000000002</v>
      </c>
    </row>
    <row r="1833" spans="1:16">
      <c r="A1833" t="s">
        <v>1342</v>
      </c>
      <c r="B1833" t="s">
        <v>1341</v>
      </c>
      <c r="C1833" t="s">
        <v>1453</v>
      </c>
      <c r="E1833" t="s">
        <v>1452</v>
      </c>
      <c r="F1833" t="s">
        <v>518</v>
      </c>
      <c r="I1833" t="s">
        <v>2912</v>
      </c>
      <c r="J1833" t="s">
        <v>95</v>
      </c>
      <c r="L1833" t="s">
        <v>48</v>
      </c>
      <c r="M1833" t="s">
        <v>166</v>
      </c>
      <c r="N1833" t="s">
        <v>165</v>
      </c>
      <c r="O1833">
        <v>109</v>
      </c>
      <c r="P1833">
        <v>3.5510000000000002</v>
      </c>
    </row>
    <row r="1834" spans="1:16">
      <c r="A1834" t="s">
        <v>1342</v>
      </c>
      <c r="B1834" t="s">
        <v>1341</v>
      </c>
      <c r="C1834" t="s">
        <v>1453</v>
      </c>
      <c r="E1834" t="s">
        <v>1452</v>
      </c>
      <c r="F1834" t="s">
        <v>518</v>
      </c>
      <c r="I1834" t="s">
        <v>2912</v>
      </c>
      <c r="J1834" t="s">
        <v>95</v>
      </c>
      <c r="L1834" t="s">
        <v>48</v>
      </c>
      <c r="M1834" t="s">
        <v>166</v>
      </c>
      <c r="N1834" t="s">
        <v>165</v>
      </c>
      <c r="O1834">
        <v>110</v>
      </c>
      <c r="P1834">
        <v>3.5510000000000002</v>
      </c>
    </row>
    <row r="1835" spans="1:16">
      <c r="A1835" t="s">
        <v>1342</v>
      </c>
      <c r="B1835" t="s">
        <v>1341</v>
      </c>
      <c r="C1835" t="s">
        <v>1451</v>
      </c>
      <c r="E1835" t="s">
        <v>1450</v>
      </c>
      <c r="F1835" t="s">
        <v>1449</v>
      </c>
      <c r="I1835" t="s">
        <v>50</v>
      </c>
      <c r="J1835" t="s">
        <v>95</v>
      </c>
      <c r="L1835" t="s">
        <v>48</v>
      </c>
      <c r="M1835" t="s">
        <v>166</v>
      </c>
      <c r="N1835" t="s">
        <v>165</v>
      </c>
      <c r="O1835">
        <v>111</v>
      </c>
      <c r="P1835">
        <v>1.2070000000000001</v>
      </c>
    </row>
    <row r="1836" spans="1:16">
      <c r="A1836" t="s">
        <v>1342</v>
      </c>
      <c r="B1836" t="s">
        <v>1341</v>
      </c>
      <c r="C1836" t="s">
        <v>1451</v>
      </c>
      <c r="E1836" t="s">
        <v>1450</v>
      </c>
      <c r="F1836" t="s">
        <v>1449</v>
      </c>
      <c r="I1836" t="s">
        <v>50</v>
      </c>
      <c r="J1836" t="s">
        <v>95</v>
      </c>
      <c r="L1836" t="s">
        <v>48</v>
      </c>
      <c r="M1836" t="s">
        <v>166</v>
      </c>
      <c r="N1836" t="s">
        <v>165</v>
      </c>
      <c r="O1836">
        <v>112</v>
      </c>
      <c r="P1836">
        <v>0.83299999999999996</v>
      </c>
    </row>
    <row r="1837" spans="1:16">
      <c r="A1837" t="s">
        <v>1342</v>
      </c>
      <c r="B1837" t="s">
        <v>1341</v>
      </c>
      <c r="C1837" t="s">
        <v>1451</v>
      </c>
      <c r="E1837" t="s">
        <v>1450</v>
      </c>
      <c r="F1837" t="s">
        <v>1449</v>
      </c>
      <c r="I1837" t="s">
        <v>50</v>
      </c>
      <c r="J1837" t="s">
        <v>95</v>
      </c>
      <c r="L1837" t="s">
        <v>48</v>
      </c>
      <c r="M1837" t="s">
        <v>166</v>
      </c>
      <c r="N1837" t="s">
        <v>165</v>
      </c>
      <c r="O1837">
        <v>113</v>
      </c>
      <c r="P1837">
        <v>0.312</v>
      </c>
    </row>
    <row r="1838" spans="1:16">
      <c r="A1838" t="s">
        <v>1342</v>
      </c>
      <c r="B1838" t="s">
        <v>1341</v>
      </c>
      <c r="C1838" t="s">
        <v>1451</v>
      </c>
      <c r="E1838" t="s">
        <v>1450</v>
      </c>
      <c r="F1838" t="s">
        <v>1449</v>
      </c>
      <c r="I1838" t="s">
        <v>50</v>
      </c>
      <c r="J1838" t="s">
        <v>95</v>
      </c>
      <c r="L1838" t="s">
        <v>48</v>
      </c>
      <c r="M1838" t="s">
        <v>166</v>
      </c>
      <c r="N1838" t="s">
        <v>165</v>
      </c>
      <c r="O1838">
        <v>114</v>
      </c>
      <c r="P1838">
        <v>0.39</v>
      </c>
    </row>
    <row r="1839" spans="1:16">
      <c r="A1839" t="s">
        <v>1342</v>
      </c>
      <c r="B1839" t="s">
        <v>1341</v>
      </c>
      <c r="C1839" t="s">
        <v>1451</v>
      </c>
      <c r="E1839" t="s">
        <v>1450</v>
      </c>
      <c r="F1839" t="s">
        <v>1449</v>
      </c>
      <c r="I1839" t="s">
        <v>50</v>
      </c>
      <c r="J1839" t="s">
        <v>95</v>
      </c>
      <c r="L1839" t="s">
        <v>48</v>
      </c>
      <c r="M1839" t="s">
        <v>166</v>
      </c>
      <c r="N1839" t="s">
        <v>165</v>
      </c>
      <c r="O1839">
        <v>115</v>
      </c>
      <c r="P1839">
        <v>0.38900000000000001</v>
      </c>
    </row>
    <row r="1840" spans="1:16">
      <c r="A1840" t="s">
        <v>1342</v>
      </c>
      <c r="B1840" t="s">
        <v>1341</v>
      </c>
      <c r="C1840" t="s">
        <v>1451</v>
      </c>
      <c r="E1840" t="s">
        <v>1450</v>
      </c>
      <c r="F1840" t="s">
        <v>1449</v>
      </c>
      <c r="I1840" t="s">
        <v>50</v>
      </c>
      <c r="J1840" t="s">
        <v>95</v>
      </c>
      <c r="L1840" t="s">
        <v>48</v>
      </c>
      <c r="M1840" t="s">
        <v>166</v>
      </c>
      <c r="N1840" t="s">
        <v>165</v>
      </c>
      <c r="O1840">
        <v>116</v>
      </c>
      <c r="P1840">
        <v>0.60799999999999998</v>
      </c>
    </row>
    <row r="1841" spans="1:16">
      <c r="A1841" t="s">
        <v>1342</v>
      </c>
      <c r="B1841" t="s">
        <v>1341</v>
      </c>
      <c r="C1841" t="s">
        <v>1437</v>
      </c>
      <c r="E1841" t="s">
        <v>1436</v>
      </c>
      <c r="F1841" t="s">
        <v>81</v>
      </c>
      <c r="I1841" t="s">
        <v>2912</v>
      </c>
      <c r="J1841" t="s">
        <v>49</v>
      </c>
      <c r="L1841" t="s">
        <v>48</v>
      </c>
      <c r="M1841" t="s">
        <v>85</v>
      </c>
      <c r="N1841" t="s">
        <v>47</v>
      </c>
      <c r="O1841">
        <v>145</v>
      </c>
      <c r="P1841">
        <v>1.0780000000000001</v>
      </c>
    </row>
    <row r="1842" spans="1:16">
      <c r="A1842" t="s">
        <v>1342</v>
      </c>
      <c r="B1842" t="s">
        <v>1341</v>
      </c>
      <c r="C1842" t="s">
        <v>1437</v>
      </c>
      <c r="E1842" t="s">
        <v>1436</v>
      </c>
      <c r="F1842" t="s">
        <v>81</v>
      </c>
      <c r="I1842" t="s">
        <v>2912</v>
      </c>
      <c r="J1842" t="s">
        <v>49</v>
      </c>
      <c r="L1842" t="s">
        <v>48</v>
      </c>
      <c r="M1842" t="s">
        <v>85</v>
      </c>
      <c r="N1842" t="s">
        <v>47</v>
      </c>
      <c r="O1842">
        <v>146</v>
      </c>
      <c r="P1842">
        <v>0.39600000000000002</v>
      </c>
    </row>
    <row r="1843" spans="1:16">
      <c r="A1843" t="s">
        <v>1342</v>
      </c>
      <c r="B1843" t="s">
        <v>1341</v>
      </c>
      <c r="C1843" t="s">
        <v>1437</v>
      </c>
      <c r="E1843" t="s">
        <v>1436</v>
      </c>
      <c r="F1843" t="s">
        <v>81</v>
      </c>
      <c r="I1843" t="s">
        <v>2912</v>
      </c>
      <c r="J1843" t="s">
        <v>49</v>
      </c>
      <c r="L1843" t="s">
        <v>48</v>
      </c>
      <c r="M1843" t="s">
        <v>85</v>
      </c>
      <c r="N1843" t="s">
        <v>47</v>
      </c>
      <c r="O1843">
        <v>147</v>
      </c>
      <c r="P1843">
        <v>0.51500000000000001</v>
      </c>
    </row>
    <row r="1844" spans="1:16">
      <c r="A1844" t="s">
        <v>1342</v>
      </c>
      <c r="B1844" t="s">
        <v>1341</v>
      </c>
      <c r="C1844" t="s">
        <v>1437</v>
      </c>
      <c r="E1844" t="s">
        <v>1436</v>
      </c>
      <c r="F1844" t="s">
        <v>81</v>
      </c>
      <c r="I1844" t="s">
        <v>2912</v>
      </c>
      <c r="J1844" t="s">
        <v>49</v>
      </c>
      <c r="L1844" t="s">
        <v>48</v>
      </c>
      <c r="M1844" t="s">
        <v>85</v>
      </c>
      <c r="N1844" t="s">
        <v>47</v>
      </c>
      <c r="O1844">
        <v>148</v>
      </c>
      <c r="P1844">
        <v>0.78100000000000003</v>
      </c>
    </row>
    <row r="1845" spans="1:16">
      <c r="A1845" t="s">
        <v>1342</v>
      </c>
      <c r="B1845" t="s">
        <v>1341</v>
      </c>
      <c r="C1845" t="s">
        <v>1437</v>
      </c>
      <c r="E1845" t="s">
        <v>1436</v>
      </c>
      <c r="F1845" t="s">
        <v>81</v>
      </c>
      <c r="I1845" t="s">
        <v>2912</v>
      </c>
      <c r="J1845" t="s">
        <v>49</v>
      </c>
      <c r="L1845" t="s">
        <v>48</v>
      </c>
      <c r="M1845" t="s">
        <v>85</v>
      </c>
      <c r="N1845" t="s">
        <v>47</v>
      </c>
      <c r="O1845">
        <v>149</v>
      </c>
      <c r="P1845">
        <v>0.25600000000000001</v>
      </c>
    </row>
    <row r="1846" spans="1:16">
      <c r="A1846" t="s">
        <v>1342</v>
      </c>
      <c r="B1846" t="s">
        <v>1341</v>
      </c>
      <c r="C1846" t="s">
        <v>1437</v>
      </c>
      <c r="E1846" t="s">
        <v>1436</v>
      </c>
      <c r="F1846" t="s">
        <v>81</v>
      </c>
      <c r="I1846" t="s">
        <v>2912</v>
      </c>
      <c r="J1846" t="s">
        <v>49</v>
      </c>
      <c r="L1846" t="s">
        <v>48</v>
      </c>
      <c r="M1846" t="s">
        <v>85</v>
      </c>
      <c r="N1846" t="s">
        <v>47</v>
      </c>
      <c r="O1846">
        <v>150</v>
      </c>
      <c r="P1846">
        <v>9.5000000000000001E-2</v>
      </c>
    </row>
    <row r="1847" spans="1:16">
      <c r="A1847" t="s">
        <v>1342</v>
      </c>
      <c r="B1847" t="s">
        <v>1341</v>
      </c>
      <c r="C1847" t="s">
        <v>1437</v>
      </c>
      <c r="E1847" t="s">
        <v>1436</v>
      </c>
      <c r="F1847" t="s">
        <v>81</v>
      </c>
      <c r="I1847" t="s">
        <v>2912</v>
      </c>
      <c r="J1847" t="s">
        <v>49</v>
      </c>
      <c r="L1847" t="s">
        <v>48</v>
      </c>
      <c r="M1847" t="s">
        <v>85</v>
      </c>
      <c r="N1847" t="s">
        <v>47</v>
      </c>
      <c r="O1847">
        <v>151</v>
      </c>
      <c r="P1847">
        <v>0.501</v>
      </c>
    </row>
    <row r="1848" spans="1:16">
      <c r="A1848" t="s">
        <v>1342</v>
      </c>
      <c r="B1848" t="s">
        <v>1341</v>
      </c>
      <c r="C1848" t="s">
        <v>1437</v>
      </c>
      <c r="E1848" t="s">
        <v>1436</v>
      </c>
      <c r="F1848" t="s">
        <v>81</v>
      </c>
      <c r="I1848" t="s">
        <v>2912</v>
      </c>
      <c r="J1848" t="s">
        <v>49</v>
      </c>
      <c r="L1848" t="s">
        <v>48</v>
      </c>
      <c r="M1848" t="s">
        <v>85</v>
      </c>
      <c r="N1848" t="s">
        <v>47</v>
      </c>
      <c r="O1848">
        <v>152</v>
      </c>
      <c r="P1848">
        <v>1.2529999999999999</v>
      </c>
    </row>
    <row r="1849" spans="1:16">
      <c r="A1849" t="s">
        <v>1342</v>
      </c>
      <c r="B1849" t="s">
        <v>1341</v>
      </c>
      <c r="C1849" t="s">
        <v>1437</v>
      </c>
      <c r="E1849" t="s">
        <v>1436</v>
      </c>
      <c r="F1849" t="s">
        <v>81</v>
      </c>
      <c r="I1849" t="s">
        <v>2912</v>
      </c>
      <c r="J1849" t="s">
        <v>49</v>
      </c>
      <c r="L1849" t="s">
        <v>48</v>
      </c>
      <c r="M1849" t="s">
        <v>85</v>
      </c>
      <c r="N1849" t="s">
        <v>47</v>
      </c>
      <c r="O1849">
        <v>153</v>
      </c>
      <c r="P1849">
        <v>0.91</v>
      </c>
    </row>
    <row r="1850" spans="1:16">
      <c r="A1850" t="s">
        <v>1342</v>
      </c>
      <c r="B1850" t="s">
        <v>1341</v>
      </c>
      <c r="C1850" t="s">
        <v>1340</v>
      </c>
      <c r="E1850" t="s">
        <v>1339</v>
      </c>
      <c r="F1850" t="s">
        <v>81</v>
      </c>
      <c r="I1850" t="s">
        <v>2912</v>
      </c>
      <c r="J1850" t="s">
        <v>49</v>
      </c>
      <c r="L1850" t="s">
        <v>48</v>
      </c>
      <c r="M1850" t="s">
        <v>85</v>
      </c>
      <c r="N1850" t="s">
        <v>47</v>
      </c>
      <c r="O1850">
        <v>154</v>
      </c>
      <c r="P1850">
        <v>0.1</v>
      </c>
    </row>
    <row r="1851" spans="1:16">
      <c r="A1851" t="s">
        <v>1342</v>
      </c>
      <c r="B1851" t="s">
        <v>1341</v>
      </c>
      <c r="C1851" t="s">
        <v>1340</v>
      </c>
      <c r="E1851" t="s">
        <v>1339</v>
      </c>
      <c r="F1851" t="s">
        <v>81</v>
      </c>
      <c r="I1851" t="s">
        <v>2912</v>
      </c>
      <c r="J1851" t="s">
        <v>49</v>
      </c>
      <c r="L1851" t="s">
        <v>48</v>
      </c>
      <c r="M1851" t="s">
        <v>85</v>
      </c>
      <c r="N1851" t="s">
        <v>47</v>
      </c>
      <c r="O1851">
        <v>155</v>
      </c>
      <c r="P1851">
        <v>0.434</v>
      </c>
    </row>
    <row r="1852" spans="1:16">
      <c r="A1852" t="s">
        <v>1342</v>
      </c>
      <c r="B1852" t="s">
        <v>1341</v>
      </c>
      <c r="C1852" t="s">
        <v>1340</v>
      </c>
      <c r="E1852" t="s">
        <v>1339</v>
      </c>
      <c r="F1852" t="s">
        <v>81</v>
      </c>
      <c r="I1852" t="s">
        <v>2912</v>
      </c>
      <c r="J1852" t="s">
        <v>49</v>
      </c>
      <c r="L1852" t="s">
        <v>48</v>
      </c>
      <c r="M1852" t="s">
        <v>85</v>
      </c>
      <c r="N1852" t="s">
        <v>47</v>
      </c>
      <c r="O1852">
        <v>156</v>
      </c>
      <c r="P1852">
        <v>0.86799999999999999</v>
      </c>
    </row>
    <row r="1853" spans="1:16">
      <c r="A1853" t="s">
        <v>1342</v>
      </c>
      <c r="B1853" t="s">
        <v>1341</v>
      </c>
      <c r="C1853" t="s">
        <v>1435</v>
      </c>
      <c r="E1853" t="s">
        <v>1434</v>
      </c>
      <c r="F1853" t="s">
        <v>51</v>
      </c>
      <c r="I1853" t="s">
        <v>88</v>
      </c>
      <c r="J1853" t="s">
        <v>49</v>
      </c>
      <c r="L1853" t="s">
        <v>48</v>
      </c>
      <c r="M1853" t="s">
        <v>85</v>
      </c>
      <c r="N1853" t="s">
        <v>47</v>
      </c>
      <c r="O1853">
        <v>157</v>
      </c>
      <c r="P1853">
        <v>1.7999999999999999E-2</v>
      </c>
    </row>
    <row r="1854" spans="1:16">
      <c r="A1854" t="s">
        <v>1342</v>
      </c>
      <c r="B1854" t="s">
        <v>1341</v>
      </c>
      <c r="C1854" t="s">
        <v>1435</v>
      </c>
      <c r="E1854" t="s">
        <v>1434</v>
      </c>
      <c r="F1854" t="s">
        <v>51</v>
      </c>
      <c r="I1854" t="s">
        <v>88</v>
      </c>
      <c r="J1854" t="s">
        <v>49</v>
      </c>
      <c r="L1854" t="s">
        <v>48</v>
      </c>
      <c r="M1854" t="s">
        <v>85</v>
      </c>
      <c r="N1854" t="s">
        <v>47</v>
      </c>
      <c r="O1854">
        <v>158</v>
      </c>
      <c r="P1854">
        <v>0.17499999999999999</v>
      </c>
    </row>
    <row r="1855" spans="1:16">
      <c r="A1855" t="s">
        <v>1342</v>
      </c>
      <c r="B1855" t="s">
        <v>1341</v>
      </c>
      <c r="C1855" t="s">
        <v>1435</v>
      </c>
      <c r="E1855" t="s">
        <v>1434</v>
      </c>
      <c r="F1855" t="s">
        <v>51</v>
      </c>
      <c r="I1855" t="s">
        <v>88</v>
      </c>
      <c r="J1855" t="s">
        <v>49</v>
      </c>
      <c r="L1855" t="s">
        <v>48</v>
      </c>
      <c r="M1855" t="s">
        <v>85</v>
      </c>
      <c r="N1855" t="s">
        <v>47</v>
      </c>
      <c r="O1855">
        <v>159</v>
      </c>
      <c r="P1855">
        <v>0.42</v>
      </c>
    </row>
    <row r="1856" spans="1:16">
      <c r="A1856" t="s">
        <v>1342</v>
      </c>
      <c r="B1856" t="s">
        <v>1341</v>
      </c>
      <c r="C1856" t="s">
        <v>1435</v>
      </c>
      <c r="E1856" t="s">
        <v>1434</v>
      </c>
      <c r="F1856" t="s">
        <v>51</v>
      </c>
      <c r="I1856" t="s">
        <v>88</v>
      </c>
      <c r="J1856" t="s">
        <v>49</v>
      </c>
      <c r="L1856" t="s">
        <v>48</v>
      </c>
      <c r="M1856" t="s">
        <v>85</v>
      </c>
      <c r="N1856" t="s">
        <v>47</v>
      </c>
      <c r="O1856">
        <v>160</v>
      </c>
      <c r="P1856">
        <v>0.28000000000000003</v>
      </c>
    </row>
    <row r="1857" spans="1:16">
      <c r="A1857" t="s">
        <v>1342</v>
      </c>
      <c r="B1857" t="s">
        <v>1341</v>
      </c>
      <c r="C1857" t="s">
        <v>1417</v>
      </c>
      <c r="E1857" t="s">
        <v>897</v>
      </c>
      <c r="F1857" t="s">
        <v>897</v>
      </c>
      <c r="I1857" t="s">
        <v>2912</v>
      </c>
      <c r="J1857" t="s">
        <v>49</v>
      </c>
      <c r="L1857" t="s">
        <v>48</v>
      </c>
      <c r="M1857" t="s">
        <v>85</v>
      </c>
      <c r="N1857" t="s">
        <v>47</v>
      </c>
      <c r="O1857">
        <v>162</v>
      </c>
      <c r="P1857">
        <v>0.85299999999999998</v>
      </c>
    </row>
    <row r="1858" spans="1:16">
      <c r="A1858" t="s">
        <v>1342</v>
      </c>
      <c r="B1858" t="s">
        <v>1341</v>
      </c>
      <c r="C1858" t="s">
        <v>1431</v>
      </c>
      <c r="E1858" t="s">
        <v>1430</v>
      </c>
      <c r="F1858" t="s">
        <v>897</v>
      </c>
      <c r="I1858" t="s">
        <v>2912</v>
      </c>
      <c r="J1858" t="s">
        <v>49</v>
      </c>
      <c r="L1858" t="s">
        <v>48</v>
      </c>
      <c r="M1858" t="s">
        <v>85</v>
      </c>
      <c r="N1858" t="s">
        <v>47</v>
      </c>
      <c r="O1858">
        <v>163</v>
      </c>
      <c r="P1858">
        <v>0.47399999999999998</v>
      </c>
    </row>
    <row r="1859" spans="1:16">
      <c r="A1859" t="s">
        <v>1342</v>
      </c>
      <c r="B1859" t="s">
        <v>1341</v>
      </c>
      <c r="C1859" t="s">
        <v>1431</v>
      </c>
      <c r="E1859" t="s">
        <v>1430</v>
      </c>
      <c r="F1859" t="s">
        <v>897</v>
      </c>
      <c r="I1859" t="s">
        <v>2912</v>
      </c>
      <c r="J1859" t="s">
        <v>49</v>
      </c>
      <c r="L1859" t="s">
        <v>48</v>
      </c>
      <c r="M1859" t="s">
        <v>85</v>
      </c>
      <c r="N1859" t="s">
        <v>47</v>
      </c>
      <c r="O1859">
        <v>164</v>
      </c>
      <c r="P1859">
        <v>0.35799999999999998</v>
      </c>
    </row>
    <row r="1860" spans="1:16">
      <c r="A1860" t="s">
        <v>1342</v>
      </c>
      <c r="B1860" t="s">
        <v>1341</v>
      </c>
      <c r="C1860" t="s">
        <v>1428</v>
      </c>
      <c r="E1860" t="s">
        <v>1429</v>
      </c>
      <c r="F1860" t="s">
        <v>66</v>
      </c>
      <c r="I1860" t="s">
        <v>96</v>
      </c>
      <c r="J1860" t="s">
        <v>217</v>
      </c>
      <c r="L1860" t="s">
        <v>48</v>
      </c>
      <c r="M1860" t="s">
        <v>146</v>
      </c>
      <c r="N1860" t="s">
        <v>47</v>
      </c>
      <c r="O1860">
        <v>165</v>
      </c>
      <c r="P1860">
        <v>0.58499999999999996</v>
      </c>
    </row>
    <row r="1861" spans="1:16">
      <c r="A1861" t="s">
        <v>1342</v>
      </c>
      <c r="B1861" t="s">
        <v>1341</v>
      </c>
      <c r="C1861" t="s">
        <v>1428</v>
      </c>
      <c r="E1861" t="s">
        <v>1429</v>
      </c>
      <c r="F1861" t="s">
        <v>66</v>
      </c>
      <c r="I1861" t="s">
        <v>96</v>
      </c>
      <c r="J1861" t="s">
        <v>217</v>
      </c>
      <c r="L1861" t="s">
        <v>48</v>
      </c>
      <c r="M1861" t="s">
        <v>146</v>
      </c>
      <c r="N1861" t="s">
        <v>47</v>
      </c>
      <c r="O1861">
        <v>166</v>
      </c>
      <c r="P1861">
        <v>1.0149999999999999</v>
      </c>
    </row>
    <row r="1862" spans="1:16">
      <c r="A1862" t="s">
        <v>1342</v>
      </c>
      <c r="B1862" t="s">
        <v>1341</v>
      </c>
      <c r="C1862" t="s">
        <v>1428</v>
      </c>
      <c r="E1862" t="s">
        <v>1427</v>
      </c>
      <c r="F1862" t="s">
        <v>66</v>
      </c>
      <c r="I1862" t="s">
        <v>96</v>
      </c>
      <c r="J1862" t="s">
        <v>217</v>
      </c>
      <c r="L1862" t="s">
        <v>48</v>
      </c>
      <c r="M1862" t="s">
        <v>146</v>
      </c>
      <c r="N1862" t="s">
        <v>47</v>
      </c>
      <c r="O1862">
        <v>167</v>
      </c>
      <c r="P1862">
        <v>0.45500000000000002</v>
      </c>
    </row>
    <row r="1863" spans="1:16">
      <c r="A1863" t="s">
        <v>1342</v>
      </c>
      <c r="B1863" t="s">
        <v>1341</v>
      </c>
      <c r="C1863" t="s">
        <v>1418</v>
      </c>
      <c r="E1863" t="s">
        <v>1416</v>
      </c>
      <c r="F1863" t="s">
        <v>66</v>
      </c>
      <c r="I1863" t="s">
        <v>50</v>
      </c>
      <c r="J1863" t="s">
        <v>217</v>
      </c>
      <c r="L1863" t="s">
        <v>48</v>
      </c>
      <c r="M1863" t="s">
        <v>146</v>
      </c>
      <c r="N1863" t="s">
        <v>47</v>
      </c>
      <c r="O1863">
        <v>177</v>
      </c>
      <c r="P1863">
        <v>0.64300000000000002</v>
      </c>
    </row>
    <row r="1864" spans="1:16">
      <c r="A1864" t="s">
        <v>1342</v>
      </c>
      <c r="B1864" t="s">
        <v>1341</v>
      </c>
      <c r="C1864" t="s">
        <v>1417</v>
      </c>
      <c r="E1864" t="s">
        <v>1416</v>
      </c>
      <c r="F1864" t="s">
        <v>66</v>
      </c>
      <c r="I1864" t="s">
        <v>50</v>
      </c>
      <c r="J1864" t="s">
        <v>217</v>
      </c>
      <c r="L1864" t="s">
        <v>48</v>
      </c>
      <c r="M1864" t="s">
        <v>146</v>
      </c>
      <c r="N1864" t="s">
        <v>47</v>
      </c>
      <c r="O1864">
        <v>178</v>
      </c>
      <c r="P1864">
        <v>1.425</v>
      </c>
    </row>
    <row r="1865" spans="1:16">
      <c r="A1865" t="s">
        <v>1342</v>
      </c>
      <c r="B1865" t="s">
        <v>1341</v>
      </c>
      <c r="C1865" t="s">
        <v>1405</v>
      </c>
      <c r="E1865" t="s">
        <v>1404</v>
      </c>
      <c r="F1865" t="s">
        <v>66</v>
      </c>
      <c r="I1865" t="s">
        <v>50</v>
      </c>
      <c r="J1865" t="s">
        <v>217</v>
      </c>
      <c r="L1865" t="s">
        <v>48</v>
      </c>
      <c r="M1865" t="s">
        <v>146</v>
      </c>
      <c r="N1865" t="s">
        <v>47</v>
      </c>
      <c r="O1865">
        <v>217</v>
      </c>
      <c r="P1865">
        <v>0.20100000000000001</v>
      </c>
    </row>
    <row r="1866" spans="1:16">
      <c r="A1866" t="s">
        <v>1342</v>
      </c>
      <c r="B1866" t="s">
        <v>1341</v>
      </c>
      <c r="C1866" t="s">
        <v>1405</v>
      </c>
      <c r="E1866" t="s">
        <v>1404</v>
      </c>
      <c r="F1866" t="s">
        <v>66</v>
      </c>
      <c r="I1866" t="s">
        <v>50</v>
      </c>
      <c r="J1866" t="s">
        <v>217</v>
      </c>
      <c r="L1866" t="s">
        <v>48</v>
      </c>
      <c r="M1866" t="s">
        <v>146</v>
      </c>
      <c r="N1866" t="s">
        <v>47</v>
      </c>
      <c r="O1866">
        <v>218</v>
      </c>
      <c r="P1866">
        <v>0.38700000000000001</v>
      </c>
    </row>
    <row r="1867" spans="1:16">
      <c r="A1867" t="s">
        <v>1342</v>
      </c>
      <c r="B1867" t="s">
        <v>1341</v>
      </c>
      <c r="C1867" t="s">
        <v>1399</v>
      </c>
      <c r="E1867" t="s">
        <v>1403</v>
      </c>
      <c r="F1867" t="s">
        <v>66</v>
      </c>
      <c r="I1867" t="s">
        <v>50</v>
      </c>
      <c r="J1867" t="s">
        <v>217</v>
      </c>
      <c r="L1867" t="s">
        <v>48</v>
      </c>
      <c r="M1867" t="s">
        <v>146</v>
      </c>
      <c r="N1867" t="s">
        <v>47</v>
      </c>
      <c r="O1867">
        <v>219</v>
      </c>
      <c r="P1867">
        <v>0.09</v>
      </c>
    </row>
    <row r="1868" spans="1:16">
      <c r="A1868" t="s">
        <v>1342</v>
      </c>
      <c r="B1868" t="s">
        <v>1341</v>
      </c>
      <c r="C1868" t="s">
        <v>1399</v>
      </c>
      <c r="E1868" t="s">
        <v>1402</v>
      </c>
      <c r="F1868" t="s">
        <v>66</v>
      </c>
      <c r="I1868" t="s">
        <v>50</v>
      </c>
      <c r="J1868" t="s">
        <v>217</v>
      </c>
      <c r="L1868" t="s">
        <v>48</v>
      </c>
      <c r="M1868" t="s">
        <v>146</v>
      </c>
      <c r="N1868" t="s">
        <v>47</v>
      </c>
      <c r="O1868">
        <v>220</v>
      </c>
      <c r="P1868">
        <v>9.6000000000000002E-2</v>
      </c>
    </row>
    <row r="1869" spans="1:16">
      <c r="A1869" t="s">
        <v>1342</v>
      </c>
      <c r="B1869" t="s">
        <v>1341</v>
      </c>
      <c r="C1869" t="s">
        <v>1399</v>
      </c>
      <c r="E1869" t="s">
        <v>1401</v>
      </c>
      <c r="F1869" t="s">
        <v>66</v>
      </c>
      <c r="I1869" t="s">
        <v>50</v>
      </c>
      <c r="J1869" t="s">
        <v>217</v>
      </c>
      <c r="L1869" t="s">
        <v>48</v>
      </c>
      <c r="M1869" t="s">
        <v>146</v>
      </c>
      <c r="N1869" t="s">
        <v>47</v>
      </c>
      <c r="O1869">
        <v>221</v>
      </c>
      <c r="P1869">
        <v>8.7999999999999995E-2</v>
      </c>
    </row>
    <row r="1870" spans="1:16">
      <c r="A1870" t="s">
        <v>1342</v>
      </c>
      <c r="B1870" t="s">
        <v>1341</v>
      </c>
      <c r="C1870" t="s">
        <v>1399</v>
      </c>
      <c r="E1870" t="s">
        <v>1400</v>
      </c>
      <c r="F1870" t="s">
        <v>66</v>
      </c>
      <c r="I1870" t="s">
        <v>50</v>
      </c>
      <c r="J1870" t="s">
        <v>217</v>
      </c>
      <c r="L1870" t="s">
        <v>48</v>
      </c>
      <c r="M1870" t="s">
        <v>146</v>
      </c>
      <c r="N1870" t="s">
        <v>47</v>
      </c>
      <c r="O1870">
        <v>222</v>
      </c>
      <c r="P1870">
        <v>0.21299999999999999</v>
      </c>
    </row>
    <row r="1871" spans="1:16">
      <c r="A1871" t="s">
        <v>1342</v>
      </c>
      <c r="B1871" t="s">
        <v>1341</v>
      </c>
      <c r="C1871" t="s">
        <v>1399</v>
      </c>
      <c r="E1871" t="s">
        <v>1398</v>
      </c>
      <c r="F1871" t="s">
        <v>66</v>
      </c>
      <c r="I1871" t="s">
        <v>50</v>
      </c>
      <c r="J1871" t="s">
        <v>217</v>
      </c>
      <c r="L1871" t="s">
        <v>48</v>
      </c>
      <c r="M1871" t="s">
        <v>146</v>
      </c>
      <c r="N1871" t="s">
        <v>47</v>
      </c>
      <c r="O1871">
        <v>223</v>
      </c>
      <c r="P1871">
        <v>0.17599999999999999</v>
      </c>
    </row>
    <row r="1872" spans="1:16">
      <c r="A1872" t="s">
        <v>1342</v>
      </c>
      <c r="B1872" t="s">
        <v>1341</v>
      </c>
      <c r="C1872" t="s">
        <v>1399</v>
      </c>
      <c r="E1872" t="s">
        <v>1403</v>
      </c>
      <c r="F1872" t="s">
        <v>66</v>
      </c>
      <c r="I1872" t="s">
        <v>50</v>
      </c>
      <c r="J1872" t="s">
        <v>217</v>
      </c>
      <c r="L1872" t="s">
        <v>48</v>
      </c>
      <c r="M1872" t="s">
        <v>146</v>
      </c>
      <c r="N1872" t="s">
        <v>47</v>
      </c>
      <c r="O1872">
        <v>224</v>
      </c>
      <c r="P1872">
        <v>8.7999999999999995E-2</v>
      </c>
    </row>
    <row r="1873" spans="1:16">
      <c r="A1873" t="s">
        <v>1342</v>
      </c>
      <c r="B1873" t="s">
        <v>1341</v>
      </c>
      <c r="C1873" t="s">
        <v>1399</v>
      </c>
      <c r="E1873" t="s">
        <v>1402</v>
      </c>
      <c r="F1873" t="s">
        <v>66</v>
      </c>
      <c r="I1873" t="s">
        <v>50</v>
      </c>
      <c r="J1873" t="s">
        <v>217</v>
      </c>
      <c r="L1873" t="s">
        <v>48</v>
      </c>
      <c r="M1873" t="s">
        <v>146</v>
      </c>
      <c r="N1873" t="s">
        <v>47</v>
      </c>
      <c r="O1873">
        <v>225</v>
      </c>
      <c r="P1873">
        <v>8.8999999999999996E-2</v>
      </c>
    </row>
    <row r="1874" spans="1:16">
      <c r="A1874" t="s">
        <v>1342</v>
      </c>
      <c r="B1874" t="s">
        <v>1341</v>
      </c>
      <c r="C1874" t="s">
        <v>1399</v>
      </c>
      <c r="E1874" t="s">
        <v>1401</v>
      </c>
      <c r="F1874" t="s">
        <v>66</v>
      </c>
      <c r="I1874" t="s">
        <v>50</v>
      </c>
      <c r="J1874" t="s">
        <v>217</v>
      </c>
      <c r="L1874" t="s">
        <v>48</v>
      </c>
      <c r="M1874" t="s">
        <v>146</v>
      </c>
      <c r="N1874" t="s">
        <v>47</v>
      </c>
      <c r="O1874">
        <v>226</v>
      </c>
      <c r="P1874">
        <v>7.0999999999999994E-2</v>
      </c>
    </row>
    <row r="1875" spans="1:16">
      <c r="A1875" t="s">
        <v>1342</v>
      </c>
      <c r="B1875" t="s">
        <v>1341</v>
      </c>
      <c r="C1875" t="s">
        <v>1399</v>
      </c>
      <c r="E1875" t="s">
        <v>1400</v>
      </c>
      <c r="F1875" t="s">
        <v>66</v>
      </c>
      <c r="I1875" t="s">
        <v>50</v>
      </c>
      <c r="J1875" t="s">
        <v>217</v>
      </c>
      <c r="L1875" t="s">
        <v>48</v>
      </c>
      <c r="M1875" t="s">
        <v>146</v>
      </c>
      <c r="N1875" t="s">
        <v>47</v>
      </c>
      <c r="O1875">
        <v>227</v>
      </c>
      <c r="P1875">
        <v>0.158</v>
      </c>
    </row>
    <row r="1876" spans="1:16">
      <c r="A1876" t="s">
        <v>1342</v>
      </c>
      <c r="B1876" t="s">
        <v>1341</v>
      </c>
      <c r="C1876" t="s">
        <v>1399</v>
      </c>
      <c r="E1876" t="s">
        <v>1398</v>
      </c>
      <c r="F1876" t="s">
        <v>66</v>
      </c>
      <c r="I1876" t="s">
        <v>50</v>
      </c>
      <c r="J1876" t="s">
        <v>217</v>
      </c>
      <c r="L1876" t="s">
        <v>48</v>
      </c>
      <c r="M1876" t="s">
        <v>146</v>
      </c>
      <c r="N1876" t="s">
        <v>47</v>
      </c>
      <c r="O1876">
        <v>228</v>
      </c>
      <c r="P1876">
        <v>0.16200000000000001</v>
      </c>
    </row>
    <row r="1877" spans="1:16">
      <c r="A1877" t="s">
        <v>1342</v>
      </c>
      <c r="B1877" t="s">
        <v>1341</v>
      </c>
      <c r="C1877" t="s">
        <v>1399</v>
      </c>
      <c r="E1877" t="s">
        <v>1403</v>
      </c>
      <c r="F1877" t="s">
        <v>66</v>
      </c>
      <c r="I1877" t="s">
        <v>50</v>
      </c>
      <c r="J1877" t="s">
        <v>217</v>
      </c>
      <c r="L1877" t="s">
        <v>48</v>
      </c>
      <c r="M1877" t="s">
        <v>146</v>
      </c>
      <c r="N1877" t="s">
        <v>47</v>
      </c>
      <c r="O1877">
        <v>229</v>
      </c>
      <c r="P1877">
        <v>0.11799999999999999</v>
      </c>
    </row>
    <row r="1878" spans="1:16">
      <c r="A1878" t="s">
        <v>1342</v>
      </c>
      <c r="B1878" t="s">
        <v>1341</v>
      </c>
      <c r="C1878" t="s">
        <v>1399</v>
      </c>
      <c r="E1878" t="s">
        <v>1402</v>
      </c>
      <c r="F1878" t="s">
        <v>66</v>
      </c>
      <c r="I1878" t="s">
        <v>50</v>
      </c>
      <c r="J1878" t="s">
        <v>217</v>
      </c>
      <c r="L1878" t="s">
        <v>48</v>
      </c>
      <c r="M1878" t="s">
        <v>146</v>
      </c>
      <c r="N1878" t="s">
        <v>47</v>
      </c>
      <c r="O1878">
        <v>230</v>
      </c>
      <c r="P1878">
        <v>0.127</v>
      </c>
    </row>
    <row r="1879" spans="1:16">
      <c r="A1879" t="s">
        <v>1342</v>
      </c>
      <c r="B1879" t="s">
        <v>1341</v>
      </c>
      <c r="C1879" t="s">
        <v>1399</v>
      </c>
      <c r="E1879" t="s">
        <v>1401</v>
      </c>
      <c r="F1879" t="s">
        <v>66</v>
      </c>
      <c r="I1879" t="s">
        <v>50</v>
      </c>
      <c r="J1879" t="s">
        <v>217</v>
      </c>
      <c r="L1879" t="s">
        <v>48</v>
      </c>
      <c r="M1879" t="s">
        <v>146</v>
      </c>
      <c r="N1879" t="s">
        <v>47</v>
      </c>
      <c r="O1879">
        <v>231</v>
      </c>
      <c r="P1879">
        <v>0.121</v>
      </c>
    </row>
    <row r="1880" spans="1:16">
      <c r="A1880" t="s">
        <v>1342</v>
      </c>
      <c r="B1880" t="s">
        <v>1341</v>
      </c>
      <c r="C1880" t="s">
        <v>1399</v>
      </c>
      <c r="E1880" t="s">
        <v>1400</v>
      </c>
      <c r="F1880" t="s">
        <v>66</v>
      </c>
      <c r="I1880" t="s">
        <v>50</v>
      </c>
      <c r="J1880" t="s">
        <v>217</v>
      </c>
      <c r="L1880" t="s">
        <v>48</v>
      </c>
      <c r="M1880" t="s">
        <v>146</v>
      </c>
      <c r="N1880" t="s">
        <v>47</v>
      </c>
      <c r="O1880">
        <v>232</v>
      </c>
      <c r="P1880">
        <v>0.22900000000000001</v>
      </c>
    </row>
    <row r="1881" spans="1:16">
      <c r="A1881" t="s">
        <v>1342</v>
      </c>
      <c r="B1881" t="s">
        <v>1341</v>
      </c>
      <c r="C1881" t="s">
        <v>1399</v>
      </c>
      <c r="E1881" t="s">
        <v>1398</v>
      </c>
      <c r="F1881" t="s">
        <v>66</v>
      </c>
      <c r="I1881" t="s">
        <v>50</v>
      </c>
      <c r="J1881" t="s">
        <v>217</v>
      </c>
      <c r="L1881" t="s">
        <v>48</v>
      </c>
      <c r="M1881" t="s">
        <v>146</v>
      </c>
      <c r="N1881" t="s">
        <v>47</v>
      </c>
      <c r="O1881">
        <v>233</v>
      </c>
      <c r="P1881">
        <v>0.20599999999999999</v>
      </c>
    </row>
    <row r="1882" spans="1:16">
      <c r="A1882" t="s">
        <v>1342</v>
      </c>
      <c r="B1882" t="s">
        <v>1341</v>
      </c>
      <c r="C1882" t="s">
        <v>1397</v>
      </c>
      <c r="E1882" t="s">
        <v>1396</v>
      </c>
      <c r="F1882" t="s">
        <v>66</v>
      </c>
      <c r="I1882" t="s">
        <v>50</v>
      </c>
      <c r="J1882" t="s">
        <v>217</v>
      </c>
      <c r="L1882" t="s">
        <v>48</v>
      </c>
      <c r="M1882" t="s">
        <v>146</v>
      </c>
      <c r="N1882" t="s">
        <v>47</v>
      </c>
      <c r="O1882">
        <v>234</v>
      </c>
      <c r="P1882">
        <v>0.22900000000000001</v>
      </c>
    </row>
    <row r="1883" spans="1:16">
      <c r="A1883" t="s">
        <v>1342</v>
      </c>
      <c r="B1883" t="s">
        <v>1341</v>
      </c>
      <c r="C1883" t="s">
        <v>1397</v>
      </c>
      <c r="E1883" t="s">
        <v>1396</v>
      </c>
      <c r="F1883" t="s">
        <v>66</v>
      </c>
      <c r="I1883" t="s">
        <v>50</v>
      </c>
      <c r="J1883" t="s">
        <v>217</v>
      </c>
      <c r="L1883" t="s">
        <v>48</v>
      </c>
      <c r="M1883" t="s">
        <v>146</v>
      </c>
      <c r="N1883" t="s">
        <v>47</v>
      </c>
      <c r="O1883">
        <v>235</v>
      </c>
      <c r="P1883">
        <v>8.2000000000000003E-2</v>
      </c>
    </row>
    <row r="1884" spans="1:16">
      <c r="A1884" t="s">
        <v>1342</v>
      </c>
      <c r="B1884" t="s">
        <v>1341</v>
      </c>
      <c r="C1884" t="s">
        <v>1397</v>
      </c>
      <c r="E1884" t="s">
        <v>1396</v>
      </c>
      <c r="F1884" t="s">
        <v>66</v>
      </c>
      <c r="I1884" t="s">
        <v>50</v>
      </c>
      <c r="J1884" t="s">
        <v>217</v>
      </c>
      <c r="L1884" t="s">
        <v>48</v>
      </c>
      <c r="M1884" t="s">
        <v>146</v>
      </c>
      <c r="N1884" t="s">
        <v>47</v>
      </c>
      <c r="O1884">
        <v>236</v>
      </c>
      <c r="P1884">
        <v>0.11899999999999999</v>
      </c>
    </row>
    <row r="1885" spans="1:16">
      <c r="A1885" t="s">
        <v>1342</v>
      </c>
      <c r="B1885" t="s">
        <v>1341</v>
      </c>
      <c r="C1885" t="s">
        <v>1397</v>
      </c>
      <c r="E1885" t="s">
        <v>1396</v>
      </c>
      <c r="F1885" t="s">
        <v>66</v>
      </c>
      <c r="I1885" t="s">
        <v>50</v>
      </c>
      <c r="J1885" t="s">
        <v>217</v>
      </c>
      <c r="L1885" t="s">
        <v>48</v>
      </c>
      <c r="M1885" t="s">
        <v>146</v>
      </c>
      <c r="N1885" t="s">
        <v>47</v>
      </c>
      <c r="O1885">
        <v>237</v>
      </c>
      <c r="P1885">
        <v>0.67900000000000005</v>
      </c>
    </row>
    <row r="1886" spans="1:16">
      <c r="A1886" t="s">
        <v>1342</v>
      </c>
      <c r="B1886" t="s">
        <v>1341</v>
      </c>
      <c r="C1886" t="s">
        <v>1397</v>
      </c>
      <c r="E1886" t="s">
        <v>1396</v>
      </c>
      <c r="F1886" t="s">
        <v>66</v>
      </c>
      <c r="I1886" t="s">
        <v>50</v>
      </c>
      <c r="J1886" t="s">
        <v>217</v>
      </c>
      <c r="L1886" t="s">
        <v>48</v>
      </c>
      <c r="M1886" t="s">
        <v>146</v>
      </c>
      <c r="N1886" t="s">
        <v>47</v>
      </c>
      <c r="O1886">
        <v>238</v>
      </c>
      <c r="P1886">
        <v>0.53</v>
      </c>
    </row>
    <row r="1887" spans="1:16">
      <c r="A1887" t="s">
        <v>1342</v>
      </c>
      <c r="B1887" t="s">
        <v>1341</v>
      </c>
      <c r="C1887" t="s">
        <v>1397</v>
      </c>
      <c r="E1887" t="s">
        <v>1396</v>
      </c>
      <c r="F1887" t="s">
        <v>66</v>
      </c>
      <c r="I1887" t="s">
        <v>50</v>
      </c>
      <c r="J1887" t="s">
        <v>217</v>
      </c>
      <c r="L1887" t="s">
        <v>48</v>
      </c>
      <c r="M1887" t="s">
        <v>146</v>
      </c>
      <c r="N1887" t="s">
        <v>47</v>
      </c>
      <c r="O1887">
        <v>239</v>
      </c>
      <c r="P1887">
        <v>0.40899999999999997</v>
      </c>
    </row>
    <row r="1888" spans="1:16">
      <c r="A1888" t="s">
        <v>1342</v>
      </c>
      <c r="B1888" t="s">
        <v>1341</v>
      </c>
      <c r="C1888" t="s">
        <v>1397</v>
      </c>
      <c r="E1888" t="s">
        <v>1396</v>
      </c>
      <c r="F1888" t="s">
        <v>66</v>
      </c>
      <c r="I1888" t="s">
        <v>50</v>
      </c>
      <c r="J1888" t="s">
        <v>217</v>
      </c>
      <c r="L1888" t="s">
        <v>48</v>
      </c>
      <c r="M1888" t="s">
        <v>146</v>
      </c>
      <c r="N1888" t="s">
        <v>47</v>
      </c>
      <c r="O1888">
        <v>240</v>
      </c>
      <c r="P1888">
        <v>7.6999999999999999E-2</v>
      </c>
    </row>
    <row r="1889" spans="1:18">
      <c r="A1889" t="s">
        <v>1342</v>
      </c>
      <c r="B1889" t="s">
        <v>1341</v>
      </c>
      <c r="C1889" t="s">
        <v>1387</v>
      </c>
      <c r="E1889" t="s">
        <v>1391</v>
      </c>
      <c r="F1889" t="s">
        <v>66</v>
      </c>
      <c r="I1889" t="s">
        <v>50</v>
      </c>
      <c r="J1889" t="s">
        <v>217</v>
      </c>
      <c r="L1889" t="s">
        <v>48</v>
      </c>
      <c r="M1889" t="s">
        <v>146</v>
      </c>
      <c r="N1889" t="s">
        <v>47</v>
      </c>
      <c r="O1889">
        <v>244</v>
      </c>
      <c r="P1889">
        <v>0.27300000000000002</v>
      </c>
    </row>
    <row r="1890" spans="1:18">
      <c r="A1890" t="s">
        <v>1342</v>
      </c>
      <c r="B1890" t="s">
        <v>1341</v>
      </c>
      <c r="C1890" t="s">
        <v>1387</v>
      </c>
      <c r="E1890" t="s">
        <v>1390</v>
      </c>
      <c r="F1890" t="s">
        <v>66</v>
      </c>
      <c r="I1890" t="s">
        <v>50</v>
      </c>
      <c r="J1890" t="s">
        <v>217</v>
      </c>
      <c r="L1890" t="s">
        <v>48</v>
      </c>
      <c r="M1890" t="s">
        <v>146</v>
      </c>
      <c r="N1890" t="s">
        <v>47</v>
      </c>
      <c r="O1890">
        <v>249</v>
      </c>
      <c r="P1890">
        <v>0.16800000000000001</v>
      </c>
    </row>
    <row r="1891" spans="1:18">
      <c r="A1891" t="s">
        <v>1342</v>
      </c>
      <c r="B1891" t="s">
        <v>1341</v>
      </c>
      <c r="C1891" t="s">
        <v>1387</v>
      </c>
      <c r="E1891" t="s">
        <v>1389</v>
      </c>
      <c r="F1891" t="s">
        <v>66</v>
      </c>
      <c r="I1891" t="s">
        <v>50</v>
      </c>
      <c r="J1891" t="s">
        <v>217</v>
      </c>
      <c r="L1891" t="s">
        <v>48</v>
      </c>
      <c r="M1891" t="s">
        <v>146</v>
      </c>
      <c r="N1891" t="s">
        <v>47</v>
      </c>
      <c r="O1891">
        <v>253</v>
      </c>
      <c r="P1891">
        <v>0.105</v>
      </c>
    </row>
    <row r="1892" spans="1:18">
      <c r="A1892" t="s">
        <v>1342</v>
      </c>
      <c r="B1892" t="s">
        <v>1341</v>
      </c>
      <c r="C1892" t="s">
        <v>1387</v>
      </c>
      <c r="E1892" t="s">
        <v>1388</v>
      </c>
      <c r="F1892" t="s">
        <v>66</v>
      </c>
      <c r="I1892" t="s">
        <v>50</v>
      </c>
      <c r="J1892" t="s">
        <v>217</v>
      </c>
      <c r="L1892" t="s">
        <v>48</v>
      </c>
      <c r="M1892" t="s">
        <v>146</v>
      </c>
      <c r="N1892" t="s">
        <v>47</v>
      </c>
      <c r="O1892">
        <v>256</v>
      </c>
      <c r="P1892">
        <v>1.054</v>
      </c>
    </row>
    <row r="1893" spans="1:18">
      <c r="A1893" t="s">
        <v>1342</v>
      </c>
      <c r="B1893" t="s">
        <v>1341</v>
      </c>
      <c r="C1893" t="s">
        <v>1387</v>
      </c>
      <c r="E1893" t="s">
        <v>1386</v>
      </c>
      <c r="F1893" t="s">
        <v>66</v>
      </c>
      <c r="I1893" t="s">
        <v>50</v>
      </c>
      <c r="J1893" t="s">
        <v>217</v>
      </c>
      <c r="L1893" t="s">
        <v>48</v>
      </c>
      <c r="M1893" t="s">
        <v>146</v>
      </c>
      <c r="N1893" t="s">
        <v>47</v>
      </c>
      <c r="O1893">
        <v>260</v>
      </c>
      <c r="P1893">
        <v>0.189</v>
      </c>
    </row>
    <row r="1894" spans="1:18">
      <c r="A1894" t="s">
        <v>1069</v>
      </c>
      <c r="B1894" t="s">
        <v>1068</v>
      </c>
      <c r="D1894">
        <v>2020</v>
      </c>
      <c r="E1894" t="s">
        <v>1067</v>
      </c>
      <c r="F1894" t="s">
        <v>912</v>
      </c>
      <c r="G1894">
        <v>12.53333333</v>
      </c>
      <c r="H1894">
        <v>-81.716666669999995</v>
      </c>
      <c r="I1894" t="s">
        <v>50</v>
      </c>
      <c r="J1894" t="s">
        <v>217</v>
      </c>
      <c r="L1894" t="s">
        <v>48</v>
      </c>
      <c r="M1894" t="s">
        <v>146</v>
      </c>
      <c r="N1894" t="s">
        <v>47</v>
      </c>
      <c r="O1894" t="s">
        <v>1043</v>
      </c>
      <c r="P1894">
        <v>2.0099999999999998</v>
      </c>
      <c r="Q1894">
        <v>0.38</v>
      </c>
      <c r="R1894">
        <v>2.39</v>
      </c>
    </row>
    <row r="1895" spans="1:18">
      <c r="A1895" t="s">
        <v>1054</v>
      </c>
      <c r="B1895" t="s">
        <v>1053</v>
      </c>
      <c r="D1895">
        <v>1986</v>
      </c>
      <c r="E1895" t="s">
        <v>1052</v>
      </c>
      <c r="F1895" t="s">
        <v>1051</v>
      </c>
      <c r="G1895">
        <v>-9.5049833330000002</v>
      </c>
      <c r="H1895">
        <v>147.2622417</v>
      </c>
      <c r="I1895" t="s">
        <v>88</v>
      </c>
      <c r="J1895" t="s">
        <v>49</v>
      </c>
      <c r="L1895" t="s">
        <v>48</v>
      </c>
      <c r="M1895" t="s">
        <v>80</v>
      </c>
      <c r="N1895" t="s">
        <v>79</v>
      </c>
      <c r="P1895">
        <v>0.56999999999999995</v>
      </c>
      <c r="Q1895">
        <v>1.53</v>
      </c>
      <c r="R1895">
        <v>2.1</v>
      </c>
    </row>
    <row r="1896" spans="1:18">
      <c r="A1896" t="s">
        <v>877</v>
      </c>
      <c r="B1896" t="s">
        <v>876</v>
      </c>
      <c r="C1896" t="s">
        <v>896</v>
      </c>
      <c r="D1896">
        <v>2020</v>
      </c>
      <c r="E1896" t="s">
        <v>895</v>
      </c>
      <c r="F1896" t="s">
        <v>204</v>
      </c>
      <c r="G1896">
        <v>10.874302780000001</v>
      </c>
      <c r="H1896">
        <v>92.565230560000003</v>
      </c>
      <c r="I1896" t="s">
        <v>50</v>
      </c>
      <c r="J1896" t="s">
        <v>155</v>
      </c>
      <c r="L1896" t="s">
        <v>48</v>
      </c>
      <c r="M1896" t="s">
        <v>85</v>
      </c>
      <c r="N1896" t="s">
        <v>47</v>
      </c>
      <c r="P1896">
        <v>1.4298</v>
      </c>
      <c r="Q1896">
        <v>3.2443</v>
      </c>
      <c r="R1896">
        <v>4.6741000000000001</v>
      </c>
    </row>
    <row r="1897" spans="1:18">
      <c r="A1897" t="s">
        <v>868</v>
      </c>
      <c r="B1897" t="s">
        <v>867</v>
      </c>
      <c r="D1897">
        <v>2021</v>
      </c>
      <c r="E1897" t="s">
        <v>866</v>
      </c>
      <c r="F1897" t="s">
        <v>51</v>
      </c>
      <c r="J1897" t="s">
        <v>49</v>
      </c>
      <c r="L1897" t="s">
        <v>48</v>
      </c>
      <c r="M1897" t="s">
        <v>870</v>
      </c>
      <c r="N1897" t="s">
        <v>869</v>
      </c>
      <c r="P1897">
        <v>0.90300000000000002</v>
      </c>
      <c r="Q1897">
        <v>0.77</v>
      </c>
      <c r="R1897">
        <v>1.673</v>
      </c>
    </row>
    <row r="1898" spans="1:18">
      <c r="A1898" t="s">
        <v>868</v>
      </c>
      <c r="B1898" t="s">
        <v>867</v>
      </c>
      <c r="D1898">
        <v>2021</v>
      </c>
      <c r="E1898" t="s">
        <v>866</v>
      </c>
      <c r="F1898" t="s">
        <v>51</v>
      </c>
      <c r="J1898" t="s">
        <v>49</v>
      </c>
      <c r="L1898" t="s">
        <v>48</v>
      </c>
      <c r="M1898" t="s">
        <v>85</v>
      </c>
      <c r="N1898" t="s">
        <v>47</v>
      </c>
      <c r="P1898">
        <v>0.66</v>
      </c>
      <c r="Q1898">
        <v>0.56200000000000006</v>
      </c>
      <c r="R1898">
        <v>1.222</v>
      </c>
    </row>
    <row r="1899" spans="1:18">
      <c r="A1899" t="s">
        <v>868</v>
      </c>
      <c r="B1899" t="s">
        <v>867</v>
      </c>
      <c r="D1899">
        <v>2021</v>
      </c>
      <c r="E1899" t="s">
        <v>866</v>
      </c>
      <c r="F1899" t="s">
        <v>51</v>
      </c>
      <c r="J1899" t="s">
        <v>49</v>
      </c>
      <c r="L1899" t="s">
        <v>48</v>
      </c>
      <c r="M1899" t="s">
        <v>80</v>
      </c>
      <c r="N1899" t="s">
        <v>79</v>
      </c>
      <c r="P1899">
        <v>1.9259999999999999</v>
      </c>
      <c r="Q1899">
        <v>1.641</v>
      </c>
      <c r="R1899">
        <v>3.5670000000000002</v>
      </c>
    </row>
    <row r="1900" spans="1:18">
      <c r="A1900" t="s">
        <v>761</v>
      </c>
      <c r="B1900" t="s">
        <v>760</v>
      </c>
      <c r="D1900">
        <v>2001</v>
      </c>
      <c r="E1900" t="s">
        <v>762</v>
      </c>
      <c r="F1900" t="s">
        <v>758</v>
      </c>
      <c r="G1900">
        <v>-26.067919440000001</v>
      </c>
      <c r="H1900">
        <v>32.888969439999997</v>
      </c>
      <c r="I1900" t="s">
        <v>96</v>
      </c>
      <c r="J1900" t="s">
        <v>155</v>
      </c>
      <c r="L1900" t="s">
        <v>48</v>
      </c>
      <c r="M1900" t="s">
        <v>85</v>
      </c>
      <c r="N1900" t="s">
        <v>47</v>
      </c>
      <c r="R1900">
        <v>2.76</v>
      </c>
    </row>
    <row r="1901" spans="1:18">
      <c r="A1901" t="s">
        <v>761</v>
      </c>
      <c r="B1901" t="s">
        <v>760</v>
      </c>
      <c r="D1901">
        <v>2001</v>
      </c>
      <c r="E1901" t="s">
        <v>759</v>
      </c>
      <c r="F1901" t="s">
        <v>758</v>
      </c>
      <c r="G1901">
        <v>-26.067919440000001</v>
      </c>
      <c r="H1901">
        <v>32.888969439999997</v>
      </c>
      <c r="I1901" t="s">
        <v>96</v>
      </c>
      <c r="J1901" t="s">
        <v>155</v>
      </c>
      <c r="L1901" t="s">
        <v>48</v>
      </c>
      <c r="M1901" t="s">
        <v>85</v>
      </c>
      <c r="N1901" t="s">
        <v>47</v>
      </c>
      <c r="R1901">
        <v>6.57</v>
      </c>
    </row>
    <row r="1902" spans="1:18">
      <c r="A1902" t="s">
        <v>657</v>
      </c>
      <c r="B1902" t="s">
        <v>656</v>
      </c>
      <c r="D1902">
        <v>2006</v>
      </c>
      <c r="E1902" t="s">
        <v>655</v>
      </c>
      <c r="F1902" t="s">
        <v>518</v>
      </c>
      <c r="G1902">
        <v>39.503830000000001</v>
      </c>
      <c r="H1902">
        <v>2.5433330000000001</v>
      </c>
      <c r="I1902" t="s">
        <v>2912</v>
      </c>
      <c r="J1902" t="s">
        <v>95</v>
      </c>
      <c r="L1902" t="s">
        <v>48</v>
      </c>
      <c r="M1902" t="s">
        <v>166</v>
      </c>
      <c r="N1902" t="s">
        <v>165</v>
      </c>
      <c r="P1902">
        <v>3.0819999999999999</v>
      </c>
    </row>
    <row r="1903" spans="1:18">
      <c r="A1903" t="s">
        <v>432</v>
      </c>
      <c r="B1903" t="s">
        <v>431</v>
      </c>
      <c r="D1903">
        <v>2019</v>
      </c>
      <c r="E1903" t="s">
        <v>430</v>
      </c>
      <c r="F1903" t="s">
        <v>253</v>
      </c>
      <c r="G1903">
        <v>20.856666669999999</v>
      </c>
      <c r="H1903">
        <v>-86.870850000000004</v>
      </c>
      <c r="I1903" t="s">
        <v>50</v>
      </c>
      <c r="J1903" t="s">
        <v>217</v>
      </c>
      <c r="L1903" t="s">
        <v>48</v>
      </c>
      <c r="M1903" t="s">
        <v>146</v>
      </c>
      <c r="N1903" t="s">
        <v>47</v>
      </c>
      <c r="O1903" t="s">
        <v>437</v>
      </c>
      <c r="P1903">
        <v>1.02</v>
      </c>
      <c r="Q1903">
        <v>9.9600000000000009</v>
      </c>
      <c r="R1903">
        <v>10.98</v>
      </c>
    </row>
    <row r="1904" spans="1:18">
      <c r="A1904" t="s">
        <v>432</v>
      </c>
      <c r="B1904" t="s">
        <v>431</v>
      </c>
      <c r="D1904">
        <v>2019</v>
      </c>
      <c r="E1904" t="s">
        <v>430</v>
      </c>
      <c r="F1904" t="s">
        <v>253</v>
      </c>
      <c r="G1904">
        <v>20.856666669999999</v>
      </c>
      <c r="H1904">
        <v>-86.870850000000004</v>
      </c>
      <c r="I1904" t="s">
        <v>50</v>
      </c>
      <c r="J1904" t="s">
        <v>217</v>
      </c>
      <c r="L1904" t="s">
        <v>48</v>
      </c>
      <c r="M1904" t="s">
        <v>146</v>
      </c>
      <c r="N1904" t="s">
        <v>47</v>
      </c>
      <c r="O1904" t="s">
        <v>436</v>
      </c>
      <c r="P1904">
        <v>0.91</v>
      </c>
      <c r="Q1904">
        <v>4.55</v>
      </c>
      <c r="R1904">
        <v>5.46</v>
      </c>
    </row>
    <row r="1905" spans="1:18">
      <c r="A1905" t="s">
        <v>432</v>
      </c>
      <c r="B1905" t="s">
        <v>431</v>
      </c>
      <c r="D1905">
        <v>2019</v>
      </c>
      <c r="E1905" t="s">
        <v>430</v>
      </c>
      <c r="F1905" t="s">
        <v>253</v>
      </c>
      <c r="G1905">
        <v>20.856666669999999</v>
      </c>
      <c r="H1905">
        <v>-86.870850000000004</v>
      </c>
      <c r="I1905" t="s">
        <v>50</v>
      </c>
      <c r="J1905" t="s">
        <v>217</v>
      </c>
      <c r="L1905" t="s">
        <v>48</v>
      </c>
      <c r="M1905" t="s">
        <v>146</v>
      </c>
      <c r="N1905" t="s">
        <v>47</v>
      </c>
      <c r="O1905" t="s">
        <v>435</v>
      </c>
      <c r="P1905">
        <v>1.1599999999999999</v>
      </c>
      <c r="Q1905">
        <v>2.62</v>
      </c>
      <c r="R1905">
        <v>3.78</v>
      </c>
    </row>
    <row r="1906" spans="1:18">
      <c r="A1906" t="s">
        <v>432</v>
      </c>
      <c r="B1906" t="s">
        <v>431</v>
      </c>
      <c r="D1906">
        <v>2019</v>
      </c>
      <c r="E1906" t="s">
        <v>430</v>
      </c>
      <c r="F1906" t="s">
        <v>253</v>
      </c>
      <c r="G1906">
        <v>20.856666669999999</v>
      </c>
      <c r="H1906">
        <v>-86.870850000000004</v>
      </c>
      <c r="I1906" t="s">
        <v>50</v>
      </c>
      <c r="J1906" t="s">
        <v>217</v>
      </c>
      <c r="L1906" t="s">
        <v>48</v>
      </c>
      <c r="M1906" t="s">
        <v>146</v>
      </c>
      <c r="N1906" t="s">
        <v>47</v>
      </c>
      <c r="O1906" t="s">
        <v>434</v>
      </c>
      <c r="P1906">
        <v>0.28999999999999998</v>
      </c>
      <c r="Q1906">
        <v>1.31</v>
      </c>
      <c r="R1906">
        <v>1.59</v>
      </c>
    </row>
    <row r="1907" spans="1:18">
      <c r="A1907" t="s">
        <v>432</v>
      </c>
      <c r="B1907" t="s">
        <v>431</v>
      </c>
      <c r="D1907">
        <v>2019</v>
      </c>
      <c r="E1907" t="s">
        <v>430</v>
      </c>
      <c r="F1907" t="s">
        <v>253</v>
      </c>
      <c r="G1907">
        <v>20.856666669999999</v>
      </c>
      <c r="H1907">
        <v>-86.870850000000004</v>
      </c>
      <c r="I1907" t="s">
        <v>50</v>
      </c>
      <c r="J1907" t="s">
        <v>217</v>
      </c>
      <c r="L1907" t="s">
        <v>48</v>
      </c>
      <c r="M1907" t="s">
        <v>146</v>
      </c>
      <c r="N1907" t="s">
        <v>47</v>
      </c>
      <c r="O1907" t="s">
        <v>433</v>
      </c>
      <c r="P1907">
        <v>0.26</v>
      </c>
      <c r="Q1907">
        <v>1.73</v>
      </c>
      <c r="R1907">
        <v>1.99</v>
      </c>
    </row>
    <row r="1908" spans="1:18">
      <c r="A1908" t="s">
        <v>432</v>
      </c>
      <c r="B1908" t="s">
        <v>431</v>
      </c>
      <c r="D1908">
        <v>2019</v>
      </c>
      <c r="E1908" t="s">
        <v>430</v>
      </c>
      <c r="F1908" t="s">
        <v>253</v>
      </c>
      <c r="G1908">
        <v>20.856666669999999</v>
      </c>
      <c r="H1908">
        <v>-86.870850000000004</v>
      </c>
      <c r="I1908" t="s">
        <v>50</v>
      </c>
      <c r="J1908" t="s">
        <v>217</v>
      </c>
      <c r="L1908" t="s">
        <v>48</v>
      </c>
      <c r="M1908" t="s">
        <v>146</v>
      </c>
      <c r="N1908" t="s">
        <v>47</v>
      </c>
      <c r="O1908" t="s">
        <v>429</v>
      </c>
      <c r="P1908">
        <v>0.17</v>
      </c>
      <c r="Q1908">
        <v>1.01</v>
      </c>
      <c r="R1908">
        <v>1.18</v>
      </c>
    </row>
    <row r="1909" spans="1:18">
      <c r="A1909" t="s">
        <v>335</v>
      </c>
      <c r="B1909" t="s">
        <v>334</v>
      </c>
      <c r="D1909">
        <v>2017</v>
      </c>
      <c r="E1909" t="s">
        <v>333</v>
      </c>
      <c r="F1909" t="s">
        <v>332</v>
      </c>
      <c r="G1909">
        <v>26.917483000000001</v>
      </c>
      <c r="H1909">
        <v>36.007632829999999</v>
      </c>
      <c r="I1909" t="s">
        <v>156</v>
      </c>
      <c r="J1909" t="s">
        <v>155</v>
      </c>
      <c r="L1909" t="s">
        <v>48</v>
      </c>
      <c r="M1909" t="s">
        <v>85</v>
      </c>
      <c r="N1909" t="s">
        <v>47</v>
      </c>
      <c r="O1909" t="s">
        <v>250</v>
      </c>
      <c r="P1909">
        <v>0.52900000000000003</v>
      </c>
    </row>
    <row r="1910" spans="1:18">
      <c r="A1910" t="s">
        <v>335</v>
      </c>
      <c r="B1910" t="s">
        <v>334</v>
      </c>
      <c r="D1910">
        <v>2017</v>
      </c>
      <c r="E1910" t="s">
        <v>333</v>
      </c>
      <c r="F1910" t="s">
        <v>332</v>
      </c>
      <c r="G1910">
        <v>25.15788083</v>
      </c>
      <c r="H1910">
        <v>37.16273683</v>
      </c>
      <c r="I1910" t="s">
        <v>156</v>
      </c>
      <c r="J1910" t="s">
        <v>155</v>
      </c>
      <c r="L1910" t="s">
        <v>48</v>
      </c>
      <c r="M1910" t="s">
        <v>336</v>
      </c>
      <c r="N1910" t="s">
        <v>47</v>
      </c>
      <c r="O1910" t="s">
        <v>247</v>
      </c>
      <c r="P1910">
        <v>1.2150000000000001</v>
      </c>
    </row>
    <row r="1911" spans="1:18">
      <c r="A1911" t="s">
        <v>335</v>
      </c>
      <c r="B1911" t="s">
        <v>334</v>
      </c>
      <c r="D1911">
        <v>2017</v>
      </c>
      <c r="E1911" t="s">
        <v>333</v>
      </c>
      <c r="F1911" t="s">
        <v>332</v>
      </c>
      <c r="G1911">
        <v>22.393056000000001</v>
      </c>
      <c r="H1911">
        <v>39.134759000000003</v>
      </c>
      <c r="I1911" t="s">
        <v>156</v>
      </c>
      <c r="J1911" t="s">
        <v>155</v>
      </c>
      <c r="L1911" t="s">
        <v>48</v>
      </c>
      <c r="M1911" t="s">
        <v>80</v>
      </c>
      <c r="N1911" t="s">
        <v>79</v>
      </c>
      <c r="O1911" t="s">
        <v>245</v>
      </c>
      <c r="P1911">
        <v>1.6220000000000001</v>
      </c>
    </row>
    <row r="1912" spans="1:18">
      <c r="A1912" t="s">
        <v>335</v>
      </c>
      <c r="B1912" t="s">
        <v>334</v>
      </c>
      <c r="D1912">
        <v>2017</v>
      </c>
      <c r="E1912" t="s">
        <v>333</v>
      </c>
      <c r="F1912" t="s">
        <v>332</v>
      </c>
      <c r="G1912">
        <v>18.51999983</v>
      </c>
      <c r="H1912">
        <v>41.084116829999999</v>
      </c>
      <c r="I1912" t="s">
        <v>156</v>
      </c>
      <c r="J1912" t="s">
        <v>155</v>
      </c>
      <c r="L1912" t="s">
        <v>48</v>
      </c>
      <c r="M1912" t="s">
        <v>85</v>
      </c>
      <c r="N1912" t="s">
        <v>47</v>
      </c>
      <c r="O1912" t="s">
        <v>242</v>
      </c>
      <c r="P1912">
        <v>0.33200000000000002</v>
      </c>
    </row>
    <row r="1913" spans="1:18">
      <c r="A1913" t="s">
        <v>335</v>
      </c>
      <c r="B1913" t="s">
        <v>334</v>
      </c>
      <c r="D1913">
        <v>2017</v>
      </c>
      <c r="E1913" t="s">
        <v>333</v>
      </c>
      <c r="F1913" t="s">
        <v>332</v>
      </c>
      <c r="G1913">
        <v>18.22893483</v>
      </c>
      <c r="H1913">
        <v>41.323300000000003</v>
      </c>
      <c r="I1913" t="s">
        <v>156</v>
      </c>
      <c r="J1913" t="s">
        <v>155</v>
      </c>
      <c r="L1913" t="s">
        <v>48</v>
      </c>
      <c r="M1913" t="s">
        <v>85</v>
      </c>
      <c r="N1913" t="s">
        <v>47</v>
      </c>
      <c r="O1913" t="s">
        <v>240</v>
      </c>
      <c r="P1913">
        <v>0.14199999999999999</v>
      </c>
    </row>
    <row r="1914" spans="1:18">
      <c r="A1914" t="s">
        <v>296</v>
      </c>
      <c r="B1914" t="s">
        <v>295</v>
      </c>
      <c r="D1914">
        <v>2019</v>
      </c>
      <c r="E1914" t="s">
        <v>300</v>
      </c>
      <c r="F1914" t="s">
        <v>89</v>
      </c>
      <c r="G1914">
        <v>16.93351389</v>
      </c>
      <c r="H1914">
        <v>112.3067056</v>
      </c>
      <c r="I1914" t="s">
        <v>50</v>
      </c>
      <c r="J1914" t="s">
        <v>49</v>
      </c>
      <c r="L1914" t="s">
        <v>48</v>
      </c>
      <c r="M1914" t="s">
        <v>85</v>
      </c>
      <c r="N1914" t="s">
        <v>47</v>
      </c>
      <c r="O1914" t="s">
        <v>293</v>
      </c>
      <c r="P1914">
        <v>0.29399999999999998</v>
      </c>
      <c r="Q1914">
        <v>0.48799999999999999</v>
      </c>
      <c r="R1914">
        <v>0.78300000000000003</v>
      </c>
    </row>
    <row r="1915" spans="1:18">
      <c r="A1915" t="s">
        <v>296</v>
      </c>
      <c r="B1915" t="s">
        <v>295</v>
      </c>
      <c r="D1915">
        <v>2019</v>
      </c>
      <c r="E1915" t="s">
        <v>299</v>
      </c>
      <c r="F1915" t="s">
        <v>89</v>
      </c>
      <c r="G1915">
        <v>16.93351389</v>
      </c>
      <c r="H1915">
        <v>112.3067056</v>
      </c>
      <c r="I1915" t="s">
        <v>50</v>
      </c>
      <c r="J1915" t="s">
        <v>49</v>
      </c>
      <c r="L1915" t="s">
        <v>48</v>
      </c>
      <c r="M1915" t="s">
        <v>85</v>
      </c>
      <c r="N1915" t="s">
        <v>47</v>
      </c>
      <c r="O1915" t="s">
        <v>293</v>
      </c>
      <c r="P1915">
        <v>0.11</v>
      </c>
      <c r="Q1915">
        <v>3.6999999999999998E-2</v>
      </c>
      <c r="R1915">
        <v>0.14699999999999999</v>
      </c>
    </row>
    <row r="1916" spans="1:18">
      <c r="A1916" t="s">
        <v>296</v>
      </c>
      <c r="B1916" t="s">
        <v>295</v>
      </c>
      <c r="D1916">
        <v>2019</v>
      </c>
      <c r="E1916" t="s">
        <v>298</v>
      </c>
      <c r="F1916" t="s">
        <v>89</v>
      </c>
      <c r="G1916">
        <v>18.508136109999999</v>
      </c>
      <c r="H1916">
        <v>110.1421861</v>
      </c>
      <c r="I1916" t="s">
        <v>2912</v>
      </c>
      <c r="J1916" t="s">
        <v>49</v>
      </c>
      <c r="L1916" t="s">
        <v>48</v>
      </c>
      <c r="M1916" t="s">
        <v>85</v>
      </c>
      <c r="N1916" t="s">
        <v>47</v>
      </c>
      <c r="O1916" t="s">
        <v>293</v>
      </c>
      <c r="P1916">
        <v>0.248</v>
      </c>
      <c r="Q1916">
        <v>0.57599999999999996</v>
      </c>
      <c r="R1916">
        <v>0.82399999999999995</v>
      </c>
    </row>
    <row r="1917" spans="1:18">
      <c r="A1917" t="s">
        <v>221</v>
      </c>
      <c r="B1917" t="s">
        <v>220</v>
      </c>
      <c r="D1917">
        <v>2017</v>
      </c>
      <c r="E1917" t="s">
        <v>219</v>
      </c>
      <c r="F1917" t="s">
        <v>218</v>
      </c>
      <c r="G1917">
        <v>19.689816669999999</v>
      </c>
      <c r="H1917">
        <v>-80.036741669999998</v>
      </c>
      <c r="I1917" t="s">
        <v>50</v>
      </c>
      <c r="J1917" t="s">
        <v>217</v>
      </c>
      <c r="L1917" t="s">
        <v>48</v>
      </c>
      <c r="M1917" t="s">
        <v>146</v>
      </c>
      <c r="N1917" t="s">
        <v>47</v>
      </c>
      <c r="O1917" t="s">
        <v>224</v>
      </c>
      <c r="P1917">
        <v>0.18</v>
      </c>
      <c r="Q1917">
        <v>13.58</v>
      </c>
      <c r="R1917">
        <v>13.76</v>
      </c>
    </row>
    <row r="1918" spans="1:18">
      <c r="A1918" t="s">
        <v>221</v>
      </c>
      <c r="B1918" t="s">
        <v>220</v>
      </c>
      <c r="D1918">
        <v>2017</v>
      </c>
      <c r="E1918" t="s">
        <v>219</v>
      </c>
      <c r="F1918" t="s">
        <v>218</v>
      </c>
      <c r="G1918">
        <v>19.689816669999999</v>
      </c>
      <c r="H1918">
        <v>-80.036741669999998</v>
      </c>
      <c r="I1918" t="s">
        <v>50</v>
      </c>
      <c r="J1918" t="s">
        <v>217</v>
      </c>
      <c r="L1918" t="s">
        <v>48</v>
      </c>
      <c r="M1918" t="s">
        <v>146</v>
      </c>
      <c r="N1918" t="s">
        <v>47</v>
      </c>
      <c r="O1918" t="s">
        <v>223</v>
      </c>
      <c r="P1918">
        <v>0.91</v>
      </c>
      <c r="Q1918">
        <v>13.65</v>
      </c>
      <c r="R1918">
        <v>14.56</v>
      </c>
    </row>
    <row r="1919" spans="1:18">
      <c r="A1919" t="s">
        <v>221</v>
      </c>
      <c r="B1919" t="s">
        <v>220</v>
      </c>
      <c r="D1919">
        <v>2017</v>
      </c>
      <c r="E1919" t="s">
        <v>219</v>
      </c>
      <c r="F1919" t="s">
        <v>218</v>
      </c>
      <c r="G1919">
        <v>19.689816669999999</v>
      </c>
      <c r="H1919">
        <v>-80.036741669999998</v>
      </c>
      <c r="I1919" t="s">
        <v>50</v>
      </c>
      <c r="J1919" t="s">
        <v>217</v>
      </c>
      <c r="L1919" t="s">
        <v>48</v>
      </c>
      <c r="M1919" t="s">
        <v>146</v>
      </c>
      <c r="N1919" t="s">
        <v>47</v>
      </c>
      <c r="O1919" t="s">
        <v>222</v>
      </c>
      <c r="P1919">
        <v>0.03</v>
      </c>
      <c r="Q1919">
        <v>12.47</v>
      </c>
      <c r="R1919">
        <v>12.5</v>
      </c>
    </row>
    <row r="1920" spans="1:18">
      <c r="A1920" t="s">
        <v>221</v>
      </c>
      <c r="B1920" t="s">
        <v>220</v>
      </c>
      <c r="D1920">
        <v>2017</v>
      </c>
      <c r="E1920" t="s">
        <v>219</v>
      </c>
      <c r="F1920" t="s">
        <v>218</v>
      </c>
      <c r="G1920">
        <v>19.689816669999999</v>
      </c>
      <c r="H1920">
        <v>-80.036741669999998</v>
      </c>
      <c r="I1920" t="s">
        <v>50</v>
      </c>
      <c r="J1920" t="s">
        <v>217</v>
      </c>
      <c r="L1920" t="s">
        <v>48</v>
      </c>
      <c r="M1920" t="s">
        <v>146</v>
      </c>
      <c r="N1920" t="s">
        <v>47</v>
      </c>
      <c r="O1920" t="s">
        <v>216</v>
      </c>
      <c r="P1920">
        <v>0.68</v>
      </c>
      <c r="Q1920">
        <v>14.5</v>
      </c>
      <c r="R1920">
        <v>15.18</v>
      </c>
    </row>
    <row r="1921" spans="1:44">
      <c r="A1921" t="s">
        <v>149</v>
      </c>
      <c r="B1921" t="s">
        <v>148</v>
      </c>
      <c r="D1921">
        <v>2000</v>
      </c>
      <c r="E1921" t="s">
        <v>147</v>
      </c>
      <c r="F1921" t="s">
        <v>66</v>
      </c>
      <c r="G1921">
        <v>26.685061109999999</v>
      </c>
      <c r="H1921">
        <v>-97.427319440000005</v>
      </c>
      <c r="I1921" t="s">
        <v>96</v>
      </c>
      <c r="J1921" t="s">
        <v>95</v>
      </c>
      <c r="L1921" t="s">
        <v>48</v>
      </c>
      <c r="M1921" t="s">
        <v>146</v>
      </c>
      <c r="N1921" t="s">
        <v>47</v>
      </c>
      <c r="O1921" t="s">
        <v>152</v>
      </c>
      <c r="P1921">
        <v>0.27</v>
      </c>
      <c r="Q1921">
        <v>2.2599999999999998</v>
      </c>
      <c r="R1921">
        <v>2.54</v>
      </c>
    </row>
    <row r="1922" spans="1:44">
      <c r="A1922" t="s">
        <v>149</v>
      </c>
      <c r="B1922" t="s">
        <v>148</v>
      </c>
      <c r="D1922">
        <v>2000</v>
      </c>
      <c r="E1922" t="s">
        <v>147</v>
      </c>
      <c r="F1922" t="s">
        <v>66</v>
      </c>
      <c r="G1922">
        <v>26.685061109999999</v>
      </c>
      <c r="H1922">
        <v>-97.427319440000005</v>
      </c>
      <c r="I1922" t="s">
        <v>96</v>
      </c>
      <c r="J1922" t="s">
        <v>95</v>
      </c>
      <c r="L1922" t="s">
        <v>48</v>
      </c>
      <c r="M1922" t="s">
        <v>146</v>
      </c>
      <c r="N1922" t="s">
        <v>47</v>
      </c>
      <c r="O1922" t="s">
        <v>151</v>
      </c>
      <c r="P1922">
        <v>0.56000000000000005</v>
      </c>
      <c r="Q1922">
        <v>4.9000000000000004</v>
      </c>
      <c r="R1922">
        <v>5.46</v>
      </c>
    </row>
    <row r="1923" spans="1:44">
      <c r="A1923" t="s">
        <v>149</v>
      </c>
      <c r="B1923" t="s">
        <v>148</v>
      </c>
      <c r="D1923">
        <v>2000</v>
      </c>
      <c r="E1923" t="s">
        <v>147</v>
      </c>
      <c r="F1923" t="s">
        <v>66</v>
      </c>
      <c r="G1923">
        <v>26.685061109999999</v>
      </c>
      <c r="H1923">
        <v>-97.427319440000005</v>
      </c>
      <c r="I1923" t="s">
        <v>96</v>
      </c>
      <c r="J1923" t="s">
        <v>95</v>
      </c>
      <c r="L1923" t="s">
        <v>48</v>
      </c>
      <c r="M1923" t="s">
        <v>146</v>
      </c>
      <c r="N1923" t="s">
        <v>47</v>
      </c>
      <c r="O1923" t="s">
        <v>150</v>
      </c>
      <c r="P1923">
        <v>0.14000000000000001</v>
      </c>
      <c r="Q1923">
        <v>0.7</v>
      </c>
      <c r="R1923">
        <v>0.84</v>
      </c>
    </row>
    <row r="1924" spans="1:44">
      <c r="A1924" t="s">
        <v>149</v>
      </c>
      <c r="B1924" t="s">
        <v>148</v>
      </c>
      <c r="D1924">
        <v>2000</v>
      </c>
      <c r="E1924" t="s">
        <v>147</v>
      </c>
      <c r="F1924" t="s">
        <v>66</v>
      </c>
      <c r="G1924">
        <v>26.685061109999999</v>
      </c>
      <c r="H1924">
        <v>-97.427319440000005</v>
      </c>
      <c r="I1924" t="s">
        <v>96</v>
      </c>
      <c r="J1924" t="s">
        <v>95</v>
      </c>
      <c r="L1924" t="s">
        <v>48</v>
      </c>
      <c r="M1924" t="s">
        <v>146</v>
      </c>
      <c r="N1924" t="s">
        <v>47</v>
      </c>
      <c r="O1924" t="s">
        <v>145</v>
      </c>
      <c r="P1924">
        <v>0.49</v>
      </c>
      <c r="Q1924">
        <v>2.21</v>
      </c>
      <c r="R1924">
        <v>2.7</v>
      </c>
    </row>
    <row r="1925" spans="1:44">
      <c r="A1925" t="s">
        <v>84</v>
      </c>
      <c r="B1925" t="s">
        <v>83</v>
      </c>
      <c r="D1925">
        <v>2020</v>
      </c>
      <c r="E1925" t="s">
        <v>82</v>
      </c>
      <c r="F1925" t="s">
        <v>81</v>
      </c>
      <c r="G1925">
        <v>-3.7138055560000001</v>
      </c>
      <c r="H1925">
        <v>128.1035972</v>
      </c>
      <c r="I1925" t="s">
        <v>2912</v>
      </c>
      <c r="J1925" t="s">
        <v>49</v>
      </c>
      <c r="L1925" t="s">
        <v>48</v>
      </c>
      <c r="M1925" t="s">
        <v>85</v>
      </c>
      <c r="N1925" t="s">
        <v>47</v>
      </c>
      <c r="O1925" t="s">
        <v>86</v>
      </c>
      <c r="P1925">
        <v>0.2</v>
      </c>
      <c r="Q1925">
        <v>0.3</v>
      </c>
      <c r="R1925">
        <v>0.5</v>
      </c>
    </row>
    <row r="1926" spans="1:44">
      <c r="A1926" t="s">
        <v>84</v>
      </c>
      <c r="B1926" t="s">
        <v>83</v>
      </c>
      <c r="D1926">
        <v>2020</v>
      </c>
      <c r="E1926" t="s">
        <v>82</v>
      </c>
      <c r="F1926" t="s">
        <v>81</v>
      </c>
      <c r="G1926">
        <v>-3.7138055560000001</v>
      </c>
      <c r="H1926">
        <v>128.1035972</v>
      </c>
      <c r="I1926" t="s">
        <v>2912</v>
      </c>
      <c r="J1926" t="s">
        <v>49</v>
      </c>
      <c r="L1926" t="s">
        <v>48</v>
      </c>
      <c r="M1926" t="s">
        <v>80</v>
      </c>
      <c r="N1926" t="s">
        <v>79</v>
      </c>
      <c r="O1926" t="s">
        <v>86</v>
      </c>
      <c r="P1926">
        <v>0.17</v>
      </c>
      <c r="Q1926">
        <v>0.62</v>
      </c>
      <c r="R1926">
        <v>0.78900000000000003</v>
      </c>
    </row>
    <row r="1927" spans="1:44">
      <c r="A1927" t="s">
        <v>84</v>
      </c>
      <c r="B1927" t="s">
        <v>83</v>
      </c>
      <c r="D1927">
        <v>2020</v>
      </c>
      <c r="E1927" t="s">
        <v>82</v>
      </c>
      <c r="F1927" t="s">
        <v>81</v>
      </c>
      <c r="G1927">
        <v>-3.7138055560000001</v>
      </c>
      <c r="H1927">
        <v>128.1035972</v>
      </c>
      <c r="I1927" t="s">
        <v>2912</v>
      </c>
      <c r="J1927" t="s">
        <v>49</v>
      </c>
      <c r="L1927" t="s">
        <v>48</v>
      </c>
      <c r="M1927" t="s">
        <v>85</v>
      </c>
      <c r="N1927" t="s">
        <v>47</v>
      </c>
      <c r="O1927" t="s">
        <v>78</v>
      </c>
      <c r="P1927">
        <v>0.24</v>
      </c>
      <c r="Q1927">
        <v>0.41</v>
      </c>
      <c r="R1927">
        <v>0.64800000000000002</v>
      </c>
    </row>
    <row r="1928" spans="1:44">
      <c r="A1928" t="s">
        <v>84</v>
      </c>
      <c r="B1928" t="s">
        <v>83</v>
      </c>
      <c r="D1928">
        <v>2020</v>
      </c>
      <c r="E1928" t="s">
        <v>82</v>
      </c>
      <c r="F1928" t="s">
        <v>81</v>
      </c>
      <c r="G1928">
        <v>-3.7138055560000001</v>
      </c>
      <c r="H1928">
        <v>128.1035972</v>
      </c>
      <c r="I1928" t="s">
        <v>2912</v>
      </c>
      <c r="J1928" t="s">
        <v>49</v>
      </c>
      <c r="L1928" t="s">
        <v>48</v>
      </c>
      <c r="M1928" t="s">
        <v>80</v>
      </c>
      <c r="N1928" t="s">
        <v>79</v>
      </c>
      <c r="O1928" t="s">
        <v>78</v>
      </c>
      <c r="P1928">
        <v>0.23</v>
      </c>
      <c r="Q1928">
        <v>0.84</v>
      </c>
      <c r="R1928">
        <v>1.0740000000000001</v>
      </c>
    </row>
    <row r="1929" spans="1:44">
      <c r="A1929" t="s">
        <v>684</v>
      </c>
      <c r="B1929" t="s">
        <v>683</v>
      </c>
      <c r="D1929">
        <v>2020</v>
      </c>
      <c r="E1929" t="s">
        <v>687</v>
      </c>
      <c r="F1929" t="s">
        <v>661</v>
      </c>
      <c r="G1929">
        <v>8.5507439999999999</v>
      </c>
      <c r="H1929">
        <v>-83.310109999999995</v>
      </c>
      <c r="I1929" t="s">
        <v>2912</v>
      </c>
      <c r="J1929" t="s">
        <v>660</v>
      </c>
      <c r="K1929" t="s">
        <v>217</v>
      </c>
      <c r="L1929" t="s">
        <v>226</v>
      </c>
      <c r="M1929" s="5" t="s">
        <v>227</v>
      </c>
      <c r="N1929" t="s">
        <v>226</v>
      </c>
      <c r="O1929" t="s">
        <v>679</v>
      </c>
      <c r="P1929">
        <v>1E-3</v>
      </c>
      <c r="Q1929">
        <v>5.0000000000000001E-3</v>
      </c>
      <c r="R1929">
        <v>6.0000000000000001E-3</v>
      </c>
      <c r="S1929">
        <v>10</v>
      </c>
      <c r="V1929">
        <v>16.899999999999999</v>
      </c>
      <c r="W1929">
        <v>1.3</v>
      </c>
      <c r="X1929">
        <v>28.3</v>
      </c>
      <c r="Y1929">
        <v>2.2000000000000002</v>
      </c>
      <c r="AA1929">
        <v>25.35</v>
      </c>
      <c r="AM1929">
        <v>10</v>
      </c>
      <c r="AO1929">
        <v>1.3</v>
      </c>
    </row>
    <row r="1930" spans="1:44">
      <c r="A1930" t="s">
        <v>684</v>
      </c>
      <c r="B1930" t="s">
        <v>683</v>
      </c>
      <c r="D1930">
        <v>2020</v>
      </c>
      <c r="E1930" t="s">
        <v>687</v>
      </c>
      <c r="F1930" t="s">
        <v>661</v>
      </c>
      <c r="G1930">
        <v>8.5507439999999999</v>
      </c>
      <c r="H1930">
        <v>-83.310109999999995</v>
      </c>
      <c r="I1930" t="s">
        <v>2912</v>
      </c>
      <c r="J1930" t="s">
        <v>660</v>
      </c>
      <c r="K1930" t="s">
        <v>217</v>
      </c>
      <c r="L1930" t="s">
        <v>226</v>
      </c>
      <c r="M1930" s="5" t="s">
        <v>227</v>
      </c>
      <c r="N1930" t="s">
        <v>226</v>
      </c>
      <c r="O1930" t="s">
        <v>679</v>
      </c>
      <c r="P1930">
        <v>6.0000000000000001E-3</v>
      </c>
      <c r="Q1930">
        <v>4.5999999999999999E-2</v>
      </c>
      <c r="R1930">
        <v>5.1999999999999998E-2</v>
      </c>
      <c r="S1930">
        <v>10</v>
      </c>
      <c r="V1930">
        <v>16.899999999999999</v>
      </c>
      <c r="W1930">
        <v>1.3</v>
      </c>
      <c r="X1930">
        <v>28.3</v>
      </c>
      <c r="Y1930">
        <v>2.2000000000000002</v>
      </c>
      <c r="AA1930">
        <v>25.35</v>
      </c>
      <c r="AM1930">
        <v>10</v>
      </c>
      <c r="AO1930">
        <v>1.3</v>
      </c>
    </row>
    <row r="1931" spans="1:44">
      <c r="A1931" t="s">
        <v>678</v>
      </c>
      <c r="B1931" t="s">
        <v>681</v>
      </c>
      <c r="D1931">
        <v>2018</v>
      </c>
      <c r="E1931" t="s">
        <v>680</v>
      </c>
      <c r="F1931" t="s">
        <v>661</v>
      </c>
      <c r="G1931">
        <v>10.442740000000001</v>
      </c>
      <c r="H1931">
        <v>-85.789810000000003</v>
      </c>
      <c r="I1931" t="s">
        <v>2912</v>
      </c>
      <c r="J1931" t="s">
        <v>660</v>
      </c>
      <c r="K1931" t="s">
        <v>217</v>
      </c>
      <c r="L1931" t="s">
        <v>226</v>
      </c>
      <c r="M1931" s="5" t="s">
        <v>227</v>
      </c>
      <c r="N1931" t="s">
        <v>226</v>
      </c>
      <c r="O1931" t="s">
        <v>679</v>
      </c>
      <c r="P1931">
        <v>7.0000000000000001E-3</v>
      </c>
      <c r="Q1931">
        <v>7.0000000000000001E-3</v>
      </c>
      <c r="R1931">
        <v>1.4E-2</v>
      </c>
      <c r="S1931">
        <v>10</v>
      </c>
      <c r="V1931">
        <v>20.5</v>
      </c>
      <c r="W1931">
        <v>1.6</v>
      </c>
      <c r="X1931">
        <v>295.10000000000002</v>
      </c>
      <c r="Y1931">
        <v>23</v>
      </c>
      <c r="AA1931">
        <v>30.75</v>
      </c>
      <c r="AM1931">
        <v>10</v>
      </c>
      <c r="AO1931">
        <v>1.3</v>
      </c>
    </row>
    <row r="1932" spans="1:44">
      <c r="A1932" s="5" t="s">
        <v>1490</v>
      </c>
      <c r="B1932" s="5" t="s">
        <v>1489</v>
      </c>
      <c r="C1932" s="5" t="s">
        <v>1597</v>
      </c>
      <c r="D1932" s="5">
        <v>2012</v>
      </c>
      <c r="E1932" s="5" t="s">
        <v>1596</v>
      </c>
      <c r="F1932" s="5" t="s">
        <v>304</v>
      </c>
      <c r="G1932" s="5">
        <v>2.2854540000000001</v>
      </c>
      <c r="H1932" s="5">
        <v>104.10944600000001</v>
      </c>
      <c r="I1932" s="5" t="s">
        <v>50</v>
      </c>
      <c r="J1932" s="5" t="s">
        <v>49</v>
      </c>
      <c r="K1932" s="5" t="s">
        <v>2923</v>
      </c>
      <c r="L1932" s="5" t="s">
        <v>226</v>
      </c>
      <c r="M1932" s="5" t="s">
        <v>227</v>
      </c>
      <c r="N1932" s="5" t="s">
        <v>226</v>
      </c>
      <c r="O1932" s="5" t="s">
        <v>1607</v>
      </c>
      <c r="P1932" s="5">
        <v>0.01</v>
      </c>
      <c r="Q1932" s="5">
        <v>0.01</v>
      </c>
      <c r="R1932" s="5">
        <v>0.02</v>
      </c>
      <c r="S1932" s="5">
        <v>10</v>
      </c>
      <c r="T1932" s="5">
        <v>113.82</v>
      </c>
      <c r="U1932" s="5">
        <v>10.43</v>
      </c>
      <c r="V1932" s="5">
        <v>1.37</v>
      </c>
      <c r="W1932" s="5">
        <v>0.13</v>
      </c>
      <c r="X1932" s="5">
        <v>112.45</v>
      </c>
      <c r="Y1932" s="5">
        <v>10.31</v>
      </c>
      <c r="Z1932" s="5"/>
      <c r="AA1932" s="5"/>
      <c r="AB1932" s="5"/>
      <c r="AC1932" s="5"/>
      <c r="AD1932" s="5"/>
      <c r="AE1932" s="5"/>
      <c r="AF1932" s="5"/>
      <c r="AG1932" s="5"/>
      <c r="AH1932" s="5"/>
      <c r="AI1932" s="5"/>
      <c r="AJ1932" s="5"/>
      <c r="AK1932" s="5"/>
      <c r="AL1932" s="5"/>
      <c r="AM1932" s="5">
        <v>10</v>
      </c>
      <c r="AN1932" s="5"/>
      <c r="AO1932" s="5">
        <f>1.30938*0.8146^W1932</f>
        <v>1.27493626846957</v>
      </c>
      <c r="AP1932" s="5"/>
      <c r="AQ1932" s="5"/>
      <c r="AR1932" s="5" t="s">
        <v>2910</v>
      </c>
    </row>
    <row r="1933" spans="1:44">
      <c r="A1933" s="5" t="s">
        <v>1490</v>
      </c>
      <c r="B1933" s="5" t="s">
        <v>1489</v>
      </c>
      <c r="C1933" s="5" t="s">
        <v>1597</v>
      </c>
      <c r="D1933" s="5">
        <v>2012</v>
      </c>
      <c r="E1933" s="5" t="s">
        <v>1596</v>
      </c>
      <c r="F1933" s="5" t="s">
        <v>304</v>
      </c>
      <c r="G1933" s="5">
        <v>2.2892410000000001</v>
      </c>
      <c r="H1933" s="5">
        <v>104.10726699999999</v>
      </c>
      <c r="I1933" s="5" t="s">
        <v>50</v>
      </c>
      <c r="J1933" s="5" t="s">
        <v>49</v>
      </c>
      <c r="K1933" s="5" t="s">
        <v>2923</v>
      </c>
      <c r="L1933" s="5" t="s">
        <v>226</v>
      </c>
      <c r="M1933" s="5" t="s">
        <v>227</v>
      </c>
      <c r="N1933" s="5" t="s">
        <v>226</v>
      </c>
      <c r="O1933" s="5" t="s">
        <v>1610</v>
      </c>
      <c r="P1933" s="5">
        <v>0.02</v>
      </c>
      <c r="Q1933" s="5">
        <v>0.01</v>
      </c>
      <c r="R1933" s="5">
        <v>0.03</v>
      </c>
      <c r="S1933" s="5">
        <v>10</v>
      </c>
      <c r="T1933" s="5">
        <v>115.34</v>
      </c>
      <c r="U1933" s="5">
        <v>10.57</v>
      </c>
      <c r="V1933" s="5">
        <v>1.02</v>
      </c>
      <c r="W1933" s="5">
        <v>0.09</v>
      </c>
      <c r="X1933" s="5">
        <v>114.31</v>
      </c>
      <c r="Y1933" s="5">
        <v>10.48</v>
      </c>
      <c r="Z1933" s="5"/>
      <c r="AA1933" s="5"/>
      <c r="AB1933" s="5"/>
      <c r="AC1933" s="5"/>
      <c r="AD1933" s="5"/>
      <c r="AE1933" s="5"/>
      <c r="AF1933" s="5"/>
      <c r="AG1933" s="5"/>
      <c r="AH1933" s="5"/>
      <c r="AI1933" s="5"/>
      <c r="AJ1933" s="5"/>
      <c r="AK1933" s="5"/>
      <c r="AL1933" s="5"/>
      <c r="AM1933" s="5">
        <v>10</v>
      </c>
      <c r="AN1933" s="5"/>
      <c r="AO1933" s="5">
        <f>1.30938*0.8146^W1933</f>
        <v>1.2854367131456164</v>
      </c>
      <c r="AP1933" s="5"/>
      <c r="AQ1933" s="5"/>
      <c r="AR1933" s="5" t="s">
        <v>2910</v>
      </c>
    </row>
    <row r="1934" spans="1:44">
      <c r="A1934" s="5" t="s">
        <v>1490</v>
      </c>
      <c r="B1934" s="5" t="s">
        <v>1489</v>
      </c>
      <c r="C1934" s="5" t="s">
        <v>1597</v>
      </c>
      <c r="D1934" s="5">
        <v>2012</v>
      </c>
      <c r="E1934" s="5" t="s">
        <v>1596</v>
      </c>
      <c r="F1934" s="5" t="s">
        <v>304</v>
      </c>
      <c r="G1934" s="5">
        <v>2.2988719999999998</v>
      </c>
      <c r="H1934" s="5">
        <v>104.095089</v>
      </c>
      <c r="I1934" s="5" t="s">
        <v>50</v>
      </c>
      <c r="J1934" s="5" t="s">
        <v>49</v>
      </c>
      <c r="K1934" s="5" t="s">
        <v>2923</v>
      </c>
      <c r="L1934" s="5" t="s">
        <v>226</v>
      </c>
      <c r="M1934" s="5" t="s">
        <v>227</v>
      </c>
      <c r="N1934" s="5" t="s">
        <v>226</v>
      </c>
      <c r="O1934" s="5" t="s">
        <v>1613</v>
      </c>
      <c r="P1934" s="5">
        <v>0.03</v>
      </c>
      <c r="Q1934" s="5">
        <v>0.05</v>
      </c>
      <c r="R1934" s="5">
        <v>0.08</v>
      </c>
      <c r="S1934" s="5">
        <v>10</v>
      </c>
      <c r="T1934" s="5">
        <v>78.19</v>
      </c>
      <c r="U1934" s="5">
        <v>7.17</v>
      </c>
      <c r="V1934" s="5">
        <v>2.08</v>
      </c>
      <c r="W1934" s="5">
        <v>0.19</v>
      </c>
      <c r="X1934" s="5">
        <v>76.11</v>
      </c>
      <c r="Y1934" s="5">
        <v>6.98</v>
      </c>
      <c r="Z1934" s="5"/>
      <c r="AA1934" s="5"/>
      <c r="AB1934" s="5"/>
      <c r="AC1934" s="5"/>
      <c r="AD1934" s="5"/>
      <c r="AE1934" s="5"/>
      <c r="AF1934" s="5"/>
      <c r="AG1934" s="5"/>
      <c r="AH1934" s="5"/>
      <c r="AI1934" s="5"/>
      <c r="AJ1934" s="5"/>
      <c r="AK1934" s="5"/>
      <c r="AL1934" s="5"/>
      <c r="AM1934" s="5">
        <v>10</v>
      </c>
      <c r="AN1934" s="5"/>
      <c r="AO1934" s="5">
        <f>1.30938*0.8146^W1934</f>
        <v>1.2593462118578389</v>
      </c>
      <c r="AP1934" s="5"/>
      <c r="AQ1934" s="5"/>
      <c r="AR1934" s="5" t="s">
        <v>2910</v>
      </c>
    </row>
    <row r="1935" spans="1:44">
      <c r="A1935" s="5" t="s">
        <v>1490</v>
      </c>
      <c r="B1935" s="5" t="s">
        <v>1489</v>
      </c>
      <c r="C1935" s="5" t="s">
        <v>1597</v>
      </c>
      <c r="D1935" s="5">
        <v>2012</v>
      </c>
      <c r="E1935" s="5" t="s">
        <v>1596</v>
      </c>
      <c r="F1935" s="5" t="s">
        <v>304</v>
      </c>
      <c r="G1935" s="5">
        <v>2.2943709999999999</v>
      </c>
      <c r="H1935" s="5">
        <v>104.097415</v>
      </c>
      <c r="I1935" s="5" t="s">
        <v>50</v>
      </c>
      <c r="J1935" s="5" t="s">
        <v>49</v>
      </c>
      <c r="K1935" s="5" t="s">
        <v>2923</v>
      </c>
      <c r="L1935" s="5" t="s">
        <v>226</v>
      </c>
      <c r="M1935" s="5" t="s">
        <v>227</v>
      </c>
      <c r="N1935" s="5" t="s">
        <v>226</v>
      </c>
      <c r="O1935" s="5" t="s">
        <v>1612</v>
      </c>
      <c r="P1935" s="5">
        <v>0.03</v>
      </c>
      <c r="Q1935" s="5">
        <v>0.05</v>
      </c>
      <c r="R1935" s="5">
        <v>0.08</v>
      </c>
      <c r="S1935" s="5">
        <v>10</v>
      </c>
      <c r="T1935" s="5">
        <v>103.39</v>
      </c>
      <c r="U1935" s="5">
        <v>9.48</v>
      </c>
      <c r="V1935" s="5">
        <v>2</v>
      </c>
      <c r="W1935" s="5">
        <v>0.18</v>
      </c>
      <c r="X1935" s="5">
        <v>101.39</v>
      </c>
      <c r="Y1935" s="5">
        <v>9.2899999999999991</v>
      </c>
      <c r="Z1935" s="5"/>
      <c r="AA1935" s="5"/>
      <c r="AB1935" s="5"/>
      <c r="AC1935" s="5"/>
      <c r="AD1935" s="5"/>
      <c r="AE1935" s="5"/>
      <c r="AF1935" s="5"/>
      <c r="AG1935" s="5"/>
      <c r="AH1935" s="5"/>
      <c r="AI1935" s="5"/>
      <c r="AJ1935" s="5"/>
      <c r="AK1935" s="5"/>
      <c r="AL1935" s="5"/>
      <c r="AM1935" s="5">
        <v>10</v>
      </c>
      <c r="AN1935" s="5"/>
      <c r="AO1935" s="5">
        <f>1.30938*0.8146^W1935</f>
        <v>1.2619312525795459</v>
      </c>
      <c r="AP1935" s="5"/>
      <c r="AQ1935" s="5"/>
      <c r="AR1935" s="5" t="s">
        <v>2910</v>
      </c>
    </row>
    <row r="1936" spans="1:44">
      <c r="A1936" s="5" t="s">
        <v>3023</v>
      </c>
      <c r="B1936" s="5" t="s">
        <v>3021</v>
      </c>
      <c r="D1936" s="5">
        <v>2019</v>
      </c>
      <c r="E1936" s="6" t="s">
        <v>3054</v>
      </c>
      <c r="F1936" s="5" t="s">
        <v>89</v>
      </c>
      <c r="G1936">
        <v>20.436663888888891</v>
      </c>
      <c r="H1936">
        <v>109.98206111111111</v>
      </c>
      <c r="I1936" t="s">
        <v>88</v>
      </c>
      <c r="J1936" t="s">
        <v>49</v>
      </c>
      <c r="K1936" s="5" t="s">
        <v>2923</v>
      </c>
      <c r="L1936" s="5" t="s">
        <v>226</v>
      </c>
      <c r="M1936" t="s">
        <v>227</v>
      </c>
      <c r="N1936" t="s">
        <v>226</v>
      </c>
      <c r="O1936" s="5" t="s">
        <v>3052</v>
      </c>
      <c r="P1936">
        <v>3.2066666666666667E-2</v>
      </c>
      <c r="Q1936">
        <v>3.1366666666666668E-2</v>
      </c>
      <c r="R1936">
        <v>6.3433333333333342E-2</v>
      </c>
      <c r="S1936">
        <v>100</v>
      </c>
      <c r="T1936">
        <f>X1936+V1936</f>
        <v>95.154916904873119</v>
      </c>
      <c r="U1936">
        <f>W1936+Y1936</f>
        <v>0.64645990312099455</v>
      </c>
      <c r="V1936">
        <v>80.829093257294417</v>
      </c>
      <c r="W1936">
        <v>0.55021820861846205</v>
      </c>
      <c r="X1936">
        <v>14.325823647578705</v>
      </c>
      <c r="Y1936">
        <v>9.6241694502532477E-2</v>
      </c>
      <c r="Z1936">
        <f>AB1936+AA1936</f>
        <v>6.9333067131191486</v>
      </c>
      <c r="AA1936">
        <v>6.9333067131191486</v>
      </c>
      <c r="AB1936">
        <v>0</v>
      </c>
      <c r="AC1936">
        <f>AE1936+AD1936</f>
        <v>12.346747198070091</v>
      </c>
      <c r="AD1936">
        <v>11.491030931783655</v>
      </c>
      <c r="AE1936">
        <v>0.85571626628643516</v>
      </c>
      <c r="AF1936">
        <f>AH1936+AG1936</f>
        <v>35.229385275211172</v>
      </c>
      <c r="AG1936">
        <v>31.333431002625208</v>
      </c>
      <c r="AH1936">
        <v>3.8959542725859655</v>
      </c>
      <c r="AI1936">
        <f>AK1936+AJ1936</f>
        <v>95.154916904873119</v>
      </c>
      <c r="AJ1936">
        <v>80.829093257294417</v>
      </c>
      <c r="AK1936">
        <v>14.325823647578705</v>
      </c>
      <c r="AM1936">
        <v>100</v>
      </c>
      <c r="AO1936">
        <v>1.464355353710445</v>
      </c>
    </row>
    <row r="1937" spans="1:44">
      <c r="A1937" s="5" t="s">
        <v>3023</v>
      </c>
      <c r="B1937" s="5" t="s">
        <v>3021</v>
      </c>
      <c r="D1937" s="5">
        <v>2019</v>
      </c>
      <c r="E1937" s="6" t="s">
        <v>3054</v>
      </c>
      <c r="F1937" s="5" t="s">
        <v>89</v>
      </c>
      <c r="G1937">
        <v>20.437161111111113</v>
      </c>
      <c r="H1937">
        <v>109.981325</v>
      </c>
      <c r="I1937" t="s">
        <v>88</v>
      </c>
      <c r="J1937" t="s">
        <v>49</v>
      </c>
      <c r="K1937" s="5" t="s">
        <v>2923</v>
      </c>
      <c r="L1937" s="5" t="s">
        <v>226</v>
      </c>
      <c r="M1937" t="s">
        <v>227</v>
      </c>
      <c r="N1937" t="s">
        <v>226</v>
      </c>
      <c r="O1937" s="5" t="s">
        <v>3053</v>
      </c>
      <c r="P1937">
        <v>3.2066666666666667E-2</v>
      </c>
      <c r="Q1937">
        <v>3.1366666666666668E-2</v>
      </c>
      <c r="R1937">
        <v>6.3433333333333342E-2</v>
      </c>
      <c r="S1937">
        <v>92</v>
      </c>
      <c r="T1937">
        <f>X1937+V1937</f>
        <v>77.187060085622122</v>
      </c>
      <c r="U1937">
        <f>W1937+Y1937</f>
        <v>0.57415077349414001</v>
      </c>
      <c r="V1937">
        <v>55.289385849162244</v>
      </c>
      <c r="W1937">
        <v>0.40997704501648474</v>
      </c>
      <c r="X1937">
        <v>21.897674236459878</v>
      </c>
      <c r="Y1937">
        <v>0.16417372847765521</v>
      </c>
      <c r="Z1937">
        <f>AB1937+AA1937</f>
        <v>11.710308342251293</v>
      </c>
      <c r="AA1937">
        <v>11.554655232518193</v>
      </c>
      <c r="AB1937">
        <v>0.15565310973309998</v>
      </c>
      <c r="AC1937">
        <f>AE1937+AD1937</f>
        <v>22.012223055343565</v>
      </c>
      <c r="AD1937">
        <v>21.352529015016948</v>
      </c>
      <c r="AE1937">
        <v>0.65969404032661805</v>
      </c>
      <c r="AF1937">
        <f>AH1937+AG1937</f>
        <v>36.105796244459093</v>
      </c>
      <c r="AG1937">
        <v>26.861126260462797</v>
      </c>
      <c r="AH1937">
        <v>9.244669983996296</v>
      </c>
      <c r="AI1937">
        <f>AK1937+AJ1937</f>
        <v>77.187060085622122</v>
      </c>
      <c r="AJ1937">
        <v>55.289385849162244</v>
      </c>
      <c r="AK1937">
        <v>21.897674236459878</v>
      </c>
      <c r="AM1937">
        <v>92</v>
      </c>
      <c r="AO1937">
        <v>1.4813914249508136</v>
      </c>
    </row>
    <row r="1938" spans="1:44">
      <c r="A1938" s="5" t="s">
        <v>1490</v>
      </c>
      <c r="B1938" s="5" t="s">
        <v>1489</v>
      </c>
      <c r="C1938" s="5" t="s">
        <v>1597</v>
      </c>
      <c r="D1938" s="5">
        <v>2012</v>
      </c>
      <c r="E1938" s="5" t="s">
        <v>1596</v>
      </c>
      <c r="F1938" s="5" t="s">
        <v>304</v>
      </c>
      <c r="G1938" s="5">
        <v>2.2838500000000002</v>
      </c>
      <c r="H1938" s="5">
        <v>104.111586</v>
      </c>
      <c r="I1938" s="5" t="s">
        <v>50</v>
      </c>
      <c r="J1938" s="5" t="s">
        <v>49</v>
      </c>
      <c r="K1938" s="5" t="s">
        <v>2923</v>
      </c>
      <c r="L1938" s="5" t="s">
        <v>226</v>
      </c>
      <c r="M1938" s="5" t="s">
        <v>227</v>
      </c>
      <c r="N1938" s="5" t="s">
        <v>226</v>
      </c>
      <c r="O1938" s="5" t="s">
        <v>1605</v>
      </c>
      <c r="P1938" s="5">
        <v>0.04</v>
      </c>
      <c r="Q1938" s="5">
        <v>0.04</v>
      </c>
      <c r="R1938" s="5">
        <v>7.0000000000000007E-2</v>
      </c>
      <c r="S1938" s="5">
        <v>10</v>
      </c>
      <c r="T1938" s="5">
        <v>100.91</v>
      </c>
      <c r="U1938" s="5">
        <v>9.25</v>
      </c>
      <c r="V1938" s="5">
        <v>22</v>
      </c>
      <c r="W1938" s="5">
        <v>2.02</v>
      </c>
      <c r="X1938" s="5">
        <v>78.91</v>
      </c>
      <c r="Y1938" s="5">
        <v>7.23</v>
      </c>
      <c r="Z1938" s="5"/>
      <c r="AA1938" s="5"/>
      <c r="AB1938" s="5"/>
      <c r="AC1938" s="5"/>
      <c r="AD1938" s="5"/>
      <c r="AE1938" s="5"/>
      <c r="AF1938" s="5"/>
      <c r="AG1938" s="5"/>
      <c r="AH1938" s="5"/>
      <c r="AI1938" s="5"/>
      <c r="AJ1938" s="5"/>
      <c r="AK1938" s="5"/>
      <c r="AL1938" s="5"/>
      <c r="AM1938" s="5">
        <v>10</v>
      </c>
      <c r="AN1938" s="5"/>
      <c r="AO1938" s="5">
        <f>1.30938*0.8146^W1938</f>
        <v>0.86531334726481179</v>
      </c>
      <c r="AP1938" s="5"/>
      <c r="AQ1938" s="5"/>
      <c r="AR1938" s="5" t="s">
        <v>2910</v>
      </c>
    </row>
    <row r="1939" spans="1:44">
      <c r="A1939" s="5" t="s">
        <v>1490</v>
      </c>
      <c r="B1939" s="5" t="s">
        <v>1489</v>
      </c>
      <c r="C1939" s="5" t="s">
        <v>1862</v>
      </c>
      <c r="D1939" s="5">
        <v>2012</v>
      </c>
      <c r="E1939" s="5" t="s">
        <v>1861</v>
      </c>
      <c r="F1939" s="5" t="s">
        <v>66</v>
      </c>
      <c r="G1939" s="5">
        <v>25.121749999999999</v>
      </c>
      <c r="H1939" s="5">
        <v>-80.801550000000006</v>
      </c>
      <c r="I1939" s="5" t="s">
        <v>50</v>
      </c>
      <c r="J1939" s="5" t="s">
        <v>217</v>
      </c>
      <c r="K1939" s="5" t="s">
        <v>217</v>
      </c>
      <c r="L1939" s="5" t="s">
        <v>226</v>
      </c>
      <c r="M1939" s="5" t="s">
        <v>227</v>
      </c>
      <c r="N1939" s="5" t="s">
        <v>226</v>
      </c>
      <c r="O1939" s="5" t="s">
        <v>1860</v>
      </c>
      <c r="P1939" s="5">
        <v>0.05</v>
      </c>
      <c r="Q1939" s="5">
        <v>0.3</v>
      </c>
      <c r="R1939" s="5">
        <v>0.35</v>
      </c>
      <c r="S1939" s="5">
        <v>5</v>
      </c>
      <c r="T1939" s="5"/>
      <c r="U1939" s="5"/>
      <c r="V1939" s="5">
        <v>0.35</v>
      </c>
      <c r="W1939" s="5">
        <v>0.16</v>
      </c>
      <c r="X1939" s="5"/>
      <c r="Y1939" s="5"/>
      <c r="Z1939" s="5"/>
      <c r="AA1939" s="5"/>
      <c r="AB1939" s="5"/>
      <c r="AC1939" s="5"/>
      <c r="AD1939" s="5"/>
      <c r="AE1939" s="5"/>
      <c r="AF1939" s="5"/>
      <c r="AG1939" s="5"/>
      <c r="AH1939" s="5"/>
      <c r="AI1939" s="5"/>
      <c r="AJ1939" s="5"/>
      <c r="AK1939" s="5"/>
      <c r="AL1939" s="5"/>
      <c r="AM1939" s="5">
        <v>2</v>
      </c>
      <c r="AN1939" s="5">
        <v>82</v>
      </c>
      <c r="AO1939" s="5">
        <f>1.30938*0.8146^W1939</f>
        <v>1.2671172637358081</v>
      </c>
      <c r="AP1939" s="5"/>
      <c r="AQ1939" s="5"/>
      <c r="AR1939" s="5" t="s">
        <v>2910</v>
      </c>
    </row>
    <row r="1940" spans="1:44">
      <c r="A1940" s="5" t="s">
        <v>1490</v>
      </c>
      <c r="B1940" s="5" t="s">
        <v>1489</v>
      </c>
      <c r="C1940" s="5" t="s">
        <v>1597</v>
      </c>
      <c r="D1940" s="5">
        <v>2012</v>
      </c>
      <c r="E1940" s="5" t="s">
        <v>1596</v>
      </c>
      <c r="F1940" s="5" t="s">
        <v>304</v>
      </c>
      <c r="G1940" s="5">
        <v>2.3011430000000002</v>
      </c>
      <c r="H1940" s="5">
        <v>104.09375900000001</v>
      </c>
      <c r="I1940" s="5" t="s">
        <v>50</v>
      </c>
      <c r="J1940" s="5" t="s">
        <v>49</v>
      </c>
      <c r="K1940" s="5" t="s">
        <v>2923</v>
      </c>
      <c r="L1940" s="5" t="s">
        <v>226</v>
      </c>
      <c r="M1940" s="5" t="s">
        <v>227</v>
      </c>
      <c r="N1940" s="5" t="s">
        <v>226</v>
      </c>
      <c r="O1940" s="5" t="s">
        <v>1614</v>
      </c>
      <c r="P1940" s="5">
        <v>0.05</v>
      </c>
      <c r="Q1940" s="5">
        <v>0.12</v>
      </c>
      <c r="R1940" s="5">
        <v>0.17</v>
      </c>
      <c r="S1940" s="5">
        <v>10</v>
      </c>
      <c r="T1940" s="5">
        <v>90.01</v>
      </c>
      <c r="U1940" s="5">
        <v>8.25</v>
      </c>
      <c r="V1940" s="5">
        <v>3.93</v>
      </c>
      <c r="W1940" s="5">
        <v>0.36</v>
      </c>
      <c r="X1940" s="5">
        <v>86.07</v>
      </c>
      <c r="Y1940" s="5">
        <v>7.89</v>
      </c>
      <c r="Z1940" s="5"/>
      <c r="AA1940" s="5"/>
      <c r="AB1940" s="5"/>
      <c r="AC1940" s="5"/>
      <c r="AD1940" s="5"/>
      <c r="AE1940" s="5"/>
      <c r="AF1940" s="5"/>
      <c r="AG1940" s="5"/>
      <c r="AH1940" s="5"/>
      <c r="AI1940" s="5"/>
      <c r="AJ1940" s="5"/>
      <c r="AK1940" s="5"/>
      <c r="AL1940" s="5"/>
      <c r="AM1940" s="5">
        <v>10</v>
      </c>
      <c r="AN1940" s="5"/>
      <c r="AO1940" s="5">
        <f>1.30938*0.8146^W1940</f>
        <v>1.2162019323931796</v>
      </c>
      <c r="AP1940" s="5"/>
      <c r="AQ1940" s="5"/>
      <c r="AR1940" s="5" t="s">
        <v>2910</v>
      </c>
    </row>
    <row r="1941" spans="1:44">
      <c r="A1941" s="5" t="s">
        <v>1490</v>
      </c>
      <c r="B1941" s="5" t="s">
        <v>1489</v>
      </c>
      <c r="C1941" s="5" t="s">
        <v>1597</v>
      </c>
      <c r="D1941" s="5">
        <v>2012</v>
      </c>
      <c r="E1941" s="5" t="s">
        <v>1596</v>
      </c>
      <c r="F1941" s="5" t="s">
        <v>304</v>
      </c>
      <c r="G1941" s="5">
        <v>2.2752210000000002</v>
      </c>
      <c r="H1941" s="5">
        <v>104.11756099999999</v>
      </c>
      <c r="I1941" s="5" t="s">
        <v>50</v>
      </c>
      <c r="J1941" s="5" t="s">
        <v>49</v>
      </c>
      <c r="K1941" s="5" t="s">
        <v>2923</v>
      </c>
      <c r="L1941" s="5" t="s">
        <v>226</v>
      </c>
      <c r="M1941" s="5" t="s">
        <v>227</v>
      </c>
      <c r="N1941" s="5" t="s">
        <v>226</v>
      </c>
      <c r="O1941" s="5" t="s">
        <v>1603</v>
      </c>
      <c r="P1941" s="5">
        <v>0.05</v>
      </c>
      <c r="Q1941" s="5">
        <v>0.11</v>
      </c>
      <c r="R1941" s="5">
        <v>0.16</v>
      </c>
      <c r="S1941" s="5">
        <v>10</v>
      </c>
      <c r="T1941" s="5">
        <v>108.29</v>
      </c>
      <c r="U1941" s="5">
        <v>9.93</v>
      </c>
      <c r="V1941" s="5">
        <v>1.68</v>
      </c>
      <c r="W1941" s="5">
        <v>0.15</v>
      </c>
      <c r="X1941" s="5">
        <v>106.6</v>
      </c>
      <c r="Y1941" s="5">
        <v>9.77</v>
      </c>
      <c r="Z1941" s="5"/>
      <c r="AA1941" s="5"/>
      <c r="AB1941" s="5"/>
      <c r="AC1941" s="5"/>
      <c r="AD1941" s="5"/>
      <c r="AE1941" s="5"/>
      <c r="AF1941" s="5"/>
      <c r="AG1941" s="5"/>
      <c r="AH1941" s="5"/>
      <c r="AI1941" s="5"/>
      <c r="AJ1941" s="5"/>
      <c r="AK1941" s="5"/>
      <c r="AL1941" s="5"/>
      <c r="AM1941" s="5">
        <v>10</v>
      </c>
      <c r="AN1941" s="5"/>
      <c r="AO1941" s="5">
        <f>1.30938*0.8146^W1941</f>
        <v>1.2697182559769351</v>
      </c>
      <c r="AP1941" s="5"/>
      <c r="AQ1941" s="5"/>
      <c r="AR1941" s="5" t="s">
        <v>2910</v>
      </c>
    </row>
    <row r="1942" spans="1:44">
      <c r="A1942" t="s">
        <v>1490</v>
      </c>
      <c r="B1942" t="s">
        <v>1489</v>
      </c>
      <c r="C1942" t="s">
        <v>2010</v>
      </c>
      <c r="D1942" s="5">
        <v>2012</v>
      </c>
      <c r="E1942" t="s">
        <v>710</v>
      </c>
      <c r="F1942" t="s">
        <v>66</v>
      </c>
      <c r="G1942">
        <v>25.178000000000001</v>
      </c>
      <c r="H1942">
        <v>-80.254999999999995</v>
      </c>
      <c r="I1942" t="s">
        <v>50</v>
      </c>
      <c r="J1942" t="s">
        <v>217</v>
      </c>
      <c r="K1942" s="5" t="s">
        <v>217</v>
      </c>
      <c r="L1942" t="s">
        <v>226</v>
      </c>
      <c r="M1942" s="5" t="s">
        <v>227</v>
      </c>
      <c r="N1942" t="s">
        <v>226</v>
      </c>
      <c r="O1942" t="s">
        <v>2025</v>
      </c>
      <c r="P1942">
        <v>7.0000000000000007E-2</v>
      </c>
      <c r="Q1942">
        <v>0.28999999999999998</v>
      </c>
      <c r="R1942">
        <v>0.37</v>
      </c>
      <c r="S1942">
        <v>2.6</v>
      </c>
      <c r="T1942">
        <v>42.5</v>
      </c>
      <c r="U1942">
        <v>11.84</v>
      </c>
      <c r="V1942">
        <v>0.72</v>
      </c>
      <c r="W1942">
        <v>0.2</v>
      </c>
      <c r="X1942">
        <v>41.76</v>
      </c>
      <c r="Y1942">
        <v>11.64</v>
      </c>
      <c r="AM1942">
        <v>2.6</v>
      </c>
      <c r="AN1942">
        <v>53.2</v>
      </c>
      <c r="AO1942">
        <v>1.38</v>
      </c>
    </row>
    <row r="1943" spans="1:44">
      <c r="A1943" s="5" t="s">
        <v>1490</v>
      </c>
      <c r="B1943" s="5" t="s">
        <v>1489</v>
      </c>
      <c r="C1943" s="5" t="s">
        <v>1865</v>
      </c>
      <c r="D1943" s="5">
        <v>2012</v>
      </c>
      <c r="E1943" s="5" t="s">
        <v>1864</v>
      </c>
      <c r="F1943" s="5" t="s">
        <v>66</v>
      </c>
      <c r="G1943" s="5">
        <v>25.056249999999999</v>
      </c>
      <c r="H1943" s="5">
        <v>-80.713549999999998</v>
      </c>
      <c r="I1943" s="5" t="s">
        <v>50</v>
      </c>
      <c r="J1943" s="5" t="s">
        <v>217</v>
      </c>
      <c r="K1943" s="5" t="s">
        <v>217</v>
      </c>
      <c r="L1943" s="5" t="s">
        <v>226</v>
      </c>
      <c r="M1943" s="5" t="s">
        <v>227</v>
      </c>
      <c r="N1943" s="5" t="s">
        <v>226</v>
      </c>
      <c r="O1943" s="5" t="s">
        <v>1863</v>
      </c>
      <c r="P1943" s="5">
        <v>7.0000000000000007E-2</v>
      </c>
      <c r="Q1943" s="5">
        <v>0.48</v>
      </c>
      <c r="R1943" s="5">
        <v>0.55000000000000004</v>
      </c>
      <c r="S1943" s="5">
        <v>5</v>
      </c>
      <c r="T1943" s="5"/>
      <c r="U1943" s="5"/>
      <c r="V1943" s="5">
        <v>0.38</v>
      </c>
      <c r="W1943" s="5">
        <v>0.17</v>
      </c>
      <c r="X1943" s="5"/>
      <c r="Y1943" s="5"/>
      <c r="Z1943" s="5"/>
      <c r="AA1943" s="5"/>
      <c r="AB1943" s="5"/>
      <c r="AC1943" s="5"/>
      <c r="AD1943" s="5"/>
      <c r="AE1943" s="5"/>
      <c r="AF1943" s="5"/>
      <c r="AG1943" s="5"/>
      <c r="AH1943" s="5"/>
      <c r="AI1943" s="5"/>
      <c r="AJ1943" s="5"/>
      <c r="AK1943" s="5"/>
      <c r="AL1943" s="5"/>
      <c r="AM1943" s="5">
        <v>2</v>
      </c>
      <c r="AN1943" s="5">
        <v>75</v>
      </c>
      <c r="AO1943" s="5">
        <f t="shared" ref="AO1943:AO1949" si="42">1.30938*0.8146^W1943</f>
        <v>1.2645215995748333</v>
      </c>
      <c r="AP1943" s="5"/>
      <c r="AQ1943" s="5"/>
      <c r="AR1943" s="5" t="s">
        <v>2910</v>
      </c>
    </row>
    <row r="1944" spans="1:44">
      <c r="A1944" s="5" t="s">
        <v>1490</v>
      </c>
      <c r="B1944" s="5" t="s">
        <v>1489</v>
      </c>
      <c r="C1944" s="5" t="s">
        <v>1597</v>
      </c>
      <c r="D1944" s="5">
        <v>2012</v>
      </c>
      <c r="E1944" s="5" t="s">
        <v>1596</v>
      </c>
      <c r="F1944" s="5" t="s">
        <v>304</v>
      </c>
      <c r="G1944" s="5">
        <v>2.2797230000000002</v>
      </c>
      <c r="H1944" s="5">
        <v>104.115095</v>
      </c>
      <c r="I1944" s="5" t="s">
        <v>50</v>
      </c>
      <c r="J1944" s="5" t="s">
        <v>49</v>
      </c>
      <c r="K1944" s="5" t="s">
        <v>2923</v>
      </c>
      <c r="L1944" s="5" t="s">
        <v>226</v>
      </c>
      <c r="M1944" s="5" t="s">
        <v>227</v>
      </c>
      <c r="N1944" s="5" t="s">
        <v>226</v>
      </c>
      <c r="O1944" s="5" t="s">
        <v>1604</v>
      </c>
      <c r="P1944" s="5">
        <v>7.0000000000000007E-2</v>
      </c>
      <c r="Q1944" s="5">
        <v>0.1</v>
      </c>
      <c r="R1944" s="5">
        <v>0.16</v>
      </c>
      <c r="S1944" s="5">
        <v>10</v>
      </c>
      <c r="T1944" s="5">
        <v>116.11</v>
      </c>
      <c r="U1944" s="5">
        <v>10.64</v>
      </c>
      <c r="V1944" s="5">
        <v>0.97</v>
      </c>
      <c r="W1944" s="5">
        <v>0.09</v>
      </c>
      <c r="X1944" s="5">
        <v>115.14</v>
      </c>
      <c r="Y1944" s="5">
        <v>10.55</v>
      </c>
      <c r="Z1944" s="5"/>
      <c r="AA1944" s="5"/>
      <c r="AB1944" s="5"/>
      <c r="AC1944" s="5"/>
      <c r="AD1944" s="5"/>
      <c r="AE1944" s="5"/>
      <c r="AF1944" s="5"/>
      <c r="AG1944" s="5"/>
      <c r="AH1944" s="5"/>
      <c r="AI1944" s="5"/>
      <c r="AJ1944" s="5"/>
      <c r="AK1944" s="5"/>
      <c r="AL1944" s="5"/>
      <c r="AM1944" s="5">
        <v>10</v>
      </c>
      <c r="AN1944" s="5"/>
      <c r="AO1944" s="5">
        <f t="shared" si="42"/>
        <v>1.2854367131456164</v>
      </c>
      <c r="AP1944" s="5"/>
      <c r="AQ1944" s="5"/>
      <c r="AR1944" s="5" t="s">
        <v>2910</v>
      </c>
    </row>
    <row r="1945" spans="1:44">
      <c r="A1945" s="5" t="s">
        <v>1490</v>
      </c>
      <c r="B1945" s="5" t="s">
        <v>1489</v>
      </c>
      <c r="C1945" s="5" t="s">
        <v>1597</v>
      </c>
      <c r="D1945" s="5">
        <v>2012</v>
      </c>
      <c r="E1945" s="5" t="s">
        <v>1596</v>
      </c>
      <c r="F1945" s="5" t="s">
        <v>304</v>
      </c>
      <c r="G1945" s="5">
        <v>2.2808190000000002</v>
      </c>
      <c r="H1945" s="5">
        <v>104.13422199999999</v>
      </c>
      <c r="I1945" s="5" t="s">
        <v>50</v>
      </c>
      <c r="J1945" s="5" t="s">
        <v>49</v>
      </c>
      <c r="K1945" s="5" t="s">
        <v>2923</v>
      </c>
      <c r="L1945" s="5" t="s">
        <v>226</v>
      </c>
      <c r="M1945" s="5" t="s">
        <v>227</v>
      </c>
      <c r="N1945" s="5" t="s">
        <v>226</v>
      </c>
      <c r="O1945" s="5" t="s">
        <v>1598</v>
      </c>
      <c r="P1945" s="5">
        <v>7.0000000000000007E-2</v>
      </c>
      <c r="Q1945" s="5">
        <v>7.0000000000000007E-2</v>
      </c>
      <c r="R1945" s="5">
        <v>0.14000000000000001</v>
      </c>
      <c r="S1945" s="5">
        <v>10</v>
      </c>
      <c r="T1945" s="5">
        <v>60.26</v>
      </c>
      <c r="U1945" s="5">
        <v>5.52</v>
      </c>
      <c r="V1945" s="5">
        <v>2.4</v>
      </c>
      <c r="W1945" s="5">
        <v>0.22</v>
      </c>
      <c r="X1945" s="5">
        <v>57.86</v>
      </c>
      <c r="Y1945" s="5">
        <v>5.3</v>
      </c>
      <c r="Z1945" s="5"/>
      <c r="AA1945" s="5"/>
      <c r="AB1945" s="5"/>
      <c r="AC1945" s="5"/>
      <c r="AD1945" s="5"/>
      <c r="AE1945" s="5"/>
      <c r="AF1945" s="5"/>
      <c r="AG1945" s="5"/>
      <c r="AH1945" s="5"/>
      <c r="AI1945" s="5"/>
      <c r="AJ1945" s="5"/>
      <c r="AK1945" s="5"/>
      <c r="AL1945" s="5"/>
      <c r="AM1945" s="5">
        <v>10</v>
      </c>
      <c r="AN1945" s="5"/>
      <c r="AO1945" s="5">
        <f t="shared" si="42"/>
        <v>1.2516228187475456</v>
      </c>
      <c r="AP1945" s="5"/>
      <c r="AQ1945" s="5"/>
      <c r="AR1945" s="5" t="s">
        <v>2910</v>
      </c>
    </row>
    <row r="1946" spans="1:44">
      <c r="A1946" s="5" t="s">
        <v>1490</v>
      </c>
      <c r="B1946" s="5" t="s">
        <v>1489</v>
      </c>
      <c r="C1946" s="5" t="s">
        <v>1856</v>
      </c>
      <c r="D1946" s="5">
        <v>2012</v>
      </c>
      <c r="E1946" s="5" t="s">
        <v>1855</v>
      </c>
      <c r="F1946" s="5" t="s">
        <v>66</v>
      </c>
      <c r="G1946" s="5">
        <v>25.0534</v>
      </c>
      <c r="H1946" s="5">
        <v>-80.9101</v>
      </c>
      <c r="I1946" s="5" t="s">
        <v>50</v>
      </c>
      <c r="J1946" s="5" t="s">
        <v>217</v>
      </c>
      <c r="K1946" s="5" t="s">
        <v>217</v>
      </c>
      <c r="L1946" s="5" t="s">
        <v>226</v>
      </c>
      <c r="M1946" s="5" t="s">
        <v>227</v>
      </c>
      <c r="N1946" s="5" t="s">
        <v>226</v>
      </c>
      <c r="O1946" s="5" t="s">
        <v>1854</v>
      </c>
      <c r="P1946" s="5">
        <v>0.08</v>
      </c>
      <c r="Q1946" s="5">
        <v>0.54</v>
      </c>
      <c r="R1946" s="5">
        <v>0.62</v>
      </c>
      <c r="S1946" s="5">
        <v>5</v>
      </c>
      <c r="T1946" s="5"/>
      <c r="U1946" s="5"/>
      <c r="V1946" s="5">
        <v>0.03</v>
      </c>
      <c r="W1946" s="5">
        <v>0.01</v>
      </c>
      <c r="X1946" s="5"/>
      <c r="Y1946" s="5"/>
      <c r="Z1946" s="5"/>
      <c r="AA1946" s="5"/>
      <c r="AB1946" s="5"/>
      <c r="AC1946" s="5"/>
      <c r="AD1946" s="5"/>
      <c r="AE1946" s="5"/>
      <c r="AF1946" s="5"/>
      <c r="AG1946" s="5"/>
      <c r="AH1946" s="5"/>
      <c r="AI1946" s="5"/>
      <c r="AJ1946" s="5"/>
      <c r="AK1946" s="5"/>
      <c r="AL1946" s="5"/>
      <c r="AM1946" s="5">
        <v>2</v>
      </c>
      <c r="AN1946" s="5">
        <v>85</v>
      </c>
      <c r="AO1946" s="5">
        <f t="shared" si="42"/>
        <v>1.3066977614760951</v>
      </c>
      <c r="AP1946" s="5"/>
      <c r="AQ1946" s="5"/>
      <c r="AR1946" s="5" t="s">
        <v>2910</v>
      </c>
    </row>
    <row r="1947" spans="1:44">
      <c r="A1947" s="5" t="s">
        <v>1490</v>
      </c>
      <c r="B1947" s="5" t="s">
        <v>1489</v>
      </c>
      <c r="C1947" s="5" t="s">
        <v>1597</v>
      </c>
      <c r="D1947" s="5">
        <v>2012</v>
      </c>
      <c r="E1947" s="5" t="s">
        <v>1596</v>
      </c>
      <c r="F1947" s="5" t="s">
        <v>304</v>
      </c>
      <c r="G1947" s="5">
        <v>2.3096489999999998</v>
      </c>
      <c r="H1947" s="5">
        <v>104.09246400000001</v>
      </c>
      <c r="I1947" s="5" t="s">
        <v>50</v>
      </c>
      <c r="J1947" s="5" t="s">
        <v>49</v>
      </c>
      <c r="K1947" s="5" t="s">
        <v>2923</v>
      </c>
      <c r="L1947" s="5" t="s">
        <v>226</v>
      </c>
      <c r="M1947" s="5" t="s">
        <v>227</v>
      </c>
      <c r="N1947" s="5" t="s">
        <v>226</v>
      </c>
      <c r="O1947" s="5" t="s">
        <v>1615</v>
      </c>
      <c r="P1947" s="5">
        <v>0.08</v>
      </c>
      <c r="Q1947" s="5">
        <v>0.17</v>
      </c>
      <c r="R1947" s="5">
        <v>0.25</v>
      </c>
      <c r="S1947" s="5">
        <v>10</v>
      </c>
      <c r="T1947" s="5">
        <v>108.63</v>
      </c>
      <c r="U1947" s="5">
        <v>9.9600000000000009</v>
      </c>
      <c r="V1947" s="5">
        <v>1.07</v>
      </c>
      <c r="W1947" s="5">
        <v>0.1</v>
      </c>
      <c r="X1947" s="5">
        <v>107.56</v>
      </c>
      <c r="Y1947" s="5">
        <v>9.86</v>
      </c>
      <c r="Z1947" s="5"/>
      <c r="AA1947" s="5"/>
      <c r="AB1947" s="5"/>
      <c r="AC1947" s="5"/>
      <c r="AD1947" s="5"/>
      <c r="AE1947" s="5"/>
      <c r="AF1947" s="5"/>
      <c r="AG1947" s="5"/>
      <c r="AH1947" s="5"/>
      <c r="AI1947" s="5"/>
      <c r="AJ1947" s="5"/>
      <c r="AK1947" s="5"/>
      <c r="AL1947" s="5"/>
      <c r="AM1947" s="5">
        <v>10</v>
      </c>
      <c r="AN1947" s="5"/>
      <c r="AO1947" s="5">
        <f t="shared" si="42"/>
        <v>1.2828035219619716</v>
      </c>
      <c r="AP1947" s="5"/>
      <c r="AQ1947" s="5"/>
      <c r="AR1947" s="5" t="s">
        <v>2910</v>
      </c>
    </row>
    <row r="1948" spans="1:44">
      <c r="A1948" s="5" t="s">
        <v>1490</v>
      </c>
      <c r="B1948" s="5" t="s">
        <v>1489</v>
      </c>
      <c r="C1948" s="5" t="s">
        <v>1597</v>
      </c>
      <c r="D1948" s="5">
        <v>2012</v>
      </c>
      <c r="E1948" s="5" t="s">
        <v>1596</v>
      </c>
      <c r="F1948" s="5" t="s">
        <v>304</v>
      </c>
      <c r="G1948" s="5">
        <v>2.290997</v>
      </c>
      <c r="H1948" s="5">
        <v>104.099739</v>
      </c>
      <c r="I1948" s="5" t="s">
        <v>50</v>
      </c>
      <c r="J1948" s="5" t="s">
        <v>49</v>
      </c>
      <c r="K1948" s="5" t="s">
        <v>2923</v>
      </c>
      <c r="L1948" s="5" t="s">
        <v>226</v>
      </c>
      <c r="M1948" s="5" t="s">
        <v>227</v>
      </c>
      <c r="N1948" s="5" t="s">
        <v>226</v>
      </c>
      <c r="O1948" s="5" t="s">
        <v>1611</v>
      </c>
      <c r="P1948" s="5">
        <v>0.08</v>
      </c>
      <c r="Q1948" s="5">
        <v>0.16</v>
      </c>
      <c r="R1948" s="5">
        <v>0.25</v>
      </c>
      <c r="S1948" s="5">
        <v>10</v>
      </c>
      <c r="T1948" s="5">
        <v>7.94</v>
      </c>
      <c r="U1948" s="5">
        <v>0.73</v>
      </c>
      <c r="V1948" s="5">
        <v>7.94</v>
      </c>
      <c r="W1948" s="5">
        <v>0.73</v>
      </c>
      <c r="X1948" s="5">
        <v>0</v>
      </c>
      <c r="Y1948" s="5">
        <v>0</v>
      </c>
      <c r="Z1948" s="5"/>
      <c r="AA1948" s="5"/>
      <c r="AB1948" s="5"/>
      <c r="AC1948" s="5"/>
      <c r="AD1948" s="5"/>
      <c r="AE1948" s="5"/>
      <c r="AF1948" s="5"/>
      <c r="AG1948" s="5"/>
      <c r="AH1948" s="5"/>
      <c r="AI1948" s="5"/>
      <c r="AJ1948" s="5"/>
      <c r="AK1948" s="5"/>
      <c r="AL1948" s="5"/>
      <c r="AM1948" s="5">
        <v>10</v>
      </c>
      <c r="AN1948" s="5"/>
      <c r="AO1948" s="5">
        <f t="shared" si="42"/>
        <v>1.127340525492714</v>
      </c>
      <c r="AP1948" s="5"/>
      <c r="AQ1948" s="5"/>
      <c r="AR1948" s="5" t="s">
        <v>2910</v>
      </c>
    </row>
    <row r="1949" spans="1:44">
      <c r="A1949" s="5" t="s">
        <v>1490</v>
      </c>
      <c r="B1949" s="5" t="s">
        <v>1489</v>
      </c>
      <c r="C1949" s="5" t="s">
        <v>1597</v>
      </c>
      <c r="D1949" s="5">
        <v>2012</v>
      </c>
      <c r="E1949" s="5" t="s">
        <v>1596</v>
      </c>
      <c r="F1949" s="5" t="s">
        <v>304</v>
      </c>
      <c r="G1949" s="5">
        <v>2.27034</v>
      </c>
      <c r="H1949" s="5">
        <v>104.114653</v>
      </c>
      <c r="I1949" s="5" t="s">
        <v>50</v>
      </c>
      <c r="J1949" s="5" t="s">
        <v>49</v>
      </c>
      <c r="K1949" s="5" t="s">
        <v>2923</v>
      </c>
      <c r="L1949" s="5" t="s">
        <v>226</v>
      </c>
      <c r="M1949" s="5" t="s">
        <v>227</v>
      </c>
      <c r="N1949" s="5" t="s">
        <v>226</v>
      </c>
      <c r="O1949" s="5" t="s">
        <v>1602</v>
      </c>
      <c r="P1949" s="5">
        <v>0.08</v>
      </c>
      <c r="Q1949" s="5">
        <v>0.28999999999999998</v>
      </c>
      <c r="R1949" s="5">
        <v>0.36</v>
      </c>
      <c r="S1949" s="5">
        <v>10</v>
      </c>
      <c r="T1949" s="5">
        <v>121.96</v>
      </c>
      <c r="U1949" s="5">
        <v>11.18</v>
      </c>
      <c r="V1949" s="5">
        <v>1.94</v>
      </c>
      <c r="W1949" s="5">
        <v>0.18</v>
      </c>
      <c r="X1949" s="5">
        <v>120.02</v>
      </c>
      <c r="Y1949" s="5">
        <v>11</v>
      </c>
      <c r="Z1949" s="5"/>
      <c r="AA1949" s="5"/>
      <c r="AB1949" s="5"/>
      <c r="AC1949" s="5"/>
      <c r="AD1949" s="5"/>
      <c r="AE1949" s="5"/>
      <c r="AF1949" s="5"/>
      <c r="AG1949" s="5"/>
      <c r="AH1949" s="5"/>
      <c r="AI1949" s="5"/>
      <c r="AJ1949" s="5"/>
      <c r="AK1949" s="5"/>
      <c r="AL1949" s="5"/>
      <c r="AM1949" s="5">
        <v>10</v>
      </c>
      <c r="AN1949" s="5"/>
      <c r="AO1949" s="5">
        <f t="shared" si="42"/>
        <v>1.2619312525795459</v>
      </c>
      <c r="AP1949" s="5"/>
      <c r="AQ1949" s="5"/>
      <c r="AR1949" s="5" t="s">
        <v>2910</v>
      </c>
    </row>
    <row r="1950" spans="1:44">
      <c r="A1950" t="s">
        <v>1490</v>
      </c>
      <c r="B1950" t="s">
        <v>1489</v>
      </c>
      <c r="C1950" t="s">
        <v>2010</v>
      </c>
      <c r="D1950" s="5">
        <v>2012</v>
      </c>
      <c r="E1950" t="s">
        <v>710</v>
      </c>
      <c r="F1950" t="s">
        <v>66</v>
      </c>
      <c r="G1950">
        <v>24.529</v>
      </c>
      <c r="H1950">
        <v>-81.486999999999995</v>
      </c>
      <c r="I1950" t="s">
        <v>50</v>
      </c>
      <c r="J1950" t="s">
        <v>217</v>
      </c>
      <c r="K1950" s="5" t="s">
        <v>217</v>
      </c>
      <c r="L1950" t="s">
        <v>226</v>
      </c>
      <c r="M1950" s="5" t="s">
        <v>227</v>
      </c>
      <c r="N1950" t="s">
        <v>226</v>
      </c>
      <c r="O1950" t="s">
        <v>2019</v>
      </c>
      <c r="P1950">
        <v>0.09</v>
      </c>
      <c r="Q1950">
        <v>0.36</v>
      </c>
      <c r="R1950">
        <v>0.45</v>
      </c>
      <c r="S1950">
        <v>2.6</v>
      </c>
      <c r="T1950">
        <v>40.9</v>
      </c>
      <c r="U1950">
        <v>11.83</v>
      </c>
      <c r="V1950">
        <v>1.49</v>
      </c>
      <c r="W1950">
        <v>0.43</v>
      </c>
      <c r="X1950">
        <v>39.42</v>
      </c>
      <c r="Y1950">
        <v>11.4</v>
      </c>
      <c r="AM1950">
        <v>2.6</v>
      </c>
      <c r="AN1950">
        <v>51.5</v>
      </c>
      <c r="AO1950">
        <v>1.33</v>
      </c>
    </row>
    <row r="1951" spans="1:44">
      <c r="A1951" s="5" t="s">
        <v>1490</v>
      </c>
      <c r="B1951" s="5" t="s">
        <v>1489</v>
      </c>
      <c r="C1951" s="5" t="s">
        <v>1652</v>
      </c>
      <c r="D1951" s="5">
        <v>2012</v>
      </c>
      <c r="E1951" s="5" t="s">
        <v>1651</v>
      </c>
      <c r="F1951" s="5" t="s">
        <v>66</v>
      </c>
      <c r="G1951" s="5">
        <v>34.672199999999997</v>
      </c>
      <c r="H1951" s="5">
        <v>-76.595799999999997</v>
      </c>
      <c r="I1951" s="5" t="s">
        <v>96</v>
      </c>
      <c r="J1951" s="5" t="s">
        <v>95</v>
      </c>
      <c r="K1951" s="5" t="s">
        <v>2925</v>
      </c>
      <c r="L1951" s="5" t="s">
        <v>226</v>
      </c>
      <c r="M1951" s="5" t="s">
        <v>227</v>
      </c>
      <c r="N1951" s="5" t="s">
        <v>226</v>
      </c>
      <c r="O1951" s="5" t="s">
        <v>1659</v>
      </c>
      <c r="P1951" s="5">
        <v>0.09</v>
      </c>
      <c r="Q1951" s="5">
        <v>0.38</v>
      </c>
      <c r="R1951" s="5">
        <v>0.47</v>
      </c>
      <c r="S1951" s="5">
        <v>3</v>
      </c>
      <c r="T1951" s="5"/>
      <c r="U1951" s="5"/>
      <c r="V1951" s="5">
        <v>3.2730000000000001</v>
      </c>
      <c r="W1951" s="5">
        <v>1</v>
      </c>
      <c r="X1951" s="5"/>
      <c r="Y1951" s="5"/>
      <c r="Z1951" s="5"/>
      <c r="AA1951" s="5"/>
      <c r="AB1951" s="5"/>
      <c r="AC1951" s="5"/>
      <c r="AD1951" s="5"/>
      <c r="AE1951" s="5"/>
      <c r="AF1951" s="5"/>
      <c r="AG1951" s="5"/>
      <c r="AH1951" s="5"/>
      <c r="AI1951" s="5"/>
      <c r="AJ1951" s="5"/>
      <c r="AK1951" s="5"/>
      <c r="AL1951" s="5"/>
      <c r="AM1951" s="5">
        <v>3</v>
      </c>
      <c r="AN1951" s="5"/>
      <c r="AO1951" s="5">
        <f>1.40155*0.77675^W1951</f>
        <v>1.0886539625000002</v>
      </c>
      <c r="AP1951" s="5"/>
      <c r="AQ1951" s="5"/>
      <c r="AR1951" s="5" t="s">
        <v>2910</v>
      </c>
    </row>
    <row r="1952" spans="1:44">
      <c r="A1952" s="5" t="s">
        <v>1490</v>
      </c>
      <c r="B1952" s="5" t="s">
        <v>1489</v>
      </c>
      <c r="C1952" s="5" t="s">
        <v>1597</v>
      </c>
      <c r="D1952" s="5">
        <v>2012</v>
      </c>
      <c r="E1952" s="5" t="s">
        <v>1596</v>
      </c>
      <c r="F1952" s="5" t="s">
        <v>304</v>
      </c>
      <c r="G1952" s="5">
        <v>2.2861880000000001</v>
      </c>
      <c r="H1952" s="5">
        <v>104.103381</v>
      </c>
      <c r="I1952" s="5" t="s">
        <v>50</v>
      </c>
      <c r="J1952" s="5" t="s">
        <v>49</v>
      </c>
      <c r="K1952" s="5" t="s">
        <v>2923</v>
      </c>
      <c r="L1952" s="5" t="s">
        <v>226</v>
      </c>
      <c r="M1952" s="5" t="s">
        <v>227</v>
      </c>
      <c r="N1952" s="5" t="s">
        <v>226</v>
      </c>
      <c r="O1952" s="5" t="s">
        <v>1608</v>
      </c>
      <c r="P1952" s="5">
        <v>0.09</v>
      </c>
      <c r="Q1952" s="5">
        <v>0.35</v>
      </c>
      <c r="R1952" s="5">
        <v>0.44</v>
      </c>
      <c r="S1952" s="5">
        <v>10</v>
      </c>
      <c r="T1952" s="5">
        <v>116.46</v>
      </c>
      <c r="U1952" s="5">
        <v>10.67</v>
      </c>
      <c r="V1952" s="5">
        <v>1.1599999999999999</v>
      </c>
      <c r="W1952" s="5">
        <v>0.11</v>
      </c>
      <c r="X1952" s="5">
        <v>115.29</v>
      </c>
      <c r="Y1952" s="5">
        <v>10.57</v>
      </c>
      <c r="Z1952" s="5"/>
      <c r="AA1952" s="5"/>
      <c r="AB1952" s="5"/>
      <c r="AC1952" s="5"/>
      <c r="AD1952" s="5"/>
      <c r="AE1952" s="5"/>
      <c r="AF1952" s="5"/>
      <c r="AG1952" s="5"/>
      <c r="AH1952" s="5"/>
      <c r="AI1952" s="5"/>
      <c r="AJ1952" s="5"/>
      <c r="AK1952" s="5"/>
      <c r="AL1952" s="5"/>
      <c r="AM1952" s="5">
        <v>10</v>
      </c>
      <c r="AN1952" s="5"/>
      <c r="AO1952" s="5">
        <f>1.30938*0.8146^W1952</f>
        <v>1.2801757248173631</v>
      </c>
      <c r="AP1952" s="5"/>
      <c r="AQ1952" s="5"/>
      <c r="AR1952" s="5" t="s">
        <v>2910</v>
      </c>
    </row>
    <row r="1953" spans="1:44">
      <c r="A1953" t="s">
        <v>1490</v>
      </c>
      <c r="B1953" t="s">
        <v>1489</v>
      </c>
      <c r="C1953" t="s">
        <v>2010</v>
      </c>
      <c r="D1953" s="5">
        <v>2012</v>
      </c>
      <c r="E1953" t="s">
        <v>710</v>
      </c>
      <c r="F1953" t="s">
        <v>66</v>
      </c>
      <c r="G1953">
        <v>24.858000000000001</v>
      </c>
      <c r="H1953">
        <v>-80.662000000000006</v>
      </c>
      <c r="I1953" t="s">
        <v>50</v>
      </c>
      <c r="J1953" t="s">
        <v>217</v>
      </c>
      <c r="K1953" s="5" t="s">
        <v>217</v>
      </c>
      <c r="L1953" t="s">
        <v>226</v>
      </c>
      <c r="M1953" s="5" t="s">
        <v>227</v>
      </c>
      <c r="N1953" t="s">
        <v>226</v>
      </c>
      <c r="O1953" t="s">
        <v>2023</v>
      </c>
      <c r="P1953">
        <v>0.1</v>
      </c>
      <c r="Q1953">
        <v>0.4</v>
      </c>
      <c r="R1953">
        <v>0.5</v>
      </c>
      <c r="S1953">
        <v>2.6</v>
      </c>
      <c r="T1953">
        <v>32.299999999999997</v>
      </c>
      <c r="U1953">
        <v>12.05</v>
      </c>
      <c r="V1953">
        <v>1.69</v>
      </c>
      <c r="W1953">
        <v>0.63</v>
      </c>
      <c r="X1953">
        <v>30.58</v>
      </c>
      <c r="Y1953">
        <v>11.42</v>
      </c>
      <c r="AM1953">
        <v>2.6</v>
      </c>
      <c r="AN1953">
        <v>62</v>
      </c>
      <c r="AO1953">
        <v>1.03</v>
      </c>
    </row>
    <row r="1954" spans="1:44">
      <c r="A1954" t="s">
        <v>1490</v>
      </c>
      <c r="B1954" t="s">
        <v>1489</v>
      </c>
      <c r="C1954" t="s">
        <v>2010</v>
      </c>
      <c r="D1954" s="5">
        <v>2012</v>
      </c>
      <c r="E1954" t="s">
        <v>710</v>
      </c>
      <c r="F1954" t="s">
        <v>66</v>
      </c>
      <c r="G1954">
        <v>24.800999999999998</v>
      </c>
      <c r="H1954">
        <v>-80.715999999999994</v>
      </c>
      <c r="I1954" t="s">
        <v>50</v>
      </c>
      <c r="J1954" t="s">
        <v>217</v>
      </c>
      <c r="K1954" s="5" t="s">
        <v>217</v>
      </c>
      <c r="L1954" t="s">
        <v>226</v>
      </c>
      <c r="M1954" s="5" t="s">
        <v>227</v>
      </c>
      <c r="N1954" t="s">
        <v>226</v>
      </c>
      <c r="O1954" t="s">
        <v>2022</v>
      </c>
      <c r="P1954">
        <v>0.1</v>
      </c>
      <c r="Q1954">
        <v>0.41</v>
      </c>
      <c r="R1954">
        <v>0.51</v>
      </c>
      <c r="S1954">
        <v>2.6</v>
      </c>
      <c r="T1954">
        <v>44</v>
      </c>
      <c r="U1954">
        <v>11.92</v>
      </c>
      <c r="V1954">
        <v>0.81</v>
      </c>
      <c r="W1954">
        <v>0.22</v>
      </c>
      <c r="X1954">
        <v>43.16</v>
      </c>
      <c r="Y1954">
        <v>11.69</v>
      </c>
      <c r="AM1954">
        <v>2.6</v>
      </c>
      <c r="AN1954">
        <v>50.9</v>
      </c>
      <c r="AO1954">
        <v>1.42</v>
      </c>
    </row>
    <row r="1955" spans="1:44">
      <c r="A1955" t="s">
        <v>1490</v>
      </c>
      <c r="B1955" t="s">
        <v>1489</v>
      </c>
      <c r="C1955" t="s">
        <v>2010</v>
      </c>
      <c r="D1955" s="5">
        <v>2012</v>
      </c>
      <c r="E1955" t="s">
        <v>710</v>
      </c>
      <c r="F1955" t="s">
        <v>66</v>
      </c>
      <c r="G1955">
        <v>24.684000000000001</v>
      </c>
      <c r="H1955">
        <v>-80.980999999999995</v>
      </c>
      <c r="I1955" t="s">
        <v>50</v>
      </c>
      <c r="J1955" t="s">
        <v>217</v>
      </c>
      <c r="K1955" s="5" t="s">
        <v>217</v>
      </c>
      <c r="L1955" t="s">
        <v>226</v>
      </c>
      <c r="M1955" s="5" t="s">
        <v>227</v>
      </c>
      <c r="N1955" t="s">
        <v>226</v>
      </c>
      <c r="O1955" t="s">
        <v>2020</v>
      </c>
      <c r="P1955">
        <v>0.1</v>
      </c>
      <c r="Q1955">
        <v>0.42</v>
      </c>
      <c r="R1955">
        <v>0.52</v>
      </c>
      <c r="S1955">
        <v>2.6</v>
      </c>
      <c r="T1955">
        <v>36.4</v>
      </c>
      <c r="U1955">
        <v>11.87</v>
      </c>
      <c r="V1955">
        <v>1.35</v>
      </c>
      <c r="W1955">
        <v>0.44</v>
      </c>
      <c r="X1955">
        <v>35.07</v>
      </c>
      <c r="Y1955">
        <v>11.43</v>
      </c>
      <c r="AM1955">
        <v>2.6</v>
      </c>
      <c r="AN1955">
        <v>60.5</v>
      </c>
      <c r="AO1955">
        <v>1.18</v>
      </c>
    </row>
    <row r="1956" spans="1:44">
      <c r="A1956" s="5" t="s">
        <v>1490</v>
      </c>
      <c r="B1956" s="5" t="s">
        <v>1489</v>
      </c>
      <c r="C1956" s="5" t="s">
        <v>1652</v>
      </c>
      <c r="D1956" s="5">
        <v>2012</v>
      </c>
      <c r="E1956" s="5" t="s">
        <v>1651</v>
      </c>
      <c r="F1956" s="5" t="s">
        <v>66</v>
      </c>
      <c r="G1956" s="5">
        <v>34.672499999999999</v>
      </c>
      <c r="H1956" s="5">
        <v>-76.526300000000006</v>
      </c>
      <c r="I1956" s="5" t="s">
        <v>96</v>
      </c>
      <c r="J1956" s="5" t="s">
        <v>95</v>
      </c>
      <c r="K1956" s="5" t="s">
        <v>2925</v>
      </c>
      <c r="L1956" s="5" t="s">
        <v>226</v>
      </c>
      <c r="M1956" s="5" t="s">
        <v>227</v>
      </c>
      <c r="N1956" s="5" t="s">
        <v>226</v>
      </c>
      <c r="O1956" s="5" t="s">
        <v>1661</v>
      </c>
      <c r="P1956" s="5">
        <v>0.11</v>
      </c>
      <c r="Q1956" s="5">
        <v>0.26</v>
      </c>
      <c r="R1956" s="5">
        <v>0.37</v>
      </c>
      <c r="S1956" s="5">
        <v>3</v>
      </c>
      <c r="T1956" s="5"/>
      <c r="U1956" s="5"/>
      <c r="V1956" s="5">
        <v>3.6002999999999998</v>
      </c>
      <c r="W1956" s="5">
        <v>1.1000000000000001</v>
      </c>
      <c r="X1956" s="5"/>
      <c r="Y1956" s="5"/>
      <c r="Z1956" s="5"/>
      <c r="AA1956" s="5"/>
      <c r="AB1956" s="5"/>
      <c r="AC1956" s="5"/>
      <c r="AD1956" s="5"/>
      <c r="AE1956" s="5"/>
      <c r="AF1956" s="5"/>
      <c r="AG1956" s="5"/>
      <c r="AH1956" s="5"/>
      <c r="AI1956" s="5"/>
      <c r="AJ1956" s="5"/>
      <c r="AK1956" s="5"/>
      <c r="AL1956" s="5"/>
      <c r="AM1956" s="5">
        <v>3</v>
      </c>
      <c r="AN1956" s="5"/>
      <c r="AO1956" s="5">
        <f>1.40155*0.77675^W1956</f>
        <v>1.061495075826121</v>
      </c>
      <c r="AP1956" s="5"/>
      <c r="AQ1956" s="5"/>
      <c r="AR1956" s="5" t="s">
        <v>2910</v>
      </c>
    </row>
    <row r="1957" spans="1:44">
      <c r="A1957" s="5" t="s">
        <v>1490</v>
      </c>
      <c r="B1957" s="5" t="s">
        <v>1489</v>
      </c>
      <c r="C1957" s="5" t="s">
        <v>1597</v>
      </c>
      <c r="D1957" s="5">
        <v>2012</v>
      </c>
      <c r="E1957" s="5" t="s">
        <v>1596</v>
      </c>
      <c r="F1957" s="5" t="s">
        <v>304</v>
      </c>
      <c r="G1957" s="5">
        <v>2.2882069999999999</v>
      </c>
      <c r="H1957" s="5">
        <v>104.10624</v>
      </c>
      <c r="I1957" s="5" t="s">
        <v>50</v>
      </c>
      <c r="J1957" s="5" t="s">
        <v>49</v>
      </c>
      <c r="K1957" s="5" t="s">
        <v>2923</v>
      </c>
      <c r="L1957" s="5" t="s">
        <v>226</v>
      </c>
      <c r="M1957" s="5" t="s">
        <v>227</v>
      </c>
      <c r="N1957" s="5" t="s">
        <v>226</v>
      </c>
      <c r="O1957" s="5" t="s">
        <v>1609</v>
      </c>
      <c r="P1957" s="5">
        <v>0.11</v>
      </c>
      <c r="Q1957" s="5">
        <v>0.22</v>
      </c>
      <c r="R1957" s="5">
        <v>0.33</v>
      </c>
      <c r="S1957" s="5">
        <v>10</v>
      </c>
      <c r="T1957" s="5">
        <v>112.62</v>
      </c>
      <c r="U1957" s="5">
        <v>10.32</v>
      </c>
      <c r="V1957" s="5">
        <v>1.27</v>
      </c>
      <c r="W1957" s="5">
        <v>0.12</v>
      </c>
      <c r="X1957" s="5">
        <v>111.35</v>
      </c>
      <c r="Y1957" s="5">
        <v>10.210000000000001</v>
      </c>
      <c r="Z1957" s="5"/>
      <c r="AA1957" s="5"/>
      <c r="AB1957" s="5"/>
      <c r="AC1957" s="5"/>
      <c r="AD1957" s="5"/>
      <c r="AE1957" s="5"/>
      <c r="AF1957" s="5"/>
      <c r="AG1957" s="5"/>
      <c r="AH1957" s="5"/>
      <c r="AI1957" s="5"/>
      <c r="AJ1957" s="5"/>
      <c r="AK1957" s="5"/>
      <c r="AL1957" s="5"/>
      <c r="AM1957" s="5">
        <v>10</v>
      </c>
      <c r="AN1957" s="5"/>
      <c r="AO1957" s="5">
        <f>1.30938*0.8146^W1957</f>
        <v>1.277553310662211</v>
      </c>
      <c r="AP1957" s="5"/>
      <c r="AQ1957" s="5"/>
      <c r="AR1957" s="5" t="s">
        <v>2910</v>
      </c>
    </row>
    <row r="1958" spans="1:44">
      <c r="A1958" s="5" t="s">
        <v>1490</v>
      </c>
      <c r="B1958" s="5" t="s">
        <v>1489</v>
      </c>
      <c r="C1958" s="5" t="s">
        <v>1597</v>
      </c>
      <c r="D1958" s="5">
        <v>2012</v>
      </c>
      <c r="E1958" s="5" t="s">
        <v>1596</v>
      </c>
      <c r="F1958" s="5" t="s">
        <v>304</v>
      </c>
      <c r="G1958" s="5">
        <v>2.2676440000000002</v>
      </c>
      <c r="H1958" s="5">
        <v>104.125326</v>
      </c>
      <c r="I1958" s="5" t="s">
        <v>50</v>
      </c>
      <c r="J1958" s="5" t="s">
        <v>49</v>
      </c>
      <c r="K1958" s="5" t="s">
        <v>2923</v>
      </c>
      <c r="L1958" s="5" t="s">
        <v>226</v>
      </c>
      <c r="M1958" s="5" t="s">
        <v>227</v>
      </c>
      <c r="N1958" s="5" t="s">
        <v>226</v>
      </c>
      <c r="O1958" s="5" t="s">
        <v>1601</v>
      </c>
      <c r="P1958" s="5">
        <v>0.11</v>
      </c>
      <c r="Q1958" s="5">
        <v>0.24</v>
      </c>
      <c r="R1958" s="5">
        <v>0.35</v>
      </c>
      <c r="S1958" s="5">
        <v>10</v>
      </c>
      <c r="T1958" s="5">
        <v>115.4</v>
      </c>
      <c r="U1958" s="5">
        <v>10.58</v>
      </c>
      <c r="V1958" s="5">
        <v>1.01</v>
      </c>
      <c r="W1958" s="5">
        <v>0.09</v>
      </c>
      <c r="X1958" s="5">
        <v>114.39</v>
      </c>
      <c r="Y1958" s="5">
        <v>10.48</v>
      </c>
      <c r="Z1958" s="5"/>
      <c r="AA1958" s="5"/>
      <c r="AB1958" s="5"/>
      <c r="AC1958" s="5"/>
      <c r="AD1958" s="5"/>
      <c r="AE1958" s="5"/>
      <c r="AF1958" s="5"/>
      <c r="AG1958" s="5"/>
      <c r="AH1958" s="5"/>
      <c r="AI1958" s="5"/>
      <c r="AJ1958" s="5"/>
      <c r="AK1958" s="5"/>
      <c r="AL1958" s="5"/>
      <c r="AM1958" s="5">
        <v>10</v>
      </c>
      <c r="AN1958" s="5"/>
      <c r="AO1958" s="5">
        <f>1.30938*0.8146^W1958</f>
        <v>1.2854367131456164</v>
      </c>
      <c r="AP1958" s="5"/>
      <c r="AQ1958" s="5"/>
      <c r="AR1958" s="5" t="s">
        <v>2910</v>
      </c>
    </row>
    <row r="1959" spans="1:44">
      <c r="A1959" s="5" t="s">
        <v>1490</v>
      </c>
      <c r="B1959" s="5" t="s">
        <v>1489</v>
      </c>
      <c r="C1959" s="5" t="s">
        <v>1868</v>
      </c>
      <c r="D1959" s="5">
        <v>2012</v>
      </c>
      <c r="E1959" s="5" t="s">
        <v>1867</v>
      </c>
      <c r="F1959" s="5" t="s">
        <v>66</v>
      </c>
      <c r="G1959" s="5">
        <v>25.0831667</v>
      </c>
      <c r="H1959" s="5">
        <v>-80.489017000000004</v>
      </c>
      <c r="I1959" s="5" t="s">
        <v>50</v>
      </c>
      <c r="J1959" s="5" t="s">
        <v>217</v>
      </c>
      <c r="K1959" s="5" t="s">
        <v>217</v>
      </c>
      <c r="L1959" s="5" t="s">
        <v>226</v>
      </c>
      <c r="M1959" s="5" t="s">
        <v>227</v>
      </c>
      <c r="N1959" s="5" t="s">
        <v>226</v>
      </c>
      <c r="O1959" s="5" t="s">
        <v>1866</v>
      </c>
      <c r="P1959" s="5">
        <v>0.12</v>
      </c>
      <c r="Q1959" s="5">
        <v>0.78</v>
      </c>
      <c r="R1959" s="5">
        <v>0.9</v>
      </c>
      <c r="S1959" s="5">
        <v>5</v>
      </c>
      <c r="T1959" s="5"/>
      <c r="U1959" s="5"/>
      <c r="V1959" s="5">
        <v>0.89</v>
      </c>
      <c r="W1959" s="5">
        <v>0.41</v>
      </c>
      <c r="X1959" s="5"/>
      <c r="Y1959" s="5"/>
      <c r="Z1959" s="5"/>
      <c r="AA1959" s="5"/>
      <c r="AB1959" s="5"/>
      <c r="AC1959" s="5"/>
      <c r="AD1959" s="5"/>
      <c r="AE1959" s="5"/>
      <c r="AF1959" s="5"/>
      <c r="AG1959" s="5"/>
      <c r="AH1959" s="5"/>
      <c r="AI1959" s="5"/>
      <c r="AJ1959" s="5"/>
      <c r="AK1959" s="5"/>
      <c r="AL1959" s="5"/>
      <c r="AM1959" s="5">
        <v>2</v>
      </c>
      <c r="AN1959" s="5">
        <v>77</v>
      </c>
      <c r="AO1959" s="5">
        <f>1.30938*0.8146^W1959</f>
        <v>1.2037960374104937</v>
      </c>
      <c r="AP1959" s="5"/>
      <c r="AQ1959" s="5"/>
      <c r="AR1959" s="5" t="s">
        <v>2910</v>
      </c>
    </row>
    <row r="1960" spans="1:44">
      <c r="A1960" s="5" t="s">
        <v>1490</v>
      </c>
      <c r="B1960" s="5" t="s">
        <v>1489</v>
      </c>
      <c r="C1960" s="5" t="s">
        <v>1597</v>
      </c>
      <c r="D1960" s="5">
        <v>2012</v>
      </c>
      <c r="E1960" s="5" t="s">
        <v>1596</v>
      </c>
      <c r="F1960" s="5" t="s">
        <v>304</v>
      </c>
      <c r="G1960" s="5">
        <v>2.2657409999999998</v>
      </c>
      <c r="H1960" s="5">
        <v>104.123981</v>
      </c>
      <c r="I1960" s="5" t="s">
        <v>50</v>
      </c>
      <c r="J1960" s="5" t="s">
        <v>49</v>
      </c>
      <c r="K1960" s="5" t="s">
        <v>2923</v>
      </c>
      <c r="L1960" s="5" t="s">
        <v>226</v>
      </c>
      <c r="M1960" s="5" t="s">
        <v>227</v>
      </c>
      <c r="N1960" s="5" t="s">
        <v>226</v>
      </c>
      <c r="O1960" s="5" t="s">
        <v>1600</v>
      </c>
      <c r="P1960" s="5">
        <v>0.12</v>
      </c>
      <c r="Q1960" s="5">
        <v>0.11</v>
      </c>
      <c r="R1960" s="5">
        <v>0.23</v>
      </c>
      <c r="S1960" s="5">
        <v>10</v>
      </c>
      <c r="T1960" s="5">
        <v>47.1</v>
      </c>
      <c r="U1960" s="5">
        <v>4.32</v>
      </c>
      <c r="V1960" s="5">
        <v>1.66</v>
      </c>
      <c r="W1960" s="5">
        <v>0.15</v>
      </c>
      <c r="X1960" s="5">
        <v>45.43</v>
      </c>
      <c r="Y1960" s="5">
        <v>4.16</v>
      </c>
      <c r="Z1960" s="5"/>
      <c r="AA1960" s="5"/>
      <c r="AB1960" s="5"/>
      <c r="AC1960" s="5"/>
      <c r="AD1960" s="5"/>
      <c r="AE1960" s="5"/>
      <c r="AF1960" s="5"/>
      <c r="AG1960" s="5"/>
      <c r="AH1960" s="5"/>
      <c r="AI1960" s="5"/>
      <c r="AJ1960" s="5"/>
      <c r="AK1960" s="5"/>
      <c r="AL1960" s="5"/>
      <c r="AM1960" s="5">
        <v>10</v>
      </c>
      <c r="AN1960" s="5"/>
      <c r="AO1960" s="5">
        <f>1.30938*0.8146^W1960</f>
        <v>1.2697182559769351</v>
      </c>
      <c r="AP1960" s="5"/>
      <c r="AQ1960" s="5"/>
      <c r="AR1960" s="5" t="s">
        <v>2910</v>
      </c>
    </row>
    <row r="1961" spans="1:44">
      <c r="A1961" s="5" t="s">
        <v>1490</v>
      </c>
      <c r="B1961" s="5" t="s">
        <v>1489</v>
      </c>
      <c r="C1961" s="5" t="s">
        <v>1652</v>
      </c>
      <c r="D1961" s="5">
        <v>2012</v>
      </c>
      <c r="E1961" s="5" t="s">
        <v>1651</v>
      </c>
      <c r="F1961" s="5" t="s">
        <v>66</v>
      </c>
      <c r="G1961" s="5">
        <v>34.663499999999999</v>
      </c>
      <c r="H1961" s="5">
        <v>-76.519900000000007</v>
      </c>
      <c r="I1961" s="5" t="s">
        <v>96</v>
      </c>
      <c r="J1961" s="5" t="s">
        <v>95</v>
      </c>
      <c r="K1961" s="5" t="s">
        <v>2925</v>
      </c>
      <c r="L1961" s="5" t="s">
        <v>226</v>
      </c>
      <c r="M1961" s="5" t="s">
        <v>227</v>
      </c>
      <c r="N1961" s="5" t="s">
        <v>226</v>
      </c>
      <c r="O1961" s="5" t="s">
        <v>1665</v>
      </c>
      <c r="P1961" s="5">
        <v>0.13</v>
      </c>
      <c r="Q1961" s="5">
        <v>1.18</v>
      </c>
      <c r="R1961" s="5">
        <v>1.31</v>
      </c>
      <c r="S1961" s="5">
        <v>3</v>
      </c>
      <c r="T1961" s="5"/>
      <c r="U1961" s="5"/>
      <c r="V1961" s="5">
        <v>1.3091999999999999</v>
      </c>
      <c r="W1961" s="5">
        <v>0.4</v>
      </c>
      <c r="X1961" s="5"/>
      <c r="Y1961" s="5"/>
      <c r="Z1961" s="5"/>
      <c r="AA1961" s="5"/>
      <c r="AB1961" s="5"/>
      <c r="AC1961" s="5"/>
      <c r="AD1961" s="5"/>
      <c r="AE1961" s="5"/>
      <c r="AF1961" s="5"/>
      <c r="AG1961" s="5"/>
      <c r="AH1961" s="5"/>
      <c r="AI1961" s="5"/>
      <c r="AJ1961" s="5"/>
      <c r="AK1961" s="5"/>
      <c r="AL1961" s="5"/>
      <c r="AM1961" s="5">
        <v>3</v>
      </c>
      <c r="AN1961" s="5"/>
      <c r="AO1961" s="5">
        <f>1.40155*0.77675^W1961</f>
        <v>1.2668380540803172</v>
      </c>
      <c r="AP1961" s="5"/>
      <c r="AQ1961" s="5"/>
      <c r="AR1961" s="5" t="s">
        <v>2910</v>
      </c>
    </row>
    <row r="1962" spans="1:44">
      <c r="A1962" s="5" t="s">
        <v>1490</v>
      </c>
      <c r="B1962" s="5" t="s">
        <v>1489</v>
      </c>
      <c r="C1962" s="5" t="s">
        <v>1652</v>
      </c>
      <c r="D1962" s="5">
        <v>2012</v>
      </c>
      <c r="E1962" s="5" t="s">
        <v>1651</v>
      </c>
      <c r="F1962" s="5" t="s">
        <v>66</v>
      </c>
      <c r="G1962" s="5">
        <v>34.694699999999997</v>
      </c>
      <c r="H1962" s="5">
        <v>-76.596199999999996</v>
      </c>
      <c r="I1962" s="5" t="s">
        <v>96</v>
      </c>
      <c r="J1962" s="5" t="s">
        <v>95</v>
      </c>
      <c r="K1962" s="5" t="s">
        <v>2925</v>
      </c>
      <c r="L1962" s="5" t="s">
        <v>226</v>
      </c>
      <c r="M1962" s="5" t="s">
        <v>227</v>
      </c>
      <c r="N1962" s="5" t="s">
        <v>226</v>
      </c>
      <c r="O1962" s="5" t="s">
        <v>1662</v>
      </c>
      <c r="P1962" s="5">
        <v>0.13</v>
      </c>
      <c r="Q1962" s="5">
        <v>0.52</v>
      </c>
      <c r="R1962" s="5">
        <v>0.65</v>
      </c>
      <c r="S1962" s="5">
        <v>3</v>
      </c>
      <c r="T1962" s="5"/>
      <c r="U1962" s="5"/>
      <c r="V1962" s="5">
        <v>2.2911000000000001</v>
      </c>
      <c r="W1962" s="5">
        <v>0.7</v>
      </c>
      <c r="X1962" s="5"/>
      <c r="Y1962" s="5"/>
      <c r="Z1962" s="5"/>
      <c r="AA1962" s="5"/>
      <c r="AB1962" s="5"/>
      <c r="AC1962" s="5"/>
      <c r="AD1962" s="5"/>
      <c r="AE1962" s="5"/>
      <c r="AF1962" s="5"/>
      <c r="AG1962" s="5"/>
      <c r="AH1962" s="5"/>
      <c r="AI1962" s="5"/>
      <c r="AJ1962" s="5"/>
      <c r="AK1962" s="5"/>
      <c r="AL1962" s="5"/>
      <c r="AM1962" s="5">
        <v>3</v>
      </c>
      <c r="AN1962" s="5"/>
      <c r="AO1962" s="5">
        <f>1.40155*0.77675^W1962</f>
        <v>1.1743714350325143</v>
      </c>
      <c r="AP1962" s="5"/>
      <c r="AQ1962" s="5"/>
      <c r="AR1962" s="5" t="s">
        <v>2910</v>
      </c>
    </row>
    <row r="1963" spans="1:44">
      <c r="A1963" s="5" t="s">
        <v>1490</v>
      </c>
      <c r="B1963" s="5" t="s">
        <v>1489</v>
      </c>
      <c r="C1963" s="5" t="s">
        <v>1652</v>
      </c>
      <c r="D1963" s="5">
        <v>2012</v>
      </c>
      <c r="E1963" s="5" t="s">
        <v>1651</v>
      </c>
      <c r="F1963" s="5" t="s">
        <v>66</v>
      </c>
      <c r="G1963" s="5">
        <v>34.680900000000001</v>
      </c>
      <c r="H1963" s="5">
        <v>-76.610699999999994</v>
      </c>
      <c r="I1963" s="5" t="s">
        <v>96</v>
      </c>
      <c r="J1963" s="5" t="s">
        <v>95</v>
      </c>
      <c r="K1963" s="5" t="s">
        <v>2925</v>
      </c>
      <c r="L1963" s="5" t="s">
        <v>226</v>
      </c>
      <c r="M1963" s="5" t="s">
        <v>227</v>
      </c>
      <c r="N1963" s="5" t="s">
        <v>226</v>
      </c>
      <c r="O1963" s="5" t="s">
        <v>1658</v>
      </c>
      <c r="P1963" s="5">
        <v>0.13</v>
      </c>
      <c r="Q1963" s="5">
        <v>0.65</v>
      </c>
      <c r="R1963" s="5">
        <v>0.79</v>
      </c>
      <c r="S1963" s="5">
        <v>3</v>
      </c>
      <c r="T1963" s="5"/>
      <c r="U1963" s="5"/>
      <c r="V1963" s="5">
        <v>2.6183999999999998</v>
      </c>
      <c r="W1963" s="5">
        <v>0.8</v>
      </c>
      <c r="X1963" s="5"/>
      <c r="Y1963" s="5"/>
      <c r="Z1963" s="5"/>
      <c r="AA1963" s="5"/>
      <c r="AB1963" s="5"/>
      <c r="AC1963" s="5"/>
      <c r="AD1963" s="5"/>
      <c r="AE1963" s="5"/>
      <c r="AF1963" s="5"/>
      <c r="AG1963" s="5"/>
      <c r="AH1963" s="5"/>
      <c r="AI1963" s="5"/>
      <c r="AJ1963" s="5"/>
      <c r="AK1963" s="5"/>
      <c r="AL1963" s="5"/>
      <c r="AM1963" s="5">
        <v>3</v>
      </c>
      <c r="AN1963" s="5"/>
      <c r="AO1963" s="5">
        <f>1.40155*0.77675^W1963</f>
        <v>1.1450741359680388</v>
      </c>
      <c r="AP1963" s="5"/>
      <c r="AQ1963" s="5"/>
      <c r="AR1963" s="5" t="s">
        <v>2910</v>
      </c>
    </row>
    <row r="1964" spans="1:44">
      <c r="A1964" t="s">
        <v>1020</v>
      </c>
      <c r="B1964" t="s">
        <v>1019</v>
      </c>
      <c r="C1964" t="s">
        <v>1018</v>
      </c>
      <c r="D1964">
        <v>2017</v>
      </c>
      <c r="E1964" t="s">
        <v>1022</v>
      </c>
      <c r="F1964" t="s">
        <v>89</v>
      </c>
      <c r="G1964">
        <v>18.510590000000001</v>
      </c>
      <c r="H1964">
        <v>108.685878</v>
      </c>
      <c r="I1964" t="s">
        <v>2912</v>
      </c>
      <c r="J1964" t="s">
        <v>49</v>
      </c>
      <c r="K1964" t="s">
        <v>2923</v>
      </c>
      <c r="L1964" t="s">
        <v>226</v>
      </c>
      <c r="M1964" s="5" t="s">
        <v>227</v>
      </c>
      <c r="N1964" t="s">
        <v>226</v>
      </c>
      <c r="O1964" t="s">
        <v>1021</v>
      </c>
      <c r="P1964">
        <v>0.13600000000000001</v>
      </c>
      <c r="Q1964">
        <v>0.113</v>
      </c>
      <c r="R1964">
        <v>0.249</v>
      </c>
      <c r="S1964">
        <v>5</v>
      </c>
      <c r="V1964">
        <v>9.36</v>
      </c>
      <c r="W1964">
        <v>1.3</v>
      </c>
      <c r="AA1964">
        <v>28.1</v>
      </c>
      <c r="AM1964">
        <v>5</v>
      </c>
      <c r="AN1964">
        <v>38.270000000000003</v>
      </c>
      <c r="AO1964">
        <v>1.44</v>
      </c>
      <c r="AQ1964">
        <v>41.35</v>
      </c>
    </row>
    <row r="1965" spans="1:44">
      <c r="A1965" t="s">
        <v>1490</v>
      </c>
      <c r="B1965" t="s">
        <v>1489</v>
      </c>
      <c r="C1965" t="s">
        <v>2010</v>
      </c>
      <c r="D1965" s="5">
        <v>2012</v>
      </c>
      <c r="E1965" t="s">
        <v>710</v>
      </c>
      <c r="F1965" t="s">
        <v>66</v>
      </c>
      <c r="G1965">
        <v>24.515999999999998</v>
      </c>
      <c r="H1965">
        <v>-81.63</v>
      </c>
      <c r="I1965" t="s">
        <v>50</v>
      </c>
      <c r="J1965" t="s">
        <v>217</v>
      </c>
      <c r="K1965" s="5" t="s">
        <v>217</v>
      </c>
      <c r="L1965" t="s">
        <v>226</v>
      </c>
      <c r="M1965" s="5" t="s">
        <v>227</v>
      </c>
      <c r="N1965" t="s">
        <v>226</v>
      </c>
      <c r="O1965" t="s">
        <v>2018</v>
      </c>
      <c r="P1965">
        <v>0.14000000000000001</v>
      </c>
      <c r="Q1965">
        <v>0.55000000000000004</v>
      </c>
      <c r="R1965">
        <v>0.68</v>
      </c>
      <c r="S1965">
        <v>2.6</v>
      </c>
      <c r="T1965">
        <v>36.4</v>
      </c>
      <c r="U1965">
        <v>11.87</v>
      </c>
      <c r="V1965">
        <v>1.29</v>
      </c>
      <c r="W1965">
        <v>0.42</v>
      </c>
      <c r="X1965">
        <v>35.130000000000003</v>
      </c>
      <c r="Y1965">
        <v>11.45</v>
      </c>
      <c r="AM1965">
        <v>2.6</v>
      </c>
      <c r="AN1965">
        <v>56.2</v>
      </c>
      <c r="AO1965">
        <v>1.18</v>
      </c>
    </row>
    <row r="1966" spans="1:44">
      <c r="A1966" s="5" t="s">
        <v>1490</v>
      </c>
      <c r="B1966" s="5" t="s">
        <v>1489</v>
      </c>
      <c r="C1966" s="5" t="s">
        <v>1097</v>
      </c>
      <c r="D1966" s="5">
        <v>2012</v>
      </c>
      <c r="E1966" s="5" t="s">
        <v>1096</v>
      </c>
      <c r="F1966" s="5" t="s">
        <v>81</v>
      </c>
      <c r="G1966" s="5">
        <v>-3.9166699999999999</v>
      </c>
      <c r="H1966" s="5">
        <v>128.83330000000001</v>
      </c>
      <c r="I1966" s="5" t="s">
        <v>2912</v>
      </c>
      <c r="J1966" s="5" t="s">
        <v>49</v>
      </c>
      <c r="K1966" t="s">
        <v>2923</v>
      </c>
      <c r="L1966" s="5" t="s">
        <v>226</v>
      </c>
      <c r="M1966" s="5" t="s">
        <v>227</v>
      </c>
      <c r="N1966" s="5" t="s">
        <v>226</v>
      </c>
      <c r="O1966" s="5" t="s">
        <v>1677</v>
      </c>
      <c r="P1966" s="5">
        <v>0.15</v>
      </c>
      <c r="Q1966" s="5">
        <v>1.03</v>
      </c>
      <c r="R1966" s="5">
        <v>1.18</v>
      </c>
      <c r="S1966" s="5">
        <v>3</v>
      </c>
      <c r="T1966" s="5">
        <v>5.6950200000000004</v>
      </c>
      <c r="U1966" s="5">
        <v>1.74</v>
      </c>
      <c r="V1966" s="5">
        <v>5.5640999999999998</v>
      </c>
      <c r="W1966" s="5">
        <v>1.7</v>
      </c>
      <c r="X1966" s="5">
        <v>0.13092000000000001</v>
      </c>
      <c r="Y1966" s="5">
        <v>0.04</v>
      </c>
      <c r="Z1966" s="5"/>
      <c r="AA1966" s="5"/>
      <c r="AB1966" s="5"/>
      <c r="AC1966" s="5"/>
      <c r="AD1966" s="5"/>
      <c r="AE1966" s="5"/>
      <c r="AF1966" s="5"/>
      <c r="AG1966" s="5"/>
      <c r="AH1966" s="5"/>
      <c r="AI1966" s="5"/>
      <c r="AJ1966" s="5"/>
      <c r="AK1966" s="5"/>
      <c r="AL1966" s="5"/>
      <c r="AM1966" s="5">
        <v>3</v>
      </c>
      <c r="AN1966" s="5"/>
      <c r="AO1966" s="5">
        <f>1.37689*0.89689^W1966</f>
        <v>1.1443420448360091</v>
      </c>
      <c r="AP1966" s="5"/>
      <c r="AQ1966" s="5"/>
      <c r="AR1966" s="5" t="s">
        <v>2910</v>
      </c>
    </row>
    <row r="1967" spans="1:44">
      <c r="A1967" t="s">
        <v>1490</v>
      </c>
      <c r="B1967" t="s">
        <v>1489</v>
      </c>
      <c r="C1967" t="s">
        <v>2010</v>
      </c>
      <c r="D1967" s="5">
        <v>2012</v>
      </c>
      <c r="E1967" t="s">
        <v>710</v>
      </c>
      <c r="F1967" t="s">
        <v>66</v>
      </c>
      <c r="G1967">
        <v>24.844999999999999</v>
      </c>
      <c r="H1967">
        <v>-81.007999999999996</v>
      </c>
      <c r="I1967" t="s">
        <v>50</v>
      </c>
      <c r="J1967" t="s">
        <v>217</v>
      </c>
      <c r="K1967" s="5" t="s">
        <v>217</v>
      </c>
      <c r="L1967" t="s">
        <v>226</v>
      </c>
      <c r="M1967" s="5" t="s">
        <v>227</v>
      </c>
      <c r="N1967" t="s">
        <v>226</v>
      </c>
      <c r="O1967" t="s">
        <v>2016</v>
      </c>
      <c r="P1967">
        <v>0.16</v>
      </c>
      <c r="Q1967">
        <v>0.66</v>
      </c>
      <c r="R1967">
        <v>0.82</v>
      </c>
      <c r="S1967">
        <v>2.6</v>
      </c>
      <c r="T1967">
        <v>18</v>
      </c>
      <c r="U1967">
        <v>12.13</v>
      </c>
      <c r="V1967">
        <v>3.29</v>
      </c>
      <c r="W1967">
        <v>2.2200000000000002</v>
      </c>
      <c r="X1967">
        <v>14.69</v>
      </c>
      <c r="Y1967">
        <v>9.91</v>
      </c>
      <c r="AM1967">
        <v>2.6</v>
      </c>
      <c r="AN1967">
        <v>79.3</v>
      </c>
      <c r="AO1967">
        <v>0.56999999999999995</v>
      </c>
    </row>
    <row r="1968" spans="1:44">
      <c r="A1968" s="5" t="s">
        <v>1490</v>
      </c>
      <c r="B1968" s="5" t="s">
        <v>1489</v>
      </c>
      <c r="C1968" s="5" t="s">
        <v>1652</v>
      </c>
      <c r="D1968" s="5">
        <v>2012</v>
      </c>
      <c r="E1968" s="5" t="s">
        <v>1651</v>
      </c>
      <c r="F1968" s="5" t="s">
        <v>66</v>
      </c>
      <c r="G1968" s="5">
        <v>34.6768</v>
      </c>
      <c r="H1968" s="5">
        <v>-76.501000000000005</v>
      </c>
      <c r="I1968" s="5" t="s">
        <v>96</v>
      </c>
      <c r="J1968" s="5" t="s">
        <v>95</v>
      </c>
      <c r="K1968" s="5" t="s">
        <v>2925</v>
      </c>
      <c r="L1968" s="5" t="s">
        <v>226</v>
      </c>
      <c r="M1968" s="5" t="s">
        <v>227</v>
      </c>
      <c r="N1968" s="5" t="s">
        <v>226</v>
      </c>
      <c r="O1968" s="5" t="s">
        <v>1660</v>
      </c>
      <c r="P1968" s="5">
        <v>0.16</v>
      </c>
      <c r="Q1968" s="5">
        <v>1.06</v>
      </c>
      <c r="R1968" s="5">
        <v>1.23</v>
      </c>
      <c r="S1968" s="5">
        <v>3</v>
      </c>
      <c r="T1968" s="5"/>
      <c r="U1968" s="5"/>
      <c r="V1968" s="5">
        <v>5.8914</v>
      </c>
      <c r="W1968" s="5">
        <v>1.8</v>
      </c>
      <c r="X1968" s="5"/>
      <c r="Y1968" s="5"/>
      <c r="Z1968" s="5"/>
      <c r="AA1968" s="5"/>
      <c r="AB1968" s="5"/>
      <c r="AC1968" s="5"/>
      <c r="AD1968" s="5"/>
      <c r="AE1968" s="5"/>
      <c r="AF1968" s="5"/>
      <c r="AG1968" s="5"/>
      <c r="AH1968" s="5"/>
      <c r="AI1968" s="5"/>
      <c r="AJ1968" s="5"/>
      <c r="AK1968" s="5"/>
      <c r="AL1968" s="5"/>
      <c r="AM1968" s="5">
        <v>3</v>
      </c>
      <c r="AN1968" s="5"/>
      <c r="AO1968" s="5">
        <f>1.40155*0.77675^W1968</f>
        <v>0.88943633511317421</v>
      </c>
      <c r="AP1968" s="5"/>
      <c r="AQ1968" s="5"/>
      <c r="AR1968" s="5" t="s">
        <v>2910</v>
      </c>
    </row>
    <row r="1969" spans="1:44">
      <c r="A1969" s="5" t="s">
        <v>1490</v>
      </c>
      <c r="B1969" s="5" t="s">
        <v>1489</v>
      </c>
      <c r="C1969" s="5" t="s">
        <v>1597</v>
      </c>
      <c r="D1969" s="5">
        <v>2012</v>
      </c>
      <c r="E1969" s="5" t="s">
        <v>1596</v>
      </c>
      <c r="F1969" s="5" t="s">
        <v>304</v>
      </c>
      <c r="G1969" s="5">
        <v>2.3101250000000002</v>
      </c>
      <c r="H1969" s="5">
        <v>104.09316800000001</v>
      </c>
      <c r="I1969" s="5" t="s">
        <v>50</v>
      </c>
      <c r="J1969" s="5" t="s">
        <v>49</v>
      </c>
      <c r="K1969" s="5" t="s">
        <v>2923</v>
      </c>
      <c r="L1969" s="5" t="s">
        <v>226</v>
      </c>
      <c r="M1969" s="5" t="s">
        <v>227</v>
      </c>
      <c r="N1969" s="5" t="s">
        <v>226</v>
      </c>
      <c r="O1969" s="5" t="s">
        <v>1616</v>
      </c>
      <c r="P1969" s="5">
        <v>0.16</v>
      </c>
      <c r="Q1969" s="5">
        <v>0.25</v>
      </c>
      <c r="R1969" s="5">
        <v>0.41</v>
      </c>
      <c r="S1969" s="5">
        <v>10</v>
      </c>
      <c r="T1969" s="5">
        <v>104.41</v>
      </c>
      <c r="U1969" s="5">
        <v>9.57</v>
      </c>
      <c r="V1969" s="5">
        <v>1.32</v>
      </c>
      <c r="W1969" s="5">
        <v>0.12</v>
      </c>
      <c r="X1969" s="5">
        <v>103.1</v>
      </c>
      <c r="Y1969" s="5">
        <v>9.4499999999999993</v>
      </c>
      <c r="Z1969" s="5"/>
      <c r="AA1969" s="5"/>
      <c r="AB1969" s="5"/>
      <c r="AC1969" s="5"/>
      <c r="AD1969" s="5"/>
      <c r="AE1969" s="5"/>
      <c r="AF1969" s="5"/>
      <c r="AG1969" s="5"/>
      <c r="AH1969" s="5"/>
      <c r="AI1969" s="5"/>
      <c r="AJ1969" s="5"/>
      <c r="AK1969" s="5"/>
      <c r="AL1969" s="5"/>
      <c r="AM1969" s="5">
        <v>10</v>
      </c>
      <c r="AN1969" s="5"/>
      <c r="AO1969" s="5">
        <f>1.30938*0.8146^W1969</f>
        <v>1.277553310662211</v>
      </c>
      <c r="AP1969" s="5"/>
      <c r="AQ1969" s="5"/>
      <c r="AR1969" s="5" t="s">
        <v>2910</v>
      </c>
    </row>
    <row r="1970" spans="1:44">
      <c r="A1970" s="5" t="s">
        <v>1490</v>
      </c>
      <c r="B1970" s="5" t="s">
        <v>1489</v>
      </c>
      <c r="C1970" s="5" t="s">
        <v>1597</v>
      </c>
      <c r="D1970" s="5">
        <v>2012</v>
      </c>
      <c r="E1970" s="5" t="s">
        <v>1596</v>
      </c>
      <c r="F1970" s="5" t="s">
        <v>304</v>
      </c>
      <c r="G1970" s="5">
        <v>2.2789679999999999</v>
      </c>
      <c r="H1970" s="5">
        <v>104.107708</v>
      </c>
      <c r="I1970" s="5" t="s">
        <v>50</v>
      </c>
      <c r="J1970" s="5" t="s">
        <v>49</v>
      </c>
      <c r="K1970" s="5" t="s">
        <v>2923</v>
      </c>
      <c r="L1970" s="5" t="s">
        <v>226</v>
      </c>
      <c r="M1970" s="5" t="s">
        <v>227</v>
      </c>
      <c r="N1970" s="5" t="s">
        <v>226</v>
      </c>
      <c r="O1970" s="5" t="s">
        <v>1606</v>
      </c>
      <c r="P1970" s="5">
        <v>0.16</v>
      </c>
      <c r="Q1970" s="5">
        <v>0.32</v>
      </c>
      <c r="R1970" s="5">
        <v>0.48</v>
      </c>
      <c r="S1970" s="5">
        <v>10</v>
      </c>
      <c r="T1970" s="5">
        <v>97.86</v>
      </c>
      <c r="U1970" s="5">
        <v>8.9700000000000006</v>
      </c>
      <c r="V1970" s="5">
        <v>1.46</v>
      </c>
      <c r="W1970" s="5">
        <v>0.13</v>
      </c>
      <c r="X1970" s="5">
        <v>96.4</v>
      </c>
      <c r="Y1970" s="5">
        <v>8.84</v>
      </c>
      <c r="Z1970" s="5"/>
      <c r="AA1970" s="5"/>
      <c r="AB1970" s="5"/>
      <c r="AC1970" s="5"/>
      <c r="AD1970" s="5"/>
      <c r="AE1970" s="5"/>
      <c r="AF1970" s="5"/>
      <c r="AG1970" s="5"/>
      <c r="AH1970" s="5"/>
      <c r="AI1970" s="5"/>
      <c r="AJ1970" s="5"/>
      <c r="AK1970" s="5"/>
      <c r="AL1970" s="5"/>
      <c r="AM1970" s="5">
        <v>10</v>
      </c>
      <c r="AN1970" s="5"/>
      <c r="AO1970" s="5">
        <f>1.30938*0.8146^W1970</f>
        <v>1.27493626846957</v>
      </c>
      <c r="AP1970" s="5"/>
      <c r="AQ1970" s="5"/>
      <c r="AR1970" s="5" t="s">
        <v>2910</v>
      </c>
    </row>
    <row r="1971" spans="1:44">
      <c r="A1971" t="s">
        <v>1490</v>
      </c>
      <c r="B1971" t="s">
        <v>1489</v>
      </c>
      <c r="C1971" t="s">
        <v>2010</v>
      </c>
      <c r="D1971" s="5">
        <v>2012</v>
      </c>
      <c r="E1971" t="s">
        <v>710</v>
      </c>
      <c r="F1971" t="s">
        <v>66</v>
      </c>
      <c r="G1971">
        <v>24.731999999999999</v>
      </c>
      <c r="H1971">
        <v>-80.784000000000006</v>
      </c>
      <c r="I1971" t="s">
        <v>50</v>
      </c>
      <c r="J1971" t="s">
        <v>217</v>
      </c>
      <c r="K1971" s="5" t="s">
        <v>217</v>
      </c>
      <c r="L1971" t="s">
        <v>226</v>
      </c>
      <c r="M1971" s="5" t="s">
        <v>227</v>
      </c>
      <c r="N1971" t="s">
        <v>226</v>
      </c>
      <c r="O1971" t="s">
        <v>2021</v>
      </c>
      <c r="P1971">
        <v>0.18</v>
      </c>
      <c r="Q1971">
        <v>0.74</v>
      </c>
      <c r="R1971">
        <v>0.92</v>
      </c>
      <c r="S1971">
        <v>2.6</v>
      </c>
      <c r="T1971">
        <v>42.6</v>
      </c>
      <c r="U1971">
        <v>11.86</v>
      </c>
      <c r="V1971">
        <v>1.04</v>
      </c>
      <c r="W1971">
        <v>0.28999999999999998</v>
      </c>
      <c r="X1971">
        <v>41.55</v>
      </c>
      <c r="Y1971">
        <v>11.58</v>
      </c>
      <c r="AM1971">
        <v>2.6</v>
      </c>
      <c r="AN1971">
        <v>51.5</v>
      </c>
      <c r="AO1971">
        <v>1.38</v>
      </c>
    </row>
    <row r="1972" spans="1:44">
      <c r="A1972" s="5" t="s">
        <v>1490</v>
      </c>
      <c r="B1972" s="5" t="s">
        <v>1489</v>
      </c>
      <c r="C1972" s="5" t="s">
        <v>1982</v>
      </c>
      <c r="D1972" s="5">
        <v>2012</v>
      </c>
      <c r="E1972" s="5" t="s">
        <v>1984</v>
      </c>
      <c r="F1972" s="5" t="s">
        <v>897</v>
      </c>
      <c r="G1972" s="5">
        <v>16.37</v>
      </c>
      <c r="H1972" s="5">
        <v>119.96</v>
      </c>
      <c r="I1972" s="5" t="s">
        <v>2912</v>
      </c>
      <c r="J1972" s="5" t="s">
        <v>49</v>
      </c>
      <c r="K1972" s="5" t="s">
        <v>2923</v>
      </c>
      <c r="L1972" s="5" t="s">
        <v>226</v>
      </c>
      <c r="M1972" s="5" t="s">
        <v>227</v>
      </c>
      <c r="N1972" s="5" t="s">
        <v>226</v>
      </c>
      <c r="O1972" s="5">
        <v>84</v>
      </c>
      <c r="P1972" s="5">
        <v>0.18</v>
      </c>
      <c r="Q1972" s="5">
        <v>1.66</v>
      </c>
      <c r="R1972" s="5">
        <v>1.84</v>
      </c>
      <c r="S1972" s="5">
        <v>10</v>
      </c>
      <c r="T1972" s="5"/>
      <c r="U1972" s="5"/>
      <c r="V1972" s="5">
        <v>12.481</v>
      </c>
      <c r="W1972" s="5">
        <v>1.1399999999999999</v>
      </c>
      <c r="X1972" s="5"/>
      <c r="Y1972" s="5"/>
      <c r="Z1972" s="5"/>
      <c r="AA1972" s="5"/>
      <c r="AB1972" s="5"/>
      <c r="AC1972" s="5"/>
      <c r="AD1972" s="5"/>
      <c r="AE1972" s="5"/>
      <c r="AF1972" s="5"/>
      <c r="AG1972" s="5"/>
      <c r="AH1972" s="5"/>
      <c r="AI1972" s="5"/>
      <c r="AJ1972" s="5"/>
      <c r="AK1972" s="5"/>
      <c r="AL1972" s="5"/>
      <c r="AM1972" s="5">
        <v>10</v>
      </c>
      <c r="AN1972" s="5"/>
      <c r="AO1972" s="5">
        <f>1.37689*0.89689^W1972</f>
        <v>1.2162473668652714</v>
      </c>
      <c r="AP1972" s="5"/>
      <c r="AQ1972" s="5"/>
      <c r="AR1972" s="5" t="s">
        <v>2910</v>
      </c>
    </row>
    <row r="1973" spans="1:44">
      <c r="A1973" s="5" t="s">
        <v>1490</v>
      </c>
      <c r="B1973" s="5" t="s">
        <v>1489</v>
      </c>
      <c r="C1973" s="5" t="s">
        <v>1652</v>
      </c>
      <c r="D1973" s="5">
        <v>2012</v>
      </c>
      <c r="E1973" s="5" t="s">
        <v>1651</v>
      </c>
      <c r="F1973" s="5" t="s">
        <v>66</v>
      </c>
      <c r="G1973" s="5">
        <v>34.722099999999998</v>
      </c>
      <c r="H1973" s="5">
        <v>-76.577500000000001</v>
      </c>
      <c r="I1973" s="5" t="s">
        <v>96</v>
      </c>
      <c r="J1973" s="5" t="s">
        <v>95</v>
      </c>
      <c r="K1973" s="5" t="s">
        <v>2925</v>
      </c>
      <c r="L1973" s="5" t="s">
        <v>226</v>
      </c>
      <c r="M1973" s="5" t="s">
        <v>227</v>
      </c>
      <c r="N1973" s="5" t="s">
        <v>226</v>
      </c>
      <c r="O1973" s="5" t="s">
        <v>1654</v>
      </c>
      <c r="P1973" s="5">
        <v>0.18</v>
      </c>
      <c r="Q1973" s="5">
        <v>0.41</v>
      </c>
      <c r="R1973" s="5">
        <v>0.59</v>
      </c>
      <c r="S1973" s="5">
        <v>3</v>
      </c>
      <c r="T1973" s="5"/>
      <c r="U1973" s="5"/>
      <c r="V1973" s="5">
        <v>6.2187000000000001</v>
      </c>
      <c r="W1973" s="5">
        <v>1.9</v>
      </c>
      <c r="X1973" s="5"/>
      <c r="Y1973" s="5"/>
      <c r="Z1973" s="5"/>
      <c r="AA1973" s="5"/>
      <c r="AB1973" s="5"/>
      <c r="AC1973" s="5"/>
      <c r="AD1973" s="5"/>
      <c r="AE1973" s="5"/>
      <c r="AF1973" s="5"/>
      <c r="AG1973" s="5"/>
      <c r="AH1973" s="5"/>
      <c r="AI1973" s="5"/>
      <c r="AJ1973" s="5"/>
      <c r="AK1973" s="5"/>
      <c r="AL1973" s="5"/>
      <c r="AM1973" s="5">
        <v>3</v>
      </c>
      <c r="AN1973" s="5"/>
      <c r="AO1973" s="5">
        <f>1.40155*0.77675^W1973</f>
        <v>0.86724737382606654</v>
      </c>
      <c r="AP1973" s="5"/>
      <c r="AQ1973" s="5"/>
      <c r="AR1973" s="5" t="s">
        <v>2910</v>
      </c>
    </row>
    <row r="1974" spans="1:44">
      <c r="A1974" t="s">
        <v>274</v>
      </c>
      <c r="B1974" t="s">
        <v>273</v>
      </c>
      <c r="D1974">
        <v>2020</v>
      </c>
      <c r="E1974" t="s">
        <v>272</v>
      </c>
      <c r="F1974" t="s">
        <v>3000</v>
      </c>
      <c r="G1974">
        <v>50.758169440000003</v>
      </c>
      <c r="H1974">
        <v>-1.164280556</v>
      </c>
      <c r="I1974" t="s">
        <v>88</v>
      </c>
      <c r="J1974" t="s">
        <v>95</v>
      </c>
      <c r="K1974" t="s">
        <v>2925</v>
      </c>
      <c r="L1974" t="s">
        <v>226</v>
      </c>
      <c r="M1974" s="5" t="s">
        <v>227</v>
      </c>
      <c r="N1974" t="s">
        <v>226</v>
      </c>
      <c r="O1974" t="s">
        <v>275</v>
      </c>
      <c r="P1974">
        <v>0.18</v>
      </c>
      <c r="S1974">
        <v>30</v>
      </c>
      <c r="V1974">
        <v>14.22</v>
      </c>
      <c r="AA1974">
        <v>7.11</v>
      </c>
      <c r="AD1974">
        <v>14.22</v>
      </c>
      <c r="AM1974">
        <v>30</v>
      </c>
      <c r="AO1974">
        <v>1.27</v>
      </c>
      <c r="AP1974">
        <v>7.2400000000000006E-2</v>
      </c>
      <c r="AQ1974">
        <v>66.62</v>
      </c>
    </row>
    <row r="1975" spans="1:44">
      <c r="A1975" t="s">
        <v>1490</v>
      </c>
      <c r="B1975" t="s">
        <v>1489</v>
      </c>
      <c r="C1975" t="s">
        <v>2010</v>
      </c>
      <c r="D1975" s="5">
        <v>2012</v>
      </c>
      <c r="E1975" t="s">
        <v>710</v>
      </c>
      <c r="F1975" t="s">
        <v>66</v>
      </c>
      <c r="G1975">
        <v>25.22</v>
      </c>
      <c r="H1975">
        <v>-80.215000000000003</v>
      </c>
      <c r="I1975" t="s">
        <v>50</v>
      </c>
      <c r="J1975" t="s">
        <v>217</v>
      </c>
      <c r="K1975" s="5" t="s">
        <v>217</v>
      </c>
      <c r="L1975" t="s">
        <v>226</v>
      </c>
      <c r="M1975" s="5" t="s">
        <v>227</v>
      </c>
      <c r="N1975" t="s">
        <v>226</v>
      </c>
      <c r="O1975" t="s">
        <v>2026</v>
      </c>
      <c r="P1975">
        <v>0.2</v>
      </c>
      <c r="Q1975">
        <v>0.8</v>
      </c>
      <c r="R1975">
        <v>1</v>
      </c>
      <c r="S1975">
        <v>2.6</v>
      </c>
      <c r="T1975">
        <v>34.4</v>
      </c>
      <c r="U1975">
        <v>11.82</v>
      </c>
      <c r="V1975">
        <v>1.08</v>
      </c>
      <c r="W1975">
        <v>0.37</v>
      </c>
      <c r="X1975">
        <v>33.340000000000003</v>
      </c>
      <c r="Y1975">
        <v>11.45</v>
      </c>
      <c r="AM1975">
        <v>2.6</v>
      </c>
      <c r="AN1975">
        <v>62.5</v>
      </c>
      <c r="AO1975">
        <v>1.1200000000000001</v>
      </c>
    </row>
    <row r="1976" spans="1:44">
      <c r="A1976" t="s">
        <v>1490</v>
      </c>
      <c r="B1976" t="s">
        <v>1489</v>
      </c>
      <c r="C1976" t="s">
        <v>2010</v>
      </c>
      <c r="D1976" s="5">
        <v>2012</v>
      </c>
      <c r="E1976" t="s">
        <v>710</v>
      </c>
      <c r="F1976" t="s">
        <v>66</v>
      </c>
      <c r="G1976">
        <v>24.696999999999999</v>
      </c>
      <c r="H1976">
        <v>-81.683000000000007</v>
      </c>
      <c r="I1976" t="s">
        <v>50</v>
      </c>
      <c r="J1976" t="s">
        <v>217</v>
      </c>
      <c r="K1976" s="5" t="s">
        <v>217</v>
      </c>
      <c r="L1976" t="s">
        <v>226</v>
      </c>
      <c r="M1976" s="5" t="s">
        <v>227</v>
      </c>
      <c r="N1976" t="s">
        <v>226</v>
      </c>
      <c r="O1976" t="s">
        <v>2011</v>
      </c>
      <c r="P1976">
        <v>0.2</v>
      </c>
      <c r="Q1976">
        <v>0.8</v>
      </c>
      <c r="R1976">
        <v>1</v>
      </c>
      <c r="S1976">
        <v>2.6</v>
      </c>
      <c r="T1976">
        <v>35.799999999999997</v>
      </c>
      <c r="U1976">
        <v>11.86</v>
      </c>
      <c r="V1976">
        <v>0.93</v>
      </c>
      <c r="W1976">
        <v>0.31</v>
      </c>
      <c r="X1976">
        <v>34.83</v>
      </c>
      <c r="Y1976">
        <v>11.55</v>
      </c>
      <c r="AM1976">
        <v>2.6</v>
      </c>
      <c r="AN1976">
        <v>58.7</v>
      </c>
      <c r="AO1976">
        <v>1.1599999999999999</v>
      </c>
    </row>
    <row r="1977" spans="1:44">
      <c r="A1977" s="5" t="s">
        <v>1490</v>
      </c>
      <c r="B1977" s="5" t="s">
        <v>1489</v>
      </c>
      <c r="C1977" s="5" t="s">
        <v>1652</v>
      </c>
      <c r="D1977" s="5">
        <v>2012</v>
      </c>
      <c r="E1977" s="5" t="s">
        <v>1651</v>
      </c>
      <c r="F1977" s="5" t="s">
        <v>66</v>
      </c>
      <c r="G1977" s="5">
        <v>34.690899999999999</v>
      </c>
      <c r="H1977" s="5">
        <v>-76.4983</v>
      </c>
      <c r="I1977" s="5" t="s">
        <v>96</v>
      </c>
      <c r="J1977" s="5" t="s">
        <v>95</v>
      </c>
      <c r="K1977" s="5" t="s">
        <v>2925</v>
      </c>
      <c r="L1977" s="5" t="s">
        <v>226</v>
      </c>
      <c r="M1977" s="5" t="s">
        <v>227</v>
      </c>
      <c r="N1977" s="5" t="s">
        <v>226</v>
      </c>
      <c r="O1977" s="5" t="s">
        <v>1667</v>
      </c>
      <c r="P1977" s="5">
        <v>0.2</v>
      </c>
      <c r="Q1977" s="5">
        <v>1.29</v>
      </c>
      <c r="R1977" s="5">
        <v>1.48</v>
      </c>
      <c r="S1977" s="5">
        <v>3</v>
      </c>
      <c r="T1977" s="5"/>
      <c r="U1977" s="5"/>
      <c r="V1977" s="5">
        <v>1.6365000000000001</v>
      </c>
      <c r="W1977" s="5">
        <v>0.5</v>
      </c>
      <c r="X1977" s="5"/>
      <c r="Y1977" s="5"/>
      <c r="Z1977" s="5"/>
      <c r="AA1977" s="5"/>
      <c r="AB1977" s="5"/>
      <c r="AC1977" s="5"/>
      <c r="AD1977" s="5"/>
      <c r="AE1977" s="5"/>
      <c r="AF1977" s="5"/>
      <c r="AG1977" s="5"/>
      <c r="AH1977" s="5"/>
      <c r="AI1977" s="5"/>
      <c r="AJ1977" s="5"/>
      <c r="AK1977" s="5"/>
      <c r="AL1977" s="5"/>
      <c r="AM1977" s="5">
        <v>3</v>
      </c>
      <c r="AN1977" s="5"/>
      <c r="AO1977" s="5">
        <f>1.40155*0.77675^W1977</f>
        <v>1.2352339702023563</v>
      </c>
      <c r="AP1977" s="5"/>
      <c r="AQ1977" s="5"/>
      <c r="AR1977" s="5" t="s">
        <v>2910</v>
      </c>
    </row>
    <row r="1978" spans="1:44">
      <c r="A1978" s="5" t="s">
        <v>1490</v>
      </c>
      <c r="B1978" s="5" t="s">
        <v>1489</v>
      </c>
      <c r="C1978" s="5" t="s">
        <v>1652</v>
      </c>
      <c r="D1978" s="5">
        <v>2012</v>
      </c>
      <c r="E1978" s="5" t="s">
        <v>1651</v>
      </c>
      <c r="F1978" s="5" t="s">
        <v>66</v>
      </c>
      <c r="G1978" s="5">
        <v>34.676900000000003</v>
      </c>
      <c r="H1978" s="5">
        <v>-76.5274</v>
      </c>
      <c r="I1978" s="5" t="s">
        <v>96</v>
      </c>
      <c r="J1978" s="5" t="s">
        <v>95</v>
      </c>
      <c r="K1978" s="5" t="s">
        <v>2925</v>
      </c>
      <c r="L1978" s="5" t="s">
        <v>226</v>
      </c>
      <c r="M1978" s="5" t="s">
        <v>227</v>
      </c>
      <c r="N1978" s="5" t="s">
        <v>226</v>
      </c>
      <c r="O1978" s="5" t="s">
        <v>1664</v>
      </c>
      <c r="P1978" s="5">
        <v>0.2</v>
      </c>
      <c r="Q1978" s="5">
        <v>1.1100000000000001</v>
      </c>
      <c r="R1978" s="5">
        <v>1.31</v>
      </c>
      <c r="S1978" s="5">
        <v>3</v>
      </c>
      <c r="T1978" s="5"/>
      <c r="U1978" s="5"/>
      <c r="V1978" s="5">
        <v>1.3091999999999999</v>
      </c>
      <c r="W1978" s="5">
        <v>0.4</v>
      </c>
      <c r="X1978" s="5"/>
      <c r="Y1978" s="5"/>
      <c r="Z1978" s="5"/>
      <c r="AA1978" s="5"/>
      <c r="AB1978" s="5"/>
      <c r="AC1978" s="5"/>
      <c r="AD1978" s="5"/>
      <c r="AE1978" s="5"/>
      <c r="AF1978" s="5"/>
      <c r="AG1978" s="5"/>
      <c r="AH1978" s="5"/>
      <c r="AI1978" s="5"/>
      <c r="AJ1978" s="5"/>
      <c r="AK1978" s="5"/>
      <c r="AL1978" s="5"/>
      <c r="AM1978" s="5">
        <v>3</v>
      </c>
      <c r="AN1978" s="5"/>
      <c r="AO1978" s="5">
        <f>1.40155*0.77675^W1978</f>
        <v>1.2668380540803172</v>
      </c>
      <c r="AP1978" s="5"/>
      <c r="AQ1978" s="5"/>
      <c r="AR1978" s="5" t="s">
        <v>2910</v>
      </c>
    </row>
    <row r="1979" spans="1:44">
      <c r="A1979" t="s">
        <v>1020</v>
      </c>
      <c r="B1979" t="s">
        <v>1019</v>
      </c>
      <c r="C1979" t="s">
        <v>1018</v>
      </c>
      <c r="D1979">
        <v>2017</v>
      </c>
      <c r="E1979" t="s">
        <v>1032</v>
      </c>
      <c r="F1979" t="s">
        <v>89</v>
      </c>
      <c r="G1979">
        <v>19.954592000000002</v>
      </c>
      <c r="H1979">
        <v>109.80466199999999</v>
      </c>
      <c r="I1979" t="s">
        <v>2912</v>
      </c>
      <c r="J1979" t="s">
        <v>49</v>
      </c>
      <c r="K1979" t="s">
        <v>2923</v>
      </c>
      <c r="L1979" t="s">
        <v>226</v>
      </c>
      <c r="M1979" s="5" t="s">
        <v>227</v>
      </c>
      <c r="N1979" t="s">
        <v>226</v>
      </c>
      <c r="O1979" t="s">
        <v>1031</v>
      </c>
      <c r="P1979">
        <v>0.20899999999999999</v>
      </c>
      <c r="Q1979">
        <v>0.16</v>
      </c>
      <c r="R1979">
        <v>0.36899999999999999</v>
      </c>
      <c r="S1979">
        <v>5</v>
      </c>
      <c r="V1979">
        <v>11.4</v>
      </c>
      <c r="W1979">
        <v>1.5</v>
      </c>
      <c r="AA1979">
        <v>34.200000000000003</v>
      </c>
      <c r="AM1979">
        <v>5</v>
      </c>
      <c r="AN1979">
        <v>27.5</v>
      </c>
      <c r="AO1979">
        <v>1.52</v>
      </c>
      <c r="AQ1979">
        <v>1.84</v>
      </c>
      <c r="AR1979" t="s">
        <v>1030</v>
      </c>
    </row>
    <row r="1980" spans="1:44">
      <c r="A1980" t="s">
        <v>1490</v>
      </c>
      <c r="B1980" t="s">
        <v>1489</v>
      </c>
      <c r="C1980" t="s">
        <v>1691</v>
      </c>
      <c r="D1980" s="5">
        <v>2012</v>
      </c>
      <c r="E1980" t="s">
        <v>1690</v>
      </c>
      <c r="F1980" t="s">
        <v>51</v>
      </c>
      <c r="G1980">
        <v>-25.924710000000001</v>
      </c>
      <c r="H1980">
        <v>114.14543999999999</v>
      </c>
      <c r="I1980" t="s">
        <v>156</v>
      </c>
      <c r="J1980" t="s">
        <v>49</v>
      </c>
      <c r="K1980" t="s">
        <v>2922</v>
      </c>
      <c r="L1980" t="s">
        <v>226</v>
      </c>
      <c r="M1980" s="5" t="s">
        <v>227</v>
      </c>
      <c r="N1980" t="s">
        <v>226</v>
      </c>
      <c r="O1980" t="s">
        <v>1696</v>
      </c>
      <c r="P1980">
        <v>0.21</v>
      </c>
      <c r="Q1980">
        <v>1.02</v>
      </c>
      <c r="R1980">
        <v>1.23</v>
      </c>
      <c r="S1980">
        <v>5</v>
      </c>
      <c r="T1980">
        <v>41.11</v>
      </c>
      <c r="U1980">
        <v>11.64</v>
      </c>
      <c r="V1980">
        <v>4.3899999999999997</v>
      </c>
      <c r="W1980">
        <v>1.24</v>
      </c>
      <c r="X1980">
        <v>36.72</v>
      </c>
      <c r="Y1980">
        <v>10.4</v>
      </c>
      <c r="AM1980">
        <v>5</v>
      </c>
      <c r="AN1980">
        <v>72.136429960000001</v>
      </c>
      <c r="AO1980">
        <v>0.71</v>
      </c>
    </row>
    <row r="1981" spans="1:44">
      <c r="A1981" t="s">
        <v>265</v>
      </c>
      <c r="B1981" t="s">
        <v>264</v>
      </c>
      <c r="D1981">
        <v>2021</v>
      </c>
      <c r="E1981" t="s">
        <v>269</v>
      </c>
      <c r="F1981" t="s">
        <v>262</v>
      </c>
      <c r="G1981">
        <v>21.95</v>
      </c>
      <c r="H1981">
        <v>120.7333333</v>
      </c>
      <c r="I1981" t="s">
        <v>2912</v>
      </c>
      <c r="J1981" t="s">
        <v>49</v>
      </c>
      <c r="K1981" s="5" t="s">
        <v>2923</v>
      </c>
      <c r="L1981" t="s">
        <v>226</v>
      </c>
      <c r="M1981" s="5" t="s">
        <v>227</v>
      </c>
      <c r="N1981" t="s">
        <v>226</v>
      </c>
      <c r="O1981" t="s">
        <v>266</v>
      </c>
      <c r="P1981">
        <v>0.216</v>
      </c>
      <c r="Q1981">
        <v>1.1060000000000001</v>
      </c>
      <c r="R1981">
        <v>1.3220000000000001</v>
      </c>
      <c r="S1981">
        <v>10</v>
      </c>
      <c r="V1981">
        <v>1.88</v>
      </c>
      <c r="AA1981">
        <v>2.82</v>
      </c>
      <c r="AM1981">
        <v>10</v>
      </c>
    </row>
    <row r="1982" spans="1:44">
      <c r="A1982" t="s">
        <v>1490</v>
      </c>
      <c r="B1982" t="s">
        <v>1489</v>
      </c>
      <c r="C1982" t="s">
        <v>2010</v>
      </c>
      <c r="D1982" s="5">
        <v>2012</v>
      </c>
      <c r="E1982" t="s">
        <v>710</v>
      </c>
      <c r="F1982" t="s">
        <v>66</v>
      </c>
      <c r="G1982">
        <v>24.751999999999999</v>
      </c>
      <c r="H1982">
        <v>-81.17</v>
      </c>
      <c r="I1982" t="s">
        <v>50</v>
      </c>
      <c r="J1982" t="s">
        <v>217</v>
      </c>
      <c r="K1982" s="5" t="s">
        <v>217</v>
      </c>
      <c r="L1982" t="s">
        <v>226</v>
      </c>
      <c r="M1982" s="5" t="s">
        <v>227</v>
      </c>
      <c r="N1982" t="s">
        <v>226</v>
      </c>
      <c r="O1982" t="s">
        <v>2014</v>
      </c>
      <c r="P1982">
        <v>0.22</v>
      </c>
      <c r="Q1982">
        <v>0.86</v>
      </c>
      <c r="R1982">
        <v>1.08</v>
      </c>
      <c r="S1982">
        <v>2.6</v>
      </c>
      <c r="T1982">
        <v>23.2</v>
      </c>
      <c r="U1982">
        <v>12.06</v>
      </c>
      <c r="V1982">
        <v>2.73</v>
      </c>
      <c r="W1982">
        <v>1.42</v>
      </c>
      <c r="X1982">
        <v>20.47</v>
      </c>
      <c r="Y1982">
        <v>10.64</v>
      </c>
      <c r="AM1982">
        <v>2.6</v>
      </c>
      <c r="AN1982">
        <v>70.8</v>
      </c>
      <c r="AO1982">
        <v>0.74</v>
      </c>
    </row>
    <row r="1983" spans="1:44">
      <c r="A1983" t="s">
        <v>1490</v>
      </c>
      <c r="B1983" t="s">
        <v>1489</v>
      </c>
      <c r="C1983" t="s">
        <v>2010</v>
      </c>
      <c r="D1983" s="5">
        <v>2012</v>
      </c>
      <c r="E1983" t="s">
        <v>710</v>
      </c>
      <c r="F1983" t="s">
        <v>66</v>
      </c>
      <c r="G1983">
        <v>24.765999999999998</v>
      </c>
      <c r="H1983">
        <v>-81.444999999999993</v>
      </c>
      <c r="I1983" t="s">
        <v>50</v>
      </c>
      <c r="J1983" t="s">
        <v>217</v>
      </c>
      <c r="K1983" s="5" t="s">
        <v>217</v>
      </c>
      <c r="L1983" t="s">
        <v>226</v>
      </c>
      <c r="M1983" s="5" t="s">
        <v>227</v>
      </c>
      <c r="N1983" t="s">
        <v>226</v>
      </c>
      <c r="O1983" t="s">
        <v>2009</v>
      </c>
      <c r="P1983">
        <v>0.22</v>
      </c>
      <c r="Q1983">
        <v>0.87</v>
      </c>
      <c r="R1983">
        <v>1.0900000000000001</v>
      </c>
      <c r="S1983">
        <v>2.6</v>
      </c>
      <c r="T1983">
        <v>13.4</v>
      </c>
      <c r="U1983">
        <v>12.59</v>
      </c>
      <c r="V1983">
        <v>2.91</v>
      </c>
      <c r="W1983">
        <v>2.73</v>
      </c>
      <c r="X1983">
        <v>10.5</v>
      </c>
      <c r="Y1983">
        <v>9.85</v>
      </c>
      <c r="AM1983">
        <v>2.6</v>
      </c>
      <c r="AN1983">
        <v>86.4</v>
      </c>
      <c r="AO1983">
        <v>0.41</v>
      </c>
    </row>
    <row r="1984" spans="1:44">
      <c r="A1984" t="s">
        <v>1490</v>
      </c>
      <c r="B1984" t="s">
        <v>1489</v>
      </c>
      <c r="C1984" t="s">
        <v>2010</v>
      </c>
      <c r="D1984" s="5">
        <v>2012</v>
      </c>
      <c r="E1984" t="s">
        <v>710</v>
      </c>
      <c r="F1984" t="s">
        <v>66</v>
      </c>
      <c r="G1984">
        <v>24.766999999999999</v>
      </c>
      <c r="H1984">
        <v>-81.555000000000007</v>
      </c>
      <c r="I1984" t="s">
        <v>50</v>
      </c>
      <c r="J1984" t="s">
        <v>217</v>
      </c>
      <c r="K1984" s="5" t="s">
        <v>217</v>
      </c>
      <c r="L1984" t="s">
        <v>226</v>
      </c>
      <c r="M1984" s="5" t="s">
        <v>227</v>
      </c>
      <c r="N1984" t="s">
        <v>226</v>
      </c>
      <c r="O1984" t="s">
        <v>2012</v>
      </c>
      <c r="P1984">
        <v>0.23</v>
      </c>
      <c r="Q1984">
        <v>0.91</v>
      </c>
      <c r="R1984">
        <v>1.1399999999999999</v>
      </c>
      <c r="S1984">
        <v>2.6</v>
      </c>
      <c r="T1984">
        <v>27.8</v>
      </c>
      <c r="U1984">
        <v>12.03</v>
      </c>
      <c r="V1984">
        <v>1.97</v>
      </c>
      <c r="W1984">
        <v>0.85</v>
      </c>
      <c r="X1984">
        <v>25.87</v>
      </c>
      <c r="Y1984">
        <v>11.18</v>
      </c>
      <c r="AM1984">
        <v>2.6</v>
      </c>
      <c r="AN1984">
        <v>70.900000000000006</v>
      </c>
      <c r="AO1984">
        <v>0.89</v>
      </c>
    </row>
    <row r="1985" spans="1:44">
      <c r="A1985" s="5" t="s">
        <v>1490</v>
      </c>
      <c r="B1985" s="5" t="s">
        <v>1489</v>
      </c>
      <c r="C1985" s="5" t="s">
        <v>1652</v>
      </c>
      <c r="D1985" s="5">
        <v>2012</v>
      </c>
      <c r="E1985" s="5" t="s">
        <v>1651</v>
      </c>
      <c r="F1985" s="5" t="s">
        <v>66</v>
      </c>
      <c r="G1985" s="5">
        <v>34.721400000000003</v>
      </c>
      <c r="H1985" s="5">
        <v>-76.575500000000005</v>
      </c>
      <c r="I1985" s="5" t="s">
        <v>96</v>
      </c>
      <c r="J1985" s="5" t="s">
        <v>95</v>
      </c>
      <c r="K1985" s="5" t="s">
        <v>2925</v>
      </c>
      <c r="L1985" s="5" t="s">
        <v>226</v>
      </c>
      <c r="M1985" s="5" t="s">
        <v>227</v>
      </c>
      <c r="N1985" s="5" t="s">
        <v>226</v>
      </c>
      <c r="O1985" s="5" t="s">
        <v>1656</v>
      </c>
      <c r="P1985" s="5">
        <v>0.24</v>
      </c>
      <c r="Q1985" s="5">
        <v>0.56999999999999995</v>
      </c>
      <c r="R1985" s="5">
        <v>0.81</v>
      </c>
      <c r="S1985" s="5">
        <v>3</v>
      </c>
      <c r="T1985" s="5"/>
      <c r="U1985" s="5"/>
      <c r="V1985" s="5">
        <v>6.5460000000000003</v>
      </c>
      <c r="W1985" s="5">
        <v>2</v>
      </c>
      <c r="X1985" s="5"/>
      <c r="Y1985" s="5"/>
      <c r="Z1985" s="5"/>
      <c r="AA1985" s="5"/>
      <c r="AB1985" s="5"/>
      <c r="AC1985" s="5"/>
      <c r="AD1985" s="5"/>
      <c r="AE1985" s="5"/>
      <c r="AF1985" s="5"/>
      <c r="AG1985" s="5"/>
      <c r="AH1985" s="5"/>
      <c r="AI1985" s="5"/>
      <c r="AJ1985" s="5"/>
      <c r="AK1985" s="5"/>
      <c r="AL1985" s="5"/>
      <c r="AM1985" s="5">
        <v>3</v>
      </c>
      <c r="AN1985" s="5"/>
      <c r="AO1985" s="5">
        <f>1.40155*0.77675^W1985</f>
        <v>0.84561196537187522</v>
      </c>
      <c r="AP1985" s="5"/>
      <c r="AQ1985" s="5"/>
      <c r="AR1985" s="5" t="s">
        <v>2910</v>
      </c>
    </row>
    <row r="1986" spans="1:44">
      <c r="A1986" s="5" t="s">
        <v>1490</v>
      </c>
      <c r="B1986" s="5" t="s">
        <v>1489</v>
      </c>
      <c r="C1986" s="5" t="s">
        <v>1652</v>
      </c>
      <c r="D1986" s="5">
        <v>2012</v>
      </c>
      <c r="E1986" s="5" t="s">
        <v>1651</v>
      </c>
      <c r="F1986" s="5" t="s">
        <v>66</v>
      </c>
      <c r="G1986" s="5">
        <v>34.6554</v>
      </c>
      <c r="H1986" s="5">
        <v>-76.522800000000004</v>
      </c>
      <c r="I1986" s="5" t="s">
        <v>96</v>
      </c>
      <c r="J1986" s="5" t="s">
        <v>95</v>
      </c>
      <c r="K1986" s="5" t="s">
        <v>2925</v>
      </c>
      <c r="L1986" s="5" t="s">
        <v>226</v>
      </c>
      <c r="M1986" s="5" t="s">
        <v>227</v>
      </c>
      <c r="N1986" s="5" t="s">
        <v>226</v>
      </c>
      <c r="O1986" s="5" t="s">
        <v>1657</v>
      </c>
      <c r="P1986" s="5">
        <v>0.25</v>
      </c>
      <c r="Q1986" s="5">
        <v>0.69</v>
      </c>
      <c r="R1986" s="5">
        <v>0.94</v>
      </c>
      <c r="S1986" s="5">
        <v>3</v>
      </c>
      <c r="T1986" s="5"/>
      <c r="U1986" s="5"/>
      <c r="V1986" s="5">
        <v>3.9276</v>
      </c>
      <c r="W1986" s="5">
        <v>1.2</v>
      </c>
      <c r="X1986" s="5"/>
      <c r="Y1986" s="5"/>
      <c r="Z1986" s="5"/>
      <c r="AA1986" s="5"/>
      <c r="AB1986" s="5"/>
      <c r="AC1986" s="5"/>
      <c r="AD1986" s="5"/>
      <c r="AE1986" s="5"/>
      <c r="AF1986" s="5"/>
      <c r="AG1986" s="5"/>
      <c r="AH1986" s="5"/>
      <c r="AI1986" s="5"/>
      <c r="AJ1986" s="5"/>
      <c r="AK1986" s="5"/>
      <c r="AL1986" s="5"/>
      <c r="AM1986" s="5">
        <v>3</v>
      </c>
      <c r="AN1986" s="5"/>
      <c r="AO1986" s="5">
        <f>1.40155*0.77675^W1986</f>
        <v>1.035013727792409</v>
      </c>
      <c r="AP1986" s="5"/>
      <c r="AQ1986" s="5"/>
      <c r="AR1986" s="5" t="s">
        <v>2910</v>
      </c>
    </row>
    <row r="1987" spans="1:44">
      <c r="A1987" s="5" t="s">
        <v>1490</v>
      </c>
      <c r="B1987" s="5" t="s">
        <v>1489</v>
      </c>
      <c r="C1987" s="5" t="s">
        <v>1652</v>
      </c>
      <c r="D1987" s="5">
        <v>2012</v>
      </c>
      <c r="E1987" s="5" t="s">
        <v>1651</v>
      </c>
      <c r="F1987" s="5" t="s">
        <v>66</v>
      </c>
      <c r="G1987" s="5">
        <v>34.748699999999999</v>
      </c>
      <c r="H1987" s="5">
        <v>-76.449600000000004</v>
      </c>
      <c r="I1987" s="5" t="s">
        <v>96</v>
      </c>
      <c r="J1987" s="5" t="s">
        <v>95</v>
      </c>
      <c r="K1987" s="5" t="s">
        <v>2925</v>
      </c>
      <c r="L1987" s="5" t="s">
        <v>226</v>
      </c>
      <c r="M1987" s="5" t="s">
        <v>227</v>
      </c>
      <c r="N1987" s="5" t="s">
        <v>226</v>
      </c>
      <c r="O1987" s="5" t="s">
        <v>1668</v>
      </c>
      <c r="P1987" s="5">
        <v>0.27</v>
      </c>
      <c r="Q1987" s="5">
        <v>1.71</v>
      </c>
      <c r="R1987" s="5">
        <v>1.98</v>
      </c>
      <c r="S1987" s="5">
        <v>3</v>
      </c>
      <c r="T1987" s="5"/>
      <c r="U1987" s="5"/>
      <c r="V1987" s="5">
        <v>1.9638</v>
      </c>
      <c r="W1987" s="5">
        <v>0.6</v>
      </c>
      <c r="X1987" s="5"/>
      <c r="Y1987" s="5"/>
      <c r="Z1987" s="5"/>
      <c r="AA1987" s="5"/>
      <c r="AB1987" s="5"/>
      <c r="AC1987" s="5"/>
      <c r="AD1987" s="5"/>
      <c r="AE1987" s="5"/>
      <c r="AF1987" s="5"/>
      <c r="AG1987" s="5"/>
      <c r="AH1987" s="5"/>
      <c r="AI1987" s="5"/>
      <c r="AJ1987" s="5"/>
      <c r="AK1987" s="5"/>
      <c r="AL1987" s="5"/>
      <c r="AM1987" s="5">
        <v>3</v>
      </c>
      <c r="AN1987" s="5"/>
      <c r="AO1987" s="5">
        <f>1.40155*0.77675^W1987</f>
        <v>1.2044183202639567</v>
      </c>
      <c r="AP1987" s="5"/>
      <c r="AQ1987" s="5"/>
      <c r="AR1987" s="5" t="s">
        <v>2910</v>
      </c>
    </row>
    <row r="1988" spans="1:44">
      <c r="A1988" s="5" t="s">
        <v>1490</v>
      </c>
      <c r="B1988" s="5" t="s">
        <v>1489</v>
      </c>
      <c r="C1988" s="5" t="s">
        <v>1652</v>
      </c>
      <c r="D1988" s="5">
        <v>2012</v>
      </c>
      <c r="E1988" s="5" t="s">
        <v>1651</v>
      </c>
      <c r="F1988" s="5" t="s">
        <v>66</v>
      </c>
      <c r="G1988" s="5">
        <v>34.677</v>
      </c>
      <c r="H1988" s="5">
        <v>-76.506200000000007</v>
      </c>
      <c r="I1988" s="5" t="s">
        <v>96</v>
      </c>
      <c r="J1988" s="5" t="s">
        <v>95</v>
      </c>
      <c r="K1988" s="5" t="s">
        <v>2925</v>
      </c>
      <c r="L1988" s="5" t="s">
        <v>226</v>
      </c>
      <c r="M1988" s="5" t="s">
        <v>227</v>
      </c>
      <c r="N1988" s="5" t="s">
        <v>226</v>
      </c>
      <c r="O1988" s="5" t="s">
        <v>1666</v>
      </c>
      <c r="P1988" s="5">
        <v>0.27</v>
      </c>
      <c r="Q1988" s="5">
        <v>3.64</v>
      </c>
      <c r="R1988" s="5">
        <v>3.91</v>
      </c>
      <c r="S1988" s="5">
        <v>3</v>
      </c>
      <c r="T1988" s="5"/>
      <c r="U1988" s="5"/>
      <c r="V1988" s="5">
        <v>2.6183999999999998</v>
      </c>
      <c r="W1988" s="5">
        <v>0.8</v>
      </c>
      <c r="X1988" s="5"/>
      <c r="Y1988" s="5"/>
      <c r="Z1988" s="5"/>
      <c r="AA1988" s="5"/>
      <c r="AB1988" s="5"/>
      <c r="AC1988" s="5"/>
      <c r="AD1988" s="5"/>
      <c r="AE1988" s="5"/>
      <c r="AF1988" s="5"/>
      <c r="AG1988" s="5"/>
      <c r="AH1988" s="5"/>
      <c r="AI1988" s="5"/>
      <c r="AJ1988" s="5"/>
      <c r="AK1988" s="5"/>
      <c r="AL1988" s="5"/>
      <c r="AM1988" s="5">
        <v>3</v>
      </c>
      <c r="AN1988" s="5"/>
      <c r="AO1988" s="5">
        <f>1.40155*0.77675^W1988</f>
        <v>1.1450741359680388</v>
      </c>
      <c r="AP1988" s="5"/>
      <c r="AQ1988" s="5"/>
      <c r="AR1988" s="5" t="s">
        <v>2910</v>
      </c>
    </row>
    <row r="1989" spans="1:44">
      <c r="A1989" t="s">
        <v>1490</v>
      </c>
      <c r="B1989" t="s">
        <v>1489</v>
      </c>
      <c r="C1989" t="s">
        <v>2010</v>
      </c>
      <c r="D1989" s="5">
        <v>2012</v>
      </c>
      <c r="E1989" t="s">
        <v>710</v>
      </c>
      <c r="F1989" t="s">
        <v>66</v>
      </c>
      <c r="G1989">
        <v>25.012</v>
      </c>
      <c r="H1989">
        <v>-80.378</v>
      </c>
      <c r="I1989" t="s">
        <v>50</v>
      </c>
      <c r="J1989" t="s">
        <v>217</v>
      </c>
      <c r="K1989" s="5" t="s">
        <v>217</v>
      </c>
      <c r="L1989" t="s">
        <v>226</v>
      </c>
      <c r="M1989" s="5" t="s">
        <v>227</v>
      </c>
      <c r="N1989" t="s">
        <v>226</v>
      </c>
      <c r="O1989" t="s">
        <v>2024</v>
      </c>
      <c r="P1989">
        <v>0.28000000000000003</v>
      </c>
      <c r="Q1989">
        <v>1.1200000000000001</v>
      </c>
      <c r="R1989">
        <v>1.4</v>
      </c>
      <c r="S1989">
        <v>2.6</v>
      </c>
      <c r="T1989">
        <v>34.799999999999997</v>
      </c>
      <c r="U1989">
        <v>11.85</v>
      </c>
      <c r="V1989">
        <v>1</v>
      </c>
      <c r="W1989">
        <v>0.34</v>
      </c>
      <c r="X1989">
        <v>33.82</v>
      </c>
      <c r="Y1989">
        <v>11.51</v>
      </c>
      <c r="AM1989">
        <v>2.6</v>
      </c>
      <c r="AN1989">
        <v>62.4</v>
      </c>
      <c r="AO1989">
        <v>1.1299999999999999</v>
      </c>
    </row>
    <row r="1990" spans="1:44">
      <c r="A1990" t="s">
        <v>1020</v>
      </c>
      <c r="B1990" t="s">
        <v>1019</v>
      </c>
      <c r="C1990" t="s">
        <v>1018</v>
      </c>
      <c r="D1990">
        <v>2017</v>
      </c>
      <c r="E1990" t="s">
        <v>1024</v>
      </c>
      <c r="F1990" t="s">
        <v>89</v>
      </c>
      <c r="G1990">
        <v>18.94491</v>
      </c>
      <c r="H1990">
        <v>108.65368100000001</v>
      </c>
      <c r="I1990" t="s">
        <v>2912</v>
      </c>
      <c r="J1990" t="s">
        <v>49</v>
      </c>
      <c r="K1990" t="s">
        <v>2923</v>
      </c>
      <c r="L1990" t="s">
        <v>226</v>
      </c>
      <c r="M1990" s="5" t="s">
        <v>227</v>
      </c>
      <c r="N1990" t="s">
        <v>226</v>
      </c>
      <c r="O1990" t="s">
        <v>1023</v>
      </c>
      <c r="P1990">
        <v>0.30299999999999999</v>
      </c>
      <c r="Q1990">
        <v>0.23599999999999999</v>
      </c>
      <c r="R1990">
        <v>0.53900000000000003</v>
      </c>
      <c r="S1990">
        <v>5</v>
      </c>
      <c r="V1990">
        <v>5.6115000000000004</v>
      </c>
      <c r="W1990">
        <v>0.87</v>
      </c>
      <c r="AA1990">
        <v>16.8</v>
      </c>
      <c r="AM1990">
        <v>5</v>
      </c>
      <c r="AN1990">
        <v>43.89</v>
      </c>
      <c r="AO1990">
        <v>1.29</v>
      </c>
      <c r="AQ1990">
        <v>65.77</v>
      </c>
    </row>
    <row r="1991" spans="1:44">
      <c r="A1991" t="s">
        <v>1490</v>
      </c>
      <c r="B1991" t="s">
        <v>1489</v>
      </c>
      <c r="C1991" t="s">
        <v>2010</v>
      </c>
      <c r="D1991" s="5">
        <v>2012</v>
      </c>
      <c r="E1991" t="s">
        <v>710</v>
      </c>
      <c r="F1991" t="s">
        <v>66</v>
      </c>
      <c r="G1991">
        <v>24.786999999999999</v>
      </c>
      <c r="H1991">
        <v>-81.287999999999997</v>
      </c>
      <c r="I1991" t="s">
        <v>50</v>
      </c>
      <c r="J1991" t="s">
        <v>217</v>
      </c>
      <c r="K1991" s="5" t="s">
        <v>217</v>
      </c>
      <c r="L1991" t="s">
        <v>226</v>
      </c>
      <c r="M1991" s="5" t="s">
        <v>227</v>
      </c>
      <c r="N1991" t="s">
        <v>226</v>
      </c>
      <c r="O1991" t="s">
        <v>2013</v>
      </c>
      <c r="P1991">
        <v>0.31</v>
      </c>
      <c r="Q1991">
        <v>1.23</v>
      </c>
      <c r="R1991">
        <v>1.54</v>
      </c>
      <c r="S1991">
        <v>2.6</v>
      </c>
      <c r="T1991">
        <v>6.9</v>
      </c>
      <c r="U1991">
        <v>12.8</v>
      </c>
      <c r="V1991">
        <v>2.64</v>
      </c>
      <c r="W1991">
        <v>4.83</v>
      </c>
      <c r="X1991">
        <v>4.3</v>
      </c>
      <c r="Y1991">
        <v>7.88</v>
      </c>
      <c r="AM1991">
        <v>2.6</v>
      </c>
      <c r="AN1991">
        <v>87.8</v>
      </c>
      <c r="AO1991">
        <v>0.21</v>
      </c>
    </row>
    <row r="1992" spans="1:44">
      <c r="A1992" s="5" t="s">
        <v>1490</v>
      </c>
      <c r="B1992" s="5" t="s">
        <v>1489</v>
      </c>
      <c r="C1992" s="5" t="s">
        <v>1652</v>
      </c>
      <c r="D1992" s="5">
        <v>2012</v>
      </c>
      <c r="E1992" s="5" t="s">
        <v>1651</v>
      </c>
      <c r="F1992" s="5" t="s">
        <v>66</v>
      </c>
      <c r="G1992" s="5">
        <v>34.692500000000003</v>
      </c>
      <c r="H1992" s="5">
        <v>-76.618799999999993</v>
      </c>
      <c r="I1992" s="5" t="s">
        <v>96</v>
      </c>
      <c r="J1992" s="5" t="s">
        <v>95</v>
      </c>
      <c r="K1992" s="5" t="s">
        <v>2925</v>
      </c>
      <c r="L1992" s="5" t="s">
        <v>226</v>
      </c>
      <c r="M1992" s="5" t="s">
        <v>227</v>
      </c>
      <c r="N1992" s="5" t="s">
        <v>226</v>
      </c>
      <c r="O1992" s="5" t="s">
        <v>1653</v>
      </c>
      <c r="P1992" s="5">
        <v>0.31</v>
      </c>
      <c r="Q1992" s="5">
        <v>0.71</v>
      </c>
      <c r="R1992" s="5">
        <v>1.02</v>
      </c>
      <c r="S1992" s="5">
        <v>3</v>
      </c>
      <c r="T1992" s="5"/>
      <c r="U1992" s="5"/>
      <c r="V1992" s="5">
        <v>4.5822000000000003</v>
      </c>
      <c r="W1992" s="5">
        <v>1.4</v>
      </c>
      <c r="X1992" s="5"/>
      <c r="Y1992" s="5"/>
      <c r="Z1992" s="5"/>
      <c r="AA1992" s="5"/>
      <c r="AB1992" s="5"/>
      <c r="AC1992" s="5"/>
      <c r="AD1992" s="5"/>
      <c r="AE1992" s="5"/>
      <c r="AF1992" s="5"/>
      <c r="AG1992" s="5"/>
      <c r="AH1992" s="5"/>
      <c r="AI1992" s="5"/>
      <c r="AJ1992" s="5"/>
      <c r="AK1992" s="5"/>
      <c r="AL1992" s="5"/>
      <c r="AM1992" s="5">
        <v>3</v>
      </c>
      <c r="AN1992" s="5"/>
      <c r="AO1992" s="5">
        <f>1.40155*0.77675^W1992</f>
        <v>0.98401645850688657</v>
      </c>
      <c r="AP1992" s="5"/>
      <c r="AQ1992" s="5"/>
      <c r="AR1992" s="5" t="s">
        <v>2910</v>
      </c>
    </row>
    <row r="1993" spans="1:44">
      <c r="A1993" t="s">
        <v>1020</v>
      </c>
      <c r="B1993" t="s">
        <v>1019</v>
      </c>
      <c r="C1993" t="s">
        <v>1018</v>
      </c>
      <c r="D1993">
        <v>2017</v>
      </c>
      <c r="E1993" t="s">
        <v>1017</v>
      </c>
      <c r="F1993" t="s">
        <v>89</v>
      </c>
      <c r="G1993">
        <v>19.149384000000001</v>
      </c>
      <c r="H1993">
        <v>110.57852</v>
      </c>
      <c r="I1993" t="s">
        <v>2912</v>
      </c>
      <c r="J1993" t="s">
        <v>49</v>
      </c>
      <c r="K1993" t="s">
        <v>2923</v>
      </c>
      <c r="L1993" t="s">
        <v>226</v>
      </c>
      <c r="M1993" s="5" t="s">
        <v>227</v>
      </c>
      <c r="N1993" t="s">
        <v>226</v>
      </c>
      <c r="O1993" t="s">
        <v>1016</v>
      </c>
      <c r="P1993">
        <v>0.311</v>
      </c>
      <c r="Q1993">
        <v>0.19500000000000001</v>
      </c>
      <c r="R1993">
        <v>0.50600000000000001</v>
      </c>
      <c r="S1993">
        <v>5</v>
      </c>
      <c r="V1993">
        <v>2.9834999999999998</v>
      </c>
      <c r="W1993">
        <v>0.39</v>
      </c>
      <c r="AA1993">
        <v>9</v>
      </c>
      <c r="AM1993">
        <v>5</v>
      </c>
      <c r="AN1993">
        <v>26.3</v>
      </c>
      <c r="AO1993">
        <v>1.53</v>
      </c>
      <c r="AQ1993">
        <v>19.23</v>
      </c>
    </row>
    <row r="1994" spans="1:44">
      <c r="A1994" t="s">
        <v>1490</v>
      </c>
      <c r="B1994" t="s">
        <v>1489</v>
      </c>
      <c r="C1994" t="s">
        <v>2010</v>
      </c>
      <c r="D1994" s="5">
        <v>2012</v>
      </c>
      <c r="E1994" t="s">
        <v>710</v>
      </c>
      <c r="F1994" t="s">
        <v>66</v>
      </c>
      <c r="G1994">
        <v>24.875</v>
      </c>
      <c r="H1994">
        <v>-80.957999999999998</v>
      </c>
      <c r="I1994" t="s">
        <v>50</v>
      </c>
      <c r="J1994" t="s">
        <v>217</v>
      </c>
      <c r="K1994" s="5" t="s">
        <v>217</v>
      </c>
      <c r="L1994" t="s">
        <v>226</v>
      </c>
      <c r="M1994" s="5" t="s">
        <v>227</v>
      </c>
      <c r="N1994" t="s">
        <v>226</v>
      </c>
      <c r="O1994" t="s">
        <v>2017</v>
      </c>
      <c r="P1994">
        <v>0.32</v>
      </c>
      <c r="Q1994">
        <v>1.28</v>
      </c>
      <c r="R1994">
        <v>1.6</v>
      </c>
      <c r="S1994">
        <v>2.6</v>
      </c>
      <c r="T1994">
        <v>10.7</v>
      </c>
      <c r="U1994">
        <v>12.08</v>
      </c>
      <c r="V1994">
        <v>3.42</v>
      </c>
      <c r="W1994">
        <v>3.87</v>
      </c>
      <c r="X1994">
        <v>7.26</v>
      </c>
      <c r="Y1994">
        <v>8.2100000000000009</v>
      </c>
      <c r="AM1994">
        <v>2.6</v>
      </c>
      <c r="AN1994">
        <v>88.4</v>
      </c>
      <c r="AO1994">
        <v>0.34</v>
      </c>
    </row>
    <row r="1995" spans="1:44">
      <c r="A1995" t="s">
        <v>1490</v>
      </c>
      <c r="B1995" t="s">
        <v>1489</v>
      </c>
      <c r="C1995" t="s">
        <v>2010</v>
      </c>
      <c r="D1995" s="5">
        <v>2012</v>
      </c>
      <c r="E1995" t="s">
        <v>710</v>
      </c>
      <c r="F1995" t="s">
        <v>66</v>
      </c>
      <c r="G1995">
        <v>24.815000000000001</v>
      </c>
      <c r="H1995">
        <v>-81.147000000000006</v>
      </c>
      <c r="I1995" t="s">
        <v>50</v>
      </c>
      <c r="J1995" t="s">
        <v>217</v>
      </c>
      <c r="K1995" s="5" t="s">
        <v>217</v>
      </c>
      <c r="L1995" t="s">
        <v>226</v>
      </c>
      <c r="M1995" s="5" t="s">
        <v>227</v>
      </c>
      <c r="N1995" t="s">
        <v>226</v>
      </c>
      <c r="O1995" t="s">
        <v>2015</v>
      </c>
      <c r="P1995">
        <v>0.32</v>
      </c>
      <c r="Q1995">
        <v>1.28</v>
      </c>
      <c r="R1995">
        <v>1.6</v>
      </c>
      <c r="S1995">
        <v>2.6</v>
      </c>
      <c r="T1995">
        <v>13.4</v>
      </c>
      <c r="U1995">
        <v>12.27</v>
      </c>
      <c r="V1995">
        <v>3.23</v>
      </c>
      <c r="W1995">
        <v>2.96</v>
      </c>
      <c r="X1995">
        <v>10.18</v>
      </c>
      <c r="Y1995">
        <v>9.32</v>
      </c>
      <c r="AM1995">
        <v>2.6</v>
      </c>
      <c r="AN1995">
        <v>81.3</v>
      </c>
      <c r="AO1995">
        <v>0.42</v>
      </c>
    </row>
    <row r="1996" spans="1:44">
      <c r="A1996" s="5" t="s">
        <v>1490</v>
      </c>
      <c r="B1996" s="5" t="s">
        <v>1489</v>
      </c>
      <c r="C1996" s="5" t="s">
        <v>1982</v>
      </c>
      <c r="D1996" s="5">
        <v>2012</v>
      </c>
      <c r="E1996" s="5" t="s">
        <v>1984</v>
      </c>
      <c r="F1996" s="5" t="s">
        <v>897</v>
      </c>
      <c r="G1996" s="5">
        <v>16.440000000000001</v>
      </c>
      <c r="H1996" s="5">
        <v>119.92</v>
      </c>
      <c r="I1996" s="5" t="s">
        <v>2912</v>
      </c>
      <c r="J1996" s="5" t="s">
        <v>49</v>
      </c>
      <c r="K1996" s="5" t="s">
        <v>2923</v>
      </c>
      <c r="L1996" s="5" t="s">
        <v>226</v>
      </c>
      <c r="M1996" s="5" t="s">
        <v>227</v>
      </c>
      <c r="N1996" s="5" t="s">
        <v>226</v>
      </c>
      <c r="O1996" s="5" t="s">
        <v>1985</v>
      </c>
      <c r="P1996" s="5">
        <v>0.32</v>
      </c>
      <c r="Q1996" s="5">
        <v>2.82</v>
      </c>
      <c r="R1996" s="5">
        <v>3.14</v>
      </c>
      <c r="S1996" s="5">
        <v>10</v>
      </c>
      <c r="T1996" s="5"/>
      <c r="U1996" s="5"/>
      <c r="V1996" s="5">
        <v>24.678000000000001</v>
      </c>
      <c r="W1996" s="5">
        <v>2.2599999999999998</v>
      </c>
      <c r="X1996" s="5"/>
      <c r="Y1996" s="5"/>
      <c r="Z1996" s="5"/>
      <c r="AA1996" s="5"/>
      <c r="AB1996" s="5"/>
      <c r="AC1996" s="5"/>
      <c r="AD1996" s="5"/>
      <c r="AE1996" s="5"/>
      <c r="AF1996" s="5"/>
      <c r="AG1996" s="5"/>
      <c r="AH1996" s="5"/>
      <c r="AI1996" s="5"/>
      <c r="AJ1996" s="5"/>
      <c r="AK1996" s="5"/>
      <c r="AL1996" s="5"/>
      <c r="AM1996" s="5">
        <v>10</v>
      </c>
      <c r="AN1996" s="5"/>
      <c r="AO1996" s="5">
        <f>1.37689*0.89689^W1996</f>
        <v>1.0766878114232492</v>
      </c>
      <c r="AP1996" s="5"/>
      <c r="AQ1996" s="5"/>
      <c r="AR1996" s="5" t="s">
        <v>2910</v>
      </c>
    </row>
    <row r="1997" spans="1:44">
      <c r="A1997" t="s">
        <v>274</v>
      </c>
      <c r="B1997" t="s">
        <v>273</v>
      </c>
      <c r="D1997">
        <v>2020</v>
      </c>
      <c r="E1997" t="s">
        <v>272</v>
      </c>
      <c r="F1997" t="s">
        <v>3000</v>
      </c>
      <c r="G1997">
        <v>50.758169440000003</v>
      </c>
      <c r="H1997">
        <v>-1.164280556</v>
      </c>
      <c r="I1997" t="s">
        <v>88</v>
      </c>
      <c r="J1997" t="s">
        <v>95</v>
      </c>
      <c r="K1997" t="s">
        <v>2925</v>
      </c>
      <c r="L1997" t="s">
        <v>226</v>
      </c>
      <c r="M1997" s="5" t="s">
        <v>227</v>
      </c>
      <c r="N1997" t="s">
        <v>226</v>
      </c>
      <c r="O1997" t="s">
        <v>277</v>
      </c>
      <c r="P1997">
        <v>0.32</v>
      </c>
      <c r="S1997">
        <v>30</v>
      </c>
      <c r="V1997">
        <v>45.23</v>
      </c>
      <c r="AA1997">
        <v>22.614999999999998</v>
      </c>
      <c r="AD1997">
        <v>45.23</v>
      </c>
      <c r="AM1997">
        <v>30</v>
      </c>
      <c r="AO1997">
        <v>0.89</v>
      </c>
      <c r="AP1997">
        <v>5.5230000000000001E-2</v>
      </c>
      <c r="AQ1997">
        <v>79.3</v>
      </c>
    </row>
    <row r="1998" spans="1:44">
      <c r="A1998" t="s">
        <v>265</v>
      </c>
      <c r="B1998" t="s">
        <v>264</v>
      </c>
      <c r="D1998">
        <v>2021</v>
      </c>
      <c r="E1998" t="s">
        <v>267</v>
      </c>
      <c r="F1998" t="s">
        <v>262</v>
      </c>
      <c r="G1998">
        <v>21.95</v>
      </c>
      <c r="H1998">
        <v>120.7666667</v>
      </c>
      <c r="I1998" t="s">
        <v>2912</v>
      </c>
      <c r="J1998" t="s">
        <v>49</v>
      </c>
      <c r="K1998" s="5" t="s">
        <v>2923</v>
      </c>
      <c r="L1998" t="s">
        <v>226</v>
      </c>
      <c r="M1998" s="5" t="s">
        <v>227</v>
      </c>
      <c r="N1998" t="s">
        <v>226</v>
      </c>
      <c r="O1998" t="s">
        <v>266</v>
      </c>
      <c r="P1998">
        <v>0.36299999999999999</v>
      </c>
      <c r="Q1998">
        <v>1.359</v>
      </c>
      <c r="R1998">
        <v>1.722</v>
      </c>
      <c r="S1998">
        <v>10</v>
      </c>
      <c r="V1998">
        <v>3.8010000000000002</v>
      </c>
      <c r="AA1998">
        <v>5.7015000000000002</v>
      </c>
      <c r="AM1998">
        <v>10</v>
      </c>
    </row>
    <row r="1999" spans="1:44">
      <c r="A1999" s="5" t="s">
        <v>1490</v>
      </c>
      <c r="B1999" s="5" t="s">
        <v>1489</v>
      </c>
      <c r="C1999" s="5" t="s">
        <v>1652</v>
      </c>
      <c r="D1999" s="5">
        <v>2012</v>
      </c>
      <c r="E1999" s="5" t="s">
        <v>1651</v>
      </c>
      <c r="F1999" s="5" t="s">
        <v>66</v>
      </c>
      <c r="G1999" s="5">
        <v>34.700000000000003</v>
      </c>
      <c r="H1999" s="5">
        <v>-76.5946</v>
      </c>
      <c r="I1999" s="5" t="s">
        <v>96</v>
      </c>
      <c r="J1999" s="5" t="s">
        <v>95</v>
      </c>
      <c r="K1999" s="5" t="s">
        <v>2925</v>
      </c>
      <c r="L1999" s="5" t="s">
        <v>226</v>
      </c>
      <c r="M1999" s="5" t="s">
        <v>227</v>
      </c>
      <c r="N1999" s="5" t="s">
        <v>226</v>
      </c>
      <c r="O1999" s="5" t="s">
        <v>1663</v>
      </c>
      <c r="P1999" s="5">
        <v>0.37</v>
      </c>
      <c r="Q1999" s="5">
        <v>1.25</v>
      </c>
      <c r="R1999" s="5">
        <v>1.62</v>
      </c>
      <c r="S1999" s="5">
        <v>3</v>
      </c>
      <c r="T1999" s="5"/>
      <c r="U1999" s="5"/>
      <c r="V1999" s="5">
        <v>4.2549000000000001</v>
      </c>
      <c r="W1999" s="5">
        <v>1.3</v>
      </c>
      <c r="X1999" s="5"/>
      <c r="Y1999" s="5"/>
      <c r="Z1999" s="5"/>
      <c r="AA1999" s="5"/>
      <c r="AB1999" s="5"/>
      <c r="AC1999" s="5"/>
      <c r="AD1999" s="5"/>
      <c r="AE1999" s="5"/>
      <c r="AF1999" s="5"/>
      <c r="AG1999" s="5"/>
      <c r="AH1999" s="5"/>
      <c r="AI1999" s="5"/>
      <c r="AJ1999" s="5"/>
      <c r="AK1999" s="5"/>
      <c r="AL1999" s="5"/>
      <c r="AM1999" s="5">
        <v>3</v>
      </c>
      <c r="AN1999" s="5"/>
      <c r="AO1999" s="5">
        <f>1.40155*0.77675^W1999</f>
        <v>1.0091930156953608</v>
      </c>
      <c r="AP1999" s="5"/>
      <c r="AQ1999" s="5"/>
      <c r="AR1999" s="5" t="s">
        <v>2910</v>
      </c>
    </row>
    <row r="2000" spans="1:44">
      <c r="A2000" t="s">
        <v>274</v>
      </c>
      <c r="B2000" t="s">
        <v>273</v>
      </c>
      <c r="D2000">
        <v>2020</v>
      </c>
      <c r="E2000" t="s">
        <v>272</v>
      </c>
      <c r="F2000" t="s">
        <v>3000</v>
      </c>
      <c r="G2000">
        <v>50.758169440000003</v>
      </c>
      <c r="H2000">
        <v>-1.164280556</v>
      </c>
      <c r="I2000" t="s">
        <v>88</v>
      </c>
      <c r="J2000" t="s">
        <v>95</v>
      </c>
      <c r="K2000" t="s">
        <v>2925</v>
      </c>
      <c r="L2000" t="s">
        <v>226</v>
      </c>
      <c r="M2000" s="5" t="s">
        <v>227</v>
      </c>
      <c r="N2000" t="s">
        <v>226</v>
      </c>
      <c r="O2000" t="s">
        <v>279</v>
      </c>
      <c r="P2000">
        <v>0.37</v>
      </c>
      <c r="S2000">
        <v>30</v>
      </c>
      <c r="V2000">
        <v>51.13</v>
      </c>
      <c r="AA2000">
        <v>25.565000000000001</v>
      </c>
      <c r="AD2000">
        <v>51.13</v>
      </c>
      <c r="AM2000">
        <v>30</v>
      </c>
      <c r="AO2000">
        <v>0.72</v>
      </c>
      <c r="AP2000">
        <v>2.0369999999999999E-2</v>
      </c>
      <c r="AQ2000">
        <v>93.8</v>
      </c>
    </row>
    <row r="2001" spans="1:44">
      <c r="A2001" s="5" t="s">
        <v>1490</v>
      </c>
      <c r="B2001" s="5" t="s">
        <v>1489</v>
      </c>
      <c r="C2001" s="5" t="s">
        <v>1859</v>
      </c>
      <c r="D2001" s="5">
        <v>2012</v>
      </c>
      <c r="E2001" s="5" t="s">
        <v>1858</v>
      </c>
      <c r="F2001" s="5" t="s">
        <v>66</v>
      </c>
      <c r="G2001" s="5">
        <v>24.989049999999999</v>
      </c>
      <c r="H2001" s="5">
        <v>-80.840383000000003</v>
      </c>
      <c r="I2001" s="5" t="s">
        <v>50</v>
      </c>
      <c r="J2001" s="5" t="s">
        <v>217</v>
      </c>
      <c r="K2001" s="5" t="s">
        <v>217</v>
      </c>
      <c r="L2001" s="5" t="s">
        <v>226</v>
      </c>
      <c r="M2001" s="5" t="s">
        <v>227</v>
      </c>
      <c r="N2001" s="5" t="s">
        <v>226</v>
      </c>
      <c r="O2001" s="5" t="s">
        <v>1857</v>
      </c>
      <c r="P2001" s="5">
        <v>0.45</v>
      </c>
      <c r="Q2001" s="5">
        <v>3.01</v>
      </c>
      <c r="R2001" s="5">
        <v>3.46</v>
      </c>
      <c r="S2001" s="5">
        <v>5</v>
      </c>
      <c r="T2001" s="5"/>
      <c r="U2001" s="5"/>
      <c r="V2001" s="5">
        <v>0.23</v>
      </c>
      <c r="W2001" s="5">
        <v>0.11</v>
      </c>
      <c r="X2001" s="5"/>
      <c r="Y2001" s="5"/>
      <c r="Z2001" s="5"/>
      <c r="AA2001" s="5"/>
      <c r="AB2001" s="5"/>
      <c r="AC2001" s="5"/>
      <c r="AD2001" s="5"/>
      <c r="AE2001" s="5"/>
      <c r="AF2001" s="5"/>
      <c r="AG2001" s="5"/>
      <c r="AH2001" s="5"/>
      <c r="AI2001" s="5"/>
      <c r="AJ2001" s="5"/>
      <c r="AK2001" s="5"/>
      <c r="AL2001" s="5"/>
      <c r="AM2001" s="5">
        <v>2</v>
      </c>
      <c r="AN2001" s="5">
        <v>88</v>
      </c>
      <c r="AO2001" s="5">
        <f>1.30938*0.8146^W2001</f>
        <v>1.2801757248173631</v>
      </c>
      <c r="AP2001" s="5"/>
      <c r="AQ2001" s="5"/>
      <c r="AR2001" s="5" t="s">
        <v>2910</v>
      </c>
    </row>
    <row r="2002" spans="1:44">
      <c r="A2002" t="s">
        <v>274</v>
      </c>
      <c r="B2002" t="s">
        <v>273</v>
      </c>
      <c r="D2002">
        <v>2020</v>
      </c>
      <c r="E2002" t="s">
        <v>272</v>
      </c>
      <c r="F2002" t="s">
        <v>3000</v>
      </c>
      <c r="G2002">
        <v>50.758169440000003</v>
      </c>
      <c r="H2002">
        <v>-1.164280556</v>
      </c>
      <c r="I2002" t="s">
        <v>88</v>
      </c>
      <c r="J2002" t="s">
        <v>95</v>
      </c>
      <c r="K2002" t="s">
        <v>2925</v>
      </c>
      <c r="L2002" t="s">
        <v>226</v>
      </c>
      <c r="M2002" s="5" t="s">
        <v>227</v>
      </c>
      <c r="N2002" t="s">
        <v>226</v>
      </c>
      <c r="O2002" t="s">
        <v>278</v>
      </c>
      <c r="P2002">
        <v>0.5</v>
      </c>
      <c r="S2002">
        <v>30</v>
      </c>
      <c r="V2002">
        <v>45.31</v>
      </c>
      <c r="AA2002">
        <v>22.655000000000001</v>
      </c>
      <c r="AD2002">
        <v>45.31</v>
      </c>
      <c r="AM2002">
        <v>30</v>
      </c>
      <c r="AO2002">
        <v>0.68</v>
      </c>
      <c r="AP2002">
        <v>2.4250000000000001E-2</v>
      </c>
      <c r="AQ2002">
        <v>87.5</v>
      </c>
    </row>
    <row r="2003" spans="1:44">
      <c r="A2003" t="s">
        <v>877</v>
      </c>
      <c r="B2003" t="s">
        <v>876</v>
      </c>
      <c r="D2003">
        <v>2022</v>
      </c>
      <c r="E2003" t="s">
        <v>931</v>
      </c>
      <c r="F2003" t="s">
        <v>897</v>
      </c>
      <c r="G2003">
        <v>15.526899999999999</v>
      </c>
      <c r="H2003">
        <v>119.9301</v>
      </c>
      <c r="I2003" t="s">
        <v>2912</v>
      </c>
      <c r="J2003" t="s">
        <v>49</v>
      </c>
      <c r="K2003" s="5" t="s">
        <v>2923</v>
      </c>
      <c r="L2003" t="s">
        <v>226</v>
      </c>
      <c r="M2003" s="5" t="s">
        <v>227</v>
      </c>
      <c r="N2003" t="s">
        <v>226</v>
      </c>
      <c r="O2003" t="s">
        <v>930</v>
      </c>
      <c r="P2003">
        <v>0.55879999999999996</v>
      </c>
      <c r="Q2003">
        <v>9.5808999999999997</v>
      </c>
      <c r="R2003">
        <v>10.139699999999999</v>
      </c>
      <c r="S2003">
        <v>30</v>
      </c>
      <c r="W2003">
        <v>1.81</v>
      </c>
      <c r="AM2003">
        <v>30</v>
      </c>
      <c r="AO2003">
        <v>2.2200000000000002</v>
      </c>
    </row>
    <row r="2004" spans="1:44">
      <c r="A2004" t="s">
        <v>1490</v>
      </c>
      <c r="B2004" t="s">
        <v>1489</v>
      </c>
      <c r="C2004" t="s">
        <v>1691</v>
      </c>
      <c r="D2004" s="5">
        <v>2012</v>
      </c>
      <c r="E2004" t="s">
        <v>1690</v>
      </c>
      <c r="F2004" t="s">
        <v>51</v>
      </c>
      <c r="G2004">
        <v>-25.925180000000001</v>
      </c>
      <c r="H2004">
        <v>114.12479999999999</v>
      </c>
      <c r="I2004" t="s">
        <v>156</v>
      </c>
      <c r="J2004" t="s">
        <v>49</v>
      </c>
      <c r="K2004" t="s">
        <v>2922</v>
      </c>
      <c r="L2004" t="s">
        <v>226</v>
      </c>
      <c r="M2004" s="5" t="s">
        <v>227</v>
      </c>
      <c r="N2004" t="s">
        <v>226</v>
      </c>
      <c r="O2004" t="s">
        <v>1697</v>
      </c>
      <c r="P2004">
        <v>0.57999999999999996</v>
      </c>
      <c r="Q2004">
        <v>0.9</v>
      </c>
      <c r="R2004">
        <v>1.48</v>
      </c>
      <c r="S2004">
        <v>5</v>
      </c>
      <c r="T2004">
        <v>40.24</v>
      </c>
      <c r="U2004">
        <v>10.99</v>
      </c>
      <c r="V2004">
        <v>1.7</v>
      </c>
      <c r="W2004">
        <v>0.47</v>
      </c>
      <c r="X2004">
        <v>38.54</v>
      </c>
      <c r="Y2004">
        <v>10.53</v>
      </c>
      <c r="AM2004">
        <v>5</v>
      </c>
      <c r="AN2004">
        <v>70.250182390000006</v>
      </c>
      <c r="AO2004">
        <v>0.73</v>
      </c>
    </row>
    <row r="2005" spans="1:44">
      <c r="A2005" t="s">
        <v>1490</v>
      </c>
      <c r="B2005" t="s">
        <v>1489</v>
      </c>
      <c r="C2005" t="s">
        <v>1691</v>
      </c>
      <c r="D2005" s="5">
        <v>2012</v>
      </c>
      <c r="E2005" t="s">
        <v>1712</v>
      </c>
      <c r="F2005" t="s">
        <v>51</v>
      </c>
      <c r="G2005">
        <v>-25.95637</v>
      </c>
      <c r="H2005">
        <v>114.17398</v>
      </c>
      <c r="I2005" t="s">
        <v>156</v>
      </c>
      <c r="J2005" t="s">
        <v>49</v>
      </c>
      <c r="K2005" t="s">
        <v>2922</v>
      </c>
      <c r="L2005" t="s">
        <v>226</v>
      </c>
      <c r="M2005" s="5" t="s">
        <v>227</v>
      </c>
      <c r="N2005" t="s">
        <v>226</v>
      </c>
      <c r="O2005" t="s">
        <v>1711</v>
      </c>
      <c r="P2005">
        <v>0.6</v>
      </c>
      <c r="Q2005">
        <v>0.35</v>
      </c>
      <c r="R2005">
        <v>0.95</v>
      </c>
      <c r="S2005">
        <v>137.5</v>
      </c>
      <c r="T2005">
        <v>1003.56</v>
      </c>
      <c r="U2005">
        <v>11.38</v>
      </c>
      <c r="V2005">
        <v>295.37</v>
      </c>
      <c r="W2005">
        <v>3.37</v>
      </c>
      <c r="X2005">
        <v>708.19</v>
      </c>
      <c r="Y2005">
        <v>8.02</v>
      </c>
      <c r="Z2005">
        <f>SUM(AA2005:AB2005)</f>
        <v>88.262500000000003</v>
      </c>
      <c r="AA2005">
        <v>20.538900000000002</v>
      </c>
      <c r="AB2005">
        <v>67.723600000000005</v>
      </c>
      <c r="AC2005">
        <f>SUM(AD2005:AE2005)</f>
        <v>198.55359999999999</v>
      </c>
      <c r="AD2005">
        <v>48.063099999999999</v>
      </c>
      <c r="AE2005">
        <v>150.4905</v>
      </c>
      <c r="AF2005">
        <f>SUM(AG2005:AH2005)</f>
        <v>373.32920000000001</v>
      </c>
      <c r="AG2005">
        <v>88.822900000000004</v>
      </c>
      <c r="AH2005">
        <v>284.50630000000001</v>
      </c>
      <c r="AI2005">
        <f>SUM(AJ2005:AK2005)</f>
        <v>737.58394599999997</v>
      </c>
      <c r="AJ2005">
        <v>209.03184719999999</v>
      </c>
      <c r="AK2005">
        <v>528.55209879999995</v>
      </c>
      <c r="AM2005">
        <v>137.5</v>
      </c>
      <c r="AN2005">
        <v>67.170347829999997</v>
      </c>
      <c r="AO2005">
        <v>0.66</v>
      </c>
    </row>
    <row r="2006" spans="1:44">
      <c r="A2006" t="s">
        <v>1490</v>
      </c>
      <c r="B2006" t="s">
        <v>1489</v>
      </c>
      <c r="C2006" t="s">
        <v>1691</v>
      </c>
      <c r="D2006" s="5">
        <v>2012</v>
      </c>
      <c r="E2006" t="s">
        <v>1690</v>
      </c>
      <c r="F2006" t="s">
        <v>51</v>
      </c>
      <c r="G2006">
        <v>-25.95637</v>
      </c>
      <c r="H2006">
        <v>114.17398</v>
      </c>
      <c r="I2006" t="s">
        <v>156</v>
      </c>
      <c r="J2006" t="s">
        <v>49</v>
      </c>
      <c r="K2006" t="s">
        <v>2922</v>
      </c>
      <c r="L2006" t="s">
        <v>226</v>
      </c>
      <c r="M2006" s="5" t="s">
        <v>227</v>
      </c>
      <c r="N2006" t="s">
        <v>226</v>
      </c>
      <c r="O2006" t="s">
        <v>1702</v>
      </c>
      <c r="P2006">
        <v>0.6</v>
      </c>
      <c r="Q2006">
        <v>0.35</v>
      </c>
      <c r="R2006">
        <v>0.95</v>
      </c>
      <c r="S2006">
        <v>5</v>
      </c>
      <c r="T2006">
        <v>33.450000000000003</v>
      </c>
      <c r="U2006">
        <v>11.5</v>
      </c>
      <c r="V2006">
        <v>8.4499999999999993</v>
      </c>
      <c r="W2006">
        <v>2.91</v>
      </c>
      <c r="X2006">
        <v>25</v>
      </c>
      <c r="Y2006">
        <v>8.6</v>
      </c>
      <c r="AM2006">
        <v>5</v>
      </c>
      <c r="AN2006">
        <v>72.566573439999999</v>
      </c>
      <c r="AO2006">
        <v>0.57999999999999996</v>
      </c>
    </row>
    <row r="2007" spans="1:44">
      <c r="A2007" t="s">
        <v>1490</v>
      </c>
      <c r="B2007" t="s">
        <v>1489</v>
      </c>
      <c r="C2007" t="s">
        <v>1691</v>
      </c>
      <c r="D2007" s="5">
        <v>2012</v>
      </c>
      <c r="E2007" t="s">
        <v>1690</v>
      </c>
      <c r="F2007" t="s">
        <v>51</v>
      </c>
      <c r="G2007">
        <v>-25.85266</v>
      </c>
      <c r="H2007">
        <v>114.12430999999999</v>
      </c>
      <c r="I2007" t="s">
        <v>156</v>
      </c>
      <c r="J2007" t="s">
        <v>49</v>
      </c>
      <c r="K2007" t="s">
        <v>2922</v>
      </c>
      <c r="L2007" t="s">
        <v>226</v>
      </c>
      <c r="M2007" s="5" t="s">
        <v>227</v>
      </c>
      <c r="N2007" t="s">
        <v>226</v>
      </c>
      <c r="O2007" t="s">
        <v>1693</v>
      </c>
      <c r="P2007">
        <v>0.6</v>
      </c>
      <c r="Q2007">
        <v>0.95</v>
      </c>
      <c r="R2007">
        <v>1.55</v>
      </c>
      <c r="S2007">
        <v>5</v>
      </c>
      <c r="T2007">
        <v>29.21</v>
      </c>
      <c r="U2007">
        <v>10.14</v>
      </c>
      <c r="V2007">
        <v>6.3</v>
      </c>
      <c r="W2007">
        <v>2.19</v>
      </c>
      <c r="X2007">
        <v>22.92</v>
      </c>
      <c r="Y2007">
        <v>7.95</v>
      </c>
      <c r="AM2007">
        <v>5</v>
      </c>
      <c r="AN2007">
        <v>72.221546689999997</v>
      </c>
      <c r="AO2007">
        <v>0.57999999999999996</v>
      </c>
    </row>
    <row r="2008" spans="1:44">
      <c r="A2008" t="s">
        <v>1490</v>
      </c>
      <c r="B2008" t="s">
        <v>1489</v>
      </c>
      <c r="C2008" t="s">
        <v>1691</v>
      </c>
      <c r="D2008" s="5">
        <v>2012</v>
      </c>
      <c r="E2008" t="s">
        <v>1690</v>
      </c>
      <c r="F2008" t="s">
        <v>51</v>
      </c>
      <c r="G2008">
        <v>-25.90625</v>
      </c>
      <c r="H2008">
        <v>113.95462999999999</v>
      </c>
      <c r="I2008" t="s">
        <v>156</v>
      </c>
      <c r="J2008" t="s">
        <v>49</v>
      </c>
      <c r="K2008" t="s">
        <v>2922</v>
      </c>
      <c r="L2008" t="s">
        <v>226</v>
      </c>
      <c r="M2008" s="5" t="s">
        <v>227</v>
      </c>
      <c r="N2008" t="s">
        <v>226</v>
      </c>
      <c r="O2008" t="s">
        <v>1698</v>
      </c>
      <c r="P2008">
        <v>0.84</v>
      </c>
      <c r="Q2008">
        <v>1.08</v>
      </c>
      <c r="R2008">
        <v>1.92</v>
      </c>
      <c r="S2008">
        <v>5</v>
      </c>
      <c r="T2008">
        <v>59.39</v>
      </c>
      <c r="U2008">
        <v>10.98</v>
      </c>
      <c r="V2008">
        <v>6.94</v>
      </c>
      <c r="W2008">
        <v>1.28</v>
      </c>
      <c r="X2008">
        <v>52.45</v>
      </c>
      <c r="Y2008">
        <v>9.6999999999999993</v>
      </c>
      <c r="AM2008">
        <v>5</v>
      </c>
      <c r="AN2008">
        <v>54.727018479999998</v>
      </c>
      <c r="AO2008">
        <v>1.08</v>
      </c>
    </row>
    <row r="2009" spans="1:44">
      <c r="A2009" s="5" t="s">
        <v>1490</v>
      </c>
      <c r="B2009" s="5" t="s">
        <v>1489</v>
      </c>
      <c r="C2009" s="5" t="s">
        <v>1652</v>
      </c>
      <c r="D2009" s="5">
        <v>2012</v>
      </c>
      <c r="E2009" s="5" t="s">
        <v>1651</v>
      </c>
      <c r="F2009" s="5" t="s">
        <v>66</v>
      </c>
      <c r="G2009" s="5">
        <v>34.668399999999998</v>
      </c>
      <c r="H2009" s="5">
        <v>-76.582800000000006</v>
      </c>
      <c r="I2009" s="5" t="s">
        <v>96</v>
      </c>
      <c r="J2009" s="5" t="s">
        <v>95</v>
      </c>
      <c r="K2009" s="5" t="s">
        <v>2925</v>
      </c>
      <c r="L2009" s="5" t="s">
        <v>226</v>
      </c>
      <c r="M2009" s="5" t="s">
        <v>227</v>
      </c>
      <c r="N2009" s="5" t="s">
        <v>226</v>
      </c>
      <c r="O2009" s="5" t="s">
        <v>1655</v>
      </c>
      <c r="P2009" s="5">
        <v>0.86</v>
      </c>
      <c r="Q2009" s="5">
        <v>0.96</v>
      </c>
      <c r="R2009" s="5">
        <v>1.82</v>
      </c>
      <c r="S2009" s="5">
        <v>3</v>
      </c>
      <c r="T2009" s="5"/>
      <c r="U2009" s="5"/>
      <c r="V2009" s="5">
        <v>7.8552</v>
      </c>
      <c r="W2009" s="5">
        <v>2.4</v>
      </c>
      <c r="X2009" s="5"/>
      <c r="Y2009" s="5"/>
      <c r="Z2009" s="5"/>
      <c r="AA2009" s="5"/>
      <c r="AB2009" s="5"/>
      <c r="AC2009" s="5"/>
      <c r="AD2009" s="5"/>
      <c r="AE2009" s="5"/>
      <c r="AF2009" s="5"/>
      <c r="AG2009" s="5"/>
      <c r="AH2009" s="5"/>
      <c r="AI2009" s="5"/>
      <c r="AJ2009" s="5"/>
      <c r="AK2009" s="5"/>
      <c r="AL2009" s="5"/>
      <c r="AM2009" s="5">
        <v>3</v>
      </c>
      <c r="AN2009" s="5"/>
      <c r="AO2009" s="5">
        <f>1.40155*0.77675^W2009</f>
        <v>0.76433478414522416</v>
      </c>
      <c r="AP2009" s="5"/>
      <c r="AQ2009" s="5"/>
      <c r="AR2009" s="5" t="s">
        <v>2910</v>
      </c>
    </row>
    <row r="2010" spans="1:44">
      <c r="A2010" t="s">
        <v>341</v>
      </c>
      <c r="B2010" t="s">
        <v>340</v>
      </c>
      <c r="D2010">
        <v>2017</v>
      </c>
      <c r="E2010" t="s">
        <v>339</v>
      </c>
      <c r="F2010" t="s">
        <v>204</v>
      </c>
      <c r="G2010">
        <v>9.4847138900000001</v>
      </c>
      <c r="H2010">
        <v>78.901022220000002</v>
      </c>
      <c r="I2010" t="s">
        <v>96</v>
      </c>
      <c r="J2010" t="s">
        <v>155</v>
      </c>
      <c r="K2010" t="s">
        <v>2923</v>
      </c>
      <c r="L2010" t="s">
        <v>226</v>
      </c>
      <c r="M2010" s="5" t="s">
        <v>227</v>
      </c>
      <c r="N2010" t="s">
        <v>226</v>
      </c>
      <c r="O2010" t="s">
        <v>342</v>
      </c>
      <c r="P2010">
        <v>0.90649999999999997</v>
      </c>
      <c r="Q2010">
        <v>2.9049999999999998</v>
      </c>
      <c r="R2010">
        <v>3.8115000000000001</v>
      </c>
      <c r="S2010">
        <v>60</v>
      </c>
      <c r="V2010">
        <v>82.42</v>
      </c>
      <c r="W2010">
        <v>1.01</v>
      </c>
      <c r="AA2010">
        <v>20.603999999999999</v>
      </c>
      <c r="AD2010">
        <v>41.207999999999998</v>
      </c>
      <c r="AG2010">
        <v>68.680000000000007</v>
      </c>
      <c r="AM2010">
        <v>60</v>
      </c>
      <c r="AO2010">
        <v>1.36</v>
      </c>
    </row>
    <row r="2011" spans="1:44">
      <c r="A2011" t="s">
        <v>1490</v>
      </c>
      <c r="B2011" t="s">
        <v>1489</v>
      </c>
      <c r="C2011" t="s">
        <v>1691</v>
      </c>
      <c r="D2011" s="5">
        <v>2012</v>
      </c>
      <c r="E2011" t="s">
        <v>1690</v>
      </c>
      <c r="F2011" t="s">
        <v>51</v>
      </c>
      <c r="G2011">
        <v>-25.92191</v>
      </c>
      <c r="H2011">
        <v>114.05618</v>
      </c>
      <c r="I2011" t="s">
        <v>156</v>
      </c>
      <c r="J2011" t="s">
        <v>49</v>
      </c>
      <c r="K2011" t="s">
        <v>2922</v>
      </c>
      <c r="L2011" t="s">
        <v>226</v>
      </c>
      <c r="M2011" s="5" t="s">
        <v>227</v>
      </c>
      <c r="N2011" t="s">
        <v>226</v>
      </c>
      <c r="O2011" t="s">
        <v>1701</v>
      </c>
      <c r="P2011">
        <v>0.95</v>
      </c>
      <c r="Q2011">
        <v>0.57999999999999996</v>
      </c>
      <c r="R2011">
        <v>1.53</v>
      </c>
      <c r="S2011">
        <v>5</v>
      </c>
      <c r="T2011">
        <v>51.5</v>
      </c>
      <c r="U2011">
        <v>11.67</v>
      </c>
      <c r="V2011">
        <v>4.46</v>
      </c>
      <c r="W2011">
        <v>1.01</v>
      </c>
      <c r="X2011">
        <v>47.03</v>
      </c>
      <c r="Y2011">
        <v>10.66</v>
      </c>
      <c r="AM2011">
        <v>5</v>
      </c>
      <c r="AN2011">
        <v>70.713764589999997</v>
      </c>
      <c r="AO2011">
        <v>0.88</v>
      </c>
    </row>
    <row r="2012" spans="1:44">
      <c r="A2012" t="s">
        <v>1490</v>
      </c>
      <c r="B2012" t="s">
        <v>1489</v>
      </c>
      <c r="C2012" t="s">
        <v>1691</v>
      </c>
      <c r="D2012" s="5">
        <v>2012</v>
      </c>
      <c r="E2012" t="s">
        <v>1707</v>
      </c>
      <c r="F2012" t="s">
        <v>51</v>
      </c>
      <c r="G2012">
        <v>-25.851230000000001</v>
      </c>
      <c r="H2012">
        <v>113.93782</v>
      </c>
      <c r="I2012" t="s">
        <v>156</v>
      </c>
      <c r="J2012" t="s">
        <v>49</v>
      </c>
      <c r="K2012" t="s">
        <v>2922</v>
      </c>
      <c r="L2012" t="s">
        <v>226</v>
      </c>
      <c r="M2012" s="5" t="s">
        <v>227</v>
      </c>
      <c r="N2012" t="s">
        <v>226</v>
      </c>
      <c r="O2012" t="s">
        <v>1706</v>
      </c>
      <c r="P2012">
        <v>1.0900000000000001</v>
      </c>
      <c r="Q2012">
        <v>0.49</v>
      </c>
      <c r="R2012">
        <v>1.58</v>
      </c>
      <c r="S2012">
        <v>138.5</v>
      </c>
      <c r="T2012">
        <v>1087.17</v>
      </c>
      <c r="U2012">
        <v>12.26</v>
      </c>
      <c r="V2012">
        <v>277.33</v>
      </c>
      <c r="W2012">
        <v>3.14</v>
      </c>
      <c r="X2012">
        <v>809.83</v>
      </c>
      <c r="Y2012">
        <v>9.11</v>
      </c>
      <c r="Z2012">
        <f>SUM(AA2012:AB2012)</f>
        <v>102.78790000000001</v>
      </c>
      <c r="AA2012">
        <v>25.714500000000001</v>
      </c>
      <c r="AB2012">
        <v>77.073400000000007</v>
      </c>
      <c r="AC2012">
        <f>SUM(AD2012:AE2012)</f>
        <v>213.57850000000002</v>
      </c>
      <c r="AD2012">
        <v>52.050699999999999</v>
      </c>
      <c r="AE2012">
        <v>161.52780000000001</v>
      </c>
      <c r="AF2012">
        <f>SUM(AG2012:AH2012)</f>
        <v>378.65568704000003</v>
      </c>
      <c r="AG2012">
        <v>87.831564639999996</v>
      </c>
      <c r="AH2012">
        <v>290.82412240000002</v>
      </c>
      <c r="AI2012">
        <f>SUM(AJ2012:AK2012)</f>
        <v>775.35509999999999</v>
      </c>
      <c r="AJ2012">
        <v>191.8021</v>
      </c>
      <c r="AK2012">
        <v>583.553</v>
      </c>
      <c r="AM2012">
        <v>138.5</v>
      </c>
      <c r="AN2012">
        <v>73.002608699999996</v>
      </c>
      <c r="AO2012">
        <v>0.64</v>
      </c>
    </row>
    <row r="2013" spans="1:44">
      <c r="A2013" t="s">
        <v>1490</v>
      </c>
      <c r="B2013" t="s">
        <v>1489</v>
      </c>
      <c r="C2013" t="s">
        <v>1691</v>
      </c>
      <c r="D2013" s="5">
        <v>2012</v>
      </c>
      <c r="E2013" t="s">
        <v>1690</v>
      </c>
      <c r="F2013" t="s">
        <v>51</v>
      </c>
      <c r="G2013">
        <v>-25.851230000000001</v>
      </c>
      <c r="H2013">
        <v>113.93782</v>
      </c>
      <c r="I2013" t="s">
        <v>156</v>
      </c>
      <c r="J2013" t="s">
        <v>49</v>
      </c>
      <c r="K2013" t="s">
        <v>2922</v>
      </c>
      <c r="L2013" t="s">
        <v>226</v>
      </c>
      <c r="M2013" s="5" t="s">
        <v>227</v>
      </c>
      <c r="N2013" t="s">
        <v>226</v>
      </c>
      <c r="O2013" t="s">
        <v>1703</v>
      </c>
      <c r="P2013">
        <v>1.0900000000000001</v>
      </c>
      <c r="Q2013">
        <v>0.49</v>
      </c>
      <c r="R2013">
        <v>1.58</v>
      </c>
      <c r="S2013">
        <v>5</v>
      </c>
      <c r="T2013">
        <v>41.97</v>
      </c>
      <c r="U2013">
        <v>13.9</v>
      </c>
      <c r="V2013">
        <v>13.01</v>
      </c>
      <c r="W2013">
        <v>4.3099999999999996</v>
      </c>
      <c r="X2013">
        <v>28.96</v>
      </c>
      <c r="Y2013">
        <v>9.59</v>
      </c>
      <c r="AM2013">
        <v>5</v>
      </c>
      <c r="AN2013">
        <v>77.931967409999999</v>
      </c>
      <c r="AO2013">
        <v>0.6</v>
      </c>
    </row>
    <row r="2014" spans="1:44">
      <c r="A2014" t="s">
        <v>1490</v>
      </c>
      <c r="B2014" t="s">
        <v>1489</v>
      </c>
      <c r="C2014" t="s">
        <v>1691</v>
      </c>
      <c r="D2014" s="5">
        <v>2012</v>
      </c>
      <c r="E2014" t="s">
        <v>1690</v>
      </c>
      <c r="F2014" t="s">
        <v>51</v>
      </c>
      <c r="G2014">
        <v>-25.92351</v>
      </c>
      <c r="H2014">
        <v>114.0149</v>
      </c>
      <c r="I2014" t="s">
        <v>156</v>
      </c>
      <c r="J2014" t="s">
        <v>49</v>
      </c>
      <c r="K2014" t="s">
        <v>2922</v>
      </c>
      <c r="L2014" t="s">
        <v>226</v>
      </c>
      <c r="M2014" s="5" t="s">
        <v>227</v>
      </c>
      <c r="N2014" t="s">
        <v>226</v>
      </c>
      <c r="O2014" t="s">
        <v>1700</v>
      </c>
      <c r="P2014">
        <v>1.1200000000000001</v>
      </c>
      <c r="Q2014">
        <v>1.2</v>
      </c>
      <c r="R2014">
        <v>2.3199999999999998</v>
      </c>
      <c r="S2014">
        <v>5</v>
      </c>
      <c r="T2014">
        <v>50.87</v>
      </c>
      <c r="U2014">
        <v>11.6</v>
      </c>
      <c r="V2014">
        <v>11.11</v>
      </c>
      <c r="W2014">
        <v>2.59</v>
      </c>
      <c r="X2014">
        <v>39.76</v>
      </c>
      <c r="Y2014">
        <v>9.2899999999999991</v>
      </c>
      <c r="AM2014">
        <v>5</v>
      </c>
      <c r="AN2014">
        <v>67.710359920000002</v>
      </c>
      <c r="AO2014">
        <v>0.86</v>
      </c>
    </row>
    <row r="2015" spans="1:44">
      <c r="A2015" t="s">
        <v>1490</v>
      </c>
      <c r="B2015" t="s">
        <v>1489</v>
      </c>
      <c r="C2015" t="s">
        <v>1691</v>
      </c>
      <c r="D2015" s="5">
        <v>2012</v>
      </c>
      <c r="E2015" t="s">
        <v>1690</v>
      </c>
      <c r="F2015" t="s">
        <v>51</v>
      </c>
      <c r="G2015">
        <v>-25.79899</v>
      </c>
      <c r="H2015">
        <v>114.10449</v>
      </c>
      <c r="I2015" t="s">
        <v>156</v>
      </c>
      <c r="J2015" t="s">
        <v>49</v>
      </c>
      <c r="K2015" t="s">
        <v>2922</v>
      </c>
      <c r="L2015" t="s">
        <v>226</v>
      </c>
      <c r="M2015" s="5" t="s">
        <v>227</v>
      </c>
      <c r="N2015" t="s">
        <v>226</v>
      </c>
      <c r="O2015" t="s">
        <v>1694</v>
      </c>
      <c r="P2015">
        <v>1.1200000000000001</v>
      </c>
      <c r="Q2015">
        <v>1.41</v>
      </c>
      <c r="R2015">
        <v>2.5299999999999998</v>
      </c>
      <c r="S2015">
        <v>5</v>
      </c>
      <c r="T2015">
        <v>27.47</v>
      </c>
      <c r="U2015">
        <v>9.74</v>
      </c>
      <c r="V2015">
        <v>10.41</v>
      </c>
      <c r="W2015">
        <v>3.69</v>
      </c>
      <c r="X2015">
        <v>17.059999999999999</v>
      </c>
      <c r="Y2015">
        <v>6.05</v>
      </c>
      <c r="AM2015">
        <v>5</v>
      </c>
      <c r="AN2015">
        <v>79.305994650000002</v>
      </c>
      <c r="AO2015">
        <v>0.56000000000000005</v>
      </c>
    </row>
    <row r="2016" spans="1:44">
      <c r="A2016" t="s">
        <v>877</v>
      </c>
      <c r="B2016" t="s">
        <v>876</v>
      </c>
      <c r="D2016">
        <v>2022</v>
      </c>
      <c r="E2016" t="s">
        <v>933</v>
      </c>
      <c r="F2016" t="s">
        <v>897</v>
      </c>
      <c r="G2016">
        <v>15.563980000000001</v>
      </c>
      <c r="H2016">
        <v>119.92700000000001</v>
      </c>
      <c r="I2016" t="s">
        <v>2912</v>
      </c>
      <c r="J2016" t="s">
        <v>49</v>
      </c>
      <c r="K2016" s="5" t="s">
        <v>2923</v>
      </c>
      <c r="L2016" t="s">
        <v>226</v>
      </c>
      <c r="M2016" s="5" t="s">
        <v>227</v>
      </c>
      <c r="N2016" t="s">
        <v>226</v>
      </c>
      <c r="O2016" t="s">
        <v>930</v>
      </c>
      <c r="P2016">
        <v>1.4686999999999999</v>
      </c>
      <c r="Q2016">
        <v>5.2164999999999999</v>
      </c>
      <c r="R2016">
        <v>6.6852</v>
      </c>
      <c r="S2016">
        <v>30</v>
      </c>
      <c r="W2016">
        <v>1.22</v>
      </c>
      <c r="AM2016">
        <v>30</v>
      </c>
      <c r="AO2016">
        <v>2.44</v>
      </c>
    </row>
    <row r="2017" spans="1:44">
      <c r="A2017" t="s">
        <v>1490</v>
      </c>
      <c r="B2017" t="s">
        <v>1489</v>
      </c>
      <c r="C2017" t="s">
        <v>1691</v>
      </c>
      <c r="D2017" s="5">
        <v>2012</v>
      </c>
      <c r="E2017" t="s">
        <v>1690</v>
      </c>
      <c r="F2017" t="s">
        <v>51</v>
      </c>
      <c r="G2017">
        <v>-25.950669999999999</v>
      </c>
      <c r="H2017">
        <v>113.91625000000001</v>
      </c>
      <c r="I2017" t="s">
        <v>156</v>
      </c>
      <c r="J2017" t="s">
        <v>49</v>
      </c>
      <c r="K2017" t="s">
        <v>2922</v>
      </c>
      <c r="L2017" t="s">
        <v>226</v>
      </c>
      <c r="M2017" s="5" t="s">
        <v>227</v>
      </c>
      <c r="N2017" t="s">
        <v>226</v>
      </c>
      <c r="O2017" t="s">
        <v>1695</v>
      </c>
      <c r="P2017">
        <v>1.58</v>
      </c>
      <c r="Q2017">
        <v>0.79</v>
      </c>
      <c r="R2017">
        <v>2.38</v>
      </c>
      <c r="S2017">
        <v>5</v>
      </c>
      <c r="T2017">
        <v>43.27</v>
      </c>
      <c r="U2017">
        <v>6.18</v>
      </c>
      <c r="V2017">
        <v>4.7300000000000004</v>
      </c>
      <c r="W2017">
        <v>0.68</v>
      </c>
      <c r="X2017">
        <v>38.54</v>
      </c>
      <c r="Y2017">
        <v>5.5</v>
      </c>
      <c r="AM2017">
        <v>5</v>
      </c>
      <c r="AN2017">
        <v>48.665491250000002</v>
      </c>
      <c r="AO2017">
        <v>1.4</v>
      </c>
    </row>
    <row r="2018" spans="1:44">
      <c r="A2018" t="s">
        <v>1490</v>
      </c>
      <c r="B2018" t="s">
        <v>1489</v>
      </c>
      <c r="C2018" t="s">
        <v>1691</v>
      </c>
      <c r="D2018" s="5">
        <v>2012</v>
      </c>
      <c r="E2018" t="s">
        <v>1690</v>
      </c>
      <c r="F2018" t="s">
        <v>51</v>
      </c>
      <c r="G2018">
        <v>-25.87218</v>
      </c>
      <c r="H2018">
        <v>113.95502</v>
      </c>
      <c r="I2018" t="s">
        <v>156</v>
      </c>
      <c r="J2018" t="s">
        <v>49</v>
      </c>
      <c r="K2018" t="s">
        <v>2922</v>
      </c>
      <c r="L2018" t="s">
        <v>226</v>
      </c>
      <c r="M2018" s="5" t="s">
        <v>227</v>
      </c>
      <c r="N2018" t="s">
        <v>226</v>
      </c>
      <c r="O2018" t="s">
        <v>1699</v>
      </c>
      <c r="P2018">
        <v>1.6</v>
      </c>
      <c r="Q2018">
        <v>0.82</v>
      </c>
      <c r="R2018">
        <v>2.42</v>
      </c>
      <c r="S2018">
        <v>5</v>
      </c>
      <c r="T2018">
        <v>57.91</v>
      </c>
      <c r="U2018">
        <v>11.24</v>
      </c>
      <c r="V2018">
        <v>4.09</v>
      </c>
      <c r="W2018">
        <v>0.79</v>
      </c>
      <c r="X2018">
        <v>53.82</v>
      </c>
      <c r="Y2018">
        <v>10.45</v>
      </c>
      <c r="AM2018">
        <v>5</v>
      </c>
      <c r="AN2018">
        <v>61.70507053</v>
      </c>
      <c r="AO2018">
        <v>1.03</v>
      </c>
    </row>
    <row r="2019" spans="1:44">
      <c r="A2019" t="s">
        <v>1490</v>
      </c>
      <c r="B2019" t="s">
        <v>1489</v>
      </c>
      <c r="C2019" t="s">
        <v>1691</v>
      </c>
      <c r="D2019" s="5">
        <v>2012</v>
      </c>
      <c r="E2019" t="s">
        <v>1716</v>
      </c>
      <c r="F2019" t="s">
        <v>51</v>
      </c>
      <c r="G2019">
        <v>-25.743880000000001</v>
      </c>
      <c r="H2019">
        <v>114.07272</v>
      </c>
      <c r="I2019" t="s">
        <v>156</v>
      </c>
      <c r="J2019" t="s">
        <v>49</v>
      </c>
      <c r="K2019" t="s">
        <v>2922</v>
      </c>
      <c r="L2019" t="s">
        <v>226</v>
      </c>
      <c r="M2019" s="5" t="s">
        <v>227</v>
      </c>
      <c r="N2019" t="s">
        <v>226</v>
      </c>
      <c r="O2019" t="s">
        <v>1715</v>
      </c>
      <c r="P2019">
        <v>1.67</v>
      </c>
      <c r="Q2019">
        <v>3.2</v>
      </c>
      <c r="R2019">
        <v>4.87</v>
      </c>
      <c r="S2019">
        <v>81.5</v>
      </c>
      <c r="T2019">
        <v>839.82</v>
      </c>
      <c r="U2019">
        <v>11.43</v>
      </c>
      <c r="V2019">
        <v>192.55</v>
      </c>
      <c r="W2019">
        <v>2.68</v>
      </c>
      <c r="X2019">
        <v>647.27</v>
      </c>
      <c r="Y2019">
        <v>8.76</v>
      </c>
      <c r="Z2019">
        <f>SUM(AA2019:AB2019)</f>
        <v>155.57893039999999</v>
      </c>
      <c r="AA2019">
        <v>27.056999999999999</v>
      </c>
      <c r="AB2019">
        <v>128.5219304</v>
      </c>
      <c r="AC2019">
        <f>SUM(AD2019:AE2019)</f>
        <v>317.37650059999999</v>
      </c>
      <c r="AD2019">
        <v>61.785299999999999</v>
      </c>
      <c r="AE2019">
        <v>255.59120060000001</v>
      </c>
      <c r="AF2019">
        <f>SUM(AG2019:AH2019)</f>
        <v>523.79077740000002</v>
      </c>
      <c r="AG2019">
        <v>104.8556832</v>
      </c>
      <c r="AH2019">
        <v>418.93509419999998</v>
      </c>
      <c r="AM2019">
        <v>81.5</v>
      </c>
      <c r="AN2019">
        <v>61.328364329999999</v>
      </c>
      <c r="AO2019">
        <v>0.91</v>
      </c>
    </row>
    <row r="2020" spans="1:44">
      <c r="A2020" t="s">
        <v>1490</v>
      </c>
      <c r="B2020" t="s">
        <v>1489</v>
      </c>
      <c r="C2020" t="s">
        <v>1691</v>
      </c>
      <c r="D2020" s="5">
        <v>2012</v>
      </c>
      <c r="E2020" t="s">
        <v>1690</v>
      </c>
      <c r="F2020" t="s">
        <v>51</v>
      </c>
      <c r="G2020">
        <v>-25.743880000000001</v>
      </c>
      <c r="H2020">
        <v>114.07272</v>
      </c>
      <c r="I2020" t="s">
        <v>156</v>
      </c>
      <c r="J2020" t="s">
        <v>49</v>
      </c>
      <c r="K2020" t="s">
        <v>2922</v>
      </c>
      <c r="L2020" t="s">
        <v>226</v>
      </c>
      <c r="M2020" s="5" t="s">
        <v>227</v>
      </c>
      <c r="N2020" t="s">
        <v>226</v>
      </c>
      <c r="O2020" t="s">
        <v>1692</v>
      </c>
      <c r="P2020">
        <v>1.67</v>
      </c>
      <c r="Q2020">
        <v>3.2</v>
      </c>
      <c r="R2020">
        <v>4.87</v>
      </c>
      <c r="S2020">
        <v>5</v>
      </c>
      <c r="T2020">
        <v>46.19</v>
      </c>
      <c r="U2020">
        <v>10.91</v>
      </c>
      <c r="V2020">
        <v>8.66</v>
      </c>
      <c r="W2020">
        <v>2.0499999999999998</v>
      </c>
      <c r="X2020">
        <v>37.53</v>
      </c>
      <c r="Y2020">
        <v>8.86</v>
      </c>
      <c r="AM2020">
        <v>5</v>
      </c>
      <c r="AN2020">
        <v>67.435250490000001</v>
      </c>
      <c r="AO2020">
        <v>0.85</v>
      </c>
    </row>
    <row r="2021" spans="1:44">
      <c r="A2021" s="5" t="s">
        <v>1490</v>
      </c>
      <c r="B2021" s="5" t="s">
        <v>1489</v>
      </c>
      <c r="C2021" s="5" t="s">
        <v>1597</v>
      </c>
      <c r="D2021" s="5">
        <v>2012</v>
      </c>
      <c r="E2021" s="5" t="s">
        <v>1596</v>
      </c>
      <c r="F2021" s="5" t="s">
        <v>304</v>
      </c>
      <c r="G2021" s="5">
        <v>2.2819690000000001</v>
      </c>
      <c r="H2021" s="5">
        <v>104.13285500000001</v>
      </c>
      <c r="I2021" s="5" t="s">
        <v>50</v>
      </c>
      <c r="J2021" s="5" t="s">
        <v>49</v>
      </c>
      <c r="K2021" s="5" t="s">
        <v>2923</v>
      </c>
      <c r="L2021" s="5" t="s">
        <v>226</v>
      </c>
      <c r="M2021" s="5" t="s">
        <v>227</v>
      </c>
      <c r="N2021" s="5" t="s">
        <v>226</v>
      </c>
      <c r="O2021" s="5" t="s">
        <v>1599</v>
      </c>
      <c r="P2021" s="5">
        <v>2.64</v>
      </c>
      <c r="Q2021" s="5">
        <v>1.21</v>
      </c>
      <c r="R2021" s="5">
        <v>3.85</v>
      </c>
      <c r="S2021" s="5">
        <v>10</v>
      </c>
      <c r="T2021" s="5">
        <v>105.97</v>
      </c>
      <c r="U2021" s="5">
        <v>9.7100000000000009</v>
      </c>
      <c r="V2021" s="5">
        <v>2.04</v>
      </c>
      <c r="W2021" s="5">
        <v>0.19</v>
      </c>
      <c r="X2021" s="5">
        <v>103.93</v>
      </c>
      <c r="Y2021" s="5">
        <v>9.5299999999999994</v>
      </c>
      <c r="Z2021" s="5"/>
      <c r="AA2021" s="5"/>
      <c r="AB2021" s="5"/>
      <c r="AC2021" s="5"/>
      <c r="AD2021" s="5"/>
      <c r="AE2021" s="5"/>
      <c r="AF2021" s="5"/>
      <c r="AG2021" s="5"/>
      <c r="AH2021" s="5"/>
      <c r="AI2021" s="5"/>
      <c r="AJ2021" s="5"/>
      <c r="AK2021" s="5"/>
      <c r="AL2021" s="5"/>
      <c r="AM2021" s="5">
        <v>10</v>
      </c>
      <c r="AN2021" s="5"/>
      <c r="AO2021" s="5">
        <f>1.30938*0.8146^W2021</f>
        <v>1.2593462118578389</v>
      </c>
      <c r="AP2021" s="5"/>
      <c r="AQ2021" s="5"/>
      <c r="AR2021" s="5" t="s">
        <v>2910</v>
      </c>
    </row>
    <row r="2022" spans="1:44">
      <c r="A2022" t="s">
        <v>877</v>
      </c>
      <c r="B2022" t="s">
        <v>876</v>
      </c>
      <c r="D2022">
        <v>2022</v>
      </c>
      <c r="E2022" t="s">
        <v>932</v>
      </c>
      <c r="F2022" t="s">
        <v>897</v>
      </c>
      <c r="G2022">
        <v>15.526350000000001</v>
      </c>
      <c r="H2022">
        <v>119.9517</v>
      </c>
      <c r="I2022" t="s">
        <v>2912</v>
      </c>
      <c r="J2022" t="s">
        <v>49</v>
      </c>
      <c r="K2022" s="5" t="s">
        <v>2923</v>
      </c>
      <c r="L2022" t="s">
        <v>226</v>
      </c>
      <c r="M2022" s="5" t="s">
        <v>227</v>
      </c>
      <c r="N2022" t="s">
        <v>226</v>
      </c>
      <c r="O2022" t="s">
        <v>930</v>
      </c>
      <c r="P2022">
        <v>20.0807</v>
      </c>
      <c r="Q2022">
        <v>5.5610999999999997</v>
      </c>
      <c r="R2022">
        <v>25.6418</v>
      </c>
      <c r="S2022">
        <v>30</v>
      </c>
      <c r="W2022">
        <v>0.81</v>
      </c>
      <c r="AM2022">
        <v>30</v>
      </c>
      <c r="AO2022">
        <v>2.66</v>
      </c>
    </row>
    <row r="2023" spans="1:44">
      <c r="A2023" s="5" t="s">
        <v>3023</v>
      </c>
      <c r="B2023" s="5" t="s">
        <v>3021</v>
      </c>
      <c r="D2023" s="5">
        <v>2019</v>
      </c>
      <c r="E2023" s="24" t="s">
        <v>3056</v>
      </c>
      <c r="F2023" s="5" t="s">
        <v>89</v>
      </c>
      <c r="G2023">
        <v>18.411049999999999</v>
      </c>
      <c r="H2023">
        <v>110.05494722222222</v>
      </c>
      <c r="I2023" t="s">
        <v>88</v>
      </c>
      <c r="J2023" t="s">
        <v>49</v>
      </c>
      <c r="K2023" s="5" t="s">
        <v>2923</v>
      </c>
      <c r="L2023" s="5" t="s">
        <v>226</v>
      </c>
      <c r="M2023" t="s">
        <v>227</v>
      </c>
      <c r="N2023" t="s">
        <v>226</v>
      </c>
      <c r="O2023" s="5" t="s">
        <v>3046</v>
      </c>
      <c r="S2023">
        <v>100</v>
      </c>
      <c r="T2023">
        <f>X2023+V2023</f>
        <v>73.917059120138987</v>
      </c>
      <c r="U2023">
        <f>W2023+Y2023</f>
        <v>0.57603437270523483</v>
      </c>
      <c r="V2023">
        <v>73.826946540227041</v>
      </c>
      <c r="W2023">
        <v>0.48592179279328762</v>
      </c>
      <c r="X2023">
        <v>9.0112579911947252E-2</v>
      </c>
      <c r="Y2023">
        <v>9.0112579911947252E-2</v>
      </c>
      <c r="Z2023">
        <f>AB2023+AA2023</f>
        <v>11.318226203614266</v>
      </c>
      <c r="AA2023">
        <v>11.318226203614266</v>
      </c>
      <c r="AB2023">
        <v>0</v>
      </c>
      <c r="AC2023">
        <f>AE2023+AD2023</f>
        <v>23.897478294823316</v>
      </c>
      <c r="AD2023">
        <v>22.522846909103112</v>
      </c>
      <c r="AE2023">
        <v>1.3746313857202019</v>
      </c>
      <c r="AF2023">
        <f>AH2023+AG2023</f>
        <v>45.197402977658079</v>
      </c>
      <c r="AG2023">
        <v>39.189974691075847</v>
      </c>
      <c r="AH2023">
        <v>6.0074282865822308</v>
      </c>
      <c r="AI2023">
        <f>AK2023+AJ2023</f>
        <v>87.460574786575052</v>
      </c>
      <c r="AJ2023">
        <v>73.826946540227041</v>
      </c>
      <c r="AK2023">
        <v>13.633628246348012</v>
      </c>
      <c r="AM2023">
        <v>100</v>
      </c>
      <c r="AO2023">
        <v>1.5428626903586604</v>
      </c>
    </row>
    <row r="2024" spans="1:44">
      <c r="A2024" s="5" t="s">
        <v>3023</v>
      </c>
      <c r="B2024" s="5" t="s">
        <v>3021</v>
      </c>
      <c r="D2024" s="5">
        <v>2019</v>
      </c>
      <c r="E2024" s="24" t="s">
        <v>3056</v>
      </c>
      <c r="F2024" s="5" t="s">
        <v>89</v>
      </c>
      <c r="G2024">
        <v>18.412266666666664</v>
      </c>
      <c r="H2024">
        <v>110.054575</v>
      </c>
      <c r="I2024" t="s">
        <v>88</v>
      </c>
      <c r="J2024" t="s">
        <v>49</v>
      </c>
      <c r="K2024" s="5" t="s">
        <v>2923</v>
      </c>
      <c r="L2024" s="5" t="s">
        <v>226</v>
      </c>
      <c r="M2024" t="s">
        <v>227</v>
      </c>
      <c r="N2024" t="s">
        <v>226</v>
      </c>
      <c r="O2024" s="5" t="s">
        <v>3047</v>
      </c>
      <c r="S2024">
        <v>100</v>
      </c>
      <c r="T2024">
        <f>X2024+V2024</f>
        <v>168.10382884628197</v>
      </c>
      <c r="U2024">
        <f>W2024+Y2024</f>
        <v>1.0786225652354535</v>
      </c>
      <c r="V2024">
        <v>73.955174699469168</v>
      </c>
      <c r="W2024">
        <v>0.47604026135380823</v>
      </c>
      <c r="X2024">
        <v>94.148654146812802</v>
      </c>
      <c r="Y2024">
        <v>0.60258230388164524</v>
      </c>
      <c r="Z2024">
        <f>AB2024+AA2024</f>
        <v>17.920162992942199</v>
      </c>
      <c r="AA2024">
        <v>10.971144816026936</v>
      </c>
      <c r="AB2024">
        <v>6.9490181769152644</v>
      </c>
      <c r="AC2024">
        <f>AE2024+AD2024</f>
        <v>53.181527014659316</v>
      </c>
      <c r="AD2024">
        <v>24.326991400003578</v>
      </c>
      <c r="AE2024">
        <v>28.854535614655738</v>
      </c>
      <c r="AF2024">
        <f>AH2024+AG2024</f>
        <v>102.1036998584008</v>
      </c>
      <c r="AG2024">
        <v>41.992631751294496</v>
      </c>
      <c r="AH2024">
        <v>60.111068107106306</v>
      </c>
      <c r="AI2024">
        <f>AK2024+AJ2024</f>
        <v>168.10382884628197</v>
      </c>
      <c r="AJ2024">
        <v>73.955174699469168</v>
      </c>
      <c r="AK2024">
        <v>94.148654146812802</v>
      </c>
      <c r="AM2024">
        <v>100</v>
      </c>
      <c r="AO2024">
        <v>1.5510403377235509</v>
      </c>
    </row>
    <row r="2025" spans="1:44">
      <c r="A2025" s="5" t="s">
        <v>3023</v>
      </c>
      <c r="B2025" s="5" t="s">
        <v>3021</v>
      </c>
      <c r="D2025" s="5">
        <v>2019</v>
      </c>
      <c r="E2025" s="24" t="s">
        <v>3037</v>
      </c>
      <c r="F2025" s="5" t="s">
        <v>89</v>
      </c>
      <c r="G2025">
        <v>18.400511111111111</v>
      </c>
      <c r="H2025">
        <v>109.9922</v>
      </c>
      <c r="I2025" t="s">
        <v>88</v>
      </c>
      <c r="J2025" t="s">
        <v>49</v>
      </c>
      <c r="K2025" s="5" t="s">
        <v>2923</v>
      </c>
      <c r="L2025" s="5" t="s">
        <v>226</v>
      </c>
      <c r="M2025" t="s">
        <v>227</v>
      </c>
      <c r="N2025" t="s">
        <v>226</v>
      </c>
      <c r="O2025" s="5" t="s">
        <v>3049</v>
      </c>
      <c r="S2025">
        <v>92</v>
      </c>
      <c r="T2025">
        <f>X2025+V2025</f>
        <v>119.74863030116111</v>
      </c>
      <c r="U2025">
        <f>W2025+Y2025</f>
        <v>0.81182705276254297</v>
      </c>
      <c r="V2025">
        <v>90.59524503817083</v>
      </c>
      <c r="W2025">
        <v>0.61537933120153088</v>
      </c>
      <c r="X2025">
        <v>29.153385262990284</v>
      </c>
      <c r="Y2025">
        <v>0.19644772156101206</v>
      </c>
      <c r="Z2025">
        <f>AB2025+AA2025</f>
        <v>10.452342475545407</v>
      </c>
      <c r="AA2025">
        <v>7.5961953133337197</v>
      </c>
      <c r="AB2025">
        <v>2.8561471622116867</v>
      </c>
      <c r="AC2025">
        <f>AE2025+AD2025</f>
        <v>22.162563736082795</v>
      </c>
      <c r="AD2025">
        <v>14.922127943778314</v>
      </c>
      <c r="AE2025">
        <v>7.2404357923044804</v>
      </c>
      <c r="AF2025">
        <f>AH2025+AG2025</f>
        <v>101.94163724933613</v>
      </c>
      <c r="AG2025">
        <v>75.896916399839952</v>
      </c>
      <c r="AH2025">
        <v>26.044720849496173</v>
      </c>
      <c r="AM2025">
        <v>92</v>
      </c>
      <c r="AO2025">
        <v>1.5581817508525149</v>
      </c>
    </row>
    <row r="2026" spans="1:44">
      <c r="A2026" s="5" t="s">
        <v>3023</v>
      </c>
      <c r="B2026" s="5" t="s">
        <v>3021</v>
      </c>
      <c r="D2026" s="5">
        <v>2019</v>
      </c>
      <c r="E2026" s="24" t="s">
        <v>3037</v>
      </c>
      <c r="F2026" s="5" t="s">
        <v>89</v>
      </c>
      <c r="G2026">
        <v>18.401388888888889</v>
      </c>
      <c r="H2026">
        <v>109.98820000000001</v>
      </c>
      <c r="I2026" t="s">
        <v>88</v>
      </c>
      <c r="J2026" t="s">
        <v>49</v>
      </c>
      <c r="K2026" s="5" t="s">
        <v>2923</v>
      </c>
      <c r="L2026" s="5" t="s">
        <v>226</v>
      </c>
      <c r="M2026" t="s">
        <v>227</v>
      </c>
      <c r="N2026" t="s">
        <v>226</v>
      </c>
      <c r="O2026" s="5" t="s">
        <v>3050</v>
      </c>
      <c r="S2026">
        <v>100</v>
      </c>
      <c r="T2026">
        <f>X2026+V2026</f>
        <v>187.81005587759012</v>
      </c>
      <c r="U2026">
        <f>W2026+Y2026</f>
        <v>1.2793404519557954</v>
      </c>
      <c r="V2026">
        <v>43.446050115214916</v>
      </c>
      <c r="W2026">
        <v>0.29686700850725173</v>
      </c>
      <c r="X2026">
        <v>144.3640057623752</v>
      </c>
      <c r="Y2026">
        <v>0.98247344344854359</v>
      </c>
      <c r="Z2026">
        <f>AB2026+AA2026</f>
        <v>11.828925083437387</v>
      </c>
      <c r="AA2026">
        <v>10.218975375125513</v>
      </c>
      <c r="AB2026">
        <v>1.6099497083118732</v>
      </c>
      <c r="AC2026">
        <f>AE2026+AD2026</f>
        <v>26.263185831257523</v>
      </c>
      <c r="AD2026">
        <v>20.164203350435503</v>
      </c>
      <c r="AE2026">
        <v>6.0989824808220208</v>
      </c>
      <c r="AF2026">
        <f>AH2026+AG2026</f>
        <v>89.509159041041599</v>
      </c>
      <c r="AG2026">
        <v>30.144835604933647</v>
      </c>
      <c r="AH2026">
        <v>59.364323436107952</v>
      </c>
      <c r="AI2026">
        <f>AK2026+AJ2026</f>
        <v>187.81005587759012</v>
      </c>
      <c r="AJ2026">
        <v>43.446050115214916</v>
      </c>
      <c r="AK2026">
        <v>144.3640057623752</v>
      </c>
      <c r="AM2026">
        <v>100</v>
      </c>
      <c r="AO2026">
        <v>1.4746421623931625</v>
      </c>
    </row>
    <row r="2027" spans="1:44">
      <c r="A2027" t="s">
        <v>2083</v>
      </c>
      <c r="B2027" t="s">
        <v>2082</v>
      </c>
      <c r="D2027">
        <v>2021</v>
      </c>
      <c r="E2027" t="s">
        <v>2280</v>
      </c>
      <c r="F2027" t="s">
        <v>51</v>
      </c>
      <c r="G2027">
        <v>-32.005938890000003</v>
      </c>
      <c r="H2027">
        <v>115.48606940000001</v>
      </c>
      <c r="I2027" t="s">
        <v>2912</v>
      </c>
      <c r="J2027" t="s">
        <v>412</v>
      </c>
      <c r="K2027" t="s">
        <v>2922</v>
      </c>
      <c r="L2027" t="s">
        <v>226</v>
      </c>
      <c r="M2027" s="5" t="s">
        <v>227</v>
      </c>
      <c r="N2027" t="s">
        <v>226</v>
      </c>
      <c r="O2027">
        <v>72</v>
      </c>
      <c r="S2027">
        <v>44</v>
      </c>
      <c r="V2027">
        <v>42.58798968</v>
      </c>
      <c r="W2027">
        <v>0.82047500000000007</v>
      </c>
      <c r="AA2027">
        <v>18.931453129999998</v>
      </c>
      <c r="AD2027">
        <v>31.229692189999998</v>
      </c>
      <c r="AM2027">
        <v>30</v>
      </c>
      <c r="AO2027">
        <v>1.188456818181818</v>
      </c>
      <c r="AR2027">
        <v>11</v>
      </c>
    </row>
    <row r="2028" spans="1:44">
      <c r="A2028" t="s">
        <v>2083</v>
      </c>
      <c r="B2028" t="s">
        <v>2082</v>
      </c>
      <c r="D2028">
        <v>2021</v>
      </c>
      <c r="E2028" t="s">
        <v>2280</v>
      </c>
      <c r="F2028" t="s">
        <v>51</v>
      </c>
      <c r="G2028">
        <v>-32.006302779999999</v>
      </c>
      <c r="H2028">
        <v>115.4857583</v>
      </c>
      <c r="I2028" t="s">
        <v>2912</v>
      </c>
      <c r="J2028" t="s">
        <v>412</v>
      </c>
      <c r="K2028" t="s">
        <v>2922</v>
      </c>
      <c r="L2028" t="s">
        <v>226</v>
      </c>
      <c r="M2028" s="5" t="s">
        <v>227</v>
      </c>
      <c r="N2028" t="s">
        <v>226</v>
      </c>
      <c r="O2028">
        <v>74</v>
      </c>
      <c r="S2028">
        <v>28</v>
      </c>
      <c r="V2028">
        <v>66.811800120000015</v>
      </c>
      <c r="W2028">
        <v>1.5986107142857142</v>
      </c>
      <c r="AA2028">
        <v>30.067514790000008</v>
      </c>
      <c r="AM2028">
        <v>30</v>
      </c>
      <c r="AO2028">
        <v>1.4963178571428575</v>
      </c>
      <c r="AQ2028">
        <v>1.6</v>
      </c>
      <c r="AR2028">
        <v>13</v>
      </c>
    </row>
    <row r="2029" spans="1:44">
      <c r="A2029" t="s">
        <v>2083</v>
      </c>
      <c r="B2029" t="s">
        <v>2082</v>
      </c>
      <c r="D2029">
        <v>2021</v>
      </c>
      <c r="E2029" t="s">
        <v>2280</v>
      </c>
      <c r="F2029" t="s">
        <v>51</v>
      </c>
      <c r="G2029">
        <v>-32.007097219999999</v>
      </c>
      <c r="H2029">
        <v>115.4836528</v>
      </c>
      <c r="I2029" t="s">
        <v>2912</v>
      </c>
      <c r="J2029" t="s">
        <v>412</v>
      </c>
      <c r="K2029" t="s">
        <v>2922</v>
      </c>
      <c r="L2029" t="s">
        <v>226</v>
      </c>
      <c r="M2029" s="5" t="s">
        <v>227</v>
      </c>
      <c r="N2029" t="s">
        <v>226</v>
      </c>
      <c r="O2029">
        <v>73</v>
      </c>
      <c r="S2029">
        <v>44</v>
      </c>
      <c r="V2029">
        <v>66.495630810000023</v>
      </c>
      <c r="W2029">
        <v>1.2071954545454548</v>
      </c>
      <c r="AA2029">
        <v>25.408698900000001</v>
      </c>
      <c r="AD2029">
        <v>47.518710130000002</v>
      </c>
      <c r="AM2029">
        <v>30</v>
      </c>
      <c r="AO2029">
        <v>1.2457340909090913</v>
      </c>
      <c r="AQ2029">
        <v>2</v>
      </c>
      <c r="AR2029">
        <v>16</v>
      </c>
    </row>
    <row r="2030" spans="1:44">
      <c r="A2030" t="s">
        <v>2083</v>
      </c>
      <c r="B2030" t="s">
        <v>2082</v>
      </c>
      <c r="D2030">
        <v>2021</v>
      </c>
      <c r="E2030" t="s">
        <v>2280</v>
      </c>
      <c r="F2030" t="s">
        <v>51</v>
      </c>
      <c r="G2030">
        <v>-32.00627222</v>
      </c>
      <c r="H2030">
        <v>115.4845639</v>
      </c>
      <c r="I2030" t="s">
        <v>2912</v>
      </c>
      <c r="J2030" t="s">
        <v>412</v>
      </c>
      <c r="K2030" t="s">
        <v>2922</v>
      </c>
      <c r="L2030" t="s">
        <v>226</v>
      </c>
      <c r="M2030" s="5" t="s">
        <v>227</v>
      </c>
      <c r="N2030" t="s">
        <v>226</v>
      </c>
      <c r="O2030">
        <v>69</v>
      </c>
      <c r="S2030">
        <v>42</v>
      </c>
      <c r="V2030">
        <v>72.324530469999985</v>
      </c>
      <c r="W2030">
        <v>1.8706857142857136</v>
      </c>
      <c r="AA2030">
        <v>26.510132200000001</v>
      </c>
      <c r="AD2030">
        <v>55.680518949999993</v>
      </c>
      <c r="AM2030">
        <v>30</v>
      </c>
      <c r="AO2030">
        <v>0.93131190476190473</v>
      </c>
      <c r="AQ2030">
        <v>3.3</v>
      </c>
      <c r="AR2030">
        <v>18</v>
      </c>
    </row>
    <row r="2031" spans="1:44">
      <c r="A2031" t="s">
        <v>2083</v>
      </c>
      <c r="B2031" t="s">
        <v>2082</v>
      </c>
      <c r="D2031">
        <v>2021</v>
      </c>
      <c r="E2031" t="s">
        <v>2279</v>
      </c>
      <c r="F2031" t="s">
        <v>51</v>
      </c>
      <c r="G2031">
        <v>-31.998972219999999</v>
      </c>
      <c r="H2031">
        <v>115.5450333</v>
      </c>
      <c r="I2031" t="s">
        <v>2912</v>
      </c>
      <c r="J2031" t="s">
        <v>412</v>
      </c>
      <c r="K2031" t="s">
        <v>2922</v>
      </c>
      <c r="L2031" t="s">
        <v>226</v>
      </c>
      <c r="M2031" s="5" t="s">
        <v>227</v>
      </c>
      <c r="N2031" t="s">
        <v>226</v>
      </c>
      <c r="O2031">
        <v>16</v>
      </c>
      <c r="S2031">
        <v>43</v>
      </c>
      <c r="V2031">
        <v>55.048898840000007</v>
      </c>
      <c r="W2031">
        <v>1.5576279069767445</v>
      </c>
      <c r="AA2031">
        <v>24.923054219999997</v>
      </c>
      <c r="AD2031">
        <v>40.325084160000003</v>
      </c>
      <c r="AM2031">
        <v>30</v>
      </c>
      <c r="AO2031">
        <v>0.85316511627906932</v>
      </c>
      <c r="AR2031">
        <v>19</v>
      </c>
    </row>
    <row r="2032" spans="1:44">
      <c r="A2032" t="s">
        <v>2083</v>
      </c>
      <c r="B2032" t="s">
        <v>2082</v>
      </c>
      <c r="D2032">
        <v>2021</v>
      </c>
      <c r="E2032" t="s">
        <v>2279</v>
      </c>
      <c r="F2032" t="s">
        <v>51</v>
      </c>
      <c r="G2032">
        <v>-31.99906944</v>
      </c>
      <c r="H2032">
        <v>115.5448694</v>
      </c>
      <c r="I2032" t="s">
        <v>2912</v>
      </c>
      <c r="J2032" t="s">
        <v>412</v>
      </c>
      <c r="K2032" t="s">
        <v>2922</v>
      </c>
      <c r="L2032" t="s">
        <v>226</v>
      </c>
      <c r="M2032" s="5" t="s">
        <v>227</v>
      </c>
      <c r="N2032" t="s">
        <v>226</v>
      </c>
      <c r="O2032">
        <v>14</v>
      </c>
      <c r="S2032">
        <v>44</v>
      </c>
      <c r="V2032">
        <v>77.391331559999998</v>
      </c>
      <c r="W2032">
        <v>1.8049772727272724</v>
      </c>
      <c r="AA2032">
        <v>20.163474270000002</v>
      </c>
      <c r="AD2032">
        <v>51.741246459999992</v>
      </c>
      <c r="AM2032">
        <v>30</v>
      </c>
      <c r="AO2032">
        <v>0.97760454545454545</v>
      </c>
      <c r="AQ2032">
        <v>7.2</v>
      </c>
      <c r="AR2032">
        <v>20</v>
      </c>
    </row>
    <row r="2033" spans="1:44">
      <c r="A2033" t="s">
        <v>2083</v>
      </c>
      <c r="B2033" t="s">
        <v>2082</v>
      </c>
      <c r="D2033">
        <v>2021</v>
      </c>
      <c r="E2033" t="s">
        <v>2279</v>
      </c>
      <c r="F2033" t="s">
        <v>51</v>
      </c>
      <c r="G2033">
        <v>-31.999180559999999</v>
      </c>
      <c r="H2033">
        <v>115.5447861</v>
      </c>
      <c r="I2033" t="s">
        <v>2912</v>
      </c>
      <c r="J2033" t="s">
        <v>412</v>
      </c>
      <c r="K2033" t="s">
        <v>2922</v>
      </c>
      <c r="L2033" t="s">
        <v>226</v>
      </c>
      <c r="M2033" s="5" t="s">
        <v>227</v>
      </c>
      <c r="N2033" t="s">
        <v>226</v>
      </c>
      <c r="O2033">
        <v>13</v>
      </c>
      <c r="S2033">
        <v>34</v>
      </c>
      <c r="V2033">
        <v>49.974345540000002</v>
      </c>
      <c r="W2033">
        <v>1.674629411764706</v>
      </c>
      <c r="AA2033">
        <v>23.566287429999999</v>
      </c>
      <c r="AD2033">
        <v>45.588677969999999</v>
      </c>
      <c r="AM2033">
        <v>30</v>
      </c>
      <c r="AO2033">
        <v>0.91127647058823513</v>
      </c>
      <c r="AQ2033">
        <v>6.3</v>
      </c>
      <c r="AR2033">
        <v>21</v>
      </c>
    </row>
    <row r="2034" spans="1:44">
      <c r="A2034" t="s">
        <v>2083</v>
      </c>
      <c r="B2034" t="s">
        <v>2082</v>
      </c>
      <c r="D2034">
        <v>2021</v>
      </c>
      <c r="E2034" t="s">
        <v>2279</v>
      </c>
      <c r="F2034" t="s">
        <v>51</v>
      </c>
      <c r="G2034">
        <v>-31.99898889</v>
      </c>
      <c r="H2034">
        <v>115.5450694</v>
      </c>
      <c r="I2034" t="s">
        <v>2912</v>
      </c>
      <c r="J2034" t="s">
        <v>412</v>
      </c>
      <c r="K2034" t="s">
        <v>2922</v>
      </c>
      <c r="L2034" t="s">
        <v>226</v>
      </c>
      <c r="M2034" s="5" t="s">
        <v>227</v>
      </c>
      <c r="N2034" t="s">
        <v>226</v>
      </c>
      <c r="O2034">
        <v>15</v>
      </c>
      <c r="S2034">
        <v>26</v>
      </c>
      <c r="V2034">
        <v>55.839251000000012</v>
      </c>
      <c r="W2034">
        <v>2.2307384615384618</v>
      </c>
      <c r="AA2034">
        <v>31.900378870000001</v>
      </c>
      <c r="AM2034">
        <v>30</v>
      </c>
      <c r="AO2034">
        <v>0.97010384615384637</v>
      </c>
      <c r="AQ2034">
        <v>7</v>
      </c>
      <c r="AR2034">
        <v>22</v>
      </c>
    </row>
    <row r="2035" spans="1:44">
      <c r="A2035" t="s">
        <v>2083</v>
      </c>
      <c r="B2035" t="s">
        <v>2082</v>
      </c>
      <c r="D2035">
        <v>2021</v>
      </c>
      <c r="E2035" t="s">
        <v>2260</v>
      </c>
      <c r="F2035" t="s">
        <v>51</v>
      </c>
      <c r="G2035">
        <v>-32.002333329999999</v>
      </c>
      <c r="H2035">
        <v>115.5560361</v>
      </c>
      <c r="I2035" t="s">
        <v>50</v>
      </c>
      <c r="J2035" t="s">
        <v>412</v>
      </c>
      <c r="K2035" t="s">
        <v>2922</v>
      </c>
      <c r="L2035" t="s">
        <v>226</v>
      </c>
      <c r="M2035" s="5" t="s">
        <v>227</v>
      </c>
      <c r="N2035" t="s">
        <v>226</v>
      </c>
      <c r="O2035" t="s">
        <v>2271</v>
      </c>
      <c r="S2035">
        <v>36</v>
      </c>
      <c r="V2035">
        <v>38.773291500000006</v>
      </c>
      <c r="W2035">
        <v>0.90555555555555578</v>
      </c>
      <c r="AA2035">
        <v>24.814836</v>
      </c>
      <c r="AD2035">
        <v>35.886527500000007</v>
      </c>
      <c r="AM2035">
        <v>30</v>
      </c>
      <c r="AO2035">
        <v>1.2119194444444445</v>
      </c>
      <c r="AQ2035">
        <v>5.7</v>
      </c>
      <c r="AR2035">
        <v>29</v>
      </c>
    </row>
    <row r="2036" spans="1:44">
      <c r="A2036" t="s">
        <v>2083</v>
      </c>
      <c r="B2036" t="s">
        <v>2082</v>
      </c>
      <c r="D2036">
        <v>2021</v>
      </c>
      <c r="E2036" t="s">
        <v>2260</v>
      </c>
      <c r="F2036" t="s">
        <v>51</v>
      </c>
      <c r="G2036">
        <v>-32.00215</v>
      </c>
      <c r="H2036">
        <v>115.55607500000001</v>
      </c>
      <c r="I2036" t="s">
        <v>50</v>
      </c>
      <c r="J2036" t="s">
        <v>412</v>
      </c>
      <c r="K2036" t="s">
        <v>2922</v>
      </c>
      <c r="L2036" t="s">
        <v>226</v>
      </c>
      <c r="M2036" s="5" t="s">
        <v>227</v>
      </c>
      <c r="N2036" t="s">
        <v>226</v>
      </c>
      <c r="O2036" t="s">
        <v>2270</v>
      </c>
      <c r="S2036">
        <v>40</v>
      </c>
      <c r="V2036">
        <v>30.888569490000005</v>
      </c>
      <c r="W2036">
        <v>0.68271499999999996</v>
      </c>
      <c r="AA2036">
        <v>11.33508836</v>
      </c>
      <c r="AD2036">
        <v>27.416312900000001</v>
      </c>
      <c r="AM2036">
        <v>30</v>
      </c>
      <c r="AO2036">
        <v>1.1621125000000001</v>
      </c>
      <c r="AQ2036">
        <v>4.0999999999999996</v>
      </c>
      <c r="AR2036">
        <v>30</v>
      </c>
    </row>
    <row r="2037" spans="1:44">
      <c r="A2037" t="s">
        <v>2083</v>
      </c>
      <c r="B2037" t="s">
        <v>2082</v>
      </c>
      <c r="D2037">
        <v>2021</v>
      </c>
      <c r="E2037" t="s">
        <v>842</v>
      </c>
      <c r="F2037" t="s">
        <v>51</v>
      </c>
      <c r="G2037">
        <v>-25.889383330000001</v>
      </c>
      <c r="H2037">
        <v>113.84103330000001</v>
      </c>
      <c r="I2037" t="s">
        <v>156</v>
      </c>
      <c r="J2037" t="s">
        <v>49</v>
      </c>
      <c r="K2037" t="s">
        <v>2922</v>
      </c>
      <c r="L2037" t="s">
        <v>226</v>
      </c>
      <c r="M2037" s="5" t="s">
        <v>227</v>
      </c>
      <c r="N2037" t="s">
        <v>226</v>
      </c>
      <c r="O2037" t="s">
        <v>2188</v>
      </c>
      <c r="S2037">
        <v>78</v>
      </c>
      <c r="V2037">
        <v>80.577651869999997</v>
      </c>
      <c r="W2037">
        <v>1.1471794870000001</v>
      </c>
      <c r="AA2037">
        <v>21.776662219999999</v>
      </c>
      <c r="AD2037">
        <v>30.74450126</v>
      </c>
      <c r="AG2037">
        <v>51.453348750000004</v>
      </c>
      <c r="AM2037">
        <v>30</v>
      </c>
      <c r="AO2037">
        <v>1.015810256</v>
      </c>
      <c r="AQ2037">
        <v>18.100000000000001</v>
      </c>
      <c r="AR2037">
        <v>111</v>
      </c>
    </row>
    <row r="2038" spans="1:44">
      <c r="A2038" t="s">
        <v>2083</v>
      </c>
      <c r="B2038" t="s">
        <v>2082</v>
      </c>
      <c r="D2038">
        <v>2021</v>
      </c>
      <c r="E2038" t="s">
        <v>842</v>
      </c>
      <c r="F2038" t="s">
        <v>51</v>
      </c>
      <c r="G2038">
        <v>-25.62091667</v>
      </c>
      <c r="H2038">
        <v>113.5897167</v>
      </c>
      <c r="I2038" t="s">
        <v>156</v>
      </c>
      <c r="J2038" t="s">
        <v>49</v>
      </c>
      <c r="K2038" t="s">
        <v>2922</v>
      </c>
      <c r="L2038" t="s">
        <v>226</v>
      </c>
      <c r="M2038" s="5" t="s">
        <v>227</v>
      </c>
      <c r="N2038" t="s">
        <v>226</v>
      </c>
      <c r="O2038" t="s">
        <v>2185</v>
      </c>
      <c r="S2038">
        <v>74</v>
      </c>
      <c r="V2038">
        <v>104.5845956</v>
      </c>
      <c r="W2038">
        <v>1.431721622</v>
      </c>
      <c r="AA2038">
        <v>28.066286779999999</v>
      </c>
      <c r="AD2038">
        <v>40.831050750000003</v>
      </c>
      <c r="AG2038">
        <v>71.725404889999993</v>
      </c>
      <c r="AM2038">
        <v>30</v>
      </c>
      <c r="AO2038">
        <v>1.046441892</v>
      </c>
      <c r="AQ2038">
        <v>22.4</v>
      </c>
      <c r="AR2038">
        <v>114</v>
      </c>
    </row>
    <row r="2039" spans="1:44">
      <c r="A2039" t="s">
        <v>2083</v>
      </c>
      <c r="B2039" t="s">
        <v>2082</v>
      </c>
      <c r="D2039">
        <v>2021</v>
      </c>
      <c r="E2039" t="s">
        <v>842</v>
      </c>
      <c r="F2039" t="s">
        <v>51</v>
      </c>
      <c r="G2039">
        <v>-25.889350719999999</v>
      </c>
      <c r="H2039">
        <v>113.8408585</v>
      </c>
      <c r="I2039" t="s">
        <v>156</v>
      </c>
      <c r="J2039" t="s">
        <v>49</v>
      </c>
      <c r="K2039" t="s">
        <v>2922</v>
      </c>
      <c r="L2039" t="s">
        <v>226</v>
      </c>
      <c r="M2039" s="5" t="s">
        <v>227</v>
      </c>
      <c r="N2039" t="s">
        <v>226</v>
      </c>
      <c r="O2039" t="s">
        <v>2178</v>
      </c>
      <c r="S2039">
        <v>67</v>
      </c>
      <c r="V2039">
        <v>223.06374450000001</v>
      </c>
      <c r="W2039">
        <v>4.2871641790000004</v>
      </c>
      <c r="AA2039">
        <v>47.190063000000002</v>
      </c>
      <c r="AD2039">
        <v>102.459788</v>
      </c>
      <c r="AG2039">
        <v>173.3768795</v>
      </c>
      <c r="AM2039">
        <v>30</v>
      </c>
      <c r="AO2039">
        <v>0.860155224</v>
      </c>
      <c r="AQ2039">
        <v>23.8</v>
      </c>
      <c r="AR2039">
        <v>121</v>
      </c>
    </row>
    <row r="2040" spans="1:44">
      <c r="A2040" t="s">
        <v>2083</v>
      </c>
      <c r="B2040" t="s">
        <v>2082</v>
      </c>
      <c r="D2040">
        <v>2021</v>
      </c>
      <c r="E2040" t="s">
        <v>2167</v>
      </c>
      <c r="F2040" t="s">
        <v>51</v>
      </c>
      <c r="G2040">
        <v>-16.903689020000002</v>
      </c>
      <c r="H2040">
        <v>145.79221509999999</v>
      </c>
      <c r="I2040" t="s">
        <v>2912</v>
      </c>
      <c r="J2040" t="s">
        <v>49</v>
      </c>
      <c r="K2040" t="s">
        <v>2923</v>
      </c>
      <c r="L2040" t="s">
        <v>226</v>
      </c>
      <c r="M2040" s="5" t="s">
        <v>227</v>
      </c>
      <c r="N2040" t="s">
        <v>226</v>
      </c>
      <c r="O2040">
        <v>1</v>
      </c>
      <c r="S2040">
        <v>24</v>
      </c>
      <c r="V2040">
        <v>8.7978161700000008</v>
      </c>
      <c r="W2040">
        <v>0.39762500000000001</v>
      </c>
      <c r="AA2040">
        <v>5.4636725400000001</v>
      </c>
      <c r="AM2040">
        <v>30</v>
      </c>
      <c r="AO2040">
        <v>0.92267500000000002</v>
      </c>
      <c r="AR2040">
        <v>138</v>
      </c>
    </row>
    <row r="2041" spans="1:44">
      <c r="A2041" t="s">
        <v>2083</v>
      </c>
      <c r="B2041" t="s">
        <v>2082</v>
      </c>
      <c r="D2041">
        <v>2021</v>
      </c>
      <c r="E2041" t="s">
        <v>2167</v>
      </c>
      <c r="F2041" t="s">
        <v>51</v>
      </c>
      <c r="G2041">
        <v>-16.903689020000002</v>
      </c>
      <c r="H2041">
        <v>145.79221509999999</v>
      </c>
      <c r="I2041" t="s">
        <v>2912</v>
      </c>
      <c r="J2041" t="s">
        <v>49</v>
      </c>
      <c r="K2041" t="s">
        <v>2923</v>
      </c>
      <c r="L2041" t="s">
        <v>226</v>
      </c>
      <c r="M2041" s="5" t="s">
        <v>227</v>
      </c>
      <c r="N2041" t="s">
        <v>226</v>
      </c>
      <c r="O2041">
        <v>2</v>
      </c>
      <c r="S2041">
        <v>24</v>
      </c>
      <c r="V2041">
        <v>5.9491214699999997</v>
      </c>
      <c r="W2041">
        <v>0.24804999999999999</v>
      </c>
      <c r="AA2041">
        <v>3.7173349500000001</v>
      </c>
      <c r="AM2041">
        <v>30</v>
      </c>
      <c r="AO2041">
        <v>1.0126625</v>
      </c>
      <c r="AR2041">
        <v>139</v>
      </c>
    </row>
    <row r="2042" spans="1:44">
      <c r="A2042" t="s">
        <v>2083</v>
      </c>
      <c r="B2042" t="s">
        <v>2082</v>
      </c>
      <c r="D2042">
        <v>2021</v>
      </c>
      <c r="E2042" t="s">
        <v>2167</v>
      </c>
      <c r="F2042" t="s">
        <v>51</v>
      </c>
      <c r="G2042">
        <v>-16.903689020000002</v>
      </c>
      <c r="H2042">
        <v>145.79221509999999</v>
      </c>
      <c r="I2042" t="s">
        <v>2912</v>
      </c>
      <c r="J2042" t="s">
        <v>49</v>
      </c>
      <c r="K2042" t="s">
        <v>2923</v>
      </c>
      <c r="L2042" t="s">
        <v>226</v>
      </c>
      <c r="M2042" s="5" t="s">
        <v>227</v>
      </c>
      <c r="N2042" t="s">
        <v>226</v>
      </c>
      <c r="O2042">
        <v>3</v>
      </c>
      <c r="S2042">
        <v>24</v>
      </c>
      <c r="V2042">
        <v>7.2721194599999999</v>
      </c>
      <c r="W2042">
        <v>0.28754999999999997</v>
      </c>
      <c r="AA2042">
        <v>4.5365900400000001</v>
      </c>
      <c r="AM2042">
        <v>30</v>
      </c>
      <c r="AO2042">
        <v>1.0758749999999999</v>
      </c>
      <c r="AR2042" s="2">
        <v>0</v>
      </c>
    </row>
    <row r="2043" spans="1:44">
      <c r="A2043" t="s">
        <v>2083</v>
      </c>
      <c r="B2043" t="s">
        <v>2082</v>
      </c>
      <c r="D2043">
        <v>2021</v>
      </c>
      <c r="E2043" t="s">
        <v>2167</v>
      </c>
      <c r="F2043" t="s">
        <v>51</v>
      </c>
      <c r="G2043">
        <v>-16.903689020000002</v>
      </c>
      <c r="H2043">
        <v>145.79221509999999</v>
      </c>
      <c r="I2043" t="s">
        <v>2912</v>
      </c>
      <c r="J2043" t="s">
        <v>49</v>
      </c>
      <c r="K2043" t="s">
        <v>2923</v>
      </c>
      <c r="L2043" t="s">
        <v>226</v>
      </c>
      <c r="M2043" s="5" t="s">
        <v>227</v>
      </c>
      <c r="N2043" t="s">
        <v>226</v>
      </c>
      <c r="O2043">
        <v>4</v>
      </c>
      <c r="S2043">
        <v>24</v>
      </c>
      <c r="V2043">
        <v>8.1521494499999996</v>
      </c>
      <c r="W2043">
        <v>0.32593749999999999</v>
      </c>
      <c r="AA2043">
        <v>4.8572813100000003</v>
      </c>
      <c r="AM2043">
        <v>30</v>
      </c>
      <c r="AO2043">
        <v>1.0300125</v>
      </c>
      <c r="AR2043" s="2">
        <v>0</v>
      </c>
    </row>
    <row r="2044" spans="1:44">
      <c r="A2044" t="s">
        <v>2083</v>
      </c>
      <c r="B2044" t="s">
        <v>2082</v>
      </c>
      <c r="D2044">
        <v>2021</v>
      </c>
      <c r="E2044" t="s">
        <v>2167</v>
      </c>
      <c r="F2044" t="s">
        <v>51</v>
      </c>
      <c r="G2044">
        <v>-16.903689020000002</v>
      </c>
      <c r="H2044">
        <v>145.79221509999999</v>
      </c>
      <c r="I2044" t="s">
        <v>2912</v>
      </c>
      <c r="J2044" t="s">
        <v>49</v>
      </c>
      <c r="K2044" t="s">
        <v>2923</v>
      </c>
      <c r="L2044" t="s">
        <v>226</v>
      </c>
      <c r="M2044" s="5" t="s">
        <v>227</v>
      </c>
      <c r="N2044" t="s">
        <v>226</v>
      </c>
      <c r="O2044">
        <v>5</v>
      </c>
      <c r="S2044">
        <v>24</v>
      </c>
      <c r="V2044">
        <v>8.3253902100000001</v>
      </c>
      <c r="W2044">
        <v>0.34194999999999998</v>
      </c>
      <c r="AA2044">
        <v>4.4726697</v>
      </c>
      <c r="AM2044">
        <v>30</v>
      </c>
      <c r="AO2044">
        <v>1.0163875</v>
      </c>
      <c r="AR2044">
        <v>142</v>
      </c>
    </row>
    <row r="2045" spans="1:44">
      <c r="A2045" t="s">
        <v>2083</v>
      </c>
      <c r="B2045" t="s">
        <v>2082</v>
      </c>
      <c r="D2045">
        <v>2021</v>
      </c>
      <c r="E2045" t="s">
        <v>2167</v>
      </c>
      <c r="F2045" t="s">
        <v>51</v>
      </c>
      <c r="G2045">
        <v>-16.903689020000002</v>
      </c>
      <c r="H2045">
        <v>145.79221509999999</v>
      </c>
      <c r="I2045" t="s">
        <v>2912</v>
      </c>
      <c r="J2045" t="s">
        <v>49</v>
      </c>
      <c r="K2045" t="s">
        <v>2923</v>
      </c>
      <c r="L2045" t="s">
        <v>226</v>
      </c>
      <c r="M2045" s="5" t="s">
        <v>227</v>
      </c>
      <c r="N2045" t="s">
        <v>226</v>
      </c>
      <c r="O2045">
        <v>6</v>
      </c>
      <c r="S2045">
        <v>24</v>
      </c>
      <c r="V2045">
        <v>5.3979576299999996</v>
      </c>
      <c r="W2045">
        <v>0.20235</v>
      </c>
      <c r="AA2045">
        <v>3.0815164199999998</v>
      </c>
      <c r="AM2045">
        <v>30</v>
      </c>
      <c r="AO2045">
        <v>1.1174625</v>
      </c>
      <c r="AR2045">
        <v>143</v>
      </c>
    </row>
    <row r="2046" spans="1:44">
      <c r="A2046" t="s">
        <v>1490</v>
      </c>
      <c r="B2046" t="s">
        <v>1489</v>
      </c>
      <c r="C2046" t="s">
        <v>1987</v>
      </c>
      <c r="D2046" s="5">
        <v>2012</v>
      </c>
      <c r="E2046" t="s">
        <v>1990</v>
      </c>
      <c r="F2046" t="s">
        <v>253</v>
      </c>
      <c r="G2046">
        <v>20.9254</v>
      </c>
      <c r="H2046">
        <v>-90.3446</v>
      </c>
      <c r="I2046" t="s">
        <v>96</v>
      </c>
      <c r="J2046" t="s">
        <v>217</v>
      </c>
      <c r="K2046" s="5" t="s">
        <v>217</v>
      </c>
      <c r="L2046" t="s">
        <v>226</v>
      </c>
      <c r="M2046" s="5" t="s">
        <v>227</v>
      </c>
      <c r="N2046" t="s">
        <v>226</v>
      </c>
      <c r="O2046" t="s">
        <v>1988</v>
      </c>
      <c r="S2046">
        <v>22</v>
      </c>
      <c r="V2046">
        <v>37.14</v>
      </c>
      <c r="W2046">
        <v>3.33</v>
      </c>
      <c r="AA2046">
        <v>23.089099999999998</v>
      </c>
      <c r="AM2046">
        <v>25</v>
      </c>
      <c r="AO2046">
        <v>0.45</v>
      </c>
    </row>
    <row r="2047" spans="1:44">
      <c r="A2047" s="5" t="s">
        <v>1490</v>
      </c>
      <c r="B2047" s="5" t="s">
        <v>1489</v>
      </c>
      <c r="C2047" s="5" t="s">
        <v>1975</v>
      </c>
      <c r="D2047" s="5">
        <v>2012</v>
      </c>
      <c r="E2047" s="5" t="s">
        <v>1974</v>
      </c>
      <c r="F2047" s="5" t="s">
        <v>66</v>
      </c>
      <c r="G2047" s="5">
        <v>30.128</v>
      </c>
      <c r="H2047" s="5">
        <v>-85.620999999999995</v>
      </c>
      <c r="I2047" s="5" t="s">
        <v>96</v>
      </c>
      <c r="J2047" s="5" t="s">
        <v>217</v>
      </c>
      <c r="K2047" s="5" t="s">
        <v>217</v>
      </c>
      <c r="L2047" s="5" t="s">
        <v>226</v>
      </c>
      <c r="M2047" s="5" t="s">
        <v>227</v>
      </c>
      <c r="N2047" s="5" t="s">
        <v>226</v>
      </c>
      <c r="O2047" s="5" t="s">
        <v>1980</v>
      </c>
      <c r="P2047" s="5"/>
      <c r="Q2047" s="5"/>
      <c r="R2047" s="5"/>
      <c r="S2047" s="5">
        <v>3</v>
      </c>
      <c r="T2047" s="5">
        <v>3.4039999999999999</v>
      </c>
      <c r="U2047" s="5">
        <v>1.04</v>
      </c>
      <c r="V2047" s="5">
        <v>2.3239999999999998</v>
      </c>
      <c r="W2047" s="5">
        <v>0.71</v>
      </c>
      <c r="X2047" s="5">
        <v>1.08009</v>
      </c>
      <c r="Y2047" s="5">
        <v>0.33</v>
      </c>
      <c r="Z2047" s="5"/>
      <c r="AA2047" s="5"/>
      <c r="AB2047" s="5"/>
      <c r="AC2047" s="5"/>
      <c r="AD2047" s="5"/>
      <c r="AE2047" s="5"/>
      <c r="AF2047" s="5"/>
      <c r="AG2047" s="5"/>
      <c r="AH2047" s="5"/>
      <c r="AI2047" s="5"/>
      <c r="AJ2047" s="5"/>
      <c r="AK2047" s="5"/>
      <c r="AL2047" s="5"/>
      <c r="AM2047" s="5">
        <v>3</v>
      </c>
      <c r="AN2047" s="5"/>
      <c r="AO2047" s="5">
        <f t="shared" ref="AO2047:AO2054" si="43">1.40155*0.77675^W2047</f>
        <v>1.1714082860101087</v>
      </c>
      <c r="AP2047" s="5"/>
      <c r="AQ2047" s="5"/>
      <c r="AR2047" s="5" t="s">
        <v>2910</v>
      </c>
    </row>
    <row r="2048" spans="1:44">
      <c r="A2048" s="5" t="s">
        <v>1490</v>
      </c>
      <c r="B2048" s="5" t="s">
        <v>1489</v>
      </c>
      <c r="C2048" s="5" t="s">
        <v>1975</v>
      </c>
      <c r="D2048" s="5">
        <v>2012</v>
      </c>
      <c r="E2048" s="5" t="s">
        <v>1974</v>
      </c>
      <c r="F2048" s="5" t="s">
        <v>66</v>
      </c>
      <c r="G2048" s="5">
        <v>30.167000000000002</v>
      </c>
      <c r="H2048" s="5">
        <v>-85.725999999999999</v>
      </c>
      <c r="I2048" s="5" t="s">
        <v>96</v>
      </c>
      <c r="J2048" s="5" t="s">
        <v>217</v>
      </c>
      <c r="K2048" s="5" t="s">
        <v>217</v>
      </c>
      <c r="L2048" s="5" t="s">
        <v>226</v>
      </c>
      <c r="M2048" s="5" t="s">
        <v>227</v>
      </c>
      <c r="N2048" s="5" t="s">
        <v>226</v>
      </c>
      <c r="O2048" s="5" t="s">
        <v>1979</v>
      </c>
      <c r="P2048" s="5"/>
      <c r="Q2048" s="5"/>
      <c r="R2048" s="5"/>
      <c r="S2048" s="5">
        <v>3</v>
      </c>
      <c r="T2048" s="5">
        <v>4.5170000000000003</v>
      </c>
      <c r="U2048" s="5">
        <v>1.38</v>
      </c>
      <c r="V2048" s="5">
        <v>3.2080000000000002</v>
      </c>
      <c r="W2048" s="5">
        <v>0.98</v>
      </c>
      <c r="X2048" s="5">
        <v>1.3091999999999999</v>
      </c>
      <c r="Y2048" s="5">
        <v>0.4</v>
      </c>
      <c r="Z2048" s="5"/>
      <c r="AA2048" s="5"/>
      <c r="AB2048" s="5"/>
      <c r="AC2048" s="5"/>
      <c r="AD2048" s="5"/>
      <c r="AE2048" s="5"/>
      <c r="AF2048" s="5"/>
      <c r="AG2048" s="5"/>
      <c r="AH2048" s="5"/>
      <c r="AI2048" s="5"/>
      <c r="AJ2048" s="5"/>
      <c r="AK2048" s="5"/>
      <c r="AL2048" s="5"/>
      <c r="AM2048" s="5">
        <v>3</v>
      </c>
      <c r="AN2048" s="5"/>
      <c r="AO2048" s="5">
        <f t="shared" si="43"/>
        <v>1.0941685622312962</v>
      </c>
      <c r="AP2048" s="5"/>
      <c r="AQ2048" s="5"/>
      <c r="AR2048" s="5" t="s">
        <v>2910</v>
      </c>
    </row>
    <row r="2049" spans="1:44">
      <c r="A2049" s="5" t="s">
        <v>1490</v>
      </c>
      <c r="B2049" s="5" t="s">
        <v>1489</v>
      </c>
      <c r="C2049" s="5" t="s">
        <v>1975</v>
      </c>
      <c r="D2049" s="5">
        <v>2012</v>
      </c>
      <c r="E2049" s="5" t="s">
        <v>1974</v>
      </c>
      <c r="F2049" s="5" t="s">
        <v>66</v>
      </c>
      <c r="G2049" s="5">
        <v>30.137</v>
      </c>
      <c r="H2049" s="5">
        <v>-85.691999999999993</v>
      </c>
      <c r="I2049" s="5" t="s">
        <v>96</v>
      </c>
      <c r="J2049" s="5" t="s">
        <v>217</v>
      </c>
      <c r="K2049" s="5" t="s">
        <v>217</v>
      </c>
      <c r="L2049" s="5" t="s">
        <v>226</v>
      </c>
      <c r="M2049" s="5" t="s">
        <v>227</v>
      </c>
      <c r="N2049" s="5" t="s">
        <v>226</v>
      </c>
      <c r="O2049" s="5" t="s">
        <v>1978</v>
      </c>
      <c r="P2049" s="5"/>
      <c r="Q2049" s="5"/>
      <c r="R2049" s="5"/>
      <c r="S2049" s="5">
        <v>3</v>
      </c>
      <c r="T2049" s="5">
        <v>1.8660000000000001</v>
      </c>
      <c r="U2049" s="5">
        <v>0.56999999999999995</v>
      </c>
      <c r="V2049" s="5">
        <v>1.3420000000000001</v>
      </c>
      <c r="W2049" s="5">
        <v>0.41</v>
      </c>
      <c r="X2049" s="5">
        <v>0.52368000000000003</v>
      </c>
      <c r="Y2049" s="5">
        <v>0.16</v>
      </c>
      <c r="Z2049" s="5"/>
      <c r="AA2049" s="5"/>
      <c r="AB2049" s="5"/>
      <c r="AC2049" s="5"/>
      <c r="AD2049" s="5"/>
      <c r="AE2049" s="5"/>
      <c r="AF2049" s="5"/>
      <c r="AG2049" s="5"/>
      <c r="AH2049" s="5"/>
      <c r="AI2049" s="5"/>
      <c r="AJ2049" s="5"/>
      <c r="AK2049" s="5"/>
      <c r="AL2049" s="5"/>
      <c r="AM2049" s="5">
        <v>3</v>
      </c>
      <c r="AN2049" s="5"/>
      <c r="AO2049" s="5">
        <f t="shared" si="43"/>
        <v>1.2636415952517777</v>
      </c>
      <c r="AP2049" s="5"/>
      <c r="AQ2049" s="5"/>
      <c r="AR2049" s="5" t="s">
        <v>2910</v>
      </c>
    </row>
    <row r="2050" spans="1:44">
      <c r="A2050" s="5" t="s">
        <v>1490</v>
      </c>
      <c r="B2050" s="5" t="s">
        <v>1489</v>
      </c>
      <c r="C2050" s="5" t="s">
        <v>1975</v>
      </c>
      <c r="D2050" s="5">
        <v>2012</v>
      </c>
      <c r="E2050" s="5" t="s">
        <v>1974</v>
      </c>
      <c r="F2050" s="5" t="s">
        <v>66</v>
      </c>
      <c r="G2050" s="5">
        <v>30.094000000000001</v>
      </c>
      <c r="H2050" s="5">
        <v>-85.664000000000001</v>
      </c>
      <c r="I2050" s="5" t="s">
        <v>96</v>
      </c>
      <c r="J2050" s="5" t="s">
        <v>217</v>
      </c>
      <c r="K2050" s="5" t="s">
        <v>217</v>
      </c>
      <c r="L2050" s="5" t="s">
        <v>226</v>
      </c>
      <c r="M2050" s="5" t="s">
        <v>227</v>
      </c>
      <c r="N2050" s="5" t="s">
        <v>226</v>
      </c>
      <c r="O2050" s="5" t="s">
        <v>1977</v>
      </c>
      <c r="P2050" s="5"/>
      <c r="Q2050" s="5"/>
      <c r="R2050" s="5"/>
      <c r="S2050" s="5">
        <v>3</v>
      </c>
      <c r="T2050" s="5">
        <v>2.2909999999999999</v>
      </c>
      <c r="U2050" s="5">
        <v>0.7</v>
      </c>
      <c r="V2050" s="5">
        <v>1.407</v>
      </c>
      <c r="W2050" s="5">
        <v>0.43</v>
      </c>
      <c r="X2050" s="5">
        <v>0.88371</v>
      </c>
      <c r="Y2050" s="5">
        <v>0.27</v>
      </c>
      <c r="Z2050" s="5"/>
      <c r="AA2050" s="5"/>
      <c r="AB2050" s="5"/>
      <c r="AC2050" s="5"/>
      <c r="AD2050" s="5"/>
      <c r="AE2050" s="5"/>
      <c r="AF2050" s="5"/>
      <c r="AG2050" s="5"/>
      <c r="AH2050" s="5"/>
      <c r="AI2050" s="5"/>
      <c r="AJ2050" s="5"/>
      <c r="AK2050" s="5"/>
      <c r="AL2050" s="5"/>
      <c r="AM2050" s="5">
        <v>3</v>
      </c>
      <c r="AN2050" s="5"/>
      <c r="AO2050" s="5">
        <f t="shared" si="43"/>
        <v>1.2572728529554176</v>
      </c>
      <c r="AP2050" s="5"/>
      <c r="AQ2050" s="5"/>
      <c r="AR2050" s="5" t="s">
        <v>2910</v>
      </c>
    </row>
    <row r="2051" spans="1:44">
      <c r="A2051" s="5" t="s">
        <v>1490</v>
      </c>
      <c r="B2051" s="5" t="s">
        <v>1489</v>
      </c>
      <c r="C2051" s="5" t="s">
        <v>1975</v>
      </c>
      <c r="D2051" s="5">
        <v>2012</v>
      </c>
      <c r="E2051" s="5" t="s">
        <v>1974</v>
      </c>
      <c r="F2051" s="5" t="s">
        <v>66</v>
      </c>
      <c r="G2051" s="5">
        <v>30.14</v>
      </c>
      <c r="H2051" s="5">
        <v>-85.64</v>
      </c>
      <c r="I2051" s="5" t="s">
        <v>96</v>
      </c>
      <c r="J2051" s="5" t="s">
        <v>217</v>
      </c>
      <c r="K2051" s="5" t="s">
        <v>217</v>
      </c>
      <c r="L2051" s="5" t="s">
        <v>226</v>
      </c>
      <c r="M2051" s="5" t="s">
        <v>227</v>
      </c>
      <c r="N2051" s="5" t="s">
        <v>226</v>
      </c>
      <c r="O2051" s="5" t="s">
        <v>1976</v>
      </c>
      <c r="P2051" s="5"/>
      <c r="Q2051" s="5"/>
      <c r="R2051" s="5"/>
      <c r="S2051" s="5">
        <v>3</v>
      </c>
      <c r="T2051" s="5">
        <v>4.2880000000000003</v>
      </c>
      <c r="U2051" s="5">
        <v>1.31</v>
      </c>
      <c r="V2051" s="5">
        <v>3.5019999999999998</v>
      </c>
      <c r="W2051" s="5">
        <v>1.07</v>
      </c>
      <c r="X2051" s="5">
        <v>0.78552</v>
      </c>
      <c r="Y2051" s="5">
        <v>0.24</v>
      </c>
      <c r="Z2051" s="5"/>
      <c r="AA2051" s="5"/>
      <c r="AB2051" s="5"/>
      <c r="AC2051" s="5"/>
      <c r="AD2051" s="5"/>
      <c r="AE2051" s="5"/>
      <c r="AF2051" s="5"/>
      <c r="AG2051" s="5"/>
      <c r="AH2051" s="5"/>
      <c r="AI2051" s="5"/>
      <c r="AJ2051" s="5"/>
      <c r="AK2051" s="5"/>
      <c r="AL2051" s="5"/>
      <c r="AM2051" s="5">
        <v>3</v>
      </c>
      <c r="AN2051" s="5"/>
      <c r="AO2051" s="5">
        <f t="shared" si="43"/>
        <v>1.0695708199810197</v>
      </c>
      <c r="AP2051" s="5"/>
      <c r="AQ2051" s="5"/>
      <c r="AR2051" s="5" t="s">
        <v>2910</v>
      </c>
    </row>
    <row r="2052" spans="1:44">
      <c r="A2052" s="5" t="s">
        <v>1490</v>
      </c>
      <c r="B2052" s="5" t="s">
        <v>1489</v>
      </c>
      <c r="C2052" s="5" t="s">
        <v>1972</v>
      </c>
      <c r="D2052" s="5">
        <v>2012</v>
      </c>
      <c r="E2052" s="5" t="s">
        <v>1973</v>
      </c>
      <c r="F2052" s="5" t="s">
        <v>66</v>
      </c>
      <c r="G2052" s="5">
        <v>27.75</v>
      </c>
      <c r="H2052" s="5">
        <v>-97.23</v>
      </c>
      <c r="I2052" s="5" t="s">
        <v>96</v>
      </c>
      <c r="J2052" s="5" t="s">
        <v>217</v>
      </c>
      <c r="K2052" s="5" t="s">
        <v>217</v>
      </c>
      <c r="L2052" s="5" t="s">
        <v>226</v>
      </c>
      <c r="M2052" s="5" t="s">
        <v>227</v>
      </c>
      <c r="N2052" s="5" t="s">
        <v>226</v>
      </c>
      <c r="O2052" s="5" t="s">
        <v>1971</v>
      </c>
      <c r="P2052" s="5"/>
      <c r="Q2052" s="5"/>
      <c r="R2052" s="5"/>
      <c r="S2052" s="5">
        <v>8</v>
      </c>
      <c r="T2052" s="5"/>
      <c r="U2052" s="5"/>
      <c r="V2052" s="5">
        <v>32.598999999999997</v>
      </c>
      <c r="W2052" s="5">
        <v>3.7349999999999999</v>
      </c>
      <c r="X2052" s="5"/>
      <c r="Y2052" s="5"/>
      <c r="Z2052" s="5"/>
      <c r="AA2052" s="5"/>
      <c r="AB2052" s="5"/>
      <c r="AC2052" s="5"/>
      <c r="AD2052" s="5"/>
      <c r="AE2052" s="5"/>
      <c r="AF2052" s="5"/>
      <c r="AG2052" s="5"/>
      <c r="AH2052" s="5"/>
      <c r="AI2052" s="5"/>
      <c r="AJ2052" s="5"/>
      <c r="AK2052" s="5"/>
      <c r="AL2052" s="5"/>
      <c r="AM2052" s="5">
        <v>8</v>
      </c>
      <c r="AN2052" s="5"/>
      <c r="AO2052" s="5">
        <f t="shared" si="43"/>
        <v>0.54551802992320808</v>
      </c>
      <c r="AP2052" s="5"/>
      <c r="AQ2052" s="5"/>
      <c r="AR2052" s="5" t="s">
        <v>2910</v>
      </c>
    </row>
    <row r="2053" spans="1:44">
      <c r="A2053" s="5" t="s">
        <v>1490</v>
      </c>
      <c r="B2053" s="5" t="s">
        <v>1489</v>
      </c>
      <c r="C2053" s="5" t="s">
        <v>1972</v>
      </c>
      <c r="D2053" s="5">
        <v>2012</v>
      </c>
      <c r="E2053" s="5" t="s">
        <v>1137</v>
      </c>
      <c r="F2053" s="5" t="s">
        <v>66</v>
      </c>
      <c r="G2053" s="5">
        <v>27.52</v>
      </c>
      <c r="H2053" s="5">
        <v>-97.3</v>
      </c>
      <c r="I2053" s="5" t="s">
        <v>96</v>
      </c>
      <c r="J2053" s="5" t="s">
        <v>217</v>
      </c>
      <c r="K2053" s="5" t="s">
        <v>217</v>
      </c>
      <c r="L2053" s="5" t="s">
        <v>226</v>
      </c>
      <c r="M2053" s="5" t="s">
        <v>227</v>
      </c>
      <c r="N2053" s="5" t="s">
        <v>226</v>
      </c>
      <c r="O2053" s="5" t="s">
        <v>1971</v>
      </c>
      <c r="P2053" s="5"/>
      <c r="Q2053" s="5"/>
      <c r="R2053" s="5"/>
      <c r="S2053" s="5">
        <v>8</v>
      </c>
      <c r="T2053" s="5"/>
      <c r="U2053" s="5"/>
      <c r="V2053" s="5">
        <v>18.547000000000001</v>
      </c>
      <c r="W2053" s="5">
        <v>2.125</v>
      </c>
      <c r="X2053" s="5"/>
      <c r="Y2053" s="5"/>
      <c r="Z2053" s="5"/>
      <c r="AA2053" s="5"/>
      <c r="AB2053" s="5"/>
      <c r="AC2053" s="5"/>
      <c r="AD2053" s="5"/>
      <c r="AE2053" s="5"/>
      <c r="AF2053" s="5"/>
      <c r="AG2053" s="5"/>
      <c r="AH2053" s="5"/>
      <c r="AI2053" s="5"/>
      <c r="AJ2053" s="5"/>
      <c r="AK2053" s="5"/>
      <c r="AL2053" s="5"/>
      <c r="AM2053" s="5">
        <v>8</v>
      </c>
      <c r="AN2053" s="5"/>
      <c r="AO2053" s="5">
        <f t="shared" si="43"/>
        <v>0.81932513333509915</v>
      </c>
      <c r="AP2053" s="5"/>
      <c r="AQ2053" s="5"/>
      <c r="AR2053" s="5" t="s">
        <v>2910</v>
      </c>
    </row>
    <row r="2054" spans="1:44">
      <c r="A2054" s="5" t="s">
        <v>1490</v>
      </c>
      <c r="B2054" s="5" t="s">
        <v>1489</v>
      </c>
      <c r="C2054" s="5" t="s">
        <v>1962</v>
      </c>
      <c r="D2054" s="5">
        <v>2012</v>
      </c>
      <c r="E2054" s="5" t="s">
        <v>1966</v>
      </c>
      <c r="F2054" s="5" t="s">
        <v>253</v>
      </c>
      <c r="G2054" s="5">
        <v>19.77</v>
      </c>
      <c r="H2054" s="5">
        <v>-87.48</v>
      </c>
      <c r="I2054" s="5" t="s">
        <v>96</v>
      </c>
      <c r="J2054" s="5" t="s">
        <v>217</v>
      </c>
      <c r="K2054" s="5" t="s">
        <v>217</v>
      </c>
      <c r="L2054" s="5" t="s">
        <v>226</v>
      </c>
      <c r="M2054" s="5" t="s">
        <v>227</v>
      </c>
      <c r="N2054" s="5" t="s">
        <v>226</v>
      </c>
      <c r="O2054" s="5" t="s">
        <v>1965</v>
      </c>
      <c r="P2054" s="5"/>
      <c r="Q2054" s="5"/>
      <c r="R2054" s="5"/>
      <c r="S2054" s="5">
        <v>10</v>
      </c>
      <c r="T2054" s="5"/>
      <c r="U2054" s="5"/>
      <c r="V2054" s="5">
        <v>16.835000000000001</v>
      </c>
      <c r="W2054" s="5">
        <v>1.53</v>
      </c>
      <c r="X2054" s="5"/>
      <c r="Y2054" s="5"/>
      <c r="Z2054" s="5"/>
      <c r="AA2054" s="5"/>
      <c r="AB2054" s="5"/>
      <c r="AC2054" s="5"/>
      <c r="AD2054" s="5"/>
      <c r="AE2054" s="5"/>
      <c r="AF2054" s="5"/>
      <c r="AG2054" s="5"/>
      <c r="AH2054" s="5"/>
      <c r="AI2054" s="5"/>
      <c r="AJ2054" s="5"/>
      <c r="AK2054" s="5"/>
      <c r="AL2054" s="5"/>
      <c r="AM2054" s="5">
        <v>10</v>
      </c>
      <c r="AN2054" s="5"/>
      <c r="AO2054" s="5">
        <f t="shared" si="43"/>
        <v>0.95222356846493861</v>
      </c>
      <c r="AP2054" s="5"/>
      <c r="AQ2054" s="5"/>
      <c r="AR2054" s="5" t="s">
        <v>2910</v>
      </c>
    </row>
    <row r="2055" spans="1:44">
      <c r="A2055" s="5" t="s">
        <v>1490</v>
      </c>
      <c r="B2055" s="5" t="s">
        <v>1489</v>
      </c>
      <c r="C2055" s="5" t="s">
        <v>1962</v>
      </c>
      <c r="D2055" s="5">
        <v>2012</v>
      </c>
      <c r="E2055" s="5" t="s">
        <v>1964</v>
      </c>
      <c r="F2055" s="5" t="s">
        <v>897</v>
      </c>
      <c r="G2055" s="5">
        <v>6.8849999999999998</v>
      </c>
      <c r="H2055" s="5">
        <v>126.23</v>
      </c>
      <c r="I2055" s="5" t="s">
        <v>2912</v>
      </c>
      <c r="J2055" s="5" t="s">
        <v>49</v>
      </c>
      <c r="K2055" s="5" t="s">
        <v>2923</v>
      </c>
      <c r="L2055" s="5" t="s">
        <v>226</v>
      </c>
      <c r="M2055" s="5" t="s">
        <v>227</v>
      </c>
      <c r="N2055" s="5" t="s">
        <v>226</v>
      </c>
      <c r="O2055" s="5" t="s">
        <v>1963</v>
      </c>
      <c r="P2055" s="5"/>
      <c r="Q2055" s="5"/>
      <c r="R2055" s="5"/>
      <c r="S2055" s="5">
        <v>10</v>
      </c>
      <c r="T2055" s="5"/>
      <c r="U2055" s="5"/>
      <c r="V2055" s="5">
        <v>14.108000000000001</v>
      </c>
      <c r="W2055" s="5">
        <v>1.31</v>
      </c>
      <c r="X2055" s="5"/>
      <c r="Y2055" s="5"/>
      <c r="Z2055" s="5"/>
      <c r="AA2055" s="5"/>
      <c r="AB2055" s="5"/>
      <c r="AC2055" s="5"/>
      <c r="AD2055" s="5"/>
      <c r="AE2055" s="5"/>
      <c r="AF2055" s="5"/>
      <c r="AG2055" s="5"/>
      <c r="AH2055" s="5"/>
      <c r="AI2055" s="5"/>
      <c r="AJ2055" s="5"/>
      <c r="AK2055" s="5"/>
      <c r="AL2055" s="5"/>
      <c r="AM2055" s="5">
        <v>10</v>
      </c>
      <c r="AN2055" s="5"/>
      <c r="AO2055" s="5">
        <f>1.37689*0.89689^W2055</f>
        <v>1.1939539425288588</v>
      </c>
      <c r="AP2055" s="5"/>
      <c r="AQ2055" s="5"/>
      <c r="AR2055" s="5" t="s">
        <v>2910</v>
      </c>
    </row>
    <row r="2056" spans="1:44">
      <c r="A2056" s="5" t="s">
        <v>1490</v>
      </c>
      <c r="B2056" s="5" t="s">
        <v>1489</v>
      </c>
      <c r="C2056" s="5" t="s">
        <v>1884</v>
      </c>
      <c r="D2056" s="5">
        <v>2012</v>
      </c>
      <c r="E2056" s="5" t="s">
        <v>1883</v>
      </c>
      <c r="F2056" s="5" t="s">
        <v>81</v>
      </c>
      <c r="G2056" s="5">
        <v>-4.1399999999999997</v>
      </c>
      <c r="H2056" s="5">
        <v>119.36</v>
      </c>
      <c r="I2056" s="5" t="s">
        <v>2912</v>
      </c>
      <c r="J2056" s="5" t="s">
        <v>49</v>
      </c>
      <c r="K2056" t="s">
        <v>2923</v>
      </c>
      <c r="L2056" s="5" t="s">
        <v>226</v>
      </c>
      <c r="M2056" s="5" t="s">
        <v>227</v>
      </c>
      <c r="N2056" s="5" t="s">
        <v>226</v>
      </c>
      <c r="O2056" s="5" t="s">
        <v>1886</v>
      </c>
      <c r="P2056" s="5"/>
      <c r="Q2056" s="5"/>
      <c r="R2056" s="5"/>
      <c r="S2056" s="5">
        <v>20</v>
      </c>
      <c r="T2056" s="5">
        <v>198.56200000000001</v>
      </c>
      <c r="U2056" s="5">
        <v>9.1</v>
      </c>
      <c r="V2056" s="5">
        <v>93.83</v>
      </c>
      <c r="W2056" s="5">
        <v>4.3</v>
      </c>
      <c r="X2056" s="5">
        <v>104.736</v>
      </c>
      <c r="Y2056" s="5">
        <v>4.8</v>
      </c>
      <c r="Z2056" s="5">
        <v>137.81950000000001</v>
      </c>
      <c r="AA2056" s="5">
        <v>65.123500000000007</v>
      </c>
      <c r="AB2056" s="5">
        <v>72.695999999999998</v>
      </c>
      <c r="AC2056" s="5"/>
      <c r="AD2056" s="5"/>
      <c r="AE2056" s="5"/>
      <c r="AF2056" s="5"/>
      <c r="AG2056" s="5"/>
      <c r="AH2056" s="5"/>
      <c r="AI2056" s="5"/>
      <c r="AJ2056" s="5"/>
      <c r="AK2056" s="5"/>
      <c r="AL2056" s="5"/>
      <c r="AM2056" s="5">
        <v>20</v>
      </c>
      <c r="AN2056" s="5"/>
      <c r="AO2056" s="5">
        <f>1.37689*0.89689^W2056</f>
        <v>0.86233840373246751</v>
      </c>
      <c r="AP2056" s="5"/>
      <c r="AQ2056" s="5"/>
      <c r="AR2056" s="5" t="s">
        <v>2910</v>
      </c>
    </row>
    <row r="2057" spans="1:44">
      <c r="A2057" s="5" t="s">
        <v>1490</v>
      </c>
      <c r="B2057" s="5" t="s">
        <v>1489</v>
      </c>
      <c r="C2057" s="5" t="s">
        <v>1884</v>
      </c>
      <c r="D2057" s="5">
        <v>2012</v>
      </c>
      <c r="E2057" s="5" t="s">
        <v>1883</v>
      </c>
      <c r="F2057" s="5" t="s">
        <v>81</v>
      </c>
      <c r="G2057" s="5">
        <v>-4.1399999999999997</v>
      </c>
      <c r="H2057" s="5">
        <v>119.36</v>
      </c>
      <c r="I2057" s="5" t="s">
        <v>2912</v>
      </c>
      <c r="J2057" s="5" t="s">
        <v>49</v>
      </c>
      <c r="K2057" t="s">
        <v>2923</v>
      </c>
      <c r="L2057" s="5" t="s">
        <v>226</v>
      </c>
      <c r="M2057" s="5" t="s">
        <v>227</v>
      </c>
      <c r="N2057" s="5" t="s">
        <v>226</v>
      </c>
      <c r="O2057" s="5" t="s">
        <v>1885</v>
      </c>
      <c r="P2057" s="5"/>
      <c r="Q2057" s="5"/>
      <c r="R2057" s="5"/>
      <c r="S2057" s="5">
        <v>20</v>
      </c>
      <c r="T2057" s="5">
        <v>229.11</v>
      </c>
      <c r="U2057" s="5">
        <v>10.5</v>
      </c>
      <c r="V2057" s="5">
        <v>45.82</v>
      </c>
      <c r="W2057" s="5">
        <v>2.1</v>
      </c>
      <c r="X2057" s="5">
        <v>183.28800000000001</v>
      </c>
      <c r="Y2057" s="5">
        <v>8.4</v>
      </c>
      <c r="Z2057" s="5">
        <v>159.02250000000001</v>
      </c>
      <c r="AA2057" s="5">
        <v>31.804500000000001</v>
      </c>
      <c r="AB2057" s="5">
        <v>127.218</v>
      </c>
      <c r="AC2057" s="5"/>
      <c r="AD2057" s="5"/>
      <c r="AE2057" s="5"/>
      <c r="AF2057" s="5"/>
      <c r="AG2057" s="5"/>
      <c r="AH2057" s="5"/>
      <c r="AI2057" s="5"/>
      <c r="AJ2057" s="5"/>
      <c r="AK2057" s="5"/>
      <c r="AL2057" s="5"/>
      <c r="AM2057" s="5">
        <v>20</v>
      </c>
      <c r="AN2057" s="5"/>
      <c r="AO2057" s="5">
        <f>1.37689*0.89689^W2057</f>
        <v>1.0955987487480328</v>
      </c>
      <c r="AP2057" s="5"/>
      <c r="AQ2057" s="5"/>
      <c r="AR2057" s="5" t="s">
        <v>2910</v>
      </c>
    </row>
    <row r="2058" spans="1:44">
      <c r="A2058" s="5" t="s">
        <v>1490</v>
      </c>
      <c r="B2058" s="5" t="s">
        <v>1489</v>
      </c>
      <c r="C2058" s="5" t="s">
        <v>1884</v>
      </c>
      <c r="D2058" s="5">
        <v>2012</v>
      </c>
      <c r="E2058" s="5" t="s">
        <v>1883</v>
      </c>
      <c r="F2058" s="5" t="s">
        <v>81</v>
      </c>
      <c r="G2058" s="5">
        <v>-4.1399999999999997</v>
      </c>
      <c r="H2058" s="5">
        <v>119.36</v>
      </c>
      <c r="I2058" s="5" t="s">
        <v>2912</v>
      </c>
      <c r="J2058" s="5" t="s">
        <v>49</v>
      </c>
      <c r="K2058" t="s">
        <v>2923</v>
      </c>
      <c r="L2058" s="5" t="s">
        <v>226</v>
      </c>
      <c r="M2058" s="5" t="s">
        <v>227</v>
      </c>
      <c r="N2058" s="5" t="s">
        <v>226</v>
      </c>
      <c r="O2058" s="5" t="s">
        <v>1882</v>
      </c>
      <c r="P2058" s="5"/>
      <c r="Q2058" s="5"/>
      <c r="R2058" s="5"/>
      <c r="S2058" s="5">
        <v>20</v>
      </c>
      <c r="T2058" s="5">
        <v>244.38399999999999</v>
      </c>
      <c r="U2058" s="5">
        <v>11.2</v>
      </c>
      <c r="V2058" s="5">
        <v>26.18</v>
      </c>
      <c r="W2058" s="5">
        <v>1.2</v>
      </c>
      <c r="X2058" s="5">
        <v>218.2</v>
      </c>
      <c r="Y2058" s="5">
        <v>10</v>
      </c>
      <c r="Z2058" s="5">
        <v>169.624</v>
      </c>
      <c r="AA2058" s="5">
        <v>18.173999999999999</v>
      </c>
      <c r="AB2058" s="5">
        <v>151.44999999999999</v>
      </c>
      <c r="AC2058" s="5"/>
      <c r="AD2058" s="5"/>
      <c r="AE2058" s="5"/>
      <c r="AF2058" s="5"/>
      <c r="AG2058" s="5"/>
      <c r="AH2058" s="5"/>
      <c r="AI2058" s="5"/>
      <c r="AJ2058" s="5"/>
      <c r="AK2058" s="5"/>
      <c r="AL2058" s="5"/>
      <c r="AM2058" s="5">
        <v>20</v>
      </c>
      <c r="AN2058" s="5"/>
      <c r="AO2058" s="5">
        <f>1.37689*0.89689^W2058</f>
        <v>1.2083319637962235</v>
      </c>
      <c r="AP2058" s="5"/>
      <c r="AQ2058" s="5"/>
      <c r="AR2058" s="5" t="s">
        <v>2910</v>
      </c>
    </row>
    <row r="2059" spans="1:44">
      <c r="A2059" s="5" t="s">
        <v>1490</v>
      </c>
      <c r="B2059" s="5" t="s">
        <v>1489</v>
      </c>
      <c r="C2059" s="5" t="s">
        <v>1853</v>
      </c>
      <c r="D2059" s="5">
        <v>2012</v>
      </c>
      <c r="E2059" s="5" t="s">
        <v>1821</v>
      </c>
      <c r="F2059" s="5" t="s">
        <v>66</v>
      </c>
      <c r="G2059" s="5">
        <v>30.376000000000001</v>
      </c>
      <c r="H2059" s="5">
        <v>-87.012</v>
      </c>
      <c r="I2059" s="5" t="s">
        <v>96</v>
      </c>
      <c r="J2059" s="5" t="s">
        <v>217</v>
      </c>
      <c r="K2059" s="5" t="s">
        <v>217</v>
      </c>
      <c r="L2059" s="5" t="s">
        <v>226</v>
      </c>
      <c r="M2059" s="5" t="s">
        <v>227</v>
      </c>
      <c r="N2059" s="5" t="s">
        <v>226</v>
      </c>
      <c r="O2059" s="5" t="s">
        <v>1852</v>
      </c>
      <c r="P2059" s="5"/>
      <c r="Q2059" s="5"/>
      <c r="R2059" s="5"/>
      <c r="S2059" s="5">
        <v>5</v>
      </c>
      <c r="T2059" s="5"/>
      <c r="U2059" s="5"/>
      <c r="V2059" s="5">
        <v>4.91</v>
      </c>
      <c r="W2059" s="5">
        <v>0.9</v>
      </c>
      <c r="X2059" s="5"/>
      <c r="Y2059" s="5"/>
      <c r="Z2059" s="5"/>
      <c r="AA2059" s="5"/>
      <c r="AB2059" s="5"/>
      <c r="AC2059" s="5"/>
      <c r="AD2059" s="5"/>
      <c r="AE2059" s="5"/>
      <c r="AF2059" s="5"/>
      <c r="AG2059" s="5"/>
      <c r="AH2059" s="5"/>
      <c r="AI2059" s="5"/>
      <c r="AJ2059" s="5"/>
      <c r="AK2059" s="5"/>
      <c r="AL2059" s="5"/>
      <c r="AM2059" s="5">
        <v>5</v>
      </c>
      <c r="AN2059" s="5"/>
      <c r="AO2059" s="5">
        <f t="shared" ref="AO2059:AO2069" si="44">1.40155*0.77675^W2059</f>
        <v>1.1165077229817399</v>
      </c>
      <c r="AP2059" s="5"/>
      <c r="AQ2059" s="5"/>
      <c r="AR2059" s="5" t="s">
        <v>2910</v>
      </c>
    </row>
    <row r="2060" spans="1:44">
      <c r="A2060" s="5" t="s">
        <v>1490</v>
      </c>
      <c r="B2060" s="5" t="s">
        <v>1489</v>
      </c>
      <c r="C2060" s="5" t="s">
        <v>1853</v>
      </c>
      <c r="D2060" s="5">
        <v>2012</v>
      </c>
      <c r="E2060" s="5" t="s">
        <v>1821</v>
      </c>
      <c r="F2060" s="5" t="s">
        <v>66</v>
      </c>
      <c r="G2060" s="5">
        <v>30.376000000000001</v>
      </c>
      <c r="H2060" s="5">
        <v>-87.012</v>
      </c>
      <c r="I2060" s="5" t="s">
        <v>96</v>
      </c>
      <c r="J2060" s="5" t="s">
        <v>217</v>
      </c>
      <c r="K2060" s="5" t="s">
        <v>217</v>
      </c>
      <c r="L2060" s="5" t="s">
        <v>226</v>
      </c>
      <c r="M2060" s="5" t="s">
        <v>227</v>
      </c>
      <c r="N2060" s="5" t="s">
        <v>226</v>
      </c>
      <c r="O2060" s="5" t="s">
        <v>1850</v>
      </c>
      <c r="P2060" s="5"/>
      <c r="Q2060" s="5"/>
      <c r="R2060" s="5"/>
      <c r="S2060" s="5">
        <v>5</v>
      </c>
      <c r="T2060" s="5"/>
      <c r="U2060" s="5"/>
      <c r="V2060" s="5">
        <v>6</v>
      </c>
      <c r="W2060" s="5">
        <v>1.1000000000000001</v>
      </c>
      <c r="X2060" s="5"/>
      <c r="Y2060" s="5"/>
      <c r="Z2060" s="5"/>
      <c r="AA2060" s="5"/>
      <c r="AB2060" s="5"/>
      <c r="AC2060" s="5"/>
      <c r="AD2060" s="5"/>
      <c r="AE2060" s="5"/>
      <c r="AF2060" s="5"/>
      <c r="AG2060" s="5"/>
      <c r="AH2060" s="5"/>
      <c r="AI2060" s="5"/>
      <c r="AJ2060" s="5"/>
      <c r="AK2060" s="5"/>
      <c r="AL2060" s="5"/>
      <c r="AM2060" s="5">
        <v>5</v>
      </c>
      <c r="AN2060" s="5"/>
      <c r="AO2060" s="5">
        <f t="shared" si="44"/>
        <v>1.061495075826121</v>
      </c>
      <c r="AP2060" s="5"/>
      <c r="AQ2060" s="5"/>
      <c r="AR2060" s="5" t="s">
        <v>2910</v>
      </c>
    </row>
    <row r="2061" spans="1:44">
      <c r="A2061" s="5" t="s">
        <v>1490</v>
      </c>
      <c r="B2061" s="5" t="s">
        <v>1489</v>
      </c>
      <c r="C2061" s="5" t="s">
        <v>1853</v>
      </c>
      <c r="D2061" s="5">
        <v>2012</v>
      </c>
      <c r="E2061" s="5" t="s">
        <v>1821</v>
      </c>
      <c r="F2061" s="5" t="s">
        <v>66</v>
      </c>
      <c r="G2061" s="5">
        <v>30.376000000000001</v>
      </c>
      <c r="H2061" s="5">
        <v>-87.012</v>
      </c>
      <c r="I2061" s="5" t="s">
        <v>96</v>
      </c>
      <c r="J2061" s="5" t="s">
        <v>217</v>
      </c>
      <c r="K2061" s="5" t="s">
        <v>217</v>
      </c>
      <c r="L2061" s="5" t="s">
        <v>226</v>
      </c>
      <c r="M2061" s="5" t="s">
        <v>227</v>
      </c>
      <c r="N2061" s="5" t="s">
        <v>226</v>
      </c>
      <c r="O2061" s="5" t="s">
        <v>1848</v>
      </c>
      <c r="P2061" s="5"/>
      <c r="Q2061" s="5"/>
      <c r="R2061" s="5"/>
      <c r="S2061" s="5">
        <v>5</v>
      </c>
      <c r="T2061" s="5"/>
      <c r="U2061" s="5"/>
      <c r="V2061" s="5">
        <v>1.0900000000000001</v>
      </c>
      <c r="W2061" s="5">
        <v>0.2</v>
      </c>
      <c r="X2061" s="5"/>
      <c r="Y2061" s="5"/>
      <c r="Z2061" s="5"/>
      <c r="AA2061" s="5"/>
      <c r="AB2061" s="5"/>
      <c r="AC2061" s="5"/>
      <c r="AD2061" s="5"/>
      <c r="AE2061" s="5"/>
      <c r="AF2061" s="5"/>
      <c r="AG2061" s="5"/>
      <c r="AH2061" s="5"/>
      <c r="AI2061" s="5"/>
      <c r="AJ2061" s="5"/>
      <c r="AK2061" s="5"/>
      <c r="AL2061" s="5"/>
      <c r="AM2061" s="5">
        <v>5</v>
      </c>
      <c r="AN2061" s="5"/>
      <c r="AO2061" s="5">
        <f t="shared" si="44"/>
        <v>1.3324927296973401</v>
      </c>
      <c r="AP2061" s="5"/>
      <c r="AQ2061" s="5"/>
      <c r="AR2061" s="5" t="s">
        <v>2910</v>
      </c>
    </row>
    <row r="2062" spans="1:44">
      <c r="A2062" s="5" t="s">
        <v>1490</v>
      </c>
      <c r="B2062" s="5" t="s">
        <v>1489</v>
      </c>
      <c r="C2062" s="5" t="s">
        <v>1853</v>
      </c>
      <c r="D2062" s="5">
        <v>2012</v>
      </c>
      <c r="E2062" s="5" t="s">
        <v>1821</v>
      </c>
      <c r="F2062" s="5" t="s">
        <v>66</v>
      </c>
      <c r="G2062" s="5">
        <v>30.376000000000001</v>
      </c>
      <c r="H2062" s="5">
        <v>-87.012</v>
      </c>
      <c r="I2062" s="5" t="s">
        <v>96</v>
      </c>
      <c r="J2062" s="5" t="s">
        <v>217</v>
      </c>
      <c r="K2062" s="5" t="s">
        <v>217</v>
      </c>
      <c r="L2062" s="5" t="s">
        <v>226</v>
      </c>
      <c r="M2062" s="5" t="s">
        <v>227</v>
      </c>
      <c r="N2062" s="5" t="s">
        <v>226</v>
      </c>
      <c r="O2062" s="5" t="s">
        <v>1846</v>
      </c>
      <c r="P2062" s="5"/>
      <c r="Q2062" s="5"/>
      <c r="R2062" s="5"/>
      <c r="S2062" s="5">
        <v>5</v>
      </c>
      <c r="T2062" s="5"/>
      <c r="U2062" s="5"/>
      <c r="V2062" s="5">
        <v>2.73</v>
      </c>
      <c r="W2062" s="5">
        <v>0.5</v>
      </c>
      <c r="X2062" s="5"/>
      <c r="Y2062" s="5"/>
      <c r="Z2062" s="5"/>
      <c r="AA2062" s="5"/>
      <c r="AB2062" s="5"/>
      <c r="AC2062" s="5"/>
      <c r="AD2062" s="5"/>
      <c r="AE2062" s="5"/>
      <c r="AF2062" s="5"/>
      <c r="AG2062" s="5"/>
      <c r="AH2062" s="5"/>
      <c r="AI2062" s="5"/>
      <c r="AJ2062" s="5"/>
      <c r="AK2062" s="5"/>
      <c r="AL2062" s="5"/>
      <c r="AM2062" s="5">
        <v>5</v>
      </c>
      <c r="AN2062" s="5"/>
      <c r="AO2062" s="5">
        <f t="shared" si="44"/>
        <v>1.2352339702023563</v>
      </c>
      <c r="AP2062" s="5"/>
      <c r="AQ2062" s="5"/>
      <c r="AR2062" s="5" t="s">
        <v>2910</v>
      </c>
    </row>
    <row r="2063" spans="1:44">
      <c r="A2063" s="5" t="s">
        <v>1490</v>
      </c>
      <c r="B2063" s="5" t="s">
        <v>1489</v>
      </c>
      <c r="C2063" s="5" t="s">
        <v>1853</v>
      </c>
      <c r="D2063" s="5">
        <v>2012</v>
      </c>
      <c r="E2063" s="5" t="s">
        <v>1821</v>
      </c>
      <c r="F2063" s="5" t="s">
        <v>66</v>
      </c>
      <c r="G2063" s="5">
        <v>30.376000000000001</v>
      </c>
      <c r="H2063" s="5">
        <v>-87.012</v>
      </c>
      <c r="I2063" s="5" t="s">
        <v>96</v>
      </c>
      <c r="J2063" s="5" t="s">
        <v>217</v>
      </c>
      <c r="K2063" s="5" t="s">
        <v>217</v>
      </c>
      <c r="L2063" s="5" t="s">
        <v>226</v>
      </c>
      <c r="M2063" s="5" t="s">
        <v>227</v>
      </c>
      <c r="N2063" s="5" t="s">
        <v>226</v>
      </c>
      <c r="O2063" s="5" t="s">
        <v>1844</v>
      </c>
      <c r="P2063" s="5"/>
      <c r="Q2063" s="5"/>
      <c r="R2063" s="5"/>
      <c r="S2063" s="5">
        <v>5</v>
      </c>
      <c r="T2063" s="5"/>
      <c r="U2063" s="5"/>
      <c r="V2063" s="5">
        <v>1.0900000000000001</v>
      </c>
      <c r="W2063" s="5">
        <v>0.2</v>
      </c>
      <c r="X2063" s="5"/>
      <c r="Y2063" s="5"/>
      <c r="Z2063" s="5"/>
      <c r="AA2063" s="5"/>
      <c r="AB2063" s="5"/>
      <c r="AC2063" s="5"/>
      <c r="AD2063" s="5"/>
      <c r="AE2063" s="5"/>
      <c r="AF2063" s="5"/>
      <c r="AG2063" s="5"/>
      <c r="AH2063" s="5"/>
      <c r="AI2063" s="5"/>
      <c r="AJ2063" s="5"/>
      <c r="AK2063" s="5"/>
      <c r="AL2063" s="5"/>
      <c r="AM2063" s="5">
        <v>5</v>
      </c>
      <c r="AN2063" s="5"/>
      <c r="AO2063" s="5">
        <f t="shared" si="44"/>
        <v>1.3324927296973401</v>
      </c>
      <c r="AP2063" s="5"/>
      <c r="AQ2063" s="5"/>
      <c r="AR2063" s="5" t="s">
        <v>2910</v>
      </c>
    </row>
    <row r="2064" spans="1:44">
      <c r="A2064" s="5" t="s">
        <v>1490</v>
      </c>
      <c r="B2064" s="5" t="s">
        <v>1489</v>
      </c>
      <c r="C2064" s="5" t="s">
        <v>1853</v>
      </c>
      <c r="D2064" s="5">
        <v>2012</v>
      </c>
      <c r="E2064" s="5" t="s">
        <v>1821</v>
      </c>
      <c r="F2064" s="5" t="s">
        <v>66</v>
      </c>
      <c r="G2064" s="5">
        <v>30.376000000000001</v>
      </c>
      <c r="H2064" s="5">
        <v>-87.012</v>
      </c>
      <c r="I2064" s="5" t="s">
        <v>96</v>
      </c>
      <c r="J2064" s="5" t="s">
        <v>217</v>
      </c>
      <c r="K2064" s="5" t="s">
        <v>217</v>
      </c>
      <c r="L2064" s="5" t="s">
        <v>226</v>
      </c>
      <c r="M2064" s="5" t="s">
        <v>227</v>
      </c>
      <c r="N2064" s="5" t="s">
        <v>226</v>
      </c>
      <c r="O2064" s="5" t="s">
        <v>1842</v>
      </c>
      <c r="P2064" s="5"/>
      <c r="Q2064" s="5"/>
      <c r="R2064" s="5"/>
      <c r="S2064" s="5">
        <v>5</v>
      </c>
      <c r="T2064" s="5"/>
      <c r="U2064" s="5"/>
      <c r="V2064" s="5">
        <v>1.64</v>
      </c>
      <c r="W2064" s="5">
        <v>0.3</v>
      </c>
      <c r="X2064" s="5"/>
      <c r="Y2064" s="5"/>
      <c r="Z2064" s="5"/>
      <c r="AA2064" s="5"/>
      <c r="AB2064" s="5"/>
      <c r="AC2064" s="5"/>
      <c r="AD2064" s="5"/>
      <c r="AE2064" s="5"/>
      <c r="AF2064" s="5"/>
      <c r="AG2064" s="5"/>
      <c r="AH2064" s="5"/>
      <c r="AI2064" s="5"/>
      <c r="AJ2064" s="5"/>
      <c r="AK2064" s="5"/>
      <c r="AL2064" s="5"/>
      <c r="AM2064" s="5">
        <v>5</v>
      </c>
      <c r="AN2064" s="5"/>
      <c r="AO2064" s="5">
        <f t="shared" si="44"/>
        <v>1.2992507443776773</v>
      </c>
      <c r="AP2064" s="5"/>
      <c r="AQ2064" s="5"/>
      <c r="AR2064" s="5" t="s">
        <v>2910</v>
      </c>
    </row>
    <row r="2065" spans="1:44">
      <c r="A2065" s="5" t="s">
        <v>1490</v>
      </c>
      <c r="B2065" s="5" t="s">
        <v>1489</v>
      </c>
      <c r="C2065" s="5" t="s">
        <v>1853</v>
      </c>
      <c r="D2065" s="5">
        <v>2012</v>
      </c>
      <c r="E2065" s="5" t="s">
        <v>1819</v>
      </c>
      <c r="F2065" s="5" t="s">
        <v>66</v>
      </c>
      <c r="G2065" s="5">
        <v>30.335000000000001</v>
      </c>
      <c r="H2065" s="5">
        <v>-87.239000000000004</v>
      </c>
      <c r="I2065" s="5" t="s">
        <v>96</v>
      </c>
      <c r="J2065" s="5" t="s">
        <v>217</v>
      </c>
      <c r="K2065" s="5" t="s">
        <v>217</v>
      </c>
      <c r="L2065" s="5" t="s">
        <v>226</v>
      </c>
      <c r="M2065" s="5" t="s">
        <v>227</v>
      </c>
      <c r="N2065" s="5" t="s">
        <v>226</v>
      </c>
      <c r="O2065" s="5" t="s">
        <v>1840</v>
      </c>
      <c r="P2065" s="5"/>
      <c r="Q2065" s="5"/>
      <c r="R2065" s="5"/>
      <c r="S2065" s="5">
        <v>5</v>
      </c>
      <c r="T2065" s="5"/>
      <c r="U2065" s="5"/>
      <c r="V2065" s="5">
        <v>2.1800000000000002</v>
      </c>
      <c r="W2065" s="5">
        <v>0.4</v>
      </c>
      <c r="X2065" s="5"/>
      <c r="Y2065" s="5"/>
      <c r="Z2065" s="5"/>
      <c r="AA2065" s="5"/>
      <c r="AB2065" s="5"/>
      <c r="AC2065" s="5"/>
      <c r="AD2065" s="5"/>
      <c r="AE2065" s="5"/>
      <c r="AF2065" s="5"/>
      <c r="AG2065" s="5"/>
      <c r="AH2065" s="5"/>
      <c r="AI2065" s="5"/>
      <c r="AJ2065" s="5"/>
      <c r="AK2065" s="5"/>
      <c r="AL2065" s="5"/>
      <c r="AM2065" s="5">
        <v>5</v>
      </c>
      <c r="AN2065" s="5"/>
      <c r="AO2065" s="5">
        <f t="shared" si="44"/>
        <v>1.2668380540803172</v>
      </c>
      <c r="AP2065" s="5"/>
      <c r="AQ2065" s="5"/>
      <c r="AR2065" s="5" t="s">
        <v>2910</v>
      </c>
    </row>
    <row r="2066" spans="1:44">
      <c r="A2066" s="5" t="s">
        <v>1490</v>
      </c>
      <c r="B2066" s="5" t="s">
        <v>1489</v>
      </c>
      <c r="C2066" s="5" t="s">
        <v>1853</v>
      </c>
      <c r="D2066" s="5">
        <v>2012</v>
      </c>
      <c r="E2066" s="5" t="s">
        <v>1817</v>
      </c>
      <c r="F2066" s="5" t="s">
        <v>66</v>
      </c>
      <c r="G2066" s="5">
        <v>30.416</v>
      </c>
      <c r="H2066" s="5">
        <v>-86.572999999999993</v>
      </c>
      <c r="I2066" s="5" t="s">
        <v>96</v>
      </c>
      <c r="J2066" s="5" t="s">
        <v>217</v>
      </c>
      <c r="K2066" s="5" t="s">
        <v>217</v>
      </c>
      <c r="L2066" s="5" t="s">
        <v>226</v>
      </c>
      <c r="M2066" s="5" t="s">
        <v>227</v>
      </c>
      <c r="N2066" s="5" t="s">
        <v>226</v>
      </c>
      <c r="O2066" s="5" t="s">
        <v>1838</v>
      </c>
      <c r="P2066" s="5"/>
      <c r="Q2066" s="5"/>
      <c r="R2066" s="5"/>
      <c r="S2066" s="5">
        <v>5</v>
      </c>
      <c r="T2066" s="5"/>
      <c r="U2066" s="5"/>
      <c r="V2066" s="5">
        <v>9.82</v>
      </c>
      <c r="W2066" s="5">
        <v>1.8</v>
      </c>
      <c r="X2066" s="5"/>
      <c r="Y2066" s="5"/>
      <c r="Z2066" s="5"/>
      <c r="AA2066" s="5"/>
      <c r="AB2066" s="5"/>
      <c r="AC2066" s="5"/>
      <c r="AD2066" s="5"/>
      <c r="AE2066" s="5"/>
      <c r="AF2066" s="5"/>
      <c r="AG2066" s="5"/>
      <c r="AH2066" s="5"/>
      <c r="AI2066" s="5"/>
      <c r="AJ2066" s="5"/>
      <c r="AK2066" s="5"/>
      <c r="AL2066" s="5"/>
      <c r="AM2066" s="5">
        <v>5</v>
      </c>
      <c r="AN2066" s="5"/>
      <c r="AO2066" s="5">
        <f t="shared" si="44"/>
        <v>0.88943633511317421</v>
      </c>
      <c r="AP2066" s="5"/>
      <c r="AQ2066" s="5"/>
      <c r="AR2066" s="5" t="s">
        <v>2910</v>
      </c>
    </row>
    <row r="2067" spans="1:44">
      <c r="A2067" s="5" t="s">
        <v>1490</v>
      </c>
      <c r="B2067" s="5" t="s">
        <v>1489</v>
      </c>
      <c r="C2067" s="5" t="s">
        <v>1853</v>
      </c>
      <c r="D2067" s="5">
        <v>2012</v>
      </c>
      <c r="E2067" s="5" t="s">
        <v>1815</v>
      </c>
      <c r="F2067" s="5" t="s">
        <v>66</v>
      </c>
      <c r="G2067" s="5">
        <v>30.081</v>
      </c>
      <c r="H2067" s="5">
        <v>-85.494</v>
      </c>
      <c r="I2067" s="5" t="s">
        <v>96</v>
      </c>
      <c r="J2067" s="5" t="s">
        <v>217</v>
      </c>
      <c r="K2067" s="5" t="s">
        <v>217</v>
      </c>
      <c r="L2067" s="5" t="s">
        <v>226</v>
      </c>
      <c r="M2067" s="5" t="s">
        <v>227</v>
      </c>
      <c r="N2067" s="5" t="s">
        <v>226</v>
      </c>
      <c r="O2067" s="5" t="s">
        <v>1836</v>
      </c>
      <c r="P2067" s="5"/>
      <c r="Q2067" s="5"/>
      <c r="R2067" s="5"/>
      <c r="S2067" s="5">
        <v>5</v>
      </c>
      <c r="T2067" s="5"/>
      <c r="U2067" s="5"/>
      <c r="V2067" s="5">
        <v>2.1800000000000002</v>
      </c>
      <c r="W2067" s="5">
        <v>0.4</v>
      </c>
      <c r="X2067" s="5"/>
      <c r="Y2067" s="5"/>
      <c r="Z2067" s="5"/>
      <c r="AA2067" s="5"/>
      <c r="AB2067" s="5"/>
      <c r="AC2067" s="5"/>
      <c r="AD2067" s="5"/>
      <c r="AE2067" s="5"/>
      <c r="AF2067" s="5"/>
      <c r="AG2067" s="5"/>
      <c r="AH2067" s="5"/>
      <c r="AI2067" s="5"/>
      <c r="AJ2067" s="5"/>
      <c r="AK2067" s="5"/>
      <c r="AL2067" s="5"/>
      <c r="AM2067" s="5">
        <v>5</v>
      </c>
      <c r="AN2067" s="5"/>
      <c r="AO2067" s="5">
        <f t="shared" si="44"/>
        <v>1.2668380540803172</v>
      </c>
      <c r="AP2067" s="5"/>
      <c r="AQ2067" s="5"/>
      <c r="AR2067" s="5" t="s">
        <v>2910</v>
      </c>
    </row>
    <row r="2068" spans="1:44">
      <c r="A2068" s="5" t="s">
        <v>1490</v>
      </c>
      <c r="B2068" s="5" t="s">
        <v>1489</v>
      </c>
      <c r="C2068" s="5" t="s">
        <v>1853</v>
      </c>
      <c r="D2068" s="5">
        <v>2012</v>
      </c>
      <c r="E2068" s="5" t="s">
        <v>1812</v>
      </c>
      <c r="F2068" s="5" t="s">
        <v>66</v>
      </c>
      <c r="G2068" s="5">
        <v>29.867999999999999</v>
      </c>
      <c r="H2068" s="5">
        <v>-85.366</v>
      </c>
      <c r="I2068" s="5" t="s">
        <v>96</v>
      </c>
      <c r="J2068" s="5" t="s">
        <v>217</v>
      </c>
      <c r="K2068" s="5" t="s">
        <v>217</v>
      </c>
      <c r="L2068" s="5" t="s">
        <v>226</v>
      </c>
      <c r="M2068" s="5" t="s">
        <v>227</v>
      </c>
      <c r="N2068" s="5" t="s">
        <v>226</v>
      </c>
      <c r="O2068" s="5" t="s">
        <v>1834</v>
      </c>
      <c r="P2068" s="5"/>
      <c r="Q2068" s="5"/>
      <c r="R2068" s="5"/>
      <c r="S2068" s="5">
        <v>5</v>
      </c>
      <c r="T2068" s="5"/>
      <c r="U2068" s="5"/>
      <c r="V2068" s="5">
        <v>5.46</v>
      </c>
      <c r="W2068" s="5">
        <v>1</v>
      </c>
      <c r="X2068" s="5"/>
      <c r="Y2068" s="5"/>
      <c r="Z2068" s="5"/>
      <c r="AA2068" s="5"/>
      <c r="AB2068" s="5"/>
      <c r="AC2068" s="5"/>
      <c r="AD2068" s="5"/>
      <c r="AE2068" s="5"/>
      <c r="AF2068" s="5"/>
      <c r="AG2068" s="5"/>
      <c r="AH2068" s="5"/>
      <c r="AI2068" s="5"/>
      <c r="AJ2068" s="5"/>
      <c r="AK2068" s="5"/>
      <c r="AL2068" s="5"/>
      <c r="AM2068" s="5">
        <v>5</v>
      </c>
      <c r="AN2068" s="5"/>
      <c r="AO2068" s="5">
        <f t="shared" si="44"/>
        <v>1.0886539625000002</v>
      </c>
      <c r="AP2068" s="5"/>
      <c r="AQ2068" s="5"/>
      <c r="AR2068" s="5" t="s">
        <v>2910</v>
      </c>
    </row>
    <row r="2069" spans="1:44">
      <c r="A2069" s="5" t="s">
        <v>1490</v>
      </c>
      <c r="B2069" s="5" t="s">
        <v>1489</v>
      </c>
      <c r="C2069" s="5" t="s">
        <v>1853</v>
      </c>
      <c r="D2069" s="5">
        <v>2012</v>
      </c>
      <c r="E2069" s="5" t="s">
        <v>1812</v>
      </c>
      <c r="F2069" s="5" t="s">
        <v>66</v>
      </c>
      <c r="G2069" s="5">
        <v>29.867999999999999</v>
      </c>
      <c r="H2069" s="5">
        <v>-85.366</v>
      </c>
      <c r="I2069" s="5" t="s">
        <v>96</v>
      </c>
      <c r="J2069" s="5" t="s">
        <v>217</v>
      </c>
      <c r="K2069" s="5" t="s">
        <v>217</v>
      </c>
      <c r="L2069" s="5" t="s">
        <v>226</v>
      </c>
      <c r="M2069" s="5" t="s">
        <v>227</v>
      </c>
      <c r="N2069" s="5" t="s">
        <v>226</v>
      </c>
      <c r="O2069" s="5" t="s">
        <v>1832</v>
      </c>
      <c r="P2069" s="5"/>
      <c r="Q2069" s="5"/>
      <c r="R2069" s="5"/>
      <c r="S2069" s="5">
        <v>5</v>
      </c>
      <c r="T2069" s="5"/>
      <c r="U2069" s="5"/>
      <c r="V2069" s="5">
        <v>65.459999999999994</v>
      </c>
      <c r="W2069" s="5">
        <v>12</v>
      </c>
      <c r="X2069" s="5"/>
      <c r="Y2069" s="5"/>
      <c r="Z2069" s="5"/>
      <c r="AA2069" s="5"/>
      <c r="AB2069" s="5"/>
      <c r="AC2069" s="5"/>
      <c r="AD2069" s="5"/>
      <c r="AE2069" s="5"/>
      <c r="AF2069" s="5"/>
      <c r="AG2069" s="5"/>
      <c r="AH2069" s="5"/>
      <c r="AI2069" s="5"/>
      <c r="AJ2069" s="5"/>
      <c r="AK2069" s="5"/>
      <c r="AL2069" s="5"/>
      <c r="AM2069" s="5">
        <v>5</v>
      </c>
      <c r="AN2069" s="5"/>
      <c r="AO2069" s="5">
        <f t="shared" si="44"/>
        <v>6.7605766152291885E-2</v>
      </c>
      <c r="AP2069" s="5"/>
      <c r="AQ2069" s="5"/>
      <c r="AR2069" s="5" t="s">
        <v>2910</v>
      </c>
    </row>
    <row r="2070" spans="1:44">
      <c r="A2070" s="5" t="s">
        <v>1490</v>
      </c>
      <c r="B2070" s="5" t="s">
        <v>1489</v>
      </c>
      <c r="C2070" s="5" t="s">
        <v>1853</v>
      </c>
      <c r="D2070" s="5">
        <v>2012</v>
      </c>
      <c r="E2070" s="5" t="s">
        <v>1810</v>
      </c>
      <c r="F2070" s="5" t="s">
        <v>66</v>
      </c>
      <c r="G2070" s="5">
        <v>24.673999999999999</v>
      </c>
      <c r="H2070" s="5">
        <v>-81.242000000000004</v>
      </c>
      <c r="I2070" s="5" t="s">
        <v>50</v>
      </c>
      <c r="J2070" s="5" t="s">
        <v>217</v>
      </c>
      <c r="K2070" s="5" t="s">
        <v>217</v>
      </c>
      <c r="L2070" s="5" t="s">
        <v>226</v>
      </c>
      <c r="M2070" s="5" t="s">
        <v>227</v>
      </c>
      <c r="N2070" s="5" t="s">
        <v>226</v>
      </c>
      <c r="O2070" s="5" t="s">
        <v>1830</v>
      </c>
      <c r="P2070" s="5"/>
      <c r="Q2070" s="5"/>
      <c r="R2070" s="5"/>
      <c r="S2070" s="5">
        <v>5</v>
      </c>
      <c r="T2070" s="5"/>
      <c r="U2070" s="5"/>
      <c r="V2070" s="5">
        <v>1.0900000000000001</v>
      </c>
      <c r="W2070" s="5">
        <v>0.2</v>
      </c>
      <c r="X2070" s="5"/>
      <c r="Y2070" s="5"/>
      <c r="Z2070" s="5"/>
      <c r="AA2070" s="5"/>
      <c r="AB2070" s="5"/>
      <c r="AC2070" s="5"/>
      <c r="AD2070" s="5"/>
      <c r="AE2070" s="5"/>
      <c r="AF2070" s="5"/>
      <c r="AG2070" s="5"/>
      <c r="AH2070" s="5"/>
      <c r="AI2070" s="5"/>
      <c r="AJ2070" s="5"/>
      <c r="AK2070" s="5"/>
      <c r="AL2070" s="5"/>
      <c r="AM2070" s="5">
        <v>5</v>
      </c>
      <c r="AN2070" s="5"/>
      <c r="AO2070" s="5">
        <f>1.30938*0.8146^W2070</f>
        <v>1.2567664665399185</v>
      </c>
      <c r="AP2070" s="5"/>
      <c r="AQ2070" s="5"/>
      <c r="AR2070" s="5" t="s">
        <v>2910</v>
      </c>
    </row>
    <row r="2071" spans="1:44">
      <c r="A2071" s="5" t="s">
        <v>1490</v>
      </c>
      <c r="B2071" s="5" t="s">
        <v>1489</v>
      </c>
      <c r="C2071" s="5" t="s">
        <v>1853</v>
      </c>
      <c r="D2071" s="5">
        <v>2012</v>
      </c>
      <c r="E2071" s="5" t="s">
        <v>1808</v>
      </c>
      <c r="F2071" s="5" t="s">
        <v>66</v>
      </c>
      <c r="G2071" s="5">
        <v>24.678999999999998</v>
      </c>
      <c r="H2071" s="5">
        <v>-81.236000000000004</v>
      </c>
      <c r="I2071" s="5" t="s">
        <v>50</v>
      </c>
      <c r="J2071" s="5" t="s">
        <v>217</v>
      </c>
      <c r="K2071" s="5" t="s">
        <v>217</v>
      </c>
      <c r="L2071" s="5" t="s">
        <v>226</v>
      </c>
      <c r="M2071" s="5" t="s">
        <v>227</v>
      </c>
      <c r="N2071" s="5" t="s">
        <v>226</v>
      </c>
      <c r="O2071" s="5" t="s">
        <v>1828</v>
      </c>
      <c r="P2071" s="5"/>
      <c r="Q2071" s="5"/>
      <c r="R2071" s="5"/>
      <c r="S2071" s="5">
        <v>5</v>
      </c>
      <c r="T2071" s="5"/>
      <c r="U2071" s="5"/>
      <c r="V2071" s="5">
        <v>5.46</v>
      </c>
      <c r="W2071" s="5">
        <v>1</v>
      </c>
      <c r="X2071" s="5"/>
      <c r="Y2071" s="5"/>
      <c r="Z2071" s="5"/>
      <c r="AA2071" s="5"/>
      <c r="AB2071" s="5"/>
      <c r="AC2071" s="5"/>
      <c r="AD2071" s="5"/>
      <c r="AE2071" s="5"/>
      <c r="AF2071" s="5"/>
      <c r="AG2071" s="5"/>
      <c r="AH2071" s="5"/>
      <c r="AI2071" s="5"/>
      <c r="AJ2071" s="5"/>
      <c r="AK2071" s="5"/>
      <c r="AL2071" s="5"/>
      <c r="AM2071" s="5">
        <v>5</v>
      </c>
      <c r="AN2071" s="5"/>
      <c r="AO2071" s="5">
        <f>1.30938*0.8146^W2071</f>
        <v>1.066620948</v>
      </c>
      <c r="AP2071" s="5"/>
      <c r="AQ2071" s="5"/>
      <c r="AR2071" s="5" t="s">
        <v>2910</v>
      </c>
    </row>
    <row r="2072" spans="1:44">
      <c r="A2072" s="5" t="s">
        <v>1490</v>
      </c>
      <c r="B2072" s="5" t="s">
        <v>1489</v>
      </c>
      <c r="C2072" s="5" t="s">
        <v>1799</v>
      </c>
      <c r="D2072" s="5">
        <v>2012</v>
      </c>
      <c r="E2072" s="5" t="s">
        <v>1776</v>
      </c>
      <c r="F2072" s="5" t="s">
        <v>516</v>
      </c>
      <c r="G2072" s="5">
        <v>45.232999999999997</v>
      </c>
      <c r="H2072" s="5">
        <v>12.26</v>
      </c>
      <c r="I2072" s="5" t="s">
        <v>96</v>
      </c>
      <c r="J2072" s="5" t="s">
        <v>95</v>
      </c>
      <c r="K2072" s="5" t="s">
        <v>846</v>
      </c>
      <c r="L2072" s="5" t="s">
        <v>226</v>
      </c>
      <c r="M2072" s="5" t="s">
        <v>227</v>
      </c>
      <c r="N2072" s="5" t="s">
        <v>226</v>
      </c>
      <c r="O2072" s="5" t="s">
        <v>1798</v>
      </c>
      <c r="P2072" s="5"/>
      <c r="Q2072" s="5"/>
      <c r="R2072" s="5"/>
      <c r="S2072" s="5">
        <v>5</v>
      </c>
      <c r="T2072" s="5"/>
      <c r="U2072" s="5"/>
      <c r="V2072" s="5">
        <v>0.5</v>
      </c>
      <c r="W2072" s="5">
        <v>0.09</v>
      </c>
      <c r="X2072" s="5"/>
      <c r="Y2072" s="5"/>
      <c r="Z2072" s="5"/>
      <c r="AA2072" s="5"/>
      <c r="AB2072" s="5"/>
      <c r="AC2072" s="5"/>
      <c r="AD2072" s="5"/>
      <c r="AE2072" s="5"/>
      <c r="AF2072" s="5"/>
      <c r="AG2072" s="5"/>
      <c r="AH2072" s="5"/>
      <c r="AI2072" s="5"/>
      <c r="AJ2072" s="5"/>
      <c r="AK2072" s="5"/>
      <c r="AL2072" s="5"/>
      <c r="AM2072" s="5">
        <v>5</v>
      </c>
      <c r="AN2072" s="5"/>
      <c r="AO2072" s="5">
        <f t="shared" ref="AO2072:AO2083" si="45">1.40155*0.77675^W2072</f>
        <v>1.370042089024591</v>
      </c>
      <c r="AP2072" s="5"/>
      <c r="AQ2072" s="5"/>
      <c r="AR2072" s="5" t="s">
        <v>2910</v>
      </c>
    </row>
    <row r="2073" spans="1:44">
      <c r="A2073" s="5" t="s">
        <v>1490</v>
      </c>
      <c r="B2073" s="5" t="s">
        <v>1489</v>
      </c>
      <c r="C2073" s="5" t="s">
        <v>1799</v>
      </c>
      <c r="D2073" s="5">
        <v>2012</v>
      </c>
      <c r="E2073" s="5" t="s">
        <v>1776</v>
      </c>
      <c r="F2073" s="5" t="s">
        <v>516</v>
      </c>
      <c r="G2073" s="5">
        <v>45.232999999999997</v>
      </c>
      <c r="H2073" s="5">
        <v>12.26</v>
      </c>
      <c r="I2073" s="5" t="s">
        <v>96</v>
      </c>
      <c r="J2073" s="5" t="s">
        <v>95</v>
      </c>
      <c r="K2073" s="5" t="s">
        <v>846</v>
      </c>
      <c r="L2073" s="5" t="s">
        <v>226</v>
      </c>
      <c r="M2073" s="5" t="s">
        <v>227</v>
      </c>
      <c r="N2073" s="5" t="s">
        <v>226</v>
      </c>
      <c r="O2073" s="5" t="s">
        <v>1796</v>
      </c>
      <c r="P2073" s="5"/>
      <c r="Q2073" s="5"/>
      <c r="R2073" s="5"/>
      <c r="S2073" s="5">
        <v>5</v>
      </c>
      <c r="T2073" s="5"/>
      <c r="U2073" s="5"/>
      <c r="V2073" s="5">
        <v>0.44</v>
      </c>
      <c r="W2073" s="5">
        <v>0.08</v>
      </c>
      <c r="X2073" s="5"/>
      <c r="Y2073" s="5"/>
      <c r="Z2073" s="5"/>
      <c r="AA2073" s="5"/>
      <c r="AB2073" s="5"/>
      <c r="AC2073" s="5"/>
      <c r="AD2073" s="5"/>
      <c r="AE2073" s="5"/>
      <c r="AF2073" s="5"/>
      <c r="AG2073" s="5"/>
      <c r="AH2073" s="5"/>
      <c r="AI2073" s="5"/>
      <c r="AJ2073" s="5"/>
      <c r="AK2073" s="5"/>
      <c r="AL2073" s="5"/>
      <c r="AM2073" s="5">
        <v>5</v>
      </c>
      <c r="AN2073" s="5"/>
      <c r="AO2073" s="5">
        <f t="shared" si="45"/>
        <v>1.3735076944204476</v>
      </c>
      <c r="AP2073" s="5"/>
      <c r="AQ2073" s="5"/>
      <c r="AR2073" s="5" t="s">
        <v>2910</v>
      </c>
    </row>
    <row r="2074" spans="1:44">
      <c r="A2074" s="5" t="s">
        <v>1490</v>
      </c>
      <c r="B2074" s="5" t="s">
        <v>1489</v>
      </c>
      <c r="C2074" s="5" t="s">
        <v>1799</v>
      </c>
      <c r="D2074" s="5">
        <v>2012</v>
      </c>
      <c r="E2074" s="5" t="s">
        <v>1776</v>
      </c>
      <c r="F2074" s="5" t="s">
        <v>516</v>
      </c>
      <c r="G2074" s="5">
        <v>45.232999999999997</v>
      </c>
      <c r="H2074" s="5">
        <v>12.26</v>
      </c>
      <c r="I2074" s="5" t="s">
        <v>96</v>
      </c>
      <c r="J2074" s="5" t="s">
        <v>95</v>
      </c>
      <c r="K2074" s="5" t="s">
        <v>846</v>
      </c>
      <c r="L2074" s="5" t="s">
        <v>226</v>
      </c>
      <c r="M2074" s="5" t="s">
        <v>227</v>
      </c>
      <c r="N2074" s="5" t="s">
        <v>226</v>
      </c>
      <c r="O2074" s="5" t="s">
        <v>1794</v>
      </c>
      <c r="P2074" s="5"/>
      <c r="Q2074" s="5"/>
      <c r="R2074" s="5"/>
      <c r="S2074" s="5">
        <v>5</v>
      </c>
      <c r="T2074" s="5"/>
      <c r="U2074" s="5"/>
      <c r="V2074" s="5">
        <v>0.7</v>
      </c>
      <c r="W2074" s="5">
        <v>0.13</v>
      </c>
      <c r="X2074" s="5"/>
      <c r="Y2074" s="5"/>
      <c r="Z2074" s="5"/>
      <c r="AA2074" s="5"/>
      <c r="AB2074" s="5"/>
      <c r="AC2074" s="5"/>
      <c r="AD2074" s="5"/>
      <c r="AE2074" s="5"/>
      <c r="AF2074" s="5"/>
      <c r="AG2074" s="5"/>
      <c r="AH2074" s="5"/>
      <c r="AI2074" s="5"/>
      <c r="AJ2074" s="5"/>
      <c r="AK2074" s="5"/>
      <c r="AL2074" s="5"/>
      <c r="AM2074" s="5">
        <v>5</v>
      </c>
      <c r="AN2074" s="5"/>
      <c r="AO2074" s="5">
        <f t="shared" si="45"/>
        <v>1.3562668905021114</v>
      </c>
      <c r="AP2074" s="5"/>
      <c r="AQ2074" s="5"/>
      <c r="AR2074" s="5" t="s">
        <v>2910</v>
      </c>
    </row>
    <row r="2075" spans="1:44">
      <c r="A2075" s="5" t="s">
        <v>1490</v>
      </c>
      <c r="B2075" s="5" t="s">
        <v>1489</v>
      </c>
      <c r="C2075" s="5" t="s">
        <v>1799</v>
      </c>
      <c r="D2075" s="5">
        <v>2012</v>
      </c>
      <c r="E2075" s="5" t="s">
        <v>1776</v>
      </c>
      <c r="F2075" s="5" t="s">
        <v>516</v>
      </c>
      <c r="G2075" s="5">
        <v>45.232999999999997</v>
      </c>
      <c r="H2075" s="5">
        <v>12.26</v>
      </c>
      <c r="I2075" s="5" t="s">
        <v>96</v>
      </c>
      <c r="J2075" s="5" t="s">
        <v>95</v>
      </c>
      <c r="K2075" s="5" t="s">
        <v>846</v>
      </c>
      <c r="L2075" s="5" t="s">
        <v>226</v>
      </c>
      <c r="M2075" s="5" t="s">
        <v>227</v>
      </c>
      <c r="N2075" s="5" t="s">
        <v>226</v>
      </c>
      <c r="O2075" s="5" t="s">
        <v>1792</v>
      </c>
      <c r="P2075" s="5"/>
      <c r="Q2075" s="5"/>
      <c r="R2075" s="5"/>
      <c r="S2075" s="5">
        <v>5</v>
      </c>
      <c r="T2075" s="5"/>
      <c r="U2075" s="5"/>
      <c r="V2075" s="5">
        <v>0.35</v>
      </c>
      <c r="W2075" s="5">
        <v>0.06</v>
      </c>
      <c r="X2075" s="5"/>
      <c r="Y2075" s="5"/>
      <c r="Z2075" s="5"/>
      <c r="AA2075" s="5"/>
      <c r="AB2075" s="5"/>
      <c r="AC2075" s="5"/>
      <c r="AD2075" s="5"/>
      <c r="AE2075" s="5"/>
      <c r="AF2075" s="5"/>
      <c r="AG2075" s="5"/>
      <c r="AH2075" s="5"/>
      <c r="AI2075" s="5"/>
      <c r="AJ2075" s="5"/>
      <c r="AK2075" s="5"/>
      <c r="AL2075" s="5"/>
      <c r="AM2075" s="5">
        <v>5</v>
      </c>
      <c r="AN2075" s="5"/>
      <c r="AO2075" s="5">
        <f t="shared" si="45"/>
        <v>1.3804652267709387</v>
      </c>
      <c r="AP2075" s="5"/>
      <c r="AQ2075" s="5"/>
      <c r="AR2075" s="5" t="s">
        <v>2910</v>
      </c>
    </row>
    <row r="2076" spans="1:44">
      <c r="A2076" s="5" t="s">
        <v>1490</v>
      </c>
      <c r="B2076" s="5" t="s">
        <v>1489</v>
      </c>
      <c r="C2076" s="5" t="s">
        <v>1799</v>
      </c>
      <c r="D2076" s="5">
        <v>2012</v>
      </c>
      <c r="E2076" s="5" t="s">
        <v>1776</v>
      </c>
      <c r="F2076" s="5" t="s">
        <v>516</v>
      </c>
      <c r="G2076" s="5">
        <v>45.232999999999997</v>
      </c>
      <c r="H2076" s="5">
        <v>12.26</v>
      </c>
      <c r="I2076" s="5" t="s">
        <v>96</v>
      </c>
      <c r="J2076" s="5" t="s">
        <v>95</v>
      </c>
      <c r="K2076" s="5" t="s">
        <v>846</v>
      </c>
      <c r="L2076" s="5" t="s">
        <v>226</v>
      </c>
      <c r="M2076" s="5" t="s">
        <v>227</v>
      </c>
      <c r="N2076" s="5" t="s">
        <v>226</v>
      </c>
      <c r="O2076" s="5" t="s">
        <v>1790</v>
      </c>
      <c r="P2076" s="5"/>
      <c r="Q2076" s="5"/>
      <c r="R2076" s="5"/>
      <c r="S2076" s="5">
        <v>5</v>
      </c>
      <c r="T2076" s="5"/>
      <c r="U2076" s="5"/>
      <c r="V2076" s="5">
        <v>0.3</v>
      </c>
      <c r="W2076" s="5">
        <v>0.06</v>
      </c>
      <c r="X2076" s="5"/>
      <c r="Y2076" s="5"/>
      <c r="Z2076" s="5"/>
      <c r="AA2076" s="5"/>
      <c r="AB2076" s="5"/>
      <c r="AC2076" s="5"/>
      <c r="AD2076" s="5"/>
      <c r="AE2076" s="5"/>
      <c r="AF2076" s="5"/>
      <c r="AG2076" s="5"/>
      <c r="AH2076" s="5"/>
      <c r="AI2076" s="5"/>
      <c r="AJ2076" s="5"/>
      <c r="AK2076" s="5"/>
      <c r="AL2076" s="5"/>
      <c r="AM2076" s="5">
        <v>5</v>
      </c>
      <c r="AN2076" s="5"/>
      <c r="AO2076" s="5">
        <f t="shared" si="45"/>
        <v>1.3804652267709387</v>
      </c>
      <c r="AP2076" s="5"/>
      <c r="AQ2076" s="5"/>
      <c r="AR2076" s="5" t="s">
        <v>2910</v>
      </c>
    </row>
    <row r="2077" spans="1:44">
      <c r="A2077" s="5" t="s">
        <v>1490</v>
      </c>
      <c r="B2077" s="5" t="s">
        <v>1489</v>
      </c>
      <c r="C2077" s="5" t="s">
        <v>1799</v>
      </c>
      <c r="D2077" s="5">
        <v>2012</v>
      </c>
      <c r="E2077" s="5" t="s">
        <v>1776</v>
      </c>
      <c r="F2077" s="5" t="s">
        <v>516</v>
      </c>
      <c r="G2077" s="5">
        <v>45.232999999999997</v>
      </c>
      <c r="H2077" s="5">
        <v>12.26</v>
      </c>
      <c r="I2077" s="5" t="s">
        <v>96</v>
      </c>
      <c r="J2077" s="5" t="s">
        <v>95</v>
      </c>
      <c r="K2077" s="5" t="s">
        <v>846</v>
      </c>
      <c r="L2077" s="5" t="s">
        <v>226</v>
      </c>
      <c r="M2077" s="5" t="s">
        <v>227</v>
      </c>
      <c r="N2077" s="5" t="s">
        <v>226</v>
      </c>
      <c r="O2077" s="5" t="s">
        <v>1788</v>
      </c>
      <c r="P2077" s="5"/>
      <c r="Q2077" s="5"/>
      <c r="R2077" s="5"/>
      <c r="S2077" s="5">
        <v>5</v>
      </c>
      <c r="T2077" s="5"/>
      <c r="U2077" s="5"/>
      <c r="V2077" s="5">
        <v>0.36</v>
      </c>
      <c r="W2077" s="5">
        <v>7.0000000000000007E-2</v>
      </c>
      <c r="X2077" s="5"/>
      <c r="Y2077" s="5"/>
      <c r="Z2077" s="5"/>
      <c r="AA2077" s="5"/>
      <c r="AB2077" s="5"/>
      <c r="AC2077" s="5"/>
      <c r="AD2077" s="5"/>
      <c r="AE2077" s="5"/>
      <c r="AF2077" s="5"/>
      <c r="AG2077" s="5"/>
      <c r="AH2077" s="5"/>
      <c r="AI2077" s="5"/>
      <c r="AJ2077" s="5"/>
      <c r="AK2077" s="5"/>
      <c r="AL2077" s="5"/>
      <c r="AM2077" s="5">
        <v>5</v>
      </c>
      <c r="AN2077" s="5"/>
      <c r="AO2077" s="5">
        <f t="shared" si="45"/>
        <v>1.3769820662774632</v>
      </c>
      <c r="AP2077" s="5"/>
      <c r="AQ2077" s="5"/>
      <c r="AR2077" s="5" t="s">
        <v>2910</v>
      </c>
    </row>
    <row r="2078" spans="1:44">
      <c r="A2078" s="5" t="s">
        <v>1490</v>
      </c>
      <c r="B2078" s="5" t="s">
        <v>1489</v>
      </c>
      <c r="C2078" s="5" t="s">
        <v>1799</v>
      </c>
      <c r="D2078" s="5">
        <v>2012</v>
      </c>
      <c r="E2078" s="5" t="s">
        <v>1776</v>
      </c>
      <c r="F2078" s="5" t="s">
        <v>516</v>
      </c>
      <c r="G2078" s="5">
        <v>45.232999999999997</v>
      </c>
      <c r="H2078" s="5">
        <v>12.26</v>
      </c>
      <c r="I2078" s="5" t="s">
        <v>96</v>
      </c>
      <c r="J2078" s="5" t="s">
        <v>95</v>
      </c>
      <c r="K2078" s="5" t="s">
        <v>846</v>
      </c>
      <c r="L2078" s="5" t="s">
        <v>226</v>
      </c>
      <c r="M2078" s="5" t="s">
        <v>227</v>
      </c>
      <c r="N2078" s="5" t="s">
        <v>226</v>
      </c>
      <c r="O2078" s="5" t="s">
        <v>1786</v>
      </c>
      <c r="P2078" s="5"/>
      <c r="Q2078" s="5"/>
      <c r="R2078" s="5"/>
      <c r="S2078" s="5">
        <v>5</v>
      </c>
      <c r="T2078" s="5"/>
      <c r="U2078" s="5"/>
      <c r="V2078" s="5">
        <v>0.4</v>
      </c>
      <c r="W2078" s="5">
        <v>7.0000000000000007E-2</v>
      </c>
      <c r="X2078" s="5"/>
      <c r="Y2078" s="5"/>
      <c r="Z2078" s="5"/>
      <c r="AA2078" s="5"/>
      <c r="AB2078" s="5"/>
      <c r="AC2078" s="5"/>
      <c r="AD2078" s="5"/>
      <c r="AE2078" s="5"/>
      <c r="AF2078" s="5"/>
      <c r="AG2078" s="5"/>
      <c r="AH2078" s="5"/>
      <c r="AI2078" s="5"/>
      <c r="AJ2078" s="5"/>
      <c r="AK2078" s="5"/>
      <c r="AL2078" s="5"/>
      <c r="AM2078" s="5">
        <v>5</v>
      </c>
      <c r="AN2078" s="5"/>
      <c r="AO2078" s="5">
        <f t="shared" si="45"/>
        <v>1.3769820662774632</v>
      </c>
      <c r="AP2078" s="5"/>
      <c r="AQ2078" s="5"/>
      <c r="AR2078" s="5" t="s">
        <v>2910</v>
      </c>
    </row>
    <row r="2079" spans="1:44">
      <c r="A2079" s="5" t="s">
        <v>1490</v>
      </c>
      <c r="B2079" s="5" t="s">
        <v>1489</v>
      </c>
      <c r="C2079" s="5" t="s">
        <v>1799</v>
      </c>
      <c r="D2079" s="5">
        <v>2012</v>
      </c>
      <c r="E2079" s="5" t="s">
        <v>1776</v>
      </c>
      <c r="F2079" s="5" t="s">
        <v>516</v>
      </c>
      <c r="G2079" s="5">
        <v>45.232999999999997</v>
      </c>
      <c r="H2079" s="5">
        <v>12.26</v>
      </c>
      <c r="I2079" s="5" t="s">
        <v>96</v>
      </c>
      <c r="J2079" s="5" t="s">
        <v>95</v>
      </c>
      <c r="K2079" s="5" t="s">
        <v>846</v>
      </c>
      <c r="L2079" s="5" t="s">
        <v>226</v>
      </c>
      <c r="M2079" s="5" t="s">
        <v>227</v>
      </c>
      <c r="N2079" s="5" t="s">
        <v>226</v>
      </c>
      <c r="O2079" s="5" t="s">
        <v>1784</v>
      </c>
      <c r="P2079" s="5"/>
      <c r="Q2079" s="5"/>
      <c r="R2079" s="5"/>
      <c r="S2079" s="5">
        <v>5</v>
      </c>
      <c r="T2079" s="5"/>
      <c r="U2079" s="5"/>
      <c r="V2079" s="5">
        <v>0.6</v>
      </c>
      <c r="W2079" s="5">
        <v>0.11</v>
      </c>
      <c r="X2079" s="5"/>
      <c r="Y2079" s="5"/>
      <c r="Z2079" s="5"/>
      <c r="AA2079" s="5"/>
      <c r="AB2079" s="5"/>
      <c r="AC2079" s="5"/>
      <c r="AD2079" s="5"/>
      <c r="AE2079" s="5"/>
      <c r="AF2079" s="5"/>
      <c r="AG2079" s="5"/>
      <c r="AH2079" s="5"/>
      <c r="AI2079" s="5"/>
      <c r="AJ2079" s="5"/>
      <c r="AK2079" s="5"/>
      <c r="AL2079" s="5"/>
      <c r="AM2079" s="5">
        <v>5</v>
      </c>
      <c r="AN2079" s="5"/>
      <c r="AO2079" s="5">
        <f t="shared" si="45"/>
        <v>1.3631370891947732</v>
      </c>
      <c r="AP2079" s="5"/>
      <c r="AQ2079" s="5"/>
      <c r="AR2079" s="5" t="s">
        <v>2910</v>
      </c>
    </row>
    <row r="2080" spans="1:44">
      <c r="A2080" s="5" t="s">
        <v>1490</v>
      </c>
      <c r="B2080" s="5" t="s">
        <v>1489</v>
      </c>
      <c r="C2080" s="5" t="s">
        <v>1799</v>
      </c>
      <c r="D2080" s="5">
        <v>2012</v>
      </c>
      <c r="E2080" s="5" t="s">
        <v>1776</v>
      </c>
      <c r="F2080" s="5" t="s">
        <v>516</v>
      </c>
      <c r="G2080" s="5">
        <v>45.232999999999997</v>
      </c>
      <c r="H2080" s="5">
        <v>12.26</v>
      </c>
      <c r="I2080" s="5" t="s">
        <v>96</v>
      </c>
      <c r="J2080" s="5" t="s">
        <v>95</v>
      </c>
      <c r="K2080" s="5" t="s">
        <v>846</v>
      </c>
      <c r="L2080" s="5" t="s">
        <v>226</v>
      </c>
      <c r="M2080" s="5" t="s">
        <v>227</v>
      </c>
      <c r="N2080" s="5" t="s">
        <v>226</v>
      </c>
      <c r="O2080" s="5" t="s">
        <v>1782</v>
      </c>
      <c r="P2080" s="5"/>
      <c r="Q2080" s="5"/>
      <c r="R2080" s="5"/>
      <c r="S2080" s="5">
        <v>5</v>
      </c>
      <c r="T2080" s="5"/>
      <c r="U2080" s="5"/>
      <c r="V2080" s="5">
        <v>0.61</v>
      </c>
      <c r="W2080" s="5">
        <v>0.11</v>
      </c>
      <c r="X2080" s="5"/>
      <c r="Y2080" s="5"/>
      <c r="Z2080" s="5"/>
      <c r="AA2080" s="5"/>
      <c r="AB2080" s="5"/>
      <c r="AC2080" s="5"/>
      <c r="AD2080" s="5"/>
      <c r="AE2080" s="5"/>
      <c r="AF2080" s="5"/>
      <c r="AG2080" s="5"/>
      <c r="AH2080" s="5"/>
      <c r="AI2080" s="5"/>
      <c r="AJ2080" s="5"/>
      <c r="AK2080" s="5"/>
      <c r="AL2080" s="5"/>
      <c r="AM2080" s="5">
        <v>5</v>
      </c>
      <c r="AN2080" s="5"/>
      <c r="AO2080" s="5">
        <f t="shared" si="45"/>
        <v>1.3631370891947732</v>
      </c>
      <c r="AP2080" s="5"/>
      <c r="AQ2080" s="5"/>
      <c r="AR2080" s="5" t="s">
        <v>2910</v>
      </c>
    </row>
    <row r="2081" spans="1:44">
      <c r="A2081" s="5" t="s">
        <v>1490</v>
      </c>
      <c r="B2081" s="5" t="s">
        <v>1489</v>
      </c>
      <c r="C2081" s="5" t="s">
        <v>1799</v>
      </c>
      <c r="D2081" s="5">
        <v>2012</v>
      </c>
      <c r="E2081" s="5" t="s">
        <v>1776</v>
      </c>
      <c r="F2081" s="5" t="s">
        <v>516</v>
      </c>
      <c r="G2081" s="5">
        <v>45.232999999999997</v>
      </c>
      <c r="H2081" s="5">
        <v>12.26</v>
      </c>
      <c r="I2081" s="5" t="s">
        <v>96</v>
      </c>
      <c r="J2081" s="5" t="s">
        <v>95</v>
      </c>
      <c r="K2081" s="5" t="s">
        <v>846</v>
      </c>
      <c r="L2081" s="5" t="s">
        <v>226</v>
      </c>
      <c r="M2081" s="5" t="s">
        <v>227</v>
      </c>
      <c r="N2081" s="5" t="s">
        <v>226</v>
      </c>
      <c r="O2081" s="5" t="s">
        <v>1780</v>
      </c>
      <c r="P2081" s="5"/>
      <c r="Q2081" s="5"/>
      <c r="R2081" s="5"/>
      <c r="S2081" s="5">
        <v>5</v>
      </c>
      <c r="T2081" s="5"/>
      <c r="U2081" s="5"/>
      <c r="V2081" s="5">
        <v>0.84</v>
      </c>
      <c r="W2081" s="5">
        <v>0.15</v>
      </c>
      <c r="X2081" s="5"/>
      <c r="Y2081" s="5"/>
      <c r="Z2081" s="5"/>
      <c r="AA2081" s="5"/>
      <c r="AB2081" s="5"/>
      <c r="AC2081" s="5"/>
      <c r="AD2081" s="5"/>
      <c r="AE2081" s="5"/>
      <c r="AF2081" s="5"/>
      <c r="AG2081" s="5"/>
      <c r="AH2081" s="5"/>
      <c r="AI2081" s="5"/>
      <c r="AJ2081" s="5"/>
      <c r="AK2081" s="5"/>
      <c r="AL2081" s="5"/>
      <c r="AM2081" s="5">
        <v>5</v>
      </c>
      <c r="AN2081" s="5"/>
      <c r="AO2081" s="5">
        <f t="shared" si="45"/>
        <v>1.3494313175491868</v>
      </c>
      <c r="AP2081" s="5"/>
      <c r="AQ2081" s="5"/>
      <c r="AR2081" s="5" t="s">
        <v>2910</v>
      </c>
    </row>
    <row r="2082" spans="1:44">
      <c r="A2082" s="5" t="s">
        <v>1490</v>
      </c>
      <c r="B2082" s="5" t="s">
        <v>1489</v>
      </c>
      <c r="C2082" s="5" t="s">
        <v>1799</v>
      </c>
      <c r="D2082" s="5">
        <v>2012</v>
      </c>
      <c r="E2082" s="5" t="s">
        <v>1776</v>
      </c>
      <c r="F2082" s="5" t="s">
        <v>516</v>
      </c>
      <c r="G2082" s="5">
        <v>45.232999999999997</v>
      </c>
      <c r="H2082" s="5">
        <v>12.26</v>
      </c>
      <c r="I2082" s="5" t="s">
        <v>96</v>
      </c>
      <c r="J2082" s="5" t="s">
        <v>95</v>
      </c>
      <c r="K2082" s="5" t="s">
        <v>846</v>
      </c>
      <c r="L2082" s="5" t="s">
        <v>226</v>
      </c>
      <c r="M2082" s="5" t="s">
        <v>227</v>
      </c>
      <c r="N2082" s="5" t="s">
        <v>226</v>
      </c>
      <c r="O2082" s="5" t="s">
        <v>1778</v>
      </c>
      <c r="P2082" s="5"/>
      <c r="Q2082" s="5"/>
      <c r="R2082" s="5"/>
      <c r="S2082" s="5">
        <v>5</v>
      </c>
      <c r="T2082" s="5"/>
      <c r="U2082" s="5"/>
      <c r="V2082" s="5">
        <v>0.66</v>
      </c>
      <c r="W2082" s="5">
        <v>0.12</v>
      </c>
      <c r="X2082" s="5"/>
      <c r="Y2082" s="5"/>
      <c r="Z2082" s="5"/>
      <c r="AA2082" s="5"/>
      <c r="AB2082" s="5"/>
      <c r="AC2082" s="5"/>
      <c r="AD2082" s="5"/>
      <c r="AE2082" s="5"/>
      <c r="AF2082" s="5"/>
      <c r="AG2082" s="5"/>
      <c r="AH2082" s="5"/>
      <c r="AI2082" s="5"/>
      <c r="AJ2082" s="5"/>
      <c r="AK2082" s="5"/>
      <c r="AL2082" s="5"/>
      <c r="AM2082" s="5">
        <v>5</v>
      </c>
      <c r="AN2082" s="5"/>
      <c r="AO2082" s="5">
        <f t="shared" si="45"/>
        <v>1.3596976506894076</v>
      </c>
      <c r="AP2082" s="5"/>
      <c r="AQ2082" s="5"/>
      <c r="AR2082" s="5" t="s">
        <v>2910</v>
      </c>
    </row>
    <row r="2083" spans="1:44">
      <c r="A2083" s="5" t="s">
        <v>1490</v>
      </c>
      <c r="B2083" s="5" t="s">
        <v>1489</v>
      </c>
      <c r="C2083" s="5" t="s">
        <v>1799</v>
      </c>
      <c r="D2083" s="5">
        <v>2012</v>
      </c>
      <c r="E2083" s="5" t="s">
        <v>1776</v>
      </c>
      <c r="F2083" s="5" t="s">
        <v>516</v>
      </c>
      <c r="G2083" s="5">
        <v>45.232999999999997</v>
      </c>
      <c r="H2083" s="5">
        <v>12.26</v>
      </c>
      <c r="I2083" s="5" t="s">
        <v>96</v>
      </c>
      <c r="J2083" s="5" t="s">
        <v>95</v>
      </c>
      <c r="K2083" s="5" t="s">
        <v>846</v>
      </c>
      <c r="L2083" s="5" t="s">
        <v>226</v>
      </c>
      <c r="M2083" s="5" t="s">
        <v>227</v>
      </c>
      <c r="N2083" s="5" t="s">
        <v>226</v>
      </c>
      <c r="O2083" s="5" t="s">
        <v>1775</v>
      </c>
      <c r="P2083" s="5"/>
      <c r="Q2083" s="5"/>
      <c r="R2083" s="5"/>
      <c r="S2083" s="5">
        <v>5</v>
      </c>
      <c r="T2083" s="5"/>
      <c r="U2083" s="5"/>
      <c r="V2083" s="5">
        <v>0.57999999999999996</v>
      </c>
      <c r="W2083" s="5">
        <v>0.11</v>
      </c>
      <c r="X2083" s="5"/>
      <c r="Y2083" s="5"/>
      <c r="Z2083" s="5"/>
      <c r="AA2083" s="5"/>
      <c r="AB2083" s="5"/>
      <c r="AC2083" s="5"/>
      <c r="AD2083" s="5"/>
      <c r="AE2083" s="5"/>
      <c r="AF2083" s="5"/>
      <c r="AG2083" s="5"/>
      <c r="AH2083" s="5"/>
      <c r="AI2083" s="5"/>
      <c r="AJ2083" s="5"/>
      <c r="AK2083" s="5"/>
      <c r="AL2083" s="5"/>
      <c r="AM2083" s="5">
        <v>5</v>
      </c>
      <c r="AN2083" s="5"/>
      <c r="AO2083" s="5">
        <f t="shared" si="45"/>
        <v>1.3631370891947732</v>
      </c>
      <c r="AP2083" s="5"/>
      <c r="AQ2083" s="5"/>
      <c r="AR2083" s="5" t="s">
        <v>2910</v>
      </c>
    </row>
    <row r="2084" spans="1:44">
      <c r="A2084" s="5" t="s">
        <v>1490</v>
      </c>
      <c r="B2084" s="5" t="s">
        <v>1489</v>
      </c>
      <c r="C2084" s="5" t="s">
        <v>1739</v>
      </c>
      <c r="D2084" s="5">
        <v>2012</v>
      </c>
      <c r="E2084" s="5" t="s">
        <v>1738</v>
      </c>
      <c r="F2084" s="5" t="s">
        <v>51</v>
      </c>
      <c r="G2084" s="5">
        <v>-16.45</v>
      </c>
      <c r="H2084" s="5">
        <v>145.58000000000001</v>
      </c>
      <c r="I2084" s="5" t="s">
        <v>2912</v>
      </c>
      <c r="J2084" s="5" t="s">
        <v>49</v>
      </c>
      <c r="K2084" t="s">
        <v>2923</v>
      </c>
      <c r="L2084" s="5" t="s">
        <v>226</v>
      </c>
      <c r="M2084" s="5" t="s">
        <v>227</v>
      </c>
      <c r="N2084" s="5" t="s">
        <v>226</v>
      </c>
      <c r="O2084" s="5" t="s">
        <v>1737</v>
      </c>
      <c r="P2084" s="5"/>
      <c r="Q2084" s="5"/>
      <c r="R2084" s="5"/>
      <c r="S2084" s="5">
        <v>10</v>
      </c>
      <c r="T2084" s="5"/>
      <c r="U2084" s="5"/>
      <c r="V2084" s="5">
        <v>5.8920000000000003</v>
      </c>
      <c r="W2084" s="5">
        <v>0.57203999999999999</v>
      </c>
      <c r="X2084" s="5"/>
      <c r="Y2084" s="5"/>
      <c r="Z2084" s="5"/>
      <c r="AA2084" s="5"/>
      <c r="AB2084" s="5"/>
      <c r="AC2084" s="5"/>
      <c r="AD2084" s="5"/>
      <c r="AE2084" s="5"/>
      <c r="AF2084" s="5"/>
      <c r="AG2084" s="5"/>
      <c r="AH2084" s="5"/>
      <c r="AI2084" s="5"/>
      <c r="AJ2084" s="5"/>
      <c r="AK2084" s="5"/>
      <c r="AL2084" s="5"/>
      <c r="AM2084" s="5">
        <v>10</v>
      </c>
      <c r="AN2084" s="5"/>
      <c r="AO2084" s="5">
        <f>1.37689*0.89689^W2084</f>
        <v>1.2937911239560265</v>
      </c>
      <c r="AP2084" s="5"/>
      <c r="AQ2084" s="5"/>
      <c r="AR2084" s="5" t="s">
        <v>2910</v>
      </c>
    </row>
    <row r="2085" spans="1:44">
      <c r="A2085" t="s">
        <v>1490</v>
      </c>
      <c r="B2085" t="s">
        <v>1489</v>
      </c>
      <c r="C2085" t="s">
        <v>1691</v>
      </c>
      <c r="D2085" s="5">
        <v>2012</v>
      </c>
      <c r="E2085" t="s">
        <v>1705</v>
      </c>
      <c r="F2085" t="s">
        <v>51</v>
      </c>
      <c r="G2085">
        <v>-31.989966670000001</v>
      </c>
      <c r="H2085">
        <v>116.91666669999999</v>
      </c>
      <c r="I2085" t="s">
        <v>2912</v>
      </c>
      <c r="J2085" t="s">
        <v>412</v>
      </c>
      <c r="K2085" t="s">
        <v>2922</v>
      </c>
      <c r="L2085" t="s">
        <v>226</v>
      </c>
      <c r="M2085" s="5" t="s">
        <v>227</v>
      </c>
      <c r="N2085" t="s">
        <v>226</v>
      </c>
      <c r="O2085" t="s">
        <v>1704</v>
      </c>
      <c r="S2085">
        <v>47.5</v>
      </c>
      <c r="T2085">
        <v>104.48</v>
      </c>
      <c r="U2085">
        <v>1.33</v>
      </c>
      <c r="V2085">
        <v>47.47</v>
      </c>
      <c r="W2085">
        <v>0.62</v>
      </c>
      <c r="X2085">
        <v>57.01</v>
      </c>
      <c r="Y2085">
        <v>0.72</v>
      </c>
      <c r="Z2085">
        <f>SUM(AA2085:AB2085)</f>
        <v>8.6707000000000001</v>
      </c>
      <c r="AA2085">
        <v>4.0842000000000001</v>
      </c>
      <c r="AB2085">
        <v>4.5865</v>
      </c>
      <c r="AC2085">
        <f>SUM(AD2085:AE2085)</f>
        <v>49.576999999999998</v>
      </c>
      <c r="AD2085">
        <v>24.168900000000001</v>
      </c>
      <c r="AE2085">
        <v>25.408100000000001</v>
      </c>
      <c r="AM2085">
        <v>47.5</v>
      </c>
      <c r="AN2085">
        <v>35.268000000000001</v>
      </c>
      <c r="AO2085">
        <v>1.6</v>
      </c>
    </row>
    <row r="2086" spans="1:44">
      <c r="A2086" s="5" t="s">
        <v>1490</v>
      </c>
      <c r="B2086" s="5" t="s">
        <v>1489</v>
      </c>
      <c r="C2086" s="5" t="s">
        <v>1683</v>
      </c>
      <c r="D2086" s="5">
        <v>2012</v>
      </c>
      <c r="E2086" s="5" t="s">
        <v>1685</v>
      </c>
      <c r="F2086" s="5" t="s">
        <v>81</v>
      </c>
      <c r="G2086" s="5">
        <v>-5.05</v>
      </c>
      <c r="H2086" s="5">
        <v>119.333</v>
      </c>
      <c r="I2086" s="5" t="s">
        <v>2912</v>
      </c>
      <c r="J2086" s="5" t="s">
        <v>49</v>
      </c>
      <c r="K2086" t="s">
        <v>2923</v>
      </c>
      <c r="L2086" s="5" t="s">
        <v>226</v>
      </c>
      <c r="M2086" s="5" t="s">
        <v>227</v>
      </c>
      <c r="N2086" s="5" t="s">
        <v>226</v>
      </c>
      <c r="O2086" s="5" t="s">
        <v>1684</v>
      </c>
      <c r="P2086" s="5"/>
      <c r="Q2086" s="5"/>
      <c r="R2086" s="5"/>
      <c r="S2086" s="5">
        <v>10</v>
      </c>
      <c r="T2086" s="5"/>
      <c r="U2086" s="5"/>
      <c r="V2086" s="5">
        <v>3.27</v>
      </c>
      <c r="W2086" s="5">
        <v>0.3</v>
      </c>
      <c r="X2086" s="5"/>
      <c r="Y2086" s="5"/>
      <c r="Z2086" s="5"/>
      <c r="AA2086" s="5"/>
      <c r="AB2086" s="5"/>
      <c r="AC2086" s="5"/>
      <c r="AD2086" s="5"/>
      <c r="AE2086" s="5"/>
      <c r="AF2086" s="5"/>
      <c r="AG2086" s="5"/>
      <c r="AH2086" s="5"/>
      <c r="AI2086" s="5"/>
      <c r="AJ2086" s="5"/>
      <c r="AK2086" s="5"/>
      <c r="AL2086" s="5"/>
      <c r="AM2086" s="5">
        <v>10</v>
      </c>
      <c r="AN2086" s="5">
        <v>53</v>
      </c>
      <c r="AO2086" s="5">
        <f t="shared" ref="AO2086:AO2125" si="46">1.37689*0.89689^W2086</f>
        <v>1.3326650257679564</v>
      </c>
      <c r="AP2086" s="5"/>
      <c r="AQ2086" s="5"/>
      <c r="AR2086" s="5" t="s">
        <v>2910</v>
      </c>
    </row>
    <row r="2087" spans="1:44">
      <c r="A2087" s="5" t="s">
        <v>1490</v>
      </c>
      <c r="B2087" s="5" t="s">
        <v>1489</v>
      </c>
      <c r="C2087" s="5" t="s">
        <v>1097</v>
      </c>
      <c r="D2087" s="5">
        <v>2012</v>
      </c>
      <c r="E2087" s="5" t="s">
        <v>1096</v>
      </c>
      <c r="F2087" s="5" t="s">
        <v>81</v>
      </c>
      <c r="G2087" s="5">
        <v>-3.9166699999999999</v>
      </c>
      <c r="H2087" s="5">
        <v>128.83330000000001</v>
      </c>
      <c r="I2087" s="5" t="s">
        <v>2912</v>
      </c>
      <c r="J2087" s="5" t="s">
        <v>49</v>
      </c>
      <c r="K2087" t="s">
        <v>2923</v>
      </c>
      <c r="L2087" s="5" t="s">
        <v>226</v>
      </c>
      <c r="M2087" s="5" t="s">
        <v>227</v>
      </c>
      <c r="N2087" s="5" t="s">
        <v>226</v>
      </c>
      <c r="O2087" s="5" t="s">
        <v>1676</v>
      </c>
      <c r="P2087" s="5"/>
      <c r="Q2087" s="5"/>
      <c r="R2087" s="5"/>
      <c r="S2087" s="5">
        <v>3</v>
      </c>
      <c r="T2087" s="5">
        <v>1.3419300000000001</v>
      </c>
      <c r="U2087" s="5">
        <v>0.41</v>
      </c>
      <c r="V2087" s="5">
        <v>1.2437400000000001</v>
      </c>
      <c r="W2087" s="5">
        <v>0.38</v>
      </c>
      <c r="X2087" s="5">
        <v>9.819E-2</v>
      </c>
      <c r="Y2087" s="5">
        <v>0.03</v>
      </c>
      <c r="Z2087" s="5"/>
      <c r="AA2087" s="5"/>
      <c r="AB2087" s="5"/>
      <c r="AC2087" s="5"/>
      <c r="AD2087" s="5"/>
      <c r="AE2087" s="5"/>
      <c r="AF2087" s="5"/>
      <c r="AG2087" s="5"/>
      <c r="AH2087" s="5"/>
      <c r="AI2087" s="5"/>
      <c r="AJ2087" s="5"/>
      <c r="AK2087" s="5"/>
      <c r="AL2087" s="5"/>
      <c r="AM2087" s="5">
        <v>3</v>
      </c>
      <c r="AN2087" s="5"/>
      <c r="AO2087" s="5">
        <f t="shared" si="46"/>
        <v>1.3211135133138912</v>
      </c>
      <c r="AP2087" s="5"/>
      <c r="AQ2087" s="5"/>
      <c r="AR2087" s="5" t="s">
        <v>2910</v>
      </c>
    </row>
    <row r="2088" spans="1:44">
      <c r="A2088" s="5" t="s">
        <v>1490</v>
      </c>
      <c r="B2088" s="5" t="s">
        <v>1489</v>
      </c>
      <c r="C2088" s="5" t="s">
        <v>1097</v>
      </c>
      <c r="D2088" s="5">
        <v>2012</v>
      </c>
      <c r="E2088" s="5" t="s">
        <v>1096</v>
      </c>
      <c r="F2088" s="5" t="s">
        <v>81</v>
      </c>
      <c r="G2088" s="5">
        <v>-3.9166699999999999</v>
      </c>
      <c r="H2088" s="5">
        <v>128.83330000000001</v>
      </c>
      <c r="I2088" s="5" t="s">
        <v>2912</v>
      </c>
      <c r="J2088" s="5" t="s">
        <v>49</v>
      </c>
      <c r="K2088" t="s">
        <v>2923</v>
      </c>
      <c r="L2088" s="5" t="s">
        <v>226</v>
      </c>
      <c r="M2088" s="5" t="s">
        <v>227</v>
      </c>
      <c r="N2088" s="5" t="s">
        <v>226</v>
      </c>
      <c r="O2088" s="5" t="s">
        <v>1675</v>
      </c>
      <c r="P2088" s="5"/>
      <c r="Q2088" s="5"/>
      <c r="R2088" s="5"/>
      <c r="S2088" s="5">
        <v>3</v>
      </c>
      <c r="T2088" s="5">
        <v>2.1110850000000001</v>
      </c>
      <c r="U2088" s="5">
        <v>0.65</v>
      </c>
      <c r="V2088" s="5">
        <v>2.0292599999999998</v>
      </c>
      <c r="W2088" s="5">
        <v>0.62</v>
      </c>
      <c r="X2088" s="5">
        <v>8.1824999999999995E-2</v>
      </c>
      <c r="Y2088" s="5">
        <v>0.03</v>
      </c>
      <c r="Z2088" s="5"/>
      <c r="AA2088" s="5"/>
      <c r="AB2088" s="5"/>
      <c r="AC2088" s="5"/>
      <c r="AD2088" s="5"/>
      <c r="AE2088" s="5"/>
      <c r="AF2088" s="5"/>
      <c r="AG2088" s="5"/>
      <c r="AH2088" s="5"/>
      <c r="AI2088" s="5"/>
      <c r="AJ2088" s="5"/>
      <c r="AK2088" s="5"/>
      <c r="AL2088" s="5"/>
      <c r="AM2088" s="5">
        <v>3</v>
      </c>
      <c r="AN2088" s="5"/>
      <c r="AO2088" s="5">
        <f t="shared" si="46"/>
        <v>1.2870562814398927</v>
      </c>
      <c r="AP2088" s="5"/>
      <c r="AQ2088" s="5"/>
      <c r="AR2088" s="5" t="s">
        <v>2910</v>
      </c>
    </row>
    <row r="2089" spans="1:44">
      <c r="A2089" s="5" t="s">
        <v>1490</v>
      </c>
      <c r="B2089" s="5" t="s">
        <v>1489</v>
      </c>
      <c r="C2089" s="5" t="s">
        <v>1590</v>
      </c>
      <c r="D2089" s="5">
        <v>2012</v>
      </c>
      <c r="E2089" s="5" t="s">
        <v>902</v>
      </c>
      <c r="F2089" s="5" t="s">
        <v>897</v>
      </c>
      <c r="G2089" s="5">
        <v>16.344666700000001</v>
      </c>
      <c r="H2089" s="5">
        <v>119.925667</v>
      </c>
      <c r="I2089" s="5" t="s">
        <v>2912</v>
      </c>
      <c r="J2089" s="5" t="s">
        <v>49</v>
      </c>
      <c r="K2089" s="5" t="s">
        <v>2923</v>
      </c>
      <c r="L2089" s="5" t="s">
        <v>226</v>
      </c>
      <c r="M2089" s="5" t="s">
        <v>227</v>
      </c>
      <c r="N2089" s="5" t="s">
        <v>226</v>
      </c>
      <c r="O2089" s="5">
        <v>698</v>
      </c>
      <c r="P2089" s="5"/>
      <c r="Q2089" s="5"/>
      <c r="R2089" s="5"/>
      <c r="S2089" s="5">
        <v>9</v>
      </c>
      <c r="T2089" s="5">
        <v>4.1399999999999997</v>
      </c>
      <c r="U2089" s="5">
        <v>0.55000000000000004</v>
      </c>
      <c r="V2089" s="5">
        <v>0.73</v>
      </c>
      <c r="W2089" s="5">
        <v>0.22</v>
      </c>
      <c r="X2089" s="5">
        <v>3.41</v>
      </c>
      <c r="Y2089" s="5">
        <v>0.33</v>
      </c>
      <c r="Z2089" s="5"/>
      <c r="AA2089" s="5"/>
      <c r="AB2089" s="5"/>
      <c r="AC2089" s="5"/>
      <c r="AD2089" s="5"/>
      <c r="AE2089" s="5"/>
      <c r="AF2089" s="5"/>
      <c r="AG2089" s="5"/>
      <c r="AH2089" s="5"/>
      <c r="AI2089" s="5"/>
      <c r="AJ2089" s="5"/>
      <c r="AK2089" s="5"/>
      <c r="AL2089" s="5"/>
      <c r="AM2089" s="5">
        <v>9</v>
      </c>
      <c r="AN2089" s="5"/>
      <c r="AO2089" s="5">
        <f t="shared" si="46"/>
        <v>1.3443175419878841</v>
      </c>
      <c r="AP2089" s="5">
        <v>27.07</v>
      </c>
      <c r="AQ2089" s="5"/>
      <c r="AR2089" s="5" t="s">
        <v>2910</v>
      </c>
    </row>
    <row r="2090" spans="1:44">
      <c r="A2090" s="5" t="s">
        <v>1490</v>
      </c>
      <c r="B2090" s="5" t="s">
        <v>1489</v>
      </c>
      <c r="C2090" s="5" t="s">
        <v>1590</v>
      </c>
      <c r="D2090" s="5">
        <v>2012</v>
      </c>
      <c r="E2090" s="5" t="s">
        <v>902</v>
      </c>
      <c r="F2090" s="5" t="s">
        <v>897</v>
      </c>
      <c r="G2090" s="5">
        <v>16.344666700000001</v>
      </c>
      <c r="H2090" s="5">
        <v>119.925667</v>
      </c>
      <c r="I2090" s="5" t="s">
        <v>2912</v>
      </c>
      <c r="J2090" s="5" t="s">
        <v>49</v>
      </c>
      <c r="K2090" s="5" t="s">
        <v>2923</v>
      </c>
      <c r="L2090" s="5" t="s">
        <v>226</v>
      </c>
      <c r="M2090" s="5" t="s">
        <v>227</v>
      </c>
      <c r="N2090" s="5" t="s">
        <v>226</v>
      </c>
      <c r="O2090" s="5">
        <v>699</v>
      </c>
      <c r="P2090" s="5"/>
      <c r="Q2090" s="5"/>
      <c r="R2090" s="5"/>
      <c r="S2090" s="5">
        <v>9</v>
      </c>
      <c r="T2090" s="5">
        <v>12.35</v>
      </c>
      <c r="U2090" s="5">
        <v>4.0199999999999996</v>
      </c>
      <c r="V2090" s="5">
        <v>0.8</v>
      </c>
      <c r="W2090" s="5">
        <v>0.38</v>
      </c>
      <c r="X2090" s="5">
        <v>11.55</v>
      </c>
      <c r="Y2090" s="5">
        <v>3.65</v>
      </c>
      <c r="Z2090" s="5"/>
      <c r="AA2090" s="5"/>
      <c r="AB2090" s="5"/>
      <c r="AC2090" s="5"/>
      <c r="AD2090" s="5"/>
      <c r="AE2090" s="5"/>
      <c r="AF2090" s="5"/>
      <c r="AG2090" s="5"/>
      <c r="AH2090" s="5"/>
      <c r="AI2090" s="5"/>
      <c r="AJ2090" s="5"/>
      <c r="AK2090" s="5"/>
      <c r="AL2090" s="5"/>
      <c r="AM2090" s="5">
        <v>9</v>
      </c>
      <c r="AN2090" s="5"/>
      <c r="AO2090" s="5">
        <f t="shared" si="46"/>
        <v>1.3211135133138912</v>
      </c>
      <c r="AP2090" s="5">
        <v>21.78</v>
      </c>
      <c r="AQ2090" s="5"/>
      <c r="AR2090" s="5" t="s">
        <v>2910</v>
      </c>
    </row>
    <row r="2091" spans="1:44">
      <c r="A2091" s="5" t="s">
        <v>1490</v>
      </c>
      <c r="B2091" s="5" t="s">
        <v>1489</v>
      </c>
      <c r="C2091" s="5" t="s">
        <v>1590</v>
      </c>
      <c r="D2091" s="5">
        <v>2012</v>
      </c>
      <c r="E2091" s="5" t="s">
        <v>902</v>
      </c>
      <c r="F2091" s="5" t="s">
        <v>897</v>
      </c>
      <c r="G2091" s="5">
        <v>16.344666700000001</v>
      </c>
      <c r="H2091" s="5">
        <v>119.925667</v>
      </c>
      <c r="I2091" s="5" t="s">
        <v>2912</v>
      </c>
      <c r="J2091" s="5" t="s">
        <v>49</v>
      </c>
      <c r="K2091" s="5" t="s">
        <v>2923</v>
      </c>
      <c r="L2091" s="5" t="s">
        <v>226</v>
      </c>
      <c r="M2091" s="5" t="s">
        <v>227</v>
      </c>
      <c r="N2091" s="5" t="s">
        <v>226</v>
      </c>
      <c r="O2091" s="5">
        <v>700</v>
      </c>
      <c r="P2091" s="5"/>
      <c r="Q2091" s="5"/>
      <c r="R2091" s="5"/>
      <c r="S2091" s="5">
        <v>9</v>
      </c>
      <c r="T2091" s="5">
        <v>106.31</v>
      </c>
      <c r="U2091" s="5">
        <v>10.28</v>
      </c>
      <c r="V2091" s="5">
        <v>19.43</v>
      </c>
      <c r="W2091" s="5">
        <v>1.48</v>
      </c>
      <c r="X2091" s="5">
        <v>86.88</v>
      </c>
      <c r="Y2091" s="5">
        <v>8.8000000000000007</v>
      </c>
      <c r="Z2091" s="5"/>
      <c r="AA2091" s="5"/>
      <c r="AB2091" s="5"/>
      <c r="AC2091" s="5"/>
      <c r="AD2091" s="5"/>
      <c r="AE2091" s="5"/>
      <c r="AF2091" s="5"/>
      <c r="AG2091" s="5"/>
      <c r="AH2091" s="5"/>
      <c r="AI2091" s="5"/>
      <c r="AJ2091" s="5"/>
      <c r="AK2091" s="5"/>
      <c r="AL2091" s="5"/>
      <c r="AM2091" s="5">
        <v>9</v>
      </c>
      <c r="AN2091" s="5"/>
      <c r="AO2091" s="5">
        <f t="shared" si="46"/>
        <v>1.1720691495138231</v>
      </c>
      <c r="AP2091" s="5">
        <v>30.92</v>
      </c>
      <c r="AQ2091" s="5"/>
      <c r="AR2091" s="5" t="s">
        <v>2910</v>
      </c>
    </row>
    <row r="2092" spans="1:44">
      <c r="A2092" s="5" t="s">
        <v>1490</v>
      </c>
      <c r="B2092" s="5" t="s">
        <v>1489</v>
      </c>
      <c r="C2092" s="5" t="s">
        <v>1590</v>
      </c>
      <c r="D2092" s="5">
        <v>2012</v>
      </c>
      <c r="E2092" s="5" t="s">
        <v>902</v>
      </c>
      <c r="F2092" s="5" t="s">
        <v>897</v>
      </c>
      <c r="G2092" s="5">
        <v>16.344666700000001</v>
      </c>
      <c r="H2092" s="5">
        <v>119.925667</v>
      </c>
      <c r="I2092" s="5" t="s">
        <v>2912</v>
      </c>
      <c r="J2092" s="5" t="s">
        <v>49</v>
      </c>
      <c r="K2092" s="5" t="s">
        <v>2923</v>
      </c>
      <c r="L2092" s="5" t="s">
        <v>226</v>
      </c>
      <c r="M2092" s="5" t="s">
        <v>227</v>
      </c>
      <c r="N2092" s="5" t="s">
        <v>226</v>
      </c>
      <c r="O2092" s="5">
        <v>701</v>
      </c>
      <c r="P2092" s="5"/>
      <c r="Q2092" s="5"/>
      <c r="R2092" s="5"/>
      <c r="S2092" s="5">
        <v>9</v>
      </c>
      <c r="T2092" s="5">
        <v>81.45</v>
      </c>
      <c r="U2092" s="5">
        <v>7.88</v>
      </c>
      <c r="V2092" s="5">
        <v>12.96</v>
      </c>
      <c r="W2092" s="5">
        <v>1.9</v>
      </c>
      <c r="X2092" s="5">
        <v>68.489999999999995</v>
      </c>
      <c r="Y2092" s="5">
        <v>5.99</v>
      </c>
      <c r="Z2092" s="5"/>
      <c r="AA2092" s="5"/>
      <c r="AB2092" s="5"/>
      <c r="AC2092" s="5"/>
      <c r="AD2092" s="5"/>
      <c r="AE2092" s="5"/>
      <c r="AF2092" s="5"/>
      <c r="AG2092" s="5"/>
      <c r="AH2092" s="5"/>
      <c r="AI2092" s="5"/>
      <c r="AJ2092" s="5"/>
      <c r="AK2092" s="5"/>
      <c r="AL2092" s="5"/>
      <c r="AM2092" s="5">
        <v>9</v>
      </c>
      <c r="AN2092" s="5"/>
      <c r="AO2092" s="5">
        <f t="shared" si="46"/>
        <v>1.1197051899772981</v>
      </c>
      <c r="AP2092" s="5">
        <v>23.04</v>
      </c>
      <c r="AQ2092" s="5"/>
      <c r="AR2092" s="5" t="s">
        <v>2910</v>
      </c>
    </row>
    <row r="2093" spans="1:44">
      <c r="A2093" s="5" t="s">
        <v>1490</v>
      </c>
      <c r="B2093" s="5" t="s">
        <v>1489</v>
      </c>
      <c r="C2093" s="5" t="s">
        <v>1590</v>
      </c>
      <c r="D2093" s="5">
        <v>2012</v>
      </c>
      <c r="E2093" s="5" t="s">
        <v>902</v>
      </c>
      <c r="F2093" s="5" t="s">
        <v>897</v>
      </c>
      <c r="G2093" s="5">
        <v>16.347166699999999</v>
      </c>
      <c r="H2093" s="5">
        <v>119.9665</v>
      </c>
      <c r="I2093" s="5" t="s">
        <v>2912</v>
      </c>
      <c r="J2093" s="5" t="s">
        <v>49</v>
      </c>
      <c r="K2093" s="5" t="s">
        <v>2923</v>
      </c>
      <c r="L2093" s="5" t="s">
        <v>226</v>
      </c>
      <c r="M2093" s="5" t="s">
        <v>227</v>
      </c>
      <c r="N2093" s="5" t="s">
        <v>226</v>
      </c>
      <c r="O2093" s="5">
        <v>702</v>
      </c>
      <c r="P2093" s="5"/>
      <c r="Q2093" s="5"/>
      <c r="R2093" s="5"/>
      <c r="S2093" s="5">
        <v>9</v>
      </c>
      <c r="T2093" s="5">
        <v>91.1</v>
      </c>
      <c r="U2093" s="5">
        <v>6.52</v>
      </c>
      <c r="V2093" s="5">
        <v>9.98</v>
      </c>
      <c r="W2093" s="5">
        <v>0.92</v>
      </c>
      <c r="X2093" s="5">
        <v>81.12</v>
      </c>
      <c r="Y2093" s="5">
        <v>5.6</v>
      </c>
      <c r="Z2093" s="5"/>
      <c r="AA2093" s="5"/>
      <c r="AB2093" s="5"/>
      <c r="AC2093" s="5"/>
      <c r="AD2093" s="5"/>
      <c r="AE2093" s="5"/>
      <c r="AF2093" s="5"/>
      <c r="AG2093" s="5"/>
      <c r="AH2093" s="5"/>
      <c r="AI2093" s="5"/>
      <c r="AJ2093" s="5"/>
      <c r="AK2093" s="5"/>
      <c r="AL2093" s="5"/>
      <c r="AM2093" s="5">
        <v>9</v>
      </c>
      <c r="AN2093" s="5"/>
      <c r="AO2093" s="5">
        <f t="shared" si="46"/>
        <v>1.2457167184523852</v>
      </c>
      <c r="AP2093" s="5">
        <v>24.48</v>
      </c>
      <c r="AQ2093" s="5"/>
      <c r="AR2093" s="5" t="s">
        <v>2910</v>
      </c>
    </row>
    <row r="2094" spans="1:44">
      <c r="A2094" s="5" t="s">
        <v>1490</v>
      </c>
      <c r="B2094" s="5" t="s">
        <v>1489</v>
      </c>
      <c r="C2094" s="5" t="s">
        <v>1590</v>
      </c>
      <c r="D2094" s="5">
        <v>2012</v>
      </c>
      <c r="E2094" s="5" t="s">
        <v>902</v>
      </c>
      <c r="F2094" s="5" t="s">
        <v>897</v>
      </c>
      <c r="G2094" s="5">
        <v>16.348833299999999</v>
      </c>
      <c r="H2094" s="5">
        <v>119.964833</v>
      </c>
      <c r="I2094" s="5" t="s">
        <v>2912</v>
      </c>
      <c r="J2094" s="5" t="s">
        <v>49</v>
      </c>
      <c r="K2094" s="5" t="s">
        <v>2923</v>
      </c>
      <c r="L2094" s="5" t="s">
        <v>226</v>
      </c>
      <c r="M2094" s="5" t="s">
        <v>227</v>
      </c>
      <c r="N2094" s="5" t="s">
        <v>226</v>
      </c>
      <c r="O2094" s="5">
        <v>703</v>
      </c>
      <c r="P2094" s="5"/>
      <c r="Q2094" s="5"/>
      <c r="R2094" s="5"/>
      <c r="S2094" s="5">
        <v>9</v>
      </c>
      <c r="T2094" s="5">
        <v>114.51</v>
      </c>
      <c r="U2094" s="5">
        <v>10.6</v>
      </c>
      <c r="V2094" s="5">
        <v>18.8</v>
      </c>
      <c r="W2094" s="5">
        <v>2</v>
      </c>
      <c r="X2094" s="5">
        <v>95.71</v>
      </c>
      <c r="Y2094" s="5">
        <v>8.6</v>
      </c>
      <c r="Z2094" s="5"/>
      <c r="AA2094" s="5"/>
      <c r="AB2094" s="5"/>
      <c r="AC2094" s="5"/>
      <c r="AD2094" s="5"/>
      <c r="AE2094" s="5"/>
      <c r="AF2094" s="5"/>
      <c r="AG2094" s="5"/>
      <c r="AH2094" s="5"/>
      <c r="AI2094" s="5"/>
      <c r="AJ2094" s="5"/>
      <c r="AK2094" s="5"/>
      <c r="AL2094" s="5"/>
      <c r="AM2094" s="5">
        <v>9</v>
      </c>
      <c r="AN2094" s="5"/>
      <c r="AO2094" s="5">
        <f t="shared" si="46"/>
        <v>1.1075863871977689</v>
      </c>
      <c r="AP2094" s="5">
        <v>39.869999999999997</v>
      </c>
      <c r="AQ2094" s="5"/>
      <c r="AR2094" s="5" t="s">
        <v>2910</v>
      </c>
    </row>
    <row r="2095" spans="1:44">
      <c r="A2095" s="5" t="s">
        <v>1490</v>
      </c>
      <c r="B2095" s="5" t="s">
        <v>1489</v>
      </c>
      <c r="C2095" s="5" t="s">
        <v>1590</v>
      </c>
      <c r="D2095" s="5">
        <v>2012</v>
      </c>
      <c r="E2095" s="5" t="s">
        <v>902</v>
      </c>
      <c r="F2095" s="5" t="s">
        <v>897</v>
      </c>
      <c r="G2095" s="5">
        <v>16.367000000000001</v>
      </c>
      <c r="H2095" s="5">
        <v>119.9585</v>
      </c>
      <c r="I2095" s="5" t="s">
        <v>2912</v>
      </c>
      <c r="J2095" s="5" t="s">
        <v>49</v>
      </c>
      <c r="K2095" s="5" t="s">
        <v>2923</v>
      </c>
      <c r="L2095" s="5" t="s">
        <v>226</v>
      </c>
      <c r="M2095" s="5" t="s">
        <v>227</v>
      </c>
      <c r="N2095" s="5" t="s">
        <v>226</v>
      </c>
      <c r="O2095" s="5">
        <v>704</v>
      </c>
      <c r="P2095" s="5"/>
      <c r="Q2095" s="5"/>
      <c r="R2095" s="5"/>
      <c r="S2095" s="5">
        <v>9</v>
      </c>
      <c r="T2095" s="5">
        <v>111.39</v>
      </c>
      <c r="U2095" s="5">
        <v>11.38</v>
      </c>
      <c r="V2095" s="5">
        <v>16.100000000000001</v>
      </c>
      <c r="W2095" s="5">
        <v>1.45</v>
      </c>
      <c r="X2095" s="5">
        <v>95.28</v>
      </c>
      <c r="Y2095" s="5">
        <v>9.93</v>
      </c>
      <c r="Z2095" s="5"/>
      <c r="AA2095" s="5"/>
      <c r="AB2095" s="5"/>
      <c r="AC2095" s="5"/>
      <c r="AD2095" s="5"/>
      <c r="AE2095" s="5"/>
      <c r="AF2095" s="5"/>
      <c r="AG2095" s="5"/>
      <c r="AH2095" s="5"/>
      <c r="AI2095" s="5"/>
      <c r="AJ2095" s="5"/>
      <c r="AK2095" s="5"/>
      <c r="AL2095" s="5"/>
      <c r="AM2095" s="5">
        <v>9</v>
      </c>
      <c r="AN2095" s="5"/>
      <c r="AO2095" s="5">
        <f t="shared" si="46"/>
        <v>1.1759018115009776</v>
      </c>
      <c r="AP2095" s="5">
        <v>56.78</v>
      </c>
      <c r="AQ2095" s="5"/>
      <c r="AR2095" s="5" t="s">
        <v>2910</v>
      </c>
    </row>
    <row r="2096" spans="1:44">
      <c r="A2096" s="5" t="s">
        <v>1490</v>
      </c>
      <c r="B2096" s="5" t="s">
        <v>1489</v>
      </c>
      <c r="C2096" s="5" t="s">
        <v>1590</v>
      </c>
      <c r="D2096" s="5">
        <v>2012</v>
      </c>
      <c r="E2096" s="5" t="s">
        <v>902</v>
      </c>
      <c r="F2096" s="5" t="s">
        <v>897</v>
      </c>
      <c r="G2096" s="5">
        <v>16.368666699999999</v>
      </c>
      <c r="H2096" s="5">
        <v>119.959833</v>
      </c>
      <c r="I2096" s="5" t="s">
        <v>2912</v>
      </c>
      <c r="J2096" s="5" t="s">
        <v>49</v>
      </c>
      <c r="K2096" s="5" t="s">
        <v>2923</v>
      </c>
      <c r="L2096" s="5" t="s">
        <v>226</v>
      </c>
      <c r="M2096" s="5" t="s">
        <v>227</v>
      </c>
      <c r="N2096" s="5" t="s">
        <v>226</v>
      </c>
      <c r="O2096" s="5">
        <v>705</v>
      </c>
      <c r="P2096" s="5"/>
      <c r="Q2096" s="5"/>
      <c r="R2096" s="5"/>
      <c r="S2096" s="5">
        <v>9</v>
      </c>
      <c r="T2096" s="5">
        <v>94.08</v>
      </c>
      <c r="U2096" s="5">
        <v>10.42</v>
      </c>
      <c r="V2096" s="5">
        <v>13.98</v>
      </c>
      <c r="W2096" s="5">
        <v>1.52</v>
      </c>
      <c r="X2096" s="5">
        <v>80.11</v>
      </c>
      <c r="Y2096" s="5">
        <v>8.91</v>
      </c>
      <c r="Z2096" s="5"/>
      <c r="AA2096" s="5"/>
      <c r="AB2096" s="5"/>
      <c r="AC2096" s="5"/>
      <c r="AD2096" s="5"/>
      <c r="AE2096" s="5"/>
      <c r="AF2096" s="5"/>
      <c r="AG2096" s="5"/>
      <c r="AH2096" s="5"/>
      <c r="AI2096" s="5"/>
      <c r="AJ2096" s="5"/>
      <c r="AK2096" s="5"/>
      <c r="AL2096" s="5"/>
      <c r="AM2096" s="5">
        <v>9</v>
      </c>
      <c r="AN2096" s="5"/>
      <c r="AO2096" s="5">
        <f t="shared" si="46"/>
        <v>1.1669783584005604</v>
      </c>
      <c r="AP2096" s="5">
        <v>30.52</v>
      </c>
      <c r="AQ2096" s="5"/>
      <c r="AR2096" s="5" t="s">
        <v>2910</v>
      </c>
    </row>
    <row r="2097" spans="1:44">
      <c r="A2097" s="5" t="s">
        <v>1490</v>
      </c>
      <c r="B2097" s="5" t="s">
        <v>1489</v>
      </c>
      <c r="C2097" s="5" t="s">
        <v>1590</v>
      </c>
      <c r="D2097" s="5">
        <v>2012</v>
      </c>
      <c r="E2097" s="5" t="s">
        <v>902</v>
      </c>
      <c r="F2097" s="5" t="s">
        <v>897</v>
      </c>
      <c r="G2097" s="5">
        <v>16.3788333</v>
      </c>
      <c r="H2097" s="5">
        <v>119.911833</v>
      </c>
      <c r="I2097" s="5" t="s">
        <v>2912</v>
      </c>
      <c r="J2097" s="5" t="s">
        <v>49</v>
      </c>
      <c r="K2097" s="5" t="s">
        <v>2923</v>
      </c>
      <c r="L2097" s="5" t="s">
        <v>226</v>
      </c>
      <c r="M2097" s="5" t="s">
        <v>227</v>
      </c>
      <c r="N2097" s="5" t="s">
        <v>226</v>
      </c>
      <c r="O2097" s="5">
        <v>706</v>
      </c>
      <c r="P2097" s="5"/>
      <c r="Q2097" s="5"/>
      <c r="R2097" s="5"/>
      <c r="S2097" s="5">
        <v>9</v>
      </c>
      <c r="T2097" s="5">
        <v>72.290000000000006</v>
      </c>
      <c r="U2097" s="5">
        <v>9.0500000000000007</v>
      </c>
      <c r="V2097" s="5">
        <v>18.149999999999999</v>
      </c>
      <c r="W2097" s="5">
        <v>1.67</v>
      </c>
      <c r="X2097" s="5">
        <v>54.13</v>
      </c>
      <c r="Y2097" s="5">
        <v>7.38</v>
      </c>
      <c r="Z2097" s="5"/>
      <c r="AA2097" s="5"/>
      <c r="AB2097" s="5"/>
      <c r="AC2097" s="5"/>
      <c r="AD2097" s="5"/>
      <c r="AE2097" s="5"/>
      <c r="AF2097" s="5"/>
      <c r="AG2097" s="5"/>
      <c r="AH2097" s="5"/>
      <c r="AI2097" s="5"/>
      <c r="AJ2097" s="5"/>
      <c r="AK2097" s="5"/>
      <c r="AL2097" s="5"/>
      <c r="AM2097" s="5">
        <v>9</v>
      </c>
      <c r="AN2097" s="5"/>
      <c r="AO2097" s="5">
        <f t="shared" si="46"/>
        <v>1.1480840392886102</v>
      </c>
      <c r="AP2097" s="5">
        <v>28.41</v>
      </c>
      <c r="AQ2097" s="5"/>
      <c r="AR2097" s="5" t="s">
        <v>2910</v>
      </c>
    </row>
    <row r="2098" spans="1:44">
      <c r="A2098" s="5" t="s">
        <v>1490</v>
      </c>
      <c r="B2098" s="5" t="s">
        <v>1489</v>
      </c>
      <c r="C2098" s="5" t="s">
        <v>1590</v>
      </c>
      <c r="D2098" s="5">
        <v>2012</v>
      </c>
      <c r="E2098" s="5" t="s">
        <v>902</v>
      </c>
      <c r="F2098" s="5" t="s">
        <v>897</v>
      </c>
      <c r="G2098" s="5">
        <v>16.3846667</v>
      </c>
      <c r="H2098" s="5">
        <v>119.912667</v>
      </c>
      <c r="I2098" s="5" t="s">
        <v>2912</v>
      </c>
      <c r="J2098" s="5" t="s">
        <v>49</v>
      </c>
      <c r="K2098" s="5" t="s">
        <v>2923</v>
      </c>
      <c r="L2098" s="5" t="s">
        <v>226</v>
      </c>
      <c r="M2098" s="5" t="s">
        <v>227</v>
      </c>
      <c r="N2098" s="5" t="s">
        <v>226</v>
      </c>
      <c r="O2098" s="5">
        <v>707</v>
      </c>
      <c r="P2098" s="5"/>
      <c r="Q2098" s="5"/>
      <c r="R2098" s="5"/>
      <c r="S2098" s="5">
        <v>9</v>
      </c>
      <c r="T2098" s="5">
        <v>114.53</v>
      </c>
      <c r="U2098" s="5">
        <v>11.62</v>
      </c>
      <c r="V2098" s="5">
        <v>15.79</v>
      </c>
      <c r="W2098" s="5">
        <v>1.58</v>
      </c>
      <c r="X2098" s="5">
        <v>98.74</v>
      </c>
      <c r="Y2098" s="5">
        <v>10.039999999999999</v>
      </c>
      <c r="Z2098" s="5"/>
      <c r="AA2098" s="5"/>
      <c r="AB2098" s="5"/>
      <c r="AC2098" s="5"/>
      <c r="AD2098" s="5"/>
      <c r="AE2098" s="5"/>
      <c r="AF2098" s="5"/>
      <c r="AG2098" s="5"/>
      <c r="AH2098" s="5"/>
      <c r="AI2098" s="5"/>
      <c r="AJ2098" s="5"/>
      <c r="AK2098" s="5"/>
      <c r="AL2098" s="5"/>
      <c r="AM2098" s="5">
        <v>9</v>
      </c>
      <c r="AN2098" s="5"/>
      <c r="AO2098" s="5">
        <f t="shared" si="46"/>
        <v>1.1593836006800124</v>
      </c>
      <c r="AP2098" s="5">
        <v>32.11</v>
      </c>
      <c r="AQ2098" s="5"/>
      <c r="AR2098" s="5" t="s">
        <v>2910</v>
      </c>
    </row>
    <row r="2099" spans="1:44">
      <c r="A2099" s="5" t="s">
        <v>1490</v>
      </c>
      <c r="B2099" s="5" t="s">
        <v>1489</v>
      </c>
      <c r="C2099" s="5" t="s">
        <v>1590</v>
      </c>
      <c r="D2099" s="5">
        <v>2012</v>
      </c>
      <c r="E2099" s="5" t="s">
        <v>902</v>
      </c>
      <c r="F2099" s="5" t="s">
        <v>897</v>
      </c>
      <c r="G2099" s="5">
        <v>16.367166699999999</v>
      </c>
      <c r="H2099" s="5">
        <v>119.85899999999999</v>
      </c>
      <c r="I2099" s="5" t="s">
        <v>2912</v>
      </c>
      <c r="J2099" s="5" t="s">
        <v>49</v>
      </c>
      <c r="K2099" s="5" t="s">
        <v>2923</v>
      </c>
      <c r="L2099" s="5" t="s">
        <v>226</v>
      </c>
      <c r="M2099" s="5" t="s">
        <v>227</v>
      </c>
      <c r="N2099" s="5" t="s">
        <v>226</v>
      </c>
      <c r="O2099" s="5">
        <v>708</v>
      </c>
      <c r="P2099" s="5"/>
      <c r="Q2099" s="5"/>
      <c r="R2099" s="5"/>
      <c r="S2099" s="5">
        <v>9</v>
      </c>
      <c r="T2099" s="5">
        <v>113.9</v>
      </c>
      <c r="U2099" s="5">
        <v>11.52</v>
      </c>
      <c r="V2099" s="5">
        <v>16.850000000000001</v>
      </c>
      <c r="W2099" s="5">
        <v>1.56</v>
      </c>
      <c r="X2099" s="5">
        <v>97.05</v>
      </c>
      <c r="Y2099" s="5">
        <v>9.9499999999999993</v>
      </c>
      <c r="Z2099" s="5"/>
      <c r="AA2099" s="5"/>
      <c r="AB2099" s="5"/>
      <c r="AC2099" s="5"/>
      <c r="AD2099" s="5"/>
      <c r="AE2099" s="5"/>
      <c r="AF2099" s="5"/>
      <c r="AG2099" s="5"/>
      <c r="AH2099" s="5"/>
      <c r="AI2099" s="5"/>
      <c r="AJ2099" s="5"/>
      <c r="AK2099" s="5"/>
      <c r="AL2099" s="5"/>
      <c r="AM2099" s="5">
        <v>9</v>
      </c>
      <c r="AN2099" s="5"/>
      <c r="AO2099" s="5">
        <f t="shared" si="46"/>
        <v>1.1619096787422147</v>
      </c>
      <c r="AP2099" s="5">
        <v>42.79</v>
      </c>
      <c r="AQ2099" s="5"/>
      <c r="AR2099" s="5" t="s">
        <v>2910</v>
      </c>
    </row>
    <row r="2100" spans="1:44">
      <c r="A2100" s="5" t="s">
        <v>1490</v>
      </c>
      <c r="B2100" s="5" t="s">
        <v>1489</v>
      </c>
      <c r="C2100" s="5" t="s">
        <v>1590</v>
      </c>
      <c r="D2100" s="5">
        <v>2012</v>
      </c>
      <c r="E2100" s="5" t="s">
        <v>902</v>
      </c>
      <c r="F2100" s="5" t="s">
        <v>897</v>
      </c>
      <c r="G2100" s="5">
        <v>16.414999999999999</v>
      </c>
      <c r="H2100" s="5">
        <v>119.955</v>
      </c>
      <c r="I2100" s="5" t="s">
        <v>2912</v>
      </c>
      <c r="J2100" s="5" t="s">
        <v>49</v>
      </c>
      <c r="K2100" s="5" t="s">
        <v>2923</v>
      </c>
      <c r="L2100" s="5" t="s">
        <v>226</v>
      </c>
      <c r="M2100" s="5" t="s">
        <v>227</v>
      </c>
      <c r="N2100" s="5" t="s">
        <v>226</v>
      </c>
      <c r="O2100" s="5">
        <v>709</v>
      </c>
      <c r="P2100" s="5"/>
      <c r="Q2100" s="5"/>
      <c r="R2100" s="5"/>
      <c r="S2100" s="5">
        <v>9</v>
      </c>
      <c r="T2100" s="5">
        <v>113.15</v>
      </c>
      <c r="U2100" s="5">
        <v>11.39</v>
      </c>
      <c r="V2100" s="5">
        <v>15.03</v>
      </c>
      <c r="W2100" s="5">
        <v>1.65</v>
      </c>
      <c r="X2100" s="5">
        <v>98.11</v>
      </c>
      <c r="Y2100" s="5">
        <v>9.74</v>
      </c>
      <c r="Z2100" s="5"/>
      <c r="AA2100" s="5"/>
      <c r="AB2100" s="5"/>
      <c r="AC2100" s="5"/>
      <c r="AD2100" s="5"/>
      <c r="AE2100" s="5"/>
      <c r="AF2100" s="5"/>
      <c r="AG2100" s="5"/>
      <c r="AH2100" s="5"/>
      <c r="AI2100" s="5"/>
      <c r="AJ2100" s="5"/>
      <c r="AK2100" s="5"/>
      <c r="AL2100" s="5"/>
      <c r="AM2100" s="5">
        <v>9</v>
      </c>
      <c r="AN2100" s="5"/>
      <c r="AO2100" s="5">
        <f t="shared" si="46"/>
        <v>1.1505854977390406</v>
      </c>
      <c r="AP2100" s="5">
        <v>49.92</v>
      </c>
      <c r="AQ2100" s="5"/>
      <c r="AR2100" s="5" t="s">
        <v>2910</v>
      </c>
    </row>
    <row r="2101" spans="1:44">
      <c r="A2101" s="5" t="s">
        <v>1490</v>
      </c>
      <c r="B2101" s="5" t="s">
        <v>1489</v>
      </c>
      <c r="C2101" s="5" t="s">
        <v>1590</v>
      </c>
      <c r="D2101" s="5">
        <v>2012</v>
      </c>
      <c r="E2101" s="5" t="s">
        <v>902</v>
      </c>
      <c r="F2101" s="5" t="s">
        <v>897</v>
      </c>
      <c r="G2101" s="5">
        <v>16.411999999999999</v>
      </c>
      <c r="H2101" s="5">
        <v>119.907</v>
      </c>
      <c r="I2101" s="5" t="s">
        <v>2912</v>
      </c>
      <c r="J2101" s="5" t="s">
        <v>49</v>
      </c>
      <c r="K2101" s="5" t="s">
        <v>2923</v>
      </c>
      <c r="L2101" s="5" t="s">
        <v>226</v>
      </c>
      <c r="M2101" s="5" t="s">
        <v>227</v>
      </c>
      <c r="N2101" s="5" t="s">
        <v>226</v>
      </c>
      <c r="O2101" s="5">
        <v>710</v>
      </c>
      <c r="P2101" s="5"/>
      <c r="Q2101" s="5"/>
      <c r="R2101" s="5"/>
      <c r="S2101" s="5">
        <v>9</v>
      </c>
      <c r="T2101" s="5">
        <v>113.1</v>
      </c>
      <c r="U2101" s="5">
        <v>11.52</v>
      </c>
      <c r="V2101" s="5">
        <v>16.68</v>
      </c>
      <c r="W2101" s="5">
        <v>1.82</v>
      </c>
      <c r="X2101" s="5">
        <v>96.42</v>
      </c>
      <c r="Y2101" s="5">
        <v>9.6999999999999993</v>
      </c>
      <c r="Z2101" s="5"/>
      <c r="AA2101" s="5"/>
      <c r="AB2101" s="5"/>
      <c r="AC2101" s="5"/>
      <c r="AD2101" s="5"/>
      <c r="AE2101" s="5"/>
      <c r="AF2101" s="5"/>
      <c r="AG2101" s="5"/>
      <c r="AH2101" s="5"/>
      <c r="AI2101" s="5"/>
      <c r="AJ2101" s="5"/>
      <c r="AK2101" s="5"/>
      <c r="AL2101" s="5"/>
      <c r="AM2101" s="5">
        <v>9</v>
      </c>
      <c r="AN2101" s="5"/>
      <c r="AO2101" s="5">
        <f t="shared" si="46"/>
        <v>1.1294956344141727</v>
      </c>
      <c r="AP2101" s="5">
        <v>34.880000000000003</v>
      </c>
      <c r="AQ2101" s="5"/>
      <c r="AR2101" s="5" t="s">
        <v>2910</v>
      </c>
    </row>
    <row r="2102" spans="1:44">
      <c r="A2102" s="5" t="s">
        <v>1490</v>
      </c>
      <c r="B2102" s="5" t="s">
        <v>1489</v>
      </c>
      <c r="C2102" s="5" t="s">
        <v>1590</v>
      </c>
      <c r="D2102" s="5">
        <v>2012</v>
      </c>
      <c r="E2102" s="5" t="s">
        <v>902</v>
      </c>
      <c r="F2102" s="5" t="s">
        <v>897</v>
      </c>
      <c r="G2102" s="5">
        <v>16.428999999999998</v>
      </c>
      <c r="H2102" s="5">
        <v>119.92183300000001</v>
      </c>
      <c r="I2102" s="5" t="s">
        <v>2912</v>
      </c>
      <c r="J2102" s="5" t="s">
        <v>49</v>
      </c>
      <c r="K2102" s="5" t="s">
        <v>2923</v>
      </c>
      <c r="L2102" s="5" t="s">
        <v>226</v>
      </c>
      <c r="M2102" s="5" t="s">
        <v>227</v>
      </c>
      <c r="N2102" s="5" t="s">
        <v>226</v>
      </c>
      <c r="O2102" s="5">
        <v>717</v>
      </c>
      <c r="P2102" s="5"/>
      <c r="Q2102" s="5"/>
      <c r="R2102" s="5"/>
      <c r="S2102" s="5">
        <v>9</v>
      </c>
      <c r="T2102" s="5">
        <v>113.99</v>
      </c>
      <c r="U2102" s="5">
        <v>11.62</v>
      </c>
      <c r="V2102" s="5">
        <v>18.02</v>
      </c>
      <c r="W2102" s="5">
        <v>1.81</v>
      </c>
      <c r="X2102" s="5">
        <v>95.98</v>
      </c>
      <c r="Y2102" s="5">
        <v>9.81</v>
      </c>
      <c r="Z2102" s="5"/>
      <c r="AA2102" s="5"/>
      <c r="AB2102" s="5"/>
      <c r="AC2102" s="5"/>
      <c r="AD2102" s="5"/>
      <c r="AE2102" s="5"/>
      <c r="AF2102" s="5"/>
      <c r="AG2102" s="5"/>
      <c r="AH2102" s="5"/>
      <c r="AI2102" s="5"/>
      <c r="AJ2102" s="5"/>
      <c r="AK2102" s="5"/>
      <c r="AL2102" s="5"/>
      <c r="AM2102" s="5">
        <v>9</v>
      </c>
      <c r="AN2102" s="5"/>
      <c r="AO2102" s="5">
        <f t="shared" si="46"/>
        <v>1.1307254438101619</v>
      </c>
      <c r="AP2102" s="5">
        <v>30.59</v>
      </c>
      <c r="AQ2102" s="5"/>
      <c r="AR2102" s="5" t="s">
        <v>2910</v>
      </c>
    </row>
    <row r="2103" spans="1:44">
      <c r="A2103" s="5" t="s">
        <v>1490</v>
      </c>
      <c r="B2103" s="5" t="s">
        <v>1489</v>
      </c>
      <c r="C2103" s="5" t="s">
        <v>1590</v>
      </c>
      <c r="D2103" s="5">
        <v>2012</v>
      </c>
      <c r="E2103" s="5" t="s">
        <v>902</v>
      </c>
      <c r="F2103" s="5" t="s">
        <v>897</v>
      </c>
      <c r="G2103" s="5">
        <v>16.432833299999999</v>
      </c>
      <c r="H2103" s="5">
        <v>119.95</v>
      </c>
      <c r="I2103" s="5" t="s">
        <v>2912</v>
      </c>
      <c r="J2103" s="5" t="s">
        <v>49</v>
      </c>
      <c r="K2103" s="5" t="s">
        <v>2923</v>
      </c>
      <c r="L2103" s="5" t="s">
        <v>226</v>
      </c>
      <c r="M2103" s="5" t="s">
        <v>227</v>
      </c>
      <c r="N2103" s="5" t="s">
        <v>226</v>
      </c>
      <c r="O2103" s="5">
        <v>718</v>
      </c>
      <c r="P2103" s="5"/>
      <c r="Q2103" s="5"/>
      <c r="R2103" s="5"/>
      <c r="S2103" s="5">
        <v>9</v>
      </c>
      <c r="T2103" s="5">
        <v>106.64</v>
      </c>
      <c r="U2103" s="5">
        <v>11.12</v>
      </c>
      <c r="V2103" s="5">
        <v>18.260000000000002</v>
      </c>
      <c r="W2103" s="5">
        <v>1.9</v>
      </c>
      <c r="X2103" s="5">
        <v>88.38</v>
      </c>
      <c r="Y2103" s="5">
        <v>9.2200000000000006</v>
      </c>
      <c r="Z2103" s="5"/>
      <c r="AA2103" s="5"/>
      <c r="AB2103" s="5"/>
      <c r="AC2103" s="5"/>
      <c r="AD2103" s="5"/>
      <c r="AE2103" s="5"/>
      <c r="AF2103" s="5"/>
      <c r="AG2103" s="5"/>
      <c r="AH2103" s="5"/>
      <c r="AI2103" s="5"/>
      <c r="AJ2103" s="5"/>
      <c r="AK2103" s="5"/>
      <c r="AL2103" s="5"/>
      <c r="AM2103" s="5">
        <v>9</v>
      </c>
      <c r="AN2103" s="5"/>
      <c r="AO2103" s="5">
        <f t="shared" si="46"/>
        <v>1.1197051899772981</v>
      </c>
      <c r="AP2103" s="5">
        <v>32.32</v>
      </c>
      <c r="AQ2103" s="5"/>
      <c r="AR2103" s="5" t="s">
        <v>2910</v>
      </c>
    </row>
    <row r="2104" spans="1:44">
      <c r="A2104" s="5" t="s">
        <v>1490</v>
      </c>
      <c r="B2104" s="5" t="s">
        <v>1489</v>
      </c>
      <c r="C2104" s="5" t="s">
        <v>1590</v>
      </c>
      <c r="D2104" s="5">
        <v>2012</v>
      </c>
      <c r="E2104" s="5" t="s">
        <v>902</v>
      </c>
      <c r="F2104" s="5" t="s">
        <v>897</v>
      </c>
      <c r="G2104" s="5">
        <v>16.430166700000001</v>
      </c>
      <c r="H2104" s="5">
        <v>119.916667</v>
      </c>
      <c r="I2104" s="5" t="s">
        <v>2912</v>
      </c>
      <c r="J2104" s="5" t="s">
        <v>49</v>
      </c>
      <c r="K2104" s="5" t="s">
        <v>2923</v>
      </c>
      <c r="L2104" s="5" t="s">
        <v>226</v>
      </c>
      <c r="M2104" s="5" t="s">
        <v>227</v>
      </c>
      <c r="N2104" s="5" t="s">
        <v>226</v>
      </c>
      <c r="O2104" s="5">
        <v>719</v>
      </c>
      <c r="P2104" s="5"/>
      <c r="Q2104" s="5"/>
      <c r="R2104" s="5"/>
      <c r="S2104" s="5">
        <v>9</v>
      </c>
      <c r="T2104" s="5">
        <v>107.81</v>
      </c>
      <c r="U2104" s="5">
        <v>10.77</v>
      </c>
      <c r="V2104" s="5">
        <v>11.73</v>
      </c>
      <c r="W2104" s="5">
        <v>1.47</v>
      </c>
      <c r="X2104" s="5">
        <v>96.08</v>
      </c>
      <c r="Y2104" s="5">
        <v>9.3000000000000007</v>
      </c>
      <c r="Z2104" s="5"/>
      <c r="AA2104" s="5"/>
      <c r="AB2104" s="5"/>
      <c r="AC2104" s="5"/>
      <c r="AD2104" s="5"/>
      <c r="AE2104" s="5"/>
      <c r="AF2104" s="5"/>
      <c r="AG2104" s="5"/>
      <c r="AH2104" s="5"/>
      <c r="AI2104" s="5"/>
      <c r="AJ2104" s="5"/>
      <c r="AK2104" s="5"/>
      <c r="AL2104" s="5"/>
      <c r="AM2104" s="5">
        <v>9</v>
      </c>
      <c r="AN2104" s="5"/>
      <c r="AO2104" s="5">
        <f t="shared" si="46"/>
        <v>1.17334531350145</v>
      </c>
      <c r="AP2104" s="5">
        <v>33.880000000000003</v>
      </c>
      <c r="AQ2104" s="5"/>
      <c r="AR2104" s="5" t="s">
        <v>2910</v>
      </c>
    </row>
    <row r="2105" spans="1:44">
      <c r="A2105" s="5" t="s">
        <v>1490</v>
      </c>
      <c r="B2105" s="5" t="s">
        <v>1489</v>
      </c>
      <c r="C2105" s="5" t="s">
        <v>1590</v>
      </c>
      <c r="D2105" s="5">
        <v>2012</v>
      </c>
      <c r="E2105" s="5" t="s">
        <v>902</v>
      </c>
      <c r="F2105" s="5" t="s">
        <v>897</v>
      </c>
      <c r="G2105" s="5">
        <v>16.431333299999999</v>
      </c>
      <c r="H2105" s="5">
        <v>119.9225</v>
      </c>
      <c r="I2105" s="5" t="s">
        <v>2912</v>
      </c>
      <c r="J2105" s="5" t="s">
        <v>49</v>
      </c>
      <c r="K2105" s="5" t="s">
        <v>2923</v>
      </c>
      <c r="L2105" s="5" t="s">
        <v>226</v>
      </c>
      <c r="M2105" s="5" t="s">
        <v>227</v>
      </c>
      <c r="N2105" s="5" t="s">
        <v>226</v>
      </c>
      <c r="O2105" s="5">
        <v>720</v>
      </c>
      <c r="P2105" s="5"/>
      <c r="Q2105" s="5"/>
      <c r="R2105" s="5"/>
      <c r="S2105" s="5">
        <v>9</v>
      </c>
      <c r="T2105" s="5">
        <v>68.55</v>
      </c>
      <c r="U2105" s="5">
        <v>7.38</v>
      </c>
      <c r="V2105" s="5">
        <v>10.66</v>
      </c>
      <c r="W2105" s="5">
        <v>1.03</v>
      </c>
      <c r="X2105" s="5">
        <v>57.89</v>
      </c>
      <c r="Y2105" s="5">
        <v>6.35</v>
      </c>
      <c r="Z2105" s="5"/>
      <c r="AA2105" s="5"/>
      <c r="AB2105" s="5"/>
      <c r="AC2105" s="5"/>
      <c r="AD2105" s="5"/>
      <c r="AE2105" s="5"/>
      <c r="AF2105" s="5"/>
      <c r="AG2105" s="5"/>
      <c r="AH2105" s="5"/>
      <c r="AI2105" s="5"/>
      <c r="AJ2105" s="5"/>
      <c r="AK2105" s="5"/>
      <c r="AL2105" s="5"/>
      <c r="AM2105" s="5">
        <v>9</v>
      </c>
      <c r="AN2105" s="5"/>
      <c r="AO2105" s="5">
        <f t="shared" si="46"/>
        <v>1.230893853538054</v>
      </c>
      <c r="AP2105" s="5">
        <v>32.909999999999997</v>
      </c>
      <c r="AQ2105" s="5"/>
      <c r="AR2105" s="5" t="s">
        <v>2910</v>
      </c>
    </row>
    <row r="2106" spans="1:44">
      <c r="A2106" s="5" t="s">
        <v>1490</v>
      </c>
      <c r="B2106" s="5" t="s">
        <v>1489</v>
      </c>
      <c r="C2106" s="5" t="s">
        <v>1590</v>
      </c>
      <c r="D2106" s="5">
        <v>2012</v>
      </c>
      <c r="E2106" s="5" t="s">
        <v>902</v>
      </c>
      <c r="F2106" s="5" t="s">
        <v>897</v>
      </c>
      <c r="G2106" s="5">
        <v>16.434999999999999</v>
      </c>
      <c r="H2106" s="5">
        <v>119.95099999999999</v>
      </c>
      <c r="I2106" s="5" t="s">
        <v>2912</v>
      </c>
      <c r="J2106" s="5" t="s">
        <v>49</v>
      </c>
      <c r="K2106" s="5" t="s">
        <v>2923</v>
      </c>
      <c r="L2106" s="5" t="s">
        <v>226</v>
      </c>
      <c r="M2106" s="5" t="s">
        <v>227</v>
      </c>
      <c r="N2106" s="5" t="s">
        <v>226</v>
      </c>
      <c r="O2106" s="5">
        <v>721</v>
      </c>
      <c r="P2106" s="5"/>
      <c r="Q2106" s="5"/>
      <c r="R2106" s="5"/>
      <c r="S2106" s="5">
        <v>9</v>
      </c>
      <c r="T2106" s="5">
        <v>68.989999999999995</v>
      </c>
      <c r="U2106" s="5">
        <v>8.99</v>
      </c>
      <c r="V2106" s="5">
        <v>12.87</v>
      </c>
      <c r="W2106" s="5">
        <v>1.07</v>
      </c>
      <c r="X2106" s="5">
        <v>56.12</v>
      </c>
      <c r="Y2106" s="5">
        <v>7.91</v>
      </c>
      <c r="Z2106" s="5"/>
      <c r="AA2106" s="5"/>
      <c r="AB2106" s="5"/>
      <c r="AC2106" s="5"/>
      <c r="AD2106" s="5"/>
      <c r="AE2106" s="5"/>
      <c r="AF2106" s="5"/>
      <c r="AG2106" s="5"/>
      <c r="AH2106" s="5"/>
      <c r="AI2106" s="5"/>
      <c r="AJ2106" s="5"/>
      <c r="AK2106" s="5"/>
      <c r="AL2106" s="5"/>
      <c r="AM2106" s="5">
        <v>9</v>
      </c>
      <c r="AN2106" s="5"/>
      <c r="AO2106" s="5">
        <f t="shared" si="46"/>
        <v>1.2255475619019669</v>
      </c>
      <c r="AP2106" s="5">
        <v>34.869999999999997</v>
      </c>
      <c r="AQ2106" s="5"/>
      <c r="AR2106" s="5" t="s">
        <v>2910</v>
      </c>
    </row>
    <row r="2107" spans="1:44">
      <c r="A2107" s="5" t="s">
        <v>1490</v>
      </c>
      <c r="B2107" s="5" t="s">
        <v>1489</v>
      </c>
      <c r="C2107" s="5" t="s">
        <v>1590</v>
      </c>
      <c r="D2107" s="5">
        <v>2012</v>
      </c>
      <c r="E2107" s="5" t="s">
        <v>902</v>
      </c>
      <c r="F2107" s="5" t="s">
        <v>897</v>
      </c>
      <c r="G2107" s="5">
        <v>16.4336667</v>
      </c>
      <c r="H2107" s="5">
        <v>119.922667</v>
      </c>
      <c r="I2107" s="5" t="s">
        <v>2912</v>
      </c>
      <c r="J2107" s="5" t="s">
        <v>49</v>
      </c>
      <c r="K2107" s="5" t="s">
        <v>2923</v>
      </c>
      <c r="L2107" s="5" t="s">
        <v>226</v>
      </c>
      <c r="M2107" s="5" t="s">
        <v>227</v>
      </c>
      <c r="N2107" s="5" t="s">
        <v>226</v>
      </c>
      <c r="O2107" s="5">
        <v>722</v>
      </c>
      <c r="P2107" s="5"/>
      <c r="Q2107" s="5"/>
      <c r="R2107" s="5"/>
      <c r="S2107" s="5">
        <v>9</v>
      </c>
      <c r="T2107" s="5">
        <v>89.68</v>
      </c>
      <c r="U2107" s="5">
        <v>9.1300000000000008</v>
      </c>
      <c r="V2107" s="5">
        <v>14.4</v>
      </c>
      <c r="W2107" s="5">
        <v>1.47</v>
      </c>
      <c r="X2107" s="5">
        <v>75.28</v>
      </c>
      <c r="Y2107" s="5">
        <v>7.67</v>
      </c>
      <c r="Z2107" s="5"/>
      <c r="AA2107" s="5"/>
      <c r="AB2107" s="5"/>
      <c r="AC2107" s="5"/>
      <c r="AD2107" s="5"/>
      <c r="AE2107" s="5"/>
      <c r="AF2107" s="5"/>
      <c r="AG2107" s="5"/>
      <c r="AH2107" s="5"/>
      <c r="AI2107" s="5"/>
      <c r="AJ2107" s="5"/>
      <c r="AK2107" s="5"/>
      <c r="AL2107" s="5"/>
      <c r="AM2107" s="5">
        <v>9</v>
      </c>
      <c r="AN2107" s="5"/>
      <c r="AO2107" s="5">
        <f t="shared" si="46"/>
        <v>1.17334531350145</v>
      </c>
      <c r="AP2107" s="5">
        <v>36.770000000000003</v>
      </c>
      <c r="AQ2107" s="5"/>
      <c r="AR2107" s="5" t="s">
        <v>2910</v>
      </c>
    </row>
    <row r="2108" spans="1:44">
      <c r="A2108" s="5" t="s">
        <v>1490</v>
      </c>
      <c r="B2108" s="5" t="s">
        <v>1489</v>
      </c>
      <c r="C2108" s="5" t="s">
        <v>1590</v>
      </c>
      <c r="D2108" s="5">
        <v>2012</v>
      </c>
      <c r="E2108" s="5" t="s">
        <v>902</v>
      </c>
      <c r="F2108" s="5" t="s">
        <v>897</v>
      </c>
      <c r="G2108" s="5">
        <v>16.4368333</v>
      </c>
      <c r="H2108" s="5">
        <v>119.9225</v>
      </c>
      <c r="I2108" s="5" t="s">
        <v>2912</v>
      </c>
      <c r="J2108" s="5" t="s">
        <v>49</v>
      </c>
      <c r="K2108" s="5" t="s">
        <v>2923</v>
      </c>
      <c r="L2108" s="5" t="s">
        <v>226</v>
      </c>
      <c r="M2108" s="5" t="s">
        <v>227</v>
      </c>
      <c r="N2108" s="5" t="s">
        <v>226</v>
      </c>
      <c r="O2108" s="5">
        <v>723</v>
      </c>
      <c r="P2108" s="5"/>
      <c r="Q2108" s="5"/>
      <c r="R2108" s="5"/>
      <c r="S2108" s="5">
        <v>9</v>
      </c>
      <c r="T2108" s="5">
        <v>72.87</v>
      </c>
      <c r="U2108" s="5">
        <v>8.85</v>
      </c>
      <c r="V2108" s="5">
        <v>12.07</v>
      </c>
      <c r="W2108" s="5">
        <v>1.0900000000000001</v>
      </c>
      <c r="X2108" s="5">
        <v>60.8</v>
      </c>
      <c r="Y2108" s="5">
        <v>7.77</v>
      </c>
      <c r="Z2108" s="5"/>
      <c r="AA2108" s="5"/>
      <c r="AB2108" s="5"/>
      <c r="AC2108" s="5"/>
      <c r="AD2108" s="5"/>
      <c r="AE2108" s="5"/>
      <c r="AF2108" s="5"/>
      <c r="AG2108" s="5"/>
      <c r="AH2108" s="5"/>
      <c r="AI2108" s="5"/>
      <c r="AJ2108" s="5"/>
      <c r="AK2108" s="5"/>
      <c r="AL2108" s="5"/>
      <c r="AM2108" s="5">
        <v>9</v>
      </c>
      <c r="AN2108" s="5"/>
      <c r="AO2108" s="5">
        <f t="shared" si="46"/>
        <v>1.2228831303485117</v>
      </c>
      <c r="AP2108" s="5">
        <v>29.12</v>
      </c>
      <c r="AQ2108" s="5"/>
      <c r="AR2108" s="5" t="s">
        <v>2910</v>
      </c>
    </row>
    <row r="2109" spans="1:44">
      <c r="A2109" s="5" t="s">
        <v>1490</v>
      </c>
      <c r="B2109" s="5" t="s">
        <v>1489</v>
      </c>
      <c r="C2109" s="5" t="s">
        <v>1590</v>
      </c>
      <c r="D2109" s="5">
        <v>2012</v>
      </c>
      <c r="E2109" s="5" t="s">
        <v>902</v>
      </c>
      <c r="F2109" s="5" t="s">
        <v>897</v>
      </c>
      <c r="G2109" s="5">
        <v>16.439166700000001</v>
      </c>
      <c r="H2109" s="5">
        <v>119.924333</v>
      </c>
      <c r="I2109" s="5" t="s">
        <v>2912</v>
      </c>
      <c r="J2109" s="5" t="s">
        <v>49</v>
      </c>
      <c r="K2109" s="5" t="s">
        <v>2923</v>
      </c>
      <c r="L2109" s="5" t="s">
        <v>226</v>
      </c>
      <c r="M2109" s="5" t="s">
        <v>227</v>
      </c>
      <c r="N2109" s="5" t="s">
        <v>226</v>
      </c>
      <c r="O2109" s="5">
        <v>724</v>
      </c>
      <c r="P2109" s="5"/>
      <c r="Q2109" s="5"/>
      <c r="R2109" s="5"/>
      <c r="S2109" s="5">
        <v>9</v>
      </c>
      <c r="T2109" s="5">
        <v>7.95</v>
      </c>
      <c r="U2109" s="5">
        <v>1.65</v>
      </c>
      <c r="V2109" s="5">
        <v>7.67</v>
      </c>
      <c r="W2109" s="5">
        <v>1.58</v>
      </c>
      <c r="X2109" s="5">
        <v>0.28000000000000003</v>
      </c>
      <c r="Y2109" s="5">
        <v>0.26</v>
      </c>
      <c r="Z2109" s="5"/>
      <c r="AA2109" s="5"/>
      <c r="AB2109" s="5"/>
      <c r="AC2109" s="5"/>
      <c r="AD2109" s="5"/>
      <c r="AE2109" s="5"/>
      <c r="AF2109" s="5"/>
      <c r="AG2109" s="5"/>
      <c r="AH2109" s="5"/>
      <c r="AI2109" s="5"/>
      <c r="AJ2109" s="5"/>
      <c r="AK2109" s="5"/>
      <c r="AL2109" s="5"/>
      <c r="AM2109" s="5">
        <v>9</v>
      </c>
      <c r="AN2109" s="5"/>
      <c r="AO2109" s="5">
        <f t="shared" si="46"/>
        <v>1.1593836006800124</v>
      </c>
      <c r="AP2109" s="5"/>
      <c r="AQ2109" s="5"/>
      <c r="AR2109" s="5" t="s">
        <v>2910</v>
      </c>
    </row>
    <row r="2110" spans="1:44">
      <c r="A2110" s="5" t="s">
        <v>1490</v>
      </c>
      <c r="B2110" s="5" t="s">
        <v>1489</v>
      </c>
      <c r="C2110" s="5" t="s">
        <v>1590</v>
      </c>
      <c r="D2110" s="5">
        <v>2012</v>
      </c>
      <c r="E2110" s="5" t="s">
        <v>902</v>
      </c>
      <c r="F2110" s="5" t="s">
        <v>897</v>
      </c>
      <c r="G2110" s="5">
        <v>16.439166700000001</v>
      </c>
      <c r="H2110" s="5">
        <v>119.924333</v>
      </c>
      <c r="I2110" s="5" t="s">
        <v>2912</v>
      </c>
      <c r="J2110" s="5" t="s">
        <v>49</v>
      </c>
      <c r="K2110" s="5" t="s">
        <v>2923</v>
      </c>
      <c r="L2110" s="5" t="s">
        <v>226</v>
      </c>
      <c r="M2110" s="5" t="s">
        <v>227</v>
      </c>
      <c r="N2110" s="5" t="s">
        <v>226</v>
      </c>
      <c r="O2110" s="5">
        <v>725</v>
      </c>
      <c r="P2110" s="5"/>
      <c r="Q2110" s="5"/>
      <c r="R2110" s="5"/>
      <c r="S2110" s="5">
        <v>9</v>
      </c>
      <c r="T2110" s="5">
        <v>66.849999999999994</v>
      </c>
      <c r="U2110" s="5">
        <v>7.76</v>
      </c>
      <c r="V2110" s="5">
        <v>11.4</v>
      </c>
      <c r="W2110" s="5">
        <v>1.19</v>
      </c>
      <c r="X2110" s="5">
        <v>55.46</v>
      </c>
      <c r="Y2110" s="5">
        <v>6.58</v>
      </c>
      <c r="Z2110" s="5"/>
      <c r="AA2110" s="5"/>
      <c r="AB2110" s="5"/>
      <c r="AC2110" s="5"/>
      <c r="AD2110" s="5"/>
      <c r="AE2110" s="5"/>
      <c r="AF2110" s="5"/>
      <c r="AG2110" s="5"/>
      <c r="AH2110" s="5"/>
      <c r="AI2110" s="5"/>
      <c r="AJ2110" s="5"/>
      <c r="AK2110" s="5"/>
      <c r="AL2110" s="5"/>
      <c r="AM2110" s="5">
        <v>9</v>
      </c>
      <c r="AN2110" s="5"/>
      <c r="AO2110" s="5">
        <f t="shared" si="46"/>
        <v>1.2096476112031487</v>
      </c>
      <c r="AP2110" s="5"/>
      <c r="AQ2110" s="5"/>
      <c r="AR2110" s="5" t="s">
        <v>2910</v>
      </c>
    </row>
    <row r="2111" spans="1:44">
      <c r="A2111" s="5" t="s">
        <v>1490</v>
      </c>
      <c r="B2111" s="5" t="s">
        <v>1489</v>
      </c>
      <c r="C2111" s="5" t="s">
        <v>1590</v>
      </c>
      <c r="D2111" s="5">
        <v>2012</v>
      </c>
      <c r="E2111" s="5" t="s">
        <v>902</v>
      </c>
      <c r="F2111" s="5" t="s">
        <v>897</v>
      </c>
      <c r="G2111" s="5">
        <v>16.439166700000001</v>
      </c>
      <c r="H2111" s="5">
        <v>119.924333</v>
      </c>
      <c r="I2111" s="5" t="s">
        <v>2912</v>
      </c>
      <c r="J2111" s="5" t="s">
        <v>49</v>
      </c>
      <c r="K2111" s="5" t="s">
        <v>2923</v>
      </c>
      <c r="L2111" s="5" t="s">
        <v>226</v>
      </c>
      <c r="M2111" s="5" t="s">
        <v>227</v>
      </c>
      <c r="N2111" s="5" t="s">
        <v>226</v>
      </c>
      <c r="O2111" s="5">
        <v>726</v>
      </c>
      <c r="P2111" s="5"/>
      <c r="Q2111" s="5"/>
      <c r="R2111" s="5"/>
      <c r="S2111" s="5">
        <v>9</v>
      </c>
      <c r="T2111" s="5">
        <v>56.51</v>
      </c>
      <c r="U2111" s="5">
        <v>7.89</v>
      </c>
      <c r="V2111" s="5">
        <v>30.58</v>
      </c>
      <c r="W2111" s="5">
        <v>2.13</v>
      </c>
      <c r="X2111" s="5">
        <v>25.93</v>
      </c>
      <c r="Y2111" s="5">
        <v>5.76</v>
      </c>
      <c r="Z2111" s="5"/>
      <c r="AA2111" s="5"/>
      <c r="AB2111" s="5"/>
      <c r="AC2111" s="5"/>
      <c r="AD2111" s="5"/>
      <c r="AE2111" s="5"/>
      <c r="AF2111" s="5"/>
      <c r="AG2111" s="5"/>
      <c r="AH2111" s="5"/>
      <c r="AI2111" s="5"/>
      <c r="AJ2111" s="5"/>
      <c r="AK2111" s="5"/>
      <c r="AL2111" s="5"/>
      <c r="AM2111" s="5">
        <v>9</v>
      </c>
      <c r="AN2111" s="5"/>
      <c r="AO2111" s="5">
        <f t="shared" si="46"/>
        <v>1.0920278216209278</v>
      </c>
      <c r="AP2111" s="5"/>
      <c r="AQ2111" s="5"/>
      <c r="AR2111" s="5" t="s">
        <v>2910</v>
      </c>
    </row>
    <row r="2112" spans="1:44">
      <c r="A2112" s="5" t="s">
        <v>1490</v>
      </c>
      <c r="B2112" s="5" t="s">
        <v>1489</v>
      </c>
      <c r="C2112" s="5" t="s">
        <v>1590</v>
      </c>
      <c r="D2112" s="5">
        <v>2012</v>
      </c>
      <c r="E2112" s="5" t="s">
        <v>902</v>
      </c>
      <c r="F2112" s="5" t="s">
        <v>897</v>
      </c>
      <c r="G2112" s="5">
        <v>16.439166700000001</v>
      </c>
      <c r="H2112" s="5">
        <v>119.924333</v>
      </c>
      <c r="I2112" s="5" t="s">
        <v>2912</v>
      </c>
      <c r="J2112" s="5" t="s">
        <v>49</v>
      </c>
      <c r="K2112" s="5" t="s">
        <v>2923</v>
      </c>
      <c r="L2112" s="5" t="s">
        <v>226</v>
      </c>
      <c r="M2112" s="5" t="s">
        <v>227</v>
      </c>
      <c r="N2112" s="5" t="s">
        <v>226</v>
      </c>
      <c r="O2112" s="5">
        <v>727</v>
      </c>
      <c r="P2112" s="5"/>
      <c r="Q2112" s="5"/>
      <c r="R2112" s="5"/>
      <c r="S2112" s="5">
        <v>9</v>
      </c>
      <c r="T2112" s="5">
        <v>61.17</v>
      </c>
      <c r="U2112" s="5">
        <v>5.54</v>
      </c>
      <c r="V2112" s="5">
        <v>46.16</v>
      </c>
      <c r="W2112" s="5">
        <v>3.94</v>
      </c>
      <c r="X2112" s="5">
        <v>15.01</v>
      </c>
      <c r="Y2112" s="5">
        <v>1.61</v>
      </c>
      <c r="Z2112" s="5"/>
      <c r="AA2112" s="5"/>
      <c r="AB2112" s="5"/>
      <c r="AC2112" s="5"/>
      <c r="AD2112" s="5"/>
      <c r="AE2112" s="5"/>
      <c r="AF2112" s="5"/>
      <c r="AG2112" s="5"/>
      <c r="AH2112" s="5"/>
      <c r="AI2112" s="5"/>
      <c r="AJ2112" s="5"/>
      <c r="AK2112" s="5"/>
      <c r="AL2112" s="5"/>
      <c r="AM2112" s="5">
        <v>9</v>
      </c>
      <c r="AN2112" s="5"/>
      <c r="AO2112" s="5">
        <f t="shared" si="46"/>
        <v>0.8967917867479378</v>
      </c>
      <c r="AP2112" s="5"/>
      <c r="AQ2112" s="5"/>
      <c r="AR2112" s="5" t="s">
        <v>2910</v>
      </c>
    </row>
    <row r="2113" spans="1:44">
      <c r="A2113" s="5" t="s">
        <v>1490</v>
      </c>
      <c r="B2113" s="5" t="s">
        <v>1489</v>
      </c>
      <c r="C2113" s="5" t="s">
        <v>1590</v>
      </c>
      <c r="D2113" s="5">
        <v>2012</v>
      </c>
      <c r="E2113" s="5" t="s">
        <v>902</v>
      </c>
      <c r="F2113" s="5" t="s">
        <v>897</v>
      </c>
      <c r="G2113" s="5">
        <v>16.439166700000001</v>
      </c>
      <c r="H2113" s="5">
        <v>119.924333</v>
      </c>
      <c r="I2113" s="5" t="s">
        <v>2912</v>
      </c>
      <c r="J2113" s="5" t="s">
        <v>49</v>
      </c>
      <c r="K2113" s="5" t="s">
        <v>2923</v>
      </c>
      <c r="L2113" s="5" t="s">
        <v>226</v>
      </c>
      <c r="M2113" s="5" t="s">
        <v>227</v>
      </c>
      <c r="N2113" s="5" t="s">
        <v>226</v>
      </c>
      <c r="O2113" s="5">
        <v>728</v>
      </c>
      <c r="P2113" s="5"/>
      <c r="Q2113" s="5"/>
      <c r="R2113" s="5"/>
      <c r="S2113" s="5">
        <v>9</v>
      </c>
      <c r="T2113" s="5">
        <v>90.4</v>
      </c>
      <c r="U2113" s="5">
        <v>6.37</v>
      </c>
      <c r="V2113" s="5">
        <v>59.79</v>
      </c>
      <c r="W2113" s="5">
        <v>4.1399999999999997</v>
      </c>
      <c r="X2113" s="5">
        <v>30.61</v>
      </c>
      <c r="Y2113" s="5">
        <v>2.23</v>
      </c>
      <c r="Z2113" s="5"/>
      <c r="AA2113" s="5"/>
      <c r="AB2113" s="5"/>
      <c r="AC2113" s="5"/>
      <c r="AD2113" s="5"/>
      <c r="AE2113" s="5"/>
      <c r="AF2113" s="5"/>
      <c r="AG2113" s="5"/>
      <c r="AH2113" s="5"/>
      <c r="AI2113" s="5"/>
      <c r="AJ2113" s="5"/>
      <c r="AK2113" s="5"/>
      <c r="AL2113" s="5"/>
      <c r="AM2113" s="5">
        <v>9</v>
      </c>
      <c r="AN2113" s="5"/>
      <c r="AO2113" s="5">
        <f t="shared" si="46"/>
        <v>0.877484509532794</v>
      </c>
      <c r="AP2113" s="5"/>
      <c r="AQ2113" s="5"/>
      <c r="AR2113" s="5" t="s">
        <v>2910</v>
      </c>
    </row>
    <row r="2114" spans="1:44">
      <c r="A2114" s="5" t="s">
        <v>1490</v>
      </c>
      <c r="B2114" s="5" t="s">
        <v>1489</v>
      </c>
      <c r="C2114" s="5" t="s">
        <v>1590</v>
      </c>
      <c r="D2114" s="5">
        <v>2012</v>
      </c>
      <c r="E2114" s="5" t="s">
        <v>902</v>
      </c>
      <c r="F2114" s="5" t="s">
        <v>897</v>
      </c>
      <c r="G2114" s="5">
        <v>16.439166700000001</v>
      </c>
      <c r="H2114" s="5">
        <v>119.924333</v>
      </c>
      <c r="I2114" s="5" t="s">
        <v>2912</v>
      </c>
      <c r="J2114" s="5" t="s">
        <v>49</v>
      </c>
      <c r="K2114" s="5" t="s">
        <v>2923</v>
      </c>
      <c r="L2114" s="5" t="s">
        <v>226</v>
      </c>
      <c r="M2114" s="5" t="s">
        <v>227</v>
      </c>
      <c r="N2114" s="5" t="s">
        <v>226</v>
      </c>
      <c r="O2114" s="5">
        <v>729</v>
      </c>
      <c r="P2114" s="5"/>
      <c r="Q2114" s="5"/>
      <c r="R2114" s="5"/>
      <c r="S2114" s="5">
        <v>9</v>
      </c>
      <c r="T2114" s="5">
        <v>97.89</v>
      </c>
      <c r="U2114" s="5">
        <v>10.24</v>
      </c>
      <c r="V2114" s="5">
        <v>10.43</v>
      </c>
      <c r="W2114" s="5">
        <v>1.1100000000000001</v>
      </c>
      <c r="X2114" s="5">
        <v>87.46</v>
      </c>
      <c r="Y2114" s="5">
        <v>9.1300000000000008</v>
      </c>
      <c r="Z2114" s="5"/>
      <c r="AA2114" s="5"/>
      <c r="AB2114" s="5"/>
      <c r="AC2114" s="5"/>
      <c r="AD2114" s="5"/>
      <c r="AE2114" s="5"/>
      <c r="AF2114" s="5"/>
      <c r="AG2114" s="5"/>
      <c r="AH2114" s="5"/>
      <c r="AI2114" s="5"/>
      <c r="AJ2114" s="5"/>
      <c r="AK2114" s="5"/>
      <c r="AL2114" s="5"/>
      <c r="AM2114" s="5">
        <v>9</v>
      </c>
      <c r="AN2114" s="5"/>
      <c r="AO2114" s="5">
        <f t="shared" si="46"/>
        <v>1.220224491467429</v>
      </c>
      <c r="AP2114" s="5"/>
      <c r="AQ2114" s="5"/>
      <c r="AR2114" s="5" t="s">
        <v>2910</v>
      </c>
    </row>
    <row r="2115" spans="1:44">
      <c r="A2115" s="5" t="s">
        <v>1490</v>
      </c>
      <c r="B2115" s="5" t="s">
        <v>1489</v>
      </c>
      <c r="C2115" s="5" t="s">
        <v>1590</v>
      </c>
      <c r="D2115" s="5">
        <v>2012</v>
      </c>
      <c r="E2115" s="5" t="s">
        <v>902</v>
      </c>
      <c r="F2115" s="5" t="s">
        <v>897</v>
      </c>
      <c r="G2115" s="5">
        <v>16.439166700000001</v>
      </c>
      <c r="H2115" s="5">
        <v>119.924333</v>
      </c>
      <c r="I2115" s="5" t="s">
        <v>2912</v>
      </c>
      <c r="J2115" s="5" t="s">
        <v>49</v>
      </c>
      <c r="K2115" s="5" t="s">
        <v>2923</v>
      </c>
      <c r="L2115" s="5" t="s">
        <v>226</v>
      </c>
      <c r="M2115" s="5" t="s">
        <v>227</v>
      </c>
      <c r="N2115" s="5" t="s">
        <v>226</v>
      </c>
      <c r="O2115" s="5">
        <v>730</v>
      </c>
      <c r="P2115" s="5"/>
      <c r="Q2115" s="5"/>
      <c r="R2115" s="5"/>
      <c r="S2115" s="5">
        <v>9</v>
      </c>
      <c r="T2115" s="5">
        <v>16.72</v>
      </c>
      <c r="U2115" s="5">
        <v>5.6</v>
      </c>
      <c r="V2115" s="5">
        <v>3.72</v>
      </c>
      <c r="W2115" s="5">
        <v>0.72</v>
      </c>
      <c r="X2115" s="5">
        <v>13</v>
      </c>
      <c r="Y2115" s="5">
        <v>4.88</v>
      </c>
      <c r="Z2115" s="5"/>
      <c r="AA2115" s="5"/>
      <c r="AB2115" s="5"/>
      <c r="AC2115" s="5"/>
      <c r="AD2115" s="5"/>
      <c r="AE2115" s="5"/>
      <c r="AF2115" s="5"/>
      <c r="AG2115" s="5"/>
      <c r="AH2115" s="5"/>
      <c r="AI2115" s="5"/>
      <c r="AJ2115" s="5"/>
      <c r="AK2115" s="5"/>
      <c r="AL2115" s="5"/>
      <c r="AM2115" s="5">
        <v>9</v>
      </c>
      <c r="AN2115" s="5"/>
      <c r="AO2115" s="5">
        <f t="shared" si="46"/>
        <v>1.2731262028973074</v>
      </c>
      <c r="AP2115" s="5"/>
      <c r="AQ2115" s="5"/>
      <c r="AR2115" s="5" t="s">
        <v>2910</v>
      </c>
    </row>
    <row r="2116" spans="1:44">
      <c r="A2116" s="5" t="s">
        <v>1490</v>
      </c>
      <c r="B2116" s="5" t="s">
        <v>1489</v>
      </c>
      <c r="C2116" s="5" t="s">
        <v>1590</v>
      </c>
      <c r="D2116" s="5">
        <v>2012</v>
      </c>
      <c r="E2116" s="5" t="s">
        <v>902</v>
      </c>
      <c r="F2116" s="5" t="s">
        <v>897</v>
      </c>
      <c r="G2116" s="5">
        <v>16.439166700000001</v>
      </c>
      <c r="H2116" s="5">
        <v>119.924333</v>
      </c>
      <c r="I2116" s="5" t="s">
        <v>2912</v>
      </c>
      <c r="J2116" s="5" t="s">
        <v>49</v>
      </c>
      <c r="K2116" s="5" t="s">
        <v>2923</v>
      </c>
      <c r="L2116" s="5" t="s">
        <v>226</v>
      </c>
      <c r="M2116" s="5" t="s">
        <v>227</v>
      </c>
      <c r="N2116" s="5" t="s">
        <v>226</v>
      </c>
      <c r="O2116" s="5">
        <v>731</v>
      </c>
      <c r="P2116" s="5"/>
      <c r="Q2116" s="5"/>
      <c r="R2116" s="5"/>
      <c r="S2116" s="5">
        <v>9</v>
      </c>
      <c r="T2116" s="5">
        <v>5.01</v>
      </c>
      <c r="U2116" s="5">
        <v>0.78</v>
      </c>
      <c r="V2116" s="5">
        <v>0.96</v>
      </c>
      <c r="W2116" s="5">
        <v>0.16</v>
      </c>
      <c r="X2116" s="5">
        <v>4.0599999999999996</v>
      </c>
      <c r="Y2116" s="5">
        <v>0.62</v>
      </c>
      <c r="Z2116" s="5"/>
      <c r="AA2116" s="5"/>
      <c r="AB2116" s="5"/>
      <c r="AC2116" s="5"/>
      <c r="AD2116" s="5"/>
      <c r="AE2116" s="5"/>
      <c r="AF2116" s="5"/>
      <c r="AG2116" s="5"/>
      <c r="AH2116" s="5"/>
      <c r="AI2116" s="5"/>
      <c r="AJ2116" s="5"/>
      <c r="AK2116" s="5"/>
      <c r="AL2116" s="5"/>
      <c r="AM2116" s="5">
        <v>9</v>
      </c>
      <c r="AN2116" s="5"/>
      <c r="AO2116" s="5">
        <f t="shared" si="46"/>
        <v>1.3531237438566117</v>
      </c>
      <c r="AP2116" s="5"/>
      <c r="AQ2116" s="5"/>
      <c r="AR2116" s="5" t="s">
        <v>2910</v>
      </c>
    </row>
    <row r="2117" spans="1:44">
      <c r="A2117" s="5" t="s">
        <v>1490</v>
      </c>
      <c r="B2117" s="5" t="s">
        <v>1489</v>
      </c>
      <c r="C2117" s="5" t="s">
        <v>1590</v>
      </c>
      <c r="D2117" s="5">
        <v>2012</v>
      </c>
      <c r="E2117" s="5" t="s">
        <v>902</v>
      </c>
      <c r="F2117" s="5" t="s">
        <v>897</v>
      </c>
      <c r="G2117" s="5">
        <v>16.439166700000001</v>
      </c>
      <c r="H2117" s="5">
        <v>119.924333</v>
      </c>
      <c r="I2117" s="5" t="s">
        <v>2912</v>
      </c>
      <c r="J2117" s="5" t="s">
        <v>49</v>
      </c>
      <c r="K2117" s="5" t="s">
        <v>2923</v>
      </c>
      <c r="L2117" s="5" t="s">
        <v>226</v>
      </c>
      <c r="M2117" s="5" t="s">
        <v>227</v>
      </c>
      <c r="N2117" s="5" t="s">
        <v>226</v>
      </c>
      <c r="O2117" s="5">
        <v>732</v>
      </c>
      <c r="P2117" s="5"/>
      <c r="Q2117" s="5"/>
      <c r="R2117" s="5"/>
      <c r="S2117" s="5">
        <v>9</v>
      </c>
      <c r="T2117" s="5">
        <v>3.22</v>
      </c>
      <c r="U2117" s="5">
        <v>0.92</v>
      </c>
      <c r="V2117" s="5">
        <v>0.64</v>
      </c>
      <c r="W2117" s="5">
        <v>0.15</v>
      </c>
      <c r="X2117" s="5">
        <v>2.58</v>
      </c>
      <c r="Y2117" s="5">
        <v>0.77</v>
      </c>
      <c r="Z2117" s="5"/>
      <c r="AA2117" s="5"/>
      <c r="AB2117" s="5"/>
      <c r="AC2117" s="5"/>
      <c r="AD2117" s="5"/>
      <c r="AE2117" s="5"/>
      <c r="AF2117" s="5"/>
      <c r="AG2117" s="5"/>
      <c r="AH2117" s="5"/>
      <c r="AI2117" s="5"/>
      <c r="AJ2117" s="5"/>
      <c r="AK2117" s="5"/>
      <c r="AL2117" s="5"/>
      <c r="AM2117" s="5">
        <v>9</v>
      </c>
      <c r="AN2117" s="5"/>
      <c r="AO2117" s="5">
        <f t="shared" si="46"/>
        <v>1.3545970424187561</v>
      </c>
      <c r="AP2117" s="5"/>
      <c r="AQ2117" s="5"/>
      <c r="AR2117" s="5" t="s">
        <v>2910</v>
      </c>
    </row>
    <row r="2118" spans="1:44">
      <c r="A2118" s="5" t="s">
        <v>1490</v>
      </c>
      <c r="B2118" s="5" t="s">
        <v>1489</v>
      </c>
      <c r="C2118" s="5" t="s">
        <v>1590</v>
      </c>
      <c r="D2118" s="5">
        <v>2012</v>
      </c>
      <c r="E2118" s="5" t="s">
        <v>902</v>
      </c>
      <c r="F2118" s="5" t="s">
        <v>897</v>
      </c>
      <c r="G2118" s="5">
        <v>16.439166700000001</v>
      </c>
      <c r="H2118" s="5">
        <v>119.924333</v>
      </c>
      <c r="I2118" s="5" t="s">
        <v>2912</v>
      </c>
      <c r="J2118" s="5" t="s">
        <v>49</v>
      </c>
      <c r="K2118" s="5" t="s">
        <v>2923</v>
      </c>
      <c r="L2118" s="5" t="s">
        <v>226</v>
      </c>
      <c r="M2118" s="5" t="s">
        <v>227</v>
      </c>
      <c r="N2118" s="5" t="s">
        <v>226</v>
      </c>
      <c r="O2118" s="5">
        <v>733</v>
      </c>
      <c r="P2118" s="5"/>
      <c r="Q2118" s="5"/>
      <c r="R2118" s="5"/>
      <c r="S2118" s="5">
        <v>9</v>
      </c>
      <c r="T2118" s="5">
        <v>3.83</v>
      </c>
      <c r="U2118" s="5">
        <v>0.36</v>
      </c>
      <c r="V2118" s="5">
        <v>2.09</v>
      </c>
      <c r="W2118" s="5">
        <v>0.22</v>
      </c>
      <c r="X2118" s="5">
        <v>1.74</v>
      </c>
      <c r="Y2118" s="5">
        <v>0.14000000000000001</v>
      </c>
      <c r="Z2118" s="5"/>
      <c r="AA2118" s="5"/>
      <c r="AB2118" s="5"/>
      <c r="AC2118" s="5"/>
      <c r="AD2118" s="5"/>
      <c r="AE2118" s="5"/>
      <c r="AF2118" s="5"/>
      <c r="AG2118" s="5"/>
      <c r="AH2118" s="5"/>
      <c r="AI2118" s="5"/>
      <c r="AJ2118" s="5"/>
      <c r="AK2118" s="5"/>
      <c r="AL2118" s="5"/>
      <c r="AM2118" s="5">
        <v>9</v>
      </c>
      <c r="AN2118" s="5"/>
      <c r="AO2118" s="5">
        <f t="shared" si="46"/>
        <v>1.3443175419878841</v>
      </c>
      <c r="AP2118" s="5"/>
      <c r="AQ2118" s="5"/>
      <c r="AR2118" s="5" t="s">
        <v>2910</v>
      </c>
    </row>
    <row r="2119" spans="1:44">
      <c r="A2119" s="5" t="s">
        <v>1490</v>
      </c>
      <c r="B2119" s="5" t="s">
        <v>1489</v>
      </c>
      <c r="C2119" s="5" t="s">
        <v>1590</v>
      </c>
      <c r="D2119" s="5">
        <v>2012</v>
      </c>
      <c r="E2119" s="5" t="s">
        <v>902</v>
      </c>
      <c r="F2119" s="5" t="s">
        <v>897</v>
      </c>
      <c r="G2119" s="5">
        <v>16.439166700000001</v>
      </c>
      <c r="H2119" s="5">
        <v>119.924333</v>
      </c>
      <c r="I2119" s="5" t="s">
        <v>2912</v>
      </c>
      <c r="J2119" s="5" t="s">
        <v>49</v>
      </c>
      <c r="K2119" s="5" t="s">
        <v>2923</v>
      </c>
      <c r="L2119" s="5" t="s">
        <v>226</v>
      </c>
      <c r="M2119" s="5" t="s">
        <v>227</v>
      </c>
      <c r="N2119" s="5" t="s">
        <v>226</v>
      </c>
      <c r="O2119" s="5">
        <v>734</v>
      </c>
      <c r="P2119" s="5"/>
      <c r="Q2119" s="5"/>
      <c r="R2119" s="5"/>
      <c r="S2119" s="5">
        <v>9</v>
      </c>
      <c r="T2119" s="5">
        <v>2.31</v>
      </c>
      <c r="U2119" s="5">
        <v>0.41</v>
      </c>
      <c r="V2119" s="5">
        <v>0.44</v>
      </c>
      <c r="W2119" s="5">
        <v>0.05</v>
      </c>
      <c r="X2119" s="5">
        <v>1.87</v>
      </c>
      <c r="Y2119" s="5">
        <v>0.36</v>
      </c>
      <c r="Z2119" s="5"/>
      <c r="AA2119" s="5"/>
      <c r="AB2119" s="5"/>
      <c r="AC2119" s="5"/>
      <c r="AD2119" s="5"/>
      <c r="AE2119" s="5"/>
      <c r="AF2119" s="5"/>
      <c r="AG2119" s="5"/>
      <c r="AH2119" s="5"/>
      <c r="AI2119" s="5"/>
      <c r="AJ2119" s="5"/>
      <c r="AK2119" s="5"/>
      <c r="AL2119" s="5"/>
      <c r="AM2119" s="5">
        <v>9</v>
      </c>
      <c r="AN2119" s="5"/>
      <c r="AO2119" s="5">
        <f t="shared" si="46"/>
        <v>1.3694185449151344</v>
      </c>
      <c r="AP2119" s="5"/>
      <c r="AQ2119" s="5"/>
      <c r="AR2119" s="5" t="s">
        <v>2910</v>
      </c>
    </row>
    <row r="2120" spans="1:44">
      <c r="A2120" s="5" t="s">
        <v>1490</v>
      </c>
      <c r="B2120" s="5" t="s">
        <v>1489</v>
      </c>
      <c r="C2120" s="5" t="s">
        <v>1590</v>
      </c>
      <c r="D2120" s="5">
        <v>2012</v>
      </c>
      <c r="E2120" s="5" t="s">
        <v>902</v>
      </c>
      <c r="F2120" s="5" t="s">
        <v>897</v>
      </c>
      <c r="G2120" s="5">
        <v>16.439166700000001</v>
      </c>
      <c r="H2120" s="5">
        <v>119.924333</v>
      </c>
      <c r="I2120" s="5" t="s">
        <v>2912</v>
      </c>
      <c r="J2120" s="5" t="s">
        <v>49</v>
      </c>
      <c r="K2120" s="5" t="s">
        <v>2923</v>
      </c>
      <c r="L2120" s="5" t="s">
        <v>226</v>
      </c>
      <c r="M2120" s="5" t="s">
        <v>227</v>
      </c>
      <c r="N2120" s="5" t="s">
        <v>226</v>
      </c>
      <c r="O2120" s="5">
        <v>735</v>
      </c>
      <c r="P2120" s="5"/>
      <c r="Q2120" s="5"/>
      <c r="R2120" s="5"/>
      <c r="S2120" s="5">
        <v>9</v>
      </c>
      <c r="T2120" s="5">
        <v>6.61</v>
      </c>
      <c r="U2120" s="5">
        <v>0.52</v>
      </c>
      <c r="V2120" s="5">
        <v>6.28</v>
      </c>
      <c r="W2120" s="5">
        <v>0.4</v>
      </c>
      <c r="X2120" s="5">
        <v>0.32</v>
      </c>
      <c r="Y2120" s="5">
        <v>0.3</v>
      </c>
      <c r="Z2120" s="5"/>
      <c r="AA2120" s="5"/>
      <c r="AB2120" s="5"/>
      <c r="AC2120" s="5"/>
      <c r="AD2120" s="5"/>
      <c r="AE2120" s="5"/>
      <c r="AF2120" s="5"/>
      <c r="AG2120" s="5"/>
      <c r="AH2120" s="5"/>
      <c r="AI2120" s="5"/>
      <c r="AJ2120" s="5"/>
      <c r="AK2120" s="5"/>
      <c r="AL2120" s="5"/>
      <c r="AM2120" s="5">
        <v>9</v>
      </c>
      <c r="AN2120" s="5"/>
      <c r="AO2120" s="5">
        <f t="shared" si="46"/>
        <v>1.3182413142740539</v>
      </c>
      <c r="AP2120" s="5"/>
      <c r="AQ2120" s="5"/>
      <c r="AR2120" s="5" t="s">
        <v>2910</v>
      </c>
    </row>
    <row r="2121" spans="1:44">
      <c r="A2121" s="5" t="s">
        <v>1490</v>
      </c>
      <c r="B2121" s="5" t="s">
        <v>1489</v>
      </c>
      <c r="C2121" s="5" t="s">
        <v>1590</v>
      </c>
      <c r="D2121" s="5">
        <v>2012</v>
      </c>
      <c r="E2121" s="5" t="s">
        <v>902</v>
      </c>
      <c r="F2121" s="5" t="s">
        <v>897</v>
      </c>
      <c r="G2121" s="5">
        <v>16.440333299999999</v>
      </c>
      <c r="H2121" s="5">
        <v>119.923333</v>
      </c>
      <c r="I2121" s="5" t="s">
        <v>2912</v>
      </c>
      <c r="J2121" s="5" t="s">
        <v>49</v>
      </c>
      <c r="K2121" s="5" t="s">
        <v>2923</v>
      </c>
      <c r="L2121" s="5" t="s">
        <v>226</v>
      </c>
      <c r="M2121" s="5" t="s">
        <v>227</v>
      </c>
      <c r="N2121" s="5" t="s">
        <v>226</v>
      </c>
      <c r="O2121" s="5">
        <v>736</v>
      </c>
      <c r="P2121" s="5"/>
      <c r="Q2121" s="5"/>
      <c r="R2121" s="5"/>
      <c r="S2121" s="5">
        <v>9</v>
      </c>
      <c r="T2121" s="5">
        <v>3.23</v>
      </c>
      <c r="U2121" s="5">
        <v>0.99</v>
      </c>
      <c r="V2121" s="5">
        <v>1.23</v>
      </c>
      <c r="W2121" s="5">
        <v>0.49</v>
      </c>
      <c r="X2121" s="5">
        <v>2</v>
      </c>
      <c r="Y2121" s="5">
        <v>0.51</v>
      </c>
      <c r="Z2121" s="5"/>
      <c r="AA2121" s="5"/>
      <c r="AB2121" s="5"/>
      <c r="AC2121" s="5"/>
      <c r="AD2121" s="5"/>
      <c r="AE2121" s="5"/>
      <c r="AF2121" s="5"/>
      <c r="AG2121" s="5"/>
      <c r="AH2121" s="5"/>
      <c r="AI2121" s="5"/>
      <c r="AJ2121" s="5"/>
      <c r="AK2121" s="5"/>
      <c r="AL2121" s="5"/>
      <c r="AM2121" s="5">
        <v>9</v>
      </c>
      <c r="AN2121" s="5"/>
      <c r="AO2121" s="5">
        <f t="shared" si="46"/>
        <v>1.3053934969937457</v>
      </c>
      <c r="AP2121" s="5">
        <v>40.54</v>
      </c>
      <c r="AQ2121" s="5"/>
      <c r="AR2121" s="5" t="s">
        <v>2910</v>
      </c>
    </row>
    <row r="2122" spans="1:44">
      <c r="A2122" s="5" t="s">
        <v>1490</v>
      </c>
      <c r="B2122" s="5" t="s">
        <v>1489</v>
      </c>
      <c r="C2122" s="5" t="s">
        <v>1590</v>
      </c>
      <c r="D2122" s="5">
        <v>2012</v>
      </c>
      <c r="E2122" s="5" t="s">
        <v>902</v>
      </c>
      <c r="F2122" s="5" t="s">
        <v>897</v>
      </c>
      <c r="G2122" s="5">
        <v>16.441666699999999</v>
      </c>
      <c r="H2122" s="5">
        <v>119.92066699999999</v>
      </c>
      <c r="I2122" s="5" t="s">
        <v>2912</v>
      </c>
      <c r="J2122" s="5" t="s">
        <v>49</v>
      </c>
      <c r="K2122" s="5" t="s">
        <v>2923</v>
      </c>
      <c r="L2122" s="5" t="s">
        <v>226</v>
      </c>
      <c r="M2122" s="5" t="s">
        <v>227</v>
      </c>
      <c r="N2122" s="5" t="s">
        <v>226</v>
      </c>
      <c r="O2122" s="5">
        <v>737</v>
      </c>
      <c r="P2122" s="5"/>
      <c r="Q2122" s="5"/>
      <c r="R2122" s="5"/>
      <c r="S2122" s="5">
        <v>9</v>
      </c>
      <c r="T2122" s="5">
        <v>10.29</v>
      </c>
      <c r="U2122" s="5">
        <v>0.73</v>
      </c>
      <c r="V2122" s="5">
        <v>10.11</v>
      </c>
      <c r="W2122" s="5">
        <v>0.65</v>
      </c>
      <c r="X2122" s="5">
        <v>0.18</v>
      </c>
      <c r="Y2122" s="5">
        <v>0.16</v>
      </c>
      <c r="Z2122" s="5"/>
      <c r="AA2122" s="5"/>
      <c r="AB2122" s="5"/>
      <c r="AC2122" s="5"/>
      <c r="AD2122" s="5"/>
      <c r="AE2122" s="5"/>
      <c r="AF2122" s="5"/>
      <c r="AG2122" s="5"/>
      <c r="AH2122" s="5"/>
      <c r="AI2122" s="5"/>
      <c r="AJ2122" s="5"/>
      <c r="AK2122" s="5"/>
      <c r="AL2122" s="5"/>
      <c r="AM2122" s="5">
        <v>9</v>
      </c>
      <c r="AN2122" s="5"/>
      <c r="AO2122" s="5">
        <f t="shared" si="46"/>
        <v>1.2828613294150237</v>
      </c>
      <c r="AP2122" s="5">
        <v>33.47</v>
      </c>
      <c r="AQ2122" s="5"/>
      <c r="AR2122" s="5" t="s">
        <v>2910</v>
      </c>
    </row>
    <row r="2123" spans="1:44">
      <c r="A2123" s="5" t="s">
        <v>1490</v>
      </c>
      <c r="B2123" s="5" t="s">
        <v>1489</v>
      </c>
      <c r="C2123" s="5" t="s">
        <v>1590</v>
      </c>
      <c r="D2123" s="5">
        <v>2012</v>
      </c>
      <c r="E2123" s="5" t="s">
        <v>902</v>
      </c>
      <c r="F2123" s="5" t="s">
        <v>897</v>
      </c>
      <c r="G2123" s="5">
        <v>16.446166699999999</v>
      </c>
      <c r="H2123" s="5">
        <v>119.92016700000001</v>
      </c>
      <c r="I2123" s="5" t="s">
        <v>2912</v>
      </c>
      <c r="J2123" s="5" t="s">
        <v>49</v>
      </c>
      <c r="K2123" s="5" t="s">
        <v>2923</v>
      </c>
      <c r="L2123" s="5" t="s">
        <v>226</v>
      </c>
      <c r="M2123" s="5" t="s">
        <v>227</v>
      </c>
      <c r="N2123" s="5" t="s">
        <v>226</v>
      </c>
      <c r="O2123" s="5">
        <v>738</v>
      </c>
      <c r="P2123" s="5"/>
      <c r="Q2123" s="5"/>
      <c r="R2123" s="5"/>
      <c r="S2123" s="5">
        <v>9</v>
      </c>
      <c r="T2123" s="5">
        <v>16.63</v>
      </c>
      <c r="U2123" s="5">
        <v>1.9</v>
      </c>
      <c r="V2123" s="5">
        <v>16.63</v>
      </c>
      <c r="W2123" s="5">
        <v>2.7</v>
      </c>
      <c r="X2123" s="5">
        <v>0</v>
      </c>
      <c r="Y2123" s="5">
        <v>0</v>
      </c>
      <c r="Z2123" s="5"/>
      <c r="AA2123" s="5"/>
      <c r="AB2123" s="5"/>
      <c r="AC2123" s="5"/>
      <c r="AD2123" s="5"/>
      <c r="AE2123" s="5"/>
      <c r="AF2123" s="5"/>
      <c r="AG2123" s="5"/>
      <c r="AH2123" s="5"/>
      <c r="AI2123" s="5"/>
      <c r="AJ2123" s="5"/>
      <c r="AK2123" s="5"/>
      <c r="AL2123" s="5"/>
      <c r="AM2123" s="5">
        <v>9</v>
      </c>
      <c r="AN2123" s="5"/>
      <c r="AO2123" s="5">
        <f t="shared" si="46"/>
        <v>1.0263489365929681</v>
      </c>
      <c r="AP2123" s="5">
        <v>31.42</v>
      </c>
      <c r="AQ2123" s="5"/>
      <c r="AR2123" s="5" t="s">
        <v>2910</v>
      </c>
    </row>
    <row r="2124" spans="1:44">
      <c r="A2124" s="5" t="s">
        <v>1490</v>
      </c>
      <c r="B2124" s="5" t="s">
        <v>1489</v>
      </c>
      <c r="C2124" s="5" t="s">
        <v>1590</v>
      </c>
      <c r="D2124" s="5">
        <v>2012</v>
      </c>
      <c r="E2124" s="5" t="s">
        <v>902</v>
      </c>
      <c r="F2124" s="5" t="s">
        <v>897</v>
      </c>
      <c r="G2124" s="5">
        <v>16.4486667</v>
      </c>
      <c r="H2124" s="5">
        <v>119.921667</v>
      </c>
      <c r="I2124" s="5" t="s">
        <v>2912</v>
      </c>
      <c r="J2124" s="5" t="s">
        <v>49</v>
      </c>
      <c r="K2124" s="5" t="s">
        <v>2923</v>
      </c>
      <c r="L2124" s="5" t="s">
        <v>226</v>
      </c>
      <c r="M2124" s="5" t="s">
        <v>227</v>
      </c>
      <c r="N2124" s="5" t="s">
        <v>226</v>
      </c>
      <c r="O2124" s="5">
        <v>739</v>
      </c>
      <c r="P2124" s="5"/>
      <c r="Q2124" s="5"/>
      <c r="R2124" s="5"/>
      <c r="S2124" s="5">
        <v>9</v>
      </c>
      <c r="T2124" s="5">
        <v>4.83</v>
      </c>
      <c r="U2124" s="5">
        <v>0.59</v>
      </c>
      <c r="V2124" s="5">
        <v>0.98</v>
      </c>
      <c r="W2124" s="5">
        <v>0.26</v>
      </c>
      <c r="X2124" s="5">
        <v>3.85</v>
      </c>
      <c r="Y2124" s="5">
        <v>0.33</v>
      </c>
      <c r="Z2124" s="5"/>
      <c r="AA2124" s="5"/>
      <c r="AB2124" s="5"/>
      <c r="AC2124" s="5"/>
      <c r="AD2124" s="5"/>
      <c r="AE2124" s="5"/>
      <c r="AF2124" s="5"/>
      <c r="AG2124" s="5"/>
      <c r="AH2124" s="5"/>
      <c r="AI2124" s="5"/>
      <c r="AJ2124" s="5"/>
      <c r="AK2124" s="5"/>
      <c r="AL2124" s="5"/>
      <c r="AM2124" s="5">
        <v>9</v>
      </c>
      <c r="AN2124" s="5"/>
      <c r="AO2124" s="5">
        <f t="shared" si="46"/>
        <v>1.3384786033902818</v>
      </c>
      <c r="AP2124" s="5">
        <v>42.95</v>
      </c>
      <c r="AQ2124" s="5"/>
      <c r="AR2124" s="5" t="s">
        <v>2910</v>
      </c>
    </row>
    <row r="2125" spans="1:44">
      <c r="A2125" s="5" t="s">
        <v>1490</v>
      </c>
      <c r="B2125" s="5" t="s">
        <v>1489</v>
      </c>
      <c r="C2125" s="5" t="s">
        <v>1590</v>
      </c>
      <c r="D2125" s="5">
        <v>2012</v>
      </c>
      <c r="E2125" s="5" t="s">
        <v>902</v>
      </c>
      <c r="F2125" s="5" t="s">
        <v>897</v>
      </c>
      <c r="G2125" s="5">
        <v>16.450500000000002</v>
      </c>
      <c r="H2125" s="5">
        <v>119.9225</v>
      </c>
      <c r="I2125" s="5" t="s">
        <v>2912</v>
      </c>
      <c r="J2125" s="5" t="s">
        <v>49</v>
      </c>
      <c r="K2125" s="5" t="s">
        <v>2923</v>
      </c>
      <c r="L2125" s="5" t="s">
        <v>226</v>
      </c>
      <c r="M2125" s="5" t="s">
        <v>227</v>
      </c>
      <c r="N2125" s="5" t="s">
        <v>226</v>
      </c>
      <c r="O2125" s="5">
        <v>740</v>
      </c>
      <c r="P2125" s="5"/>
      <c r="Q2125" s="5"/>
      <c r="R2125" s="5"/>
      <c r="S2125" s="5">
        <v>9</v>
      </c>
      <c r="T2125" s="5">
        <v>16.079999999999998</v>
      </c>
      <c r="U2125" s="5">
        <v>4.1399999999999997</v>
      </c>
      <c r="V2125" s="5">
        <v>2.2200000000000002</v>
      </c>
      <c r="W2125" s="5">
        <v>0.49</v>
      </c>
      <c r="X2125" s="5">
        <v>13.86</v>
      </c>
      <c r="Y2125" s="5">
        <v>3.65</v>
      </c>
      <c r="Z2125" s="5"/>
      <c r="AA2125" s="5"/>
      <c r="AB2125" s="5"/>
      <c r="AC2125" s="5"/>
      <c r="AD2125" s="5"/>
      <c r="AE2125" s="5"/>
      <c r="AF2125" s="5"/>
      <c r="AG2125" s="5"/>
      <c r="AH2125" s="5"/>
      <c r="AI2125" s="5"/>
      <c r="AJ2125" s="5"/>
      <c r="AK2125" s="5"/>
      <c r="AL2125" s="5"/>
      <c r="AM2125" s="5">
        <v>9</v>
      </c>
      <c r="AN2125" s="5"/>
      <c r="AO2125" s="5">
        <f t="shared" si="46"/>
        <v>1.3053934969937457</v>
      </c>
      <c r="AP2125" s="5">
        <v>31.35</v>
      </c>
      <c r="AQ2125" s="5"/>
      <c r="AR2125" s="5" t="s">
        <v>2910</v>
      </c>
    </row>
    <row r="2126" spans="1:44">
      <c r="A2126" t="s">
        <v>1159</v>
      </c>
      <c r="B2126" t="s">
        <v>1158</v>
      </c>
      <c r="D2126">
        <v>2021</v>
      </c>
      <c r="E2126" t="s">
        <v>1242</v>
      </c>
      <c r="F2126" t="s">
        <v>912</v>
      </c>
      <c r="G2126">
        <v>11.786875</v>
      </c>
      <c r="H2126">
        <v>-72.443069440000002</v>
      </c>
      <c r="I2126" t="s">
        <v>96</v>
      </c>
      <c r="J2126" t="s">
        <v>217</v>
      </c>
      <c r="K2126" t="s">
        <v>217</v>
      </c>
      <c r="L2126" t="s">
        <v>226</v>
      </c>
      <c r="M2126" s="5" t="s">
        <v>227</v>
      </c>
      <c r="N2126" t="s">
        <v>226</v>
      </c>
      <c r="O2126" t="s">
        <v>1250</v>
      </c>
      <c r="S2126">
        <v>69</v>
      </c>
      <c r="V2126">
        <v>74.723713239999995</v>
      </c>
      <c r="W2126">
        <v>0.54</v>
      </c>
      <c r="AA2126">
        <v>12.5118379</v>
      </c>
      <c r="AD2126">
        <v>30.460728400000001</v>
      </c>
      <c r="AG2126">
        <v>50.99850747</v>
      </c>
      <c r="AL2126">
        <v>2.37</v>
      </c>
      <c r="AM2126">
        <v>69</v>
      </c>
      <c r="AO2126">
        <v>1.1000000000000001</v>
      </c>
    </row>
    <row r="2127" spans="1:44">
      <c r="A2127" t="s">
        <v>1159</v>
      </c>
      <c r="B2127" t="s">
        <v>1158</v>
      </c>
      <c r="D2127">
        <v>2021</v>
      </c>
      <c r="E2127" t="s">
        <v>1242</v>
      </c>
      <c r="F2127" t="s">
        <v>912</v>
      </c>
      <c r="G2127">
        <v>11.786875</v>
      </c>
      <c r="H2127">
        <v>-72.443069440000002</v>
      </c>
      <c r="I2127" t="s">
        <v>96</v>
      </c>
      <c r="J2127" t="s">
        <v>217</v>
      </c>
      <c r="K2127" t="s">
        <v>217</v>
      </c>
      <c r="L2127" t="s">
        <v>226</v>
      </c>
      <c r="M2127" s="5" t="s">
        <v>227</v>
      </c>
      <c r="N2127" t="s">
        <v>226</v>
      </c>
      <c r="O2127" t="s">
        <v>1249</v>
      </c>
      <c r="S2127">
        <v>69</v>
      </c>
      <c r="V2127">
        <v>104.7660434</v>
      </c>
      <c r="W2127" t="s">
        <v>1144</v>
      </c>
      <c r="AA2127">
        <v>27.47085461</v>
      </c>
      <c r="AD2127">
        <v>54.94170922</v>
      </c>
      <c r="AG2127">
        <v>79.128507420000005</v>
      </c>
      <c r="AL2127">
        <v>2.88</v>
      </c>
      <c r="AM2127">
        <v>69</v>
      </c>
      <c r="AO2127">
        <v>1.03</v>
      </c>
    </row>
    <row r="2128" spans="1:44">
      <c r="A2128" t="s">
        <v>1159</v>
      </c>
      <c r="B2128" t="s">
        <v>1158</v>
      </c>
      <c r="D2128">
        <v>2021</v>
      </c>
      <c r="E2128" t="s">
        <v>1242</v>
      </c>
      <c r="F2128" t="s">
        <v>912</v>
      </c>
      <c r="G2128">
        <v>11.786875</v>
      </c>
      <c r="H2128">
        <v>-72.443069440000002</v>
      </c>
      <c r="I2128" t="s">
        <v>96</v>
      </c>
      <c r="J2128" t="s">
        <v>217</v>
      </c>
      <c r="K2128" t="s">
        <v>217</v>
      </c>
      <c r="L2128" t="s">
        <v>226</v>
      </c>
      <c r="M2128" s="5" t="s">
        <v>227</v>
      </c>
      <c r="N2128" t="s">
        <v>226</v>
      </c>
      <c r="O2128" t="s">
        <v>1248</v>
      </c>
      <c r="S2128">
        <v>68</v>
      </c>
      <c r="V2128">
        <v>107.279901</v>
      </c>
      <c r="W2128" t="s">
        <v>1144</v>
      </c>
      <c r="AA2128">
        <v>27.47085461</v>
      </c>
      <c r="AD2128">
        <v>42.062298939999998</v>
      </c>
      <c r="AG2128">
        <v>73.407757500000002</v>
      </c>
      <c r="AL2128">
        <v>3.51</v>
      </c>
      <c r="AM2128">
        <v>68</v>
      </c>
      <c r="AO2128">
        <v>1.03</v>
      </c>
    </row>
    <row r="2129" spans="1:44">
      <c r="A2129" t="s">
        <v>1159</v>
      </c>
      <c r="B2129" t="s">
        <v>1158</v>
      </c>
      <c r="D2129">
        <v>2021</v>
      </c>
      <c r="E2129" t="s">
        <v>1242</v>
      </c>
      <c r="F2129" t="s">
        <v>912</v>
      </c>
      <c r="G2129">
        <v>11.786875</v>
      </c>
      <c r="H2129">
        <v>-72.443069440000002</v>
      </c>
      <c r="I2129" t="s">
        <v>96</v>
      </c>
      <c r="J2129" t="s">
        <v>217</v>
      </c>
      <c r="K2129" t="s">
        <v>217</v>
      </c>
      <c r="L2129" t="s">
        <v>226</v>
      </c>
      <c r="M2129" s="5" t="s">
        <v>227</v>
      </c>
      <c r="N2129" t="s">
        <v>226</v>
      </c>
      <c r="O2129" t="s">
        <v>1244</v>
      </c>
      <c r="S2129">
        <v>72</v>
      </c>
      <c r="V2129">
        <v>115.8702437</v>
      </c>
      <c r="W2129">
        <v>0.46</v>
      </c>
      <c r="AA2129">
        <v>15.82371384</v>
      </c>
      <c r="AD2129">
        <v>37.735395590000003</v>
      </c>
      <c r="AG2129">
        <v>66.328818780000006</v>
      </c>
      <c r="AL2129">
        <v>3.58</v>
      </c>
      <c r="AM2129">
        <v>72</v>
      </c>
      <c r="AO2129">
        <v>0.98</v>
      </c>
    </row>
    <row r="2130" spans="1:44">
      <c r="A2130" t="s">
        <v>1159</v>
      </c>
      <c r="B2130" t="s">
        <v>1158</v>
      </c>
      <c r="D2130">
        <v>2021</v>
      </c>
      <c r="E2130" t="s">
        <v>1242</v>
      </c>
      <c r="F2130" t="s">
        <v>912</v>
      </c>
      <c r="G2130">
        <v>11.786875</v>
      </c>
      <c r="H2130">
        <v>-72.443069440000002</v>
      </c>
      <c r="I2130" t="s">
        <v>96</v>
      </c>
      <c r="J2130" t="s">
        <v>217</v>
      </c>
      <c r="K2130" t="s">
        <v>217</v>
      </c>
      <c r="L2130" t="s">
        <v>226</v>
      </c>
      <c r="M2130" s="5" t="s">
        <v>227</v>
      </c>
      <c r="N2130" t="s">
        <v>226</v>
      </c>
      <c r="O2130" t="s">
        <v>1243</v>
      </c>
      <c r="S2130">
        <v>62</v>
      </c>
      <c r="V2130">
        <v>191.09817889999999</v>
      </c>
      <c r="W2130" t="s">
        <v>1144</v>
      </c>
      <c r="AA2130">
        <v>61.800521320000001</v>
      </c>
      <c r="AD2130">
        <v>123.6010426</v>
      </c>
      <c r="AG2130">
        <v>154.47519879999999</v>
      </c>
      <c r="AL2130">
        <v>5.57</v>
      </c>
      <c r="AM2130">
        <v>62</v>
      </c>
      <c r="AO2130">
        <v>0.96</v>
      </c>
    </row>
    <row r="2131" spans="1:44">
      <c r="A2131" t="s">
        <v>1159</v>
      </c>
      <c r="B2131" t="s">
        <v>1158</v>
      </c>
      <c r="D2131">
        <v>2021</v>
      </c>
      <c r="E2131" t="s">
        <v>1242</v>
      </c>
      <c r="F2131" t="s">
        <v>912</v>
      </c>
      <c r="G2131">
        <v>11.786875</v>
      </c>
      <c r="H2131">
        <v>-72.443069440000002</v>
      </c>
      <c r="I2131" t="s">
        <v>96</v>
      </c>
      <c r="J2131" t="s">
        <v>217</v>
      </c>
      <c r="K2131" t="s">
        <v>217</v>
      </c>
      <c r="L2131" t="s">
        <v>226</v>
      </c>
      <c r="M2131" s="5" t="s">
        <v>227</v>
      </c>
      <c r="N2131" t="s">
        <v>226</v>
      </c>
      <c r="O2131" t="s">
        <v>1241</v>
      </c>
      <c r="S2131">
        <v>69</v>
      </c>
      <c r="V2131">
        <v>166.00090969999999</v>
      </c>
      <c r="W2131" t="s">
        <v>1144</v>
      </c>
      <c r="AA2131">
        <v>61.810039789999998</v>
      </c>
      <c r="AD2131">
        <v>123.6200796</v>
      </c>
      <c r="AG2131">
        <v>133.52711529999999</v>
      </c>
      <c r="AL2131">
        <v>4.72</v>
      </c>
      <c r="AM2131">
        <v>69</v>
      </c>
      <c r="AO2131">
        <v>1.0900000000000001</v>
      </c>
    </row>
    <row r="2132" spans="1:44">
      <c r="A2132" t="s">
        <v>1159</v>
      </c>
      <c r="B2132" t="s">
        <v>1158</v>
      </c>
      <c r="D2132">
        <v>2021</v>
      </c>
      <c r="E2132" t="s">
        <v>1213</v>
      </c>
      <c r="F2132" t="s">
        <v>912</v>
      </c>
      <c r="G2132">
        <v>10.32385556</v>
      </c>
      <c r="H2132">
        <v>-75.534899999999993</v>
      </c>
      <c r="I2132" t="s">
        <v>2912</v>
      </c>
      <c r="J2132" t="s">
        <v>217</v>
      </c>
      <c r="K2132" t="s">
        <v>217</v>
      </c>
      <c r="L2132" t="s">
        <v>226</v>
      </c>
      <c r="M2132" s="5" t="s">
        <v>227</v>
      </c>
      <c r="N2132" t="s">
        <v>226</v>
      </c>
      <c r="O2132" t="s">
        <v>1215</v>
      </c>
      <c r="S2132">
        <v>117</v>
      </c>
      <c r="V2132">
        <v>199.51673740000001</v>
      </c>
      <c r="W2132" t="s">
        <v>1144</v>
      </c>
      <c r="AA2132">
        <v>18.772183829999999</v>
      </c>
      <c r="AD2132">
        <v>37.544367659999999</v>
      </c>
      <c r="AG2132">
        <v>77.379819479999995</v>
      </c>
      <c r="AJ2132">
        <v>168.15635800000001</v>
      </c>
      <c r="AL2132">
        <v>5.29</v>
      </c>
      <c r="AM2132">
        <v>117</v>
      </c>
      <c r="AO2132">
        <v>0.93</v>
      </c>
    </row>
    <row r="2133" spans="1:44">
      <c r="A2133" t="s">
        <v>1159</v>
      </c>
      <c r="B2133" t="s">
        <v>1158</v>
      </c>
      <c r="D2133">
        <v>2021</v>
      </c>
      <c r="E2133" t="s">
        <v>1213</v>
      </c>
      <c r="F2133" t="s">
        <v>912</v>
      </c>
      <c r="G2133">
        <v>10.32385556</v>
      </c>
      <c r="H2133">
        <v>-75.534899999999993</v>
      </c>
      <c r="I2133" t="s">
        <v>2912</v>
      </c>
      <c r="J2133" t="s">
        <v>217</v>
      </c>
      <c r="K2133" t="s">
        <v>217</v>
      </c>
      <c r="L2133" t="s">
        <v>226</v>
      </c>
      <c r="M2133" s="5" t="s">
        <v>227</v>
      </c>
      <c r="N2133" t="s">
        <v>226</v>
      </c>
      <c r="O2133" t="s">
        <v>1214</v>
      </c>
      <c r="S2133">
        <v>156</v>
      </c>
      <c r="V2133">
        <v>291.35188529999999</v>
      </c>
      <c r="W2133" t="s">
        <v>1144</v>
      </c>
      <c r="AA2133">
        <v>24.962413479999999</v>
      </c>
      <c r="AD2133">
        <v>49.924826950000003</v>
      </c>
      <c r="AG2133">
        <v>83.208044920000006</v>
      </c>
      <c r="AJ2133">
        <v>183.9003247</v>
      </c>
      <c r="AL2133">
        <v>5.75</v>
      </c>
      <c r="AM2133">
        <v>156</v>
      </c>
      <c r="AO2133">
        <v>0.92</v>
      </c>
    </row>
    <row r="2134" spans="1:44">
      <c r="A2134" t="s">
        <v>1159</v>
      </c>
      <c r="B2134" t="s">
        <v>1158</v>
      </c>
      <c r="D2134">
        <v>2021</v>
      </c>
      <c r="E2134" t="s">
        <v>1213</v>
      </c>
      <c r="F2134" t="s">
        <v>912</v>
      </c>
      <c r="G2134">
        <v>10.32385556</v>
      </c>
      <c r="H2134">
        <v>-75.534899999999993</v>
      </c>
      <c r="I2134" t="s">
        <v>2912</v>
      </c>
      <c r="J2134" t="s">
        <v>217</v>
      </c>
      <c r="K2134" t="s">
        <v>217</v>
      </c>
      <c r="L2134" t="s">
        <v>226</v>
      </c>
      <c r="M2134" s="5" t="s">
        <v>227</v>
      </c>
      <c r="N2134" t="s">
        <v>226</v>
      </c>
      <c r="O2134" t="s">
        <v>1212</v>
      </c>
      <c r="S2134">
        <v>133</v>
      </c>
      <c r="V2134">
        <v>226.1840435</v>
      </c>
      <c r="W2134" t="s">
        <v>1144</v>
      </c>
      <c r="AA2134">
        <v>14.65853523</v>
      </c>
      <c r="AD2134">
        <v>29.317070449999999</v>
      </c>
      <c r="AG2134">
        <v>58.920162079999997</v>
      </c>
      <c r="AJ2134">
        <v>161.6881621</v>
      </c>
      <c r="AL2134">
        <v>4.79</v>
      </c>
      <c r="AM2134">
        <v>133</v>
      </c>
      <c r="AO2134">
        <v>1.02</v>
      </c>
    </row>
    <row r="2135" spans="1:44">
      <c r="A2135" t="s">
        <v>1159</v>
      </c>
      <c r="B2135" t="s">
        <v>1158</v>
      </c>
      <c r="D2135">
        <v>2021</v>
      </c>
      <c r="E2135" t="s">
        <v>1209</v>
      </c>
      <c r="F2135" t="s">
        <v>912</v>
      </c>
      <c r="G2135">
        <v>10.32385556</v>
      </c>
      <c r="H2135">
        <v>-75.534899999999993</v>
      </c>
      <c r="I2135" t="s">
        <v>2912</v>
      </c>
      <c r="J2135" t="s">
        <v>217</v>
      </c>
      <c r="K2135" t="s">
        <v>217</v>
      </c>
      <c r="L2135" t="s">
        <v>226</v>
      </c>
      <c r="M2135" s="5" t="s">
        <v>227</v>
      </c>
      <c r="N2135" t="s">
        <v>226</v>
      </c>
      <c r="O2135" t="s">
        <v>1211</v>
      </c>
      <c r="S2135">
        <v>110</v>
      </c>
      <c r="V2135">
        <v>130.86977709999999</v>
      </c>
      <c r="W2135" t="s">
        <v>1144</v>
      </c>
      <c r="AA2135">
        <v>16.59497356</v>
      </c>
      <c r="AD2135">
        <v>33.189947109999999</v>
      </c>
      <c r="AG2135">
        <v>57.233591060000002</v>
      </c>
      <c r="AJ2135">
        <v>118.9725246</v>
      </c>
      <c r="AL2135">
        <v>4.07</v>
      </c>
      <c r="AM2135">
        <v>110</v>
      </c>
      <c r="AO2135">
        <v>0.85</v>
      </c>
    </row>
    <row r="2136" spans="1:44">
      <c r="A2136" t="s">
        <v>1159</v>
      </c>
      <c r="B2136" t="s">
        <v>1158</v>
      </c>
      <c r="D2136">
        <v>2021</v>
      </c>
      <c r="E2136" t="s">
        <v>1209</v>
      </c>
      <c r="F2136" t="s">
        <v>912</v>
      </c>
      <c r="G2136">
        <v>10.32385556</v>
      </c>
      <c r="H2136">
        <v>-75.534899999999993</v>
      </c>
      <c r="I2136" t="s">
        <v>2912</v>
      </c>
      <c r="J2136" t="s">
        <v>217</v>
      </c>
      <c r="K2136" t="s">
        <v>217</v>
      </c>
      <c r="L2136" t="s">
        <v>226</v>
      </c>
      <c r="M2136" s="5" t="s">
        <v>227</v>
      </c>
      <c r="N2136" t="s">
        <v>226</v>
      </c>
      <c r="O2136" t="s">
        <v>1210</v>
      </c>
      <c r="S2136">
        <v>125</v>
      </c>
      <c r="V2136">
        <v>204.0140681</v>
      </c>
      <c r="W2136" t="s">
        <v>1144</v>
      </c>
      <c r="AA2136">
        <v>24.10817896</v>
      </c>
      <c r="AD2136">
        <v>48.216357909999999</v>
      </c>
      <c r="AG2136">
        <v>77.66401553</v>
      </c>
      <c r="AJ2136">
        <v>158.61707820000001</v>
      </c>
      <c r="AL2136">
        <v>4.38</v>
      </c>
      <c r="AM2136">
        <v>125</v>
      </c>
      <c r="AO2136">
        <v>1.07</v>
      </c>
    </row>
    <row r="2137" spans="1:44">
      <c r="A2137" t="s">
        <v>1159</v>
      </c>
      <c r="B2137" t="s">
        <v>1158</v>
      </c>
      <c r="D2137">
        <v>2021</v>
      </c>
      <c r="E2137" t="s">
        <v>1209</v>
      </c>
      <c r="F2137" t="s">
        <v>912</v>
      </c>
      <c r="G2137">
        <v>10.32385556</v>
      </c>
      <c r="H2137">
        <v>-75.534899999999993</v>
      </c>
      <c r="I2137" t="s">
        <v>2912</v>
      </c>
      <c r="J2137" t="s">
        <v>217</v>
      </c>
      <c r="K2137" t="s">
        <v>217</v>
      </c>
      <c r="L2137" t="s">
        <v>226</v>
      </c>
      <c r="M2137" s="5" t="s">
        <v>227</v>
      </c>
      <c r="N2137" t="s">
        <v>226</v>
      </c>
      <c r="O2137" t="s">
        <v>1208</v>
      </c>
      <c r="S2137">
        <v>112</v>
      </c>
      <c r="V2137">
        <v>159.81093559999999</v>
      </c>
      <c r="W2137" t="s">
        <v>1144</v>
      </c>
      <c r="AA2137">
        <v>20.339582920000002</v>
      </c>
      <c r="AD2137">
        <v>40.679165849999997</v>
      </c>
      <c r="AG2137">
        <v>66.355275379999995</v>
      </c>
      <c r="AJ2137">
        <v>142.10191119999999</v>
      </c>
      <c r="AL2137">
        <v>4.24</v>
      </c>
      <c r="AM2137">
        <v>112</v>
      </c>
      <c r="AO2137">
        <v>0.95</v>
      </c>
    </row>
    <row r="2138" spans="1:44">
      <c r="A2138" t="s">
        <v>1159</v>
      </c>
      <c r="B2138" t="s">
        <v>1158</v>
      </c>
      <c r="D2138">
        <v>2021</v>
      </c>
      <c r="E2138" t="s">
        <v>1205</v>
      </c>
      <c r="F2138" t="s">
        <v>912</v>
      </c>
      <c r="G2138">
        <v>10.32385556</v>
      </c>
      <c r="H2138">
        <v>-75.534899999999993</v>
      </c>
      <c r="I2138" t="s">
        <v>2912</v>
      </c>
      <c r="J2138" t="s">
        <v>217</v>
      </c>
      <c r="K2138" t="s">
        <v>217</v>
      </c>
      <c r="L2138" t="s">
        <v>226</v>
      </c>
      <c r="M2138" s="5" t="s">
        <v>227</v>
      </c>
      <c r="N2138" t="s">
        <v>226</v>
      </c>
      <c r="O2138" t="s">
        <v>2915</v>
      </c>
      <c r="S2138">
        <v>109</v>
      </c>
      <c r="V2138">
        <v>152.79014810000001</v>
      </c>
      <c r="W2138" t="s">
        <v>1144</v>
      </c>
      <c r="AA2138">
        <v>27.901584039999999</v>
      </c>
      <c r="AD2138">
        <v>55.803168079999999</v>
      </c>
      <c r="AG2138">
        <v>75.412529649999996</v>
      </c>
      <c r="AJ2138">
        <v>140.55614159999999</v>
      </c>
      <c r="AL2138">
        <v>4.51</v>
      </c>
      <c r="AM2138">
        <v>109</v>
      </c>
      <c r="AO2138">
        <v>0.88</v>
      </c>
    </row>
    <row r="2139" spans="1:44">
      <c r="A2139" s="5" t="s">
        <v>1072</v>
      </c>
      <c r="B2139" s="5" t="s">
        <v>1071</v>
      </c>
      <c r="C2139" s="5" t="s">
        <v>1118</v>
      </c>
      <c r="D2139" s="5">
        <v>2015</v>
      </c>
      <c r="E2139" s="5" t="s">
        <v>1129</v>
      </c>
      <c r="F2139" s="5" t="s">
        <v>51</v>
      </c>
      <c r="G2139" s="5">
        <v>-18.46</v>
      </c>
      <c r="H2139" s="5">
        <v>146.19999999999999</v>
      </c>
      <c r="I2139" s="5" t="s">
        <v>2912</v>
      </c>
      <c r="J2139" s="5" t="s">
        <v>49</v>
      </c>
      <c r="K2139" t="s">
        <v>2923</v>
      </c>
      <c r="L2139" s="5" t="s">
        <v>226</v>
      </c>
      <c r="M2139" s="5" t="s">
        <v>227</v>
      </c>
      <c r="N2139" s="5" t="s">
        <v>226</v>
      </c>
      <c r="O2139" s="5">
        <v>205</v>
      </c>
      <c r="P2139" s="5"/>
      <c r="Q2139" s="5"/>
      <c r="R2139" s="5"/>
      <c r="S2139" s="5">
        <v>5</v>
      </c>
      <c r="T2139" s="5">
        <v>7.14</v>
      </c>
      <c r="U2139" s="5">
        <v>1.31</v>
      </c>
      <c r="V2139" s="5">
        <v>6.88</v>
      </c>
      <c r="W2139" s="5">
        <v>1.26</v>
      </c>
      <c r="X2139" s="5">
        <v>0.26</v>
      </c>
      <c r="Y2139" s="5">
        <v>0.05</v>
      </c>
      <c r="Z2139" s="5"/>
      <c r="AA2139" s="5"/>
      <c r="AB2139" s="5"/>
      <c r="AC2139" s="5"/>
      <c r="AD2139" s="5"/>
      <c r="AE2139" s="5"/>
      <c r="AF2139" s="5"/>
      <c r="AG2139" s="5"/>
      <c r="AH2139" s="5"/>
      <c r="AI2139" s="5"/>
      <c r="AJ2139" s="5"/>
      <c r="AK2139" s="5"/>
      <c r="AL2139" s="5"/>
      <c r="AM2139" s="5">
        <v>5</v>
      </c>
      <c r="AN2139" s="5"/>
      <c r="AO2139" s="5">
        <f t="shared" ref="AO2139:AO2149" si="47">1.37689*0.89689^W2139</f>
        <v>1.2004680745947098</v>
      </c>
      <c r="AP2139" s="5"/>
      <c r="AQ2139" s="5"/>
      <c r="AR2139" s="5" t="s">
        <v>2910</v>
      </c>
    </row>
    <row r="2140" spans="1:44">
      <c r="A2140" s="5" t="s">
        <v>1072</v>
      </c>
      <c r="B2140" s="5" t="s">
        <v>1071</v>
      </c>
      <c r="C2140" s="5" t="s">
        <v>1118</v>
      </c>
      <c r="D2140" s="5">
        <v>2015</v>
      </c>
      <c r="E2140" s="5" t="s">
        <v>1128</v>
      </c>
      <c r="F2140" s="5" t="s">
        <v>51</v>
      </c>
      <c r="G2140" s="5">
        <v>-18.46</v>
      </c>
      <c r="H2140" s="5">
        <v>146.19999999999999</v>
      </c>
      <c r="I2140" s="5" t="s">
        <v>2912</v>
      </c>
      <c r="J2140" s="5" t="s">
        <v>49</v>
      </c>
      <c r="K2140" t="s">
        <v>2923</v>
      </c>
      <c r="L2140" s="5" t="s">
        <v>226</v>
      </c>
      <c r="M2140" s="5" t="s">
        <v>227</v>
      </c>
      <c r="N2140" s="5" t="s">
        <v>226</v>
      </c>
      <c r="O2140" s="5">
        <v>206</v>
      </c>
      <c r="P2140" s="5"/>
      <c r="Q2140" s="5"/>
      <c r="R2140" s="5"/>
      <c r="S2140" s="5">
        <v>5</v>
      </c>
      <c r="T2140" s="5">
        <v>3.98</v>
      </c>
      <c r="U2140" s="5">
        <v>0.73</v>
      </c>
      <c r="V2140" s="5">
        <v>3.78</v>
      </c>
      <c r="W2140" s="5">
        <v>0.69</v>
      </c>
      <c r="X2140" s="5">
        <v>0.2</v>
      </c>
      <c r="Y2140" s="5">
        <v>0.04</v>
      </c>
      <c r="Z2140" s="5"/>
      <c r="AA2140" s="5"/>
      <c r="AB2140" s="5"/>
      <c r="AC2140" s="5"/>
      <c r="AD2140" s="5"/>
      <c r="AE2140" s="5"/>
      <c r="AF2140" s="5"/>
      <c r="AG2140" s="5"/>
      <c r="AH2140" s="5"/>
      <c r="AI2140" s="5"/>
      <c r="AJ2140" s="5"/>
      <c r="AK2140" s="5"/>
      <c r="AL2140" s="5"/>
      <c r="AM2140" s="5">
        <v>5</v>
      </c>
      <c r="AN2140" s="5"/>
      <c r="AO2140" s="5">
        <f t="shared" si="47"/>
        <v>1.2772893210927814</v>
      </c>
      <c r="AP2140" s="5"/>
      <c r="AQ2140" s="5"/>
      <c r="AR2140" s="5" t="s">
        <v>2910</v>
      </c>
    </row>
    <row r="2141" spans="1:44">
      <c r="A2141" s="5" t="s">
        <v>1072</v>
      </c>
      <c r="B2141" s="5" t="s">
        <v>1071</v>
      </c>
      <c r="C2141" s="5" t="s">
        <v>1118</v>
      </c>
      <c r="D2141" s="5">
        <v>2015</v>
      </c>
      <c r="E2141" s="5" t="s">
        <v>1127</v>
      </c>
      <c r="F2141" s="5" t="s">
        <v>51</v>
      </c>
      <c r="G2141" s="5">
        <v>-18.46</v>
      </c>
      <c r="H2141" s="5">
        <v>146.19999999999999</v>
      </c>
      <c r="I2141" s="5" t="s">
        <v>2912</v>
      </c>
      <c r="J2141" s="5" t="s">
        <v>49</v>
      </c>
      <c r="K2141" t="s">
        <v>2923</v>
      </c>
      <c r="L2141" s="5" t="s">
        <v>226</v>
      </c>
      <c r="M2141" s="5" t="s">
        <v>227</v>
      </c>
      <c r="N2141" s="5" t="s">
        <v>226</v>
      </c>
      <c r="O2141" s="5">
        <v>207</v>
      </c>
      <c r="P2141" s="5"/>
      <c r="Q2141" s="5"/>
      <c r="R2141" s="5"/>
      <c r="S2141" s="5">
        <v>5</v>
      </c>
      <c r="T2141" s="5">
        <v>4.71</v>
      </c>
      <c r="U2141" s="5">
        <v>0.86</v>
      </c>
      <c r="V2141" s="5">
        <v>4.53</v>
      </c>
      <c r="W2141" s="5">
        <v>0.83</v>
      </c>
      <c r="X2141" s="5">
        <v>0.18</v>
      </c>
      <c r="Y2141" s="5">
        <v>0.03</v>
      </c>
      <c r="Z2141" s="5"/>
      <c r="AA2141" s="5"/>
      <c r="AB2141" s="5"/>
      <c r="AC2141" s="5"/>
      <c r="AD2141" s="5"/>
      <c r="AE2141" s="5"/>
      <c r="AF2141" s="5"/>
      <c r="AG2141" s="5"/>
      <c r="AH2141" s="5"/>
      <c r="AI2141" s="5"/>
      <c r="AJ2141" s="5"/>
      <c r="AK2141" s="5"/>
      <c r="AL2141" s="5"/>
      <c r="AM2141" s="5">
        <v>5</v>
      </c>
      <c r="AN2141" s="5"/>
      <c r="AO2141" s="5">
        <f t="shared" si="47"/>
        <v>1.2579771907303301</v>
      </c>
      <c r="AP2141" s="5"/>
      <c r="AQ2141" s="5"/>
      <c r="AR2141" s="5" t="s">
        <v>2910</v>
      </c>
    </row>
    <row r="2142" spans="1:44">
      <c r="A2142" s="5" t="s">
        <v>1072</v>
      </c>
      <c r="B2142" s="5" t="s">
        <v>1071</v>
      </c>
      <c r="C2142" s="5" t="s">
        <v>1118</v>
      </c>
      <c r="D2142" s="5">
        <v>2015</v>
      </c>
      <c r="E2142" s="5" t="s">
        <v>1126</v>
      </c>
      <c r="F2142" s="5" t="s">
        <v>51</v>
      </c>
      <c r="G2142" s="5">
        <v>-18.46</v>
      </c>
      <c r="H2142" s="5">
        <v>146.19999999999999</v>
      </c>
      <c r="I2142" s="5" t="s">
        <v>2912</v>
      </c>
      <c r="J2142" s="5" t="s">
        <v>49</v>
      </c>
      <c r="K2142" t="s">
        <v>2923</v>
      </c>
      <c r="L2142" s="5" t="s">
        <v>226</v>
      </c>
      <c r="M2142" s="5" t="s">
        <v>227</v>
      </c>
      <c r="N2142" s="5" t="s">
        <v>226</v>
      </c>
      <c r="O2142" s="5">
        <v>208</v>
      </c>
      <c r="P2142" s="5"/>
      <c r="Q2142" s="5"/>
      <c r="R2142" s="5"/>
      <c r="S2142" s="5">
        <v>5</v>
      </c>
      <c r="T2142" s="5">
        <v>6.85</v>
      </c>
      <c r="U2142" s="5">
        <v>1.26</v>
      </c>
      <c r="V2142" s="5">
        <v>6.36</v>
      </c>
      <c r="W2142" s="5">
        <v>1.17</v>
      </c>
      <c r="X2142" s="5">
        <v>0.48</v>
      </c>
      <c r="Y2142" s="5">
        <v>0.09</v>
      </c>
      <c r="Z2142" s="5"/>
      <c r="AA2142" s="5"/>
      <c r="AB2142" s="5"/>
      <c r="AC2142" s="5"/>
      <c r="AD2142" s="5"/>
      <c r="AE2142" s="5"/>
      <c r="AF2142" s="5"/>
      <c r="AG2142" s="5"/>
      <c r="AH2142" s="5"/>
      <c r="AI2142" s="5"/>
      <c r="AJ2142" s="5"/>
      <c r="AK2142" s="5"/>
      <c r="AL2142" s="5"/>
      <c r="AM2142" s="5">
        <v>5</v>
      </c>
      <c r="AN2142" s="5"/>
      <c r="AO2142" s="5">
        <f t="shared" si="47"/>
        <v>1.2122832050582484</v>
      </c>
      <c r="AP2142" s="5"/>
      <c r="AQ2142" s="5"/>
      <c r="AR2142" s="5" t="s">
        <v>2910</v>
      </c>
    </row>
    <row r="2143" spans="1:44">
      <c r="A2143" s="5" t="s">
        <v>1072</v>
      </c>
      <c r="B2143" s="5" t="s">
        <v>1071</v>
      </c>
      <c r="C2143" s="5" t="s">
        <v>1118</v>
      </c>
      <c r="D2143" s="5">
        <v>2015</v>
      </c>
      <c r="E2143" s="5" t="s">
        <v>1125</v>
      </c>
      <c r="F2143" s="5" t="s">
        <v>51</v>
      </c>
      <c r="G2143" s="5">
        <v>-18.46</v>
      </c>
      <c r="H2143" s="5">
        <v>146.19999999999999</v>
      </c>
      <c r="I2143" s="5" t="s">
        <v>2912</v>
      </c>
      <c r="J2143" s="5" t="s">
        <v>49</v>
      </c>
      <c r="K2143" t="s">
        <v>2923</v>
      </c>
      <c r="L2143" s="5" t="s">
        <v>226</v>
      </c>
      <c r="M2143" s="5" t="s">
        <v>227</v>
      </c>
      <c r="N2143" s="5" t="s">
        <v>226</v>
      </c>
      <c r="O2143" s="5">
        <v>209</v>
      </c>
      <c r="P2143" s="5"/>
      <c r="Q2143" s="5"/>
      <c r="R2143" s="5"/>
      <c r="S2143" s="5">
        <v>5</v>
      </c>
      <c r="T2143" s="5">
        <v>18.579999999999998</v>
      </c>
      <c r="U2143" s="5">
        <v>3.41</v>
      </c>
      <c r="V2143" s="5">
        <v>18.14</v>
      </c>
      <c r="W2143" s="5">
        <v>3.33</v>
      </c>
      <c r="X2143" s="5">
        <v>0.45</v>
      </c>
      <c r="Y2143" s="5">
        <v>0.08</v>
      </c>
      <c r="Z2143" s="5"/>
      <c r="AA2143" s="5"/>
      <c r="AB2143" s="5"/>
      <c r="AC2143" s="5"/>
      <c r="AD2143" s="5"/>
      <c r="AE2143" s="5"/>
      <c r="AF2143" s="5"/>
      <c r="AG2143" s="5"/>
      <c r="AH2143" s="5"/>
      <c r="AI2143" s="5"/>
      <c r="AJ2143" s="5"/>
      <c r="AK2143" s="5"/>
      <c r="AL2143" s="5"/>
      <c r="AM2143" s="5">
        <v>5</v>
      </c>
      <c r="AN2143" s="5"/>
      <c r="AO2143" s="5">
        <f t="shared" si="47"/>
        <v>0.95834244000561253</v>
      </c>
      <c r="AP2143" s="5"/>
      <c r="AQ2143" s="5"/>
      <c r="AR2143" s="5" t="s">
        <v>2910</v>
      </c>
    </row>
    <row r="2144" spans="1:44">
      <c r="A2144" s="5" t="s">
        <v>1072</v>
      </c>
      <c r="B2144" s="5" t="s">
        <v>1071</v>
      </c>
      <c r="C2144" s="5" t="s">
        <v>1118</v>
      </c>
      <c r="D2144" s="5">
        <v>2015</v>
      </c>
      <c r="E2144" s="5" t="s">
        <v>1124</v>
      </c>
      <c r="F2144" s="5" t="s">
        <v>51</v>
      </c>
      <c r="G2144" s="5">
        <v>-18.46</v>
      </c>
      <c r="H2144" s="5">
        <v>146.19999999999999</v>
      </c>
      <c r="I2144" s="5" t="s">
        <v>2912</v>
      </c>
      <c r="J2144" s="5" t="s">
        <v>49</v>
      </c>
      <c r="K2144" t="s">
        <v>2923</v>
      </c>
      <c r="L2144" s="5" t="s">
        <v>226</v>
      </c>
      <c r="M2144" s="5" t="s">
        <v>227</v>
      </c>
      <c r="N2144" s="5" t="s">
        <v>226</v>
      </c>
      <c r="O2144" s="5">
        <v>210</v>
      </c>
      <c r="P2144" s="5"/>
      <c r="Q2144" s="5"/>
      <c r="R2144" s="5"/>
      <c r="S2144" s="5">
        <v>5</v>
      </c>
      <c r="T2144" s="5">
        <v>27.02</v>
      </c>
      <c r="U2144" s="5">
        <v>4.96</v>
      </c>
      <c r="V2144" s="5">
        <v>26.77</v>
      </c>
      <c r="W2144" s="5">
        <v>4.91</v>
      </c>
      <c r="X2144" s="5">
        <v>0.25</v>
      </c>
      <c r="Y2144" s="5">
        <v>0.05</v>
      </c>
      <c r="Z2144" s="5"/>
      <c r="AA2144" s="5"/>
      <c r="AB2144" s="5"/>
      <c r="AC2144" s="5"/>
      <c r="AD2144" s="5"/>
      <c r="AE2144" s="5"/>
      <c r="AF2144" s="5"/>
      <c r="AG2144" s="5"/>
      <c r="AH2144" s="5"/>
      <c r="AI2144" s="5"/>
      <c r="AJ2144" s="5"/>
      <c r="AK2144" s="5"/>
      <c r="AL2144" s="5"/>
      <c r="AM2144" s="5">
        <v>5</v>
      </c>
      <c r="AN2144" s="5"/>
      <c r="AO2144" s="5">
        <f t="shared" si="47"/>
        <v>0.8069537209059372</v>
      </c>
      <c r="AP2144" s="5"/>
      <c r="AQ2144" s="5"/>
      <c r="AR2144" s="5" t="s">
        <v>2910</v>
      </c>
    </row>
    <row r="2145" spans="1:44">
      <c r="A2145" s="5" t="s">
        <v>1072</v>
      </c>
      <c r="B2145" s="5" t="s">
        <v>1071</v>
      </c>
      <c r="C2145" s="5" t="s">
        <v>1118</v>
      </c>
      <c r="D2145" s="5">
        <v>2015</v>
      </c>
      <c r="E2145" s="5" t="s">
        <v>1123</v>
      </c>
      <c r="F2145" s="5" t="s">
        <v>51</v>
      </c>
      <c r="G2145" s="5">
        <v>-18.46</v>
      </c>
      <c r="H2145" s="5">
        <v>146.19999999999999</v>
      </c>
      <c r="I2145" s="5" t="s">
        <v>2912</v>
      </c>
      <c r="J2145" s="5" t="s">
        <v>49</v>
      </c>
      <c r="K2145" t="s">
        <v>2923</v>
      </c>
      <c r="L2145" s="5" t="s">
        <v>226</v>
      </c>
      <c r="M2145" s="5" t="s">
        <v>227</v>
      </c>
      <c r="N2145" s="5" t="s">
        <v>226</v>
      </c>
      <c r="O2145" s="5">
        <v>211</v>
      </c>
      <c r="P2145" s="5"/>
      <c r="Q2145" s="5"/>
      <c r="R2145" s="5"/>
      <c r="S2145" s="5">
        <v>5</v>
      </c>
      <c r="T2145" s="5">
        <v>15.28</v>
      </c>
      <c r="U2145" s="5">
        <v>2.8</v>
      </c>
      <c r="V2145" s="5">
        <v>13.59</v>
      </c>
      <c r="W2145" s="5">
        <v>2.4900000000000002</v>
      </c>
      <c r="X2145" s="5">
        <v>1.7</v>
      </c>
      <c r="Y2145" s="5">
        <v>0.31</v>
      </c>
      <c r="Z2145" s="5"/>
      <c r="AA2145" s="5"/>
      <c r="AB2145" s="5"/>
      <c r="AC2145" s="5"/>
      <c r="AD2145" s="5"/>
      <c r="AE2145" s="5"/>
      <c r="AF2145" s="5"/>
      <c r="AG2145" s="5"/>
      <c r="AH2145" s="5"/>
      <c r="AI2145" s="5"/>
      <c r="AJ2145" s="5"/>
      <c r="AK2145" s="5"/>
      <c r="AL2145" s="5"/>
      <c r="AM2145" s="5">
        <v>5</v>
      </c>
      <c r="AN2145" s="5"/>
      <c r="AO2145" s="5">
        <f t="shared" si="47"/>
        <v>1.0500737656652051</v>
      </c>
      <c r="AP2145" s="5"/>
      <c r="AQ2145" s="5"/>
      <c r="AR2145" s="5" t="s">
        <v>2910</v>
      </c>
    </row>
    <row r="2146" spans="1:44">
      <c r="A2146" s="5" t="s">
        <v>1072</v>
      </c>
      <c r="B2146" s="5" t="s">
        <v>1071</v>
      </c>
      <c r="C2146" s="5" t="s">
        <v>1118</v>
      </c>
      <c r="D2146" s="5">
        <v>2015</v>
      </c>
      <c r="E2146" s="5" t="s">
        <v>1122</v>
      </c>
      <c r="F2146" s="5" t="s">
        <v>51</v>
      </c>
      <c r="G2146" s="5">
        <v>-18.46</v>
      </c>
      <c r="H2146" s="5">
        <v>146.19999999999999</v>
      </c>
      <c r="I2146" s="5" t="s">
        <v>2912</v>
      </c>
      <c r="J2146" s="5" t="s">
        <v>49</v>
      </c>
      <c r="K2146" t="s">
        <v>2923</v>
      </c>
      <c r="L2146" s="5" t="s">
        <v>226</v>
      </c>
      <c r="M2146" s="5" t="s">
        <v>227</v>
      </c>
      <c r="N2146" s="5" t="s">
        <v>226</v>
      </c>
      <c r="O2146" s="5">
        <v>212</v>
      </c>
      <c r="P2146" s="5"/>
      <c r="Q2146" s="5"/>
      <c r="R2146" s="5"/>
      <c r="S2146" s="5">
        <v>5</v>
      </c>
      <c r="T2146" s="5">
        <v>12.32</v>
      </c>
      <c r="U2146" s="5">
        <v>2.2599999999999998</v>
      </c>
      <c r="V2146" s="5">
        <v>10.91</v>
      </c>
      <c r="W2146" s="5">
        <v>2</v>
      </c>
      <c r="X2146" s="5">
        <v>1.41</v>
      </c>
      <c r="Y2146" s="5">
        <v>0.26</v>
      </c>
      <c r="Z2146" s="5"/>
      <c r="AA2146" s="5"/>
      <c r="AB2146" s="5"/>
      <c r="AC2146" s="5"/>
      <c r="AD2146" s="5"/>
      <c r="AE2146" s="5"/>
      <c r="AF2146" s="5"/>
      <c r="AG2146" s="5"/>
      <c r="AH2146" s="5"/>
      <c r="AI2146" s="5"/>
      <c r="AJ2146" s="5"/>
      <c r="AK2146" s="5"/>
      <c r="AL2146" s="5"/>
      <c r="AM2146" s="5">
        <v>5</v>
      </c>
      <c r="AN2146" s="5"/>
      <c r="AO2146" s="5">
        <f t="shared" si="47"/>
        <v>1.1075863871977689</v>
      </c>
      <c r="AP2146" s="5"/>
      <c r="AQ2146" s="5"/>
      <c r="AR2146" s="5" t="s">
        <v>2910</v>
      </c>
    </row>
    <row r="2147" spans="1:44">
      <c r="A2147" s="5" t="s">
        <v>1072</v>
      </c>
      <c r="B2147" s="5" t="s">
        <v>1071</v>
      </c>
      <c r="C2147" s="5" t="s">
        <v>1118</v>
      </c>
      <c r="D2147" s="5">
        <v>2015</v>
      </c>
      <c r="E2147" s="5" t="s">
        <v>1120</v>
      </c>
      <c r="F2147" s="5" t="s">
        <v>51</v>
      </c>
      <c r="G2147" s="5">
        <v>-18.46</v>
      </c>
      <c r="H2147" s="5">
        <v>146.19999999999999</v>
      </c>
      <c r="I2147" s="5" t="s">
        <v>2912</v>
      </c>
      <c r="J2147" s="5" t="s">
        <v>49</v>
      </c>
      <c r="K2147" t="s">
        <v>2923</v>
      </c>
      <c r="L2147" s="5" t="s">
        <v>226</v>
      </c>
      <c r="M2147" s="5" t="s">
        <v>227</v>
      </c>
      <c r="N2147" s="5" t="s">
        <v>226</v>
      </c>
      <c r="O2147" s="5">
        <v>214</v>
      </c>
      <c r="P2147" s="5"/>
      <c r="Q2147" s="5"/>
      <c r="R2147" s="5"/>
      <c r="S2147" s="5">
        <v>5</v>
      </c>
      <c r="T2147" s="5">
        <v>8.56</v>
      </c>
      <c r="U2147" s="5">
        <v>1.57</v>
      </c>
      <c r="V2147" s="5">
        <v>6.78</v>
      </c>
      <c r="W2147" s="5">
        <v>1.24</v>
      </c>
      <c r="X2147" s="5">
        <v>1.77</v>
      </c>
      <c r="Y2147" s="5">
        <v>0.33</v>
      </c>
      <c r="Z2147" s="5"/>
      <c r="AA2147" s="5"/>
      <c r="AB2147" s="5"/>
      <c r="AC2147" s="5"/>
      <c r="AD2147" s="5"/>
      <c r="AE2147" s="5"/>
      <c r="AF2147" s="5"/>
      <c r="AG2147" s="5"/>
      <c r="AH2147" s="5"/>
      <c r="AI2147" s="5"/>
      <c r="AJ2147" s="5"/>
      <c r="AK2147" s="5"/>
      <c r="AL2147" s="5"/>
      <c r="AM2147" s="5">
        <v>5</v>
      </c>
      <c r="AN2147" s="5"/>
      <c r="AO2147" s="5">
        <f t="shared" si="47"/>
        <v>1.2030836679719399</v>
      </c>
      <c r="AP2147" s="5"/>
      <c r="AQ2147" s="5"/>
      <c r="AR2147" s="5" t="s">
        <v>2910</v>
      </c>
    </row>
    <row r="2148" spans="1:44">
      <c r="A2148" s="5" t="s">
        <v>1072</v>
      </c>
      <c r="B2148" s="5" t="s">
        <v>1071</v>
      </c>
      <c r="C2148" s="5" t="s">
        <v>1118</v>
      </c>
      <c r="D2148" s="5">
        <v>2015</v>
      </c>
      <c r="E2148" s="5" t="s">
        <v>1119</v>
      </c>
      <c r="F2148" s="5" t="s">
        <v>51</v>
      </c>
      <c r="G2148" s="5">
        <v>-18.46</v>
      </c>
      <c r="H2148" s="5">
        <v>146.19999999999999</v>
      </c>
      <c r="I2148" s="5" t="s">
        <v>2912</v>
      </c>
      <c r="J2148" s="5" t="s">
        <v>49</v>
      </c>
      <c r="K2148" t="s">
        <v>2923</v>
      </c>
      <c r="L2148" s="5" t="s">
        <v>226</v>
      </c>
      <c r="M2148" s="5" t="s">
        <v>227</v>
      </c>
      <c r="N2148" s="5" t="s">
        <v>226</v>
      </c>
      <c r="O2148" s="5">
        <v>215</v>
      </c>
      <c r="P2148" s="5"/>
      <c r="Q2148" s="5"/>
      <c r="R2148" s="5"/>
      <c r="S2148" s="5">
        <v>5</v>
      </c>
      <c r="T2148" s="5">
        <v>5.87</v>
      </c>
      <c r="U2148" s="5">
        <v>1.08</v>
      </c>
      <c r="V2148" s="5">
        <v>4.0599999999999996</v>
      </c>
      <c r="W2148" s="5">
        <v>0.75</v>
      </c>
      <c r="X2148" s="5">
        <v>1.81</v>
      </c>
      <c r="Y2148" s="5">
        <v>0.33</v>
      </c>
      <c r="Z2148" s="5"/>
      <c r="AA2148" s="5"/>
      <c r="AB2148" s="5"/>
      <c r="AC2148" s="5"/>
      <c r="AD2148" s="5"/>
      <c r="AE2148" s="5"/>
      <c r="AF2148" s="5"/>
      <c r="AG2148" s="5"/>
      <c r="AH2148" s="5"/>
      <c r="AI2148" s="5"/>
      <c r="AJ2148" s="5"/>
      <c r="AK2148" s="5"/>
      <c r="AL2148" s="5"/>
      <c r="AM2148" s="5">
        <v>5</v>
      </c>
      <c r="AN2148" s="5"/>
      <c r="AO2148" s="5">
        <f t="shared" si="47"/>
        <v>1.2689766537130378</v>
      </c>
      <c r="AP2148" s="5"/>
      <c r="AQ2148" s="5"/>
      <c r="AR2148" s="5" t="s">
        <v>2910</v>
      </c>
    </row>
    <row r="2149" spans="1:44">
      <c r="A2149" s="5" t="s">
        <v>1072</v>
      </c>
      <c r="B2149" s="5" t="s">
        <v>1071</v>
      </c>
      <c r="C2149" s="5" t="s">
        <v>1118</v>
      </c>
      <c r="D2149" s="5">
        <v>2015</v>
      </c>
      <c r="E2149" s="5" t="s">
        <v>1117</v>
      </c>
      <c r="F2149" s="5" t="s">
        <v>51</v>
      </c>
      <c r="G2149" s="5">
        <v>-18.46</v>
      </c>
      <c r="H2149" s="5">
        <v>146.19999999999999</v>
      </c>
      <c r="I2149" s="5" t="s">
        <v>2912</v>
      </c>
      <c r="J2149" s="5" t="s">
        <v>49</v>
      </c>
      <c r="K2149" t="s">
        <v>2923</v>
      </c>
      <c r="L2149" s="5" t="s">
        <v>226</v>
      </c>
      <c r="M2149" s="5" t="s">
        <v>227</v>
      </c>
      <c r="N2149" s="5" t="s">
        <v>226</v>
      </c>
      <c r="O2149" s="5">
        <v>216</v>
      </c>
      <c r="P2149" s="5"/>
      <c r="Q2149" s="5"/>
      <c r="R2149" s="5"/>
      <c r="S2149" s="5">
        <v>5</v>
      </c>
      <c r="T2149" s="5">
        <v>5.88</v>
      </c>
      <c r="U2149" s="5">
        <v>1.08</v>
      </c>
      <c r="V2149" s="5">
        <v>4.1100000000000003</v>
      </c>
      <c r="W2149" s="5">
        <v>0.75</v>
      </c>
      <c r="X2149" s="5">
        <v>1.77</v>
      </c>
      <c r="Y2149" s="5">
        <v>0.33</v>
      </c>
      <c r="Z2149" s="5"/>
      <c r="AA2149" s="5"/>
      <c r="AB2149" s="5"/>
      <c r="AC2149" s="5"/>
      <c r="AD2149" s="5"/>
      <c r="AE2149" s="5"/>
      <c r="AF2149" s="5"/>
      <c r="AG2149" s="5"/>
      <c r="AH2149" s="5"/>
      <c r="AI2149" s="5"/>
      <c r="AJ2149" s="5"/>
      <c r="AK2149" s="5"/>
      <c r="AL2149" s="5"/>
      <c r="AM2149" s="5">
        <v>5</v>
      </c>
      <c r="AN2149" s="5"/>
      <c r="AO2149" s="5">
        <f t="shared" si="47"/>
        <v>1.2689766537130378</v>
      </c>
      <c r="AP2149" s="5"/>
      <c r="AQ2149" s="5"/>
      <c r="AR2149" s="5" t="s">
        <v>2910</v>
      </c>
    </row>
    <row r="2150" spans="1:44">
      <c r="A2150" t="s">
        <v>1072</v>
      </c>
      <c r="B2150" t="s">
        <v>1071</v>
      </c>
      <c r="C2150" t="s">
        <v>1107</v>
      </c>
      <c r="D2150" s="5">
        <v>2015</v>
      </c>
      <c r="E2150" t="s">
        <v>1110</v>
      </c>
      <c r="F2150" t="s">
        <v>1105</v>
      </c>
      <c r="G2150">
        <v>18.510000000000002</v>
      </c>
      <c r="H2150">
        <v>-64.989999999999995</v>
      </c>
      <c r="I2150" t="s">
        <v>50</v>
      </c>
      <c r="J2150" t="s">
        <v>217</v>
      </c>
      <c r="K2150" s="5" t="s">
        <v>217</v>
      </c>
      <c r="L2150" t="s">
        <v>226</v>
      </c>
      <c r="M2150" s="5" t="s">
        <v>227</v>
      </c>
      <c r="N2150" t="s">
        <v>226</v>
      </c>
      <c r="O2150">
        <v>256</v>
      </c>
      <c r="S2150">
        <v>18</v>
      </c>
      <c r="T2150">
        <v>186.29</v>
      </c>
      <c r="U2150">
        <f>W2150+Y2150</f>
        <v>11.01</v>
      </c>
      <c r="V2150">
        <v>32.99</v>
      </c>
      <c r="W2150">
        <v>1.95</v>
      </c>
      <c r="X2150">
        <v>153.30000000000001</v>
      </c>
      <c r="Y2150">
        <v>9.06</v>
      </c>
      <c r="Z2150">
        <v>155.24</v>
      </c>
      <c r="AA2150">
        <v>27.5</v>
      </c>
      <c r="AB2150">
        <v>127.75</v>
      </c>
      <c r="AM2150">
        <v>18</v>
      </c>
      <c r="AO2150">
        <v>0.94</v>
      </c>
    </row>
    <row r="2151" spans="1:44">
      <c r="A2151" t="s">
        <v>1072</v>
      </c>
      <c r="B2151" t="s">
        <v>1071</v>
      </c>
      <c r="C2151" t="s">
        <v>1107</v>
      </c>
      <c r="D2151" s="5">
        <v>2015</v>
      </c>
      <c r="E2151" t="s">
        <v>1109</v>
      </c>
      <c r="F2151" t="s">
        <v>1105</v>
      </c>
      <c r="G2151">
        <v>18.510000000000002</v>
      </c>
      <c r="H2151">
        <v>-64.989999999999995</v>
      </c>
      <c r="I2151" t="s">
        <v>50</v>
      </c>
      <c r="J2151" t="s">
        <v>217</v>
      </c>
      <c r="K2151" s="5" t="s">
        <v>217</v>
      </c>
      <c r="L2151" t="s">
        <v>226</v>
      </c>
      <c r="M2151" s="5" t="s">
        <v>227</v>
      </c>
      <c r="N2151" t="s">
        <v>226</v>
      </c>
      <c r="O2151">
        <v>257</v>
      </c>
      <c r="S2151">
        <v>18</v>
      </c>
      <c r="T2151">
        <v>231.43</v>
      </c>
      <c r="U2151">
        <f>W2151+Y2151</f>
        <v>9.89</v>
      </c>
      <c r="V2151">
        <v>26.44</v>
      </c>
      <c r="W2151">
        <v>1.1299999999999999</v>
      </c>
      <c r="X2151">
        <v>204.98</v>
      </c>
      <c r="Y2151">
        <v>8.76</v>
      </c>
      <c r="Z2151">
        <v>192.86</v>
      </c>
      <c r="AA2151">
        <v>22.04</v>
      </c>
      <c r="AB2151">
        <v>170.82</v>
      </c>
      <c r="AM2151">
        <v>18</v>
      </c>
      <c r="AO2151">
        <v>1.3</v>
      </c>
    </row>
    <row r="2152" spans="1:44">
      <c r="A2152" t="s">
        <v>1072</v>
      </c>
      <c r="B2152" t="s">
        <v>1071</v>
      </c>
      <c r="C2152" t="s">
        <v>1107</v>
      </c>
      <c r="D2152" s="5">
        <v>2015</v>
      </c>
      <c r="E2152" t="s">
        <v>1108</v>
      </c>
      <c r="F2152" t="s">
        <v>1105</v>
      </c>
      <c r="G2152">
        <v>18.510000000000002</v>
      </c>
      <c r="H2152">
        <v>-64.989999999999995</v>
      </c>
      <c r="I2152" t="s">
        <v>50</v>
      </c>
      <c r="J2152" t="s">
        <v>217</v>
      </c>
      <c r="K2152" s="5" t="s">
        <v>217</v>
      </c>
      <c r="L2152" t="s">
        <v>226</v>
      </c>
      <c r="M2152" s="5" t="s">
        <v>227</v>
      </c>
      <c r="N2152" t="s">
        <v>226</v>
      </c>
      <c r="O2152">
        <v>258</v>
      </c>
      <c r="S2152">
        <v>18</v>
      </c>
      <c r="T2152">
        <v>162.38999999999999</v>
      </c>
      <c r="U2152">
        <f>W2152+Y2152</f>
        <v>10.49</v>
      </c>
      <c r="V2152">
        <v>31.42</v>
      </c>
      <c r="W2152">
        <v>2.0299999999999998</v>
      </c>
      <c r="X2152">
        <v>130.96</v>
      </c>
      <c r="Y2152">
        <v>8.4600000000000009</v>
      </c>
      <c r="Z2152">
        <v>135.32</v>
      </c>
      <c r="AA2152">
        <v>26.19</v>
      </c>
      <c r="AB2152">
        <v>109.13</v>
      </c>
      <c r="AM2152">
        <v>18</v>
      </c>
      <c r="AO2152">
        <v>0.86</v>
      </c>
    </row>
    <row r="2153" spans="1:44">
      <c r="A2153" t="s">
        <v>1072</v>
      </c>
      <c r="B2153" t="s">
        <v>1071</v>
      </c>
      <c r="C2153" t="s">
        <v>1107</v>
      </c>
      <c r="D2153" s="5">
        <v>2015</v>
      </c>
      <c r="E2153" t="s">
        <v>1106</v>
      </c>
      <c r="F2153" t="s">
        <v>1105</v>
      </c>
      <c r="G2153">
        <v>18.510000000000002</v>
      </c>
      <c r="H2153">
        <v>-64.989999999999995</v>
      </c>
      <c r="I2153" t="s">
        <v>50</v>
      </c>
      <c r="J2153" t="s">
        <v>217</v>
      </c>
      <c r="K2153" s="5" t="s">
        <v>217</v>
      </c>
      <c r="L2153" t="s">
        <v>226</v>
      </c>
      <c r="M2153" s="5" t="s">
        <v>227</v>
      </c>
      <c r="N2153" t="s">
        <v>226</v>
      </c>
      <c r="O2153">
        <v>259</v>
      </c>
      <c r="S2153">
        <v>18</v>
      </c>
      <c r="T2153">
        <v>99.11</v>
      </c>
      <c r="U2153">
        <f>W2153+Y2153</f>
        <v>6.8000000000000007</v>
      </c>
      <c r="V2153">
        <v>43.3</v>
      </c>
      <c r="W2153">
        <v>2.97</v>
      </c>
      <c r="X2153">
        <v>55.81</v>
      </c>
      <c r="Y2153">
        <v>3.83</v>
      </c>
      <c r="Z2153">
        <v>82.6</v>
      </c>
      <c r="AA2153">
        <v>36.090000000000003</v>
      </c>
      <c r="AB2153">
        <v>46.51</v>
      </c>
      <c r="AM2153">
        <v>18</v>
      </c>
      <c r="AO2153">
        <v>0.81</v>
      </c>
    </row>
    <row r="2154" spans="1:44">
      <c r="A2154" s="5" t="s">
        <v>1072</v>
      </c>
      <c r="B2154" s="5" t="s">
        <v>1071</v>
      </c>
      <c r="C2154" s="5" t="s">
        <v>1097</v>
      </c>
      <c r="D2154" s="5">
        <v>2015</v>
      </c>
      <c r="E2154" s="5" t="s">
        <v>1096</v>
      </c>
      <c r="F2154" s="5" t="s">
        <v>81</v>
      </c>
      <c r="G2154" s="5">
        <v>-3.92</v>
      </c>
      <c r="H2154" s="5">
        <v>128.83000000000001</v>
      </c>
      <c r="I2154" s="5" t="s">
        <v>2912</v>
      </c>
      <c r="J2154" s="5" t="s">
        <v>49</v>
      </c>
      <c r="K2154" t="s">
        <v>2923</v>
      </c>
      <c r="L2154" s="5" t="s">
        <v>226</v>
      </c>
      <c r="M2154" s="5" t="s">
        <v>227</v>
      </c>
      <c r="N2154" s="5" t="s">
        <v>226</v>
      </c>
      <c r="O2154" s="5">
        <v>142</v>
      </c>
      <c r="P2154" s="5"/>
      <c r="Q2154" s="5"/>
      <c r="R2154" s="5"/>
      <c r="S2154" s="5">
        <v>5</v>
      </c>
      <c r="T2154" s="5">
        <v>9.5462500000000006</v>
      </c>
      <c r="U2154" s="5">
        <v>1.75</v>
      </c>
      <c r="V2154" s="5">
        <v>9.2735000000000003</v>
      </c>
      <c r="W2154" s="5">
        <v>1.7</v>
      </c>
      <c r="X2154" s="5">
        <v>0.27274999999999999</v>
      </c>
      <c r="Y2154" s="5">
        <v>0.05</v>
      </c>
      <c r="Z2154" s="5"/>
      <c r="AA2154" s="5"/>
      <c r="AB2154" s="5"/>
      <c r="AC2154" s="5"/>
      <c r="AD2154" s="5"/>
      <c r="AE2154" s="5"/>
      <c r="AF2154" s="5"/>
      <c r="AG2154" s="5"/>
      <c r="AH2154" s="5"/>
      <c r="AI2154" s="5"/>
      <c r="AJ2154" s="5"/>
      <c r="AK2154" s="5"/>
      <c r="AL2154" s="5"/>
      <c r="AM2154" s="5">
        <v>5</v>
      </c>
      <c r="AN2154" s="5"/>
      <c r="AO2154" s="5">
        <f>1.37689*0.89689^W2154</f>
        <v>1.1443420448360091</v>
      </c>
      <c r="AP2154" s="5"/>
      <c r="AQ2154" s="5"/>
      <c r="AR2154" s="5" t="s">
        <v>2910</v>
      </c>
    </row>
    <row r="2155" spans="1:44">
      <c r="A2155" s="5" t="s">
        <v>1072</v>
      </c>
      <c r="B2155" s="5" t="s">
        <v>1071</v>
      </c>
      <c r="C2155" s="5" t="s">
        <v>1097</v>
      </c>
      <c r="D2155" s="5">
        <v>2015</v>
      </c>
      <c r="E2155" s="5" t="s">
        <v>1096</v>
      </c>
      <c r="F2155" s="5" t="s">
        <v>81</v>
      </c>
      <c r="G2155" s="5">
        <v>-3.92</v>
      </c>
      <c r="H2155" s="5">
        <v>128.83000000000001</v>
      </c>
      <c r="I2155" s="5" t="s">
        <v>2912</v>
      </c>
      <c r="J2155" s="5" t="s">
        <v>49</v>
      </c>
      <c r="K2155" t="s">
        <v>2923</v>
      </c>
      <c r="L2155" s="5" t="s">
        <v>226</v>
      </c>
      <c r="M2155" s="5" t="s">
        <v>227</v>
      </c>
      <c r="N2155" s="5" t="s">
        <v>226</v>
      </c>
      <c r="O2155" s="5">
        <v>143</v>
      </c>
      <c r="P2155" s="5"/>
      <c r="Q2155" s="5"/>
      <c r="R2155" s="5"/>
      <c r="S2155" s="5">
        <v>5</v>
      </c>
      <c r="T2155" s="5">
        <v>2.2911000000000001</v>
      </c>
      <c r="U2155" s="5">
        <v>0.42</v>
      </c>
      <c r="V2155" s="5">
        <v>2.0729000000000002</v>
      </c>
      <c r="W2155" s="5">
        <v>0.38</v>
      </c>
      <c r="X2155" s="5">
        <v>0.21820000000000001</v>
      </c>
      <c r="Y2155" s="5">
        <v>0.04</v>
      </c>
      <c r="Z2155" s="5"/>
      <c r="AA2155" s="5"/>
      <c r="AB2155" s="5"/>
      <c r="AC2155" s="5"/>
      <c r="AD2155" s="5"/>
      <c r="AE2155" s="5"/>
      <c r="AF2155" s="5"/>
      <c r="AG2155" s="5"/>
      <c r="AH2155" s="5"/>
      <c r="AI2155" s="5"/>
      <c r="AJ2155" s="5"/>
      <c r="AK2155" s="5"/>
      <c r="AL2155" s="5"/>
      <c r="AM2155" s="5">
        <v>5</v>
      </c>
      <c r="AN2155" s="5"/>
      <c r="AO2155" s="5">
        <f>1.37689*0.89689^W2155</f>
        <v>1.3211135133138912</v>
      </c>
      <c r="AP2155" s="5"/>
      <c r="AQ2155" s="5"/>
      <c r="AR2155" s="5" t="s">
        <v>2910</v>
      </c>
    </row>
    <row r="2156" spans="1:44">
      <c r="A2156" s="5" t="s">
        <v>1072</v>
      </c>
      <c r="B2156" s="5" t="s">
        <v>1071</v>
      </c>
      <c r="C2156" s="5" t="s">
        <v>1097</v>
      </c>
      <c r="D2156" s="5">
        <v>2015</v>
      </c>
      <c r="E2156" s="5" t="s">
        <v>1096</v>
      </c>
      <c r="F2156" s="5" t="s">
        <v>81</v>
      </c>
      <c r="G2156" s="5">
        <v>-3.92</v>
      </c>
      <c r="H2156" s="5">
        <v>128.83000000000001</v>
      </c>
      <c r="I2156" s="5" t="s">
        <v>2912</v>
      </c>
      <c r="J2156" s="5" t="s">
        <v>49</v>
      </c>
      <c r="K2156" t="s">
        <v>2923</v>
      </c>
      <c r="L2156" s="5" t="s">
        <v>226</v>
      </c>
      <c r="M2156" s="5" t="s">
        <v>227</v>
      </c>
      <c r="N2156" s="5" t="s">
        <v>226</v>
      </c>
      <c r="O2156" s="5">
        <v>144</v>
      </c>
      <c r="P2156" s="5"/>
      <c r="Q2156" s="5"/>
      <c r="R2156" s="5"/>
      <c r="S2156" s="5">
        <v>5</v>
      </c>
      <c r="T2156" s="5">
        <v>3.54575</v>
      </c>
      <c r="U2156" s="5">
        <v>0.65</v>
      </c>
      <c r="V2156" s="5">
        <v>3.3820999999999999</v>
      </c>
      <c r="W2156" s="5">
        <v>0.62</v>
      </c>
      <c r="X2156" s="5">
        <v>0.16364999999999999</v>
      </c>
      <c r="Y2156" s="5">
        <v>0.03</v>
      </c>
      <c r="Z2156" s="5"/>
      <c r="AA2156" s="5"/>
      <c r="AB2156" s="5"/>
      <c r="AC2156" s="5"/>
      <c r="AD2156" s="5"/>
      <c r="AE2156" s="5"/>
      <c r="AF2156" s="5"/>
      <c r="AG2156" s="5"/>
      <c r="AH2156" s="5"/>
      <c r="AI2156" s="5"/>
      <c r="AJ2156" s="5"/>
      <c r="AK2156" s="5"/>
      <c r="AL2156" s="5"/>
      <c r="AM2156" s="5">
        <v>5</v>
      </c>
      <c r="AN2156" s="5"/>
      <c r="AO2156" s="5">
        <f>1.37689*0.89689^W2156</f>
        <v>1.2870562814398927</v>
      </c>
      <c r="AP2156" s="5"/>
      <c r="AQ2156" s="5"/>
      <c r="AR2156" s="5" t="s">
        <v>2910</v>
      </c>
    </row>
    <row r="2157" spans="1:44">
      <c r="A2157" t="s">
        <v>1072</v>
      </c>
      <c r="B2157" t="s">
        <v>1071</v>
      </c>
      <c r="C2157" t="s">
        <v>918</v>
      </c>
      <c r="D2157" s="5">
        <v>2015</v>
      </c>
      <c r="E2157" t="s">
        <v>1084</v>
      </c>
      <c r="F2157" t="s">
        <v>157</v>
      </c>
      <c r="G2157">
        <v>24.25</v>
      </c>
      <c r="H2157">
        <v>51.67</v>
      </c>
      <c r="I2157" t="s">
        <v>156</v>
      </c>
      <c r="J2157" t="s">
        <v>155</v>
      </c>
      <c r="K2157" s="5" t="s">
        <v>2923</v>
      </c>
      <c r="L2157" t="s">
        <v>226</v>
      </c>
      <c r="M2157" s="5" t="s">
        <v>227</v>
      </c>
      <c r="N2157" t="s">
        <v>226</v>
      </c>
      <c r="O2157">
        <v>362</v>
      </c>
      <c r="S2157">
        <v>22</v>
      </c>
      <c r="T2157">
        <v>328.58</v>
      </c>
      <c r="U2157">
        <f>W2157+Y2157</f>
        <v>9.9700000000000006</v>
      </c>
      <c r="V2157">
        <v>12.92</v>
      </c>
      <c r="W2157">
        <v>0.59</v>
      </c>
      <c r="X2157">
        <v>315.66000000000003</v>
      </c>
      <c r="Y2157">
        <v>9.3800000000000008</v>
      </c>
      <c r="Z2157">
        <f>SUM(AA2157:AB2157)</f>
        <v>222.17690647999999</v>
      </c>
      <c r="AA2157">
        <v>10.32426048</v>
      </c>
      <c r="AB2157">
        <v>211.85264599999999</v>
      </c>
      <c r="AM2157">
        <v>22</v>
      </c>
      <c r="AO2157">
        <v>1.4275325000000001</v>
      </c>
    </row>
    <row r="2158" spans="1:44">
      <c r="A2158" t="s">
        <v>1072</v>
      </c>
      <c r="B2158" t="s">
        <v>1071</v>
      </c>
      <c r="C2158" t="s">
        <v>918</v>
      </c>
      <c r="D2158" s="5">
        <v>2015</v>
      </c>
      <c r="E2158" t="s">
        <v>1084</v>
      </c>
      <c r="F2158" t="s">
        <v>157</v>
      </c>
      <c r="G2158">
        <v>24.25</v>
      </c>
      <c r="H2158">
        <v>51.67</v>
      </c>
      <c r="I2158" t="s">
        <v>156</v>
      </c>
      <c r="J2158" t="s">
        <v>155</v>
      </c>
      <c r="K2158" s="5" t="s">
        <v>2923</v>
      </c>
      <c r="L2158" t="s">
        <v>226</v>
      </c>
      <c r="M2158" s="5" t="s">
        <v>227</v>
      </c>
      <c r="N2158" t="s">
        <v>226</v>
      </c>
      <c r="O2158">
        <v>363</v>
      </c>
      <c r="S2158">
        <v>70</v>
      </c>
      <c r="T2158">
        <f>V2158+X2158</f>
        <v>1172.48</v>
      </c>
      <c r="U2158">
        <f>W2158+Y2158</f>
        <v>10.190764285</v>
      </c>
      <c r="V2158">
        <v>51.73</v>
      </c>
      <c r="W2158">
        <v>0.451335714</v>
      </c>
      <c r="X2158">
        <v>1120.75</v>
      </c>
      <c r="Y2158">
        <v>9.7394285709999995</v>
      </c>
      <c r="Z2158">
        <f>SUM(AA2158:AB2158)</f>
        <v>237.03485849999998</v>
      </c>
      <c r="AA2158">
        <v>9.9837934999999991</v>
      </c>
      <c r="AB2158">
        <v>227.05106499999999</v>
      </c>
      <c r="AC2158">
        <f>SUM(AD2158:AE2158)</f>
        <v>491.98169311999993</v>
      </c>
      <c r="AD2158">
        <v>21.109665119999999</v>
      </c>
      <c r="AE2158">
        <v>470.87202799999994</v>
      </c>
      <c r="AF2158">
        <f>SUM(AG2158:AH2158)</f>
        <v>837.89437399999986</v>
      </c>
      <c r="AG2158">
        <v>39.545125999999996</v>
      </c>
      <c r="AH2158">
        <v>798.34924799999987</v>
      </c>
      <c r="AM2158">
        <v>70</v>
      </c>
      <c r="AO2158">
        <v>1.642664286</v>
      </c>
    </row>
    <row r="2159" spans="1:44">
      <c r="A2159" t="s">
        <v>1072</v>
      </c>
      <c r="B2159" t="s">
        <v>1071</v>
      </c>
      <c r="C2159" t="s">
        <v>918</v>
      </c>
      <c r="D2159" s="5">
        <v>2015</v>
      </c>
      <c r="E2159" t="s">
        <v>1083</v>
      </c>
      <c r="F2159" t="s">
        <v>157</v>
      </c>
      <c r="G2159">
        <v>24.15</v>
      </c>
      <c r="H2159">
        <v>52.05</v>
      </c>
      <c r="I2159" t="s">
        <v>156</v>
      </c>
      <c r="J2159" t="s">
        <v>155</v>
      </c>
      <c r="K2159" s="5" t="s">
        <v>2923</v>
      </c>
      <c r="L2159" t="s">
        <v>226</v>
      </c>
      <c r="M2159" s="5" t="s">
        <v>227</v>
      </c>
      <c r="N2159" t="s">
        <v>226</v>
      </c>
      <c r="O2159">
        <v>364</v>
      </c>
      <c r="S2159">
        <v>53</v>
      </c>
      <c r="T2159">
        <f>V2159+X2159</f>
        <v>623.28</v>
      </c>
      <c r="U2159">
        <f>W2159+Y2159</f>
        <v>3.8439043125849071</v>
      </c>
      <c r="V2159">
        <v>25.49</v>
      </c>
      <c r="W2159">
        <v>0.33448113200000001</v>
      </c>
      <c r="X2159">
        <v>597.79</v>
      </c>
      <c r="Y2159">
        <f>SUM(Y2098:Y2158)/53</f>
        <v>3.509423180584907</v>
      </c>
      <c r="Z2159">
        <f>SUM(AA2159:AB2159)</f>
        <v>173.86002203000001</v>
      </c>
      <c r="AA2159">
        <v>8.3755030299999991</v>
      </c>
      <c r="AB2159">
        <v>165.48451900000001</v>
      </c>
      <c r="AC2159">
        <f>SUM(AD2159:AE2159)</f>
        <v>349.78349984000005</v>
      </c>
      <c r="AD2159">
        <v>13.780473839999997</v>
      </c>
      <c r="AE2159">
        <v>336.00302600000003</v>
      </c>
      <c r="AF2159">
        <f>SUM(AG2159:AH2159)</f>
        <v>583.96629939999991</v>
      </c>
      <c r="AG2159" s="5">
        <v>22.672155400000001</v>
      </c>
      <c r="AH2159" s="5">
        <v>561.29414399999996</v>
      </c>
      <c r="AM2159">
        <v>53</v>
      </c>
      <c r="AO2159">
        <v>1.4355188679245283</v>
      </c>
    </row>
    <row r="2160" spans="1:44">
      <c r="A2160" t="s">
        <v>1072</v>
      </c>
      <c r="B2160" t="s">
        <v>1071</v>
      </c>
      <c r="C2160" t="s">
        <v>918</v>
      </c>
      <c r="D2160" s="5">
        <v>2015</v>
      </c>
      <c r="E2160" t="s">
        <v>1083</v>
      </c>
      <c r="F2160" t="s">
        <v>157</v>
      </c>
      <c r="G2160">
        <v>24.15</v>
      </c>
      <c r="H2160">
        <v>52.05</v>
      </c>
      <c r="I2160" t="s">
        <v>156</v>
      </c>
      <c r="J2160" t="s">
        <v>155</v>
      </c>
      <c r="K2160" s="5" t="s">
        <v>2923</v>
      </c>
      <c r="L2160" t="s">
        <v>226</v>
      </c>
      <c r="M2160" s="5" t="s">
        <v>227</v>
      </c>
      <c r="N2160" t="s">
        <v>226</v>
      </c>
      <c r="O2160">
        <v>365</v>
      </c>
      <c r="S2160">
        <v>33</v>
      </c>
      <c r="T2160">
        <v>398.81</v>
      </c>
      <c r="U2160">
        <f>W2160+Y2160</f>
        <v>8.36</v>
      </c>
      <c r="V2160">
        <v>47.08</v>
      </c>
      <c r="W2160">
        <v>0.99</v>
      </c>
      <c r="X2160">
        <v>351.73</v>
      </c>
      <c r="Y2160">
        <v>7.37</v>
      </c>
      <c r="Z2160">
        <f>SUM(AA2160:AB2160)</f>
        <v>180.58</v>
      </c>
      <c r="AA2160">
        <v>21.74</v>
      </c>
      <c r="AB2160">
        <v>158.84</v>
      </c>
      <c r="AC2160">
        <f>SUM(AD2160:AE2160)</f>
        <v>364.52</v>
      </c>
      <c r="AD2160">
        <v>44.489999999999995</v>
      </c>
      <c r="AE2160">
        <v>320.02999999999997</v>
      </c>
      <c r="AM2160">
        <v>33</v>
      </c>
      <c r="AO2160">
        <v>1.44214</v>
      </c>
    </row>
    <row r="2161" spans="1:44">
      <c r="A2161" t="s">
        <v>1072</v>
      </c>
      <c r="B2161" t="s">
        <v>1071</v>
      </c>
      <c r="C2161" t="s">
        <v>918</v>
      </c>
      <c r="D2161" s="5">
        <v>2015</v>
      </c>
      <c r="E2161" t="s">
        <v>1083</v>
      </c>
      <c r="F2161" t="s">
        <v>157</v>
      </c>
      <c r="G2161">
        <v>24.15</v>
      </c>
      <c r="H2161">
        <v>52.05</v>
      </c>
      <c r="I2161" t="s">
        <v>156</v>
      </c>
      <c r="J2161" t="s">
        <v>155</v>
      </c>
      <c r="K2161" s="5" t="s">
        <v>2923</v>
      </c>
      <c r="L2161" t="s">
        <v>226</v>
      </c>
      <c r="M2161" s="5" t="s">
        <v>227</v>
      </c>
      <c r="N2161" t="s">
        <v>226</v>
      </c>
      <c r="O2161">
        <v>366</v>
      </c>
      <c r="S2161">
        <v>38</v>
      </c>
      <c r="T2161">
        <v>444.49</v>
      </c>
      <c r="U2161">
        <f>W2161+Y2161</f>
        <v>8.4</v>
      </c>
      <c r="V2161">
        <v>27.89</v>
      </c>
      <c r="W2161">
        <v>0.59</v>
      </c>
      <c r="X2161">
        <v>416.61</v>
      </c>
      <c r="Y2161">
        <v>7.81</v>
      </c>
      <c r="Z2161">
        <f>SUM(AA2161:AB2161)</f>
        <v>174.97410967000002</v>
      </c>
      <c r="AA2161">
        <v>19.85284167</v>
      </c>
      <c r="AB2161">
        <v>155.12126800000001</v>
      </c>
      <c r="AC2161">
        <f>SUM(AD2161:AE2161)</f>
        <v>354.52774181999996</v>
      </c>
      <c r="AD2161">
        <v>30.22494082</v>
      </c>
      <c r="AE2161">
        <v>324.30280099999999</v>
      </c>
      <c r="AF2161">
        <v>584.86</v>
      </c>
      <c r="AG2161">
        <v>36.69</v>
      </c>
      <c r="AH2161">
        <v>548.16999999999996</v>
      </c>
      <c r="AI2161">
        <v>1096.33</v>
      </c>
      <c r="AJ2161">
        <v>73.39</v>
      </c>
      <c r="AK2161">
        <v>1169.72</v>
      </c>
      <c r="AM2161">
        <v>38</v>
      </c>
      <c r="AO2161">
        <v>1.399244615</v>
      </c>
    </row>
    <row r="2162" spans="1:44">
      <c r="A2162" t="s">
        <v>1072</v>
      </c>
      <c r="B2162" t="s">
        <v>1071</v>
      </c>
      <c r="C2162" t="s">
        <v>918</v>
      </c>
      <c r="D2162" s="5">
        <v>2015</v>
      </c>
      <c r="E2162" t="s">
        <v>1077</v>
      </c>
      <c r="F2162" t="s">
        <v>157</v>
      </c>
      <c r="G2162">
        <v>24.58</v>
      </c>
      <c r="H2162">
        <v>53.08</v>
      </c>
      <c r="I2162" t="s">
        <v>156</v>
      </c>
      <c r="J2162" t="s">
        <v>155</v>
      </c>
      <c r="K2162" s="5" t="s">
        <v>2923</v>
      </c>
      <c r="L2162" t="s">
        <v>226</v>
      </c>
      <c r="M2162" s="5" t="s">
        <v>227</v>
      </c>
      <c r="N2162" t="s">
        <v>226</v>
      </c>
      <c r="O2162">
        <v>379</v>
      </c>
      <c r="S2162">
        <v>94</v>
      </c>
      <c r="T2162">
        <v>1474.45</v>
      </c>
      <c r="V2162">
        <v>92.21</v>
      </c>
      <c r="W2162">
        <v>0.78</v>
      </c>
      <c r="X2162">
        <v>1382.24</v>
      </c>
      <c r="Y2162">
        <v>10.82</v>
      </c>
      <c r="Z2162">
        <v>235.28</v>
      </c>
      <c r="AA2162">
        <v>14.71</v>
      </c>
      <c r="AB2162">
        <v>220.57</v>
      </c>
      <c r="AC2162">
        <v>470.57</v>
      </c>
      <c r="AD2162">
        <v>29.43</v>
      </c>
      <c r="AE2162">
        <v>441.14</v>
      </c>
      <c r="AF2162">
        <v>784.28</v>
      </c>
      <c r="AG2162">
        <v>49.05</v>
      </c>
      <c r="AH2162">
        <v>735.23</v>
      </c>
      <c r="AM2162">
        <v>94</v>
      </c>
      <c r="AO2162">
        <v>1.331018182</v>
      </c>
    </row>
    <row r="2163" spans="1:44">
      <c r="A2163" t="s">
        <v>1072</v>
      </c>
      <c r="B2163" t="s">
        <v>1071</v>
      </c>
      <c r="C2163" t="s">
        <v>918</v>
      </c>
      <c r="D2163" s="5">
        <v>2015</v>
      </c>
      <c r="E2163" t="s">
        <v>1077</v>
      </c>
      <c r="F2163" t="s">
        <v>157</v>
      </c>
      <c r="G2163">
        <v>24.58</v>
      </c>
      <c r="H2163">
        <v>53.08</v>
      </c>
      <c r="I2163" t="s">
        <v>156</v>
      </c>
      <c r="J2163" t="s">
        <v>155</v>
      </c>
      <c r="K2163" s="5" t="s">
        <v>2923</v>
      </c>
      <c r="L2163" t="s">
        <v>226</v>
      </c>
      <c r="M2163" s="5" t="s">
        <v>227</v>
      </c>
      <c r="N2163" t="s">
        <v>226</v>
      </c>
      <c r="O2163">
        <v>380</v>
      </c>
      <c r="S2163">
        <v>97</v>
      </c>
      <c r="T2163">
        <v>1544.49</v>
      </c>
      <c r="V2163">
        <v>78.37</v>
      </c>
      <c r="W2163">
        <v>0.63</v>
      </c>
      <c r="X2163">
        <v>1466.13</v>
      </c>
      <c r="Y2163">
        <v>11.02</v>
      </c>
      <c r="Z2163">
        <v>238.84</v>
      </c>
      <c r="AA2163">
        <v>12.12</v>
      </c>
      <c r="AB2163">
        <v>226.72</v>
      </c>
      <c r="AC2163">
        <v>477.68</v>
      </c>
      <c r="AD2163">
        <v>24.24</v>
      </c>
      <c r="AE2163">
        <v>453.44</v>
      </c>
      <c r="AF2163">
        <v>796.13</v>
      </c>
      <c r="AG2163">
        <v>40.39</v>
      </c>
      <c r="AH2163">
        <v>755.73</v>
      </c>
      <c r="AI2163">
        <v>1511.47</v>
      </c>
      <c r="AJ2163">
        <v>80.790000000000006</v>
      </c>
      <c r="AK2163">
        <v>1592.26</v>
      </c>
      <c r="AM2163">
        <v>97</v>
      </c>
      <c r="AO2163">
        <v>1.3344909089999999</v>
      </c>
    </row>
    <row r="2164" spans="1:44">
      <c r="A2164" s="5" t="s">
        <v>1072</v>
      </c>
      <c r="B2164" s="5" t="s">
        <v>1071</v>
      </c>
      <c r="C2164" s="5" t="s">
        <v>1118</v>
      </c>
      <c r="D2164" s="5">
        <v>2012</v>
      </c>
      <c r="E2164" s="5" t="s">
        <v>1121</v>
      </c>
      <c r="F2164" s="5" t="s">
        <v>51</v>
      </c>
      <c r="G2164" s="5">
        <v>-18.46</v>
      </c>
      <c r="H2164" s="5">
        <v>146.19999999999999</v>
      </c>
      <c r="I2164" s="5" t="s">
        <v>2912</v>
      </c>
      <c r="J2164" s="5" t="s">
        <v>49</v>
      </c>
      <c r="K2164" t="s">
        <v>2923</v>
      </c>
      <c r="L2164" s="5" t="s">
        <v>226</v>
      </c>
      <c r="M2164" s="5" t="s">
        <v>227</v>
      </c>
      <c r="N2164" s="5" t="s">
        <v>226</v>
      </c>
      <c r="O2164" s="5">
        <v>213</v>
      </c>
      <c r="P2164" s="5"/>
      <c r="Q2164" s="5"/>
      <c r="R2164" s="5"/>
      <c r="S2164" s="5">
        <v>5</v>
      </c>
      <c r="T2164" s="5">
        <v>1.67</v>
      </c>
      <c r="U2164" s="5">
        <v>0.31</v>
      </c>
      <c r="V2164" s="5">
        <v>0.19</v>
      </c>
      <c r="W2164" s="5">
        <v>0.04</v>
      </c>
      <c r="X2164" s="5">
        <v>1.48</v>
      </c>
      <c r="Y2164" s="5">
        <v>0.27</v>
      </c>
      <c r="Z2164" s="5"/>
      <c r="AA2164" s="5"/>
      <c r="AB2164" s="5"/>
      <c r="AC2164" s="5"/>
      <c r="AD2164" s="5"/>
      <c r="AE2164" s="5"/>
      <c r="AF2164" s="5"/>
      <c r="AG2164" s="5"/>
      <c r="AH2164" s="5"/>
      <c r="AI2164" s="5"/>
      <c r="AJ2164" s="5"/>
      <c r="AK2164" s="5"/>
      <c r="AL2164" s="5"/>
      <c r="AM2164" s="5">
        <v>5</v>
      </c>
      <c r="AN2164" s="5"/>
      <c r="AO2164" s="5">
        <f>1.37689*0.89689^W2164</f>
        <v>1.3709095854665676</v>
      </c>
      <c r="AP2164" s="5"/>
      <c r="AQ2164" s="5"/>
      <c r="AR2164" s="5" t="s">
        <v>2910</v>
      </c>
    </row>
    <row r="2165" spans="1:44">
      <c r="A2165" t="s">
        <v>453</v>
      </c>
      <c r="B2165" t="s">
        <v>452</v>
      </c>
      <c r="C2165" t="s">
        <v>473</v>
      </c>
      <c r="D2165">
        <v>2020</v>
      </c>
      <c r="E2165" t="s">
        <v>472</v>
      </c>
      <c r="F2165" t="s">
        <v>253</v>
      </c>
      <c r="G2165">
        <v>30.438333</v>
      </c>
      <c r="H2165">
        <v>-116.011944</v>
      </c>
      <c r="I2165" t="s">
        <v>2912</v>
      </c>
      <c r="J2165" t="s">
        <v>64</v>
      </c>
      <c r="K2165" s="5" t="s">
        <v>2924</v>
      </c>
      <c r="L2165" t="s">
        <v>226</v>
      </c>
      <c r="M2165" s="5" t="s">
        <v>227</v>
      </c>
      <c r="N2165" t="s">
        <v>226</v>
      </c>
      <c r="O2165" t="s">
        <v>2917</v>
      </c>
      <c r="S2165">
        <v>70</v>
      </c>
      <c r="V2165">
        <v>52.5</v>
      </c>
      <c r="AA2165">
        <v>11.25</v>
      </c>
      <c r="AD2165">
        <v>22.5</v>
      </c>
      <c r="AG2165">
        <v>37.5</v>
      </c>
      <c r="AM2165">
        <v>70</v>
      </c>
    </row>
    <row r="2166" spans="1:44">
      <c r="A2166" t="s">
        <v>453</v>
      </c>
      <c r="B2166" t="s">
        <v>452</v>
      </c>
      <c r="C2166" t="s">
        <v>473</v>
      </c>
      <c r="D2166">
        <v>2020</v>
      </c>
      <c r="E2166" t="s">
        <v>472</v>
      </c>
      <c r="F2166" t="s">
        <v>253</v>
      </c>
      <c r="G2166">
        <v>30.45</v>
      </c>
      <c r="H2166">
        <v>-116.022222</v>
      </c>
      <c r="I2166" t="s">
        <v>2912</v>
      </c>
      <c r="J2166" t="s">
        <v>64</v>
      </c>
      <c r="K2166" s="5" t="s">
        <v>2924</v>
      </c>
      <c r="L2166" t="s">
        <v>226</v>
      </c>
      <c r="M2166" s="5" t="s">
        <v>227</v>
      </c>
      <c r="N2166" t="s">
        <v>226</v>
      </c>
      <c r="O2166" t="s">
        <v>2916</v>
      </c>
      <c r="S2166">
        <v>60</v>
      </c>
      <c r="V2166">
        <v>61.2</v>
      </c>
      <c r="AA2166">
        <v>15.299999999999999</v>
      </c>
      <c r="AD2166">
        <v>30.599999999999998</v>
      </c>
      <c r="AG2166">
        <v>51</v>
      </c>
      <c r="AM2166">
        <v>60</v>
      </c>
    </row>
    <row r="2167" spans="1:44">
      <c r="A2167" t="s">
        <v>453</v>
      </c>
      <c r="B2167" t="s">
        <v>452</v>
      </c>
      <c r="C2167" t="s">
        <v>468</v>
      </c>
      <c r="D2167">
        <v>2020</v>
      </c>
      <c r="E2167" t="s">
        <v>467</v>
      </c>
      <c r="F2167" t="s">
        <v>253</v>
      </c>
      <c r="G2167">
        <v>18.731667000000002</v>
      </c>
      <c r="H2167">
        <v>-91.540833000000006</v>
      </c>
      <c r="I2167" t="s">
        <v>96</v>
      </c>
      <c r="J2167" t="s">
        <v>217</v>
      </c>
      <c r="K2167" s="5" t="s">
        <v>217</v>
      </c>
      <c r="L2167" t="s">
        <v>226</v>
      </c>
      <c r="M2167" s="5" t="s">
        <v>227</v>
      </c>
      <c r="N2167" t="s">
        <v>226</v>
      </c>
      <c r="O2167" t="s">
        <v>2913</v>
      </c>
      <c r="S2167">
        <v>40</v>
      </c>
      <c r="V2167">
        <v>38.799999999999997</v>
      </c>
      <c r="AA2167">
        <v>14.549999999999999</v>
      </c>
      <c r="AD2167">
        <v>29.099999999999998</v>
      </c>
      <c r="AM2167">
        <v>40</v>
      </c>
    </row>
    <row r="2168" spans="1:44">
      <c r="A2168" t="s">
        <v>453</v>
      </c>
      <c r="B2168" t="s">
        <v>452</v>
      </c>
      <c r="C2168" t="s">
        <v>468</v>
      </c>
      <c r="D2168">
        <v>2020</v>
      </c>
      <c r="E2168" t="s">
        <v>467</v>
      </c>
      <c r="F2168" t="s">
        <v>253</v>
      </c>
      <c r="G2168">
        <v>18.743055999999999</v>
      </c>
      <c r="H2168">
        <v>-91.538055999999997</v>
      </c>
      <c r="I2168" t="s">
        <v>96</v>
      </c>
      <c r="J2168" t="s">
        <v>217</v>
      </c>
      <c r="K2168" s="5" t="s">
        <v>217</v>
      </c>
      <c r="L2168" t="s">
        <v>226</v>
      </c>
      <c r="M2168" s="5" t="s">
        <v>227</v>
      </c>
      <c r="N2168" t="s">
        <v>226</v>
      </c>
      <c r="O2168" t="s">
        <v>2914</v>
      </c>
      <c r="S2168">
        <v>32</v>
      </c>
      <c r="V2168">
        <v>37.76</v>
      </c>
      <c r="AA2168">
        <v>17.7</v>
      </c>
      <c r="AD2168">
        <v>35.4</v>
      </c>
      <c r="AM2168">
        <v>32</v>
      </c>
    </row>
    <row r="2169" spans="1:44">
      <c r="A2169" t="s">
        <v>296</v>
      </c>
      <c r="B2169" t="s">
        <v>295</v>
      </c>
      <c r="D2169">
        <v>2019</v>
      </c>
      <c r="E2169" t="s">
        <v>302</v>
      </c>
      <c r="F2169" t="s">
        <v>89</v>
      </c>
      <c r="G2169">
        <v>16.93351389</v>
      </c>
      <c r="H2169">
        <v>112.3067056</v>
      </c>
      <c r="I2169" t="s">
        <v>50</v>
      </c>
      <c r="J2169" t="s">
        <v>49</v>
      </c>
      <c r="K2169" t="s">
        <v>2923</v>
      </c>
      <c r="L2169" t="s">
        <v>226</v>
      </c>
      <c r="M2169" s="5" t="s">
        <v>227</v>
      </c>
      <c r="N2169" t="s">
        <v>226</v>
      </c>
      <c r="O2169" t="s">
        <v>301</v>
      </c>
      <c r="S2169">
        <v>30</v>
      </c>
      <c r="T2169">
        <v>89.32</v>
      </c>
      <c r="U2169">
        <v>11.91</v>
      </c>
      <c r="V2169">
        <v>2.4700000000000002</v>
      </c>
      <c r="W2169">
        <v>0.32900000000000001</v>
      </c>
      <c r="X2169">
        <v>86.85</v>
      </c>
      <c r="Y2169">
        <v>11.58</v>
      </c>
      <c r="Z2169">
        <v>267.95249999999999</v>
      </c>
      <c r="AA2169">
        <v>7.4024999999999999</v>
      </c>
      <c r="AB2169">
        <v>260.55</v>
      </c>
      <c r="AM2169">
        <v>5</v>
      </c>
      <c r="AO2169">
        <v>1.5</v>
      </c>
      <c r="AQ2169">
        <v>97.6</v>
      </c>
    </row>
    <row r="2170" spans="1:44">
      <c r="A2170" t="s">
        <v>296</v>
      </c>
      <c r="B2170" t="s">
        <v>295</v>
      </c>
      <c r="D2170">
        <v>2019</v>
      </c>
      <c r="E2170" t="s">
        <v>298</v>
      </c>
      <c r="F2170" t="s">
        <v>89</v>
      </c>
      <c r="G2170">
        <v>18.508136109999999</v>
      </c>
      <c r="H2170">
        <v>110.1421861</v>
      </c>
      <c r="I2170" t="s">
        <v>2912</v>
      </c>
      <c r="J2170" t="s">
        <v>49</v>
      </c>
      <c r="K2170" t="s">
        <v>2923</v>
      </c>
      <c r="L2170" t="s">
        <v>226</v>
      </c>
      <c r="M2170" s="5" t="s">
        <v>227</v>
      </c>
      <c r="N2170" t="s">
        <v>226</v>
      </c>
      <c r="O2170" t="s">
        <v>301</v>
      </c>
      <c r="S2170">
        <v>30</v>
      </c>
      <c r="T2170">
        <v>4.04</v>
      </c>
      <c r="U2170">
        <v>0.46</v>
      </c>
      <c r="V2170">
        <v>2.73</v>
      </c>
      <c r="W2170">
        <v>0.314</v>
      </c>
      <c r="X2170">
        <v>1.3049999999999999</v>
      </c>
      <c r="Y2170">
        <v>0.15</v>
      </c>
      <c r="Z2170">
        <v>12.1104</v>
      </c>
      <c r="AA2170">
        <v>8.1953999999999994</v>
      </c>
      <c r="AB2170">
        <v>3.915</v>
      </c>
      <c r="AM2170">
        <v>5</v>
      </c>
      <c r="AO2170">
        <v>1.74</v>
      </c>
      <c r="AQ2170">
        <v>92.7</v>
      </c>
    </row>
    <row r="2171" spans="1:44">
      <c r="A2171" t="s">
        <v>259</v>
      </c>
      <c r="B2171" t="s">
        <v>258</v>
      </c>
      <c r="D2171">
        <v>2021</v>
      </c>
      <c r="E2171" t="s">
        <v>260</v>
      </c>
      <c r="F2171" t="s">
        <v>204</v>
      </c>
      <c r="G2171">
        <v>19.75893056</v>
      </c>
      <c r="H2171">
        <v>85.386822219999999</v>
      </c>
      <c r="I2171" t="s">
        <v>96</v>
      </c>
      <c r="J2171" t="s">
        <v>155</v>
      </c>
      <c r="K2171" t="s">
        <v>2923</v>
      </c>
      <c r="L2171" t="s">
        <v>226</v>
      </c>
      <c r="M2171" s="5" t="s">
        <v>227</v>
      </c>
      <c r="N2171" t="s">
        <v>226</v>
      </c>
      <c r="V2171">
        <v>19.899999999999999</v>
      </c>
      <c r="W2171">
        <v>0.39500000000000002</v>
      </c>
      <c r="AA2171">
        <v>9.9480000000000004</v>
      </c>
      <c r="AD2171">
        <v>19.896000000000001</v>
      </c>
      <c r="AM2171">
        <v>30</v>
      </c>
      <c r="AO2171">
        <v>1.679</v>
      </c>
    </row>
    <row r="2172" spans="1:44">
      <c r="A2172" t="s">
        <v>259</v>
      </c>
      <c r="B2172" t="s">
        <v>258</v>
      </c>
      <c r="D2172">
        <v>2021</v>
      </c>
      <c r="E2172" t="s">
        <v>257</v>
      </c>
      <c r="F2172" t="s">
        <v>204</v>
      </c>
      <c r="G2172">
        <v>13.44269167</v>
      </c>
      <c r="H2172">
        <v>80.296397220000003</v>
      </c>
      <c r="I2172" t="s">
        <v>96</v>
      </c>
      <c r="J2172" t="s">
        <v>155</v>
      </c>
      <c r="K2172" t="s">
        <v>2923</v>
      </c>
      <c r="L2172" t="s">
        <v>226</v>
      </c>
      <c r="M2172" s="5" t="s">
        <v>227</v>
      </c>
      <c r="N2172" t="s">
        <v>226</v>
      </c>
      <c r="V2172">
        <v>15.58</v>
      </c>
      <c r="W2172">
        <v>0.47299999999999998</v>
      </c>
      <c r="AA2172">
        <v>7.79</v>
      </c>
      <c r="AD2172">
        <v>15.581</v>
      </c>
      <c r="AM2172">
        <v>30</v>
      </c>
      <c r="AO2172">
        <v>1.0980000000000001</v>
      </c>
    </row>
    <row r="2173" spans="1:44">
      <c r="A2173" t="s">
        <v>231</v>
      </c>
      <c r="B2173" t="s">
        <v>230</v>
      </c>
      <c r="D2173">
        <v>2021</v>
      </c>
      <c r="E2173" t="s">
        <v>239</v>
      </c>
      <c r="F2173" t="s">
        <v>235</v>
      </c>
      <c r="G2173">
        <v>24.36523</v>
      </c>
      <c r="H2173">
        <v>124.24966999999999</v>
      </c>
      <c r="I2173" t="s">
        <v>2912</v>
      </c>
      <c r="J2173" t="s">
        <v>64</v>
      </c>
      <c r="K2173" s="5" t="s">
        <v>2923</v>
      </c>
      <c r="L2173" t="s">
        <v>226</v>
      </c>
      <c r="M2173" s="5" t="s">
        <v>227</v>
      </c>
      <c r="N2173" t="s">
        <v>226</v>
      </c>
      <c r="O2173" t="s">
        <v>238</v>
      </c>
      <c r="S2173">
        <v>89</v>
      </c>
      <c r="V2173">
        <v>55.6</v>
      </c>
      <c r="AA2173">
        <v>8.34</v>
      </c>
      <c r="AD2173">
        <v>16.68</v>
      </c>
      <c r="AG2173">
        <v>27.8</v>
      </c>
      <c r="AM2173">
        <v>89</v>
      </c>
    </row>
    <row r="2174" spans="1:44">
      <c r="A2174" t="s">
        <v>231</v>
      </c>
      <c r="B2174" t="s">
        <v>230</v>
      </c>
      <c r="D2174">
        <v>2021</v>
      </c>
      <c r="E2174" t="s">
        <v>229</v>
      </c>
      <c r="F2174" t="s">
        <v>228</v>
      </c>
      <c r="G2174">
        <v>7.3893199999999997</v>
      </c>
      <c r="H2174">
        <v>99.327529999999996</v>
      </c>
      <c r="I2174" t="s">
        <v>50</v>
      </c>
      <c r="J2174" t="s">
        <v>155</v>
      </c>
      <c r="K2174" s="5" t="s">
        <v>2923</v>
      </c>
      <c r="L2174" t="s">
        <v>226</v>
      </c>
      <c r="M2174" s="5" t="s">
        <v>227</v>
      </c>
      <c r="N2174" t="s">
        <v>226</v>
      </c>
      <c r="O2174" t="s">
        <v>225</v>
      </c>
      <c r="S2174">
        <v>134</v>
      </c>
      <c r="V2174">
        <v>37.6</v>
      </c>
      <c r="AA2174">
        <v>5.64</v>
      </c>
      <c r="AD2174">
        <v>11.28</v>
      </c>
      <c r="AG2174">
        <v>18.8</v>
      </c>
      <c r="AJ2174">
        <v>37.6</v>
      </c>
      <c r="AM2174">
        <v>134</v>
      </c>
    </row>
    <row r="2175" spans="1:44">
      <c r="A2175" s="5" t="s">
        <v>2980</v>
      </c>
      <c r="B2175" s="5" t="s">
        <v>717</v>
      </c>
      <c r="C2175" s="5"/>
      <c r="D2175" s="5">
        <v>2018</v>
      </c>
      <c r="E2175" s="5" t="s">
        <v>716</v>
      </c>
      <c r="F2175" s="5" t="s">
        <v>66</v>
      </c>
      <c r="G2175" s="5">
        <v>25.2148</v>
      </c>
      <c r="H2175" s="5">
        <v>-80.540400000000005</v>
      </c>
      <c r="I2175" s="5" t="s">
        <v>50</v>
      </c>
      <c r="J2175" s="5" t="s">
        <v>217</v>
      </c>
      <c r="K2175" s="5" t="s">
        <v>217</v>
      </c>
      <c r="L2175" s="5" t="s">
        <v>226</v>
      </c>
      <c r="M2175" s="5" t="s">
        <v>227</v>
      </c>
      <c r="N2175" s="5" t="s">
        <v>226</v>
      </c>
      <c r="O2175" s="5" t="s">
        <v>2978</v>
      </c>
      <c r="P2175" s="5"/>
      <c r="Q2175" s="5"/>
      <c r="R2175" s="5"/>
      <c r="S2175" s="5">
        <v>92</v>
      </c>
      <c r="T2175" s="5">
        <f>V2175+X2175</f>
        <v>838.56929529999991</v>
      </c>
      <c r="U2175" s="5">
        <f>W2175+Y2175</f>
        <v>11.9168</v>
      </c>
      <c r="V2175" s="5">
        <v>113.15963240000001</v>
      </c>
      <c r="W2175" s="5">
        <v>1.5783363399999999</v>
      </c>
      <c r="X2175" s="5">
        <v>725.40966289999994</v>
      </c>
      <c r="Y2175" s="5">
        <v>10.33846366</v>
      </c>
      <c r="Z2175" s="5">
        <f>AA2175+AB2175</f>
        <v>133.05287770000001</v>
      </c>
      <c r="AA2175" s="5">
        <v>15.0590891</v>
      </c>
      <c r="AB2175" s="5">
        <v>117.9937886</v>
      </c>
      <c r="AC2175" s="5">
        <f>AD2175+AE2175</f>
        <v>235.81411546000001</v>
      </c>
      <c r="AD2175" s="5">
        <v>26.714431560000001</v>
      </c>
      <c r="AE2175" s="5">
        <v>209.0996839</v>
      </c>
      <c r="AF2175" s="5">
        <f>AG2175+AH2175</f>
        <v>408.22683210999998</v>
      </c>
      <c r="AG2175" s="5">
        <v>57.027006309999997</v>
      </c>
      <c r="AH2175" s="5">
        <v>351.19982579999999</v>
      </c>
      <c r="AI2175" s="5"/>
      <c r="AJ2175" s="5"/>
      <c r="AK2175" s="5"/>
      <c r="AL2175" s="5"/>
      <c r="AM2175" s="5">
        <v>92</v>
      </c>
      <c r="AN2175" s="5"/>
      <c r="AO2175" s="5">
        <v>0.781077778</v>
      </c>
      <c r="AP2175" s="5"/>
      <c r="AQ2175" s="5"/>
      <c r="AR2175" s="5"/>
    </row>
    <row r="2176" spans="1:44">
      <c r="A2176" s="5" t="s">
        <v>2980</v>
      </c>
      <c r="B2176" s="5" t="s">
        <v>717</v>
      </c>
      <c r="C2176" s="5"/>
      <c r="D2176" s="5">
        <v>2018</v>
      </c>
      <c r="E2176" s="5" t="s">
        <v>716</v>
      </c>
      <c r="F2176" s="5" t="s">
        <v>66</v>
      </c>
      <c r="G2176" s="5">
        <v>25.2148</v>
      </c>
      <c r="H2176" s="5">
        <v>-80.540400000000005</v>
      </c>
      <c r="I2176" s="5" t="s">
        <v>50</v>
      </c>
      <c r="J2176" s="5" t="s">
        <v>217</v>
      </c>
      <c r="K2176" s="5" t="s">
        <v>217</v>
      </c>
      <c r="L2176" s="5" t="s">
        <v>226</v>
      </c>
      <c r="M2176" s="5" t="s">
        <v>227</v>
      </c>
      <c r="N2176" s="5" t="s">
        <v>226</v>
      </c>
      <c r="O2176" s="5" t="s">
        <v>2979</v>
      </c>
      <c r="P2176" s="5"/>
      <c r="Q2176" s="5"/>
      <c r="R2176" s="5"/>
      <c r="S2176" s="5">
        <v>92</v>
      </c>
      <c r="T2176" s="5">
        <f>V2176+X2176</f>
        <v>864.44468610000001</v>
      </c>
      <c r="U2176" s="5">
        <f>W2176+Y2176</f>
        <v>11.719900001000001</v>
      </c>
      <c r="V2176" s="5">
        <v>121.4075299</v>
      </c>
      <c r="W2176" s="5">
        <v>1.625890971</v>
      </c>
      <c r="X2176" s="5">
        <v>743.03715620000003</v>
      </c>
      <c r="Y2176" s="5">
        <v>10.09400903</v>
      </c>
      <c r="Z2176" s="5">
        <f>AA2176+AB2176</f>
        <v>146.71481394</v>
      </c>
      <c r="AA2176" s="5">
        <v>27.472169839999999</v>
      </c>
      <c r="AB2176" s="5">
        <v>119.24264410000001</v>
      </c>
      <c r="AC2176" s="5">
        <f>AD2176+AE2176</f>
        <v>264.95921405000001</v>
      </c>
      <c r="AD2176" s="5">
        <v>41.07869015</v>
      </c>
      <c r="AE2176" s="5">
        <v>223.88052389999999</v>
      </c>
      <c r="AF2176" s="5">
        <f>AG2176+AH2176</f>
        <v>443.0072399</v>
      </c>
      <c r="AG2176" s="5">
        <v>68.751717600000006</v>
      </c>
      <c r="AH2176" s="5">
        <v>374.2555223</v>
      </c>
      <c r="AI2176" s="5"/>
      <c r="AJ2176" s="5"/>
      <c r="AK2176" s="5"/>
      <c r="AL2176" s="5"/>
      <c r="AM2176" s="5">
        <v>92</v>
      </c>
      <c r="AN2176" s="5"/>
      <c r="AO2176" s="5">
        <v>0.81771238099999999</v>
      </c>
      <c r="AP2176" s="5"/>
      <c r="AQ2176" s="5"/>
      <c r="AR2176" s="5"/>
    </row>
    <row r="2177" spans="1:41">
      <c r="A2177" s="5" t="s">
        <v>2985</v>
      </c>
      <c r="B2177" s="5" t="s">
        <v>2987</v>
      </c>
      <c r="D2177" s="5">
        <v>2020</v>
      </c>
      <c r="E2177" s="5" t="s">
        <v>2986</v>
      </c>
      <c r="F2177" s="5" t="s">
        <v>897</v>
      </c>
      <c r="G2177">
        <v>9.8066410000000008</v>
      </c>
      <c r="H2177">
        <v>125.984011</v>
      </c>
      <c r="I2177" t="s">
        <v>2912</v>
      </c>
      <c r="J2177" t="s">
        <v>49</v>
      </c>
      <c r="K2177" s="5" t="s">
        <v>2923</v>
      </c>
      <c r="L2177" s="5" t="s">
        <v>226</v>
      </c>
      <c r="M2177" s="5" t="s">
        <v>227</v>
      </c>
      <c r="N2177" s="5" t="s">
        <v>226</v>
      </c>
      <c r="O2177" s="5" t="s">
        <v>2988</v>
      </c>
      <c r="S2177" s="5">
        <v>15</v>
      </c>
      <c r="T2177">
        <v>13.245933430989584</v>
      </c>
      <c r="W2177">
        <v>0.55580000000000007</v>
      </c>
      <c r="AA2177">
        <v>13.245933430989584</v>
      </c>
      <c r="AL2177">
        <v>2.06</v>
      </c>
      <c r="AM2177" s="5">
        <v>15</v>
      </c>
      <c r="AO2177">
        <v>1.5888129340277777</v>
      </c>
    </row>
    <row r="2178" spans="1:41">
      <c r="A2178" s="5" t="s">
        <v>2985</v>
      </c>
      <c r="B2178" s="5" t="s">
        <v>2987</v>
      </c>
      <c r="D2178" s="5">
        <v>2020</v>
      </c>
      <c r="E2178" s="5" t="s">
        <v>2986</v>
      </c>
      <c r="F2178" s="5" t="s">
        <v>897</v>
      </c>
      <c r="G2178">
        <v>9.8066410000000008</v>
      </c>
      <c r="H2178">
        <v>125.984011</v>
      </c>
      <c r="I2178" t="s">
        <v>2912</v>
      </c>
      <c r="J2178" t="s">
        <v>49</v>
      </c>
      <c r="K2178" s="5" t="s">
        <v>2923</v>
      </c>
      <c r="L2178" s="5" t="s">
        <v>226</v>
      </c>
      <c r="M2178" s="5" t="s">
        <v>227</v>
      </c>
      <c r="N2178" s="5" t="s">
        <v>226</v>
      </c>
      <c r="O2178" s="5" t="s">
        <v>2989</v>
      </c>
      <c r="S2178" s="5">
        <v>15</v>
      </c>
      <c r="T2178">
        <v>58.989639485677067</v>
      </c>
      <c r="W2178">
        <v>2.4133999999999998</v>
      </c>
      <c r="AA2178">
        <v>58.989639485677067</v>
      </c>
      <c r="AL2178">
        <v>6.38</v>
      </c>
      <c r="AM2178" s="5">
        <v>15</v>
      </c>
      <c r="AO2178">
        <v>1.6295030381944442</v>
      </c>
    </row>
    <row r="2179" spans="1:41">
      <c r="A2179" s="5" t="s">
        <v>2985</v>
      </c>
      <c r="B2179" s="5" t="s">
        <v>2987</v>
      </c>
      <c r="D2179" s="5">
        <v>2020</v>
      </c>
      <c r="E2179" s="5" t="s">
        <v>2986</v>
      </c>
      <c r="F2179" s="5" t="s">
        <v>897</v>
      </c>
      <c r="G2179">
        <v>9.8066410000000008</v>
      </c>
      <c r="H2179">
        <v>125.984011</v>
      </c>
      <c r="I2179" t="s">
        <v>2912</v>
      </c>
      <c r="J2179" t="s">
        <v>49</v>
      </c>
      <c r="K2179" s="5" t="s">
        <v>2923</v>
      </c>
      <c r="L2179" s="5" t="s">
        <v>226</v>
      </c>
      <c r="M2179" s="5" t="s">
        <v>227</v>
      </c>
      <c r="N2179" s="5" t="s">
        <v>226</v>
      </c>
      <c r="O2179" s="5" t="s">
        <v>2990</v>
      </c>
      <c r="S2179" s="5">
        <v>15</v>
      </c>
      <c r="T2179">
        <v>11.825222439236111</v>
      </c>
      <c r="W2179">
        <v>0.53</v>
      </c>
      <c r="AA2179">
        <v>11.825222439236111</v>
      </c>
      <c r="AL2179">
        <v>2</v>
      </c>
      <c r="AM2179" s="5">
        <v>15</v>
      </c>
      <c r="AO2179">
        <v>1.4874493634259258</v>
      </c>
    </row>
    <row r="2180" spans="1:41">
      <c r="A2180" s="5" t="s">
        <v>2985</v>
      </c>
      <c r="B2180" s="5" t="s">
        <v>2987</v>
      </c>
      <c r="D2180" s="5">
        <v>2020</v>
      </c>
      <c r="E2180" s="5" t="s">
        <v>2986</v>
      </c>
      <c r="F2180" s="5" t="s">
        <v>897</v>
      </c>
      <c r="G2180">
        <v>9.8066410000000008</v>
      </c>
      <c r="H2180">
        <v>125.984011</v>
      </c>
      <c r="I2180" t="s">
        <v>2912</v>
      </c>
      <c r="J2180" t="s">
        <v>49</v>
      </c>
      <c r="K2180" s="5" t="s">
        <v>2923</v>
      </c>
      <c r="L2180" s="5" t="s">
        <v>226</v>
      </c>
      <c r="M2180" s="5" t="s">
        <v>227</v>
      </c>
      <c r="N2180" s="5" t="s">
        <v>226</v>
      </c>
      <c r="O2180" s="5" t="s">
        <v>2991</v>
      </c>
      <c r="S2180" s="5">
        <v>15</v>
      </c>
      <c r="T2180">
        <v>12.023949110243054</v>
      </c>
      <c r="W2180">
        <v>0.4912999999999999</v>
      </c>
      <c r="AA2180">
        <v>12.023949110243054</v>
      </c>
      <c r="AL2180">
        <v>1.91</v>
      </c>
      <c r="AM2180" s="5">
        <v>15</v>
      </c>
      <c r="AO2180">
        <v>1.6315827546296295</v>
      </c>
    </row>
    <row r="2181" spans="1:41">
      <c r="A2181" s="5" t="s">
        <v>2985</v>
      </c>
      <c r="B2181" s="5" t="s">
        <v>2987</v>
      </c>
      <c r="D2181" s="5">
        <v>2020</v>
      </c>
      <c r="E2181" s="5" t="s">
        <v>2986</v>
      </c>
      <c r="F2181" s="5" t="s">
        <v>897</v>
      </c>
      <c r="G2181">
        <v>9.8024079999999998</v>
      </c>
      <c r="H2181">
        <v>125.9867</v>
      </c>
      <c r="I2181" t="s">
        <v>2912</v>
      </c>
      <c r="J2181" t="s">
        <v>49</v>
      </c>
      <c r="K2181" s="5" t="s">
        <v>2923</v>
      </c>
      <c r="L2181" s="5" t="s">
        <v>226</v>
      </c>
      <c r="M2181" s="5" t="s">
        <v>227</v>
      </c>
      <c r="N2181" s="5" t="s">
        <v>226</v>
      </c>
      <c r="O2181" s="5" t="s">
        <v>2992</v>
      </c>
      <c r="S2181">
        <v>15</v>
      </c>
      <c r="T2181">
        <v>32.653885226779508</v>
      </c>
      <c r="W2181">
        <v>1.3254999999999999</v>
      </c>
      <c r="AA2181">
        <v>32.653885226779508</v>
      </c>
      <c r="AL2181">
        <v>3.85</v>
      </c>
      <c r="AM2181">
        <v>15</v>
      </c>
      <c r="AO2181">
        <v>1.6423430266203705</v>
      </c>
    </row>
    <row r="2182" spans="1:41">
      <c r="A2182" s="5" t="s">
        <v>2985</v>
      </c>
      <c r="B2182" s="5" t="s">
        <v>2987</v>
      </c>
      <c r="D2182" s="5">
        <v>2020</v>
      </c>
      <c r="E2182" s="5" t="s">
        <v>2986</v>
      </c>
      <c r="F2182" s="5" t="s">
        <v>897</v>
      </c>
      <c r="G2182">
        <v>9.8024079999999998</v>
      </c>
      <c r="H2182">
        <v>125.9867</v>
      </c>
      <c r="I2182" t="s">
        <v>2912</v>
      </c>
      <c r="J2182" t="s">
        <v>49</v>
      </c>
      <c r="K2182" s="5" t="s">
        <v>2923</v>
      </c>
      <c r="L2182" s="5" t="s">
        <v>226</v>
      </c>
      <c r="M2182" s="5" t="s">
        <v>227</v>
      </c>
      <c r="N2182" s="5" t="s">
        <v>226</v>
      </c>
      <c r="O2182" s="5" t="s">
        <v>2993</v>
      </c>
      <c r="S2182">
        <v>15</v>
      </c>
      <c r="T2182">
        <v>44.78303765190973</v>
      </c>
      <c r="W2182">
        <v>1.9060000000000001</v>
      </c>
      <c r="AA2182">
        <v>44.78303765190973</v>
      </c>
      <c r="AL2182">
        <v>5.2</v>
      </c>
      <c r="AM2182">
        <v>15</v>
      </c>
      <c r="AO2182">
        <v>1.5663881655092593</v>
      </c>
    </row>
    <row r="2183" spans="1:41">
      <c r="A2183" s="5" t="s">
        <v>2985</v>
      </c>
      <c r="B2183" s="5" t="s">
        <v>2987</v>
      </c>
      <c r="D2183" s="5">
        <v>2020</v>
      </c>
      <c r="E2183" s="5" t="s">
        <v>2986</v>
      </c>
      <c r="F2183" s="5" t="s">
        <v>897</v>
      </c>
      <c r="G2183">
        <v>9.8024079999999998</v>
      </c>
      <c r="H2183">
        <v>125.9867</v>
      </c>
      <c r="I2183" t="s">
        <v>2912</v>
      </c>
      <c r="J2183" t="s">
        <v>49</v>
      </c>
      <c r="K2183" s="5" t="s">
        <v>2923</v>
      </c>
      <c r="L2183" s="5" t="s">
        <v>226</v>
      </c>
      <c r="M2183" s="5" t="s">
        <v>227</v>
      </c>
      <c r="N2183" s="5" t="s">
        <v>226</v>
      </c>
      <c r="O2183" s="5" t="s">
        <v>2994</v>
      </c>
      <c r="S2183">
        <v>15</v>
      </c>
      <c r="T2183">
        <v>34.27814208984374</v>
      </c>
      <c r="W2183">
        <v>1.4889000000000001</v>
      </c>
      <c r="AA2183">
        <v>34.27814208984374</v>
      </c>
      <c r="AL2183">
        <v>4.2300000000000004</v>
      </c>
      <c r="AM2183">
        <v>15</v>
      </c>
      <c r="AO2183">
        <v>1.5348307291666663</v>
      </c>
    </row>
    <row r="2184" spans="1:41">
      <c r="A2184" s="5" t="s">
        <v>2985</v>
      </c>
      <c r="B2184" s="5" t="s">
        <v>2987</v>
      </c>
      <c r="D2184" s="5">
        <v>2020</v>
      </c>
      <c r="E2184" s="5" t="s">
        <v>2986</v>
      </c>
      <c r="F2184" s="5" t="s">
        <v>897</v>
      </c>
      <c r="G2184">
        <v>9.7858009999999993</v>
      </c>
      <c r="H2184">
        <v>125.997416</v>
      </c>
      <c r="I2184" t="s">
        <v>2912</v>
      </c>
      <c r="J2184" t="s">
        <v>49</v>
      </c>
      <c r="K2184" s="5" t="s">
        <v>2923</v>
      </c>
      <c r="L2184" s="5" t="s">
        <v>226</v>
      </c>
      <c r="M2184" s="5" t="s">
        <v>227</v>
      </c>
      <c r="N2184" s="5" t="s">
        <v>226</v>
      </c>
      <c r="O2184" s="5" t="s">
        <v>2995</v>
      </c>
      <c r="S2184">
        <v>15</v>
      </c>
      <c r="T2184">
        <v>17.340164794921879</v>
      </c>
      <c r="W2184">
        <v>0.71490000000000009</v>
      </c>
      <c r="AA2184">
        <v>17.340164794921879</v>
      </c>
      <c r="AL2184">
        <v>2.4300000000000002</v>
      </c>
      <c r="AM2184">
        <v>15</v>
      </c>
      <c r="AO2184">
        <v>1.6170247395833337</v>
      </c>
    </row>
    <row r="2185" spans="1:41">
      <c r="A2185" s="5" t="s">
        <v>2985</v>
      </c>
      <c r="B2185" s="5" t="s">
        <v>2987</v>
      </c>
      <c r="D2185" s="5">
        <v>2020</v>
      </c>
      <c r="E2185" s="5" t="s">
        <v>2986</v>
      </c>
      <c r="F2185" s="5" t="s">
        <v>897</v>
      </c>
      <c r="G2185">
        <v>9.7858009999999993</v>
      </c>
      <c r="H2185">
        <v>125.997416</v>
      </c>
      <c r="I2185" t="s">
        <v>2912</v>
      </c>
      <c r="J2185" t="s">
        <v>49</v>
      </c>
      <c r="K2185" s="5" t="s">
        <v>2923</v>
      </c>
      <c r="L2185" s="5" t="s">
        <v>226</v>
      </c>
      <c r="M2185" s="5" t="s">
        <v>227</v>
      </c>
      <c r="N2185" s="5" t="s">
        <v>226</v>
      </c>
      <c r="O2185" s="5" t="s">
        <v>2996</v>
      </c>
      <c r="S2185">
        <v>15</v>
      </c>
      <c r="T2185">
        <v>17.022864040798606</v>
      </c>
      <c r="W2185">
        <v>0.7105999999999999</v>
      </c>
      <c r="AA2185">
        <v>17.022864040798606</v>
      </c>
      <c r="AL2185">
        <v>2.42</v>
      </c>
      <c r="AM2185">
        <v>15</v>
      </c>
      <c r="AO2185">
        <v>1.5970413773148147</v>
      </c>
    </row>
    <row r="2186" spans="1:41">
      <c r="A2186" s="5" t="s">
        <v>2985</v>
      </c>
      <c r="B2186" s="5" t="s">
        <v>2987</v>
      </c>
      <c r="D2186" s="5">
        <v>2020</v>
      </c>
      <c r="E2186" s="5" t="s">
        <v>2986</v>
      </c>
      <c r="F2186" s="5" t="s">
        <v>897</v>
      </c>
      <c r="G2186">
        <v>9.7858009999999993</v>
      </c>
      <c r="H2186">
        <v>125.997416</v>
      </c>
      <c r="I2186" t="s">
        <v>2912</v>
      </c>
      <c r="J2186" t="s">
        <v>49</v>
      </c>
      <c r="K2186" s="5" t="s">
        <v>2923</v>
      </c>
      <c r="L2186" s="5" t="s">
        <v>226</v>
      </c>
      <c r="M2186" s="5" t="s">
        <v>227</v>
      </c>
      <c r="N2186" s="5" t="s">
        <v>226</v>
      </c>
      <c r="O2186" s="5" t="s">
        <v>2997</v>
      </c>
      <c r="S2186">
        <v>15</v>
      </c>
      <c r="T2186">
        <v>23.066406250000004</v>
      </c>
      <c r="W2186">
        <v>0.96</v>
      </c>
      <c r="AA2186">
        <v>23.066406250000004</v>
      </c>
      <c r="AL2186">
        <v>3</v>
      </c>
      <c r="AM2186">
        <v>15</v>
      </c>
      <c r="AO2186">
        <v>1.6018337673611114</v>
      </c>
    </row>
    <row r="2187" spans="1:41">
      <c r="A2187" s="5" t="s">
        <v>2985</v>
      </c>
      <c r="B2187" s="5" t="s">
        <v>2987</v>
      </c>
      <c r="D2187" s="5">
        <v>2020</v>
      </c>
      <c r="E2187" s="5" t="s">
        <v>2986</v>
      </c>
      <c r="F2187" s="5" t="s">
        <v>897</v>
      </c>
      <c r="G2187">
        <v>9.7858009999999993</v>
      </c>
      <c r="H2187">
        <v>125.997416</v>
      </c>
      <c r="I2187" t="s">
        <v>2912</v>
      </c>
      <c r="J2187" t="s">
        <v>49</v>
      </c>
      <c r="K2187" s="5" t="s">
        <v>2923</v>
      </c>
      <c r="L2187" s="5" t="s">
        <v>226</v>
      </c>
      <c r="M2187" s="5" t="s">
        <v>227</v>
      </c>
      <c r="N2187" s="5" t="s">
        <v>226</v>
      </c>
      <c r="O2187" s="5" t="s">
        <v>2998</v>
      </c>
      <c r="S2187">
        <v>15</v>
      </c>
      <c r="T2187">
        <v>17.485282253689238</v>
      </c>
      <c r="W2187">
        <v>0.73209999999999997</v>
      </c>
      <c r="AA2187">
        <v>17.485282253689238</v>
      </c>
      <c r="AL2187">
        <v>2.4700000000000002</v>
      </c>
      <c r="AM2187">
        <v>15</v>
      </c>
      <c r="AO2187">
        <v>1.5922489872685188</v>
      </c>
    </row>
    <row r="2188" spans="1:41">
      <c r="A2188" s="5" t="s">
        <v>2985</v>
      </c>
      <c r="B2188" s="5" t="s">
        <v>2987</v>
      </c>
      <c r="D2188" s="5">
        <v>2020</v>
      </c>
      <c r="E2188" s="5" t="s">
        <v>2986</v>
      </c>
      <c r="F2188" s="5" t="s">
        <v>897</v>
      </c>
      <c r="G2188">
        <v>9.8024079999999998</v>
      </c>
      <c r="H2188">
        <v>125.9867</v>
      </c>
      <c r="I2188" t="s">
        <v>2912</v>
      </c>
      <c r="J2188" t="s">
        <v>49</v>
      </c>
      <c r="K2188" s="5" t="s">
        <v>2923</v>
      </c>
      <c r="L2188" s="5" t="s">
        <v>226</v>
      </c>
      <c r="M2188" s="5" t="s">
        <v>227</v>
      </c>
      <c r="N2188" s="5" t="s">
        <v>226</v>
      </c>
      <c r="O2188" s="5" t="s">
        <v>2999</v>
      </c>
      <c r="S2188">
        <v>30</v>
      </c>
      <c r="T2188">
        <v>26.781955973307291</v>
      </c>
      <c r="W2188">
        <v>1.1105</v>
      </c>
      <c r="AA2188">
        <f>0.5*AD2188</f>
        <v>13.390977986653645</v>
      </c>
      <c r="AD2188">
        <v>26.781955973307291</v>
      </c>
      <c r="AL2188">
        <v>3.35</v>
      </c>
      <c r="AM2188">
        <v>30</v>
      </c>
      <c r="AO2188">
        <v>1.6078016493055556</v>
      </c>
    </row>
    <row r="2189" spans="1:41">
      <c r="A2189" t="s">
        <v>774</v>
      </c>
      <c r="B2189" t="s">
        <v>773</v>
      </c>
      <c r="D2189">
        <v>2016</v>
      </c>
      <c r="E2189" t="s">
        <v>777</v>
      </c>
      <c r="F2189" t="s">
        <v>66</v>
      </c>
      <c r="G2189">
        <v>25.180440000000001</v>
      </c>
      <c r="H2189">
        <v>-80.489279999999994</v>
      </c>
      <c r="I2189" t="s">
        <v>50</v>
      </c>
      <c r="J2189" t="s">
        <v>217</v>
      </c>
      <c r="K2189" s="5" t="s">
        <v>217</v>
      </c>
      <c r="L2189" t="s">
        <v>226</v>
      </c>
      <c r="M2189" s="5" t="s">
        <v>227</v>
      </c>
      <c r="N2189" t="s">
        <v>226</v>
      </c>
      <c r="O2189" t="s">
        <v>771</v>
      </c>
      <c r="S2189">
        <v>5</v>
      </c>
      <c r="V2189">
        <v>21.56</v>
      </c>
      <c r="W2189">
        <v>1.39</v>
      </c>
      <c r="AA2189">
        <v>64.67</v>
      </c>
      <c r="AM2189">
        <v>5</v>
      </c>
    </row>
    <row r="2190" spans="1:41">
      <c r="A2190" t="s">
        <v>774</v>
      </c>
      <c r="B2190" t="s">
        <v>773</v>
      </c>
      <c r="D2190">
        <v>2016</v>
      </c>
      <c r="E2190" t="s">
        <v>776</v>
      </c>
      <c r="F2190" t="s">
        <v>66</v>
      </c>
      <c r="G2190">
        <v>25.136690000000002</v>
      </c>
      <c r="H2190">
        <v>-80.513180000000006</v>
      </c>
      <c r="I2190" t="s">
        <v>50</v>
      </c>
      <c r="J2190" t="s">
        <v>217</v>
      </c>
      <c r="K2190" s="5" t="s">
        <v>217</v>
      </c>
      <c r="L2190" t="s">
        <v>226</v>
      </c>
      <c r="M2190" s="5" t="s">
        <v>227</v>
      </c>
      <c r="N2190" t="s">
        <v>226</v>
      </c>
      <c r="O2190" t="s">
        <v>771</v>
      </c>
      <c r="S2190">
        <v>5</v>
      </c>
      <c r="V2190">
        <v>14.02</v>
      </c>
      <c r="W2190">
        <v>0.89</v>
      </c>
      <c r="AA2190">
        <v>42.06</v>
      </c>
      <c r="AM2190">
        <v>5</v>
      </c>
    </row>
    <row r="2191" spans="1:41">
      <c r="A2191" t="s">
        <v>774</v>
      </c>
      <c r="B2191" t="s">
        <v>773</v>
      </c>
      <c r="D2191">
        <v>2016</v>
      </c>
      <c r="E2191" t="s">
        <v>720</v>
      </c>
      <c r="F2191" t="s">
        <v>66</v>
      </c>
      <c r="G2191">
        <v>25.033709999999999</v>
      </c>
      <c r="H2191">
        <v>-80.677620000000005</v>
      </c>
      <c r="I2191" t="s">
        <v>50</v>
      </c>
      <c r="J2191" t="s">
        <v>217</v>
      </c>
      <c r="K2191" s="5" t="s">
        <v>217</v>
      </c>
      <c r="L2191" t="s">
        <v>226</v>
      </c>
      <c r="M2191" s="5" t="s">
        <v>227</v>
      </c>
      <c r="N2191" t="s">
        <v>226</v>
      </c>
      <c r="O2191" t="s">
        <v>771</v>
      </c>
      <c r="S2191">
        <v>5</v>
      </c>
      <c r="V2191">
        <v>25.34</v>
      </c>
      <c r="W2191">
        <v>2.48</v>
      </c>
      <c r="AA2191">
        <v>76.010000000000005</v>
      </c>
      <c r="AM2191">
        <v>5</v>
      </c>
    </row>
    <row r="2192" spans="1:41">
      <c r="A2192" t="s">
        <v>774</v>
      </c>
      <c r="B2192" t="s">
        <v>773</v>
      </c>
      <c r="D2192">
        <v>2016</v>
      </c>
      <c r="E2192" t="s">
        <v>775</v>
      </c>
      <c r="F2192" t="s">
        <v>66</v>
      </c>
      <c r="G2192">
        <v>24.987290000000002</v>
      </c>
      <c r="H2192">
        <v>-80.829329999999999</v>
      </c>
      <c r="I2192" t="s">
        <v>50</v>
      </c>
      <c r="J2192" t="s">
        <v>217</v>
      </c>
      <c r="K2192" s="5" t="s">
        <v>217</v>
      </c>
      <c r="L2192" t="s">
        <v>226</v>
      </c>
      <c r="M2192" s="5" t="s">
        <v>227</v>
      </c>
      <c r="N2192" t="s">
        <v>226</v>
      </c>
      <c r="O2192" t="s">
        <v>771</v>
      </c>
      <c r="S2192">
        <v>5</v>
      </c>
      <c r="V2192">
        <v>32.6</v>
      </c>
      <c r="W2192">
        <v>6.43</v>
      </c>
      <c r="AA2192">
        <v>97.8</v>
      </c>
      <c r="AM2192">
        <v>5</v>
      </c>
    </row>
    <row r="2193" spans="1:43">
      <c r="A2193" t="s">
        <v>774</v>
      </c>
      <c r="B2193" t="s">
        <v>773</v>
      </c>
      <c r="D2193">
        <v>2016</v>
      </c>
      <c r="E2193" t="s">
        <v>721</v>
      </c>
      <c r="F2193" t="s">
        <v>66</v>
      </c>
      <c r="G2193">
        <v>24.954719999999998</v>
      </c>
      <c r="H2193">
        <v>-80.882090000000005</v>
      </c>
      <c r="I2193" t="s">
        <v>50</v>
      </c>
      <c r="J2193" t="s">
        <v>217</v>
      </c>
      <c r="K2193" s="5" t="s">
        <v>217</v>
      </c>
      <c r="L2193" t="s">
        <v>226</v>
      </c>
      <c r="M2193" s="5" t="s">
        <v>227</v>
      </c>
      <c r="N2193" t="s">
        <v>226</v>
      </c>
      <c r="O2193" t="s">
        <v>771</v>
      </c>
      <c r="S2193">
        <v>5</v>
      </c>
      <c r="V2193">
        <v>27.32</v>
      </c>
      <c r="W2193">
        <v>4.8899999999999997</v>
      </c>
      <c r="AA2193">
        <v>81.95</v>
      </c>
      <c r="AM2193">
        <v>5</v>
      </c>
    </row>
    <row r="2194" spans="1:43">
      <c r="A2194" t="s">
        <v>774</v>
      </c>
      <c r="B2194" t="s">
        <v>773</v>
      </c>
      <c r="D2194">
        <v>2016</v>
      </c>
      <c r="E2194" t="s">
        <v>772</v>
      </c>
      <c r="F2194" t="s">
        <v>66</v>
      </c>
      <c r="G2194">
        <v>24.908470000000001</v>
      </c>
      <c r="H2194">
        <v>-80.939480000000003</v>
      </c>
      <c r="I2194" t="s">
        <v>50</v>
      </c>
      <c r="J2194" t="s">
        <v>217</v>
      </c>
      <c r="K2194" s="5" t="s">
        <v>217</v>
      </c>
      <c r="L2194" t="s">
        <v>226</v>
      </c>
      <c r="M2194" s="5" t="s">
        <v>227</v>
      </c>
      <c r="N2194" t="s">
        <v>226</v>
      </c>
      <c r="O2194" t="s">
        <v>771</v>
      </c>
      <c r="S2194">
        <v>5</v>
      </c>
      <c r="V2194">
        <v>25.16</v>
      </c>
      <c r="W2194">
        <v>2.08</v>
      </c>
      <c r="AA2194">
        <v>75.47</v>
      </c>
      <c r="AM2194">
        <v>5</v>
      </c>
    </row>
    <row r="2195" spans="1:43">
      <c r="A2195" t="s">
        <v>712</v>
      </c>
      <c r="B2195" t="s">
        <v>711</v>
      </c>
      <c r="D2195">
        <v>2021</v>
      </c>
      <c r="E2195" t="s">
        <v>714</v>
      </c>
      <c r="F2195" t="s">
        <v>66</v>
      </c>
      <c r="G2195">
        <v>25.119172219999999</v>
      </c>
      <c r="H2195">
        <v>-80.558333329999996</v>
      </c>
      <c r="I2195" t="s">
        <v>50</v>
      </c>
      <c r="J2195" t="s">
        <v>217</v>
      </c>
      <c r="K2195" s="5" t="s">
        <v>217</v>
      </c>
      <c r="L2195" t="s">
        <v>226</v>
      </c>
      <c r="M2195" s="5" t="s">
        <v>227</v>
      </c>
      <c r="N2195" t="s">
        <v>226</v>
      </c>
      <c r="O2195" t="s">
        <v>709</v>
      </c>
      <c r="S2195">
        <v>20</v>
      </c>
      <c r="V2195">
        <v>56.96</v>
      </c>
      <c r="W2195">
        <v>4</v>
      </c>
      <c r="AA2195">
        <v>42.719000000000001</v>
      </c>
      <c r="AM2195">
        <v>20</v>
      </c>
      <c r="AO2195">
        <v>0.71</v>
      </c>
      <c r="AQ2195">
        <v>47.19</v>
      </c>
    </row>
    <row r="2196" spans="1:43">
      <c r="A2196" t="s">
        <v>712</v>
      </c>
      <c r="B2196" t="s">
        <v>711</v>
      </c>
      <c r="D2196">
        <v>2021</v>
      </c>
      <c r="E2196" t="s">
        <v>713</v>
      </c>
      <c r="F2196" t="s">
        <v>66</v>
      </c>
      <c r="G2196">
        <v>25.079161110000001</v>
      </c>
      <c r="H2196">
        <v>-80.558333329999996</v>
      </c>
      <c r="I2196" t="s">
        <v>50</v>
      </c>
      <c r="J2196" t="s">
        <v>217</v>
      </c>
      <c r="K2196" s="5" t="s">
        <v>217</v>
      </c>
      <c r="L2196" t="s">
        <v>226</v>
      </c>
      <c r="M2196" s="5" t="s">
        <v>227</v>
      </c>
      <c r="N2196" t="s">
        <v>226</v>
      </c>
      <c r="O2196" t="s">
        <v>709</v>
      </c>
      <c r="S2196">
        <v>20</v>
      </c>
      <c r="V2196">
        <v>46.17</v>
      </c>
      <c r="W2196">
        <v>2.39</v>
      </c>
      <c r="AA2196">
        <v>34.625999999999998</v>
      </c>
      <c r="AM2196">
        <v>20</v>
      </c>
      <c r="AO2196">
        <v>0.96</v>
      </c>
      <c r="AQ2196">
        <v>47.01</v>
      </c>
    </row>
    <row r="2197" spans="1:43">
      <c r="A2197" t="s">
        <v>712</v>
      </c>
      <c r="B2197" t="s">
        <v>711</v>
      </c>
      <c r="D2197">
        <v>2021</v>
      </c>
      <c r="E2197" t="s">
        <v>710</v>
      </c>
      <c r="F2197" t="s">
        <v>66</v>
      </c>
      <c r="G2197">
        <v>24.720947219999999</v>
      </c>
      <c r="H2197">
        <v>-80.558333329999996</v>
      </c>
      <c r="I2197" t="s">
        <v>50</v>
      </c>
      <c r="J2197" t="s">
        <v>217</v>
      </c>
      <c r="K2197" s="5" t="s">
        <v>217</v>
      </c>
      <c r="L2197" t="s">
        <v>226</v>
      </c>
      <c r="M2197" s="5" t="s">
        <v>227</v>
      </c>
      <c r="N2197" t="s">
        <v>226</v>
      </c>
      <c r="O2197" t="s">
        <v>709</v>
      </c>
      <c r="S2197">
        <v>20</v>
      </c>
      <c r="V2197">
        <v>46.33</v>
      </c>
      <c r="W2197">
        <v>2.41</v>
      </c>
      <c r="AA2197">
        <v>34.75</v>
      </c>
      <c r="AM2197">
        <v>20</v>
      </c>
      <c r="AO2197">
        <v>0.96</v>
      </c>
      <c r="AQ2197">
        <v>33.83</v>
      </c>
    </row>
    <row r="2198" spans="1:43">
      <c r="A2198" t="s">
        <v>368</v>
      </c>
      <c r="B2198" t="s">
        <v>386</v>
      </c>
      <c r="D2198">
        <v>2020</v>
      </c>
      <c r="E2198" t="s">
        <v>366</v>
      </c>
      <c r="F2198" t="s">
        <v>304</v>
      </c>
      <c r="G2198">
        <v>6.1030239999999996</v>
      </c>
      <c r="H2198">
        <v>116.150717</v>
      </c>
      <c r="I2198" t="s">
        <v>2912</v>
      </c>
      <c r="J2198" t="s">
        <v>49</v>
      </c>
      <c r="K2198" s="5" t="s">
        <v>2923</v>
      </c>
      <c r="L2198" t="s">
        <v>226</v>
      </c>
      <c r="M2198" s="5" t="s">
        <v>227</v>
      </c>
      <c r="N2198" t="s">
        <v>226</v>
      </c>
      <c r="O2198" t="s">
        <v>385</v>
      </c>
      <c r="S2198">
        <v>25</v>
      </c>
      <c r="T2198">
        <v>260.67</v>
      </c>
      <c r="V2198">
        <v>234.67</v>
      </c>
      <c r="X2198">
        <v>26</v>
      </c>
      <c r="Z2198">
        <v>156.4</v>
      </c>
      <c r="AA2198">
        <v>140.80000000000001</v>
      </c>
      <c r="AB2198">
        <v>15.6</v>
      </c>
      <c r="AM2198">
        <v>25</v>
      </c>
      <c r="AO2198">
        <v>0.72699999999999998</v>
      </c>
    </row>
    <row r="2199" spans="1:43">
      <c r="A2199" t="s">
        <v>368</v>
      </c>
      <c r="B2199" t="s">
        <v>367</v>
      </c>
      <c r="D2199">
        <v>2020</v>
      </c>
      <c r="E2199" t="s">
        <v>366</v>
      </c>
      <c r="F2199" t="s">
        <v>304</v>
      </c>
      <c r="G2199">
        <v>6.1049020000000001</v>
      </c>
      <c r="H2199">
        <v>116.151017</v>
      </c>
      <c r="I2199" t="s">
        <v>2912</v>
      </c>
      <c r="J2199" t="s">
        <v>49</v>
      </c>
      <c r="K2199" s="5" t="s">
        <v>2923</v>
      </c>
      <c r="L2199" t="s">
        <v>226</v>
      </c>
      <c r="M2199" s="5" t="s">
        <v>227</v>
      </c>
      <c r="N2199" t="s">
        <v>226</v>
      </c>
      <c r="O2199" t="s">
        <v>384</v>
      </c>
      <c r="S2199">
        <v>25</v>
      </c>
      <c r="T2199">
        <v>340.5</v>
      </c>
      <c r="V2199">
        <v>320</v>
      </c>
      <c r="X2199">
        <v>20.5</v>
      </c>
      <c r="Z2199">
        <v>204.3</v>
      </c>
      <c r="AA2199">
        <v>192</v>
      </c>
      <c r="AB2199">
        <v>12.3</v>
      </c>
      <c r="AM2199">
        <v>25</v>
      </c>
      <c r="AO2199">
        <v>0.49299999999999999</v>
      </c>
    </row>
    <row r="2200" spans="1:43">
      <c r="A2200" t="s">
        <v>368</v>
      </c>
      <c r="B2200" t="s">
        <v>367</v>
      </c>
      <c r="D2200">
        <v>2020</v>
      </c>
      <c r="E2200" t="s">
        <v>366</v>
      </c>
      <c r="F2200" t="s">
        <v>304</v>
      </c>
      <c r="G2200">
        <v>6.1069509999999996</v>
      </c>
      <c r="H2200">
        <v>116.151462</v>
      </c>
      <c r="I2200" t="s">
        <v>2912</v>
      </c>
      <c r="J2200" t="s">
        <v>49</v>
      </c>
      <c r="K2200" s="5" t="s">
        <v>2923</v>
      </c>
      <c r="L2200" t="s">
        <v>226</v>
      </c>
      <c r="M2200" s="5" t="s">
        <v>227</v>
      </c>
      <c r="N2200" t="s">
        <v>226</v>
      </c>
      <c r="O2200" t="s">
        <v>383</v>
      </c>
      <c r="S2200">
        <v>25</v>
      </c>
      <c r="T2200">
        <v>293.17</v>
      </c>
      <c r="V2200">
        <v>272.67</v>
      </c>
      <c r="X2200">
        <v>20.5</v>
      </c>
      <c r="Z2200">
        <v>175.9</v>
      </c>
      <c r="AA2200">
        <v>163.6</v>
      </c>
      <c r="AB2200">
        <v>12.3</v>
      </c>
      <c r="AM2200">
        <v>25</v>
      </c>
      <c r="AO2200">
        <v>0.53300000000000003</v>
      </c>
    </row>
    <row r="2201" spans="1:43">
      <c r="A2201" t="s">
        <v>368</v>
      </c>
      <c r="B2201" t="s">
        <v>367</v>
      </c>
      <c r="D2201">
        <v>2020</v>
      </c>
      <c r="E2201" t="s">
        <v>366</v>
      </c>
      <c r="F2201" t="s">
        <v>304</v>
      </c>
      <c r="G2201">
        <v>6.1055320000000002</v>
      </c>
      <c r="H2201">
        <v>116.15596600000001</v>
      </c>
      <c r="I2201" t="s">
        <v>2912</v>
      </c>
      <c r="J2201" t="s">
        <v>49</v>
      </c>
      <c r="K2201" s="5" t="s">
        <v>2923</v>
      </c>
      <c r="L2201" t="s">
        <v>226</v>
      </c>
      <c r="M2201" s="5" t="s">
        <v>227</v>
      </c>
      <c r="N2201" t="s">
        <v>226</v>
      </c>
      <c r="O2201" t="s">
        <v>382</v>
      </c>
      <c r="S2201">
        <v>25</v>
      </c>
      <c r="T2201">
        <v>338.67</v>
      </c>
      <c r="V2201">
        <v>322.67</v>
      </c>
      <c r="X2201">
        <v>16</v>
      </c>
      <c r="Z2201">
        <v>203.2</v>
      </c>
      <c r="AA2201">
        <v>193.6</v>
      </c>
      <c r="AB2201">
        <v>9.6</v>
      </c>
      <c r="AM2201">
        <v>25</v>
      </c>
      <c r="AO2201">
        <v>0.437</v>
      </c>
    </row>
    <row r="2202" spans="1:43">
      <c r="A2202" t="s">
        <v>368</v>
      </c>
      <c r="B2202" t="s">
        <v>367</v>
      </c>
      <c r="D2202">
        <v>2020</v>
      </c>
      <c r="E2202" t="s">
        <v>366</v>
      </c>
      <c r="F2202" t="s">
        <v>304</v>
      </c>
      <c r="G2202">
        <v>6.09849</v>
      </c>
      <c r="H2202">
        <v>116.15191299999999</v>
      </c>
      <c r="I2202" t="s">
        <v>2912</v>
      </c>
      <c r="J2202" t="s">
        <v>49</v>
      </c>
      <c r="K2202" s="5" t="s">
        <v>2923</v>
      </c>
      <c r="L2202" t="s">
        <v>226</v>
      </c>
      <c r="M2202" s="5" t="s">
        <v>227</v>
      </c>
      <c r="N2202" t="s">
        <v>226</v>
      </c>
      <c r="O2202" t="s">
        <v>381</v>
      </c>
      <c r="S2202">
        <v>25</v>
      </c>
      <c r="T2202">
        <v>202</v>
      </c>
      <c r="V2202">
        <v>185</v>
      </c>
      <c r="X2202">
        <v>17</v>
      </c>
      <c r="Z2202">
        <v>121.2</v>
      </c>
      <c r="AA2202">
        <v>111</v>
      </c>
      <c r="AB2202">
        <v>10.199999999999999</v>
      </c>
      <c r="AM2202">
        <v>25</v>
      </c>
      <c r="AO2202">
        <v>0.92300000000000004</v>
      </c>
    </row>
    <row r="2203" spans="1:43">
      <c r="A2203" t="s">
        <v>368</v>
      </c>
      <c r="B2203" t="s">
        <v>367</v>
      </c>
      <c r="D2203">
        <v>2020</v>
      </c>
      <c r="E2203" t="s">
        <v>366</v>
      </c>
      <c r="F2203" t="s">
        <v>304</v>
      </c>
      <c r="G2203">
        <v>6.0975229999999998</v>
      </c>
      <c r="H2203">
        <v>116.13737500000001</v>
      </c>
      <c r="I2203" t="s">
        <v>2912</v>
      </c>
      <c r="J2203" t="s">
        <v>49</v>
      </c>
      <c r="K2203" s="5" t="s">
        <v>2923</v>
      </c>
      <c r="L2203" t="s">
        <v>226</v>
      </c>
      <c r="M2203" s="5" t="s">
        <v>227</v>
      </c>
      <c r="N2203" t="s">
        <v>226</v>
      </c>
      <c r="O2203" t="s">
        <v>380</v>
      </c>
      <c r="S2203">
        <v>25</v>
      </c>
      <c r="T2203">
        <v>149</v>
      </c>
      <c r="V2203">
        <v>132</v>
      </c>
      <c r="X2203">
        <v>17</v>
      </c>
      <c r="Z2203">
        <v>89.4</v>
      </c>
      <c r="AA2203">
        <v>79.2</v>
      </c>
      <c r="AB2203">
        <v>10.199999999999999</v>
      </c>
      <c r="AM2203">
        <v>25</v>
      </c>
      <c r="AO2203">
        <v>1.07</v>
      </c>
    </row>
    <row r="2204" spans="1:43">
      <c r="A2204" t="s">
        <v>368</v>
      </c>
      <c r="B2204" t="s">
        <v>367</v>
      </c>
      <c r="D2204">
        <v>2020</v>
      </c>
      <c r="E2204" t="s">
        <v>366</v>
      </c>
      <c r="F2204" t="s">
        <v>304</v>
      </c>
      <c r="G2204">
        <v>6.1323650000000001</v>
      </c>
      <c r="H2204">
        <v>116.133591</v>
      </c>
      <c r="I2204" t="s">
        <v>2912</v>
      </c>
      <c r="J2204" t="s">
        <v>49</v>
      </c>
      <c r="K2204" s="5" t="s">
        <v>2923</v>
      </c>
      <c r="L2204" t="s">
        <v>226</v>
      </c>
      <c r="M2204" s="5" t="s">
        <v>227</v>
      </c>
      <c r="N2204" t="s">
        <v>226</v>
      </c>
      <c r="O2204" t="s">
        <v>379</v>
      </c>
      <c r="S2204">
        <v>25</v>
      </c>
      <c r="T2204">
        <v>32.67</v>
      </c>
      <c r="V2204">
        <v>32.67</v>
      </c>
      <c r="Z2204">
        <v>19.600000000000001</v>
      </c>
      <c r="AA2204">
        <v>19.600000000000001</v>
      </c>
      <c r="AB2204">
        <v>0</v>
      </c>
      <c r="AM2204">
        <v>25</v>
      </c>
      <c r="AO2204">
        <v>1.367</v>
      </c>
    </row>
    <row r="2205" spans="1:43">
      <c r="A2205" t="s">
        <v>368</v>
      </c>
      <c r="B2205" t="s">
        <v>367</v>
      </c>
      <c r="D2205">
        <v>2020</v>
      </c>
      <c r="E2205" t="s">
        <v>366</v>
      </c>
      <c r="F2205" t="s">
        <v>304</v>
      </c>
      <c r="G2205">
        <v>6.1308400000000001</v>
      </c>
      <c r="H2205">
        <v>116.132743</v>
      </c>
      <c r="I2205" t="s">
        <v>2912</v>
      </c>
      <c r="J2205" t="s">
        <v>49</v>
      </c>
      <c r="K2205" s="5" t="s">
        <v>2923</v>
      </c>
      <c r="L2205" t="s">
        <v>226</v>
      </c>
      <c r="M2205" s="5" t="s">
        <v>227</v>
      </c>
      <c r="N2205" t="s">
        <v>226</v>
      </c>
      <c r="O2205" t="s">
        <v>378</v>
      </c>
      <c r="S2205">
        <v>25</v>
      </c>
      <c r="T2205">
        <v>30.75</v>
      </c>
      <c r="V2205">
        <v>30.75</v>
      </c>
      <c r="Z2205">
        <v>18.45</v>
      </c>
      <c r="AA2205">
        <v>18.45</v>
      </c>
      <c r="AB2205">
        <v>0</v>
      </c>
      <c r="AM2205">
        <v>25</v>
      </c>
      <c r="AO2205">
        <v>1.413</v>
      </c>
    </row>
    <row r="2206" spans="1:43">
      <c r="A2206" t="s">
        <v>368</v>
      </c>
      <c r="B2206" t="s">
        <v>367</v>
      </c>
      <c r="D2206">
        <v>2020</v>
      </c>
      <c r="E2206" t="s">
        <v>366</v>
      </c>
      <c r="F2206" t="s">
        <v>304</v>
      </c>
      <c r="G2206">
        <v>6.1280239999999999</v>
      </c>
      <c r="H2206">
        <v>116.128924</v>
      </c>
      <c r="I2206" t="s">
        <v>2912</v>
      </c>
      <c r="J2206" t="s">
        <v>49</v>
      </c>
      <c r="K2206" s="5" t="s">
        <v>2923</v>
      </c>
      <c r="L2206" t="s">
        <v>226</v>
      </c>
      <c r="M2206" s="5" t="s">
        <v>227</v>
      </c>
      <c r="N2206" t="s">
        <v>226</v>
      </c>
      <c r="O2206" t="s">
        <v>377</v>
      </c>
      <c r="S2206">
        <v>25</v>
      </c>
      <c r="T2206">
        <v>24.33</v>
      </c>
      <c r="V2206">
        <v>24.33</v>
      </c>
      <c r="Z2206">
        <v>14.6</v>
      </c>
      <c r="AA2206">
        <v>14.6</v>
      </c>
      <c r="AB2206">
        <v>0</v>
      </c>
      <c r="AM2206">
        <v>25</v>
      </c>
      <c r="AO2206">
        <v>1.413</v>
      </c>
    </row>
    <row r="2207" spans="1:43">
      <c r="A2207" t="s">
        <v>368</v>
      </c>
      <c r="B2207" t="s">
        <v>367</v>
      </c>
      <c r="D2207">
        <v>2020</v>
      </c>
      <c r="E2207" t="s">
        <v>366</v>
      </c>
      <c r="F2207" t="s">
        <v>304</v>
      </c>
      <c r="G2207">
        <v>6.1242479999999997</v>
      </c>
      <c r="H2207">
        <v>116.122862</v>
      </c>
      <c r="I2207" t="s">
        <v>2912</v>
      </c>
      <c r="J2207" t="s">
        <v>49</v>
      </c>
      <c r="K2207" s="5" t="s">
        <v>2923</v>
      </c>
      <c r="L2207" t="s">
        <v>226</v>
      </c>
      <c r="M2207" s="5" t="s">
        <v>227</v>
      </c>
      <c r="N2207" t="s">
        <v>226</v>
      </c>
      <c r="O2207" t="s">
        <v>376</v>
      </c>
      <c r="S2207">
        <v>25</v>
      </c>
      <c r="T2207">
        <v>43.5</v>
      </c>
      <c r="V2207">
        <v>26.5</v>
      </c>
      <c r="X2207">
        <v>17</v>
      </c>
      <c r="Z2207">
        <v>26.1</v>
      </c>
      <c r="AA2207">
        <v>15.9</v>
      </c>
      <c r="AB2207">
        <v>10.199999999999999</v>
      </c>
      <c r="AM2207">
        <v>25</v>
      </c>
      <c r="AO2207">
        <v>1.4179999999999999</v>
      </c>
    </row>
    <row r="2208" spans="1:43">
      <c r="A2208" t="s">
        <v>368</v>
      </c>
      <c r="B2208" t="s">
        <v>367</v>
      </c>
      <c r="D2208">
        <v>2020</v>
      </c>
      <c r="E2208" t="s">
        <v>366</v>
      </c>
      <c r="F2208" t="s">
        <v>304</v>
      </c>
      <c r="G2208">
        <v>6.1200659999999996</v>
      </c>
      <c r="H2208">
        <v>116.125727</v>
      </c>
      <c r="I2208" t="s">
        <v>2912</v>
      </c>
      <c r="J2208" t="s">
        <v>49</v>
      </c>
      <c r="K2208" s="5" t="s">
        <v>2923</v>
      </c>
      <c r="L2208" t="s">
        <v>226</v>
      </c>
      <c r="M2208" s="5" t="s">
        <v>227</v>
      </c>
      <c r="N2208" t="s">
        <v>226</v>
      </c>
      <c r="O2208" t="s">
        <v>375</v>
      </c>
      <c r="S2208">
        <v>25</v>
      </c>
      <c r="T2208">
        <v>155.83000000000001</v>
      </c>
      <c r="V2208">
        <v>136.33000000000001</v>
      </c>
      <c r="X2208">
        <v>19.5</v>
      </c>
      <c r="Z2208">
        <v>93.5</v>
      </c>
      <c r="AA2208">
        <v>81.8</v>
      </c>
      <c r="AB2208">
        <v>11.7</v>
      </c>
      <c r="AM2208">
        <v>25</v>
      </c>
      <c r="AO2208">
        <v>1.0169999999999999</v>
      </c>
    </row>
    <row r="2209" spans="1:41">
      <c r="A2209" t="s">
        <v>368</v>
      </c>
      <c r="B2209" t="s">
        <v>367</v>
      </c>
      <c r="D2209">
        <v>2020</v>
      </c>
      <c r="E2209" t="s">
        <v>366</v>
      </c>
      <c r="F2209" t="s">
        <v>304</v>
      </c>
      <c r="G2209">
        <v>6.1296309999999998</v>
      </c>
      <c r="H2209">
        <v>116.13912500000001</v>
      </c>
      <c r="I2209" t="s">
        <v>2912</v>
      </c>
      <c r="J2209" t="s">
        <v>49</v>
      </c>
      <c r="K2209" s="5" t="s">
        <v>2923</v>
      </c>
      <c r="L2209" t="s">
        <v>226</v>
      </c>
      <c r="M2209" s="5" t="s">
        <v>227</v>
      </c>
      <c r="N2209" t="s">
        <v>226</v>
      </c>
      <c r="O2209" t="s">
        <v>374</v>
      </c>
      <c r="S2209">
        <v>25</v>
      </c>
      <c r="T2209">
        <v>33.33</v>
      </c>
      <c r="V2209">
        <v>14.33</v>
      </c>
      <c r="X2209">
        <v>19</v>
      </c>
      <c r="Z2209">
        <v>20</v>
      </c>
      <c r="AA2209">
        <v>8.6</v>
      </c>
      <c r="AB2209">
        <v>11.4</v>
      </c>
      <c r="AM2209">
        <v>25</v>
      </c>
      <c r="AO2209">
        <v>1.377</v>
      </c>
    </row>
    <row r="2210" spans="1:41">
      <c r="A2210" t="s">
        <v>368</v>
      </c>
      <c r="B2210" t="s">
        <v>367</v>
      </c>
      <c r="D2210">
        <v>2020</v>
      </c>
      <c r="E2210" t="s">
        <v>366</v>
      </c>
      <c r="F2210" t="s">
        <v>304</v>
      </c>
      <c r="G2210">
        <v>6.1390580000000003</v>
      </c>
      <c r="H2210">
        <v>116.147407</v>
      </c>
      <c r="I2210" t="s">
        <v>2912</v>
      </c>
      <c r="J2210" t="s">
        <v>49</v>
      </c>
      <c r="K2210" s="5" t="s">
        <v>2923</v>
      </c>
      <c r="L2210" t="s">
        <v>226</v>
      </c>
      <c r="M2210" s="5" t="s">
        <v>227</v>
      </c>
      <c r="N2210" t="s">
        <v>226</v>
      </c>
      <c r="O2210" t="s">
        <v>373</v>
      </c>
      <c r="S2210">
        <v>25</v>
      </c>
      <c r="T2210">
        <v>82.67</v>
      </c>
      <c r="V2210">
        <v>62.67</v>
      </c>
      <c r="X2210">
        <v>20</v>
      </c>
      <c r="Z2210">
        <v>49.6</v>
      </c>
      <c r="AA2210">
        <v>37.6</v>
      </c>
      <c r="AB2210">
        <v>12</v>
      </c>
      <c r="AM2210">
        <v>25</v>
      </c>
      <c r="AO2210">
        <v>1.17</v>
      </c>
    </row>
    <row r="2211" spans="1:41">
      <c r="A2211" t="s">
        <v>368</v>
      </c>
      <c r="B2211" t="s">
        <v>367</v>
      </c>
      <c r="D2211">
        <v>2020</v>
      </c>
      <c r="E2211" t="s">
        <v>366</v>
      </c>
      <c r="F2211" t="s">
        <v>304</v>
      </c>
      <c r="G2211">
        <v>6.1361790000000003</v>
      </c>
      <c r="H2211">
        <v>116.15927499999999</v>
      </c>
      <c r="I2211" t="s">
        <v>2912</v>
      </c>
      <c r="J2211" t="s">
        <v>49</v>
      </c>
      <c r="K2211" s="5" t="s">
        <v>2923</v>
      </c>
      <c r="L2211" t="s">
        <v>226</v>
      </c>
      <c r="M2211" s="5" t="s">
        <v>227</v>
      </c>
      <c r="N2211" t="s">
        <v>226</v>
      </c>
      <c r="O2211" t="s">
        <v>372</v>
      </c>
      <c r="S2211">
        <v>25</v>
      </c>
      <c r="T2211">
        <v>126</v>
      </c>
      <c r="V2211">
        <v>108</v>
      </c>
      <c r="X2211">
        <v>18</v>
      </c>
      <c r="Z2211">
        <v>75.599999999999994</v>
      </c>
      <c r="AA2211">
        <v>64.8</v>
      </c>
      <c r="AB2211">
        <v>10.8</v>
      </c>
      <c r="AM2211">
        <v>25</v>
      </c>
      <c r="AO2211">
        <v>1.147</v>
      </c>
    </row>
    <row r="2212" spans="1:41">
      <c r="A2212" t="s">
        <v>368</v>
      </c>
      <c r="B2212" t="s">
        <v>367</v>
      </c>
      <c r="D2212">
        <v>2020</v>
      </c>
      <c r="E2212" t="s">
        <v>366</v>
      </c>
      <c r="F2212" t="s">
        <v>304</v>
      </c>
      <c r="G2212">
        <v>6.1310479999999998</v>
      </c>
      <c r="H2212">
        <v>116.162209</v>
      </c>
      <c r="I2212" t="s">
        <v>2912</v>
      </c>
      <c r="J2212" t="s">
        <v>49</v>
      </c>
      <c r="K2212" s="5" t="s">
        <v>2923</v>
      </c>
      <c r="L2212" t="s">
        <v>226</v>
      </c>
      <c r="M2212" s="5" t="s">
        <v>227</v>
      </c>
      <c r="N2212" t="s">
        <v>226</v>
      </c>
      <c r="O2212" t="s">
        <v>371</v>
      </c>
      <c r="S2212">
        <v>25</v>
      </c>
      <c r="T2212">
        <v>351.33</v>
      </c>
      <c r="V2212">
        <v>314.33</v>
      </c>
      <c r="X2212">
        <v>37</v>
      </c>
      <c r="Z2212">
        <v>210.8</v>
      </c>
      <c r="AA2212">
        <v>188.6</v>
      </c>
      <c r="AB2212">
        <v>22.2</v>
      </c>
      <c r="AM2212">
        <v>25</v>
      </c>
      <c r="AO2212">
        <v>0.67300000000000004</v>
      </c>
    </row>
    <row r="2213" spans="1:41">
      <c r="A2213" t="s">
        <v>368</v>
      </c>
      <c r="B2213" t="s">
        <v>367</v>
      </c>
      <c r="D2213">
        <v>2020</v>
      </c>
      <c r="E2213" t="s">
        <v>366</v>
      </c>
      <c r="F2213" t="s">
        <v>304</v>
      </c>
      <c r="G2213">
        <v>6.1288609999999997</v>
      </c>
      <c r="H2213">
        <v>116.162649</v>
      </c>
      <c r="I2213" t="s">
        <v>2912</v>
      </c>
      <c r="J2213" t="s">
        <v>49</v>
      </c>
      <c r="K2213" s="5" t="s">
        <v>2923</v>
      </c>
      <c r="L2213" t="s">
        <v>226</v>
      </c>
      <c r="M2213" s="5" t="s">
        <v>227</v>
      </c>
      <c r="N2213" t="s">
        <v>226</v>
      </c>
      <c r="O2213" t="s">
        <v>370</v>
      </c>
      <c r="S2213">
        <v>25</v>
      </c>
      <c r="T2213">
        <v>348.67</v>
      </c>
      <c r="V2213">
        <v>311.67</v>
      </c>
      <c r="X2213">
        <v>37</v>
      </c>
      <c r="Z2213">
        <v>209.2</v>
      </c>
      <c r="AA2213">
        <v>187</v>
      </c>
      <c r="AB2213">
        <v>22.2</v>
      </c>
      <c r="AM2213">
        <v>25</v>
      </c>
      <c r="AO2213">
        <v>0.54700000000000004</v>
      </c>
    </row>
    <row r="2214" spans="1:41">
      <c r="A2214" t="s">
        <v>368</v>
      </c>
      <c r="B2214" t="s">
        <v>367</v>
      </c>
      <c r="D2214">
        <v>2020</v>
      </c>
      <c r="E2214" t="s">
        <v>366</v>
      </c>
      <c r="F2214" t="s">
        <v>304</v>
      </c>
      <c r="G2214">
        <v>6.1273140000000001</v>
      </c>
      <c r="H2214">
        <v>116.165091</v>
      </c>
      <c r="I2214" t="s">
        <v>2912</v>
      </c>
      <c r="J2214" t="s">
        <v>49</v>
      </c>
      <c r="K2214" s="5" t="s">
        <v>2923</v>
      </c>
      <c r="L2214" t="s">
        <v>226</v>
      </c>
      <c r="M2214" s="5" t="s">
        <v>227</v>
      </c>
      <c r="N2214" t="s">
        <v>226</v>
      </c>
      <c r="O2214" t="s">
        <v>369</v>
      </c>
      <c r="S2214">
        <v>25</v>
      </c>
      <c r="T2214">
        <v>322</v>
      </c>
      <c r="V2214">
        <v>285</v>
      </c>
      <c r="X2214">
        <v>37</v>
      </c>
      <c r="Z2214">
        <v>193.2</v>
      </c>
      <c r="AA2214">
        <v>171</v>
      </c>
      <c r="AB2214">
        <v>22.2</v>
      </c>
      <c r="AM2214">
        <v>25</v>
      </c>
      <c r="AO2214">
        <v>0.65700000000000003</v>
      </c>
    </row>
    <row r="2215" spans="1:41">
      <c r="A2215" t="s">
        <v>368</v>
      </c>
      <c r="B2215" t="s">
        <v>367</v>
      </c>
      <c r="D2215">
        <v>2020</v>
      </c>
      <c r="E2215" t="s">
        <v>366</v>
      </c>
      <c r="F2215" t="s">
        <v>304</v>
      </c>
      <c r="G2215">
        <v>6.1286709999999998</v>
      </c>
      <c r="H2215">
        <v>116.166234</v>
      </c>
      <c r="I2215" t="s">
        <v>2912</v>
      </c>
      <c r="J2215" t="s">
        <v>49</v>
      </c>
      <c r="K2215" s="5" t="s">
        <v>2923</v>
      </c>
      <c r="L2215" t="s">
        <v>226</v>
      </c>
      <c r="M2215" s="5" t="s">
        <v>227</v>
      </c>
      <c r="N2215" t="s">
        <v>226</v>
      </c>
      <c r="O2215" t="s">
        <v>365</v>
      </c>
      <c r="S2215">
        <v>25</v>
      </c>
      <c r="T2215">
        <v>244.67</v>
      </c>
      <c r="V2215">
        <v>225.67</v>
      </c>
      <c r="X2215">
        <v>19</v>
      </c>
      <c r="Z2215">
        <v>146.80000000000001</v>
      </c>
      <c r="AA2215">
        <v>135.4</v>
      </c>
      <c r="AB2215">
        <v>11.4</v>
      </c>
      <c r="AM2215">
        <v>25</v>
      </c>
      <c r="AO2215">
        <v>0.8</v>
      </c>
    </row>
    <row r="2216" spans="1:41">
      <c r="A2216" t="s">
        <v>350</v>
      </c>
      <c r="B2216" t="s">
        <v>349</v>
      </c>
      <c r="D2216">
        <v>2021</v>
      </c>
      <c r="E2216" t="s">
        <v>348</v>
      </c>
      <c r="F2216" t="s">
        <v>304</v>
      </c>
      <c r="G2216">
        <v>5.3898000000000001</v>
      </c>
      <c r="H2216">
        <v>100.33450000000001</v>
      </c>
      <c r="I2216" t="s">
        <v>88</v>
      </c>
      <c r="J2216" t="s">
        <v>49</v>
      </c>
      <c r="K2216" s="5" t="s">
        <v>2923</v>
      </c>
      <c r="L2216" t="s">
        <v>226</v>
      </c>
      <c r="M2216" s="5" t="s">
        <v>227</v>
      </c>
      <c r="N2216" t="s">
        <v>226</v>
      </c>
      <c r="O2216" t="s">
        <v>364</v>
      </c>
      <c r="S2216">
        <v>50</v>
      </c>
      <c r="T2216">
        <v>43.79</v>
      </c>
      <c r="U2216">
        <v>0.57999999999999996</v>
      </c>
      <c r="V2216">
        <v>27.94</v>
      </c>
      <c r="W2216">
        <v>0.37</v>
      </c>
      <c r="X2216">
        <v>15.855</v>
      </c>
      <c r="Y2216">
        <v>0.21</v>
      </c>
      <c r="Z2216">
        <v>13.14</v>
      </c>
      <c r="AA2216">
        <v>8.3800000000000008</v>
      </c>
      <c r="AB2216">
        <v>4.76</v>
      </c>
      <c r="AC2216">
        <v>26.27</v>
      </c>
      <c r="AD2216">
        <v>16.760000000000002</v>
      </c>
      <c r="AE2216">
        <v>9.51</v>
      </c>
      <c r="AF2216">
        <v>43.79</v>
      </c>
      <c r="AG2216">
        <v>27.94</v>
      </c>
      <c r="AH2216">
        <v>15.86</v>
      </c>
      <c r="AM2216">
        <v>50</v>
      </c>
      <c r="AO2216">
        <v>1.51</v>
      </c>
    </row>
    <row r="2217" spans="1:41">
      <c r="A2217" t="s">
        <v>350</v>
      </c>
      <c r="B2217" t="s">
        <v>349</v>
      </c>
      <c r="D2217">
        <v>2021</v>
      </c>
      <c r="E2217" t="s">
        <v>348</v>
      </c>
      <c r="F2217" t="s">
        <v>304</v>
      </c>
      <c r="G2217">
        <v>5.3905000000000003</v>
      </c>
      <c r="H2217">
        <v>100.3348</v>
      </c>
      <c r="I2217" t="s">
        <v>88</v>
      </c>
      <c r="J2217" t="s">
        <v>49</v>
      </c>
      <c r="K2217" s="5" t="s">
        <v>2923</v>
      </c>
      <c r="L2217" t="s">
        <v>226</v>
      </c>
      <c r="M2217" s="5" t="s">
        <v>227</v>
      </c>
      <c r="N2217" t="s">
        <v>226</v>
      </c>
      <c r="O2217" t="s">
        <v>363</v>
      </c>
      <c r="S2217">
        <v>50</v>
      </c>
      <c r="T2217">
        <v>49.3</v>
      </c>
      <c r="U2217">
        <v>0.68</v>
      </c>
      <c r="V2217">
        <v>33.35</v>
      </c>
      <c r="W2217">
        <v>0.46</v>
      </c>
      <c r="X2217">
        <v>15.95</v>
      </c>
      <c r="Y2217">
        <v>0.22</v>
      </c>
      <c r="Z2217">
        <v>14.79</v>
      </c>
      <c r="AA2217">
        <v>10.01</v>
      </c>
      <c r="AB2217">
        <v>4.79</v>
      </c>
      <c r="AC2217">
        <v>29.58</v>
      </c>
      <c r="AD2217">
        <v>20.010000000000002</v>
      </c>
      <c r="AE2217">
        <v>9.57</v>
      </c>
      <c r="AF2217">
        <v>49.3</v>
      </c>
      <c r="AG2217">
        <v>33.35</v>
      </c>
      <c r="AH2217">
        <v>15.95</v>
      </c>
      <c r="AM2217">
        <v>50</v>
      </c>
      <c r="AO2217">
        <v>1.45</v>
      </c>
    </row>
    <row r="2218" spans="1:41">
      <c r="A2218" t="s">
        <v>350</v>
      </c>
      <c r="B2218" t="s">
        <v>349</v>
      </c>
      <c r="D2218">
        <v>2021</v>
      </c>
      <c r="E2218" t="s">
        <v>348</v>
      </c>
      <c r="F2218" t="s">
        <v>304</v>
      </c>
      <c r="G2218">
        <v>5.3912000000000004</v>
      </c>
      <c r="H2218">
        <v>100.3351</v>
      </c>
      <c r="I2218" t="s">
        <v>88</v>
      </c>
      <c r="J2218" t="s">
        <v>49</v>
      </c>
      <c r="K2218" s="5" t="s">
        <v>2923</v>
      </c>
      <c r="L2218" t="s">
        <v>226</v>
      </c>
      <c r="M2218" s="5" t="s">
        <v>227</v>
      </c>
      <c r="N2218" t="s">
        <v>226</v>
      </c>
      <c r="O2218" t="s">
        <v>362</v>
      </c>
      <c r="S2218">
        <v>50</v>
      </c>
      <c r="T2218">
        <v>54.61</v>
      </c>
      <c r="U2218">
        <v>0.86</v>
      </c>
      <c r="V2218">
        <v>37.47</v>
      </c>
      <c r="W2218">
        <v>0.59</v>
      </c>
      <c r="X2218">
        <v>17.145</v>
      </c>
      <c r="Y2218">
        <v>0.27</v>
      </c>
      <c r="Z2218">
        <v>16.38</v>
      </c>
      <c r="AA2218">
        <v>11.24</v>
      </c>
      <c r="AB2218">
        <v>5.14</v>
      </c>
      <c r="AC2218">
        <v>32.770000000000003</v>
      </c>
      <c r="AD2218">
        <v>22.48</v>
      </c>
      <c r="AE2218">
        <v>10.29</v>
      </c>
      <c r="AF2218">
        <v>54.61</v>
      </c>
      <c r="AG2218">
        <v>37.47</v>
      </c>
      <c r="AH2218">
        <v>17.149999999999999</v>
      </c>
      <c r="AM2218">
        <v>50</v>
      </c>
      <c r="AO2218">
        <v>1.27</v>
      </c>
    </row>
    <row r="2219" spans="1:41">
      <c r="A2219" t="s">
        <v>350</v>
      </c>
      <c r="B2219" t="s">
        <v>349</v>
      </c>
      <c r="D2219">
        <v>2021</v>
      </c>
      <c r="E2219" t="s">
        <v>348</v>
      </c>
      <c r="F2219" t="s">
        <v>304</v>
      </c>
      <c r="G2219">
        <v>5.3916000000000004</v>
      </c>
      <c r="H2219">
        <v>100.3347</v>
      </c>
      <c r="I2219" t="s">
        <v>88</v>
      </c>
      <c r="J2219" t="s">
        <v>49</v>
      </c>
      <c r="K2219" s="5" t="s">
        <v>2923</v>
      </c>
      <c r="L2219" t="s">
        <v>226</v>
      </c>
      <c r="M2219" s="5" t="s">
        <v>227</v>
      </c>
      <c r="N2219" t="s">
        <v>226</v>
      </c>
      <c r="O2219" t="s">
        <v>361</v>
      </c>
      <c r="S2219">
        <v>50</v>
      </c>
      <c r="T2219">
        <v>49.7</v>
      </c>
      <c r="U2219">
        <v>0.71</v>
      </c>
      <c r="V2219">
        <v>32.9</v>
      </c>
      <c r="W2219">
        <v>0.47</v>
      </c>
      <c r="X2219">
        <v>16.8</v>
      </c>
      <c r="Y2219">
        <v>0.24</v>
      </c>
      <c r="Z2219">
        <v>14.91</v>
      </c>
      <c r="AA2219">
        <v>9.8699999999999992</v>
      </c>
      <c r="AB2219">
        <v>5.04</v>
      </c>
      <c r="AC2219">
        <v>29.82</v>
      </c>
      <c r="AD2219">
        <v>19.739999999999998</v>
      </c>
      <c r="AE2219">
        <v>10.08</v>
      </c>
      <c r="AF2219">
        <v>49.7</v>
      </c>
      <c r="AG2219">
        <v>32.9</v>
      </c>
      <c r="AH2219">
        <v>16.8</v>
      </c>
      <c r="AM2219">
        <v>50</v>
      </c>
      <c r="AO2219">
        <v>1.4</v>
      </c>
    </row>
    <row r="2220" spans="1:41">
      <c r="A2220" t="s">
        <v>350</v>
      </c>
      <c r="B2220" t="s">
        <v>349</v>
      </c>
      <c r="D2220">
        <v>2021</v>
      </c>
      <c r="E2220" t="s">
        <v>348</v>
      </c>
      <c r="F2220" t="s">
        <v>304</v>
      </c>
      <c r="G2220">
        <v>5.3912000000000004</v>
      </c>
      <c r="H2220">
        <v>100.3339</v>
      </c>
      <c r="I2220" t="s">
        <v>88</v>
      </c>
      <c r="J2220" t="s">
        <v>49</v>
      </c>
      <c r="K2220" s="5" t="s">
        <v>2923</v>
      </c>
      <c r="L2220" t="s">
        <v>226</v>
      </c>
      <c r="M2220" s="5" t="s">
        <v>227</v>
      </c>
      <c r="N2220" t="s">
        <v>226</v>
      </c>
      <c r="O2220" t="s">
        <v>360</v>
      </c>
      <c r="S2220">
        <v>50</v>
      </c>
      <c r="T2220">
        <v>47.25</v>
      </c>
      <c r="U2220">
        <v>0.63</v>
      </c>
      <c r="V2220">
        <v>30</v>
      </c>
      <c r="W2220">
        <v>0.4</v>
      </c>
      <c r="X2220">
        <v>17.25</v>
      </c>
      <c r="Y2220">
        <v>0.23</v>
      </c>
      <c r="Z2220">
        <v>14.18</v>
      </c>
      <c r="AA2220">
        <v>9</v>
      </c>
      <c r="AB2220">
        <v>5.18</v>
      </c>
      <c r="AC2220">
        <v>28.35</v>
      </c>
      <c r="AD2220">
        <v>18</v>
      </c>
      <c r="AE2220">
        <v>10.35</v>
      </c>
      <c r="AF2220">
        <v>47.25</v>
      </c>
      <c r="AG2220">
        <v>30</v>
      </c>
      <c r="AH2220">
        <v>17.25</v>
      </c>
      <c r="AM2220">
        <v>50</v>
      </c>
      <c r="AO2220">
        <v>1.5</v>
      </c>
    </row>
    <row r="2221" spans="1:41">
      <c r="A2221" t="s">
        <v>350</v>
      </c>
      <c r="B2221" t="s">
        <v>349</v>
      </c>
      <c r="D2221">
        <v>2021</v>
      </c>
      <c r="E2221" t="s">
        <v>348</v>
      </c>
      <c r="F2221" t="s">
        <v>304</v>
      </c>
      <c r="G2221">
        <v>5.3913000000000002</v>
      </c>
      <c r="H2221">
        <v>100.3344</v>
      </c>
      <c r="I2221" t="s">
        <v>88</v>
      </c>
      <c r="J2221" t="s">
        <v>49</v>
      </c>
      <c r="K2221" s="5" t="s">
        <v>2923</v>
      </c>
      <c r="L2221" t="s">
        <v>226</v>
      </c>
      <c r="M2221" s="5" t="s">
        <v>227</v>
      </c>
      <c r="N2221" t="s">
        <v>226</v>
      </c>
      <c r="O2221" t="s">
        <v>359</v>
      </c>
      <c r="S2221">
        <v>50</v>
      </c>
      <c r="T2221">
        <v>57.75</v>
      </c>
      <c r="U2221">
        <v>0.75</v>
      </c>
      <c r="V2221">
        <v>36.96</v>
      </c>
      <c r="W2221">
        <v>0.48</v>
      </c>
      <c r="X2221">
        <v>20.79</v>
      </c>
      <c r="Y2221">
        <v>0.27</v>
      </c>
      <c r="Z2221">
        <v>17.329999999999998</v>
      </c>
      <c r="AA2221">
        <v>11.09</v>
      </c>
      <c r="AB2221">
        <v>6.24</v>
      </c>
      <c r="AC2221">
        <v>34.65</v>
      </c>
      <c r="AD2221">
        <v>22.18</v>
      </c>
      <c r="AE2221">
        <v>12.47</v>
      </c>
      <c r="AF2221">
        <v>57.75</v>
      </c>
      <c r="AG2221">
        <v>36.96</v>
      </c>
      <c r="AH2221">
        <v>20.79</v>
      </c>
      <c r="AM2221">
        <v>50</v>
      </c>
      <c r="AO2221">
        <v>1.54</v>
      </c>
    </row>
    <row r="2222" spans="1:41">
      <c r="A2222" t="s">
        <v>350</v>
      </c>
      <c r="B2222" t="s">
        <v>349</v>
      </c>
      <c r="D2222">
        <v>2021</v>
      </c>
      <c r="E2222" t="s">
        <v>348</v>
      </c>
      <c r="F2222" t="s">
        <v>304</v>
      </c>
      <c r="G2222">
        <v>5.3917000000000002</v>
      </c>
      <c r="H2222">
        <v>100.33459999999999</v>
      </c>
      <c r="I2222" t="s">
        <v>88</v>
      </c>
      <c r="J2222" t="s">
        <v>49</v>
      </c>
      <c r="K2222" s="5" t="s">
        <v>2923</v>
      </c>
      <c r="L2222" t="s">
        <v>226</v>
      </c>
      <c r="M2222" s="5" t="s">
        <v>227</v>
      </c>
      <c r="N2222" t="s">
        <v>226</v>
      </c>
      <c r="O2222" t="s">
        <v>358</v>
      </c>
      <c r="S2222">
        <v>50</v>
      </c>
      <c r="T2222">
        <v>36.549999999999997</v>
      </c>
      <c r="U2222">
        <v>0.43</v>
      </c>
      <c r="V2222">
        <v>21.25</v>
      </c>
      <c r="W2222">
        <v>0.25</v>
      </c>
      <c r="X2222">
        <v>15.3</v>
      </c>
      <c r="Y2222">
        <v>0.18</v>
      </c>
      <c r="Z2222">
        <v>10.97</v>
      </c>
      <c r="AA2222">
        <v>6.38</v>
      </c>
      <c r="AB2222">
        <v>4.59</v>
      </c>
      <c r="AC2222">
        <v>21.93</v>
      </c>
      <c r="AD2222">
        <v>12.75</v>
      </c>
      <c r="AE2222">
        <v>9.18</v>
      </c>
      <c r="AF2222">
        <v>36.549999999999997</v>
      </c>
      <c r="AG2222">
        <v>21.25</v>
      </c>
      <c r="AH2222">
        <v>15.3</v>
      </c>
      <c r="AM2222">
        <v>50</v>
      </c>
      <c r="AO2222">
        <v>1.7</v>
      </c>
    </row>
    <row r="2223" spans="1:41">
      <c r="A2223" t="s">
        <v>350</v>
      </c>
      <c r="B2223" t="s">
        <v>349</v>
      </c>
      <c r="D2223">
        <v>2021</v>
      </c>
      <c r="E2223" t="s">
        <v>348</v>
      </c>
      <c r="F2223" t="s">
        <v>304</v>
      </c>
      <c r="G2223">
        <v>5.3903999999999996</v>
      </c>
      <c r="H2223">
        <v>100.3339</v>
      </c>
      <c r="I2223" t="s">
        <v>88</v>
      </c>
      <c r="J2223" t="s">
        <v>49</v>
      </c>
      <c r="K2223" s="5" t="s">
        <v>2923</v>
      </c>
      <c r="L2223" t="s">
        <v>226</v>
      </c>
      <c r="M2223" s="5" t="s">
        <v>227</v>
      </c>
      <c r="N2223" t="s">
        <v>226</v>
      </c>
      <c r="O2223" t="s">
        <v>357</v>
      </c>
      <c r="S2223">
        <v>50</v>
      </c>
      <c r="T2223">
        <v>27.2</v>
      </c>
      <c r="U2223">
        <v>0.34</v>
      </c>
      <c r="V2223">
        <v>12.8</v>
      </c>
      <c r="W2223">
        <v>0.16</v>
      </c>
      <c r="X2223">
        <v>14.4</v>
      </c>
      <c r="Y2223">
        <v>0.18</v>
      </c>
      <c r="Z2223">
        <v>8.16</v>
      </c>
      <c r="AA2223">
        <v>3.84</v>
      </c>
      <c r="AB2223">
        <v>4.32</v>
      </c>
      <c r="AC2223">
        <v>16.32</v>
      </c>
      <c r="AD2223">
        <v>7.68</v>
      </c>
      <c r="AE2223">
        <v>8.64</v>
      </c>
      <c r="AF2223">
        <v>27.2</v>
      </c>
      <c r="AG2223">
        <v>12.8</v>
      </c>
      <c r="AH2223">
        <v>14.4</v>
      </c>
      <c r="AM2223">
        <v>50</v>
      </c>
      <c r="AO2223">
        <v>1.6</v>
      </c>
    </row>
    <row r="2224" spans="1:41">
      <c r="A2224" t="s">
        <v>350</v>
      </c>
      <c r="B2224" t="s">
        <v>349</v>
      </c>
      <c r="D2224">
        <v>2021</v>
      </c>
      <c r="E2224" t="s">
        <v>348</v>
      </c>
      <c r="F2224" t="s">
        <v>304</v>
      </c>
      <c r="G2224">
        <v>5.3898000000000001</v>
      </c>
      <c r="H2224">
        <v>100.3344</v>
      </c>
      <c r="I2224" t="s">
        <v>88</v>
      </c>
      <c r="J2224" t="s">
        <v>49</v>
      </c>
      <c r="K2224" s="5" t="s">
        <v>2923</v>
      </c>
      <c r="L2224" t="s">
        <v>226</v>
      </c>
      <c r="M2224" s="5" t="s">
        <v>227</v>
      </c>
      <c r="N2224" t="s">
        <v>226</v>
      </c>
      <c r="O2224" t="s">
        <v>356</v>
      </c>
      <c r="S2224">
        <v>50</v>
      </c>
      <c r="T2224">
        <v>41.524999999999999</v>
      </c>
      <c r="U2224">
        <v>0.55000000000000004</v>
      </c>
      <c r="V2224">
        <v>26.43</v>
      </c>
      <c r="W2224">
        <v>0.35</v>
      </c>
      <c r="X2224">
        <v>15.1</v>
      </c>
      <c r="Y2224">
        <v>0.2</v>
      </c>
      <c r="Z2224">
        <v>12.46</v>
      </c>
      <c r="AA2224">
        <v>7.93</v>
      </c>
      <c r="AB2224">
        <v>4.53</v>
      </c>
      <c r="AC2224">
        <v>24.92</v>
      </c>
      <c r="AD2224">
        <v>15.86</v>
      </c>
      <c r="AE2224">
        <v>9.06</v>
      </c>
      <c r="AF2224">
        <v>41.53</v>
      </c>
      <c r="AG2224">
        <v>26.43</v>
      </c>
      <c r="AH2224">
        <v>15.1</v>
      </c>
      <c r="AM2224">
        <v>50</v>
      </c>
      <c r="AO2224">
        <v>1.51</v>
      </c>
    </row>
    <row r="2225" spans="1:44">
      <c r="A2225" t="s">
        <v>350</v>
      </c>
      <c r="B2225" t="s">
        <v>349</v>
      </c>
      <c r="D2225">
        <v>2021</v>
      </c>
      <c r="E2225" t="s">
        <v>348</v>
      </c>
      <c r="F2225" t="s">
        <v>304</v>
      </c>
      <c r="G2225">
        <v>5.3905000000000003</v>
      </c>
      <c r="H2225">
        <v>100.33459999999999</v>
      </c>
      <c r="I2225" t="s">
        <v>88</v>
      </c>
      <c r="J2225" t="s">
        <v>49</v>
      </c>
      <c r="K2225" s="5" t="s">
        <v>2923</v>
      </c>
      <c r="L2225" t="s">
        <v>226</v>
      </c>
      <c r="M2225" s="5" t="s">
        <v>227</v>
      </c>
      <c r="N2225" t="s">
        <v>226</v>
      </c>
      <c r="O2225" t="s">
        <v>355</v>
      </c>
      <c r="S2225">
        <v>50</v>
      </c>
      <c r="T2225">
        <v>48.575000000000003</v>
      </c>
      <c r="U2225">
        <v>0.67</v>
      </c>
      <c r="V2225">
        <v>31.9</v>
      </c>
      <c r="W2225">
        <v>0.44</v>
      </c>
      <c r="X2225">
        <v>16.675000000000001</v>
      </c>
      <c r="Y2225">
        <v>0.23</v>
      </c>
      <c r="Z2225">
        <v>14.57</v>
      </c>
      <c r="AA2225">
        <v>9.57</v>
      </c>
      <c r="AB2225">
        <v>5</v>
      </c>
      <c r="AC2225">
        <v>29.15</v>
      </c>
      <c r="AD2225">
        <v>19.14</v>
      </c>
      <c r="AE2225">
        <v>10.01</v>
      </c>
      <c r="AF2225">
        <v>48.58</v>
      </c>
      <c r="AG2225">
        <v>31.9</v>
      </c>
      <c r="AH2225">
        <v>16.68</v>
      </c>
      <c r="AM2225">
        <v>50</v>
      </c>
      <c r="AO2225">
        <v>1.45</v>
      </c>
    </row>
    <row r="2226" spans="1:44">
      <c r="A2226" t="s">
        <v>350</v>
      </c>
      <c r="B2226" t="s">
        <v>349</v>
      </c>
      <c r="D2226">
        <v>2021</v>
      </c>
      <c r="E2226" t="s">
        <v>348</v>
      </c>
      <c r="F2226" t="s">
        <v>304</v>
      </c>
      <c r="G2226">
        <v>5.3912000000000004</v>
      </c>
      <c r="H2226">
        <v>100.3349</v>
      </c>
      <c r="I2226" t="s">
        <v>88</v>
      </c>
      <c r="J2226" t="s">
        <v>49</v>
      </c>
      <c r="K2226" s="5" t="s">
        <v>2923</v>
      </c>
      <c r="L2226" t="s">
        <v>226</v>
      </c>
      <c r="M2226" s="5" t="s">
        <v>227</v>
      </c>
      <c r="N2226" t="s">
        <v>226</v>
      </c>
      <c r="O2226" t="s">
        <v>354</v>
      </c>
      <c r="S2226">
        <v>50</v>
      </c>
      <c r="T2226">
        <v>74.295000000000002</v>
      </c>
      <c r="U2226">
        <v>1.17</v>
      </c>
      <c r="V2226">
        <v>57.15</v>
      </c>
      <c r="W2226">
        <v>0.9</v>
      </c>
      <c r="X2226">
        <v>17.145</v>
      </c>
      <c r="Y2226">
        <v>0.27</v>
      </c>
      <c r="Z2226">
        <v>22.29</v>
      </c>
      <c r="AA2226">
        <v>17.149999999999999</v>
      </c>
      <c r="AB2226">
        <v>5.14</v>
      </c>
      <c r="AC2226">
        <v>44.58</v>
      </c>
      <c r="AD2226">
        <v>34.29</v>
      </c>
      <c r="AE2226">
        <v>10.29</v>
      </c>
      <c r="AF2226">
        <v>74.3</v>
      </c>
      <c r="AG2226">
        <v>57.15</v>
      </c>
      <c r="AH2226">
        <v>17.149999999999999</v>
      </c>
      <c r="AM2226">
        <v>50</v>
      </c>
      <c r="AO2226">
        <v>1.27</v>
      </c>
    </row>
    <row r="2227" spans="1:44">
      <c r="A2227" t="s">
        <v>350</v>
      </c>
      <c r="B2227" t="s">
        <v>349</v>
      </c>
      <c r="D2227">
        <v>2021</v>
      </c>
      <c r="E2227" t="s">
        <v>348</v>
      </c>
      <c r="F2227" t="s">
        <v>304</v>
      </c>
      <c r="G2227">
        <v>5.3916000000000004</v>
      </c>
      <c r="H2227">
        <v>100.33459999999999</v>
      </c>
      <c r="I2227" t="s">
        <v>88</v>
      </c>
      <c r="J2227" t="s">
        <v>49</v>
      </c>
      <c r="K2227" s="5" t="s">
        <v>2923</v>
      </c>
      <c r="L2227" t="s">
        <v>226</v>
      </c>
      <c r="M2227" s="5" t="s">
        <v>227</v>
      </c>
      <c r="N2227" t="s">
        <v>226</v>
      </c>
      <c r="O2227" t="s">
        <v>353</v>
      </c>
      <c r="S2227">
        <v>50</v>
      </c>
      <c r="T2227">
        <v>49</v>
      </c>
      <c r="U2227">
        <v>0.7</v>
      </c>
      <c r="V2227">
        <v>32.200000000000003</v>
      </c>
      <c r="W2227">
        <v>0.46</v>
      </c>
      <c r="X2227">
        <v>16.8</v>
      </c>
      <c r="Y2227">
        <v>0.24</v>
      </c>
      <c r="Z2227">
        <v>14.7</v>
      </c>
      <c r="AA2227">
        <v>9.66</v>
      </c>
      <c r="AB2227">
        <v>5.04</v>
      </c>
      <c r="AC2227">
        <v>29.4</v>
      </c>
      <c r="AD2227">
        <v>19.32</v>
      </c>
      <c r="AE2227">
        <v>10.08</v>
      </c>
      <c r="AF2227">
        <v>49</v>
      </c>
      <c r="AG2227">
        <v>32.200000000000003</v>
      </c>
      <c r="AH2227">
        <v>16.8</v>
      </c>
      <c r="AM2227">
        <v>50</v>
      </c>
      <c r="AO2227">
        <v>1.4</v>
      </c>
    </row>
    <row r="2228" spans="1:44">
      <c r="A2228" t="s">
        <v>350</v>
      </c>
      <c r="B2228" t="s">
        <v>349</v>
      </c>
      <c r="D2228">
        <v>2021</v>
      </c>
      <c r="E2228" t="s">
        <v>348</v>
      </c>
      <c r="F2228" t="s">
        <v>304</v>
      </c>
      <c r="G2228">
        <v>5.3912000000000004</v>
      </c>
      <c r="H2228">
        <v>100.3339</v>
      </c>
      <c r="I2228" t="s">
        <v>88</v>
      </c>
      <c r="J2228" t="s">
        <v>49</v>
      </c>
      <c r="K2228" s="5" t="s">
        <v>2923</v>
      </c>
      <c r="L2228" t="s">
        <v>226</v>
      </c>
      <c r="M2228" s="5" t="s">
        <v>227</v>
      </c>
      <c r="N2228" t="s">
        <v>226</v>
      </c>
      <c r="O2228" t="s">
        <v>352</v>
      </c>
      <c r="S2228">
        <v>50</v>
      </c>
      <c r="T2228">
        <v>36</v>
      </c>
      <c r="U2228">
        <v>0.48</v>
      </c>
      <c r="V2228">
        <v>21</v>
      </c>
      <c r="W2228">
        <v>0.28000000000000003</v>
      </c>
      <c r="X2228">
        <v>15</v>
      </c>
      <c r="Y2228">
        <v>0.2</v>
      </c>
      <c r="Z2228">
        <v>10.8</v>
      </c>
      <c r="AA2228">
        <v>6.3</v>
      </c>
      <c r="AB2228">
        <v>4.5</v>
      </c>
      <c r="AC2228">
        <v>21.6</v>
      </c>
      <c r="AD2228">
        <v>12.6</v>
      </c>
      <c r="AE2228">
        <v>9</v>
      </c>
      <c r="AF2228">
        <v>36</v>
      </c>
      <c r="AG2228">
        <v>21</v>
      </c>
      <c r="AH2228">
        <v>15</v>
      </c>
      <c r="AM2228">
        <v>50</v>
      </c>
      <c r="AO2228">
        <v>1.5</v>
      </c>
    </row>
    <row r="2229" spans="1:44">
      <c r="A2229" t="s">
        <v>350</v>
      </c>
      <c r="B2229" t="s">
        <v>349</v>
      </c>
      <c r="D2229">
        <v>2021</v>
      </c>
      <c r="E2229" t="s">
        <v>348</v>
      </c>
      <c r="F2229" t="s">
        <v>304</v>
      </c>
      <c r="G2229">
        <v>5.3913000000000002</v>
      </c>
      <c r="H2229">
        <v>100.33450000000001</v>
      </c>
      <c r="I2229" t="s">
        <v>88</v>
      </c>
      <c r="J2229" t="s">
        <v>49</v>
      </c>
      <c r="K2229" s="5" t="s">
        <v>2923</v>
      </c>
      <c r="L2229" t="s">
        <v>226</v>
      </c>
      <c r="M2229" s="5" t="s">
        <v>227</v>
      </c>
      <c r="N2229" t="s">
        <v>226</v>
      </c>
      <c r="O2229" t="s">
        <v>351</v>
      </c>
      <c r="S2229">
        <v>50</v>
      </c>
      <c r="T2229">
        <v>36.96</v>
      </c>
      <c r="U2229">
        <v>0.48</v>
      </c>
      <c r="V2229">
        <v>23.1</v>
      </c>
      <c r="W2229">
        <v>0.3</v>
      </c>
      <c r="X2229">
        <v>13.86</v>
      </c>
      <c r="Y2229">
        <v>0.18</v>
      </c>
      <c r="Z2229">
        <v>11.09</v>
      </c>
      <c r="AA2229">
        <v>6.93</v>
      </c>
      <c r="AB2229">
        <v>4.16</v>
      </c>
      <c r="AC2229">
        <v>22.18</v>
      </c>
      <c r="AD2229">
        <v>13.86</v>
      </c>
      <c r="AE2229">
        <v>8.32</v>
      </c>
      <c r="AF2229">
        <v>36.96</v>
      </c>
      <c r="AG2229">
        <v>23.1</v>
      </c>
      <c r="AH2229">
        <v>13.86</v>
      </c>
      <c r="AM2229">
        <v>50</v>
      </c>
      <c r="AO2229">
        <v>1.54</v>
      </c>
    </row>
    <row r="2230" spans="1:44">
      <c r="A2230" t="s">
        <v>350</v>
      </c>
      <c r="B2230" t="s">
        <v>349</v>
      </c>
      <c r="D2230">
        <v>2021</v>
      </c>
      <c r="E2230" t="s">
        <v>348</v>
      </c>
      <c r="F2230" t="s">
        <v>304</v>
      </c>
      <c r="G2230">
        <v>5.3917000000000002</v>
      </c>
      <c r="H2230">
        <v>100.33459999999999</v>
      </c>
      <c r="I2230" t="s">
        <v>88</v>
      </c>
      <c r="J2230" t="s">
        <v>49</v>
      </c>
      <c r="K2230" s="5" t="s">
        <v>2923</v>
      </c>
      <c r="L2230" t="s">
        <v>226</v>
      </c>
      <c r="M2230" s="5" t="s">
        <v>227</v>
      </c>
      <c r="N2230" t="s">
        <v>226</v>
      </c>
      <c r="O2230" t="s">
        <v>347</v>
      </c>
      <c r="S2230">
        <v>50</v>
      </c>
      <c r="T2230">
        <v>36.549999999999997</v>
      </c>
      <c r="U2230">
        <v>0.43</v>
      </c>
      <c r="V2230">
        <v>19.55</v>
      </c>
      <c r="W2230">
        <v>0.23</v>
      </c>
      <c r="X2230">
        <v>17</v>
      </c>
      <c r="Y2230">
        <v>0.2</v>
      </c>
      <c r="Z2230">
        <v>10.97</v>
      </c>
      <c r="AA2230">
        <v>5.87</v>
      </c>
      <c r="AB2230">
        <v>5.0999999999999996</v>
      </c>
      <c r="AC2230">
        <v>21.93</v>
      </c>
      <c r="AD2230">
        <v>11.73</v>
      </c>
      <c r="AE2230">
        <v>10.199999999999999</v>
      </c>
      <c r="AF2230">
        <v>36.549999999999997</v>
      </c>
      <c r="AG2230">
        <v>19.55</v>
      </c>
      <c r="AH2230">
        <v>17</v>
      </c>
      <c r="AM2230">
        <v>50</v>
      </c>
      <c r="AO2230">
        <v>1.7</v>
      </c>
    </row>
    <row r="2231" spans="1:44">
      <c r="A2231" t="s">
        <v>341</v>
      </c>
      <c r="B2231" t="s">
        <v>340</v>
      </c>
      <c r="D2231">
        <v>2017</v>
      </c>
      <c r="E2231" t="s">
        <v>339</v>
      </c>
      <c r="F2231" t="s">
        <v>204</v>
      </c>
      <c r="G2231">
        <v>9.4847138900000001</v>
      </c>
      <c r="H2231">
        <v>78.901022220000002</v>
      </c>
      <c r="I2231" t="s">
        <v>96</v>
      </c>
      <c r="J2231" t="s">
        <v>155</v>
      </c>
      <c r="K2231" t="s">
        <v>2923</v>
      </c>
      <c r="L2231" t="s">
        <v>226</v>
      </c>
      <c r="M2231" s="5" t="s">
        <v>227</v>
      </c>
      <c r="N2231" t="s">
        <v>226</v>
      </c>
      <c r="O2231" t="s">
        <v>338</v>
      </c>
      <c r="S2231">
        <v>60</v>
      </c>
      <c r="V2231">
        <v>75.89</v>
      </c>
      <c r="W2231">
        <v>0.93</v>
      </c>
      <c r="AA2231">
        <v>18.972000000000001</v>
      </c>
      <c r="AD2231">
        <v>37.944000000000003</v>
      </c>
      <c r="AG2231">
        <v>63.24</v>
      </c>
      <c r="AM2231">
        <v>60</v>
      </c>
      <c r="AO2231">
        <v>1.36</v>
      </c>
    </row>
    <row r="2232" spans="1:44">
      <c r="A2232" t="s">
        <v>587</v>
      </c>
      <c r="B2232" t="s">
        <v>586</v>
      </c>
      <c r="D2232">
        <v>2015</v>
      </c>
      <c r="E2232" t="s">
        <v>608</v>
      </c>
      <c r="F2232" t="s">
        <v>235</v>
      </c>
      <c r="G2232">
        <v>24.365200000000002</v>
      </c>
      <c r="H2232">
        <v>124.25020000000001</v>
      </c>
      <c r="I2232" t="s">
        <v>2912</v>
      </c>
      <c r="J2232" t="s">
        <v>64</v>
      </c>
      <c r="K2232" s="5" t="s">
        <v>2923</v>
      </c>
      <c r="L2232" t="s">
        <v>226</v>
      </c>
      <c r="M2232" s="5" t="s">
        <v>227</v>
      </c>
      <c r="N2232" t="s">
        <v>226</v>
      </c>
      <c r="S2232">
        <v>95</v>
      </c>
      <c r="V2232">
        <v>33.11</v>
      </c>
      <c r="AA2232">
        <v>4.97</v>
      </c>
      <c r="AD2232">
        <v>11.19</v>
      </c>
      <c r="AG2232">
        <v>19.11</v>
      </c>
      <c r="AM2232">
        <v>95</v>
      </c>
      <c r="AO2232">
        <v>1.3340000000000001</v>
      </c>
    </row>
    <row r="2233" spans="1:44">
      <c r="A2233" t="s">
        <v>587</v>
      </c>
      <c r="B2233" t="s">
        <v>586</v>
      </c>
      <c r="D2233">
        <v>2015</v>
      </c>
      <c r="E2233" t="s">
        <v>605</v>
      </c>
      <c r="F2233" t="s">
        <v>235</v>
      </c>
      <c r="G2233">
        <v>24.488299999999999</v>
      </c>
      <c r="H2233">
        <v>124.2277</v>
      </c>
      <c r="I2233" t="s">
        <v>2912</v>
      </c>
      <c r="J2233" t="s">
        <v>64</v>
      </c>
      <c r="K2233" s="5" t="s">
        <v>2923</v>
      </c>
      <c r="L2233" t="s">
        <v>226</v>
      </c>
      <c r="M2233" s="5" t="s">
        <v>227</v>
      </c>
      <c r="N2233" t="s">
        <v>226</v>
      </c>
      <c r="S2233">
        <v>150</v>
      </c>
      <c r="V2233">
        <v>44.24</v>
      </c>
      <c r="AA2233">
        <v>4.09</v>
      </c>
      <c r="AD2233">
        <v>8.15</v>
      </c>
      <c r="AG2233">
        <v>15.42</v>
      </c>
      <c r="AJ2233">
        <v>32.119999999999997</v>
      </c>
      <c r="AM2233">
        <v>150</v>
      </c>
      <c r="AO2233">
        <v>1.304</v>
      </c>
    </row>
    <row r="2234" spans="1:44">
      <c r="A2234" t="s">
        <v>587</v>
      </c>
      <c r="B2234" t="s">
        <v>586</v>
      </c>
      <c r="D2234">
        <v>2015</v>
      </c>
      <c r="E2234" t="s">
        <v>602</v>
      </c>
      <c r="F2234" t="s">
        <v>235</v>
      </c>
      <c r="G2234">
        <v>24.488399999999999</v>
      </c>
      <c r="H2234">
        <v>124.22790000000001</v>
      </c>
      <c r="I2234" t="s">
        <v>2912</v>
      </c>
      <c r="J2234" t="s">
        <v>64</v>
      </c>
      <c r="K2234" s="5" t="s">
        <v>2923</v>
      </c>
      <c r="L2234" t="s">
        <v>226</v>
      </c>
      <c r="M2234" s="5" t="s">
        <v>227</v>
      </c>
      <c r="N2234" t="s">
        <v>226</v>
      </c>
      <c r="S2234">
        <v>135</v>
      </c>
      <c r="V2234">
        <v>57.25</v>
      </c>
      <c r="AA2234">
        <v>4.42</v>
      </c>
      <c r="AD2234">
        <v>8.77</v>
      </c>
      <c r="AG2234">
        <v>16.66</v>
      </c>
      <c r="AJ2234">
        <v>44.77</v>
      </c>
      <c r="AM2234">
        <v>135</v>
      </c>
      <c r="AO2234">
        <v>1.3120000000000001</v>
      </c>
    </row>
    <row r="2235" spans="1:44">
      <c r="A2235" t="s">
        <v>484</v>
      </c>
      <c r="B2235" t="s">
        <v>483</v>
      </c>
      <c r="D2235">
        <v>2004</v>
      </c>
      <c r="E2235" t="s">
        <v>487</v>
      </c>
      <c r="F2235" t="s">
        <v>253</v>
      </c>
      <c r="G2235">
        <v>20.78819167</v>
      </c>
      <c r="H2235">
        <v>-90.402636110000003</v>
      </c>
      <c r="I2235" t="s">
        <v>50</v>
      </c>
      <c r="J2235" t="s">
        <v>217</v>
      </c>
      <c r="K2235" s="5" t="s">
        <v>217</v>
      </c>
      <c r="L2235" t="s">
        <v>226</v>
      </c>
      <c r="M2235" s="5" t="s">
        <v>227</v>
      </c>
      <c r="N2235" t="s">
        <v>226</v>
      </c>
      <c r="O2235" t="s">
        <v>486</v>
      </c>
      <c r="S2235">
        <v>22</v>
      </c>
      <c r="V2235">
        <v>37.14</v>
      </c>
      <c r="AA2235">
        <v>25.32</v>
      </c>
      <c r="AM2235">
        <v>22</v>
      </c>
      <c r="AR2235" t="s">
        <v>485</v>
      </c>
    </row>
    <row r="2236" spans="1:44">
      <c r="A2236" t="s">
        <v>2299</v>
      </c>
      <c r="B2236" t="s">
        <v>2281</v>
      </c>
      <c r="D2236">
        <v>2021</v>
      </c>
      <c r="E2236" t="s">
        <v>2298</v>
      </c>
      <c r="F2236" t="s">
        <v>253</v>
      </c>
      <c r="G2236">
        <v>20.45619722</v>
      </c>
      <c r="H2236">
        <v>-90.536758329999998</v>
      </c>
      <c r="I2236" t="s">
        <v>96</v>
      </c>
      <c r="J2236" t="s">
        <v>217</v>
      </c>
      <c r="L2236" t="s">
        <v>226</v>
      </c>
      <c r="M2236" t="s">
        <v>227</v>
      </c>
      <c r="N2236" t="s">
        <v>226</v>
      </c>
      <c r="O2236" t="s">
        <v>2297</v>
      </c>
      <c r="R2236">
        <v>2.2999999999999998</v>
      </c>
    </row>
    <row r="2237" spans="1:44">
      <c r="A2237" t="s">
        <v>1065</v>
      </c>
      <c r="B2237" t="s">
        <v>1064</v>
      </c>
      <c r="D2237">
        <v>2018</v>
      </c>
      <c r="E2237" t="s">
        <v>1063</v>
      </c>
      <c r="F2237" t="s">
        <v>81</v>
      </c>
      <c r="G2237">
        <v>-8.1145388890000003</v>
      </c>
      <c r="H2237">
        <v>114.5953306</v>
      </c>
      <c r="I2237" t="s">
        <v>2912</v>
      </c>
      <c r="J2237" t="s">
        <v>49</v>
      </c>
      <c r="L2237" t="s">
        <v>226</v>
      </c>
      <c r="M2237" t="s">
        <v>227</v>
      </c>
      <c r="N2237" t="s">
        <v>226</v>
      </c>
      <c r="O2237" t="s">
        <v>1062</v>
      </c>
      <c r="P2237">
        <v>0.17</v>
      </c>
      <c r="Q2237">
        <v>0.35</v>
      </c>
      <c r="R2237">
        <v>0.52</v>
      </c>
    </row>
    <row r="2238" spans="1:44">
      <c r="A2238" t="s">
        <v>1046</v>
      </c>
      <c r="B2238" t="s">
        <v>1045</v>
      </c>
      <c r="D2238">
        <v>2021</v>
      </c>
      <c r="E2238" t="s">
        <v>1044</v>
      </c>
      <c r="F2238" t="s">
        <v>81</v>
      </c>
      <c r="G2238">
        <v>5.8221999999999996</v>
      </c>
      <c r="H2238">
        <v>110.4906</v>
      </c>
      <c r="I2238" t="s">
        <v>2912</v>
      </c>
      <c r="J2238" t="s">
        <v>49</v>
      </c>
      <c r="L2238" t="s">
        <v>226</v>
      </c>
      <c r="M2238" t="s">
        <v>227</v>
      </c>
      <c r="N2238" t="s">
        <v>226</v>
      </c>
      <c r="O2238" t="s">
        <v>1043</v>
      </c>
      <c r="P2238">
        <v>0.13</v>
      </c>
      <c r="Q2238">
        <v>0.14000000000000001</v>
      </c>
      <c r="R2238">
        <v>0.26</v>
      </c>
    </row>
    <row r="2239" spans="1:44">
      <c r="A2239" t="s">
        <v>1014</v>
      </c>
      <c r="B2239" t="s">
        <v>1013</v>
      </c>
      <c r="D2239">
        <v>2019</v>
      </c>
      <c r="E2239" t="s">
        <v>1015</v>
      </c>
      <c r="F2239" t="s">
        <v>81</v>
      </c>
      <c r="G2239">
        <v>1.076666667</v>
      </c>
      <c r="H2239">
        <v>104.50027780000001</v>
      </c>
      <c r="I2239" t="s">
        <v>2912</v>
      </c>
      <c r="J2239" t="s">
        <v>49</v>
      </c>
      <c r="L2239" t="s">
        <v>226</v>
      </c>
      <c r="M2239" t="s">
        <v>227</v>
      </c>
      <c r="N2239" t="s">
        <v>226</v>
      </c>
      <c r="O2239" t="s">
        <v>227</v>
      </c>
      <c r="P2239">
        <v>0.245</v>
      </c>
      <c r="Q2239">
        <v>0.62</v>
      </c>
      <c r="R2239">
        <v>0.86499999999999999</v>
      </c>
    </row>
    <row r="2240" spans="1:44">
      <c r="A2240" t="s">
        <v>1014</v>
      </c>
      <c r="B2240" t="s">
        <v>1013</v>
      </c>
      <c r="D2240">
        <v>2019</v>
      </c>
      <c r="E2240" t="s">
        <v>1012</v>
      </c>
      <c r="F2240" t="s">
        <v>81</v>
      </c>
      <c r="G2240">
        <v>1.076666667</v>
      </c>
      <c r="H2240">
        <v>104.50027780000001</v>
      </c>
      <c r="I2240" t="s">
        <v>2912</v>
      </c>
      <c r="J2240" t="s">
        <v>49</v>
      </c>
      <c r="L2240" t="s">
        <v>226</v>
      </c>
      <c r="M2240" t="s">
        <v>227</v>
      </c>
      <c r="N2240" t="s">
        <v>226</v>
      </c>
      <c r="O2240" t="s">
        <v>227</v>
      </c>
      <c r="P2240">
        <v>0.11600000000000001</v>
      </c>
      <c r="Q2240">
        <v>0.224</v>
      </c>
      <c r="R2240">
        <v>0.34</v>
      </c>
    </row>
    <row r="2241" spans="1:41">
      <c r="A2241" t="s">
        <v>937</v>
      </c>
      <c r="B2241" t="s">
        <v>936</v>
      </c>
      <c r="D2241">
        <v>2019</v>
      </c>
      <c r="E2241" t="s">
        <v>935</v>
      </c>
      <c r="F2241" t="s">
        <v>81</v>
      </c>
      <c r="G2241">
        <v>-5.7430640000000004</v>
      </c>
      <c r="H2241">
        <v>110.2443</v>
      </c>
      <c r="I2241" t="s">
        <v>2912</v>
      </c>
      <c r="J2241" t="s">
        <v>49</v>
      </c>
      <c r="L2241" t="s">
        <v>226</v>
      </c>
      <c r="M2241" t="s">
        <v>227</v>
      </c>
      <c r="N2241" t="s">
        <v>226</v>
      </c>
      <c r="O2241" t="s">
        <v>934</v>
      </c>
      <c r="P2241">
        <v>0.13</v>
      </c>
    </row>
    <row r="2242" spans="1:41">
      <c r="A2242" t="s">
        <v>877</v>
      </c>
      <c r="B2242" t="s">
        <v>876</v>
      </c>
      <c r="C2242" t="s">
        <v>899</v>
      </c>
      <c r="D2242">
        <v>2010</v>
      </c>
      <c r="E2242" t="s">
        <v>902</v>
      </c>
      <c r="F2242" t="s">
        <v>897</v>
      </c>
      <c r="G2242">
        <v>16.36907222</v>
      </c>
      <c r="H2242">
        <v>119.97883059999999</v>
      </c>
      <c r="I2242" t="s">
        <v>2912</v>
      </c>
      <c r="J2242" t="s">
        <v>49</v>
      </c>
      <c r="L2242" t="s">
        <v>226</v>
      </c>
      <c r="M2242" t="s">
        <v>227</v>
      </c>
      <c r="N2242" t="s">
        <v>226</v>
      </c>
      <c r="P2242">
        <v>0.93120000000000003</v>
      </c>
      <c r="Q2242">
        <v>6.3417000000000003</v>
      </c>
      <c r="R2242">
        <v>7.2728999999999999</v>
      </c>
    </row>
    <row r="2243" spans="1:41">
      <c r="A2243" t="s">
        <v>877</v>
      </c>
      <c r="B2243" t="s">
        <v>876</v>
      </c>
      <c r="C2243" t="s">
        <v>899</v>
      </c>
      <c r="D2243">
        <v>2010</v>
      </c>
      <c r="E2243" t="s">
        <v>901</v>
      </c>
      <c r="F2243" t="s">
        <v>390</v>
      </c>
      <c r="G2243">
        <v>20.910049999999998</v>
      </c>
      <c r="H2243">
        <v>107.1840333</v>
      </c>
      <c r="I2243" t="s">
        <v>88</v>
      </c>
      <c r="J2243" t="s">
        <v>49</v>
      </c>
      <c r="L2243" t="s">
        <v>226</v>
      </c>
      <c r="M2243" t="s">
        <v>227</v>
      </c>
      <c r="N2243" t="s">
        <v>226</v>
      </c>
      <c r="P2243">
        <v>0.36249999999999999</v>
      </c>
      <c r="Q2243">
        <v>0.84599999999999997</v>
      </c>
      <c r="R2243">
        <v>1.2084999999999999</v>
      </c>
    </row>
    <row r="2244" spans="1:41">
      <c r="A2244" t="s">
        <v>877</v>
      </c>
      <c r="B2244" t="s">
        <v>876</v>
      </c>
      <c r="C2244" t="s">
        <v>899</v>
      </c>
      <c r="D2244">
        <v>2010</v>
      </c>
      <c r="E2244" t="s">
        <v>900</v>
      </c>
      <c r="F2244" t="s">
        <v>390</v>
      </c>
      <c r="G2244">
        <v>12.237816670000001</v>
      </c>
      <c r="H2244">
        <v>109.20948060000001</v>
      </c>
      <c r="I2244" t="s">
        <v>88</v>
      </c>
      <c r="J2244" t="s">
        <v>49</v>
      </c>
      <c r="L2244" t="s">
        <v>226</v>
      </c>
      <c r="M2244" t="s">
        <v>227</v>
      </c>
      <c r="N2244" t="s">
        <v>226</v>
      </c>
      <c r="P2244">
        <v>0.96919999999999995</v>
      </c>
      <c r="Q2244">
        <v>9.6601999999999997</v>
      </c>
      <c r="R2244">
        <v>10.6294</v>
      </c>
    </row>
    <row r="2245" spans="1:41">
      <c r="A2245" t="s">
        <v>877</v>
      </c>
      <c r="B2245" t="s">
        <v>876</v>
      </c>
      <c r="C2245" t="s">
        <v>899</v>
      </c>
      <c r="D2245">
        <v>2010</v>
      </c>
      <c r="E2245" t="s">
        <v>898</v>
      </c>
      <c r="F2245" t="s">
        <v>897</v>
      </c>
      <c r="G2245">
        <v>10.10052222</v>
      </c>
      <c r="H2245">
        <v>118.8013444</v>
      </c>
      <c r="I2245" t="s">
        <v>2912</v>
      </c>
      <c r="J2245" t="s">
        <v>49</v>
      </c>
      <c r="L2245" t="s">
        <v>226</v>
      </c>
      <c r="M2245" t="s">
        <v>227</v>
      </c>
      <c r="N2245" t="s">
        <v>226</v>
      </c>
      <c r="P2245">
        <v>3.383</v>
      </c>
      <c r="Q2245">
        <v>5.4580000000000002</v>
      </c>
      <c r="R2245">
        <v>8.8409999999999993</v>
      </c>
    </row>
    <row r="2246" spans="1:41">
      <c r="A2246" t="s">
        <v>877</v>
      </c>
      <c r="B2246" t="s">
        <v>876</v>
      </c>
      <c r="C2246" t="s">
        <v>562</v>
      </c>
      <c r="D2246">
        <v>2018</v>
      </c>
      <c r="E2246" t="s">
        <v>333</v>
      </c>
      <c r="F2246" t="s">
        <v>332</v>
      </c>
      <c r="G2246">
        <v>22.45084722</v>
      </c>
      <c r="H2246">
        <v>39.080624999999998</v>
      </c>
      <c r="I2246" t="s">
        <v>156</v>
      </c>
      <c r="J2246" t="s">
        <v>155</v>
      </c>
      <c r="L2246" t="s">
        <v>226</v>
      </c>
      <c r="M2246" t="s">
        <v>227</v>
      </c>
      <c r="N2246" t="s">
        <v>226</v>
      </c>
      <c r="O2246" t="s">
        <v>880</v>
      </c>
      <c r="P2246">
        <v>0.87</v>
      </c>
      <c r="Q2246">
        <v>3.93</v>
      </c>
      <c r="R2246">
        <v>4.8</v>
      </c>
    </row>
    <row r="2247" spans="1:41">
      <c r="A2247" t="s">
        <v>788</v>
      </c>
      <c r="B2247" t="s">
        <v>787</v>
      </c>
      <c r="D2247">
        <v>2021</v>
      </c>
      <c r="E2247" t="s">
        <v>786</v>
      </c>
      <c r="F2247" t="s">
        <v>81</v>
      </c>
      <c r="G2247">
        <v>-5.0479060000000002</v>
      </c>
      <c r="H2247">
        <v>119.3279</v>
      </c>
      <c r="I2247" t="s">
        <v>2912</v>
      </c>
      <c r="J2247" t="s">
        <v>49</v>
      </c>
      <c r="L2247" t="s">
        <v>226</v>
      </c>
      <c r="M2247" t="s">
        <v>227</v>
      </c>
      <c r="N2247" t="s">
        <v>226</v>
      </c>
      <c r="P2247">
        <v>0.23</v>
      </c>
      <c r="Q2247">
        <v>0.92</v>
      </c>
      <c r="R2247">
        <v>1.1499999999999999</v>
      </c>
    </row>
    <row r="2248" spans="1:41">
      <c r="A2248" t="s">
        <v>335</v>
      </c>
      <c r="B2248" t="s">
        <v>334</v>
      </c>
      <c r="D2248">
        <v>2017</v>
      </c>
      <c r="E2248" t="s">
        <v>333</v>
      </c>
      <c r="F2248" t="s">
        <v>332</v>
      </c>
      <c r="G2248">
        <v>28.07165483</v>
      </c>
      <c r="H2248">
        <v>34.845713000000003</v>
      </c>
      <c r="I2248" t="s">
        <v>156</v>
      </c>
      <c r="J2248" t="s">
        <v>155</v>
      </c>
      <c r="L2248" t="s">
        <v>226</v>
      </c>
      <c r="M2248" t="s">
        <v>227</v>
      </c>
      <c r="N2248" t="s">
        <v>226</v>
      </c>
      <c r="O2248" t="s">
        <v>251</v>
      </c>
      <c r="P2248">
        <v>0.73199999999999998</v>
      </c>
    </row>
    <row r="2249" spans="1:41">
      <c r="A2249" t="s">
        <v>335</v>
      </c>
      <c r="B2249" t="s">
        <v>334</v>
      </c>
      <c r="D2249">
        <v>2017</v>
      </c>
      <c r="E2249" t="s">
        <v>333</v>
      </c>
      <c r="F2249" t="s">
        <v>332</v>
      </c>
      <c r="G2249">
        <v>22.380572829999998</v>
      </c>
      <c r="H2249">
        <v>39.131895829999998</v>
      </c>
      <c r="I2249" t="s">
        <v>156</v>
      </c>
      <c r="J2249" t="s">
        <v>155</v>
      </c>
      <c r="L2249" t="s">
        <v>226</v>
      </c>
      <c r="M2249" t="s">
        <v>227</v>
      </c>
      <c r="N2249" t="s">
        <v>226</v>
      </c>
      <c r="O2249" t="s">
        <v>243</v>
      </c>
      <c r="P2249">
        <v>0.83899999999999997</v>
      </c>
    </row>
    <row r="2250" spans="1:41">
      <c r="A2250" t="s">
        <v>288</v>
      </c>
      <c r="B2250" t="s">
        <v>287</v>
      </c>
      <c r="D2250">
        <v>2015</v>
      </c>
      <c r="E2250" t="s">
        <v>286</v>
      </c>
      <c r="F2250" t="s">
        <v>89</v>
      </c>
      <c r="G2250">
        <v>20.684794440000001</v>
      </c>
      <c r="H2250">
        <v>116.8465417</v>
      </c>
      <c r="I2250" t="s">
        <v>50</v>
      </c>
      <c r="J2250" t="s">
        <v>49</v>
      </c>
      <c r="L2250" t="s">
        <v>226</v>
      </c>
      <c r="M2250" t="s">
        <v>227</v>
      </c>
      <c r="N2250" t="s">
        <v>226</v>
      </c>
      <c r="O2250" t="s">
        <v>289</v>
      </c>
      <c r="R2250">
        <v>3.73</v>
      </c>
    </row>
    <row r="2251" spans="1:41">
      <c r="A2251" t="s">
        <v>288</v>
      </c>
      <c r="B2251" t="s">
        <v>287</v>
      </c>
      <c r="D2251">
        <v>2015</v>
      </c>
      <c r="E2251" t="s">
        <v>286</v>
      </c>
      <c r="F2251" t="s">
        <v>89</v>
      </c>
      <c r="G2251">
        <v>20.684794440000001</v>
      </c>
      <c r="H2251">
        <v>116.8465417</v>
      </c>
      <c r="I2251" t="s">
        <v>50</v>
      </c>
      <c r="J2251" t="s">
        <v>49</v>
      </c>
      <c r="L2251" t="s">
        <v>226</v>
      </c>
      <c r="M2251" t="s">
        <v>227</v>
      </c>
      <c r="N2251" t="s">
        <v>226</v>
      </c>
      <c r="O2251" t="s">
        <v>285</v>
      </c>
      <c r="R2251">
        <v>3.63</v>
      </c>
    </row>
    <row r="2252" spans="1:41">
      <c r="A2252" t="s">
        <v>1490</v>
      </c>
      <c r="B2252" t="s">
        <v>1489</v>
      </c>
      <c r="C2252" t="s">
        <v>1691</v>
      </c>
      <c r="D2252" s="5">
        <v>2012</v>
      </c>
      <c r="E2252" t="s">
        <v>1708</v>
      </c>
      <c r="F2252" t="s">
        <v>51</v>
      </c>
      <c r="G2252">
        <v>-25.893969999999999</v>
      </c>
      <c r="H2252">
        <v>114.114</v>
      </c>
      <c r="I2252" t="s">
        <v>156</v>
      </c>
      <c r="J2252" t="s">
        <v>49</v>
      </c>
      <c r="K2252" t="s">
        <v>2922</v>
      </c>
      <c r="L2252" s="5" t="s">
        <v>2918</v>
      </c>
      <c r="M2252" s="5" t="s">
        <v>2918</v>
      </c>
      <c r="N2252" s="5" t="s">
        <v>2918</v>
      </c>
      <c r="O2252">
        <v>678</v>
      </c>
      <c r="S2252">
        <v>92.5</v>
      </c>
      <c r="T2252">
        <v>663.3</v>
      </c>
      <c r="U2252">
        <v>13.05</v>
      </c>
      <c r="V2252">
        <v>283.86</v>
      </c>
      <c r="W2252">
        <v>5.62</v>
      </c>
      <c r="X2252">
        <v>379.45</v>
      </c>
      <c r="Y2252">
        <v>7.43</v>
      </c>
      <c r="Z2252">
        <f>SUM(AA2252:AB2252)</f>
        <v>74.888900000000007</v>
      </c>
      <c r="AA2252">
        <v>31.8767</v>
      </c>
      <c r="AB2252">
        <v>43.0122</v>
      </c>
      <c r="AC2252">
        <f>SUM(AD2252:AE2252)</f>
        <v>173.57049999999998</v>
      </c>
      <c r="AD2252">
        <v>73.418599999999998</v>
      </c>
      <c r="AE2252">
        <v>100.1519</v>
      </c>
      <c r="AF2252">
        <f>SUM(AG2252:AH2252)</f>
        <v>332.94150000000002</v>
      </c>
      <c r="AG2252">
        <v>141.55080000000001</v>
      </c>
      <c r="AH2252">
        <v>191.39070000000001</v>
      </c>
      <c r="AM2252">
        <v>92.5</v>
      </c>
      <c r="AN2252">
        <v>77.475483870000005</v>
      </c>
      <c r="AO2252">
        <v>0.55000000000000004</v>
      </c>
    </row>
    <row r="2253" spans="1:41">
      <c r="A2253" t="s">
        <v>1490</v>
      </c>
      <c r="B2253" t="s">
        <v>1489</v>
      </c>
      <c r="C2253" t="s">
        <v>1691</v>
      </c>
      <c r="D2253" s="5">
        <v>2012</v>
      </c>
      <c r="E2253" t="s">
        <v>1690</v>
      </c>
      <c r="F2253" t="s">
        <v>51</v>
      </c>
      <c r="G2253">
        <v>-25.784420000000001</v>
      </c>
      <c r="H2253">
        <v>114.08992000000001</v>
      </c>
      <c r="I2253" t="s">
        <v>156</v>
      </c>
      <c r="J2253" t="s">
        <v>49</v>
      </c>
      <c r="K2253" t="s">
        <v>2922</v>
      </c>
      <c r="L2253" s="5" t="s">
        <v>2918</v>
      </c>
      <c r="M2253" s="5" t="s">
        <v>2918</v>
      </c>
      <c r="N2253" s="5" t="s">
        <v>2918</v>
      </c>
      <c r="O2253">
        <v>390</v>
      </c>
      <c r="S2253">
        <v>5</v>
      </c>
      <c r="T2253">
        <v>35.96</v>
      </c>
      <c r="U2253">
        <v>12.15</v>
      </c>
      <c r="V2253">
        <v>12.97</v>
      </c>
      <c r="W2253">
        <v>4.38</v>
      </c>
      <c r="X2253">
        <v>22.99</v>
      </c>
      <c r="Y2253">
        <v>7.77</v>
      </c>
      <c r="AM2253">
        <v>5</v>
      </c>
      <c r="AN2253">
        <v>75.399744650000002</v>
      </c>
      <c r="AO2253">
        <v>0.59</v>
      </c>
    </row>
    <row r="2254" spans="1:41">
      <c r="A2254" t="s">
        <v>1490</v>
      </c>
      <c r="B2254" t="s">
        <v>1489</v>
      </c>
      <c r="C2254" t="s">
        <v>1691</v>
      </c>
      <c r="D2254" s="5">
        <v>2012</v>
      </c>
      <c r="E2254" t="s">
        <v>1690</v>
      </c>
      <c r="F2254" t="s">
        <v>51</v>
      </c>
      <c r="G2254">
        <v>-25.919029999999999</v>
      </c>
      <c r="H2254">
        <v>113.97392000000001</v>
      </c>
      <c r="I2254" t="s">
        <v>156</v>
      </c>
      <c r="J2254" t="s">
        <v>49</v>
      </c>
      <c r="K2254" t="s">
        <v>2922</v>
      </c>
      <c r="L2254" s="5" t="s">
        <v>2918</v>
      </c>
      <c r="M2254" s="5" t="s">
        <v>2918</v>
      </c>
      <c r="N2254" s="5" t="s">
        <v>2918</v>
      </c>
      <c r="O2254">
        <v>399</v>
      </c>
      <c r="S2254">
        <v>5</v>
      </c>
      <c r="T2254">
        <v>62.79</v>
      </c>
      <c r="U2254">
        <v>9.16</v>
      </c>
      <c r="V2254">
        <v>10.24</v>
      </c>
      <c r="W2254">
        <v>1.49</v>
      </c>
      <c r="X2254">
        <v>52.55</v>
      </c>
      <c r="Y2254">
        <v>7.66</v>
      </c>
      <c r="AM2254">
        <v>5</v>
      </c>
      <c r="AN2254">
        <v>50.621656129999998</v>
      </c>
      <c r="AO2254">
        <v>1.37</v>
      </c>
    </row>
    <row r="2255" spans="1:41">
      <c r="A2255" t="s">
        <v>1490</v>
      </c>
      <c r="B2255" t="s">
        <v>1489</v>
      </c>
      <c r="C2255" t="s">
        <v>1691</v>
      </c>
      <c r="D2255" s="5">
        <v>2012</v>
      </c>
      <c r="E2255" t="s">
        <v>1690</v>
      </c>
      <c r="F2255" t="s">
        <v>51</v>
      </c>
      <c r="G2255">
        <v>-25.876560000000001</v>
      </c>
      <c r="H2255">
        <v>114.03211</v>
      </c>
      <c r="I2255" t="s">
        <v>156</v>
      </c>
      <c r="J2255" t="s">
        <v>49</v>
      </c>
      <c r="K2255" t="s">
        <v>2922</v>
      </c>
      <c r="L2255" s="5" t="s">
        <v>2918</v>
      </c>
      <c r="M2255" s="5" t="s">
        <v>2918</v>
      </c>
      <c r="N2255" s="5" t="s">
        <v>2918</v>
      </c>
      <c r="O2255">
        <v>401</v>
      </c>
      <c r="S2255">
        <v>5</v>
      </c>
      <c r="T2255">
        <v>71</v>
      </c>
      <c r="U2255">
        <v>11.33</v>
      </c>
      <c r="V2255">
        <v>6.34</v>
      </c>
      <c r="W2255">
        <v>1.01</v>
      </c>
      <c r="X2255">
        <v>64.66</v>
      </c>
      <c r="Y2255">
        <v>10.32</v>
      </c>
      <c r="AM2255">
        <v>5</v>
      </c>
      <c r="AN2255">
        <v>54.325753890000001</v>
      </c>
      <c r="AO2255">
        <v>1.25</v>
      </c>
    </row>
    <row r="2256" spans="1:41">
      <c r="A2256" t="s">
        <v>1490</v>
      </c>
      <c r="B2256" t="s">
        <v>1489</v>
      </c>
      <c r="C2256" t="s">
        <v>1691</v>
      </c>
      <c r="D2256" s="5">
        <v>2012</v>
      </c>
      <c r="E2256" t="s">
        <v>1690</v>
      </c>
      <c r="F2256" t="s">
        <v>51</v>
      </c>
      <c r="G2256">
        <v>-25.868829999999999</v>
      </c>
      <c r="H2256">
        <v>114.07194</v>
      </c>
      <c r="I2256" t="s">
        <v>156</v>
      </c>
      <c r="J2256" t="s">
        <v>49</v>
      </c>
      <c r="K2256" t="s">
        <v>2922</v>
      </c>
      <c r="L2256" s="5" t="s">
        <v>2918</v>
      </c>
      <c r="M2256" s="5" t="s">
        <v>2918</v>
      </c>
      <c r="N2256" s="5" t="s">
        <v>2918</v>
      </c>
      <c r="O2256">
        <v>402</v>
      </c>
      <c r="S2256">
        <v>5</v>
      </c>
      <c r="T2256">
        <v>20.53</v>
      </c>
      <c r="U2256">
        <v>13.99</v>
      </c>
      <c r="V2256">
        <v>12.67</v>
      </c>
      <c r="W2256">
        <v>8.6300000000000008</v>
      </c>
      <c r="X2256">
        <v>7.86</v>
      </c>
      <c r="Y2256">
        <v>5.36</v>
      </c>
      <c r="AM2256">
        <v>5</v>
      </c>
      <c r="AN2256">
        <v>81.660384239999999</v>
      </c>
      <c r="AO2256">
        <v>0.28999999999999998</v>
      </c>
    </row>
    <row r="2257" spans="1:41">
      <c r="A2257" t="s">
        <v>1490</v>
      </c>
      <c r="B2257" t="s">
        <v>1489</v>
      </c>
      <c r="C2257" t="s">
        <v>1691</v>
      </c>
      <c r="D2257" s="5">
        <v>2012</v>
      </c>
      <c r="E2257" t="s">
        <v>1690</v>
      </c>
      <c r="F2257" t="s">
        <v>51</v>
      </c>
      <c r="G2257">
        <v>-25.98638</v>
      </c>
      <c r="H2257">
        <v>113.9259</v>
      </c>
      <c r="I2257" t="s">
        <v>156</v>
      </c>
      <c r="J2257" t="s">
        <v>49</v>
      </c>
      <c r="K2257" t="s">
        <v>2922</v>
      </c>
      <c r="L2257" s="5" t="s">
        <v>2918</v>
      </c>
      <c r="M2257" s="5" t="s">
        <v>2918</v>
      </c>
      <c r="N2257" s="5" t="s">
        <v>2918</v>
      </c>
      <c r="O2257">
        <v>404</v>
      </c>
      <c r="S2257">
        <v>5</v>
      </c>
      <c r="T2257">
        <v>45.79</v>
      </c>
      <c r="U2257">
        <v>6.16</v>
      </c>
      <c r="V2257">
        <v>1.44</v>
      </c>
      <c r="W2257">
        <v>0.19</v>
      </c>
      <c r="X2257">
        <v>44.35</v>
      </c>
      <c r="Y2257">
        <v>5.96</v>
      </c>
      <c r="AM2257">
        <v>5</v>
      </c>
      <c r="AN2257">
        <v>44.389895430000003</v>
      </c>
      <c r="AO2257">
        <v>1.49</v>
      </c>
    </row>
    <row r="2258" spans="1:41">
      <c r="A2258" t="s">
        <v>1490</v>
      </c>
      <c r="B2258" t="s">
        <v>1489</v>
      </c>
      <c r="C2258" t="s">
        <v>1691</v>
      </c>
      <c r="D2258" s="5">
        <v>2012</v>
      </c>
      <c r="E2258" t="s">
        <v>1690</v>
      </c>
      <c r="F2258" t="s">
        <v>51</v>
      </c>
      <c r="G2258">
        <v>-25.888950000000001</v>
      </c>
      <c r="H2258">
        <v>113.93395</v>
      </c>
      <c r="I2258" t="s">
        <v>156</v>
      </c>
      <c r="J2258" t="s">
        <v>49</v>
      </c>
      <c r="K2258" t="s">
        <v>2922</v>
      </c>
      <c r="L2258" s="5" t="s">
        <v>2918</v>
      </c>
      <c r="M2258" s="5" t="s">
        <v>2918</v>
      </c>
      <c r="N2258" s="5" t="s">
        <v>2918</v>
      </c>
      <c r="O2258">
        <v>406</v>
      </c>
      <c r="S2258">
        <v>5</v>
      </c>
      <c r="T2258">
        <v>55.29</v>
      </c>
      <c r="U2258">
        <v>8.09</v>
      </c>
      <c r="V2258">
        <v>2.93</v>
      </c>
      <c r="W2258">
        <v>0.43</v>
      </c>
      <c r="X2258">
        <v>52.36</v>
      </c>
      <c r="Y2258">
        <v>7.66</v>
      </c>
      <c r="AM2258">
        <v>5</v>
      </c>
      <c r="AN2258">
        <v>49.806967409999999</v>
      </c>
      <c r="AO2258">
        <v>1.37</v>
      </c>
    </row>
    <row r="2259" spans="1:41">
      <c r="A2259" t="s">
        <v>1490</v>
      </c>
      <c r="B2259" t="s">
        <v>1489</v>
      </c>
      <c r="C2259" t="s">
        <v>1691</v>
      </c>
      <c r="D2259" s="5">
        <v>2012</v>
      </c>
      <c r="E2259" t="s">
        <v>1690</v>
      </c>
      <c r="F2259" t="s">
        <v>51</v>
      </c>
      <c r="G2259">
        <v>-25.95167</v>
      </c>
      <c r="H2259">
        <v>114.00587</v>
      </c>
      <c r="I2259" t="s">
        <v>156</v>
      </c>
      <c r="J2259" t="s">
        <v>49</v>
      </c>
      <c r="K2259" t="s">
        <v>2922</v>
      </c>
      <c r="L2259" s="5" t="s">
        <v>2918</v>
      </c>
      <c r="M2259" s="5" t="s">
        <v>2918</v>
      </c>
      <c r="N2259" s="5" t="s">
        <v>2918</v>
      </c>
      <c r="O2259">
        <v>409</v>
      </c>
      <c r="S2259">
        <v>5</v>
      </c>
      <c r="T2259">
        <v>48.49</v>
      </c>
      <c r="U2259">
        <v>10.93</v>
      </c>
      <c r="V2259">
        <v>1.56</v>
      </c>
      <c r="W2259">
        <v>0.35</v>
      </c>
      <c r="X2259">
        <v>46.93</v>
      </c>
      <c r="Y2259">
        <v>10.58</v>
      </c>
      <c r="AM2259">
        <v>5</v>
      </c>
      <c r="AN2259">
        <v>65.836271890000006</v>
      </c>
      <c r="AO2259">
        <v>0.89</v>
      </c>
    </row>
    <row r="2260" spans="1:41">
      <c r="A2260" t="s">
        <v>1490</v>
      </c>
      <c r="B2260" t="s">
        <v>1489</v>
      </c>
      <c r="C2260" t="s">
        <v>1691</v>
      </c>
      <c r="D2260" s="5">
        <v>2012</v>
      </c>
      <c r="E2260" t="s">
        <v>1690</v>
      </c>
      <c r="F2260" t="s">
        <v>51</v>
      </c>
      <c r="G2260">
        <v>-25.952169999999999</v>
      </c>
      <c r="H2260">
        <v>114.03541</v>
      </c>
      <c r="I2260" t="s">
        <v>156</v>
      </c>
      <c r="J2260" t="s">
        <v>49</v>
      </c>
      <c r="K2260" t="s">
        <v>2922</v>
      </c>
      <c r="L2260" s="5" t="s">
        <v>2918</v>
      </c>
      <c r="M2260" s="5" t="s">
        <v>2918</v>
      </c>
      <c r="N2260" s="5" t="s">
        <v>2918</v>
      </c>
      <c r="O2260">
        <v>412</v>
      </c>
      <c r="S2260">
        <v>5</v>
      </c>
      <c r="T2260">
        <v>48.41</v>
      </c>
      <c r="U2260">
        <v>11.46</v>
      </c>
      <c r="V2260">
        <v>2.83</v>
      </c>
      <c r="W2260">
        <v>0.67</v>
      </c>
      <c r="X2260">
        <v>45.59</v>
      </c>
      <c r="Y2260">
        <v>10.79</v>
      </c>
      <c r="AM2260">
        <v>5</v>
      </c>
      <c r="AN2260">
        <v>71.748844840000004</v>
      </c>
      <c r="AO2260">
        <v>0.85</v>
      </c>
    </row>
    <row r="2261" spans="1:41">
      <c r="A2261" t="s">
        <v>1490</v>
      </c>
      <c r="B2261" t="s">
        <v>1489</v>
      </c>
      <c r="C2261" t="s">
        <v>1691</v>
      </c>
      <c r="D2261" s="5">
        <v>2012</v>
      </c>
      <c r="E2261" t="s">
        <v>1690</v>
      </c>
      <c r="F2261" t="s">
        <v>51</v>
      </c>
      <c r="G2261">
        <v>-25.93385</v>
      </c>
      <c r="H2261">
        <v>114.06549</v>
      </c>
      <c r="I2261" t="s">
        <v>156</v>
      </c>
      <c r="J2261" t="s">
        <v>49</v>
      </c>
      <c r="K2261" t="s">
        <v>2922</v>
      </c>
      <c r="L2261" s="5" t="s">
        <v>2918</v>
      </c>
      <c r="M2261" s="5" t="s">
        <v>2918</v>
      </c>
      <c r="N2261" s="5" t="s">
        <v>2918</v>
      </c>
      <c r="O2261">
        <v>413</v>
      </c>
      <c r="S2261">
        <v>5</v>
      </c>
      <c r="T2261">
        <v>41.71</v>
      </c>
      <c r="U2261">
        <v>11.37</v>
      </c>
      <c r="V2261">
        <v>1.32</v>
      </c>
      <c r="W2261">
        <v>0.36</v>
      </c>
      <c r="X2261">
        <v>40.39</v>
      </c>
      <c r="Y2261">
        <v>11.01</v>
      </c>
      <c r="AM2261">
        <v>5</v>
      </c>
      <c r="AN2261">
        <v>67.334934340000004</v>
      </c>
      <c r="AO2261">
        <v>0.73</v>
      </c>
    </row>
    <row r="2262" spans="1:41">
      <c r="A2262" t="s">
        <v>1490</v>
      </c>
      <c r="B2262" t="s">
        <v>1489</v>
      </c>
      <c r="C2262" t="s">
        <v>1691</v>
      </c>
      <c r="D2262" s="5">
        <v>2012</v>
      </c>
      <c r="E2262" t="s">
        <v>1690</v>
      </c>
      <c r="F2262" t="s">
        <v>51</v>
      </c>
      <c r="G2262">
        <v>-25.88006</v>
      </c>
      <c r="H2262">
        <v>114.19559</v>
      </c>
      <c r="I2262" t="s">
        <v>156</v>
      </c>
      <c r="J2262" t="s">
        <v>49</v>
      </c>
      <c r="K2262" t="s">
        <v>2922</v>
      </c>
      <c r="L2262" s="5" t="s">
        <v>2918</v>
      </c>
      <c r="M2262" s="5" t="s">
        <v>2918</v>
      </c>
      <c r="N2262" s="5" t="s">
        <v>2918</v>
      </c>
      <c r="O2262">
        <v>418</v>
      </c>
      <c r="S2262">
        <v>5</v>
      </c>
      <c r="T2262">
        <v>25.58</v>
      </c>
      <c r="U2262">
        <v>7.7</v>
      </c>
      <c r="V2262">
        <v>12.9</v>
      </c>
      <c r="W2262">
        <v>3.88</v>
      </c>
      <c r="X2262">
        <v>12.68</v>
      </c>
      <c r="Y2262">
        <v>3.82</v>
      </c>
      <c r="AM2262">
        <v>5</v>
      </c>
      <c r="AN2262">
        <v>69.440053500000005</v>
      </c>
      <c r="AO2262">
        <v>0.66</v>
      </c>
    </row>
    <row r="2263" spans="1:41">
      <c r="A2263" t="s">
        <v>1490</v>
      </c>
      <c r="B2263" t="s">
        <v>1489</v>
      </c>
      <c r="C2263" t="s">
        <v>1691</v>
      </c>
      <c r="D2263" s="5">
        <v>2012</v>
      </c>
      <c r="E2263" t="s">
        <v>1690</v>
      </c>
      <c r="F2263" t="s">
        <v>51</v>
      </c>
      <c r="G2263">
        <v>-25.87453</v>
      </c>
      <c r="H2263">
        <v>114.21507</v>
      </c>
      <c r="I2263" t="s">
        <v>156</v>
      </c>
      <c r="J2263" t="s">
        <v>49</v>
      </c>
      <c r="K2263" t="s">
        <v>2922</v>
      </c>
      <c r="L2263" s="5" t="s">
        <v>2918</v>
      </c>
      <c r="M2263" s="5" t="s">
        <v>2918</v>
      </c>
      <c r="N2263" s="5" t="s">
        <v>2918</v>
      </c>
      <c r="O2263">
        <v>419</v>
      </c>
      <c r="S2263">
        <v>5</v>
      </c>
      <c r="T2263">
        <v>28.63</v>
      </c>
      <c r="U2263">
        <v>6.24</v>
      </c>
      <c r="V2263">
        <v>8.2100000000000009</v>
      </c>
      <c r="W2263">
        <v>1.79</v>
      </c>
      <c r="X2263">
        <v>20.41</v>
      </c>
      <c r="Y2263">
        <v>4.45</v>
      </c>
      <c r="AM2263">
        <v>5</v>
      </c>
      <c r="AN2263">
        <v>66.11898103</v>
      </c>
      <c r="AO2263">
        <v>0.92</v>
      </c>
    </row>
    <row r="2264" spans="1:41">
      <c r="A2264" t="s">
        <v>1490</v>
      </c>
      <c r="B2264" t="s">
        <v>1489</v>
      </c>
      <c r="C2264" t="s">
        <v>1691</v>
      </c>
      <c r="D2264" s="5">
        <v>2012</v>
      </c>
      <c r="E2264" t="s">
        <v>1690</v>
      </c>
      <c r="F2264" t="s">
        <v>51</v>
      </c>
      <c r="G2264">
        <v>-25.906839999999999</v>
      </c>
      <c r="H2264">
        <v>114.20526</v>
      </c>
      <c r="I2264" t="s">
        <v>156</v>
      </c>
      <c r="J2264" t="s">
        <v>49</v>
      </c>
      <c r="K2264" t="s">
        <v>2922</v>
      </c>
      <c r="L2264" s="5" t="s">
        <v>2918</v>
      </c>
      <c r="M2264" s="5" t="s">
        <v>2918</v>
      </c>
      <c r="N2264" s="5" t="s">
        <v>2918</v>
      </c>
      <c r="O2264">
        <v>420</v>
      </c>
      <c r="S2264">
        <v>5</v>
      </c>
      <c r="T2264">
        <v>38.93</v>
      </c>
      <c r="U2264">
        <v>9.7200000000000006</v>
      </c>
      <c r="V2264">
        <v>8.56</v>
      </c>
      <c r="W2264">
        <v>2.14</v>
      </c>
      <c r="X2264">
        <v>30.37</v>
      </c>
      <c r="Y2264">
        <v>7.58</v>
      </c>
      <c r="AM2264">
        <v>5</v>
      </c>
      <c r="AN2264">
        <v>67.511247569999995</v>
      </c>
      <c r="AO2264">
        <v>0.8</v>
      </c>
    </row>
    <row r="2265" spans="1:41">
      <c r="A2265" t="s">
        <v>1490</v>
      </c>
      <c r="B2265" t="s">
        <v>1489</v>
      </c>
      <c r="C2265" t="s">
        <v>1691</v>
      </c>
      <c r="D2265" s="5">
        <v>2012</v>
      </c>
      <c r="E2265" t="s">
        <v>1690</v>
      </c>
      <c r="F2265" t="s">
        <v>51</v>
      </c>
      <c r="G2265">
        <v>-25.898869999999999</v>
      </c>
      <c r="H2265">
        <v>114.23445</v>
      </c>
      <c r="I2265" t="s">
        <v>156</v>
      </c>
      <c r="J2265" t="s">
        <v>49</v>
      </c>
      <c r="K2265" t="s">
        <v>2922</v>
      </c>
      <c r="L2265" s="5" t="s">
        <v>2918</v>
      </c>
      <c r="M2265" s="5" t="s">
        <v>2918</v>
      </c>
      <c r="N2265" s="5" t="s">
        <v>2918</v>
      </c>
      <c r="O2265">
        <v>421</v>
      </c>
      <c r="S2265">
        <v>5</v>
      </c>
      <c r="T2265">
        <v>68.97</v>
      </c>
      <c r="U2265">
        <v>8.8699999999999992</v>
      </c>
      <c r="V2265">
        <v>3.78</v>
      </c>
      <c r="W2265">
        <v>0.49</v>
      </c>
      <c r="X2265">
        <v>65.19</v>
      </c>
      <c r="Y2265">
        <v>8.39</v>
      </c>
      <c r="AM2265">
        <v>5</v>
      </c>
      <c r="AN2265">
        <v>39.814871109999999</v>
      </c>
      <c r="AO2265">
        <v>1.55</v>
      </c>
    </row>
    <row r="2266" spans="1:41">
      <c r="A2266" t="s">
        <v>1490</v>
      </c>
      <c r="B2266" t="s">
        <v>1489</v>
      </c>
      <c r="C2266" t="s">
        <v>1691</v>
      </c>
      <c r="D2266" s="5">
        <v>2012</v>
      </c>
      <c r="E2266" t="s">
        <v>1690</v>
      </c>
      <c r="F2266" t="s">
        <v>51</v>
      </c>
      <c r="G2266">
        <v>-25.916519999999998</v>
      </c>
      <c r="H2266">
        <v>114.23515999999999</v>
      </c>
      <c r="I2266" t="s">
        <v>156</v>
      </c>
      <c r="J2266" t="s">
        <v>49</v>
      </c>
      <c r="K2266" t="s">
        <v>2922</v>
      </c>
      <c r="L2266" s="5" t="s">
        <v>2918</v>
      </c>
      <c r="M2266" s="5" t="s">
        <v>2918</v>
      </c>
      <c r="N2266" s="5" t="s">
        <v>2918</v>
      </c>
      <c r="O2266">
        <v>422</v>
      </c>
      <c r="S2266">
        <v>5</v>
      </c>
      <c r="T2266">
        <v>75.92</v>
      </c>
      <c r="U2266">
        <v>11.46</v>
      </c>
      <c r="V2266">
        <v>2.1800000000000002</v>
      </c>
      <c r="W2266">
        <v>0.33</v>
      </c>
      <c r="X2266">
        <v>73.739999999999995</v>
      </c>
      <c r="Y2266">
        <v>11.13</v>
      </c>
      <c r="AM2266">
        <v>5</v>
      </c>
      <c r="AN2266">
        <v>50.746291339999999</v>
      </c>
      <c r="AO2266">
        <v>1.33</v>
      </c>
    </row>
    <row r="2267" spans="1:41">
      <c r="A2267" t="s">
        <v>1490</v>
      </c>
      <c r="B2267" t="s">
        <v>1489</v>
      </c>
      <c r="C2267" t="s">
        <v>1691</v>
      </c>
      <c r="D2267" s="5">
        <v>2012</v>
      </c>
      <c r="E2267" t="s">
        <v>1690</v>
      </c>
      <c r="F2267" t="s">
        <v>51</v>
      </c>
      <c r="G2267">
        <v>-25.968720000000001</v>
      </c>
      <c r="H2267">
        <v>114.15514</v>
      </c>
      <c r="I2267" t="s">
        <v>156</v>
      </c>
      <c r="J2267" t="s">
        <v>49</v>
      </c>
      <c r="K2267" t="s">
        <v>2922</v>
      </c>
      <c r="L2267" s="5" t="s">
        <v>2918</v>
      </c>
      <c r="M2267" s="5" t="s">
        <v>2918</v>
      </c>
      <c r="N2267" s="5" t="s">
        <v>2918</v>
      </c>
      <c r="O2267">
        <v>426</v>
      </c>
      <c r="S2267">
        <v>5</v>
      </c>
      <c r="T2267">
        <v>66.709999999999994</v>
      </c>
      <c r="U2267">
        <v>9.3800000000000008</v>
      </c>
      <c r="V2267">
        <v>2.44</v>
      </c>
      <c r="W2267">
        <v>0.34</v>
      </c>
      <c r="X2267">
        <v>64.27</v>
      </c>
      <c r="Y2267">
        <v>9.0299999999999994</v>
      </c>
      <c r="AM2267">
        <v>5</v>
      </c>
      <c r="AN2267">
        <v>45.327699420000002</v>
      </c>
      <c r="AO2267">
        <v>1.42</v>
      </c>
    </row>
    <row r="2268" spans="1:41">
      <c r="A2268" t="s">
        <v>1490</v>
      </c>
      <c r="B2268" t="s">
        <v>1489</v>
      </c>
      <c r="C2268" t="s">
        <v>1691</v>
      </c>
      <c r="D2268" s="5">
        <v>2012</v>
      </c>
      <c r="E2268" t="s">
        <v>1690</v>
      </c>
      <c r="F2268" t="s">
        <v>51</v>
      </c>
      <c r="G2268">
        <v>-25.965479999999999</v>
      </c>
      <c r="H2268">
        <v>114.2235</v>
      </c>
      <c r="I2268" t="s">
        <v>156</v>
      </c>
      <c r="J2268" t="s">
        <v>49</v>
      </c>
      <c r="K2268" t="s">
        <v>2922</v>
      </c>
      <c r="L2268" s="5" t="s">
        <v>2918</v>
      </c>
      <c r="M2268" s="5" t="s">
        <v>2918</v>
      </c>
      <c r="N2268" s="5" t="s">
        <v>2918</v>
      </c>
      <c r="O2268">
        <v>428</v>
      </c>
      <c r="S2268">
        <v>5</v>
      </c>
      <c r="T2268">
        <v>57.11</v>
      </c>
      <c r="U2268">
        <v>8.09</v>
      </c>
      <c r="V2268">
        <v>2.4</v>
      </c>
      <c r="W2268">
        <v>0.34</v>
      </c>
      <c r="X2268">
        <v>54.71</v>
      </c>
      <c r="Y2268">
        <v>7.75</v>
      </c>
      <c r="AM2268">
        <v>5</v>
      </c>
      <c r="AN2268">
        <v>44.063107979999998</v>
      </c>
      <c r="AO2268">
        <v>1.41</v>
      </c>
    </row>
    <row r="2269" spans="1:41">
      <c r="A2269" t="s">
        <v>1490</v>
      </c>
      <c r="B2269" t="s">
        <v>1489</v>
      </c>
      <c r="C2269" t="s">
        <v>1691</v>
      </c>
      <c r="D2269" s="5">
        <v>2012</v>
      </c>
      <c r="E2269" t="s">
        <v>1690</v>
      </c>
      <c r="F2269" t="s">
        <v>51</v>
      </c>
      <c r="G2269">
        <v>-25.97953</v>
      </c>
      <c r="H2269">
        <v>114.06838</v>
      </c>
      <c r="I2269" t="s">
        <v>156</v>
      </c>
      <c r="J2269" t="s">
        <v>49</v>
      </c>
      <c r="K2269" t="s">
        <v>2922</v>
      </c>
      <c r="L2269" s="5" t="s">
        <v>2918</v>
      </c>
      <c r="M2269" s="5" t="s">
        <v>2918</v>
      </c>
      <c r="N2269" s="5" t="s">
        <v>2918</v>
      </c>
      <c r="O2269">
        <v>430</v>
      </c>
      <c r="S2269">
        <v>5</v>
      </c>
      <c r="T2269">
        <v>53.35</v>
      </c>
      <c r="U2269">
        <v>11.55</v>
      </c>
      <c r="V2269">
        <v>2.63</v>
      </c>
      <c r="W2269">
        <v>0.56999999999999995</v>
      </c>
      <c r="X2269">
        <v>50.72</v>
      </c>
      <c r="Y2269">
        <v>10.98</v>
      </c>
      <c r="AM2269">
        <v>5</v>
      </c>
      <c r="AN2269">
        <v>67.702760209999994</v>
      </c>
      <c r="AO2269">
        <v>0.92</v>
      </c>
    </row>
    <row r="2270" spans="1:41">
      <c r="A2270" t="s">
        <v>1490</v>
      </c>
      <c r="B2270" t="s">
        <v>1489</v>
      </c>
      <c r="C2270" t="s">
        <v>1691</v>
      </c>
      <c r="D2270" s="5">
        <v>2012</v>
      </c>
      <c r="E2270" t="s">
        <v>1690</v>
      </c>
      <c r="F2270" t="s">
        <v>51</v>
      </c>
      <c r="G2270">
        <v>-26.00123</v>
      </c>
      <c r="H2270">
        <v>114.13318</v>
      </c>
      <c r="I2270" t="s">
        <v>156</v>
      </c>
      <c r="J2270" t="s">
        <v>49</v>
      </c>
      <c r="K2270" t="s">
        <v>2922</v>
      </c>
      <c r="L2270" s="5" t="s">
        <v>2918</v>
      </c>
      <c r="M2270" s="5" t="s">
        <v>2918</v>
      </c>
      <c r="N2270" s="5" t="s">
        <v>2918</v>
      </c>
      <c r="O2270">
        <v>431</v>
      </c>
      <c r="S2270">
        <v>5</v>
      </c>
      <c r="T2270">
        <v>60.3</v>
      </c>
      <c r="U2270">
        <v>10.88</v>
      </c>
      <c r="V2270">
        <v>2.17</v>
      </c>
      <c r="W2270">
        <v>0.39</v>
      </c>
      <c r="X2270">
        <v>58.13</v>
      </c>
      <c r="Y2270">
        <v>10.49</v>
      </c>
      <c r="AM2270">
        <v>5</v>
      </c>
      <c r="AN2270">
        <v>59.054292320000002</v>
      </c>
      <c r="AO2270">
        <v>1.1100000000000001</v>
      </c>
    </row>
    <row r="2271" spans="1:41">
      <c r="A2271" t="s">
        <v>1490</v>
      </c>
      <c r="B2271" t="s">
        <v>1489</v>
      </c>
      <c r="C2271" t="s">
        <v>1691</v>
      </c>
      <c r="D2271" s="5">
        <v>2012</v>
      </c>
      <c r="E2271" t="s">
        <v>1690</v>
      </c>
      <c r="F2271" t="s">
        <v>51</v>
      </c>
      <c r="G2271">
        <v>-25.853390000000001</v>
      </c>
      <c r="H2271">
        <v>114.19316000000001</v>
      </c>
      <c r="I2271" t="s">
        <v>156</v>
      </c>
      <c r="J2271" t="s">
        <v>49</v>
      </c>
      <c r="K2271" t="s">
        <v>2922</v>
      </c>
      <c r="L2271" s="5" t="s">
        <v>2918</v>
      </c>
      <c r="M2271" s="5" t="s">
        <v>2918</v>
      </c>
      <c r="N2271" s="5" t="s">
        <v>2918</v>
      </c>
      <c r="O2271">
        <v>433</v>
      </c>
      <c r="S2271">
        <v>5</v>
      </c>
      <c r="T2271">
        <v>32.21</v>
      </c>
      <c r="U2271">
        <v>6.9</v>
      </c>
      <c r="V2271">
        <v>5.9</v>
      </c>
      <c r="W2271">
        <v>1.26</v>
      </c>
      <c r="X2271">
        <v>26.3</v>
      </c>
      <c r="Y2271">
        <v>5.63</v>
      </c>
      <c r="AM2271">
        <v>5</v>
      </c>
      <c r="AN2271">
        <v>61.276446980000003</v>
      </c>
      <c r="AO2271">
        <v>0.93</v>
      </c>
    </row>
    <row r="2272" spans="1:41">
      <c r="A2272" t="s">
        <v>1490</v>
      </c>
      <c r="B2272" t="s">
        <v>1489</v>
      </c>
      <c r="C2272" t="s">
        <v>1691</v>
      </c>
      <c r="D2272" s="5">
        <v>2012</v>
      </c>
      <c r="E2272" t="s">
        <v>1690</v>
      </c>
      <c r="F2272" t="s">
        <v>51</v>
      </c>
      <c r="G2272">
        <v>-25.81671</v>
      </c>
      <c r="H2272">
        <v>114.10447000000001</v>
      </c>
      <c r="I2272" t="s">
        <v>156</v>
      </c>
      <c r="J2272" t="s">
        <v>49</v>
      </c>
      <c r="K2272" t="s">
        <v>2922</v>
      </c>
      <c r="L2272" s="5" t="s">
        <v>2918</v>
      </c>
      <c r="M2272" s="5" t="s">
        <v>2918</v>
      </c>
      <c r="N2272" s="5" t="s">
        <v>2918</v>
      </c>
      <c r="O2272">
        <v>435</v>
      </c>
      <c r="S2272">
        <v>5</v>
      </c>
      <c r="T2272">
        <v>52.11</v>
      </c>
      <c r="U2272">
        <v>10.71</v>
      </c>
      <c r="V2272">
        <v>2.8</v>
      </c>
      <c r="W2272">
        <v>0.57999999999999996</v>
      </c>
      <c r="X2272">
        <v>49.31</v>
      </c>
      <c r="Y2272">
        <v>10.14</v>
      </c>
      <c r="AM2272">
        <v>5</v>
      </c>
      <c r="AN2272">
        <v>65.700997079999993</v>
      </c>
      <c r="AO2272">
        <v>0.97</v>
      </c>
    </row>
    <row r="2273" spans="1:44">
      <c r="A2273" t="s">
        <v>1490</v>
      </c>
      <c r="B2273" t="s">
        <v>1489</v>
      </c>
      <c r="C2273" t="s">
        <v>1691</v>
      </c>
      <c r="D2273" s="5">
        <v>2012</v>
      </c>
      <c r="E2273" t="s">
        <v>1690</v>
      </c>
      <c r="F2273" t="s">
        <v>51</v>
      </c>
      <c r="G2273">
        <v>-25.8614</v>
      </c>
      <c r="H2273">
        <v>114.19426</v>
      </c>
      <c r="I2273" t="s">
        <v>156</v>
      </c>
      <c r="J2273" t="s">
        <v>49</v>
      </c>
      <c r="K2273" t="s">
        <v>2922</v>
      </c>
      <c r="L2273" s="5" t="s">
        <v>2918</v>
      </c>
      <c r="M2273" s="5" t="s">
        <v>2918</v>
      </c>
      <c r="N2273" s="5" t="s">
        <v>2918</v>
      </c>
      <c r="O2273">
        <v>436</v>
      </c>
      <c r="S2273">
        <v>5</v>
      </c>
      <c r="T2273">
        <v>64.28</v>
      </c>
      <c r="U2273">
        <v>10.42</v>
      </c>
      <c r="V2273">
        <v>3.39</v>
      </c>
      <c r="W2273">
        <v>0.55000000000000004</v>
      </c>
      <c r="X2273">
        <v>60.89</v>
      </c>
      <c r="Y2273">
        <v>9.8699999999999992</v>
      </c>
      <c r="AM2273">
        <v>5</v>
      </c>
      <c r="AN2273">
        <v>58.253283070000002</v>
      </c>
      <c r="AO2273">
        <v>1.23</v>
      </c>
    </row>
    <row r="2274" spans="1:44">
      <c r="A2274" t="s">
        <v>1490</v>
      </c>
      <c r="B2274" t="s">
        <v>1489</v>
      </c>
      <c r="C2274" t="s">
        <v>1691</v>
      </c>
      <c r="D2274" s="5">
        <v>2012</v>
      </c>
      <c r="E2274" t="s">
        <v>1690</v>
      </c>
      <c r="F2274" t="s">
        <v>51</v>
      </c>
      <c r="G2274">
        <v>-25.78989</v>
      </c>
      <c r="H2274">
        <v>114.08436</v>
      </c>
      <c r="I2274" t="s">
        <v>156</v>
      </c>
      <c r="J2274" t="s">
        <v>49</v>
      </c>
      <c r="K2274" t="s">
        <v>2922</v>
      </c>
      <c r="L2274" s="5" t="s">
        <v>2918</v>
      </c>
      <c r="M2274" s="5" t="s">
        <v>2918</v>
      </c>
      <c r="N2274" s="5" t="s">
        <v>2918</v>
      </c>
      <c r="O2274">
        <v>438</v>
      </c>
      <c r="S2274">
        <v>5</v>
      </c>
      <c r="T2274">
        <v>21.93</v>
      </c>
      <c r="U2274">
        <v>9.2799999999999994</v>
      </c>
      <c r="V2274">
        <v>11.63</v>
      </c>
      <c r="W2274">
        <v>4.93</v>
      </c>
      <c r="X2274">
        <v>10.3</v>
      </c>
      <c r="Y2274">
        <v>4.3600000000000003</v>
      </c>
      <c r="AM2274">
        <v>5</v>
      </c>
      <c r="AN2274">
        <v>80.376033559999996</v>
      </c>
      <c r="AO2274">
        <v>0.47</v>
      </c>
    </row>
    <row r="2275" spans="1:44">
      <c r="A2275" t="s">
        <v>1490</v>
      </c>
      <c r="B2275" t="s">
        <v>1489</v>
      </c>
      <c r="C2275" t="s">
        <v>1691</v>
      </c>
      <c r="D2275" s="5">
        <v>2012</v>
      </c>
      <c r="E2275" t="s">
        <v>1690</v>
      </c>
      <c r="F2275" t="s">
        <v>51</v>
      </c>
      <c r="G2275">
        <v>-25.888349999999999</v>
      </c>
      <c r="H2275">
        <v>114.12879</v>
      </c>
      <c r="I2275" t="s">
        <v>156</v>
      </c>
      <c r="J2275" t="s">
        <v>49</v>
      </c>
      <c r="K2275" t="s">
        <v>2922</v>
      </c>
      <c r="L2275" s="5" t="s">
        <v>2918</v>
      </c>
      <c r="M2275" s="5" t="s">
        <v>2918</v>
      </c>
      <c r="N2275" s="5" t="s">
        <v>2918</v>
      </c>
      <c r="O2275">
        <v>440</v>
      </c>
      <c r="S2275">
        <v>5</v>
      </c>
      <c r="T2275">
        <v>46.49</v>
      </c>
      <c r="U2275">
        <v>13.72</v>
      </c>
      <c r="V2275">
        <v>13.67</v>
      </c>
      <c r="W2275">
        <v>4.03</v>
      </c>
      <c r="X2275">
        <v>32.82</v>
      </c>
      <c r="Y2275">
        <v>9.69</v>
      </c>
      <c r="AM2275">
        <v>5</v>
      </c>
      <c r="AN2275">
        <v>71.149987839999994</v>
      </c>
      <c r="AO2275">
        <v>0.68</v>
      </c>
    </row>
    <row r="2276" spans="1:44">
      <c r="A2276" t="s">
        <v>1490</v>
      </c>
      <c r="B2276" t="s">
        <v>1489</v>
      </c>
      <c r="C2276" t="s">
        <v>1691</v>
      </c>
      <c r="D2276" s="5">
        <v>2012</v>
      </c>
      <c r="E2276" t="s">
        <v>1690</v>
      </c>
      <c r="F2276" t="s">
        <v>51</v>
      </c>
      <c r="G2276">
        <v>-25.893969999999999</v>
      </c>
      <c r="H2276">
        <v>114.114</v>
      </c>
      <c r="I2276" t="s">
        <v>156</v>
      </c>
      <c r="J2276" t="s">
        <v>49</v>
      </c>
      <c r="K2276" t="s">
        <v>2922</v>
      </c>
      <c r="L2276" s="5" t="s">
        <v>2918</v>
      </c>
      <c r="M2276" s="5" t="s">
        <v>2918</v>
      </c>
      <c r="N2276" s="5" t="s">
        <v>2918</v>
      </c>
      <c r="O2276">
        <v>441</v>
      </c>
      <c r="S2276">
        <v>5</v>
      </c>
      <c r="T2276">
        <v>17.07</v>
      </c>
      <c r="U2276">
        <v>11.43</v>
      </c>
      <c r="V2276">
        <v>8.9</v>
      </c>
      <c r="W2276">
        <v>5.96</v>
      </c>
      <c r="X2276">
        <v>8.17</v>
      </c>
      <c r="Y2276">
        <v>5.47</v>
      </c>
      <c r="AM2276">
        <v>5</v>
      </c>
      <c r="AN2276">
        <v>88.138375490000001</v>
      </c>
      <c r="AO2276">
        <v>0.3</v>
      </c>
    </row>
    <row r="2277" spans="1:44">
      <c r="A2277" t="s">
        <v>1490</v>
      </c>
      <c r="B2277" t="s">
        <v>1489</v>
      </c>
      <c r="C2277" t="s">
        <v>1691</v>
      </c>
      <c r="D2277" s="5">
        <v>2012</v>
      </c>
      <c r="E2277" t="s">
        <v>1690</v>
      </c>
      <c r="F2277" t="s">
        <v>51</v>
      </c>
      <c r="G2277">
        <v>-25.799440000000001</v>
      </c>
      <c r="H2277">
        <v>114.14422</v>
      </c>
      <c r="I2277" t="s">
        <v>156</v>
      </c>
      <c r="J2277" t="s">
        <v>49</v>
      </c>
      <c r="K2277" t="s">
        <v>2922</v>
      </c>
      <c r="L2277" s="5" t="s">
        <v>2918</v>
      </c>
      <c r="M2277" s="5" t="s">
        <v>2918</v>
      </c>
      <c r="N2277" s="5" t="s">
        <v>2918</v>
      </c>
      <c r="O2277">
        <v>442</v>
      </c>
      <c r="S2277">
        <v>5</v>
      </c>
      <c r="T2277">
        <v>39.76</v>
      </c>
      <c r="U2277">
        <v>6.21</v>
      </c>
      <c r="V2277">
        <v>3.82</v>
      </c>
      <c r="W2277">
        <v>0.6</v>
      </c>
      <c r="X2277">
        <v>35.94</v>
      </c>
      <c r="Y2277">
        <v>5.62</v>
      </c>
      <c r="AM2277">
        <v>5</v>
      </c>
      <c r="AN2277">
        <v>47.510335599999998</v>
      </c>
      <c r="AO2277">
        <v>1.28</v>
      </c>
    </row>
    <row r="2278" spans="1:44">
      <c r="A2278" t="s">
        <v>1490</v>
      </c>
      <c r="B2278" t="s">
        <v>1489</v>
      </c>
      <c r="C2278" t="s">
        <v>1691</v>
      </c>
      <c r="D2278" s="5">
        <v>2012</v>
      </c>
      <c r="E2278" t="s">
        <v>1690</v>
      </c>
      <c r="F2278" t="s">
        <v>51</v>
      </c>
      <c r="G2278">
        <v>-25.765049999999999</v>
      </c>
      <c r="H2278">
        <v>114.08386</v>
      </c>
      <c r="I2278" t="s">
        <v>156</v>
      </c>
      <c r="J2278" t="s">
        <v>49</v>
      </c>
      <c r="K2278" t="s">
        <v>2922</v>
      </c>
      <c r="L2278" s="5" t="s">
        <v>2918</v>
      </c>
      <c r="M2278" s="5" t="s">
        <v>2918</v>
      </c>
      <c r="N2278" s="5" t="s">
        <v>2918</v>
      </c>
      <c r="O2278">
        <v>443</v>
      </c>
      <c r="S2278">
        <v>5</v>
      </c>
      <c r="T2278">
        <v>27.75</v>
      </c>
      <c r="U2278">
        <v>9.35</v>
      </c>
      <c r="V2278">
        <v>11.04</v>
      </c>
      <c r="W2278">
        <v>3.72</v>
      </c>
      <c r="X2278">
        <v>16.71</v>
      </c>
      <c r="Y2278">
        <v>5.63</v>
      </c>
      <c r="AM2278">
        <v>5</v>
      </c>
      <c r="AN2278">
        <v>74.135153209999999</v>
      </c>
      <c r="AO2278">
        <v>0.59</v>
      </c>
    </row>
    <row r="2279" spans="1:44">
      <c r="A2279" t="s">
        <v>1490</v>
      </c>
      <c r="B2279" t="s">
        <v>1489</v>
      </c>
      <c r="C2279" t="s">
        <v>1691</v>
      </c>
      <c r="D2279" s="5">
        <v>2012</v>
      </c>
      <c r="E2279" t="s">
        <v>1690</v>
      </c>
      <c r="F2279" t="s">
        <v>51</v>
      </c>
      <c r="G2279">
        <v>-25.76446</v>
      </c>
      <c r="H2279">
        <v>114.10518</v>
      </c>
      <c r="I2279" t="s">
        <v>156</v>
      </c>
      <c r="J2279" t="s">
        <v>49</v>
      </c>
      <c r="K2279" t="s">
        <v>2922</v>
      </c>
      <c r="L2279" s="5" t="s">
        <v>2918</v>
      </c>
      <c r="M2279" s="5" t="s">
        <v>2918</v>
      </c>
      <c r="N2279" s="5" t="s">
        <v>2918</v>
      </c>
      <c r="O2279">
        <v>444</v>
      </c>
      <c r="S2279">
        <v>5</v>
      </c>
      <c r="T2279">
        <v>32.54</v>
      </c>
      <c r="U2279">
        <v>7.95</v>
      </c>
      <c r="V2279">
        <v>8.74</v>
      </c>
      <c r="W2279">
        <v>2.14</v>
      </c>
      <c r="X2279">
        <v>23.81</v>
      </c>
      <c r="Y2279">
        <v>5.82</v>
      </c>
      <c r="AM2279">
        <v>5</v>
      </c>
      <c r="AN2279">
        <v>66.003465469999995</v>
      </c>
      <c r="AO2279">
        <v>0.82</v>
      </c>
    </row>
    <row r="2280" spans="1:44">
      <c r="A2280" t="s">
        <v>1490</v>
      </c>
      <c r="B2280" t="s">
        <v>1489</v>
      </c>
      <c r="C2280" t="s">
        <v>1691</v>
      </c>
      <c r="D2280" s="5">
        <v>2012</v>
      </c>
      <c r="E2280" t="s">
        <v>1690</v>
      </c>
      <c r="F2280" t="s">
        <v>51</v>
      </c>
      <c r="G2280">
        <v>-25.753740000000001</v>
      </c>
      <c r="H2280">
        <v>114.10419</v>
      </c>
      <c r="I2280" t="s">
        <v>156</v>
      </c>
      <c r="J2280" t="s">
        <v>49</v>
      </c>
      <c r="K2280" t="s">
        <v>2922</v>
      </c>
      <c r="L2280" s="5" t="s">
        <v>2918</v>
      </c>
      <c r="M2280" s="5" t="s">
        <v>2918</v>
      </c>
      <c r="N2280" s="5" t="s">
        <v>2918</v>
      </c>
      <c r="O2280">
        <v>445</v>
      </c>
      <c r="S2280">
        <v>5</v>
      </c>
      <c r="T2280">
        <v>59.66</v>
      </c>
      <c r="U2280">
        <v>11.14</v>
      </c>
      <c r="V2280">
        <v>3.58</v>
      </c>
      <c r="W2280">
        <v>0.67</v>
      </c>
      <c r="X2280">
        <v>56.08</v>
      </c>
      <c r="Y2280">
        <v>10.47</v>
      </c>
      <c r="AM2280">
        <v>5</v>
      </c>
      <c r="AN2280">
        <v>61.4922787</v>
      </c>
      <c r="AO2280">
        <v>1.07</v>
      </c>
    </row>
    <row r="2281" spans="1:44">
      <c r="A2281" t="s">
        <v>1490</v>
      </c>
      <c r="B2281" t="s">
        <v>1489</v>
      </c>
      <c r="C2281" t="s">
        <v>1691</v>
      </c>
      <c r="D2281" s="5">
        <v>2012</v>
      </c>
      <c r="E2281" t="s">
        <v>1690</v>
      </c>
      <c r="F2281" t="s">
        <v>51</v>
      </c>
      <c r="G2281">
        <v>-25.934529999999999</v>
      </c>
      <c r="H2281">
        <v>113.93553</v>
      </c>
      <c r="I2281" t="s">
        <v>156</v>
      </c>
      <c r="J2281" t="s">
        <v>49</v>
      </c>
      <c r="K2281" t="s">
        <v>2922</v>
      </c>
      <c r="L2281" s="5" t="s">
        <v>2918</v>
      </c>
      <c r="M2281" s="5" t="s">
        <v>2918</v>
      </c>
      <c r="N2281" s="5" t="s">
        <v>2918</v>
      </c>
      <c r="O2281">
        <v>447</v>
      </c>
      <c r="S2281">
        <v>5</v>
      </c>
      <c r="T2281">
        <v>56.45</v>
      </c>
      <c r="U2281">
        <v>9.33</v>
      </c>
      <c r="V2281">
        <v>11.92</v>
      </c>
      <c r="W2281">
        <v>1.97</v>
      </c>
      <c r="X2281">
        <v>44.52</v>
      </c>
      <c r="Y2281">
        <v>7.36</v>
      </c>
      <c r="AM2281">
        <v>5</v>
      </c>
      <c r="AN2281">
        <v>58.437196010000001</v>
      </c>
      <c r="AO2281">
        <v>1.21</v>
      </c>
    </row>
    <row r="2282" spans="1:44">
      <c r="A2282" t="s">
        <v>1490</v>
      </c>
      <c r="B2282" t="s">
        <v>1489</v>
      </c>
      <c r="C2282" t="s">
        <v>1691</v>
      </c>
      <c r="D2282" s="5">
        <v>2012</v>
      </c>
      <c r="E2282" t="s">
        <v>1690</v>
      </c>
      <c r="F2282" t="s">
        <v>51</v>
      </c>
      <c r="G2282">
        <v>-25.771740000000001</v>
      </c>
      <c r="H2282">
        <v>114.11426</v>
      </c>
      <c r="I2282" t="s">
        <v>156</v>
      </c>
      <c r="J2282" t="s">
        <v>49</v>
      </c>
      <c r="K2282" t="s">
        <v>2922</v>
      </c>
      <c r="L2282" s="5" t="s">
        <v>2918</v>
      </c>
      <c r="M2282" s="5" t="s">
        <v>2918</v>
      </c>
      <c r="N2282" s="5" t="s">
        <v>2918</v>
      </c>
      <c r="O2282">
        <v>448</v>
      </c>
      <c r="S2282">
        <v>5</v>
      </c>
      <c r="T2282">
        <v>22.52</v>
      </c>
      <c r="U2282">
        <v>11.28</v>
      </c>
      <c r="V2282">
        <v>7.63</v>
      </c>
      <c r="W2282">
        <v>3.82</v>
      </c>
      <c r="X2282">
        <v>14.9</v>
      </c>
      <c r="Y2282">
        <v>7.46</v>
      </c>
      <c r="AM2282">
        <v>5</v>
      </c>
      <c r="AN2282">
        <v>75.655094840000004</v>
      </c>
      <c r="AO2282">
        <v>0.4</v>
      </c>
    </row>
    <row r="2283" spans="1:44">
      <c r="A2283" t="s">
        <v>1490</v>
      </c>
      <c r="B2283" t="s">
        <v>1489</v>
      </c>
      <c r="C2283" t="s">
        <v>1691</v>
      </c>
      <c r="D2283" s="5">
        <v>2012</v>
      </c>
      <c r="E2283" t="s">
        <v>1690</v>
      </c>
      <c r="F2283" t="s">
        <v>51</v>
      </c>
      <c r="G2283">
        <v>-25.968720000000001</v>
      </c>
      <c r="H2283">
        <v>114.15514</v>
      </c>
      <c r="I2283" t="s">
        <v>156</v>
      </c>
      <c r="J2283" t="s">
        <v>49</v>
      </c>
      <c r="K2283" t="s">
        <v>2922</v>
      </c>
      <c r="L2283" s="5" t="s">
        <v>2918</v>
      </c>
      <c r="M2283" s="5" t="s">
        <v>2918</v>
      </c>
      <c r="N2283" s="5" t="s">
        <v>2918</v>
      </c>
      <c r="O2283">
        <v>450</v>
      </c>
      <c r="S2283">
        <v>5</v>
      </c>
      <c r="T2283">
        <v>49.06</v>
      </c>
      <c r="U2283">
        <v>8.51</v>
      </c>
      <c r="V2283">
        <v>5.54</v>
      </c>
      <c r="W2283">
        <v>0.96</v>
      </c>
      <c r="X2283">
        <v>43.52</v>
      </c>
      <c r="Y2283">
        <v>7.55</v>
      </c>
      <c r="AM2283">
        <v>5</v>
      </c>
      <c r="AN2283">
        <v>59.002380950000003</v>
      </c>
      <c r="AO2283">
        <v>1.1499999999999999</v>
      </c>
    </row>
    <row r="2284" spans="1:44">
      <c r="A2284" s="5" t="s">
        <v>1490</v>
      </c>
      <c r="B2284" s="5" t="s">
        <v>1489</v>
      </c>
      <c r="C2284" s="5" t="s">
        <v>1590</v>
      </c>
      <c r="D2284" s="5">
        <v>2012</v>
      </c>
      <c r="E2284" s="5" t="s">
        <v>1592</v>
      </c>
      <c r="F2284" s="5" t="s">
        <v>897</v>
      </c>
      <c r="G2284" s="5">
        <v>13.522500000000001</v>
      </c>
      <c r="H2284" s="5">
        <v>120.95050000000001</v>
      </c>
      <c r="I2284" s="5" t="s">
        <v>2912</v>
      </c>
      <c r="J2284" s="5" t="s">
        <v>49</v>
      </c>
      <c r="K2284" s="5" t="s">
        <v>2923</v>
      </c>
      <c r="L2284" s="5" t="s">
        <v>2918</v>
      </c>
      <c r="M2284" s="5" t="s">
        <v>2918</v>
      </c>
      <c r="N2284" s="5" t="s">
        <v>2918</v>
      </c>
      <c r="O2284" s="5">
        <v>741</v>
      </c>
      <c r="P2284" s="5"/>
      <c r="Q2284" s="5"/>
      <c r="R2284" s="5"/>
      <c r="S2284" s="5">
        <v>9</v>
      </c>
      <c r="T2284" s="5">
        <v>97.4</v>
      </c>
      <c r="U2284" s="5">
        <v>9.65</v>
      </c>
      <c r="V2284" s="5">
        <v>13.55</v>
      </c>
      <c r="W2284" s="5">
        <v>1.1399999999999999</v>
      </c>
      <c r="X2284" s="5">
        <v>83.85</v>
      </c>
      <c r="Y2284" s="5">
        <v>8.51</v>
      </c>
      <c r="Z2284" s="5"/>
      <c r="AA2284" s="5"/>
      <c r="AB2284" s="5"/>
      <c r="AC2284" s="5"/>
      <c r="AD2284" s="5"/>
      <c r="AE2284" s="5"/>
      <c r="AF2284" s="5"/>
      <c r="AG2284" s="5"/>
      <c r="AH2284" s="5"/>
      <c r="AI2284" s="5"/>
      <c r="AJ2284" s="5"/>
      <c r="AK2284" s="5"/>
      <c r="AL2284" s="5"/>
      <c r="AM2284" s="5">
        <v>9</v>
      </c>
      <c r="AN2284" s="5"/>
      <c r="AO2284" s="5">
        <f t="shared" ref="AO2284:AO2299" si="48">1.37689*0.89689^W2284</f>
        <v>1.2162473668652714</v>
      </c>
      <c r="AP2284" s="5">
        <v>39.89</v>
      </c>
      <c r="AQ2284" s="5"/>
      <c r="AR2284" s="5" t="s">
        <v>2910</v>
      </c>
    </row>
    <row r="2285" spans="1:44">
      <c r="A2285" s="5" t="s">
        <v>1490</v>
      </c>
      <c r="B2285" s="5" t="s">
        <v>1489</v>
      </c>
      <c r="C2285" s="5" t="s">
        <v>1590</v>
      </c>
      <c r="D2285" s="5">
        <v>2012</v>
      </c>
      <c r="E2285" s="5" t="s">
        <v>1592</v>
      </c>
      <c r="F2285" s="5" t="s">
        <v>897</v>
      </c>
      <c r="G2285" s="5">
        <v>13.5068333</v>
      </c>
      <c r="H2285" s="5">
        <v>120.962333</v>
      </c>
      <c r="I2285" s="5" t="s">
        <v>2912</v>
      </c>
      <c r="J2285" s="5" t="s">
        <v>49</v>
      </c>
      <c r="K2285" s="5" t="s">
        <v>2923</v>
      </c>
      <c r="L2285" s="5" t="s">
        <v>2918</v>
      </c>
      <c r="M2285" s="5" t="s">
        <v>2918</v>
      </c>
      <c r="N2285" s="5" t="s">
        <v>2918</v>
      </c>
      <c r="O2285" s="5">
        <v>742</v>
      </c>
      <c r="P2285" s="5"/>
      <c r="Q2285" s="5"/>
      <c r="R2285" s="5"/>
      <c r="S2285" s="5">
        <v>9</v>
      </c>
      <c r="T2285" s="5">
        <v>79.239999999999995</v>
      </c>
      <c r="U2285" s="5">
        <v>8.16</v>
      </c>
      <c r="V2285" s="5">
        <v>13.38</v>
      </c>
      <c r="W2285" s="5">
        <v>1.89</v>
      </c>
      <c r="X2285" s="5">
        <v>65.86</v>
      </c>
      <c r="Y2285" s="5">
        <v>6.28</v>
      </c>
      <c r="Z2285" s="5"/>
      <c r="AA2285" s="5"/>
      <c r="AB2285" s="5"/>
      <c r="AC2285" s="5"/>
      <c r="AD2285" s="5"/>
      <c r="AE2285" s="5"/>
      <c r="AF2285" s="5"/>
      <c r="AG2285" s="5"/>
      <c r="AH2285" s="5"/>
      <c r="AI2285" s="5"/>
      <c r="AJ2285" s="5"/>
      <c r="AK2285" s="5"/>
      <c r="AL2285" s="5"/>
      <c r="AM2285" s="5">
        <v>9</v>
      </c>
      <c r="AN2285" s="5"/>
      <c r="AO2285" s="5">
        <f t="shared" si="48"/>
        <v>1.1209243394112716</v>
      </c>
      <c r="AP2285" s="5">
        <v>24.37</v>
      </c>
      <c r="AQ2285" s="5"/>
      <c r="AR2285" s="5" t="s">
        <v>2910</v>
      </c>
    </row>
    <row r="2286" spans="1:44">
      <c r="A2286" s="5" t="s">
        <v>1490</v>
      </c>
      <c r="B2286" s="5" t="s">
        <v>1489</v>
      </c>
      <c r="C2286" s="5" t="s">
        <v>1590</v>
      </c>
      <c r="D2286" s="5">
        <v>2012</v>
      </c>
      <c r="E2286" s="5" t="s">
        <v>1592</v>
      </c>
      <c r="F2286" s="5" t="s">
        <v>897</v>
      </c>
      <c r="G2286" s="5">
        <v>13.542166699999999</v>
      </c>
      <c r="H2286" s="5">
        <v>120.947333</v>
      </c>
      <c r="I2286" s="5" t="s">
        <v>2912</v>
      </c>
      <c r="J2286" s="5" t="s">
        <v>49</v>
      </c>
      <c r="K2286" s="5" t="s">
        <v>2923</v>
      </c>
      <c r="L2286" s="5" t="s">
        <v>2918</v>
      </c>
      <c r="M2286" s="5" t="s">
        <v>2918</v>
      </c>
      <c r="N2286" s="5" t="s">
        <v>2918</v>
      </c>
      <c r="O2286" s="5">
        <v>743</v>
      </c>
      <c r="P2286" s="5"/>
      <c r="Q2286" s="5"/>
      <c r="R2286" s="5"/>
      <c r="S2286" s="5">
        <v>9</v>
      </c>
      <c r="T2286" s="5">
        <v>95.79</v>
      </c>
      <c r="U2286" s="5">
        <v>7.17</v>
      </c>
      <c r="V2286" s="5">
        <v>11.99</v>
      </c>
      <c r="W2286" s="5">
        <v>1.8</v>
      </c>
      <c r="X2286" s="5">
        <v>83.8</v>
      </c>
      <c r="Y2286" s="5">
        <v>5.36</v>
      </c>
      <c r="Z2286" s="5"/>
      <c r="AA2286" s="5"/>
      <c r="AB2286" s="5"/>
      <c r="AC2286" s="5"/>
      <c r="AD2286" s="5"/>
      <c r="AE2286" s="5"/>
      <c r="AF2286" s="5"/>
      <c r="AG2286" s="5"/>
      <c r="AH2286" s="5"/>
      <c r="AI2286" s="5"/>
      <c r="AJ2286" s="5"/>
      <c r="AK2286" s="5"/>
      <c r="AL2286" s="5"/>
      <c r="AM2286" s="5">
        <v>9</v>
      </c>
      <c r="AN2286" s="5"/>
      <c r="AO2286" s="5">
        <f t="shared" si="48"/>
        <v>1.1319565922384627</v>
      </c>
      <c r="AP2286" s="5">
        <v>32.65</v>
      </c>
      <c r="AQ2286" s="5"/>
      <c r="AR2286" s="5" t="s">
        <v>2910</v>
      </c>
    </row>
    <row r="2287" spans="1:44">
      <c r="A2287" s="5" t="s">
        <v>1490</v>
      </c>
      <c r="B2287" s="5" t="s">
        <v>1489</v>
      </c>
      <c r="C2287" s="5" t="s">
        <v>1590</v>
      </c>
      <c r="D2287" s="5">
        <v>2012</v>
      </c>
      <c r="E2287" s="5" t="s">
        <v>1592</v>
      </c>
      <c r="F2287" s="5" t="s">
        <v>897</v>
      </c>
      <c r="G2287" s="5">
        <v>13.5191667</v>
      </c>
      <c r="H2287" s="5">
        <v>120.95399999999999</v>
      </c>
      <c r="I2287" s="5" t="s">
        <v>2912</v>
      </c>
      <c r="J2287" s="5" t="s">
        <v>49</v>
      </c>
      <c r="K2287" s="5" t="s">
        <v>2923</v>
      </c>
      <c r="L2287" s="5" t="s">
        <v>2918</v>
      </c>
      <c r="M2287" s="5" t="s">
        <v>2918</v>
      </c>
      <c r="N2287" s="5" t="s">
        <v>2918</v>
      </c>
      <c r="O2287" s="5">
        <v>744</v>
      </c>
      <c r="P2287" s="5"/>
      <c r="Q2287" s="5"/>
      <c r="R2287" s="5"/>
      <c r="S2287" s="5">
        <v>9</v>
      </c>
      <c r="T2287" s="5">
        <v>111.34</v>
      </c>
      <c r="U2287" s="5">
        <v>9.83</v>
      </c>
      <c r="V2287" s="5">
        <v>20.5</v>
      </c>
      <c r="W2287" s="5">
        <v>2.2999999999999998</v>
      </c>
      <c r="X2287" s="5">
        <v>90.84</v>
      </c>
      <c r="Y2287" s="5">
        <v>7.53</v>
      </c>
      <c r="Z2287" s="5"/>
      <c r="AA2287" s="5"/>
      <c r="AB2287" s="5"/>
      <c r="AC2287" s="5"/>
      <c r="AD2287" s="5"/>
      <c r="AE2287" s="5"/>
      <c r="AF2287" s="5"/>
      <c r="AG2287" s="5"/>
      <c r="AH2287" s="5"/>
      <c r="AI2287" s="5"/>
      <c r="AJ2287" s="5"/>
      <c r="AK2287" s="5"/>
      <c r="AL2287" s="5"/>
      <c r="AM2287" s="5">
        <v>9</v>
      </c>
      <c r="AN2287" s="5"/>
      <c r="AO2287" s="5">
        <f t="shared" si="48"/>
        <v>1.0720113017271913</v>
      </c>
      <c r="AP2287" s="5">
        <v>25.12</v>
      </c>
      <c r="AQ2287" s="5"/>
      <c r="AR2287" s="5" t="s">
        <v>2910</v>
      </c>
    </row>
    <row r="2288" spans="1:44">
      <c r="A2288" s="5" t="s">
        <v>1490</v>
      </c>
      <c r="B2288" s="5" t="s">
        <v>1489</v>
      </c>
      <c r="C2288" s="5" t="s">
        <v>1590</v>
      </c>
      <c r="D2288" s="5">
        <v>2012</v>
      </c>
      <c r="E2288" s="5" t="s">
        <v>1592</v>
      </c>
      <c r="F2288" s="5" t="s">
        <v>897</v>
      </c>
      <c r="G2288" s="5">
        <v>13.503500000000001</v>
      </c>
      <c r="H2288" s="5">
        <v>120.951167</v>
      </c>
      <c r="I2288" s="5" t="s">
        <v>2912</v>
      </c>
      <c r="J2288" s="5" t="s">
        <v>49</v>
      </c>
      <c r="K2288" s="5" t="s">
        <v>2923</v>
      </c>
      <c r="L2288" s="5" t="s">
        <v>2918</v>
      </c>
      <c r="M2288" s="5" t="s">
        <v>2918</v>
      </c>
      <c r="N2288" s="5" t="s">
        <v>2918</v>
      </c>
      <c r="O2288" s="5">
        <v>745</v>
      </c>
      <c r="P2288" s="5"/>
      <c r="Q2288" s="5"/>
      <c r="R2288" s="5"/>
      <c r="S2288" s="5">
        <v>9</v>
      </c>
      <c r="T2288" s="5">
        <v>111.94</v>
      </c>
      <c r="U2288" s="5">
        <v>11.3</v>
      </c>
      <c r="V2288" s="5">
        <v>15.05</v>
      </c>
      <c r="W2288" s="5">
        <v>1.46</v>
      </c>
      <c r="X2288" s="5">
        <v>96.89</v>
      </c>
      <c r="Y2288" s="5">
        <v>9.84</v>
      </c>
      <c r="Z2288" s="5"/>
      <c r="AA2288" s="5"/>
      <c r="AB2288" s="5"/>
      <c r="AC2288" s="5"/>
      <c r="AD2288" s="5"/>
      <c r="AE2288" s="5"/>
      <c r="AF2288" s="5"/>
      <c r="AG2288" s="5"/>
      <c r="AH2288" s="5"/>
      <c r="AI2288" s="5"/>
      <c r="AJ2288" s="5"/>
      <c r="AK2288" s="5"/>
      <c r="AL2288" s="5"/>
      <c r="AM2288" s="5">
        <v>9</v>
      </c>
      <c r="AN2288" s="5"/>
      <c r="AO2288" s="5">
        <f t="shared" si="48"/>
        <v>1.1746228669928649</v>
      </c>
      <c r="AP2288" s="5">
        <v>33.299999999999997</v>
      </c>
      <c r="AQ2288" s="5"/>
      <c r="AR2288" s="5" t="s">
        <v>2910</v>
      </c>
    </row>
    <row r="2289" spans="1:44">
      <c r="A2289" s="5" t="s">
        <v>1490</v>
      </c>
      <c r="B2289" s="5" t="s">
        <v>1489</v>
      </c>
      <c r="C2289" s="5" t="s">
        <v>1590</v>
      </c>
      <c r="D2289" s="5">
        <v>2012</v>
      </c>
      <c r="E2289" s="5" t="s">
        <v>1592</v>
      </c>
      <c r="F2289" s="5" t="s">
        <v>897</v>
      </c>
      <c r="G2289" s="5">
        <v>13.5076667</v>
      </c>
      <c r="H2289" s="5">
        <v>120.9415</v>
      </c>
      <c r="I2289" s="5" t="s">
        <v>2912</v>
      </c>
      <c r="J2289" s="5" t="s">
        <v>49</v>
      </c>
      <c r="K2289" s="5" t="s">
        <v>2923</v>
      </c>
      <c r="L2289" s="5" t="s">
        <v>2918</v>
      </c>
      <c r="M2289" s="5" t="s">
        <v>2918</v>
      </c>
      <c r="N2289" s="5" t="s">
        <v>2918</v>
      </c>
      <c r="O2289" s="5">
        <v>746</v>
      </c>
      <c r="P2289" s="5"/>
      <c r="Q2289" s="5"/>
      <c r="R2289" s="5"/>
      <c r="S2289" s="5">
        <v>9</v>
      </c>
      <c r="T2289" s="5">
        <v>75.709999999999994</v>
      </c>
      <c r="U2289" s="5">
        <v>8.0399999999999991</v>
      </c>
      <c r="V2289" s="5">
        <v>14.53</v>
      </c>
      <c r="W2289" s="5">
        <v>1.48</v>
      </c>
      <c r="X2289" s="5">
        <v>61.18</v>
      </c>
      <c r="Y2289" s="5">
        <v>6.56</v>
      </c>
      <c r="Z2289" s="5"/>
      <c r="AA2289" s="5"/>
      <c r="AB2289" s="5"/>
      <c r="AC2289" s="5"/>
      <c r="AD2289" s="5"/>
      <c r="AE2289" s="5"/>
      <c r="AF2289" s="5"/>
      <c r="AG2289" s="5"/>
      <c r="AH2289" s="5"/>
      <c r="AI2289" s="5"/>
      <c r="AJ2289" s="5"/>
      <c r="AK2289" s="5"/>
      <c r="AL2289" s="5"/>
      <c r="AM2289" s="5">
        <v>9</v>
      </c>
      <c r="AN2289" s="5"/>
      <c r="AO2289" s="5">
        <f t="shared" si="48"/>
        <v>1.1720691495138231</v>
      </c>
      <c r="AP2289" s="5">
        <v>39.119999999999997</v>
      </c>
      <c r="AQ2289" s="5"/>
      <c r="AR2289" s="5" t="s">
        <v>2910</v>
      </c>
    </row>
    <row r="2290" spans="1:44">
      <c r="A2290" s="5" t="s">
        <v>1490</v>
      </c>
      <c r="B2290" s="5" t="s">
        <v>1489</v>
      </c>
      <c r="C2290" s="5" t="s">
        <v>1590</v>
      </c>
      <c r="D2290" s="5">
        <v>2012</v>
      </c>
      <c r="E2290" s="5" t="s">
        <v>1592</v>
      </c>
      <c r="F2290" s="5" t="s">
        <v>897</v>
      </c>
      <c r="G2290" s="5">
        <v>13.515000000000001</v>
      </c>
      <c r="H2290" s="5">
        <v>120.9705</v>
      </c>
      <c r="I2290" s="5" t="s">
        <v>2912</v>
      </c>
      <c r="J2290" s="5" t="s">
        <v>49</v>
      </c>
      <c r="K2290" s="5" t="s">
        <v>2923</v>
      </c>
      <c r="L2290" s="5" t="s">
        <v>2918</v>
      </c>
      <c r="M2290" s="5" t="s">
        <v>2918</v>
      </c>
      <c r="N2290" s="5" t="s">
        <v>2918</v>
      </c>
      <c r="O2290" s="5">
        <v>747</v>
      </c>
      <c r="P2290" s="5"/>
      <c r="Q2290" s="5"/>
      <c r="R2290" s="5"/>
      <c r="S2290" s="5">
        <v>9</v>
      </c>
      <c r="T2290" s="5">
        <v>108.16</v>
      </c>
      <c r="U2290" s="5">
        <v>10.93</v>
      </c>
      <c r="V2290" s="5">
        <v>17.88</v>
      </c>
      <c r="W2290" s="5">
        <v>1.56</v>
      </c>
      <c r="X2290" s="5">
        <v>90.28</v>
      </c>
      <c r="Y2290" s="5">
        <v>9.3699999999999992</v>
      </c>
      <c r="Z2290" s="5"/>
      <c r="AA2290" s="5"/>
      <c r="AB2290" s="5"/>
      <c r="AC2290" s="5"/>
      <c r="AD2290" s="5"/>
      <c r="AE2290" s="5"/>
      <c r="AF2290" s="5"/>
      <c r="AG2290" s="5"/>
      <c r="AH2290" s="5"/>
      <c r="AI2290" s="5"/>
      <c r="AJ2290" s="5"/>
      <c r="AK2290" s="5"/>
      <c r="AL2290" s="5"/>
      <c r="AM2290" s="5">
        <v>9</v>
      </c>
      <c r="AN2290" s="5"/>
      <c r="AO2290" s="5">
        <f t="shared" si="48"/>
        <v>1.1619096787422147</v>
      </c>
      <c r="AP2290" s="5"/>
      <c r="AQ2290" s="5"/>
      <c r="AR2290" s="5" t="s">
        <v>2910</v>
      </c>
    </row>
    <row r="2291" spans="1:44">
      <c r="A2291" s="5" t="s">
        <v>1490</v>
      </c>
      <c r="B2291" s="5" t="s">
        <v>1489</v>
      </c>
      <c r="C2291" s="5" t="s">
        <v>1590</v>
      </c>
      <c r="D2291" s="5">
        <v>2012</v>
      </c>
      <c r="E2291" s="5" t="s">
        <v>1592</v>
      </c>
      <c r="F2291" s="5" t="s">
        <v>897</v>
      </c>
      <c r="G2291" s="5">
        <v>13.505000000000001</v>
      </c>
      <c r="H2291" s="5">
        <v>120.95183299999999</v>
      </c>
      <c r="I2291" s="5" t="s">
        <v>2912</v>
      </c>
      <c r="J2291" s="5" t="s">
        <v>49</v>
      </c>
      <c r="K2291" s="5" t="s">
        <v>2923</v>
      </c>
      <c r="L2291" s="5" t="s">
        <v>2918</v>
      </c>
      <c r="M2291" s="5" t="s">
        <v>2918</v>
      </c>
      <c r="N2291" s="5" t="s">
        <v>2918</v>
      </c>
      <c r="O2291" s="5">
        <v>748</v>
      </c>
      <c r="P2291" s="5"/>
      <c r="Q2291" s="5"/>
      <c r="R2291" s="5"/>
      <c r="S2291" s="5">
        <v>9</v>
      </c>
      <c r="T2291" s="5">
        <v>92.29</v>
      </c>
      <c r="U2291" s="5">
        <v>10.06</v>
      </c>
      <c r="V2291" s="5">
        <v>15.65</v>
      </c>
      <c r="W2291" s="5">
        <v>1.47</v>
      </c>
      <c r="X2291" s="5">
        <v>76.64</v>
      </c>
      <c r="Y2291" s="5">
        <v>8.58</v>
      </c>
      <c r="Z2291" s="5"/>
      <c r="AA2291" s="5"/>
      <c r="AB2291" s="5"/>
      <c r="AC2291" s="5"/>
      <c r="AD2291" s="5"/>
      <c r="AE2291" s="5"/>
      <c r="AF2291" s="5"/>
      <c r="AG2291" s="5"/>
      <c r="AH2291" s="5"/>
      <c r="AI2291" s="5"/>
      <c r="AJ2291" s="5"/>
      <c r="AK2291" s="5"/>
      <c r="AL2291" s="5"/>
      <c r="AM2291" s="5">
        <v>9</v>
      </c>
      <c r="AN2291" s="5"/>
      <c r="AO2291" s="5">
        <f t="shared" si="48"/>
        <v>1.17334531350145</v>
      </c>
      <c r="AP2291" s="5">
        <v>28.81</v>
      </c>
      <c r="AQ2291" s="5"/>
      <c r="AR2291" s="5" t="s">
        <v>2910</v>
      </c>
    </row>
    <row r="2292" spans="1:44">
      <c r="A2292" s="5" t="s">
        <v>1490</v>
      </c>
      <c r="B2292" s="5" t="s">
        <v>1489</v>
      </c>
      <c r="C2292" s="5" t="s">
        <v>1590</v>
      </c>
      <c r="D2292" s="5">
        <v>2012</v>
      </c>
      <c r="E2292" s="5" t="s">
        <v>1592</v>
      </c>
      <c r="F2292" s="5" t="s">
        <v>897</v>
      </c>
      <c r="G2292" s="5">
        <v>13.503500000000001</v>
      </c>
      <c r="H2292" s="5">
        <v>120.954667</v>
      </c>
      <c r="I2292" s="5" t="s">
        <v>2912</v>
      </c>
      <c r="J2292" s="5" t="s">
        <v>49</v>
      </c>
      <c r="K2292" s="5" t="s">
        <v>2923</v>
      </c>
      <c r="L2292" s="5" t="s">
        <v>2918</v>
      </c>
      <c r="M2292" s="5" t="s">
        <v>2918</v>
      </c>
      <c r="N2292" s="5" t="s">
        <v>2918</v>
      </c>
      <c r="O2292" s="5">
        <v>749</v>
      </c>
      <c r="P2292" s="5"/>
      <c r="Q2292" s="5"/>
      <c r="R2292" s="5"/>
      <c r="S2292" s="5">
        <v>9</v>
      </c>
      <c r="T2292" s="5">
        <v>113.37</v>
      </c>
      <c r="U2292" s="5">
        <v>11.46</v>
      </c>
      <c r="V2292" s="5">
        <v>15.43</v>
      </c>
      <c r="W2292" s="5">
        <v>1.48</v>
      </c>
      <c r="X2292" s="5">
        <v>97.95</v>
      </c>
      <c r="Y2292" s="5">
        <v>9.98</v>
      </c>
      <c r="Z2292" s="5"/>
      <c r="AA2292" s="5"/>
      <c r="AB2292" s="5"/>
      <c r="AC2292" s="5"/>
      <c r="AD2292" s="5"/>
      <c r="AE2292" s="5"/>
      <c r="AF2292" s="5"/>
      <c r="AG2292" s="5"/>
      <c r="AH2292" s="5"/>
      <c r="AI2292" s="5"/>
      <c r="AJ2292" s="5"/>
      <c r="AK2292" s="5"/>
      <c r="AL2292" s="5"/>
      <c r="AM2292" s="5">
        <v>9</v>
      </c>
      <c r="AN2292" s="5"/>
      <c r="AO2292" s="5">
        <f t="shared" si="48"/>
        <v>1.1720691495138231</v>
      </c>
      <c r="AP2292" s="5">
        <v>29.52</v>
      </c>
      <c r="AQ2292" s="5"/>
      <c r="AR2292" s="5" t="s">
        <v>2910</v>
      </c>
    </row>
    <row r="2293" spans="1:44">
      <c r="A2293" s="5" t="s">
        <v>1490</v>
      </c>
      <c r="B2293" s="5" t="s">
        <v>1489</v>
      </c>
      <c r="C2293" s="5" t="s">
        <v>1590</v>
      </c>
      <c r="D2293" s="5">
        <v>2012</v>
      </c>
      <c r="E2293" s="5" t="s">
        <v>1592</v>
      </c>
      <c r="F2293" s="5" t="s">
        <v>897</v>
      </c>
      <c r="G2293" s="5">
        <v>13.5033333</v>
      </c>
      <c r="H2293" s="5">
        <v>120.95016699999999</v>
      </c>
      <c r="I2293" s="5" t="s">
        <v>2912</v>
      </c>
      <c r="J2293" s="5" t="s">
        <v>49</v>
      </c>
      <c r="K2293" s="5" t="s">
        <v>2923</v>
      </c>
      <c r="L2293" s="5" t="s">
        <v>2918</v>
      </c>
      <c r="M2293" s="5" t="s">
        <v>2918</v>
      </c>
      <c r="N2293" s="5" t="s">
        <v>2918</v>
      </c>
      <c r="O2293" s="5">
        <v>750</v>
      </c>
      <c r="P2293" s="5"/>
      <c r="Q2293" s="5"/>
      <c r="R2293" s="5"/>
      <c r="S2293" s="5">
        <v>9</v>
      </c>
      <c r="T2293" s="5">
        <v>112.56</v>
      </c>
      <c r="U2293" s="5">
        <v>0</v>
      </c>
      <c r="V2293" s="5">
        <v>13.91</v>
      </c>
      <c r="W2293" s="5">
        <v>1.52</v>
      </c>
      <c r="X2293" s="5">
        <v>98.66</v>
      </c>
      <c r="Y2293" s="5">
        <v>9.9700000000000006</v>
      </c>
      <c r="Z2293" s="5"/>
      <c r="AA2293" s="5"/>
      <c r="AB2293" s="5"/>
      <c r="AC2293" s="5"/>
      <c r="AD2293" s="5"/>
      <c r="AE2293" s="5"/>
      <c r="AF2293" s="5"/>
      <c r="AG2293" s="5"/>
      <c r="AH2293" s="5"/>
      <c r="AI2293" s="5"/>
      <c r="AJ2293" s="5"/>
      <c r="AK2293" s="5"/>
      <c r="AL2293" s="5"/>
      <c r="AM2293" s="5">
        <v>9</v>
      </c>
      <c r="AN2293" s="5"/>
      <c r="AO2293" s="5">
        <f t="shared" si="48"/>
        <v>1.1669783584005604</v>
      </c>
      <c r="AP2293" s="5">
        <v>50.67</v>
      </c>
      <c r="AQ2293" s="5"/>
      <c r="AR2293" s="5" t="s">
        <v>2910</v>
      </c>
    </row>
    <row r="2294" spans="1:44">
      <c r="A2294" s="5" t="s">
        <v>1490</v>
      </c>
      <c r="B2294" s="5" t="s">
        <v>1489</v>
      </c>
      <c r="C2294" s="5" t="s">
        <v>1590</v>
      </c>
      <c r="D2294" s="5">
        <v>2012</v>
      </c>
      <c r="E2294" s="5" t="s">
        <v>1591</v>
      </c>
      <c r="F2294" s="5" t="s">
        <v>897</v>
      </c>
      <c r="G2294" s="5">
        <v>11.110666699999999</v>
      </c>
      <c r="H2294" s="5">
        <v>119.422</v>
      </c>
      <c r="I2294" s="5" t="s">
        <v>2912</v>
      </c>
      <c r="J2294" s="5" t="s">
        <v>49</v>
      </c>
      <c r="K2294" s="5" t="s">
        <v>2923</v>
      </c>
      <c r="L2294" s="5" t="s">
        <v>2918</v>
      </c>
      <c r="M2294" s="5" t="s">
        <v>2918</v>
      </c>
      <c r="N2294" s="5" t="s">
        <v>2918</v>
      </c>
      <c r="O2294" s="5">
        <v>751</v>
      </c>
      <c r="P2294" s="5"/>
      <c r="Q2294" s="5"/>
      <c r="R2294" s="5"/>
      <c r="S2294" s="5">
        <v>9</v>
      </c>
      <c r="T2294" s="5">
        <v>110.31</v>
      </c>
      <c r="U2294" s="5">
        <v>11.44</v>
      </c>
      <c r="V2294" s="5">
        <v>18.690000000000001</v>
      </c>
      <c r="W2294" s="5">
        <v>2.0099999999999998</v>
      </c>
      <c r="X2294" s="5">
        <v>91.62</v>
      </c>
      <c r="Y2294" s="5">
        <v>9.43</v>
      </c>
      <c r="Z2294" s="5"/>
      <c r="AA2294" s="5"/>
      <c r="AB2294" s="5"/>
      <c r="AC2294" s="5"/>
      <c r="AD2294" s="5"/>
      <c r="AE2294" s="5"/>
      <c r="AF2294" s="5"/>
      <c r="AG2294" s="5"/>
      <c r="AH2294" s="5"/>
      <c r="AI2294" s="5"/>
      <c r="AJ2294" s="5"/>
      <c r="AK2294" s="5"/>
      <c r="AL2294" s="5"/>
      <c r="AM2294" s="5">
        <v>9</v>
      </c>
      <c r="AN2294" s="5"/>
      <c r="AO2294" s="5">
        <f t="shared" si="48"/>
        <v>1.1063817445028494</v>
      </c>
      <c r="AP2294" s="5">
        <v>26.52</v>
      </c>
      <c r="AQ2294" s="5"/>
      <c r="AR2294" s="5" t="s">
        <v>2910</v>
      </c>
    </row>
    <row r="2295" spans="1:44">
      <c r="A2295" s="5" t="s">
        <v>1490</v>
      </c>
      <c r="B2295" s="5" t="s">
        <v>1489</v>
      </c>
      <c r="C2295" s="5" t="s">
        <v>1590</v>
      </c>
      <c r="D2295" s="5">
        <v>2012</v>
      </c>
      <c r="E2295" s="5" t="s">
        <v>1591</v>
      </c>
      <c r="F2295" s="5" t="s">
        <v>897</v>
      </c>
      <c r="G2295" s="5">
        <v>11.146000000000001</v>
      </c>
      <c r="H2295" s="5">
        <v>119.42066699999999</v>
      </c>
      <c r="I2295" s="5" t="s">
        <v>2912</v>
      </c>
      <c r="J2295" s="5" t="s">
        <v>49</v>
      </c>
      <c r="K2295" s="5" t="s">
        <v>2923</v>
      </c>
      <c r="L2295" s="5" t="s">
        <v>2918</v>
      </c>
      <c r="M2295" s="5" t="s">
        <v>2918</v>
      </c>
      <c r="N2295" s="5" t="s">
        <v>2918</v>
      </c>
      <c r="O2295" s="5">
        <v>758</v>
      </c>
      <c r="P2295" s="5"/>
      <c r="Q2295" s="5"/>
      <c r="R2295" s="5"/>
      <c r="S2295" s="5">
        <v>9</v>
      </c>
      <c r="T2295" s="5">
        <v>114.55</v>
      </c>
      <c r="U2295" s="5">
        <v>11.56</v>
      </c>
      <c r="V2295" s="5">
        <v>17.41</v>
      </c>
      <c r="W2295" s="5">
        <v>1.82</v>
      </c>
      <c r="X2295" s="5">
        <v>97.14</v>
      </c>
      <c r="Y2295" s="5">
        <v>9.73</v>
      </c>
      <c r="Z2295" s="5"/>
      <c r="AA2295" s="5"/>
      <c r="AB2295" s="5"/>
      <c r="AC2295" s="5"/>
      <c r="AD2295" s="5"/>
      <c r="AE2295" s="5"/>
      <c r="AF2295" s="5"/>
      <c r="AG2295" s="5"/>
      <c r="AH2295" s="5"/>
      <c r="AI2295" s="5"/>
      <c r="AJ2295" s="5"/>
      <c r="AK2295" s="5"/>
      <c r="AL2295" s="5"/>
      <c r="AM2295" s="5">
        <v>9</v>
      </c>
      <c r="AN2295" s="5"/>
      <c r="AO2295" s="5">
        <f t="shared" si="48"/>
        <v>1.1294956344141727</v>
      </c>
      <c r="AP2295" s="5">
        <v>55.14</v>
      </c>
      <c r="AQ2295" s="5"/>
      <c r="AR2295" s="5" t="s">
        <v>2910</v>
      </c>
    </row>
    <row r="2296" spans="1:44">
      <c r="A2296" s="5" t="s">
        <v>1490</v>
      </c>
      <c r="B2296" s="5" t="s">
        <v>1489</v>
      </c>
      <c r="C2296" s="5" t="s">
        <v>1590</v>
      </c>
      <c r="D2296" s="5">
        <v>2012</v>
      </c>
      <c r="E2296" s="5" t="s">
        <v>1591</v>
      </c>
      <c r="F2296" s="5" t="s">
        <v>897</v>
      </c>
      <c r="G2296" s="5">
        <v>11.140833300000001</v>
      </c>
      <c r="H2296" s="5">
        <v>119.405833</v>
      </c>
      <c r="I2296" s="5" t="s">
        <v>2912</v>
      </c>
      <c r="J2296" s="5" t="s">
        <v>49</v>
      </c>
      <c r="K2296" s="5" t="s">
        <v>2923</v>
      </c>
      <c r="L2296" s="5" t="s">
        <v>2918</v>
      </c>
      <c r="M2296" s="5" t="s">
        <v>2918</v>
      </c>
      <c r="N2296" s="5" t="s">
        <v>2918</v>
      </c>
      <c r="O2296" s="5">
        <v>759</v>
      </c>
      <c r="P2296" s="5"/>
      <c r="Q2296" s="5"/>
      <c r="R2296" s="5"/>
      <c r="S2296" s="5">
        <v>9</v>
      </c>
      <c r="T2296" s="5">
        <v>94.36</v>
      </c>
      <c r="U2296" s="5">
        <v>10.08</v>
      </c>
      <c r="V2296" s="5">
        <v>20.239999999999998</v>
      </c>
      <c r="W2296" s="5">
        <v>2.0299999999999998</v>
      </c>
      <c r="X2296" s="5">
        <v>74.12</v>
      </c>
      <c r="Y2296" s="5">
        <v>8.0500000000000007</v>
      </c>
      <c r="Z2296" s="5"/>
      <c r="AA2296" s="5"/>
      <c r="AB2296" s="5"/>
      <c r="AC2296" s="5"/>
      <c r="AD2296" s="5"/>
      <c r="AE2296" s="5"/>
      <c r="AF2296" s="5"/>
      <c r="AG2296" s="5"/>
      <c r="AH2296" s="5"/>
      <c r="AI2296" s="5"/>
      <c r="AJ2296" s="5"/>
      <c r="AK2296" s="5"/>
      <c r="AL2296" s="5"/>
      <c r="AM2296" s="5">
        <v>9</v>
      </c>
      <c r="AN2296" s="5"/>
      <c r="AO2296" s="5">
        <f t="shared" si="48"/>
        <v>1.1039763882997451</v>
      </c>
      <c r="AP2296" s="5">
        <v>73.62</v>
      </c>
      <c r="AQ2296" s="5"/>
      <c r="AR2296" s="5" t="s">
        <v>2910</v>
      </c>
    </row>
    <row r="2297" spans="1:44">
      <c r="A2297" s="5" t="s">
        <v>1490</v>
      </c>
      <c r="B2297" s="5" t="s">
        <v>1489</v>
      </c>
      <c r="C2297" s="5" t="s">
        <v>1590</v>
      </c>
      <c r="D2297" s="5">
        <v>2012</v>
      </c>
      <c r="E2297" s="5" t="s">
        <v>1591</v>
      </c>
      <c r="F2297" s="5" t="s">
        <v>897</v>
      </c>
      <c r="G2297" s="5">
        <v>11.146833300000001</v>
      </c>
      <c r="H2297" s="5">
        <v>119.39183300000001</v>
      </c>
      <c r="I2297" s="5" t="s">
        <v>2912</v>
      </c>
      <c r="J2297" s="5" t="s">
        <v>49</v>
      </c>
      <c r="K2297" s="5" t="s">
        <v>2923</v>
      </c>
      <c r="L2297" s="5" t="s">
        <v>2918</v>
      </c>
      <c r="M2297" s="5" t="s">
        <v>2918</v>
      </c>
      <c r="N2297" s="5" t="s">
        <v>2918</v>
      </c>
      <c r="O2297" s="5">
        <v>760</v>
      </c>
      <c r="P2297" s="5"/>
      <c r="Q2297" s="5"/>
      <c r="R2297" s="5"/>
      <c r="S2297" s="5">
        <v>9</v>
      </c>
      <c r="T2297" s="5">
        <v>105.48</v>
      </c>
      <c r="U2297" s="5">
        <v>10.92</v>
      </c>
      <c r="V2297" s="5">
        <v>10.65</v>
      </c>
      <c r="W2297" s="5">
        <v>1.46</v>
      </c>
      <c r="X2297" s="5">
        <v>94.83</v>
      </c>
      <c r="Y2297" s="5">
        <v>9.4499999999999993</v>
      </c>
      <c r="Z2297" s="5"/>
      <c r="AA2297" s="5"/>
      <c r="AB2297" s="5"/>
      <c r="AC2297" s="5"/>
      <c r="AD2297" s="5"/>
      <c r="AE2297" s="5"/>
      <c r="AF2297" s="5"/>
      <c r="AG2297" s="5"/>
      <c r="AH2297" s="5"/>
      <c r="AI2297" s="5"/>
      <c r="AJ2297" s="5"/>
      <c r="AK2297" s="5"/>
      <c r="AL2297" s="5"/>
      <c r="AM2297" s="5">
        <v>9</v>
      </c>
      <c r="AN2297" s="5"/>
      <c r="AO2297" s="5">
        <f t="shared" si="48"/>
        <v>1.1746228669928649</v>
      </c>
      <c r="AP2297" s="5">
        <v>30.1</v>
      </c>
      <c r="AQ2297" s="5"/>
      <c r="AR2297" s="5" t="s">
        <v>2910</v>
      </c>
    </row>
    <row r="2298" spans="1:44">
      <c r="A2298" s="5" t="s">
        <v>1490</v>
      </c>
      <c r="B2298" s="5" t="s">
        <v>1489</v>
      </c>
      <c r="C2298" s="5" t="s">
        <v>1590</v>
      </c>
      <c r="D2298" s="5">
        <v>2012</v>
      </c>
      <c r="E2298" s="5" t="s">
        <v>1591</v>
      </c>
      <c r="F2298" s="5" t="s">
        <v>897</v>
      </c>
      <c r="G2298" s="5">
        <v>11.042333299999999</v>
      </c>
      <c r="H2298" s="5">
        <v>119.3845</v>
      </c>
      <c r="I2298" s="5" t="s">
        <v>2912</v>
      </c>
      <c r="J2298" s="5" t="s">
        <v>49</v>
      </c>
      <c r="K2298" s="5" t="s">
        <v>2923</v>
      </c>
      <c r="L2298" s="5" t="s">
        <v>2918</v>
      </c>
      <c r="M2298" s="5" t="s">
        <v>2918</v>
      </c>
      <c r="N2298" s="5" t="s">
        <v>2918</v>
      </c>
      <c r="O2298" s="5">
        <v>761</v>
      </c>
      <c r="P2298" s="5"/>
      <c r="Q2298" s="5"/>
      <c r="R2298" s="5"/>
      <c r="S2298" s="5">
        <v>9</v>
      </c>
      <c r="T2298" s="5">
        <v>84.15</v>
      </c>
      <c r="U2298" s="5">
        <v>8.23</v>
      </c>
      <c r="V2298" s="5">
        <v>11.99</v>
      </c>
      <c r="W2298" s="5">
        <v>1.21</v>
      </c>
      <c r="X2298" s="5">
        <v>72.16</v>
      </c>
      <c r="Y2298" s="5">
        <v>7.02</v>
      </c>
      <c r="Z2298" s="5"/>
      <c r="AA2298" s="5"/>
      <c r="AB2298" s="5"/>
      <c r="AC2298" s="5"/>
      <c r="AD2298" s="5"/>
      <c r="AE2298" s="5"/>
      <c r="AF2298" s="5"/>
      <c r="AG2298" s="5"/>
      <c r="AH2298" s="5"/>
      <c r="AI2298" s="5"/>
      <c r="AJ2298" s="5"/>
      <c r="AK2298" s="5"/>
      <c r="AL2298" s="5"/>
      <c r="AM2298" s="5">
        <v>9</v>
      </c>
      <c r="AN2298" s="5"/>
      <c r="AO2298" s="5">
        <f t="shared" si="48"/>
        <v>1.2070177473251205</v>
      </c>
      <c r="AP2298" s="5">
        <v>30.64</v>
      </c>
      <c r="AQ2298" s="5"/>
      <c r="AR2298" s="5" t="s">
        <v>2910</v>
      </c>
    </row>
    <row r="2299" spans="1:44">
      <c r="A2299" s="5" t="s">
        <v>1490</v>
      </c>
      <c r="B2299" s="5" t="s">
        <v>1489</v>
      </c>
      <c r="C2299" s="5" t="s">
        <v>1590</v>
      </c>
      <c r="D2299" s="5">
        <v>2012</v>
      </c>
      <c r="E2299" s="5" t="s">
        <v>1591</v>
      </c>
      <c r="F2299" s="5" t="s">
        <v>897</v>
      </c>
      <c r="G2299" s="5">
        <v>11.1838333</v>
      </c>
      <c r="H2299" s="5">
        <v>119.3905</v>
      </c>
      <c r="I2299" s="5" t="s">
        <v>2912</v>
      </c>
      <c r="J2299" s="5" t="s">
        <v>49</v>
      </c>
      <c r="K2299" s="5" t="s">
        <v>2923</v>
      </c>
      <c r="L2299" s="5" t="s">
        <v>2918</v>
      </c>
      <c r="M2299" s="5" t="s">
        <v>2918</v>
      </c>
      <c r="N2299" s="5" t="s">
        <v>2918</v>
      </c>
      <c r="O2299" s="5">
        <v>762</v>
      </c>
      <c r="P2299" s="5"/>
      <c r="Q2299" s="5"/>
      <c r="R2299" s="5"/>
      <c r="S2299" s="5">
        <v>9</v>
      </c>
      <c r="T2299" s="5">
        <v>67.900000000000006</v>
      </c>
      <c r="U2299" s="5">
        <v>8.9</v>
      </c>
      <c r="V2299" s="5">
        <v>15.3</v>
      </c>
      <c r="W2299" s="5">
        <v>1.19</v>
      </c>
      <c r="X2299" s="5">
        <v>52.6</v>
      </c>
      <c r="Y2299" s="5">
        <v>7.71</v>
      </c>
      <c r="Z2299" s="5"/>
      <c r="AA2299" s="5"/>
      <c r="AB2299" s="5"/>
      <c r="AC2299" s="5"/>
      <c r="AD2299" s="5"/>
      <c r="AE2299" s="5"/>
      <c r="AF2299" s="5"/>
      <c r="AG2299" s="5"/>
      <c r="AH2299" s="5"/>
      <c r="AI2299" s="5"/>
      <c r="AJ2299" s="5"/>
      <c r="AK2299" s="5"/>
      <c r="AL2299" s="5"/>
      <c r="AM2299" s="5">
        <v>9</v>
      </c>
      <c r="AN2299" s="5"/>
      <c r="AO2299" s="5">
        <f t="shared" si="48"/>
        <v>1.2096476112031487</v>
      </c>
      <c r="AP2299" s="5">
        <v>31.08</v>
      </c>
      <c r="AQ2299" s="5"/>
      <c r="AR2299" s="5" t="s">
        <v>2910</v>
      </c>
    </row>
    <row r="2300" spans="1:44">
      <c r="A2300" s="5" t="s">
        <v>1490</v>
      </c>
      <c r="B2300" s="5" t="s">
        <v>1489</v>
      </c>
      <c r="C2300" s="5" t="s">
        <v>1590</v>
      </c>
      <c r="D2300" s="5">
        <v>2012</v>
      </c>
      <c r="E2300" s="5" t="s">
        <v>229</v>
      </c>
      <c r="F2300" s="5" t="s">
        <v>228</v>
      </c>
      <c r="G2300" s="5">
        <v>7.3051666700000002</v>
      </c>
      <c r="H2300" s="5">
        <v>99.407166700000005</v>
      </c>
      <c r="I2300" s="5" t="s">
        <v>88</v>
      </c>
      <c r="J2300" s="5" t="s">
        <v>155</v>
      </c>
      <c r="K2300" s="5" t="s">
        <v>2923</v>
      </c>
      <c r="L2300" s="5" t="s">
        <v>2918</v>
      </c>
      <c r="M2300" s="5" t="s">
        <v>2918</v>
      </c>
      <c r="N2300" s="5" t="s">
        <v>2918</v>
      </c>
      <c r="O2300" s="5">
        <v>763</v>
      </c>
      <c r="P2300" s="5"/>
      <c r="Q2300" s="5"/>
      <c r="R2300" s="5"/>
      <c r="S2300" s="5">
        <v>9</v>
      </c>
      <c r="T2300" s="5">
        <v>88.64</v>
      </c>
      <c r="U2300" s="5">
        <v>9.0299999999999994</v>
      </c>
      <c r="V2300" s="5">
        <v>15.85</v>
      </c>
      <c r="W2300" s="5">
        <v>1.61</v>
      </c>
      <c r="X2300" s="5">
        <v>72.790000000000006</v>
      </c>
      <c r="Y2300" s="5">
        <v>7.41</v>
      </c>
      <c r="Z2300" s="5"/>
      <c r="AA2300" s="5"/>
      <c r="AB2300" s="5"/>
      <c r="AC2300" s="5"/>
      <c r="AD2300" s="5"/>
      <c r="AE2300" s="5"/>
      <c r="AF2300" s="5"/>
      <c r="AG2300" s="5"/>
      <c r="AH2300" s="5"/>
      <c r="AI2300" s="5"/>
      <c r="AJ2300" s="5"/>
      <c r="AK2300" s="5"/>
      <c r="AL2300" s="5"/>
      <c r="AM2300" s="5">
        <v>9</v>
      </c>
      <c r="AN2300" s="5"/>
      <c r="AO2300" s="5">
        <f t="shared" ref="AO2300:AO2316" si="49">1.44279*0.83407^W2300</f>
        <v>1.0773061761762288</v>
      </c>
      <c r="AP2300" s="5">
        <v>28.52</v>
      </c>
      <c r="AQ2300" s="5"/>
      <c r="AR2300" s="5" t="s">
        <v>2910</v>
      </c>
    </row>
    <row r="2301" spans="1:44">
      <c r="A2301" s="5" t="s">
        <v>1490</v>
      </c>
      <c r="B2301" s="5" t="s">
        <v>1489</v>
      </c>
      <c r="C2301" s="5" t="s">
        <v>1590</v>
      </c>
      <c r="D2301" s="5">
        <v>2012</v>
      </c>
      <c r="E2301" s="5" t="s">
        <v>229</v>
      </c>
      <c r="F2301" s="5" t="s">
        <v>228</v>
      </c>
      <c r="G2301" s="5">
        <v>7.2748333299999999</v>
      </c>
      <c r="H2301" s="5">
        <v>99.412499999999994</v>
      </c>
      <c r="I2301" s="5" t="s">
        <v>88</v>
      </c>
      <c r="J2301" s="5" t="s">
        <v>155</v>
      </c>
      <c r="K2301" s="5" t="s">
        <v>2923</v>
      </c>
      <c r="L2301" s="5" t="s">
        <v>2918</v>
      </c>
      <c r="M2301" s="5" t="s">
        <v>2918</v>
      </c>
      <c r="N2301" s="5" t="s">
        <v>2918</v>
      </c>
      <c r="O2301" s="5">
        <v>764</v>
      </c>
      <c r="P2301" s="5"/>
      <c r="Q2301" s="5"/>
      <c r="R2301" s="5"/>
      <c r="S2301" s="5">
        <v>9</v>
      </c>
      <c r="T2301" s="5">
        <v>17.18</v>
      </c>
      <c r="U2301" s="5">
        <v>2.0299999999999998</v>
      </c>
      <c r="V2301" s="5">
        <v>9.16</v>
      </c>
      <c r="W2301" s="5">
        <v>1.08</v>
      </c>
      <c r="X2301" s="5">
        <v>8.02</v>
      </c>
      <c r="Y2301" s="5">
        <v>0.94</v>
      </c>
      <c r="Z2301" s="5"/>
      <c r="AA2301" s="5"/>
      <c r="AB2301" s="5"/>
      <c r="AC2301" s="5"/>
      <c r="AD2301" s="5"/>
      <c r="AE2301" s="5"/>
      <c r="AF2301" s="5"/>
      <c r="AG2301" s="5"/>
      <c r="AH2301" s="5"/>
      <c r="AI2301" s="5"/>
      <c r="AJ2301" s="5"/>
      <c r="AK2301" s="5"/>
      <c r="AL2301" s="5"/>
      <c r="AM2301" s="5">
        <v>9</v>
      </c>
      <c r="AN2301" s="5"/>
      <c r="AO2301" s="5">
        <f t="shared" si="49"/>
        <v>1.1860467950334179</v>
      </c>
      <c r="AP2301" s="5">
        <v>24.23</v>
      </c>
      <c r="AQ2301" s="5"/>
      <c r="AR2301" s="5" t="s">
        <v>2910</v>
      </c>
    </row>
    <row r="2302" spans="1:44">
      <c r="A2302" s="5" t="s">
        <v>1490</v>
      </c>
      <c r="B2302" s="5" t="s">
        <v>1489</v>
      </c>
      <c r="C2302" s="5" t="s">
        <v>1590</v>
      </c>
      <c r="D2302" s="5">
        <v>2012</v>
      </c>
      <c r="E2302" s="5" t="s">
        <v>229</v>
      </c>
      <c r="F2302" s="5" t="s">
        <v>228</v>
      </c>
      <c r="G2302" s="5">
        <v>7.2714999999999996</v>
      </c>
      <c r="H2302" s="5">
        <v>99.411000000000001</v>
      </c>
      <c r="I2302" s="5" t="s">
        <v>88</v>
      </c>
      <c r="J2302" s="5" t="s">
        <v>155</v>
      </c>
      <c r="K2302" s="5" t="s">
        <v>2923</v>
      </c>
      <c r="L2302" s="5" t="s">
        <v>2918</v>
      </c>
      <c r="M2302" s="5" t="s">
        <v>2918</v>
      </c>
      <c r="N2302" s="5" t="s">
        <v>2918</v>
      </c>
      <c r="O2302" s="5">
        <v>765</v>
      </c>
      <c r="P2302" s="5"/>
      <c r="Q2302" s="5"/>
      <c r="R2302" s="5"/>
      <c r="S2302" s="5">
        <v>9</v>
      </c>
      <c r="T2302" s="5">
        <v>9.1300000000000008</v>
      </c>
      <c r="U2302" s="5">
        <v>1.96</v>
      </c>
      <c r="V2302" s="5">
        <v>8.2100000000000009</v>
      </c>
      <c r="W2302" s="5">
        <v>1.62</v>
      </c>
      <c r="X2302" s="5">
        <v>0.92</v>
      </c>
      <c r="Y2302" s="5">
        <v>0.84</v>
      </c>
      <c r="Z2302" s="5"/>
      <c r="AA2302" s="5"/>
      <c r="AB2302" s="5"/>
      <c r="AC2302" s="5"/>
      <c r="AD2302" s="5"/>
      <c r="AE2302" s="5"/>
      <c r="AF2302" s="5"/>
      <c r="AG2302" s="5"/>
      <c r="AH2302" s="5"/>
      <c r="AI2302" s="5"/>
      <c r="AJ2302" s="5"/>
      <c r="AK2302" s="5"/>
      <c r="AL2302" s="5"/>
      <c r="AM2302" s="5">
        <v>9</v>
      </c>
      <c r="AN2302" s="5"/>
      <c r="AO2302" s="5">
        <f t="shared" si="49"/>
        <v>1.0753533061235279</v>
      </c>
      <c r="AP2302" s="5">
        <v>23.08</v>
      </c>
      <c r="AQ2302" s="5"/>
      <c r="AR2302" s="5" t="s">
        <v>2910</v>
      </c>
    </row>
    <row r="2303" spans="1:44">
      <c r="A2303" s="5" t="s">
        <v>1490</v>
      </c>
      <c r="B2303" s="5" t="s">
        <v>1489</v>
      </c>
      <c r="C2303" s="5" t="s">
        <v>1590</v>
      </c>
      <c r="D2303" s="5">
        <v>2012</v>
      </c>
      <c r="E2303" s="5" t="s">
        <v>229</v>
      </c>
      <c r="F2303" s="5" t="s">
        <v>228</v>
      </c>
      <c r="G2303" s="5">
        <v>7.2445000000000004</v>
      </c>
      <c r="H2303" s="5">
        <v>99.422333300000005</v>
      </c>
      <c r="I2303" s="5" t="s">
        <v>88</v>
      </c>
      <c r="J2303" s="5" t="s">
        <v>155</v>
      </c>
      <c r="K2303" s="5" t="s">
        <v>2923</v>
      </c>
      <c r="L2303" s="5" t="s">
        <v>2918</v>
      </c>
      <c r="M2303" s="5" t="s">
        <v>2918</v>
      </c>
      <c r="N2303" s="5" t="s">
        <v>2918</v>
      </c>
      <c r="O2303" s="5">
        <v>766</v>
      </c>
      <c r="P2303" s="5"/>
      <c r="Q2303" s="5"/>
      <c r="R2303" s="5"/>
      <c r="S2303" s="5">
        <v>9</v>
      </c>
      <c r="T2303" s="5">
        <v>108.62</v>
      </c>
      <c r="U2303" s="5">
        <v>9.69</v>
      </c>
      <c r="V2303" s="5">
        <v>10.73</v>
      </c>
      <c r="W2303" s="5">
        <v>1.18</v>
      </c>
      <c r="X2303" s="5">
        <v>97.9</v>
      </c>
      <c r="Y2303" s="5">
        <v>8.51</v>
      </c>
      <c r="Z2303" s="5"/>
      <c r="AA2303" s="5"/>
      <c r="AB2303" s="5"/>
      <c r="AC2303" s="5"/>
      <c r="AD2303" s="5"/>
      <c r="AE2303" s="5"/>
      <c r="AF2303" s="5"/>
      <c r="AG2303" s="5"/>
      <c r="AH2303" s="5"/>
      <c r="AI2303" s="5"/>
      <c r="AJ2303" s="5"/>
      <c r="AK2303" s="5"/>
      <c r="AL2303" s="5"/>
      <c r="AM2303" s="5">
        <v>9</v>
      </c>
      <c r="AN2303" s="5"/>
      <c r="AO2303" s="5">
        <f t="shared" si="49"/>
        <v>1.1647214517875355</v>
      </c>
      <c r="AP2303" s="5">
        <v>25.04</v>
      </c>
      <c r="AQ2303" s="5"/>
      <c r="AR2303" s="5" t="s">
        <v>2910</v>
      </c>
    </row>
    <row r="2304" spans="1:44">
      <c r="A2304" s="5" t="s">
        <v>1490</v>
      </c>
      <c r="B2304" s="5" t="s">
        <v>1489</v>
      </c>
      <c r="C2304" s="5" t="s">
        <v>1590</v>
      </c>
      <c r="D2304" s="5">
        <v>2012</v>
      </c>
      <c r="E2304" s="5" t="s">
        <v>229</v>
      </c>
      <c r="F2304" s="5" t="s">
        <v>228</v>
      </c>
      <c r="G2304" s="5">
        <v>7.2568333300000001</v>
      </c>
      <c r="H2304" s="5">
        <v>99.450166699999997</v>
      </c>
      <c r="I2304" s="5" t="s">
        <v>88</v>
      </c>
      <c r="J2304" s="5" t="s">
        <v>155</v>
      </c>
      <c r="K2304" s="5" t="s">
        <v>2923</v>
      </c>
      <c r="L2304" s="5" t="s">
        <v>2918</v>
      </c>
      <c r="M2304" s="5" t="s">
        <v>2918</v>
      </c>
      <c r="N2304" s="5" t="s">
        <v>2918</v>
      </c>
      <c r="O2304" s="5">
        <v>767</v>
      </c>
      <c r="P2304" s="5"/>
      <c r="Q2304" s="5"/>
      <c r="R2304" s="5"/>
      <c r="S2304" s="5">
        <v>9</v>
      </c>
      <c r="T2304" s="5">
        <v>62.4</v>
      </c>
      <c r="U2304" s="5">
        <v>8.15</v>
      </c>
      <c r="V2304" s="5">
        <v>34.58</v>
      </c>
      <c r="W2304" s="5">
        <v>2.44</v>
      </c>
      <c r="X2304" s="5">
        <v>27.82</v>
      </c>
      <c r="Y2304" s="5">
        <v>5.71</v>
      </c>
      <c r="Z2304" s="5"/>
      <c r="AA2304" s="5"/>
      <c r="AB2304" s="5"/>
      <c r="AC2304" s="5"/>
      <c r="AD2304" s="5"/>
      <c r="AE2304" s="5"/>
      <c r="AF2304" s="5"/>
      <c r="AG2304" s="5"/>
      <c r="AH2304" s="5"/>
      <c r="AI2304" s="5"/>
      <c r="AJ2304" s="5"/>
      <c r="AK2304" s="5"/>
      <c r="AL2304" s="5"/>
      <c r="AM2304" s="5">
        <v>9</v>
      </c>
      <c r="AN2304" s="5"/>
      <c r="AO2304" s="5">
        <f t="shared" si="49"/>
        <v>0.92669586512300539</v>
      </c>
      <c r="AP2304" s="5">
        <v>20.55</v>
      </c>
      <c r="AQ2304" s="5"/>
      <c r="AR2304" s="5" t="s">
        <v>2910</v>
      </c>
    </row>
    <row r="2305" spans="1:44">
      <c r="A2305" s="5" t="s">
        <v>1490</v>
      </c>
      <c r="B2305" s="5" t="s">
        <v>1489</v>
      </c>
      <c r="C2305" s="5" t="s">
        <v>1590</v>
      </c>
      <c r="D2305" s="5">
        <v>2012</v>
      </c>
      <c r="E2305" s="5" t="s">
        <v>229</v>
      </c>
      <c r="F2305" s="5" t="s">
        <v>228</v>
      </c>
      <c r="G2305" s="5">
        <v>7.2721666699999998</v>
      </c>
      <c r="H2305" s="5">
        <v>99.463499999999996</v>
      </c>
      <c r="I2305" s="5" t="s">
        <v>88</v>
      </c>
      <c r="J2305" s="5" t="s">
        <v>155</v>
      </c>
      <c r="K2305" s="5" t="s">
        <v>2923</v>
      </c>
      <c r="L2305" s="5" t="s">
        <v>2918</v>
      </c>
      <c r="M2305" s="5" t="s">
        <v>2918</v>
      </c>
      <c r="N2305" s="5" t="s">
        <v>2918</v>
      </c>
      <c r="O2305" s="5">
        <v>768</v>
      </c>
      <c r="P2305" s="5"/>
      <c r="Q2305" s="5"/>
      <c r="R2305" s="5"/>
      <c r="S2305" s="5">
        <v>9</v>
      </c>
      <c r="T2305" s="5">
        <v>52.89</v>
      </c>
      <c r="U2305" s="5">
        <v>4.88</v>
      </c>
      <c r="V2305" s="5">
        <v>46.56</v>
      </c>
      <c r="W2305" s="5">
        <v>4.3899999999999997</v>
      </c>
      <c r="X2305" s="5">
        <v>6.33</v>
      </c>
      <c r="Y2305" s="5">
        <v>0.49</v>
      </c>
      <c r="Z2305" s="5"/>
      <c r="AA2305" s="5"/>
      <c r="AB2305" s="5"/>
      <c r="AC2305" s="5"/>
      <c r="AD2305" s="5"/>
      <c r="AE2305" s="5"/>
      <c r="AF2305" s="5"/>
      <c r="AG2305" s="5"/>
      <c r="AH2305" s="5"/>
      <c r="AI2305" s="5"/>
      <c r="AJ2305" s="5"/>
      <c r="AK2305" s="5"/>
      <c r="AL2305" s="5"/>
      <c r="AM2305" s="5">
        <v>9</v>
      </c>
      <c r="AN2305" s="5"/>
      <c r="AO2305" s="5">
        <f t="shared" si="49"/>
        <v>0.65055212761238723</v>
      </c>
      <c r="AP2305" s="5">
        <v>24.48</v>
      </c>
      <c r="AQ2305" s="5"/>
      <c r="AR2305" s="5" t="s">
        <v>2910</v>
      </c>
    </row>
    <row r="2306" spans="1:44">
      <c r="A2306" s="5" t="s">
        <v>1490</v>
      </c>
      <c r="B2306" s="5" t="s">
        <v>1489</v>
      </c>
      <c r="C2306" s="5" t="s">
        <v>1590</v>
      </c>
      <c r="D2306" s="5">
        <v>2012</v>
      </c>
      <c r="E2306" s="5" t="s">
        <v>229</v>
      </c>
      <c r="F2306" s="5" t="s">
        <v>228</v>
      </c>
      <c r="G2306" s="5">
        <v>7.2625000000000002</v>
      </c>
      <c r="H2306" s="5">
        <v>99.457333300000002</v>
      </c>
      <c r="I2306" s="5" t="s">
        <v>88</v>
      </c>
      <c r="J2306" s="5" t="s">
        <v>155</v>
      </c>
      <c r="K2306" s="5" t="s">
        <v>2923</v>
      </c>
      <c r="L2306" s="5" t="s">
        <v>2918</v>
      </c>
      <c r="M2306" s="5" t="s">
        <v>2918</v>
      </c>
      <c r="N2306" s="5" t="s">
        <v>2918</v>
      </c>
      <c r="O2306" s="5">
        <v>769</v>
      </c>
      <c r="P2306" s="5"/>
      <c r="Q2306" s="5"/>
      <c r="R2306" s="5"/>
      <c r="S2306" s="5">
        <v>9</v>
      </c>
      <c r="T2306" s="5">
        <v>79.900000000000006</v>
      </c>
      <c r="U2306" s="5">
        <v>5.96</v>
      </c>
      <c r="V2306" s="5">
        <v>62.57</v>
      </c>
      <c r="W2306" s="5">
        <v>4.1500000000000004</v>
      </c>
      <c r="X2306" s="5">
        <v>17.329999999999998</v>
      </c>
      <c r="Y2306" s="5">
        <v>1.81</v>
      </c>
      <c r="Z2306" s="5"/>
      <c r="AA2306" s="5"/>
      <c r="AB2306" s="5"/>
      <c r="AC2306" s="5"/>
      <c r="AD2306" s="5"/>
      <c r="AE2306" s="5"/>
      <c r="AF2306" s="5"/>
      <c r="AG2306" s="5"/>
      <c r="AH2306" s="5"/>
      <c r="AI2306" s="5"/>
      <c r="AJ2306" s="5"/>
      <c r="AK2306" s="5"/>
      <c r="AL2306" s="5"/>
      <c r="AM2306" s="5">
        <v>9</v>
      </c>
      <c r="AN2306" s="5"/>
      <c r="AO2306" s="5">
        <f t="shared" si="49"/>
        <v>0.6795063215439352</v>
      </c>
      <c r="AP2306" s="5">
        <v>21.6</v>
      </c>
      <c r="AQ2306" s="5"/>
      <c r="AR2306" s="5" t="s">
        <v>2910</v>
      </c>
    </row>
    <row r="2307" spans="1:44">
      <c r="A2307" s="5" t="s">
        <v>1490</v>
      </c>
      <c r="B2307" s="5" t="s">
        <v>1489</v>
      </c>
      <c r="C2307" s="5" t="s">
        <v>1590</v>
      </c>
      <c r="D2307" s="5">
        <v>2012</v>
      </c>
      <c r="E2307" s="5" t="s">
        <v>229</v>
      </c>
      <c r="F2307" s="5" t="s">
        <v>228</v>
      </c>
      <c r="G2307" s="5">
        <v>7.2383333299999997</v>
      </c>
      <c r="H2307" s="5">
        <v>99.440333300000006</v>
      </c>
      <c r="I2307" s="5" t="s">
        <v>88</v>
      </c>
      <c r="J2307" s="5" t="s">
        <v>155</v>
      </c>
      <c r="K2307" s="5" t="s">
        <v>2923</v>
      </c>
      <c r="L2307" s="5" t="s">
        <v>2918</v>
      </c>
      <c r="M2307" s="5" t="s">
        <v>2918</v>
      </c>
      <c r="N2307" s="5" t="s">
        <v>2918</v>
      </c>
      <c r="O2307" s="5">
        <v>770</v>
      </c>
      <c r="P2307" s="5"/>
      <c r="Q2307" s="5"/>
      <c r="R2307" s="5"/>
      <c r="S2307" s="5">
        <v>9</v>
      </c>
      <c r="T2307" s="5">
        <v>97.4</v>
      </c>
      <c r="U2307" s="5">
        <v>10.220000000000001</v>
      </c>
      <c r="V2307" s="5">
        <v>9.43</v>
      </c>
      <c r="W2307" s="5">
        <v>0.96</v>
      </c>
      <c r="X2307" s="5">
        <v>87.98</v>
      </c>
      <c r="Y2307" s="5">
        <v>9.25</v>
      </c>
      <c r="Z2307" s="5"/>
      <c r="AA2307" s="5"/>
      <c r="AB2307" s="5"/>
      <c r="AC2307" s="5"/>
      <c r="AD2307" s="5"/>
      <c r="AE2307" s="5"/>
      <c r="AF2307" s="5"/>
      <c r="AG2307" s="5"/>
      <c r="AH2307" s="5"/>
      <c r="AI2307" s="5"/>
      <c r="AJ2307" s="5"/>
      <c r="AK2307" s="5"/>
      <c r="AL2307" s="5"/>
      <c r="AM2307" s="5">
        <v>9</v>
      </c>
      <c r="AN2307" s="5"/>
      <c r="AO2307" s="5">
        <f t="shared" si="49"/>
        <v>1.2121532331599709</v>
      </c>
      <c r="AP2307" s="5">
        <v>23.84</v>
      </c>
      <c r="AQ2307" s="5"/>
      <c r="AR2307" s="5" t="s">
        <v>2910</v>
      </c>
    </row>
    <row r="2308" spans="1:44">
      <c r="A2308" s="5" t="s">
        <v>1490</v>
      </c>
      <c r="B2308" s="5" t="s">
        <v>1489</v>
      </c>
      <c r="C2308" s="5" t="s">
        <v>1590</v>
      </c>
      <c r="D2308" s="5">
        <v>2012</v>
      </c>
      <c r="E2308" s="5" t="s">
        <v>229</v>
      </c>
      <c r="F2308" s="5" t="s">
        <v>228</v>
      </c>
      <c r="G2308" s="5">
        <v>7.2556666700000001</v>
      </c>
      <c r="H2308" s="5">
        <v>99.462166699999997</v>
      </c>
      <c r="I2308" s="5" t="s">
        <v>88</v>
      </c>
      <c r="J2308" s="5" t="s">
        <v>155</v>
      </c>
      <c r="K2308" s="5" t="s">
        <v>2923</v>
      </c>
      <c r="L2308" s="5" t="s">
        <v>2918</v>
      </c>
      <c r="M2308" s="5" t="s">
        <v>2918</v>
      </c>
      <c r="N2308" s="5" t="s">
        <v>2918</v>
      </c>
      <c r="O2308" s="5">
        <v>771</v>
      </c>
      <c r="P2308" s="5"/>
      <c r="Q2308" s="5"/>
      <c r="R2308" s="5"/>
      <c r="S2308" s="5">
        <v>9</v>
      </c>
      <c r="T2308" s="5">
        <v>16.170000000000002</v>
      </c>
      <c r="U2308" s="5">
        <v>5.35</v>
      </c>
      <c r="V2308" s="5">
        <v>3.17</v>
      </c>
      <c r="W2308" s="5">
        <v>0.66</v>
      </c>
      <c r="X2308" s="5">
        <v>13</v>
      </c>
      <c r="Y2308" s="5">
        <v>4.6900000000000004</v>
      </c>
      <c r="Z2308" s="5"/>
      <c r="AA2308" s="5"/>
      <c r="AB2308" s="5"/>
      <c r="AC2308" s="5"/>
      <c r="AD2308" s="5"/>
      <c r="AE2308" s="5"/>
      <c r="AF2308" s="5"/>
      <c r="AG2308" s="5"/>
      <c r="AH2308" s="5"/>
      <c r="AI2308" s="5"/>
      <c r="AJ2308" s="5"/>
      <c r="AK2308" s="5"/>
      <c r="AL2308" s="5"/>
      <c r="AM2308" s="5">
        <v>9</v>
      </c>
      <c r="AN2308" s="5"/>
      <c r="AO2308" s="5">
        <f t="shared" si="49"/>
        <v>1.2799611089575902</v>
      </c>
      <c r="AP2308" s="5">
        <v>21.07</v>
      </c>
      <c r="AQ2308" s="5"/>
      <c r="AR2308" s="5" t="s">
        <v>2910</v>
      </c>
    </row>
    <row r="2309" spans="1:44">
      <c r="A2309" s="5" t="s">
        <v>1490</v>
      </c>
      <c r="B2309" s="5" t="s">
        <v>1489</v>
      </c>
      <c r="C2309" s="5" t="s">
        <v>1590</v>
      </c>
      <c r="D2309" s="5">
        <v>2012</v>
      </c>
      <c r="E2309" s="5" t="s">
        <v>229</v>
      </c>
      <c r="F2309" s="5" t="s">
        <v>228</v>
      </c>
      <c r="G2309" s="5">
        <v>7.2456666700000003</v>
      </c>
      <c r="H2309" s="5">
        <v>99.453500000000005</v>
      </c>
      <c r="I2309" s="5" t="s">
        <v>88</v>
      </c>
      <c r="J2309" s="5" t="s">
        <v>155</v>
      </c>
      <c r="K2309" s="5" t="s">
        <v>2923</v>
      </c>
      <c r="L2309" s="5" t="s">
        <v>2918</v>
      </c>
      <c r="M2309" s="5" t="s">
        <v>2918</v>
      </c>
      <c r="N2309" s="5" t="s">
        <v>2918</v>
      </c>
      <c r="O2309" s="5">
        <v>772</v>
      </c>
      <c r="P2309" s="5"/>
      <c r="Q2309" s="5"/>
      <c r="R2309" s="5"/>
      <c r="S2309" s="5">
        <v>9</v>
      </c>
      <c r="T2309" s="5">
        <v>4.3600000000000003</v>
      </c>
      <c r="U2309" s="5">
        <v>0.53</v>
      </c>
      <c r="V2309" s="5">
        <v>1.1599999999999999</v>
      </c>
      <c r="W2309" s="5">
        <v>0.11</v>
      </c>
      <c r="X2309" s="5">
        <v>3.19</v>
      </c>
      <c r="Y2309" s="5">
        <v>0.41</v>
      </c>
      <c r="Z2309" s="5"/>
      <c r="AA2309" s="5"/>
      <c r="AB2309" s="5"/>
      <c r="AC2309" s="5"/>
      <c r="AD2309" s="5"/>
      <c r="AE2309" s="5"/>
      <c r="AF2309" s="5"/>
      <c r="AG2309" s="5"/>
      <c r="AH2309" s="5"/>
      <c r="AI2309" s="5"/>
      <c r="AJ2309" s="5"/>
      <c r="AK2309" s="5"/>
      <c r="AL2309" s="5"/>
      <c r="AM2309" s="5">
        <v>9</v>
      </c>
      <c r="AN2309" s="5"/>
      <c r="AO2309" s="5">
        <f t="shared" si="49"/>
        <v>1.4142799960124861</v>
      </c>
      <c r="AP2309" s="5">
        <v>21.6</v>
      </c>
      <c r="AQ2309" s="5"/>
      <c r="AR2309" s="5" t="s">
        <v>2910</v>
      </c>
    </row>
    <row r="2310" spans="1:44">
      <c r="A2310" s="5" t="s">
        <v>1490</v>
      </c>
      <c r="B2310" s="5" t="s">
        <v>1489</v>
      </c>
      <c r="C2310" s="5" t="s">
        <v>1590</v>
      </c>
      <c r="D2310" s="5">
        <v>2012</v>
      </c>
      <c r="E2310" s="5" t="s">
        <v>229</v>
      </c>
      <c r="F2310" s="5" t="s">
        <v>228</v>
      </c>
      <c r="G2310" s="5">
        <v>7.2723333300000004</v>
      </c>
      <c r="H2310" s="5">
        <v>99.476333299999993</v>
      </c>
      <c r="I2310" s="5" t="s">
        <v>88</v>
      </c>
      <c r="J2310" s="5" t="s">
        <v>155</v>
      </c>
      <c r="K2310" s="5" t="s">
        <v>2923</v>
      </c>
      <c r="L2310" s="5" t="s">
        <v>2918</v>
      </c>
      <c r="M2310" s="5" t="s">
        <v>2918</v>
      </c>
      <c r="N2310" s="5" t="s">
        <v>2918</v>
      </c>
      <c r="O2310" s="5">
        <v>773</v>
      </c>
      <c r="P2310" s="5"/>
      <c r="Q2310" s="5"/>
      <c r="R2310" s="5"/>
      <c r="S2310" s="5">
        <v>9</v>
      </c>
      <c r="T2310" s="5">
        <v>2.5499999999999998</v>
      </c>
      <c r="U2310" s="5">
        <v>0.45</v>
      </c>
      <c r="V2310" s="5">
        <v>0.14000000000000001</v>
      </c>
      <c r="W2310" s="5">
        <v>0.02</v>
      </c>
      <c r="X2310" s="5">
        <v>2.41</v>
      </c>
      <c r="Y2310" s="5">
        <v>0.43</v>
      </c>
      <c r="Z2310" s="5"/>
      <c r="AA2310" s="5"/>
      <c r="AB2310" s="5"/>
      <c r="AC2310" s="5"/>
      <c r="AD2310" s="5"/>
      <c r="AE2310" s="5"/>
      <c r="AF2310" s="5"/>
      <c r="AG2310" s="5"/>
      <c r="AH2310" s="5"/>
      <c r="AI2310" s="5"/>
      <c r="AJ2310" s="5"/>
      <c r="AK2310" s="5"/>
      <c r="AL2310" s="5"/>
      <c r="AM2310" s="5">
        <v>9</v>
      </c>
      <c r="AN2310" s="5"/>
      <c r="AO2310" s="5">
        <f t="shared" si="49"/>
        <v>1.4375639506518676</v>
      </c>
      <c r="AP2310" s="5">
        <v>32.53</v>
      </c>
      <c r="AQ2310" s="5"/>
      <c r="AR2310" s="5" t="s">
        <v>2910</v>
      </c>
    </row>
    <row r="2311" spans="1:44">
      <c r="A2311" s="5" t="s">
        <v>1490</v>
      </c>
      <c r="B2311" s="5" t="s">
        <v>1489</v>
      </c>
      <c r="C2311" s="5" t="s">
        <v>1590</v>
      </c>
      <c r="D2311" s="5">
        <v>2012</v>
      </c>
      <c r="E2311" s="5" t="s">
        <v>229</v>
      </c>
      <c r="F2311" s="5" t="s">
        <v>228</v>
      </c>
      <c r="G2311" s="5">
        <v>7.2216666700000003</v>
      </c>
      <c r="H2311" s="5">
        <v>99.396666699999997</v>
      </c>
      <c r="I2311" s="5" t="s">
        <v>88</v>
      </c>
      <c r="J2311" s="5" t="s">
        <v>155</v>
      </c>
      <c r="K2311" s="5" t="s">
        <v>2923</v>
      </c>
      <c r="L2311" s="5" t="s">
        <v>2918</v>
      </c>
      <c r="M2311" s="5" t="s">
        <v>2918</v>
      </c>
      <c r="N2311" s="5" t="s">
        <v>2918</v>
      </c>
      <c r="O2311" s="5">
        <v>774</v>
      </c>
      <c r="P2311" s="5"/>
      <c r="Q2311" s="5"/>
      <c r="R2311" s="5"/>
      <c r="S2311" s="5">
        <v>9</v>
      </c>
      <c r="T2311" s="5">
        <v>3.04</v>
      </c>
      <c r="U2311" s="5">
        <v>0.33</v>
      </c>
      <c r="V2311" s="5">
        <v>0.93</v>
      </c>
      <c r="W2311" s="5">
        <v>0.15</v>
      </c>
      <c r="X2311" s="5">
        <v>2.11</v>
      </c>
      <c r="Y2311" s="5">
        <v>0.18</v>
      </c>
      <c r="Z2311" s="5"/>
      <c r="AA2311" s="5"/>
      <c r="AB2311" s="5"/>
      <c r="AC2311" s="5"/>
      <c r="AD2311" s="5"/>
      <c r="AE2311" s="5"/>
      <c r="AF2311" s="5"/>
      <c r="AG2311" s="5"/>
      <c r="AH2311" s="5"/>
      <c r="AI2311" s="5"/>
      <c r="AJ2311" s="5"/>
      <c r="AK2311" s="5"/>
      <c r="AL2311" s="5"/>
      <c r="AM2311" s="5">
        <v>9</v>
      </c>
      <c r="AN2311" s="5"/>
      <c r="AO2311" s="5">
        <f t="shared" si="49"/>
        <v>1.4040529898669587</v>
      </c>
      <c r="AP2311" s="5">
        <v>30.95</v>
      </c>
      <c r="AQ2311" s="5"/>
      <c r="AR2311" s="5" t="s">
        <v>2910</v>
      </c>
    </row>
    <row r="2312" spans="1:44">
      <c r="A2312" s="5" t="s">
        <v>1490</v>
      </c>
      <c r="B2312" s="5" t="s">
        <v>1489</v>
      </c>
      <c r="C2312" s="5" t="s">
        <v>1590</v>
      </c>
      <c r="D2312" s="5">
        <v>2012</v>
      </c>
      <c r="E2312" s="5" t="s">
        <v>229</v>
      </c>
      <c r="F2312" s="5" t="s">
        <v>228</v>
      </c>
      <c r="G2312" s="5">
        <v>7.2474999999999996</v>
      </c>
      <c r="H2312" s="5">
        <v>99.5193333</v>
      </c>
      <c r="I2312" s="5" t="s">
        <v>88</v>
      </c>
      <c r="J2312" s="5" t="s">
        <v>155</v>
      </c>
      <c r="K2312" s="5" t="s">
        <v>2923</v>
      </c>
      <c r="L2312" s="5" t="s">
        <v>2918</v>
      </c>
      <c r="M2312" s="5" t="s">
        <v>2918</v>
      </c>
      <c r="N2312" s="5" t="s">
        <v>2918</v>
      </c>
      <c r="O2312" s="5">
        <v>775</v>
      </c>
      <c r="P2312" s="5"/>
      <c r="Q2312" s="5"/>
      <c r="R2312" s="5"/>
      <c r="S2312" s="5">
        <v>9</v>
      </c>
      <c r="T2312" s="5">
        <v>3.08</v>
      </c>
      <c r="U2312" s="5">
        <v>0.56999999999999995</v>
      </c>
      <c r="V2312" s="5">
        <v>0.96</v>
      </c>
      <c r="W2312" s="5">
        <v>0.13</v>
      </c>
      <c r="X2312" s="5">
        <v>2.12</v>
      </c>
      <c r="Y2312" s="5">
        <v>0.44</v>
      </c>
      <c r="Z2312" s="5"/>
      <c r="AA2312" s="5"/>
      <c r="AB2312" s="5"/>
      <c r="AC2312" s="5"/>
      <c r="AD2312" s="5"/>
      <c r="AE2312" s="5"/>
      <c r="AF2312" s="5"/>
      <c r="AG2312" s="5"/>
      <c r="AH2312" s="5"/>
      <c r="AI2312" s="5"/>
      <c r="AJ2312" s="5"/>
      <c r="AK2312" s="5"/>
      <c r="AL2312" s="5"/>
      <c r="AM2312" s="5">
        <v>9</v>
      </c>
      <c r="AN2312" s="5"/>
      <c r="AO2312" s="5">
        <f t="shared" si="49"/>
        <v>1.4091572151148932</v>
      </c>
      <c r="AP2312" s="5">
        <v>19.13</v>
      </c>
      <c r="AQ2312" s="5"/>
      <c r="AR2312" s="5" t="s">
        <v>2910</v>
      </c>
    </row>
    <row r="2313" spans="1:44">
      <c r="A2313" s="5" t="s">
        <v>1490</v>
      </c>
      <c r="B2313" s="5" t="s">
        <v>1489</v>
      </c>
      <c r="C2313" s="5" t="s">
        <v>1590</v>
      </c>
      <c r="D2313" s="5">
        <v>2012</v>
      </c>
      <c r="E2313" s="5" t="s">
        <v>229</v>
      </c>
      <c r="F2313" s="5" t="s">
        <v>228</v>
      </c>
      <c r="G2313" s="5">
        <v>7.1943333300000001</v>
      </c>
      <c r="H2313" s="5">
        <v>99.557666699999999</v>
      </c>
      <c r="I2313" s="5" t="s">
        <v>88</v>
      </c>
      <c r="J2313" s="5" t="s">
        <v>155</v>
      </c>
      <c r="K2313" s="5" t="s">
        <v>2923</v>
      </c>
      <c r="L2313" s="5" t="s">
        <v>2918</v>
      </c>
      <c r="M2313" s="5" t="s">
        <v>2918</v>
      </c>
      <c r="N2313" s="5" t="s">
        <v>2918</v>
      </c>
      <c r="O2313" s="5">
        <v>776</v>
      </c>
      <c r="P2313" s="5"/>
      <c r="Q2313" s="5"/>
      <c r="R2313" s="5"/>
      <c r="S2313" s="5">
        <v>9</v>
      </c>
      <c r="T2313" s="5">
        <v>8.39</v>
      </c>
      <c r="U2313" s="5">
        <v>0.74</v>
      </c>
      <c r="V2313" s="5">
        <v>4.2</v>
      </c>
      <c r="W2313" s="5">
        <v>0.3</v>
      </c>
      <c r="X2313" s="5">
        <v>4.1900000000000004</v>
      </c>
      <c r="Y2313" s="5">
        <v>0.44</v>
      </c>
      <c r="Z2313" s="5"/>
      <c r="AA2313" s="5"/>
      <c r="AB2313" s="5"/>
      <c r="AC2313" s="5"/>
      <c r="AD2313" s="5"/>
      <c r="AE2313" s="5"/>
      <c r="AF2313" s="5"/>
      <c r="AG2313" s="5"/>
      <c r="AH2313" s="5"/>
      <c r="AI2313" s="5"/>
      <c r="AJ2313" s="5"/>
      <c r="AK2313" s="5"/>
      <c r="AL2313" s="5"/>
      <c r="AM2313" s="5">
        <v>9</v>
      </c>
      <c r="AN2313" s="5"/>
      <c r="AO2313" s="5">
        <f t="shared" si="49"/>
        <v>1.3663560174067926</v>
      </c>
      <c r="AP2313" s="5">
        <v>20.52</v>
      </c>
      <c r="AQ2313" s="5"/>
      <c r="AR2313" s="5" t="s">
        <v>2910</v>
      </c>
    </row>
    <row r="2314" spans="1:44">
      <c r="A2314" s="5" t="s">
        <v>1490</v>
      </c>
      <c r="B2314" s="5" t="s">
        <v>1489</v>
      </c>
      <c r="C2314" s="5" t="s">
        <v>1590</v>
      </c>
      <c r="D2314" s="5">
        <v>2012</v>
      </c>
      <c r="E2314" s="5" t="s">
        <v>1589</v>
      </c>
      <c r="F2314" s="5" t="s">
        <v>228</v>
      </c>
      <c r="G2314" s="5">
        <v>8.0380000000000003</v>
      </c>
      <c r="H2314" s="5">
        <v>98.423333299999996</v>
      </c>
      <c r="I2314" s="5" t="s">
        <v>88</v>
      </c>
      <c r="J2314" s="5" t="s">
        <v>155</v>
      </c>
      <c r="K2314" s="5" t="s">
        <v>2923</v>
      </c>
      <c r="L2314" s="5" t="s">
        <v>2918</v>
      </c>
      <c r="M2314" s="5" t="s">
        <v>2918</v>
      </c>
      <c r="N2314" s="5" t="s">
        <v>2918</v>
      </c>
      <c r="O2314" s="5">
        <v>777</v>
      </c>
      <c r="P2314" s="5"/>
      <c r="Q2314" s="5"/>
      <c r="R2314" s="5"/>
      <c r="S2314" s="5">
        <v>9</v>
      </c>
      <c r="T2314" s="5">
        <v>17.440000000000001</v>
      </c>
      <c r="U2314" s="5">
        <v>1.05</v>
      </c>
      <c r="V2314" s="5">
        <v>7.18</v>
      </c>
      <c r="W2314" s="5">
        <v>0.73</v>
      </c>
      <c r="X2314" s="5">
        <v>10.26</v>
      </c>
      <c r="Y2314" s="5">
        <v>1.04</v>
      </c>
      <c r="Z2314" s="5"/>
      <c r="AA2314" s="5"/>
      <c r="AB2314" s="5"/>
      <c r="AC2314" s="5"/>
      <c r="AD2314" s="5"/>
      <c r="AE2314" s="5"/>
      <c r="AF2314" s="5"/>
      <c r="AG2314" s="5"/>
      <c r="AH2314" s="5"/>
      <c r="AI2314" s="5"/>
      <c r="AJ2314" s="5"/>
      <c r="AK2314" s="5"/>
      <c r="AL2314" s="5"/>
      <c r="AM2314" s="5">
        <v>9</v>
      </c>
      <c r="AN2314" s="5"/>
      <c r="AO2314" s="5">
        <f t="shared" si="49"/>
        <v>1.2638075602958903</v>
      </c>
      <c r="AP2314" s="5">
        <v>37.96</v>
      </c>
      <c r="AQ2314" s="5"/>
      <c r="AR2314" s="5" t="s">
        <v>2910</v>
      </c>
    </row>
    <row r="2315" spans="1:44">
      <c r="A2315" s="5" t="s">
        <v>1490</v>
      </c>
      <c r="B2315" s="5" t="s">
        <v>1489</v>
      </c>
      <c r="C2315" s="5" t="s">
        <v>1590</v>
      </c>
      <c r="D2315" s="5">
        <v>2012</v>
      </c>
      <c r="E2315" s="5" t="s">
        <v>1589</v>
      </c>
      <c r="F2315" s="5" t="s">
        <v>228</v>
      </c>
      <c r="G2315" s="5">
        <v>8.0429999999999993</v>
      </c>
      <c r="H2315" s="5">
        <v>98.4315</v>
      </c>
      <c r="I2315" s="5" t="s">
        <v>88</v>
      </c>
      <c r="J2315" s="5" t="s">
        <v>155</v>
      </c>
      <c r="K2315" s="5" t="s">
        <v>2923</v>
      </c>
      <c r="L2315" s="5" t="s">
        <v>2918</v>
      </c>
      <c r="M2315" s="5" t="s">
        <v>2918</v>
      </c>
      <c r="N2315" s="5" t="s">
        <v>2918</v>
      </c>
      <c r="O2315" s="5">
        <v>778</v>
      </c>
      <c r="P2315" s="5"/>
      <c r="Q2315" s="5"/>
      <c r="R2315" s="5"/>
      <c r="S2315" s="5">
        <v>9</v>
      </c>
      <c r="T2315" s="5">
        <v>19.579999999999998</v>
      </c>
      <c r="U2315" s="5">
        <v>1.26</v>
      </c>
      <c r="V2315" s="5">
        <v>14.48</v>
      </c>
      <c r="W2315" s="5">
        <v>0.9</v>
      </c>
      <c r="X2315" s="5">
        <v>5.0999999999999996</v>
      </c>
      <c r="Y2315" s="5">
        <v>0.36</v>
      </c>
      <c r="Z2315" s="5"/>
      <c r="AA2315" s="5"/>
      <c r="AB2315" s="5"/>
      <c r="AC2315" s="5"/>
      <c r="AD2315" s="5"/>
      <c r="AE2315" s="5"/>
      <c r="AF2315" s="5"/>
      <c r="AG2315" s="5"/>
      <c r="AH2315" s="5"/>
      <c r="AI2315" s="5"/>
      <c r="AJ2315" s="5"/>
      <c r="AK2315" s="5"/>
      <c r="AL2315" s="5"/>
      <c r="AM2315" s="5">
        <v>9</v>
      </c>
      <c r="AN2315" s="5"/>
      <c r="AO2315" s="5">
        <f t="shared" si="49"/>
        <v>1.2254211569386135</v>
      </c>
      <c r="AP2315" s="5">
        <v>68.209999999999994</v>
      </c>
      <c r="AQ2315" s="5"/>
      <c r="AR2315" s="5" t="s">
        <v>2910</v>
      </c>
    </row>
    <row r="2316" spans="1:44">
      <c r="A2316" s="5" t="s">
        <v>1490</v>
      </c>
      <c r="B2316" s="5" t="s">
        <v>1489</v>
      </c>
      <c r="C2316" s="5" t="s">
        <v>1590</v>
      </c>
      <c r="D2316" s="5">
        <v>2012</v>
      </c>
      <c r="E2316" s="5" t="s">
        <v>1589</v>
      </c>
      <c r="F2316" s="5" t="s">
        <v>228</v>
      </c>
      <c r="G2316" s="5">
        <v>8.0263333299999999</v>
      </c>
      <c r="H2316" s="5">
        <v>98.417666699999998</v>
      </c>
      <c r="I2316" s="5" t="s">
        <v>88</v>
      </c>
      <c r="J2316" s="5" t="s">
        <v>155</v>
      </c>
      <c r="K2316" s="5" t="s">
        <v>2923</v>
      </c>
      <c r="L2316" s="5" t="s">
        <v>2918</v>
      </c>
      <c r="M2316" s="5" t="s">
        <v>2918</v>
      </c>
      <c r="N2316" s="5" t="s">
        <v>2918</v>
      </c>
      <c r="O2316" s="5">
        <v>779</v>
      </c>
      <c r="P2316" s="5"/>
      <c r="Q2316" s="5"/>
      <c r="R2316" s="5"/>
      <c r="S2316" s="5">
        <v>9</v>
      </c>
      <c r="T2316" s="5">
        <v>13.86</v>
      </c>
      <c r="U2316" s="5">
        <v>2.92</v>
      </c>
      <c r="V2316" s="5">
        <v>10.96</v>
      </c>
      <c r="W2316" s="5">
        <v>2.06</v>
      </c>
      <c r="X2316" s="5">
        <v>2.9</v>
      </c>
      <c r="Y2316" s="5">
        <v>0.86</v>
      </c>
      <c r="Z2316" s="5"/>
      <c r="AA2316" s="5"/>
      <c r="AB2316" s="5"/>
      <c r="AC2316" s="5"/>
      <c r="AD2316" s="5"/>
      <c r="AE2316" s="5"/>
      <c r="AF2316" s="5"/>
      <c r="AG2316" s="5"/>
      <c r="AH2316" s="5"/>
      <c r="AI2316" s="5"/>
      <c r="AJ2316" s="5"/>
      <c r="AK2316" s="5"/>
      <c r="AL2316" s="5"/>
      <c r="AM2316" s="5">
        <v>9</v>
      </c>
      <c r="AN2316" s="5"/>
      <c r="AO2316" s="5">
        <f t="shared" si="49"/>
        <v>0.99284230681598673</v>
      </c>
      <c r="AP2316" s="5">
        <v>40.72</v>
      </c>
      <c r="AQ2316" s="5"/>
      <c r="AR2316" s="5" t="s">
        <v>2910</v>
      </c>
    </row>
    <row r="2317" spans="1:44">
      <c r="A2317" t="s">
        <v>1342</v>
      </c>
      <c r="B2317" t="s">
        <v>1341</v>
      </c>
      <c r="C2317" t="s">
        <v>1340</v>
      </c>
      <c r="E2317" t="s">
        <v>1339</v>
      </c>
      <c r="F2317" t="s">
        <v>81</v>
      </c>
      <c r="I2317" t="s">
        <v>2912</v>
      </c>
      <c r="J2317" t="s">
        <v>49</v>
      </c>
      <c r="L2317" s="5" t="s">
        <v>2918</v>
      </c>
      <c r="M2317" s="5" t="s">
        <v>2918</v>
      </c>
      <c r="N2317" s="5" t="s">
        <v>2918</v>
      </c>
      <c r="O2317">
        <v>395</v>
      </c>
      <c r="P2317">
        <v>0.152</v>
      </c>
    </row>
    <row r="2318" spans="1:44">
      <c r="A2318" t="s">
        <v>1342</v>
      </c>
      <c r="B2318" t="s">
        <v>1341</v>
      </c>
      <c r="C2318" t="s">
        <v>1340</v>
      </c>
      <c r="E2318" t="s">
        <v>1339</v>
      </c>
      <c r="F2318" t="s">
        <v>81</v>
      </c>
      <c r="I2318" t="s">
        <v>2912</v>
      </c>
      <c r="J2318" t="s">
        <v>49</v>
      </c>
      <c r="L2318" s="5" t="s">
        <v>2918</v>
      </c>
      <c r="M2318" s="5" t="s">
        <v>2918</v>
      </c>
      <c r="N2318" s="5" t="s">
        <v>2918</v>
      </c>
      <c r="O2318">
        <v>396</v>
      </c>
      <c r="P2318">
        <v>0.45100000000000001</v>
      </c>
    </row>
    <row r="2319" spans="1:44">
      <c r="A2319" t="s">
        <v>1342</v>
      </c>
      <c r="B2319" t="s">
        <v>1341</v>
      </c>
      <c r="C2319" t="s">
        <v>1340</v>
      </c>
      <c r="E2319" t="s">
        <v>1339</v>
      </c>
      <c r="F2319" t="s">
        <v>81</v>
      </c>
      <c r="I2319" t="s">
        <v>2912</v>
      </c>
      <c r="J2319" t="s">
        <v>49</v>
      </c>
      <c r="L2319" s="5" t="s">
        <v>2918</v>
      </c>
      <c r="M2319" s="5" t="s">
        <v>2918</v>
      </c>
      <c r="N2319" s="5" t="s">
        <v>2918</v>
      </c>
      <c r="O2319">
        <v>397</v>
      </c>
      <c r="P2319">
        <v>0.64200000000000002</v>
      </c>
    </row>
    <row r="2320" spans="1:44">
      <c r="A2320" t="s">
        <v>1342</v>
      </c>
      <c r="B2320" t="s">
        <v>1341</v>
      </c>
      <c r="C2320" t="s">
        <v>1340</v>
      </c>
      <c r="E2320" t="s">
        <v>1339</v>
      </c>
      <c r="F2320" t="s">
        <v>81</v>
      </c>
      <c r="I2320" t="s">
        <v>2912</v>
      </c>
      <c r="J2320" t="s">
        <v>49</v>
      </c>
      <c r="L2320" s="5" t="s">
        <v>2918</v>
      </c>
      <c r="M2320" s="5" t="s">
        <v>2918</v>
      </c>
      <c r="N2320" s="5" t="s">
        <v>2918</v>
      </c>
      <c r="O2320">
        <v>398</v>
      </c>
      <c r="P2320">
        <v>6.0999999999999999E-2</v>
      </c>
    </row>
    <row r="2321" spans="1:44">
      <c r="A2321" t="s">
        <v>1342</v>
      </c>
      <c r="B2321" t="s">
        <v>1341</v>
      </c>
      <c r="C2321" t="s">
        <v>1340</v>
      </c>
      <c r="E2321" t="s">
        <v>1339</v>
      </c>
      <c r="F2321" t="s">
        <v>81</v>
      </c>
      <c r="I2321" t="s">
        <v>2912</v>
      </c>
      <c r="J2321" t="s">
        <v>49</v>
      </c>
      <c r="L2321" s="5" t="s">
        <v>2918</v>
      </c>
      <c r="M2321" s="5" t="s">
        <v>2918</v>
      </c>
      <c r="N2321" s="5" t="s">
        <v>2918</v>
      </c>
      <c r="O2321">
        <v>399</v>
      </c>
      <c r="P2321">
        <v>0.22600000000000001</v>
      </c>
    </row>
    <row r="2322" spans="1:44">
      <c r="A2322" t="s">
        <v>1342</v>
      </c>
      <c r="B2322" t="s">
        <v>1341</v>
      </c>
      <c r="C2322" t="s">
        <v>1340</v>
      </c>
      <c r="E2322" t="s">
        <v>1339</v>
      </c>
      <c r="F2322" t="s">
        <v>81</v>
      </c>
      <c r="I2322" t="s">
        <v>2912</v>
      </c>
      <c r="J2322" t="s">
        <v>49</v>
      </c>
      <c r="L2322" s="5" t="s">
        <v>2918</v>
      </c>
      <c r="M2322" s="5" t="s">
        <v>2918</v>
      </c>
      <c r="N2322" s="5" t="s">
        <v>2918</v>
      </c>
      <c r="O2322">
        <v>400</v>
      </c>
      <c r="P2322">
        <v>0.308</v>
      </c>
    </row>
    <row r="2323" spans="1:44">
      <c r="A2323" t="s">
        <v>1342</v>
      </c>
      <c r="B2323" t="s">
        <v>1341</v>
      </c>
      <c r="C2323" t="s">
        <v>1340</v>
      </c>
      <c r="E2323" t="s">
        <v>1339</v>
      </c>
      <c r="F2323" t="s">
        <v>81</v>
      </c>
      <c r="I2323" t="s">
        <v>2912</v>
      </c>
      <c r="J2323" t="s">
        <v>49</v>
      </c>
      <c r="L2323" s="5" t="s">
        <v>2918</v>
      </c>
      <c r="M2323" s="5" t="s">
        <v>2918</v>
      </c>
      <c r="N2323" s="5" t="s">
        <v>2918</v>
      </c>
      <c r="O2323">
        <v>401</v>
      </c>
      <c r="P2323">
        <v>9.5000000000000001E-2</v>
      </c>
    </row>
    <row r="2324" spans="1:44">
      <c r="A2324" t="s">
        <v>1342</v>
      </c>
      <c r="B2324" t="s">
        <v>1341</v>
      </c>
      <c r="C2324" t="s">
        <v>1340</v>
      </c>
      <c r="E2324" t="s">
        <v>1339</v>
      </c>
      <c r="F2324" t="s">
        <v>81</v>
      </c>
      <c r="I2324" t="s">
        <v>2912</v>
      </c>
      <c r="J2324" t="s">
        <v>49</v>
      </c>
      <c r="L2324" s="5" t="s">
        <v>2918</v>
      </c>
      <c r="M2324" s="5" t="s">
        <v>2918</v>
      </c>
      <c r="N2324" s="5" t="s">
        <v>2918</v>
      </c>
      <c r="O2324">
        <v>402</v>
      </c>
      <c r="P2324">
        <v>0.23</v>
      </c>
    </row>
    <row r="2325" spans="1:44">
      <c r="A2325" t="s">
        <v>1342</v>
      </c>
      <c r="B2325" t="s">
        <v>1341</v>
      </c>
      <c r="C2325" t="s">
        <v>1340</v>
      </c>
      <c r="E2325" t="s">
        <v>1339</v>
      </c>
      <c r="F2325" t="s">
        <v>81</v>
      </c>
      <c r="I2325" t="s">
        <v>2912</v>
      </c>
      <c r="J2325" t="s">
        <v>49</v>
      </c>
      <c r="L2325" s="5" t="s">
        <v>2918</v>
      </c>
      <c r="M2325" s="5" t="s">
        <v>2918</v>
      </c>
      <c r="N2325" s="5" t="s">
        <v>2918</v>
      </c>
      <c r="O2325">
        <v>403</v>
      </c>
      <c r="P2325">
        <v>0.755</v>
      </c>
    </row>
    <row r="2326" spans="1:44">
      <c r="A2326" t="s">
        <v>1069</v>
      </c>
      <c r="B2326" t="s">
        <v>1068</v>
      </c>
      <c r="D2326">
        <v>2020</v>
      </c>
      <c r="E2326" t="s">
        <v>1067</v>
      </c>
      <c r="F2326" t="s">
        <v>912</v>
      </c>
      <c r="G2326">
        <v>12.53333333</v>
      </c>
      <c r="H2326">
        <v>-81.716666669999995</v>
      </c>
      <c r="I2326" t="s">
        <v>50</v>
      </c>
      <c r="J2326" t="s">
        <v>217</v>
      </c>
      <c r="L2326" s="5" t="s">
        <v>2918</v>
      </c>
      <c r="M2326" s="5" t="s">
        <v>2918</v>
      </c>
      <c r="N2326" s="5" t="s">
        <v>2918</v>
      </c>
      <c r="O2326" t="s">
        <v>1043</v>
      </c>
      <c r="P2326">
        <v>7</v>
      </c>
      <c r="Q2326">
        <v>5.88</v>
      </c>
      <c r="R2326">
        <v>12.88</v>
      </c>
    </row>
    <row r="2327" spans="1:44">
      <c r="A2327" t="s">
        <v>1069</v>
      </c>
      <c r="B2327" t="s">
        <v>1068</v>
      </c>
      <c r="D2327">
        <v>2020</v>
      </c>
      <c r="E2327" t="s">
        <v>1067</v>
      </c>
      <c r="F2327" t="s">
        <v>912</v>
      </c>
      <c r="G2327">
        <v>12.53333333</v>
      </c>
      <c r="H2327">
        <v>-81.716666669999995</v>
      </c>
      <c r="I2327" t="s">
        <v>50</v>
      </c>
      <c r="J2327" t="s">
        <v>217</v>
      </c>
      <c r="L2327" s="5" t="s">
        <v>2918</v>
      </c>
      <c r="M2327" s="5" t="s">
        <v>2918</v>
      </c>
      <c r="N2327" s="5" t="s">
        <v>2918</v>
      </c>
      <c r="O2327" t="s">
        <v>1066</v>
      </c>
    </row>
    <row r="2328" spans="1:44">
      <c r="A2328" t="s">
        <v>2083</v>
      </c>
      <c r="B2328" t="s">
        <v>2082</v>
      </c>
      <c r="D2328">
        <v>2021</v>
      </c>
      <c r="E2328" t="s">
        <v>2283</v>
      </c>
      <c r="F2328" t="s">
        <v>51</v>
      </c>
      <c r="G2328">
        <v>-32.15</v>
      </c>
      <c r="H2328">
        <v>115.66666669999999</v>
      </c>
      <c r="I2328" t="s">
        <v>2912</v>
      </c>
      <c r="J2328" t="s">
        <v>412</v>
      </c>
      <c r="K2328" t="s">
        <v>2922</v>
      </c>
      <c r="L2328" t="s">
        <v>57</v>
      </c>
      <c r="M2328" t="s">
        <v>57</v>
      </c>
      <c r="N2328" t="s">
        <v>57</v>
      </c>
      <c r="O2328" t="s">
        <v>2282</v>
      </c>
      <c r="S2328">
        <v>71</v>
      </c>
      <c r="V2328">
        <v>5.7545360700000012</v>
      </c>
      <c r="W2328">
        <v>6.3926760563380258E-2</v>
      </c>
      <c r="AA2328">
        <v>1.1756645700000001</v>
      </c>
      <c r="AD2328">
        <v>2.5095015999999997</v>
      </c>
      <c r="AG2328">
        <v>4.1472600799999997</v>
      </c>
      <c r="AM2328">
        <v>30</v>
      </c>
      <c r="AO2328">
        <v>1.2749549295774649</v>
      </c>
      <c r="AQ2328">
        <v>0</v>
      </c>
      <c r="AR2328">
        <v>6</v>
      </c>
    </row>
    <row r="2329" spans="1:44">
      <c r="A2329" t="s">
        <v>2083</v>
      </c>
      <c r="B2329" t="s">
        <v>2082</v>
      </c>
      <c r="D2329">
        <v>2021</v>
      </c>
      <c r="E2329" t="s">
        <v>2279</v>
      </c>
      <c r="F2329" t="s">
        <v>51</v>
      </c>
      <c r="G2329">
        <v>-32.000283330000002</v>
      </c>
      <c r="H2329">
        <v>115.5480972</v>
      </c>
      <c r="I2329" t="s">
        <v>2912</v>
      </c>
      <c r="J2329" t="s">
        <v>412</v>
      </c>
      <c r="K2329" t="s">
        <v>2922</v>
      </c>
      <c r="L2329" t="s">
        <v>57</v>
      </c>
      <c r="M2329" t="s">
        <v>57</v>
      </c>
      <c r="N2329" t="s">
        <v>57</v>
      </c>
      <c r="O2329">
        <v>67</v>
      </c>
      <c r="S2329">
        <v>50</v>
      </c>
      <c r="V2329">
        <v>32.896932</v>
      </c>
      <c r="W2329">
        <v>0.81258399999999964</v>
      </c>
      <c r="AA2329">
        <v>9.266649189999999</v>
      </c>
      <c r="AD2329">
        <v>18.261567410000001</v>
      </c>
      <c r="AG2329">
        <v>32.896932</v>
      </c>
      <c r="AM2329">
        <v>30</v>
      </c>
      <c r="AO2329">
        <v>0.84440000000000015</v>
      </c>
      <c r="AQ2329">
        <v>2.5</v>
      </c>
      <c r="AR2329">
        <v>7</v>
      </c>
    </row>
    <row r="2330" spans="1:44">
      <c r="A2330" t="s">
        <v>2083</v>
      </c>
      <c r="B2330" t="s">
        <v>2082</v>
      </c>
      <c r="D2330">
        <v>2021</v>
      </c>
      <c r="E2330" t="s">
        <v>2279</v>
      </c>
      <c r="F2330" t="s">
        <v>51</v>
      </c>
      <c r="G2330">
        <v>-32.00079444</v>
      </c>
      <c r="H2330">
        <v>115.5477389</v>
      </c>
      <c r="I2330" t="s">
        <v>2912</v>
      </c>
      <c r="J2330" t="s">
        <v>412</v>
      </c>
      <c r="K2330" t="s">
        <v>2922</v>
      </c>
      <c r="L2330" t="s">
        <v>57</v>
      </c>
      <c r="M2330" t="s">
        <v>57</v>
      </c>
      <c r="N2330" t="s">
        <v>57</v>
      </c>
      <c r="O2330">
        <v>64</v>
      </c>
      <c r="S2330">
        <v>70</v>
      </c>
      <c r="V2330">
        <v>40.49142964</v>
      </c>
      <c r="W2330">
        <v>0.43214714285714262</v>
      </c>
      <c r="AA2330">
        <v>12.19144915</v>
      </c>
      <c r="AD2330">
        <v>13.665610770000001</v>
      </c>
      <c r="AG2330">
        <v>21.049924969999996</v>
      </c>
      <c r="AM2330">
        <v>30</v>
      </c>
      <c r="AO2330">
        <v>1.3998414285714282</v>
      </c>
      <c r="AQ2330">
        <v>3.5</v>
      </c>
      <c r="AR2330">
        <v>8</v>
      </c>
    </row>
    <row r="2331" spans="1:44">
      <c r="A2331" t="s">
        <v>2083</v>
      </c>
      <c r="B2331" t="s">
        <v>2082</v>
      </c>
      <c r="D2331">
        <v>2021</v>
      </c>
      <c r="E2331" t="s">
        <v>2279</v>
      </c>
      <c r="F2331" t="s">
        <v>51</v>
      </c>
      <c r="G2331">
        <v>-32.000213889999998</v>
      </c>
      <c r="H2331">
        <v>115.5471806</v>
      </c>
      <c r="I2331" t="s">
        <v>2912</v>
      </c>
      <c r="J2331" t="s">
        <v>412</v>
      </c>
      <c r="K2331" t="s">
        <v>2922</v>
      </c>
      <c r="L2331" t="s">
        <v>57</v>
      </c>
      <c r="M2331" t="s">
        <v>57</v>
      </c>
      <c r="N2331" t="s">
        <v>57</v>
      </c>
      <c r="O2331">
        <v>65</v>
      </c>
      <c r="S2331">
        <v>44</v>
      </c>
      <c r="V2331">
        <v>18.608282280000001</v>
      </c>
      <c r="W2331">
        <v>0.32721818181818185</v>
      </c>
      <c r="AA2331">
        <v>1.59889181</v>
      </c>
      <c r="AD2331">
        <v>5.6443686900000003</v>
      </c>
      <c r="AM2331">
        <v>30</v>
      </c>
      <c r="AO2331">
        <v>1.3894431818181816</v>
      </c>
      <c r="AQ2331">
        <v>2.8</v>
      </c>
      <c r="AR2331">
        <v>9</v>
      </c>
    </row>
    <row r="2332" spans="1:44">
      <c r="A2332" t="s">
        <v>2083</v>
      </c>
      <c r="B2332" t="s">
        <v>2082</v>
      </c>
      <c r="D2332">
        <v>2021</v>
      </c>
      <c r="E2332" t="s">
        <v>2279</v>
      </c>
      <c r="F2332" t="s">
        <v>51</v>
      </c>
      <c r="G2332">
        <v>-32.001186109999999</v>
      </c>
      <c r="H2332">
        <v>115.54936669999999</v>
      </c>
      <c r="I2332" t="s">
        <v>2912</v>
      </c>
      <c r="J2332" t="s">
        <v>412</v>
      </c>
      <c r="K2332" t="s">
        <v>2922</v>
      </c>
      <c r="L2332" t="s">
        <v>57</v>
      </c>
      <c r="M2332" t="s">
        <v>57</v>
      </c>
      <c r="N2332" t="s">
        <v>57</v>
      </c>
      <c r="O2332">
        <v>66</v>
      </c>
      <c r="S2332">
        <v>44</v>
      </c>
      <c r="V2332">
        <v>13.471355229999997</v>
      </c>
      <c r="W2332">
        <v>0.19884545454545463</v>
      </c>
      <c r="AA2332">
        <v>7.8313918099999995</v>
      </c>
      <c r="AD2332">
        <v>9.2493277199999966</v>
      </c>
      <c r="AM2332">
        <v>30</v>
      </c>
      <c r="AO2332">
        <v>1.6400704545454539</v>
      </c>
      <c r="AR2332">
        <v>10</v>
      </c>
    </row>
    <row r="2333" spans="1:44">
      <c r="A2333" t="s">
        <v>2083</v>
      </c>
      <c r="B2333" t="s">
        <v>2082</v>
      </c>
      <c r="D2333">
        <v>2021</v>
      </c>
      <c r="E2333" t="s">
        <v>2280</v>
      </c>
      <c r="F2333" t="s">
        <v>51</v>
      </c>
      <c r="G2333">
        <v>-32.00648056</v>
      </c>
      <c r="H2333">
        <v>115.4857111</v>
      </c>
      <c r="I2333" t="s">
        <v>2912</v>
      </c>
      <c r="J2333" t="s">
        <v>412</v>
      </c>
      <c r="K2333" t="s">
        <v>2922</v>
      </c>
      <c r="L2333" t="s">
        <v>57</v>
      </c>
      <c r="M2333" t="s">
        <v>57</v>
      </c>
      <c r="N2333" t="s">
        <v>57</v>
      </c>
      <c r="O2333">
        <v>71</v>
      </c>
      <c r="S2333">
        <v>63</v>
      </c>
      <c r="V2333">
        <v>43.082282940000013</v>
      </c>
      <c r="W2333">
        <v>0.5207222222222222</v>
      </c>
      <c r="AA2333">
        <v>10.030855760000001</v>
      </c>
      <c r="AD2333">
        <v>28.027035470000005</v>
      </c>
      <c r="AG2333">
        <v>40.415160980000017</v>
      </c>
      <c r="AM2333">
        <v>30</v>
      </c>
      <c r="AO2333">
        <v>1.2798730158730163</v>
      </c>
      <c r="AQ2333">
        <v>1.2</v>
      </c>
      <c r="AR2333">
        <v>12</v>
      </c>
    </row>
    <row r="2334" spans="1:44">
      <c r="A2334" t="s">
        <v>2083</v>
      </c>
      <c r="B2334" t="s">
        <v>2082</v>
      </c>
      <c r="D2334">
        <v>2021</v>
      </c>
      <c r="E2334" t="s">
        <v>2280</v>
      </c>
      <c r="F2334" t="s">
        <v>51</v>
      </c>
      <c r="G2334">
        <v>-32.005986110000002</v>
      </c>
      <c r="H2334">
        <v>115.48574720000001</v>
      </c>
      <c r="I2334" t="s">
        <v>2912</v>
      </c>
      <c r="J2334" t="s">
        <v>412</v>
      </c>
      <c r="K2334" t="s">
        <v>2922</v>
      </c>
      <c r="L2334" t="s">
        <v>57</v>
      </c>
      <c r="M2334" t="s">
        <v>57</v>
      </c>
      <c r="N2334" t="s">
        <v>57</v>
      </c>
      <c r="O2334">
        <v>75</v>
      </c>
      <c r="S2334">
        <v>53</v>
      </c>
      <c r="V2334">
        <v>5.2956506900000013</v>
      </c>
      <c r="W2334">
        <v>8.7233962264150963E-2</v>
      </c>
      <c r="AA2334">
        <v>1.7191033</v>
      </c>
      <c r="AD2334">
        <v>2.9906424399999993</v>
      </c>
      <c r="AG2334">
        <v>5.0511710700000023</v>
      </c>
      <c r="AM2334">
        <v>30</v>
      </c>
      <c r="AO2334">
        <v>1.1631754716981131</v>
      </c>
      <c r="AQ2334">
        <v>1.8</v>
      </c>
      <c r="AR2334">
        <v>14</v>
      </c>
    </row>
    <row r="2335" spans="1:44">
      <c r="A2335" t="s">
        <v>2083</v>
      </c>
      <c r="B2335" t="s">
        <v>2082</v>
      </c>
      <c r="D2335">
        <v>2021</v>
      </c>
      <c r="E2335" t="s">
        <v>2280</v>
      </c>
      <c r="F2335" t="s">
        <v>51</v>
      </c>
      <c r="G2335">
        <v>-32.005997219999998</v>
      </c>
      <c r="H2335">
        <v>115.4846194</v>
      </c>
      <c r="I2335" t="s">
        <v>2912</v>
      </c>
      <c r="J2335" t="s">
        <v>412</v>
      </c>
      <c r="K2335" t="s">
        <v>2922</v>
      </c>
      <c r="L2335" t="s">
        <v>57</v>
      </c>
      <c r="M2335" t="s">
        <v>57</v>
      </c>
      <c r="N2335" t="s">
        <v>57</v>
      </c>
      <c r="O2335">
        <v>68</v>
      </c>
      <c r="S2335">
        <v>45</v>
      </c>
      <c r="V2335">
        <v>18.323160430000001</v>
      </c>
      <c r="W2335">
        <v>0.32522000000000006</v>
      </c>
      <c r="AA2335">
        <v>3.1044768800000004</v>
      </c>
      <c r="AD2335">
        <v>7.64602805</v>
      </c>
      <c r="AM2335">
        <v>30</v>
      </c>
      <c r="AO2335">
        <v>1.1787511111111115</v>
      </c>
      <c r="AQ2335">
        <v>2.9</v>
      </c>
      <c r="AR2335">
        <v>15</v>
      </c>
    </row>
    <row r="2336" spans="1:44">
      <c r="A2336" t="s">
        <v>2083</v>
      </c>
      <c r="B2336" t="s">
        <v>2082</v>
      </c>
      <c r="D2336">
        <v>2021</v>
      </c>
      <c r="E2336" t="s">
        <v>2280</v>
      </c>
      <c r="F2336" t="s">
        <v>51</v>
      </c>
      <c r="G2336">
        <v>-32.006744439999999</v>
      </c>
      <c r="H2336">
        <v>115.4836889</v>
      </c>
      <c r="I2336" t="s">
        <v>2912</v>
      </c>
      <c r="J2336" t="s">
        <v>412</v>
      </c>
      <c r="K2336" t="s">
        <v>2922</v>
      </c>
      <c r="L2336" t="s">
        <v>57</v>
      </c>
      <c r="M2336" t="s">
        <v>57</v>
      </c>
      <c r="N2336" t="s">
        <v>57</v>
      </c>
      <c r="O2336">
        <v>70</v>
      </c>
      <c r="S2336">
        <v>57</v>
      </c>
      <c r="V2336">
        <v>7.6487881199999999</v>
      </c>
      <c r="W2336">
        <v>0.1127245614035088</v>
      </c>
      <c r="AA2336">
        <v>1.1675368200000003</v>
      </c>
      <c r="AD2336">
        <v>3.6684942400000002</v>
      </c>
      <c r="AG2336">
        <v>6.6761491699999995</v>
      </c>
      <c r="AM2336">
        <v>30</v>
      </c>
      <c r="AO2336">
        <v>1.2022491228070173</v>
      </c>
      <c r="AR2336">
        <v>17</v>
      </c>
    </row>
    <row r="2337" spans="1:44">
      <c r="A2337" t="s">
        <v>2083</v>
      </c>
      <c r="B2337" t="s">
        <v>2082</v>
      </c>
      <c r="D2337">
        <v>2021</v>
      </c>
      <c r="E2337" t="s">
        <v>2162</v>
      </c>
      <c r="F2337" t="s">
        <v>51</v>
      </c>
      <c r="G2337">
        <v>-32.182016670000003</v>
      </c>
      <c r="H2337">
        <v>115.7732333</v>
      </c>
      <c r="I2337" t="s">
        <v>2912</v>
      </c>
      <c r="J2337" t="s">
        <v>412</v>
      </c>
      <c r="K2337" t="s">
        <v>2922</v>
      </c>
      <c r="L2337" t="s">
        <v>57</v>
      </c>
      <c r="M2337" t="s">
        <v>57</v>
      </c>
      <c r="N2337" t="s">
        <v>57</v>
      </c>
      <c r="O2337">
        <v>91</v>
      </c>
      <c r="S2337">
        <v>32</v>
      </c>
      <c r="V2337">
        <v>4.9395128899999996</v>
      </c>
      <c r="W2337">
        <v>0.113709375</v>
      </c>
      <c r="AA2337">
        <v>2.32413582</v>
      </c>
      <c r="AD2337">
        <v>4.8246135499999996</v>
      </c>
      <c r="AM2337">
        <v>30</v>
      </c>
      <c r="AO2337">
        <v>1.3473999999999999</v>
      </c>
      <c r="AQ2337">
        <v>1.7</v>
      </c>
      <c r="AR2337">
        <v>85</v>
      </c>
    </row>
    <row r="2338" spans="1:44">
      <c r="A2338" t="s">
        <v>2083</v>
      </c>
      <c r="B2338" t="s">
        <v>2082</v>
      </c>
      <c r="D2338">
        <v>2021</v>
      </c>
      <c r="E2338" t="s">
        <v>2162</v>
      </c>
      <c r="F2338" t="s">
        <v>51</v>
      </c>
      <c r="G2338">
        <v>-32.181033329999998</v>
      </c>
      <c r="H2338">
        <v>115.7458833</v>
      </c>
      <c r="I2338" t="s">
        <v>2912</v>
      </c>
      <c r="J2338" t="s">
        <v>412</v>
      </c>
      <c r="K2338" t="s">
        <v>2922</v>
      </c>
      <c r="L2338" t="s">
        <v>57</v>
      </c>
      <c r="M2338" t="s">
        <v>57</v>
      </c>
      <c r="N2338" t="s">
        <v>57</v>
      </c>
      <c r="O2338">
        <v>85</v>
      </c>
      <c r="S2338">
        <v>34</v>
      </c>
      <c r="V2338">
        <v>26.606700119999999</v>
      </c>
      <c r="W2338">
        <v>0.57375588200000005</v>
      </c>
      <c r="AA2338">
        <v>17.497288430000001</v>
      </c>
      <c r="AD2338">
        <v>25.74409211</v>
      </c>
      <c r="AM2338">
        <v>30</v>
      </c>
      <c r="AO2338">
        <v>1.458761765</v>
      </c>
      <c r="AQ2338">
        <v>12.7</v>
      </c>
      <c r="AR2338">
        <v>89</v>
      </c>
    </row>
    <row r="2339" spans="1:44">
      <c r="A2339" t="s">
        <v>2083</v>
      </c>
      <c r="B2339" t="s">
        <v>2082</v>
      </c>
      <c r="D2339">
        <v>2021</v>
      </c>
      <c r="E2339" t="s">
        <v>2162</v>
      </c>
      <c r="F2339" t="s">
        <v>51</v>
      </c>
      <c r="G2339">
        <v>-32.186683330000001</v>
      </c>
      <c r="H2339">
        <v>115.7736833</v>
      </c>
      <c r="I2339" t="s">
        <v>2912</v>
      </c>
      <c r="J2339" t="s">
        <v>412</v>
      </c>
      <c r="K2339" t="s">
        <v>2922</v>
      </c>
      <c r="L2339" t="s">
        <v>57</v>
      </c>
      <c r="M2339" t="s">
        <v>57</v>
      </c>
      <c r="N2339" t="s">
        <v>57</v>
      </c>
      <c r="O2339">
        <v>92</v>
      </c>
      <c r="S2339">
        <v>39</v>
      </c>
      <c r="V2339">
        <v>3.1601480500000001</v>
      </c>
      <c r="W2339">
        <v>5.9494871999999997E-2</v>
      </c>
      <c r="AA2339">
        <v>1.36114566</v>
      </c>
      <c r="AD2339">
        <v>2.3029722000000001</v>
      </c>
      <c r="AM2339">
        <v>30</v>
      </c>
      <c r="AO2339">
        <v>1.4076820510000001</v>
      </c>
      <c r="AQ2339">
        <v>1</v>
      </c>
      <c r="AR2339">
        <v>90</v>
      </c>
    </row>
    <row r="2340" spans="1:44">
      <c r="A2340" t="s">
        <v>2083</v>
      </c>
      <c r="B2340" t="s">
        <v>2082</v>
      </c>
      <c r="D2340">
        <v>2021</v>
      </c>
      <c r="E2340" t="s">
        <v>2162</v>
      </c>
      <c r="F2340" t="s">
        <v>51</v>
      </c>
      <c r="G2340">
        <v>-32.197850000000003</v>
      </c>
      <c r="H2340">
        <v>115.7551</v>
      </c>
      <c r="I2340" t="s">
        <v>2912</v>
      </c>
      <c r="J2340" t="s">
        <v>412</v>
      </c>
      <c r="K2340" t="s">
        <v>2922</v>
      </c>
      <c r="L2340" t="s">
        <v>57</v>
      </c>
      <c r="M2340" t="s">
        <v>57</v>
      </c>
      <c r="N2340" t="s">
        <v>57</v>
      </c>
      <c r="O2340">
        <v>89</v>
      </c>
      <c r="S2340">
        <v>23</v>
      </c>
      <c r="V2340">
        <v>22.79855281</v>
      </c>
      <c r="W2340">
        <v>0.71507391300000001</v>
      </c>
      <c r="AA2340">
        <v>14.366982549999999</v>
      </c>
      <c r="AM2340">
        <v>30</v>
      </c>
      <c r="AO2340">
        <v>1.3986782609999999</v>
      </c>
      <c r="AQ2340">
        <v>32.700000000000003</v>
      </c>
      <c r="AR2340">
        <v>91</v>
      </c>
    </row>
    <row r="2341" spans="1:44">
      <c r="A2341" t="s">
        <v>2083</v>
      </c>
      <c r="B2341" t="s">
        <v>2082</v>
      </c>
      <c r="D2341">
        <v>2021</v>
      </c>
      <c r="E2341" t="s">
        <v>2162</v>
      </c>
      <c r="F2341" t="s">
        <v>51</v>
      </c>
      <c r="G2341">
        <v>-32.197866670000003</v>
      </c>
      <c r="H2341">
        <v>115.7547833</v>
      </c>
      <c r="I2341" t="s">
        <v>2912</v>
      </c>
      <c r="J2341" t="s">
        <v>412</v>
      </c>
      <c r="K2341" t="s">
        <v>2922</v>
      </c>
      <c r="L2341" t="s">
        <v>57</v>
      </c>
      <c r="M2341" t="s">
        <v>57</v>
      </c>
      <c r="N2341" t="s">
        <v>57</v>
      </c>
      <c r="O2341" t="s">
        <v>2204</v>
      </c>
      <c r="S2341">
        <v>47</v>
      </c>
      <c r="V2341">
        <v>22.23633835</v>
      </c>
      <c r="W2341">
        <v>0.36445957400000001</v>
      </c>
      <c r="AA2341">
        <v>1.0481083099999999</v>
      </c>
      <c r="AD2341">
        <v>8.3629643399999996</v>
      </c>
      <c r="AM2341">
        <v>30</v>
      </c>
      <c r="AO2341">
        <v>1.351742553</v>
      </c>
      <c r="AQ2341">
        <v>1.6</v>
      </c>
      <c r="AR2341">
        <v>93</v>
      </c>
    </row>
    <row r="2342" spans="1:44">
      <c r="A2342" t="s">
        <v>2083</v>
      </c>
      <c r="B2342" t="s">
        <v>2082</v>
      </c>
      <c r="D2342">
        <v>2021</v>
      </c>
      <c r="E2342" t="s">
        <v>2162</v>
      </c>
      <c r="F2342" t="s">
        <v>51</v>
      </c>
      <c r="G2342">
        <v>-32.168333330000003</v>
      </c>
      <c r="H2342">
        <v>115.7542667</v>
      </c>
      <c r="I2342" t="s">
        <v>2912</v>
      </c>
      <c r="J2342" t="s">
        <v>412</v>
      </c>
      <c r="K2342" t="s">
        <v>2922</v>
      </c>
      <c r="L2342" t="s">
        <v>57</v>
      </c>
      <c r="M2342" t="s">
        <v>57</v>
      </c>
      <c r="N2342" t="s">
        <v>57</v>
      </c>
      <c r="O2342">
        <v>82</v>
      </c>
      <c r="S2342">
        <v>65</v>
      </c>
      <c r="V2342">
        <v>23.34395868</v>
      </c>
      <c r="W2342">
        <v>0.22989384600000001</v>
      </c>
      <c r="AA2342">
        <v>5.8467295500000001</v>
      </c>
      <c r="AD2342">
        <v>11.39199121</v>
      </c>
      <c r="AG2342">
        <v>18.430203779999999</v>
      </c>
      <c r="AM2342">
        <v>30</v>
      </c>
      <c r="AO2342">
        <v>1.559987692</v>
      </c>
      <c r="AQ2342">
        <v>0.6</v>
      </c>
      <c r="AR2342">
        <v>94</v>
      </c>
    </row>
    <row r="2343" spans="1:44">
      <c r="A2343" t="s">
        <v>2083</v>
      </c>
      <c r="B2343" t="s">
        <v>2082</v>
      </c>
      <c r="D2343">
        <v>2021</v>
      </c>
      <c r="E2343" t="s">
        <v>2162</v>
      </c>
      <c r="F2343" t="s">
        <v>51</v>
      </c>
      <c r="G2343">
        <v>-32.158616670000001</v>
      </c>
      <c r="H2343">
        <v>115.7398833</v>
      </c>
      <c r="I2343" t="s">
        <v>2912</v>
      </c>
      <c r="J2343" t="s">
        <v>412</v>
      </c>
      <c r="K2343" t="s">
        <v>2922</v>
      </c>
      <c r="L2343" t="s">
        <v>57</v>
      </c>
      <c r="M2343" t="s">
        <v>57</v>
      </c>
      <c r="N2343" t="s">
        <v>57</v>
      </c>
      <c r="O2343" t="s">
        <v>2203</v>
      </c>
      <c r="S2343">
        <v>46</v>
      </c>
      <c r="V2343">
        <v>51.318070089999999</v>
      </c>
      <c r="W2343">
        <v>0.85050434799999997</v>
      </c>
      <c r="AA2343">
        <v>33.163095800000001</v>
      </c>
      <c r="AD2343">
        <v>47.808120459999998</v>
      </c>
      <c r="AM2343">
        <v>30</v>
      </c>
      <c r="AO2343">
        <v>1.3018304350000001</v>
      </c>
      <c r="AQ2343">
        <v>10.4</v>
      </c>
      <c r="AR2343">
        <v>95</v>
      </c>
    </row>
    <row r="2344" spans="1:44">
      <c r="A2344" t="s">
        <v>2083</v>
      </c>
      <c r="B2344" t="s">
        <v>2082</v>
      </c>
      <c r="D2344">
        <v>2021</v>
      </c>
      <c r="E2344" t="s">
        <v>2162</v>
      </c>
      <c r="F2344" t="s">
        <v>51</v>
      </c>
      <c r="G2344">
        <v>-32.170650000000002</v>
      </c>
      <c r="H2344">
        <v>115.7563</v>
      </c>
      <c r="I2344" t="s">
        <v>2912</v>
      </c>
      <c r="J2344" t="s">
        <v>412</v>
      </c>
      <c r="K2344" t="s">
        <v>2922</v>
      </c>
      <c r="L2344" t="s">
        <v>57</v>
      </c>
      <c r="M2344" t="s">
        <v>57</v>
      </c>
      <c r="N2344" t="s">
        <v>57</v>
      </c>
      <c r="O2344">
        <v>84</v>
      </c>
      <c r="S2344">
        <v>40</v>
      </c>
      <c r="V2344">
        <v>25.495023610000001</v>
      </c>
      <c r="W2344">
        <v>0.43412499999999998</v>
      </c>
      <c r="AA2344">
        <v>16.433061169999998</v>
      </c>
      <c r="AD2344">
        <v>23.309152839999999</v>
      </c>
      <c r="AM2344">
        <v>30</v>
      </c>
      <c r="AO2344">
        <v>1.5015425</v>
      </c>
      <c r="AQ2344">
        <v>12.2</v>
      </c>
      <c r="AR2344">
        <v>96</v>
      </c>
    </row>
    <row r="2345" spans="1:44">
      <c r="A2345" t="s">
        <v>2083</v>
      </c>
      <c r="B2345" t="s">
        <v>2082</v>
      </c>
      <c r="D2345">
        <v>2021</v>
      </c>
      <c r="E2345" t="s">
        <v>2162</v>
      </c>
      <c r="F2345" t="s">
        <v>51</v>
      </c>
      <c r="G2345">
        <v>-32.136299999999999</v>
      </c>
      <c r="H2345">
        <v>115.74213330000001</v>
      </c>
      <c r="I2345" t="s">
        <v>2912</v>
      </c>
      <c r="J2345" t="s">
        <v>412</v>
      </c>
      <c r="K2345" t="s">
        <v>2922</v>
      </c>
      <c r="L2345" t="s">
        <v>57</v>
      </c>
      <c r="M2345" t="s">
        <v>57</v>
      </c>
      <c r="N2345" t="s">
        <v>57</v>
      </c>
      <c r="O2345">
        <v>76</v>
      </c>
      <c r="S2345">
        <v>46</v>
      </c>
      <c r="V2345">
        <v>12.978293320000001</v>
      </c>
      <c r="W2345">
        <v>0.19139782599999999</v>
      </c>
      <c r="AA2345">
        <v>3.9222213099999998</v>
      </c>
      <c r="AD2345">
        <v>8.7984638900000007</v>
      </c>
      <c r="AM2345">
        <v>30</v>
      </c>
      <c r="AO2345">
        <v>1.4896891299999999</v>
      </c>
      <c r="AQ2345">
        <v>1.2</v>
      </c>
      <c r="AR2345">
        <v>98</v>
      </c>
    </row>
    <row r="2346" spans="1:44">
      <c r="A2346" t="s">
        <v>2083</v>
      </c>
      <c r="B2346" t="s">
        <v>2082</v>
      </c>
      <c r="D2346">
        <v>2021</v>
      </c>
      <c r="E2346" t="s">
        <v>2162</v>
      </c>
      <c r="F2346" t="s">
        <v>51</v>
      </c>
      <c r="G2346">
        <v>-32.136775</v>
      </c>
      <c r="H2346">
        <v>115.74826109999999</v>
      </c>
      <c r="I2346" t="s">
        <v>2912</v>
      </c>
      <c r="J2346" t="s">
        <v>412</v>
      </c>
      <c r="K2346" t="s">
        <v>2922</v>
      </c>
      <c r="L2346" t="s">
        <v>57</v>
      </c>
      <c r="M2346" t="s">
        <v>57</v>
      </c>
      <c r="N2346" t="s">
        <v>57</v>
      </c>
      <c r="O2346">
        <v>83</v>
      </c>
      <c r="S2346">
        <v>57</v>
      </c>
      <c r="V2346">
        <v>2.9148740700000002</v>
      </c>
      <c r="W2346">
        <v>3.4142104999999999E-2</v>
      </c>
      <c r="AA2346">
        <v>0.69688528000000005</v>
      </c>
      <c r="AD2346">
        <v>1.4899248700000001</v>
      </c>
      <c r="AG2346">
        <v>2.5188001400000002</v>
      </c>
      <c r="AM2346">
        <v>30</v>
      </c>
      <c r="AO2346">
        <v>1.503954386</v>
      </c>
      <c r="AQ2346">
        <v>0.5</v>
      </c>
      <c r="AR2346">
        <v>99</v>
      </c>
    </row>
    <row r="2347" spans="1:44">
      <c r="A2347" t="s">
        <v>2083</v>
      </c>
      <c r="B2347" t="s">
        <v>2082</v>
      </c>
      <c r="D2347">
        <v>2021</v>
      </c>
      <c r="E2347" t="s">
        <v>2162</v>
      </c>
      <c r="F2347" t="s">
        <v>51</v>
      </c>
      <c r="G2347">
        <v>-32.135899999999999</v>
      </c>
      <c r="H2347">
        <v>115.7504667</v>
      </c>
      <c r="I2347" t="s">
        <v>2912</v>
      </c>
      <c r="J2347" t="s">
        <v>412</v>
      </c>
      <c r="K2347" t="s">
        <v>2922</v>
      </c>
      <c r="L2347" t="s">
        <v>57</v>
      </c>
      <c r="M2347" t="s">
        <v>57</v>
      </c>
      <c r="N2347" t="s">
        <v>57</v>
      </c>
      <c r="O2347" t="s">
        <v>2202</v>
      </c>
      <c r="S2347">
        <v>35</v>
      </c>
      <c r="V2347">
        <v>5.0941406899999997</v>
      </c>
      <c r="W2347">
        <v>0.139645714</v>
      </c>
      <c r="AA2347">
        <v>1.7557073400000001</v>
      </c>
      <c r="AD2347">
        <v>4.3359841499999998</v>
      </c>
      <c r="AM2347">
        <v>30</v>
      </c>
      <c r="AO2347">
        <v>1.0371514289999999</v>
      </c>
      <c r="AQ2347">
        <v>2.7</v>
      </c>
      <c r="AR2347">
        <v>100</v>
      </c>
    </row>
    <row r="2348" spans="1:44">
      <c r="A2348" t="s">
        <v>2083</v>
      </c>
      <c r="B2348" t="s">
        <v>2082</v>
      </c>
      <c r="D2348">
        <v>2021</v>
      </c>
      <c r="E2348" t="s">
        <v>2162</v>
      </c>
      <c r="F2348" t="s">
        <v>51</v>
      </c>
      <c r="G2348">
        <v>-32.135899999999999</v>
      </c>
      <c r="H2348">
        <v>115.7504667</v>
      </c>
      <c r="I2348" t="s">
        <v>2912</v>
      </c>
      <c r="J2348" t="s">
        <v>412</v>
      </c>
      <c r="K2348" t="s">
        <v>2922</v>
      </c>
      <c r="L2348" t="s">
        <v>57</v>
      </c>
      <c r="M2348" t="s">
        <v>57</v>
      </c>
      <c r="N2348" t="s">
        <v>57</v>
      </c>
      <c r="O2348" t="s">
        <v>2201</v>
      </c>
      <c r="S2348">
        <v>34</v>
      </c>
      <c r="V2348">
        <v>4.39485642</v>
      </c>
      <c r="W2348">
        <v>0.118547059</v>
      </c>
      <c r="AA2348">
        <v>3.0261947400000002</v>
      </c>
      <c r="AD2348">
        <v>4.1726570399999998</v>
      </c>
      <c r="AM2348">
        <v>30</v>
      </c>
      <c r="AO2348">
        <v>1.1626558819999999</v>
      </c>
      <c r="AR2348">
        <v>101</v>
      </c>
    </row>
    <row r="2349" spans="1:44">
      <c r="A2349" t="s">
        <v>2083</v>
      </c>
      <c r="B2349" t="s">
        <v>2082</v>
      </c>
      <c r="D2349">
        <v>2021</v>
      </c>
      <c r="E2349" t="s">
        <v>2193</v>
      </c>
      <c r="F2349" t="s">
        <v>51</v>
      </c>
      <c r="G2349">
        <v>-23.97076667</v>
      </c>
      <c r="H2349">
        <v>113.61106669999999</v>
      </c>
      <c r="I2349" t="s">
        <v>2912</v>
      </c>
      <c r="J2349" t="s">
        <v>49</v>
      </c>
      <c r="K2349" t="s">
        <v>2922</v>
      </c>
      <c r="L2349" t="s">
        <v>57</v>
      </c>
      <c r="M2349" t="s">
        <v>57</v>
      </c>
      <c r="N2349" t="s">
        <v>57</v>
      </c>
      <c r="O2349" t="s">
        <v>2196</v>
      </c>
      <c r="S2349">
        <v>80</v>
      </c>
      <c r="V2349">
        <v>70.398431990000006</v>
      </c>
      <c r="W2349">
        <v>1.73321875</v>
      </c>
      <c r="AA2349">
        <v>20.11890627</v>
      </c>
      <c r="AD2349">
        <v>44.265873650000003</v>
      </c>
      <c r="AG2349">
        <v>56.77193544</v>
      </c>
      <c r="AM2349">
        <v>30</v>
      </c>
      <c r="AO2349">
        <v>0.72999749999999997</v>
      </c>
      <c r="AQ2349">
        <v>51.9</v>
      </c>
      <c r="AR2349">
        <v>105</v>
      </c>
    </row>
    <row r="2350" spans="1:44">
      <c r="A2350" t="s">
        <v>2083</v>
      </c>
      <c r="B2350" t="s">
        <v>2082</v>
      </c>
      <c r="D2350">
        <v>2021</v>
      </c>
      <c r="E2350" t="s">
        <v>2128</v>
      </c>
      <c r="F2350" t="s">
        <v>51</v>
      </c>
      <c r="G2350">
        <v>-34.983155119999999</v>
      </c>
      <c r="H2350">
        <v>117.9745089</v>
      </c>
      <c r="I2350" t="s">
        <v>2912</v>
      </c>
      <c r="J2350" t="s">
        <v>412</v>
      </c>
      <c r="K2350" t="s">
        <v>2922</v>
      </c>
      <c r="L2350" t="s">
        <v>57</v>
      </c>
      <c r="M2350" t="s">
        <v>57</v>
      </c>
      <c r="N2350" t="s">
        <v>57</v>
      </c>
      <c r="O2350" t="s">
        <v>2172</v>
      </c>
      <c r="S2350">
        <v>56</v>
      </c>
      <c r="V2350">
        <v>100.33612479999999</v>
      </c>
      <c r="W2350">
        <v>2.3577471700000001</v>
      </c>
      <c r="AA2350">
        <v>20.755729930000001</v>
      </c>
      <c r="AD2350">
        <v>49.109487970000004</v>
      </c>
      <c r="AG2350">
        <v>84.596276790000005</v>
      </c>
      <c r="AM2350">
        <v>30</v>
      </c>
      <c r="AO2350">
        <v>0.76767924499999995</v>
      </c>
      <c r="AQ2350">
        <v>53.9</v>
      </c>
      <c r="AR2350">
        <v>126</v>
      </c>
    </row>
    <row r="2351" spans="1:44">
      <c r="A2351" t="s">
        <v>2083</v>
      </c>
      <c r="B2351" t="s">
        <v>2082</v>
      </c>
      <c r="D2351">
        <v>2021</v>
      </c>
      <c r="E2351" t="s">
        <v>842</v>
      </c>
      <c r="F2351" t="s">
        <v>51</v>
      </c>
      <c r="G2351">
        <v>-25.9849</v>
      </c>
      <c r="H2351">
        <v>114.032883</v>
      </c>
      <c r="I2351" t="s">
        <v>156</v>
      </c>
      <c r="J2351" t="s">
        <v>49</v>
      </c>
      <c r="K2351" t="s">
        <v>2922</v>
      </c>
      <c r="L2351" t="s">
        <v>57</v>
      </c>
      <c r="M2351" t="s">
        <v>57</v>
      </c>
      <c r="N2351" t="s">
        <v>57</v>
      </c>
      <c r="O2351" t="s">
        <v>2170</v>
      </c>
      <c r="S2351">
        <v>76</v>
      </c>
      <c r="V2351">
        <v>114.5126322</v>
      </c>
      <c r="W2351">
        <v>1.8412815789999999</v>
      </c>
      <c r="AA2351">
        <v>21.837183320000001</v>
      </c>
      <c r="AD2351">
        <v>37.004385679999999</v>
      </c>
      <c r="AG2351">
        <v>61.290793360000002</v>
      </c>
      <c r="AM2351">
        <v>30</v>
      </c>
      <c r="AO2351">
        <v>0.844892105</v>
      </c>
      <c r="AQ2351">
        <v>21.3</v>
      </c>
      <c r="AR2351">
        <v>128</v>
      </c>
    </row>
    <row r="2352" spans="1:44">
      <c r="A2352" t="s">
        <v>2083</v>
      </c>
      <c r="B2352" t="s">
        <v>2082</v>
      </c>
      <c r="D2352">
        <v>2021</v>
      </c>
      <c r="E2352" t="s">
        <v>2162</v>
      </c>
      <c r="F2352" t="s">
        <v>51</v>
      </c>
      <c r="G2352">
        <v>-32.135899999999999</v>
      </c>
      <c r="H2352">
        <v>115.7504667</v>
      </c>
      <c r="I2352" t="s">
        <v>2912</v>
      </c>
      <c r="J2352" t="s">
        <v>412</v>
      </c>
      <c r="K2352" t="s">
        <v>2922</v>
      </c>
      <c r="L2352" t="s">
        <v>57</v>
      </c>
      <c r="M2352" t="s">
        <v>57</v>
      </c>
      <c r="N2352" t="s">
        <v>57</v>
      </c>
      <c r="O2352" t="s">
        <v>2161</v>
      </c>
      <c r="S2352">
        <v>32</v>
      </c>
      <c r="V2352">
        <v>2.6315320299999998</v>
      </c>
      <c r="W2352">
        <v>8.8474999999999998E-2</v>
      </c>
      <c r="AA2352">
        <v>1.1819461899999999</v>
      </c>
      <c r="AD2352">
        <v>2.5820747900000001</v>
      </c>
      <c r="AM2352">
        <v>30</v>
      </c>
      <c r="AO2352">
        <v>1.0386625</v>
      </c>
      <c r="AQ2352">
        <v>1.8</v>
      </c>
      <c r="AR2352">
        <v>171</v>
      </c>
    </row>
    <row r="2353" spans="1:44">
      <c r="A2353" t="s">
        <v>2083</v>
      </c>
      <c r="B2353" t="s">
        <v>2082</v>
      </c>
      <c r="D2353">
        <v>2021</v>
      </c>
      <c r="E2353" t="s">
        <v>2156</v>
      </c>
      <c r="F2353" t="s">
        <v>51</v>
      </c>
      <c r="G2353">
        <v>-34.71555</v>
      </c>
      <c r="H2353">
        <v>138.45372</v>
      </c>
      <c r="I2353" t="s">
        <v>96</v>
      </c>
      <c r="J2353" t="s">
        <v>412</v>
      </c>
      <c r="K2353" t="s">
        <v>2922</v>
      </c>
      <c r="L2353" t="s">
        <v>57</v>
      </c>
      <c r="M2353" t="s">
        <v>57</v>
      </c>
      <c r="N2353" t="s">
        <v>57</v>
      </c>
      <c r="O2353" t="s">
        <v>2155</v>
      </c>
      <c r="S2353">
        <v>50</v>
      </c>
      <c r="V2353">
        <v>62.758784980000001</v>
      </c>
      <c r="W2353">
        <v>1.364287</v>
      </c>
      <c r="AA2353">
        <v>17.758531959999999</v>
      </c>
      <c r="AD2353">
        <v>42.001324009999998</v>
      </c>
      <c r="AG2353">
        <v>62.758784980000001</v>
      </c>
      <c r="AM2353">
        <v>30</v>
      </c>
      <c r="AO2353">
        <v>0.91796900000000003</v>
      </c>
      <c r="AQ2353">
        <v>8.1999999999999993</v>
      </c>
      <c r="AR2353">
        <v>176</v>
      </c>
    </row>
    <row r="2354" spans="1:44">
      <c r="A2354" t="s">
        <v>2083</v>
      </c>
      <c r="B2354" t="s">
        <v>2082</v>
      </c>
      <c r="D2354">
        <v>2021</v>
      </c>
      <c r="E2354" t="s">
        <v>2130</v>
      </c>
      <c r="F2354" t="s">
        <v>51</v>
      </c>
      <c r="G2354">
        <v>-32.998170000000002</v>
      </c>
      <c r="H2354">
        <v>137.62118000000001</v>
      </c>
      <c r="I2354" t="s">
        <v>156</v>
      </c>
      <c r="J2354" t="s">
        <v>412</v>
      </c>
      <c r="K2354" t="s">
        <v>2922</v>
      </c>
      <c r="L2354" t="s">
        <v>57</v>
      </c>
      <c r="M2354" t="s">
        <v>57</v>
      </c>
      <c r="N2354" t="s">
        <v>57</v>
      </c>
      <c r="O2354" t="s">
        <v>2149</v>
      </c>
      <c r="S2354">
        <v>80</v>
      </c>
      <c r="V2354">
        <v>27.421279210000002</v>
      </c>
      <c r="W2354">
        <v>0.34698125000000002</v>
      </c>
      <c r="AA2354">
        <v>5.8587213399999998</v>
      </c>
      <c r="AD2354">
        <v>10.527669489999999</v>
      </c>
      <c r="AG2354">
        <v>17.291980930000001</v>
      </c>
      <c r="AM2354">
        <v>30</v>
      </c>
      <c r="AO2354">
        <v>0.99716625000000003</v>
      </c>
      <c r="AR2354">
        <v>182</v>
      </c>
    </row>
    <row r="2355" spans="1:44">
      <c r="A2355" t="s">
        <v>2083</v>
      </c>
      <c r="B2355" t="s">
        <v>2082</v>
      </c>
      <c r="D2355">
        <v>2021</v>
      </c>
      <c r="E2355" t="s">
        <v>2130</v>
      </c>
      <c r="F2355" t="s">
        <v>51</v>
      </c>
      <c r="G2355">
        <v>-32.998170000000002</v>
      </c>
      <c r="H2355">
        <v>137.62118000000001</v>
      </c>
      <c r="I2355" t="s">
        <v>156</v>
      </c>
      <c r="J2355" t="s">
        <v>412</v>
      </c>
      <c r="K2355" t="s">
        <v>2922</v>
      </c>
      <c r="L2355" t="s">
        <v>57</v>
      </c>
      <c r="M2355" t="s">
        <v>57</v>
      </c>
      <c r="N2355" t="s">
        <v>57</v>
      </c>
      <c r="O2355" t="s">
        <v>2148</v>
      </c>
      <c r="S2355">
        <v>80</v>
      </c>
      <c r="V2355">
        <v>34.479400099999999</v>
      </c>
      <c r="W2355">
        <v>0.41644750000000003</v>
      </c>
      <c r="AA2355">
        <v>7.1502498699999997</v>
      </c>
      <c r="AD2355">
        <v>13.351822759999999</v>
      </c>
      <c r="AG2355">
        <v>19.906871219999999</v>
      </c>
      <c r="AM2355">
        <v>30</v>
      </c>
      <c r="AO2355">
        <v>1.0323850000000001</v>
      </c>
      <c r="AR2355">
        <v>183</v>
      </c>
    </row>
    <row r="2356" spans="1:44">
      <c r="A2356" t="s">
        <v>2083</v>
      </c>
      <c r="B2356" t="s">
        <v>2082</v>
      </c>
      <c r="D2356">
        <v>2021</v>
      </c>
      <c r="E2356" t="s">
        <v>2130</v>
      </c>
      <c r="F2356" t="s">
        <v>51</v>
      </c>
      <c r="G2356">
        <v>-32.998170000000002</v>
      </c>
      <c r="H2356">
        <v>137.62118000000001</v>
      </c>
      <c r="I2356" t="s">
        <v>156</v>
      </c>
      <c r="J2356" t="s">
        <v>412</v>
      </c>
      <c r="K2356" t="s">
        <v>2922</v>
      </c>
      <c r="L2356" t="s">
        <v>57</v>
      </c>
      <c r="M2356" t="s">
        <v>57</v>
      </c>
      <c r="N2356" t="s">
        <v>57</v>
      </c>
      <c r="O2356" t="s">
        <v>2147</v>
      </c>
      <c r="S2356">
        <v>74</v>
      </c>
      <c r="V2356">
        <v>36.489895410000003</v>
      </c>
      <c r="W2356">
        <v>0.48616925700000002</v>
      </c>
      <c r="AA2356">
        <v>8.3463873129999993</v>
      </c>
      <c r="AD2356">
        <v>18.500012430000002</v>
      </c>
      <c r="AG2356">
        <v>26.568913139999999</v>
      </c>
      <c r="AM2356">
        <v>30</v>
      </c>
      <c r="AO2356">
        <v>1.030832432</v>
      </c>
      <c r="AQ2356">
        <v>3</v>
      </c>
      <c r="AR2356">
        <v>184</v>
      </c>
    </row>
    <row r="2357" spans="1:44">
      <c r="A2357" t="s">
        <v>2083</v>
      </c>
      <c r="B2357" t="s">
        <v>2082</v>
      </c>
      <c r="D2357">
        <v>2021</v>
      </c>
      <c r="E2357" t="s">
        <v>2134</v>
      </c>
      <c r="F2357" t="s">
        <v>51</v>
      </c>
      <c r="G2357">
        <v>-33.617782579999997</v>
      </c>
      <c r="H2357">
        <v>115.4357083</v>
      </c>
      <c r="I2357" t="s">
        <v>2912</v>
      </c>
      <c r="J2357" t="s">
        <v>412</v>
      </c>
      <c r="K2357" t="s">
        <v>2922</v>
      </c>
      <c r="L2357" t="s">
        <v>57</v>
      </c>
      <c r="M2357" t="s">
        <v>57</v>
      </c>
      <c r="N2357" t="s">
        <v>57</v>
      </c>
      <c r="O2357" t="s">
        <v>2135</v>
      </c>
      <c r="S2357">
        <v>74</v>
      </c>
      <c r="V2357">
        <v>161.64491079999999</v>
      </c>
      <c r="W2357">
        <v>4.2835918919999996</v>
      </c>
      <c r="AA2357">
        <v>29.467593399999998</v>
      </c>
      <c r="AD2357">
        <v>67.124982970000005</v>
      </c>
      <c r="AG2357">
        <v>131.5295093</v>
      </c>
      <c r="AM2357">
        <v>30</v>
      </c>
      <c r="AO2357">
        <v>0.83690202700000005</v>
      </c>
      <c r="AQ2357">
        <v>9.5</v>
      </c>
      <c r="AR2357">
        <v>196</v>
      </c>
    </row>
    <row r="2358" spans="1:44">
      <c r="A2358" t="s">
        <v>2083</v>
      </c>
      <c r="B2358" t="s">
        <v>2082</v>
      </c>
      <c r="D2358">
        <v>2021</v>
      </c>
      <c r="E2358" t="s">
        <v>2134</v>
      </c>
      <c r="F2358" t="s">
        <v>51</v>
      </c>
      <c r="G2358">
        <v>-33.617894440000001</v>
      </c>
      <c r="H2358">
        <v>115.4164167</v>
      </c>
      <c r="I2358" t="s">
        <v>2912</v>
      </c>
      <c r="J2358" t="s">
        <v>412</v>
      </c>
      <c r="K2358" t="s">
        <v>2922</v>
      </c>
      <c r="L2358" t="s">
        <v>57</v>
      </c>
      <c r="M2358" t="s">
        <v>57</v>
      </c>
      <c r="N2358" t="s">
        <v>57</v>
      </c>
      <c r="O2358" t="s">
        <v>2133</v>
      </c>
      <c r="S2358">
        <v>76</v>
      </c>
      <c r="V2358">
        <v>115.9835085</v>
      </c>
      <c r="W2358">
        <v>2.855828947</v>
      </c>
      <c r="AA2358">
        <v>26.12881342</v>
      </c>
      <c r="AD2358">
        <v>88.347092579999995</v>
      </c>
      <c r="AG2358">
        <v>114.3566192</v>
      </c>
      <c r="AM2358">
        <v>30</v>
      </c>
      <c r="AO2358">
        <v>1.3136828949999999</v>
      </c>
      <c r="AQ2358">
        <v>3.5</v>
      </c>
      <c r="AR2358">
        <v>197</v>
      </c>
    </row>
    <row r="2359" spans="1:44">
      <c r="A2359" t="s">
        <v>2083</v>
      </c>
      <c r="B2359" t="s">
        <v>2082</v>
      </c>
      <c r="D2359">
        <v>2021</v>
      </c>
      <c r="E2359" t="s">
        <v>2105</v>
      </c>
      <c r="F2359" t="s">
        <v>51</v>
      </c>
      <c r="G2359">
        <v>-27.35</v>
      </c>
      <c r="H2359">
        <v>153.11000000000001</v>
      </c>
      <c r="I2359" t="s">
        <v>2912</v>
      </c>
      <c r="J2359" t="s">
        <v>49</v>
      </c>
      <c r="K2359" t="s">
        <v>2922</v>
      </c>
      <c r="L2359" t="s">
        <v>57</v>
      </c>
      <c r="M2359" t="s">
        <v>57</v>
      </c>
      <c r="N2359" t="s">
        <v>57</v>
      </c>
      <c r="O2359" t="s">
        <v>2109</v>
      </c>
      <c r="S2359">
        <v>70</v>
      </c>
      <c r="V2359">
        <v>76.119249999999994</v>
      </c>
      <c r="W2359">
        <v>0.615357143</v>
      </c>
      <c r="AA2359">
        <v>12.81025</v>
      </c>
      <c r="AD2359">
        <v>28.63625</v>
      </c>
      <c r="AG2359">
        <v>51.335250000000002</v>
      </c>
      <c r="AM2359">
        <v>30</v>
      </c>
      <c r="AO2359">
        <v>1.7578571430000001</v>
      </c>
      <c r="AR2359">
        <v>215</v>
      </c>
    </row>
    <row r="2360" spans="1:44">
      <c r="A2360" t="s">
        <v>2083</v>
      </c>
      <c r="B2360" t="s">
        <v>2082</v>
      </c>
      <c r="D2360">
        <v>2021</v>
      </c>
      <c r="E2360" t="s">
        <v>2105</v>
      </c>
      <c r="F2360" t="s">
        <v>51</v>
      </c>
      <c r="G2360">
        <v>-27.35</v>
      </c>
      <c r="H2360">
        <v>153.11000000000001</v>
      </c>
      <c r="I2360" t="s">
        <v>2912</v>
      </c>
      <c r="J2360" t="s">
        <v>49</v>
      </c>
      <c r="K2360" t="s">
        <v>2922</v>
      </c>
      <c r="L2360" t="s">
        <v>57</v>
      </c>
      <c r="M2360" t="s">
        <v>57</v>
      </c>
      <c r="N2360" t="s">
        <v>57</v>
      </c>
      <c r="O2360" t="s">
        <v>2108</v>
      </c>
      <c r="S2360">
        <v>80</v>
      </c>
      <c r="V2360">
        <v>66.099500000000006</v>
      </c>
      <c r="W2360">
        <v>0.62737500000000002</v>
      </c>
      <c r="AA2360">
        <v>12.0235</v>
      </c>
      <c r="AD2360">
        <v>22.986499999999999</v>
      </c>
      <c r="AG2360">
        <v>38.228499999999997</v>
      </c>
      <c r="AM2360">
        <v>30</v>
      </c>
      <c r="AO2360">
        <v>1.319375</v>
      </c>
      <c r="AR2360">
        <v>216</v>
      </c>
    </row>
    <row r="2361" spans="1:44">
      <c r="A2361" t="s">
        <v>2083</v>
      </c>
      <c r="B2361" t="s">
        <v>2082</v>
      </c>
      <c r="D2361">
        <v>2021</v>
      </c>
      <c r="E2361" t="s">
        <v>2105</v>
      </c>
      <c r="F2361" t="s">
        <v>51</v>
      </c>
      <c r="G2361">
        <v>-27.35</v>
      </c>
      <c r="H2361">
        <v>153.11000000000001</v>
      </c>
      <c r="I2361" t="s">
        <v>2912</v>
      </c>
      <c r="J2361" t="s">
        <v>49</v>
      </c>
      <c r="K2361" t="s">
        <v>2922</v>
      </c>
      <c r="L2361" t="s">
        <v>57</v>
      </c>
      <c r="M2361" t="s">
        <v>57</v>
      </c>
      <c r="N2361" t="s">
        <v>57</v>
      </c>
      <c r="O2361" t="s">
        <v>2107</v>
      </c>
      <c r="S2361">
        <v>95</v>
      </c>
      <c r="V2361">
        <v>117.4474065</v>
      </c>
      <c r="W2361">
        <v>0.69321052599999999</v>
      </c>
      <c r="AA2361">
        <v>13.596121</v>
      </c>
      <c r="AD2361">
        <v>32.116298</v>
      </c>
      <c r="AG2361">
        <v>52.461618000000001</v>
      </c>
      <c r="AM2361">
        <v>30</v>
      </c>
      <c r="AO2361">
        <v>1.762896842</v>
      </c>
      <c r="AR2361">
        <v>217</v>
      </c>
    </row>
    <row r="2362" spans="1:44">
      <c r="A2362" t="s">
        <v>2083</v>
      </c>
      <c r="B2362" t="s">
        <v>2082</v>
      </c>
      <c r="D2362">
        <v>2021</v>
      </c>
      <c r="E2362" t="s">
        <v>2105</v>
      </c>
      <c r="F2362" t="s">
        <v>51</v>
      </c>
      <c r="G2362">
        <v>-27.35</v>
      </c>
      <c r="H2362">
        <v>153.11000000000001</v>
      </c>
      <c r="I2362" t="s">
        <v>2912</v>
      </c>
      <c r="J2362" t="s">
        <v>49</v>
      </c>
      <c r="K2362" t="s">
        <v>2922</v>
      </c>
      <c r="L2362" t="s">
        <v>57</v>
      </c>
      <c r="M2362" t="s">
        <v>57</v>
      </c>
      <c r="N2362" t="s">
        <v>57</v>
      </c>
      <c r="O2362" t="s">
        <v>2106</v>
      </c>
      <c r="S2362">
        <v>85</v>
      </c>
      <c r="V2362">
        <v>115.2738605</v>
      </c>
      <c r="W2362">
        <v>0.76229411800000002</v>
      </c>
      <c r="AA2362">
        <v>14.7745935</v>
      </c>
      <c r="AD2362">
        <v>34.808970500000001</v>
      </c>
      <c r="AG2362">
        <v>63.9302505</v>
      </c>
      <c r="AM2362">
        <v>30</v>
      </c>
      <c r="AO2362">
        <v>1.7856552939999999</v>
      </c>
      <c r="AR2362">
        <v>218</v>
      </c>
    </row>
    <row r="2363" spans="1:44">
      <c r="A2363" t="s">
        <v>2083</v>
      </c>
      <c r="B2363" t="s">
        <v>2082</v>
      </c>
      <c r="D2363">
        <v>2021</v>
      </c>
      <c r="E2363" t="s">
        <v>2105</v>
      </c>
      <c r="F2363" t="s">
        <v>51</v>
      </c>
      <c r="G2363">
        <v>-27.35</v>
      </c>
      <c r="H2363">
        <v>153.11000000000001</v>
      </c>
      <c r="I2363" t="s">
        <v>2912</v>
      </c>
      <c r="J2363" t="s">
        <v>49</v>
      </c>
      <c r="K2363" t="s">
        <v>2922</v>
      </c>
      <c r="L2363" t="s">
        <v>57</v>
      </c>
      <c r="M2363" t="s">
        <v>57</v>
      </c>
      <c r="N2363" t="s">
        <v>57</v>
      </c>
      <c r="O2363" t="s">
        <v>2104</v>
      </c>
      <c r="S2363">
        <v>85</v>
      </c>
      <c r="V2363">
        <v>106.57091990000001</v>
      </c>
      <c r="W2363">
        <v>0.70494588199999997</v>
      </c>
      <c r="AA2363">
        <v>15.172853999999999</v>
      </c>
      <c r="AD2363">
        <v>31.784825999999999</v>
      </c>
      <c r="AG2363">
        <v>61.05930987</v>
      </c>
      <c r="AM2363">
        <v>30</v>
      </c>
      <c r="AO2363">
        <v>1.780075294</v>
      </c>
      <c r="AR2363">
        <v>219</v>
      </c>
    </row>
    <row r="2364" spans="1:44">
      <c r="A2364" t="s">
        <v>2083</v>
      </c>
      <c r="B2364" t="s">
        <v>2082</v>
      </c>
      <c r="D2364">
        <v>2021</v>
      </c>
      <c r="E2364" t="s">
        <v>2103</v>
      </c>
      <c r="F2364" t="s">
        <v>51</v>
      </c>
      <c r="G2364">
        <v>-27.2</v>
      </c>
      <c r="H2364">
        <v>153.084</v>
      </c>
      <c r="I2364" t="s">
        <v>2912</v>
      </c>
      <c r="J2364" t="s">
        <v>49</v>
      </c>
      <c r="K2364" t="s">
        <v>2922</v>
      </c>
      <c r="L2364" t="s">
        <v>57</v>
      </c>
      <c r="M2364" t="s">
        <v>57</v>
      </c>
      <c r="N2364" t="s">
        <v>57</v>
      </c>
      <c r="O2364" t="s">
        <v>2102</v>
      </c>
      <c r="S2364">
        <v>99</v>
      </c>
      <c r="V2364">
        <v>194.87939940000001</v>
      </c>
      <c r="W2364">
        <v>1.8493787880000001</v>
      </c>
      <c r="AA2364">
        <v>45.727369080000003</v>
      </c>
      <c r="AD2364">
        <v>69.250076879999995</v>
      </c>
      <c r="AG2364">
        <v>97.670301960000003</v>
      </c>
      <c r="AJ2364">
        <v>197.4628046</v>
      </c>
      <c r="AM2364">
        <v>30</v>
      </c>
      <c r="AO2364">
        <v>1.0644</v>
      </c>
      <c r="AR2364">
        <v>220</v>
      </c>
    </row>
    <row r="2365" spans="1:44">
      <c r="A2365" t="s">
        <v>2083</v>
      </c>
      <c r="B2365" t="s">
        <v>2082</v>
      </c>
      <c r="D2365">
        <v>2021</v>
      </c>
      <c r="E2365" t="s">
        <v>2094</v>
      </c>
      <c r="F2365" t="s">
        <v>51</v>
      </c>
      <c r="G2365">
        <v>-34.877110000000002</v>
      </c>
      <c r="H2365">
        <v>138.46700000000001</v>
      </c>
      <c r="I2365" t="s">
        <v>96</v>
      </c>
      <c r="J2365" t="s">
        <v>412</v>
      </c>
      <c r="K2365" t="s">
        <v>2922</v>
      </c>
      <c r="L2365" t="s">
        <v>57</v>
      </c>
      <c r="M2365" t="s">
        <v>57</v>
      </c>
      <c r="N2365" t="s">
        <v>57</v>
      </c>
      <c r="O2365" t="s">
        <v>2098</v>
      </c>
      <c r="S2365">
        <v>56</v>
      </c>
      <c r="V2365">
        <v>6.0325751600000004</v>
      </c>
      <c r="W2365">
        <v>6.3435714000000004E-2</v>
      </c>
      <c r="AA2365">
        <v>1.6463261199999999</v>
      </c>
      <c r="AD2365">
        <v>2.99474156</v>
      </c>
      <c r="AG2365">
        <v>5.4515283999999999</v>
      </c>
      <c r="AM2365">
        <v>30</v>
      </c>
      <c r="AO2365">
        <v>1.659076786</v>
      </c>
      <c r="AQ2365">
        <v>8.3000000000000007</v>
      </c>
      <c r="AR2365">
        <v>226</v>
      </c>
    </row>
    <row r="2366" spans="1:44">
      <c r="A2366" t="s">
        <v>2083</v>
      </c>
      <c r="B2366" t="s">
        <v>2082</v>
      </c>
      <c r="D2366">
        <v>2021</v>
      </c>
      <c r="E2366" t="s">
        <v>2094</v>
      </c>
      <c r="F2366" t="s">
        <v>51</v>
      </c>
      <c r="G2366">
        <v>-34.931460000000001</v>
      </c>
      <c r="H2366">
        <v>138.49234000000001</v>
      </c>
      <c r="I2366" t="s">
        <v>96</v>
      </c>
      <c r="J2366" t="s">
        <v>412</v>
      </c>
      <c r="K2366" t="s">
        <v>2922</v>
      </c>
      <c r="L2366" t="s">
        <v>57</v>
      </c>
      <c r="M2366" t="s">
        <v>57</v>
      </c>
      <c r="N2366" t="s">
        <v>57</v>
      </c>
      <c r="O2366" t="s">
        <v>2096</v>
      </c>
      <c r="S2366">
        <v>74</v>
      </c>
      <c r="V2366">
        <v>21.06995156</v>
      </c>
      <c r="W2366">
        <v>0.220384459</v>
      </c>
      <c r="AA2366">
        <v>0.85231739500000003</v>
      </c>
      <c r="AD2366">
        <v>3.352658345</v>
      </c>
      <c r="AG2366">
        <v>10.72782198</v>
      </c>
      <c r="AM2366">
        <v>30</v>
      </c>
      <c r="AO2366">
        <v>1.355946622</v>
      </c>
      <c r="AQ2366">
        <v>0.8</v>
      </c>
      <c r="AR2366">
        <v>228</v>
      </c>
    </row>
    <row r="2367" spans="1:44">
      <c r="A2367" t="s">
        <v>1490</v>
      </c>
      <c r="B2367" t="s">
        <v>1489</v>
      </c>
      <c r="C2367" t="s">
        <v>2030</v>
      </c>
      <c r="D2367" s="5">
        <v>2012</v>
      </c>
      <c r="E2367" t="s">
        <v>491</v>
      </c>
      <c r="F2367" t="s">
        <v>66</v>
      </c>
      <c r="G2367">
        <v>25.148</v>
      </c>
      <c r="H2367">
        <v>-80.575000000000003</v>
      </c>
      <c r="I2367" t="s">
        <v>50</v>
      </c>
      <c r="J2367" t="s">
        <v>217</v>
      </c>
      <c r="K2367" s="5" t="s">
        <v>217</v>
      </c>
      <c r="L2367" t="s">
        <v>57</v>
      </c>
      <c r="M2367" t="s">
        <v>57</v>
      </c>
      <c r="N2367" t="s">
        <v>57</v>
      </c>
      <c r="O2367">
        <v>9</v>
      </c>
      <c r="S2367">
        <v>50</v>
      </c>
      <c r="V2367">
        <v>92.5</v>
      </c>
      <c r="W2367">
        <v>1.7</v>
      </c>
      <c r="AA2367">
        <v>26.318585760000001</v>
      </c>
      <c r="AD2367">
        <v>55.5</v>
      </c>
      <c r="AG2367">
        <v>92.49</v>
      </c>
      <c r="AM2367">
        <v>50</v>
      </c>
      <c r="AO2367">
        <v>1.0900000000000001</v>
      </c>
    </row>
    <row r="2368" spans="1:44">
      <c r="A2368" t="s">
        <v>1490</v>
      </c>
      <c r="B2368" t="s">
        <v>1489</v>
      </c>
      <c r="C2368" t="s">
        <v>2030</v>
      </c>
      <c r="D2368" s="5">
        <v>2012</v>
      </c>
      <c r="E2368" t="s">
        <v>491</v>
      </c>
      <c r="F2368" t="s">
        <v>66</v>
      </c>
      <c r="G2368">
        <v>25.064</v>
      </c>
      <c r="H2368">
        <v>-80.628</v>
      </c>
      <c r="I2368" t="s">
        <v>50</v>
      </c>
      <c r="J2368" t="s">
        <v>217</v>
      </c>
      <c r="K2368" s="5" t="s">
        <v>217</v>
      </c>
      <c r="L2368" t="s">
        <v>57</v>
      </c>
      <c r="M2368" t="s">
        <v>57</v>
      </c>
      <c r="N2368" t="s">
        <v>57</v>
      </c>
      <c r="O2368">
        <v>11</v>
      </c>
      <c r="S2368">
        <v>136</v>
      </c>
      <c r="V2368">
        <v>266</v>
      </c>
      <c r="W2368">
        <v>1.7930147059999999</v>
      </c>
      <c r="AA2368">
        <v>28.236694679999999</v>
      </c>
      <c r="AD2368">
        <v>61.499670000000002</v>
      </c>
      <c r="AG2368">
        <v>99.248270000000005</v>
      </c>
      <c r="AJ2368">
        <v>196.34727000000001</v>
      </c>
      <c r="AM2368">
        <v>136</v>
      </c>
      <c r="AO2368">
        <v>1.0900000000000001</v>
      </c>
    </row>
    <row r="2369" spans="1:44">
      <c r="A2369" t="s">
        <v>1490</v>
      </c>
      <c r="B2369" t="s">
        <v>1489</v>
      </c>
      <c r="C2369" t="s">
        <v>2030</v>
      </c>
      <c r="D2369" s="5">
        <v>2012</v>
      </c>
      <c r="E2369" t="s">
        <v>491</v>
      </c>
      <c r="F2369" t="s">
        <v>66</v>
      </c>
      <c r="G2369">
        <v>25.024000000000001</v>
      </c>
      <c r="H2369">
        <v>-80.653999999999996</v>
      </c>
      <c r="I2369" t="s">
        <v>50</v>
      </c>
      <c r="J2369" t="s">
        <v>217</v>
      </c>
      <c r="K2369" s="5" t="s">
        <v>217</v>
      </c>
      <c r="L2369" t="s">
        <v>57</v>
      </c>
      <c r="M2369" t="s">
        <v>57</v>
      </c>
      <c r="N2369" t="s">
        <v>57</v>
      </c>
      <c r="O2369">
        <v>13</v>
      </c>
      <c r="S2369">
        <v>80</v>
      </c>
      <c r="V2369">
        <v>180.8</v>
      </c>
      <c r="W2369">
        <v>2.0718749999999999</v>
      </c>
      <c r="AA2369">
        <v>34.328402279999999</v>
      </c>
      <c r="AD2369">
        <v>156.46030999999999</v>
      </c>
      <c r="AG2369">
        <v>245.43136000000001</v>
      </c>
      <c r="AM2369">
        <v>80</v>
      </c>
      <c r="AO2369">
        <v>1.0900000000000001</v>
      </c>
    </row>
    <row r="2370" spans="1:44">
      <c r="A2370" t="s">
        <v>1490</v>
      </c>
      <c r="B2370" t="s">
        <v>1489</v>
      </c>
      <c r="C2370" t="s">
        <v>2029</v>
      </c>
      <c r="D2370" s="5">
        <v>2012</v>
      </c>
      <c r="E2370" t="s">
        <v>2028</v>
      </c>
      <c r="F2370" t="s">
        <v>97</v>
      </c>
      <c r="G2370">
        <v>40.607999999999997</v>
      </c>
      <c r="H2370">
        <v>-8.7460000000000004</v>
      </c>
      <c r="I2370" t="s">
        <v>88</v>
      </c>
      <c r="J2370" t="s">
        <v>95</v>
      </c>
      <c r="K2370" t="s">
        <v>2925</v>
      </c>
      <c r="L2370" t="s">
        <v>57</v>
      </c>
      <c r="M2370" t="s">
        <v>57</v>
      </c>
      <c r="N2370" t="s">
        <v>57</v>
      </c>
      <c r="O2370">
        <v>17</v>
      </c>
      <c r="S2370">
        <v>3</v>
      </c>
      <c r="T2370">
        <v>3.35</v>
      </c>
      <c r="V2370">
        <v>3.35</v>
      </c>
      <c r="W2370">
        <v>1.03</v>
      </c>
      <c r="AM2370">
        <v>3</v>
      </c>
      <c r="AN2370">
        <v>56.5</v>
      </c>
      <c r="AO2370">
        <v>1.0880000000000001</v>
      </c>
    </row>
    <row r="2371" spans="1:44">
      <c r="A2371" t="s">
        <v>1490</v>
      </c>
      <c r="B2371" t="s">
        <v>1489</v>
      </c>
      <c r="C2371" t="s">
        <v>2029</v>
      </c>
      <c r="D2371" s="5">
        <v>2012</v>
      </c>
      <c r="E2371" t="s">
        <v>2028</v>
      </c>
      <c r="F2371" t="s">
        <v>97</v>
      </c>
      <c r="G2371">
        <v>40.637999999999998</v>
      </c>
      <c r="H2371">
        <v>-8.7370000000000001</v>
      </c>
      <c r="I2371" t="s">
        <v>88</v>
      </c>
      <c r="J2371" t="s">
        <v>95</v>
      </c>
      <c r="K2371" t="s">
        <v>2925</v>
      </c>
      <c r="L2371" t="s">
        <v>57</v>
      </c>
      <c r="M2371" t="s">
        <v>57</v>
      </c>
      <c r="N2371" t="s">
        <v>57</v>
      </c>
      <c r="O2371">
        <v>19</v>
      </c>
      <c r="S2371">
        <v>3</v>
      </c>
      <c r="T2371">
        <v>2.85</v>
      </c>
      <c r="V2371">
        <v>2.85</v>
      </c>
      <c r="W2371">
        <v>0.87</v>
      </c>
      <c r="AM2371">
        <v>3</v>
      </c>
      <c r="AN2371">
        <v>56.5</v>
      </c>
      <c r="AO2371">
        <v>1.0880000000000001</v>
      </c>
    </row>
    <row r="2372" spans="1:44">
      <c r="A2372" t="s">
        <v>1490</v>
      </c>
      <c r="B2372" t="s">
        <v>1489</v>
      </c>
      <c r="C2372" t="s">
        <v>2029</v>
      </c>
      <c r="D2372" s="5">
        <v>2012</v>
      </c>
      <c r="E2372" t="s">
        <v>2028</v>
      </c>
      <c r="F2372" t="s">
        <v>97</v>
      </c>
      <c r="G2372">
        <v>40.655000000000001</v>
      </c>
      <c r="H2372">
        <v>-8.6989999999999998</v>
      </c>
      <c r="I2372" t="s">
        <v>88</v>
      </c>
      <c r="J2372" t="s">
        <v>95</v>
      </c>
      <c r="K2372" t="s">
        <v>2925</v>
      </c>
      <c r="L2372" t="s">
        <v>57</v>
      </c>
      <c r="M2372" t="s">
        <v>57</v>
      </c>
      <c r="N2372" t="s">
        <v>57</v>
      </c>
      <c r="O2372">
        <v>21</v>
      </c>
      <c r="S2372">
        <v>3</v>
      </c>
      <c r="T2372">
        <v>1.2</v>
      </c>
      <c r="V2372">
        <v>1.2</v>
      </c>
      <c r="W2372">
        <v>0.37</v>
      </c>
      <c r="AM2372">
        <v>3</v>
      </c>
      <c r="AN2372">
        <v>56.5</v>
      </c>
      <c r="AO2372">
        <v>1.0880000000000001</v>
      </c>
    </row>
    <row r="2373" spans="1:44">
      <c r="A2373" t="s">
        <v>1490</v>
      </c>
      <c r="B2373" t="s">
        <v>1489</v>
      </c>
      <c r="C2373" t="s">
        <v>2029</v>
      </c>
      <c r="D2373" s="5">
        <v>2012</v>
      </c>
      <c r="E2373" t="s">
        <v>2028</v>
      </c>
      <c r="F2373" t="s">
        <v>97</v>
      </c>
      <c r="G2373">
        <v>40.695999999999998</v>
      </c>
      <c r="H2373">
        <v>-8.6769999999999996</v>
      </c>
      <c r="I2373" t="s">
        <v>88</v>
      </c>
      <c r="J2373" t="s">
        <v>95</v>
      </c>
      <c r="K2373" t="s">
        <v>2925</v>
      </c>
      <c r="L2373" t="s">
        <v>57</v>
      </c>
      <c r="M2373" t="s">
        <v>57</v>
      </c>
      <c r="N2373" t="s">
        <v>57</v>
      </c>
      <c r="O2373">
        <v>23</v>
      </c>
      <c r="S2373">
        <v>3</v>
      </c>
      <c r="T2373">
        <v>3.75</v>
      </c>
      <c r="V2373">
        <v>3.75</v>
      </c>
      <c r="W2373">
        <v>1.1499999999999999</v>
      </c>
      <c r="AM2373">
        <v>3</v>
      </c>
      <c r="AN2373">
        <v>56.5</v>
      </c>
      <c r="AO2373">
        <v>1.0880000000000001</v>
      </c>
    </row>
    <row r="2374" spans="1:44">
      <c r="A2374" t="s">
        <v>1490</v>
      </c>
      <c r="B2374" t="s">
        <v>1489</v>
      </c>
      <c r="C2374" t="s">
        <v>2029</v>
      </c>
      <c r="D2374" s="5">
        <v>2012</v>
      </c>
      <c r="E2374" t="s">
        <v>2028</v>
      </c>
      <c r="F2374" t="s">
        <v>97</v>
      </c>
      <c r="G2374">
        <v>40.713000000000001</v>
      </c>
      <c r="H2374">
        <v>-8.6820000000000004</v>
      </c>
      <c r="I2374" t="s">
        <v>88</v>
      </c>
      <c r="J2374" t="s">
        <v>95</v>
      </c>
      <c r="K2374" t="s">
        <v>2925</v>
      </c>
      <c r="L2374" t="s">
        <v>57</v>
      </c>
      <c r="M2374" t="s">
        <v>57</v>
      </c>
      <c r="N2374" t="s">
        <v>57</v>
      </c>
      <c r="O2374">
        <v>25</v>
      </c>
      <c r="S2374">
        <v>3</v>
      </c>
      <c r="T2374">
        <v>5.57</v>
      </c>
      <c r="V2374">
        <v>5.57</v>
      </c>
      <c r="W2374">
        <v>1.71</v>
      </c>
      <c r="AM2374">
        <v>3</v>
      </c>
      <c r="AN2374">
        <v>56.5</v>
      </c>
      <c r="AO2374">
        <v>1.0880000000000001</v>
      </c>
    </row>
    <row r="2375" spans="1:44">
      <c r="A2375" t="s">
        <v>1490</v>
      </c>
      <c r="B2375" t="s">
        <v>1489</v>
      </c>
      <c r="C2375" t="s">
        <v>2029</v>
      </c>
      <c r="D2375" s="5">
        <v>2012</v>
      </c>
      <c r="E2375" t="s">
        <v>2028</v>
      </c>
      <c r="F2375" t="s">
        <v>97</v>
      </c>
      <c r="G2375">
        <v>40.722999999999999</v>
      </c>
      <c r="H2375">
        <v>-8.6910000000000007</v>
      </c>
      <c r="I2375" t="s">
        <v>88</v>
      </c>
      <c r="J2375" t="s">
        <v>95</v>
      </c>
      <c r="K2375" t="s">
        <v>2925</v>
      </c>
      <c r="L2375" t="s">
        <v>57</v>
      </c>
      <c r="M2375" t="s">
        <v>57</v>
      </c>
      <c r="N2375" t="s">
        <v>57</v>
      </c>
      <c r="O2375">
        <v>27</v>
      </c>
      <c r="S2375">
        <v>3</v>
      </c>
      <c r="T2375">
        <v>6.08</v>
      </c>
      <c r="V2375">
        <v>6.08</v>
      </c>
      <c r="W2375">
        <v>1.86</v>
      </c>
      <c r="AM2375">
        <v>3</v>
      </c>
      <c r="AN2375">
        <v>56.5</v>
      </c>
      <c r="AO2375">
        <v>1.0880000000000001</v>
      </c>
    </row>
    <row r="2376" spans="1:44">
      <c r="A2376" t="s">
        <v>1490</v>
      </c>
      <c r="B2376" t="s">
        <v>1489</v>
      </c>
      <c r="C2376" t="s">
        <v>2029</v>
      </c>
      <c r="D2376" s="5">
        <v>2012</v>
      </c>
      <c r="E2376" t="s">
        <v>2028</v>
      </c>
      <c r="F2376" t="s">
        <v>97</v>
      </c>
      <c r="G2376">
        <v>40.722999999999999</v>
      </c>
      <c r="H2376">
        <v>-8.6720000000000006</v>
      </c>
      <c r="I2376" t="s">
        <v>88</v>
      </c>
      <c r="J2376" t="s">
        <v>95</v>
      </c>
      <c r="K2376" t="s">
        <v>2925</v>
      </c>
      <c r="L2376" t="s">
        <v>57</v>
      </c>
      <c r="M2376" t="s">
        <v>57</v>
      </c>
      <c r="N2376" t="s">
        <v>57</v>
      </c>
      <c r="O2376">
        <v>28</v>
      </c>
      <c r="S2376">
        <v>3</v>
      </c>
      <c r="T2376">
        <v>4.97</v>
      </c>
      <c r="V2376">
        <v>4.97</v>
      </c>
      <c r="W2376">
        <v>1.52</v>
      </c>
      <c r="AM2376">
        <v>3</v>
      </c>
      <c r="AN2376">
        <v>56.5</v>
      </c>
      <c r="AO2376">
        <v>1.0880000000000001</v>
      </c>
    </row>
    <row r="2377" spans="1:44">
      <c r="A2377" t="s">
        <v>1490</v>
      </c>
      <c r="B2377" t="s">
        <v>1489</v>
      </c>
      <c r="C2377" t="s">
        <v>2029</v>
      </c>
      <c r="D2377" s="5">
        <v>2012</v>
      </c>
      <c r="E2377" t="s">
        <v>2028</v>
      </c>
      <c r="F2377" t="s">
        <v>97</v>
      </c>
      <c r="G2377">
        <v>40.738</v>
      </c>
      <c r="H2377">
        <v>-8.6850000000000005</v>
      </c>
      <c r="I2377" t="s">
        <v>88</v>
      </c>
      <c r="J2377" t="s">
        <v>95</v>
      </c>
      <c r="K2377" t="s">
        <v>2925</v>
      </c>
      <c r="L2377" t="s">
        <v>57</v>
      </c>
      <c r="M2377" t="s">
        <v>57</v>
      </c>
      <c r="N2377" t="s">
        <v>57</v>
      </c>
      <c r="O2377">
        <v>30</v>
      </c>
      <c r="S2377">
        <v>3</v>
      </c>
      <c r="T2377">
        <v>4.97</v>
      </c>
      <c r="V2377">
        <v>4.97</v>
      </c>
      <c r="W2377">
        <v>1.52</v>
      </c>
      <c r="AM2377">
        <v>3</v>
      </c>
      <c r="AN2377">
        <v>56.5</v>
      </c>
      <c r="AO2377">
        <v>1.0880000000000001</v>
      </c>
    </row>
    <row r="2378" spans="1:44">
      <c r="A2378" t="s">
        <v>1490</v>
      </c>
      <c r="B2378" t="s">
        <v>1489</v>
      </c>
      <c r="C2378" t="s">
        <v>2029</v>
      </c>
      <c r="D2378" s="5">
        <v>2012</v>
      </c>
      <c r="E2378" t="s">
        <v>2028</v>
      </c>
      <c r="F2378" t="s">
        <v>97</v>
      </c>
      <c r="G2378">
        <v>40.755000000000003</v>
      </c>
      <c r="H2378">
        <v>-8.6989999999999998</v>
      </c>
      <c r="I2378" t="s">
        <v>88</v>
      </c>
      <c r="J2378" t="s">
        <v>95</v>
      </c>
      <c r="K2378" t="s">
        <v>2925</v>
      </c>
      <c r="L2378" t="s">
        <v>57</v>
      </c>
      <c r="M2378" t="s">
        <v>57</v>
      </c>
      <c r="N2378" t="s">
        <v>57</v>
      </c>
      <c r="O2378">
        <v>32</v>
      </c>
      <c r="S2378">
        <v>3</v>
      </c>
      <c r="T2378">
        <v>1.53</v>
      </c>
      <c r="V2378">
        <v>1.53</v>
      </c>
      <c r="W2378">
        <v>0.47</v>
      </c>
      <c r="AM2378">
        <v>3</v>
      </c>
      <c r="AN2378">
        <v>56.5</v>
      </c>
      <c r="AO2378">
        <v>1.0880000000000001</v>
      </c>
    </row>
    <row r="2379" spans="1:44">
      <c r="A2379" t="s">
        <v>1490</v>
      </c>
      <c r="B2379" t="s">
        <v>1489</v>
      </c>
      <c r="C2379" t="s">
        <v>2029</v>
      </c>
      <c r="D2379" s="5">
        <v>2012</v>
      </c>
      <c r="E2379" t="s">
        <v>2028</v>
      </c>
      <c r="F2379" t="s">
        <v>97</v>
      </c>
      <c r="G2379">
        <v>40.780999999999999</v>
      </c>
      <c r="H2379">
        <v>-8.6829999999999998</v>
      </c>
      <c r="I2379" t="s">
        <v>88</v>
      </c>
      <c r="J2379" t="s">
        <v>95</v>
      </c>
      <c r="K2379" t="s">
        <v>2925</v>
      </c>
      <c r="L2379" t="s">
        <v>57</v>
      </c>
      <c r="M2379" t="s">
        <v>57</v>
      </c>
      <c r="N2379" t="s">
        <v>57</v>
      </c>
      <c r="O2379">
        <v>33</v>
      </c>
      <c r="S2379">
        <v>3</v>
      </c>
      <c r="T2379">
        <v>2.14</v>
      </c>
      <c r="V2379">
        <v>2.14</v>
      </c>
      <c r="W2379">
        <v>0.66</v>
      </c>
      <c r="AM2379">
        <v>3</v>
      </c>
      <c r="AN2379">
        <v>56.5</v>
      </c>
      <c r="AO2379">
        <v>1.0880000000000001</v>
      </c>
    </row>
    <row r="2380" spans="1:44">
      <c r="A2380" t="s">
        <v>1490</v>
      </c>
      <c r="B2380" t="s">
        <v>1489</v>
      </c>
      <c r="C2380" t="s">
        <v>2029</v>
      </c>
      <c r="D2380" s="5">
        <v>2012</v>
      </c>
      <c r="E2380" t="s">
        <v>2028</v>
      </c>
      <c r="F2380" t="s">
        <v>97</v>
      </c>
      <c r="G2380">
        <v>40.790999999999997</v>
      </c>
      <c r="H2380">
        <v>-8.6620000000000008</v>
      </c>
      <c r="I2380" t="s">
        <v>88</v>
      </c>
      <c r="J2380" t="s">
        <v>95</v>
      </c>
      <c r="K2380" t="s">
        <v>2925</v>
      </c>
      <c r="L2380" t="s">
        <v>57</v>
      </c>
      <c r="M2380" t="s">
        <v>57</v>
      </c>
      <c r="N2380" t="s">
        <v>57</v>
      </c>
      <c r="O2380">
        <v>35</v>
      </c>
      <c r="S2380">
        <v>3</v>
      </c>
      <c r="T2380">
        <v>3.96</v>
      </c>
      <c r="V2380">
        <v>3.96</v>
      </c>
      <c r="W2380">
        <v>1.21</v>
      </c>
      <c r="AM2380">
        <v>3</v>
      </c>
      <c r="AN2380">
        <v>56.5</v>
      </c>
      <c r="AO2380">
        <v>1.0880000000000001</v>
      </c>
    </row>
    <row r="2381" spans="1:44">
      <c r="A2381" s="5" t="s">
        <v>1490</v>
      </c>
      <c r="B2381" s="5" t="s">
        <v>1489</v>
      </c>
      <c r="C2381" s="5" t="s">
        <v>2003</v>
      </c>
      <c r="D2381" s="5">
        <v>2012</v>
      </c>
      <c r="E2381" s="5" t="s">
        <v>491</v>
      </c>
      <c r="F2381" s="5" t="s">
        <v>66</v>
      </c>
      <c r="G2381" s="5">
        <v>25.029</v>
      </c>
      <c r="H2381" s="5">
        <v>-80.540000000000006</v>
      </c>
      <c r="I2381" s="5" t="s">
        <v>50</v>
      </c>
      <c r="J2381" s="5" t="s">
        <v>217</v>
      </c>
      <c r="K2381" s="5" t="s">
        <v>217</v>
      </c>
      <c r="L2381" s="5" t="s">
        <v>57</v>
      </c>
      <c r="M2381" s="5" t="s">
        <v>57</v>
      </c>
      <c r="N2381" s="5" t="s">
        <v>57</v>
      </c>
      <c r="O2381" s="5">
        <v>70</v>
      </c>
      <c r="P2381" s="5"/>
      <c r="Q2381" s="5"/>
      <c r="R2381" s="5"/>
      <c r="S2381" s="5">
        <v>51.5</v>
      </c>
      <c r="T2381" s="5"/>
      <c r="U2381" s="5"/>
      <c r="V2381" s="5">
        <v>40.585000000000001</v>
      </c>
      <c r="W2381" s="5">
        <v>0.78805824999999996</v>
      </c>
      <c r="X2381" s="5"/>
      <c r="Y2381" s="5"/>
      <c r="Z2381" s="5"/>
      <c r="AA2381" s="5">
        <v>14.70035</v>
      </c>
      <c r="AB2381" s="5"/>
      <c r="AC2381" s="5"/>
      <c r="AD2381" s="5">
        <v>26.250350000000001</v>
      </c>
      <c r="AE2381" s="5"/>
      <c r="AF2381" s="5"/>
      <c r="AG2381" s="5">
        <v>39.292164999999997</v>
      </c>
      <c r="AH2381" s="5"/>
      <c r="AI2381" s="5"/>
      <c r="AJ2381" s="5"/>
      <c r="AK2381" s="5"/>
      <c r="AL2381" s="5"/>
      <c r="AM2381" s="5">
        <v>51</v>
      </c>
      <c r="AN2381" s="5"/>
      <c r="AO2381" s="5">
        <f>1.30938*0.8146^W2381</f>
        <v>1.1139987596611804</v>
      </c>
      <c r="AP2381" s="5"/>
      <c r="AQ2381" s="5"/>
      <c r="AR2381" s="5" t="s">
        <v>2910</v>
      </c>
    </row>
    <row r="2382" spans="1:44">
      <c r="A2382" s="5" t="s">
        <v>1490</v>
      </c>
      <c r="B2382" s="5" t="s">
        <v>1489</v>
      </c>
      <c r="C2382" s="5" t="s">
        <v>1975</v>
      </c>
      <c r="D2382" s="5">
        <v>2012</v>
      </c>
      <c r="E2382" s="5" t="s">
        <v>1974</v>
      </c>
      <c r="F2382" s="5" t="s">
        <v>66</v>
      </c>
      <c r="G2382" s="5">
        <v>30.128</v>
      </c>
      <c r="H2382" s="5">
        <v>-85.620999999999995</v>
      </c>
      <c r="I2382" s="5" t="s">
        <v>96</v>
      </c>
      <c r="J2382" s="5" t="s">
        <v>217</v>
      </c>
      <c r="K2382" s="5" t="s">
        <v>217</v>
      </c>
      <c r="L2382" s="5" t="s">
        <v>57</v>
      </c>
      <c r="M2382" s="5" t="s">
        <v>57</v>
      </c>
      <c r="N2382" s="5" t="s">
        <v>57</v>
      </c>
      <c r="O2382" s="5">
        <v>94</v>
      </c>
      <c r="P2382" s="5"/>
      <c r="Q2382" s="5"/>
      <c r="R2382" s="5"/>
      <c r="S2382" s="5">
        <v>3</v>
      </c>
      <c r="T2382" s="5">
        <v>0.91600000000000004</v>
      </c>
      <c r="U2382" s="5">
        <v>0.28000000000000003</v>
      </c>
      <c r="V2382" s="5">
        <v>0.68700000000000006</v>
      </c>
      <c r="W2382" s="5">
        <v>0.21</v>
      </c>
      <c r="X2382" s="5">
        <v>0.22911000000000001</v>
      </c>
      <c r="Y2382" s="5">
        <v>7.0000000000000007E-2</v>
      </c>
      <c r="Z2382" s="5"/>
      <c r="AA2382" s="5"/>
      <c r="AB2382" s="5"/>
      <c r="AC2382" s="5"/>
      <c r="AD2382" s="5"/>
      <c r="AE2382" s="5"/>
      <c r="AF2382" s="5"/>
      <c r="AG2382" s="5"/>
      <c r="AH2382" s="5"/>
      <c r="AI2382" s="5"/>
      <c r="AJ2382" s="5"/>
      <c r="AK2382" s="5"/>
      <c r="AL2382" s="5"/>
      <c r="AM2382" s="5">
        <v>3</v>
      </c>
      <c r="AN2382" s="5"/>
      <c r="AO2382" s="5">
        <f>1.40155*0.77675^W2382</f>
        <v>1.3291306123879594</v>
      </c>
      <c r="AP2382" s="5"/>
      <c r="AQ2382" s="5"/>
      <c r="AR2382" s="5" t="s">
        <v>2910</v>
      </c>
    </row>
    <row r="2383" spans="1:44">
      <c r="A2383" s="5" t="s">
        <v>1490</v>
      </c>
      <c r="B2383" s="5" t="s">
        <v>1489</v>
      </c>
      <c r="C2383" s="5" t="s">
        <v>1975</v>
      </c>
      <c r="D2383" s="5">
        <v>2012</v>
      </c>
      <c r="E2383" s="5" t="s">
        <v>1974</v>
      </c>
      <c r="F2383" s="5" t="s">
        <v>66</v>
      </c>
      <c r="G2383" s="5">
        <v>30.167000000000002</v>
      </c>
      <c r="H2383" s="5">
        <v>-85.725999999999999</v>
      </c>
      <c r="I2383" s="5" t="s">
        <v>96</v>
      </c>
      <c r="J2383" s="5" t="s">
        <v>217</v>
      </c>
      <c r="K2383" s="5" t="s">
        <v>217</v>
      </c>
      <c r="L2383" s="5" t="s">
        <v>57</v>
      </c>
      <c r="M2383" s="5" t="s">
        <v>57</v>
      </c>
      <c r="N2383" s="5" t="s">
        <v>57</v>
      </c>
      <c r="O2383" s="5">
        <v>95</v>
      </c>
      <c r="P2383" s="5"/>
      <c r="Q2383" s="5"/>
      <c r="R2383" s="5"/>
      <c r="S2383" s="5">
        <v>3</v>
      </c>
      <c r="T2383" s="5">
        <v>1.8</v>
      </c>
      <c r="U2383" s="5">
        <v>0.55000000000000004</v>
      </c>
      <c r="V2383" s="5">
        <v>1.1779999999999999</v>
      </c>
      <c r="W2383" s="5">
        <v>0.36</v>
      </c>
      <c r="X2383" s="5">
        <v>0.62187000000000003</v>
      </c>
      <c r="Y2383" s="5">
        <v>0.19</v>
      </c>
      <c r="Z2383" s="5"/>
      <c r="AA2383" s="5"/>
      <c r="AB2383" s="5"/>
      <c r="AC2383" s="5"/>
      <c r="AD2383" s="5"/>
      <c r="AE2383" s="5"/>
      <c r="AF2383" s="5"/>
      <c r="AG2383" s="5"/>
      <c r="AH2383" s="5"/>
      <c r="AI2383" s="5"/>
      <c r="AJ2383" s="5"/>
      <c r="AK2383" s="5"/>
      <c r="AL2383" s="5"/>
      <c r="AM2383" s="5">
        <v>3</v>
      </c>
      <c r="AN2383" s="5"/>
      <c r="AO2383" s="5">
        <f>1.40155*0.77675^W2383</f>
        <v>1.2797049505687568</v>
      </c>
      <c r="AP2383" s="5"/>
      <c r="AQ2383" s="5"/>
      <c r="AR2383" s="5" t="s">
        <v>2910</v>
      </c>
    </row>
    <row r="2384" spans="1:44">
      <c r="A2384" s="5" t="s">
        <v>1490</v>
      </c>
      <c r="B2384" s="5" t="s">
        <v>1489</v>
      </c>
      <c r="C2384" s="5" t="s">
        <v>1975</v>
      </c>
      <c r="D2384" s="5">
        <v>2012</v>
      </c>
      <c r="E2384" s="5" t="s">
        <v>1974</v>
      </c>
      <c r="F2384" s="5" t="s">
        <v>66</v>
      </c>
      <c r="G2384" s="5">
        <v>30.137</v>
      </c>
      <c r="H2384" s="5">
        <v>-85.691999999999993</v>
      </c>
      <c r="I2384" s="5" t="s">
        <v>96</v>
      </c>
      <c r="J2384" s="5" t="s">
        <v>217</v>
      </c>
      <c r="K2384" s="5" t="s">
        <v>217</v>
      </c>
      <c r="L2384" s="5" t="s">
        <v>57</v>
      </c>
      <c r="M2384" s="5" t="s">
        <v>57</v>
      </c>
      <c r="N2384" s="5" t="s">
        <v>57</v>
      </c>
      <c r="O2384" s="5">
        <v>96</v>
      </c>
      <c r="P2384" s="5"/>
      <c r="Q2384" s="5"/>
      <c r="R2384" s="5"/>
      <c r="S2384" s="5">
        <v>3</v>
      </c>
      <c r="T2384" s="5">
        <v>0.88400000000000001</v>
      </c>
      <c r="U2384" s="5">
        <v>0.27</v>
      </c>
      <c r="V2384" s="5">
        <v>0.52400000000000002</v>
      </c>
      <c r="W2384" s="5">
        <v>0.16</v>
      </c>
      <c r="X2384" s="5">
        <v>0.36003000000000002</v>
      </c>
      <c r="Y2384" s="5">
        <v>0.11</v>
      </c>
      <c r="Z2384" s="5"/>
      <c r="AA2384" s="5"/>
      <c r="AB2384" s="5"/>
      <c r="AC2384" s="5"/>
      <c r="AD2384" s="5"/>
      <c r="AE2384" s="5"/>
      <c r="AF2384" s="5"/>
      <c r="AG2384" s="5"/>
      <c r="AH2384" s="5"/>
      <c r="AI2384" s="5"/>
      <c r="AJ2384" s="5"/>
      <c r="AK2384" s="5"/>
      <c r="AL2384" s="5"/>
      <c r="AM2384" s="5">
        <v>3</v>
      </c>
      <c r="AN2384" s="5"/>
      <c r="AO2384" s="5">
        <f>1.40155*0.77675^W2384</f>
        <v>1.3460264611552735</v>
      </c>
      <c r="AP2384" s="5"/>
      <c r="AQ2384" s="5"/>
      <c r="AR2384" s="5" t="s">
        <v>2910</v>
      </c>
    </row>
    <row r="2385" spans="1:44">
      <c r="A2385" s="5" t="s">
        <v>1490</v>
      </c>
      <c r="B2385" s="5" t="s">
        <v>1489</v>
      </c>
      <c r="C2385" s="5" t="s">
        <v>1975</v>
      </c>
      <c r="D2385" s="5">
        <v>2012</v>
      </c>
      <c r="E2385" s="5" t="s">
        <v>1974</v>
      </c>
      <c r="F2385" s="5" t="s">
        <v>66</v>
      </c>
      <c r="G2385" s="5">
        <v>30.094000000000001</v>
      </c>
      <c r="H2385" s="5">
        <v>-85.664000000000001</v>
      </c>
      <c r="I2385" s="5" t="s">
        <v>96</v>
      </c>
      <c r="J2385" s="5" t="s">
        <v>217</v>
      </c>
      <c r="K2385" s="5" t="s">
        <v>217</v>
      </c>
      <c r="L2385" s="5" t="s">
        <v>57</v>
      </c>
      <c r="M2385" s="5" t="s">
        <v>57</v>
      </c>
      <c r="N2385" s="5" t="s">
        <v>57</v>
      </c>
      <c r="O2385" s="5">
        <v>97</v>
      </c>
      <c r="P2385" s="5"/>
      <c r="Q2385" s="5"/>
      <c r="R2385" s="5"/>
      <c r="S2385" s="5">
        <v>3</v>
      </c>
      <c r="T2385" s="5">
        <v>1.276</v>
      </c>
      <c r="U2385" s="5">
        <v>0.39</v>
      </c>
      <c r="V2385" s="5">
        <v>0.55600000000000005</v>
      </c>
      <c r="W2385" s="5">
        <v>0.17</v>
      </c>
      <c r="X2385" s="5">
        <v>0.72006000000000003</v>
      </c>
      <c r="Y2385" s="5">
        <v>0.22</v>
      </c>
      <c r="Z2385" s="5"/>
      <c r="AA2385" s="5"/>
      <c r="AB2385" s="5"/>
      <c r="AC2385" s="5"/>
      <c r="AD2385" s="5"/>
      <c r="AE2385" s="5"/>
      <c r="AF2385" s="5"/>
      <c r="AG2385" s="5"/>
      <c r="AH2385" s="5"/>
      <c r="AI2385" s="5"/>
      <c r="AJ2385" s="5"/>
      <c r="AK2385" s="5"/>
      <c r="AL2385" s="5"/>
      <c r="AM2385" s="5">
        <v>3</v>
      </c>
      <c r="AN2385" s="5"/>
      <c r="AO2385" s="5">
        <f>1.40155*0.77675^W2385</f>
        <v>1.3426301958225819</v>
      </c>
      <c r="AP2385" s="5"/>
      <c r="AQ2385" s="5"/>
      <c r="AR2385" s="5" t="s">
        <v>2910</v>
      </c>
    </row>
    <row r="2386" spans="1:44">
      <c r="A2386" s="5" t="s">
        <v>1490</v>
      </c>
      <c r="B2386" s="5" t="s">
        <v>1489</v>
      </c>
      <c r="C2386" s="5" t="s">
        <v>1975</v>
      </c>
      <c r="D2386" s="5">
        <v>2012</v>
      </c>
      <c r="E2386" s="5" t="s">
        <v>1974</v>
      </c>
      <c r="F2386" s="5" t="s">
        <v>66</v>
      </c>
      <c r="G2386" s="5">
        <v>30.14</v>
      </c>
      <c r="H2386" s="5">
        <v>-85.64</v>
      </c>
      <c r="I2386" s="5" t="s">
        <v>96</v>
      </c>
      <c r="J2386" s="5" t="s">
        <v>217</v>
      </c>
      <c r="K2386" s="5" t="s">
        <v>217</v>
      </c>
      <c r="L2386" s="5" t="s">
        <v>57</v>
      </c>
      <c r="M2386" s="5" t="s">
        <v>57</v>
      </c>
      <c r="N2386" s="5" t="s">
        <v>57</v>
      </c>
      <c r="O2386" s="5">
        <v>98</v>
      </c>
      <c r="P2386" s="5"/>
      <c r="Q2386" s="5"/>
      <c r="R2386" s="5"/>
      <c r="S2386" s="5">
        <v>3</v>
      </c>
      <c r="T2386" s="5">
        <v>3.7970000000000002</v>
      </c>
      <c r="U2386" s="5">
        <v>1.1599999999999999</v>
      </c>
      <c r="V2386" s="5">
        <v>3.371</v>
      </c>
      <c r="W2386" s="5">
        <v>1.03</v>
      </c>
      <c r="X2386" s="5">
        <v>0.42548999999999998</v>
      </c>
      <c r="Y2386" s="5">
        <v>0.13</v>
      </c>
      <c r="Z2386" s="5"/>
      <c r="AA2386" s="5"/>
      <c r="AB2386" s="5"/>
      <c r="AC2386" s="5"/>
      <c r="AD2386" s="5"/>
      <c r="AE2386" s="5"/>
      <c r="AF2386" s="5"/>
      <c r="AG2386" s="5"/>
      <c r="AH2386" s="5"/>
      <c r="AI2386" s="5"/>
      <c r="AJ2386" s="5"/>
      <c r="AK2386" s="5"/>
      <c r="AL2386" s="5"/>
      <c r="AM2386" s="5">
        <v>3</v>
      </c>
      <c r="AN2386" s="5"/>
      <c r="AO2386" s="5">
        <f>1.40155*0.77675^W2386</f>
        <v>1.0804341319753392</v>
      </c>
      <c r="AP2386" s="5"/>
      <c r="AQ2386" s="5"/>
      <c r="AR2386" s="5" t="s">
        <v>2910</v>
      </c>
    </row>
    <row r="2387" spans="1:44">
      <c r="A2387" s="5" t="s">
        <v>1490</v>
      </c>
      <c r="B2387" s="5" t="s">
        <v>1489</v>
      </c>
      <c r="C2387" s="5" t="s">
        <v>1970</v>
      </c>
      <c r="D2387" s="5">
        <v>2012</v>
      </c>
      <c r="E2387" s="5" t="s">
        <v>1969</v>
      </c>
      <c r="F2387" s="5" t="s">
        <v>516</v>
      </c>
      <c r="G2387" s="5">
        <v>39.844999999999999</v>
      </c>
      <c r="H2387" s="5">
        <v>8.5190000000000001</v>
      </c>
      <c r="I2387" s="5" t="s">
        <v>2912</v>
      </c>
      <c r="J2387" s="5" t="s">
        <v>95</v>
      </c>
      <c r="K2387" s="5" t="s">
        <v>846</v>
      </c>
      <c r="L2387" s="5" t="s">
        <v>57</v>
      </c>
      <c r="M2387" s="5" t="s">
        <v>57</v>
      </c>
      <c r="N2387" s="5" t="s">
        <v>57</v>
      </c>
      <c r="O2387" s="5">
        <v>102</v>
      </c>
      <c r="P2387" s="5"/>
      <c r="Q2387" s="5"/>
      <c r="R2387" s="5"/>
      <c r="S2387" s="5">
        <v>10</v>
      </c>
      <c r="T2387" s="5"/>
      <c r="U2387" s="5"/>
      <c r="V2387" s="5">
        <v>17.456</v>
      </c>
      <c r="W2387" s="5">
        <v>1.6</v>
      </c>
      <c r="X2387" s="5"/>
      <c r="Y2387" s="5"/>
      <c r="Z2387" s="5"/>
      <c r="AA2387" s="5"/>
      <c r="AB2387" s="5"/>
      <c r="AC2387" s="5"/>
      <c r="AD2387" s="5"/>
      <c r="AE2387" s="5"/>
      <c r="AF2387" s="5"/>
      <c r="AG2387" s="5"/>
      <c r="AH2387" s="5"/>
      <c r="AI2387" s="5"/>
      <c r="AJ2387" s="5"/>
      <c r="AK2387" s="5"/>
      <c r="AL2387" s="5"/>
      <c r="AM2387" s="5">
        <v>10</v>
      </c>
      <c r="AN2387" s="5"/>
      <c r="AO2387" s="5">
        <f>1.37689*0.89689^W2387</f>
        <v>1.1568630144994023</v>
      </c>
      <c r="AP2387" s="5"/>
      <c r="AQ2387" s="5"/>
      <c r="AR2387" s="5" t="s">
        <v>2910</v>
      </c>
    </row>
    <row r="2388" spans="1:44">
      <c r="A2388" s="5" t="s">
        <v>1490</v>
      </c>
      <c r="B2388" s="5" t="s">
        <v>1489</v>
      </c>
      <c r="C2388" s="5" t="s">
        <v>1970</v>
      </c>
      <c r="D2388" s="5">
        <v>2012</v>
      </c>
      <c r="E2388" s="5" t="s">
        <v>1969</v>
      </c>
      <c r="F2388" s="5" t="s">
        <v>516</v>
      </c>
      <c r="G2388" s="5">
        <v>39.844999999999999</v>
      </c>
      <c r="H2388" s="5">
        <v>8.5190000000000001</v>
      </c>
      <c r="I2388" s="5" t="s">
        <v>2912</v>
      </c>
      <c r="J2388" s="5" t="s">
        <v>95</v>
      </c>
      <c r="K2388" s="5" t="s">
        <v>846</v>
      </c>
      <c r="L2388" s="5" t="s">
        <v>57</v>
      </c>
      <c r="M2388" s="5" t="s">
        <v>57</v>
      </c>
      <c r="N2388" s="5" t="s">
        <v>57</v>
      </c>
      <c r="O2388" s="5">
        <v>103</v>
      </c>
      <c r="P2388" s="5"/>
      <c r="Q2388" s="5"/>
      <c r="R2388" s="5"/>
      <c r="S2388" s="5">
        <v>10</v>
      </c>
      <c r="T2388" s="5"/>
      <c r="U2388" s="5"/>
      <c r="V2388" s="5">
        <v>5.4550000000000001</v>
      </c>
      <c r="W2388" s="5">
        <v>0.5</v>
      </c>
      <c r="X2388" s="5"/>
      <c r="Y2388" s="5"/>
      <c r="Z2388" s="5"/>
      <c r="AA2388" s="5"/>
      <c r="AB2388" s="5"/>
      <c r="AC2388" s="5"/>
      <c r="AD2388" s="5"/>
      <c r="AE2388" s="5"/>
      <c r="AF2388" s="5"/>
      <c r="AG2388" s="5"/>
      <c r="AH2388" s="5"/>
      <c r="AI2388" s="5"/>
      <c r="AJ2388" s="5"/>
      <c r="AK2388" s="5"/>
      <c r="AL2388" s="5"/>
      <c r="AM2388" s="5">
        <v>10</v>
      </c>
      <c r="AN2388" s="5"/>
      <c r="AO2388" s="5">
        <f>1.37689*0.89689^W2388</f>
        <v>1.3039737136176361</v>
      </c>
      <c r="AP2388" s="5"/>
      <c r="AQ2388" s="5"/>
      <c r="AR2388" s="5" t="s">
        <v>2910</v>
      </c>
    </row>
    <row r="2389" spans="1:44">
      <c r="A2389" s="5" t="s">
        <v>1490</v>
      </c>
      <c r="B2389" s="5" t="s">
        <v>1489</v>
      </c>
      <c r="C2389" s="5" t="s">
        <v>1968</v>
      </c>
      <c r="D2389" s="5">
        <v>2012</v>
      </c>
      <c r="E2389" s="5" t="s">
        <v>1967</v>
      </c>
      <c r="F2389" s="5" t="s">
        <v>235</v>
      </c>
      <c r="G2389" s="5">
        <v>35.156999999999996</v>
      </c>
      <c r="H2389" s="5">
        <v>139.61199999999999</v>
      </c>
      <c r="I2389" s="5" t="s">
        <v>2912</v>
      </c>
      <c r="J2389" s="5" t="s">
        <v>64</v>
      </c>
      <c r="K2389" s="5" t="s">
        <v>2924</v>
      </c>
      <c r="L2389" s="5" t="s">
        <v>57</v>
      </c>
      <c r="M2389" s="5" t="s">
        <v>57</v>
      </c>
      <c r="N2389" s="5" t="s">
        <v>57</v>
      </c>
      <c r="O2389" s="5">
        <v>107</v>
      </c>
      <c r="P2389" s="5"/>
      <c r="Q2389" s="5"/>
      <c r="R2389" s="5"/>
      <c r="S2389" s="5">
        <v>11</v>
      </c>
      <c r="T2389" s="5"/>
      <c r="U2389" s="5"/>
      <c r="V2389" s="5">
        <v>11.333</v>
      </c>
      <c r="W2389" s="5">
        <v>0.87</v>
      </c>
      <c r="X2389" s="5"/>
      <c r="Y2389" s="5"/>
      <c r="Z2389" s="5"/>
      <c r="AA2389" s="5"/>
      <c r="AB2389" s="5"/>
      <c r="AC2389" s="5"/>
      <c r="AD2389" s="5"/>
      <c r="AE2389" s="5"/>
      <c r="AF2389" s="5"/>
      <c r="AG2389" s="5"/>
      <c r="AH2389" s="5"/>
      <c r="AI2389" s="5"/>
      <c r="AJ2389" s="5"/>
      <c r="AK2389" s="5"/>
      <c r="AL2389" s="5"/>
      <c r="AM2389" s="5">
        <v>12</v>
      </c>
      <c r="AN2389" s="5"/>
      <c r="AO2389" s="5">
        <f>1.37689*0.89689^W2389</f>
        <v>1.2525132647274029</v>
      </c>
      <c r="AP2389" s="5"/>
      <c r="AQ2389" s="5"/>
      <c r="AR2389" s="5" t="s">
        <v>2910</v>
      </c>
    </row>
    <row r="2390" spans="1:44">
      <c r="A2390" s="5" t="s">
        <v>1490</v>
      </c>
      <c r="B2390" s="5" t="s">
        <v>1489</v>
      </c>
      <c r="C2390" s="5" t="s">
        <v>1968</v>
      </c>
      <c r="D2390" s="5">
        <v>2012</v>
      </c>
      <c r="E2390" s="5" t="s">
        <v>1967</v>
      </c>
      <c r="F2390" s="5" t="s">
        <v>235</v>
      </c>
      <c r="G2390" s="5">
        <v>35.156999999999996</v>
      </c>
      <c r="H2390" s="5">
        <v>139.61199999999999</v>
      </c>
      <c r="I2390" s="5" t="s">
        <v>2912</v>
      </c>
      <c r="J2390" s="5" t="s">
        <v>64</v>
      </c>
      <c r="K2390" s="5" t="s">
        <v>2924</v>
      </c>
      <c r="L2390" s="5" t="s">
        <v>57</v>
      </c>
      <c r="M2390" s="5" t="s">
        <v>57</v>
      </c>
      <c r="N2390" s="5" t="s">
        <v>57</v>
      </c>
      <c r="O2390" s="5">
        <v>108</v>
      </c>
      <c r="P2390" s="5"/>
      <c r="Q2390" s="5"/>
      <c r="R2390" s="5"/>
      <c r="S2390" s="5">
        <v>18</v>
      </c>
      <c r="T2390" s="5"/>
      <c r="U2390" s="5"/>
      <c r="V2390" s="5">
        <v>9.8460000000000001</v>
      </c>
      <c r="W2390" s="5">
        <v>0.45</v>
      </c>
      <c r="X2390" s="5"/>
      <c r="Y2390" s="5"/>
      <c r="Z2390" s="5"/>
      <c r="AA2390" s="5">
        <v>8.2388937500000008</v>
      </c>
      <c r="AB2390" s="5"/>
      <c r="AC2390" s="5"/>
      <c r="AD2390" s="5"/>
      <c r="AE2390" s="5"/>
      <c r="AF2390" s="5"/>
      <c r="AG2390" s="5"/>
      <c r="AH2390" s="5"/>
      <c r="AI2390" s="5"/>
      <c r="AJ2390" s="5"/>
      <c r="AK2390" s="5"/>
      <c r="AL2390" s="5"/>
      <c r="AM2390" s="5">
        <v>20</v>
      </c>
      <c r="AN2390" s="5"/>
      <c r="AO2390" s="5">
        <f>1.37689*0.89689^W2390</f>
        <v>1.311088106123357</v>
      </c>
      <c r="AP2390" s="5"/>
      <c r="AQ2390" s="5"/>
      <c r="AR2390" s="5" t="s">
        <v>2910</v>
      </c>
    </row>
    <row r="2391" spans="1:44">
      <c r="A2391" s="5" t="s">
        <v>1490</v>
      </c>
      <c r="B2391" s="5" t="s">
        <v>1489</v>
      </c>
      <c r="C2391" s="5" t="s">
        <v>1968</v>
      </c>
      <c r="D2391" s="5">
        <v>2012</v>
      </c>
      <c r="E2391" s="5" t="s">
        <v>1967</v>
      </c>
      <c r="F2391" s="5" t="s">
        <v>235</v>
      </c>
      <c r="G2391" s="5">
        <v>35.156999999999996</v>
      </c>
      <c r="H2391" s="5">
        <v>139.61199999999999</v>
      </c>
      <c r="I2391" s="5" t="s">
        <v>2912</v>
      </c>
      <c r="J2391" s="5" t="s">
        <v>64</v>
      </c>
      <c r="K2391" s="5" t="s">
        <v>2924</v>
      </c>
      <c r="L2391" s="5" t="s">
        <v>57</v>
      </c>
      <c r="M2391" s="5" t="s">
        <v>57</v>
      </c>
      <c r="N2391" s="5" t="s">
        <v>57</v>
      </c>
      <c r="O2391" s="5">
        <v>109</v>
      </c>
      <c r="P2391" s="5"/>
      <c r="Q2391" s="5"/>
      <c r="R2391" s="5"/>
      <c r="S2391" s="5">
        <v>8</v>
      </c>
      <c r="T2391" s="5"/>
      <c r="U2391" s="5"/>
      <c r="V2391" s="5">
        <v>4.4189999999999996</v>
      </c>
      <c r="W2391" s="5">
        <v>0.45</v>
      </c>
      <c r="X2391" s="5"/>
      <c r="Y2391" s="5"/>
      <c r="Z2391" s="5"/>
      <c r="AA2391" s="5"/>
      <c r="AB2391" s="5"/>
      <c r="AC2391" s="5"/>
      <c r="AD2391" s="5"/>
      <c r="AE2391" s="5"/>
      <c r="AF2391" s="5"/>
      <c r="AG2391" s="5"/>
      <c r="AH2391" s="5"/>
      <c r="AI2391" s="5"/>
      <c r="AJ2391" s="5"/>
      <c r="AK2391" s="5"/>
      <c r="AL2391" s="5"/>
      <c r="AM2391" s="5">
        <v>9</v>
      </c>
      <c r="AN2391" s="5"/>
      <c r="AO2391" s="5">
        <f>1.37689*0.89689^W2391</f>
        <v>1.311088106123357</v>
      </c>
      <c r="AP2391" s="5"/>
      <c r="AQ2391" s="5"/>
      <c r="AR2391" s="5" t="s">
        <v>2910</v>
      </c>
    </row>
    <row r="2392" spans="1:44">
      <c r="A2392" t="s">
        <v>1490</v>
      </c>
      <c r="B2392" t="s">
        <v>1489</v>
      </c>
      <c r="C2392" t="s">
        <v>1956</v>
      </c>
      <c r="D2392" s="5">
        <v>2012</v>
      </c>
      <c r="E2392" t="s">
        <v>1961</v>
      </c>
      <c r="F2392" t="s">
        <v>518</v>
      </c>
      <c r="G2392">
        <v>39.9</v>
      </c>
      <c r="H2392">
        <v>2.56</v>
      </c>
      <c r="I2392" t="s">
        <v>2912</v>
      </c>
      <c r="J2392" t="s">
        <v>95</v>
      </c>
      <c r="K2392" t="s">
        <v>846</v>
      </c>
      <c r="L2392" t="s">
        <v>57</v>
      </c>
      <c r="M2392" t="s">
        <v>57</v>
      </c>
      <c r="N2392" t="s">
        <v>57</v>
      </c>
      <c r="O2392">
        <v>121</v>
      </c>
      <c r="S2392">
        <v>2</v>
      </c>
      <c r="V2392">
        <v>1.19</v>
      </c>
      <c r="W2392">
        <v>0.51</v>
      </c>
      <c r="AM2392">
        <v>2</v>
      </c>
      <c r="AN2392">
        <v>59.8</v>
      </c>
      <c r="AO2392">
        <v>1.1599999999999999</v>
      </c>
    </row>
    <row r="2393" spans="1:44">
      <c r="A2393" t="s">
        <v>1490</v>
      </c>
      <c r="B2393" t="s">
        <v>1489</v>
      </c>
      <c r="C2393" t="s">
        <v>1956</v>
      </c>
      <c r="D2393" s="5">
        <v>2012</v>
      </c>
      <c r="E2393" t="s">
        <v>1960</v>
      </c>
      <c r="F2393" t="s">
        <v>518</v>
      </c>
      <c r="G2393">
        <v>39.9</v>
      </c>
      <c r="H2393">
        <v>2.56</v>
      </c>
      <c r="I2393" t="s">
        <v>2912</v>
      </c>
      <c r="J2393" t="s">
        <v>95</v>
      </c>
      <c r="K2393" t="s">
        <v>846</v>
      </c>
      <c r="L2393" t="s">
        <v>57</v>
      </c>
      <c r="M2393" t="s">
        <v>57</v>
      </c>
      <c r="N2393" t="s">
        <v>57</v>
      </c>
      <c r="O2393">
        <v>122</v>
      </c>
      <c r="S2393">
        <v>2</v>
      </c>
      <c r="V2393">
        <v>0.5</v>
      </c>
      <c r="W2393">
        <v>0.21</v>
      </c>
      <c r="AM2393">
        <v>2</v>
      </c>
      <c r="AN2393">
        <v>20.6</v>
      </c>
      <c r="AO2393">
        <v>1.18</v>
      </c>
    </row>
    <row r="2394" spans="1:44">
      <c r="A2394" t="s">
        <v>1490</v>
      </c>
      <c r="B2394" t="s">
        <v>1489</v>
      </c>
      <c r="C2394" t="s">
        <v>1956</v>
      </c>
      <c r="D2394" s="5">
        <v>2012</v>
      </c>
      <c r="E2394" t="s">
        <v>1959</v>
      </c>
      <c r="F2394" t="s">
        <v>518</v>
      </c>
      <c r="G2394">
        <v>39.9</v>
      </c>
      <c r="H2394">
        <v>2.56</v>
      </c>
      <c r="I2394" t="s">
        <v>2912</v>
      </c>
      <c r="J2394" t="s">
        <v>95</v>
      </c>
      <c r="K2394" t="s">
        <v>846</v>
      </c>
      <c r="L2394" t="s">
        <v>57</v>
      </c>
      <c r="M2394" t="s">
        <v>57</v>
      </c>
      <c r="N2394" t="s">
        <v>57</v>
      </c>
      <c r="O2394">
        <v>123</v>
      </c>
      <c r="S2394">
        <v>2</v>
      </c>
      <c r="AM2394">
        <v>2</v>
      </c>
      <c r="AN2394">
        <v>54.7</v>
      </c>
      <c r="AO2394">
        <v>1.1599999999999999</v>
      </c>
    </row>
    <row r="2395" spans="1:44">
      <c r="A2395" t="s">
        <v>1490</v>
      </c>
      <c r="B2395" t="s">
        <v>1489</v>
      </c>
      <c r="C2395" t="s">
        <v>1956</v>
      </c>
      <c r="D2395" s="5">
        <v>2012</v>
      </c>
      <c r="E2395" t="s">
        <v>1958</v>
      </c>
      <c r="F2395" t="s">
        <v>518</v>
      </c>
      <c r="G2395">
        <v>39.9</v>
      </c>
      <c r="H2395">
        <v>2.56</v>
      </c>
      <c r="I2395" t="s">
        <v>2912</v>
      </c>
      <c r="J2395" t="s">
        <v>95</v>
      </c>
      <c r="K2395" t="s">
        <v>846</v>
      </c>
      <c r="L2395" t="s">
        <v>57</v>
      </c>
      <c r="M2395" t="s">
        <v>57</v>
      </c>
      <c r="N2395" t="s">
        <v>57</v>
      </c>
      <c r="O2395">
        <v>124</v>
      </c>
      <c r="S2395">
        <v>2</v>
      </c>
      <c r="V2395">
        <v>1.28</v>
      </c>
      <c r="W2395">
        <v>0.47</v>
      </c>
      <c r="AM2395">
        <v>2</v>
      </c>
      <c r="AN2395">
        <v>51.9</v>
      </c>
      <c r="AO2395">
        <v>1.36</v>
      </c>
    </row>
    <row r="2396" spans="1:44">
      <c r="A2396" t="s">
        <v>1490</v>
      </c>
      <c r="B2396" t="s">
        <v>1489</v>
      </c>
      <c r="C2396" t="s">
        <v>1956</v>
      </c>
      <c r="D2396" s="5">
        <v>2012</v>
      </c>
      <c r="E2396" t="s">
        <v>1957</v>
      </c>
      <c r="F2396" t="s">
        <v>518</v>
      </c>
      <c r="G2396">
        <v>39.9</v>
      </c>
      <c r="H2396">
        <v>2.56</v>
      </c>
      <c r="I2396" t="s">
        <v>2912</v>
      </c>
      <c r="J2396" t="s">
        <v>95</v>
      </c>
      <c r="K2396" t="s">
        <v>846</v>
      </c>
      <c r="L2396" t="s">
        <v>57</v>
      </c>
      <c r="M2396" t="s">
        <v>57</v>
      </c>
      <c r="N2396" t="s">
        <v>57</v>
      </c>
      <c r="O2396">
        <v>125</v>
      </c>
      <c r="S2396">
        <v>2</v>
      </c>
      <c r="V2396">
        <v>1.1000000000000001</v>
      </c>
      <c r="W2396">
        <v>0.47</v>
      </c>
      <c r="AM2396">
        <v>2</v>
      </c>
      <c r="AN2396">
        <v>54.4</v>
      </c>
      <c r="AO2396">
        <v>1.17</v>
      </c>
    </row>
    <row r="2397" spans="1:44">
      <c r="A2397" t="s">
        <v>1490</v>
      </c>
      <c r="B2397" t="s">
        <v>1489</v>
      </c>
      <c r="C2397" t="s">
        <v>1956</v>
      </c>
      <c r="D2397" s="5">
        <v>2012</v>
      </c>
      <c r="E2397" t="s">
        <v>1955</v>
      </c>
      <c r="F2397" t="s">
        <v>518</v>
      </c>
      <c r="G2397">
        <v>39.9</v>
      </c>
      <c r="H2397">
        <v>2.56</v>
      </c>
      <c r="I2397" t="s">
        <v>2912</v>
      </c>
      <c r="J2397" t="s">
        <v>95</v>
      </c>
      <c r="K2397" t="s">
        <v>846</v>
      </c>
      <c r="L2397" t="s">
        <v>57</v>
      </c>
      <c r="M2397" t="s">
        <v>57</v>
      </c>
      <c r="N2397" t="s">
        <v>57</v>
      </c>
      <c r="O2397">
        <v>126</v>
      </c>
      <c r="S2397">
        <v>2</v>
      </c>
      <c r="V2397">
        <v>1.42</v>
      </c>
      <c r="W2397">
        <v>0.61</v>
      </c>
      <c r="AM2397">
        <v>2</v>
      </c>
      <c r="AN2397">
        <v>59.9</v>
      </c>
      <c r="AO2397">
        <v>1.1599999999999999</v>
      </c>
    </row>
    <row r="2398" spans="1:44">
      <c r="A2398" t="s">
        <v>1490</v>
      </c>
      <c r="B2398" t="s">
        <v>1489</v>
      </c>
      <c r="C2398" t="s">
        <v>1949</v>
      </c>
      <c r="D2398" s="5">
        <v>2012</v>
      </c>
      <c r="E2398" t="s">
        <v>1954</v>
      </c>
      <c r="F2398" t="s">
        <v>1146</v>
      </c>
      <c r="G2398">
        <v>55.171973000000001</v>
      </c>
      <c r="H2398">
        <v>10.493102</v>
      </c>
      <c r="I2398" t="s">
        <v>115</v>
      </c>
      <c r="J2398" t="s">
        <v>95</v>
      </c>
      <c r="K2398" t="s">
        <v>2925</v>
      </c>
      <c r="L2398" t="s">
        <v>57</v>
      </c>
      <c r="M2398" t="s">
        <v>57</v>
      </c>
      <c r="N2398" t="s">
        <v>57</v>
      </c>
      <c r="O2398">
        <v>134</v>
      </c>
      <c r="S2398">
        <v>5</v>
      </c>
      <c r="V2398">
        <v>0.38200000000000001</v>
      </c>
      <c r="W2398">
        <v>7.0000000000000007E-2</v>
      </c>
      <c r="AM2398">
        <v>5</v>
      </c>
      <c r="AO2398">
        <v>1.0900000000000001</v>
      </c>
    </row>
    <row r="2399" spans="1:44">
      <c r="A2399" t="s">
        <v>1490</v>
      </c>
      <c r="B2399" t="s">
        <v>1489</v>
      </c>
      <c r="C2399" t="s">
        <v>1949</v>
      </c>
      <c r="D2399" s="5">
        <v>2012</v>
      </c>
      <c r="E2399" t="s">
        <v>1953</v>
      </c>
      <c r="F2399" t="s">
        <v>1146</v>
      </c>
      <c r="G2399">
        <v>55.171973000000001</v>
      </c>
      <c r="H2399">
        <v>10.493102</v>
      </c>
      <c r="I2399" t="s">
        <v>115</v>
      </c>
      <c r="J2399" t="s">
        <v>95</v>
      </c>
      <c r="K2399" t="s">
        <v>2925</v>
      </c>
      <c r="L2399" t="s">
        <v>57</v>
      </c>
      <c r="M2399" t="s">
        <v>57</v>
      </c>
      <c r="N2399" t="s">
        <v>57</v>
      </c>
      <c r="O2399">
        <v>135</v>
      </c>
      <c r="S2399">
        <v>5</v>
      </c>
      <c r="V2399">
        <v>12.000999999999999</v>
      </c>
      <c r="W2399">
        <v>2.2000000000000002</v>
      </c>
      <c r="AM2399">
        <v>5</v>
      </c>
      <c r="AO2399">
        <v>1.0900000000000001</v>
      </c>
    </row>
    <row r="2400" spans="1:44">
      <c r="A2400" t="s">
        <v>1490</v>
      </c>
      <c r="B2400" t="s">
        <v>1489</v>
      </c>
      <c r="C2400" t="s">
        <v>1949</v>
      </c>
      <c r="D2400" s="5">
        <v>2012</v>
      </c>
      <c r="E2400" t="s">
        <v>1952</v>
      </c>
      <c r="F2400" t="s">
        <v>476</v>
      </c>
      <c r="G2400">
        <v>51.36</v>
      </c>
      <c r="H2400">
        <v>4.0599999999999996</v>
      </c>
      <c r="I2400" t="s">
        <v>88</v>
      </c>
      <c r="J2400" t="s">
        <v>95</v>
      </c>
      <c r="K2400" s="5" t="s">
        <v>2925</v>
      </c>
      <c r="L2400" t="s">
        <v>57</v>
      </c>
      <c r="M2400" t="s">
        <v>57</v>
      </c>
      <c r="N2400" t="s">
        <v>57</v>
      </c>
      <c r="O2400">
        <v>136</v>
      </c>
      <c r="S2400">
        <v>5</v>
      </c>
      <c r="V2400">
        <v>1.964</v>
      </c>
      <c r="W2400">
        <v>0.36</v>
      </c>
      <c r="AM2400">
        <v>5</v>
      </c>
      <c r="AO2400">
        <v>1.0900000000000001</v>
      </c>
    </row>
    <row r="2401" spans="1:41">
      <c r="A2401" t="s">
        <v>1490</v>
      </c>
      <c r="B2401" t="s">
        <v>1489</v>
      </c>
      <c r="C2401" t="s">
        <v>1949</v>
      </c>
      <c r="D2401" s="5">
        <v>2012</v>
      </c>
      <c r="E2401" t="s">
        <v>1951</v>
      </c>
      <c r="F2401" t="s">
        <v>167</v>
      </c>
      <c r="G2401">
        <v>44.39</v>
      </c>
      <c r="H2401">
        <v>-1.0900000000000001</v>
      </c>
      <c r="I2401" t="s">
        <v>88</v>
      </c>
      <c r="J2401" t="s">
        <v>95</v>
      </c>
      <c r="K2401" t="s">
        <v>2925</v>
      </c>
      <c r="L2401" t="s">
        <v>57</v>
      </c>
      <c r="M2401" t="s">
        <v>57</v>
      </c>
      <c r="N2401" t="s">
        <v>57</v>
      </c>
      <c r="O2401">
        <v>137</v>
      </c>
      <c r="S2401">
        <v>5</v>
      </c>
      <c r="V2401">
        <v>1.2</v>
      </c>
      <c r="W2401">
        <v>0.22</v>
      </c>
      <c r="AM2401">
        <v>5</v>
      </c>
      <c r="AO2401">
        <v>1.0900000000000001</v>
      </c>
    </row>
    <row r="2402" spans="1:41">
      <c r="A2402" t="s">
        <v>1490</v>
      </c>
      <c r="B2402" t="s">
        <v>1489</v>
      </c>
      <c r="C2402" t="s">
        <v>1949</v>
      </c>
      <c r="D2402" s="5">
        <v>2012</v>
      </c>
      <c r="E2402" t="s">
        <v>1950</v>
      </c>
      <c r="F2402" t="s">
        <v>167</v>
      </c>
      <c r="G2402">
        <v>44.39</v>
      </c>
      <c r="H2402">
        <v>-1.0900000000000001</v>
      </c>
      <c r="I2402" t="s">
        <v>88</v>
      </c>
      <c r="J2402" t="s">
        <v>95</v>
      </c>
      <c r="K2402" t="s">
        <v>2925</v>
      </c>
      <c r="L2402" t="s">
        <v>57</v>
      </c>
      <c r="M2402" t="s">
        <v>57</v>
      </c>
      <c r="N2402" t="s">
        <v>57</v>
      </c>
      <c r="O2402">
        <v>138</v>
      </c>
      <c r="S2402">
        <v>5</v>
      </c>
      <c r="V2402">
        <v>2.2370000000000001</v>
      </c>
      <c r="W2402">
        <v>0.41</v>
      </c>
      <c r="AM2402">
        <v>5</v>
      </c>
      <c r="AO2402">
        <v>1.0900000000000001</v>
      </c>
    </row>
    <row r="2403" spans="1:41">
      <c r="A2403" t="s">
        <v>1490</v>
      </c>
      <c r="B2403" t="s">
        <v>1489</v>
      </c>
      <c r="C2403" t="s">
        <v>1949</v>
      </c>
      <c r="D2403" s="5">
        <v>2012</v>
      </c>
      <c r="E2403" t="s">
        <v>1948</v>
      </c>
      <c r="F2403" t="s">
        <v>167</v>
      </c>
      <c r="G2403">
        <v>44.39</v>
      </c>
      <c r="H2403">
        <v>-1.0900000000000001</v>
      </c>
      <c r="I2403" t="s">
        <v>88</v>
      </c>
      <c r="J2403" t="s">
        <v>95</v>
      </c>
      <c r="K2403" t="s">
        <v>2925</v>
      </c>
      <c r="L2403" t="s">
        <v>57</v>
      </c>
      <c r="M2403" t="s">
        <v>57</v>
      </c>
      <c r="N2403" t="s">
        <v>57</v>
      </c>
      <c r="O2403">
        <v>139</v>
      </c>
      <c r="S2403">
        <v>5</v>
      </c>
      <c r="V2403">
        <v>10.474</v>
      </c>
      <c r="W2403">
        <v>1.92</v>
      </c>
      <c r="AM2403">
        <v>5</v>
      </c>
      <c r="AO2403">
        <v>1.0900000000000001</v>
      </c>
    </row>
    <row r="2404" spans="1:41">
      <c r="A2404" t="s">
        <v>1490</v>
      </c>
      <c r="B2404" t="s">
        <v>1489</v>
      </c>
      <c r="C2404" t="s">
        <v>1946</v>
      </c>
      <c r="D2404" s="5">
        <v>2012</v>
      </c>
      <c r="E2404" t="s">
        <v>1947</v>
      </c>
      <c r="F2404" t="s">
        <v>1146</v>
      </c>
      <c r="G2404">
        <v>55.28</v>
      </c>
      <c r="H2404">
        <v>11.05</v>
      </c>
      <c r="I2404" t="s">
        <v>115</v>
      </c>
      <c r="J2404" t="s">
        <v>95</v>
      </c>
      <c r="K2404" t="s">
        <v>2925</v>
      </c>
      <c r="L2404" t="s">
        <v>57</v>
      </c>
      <c r="M2404" t="s">
        <v>57</v>
      </c>
      <c r="N2404" t="s">
        <v>57</v>
      </c>
      <c r="O2404">
        <v>142</v>
      </c>
      <c r="S2404">
        <v>10</v>
      </c>
      <c r="V2404">
        <v>3.56</v>
      </c>
      <c r="W2404">
        <v>0.89</v>
      </c>
      <c r="AM2404">
        <v>10</v>
      </c>
      <c r="AN2404">
        <v>70</v>
      </c>
      <c r="AO2404">
        <v>0.4</v>
      </c>
    </row>
    <row r="2405" spans="1:41">
      <c r="A2405" t="s">
        <v>1490</v>
      </c>
      <c r="B2405" t="s">
        <v>1489</v>
      </c>
      <c r="C2405" t="s">
        <v>1946</v>
      </c>
      <c r="D2405" s="5">
        <v>2012</v>
      </c>
      <c r="E2405" t="s">
        <v>1945</v>
      </c>
      <c r="F2405" t="s">
        <v>1146</v>
      </c>
      <c r="G2405">
        <v>55.28</v>
      </c>
      <c r="H2405">
        <v>11.05</v>
      </c>
      <c r="I2405" t="s">
        <v>115</v>
      </c>
      <c r="J2405" t="s">
        <v>95</v>
      </c>
      <c r="K2405" t="s">
        <v>2925</v>
      </c>
      <c r="L2405" t="s">
        <v>57</v>
      </c>
      <c r="M2405" t="s">
        <v>57</v>
      </c>
      <c r="N2405" t="s">
        <v>57</v>
      </c>
      <c r="O2405">
        <v>143</v>
      </c>
      <c r="S2405">
        <v>10</v>
      </c>
      <c r="V2405">
        <v>2.1360000000000001</v>
      </c>
      <c r="W2405">
        <v>0.18</v>
      </c>
      <c r="AM2405">
        <v>10</v>
      </c>
      <c r="AN2405">
        <v>40</v>
      </c>
      <c r="AO2405">
        <v>1.2</v>
      </c>
    </row>
    <row r="2406" spans="1:41">
      <c r="A2406" t="s">
        <v>1490</v>
      </c>
      <c r="B2406" t="s">
        <v>1489</v>
      </c>
      <c r="C2406" t="s">
        <v>1937</v>
      </c>
      <c r="D2406" s="5">
        <v>2012</v>
      </c>
      <c r="E2406" t="s">
        <v>1944</v>
      </c>
      <c r="F2406" t="s">
        <v>1146</v>
      </c>
      <c r="G2406">
        <v>55.289549999999998</v>
      </c>
      <c r="H2406">
        <v>9.4395600000000002</v>
      </c>
      <c r="I2406" t="s">
        <v>115</v>
      </c>
      <c r="J2406" t="s">
        <v>95</v>
      </c>
      <c r="K2406" t="s">
        <v>2925</v>
      </c>
      <c r="L2406" t="s">
        <v>57</v>
      </c>
      <c r="M2406" t="s">
        <v>57</v>
      </c>
      <c r="N2406" t="s">
        <v>57</v>
      </c>
      <c r="O2406">
        <v>145</v>
      </c>
      <c r="S2406">
        <v>15</v>
      </c>
      <c r="V2406">
        <v>14.73</v>
      </c>
      <c r="W2406">
        <v>0.73699999999999999</v>
      </c>
      <c r="AA2406">
        <v>14.73</v>
      </c>
      <c r="AM2406">
        <v>15</v>
      </c>
      <c r="AN2406">
        <v>44</v>
      </c>
      <c r="AO2406">
        <v>1.3</v>
      </c>
    </row>
    <row r="2407" spans="1:41">
      <c r="A2407" t="s">
        <v>1490</v>
      </c>
      <c r="B2407" t="s">
        <v>1489</v>
      </c>
      <c r="C2407" t="s">
        <v>1937</v>
      </c>
      <c r="D2407" s="5">
        <v>2012</v>
      </c>
      <c r="E2407" t="s">
        <v>1943</v>
      </c>
      <c r="F2407" t="s">
        <v>1146</v>
      </c>
      <c r="G2407">
        <v>55.289549999999998</v>
      </c>
      <c r="H2407">
        <v>9.4395600000000002</v>
      </c>
      <c r="I2407" t="s">
        <v>115</v>
      </c>
      <c r="J2407" t="s">
        <v>95</v>
      </c>
      <c r="K2407" t="s">
        <v>2925</v>
      </c>
      <c r="L2407" t="s">
        <v>57</v>
      </c>
      <c r="M2407" t="s">
        <v>57</v>
      </c>
      <c r="N2407" t="s">
        <v>57</v>
      </c>
      <c r="O2407">
        <v>147</v>
      </c>
      <c r="S2407">
        <v>15</v>
      </c>
      <c r="V2407">
        <v>0.94</v>
      </c>
      <c r="W2407">
        <v>3.6999999999999998E-2</v>
      </c>
      <c r="AA2407">
        <v>0.94</v>
      </c>
      <c r="AM2407">
        <v>15</v>
      </c>
      <c r="AN2407">
        <v>35.4</v>
      </c>
      <c r="AO2407">
        <v>1.38</v>
      </c>
    </row>
    <row r="2408" spans="1:41">
      <c r="A2408" t="s">
        <v>1490</v>
      </c>
      <c r="B2408" t="s">
        <v>1489</v>
      </c>
      <c r="C2408" t="s">
        <v>1937</v>
      </c>
      <c r="D2408" s="5">
        <v>2012</v>
      </c>
      <c r="E2408" t="s">
        <v>1942</v>
      </c>
      <c r="F2408" t="s">
        <v>1146</v>
      </c>
      <c r="G2408">
        <v>55.289549999999998</v>
      </c>
      <c r="H2408">
        <v>9.4395600000000002</v>
      </c>
      <c r="I2408" t="s">
        <v>115</v>
      </c>
      <c r="J2408" t="s">
        <v>95</v>
      </c>
      <c r="K2408" t="s">
        <v>2925</v>
      </c>
      <c r="L2408" t="s">
        <v>57</v>
      </c>
      <c r="M2408" t="s">
        <v>57</v>
      </c>
      <c r="N2408" t="s">
        <v>57</v>
      </c>
      <c r="O2408">
        <v>149</v>
      </c>
      <c r="S2408">
        <v>15</v>
      </c>
      <c r="V2408">
        <v>10.89</v>
      </c>
      <c r="W2408">
        <v>0.61</v>
      </c>
      <c r="AA2408">
        <v>10.89</v>
      </c>
      <c r="AM2408">
        <v>15</v>
      </c>
      <c r="AN2408">
        <v>43.86</v>
      </c>
      <c r="AO2408">
        <v>1.36</v>
      </c>
    </row>
    <row r="2409" spans="1:41">
      <c r="A2409" t="s">
        <v>1490</v>
      </c>
      <c r="B2409" t="s">
        <v>1489</v>
      </c>
      <c r="C2409" t="s">
        <v>1937</v>
      </c>
      <c r="D2409" s="5">
        <v>2012</v>
      </c>
      <c r="E2409" t="s">
        <v>1941</v>
      </c>
      <c r="F2409" t="s">
        <v>1146</v>
      </c>
      <c r="G2409">
        <v>55.289549999999998</v>
      </c>
      <c r="H2409">
        <v>9.4395600000000002</v>
      </c>
      <c r="I2409" t="s">
        <v>115</v>
      </c>
      <c r="J2409" t="s">
        <v>95</v>
      </c>
      <c r="K2409" t="s">
        <v>2925</v>
      </c>
      <c r="L2409" t="s">
        <v>57</v>
      </c>
      <c r="M2409" t="s">
        <v>57</v>
      </c>
      <c r="N2409" t="s">
        <v>57</v>
      </c>
      <c r="O2409">
        <v>151</v>
      </c>
      <c r="S2409">
        <v>15</v>
      </c>
      <c r="V2409">
        <v>0.7</v>
      </c>
      <c r="W2409">
        <v>0.03</v>
      </c>
      <c r="AA2409">
        <v>0.7</v>
      </c>
      <c r="AM2409">
        <v>15</v>
      </c>
      <c r="AN2409">
        <v>35.880000000000003</v>
      </c>
      <c r="AO2409">
        <v>1.45</v>
      </c>
    </row>
    <row r="2410" spans="1:41">
      <c r="A2410" t="s">
        <v>1490</v>
      </c>
      <c r="B2410" t="s">
        <v>1489</v>
      </c>
      <c r="C2410" t="s">
        <v>1937</v>
      </c>
      <c r="D2410" s="5">
        <v>2012</v>
      </c>
      <c r="E2410" t="s">
        <v>1940</v>
      </c>
      <c r="F2410" t="s">
        <v>1146</v>
      </c>
      <c r="G2410">
        <v>55.289549999999998</v>
      </c>
      <c r="H2410">
        <v>9.4395600000000002</v>
      </c>
      <c r="I2410" t="s">
        <v>115</v>
      </c>
      <c r="J2410" t="s">
        <v>95</v>
      </c>
      <c r="K2410" t="s">
        <v>2925</v>
      </c>
      <c r="L2410" t="s">
        <v>57</v>
      </c>
      <c r="M2410" t="s">
        <v>57</v>
      </c>
      <c r="N2410" t="s">
        <v>57</v>
      </c>
      <c r="O2410">
        <v>153</v>
      </c>
      <c r="S2410">
        <v>15</v>
      </c>
      <c r="V2410">
        <v>10.220000000000001</v>
      </c>
      <c r="W2410">
        <v>0.5</v>
      </c>
      <c r="AA2410">
        <v>10.220000000000001</v>
      </c>
      <c r="AM2410">
        <v>15</v>
      </c>
      <c r="AN2410">
        <v>42.04</v>
      </c>
      <c r="AO2410">
        <v>1.45</v>
      </c>
    </row>
    <row r="2411" spans="1:41">
      <c r="A2411" t="s">
        <v>1490</v>
      </c>
      <c r="B2411" t="s">
        <v>1489</v>
      </c>
      <c r="C2411" t="s">
        <v>1937</v>
      </c>
      <c r="D2411" s="5">
        <v>2012</v>
      </c>
      <c r="E2411" t="s">
        <v>1939</v>
      </c>
      <c r="F2411" t="s">
        <v>1146</v>
      </c>
      <c r="G2411">
        <v>55.289549999999998</v>
      </c>
      <c r="H2411">
        <v>9.4395600000000002</v>
      </c>
      <c r="I2411" t="s">
        <v>115</v>
      </c>
      <c r="J2411" t="s">
        <v>95</v>
      </c>
      <c r="K2411" t="s">
        <v>2925</v>
      </c>
      <c r="L2411" t="s">
        <v>57</v>
      </c>
      <c r="M2411" t="s">
        <v>57</v>
      </c>
      <c r="N2411" t="s">
        <v>57</v>
      </c>
      <c r="O2411">
        <v>155</v>
      </c>
      <c r="S2411">
        <v>15</v>
      </c>
      <c r="V2411">
        <v>0.38</v>
      </c>
      <c r="W2411">
        <v>0.02</v>
      </c>
      <c r="AA2411">
        <v>0.38</v>
      </c>
      <c r="AM2411">
        <v>15</v>
      </c>
      <c r="AN2411">
        <v>33.69</v>
      </c>
      <c r="AO2411">
        <v>1.49</v>
      </c>
    </row>
    <row r="2412" spans="1:41">
      <c r="A2412" t="s">
        <v>1490</v>
      </c>
      <c r="B2412" t="s">
        <v>1489</v>
      </c>
      <c r="C2412" t="s">
        <v>1937</v>
      </c>
      <c r="D2412" s="5">
        <v>2012</v>
      </c>
      <c r="E2412" t="s">
        <v>1938</v>
      </c>
      <c r="F2412" t="s">
        <v>1146</v>
      </c>
      <c r="G2412">
        <v>55.289549999999998</v>
      </c>
      <c r="H2412">
        <v>9.4395600000000002</v>
      </c>
      <c r="I2412" t="s">
        <v>115</v>
      </c>
      <c r="J2412" t="s">
        <v>95</v>
      </c>
      <c r="K2412" t="s">
        <v>2925</v>
      </c>
      <c r="L2412" t="s">
        <v>57</v>
      </c>
      <c r="M2412" t="s">
        <v>57</v>
      </c>
      <c r="N2412" t="s">
        <v>57</v>
      </c>
      <c r="O2412">
        <v>157</v>
      </c>
      <c r="S2412">
        <v>15</v>
      </c>
      <c r="V2412">
        <v>8.48</v>
      </c>
      <c r="W2412">
        <v>0.46100000000000002</v>
      </c>
      <c r="AA2412">
        <v>8.48</v>
      </c>
      <c r="AM2412">
        <v>15</v>
      </c>
      <c r="AN2412">
        <v>40.130000000000003</v>
      </c>
      <c r="AO2412">
        <v>1.47</v>
      </c>
    </row>
    <row r="2413" spans="1:41">
      <c r="A2413" t="s">
        <v>1490</v>
      </c>
      <c r="B2413" t="s">
        <v>1489</v>
      </c>
      <c r="C2413" t="s">
        <v>1937</v>
      </c>
      <c r="D2413" s="5">
        <v>2012</v>
      </c>
      <c r="E2413" t="s">
        <v>1936</v>
      </c>
      <c r="F2413" t="s">
        <v>1146</v>
      </c>
      <c r="G2413">
        <v>55.289549999999998</v>
      </c>
      <c r="H2413">
        <v>9.4395600000000002</v>
      </c>
      <c r="I2413" t="s">
        <v>115</v>
      </c>
      <c r="J2413" t="s">
        <v>95</v>
      </c>
      <c r="K2413" t="s">
        <v>2925</v>
      </c>
      <c r="L2413" t="s">
        <v>57</v>
      </c>
      <c r="M2413" t="s">
        <v>57</v>
      </c>
      <c r="N2413" t="s">
        <v>57</v>
      </c>
      <c r="O2413">
        <v>159</v>
      </c>
      <c r="S2413">
        <v>15</v>
      </c>
      <c r="V2413">
        <v>0.25</v>
      </c>
      <c r="W2413">
        <v>2.3E-2</v>
      </c>
      <c r="AA2413">
        <v>0.25</v>
      </c>
      <c r="AM2413">
        <v>15</v>
      </c>
      <c r="AN2413">
        <v>33.93</v>
      </c>
      <c r="AO2413">
        <v>1.48</v>
      </c>
    </row>
    <row r="2414" spans="1:41">
      <c r="A2414" t="s">
        <v>1490</v>
      </c>
      <c r="B2414" t="s">
        <v>1489</v>
      </c>
      <c r="C2414" t="s">
        <v>1932</v>
      </c>
      <c r="D2414" s="5">
        <v>2012</v>
      </c>
      <c r="E2414" t="s">
        <v>1931</v>
      </c>
      <c r="F2414" t="s">
        <v>518</v>
      </c>
      <c r="G2414">
        <v>39.220300000000002</v>
      </c>
      <c r="H2414">
        <v>3.1373799999999998</v>
      </c>
      <c r="I2414" t="s">
        <v>2912</v>
      </c>
      <c r="J2414" t="s">
        <v>95</v>
      </c>
      <c r="K2414" t="s">
        <v>846</v>
      </c>
      <c r="L2414" t="s">
        <v>57</v>
      </c>
      <c r="M2414" t="s">
        <v>57</v>
      </c>
      <c r="N2414" t="s">
        <v>57</v>
      </c>
      <c r="O2414">
        <v>161</v>
      </c>
      <c r="S2414">
        <v>2</v>
      </c>
      <c r="V2414">
        <v>0.2</v>
      </c>
      <c r="W2414">
        <v>6.5000000000000002E-2</v>
      </c>
      <c r="AM2414">
        <v>2</v>
      </c>
      <c r="AN2414">
        <v>52</v>
      </c>
      <c r="AO2414">
        <v>1.52</v>
      </c>
    </row>
    <row r="2415" spans="1:41">
      <c r="A2415" t="s">
        <v>1490</v>
      </c>
      <c r="B2415" t="s">
        <v>1489</v>
      </c>
      <c r="C2415" t="s">
        <v>1932</v>
      </c>
      <c r="D2415" s="5">
        <v>2012</v>
      </c>
      <c r="E2415" t="s">
        <v>1931</v>
      </c>
      <c r="F2415" t="s">
        <v>518</v>
      </c>
      <c r="G2415">
        <v>39.221640000000001</v>
      </c>
      <c r="H2415">
        <v>3.1388699999999998</v>
      </c>
      <c r="I2415" t="s">
        <v>2912</v>
      </c>
      <c r="J2415" t="s">
        <v>95</v>
      </c>
      <c r="K2415" t="s">
        <v>846</v>
      </c>
      <c r="L2415" t="s">
        <v>57</v>
      </c>
      <c r="M2415" t="s">
        <v>57</v>
      </c>
      <c r="N2415" t="s">
        <v>57</v>
      </c>
      <c r="O2415">
        <v>163</v>
      </c>
      <c r="S2415">
        <v>2</v>
      </c>
      <c r="AM2415">
        <v>2</v>
      </c>
      <c r="AN2415">
        <v>18</v>
      </c>
      <c r="AO2415">
        <v>2.11</v>
      </c>
    </row>
    <row r="2416" spans="1:41">
      <c r="A2416" t="s">
        <v>1490</v>
      </c>
      <c r="B2416" t="s">
        <v>1489</v>
      </c>
      <c r="C2416" t="s">
        <v>1932</v>
      </c>
      <c r="D2416" s="5">
        <v>2012</v>
      </c>
      <c r="E2416" t="s">
        <v>1931</v>
      </c>
      <c r="F2416" t="s">
        <v>518</v>
      </c>
      <c r="G2416">
        <v>39.3217</v>
      </c>
      <c r="H2416">
        <v>2.4257</v>
      </c>
      <c r="I2416" t="s">
        <v>2912</v>
      </c>
      <c r="J2416" t="s">
        <v>95</v>
      </c>
      <c r="K2416" t="s">
        <v>846</v>
      </c>
      <c r="L2416" t="s">
        <v>57</v>
      </c>
      <c r="M2416" t="s">
        <v>57</v>
      </c>
      <c r="N2416" t="s">
        <v>57</v>
      </c>
      <c r="O2416">
        <v>165</v>
      </c>
      <c r="S2416">
        <v>2</v>
      </c>
      <c r="V2416">
        <v>0.32</v>
      </c>
      <c r="W2416">
        <v>0.13</v>
      </c>
      <c r="AM2416">
        <v>2</v>
      </c>
      <c r="AN2416">
        <v>26.5</v>
      </c>
      <c r="AO2416">
        <v>1.25</v>
      </c>
    </row>
    <row r="2417" spans="1:44">
      <c r="A2417" s="5" t="s">
        <v>1490</v>
      </c>
      <c r="B2417" s="5" t="s">
        <v>1489</v>
      </c>
      <c r="C2417" s="5" t="s">
        <v>1930</v>
      </c>
      <c r="D2417" s="5">
        <v>2012</v>
      </c>
      <c r="E2417" s="5" t="s">
        <v>1929</v>
      </c>
      <c r="F2417" s="5" t="s">
        <v>438</v>
      </c>
      <c r="G2417" s="5">
        <v>-45.847467999999999</v>
      </c>
      <c r="H2417" s="5">
        <v>170.71185600000001</v>
      </c>
      <c r="I2417" s="5" t="s">
        <v>96</v>
      </c>
      <c r="J2417" s="5" t="s">
        <v>412</v>
      </c>
      <c r="K2417" s="5" t="s">
        <v>2922</v>
      </c>
      <c r="L2417" s="5" t="s">
        <v>57</v>
      </c>
      <c r="M2417" s="5" t="s">
        <v>57</v>
      </c>
      <c r="N2417" s="5" t="s">
        <v>57</v>
      </c>
      <c r="O2417" s="5">
        <v>166</v>
      </c>
      <c r="P2417" s="5"/>
      <c r="Q2417" s="5"/>
      <c r="R2417" s="5"/>
      <c r="S2417" s="5">
        <v>5</v>
      </c>
      <c r="T2417" s="5"/>
      <c r="U2417" s="5"/>
      <c r="V2417" s="5">
        <v>0.54800000000000004</v>
      </c>
      <c r="W2417" s="5">
        <v>0.10199999999999999</v>
      </c>
      <c r="X2417" s="5"/>
      <c r="Y2417" s="5"/>
      <c r="Z2417" s="5"/>
      <c r="AA2417" s="5"/>
      <c r="AB2417" s="5"/>
      <c r="AC2417" s="5"/>
      <c r="AD2417" s="5"/>
      <c r="AE2417" s="5"/>
      <c r="AF2417" s="5"/>
      <c r="AG2417" s="5"/>
      <c r="AH2417" s="5"/>
      <c r="AI2417" s="5"/>
      <c r="AJ2417" s="5"/>
      <c r="AK2417" s="5"/>
      <c r="AL2417" s="5"/>
      <c r="AM2417" s="5">
        <v>5</v>
      </c>
      <c r="AN2417" s="5">
        <v>22</v>
      </c>
      <c r="AO2417" s="5">
        <f>1.40155*0.77675^W2417</f>
        <v>1.3658949031381815</v>
      </c>
      <c r="AP2417" s="5"/>
      <c r="AQ2417" s="5"/>
      <c r="AR2417" s="5" t="s">
        <v>2910</v>
      </c>
    </row>
    <row r="2418" spans="1:44">
      <c r="A2418" s="5" t="s">
        <v>1490</v>
      </c>
      <c r="B2418" s="5" t="s">
        <v>1489</v>
      </c>
      <c r="C2418" s="5" t="s">
        <v>1930</v>
      </c>
      <c r="D2418" s="5">
        <v>2012</v>
      </c>
      <c r="E2418" s="5" t="s">
        <v>1929</v>
      </c>
      <c r="F2418" s="5" t="s">
        <v>438</v>
      </c>
      <c r="G2418" s="5">
        <v>-45.847467999999999</v>
      </c>
      <c r="H2418" s="5">
        <v>170.71185600000001</v>
      </c>
      <c r="I2418" s="5" t="s">
        <v>96</v>
      </c>
      <c r="J2418" s="5" t="s">
        <v>412</v>
      </c>
      <c r="K2418" s="5" t="s">
        <v>2922</v>
      </c>
      <c r="L2418" s="5" t="s">
        <v>57</v>
      </c>
      <c r="M2418" s="5" t="s">
        <v>57</v>
      </c>
      <c r="N2418" s="5" t="s">
        <v>57</v>
      </c>
      <c r="O2418" s="5">
        <v>167</v>
      </c>
      <c r="P2418" s="5"/>
      <c r="Q2418" s="5"/>
      <c r="R2418" s="5"/>
      <c r="S2418" s="5">
        <v>5</v>
      </c>
      <c r="T2418" s="5"/>
      <c r="U2418" s="5"/>
      <c r="V2418" s="5">
        <v>0.41699999999999998</v>
      </c>
      <c r="W2418" s="5">
        <v>7.5999999999999998E-2</v>
      </c>
      <c r="X2418" s="5"/>
      <c r="Y2418" s="5"/>
      <c r="Z2418" s="5"/>
      <c r="AA2418" s="5"/>
      <c r="AB2418" s="5"/>
      <c r="AC2418" s="5"/>
      <c r="AD2418" s="5"/>
      <c r="AE2418" s="5"/>
      <c r="AF2418" s="5"/>
      <c r="AG2418" s="5"/>
      <c r="AH2418" s="5"/>
      <c r="AI2418" s="5"/>
      <c r="AJ2418" s="5"/>
      <c r="AK2418" s="5"/>
      <c r="AL2418" s="5"/>
      <c r="AM2418" s="5">
        <v>5</v>
      </c>
      <c r="AN2418" s="5">
        <v>21.5</v>
      </c>
      <c r="AO2418" s="5">
        <f>1.40155*0.77675^W2418</f>
        <v>1.3748963899473527</v>
      </c>
      <c r="AP2418" s="5"/>
      <c r="AQ2418" s="5"/>
      <c r="AR2418" s="5" t="s">
        <v>2910</v>
      </c>
    </row>
    <row r="2419" spans="1:44">
      <c r="A2419" s="5" t="s">
        <v>1490</v>
      </c>
      <c r="B2419" s="5" t="s">
        <v>1489</v>
      </c>
      <c r="C2419" s="5" t="s">
        <v>1927</v>
      </c>
      <c r="D2419" s="5">
        <v>2012</v>
      </c>
      <c r="E2419" s="5" t="s">
        <v>1926</v>
      </c>
      <c r="F2419" s="5" t="s">
        <v>102</v>
      </c>
      <c r="G2419" s="5">
        <v>-18.75</v>
      </c>
      <c r="H2419" s="5">
        <v>178.5</v>
      </c>
      <c r="I2419" s="5" t="s">
        <v>88</v>
      </c>
      <c r="J2419" s="5" t="s">
        <v>101</v>
      </c>
      <c r="K2419" t="s">
        <v>2923</v>
      </c>
      <c r="L2419" s="5" t="s">
        <v>57</v>
      </c>
      <c r="M2419" s="5" t="s">
        <v>57</v>
      </c>
      <c r="N2419" s="5" t="s">
        <v>57</v>
      </c>
      <c r="O2419" s="5">
        <v>172</v>
      </c>
      <c r="P2419" s="5"/>
      <c r="Q2419" s="5"/>
      <c r="R2419" s="5"/>
      <c r="S2419" s="5">
        <v>20</v>
      </c>
      <c r="T2419" s="5"/>
      <c r="U2419" s="5"/>
      <c r="V2419" s="5">
        <v>1.125</v>
      </c>
      <c r="W2419" s="5">
        <v>5.1999999999999998E-2</v>
      </c>
      <c r="X2419" s="5"/>
      <c r="Y2419" s="5"/>
      <c r="Z2419" s="5"/>
      <c r="AA2419" s="5">
        <v>0.79530000000000001</v>
      </c>
      <c r="AB2419" s="5"/>
      <c r="AC2419" s="5"/>
      <c r="AD2419" s="5"/>
      <c r="AE2419" s="5"/>
      <c r="AF2419" s="5"/>
      <c r="AG2419" s="5"/>
      <c r="AH2419" s="5"/>
      <c r="AI2419" s="5"/>
      <c r="AJ2419" s="5"/>
      <c r="AK2419" s="5"/>
      <c r="AL2419" s="5"/>
      <c r="AM2419" s="5">
        <v>20</v>
      </c>
      <c r="AN2419" s="5"/>
      <c r="AO2419" s="5">
        <f>1.44279*0.83407^W2419</f>
        <v>1.4292416169510087</v>
      </c>
      <c r="AP2419" s="5"/>
      <c r="AQ2419" s="5"/>
      <c r="AR2419" s="5" t="s">
        <v>2910</v>
      </c>
    </row>
    <row r="2420" spans="1:44">
      <c r="A2420" t="s">
        <v>1490</v>
      </c>
      <c r="B2420" t="s">
        <v>1489</v>
      </c>
      <c r="C2420" t="s">
        <v>1903</v>
      </c>
      <c r="D2420" s="5">
        <v>2012</v>
      </c>
      <c r="E2420" t="s">
        <v>518</v>
      </c>
      <c r="F2420" t="s">
        <v>518</v>
      </c>
      <c r="G2420">
        <v>38.4208</v>
      </c>
      <c r="H2420">
        <v>-0.34770000000000001</v>
      </c>
      <c r="I2420" t="s">
        <v>2912</v>
      </c>
      <c r="J2420" t="s">
        <v>95</v>
      </c>
      <c r="K2420" t="s">
        <v>846</v>
      </c>
      <c r="L2420" t="s">
        <v>57</v>
      </c>
      <c r="M2420" t="s">
        <v>57</v>
      </c>
      <c r="N2420" t="s">
        <v>57</v>
      </c>
      <c r="O2420">
        <v>207</v>
      </c>
      <c r="S2420">
        <v>2</v>
      </c>
      <c r="V2420">
        <v>3.21</v>
      </c>
      <c r="W2420">
        <v>1.42</v>
      </c>
      <c r="AM2420">
        <v>2</v>
      </c>
      <c r="AN2420">
        <v>60</v>
      </c>
      <c r="AO2420">
        <v>1.1299999999999999</v>
      </c>
    </row>
    <row r="2421" spans="1:44">
      <c r="A2421" t="s">
        <v>1490</v>
      </c>
      <c r="B2421" t="s">
        <v>1489</v>
      </c>
      <c r="C2421" t="s">
        <v>1903</v>
      </c>
      <c r="D2421" s="5">
        <v>2012</v>
      </c>
      <c r="E2421" t="s">
        <v>1449</v>
      </c>
      <c r="F2421" t="s">
        <v>1449</v>
      </c>
      <c r="G2421">
        <v>37.394500000000001</v>
      </c>
      <c r="H2421">
        <v>23.58</v>
      </c>
      <c r="I2421" t="s">
        <v>50</v>
      </c>
      <c r="J2421" t="s">
        <v>95</v>
      </c>
      <c r="K2421" t="s">
        <v>846</v>
      </c>
      <c r="L2421" t="s">
        <v>57</v>
      </c>
      <c r="M2421" t="s">
        <v>57</v>
      </c>
      <c r="N2421" t="s">
        <v>57</v>
      </c>
      <c r="O2421">
        <v>209</v>
      </c>
      <c r="S2421">
        <v>2</v>
      </c>
      <c r="V2421">
        <v>0.89</v>
      </c>
      <c r="W2421">
        <v>0.48</v>
      </c>
      <c r="AM2421">
        <v>2</v>
      </c>
      <c r="AN2421">
        <v>62</v>
      </c>
      <c r="AO2421">
        <v>0.93</v>
      </c>
    </row>
    <row r="2422" spans="1:44">
      <c r="A2422" s="5" t="s">
        <v>1490</v>
      </c>
      <c r="B2422" s="5" t="s">
        <v>1489</v>
      </c>
      <c r="C2422" s="5" t="s">
        <v>1903</v>
      </c>
      <c r="D2422" s="5">
        <v>2012</v>
      </c>
      <c r="E2422" s="5" t="s">
        <v>1902</v>
      </c>
      <c r="F2422" s="5" t="s">
        <v>1902</v>
      </c>
      <c r="G2422" s="5">
        <v>34.401499999999999</v>
      </c>
      <c r="H2422" s="5">
        <v>33.035800000000002</v>
      </c>
      <c r="I2422" s="5" t="s">
        <v>2912</v>
      </c>
      <c r="J2422" s="5" t="s">
        <v>95</v>
      </c>
      <c r="K2422" s="5" t="s">
        <v>846</v>
      </c>
      <c r="L2422" s="5" t="s">
        <v>57</v>
      </c>
      <c r="M2422" s="5" t="s">
        <v>57</v>
      </c>
      <c r="N2422" s="5" t="s">
        <v>57</v>
      </c>
      <c r="O2422" s="5">
        <v>211</v>
      </c>
      <c r="P2422" s="5"/>
      <c r="Q2422" s="5"/>
      <c r="R2422" s="5"/>
      <c r="S2422" s="5">
        <v>2</v>
      </c>
      <c r="T2422" s="5"/>
      <c r="U2422" s="5"/>
      <c r="V2422" s="5">
        <v>3.29</v>
      </c>
      <c r="W2422" s="5">
        <v>1.51</v>
      </c>
      <c r="X2422" s="5"/>
      <c r="Y2422" s="5"/>
      <c r="Z2422" s="5"/>
      <c r="AA2422" s="5"/>
      <c r="AB2422" s="5"/>
      <c r="AC2422" s="5"/>
      <c r="AD2422" s="5"/>
      <c r="AE2422" s="5"/>
      <c r="AF2422" s="5"/>
      <c r="AG2422" s="5"/>
      <c r="AH2422" s="5"/>
      <c r="AI2422" s="5"/>
      <c r="AJ2422" s="5"/>
      <c r="AK2422" s="5"/>
      <c r="AL2422" s="5"/>
      <c r="AM2422" s="5">
        <v>2</v>
      </c>
      <c r="AN2422" s="5">
        <v>60</v>
      </c>
      <c r="AO2422" s="5">
        <f>1.37689*0.89689^W2422</f>
        <v>1.1682489794692477</v>
      </c>
      <c r="AP2422" s="5"/>
      <c r="AQ2422" s="5"/>
      <c r="AR2422" s="5" t="s">
        <v>2910</v>
      </c>
    </row>
    <row r="2423" spans="1:44">
      <c r="A2423" s="5" t="s">
        <v>1490</v>
      </c>
      <c r="B2423" s="5" t="s">
        <v>1489</v>
      </c>
      <c r="C2423" s="5" t="s">
        <v>1894</v>
      </c>
      <c r="D2423" s="5">
        <v>2012</v>
      </c>
      <c r="E2423" s="5" t="s">
        <v>1897</v>
      </c>
      <c r="F2423" s="5" t="s">
        <v>51</v>
      </c>
      <c r="G2423" s="5">
        <v>-31.25</v>
      </c>
      <c r="H2423" s="5">
        <v>152.5</v>
      </c>
      <c r="I2423" s="5" t="s">
        <v>2912</v>
      </c>
      <c r="J2423" s="5" t="s">
        <v>412</v>
      </c>
      <c r="K2423" t="s">
        <v>2922</v>
      </c>
      <c r="L2423" s="5" t="s">
        <v>57</v>
      </c>
      <c r="M2423" s="5" t="s">
        <v>57</v>
      </c>
      <c r="N2423" s="5" t="s">
        <v>57</v>
      </c>
      <c r="O2423" s="5">
        <v>223</v>
      </c>
      <c r="P2423" s="5"/>
      <c r="Q2423" s="5"/>
      <c r="R2423" s="5"/>
      <c r="S2423" s="5">
        <v>0.5</v>
      </c>
      <c r="T2423" s="5"/>
      <c r="U2423" s="5"/>
      <c r="V2423" s="5">
        <v>1.9139999999999999</v>
      </c>
      <c r="W2423" s="5">
        <v>3.51</v>
      </c>
      <c r="X2423" s="5"/>
      <c r="Y2423" s="5"/>
      <c r="Z2423" s="5"/>
      <c r="AA2423" s="5"/>
      <c r="AB2423" s="5"/>
      <c r="AC2423" s="5"/>
      <c r="AD2423" s="5"/>
      <c r="AE2423" s="5"/>
      <c r="AF2423" s="5"/>
      <c r="AG2423" s="5"/>
      <c r="AH2423" s="5"/>
      <c r="AI2423" s="5"/>
      <c r="AJ2423" s="5"/>
      <c r="AK2423" s="5"/>
      <c r="AL2423" s="5"/>
      <c r="AM2423" s="5">
        <v>0.5</v>
      </c>
      <c r="AN2423" s="5"/>
      <c r="AO2423" s="5">
        <f>1.37689*0.89689^W2423</f>
        <v>0.93975311500397596</v>
      </c>
      <c r="AP2423" s="5"/>
      <c r="AQ2423" s="5"/>
      <c r="AR2423" s="5" t="s">
        <v>2910</v>
      </c>
    </row>
    <row r="2424" spans="1:44">
      <c r="A2424" s="5" t="s">
        <v>1490</v>
      </c>
      <c r="B2424" s="5" t="s">
        <v>1489</v>
      </c>
      <c r="C2424" s="5" t="s">
        <v>1894</v>
      </c>
      <c r="D2424" s="5">
        <v>2012</v>
      </c>
      <c r="E2424" s="5" t="s">
        <v>1897</v>
      </c>
      <c r="F2424" s="5" t="s">
        <v>51</v>
      </c>
      <c r="G2424" s="5">
        <v>-31.25</v>
      </c>
      <c r="H2424" s="5">
        <v>152.5</v>
      </c>
      <c r="I2424" s="5" t="s">
        <v>2912</v>
      </c>
      <c r="J2424" s="5" t="s">
        <v>412</v>
      </c>
      <c r="K2424" t="s">
        <v>2922</v>
      </c>
      <c r="L2424" s="5" t="s">
        <v>57</v>
      </c>
      <c r="M2424" s="5" t="s">
        <v>57</v>
      </c>
      <c r="N2424" s="5" t="s">
        <v>57</v>
      </c>
      <c r="O2424" s="5">
        <v>224</v>
      </c>
      <c r="P2424" s="5"/>
      <c r="Q2424" s="5"/>
      <c r="R2424" s="5"/>
      <c r="S2424" s="5">
        <v>0.5</v>
      </c>
      <c r="T2424" s="5"/>
      <c r="U2424" s="5"/>
      <c r="V2424" s="5">
        <v>8.5000000000000006E-2</v>
      </c>
      <c r="W2424" s="5">
        <v>0.16</v>
      </c>
      <c r="X2424" s="5"/>
      <c r="Y2424" s="5"/>
      <c r="Z2424" s="5"/>
      <c r="AA2424" s="5"/>
      <c r="AB2424" s="5"/>
      <c r="AC2424" s="5"/>
      <c r="AD2424" s="5"/>
      <c r="AE2424" s="5"/>
      <c r="AF2424" s="5"/>
      <c r="AG2424" s="5"/>
      <c r="AH2424" s="5"/>
      <c r="AI2424" s="5"/>
      <c r="AJ2424" s="5"/>
      <c r="AK2424" s="5"/>
      <c r="AL2424" s="5"/>
      <c r="AM2424" s="5">
        <v>0.5</v>
      </c>
      <c r="AN2424" s="5"/>
      <c r="AO2424" s="5">
        <f>1.37689*0.89689^W2424</f>
        <v>1.3531237438566117</v>
      </c>
      <c r="AP2424" s="5"/>
      <c r="AQ2424" s="5"/>
      <c r="AR2424" s="5" t="s">
        <v>2910</v>
      </c>
    </row>
    <row r="2425" spans="1:44">
      <c r="A2425" s="5" t="s">
        <v>1490</v>
      </c>
      <c r="B2425" s="5" t="s">
        <v>1489</v>
      </c>
      <c r="C2425" s="5" t="s">
        <v>1894</v>
      </c>
      <c r="D2425" s="5">
        <v>2012</v>
      </c>
      <c r="E2425" s="5" t="s">
        <v>1897</v>
      </c>
      <c r="F2425" s="5" t="s">
        <v>51</v>
      </c>
      <c r="G2425" s="5">
        <v>-31.25</v>
      </c>
      <c r="H2425" s="5">
        <v>152.5</v>
      </c>
      <c r="I2425" s="5" t="s">
        <v>2912</v>
      </c>
      <c r="J2425" s="5" t="s">
        <v>412</v>
      </c>
      <c r="K2425" t="s">
        <v>2922</v>
      </c>
      <c r="L2425" s="5" t="s">
        <v>57</v>
      </c>
      <c r="M2425" s="5" t="s">
        <v>57</v>
      </c>
      <c r="N2425" s="5" t="s">
        <v>57</v>
      </c>
      <c r="O2425" s="5">
        <v>225</v>
      </c>
      <c r="P2425" s="5"/>
      <c r="Q2425" s="5"/>
      <c r="R2425" s="5"/>
      <c r="S2425" s="5">
        <v>0.5</v>
      </c>
      <c r="T2425" s="5"/>
      <c r="U2425" s="5"/>
      <c r="V2425" s="5">
        <v>0.154</v>
      </c>
      <c r="W2425" s="5">
        <v>0.28000000000000003</v>
      </c>
      <c r="X2425" s="5"/>
      <c r="Y2425" s="5"/>
      <c r="Z2425" s="5"/>
      <c r="AA2425" s="5"/>
      <c r="AB2425" s="5"/>
      <c r="AC2425" s="5"/>
      <c r="AD2425" s="5"/>
      <c r="AE2425" s="5"/>
      <c r="AF2425" s="5"/>
      <c r="AG2425" s="5"/>
      <c r="AH2425" s="5"/>
      <c r="AI2425" s="5"/>
      <c r="AJ2425" s="5"/>
      <c r="AK2425" s="5"/>
      <c r="AL2425" s="5"/>
      <c r="AM2425" s="5">
        <v>0.5</v>
      </c>
      <c r="AN2425" s="5"/>
      <c r="AO2425" s="5">
        <f>1.37689*0.89689^W2425</f>
        <v>1.3355686513530363</v>
      </c>
      <c r="AP2425" s="5"/>
      <c r="AQ2425" s="5"/>
      <c r="AR2425" s="5" t="s">
        <v>2910</v>
      </c>
    </row>
    <row r="2426" spans="1:44">
      <c r="A2426" s="5" t="s">
        <v>1490</v>
      </c>
      <c r="B2426" s="5" t="s">
        <v>1489</v>
      </c>
      <c r="C2426" s="5" t="s">
        <v>1894</v>
      </c>
      <c r="D2426" s="5">
        <v>2012</v>
      </c>
      <c r="E2426" s="5" t="s">
        <v>1897</v>
      </c>
      <c r="F2426" s="5" t="s">
        <v>51</v>
      </c>
      <c r="G2426" s="5">
        <v>-31.25</v>
      </c>
      <c r="H2426" s="5">
        <v>152.5</v>
      </c>
      <c r="I2426" s="5" t="s">
        <v>2912</v>
      </c>
      <c r="J2426" s="5" t="s">
        <v>412</v>
      </c>
      <c r="K2426" t="s">
        <v>2922</v>
      </c>
      <c r="L2426" s="5" t="s">
        <v>57</v>
      </c>
      <c r="M2426" s="5" t="s">
        <v>57</v>
      </c>
      <c r="N2426" s="5" t="s">
        <v>57</v>
      </c>
      <c r="O2426" s="5">
        <v>226</v>
      </c>
      <c r="P2426" s="5"/>
      <c r="Q2426" s="5"/>
      <c r="R2426" s="5"/>
      <c r="S2426" s="5">
        <v>0.5</v>
      </c>
      <c r="T2426" s="5"/>
      <c r="U2426" s="5"/>
      <c r="V2426" s="5">
        <v>0.34599999999999997</v>
      </c>
      <c r="W2426" s="5">
        <v>0.64</v>
      </c>
      <c r="X2426" s="5"/>
      <c r="Y2426" s="5"/>
      <c r="Z2426" s="5"/>
      <c r="AA2426" s="5"/>
      <c r="AB2426" s="5"/>
      <c r="AC2426" s="5"/>
      <c r="AD2426" s="5"/>
      <c r="AE2426" s="5"/>
      <c r="AF2426" s="5"/>
      <c r="AG2426" s="5"/>
      <c r="AH2426" s="5"/>
      <c r="AI2426" s="5"/>
      <c r="AJ2426" s="5"/>
      <c r="AK2426" s="5"/>
      <c r="AL2426" s="5"/>
      <c r="AM2426" s="5">
        <v>0.5</v>
      </c>
      <c r="AN2426" s="5"/>
      <c r="AO2426" s="5">
        <f>1.37689*0.89689^W2426</f>
        <v>1.284258125355261</v>
      </c>
      <c r="AP2426" s="5"/>
      <c r="AQ2426" s="5"/>
      <c r="AR2426" s="5" t="s">
        <v>2910</v>
      </c>
    </row>
    <row r="2427" spans="1:44">
      <c r="A2427" s="5" t="s">
        <v>1490</v>
      </c>
      <c r="B2427" s="5" t="s">
        <v>1489</v>
      </c>
      <c r="C2427" s="5" t="s">
        <v>1894</v>
      </c>
      <c r="D2427" s="5">
        <v>2012</v>
      </c>
      <c r="E2427" s="5" t="s">
        <v>1896</v>
      </c>
      <c r="F2427" s="5" t="s">
        <v>51</v>
      </c>
      <c r="G2427" s="5">
        <v>-31.39</v>
      </c>
      <c r="H2427" s="5">
        <v>152.47</v>
      </c>
      <c r="I2427" s="5" t="s">
        <v>88</v>
      </c>
      <c r="J2427" s="5" t="s">
        <v>412</v>
      </c>
      <c r="K2427" t="s">
        <v>2922</v>
      </c>
      <c r="L2427" s="5" t="s">
        <v>57</v>
      </c>
      <c r="M2427" s="5" t="s">
        <v>57</v>
      </c>
      <c r="N2427" s="5" t="s">
        <v>57</v>
      </c>
      <c r="O2427" s="5">
        <v>230</v>
      </c>
      <c r="P2427" s="5"/>
      <c r="Q2427" s="5"/>
      <c r="R2427" s="5"/>
      <c r="S2427" s="5">
        <v>0.5</v>
      </c>
      <c r="T2427" s="5"/>
      <c r="U2427" s="5"/>
      <c r="V2427" s="5">
        <v>4.5999999999999999E-2</v>
      </c>
      <c r="W2427" s="5">
        <v>0.08</v>
      </c>
      <c r="X2427" s="5"/>
      <c r="Y2427" s="5"/>
      <c r="Z2427" s="5"/>
      <c r="AA2427" s="5"/>
      <c r="AB2427" s="5"/>
      <c r="AC2427" s="5"/>
      <c r="AD2427" s="5"/>
      <c r="AE2427" s="5"/>
      <c r="AF2427" s="5"/>
      <c r="AG2427" s="5"/>
      <c r="AH2427" s="5"/>
      <c r="AI2427" s="5"/>
      <c r="AJ2427" s="5"/>
      <c r="AK2427" s="5"/>
      <c r="AL2427" s="5"/>
      <c r="AM2427" s="5">
        <v>0.5</v>
      </c>
      <c r="AN2427" s="5"/>
      <c r="AO2427" s="5">
        <f t="shared" ref="AO2427:AO2439" si="50">1.44279*0.83407^W2427</f>
        <v>1.4219991068296642</v>
      </c>
      <c r="AP2427" s="5"/>
      <c r="AQ2427" s="5"/>
      <c r="AR2427" s="5" t="s">
        <v>2910</v>
      </c>
    </row>
    <row r="2428" spans="1:44">
      <c r="A2428" s="5" t="s">
        <v>1490</v>
      </c>
      <c r="B2428" s="5" t="s">
        <v>1489</v>
      </c>
      <c r="C2428" s="5" t="s">
        <v>1894</v>
      </c>
      <c r="D2428" s="5">
        <v>2012</v>
      </c>
      <c r="E2428" s="5" t="s">
        <v>1896</v>
      </c>
      <c r="F2428" s="5" t="s">
        <v>51</v>
      </c>
      <c r="G2428" s="5">
        <v>-31.39</v>
      </c>
      <c r="H2428" s="5">
        <v>152.47</v>
      </c>
      <c r="I2428" s="5" t="s">
        <v>88</v>
      </c>
      <c r="J2428" s="5" t="s">
        <v>412</v>
      </c>
      <c r="K2428" t="s">
        <v>2922</v>
      </c>
      <c r="L2428" s="5" t="s">
        <v>57</v>
      </c>
      <c r="M2428" s="5" t="s">
        <v>57</v>
      </c>
      <c r="N2428" s="5" t="s">
        <v>57</v>
      </c>
      <c r="O2428" s="5">
        <v>231</v>
      </c>
      <c r="P2428" s="5"/>
      <c r="Q2428" s="5"/>
      <c r="R2428" s="5"/>
      <c r="S2428" s="5">
        <v>0.5</v>
      </c>
      <c r="T2428" s="5"/>
      <c r="U2428" s="5"/>
      <c r="V2428" s="5">
        <v>0.03</v>
      </c>
      <c r="W2428" s="5">
        <v>0.06</v>
      </c>
      <c r="X2428" s="5"/>
      <c r="Y2428" s="5"/>
      <c r="Z2428" s="5"/>
      <c r="AA2428" s="5"/>
      <c r="AB2428" s="5"/>
      <c r="AC2428" s="5"/>
      <c r="AD2428" s="5"/>
      <c r="AE2428" s="5"/>
      <c r="AF2428" s="5"/>
      <c r="AG2428" s="5"/>
      <c r="AH2428" s="5"/>
      <c r="AI2428" s="5"/>
      <c r="AJ2428" s="5"/>
      <c r="AK2428" s="5"/>
      <c r="AL2428" s="5"/>
      <c r="AM2428" s="5">
        <v>0.5</v>
      </c>
      <c r="AN2428" s="5"/>
      <c r="AO2428" s="5">
        <f t="shared" si="50"/>
        <v>1.4271685725093803</v>
      </c>
      <c r="AP2428" s="5"/>
      <c r="AQ2428" s="5"/>
      <c r="AR2428" s="5" t="s">
        <v>2910</v>
      </c>
    </row>
    <row r="2429" spans="1:44">
      <c r="A2429" s="5" t="s">
        <v>1490</v>
      </c>
      <c r="B2429" s="5" t="s">
        <v>1489</v>
      </c>
      <c r="C2429" s="5" t="s">
        <v>1894</v>
      </c>
      <c r="D2429" s="5">
        <v>2012</v>
      </c>
      <c r="E2429" s="5" t="s">
        <v>1896</v>
      </c>
      <c r="F2429" s="5" t="s">
        <v>51</v>
      </c>
      <c r="G2429" s="5">
        <v>-31.39</v>
      </c>
      <c r="H2429" s="5">
        <v>152.47</v>
      </c>
      <c r="I2429" s="5" t="s">
        <v>88</v>
      </c>
      <c r="J2429" s="5" t="s">
        <v>412</v>
      </c>
      <c r="K2429" t="s">
        <v>2922</v>
      </c>
      <c r="L2429" s="5" t="s">
        <v>57</v>
      </c>
      <c r="M2429" s="5" t="s">
        <v>57</v>
      </c>
      <c r="N2429" s="5" t="s">
        <v>57</v>
      </c>
      <c r="O2429" s="5">
        <v>232</v>
      </c>
      <c r="P2429" s="5"/>
      <c r="Q2429" s="5"/>
      <c r="R2429" s="5"/>
      <c r="S2429" s="5">
        <v>0.5</v>
      </c>
      <c r="T2429" s="5"/>
      <c r="U2429" s="5"/>
      <c r="V2429" s="5">
        <v>7.0000000000000007E-2</v>
      </c>
      <c r="W2429" s="5">
        <v>0.13</v>
      </c>
      <c r="X2429" s="5"/>
      <c r="Y2429" s="5"/>
      <c r="Z2429" s="5"/>
      <c r="AA2429" s="5"/>
      <c r="AB2429" s="5"/>
      <c r="AC2429" s="5"/>
      <c r="AD2429" s="5"/>
      <c r="AE2429" s="5"/>
      <c r="AF2429" s="5"/>
      <c r="AG2429" s="5"/>
      <c r="AH2429" s="5"/>
      <c r="AI2429" s="5"/>
      <c r="AJ2429" s="5"/>
      <c r="AK2429" s="5"/>
      <c r="AL2429" s="5"/>
      <c r="AM2429" s="5">
        <v>0.5</v>
      </c>
      <c r="AN2429" s="5"/>
      <c r="AO2429" s="5">
        <f t="shared" si="50"/>
        <v>1.4091572151148932</v>
      </c>
      <c r="AP2429" s="5"/>
      <c r="AQ2429" s="5"/>
      <c r="AR2429" s="5" t="s">
        <v>2910</v>
      </c>
    </row>
    <row r="2430" spans="1:44">
      <c r="A2430" s="5" t="s">
        <v>1490</v>
      </c>
      <c r="B2430" s="5" t="s">
        <v>1489</v>
      </c>
      <c r="C2430" s="5" t="s">
        <v>1894</v>
      </c>
      <c r="D2430" s="5">
        <v>2012</v>
      </c>
      <c r="E2430" s="5" t="s">
        <v>1896</v>
      </c>
      <c r="F2430" s="5" t="s">
        <v>51</v>
      </c>
      <c r="G2430" s="5">
        <v>-31.39</v>
      </c>
      <c r="H2430" s="5">
        <v>152.47</v>
      </c>
      <c r="I2430" s="5" t="s">
        <v>88</v>
      </c>
      <c r="J2430" s="5" t="s">
        <v>412</v>
      </c>
      <c r="K2430" t="s">
        <v>2922</v>
      </c>
      <c r="L2430" s="5" t="s">
        <v>57</v>
      </c>
      <c r="M2430" s="5" t="s">
        <v>57</v>
      </c>
      <c r="N2430" s="5" t="s">
        <v>57</v>
      </c>
      <c r="O2430" s="5">
        <v>233</v>
      </c>
      <c r="P2430" s="5"/>
      <c r="Q2430" s="5"/>
      <c r="R2430" s="5"/>
      <c r="S2430" s="5">
        <v>0.5</v>
      </c>
      <c r="T2430" s="5"/>
      <c r="U2430" s="5"/>
      <c r="V2430" s="5">
        <v>8.2000000000000003E-2</v>
      </c>
      <c r="W2430" s="5">
        <v>0.15</v>
      </c>
      <c r="X2430" s="5"/>
      <c r="Y2430" s="5"/>
      <c r="Z2430" s="5"/>
      <c r="AA2430" s="5"/>
      <c r="AB2430" s="5"/>
      <c r="AC2430" s="5"/>
      <c r="AD2430" s="5"/>
      <c r="AE2430" s="5"/>
      <c r="AF2430" s="5"/>
      <c r="AG2430" s="5"/>
      <c r="AH2430" s="5"/>
      <c r="AI2430" s="5"/>
      <c r="AJ2430" s="5"/>
      <c r="AK2430" s="5"/>
      <c r="AL2430" s="5"/>
      <c r="AM2430" s="5">
        <v>0.5</v>
      </c>
      <c r="AN2430" s="5"/>
      <c r="AO2430" s="5">
        <f t="shared" si="50"/>
        <v>1.4040529898669587</v>
      </c>
      <c r="AP2430" s="5"/>
      <c r="AQ2430" s="5"/>
      <c r="AR2430" s="5" t="s">
        <v>2910</v>
      </c>
    </row>
    <row r="2431" spans="1:44">
      <c r="A2431" s="5" t="s">
        <v>1490</v>
      </c>
      <c r="B2431" s="5" t="s">
        <v>1489</v>
      </c>
      <c r="C2431" s="5" t="s">
        <v>1894</v>
      </c>
      <c r="D2431" s="5">
        <v>2012</v>
      </c>
      <c r="E2431" s="5" t="s">
        <v>1896</v>
      </c>
      <c r="F2431" s="5" t="s">
        <v>51</v>
      </c>
      <c r="G2431" s="5">
        <v>-31.39</v>
      </c>
      <c r="H2431" s="5">
        <v>152.47</v>
      </c>
      <c r="I2431" s="5" t="s">
        <v>88</v>
      </c>
      <c r="J2431" s="5" t="s">
        <v>412</v>
      </c>
      <c r="K2431" t="s">
        <v>2922</v>
      </c>
      <c r="L2431" s="5" t="s">
        <v>57</v>
      </c>
      <c r="M2431" s="5" t="s">
        <v>57</v>
      </c>
      <c r="N2431" s="5" t="s">
        <v>57</v>
      </c>
      <c r="O2431" s="5">
        <v>234</v>
      </c>
      <c r="P2431" s="5"/>
      <c r="Q2431" s="5"/>
      <c r="R2431" s="5"/>
      <c r="S2431" s="5">
        <v>0.5</v>
      </c>
      <c r="T2431" s="5"/>
      <c r="U2431" s="5"/>
      <c r="V2431" s="5">
        <v>1.105</v>
      </c>
      <c r="W2431" s="5">
        <v>2.0299999999999998</v>
      </c>
      <c r="X2431" s="5"/>
      <c r="Y2431" s="5"/>
      <c r="Z2431" s="5"/>
      <c r="AA2431" s="5"/>
      <c r="AB2431" s="5"/>
      <c r="AC2431" s="5"/>
      <c r="AD2431" s="5"/>
      <c r="AE2431" s="5"/>
      <c r="AF2431" s="5"/>
      <c r="AG2431" s="5"/>
      <c r="AH2431" s="5"/>
      <c r="AI2431" s="5"/>
      <c r="AJ2431" s="5"/>
      <c r="AK2431" s="5"/>
      <c r="AL2431" s="5"/>
      <c r="AM2431" s="5">
        <v>0.5</v>
      </c>
      <c r="AN2431" s="5"/>
      <c r="AO2431" s="5">
        <f t="shared" si="50"/>
        <v>0.99826121948667668</v>
      </c>
      <c r="AP2431" s="5"/>
      <c r="AQ2431" s="5"/>
      <c r="AR2431" s="5" t="s">
        <v>2910</v>
      </c>
    </row>
    <row r="2432" spans="1:44">
      <c r="A2432" s="5" t="s">
        <v>1490</v>
      </c>
      <c r="B2432" s="5" t="s">
        <v>1489</v>
      </c>
      <c r="C2432" s="5" t="s">
        <v>1894</v>
      </c>
      <c r="D2432" s="5">
        <v>2012</v>
      </c>
      <c r="E2432" s="5" t="s">
        <v>1896</v>
      </c>
      <c r="F2432" s="5" t="s">
        <v>51</v>
      </c>
      <c r="G2432" s="5">
        <v>-31.39</v>
      </c>
      <c r="H2432" s="5">
        <v>152.47</v>
      </c>
      <c r="I2432" s="5" t="s">
        <v>88</v>
      </c>
      <c r="J2432" s="5" t="s">
        <v>412</v>
      </c>
      <c r="K2432" t="s">
        <v>2922</v>
      </c>
      <c r="L2432" s="5" t="s">
        <v>57</v>
      </c>
      <c r="M2432" s="5" t="s">
        <v>57</v>
      </c>
      <c r="N2432" s="5" t="s">
        <v>57</v>
      </c>
      <c r="O2432" s="5">
        <v>235</v>
      </c>
      <c r="P2432" s="5"/>
      <c r="Q2432" s="5"/>
      <c r="R2432" s="5"/>
      <c r="S2432" s="5">
        <v>0.5</v>
      </c>
      <c r="T2432" s="5"/>
      <c r="U2432" s="5"/>
      <c r="V2432" s="5">
        <v>1</v>
      </c>
      <c r="W2432" s="5">
        <v>1.83</v>
      </c>
      <c r="X2432" s="5"/>
      <c r="Y2432" s="5"/>
      <c r="Z2432" s="5"/>
      <c r="AA2432" s="5"/>
      <c r="AB2432" s="5"/>
      <c r="AC2432" s="5"/>
      <c r="AD2432" s="5"/>
      <c r="AE2432" s="5"/>
      <c r="AF2432" s="5"/>
      <c r="AG2432" s="5"/>
      <c r="AH2432" s="5"/>
      <c r="AI2432" s="5"/>
      <c r="AJ2432" s="5"/>
      <c r="AK2432" s="5"/>
      <c r="AL2432" s="5"/>
      <c r="AM2432" s="5">
        <v>0.5</v>
      </c>
      <c r="AN2432" s="5"/>
      <c r="AO2432" s="5">
        <f t="shared" si="50"/>
        <v>1.0351509852138154</v>
      </c>
      <c r="AP2432" s="5"/>
      <c r="AQ2432" s="5"/>
      <c r="AR2432" s="5" t="s">
        <v>2910</v>
      </c>
    </row>
    <row r="2433" spans="1:44">
      <c r="A2433" s="5" t="s">
        <v>1490</v>
      </c>
      <c r="B2433" s="5" t="s">
        <v>1489</v>
      </c>
      <c r="C2433" s="5" t="s">
        <v>1894</v>
      </c>
      <c r="D2433" s="5">
        <v>2012</v>
      </c>
      <c r="E2433" s="5" t="s">
        <v>1896</v>
      </c>
      <c r="F2433" s="5" t="s">
        <v>51</v>
      </c>
      <c r="G2433" s="5">
        <v>-31.39</v>
      </c>
      <c r="H2433" s="5">
        <v>152.47</v>
      </c>
      <c r="I2433" s="5" t="s">
        <v>88</v>
      </c>
      <c r="J2433" s="5" t="s">
        <v>412</v>
      </c>
      <c r="K2433" t="s">
        <v>2922</v>
      </c>
      <c r="L2433" s="5" t="s">
        <v>57</v>
      </c>
      <c r="M2433" s="5" t="s">
        <v>57</v>
      </c>
      <c r="N2433" s="5" t="s">
        <v>57</v>
      </c>
      <c r="O2433" s="5">
        <v>236</v>
      </c>
      <c r="P2433" s="5"/>
      <c r="Q2433" s="5"/>
      <c r="R2433" s="5"/>
      <c r="S2433" s="5">
        <v>0.5</v>
      </c>
      <c r="T2433" s="5"/>
      <c r="U2433" s="5"/>
      <c r="V2433" s="5">
        <v>1.4950000000000001</v>
      </c>
      <c r="W2433" s="5">
        <v>2.74</v>
      </c>
      <c r="X2433" s="5"/>
      <c r="Y2433" s="5"/>
      <c r="Z2433" s="5"/>
      <c r="AA2433" s="5"/>
      <c r="AB2433" s="5"/>
      <c r="AC2433" s="5"/>
      <c r="AD2433" s="5"/>
      <c r="AE2433" s="5"/>
      <c r="AF2433" s="5"/>
      <c r="AG2433" s="5"/>
      <c r="AH2433" s="5"/>
      <c r="AI2433" s="5"/>
      <c r="AJ2433" s="5"/>
      <c r="AK2433" s="5"/>
      <c r="AL2433" s="5"/>
      <c r="AM2433" s="5">
        <v>0.5</v>
      </c>
      <c r="AN2433" s="5"/>
      <c r="AO2433" s="5">
        <f t="shared" si="50"/>
        <v>0.87760274996140242</v>
      </c>
      <c r="AP2433" s="5"/>
      <c r="AQ2433" s="5"/>
      <c r="AR2433" s="5" t="s">
        <v>2910</v>
      </c>
    </row>
    <row r="2434" spans="1:44">
      <c r="A2434" s="5" t="s">
        <v>1490</v>
      </c>
      <c r="B2434" s="5" t="s">
        <v>1489</v>
      </c>
      <c r="C2434" s="5" t="s">
        <v>1894</v>
      </c>
      <c r="D2434" s="5">
        <v>2012</v>
      </c>
      <c r="E2434" s="5" t="s">
        <v>1896</v>
      </c>
      <c r="F2434" s="5" t="s">
        <v>51</v>
      </c>
      <c r="G2434" s="5">
        <v>-31.39</v>
      </c>
      <c r="H2434" s="5">
        <v>152.47</v>
      </c>
      <c r="I2434" s="5" t="s">
        <v>88</v>
      </c>
      <c r="J2434" s="5" t="s">
        <v>412</v>
      </c>
      <c r="K2434" t="s">
        <v>2922</v>
      </c>
      <c r="L2434" s="5" t="s">
        <v>57</v>
      </c>
      <c r="M2434" s="5" t="s">
        <v>57</v>
      </c>
      <c r="N2434" s="5" t="s">
        <v>57</v>
      </c>
      <c r="O2434" s="5">
        <v>237</v>
      </c>
      <c r="P2434" s="5"/>
      <c r="Q2434" s="5"/>
      <c r="R2434" s="5"/>
      <c r="S2434" s="5">
        <v>0.5</v>
      </c>
      <c r="T2434" s="5"/>
      <c r="U2434" s="5"/>
      <c r="V2434" s="5">
        <v>1.048</v>
      </c>
      <c r="W2434" s="5">
        <v>1.92</v>
      </c>
      <c r="X2434" s="5"/>
      <c r="Y2434" s="5"/>
      <c r="Z2434" s="5"/>
      <c r="AA2434" s="5"/>
      <c r="AB2434" s="5"/>
      <c r="AC2434" s="5"/>
      <c r="AD2434" s="5"/>
      <c r="AE2434" s="5"/>
      <c r="AF2434" s="5"/>
      <c r="AG2434" s="5"/>
      <c r="AH2434" s="5"/>
      <c r="AI2434" s="5"/>
      <c r="AJ2434" s="5"/>
      <c r="AK2434" s="5"/>
      <c r="AL2434" s="5"/>
      <c r="AM2434" s="5">
        <v>0.5</v>
      </c>
      <c r="AN2434" s="5"/>
      <c r="AO2434" s="5">
        <f t="shared" si="50"/>
        <v>1.0183848381678353</v>
      </c>
      <c r="AP2434" s="5"/>
      <c r="AQ2434" s="5"/>
      <c r="AR2434" s="5" t="s">
        <v>2910</v>
      </c>
    </row>
    <row r="2435" spans="1:44">
      <c r="A2435" s="5" t="s">
        <v>1490</v>
      </c>
      <c r="B2435" s="5" t="s">
        <v>1489</v>
      </c>
      <c r="C2435" s="5" t="s">
        <v>1894</v>
      </c>
      <c r="D2435" s="5">
        <v>2012</v>
      </c>
      <c r="E2435" s="5" t="s">
        <v>1893</v>
      </c>
      <c r="F2435" s="5" t="s">
        <v>51</v>
      </c>
      <c r="G2435" s="5">
        <v>-32.15</v>
      </c>
      <c r="H2435" s="5">
        <v>152.28</v>
      </c>
      <c r="I2435" s="5" t="s">
        <v>88</v>
      </c>
      <c r="J2435" s="5" t="s">
        <v>412</v>
      </c>
      <c r="K2435" t="s">
        <v>2922</v>
      </c>
      <c r="L2435" s="5" t="s">
        <v>57</v>
      </c>
      <c r="M2435" s="5" t="s">
        <v>57</v>
      </c>
      <c r="N2435" s="5" t="s">
        <v>57</v>
      </c>
      <c r="O2435" s="5">
        <v>242</v>
      </c>
      <c r="P2435" s="5"/>
      <c r="Q2435" s="5"/>
      <c r="R2435" s="5"/>
      <c r="S2435" s="5">
        <v>0.5</v>
      </c>
      <c r="T2435" s="5"/>
      <c r="U2435" s="5"/>
      <c r="V2435" s="5">
        <v>2.3E-2</v>
      </c>
      <c r="W2435" s="5">
        <v>0.04</v>
      </c>
      <c r="X2435" s="5"/>
      <c r="Y2435" s="5"/>
      <c r="Z2435" s="5"/>
      <c r="AA2435" s="5"/>
      <c r="AB2435" s="5"/>
      <c r="AC2435" s="5"/>
      <c r="AD2435" s="5"/>
      <c r="AE2435" s="5"/>
      <c r="AF2435" s="5"/>
      <c r="AG2435" s="5"/>
      <c r="AH2435" s="5"/>
      <c r="AI2435" s="5"/>
      <c r="AJ2435" s="5"/>
      <c r="AK2435" s="5"/>
      <c r="AL2435" s="5"/>
      <c r="AM2435" s="5">
        <v>0.5</v>
      </c>
      <c r="AN2435" s="5"/>
      <c r="AO2435" s="5">
        <f t="shared" si="50"/>
        <v>1.4323568310106147</v>
      </c>
      <c r="AP2435" s="5"/>
      <c r="AQ2435" s="5"/>
      <c r="AR2435" s="5" t="s">
        <v>2910</v>
      </c>
    </row>
    <row r="2436" spans="1:44">
      <c r="A2436" s="5" t="s">
        <v>1490</v>
      </c>
      <c r="B2436" s="5" t="s">
        <v>1489</v>
      </c>
      <c r="C2436" s="5" t="s">
        <v>1894</v>
      </c>
      <c r="D2436" s="5">
        <v>2012</v>
      </c>
      <c r="E2436" s="5" t="s">
        <v>1893</v>
      </c>
      <c r="F2436" s="5" t="s">
        <v>51</v>
      </c>
      <c r="G2436" s="5">
        <v>-32.15</v>
      </c>
      <c r="H2436" s="5">
        <v>152.28</v>
      </c>
      <c r="I2436" s="5" t="s">
        <v>88</v>
      </c>
      <c r="J2436" s="5" t="s">
        <v>412</v>
      </c>
      <c r="K2436" t="s">
        <v>2922</v>
      </c>
      <c r="L2436" s="5" t="s">
        <v>57</v>
      </c>
      <c r="M2436" s="5" t="s">
        <v>57</v>
      </c>
      <c r="N2436" s="5" t="s">
        <v>57</v>
      </c>
      <c r="O2436" s="5">
        <v>243</v>
      </c>
      <c r="P2436" s="5"/>
      <c r="Q2436" s="5"/>
      <c r="R2436" s="5"/>
      <c r="S2436" s="5">
        <v>0.5</v>
      </c>
      <c r="T2436" s="5"/>
      <c r="U2436" s="5"/>
      <c r="V2436" s="5">
        <v>0.20699999999999999</v>
      </c>
      <c r="W2436" s="5">
        <v>0.38</v>
      </c>
      <c r="X2436" s="5"/>
      <c r="Y2436" s="5"/>
      <c r="Z2436" s="5"/>
      <c r="AA2436" s="5"/>
      <c r="AB2436" s="5"/>
      <c r="AC2436" s="5"/>
      <c r="AD2436" s="5"/>
      <c r="AE2436" s="5"/>
      <c r="AF2436" s="5"/>
      <c r="AG2436" s="5"/>
      <c r="AH2436" s="5"/>
      <c r="AI2436" s="5"/>
      <c r="AJ2436" s="5"/>
      <c r="AK2436" s="5"/>
      <c r="AL2436" s="5"/>
      <c r="AM2436" s="5">
        <v>0.5</v>
      </c>
      <c r="AN2436" s="5"/>
      <c r="AO2436" s="5">
        <f t="shared" si="50"/>
        <v>1.3466665532501585</v>
      </c>
      <c r="AP2436" s="5"/>
      <c r="AQ2436" s="5"/>
      <c r="AR2436" s="5" t="s">
        <v>2910</v>
      </c>
    </row>
    <row r="2437" spans="1:44">
      <c r="A2437" s="5" t="s">
        <v>1490</v>
      </c>
      <c r="B2437" s="5" t="s">
        <v>1489</v>
      </c>
      <c r="C2437" s="5" t="s">
        <v>1894</v>
      </c>
      <c r="D2437" s="5">
        <v>2012</v>
      </c>
      <c r="E2437" s="5" t="s">
        <v>1893</v>
      </c>
      <c r="F2437" s="5" t="s">
        <v>51</v>
      </c>
      <c r="G2437" s="5">
        <v>-32.15</v>
      </c>
      <c r="H2437" s="5">
        <v>152.28</v>
      </c>
      <c r="I2437" s="5" t="s">
        <v>88</v>
      </c>
      <c r="J2437" s="5" t="s">
        <v>412</v>
      </c>
      <c r="K2437" t="s">
        <v>2922</v>
      </c>
      <c r="L2437" s="5" t="s">
        <v>57</v>
      </c>
      <c r="M2437" s="5" t="s">
        <v>57</v>
      </c>
      <c r="N2437" s="5" t="s">
        <v>57</v>
      </c>
      <c r="O2437" s="5">
        <v>244</v>
      </c>
      <c r="P2437" s="5"/>
      <c r="Q2437" s="5"/>
      <c r="R2437" s="5"/>
      <c r="S2437" s="5">
        <v>0.5</v>
      </c>
      <c r="T2437" s="5"/>
      <c r="U2437" s="5"/>
      <c r="V2437" s="5">
        <v>1.419</v>
      </c>
      <c r="W2437" s="5">
        <v>2.6</v>
      </c>
      <c r="X2437" s="5"/>
      <c r="Y2437" s="5"/>
      <c r="Z2437" s="5"/>
      <c r="AA2437" s="5"/>
      <c r="AB2437" s="5"/>
      <c r="AC2437" s="5"/>
      <c r="AD2437" s="5"/>
      <c r="AE2437" s="5"/>
      <c r="AF2437" s="5"/>
      <c r="AG2437" s="5"/>
      <c r="AH2437" s="5"/>
      <c r="AI2437" s="5"/>
      <c r="AJ2437" s="5"/>
      <c r="AK2437" s="5"/>
      <c r="AL2437" s="5"/>
      <c r="AM2437" s="5">
        <v>0.5</v>
      </c>
      <c r="AN2437" s="5"/>
      <c r="AO2437" s="5">
        <f t="shared" si="50"/>
        <v>0.90018055068712455</v>
      </c>
      <c r="AP2437" s="5"/>
      <c r="AQ2437" s="5"/>
      <c r="AR2437" s="5" t="s">
        <v>2910</v>
      </c>
    </row>
    <row r="2438" spans="1:44">
      <c r="A2438" s="5" t="s">
        <v>1490</v>
      </c>
      <c r="B2438" s="5" t="s">
        <v>1489</v>
      </c>
      <c r="C2438" s="5" t="s">
        <v>1871</v>
      </c>
      <c r="D2438" s="5">
        <v>2012</v>
      </c>
      <c r="E2438" s="5" t="s">
        <v>1869</v>
      </c>
      <c r="F2438" s="5" t="s">
        <v>51</v>
      </c>
      <c r="G2438" s="5">
        <v>-40.4</v>
      </c>
      <c r="H2438" s="5">
        <v>144.5</v>
      </c>
      <c r="I2438" s="5" t="s">
        <v>88</v>
      </c>
      <c r="J2438" s="5" t="s">
        <v>412</v>
      </c>
      <c r="K2438" t="s">
        <v>2922</v>
      </c>
      <c r="L2438" s="5" t="s">
        <v>57</v>
      </c>
      <c r="M2438" s="5" t="s">
        <v>57</v>
      </c>
      <c r="N2438" s="5" t="s">
        <v>57</v>
      </c>
      <c r="O2438" s="5">
        <v>284</v>
      </c>
      <c r="P2438" s="5"/>
      <c r="Q2438" s="5"/>
      <c r="R2438" s="5"/>
      <c r="S2438" s="5">
        <v>5</v>
      </c>
      <c r="T2438" s="5"/>
      <c r="U2438" s="5"/>
      <c r="V2438" s="5">
        <v>3.89</v>
      </c>
      <c r="W2438" s="5">
        <v>0.71</v>
      </c>
      <c r="X2438" s="5"/>
      <c r="Y2438" s="5"/>
      <c r="Z2438" s="5"/>
      <c r="AA2438" s="5"/>
      <c r="AB2438" s="5"/>
      <c r="AC2438" s="5"/>
      <c r="AD2438" s="5"/>
      <c r="AE2438" s="5"/>
      <c r="AF2438" s="5"/>
      <c r="AG2438" s="5"/>
      <c r="AH2438" s="5"/>
      <c r="AI2438" s="5"/>
      <c r="AJ2438" s="5"/>
      <c r="AK2438" s="5"/>
      <c r="AL2438" s="5"/>
      <c r="AM2438" s="5">
        <v>5</v>
      </c>
      <c r="AN2438" s="5"/>
      <c r="AO2438" s="5">
        <f t="shared" si="50"/>
        <v>1.2684019442004493</v>
      </c>
      <c r="AP2438" s="5"/>
      <c r="AQ2438" s="5"/>
      <c r="AR2438" s="5" t="s">
        <v>2910</v>
      </c>
    </row>
    <row r="2439" spans="1:44">
      <c r="A2439" s="5" t="s">
        <v>1490</v>
      </c>
      <c r="B2439" s="5" t="s">
        <v>1489</v>
      </c>
      <c r="C2439" s="5" t="s">
        <v>1870</v>
      </c>
      <c r="D2439" s="5">
        <v>2012</v>
      </c>
      <c r="E2439" s="5" t="s">
        <v>1869</v>
      </c>
      <c r="F2439" s="5" t="s">
        <v>51</v>
      </c>
      <c r="G2439" s="5">
        <v>-40.4</v>
      </c>
      <c r="H2439" s="5">
        <v>144.5</v>
      </c>
      <c r="I2439" s="5" t="s">
        <v>88</v>
      </c>
      <c r="J2439" s="5" t="s">
        <v>412</v>
      </c>
      <c r="K2439" t="s">
        <v>2922</v>
      </c>
      <c r="L2439" s="5" t="s">
        <v>57</v>
      </c>
      <c r="M2439" s="5" t="s">
        <v>57</v>
      </c>
      <c r="N2439" s="5" t="s">
        <v>57</v>
      </c>
      <c r="O2439" s="5">
        <v>285</v>
      </c>
      <c r="P2439" s="5"/>
      <c r="Q2439" s="5"/>
      <c r="R2439" s="5"/>
      <c r="S2439" s="5">
        <v>5</v>
      </c>
      <c r="T2439" s="5"/>
      <c r="U2439" s="5"/>
      <c r="V2439" s="5">
        <v>3.15</v>
      </c>
      <c r="W2439" s="5">
        <v>0.57999999999999996</v>
      </c>
      <c r="X2439" s="5"/>
      <c r="Y2439" s="5"/>
      <c r="Z2439" s="5"/>
      <c r="AA2439" s="5"/>
      <c r="AB2439" s="5"/>
      <c r="AC2439" s="5"/>
      <c r="AD2439" s="5"/>
      <c r="AE2439" s="5"/>
      <c r="AF2439" s="5"/>
      <c r="AG2439" s="5"/>
      <c r="AH2439" s="5"/>
      <c r="AI2439" s="5"/>
      <c r="AJ2439" s="5"/>
      <c r="AK2439" s="5"/>
      <c r="AL2439" s="5"/>
      <c r="AM2439" s="5">
        <v>5</v>
      </c>
      <c r="AN2439" s="5"/>
      <c r="AO2439" s="5">
        <f t="shared" si="50"/>
        <v>1.298675280120364</v>
      </c>
      <c r="AP2439" s="5"/>
      <c r="AQ2439" s="5"/>
      <c r="AR2439" s="5" t="s">
        <v>2910</v>
      </c>
    </row>
    <row r="2440" spans="1:44">
      <c r="A2440" s="5" t="s">
        <v>1490</v>
      </c>
      <c r="B2440" s="5" t="s">
        <v>1489</v>
      </c>
      <c r="C2440" s="5" t="s">
        <v>1827</v>
      </c>
      <c r="D2440" s="5">
        <v>2012</v>
      </c>
      <c r="E2440" s="5" t="s">
        <v>1821</v>
      </c>
      <c r="F2440" s="5" t="s">
        <v>66</v>
      </c>
      <c r="G2440" s="5">
        <v>30.376000000000001</v>
      </c>
      <c r="H2440" s="5">
        <v>-87.012</v>
      </c>
      <c r="I2440" s="5" t="s">
        <v>96</v>
      </c>
      <c r="J2440" s="5" t="s">
        <v>217</v>
      </c>
      <c r="K2440" s="5" t="s">
        <v>217</v>
      </c>
      <c r="L2440" s="5" t="s">
        <v>57</v>
      </c>
      <c r="M2440" s="5" t="s">
        <v>57</v>
      </c>
      <c r="N2440" s="5" t="s">
        <v>57</v>
      </c>
      <c r="O2440" s="5">
        <v>304</v>
      </c>
      <c r="P2440" s="5"/>
      <c r="Q2440" s="5"/>
      <c r="R2440" s="5"/>
      <c r="S2440" s="5">
        <v>5</v>
      </c>
      <c r="T2440" s="5"/>
      <c r="U2440" s="5"/>
      <c r="V2440" s="5">
        <v>0.55000000000000004</v>
      </c>
      <c r="W2440" s="5">
        <v>0.1</v>
      </c>
      <c r="X2440" s="5"/>
      <c r="Y2440" s="5"/>
      <c r="Z2440" s="5"/>
      <c r="AA2440" s="5"/>
      <c r="AB2440" s="5"/>
      <c r="AC2440" s="5"/>
      <c r="AD2440" s="5"/>
      <c r="AE2440" s="5"/>
      <c r="AF2440" s="5"/>
      <c r="AG2440" s="5"/>
      <c r="AH2440" s="5"/>
      <c r="AI2440" s="5"/>
      <c r="AJ2440" s="5"/>
      <c r="AK2440" s="5"/>
      <c r="AL2440" s="5"/>
      <c r="AM2440" s="5">
        <v>5</v>
      </c>
      <c r="AN2440" s="5"/>
      <c r="AO2440" s="5">
        <f t="shared" ref="AO2440:AO2450" si="51">1.40155*0.77675^W2440</f>
        <v>1.3665852279705453</v>
      </c>
      <c r="AP2440" s="5"/>
      <c r="AQ2440" s="5"/>
      <c r="AR2440" s="5" t="s">
        <v>2910</v>
      </c>
    </row>
    <row r="2441" spans="1:44">
      <c r="A2441" s="5" t="s">
        <v>1490</v>
      </c>
      <c r="B2441" s="5" t="s">
        <v>1489</v>
      </c>
      <c r="C2441" s="5" t="s">
        <v>1826</v>
      </c>
      <c r="D2441" s="5">
        <v>2012</v>
      </c>
      <c r="E2441" s="5" t="s">
        <v>1821</v>
      </c>
      <c r="F2441" s="5" t="s">
        <v>66</v>
      </c>
      <c r="G2441" s="5">
        <v>30.376000000000001</v>
      </c>
      <c r="H2441" s="5">
        <v>-87.012</v>
      </c>
      <c r="I2441" s="5" t="s">
        <v>96</v>
      </c>
      <c r="J2441" s="5" t="s">
        <v>217</v>
      </c>
      <c r="K2441" s="5" t="s">
        <v>217</v>
      </c>
      <c r="L2441" s="5" t="s">
        <v>57</v>
      </c>
      <c r="M2441" s="5" t="s">
        <v>57</v>
      </c>
      <c r="N2441" s="5" t="s">
        <v>57</v>
      </c>
      <c r="O2441" s="5">
        <v>305</v>
      </c>
      <c r="P2441" s="5"/>
      <c r="Q2441" s="5"/>
      <c r="R2441" s="5"/>
      <c r="S2441" s="5">
        <v>5</v>
      </c>
      <c r="T2441" s="5"/>
      <c r="U2441" s="5"/>
      <c r="V2441" s="5">
        <v>1.64</v>
      </c>
      <c r="W2441" s="5">
        <v>0.3</v>
      </c>
      <c r="X2441" s="5"/>
      <c r="Y2441" s="5"/>
      <c r="Z2441" s="5"/>
      <c r="AA2441" s="5"/>
      <c r="AB2441" s="5"/>
      <c r="AC2441" s="5"/>
      <c r="AD2441" s="5"/>
      <c r="AE2441" s="5"/>
      <c r="AF2441" s="5"/>
      <c r="AG2441" s="5"/>
      <c r="AH2441" s="5"/>
      <c r="AI2441" s="5"/>
      <c r="AJ2441" s="5"/>
      <c r="AK2441" s="5"/>
      <c r="AL2441" s="5"/>
      <c r="AM2441" s="5">
        <v>5</v>
      </c>
      <c r="AN2441" s="5"/>
      <c r="AO2441" s="5">
        <f t="shared" si="51"/>
        <v>1.2992507443776773</v>
      </c>
      <c r="AP2441" s="5"/>
      <c r="AQ2441" s="5"/>
      <c r="AR2441" s="5" t="s">
        <v>2910</v>
      </c>
    </row>
    <row r="2442" spans="1:44">
      <c r="A2442" s="5" t="s">
        <v>1490</v>
      </c>
      <c r="B2442" s="5" t="s">
        <v>1489</v>
      </c>
      <c r="C2442" s="5" t="s">
        <v>1825</v>
      </c>
      <c r="D2442" s="5">
        <v>2012</v>
      </c>
      <c r="E2442" s="5" t="s">
        <v>1821</v>
      </c>
      <c r="F2442" s="5" t="s">
        <v>66</v>
      </c>
      <c r="G2442" s="5">
        <v>30.376000000000001</v>
      </c>
      <c r="H2442" s="5">
        <v>-87.012</v>
      </c>
      <c r="I2442" s="5" t="s">
        <v>96</v>
      </c>
      <c r="J2442" s="5" t="s">
        <v>217</v>
      </c>
      <c r="K2442" s="5" t="s">
        <v>217</v>
      </c>
      <c r="L2442" s="5" t="s">
        <v>57</v>
      </c>
      <c r="M2442" s="5" t="s">
        <v>57</v>
      </c>
      <c r="N2442" s="5" t="s">
        <v>57</v>
      </c>
      <c r="O2442" s="5">
        <v>306</v>
      </c>
      <c r="P2442" s="5"/>
      <c r="Q2442" s="5"/>
      <c r="R2442" s="5"/>
      <c r="S2442" s="5">
        <v>5</v>
      </c>
      <c r="T2442" s="5"/>
      <c r="U2442" s="5"/>
      <c r="V2442" s="5">
        <v>0.55000000000000004</v>
      </c>
      <c r="W2442" s="5">
        <v>0.1</v>
      </c>
      <c r="X2442" s="5"/>
      <c r="Y2442" s="5"/>
      <c r="Z2442" s="5"/>
      <c r="AA2442" s="5"/>
      <c r="AB2442" s="5"/>
      <c r="AC2442" s="5"/>
      <c r="AD2442" s="5"/>
      <c r="AE2442" s="5"/>
      <c r="AF2442" s="5"/>
      <c r="AG2442" s="5"/>
      <c r="AH2442" s="5"/>
      <c r="AI2442" s="5"/>
      <c r="AJ2442" s="5"/>
      <c r="AK2442" s="5"/>
      <c r="AL2442" s="5"/>
      <c r="AM2442" s="5">
        <v>5</v>
      </c>
      <c r="AN2442" s="5"/>
      <c r="AO2442" s="5">
        <f t="shared" si="51"/>
        <v>1.3665852279705453</v>
      </c>
      <c r="AP2442" s="5"/>
      <c r="AQ2442" s="5"/>
      <c r="AR2442" s="5" t="s">
        <v>2910</v>
      </c>
    </row>
    <row r="2443" spans="1:44">
      <c r="A2443" s="5" t="s">
        <v>1490</v>
      </c>
      <c r="B2443" s="5" t="s">
        <v>1489</v>
      </c>
      <c r="C2443" s="5" t="s">
        <v>1824</v>
      </c>
      <c r="D2443" s="5">
        <v>2012</v>
      </c>
      <c r="E2443" s="5" t="s">
        <v>1821</v>
      </c>
      <c r="F2443" s="5" t="s">
        <v>66</v>
      </c>
      <c r="G2443" s="5">
        <v>30.376000000000001</v>
      </c>
      <c r="H2443" s="5">
        <v>-87.012</v>
      </c>
      <c r="I2443" s="5" t="s">
        <v>96</v>
      </c>
      <c r="J2443" s="5" t="s">
        <v>217</v>
      </c>
      <c r="K2443" s="5" t="s">
        <v>217</v>
      </c>
      <c r="L2443" s="5" t="s">
        <v>57</v>
      </c>
      <c r="M2443" s="5" t="s">
        <v>57</v>
      </c>
      <c r="N2443" s="5" t="s">
        <v>57</v>
      </c>
      <c r="O2443" s="5">
        <v>307</v>
      </c>
      <c r="P2443" s="5"/>
      <c r="Q2443" s="5"/>
      <c r="R2443" s="5"/>
      <c r="S2443" s="5">
        <v>5</v>
      </c>
      <c r="T2443" s="5"/>
      <c r="U2443" s="5"/>
      <c r="V2443" s="5">
        <v>0.55000000000000004</v>
      </c>
      <c r="W2443" s="5">
        <v>0.1</v>
      </c>
      <c r="X2443" s="5"/>
      <c r="Y2443" s="5"/>
      <c r="Z2443" s="5"/>
      <c r="AA2443" s="5"/>
      <c r="AB2443" s="5"/>
      <c r="AC2443" s="5"/>
      <c r="AD2443" s="5"/>
      <c r="AE2443" s="5"/>
      <c r="AF2443" s="5"/>
      <c r="AG2443" s="5"/>
      <c r="AH2443" s="5"/>
      <c r="AI2443" s="5"/>
      <c r="AJ2443" s="5"/>
      <c r="AK2443" s="5"/>
      <c r="AL2443" s="5"/>
      <c r="AM2443" s="5">
        <v>5</v>
      </c>
      <c r="AN2443" s="5"/>
      <c r="AO2443" s="5">
        <f t="shared" si="51"/>
        <v>1.3665852279705453</v>
      </c>
      <c r="AP2443" s="5"/>
      <c r="AQ2443" s="5"/>
      <c r="AR2443" s="5" t="s">
        <v>2910</v>
      </c>
    </row>
    <row r="2444" spans="1:44">
      <c r="A2444" s="5" t="s">
        <v>1490</v>
      </c>
      <c r="B2444" s="5" t="s">
        <v>1489</v>
      </c>
      <c r="C2444" s="5" t="s">
        <v>1823</v>
      </c>
      <c r="D2444" s="5">
        <v>2012</v>
      </c>
      <c r="E2444" s="5" t="s">
        <v>1821</v>
      </c>
      <c r="F2444" s="5" t="s">
        <v>66</v>
      </c>
      <c r="G2444" s="5">
        <v>30.376000000000001</v>
      </c>
      <c r="H2444" s="5">
        <v>-87.012</v>
      </c>
      <c r="I2444" s="5" t="s">
        <v>96</v>
      </c>
      <c r="J2444" s="5" t="s">
        <v>217</v>
      </c>
      <c r="K2444" s="5" t="s">
        <v>217</v>
      </c>
      <c r="L2444" s="5" t="s">
        <v>57</v>
      </c>
      <c r="M2444" s="5" t="s">
        <v>57</v>
      </c>
      <c r="N2444" s="5" t="s">
        <v>57</v>
      </c>
      <c r="O2444" s="5">
        <v>308</v>
      </c>
      <c r="P2444" s="5"/>
      <c r="Q2444" s="5"/>
      <c r="R2444" s="5"/>
      <c r="S2444" s="5">
        <v>5</v>
      </c>
      <c r="T2444" s="5"/>
      <c r="U2444" s="5"/>
      <c r="V2444" s="5">
        <v>0.55000000000000004</v>
      </c>
      <c r="W2444" s="5">
        <v>0.1</v>
      </c>
      <c r="X2444" s="5"/>
      <c r="Y2444" s="5"/>
      <c r="Z2444" s="5"/>
      <c r="AA2444" s="5"/>
      <c r="AB2444" s="5"/>
      <c r="AC2444" s="5"/>
      <c r="AD2444" s="5"/>
      <c r="AE2444" s="5"/>
      <c r="AF2444" s="5"/>
      <c r="AG2444" s="5"/>
      <c r="AH2444" s="5"/>
      <c r="AI2444" s="5"/>
      <c r="AJ2444" s="5"/>
      <c r="AK2444" s="5"/>
      <c r="AL2444" s="5"/>
      <c r="AM2444" s="5">
        <v>5</v>
      </c>
      <c r="AN2444" s="5"/>
      <c r="AO2444" s="5">
        <f t="shared" si="51"/>
        <v>1.3665852279705453</v>
      </c>
      <c r="AP2444" s="5"/>
      <c r="AQ2444" s="5"/>
      <c r="AR2444" s="5" t="s">
        <v>2910</v>
      </c>
    </row>
    <row r="2445" spans="1:44">
      <c r="A2445" s="5" t="s">
        <v>1490</v>
      </c>
      <c r="B2445" s="5" t="s">
        <v>1489</v>
      </c>
      <c r="C2445" s="5" t="s">
        <v>1822</v>
      </c>
      <c r="D2445" s="5">
        <v>2012</v>
      </c>
      <c r="E2445" s="5" t="s">
        <v>1821</v>
      </c>
      <c r="F2445" s="5" t="s">
        <v>66</v>
      </c>
      <c r="G2445" s="5">
        <v>30.376000000000001</v>
      </c>
      <c r="H2445" s="5">
        <v>-87.012</v>
      </c>
      <c r="I2445" s="5" t="s">
        <v>96</v>
      </c>
      <c r="J2445" s="5" t="s">
        <v>217</v>
      </c>
      <c r="K2445" s="5" t="s">
        <v>217</v>
      </c>
      <c r="L2445" s="5" t="s">
        <v>57</v>
      </c>
      <c r="M2445" s="5" t="s">
        <v>57</v>
      </c>
      <c r="N2445" s="5" t="s">
        <v>57</v>
      </c>
      <c r="O2445" s="5">
        <v>309</v>
      </c>
      <c r="P2445" s="5"/>
      <c r="Q2445" s="5"/>
      <c r="R2445" s="5"/>
      <c r="S2445" s="5">
        <v>5</v>
      </c>
      <c r="T2445" s="5"/>
      <c r="U2445" s="5"/>
      <c r="V2445" s="5">
        <v>0.55000000000000004</v>
      </c>
      <c r="W2445" s="5">
        <v>0.1</v>
      </c>
      <c r="X2445" s="5"/>
      <c r="Y2445" s="5"/>
      <c r="Z2445" s="5"/>
      <c r="AA2445" s="5"/>
      <c r="AB2445" s="5"/>
      <c r="AC2445" s="5"/>
      <c r="AD2445" s="5"/>
      <c r="AE2445" s="5"/>
      <c r="AF2445" s="5"/>
      <c r="AG2445" s="5"/>
      <c r="AH2445" s="5"/>
      <c r="AI2445" s="5"/>
      <c r="AJ2445" s="5"/>
      <c r="AK2445" s="5"/>
      <c r="AL2445" s="5"/>
      <c r="AM2445" s="5">
        <v>5</v>
      </c>
      <c r="AN2445" s="5"/>
      <c r="AO2445" s="5">
        <f t="shared" si="51"/>
        <v>1.3665852279705453</v>
      </c>
      <c r="AP2445" s="5"/>
      <c r="AQ2445" s="5"/>
      <c r="AR2445" s="5" t="s">
        <v>2910</v>
      </c>
    </row>
    <row r="2446" spans="1:44">
      <c r="A2446" s="5" t="s">
        <v>1490</v>
      </c>
      <c r="B2446" s="5" t="s">
        <v>1489</v>
      </c>
      <c r="C2446" s="5" t="s">
        <v>1820</v>
      </c>
      <c r="D2446" s="5">
        <v>2012</v>
      </c>
      <c r="E2446" s="5" t="s">
        <v>1819</v>
      </c>
      <c r="F2446" s="5" t="s">
        <v>66</v>
      </c>
      <c r="G2446" s="5">
        <v>30.335000000000001</v>
      </c>
      <c r="H2446" s="5">
        <v>-87.239000000000004</v>
      </c>
      <c r="I2446" s="5" t="s">
        <v>96</v>
      </c>
      <c r="J2446" s="5" t="s">
        <v>217</v>
      </c>
      <c r="K2446" s="5" t="s">
        <v>217</v>
      </c>
      <c r="L2446" s="5" t="s">
        <v>57</v>
      </c>
      <c r="M2446" s="5" t="s">
        <v>57</v>
      </c>
      <c r="N2446" s="5" t="s">
        <v>57</v>
      </c>
      <c r="O2446" s="5">
        <v>310</v>
      </c>
      <c r="P2446" s="5"/>
      <c r="Q2446" s="5"/>
      <c r="R2446" s="5"/>
      <c r="S2446" s="5">
        <v>5</v>
      </c>
      <c r="T2446" s="5"/>
      <c r="U2446" s="5"/>
      <c r="V2446" s="5">
        <v>0.55000000000000004</v>
      </c>
      <c r="W2446" s="5">
        <v>0.1</v>
      </c>
      <c r="X2446" s="5"/>
      <c r="Y2446" s="5"/>
      <c r="Z2446" s="5"/>
      <c r="AA2446" s="5"/>
      <c r="AB2446" s="5"/>
      <c r="AC2446" s="5"/>
      <c r="AD2446" s="5"/>
      <c r="AE2446" s="5"/>
      <c r="AF2446" s="5"/>
      <c r="AG2446" s="5"/>
      <c r="AH2446" s="5"/>
      <c r="AI2446" s="5"/>
      <c r="AJ2446" s="5"/>
      <c r="AK2446" s="5"/>
      <c r="AL2446" s="5"/>
      <c r="AM2446" s="5">
        <v>5</v>
      </c>
      <c r="AN2446" s="5"/>
      <c r="AO2446" s="5">
        <f t="shared" si="51"/>
        <v>1.3665852279705453</v>
      </c>
      <c r="AP2446" s="5"/>
      <c r="AQ2446" s="5"/>
      <c r="AR2446" s="5" t="s">
        <v>2910</v>
      </c>
    </row>
    <row r="2447" spans="1:44">
      <c r="A2447" s="5" t="s">
        <v>1490</v>
      </c>
      <c r="B2447" s="5" t="s">
        <v>1489</v>
      </c>
      <c r="C2447" s="5" t="s">
        <v>1818</v>
      </c>
      <c r="D2447" s="5">
        <v>2012</v>
      </c>
      <c r="E2447" s="5" t="s">
        <v>1817</v>
      </c>
      <c r="F2447" s="5" t="s">
        <v>66</v>
      </c>
      <c r="G2447" s="5">
        <v>30.416</v>
      </c>
      <c r="H2447" s="5">
        <v>-86.572999999999993</v>
      </c>
      <c r="I2447" s="5" t="s">
        <v>96</v>
      </c>
      <c r="J2447" s="5" t="s">
        <v>217</v>
      </c>
      <c r="K2447" s="5" t="s">
        <v>217</v>
      </c>
      <c r="L2447" s="5" t="s">
        <v>57</v>
      </c>
      <c r="M2447" s="5" t="s">
        <v>57</v>
      </c>
      <c r="N2447" s="5" t="s">
        <v>57</v>
      </c>
      <c r="O2447" s="5">
        <v>311</v>
      </c>
      <c r="P2447" s="5"/>
      <c r="Q2447" s="5"/>
      <c r="R2447" s="5"/>
      <c r="S2447" s="5">
        <v>5</v>
      </c>
      <c r="T2447" s="5"/>
      <c r="U2447" s="5"/>
      <c r="V2447" s="5">
        <v>9.27</v>
      </c>
      <c r="W2447" s="5">
        <v>1.7</v>
      </c>
      <c r="X2447" s="5"/>
      <c r="Y2447" s="5"/>
      <c r="Z2447" s="5"/>
      <c r="AA2447" s="5"/>
      <c r="AB2447" s="5"/>
      <c r="AC2447" s="5"/>
      <c r="AD2447" s="5"/>
      <c r="AE2447" s="5"/>
      <c r="AF2447" s="5"/>
      <c r="AG2447" s="5"/>
      <c r="AH2447" s="5"/>
      <c r="AI2447" s="5"/>
      <c r="AJ2447" s="5"/>
      <c r="AK2447" s="5"/>
      <c r="AL2447" s="5"/>
      <c r="AM2447" s="5">
        <v>5</v>
      </c>
      <c r="AN2447" s="5"/>
      <c r="AO2447" s="5">
        <f t="shared" si="51"/>
        <v>0.9121930121615055</v>
      </c>
      <c r="AP2447" s="5"/>
      <c r="AQ2447" s="5"/>
      <c r="AR2447" s="5" t="s">
        <v>2910</v>
      </c>
    </row>
    <row r="2448" spans="1:44">
      <c r="A2448" s="5" t="s">
        <v>1490</v>
      </c>
      <c r="B2448" s="5" t="s">
        <v>1489</v>
      </c>
      <c r="C2448" s="5" t="s">
        <v>1816</v>
      </c>
      <c r="D2448" s="5">
        <v>2012</v>
      </c>
      <c r="E2448" s="5" t="s">
        <v>1815</v>
      </c>
      <c r="F2448" s="5" t="s">
        <v>66</v>
      </c>
      <c r="G2448" s="5">
        <v>30.081</v>
      </c>
      <c r="H2448" s="5">
        <v>-85.494</v>
      </c>
      <c r="I2448" s="5" t="s">
        <v>96</v>
      </c>
      <c r="J2448" s="5" t="s">
        <v>217</v>
      </c>
      <c r="K2448" s="5" t="s">
        <v>217</v>
      </c>
      <c r="L2448" s="5" t="s">
        <v>57</v>
      </c>
      <c r="M2448" s="5" t="s">
        <v>57</v>
      </c>
      <c r="N2448" s="5" t="s">
        <v>57</v>
      </c>
      <c r="O2448" s="5">
        <v>312</v>
      </c>
      <c r="P2448" s="5"/>
      <c r="Q2448" s="5"/>
      <c r="R2448" s="5"/>
      <c r="S2448" s="5">
        <v>5</v>
      </c>
      <c r="T2448" s="5"/>
      <c r="U2448" s="5"/>
      <c r="V2448" s="5">
        <v>0.55000000000000004</v>
      </c>
      <c r="W2448" s="5">
        <v>0.1</v>
      </c>
      <c r="X2448" s="5"/>
      <c r="Y2448" s="5"/>
      <c r="Z2448" s="5"/>
      <c r="AA2448" s="5"/>
      <c r="AB2448" s="5"/>
      <c r="AC2448" s="5"/>
      <c r="AD2448" s="5"/>
      <c r="AE2448" s="5"/>
      <c r="AF2448" s="5"/>
      <c r="AG2448" s="5"/>
      <c r="AH2448" s="5"/>
      <c r="AI2448" s="5"/>
      <c r="AJ2448" s="5"/>
      <c r="AK2448" s="5"/>
      <c r="AL2448" s="5"/>
      <c r="AM2448" s="5">
        <v>5</v>
      </c>
      <c r="AN2448" s="5"/>
      <c r="AO2448" s="5">
        <f t="shared" si="51"/>
        <v>1.3665852279705453</v>
      </c>
      <c r="AP2448" s="5"/>
      <c r="AQ2448" s="5"/>
      <c r="AR2448" s="5" t="s">
        <v>2910</v>
      </c>
    </row>
    <row r="2449" spans="1:44">
      <c r="A2449" s="5" t="s">
        <v>1490</v>
      </c>
      <c r="B2449" s="5" t="s">
        <v>1489</v>
      </c>
      <c r="C2449" s="5" t="s">
        <v>1814</v>
      </c>
      <c r="D2449" s="5">
        <v>2012</v>
      </c>
      <c r="E2449" s="5" t="s">
        <v>1812</v>
      </c>
      <c r="F2449" s="5" t="s">
        <v>66</v>
      </c>
      <c r="G2449" s="5">
        <v>29.867999999999999</v>
      </c>
      <c r="H2449" s="5">
        <v>-85.366</v>
      </c>
      <c r="I2449" s="5" t="s">
        <v>96</v>
      </c>
      <c r="J2449" s="5" t="s">
        <v>217</v>
      </c>
      <c r="K2449" s="5" t="s">
        <v>217</v>
      </c>
      <c r="L2449" s="5" t="s">
        <v>57</v>
      </c>
      <c r="M2449" s="5" t="s">
        <v>57</v>
      </c>
      <c r="N2449" s="5" t="s">
        <v>57</v>
      </c>
      <c r="O2449" s="5">
        <v>313</v>
      </c>
      <c r="P2449" s="5"/>
      <c r="Q2449" s="5"/>
      <c r="R2449" s="5"/>
      <c r="S2449" s="5">
        <v>5</v>
      </c>
      <c r="T2449" s="5"/>
      <c r="U2449" s="5"/>
      <c r="V2449" s="5">
        <v>3.27</v>
      </c>
      <c r="W2449" s="5">
        <v>0.6</v>
      </c>
      <c r="X2449" s="5"/>
      <c r="Y2449" s="5"/>
      <c r="Z2449" s="5"/>
      <c r="AA2449" s="5"/>
      <c r="AB2449" s="5"/>
      <c r="AC2449" s="5"/>
      <c r="AD2449" s="5"/>
      <c r="AE2449" s="5"/>
      <c r="AF2449" s="5"/>
      <c r="AG2449" s="5"/>
      <c r="AH2449" s="5"/>
      <c r="AI2449" s="5"/>
      <c r="AJ2449" s="5"/>
      <c r="AK2449" s="5"/>
      <c r="AL2449" s="5"/>
      <c r="AM2449" s="5">
        <v>5</v>
      </c>
      <c r="AN2449" s="5"/>
      <c r="AO2449" s="5">
        <f t="shared" si="51"/>
        <v>1.2044183202639567</v>
      </c>
      <c r="AP2449" s="5"/>
      <c r="AQ2449" s="5"/>
      <c r="AR2449" s="5" t="s">
        <v>2910</v>
      </c>
    </row>
    <row r="2450" spans="1:44">
      <c r="A2450" s="5" t="s">
        <v>1490</v>
      </c>
      <c r="B2450" s="5" t="s">
        <v>1489</v>
      </c>
      <c r="C2450" s="5" t="s">
        <v>1813</v>
      </c>
      <c r="D2450" s="5">
        <v>2012</v>
      </c>
      <c r="E2450" s="5" t="s">
        <v>1812</v>
      </c>
      <c r="F2450" s="5" t="s">
        <v>66</v>
      </c>
      <c r="G2450" s="5">
        <v>29.867999999999999</v>
      </c>
      <c r="H2450" s="5">
        <v>-85.366</v>
      </c>
      <c r="I2450" s="5" t="s">
        <v>96</v>
      </c>
      <c r="J2450" s="5" t="s">
        <v>217</v>
      </c>
      <c r="K2450" s="5" t="s">
        <v>217</v>
      </c>
      <c r="L2450" s="5" t="s">
        <v>57</v>
      </c>
      <c r="M2450" s="5" t="s">
        <v>57</v>
      </c>
      <c r="N2450" s="5" t="s">
        <v>57</v>
      </c>
      <c r="O2450" s="5">
        <v>314</v>
      </c>
      <c r="P2450" s="5"/>
      <c r="Q2450" s="5"/>
      <c r="R2450" s="5"/>
      <c r="S2450" s="5">
        <v>5</v>
      </c>
      <c r="T2450" s="5"/>
      <c r="U2450" s="5"/>
      <c r="V2450" s="5">
        <v>3.82</v>
      </c>
      <c r="W2450" s="5">
        <v>0.7</v>
      </c>
      <c r="X2450" s="5"/>
      <c r="Y2450" s="5"/>
      <c r="Z2450" s="5"/>
      <c r="AA2450" s="5"/>
      <c r="AB2450" s="5"/>
      <c r="AC2450" s="5"/>
      <c r="AD2450" s="5"/>
      <c r="AE2450" s="5"/>
      <c r="AF2450" s="5"/>
      <c r="AG2450" s="5"/>
      <c r="AH2450" s="5"/>
      <c r="AI2450" s="5"/>
      <c r="AJ2450" s="5"/>
      <c r="AK2450" s="5"/>
      <c r="AL2450" s="5"/>
      <c r="AM2450" s="5">
        <v>5</v>
      </c>
      <c r="AN2450" s="5"/>
      <c r="AO2450" s="5">
        <f t="shared" si="51"/>
        <v>1.1743714350325143</v>
      </c>
      <c r="AP2450" s="5"/>
      <c r="AQ2450" s="5"/>
      <c r="AR2450" s="5" t="s">
        <v>2910</v>
      </c>
    </row>
    <row r="2451" spans="1:44">
      <c r="A2451" s="5" t="s">
        <v>1490</v>
      </c>
      <c r="B2451" s="5" t="s">
        <v>1489</v>
      </c>
      <c r="C2451" s="5" t="s">
        <v>1811</v>
      </c>
      <c r="D2451" s="5">
        <v>2012</v>
      </c>
      <c r="E2451" s="5" t="s">
        <v>1810</v>
      </c>
      <c r="F2451" s="5" t="s">
        <v>66</v>
      </c>
      <c r="G2451" s="5">
        <v>24.673999999999999</v>
      </c>
      <c r="H2451" s="5">
        <v>-81.242000000000004</v>
      </c>
      <c r="I2451" s="5" t="s">
        <v>50</v>
      </c>
      <c r="J2451" s="5" t="s">
        <v>217</v>
      </c>
      <c r="K2451" s="5" t="s">
        <v>217</v>
      </c>
      <c r="L2451" s="5" t="s">
        <v>57</v>
      </c>
      <c r="M2451" s="5" t="s">
        <v>57</v>
      </c>
      <c r="N2451" s="5" t="s">
        <v>57</v>
      </c>
      <c r="O2451" s="5">
        <v>315</v>
      </c>
      <c r="P2451" s="5"/>
      <c r="Q2451" s="5"/>
      <c r="R2451" s="5"/>
      <c r="S2451" s="5">
        <v>5</v>
      </c>
      <c r="T2451" s="5"/>
      <c r="U2451" s="5"/>
      <c r="V2451" s="5">
        <v>1.0900000000000001</v>
      </c>
      <c r="W2451" s="5">
        <v>0.2</v>
      </c>
      <c r="X2451" s="5"/>
      <c r="Y2451" s="5"/>
      <c r="Z2451" s="5"/>
      <c r="AA2451" s="5"/>
      <c r="AB2451" s="5"/>
      <c r="AC2451" s="5"/>
      <c r="AD2451" s="5"/>
      <c r="AE2451" s="5"/>
      <c r="AF2451" s="5"/>
      <c r="AG2451" s="5"/>
      <c r="AH2451" s="5"/>
      <c r="AI2451" s="5"/>
      <c r="AJ2451" s="5"/>
      <c r="AK2451" s="5"/>
      <c r="AL2451" s="5"/>
      <c r="AM2451" s="5">
        <v>5</v>
      </c>
      <c r="AN2451" s="5"/>
      <c r="AO2451" s="5">
        <f>1.30938*0.8146^W2451</f>
        <v>1.2567664665399185</v>
      </c>
      <c r="AP2451" s="5"/>
      <c r="AQ2451" s="5"/>
      <c r="AR2451" s="5" t="s">
        <v>2910</v>
      </c>
    </row>
    <row r="2452" spans="1:44">
      <c r="A2452" s="5" t="s">
        <v>1490</v>
      </c>
      <c r="B2452" s="5" t="s">
        <v>1489</v>
      </c>
      <c r="C2452" s="5" t="s">
        <v>1809</v>
      </c>
      <c r="D2452" s="5">
        <v>2012</v>
      </c>
      <c r="E2452" s="5" t="s">
        <v>1808</v>
      </c>
      <c r="F2452" s="5" t="s">
        <v>66</v>
      </c>
      <c r="G2452" s="5">
        <v>24.678999999999998</v>
      </c>
      <c r="H2452" s="5">
        <v>-81.236000000000004</v>
      </c>
      <c r="I2452" s="5" t="s">
        <v>50</v>
      </c>
      <c r="J2452" s="5" t="s">
        <v>217</v>
      </c>
      <c r="K2452" s="5" t="s">
        <v>217</v>
      </c>
      <c r="L2452" s="5" t="s">
        <v>57</v>
      </c>
      <c r="M2452" s="5" t="s">
        <v>57</v>
      </c>
      <c r="N2452" s="5" t="s">
        <v>57</v>
      </c>
      <c r="O2452" s="5">
        <v>316</v>
      </c>
      <c r="P2452" s="5"/>
      <c r="Q2452" s="5"/>
      <c r="R2452" s="5"/>
      <c r="S2452" s="5">
        <v>5</v>
      </c>
      <c r="T2452" s="5"/>
      <c r="U2452" s="5"/>
      <c r="V2452" s="5">
        <v>4.3600000000000003</v>
      </c>
      <c r="W2452" s="5">
        <v>0.8</v>
      </c>
      <c r="X2452" s="5"/>
      <c r="Y2452" s="5"/>
      <c r="Z2452" s="5"/>
      <c r="AA2452" s="5"/>
      <c r="AB2452" s="5"/>
      <c r="AC2452" s="5"/>
      <c r="AD2452" s="5"/>
      <c r="AE2452" s="5"/>
      <c r="AF2452" s="5"/>
      <c r="AG2452" s="5"/>
      <c r="AH2452" s="5"/>
      <c r="AI2452" s="5"/>
      <c r="AJ2452" s="5"/>
      <c r="AK2452" s="5"/>
      <c r="AL2452" s="5"/>
      <c r="AM2452" s="5">
        <v>5</v>
      </c>
      <c r="AN2452" s="5"/>
      <c r="AO2452" s="5">
        <f>1.30938*0.8146^W2452</f>
        <v>1.1112741898161393</v>
      </c>
      <c r="AP2452" s="5"/>
      <c r="AQ2452" s="5"/>
      <c r="AR2452" s="5" t="s">
        <v>2910</v>
      </c>
    </row>
    <row r="2453" spans="1:44">
      <c r="A2453" s="5" t="s">
        <v>1490</v>
      </c>
      <c r="B2453" s="5" t="s">
        <v>1489</v>
      </c>
      <c r="C2453" s="5" t="s">
        <v>1807</v>
      </c>
      <c r="D2453" s="5">
        <v>2012</v>
      </c>
      <c r="E2453" s="5" t="s">
        <v>1802</v>
      </c>
      <c r="F2453" s="5" t="s">
        <v>51</v>
      </c>
      <c r="G2453" s="5">
        <v>-34.32</v>
      </c>
      <c r="H2453" s="5">
        <v>150.5</v>
      </c>
      <c r="I2453" s="5" t="s">
        <v>88</v>
      </c>
      <c r="J2453" s="5" t="s">
        <v>412</v>
      </c>
      <c r="K2453" t="s">
        <v>2922</v>
      </c>
      <c r="L2453" s="5" t="s">
        <v>57</v>
      </c>
      <c r="M2453" s="5" t="s">
        <v>57</v>
      </c>
      <c r="N2453" s="5" t="s">
        <v>57</v>
      </c>
      <c r="O2453" s="5">
        <v>317</v>
      </c>
      <c r="P2453" s="5"/>
      <c r="Q2453" s="5"/>
      <c r="R2453" s="5"/>
      <c r="S2453" s="5">
        <v>2</v>
      </c>
      <c r="T2453" s="5"/>
      <c r="U2453" s="5"/>
      <c r="V2453" s="5">
        <v>0.74</v>
      </c>
      <c r="W2453" s="5">
        <v>0.34</v>
      </c>
      <c r="X2453" s="5"/>
      <c r="Y2453" s="5"/>
      <c r="Z2453" s="5"/>
      <c r="AA2453" s="5"/>
      <c r="AB2453" s="5"/>
      <c r="AC2453" s="5"/>
      <c r="AD2453" s="5"/>
      <c r="AE2453" s="5"/>
      <c r="AF2453" s="5"/>
      <c r="AG2453" s="5"/>
      <c r="AH2453" s="5"/>
      <c r="AI2453" s="5"/>
      <c r="AJ2453" s="5"/>
      <c r="AK2453" s="5"/>
      <c r="AL2453" s="5"/>
      <c r="AM2453" s="5">
        <v>2</v>
      </c>
      <c r="AN2453" s="5"/>
      <c r="AO2453" s="5">
        <f>1.44279*0.83407^W2453</f>
        <v>1.35647556132568</v>
      </c>
      <c r="AP2453" s="5"/>
      <c r="AQ2453" s="5"/>
      <c r="AR2453" s="5" t="s">
        <v>2910</v>
      </c>
    </row>
    <row r="2454" spans="1:44">
      <c r="A2454" s="5" t="s">
        <v>1490</v>
      </c>
      <c r="B2454" s="5" t="s">
        <v>1489</v>
      </c>
      <c r="C2454" s="5" t="s">
        <v>1805</v>
      </c>
      <c r="D2454" s="5">
        <v>2012</v>
      </c>
      <c r="E2454" s="5" t="s">
        <v>1802</v>
      </c>
      <c r="F2454" s="5" t="s">
        <v>51</v>
      </c>
      <c r="G2454" s="5">
        <v>-34.32</v>
      </c>
      <c r="H2454" s="5">
        <v>150.5</v>
      </c>
      <c r="I2454" s="5" t="s">
        <v>88</v>
      </c>
      <c r="J2454" s="5" t="s">
        <v>412</v>
      </c>
      <c r="K2454" t="s">
        <v>2922</v>
      </c>
      <c r="L2454" s="5" t="s">
        <v>57</v>
      </c>
      <c r="M2454" s="5" t="s">
        <v>57</v>
      </c>
      <c r="N2454" s="5" t="s">
        <v>57</v>
      </c>
      <c r="O2454" s="5">
        <v>319</v>
      </c>
      <c r="P2454" s="5"/>
      <c r="Q2454" s="5"/>
      <c r="R2454" s="5"/>
      <c r="S2454" s="5">
        <v>2</v>
      </c>
      <c r="T2454" s="5"/>
      <c r="U2454" s="5"/>
      <c r="V2454" s="5">
        <v>5.9</v>
      </c>
      <c r="W2454" s="5">
        <v>2.7</v>
      </c>
      <c r="X2454" s="5"/>
      <c r="Y2454" s="5"/>
      <c r="Z2454" s="5"/>
      <c r="AA2454" s="5"/>
      <c r="AB2454" s="5"/>
      <c r="AC2454" s="5"/>
      <c r="AD2454" s="5"/>
      <c r="AE2454" s="5"/>
      <c r="AF2454" s="5"/>
      <c r="AG2454" s="5"/>
      <c r="AH2454" s="5"/>
      <c r="AI2454" s="5"/>
      <c r="AJ2454" s="5"/>
      <c r="AK2454" s="5"/>
      <c r="AL2454" s="5"/>
      <c r="AM2454" s="5">
        <v>2</v>
      </c>
      <c r="AN2454" s="5"/>
      <c r="AO2454" s="5">
        <f>1.44279*0.83407^W2454</f>
        <v>0.88399513599096202</v>
      </c>
      <c r="AP2454" s="5"/>
      <c r="AQ2454" s="5"/>
      <c r="AR2454" s="5" t="s">
        <v>2910</v>
      </c>
    </row>
    <row r="2455" spans="1:44">
      <c r="A2455" s="5" t="s">
        <v>1490</v>
      </c>
      <c r="B2455" s="5" t="s">
        <v>1489</v>
      </c>
      <c r="C2455" s="5" t="s">
        <v>1804</v>
      </c>
      <c r="D2455" s="5">
        <v>2012</v>
      </c>
      <c r="E2455" s="5" t="s">
        <v>1802</v>
      </c>
      <c r="F2455" s="5" t="s">
        <v>51</v>
      </c>
      <c r="G2455" s="5">
        <v>-34.32</v>
      </c>
      <c r="H2455" s="5">
        <v>150.5</v>
      </c>
      <c r="I2455" s="5" t="s">
        <v>88</v>
      </c>
      <c r="J2455" s="5" t="s">
        <v>412</v>
      </c>
      <c r="K2455" t="s">
        <v>2922</v>
      </c>
      <c r="L2455" s="5" t="s">
        <v>57</v>
      </c>
      <c r="M2455" s="5" t="s">
        <v>57</v>
      </c>
      <c r="N2455" s="5" t="s">
        <v>57</v>
      </c>
      <c r="O2455" s="5">
        <v>320</v>
      </c>
      <c r="P2455" s="5"/>
      <c r="Q2455" s="5"/>
      <c r="R2455" s="5"/>
      <c r="S2455" s="5">
        <v>2</v>
      </c>
      <c r="T2455" s="5"/>
      <c r="U2455" s="5"/>
      <c r="V2455" s="5">
        <v>3.81</v>
      </c>
      <c r="W2455" s="5">
        <v>1.74</v>
      </c>
      <c r="X2455" s="5"/>
      <c r="Y2455" s="5"/>
      <c r="Z2455" s="5"/>
      <c r="AA2455" s="5"/>
      <c r="AB2455" s="5"/>
      <c r="AC2455" s="5"/>
      <c r="AD2455" s="5"/>
      <c r="AE2455" s="5"/>
      <c r="AF2455" s="5"/>
      <c r="AG2455" s="5"/>
      <c r="AH2455" s="5"/>
      <c r="AI2455" s="5"/>
      <c r="AJ2455" s="5"/>
      <c r="AK2455" s="5"/>
      <c r="AL2455" s="5"/>
      <c r="AM2455" s="5">
        <v>2</v>
      </c>
      <c r="AN2455" s="5"/>
      <c r="AO2455" s="5">
        <f>1.44279*0.83407^W2455</f>
        <v>1.052193161199183</v>
      </c>
      <c r="AP2455" s="5"/>
      <c r="AQ2455" s="5"/>
      <c r="AR2455" s="5" t="s">
        <v>2910</v>
      </c>
    </row>
    <row r="2456" spans="1:44">
      <c r="A2456" s="5" t="s">
        <v>1490</v>
      </c>
      <c r="B2456" s="5" t="s">
        <v>1489</v>
      </c>
      <c r="C2456" s="5" t="s">
        <v>1761</v>
      </c>
      <c r="D2456" s="5">
        <v>2012</v>
      </c>
      <c r="E2456" s="5" t="s">
        <v>1760</v>
      </c>
      <c r="F2456" s="5" t="s">
        <v>1759</v>
      </c>
      <c r="G2456" s="5">
        <v>-22</v>
      </c>
      <c r="H2456" s="5">
        <v>165</v>
      </c>
      <c r="I2456" s="5" t="s">
        <v>88</v>
      </c>
      <c r="J2456" s="5" t="s">
        <v>49</v>
      </c>
      <c r="K2456" s="5" t="s">
        <v>2923</v>
      </c>
      <c r="L2456" s="5" t="s">
        <v>57</v>
      </c>
      <c r="M2456" s="5" t="s">
        <v>57</v>
      </c>
      <c r="N2456" s="5" t="s">
        <v>57</v>
      </c>
      <c r="O2456" s="5">
        <v>365</v>
      </c>
      <c r="P2456" s="5"/>
      <c r="Q2456" s="5"/>
      <c r="R2456" s="5"/>
      <c r="S2456" s="5">
        <v>10</v>
      </c>
      <c r="T2456" s="5"/>
      <c r="U2456" s="5"/>
      <c r="V2456" s="5">
        <v>0.56000000000000005</v>
      </c>
      <c r="W2456" s="5">
        <v>0.05</v>
      </c>
      <c r="X2456" s="5"/>
      <c r="Y2456" s="5"/>
      <c r="Z2456" s="5"/>
      <c r="AA2456" s="5"/>
      <c r="AB2456" s="5"/>
      <c r="AC2456" s="5"/>
      <c r="AD2456" s="5"/>
      <c r="AE2456" s="5"/>
      <c r="AF2456" s="5"/>
      <c r="AG2456" s="5"/>
      <c r="AH2456" s="5"/>
      <c r="AI2456" s="5"/>
      <c r="AJ2456" s="5"/>
      <c r="AK2456" s="5"/>
      <c r="AL2456" s="5"/>
      <c r="AM2456" s="5">
        <v>10</v>
      </c>
      <c r="AN2456" s="5">
        <v>47.77</v>
      </c>
      <c r="AO2456" s="5">
        <f>1.44279*0.83407^W2456</f>
        <v>1.429760348393212</v>
      </c>
      <c r="AP2456" s="5"/>
      <c r="AQ2456" s="5"/>
      <c r="AR2456" s="5" t="s">
        <v>2910</v>
      </c>
    </row>
    <row r="2457" spans="1:44">
      <c r="A2457" s="5" t="s">
        <v>1490</v>
      </c>
      <c r="B2457" s="5" t="s">
        <v>1489</v>
      </c>
      <c r="C2457" s="5" t="s">
        <v>1756</v>
      </c>
      <c r="D2457" s="5">
        <v>2012</v>
      </c>
      <c r="E2457" s="5" t="s">
        <v>1638</v>
      </c>
      <c r="F2457" s="5" t="s">
        <v>66</v>
      </c>
      <c r="G2457" s="5">
        <v>44.6</v>
      </c>
      <c r="H2457" s="5">
        <v>-124</v>
      </c>
      <c r="I2457" s="5" t="s">
        <v>2912</v>
      </c>
      <c r="J2457" s="5" t="s">
        <v>64</v>
      </c>
      <c r="K2457" s="5" t="s">
        <v>2924</v>
      </c>
      <c r="L2457" s="5" t="s">
        <v>57</v>
      </c>
      <c r="M2457" s="5" t="s">
        <v>57</v>
      </c>
      <c r="N2457" s="5" t="s">
        <v>57</v>
      </c>
      <c r="O2457" s="5">
        <v>660</v>
      </c>
      <c r="P2457" s="5"/>
      <c r="Q2457" s="5"/>
      <c r="R2457" s="5"/>
      <c r="S2457" s="5">
        <v>15</v>
      </c>
      <c r="T2457" s="5"/>
      <c r="U2457" s="5"/>
      <c r="V2457" s="5">
        <v>21.27</v>
      </c>
      <c r="W2457" s="5">
        <v>1.3</v>
      </c>
      <c r="X2457" s="5"/>
      <c r="Y2457" s="5"/>
      <c r="Z2457" s="5"/>
      <c r="AA2457" s="5">
        <v>21.27</v>
      </c>
      <c r="AB2457" s="5"/>
      <c r="AC2457" s="5"/>
      <c r="AD2457" s="5"/>
      <c r="AE2457" s="5"/>
      <c r="AF2457" s="5"/>
      <c r="AG2457" s="5"/>
      <c r="AH2457" s="5"/>
      <c r="AI2457" s="5"/>
      <c r="AJ2457" s="5"/>
      <c r="AK2457" s="5"/>
      <c r="AL2457" s="5"/>
      <c r="AM2457" s="5">
        <v>15</v>
      </c>
      <c r="AN2457" s="5"/>
      <c r="AO2457" s="5">
        <f>1.37689*0.89689^W2457</f>
        <v>1.1952539349610223</v>
      </c>
      <c r="AP2457" s="5"/>
      <c r="AQ2457" s="5"/>
      <c r="AR2457" s="5" t="s">
        <v>2910</v>
      </c>
    </row>
    <row r="2458" spans="1:44">
      <c r="A2458" s="5" t="s">
        <v>1490</v>
      </c>
      <c r="B2458" s="5" t="s">
        <v>1489</v>
      </c>
      <c r="C2458" s="5" t="s">
        <v>1755</v>
      </c>
      <c r="D2458" s="5">
        <v>2012</v>
      </c>
      <c r="E2458" s="5" t="s">
        <v>1638</v>
      </c>
      <c r="F2458" s="5" t="s">
        <v>66</v>
      </c>
      <c r="G2458" s="5">
        <v>44.6</v>
      </c>
      <c r="H2458" s="5">
        <v>-124</v>
      </c>
      <c r="I2458" s="5" t="s">
        <v>2912</v>
      </c>
      <c r="J2458" s="5" t="s">
        <v>64</v>
      </c>
      <c r="K2458" s="5" t="s">
        <v>2924</v>
      </c>
      <c r="L2458" s="5" t="s">
        <v>57</v>
      </c>
      <c r="M2458" s="5" t="s">
        <v>57</v>
      </c>
      <c r="N2458" s="5" t="s">
        <v>57</v>
      </c>
      <c r="O2458" s="5">
        <v>661</v>
      </c>
      <c r="P2458" s="5"/>
      <c r="Q2458" s="5"/>
      <c r="R2458" s="5"/>
      <c r="S2458" s="5">
        <v>15</v>
      </c>
      <c r="T2458" s="5"/>
      <c r="U2458" s="5"/>
      <c r="V2458" s="5">
        <v>22.91</v>
      </c>
      <c r="W2458" s="5">
        <v>1.4</v>
      </c>
      <c r="X2458" s="5"/>
      <c r="Y2458" s="5"/>
      <c r="Z2458" s="5"/>
      <c r="AA2458" s="5">
        <v>22.91</v>
      </c>
      <c r="AB2458" s="5"/>
      <c r="AC2458" s="5"/>
      <c r="AD2458" s="5"/>
      <c r="AE2458" s="5"/>
      <c r="AF2458" s="5"/>
      <c r="AG2458" s="5"/>
      <c r="AH2458" s="5"/>
      <c r="AI2458" s="5"/>
      <c r="AJ2458" s="5"/>
      <c r="AK2458" s="5"/>
      <c r="AL2458" s="5"/>
      <c r="AM2458" s="5">
        <v>15</v>
      </c>
      <c r="AN2458" s="5"/>
      <c r="AO2458" s="5">
        <f>1.37689*0.89689^W2458</f>
        <v>1.1823174523592561</v>
      </c>
      <c r="AP2458" s="5"/>
      <c r="AQ2458" s="5"/>
      <c r="AR2458" s="5" t="s">
        <v>2910</v>
      </c>
    </row>
    <row r="2459" spans="1:44">
      <c r="A2459" s="5" t="s">
        <v>1490</v>
      </c>
      <c r="B2459" s="5" t="s">
        <v>1489</v>
      </c>
      <c r="C2459" s="5" t="s">
        <v>1750</v>
      </c>
      <c r="D2459" s="5">
        <v>2012</v>
      </c>
      <c r="E2459" s="5" t="s">
        <v>1749</v>
      </c>
      <c r="F2459" s="5" t="s">
        <v>51</v>
      </c>
      <c r="G2459" s="5">
        <v>-33.4</v>
      </c>
      <c r="H2459" s="5">
        <v>151.35</v>
      </c>
      <c r="I2459" s="5" t="s">
        <v>88</v>
      </c>
      <c r="J2459" s="5" t="s">
        <v>412</v>
      </c>
      <c r="K2459" t="s">
        <v>2922</v>
      </c>
      <c r="L2459" s="5" t="s">
        <v>57</v>
      </c>
      <c r="M2459" s="5" t="s">
        <v>57</v>
      </c>
      <c r="N2459" s="5" t="s">
        <v>57</v>
      </c>
      <c r="O2459" s="5">
        <v>381</v>
      </c>
      <c r="P2459" s="5"/>
      <c r="Q2459" s="5"/>
      <c r="R2459" s="5"/>
      <c r="S2459" s="5">
        <v>2</v>
      </c>
      <c r="T2459" s="5"/>
      <c r="U2459" s="5"/>
      <c r="V2459" s="5">
        <v>0.72</v>
      </c>
      <c r="W2459" s="5">
        <v>0.33</v>
      </c>
      <c r="X2459" s="5"/>
      <c r="Y2459" s="5"/>
      <c r="Z2459" s="5"/>
      <c r="AA2459" s="5"/>
      <c r="AB2459" s="5"/>
      <c r="AC2459" s="5"/>
      <c r="AD2459" s="5"/>
      <c r="AE2459" s="5"/>
      <c r="AF2459" s="5"/>
      <c r="AG2459" s="5"/>
      <c r="AH2459" s="5"/>
      <c r="AI2459" s="5"/>
      <c r="AJ2459" s="5"/>
      <c r="AK2459" s="5"/>
      <c r="AL2459" s="5"/>
      <c r="AM2459" s="5">
        <v>2</v>
      </c>
      <c r="AN2459" s="5"/>
      <c r="AO2459" s="5">
        <f>1.44279*0.83407^W2459</f>
        <v>1.3589389568309982</v>
      </c>
      <c r="AP2459" s="5"/>
      <c r="AQ2459" s="5"/>
      <c r="AR2459" s="5" t="s">
        <v>2910</v>
      </c>
    </row>
    <row r="2460" spans="1:44">
      <c r="A2460" s="5" t="s">
        <v>1490</v>
      </c>
      <c r="B2460" s="5" t="s">
        <v>1489</v>
      </c>
      <c r="C2460" s="5" t="s">
        <v>1748</v>
      </c>
      <c r="D2460" s="5">
        <v>2012</v>
      </c>
      <c r="E2460" s="5" t="s">
        <v>1747</v>
      </c>
      <c r="F2460" s="5" t="s">
        <v>518</v>
      </c>
      <c r="G2460" s="5">
        <v>40.409999999999997</v>
      </c>
      <c r="H2460" s="5">
        <v>2.52</v>
      </c>
      <c r="I2460" s="5" t="s">
        <v>2912</v>
      </c>
      <c r="J2460" s="5" t="s">
        <v>95</v>
      </c>
      <c r="K2460" t="s">
        <v>846</v>
      </c>
      <c r="L2460" s="5" t="s">
        <v>57</v>
      </c>
      <c r="M2460" s="5" t="s">
        <v>57</v>
      </c>
      <c r="N2460" s="5" t="s">
        <v>57</v>
      </c>
      <c r="O2460" s="5">
        <v>385</v>
      </c>
      <c r="P2460" s="5"/>
      <c r="Q2460" s="5"/>
      <c r="R2460" s="5"/>
      <c r="S2460" s="5">
        <v>5</v>
      </c>
      <c r="T2460" s="5"/>
      <c r="U2460" s="5"/>
      <c r="V2460" s="5">
        <v>4.1500000000000004</v>
      </c>
      <c r="W2460" s="5">
        <v>0.76</v>
      </c>
      <c r="X2460" s="5"/>
      <c r="Y2460" s="5"/>
      <c r="Z2460" s="5"/>
      <c r="AA2460" s="5"/>
      <c r="AB2460" s="5"/>
      <c r="AC2460" s="5"/>
      <c r="AD2460" s="5"/>
      <c r="AE2460" s="5"/>
      <c r="AF2460" s="5"/>
      <c r="AG2460" s="5"/>
      <c r="AH2460" s="5"/>
      <c r="AI2460" s="5"/>
      <c r="AJ2460" s="5"/>
      <c r="AK2460" s="5"/>
      <c r="AL2460" s="5"/>
      <c r="AM2460" s="5">
        <v>5</v>
      </c>
      <c r="AN2460" s="5"/>
      <c r="AO2460" s="5">
        <f>1.37689*0.89689^W2460</f>
        <v>1.2675964783392812</v>
      </c>
      <c r="AP2460" s="5"/>
      <c r="AQ2460" s="5"/>
      <c r="AR2460" s="5" t="s">
        <v>2910</v>
      </c>
    </row>
    <row r="2461" spans="1:44">
      <c r="A2461" s="5" t="s">
        <v>1490</v>
      </c>
      <c r="B2461" s="5" t="s">
        <v>1489</v>
      </c>
      <c r="C2461" s="5" t="s">
        <v>1748</v>
      </c>
      <c r="D2461" s="5">
        <v>2012</v>
      </c>
      <c r="E2461" s="5" t="s">
        <v>1747</v>
      </c>
      <c r="F2461" s="5" t="s">
        <v>518</v>
      </c>
      <c r="G2461" s="5">
        <v>40.409999999999997</v>
      </c>
      <c r="H2461" s="5">
        <v>2.52</v>
      </c>
      <c r="I2461" s="5" t="s">
        <v>2912</v>
      </c>
      <c r="J2461" s="5" t="s">
        <v>95</v>
      </c>
      <c r="K2461" t="s">
        <v>846</v>
      </c>
      <c r="L2461" s="5" t="s">
        <v>57</v>
      </c>
      <c r="M2461" s="5" t="s">
        <v>57</v>
      </c>
      <c r="N2461" s="5" t="s">
        <v>57</v>
      </c>
      <c r="O2461" s="5">
        <v>386</v>
      </c>
      <c r="P2461" s="5"/>
      <c r="Q2461" s="5"/>
      <c r="R2461" s="5"/>
      <c r="S2461" s="5">
        <v>5</v>
      </c>
      <c r="T2461" s="5"/>
      <c r="U2461" s="5"/>
      <c r="V2461" s="5">
        <v>3.65</v>
      </c>
      <c r="W2461" s="5">
        <v>0.67</v>
      </c>
      <c r="X2461" s="5"/>
      <c r="Y2461" s="5"/>
      <c r="Z2461" s="5"/>
      <c r="AA2461" s="5"/>
      <c r="AB2461" s="5"/>
      <c r="AC2461" s="5"/>
      <c r="AD2461" s="5"/>
      <c r="AE2461" s="5"/>
      <c r="AF2461" s="5"/>
      <c r="AG2461" s="5"/>
      <c r="AH2461" s="5"/>
      <c r="AI2461" s="5"/>
      <c r="AJ2461" s="5"/>
      <c r="AK2461" s="5"/>
      <c r="AL2461" s="5"/>
      <c r="AM2461" s="5">
        <v>5</v>
      </c>
      <c r="AN2461" s="5"/>
      <c r="AO2461" s="5">
        <f>1.37689*0.89689^W2461</f>
        <v>1.2800722934681068</v>
      </c>
      <c r="AP2461" s="5"/>
      <c r="AQ2461" s="5"/>
      <c r="AR2461" s="5" t="s">
        <v>2910</v>
      </c>
    </row>
    <row r="2462" spans="1:44">
      <c r="A2462" s="5" t="s">
        <v>1490</v>
      </c>
      <c r="B2462" s="5" t="s">
        <v>1489</v>
      </c>
      <c r="C2462" s="5" t="s">
        <v>1748</v>
      </c>
      <c r="D2462" s="5">
        <v>2012</v>
      </c>
      <c r="E2462" s="5" t="s">
        <v>1747</v>
      </c>
      <c r="F2462" s="5" t="s">
        <v>518</v>
      </c>
      <c r="G2462" s="5">
        <v>40.409999999999997</v>
      </c>
      <c r="H2462" s="5">
        <v>2.52</v>
      </c>
      <c r="I2462" s="5" t="s">
        <v>2912</v>
      </c>
      <c r="J2462" s="5" t="s">
        <v>95</v>
      </c>
      <c r="K2462" t="s">
        <v>846</v>
      </c>
      <c r="L2462" s="5" t="s">
        <v>57</v>
      </c>
      <c r="M2462" s="5" t="s">
        <v>57</v>
      </c>
      <c r="N2462" s="5" t="s">
        <v>57</v>
      </c>
      <c r="O2462" s="5">
        <v>387</v>
      </c>
      <c r="P2462" s="5"/>
      <c r="Q2462" s="5"/>
      <c r="R2462" s="5"/>
      <c r="S2462" s="5">
        <v>5</v>
      </c>
      <c r="T2462" s="5"/>
      <c r="U2462" s="5"/>
      <c r="V2462" s="5">
        <v>4.3600000000000003</v>
      </c>
      <c r="W2462" s="5">
        <v>0.8</v>
      </c>
      <c r="X2462" s="5"/>
      <c r="Y2462" s="5"/>
      <c r="Z2462" s="5"/>
      <c r="AA2462" s="5"/>
      <c r="AB2462" s="5"/>
      <c r="AC2462" s="5"/>
      <c r="AD2462" s="5"/>
      <c r="AE2462" s="5"/>
      <c r="AF2462" s="5"/>
      <c r="AG2462" s="5"/>
      <c r="AH2462" s="5"/>
      <c r="AI2462" s="5"/>
      <c r="AJ2462" s="5"/>
      <c r="AK2462" s="5"/>
      <c r="AL2462" s="5"/>
      <c r="AM2462" s="5">
        <v>5</v>
      </c>
      <c r="AN2462" s="5"/>
      <c r="AO2462" s="5">
        <f>1.37689*0.89689^W2462</f>
        <v>1.262090771709421</v>
      </c>
      <c r="AP2462" s="5"/>
      <c r="AQ2462" s="5"/>
      <c r="AR2462" s="5" t="s">
        <v>2910</v>
      </c>
    </row>
    <row r="2463" spans="1:44">
      <c r="A2463" t="s">
        <v>1490</v>
      </c>
      <c r="B2463" t="s">
        <v>1489</v>
      </c>
      <c r="C2463" t="s">
        <v>1744</v>
      </c>
      <c r="D2463" s="5">
        <v>2012</v>
      </c>
      <c r="E2463" t="s">
        <v>1743</v>
      </c>
      <c r="F2463" t="s">
        <v>1649</v>
      </c>
      <c r="G2463">
        <v>26.620999999999999</v>
      </c>
      <c r="H2463">
        <v>-77.828000000000003</v>
      </c>
      <c r="I2463" t="s">
        <v>50</v>
      </c>
      <c r="J2463" t="s">
        <v>217</v>
      </c>
      <c r="K2463" t="s">
        <v>217</v>
      </c>
      <c r="L2463" t="s">
        <v>57</v>
      </c>
      <c r="M2463" t="s">
        <v>57</v>
      </c>
      <c r="N2463" t="s">
        <v>57</v>
      </c>
      <c r="O2463">
        <v>340</v>
      </c>
      <c r="S2463">
        <v>20</v>
      </c>
      <c r="T2463">
        <v>164.51</v>
      </c>
      <c r="U2463">
        <v>12.15</v>
      </c>
      <c r="V2463">
        <v>11.18</v>
      </c>
      <c r="W2463">
        <v>0.75</v>
      </c>
      <c r="X2463">
        <v>153.33000000000001</v>
      </c>
      <c r="Y2463">
        <v>11.4</v>
      </c>
      <c r="Z2463">
        <f>AA2463+AB2463</f>
        <v>84.86999999999999</v>
      </c>
      <c r="AA2463">
        <v>6.21</v>
      </c>
      <c r="AB2463">
        <v>78.66</v>
      </c>
      <c r="AM2463">
        <v>20</v>
      </c>
      <c r="AO2463">
        <v>0.66</v>
      </c>
    </row>
    <row r="2464" spans="1:44">
      <c r="A2464" s="5" t="s">
        <v>1490</v>
      </c>
      <c r="B2464" s="5" t="s">
        <v>1489</v>
      </c>
      <c r="C2464" s="5" t="s">
        <v>1740</v>
      </c>
      <c r="D2464" s="5">
        <v>2012</v>
      </c>
      <c r="E2464" s="5" t="s">
        <v>1738</v>
      </c>
      <c r="F2464" s="5" t="s">
        <v>51</v>
      </c>
      <c r="G2464" s="5">
        <v>-16.45</v>
      </c>
      <c r="H2464" s="5">
        <v>145.58000000000001</v>
      </c>
      <c r="I2464" s="5" t="s">
        <v>2912</v>
      </c>
      <c r="J2464" s="5" t="s">
        <v>49</v>
      </c>
      <c r="K2464" t="s">
        <v>2923</v>
      </c>
      <c r="L2464" s="5" t="s">
        <v>57</v>
      </c>
      <c r="M2464" s="5" t="s">
        <v>57</v>
      </c>
      <c r="N2464" s="5" t="s">
        <v>57</v>
      </c>
      <c r="O2464" s="5">
        <v>664</v>
      </c>
      <c r="P2464" s="5"/>
      <c r="Q2464" s="5"/>
      <c r="R2464" s="5"/>
      <c r="S2464" s="5">
        <v>10</v>
      </c>
      <c r="T2464" s="5"/>
      <c r="U2464" s="5"/>
      <c r="V2464" s="5">
        <v>2.5634000000000001</v>
      </c>
      <c r="W2464" s="5">
        <v>0.25</v>
      </c>
      <c r="X2464" s="5"/>
      <c r="Y2464" s="5"/>
      <c r="Z2464" s="5"/>
      <c r="AA2464" s="5"/>
      <c r="AB2464" s="5"/>
      <c r="AC2464" s="5"/>
      <c r="AD2464" s="5"/>
      <c r="AE2464" s="5"/>
      <c r="AF2464" s="5"/>
      <c r="AG2464" s="5"/>
      <c r="AH2464" s="5"/>
      <c r="AI2464" s="5"/>
      <c r="AJ2464" s="5"/>
      <c r="AK2464" s="5"/>
      <c r="AL2464" s="5"/>
      <c r="AM2464" s="5">
        <v>10</v>
      </c>
      <c r="AN2464" s="5"/>
      <c r="AO2464" s="5">
        <f>1.37689*0.89689^W2464</f>
        <v>1.3399359561348396</v>
      </c>
      <c r="AP2464" s="5"/>
      <c r="AQ2464" s="5"/>
      <c r="AR2464" s="5" t="s">
        <v>2910</v>
      </c>
    </row>
    <row r="2465" spans="1:44">
      <c r="A2465" s="5" t="s">
        <v>1490</v>
      </c>
      <c r="B2465" s="5" t="s">
        <v>1489</v>
      </c>
      <c r="C2465" s="5" t="s">
        <v>1720</v>
      </c>
      <c r="D2465" s="5">
        <v>2012</v>
      </c>
      <c r="E2465" s="5" t="s">
        <v>1719</v>
      </c>
      <c r="F2465" s="5" t="s">
        <v>66</v>
      </c>
      <c r="G2465" s="5">
        <v>27.300999999999998</v>
      </c>
      <c r="H2465" s="5">
        <v>-97.409000000000006</v>
      </c>
      <c r="I2465" s="5" t="s">
        <v>96</v>
      </c>
      <c r="J2465" s="5" t="s">
        <v>217</v>
      </c>
      <c r="K2465" s="5" t="s">
        <v>217</v>
      </c>
      <c r="L2465" s="5" t="s">
        <v>57</v>
      </c>
      <c r="M2465" s="5" t="s">
        <v>57</v>
      </c>
      <c r="N2465" s="5" t="s">
        <v>57</v>
      </c>
      <c r="O2465" s="5">
        <v>689</v>
      </c>
      <c r="P2465" s="5"/>
      <c r="Q2465" s="5"/>
      <c r="R2465" s="5"/>
      <c r="S2465" s="5">
        <v>2</v>
      </c>
      <c r="T2465" s="5"/>
      <c r="U2465" s="5"/>
      <c r="V2465" s="5">
        <v>1.91</v>
      </c>
      <c r="W2465" s="5">
        <v>0.93</v>
      </c>
      <c r="X2465" s="5"/>
      <c r="Y2465" s="5"/>
      <c r="Z2465" s="5"/>
      <c r="AA2465" s="5"/>
      <c r="AB2465" s="5"/>
      <c r="AC2465" s="5"/>
      <c r="AD2465" s="5"/>
      <c r="AE2465" s="5"/>
      <c r="AF2465" s="5"/>
      <c r="AG2465" s="5"/>
      <c r="AH2465" s="5"/>
      <c r="AI2465" s="5"/>
      <c r="AJ2465" s="5"/>
      <c r="AK2465" s="5"/>
      <c r="AL2465" s="5"/>
      <c r="AM2465" s="5">
        <v>2</v>
      </c>
      <c r="AN2465" s="5"/>
      <c r="AO2465" s="5">
        <f t="shared" ref="AO2465:AO2470" si="52">1.40155*0.77675^W2465</f>
        <v>1.1080775839490304</v>
      </c>
      <c r="AP2465" s="5"/>
      <c r="AQ2465" s="5"/>
      <c r="AR2465" s="5" t="s">
        <v>2910</v>
      </c>
    </row>
    <row r="2466" spans="1:44">
      <c r="A2466" s="5" t="s">
        <v>1490</v>
      </c>
      <c r="B2466" s="5" t="s">
        <v>1489</v>
      </c>
      <c r="C2466" s="5" t="s">
        <v>1720</v>
      </c>
      <c r="D2466" s="5">
        <v>2012</v>
      </c>
      <c r="E2466" s="5" t="s">
        <v>1719</v>
      </c>
      <c r="F2466" s="5" t="s">
        <v>66</v>
      </c>
      <c r="G2466" s="5">
        <v>27.300999999999998</v>
      </c>
      <c r="H2466" s="5">
        <v>-97.409000000000006</v>
      </c>
      <c r="I2466" s="5" t="s">
        <v>96</v>
      </c>
      <c r="J2466" s="5" t="s">
        <v>217</v>
      </c>
      <c r="K2466" s="5" t="s">
        <v>217</v>
      </c>
      <c r="L2466" s="5" t="s">
        <v>57</v>
      </c>
      <c r="M2466" s="5" t="s">
        <v>57</v>
      </c>
      <c r="N2466" s="5" t="s">
        <v>57</v>
      </c>
      <c r="O2466" s="5">
        <v>690</v>
      </c>
      <c r="P2466" s="5"/>
      <c r="Q2466" s="5"/>
      <c r="R2466" s="5"/>
      <c r="S2466" s="5">
        <v>2</v>
      </c>
      <c r="T2466" s="5"/>
      <c r="U2466" s="5"/>
      <c r="V2466" s="5">
        <v>1.97</v>
      </c>
      <c r="W2466" s="5">
        <v>0.95</v>
      </c>
      <c r="X2466" s="5"/>
      <c r="Y2466" s="5"/>
      <c r="Z2466" s="5"/>
      <c r="AA2466" s="5"/>
      <c r="AB2466" s="5"/>
      <c r="AC2466" s="5"/>
      <c r="AD2466" s="5"/>
      <c r="AE2466" s="5"/>
      <c r="AF2466" s="5"/>
      <c r="AG2466" s="5"/>
      <c r="AH2466" s="5"/>
      <c r="AI2466" s="5"/>
      <c r="AJ2466" s="5"/>
      <c r="AK2466" s="5"/>
      <c r="AL2466" s="5"/>
      <c r="AM2466" s="5">
        <v>2</v>
      </c>
      <c r="AN2466" s="5"/>
      <c r="AO2466" s="5">
        <f t="shared" si="52"/>
        <v>1.1024928828731384</v>
      </c>
      <c r="AP2466" s="5"/>
      <c r="AQ2466" s="5"/>
      <c r="AR2466" s="5" t="s">
        <v>2910</v>
      </c>
    </row>
    <row r="2467" spans="1:44">
      <c r="A2467" s="5" t="s">
        <v>1490</v>
      </c>
      <c r="B2467" s="5" t="s">
        <v>1489</v>
      </c>
      <c r="C2467" s="5" t="s">
        <v>1720</v>
      </c>
      <c r="D2467" s="5">
        <v>2012</v>
      </c>
      <c r="E2467" s="5" t="s">
        <v>1719</v>
      </c>
      <c r="F2467" s="5" t="s">
        <v>66</v>
      </c>
      <c r="G2467" s="5">
        <v>27.300999999999998</v>
      </c>
      <c r="H2467" s="5">
        <v>-97.409000000000006</v>
      </c>
      <c r="I2467" s="5" t="s">
        <v>96</v>
      </c>
      <c r="J2467" s="5" t="s">
        <v>217</v>
      </c>
      <c r="K2467" s="5" t="s">
        <v>217</v>
      </c>
      <c r="L2467" s="5" t="s">
        <v>57</v>
      </c>
      <c r="M2467" s="5" t="s">
        <v>57</v>
      </c>
      <c r="N2467" s="5" t="s">
        <v>57</v>
      </c>
      <c r="O2467" s="5">
        <v>691</v>
      </c>
      <c r="P2467" s="5"/>
      <c r="Q2467" s="5"/>
      <c r="R2467" s="5"/>
      <c r="S2467" s="5">
        <v>2</v>
      </c>
      <c r="T2467" s="5"/>
      <c r="U2467" s="5"/>
      <c r="V2467" s="5">
        <v>2.11</v>
      </c>
      <c r="W2467" s="5">
        <v>1.03</v>
      </c>
      <c r="X2467" s="5"/>
      <c r="Y2467" s="5"/>
      <c r="Z2467" s="5"/>
      <c r="AA2467" s="5"/>
      <c r="AB2467" s="5"/>
      <c r="AC2467" s="5"/>
      <c r="AD2467" s="5"/>
      <c r="AE2467" s="5"/>
      <c r="AF2467" s="5"/>
      <c r="AG2467" s="5"/>
      <c r="AH2467" s="5"/>
      <c r="AI2467" s="5"/>
      <c r="AJ2467" s="5"/>
      <c r="AK2467" s="5"/>
      <c r="AL2467" s="5"/>
      <c r="AM2467" s="5">
        <v>2</v>
      </c>
      <c r="AN2467" s="5"/>
      <c r="AO2467" s="5">
        <f t="shared" si="52"/>
        <v>1.0804341319753392</v>
      </c>
      <c r="AP2467" s="5"/>
      <c r="AQ2467" s="5"/>
      <c r="AR2467" s="5" t="s">
        <v>2910</v>
      </c>
    </row>
    <row r="2468" spans="1:44">
      <c r="A2468" s="5" t="s">
        <v>1490</v>
      </c>
      <c r="B2468" s="5" t="s">
        <v>1489</v>
      </c>
      <c r="C2468" s="5" t="s">
        <v>1720</v>
      </c>
      <c r="D2468" s="5">
        <v>2012</v>
      </c>
      <c r="E2468" s="5" t="s">
        <v>1719</v>
      </c>
      <c r="F2468" s="5" t="s">
        <v>66</v>
      </c>
      <c r="G2468" s="5">
        <v>27.300999999999998</v>
      </c>
      <c r="H2468" s="5">
        <v>-97.409000000000006</v>
      </c>
      <c r="I2468" s="5" t="s">
        <v>96</v>
      </c>
      <c r="J2468" s="5" t="s">
        <v>217</v>
      </c>
      <c r="K2468" s="5" t="s">
        <v>217</v>
      </c>
      <c r="L2468" s="5" t="s">
        <v>57</v>
      </c>
      <c r="M2468" s="5" t="s">
        <v>57</v>
      </c>
      <c r="N2468" s="5" t="s">
        <v>57</v>
      </c>
      <c r="O2468" s="5">
        <v>692</v>
      </c>
      <c r="P2468" s="5"/>
      <c r="Q2468" s="5"/>
      <c r="R2468" s="5"/>
      <c r="S2468" s="5">
        <v>2</v>
      </c>
      <c r="T2468" s="5"/>
      <c r="U2468" s="5"/>
      <c r="V2468" s="5">
        <v>2.21</v>
      </c>
      <c r="W2468" s="5">
        <v>1.07</v>
      </c>
      <c r="X2468" s="5"/>
      <c r="Y2468" s="5"/>
      <c r="Z2468" s="5"/>
      <c r="AA2468" s="5"/>
      <c r="AB2468" s="5"/>
      <c r="AC2468" s="5"/>
      <c r="AD2468" s="5"/>
      <c r="AE2468" s="5"/>
      <c r="AF2468" s="5"/>
      <c r="AG2468" s="5"/>
      <c r="AH2468" s="5"/>
      <c r="AI2468" s="5"/>
      <c r="AJ2468" s="5"/>
      <c r="AK2468" s="5"/>
      <c r="AL2468" s="5"/>
      <c r="AM2468" s="5">
        <v>2</v>
      </c>
      <c r="AN2468" s="5"/>
      <c r="AO2468" s="5">
        <f t="shared" si="52"/>
        <v>1.0695708199810197</v>
      </c>
      <c r="AP2468" s="5"/>
      <c r="AQ2468" s="5"/>
      <c r="AR2468" s="5" t="s">
        <v>2910</v>
      </c>
    </row>
    <row r="2469" spans="1:44">
      <c r="A2469" s="5" t="s">
        <v>1490</v>
      </c>
      <c r="B2469" s="5" t="s">
        <v>1489</v>
      </c>
      <c r="C2469" s="5" t="s">
        <v>1720</v>
      </c>
      <c r="D2469" s="5">
        <v>2012</v>
      </c>
      <c r="E2469" s="5" t="s">
        <v>1719</v>
      </c>
      <c r="F2469" s="5" t="s">
        <v>66</v>
      </c>
      <c r="G2469" s="5">
        <v>27.300999999999998</v>
      </c>
      <c r="H2469" s="5">
        <v>-97.409000000000006</v>
      </c>
      <c r="I2469" s="5" t="s">
        <v>96</v>
      </c>
      <c r="J2469" s="5" t="s">
        <v>217</v>
      </c>
      <c r="K2469" s="5" t="s">
        <v>217</v>
      </c>
      <c r="L2469" s="5" t="s">
        <v>57</v>
      </c>
      <c r="M2469" s="5" t="s">
        <v>57</v>
      </c>
      <c r="N2469" s="5" t="s">
        <v>57</v>
      </c>
      <c r="O2469" s="5">
        <v>693</v>
      </c>
      <c r="P2469" s="5"/>
      <c r="Q2469" s="5"/>
      <c r="R2469" s="5"/>
      <c r="S2469" s="5">
        <v>2</v>
      </c>
      <c r="T2469" s="5"/>
      <c r="U2469" s="5"/>
      <c r="V2469" s="5">
        <v>2.33</v>
      </c>
      <c r="W2469" s="5">
        <v>1.1299999999999999</v>
      </c>
      <c r="X2469" s="5"/>
      <c r="Y2469" s="5"/>
      <c r="Z2469" s="5"/>
      <c r="AA2469" s="5"/>
      <c r="AB2469" s="5"/>
      <c r="AC2469" s="5"/>
      <c r="AD2469" s="5"/>
      <c r="AE2469" s="5"/>
      <c r="AF2469" s="5"/>
      <c r="AG2469" s="5"/>
      <c r="AH2469" s="5"/>
      <c r="AI2469" s="5"/>
      <c r="AJ2469" s="5"/>
      <c r="AK2469" s="5"/>
      <c r="AL2469" s="5"/>
      <c r="AM2469" s="5">
        <v>2</v>
      </c>
      <c r="AN2469" s="5"/>
      <c r="AO2469" s="5">
        <f t="shared" si="52"/>
        <v>1.053480307197515</v>
      </c>
      <c r="AP2469" s="5"/>
      <c r="AQ2469" s="5"/>
      <c r="AR2469" s="5" t="s">
        <v>2910</v>
      </c>
    </row>
    <row r="2470" spans="1:44">
      <c r="A2470" s="5" t="s">
        <v>1490</v>
      </c>
      <c r="B2470" s="5" t="s">
        <v>1489</v>
      </c>
      <c r="C2470" s="5" t="s">
        <v>1720</v>
      </c>
      <c r="D2470" s="5">
        <v>2012</v>
      </c>
      <c r="E2470" s="5" t="s">
        <v>1719</v>
      </c>
      <c r="F2470" s="5" t="s">
        <v>66</v>
      </c>
      <c r="G2470" s="5">
        <v>27.300999999999998</v>
      </c>
      <c r="H2470" s="5">
        <v>-97.409000000000006</v>
      </c>
      <c r="I2470" s="5" t="s">
        <v>96</v>
      </c>
      <c r="J2470" s="5" t="s">
        <v>217</v>
      </c>
      <c r="K2470" s="5" t="s">
        <v>217</v>
      </c>
      <c r="L2470" s="5" t="s">
        <v>57</v>
      </c>
      <c r="M2470" s="5" t="s">
        <v>57</v>
      </c>
      <c r="N2470" s="5" t="s">
        <v>57</v>
      </c>
      <c r="O2470" s="5">
        <v>694</v>
      </c>
      <c r="P2470" s="5"/>
      <c r="Q2470" s="5"/>
      <c r="R2470" s="5"/>
      <c r="S2470" s="5">
        <v>2</v>
      </c>
      <c r="T2470" s="5"/>
      <c r="U2470" s="5"/>
      <c r="V2470" s="5">
        <v>2.77</v>
      </c>
      <c r="W2470" s="5">
        <v>1.35</v>
      </c>
      <c r="X2470" s="5"/>
      <c r="Y2470" s="5"/>
      <c r="Z2470" s="5"/>
      <c r="AA2470" s="5"/>
      <c r="AB2470" s="5"/>
      <c r="AC2470" s="5"/>
      <c r="AD2470" s="5"/>
      <c r="AE2470" s="5"/>
      <c r="AF2470" s="5"/>
      <c r="AG2470" s="5"/>
      <c r="AH2470" s="5"/>
      <c r="AI2470" s="5"/>
      <c r="AJ2470" s="5"/>
      <c r="AK2470" s="5"/>
      <c r="AL2470" s="5"/>
      <c r="AM2470" s="5">
        <v>2</v>
      </c>
      <c r="AN2470" s="5"/>
      <c r="AO2470" s="5">
        <f t="shared" si="52"/>
        <v>0.99652523161956796</v>
      </c>
      <c r="AP2470" s="5"/>
      <c r="AQ2470" s="5"/>
      <c r="AR2470" s="5" t="s">
        <v>2910</v>
      </c>
    </row>
    <row r="2471" spans="1:44">
      <c r="A2471" t="s">
        <v>1490</v>
      </c>
      <c r="B2471" t="s">
        <v>1489</v>
      </c>
      <c r="C2471" t="s">
        <v>1691</v>
      </c>
      <c r="D2471" s="5">
        <v>2012</v>
      </c>
      <c r="E2471" t="s">
        <v>1714</v>
      </c>
      <c r="F2471" t="s">
        <v>51</v>
      </c>
      <c r="G2471">
        <v>-25.745100000000001</v>
      </c>
      <c r="H2471">
        <v>114.08416</v>
      </c>
      <c r="I2471" t="s">
        <v>156</v>
      </c>
      <c r="J2471" t="s">
        <v>49</v>
      </c>
      <c r="K2471" t="s">
        <v>2922</v>
      </c>
      <c r="L2471" s="5" t="s">
        <v>57</v>
      </c>
      <c r="M2471" s="5" t="s">
        <v>57</v>
      </c>
      <c r="N2471" s="5" t="s">
        <v>57</v>
      </c>
      <c r="O2471">
        <v>673</v>
      </c>
      <c r="S2471">
        <v>54.5</v>
      </c>
      <c r="T2471">
        <v>538.11</v>
      </c>
      <c r="U2471">
        <v>11.47</v>
      </c>
      <c r="V2471">
        <v>115.42</v>
      </c>
      <c r="W2471">
        <v>2.59</v>
      </c>
      <c r="X2471">
        <v>422.7</v>
      </c>
      <c r="Y2471">
        <v>8.89</v>
      </c>
      <c r="Z2471">
        <f>SUM(AA2471:AB2471)</f>
        <v>130.59699999999998</v>
      </c>
      <c r="AA2471">
        <v>17.669899999999998</v>
      </c>
      <c r="AB2471">
        <v>112.9271</v>
      </c>
      <c r="AC2471">
        <f>SUM(AD2471:AE2471)</f>
        <v>282.3503</v>
      </c>
      <c r="AD2471">
        <v>50.009700000000002</v>
      </c>
      <c r="AE2471">
        <v>232.34059999999999</v>
      </c>
      <c r="AF2471">
        <f>SUM(AG2471:AH2471)</f>
        <v>461.66659440000001</v>
      </c>
      <c r="AG2471">
        <v>100.0726165</v>
      </c>
      <c r="AH2471">
        <v>361.59397790000003</v>
      </c>
      <c r="AM2471">
        <v>54.5</v>
      </c>
      <c r="AO2471">
        <v>0.86</v>
      </c>
    </row>
    <row r="2472" spans="1:44">
      <c r="A2472" t="s">
        <v>1490</v>
      </c>
      <c r="B2472" t="s">
        <v>1489</v>
      </c>
      <c r="C2472" t="s">
        <v>1691</v>
      </c>
      <c r="D2472" s="5">
        <v>2012</v>
      </c>
      <c r="E2472" t="s">
        <v>1690</v>
      </c>
      <c r="F2472" t="s">
        <v>51</v>
      </c>
      <c r="G2472">
        <v>-25.745100000000001</v>
      </c>
      <c r="H2472">
        <v>114.08416</v>
      </c>
      <c r="I2472" t="s">
        <v>156</v>
      </c>
      <c r="J2472" t="s">
        <v>49</v>
      </c>
      <c r="K2472" t="s">
        <v>2922</v>
      </c>
      <c r="L2472" s="5" t="s">
        <v>57</v>
      </c>
      <c r="M2472" s="5" t="s">
        <v>57</v>
      </c>
      <c r="N2472" s="5" t="s">
        <v>57</v>
      </c>
      <c r="O2472">
        <v>446</v>
      </c>
      <c r="S2472">
        <v>5</v>
      </c>
      <c r="T2472">
        <v>58.07</v>
      </c>
      <c r="U2472">
        <v>10.49</v>
      </c>
      <c r="V2472">
        <v>3.26</v>
      </c>
      <c r="W2472">
        <v>0.59</v>
      </c>
      <c r="X2472">
        <v>54.81</v>
      </c>
      <c r="Y2472">
        <v>9.91</v>
      </c>
      <c r="AM2472">
        <v>5</v>
      </c>
      <c r="AN2472">
        <v>44.019029670000002</v>
      </c>
      <c r="AO2472">
        <v>1.1100000000000001</v>
      </c>
    </row>
    <row r="2473" spans="1:44">
      <c r="A2473" s="5" t="s">
        <v>1490</v>
      </c>
      <c r="B2473" s="5" t="s">
        <v>1489</v>
      </c>
      <c r="C2473" s="5" t="s">
        <v>1687</v>
      </c>
      <c r="D2473" s="5">
        <v>2012</v>
      </c>
      <c r="E2473" s="5" t="s">
        <v>1689</v>
      </c>
      <c r="F2473" s="5" t="s">
        <v>51</v>
      </c>
      <c r="G2473" s="5">
        <v>-35.25</v>
      </c>
      <c r="H2473" s="5">
        <v>150.48333299999999</v>
      </c>
      <c r="I2473" s="5" t="s">
        <v>88</v>
      </c>
      <c r="J2473" s="5" t="s">
        <v>412</v>
      </c>
      <c r="K2473" t="s">
        <v>2922</v>
      </c>
      <c r="L2473" s="5" t="s">
        <v>57</v>
      </c>
      <c r="M2473" s="5" t="s">
        <v>57</v>
      </c>
      <c r="N2473" s="5" t="s">
        <v>57</v>
      </c>
      <c r="O2473" s="5">
        <v>452</v>
      </c>
      <c r="P2473" s="5"/>
      <c r="Q2473" s="5"/>
      <c r="R2473" s="5"/>
      <c r="S2473" s="5">
        <v>2</v>
      </c>
      <c r="T2473" s="5"/>
      <c r="U2473" s="5"/>
      <c r="V2473" s="5">
        <v>0.15</v>
      </c>
      <c r="W2473" s="5">
        <v>7.0000000000000007E-2</v>
      </c>
      <c r="X2473" s="5"/>
      <c r="Y2473" s="5"/>
      <c r="Z2473" s="5"/>
      <c r="AA2473" s="5"/>
      <c r="AB2473" s="5"/>
      <c r="AC2473" s="5"/>
      <c r="AD2473" s="5"/>
      <c r="AE2473" s="5"/>
      <c r="AF2473" s="5"/>
      <c r="AG2473" s="5"/>
      <c r="AH2473" s="5"/>
      <c r="AI2473" s="5"/>
      <c r="AJ2473" s="5"/>
      <c r="AK2473" s="5"/>
      <c r="AL2473" s="5"/>
      <c r="AM2473" s="5">
        <v>2</v>
      </c>
      <c r="AN2473" s="5"/>
      <c r="AO2473" s="5">
        <f>1.44279*0.83407^W2473</f>
        <v>1.4245814948270616</v>
      </c>
      <c r="AP2473" s="5"/>
      <c r="AQ2473" s="5"/>
      <c r="AR2473" s="5" t="s">
        <v>2910</v>
      </c>
    </row>
    <row r="2474" spans="1:44">
      <c r="A2474" s="5" t="s">
        <v>1490</v>
      </c>
      <c r="B2474" s="5" t="s">
        <v>1489</v>
      </c>
      <c r="C2474" s="5" t="s">
        <v>1687</v>
      </c>
      <c r="D2474" s="5">
        <v>2012</v>
      </c>
      <c r="E2474" s="5" t="s">
        <v>1688</v>
      </c>
      <c r="F2474" s="5" t="s">
        <v>51</v>
      </c>
      <c r="G2474" s="5">
        <v>-34.049999999999997</v>
      </c>
      <c r="H2474" s="5">
        <v>151.13333299999999</v>
      </c>
      <c r="I2474" s="5" t="s">
        <v>88</v>
      </c>
      <c r="J2474" s="5" t="s">
        <v>412</v>
      </c>
      <c r="K2474" t="s">
        <v>2922</v>
      </c>
      <c r="L2474" s="5" t="s">
        <v>57</v>
      </c>
      <c r="M2474" s="5" t="s">
        <v>57</v>
      </c>
      <c r="N2474" s="5" t="s">
        <v>57</v>
      </c>
      <c r="O2474" s="5">
        <v>454</v>
      </c>
      <c r="P2474" s="5"/>
      <c r="Q2474" s="5"/>
      <c r="R2474" s="5"/>
      <c r="S2474" s="5">
        <v>2</v>
      </c>
      <c r="T2474" s="5"/>
      <c r="U2474" s="5"/>
      <c r="V2474" s="5">
        <v>1.38</v>
      </c>
      <c r="W2474" s="5">
        <v>0.63</v>
      </c>
      <c r="X2474" s="5"/>
      <c r="Y2474" s="5"/>
      <c r="Z2474" s="5"/>
      <c r="AA2474" s="5"/>
      <c r="AB2474" s="5"/>
      <c r="AC2474" s="5"/>
      <c r="AD2474" s="5"/>
      <c r="AE2474" s="5"/>
      <c r="AF2474" s="5"/>
      <c r="AG2474" s="5"/>
      <c r="AH2474" s="5"/>
      <c r="AI2474" s="5"/>
      <c r="AJ2474" s="5"/>
      <c r="AK2474" s="5"/>
      <c r="AL2474" s="5"/>
      <c r="AM2474" s="5">
        <v>2</v>
      </c>
      <c r="AN2474" s="5"/>
      <c r="AO2474" s="5">
        <f>1.44279*0.83407^W2474</f>
        <v>1.2869471100815393</v>
      </c>
      <c r="AP2474" s="5"/>
      <c r="AQ2474" s="5"/>
      <c r="AR2474" s="5" t="s">
        <v>2910</v>
      </c>
    </row>
    <row r="2475" spans="1:44">
      <c r="A2475" s="5" t="s">
        <v>1490</v>
      </c>
      <c r="B2475" s="5" t="s">
        <v>1489</v>
      </c>
      <c r="C2475" s="5" t="s">
        <v>1687</v>
      </c>
      <c r="D2475" s="5">
        <v>2012</v>
      </c>
      <c r="E2475" s="5" t="s">
        <v>1686</v>
      </c>
      <c r="F2475" s="5" t="s">
        <v>51</v>
      </c>
      <c r="G2475" s="5">
        <v>-33.583333000000003</v>
      </c>
      <c r="H2475" s="5">
        <v>151.26666700000001</v>
      </c>
      <c r="I2475" s="5" t="s">
        <v>88</v>
      </c>
      <c r="J2475" s="5" t="s">
        <v>412</v>
      </c>
      <c r="K2475" t="s">
        <v>2922</v>
      </c>
      <c r="L2475" s="5" t="s">
        <v>57</v>
      </c>
      <c r="M2475" s="5" t="s">
        <v>57</v>
      </c>
      <c r="N2475" s="5" t="s">
        <v>57</v>
      </c>
      <c r="O2475" s="5">
        <v>456</v>
      </c>
      <c r="P2475" s="5"/>
      <c r="Q2475" s="5"/>
      <c r="R2475" s="5"/>
      <c r="S2475" s="5">
        <v>2</v>
      </c>
      <c r="T2475" s="5"/>
      <c r="U2475" s="5"/>
      <c r="V2475" s="5">
        <v>0.97</v>
      </c>
      <c r="W2475" s="5">
        <v>0.44</v>
      </c>
      <c r="X2475" s="5"/>
      <c r="Y2475" s="5"/>
      <c r="Z2475" s="5"/>
      <c r="AA2475" s="5"/>
      <c r="AB2475" s="5"/>
      <c r="AC2475" s="5"/>
      <c r="AD2475" s="5"/>
      <c r="AE2475" s="5"/>
      <c r="AF2475" s="5"/>
      <c r="AG2475" s="5"/>
      <c r="AH2475" s="5"/>
      <c r="AI2475" s="5"/>
      <c r="AJ2475" s="5"/>
      <c r="AK2475" s="5"/>
      <c r="AL2475" s="5"/>
      <c r="AM2475" s="5">
        <v>2</v>
      </c>
      <c r="AN2475" s="5"/>
      <c r="AO2475" s="5">
        <f>1.44279*0.83407^W2475</f>
        <v>1.332085876980126</v>
      </c>
      <c r="AP2475" s="5"/>
      <c r="AQ2475" s="5"/>
      <c r="AR2475" s="5" t="s">
        <v>2910</v>
      </c>
    </row>
    <row r="2476" spans="1:44">
      <c r="A2476" s="5" t="s">
        <v>1490</v>
      </c>
      <c r="B2476" s="5" t="s">
        <v>1489</v>
      </c>
      <c r="C2476" s="5" t="s">
        <v>1670</v>
      </c>
      <c r="D2476" s="5">
        <v>2012</v>
      </c>
      <c r="E2476" s="5" t="s">
        <v>1669</v>
      </c>
      <c r="F2476" s="5" t="s">
        <v>167</v>
      </c>
      <c r="G2476" s="5">
        <v>44.677700000000002</v>
      </c>
      <c r="H2476" s="5">
        <v>-1.6666700000000001</v>
      </c>
      <c r="I2476" s="5" t="s">
        <v>88</v>
      </c>
      <c r="J2476" s="5" t="s">
        <v>95</v>
      </c>
      <c r="K2476" t="s">
        <v>2925</v>
      </c>
      <c r="L2476" s="5" t="s">
        <v>57</v>
      </c>
      <c r="M2476" s="5" t="s">
        <v>57</v>
      </c>
      <c r="N2476" s="5" t="s">
        <v>57</v>
      </c>
      <c r="O2476" s="5">
        <v>492</v>
      </c>
      <c r="P2476" s="5"/>
      <c r="Q2476" s="5"/>
      <c r="R2476" s="5"/>
      <c r="S2476" s="5">
        <v>8</v>
      </c>
      <c r="T2476" s="5"/>
      <c r="U2476" s="5"/>
      <c r="V2476" s="5">
        <v>12.34</v>
      </c>
      <c r="W2476" s="5">
        <v>1.41</v>
      </c>
      <c r="X2476" s="5"/>
      <c r="Y2476" s="5"/>
      <c r="Z2476" s="5"/>
      <c r="AA2476" s="5"/>
      <c r="AB2476" s="5"/>
      <c r="AC2476" s="5"/>
      <c r="AD2476" s="5"/>
      <c r="AE2476" s="5"/>
      <c r="AF2476" s="5"/>
      <c r="AG2476" s="5"/>
      <c r="AH2476" s="5"/>
      <c r="AI2476" s="5"/>
      <c r="AJ2476" s="5"/>
      <c r="AK2476" s="5"/>
      <c r="AL2476" s="5"/>
      <c r="AM2476" s="5">
        <v>8</v>
      </c>
      <c r="AN2476" s="5"/>
      <c r="AO2476" s="5">
        <f>1.44279*0.83407^W2476</f>
        <v>1.1171169708657958</v>
      </c>
      <c r="AP2476" s="5"/>
      <c r="AQ2476" s="5"/>
      <c r="AR2476" s="5" t="s">
        <v>2910</v>
      </c>
    </row>
    <row r="2477" spans="1:44">
      <c r="A2477" t="s">
        <v>1490</v>
      </c>
      <c r="B2477" t="s">
        <v>1489</v>
      </c>
      <c r="C2477" t="s">
        <v>1648</v>
      </c>
      <c r="D2477" s="5">
        <v>2012</v>
      </c>
      <c r="E2477" t="s">
        <v>1647</v>
      </c>
      <c r="F2477" t="s">
        <v>66</v>
      </c>
      <c r="G2477">
        <v>37.212611109999997</v>
      </c>
      <c r="H2477">
        <v>-75.603944440000006</v>
      </c>
      <c r="I2477" t="s">
        <v>96</v>
      </c>
      <c r="J2477" t="s">
        <v>95</v>
      </c>
      <c r="K2477" s="5" t="s">
        <v>2925</v>
      </c>
      <c r="L2477" t="s">
        <v>57</v>
      </c>
      <c r="M2477" t="s">
        <v>57</v>
      </c>
      <c r="N2477" t="s">
        <v>57</v>
      </c>
      <c r="O2477">
        <v>522</v>
      </c>
      <c r="S2477">
        <v>15</v>
      </c>
      <c r="V2477">
        <v>0.46</v>
      </c>
      <c r="W2477">
        <v>0.02</v>
      </c>
      <c r="AM2477">
        <v>15</v>
      </c>
      <c r="AO2477">
        <v>1.7</v>
      </c>
      <c r="AP2477">
        <v>20.73</v>
      </c>
    </row>
    <row r="2478" spans="1:44">
      <c r="A2478" s="5" t="s">
        <v>1490</v>
      </c>
      <c r="B2478" s="5" t="s">
        <v>1489</v>
      </c>
      <c r="C2478" s="5" t="s">
        <v>1646</v>
      </c>
      <c r="D2478" s="5">
        <v>2012</v>
      </c>
      <c r="E2478" s="5" t="s">
        <v>1508</v>
      </c>
      <c r="F2478" s="5" t="s">
        <v>228</v>
      </c>
      <c r="G2478" s="5">
        <v>8.0500000000000007</v>
      </c>
      <c r="H2478" s="5">
        <v>98.416700000000006</v>
      </c>
      <c r="I2478" s="5" t="s">
        <v>88</v>
      </c>
      <c r="J2478" s="5" t="s">
        <v>155</v>
      </c>
      <c r="K2478" s="5" t="s">
        <v>2923</v>
      </c>
      <c r="L2478" s="5" t="s">
        <v>57</v>
      </c>
      <c r="M2478" s="5" t="s">
        <v>57</v>
      </c>
      <c r="N2478" s="5" t="s">
        <v>57</v>
      </c>
      <c r="O2478" s="5">
        <v>525</v>
      </c>
      <c r="P2478" s="5"/>
      <c r="Q2478" s="5"/>
      <c r="R2478" s="5"/>
      <c r="S2478" s="5">
        <v>16</v>
      </c>
      <c r="T2478" s="5"/>
      <c r="U2478" s="5"/>
      <c r="V2478" s="5">
        <v>34.35</v>
      </c>
      <c r="W2478" s="5">
        <v>1.97</v>
      </c>
      <c r="X2478" s="5"/>
      <c r="Y2478" s="5"/>
      <c r="Z2478" s="5"/>
      <c r="AA2478" s="5"/>
      <c r="AB2478" s="5"/>
      <c r="AC2478" s="5"/>
      <c r="AD2478" s="5"/>
      <c r="AE2478" s="5"/>
      <c r="AF2478" s="5"/>
      <c r="AG2478" s="5"/>
      <c r="AH2478" s="5"/>
      <c r="AI2478" s="5"/>
      <c r="AJ2478" s="5"/>
      <c r="AK2478" s="5"/>
      <c r="AL2478" s="5"/>
      <c r="AM2478" s="5">
        <v>16</v>
      </c>
      <c r="AN2478" s="5"/>
      <c r="AO2478" s="5">
        <f>1.44279*0.83407^W2478</f>
        <v>1.0091879351930697</v>
      </c>
      <c r="AP2478" s="5">
        <v>55.25</v>
      </c>
      <c r="AQ2478" s="5"/>
      <c r="AR2478" s="5" t="s">
        <v>2910</v>
      </c>
    </row>
    <row r="2479" spans="1:44">
      <c r="A2479" s="5" t="s">
        <v>1490</v>
      </c>
      <c r="B2479" s="5" t="s">
        <v>1489</v>
      </c>
      <c r="C2479" s="5" t="s">
        <v>1643</v>
      </c>
      <c r="D2479" s="5">
        <v>2012</v>
      </c>
      <c r="E2479" s="5" t="s">
        <v>1642</v>
      </c>
      <c r="F2479" s="5" t="s">
        <v>66</v>
      </c>
      <c r="G2479" s="5">
        <v>37.239195000000002</v>
      </c>
      <c r="H2479" s="5">
        <v>-75.861174000000005</v>
      </c>
      <c r="I2479" s="5" t="s">
        <v>96</v>
      </c>
      <c r="J2479" s="5" t="s">
        <v>95</v>
      </c>
      <c r="K2479" s="5" t="s">
        <v>2925</v>
      </c>
      <c r="L2479" s="5" t="s">
        <v>57</v>
      </c>
      <c r="M2479" s="5" t="s">
        <v>57</v>
      </c>
      <c r="N2479" s="5" t="s">
        <v>57</v>
      </c>
      <c r="O2479" s="5">
        <v>539</v>
      </c>
      <c r="P2479" s="5"/>
      <c r="Q2479" s="5"/>
      <c r="R2479" s="5"/>
      <c r="S2479" s="5">
        <v>5</v>
      </c>
      <c r="T2479" s="5"/>
      <c r="U2479" s="5"/>
      <c r="V2479" s="5">
        <v>1.65</v>
      </c>
      <c r="W2479" s="5">
        <v>0.32</v>
      </c>
      <c r="X2479" s="5"/>
      <c r="Y2479" s="5"/>
      <c r="Z2479" s="5"/>
      <c r="AA2479" s="5"/>
      <c r="AB2479" s="5"/>
      <c r="AC2479" s="5"/>
      <c r="AD2479" s="5"/>
      <c r="AE2479" s="5"/>
      <c r="AF2479" s="5"/>
      <c r="AG2479" s="5"/>
      <c r="AH2479" s="5"/>
      <c r="AI2479" s="5"/>
      <c r="AJ2479" s="5"/>
      <c r="AK2479" s="5"/>
      <c r="AL2479" s="5"/>
      <c r="AM2479" s="5">
        <v>5</v>
      </c>
      <c r="AN2479" s="5"/>
      <c r="AO2479" s="5">
        <f>1.40155*0.77675^W2479</f>
        <v>1.2927025322893861</v>
      </c>
      <c r="AP2479" s="5">
        <v>43.26</v>
      </c>
      <c r="AQ2479" s="5"/>
      <c r="AR2479" s="5" t="s">
        <v>2910</v>
      </c>
    </row>
    <row r="2480" spans="1:44">
      <c r="A2480" t="s">
        <v>1490</v>
      </c>
      <c r="B2480" t="s">
        <v>1489</v>
      </c>
      <c r="C2480" t="s">
        <v>1643</v>
      </c>
      <c r="D2480" s="5">
        <v>2012</v>
      </c>
      <c r="E2480" t="s">
        <v>1642</v>
      </c>
      <c r="F2480" t="s">
        <v>66</v>
      </c>
      <c r="G2480">
        <v>37.240003999999999</v>
      </c>
      <c r="H2480">
        <v>-75.857643999999993</v>
      </c>
      <c r="I2480" t="s">
        <v>96</v>
      </c>
      <c r="J2480" t="s">
        <v>95</v>
      </c>
      <c r="K2480" s="5" t="s">
        <v>2925</v>
      </c>
      <c r="L2480" t="s">
        <v>57</v>
      </c>
      <c r="M2480" t="s">
        <v>57</v>
      </c>
      <c r="N2480" t="s">
        <v>57</v>
      </c>
      <c r="O2480">
        <v>540</v>
      </c>
      <c r="S2480">
        <v>5</v>
      </c>
      <c r="V2480">
        <v>1.03</v>
      </c>
      <c r="W2480">
        <v>0.17</v>
      </c>
      <c r="AM2480">
        <v>5</v>
      </c>
      <c r="AO2480">
        <v>1.2</v>
      </c>
      <c r="AP2480">
        <v>33.35</v>
      </c>
    </row>
    <row r="2481" spans="1:44">
      <c r="A2481" t="s">
        <v>1490</v>
      </c>
      <c r="B2481" t="s">
        <v>1489</v>
      </c>
      <c r="C2481" t="s">
        <v>1643</v>
      </c>
      <c r="D2481" s="5">
        <v>2012</v>
      </c>
      <c r="E2481" t="s">
        <v>1642</v>
      </c>
      <c r="F2481" t="s">
        <v>66</v>
      </c>
      <c r="G2481">
        <v>37.271822999999998</v>
      </c>
      <c r="H2481">
        <v>-75.822057999999998</v>
      </c>
      <c r="I2481" t="s">
        <v>96</v>
      </c>
      <c r="J2481" t="s">
        <v>95</v>
      </c>
      <c r="K2481" s="5" t="s">
        <v>2925</v>
      </c>
      <c r="L2481" t="s">
        <v>57</v>
      </c>
      <c r="M2481" t="s">
        <v>57</v>
      </c>
      <c r="N2481" t="s">
        <v>57</v>
      </c>
      <c r="O2481">
        <v>541</v>
      </c>
      <c r="S2481">
        <v>5</v>
      </c>
      <c r="V2481">
        <v>1.87</v>
      </c>
      <c r="W2481">
        <v>0.27</v>
      </c>
      <c r="AM2481">
        <v>5</v>
      </c>
      <c r="AO2481">
        <v>1.41</v>
      </c>
      <c r="AP2481">
        <v>43.25</v>
      </c>
    </row>
    <row r="2482" spans="1:44">
      <c r="A2482" t="s">
        <v>1490</v>
      </c>
      <c r="B2482" t="s">
        <v>1489</v>
      </c>
      <c r="C2482" t="s">
        <v>1643</v>
      </c>
      <c r="D2482" s="5">
        <v>2012</v>
      </c>
      <c r="E2482" t="s">
        <v>1642</v>
      </c>
      <c r="F2482" t="s">
        <v>66</v>
      </c>
      <c r="G2482">
        <v>37.269897</v>
      </c>
      <c r="H2482">
        <v>-75.824191999999996</v>
      </c>
      <c r="I2482" t="s">
        <v>96</v>
      </c>
      <c r="J2482" t="s">
        <v>95</v>
      </c>
      <c r="K2482" s="5" t="s">
        <v>2925</v>
      </c>
      <c r="L2482" t="s">
        <v>57</v>
      </c>
      <c r="M2482" t="s">
        <v>57</v>
      </c>
      <c r="N2482" t="s">
        <v>57</v>
      </c>
      <c r="O2482">
        <v>542</v>
      </c>
      <c r="S2482">
        <v>5</v>
      </c>
      <c r="V2482">
        <v>0.99</v>
      </c>
      <c r="W2482">
        <v>0.15</v>
      </c>
      <c r="AM2482">
        <v>5</v>
      </c>
      <c r="AO2482">
        <v>1.31</v>
      </c>
      <c r="AP2482">
        <v>37.159999999999997</v>
      </c>
    </row>
    <row r="2483" spans="1:44">
      <c r="A2483" s="5" t="s">
        <v>1490</v>
      </c>
      <c r="B2483" s="5" t="s">
        <v>1489</v>
      </c>
      <c r="C2483" s="5" t="s">
        <v>1639</v>
      </c>
      <c r="D2483" s="5">
        <v>2012</v>
      </c>
      <c r="E2483" s="5" t="s">
        <v>1638</v>
      </c>
      <c r="F2483" s="5" t="s">
        <v>66</v>
      </c>
      <c r="G2483" s="5">
        <v>44.618749999999999</v>
      </c>
      <c r="H2483" s="5">
        <v>-124.03077999999999</v>
      </c>
      <c r="I2483" s="5" t="s">
        <v>2912</v>
      </c>
      <c r="J2483" s="5" t="s">
        <v>64</v>
      </c>
      <c r="K2483" s="5" t="s">
        <v>2924</v>
      </c>
      <c r="L2483" s="5" t="s">
        <v>57</v>
      </c>
      <c r="M2483" s="5" t="s">
        <v>57</v>
      </c>
      <c r="N2483" s="5" t="s">
        <v>57</v>
      </c>
      <c r="O2483" s="5">
        <v>553</v>
      </c>
      <c r="P2483" s="5"/>
      <c r="Q2483" s="5"/>
      <c r="R2483" s="5"/>
      <c r="S2483" s="5">
        <v>20</v>
      </c>
      <c r="T2483" s="5"/>
      <c r="U2483" s="5"/>
      <c r="V2483" s="5">
        <v>30.1</v>
      </c>
      <c r="W2483" s="5">
        <v>1.38</v>
      </c>
      <c r="X2483" s="5"/>
      <c r="Y2483" s="5"/>
      <c r="Z2483" s="5"/>
      <c r="AA2483" s="5">
        <v>22.439589900000001</v>
      </c>
      <c r="AB2483" s="5"/>
      <c r="AC2483" s="5"/>
      <c r="AD2483" s="5"/>
      <c r="AE2483" s="5"/>
      <c r="AF2483" s="5"/>
      <c r="AG2483" s="5"/>
      <c r="AH2483" s="5"/>
      <c r="AI2483" s="5"/>
      <c r="AJ2483" s="5"/>
      <c r="AK2483" s="5"/>
      <c r="AL2483" s="5"/>
      <c r="AM2483" s="5">
        <v>20</v>
      </c>
      <c r="AN2483" s="5"/>
      <c r="AO2483" s="5">
        <f>1.37689*0.89689^W2483</f>
        <v>1.1848934989560957</v>
      </c>
      <c r="AP2483" s="5"/>
      <c r="AQ2483" s="5"/>
      <c r="AR2483" s="5" t="s">
        <v>2910</v>
      </c>
    </row>
    <row r="2484" spans="1:44">
      <c r="A2484" s="5" t="s">
        <v>1490</v>
      </c>
      <c r="B2484" s="5" t="s">
        <v>1489</v>
      </c>
      <c r="C2484" s="5" t="s">
        <v>1639</v>
      </c>
      <c r="D2484" s="5">
        <v>2012</v>
      </c>
      <c r="E2484" s="5" t="s">
        <v>1638</v>
      </c>
      <c r="F2484" s="5" t="s">
        <v>66</v>
      </c>
      <c r="G2484" s="5">
        <v>44.618749999999999</v>
      </c>
      <c r="H2484" s="5">
        <v>-124.03077999999999</v>
      </c>
      <c r="I2484" s="5" t="s">
        <v>2912</v>
      </c>
      <c r="J2484" s="5" t="s">
        <v>64</v>
      </c>
      <c r="K2484" s="5" t="s">
        <v>2924</v>
      </c>
      <c r="L2484" s="5" t="s">
        <v>57</v>
      </c>
      <c r="M2484" s="5" t="s">
        <v>57</v>
      </c>
      <c r="N2484" s="5" t="s">
        <v>57</v>
      </c>
      <c r="O2484" s="5">
        <v>554</v>
      </c>
      <c r="P2484" s="5"/>
      <c r="Q2484" s="5"/>
      <c r="R2484" s="5"/>
      <c r="S2484" s="5">
        <v>20</v>
      </c>
      <c r="T2484" s="5"/>
      <c r="U2484" s="5"/>
      <c r="V2484" s="5">
        <v>23.34</v>
      </c>
      <c r="W2484" s="5">
        <v>1.07</v>
      </c>
      <c r="X2484" s="5"/>
      <c r="Y2484" s="5"/>
      <c r="Z2484" s="5"/>
      <c r="AA2484" s="5">
        <v>17.0149431</v>
      </c>
      <c r="AB2484" s="5"/>
      <c r="AC2484" s="5"/>
      <c r="AD2484" s="5"/>
      <c r="AE2484" s="5"/>
      <c r="AF2484" s="5"/>
      <c r="AG2484" s="5"/>
      <c r="AH2484" s="5"/>
      <c r="AI2484" s="5"/>
      <c r="AJ2484" s="5"/>
      <c r="AK2484" s="5"/>
      <c r="AL2484" s="5"/>
      <c r="AM2484" s="5">
        <v>20</v>
      </c>
      <c r="AN2484" s="5"/>
      <c r="AO2484" s="5">
        <f>1.37689*0.89689^W2484</f>
        <v>1.2255475619019669</v>
      </c>
      <c r="AP2484" s="5"/>
      <c r="AQ2484" s="5"/>
      <c r="AR2484" s="5" t="s">
        <v>2910</v>
      </c>
    </row>
    <row r="2485" spans="1:44">
      <c r="A2485" s="5" t="s">
        <v>1490</v>
      </c>
      <c r="B2485" s="5" t="s">
        <v>1489</v>
      </c>
      <c r="C2485" s="5" t="s">
        <v>1633</v>
      </c>
      <c r="D2485" s="5">
        <v>2012</v>
      </c>
      <c r="E2485" s="5" t="s">
        <v>1632</v>
      </c>
      <c r="F2485" s="5" t="s">
        <v>97</v>
      </c>
      <c r="G2485" s="5">
        <v>40.133299999999998</v>
      </c>
      <c r="H2485" s="5">
        <v>8.8332999999999995</v>
      </c>
      <c r="I2485" s="5" t="s">
        <v>88</v>
      </c>
      <c r="J2485" s="5" t="s">
        <v>95</v>
      </c>
      <c r="K2485" t="s">
        <v>2925</v>
      </c>
      <c r="L2485" s="5" t="s">
        <v>57</v>
      </c>
      <c r="M2485" s="5" t="s">
        <v>57</v>
      </c>
      <c r="N2485" s="5" t="s">
        <v>57</v>
      </c>
      <c r="O2485" s="5">
        <v>558</v>
      </c>
      <c r="P2485" s="5"/>
      <c r="Q2485" s="5"/>
      <c r="R2485" s="5"/>
      <c r="S2485" s="5">
        <v>10</v>
      </c>
      <c r="T2485" s="5"/>
      <c r="U2485" s="5"/>
      <c r="V2485" s="5">
        <v>26.2</v>
      </c>
      <c r="W2485" s="5">
        <v>2.4</v>
      </c>
      <c r="X2485" s="5"/>
      <c r="Y2485" s="5"/>
      <c r="Z2485" s="5"/>
      <c r="AA2485" s="5"/>
      <c r="AB2485" s="5"/>
      <c r="AC2485" s="5"/>
      <c r="AD2485" s="5"/>
      <c r="AE2485" s="5"/>
      <c r="AF2485" s="5"/>
      <c r="AG2485" s="5"/>
      <c r="AH2485" s="5"/>
      <c r="AI2485" s="5"/>
      <c r="AJ2485" s="5"/>
      <c r="AK2485" s="5"/>
      <c r="AL2485" s="5"/>
      <c r="AM2485" s="5">
        <v>10</v>
      </c>
      <c r="AN2485" s="5"/>
      <c r="AO2485" s="5">
        <f>1.44279*0.83407^W2485</f>
        <v>0.93344584135327979</v>
      </c>
      <c r="AP2485" s="5"/>
      <c r="AQ2485" s="5"/>
      <c r="AR2485" s="5" t="s">
        <v>2910</v>
      </c>
    </row>
    <row r="2486" spans="1:44">
      <c r="A2486" s="5" t="s">
        <v>1490</v>
      </c>
      <c r="B2486" s="5" t="s">
        <v>1489</v>
      </c>
      <c r="C2486" s="5" t="s">
        <v>1633</v>
      </c>
      <c r="D2486" s="5">
        <v>2012</v>
      </c>
      <c r="E2486" s="5" t="s">
        <v>1632</v>
      </c>
      <c r="F2486" s="5" t="s">
        <v>97</v>
      </c>
      <c r="G2486" s="5">
        <v>40.133299999999998</v>
      </c>
      <c r="H2486" s="5">
        <v>8.8332999999999995</v>
      </c>
      <c r="I2486" s="5" t="s">
        <v>88</v>
      </c>
      <c r="J2486" s="5" t="s">
        <v>95</v>
      </c>
      <c r="K2486" t="s">
        <v>2925</v>
      </c>
      <c r="L2486" s="5" t="s">
        <v>57</v>
      </c>
      <c r="M2486" s="5" t="s">
        <v>57</v>
      </c>
      <c r="N2486" s="5" t="s">
        <v>57</v>
      </c>
      <c r="O2486" s="5">
        <v>559</v>
      </c>
      <c r="P2486" s="5"/>
      <c r="Q2486" s="5"/>
      <c r="R2486" s="5"/>
      <c r="S2486" s="5">
        <v>10</v>
      </c>
      <c r="T2486" s="5"/>
      <c r="U2486" s="5"/>
      <c r="V2486" s="5">
        <v>1.29</v>
      </c>
      <c r="W2486" s="5">
        <v>0.12</v>
      </c>
      <c r="X2486" s="5"/>
      <c r="Y2486" s="5"/>
      <c r="Z2486" s="5"/>
      <c r="AA2486" s="5"/>
      <c r="AB2486" s="5"/>
      <c r="AC2486" s="5"/>
      <c r="AD2486" s="5"/>
      <c r="AE2486" s="5"/>
      <c r="AF2486" s="5"/>
      <c r="AG2486" s="5"/>
      <c r="AH2486" s="5"/>
      <c r="AI2486" s="5"/>
      <c r="AJ2486" s="5"/>
      <c r="AK2486" s="5"/>
      <c r="AL2486" s="5"/>
      <c r="AM2486" s="5">
        <v>10</v>
      </c>
      <c r="AN2486" s="5"/>
      <c r="AO2486" s="5">
        <f>1.44279*0.83407^W2486</f>
        <v>1.4117162818972009</v>
      </c>
      <c r="AP2486" s="5"/>
      <c r="AQ2486" s="5"/>
      <c r="AR2486" s="5" t="s">
        <v>2910</v>
      </c>
    </row>
    <row r="2487" spans="1:44">
      <c r="A2487" s="5" t="s">
        <v>1490</v>
      </c>
      <c r="B2487" s="5" t="s">
        <v>1489</v>
      </c>
      <c r="C2487" s="5" t="s">
        <v>1597</v>
      </c>
      <c r="D2487" s="5">
        <v>2012</v>
      </c>
      <c r="E2487" s="5" t="s">
        <v>1596</v>
      </c>
      <c r="F2487" s="5" t="s">
        <v>304</v>
      </c>
      <c r="G2487" s="5">
        <v>2.3040240000000001</v>
      </c>
      <c r="H2487" s="5">
        <v>104.09283000000001</v>
      </c>
      <c r="I2487" s="5" t="s">
        <v>50</v>
      </c>
      <c r="J2487" s="5" t="s">
        <v>49</v>
      </c>
      <c r="K2487" s="5" t="s">
        <v>2923</v>
      </c>
      <c r="L2487" s="5" t="s">
        <v>57</v>
      </c>
      <c r="M2487" s="5" t="s">
        <v>57</v>
      </c>
      <c r="N2487" s="5" t="s">
        <v>57</v>
      </c>
      <c r="O2487" s="5">
        <v>643</v>
      </c>
      <c r="P2487" s="5"/>
      <c r="Q2487" s="5"/>
      <c r="R2487" s="5"/>
      <c r="S2487" s="5">
        <v>10</v>
      </c>
      <c r="T2487" s="5">
        <v>116.69</v>
      </c>
      <c r="U2487" s="5">
        <v>10.7</v>
      </c>
      <c r="V2487" s="5">
        <v>1.31</v>
      </c>
      <c r="W2487" s="5">
        <v>0.12</v>
      </c>
      <c r="X2487" s="5">
        <v>115.38</v>
      </c>
      <c r="Y2487" s="5">
        <v>10.58</v>
      </c>
      <c r="Z2487" s="5"/>
      <c r="AA2487" s="5"/>
      <c r="AB2487" s="5"/>
      <c r="AC2487" s="5"/>
      <c r="AD2487" s="5"/>
      <c r="AE2487" s="5"/>
      <c r="AF2487" s="5"/>
      <c r="AG2487" s="5"/>
      <c r="AH2487" s="5"/>
      <c r="AI2487" s="5"/>
      <c r="AJ2487" s="5"/>
      <c r="AK2487" s="5"/>
      <c r="AL2487" s="5"/>
      <c r="AM2487" s="5">
        <v>10</v>
      </c>
      <c r="AN2487" s="5"/>
      <c r="AO2487" s="5">
        <f>1.30938*0.8146^W2487</f>
        <v>1.277553310662211</v>
      </c>
      <c r="AP2487" s="5"/>
      <c r="AQ2487" s="5"/>
      <c r="AR2487" s="5" t="s">
        <v>2910</v>
      </c>
    </row>
    <row r="2488" spans="1:44">
      <c r="A2488" s="5" t="s">
        <v>1490</v>
      </c>
      <c r="B2488" s="5" t="s">
        <v>1489</v>
      </c>
      <c r="C2488" s="5" t="s">
        <v>1597</v>
      </c>
      <c r="D2488" s="5">
        <v>2012</v>
      </c>
      <c r="E2488" s="5" t="s">
        <v>1596</v>
      </c>
      <c r="F2488" s="5" t="s">
        <v>304</v>
      </c>
      <c r="G2488" s="5">
        <v>2.2994659999999998</v>
      </c>
      <c r="H2488" s="5">
        <v>104.093812</v>
      </c>
      <c r="I2488" s="5" t="s">
        <v>50</v>
      </c>
      <c r="J2488" s="5" t="s">
        <v>49</v>
      </c>
      <c r="K2488" s="5" t="s">
        <v>2923</v>
      </c>
      <c r="L2488" s="5" t="s">
        <v>57</v>
      </c>
      <c r="M2488" s="5" t="s">
        <v>57</v>
      </c>
      <c r="N2488" s="5" t="s">
        <v>57</v>
      </c>
      <c r="O2488" s="5">
        <v>644</v>
      </c>
      <c r="P2488" s="5"/>
      <c r="Q2488" s="5"/>
      <c r="R2488" s="5"/>
      <c r="S2488" s="5">
        <v>10</v>
      </c>
      <c r="T2488" s="5">
        <v>117.91</v>
      </c>
      <c r="U2488" s="5">
        <v>10.81</v>
      </c>
      <c r="V2488" s="5">
        <v>1.31</v>
      </c>
      <c r="W2488" s="5">
        <v>0.12</v>
      </c>
      <c r="X2488" s="5">
        <v>116.6</v>
      </c>
      <c r="Y2488" s="5">
        <v>10.69</v>
      </c>
      <c r="Z2488" s="5"/>
      <c r="AA2488" s="5"/>
      <c r="AB2488" s="5"/>
      <c r="AC2488" s="5"/>
      <c r="AD2488" s="5"/>
      <c r="AE2488" s="5"/>
      <c r="AF2488" s="5"/>
      <c r="AG2488" s="5"/>
      <c r="AH2488" s="5"/>
      <c r="AI2488" s="5"/>
      <c r="AJ2488" s="5"/>
      <c r="AK2488" s="5"/>
      <c r="AL2488" s="5"/>
      <c r="AM2488" s="5">
        <v>10</v>
      </c>
      <c r="AN2488" s="5"/>
      <c r="AO2488" s="5">
        <f>1.30938*0.8146^W2488</f>
        <v>1.277553310662211</v>
      </c>
      <c r="AP2488" s="5"/>
      <c r="AQ2488" s="5"/>
      <c r="AR2488" s="5" t="s">
        <v>2910</v>
      </c>
    </row>
    <row r="2489" spans="1:44">
      <c r="A2489" s="5" t="s">
        <v>1490</v>
      </c>
      <c r="B2489" s="5" t="s">
        <v>1489</v>
      </c>
      <c r="C2489" s="5" t="s">
        <v>1597</v>
      </c>
      <c r="D2489" s="5">
        <v>2012</v>
      </c>
      <c r="E2489" s="5" t="s">
        <v>1596</v>
      </c>
      <c r="F2489" s="5" t="s">
        <v>304</v>
      </c>
      <c r="G2489" s="5">
        <v>2.280786</v>
      </c>
      <c r="H2489" s="5">
        <v>104.104179</v>
      </c>
      <c r="I2489" s="5" t="s">
        <v>50</v>
      </c>
      <c r="J2489" s="5" t="s">
        <v>49</v>
      </c>
      <c r="K2489" s="5" t="s">
        <v>2923</v>
      </c>
      <c r="L2489" s="5" t="s">
        <v>57</v>
      </c>
      <c r="M2489" s="5" t="s">
        <v>57</v>
      </c>
      <c r="N2489" s="5" t="s">
        <v>57</v>
      </c>
      <c r="O2489" s="5">
        <v>645</v>
      </c>
      <c r="P2489" s="5"/>
      <c r="Q2489" s="5"/>
      <c r="R2489" s="5"/>
      <c r="S2489" s="5">
        <v>10</v>
      </c>
      <c r="T2489" s="5">
        <v>115.01</v>
      </c>
      <c r="U2489" s="5">
        <v>10.54</v>
      </c>
      <c r="V2489" s="5">
        <v>1.1200000000000001</v>
      </c>
      <c r="W2489" s="5">
        <v>0.1</v>
      </c>
      <c r="X2489" s="5">
        <v>113.88</v>
      </c>
      <c r="Y2489" s="5">
        <v>10.44</v>
      </c>
      <c r="Z2489" s="5"/>
      <c r="AA2489" s="5"/>
      <c r="AB2489" s="5"/>
      <c r="AC2489" s="5"/>
      <c r="AD2489" s="5"/>
      <c r="AE2489" s="5"/>
      <c r="AF2489" s="5"/>
      <c r="AG2489" s="5"/>
      <c r="AH2489" s="5"/>
      <c r="AI2489" s="5"/>
      <c r="AJ2489" s="5"/>
      <c r="AK2489" s="5"/>
      <c r="AL2489" s="5"/>
      <c r="AM2489" s="5">
        <v>10</v>
      </c>
      <c r="AN2489" s="5"/>
      <c r="AO2489" s="5">
        <f>1.30938*0.8146^W2489</f>
        <v>1.2828035219619716</v>
      </c>
      <c r="AP2489" s="5"/>
      <c r="AQ2489" s="5"/>
      <c r="AR2489" s="5" t="s">
        <v>2910</v>
      </c>
    </row>
    <row r="2490" spans="1:44">
      <c r="A2490" t="s">
        <v>1490</v>
      </c>
      <c r="B2490" t="s">
        <v>1489</v>
      </c>
      <c r="C2490" t="s">
        <v>1595</v>
      </c>
      <c r="D2490" s="5">
        <v>2012</v>
      </c>
      <c r="E2490" t="s">
        <v>228</v>
      </c>
      <c r="F2490" t="s">
        <v>228</v>
      </c>
      <c r="G2490">
        <v>7.5076499999999999</v>
      </c>
      <c r="H2490">
        <v>99.303299999999993</v>
      </c>
      <c r="I2490" t="s">
        <v>50</v>
      </c>
      <c r="J2490" t="s">
        <v>155</v>
      </c>
      <c r="K2490" s="5" t="s">
        <v>2923</v>
      </c>
      <c r="L2490" t="s">
        <v>57</v>
      </c>
      <c r="M2490" t="s">
        <v>57</v>
      </c>
      <c r="N2490" t="s">
        <v>57</v>
      </c>
      <c r="O2490">
        <v>649</v>
      </c>
      <c r="S2490">
        <v>20</v>
      </c>
      <c r="V2490">
        <v>15.05</v>
      </c>
      <c r="W2490">
        <v>0.54</v>
      </c>
      <c r="AA2490">
        <v>10.927709370000001</v>
      </c>
      <c r="AM2490">
        <v>20</v>
      </c>
      <c r="AO2490">
        <v>1.37</v>
      </c>
      <c r="AP2490">
        <v>36.299999999999997</v>
      </c>
    </row>
    <row r="2491" spans="1:44">
      <c r="A2491" t="s">
        <v>1490</v>
      </c>
      <c r="B2491" t="s">
        <v>1489</v>
      </c>
      <c r="C2491" t="s">
        <v>1595</v>
      </c>
      <c r="D2491" s="5">
        <v>2012</v>
      </c>
      <c r="E2491" t="s">
        <v>228</v>
      </c>
      <c r="F2491" t="s">
        <v>228</v>
      </c>
      <c r="G2491">
        <v>7.5076499999999999</v>
      </c>
      <c r="H2491">
        <v>99.303299999999993</v>
      </c>
      <c r="I2491" t="s">
        <v>50</v>
      </c>
      <c r="J2491" t="s">
        <v>155</v>
      </c>
      <c r="K2491" s="5" t="s">
        <v>2923</v>
      </c>
      <c r="L2491" t="s">
        <v>57</v>
      </c>
      <c r="M2491" t="s">
        <v>57</v>
      </c>
      <c r="N2491" t="s">
        <v>57</v>
      </c>
      <c r="O2491">
        <v>654</v>
      </c>
      <c r="S2491">
        <v>20</v>
      </c>
      <c r="V2491">
        <v>5.36</v>
      </c>
      <c r="W2491">
        <v>0.19</v>
      </c>
      <c r="AA2491">
        <v>3.9884414800000001</v>
      </c>
      <c r="AM2491">
        <v>20</v>
      </c>
      <c r="AO2491">
        <v>1.38</v>
      </c>
      <c r="AP2491">
        <v>36.96</v>
      </c>
    </row>
    <row r="2492" spans="1:44">
      <c r="A2492" t="s">
        <v>1490</v>
      </c>
      <c r="B2492" t="s">
        <v>1489</v>
      </c>
      <c r="C2492" t="s">
        <v>1595</v>
      </c>
      <c r="D2492" s="5">
        <v>2012</v>
      </c>
      <c r="E2492" t="s">
        <v>228</v>
      </c>
      <c r="F2492" t="s">
        <v>228</v>
      </c>
      <c r="G2492">
        <v>7.5076499999999999</v>
      </c>
      <c r="H2492">
        <v>99.303299999999993</v>
      </c>
      <c r="I2492" t="s">
        <v>50</v>
      </c>
      <c r="J2492" t="s">
        <v>155</v>
      </c>
      <c r="K2492" s="5" t="s">
        <v>2923</v>
      </c>
      <c r="L2492" t="s">
        <v>57</v>
      </c>
      <c r="M2492" t="s">
        <v>57</v>
      </c>
      <c r="N2492" t="s">
        <v>57</v>
      </c>
      <c r="O2492">
        <v>658</v>
      </c>
      <c r="S2492">
        <v>20</v>
      </c>
      <c r="V2492">
        <v>7.66</v>
      </c>
      <c r="W2492">
        <v>0.28000000000000003</v>
      </c>
      <c r="AA2492">
        <v>5.23888394</v>
      </c>
      <c r="AM2492">
        <v>20</v>
      </c>
      <c r="AO2492">
        <v>1.33</v>
      </c>
      <c r="AP2492">
        <v>36.04</v>
      </c>
    </row>
    <row r="2493" spans="1:44">
      <c r="A2493" t="s">
        <v>1490</v>
      </c>
      <c r="B2493" t="s">
        <v>1489</v>
      </c>
      <c r="C2493" t="s">
        <v>1586</v>
      </c>
      <c r="D2493" s="5">
        <v>2012</v>
      </c>
      <c r="E2493" t="s">
        <v>1588</v>
      </c>
      <c r="F2493" t="s">
        <v>518</v>
      </c>
      <c r="G2493">
        <v>36.543100000000003</v>
      </c>
      <c r="H2493">
        <v>-6.2443999999999997</v>
      </c>
      <c r="I2493" t="s">
        <v>2912</v>
      </c>
      <c r="J2493" t="s">
        <v>95</v>
      </c>
      <c r="K2493" t="s">
        <v>846</v>
      </c>
      <c r="L2493" t="s">
        <v>57</v>
      </c>
      <c r="M2493" t="s">
        <v>57</v>
      </c>
      <c r="N2493" t="s">
        <v>57</v>
      </c>
      <c r="O2493">
        <v>814</v>
      </c>
      <c r="S2493">
        <v>12</v>
      </c>
      <c r="V2493">
        <v>9.2100000000000009</v>
      </c>
      <c r="W2493">
        <v>1.02</v>
      </c>
      <c r="AM2493">
        <v>12</v>
      </c>
      <c r="AO2493">
        <v>0.75</v>
      </c>
    </row>
    <row r="2494" spans="1:44">
      <c r="A2494" t="s">
        <v>1490</v>
      </c>
      <c r="B2494" t="s">
        <v>1489</v>
      </c>
      <c r="C2494" t="s">
        <v>1586</v>
      </c>
      <c r="D2494" s="5">
        <v>2012</v>
      </c>
      <c r="E2494" t="s">
        <v>1588</v>
      </c>
      <c r="F2494" t="s">
        <v>518</v>
      </c>
      <c r="G2494">
        <v>36.543100000000003</v>
      </c>
      <c r="H2494">
        <v>-6.2443999999999997</v>
      </c>
      <c r="I2494" t="s">
        <v>2912</v>
      </c>
      <c r="J2494" t="s">
        <v>95</v>
      </c>
      <c r="K2494" t="s">
        <v>846</v>
      </c>
      <c r="L2494" t="s">
        <v>57</v>
      </c>
      <c r="M2494" t="s">
        <v>57</v>
      </c>
      <c r="N2494" t="s">
        <v>57</v>
      </c>
      <c r="O2494">
        <v>815</v>
      </c>
      <c r="S2494">
        <v>12</v>
      </c>
      <c r="V2494">
        <v>6.33</v>
      </c>
      <c r="W2494">
        <v>0.81</v>
      </c>
      <c r="AM2494">
        <v>12</v>
      </c>
      <c r="AO2494">
        <v>0.65</v>
      </c>
    </row>
    <row r="2495" spans="1:44">
      <c r="A2495" t="s">
        <v>1490</v>
      </c>
      <c r="B2495" t="s">
        <v>1489</v>
      </c>
      <c r="C2495" t="s">
        <v>1586</v>
      </c>
      <c r="D2495" s="5">
        <v>2012</v>
      </c>
      <c r="E2495" t="s">
        <v>1588</v>
      </c>
      <c r="F2495" t="s">
        <v>518</v>
      </c>
      <c r="G2495">
        <v>36.543100000000003</v>
      </c>
      <c r="H2495">
        <v>-6.2443999999999997</v>
      </c>
      <c r="I2495" t="s">
        <v>2912</v>
      </c>
      <c r="J2495" t="s">
        <v>95</v>
      </c>
      <c r="K2495" t="s">
        <v>846</v>
      </c>
      <c r="L2495" t="s">
        <v>57</v>
      </c>
      <c r="M2495" t="s">
        <v>57</v>
      </c>
      <c r="N2495" t="s">
        <v>57</v>
      </c>
      <c r="O2495">
        <v>816</v>
      </c>
      <c r="S2495">
        <v>12</v>
      </c>
      <c r="V2495">
        <v>12.55</v>
      </c>
      <c r="W2495">
        <v>1</v>
      </c>
      <c r="AM2495">
        <v>12</v>
      </c>
      <c r="AO2495">
        <v>1.05</v>
      </c>
    </row>
    <row r="2496" spans="1:44">
      <c r="A2496" t="s">
        <v>1490</v>
      </c>
      <c r="B2496" t="s">
        <v>1489</v>
      </c>
      <c r="C2496" t="s">
        <v>1586</v>
      </c>
      <c r="D2496" s="5">
        <v>2012</v>
      </c>
      <c r="E2496" t="s">
        <v>1587</v>
      </c>
      <c r="F2496" t="s">
        <v>518</v>
      </c>
      <c r="G2496">
        <v>43.4392</v>
      </c>
      <c r="H2496">
        <v>-3.7749000000000001</v>
      </c>
      <c r="I2496" t="s">
        <v>88</v>
      </c>
      <c r="J2496" t="s">
        <v>95</v>
      </c>
      <c r="K2496" t="s">
        <v>2925</v>
      </c>
      <c r="L2496" t="s">
        <v>57</v>
      </c>
      <c r="M2496" t="s">
        <v>57</v>
      </c>
      <c r="N2496" t="s">
        <v>57</v>
      </c>
      <c r="O2496">
        <v>820</v>
      </c>
      <c r="S2496">
        <v>24</v>
      </c>
      <c r="V2496">
        <v>9.6999999999999993</v>
      </c>
      <c r="W2496">
        <v>0.24</v>
      </c>
      <c r="AA2496">
        <v>5.6430999999999996</v>
      </c>
      <c r="AM2496">
        <v>24</v>
      </c>
      <c r="AO2496">
        <v>1.69</v>
      </c>
    </row>
    <row r="2497" spans="1:44">
      <c r="A2497" t="s">
        <v>1490</v>
      </c>
      <c r="B2497" t="s">
        <v>1489</v>
      </c>
      <c r="C2497" t="s">
        <v>1586</v>
      </c>
      <c r="D2497" s="5">
        <v>2012</v>
      </c>
      <c r="E2497" t="s">
        <v>1587</v>
      </c>
      <c r="F2497" t="s">
        <v>518</v>
      </c>
      <c r="G2497">
        <v>43.4392</v>
      </c>
      <c r="H2497">
        <v>-3.7749000000000001</v>
      </c>
      <c r="I2497" t="s">
        <v>88</v>
      </c>
      <c r="J2497" t="s">
        <v>95</v>
      </c>
      <c r="K2497" t="s">
        <v>2925</v>
      </c>
      <c r="L2497" t="s">
        <v>57</v>
      </c>
      <c r="M2497" t="s">
        <v>57</v>
      </c>
      <c r="N2497" t="s">
        <v>57</v>
      </c>
      <c r="O2497">
        <v>821</v>
      </c>
      <c r="S2497">
        <v>25</v>
      </c>
      <c r="V2497">
        <v>11.67</v>
      </c>
      <c r="W2497">
        <v>0.28000000000000003</v>
      </c>
      <c r="AA2497">
        <v>6.5778999999999996</v>
      </c>
      <c r="AM2497">
        <v>25</v>
      </c>
      <c r="AO2497">
        <v>1.69</v>
      </c>
    </row>
    <row r="2498" spans="1:44">
      <c r="A2498" t="s">
        <v>1490</v>
      </c>
      <c r="B2498" t="s">
        <v>1489</v>
      </c>
      <c r="C2498" t="s">
        <v>1586</v>
      </c>
      <c r="D2498" s="5">
        <v>2012</v>
      </c>
      <c r="E2498" t="s">
        <v>1587</v>
      </c>
      <c r="F2498" t="s">
        <v>518</v>
      </c>
      <c r="G2498">
        <v>43.4392</v>
      </c>
      <c r="H2498">
        <v>-3.7749000000000001</v>
      </c>
      <c r="I2498" t="s">
        <v>88</v>
      </c>
      <c r="J2498" t="s">
        <v>95</v>
      </c>
      <c r="K2498" t="s">
        <v>2925</v>
      </c>
      <c r="L2498" t="s">
        <v>57</v>
      </c>
      <c r="M2498" t="s">
        <v>57</v>
      </c>
      <c r="N2498" t="s">
        <v>57</v>
      </c>
      <c r="O2498">
        <v>822</v>
      </c>
      <c r="S2498">
        <v>26</v>
      </c>
      <c r="V2498">
        <v>7.68</v>
      </c>
      <c r="W2498">
        <v>0.17</v>
      </c>
      <c r="AA2498">
        <v>4.7065999999999999</v>
      </c>
      <c r="AM2498">
        <v>26</v>
      </c>
      <c r="AO2498">
        <v>1.76</v>
      </c>
    </row>
    <row r="2499" spans="1:44">
      <c r="A2499" t="s">
        <v>1490</v>
      </c>
      <c r="B2499" t="s">
        <v>1489</v>
      </c>
      <c r="C2499" t="s">
        <v>1586</v>
      </c>
      <c r="D2499" s="5">
        <v>2012</v>
      </c>
      <c r="E2499" t="s">
        <v>1587</v>
      </c>
      <c r="F2499" t="s">
        <v>518</v>
      </c>
      <c r="G2499">
        <v>43.4392</v>
      </c>
      <c r="H2499">
        <v>-3.7749000000000001</v>
      </c>
      <c r="I2499" t="s">
        <v>88</v>
      </c>
      <c r="J2499" t="s">
        <v>95</v>
      </c>
      <c r="K2499" t="s">
        <v>2925</v>
      </c>
      <c r="L2499" t="s">
        <v>57</v>
      </c>
      <c r="M2499" t="s">
        <v>57</v>
      </c>
      <c r="N2499" t="s">
        <v>57</v>
      </c>
      <c r="O2499">
        <v>826</v>
      </c>
      <c r="S2499">
        <v>25</v>
      </c>
      <c r="V2499">
        <v>8.74</v>
      </c>
      <c r="W2499">
        <v>0.18</v>
      </c>
      <c r="AA2499">
        <v>3.7511999999999999</v>
      </c>
      <c r="AM2499">
        <v>25</v>
      </c>
      <c r="AO2499">
        <v>1.66</v>
      </c>
    </row>
    <row r="2500" spans="1:44">
      <c r="A2500" t="s">
        <v>1490</v>
      </c>
      <c r="B2500" t="s">
        <v>1489</v>
      </c>
      <c r="C2500" t="s">
        <v>1586</v>
      </c>
      <c r="D2500" s="5">
        <v>2012</v>
      </c>
      <c r="E2500" t="s">
        <v>1587</v>
      </c>
      <c r="F2500" t="s">
        <v>518</v>
      </c>
      <c r="G2500">
        <v>43.4392</v>
      </c>
      <c r="H2500">
        <v>-3.7749000000000001</v>
      </c>
      <c r="I2500" t="s">
        <v>88</v>
      </c>
      <c r="J2500" t="s">
        <v>95</v>
      </c>
      <c r="K2500" t="s">
        <v>2925</v>
      </c>
      <c r="L2500" t="s">
        <v>57</v>
      </c>
      <c r="M2500" t="s">
        <v>57</v>
      </c>
      <c r="N2500" t="s">
        <v>57</v>
      </c>
      <c r="O2500">
        <v>827</v>
      </c>
      <c r="S2500">
        <v>24</v>
      </c>
      <c r="V2500">
        <v>12.82</v>
      </c>
      <c r="W2500">
        <v>0.4</v>
      </c>
      <c r="AA2500">
        <v>4.4569000000000001</v>
      </c>
      <c r="AM2500">
        <v>24</v>
      </c>
      <c r="AO2500">
        <v>1.45</v>
      </c>
    </row>
    <row r="2501" spans="1:44">
      <c r="A2501" t="s">
        <v>1490</v>
      </c>
      <c r="B2501" t="s">
        <v>1489</v>
      </c>
      <c r="C2501" t="s">
        <v>1586</v>
      </c>
      <c r="D2501" s="5">
        <v>2012</v>
      </c>
      <c r="E2501" t="s">
        <v>1587</v>
      </c>
      <c r="F2501" t="s">
        <v>518</v>
      </c>
      <c r="G2501">
        <v>43.4392</v>
      </c>
      <c r="H2501">
        <v>-3.7749000000000001</v>
      </c>
      <c r="I2501" t="s">
        <v>88</v>
      </c>
      <c r="J2501" t="s">
        <v>95</v>
      </c>
      <c r="K2501" t="s">
        <v>2925</v>
      </c>
      <c r="L2501" t="s">
        <v>57</v>
      </c>
      <c r="M2501" t="s">
        <v>57</v>
      </c>
      <c r="N2501" t="s">
        <v>57</v>
      </c>
      <c r="O2501">
        <v>828</v>
      </c>
      <c r="S2501">
        <v>22</v>
      </c>
      <c r="V2501">
        <v>7.99</v>
      </c>
      <c r="W2501">
        <v>0.24</v>
      </c>
      <c r="AA2501">
        <v>3.6395</v>
      </c>
      <c r="AM2501">
        <v>22</v>
      </c>
      <c r="AO2501">
        <v>1.64</v>
      </c>
    </row>
    <row r="2502" spans="1:44">
      <c r="A2502" t="s">
        <v>1490</v>
      </c>
      <c r="B2502" t="s">
        <v>1489</v>
      </c>
      <c r="C2502" t="s">
        <v>1586</v>
      </c>
      <c r="D2502" s="5">
        <v>2012</v>
      </c>
      <c r="E2502" t="s">
        <v>1585</v>
      </c>
      <c r="F2502" t="s">
        <v>1060</v>
      </c>
      <c r="G2502">
        <v>35.578800000000001</v>
      </c>
      <c r="H2502">
        <v>-5.9897</v>
      </c>
      <c r="I2502" t="s">
        <v>2912</v>
      </c>
      <c r="J2502" t="s">
        <v>95</v>
      </c>
      <c r="K2502" s="5" t="s">
        <v>846</v>
      </c>
      <c r="L2502" t="s">
        <v>57</v>
      </c>
      <c r="M2502" t="s">
        <v>57</v>
      </c>
      <c r="N2502" t="s">
        <v>57</v>
      </c>
      <c r="O2502">
        <v>838</v>
      </c>
      <c r="S2502">
        <v>27</v>
      </c>
      <c r="V2502">
        <v>26.82</v>
      </c>
      <c r="W2502">
        <v>0.77212554700000002</v>
      </c>
      <c r="AA2502">
        <v>16.078600000000002</v>
      </c>
      <c r="AM2502">
        <v>27.4</v>
      </c>
      <c r="AO2502">
        <v>1.312415511</v>
      </c>
    </row>
    <row r="2503" spans="1:44">
      <c r="A2503" t="s">
        <v>1490</v>
      </c>
      <c r="B2503" t="s">
        <v>1489</v>
      </c>
      <c r="C2503" t="s">
        <v>1586</v>
      </c>
      <c r="D2503" s="5">
        <v>2012</v>
      </c>
      <c r="E2503" t="s">
        <v>1585</v>
      </c>
      <c r="F2503" t="s">
        <v>1060</v>
      </c>
      <c r="G2503">
        <v>35.578800000000001</v>
      </c>
      <c r="H2503">
        <v>-5.9897</v>
      </c>
      <c r="I2503" t="s">
        <v>2912</v>
      </c>
      <c r="J2503" t="s">
        <v>95</v>
      </c>
      <c r="K2503" s="5" t="s">
        <v>846</v>
      </c>
      <c r="L2503" t="s">
        <v>57</v>
      </c>
      <c r="M2503" t="s">
        <v>57</v>
      </c>
      <c r="N2503" t="s">
        <v>57</v>
      </c>
      <c r="O2503">
        <v>839</v>
      </c>
      <c r="S2503">
        <v>27</v>
      </c>
      <c r="V2503">
        <v>28.63</v>
      </c>
      <c r="W2503">
        <v>0.75709624099999995</v>
      </c>
      <c r="AA2503">
        <v>14.944100000000001</v>
      </c>
      <c r="AM2503">
        <v>26.6</v>
      </c>
      <c r="AO2503">
        <v>1.419895677</v>
      </c>
    </row>
    <row r="2504" spans="1:44">
      <c r="A2504" t="s">
        <v>1490</v>
      </c>
      <c r="B2504" t="s">
        <v>1489</v>
      </c>
      <c r="C2504" t="s">
        <v>1586</v>
      </c>
      <c r="D2504" s="5">
        <v>2012</v>
      </c>
      <c r="E2504" t="s">
        <v>1585</v>
      </c>
      <c r="F2504" t="s">
        <v>1060</v>
      </c>
      <c r="G2504">
        <v>35.578800000000001</v>
      </c>
      <c r="H2504">
        <v>-5.9897</v>
      </c>
      <c r="I2504" t="s">
        <v>2912</v>
      </c>
      <c r="J2504" t="s">
        <v>95</v>
      </c>
      <c r="K2504" s="5" t="s">
        <v>846</v>
      </c>
      <c r="L2504" t="s">
        <v>57</v>
      </c>
      <c r="M2504" t="s">
        <v>57</v>
      </c>
      <c r="N2504" t="s">
        <v>57</v>
      </c>
      <c r="O2504">
        <v>840</v>
      </c>
      <c r="S2504">
        <v>27</v>
      </c>
      <c r="V2504">
        <v>33.68</v>
      </c>
      <c r="W2504">
        <v>0.80666851900000003</v>
      </c>
      <c r="AA2504">
        <v>18.096800000000002</v>
      </c>
      <c r="AM2504">
        <v>27</v>
      </c>
      <c r="AO2504">
        <v>1.544607037</v>
      </c>
    </row>
    <row r="2505" spans="1:44">
      <c r="A2505" t="s">
        <v>307</v>
      </c>
      <c r="B2505" t="s">
        <v>306</v>
      </c>
      <c r="D2505">
        <v>2019</v>
      </c>
      <c r="E2505" t="s">
        <v>318</v>
      </c>
      <c r="F2505" t="s">
        <v>304</v>
      </c>
      <c r="G2505">
        <v>1.325141667</v>
      </c>
      <c r="H2505">
        <v>103.5505028</v>
      </c>
      <c r="I2505" t="s">
        <v>88</v>
      </c>
      <c r="J2505" t="s">
        <v>49</v>
      </c>
      <c r="K2505" s="5" t="s">
        <v>2923</v>
      </c>
      <c r="L2505" t="s">
        <v>57</v>
      </c>
      <c r="M2505" t="s">
        <v>57</v>
      </c>
      <c r="N2505" t="s">
        <v>57</v>
      </c>
      <c r="O2505" t="s">
        <v>317</v>
      </c>
      <c r="S2505">
        <v>30</v>
      </c>
      <c r="T2505">
        <v>38.9</v>
      </c>
      <c r="V2505">
        <v>14.5</v>
      </c>
      <c r="X2505">
        <v>24.4</v>
      </c>
      <c r="Z2505">
        <v>19.45</v>
      </c>
      <c r="AA2505">
        <v>7.25</v>
      </c>
      <c r="AB2505">
        <v>12.2</v>
      </c>
      <c r="AC2505">
        <v>38.9</v>
      </c>
      <c r="AD2505">
        <v>14.5</v>
      </c>
      <c r="AE2505">
        <v>24.4</v>
      </c>
      <c r="AM2505">
        <v>30</v>
      </c>
    </row>
    <row r="2506" spans="1:44">
      <c r="A2506" t="s">
        <v>231</v>
      </c>
      <c r="B2506" t="s">
        <v>230</v>
      </c>
      <c r="D2506">
        <v>2021</v>
      </c>
      <c r="E2506" t="s">
        <v>249</v>
      </c>
      <c r="F2506" t="s">
        <v>235</v>
      </c>
      <c r="G2506">
        <v>34.296619999999997</v>
      </c>
      <c r="H2506">
        <v>132.91504</v>
      </c>
      <c r="I2506" t="s">
        <v>2912</v>
      </c>
      <c r="J2506" t="s">
        <v>64</v>
      </c>
      <c r="K2506" s="5" t="s">
        <v>2924</v>
      </c>
      <c r="L2506" t="s">
        <v>57</v>
      </c>
      <c r="M2506" t="s">
        <v>57</v>
      </c>
      <c r="N2506" t="s">
        <v>57</v>
      </c>
      <c r="O2506" t="s">
        <v>250</v>
      </c>
      <c r="S2506">
        <v>139</v>
      </c>
      <c r="V2506">
        <v>70.3</v>
      </c>
      <c r="AA2506">
        <v>10.545</v>
      </c>
      <c r="AD2506">
        <v>21.09</v>
      </c>
      <c r="AG2506">
        <v>35.15</v>
      </c>
      <c r="AJ2506">
        <v>70.3</v>
      </c>
      <c r="AM2506">
        <v>139</v>
      </c>
    </row>
    <row r="2507" spans="1:44">
      <c r="A2507" t="s">
        <v>231</v>
      </c>
      <c r="B2507" t="s">
        <v>230</v>
      </c>
      <c r="D2507">
        <v>2021</v>
      </c>
      <c r="E2507" t="s">
        <v>241</v>
      </c>
      <c r="F2507" t="s">
        <v>235</v>
      </c>
      <c r="G2507">
        <v>33.606189999999998</v>
      </c>
      <c r="H2507">
        <v>131.23760999999999</v>
      </c>
      <c r="I2507" t="s">
        <v>2912</v>
      </c>
      <c r="J2507" t="s">
        <v>64</v>
      </c>
      <c r="K2507" s="5" t="s">
        <v>2924</v>
      </c>
      <c r="L2507" t="s">
        <v>57</v>
      </c>
      <c r="M2507" t="s">
        <v>57</v>
      </c>
      <c r="N2507" t="s">
        <v>57</v>
      </c>
      <c r="O2507" t="s">
        <v>242</v>
      </c>
      <c r="S2507">
        <v>145</v>
      </c>
      <c r="V2507">
        <v>40.5</v>
      </c>
      <c r="AA2507">
        <v>6.0750000000000002</v>
      </c>
      <c r="AD2507">
        <v>12.15</v>
      </c>
      <c r="AG2507">
        <v>20.25</v>
      </c>
      <c r="AJ2507">
        <v>40.5</v>
      </c>
      <c r="AM2507">
        <v>145</v>
      </c>
    </row>
    <row r="2508" spans="1:44">
      <c r="A2508" t="s">
        <v>182</v>
      </c>
      <c r="B2508" t="s">
        <v>181</v>
      </c>
      <c r="D2508">
        <v>2021</v>
      </c>
      <c r="E2508" t="s">
        <v>180</v>
      </c>
      <c r="F2508" t="s">
        <v>179</v>
      </c>
      <c r="G2508">
        <v>58.25442778</v>
      </c>
      <c r="H2508">
        <v>11.429472219999999</v>
      </c>
      <c r="I2508" t="s">
        <v>115</v>
      </c>
      <c r="J2508" t="s">
        <v>95</v>
      </c>
      <c r="K2508" s="5" t="s">
        <v>2925</v>
      </c>
      <c r="L2508" t="s">
        <v>57</v>
      </c>
      <c r="M2508" t="s">
        <v>57</v>
      </c>
      <c r="N2508" t="s">
        <v>57</v>
      </c>
      <c r="S2508">
        <v>120</v>
      </c>
      <c r="V2508">
        <v>192</v>
      </c>
      <c r="AA2508">
        <v>24</v>
      </c>
      <c r="AD2508">
        <v>48</v>
      </c>
      <c r="AG2508">
        <v>80</v>
      </c>
      <c r="AJ2508">
        <v>160</v>
      </c>
      <c r="AM2508">
        <v>120</v>
      </c>
    </row>
    <row r="2509" spans="1:44">
      <c r="A2509" t="s">
        <v>128</v>
      </c>
      <c r="B2509" t="s">
        <v>127</v>
      </c>
      <c r="D2509">
        <v>2015</v>
      </c>
      <c r="E2509" t="s">
        <v>126</v>
      </c>
      <c r="F2509" t="s">
        <v>51</v>
      </c>
      <c r="G2509">
        <v>-23.782499999999999</v>
      </c>
      <c r="H2509">
        <v>151.30000000000001</v>
      </c>
      <c r="I2509" t="s">
        <v>2912</v>
      </c>
      <c r="J2509" t="s">
        <v>49</v>
      </c>
      <c r="K2509" t="s">
        <v>2923</v>
      </c>
      <c r="L2509" t="s">
        <v>57</v>
      </c>
      <c r="M2509" t="s">
        <v>57</v>
      </c>
      <c r="N2509" t="s">
        <v>57</v>
      </c>
      <c r="O2509" t="s">
        <v>134</v>
      </c>
      <c r="S2509">
        <v>10</v>
      </c>
      <c r="V2509">
        <v>2.2999999999999998</v>
      </c>
      <c r="AA2509">
        <v>3.45</v>
      </c>
      <c r="AM2509">
        <v>10</v>
      </c>
      <c r="AR2509" t="s">
        <v>133</v>
      </c>
    </row>
    <row r="2510" spans="1:44">
      <c r="A2510" t="s">
        <v>128</v>
      </c>
      <c r="B2510" t="s">
        <v>127</v>
      </c>
      <c r="D2510">
        <v>2015</v>
      </c>
      <c r="E2510" t="s">
        <v>126</v>
      </c>
      <c r="F2510" t="s">
        <v>51</v>
      </c>
      <c r="G2510">
        <v>-23.782499999999999</v>
      </c>
      <c r="H2510">
        <v>151.30000000000001</v>
      </c>
      <c r="I2510" t="s">
        <v>2912</v>
      </c>
      <c r="J2510" t="s">
        <v>49</v>
      </c>
      <c r="K2510" t="s">
        <v>2923</v>
      </c>
      <c r="L2510" t="s">
        <v>57</v>
      </c>
      <c r="M2510" t="s">
        <v>57</v>
      </c>
      <c r="N2510" t="s">
        <v>57</v>
      </c>
      <c r="O2510" t="s">
        <v>132</v>
      </c>
      <c r="S2510">
        <v>10</v>
      </c>
      <c r="V2510">
        <v>2.35</v>
      </c>
      <c r="AA2510">
        <v>3.5249999999999999</v>
      </c>
      <c r="AM2510">
        <v>10</v>
      </c>
    </row>
    <row r="2511" spans="1:44">
      <c r="A2511" t="s">
        <v>128</v>
      </c>
      <c r="B2511" t="s">
        <v>127</v>
      </c>
      <c r="D2511">
        <v>2015</v>
      </c>
      <c r="E2511" t="s">
        <v>126</v>
      </c>
      <c r="F2511" t="s">
        <v>51</v>
      </c>
      <c r="G2511">
        <v>-23.782499999999999</v>
      </c>
      <c r="H2511">
        <v>151.30000000000001</v>
      </c>
      <c r="I2511" t="s">
        <v>2912</v>
      </c>
      <c r="J2511" t="s">
        <v>49</v>
      </c>
      <c r="K2511" t="s">
        <v>2923</v>
      </c>
      <c r="L2511" t="s">
        <v>57</v>
      </c>
      <c r="M2511" t="s">
        <v>57</v>
      </c>
      <c r="N2511" t="s">
        <v>57</v>
      </c>
      <c r="O2511" t="s">
        <v>131</v>
      </c>
      <c r="S2511">
        <v>10</v>
      </c>
      <c r="V2511">
        <v>2.4</v>
      </c>
      <c r="AA2511">
        <v>3.6</v>
      </c>
      <c r="AM2511">
        <v>10</v>
      </c>
    </row>
    <row r="2512" spans="1:44">
      <c r="A2512" t="s">
        <v>105</v>
      </c>
      <c r="B2512" t="s">
        <v>104</v>
      </c>
      <c r="D2512">
        <v>2022</v>
      </c>
      <c r="E2512" t="s">
        <v>109</v>
      </c>
      <c r="F2512" t="s">
        <v>102</v>
      </c>
      <c r="G2512">
        <v>-18.15777778</v>
      </c>
      <c r="H2512">
        <v>178.44638889999999</v>
      </c>
      <c r="I2512" t="s">
        <v>88</v>
      </c>
      <c r="J2512" t="s">
        <v>101</v>
      </c>
      <c r="K2512" t="s">
        <v>2923</v>
      </c>
      <c r="L2512" t="s">
        <v>57</v>
      </c>
      <c r="M2512" t="s">
        <v>57</v>
      </c>
      <c r="N2512" t="s">
        <v>57</v>
      </c>
      <c r="S2512">
        <v>10</v>
      </c>
      <c r="V2512">
        <v>1.4079999999999999</v>
      </c>
      <c r="W2512">
        <v>0.32</v>
      </c>
      <c r="AA2512">
        <v>2.1120000000000001</v>
      </c>
      <c r="AM2512">
        <v>10</v>
      </c>
      <c r="AO2512">
        <v>0.44</v>
      </c>
    </row>
    <row r="2513" spans="1:41">
      <c r="A2513" t="s">
        <v>105</v>
      </c>
      <c r="B2513" t="s">
        <v>104</v>
      </c>
      <c r="D2513">
        <v>2022</v>
      </c>
      <c r="E2513" t="s">
        <v>103</v>
      </c>
      <c r="F2513" t="s">
        <v>102</v>
      </c>
      <c r="G2513">
        <v>-18.170000000000002</v>
      </c>
      <c r="H2513">
        <v>177.5313889</v>
      </c>
      <c r="I2513" t="s">
        <v>88</v>
      </c>
      <c r="J2513" t="s">
        <v>101</v>
      </c>
      <c r="K2513" t="s">
        <v>2923</v>
      </c>
      <c r="L2513" t="s">
        <v>57</v>
      </c>
      <c r="M2513" t="s">
        <v>57</v>
      </c>
      <c r="N2513" t="s">
        <v>57</v>
      </c>
      <c r="S2513">
        <v>10</v>
      </c>
      <c r="V2513">
        <v>1.6559999999999999</v>
      </c>
      <c r="W2513">
        <v>0.46</v>
      </c>
      <c r="AA2513">
        <v>2.484</v>
      </c>
      <c r="AM2513">
        <v>10</v>
      </c>
      <c r="AO2513">
        <v>0.36</v>
      </c>
    </row>
    <row r="2514" spans="1:41">
      <c r="A2514" t="s">
        <v>69</v>
      </c>
      <c r="B2514" t="s">
        <v>68</v>
      </c>
      <c r="D2514">
        <v>2022</v>
      </c>
      <c r="E2514" t="s">
        <v>74</v>
      </c>
      <c r="F2514" t="s">
        <v>66</v>
      </c>
      <c r="G2514">
        <v>40.719194440000003</v>
      </c>
      <c r="H2514">
        <v>-124.24242219999999</v>
      </c>
      <c r="I2514" t="s">
        <v>2912</v>
      </c>
      <c r="J2514" t="s">
        <v>64</v>
      </c>
      <c r="K2514" s="5" t="s">
        <v>2924</v>
      </c>
      <c r="L2514" t="s">
        <v>57</v>
      </c>
      <c r="M2514" t="s">
        <v>57</v>
      </c>
      <c r="N2514" t="s">
        <v>57</v>
      </c>
      <c r="S2514">
        <v>20</v>
      </c>
      <c r="V2514">
        <v>25.48</v>
      </c>
      <c r="W2514">
        <v>0.91</v>
      </c>
      <c r="AA2514">
        <v>19.11</v>
      </c>
      <c r="AM2514">
        <v>20</v>
      </c>
      <c r="AO2514">
        <v>1.4</v>
      </c>
    </row>
    <row r="2515" spans="1:41">
      <c r="A2515" t="s">
        <v>69</v>
      </c>
      <c r="B2515" t="s">
        <v>68</v>
      </c>
      <c r="D2515">
        <v>2021</v>
      </c>
      <c r="E2515" t="s">
        <v>77</v>
      </c>
      <c r="F2515" t="s">
        <v>66</v>
      </c>
      <c r="G2515">
        <v>38.294213890000002</v>
      </c>
      <c r="H2515">
        <v>-123.0766417</v>
      </c>
      <c r="I2515" t="s">
        <v>2912</v>
      </c>
      <c r="J2515" t="s">
        <v>64</v>
      </c>
      <c r="K2515" s="5" t="s">
        <v>2924</v>
      </c>
      <c r="L2515" t="s">
        <v>57</v>
      </c>
      <c r="M2515" t="s">
        <v>57</v>
      </c>
      <c r="N2515" t="s">
        <v>57</v>
      </c>
      <c r="S2515">
        <v>20</v>
      </c>
      <c r="V2515">
        <v>15</v>
      </c>
      <c r="W2515">
        <v>0.3</v>
      </c>
      <c r="AA2515">
        <v>11.25</v>
      </c>
      <c r="AM2515">
        <v>20</v>
      </c>
      <c r="AO2515">
        <v>2.5</v>
      </c>
    </row>
    <row r="2516" spans="1:41">
      <c r="A2516" t="s">
        <v>69</v>
      </c>
      <c r="B2516" t="s">
        <v>68</v>
      </c>
      <c r="D2516">
        <v>2021</v>
      </c>
      <c r="E2516" t="s">
        <v>72</v>
      </c>
      <c r="F2516" t="s">
        <v>66</v>
      </c>
      <c r="G2516">
        <v>32.782655560000002</v>
      </c>
      <c r="H2516">
        <v>-117.2453194</v>
      </c>
      <c r="I2516" t="s">
        <v>2912</v>
      </c>
      <c r="J2516" t="s">
        <v>64</v>
      </c>
      <c r="K2516" s="5" t="s">
        <v>2924</v>
      </c>
      <c r="L2516" t="s">
        <v>57</v>
      </c>
      <c r="M2516" t="s">
        <v>57</v>
      </c>
      <c r="N2516" t="s">
        <v>57</v>
      </c>
      <c r="S2516">
        <v>20</v>
      </c>
      <c r="V2516">
        <v>24.96</v>
      </c>
      <c r="W2516">
        <v>1.6</v>
      </c>
      <c r="AA2516">
        <v>18.72</v>
      </c>
      <c r="AM2516">
        <v>20</v>
      </c>
      <c r="AO2516">
        <v>0.78</v>
      </c>
    </row>
    <row r="2517" spans="1:41">
      <c r="A2517" t="s">
        <v>69</v>
      </c>
      <c r="B2517" t="s">
        <v>68</v>
      </c>
      <c r="D2517">
        <v>2021</v>
      </c>
      <c r="E2517" t="s">
        <v>70</v>
      </c>
      <c r="F2517" t="s">
        <v>66</v>
      </c>
      <c r="G2517">
        <v>38.171194440000001</v>
      </c>
      <c r="H2517">
        <v>-122.9126806</v>
      </c>
      <c r="I2517" t="s">
        <v>2912</v>
      </c>
      <c r="J2517" t="s">
        <v>64</v>
      </c>
      <c r="K2517" s="5" t="s">
        <v>2924</v>
      </c>
      <c r="L2517" t="s">
        <v>57</v>
      </c>
      <c r="M2517" t="s">
        <v>57</v>
      </c>
      <c r="N2517" t="s">
        <v>57</v>
      </c>
      <c r="S2517">
        <v>20</v>
      </c>
      <c r="V2517">
        <v>44.8</v>
      </c>
      <c r="W2517">
        <v>1.6</v>
      </c>
      <c r="AA2517">
        <v>33.6</v>
      </c>
      <c r="AM2517">
        <v>20</v>
      </c>
      <c r="AO2517">
        <v>1.4</v>
      </c>
    </row>
    <row r="2518" spans="1:41">
      <c r="A2518" t="s">
        <v>54</v>
      </c>
      <c r="B2518" t="s">
        <v>53</v>
      </c>
      <c r="D2518">
        <v>2018</v>
      </c>
      <c r="E2518" t="s">
        <v>52</v>
      </c>
      <c r="F2518" t="s">
        <v>51</v>
      </c>
      <c r="G2518">
        <v>-14.685252780000001</v>
      </c>
      <c r="H2518">
        <v>145.45010830000001</v>
      </c>
      <c r="I2518" t="s">
        <v>50</v>
      </c>
      <c r="J2518" t="s">
        <v>49</v>
      </c>
      <c r="K2518" t="s">
        <v>2923</v>
      </c>
      <c r="L2518" t="s">
        <v>57</v>
      </c>
      <c r="M2518" t="s">
        <v>57</v>
      </c>
      <c r="N2518" t="s">
        <v>57</v>
      </c>
      <c r="O2518" t="s">
        <v>59</v>
      </c>
      <c r="S2518">
        <v>30</v>
      </c>
      <c r="V2518">
        <v>1</v>
      </c>
      <c r="W2518">
        <v>0.09</v>
      </c>
      <c r="Y2518">
        <v>10.4</v>
      </c>
      <c r="AA2518">
        <v>0.5</v>
      </c>
      <c r="AD2518">
        <v>1</v>
      </c>
      <c r="AM2518">
        <v>30</v>
      </c>
    </row>
    <row r="2519" spans="1:41">
      <c r="A2519" t="s">
        <v>54</v>
      </c>
      <c r="B2519" t="s">
        <v>53</v>
      </c>
      <c r="D2519">
        <v>2018</v>
      </c>
      <c r="E2519" t="s">
        <v>52</v>
      </c>
      <c r="F2519" t="s">
        <v>51</v>
      </c>
      <c r="G2519">
        <v>-14.685252780000001</v>
      </c>
      <c r="H2519">
        <v>145.45010830000001</v>
      </c>
      <c r="I2519" t="s">
        <v>50</v>
      </c>
      <c r="J2519" t="s">
        <v>49</v>
      </c>
      <c r="K2519" t="s">
        <v>2923</v>
      </c>
      <c r="L2519" t="s">
        <v>57</v>
      </c>
      <c r="M2519" t="s">
        <v>57</v>
      </c>
      <c r="N2519" t="s">
        <v>57</v>
      </c>
      <c r="O2519" t="s">
        <v>58</v>
      </c>
      <c r="S2519">
        <v>30</v>
      </c>
      <c r="V2519">
        <v>6</v>
      </c>
      <c r="W2519">
        <v>0.39</v>
      </c>
      <c r="Y2519">
        <v>7.8</v>
      </c>
      <c r="AA2519">
        <v>3</v>
      </c>
      <c r="AD2519">
        <v>6</v>
      </c>
      <c r="AM2519">
        <v>30</v>
      </c>
    </row>
    <row r="2520" spans="1:41">
      <c r="A2520" t="s">
        <v>54</v>
      </c>
      <c r="B2520" t="s">
        <v>53</v>
      </c>
      <c r="D2520">
        <v>2018</v>
      </c>
      <c r="E2520" t="s">
        <v>52</v>
      </c>
      <c r="F2520" t="s">
        <v>51</v>
      </c>
      <c r="G2520">
        <v>-14.685252780000001</v>
      </c>
      <c r="H2520">
        <v>145.45010830000001</v>
      </c>
      <c r="I2520" t="s">
        <v>50</v>
      </c>
      <c r="J2520" t="s">
        <v>49</v>
      </c>
      <c r="K2520" t="s">
        <v>2923</v>
      </c>
      <c r="L2520" t="s">
        <v>57</v>
      </c>
      <c r="M2520" t="s">
        <v>57</v>
      </c>
      <c r="N2520" t="s">
        <v>57</v>
      </c>
      <c r="O2520" t="s">
        <v>46</v>
      </c>
      <c r="S2520">
        <v>30</v>
      </c>
      <c r="V2520">
        <v>9.1999999999999993</v>
      </c>
      <c r="W2520">
        <v>0.56999999999999995</v>
      </c>
      <c r="Y2520">
        <v>2.9</v>
      </c>
      <c r="AA2520">
        <v>4.5999999999999996</v>
      </c>
      <c r="AD2520">
        <v>9.1999999999999993</v>
      </c>
      <c r="AM2520">
        <v>30</v>
      </c>
    </row>
    <row r="2521" spans="1:41">
      <c r="A2521" t="s">
        <v>1310</v>
      </c>
      <c r="B2521" t="s">
        <v>1332</v>
      </c>
      <c r="D2521" s="5">
        <v>2021</v>
      </c>
      <c r="E2521" t="s">
        <v>1331</v>
      </c>
      <c r="F2521" t="s">
        <v>3000</v>
      </c>
      <c r="G2521">
        <v>55.98124</v>
      </c>
      <c r="H2521">
        <v>-3.2736299999999998</v>
      </c>
      <c r="I2521" t="s">
        <v>88</v>
      </c>
      <c r="J2521" t="s">
        <v>95</v>
      </c>
      <c r="K2521" t="s">
        <v>2925</v>
      </c>
      <c r="L2521" t="s">
        <v>57</v>
      </c>
      <c r="M2521" t="s">
        <v>57</v>
      </c>
      <c r="N2521" t="s">
        <v>57</v>
      </c>
      <c r="S2521">
        <v>50</v>
      </c>
      <c r="V2521">
        <v>95.7</v>
      </c>
      <c r="W2521">
        <v>1.65</v>
      </c>
      <c r="AA2521">
        <v>28.71</v>
      </c>
      <c r="AD2521">
        <v>57.42</v>
      </c>
      <c r="AG2521">
        <v>95.7</v>
      </c>
      <c r="AL2521">
        <v>4.34</v>
      </c>
      <c r="AM2521">
        <v>50</v>
      </c>
      <c r="AO2521">
        <v>1.1599999999999999</v>
      </c>
    </row>
    <row r="2522" spans="1:41">
      <c r="A2522" t="s">
        <v>1310</v>
      </c>
      <c r="B2522" t="s">
        <v>1332</v>
      </c>
      <c r="D2522" s="5">
        <v>2021</v>
      </c>
      <c r="E2522" t="s">
        <v>1331</v>
      </c>
      <c r="F2522" t="s">
        <v>3000</v>
      </c>
      <c r="G2522">
        <v>55.98124</v>
      </c>
      <c r="H2522">
        <v>-3.2736299999999998</v>
      </c>
      <c r="I2522" t="s">
        <v>88</v>
      </c>
      <c r="J2522" t="s">
        <v>95</v>
      </c>
      <c r="K2522" t="s">
        <v>2925</v>
      </c>
      <c r="L2522" t="s">
        <v>57</v>
      </c>
      <c r="M2522" t="s">
        <v>57</v>
      </c>
      <c r="N2522" t="s">
        <v>57</v>
      </c>
      <c r="S2522">
        <v>50</v>
      </c>
      <c r="V2522">
        <v>115.4</v>
      </c>
      <c r="W2522">
        <v>2.08</v>
      </c>
      <c r="AA2522">
        <v>34.630000000000003</v>
      </c>
      <c r="AD2522">
        <v>69.260000000000005</v>
      </c>
      <c r="AG2522">
        <v>115.44</v>
      </c>
      <c r="AL2522">
        <v>5.4</v>
      </c>
      <c r="AM2522">
        <v>50</v>
      </c>
      <c r="AO2522">
        <v>1.1100000000000001</v>
      </c>
    </row>
    <row r="2523" spans="1:41">
      <c r="A2523" t="s">
        <v>1310</v>
      </c>
      <c r="B2523" t="s">
        <v>1332</v>
      </c>
      <c r="D2523" s="5">
        <v>2021</v>
      </c>
      <c r="E2523" t="s">
        <v>1330</v>
      </c>
      <c r="F2523" t="s">
        <v>3000</v>
      </c>
      <c r="G2523">
        <v>56.004379999999998</v>
      </c>
      <c r="H2523">
        <v>-3.5246</v>
      </c>
      <c r="I2523" t="s">
        <v>88</v>
      </c>
      <c r="J2523" t="s">
        <v>95</v>
      </c>
      <c r="K2523" t="s">
        <v>2925</v>
      </c>
      <c r="L2523" t="s">
        <v>57</v>
      </c>
      <c r="M2523" t="s">
        <v>57</v>
      </c>
      <c r="N2523" t="s">
        <v>57</v>
      </c>
      <c r="S2523">
        <v>45</v>
      </c>
      <c r="V2523">
        <v>52.5</v>
      </c>
      <c r="W2523">
        <v>1.1000000000000001</v>
      </c>
      <c r="AA2523">
        <v>17.489999999999998</v>
      </c>
      <c r="AD2523">
        <v>34.979999999999997</v>
      </c>
      <c r="AL2523">
        <v>3</v>
      </c>
      <c r="AM2523">
        <v>45</v>
      </c>
      <c r="AO2523">
        <v>1.06</v>
      </c>
    </row>
    <row r="2524" spans="1:41">
      <c r="A2524" t="s">
        <v>1310</v>
      </c>
      <c r="B2524" t="s">
        <v>1332</v>
      </c>
      <c r="D2524" s="5">
        <v>2021</v>
      </c>
      <c r="E2524" t="s">
        <v>1330</v>
      </c>
      <c r="F2524" t="s">
        <v>3000</v>
      </c>
      <c r="G2524">
        <v>56.004379999999998</v>
      </c>
      <c r="H2524">
        <v>-3.5246</v>
      </c>
      <c r="I2524" t="s">
        <v>88</v>
      </c>
      <c r="J2524" t="s">
        <v>95</v>
      </c>
      <c r="K2524" t="s">
        <v>2925</v>
      </c>
      <c r="L2524" t="s">
        <v>57</v>
      </c>
      <c r="M2524" t="s">
        <v>57</v>
      </c>
      <c r="N2524" t="s">
        <v>57</v>
      </c>
      <c r="S2524">
        <v>50</v>
      </c>
      <c r="V2524">
        <v>78.7</v>
      </c>
      <c r="W2524">
        <v>1.21</v>
      </c>
      <c r="AA2524">
        <v>23.6</v>
      </c>
      <c r="AD2524">
        <v>47.19</v>
      </c>
      <c r="AG2524">
        <v>78.650000000000006</v>
      </c>
      <c r="AL2524">
        <v>3.26</v>
      </c>
      <c r="AM2524">
        <v>50</v>
      </c>
      <c r="AO2524">
        <v>1.3</v>
      </c>
    </row>
    <row r="2525" spans="1:41">
      <c r="A2525" t="s">
        <v>1310</v>
      </c>
      <c r="B2525" t="s">
        <v>1332</v>
      </c>
      <c r="D2525" s="5">
        <v>2021</v>
      </c>
      <c r="E2525" t="s">
        <v>1329</v>
      </c>
      <c r="F2525" t="s">
        <v>3000</v>
      </c>
      <c r="G2525">
        <v>56.05838</v>
      </c>
      <c r="H2525">
        <v>-3.5766100000000001</v>
      </c>
      <c r="I2525" t="s">
        <v>88</v>
      </c>
      <c r="J2525" t="s">
        <v>95</v>
      </c>
      <c r="K2525" t="s">
        <v>2925</v>
      </c>
      <c r="L2525" t="s">
        <v>57</v>
      </c>
      <c r="M2525" t="s">
        <v>57</v>
      </c>
      <c r="N2525" t="s">
        <v>57</v>
      </c>
      <c r="S2525">
        <v>50</v>
      </c>
      <c r="V2525">
        <v>120.6</v>
      </c>
      <c r="W2525">
        <v>1.8</v>
      </c>
      <c r="AA2525">
        <v>36.18</v>
      </c>
      <c r="AD2525">
        <v>72.36</v>
      </c>
      <c r="AG2525">
        <v>120.6</v>
      </c>
      <c r="AL2525">
        <v>2.76</v>
      </c>
      <c r="AM2525">
        <v>50</v>
      </c>
      <c r="AO2525">
        <v>1.34</v>
      </c>
    </row>
    <row r="2526" spans="1:41">
      <c r="A2526" t="s">
        <v>1310</v>
      </c>
      <c r="B2526" t="s">
        <v>1332</v>
      </c>
      <c r="D2526" s="5">
        <v>2021</v>
      </c>
      <c r="E2526" t="s">
        <v>1328</v>
      </c>
      <c r="F2526" t="s">
        <v>3000</v>
      </c>
      <c r="G2526">
        <v>56.448450000000001</v>
      </c>
      <c r="H2526">
        <v>-2.87229</v>
      </c>
      <c r="I2526" t="s">
        <v>88</v>
      </c>
      <c r="J2526" t="s">
        <v>95</v>
      </c>
      <c r="K2526" t="s">
        <v>2925</v>
      </c>
      <c r="L2526" t="s">
        <v>57</v>
      </c>
      <c r="M2526" t="s">
        <v>57</v>
      </c>
      <c r="N2526" t="s">
        <v>57</v>
      </c>
      <c r="S2526">
        <v>45</v>
      </c>
      <c r="V2526">
        <v>66.099999999999994</v>
      </c>
      <c r="W2526">
        <v>0.96</v>
      </c>
      <c r="AA2526">
        <v>22.03</v>
      </c>
      <c r="AD2526">
        <v>44.06</v>
      </c>
      <c r="AL2526">
        <v>2.66</v>
      </c>
      <c r="AM2526">
        <v>45</v>
      </c>
      <c r="AO2526">
        <v>1.53</v>
      </c>
    </row>
    <row r="2527" spans="1:41">
      <c r="A2527" t="s">
        <v>1310</v>
      </c>
      <c r="B2527" t="s">
        <v>1332</v>
      </c>
      <c r="D2527" s="5">
        <v>2021</v>
      </c>
      <c r="E2527" t="s">
        <v>1328</v>
      </c>
      <c r="F2527" t="s">
        <v>3000</v>
      </c>
      <c r="G2527">
        <v>56.448450000000001</v>
      </c>
      <c r="H2527">
        <v>-2.87229</v>
      </c>
      <c r="I2527" t="s">
        <v>88</v>
      </c>
      <c r="J2527" t="s">
        <v>95</v>
      </c>
      <c r="K2527" t="s">
        <v>2925</v>
      </c>
      <c r="L2527" t="s">
        <v>57</v>
      </c>
      <c r="M2527" t="s">
        <v>57</v>
      </c>
      <c r="N2527" t="s">
        <v>57</v>
      </c>
      <c r="S2527">
        <v>45</v>
      </c>
      <c r="V2527">
        <v>42.5</v>
      </c>
      <c r="W2527">
        <v>0.61</v>
      </c>
      <c r="AA2527">
        <v>14.18</v>
      </c>
      <c r="AD2527">
        <v>28.37</v>
      </c>
      <c r="AL2527">
        <v>1.79</v>
      </c>
      <c r="AM2527">
        <v>45</v>
      </c>
      <c r="AO2527">
        <v>1.55</v>
      </c>
    </row>
    <row r="2528" spans="1:41">
      <c r="A2528" t="s">
        <v>1310</v>
      </c>
      <c r="B2528" t="s">
        <v>1332</v>
      </c>
      <c r="D2528" s="5">
        <v>2021</v>
      </c>
      <c r="E2528" t="s">
        <v>1327</v>
      </c>
      <c r="F2528" t="s">
        <v>3000</v>
      </c>
      <c r="G2528">
        <v>56.441429999999997</v>
      </c>
      <c r="H2528">
        <v>-2.8578700000000001</v>
      </c>
      <c r="I2528" t="s">
        <v>88</v>
      </c>
      <c r="J2528" t="s">
        <v>95</v>
      </c>
      <c r="K2528" t="s">
        <v>2925</v>
      </c>
      <c r="L2528" t="s">
        <v>57</v>
      </c>
      <c r="M2528" t="s">
        <v>57</v>
      </c>
      <c r="N2528" t="s">
        <v>57</v>
      </c>
      <c r="S2528">
        <v>50</v>
      </c>
      <c r="V2528">
        <v>17.7</v>
      </c>
      <c r="W2528">
        <v>0.28999999999999998</v>
      </c>
      <c r="AA2528">
        <v>5.31</v>
      </c>
      <c r="AD2528">
        <v>10.61</v>
      </c>
      <c r="AG2528">
        <v>17.690000000000001</v>
      </c>
      <c r="AL2528">
        <v>1.03</v>
      </c>
      <c r="AM2528">
        <v>50</v>
      </c>
      <c r="AO2528">
        <v>1.22</v>
      </c>
    </row>
    <row r="2529" spans="1:41">
      <c r="A2529" t="s">
        <v>1310</v>
      </c>
      <c r="B2529" t="s">
        <v>1332</v>
      </c>
      <c r="D2529" s="5">
        <v>2021</v>
      </c>
      <c r="E2529" t="s">
        <v>1327</v>
      </c>
      <c r="F2529" t="s">
        <v>3000</v>
      </c>
      <c r="G2529">
        <v>56.441429999999997</v>
      </c>
      <c r="H2529">
        <v>-2.8578700000000001</v>
      </c>
      <c r="I2529" t="s">
        <v>88</v>
      </c>
      <c r="J2529" t="s">
        <v>95</v>
      </c>
      <c r="K2529" t="s">
        <v>2925</v>
      </c>
      <c r="L2529" t="s">
        <v>57</v>
      </c>
      <c r="M2529" t="s">
        <v>57</v>
      </c>
      <c r="N2529" t="s">
        <v>57</v>
      </c>
      <c r="S2529">
        <v>50</v>
      </c>
      <c r="V2529">
        <v>30.2</v>
      </c>
      <c r="W2529">
        <v>0.45</v>
      </c>
      <c r="AA2529">
        <v>9.0500000000000007</v>
      </c>
      <c r="AD2529">
        <v>18.09</v>
      </c>
      <c r="AG2529">
        <v>30.15</v>
      </c>
      <c r="AL2529">
        <v>1.42</v>
      </c>
      <c r="AM2529">
        <v>50</v>
      </c>
      <c r="AO2529">
        <v>1.34</v>
      </c>
    </row>
    <row r="2530" spans="1:41">
      <c r="A2530" t="s">
        <v>1310</v>
      </c>
      <c r="B2530" t="s">
        <v>1332</v>
      </c>
      <c r="D2530" s="5">
        <v>2021</v>
      </c>
      <c r="E2530" t="s">
        <v>1327</v>
      </c>
      <c r="F2530" t="s">
        <v>3000</v>
      </c>
      <c r="G2530">
        <v>56.441429999999997</v>
      </c>
      <c r="H2530">
        <v>-2.8578700000000001</v>
      </c>
      <c r="I2530" t="s">
        <v>88</v>
      </c>
      <c r="J2530" t="s">
        <v>95</v>
      </c>
      <c r="K2530" t="s">
        <v>2925</v>
      </c>
      <c r="L2530" t="s">
        <v>57</v>
      </c>
      <c r="M2530" t="s">
        <v>57</v>
      </c>
      <c r="N2530" t="s">
        <v>57</v>
      </c>
      <c r="S2530">
        <v>50</v>
      </c>
      <c r="V2530">
        <v>16.600000000000001</v>
      </c>
      <c r="W2530">
        <v>0.26</v>
      </c>
      <c r="AA2530">
        <v>4.99</v>
      </c>
      <c r="AD2530">
        <v>9.98</v>
      </c>
      <c r="AG2530">
        <v>16.64</v>
      </c>
      <c r="AL2530">
        <v>0.96</v>
      </c>
      <c r="AM2530">
        <v>50</v>
      </c>
      <c r="AO2530">
        <v>1.28</v>
      </c>
    </row>
    <row r="2531" spans="1:41">
      <c r="A2531" t="s">
        <v>1310</v>
      </c>
      <c r="B2531" t="s">
        <v>1332</v>
      </c>
      <c r="D2531" s="5">
        <v>2021</v>
      </c>
      <c r="E2531" t="s">
        <v>1326</v>
      </c>
      <c r="F2531" t="s">
        <v>3000</v>
      </c>
      <c r="G2531">
        <v>56.72137</v>
      </c>
      <c r="H2531">
        <v>-2.4836499999999999</v>
      </c>
      <c r="I2531" t="s">
        <v>88</v>
      </c>
      <c r="J2531" t="s">
        <v>95</v>
      </c>
      <c r="K2531" t="s">
        <v>2925</v>
      </c>
      <c r="L2531" t="s">
        <v>57</v>
      </c>
      <c r="M2531" t="s">
        <v>57</v>
      </c>
      <c r="N2531" t="s">
        <v>57</v>
      </c>
      <c r="S2531">
        <v>50</v>
      </c>
      <c r="V2531">
        <v>33.5</v>
      </c>
      <c r="W2531">
        <v>0.62</v>
      </c>
      <c r="AA2531">
        <v>10.039999999999999</v>
      </c>
      <c r="AD2531">
        <v>20.09</v>
      </c>
      <c r="AG2531">
        <v>33.479999999999997</v>
      </c>
      <c r="AL2531">
        <v>1.83</v>
      </c>
      <c r="AM2531">
        <v>50</v>
      </c>
      <c r="AO2531">
        <v>1.08</v>
      </c>
    </row>
    <row r="2532" spans="1:41">
      <c r="A2532" t="s">
        <v>1310</v>
      </c>
      <c r="B2532" t="s">
        <v>1332</v>
      </c>
      <c r="D2532" s="5">
        <v>2021</v>
      </c>
      <c r="E2532" t="s">
        <v>1326</v>
      </c>
      <c r="F2532" t="s">
        <v>3000</v>
      </c>
      <c r="G2532">
        <v>56.72137</v>
      </c>
      <c r="H2532">
        <v>-2.4836499999999999</v>
      </c>
      <c r="I2532" t="s">
        <v>88</v>
      </c>
      <c r="J2532" t="s">
        <v>95</v>
      </c>
      <c r="K2532" t="s">
        <v>2925</v>
      </c>
      <c r="L2532" t="s">
        <v>57</v>
      </c>
      <c r="M2532" t="s">
        <v>57</v>
      </c>
      <c r="N2532" t="s">
        <v>57</v>
      </c>
      <c r="S2532">
        <v>35</v>
      </c>
      <c r="V2532">
        <v>32.299999999999997</v>
      </c>
      <c r="W2532">
        <v>0.7</v>
      </c>
      <c r="AA2532">
        <v>13.86</v>
      </c>
      <c r="AD2532">
        <v>27.72</v>
      </c>
      <c r="AL2532">
        <v>2.02</v>
      </c>
      <c r="AM2532">
        <v>35</v>
      </c>
      <c r="AO2532">
        <v>1.32</v>
      </c>
    </row>
    <row r="2533" spans="1:41">
      <c r="A2533" t="s">
        <v>1310</v>
      </c>
      <c r="B2533" t="s">
        <v>1332</v>
      </c>
      <c r="D2533" s="5">
        <v>2021</v>
      </c>
      <c r="E2533" t="s">
        <v>1326</v>
      </c>
      <c r="F2533" t="s">
        <v>3000</v>
      </c>
      <c r="G2533">
        <v>56.72137</v>
      </c>
      <c r="H2533">
        <v>-2.4836499999999999</v>
      </c>
      <c r="I2533" t="s">
        <v>88</v>
      </c>
      <c r="J2533" t="s">
        <v>95</v>
      </c>
      <c r="K2533" t="s">
        <v>2925</v>
      </c>
      <c r="L2533" t="s">
        <v>57</v>
      </c>
      <c r="M2533" t="s">
        <v>57</v>
      </c>
      <c r="N2533" t="s">
        <v>57</v>
      </c>
      <c r="S2533">
        <v>35</v>
      </c>
      <c r="V2533">
        <v>38.5</v>
      </c>
      <c r="W2533">
        <v>0.99</v>
      </c>
      <c r="AA2533">
        <v>16.48</v>
      </c>
      <c r="AD2533">
        <v>32.97</v>
      </c>
      <c r="AL2533">
        <v>2.72</v>
      </c>
      <c r="AM2533">
        <v>35</v>
      </c>
      <c r="AO2533">
        <v>1.1100000000000001</v>
      </c>
    </row>
    <row r="2534" spans="1:41">
      <c r="A2534" t="s">
        <v>1310</v>
      </c>
      <c r="B2534" t="s">
        <v>1332</v>
      </c>
      <c r="D2534" s="5">
        <v>2021</v>
      </c>
      <c r="E2534" t="s">
        <v>1326</v>
      </c>
      <c r="F2534" t="s">
        <v>3000</v>
      </c>
      <c r="G2534">
        <v>56.72137</v>
      </c>
      <c r="H2534">
        <v>-2.4836499999999999</v>
      </c>
      <c r="I2534" t="s">
        <v>88</v>
      </c>
      <c r="J2534" t="s">
        <v>95</v>
      </c>
      <c r="K2534" t="s">
        <v>2925</v>
      </c>
      <c r="L2534" t="s">
        <v>57</v>
      </c>
      <c r="M2534" t="s">
        <v>57</v>
      </c>
      <c r="N2534" t="s">
        <v>57</v>
      </c>
      <c r="S2534">
        <v>50</v>
      </c>
      <c r="V2534">
        <v>69.7</v>
      </c>
      <c r="W2534">
        <v>1.34</v>
      </c>
      <c r="AA2534">
        <v>20.9</v>
      </c>
      <c r="AD2534">
        <v>41.81</v>
      </c>
      <c r="AG2534">
        <v>69.680000000000007</v>
      </c>
      <c r="AL2534">
        <v>3.58</v>
      </c>
      <c r="AM2534">
        <v>50</v>
      </c>
      <c r="AO2534">
        <v>1.04</v>
      </c>
    </row>
    <row r="2535" spans="1:41">
      <c r="A2535" t="s">
        <v>1310</v>
      </c>
      <c r="B2535" t="s">
        <v>1332</v>
      </c>
      <c r="D2535" s="5">
        <v>2021</v>
      </c>
      <c r="E2535" t="s">
        <v>1326</v>
      </c>
      <c r="F2535" t="s">
        <v>3000</v>
      </c>
      <c r="G2535">
        <v>56.72137</v>
      </c>
      <c r="H2535">
        <v>-2.4836499999999999</v>
      </c>
      <c r="I2535" t="s">
        <v>88</v>
      </c>
      <c r="J2535" t="s">
        <v>95</v>
      </c>
      <c r="K2535" t="s">
        <v>2925</v>
      </c>
      <c r="L2535" t="s">
        <v>57</v>
      </c>
      <c r="M2535" t="s">
        <v>57</v>
      </c>
      <c r="N2535" t="s">
        <v>57</v>
      </c>
      <c r="S2535">
        <v>50</v>
      </c>
      <c r="V2535">
        <v>63.2</v>
      </c>
      <c r="W2535">
        <v>1.1599999999999999</v>
      </c>
      <c r="AA2535">
        <v>18.97</v>
      </c>
      <c r="AD2535">
        <v>37.93</v>
      </c>
      <c r="AG2535">
        <v>63.22</v>
      </c>
      <c r="AL2535">
        <v>3.15</v>
      </c>
      <c r="AM2535">
        <v>50</v>
      </c>
      <c r="AO2535">
        <v>1.0900000000000001</v>
      </c>
    </row>
    <row r="2536" spans="1:41">
      <c r="A2536" t="s">
        <v>1310</v>
      </c>
      <c r="B2536" t="s">
        <v>1332</v>
      </c>
      <c r="D2536" s="5">
        <v>2021</v>
      </c>
      <c r="E2536" t="s">
        <v>1325</v>
      </c>
      <c r="F2536" t="s">
        <v>3000</v>
      </c>
      <c r="G2536">
        <v>57.481969999999997</v>
      </c>
      <c r="H2536">
        <v>-4.2898699999999996</v>
      </c>
      <c r="I2536" t="s">
        <v>115</v>
      </c>
      <c r="J2536" t="s">
        <v>95</v>
      </c>
      <c r="K2536" t="s">
        <v>2925</v>
      </c>
      <c r="L2536" t="s">
        <v>57</v>
      </c>
      <c r="M2536" t="s">
        <v>57</v>
      </c>
      <c r="N2536" t="s">
        <v>57</v>
      </c>
      <c r="S2536">
        <v>45</v>
      </c>
      <c r="V2536">
        <v>40.9</v>
      </c>
      <c r="W2536">
        <v>0.85</v>
      </c>
      <c r="AA2536">
        <v>13.64</v>
      </c>
      <c r="AD2536">
        <v>27.29</v>
      </c>
      <c r="AL2536">
        <v>2.4</v>
      </c>
      <c r="AM2536">
        <v>45</v>
      </c>
      <c r="AO2536">
        <v>1.07</v>
      </c>
    </row>
    <row r="2537" spans="1:41">
      <c r="A2537" t="s">
        <v>1310</v>
      </c>
      <c r="B2537" t="s">
        <v>1332</v>
      </c>
      <c r="D2537" s="5">
        <v>2021</v>
      </c>
      <c r="E2537" t="s">
        <v>1325</v>
      </c>
      <c r="F2537" t="s">
        <v>3000</v>
      </c>
      <c r="G2537">
        <v>57.481969999999997</v>
      </c>
      <c r="H2537">
        <v>-4.2898699999999996</v>
      </c>
      <c r="I2537" t="s">
        <v>115</v>
      </c>
      <c r="J2537" t="s">
        <v>95</v>
      </c>
      <c r="K2537" t="s">
        <v>2925</v>
      </c>
      <c r="L2537" t="s">
        <v>57</v>
      </c>
      <c r="M2537" t="s">
        <v>57</v>
      </c>
      <c r="N2537" t="s">
        <v>57</v>
      </c>
      <c r="S2537">
        <v>50</v>
      </c>
      <c r="V2537">
        <v>43.6</v>
      </c>
      <c r="W2537">
        <v>0.67</v>
      </c>
      <c r="AA2537">
        <v>13.07</v>
      </c>
      <c r="AD2537">
        <v>26.13</v>
      </c>
      <c r="AG2537">
        <v>43.55</v>
      </c>
      <c r="AL2537">
        <v>1.95</v>
      </c>
      <c r="AM2537">
        <v>50</v>
      </c>
      <c r="AO2537">
        <v>1.3</v>
      </c>
    </row>
    <row r="2538" spans="1:41">
      <c r="A2538" t="s">
        <v>1310</v>
      </c>
      <c r="B2538" t="s">
        <v>1332</v>
      </c>
      <c r="D2538" s="5">
        <v>2021</v>
      </c>
      <c r="E2538" t="s">
        <v>1324</v>
      </c>
      <c r="F2538" t="s">
        <v>3000</v>
      </c>
      <c r="G2538">
        <v>57.663209999999999</v>
      </c>
      <c r="H2538">
        <v>-3.60494</v>
      </c>
      <c r="I2538" t="s">
        <v>88</v>
      </c>
      <c r="J2538" t="s">
        <v>95</v>
      </c>
      <c r="K2538" t="s">
        <v>2925</v>
      </c>
      <c r="L2538" t="s">
        <v>57</v>
      </c>
      <c r="M2538" t="s">
        <v>57</v>
      </c>
      <c r="N2538" t="s">
        <v>57</v>
      </c>
      <c r="S2538">
        <v>50</v>
      </c>
      <c r="V2538">
        <v>15.7</v>
      </c>
      <c r="W2538">
        <v>0.27</v>
      </c>
      <c r="AA2538">
        <v>4.7</v>
      </c>
      <c r="AD2538">
        <v>9.4</v>
      </c>
      <c r="AG2538">
        <v>15.66</v>
      </c>
      <c r="AL2538">
        <v>0.97</v>
      </c>
      <c r="AM2538">
        <v>50</v>
      </c>
      <c r="AO2538">
        <v>1.1599999999999999</v>
      </c>
    </row>
    <row r="2539" spans="1:41">
      <c r="A2539" t="s">
        <v>1310</v>
      </c>
      <c r="B2539" t="s">
        <v>1332</v>
      </c>
      <c r="D2539" s="5">
        <v>2021</v>
      </c>
      <c r="E2539" t="s">
        <v>1324</v>
      </c>
      <c r="F2539" t="s">
        <v>3000</v>
      </c>
      <c r="G2539">
        <v>57.663209999999999</v>
      </c>
      <c r="H2539">
        <v>-3.60494</v>
      </c>
      <c r="I2539" t="s">
        <v>88</v>
      </c>
      <c r="J2539" t="s">
        <v>95</v>
      </c>
      <c r="K2539" t="s">
        <v>2925</v>
      </c>
      <c r="L2539" t="s">
        <v>57</v>
      </c>
      <c r="M2539" t="s">
        <v>57</v>
      </c>
      <c r="N2539" t="s">
        <v>57</v>
      </c>
      <c r="S2539">
        <v>50</v>
      </c>
      <c r="V2539">
        <v>14.5</v>
      </c>
      <c r="W2539">
        <v>0.23</v>
      </c>
      <c r="AA2539">
        <v>4.3499999999999996</v>
      </c>
      <c r="AD2539">
        <v>8.69</v>
      </c>
      <c r="AG2539">
        <v>14.49</v>
      </c>
      <c r="AL2539">
        <v>0.87</v>
      </c>
      <c r="AM2539">
        <v>50</v>
      </c>
      <c r="AO2539">
        <v>1.26</v>
      </c>
    </row>
    <row r="2540" spans="1:41">
      <c r="A2540" t="s">
        <v>1310</v>
      </c>
      <c r="B2540" t="s">
        <v>1332</v>
      </c>
      <c r="D2540" s="5">
        <v>2021</v>
      </c>
      <c r="E2540" t="s">
        <v>1323</v>
      </c>
      <c r="F2540" t="s">
        <v>3000</v>
      </c>
      <c r="G2540">
        <v>57.593179999999997</v>
      </c>
      <c r="H2540">
        <v>-3.8600300000000001</v>
      </c>
      <c r="I2540" t="s">
        <v>88</v>
      </c>
      <c r="J2540" t="s">
        <v>95</v>
      </c>
      <c r="K2540" t="s">
        <v>2925</v>
      </c>
      <c r="L2540" t="s">
        <v>57</v>
      </c>
      <c r="M2540" t="s">
        <v>57</v>
      </c>
      <c r="N2540" t="s">
        <v>57</v>
      </c>
      <c r="S2540">
        <v>30</v>
      </c>
      <c r="V2540">
        <v>11.8</v>
      </c>
      <c r="W2540">
        <v>0.28999999999999998</v>
      </c>
      <c r="AA2540">
        <v>5.92</v>
      </c>
      <c r="AD2540">
        <v>11.83</v>
      </c>
      <c r="AG2540">
        <v>19.72</v>
      </c>
      <c r="AL2540">
        <v>1.01</v>
      </c>
      <c r="AM2540">
        <v>30</v>
      </c>
      <c r="AO2540">
        <v>1.36</v>
      </c>
    </row>
    <row r="2541" spans="1:41">
      <c r="A2541" t="s">
        <v>1310</v>
      </c>
      <c r="B2541" t="s">
        <v>1332</v>
      </c>
      <c r="D2541" s="5">
        <v>2021</v>
      </c>
      <c r="E2541" t="s">
        <v>1323</v>
      </c>
      <c r="F2541" t="s">
        <v>3000</v>
      </c>
      <c r="G2541">
        <v>57.593179999999997</v>
      </c>
      <c r="H2541">
        <v>-3.8600300000000001</v>
      </c>
      <c r="I2541" t="s">
        <v>88</v>
      </c>
      <c r="J2541" t="s">
        <v>95</v>
      </c>
      <c r="K2541" t="s">
        <v>2925</v>
      </c>
      <c r="L2541" t="s">
        <v>57</v>
      </c>
      <c r="M2541" t="s">
        <v>57</v>
      </c>
      <c r="N2541" t="s">
        <v>57</v>
      </c>
      <c r="S2541">
        <v>50</v>
      </c>
      <c r="V2541">
        <v>10.7</v>
      </c>
      <c r="W2541">
        <v>0.17</v>
      </c>
      <c r="AA2541">
        <v>3.21</v>
      </c>
      <c r="AD2541">
        <v>6.43</v>
      </c>
      <c r="AG2541">
        <v>10.71</v>
      </c>
      <c r="AL2541">
        <v>0.71</v>
      </c>
      <c r="AM2541">
        <v>50</v>
      </c>
      <c r="AO2541">
        <v>1.26</v>
      </c>
    </row>
    <row r="2542" spans="1:41">
      <c r="A2542" t="s">
        <v>1310</v>
      </c>
      <c r="B2542" t="s">
        <v>1332</v>
      </c>
      <c r="D2542" s="5">
        <v>2021</v>
      </c>
      <c r="E2542" t="s">
        <v>1322</v>
      </c>
      <c r="F2542" t="s">
        <v>3000</v>
      </c>
      <c r="G2542">
        <v>57.737050000000004</v>
      </c>
      <c r="H2542">
        <v>-4.0392400000000004</v>
      </c>
      <c r="I2542" t="s">
        <v>115</v>
      </c>
      <c r="J2542" t="s">
        <v>95</v>
      </c>
      <c r="K2542" t="s">
        <v>2925</v>
      </c>
      <c r="L2542" t="s">
        <v>57</v>
      </c>
      <c r="M2542" t="s">
        <v>57</v>
      </c>
      <c r="N2542" t="s">
        <v>57</v>
      </c>
      <c r="S2542">
        <v>50</v>
      </c>
      <c r="V2542">
        <v>49.7</v>
      </c>
      <c r="W2542">
        <v>0.88</v>
      </c>
      <c r="AA2542">
        <v>14.92</v>
      </c>
      <c r="AD2542">
        <v>29.83</v>
      </c>
      <c r="AG2542">
        <v>49.72</v>
      </c>
      <c r="AL2542">
        <v>2.46</v>
      </c>
      <c r="AM2542">
        <v>50</v>
      </c>
      <c r="AO2542">
        <v>1.1299999999999999</v>
      </c>
    </row>
    <row r="2543" spans="1:41">
      <c r="A2543" t="s">
        <v>1310</v>
      </c>
      <c r="B2543" t="s">
        <v>1332</v>
      </c>
      <c r="D2543" s="5">
        <v>2021</v>
      </c>
      <c r="E2543" t="s">
        <v>1322</v>
      </c>
      <c r="F2543" t="s">
        <v>3000</v>
      </c>
      <c r="G2543">
        <v>57.737050000000004</v>
      </c>
      <c r="H2543">
        <v>-4.0392400000000004</v>
      </c>
      <c r="I2543" t="s">
        <v>115</v>
      </c>
      <c r="J2543" t="s">
        <v>95</v>
      </c>
      <c r="K2543" t="s">
        <v>2925</v>
      </c>
      <c r="L2543" t="s">
        <v>57</v>
      </c>
      <c r="M2543" t="s">
        <v>57</v>
      </c>
      <c r="N2543" t="s">
        <v>57</v>
      </c>
      <c r="S2543">
        <v>50</v>
      </c>
      <c r="V2543">
        <v>16.100000000000001</v>
      </c>
      <c r="W2543">
        <v>0.25</v>
      </c>
      <c r="AA2543">
        <v>4.84</v>
      </c>
      <c r="AD2543">
        <v>9.68</v>
      </c>
      <c r="AG2543">
        <v>16.13</v>
      </c>
      <c r="AL2543">
        <v>0.88</v>
      </c>
      <c r="AM2543">
        <v>50</v>
      </c>
      <c r="AO2543">
        <v>1.29</v>
      </c>
    </row>
    <row r="2544" spans="1:41">
      <c r="A2544" t="s">
        <v>1310</v>
      </c>
      <c r="B2544" t="s">
        <v>1332</v>
      </c>
      <c r="D2544" s="5">
        <v>2021</v>
      </c>
      <c r="E2544" t="s">
        <v>1321</v>
      </c>
      <c r="F2544" t="s">
        <v>3000</v>
      </c>
      <c r="G2544">
        <v>57.674320000000002</v>
      </c>
      <c r="H2544">
        <v>-4.2998200000000004</v>
      </c>
      <c r="I2544" t="s">
        <v>115</v>
      </c>
      <c r="J2544" t="s">
        <v>95</v>
      </c>
      <c r="K2544" t="s">
        <v>2925</v>
      </c>
      <c r="L2544" t="s">
        <v>57</v>
      </c>
      <c r="M2544" t="s">
        <v>57</v>
      </c>
      <c r="N2544" t="s">
        <v>57</v>
      </c>
      <c r="S2544">
        <v>50</v>
      </c>
      <c r="V2544">
        <v>48.4</v>
      </c>
      <c r="W2544">
        <v>1.1000000000000001</v>
      </c>
      <c r="AA2544">
        <v>14.52</v>
      </c>
      <c r="AD2544">
        <v>29.04</v>
      </c>
      <c r="AG2544">
        <v>48.4</v>
      </c>
      <c r="AL2544">
        <v>3</v>
      </c>
      <c r="AM2544">
        <v>50</v>
      </c>
      <c r="AO2544">
        <v>0.88</v>
      </c>
    </row>
    <row r="2545" spans="1:41">
      <c r="A2545" t="s">
        <v>1310</v>
      </c>
      <c r="B2545" t="s">
        <v>1332</v>
      </c>
      <c r="D2545" s="5">
        <v>2021</v>
      </c>
      <c r="E2545" t="s">
        <v>1320</v>
      </c>
      <c r="F2545" t="s">
        <v>3000</v>
      </c>
      <c r="G2545">
        <v>57.662939999999999</v>
      </c>
      <c r="H2545">
        <v>-4.1683300000000001</v>
      </c>
      <c r="I2545" t="s">
        <v>115</v>
      </c>
      <c r="J2545" t="s">
        <v>95</v>
      </c>
      <c r="K2545" t="s">
        <v>2925</v>
      </c>
      <c r="L2545" t="s">
        <v>57</v>
      </c>
      <c r="M2545" t="s">
        <v>57</v>
      </c>
      <c r="N2545" t="s">
        <v>57</v>
      </c>
      <c r="S2545">
        <v>50</v>
      </c>
      <c r="V2545">
        <v>26.2</v>
      </c>
      <c r="W2545">
        <v>0.56999999999999995</v>
      </c>
      <c r="AA2545">
        <v>7.87</v>
      </c>
      <c r="AD2545">
        <v>15.73</v>
      </c>
      <c r="AG2545">
        <v>26.22</v>
      </c>
      <c r="AL2545">
        <v>1.7</v>
      </c>
      <c r="AM2545">
        <v>50</v>
      </c>
      <c r="AO2545">
        <v>0.92</v>
      </c>
    </row>
    <row r="2546" spans="1:41">
      <c r="A2546" t="s">
        <v>1310</v>
      </c>
      <c r="B2546" t="s">
        <v>1332</v>
      </c>
      <c r="D2546" s="5">
        <v>2021</v>
      </c>
      <c r="E2546" t="s">
        <v>1320</v>
      </c>
      <c r="F2546" t="s">
        <v>3000</v>
      </c>
      <c r="G2546">
        <v>57.662939999999999</v>
      </c>
      <c r="H2546">
        <v>-4.1683300000000001</v>
      </c>
      <c r="I2546" t="s">
        <v>115</v>
      </c>
      <c r="J2546" t="s">
        <v>95</v>
      </c>
      <c r="K2546" t="s">
        <v>2925</v>
      </c>
      <c r="L2546" t="s">
        <v>57</v>
      </c>
      <c r="M2546" t="s">
        <v>57</v>
      </c>
      <c r="N2546" t="s">
        <v>57</v>
      </c>
      <c r="S2546">
        <v>45</v>
      </c>
      <c r="V2546">
        <v>19.8</v>
      </c>
      <c r="W2546">
        <v>0.35</v>
      </c>
      <c r="AA2546">
        <v>6.62</v>
      </c>
      <c r="AD2546">
        <v>13.23</v>
      </c>
      <c r="AL2546">
        <v>1.1499999999999999</v>
      </c>
      <c r="AM2546">
        <v>45</v>
      </c>
      <c r="AO2546">
        <v>1.26</v>
      </c>
    </row>
    <row r="2547" spans="1:41">
      <c r="A2547" t="s">
        <v>1310</v>
      </c>
      <c r="B2547" t="s">
        <v>1332</v>
      </c>
      <c r="D2547" s="5">
        <v>2021</v>
      </c>
      <c r="E2547" t="s">
        <v>1319</v>
      </c>
      <c r="F2547" t="s">
        <v>3000</v>
      </c>
      <c r="G2547">
        <v>57.686619999999998</v>
      </c>
      <c r="H2547">
        <v>-4.2421499999999996</v>
      </c>
      <c r="I2547" t="s">
        <v>115</v>
      </c>
      <c r="J2547" t="s">
        <v>95</v>
      </c>
      <c r="K2547" t="s">
        <v>2925</v>
      </c>
      <c r="L2547" t="s">
        <v>57</v>
      </c>
      <c r="M2547" t="s">
        <v>57</v>
      </c>
      <c r="N2547" t="s">
        <v>57</v>
      </c>
      <c r="S2547">
        <v>45</v>
      </c>
      <c r="V2547">
        <v>52.5</v>
      </c>
      <c r="W2547">
        <v>0.89</v>
      </c>
      <c r="AA2547">
        <v>17.489999999999998</v>
      </c>
      <c r="AD2547">
        <v>34.979999999999997</v>
      </c>
      <c r="AL2547">
        <v>2.4900000000000002</v>
      </c>
      <c r="AM2547">
        <v>45</v>
      </c>
      <c r="AO2547">
        <v>1.31</v>
      </c>
    </row>
    <row r="2548" spans="1:41">
      <c r="A2548" t="s">
        <v>1310</v>
      </c>
      <c r="B2548" t="s">
        <v>1332</v>
      </c>
      <c r="D2548" s="5">
        <v>2021</v>
      </c>
      <c r="E2548" t="s">
        <v>1318</v>
      </c>
      <c r="F2548" t="s">
        <v>3000</v>
      </c>
      <c r="G2548">
        <v>57.815959999999997</v>
      </c>
      <c r="H2548">
        <v>-4.05504</v>
      </c>
      <c r="I2548" t="s">
        <v>115</v>
      </c>
      <c r="J2548" t="s">
        <v>95</v>
      </c>
      <c r="K2548" t="s">
        <v>2925</v>
      </c>
      <c r="L2548" t="s">
        <v>57</v>
      </c>
      <c r="M2548" t="s">
        <v>57</v>
      </c>
      <c r="N2548" t="s">
        <v>57</v>
      </c>
      <c r="S2548">
        <v>50</v>
      </c>
      <c r="V2548">
        <v>30.2</v>
      </c>
      <c r="W2548">
        <v>0.54</v>
      </c>
      <c r="AA2548">
        <v>9.07</v>
      </c>
      <c r="AD2548">
        <v>18.14</v>
      </c>
      <c r="AG2548">
        <v>30.24</v>
      </c>
      <c r="AL2548">
        <v>1.62</v>
      </c>
      <c r="AM2548">
        <v>50</v>
      </c>
      <c r="AO2548">
        <v>1.1200000000000001</v>
      </c>
    </row>
    <row r="2549" spans="1:41">
      <c r="A2549" t="s">
        <v>1310</v>
      </c>
      <c r="B2549" t="s">
        <v>1332</v>
      </c>
      <c r="D2549" s="5">
        <v>2021</v>
      </c>
      <c r="E2549" t="s">
        <v>1317</v>
      </c>
      <c r="F2549" t="s">
        <v>3000</v>
      </c>
      <c r="G2549">
        <v>57.859450000000002</v>
      </c>
      <c r="H2549">
        <v>-4.1061899999999998</v>
      </c>
      <c r="I2549" t="s">
        <v>115</v>
      </c>
      <c r="J2549" t="s">
        <v>95</v>
      </c>
      <c r="K2549" t="s">
        <v>2925</v>
      </c>
      <c r="L2549" t="s">
        <v>57</v>
      </c>
      <c r="M2549" t="s">
        <v>57</v>
      </c>
      <c r="N2549" t="s">
        <v>57</v>
      </c>
      <c r="S2549">
        <v>50</v>
      </c>
      <c r="V2549">
        <v>9.6</v>
      </c>
      <c r="W2549">
        <v>0.16</v>
      </c>
      <c r="AA2549">
        <v>2.88</v>
      </c>
      <c r="AD2549">
        <v>5.76</v>
      </c>
      <c r="AG2549">
        <v>9.6</v>
      </c>
      <c r="AL2549">
        <v>0.7</v>
      </c>
      <c r="AM2549">
        <v>50</v>
      </c>
      <c r="AO2549">
        <v>1.2</v>
      </c>
    </row>
    <row r="2550" spans="1:41">
      <c r="A2550" t="s">
        <v>1310</v>
      </c>
      <c r="B2550" t="s">
        <v>1332</v>
      </c>
      <c r="D2550" s="5">
        <v>2021</v>
      </c>
      <c r="E2550" t="s">
        <v>1316</v>
      </c>
      <c r="F2550" t="s">
        <v>3000</v>
      </c>
      <c r="G2550">
        <v>54.846699999999998</v>
      </c>
      <c r="H2550">
        <v>-3.8615200000000001</v>
      </c>
      <c r="I2550" t="s">
        <v>88</v>
      </c>
      <c r="J2550" t="s">
        <v>95</v>
      </c>
      <c r="K2550" t="s">
        <v>2925</v>
      </c>
      <c r="L2550" t="s">
        <v>57</v>
      </c>
      <c r="M2550" t="s">
        <v>57</v>
      </c>
      <c r="N2550" t="s">
        <v>57</v>
      </c>
      <c r="S2550">
        <v>50</v>
      </c>
      <c r="V2550">
        <v>81.900000000000006</v>
      </c>
      <c r="W2550">
        <v>1.1299999999999999</v>
      </c>
      <c r="AA2550">
        <v>24.58</v>
      </c>
      <c r="AD2550">
        <v>49.16</v>
      </c>
      <c r="AG2550">
        <v>81.93</v>
      </c>
      <c r="AL2550">
        <v>3.08</v>
      </c>
      <c r="AM2550">
        <v>50</v>
      </c>
      <c r="AO2550">
        <v>1.45</v>
      </c>
    </row>
    <row r="2551" spans="1:41">
      <c r="A2551" t="s">
        <v>1310</v>
      </c>
      <c r="B2551" t="s">
        <v>1332</v>
      </c>
      <c r="D2551" s="5">
        <v>2021</v>
      </c>
      <c r="E2551" t="s">
        <v>1316</v>
      </c>
      <c r="F2551" t="s">
        <v>3000</v>
      </c>
      <c r="G2551">
        <v>54.846699999999998</v>
      </c>
      <c r="H2551">
        <v>-3.8615200000000001</v>
      </c>
      <c r="I2551" t="s">
        <v>88</v>
      </c>
      <c r="J2551" t="s">
        <v>95</v>
      </c>
      <c r="K2551" t="s">
        <v>2925</v>
      </c>
      <c r="L2551" t="s">
        <v>57</v>
      </c>
      <c r="M2551" t="s">
        <v>57</v>
      </c>
      <c r="N2551" t="s">
        <v>57</v>
      </c>
      <c r="S2551">
        <v>50</v>
      </c>
      <c r="V2551">
        <v>75.400000000000006</v>
      </c>
      <c r="W2551">
        <v>1.1000000000000001</v>
      </c>
      <c r="AA2551">
        <v>22.61</v>
      </c>
      <c r="AD2551">
        <v>45.21</v>
      </c>
      <c r="AG2551">
        <v>75.349999999999994</v>
      </c>
      <c r="AL2551">
        <v>3</v>
      </c>
      <c r="AM2551">
        <v>50</v>
      </c>
      <c r="AO2551">
        <v>1.37</v>
      </c>
    </row>
    <row r="2552" spans="1:41">
      <c r="A2552" t="s">
        <v>1310</v>
      </c>
      <c r="B2552" t="s">
        <v>1332</v>
      </c>
      <c r="D2552" s="5">
        <v>2021</v>
      </c>
      <c r="E2552" t="s">
        <v>1316</v>
      </c>
      <c r="F2552" t="s">
        <v>3000</v>
      </c>
      <c r="G2552">
        <v>54.846699999999998</v>
      </c>
      <c r="H2552">
        <v>-3.8615200000000001</v>
      </c>
      <c r="I2552" t="s">
        <v>88</v>
      </c>
      <c r="J2552" t="s">
        <v>95</v>
      </c>
      <c r="K2552" t="s">
        <v>2925</v>
      </c>
      <c r="L2552" t="s">
        <v>57</v>
      </c>
      <c r="M2552" t="s">
        <v>57</v>
      </c>
      <c r="N2552" t="s">
        <v>57</v>
      </c>
      <c r="S2552">
        <v>50</v>
      </c>
      <c r="V2552">
        <v>49.9</v>
      </c>
      <c r="W2552">
        <v>0.75</v>
      </c>
      <c r="AA2552">
        <v>14.96</v>
      </c>
      <c r="AD2552">
        <v>29.93</v>
      </c>
      <c r="AG2552">
        <v>49.88</v>
      </c>
      <c r="AL2552">
        <v>2.15</v>
      </c>
      <c r="AM2552">
        <v>50</v>
      </c>
      <c r="AO2552">
        <v>1.33</v>
      </c>
    </row>
    <row r="2553" spans="1:41">
      <c r="A2553" t="s">
        <v>1310</v>
      </c>
      <c r="B2553" t="s">
        <v>1332</v>
      </c>
      <c r="D2553" s="5">
        <v>2021</v>
      </c>
      <c r="E2553" t="s">
        <v>1315</v>
      </c>
      <c r="F2553" t="s">
        <v>3000</v>
      </c>
      <c r="G2553">
        <v>54.858759999999997</v>
      </c>
      <c r="H2553">
        <v>-3.7901099999999999</v>
      </c>
      <c r="I2553" t="s">
        <v>88</v>
      </c>
      <c r="J2553" t="s">
        <v>95</v>
      </c>
      <c r="K2553" t="s">
        <v>2925</v>
      </c>
      <c r="L2553" t="s">
        <v>57</v>
      </c>
      <c r="M2553" t="s">
        <v>57</v>
      </c>
      <c r="N2553" t="s">
        <v>57</v>
      </c>
      <c r="S2553">
        <v>50</v>
      </c>
      <c r="V2553">
        <v>60.4</v>
      </c>
      <c r="W2553">
        <v>0.77</v>
      </c>
      <c r="AA2553">
        <v>18.13</v>
      </c>
      <c r="AD2553">
        <v>36.270000000000003</v>
      </c>
      <c r="AG2553">
        <v>60.45</v>
      </c>
      <c r="AL2553">
        <v>2.19</v>
      </c>
      <c r="AM2553">
        <v>50</v>
      </c>
      <c r="AO2553">
        <v>1.57</v>
      </c>
    </row>
    <row r="2554" spans="1:41">
      <c r="A2554" t="s">
        <v>1310</v>
      </c>
      <c r="B2554" t="s">
        <v>1332</v>
      </c>
      <c r="D2554" s="5">
        <v>2021</v>
      </c>
      <c r="E2554" t="s">
        <v>1315</v>
      </c>
      <c r="F2554" t="s">
        <v>3000</v>
      </c>
      <c r="G2554">
        <v>54.858759999999997</v>
      </c>
      <c r="H2554">
        <v>-3.7901099999999999</v>
      </c>
      <c r="I2554" t="s">
        <v>88</v>
      </c>
      <c r="J2554" t="s">
        <v>95</v>
      </c>
      <c r="K2554" t="s">
        <v>2925</v>
      </c>
      <c r="L2554" t="s">
        <v>57</v>
      </c>
      <c r="M2554" t="s">
        <v>57</v>
      </c>
      <c r="N2554" t="s">
        <v>57</v>
      </c>
      <c r="S2554">
        <v>50</v>
      </c>
      <c r="V2554">
        <v>49.8</v>
      </c>
      <c r="W2554">
        <v>0.66</v>
      </c>
      <c r="AA2554">
        <v>14.95</v>
      </c>
      <c r="AD2554">
        <v>29.9</v>
      </c>
      <c r="AG2554">
        <v>49.83</v>
      </c>
      <c r="AL2554">
        <v>1.97</v>
      </c>
      <c r="AM2554">
        <v>50</v>
      </c>
      <c r="AO2554">
        <v>1.51</v>
      </c>
    </row>
    <row r="2555" spans="1:41">
      <c r="A2555" t="s">
        <v>1310</v>
      </c>
      <c r="B2555" t="s">
        <v>1332</v>
      </c>
      <c r="D2555" s="5">
        <v>2021</v>
      </c>
      <c r="E2555" t="s">
        <v>1314</v>
      </c>
      <c r="F2555" t="s">
        <v>3000</v>
      </c>
      <c r="G2555">
        <v>54.822029999999998</v>
      </c>
      <c r="H2555">
        <v>-4.0503499999999999</v>
      </c>
      <c r="I2555" t="s">
        <v>88</v>
      </c>
      <c r="J2555" t="s">
        <v>95</v>
      </c>
      <c r="K2555" t="s">
        <v>2925</v>
      </c>
      <c r="L2555" t="s">
        <v>57</v>
      </c>
      <c r="M2555" t="s">
        <v>57</v>
      </c>
      <c r="N2555" t="s">
        <v>57</v>
      </c>
      <c r="S2555">
        <v>45</v>
      </c>
      <c r="V2555">
        <v>41.2</v>
      </c>
      <c r="W2555">
        <v>0.64</v>
      </c>
      <c r="AA2555">
        <v>13.73</v>
      </c>
      <c r="AD2555">
        <v>27.46</v>
      </c>
      <c r="AL2555">
        <v>1.87</v>
      </c>
      <c r="AM2555">
        <v>45</v>
      </c>
      <c r="AO2555">
        <v>1.43</v>
      </c>
    </row>
    <row r="2556" spans="1:41">
      <c r="A2556" t="s">
        <v>1310</v>
      </c>
      <c r="B2556" t="s">
        <v>1332</v>
      </c>
      <c r="D2556" s="5">
        <v>2021</v>
      </c>
      <c r="E2556" t="s">
        <v>1313</v>
      </c>
      <c r="F2556" t="s">
        <v>3000</v>
      </c>
      <c r="G2556">
        <v>54.910789999999999</v>
      </c>
      <c r="H2556">
        <v>-5.0093199999999998</v>
      </c>
      <c r="I2556" t="s">
        <v>115</v>
      </c>
      <c r="J2556" t="s">
        <v>95</v>
      </c>
      <c r="K2556" t="s">
        <v>2925</v>
      </c>
      <c r="L2556" t="s">
        <v>57</v>
      </c>
      <c r="M2556" t="s">
        <v>57</v>
      </c>
      <c r="N2556" t="s">
        <v>57</v>
      </c>
      <c r="S2556">
        <v>45</v>
      </c>
      <c r="V2556">
        <v>25.6</v>
      </c>
      <c r="W2556">
        <v>0.36</v>
      </c>
      <c r="AA2556">
        <v>8.5299999999999994</v>
      </c>
      <c r="AD2556">
        <v>17.059999999999999</v>
      </c>
      <c r="AL2556">
        <v>1.19</v>
      </c>
      <c r="AM2556">
        <v>45</v>
      </c>
      <c r="AO2556">
        <v>1.58</v>
      </c>
    </row>
    <row r="2557" spans="1:41">
      <c r="A2557" t="s">
        <v>1310</v>
      </c>
      <c r="B2557" t="s">
        <v>1332</v>
      </c>
      <c r="D2557" s="5">
        <v>2021</v>
      </c>
      <c r="E2557" t="s">
        <v>1312</v>
      </c>
      <c r="F2557" t="s">
        <v>3000</v>
      </c>
      <c r="G2557">
        <v>55.942490499999998</v>
      </c>
      <c r="H2557">
        <v>-4.6246099999999997</v>
      </c>
      <c r="I2557" t="s">
        <v>115</v>
      </c>
      <c r="J2557" t="s">
        <v>95</v>
      </c>
      <c r="K2557" t="s">
        <v>2925</v>
      </c>
      <c r="L2557" t="s">
        <v>57</v>
      </c>
      <c r="M2557" t="s">
        <v>57</v>
      </c>
      <c r="N2557" t="s">
        <v>57</v>
      </c>
      <c r="S2557">
        <v>40</v>
      </c>
      <c r="V2557">
        <v>28</v>
      </c>
      <c r="W2557">
        <v>0.47</v>
      </c>
      <c r="AA2557">
        <v>10.5</v>
      </c>
      <c r="AD2557">
        <v>21.01</v>
      </c>
      <c r="AL2557">
        <v>1.45</v>
      </c>
      <c r="AM2557">
        <v>40</v>
      </c>
      <c r="AO2557">
        <v>1.49</v>
      </c>
    </row>
    <row r="2558" spans="1:41">
      <c r="A2558" t="s">
        <v>1310</v>
      </c>
      <c r="B2558" t="s">
        <v>1332</v>
      </c>
      <c r="D2558" s="5">
        <v>2021</v>
      </c>
      <c r="E2558" t="s">
        <v>1312</v>
      </c>
      <c r="F2558" t="s">
        <v>3000</v>
      </c>
      <c r="G2558">
        <v>55.942490499999998</v>
      </c>
      <c r="H2558">
        <v>-4.6246099999999997</v>
      </c>
      <c r="I2558" t="s">
        <v>115</v>
      </c>
      <c r="J2558" t="s">
        <v>95</v>
      </c>
      <c r="K2558" t="s">
        <v>2925</v>
      </c>
      <c r="L2558" t="s">
        <v>57</v>
      </c>
      <c r="M2558" t="s">
        <v>57</v>
      </c>
      <c r="N2558" t="s">
        <v>57</v>
      </c>
      <c r="S2558">
        <v>50</v>
      </c>
      <c r="V2558">
        <v>26.1</v>
      </c>
      <c r="W2558">
        <v>0.36</v>
      </c>
      <c r="AA2558">
        <v>7.83</v>
      </c>
      <c r="AD2558">
        <v>15.66</v>
      </c>
      <c r="AG2558">
        <v>26.1</v>
      </c>
      <c r="AL2558">
        <v>1.21</v>
      </c>
      <c r="AM2558">
        <v>50</v>
      </c>
      <c r="AO2558">
        <v>1.45</v>
      </c>
    </row>
    <row r="2559" spans="1:41">
      <c r="A2559" t="s">
        <v>1310</v>
      </c>
      <c r="B2559" t="s">
        <v>1332</v>
      </c>
      <c r="D2559" s="5">
        <v>2021</v>
      </c>
      <c r="E2559" t="s">
        <v>1312</v>
      </c>
      <c r="F2559" t="s">
        <v>3000</v>
      </c>
      <c r="G2559">
        <v>55.942490499999998</v>
      </c>
      <c r="H2559">
        <v>-4.6246099999999997</v>
      </c>
      <c r="I2559" t="s">
        <v>115</v>
      </c>
      <c r="J2559" t="s">
        <v>95</v>
      </c>
      <c r="K2559" t="s">
        <v>2925</v>
      </c>
      <c r="L2559" t="s">
        <v>57</v>
      </c>
      <c r="M2559" t="s">
        <v>57</v>
      </c>
      <c r="N2559" t="s">
        <v>57</v>
      </c>
      <c r="S2559">
        <v>40</v>
      </c>
      <c r="V2559">
        <v>42.3</v>
      </c>
      <c r="W2559">
        <v>0.72</v>
      </c>
      <c r="AA2559">
        <v>15.88</v>
      </c>
      <c r="AD2559">
        <v>31.75</v>
      </c>
      <c r="AL2559">
        <v>2.0699999999999998</v>
      </c>
      <c r="AM2559">
        <v>40</v>
      </c>
      <c r="AO2559">
        <v>1.47</v>
      </c>
    </row>
    <row r="2560" spans="1:41">
      <c r="A2560" t="s">
        <v>1310</v>
      </c>
      <c r="B2560" t="s">
        <v>1332</v>
      </c>
      <c r="D2560" s="5">
        <v>2021</v>
      </c>
      <c r="E2560" t="s">
        <v>1311</v>
      </c>
      <c r="F2560" t="s">
        <v>3000</v>
      </c>
      <c r="G2560">
        <v>55.764470000000003</v>
      </c>
      <c r="H2560">
        <v>-4.8584100000000001</v>
      </c>
      <c r="I2560" t="s">
        <v>115</v>
      </c>
      <c r="J2560" t="s">
        <v>95</v>
      </c>
      <c r="K2560" t="s">
        <v>2925</v>
      </c>
      <c r="L2560" t="s">
        <v>57</v>
      </c>
      <c r="M2560" t="s">
        <v>57</v>
      </c>
      <c r="N2560" t="s">
        <v>57</v>
      </c>
      <c r="S2560">
        <v>50</v>
      </c>
      <c r="V2560">
        <v>22</v>
      </c>
      <c r="W2560">
        <v>0.27</v>
      </c>
      <c r="AA2560">
        <v>6.6</v>
      </c>
      <c r="AD2560">
        <v>13.2</v>
      </c>
      <c r="AG2560">
        <v>22.01</v>
      </c>
      <c r="AL2560">
        <v>0.97</v>
      </c>
      <c r="AM2560">
        <v>50</v>
      </c>
      <c r="AO2560">
        <v>1.63</v>
      </c>
    </row>
    <row r="2561" spans="1:44">
      <c r="A2561" t="s">
        <v>1310</v>
      </c>
      <c r="B2561" t="s">
        <v>1332</v>
      </c>
      <c r="D2561" s="5">
        <v>2021</v>
      </c>
      <c r="E2561" t="s">
        <v>1309</v>
      </c>
      <c r="F2561" t="s">
        <v>3000</v>
      </c>
      <c r="G2561">
        <v>55.727609999999999</v>
      </c>
      <c r="H2561">
        <v>-4.8906000000000001</v>
      </c>
      <c r="I2561" t="s">
        <v>115</v>
      </c>
      <c r="J2561" t="s">
        <v>95</v>
      </c>
      <c r="K2561" t="s">
        <v>2925</v>
      </c>
      <c r="L2561" t="s">
        <v>57</v>
      </c>
      <c r="M2561" t="s">
        <v>57</v>
      </c>
      <c r="N2561" t="s">
        <v>57</v>
      </c>
      <c r="S2561">
        <v>45</v>
      </c>
      <c r="V2561">
        <v>13.3</v>
      </c>
      <c r="W2561">
        <v>0.19</v>
      </c>
      <c r="AA2561">
        <v>4.42</v>
      </c>
      <c r="AD2561">
        <v>8.84</v>
      </c>
      <c r="AL2561">
        <v>0.79</v>
      </c>
      <c r="AM2561">
        <v>45</v>
      </c>
      <c r="AO2561">
        <v>1.55</v>
      </c>
    </row>
    <row r="2562" spans="1:44">
      <c r="A2562" t="s">
        <v>982</v>
      </c>
      <c r="B2562" t="s">
        <v>981</v>
      </c>
      <c r="D2562">
        <v>2020</v>
      </c>
      <c r="E2562" t="s">
        <v>1010</v>
      </c>
      <c r="F2562" t="s">
        <v>66</v>
      </c>
      <c r="G2562">
        <v>43.67</v>
      </c>
      <c r="H2562">
        <v>-70.239999999999995</v>
      </c>
      <c r="I2562" t="s">
        <v>88</v>
      </c>
      <c r="J2562" t="s">
        <v>95</v>
      </c>
      <c r="K2562" s="5" t="s">
        <v>2925</v>
      </c>
      <c r="L2562" t="s">
        <v>57</v>
      </c>
      <c r="M2562" t="s">
        <v>57</v>
      </c>
      <c r="N2562" t="s">
        <v>57</v>
      </c>
      <c r="S2562">
        <v>5</v>
      </c>
      <c r="V2562">
        <v>7.7</v>
      </c>
      <c r="AA2562">
        <v>23.1</v>
      </c>
      <c r="AM2562">
        <v>5</v>
      </c>
      <c r="AQ2562">
        <v>41.96</v>
      </c>
    </row>
    <row r="2563" spans="1:44">
      <c r="A2563" t="s">
        <v>982</v>
      </c>
      <c r="B2563" t="s">
        <v>981</v>
      </c>
      <c r="D2563">
        <v>2020</v>
      </c>
      <c r="E2563" t="s">
        <v>1007</v>
      </c>
      <c r="F2563" t="s">
        <v>66</v>
      </c>
      <c r="G2563">
        <v>43.07</v>
      </c>
      <c r="H2563">
        <v>-70.88</v>
      </c>
      <c r="I2563" t="s">
        <v>88</v>
      </c>
      <c r="J2563" t="s">
        <v>95</v>
      </c>
      <c r="K2563" s="5" t="s">
        <v>2925</v>
      </c>
      <c r="L2563" t="s">
        <v>57</v>
      </c>
      <c r="M2563" t="s">
        <v>57</v>
      </c>
      <c r="N2563" t="s">
        <v>57</v>
      </c>
      <c r="S2563">
        <v>5</v>
      </c>
      <c r="V2563">
        <v>5.609</v>
      </c>
      <c r="AA2563">
        <v>16.829999999999998</v>
      </c>
      <c r="AM2563">
        <v>5</v>
      </c>
      <c r="AQ2563">
        <v>29.79</v>
      </c>
      <c r="AR2563" t="s">
        <v>1004</v>
      </c>
    </row>
    <row r="2564" spans="1:44">
      <c r="A2564" t="s">
        <v>982</v>
      </c>
      <c r="B2564" t="s">
        <v>981</v>
      </c>
      <c r="D2564">
        <v>2020</v>
      </c>
      <c r="E2564" t="s">
        <v>1003</v>
      </c>
      <c r="F2564" t="s">
        <v>66</v>
      </c>
      <c r="G2564">
        <v>42.6</v>
      </c>
      <c r="H2564">
        <v>-70.66</v>
      </c>
      <c r="I2564" t="s">
        <v>88</v>
      </c>
      <c r="J2564" t="s">
        <v>95</v>
      </c>
      <c r="K2564" s="5" t="s">
        <v>2925</v>
      </c>
      <c r="L2564" t="s">
        <v>57</v>
      </c>
      <c r="M2564" t="s">
        <v>57</v>
      </c>
      <c r="N2564" t="s">
        <v>57</v>
      </c>
      <c r="S2564">
        <v>5</v>
      </c>
      <c r="V2564">
        <v>5.6539999999999999</v>
      </c>
      <c r="AA2564">
        <v>16.96</v>
      </c>
      <c r="AM2564">
        <v>5</v>
      </c>
      <c r="AQ2564">
        <v>37.729999999999997</v>
      </c>
    </row>
    <row r="2565" spans="1:44">
      <c r="A2565" t="s">
        <v>982</v>
      </c>
      <c r="B2565" t="s">
        <v>981</v>
      </c>
      <c r="D2565">
        <v>2020</v>
      </c>
      <c r="E2565" t="s">
        <v>1000</v>
      </c>
      <c r="F2565" t="s">
        <v>66</v>
      </c>
      <c r="G2565">
        <v>42.42</v>
      </c>
      <c r="H2565">
        <v>-70.92</v>
      </c>
      <c r="I2565" t="s">
        <v>88</v>
      </c>
      <c r="J2565" t="s">
        <v>95</v>
      </c>
      <c r="K2565" s="5" t="s">
        <v>2925</v>
      </c>
      <c r="L2565" t="s">
        <v>57</v>
      </c>
      <c r="M2565" t="s">
        <v>57</v>
      </c>
      <c r="N2565" t="s">
        <v>57</v>
      </c>
      <c r="S2565">
        <v>5</v>
      </c>
      <c r="V2565">
        <v>1.6140000000000001</v>
      </c>
      <c r="AA2565">
        <v>4.84</v>
      </c>
      <c r="AM2565">
        <v>5</v>
      </c>
      <c r="AQ2565">
        <v>21.84</v>
      </c>
    </row>
    <row r="2566" spans="1:44">
      <c r="A2566" t="s">
        <v>982</v>
      </c>
      <c r="B2566" t="s">
        <v>981</v>
      </c>
      <c r="D2566">
        <v>2020</v>
      </c>
      <c r="E2566" t="s">
        <v>997</v>
      </c>
      <c r="F2566" t="s">
        <v>66</v>
      </c>
      <c r="G2566">
        <v>42.25</v>
      </c>
      <c r="H2566">
        <v>-70.78</v>
      </c>
      <c r="I2566" t="s">
        <v>88</v>
      </c>
      <c r="J2566" t="s">
        <v>95</v>
      </c>
      <c r="K2566" s="5" t="s">
        <v>2925</v>
      </c>
      <c r="L2566" t="s">
        <v>57</v>
      </c>
      <c r="M2566" t="s">
        <v>57</v>
      </c>
      <c r="N2566" t="s">
        <v>57</v>
      </c>
      <c r="S2566">
        <v>5</v>
      </c>
      <c r="V2566">
        <v>0.68600000000000005</v>
      </c>
      <c r="AA2566">
        <v>2.06</v>
      </c>
      <c r="AM2566">
        <v>5</v>
      </c>
      <c r="AQ2566">
        <v>0.75</v>
      </c>
    </row>
    <row r="2567" spans="1:44">
      <c r="A2567" t="s">
        <v>982</v>
      </c>
      <c r="B2567" t="s">
        <v>981</v>
      </c>
      <c r="D2567">
        <v>2020</v>
      </c>
      <c r="E2567" t="s">
        <v>994</v>
      </c>
      <c r="F2567" t="s">
        <v>66</v>
      </c>
      <c r="G2567">
        <v>41.75</v>
      </c>
      <c r="H2567">
        <v>-69.95</v>
      </c>
      <c r="I2567" t="s">
        <v>88</v>
      </c>
      <c r="J2567" t="s">
        <v>95</v>
      </c>
      <c r="K2567" s="5" t="s">
        <v>2925</v>
      </c>
      <c r="L2567" t="s">
        <v>57</v>
      </c>
      <c r="M2567" t="s">
        <v>57</v>
      </c>
      <c r="N2567" t="s">
        <v>57</v>
      </c>
      <c r="S2567">
        <v>5</v>
      </c>
      <c r="V2567">
        <v>0.755</v>
      </c>
      <c r="AA2567">
        <v>2.27</v>
      </c>
      <c r="AM2567">
        <v>5</v>
      </c>
    </row>
    <row r="2568" spans="1:44">
      <c r="A2568" t="s">
        <v>982</v>
      </c>
      <c r="B2568" t="s">
        <v>981</v>
      </c>
      <c r="D2568">
        <v>2020</v>
      </c>
      <c r="E2568" t="s">
        <v>991</v>
      </c>
      <c r="F2568" t="s">
        <v>66</v>
      </c>
      <c r="G2568">
        <v>41.61</v>
      </c>
      <c r="H2568">
        <v>-70.650000000000006</v>
      </c>
      <c r="I2568" t="s">
        <v>88</v>
      </c>
      <c r="J2568" t="s">
        <v>95</v>
      </c>
      <c r="K2568" s="5" t="s">
        <v>2925</v>
      </c>
      <c r="L2568" t="s">
        <v>57</v>
      </c>
      <c r="M2568" t="s">
        <v>57</v>
      </c>
      <c r="N2568" t="s">
        <v>57</v>
      </c>
      <c r="S2568">
        <v>5</v>
      </c>
      <c r="V2568">
        <v>0.60099999999999998</v>
      </c>
      <c r="AA2568">
        <v>1.8</v>
      </c>
      <c r="AM2568">
        <v>5</v>
      </c>
      <c r="AQ2568">
        <v>13.51</v>
      </c>
    </row>
    <row r="2569" spans="1:44">
      <c r="A2569" t="s">
        <v>982</v>
      </c>
      <c r="B2569" t="s">
        <v>981</v>
      </c>
      <c r="D2569">
        <v>2020</v>
      </c>
      <c r="E2569" t="s">
        <v>988</v>
      </c>
      <c r="F2569" t="s">
        <v>66</v>
      </c>
      <c r="G2569">
        <v>41.58</v>
      </c>
      <c r="H2569">
        <v>-71.319999999999993</v>
      </c>
      <c r="I2569" t="s">
        <v>88</v>
      </c>
      <c r="J2569" t="s">
        <v>95</v>
      </c>
      <c r="K2569" s="5" t="s">
        <v>2925</v>
      </c>
      <c r="L2569" t="s">
        <v>57</v>
      </c>
      <c r="M2569" t="s">
        <v>57</v>
      </c>
      <c r="N2569" t="s">
        <v>57</v>
      </c>
      <c r="S2569">
        <v>5</v>
      </c>
      <c r="V2569">
        <v>4.0780000000000003</v>
      </c>
      <c r="AA2569">
        <v>12.23</v>
      </c>
      <c r="AM2569">
        <v>5</v>
      </c>
      <c r="AQ2569">
        <v>0.97</v>
      </c>
    </row>
    <row r="2570" spans="1:44">
      <c r="A2570" t="s">
        <v>982</v>
      </c>
      <c r="B2570" t="s">
        <v>981</v>
      </c>
      <c r="D2570">
        <v>2020</v>
      </c>
      <c r="E2570" t="s">
        <v>985</v>
      </c>
      <c r="F2570" t="s">
        <v>66</v>
      </c>
      <c r="G2570">
        <v>41.46</v>
      </c>
      <c r="H2570">
        <v>-70.599999999999994</v>
      </c>
      <c r="I2570" t="s">
        <v>88</v>
      </c>
      <c r="J2570" t="s">
        <v>95</v>
      </c>
      <c r="K2570" s="5" t="s">
        <v>2925</v>
      </c>
      <c r="L2570" t="s">
        <v>57</v>
      </c>
      <c r="M2570" t="s">
        <v>57</v>
      </c>
      <c r="N2570" t="s">
        <v>57</v>
      </c>
      <c r="S2570">
        <v>5</v>
      </c>
      <c r="V2570">
        <v>1.766</v>
      </c>
      <c r="AA2570">
        <v>5.3</v>
      </c>
      <c r="AM2570">
        <v>5</v>
      </c>
      <c r="AQ2570">
        <v>0</v>
      </c>
    </row>
    <row r="2571" spans="1:44">
      <c r="A2571" t="s">
        <v>982</v>
      </c>
      <c r="B2571" t="s">
        <v>981</v>
      </c>
      <c r="D2571">
        <v>2020</v>
      </c>
      <c r="E2571" t="s">
        <v>980</v>
      </c>
      <c r="F2571" t="s">
        <v>66</v>
      </c>
      <c r="G2571">
        <v>41.37</v>
      </c>
      <c r="H2571">
        <v>-71.64</v>
      </c>
      <c r="I2571" t="s">
        <v>88</v>
      </c>
      <c r="J2571" t="s">
        <v>95</v>
      </c>
      <c r="K2571" s="5" t="s">
        <v>2925</v>
      </c>
      <c r="L2571" t="s">
        <v>57</v>
      </c>
      <c r="M2571" t="s">
        <v>57</v>
      </c>
      <c r="N2571" t="s">
        <v>57</v>
      </c>
      <c r="S2571">
        <v>5</v>
      </c>
      <c r="V2571">
        <v>1.3149999999999999</v>
      </c>
      <c r="AA2571">
        <v>3.95</v>
      </c>
      <c r="AM2571">
        <v>5</v>
      </c>
      <c r="AQ2571">
        <v>21.77</v>
      </c>
    </row>
    <row r="2572" spans="1:44">
      <c r="A2572" s="5" t="s">
        <v>3023</v>
      </c>
      <c r="B2572" s="5" t="s">
        <v>3021</v>
      </c>
      <c r="D2572" s="5">
        <v>2019</v>
      </c>
      <c r="E2572" s="24" t="s">
        <v>3025</v>
      </c>
      <c r="F2572" s="5" t="s">
        <v>89</v>
      </c>
      <c r="G2572">
        <v>21.567302999999999</v>
      </c>
      <c r="H2572">
        <v>109.10012</v>
      </c>
      <c r="I2572" t="s">
        <v>88</v>
      </c>
      <c r="J2572" t="s">
        <v>49</v>
      </c>
      <c r="K2572" s="5" t="s">
        <v>2923</v>
      </c>
      <c r="L2572" t="s">
        <v>57</v>
      </c>
      <c r="M2572" t="s">
        <v>57</v>
      </c>
      <c r="N2572" t="s">
        <v>57</v>
      </c>
      <c r="O2572" s="5" t="s">
        <v>3022</v>
      </c>
      <c r="S2572">
        <v>100</v>
      </c>
      <c r="T2572">
        <f t="shared" ref="T2572:T2579" si="53">X2572+V2572</f>
        <v>31.513521939932783</v>
      </c>
      <c r="U2572">
        <f t="shared" ref="U2572:U2579" si="54">W2572+Y2572</f>
        <v>0.21000000000000002</v>
      </c>
      <c r="V2572">
        <v>28.800430399951608</v>
      </c>
      <c r="W2572">
        <v>0.192</v>
      </c>
      <c r="X2572">
        <v>2.7130915399811748</v>
      </c>
      <c r="Y2572">
        <v>1.8000000000000006E-2</v>
      </c>
      <c r="Z2572">
        <f t="shared" ref="Z2572:Z2579" si="55">AB2572+AA2572</f>
        <v>5.1665867418546361</v>
      </c>
      <c r="AA2572">
        <v>4.8718562155388465</v>
      </c>
      <c r="AB2572">
        <v>0.29473052631578955</v>
      </c>
      <c r="AC2572">
        <f t="shared" ref="AC2572:AC2579" si="56">AE2572+AD2572</f>
        <v>10.370331676627465</v>
      </c>
      <c r="AD2572">
        <v>9.5997366968703801</v>
      </c>
      <c r="AE2572">
        <v>0.77059497975708535</v>
      </c>
      <c r="AF2572">
        <f t="shared" ref="AF2572:AF2579" si="57">AH2572+AG2572</f>
        <v>16.827213469344553</v>
      </c>
      <c r="AG2572">
        <v>15.22477217772939</v>
      </c>
      <c r="AH2572">
        <v>1.6024412916151618</v>
      </c>
      <c r="AI2572">
        <f t="shared" ref="AI2572:AI2577" si="58">AK2572+AJ2572</f>
        <v>31.513521939932783</v>
      </c>
      <c r="AJ2572">
        <v>28.800430399951608</v>
      </c>
      <c r="AK2572">
        <v>2.7130915399811748</v>
      </c>
      <c r="AM2572">
        <v>100</v>
      </c>
      <c r="AO2572">
        <v>1.5084392280248133</v>
      </c>
    </row>
    <row r="2573" spans="1:44">
      <c r="A2573" s="5" t="s">
        <v>3023</v>
      </c>
      <c r="B2573" s="5" t="s">
        <v>3021</v>
      </c>
      <c r="D2573" s="5">
        <v>2019</v>
      </c>
      <c r="E2573" s="24" t="s">
        <v>3027</v>
      </c>
      <c r="F2573" s="5" t="s">
        <v>89</v>
      </c>
      <c r="G2573">
        <v>21.574825000000001</v>
      </c>
      <c r="H2573">
        <v>108.19265833333334</v>
      </c>
      <c r="I2573" t="s">
        <v>88</v>
      </c>
      <c r="J2573" t="s">
        <v>49</v>
      </c>
      <c r="K2573" s="5" t="s">
        <v>2923</v>
      </c>
      <c r="L2573" t="s">
        <v>57</v>
      </c>
      <c r="M2573" t="s">
        <v>57</v>
      </c>
      <c r="N2573" t="s">
        <v>57</v>
      </c>
      <c r="O2573" s="5" t="s">
        <v>3026</v>
      </c>
      <c r="S2573">
        <v>100</v>
      </c>
      <c r="T2573">
        <f t="shared" si="53"/>
        <v>34.651843234297004</v>
      </c>
      <c r="U2573">
        <f t="shared" si="54"/>
        <v>0.22520000000000001</v>
      </c>
      <c r="V2573">
        <v>25.614019841118719</v>
      </c>
      <c r="W2573">
        <v>0.1648</v>
      </c>
      <c r="X2573">
        <v>9.0378233931782876</v>
      </c>
      <c r="Y2573">
        <v>6.0400000000000009E-2</v>
      </c>
      <c r="Z2573">
        <f t="shared" si="55"/>
        <v>3.8880586666666668</v>
      </c>
      <c r="AA2573">
        <v>3.4875093333333336</v>
      </c>
      <c r="AB2573">
        <v>0.40054933333333309</v>
      </c>
      <c r="AC2573">
        <f t="shared" si="56"/>
        <v>9.4303327722473593</v>
      </c>
      <c r="AD2573">
        <v>8.53269352036199</v>
      </c>
      <c r="AE2573">
        <v>0.89763925188536953</v>
      </c>
      <c r="AF2573">
        <f t="shared" si="57"/>
        <v>15.763582059696752</v>
      </c>
      <c r="AG2573">
        <v>13.062340660905656</v>
      </c>
      <c r="AH2573">
        <v>2.7012413987910948</v>
      </c>
      <c r="AI2573">
        <f t="shared" si="58"/>
        <v>34.651843234297004</v>
      </c>
      <c r="AJ2573">
        <v>25.614019841118719</v>
      </c>
      <c r="AK2573">
        <v>9.0378233931782876</v>
      </c>
      <c r="AM2573">
        <v>100</v>
      </c>
      <c r="AO2573">
        <v>1.5513450126276371</v>
      </c>
    </row>
    <row r="2574" spans="1:44">
      <c r="A2574" s="5" t="s">
        <v>3023</v>
      </c>
      <c r="B2574" s="5" t="s">
        <v>3021</v>
      </c>
      <c r="D2574" s="5">
        <v>2019</v>
      </c>
      <c r="E2574" s="24" t="s">
        <v>3031</v>
      </c>
      <c r="F2574" s="5" t="s">
        <v>89</v>
      </c>
      <c r="G2574">
        <v>21.601083333333335</v>
      </c>
      <c r="H2574">
        <v>108.19933888888889</v>
      </c>
      <c r="I2574" t="s">
        <v>88</v>
      </c>
      <c r="J2574" t="s">
        <v>49</v>
      </c>
      <c r="K2574" s="5" t="s">
        <v>2923</v>
      </c>
      <c r="L2574" t="s">
        <v>57</v>
      </c>
      <c r="M2574" t="s">
        <v>57</v>
      </c>
      <c r="N2574" t="s">
        <v>57</v>
      </c>
      <c r="O2574" s="5" t="s">
        <v>3032</v>
      </c>
      <c r="S2574">
        <v>100</v>
      </c>
      <c r="T2574">
        <f t="shared" si="53"/>
        <v>76.53494865468123</v>
      </c>
      <c r="U2574">
        <f t="shared" si="54"/>
        <v>0.54279999999999995</v>
      </c>
      <c r="V2574">
        <v>63.860148909102762</v>
      </c>
      <c r="W2574">
        <v>0.45539999999999997</v>
      </c>
      <c r="X2574">
        <v>12.674799745578467</v>
      </c>
      <c r="Y2574">
        <v>8.7399999999999978E-2</v>
      </c>
      <c r="Z2574">
        <f t="shared" si="55"/>
        <v>4.0072887843137259</v>
      </c>
      <c r="AA2574">
        <v>3.7901413725490198</v>
      </c>
      <c r="AB2574">
        <v>0.21714741176470589</v>
      </c>
      <c r="AC2574">
        <f t="shared" si="56"/>
        <v>10.142352528062236</v>
      </c>
      <c r="AD2574">
        <v>9.398948213701674</v>
      </c>
      <c r="AE2574">
        <v>0.74340431436056198</v>
      </c>
      <c r="AF2574">
        <f t="shared" si="57"/>
        <v>25.919957843974395</v>
      </c>
      <c r="AG2574">
        <v>24.082337239588067</v>
      </c>
      <c r="AH2574">
        <v>1.8376206043863261</v>
      </c>
      <c r="AI2574">
        <f t="shared" si="58"/>
        <v>76.53494865468123</v>
      </c>
      <c r="AJ2574">
        <v>63.860148909102762</v>
      </c>
      <c r="AK2574">
        <v>12.674799745578467</v>
      </c>
      <c r="AM2574">
        <v>100</v>
      </c>
      <c r="AO2574">
        <v>1.444803275893525</v>
      </c>
    </row>
    <row r="2575" spans="1:44">
      <c r="A2575" s="5" t="s">
        <v>3023</v>
      </c>
      <c r="B2575" s="5" t="s">
        <v>3021</v>
      </c>
      <c r="D2575" s="5">
        <v>2019</v>
      </c>
      <c r="E2575" s="24" t="s">
        <v>3035</v>
      </c>
      <c r="F2575" s="5" t="s">
        <v>89</v>
      </c>
      <c r="G2575">
        <v>21.432500000000001</v>
      </c>
      <c r="H2575">
        <v>109.28305555555555</v>
      </c>
      <c r="I2575" t="s">
        <v>88</v>
      </c>
      <c r="J2575" t="s">
        <v>49</v>
      </c>
      <c r="K2575" s="5" t="s">
        <v>2923</v>
      </c>
      <c r="L2575" t="s">
        <v>57</v>
      </c>
      <c r="M2575" t="s">
        <v>57</v>
      </c>
      <c r="N2575" t="s">
        <v>57</v>
      </c>
      <c r="O2575" s="5" t="s">
        <v>3034</v>
      </c>
      <c r="S2575">
        <v>96</v>
      </c>
      <c r="T2575">
        <f t="shared" si="53"/>
        <v>21.556436000000005</v>
      </c>
      <c r="U2575">
        <f t="shared" si="54"/>
        <v>0.14083333333333337</v>
      </c>
      <c r="V2575">
        <v>10.161664666666669</v>
      </c>
      <c r="W2575">
        <v>6.6666666666666693E-2</v>
      </c>
      <c r="X2575">
        <v>11.394771333333335</v>
      </c>
      <c r="Y2575">
        <v>7.4166666666666672E-2</v>
      </c>
      <c r="Z2575">
        <f t="shared" si="55"/>
        <v>2.5445554999999995</v>
      </c>
      <c r="AA2575">
        <v>1.8418558333333332</v>
      </c>
      <c r="AB2575">
        <v>0.7026996666666665</v>
      </c>
      <c r="AC2575">
        <f t="shared" si="56"/>
        <v>5.9325416666666655</v>
      </c>
      <c r="AD2575">
        <v>3.1824709999999996</v>
      </c>
      <c r="AE2575">
        <v>2.7500706666666663</v>
      </c>
      <c r="AF2575">
        <f t="shared" si="57"/>
        <v>10.953933333333335</v>
      </c>
      <c r="AG2575">
        <v>6.2313326666666677</v>
      </c>
      <c r="AH2575">
        <v>4.7226006666666667</v>
      </c>
      <c r="AI2575">
        <f t="shared" si="58"/>
        <v>21.556436000000005</v>
      </c>
      <c r="AJ2575">
        <v>10.161664666666669</v>
      </c>
      <c r="AK2575">
        <v>11.394771333333335</v>
      </c>
      <c r="AM2575">
        <v>96</v>
      </c>
      <c r="AO2575">
        <v>1.5981923611111111</v>
      </c>
    </row>
    <row r="2576" spans="1:44">
      <c r="A2576" s="5" t="s">
        <v>3023</v>
      </c>
      <c r="B2576" s="5" t="s">
        <v>3021</v>
      </c>
      <c r="D2576" s="5">
        <v>2019</v>
      </c>
      <c r="E2576" s="24" t="s">
        <v>3041</v>
      </c>
      <c r="F2576" s="5" t="s">
        <v>89</v>
      </c>
      <c r="G2576">
        <v>19.9330223785072</v>
      </c>
      <c r="H2576">
        <v>110.61035228774099</v>
      </c>
      <c r="I2576" t="s">
        <v>88</v>
      </c>
      <c r="J2576" t="s">
        <v>49</v>
      </c>
      <c r="K2576" s="5" t="s">
        <v>2923</v>
      </c>
      <c r="L2576" t="s">
        <v>57</v>
      </c>
      <c r="M2576" t="s">
        <v>57</v>
      </c>
      <c r="N2576" t="s">
        <v>57</v>
      </c>
      <c r="O2576" s="5" t="s">
        <v>3040</v>
      </c>
      <c r="S2576">
        <v>100</v>
      </c>
      <c r="T2576">
        <f t="shared" si="53"/>
        <v>50.443272699890834</v>
      </c>
      <c r="U2576">
        <f t="shared" si="54"/>
        <v>0.40866596311330794</v>
      </c>
      <c r="V2576">
        <v>50.443272699890834</v>
      </c>
      <c r="W2576">
        <v>0.40866596311330794</v>
      </c>
      <c r="X2576">
        <v>0</v>
      </c>
      <c r="Y2576">
        <v>0</v>
      </c>
      <c r="Z2576">
        <f t="shared" si="55"/>
        <v>9.364383702772944</v>
      </c>
      <c r="AA2576">
        <v>9.364383702772944</v>
      </c>
      <c r="AB2576">
        <v>0</v>
      </c>
      <c r="AC2576">
        <f t="shared" si="56"/>
        <v>19.127626123886966</v>
      </c>
      <c r="AD2576">
        <v>19.127626123886966</v>
      </c>
      <c r="AE2576">
        <v>0</v>
      </c>
      <c r="AF2576">
        <f t="shared" si="57"/>
        <v>31.166896541308649</v>
      </c>
      <c r="AG2576">
        <v>31.166896541308649</v>
      </c>
      <c r="AH2576">
        <v>0</v>
      </c>
      <c r="AI2576">
        <f t="shared" si="58"/>
        <v>50.443272699890834</v>
      </c>
      <c r="AJ2576">
        <v>50.443272699890834</v>
      </c>
      <c r="AK2576">
        <v>0</v>
      </c>
      <c r="AM2576">
        <v>100</v>
      </c>
      <c r="AO2576">
        <v>1.2931086732347461</v>
      </c>
    </row>
    <row r="2577" spans="1:44">
      <c r="A2577" s="5" t="s">
        <v>3023</v>
      </c>
      <c r="B2577" s="5" t="s">
        <v>3021</v>
      </c>
      <c r="D2577" s="5">
        <v>2019</v>
      </c>
      <c r="E2577" s="24" t="s">
        <v>3056</v>
      </c>
      <c r="F2577" s="5" t="s">
        <v>89</v>
      </c>
      <c r="G2577">
        <v>18.411549999999998</v>
      </c>
      <c r="H2577">
        <v>110.05566388888889</v>
      </c>
      <c r="I2577" t="s">
        <v>88</v>
      </c>
      <c r="J2577" t="s">
        <v>49</v>
      </c>
      <c r="K2577" s="5" t="s">
        <v>2923</v>
      </c>
      <c r="L2577" t="s">
        <v>57</v>
      </c>
      <c r="M2577" t="s">
        <v>57</v>
      </c>
      <c r="N2577" t="s">
        <v>57</v>
      </c>
      <c r="O2577" s="5" t="s">
        <v>3045</v>
      </c>
      <c r="S2577">
        <v>100</v>
      </c>
      <c r="T2577">
        <f t="shared" si="53"/>
        <v>62.216665995208189</v>
      </c>
      <c r="U2577">
        <f t="shared" si="54"/>
        <v>0.41250028550948814</v>
      </c>
      <c r="V2577">
        <v>44.655754842816393</v>
      </c>
      <c r="W2577">
        <v>0.29663621679692964</v>
      </c>
      <c r="X2577">
        <v>17.560911152391792</v>
      </c>
      <c r="Y2577">
        <v>0.11586406871255849</v>
      </c>
      <c r="Z2577">
        <f t="shared" si="55"/>
        <v>6.4412556029289947</v>
      </c>
      <c r="AA2577">
        <v>6.4412556029289947</v>
      </c>
      <c r="AB2577">
        <v>0</v>
      </c>
      <c r="AC2577">
        <f t="shared" si="56"/>
        <v>18.19613809079155</v>
      </c>
      <c r="AD2577">
        <v>16.778097021365596</v>
      </c>
      <c r="AE2577">
        <v>1.4180410694259529</v>
      </c>
      <c r="AF2577">
        <f t="shared" si="57"/>
        <v>47.091965641913475</v>
      </c>
      <c r="AG2577">
        <v>31.381251581903896</v>
      </c>
      <c r="AH2577">
        <v>15.710714060009582</v>
      </c>
      <c r="AI2577">
        <f t="shared" si="58"/>
        <v>62.216665995208189</v>
      </c>
      <c r="AJ2577">
        <v>44.655754842816393</v>
      </c>
      <c r="AK2577">
        <v>17.560911152391792</v>
      </c>
      <c r="AM2577">
        <v>100</v>
      </c>
      <c r="AO2577">
        <v>1.5129833498452012</v>
      </c>
    </row>
    <row r="2578" spans="1:44">
      <c r="A2578" s="5" t="s">
        <v>3023</v>
      </c>
      <c r="B2578" s="5" t="s">
        <v>3021</v>
      </c>
      <c r="D2578" s="5">
        <v>2019</v>
      </c>
      <c r="E2578" s="24" t="s">
        <v>3037</v>
      </c>
      <c r="F2578" s="5" t="s">
        <v>89</v>
      </c>
      <c r="G2578">
        <v>18.409486111111111</v>
      </c>
      <c r="H2578">
        <v>109.97915555555555</v>
      </c>
      <c r="I2578" t="s">
        <v>88</v>
      </c>
      <c r="J2578" t="s">
        <v>49</v>
      </c>
      <c r="K2578" s="5" t="s">
        <v>2923</v>
      </c>
      <c r="L2578" t="s">
        <v>57</v>
      </c>
      <c r="M2578" t="s">
        <v>57</v>
      </c>
      <c r="N2578" t="s">
        <v>57</v>
      </c>
      <c r="O2578" s="5" t="s">
        <v>3048</v>
      </c>
      <c r="S2578">
        <v>76</v>
      </c>
      <c r="T2578">
        <f t="shared" si="53"/>
        <v>172.8809751184572</v>
      </c>
      <c r="U2578">
        <f t="shared" si="54"/>
        <v>1.6134658957602106</v>
      </c>
      <c r="V2578">
        <v>33.134604328783205</v>
      </c>
      <c r="W2578">
        <v>0.3092852501312312</v>
      </c>
      <c r="X2578">
        <v>139.74637078967399</v>
      </c>
      <c r="Y2578">
        <v>1.3041806456289793</v>
      </c>
      <c r="Z2578">
        <f t="shared" si="55"/>
        <v>35.181052781602702</v>
      </c>
      <c r="AA2578">
        <v>5.9005122161623147</v>
      </c>
      <c r="AB2578">
        <v>29.280540565440386</v>
      </c>
      <c r="AC2578">
        <f t="shared" si="56"/>
        <v>73.403831091854201</v>
      </c>
      <c r="AD2578">
        <v>10.84563198348496</v>
      </c>
      <c r="AE2578">
        <v>62.558199108369237</v>
      </c>
      <c r="AF2578">
        <f t="shared" si="57"/>
        <v>137.87765479754103</v>
      </c>
      <c r="AG2578">
        <v>19.320722989396103</v>
      </c>
      <c r="AH2578">
        <v>118.55693180814492</v>
      </c>
      <c r="AM2578">
        <v>76</v>
      </c>
      <c r="AO2578">
        <v>1.4188437471884843</v>
      </c>
    </row>
    <row r="2579" spans="1:44">
      <c r="A2579" s="5" t="s">
        <v>3023</v>
      </c>
      <c r="B2579" s="5" t="s">
        <v>3021</v>
      </c>
      <c r="D2579" s="5">
        <v>2019</v>
      </c>
      <c r="E2579" s="6" t="s">
        <v>3054</v>
      </c>
      <c r="F2579" s="5" t="s">
        <v>89</v>
      </c>
      <c r="G2579">
        <v>20.434586111111113</v>
      </c>
      <c r="H2579">
        <v>109.98236666666666</v>
      </c>
      <c r="I2579" t="s">
        <v>88</v>
      </c>
      <c r="J2579" t="s">
        <v>49</v>
      </c>
      <c r="K2579" s="5" t="s">
        <v>2923</v>
      </c>
      <c r="L2579" t="s">
        <v>57</v>
      </c>
      <c r="M2579" t="s">
        <v>57</v>
      </c>
      <c r="N2579" t="s">
        <v>57</v>
      </c>
      <c r="O2579" s="5" t="s">
        <v>3051</v>
      </c>
      <c r="S2579">
        <v>100</v>
      </c>
      <c r="T2579">
        <f t="shared" si="53"/>
        <v>27.406880745972952</v>
      </c>
      <c r="U2579">
        <f t="shared" si="54"/>
        <v>0.18369439370930193</v>
      </c>
      <c r="V2579">
        <v>26.51536447069833</v>
      </c>
      <c r="W2579">
        <v>0.17791454063728451</v>
      </c>
      <c r="X2579">
        <v>0.89151627527462218</v>
      </c>
      <c r="Y2579">
        <v>5.7798530720174317E-3</v>
      </c>
      <c r="Z2579">
        <f t="shared" si="55"/>
        <v>7.22174705651683</v>
      </c>
      <c r="AA2579">
        <v>7.22174705651683</v>
      </c>
      <c r="AB2579">
        <v>0</v>
      </c>
      <c r="AC2579">
        <f t="shared" si="56"/>
        <v>13.203636933707024</v>
      </c>
      <c r="AD2579">
        <v>12.743703124903465</v>
      </c>
      <c r="AE2579">
        <v>0.45993380880355844</v>
      </c>
      <c r="AF2579">
        <f t="shared" si="57"/>
        <v>17.663537881717446</v>
      </c>
      <c r="AG2579">
        <v>17.203604072913887</v>
      </c>
      <c r="AH2579">
        <v>0.45993380880355844</v>
      </c>
      <c r="AI2579">
        <f>AK2579+AJ2579</f>
        <v>27.406880745972952</v>
      </c>
      <c r="AJ2579">
        <v>26.51536447069833</v>
      </c>
      <c r="AK2579">
        <v>0.89151627527462218</v>
      </c>
      <c r="AM2579">
        <v>100</v>
      </c>
      <c r="AO2579">
        <v>1.5445810129282485</v>
      </c>
    </row>
    <row r="2580" spans="1:44">
      <c r="A2580" t="s">
        <v>767</v>
      </c>
      <c r="B2580" t="s">
        <v>766</v>
      </c>
      <c r="D2580">
        <v>2020</v>
      </c>
      <c r="E2580" t="s">
        <v>770</v>
      </c>
      <c r="F2580" t="s">
        <v>332</v>
      </c>
      <c r="G2580">
        <v>22.946249999999999</v>
      </c>
      <c r="H2580">
        <v>38.877940000000002</v>
      </c>
      <c r="I2580" t="s">
        <v>156</v>
      </c>
      <c r="J2580" t="s">
        <v>155</v>
      </c>
      <c r="K2580" t="s">
        <v>2923</v>
      </c>
      <c r="L2580" t="s">
        <v>57</v>
      </c>
      <c r="M2580" t="s">
        <v>57</v>
      </c>
      <c r="N2580" t="s">
        <v>57</v>
      </c>
      <c r="O2580" t="s">
        <v>764</v>
      </c>
      <c r="S2580">
        <v>10</v>
      </c>
      <c r="V2580">
        <v>5.2480000000000002</v>
      </c>
      <c r="W2580">
        <v>0.41</v>
      </c>
      <c r="AA2580">
        <v>7.9</v>
      </c>
      <c r="AM2580">
        <v>10</v>
      </c>
      <c r="AO2580">
        <v>1.28</v>
      </c>
      <c r="AR2580" t="s">
        <v>763</v>
      </c>
    </row>
    <row r="2581" spans="1:44">
      <c r="A2581" t="s">
        <v>767</v>
      </c>
      <c r="B2581" t="s">
        <v>766</v>
      </c>
      <c r="D2581">
        <v>2020</v>
      </c>
      <c r="E2581" t="s">
        <v>765</v>
      </c>
      <c r="F2581" t="s">
        <v>332</v>
      </c>
      <c r="G2581">
        <v>22.91236</v>
      </c>
      <c r="H2581">
        <v>38.897469999999998</v>
      </c>
      <c r="I2581" t="s">
        <v>156</v>
      </c>
      <c r="J2581" t="s">
        <v>155</v>
      </c>
      <c r="K2581" t="s">
        <v>2923</v>
      </c>
      <c r="L2581" t="s">
        <v>57</v>
      </c>
      <c r="M2581" t="s">
        <v>57</v>
      </c>
      <c r="N2581" t="s">
        <v>57</v>
      </c>
      <c r="O2581" t="s">
        <v>764</v>
      </c>
      <c r="S2581">
        <v>10</v>
      </c>
      <c r="V2581">
        <v>6.24</v>
      </c>
      <c r="W2581">
        <v>0.52</v>
      </c>
      <c r="AA2581">
        <v>9.4</v>
      </c>
      <c r="AM2581">
        <v>10</v>
      </c>
      <c r="AO2581">
        <v>1.2</v>
      </c>
      <c r="AR2581" t="s">
        <v>763</v>
      </c>
    </row>
    <row r="2582" spans="1:44">
      <c r="A2582" t="s">
        <v>587</v>
      </c>
      <c r="B2582" t="s">
        <v>586</v>
      </c>
      <c r="D2582">
        <v>2015</v>
      </c>
      <c r="E2582" t="s">
        <v>629</v>
      </c>
      <c r="F2582" t="s">
        <v>235</v>
      </c>
      <c r="G2582">
        <v>34.325400000000002</v>
      </c>
      <c r="H2582">
        <v>132.89590000000001</v>
      </c>
      <c r="I2582" t="s">
        <v>2912</v>
      </c>
      <c r="J2582" t="s">
        <v>64</v>
      </c>
      <c r="K2582" s="5" t="s">
        <v>2924</v>
      </c>
      <c r="L2582" t="s">
        <v>57</v>
      </c>
      <c r="M2582" t="s">
        <v>57</v>
      </c>
      <c r="N2582" t="s">
        <v>57</v>
      </c>
      <c r="S2582">
        <v>200</v>
      </c>
      <c r="V2582">
        <v>65.06</v>
      </c>
      <c r="AA2582">
        <v>4.1399999999999997</v>
      </c>
      <c r="AD2582">
        <v>10.69</v>
      </c>
      <c r="AG2582">
        <v>19.18</v>
      </c>
      <c r="AJ2582">
        <v>35.299999999999997</v>
      </c>
      <c r="AM2582">
        <v>200</v>
      </c>
      <c r="AO2582">
        <v>1.3109999999999999</v>
      </c>
    </row>
    <row r="2583" spans="1:44">
      <c r="A2583" t="s">
        <v>587</v>
      </c>
      <c r="B2583" t="s">
        <v>586</v>
      </c>
      <c r="D2583">
        <v>2015</v>
      </c>
      <c r="E2583" t="s">
        <v>626</v>
      </c>
      <c r="F2583" t="s">
        <v>235</v>
      </c>
      <c r="G2583">
        <v>34.324599999999997</v>
      </c>
      <c r="H2583">
        <v>132.89490000000001</v>
      </c>
      <c r="I2583" t="s">
        <v>2912</v>
      </c>
      <c r="J2583" t="s">
        <v>64</v>
      </c>
      <c r="K2583" s="5" t="s">
        <v>2924</v>
      </c>
      <c r="L2583" t="s">
        <v>57</v>
      </c>
      <c r="M2583" t="s">
        <v>57</v>
      </c>
      <c r="N2583" t="s">
        <v>57</v>
      </c>
      <c r="S2583">
        <v>200</v>
      </c>
      <c r="V2583">
        <v>79.64</v>
      </c>
      <c r="AA2583">
        <v>14.56</v>
      </c>
      <c r="AD2583">
        <v>25.14</v>
      </c>
      <c r="AG2583">
        <v>40.229999999999997</v>
      </c>
      <c r="AJ2583">
        <v>62.77</v>
      </c>
      <c r="AM2583">
        <v>200</v>
      </c>
      <c r="AO2583">
        <v>1.19</v>
      </c>
    </row>
    <row r="2584" spans="1:44">
      <c r="A2584" t="s">
        <v>587</v>
      </c>
      <c r="B2584" t="s">
        <v>586</v>
      </c>
      <c r="D2584">
        <v>2015</v>
      </c>
      <c r="E2584" t="s">
        <v>623</v>
      </c>
      <c r="F2584" t="s">
        <v>235</v>
      </c>
      <c r="G2584">
        <v>34.296599999999998</v>
      </c>
      <c r="H2584">
        <v>132.91499999999999</v>
      </c>
      <c r="I2584" t="s">
        <v>2912</v>
      </c>
      <c r="J2584" t="s">
        <v>64</v>
      </c>
      <c r="K2584" s="5" t="s">
        <v>2924</v>
      </c>
      <c r="L2584" t="s">
        <v>57</v>
      </c>
      <c r="M2584" t="s">
        <v>57</v>
      </c>
      <c r="N2584" t="s">
        <v>57</v>
      </c>
      <c r="S2584">
        <v>178</v>
      </c>
      <c r="V2584">
        <v>77.8</v>
      </c>
      <c r="AA2584">
        <v>6.29</v>
      </c>
      <c r="AD2584">
        <v>12.85</v>
      </c>
      <c r="AG2584">
        <v>20.94</v>
      </c>
      <c r="AJ2584">
        <v>48.27</v>
      </c>
      <c r="AM2584">
        <v>178</v>
      </c>
      <c r="AO2584">
        <v>1.3460000000000001</v>
      </c>
    </row>
    <row r="2585" spans="1:44">
      <c r="A2585" t="s">
        <v>587</v>
      </c>
      <c r="B2585" t="s">
        <v>586</v>
      </c>
      <c r="D2585">
        <v>2015</v>
      </c>
      <c r="E2585" t="s">
        <v>611</v>
      </c>
      <c r="F2585" t="s">
        <v>235</v>
      </c>
      <c r="G2585">
        <v>33.606200000000001</v>
      </c>
      <c r="H2585">
        <v>131.23759999999999</v>
      </c>
      <c r="I2585" t="s">
        <v>2912</v>
      </c>
      <c r="J2585" t="s">
        <v>64</v>
      </c>
      <c r="K2585" s="5" t="s">
        <v>2924</v>
      </c>
      <c r="L2585" t="s">
        <v>57</v>
      </c>
      <c r="M2585" t="s">
        <v>57</v>
      </c>
      <c r="N2585" t="s">
        <v>57</v>
      </c>
      <c r="S2585">
        <v>200</v>
      </c>
      <c r="V2585">
        <v>55.36</v>
      </c>
      <c r="AA2585">
        <v>3.32</v>
      </c>
      <c r="AD2585">
        <v>6.55</v>
      </c>
      <c r="AG2585">
        <v>10.94</v>
      </c>
      <c r="AJ2585">
        <v>26.64</v>
      </c>
      <c r="AM2585">
        <v>200</v>
      </c>
      <c r="AO2585">
        <v>1.224</v>
      </c>
    </row>
    <row r="2586" spans="1:44">
      <c r="A2586" t="s">
        <v>587</v>
      </c>
      <c r="B2586" t="s">
        <v>586</v>
      </c>
      <c r="D2586">
        <v>2015</v>
      </c>
      <c r="E2586" t="s">
        <v>596</v>
      </c>
      <c r="F2586" t="s">
        <v>228</v>
      </c>
      <c r="G2586">
        <v>9.2520000000000007</v>
      </c>
      <c r="H2586">
        <v>98.335800000000006</v>
      </c>
      <c r="I2586" t="s">
        <v>50</v>
      </c>
      <c r="J2586" t="s">
        <v>49</v>
      </c>
      <c r="K2586" s="5" t="s">
        <v>2923</v>
      </c>
      <c r="L2586" t="s">
        <v>57</v>
      </c>
      <c r="M2586" t="s">
        <v>57</v>
      </c>
      <c r="N2586" t="s">
        <v>57</v>
      </c>
      <c r="S2586">
        <v>200</v>
      </c>
      <c r="V2586">
        <v>125.48</v>
      </c>
      <c r="AA2586">
        <v>1.42</v>
      </c>
      <c r="AD2586">
        <v>2.14</v>
      </c>
      <c r="AG2586">
        <v>4.18</v>
      </c>
      <c r="AJ2586">
        <v>31.09</v>
      </c>
      <c r="AM2586">
        <v>200</v>
      </c>
      <c r="AO2586">
        <v>1.3939999999999999</v>
      </c>
    </row>
    <row r="2587" spans="1:44">
      <c r="A2587" t="s">
        <v>587</v>
      </c>
      <c r="B2587" t="s">
        <v>586</v>
      </c>
      <c r="D2587">
        <v>2015</v>
      </c>
      <c r="E2587" t="s">
        <v>593</v>
      </c>
      <c r="F2587" t="s">
        <v>228</v>
      </c>
      <c r="G2587">
        <v>7.3893000000000004</v>
      </c>
      <c r="H2587">
        <v>99.327500000000001</v>
      </c>
      <c r="I2587" t="s">
        <v>50</v>
      </c>
      <c r="J2587" t="s">
        <v>49</v>
      </c>
      <c r="K2587" s="5" t="s">
        <v>2923</v>
      </c>
      <c r="L2587" t="s">
        <v>57</v>
      </c>
      <c r="M2587" t="s">
        <v>57</v>
      </c>
      <c r="N2587" t="s">
        <v>57</v>
      </c>
      <c r="S2587">
        <v>200</v>
      </c>
      <c r="V2587">
        <v>50.09</v>
      </c>
      <c r="AA2587">
        <v>2.79</v>
      </c>
      <c r="AD2587">
        <v>5.1100000000000003</v>
      </c>
      <c r="AG2587">
        <v>10.039999999999999</v>
      </c>
      <c r="AJ2587">
        <v>20.48</v>
      </c>
      <c r="AM2587">
        <v>200</v>
      </c>
      <c r="AO2587">
        <v>1.5189999999999999</v>
      </c>
    </row>
    <row r="2588" spans="1:44">
      <c r="A2588" t="s">
        <v>587</v>
      </c>
      <c r="B2588" t="s">
        <v>586</v>
      </c>
      <c r="D2588">
        <v>2015</v>
      </c>
      <c r="E2588" t="s">
        <v>590</v>
      </c>
      <c r="F2588" t="s">
        <v>228</v>
      </c>
      <c r="G2588">
        <v>7.4096000000000002</v>
      </c>
      <c r="H2588">
        <v>99.341899999999995</v>
      </c>
      <c r="I2588" t="s">
        <v>50</v>
      </c>
      <c r="J2588" t="s">
        <v>49</v>
      </c>
      <c r="K2588" s="5" t="s">
        <v>2923</v>
      </c>
      <c r="L2588" t="s">
        <v>57</v>
      </c>
      <c r="M2588" t="s">
        <v>57</v>
      </c>
      <c r="N2588" t="s">
        <v>57</v>
      </c>
      <c r="S2588">
        <v>206</v>
      </c>
      <c r="V2588">
        <v>59.72</v>
      </c>
      <c r="AA2588">
        <v>1.04</v>
      </c>
      <c r="AD2588">
        <v>2.72</v>
      </c>
      <c r="AG2588">
        <v>4.71</v>
      </c>
      <c r="AJ2588">
        <v>19.88</v>
      </c>
      <c r="AM2588">
        <v>206</v>
      </c>
      <c r="AO2588">
        <v>1.575</v>
      </c>
    </row>
    <row r="2589" spans="1:44">
      <c r="A2589" t="s">
        <v>561</v>
      </c>
      <c r="B2589" t="s">
        <v>560</v>
      </c>
      <c r="C2589" t="s">
        <v>569</v>
      </c>
      <c r="D2589">
        <v>2018</v>
      </c>
      <c r="E2589" t="s">
        <v>568</v>
      </c>
      <c r="F2589" t="s">
        <v>66</v>
      </c>
      <c r="G2589">
        <v>48.435561110000002</v>
      </c>
      <c r="H2589">
        <v>-122.7346139</v>
      </c>
      <c r="I2589" t="s">
        <v>115</v>
      </c>
      <c r="J2589" t="s">
        <v>64</v>
      </c>
      <c r="K2589" s="5" t="s">
        <v>2924</v>
      </c>
      <c r="L2589" t="s">
        <v>57</v>
      </c>
      <c r="M2589" t="s">
        <v>57</v>
      </c>
      <c r="N2589" t="s">
        <v>57</v>
      </c>
      <c r="O2589" t="s">
        <v>557</v>
      </c>
      <c r="S2589">
        <v>25</v>
      </c>
      <c r="V2589">
        <v>13.39</v>
      </c>
      <c r="AA2589">
        <v>8.0299999999999994</v>
      </c>
      <c r="AM2589">
        <v>25</v>
      </c>
    </row>
    <row r="2590" spans="1:44">
      <c r="A2590" t="s">
        <v>537</v>
      </c>
      <c r="B2590" t="s">
        <v>536</v>
      </c>
      <c r="D2590">
        <v>2018</v>
      </c>
      <c r="E2590" t="s">
        <v>539</v>
      </c>
      <c r="F2590" t="s">
        <v>116</v>
      </c>
      <c r="G2590">
        <v>48.974769440000003</v>
      </c>
      <c r="H2590">
        <v>-123.08646109999999</v>
      </c>
      <c r="I2590" t="s">
        <v>115</v>
      </c>
      <c r="J2590" t="s">
        <v>64</v>
      </c>
      <c r="K2590" t="s">
        <v>2924</v>
      </c>
      <c r="L2590" t="s">
        <v>57</v>
      </c>
      <c r="M2590" t="s">
        <v>57</v>
      </c>
      <c r="N2590" t="s">
        <v>57</v>
      </c>
      <c r="O2590" t="s">
        <v>534</v>
      </c>
      <c r="S2590">
        <v>35</v>
      </c>
      <c r="V2590">
        <v>5.03</v>
      </c>
      <c r="W2590">
        <v>0.13</v>
      </c>
      <c r="AA2590">
        <v>2.16</v>
      </c>
      <c r="AD2590">
        <v>4.3109999999999999</v>
      </c>
      <c r="AM2590">
        <v>35</v>
      </c>
      <c r="AO2590">
        <v>1.1399999999999999</v>
      </c>
      <c r="AR2590" t="s">
        <v>533</v>
      </c>
    </row>
    <row r="2591" spans="1:44">
      <c r="A2591" t="s">
        <v>537</v>
      </c>
      <c r="B2591" t="s">
        <v>536</v>
      </c>
      <c r="D2591">
        <v>2018</v>
      </c>
      <c r="E2591" t="s">
        <v>538</v>
      </c>
      <c r="F2591" t="s">
        <v>116</v>
      </c>
      <c r="G2591">
        <v>49.14260556</v>
      </c>
      <c r="H2591">
        <v>-125.8823</v>
      </c>
      <c r="I2591" t="s">
        <v>115</v>
      </c>
      <c r="J2591" t="s">
        <v>64</v>
      </c>
      <c r="K2591" t="s">
        <v>2924</v>
      </c>
      <c r="L2591" t="s">
        <v>57</v>
      </c>
      <c r="M2591" t="s">
        <v>57</v>
      </c>
      <c r="N2591" t="s">
        <v>57</v>
      </c>
      <c r="O2591" t="s">
        <v>534</v>
      </c>
      <c r="S2591">
        <v>39</v>
      </c>
      <c r="V2591">
        <v>9.23</v>
      </c>
      <c r="W2591">
        <v>0.27</v>
      </c>
      <c r="AA2591">
        <v>3.55</v>
      </c>
      <c r="AD2591">
        <v>7.1</v>
      </c>
      <c r="AM2591">
        <v>39</v>
      </c>
      <c r="AO2591">
        <v>1.21</v>
      </c>
      <c r="AR2591" t="s">
        <v>533</v>
      </c>
    </row>
    <row r="2592" spans="1:44">
      <c r="A2592" t="s">
        <v>537</v>
      </c>
      <c r="B2592" t="s">
        <v>536</v>
      </c>
      <c r="D2592">
        <v>2018</v>
      </c>
      <c r="E2592" t="s">
        <v>535</v>
      </c>
      <c r="F2592" t="s">
        <v>116</v>
      </c>
      <c r="G2592">
        <v>49.14298333</v>
      </c>
      <c r="H2592">
        <v>-125.67457779999999</v>
      </c>
      <c r="I2592" t="s">
        <v>115</v>
      </c>
      <c r="J2592" t="s">
        <v>64</v>
      </c>
      <c r="K2592" t="s">
        <v>2924</v>
      </c>
      <c r="L2592" t="s">
        <v>57</v>
      </c>
      <c r="M2592" t="s">
        <v>57</v>
      </c>
      <c r="N2592" t="s">
        <v>57</v>
      </c>
      <c r="O2592" t="s">
        <v>534</v>
      </c>
      <c r="S2592">
        <v>34</v>
      </c>
      <c r="V2592">
        <v>10.27</v>
      </c>
      <c r="W2592">
        <v>0.28999999999999998</v>
      </c>
      <c r="AA2592">
        <v>4.53</v>
      </c>
      <c r="AD2592">
        <v>9.0619999999999994</v>
      </c>
      <c r="AM2592">
        <v>34</v>
      </c>
      <c r="AO2592">
        <v>1.4</v>
      </c>
      <c r="AR2592" t="s">
        <v>533</v>
      </c>
    </row>
    <row r="2593" spans="1:41">
      <c r="A2593" t="s">
        <v>504</v>
      </c>
      <c r="B2593" t="s">
        <v>503</v>
      </c>
      <c r="D2593">
        <v>2022</v>
      </c>
      <c r="E2593" t="s">
        <v>505</v>
      </c>
      <c r="F2593" t="s">
        <v>501</v>
      </c>
      <c r="G2593">
        <v>-6.1511500000000003</v>
      </c>
      <c r="H2593">
        <v>39.198966669999997</v>
      </c>
      <c r="I2593" t="s">
        <v>2912</v>
      </c>
      <c r="J2593" t="s">
        <v>155</v>
      </c>
      <c r="K2593" s="5" t="s">
        <v>2923</v>
      </c>
      <c r="L2593" t="s">
        <v>57</v>
      </c>
      <c r="M2593" t="s">
        <v>57</v>
      </c>
      <c r="N2593" t="s">
        <v>57</v>
      </c>
      <c r="O2593" t="s">
        <v>2977</v>
      </c>
      <c r="S2593">
        <v>101</v>
      </c>
      <c r="V2593">
        <v>6.7713584630000003</v>
      </c>
      <c r="W2593">
        <v>0.105276621</v>
      </c>
      <c r="AA2593">
        <v>2.178980132</v>
      </c>
      <c r="AD2593">
        <v>4.1237662359999998</v>
      </c>
      <c r="AG2593">
        <v>4.6091052780000004</v>
      </c>
      <c r="AJ2593">
        <v>6.7713584630000003</v>
      </c>
      <c r="AM2593">
        <v>101</v>
      </c>
      <c r="AO2593">
        <v>1.438735345</v>
      </c>
    </row>
    <row r="2594" spans="1:41">
      <c r="A2594" s="5" t="s">
        <v>3060</v>
      </c>
      <c r="B2594" t="s">
        <v>3098</v>
      </c>
      <c r="D2594" s="5">
        <v>2022</v>
      </c>
      <c r="E2594" t="s">
        <v>3099</v>
      </c>
      <c r="F2594" s="5" t="s">
        <v>722</v>
      </c>
      <c r="G2594">
        <v>-32.008499999999998</v>
      </c>
      <c r="H2594">
        <v>-52.123472222222226</v>
      </c>
      <c r="I2594" s="5" t="s">
        <v>96</v>
      </c>
      <c r="J2594" s="5" t="s">
        <v>138</v>
      </c>
      <c r="K2594" t="s">
        <v>2922</v>
      </c>
      <c r="L2594" t="s">
        <v>57</v>
      </c>
      <c r="M2594" t="s">
        <v>57</v>
      </c>
      <c r="N2594" t="s">
        <v>57</v>
      </c>
      <c r="O2594" t="s">
        <v>3097</v>
      </c>
      <c r="S2594">
        <v>90</v>
      </c>
      <c r="V2594">
        <v>98.2808178494885</v>
      </c>
      <c r="W2594">
        <v>1.8323214272113799</v>
      </c>
      <c r="AA2594">
        <v>6.3730102272178133</v>
      </c>
      <c r="AD2594">
        <v>16.475423475869643</v>
      </c>
      <c r="AG2594">
        <v>26.400827023368521</v>
      </c>
      <c r="AM2594">
        <v>90</v>
      </c>
      <c r="AO2594">
        <v>1.0878491602455207</v>
      </c>
    </row>
    <row r="2595" spans="1:41">
      <c r="A2595" s="5" t="s">
        <v>3060</v>
      </c>
      <c r="B2595" t="s">
        <v>3098</v>
      </c>
      <c r="D2595" s="5">
        <v>2022</v>
      </c>
      <c r="E2595" t="s">
        <v>3099</v>
      </c>
      <c r="F2595" s="5" t="s">
        <v>722</v>
      </c>
      <c r="G2595">
        <v>-32.024305555555557</v>
      </c>
      <c r="H2595">
        <v>-52.123777777777775</v>
      </c>
      <c r="I2595" s="5" t="s">
        <v>96</v>
      </c>
      <c r="J2595" s="5" t="s">
        <v>138</v>
      </c>
      <c r="K2595" t="s">
        <v>2922</v>
      </c>
      <c r="L2595" t="s">
        <v>57</v>
      </c>
      <c r="M2595" t="s">
        <v>57</v>
      </c>
      <c r="N2595" t="s">
        <v>57</v>
      </c>
      <c r="O2595" t="s">
        <v>3103</v>
      </c>
      <c r="S2595">
        <v>80</v>
      </c>
      <c r="V2595">
        <v>75.070654252804815</v>
      </c>
      <c r="W2595">
        <v>0.93469151844172127</v>
      </c>
      <c r="AA2595">
        <v>8.1588002527241823</v>
      </c>
      <c r="AD2595">
        <v>23.277720896471525</v>
      </c>
      <c r="AG2595">
        <v>39.665977280629306</v>
      </c>
      <c r="AM2595">
        <v>80</v>
      </c>
      <c r="AO2595">
        <v>1.0456918321425155</v>
      </c>
    </row>
    <row r="2596" spans="1:41">
      <c r="A2596" s="5" t="s">
        <v>3060</v>
      </c>
      <c r="B2596" t="s">
        <v>3098</v>
      </c>
      <c r="D2596" s="5">
        <v>2022</v>
      </c>
      <c r="E2596" t="s">
        <v>3099</v>
      </c>
      <c r="F2596" s="5" t="s">
        <v>722</v>
      </c>
      <c r="G2596">
        <v>-32.023777777777774</v>
      </c>
      <c r="H2596">
        <v>-52.123666666666665</v>
      </c>
      <c r="I2596" s="5" t="s">
        <v>96</v>
      </c>
      <c r="J2596" s="5" t="s">
        <v>138</v>
      </c>
      <c r="K2596" t="s">
        <v>2922</v>
      </c>
      <c r="L2596" t="s">
        <v>57</v>
      </c>
      <c r="M2596" t="s">
        <v>57</v>
      </c>
      <c r="N2596" t="s">
        <v>57</v>
      </c>
      <c r="O2596" t="s">
        <v>3104</v>
      </c>
      <c r="S2596">
        <v>90</v>
      </c>
      <c r="V2596">
        <v>83.470733012208015</v>
      </c>
      <c r="W2596">
        <v>0.77860034596637773</v>
      </c>
      <c r="AA2596">
        <v>11.023440444230051</v>
      </c>
      <c r="AD2596">
        <v>22.873527979091183</v>
      </c>
      <c r="AG2596">
        <v>33.900797910851267</v>
      </c>
      <c r="AM2596">
        <v>90</v>
      </c>
      <c r="AO2596">
        <v>1.2697687880502551</v>
      </c>
    </row>
    <row r="2597" spans="1:41">
      <c r="A2597" s="5" t="s">
        <v>3060</v>
      </c>
      <c r="B2597" t="s">
        <v>3098</v>
      </c>
      <c r="D2597" s="5">
        <v>2022</v>
      </c>
      <c r="E2597" t="s">
        <v>3099</v>
      </c>
      <c r="F2597" s="5" t="s">
        <v>722</v>
      </c>
      <c r="G2597">
        <v>-32.023611111111109</v>
      </c>
      <c r="H2597">
        <v>-52.124305555555559</v>
      </c>
      <c r="I2597" s="5" t="s">
        <v>96</v>
      </c>
      <c r="J2597" s="5" t="s">
        <v>138</v>
      </c>
      <c r="K2597" t="s">
        <v>2922</v>
      </c>
      <c r="L2597" t="s">
        <v>57</v>
      </c>
      <c r="M2597" t="s">
        <v>57</v>
      </c>
      <c r="N2597" t="s">
        <v>57</v>
      </c>
      <c r="O2597" t="s">
        <v>3105</v>
      </c>
      <c r="S2597">
        <v>70</v>
      </c>
      <c r="V2597">
        <v>43.111328887221411</v>
      </c>
      <c r="W2597">
        <v>0.48964458033025349</v>
      </c>
      <c r="AA2597">
        <v>7.5044331467058463</v>
      </c>
      <c r="AD2597">
        <v>22.516531870933818</v>
      </c>
      <c r="AG2597">
        <v>35.992902229518172</v>
      </c>
      <c r="AM2597">
        <v>70</v>
      </c>
      <c r="AO2597">
        <v>1.2908999835251846</v>
      </c>
    </row>
    <row r="2598" spans="1:41">
      <c r="A2598" s="5" t="s">
        <v>3060</v>
      </c>
      <c r="B2598" t="s">
        <v>3098</v>
      </c>
      <c r="D2598" s="5">
        <v>2022</v>
      </c>
      <c r="E2598" t="s">
        <v>3099</v>
      </c>
      <c r="F2598" s="5" t="s">
        <v>722</v>
      </c>
      <c r="G2598">
        <v>-32.023111111111113</v>
      </c>
      <c r="H2598">
        <v>-52.124583333333334</v>
      </c>
      <c r="I2598" s="5" t="s">
        <v>96</v>
      </c>
      <c r="J2598" s="5" t="s">
        <v>138</v>
      </c>
      <c r="K2598" t="s">
        <v>2922</v>
      </c>
      <c r="L2598" t="s">
        <v>57</v>
      </c>
      <c r="M2598" t="s">
        <v>57</v>
      </c>
      <c r="N2598" t="s">
        <v>57</v>
      </c>
      <c r="O2598" t="s">
        <v>3106</v>
      </c>
      <c r="S2598">
        <v>90</v>
      </c>
      <c r="V2598">
        <v>97.624153782482523</v>
      </c>
      <c r="W2598">
        <v>1.0549252295506955</v>
      </c>
      <c r="AA2598">
        <v>1.281148772583756</v>
      </c>
      <c r="AD2598">
        <v>8.0017286716806453</v>
      </c>
      <c r="AG2598">
        <v>27.64079772985863</v>
      </c>
      <c r="AM2598">
        <v>90</v>
      </c>
      <c r="AO2598">
        <v>1.2481847055358506</v>
      </c>
    </row>
    <row r="2599" spans="1:41">
      <c r="A2599" s="5" t="s">
        <v>3060</v>
      </c>
      <c r="B2599" t="s">
        <v>3098</v>
      </c>
      <c r="D2599" s="5">
        <v>2022</v>
      </c>
      <c r="E2599" t="s">
        <v>3099</v>
      </c>
      <c r="F2599" s="5" t="s">
        <v>722</v>
      </c>
      <c r="G2599">
        <v>-32.022194444444445</v>
      </c>
      <c r="H2599">
        <v>-52.123777777777775</v>
      </c>
      <c r="I2599" s="5" t="s">
        <v>96</v>
      </c>
      <c r="J2599" s="5" t="s">
        <v>138</v>
      </c>
      <c r="K2599" t="s">
        <v>2922</v>
      </c>
      <c r="L2599" t="s">
        <v>57</v>
      </c>
      <c r="M2599" t="s">
        <v>57</v>
      </c>
      <c r="N2599" t="s">
        <v>57</v>
      </c>
      <c r="O2599" t="s">
        <v>3107</v>
      </c>
      <c r="S2599">
        <v>80</v>
      </c>
      <c r="V2599">
        <v>64.769137760663455</v>
      </c>
      <c r="W2599">
        <v>1.0299919336910872</v>
      </c>
      <c r="AA2599">
        <v>2.497777112364679</v>
      </c>
      <c r="AD2599">
        <v>12.979661276473676</v>
      </c>
      <c r="AG2599">
        <v>29.371423093543321</v>
      </c>
      <c r="AM2599">
        <v>80</v>
      </c>
      <c r="AO2599">
        <v>0.93652144415571215</v>
      </c>
    </row>
    <row r="2600" spans="1:41">
      <c r="A2600" s="5" t="s">
        <v>3060</v>
      </c>
      <c r="B2600" t="s">
        <v>3098</v>
      </c>
      <c r="D2600" s="5">
        <v>2022</v>
      </c>
      <c r="E2600" s="5" t="s">
        <v>3109</v>
      </c>
      <c r="F2600" s="5" t="s">
        <v>722</v>
      </c>
      <c r="G2600">
        <v>-32.062027777777772</v>
      </c>
      <c r="H2600">
        <v>-52.094500000000004</v>
      </c>
      <c r="I2600" s="5" t="s">
        <v>96</v>
      </c>
      <c r="J2600" s="5" t="s">
        <v>138</v>
      </c>
      <c r="K2600" t="s">
        <v>2922</v>
      </c>
      <c r="L2600" t="s">
        <v>57</v>
      </c>
      <c r="M2600" t="s">
        <v>57</v>
      </c>
      <c r="N2600" t="s">
        <v>57</v>
      </c>
      <c r="O2600" t="s">
        <v>3108</v>
      </c>
      <c r="S2600">
        <v>90</v>
      </c>
      <c r="V2600">
        <v>111.21915146523915</v>
      </c>
      <c r="W2600">
        <v>1.6132738317256914</v>
      </c>
      <c r="AA2600">
        <v>0</v>
      </c>
      <c r="AD2600">
        <v>7.3745319153375394E-3</v>
      </c>
      <c r="AG2600">
        <v>35.923431852572413</v>
      </c>
      <c r="AM2600">
        <v>90</v>
      </c>
      <c r="AO2600">
        <v>0.978477031337043</v>
      </c>
    </row>
    <row r="2601" spans="1:41">
      <c r="A2601" s="5" t="s">
        <v>3060</v>
      </c>
      <c r="B2601" t="s">
        <v>3098</v>
      </c>
      <c r="D2601" s="5">
        <v>2022</v>
      </c>
      <c r="E2601" s="5" t="s">
        <v>3109</v>
      </c>
      <c r="F2601" s="5" t="s">
        <v>722</v>
      </c>
      <c r="G2601">
        <v>-32.062194444444444</v>
      </c>
      <c r="H2601">
        <v>-52.094999999999999</v>
      </c>
      <c r="I2601" s="5" t="s">
        <v>96</v>
      </c>
      <c r="J2601" s="5" t="s">
        <v>138</v>
      </c>
      <c r="K2601" t="s">
        <v>2922</v>
      </c>
      <c r="L2601" t="s">
        <v>57</v>
      </c>
      <c r="M2601" t="s">
        <v>57</v>
      </c>
      <c r="N2601" t="s">
        <v>57</v>
      </c>
      <c r="O2601" t="s">
        <v>3110</v>
      </c>
      <c r="S2601">
        <v>90</v>
      </c>
      <c r="V2601">
        <v>23.573116391126788</v>
      </c>
      <c r="W2601">
        <v>0.22116391475744362</v>
      </c>
      <c r="AA2601">
        <v>0.80787160644496558</v>
      </c>
      <c r="AD2601">
        <v>7.7722443345498506</v>
      </c>
      <c r="AG2601">
        <v>12.450421692900552</v>
      </c>
      <c r="AM2601">
        <v>90</v>
      </c>
      <c r="AO2601">
        <v>1.263848381357304</v>
      </c>
    </row>
    <row r="2602" spans="1:41">
      <c r="A2602" s="5" t="s">
        <v>3060</v>
      </c>
      <c r="B2602" t="s">
        <v>3098</v>
      </c>
      <c r="D2602" s="5">
        <v>2022</v>
      </c>
      <c r="E2602" s="5" t="s">
        <v>3109</v>
      </c>
      <c r="F2602" s="5" t="s">
        <v>722</v>
      </c>
      <c r="G2602">
        <v>-32.062444444444445</v>
      </c>
      <c r="H2602">
        <v>-52.095500000000001</v>
      </c>
      <c r="I2602" s="5" t="s">
        <v>96</v>
      </c>
      <c r="J2602" s="5" t="s">
        <v>138</v>
      </c>
      <c r="K2602" t="s">
        <v>2922</v>
      </c>
      <c r="L2602" t="s">
        <v>57</v>
      </c>
      <c r="M2602" t="s">
        <v>57</v>
      </c>
      <c r="N2602" t="s">
        <v>57</v>
      </c>
      <c r="O2602" t="s">
        <v>3111</v>
      </c>
      <c r="S2602">
        <v>80</v>
      </c>
      <c r="V2602">
        <v>35.933209217603221</v>
      </c>
      <c r="W2602">
        <v>0.37195029196369761</v>
      </c>
      <c r="AA2602">
        <v>0.33649306581922955</v>
      </c>
      <c r="AD2602">
        <v>8.793086516165582</v>
      </c>
      <c r="AG2602">
        <v>23.26137739045959</v>
      </c>
      <c r="AM2602">
        <v>80</v>
      </c>
      <c r="AO2602">
        <v>1.2437739522487807</v>
      </c>
    </row>
    <row r="2603" spans="1:41">
      <c r="A2603" s="5" t="s">
        <v>3060</v>
      </c>
      <c r="B2603" t="s">
        <v>3098</v>
      </c>
      <c r="D2603" s="5">
        <v>2022</v>
      </c>
      <c r="E2603" s="5" t="s">
        <v>3109</v>
      </c>
      <c r="F2603" s="5" t="s">
        <v>722</v>
      </c>
      <c r="G2603">
        <v>-32.062638888888884</v>
      </c>
      <c r="H2603">
        <v>-52.096027777777778</v>
      </c>
      <c r="I2603" s="5" t="s">
        <v>96</v>
      </c>
      <c r="J2603" s="5" t="s">
        <v>138</v>
      </c>
      <c r="K2603" t="s">
        <v>2922</v>
      </c>
      <c r="L2603" t="s">
        <v>57</v>
      </c>
      <c r="M2603" t="s">
        <v>57</v>
      </c>
      <c r="N2603" t="s">
        <v>57</v>
      </c>
      <c r="O2603" t="s">
        <v>3112</v>
      </c>
      <c r="S2603">
        <v>90</v>
      </c>
      <c r="V2603">
        <v>25.580032729304303</v>
      </c>
      <c r="W2603">
        <v>0.21891076331918705</v>
      </c>
      <c r="AA2603">
        <v>0.4199444900000584</v>
      </c>
      <c r="AD2603">
        <v>0.5606364427806686</v>
      </c>
      <c r="AG2603">
        <v>3.3467910988799274</v>
      </c>
      <c r="AM2603">
        <v>90</v>
      </c>
      <c r="AO2603">
        <v>1.4045598994784751</v>
      </c>
    </row>
    <row r="2604" spans="1:41">
      <c r="A2604" s="5" t="s">
        <v>3060</v>
      </c>
      <c r="B2604" t="s">
        <v>3098</v>
      </c>
      <c r="D2604" s="5">
        <v>2022</v>
      </c>
      <c r="E2604" s="5" t="s">
        <v>3109</v>
      </c>
      <c r="F2604" s="5" t="s">
        <v>722</v>
      </c>
      <c r="G2604">
        <v>-32.062861111111111</v>
      </c>
      <c r="H2604">
        <v>-52.096499999999999</v>
      </c>
      <c r="I2604" s="5" t="s">
        <v>96</v>
      </c>
      <c r="J2604" s="5" t="s">
        <v>138</v>
      </c>
      <c r="K2604" t="s">
        <v>2922</v>
      </c>
      <c r="L2604" t="s">
        <v>57</v>
      </c>
      <c r="M2604" t="s">
        <v>57</v>
      </c>
      <c r="N2604" t="s">
        <v>57</v>
      </c>
      <c r="O2604" t="s">
        <v>3113</v>
      </c>
      <c r="S2604">
        <v>80</v>
      </c>
      <c r="V2604">
        <v>66.756417474382445</v>
      </c>
      <c r="W2604">
        <v>0.69033764050663804</v>
      </c>
      <c r="AA2604">
        <v>0.99538672832709563</v>
      </c>
      <c r="AD2604">
        <v>3.9726451238262492</v>
      </c>
      <c r="AG2604">
        <v>20.142153136342515</v>
      </c>
      <c r="AM2604">
        <v>80</v>
      </c>
      <c r="AO2604">
        <v>1.2880940060904063</v>
      </c>
    </row>
    <row r="2605" spans="1:41">
      <c r="A2605" s="5" t="s">
        <v>3060</v>
      </c>
      <c r="B2605" t="s">
        <v>3098</v>
      </c>
      <c r="D2605" s="5">
        <v>2022</v>
      </c>
      <c r="E2605" s="5" t="s">
        <v>3109</v>
      </c>
      <c r="F2605" s="5" t="s">
        <v>722</v>
      </c>
      <c r="G2605">
        <v>-32.063111111111105</v>
      </c>
      <c r="H2605">
        <v>-52.096944444444446</v>
      </c>
      <c r="I2605" s="5" t="s">
        <v>96</v>
      </c>
      <c r="J2605" s="5" t="s">
        <v>138</v>
      </c>
      <c r="K2605" t="s">
        <v>2922</v>
      </c>
      <c r="L2605" t="s">
        <v>57</v>
      </c>
      <c r="M2605" t="s">
        <v>57</v>
      </c>
      <c r="N2605" t="s">
        <v>57</v>
      </c>
      <c r="O2605" t="s">
        <v>3114</v>
      </c>
      <c r="S2605">
        <v>50</v>
      </c>
      <c r="V2605">
        <v>0.12201820076347317</v>
      </c>
      <c r="W2605">
        <v>1.8406085735029332E-3</v>
      </c>
      <c r="AA2605">
        <v>4.5526955410682225E-2</v>
      </c>
      <c r="AD2605">
        <v>9.0166807814760164E-2</v>
      </c>
      <c r="AG2605">
        <v>0.12201820076347317</v>
      </c>
      <c r="AM2605">
        <v>50</v>
      </c>
      <c r="AO2605">
        <v>1.3581538705683982</v>
      </c>
    </row>
    <row r="2606" spans="1:41">
      <c r="A2606" s="5" t="s">
        <v>3060</v>
      </c>
      <c r="B2606" t="s">
        <v>3098</v>
      </c>
      <c r="D2606" s="5">
        <v>2022</v>
      </c>
      <c r="E2606" s="5" t="s">
        <v>3102</v>
      </c>
      <c r="F2606" s="5" t="s">
        <v>722</v>
      </c>
      <c r="G2606">
        <v>-32.020888888888891</v>
      </c>
      <c r="H2606">
        <v>-52.099388888888889</v>
      </c>
      <c r="I2606" s="5" t="s">
        <v>96</v>
      </c>
      <c r="J2606" s="5" t="s">
        <v>138</v>
      </c>
      <c r="K2606" t="s">
        <v>2922</v>
      </c>
      <c r="L2606" t="s">
        <v>57</v>
      </c>
      <c r="M2606" t="s">
        <v>57</v>
      </c>
      <c r="N2606" t="s">
        <v>57</v>
      </c>
      <c r="O2606" t="s">
        <v>3115</v>
      </c>
      <c r="S2606">
        <v>90</v>
      </c>
      <c r="V2606">
        <v>106.89287143684936</v>
      </c>
      <c r="W2606">
        <v>1.4753588469989567</v>
      </c>
      <c r="AA2606">
        <v>3.5899881600218349</v>
      </c>
      <c r="AD2606">
        <v>20.760069173294319</v>
      </c>
      <c r="AG2606">
        <v>40.701833058591781</v>
      </c>
      <c r="AM2606">
        <v>90</v>
      </c>
      <c r="AO2606">
        <v>0.92980062564031762</v>
      </c>
    </row>
    <row r="2607" spans="1:41">
      <c r="A2607" s="5" t="s">
        <v>3060</v>
      </c>
      <c r="B2607" t="s">
        <v>3098</v>
      </c>
      <c r="D2607" s="5">
        <v>2022</v>
      </c>
      <c r="E2607" s="5" t="s">
        <v>3102</v>
      </c>
      <c r="F2607" s="5" t="s">
        <v>722</v>
      </c>
      <c r="G2607">
        <v>-32.020694444444445</v>
      </c>
      <c r="H2607">
        <v>-52.100111111111111</v>
      </c>
      <c r="I2607" s="5" t="s">
        <v>96</v>
      </c>
      <c r="J2607" s="5" t="s">
        <v>138</v>
      </c>
      <c r="K2607" t="s">
        <v>2922</v>
      </c>
      <c r="L2607" t="s">
        <v>57</v>
      </c>
      <c r="M2607" t="s">
        <v>57</v>
      </c>
      <c r="N2607" t="s">
        <v>57</v>
      </c>
      <c r="O2607" t="s">
        <v>3116</v>
      </c>
      <c r="S2607">
        <v>90</v>
      </c>
      <c r="V2607">
        <v>75.895000531485039</v>
      </c>
      <c r="W2607">
        <v>0.79695496229118401</v>
      </c>
      <c r="AA2607">
        <v>5.6267525583387412</v>
      </c>
      <c r="AD2607">
        <v>20.263480733532397</v>
      </c>
      <c r="AG2607">
        <v>39.542517109958645</v>
      </c>
      <c r="AM2607">
        <v>90</v>
      </c>
      <c r="AO2607">
        <v>1.0991182209601409</v>
      </c>
    </row>
    <row r="2608" spans="1:41">
      <c r="A2608" s="5" t="s">
        <v>3060</v>
      </c>
      <c r="B2608" t="s">
        <v>3098</v>
      </c>
      <c r="D2608" s="5">
        <v>2022</v>
      </c>
      <c r="E2608" s="5" t="s">
        <v>3102</v>
      </c>
      <c r="F2608" s="5" t="s">
        <v>722</v>
      </c>
      <c r="G2608">
        <v>-32.020194444444442</v>
      </c>
      <c r="H2608">
        <v>-52.100305555555558</v>
      </c>
      <c r="I2608" s="5" t="s">
        <v>96</v>
      </c>
      <c r="J2608" s="5" t="s">
        <v>138</v>
      </c>
      <c r="K2608" t="s">
        <v>2922</v>
      </c>
      <c r="L2608" t="s">
        <v>57</v>
      </c>
      <c r="M2608" t="s">
        <v>57</v>
      </c>
      <c r="N2608" t="s">
        <v>57</v>
      </c>
      <c r="O2608" t="s">
        <v>3117</v>
      </c>
      <c r="S2608">
        <v>90</v>
      </c>
      <c r="V2608">
        <v>92.258465764236902</v>
      </c>
      <c r="W2608">
        <v>0.78138005068458216</v>
      </c>
      <c r="AA2608">
        <v>5.4015107587419804</v>
      </c>
      <c r="AD2608">
        <v>25.446093554620454</v>
      </c>
      <c r="AG2608">
        <v>53.690909681908082</v>
      </c>
      <c r="AM2608">
        <v>90</v>
      </c>
      <c r="AO2608">
        <v>1.3728653518384699</v>
      </c>
    </row>
    <row r="2609" spans="1:41">
      <c r="A2609" s="5" t="s">
        <v>3060</v>
      </c>
      <c r="B2609" t="s">
        <v>3098</v>
      </c>
      <c r="D2609" s="5">
        <v>2022</v>
      </c>
      <c r="E2609" s="5" t="s">
        <v>3102</v>
      </c>
      <c r="F2609" s="5" t="s">
        <v>722</v>
      </c>
      <c r="G2609">
        <v>-32.019944444444441</v>
      </c>
      <c r="H2609">
        <v>-52.101055555555554</v>
      </c>
      <c r="I2609" s="5" t="s">
        <v>96</v>
      </c>
      <c r="J2609" s="5" t="s">
        <v>138</v>
      </c>
      <c r="K2609" t="s">
        <v>2922</v>
      </c>
      <c r="L2609" t="s">
        <v>57</v>
      </c>
      <c r="M2609" t="s">
        <v>57</v>
      </c>
      <c r="N2609" t="s">
        <v>57</v>
      </c>
      <c r="O2609" t="s">
        <v>3118</v>
      </c>
      <c r="S2609">
        <v>90</v>
      </c>
      <c r="V2609">
        <v>139.16257765987424</v>
      </c>
      <c r="W2609">
        <v>1.6493510523922128</v>
      </c>
      <c r="AA2609">
        <v>11.854623853332182</v>
      </c>
      <c r="AD2609">
        <v>36.37952840563495</v>
      </c>
      <c r="AG2609">
        <v>67.800435705561739</v>
      </c>
      <c r="AM2609">
        <v>90</v>
      </c>
      <c r="AO2609">
        <v>1.0202012620767831</v>
      </c>
    </row>
    <row r="2610" spans="1:41">
      <c r="A2610" s="5" t="s">
        <v>3060</v>
      </c>
      <c r="B2610" t="s">
        <v>3098</v>
      </c>
      <c r="D2610" s="5">
        <v>2022</v>
      </c>
      <c r="E2610" s="5" t="s">
        <v>3102</v>
      </c>
      <c r="F2610" s="5" t="s">
        <v>722</v>
      </c>
      <c r="G2610">
        <v>-32.019416666666665</v>
      </c>
      <c r="H2610">
        <v>-52.100888888888889</v>
      </c>
      <c r="I2610" s="5" t="s">
        <v>96</v>
      </c>
      <c r="J2610" s="5" t="s">
        <v>138</v>
      </c>
      <c r="K2610" t="s">
        <v>2922</v>
      </c>
      <c r="L2610" t="s">
        <v>57</v>
      </c>
      <c r="M2610" t="s">
        <v>57</v>
      </c>
      <c r="N2610" t="s">
        <v>57</v>
      </c>
      <c r="O2610" t="s">
        <v>3119</v>
      </c>
      <c r="S2610">
        <v>90</v>
      </c>
      <c r="V2610">
        <v>100.44466172181855</v>
      </c>
      <c r="W2610">
        <v>1.1115672968225958</v>
      </c>
      <c r="AA2610">
        <v>7.3019880368435626</v>
      </c>
      <c r="AD2610">
        <v>24.50911813128705</v>
      </c>
      <c r="AG2610">
        <v>44.914572995679677</v>
      </c>
      <c r="AM2610">
        <v>90</v>
      </c>
      <c r="AO2610">
        <v>1.0541895271781183</v>
      </c>
    </row>
    <row r="2611" spans="1:41">
      <c r="A2611" s="5" t="s">
        <v>3060</v>
      </c>
      <c r="B2611" t="s">
        <v>3098</v>
      </c>
      <c r="D2611" s="5">
        <v>2022</v>
      </c>
      <c r="E2611" s="5" t="s">
        <v>3102</v>
      </c>
      <c r="F2611" s="5" t="s">
        <v>722</v>
      </c>
      <c r="G2611">
        <v>-32.018833333333333</v>
      </c>
      <c r="H2611">
        <v>-52.100777777777779</v>
      </c>
      <c r="I2611" s="5" t="s">
        <v>96</v>
      </c>
      <c r="J2611" s="5" t="s">
        <v>138</v>
      </c>
      <c r="K2611" t="s">
        <v>2922</v>
      </c>
      <c r="L2611" t="s">
        <v>57</v>
      </c>
      <c r="M2611" t="s">
        <v>57</v>
      </c>
      <c r="N2611" t="s">
        <v>57</v>
      </c>
      <c r="O2611" t="s">
        <v>3120</v>
      </c>
      <c r="S2611">
        <v>90</v>
      </c>
      <c r="V2611">
        <v>116.46718227871514</v>
      </c>
      <c r="W2611">
        <v>1.1444432706564083</v>
      </c>
      <c r="AA2611">
        <v>8.4073951280163026</v>
      </c>
      <c r="AD2611">
        <v>29.076591408242368</v>
      </c>
      <c r="AG2611">
        <v>67.45571274513604</v>
      </c>
      <c r="AM2611">
        <v>90</v>
      </c>
      <c r="AO2611">
        <v>1.1907663177703127</v>
      </c>
    </row>
  </sheetData>
  <sortState xmlns:xlrd2="http://schemas.microsoft.com/office/spreadsheetml/2017/richdata2" ref="A2:AR2611">
    <sortCondition ref="L1:L2611"/>
  </sortState>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Metadata</vt:lpstr>
      <vt:lpstr>Variable description</vt:lpstr>
      <vt:lpstr>Study information</vt:lpstr>
      <vt:lpstr>Core data</vt:lpstr>
      <vt:lpstr>Carbon stocks</vt:lpstr>
      <vt:lpstr>'Study information'!Extract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Krause,Johannes</cp:lastModifiedBy>
  <dcterms:created xsi:type="dcterms:W3CDTF">2023-05-20T22:01:24Z</dcterms:created>
  <dcterms:modified xsi:type="dcterms:W3CDTF">2024-10-07T22:57:12Z</dcterms:modified>
</cp:coreProperties>
</file>